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masles\Documents\ICP-MS (CNdep)\"/>
    </mc:Choice>
  </mc:AlternateContent>
  <bookViews>
    <workbookView xWindow="0" yWindow="120" windowWidth="19035" windowHeight="7110"/>
  </bookViews>
  <sheets>
    <sheet name="Conc. View" sheetId="3" r:id="rId1"/>
    <sheet name="Input" sheetId="7" r:id="rId2"/>
    <sheet name="Std Concentrations" sheetId="6" r:id="rId3"/>
    <sheet name="Original Report" sheetId="8" r:id="rId4"/>
    <sheet name="Raw Data" sheetId="9" r:id="rId5"/>
  </sheets>
  <calcPr calcId="162913"/>
</workbook>
</file>

<file path=xl/calcChain.xml><?xml version="1.0" encoding="utf-8"?>
<calcChain xmlns="http://schemas.openxmlformats.org/spreadsheetml/2006/main">
  <c r="AL84" i="7" l="1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AL102" i="7"/>
  <c r="AM102" i="7"/>
  <c r="AN102" i="7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AL104" i="7"/>
  <c r="AM104" i="7"/>
  <c r="AN104" i="7"/>
  <c r="AO104" i="7"/>
  <c r="AP104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AL105" i="7"/>
  <c r="AM105" i="7"/>
  <c r="AN105" i="7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AL106" i="7"/>
  <c r="AM106" i="7"/>
  <c r="AN106" i="7"/>
  <c r="AO106" i="7"/>
  <c r="AP106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AL107" i="7"/>
  <c r="AM107" i="7"/>
  <c r="AN107" i="7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AL108" i="7"/>
  <c r="AM108" i="7"/>
  <c r="AN108" i="7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AL110" i="7"/>
  <c r="AM110" i="7"/>
  <c r="AN110" i="7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AL111" i="7"/>
  <c r="AM111" i="7"/>
  <c r="AN111" i="7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AL112" i="7"/>
  <c r="AM112" i="7"/>
  <c r="AN112" i="7"/>
  <c r="AO112" i="7"/>
  <c r="AP112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AL113" i="7"/>
  <c r="AM113" i="7"/>
  <c r="AN113" i="7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AL114" i="7"/>
  <c r="AM114" i="7"/>
  <c r="AN114" i="7"/>
  <c r="AO114" i="7"/>
  <c r="AP114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AL115" i="7"/>
  <c r="AM115" i="7"/>
  <c r="AN115" i="7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AL116" i="7"/>
  <c r="AM116" i="7"/>
  <c r="AN116" i="7"/>
  <c r="AO116" i="7"/>
  <c r="AP116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AL117" i="7"/>
  <c r="AM117" i="7"/>
  <c r="AN117" i="7"/>
  <c r="AO117" i="7"/>
  <c r="AP117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AL118" i="7"/>
  <c r="AM118" i="7"/>
  <c r="AN118" i="7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AL122" i="7"/>
  <c r="AM122" i="7"/>
  <c r="AN122" i="7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AL123" i="7"/>
  <c r="AM123" i="7"/>
  <c r="AN123" i="7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AL124" i="7"/>
  <c r="AM124" i="7"/>
  <c r="AN124" i="7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AL126" i="7"/>
  <c r="AM126" i="7"/>
  <c r="AN126" i="7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AL128" i="7"/>
  <c r="AM128" i="7"/>
  <c r="AN128" i="7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AL129" i="7"/>
  <c r="AM129" i="7"/>
  <c r="AN129" i="7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AL130" i="7"/>
  <c r="AM130" i="7"/>
  <c r="AN130" i="7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AL131" i="7"/>
  <c r="AM131" i="7"/>
  <c r="AN131" i="7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AL132" i="7"/>
  <c r="AM132" i="7"/>
  <c r="AN132" i="7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AL133" i="7"/>
  <c r="AM133" i="7"/>
  <c r="AN133" i="7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AL134" i="7"/>
  <c r="AM134" i="7"/>
  <c r="AN134" i="7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AL135" i="7"/>
  <c r="AM135" i="7"/>
  <c r="AN135" i="7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AL136" i="7"/>
  <c r="AM136" i="7"/>
  <c r="AN136" i="7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AL137" i="7"/>
  <c r="AM137" i="7"/>
  <c r="AN137" i="7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AL138" i="7"/>
  <c r="AM138" i="7"/>
  <c r="AN138" i="7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AL139" i="7"/>
  <c r="AM139" i="7"/>
  <c r="AN139" i="7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AL140" i="7"/>
  <c r="AM140" i="7"/>
  <c r="AN140" i="7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AL141" i="7"/>
  <c r="AM141" i="7"/>
  <c r="AN141" i="7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AL142" i="7"/>
  <c r="AM142" i="7"/>
  <c r="AN142" i="7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AL143" i="7"/>
  <c r="AM143" i="7"/>
  <c r="AN143" i="7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AL144" i="7"/>
  <c r="AM144" i="7"/>
  <c r="AN144" i="7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AL145" i="7"/>
  <c r="AM145" i="7"/>
  <c r="AN145" i="7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AL146" i="7"/>
  <c r="AM146" i="7"/>
  <c r="AN146" i="7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AL147" i="7"/>
  <c r="AM147" i="7"/>
  <c r="AN147" i="7"/>
  <c r="AO147" i="7"/>
  <c r="AP147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AL148" i="7"/>
  <c r="AM148" i="7"/>
  <c r="AN148" i="7"/>
  <c r="AO148" i="7"/>
  <c r="AP148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AL149" i="7"/>
  <c r="AM149" i="7"/>
  <c r="AN149" i="7"/>
  <c r="AO149" i="7"/>
  <c r="AP149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AL150" i="7"/>
  <c r="AM150" i="7"/>
  <c r="AN150" i="7"/>
  <c r="AO150" i="7"/>
  <c r="AP150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AL151" i="7"/>
  <c r="AM151" i="7"/>
  <c r="AN151" i="7"/>
  <c r="AO151" i="7"/>
  <c r="AP151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AL152" i="7"/>
  <c r="AM152" i="7"/>
  <c r="AN152" i="7"/>
  <c r="AO152" i="7"/>
  <c r="AP152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AL153" i="7"/>
  <c r="AM153" i="7"/>
  <c r="AN153" i="7"/>
  <c r="AO153" i="7"/>
  <c r="AP153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AL154" i="7"/>
  <c r="AM154" i="7"/>
  <c r="AN154" i="7"/>
  <c r="AO154" i="7"/>
  <c r="AP154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AL155" i="7"/>
  <c r="AM155" i="7"/>
  <c r="AN155" i="7"/>
  <c r="AO155" i="7"/>
  <c r="AP155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AL156" i="7"/>
  <c r="AM156" i="7"/>
  <c r="AN156" i="7"/>
  <c r="AO156" i="7"/>
  <c r="AP156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AL157" i="7"/>
  <c r="AM157" i="7"/>
  <c r="AN157" i="7"/>
  <c r="AO157" i="7"/>
  <c r="AP157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AL158" i="7"/>
  <c r="AM158" i="7"/>
  <c r="AN158" i="7"/>
  <c r="AO158" i="7"/>
  <c r="AP158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AL159" i="7"/>
  <c r="AM159" i="7"/>
  <c r="AN159" i="7"/>
  <c r="AO159" i="7"/>
  <c r="AP159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AL83" i="7"/>
  <c r="Q83" i="3" l="1"/>
  <c r="M83" i="3"/>
  <c r="BI80" i="3"/>
  <c r="BE80" i="3"/>
  <c r="Y80" i="3"/>
  <c r="AW79" i="3"/>
  <c r="C79" i="3"/>
  <c r="BC78" i="3"/>
  <c r="AN78" i="3"/>
  <c r="Q78" i="3"/>
  <c r="BK77" i="3"/>
  <c r="F77" i="3"/>
  <c r="BB76" i="3"/>
  <c r="AK76" i="3"/>
  <c r="Y76" i="3"/>
  <c r="BJ75" i="3"/>
  <c r="BI75" i="3"/>
  <c r="Y75" i="3"/>
  <c r="BB74" i="3"/>
  <c r="Y74" i="3"/>
  <c r="P74" i="3"/>
  <c r="BH71" i="3"/>
  <c r="AS71" i="3"/>
  <c r="Y71" i="3"/>
  <c r="X71" i="3"/>
  <c r="G71" i="3"/>
  <c r="AH70" i="3"/>
  <c r="X70" i="3"/>
  <c r="AQ69" i="3"/>
  <c r="X69" i="3"/>
  <c r="B69" i="3"/>
  <c r="AG68" i="3"/>
  <c r="X68" i="3"/>
  <c r="M68" i="3"/>
  <c r="BG67" i="3"/>
  <c r="W67" i="3"/>
  <c r="BO66" i="3"/>
  <c r="AX66" i="3"/>
  <c r="AK66" i="3"/>
  <c r="Y66" i="3"/>
  <c r="O66" i="3"/>
  <c r="E66" i="3"/>
  <c r="BI65" i="3"/>
  <c r="BB65" i="3"/>
  <c r="AS65" i="3"/>
  <c r="AL65" i="3"/>
  <c r="Y65" i="3"/>
  <c r="F65" i="3"/>
  <c r="BJ64" i="3"/>
  <c r="AT64" i="3"/>
  <c r="AB64" i="3"/>
  <c r="Y64" i="3"/>
  <c r="BH63" i="3"/>
  <c r="BA63" i="3"/>
  <c r="AR63" i="3"/>
  <c r="AK63" i="3"/>
  <c r="Y63" i="3"/>
  <c r="X63" i="3"/>
  <c r="O63" i="3"/>
  <c r="B63" i="3"/>
  <c r="BH62" i="3"/>
  <c r="AR62" i="3"/>
  <c r="AG62" i="3"/>
  <c r="X62" i="3"/>
  <c r="G62" i="3"/>
  <c r="AH61" i="3"/>
  <c r="X61" i="3"/>
  <c r="W61" i="3"/>
  <c r="N61" i="3"/>
  <c r="B61" i="3"/>
  <c r="BH60" i="3"/>
  <c r="AY60" i="3"/>
  <c r="AR60" i="3"/>
  <c r="X60" i="3"/>
  <c r="M60" i="3"/>
  <c r="AY59" i="3"/>
  <c r="M59" i="3"/>
  <c r="BO58" i="3"/>
  <c r="BF58" i="3"/>
  <c r="AW58" i="3"/>
  <c r="AP58" i="3"/>
  <c r="Y58" i="3"/>
  <c r="K58" i="3"/>
  <c r="BF57" i="3"/>
  <c r="BE57" i="3"/>
  <c r="AP57" i="3"/>
  <c r="AO57" i="3"/>
  <c r="Y57" i="3"/>
  <c r="W84" i="7"/>
  <c r="X84" i="7"/>
  <c r="Y84" i="7"/>
  <c r="Z84" i="7"/>
  <c r="W85" i="7"/>
  <c r="X85" i="7"/>
  <c r="Y85" i="7"/>
  <c r="Z85" i="7"/>
  <c r="W86" i="7"/>
  <c r="X86" i="7"/>
  <c r="Y86" i="7"/>
  <c r="Z86" i="7"/>
  <c r="W87" i="7"/>
  <c r="X87" i="7"/>
  <c r="Y87" i="7"/>
  <c r="Z87" i="7"/>
  <c r="W88" i="7"/>
  <c r="X88" i="7"/>
  <c r="Y88" i="7"/>
  <c r="Z88" i="7"/>
  <c r="W89" i="7"/>
  <c r="X89" i="7"/>
  <c r="Y89" i="7"/>
  <c r="Z89" i="7"/>
  <c r="W90" i="7"/>
  <c r="X90" i="7"/>
  <c r="Y90" i="7"/>
  <c r="Z90" i="7"/>
  <c r="W91" i="7"/>
  <c r="X91" i="7"/>
  <c r="Y91" i="7"/>
  <c r="Z91" i="7"/>
  <c r="W92" i="7"/>
  <c r="X92" i="7"/>
  <c r="Y92" i="7"/>
  <c r="Z92" i="7"/>
  <c r="W93" i="7"/>
  <c r="X93" i="7"/>
  <c r="Y93" i="7"/>
  <c r="X15" i="3" s="1"/>
  <c r="Z93" i="7"/>
  <c r="W94" i="7"/>
  <c r="V16" i="3" s="1"/>
  <c r="X94" i="7"/>
  <c r="Y94" i="7"/>
  <c r="X16" i="3" s="1"/>
  <c r="Z94" i="7"/>
  <c r="Y16" i="3" s="1"/>
  <c r="W95" i="7"/>
  <c r="V17" i="3" s="1"/>
  <c r="X95" i="7"/>
  <c r="Y95" i="7"/>
  <c r="Z95" i="7"/>
  <c r="Y17" i="3" s="1"/>
  <c r="W96" i="7"/>
  <c r="V18" i="3" s="1"/>
  <c r="X96" i="7"/>
  <c r="Y96" i="7"/>
  <c r="Z96" i="7"/>
  <c r="Y18" i="3" s="1"/>
  <c r="W97" i="7"/>
  <c r="V19" i="3" s="1"/>
  <c r="X97" i="7"/>
  <c r="Y97" i="7"/>
  <c r="X19" i="3" s="1"/>
  <c r="Z97" i="7"/>
  <c r="W98" i="7"/>
  <c r="X98" i="7"/>
  <c r="Y98" i="7"/>
  <c r="X20" i="3" s="1"/>
  <c r="Z98" i="7"/>
  <c r="Y20" i="3" s="1"/>
  <c r="W99" i="7"/>
  <c r="V21" i="3" s="1"/>
  <c r="X99" i="7"/>
  <c r="Y99" i="7"/>
  <c r="Z99" i="7"/>
  <c r="Y21" i="3" s="1"/>
  <c r="W100" i="7"/>
  <c r="V22" i="3" s="1"/>
  <c r="X100" i="7"/>
  <c r="Y100" i="7"/>
  <c r="Z100" i="7"/>
  <c r="Y22" i="3" s="1"/>
  <c r="W101" i="7"/>
  <c r="X101" i="7"/>
  <c r="Y101" i="7"/>
  <c r="X23" i="3" s="1"/>
  <c r="Z101" i="7"/>
  <c r="W102" i="7"/>
  <c r="V24" i="3" s="1"/>
  <c r="X102" i="7"/>
  <c r="W24" i="3" s="1"/>
  <c r="Y102" i="7"/>
  <c r="X24" i="3" s="1"/>
  <c r="Z102" i="7"/>
  <c r="Y24" i="3" s="1"/>
  <c r="W103" i="7"/>
  <c r="V25" i="3" s="1"/>
  <c r="X103" i="7"/>
  <c r="Y103" i="7"/>
  <c r="Z103" i="7"/>
  <c r="Y25" i="3" s="1"/>
  <c r="W104" i="7"/>
  <c r="V26" i="3" s="1"/>
  <c r="X104" i="7"/>
  <c r="W26" i="3" s="1"/>
  <c r="Y104" i="7"/>
  <c r="Z104" i="7"/>
  <c r="Y26" i="3" s="1"/>
  <c r="W105" i="7"/>
  <c r="V27" i="3" s="1"/>
  <c r="X105" i="7"/>
  <c r="Y105" i="7"/>
  <c r="X27" i="3" s="1"/>
  <c r="Z105" i="7"/>
  <c r="W106" i="7"/>
  <c r="V28" i="3" s="1"/>
  <c r="X106" i="7"/>
  <c r="W28" i="3" s="1"/>
  <c r="Y106" i="7"/>
  <c r="X28" i="3" s="1"/>
  <c r="Z106" i="7"/>
  <c r="Y28" i="3" s="1"/>
  <c r="W107" i="7"/>
  <c r="V29" i="3" s="1"/>
  <c r="X107" i="7"/>
  <c r="W29" i="3" s="1"/>
  <c r="Y107" i="7"/>
  <c r="Z107" i="7"/>
  <c r="Y29" i="3" s="1"/>
  <c r="W108" i="7"/>
  <c r="V32" i="3" s="1"/>
  <c r="X108" i="7"/>
  <c r="Y108" i="7"/>
  <c r="Z108" i="7"/>
  <c r="Y32" i="3" s="1"/>
  <c r="W109" i="7"/>
  <c r="V33" i="3" s="1"/>
  <c r="X109" i="7"/>
  <c r="W33" i="3" s="1"/>
  <c r="Y109" i="7"/>
  <c r="X33" i="3" s="1"/>
  <c r="Z109" i="7"/>
  <c r="W110" i="7"/>
  <c r="V34" i="3" s="1"/>
  <c r="X110" i="7"/>
  <c r="Y110" i="7"/>
  <c r="X34" i="3" s="1"/>
  <c r="Z110" i="7"/>
  <c r="Y34" i="3" s="1"/>
  <c r="W111" i="7"/>
  <c r="V35" i="3" s="1"/>
  <c r="X111" i="7"/>
  <c r="W35" i="3" s="1"/>
  <c r="Y111" i="7"/>
  <c r="Z111" i="7"/>
  <c r="Y35" i="3" s="1"/>
  <c r="W112" i="7"/>
  <c r="V36" i="3" s="1"/>
  <c r="X112" i="7"/>
  <c r="Y112" i="7"/>
  <c r="Z112" i="7"/>
  <c r="Y36" i="3" s="1"/>
  <c r="W113" i="7"/>
  <c r="V37" i="3" s="1"/>
  <c r="X113" i="7"/>
  <c r="W37" i="3" s="1"/>
  <c r="Y113" i="7"/>
  <c r="X37" i="3" s="1"/>
  <c r="Z113" i="7"/>
  <c r="W114" i="7"/>
  <c r="V38" i="3" s="1"/>
  <c r="X114" i="7"/>
  <c r="Y114" i="7"/>
  <c r="X38" i="3" s="1"/>
  <c r="Z114" i="7"/>
  <c r="Y38" i="3" s="1"/>
  <c r="W115" i="7"/>
  <c r="V39" i="3" s="1"/>
  <c r="X115" i="7"/>
  <c r="W39" i="3" s="1"/>
  <c r="Y115" i="7"/>
  <c r="Z115" i="7"/>
  <c r="Y39" i="3" s="1"/>
  <c r="W116" i="7"/>
  <c r="V40" i="3" s="1"/>
  <c r="X116" i="7"/>
  <c r="W40" i="3" s="1"/>
  <c r="Y116" i="7"/>
  <c r="Z116" i="7"/>
  <c r="Y40" i="3" s="1"/>
  <c r="W117" i="7"/>
  <c r="V41" i="3" s="1"/>
  <c r="X117" i="7"/>
  <c r="W41" i="3" s="1"/>
  <c r="Y117" i="7"/>
  <c r="X41" i="3" s="1"/>
  <c r="Z117" i="7"/>
  <c r="W118" i="7"/>
  <c r="V42" i="3" s="1"/>
  <c r="X118" i="7"/>
  <c r="W42" i="3" s="1"/>
  <c r="Y118" i="7"/>
  <c r="X42" i="3" s="1"/>
  <c r="Z118" i="7"/>
  <c r="Y42" i="3" s="1"/>
  <c r="W119" i="7"/>
  <c r="V43" i="3" s="1"/>
  <c r="X119" i="7"/>
  <c r="W43" i="3" s="1"/>
  <c r="Y119" i="7"/>
  <c r="Z119" i="7"/>
  <c r="Y43" i="3" s="1"/>
  <c r="W120" i="7"/>
  <c r="V44" i="3" s="1"/>
  <c r="X120" i="7"/>
  <c r="W44" i="3" s="1"/>
  <c r="Y120" i="7"/>
  <c r="Z120" i="7"/>
  <c r="Y44" i="3" s="1"/>
  <c r="W121" i="7"/>
  <c r="V45" i="3" s="1"/>
  <c r="X121" i="7"/>
  <c r="W45" i="3" s="1"/>
  <c r="Y121" i="7"/>
  <c r="X45" i="3" s="1"/>
  <c r="Z121" i="7"/>
  <c r="W122" i="7"/>
  <c r="V46" i="3" s="1"/>
  <c r="X122" i="7"/>
  <c r="W46" i="3" s="1"/>
  <c r="Y122" i="7"/>
  <c r="X46" i="3" s="1"/>
  <c r="Z122" i="7"/>
  <c r="Y46" i="3" s="1"/>
  <c r="W123" i="7"/>
  <c r="X123" i="7"/>
  <c r="Y123" i="7"/>
  <c r="Z123" i="7"/>
  <c r="W124" i="7"/>
  <c r="V47" i="3" s="1"/>
  <c r="X124" i="7"/>
  <c r="W47" i="3" s="1"/>
  <c r="Y124" i="7"/>
  <c r="Z124" i="7"/>
  <c r="Y47" i="3" s="1"/>
  <c r="W125" i="7"/>
  <c r="X125" i="7"/>
  <c r="Y125" i="7"/>
  <c r="Z125" i="7"/>
  <c r="W126" i="7"/>
  <c r="V57" i="3" s="1"/>
  <c r="X126" i="7"/>
  <c r="W57" i="3" s="1"/>
  <c r="Y126" i="7"/>
  <c r="X57" i="3" s="1"/>
  <c r="Z126" i="7"/>
  <c r="W127" i="7"/>
  <c r="V58" i="3" s="1"/>
  <c r="X127" i="7"/>
  <c r="W58" i="3" s="1"/>
  <c r="Y127" i="7"/>
  <c r="X58" i="3" s="1"/>
  <c r="Z127" i="7"/>
  <c r="W128" i="7"/>
  <c r="V59" i="3" s="1"/>
  <c r="X128" i="7"/>
  <c r="W59" i="3" s="1"/>
  <c r="Y128" i="7"/>
  <c r="X59" i="3" s="1"/>
  <c r="Z128" i="7"/>
  <c r="Y59" i="3" s="1"/>
  <c r="W129" i="7"/>
  <c r="V60" i="3" s="1"/>
  <c r="X129" i="7"/>
  <c r="W60" i="3" s="1"/>
  <c r="Y129" i="7"/>
  <c r="Z129" i="7"/>
  <c r="Y60" i="3" s="1"/>
  <c r="W130" i="7"/>
  <c r="V61" i="3" s="1"/>
  <c r="X130" i="7"/>
  <c r="Y130" i="7"/>
  <c r="Z130" i="7"/>
  <c r="Y61" i="3" s="1"/>
  <c r="W131" i="7"/>
  <c r="V62" i="3" s="1"/>
  <c r="X131" i="7"/>
  <c r="W62" i="3" s="1"/>
  <c r="Y131" i="7"/>
  <c r="Z131" i="7"/>
  <c r="Y62" i="3" s="1"/>
  <c r="W132" i="7"/>
  <c r="V63" i="3" s="1"/>
  <c r="X132" i="7"/>
  <c r="W63" i="3" s="1"/>
  <c r="Y132" i="7"/>
  <c r="Z132" i="7"/>
  <c r="W133" i="7"/>
  <c r="V64" i="3" s="1"/>
  <c r="X133" i="7"/>
  <c r="W64" i="3" s="1"/>
  <c r="Y133" i="7"/>
  <c r="X64" i="3" s="1"/>
  <c r="Z133" i="7"/>
  <c r="W134" i="7"/>
  <c r="V65" i="3" s="1"/>
  <c r="X134" i="7"/>
  <c r="W65" i="3" s="1"/>
  <c r="Y134" i="7"/>
  <c r="X65" i="3" s="1"/>
  <c r="Z134" i="7"/>
  <c r="W135" i="7"/>
  <c r="V66" i="3" s="1"/>
  <c r="X135" i="7"/>
  <c r="W66" i="3" s="1"/>
  <c r="Y135" i="7"/>
  <c r="X66" i="3" s="1"/>
  <c r="Z135" i="7"/>
  <c r="W136" i="7"/>
  <c r="V67" i="3" s="1"/>
  <c r="X136" i="7"/>
  <c r="Y136" i="7"/>
  <c r="X67" i="3" s="1"/>
  <c r="Z136" i="7"/>
  <c r="Y67" i="3" s="1"/>
  <c r="W137" i="7"/>
  <c r="V68" i="3" s="1"/>
  <c r="X137" i="7"/>
  <c r="W68" i="3" s="1"/>
  <c r="Y137" i="7"/>
  <c r="Z137" i="7"/>
  <c r="Y68" i="3" s="1"/>
  <c r="W138" i="7"/>
  <c r="V69" i="3" s="1"/>
  <c r="X138" i="7"/>
  <c r="W69" i="3" s="1"/>
  <c r="Y138" i="7"/>
  <c r="Z138" i="7"/>
  <c r="Y69" i="3" s="1"/>
  <c r="W139" i="7"/>
  <c r="V70" i="3" s="1"/>
  <c r="X139" i="7"/>
  <c r="W70" i="3" s="1"/>
  <c r="Y139" i="7"/>
  <c r="Z139" i="7"/>
  <c r="Y70" i="3" s="1"/>
  <c r="W140" i="7"/>
  <c r="V71" i="3" s="1"/>
  <c r="X140" i="7"/>
  <c r="W71" i="3" s="1"/>
  <c r="Y140" i="7"/>
  <c r="Z140" i="7"/>
  <c r="W141" i="7"/>
  <c r="V74" i="3" s="1"/>
  <c r="X141" i="7"/>
  <c r="W74" i="3" s="1"/>
  <c r="Y141" i="7"/>
  <c r="X74" i="3" s="1"/>
  <c r="Z141" i="7"/>
  <c r="W142" i="7"/>
  <c r="V75" i="3" s="1"/>
  <c r="X142" i="7"/>
  <c r="W75" i="3" s="1"/>
  <c r="Y142" i="7"/>
  <c r="X75" i="3" s="1"/>
  <c r="Z142" i="7"/>
  <c r="W143" i="7"/>
  <c r="V76" i="3" s="1"/>
  <c r="X143" i="7"/>
  <c r="W76" i="3" s="1"/>
  <c r="Y143" i="7"/>
  <c r="X76" i="3" s="1"/>
  <c r="Z143" i="7"/>
  <c r="W144" i="7"/>
  <c r="V77" i="3" s="1"/>
  <c r="X144" i="7"/>
  <c r="W77" i="3" s="1"/>
  <c r="Y144" i="7"/>
  <c r="X77" i="3" s="1"/>
  <c r="Z144" i="7"/>
  <c r="Y77" i="3" s="1"/>
  <c r="W145" i="7"/>
  <c r="V78" i="3" s="1"/>
  <c r="X145" i="7"/>
  <c r="W78" i="3" s="1"/>
  <c r="Y145" i="7"/>
  <c r="X78" i="3" s="1"/>
  <c r="Z145" i="7"/>
  <c r="Y78" i="3" s="1"/>
  <c r="W146" i="7"/>
  <c r="V79" i="3" s="1"/>
  <c r="X146" i="7"/>
  <c r="W79" i="3" s="1"/>
  <c r="Y146" i="7"/>
  <c r="X79" i="3" s="1"/>
  <c r="Z146" i="7"/>
  <c r="Y79" i="3" s="1"/>
  <c r="W147" i="7"/>
  <c r="V80" i="3" s="1"/>
  <c r="X147" i="7"/>
  <c r="W80" i="3" s="1"/>
  <c r="Y147" i="7"/>
  <c r="X80" i="3" s="1"/>
  <c r="Z147" i="7"/>
  <c r="W148" i="7"/>
  <c r="V81" i="3" s="1"/>
  <c r="X148" i="7"/>
  <c r="W81" i="3" s="1"/>
  <c r="Y148" i="7"/>
  <c r="X81" i="3" s="1"/>
  <c r="Z148" i="7"/>
  <c r="Y81" i="3" s="1"/>
  <c r="W149" i="7"/>
  <c r="V82" i="3" s="1"/>
  <c r="X149" i="7"/>
  <c r="W82" i="3" s="1"/>
  <c r="Y149" i="7"/>
  <c r="X82" i="3" s="1"/>
  <c r="Z149" i="7"/>
  <c r="Y82" i="3" s="1"/>
  <c r="W150" i="7"/>
  <c r="V83" i="3" s="1"/>
  <c r="X150" i="7"/>
  <c r="W83" i="3" s="1"/>
  <c r="Y150" i="7"/>
  <c r="X83" i="3" s="1"/>
  <c r="Z150" i="7"/>
  <c r="Y83" i="3" s="1"/>
  <c r="W151" i="7"/>
  <c r="V84" i="3" s="1"/>
  <c r="X151" i="7"/>
  <c r="W84" i="3" s="1"/>
  <c r="Y151" i="7"/>
  <c r="X84" i="3" s="1"/>
  <c r="Z151" i="7"/>
  <c r="Y84" i="3" s="1"/>
  <c r="W152" i="7"/>
  <c r="V85" i="3" s="1"/>
  <c r="X152" i="7"/>
  <c r="W85" i="3" s="1"/>
  <c r="Y152" i="7"/>
  <c r="X85" i="3" s="1"/>
  <c r="Z152" i="7"/>
  <c r="Y85" i="3" s="1"/>
  <c r="W153" i="7"/>
  <c r="V86" i="3" s="1"/>
  <c r="X153" i="7"/>
  <c r="W86" i="3" s="1"/>
  <c r="Y153" i="7"/>
  <c r="X86" i="3" s="1"/>
  <c r="Z153" i="7"/>
  <c r="Y86" i="3" s="1"/>
  <c r="W154" i="7"/>
  <c r="V87" i="3" s="1"/>
  <c r="X154" i="7"/>
  <c r="W87" i="3" s="1"/>
  <c r="Y154" i="7"/>
  <c r="X87" i="3" s="1"/>
  <c r="Z154" i="7"/>
  <c r="Y87" i="3" s="1"/>
  <c r="W155" i="7"/>
  <c r="V88" i="3" s="1"/>
  <c r="X155" i="7"/>
  <c r="W88" i="3" s="1"/>
  <c r="Y155" i="7"/>
  <c r="X88" i="3" s="1"/>
  <c r="Z155" i="7"/>
  <c r="Y88" i="3" s="1"/>
  <c r="W156" i="7"/>
  <c r="X156" i="7"/>
  <c r="Y156" i="7"/>
  <c r="Z156" i="7"/>
  <c r="W157" i="7"/>
  <c r="V89" i="3" s="1"/>
  <c r="X157" i="7"/>
  <c r="W89" i="3" s="1"/>
  <c r="Y157" i="7"/>
  <c r="X89" i="3" s="1"/>
  <c r="Z157" i="7"/>
  <c r="Y89" i="3" s="1"/>
  <c r="W158" i="7"/>
  <c r="X158" i="7"/>
  <c r="Y158" i="7"/>
  <c r="Z158" i="7"/>
  <c r="W159" i="7"/>
  <c r="X159" i="7"/>
  <c r="Y159" i="7"/>
  <c r="Z159" i="7"/>
  <c r="X83" i="7"/>
  <c r="Y83" i="7"/>
  <c r="Z83" i="7"/>
  <c r="BL47" i="3"/>
  <c r="BI47" i="3"/>
  <c r="BD47" i="3"/>
  <c r="AV47" i="3"/>
  <c r="AS47" i="3"/>
  <c r="AD47" i="3"/>
  <c r="X47" i="3"/>
  <c r="B47" i="3"/>
  <c r="BJ46" i="3"/>
  <c r="BB46" i="3"/>
  <c r="AY46" i="3"/>
  <c r="AT46" i="3"/>
  <c r="AL46" i="3"/>
  <c r="AG46" i="3"/>
  <c r="N46" i="3"/>
  <c r="K46" i="3"/>
  <c r="BF45" i="3"/>
  <c r="AP45" i="3"/>
  <c r="Y45" i="3"/>
  <c r="BH44" i="3"/>
  <c r="AZ44" i="3"/>
  <c r="AW44" i="3"/>
  <c r="AR44" i="3"/>
  <c r="AH44" i="3"/>
  <c r="AE44" i="3"/>
  <c r="X44" i="3"/>
  <c r="M44" i="3"/>
  <c r="BF43" i="3"/>
  <c r="AP43" i="3"/>
  <c r="AC43" i="3"/>
  <c r="X43" i="3"/>
  <c r="K43" i="3"/>
  <c r="BF42" i="3"/>
  <c r="AP42" i="3"/>
  <c r="R42" i="3"/>
  <c r="BO41" i="3"/>
  <c r="BL41" i="3"/>
  <c r="AV41" i="3"/>
  <c r="AE41" i="3"/>
  <c r="Y41" i="3"/>
  <c r="Q41" i="3"/>
  <c r="D41" i="3"/>
  <c r="BC40" i="3"/>
  <c r="X40" i="3"/>
  <c r="F40" i="3"/>
  <c r="BD39" i="3"/>
  <c r="BA39" i="3"/>
  <c r="AK39" i="3"/>
  <c r="X39" i="3"/>
  <c r="N39" i="3"/>
  <c r="BE38" i="3"/>
  <c r="AW38" i="3"/>
  <c r="AO38" i="3"/>
  <c r="AN38" i="3"/>
  <c r="AD38" i="3"/>
  <c r="W38" i="3"/>
  <c r="F38" i="3"/>
  <c r="BJ37" i="3"/>
  <c r="BB37" i="3"/>
  <c r="AT37" i="3"/>
  <c r="AK37" i="3"/>
  <c r="AB37" i="3"/>
  <c r="Y37" i="3"/>
  <c r="N37" i="3"/>
  <c r="BL36" i="3"/>
  <c r="BH36" i="3"/>
  <c r="BG36" i="3"/>
  <c r="BD36" i="3"/>
  <c r="AZ36" i="3"/>
  <c r="AY36" i="3"/>
  <c r="AV36" i="3"/>
  <c r="AR36" i="3"/>
  <c r="AQ36" i="3"/>
  <c r="AH36" i="3"/>
  <c r="X36" i="3"/>
  <c r="W36" i="3"/>
  <c r="P36" i="3"/>
  <c r="M36" i="3"/>
  <c r="F36" i="3"/>
  <c r="BP35" i="3"/>
  <c r="BO35" i="3"/>
  <c r="BI35" i="3"/>
  <c r="BF35" i="3"/>
  <c r="BE35" i="3"/>
  <c r="BA35" i="3"/>
  <c r="AX35" i="3"/>
  <c r="AW35" i="3"/>
  <c r="AS35" i="3"/>
  <c r="AP35" i="3"/>
  <c r="AO35" i="3"/>
  <c r="AK35" i="3"/>
  <c r="X35" i="3"/>
  <c r="S35" i="3"/>
  <c r="K35" i="3"/>
  <c r="BE34" i="3"/>
  <c r="AW34" i="3"/>
  <c r="AO34" i="3"/>
  <c r="W34" i="3"/>
  <c r="Q34" i="3"/>
  <c r="E34" i="3"/>
  <c r="BO33" i="3"/>
  <c r="BJ33" i="3"/>
  <c r="BB33" i="3"/>
  <c r="AT33" i="3"/>
  <c r="AE33" i="3"/>
  <c r="AB33" i="3"/>
  <c r="Y33" i="3"/>
  <c r="BL32" i="3"/>
  <c r="BI32" i="3"/>
  <c r="BH32" i="3"/>
  <c r="BD32" i="3"/>
  <c r="BA32" i="3"/>
  <c r="AZ32" i="3"/>
  <c r="AV32" i="3"/>
  <c r="AS32" i="3"/>
  <c r="AR32" i="3"/>
  <c r="AN32" i="3"/>
  <c r="AK32" i="3"/>
  <c r="AD32" i="3"/>
  <c r="X32" i="3"/>
  <c r="W32" i="3"/>
  <c r="B32" i="3"/>
  <c r="AL29" i="3"/>
  <c r="AG29" i="3"/>
  <c r="X29" i="3"/>
  <c r="O29" i="3"/>
  <c r="D29" i="3"/>
  <c r="E29" i="3"/>
  <c r="BJ28" i="3"/>
  <c r="BB28" i="3"/>
  <c r="AT28" i="3"/>
  <c r="AM28" i="3"/>
  <c r="AL28" i="3"/>
  <c r="AC28" i="3"/>
  <c r="AB28" i="3"/>
  <c r="N28" i="3"/>
  <c r="B28" i="3"/>
  <c r="BG27" i="3"/>
  <c r="AY27" i="3"/>
  <c r="AQ27" i="3"/>
  <c r="AN27" i="3"/>
  <c r="AG27" i="3"/>
  <c r="Y27" i="3"/>
  <c r="W27" i="3"/>
  <c r="P27" i="3"/>
  <c r="M27" i="3"/>
  <c r="BG26" i="3"/>
  <c r="AY26" i="3"/>
  <c r="AQ26" i="3"/>
  <c r="X26" i="3"/>
  <c r="P26" i="3"/>
  <c r="O26" i="3"/>
  <c r="F26" i="3"/>
  <c r="G26" i="3"/>
  <c r="BO25" i="3"/>
  <c r="BI25" i="3"/>
  <c r="BH25" i="3"/>
  <c r="BE25" i="3"/>
  <c r="BA25" i="3"/>
  <c r="AZ25" i="3"/>
  <c r="AW25" i="3"/>
  <c r="AS25" i="3"/>
  <c r="AR25" i="3"/>
  <c r="AO25" i="3"/>
  <c r="AK25" i="3"/>
  <c r="AH25" i="3"/>
  <c r="X25" i="3"/>
  <c r="W25" i="3"/>
  <c r="N25" i="3"/>
  <c r="BG24" i="3"/>
  <c r="AY24" i="3"/>
  <c r="AQ24" i="3"/>
  <c r="AG24" i="3"/>
  <c r="S24" i="3"/>
  <c r="K24" i="3"/>
  <c r="BO23" i="3"/>
  <c r="BG23" i="3"/>
  <c r="BC23" i="3"/>
  <c r="AY23" i="3"/>
  <c r="AU23" i="3"/>
  <c r="AQ23" i="3"/>
  <c r="AN23" i="3"/>
  <c r="AM23" i="3"/>
  <c r="AG23" i="3"/>
  <c r="AC23" i="3"/>
  <c r="Y23" i="3"/>
  <c r="W23" i="3"/>
  <c r="V23" i="3"/>
  <c r="Q23" i="3"/>
  <c r="P23" i="3"/>
  <c r="M23" i="3"/>
  <c r="L23" i="3"/>
  <c r="D23" i="3"/>
  <c r="E23" i="3"/>
  <c r="BP22" i="3"/>
  <c r="BK22" i="3"/>
  <c r="BG22" i="3"/>
  <c r="BC22" i="3"/>
  <c r="AY22" i="3"/>
  <c r="AU22" i="3"/>
  <c r="AQ22" i="3"/>
  <c r="AL22" i="3"/>
  <c r="AK22" i="3"/>
  <c r="AF22" i="3"/>
  <c r="AB22" i="3"/>
  <c r="X22" i="3"/>
  <c r="W22" i="3"/>
  <c r="S22" i="3"/>
  <c r="P22" i="3"/>
  <c r="O22" i="3"/>
  <c r="L22" i="3"/>
  <c r="C22" i="3"/>
  <c r="F22" i="3"/>
  <c r="G22" i="3"/>
  <c r="BO21" i="3"/>
  <c r="BL21" i="3"/>
  <c r="BI21" i="3"/>
  <c r="BH21" i="3"/>
  <c r="BE21" i="3"/>
  <c r="BD21" i="3"/>
  <c r="BA21" i="3"/>
  <c r="AZ21" i="3"/>
  <c r="AW21" i="3"/>
  <c r="AV21" i="3"/>
  <c r="AS21" i="3"/>
  <c r="AR21" i="3"/>
  <c r="AO21" i="3"/>
  <c r="AK21" i="3"/>
  <c r="AH21" i="3"/>
  <c r="AD21" i="3"/>
  <c r="X21" i="3"/>
  <c r="W21" i="3"/>
  <c r="R21" i="3"/>
  <c r="N21" i="3"/>
  <c r="C21" i="3"/>
  <c r="G21" i="3"/>
  <c r="BI20" i="3"/>
  <c r="BE20" i="3"/>
  <c r="BA20" i="3"/>
  <c r="AW20" i="3"/>
  <c r="AS20" i="3"/>
  <c r="AO20" i="3"/>
  <c r="AN20" i="3"/>
  <c r="AM20" i="3"/>
  <c r="AH20" i="3"/>
  <c r="AD20" i="3"/>
  <c r="W20" i="3"/>
  <c r="V20" i="3"/>
  <c r="Q20" i="3"/>
  <c r="M20" i="3"/>
  <c r="F20" i="3"/>
  <c r="BO19" i="3"/>
  <c r="BJ19" i="3"/>
  <c r="BF19" i="3"/>
  <c r="BB19" i="3"/>
  <c r="AX19" i="3"/>
  <c r="AT19" i="3"/>
  <c r="AP19" i="3"/>
  <c r="AN19" i="3"/>
  <c r="AK19" i="3"/>
  <c r="AF19" i="3"/>
  <c r="AE19" i="3"/>
  <c r="AB19" i="3"/>
  <c r="Y19" i="3"/>
  <c r="W19" i="3"/>
  <c r="R19" i="3"/>
  <c r="N19" i="3"/>
  <c r="C19" i="3"/>
  <c r="G19" i="3"/>
  <c r="BL18" i="3"/>
  <c r="BH18" i="3"/>
  <c r="BD18" i="3"/>
  <c r="AZ18" i="3"/>
  <c r="AV18" i="3"/>
  <c r="AR18" i="3"/>
  <c r="AN18" i="3"/>
  <c r="AK18" i="3"/>
  <c r="AH18" i="3"/>
  <c r="AE18" i="3"/>
  <c r="AD18" i="3"/>
  <c r="X18" i="3"/>
  <c r="W18" i="3"/>
  <c r="Q18" i="3"/>
  <c r="M18" i="3"/>
  <c r="E18" i="3"/>
  <c r="B18" i="3"/>
  <c r="BP17" i="3"/>
  <c r="BO17" i="3"/>
  <c r="BJ17" i="3"/>
  <c r="BI17" i="3"/>
  <c r="BF17" i="3"/>
  <c r="BE17" i="3"/>
  <c r="BB17" i="3"/>
  <c r="BA17" i="3"/>
  <c r="AX17" i="3"/>
  <c r="AW17" i="3"/>
  <c r="AT17" i="3"/>
  <c r="AS17" i="3"/>
  <c r="AP17" i="3"/>
  <c r="AO17" i="3"/>
  <c r="AL17" i="3"/>
  <c r="AG17" i="3"/>
  <c r="AC17" i="3"/>
  <c r="X17" i="3"/>
  <c r="W17" i="3"/>
  <c r="S17" i="3"/>
  <c r="O17" i="3"/>
  <c r="K17" i="3"/>
  <c r="G17" i="3"/>
  <c r="BP16" i="3"/>
  <c r="BJ16" i="3"/>
  <c r="BI16" i="3"/>
  <c r="BF16" i="3"/>
  <c r="BE16" i="3"/>
  <c r="BB16" i="3"/>
  <c r="BA16" i="3"/>
  <c r="AX16" i="3"/>
  <c r="AW16" i="3"/>
  <c r="AT16" i="3"/>
  <c r="AS16" i="3"/>
  <c r="AP16" i="3"/>
  <c r="AO16" i="3"/>
  <c r="AL16" i="3"/>
  <c r="AF16" i="3"/>
  <c r="AB16" i="3"/>
  <c r="W16" i="3"/>
  <c r="R16" i="3"/>
  <c r="Q16" i="3"/>
  <c r="N16" i="3"/>
  <c r="M16" i="3"/>
  <c r="B16" i="3"/>
  <c r="BK15" i="3"/>
  <c r="BG15" i="3"/>
  <c r="BC15" i="3"/>
  <c r="AY15" i="3"/>
  <c r="AU15" i="3"/>
  <c r="AQ15" i="3"/>
  <c r="AN15" i="3"/>
  <c r="AM15" i="3"/>
  <c r="AG15" i="3"/>
  <c r="AC15" i="3"/>
  <c r="Y15" i="3"/>
  <c r="W15" i="3"/>
  <c r="V15" i="3"/>
  <c r="D15" i="3"/>
  <c r="BQ84" i="7"/>
  <c r="BR84" i="7"/>
  <c r="BQ85" i="7"/>
  <c r="BR85" i="7"/>
  <c r="BQ86" i="7"/>
  <c r="BR86" i="7"/>
  <c r="BQ87" i="7"/>
  <c r="BR87" i="7"/>
  <c r="BQ88" i="7"/>
  <c r="BR88" i="7"/>
  <c r="BQ89" i="7"/>
  <c r="BR89" i="7"/>
  <c r="BQ90" i="7"/>
  <c r="BR90" i="7"/>
  <c r="BQ91" i="7"/>
  <c r="BR91" i="7"/>
  <c r="BQ92" i="7"/>
  <c r="BR92" i="7"/>
  <c r="BQ93" i="7"/>
  <c r="BO15" i="3" s="1"/>
  <c r="BR93" i="7"/>
  <c r="BP15" i="3" s="1"/>
  <c r="BQ94" i="7"/>
  <c r="BO16" i="3" s="1"/>
  <c r="BR94" i="7"/>
  <c r="BQ95" i="7"/>
  <c r="BR95" i="7"/>
  <c r="BQ96" i="7"/>
  <c r="BO18" i="3" s="1"/>
  <c r="BR96" i="7"/>
  <c r="BP18" i="3" s="1"/>
  <c r="BQ97" i="7"/>
  <c r="BR97" i="7"/>
  <c r="BP19" i="3" s="1"/>
  <c r="BQ98" i="7"/>
  <c r="BO20" i="3" s="1"/>
  <c r="BR98" i="7"/>
  <c r="BP20" i="3" s="1"/>
  <c r="BQ99" i="7"/>
  <c r="BR99" i="7"/>
  <c r="BP21" i="3" s="1"/>
  <c r="BQ100" i="7"/>
  <c r="BO22" i="3" s="1"/>
  <c r="BR100" i="7"/>
  <c r="BQ101" i="7"/>
  <c r="BR101" i="7"/>
  <c r="BP23" i="3" s="1"/>
  <c r="BQ102" i="7"/>
  <c r="BO24" i="3" s="1"/>
  <c r="BR102" i="7"/>
  <c r="BP24" i="3" s="1"/>
  <c r="BQ103" i="7"/>
  <c r="BR103" i="7"/>
  <c r="BP25" i="3" s="1"/>
  <c r="BQ104" i="7"/>
  <c r="BO26" i="3" s="1"/>
  <c r="BR104" i="7"/>
  <c r="BP26" i="3" s="1"/>
  <c r="BQ105" i="7"/>
  <c r="BO27" i="3" s="1"/>
  <c r="BR105" i="7"/>
  <c r="BP27" i="3" s="1"/>
  <c r="BQ106" i="7"/>
  <c r="BO28" i="3" s="1"/>
  <c r="BR106" i="7"/>
  <c r="BP28" i="3" s="1"/>
  <c r="BQ107" i="7"/>
  <c r="BO29" i="3" s="1"/>
  <c r="BR107" i="7"/>
  <c r="BP29" i="3" s="1"/>
  <c r="BQ108" i="7"/>
  <c r="BO32" i="3" s="1"/>
  <c r="BR108" i="7"/>
  <c r="BP32" i="3" s="1"/>
  <c r="BQ109" i="7"/>
  <c r="BR109" i="7"/>
  <c r="BP33" i="3" s="1"/>
  <c r="BQ110" i="7"/>
  <c r="BO34" i="3" s="1"/>
  <c r="BR110" i="7"/>
  <c r="BP34" i="3" s="1"/>
  <c r="BQ111" i="7"/>
  <c r="BR111" i="7"/>
  <c r="BQ112" i="7"/>
  <c r="BO36" i="3" s="1"/>
  <c r="BR112" i="7"/>
  <c r="BP36" i="3" s="1"/>
  <c r="BQ113" i="7"/>
  <c r="BO37" i="3" s="1"/>
  <c r="BR113" i="7"/>
  <c r="BP37" i="3" s="1"/>
  <c r="BQ114" i="7"/>
  <c r="BO38" i="3" s="1"/>
  <c r="BR114" i="7"/>
  <c r="BP38" i="3" s="1"/>
  <c r="BQ115" i="7"/>
  <c r="BO39" i="3" s="1"/>
  <c r="BR115" i="7"/>
  <c r="BP39" i="3" s="1"/>
  <c r="BQ116" i="7"/>
  <c r="BO40" i="3" s="1"/>
  <c r="BR116" i="7"/>
  <c r="BP40" i="3" s="1"/>
  <c r="BQ117" i="7"/>
  <c r="BR117" i="7"/>
  <c r="BP41" i="3" s="1"/>
  <c r="BQ118" i="7"/>
  <c r="BO42" i="3" s="1"/>
  <c r="BR118" i="7"/>
  <c r="BP42" i="3" s="1"/>
  <c r="BQ119" i="7"/>
  <c r="BO43" i="3" s="1"/>
  <c r="BR119" i="7"/>
  <c r="BP43" i="3" s="1"/>
  <c r="BQ120" i="7"/>
  <c r="BO44" i="3" s="1"/>
  <c r="BR120" i="7"/>
  <c r="BP44" i="3" s="1"/>
  <c r="BQ121" i="7"/>
  <c r="BO45" i="3" s="1"/>
  <c r="BR121" i="7"/>
  <c r="BP45" i="3" s="1"/>
  <c r="BQ122" i="7"/>
  <c r="BO46" i="3" s="1"/>
  <c r="BR122" i="7"/>
  <c r="BP46" i="3" s="1"/>
  <c r="BQ123" i="7"/>
  <c r="BR123" i="7"/>
  <c r="BQ124" i="7"/>
  <c r="BO47" i="3" s="1"/>
  <c r="BR124" i="7"/>
  <c r="BP47" i="3" s="1"/>
  <c r="BQ125" i="7"/>
  <c r="BR125" i="7"/>
  <c r="BQ126" i="7"/>
  <c r="BO57" i="3" s="1"/>
  <c r="BR126" i="7"/>
  <c r="BP57" i="3" s="1"/>
  <c r="BQ127" i="7"/>
  <c r="BR127" i="7"/>
  <c r="BP58" i="3" s="1"/>
  <c r="BQ128" i="7"/>
  <c r="BO59" i="3" s="1"/>
  <c r="BR128" i="7"/>
  <c r="BP59" i="3" s="1"/>
  <c r="BQ129" i="7"/>
  <c r="BO60" i="3" s="1"/>
  <c r="BR129" i="7"/>
  <c r="BP60" i="3" s="1"/>
  <c r="BQ130" i="7"/>
  <c r="BO61" i="3" s="1"/>
  <c r="BR130" i="7"/>
  <c r="BP61" i="3" s="1"/>
  <c r="BQ131" i="7"/>
  <c r="BO62" i="3" s="1"/>
  <c r="BR131" i="7"/>
  <c r="BP62" i="3" s="1"/>
  <c r="BQ132" i="7"/>
  <c r="BO63" i="3" s="1"/>
  <c r="BR132" i="7"/>
  <c r="BP63" i="3" s="1"/>
  <c r="BQ133" i="7"/>
  <c r="BO64" i="3" s="1"/>
  <c r="BR133" i="7"/>
  <c r="BP64" i="3" s="1"/>
  <c r="BQ134" i="7"/>
  <c r="BO65" i="3" s="1"/>
  <c r="BR134" i="7"/>
  <c r="BP65" i="3" s="1"/>
  <c r="BQ135" i="7"/>
  <c r="BR135" i="7"/>
  <c r="BP66" i="3" s="1"/>
  <c r="BQ136" i="7"/>
  <c r="BO67" i="3" s="1"/>
  <c r="BR136" i="7"/>
  <c r="BP67" i="3" s="1"/>
  <c r="BQ137" i="7"/>
  <c r="BO68" i="3" s="1"/>
  <c r="BR137" i="7"/>
  <c r="BP68" i="3" s="1"/>
  <c r="BQ138" i="7"/>
  <c r="BO69" i="3" s="1"/>
  <c r="BR138" i="7"/>
  <c r="BP69" i="3" s="1"/>
  <c r="BQ139" i="7"/>
  <c r="BO70" i="3" s="1"/>
  <c r="BR139" i="7"/>
  <c r="BP70" i="3" s="1"/>
  <c r="BQ140" i="7"/>
  <c r="BO71" i="3" s="1"/>
  <c r="BR140" i="7"/>
  <c r="BP71" i="3" s="1"/>
  <c r="BQ141" i="7"/>
  <c r="BO74" i="3" s="1"/>
  <c r="BR141" i="7"/>
  <c r="BP74" i="3" s="1"/>
  <c r="BQ142" i="7"/>
  <c r="BO75" i="3" s="1"/>
  <c r="BR142" i="7"/>
  <c r="BP75" i="3" s="1"/>
  <c r="BQ143" i="7"/>
  <c r="BO76" i="3" s="1"/>
  <c r="BR143" i="7"/>
  <c r="BP76" i="3" s="1"/>
  <c r="BQ144" i="7"/>
  <c r="BO77" i="3" s="1"/>
  <c r="BR144" i="7"/>
  <c r="BP77" i="3" s="1"/>
  <c r="BQ145" i="7"/>
  <c r="BO78" i="3" s="1"/>
  <c r="BR145" i="7"/>
  <c r="BP78" i="3" s="1"/>
  <c r="BQ146" i="7"/>
  <c r="BO79" i="3" s="1"/>
  <c r="BR146" i="7"/>
  <c r="BP79" i="3" s="1"/>
  <c r="BQ147" i="7"/>
  <c r="BO80" i="3" s="1"/>
  <c r="BR147" i="7"/>
  <c r="BP80" i="3" s="1"/>
  <c r="BQ148" i="7"/>
  <c r="BO81" i="3" s="1"/>
  <c r="BR148" i="7"/>
  <c r="BP81" i="3" s="1"/>
  <c r="BQ149" i="7"/>
  <c r="BO82" i="3" s="1"/>
  <c r="BR149" i="7"/>
  <c r="BP82" i="3" s="1"/>
  <c r="BQ150" i="7"/>
  <c r="BO83" i="3" s="1"/>
  <c r="BR150" i="7"/>
  <c r="BP83" i="3" s="1"/>
  <c r="BQ151" i="7"/>
  <c r="BO84" i="3" s="1"/>
  <c r="BR151" i="7"/>
  <c r="BP84" i="3" s="1"/>
  <c r="BQ152" i="7"/>
  <c r="BO85" i="3" s="1"/>
  <c r="BR152" i="7"/>
  <c r="BP85" i="3" s="1"/>
  <c r="BQ153" i="7"/>
  <c r="BO86" i="3" s="1"/>
  <c r="BR153" i="7"/>
  <c r="BP86" i="3" s="1"/>
  <c r="BQ154" i="7"/>
  <c r="BO87" i="3" s="1"/>
  <c r="BR154" i="7"/>
  <c r="BP87" i="3" s="1"/>
  <c r="BQ155" i="7"/>
  <c r="BO88" i="3" s="1"/>
  <c r="BR155" i="7"/>
  <c r="BP88" i="3" s="1"/>
  <c r="BQ156" i="7"/>
  <c r="BR156" i="7"/>
  <c r="BQ157" i="7"/>
  <c r="BO89" i="3" s="1"/>
  <c r="BR157" i="7"/>
  <c r="BP89" i="3" s="1"/>
  <c r="BQ158" i="7"/>
  <c r="BR158" i="7"/>
  <c r="BQ159" i="7"/>
  <c r="BR159" i="7"/>
  <c r="BR83" i="7"/>
  <c r="BQ83" i="7"/>
  <c r="AK15" i="3"/>
  <c r="AL15" i="3"/>
  <c r="AO15" i="3"/>
  <c r="AP15" i="3"/>
  <c r="AR15" i="3"/>
  <c r="AS15" i="3"/>
  <c r="AT15" i="3"/>
  <c r="AV15" i="3"/>
  <c r="AW15" i="3"/>
  <c r="AX15" i="3"/>
  <c r="AZ15" i="3"/>
  <c r="BA15" i="3"/>
  <c r="BB15" i="3"/>
  <c r="BD15" i="3"/>
  <c r="BE15" i="3"/>
  <c r="BF15" i="3"/>
  <c r="BH15" i="3"/>
  <c r="BI15" i="3"/>
  <c r="BJ15" i="3"/>
  <c r="BL15" i="3"/>
  <c r="AK16" i="3"/>
  <c r="AM16" i="3"/>
  <c r="AN16" i="3"/>
  <c r="AQ16" i="3"/>
  <c r="AR16" i="3"/>
  <c r="AU16" i="3"/>
  <c r="AV16" i="3"/>
  <c r="AY16" i="3"/>
  <c r="AZ16" i="3"/>
  <c r="BC16" i="3"/>
  <c r="BD16" i="3"/>
  <c r="BG16" i="3"/>
  <c r="BH16" i="3"/>
  <c r="BK16" i="3"/>
  <c r="BL16" i="3"/>
  <c r="AK17" i="3"/>
  <c r="AM17" i="3"/>
  <c r="AN17" i="3"/>
  <c r="AQ17" i="3"/>
  <c r="AR17" i="3"/>
  <c r="AU17" i="3"/>
  <c r="AV17" i="3"/>
  <c r="AY17" i="3"/>
  <c r="AZ17" i="3"/>
  <c r="BC17" i="3"/>
  <c r="BD17" i="3"/>
  <c r="BG17" i="3"/>
  <c r="BH17" i="3"/>
  <c r="BK17" i="3"/>
  <c r="BL17" i="3"/>
  <c r="AL18" i="3"/>
  <c r="AM18" i="3"/>
  <c r="AO18" i="3"/>
  <c r="AP18" i="3"/>
  <c r="AQ18" i="3"/>
  <c r="AS18" i="3"/>
  <c r="AT18" i="3"/>
  <c r="AU18" i="3"/>
  <c r="AW18" i="3"/>
  <c r="AX18" i="3"/>
  <c r="AY18" i="3"/>
  <c r="BA18" i="3"/>
  <c r="BB18" i="3"/>
  <c r="BC18" i="3"/>
  <c r="BE18" i="3"/>
  <c r="BF18" i="3"/>
  <c r="BG18" i="3"/>
  <c r="BI18" i="3"/>
  <c r="BJ18" i="3"/>
  <c r="BK18" i="3"/>
  <c r="AL19" i="3"/>
  <c r="AM19" i="3"/>
  <c r="AO19" i="3"/>
  <c r="AQ19" i="3"/>
  <c r="AR19" i="3"/>
  <c r="AS19" i="3"/>
  <c r="AU19" i="3"/>
  <c r="AV19" i="3"/>
  <c r="AW19" i="3"/>
  <c r="AY19" i="3"/>
  <c r="AZ19" i="3"/>
  <c r="BA19" i="3"/>
  <c r="BC19" i="3"/>
  <c r="BD19" i="3"/>
  <c r="BE19" i="3"/>
  <c r="BG19" i="3"/>
  <c r="BH19" i="3"/>
  <c r="BI19" i="3"/>
  <c r="BK19" i="3"/>
  <c r="BL19" i="3"/>
  <c r="AK20" i="3"/>
  <c r="AL20" i="3"/>
  <c r="AP20" i="3"/>
  <c r="AQ20" i="3"/>
  <c r="AR20" i="3"/>
  <c r="AT20" i="3"/>
  <c r="AU20" i="3"/>
  <c r="AV20" i="3"/>
  <c r="AX20" i="3"/>
  <c r="AY20" i="3"/>
  <c r="AZ20" i="3"/>
  <c r="BB20" i="3"/>
  <c r="BC20" i="3"/>
  <c r="BD20" i="3"/>
  <c r="BF20" i="3"/>
  <c r="BG20" i="3"/>
  <c r="BH20" i="3"/>
  <c r="BJ20" i="3"/>
  <c r="BK20" i="3"/>
  <c r="BL20" i="3"/>
  <c r="AL21" i="3"/>
  <c r="AM21" i="3"/>
  <c r="AN21" i="3"/>
  <c r="AP21" i="3"/>
  <c r="AQ21" i="3"/>
  <c r="AT21" i="3"/>
  <c r="AU21" i="3"/>
  <c r="AX21" i="3"/>
  <c r="AY21" i="3"/>
  <c r="BB21" i="3"/>
  <c r="BC21" i="3"/>
  <c r="BF21" i="3"/>
  <c r="BG21" i="3"/>
  <c r="BJ21" i="3"/>
  <c r="BK21" i="3"/>
  <c r="AM22" i="3"/>
  <c r="AN22" i="3"/>
  <c r="AO22" i="3"/>
  <c r="AP22" i="3"/>
  <c r="AR22" i="3"/>
  <c r="AS22" i="3"/>
  <c r="AT22" i="3"/>
  <c r="AV22" i="3"/>
  <c r="AW22" i="3"/>
  <c r="AX22" i="3"/>
  <c r="AZ22" i="3"/>
  <c r="BA22" i="3"/>
  <c r="BB22" i="3"/>
  <c r="BD22" i="3"/>
  <c r="BE22" i="3"/>
  <c r="BF22" i="3"/>
  <c r="BH22" i="3"/>
  <c r="BI22" i="3"/>
  <c r="BJ22" i="3"/>
  <c r="BL22" i="3"/>
  <c r="AK23" i="3"/>
  <c r="AL23" i="3"/>
  <c r="AO23" i="3"/>
  <c r="AP23" i="3"/>
  <c r="AR23" i="3"/>
  <c r="AS23" i="3"/>
  <c r="AT23" i="3"/>
  <c r="AV23" i="3"/>
  <c r="AW23" i="3"/>
  <c r="AX23" i="3"/>
  <c r="AZ23" i="3"/>
  <c r="BA23" i="3"/>
  <c r="BB23" i="3"/>
  <c r="BD23" i="3"/>
  <c r="BE23" i="3"/>
  <c r="BF23" i="3"/>
  <c r="BH23" i="3"/>
  <c r="BI23" i="3"/>
  <c r="BJ23" i="3"/>
  <c r="BK23" i="3"/>
  <c r="BL23" i="3"/>
  <c r="AK24" i="3"/>
  <c r="AL24" i="3"/>
  <c r="AM24" i="3"/>
  <c r="AN24" i="3"/>
  <c r="AO24" i="3"/>
  <c r="AP24" i="3"/>
  <c r="AR24" i="3"/>
  <c r="AS24" i="3"/>
  <c r="AT24" i="3"/>
  <c r="AU24" i="3"/>
  <c r="AV24" i="3"/>
  <c r="AW24" i="3"/>
  <c r="AX24" i="3"/>
  <c r="AZ24" i="3"/>
  <c r="BA24" i="3"/>
  <c r="BB24" i="3"/>
  <c r="BC24" i="3"/>
  <c r="BD24" i="3"/>
  <c r="BE24" i="3"/>
  <c r="BF24" i="3"/>
  <c r="BH24" i="3"/>
  <c r="BI24" i="3"/>
  <c r="BJ24" i="3"/>
  <c r="BK24" i="3"/>
  <c r="BL24" i="3"/>
  <c r="AL25" i="3"/>
  <c r="AM25" i="3"/>
  <c r="AN25" i="3"/>
  <c r="AP25" i="3"/>
  <c r="AQ25" i="3"/>
  <c r="AT25" i="3"/>
  <c r="AU25" i="3"/>
  <c r="AV25" i="3"/>
  <c r="AX25" i="3"/>
  <c r="AY25" i="3"/>
  <c r="BB25" i="3"/>
  <c r="BC25" i="3"/>
  <c r="BD25" i="3"/>
  <c r="BF25" i="3"/>
  <c r="BG25" i="3"/>
  <c r="BJ25" i="3"/>
  <c r="BK25" i="3"/>
  <c r="BL25" i="3"/>
  <c r="AK26" i="3"/>
  <c r="AL26" i="3"/>
  <c r="AM26" i="3"/>
  <c r="AN26" i="3"/>
  <c r="AO26" i="3"/>
  <c r="AP26" i="3"/>
  <c r="AR26" i="3"/>
  <c r="AS26" i="3"/>
  <c r="AT26" i="3"/>
  <c r="AU26" i="3"/>
  <c r="AV26" i="3"/>
  <c r="AW26" i="3"/>
  <c r="AX26" i="3"/>
  <c r="AZ26" i="3"/>
  <c r="BA26" i="3"/>
  <c r="BB26" i="3"/>
  <c r="BC26" i="3"/>
  <c r="BD26" i="3"/>
  <c r="BE26" i="3"/>
  <c r="BF26" i="3"/>
  <c r="BH26" i="3"/>
  <c r="BI26" i="3"/>
  <c r="BJ26" i="3"/>
  <c r="BK26" i="3"/>
  <c r="BL26" i="3"/>
  <c r="AK27" i="3"/>
  <c r="AL27" i="3"/>
  <c r="AM27" i="3"/>
  <c r="AO27" i="3"/>
  <c r="AP27" i="3"/>
  <c r="AR27" i="3"/>
  <c r="AS27" i="3"/>
  <c r="AT27" i="3"/>
  <c r="AU27" i="3"/>
  <c r="AV27" i="3"/>
  <c r="AW27" i="3"/>
  <c r="AX27" i="3"/>
  <c r="AZ27" i="3"/>
  <c r="BA27" i="3"/>
  <c r="BB27" i="3"/>
  <c r="BC27" i="3"/>
  <c r="BD27" i="3"/>
  <c r="BE27" i="3"/>
  <c r="BF27" i="3"/>
  <c r="BH27" i="3"/>
  <c r="BI27" i="3"/>
  <c r="BJ27" i="3"/>
  <c r="BK27" i="3"/>
  <c r="BL27" i="3"/>
  <c r="AK28" i="3"/>
  <c r="AN28" i="3"/>
  <c r="AO28" i="3"/>
  <c r="AP28" i="3"/>
  <c r="AQ28" i="3"/>
  <c r="AR28" i="3"/>
  <c r="AS28" i="3"/>
  <c r="AU28" i="3"/>
  <c r="AV28" i="3"/>
  <c r="AW28" i="3"/>
  <c r="AX28" i="3"/>
  <c r="AY28" i="3"/>
  <c r="AZ28" i="3"/>
  <c r="BA28" i="3"/>
  <c r="BC28" i="3"/>
  <c r="BD28" i="3"/>
  <c r="BE28" i="3"/>
  <c r="BF28" i="3"/>
  <c r="BG28" i="3"/>
  <c r="BH28" i="3"/>
  <c r="BI28" i="3"/>
  <c r="BK28" i="3"/>
  <c r="BL28" i="3"/>
  <c r="AK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L32" i="3"/>
  <c r="AM32" i="3"/>
  <c r="AO32" i="3"/>
  <c r="AP32" i="3"/>
  <c r="AQ32" i="3"/>
  <c r="AT32" i="3"/>
  <c r="AU32" i="3"/>
  <c r="AW32" i="3"/>
  <c r="AX32" i="3"/>
  <c r="AY32" i="3"/>
  <c r="BB32" i="3"/>
  <c r="BC32" i="3"/>
  <c r="BE32" i="3"/>
  <c r="BF32" i="3"/>
  <c r="BG32" i="3"/>
  <c r="BJ32" i="3"/>
  <c r="BK32" i="3"/>
  <c r="AK33" i="3"/>
  <c r="AL33" i="3"/>
  <c r="AM33" i="3"/>
  <c r="AN33" i="3"/>
  <c r="AO33" i="3"/>
  <c r="AP33" i="3"/>
  <c r="AQ33" i="3"/>
  <c r="AR33" i="3"/>
  <c r="AS33" i="3"/>
  <c r="AU33" i="3"/>
  <c r="AV33" i="3"/>
  <c r="AW33" i="3"/>
  <c r="AX33" i="3"/>
  <c r="AY33" i="3"/>
  <c r="AZ33" i="3"/>
  <c r="BA33" i="3"/>
  <c r="BC33" i="3"/>
  <c r="BD33" i="3"/>
  <c r="BE33" i="3"/>
  <c r="BF33" i="3"/>
  <c r="BG33" i="3"/>
  <c r="BH33" i="3"/>
  <c r="BI33" i="3"/>
  <c r="BK33" i="3"/>
  <c r="BL33" i="3"/>
  <c r="AK34" i="3"/>
  <c r="AL34" i="3"/>
  <c r="AM34" i="3"/>
  <c r="AN34" i="3"/>
  <c r="AP34" i="3"/>
  <c r="AQ34" i="3"/>
  <c r="AR34" i="3"/>
  <c r="AS34" i="3"/>
  <c r="AT34" i="3"/>
  <c r="AU34" i="3"/>
  <c r="AV34" i="3"/>
  <c r="AX34" i="3"/>
  <c r="AY34" i="3"/>
  <c r="AZ34" i="3"/>
  <c r="BA34" i="3"/>
  <c r="BB34" i="3"/>
  <c r="BC34" i="3"/>
  <c r="BD34" i="3"/>
  <c r="BF34" i="3"/>
  <c r="BG34" i="3"/>
  <c r="BH34" i="3"/>
  <c r="BI34" i="3"/>
  <c r="BJ34" i="3"/>
  <c r="BK34" i="3"/>
  <c r="BL34" i="3"/>
  <c r="AL35" i="3"/>
  <c r="AM35" i="3"/>
  <c r="AN35" i="3"/>
  <c r="AQ35" i="3"/>
  <c r="AR35" i="3"/>
  <c r="AT35" i="3"/>
  <c r="AU35" i="3"/>
  <c r="AV35" i="3"/>
  <c r="AY35" i="3"/>
  <c r="AZ35" i="3"/>
  <c r="BB35" i="3"/>
  <c r="BC35" i="3"/>
  <c r="BD35" i="3"/>
  <c r="BG35" i="3"/>
  <c r="BH35" i="3"/>
  <c r="BJ35" i="3"/>
  <c r="BK35" i="3"/>
  <c r="BL35" i="3"/>
  <c r="AK36" i="3"/>
  <c r="AL36" i="3"/>
  <c r="AM36" i="3"/>
  <c r="AN36" i="3"/>
  <c r="AO36" i="3"/>
  <c r="AP36" i="3"/>
  <c r="AS36" i="3"/>
  <c r="AT36" i="3"/>
  <c r="AU36" i="3"/>
  <c r="AW36" i="3"/>
  <c r="AX36" i="3"/>
  <c r="BA36" i="3"/>
  <c r="BB36" i="3"/>
  <c r="BC36" i="3"/>
  <c r="BE36" i="3"/>
  <c r="BF36" i="3"/>
  <c r="BI36" i="3"/>
  <c r="BJ36" i="3"/>
  <c r="BK36" i="3"/>
  <c r="AL37" i="3"/>
  <c r="AM37" i="3"/>
  <c r="AN37" i="3"/>
  <c r="AO37" i="3"/>
  <c r="AP37" i="3"/>
  <c r="AQ37" i="3"/>
  <c r="AR37" i="3"/>
  <c r="AS37" i="3"/>
  <c r="AU37" i="3"/>
  <c r="AV37" i="3"/>
  <c r="AW37" i="3"/>
  <c r="AX37" i="3"/>
  <c r="AY37" i="3"/>
  <c r="AZ37" i="3"/>
  <c r="BA37" i="3"/>
  <c r="BC37" i="3"/>
  <c r="BD37" i="3"/>
  <c r="BE37" i="3"/>
  <c r="BF37" i="3"/>
  <c r="BG37" i="3"/>
  <c r="BH37" i="3"/>
  <c r="BI37" i="3"/>
  <c r="BK37" i="3"/>
  <c r="BL37" i="3"/>
  <c r="AK38" i="3"/>
  <c r="AL38" i="3"/>
  <c r="AM38" i="3"/>
  <c r="AP38" i="3"/>
  <c r="AQ38" i="3"/>
  <c r="AR38" i="3"/>
  <c r="AS38" i="3"/>
  <c r="AT38" i="3"/>
  <c r="AU38" i="3"/>
  <c r="AV38" i="3"/>
  <c r="AX38" i="3"/>
  <c r="AY38" i="3"/>
  <c r="AZ38" i="3"/>
  <c r="BA38" i="3"/>
  <c r="BB38" i="3"/>
  <c r="BC38" i="3"/>
  <c r="BD38" i="3"/>
  <c r="BF38" i="3"/>
  <c r="BG38" i="3"/>
  <c r="BH38" i="3"/>
  <c r="BI38" i="3"/>
  <c r="BJ38" i="3"/>
  <c r="BK38" i="3"/>
  <c r="BL38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B39" i="3"/>
  <c r="BC39" i="3"/>
  <c r="BE39" i="3"/>
  <c r="BF39" i="3"/>
  <c r="BG39" i="3"/>
  <c r="BH39" i="3"/>
  <c r="BI39" i="3"/>
  <c r="BJ39" i="3"/>
  <c r="BK39" i="3"/>
  <c r="BL39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D40" i="3"/>
  <c r="BE40" i="3"/>
  <c r="BF40" i="3"/>
  <c r="BG40" i="3"/>
  <c r="BH40" i="3"/>
  <c r="BI40" i="3"/>
  <c r="BJ40" i="3"/>
  <c r="BK40" i="3"/>
  <c r="BL40" i="3"/>
  <c r="AK41" i="3"/>
  <c r="AL41" i="3"/>
  <c r="AM41" i="3"/>
  <c r="AN41" i="3"/>
  <c r="AO41" i="3"/>
  <c r="AP41" i="3"/>
  <c r="AQ41" i="3"/>
  <c r="AR41" i="3"/>
  <c r="AS41" i="3"/>
  <c r="AT41" i="3"/>
  <c r="AU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AK42" i="3"/>
  <c r="AL42" i="3"/>
  <c r="AM42" i="3"/>
  <c r="AN42" i="3"/>
  <c r="AO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G42" i="3"/>
  <c r="BH42" i="3"/>
  <c r="BI42" i="3"/>
  <c r="BJ42" i="3"/>
  <c r="BK42" i="3"/>
  <c r="BL42" i="3"/>
  <c r="AK43" i="3"/>
  <c r="AL43" i="3"/>
  <c r="AM43" i="3"/>
  <c r="AN43" i="3"/>
  <c r="AO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G43" i="3"/>
  <c r="BH43" i="3"/>
  <c r="BI43" i="3"/>
  <c r="BJ43" i="3"/>
  <c r="BK43" i="3"/>
  <c r="BL43" i="3"/>
  <c r="AK44" i="3"/>
  <c r="AL44" i="3"/>
  <c r="AM44" i="3"/>
  <c r="AN44" i="3"/>
  <c r="AO44" i="3"/>
  <c r="AP44" i="3"/>
  <c r="AQ44" i="3"/>
  <c r="AS44" i="3"/>
  <c r="AT44" i="3"/>
  <c r="AU44" i="3"/>
  <c r="AV44" i="3"/>
  <c r="AX44" i="3"/>
  <c r="AY44" i="3"/>
  <c r="BA44" i="3"/>
  <c r="BB44" i="3"/>
  <c r="BC44" i="3"/>
  <c r="BD44" i="3"/>
  <c r="BE44" i="3"/>
  <c r="BF44" i="3"/>
  <c r="BG44" i="3"/>
  <c r="BI44" i="3"/>
  <c r="BJ44" i="3"/>
  <c r="BK44" i="3"/>
  <c r="BL44" i="3"/>
  <c r="AK45" i="3"/>
  <c r="AL45" i="3"/>
  <c r="AM45" i="3"/>
  <c r="AN45" i="3"/>
  <c r="AO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G45" i="3"/>
  <c r="BH45" i="3"/>
  <c r="BI45" i="3"/>
  <c r="BJ45" i="3"/>
  <c r="BK45" i="3"/>
  <c r="BL45" i="3"/>
  <c r="AK46" i="3"/>
  <c r="AM46" i="3"/>
  <c r="AN46" i="3"/>
  <c r="AO46" i="3"/>
  <c r="AP46" i="3"/>
  <c r="AQ46" i="3"/>
  <c r="AR46" i="3"/>
  <c r="AS46" i="3"/>
  <c r="AU46" i="3"/>
  <c r="AV46" i="3"/>
  <c r="AW46" i="3"/>
  <c r="AX46" i="3"/>
  <c r="AZ46" i="3"/>
  <c r="BA46" i="3"/>
  <c r="BC46" i="3"/>
  <c r="BD46" i="3"/>
  <c r="BE46" i="3"/>
  <c r="BF46" i="3"/>
  <c r="BG46" i="3"/>
  <c r="BH46" i="3"/>
  <c r="BI46" i="3"/>
  <c r="BK46" i="3"/>
  <c r="BL46" i="3"/>
  <c r="AK47" i="3"/>
  <c r="AL47" i="3"/>
  <c r="AM47" i="3"/>
  <c r="AN47" i="3"/>
  <c r="AO47" i="3"/>
  <c r="AP47" i="3"/>
  <c r="AQ47" i="3"/>
  <c r="AR47" i="3"/>
  <c r="AT47" i="3"/>
  <c r="AU47" i="3"/>
  <c r="AW47" i="3"/>
  <c r="AX47" i="3"/>
  <c r="AY47" i="3"/>
  <c r="AZ47" i="3"/>
  <c r="BA47" i="3"/>
  <c r="BB47" i="3"/>
  <c r="BC47" i="3"/>
  <c r="BE47" i="3"/>
  <c r="BF47" i="3"/>
  <c r="BG47" i="3"/>
  <c r="BH47" i="3"/>
  <c r="BJ47" i="3"/>
  <c r="BK47" i="3"/>
  <c r="AK57" i="3"/>
  <c r="AL57" i="3"/>
  <c r="AM57" i="3"/>
  <c r="AN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G57" i="3"/>
  <c r="BH57" i="3"/>
  <c r="BI57" i="3"/>
  <c r="BJ57" i="3"/>
  <c r="BK57" i="3"/>
  <c r="BL57" i="3"/>
  <c r="AK58" i="3"/>
  <c r="AL58" i="3"/>
  <c r="AM58" i="3"/>
  <c r="AN58" i="3"/>
  <c r="AO58" i="3"/>
  <c r="AQ58" i="3"/>
  <c r="AR58" i="3"/>
  <c r="AS58" i="3"/>
  <c r="AT58" i="3"/>
  <c r="AU58" i="3"/>
  <c r="AV58" i="3"/>
  <c r="AX58" i="3"/>
  <c r="AY58" i="3"/>
  <c r="AZ58" i="3"/>
  <c r="BA58" i="3"/>
  <c r="BB58" i="3"/>
  <c r="BC58" i="3"/>
  <c r="BD58" i="3"/>
  <c r="BE58" i="3"/>
  <c r="BG58" i="3"/>
  <c r="BH58" i="3"/>
  <c r="BI58" i="3"/>
  <c r="BJ58" i="3"/>
  <c r="BK58" i="3"/>
  <c r="BL58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AK60" i="3"/>
  <c r="AL60" i="3"/>
  <c r="AM60" i="3"/>
  <c r="AN60" i="3"/>
  <c r="AO60" i="3"/>
  <c r="AP60" i="3"/>
  <c r="AQ60" i="3"/>
  <c r="AS60" i="3"/>
  <c r="AT60" i="3"/>
  <c r="AU60" i="3"/>
  <c r="AV60" i="3"/>
  <c r="AW60" i="3"/>
  <c r="AX60" i="3"/>
  <c r="AZ60" i="3"/>
  <c r="BA60" i="3"/>
  <c r="BB60" i="3"/>
  <c r="BC60" i="3"/>
  <c r="BD60" i="3"/>
  <c r="BE60" i="3"/>
  <c r="BF60" i="3"/>
  <c r="BG60" i="3"/>
  <c r="BI60" i="3"/>
  <c r="BJ60" i="3"/>
  <c r="BK60" i="3"/>
  <c r="BL60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AK62" i="3"/>
  <c r="AL62" i="3"/>
  <c r="AM62" i="3"/>
  <c r="AN62" i="3"/>
  <c r="AO62" i="3"/>
  <c r="AP62" i="3"/>
  <c r="AQ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I62" i="3"/>
  <c r="BJ62" i="3"/>
  <c r="BK62" i="3"/>
  <c r="BL62" i="3"/>
  <c r="AL63" i="3"/>
  <c r="AM63" i="3"/>
  <c r="AN63" i="3"/>
  <c r="AO63" i="3"/>
  <c r="AP63" i="3"/>
  <c r="AQ63" i="3"/>
  <c r="AS63" i="3"/>
  <c r="AT63" i="3"/>
  <c r="AU63" i="3"/>
  <c r="AV63" i="3"/>
  <c r="AW63" i="3"/>
  <c r="AX63" i="3"/>
  <c r="AY63" i="3"/>
  <c r="AZ63" i="3"/>
  <c r="BB63" i="3"/>
  <c r="BC63" i="3"/>
  <c r="BD63" i="3"/>
  <c r="BE63" i="3"/>
  <c r="BF63" i="3"/>
  <c r="BG63" i="3"/>
  <c r="BI63" i="3"/>
  <c r="BJ63" i="3"/>
  <c r="BK63" i="3"/>
  <c r="BL63" i="3"/>
  <c r="AK64" i="3"/>
  <c r="AL64" i="3"/>
  <c r="AM64" i="3"/>
  <c r="AN64" i="3"/>
  <c r="AO64" i="3"/>
  <c r="AP64" i="3"/>
  <c r="AQ64" i="3"/>
  <c r="AR64" i="3"/>
  <c r="AS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K64" i="3"/>
  <c r="BL64" i="3"/>
  <c r="AK65" i="3"/>
  <c r="AM65" i="3"/>
  <c r="AN65" i="3"/>
  <c r="AO65" i="3"/>
  <c r="AP65" i="3"/>
  <c r="AQ65" i="3"/>
  <c r="AR65" i="3"/>
  <c r="AT65" i="3"/>
  <c r="AU65" i="3"/>
  <c r="AV65" i="3"/>
  <c r="AW65" i="3"/>
  <c r="AX65" i="3"/>
  <c r="AY65" i="3"/>
  <c r="AZ65" i="3"/>
  <c r="BA65" i="3"/>
  <c r="BC65" i="3"/>
  <c r="BD65" i="3"/>
  <c r="BE65" i="3"/>
  <c r="BF65" i="3"/>
  <c r="BG65" i="3"/>
  <c r="BH65" i="3"/>
  <c r="BJ65" i="3"/>
  <c r="BK65" i="3"/>
  <c r="BL65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H67" i="3"/>
  <c r="BI67" i="3"/>
  <c r="BJ67" i="3"/>
  <c r="BK67" i="3"/>
  <c r="BL67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AK69" i="3"/>
  <c r="AL69" i="3"/>
  <c r="AM69" i="3"/>
  <c r="AN69" i="3"/>
  <c r="AO69" i="3"/>
  <c r="AP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BF70" i="3"/>
  <c r="BG70" i="3"/>
  <c r="BH70" i="3"/>
  <c r="BI70" i="3"/>
  <c r="BJ70" i="3"/>
  <c r="BK70" i="3"/>
  <c r="BL70" i="3"/>
  <c r="AK71" i="3"/>
  <c r="AL71" i="3"/>
  <c r="AM71" i="3"/>
  <c r="AN71" i="3"/>
  <c r="AO71" i="3"/>
  <c r="AP71" i="3"/>
  <c r="AQ71" i="3"/>
  <c r="AR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BF71" i="3"/>
  <c r="BG71" i="3"/>
  <c r="BI71" i="3"/>
  <c r="BJ71" i="3"/>
  <c r="BK71" i="3"/>
  <c r="BL71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C74" i="3"/>
  <c r="BD74" i="3"/>
  <c r="BE74" i="3"/>
  <c r="BF74" i="3"/>
  <c r="BG74" i="3"/>
  <c r="BH74" i="3"/>
  <c r="BI74" i="3"/>
  <c r="BJ74" i="3"/>
  <c r="BK74" i="3"/>
  <c r="BL74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BC75" i="3"/>
  <c r="BD75" i="3"/>
  <c r="BE75" i="3"/>
  <c r="BF75" i="3"/>
  <c r="BG75" i="3"/>
  <c r="BH75" i="3"/>
  <c r="BK75" i="3"/>
  <c r="BL75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C76" i="3"/>
  <c r="BD76" i="3"/>
  <c r="BE76" i="3"/>
  <c r="BF76" i="3"/>
  <c r="BG76" i="3"/>
  <c r="BH76" i="3"/>
  <c r="BI76" i="3"/>
  <c r="BJ76" i="3"/>
  <c r="BK76" i="3"/>
  <c r="BL76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BC77" i="3"/>
  <c r="BD77" i="3"/>
  <c r="BE77" i="3"/>
  <c r="BF77" i="3"/>
  <c r="BG77" i="3"/>
  <c r="BH77" i="3"/>
  <c r="BI77" i="3"/>
  <c r="BJ77" i="3"/>
  <c r="BL77" i="3"/>
  <c r="AK78" i="3"/>
  <c r="AL78" i="3"/>
  <c r="AM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BD78" i="3"/>
  <c r="BE78" i="3"/>
  <c r="BF78" i="3"/>
  <c r="BG78" i="3"/>
  <c r="BH78" i="3"/>
  <c r="BI78" i="3"/>
  <c r="BJ78" i="3"/>
  <c r="BK78" i="3"/>
  <c r="BL78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X79" i="3"/>
  <c r="AY79" i="3"/>
  <c r="AZ79" i="3"/>
  <c r="BA79" i="3"/>
  <c r="BB79" i="3"/>
  <c r="BC79" i="3"/>
  <c r="BD79" i="3"/>
  <c r="BE79" i="3"/>
  <c r="BF79" i="3"/>
  <c r="BG79" i="3"/>
  <c r="BH79" i="3"/>
  <c r="BI79" i="3"/>
  <c r="BJ79" i="3"/>
  <c r="BK79" i="3"/>
  <c r="BL79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BC80" i="3"/>
  <c r="BD80" i="3"/>
  <c r="BF80" i="3"/>
  <c r="BG80" i="3"/>
  <c r="BH80" i="3"/>
  <c r="BJ80" i="3"/>
  <c r="BK80" i="3"/>
  <c r="BL80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BC81" i="3"/>
  <c r="BD81" i="3"/>
  <c r="BE81" i="3"/>
  <c r="BF81" i="3"/>
  <c r="BG81" i="3"/>
  <c r="BH81" i="3"/>
  <c r="BI81" i="3"/>
  <c r="BJ81" i="3"/>
  <c r="BK81" i="3"/>
  <c r="BL81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BC82" i="3"/>
  <c r="BD82" i="3"/>
  <c r="BE82" i="3"/>
  <c r="BF82" i="3"/>
  <c r="BG82" i="3"/>
  <c r="BH82" i="3"/>
  <c r="BI82" i="3"/>
  <c r="BJ82" i="3"/>
  <c r="BK82" i="3"/>
  <c r="BL82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BC83" i="3"/>
  <c r="BD83" i="3"/>
  <c r="BE83" i="3"/>
  <c r="BF83" i="3"/>
  <c r="BG83" i="3"/>
  <c r="BH83" i="3"/>
  <c r="BI83" i="3"/>
  <c r="BJ83" i="3"/>
  <c r="BK83" i="3"/>
  <c r="BL83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BK84" i="3"/>
  <c r="BL84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BB85" i="3"/>
  <c r="BC85" i="3"/>
  <c r="BD85" i="3"/>
  <c r="BE85" i="3"/>
  <c r="BF85" i="3"/>
  <c r="BG85" i="3"/>
  <c r="BH85" i="3"/>
  <c r="BI85" i="3"/>
  <c r="BJ85" i="3"/>
  <c r="BK85" i="3"/>
  <c r="BL85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BC87" i="3"/>
  <c r="BD87" i="3"/>
  <c r="BE87" i="3"/>
  <c r="BF87" i="3"/>
  <c r="BG87" i="3"/>
  <c r="BH87" i="3"/>
  <c r="BI87" i="3"/>
  <c r="BJ87" i="3"/>
  <c r="BK87" i="3"/>
  <c r="BL87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BC88" i="3"/>
  <c r="BD88" i="3"/>
  <c r="BE88" i="3"/>
  <c r="BF88" i="3"/>
  <c r="BG88" i="3"/>
  <c r="BH88" i="3"/>
  <c r="BI88" i="3"/>
  <c r="BJ88" i="3"/>
  <c r="BK88" i="3"/>
  <c r="BL88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BC89" i="3"/>
  <c r="BD89" i="3"/>
  <c r="BE89" i="3"/>
  <c r="BF89" i="3"/>
  <c r="BG89" i="3"/>
  <c r="BH89" i="3"/>
  <c r="BI89" i="3"/>
  <c r="BJ89" i="3"/>
  <c r="BK89" i="3"/>
  <c r="BL89" i="3"/>
  <c r="AC84" i="7"/>
  <c r="AD84" i="7"/>
  <c r="AE84" i="7"/>
  <c r="AF84" i="7"/>
  <c r="AG84" i="7"/>
  <c r="AH84" i="7"/>
  <c r="AI84" i="7"/>
  <c r="AC85" i="7"/>
  <c r="AD85" i="7"/>
  <c r="AE85" i="7"/>
  <c r="AF85" i="7"/>
  <c r="AG85" i="7"/>
  <c r="AH85" i="7"/>
  <c r="AI85" i="7"/>
  <c r="AC86" i="7"/>
  <c r="AD86" i="7"/>
  <c r="AE86" i="7"/>
  <c r="AF86" i="7"/>
  <c r="AG86" i="7"/>
  <c r="AH86" i="7"/>
  <c r="AI86" i="7"/>
  <c r="AC87" i="7"/>
  <c r="AD87" i="7"/>
  <c r="AE87" i="7"/>
  <c r="AF87" i="7"/>
  <c r="AG87" i="7"/>
  <c r="AH87" i="7"/>
  <c r="AI87" i="7"/>
  <c r="AC88" i="7"/>
  <c r="AD88" i="7"/>
  <c r="AE88" i="7"/>
  <c r="AF88" i="7"/>
  <c r="AG88" i="7"/>
  <c r="AH88" i="7"/>
  <c r="AI88" i="7"/>
  <c r="AC89" i="7"/>
  <c r="AD89" i="7"/>
  <c r="AE89" i="7"/>
  <c r="AF89" i="7"/>
  <c r="AG89" i="7"/>
  <c r="AH89" i="7"/>
  <c r="AI89" i="7"/>
  <c r="AC90" i="7"/>
  <c r="AD90" i="7"/>
  <c r="AE90" i="7"/>
  <c r="AF90" i="7"/>
  <c r="AG90" i="7"/>
  <c r="AH90" i="7"/>
  <c r="AI90" i="7"/>
  <c r="AC91" i="7"/>
  <c r="AD91" i="7"/>
  <c r="AE91" i="7"/>
  <c r="AF91" i="7"/>
  <c r="AG91" i="7"/>
  <c r="AH91" i="7"/>
  <c r="AI91" i="7"/>
  <c r="AC92" i="7"/>
  <c r="AD92" i="7"/>
  <c r="AE92" i="7"/>
  <c r="AF92" i="7"/>
  <c r="AG92" i="7"/>
  <c r="AH92" i="7"/>
  <c r="AI92" i="7"/>
  <c r="AC93" i="7"/>
  <c r="AB15" i="3" s="1"/>
  <c r="AD93" i="7"/>
  <c r="AE93" i="7"/>
  <c r="AD15" i="3" s="1"/>
  <c r="AF93" i="7"/>
  <c r="AE15" i="3" s="1"/>
  <c r="AG93" i="7"/>
  <c r="AF15" i="3" s="1"/>
  <c r="AH93" i="7"/>
  <c r="AI93" i="7"/>
  <c r="AH15" i="3" s="1"/>
  <c r="AC94" i="7"/>
  <c r="AD94" i="7"/>
  <c r="AC16" i="3" s="1"/>
  <c r="AE94" i="7"/>
  <c r="AD16" i="3" s="1"/>
  <c r="AF94" i="7"/>
  <c r="AE16" i="3" s="1"/>
  <c r="AG94" i="7"/>
  <c r="AH94" i="7"/>
  <c r="AG16" i="3" s="1"/>
  <c r="AI94" i="7"/>
  <c r="AH16" i="3" s="1"/>
  <c r="AC95" i="7"/>
  <c r="AB17" i="3" s="1"/>
  <c r="AD95" i="7"/>
  <c r="AE95" i="7"/>
  <c r="AD17" i="3" s="1"/>
  <c r="AF95" i="7"/>
  <c r="AE17" i="3" s="1"/>
  <c r="AG95" i="7"/>
  <c r="AF17" i="3" s="1"/>
  <c r="AH95" i="7"/>
  <c r="AI95" i="7"/>
  <c r="AH17" i="3" s="1"/>
  <c r="AC96" i="7"/>
  <c r="AB18" i="3" s="1"/>
  <c r="AD96" i="7"/>
  <c r="AC18" i="3" s="1"/>
  <c r="AE96" i="7"/>
  <c r="AF96" i="7"/>
  <c r="AG96" i="7"/>
  <c r="AF18" i="3" s="1"/>
  <c r="AH96" i="7"/>
  <c r="AG18" i="3" s="1"/>
  <c r="AI96" i="7"/>
  <c r="AC97" i="7"/>
  <c r="AD97" i="7"/>
  <c r="AC19" i="3" s="1"/>
  <c r="AE97" i="7"/>
  <c r="AD19" i="3" s="1"/>
  <c r="AF97" i="7"/>
  <c r="AG97" i="7"/>
  <c r="AH97" i="7"/>
  <c r="AG19" i="3" s="1"/>
  <c r="AI97" i="7"/>
  <c r="AH19" i="3" s="1"/>
  <c r="AC98" i="7"/>
  <c r="AB20" i="3" s="1"/>
  <c r="AD98" i="7"/>
  <c r="AC20" i="3" s="1"/>
  <c r="AE98" i="7"/>
  <c r="AF98" i="7"/>
  <c r="AE20" i="3" s="1"/>
  <c r="AG98" i="7"/>
  <c r="AF20" i="3" s="1"/>
  <c r="AH98" i="7"/>
  <c r="AG20" i="3" s="1"/>
  <c r="AI98" i="7"/>
  <c r="AC99" i="7"/>
  <c r="AB21" i="3" s="1"/>
  <c r="AD99" i="7"/>
  <c r="AC21" i="3" s="1"/>
  <c r="AE99" i="7"/>
  <c r="AF99" i="7"/>
  <c r="AE21" i="3" s="1"/>
  <c r="AG99" i="7"/>
  <c r="AF21" i="3" s="1"/>
  <c r="AH99" i="7"/>
  <c r="AG21" i="3" s="1"/>
  <c r="AI99" i="7"/>
  <c r="AC100" i="7"/>
  <c r="AD100" i="7"/>
  <c r="AC22" i="3" s="1"/>
  <c r="AE100" i="7"/>
  <c r="AD22" i="3" s="1"/>
  <c r="AF100" i="7"/>
  <c r="AE22" i="3" s="1"/>
  <c r="AG100" i="7"/>
  <c r="AH100" i="7"/>
  <c r="AG22" i="3" s="1"/>
  <c r="AI100" i="7"/>
  <c r="AH22" i="3" s="1"/>
  <c r="AC101" i="7"/>
  <c r="AB23" i="3" s="1"/>
  <c r="AD101" i="7"/>
  <c r="AE101" i="7"/>
  <c r="AD23" i="3" s="1"/>
  <c r="AF101" i="7"/>
  <c r="AE23" i="3" s="1"/>
  <c r="AG101" i="7"/>
  <c r="AF23" i="3" s="1"/>
  <c r="AH101" i="7"/>
  <c r="AI101" i="7"/>
  <c r="AH23" i="3" s="1"/>
  <c r="AC102" i="7"/>
  <c r="AB24" i="3" s="1"/>
  <c r="AD102" i="7"/>
  <c r="AC24" i="3" s="1"/>
  <c r="AE102" i="7"/>
  <c r="AD24" i="3" s="1"/>
  <c r="AF102" i="7"/>
  <c r="AE24" i="3" s="1"/>
  <c r="AG102" i="7"/>
  <c r="AF24" i="3" s="1"/>
  <c r="AH102" i="7"/>
  <c r="AI102" i="7"/>
  <c r="AH24" i="3" s="1"/>
  <c r="AC103" i="7"/>
  <c r="AB25" i="3" s="1"/>
  <c r="AD103" i="7"/>
  <c r="AC25" i="3" s="1"/>
  <c r="AE103" i="7"/>
  <c r="AD25" i="3" s="1"/>
  <c r="AF103" i="7"/>
  <c r="AE25" i="3" s="1"/>
  <c r="AG103" i="7"/>
  <c r="AF25" i="3" s="1"/>
  <c r="AH103" i="7"/>
  <c r="AG25" i="3" s="1"/>
  <c r="AI103" i="7"/>
  <c r="AC104" i="7"/>
  <c r="AB26" i="3" s="1"/>
  <c r="AD104" i="7"/>
  <c r="AC26" i="3" s="1"/>
  <c r="AE104" i="7"/>
  <c r="AD26" i="3" s="1"/>
  <c r="AF104" i="7"/>
  <c r="AE26" i="3" s="1"/>
  <c r="AG104" i="7"/>
  <c r="AF26" i="3" s="1"/>
  <c r="AH104" i="7"/>
  <c r="AG26" i="3" s="1"/>
  <c r="AI104" i="7"/>
  <c r="AH26" i="3" s="1"/>
  <c r="AC105" i="7"/>
  <c r="AB27" i="3" s="1"/>
  <c r="AD105" i="7"/>
  <c r="AC27" i="3" s="1"/>
  <c r="AE105" i="7"/>
  <c r="AD27" i="3" s="1"/>
  <c r="AF105" i="7"/>
  <c r="AE27" i="3" s="1"/>
  <c r="AG105" i="7"/>
  <c r="AF27" i="3" s="1"/>
  <c r="AH105" i="7"/>
  <c r="AI105" i="7"/>
  <c r="AH27" i="3" s="1"/>
  <c r="AC106" i="7"/>
  <c r="AD106" i="7"/>
  <c r="AE106" i="7"/>
  <c r="AD28" i="3" s="1"/>
  <c r="AF106" i="7"/>
  <c r="AE28" i="3" s="1"/>
  <c r="AG106" i="7"/>
  <c r="AF28" i="3" s="1"/>
  <c r="AH106" i="7"/>
  <c r="AG28" i="3" s="1"/>
  <c r="AI106" i="7"/>
  <c r="AH28" i="3" s="1"/>
  <c r="AC107" i="7"/>
  <c r="AB29" i="3" s="1"/>
  <c r="AD107" i="7"/>
  <c r="AC29" i="3" s="1"/>
  <c r="AE107" i="7"/>
  <c r="AD29" i="3" s="1"/>
  <c r="AF107" i="7"/>
  <c r="AE29" i="3" s="1"/>
  <c r="AG107" i="7"/>
  <c r="AF29" i="3" s="1"/>
  <c r="AH107" i="7"/>
  <c r="AI107" i="7"/>
  <c r="AH29" i="3" s="1"/>
  <c r="AC108" i="7"/>
  <c r="AB32" i="3" s="1"/>
  <c r="AD108" i="7"/>
  <c r="AC32" i="3" s="1"/>
  <c r="AE108" i="7"/>
  <c r="AF108" i="7"/>
  <c r="AE32" i="3" s="1"/>
  <c r="AG108" i="7"/>
  <c r="AF32" i="3" s="1"/>
  <c r="AH108" i="7"/>
  <c r="AG32" i="3" s="1"/>
  <c r="AI108" i="7"/>
  <c r="AH32" i="3" s="1"/>
  <c r="AC109" i="7"/>
  <c r="AD109" i="7"/>
  <c r="AC33" i="3" s="1"/>
  <c r="AE109" i="7"/>
  <c r="AD33" i="3" s="1"/>
  <c r="AF109" i="7"/>
  <c r="AG109" i="7"/>
  <c r="AF33" i="3" s="1"/>
  <c r="AH109" i="7"/>
  <c r="AG33" i="3" s="1"/>
  <c r="AI109" i="7"/>
  <c r="AH33" i="3" s="1"/>
  <c r="AC110" i="7"/>
  <c r="AB34" i="3" s="1"/>
  <c r="AD110" i="7"/>
  <c r="AC34" i="3" s="1"/>
  <c r="AE110" i="7"/>
  <c r="AD34" i="3" s="1"/>
  <c r="AF110" i="7"/>
  <c r="AE34" i="3" s="1"/>
  <c r="AG110" i="7"/>
  <c r="AF34" i="3" s="1"/>
  <c r="AH110" i="7"/>
  <c r="AG34" i="3" s="1"/>
  <c r="AI110" i="7"/>
  <c r="AH34" i="3" s="1"/>
  <c r="AC111" i="7"/>
  <c r="AB35" i="3" s="1"/>
  <c r="AD111" i="7"/>
  <c r="AC35" i="3" s="1"/>
  <c r="AE111" i="7"/>
  <c r="AD35" i="3" s="1"/>
  <c r="AF111" i="7"/>
  <c r="AE35" i="3" s="1"/>
  <c r="AG111" i="7"/>
  <c r="AF35" i="3" s="1"/>
  <c r="AH111" i="7"/>
  <c r="AG35" i="3" s="1"/>
  <c r="AI111" i="7"/>
  <c r="AH35" i="3" s="1"/>
  <c r="AC112" i="7"/>
  <c r="AB36" i="3" s="1"/>
  <c r="AD112" i="7"/>
  <c r="AC36" i="3" s="1"/>
  <c r="AE112" i="7"/>
  <c r="AD36" i="3" s="1"/>
  <c r="AF112" i="7"/>
  <c r="AE36" i="3" s="1"/>
  <c r="AG112" i="7"/>
  <c r="AF36" i="3" s="1"/>
  <c r="AH112" i="7"/>
  <c r="AG36" i="3" s="1"/>
  <c r="AI112" i="7"/>
  <c r="AC113" i="7"/>
  <c r="AD113" i="7"/>
  <c r="AC37" i="3" s="1"/>
  <c r="AE113" i="7"/>
  <c r="AD37" i="3" s="1"/>
  <c r="AF113" i="7"/>
  <c r="AE37" i="3" s="1"/>
  <c r="AG113" i="7"/>
  <c r="AF37" i="3" s="1"/>
  <c r="AH113" i="7"/>
  <c r="AG37" i="3" s="1"/>
  <c r="AI113" i="7"/>
  <c r="AH37" i="3" s="1"/>
  <c r="AC114" i="7"/>
  <c r="AB38" i="3" s="1"/>
  <c r="AD114" i="7"/>
  <c r="AC38" i="3" s="1"/>
  <c r="AE114" i="7"/>
  <c r="AF114" i="7"/>
  <c r="AE38" i="3" s="1"/>
  <c r="AG114" i="7"/>
  <c r="AF38" i="3" s="1"/>
  <c r="AH114" i="7"/>
  <c r="AG38" i="3" s="1"/>
  <c r="AI114" i="7"/>
  <c r="AH38" i="3" s="1"/>
  <c r="AC115" i="7"/>
  <c r="AB39" i="3" s="1"/>
  <c r="AD115" i="7"/>
  <c r="AC39" i="3" s="1"/>
  <c r="AE115" i="7"/>
  <c r="AD39" i="3" s="1"/>
  <c r="AF115" i="7"/>
  <c r="AE39" i="3" s="1"/>
  <c r="AG115" i="7"/>
  <c r="AF39" i="3" s="1"/>
  <c r="AH115" i="7"/>
  <c r="AG39" i="3" s="1"/>
  <c r="AI115" i="7"/>
  <c r="AH39" i="3" s="1"/>
  <c r="AC116" i="7"/>
  <c r="AB40" i="3" s="1"/>
  <c r="AD116" i="7"/>
  <c r="AC40" i="3" s="1"/>
  <c r="AE116" i="7"/>
  <c r="AD40" i="3" s="1"/>
  <c r="AF116" i="7"/>
  <c r="AE40" i="3" s="1"/>
  <c r="AG116" i="7"/>
  <c r="AF40" i="3" s="1"/>
  <c r="AH116" i="7"/>
  <c r="AG40" i="3" s="1"/>
  <c r="AI116" i="7"/>
  <c r="AH40" i="3" s="1"/>
  <c r="AC117" i="7"/>
  <c r="AB41" i="3" s="1"/>
  <c r="AD117" i="7"/>
  <c r="AC41" i="3" s="1"/>
  <c r="AE117" i="7"/>
  <c r="AD41" i="3" s="1"/>
  <c r="AF117" i="7"/>
  <c r="AG117" i="7"/>
  <c r="AF41" i="3" s="1"/>
  <c r="AH117" i="7"/>
  <c r="AG41" i="3" s="1"/>
  <c r="AI117" i="7"/>
  <c r="AH41" i="3" s="1"/>
  <c r="AC118" i="7"/>
  <c r="AB42" i="3" s="1"/>
  <c r="AD118" i="7"/>
  <c r="AC42" i="3" s="1"/>
  <c r="AE118" i="7"/>
  <c r="AD42" i="3" s="1"/>
  <c r="AF118" i="7"/>
  <c r="AE42" i="3" s="1"/>
  <c r="AG118" i="7"/>
  <c r="AF42" i="3" s="1"/>
  <c r="AH118" i="7"/>
  <c r="AG42" i="3" s="1"/>
  <c r="AI118" i="7"/>
  <c r="AH42" i="3" s="1"/>
  <c r="AC119" i="7"/>
  <c r="AB43" i="3" s="1"/>
  <c r="AD119" i="7"/>
  <c r="AE119" i="7"/>
  <c r="AD43" i="3" s="1"/>
  <c r="AF119" i="7"/>
  <c r="AE43" i="3" s="1"/>
  <c r="AG119" i="7"/>
  <c r="AF43" i="3" s="1"/>
  <c r="AH119" i="7"/>
  <c r="AG43" i="3" s="1"/>
  <c r="AI119" i="7"/>
  <c r="AH43" i="3" s="1"/>
  <c r="AC120" i="7"/>
  <c r="AB44" i="3" s="1"/>
  <c r="AD120" i="7"/>
  <c r="AC44" i="3" s="1"/>
  <c r="AE120" i="7"/>
  <c r="AD44" i="3" s="1"/>
  <c r="AF120" i="7"/>
  <c r="AG120" i="7"/>
  <c r="AF44" i="3" s="1"/>
  <c r="AH120" i="7"/>
  <c r="AG44" i="3" s="1"/>
  <c r="AI120" i="7"/>
  <c r="AC121" i="7"/>
  <c r="AB45" i="3" s="1"/>
  <c r="AD121" i="7"/>
  <c r="AC45" i="3" s="1"/>
  <c r="AE121" i="7"/>
  <c r="AD45" i="3" s="1"/>
  <c r="AF121" i="7"/>
  <c r="AE45" i="3" s="1"/>
  <c r="AG121" i="7"/>
  <c r="AF45" i="3" s="1"/>
  <c r="AH121" i="7"/>
  <c r="AG45" i="3" s="1"/>
  <c r="AI121" i="7"/>
  <c r="AH45" i="3" s="1"/>
  <c r="AC122" i="7"/>
  <c r="AB46" i="3" s="1"/>
  <c r="AD122" i="7"/>
  <c r="AC46" i="3" s="1"/>
  <c r="AE122" i="7"/>
  <c r="AD46" i="3" s="1"/>
  <c r="AF122" i="7"/>
  <c r="AE46" i="3" s="1"/>
  <c r="AG122" i="7"/>
  <c r="AF46" i="3" s="1"/>
  <c r="AH122" i="7"/>
  <c r="AI122" i="7"/>
  <c r="AH46" i="3" s="1"/>
  <c r="AC123" i="7"/>
  <c r="AD123" i="7"/>
  <c r="AE123" i="7"/>
  <c r="AF123" i="7"/>
  <c r="AG123" i="7"/>
  <c r="AH123" i="7"/>
  <c r="AI123" i="7"/>
  <c r="AC124" i="7"/>
  <c r="AB47" i="3" s="1"/>
  <c r="AD124" i="7"/>
  <c r="AC47" i="3" s="1"/>
  <c r="AE124" i="7"/>
  <c r="AF124" i="7"/>
  <c r="AE47" i="3" s="1"/>
  <c r="AG124" i="7"/>
  <c r="AF47" i="3" s="1"/>
  <c r="AH124" i="7"/>
  <c r="AG47" i="3" s="1"/>
  <c r="AI124" i="7"/>
  <c r="AH47" i="3" s="1"/>
  <c r="AC125" i="7"/>
  <c r="AD125" i="7"/>
  <c r="AE125" i="7"/>
  <c r="AF125" i="7"/>
  <c r="AG125" i="7"/>
  <c r="AH125" i="7"/>
  <c r="AI125" i="7"/>
  <c r="AC126" i="7"/>
  <c r="AB57" i="3" s="1"/>
  <c r="AD126" i="7"/>
  <c r="AC57" i="3" s="1"/>
  <c r="AE126" i="7"/>
  <c r="AD57" i="3" s="1"/>
  <c r="AF126" i="7"/>
  <c r="AE57" i="3" s="1"/>
  <c r="AG126" i="7"/>
  <c r="AF57" i="3" s="1"/>
  <c r="AH126" i="7"/>
  <c r="AG57" i="3" s="1"/>
  <c r="AI126" i="7"/>
  <c r="AH57" i="3" s="1"/>
  <c r="AC127" i="7"/>
  <c r="AB58" i="3" s="1"/>
  <c r="AD127" i="7"/>
  <c r="AC58" i="3" s="1"/>
  <c r="AE127" i="7"/>
  <c r="AD58" i="3" s="1"/>
  <c r="AF127" i="7"/>
  <c r="AE58" i="3" s="1"/>
  <c r="AG127" i="7"/>
  <c r="AF58" i="3" s="1"/>
  <c r="AH127" i="7"/>
  <c r="AG58" i="3" s="1"/>
  <c r="AI127" i="7"/>
  <c r="AH58" i="3" s="1"/>
  <c r="AC128" i="7"/>
  <c r="AB59" i="3" s="1"/>
  <c r="AD128" i="7"/>
  <c r="AC59" i="3" s="1"/>
  <c r="AE128" i="7"/>
  <c r="AD59" i="3" s="1"/>
  <c r="AF128" i="7"/>
  <c r="AE59" i="3" s="1"/>
  <c r="AG128" i="7"/>
  <c r="AF59" i="3" s="1"/>
  <c r="AH128" i="7"/>
  <c r="AG59" i="3" s="1"/>
  <c r="AI128" i="7"/>
  <c r="AH59" i="3" s="1"/>
  <c r="AC129" i="7"/>
  <c r="AB60" i="3" s="1"/>
  <c r="AD129" i="7"/>
  <c r="AC60" i="3" s="1"/>
  <c r="AE129" i="7"/>
  <c r="AD60" i="3" s="1"/>
  <c r="AF129" i="7"/>
  <c r="AE60" i="3" s="1"/>
  <c r="AG129" i="7"/>
  <c r="AF60" i="3" s="1"/>
  <c r="AH129" i="7"/>
  <c r="AG60" i="3" s="1"/>
  <c r="AI129" i="7"/>
  <c r="AH60" i="3" s="1"/>
  <c r="AC130" i="7"/>
  <c r="AB61" i="3" s="1"/>
  <c r="AD130" i="7"/>
  <c r="AC61" i="3" s="1"/>
  <c r="AE130" i="7"/>
  <c r="AD61" i="3" s="1"/>
  <c r="AF130" i="7"/>
  <c r="AE61" i="3" s="1"/>
  <c r="AG130" i="7"/>
  <c r="AF61" i="3" s="1"/>
  <c r="AH130" i="7"/>
  <c r="AG61" i="3" s="1"/>
  <c r="AI130" i="7"/>
  <c r="AC131" i="7"/>
  <c r="AB62" i="3" s="1"/>
  <c r="AD131" i="7"/>
  <c r="AC62" i="3" s="1"/>
  <c r="AE131" i="7"/>
  <c r="AD62" i="3" s="1"/>
  <c r="AF131" i="7"/>
  <c r="AE62" i="3" s="1"/>
  <c r="AG131" i="7"/>
  <c r="AF62" i="3" s="1"/>
  <c r="AH131" i="7"/>
  <c r="AI131" i="7"/>
  <c r="AH62" i="3" s="1"/>
  <c r="AC132" i="7"/>
  <c r="AB63" i="3" s="1"/>
  <c r="AD132" i="7"/>
  <c r="AC63" i="3" s="1"/>
  <c r="AE132" i="7"/>
  <c r="AD63" i="3" s="1"/>
  <c r="AF132" i="7"/>
  <c r="AE63" i="3" s="1"/>
  <c r="AG132" i="7"/>
  <c r="AF63" i="3" s="1"/>
  <c r="AH132" i="7"/>
  <c r="AG63" i="3" s="1"/>
  <c r="AI132" i="7"/>
  <c r="AH63" i="3" s="1"/>
  <c r="AC133" i="7"/>
  <c r="AD133" i="7"/>
  <c r="AC64" i="3" s="1"/>
  <c r="AE133" i="7"/>
  <c r="AD64" i="3" s="1"/>
  <c r="AF133" i="7"/>
  <c r="AE64" i="3" s="1"/>
  <c r="AG133" i="7"/>
  <c r="AF64" i="3" s="1"/>
  <c r="AH133" i="7"/>
  <c r="AG64" i="3" s="1"/>
  <c r="AI133" i="7"/>
  <c r="AH64" i="3" s="1"/>
  <c r="AC134" i="7"/>
  <c r="AB65" i="3" s="1"/>
  <c r="AD134" i="7"/>
  <c r="AC65" i="3" s="1"/>
  <c r="AE134" i="7"/>
  <c r="AD65" i="3" s="1"/>
  <c r="AF134" i="7"/>
  <c r="AE65" i="3" s="1"/>
  <c r="AG134" i="7"/>
  <c r="AF65" i="3" s="1"/>
  <c r="AH134" i="7"/>
  <c r="AG65" i="3" s="1"/>
  <c r="AI134" i="7"/>
  <c r="AH65" i="3" s="1"/>
  <c r="AC135" i="7"/>
  <c r="AB66" i="3" s="1"/>
  <c r="AD135" i="7"/>
  <c r="AC66" i="3" s="1"/>
  <c r="AE135" i="7"/>
  <c r="AD66" i="3" s="1"/>
  <c r="AF135" i="7"/>
  <c r="AE66" i="3" s="1"/>
  <c r="AG135" i="7"/>
  <c r="AF66" i="3" s="1"/>
  <c r="AH135" i="7"/>
  <c r="AG66" i="3" s="1"/>
  <c r="AI135" i="7"/>
  <c r="AH66" i="3" s="1"/>
  <c r="AC136" i="7"/>
  <c r="AB67" i="3" s="1"/>
  <c r="AD136" i="7"/>
  <c r="AC67" i="3" s="1"/>
  <c r="AE136" i="7"/>
  <c r="AD67" i="3" s="1"/>
  <c r="AF136" i="7"/>
  <c r="AE67" i="3" s="1"/>
  <c r="AG136" i="7"/>
  <c r="AF67" i="3" s="1"/>
  <c r="AH136" i="7"/>
  <c r="AG67" i="3" s="1"/>
  <c r="AI136" i="7"/>
  <c r="AH67" i="3" s="1"/>
  <c r="AC137" i="7"/>
  <c r="AB68" i="3" s="1"/>
  <c r="AD137" i="7"/>
  <c r="AC68" i="3" s="1"/>
  <c r="AE137" i="7"/>
  <c r="AD68" i="3" s="1"/>
  <c r="AF137" i="7"/>
  <c r="AE68" i="3" s="1"/>
  <c r="AG137" i="7"/>
  <c r="AF68" i="3" s="1"/>
  <c r="AH137" i="7"/>
  <c r="AI137" i="7"/>
  <c r="AH68" i="3" s="1"/>
  <c r="AC138" i="7"/>
  <c r="AB69" i="3" s="1"/>
  <c r="AD138" i="7"/>
  <c r="AC69" i="3" s="1"/>
  <c r="AE138" i="7"/>
  <c r="AD69" i="3" s="1"/>
  <c r="AF138" i="7"/>
  <c r="AE69" i="3" s="1"/>
  <c r="AG138" i="7"/>
  <c r="AF69" i="3" s="1"/>
  <c r="AH138" i="7"/>
  <c r="AG69" i="3" s="1"/>
  <c r="AI138" i="7"/>
  <c r="AH69" i="3" s="1"/>
  <c r="AC139" i="7"/>
  <c r="AB70" i="3" s="1"/>
  <c r="AD139" i="7"/>
  <c r="AC70" i="3" s="1"/>
  <c r="AE139" i="7"/>
  <c r="AD70" i="3" s="1"/>
  <c r="AF139" i="7"/>
  <c r="AE70" i="3" s="1"/>
  <c r="AG139" i="7"/>
  <c r="AF70" i="3" s="1"/>
  <c r="AH139" i="7"/>
  <c r="AG70" i="3" s="1"/>
  <c r="AI139" i="7"/>
  <c r="AC140" i="7"/>
  <c r="AB71" i="3" s="1"/>
  <c r="AD140" i="7"/>
  <c r="AC71" i="3" s="1"/>
  <c r="AE140" i="7"/>
  <c r="AD71" i="3" s="1"/>
  <c r="AF140" i="7"/>
  <c r="AE71" i="3" s="1"/>
  <c r="AG140" i="7"/>
  <c r="AF71" i="3" s="1"/>
  <c r="AH140" i="7"/>
  <c r="AG71" i="3" s="1"/>
  <c r="AI140" i="7"/>
  <c r="AH71" i="3" s="1"/>
  <c r="AC141" i="7"/>
  <c r="AB74" i="3" s="1"/>
  <c r="AD141" i="7"/>
  <c r="AC74" i="3" s="1"/>
  <c r="AE141" i="7"/>
  <c r="AD74" i="3" s="1"/>
  <c r="AF141" i="7"/>
  <c r="AE74" i="3" s="1"/>
  <c r="AG141" i="7"/>
  <c r="AF74" i="3" s="1"/>
  <c r="AH141" i="7"/>
  <c r="AG74" i="3" s="1"/>
  <c r="AI141" i="7"/>
  <c r="AH74" i="3" s="1"/>
  <c r="AC142" i="7"/>
  <c r="AB75" i="3" s="1"/>
  <c r="AD142" i="7"/>
  <c r="AC75" i="3" s="1"/>
  <c r="AE142" i="7"/>
  <c r="AD75" i="3" s="1"/>
  <c r="AF142" i="7"/>
  <c r="AE75" i="3" s="1"/>
  <c r="AG142" i="7"/>
  <c r="AF75" i="3" s="1"/>
  <c r="AH142" i="7"/>
  <c r="AG75" i="3" s="1"/>
  <c r="AI142" i="7"/>
  <c r="AH75" i="3" s="1"/>
  <c r="AC143" i="7"/>
  <c r="AB76" i="3" s="1"/>
  <c r="AD143" i="7"/>
  <c r="AC76" i="3" s="1"/>
  <c r="AE143" i="7"/>
  <c r="AD76" i="3" s="1"/>
  <c r="AF143" i="7"/>
  <c r="AE76" i="3" s="1"/>
  <c r="AG143" i="7"/>
  <c r="AF76" i="3" s="1"/>
  <c r="AH143" i="7"/>
  <c r="AG76" i="3" s="1"/>
  <c r="AI143" i="7"/>
  <c r="AH76" i="3" s="1"/>
  <c r="AC144" i="7"/>
  <c r="AB77" i="3" s="1"/>
  <c r="AD144" i="7"/>
  <c r="AC77" i="3" s="1"/>
  <c r="AE144" i="7"/>
  <c r="AD77" i="3" s="1"/>
  <c r="AF144" i="7"/>
  <c r="AE77" i="3" s="1"/>
  <c r="AG144" i="7"/>
  <c r="AF77" i="3" s="1"/>
  <c r="AH144" i="7"/>
  <c r="AG77" i="3" s="1"/>
  <c r="AI144" i="7"/>
  <c r="AH77" i="3" s="1"/>
  <c r="AC145" i="7"/>
  <c r="AB78" i="3" s="1"/>
  <c r="AD145" i="7"/>
  <c r="AC78" i="3" s="1"/>
  <c r="AE145" i="7"/>
  <c r="AD78" i="3" s="1"/>
  <c r="AF145" i="7"/>
  <c r="AE78" i="3" s="1"/>
  <c r="AG145" i="7"/>
  <c r="AF78" i="3" s="1"/>
  <c r="AH145" i="7"/>
  <c r="AG78" i="3" s="1"/>
  <c r="AI145" i="7"/>
  <c r="AH78" i="3" s="1"/>
  <c r="AC146" i="7"/>
  <c r="AB79" i="3" s="1"/>
  <c r="AD146" i="7"/>
  <c r="AC79" i="3" s="1"/>
  <c r="AE146" i="7"/>
  <c r="AD79" i="3" s="1"/>
  <c r="AF146" i="7"/>
  <c r="AE79" i="3" s="1"/>
  <c r="AG146" i="7"/>
  <c r="AF79" i="3" s="1"/>
  <c r="AH146" i="7"/>
  <c r="AG79" i="3" s="1"/>
  <c r="AI146" i="7"/>
  <c r="AH79" i="3" s="1"/>
  <c r="AC147" i="7"/>
  <c r="AB80" i="3" s="1"/>
  <c r="AD147" i="7"/>
  <c r="AC80" i="3" s="1"/>
  <c r="AE147" i="7"/>
  <c r="AD80" i="3" s="1"/>
  <c r="AF147" i="7"/>
  <c r="AE80" i="3" s="1"/>
  <c r="AG147" i="7"/>
  <c r="AF80" i="3" s="1"/>
  <c r="AH147" i="7"/>
  <c r="AG80" i="3" s="1"/>
  <c r="AI147" i="7"/>
  <c r="AH80" i="3" s="1"/>
  <c r="AC148" i="7"/>
  <c r="AB81" i="3" s="1"/>
  <c r="AD148" i="7"/>
  <c r="AC81" i="3" s="1"/>
  <c r="AE148" i="7"/>
  <c r="AD81" i="3" s="1"/>
  <c r="AF148" i="7"/>
  <c r="AE81" i="3" s="1"/>
  <c r="AG148" i="7"/>
  <c r="AF81" i="3" s="1"/>
  <c r="AH148" i="7"/>
  <c r="AG81" i="3" s="1"/>
  <c r="AI148" i="7"/>
  <c r="AH81" i="3" s="1"/>
  <c r="AC149" i="7"/>
  <c r="AB82" i="3" s="1"/>
  <c r="AD149" i="7"/>
  <c r="AC82" i="3" s="1"/>
  <c r="AE149" i="7"/>
  <c r="AD82" i="3" s="1"/>
  <c r="AF149" i="7"/>
  <c r="AE82" i="3" s="1"/>
  <c r="AG149" i="7"/>
  <c r="AF82" i="3" s="1"/>
  <c r="AH149" i="7"/>
  <c r="AG82" i="3" s="1"/>
  <c r="AI149" i="7"/>
  <c r="AH82" i="3" s="1"/>
  <c r="AC150" i="7"/>
  <c r="AB83" i="3" s="1"/>
  <c r="AD150" i="7"/>
  <c r="AC83" i="3" s="1"/>
  <c r="AE150" i="7"/>
  <c r="AD83" i="3" s="1"/>
  <c r="AF150" i="7"/>
  <c r="AE83" i="3" s="1"/>
  <c r="AG150" i="7"/>
  <c r="AF83" i="3" s="1"/>
  <c r="AH150" i="7"/>
  <c r="AG83" i="3" s="1"/>
  <c r="AI150" i="7"/>
  <c r="AH83" i="3" s="1"/>
  <c r="AC151" i="7"/>
  <c r="AB84" i="3" s="1"/>
  <c r="AD151" i="7"/>
  <c r="AC84" i="3" s="1"/>
  <c r="AE151" i="7"/>
  <c r="AD84" i="3" s="1"/>
  <c r="AF151" i="7"/>
  <c r="AE84" i="3" s="1"/>
  <c r="AG151" i="7"/>
  <c r="AF84" i="3" s="1"/>
  <c r="AH151" i="7"/>
  <c r="AG84" i="3" s="1"/>
  <c r="AI151" i="7"/>
  <c r="AH84" i="3" s="1"/>
  <c r="AC152" i="7"/>
  <c r="AB85" i="3" s="1"/>
  <c r="AD152" i="7"/>
  <c r="AC85" i="3" s="1"/>
  <c r="AE152" i="7"/>
  <c r="AD85" i="3" s="1"/>
  <c r="AF152" i="7"/>
  <c r="AE85" i="3" s="1"/>
  <c r="AG152" i="7"/>
  <c r="AF85" i="3" s="1"/>
  <c r="AH152" i="7"/>
  <c r="AG85" i="3" s="1"/>
  <c r="AI152" i="7"/>
  <c r="AH85" i="3" s="1"/>
  <c r="AC153" i="7"/>
  <c r="AB86" i="3" s="1"/>
  <c r="AD153" i="7"/>
  <c r="AC86" i="3" s="1"/>
  <c r="AE153" i="7"/>
  <c r="AD86" i="3" s="1"/>
  <c r="AF153" i="7"/>
  <c r="AE86" i="3" s="1"/>
  <c r="AG153" i="7"/>
  <c r="AF86" i="3" s="1"/>
  <c r="AH153" i="7"/>
  <c r="AG86" i="3" s="1"/>
  <c r="AI153" i="7"/>
  <c r="AH86" i="3" s="1"/>
  <c r="AC154" i="7"/>
  <c r="AB87" i="3" s="1"/>
  <c r="AD154" i="7"/>
  <c r="AC87" i="3" s="1"/>
  <c r="AE154" i="7"/>
  <c r="AD87" i="3" s="1"/>
  <c r="AF154" i="7"/>
  <c r="AE87" i="3" s="1"/>
  <c r="AG154" i="7"/>
  <c r="AF87" i="3" s="1"/>
  <c r="AH154" i="7"/>
  <c r="AG87" i="3" s="1"/>
  <c r="AI154" i="7"/>
  <c r="AH87" i="3" s="1"/>
  <c r="AC155" i="7"/>
  <c r="AB88" i="3" s="1"/>
  <c r="AD155" i="7"/>
  <c r="AC88" i="3" s="1"/>
  <c r="AE155" i="7"/>
  <c r="AD88" i="3" s="1"/>
  <c r="AF155" i="7"/>
  <c r="AE88" i="3" s="1"/>
  <c r="AG155" i="7"/>
  <c r="AF88" i="3" s="1"/>
  <c r="AH155" i="7"/>
  <c r="AG88" i="3" s="1"/>
  <c r="AI155" i="7"/>
  <c r="AH88" i="3" s="1"/>
  <c r="AC156" i="7"/>
  <c r="AD156" i="7"/>
  <c r="AE156" i="7"/>
  <c r="AF156" i="7"/>
  <c r="AG156" i="7"/>
  <c r="AH156" i="7"/>
  <c r="AI156" i="7"/>
  <c r="AC157" i="7"/>
  <c r="AB89" i="3" s="1"/>
  <c r="AD157" i="7"/>
  <c r="AC89" i="3" s="1"/>
  <c r="AE157" i="7"/>
  <c r="AD89" i="3" s="1"/>
  <c r="AF157" i="7"/>
  <c r="AE89" i="3" s="1"/>
  <c r="AG157" i="7"/>
  <c r="AF89" i="3" s="1"/>
  <c r="AH157" i="7"/>
  <c r="AG89" i="3" s="1"/>
  <c r="AI157" i="7"/>
  <c r="AH89" i="3" s="1"/>
  <c r="AC158" i="7"/>
  <c r="AD158" i="7"/>
  <c r="AE158" i="7"/>
  <c r="AF158" i="7"/>
  <c r="AG158" i="7"/>
  <c r="AH158" i="7"/>
  <c r="AI158" i="7"/>
  <c r="AC159" i="7"/>
  <c r="AD159" i="7"/>
  <c r="AE159" i="7"/>
  <c r="AF159" i="7"/>
  <c r="AG159" i="7"/>
  <c r="AH159" i="7"/>
  <c r="AI159" i="7"/>
  <c r="AD83" i="7"/>
  <c r="AE83" i="7"/>
  <c r="AF83" i="7"/>
  <c r="AG83" i="7"/>
  <c r="AH83" i="7"/>
  <c r="AI83" i="7"/>
  <c r="AC83" i="7"/>
  <c r="W83" i="7"/>
  <c r="J84" i="7"/>
  <c r="K84" i="7"/>
  <c r="L84" i="7"/>
  <c r="M84" i="7"/>
  <c r="N84" i="7"/>
  <c r="O84" i="7"/>
  <c r="P84" i="7"/>
  <c r="Q84" i="7"/>
  <c r="R84" i="7"/>
  <c r="S84" i="7"/>
  <c r="T84" i="7"/>
  <c r="J85" i="7"/>
  <c r="K85" i="7"/>
  <c r="L85" i="7"/>
  <c r="M85" i="7"/>
  <c r="N85" i="7"/>
  <c r="O85" i="7"/>
  <c r="P85" i="7"/>
  <c r="Q85" i="7"/>
  <c r="R85" i="7"/>
  <c r="S85" i="7"/>
  <c r="T85" i="7"/>
  <c r="J86" i="7"/>
  <c r="K86" i="7"/>
  <c r="L86" i="7"/>
  <c r="M86" i="7"/>
  <c r="N86" i="7"/>
  <c r="O86" i="7"/>
  <c r="P86" i="7"/>
  <c r="Q86" i="7"/>
  <c r="R86" i="7"/>
  <c r="S86" i="7"/>
  <c r="T86" i="7"/>
  <c r="J87" i="7"/>
  <c r="K87" i="7"/>
  <c r="L87" i="7"/>
  <c r="M87" i="7"/>
  <c r="N87" i="7"/>
  <c r="O87" i="7"/>
  <c r="P87" i="7"/>
  <c r="Q87" i="7"/>
  <c r="R87" i="7"/>
  <c r="S87" i="7"/>
  <c r="T87" i="7"/>
  <c r="J88" i="7"/>
  <c r="K88" i="7"/>
  <c r="L88" i="7"/>
  <c r="M88" i="7"/>
  <c r="N88" i="7"/>
  <c r="O88" i="7"/>
  <c r="P88" i="7"/>
  <c r="Q88" i="7"/>
  <c r="R88" i="7"/>
  <c r="S88" i="7"/>
  <c r="T88" i="7"/>
  <c r="J89" i="7"/>
  <c r="K89" i="7"/>
  <c r="L89" i="7"/>
  <c r="M89" i="7"/>
  <c r="N89" i="7"/>
  <c r="O89" i="7"/>
  <c r="P89" i="7"/>
  <c r="Q89" i="7"/>
  <c r="R89" i="7"/>
  <c r="S89" i="7"/>
  <c r="T89" i="7"/>
  <c r="J90" i="7"/>
  <c r="K90" i="7"/>
  <c r="L90" i="7"/>
  <c r="M90" i="7"/>
  <c r="N90" i="7"/>
  <c r="O90" i="7"/>
  <c r="P90" i="7"/>
  <c r="Q90" i="7"/>
  <c r="R90" i="7"/>
  <c r="S90" i="7"/>
  <c r="T90" i="7"/>
  <c r="J91" i="7"/>
  <c r="K91" i="7"/>
  <c r="L91" i="7"/>
  <c r="M91" i="7"/>
  <c r="N91" i="7"/>
  <c r="O91" i="7"/>
  <c r="P91" i="7"/>
  <c r="Q91" i="7"/>
  <c r="R91" i="7"/>
  <c r="S91" i="7"/>
  <c r="T91" i="7"/>
  <c r="J92" i="7"/>
  <c r="K92" i="7"/>
  <c r="L92" i="7"/>
  <c r="M92" i="7"/>
  <c r="N92" i="7"/>
  <c r="O92" i="7"/>
  <c r="P92" i="7"/>
  <c r="Q92" i="7"/>
  <c r="R92" i="7"/>
  <c r="S92" i="7"/>
  <c r="T92" i="7"/>
  <c r="J93" i="7"/>
  <c r="J15" i="3" s="1"/>
  <c r="K93" i="7"/>
  <c r="L93" i="7"/>
  <c r="K15" i="3" s="1"/>
  <c r="M93" i="7"/>
  <c r="L15" i="3" s="1"/>
  <c r="N93" i="7"/>
  <c r="M15" i="3" s="1"/>
  <c r="O93" i="7"/>
  <c r="N15" i="3" s="1"/>
  <c r="P93" i="7"/>
  <c r="O15" i="3" s="1"/>
  <c r="Q93" i="7"/>
  <c r="P15" i="3" s="1"/>
  <c r="R93" i="7"/>
  <c r="Q15" i="3" s="1"/>
  <c r="S93" i="7"/>
  <c r="R15" i="3" s="1"/>
  <c r="T93" i="7"/>
  <c r="S15" i="3" s="1"/>
  <c r="J94" i="7"/>
  <c r="J16" i="3" s="1"/>
  <c r="K94" i="7"/>
  <c r="L94" i="7"/>
  <c r="K16" i="3" s="1"/>
  <c r="M94" i="7"/>
  <c r="L16" i="3" s="1"/>
  <c r="N94" i="7"/>
  <c r="O94" i="7"/>
  <c r="P94" i="7"/>
  <c r="O16" i="3" s="1"/>
  <c r="Q94" i="7"/>
  <c r="P16" i="3" s="1"/>
  <c r="R94" i="7"/>
  <c r="S94" i="7"/>
  <c r="T94" i="7"/>
  <c r="S16" i="3" s="1"/>
  <c r="J95" i="7"/>
  <c r="J17" i="3" s="1"/>
  <c r="K95" i="7"/>
  <c r="L95" i="7"/>
  <c r="M95" i="7"/>
  <c r="L17" i="3" s="1"/>
  <c r="N95" i="7"/>
  <c r="M17" i="3" s="1"/>
  <c r="O95" i="7"/>
  <c r="N17" i="3" s="1"/>
  <c r="P95" i="7"/>
  <c r="Q95" i="7"/>
  <c r="P17" i="3" s="1"/>
  <c r="R95" i="7"/>
  <c r="Q17" i="3" s="1"/>
  <c r="S95" i="7"/>
  <c r="R17" i="3" s="1"/>
  <c r="T95" i="7"/>
  <c r="J96" i="7"/>
  <c r="J18" i="3" s="1"/>
  <c r="K96" i="7"/>
  <c r="L96" i="7"/>
  <c r="K18" i="3" s="1"/>
  <c r="M96" i="7"/>
  <c r="L18" i="3" s="1"/>
  <c r="N96" i="7"/>
  <c r="O96" i="7"/>
  <c r="N18" i="3" s="1"/>
  <c r="P96" i="7"/>
  <c r="O18" i="3" s="1"/>
  <c r="Q96" i="7"/>
  <c r="P18" i="3" s="1"/>
  <c r="R96" i="7"/>
  <c r="S96" i="7"/>
  <c r="R18" i="3" s="1"/>
  <c r="T96" i="7"/>
  <c r="S18" i="3" s="1"/>
  <c r="J97" i="7"/>
  <c r="J19" i="3" s="1"/>
  <c r="K97" i="7"/>
  <c r="L97" i="7"/>
  <c r="K19" i="3" s="1"/>
  <c r="M97" i="7"/>
  <c r="L19" i="3" s="1"/>
  <c r="N97" i="7"/>
  <c r="M19" i="3" s="1"/>
  <c r="O97" i="7"/>
  <c r="P97" i="7"/>
  <c r="O19" i="3" s="1"/>
  <c r="Q97" i="7"/>
  <c r="P19" i="3" s="1"/>
  <c r="R97" i="7"/>
  <c r="Q19" i="3" s="1"/>
  <c r="S97" i="7"/>
  <c r="T97" i="7"/>
  <c r="S19" i="3" s="1"/>
  <c r="J98" i="7"/>
  <c r="J20" i="3" s="1"/>
  <c r="K98" i="7"/>
  <c r="L98" i="7"/>
  <c r="K20" i="3" s="1"/>
  <c r="M98" i="7"/>
  <c r="L20" i="3" s="1"/>
  <c r="N98" i="7"/>
  <c r="O98" i="7"/>
  <c r="N20" i="3" s="1"/>
  <c r="P98" i="7"/>
  <c r="O20" i="3" s="1"/>
  <c r="Q98" i="7"/>
  <c r="P20" i="3" s="1"/>
  <c r="R98" i="7"/>
  <c r="S98" i="7"/>
  <c r="R20" i="3" s="1"/>
  <c r="T98" i="7"/>
  <c r="S20" i="3" s="1"/>
  <c r="J99" i="7"/>
  <c r="J21" i="3" s="1"/>
  <c r="K99" i="7"/>
  <c r="L99" i="7"/>
  <c r="K21" i="3" s="1"/>
  <c r="M99" i="7"/>
  <c r="L21" i="3" s="1"/>
  <c r="N99" i="7"/>
  <c r="M21" i="3" s="1"/>
  <c r="O99" i="7"/>
  <c r="P99" i="7"/>
  <c r="O21" i="3" s="1"/>
  <c r="Q99" i="7"/>
  <c r="P21" i="3" s="1"/>
  <c r="R99" i="7"/>
  <c r="Q21" i="3" s="1"/>
  <c r="S99" i="7"/>
  <c r="T99" i="7"/>
  <c r="S21" i="3" s="1"/>
  <c r="J100" i="7"/>
  <c r="J22" i="3" s="1"/>
  <c r="K100" i="7"/>
  <c r="L100" i="7"/>
  <c r="K22" i="3" s="1"/>
  <c r="M100" i="7"/>
  <c r="N100" i="7"/>
  <c r="M22" i="3" s="1"/>
  <c r="O100" i="7"/>
  <c r="N22" i="3" s="1"/>
  <c r="P100" i="7"/>
  <c r="Q100" i="7"/>
  <c r="R100" i="7"/>
  <c r="Q22" i="3" s="1"/>
  <c r="S100" i="7"/>
  <c r="R22" i="3" s="1"/>
  <c r="T100" i="7"/>
  <c r="J101" i="7"/>
  <c r="J23" i="3" s="1"/>
  <c r="K101" i="7"/>
  <c r="L101" i="7"/>
  <c r="K23" i="3" s="1"/>
  <c r="M101" i="7"/>
  <c r="N101" i="7"/>
  <c r="O101" i="7"/>
  <c r="N23" i="3" s="1"/>
  <c r="P101" i="7"/>
  <c r="O23" i="3" s="1"/>
  <c r="Q101" i="7"/>
  <c r="R101" i="7"/>
  <c r="S101" i="7"/>
  <c r="R23" i="3" s="1"/>
  <c r="T101" i="7"/>
  <c r="S23" i="3" s="1"/>
  <c r="J102" i="7"/>
  <c r="J24" i="3" s="1"/>
  <c r="K102" i="7"/>
  <c r="L102" i="7"/>
  <c r="M102" i="7"/>
  <c r="L24" i="3" s="1"/>
  <c r="N102" i="7"/>
  <c r="M24" i="3" s="1"/>
  <c r="O102" i="7"/>
  <c r="N24" i="3" s="1"/>
  <c r="P102" i="7"/>
  <c r="O24" i="3" s="1"/>
  <c r="Q102" i="7"/>
  <c r="P24" i="3" s="1"/>
  <c r="R102" i="7"/>
  <c r="Q24" i="3" s="1"/>
  <c r="S102" i="7"/>
  <c r="R24" i="3" s="1"/>
  <c r="T102" i="7"/>
  <c r="J103" i="7"/>
  <c r="J25" i="3" s="1"/>
  <c r="K103" i="7"/>
  <c r="L103" i="7"/>
  <c r="K25" i="3" s="1"/>
  <c r="M103" i="7"/>
  <c r="L25" i="3" s="1"/>
  <c r="N103" i="7"/>
  <c r="M25" i="3" s="1"/>
  <c r="O103" i="7"/>
  <c r="P103" i="7"/>
  <c r="O25" i="3" s="1"/>
  <c r="Q103" i="7"/>
  <c r="P25" i="3" s="1"/>
  <c r="R103" i="7"/>
  <c r="Q25" i="3" s="1"/>
  <c r="S103" i="7"/>
  <c r="R25" i="3" s="1"/>
  <c r="T103" i="7"/>
  <c r="S25" i="3" s="1"/>
  <c r="J104" i="7"/>
  <c r="J26" i="3" s="1"/>
  <c r="K104" i="7"/>
  <c r="L104" i="7"/>
  <c r="K26" i="3" s="1"/>
  <c r="M104" i="7"/>
  <c r="L26" i="3" s="1"/>
  <c r="N104" i="7"/>
  <c r="M26" i="3" s="1"/>
  <c r="O104" i="7"/>
  <c r="N26" i="3" s="1"/>
  <c r="P104" i="7"/>
  <c r="Q104" i="7"/>
  <c r="R104" i="7"/>
  <c r="Q26" i="3" s="1"/>
  <c r="S104" i="7"/>
  <c r="R26" i="3" s="1"/>
  <c r="T104" i="7"/>
  <c r="S26" i="3" s="1"/>
  <c r="J105" i="7"/>
  <c r="J27" i="3" s="1"/>
  <c r="K105" i="7"/>
  <c r="L105" i="7"/>
  <c r="K27" i="3" s="1"/>
  <c r="M105" i="7"/>
  <c r="L27" i="3" s="1"/>
  <c r="N105" i="7"/>
  <c r="O105" i="7"/>
  <c r="N27" i="3" s="1"/>
  <c r="P105" i="7"/>
  <c r="O27" i="3" s="1"/>
  <c r="Q105" i="7"/>
  <c r="R105" i="7"/>
  <c r="Q27" i="3" s="1"/>
  <c r="S105" i="7"/>
  <c r="R27" i="3" s="1"/>
  <c r="T105" i="7"/>
  <c r="S27" i="3" s="1"/>
  <c r="J106" i="7"/>
  <c r="J28" i="3" s="1"/>
  <c r="K106" i="7"/>
  <c r="L106" i="7"/>
  <c r="K28" i="3" s="1"/>
  <c r="M106" i="7"/>
  <c r="L28" i="3" s="1"/>
  <c r="N106" i="7"/>
  <c r="M28" i="3" s="1"/>
  <c r="O106" i="7"/>
  <c r="P106" i="7"/>
  <c r="O28" i="3" s="1"/>
  <c r="Q106" i="7"/>
  <c r="P28" i="3" s="1"/>
  <c r="R106" i="7"/>
  <c r="Q28" i="3" s="1"/>
  <c r="S106" i="7"/>
  <c r="R28" i="3" s="1"/>
  <c r="T106" i="7"/>
  <c r="S28" i="3" s="1"/>
  <c r="J107" i="7"/>
  <c r="J29" i="3" s="1"/>
  <c r="K107" i="7"/>
  <c r="L107" i="7"/>
  <c r="K29" i="3" s="1"/>
  <c r="M107" i="7"/>
  <c r="L29" i="3" s="1"/>
  <c r="N107" i="7"/>
  <c r="M29" i="3" s="1"/>
  <c r="O107" i="7"/>
  <c r="N29" i="3" s="1"/>
  <c r="P107" i="7"/>
  <c r="Q107" i="7"/>
  <c r="P29" i="3" s="1"/>
  <c r="R107" i="7"/>
  <c r="Q29" i="3" s="1"/>
  <c r="S107" i="7"/>
  <c r="R29" i="3" s="1"/>
  <c r="T107" i="7"/>
  <c r="S29" i="3" s="1"/>
  <c r="J108" i="7"/>
  <c r="J32" i="3" s="1"/>
  <c r="K108" i="7"/>
  <c r="L108" i="7"/>
  <c r="K32" i="3" s="1"/>
  <c r="M108" i="7"/>
  <c r="L32" i="3" s="1"/>
  <c r="N108" i="7"/>
  <c r="M32" i="3" s="1"/>
  <c r="O108" i="7"/>
  <c r="N32" i="3" s="1"/>
  <c r="P108" i="7"/>
  <c r="O32" i="3" s="1"/>
  <c r="Q108" i="7"/>
  <c r="P32" i="3" s="1"/>
  <c r="R108" i="7"/>
  <c r="Q32" i="3" s="1"/>
  <c r="S108" i="7"/>
  <c r="R32" i="3" s="1"/>
  <c r="T108" i="7"/>
  <c r="S32" i="3" s="1"/>
  <c r="J109" i="7"/>
  <c r="J33" i="3" s="1"/>
  <c r="K109" i="7"/>
  <c r="L109" i="7"/>
  <c r="K33" i="3" s="1"/>
  <c r="M109" i="7"/>
  <c r="L33" i="3" s="1"/>
  <c r="N109" i="7"/>
  <c r="M33" i="3" s="1"/>
  <c r="O109" i="7"/>
  <c r="N33" i="3" s="1"/>
  <c r="P109" i="7"/>
  <c r="O33" i="3" s="1"/>
  <c r="Q109" i="7"/>
  <c r="P33" i="3" s="1"/>
  <c r="R109" i="7"/>
  <c r="Q33" i="3" s="1"/>
  <c r="S109" i="7"/>
  <c r="R33" i="3" s="1"/>
  <c r="T109" i="7"/>
  <c r="S33" i="3" s="1"/>
  <c r="J110" i="7"/>
  <c r="J34" i="3" s="1"/>
  <c r="K110" i="7"/>
  <c r="L110" i="7"/>
  <c r="K34" i="3" s="1"/>
  <c r="M110" i="7"/>
  <c r="L34" i="3" s="1"/>
  <c r="N110" i="7"/>
  <c r="M34" i="3" s="1"/>
  <c r="O110" i="7"/>
  <c r="N34" i="3" s="1"/>
  <c r="P110" i="7"/>
  <c r="O34" i="3" s="1"/>
  <c r="Q110" i="7"/>
  <c r="P34" i="3" s="1"/>
  <c r="R110" i="7"/>
  <c r="S110" i="7"/>
  <c r="R34" i="3" s="1"/>
  <c r="T110" i="7"/>
  <c r="S34" i="3" s="1"/>
  <c r="J111" i="7"/>
  <c r="J35" i="3" s="1"/>
  <c r="K111" i="7"/>
  <c r="L111" i="7"/>
  <c r="M111" i="7"/>
  <c r="L35" i="3" s="1"/>
  <c r="N111" i="7"/>
  <c r="M35" i="3" s="1"/>
  <c r="O111" i="7"/>
  <c r="N35" i="3" s="1"/>
  <c r="P111" i="7"/>
  <c r="O35" i="3" s="1"/>
  <c r="Q111" i="7"/>
  <c r="P35" i="3" s="1"/>
  <c r="R111" i="7"/>
  <c r="Q35" i="3" s="1"/>
  <c r="S111" i="7"/>
  <c r="R35" i="3" s="1"/>
  <c r="T111" i="7"/>
  <c r="J112" i="7"/>
  <c r="J36" i="3" s="1"/>
  <c r="K112" i="7"/>
  <c r="L112" i="7"/>
  <c r="K36" i="3" s="1"/>
  <c r="M112" i="7"/>
  <c r="L36" i="3" s="1"/>
  <c r="N112" i="7"/>
  <c r="O112" i="7"/>
  <c r="N36" i="3" s="1"/>
  <c r="P112" i="7"/>
  <c r="O36" i="3" s="1"/>
  <c r="Q112" i="7"/>
  <c r="R112" i="7"/>
  <c r="Q36" i="3" s="1"/>
  <c r="S112" i="7"/>
  <c r="R36" i="3" s="1"/>
  <c r="T112" i="7"/>
  <c r="S36" i="3" s="1"/>
  <c r="J113" i="7"/>
  <c r="J37" i="3" s="1"/>
  <c r="K113" i="7"/>
  <c r="L113" i="7"/>
  <c r="K37" i="3" s="1"/>
  <c r="M113" i="7"/>
  <c r="L37" i="3" s="1"/>
  <c r="N113" i="7"/>
  <c r="M37" i="3" s="1"/>
  <c r="O113" i="7"/>
  <c r="P113" i="7"/>
  <c r="O37" i="3" s="1"/>
  <c r="Q113" i="7"/>
  <c r="P37" i="3" s="1"/>
  <c r="R113" i="7"/>
  <c r="Q37" i="3" s="1"/>
  <c r="S113" i="7"/>
  <c r="R37" i="3" s="1"/>
  <c r="T113" i="7"/>
  <c r="S37" i="3" s="1"/>
  <c r="J114" i="7"/>
  <c r="J38" i="3" s="1"/>
  <c r="K114" i="7"/>
  <c r="L114" i="7"/>
  <c r="K38" i="3" s="1"/>
  <c r="M114" i="7"/>
  <c r="L38" i="3" s="1"/>
  <c r="N114" i="7"/>
  <c r="M38" i="3" s="1"/>
  <c r="O114" i="7"/>
  <c r="N38" i="3" s="1"/>
  <c r="P114" i="7"/>
  <c r="O38" i="3" s="1"/>
  <c r="Q114" i="7"/>
  <c r="P38" i="3" s="1"/>
  <c r="R114" i="7"/>
  <c r="Q38" i="3" s="1"/>
  <c r="S114" i="7"/>
  <c r="R38" i="3" s="1"/>
  <c r="T114" i="7"/>
  <c r="S38" i="3" s="1"/>
  <c r="J115" i="7"/>
  <c r="J39" i="3" s="1"/>
  <c r="K115" i="7"/>
  <c r="L115" i="7"/>
  <c r="K39" i="3" s="1"/>
  <c r="M115" i="7"/>
  <c r="L39" i="3" s="1"/>
  <c r="N115" i="7"/>
  <c r="M39" i="3" s="1"/>
  <c r="O115" i="7"/>
  <c r="P115" i="7"/>
  <c r="O39" i="3" s="1"/>
  <c r="Q115" i="7"/>
  <c r="P39" i="3" s="1"/>
  <c r="R115" i="7"/>
  <c r="Q39" i="3" s="1"/>
  <c r="S115" i="7"/>
  <c r="R39" i="3" s="1"/>
  <c r="T115" i="7"/>
  <c r="S39" i="3" s="1"/>
  <c r="J116" i="7"/>
  <c r="J40" i="3" s="1"/>
  <c r="K116" i="7"/>
  <c r="L116" i="7"/>
  <c r="K40" i="3" s="1"/>
  <c r="M116" i="7"/>
  <c r="L40" i="3" s="1"/>
  <c r="N116" i="7"/>
  <c r="M40" i="3" s="1"/>
  <c r="O116" i="7"/>
  <c r="N40" i="3" s="1"/>
  <c r="P116" i="7"/>
  <c r="O40" i="3" s="1"/>
  <c r="Q116" i="7"/>
  <c r="P40" i="3" s="1"/>
  <c r="R116" i="7"/>
  <c r="Q40" i="3" s="1"/>
  <c r="S116" i="7"/>
  <c r="R40" i="3" s="1"/>
  <c r="T116" i="7"/>
  <c r="S40" i="3" s="1"/>
  <c r="J117" i="7"/>
  <c r="J41" i="3" s="1"/>
  <c r="K117" i="7"/>
  <c r="L117" i="7"/>
  <c r="K41" i="3" s="1"/>
  <c r="M117" i="7"/>
  <c r="L41" i="3" s="1"/>
  <c r="N117" i="7"/>
  <c r="M41" i="3" s="1"/>
  <c r="O117" i="7"/>
  <c r="N41" i="3" s="1"/>
  <c r="P117" i="7"/>
  <c r="O41" i="3" s="1"/>
  <c r="Q117" i="7"/>
  <c r="P41" i="3" s="1"/>
  <c r="R117" i="7"/>
  <c r="S117" i="7"/>
  <c r="R41" i="3" s="1"/>
  <c r="T117" i="7"/>
  <c r="S41" i="3" s="1"/>
  <c r="J118" i="7"/>
  <c r="J42" i="3" s="1"/>
  <c r="K118" i="7"/>
  <c r="L118" i="7"/>
  <c r="K42" i="3" s="1"/>
  <c r="M118" i="7"/>
  <c r="L42" i="3" s="1"/>
  <c r="N118" i="7"/>
  <c r="M42" i="3" s="1"/>
  <c r="O118" i="7"/>
  <c r="N42" i="3" s="1"/>
  <c r="P118" i="7"/>
  <c r="O42" i="3" s="1"/>
  <c r="Q118" i="7"/>
  <c r="P42" i="3" s="1"/>
  <c r="R118" i="7"/>
  <c r="Q42" i="3" s="1"/>
  <c r="S118" i="7"/>
  <c r="T118" i="7"/>
  <c r="S42" i="3" s="1"/>
  <c r="J119" i="7"/>
  <c r="J43" i="3" s="1"/>
  <c r="K119" i="7"/>
  <c r="L119" i="7"/>
  <c r="M119" i="7"/>
  <c r="L43" i="3" s="1"/>
  <c r="N119" i="7"/>
  <c r="M43" i="3" s="1"/>
  <c r="O119" i="7"/>
  <c r="N43" i="3" s="1"/>
  <c r="P119" i="7"/>
  <c r="O43" i="3" s="1"/>
  <c r="Q119" i="7"/>
  <c r="P43" i="3" s="1"/>
  <c r="R119" i="7"/>
  <c r="Q43" i="3" s="1"/>
  <c r="S119" i="7"/>
  <c r="R43" i="3" s="1"/>
  <c r="T119" i="7"/>
  <c r="S43" i="3" s="1"/>
  <c r="J120" i="7"/>
  <c r="J44" i="3" s="1"/>
  <c r="K120" i="7"/>
  <c r="L120" i="7"/>
  <c r="K44" i="3" s="1"/>
  <c r="M120" i="7"/>
  <c r="L44" i="3" s="1"/>
  <c r="N120" i="7"/>
  <c r="O120" i="7"/>
  <c r="N44" i="3" s="1"/>
  <c r="P120" i="7"/>
  <c r="O44" i="3" s="1"/>
  <c r="Q120" i="7"/>
  <c r="P44" i="3" s="1"/>
  <c r="R120" i="7"/>
  <c r="Q44" i="3" s="1"/>
  <c r="S120" i="7"/>
  <c r="R44" i="3" s="1"/>
  <c r="T120" i="7"/>
  <c r="S44" i="3" s="1"/>
  <c r="J121" i="7"/>
  <c r="J45" i="3" s="1"/>
  <c r="K121" i="7"/>
  <c r="L121" i="7"/>
  <c r="K45" i="3" s="1"/>
  <c r="M121" i="7"/>
  <c r="L45" i="3" s="1"/>
  <c r="N121" i="7"/>
  <c r="M45" i="3" s="1"/>
  <c r="O121" i="7"/>
  <c r="N45" i="3" s="1"/>
  <c r="P121" i="7"/>
  <c r="O45" i="3" s="1"/>
  <c r="Q121" i="7"/>
  <c r="P45" i="3" s="1"/>
  <c r="R121" i="7"/>
  <c r="Q45" i="3" s="1"/>
  <c r="S121" i="7"/>
  <c r="R45" i="3" s="1"/>
  <c r="T121" i="7"/>
  <c r="S45" i="3" s="1"/>
  <c r="J122" i="7"/>
  <c r="J46" i="3" s="1"/>
  <c r="K122" i="7"/>
  <c r="L122" i="7"/>
  <c r="M122" i="7"/>
  <c r="L46" i="3" s="1"/>
  <c r="N122" i="7"/>
  <c r="M46" i="3" s="1"/>
  <c r="O122" i="7"/>
  <c r="P122" i="7"/>
  <c r="O46" i="3" s="1"/>
  <c r="Q122" i="7"/>
  <c r="P46" i="3" s="1"/>
  <c r="R122" i="7"/>
  <c r="Q46" i="3" s="1"/>
  <c r="S122" i="7"/>
  <c r="R46" i="3" s="1"/>
  <c r="T122" i="7"/>
  <c r="S46" i="3" s="1"/>
  <c r="J123" i="7"/>
  <c r="K123" i="7"/>
  <c r="L123" i="7"/>
  <c r="M123" i="7"/>
  <c r="N123" i="7"/>
  <c r="O123" i="7"/>
  <c r="P123" i="7"/>
  <c r="Q123" i="7"/>
  <c r="R123" i="7"/>
  <c r="S123" i="7"/>
  <c r="T123" i="7"/>
  <c r="J124" i="7"/>
  <c r="J47" i="3" s="1"/>
  <c r="K124" i="7"/>
  <c r="L124" i="7"/>
  <c r="K47" i="3" s="1"/>
  <c r="M124" i="7"/>
  <c r="L47" i="3" s="1"/>
  <c r="N124" i="7"/>
  <c r="M47" i="3" s="1"/>
  <c r="O124" i="7"/>
  <c r="N47" i="3" s="1"/>
  <c r="P124" i="7"/>
  <c r="O47" i="3" s="1"/>
  <c r="Q124" i="7"/>
  <c r="P47" i="3" s="1"/>
  <c r="R124" i="7"/>
  <c r="Q47" i="3" s="1"/>
  <c r="S124" i="7"/>
  <c r="R47" i="3" s="1"/>
  <c r="T124" i="7"/>
  <c r="S47" i="3" s="1"/>
  <c r="J125" i="7"/>
  <c r="K125" i="7"/>
  <c r="L125" i="7"/>
  <c r="M125" i="7"/>
  <c r="N125" i="7"/>
  <c r="O125" i="7"/>
  <c r="P125" i="7"/>
  <c r="Q125" i="7"/>
  <c r="R125" i="7"/>
  <c r="S125" i="7"/>
  <c r="T125" i="7"/>
  <c r="J126" i="7"/>
  <c r="J57" i="3" s="1"/>
  <c r="K126" i="7"/>
  <c r="L126" i="7"/>
  <c r="K57" i="3" s="1"/>
  <c r="M126" i="7"/>
  <c r="L57" i="3" s="1"/>
  <c r="N126" i="7"/>
  <c r="M57" i="3" s="1"/>
  <c r="O126" i="7"/>
  <c r="N57" i="3" s="1"/>
  <c r="P126" i="7"/>
  <c r="O57" i="3" s="1"/>
  <c r="Q126" i="7"/>
  <c r="P57" i="3" s="1"/>
  <c r="R126" i="7"/>
  <c r="Q57" i="3" s="1"/>
  <c r="S126" i="7"/>
  <c r="R57" i="3" s="1"/>
  <c r="T126" i="7"/>
  <c r="S57" i="3" s="1"/>
  <c r="J127" i="7"/>
  <c r="J58" i="3" s="1"/>
  <c r="K127" i="7"/>
  <c r="L127" i="7"/>
  <c r="M127" i="7"/>
  <c r="L58" i="3" s="1"/>
  <c r="N127" i="7"/>
  <c r="M58" i="3" s="1"/>
  <c r="O127" i="7"/>
  <c r="N58" i="3" s="1"/>
  <c r="P127" i="7"/>
  <c r="O58" i="3" s="1"/>
  <c r="Q127" i="7"/>
  <c r="P58" i="3" s="1"/>
  <c r="R127" i="7"/>
  <c r="Q58" i="3" s="1"/>
  <c r="S127" i="7"/>
  <c r="R58" i="3" s="1"/>
  <c r="T127" i="7"/>
  <c r="S58" i="3" s="1"/>
  <c r="J128" i="7"/>
  <c r="J59" i="3" s="1"/>
  <c r="K128" i="7"/>
  <c r="L128" i="7"/>
  <c r="K59" i="3" s="1"/>
  <c r="M128" i="7"/>
  <c r="L59" i="3" s="1"/>
  <c r="N128" i="7"/>
  <c r="O128" i="7"/>
  <c r="N59" i="3" s="1"/>
  <c r="P128" i="7"/>
  <c r="O59" i="3" s="1"/>
  <c r="Q128" i="7"/>
  <c r="P59" i="3" s="1"/>
  <c r="R128" i="7"/>
  <c r="Q59" i="3" s="1"/>
  <c r="S128" i="7"/>
  <c r="R59" i="3" s="1"/>
  <c r="T128" i="7"/>
  <c r="S59" i="3" s="1"/>
  <c r="J129" i="7"/>
  <c r="J60" i="3" s="1"/>
  <c r="K129" i="7"/>
  <c r="L129" i="7"/>
  <c r="K60" i="3" s="1"/>
  <c r="M129" i="7"/>
  <c r="L60" i="3" s="1"/>
  <c r="N129" i="7"/>
  <c r="O129" i="7"/>
  <c r="N60" i="3" s="1"/>
  <c r="P129" i="7"/>
  <c r="O60" i="3" s="1"/>
  <c r="Q129" i="7"/>
  <c r="P60" i="3" s="1"/>
  <c r="R129" i="7"/>
  <c r="Q60" i="3" s="1"/>
  <c r="S129" i="7"/>
  <c r="R60" i="3" s="1"/>
  <c r="T129" i="7"/>
  <c r="S60" i="3" s="1"/>
  <c r="J130" i="7"/>
  <c r="J61" i="3" s="1"/>
  <c r="K130" i="7"/>
  <c r="L130" i="7"/>
  <c r="K61" i="3" s="1"/>
  <c r="M130" i="7"/>
  <c r="L61" i="3" s="1"/>
  <c r="N130" i="7"/>
  <c r="M61" i="3" s="1"/>
  <c r="O130" i="7"/>
  <c r="P130" i="7"/>
  <c r="O61" i="3" s="1"/>
  <c r="Q130" i="7"/>
  <c r="P61" i="3" s="1"/>
  <c r="R130" i="7"/>
  <c r="Q61" i="3" s="1"/>
  <c r="S130" i="7"/>
  <c r="R61" i="3" s="1"/>
  <c r="T130" i="7"/>
  <c r="S61" i="3" s="1"/>
  <c r="J131" i="7"/>
  <c r="J62" i="3" s="1"/>
  <c r="K131" i="7"/>
  <c r="L131" i="7"/>
  <c r="K62" i="3" s="1"/>
  <c r="M131" i="7"/>
  <c r="L62" i="3" s="1"/>
  <c r="N131" i="7"/>
  <c r="M62" i="3" s="1"/>
  <c r="O131" i="7"/>
  <c r="N62" i="3" s="1"/>
  <c r="P131" i="7"/>
  <c r="O62" i="3" s="1"/>
  <c r="Q131" i="7"/>
  <c r="P62" i="3" s="1"/>
  <c r="R131" i="7"/>
  <c r="Q62" i="3" s="1"/>
  <c r="S131" i="7"/>
  <c r="R62" i="3" s="1"/>
  <c r="T131" i="7"/>
  <c r="S62" i="3" s="1"/>
  <c r="J132" i="7"/>
  <c r="J63" i="3" s="1"/>
  <c r="K132" i="7"/>
  <c r="L132" i="7"/>
  <c r="K63" i="3" s="1"/>
  <c r="M132" i="7"/>
  <c r="L63" i="3" s="1"/>
  <c r="N132" i="7"/>
  <c r="M63" i="3" s="1"/>
  <c r="O132" i="7"/>
  <c r="N63" i="3" s="1"/>
  <c r="P132" i="7"/>
  <c r="Q132" i="7"/>
  <c r="P63" i="3" s="1"/>
  <c r="R132" i="7"/>
  <c r="Q63" i="3" s="1"/>
  <c r="S132" i="7"/>
  <c r="R63" i="3" s="1"/>
  <c r="T132" i="7"/>
  <c r="S63" i="3" s="1"/>
  <c r="J133" i="7"/>
  <c r="J64" i="3" s="1"/>
  <c r="K133" i="7"/>
  <c r="L133" i="7"/>
  <c r="K64" i="3" s="1"/>
  <c r="M133" i="7"/>
  <c r="L64" i="3" s="1"/>
  <c r="N133" i="7"/>
  <c r="M64" i="3" s="1"/>
  <c r="O133" i="7"/>
  <c r="N64" i="3" s="1"/>
  <c r="P133" i="7"/>
  <c r="O64" i="3" s="1"/>
  <c r="Q133" i="7"/>
  <c r="P64" i="3" s="1"/>
  <c r="R133" i="7"/>
  <c r="Q64" i="3" s="1"/>
  <c r="S133" i="7"/>
  <c r="R64" i="3" s="1"/>
  <c r="T133" i="7"/>
  <c r="S64" i="3" s="1"/>
  <c r="J134" i="7"/>
  <c r="J65" i="3" s="1"/>
  <c r="K134" i="7"/>
  <c r="L134" i="7"/>
  <c r="K65" i="3" s="1"/>
  <c r="M134" i="7"/>
  <c r="L65" i="3" s="1"/>
  <c r="N134" i="7"/>
  <c r="M65" i="3" s="1"/>
  <c r="O134" i="7"/>
  <c r="N65" i="3" s="1"/>
  <c r="P134" i="7"/>
  <c r="O65" i="3" s="1"/>
  <c r="Q134" i="7"/>
  <c r="P65" i="3" s="1"/>
  <c r="R134" i="7"/>
  <c r="Q65" i="3" s="1"/>
  <c r="S134" i="7"/>
  <c r="R65" i="3" s="1"/>
  <c r="T134" i="7"/>
  <c r="S65" i="3" s="1"/>
  <c r="J135" i="7"/>
  <c r="J66" i="3" s="1"/>
  <c r="K135" i="7"/>
  <c r="L135" i="7"/>
  <c r="K66" i="3" s="1"/>
  <c r="M135" i="7"/>
  <c r="L66" i="3" s="1"/>
  <c r="N135" i="7"/>
  <c r="M66" i="3" s="1"/>
  <c r="O135" i="7"/>
  <c r="N66" i="3" s="1"/>
  <c r="P135" i="7"/>
  <c r="Q135" i="7"/>
  <c r="P66" i="3" s="1"/>
  <c r="R135" i="7"/>
  <c r="Q66" i="3" s="1"/>
  <c r="S135" i="7"/>
  <c r="R66" i="3" s="1"/>
  <c r="T135" i="7"/>
  <c r="S66" i="3" s="1"/>
  <c r="J136" i="7"/>
  <c r="J67" i="3" s="1"/>
  <c r="K136" i="7"/>
  <c r="L136" i="7"/>
  <c r="K67" i="3" s="1"/>
  <c r="M136" i="7"/>
  <c r="L67" i="3" s="1"/>
  <c r="N136" i="7"/>
  <c r="M67" i="3" s="1"/>
  <c r="O136" i="7"/>
  <c r="N67" i="3" s="1"/>
  <c r="P136" i="7"/>
  <c r="O67" i="3" s="1"/>
  <c r="Q136" i="7"/>
  <c r="P67" i="3" s="1"/>
  <c r="R136" i="7"/>
  <c r="Q67" i="3" s="1"/>
  <c r="S136" i="7"/>
  <c r="R67" i="3" s="1"/>
  <c r="T136" i="7"/>
  <c r="S67" i="3" s="1"/>
  <c r="J137" i="7"/>
  <c r="J68" i="3" s="1"/>
  <c r="K137" i="7"/>
  <c r="L137" i="7"/>
  <c r="K68" i="3" s="1"/>
  <c r="M137" i="7"/>
  <c r="L68" i="3" s="1"/>
  <c r="N137" i="7"/>
  <c r="O137" i="7"/>
  <c r="N68" i="3" s="1"/>
  <c r="P137" i="7"/>
  <c r="O68" i="3" s="1"/>
  <c r="Q137" i="7"/>
  <c r="P68" i="3" s="1"/>
  <c r="R137" i="7"/>
  <c r="Q68" i="3" s="1"/>
  <c r="S137" i="7"/>
  <c r="R68" i="3" s="1"/>
  <c r="T137" i="7"/>
  <c r="S68" i="3" s="1"/>
  <c r="J138" i="7"/>
  <c r="J69" i="3" s="1"/>
  <c r="K138" i="7"/>
  <c r="L138" i="7"/>
  <c r="K69" i="3" s="1"/>
  <c r="M138" i="7"/>
  <c r="L69" i="3" s="1"/>
  <c r="N138" i="7"/>
  <c r="M69" i="3" s="1"/>
  <c r="O138" i="7"/>
  <c r="N69" i="3" s="1"/>
  <c r="P138" i="7"/>
  <c r="O69" i="3" s="1"/>
  <c r="Q138" i="7"/>
  <c r="P69" i="3" s="1"/>
  <c r="R138" i="7"/>
  <c r="Q69" i="3" s="1"/>
  <c r="S138" i="7"/>
  <c r="R69" i="3" s="1"/>
  <c r="T138" i="7"/>
  <c r="S69" i="3" s="1"/>
  <c r="J139" i="7"/>
  <c r="J70" i="3" s="1"/>
  <c r="K139" i="7"/>
  <c r="L139" i="7"/>
  <c r="K70" i="3" s="1"/>
  <c r="M139" i="7"/>
  <c r="L70" i="3" s="1"/>
  <c r="N139" i="7"/>
  <c r="M70" i="3" s="1"/>
  <c r="O139" i="7"/>
  <c r="N70" i="3" s="1"/>
  <c r="P139" i="7"/>
  <c r="O70" i="3" s="1"/>
  <c r="Q139" i="7"/>
  <c r="P70" i="3" s="1"/>
  <c r="R139" i="7"/>
  <c r="Q70" i="3" s="1"/>
  <c r="S139" i="7"/>
  <c r="R70" i="3" s="1"/>
  <c r="T139" i="7"/>
  <c r="S70" i="3" s="1"/>
  <c r="J140" i="7"/>
  <c r="J71" i="3" s="1"/>
  <c r="K140" i="7"/>
  <c r="L140" i="7"/>
  <c r="K71" i="3" s="1"/>
  <c r="M140" i="7"/>
  <c r="L71" i="3" s="1"/>
  <c r="N140" i="7"/>
  <c r="M71" i="3" s="1"/>
  <c r="O140" i="7"/>
  <c r="N71" i="3" s="1"/>
  <c r="P140" i="7"/>
  <c r="O71" i="3" s="1"/>
  <c r="Q140" i="7"/>
  <c r="P71" i="3" s="1"/>
  <c r="R140" i="7"/>
  <c r="Q71" i="3" s="1"/>
  <c r="S140" i="7"/>
  <c r="R71" i="3" s="1"/>
  <c r="T140" i="7"/>
  <c r="S71" i="3" s="1"/>
  <c r="J141" i="7"/>
  <c r="J74" i="3" s="1"/>
  <c r="K141" i="7"/>
  <c r="L141" i="7"/>
  <c r="K74" i="3" s="1"/>
  <c r="M141" i="7"/>
  <c r="L74" i="3" s="1"/>
  <c r="N141" i="7"/>
  <c r="M74" i="3" s="1"/>
  <c r="O141" i="7"/>
  <c r="N74" i="3" s="1"/>
  <c r="P141" i="7"/>
  <c r="O74" i="3" s="1"/>
  <c r="Q141" i="7"/>
  <c r="R141" i="7"/>
  <c r="Q74" i="3" s="1"/>
  <c r="S141" i="7"/>
  <c r="R74" i="3" s="1"/>
  <c r="T141" i="7"/>
  <c r="S74" i="3" s="1"/>
  <c r="J142" i="7"/>
  <c r="J75" i="3" s="1"/>
  <c r="K142" i="7"/>
  <c r="L142" i="7"/>
  <c r="K75" i="3" s="1"/>
  <c r="M142" i="7"/>
  <c r="L75" i="3" s="1"/>
  <c r="N142" i="7"/>
  <c r="M75" i="3" s="1"/>
  <c r="O142" i="7"/>
  <c r="N75" i="3" s="1"/>
  <c r="P142" i="7"/>
  <c r="O75" i="3" s="1"/>
  <c r="Q142" i="7"/>
  <c r="P75" i="3" s="1"/>
  <c r="R142" i="7"/>
  <c r="Q75" i="3" s="1"/>
  <c r="S142" i="7"/>
  <c r="R75" i="3" s="1"/>
  <c r="T142" i="7"/>
  <c r="S75" i="3" s="1"/>
  <c r="J143" i="7"/>
  <c r="J76" i="3" s="1"/>
  <c r="K143" i="7"/>
  <c r="L143" i="7"/>
  <c r="K76" i="3" s="1"/>
  <c r="M143" i="7"/>
  <c r="L76" i="3" s="1"/>
  <c r="N143" i="7"/>
  <c r="M76" i="3" s="1"/>
  <c r="O143" i="7"/>
  <c r="N76" i="3" s="1"/>
  <c r="P143" i="7"/>
  <c r="O76" i="3" s="1"/>
  <c r="Q143" i="7"/>
  <c r="P76" i="3" s="1"/>
  <c r="R143" i="7"/>
  <c r="Q76" i="3" s="1"/>
  <c r="S143" i="7"/>
  <c r="R76" i="3" s="1"/>
  <c r="T143" i="7"/>
  <c r="S76" i="3" s="1"/>
  <c r="J144" i="7"/>
  <c r="J77" i="3" s="1"/>
  <c r="K144" i="7"/>
  <c r="L144" i="7"/>
  <c r="K77" i="3" s="1"/>
  <c r="M144" i="7"/>
  <c r="L77" i="3" s="1"/>
  <c r="N144" i="7"/>
  <c r="M77" i="3" s="1"/>
  <c r="O144" i="7"/>
  <c r="N77" i="3" s="1"/>
  <c r="P144" i="7"/>
  <c r="O77" i="3" s="1"/>
  <c r="Q144" i="7"/>
  <c r="P77" i="3" s="1"/>
  <c r="R144" i="7"/>
  <c r="Q77" i="3" s="1"/>
  <c r="S144" i="7"/>
  <c r="R77" i="3" s="1"/>
  <c r="T144" i="7"/>
  <c r="S77" i="3" s="1"/>
  <c r="J145" i="7"/>
  <c r="J78" i="3" s="1"/>
  <c r="K145" i="7"/>
  <c r="L145" i="7"/>
  <c r="K78" i="3" s="1"/>
  <c r="M145" i="7"/>
  <c r="L78" i="3" s="1"/>
  <c r="N145" i="7"/>
  <c r="M78" i="3" s="1"/>
  <c r="O145" i="7"/>
  <c r="N78" i="3" s="1"/>
  <c r="P145" i="7"/>
  <c r="O78" i="3" s="1"/>
  <c r="Q145" i="7"/>
  <c r="P78" i="3" s="1"/>
  <c r="R145" i="7"/>
  <c r="S145" i="7"/>
  <c r="R78" i="3" s="1"/>
  <c r="T145" i="7"/>
  <c r="S78" i="3" s="1"/>
  <c r="J146" i="7"/>
  <c r="J79" i="3" s="1"/>
  <c r="K146" i="7"/>
  <c r="L146" i="7"/>
  <c r="K79" i="3" s="1"/>
  <c r="M146" i="7"/>
  <c r="L79" i="3" s="1"/>
  <c r="N146" i="7"/>
  <c r="M79" i="3" s="1"/>
  <c r="O146" i="7"/>
  <c r="N79" i="3" s="1"/>
  <c r="P146" i="7"/>
  <c r="O79" i="3" s="1"/>
  <c r="Q146" i="7"/>
  <c r="P79" i="3" s="1"/>
  <c r="R146" i="7"/>
  <c r="Q79" i="3" s="1"/>
  <c r="S146" i="7"/>
  <c r="R79" i="3" s="1"/>
  <c r="T146" i="7"/>
  <c r="S79" i="3" s="1"/>
  <c r="J147" i="7"/>
  <c r="J80" i="3" s="1"/>
  <c r="K147" i="7"/>
  <c r="L147" i="7"/>
  <c r="K80" i="3" s="1"/>
  <c r="M147" i="7"/>
  <c r="L80" i="3" s="1"/>
  <c r="N147" i="7"/>
  <c r="M80" i="3" s="1"/>
  <c r="O147" i="7"/>
  <c r="N80" i="3" s="1"/>
  <c r="P147" i="7"/>
  <c r="O80" i="3" s="1"/>
  <c r="Q147" i="7"/>
  <c r="P80" i="3" s="1"/>
  <c r="R147" i="7"/>
  <c r="Q80" i="3" s="1"/>
  <c r="S147" i="7"/>
  <c r="R80" i="3" s="1"/>
  <c r="T147" i="7"/>
  <c r="S80" i="3" s="1"/>
  <c r="J148" i="7"/>
  <c r="J81" i="3" s="1"/>
  <c r="K148" i="7"/>
  <c r="L148" i="7"/>
  <c r="K81" i="3" s="1"/>
  <c r="M148" i="7"/>
  <c r="L81" i="3" s="1"/>
  <c r="N148" i="7"/>
  <c r="M81" i="3" s="1"/>
  <c r="O148" i="7"/>
  <c r="N81" i="3" s="1"/>
  <c r="P148" i="7"/>
  <c r="O81" i="3" s="1"/>
  <c r="Q148" i="7"/>
  <c r="P81" i="3" s="1"/>
  <c r="R148" i="7"/>
  <c r="Q81" i="3" s="1"/>
  <c r="S148" i="7"/>
  <c r="R81" i="3" s="1"/>
  <c r="T148" i="7"/>
  <c r="S81" i="3" s="1"/>
  <c r="J149" i="7"/>
  <c r="J82" i="3" s="1"/>
  <c r="K149" i="7"/>
  <c r="L149" i="7"/>
  <c r="K82" i="3" s="1"/>
  <c r="M149" i="7"/>
  <c r="L82" i="3" s="1"/>
  <c r="N149" i="7"/>
  <c r="M82" i="3" s="1"/>
  <c r="O149" i="7"/>
  <c r="N82" i="3" s="1"/>
  <c r="P149" i="7"/>
  <c r="O82" i="3" s="1"/>
  <c r="Q149" i="7"/>
  <c r="P82" i="3" s="1"/>
  <c r="R149" i="7"/>
  <c r="Q82" i="3" s="1"/>
  <c r="S149" i="7"/>
  <c r="R82" i="3" s="1"/>
  <c r="T149" i="7"/>
  <c r="S82" i="3" s="1"/>
  <c r="J150" i="7"/>
  <c r="J83" i="3" s="1"/>
  <c r="K150" i="7"/>
  <c r="L150" i="7"/>
  <c r="K83" i="3" s="1"/>
  <c r="M150" i="7"/>
  <c r="L83" i="3" s="1"/>
  <c r="N150" i="7"/>
  <c r="O150" i="7"/>
  <c r="N83" i="3" s="1"/>
  <c r="P150" i="7"/>
  <c r="O83" i="3" s="1"/>
  <c r="Q150" i="7"/>
  <c r="P83" i="3" s="1"/>
  <c r="R150" i="7"/>
  <c r="S150" i="7"/>
  <c r="R83" i="3" s="1"/>
  <c r="T150" i="7"/>
  <c r="S83" i="3" s="1"/>
  <c r="J151" i="7"/>
  <c r="J84" i="3" s="1"/>
  <c r="K151" i="7"/>
  <c r="L151" i="7"/>
  <c r="K84" i="3" s="1"/>
  <c r="M151" i="7"/>
  <c r="L84" i="3" s="1"/>
  <c r="N151" i="7"/>
  <c r="M84" i="3" s="1"/>
  <c r="O151" i="7"/>
  <c r="N84" i="3" s="1"/>
  <c r="P151" i="7"/>
  <c r="O84" i="3" s="1"/>
  <c r="Q151" i="7"/>
  <c r="P84" i="3" s="1"/>
  <c r="R151" i="7"/>
  <c r="Q84" i="3" s="1"/>
  <c r="S151" i="7"/>
  <c r="R84" i="3" s="1"/>
  <c r="T151" i="7"/>
  <c r="S84" i="3" s="1"/>
  <c r="J152" i="7"/>
  <c r="J85" i="3" s="1"/>
  <c r="K152" i="7"/>
  <c r="L152" i="7"/>
  <c r="K85" i="3" s="1"/>
  <c r="M152" i="7"/>
  <c r="L85" i="3" s="1"/>
  <c r="N152" i="7"/>
  <c r="M85" i="3" s="1"/>
  <c r="O152" i="7"/>
  <c r="N85" i="3" s="1"/>
  <c r="P152" i="7"/>
  <c r="O85" i="3" s="1"/>
  <c r="Q152" i="7"/>
  <c r="P85" i="3" s="1"/>
  <c r="R152" i="7"/>
  <c r="Q85" i="3" s="1"/>
  <c r="S152" i="7"/>
  <c r="R85" i="3" s="1"/>
  <c r="T152" i="7"/>
  <c r="S85" i="3" s="1"/>
  <c r="J153" i="7"/>
  <c r="J86" i="3" s="1"/>
  <c r="K153" i="7"/>
  <c r="L153" i="7"/>
  <c r="K86" i="3" s="1"/>
  <c r="M153" i="7"/>
  <c r="L86" i="3" s="1"/>
  <c r="N153" i="7"/>
  <c r="M86" i="3" s="1"/>
  <c r="O153" i="7"/>
  <c r="N86" i="3" s="1"/>
  <c r="P153" i="7"/>
  <c r="O86" i="3" s="1"/>
  <c r="Q153" i="7"/>
  <c r="P86" i="3" s="1"/>
  <c r="R153" i="7"/>
  <c r="Q86" i="3" s="1"/>
  <c r="S153" i="7"/>
  <c r="R86" i="3" s="1"/>
  <c r="T153" i="7"/>
  <c r="S86" i="3" s="1"/>
  <c r="J154" i="7"/>
  <c r="J87" i="3" s="1"/>
  <c r="K154" i="7"/>
  <c r="L154" i="7"/>
  <c r="K87" i="3" s="1"/>
  <c r="M154" i="7"/>
  <c r="L87" i="3" s="1"/>
  <c r="N154" i="7"/>
  <c r="M87" i="3" s="1"/>
  <c r="O154" i="7"/>
  <c r="N87" i="3" s="1"/>
  <c r="P154" i="7"/>
  <c r="O87" i="3" s="1"/>
  <c r="Q154" i="7"/>
  <c r="P87" i="3" s="1"/>
  <c r="R154" i="7"/>
  <c r="Q87" i="3" s="1"/>
  <c r="S154" i="7"/>
  <c r="R87" i="3" s="1"/>
  <c r="T154" i="7"/>
  <c r="S87" i="3" s="1"/>
  <c r="J155" i="7"/>
  <c r="J88" i="3" s="1"/>
  <c r="K155" i="7"/>
  <c r="L155" i="7"/>
  <c r="K88" i="3" s="1"/>
  <c r="M155" i="7"/>
  <c r="L88" i="3" s="1"/>
  <c r="N155" i="7"/>
  <c r="M88" i="3" s="1"/>
  <c r="O155" i="7"/>
  <c r="N88" i="3" s="1"/>
  <c r="P155" i="7"/>
  <c r="O88" i="3" s="1"/>
  <c r="Q155" i="7"/>
  <c r="P88" i="3" s="1"/>
  <c r="R155" i="7"/>
  <c r="Q88" i="3" s="1"/>
  <c r="S155" i="7"/>
  <c r="R88" i="3" s="1"/>
  <c r="T155" i="7"/>
  <c r="S88" i="3" s="1"/>
  <c r="J156" i="7"/>
  <c r="K156" i="7"/>
  <c r="L156" i="7"/>
  <c r="M156" i="7"/>
  <c r="N156" i="7"/>
  <c r="O156" i="7"/>
  <c r="P156" i="7"/>
  <c r="Q156" i="7"/>
  <c r="R156" i="7"/>
  <c r="S156" i="7"/>
  <c r="T156" i="7"/>
  <c r="J157" i="7"/>
  <c r="J89" i="3" s="1"/>
  <c r="K157" i="7"/>
  <c r="L157" i="7"/>
  <c r="K89" i="3" s="1"/>
  <c r="M157" i="7"/>
  <c r="L89" i="3" s="1"/>
  <c r="N157" i="7"/>
  <c r="M89" i="3" s="1"/>
  <c r="O157" i="7"/>
  <c r="N89" i="3" s="1"/>
  <c r="P157" i="7"/>
  <c r="O89" i="3" s="1"/>
  <c r="Q157" i="7"/>
  <c r="P89" i="3" s="1"/>
  <c r="R157" i="7"/>
  <c r="Q89" i="3" s="1"/>
  <c r="S157" i="7"/>
  <c r="R89" i="3" s="1"/>
  <c r="T157" i="7"/>
  <c r="S89" i="3" s="1"/>
  <c r="J158" i="7"/>
  <c r="K158" i="7"/>
  <c r="L158" i="7"/>
  <c r="M158" i="7"/>
  <c r="N158" i="7"/>
  <c r="O158" i="7"/>
  <c r="P158" i="7"/>
  <c r="Q158" i="7"/>
  <c r="R158" i="7"/>
  <c r="S158" i="7"/>
  <c r="T158" i="7"/>
  <c r="J159" i="7"/>
  <c r="K159" i="7"/>
  <c r="L159" i="7"/>
  <c r="M159" i="7"/>
  <c r="N159" i="7"/>
  <c r="O159" i="7"/>
  <c r="P159" i="7"/>
  <c r="Q159" i="7"/>
  <c r="R159" i="7"/>
  <c r="S159" i="7"/>
  <c r="T159" i="7"/>
  <c r="K83" i="7"/>
  <c r="L83" i="7"/>
  <c r="M83" i="7"/>
  <c r="N83" i="7"/>
  <c r="O83" i="7"/>
  <c r="P83" i="7"/>
  <c r="Q83" i="7"/>
  <c r="R83" i="7"/>
  <c r="S83" i="7"/>
  <c r="T83" i="7"/>
  <c r="J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B15" i="3" s="1"/>
  <c r="C93" i="7"/>
  <c r="C15" i="3" s="1"/>
  <c r="D93" i="7"/>
  <c r="E93" i="7"/>
  <c r="E15" i="3" s="1"/>
  <c r="F93" i="7"/>
  <c r="F15" i="3" s="1"/>
  <c r="G93" i="7"/>
  <c r="G15" i="3" s="1"/>
  <c r="B94" i="7"/>
  <c r="C94" i="7"/>
  <c r="C16" i="3" s="1"/>
  <c r="D94" i="7"/>
  <c r="D16" i="3" s="1"/>
  <c r="E94" i="7"/>
  <c r="E16" i="3" s="1"/>
  <c r="F94" i="7"/>
  <c r="F16" i="3" s="1"/>
  <c r="G94" i="7"/>
  <c r="G16" i="3" s="1"/>
  <c r="B95" i="7"/>
  <c r="B17" i="3" s="1"/>
  <c r="C95" i="7"/>
  <c r="C17" i="3" s="1"/>
  <c r="D95" i="7"/>
  <c r="D17" i="3" s="1"/>
  <c r="E95" i="7"/>
  <c r="E17" i="3" s="1"/>
  <c r="F95" i="7"/>
  <c r="F17" i="3" s="1"/>
  <c r="G95" i="7"/>
  <c r="B96" i="7"/>
  <c r="C96" i="7"/>
  <c r="C18" i="3" s="1"/>
  <c r="D96" i="7"/>
  <c r="D18" i="3" s="1"/>
  <c r="E96" i="7"/>
  <c r="F96" i="7"/>
  <c r="F18" i="3" s="1"/>
  <c r="G96" i="7"/>
  <c r="G18" i="3" s="1"/>
  <c r="B97" i="7"/>
  <c r="B19" i="3" s="1"/>
  <c r="C97" i="7"/>
  <c r="D97" i="7"/>
  <c r="D19" i="3" s="1"/>
  <c r="E97" i="7"/>
  <c r="E19" i="3" s="1"/>
  <c r="F97" i="7"/>
  <c r="F19" i="3" s="1"/>
  <c r="G97" i="7"/>
  <c r="B98" i="7"/>
  <c r="B20" i="3" s="1"/>
  <c r="C98" i="7"/>
  <c r="C20" i="3" s="1"/>
  <c r="D98" i="7"/>
  <c r="D20" i="3" s="1"/>
  <c r="E98" i="7"/>
  <c r="E20" i="3" s="1"/>
  <c r="F98" i="7"/>
  <c r="G98" i="7"/>
  <c r="G20" i="3" s="1"/>
  <c r="B99" i="7"/>
  <c r="B21" i="3" s="1"/>
  <c r="C99" i="7"/>
  <c r="D99" i="7"/>
  <c r="D21" i="3" s="1"/>
  <c r="E99" i="7"/>
  <c r="E21" i="3" s="1"/>
  <c r="F99" i="7"/>
  <c r="F21" i="3" s="1"/>
  <c r="G99" i="7"/>
  <c r="B100" i="7"/>
  <c r="B22" i="3" s="1"/>
  <c r="C100" i="7"/>
  <c r="D100" i="7"/>
  <c r="D22" i="3" s="1"/>
  <c r="E100" i="7"/>
  <c r="E22" i="3" s="1"/>
  <c r="F100" i="7"/>
  <c r="G100" i="7"/>
  <c r="B101" i="7"/>
  <c r="B23" i="3" s="1"/>
  <c r="C101" i="7"/>
  <c r="C23" i="3" s="1"/>
  <c r="D101" i="7"/>
  <c r="E101" i="7"/>
  <c r="F101" i="7"/>
  <c r="F23" i="3" s="1"/>
  <c r="G101" i="7"/>
  <c r="G23" i="3" s="1"/>
  <c r="B102" i="7"/>
  <c r="B24" i="3" s="1"/>
  <c r="C102" i="7"/>
  <c r="C24" i="3" s="1"/>
  <c r="D102" i="7"/>
  <c r="D24" i="3" s="1"/>
  <c r="E102" i="7"/>
  <c r="E24" i="3" s="1"/>
  <c r="F102" i="7"/>
  <c r="F24" i="3" s="1"/>
  <c r="G102" i="7"/>
  <c r="G24" i="3" s="1"/>
  <c r="B103" i="7"/>
  <c r="B25" i="3" s="1"/>
  <c r="C103" i="7"/>
  <c r="C25" i="3" s="1"/>
  <c r="D103" i="7"/>
  <c r="D25" i="3" s="1"/>
  <c r="E103" i="7"/>
  <c r="E25" i="3" s="1"/>
  <c r="F103" i="7"/>
  <c r="F25" i="3" s="1"/>
  <c r="G103" i="7"/>
  <c r="G25" i="3" s="1"/>
  <c r="B104" i="7"/>
  <c r="B26" i="3" s="1"/>
  <c r="C104" i="7"/>
  <c r="C26" i="3" s="1"/>
  <c r="D104" i="7"/>
  <c r="D26" i="3" s="1"/>
  <c r="E104" i="7"/>
  <c r="E26" i="3" s="1"/>
  <c r="F104" i="7"/>
  <c r="G104" i="7"/>
  <c r="B105" i="7"/>
  <c r="B27" i="3" s="1"/>
  <c r="C105" i="7"/>
  <c r="C27" i="3" s="1"/>
  <c r="D105" i="7"/>
  <c r="D27" i="3" s="1"/>
  <c r="E105" i="7"/>
  <c r="E27" i="3" s="1"/>
  <c r="F105" i="7"/>
  <c r="F27" i="3" s="1"/>
  <c r="G105" i="7"/>
  <c r="G27" i="3" s="1"/>
  <c r="B106" i="7"/>
  <c r="C106" i="7"/>
  <c r="C28" i="3" s="1"/>
  <c r="D106" i="7"/>
  <c r="D28" i="3" s="1"/>
  <c r="E106" i="7"/>
  <c r="E28" i="3" s="1"/>
  <c r="F106" i="7"/>
  <c r="F28" i="3" s="1"/>
  <c r="G106" i="7"/>
  <c r="G28" i="3" s="1"/>
  <c r="B107" i="7"/>
  <c r="B29" i="3" s="1"/>
  <c r="C107" i="7"/>
  <c r="C29" i="3" s="1"/>
  <c r="D107" i="7"/>
  <c r="E107" i="7"/>
  <c r="F107" i="7"/>
  <c r="F29" i="3" s="1"/>
  <c r="G107" i="7"/>
  <c r="G29" i="3" s="1"/>
  <c r="B108" i="7"/>
  <c r="C108" i="7"/>
  <c r="C32" i="3" s="1"/>
  <c r="D108" i="7"/>
  <c r="D32" i="3" s="1"/>
  <c r="E108" i="7"/>
  <c r="E32" i="3" s="1"/>
  <c r="F108" i="7"/>
  <c r="F32" i="3" s="1"/>
  <c r="G108" i="7"/>
  <c r="G32" i="3" s="1"/>
  <c r="B109" i="7"/>
  <c r="B33" i="3" s="1"/>
  <c r="C109" i="7"/>
  <c r="C33" i="3" s="1"/>
  <c r="D109" i="7"/>
  <c r="D33" i="3" s="1"/>
  <c r="E109" i="7"/>
  <c r="E33" i="3" s="1"/>
  <c r="F109" i="7"/>
  <c r="F33" i="3" s="1"/>
  <c r="G109" i="7"/>
  <c r="G33" i="3" s="1"/>
  <c r="B110" i="7"/>
  <c r="B34" i="3" s="1"/>
  <c r="C110" i="7"/>
  <c r="C34" i="3" s="1"/>
  <c r="D110" i="7"/>
  <c r="D34" i="3" s="1"/>
  <c r="E110" i="7"/>
  <c r="F110" i="7"/>
  <c r="F34" i="3" s="1"/>
  <c r="G110" i="7"/>
  <c r="G34" i="3" s="1"/>
  <c r="B111" i="7"/>
  <c r="B35" i="3" s="1"/>
  <c r="C111" i="7"/>
  <c r="C35" i="3" s="1"/>
  <c r="D111" i="7"/>
  <c r="D35" i="3" s="1"/>
  <c r="E111" i="7"/>
  <c r="E35" i="3" s="1"/>
  <c r="F111" i="7"/>
  <c r="F35" i="3" s="1"/>
  <c r="G111" i="7"/>
  <c r="G35" i="3" s="1"/>
  <c r="B112" i="7"/>
  <c r="B36" i="3" s="1"/>
  <c r="C112" i="7"/>
  <c r="C36" i="3" s="1"/>
  <c r="D112" i="7"/>
  <c r="D36" i="3" s="1"/>
  <c r="E112" i="7"/>
  <c r="E36" i="3" s="1"/>
  <c r="F112" i="7"/>
  <c r="G112" i="7"/>
  <c r="G36" i="3" s="1"/>
  <c r="B113" i="7"/>
  <c r="B37" i="3" s="1"/>
  <c r="C113" i="7"/>
  <c r="C37" i="3" s="1"/>
  <c r="D113" i="7"/>
  <c r="D37" i="3" s="1"/>
  <c r="E113" i="7"/>
  <c r="E37" i="3" s="1"/>
  <c r="F113" i="7"/>
  <c r="F37" i="3" s="1"/>
  <c r="G113" i="7"/>
  <c r="G37" i="3" s="1"/>
  <c r="B114" i="7"/>
  <c r="B38" i="3" s="1"/>
  <c r="C114" i="7"/>
  <c r="C38" i="3" s="1"/>
  <c r="D114" i="7"/>
  <c r="D38" i="3" s="1"/>
  <c r="E114" i="7"/>
  <c r="E38" i="3" s="1"/>
  <c r="F114" i="7"/>
  <c r="G114" i="7"/>
  <c r="G38" i="3" s="1"/>
  <c r="B115" i="7"/>
  <c r="B39" i="3" s="1"/>
  <c r="C115" i="7"/>
  <c r="C39" i="3" s="1"/>
  <c r="D115" i="7"/>
  <c r="D39" i="3" s="1"/>
  <c r="E115" i="7"/>
  <c r="E39" i="3" s="1"/>
  <c r="F115" i="7"/>
  <c r="F39" i="3" s="1"/>
  <c r="G115" i="7"/>
  <c r="G39" i="3" s="1"/>
  <c r="B116" i="7"/>
  <c r="B40" i="3" s="1"/>
  <c r="C116" i="7"/>
  <c r="C40" i="3" s="1"/>
  <c r="D116" i="7"/>
  <c r="D40" i="3" s="1"/>
  <c r="E116" i="7"/>
  <c r="E40" i="3" s="1"/>
  <c r="F116" i="7"/>
  <c r="G116" i="7"/>
  <c r="G40" i="3" s="1"/>
  <c r="B117" i="7"/>
  <c r="B41" i="3" s="1"/>
  <c r="C117" i="7"/>
  <c r="C41" i="3" s="1"/>
  <c r="D117" i="7"/>
  <c r="E117" i="7"/>
  <c r="E41" i="3" s="1"/>
  <c r="F117" i="7"/>
  <c r="F41" i="3" s="1"/>
  <c r="G117" i="7"/>
  <c r="G41" i="3" s="1"/>
  <c r="B118" i="7"/>
  <c r="B42" i="3" s="1"/>
  <c r="C118" i="7"/>
  <c r="C42" i="3" s="1"/>
  <c r="D118" i="7"/>
  <c r="D42" i="3" s="1"/>
  <c r="E118" i="7"/>
  <c r="E42" i="3" s="1"/>
  <c r="F118" i="7"/>
  <c r="F42" i="3" s="1"/>
  <c r="G118" i="7"/>
  <c r="G42" i="3" s="1"/>
  <c r="B119" i="7"/>
  <c r="B43" i="3" s="1"/>
  <c r="C119" i="7"/>
  <c r="C43" i="3" s="1"/>
  <c r="D119" i="7"/>
  <c r="D43" i="3" s="1"/>
  <c r="E119" i="7"/>
  <c r="E43" i="3" s="1"/>
  <c r="F119" i="7"/>
  <c r="F43" i="3" s="1"/>
  <c r="G119" i="7"/>
  <c r="G43" i="3" s="1"/>
  <c r="B120" i="7"/>
  <c r="B44" i="3" s="1"/>
  <c r="C120" i="7"/>
  <c r="C44" i="3" s="1"/>
  <c r="D120" i="7"/>
  <c r="D44" i="3" s="1"/>
  <c r="E120" i="7"/>
  <c r="E44" i="3" s="1"/>
  <c r="F120" i="7"/>
  <c r="F44" i="3" s="1"/>
  <c r="G120" i="7"/>
  <c r="G44" i="3" s="1"/>
  <c r="B121" i="7"/>
  <c r="B45" i="3" s="1"/>
  <c r="C121" i="7"/>
  <c r="C45" i="3" s="1"/>
  <c r="D121" i="7"/>
  <c r="D45" i="3" s="1"/>
  <c r="E121" i="7"/>
  <c r="E45" i="3" s="1"/>
  <c r="F121" i="7"/>
  <c r="F45" i="3" s="1"/>
  <c r="G121" i="7"/>
  <c r="G45" i="3" s="1"/>
  <c r="B122" i="7"/>
  <c r="B46" i="3" s="1"/>
  <c r="C122" i="7"/>
  <c r="C46" i="3" s="1"/>
  <c r="D122" i="7"/>
  <c r="D46" i="3" s="1"/>
  <c r="E122" i="7"/>
  <c r="E46" i="3" s="1"/>
  <c r="F122" i="7"/>
  <c r="F46" i="3" s="1"/>
  <c r="G122" i="7"/>
  <c r="G46" i="3" s="1"/>
  <c r="B123" i="7"/>
  <c r="C123" i="7"/>
  <c r="D123" i="7"/>
  <c r="E123" i="7"/>
  <c r="F123" i="7"/>
  <c r="G123" i="7"/>
  <c r="B124" i="7"/>
  <c r="C124" i="7"/>
  <c r="C47" i="3" s="1"/>
  <c r="D124" i="7"/>
  <c r="D47" i="3" s="1"/>
  <c r="E124" i="7"/>
  <c r="E47" i="3" s="1"/>
  <c r="F124" i="7"/>
  <c r="F47" i="3" s="1"/>
  <c r="G124" i="7"/>
  <c r="G47" i="3" s="1"/>
  <c r="B125" i="7"/>
  <c r="C125" i="7"/>
  <c r="D125" i="7"/>
  <c r="E125" i="7"/>
  <c r="F125" i="7"/>
  <c r="G125" i="7"/>
  <c r="B126" i="7"/>
  <c r="B57" i="3" s="1"/>
  <c r="C126" i="7"/>
  <c r="C57" i="3" s="1"/>
  <c r="D126" i="7"/>
  <c r="D57" i="3" s="1"/>
  <c r="E126" i="7"/>
  <c r="E57" i="3" s="1"/>
  <c r="F126" i="7"/>
  <c r="F57" i="3" s="1"/>
  <c r="G126" i="7"/>
  <c r="G57" i="3" s="1"/>
  <c r="B127" i="7"/>
  <c r="B58" i="3" s="1"/>
  <c r="C127" i="7"/>
  <c r="C58" i="3" s="1"/>
  <c r="D127" i="7"/>
  <c r="D58" i="3" s="1"/>
  <c r="E127" i="7"/>
  <c r="E58" i="3" s="1"/>
  <c r="F127" i="7"/>
  <c r="F58" i="3" s="1"/>
  <c r="G127" i="7"/>
  <c r="G58" i="3" s="1"/>
  <c r="B128" i="7"/>
  <c r="B59" i="3" s="1"/>
  <c r="C128" i="7"/>
  <c r="C59" i="3" s="1"/>
  <c r="D128" i="7"/>
  <c r="D59" i="3" s="1"/>
  <c r="E128" i="7"/>
  <c r="E59" i="3" s="1"/>
  <c r="F128" i="7"/>
  <c r="F59" i="3" s="1"/>
  <c r="G128" i="7"/>
  <c r="G59" i="3" s="1"/>
  <c r="B129" i="7"/>
  <c r="B60" i="3" s="1"/>
  <c r="C129" i="7"/>
  <c r="C60" i="3" s="1"/>
  <c r="D129" i="7"/>
  <c r="D60" i="3" s="1"/>
  <c r="E129" i="7"/>
  <c r="E60" i="3" s="1"/>
  <c r="F129" i="7"/>
  <c r="F60" i="3" s="1"/>
  <c r="G129" i="7"/>
  <c r="G60" i="3" s="1"/>
  <c r="B130" i="7"/>
  <c r="C130" i="7"/>
  <c r="C61" i="3" s="1"/>
  <c r="D130" i="7"/>
  <c r="D61" i="3" s="1"/>
  <c r="E130" i="7"/>
  <c r="E61" i="3" s="1"/>
  <c r="F130" i="7"/>
  <c r="F61" i="3" s="1"/>
  <c r="G130" i="7"/>
  <c r="G61" i="3" s="1"/>
  <c r="B131" i="7"/>
  <c r="B62" i="3" s="1"/>
  <c r="C131" i="7"/>
  <c r="C62" i="3" s="1"/>
  <c r="D131" i="7"/>
  <c r="D62" i="3" s="1"/>
  <c r="E131" i="7"/>
  <c r="E62" i="3" s="1"/>
  <c r="F131" i="7"/>
  <c r="F62" i="3" s="1"/>
  <c r="G131" i="7"/>
  <c r="B132" i="7"/>
  <c r="C132" i="7"/>
  <c r="C63" i="3" s="1"/>
  <c r="D132" i="7"/>
  <c r="D63" i="3" s="1"/>
  <c r="E132" i="7"/>
  <c r="E63" i="3" s="1"/>
  <c r="F132" i="7"/>
  <c r="F63" i="3" s="1"/>
  <c r="G132" i="7"/>
  <c r="G63" i="3" s="1"/>
  <c r="B133" i="7"/>
  <c r="B64" i="3" s="1"/>
  <c r="C133" i="7"/>
  <c r="C64" i="3" s="1"/>
  <c r="D133" i="7"/>
  <c r="D64" i="3" s="1"/>
  <c r="E133" i="7"/>
  <c r="E64" i="3" s="1"/>
  <c r="F133" i="7"/>
  <c r="F64" i="3" s="1"/>
  <c r="G133" i="7"/>
  <c r="G64" i="3" s="1"/>
  <c r="B134" i="7"/>
  <c r="B65" i="3" s="1"/>
  <c r="C134" i="7"/>
  <c r="C65" i="3" s="1"/>
  <c r="D134" i="7"/>
  <c r="D65" i="3" s="1"/>
  <c r="E134" i="7"/>
  <c r="E65" i="3" s="1"/>
  <c r="F134" i="7"/>
  <c r="G134" i="7"/>
  <c r="G65" i="3" s="1"/>
  <c r="B135" i="7"/>
  <c r="B66" i="3" s="1"/>
  <c r="C135" i="7"/>
  <c r="C66" i="3" s="1"/>
  <c r="D135" i="7"/>
  <c r="D66" i="3" s="1"/>
  <c r="E135" i="7"/>
  <c r="F135" i="7"/>
  <c r="F66" i="3" s="1"/>
  <c r="G135" i="7"/>
  <c r="G66" i="3" s="1"/>
  <c r="B136" i="7"/>
  <c r="B67" i="3" s="1"/>
  <c r="C136" i="7"/>
  <c r="C67" i="3" s="1"/>
  <c r="D136" i="7"/>
  <c r="D67" i="3" s="1"/>
  <c r="E136" i="7"/>
  <c r="E67" i="3" s="1"/>
  <c r="F136" i="7"/>
  <c r="F67" i="3" s="1"/>
  <c r="G136" i="7"/>
  <c r="G67" i="3" s="1"/>
  <c r="B137" i="7"/>
  <c r="B68" i="3" s="1"/>
  <c r="C137" i="7"/>
  <c r="C68" i="3" s="1"/>
  <c r="D137" i="7"/>
  <c r="D68" i="3" s="1"/>
  <c r="E137" i="7"/>
  <c r="E68" i="3" s="1"/>
  <c r="F137" i="7"/>
  <c r="F68" i="3" s="1"/>
  <c r="G137" i="7"/>
  <c r="G68" i="3" s="1"/>
  <c r="B138" i="7"/>
  <c r="C138" i="7"/>
  <c r="C69" i="3" s="1"/>
  <c r="D138" i="7"/>
  <c r="D69" i="3" s="1"/>
  <c r="E138" i="7"/>
  <c r="E69" i="3" s="1"/>
  <c r="F138" i="7"/>
  <c r="F69" i="3" s="1"/>
  <c r="G138" i="7"/>
  <c r="G69" i="3" s="1"/>
  <c r="B139" i="7"/>
  <c r="B70" i="3" s="1"/>
  <c r="C139" i="7"/>
  <c r="C70" i="3" s="1"/>
  <c r="D139" i="7"/>
  <c r="D70" i="3" s="1"/>
  <c r="E139" i="7"/>
  <c r="E70" i="3" s="1"/>
  <c r="F139" i="7"/>
  <c r="F70" i="3" s="1"/>
  <c r="G139" i="7"/>
  <c r="G70" i="3" s="1"/>
  <c r="B140" i="7"/>
  <c r="B71" i="3" s="1"/>
  <c r="C140" i="7"/>
  <c r="C71" i="3" s="1"/>
  <c r="D140" i="7"/>
  <c r="D71" i="3" s="1"/>
  <c r="E140" i="7"/>
  <c r="E71" i="3" s="1"/>
  <c r="F140" i="7"/>
  <c r="F71" i="3" s="1"/>
  <c r="G140" i="7"/>
  <c r="B141" i="7"/>
  <c r="B74" i="3" s="1"/>
  <c r="C141" i="7"/>
  <c r="C74" i="3" s="1"/>
  <c r="D141" i="7"/>
  <c r="D74" i="3" s="1"/>
  <c r="E141" i="7"/>
  <c r="E74" i="3" s="1"/>
  <c r="F141" i="7"/>
  <c r="F74" i="3" s="1"/>
  <c r="G141" i="7"/>
  <c r="G74" i="3" s="1"/>
  <c r="B142" i="7"/>
  <c r="B75" i="3" s="1"/>
  <c r="C142" i="7"/>
  <c r="C75" i="3" s="1"/>
  <c r="D142" i="7"/>
  <c r="D75" i="3" s="1"/>
  <c r="E142" i="7"/>
  <c r="E75" i="3" s="1"/>
  <c r="F142" i="7"/>
  <c r="F75" i="3" s="1"/>
  <c r="G142" i="7"/>
  <c r="G75" i="3" s="1"/>
  <c r="B143" i="7"/>
  <c r="B76" i="3" s="1"/>
  <c r="C143" i="7"/>
  <c r="C76" i="3" s="1"/>
  <c r="D143" i="7"/>
  <c r="D76" i="3" s="1"/>
  <c r="E143" i="7"/>
  <c r="E76" i="3" s="1"/>
  <c r="F143" i="7"/>
  <c r="F76" i="3" s="1"/>
  <c r="G143" i="7"/>
  <c r="G76" i="3" s="1"/>
  <c r="B144" i="7"/>
  <c r="B77" i="3" s="1"/>
  <c r="C144" i="7"/>
  <c r="C77" i="3" s="1"/>
  <c r="D144" i="7"/>
  <c r="D77" i="3" s="1"/>
  <c r="E144" i="7"/>
  <c r="E77" i="3" s="1"/>
  <c r="F144" i="7"/>
  <c r="G144" i="7"/>
  <c r="G77" i="3" s="1"/>
  <c r="B145" i="7"/>
  <c r="B78" i="3" s="1"/>
  <c r="C145" i="7"/>
  <c r="C78" i="3" s="1"/>
  <c r="D145" i="7"/>
  <c r="D78" i="3" s="1"/>
  <c r="E145" i="7"/>
  <c r="E78" i="3" s="1"/>
  <c r="F145" i="7"/>
  <c r="F78" i="3" s="1"/>
  <c r="G145" i="7"/>
  <c r="G78" i="3" s="1"/>
  <c r="B146" i="7"/>
  <c r="B79" i="3" s="1"/>
  <c r="C146" i="7"/>
  <c r="D146" i="7"/>
  <c r="D79" i="3" s="1"/>
  <c r="E146" i="7"/>
  <c r="E79" i="3" s="1"/>
  <c r="F146" i="7"/>
  <c r="F79" i="3" s="1"/>
  <c r="G146" i="7"/>
  <c r="G79" i="3" s="1"/>
  <c r="B147" i="7"/>
  <c r="B80" i="3" s="1"/>
  <c r="C147" i="7"/>
  <c r="C80" i="3" s="1"/>
  <c r="D147" i="7"/>
  <c r="D80" i="3" s="1"/>
  <c r="E147" i="7"/>
  <c r="E80" i="3" s="1"/>
  <c r="F147" i="7"/>
  <c r="F80" i="3" s="1"/>
  <c r="G147" i="7"/>
  <c r="G80" i="3" s="1"/>
  <c r="B148" i="7"/>
  <c r="B81" i="3" s="1"/>
  <c r="C148" i="7"/>
  <c r="C81" i="3" s="1"/>
  <c r="D148" i="7"/>
  <c r="D81" i="3" s="1"/>
  <c r="E148" i="7"/>
  <c r="E81" i="3" s="1"/>
  <c r="F148" i="7"/>
  <c r="F81" i="3" s="1"/>
  <c r="G148" i="7"/>
  <c r="G81" i="3" s="1"/>
  <c r="B149" i="7"/>
  <c r="B82" i="3" s="1"/>
  <c r="C149" i="7"/>
  <c r="C82" i="3" s="1"/>
  <c r="D149" i="7"/>
  <c r="D82" i="3" s="1"/>
  <c r="E149" i="7"/>
  <c r="E82" i="3" s="1"/>
  <c r="F149" i="7"/>
  <c r="F82" i="3" s="1"/>
  <c r="G149" i="7"/>
  <c r="G82" i="3" s="1"/>
  <c r="B150" i="7"/>
  <c r="B83" i="3" s="1"/>
  <c r="C150" i="7"/>
  <c r="C83" i="3" s="1"/>
  <c r="D150" i="7"/>
  <c r="D83" i="3" s="1"/>
  <c r="E150" i="7"/>
  <c r="E83" i="3" s="1"/>
  <c r="F150" i="7"/>
  <c r="F83" i="3" s="1"/>
  <c r="G150" i="7"/>
  <c r="G83" i="3" s="1"/>
  <c r="B151" i="7"/>
  <c r="B84" i="3" s="1"/>
  <c r="C151" i="7"/>
  <c r="C84" i="3" s="1"/>
  <c r="D151" i="7"/>
  <c r="D84" i="3" s="1"/>
  <c r="E151" i="7"/>
  <c r="E84" i="3" s="1"/>
  <c r="F151" i="7"/>
  <c r="F84" i="3" s="1"/>
  <c r="G151" i="7"/>
  <c r="G84" i="3" s="1"/>
  <c r="B152" i="7"/>
  <c r="B85" i="3" s="1"/>
  <c r="C152" i="7"/>
  <c r="C85" i="3" s="1"/>
  <c r="D152" i="7"/>
  <c r="D85" i="3" s="1"/>
  <c r="E152" i="7"/>
  <c r="E85" i="3" s="1"/>
  <c r="F152" i="7"/>
  <c r="F85" i="3" s="1"/>
  <c r="G152" i="7"/>
  <c r="G85" i="3" s="1"/>
  <c r="B153" i="7"/>
  <c r="B86" i="3" s="1"/>
  <c r="C153" i="7"/>
  <c r="C86" i="3" s="1"/>
  <c r="D153" i="7"/>
  <c r="D86" i="3" s="1"/>
  <c r="E153" i="7"/>
  <c r="E86" i="3" s="1"/>
  <c r="F153" i="7"/>
  <c r="F86" i="3" s="1"/>
  <c r="G153" i="7"/>
  <c r="G86" i="3" s="1"/>
  <c r="B154" i="7"/>
  <c r="B87" i="3" s="1"/>
  <c r="C154" i="7"/>
  <c r="C87" i="3" s="1"/>
  <c r="D154" i="7"/>
  <c r="D87" i="3" s="1"/>
  <c r="E154" i="7"/>
  <c r="E87" i="3" s="1"/>
  <c r="F154" i="7"/>
  <c r="F87" i="3" s="1"/>
  <c r="G154" i="7"/>
  <c r="G87" i="3" s="1"/>
  <c r="B155" i="7"/>
  <c r="B88" i="3" s="1"/>
  <c r="C155" i="7"/>
  <c r="C88" i="3" s="1"/>
  <c r="D155" i="7"/>
  <c r="D88" i="3" s="1"/>
  <c r="E155" i="7"/>
  <c r="E88" i="3" s="1"/>
  <c r="F155" i="7"/>
  <c r="F88" i="3" s="1"/>
  <c r="G155" i="7"/>
  <c r="G88" i="3" s="1"/>
  <c r="B156" i="7"/>
  <c r="C156" i="7"/>
  <c r="D156" i="7"/>
  <c r="E156" i="7"/>
  <c r="F156" i="7"/>
  <c r="G156" i="7"/>
  <c r="B157" i="7"/>
  <c r="B89" i="3" s="1"/>
  <c r="C157" i="7"/>
  <c r="C89" i="3" s="1"/>
  <c r="D157" i="7"/>
  <c r="D89" i="3" s="1"/>
  <c r="E157" i="7"/>
  <c r="E89" i="3" s="1"/>
  <c r="F157" i="7"/>
  <c r="F89" i="3" s="1"/>
  <c r="G157" i="7"/>
  <c r="G89" i="3" s="1"/>
  <c r="B158" i="7"/>
  <c r="C158" i="7"/>
  <c r="D158" i="7"/>
  <c r="E158" i="7"/>
  <c r="F158" i="7"/>
  <c r="G158" i="7"/>
  <c r="B159" i="7"/>
  <c r="C159" i="7"/>
  <c r="D159" i="7"/>
  <c r="E159" i="7"/>
  <c r="F159" i="7"/>
  <c r="G159" i="7"/>
  <c r="C83" i="7"/>
  <c r="D83" i="7"/>
  <c r="E83" i="7"/>
  <c r="F83" i="7"/>
  <c r="G83" i="7"/>
  <c r="B83" i="7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H67" i="6"/>
  <c r="J65" i="6"/>
  <c r="G65" i="6"/>
  <c r="F65" i="6"/>
  <c r="E65" i="6"/>
  <c r="D65" i="6"/>
  <c r="C65" i="6"/>
  <c r="B65" i="6"/>
  <c r="J64" i="6"/>
  <c r="G64" i="6"/>
  <c r="F64" i="6"/>
  <c r="E64" i="6"/>
  <c r="D64" i="6"/>
  <c r="C64" i="6"/>
  <c r="B64" i="6"/>
  <c r="J63" i="6"/>
  <c r="G63" i="6"/>
  <c r="F63" i="6"/>
  <c r="E63" i="6"/>
  <c r="D63" i="6"/>
  <c r="C63" i="6"/>
  <c r="B63" i="6"/>
  <c r="J62" i="6"/>
  <c r="G62" i="6"/>
  <c r="F62" i="6"/>
  <c r="F67" i="6" s="1"/>
  <c r="E62" i="6"/>
  <c r="E67" i="6" s="1"/>
  <c r="D62" i="6"/>
  <c r="C62" i="6"/>
  <c r="B62" i="6"/>
  <c r="B67" i="6" s="1"/>
  <c r="J61" i="6"/>
  <c r="G61" i="6"/>
  <c r="F61" i="6"/>
  <c r="E61" i="6"/>
  <c r="D61" i="6"/>
  <c r="C61" i="6"/>
  <c r="B61" i="6"/>
  <c r="J60" i="6"/>
  <c r="G60" i="6"/>
  <c r="F60" i="6"/>
  <c r="E60" i="6"/>
  <c r="D60" i="6"/>
  <c r="C60" i="6"/>
  <c r="B60" i="6"/>
  <c r="J59" i="6"/>
  <c r="G59" i="6"/>
  <c r="F59" i="6"/>
  <c r="E59" i="6"/>
  <c r="D59" i="6"/>
  <c r="C59" i="6"/>
  <c r="B59" i="6"/>
  <c r="J58" i="6"/>
  <c r="G58" i="6"/>
  <c r="F58" i="6"/>
  <c r="E58" i="6"/>
  <c r="D58" i="6"/>
  <c r="C58" i="6"/>
  <c r="B58" i="6"/>
  <c r="J57" i="6"/>
  <c r="G57" i="6"/>
  <c r="F57" i="6"/>
  <c r="E57" i="6"/>
  <c r="D57" i="6"/>
  <c r="C57" i="6"/>
  <c r="B57" i="6"/>
  <c r="J56" i="6"/>
  <c r="G56" i="6"/>
  <c r="F56" i="6"/>
  <c r="E56" i="6"/>
  <c r="D56" i="6"/>
  <c r="C56" i="6"/>
  <c r="B56" i="6"/>
  <c r="J55" i="6"/>
  <c r="G55" i="6"/>
  <c r="F55" i="6"/>
  <c r="E55" i="6"/>
  <c r="D55" i="6"/>
  <c r="C55" i="6"/>
  <c r="B55" i="6"/>
  <c r="J54" i="6"/>
  <c r="G54" i="6"/>
  <c r="F54" i="6"/>
  <c r="E54" i="6"/>
  <c r="D54" i="6"/>
  <c r="C54" i="6"/>
  <c r="B54" i="6"/>
  <c r="J53" i="6"/>
  <c r="G53" i="6"/>
  <c r="F53" i="6"/>
  <c r="E53" i="6"/>
  <c r="D53" i="6"/>
  <c r="C53" i="6"/>
  <c r="B53" i="6"/>
  <c r="J52" i="6"/>
  <c r="G52" i="6"/>
  <c r="F52" i="6"/>
  <c r="E52" i="6"/>
  <c r="D52" i="6"/>
  <c r="C52" i="6"/>
  <c r="B52" i="6"/>
  <c r="J51" i="6"/>
  <c r="G51" i="6"/>
  <c r="F51" i="6"/>
  <c r="E51" i="6"/>
  <c r="D51" i="6"/>
  <c r="C51" i="6"/>
  <c r="B51" i="6"/>
  <c r="J50" i="6"/>
  <c r="G50" i="6"/>
  <c r="F50" i="6"/>
  <c r="E50" i="6"/>
  <c r="D50" i="6"/>
  <c r="C50" i="6"/>
  <c r="B50" i="6"/>
  <c r="J49" i="6"/>
  <c r="G49" i="6"/>
  <c r="F49" i="6"/>
  <c r="E49" i="6"/>
  <c r="D49" i="6"/>
  <c r="C49" i="6"/>
  <c r="B49" i="6"/>
  <c r="J48" i="6"/>
  <c r="G48" i="6"/>
  <c r="F48" i="6"/>
  <c r="E48" i="6"/>
  <c r="D48" i="6"/>
  <c r="C48" i="6"/>
  <c r="B48" i="6"/>
  <c r="J47" i="6"/>
  <c r="G47" i="6"/>
  <c r="F47" i="6"/>
  <c r="E47" i="6"/>
  <c r="D47" i="6"/>
  <c r="C47" i="6"/>
  <c r="B47" i="6"/>
  <c r="J46" i="6"/>
  <c r="G46" i="6"/>
  <c r="F46" i="6"/>
  <c r="E46" i="6"/>
  <c r="D46" i="6"/>
  <c r="C46" i="6"/>
  <c r="B46" i="6"/>
  <c r="J45" i="6"/>
  <c r="G45" i="6"/>
  <c r="F45" i="6"/>
  <c r="E45" i="6"/>
  <c r="D45" i="6"/>
  <c r="C45" i="6"/>
  <c r="B45" i="6"/>
  <c r="J44" i="6"/>
  <c r="G44" i="6"/>
  <c r="F44" i="6"/>
  <c r="E44" i="6"/>
  <c r="D44" i="6"/>
  <c r="C44" i="6"/>
  <c r="B44" i="6"/>
  <c r="J43" i="6"/>
  <c r="G43" i="6"/>
  <c r="F43" i="6"/>
  <c r="E43" i="6"/>
  <c r="D43" i="6"/>
  <c r="C43" i="6"/>
  <c r="B43" i="6"/>
  <c r="J42" i="6"/>
  <c r="G42" i="6"/>
  <c r="F42" i="6"/>
  <c r="E42" i="6"/>
  <c r="D42" i="6"/>
  <c r="C42" i="6"/>
  <c r="B42" i="6"/>
  <c r="J41" i="6"/>
  <c r="G41" i="6"/>
  <c r="F41" i="6"/>
  <c r="E41" i="6"/>
  <c r="D41" i="6"/>
  <c r="C41" i="6"/>
  <c r="B41" i="6"/>
  <c r="J40" i="6"/>
  <c r="G40" i="6"/>
  <c r="F40" i="6"/>
  <c r="E40" i="6"/>
  <c r="D40" i="6"/>
  <c r="C40" i="6"/>
  <c r="B40" i="6"/>
  <c r="J39" i="6"/>
  <c r="G39" i="6"/>
  <c r="F39" i="6"/>
  <c r="E39" i="6"/>
  <c r="D39" i="6"/>
  <c r="C39" i="6"/>
  <c r="B39" i="6"/>
  <c r="J38" i="6"/>
  <c r="G38" i="6"/>
  <c r="F38" i="6"/>
  <c r="E38" i="6"/>
  <c r="D38" i="6"/>
  <c r="C38" i="6"/>
  <c r="B38" i="6"/>
  <c r="J37" i="6"/>
  <c r="G37" i="6"/>
  <c r="F37" i="6"/>
  <c r="E37" i="6"/>
  <c r="D37" i="6"/>
  <c r="C37" i="6"/>
  <c r="B37" i="6"/>
  <c r="J36" i="6"/>
  <c r="G36" i="6"/>
  <c r="F36" i="6"/>
  <c r="E36" i="6"/>
  <c r="D36" i="6"/>
  <c r="C36" i="6"/>
  <c r="B36" i="6"/>
  <c r="J35" i="6"/>
  <c r="G35" i="6"/>
  <c r="F35" i="6"/>
  <c r="E35" i="6"/>
  <c r="D35" i="6"/>
  <c r="C35" i="6"/>
  <c r="B35" i="6"/>
  <c r="J34" i="6"/>
  <c r="G34" i="6"/>
  <c r="F34" i="6"/>
  <c r="E34" i="6"/>
  <c r="D34" i="6"/>
  <c r="C34" i="6"/>
  <c r="B34" i="6"/>
  <c r="J33" i="6"/>
  <c r="G33" i="6"/>
  <c r="F33" i="6"/>
  <c r="E33" i="6"/>
  <c r="D33" i="6"/>
  <c r="C33" i="6"/>
  <c r="B33" i="6"/>
  <c r="J32" i="6"/>
  <c r="G32" i="6"/>
  <c r="F32" i="6"/>
  <c r="E32" i="6"/>
  <c r="D32" i="6"/>
  <c r="C32" i="6"/>
  <c r="B32" i="6"/>
  <c r="J31" i="6"/>
  <c r="G31" i="6"/>
  <c r="F31" i="6"/>
  <c r="E31" i="6"/>
  <c r="D31" i="6"/>
  <c r="C31" i="6"/>
  <c r="B31" i="6"/>
  <c r="J30" i="6"/>
  <c r="G30" i="6"/>
  <c r="F30" i="6"/>
  <c r="E30" i="6"/>
  <c r="D30" i="6"/>
  <c r="C30" i="6"/>
  <c r="B30" i="6"/>
  <c r="J29" i="6"/>
  <c r="G29" i="6"/>
  <c r="F29" i="6"/>
  <c r="E29" i="6"/>
  <c r="D29" i="6"/>
  <c r="C29" i="6"/>
  <c r="B29" i="6"/>
  <c r="J28" i="6"/>
  <c r="G28" i="6"/>
  <c r="F28" i="6"/>
  <c r="E28" i="6"/>
  <c r="D28" i="6"/>
  <c r="C28" i="6"/>
  <c r="B28" i="6"/>
  <c r="J27" i="6"/>
  <c r="G27" i="6"/>
  <c r="F27" i="6"/>
  <c r="E27" i="6"/>
  <c r="D27" i="6"/>
  <c r="C27" i="6"/>
  <c r="B27" i="6"/>
  <c r="J26" i="6"/>
  <c r="G26" i="6"/>
  <c r="F26" i="6"/>
  <c r="E26" i="6"/>
  <c r="D26" i="6"/>
  <c r="C26" i="6"/>
  <c r="B26" i="6"/>
  <c r="J25" i="6"/>
  <c r="G25" i="6"/>
  <c r="F25" i="6"/>
  <c r="E25" i="6"/>
  <c r="D25" i="6"/>
  <c r="C25" i="6"/>
  <c r="B25" i="6"/>
  <c r="J24" i="6"/>
  <c r="G24" i="6"/>
  <c r="F24" i="6"/>
  <c r="E24" i="6"/>
  <c r="D24" i="6"/>
  <c r="C24" i="6"/>
  <c r="B24" i="6"/>
  <c r="J23" i="6"/>
  <c r="G23" i="6"/>
  <c r="F23" i="6"/>
  <c r="E23" i="6"/>
  <c r="D23" i="6"/>
  <c r="C23" i="6"/>
  <c r="B23" i="6"/>
  <c r="J22" i="6"/>
  <c r="G22" i="6"/>
  <c r="F22" i="6"/>
  <c r="E22" i="6"/>
  <c r="D22" i="6"/>
  <c r="C22" i="6"/>
  <c r="B22" i="6"/>
  <c r="J21" i="6"/>
  <c r="G21" i="6"/>
  <c r="F21" i="6"/>
  <c r="E21" i="6"/>
  <c r="D21" i="6"/>
  <c r="C21" i="6"/>
  <c r="B21" i="6"/>
  <c r="J20" i="6"/>
  <c r="G20" i="6"/>
  <c r="F20" i="6"/>
  <c r="E20" i="6"/>
  <c r="D20" i="6"/>
  <c r="C20" i="6"/>
  <c r="B20" i="6"/>
  <c r="J19" i="6"/>
  <c r="G19" i="6"/>
  <c r="F19" i="6"/>
  <c r="E19" i="6"/>
  <c r="D19" i="6"/>
  <c r="C19" i="6"/>
  <c r="B19" i="6"/>
  <c r="J18" i="6"/>
  <c r="G18" i="6"/>
  <c r="F18" i="6"/>
  <c r="E18" i="6"/>
  <c r="D18" i="6"/>
  <c r="C18" i="6"/>
  <c r="B18" i="6"/>
  <c r="J17" i="6"/>
  <c r="G17" i="6"/>
  <c r="F17" i="6"/>
  <c r="E17" i="6"/>
  <c r="D17" i="6"/>
  <c r="C17" i="6"/>
  <c r="B17" i="6"/>
  <c r="J16" i="6"/>
  <c r="G16" i="6"/>
  <c r="F16" i="6"/>
  <c r="E16" i="6"/>
  <c r="D16" i="6"/>
  <c r="C16" i="6"/>
  <c r="B16" i="6"/>
  <c r="J15" i="6"/>
  <c r="G15" i="6"/>
  <c r="F15" i="6"/>
  <c r="E15" i="6"/>
  <c r="D15" i="6"/>
  <c r="C15" i="6"/>
  <c r="B15" i="6"/>
  <c r="J14" i="6"/>
  <c r="G14" i="6"/>
  <c r="F14" i="6"/>
  <c r="E14" i="6"/>
  <c r="D14" i="6"/>
  <c r="C14" i="6"/>
  <c r="B14" i="6"/>
  <c r="J13" i="6"/>
  <c r="G13" i="6"/>
  <c r="F13" i="6"/>
  <c r="E13" i="6"/>
  <c r="D13" i="6"/>
  <c r="C13" i="6"/>
  <c r="B13" i="6"/>
  <c r="J12" i="6"/>
  <c r="G12" i="6"/>
  <c r="F12" i="6"/>
  <c r="E12" i="6"/>
  <c r="D12" i="6"/>
  <c r="C12" i="6"/>
  <c r="B12" i="6"/>
  <c r="J11" i="6"/>
  <c r="G11" i="6"/>
  <c r="F11" i="6"/>
  <c r="E11" i="6"/>
  <c r="D11" i="6"/>
  <c r="C11" i="6"/>
  <c r="B11" i="6"/>
  <c r="J10" i="6"/>
  <c r="G10" i="6"/>
  <c r="F10" i="6"/>
  <c r="E10" i="6"/>
  <c r="D10" i="6"/>
  <c r="C10" i="6"/>
  <c r="B10" i="6"/>
  <c r="J9" i="6"/>
  <c r="G9" i="6"/>
  <c r="F9" i="6"/>
  <c r="E9" i="6"/>
  <c r="D9" i="6"/>
  <c r="C9" i="6"/>
  <c r="B9" i="6"/>
  <c r="J8" i="6"/>
  <c r="G8" i="6"/>
  <c r="F8" i="6"/>
  <c r="E8" i="6"/>
  <c r="D8" i="6"/>
  <c r="C8" i="6"/>
  <c r="B8" i="6"/>
  <c r="J7" i="6"/>
  <c r="G7" i="6"/>
  <c r="F7" i="6"/>
  <c r="E7" i="6"/>
  <c r="D7" i="6"/>
  <c r="C7" i="6"/>
  <c r="B7" i="6"/>
  <c r="J6" i="6"/>
  <c r="G6" i="6"/>
  <c r="F6" i="6"/>
  <c r="E6" i="6"/>
  <c r="D6" i="6"/>
  <c r="C6" i="6"/>
  <c r="B6" i="6"/>
  <c r="G67" i="6" l="1"/>
  <c r="D67" i="6"/>
  <c r="C67" i="6"/>
</calcChain>
</file>

<file path=xl/sharedStrings.xml><?xml version="1.0" encoding="utf-8"?>
<sst xmlns="http://schemas.openxmlformats.org/spreadsheetml/2006/main" count="109318" uniqueCount="14760">
  <si>
    <t>23Na</t>
  </si>
  <si>
    <t>24Mg</t>
  </si>
  <si>
    <t>27Al</t>
  </si>
  <si>
    <t>31P</t>
  </si>
  <si>
    <t>39K</t>
  </si>
  <si>
    <t>44Ca</t>
  </si>
  <si>
    <t>45Sc-CCT</t>
  </si>
  <si>
    <t>45Sc</t>
  </si>
  <si>
    <t>48Ti</t>
  </si>
  <si>
    <t>51V-NH3</t>
  </si>
  <si>
    <t>51V</t>
  </si>
  <si>
    <t>52Cr</t>
  </si>
  <si>
    <t>55Mn</t>
  </si>
  <si>
    <t>56Fe</t>
  </si>
  <si>
    <t>59Co</t>
  </si>
  <si>
    <t>60Ni</t>
  </si>
  <si>
    <t>65Cu</t>
  </si>
  <si>
    <t>68Zn</t>
  </si>
  <si>
    <t>69Ga</t>
  </si>
  <si>
    <t>72Ge-CCT</t>
  </si>
  <si>
    <t>72Ge</t>
  </si>
  <si>
    <t>75As</t>
  </si>
  <si>
    <t>82Se</t>
  </si>
  <si>
    <t>85Rb</t>
  </si>
  <si>
    <t>88Sr</t>
  </si>
  <si>
    <t>89Y-H2</t>
  </si>
  <si>
    <t>89Y</t>
  </si>
  <si>
    <t>93Nb</t>
  </si>
  <si>
    <t>95Mo</t>
  </si>
  <si>
    <t>101Ru</t>
  </si>
  <si>
    <t>103Rh</t>
  </si>
  <si>
    <t>104Pd</t>
  </si>
  <si>
    <t>107Ag</t>
  </si>
  <si>
    <t>111Cd</t>
  </si>
  <si>
    <t>115In-NH3</t>
  </si>
  <si>
    <t>115In</t>
  </si>
  <si>
    <t>118Sn</t>
  </si>
  <si>
    <t>123Sb</t>
  </si>
  <si>
    <t>125Te</t>
  </si>
  <si>
    <t>133Cs</t>
  </si>
  <si>
    <t>137Ba</t>
  </si>
  <si>
    <t>138Ba</t>
  </si>
  <si>
    <t>139La</t>
  </si>
  <si>
    <t>140Ce</t>
  </si>
  <si>
    <t>141Pr</t>
  </si>
  <si>
    <t>146Nd</t>
  </si>
  <si>
    <t>147Sm</t>
  </si>
  <si>
    <t>153Eu</t>
  </si>
  <si>
    <t>157Gd</t>
  </si>
  <si>
    <t>159Tb</t>
  </si>
  <si>
    <t>163Dy</t>
  </si>
  <si>
    <t>165Ho</t>
  </si>
  <si>
    <t>166Er</t>
  </si>
  <si>
    <t>169Tm</t>
  </si>
  <si>
    <t>172Yb</t>
  </si>
  <si>
    <t>175Lu</t>
  </si>
  <si>
    <t>178Hf</t>
  </si>
  <si>
    <t>182W</t>
  </si>
  <si>
    <t>185Re</t>
  </si>
  <si>
    <t>187Re</t>
  </si>
  <si>
    <t>193Ir</t>
  </si>
  <si>
    <t>195Pt</t>
  </si>
  <si>
    <t>197Au</t>
  </si>
  <si>
    <t>205Tl</t>
  </si>
  <si>
    <t>208Pb</t>
  </si>
  <si>
    <t>209Bi-NH3</t>
  </si>
  <si>
    <t>209Bi</t>
  </si>
  <si>
    <t>232Th</t>
  </si>
  <si>
    <t>238U</t>
  </si>
  <si>
    <t>Blank</t>
  </si>
  <si>
    <t>blank</t>
  </si>
  <si>
    <t>QC 1:20</t>
  </si>
  <si>
    <t>LDP-5-C1 May2009</t>
  </si>
  <si>
    <t>UMP-9-C1</t>
  </si>
  <si>
    <t>SRR-13-C1</t>
  </si>
  <si>
    <t>MCN-18-C1</t>
  </si>
  <si>
    <t>MCS-24-C1</t>
  </si>
  <si>
    <t>SME-29-C1</t>
  </si>
  <si>
    <t>PWP-33-C1</t>
  </si>
  <si>
    <t>MVP-38-C1</t>
  </si>
  <si>
    <t>SMW-44-C1</t>
  </si>
  <si>
    <t>DBG-50-C1</t>
  </si>
  <si>
    <t>SNE-51-C1</t>
  </si>
  <si>
    <t>SNW-60-C1</t>
  </si>
  <si>
    <t>EMW-64-C1</t>
  </si>
  <si>
    <t>EME-66-C1</t>
  </si>
  <si>
    <t>WTM-71-C1</t>
  </si>
  <si>
    <t>LDP-5-C1 Oct2009</t>
  </si>
  <si>
    <t>Digested Blank</t>
  </si>
  <si>
    <t>Apple Leaf QC</t>
  </si>
  <si>
    <t>QC 1:40</t>
  </si>
  <si>
    <t>LDP-5-C1 May2010</t>
  </si>
  <si>
    <t>LDP-5-C1 Oct2013</t>
  </si>
  <si>
    <t>Peach Leaf QC</t>
  </si>
  <si>
    <t>Na</t>
  </si>
  <si>
    <t>Mg</t>
  </si>
  <si>
    <t>Al</t>
  </si>
  <si>
    <t>P</t>
  </si>
  <si>
    <t>K</t>
  </si>
  <si>
    <t>Ca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</si>
  <si>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</si>
  <si>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</si>
  <si>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</si>
  <si>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</si>
  <si>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</si>
  <si>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</si>
  <si>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</si>
  <si>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</si>
  <si>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</si>
  <si>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</si>
  <si>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As</t>
  </si>
  <si>
    <t>ppb</t>
  </si>
  <si>
    <t>Se</t>
  </si>
  <si>
    <t>Rb</t>
  </si>
  <si>
    <t>Sr</t>
  </si>
  <si>
    <t>Nb</t>
  </si>
  <si>
    <t>Mo</t>
  </si>
  <si>
    <t>Ru</t>
  </si>
  <si>
    <t>Rh</t>
  </si>
  <si>
    <t>Pd</t>
  </si>
  <si>
    <t>Ag</t>
  </si>
  <si>
    <t>Cd</t>
  </si>
  <si>
    <t>Sn</t>
  </si>
  <si>
    <t>Sb</t>
  </si>
  <si>
    <t>Te</t>
  </si>
  <si>
    <t>Cs</t>
  </si>
  <si>
    <t>Ba</t>
  </si>
  <si>
    <t>La</t>
  </si>
  <si>
    <t>Ce</t>
  </si>
  <si>
    <t>Pr</t>
  </si>
  <si>
    <t>Nd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</si>
  <si>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</si>
  <si>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</si>
  <si>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</si>
  <si>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</si>
  <si>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</si>
  <si>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</si>
  <si>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</si>
  <si>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</si>
  <si>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</si>
  <si>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</si>
  <si>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</si>
  <si>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W</t>
  </si>
  <si>
    <t>Re</t>
  </si>
  <si>
    <t>Ir</t>
  </si>
  <si>
    <t>Pt</t>
  </si>
  <si>
    <t>Au</t>
  </si>
  <si>
    <t>Tl</t>
  </si>
  <si>
    <t>Pb</t>
  </si>
  <si>
    <t>Th</t>
  </si>
  <si>
    <t>U</t>
  </si>
  <si>
    <t>1:20</t>
  </si>
  <si>
    <t>1:10</t>
  </si>
  <si>
    <t>1:1</t>
  </si>
  <si>
    <t>Orig Conc.</t>
  </si>
  <si>
    <t>1:1000</t>
  </si>
  <si>
    <t>1:200</t>
  </si>
  <si>
    <t>1:100</t>
  </si>
  <si>
    <t>Std. 1</t>
  </si>
  <si>
    <t>Std. 2</t>
  </si>
  <si>
    <t>Std. 3</t>
  </si>
  <si>
    <t>Std. 4</t>
  </si>
  <si>
    <t>Std. 5</t>
  </si>
  <si>
    <t>Std. 6</t>
  </si>
  <si>
    <t>Std. 7</t>
  </si>
  <si>
    <t>QC</t>
  </si>
  <si>
    <t>1:40</t>
  </si>
  <si>
    <t>Sc</t>
  </si>
  <si>
    <t>Y</t>
  </si>
  <si>
    <t>ppm</t>
  </si>
  <si>
    <t xml:space="preserve"> </t>
  </si>
  <si>
    <t>%</t>
  </si>
  <si>
    <t>May 2009</t>
  </si>
  <si>
    <t xml:space="preserve">LDP-5-C1  </t>
  </si>
  <si>
    <t>Oct 2009</t>
  </si>
  <si>
    <t xml:space="preserve">LDP-5-C1 </t>
  </si>
  <si>
    <t>May 2010</t>
  </si>
  <si>
    <t>Oct 2013</t>
  </si>
  <si>
    <t>mg/kg</t>
  </si>
  <si>
    <t>Apple Certified Value</t>
  </si>
  <si>
    <t>ug/g</t>
  </si>
  <si>
    <t>Wt. Percent</t>
  </si>
  <si>
    <t>Peach Certified Value</t>
  </si>
  <si>
    <t>NIST Peach Leaf</t>
  </si>
  <si>
    <t xml:space="preserve">NIST Apple Leaf  </t>
  </si>
  <si>
    <t>Experiment Details</t>
  </si>
  <si>
    <t>Description</t>
  </si>
  <si>
    <t>PlasmaLab Template BlankExperiment</t>
  </si>
  <si>
    <t>Template Filename</t>
  </si>
  <si>
    <t>C:\Program Files\Thermo Fisher\PlasmaLab\data\ASU\Marisa\Biosolids_Multi_10X_07112013.tee</t>
  </si>
  <si>
    <t>Created By User</t>
  </si>
  <si>
    <t>ThermoFisher</t>
  </si>
  <si>
    <t>Analyte Database</t>
  </si>
  <si>
    <t>MultipleMode2006_JAB.tea</t>
  </si>
  <si>
    <t>Creation Timestamp</t>
  </si>
  <si>
    <t>Last Edited By</t>
  </si>
  <si>
    <t>Last Edit Timestamp</t>
  </si>
  <si>
    <t>Instrument Detector</t>
  </si>
  <si>
    <t>Simultaneous</t>
  </si>
  <si>
    <t>Database Version</t>
  </si>
  <si>
    <t>3,51</t>
  </si>
  <si>
    <t>Acquisition Mode</t>
  </si>
  <si>
    <t>Unknown</t>
  </si>
  <si>
    <t>Numerical Results report key (text indicates meaning)</t>
  </si>
  <si>
    <r>
      <t>Blue text</t>
    </r>
    <r>
      <rPr>
        <sz val="7"/>
        <color theme="1"/>
        <rFont val="Tahoma"/>
        <family val="2"/>
      </rPr>
      <t xml:space="preserve"> indicates that cell is a statistic.</t>
    </r>
  </si>
  <si>
    <r>
      <t>Underlining</t>
    </r>
    <r>
      <rPr>
        <sz val="7"/>
        <color theme="1"/>
        <rFont val="Tahoma"/>
        <family val="2"/>
      </rPr>
      <t xml:space="preserve"> indicates that a data warning flag is set.</t>
    </r>
  </si>
  <si>
    <t>Column headings</t>
  </si>
  <si>
    <t>Result cells</t>
  </si>
  <si>
    <t>Data warning flags</t>
  </si>
  <si>
    <t>No flag</t>
  </si>
  <si>
    <t>Internal Standard</t>
  </si>
  <si>
    <t>I - Invalid calibration</t>
  </si>
  <si>
    <t>Semi Quant</t>
  </si>
  <si>
    <t>Excluded</t>
  </si>
  <si>
    <t>T - Tripped</t>
  </si>
  <si>
    <t>Standard Addition</t>
  </si>
  <si>
    <t>QC Warning</t>
  </si>
  <si>
    <t>F - Interference correction failed</t>
  </si>
  <si>
    <t>Multi Element</t>
  </si>
  <si>
    <t>QC Failure</t>
  </si>
  <si>
    <t>M - Result over max</t>
  </si>
  <si>
    <t>V - Valley integration failed</t>
  </si>
  <si>
    <t>Transient TRA only:</t>
  </si>
  <si>
    <t>D - Different method used</t>
  </si>
  <si>
    <t>Peak Not Found</t>
  </si>
  <si>
    <t>Manually Edited</t>
  </si>
  <si>
    <t>Merged Peak</t>
  </si>
  <si>
    <t>Setup</t>
  </si>
  <si>
    <t>Survey Scan Setup</t>
  </si>
  <si>
    <t>Sweeps</t>
  </si>
  <si>
    <t>Dwell Time</t>
  </si>
  <si>
    <t>Channels Per Mass</t>
  </si>
  <si>
    <t>Acquisition Duration</t>
  </si>
  <si>
    <t>Main Run Setup</t>
  </si>
  <si>
    <t>Main Run</t>
  </si>
  <si>
    <t>Peak Jumping</t>
  </si>
  <si>
    <t>Channel Spacing</t>
  </si>
  <si>
    <t>Survey Scan Regions</t>
  </si>
  <si>
    <t>Start</t>
  </si>
  <si>
    <t>End</t>
  </si>
  <si>
    <t>Channels</t>
  </si>
  <si>
    <t>Dwell</t>
  </si>
  <si>
    <t>Resolution</t>
  </si>
  <si>
    <t>AMU</t>
  </si>
  <si>
    <t>ms</t>
  </si>
  <si>
    <t>Standard</t>
  </si>
  <si>
    <t>Peak Jump Regions</t>
  </si>
  <si>
    <t>Analyte</t>
  </si>
  <si>
    <t>53Cl O</t>
  </si>
  <si>
    <t>77Ar Cl</t>
  </si>
  <si>
    <t>83Kr</t>
  </si>
  <si>
    <t>206Pb</t>
  </si>
  <si>
    <t>207Pb</t>
  </si>
  <si>
    <t>Instrument Configuration</t>
  </si>
  <si>
    <t>Sample/Analyte Settings</t>
  </si>
  <si>
    <t>Label</t>
  </si>
  <si>
    <t>Config</t>
  </si>
  <si>
    <t>YY #1</t>
  </si>
  <si>
    <t>YY #2</t>
  </si>
  <si>
    <t>YY #3</t>
  </si>
  <si>
    <t>YY #4</t>
  </si>
  <si>
    <t>YY #5</t>
  </si>
  <si>
    <t>YY #7</t>
  </si>
  <si>
    <t>YY #8</t>
  </si>
  <si>
    <t>YY #9</t>
  </si>
  <si>
    <t>YY #10</t>
  </si>
  <si>
    <t>YY #11</t>
  </si>
  <si>
    <t>YY #12</t>
  </si>
  <si>
    <t>YY #6</t>
  </si>
  <si>
    <t>Configuration 13 - X Series Default</t>
  </si>
  <si>
    <t>Minimum uptake</t>
  </si>
  <si>
    <t>Maximum uptake</t>
  </si>
  <si>
    <t>Minimum wash</t>
  </si>
  <si>
    <t>Maximum wash</t>
  </si>
  <si>
    <t>ACL Script</t>
  </si>
  <si>
    <t>Title</t>
  </si>
  <si>
    <t>Fast uptake and wash</t>
  </si>
  <si>
    <t>Data acquisition using the peri pump at high speed for the washes and uptakes</t>
  </si>
  <si>
    <t>Author</t>
  </si>
  <si>
    <t>Thermo Elemental Software</t>
  </si>
  <si>
    <t>Version</t>
  </si>
  <si>
    <t>Settings sets</t>
  </si>
  <si>
    <t>Id</t>
  </si>
  <si>
    <t>Extraction</t>
  </si>
  <si>
    <t>Lens 1</t>
  </si>
  <si>
    <t>Lens 2</t>
  </si>
  <si>
    <t>Lens 3</t>
  </si>
  <si>
    <t>Pole Bias</t>
  </si>
  <si>
    <t>Sampling Depth</t>
  </si>
  <si>
    <t>Horizontal</t>
  </si>
  <si>
    <t>Vertical</t>
  </si>
  <si>
    <t>Cool</t>
  </si>
  <si>
    <t>Auxiliary</t>
  </si>
  <si>
    <t>Nebuliser</t>
  </si>
  <si>
    <t>Forward power</t>
  </si>
  <si>
    <t>D1</t>
  </si>
  <si>
    <t>Focus</t>
  </si>
  <si>
    <t>CCT Gas 1</t>
  </si>
  <si>
    <t>CCT Gas 2</t>
  </si>
  <si>
    <t>D2</t>
  </si>
  <si>
    <t>X series_CCT</t>
  </si>
  <si>
    <t>X series_normal2lines</t>
  </si>
  <si>
    <t>DA</t>
  </si>
  <si>
    <t>Hexapole Bias</t>
  </si>
  <si>
    <t>Add. Gas 2</t>
  </si>
  <si>
    <t>Fully Quantitative Concentrations</t>
  </si>
  <si>
    <t>Calibration Technique</t>
  </si>
  <si>
    <t>Use External Drift Correction -</t>
  </si>
  <si>
    <t>No</t>
  </si>
  <si>
    <t>Calibrate by -</t>
  </si>
  <si>
    <t>Isotope</t>
  </si>
  <si>
    <t>Symbol</t>
  </si>
  <si>
    <t>Interference</t>
  </si>
  <si>
    <t>RSF</t>
  </si>
  <si>
    <t>Calibration</t>
  </si>
  <si>
    <t>Line</t>
  </si>
  <si>
    <t>Weighting</t>
  </si>
  <si>
    <t>Forcing</t>
  </si>
  <si>
    <t>Use for</t>
  </si>
  <si>
    <t>Max Error</t>
  </si>
  <si>
    <t>Minimum</t>
  </si>
  <si>
    <t>Correction</t>
  </si>
  <si>
    <t>Method</t>
  </si>
  <si>
    <t>Fit</t>
  </si>
  <si>
    <t>Semi-Quant</t>
  </si>
  <si>
    <t>Correlation</t>
  </si>
  <si>
    <t>Yes</t>
  </si>
  <si>
    <t>Fully-Quantified</t>
  </si>
  <si>
    <t>Linear</t>
  </si>
  <si>
    <t>Relative SD</t>
  </si>
  <si>
    <t>Through Blank</t>
  </si>
  <si>
    <t>None</t>
  </si>
  <si>
    <t>Semi-Quantified</t>
  </si>
  <si>
    <t>Sample List</t>
  </si>
  <si>
    <t>Type</t>
  </si>
  <si>
    <t>Weight</t>
  </si>
  <si>
    <t>Rack</t>
  </si>
  <si>
    <t>Row</t>
  </si>
  <si>
    <t>Col</t>
  </si>
  <si>
    <t>Height</t>
  </si>
  <si>
    <t>Fully Quant Standard</t>
  </si>
  <si>
    <t>Fully Quant Calibration</t>
  </si>
  <si>
    <t>Defined</t>
  </si>
  <si>
    <t>Measured</t>
  </si>
  <si>
    <t>Error</t>
  </si>
  <si>
    <t>Mean CPS</t>
  </si>
  <si>
    <t>% Error</t>
  </si>
  <si>
    <t>Semi Quant Calibration</t>
  </si>
  <si>
    <t>Sensitivity</t>
  </si>
  <si>
    <t>Mass</t>
  </si>
  <si>
    <t>Available</t>
  </si>
  <si>
    <t>Corrected</t>
  </si>
  <si>
    <t>Calculated</t>
  </si>
  <si>
    <t>%Error</t>
  </si>
  <si>
    <t>Dilution Corrected Concentrations</t>
  </si>
  <si>
    <r>
      <t>Blank</t>
    </r>
    <r>
      <rPr>
        <sz val="7"/>
        <color theme="1"/>
        <rFont val="Tahoma"/>
        <family val="2"/>
      </rPr>
      <t>2/25/2014 9:42:04 AM</t>
    </r>
  </si>
  <si>
    <t>User Pre-dilution: 1.000</t>
  </si>
  <si>
    <t>Run</t>
  </si>
  <si>
    <t>Time</t>
  </si>
  <si>
    <r>
      <t xml:space="preserve">T </t>
    </r>
    <r>
      <rPr>
        <u/>
        <sz val="8"/>
        <color theme="1"/>
        <rFont val="Tahoma"/>
        <family val="2"/>
      </rPr>
      <t>99.995%</t>
    </r>
  </si>
  <si>
    <r>
      <t xml:space="preserve">T </t>
    </r>
    <r>
      <rPr>
        <u/>
        <sz val="8"/>
        <color theme="1"/>
        <rFont val="Tahoma"/>
        <family val="2"/>
      </rPr>
      <t>99.411%</t>
    </r>
  </si>
  <si>
    <r>
      <t xml:space="preserve">T </t>
    </r>
    <r>
      <rPr>
        <u/>
        <sz val="8"/>
        <color theme="1"/>
        <rFont val="Tahoma"/>
        <family val="2"/>
      </rPr>
      <t>100.594%</t>
    </r>
  </si>
  <si>
    <t>x</t>
  </si>
  <si>
    <r>
      <t xml:space="preserve">T </t>
    </r>
    <r>
      <rPr>
        <u/>
        <sz val="8"/>
        <color rgb="FF0000FF"/>
        <rFont val="Tahoma"/>
        <family val="2"/>
      </rPr>
      <t>100.000%</t>
    </r>
  </si>
  <si>
    <t>s</t>
  </si>
  <si>
    <r>
      <t xml:space="preserve">T </t>
    </r>
    <r>
      <rPr>
        <u/>
        <sz val="8"/>
        <color rgb="FF0000FF"/>
        <rFont val="Tahoma"/>
        <family val="2"/>
      </rPr>
      <t>0.592%</t>
    </r>
  </si>
  <si>
    <t>%RSD</t>
  </si>
  <si>
    <r>
      <t xml:space="preserve">T </t>
    </r>
    <r>
      <rPr>
        <u/>
        <sz val="8"/>
        <color rgb="FF0000FF"/>
        <rFont val="Tahoma"/>
        <family val="2"/>
      </rPr>
      <t>0.592</t>
    </r>
  </si>
  <si>
    <r>
      <t xml:space="preserve">T </t>
    </r>
    <r>
      <rPr>
        <u/>
        <sz val="8"/>
        <color theme="1"/>
        <rFont val="Tahoma"/>
        <family val="2"/>
      </rPr>
      <t>102.419%</t>
    </r>
  </si>
  <si>
    <r>
      <t xml:space="preserve">T </t>
    </r>
    <r>
      <rPr>
        <u/>
        <sz val="8"/>
        <color theme="1"/>
        <rFont val="Tahoma"/>
        <family val="2"/>
      </rPr>
      <t>98.817%</t>
    </r>
  </si>
  <si>
    <r>
      <t xml:space="preserve">T </t>
    </r>
    <r>
      <rPr>
        <u/>
        <sz val="8"/>
        <color theme="1"/>
        <rFont val="Tahoma"/>
        <family val="2"/>
      </rPr>
      <t>98.764%</t>
    </r>
  </si>
  <si>
    <r>
      <t xml:space="preserve">T </t>
    </r>
    <r>
      <rPr>
        <u/>
        <sz val="8"/>
        <color rgb="FF0000FF"/>
        <rFont val="Tahoma"/>
        <family val="2"/>
      </rPr>
      <t>2.095%</t>
    </r>
  </si>
  <si>
    <r>
      <t xml:space="preserve">T </t>
    </r>
    <r>
      <rPr>
        <u/>
        <sz val="8"/>
        <color rgb="FF0000FF"/>
        <rFont val="Tahoma"/>
        <family val="2"/>
      </rPr>
      <t>2.095</t>
    </r>
  </si>
  <si>
    <r>
      <t xml:space="preserve">T </t>
    </r>
    <r>
      <rPr>
        <u/>
        <sz val="8"/>
        <color theme="1"/>
        <rFont val="Tahoma"/>
        <family val="2"/>
      </rPr>
      <t>100.228%</t>
    </r>
  </si>
  <si>
    <r>
      <t xml:space="preserve">T </t>
    </r>
    <r>
      <rPr>
        <u/>
        <sz val="8"/>
        <color theme="1"/>
        <rFont val="Tahoma"/>
        <family val="2"/>
      </rPr>
      <t>99.226%</t>
    </r>
  </si>
  <si>
    <r>
      <t xml:space="preserve">T </t>
    </r>
    <r>
      <rPr>
        <u/>
        <sz val="8"/>
        <color theme="1"/>
        <rFont val="Tahoma"/>
        <family val="2"/>
      </rPr>
      <t>100.546%</t>
    </r>
  </si>
  <si>
    <r>
      <t xml:space="preserve">T </t>
    </r>
    <r>
      <rPr>
        <u/>
        <sz val="8"/>
        <color rgb="FF0000FF"/>
        <rFont val="Tahoma"/>
        <family val="2"/>
      </rPr>
      <t>0.689%</t>
    </r>
  </si>
  <si>
    <r>
      <t xml:space="preserve">T </t>
    </r>
    <r>
      <rPr>
        <u/>
        <sz val="8"/>
        <color rgb="FF0000FF"/>
        <rFont val="Tahoma"/>
        <family val="2"/>
      </rPr>
      <t>0.689</t>
    </r>
  </si>
  <si>
    <r>
      <t xml:space="preserve">T </t>
    </r>
    <r>
      <rPr>
        <u/>
        <sz val="8"/>
        <color theme="1"/>
        <rFont val="Tahoma"/>
        <family val="2"/>
      </rPr>
      <t>99.463%</t>
    </r>
  </si>
  <si>
    <r>
      <t xml:space="preserve">T </t>
    </r>
    <r>
      <rPr>
        <u/>
        <sz val="8"/>
        <color theme="1"/>
        <rFont val="Tahoma"/>
        <family val="2"/>
      </rPr>
      <t>100.305%</t>
    </r>
  </si>
  <si>
    <r>
      <t xml:space="preserve">T </t>
    </r>
    <r>
      <rPr>
        <u/>
        <sz val="8"/>
        <color theme="1"/>
        <rFont val="Tahoma"/>
        <family val="2"/>
      </rPr>
      <t>100.232%</t>
    </r>
  </si>
  <si>
    <r>
      <t xml:space="preserve">T </t>
    </r>
    <r>
      <rPr>
        <u/>
        <sz val="8"/>
        <color rgb="FF0000FF"/>
        <rFont val="Tahoma"/>
        <family val="2"/>
      </rPr>
      <t>0.467%</t>
    </r>
  </si>
  <si>
    <r>
      <t xml:space="preserve">T </t>
    </r>
    <r>
      <rPr>
        <u/>
        <sz val="8"/>
        <color rgb="FF0000FF"/>
        <rFont val="Tahoma"/>
        <family val="2"/>
      </rPr>
      <t>0.467</t>
    </r>
  </si>
  <si>
    <r>
      <t>Blank</t>
    </r>
    <r>
      <rPr>
        <sz val="7"/>
        <color theme="1"/>
        <rFont val="Tahoma"/>
        <family val="2"/>
      </rPr>
      <t>2/25/2014 9:49:26 AM</t>
    </r>
  </si>
  <si>
    <r>
      <t xml:space="preserve">T </t>
    </r>
    <r>
      <rPr>
        <u/>
        <sz val="8"/>
        <color theme="1"/>
        <rFont val="Tahoma"/>
        <family val="2"/>
      </rPr>
      <t>100.498%</t>
    </r>
  </si>
  <si>
    <r>
      <t xml:space="preserve">T </t>
    </r>
    <r>
      <rPr>
        <u/>
        <sz val="8"/>
        <color theme="1"/>
        <rFont val="Tahoma"/>
        <family val="2"/>
      </rPr>
      <t>100.195%</t>
    </r>
  </si>
  <si>
    <r>
      <t xml:space="preserve">T </t>
    </r>
    <r>
      <rPr>
        <u/>
        <sz val="8"/>
        <color theme="1"/>
        <rFont val="Tahoma"/>
        <family val="2"/>
      </rPr>
      <t>100.086%</t>
    </r>
  </si>
  <si>
    <r>
      <t xml:space="preserve">T </t>
    </r>
    <r>
      <rPr>
        <u/>
        <sz val="8"/>
        <color theme="1"/>
        <rFont val="Tahoma"/>
        <family val="2"/>
      </rPr>
      <t>99.837%</t>
    </r>
  </si>
  <si>
    <r>
      <t xml:space="preserve">T </t>
    </r>
    <r>
      <rPr>
        <u/>
        <sz val="8"/>
        <color theme="1"/>
        <rFont val="Tahoma"/>
        <family val="2"/>
      </rPr>
      <t>99.747%</t>
    </r>
  </si>
  <si>
    <r>
      <t xml:space="preserve">T </t>
    </r>
    <r>
      <rPr>
        <u/>
        <sz val="8"/>
        <color theme="1"/>
        <rFont val="Tahoma"/>
        <family val="2"/>
      </rPr>
      <t>100.188%</t>
    </r>
  </si>
  <si>
    <r>
      <t xml:space="preserve">T </t>
    </r>
    <r>
      <rPr>
        <u/>
        <sz val="8"/>
        <color theme="1"/>
        <rFont val="Tahoma"/>
        <family val="2"/>
      </rPr>
      <t>100.286%</t>
    </r>
  </si>
  <si>
    <r>
      <t xml:space="preserve">T </t>
    </r>
    <r>
      <rPr>
        <u/>
        <sz val="8"/>
        <color theme="1"/>
        <rFont val="Tahoma"/>
        <family val="2"/>
      </rPr>
      <t>99.443%</t>
    </r>
  </si>
  <si>
    <r>
      <t xml:space="preserve">T </t>
    </r>
    <r>
      <rPr>
        <u/>
        <sz val="8"/>
        <color theme="1"/>
        <rFont val="Tahoma"/>
        <family val="2"/>
      </rPr>
      <t>99.363%</t>
    </r>
  </si>
  <si>
    <r>
      <t xml:space="preserve">T </t>
    </r>
    <r>
      <rPr>
        <u/>
        <sz val="8"/>
        <color theme="1"/>
        <rFont val="Tahoma"/>
        <family val="2"/>
      </rPr>
      <t>100.357%</t>
    </r>
  </si>
  <si>
    <r>
      <t xml:space="preserve">T </t>
    </r>
    <r>
      <rPr>
        <u/>
        <sz val="8"/>
        <color rgb="FF0000FF"/>
        <rFont val="Tahoma"/>
        <family val="2"/>
      </rPr>
      <t>0.386%</t>
    </r>
  </si>
  <si>
    <r>
      <t xml:space="preserve">T </t>
    </r>
    <r>
      <rPr>
        <u/>
        <sz val="8"/>
        <color rgb="FF0000FF"/>
        <rFont val="Tahoma"/>
        <family val="2"/>
      </rPr>
      <t>0.386</t>
    </r>
  </si>
  <si>
    <r>
      <t xml:space="preserve">T </t>
    </r>
    <r>
      <rPr>
        <u/>
        <sz val="8"/>
        <color theme="1"/>
        <rFont val="Tahoma"/>
        <family val="2"/>
      </rPr>
      <t>101.568%</t>
    </r>
  </si>
  <si>
    <r>
      <t xml:space="preserve">T </t>
    </r>
    <r>
      <rPr>
        <u/>
        <sz val="8"/>
        <color theme="1"/>
        <rFont val="Tahoma"/>
        <family val="2"/>
      </rPr>
      <t>100.416%</t>
    </r>
  </si>
  <si>
    <r>
      <t xml:space="preserve">T </t>
    </r>
    <r>
      <rPr>
        <u/>
        <sz val="8"/>
        <color theme="1"/>
        <rFont val="Tahoma"/>
        <family val="2"/>
      </rPr>
      <t>100.850%</t>
    </r>
  </si>
  <si>
    <r>
      <t xml:space="preserve">T </t>
    </r>
    <r>
      <rPr>
        <u/>
        <sz val="8"/>
        <color theme="1"/>
        <rFont val="Tahoma"/>
        <family val="2"/>
      </rPr>
      <t>101.112%</t>
    </r>
  </si>
  <si>
    <r>
      <t xml:space="preserve">T </t>
    </r>
    <r>
      <rPr>
        <u/>
        <sz val="8"/>
        <color theme="1"/>
        <rFont val="Tahoma"/>
        <family val="2"/>
      </rPr>
      <t>98.863%</t>
    </r>
  </si>
  <si>
    <r>
      <t xml:space="preserve">T </t>
    </r>
    <r>
      <rPr>
        <u/>
        <sz val="8"/>
        <color theme="1"/>
        <rFont val="Tahoma"/>
        <family val="2"/>
      </rPr>
      <t>99.317%</t>
    </r>
  </si>
  <si>
    <r>
      <t xml:space="preserve">T </t>
    </r>
    <r>
      <rPr>
        <u/>
        <sz val="8"/>
        <color theme="1"/>
        <rFont val="Tahoma"/>
        <family val="2"/>
      </rPr>
      <t>101.841%</t>
    </r>
  </si>
  <si>
    <r>
      <t xml:space="preserve">T </t>
    </r>
    <r>
      <rPr>
        <u/>
        <sz val="8"/>
        <color theme="1"/>
        <rFont val="Tahoma"/>
        <family val="2"/>
      </rPr>
      <t>98.288%</t>
    </r>
  </si>
  <si>
    <r>
      <t xml:space="preserve">T </t>
    </r>
    <r>
      <rPr>
        <u/>
        <sz val="8"/>
        <color theme="1"/>
        <rFont val="Tahoma"/>
        <family val="2"/>
      </rPr>
      <t>97.962%</t>
    </r>
  </si>
  <si>
    <r>
      <t xml:space="preserve">T </t>
    </r>
    <r>
      <rPr>
        <u/>
        <sz val="8"/>
        <color theme="1"/>
        <rFont val="Tahoma"/>
        <family val="2"/>
      </rPr>
      <t>99.783%</t>
    </r>
  </si>
  <si>
    <r>
      <t xml:space="preserve">T </t>
    </r>
    <r>
      <rPr>
        <u/>
        <sz val="8"/>
        <color rgb="FF0000FF"/>
        <rFont val="Tahoma"/>
        <family val="2"/>
      </rPr>
      <t>1.369%</t>
    </r>
  </si>
  <si>
    <r>
      <t xml:space="preserve">T </t>
    </r>
    <r>
      <rPr>
        <u/>
        <sz val="8"/>
        <color rgb="FF0000FF"/>
        <rFont val="Tahoma"/>
        <family val="2"/>
      </rPr>
      <t>1.369</t>
    </r>
  </si>
  <si>
    <r>
      <t xml:space="preserve">T </t>
    </r>
    <r>
      <rPr>
        <u/>
        <sz val="8"/>
        <color theme="1"/>
        <rFont val="Tahoma"/>
        <family val="2"/>
      </rPr>
      <t>100.988%</t>
    </r>
  </si>
  <si>
    <r>
      <t xml:space="preserve">T </t>
    </r>
    <r>
      <rPr>
        <u/>
        <sz val="8"/>
        <color theme="1"/>
        <rFont val="Tahoma"/>
        <family val="2"/>
      </rPr>
      <t>100.205%</t>
    </r>
  </si>
  <si>
    <r>
      <t xml:space="preserve">T </t>
    </r>
    <r>
      <rPr>
        <u/>
        <sz val="8"/>
        <color theme="1"/>
        <rFont val="Tahoma"/>
        <family val="2"/>
      </rPr>
      <t>100.006%</t>
    </r>
  </si>
  <si>
    <r>
      <t xml:space="preserve">T </t>
    </r>
    <r>
      <rPr>
        <u/>
        <sz val="8"/>
        <color theme="1"/>
        <rFont val="Tahoma"/>
        <family val="2"/>
      </rPr>
      <t>99.612%</t>
    </r>
  </si>
  <si>
    <r>
      <t xml:space="preserve">T </t>
    </r>
    <r>
      <rPr>
        <u/>
        <sz val="8"/>
        <color theme="1"/>
        <rFont val="Tahoma"/>
        <family val="2"/>
      </rPr>
      <t>100.073%</t>
    </r>
  </si>
  <si>
    <r>
      <t xml:space="preserve">T </t>
    </r>
    <r>
      <rPr>
        <u/>
        <sz val="8"/>
        <color theme="1"/>
        <rFont val="Tahoma"/>
        <family val="2"/>
      </rPr>
      <t>99.654%</t>
    </r>
  </si>
  <si>
    <r>
      <t xml:space="preserve">T </t>
    </r>
    <r>
      <rPr>
        <u/>
        <sz val="8"/>
        <color theme="1"/>
        <rFont val="Tahoma"/>
        <family val="2"/>
      </rPr>
      <t>100.561%</t>
    </r>
  </si>
  <si>
    <r>
      <t xml:space="preserve">T </t>
    </r>
    <r>
      <rPr>
        <u/>
        <sz val="8"/>
        <color theme="1"/>
        <rFont val="Tahoma"/>
        <family val="2"/>
      </rPr>
      <t>99.146%</t>
    </r>
  </si>
  <si>
    <r>
      <t xml:space="preserve">T </t>
    </r>
    <r>
      <rPr>
        <u/>
        <sz val="8"/>
        <color theme="1"/>
        <rFont val="Tahoma"/>
        <family val="2"/>
      </rPr>
      <t>99.588%</t>
    </r>
  </si>
  <si>
    <r>
      <t xml:space="preserve">T </t>
    </r>
    <r>
      <rPr>
        <u/>
        <sz val="8"/>
        <color theme="1"/>
        <rFont val="Tahoma"/>
        <family val="2"/>
      </rPr>
      <t>100.167%</t>
    </r>
  </si>
  <si>
    <r>
      <t xml:space="preserve">T </t>
    </r>
    <r>
      <rPr>
        <u/>
        <sz val="8"/>
        <color rgb="FF0000FF"/>
        <rFont val="Tahoma"/>
        <family val="2"/>
      </rPr>
      <t>0.531%</t>
    </r>
  </si>
  <si>
    <r>
      <t xml:space="preserve">T </t>
    </r>
    <r>
      <rPr>
        <u/>
        <sz val="8"/>
        <color rgb="FF0000FF"/>
        <rFont val="Tahoma"/>
        <family val="2"/>
      </rPr>
      <t>0.531</t>
    </r>
  </si>
  <si>
    <r>
      <t xml:space="preserve">T </t>
    </r>
    <r>
      <rPr>
        <u/>
        <sz val="8"/>
        <color theme="1"/>
        <rFont val="Tahoma"/>
        <family val="2"/>
      </rPr>
      <t>100.258%</t>
    </r>
  </si>
  <si>
    <r>
      <t xml:space="preserve">T </t>
    </r>
    <r>
      <rPr>
        <u/>
        <sz val="8"/>
        <color theme="1"/>
        <rFont val="Tahoma"/>
        <family val="2"/>
      </rPr>
      <t>100.983%</t>
    </r>
  </si>
  <si>
    <r>
      <t xml:space="preserve">T </t>
    </r>
    <r>
      <rPr>
        <u/>
        <sz val="8"/>
        <color theme="1"/>
        <rFont val="Tahoma"/>
        <family val="2"/>
      </rPr>
      <t>100.279%</t>
    </r>
  </si>
  <si>
    <r>
      <t xml:space="preserve">T </t>
    </r>
    <r>
      <rPr>
        <u/>
        <sz val="8"/>
        <color theme="1"/>
        <rFont val="Tahoma"/>
        <family val="2"/>
      </rPr>
      <t>100.547%</t>
    </r>
  </si>
  <si>
    <r>
      <t xml:space="preserve">T </t>
    </r>
    <r>
      <rPr>
        <u/>
        <sz val="8"/>
        <color theme="1"/>
        <rFont val="Tahoma"/>
        <family val="2"/>
      </rPr>
      <t>99.961%</t>
    </r>
  </si>
  <si>
    <r>
      <t xml:space="preserve">T </t>
    </r>
    <r>
      <rPr>
        <u/>
        <sz val="8"/>
        <color theme="1"/>
        <rFont val="Tahoma"/>
        <family val="2"/>
      </rPr>
      <t>100.102%</t>
    </r>
  </si>
  <si>
    <r>
      <t xml:space="preserve">T </t>
    </r>
    <r>
      <rPr>
        <u/>
        <sz val="8"/>
        <color theme="1"/>
        <rFont val="Tahoma"/>
        <family val="2"/>
      </rPr>
      <t>100.671%</t>
    </r>
  </si>
  <si>
    <r>
      <t xml:space="preserve">T </t>
    </r>
    <r>
      <rPr>
        <u/>
        <sz val="8"/>
        <color theme="1"/>
        <rFont val="Tahoma"/>
        <family val="2"/>
      </rPr>
      <t>99.066%</t>
    </r>
  </si>
  <si>
    <r>
      <t xml:space="preserve">T </t>
    </r>
    <r>
      <rPr>
        <u/>
        <sz val="8"/>
        <color theme="1"/>
        <rFont val="Tahoma"/>
        <family val="2"/>
      </rPr>
      <t>98.984%</t>
    </r>
  </si>
  <si>
    <r>
      <t xml:space="preserve">T </t>
    </r>
    <r>
      <rPr>
        <u/>
        <sz val="8"/>
        <color theme="1"/>
        <rFont val="Tahoma"/>
        <family val="2"/>
      </rPr>
      <t>99.149%</t>
    </r>
  </si>
  <si>
    <r>
      <t xml:space="preserve">T </t>
    </r>
    <r>
      <rPr>
        <u/>
        <sz val="8"/>
        <color rgb="FF0000FF"/>
        <rFont val="Tahoma"/>
        <family val="2"/>
      </rPr>
      <t>0.707%</t>
    </r>
  </si>
  <si>
    <r>
      <t xml:space="preserve">T </t>
    </r>
    <r>
      <rPr>
        <u/>
        <sz val="8"/>
        <color rgb="FF0000FF"/>
        <rFont val="Tahoma"/>
        <family val="2"/>
      </rPr>
      <t>0.707</t>
    </r>
  </si>
  <si>
    <r>
      <t>1:1000</t>
    </r>
    <r>
      <rPr>
        <sz val="7"/>
        <color theme="1"/>
        <rFont val="Tahoma"/>
        <family val="2"/>
      </rPr>
      <t>2/25/2014 10:07:37 AM</t>
    </r>
  </si>
  <si>
    <r>
      <t xml:space="preserve">T </t>
    </r>
    <r>
      <rPr>
        <u/>
        <sz val="8"/>
        <color theme="1"/>
        <rFont val="Tahoma"/>
        <family val="2"/>
      </rPr>
      <t>100.093%</t>
    </r>
  </si>
  <si>
    <r>
      <t xml:space="preserve">T </t>
    </r>
    <r>
      <rPr>
        <u/>
        <sz val="8"/>
        <color theme="1"/>
        <rFont val="Tahoma"/>
        <family val="2"/>
      </rPr>
      <t>100.157%</t>
    </r>
  </si>
  <si>
    <r>
      <t xml:space="preserve">T </t>
    </r>
    <r>
      <rPr>
        <u/>
        <sz val="8"/>
        <color theme="1"/>
        <rFont val="Tahoma"/>
        <family val="2"/>
      </rPr>
      <t>100.463%</t>
    </r>
  </si>
  <si>
    <r>
      <t xml:space="preserve">T </t>
    </r>
    <r>
      <rPr>
        <u/>
        <sz val="8"/>
        <color rgb="FF0000FF"/>
        <rFont val="Tahoma"/>
        <family val="2"/>
      </rPr>
      <t>100.238%</t>
    </r>
  </si>
  <si>
    <r>
      <t xml:space="preserve">T </t>
    </r>
    <r>
      <rPr>
        <u/>
        <sz val="8"/>
        <color rgb="FF0000FF"/>
        <rFont val="Tahoma"/>
        <family val="2"/>
      </rPr>
      <t>0.198%</t>
    </r>
  </si>
  <si>
    <r>
      <t xml:space="preserve">T </t>
    </r>
    <r>
      <rPr>
        <u/>
        <sz val="8"/>
        <color rgb="FF0000FF"/>
        <rFont val="Tahoma"/>
        <family val="2"/>
      </rPr>
      <t>0.197</t>
    </r>
  </si>
  <si>
    <r>
      <t xml:space="preserve">T </t>
    </r>
    <r>
      <rPr>
        <u/>
        <sz val="8"/>
        <color theme="1"/>
        <rFont val="Tahoma"/>
        <family val="2"/>
      </rPr>
      <t>100.876%</t>
    </r>
  </si>
  <si>
    <r>
      <t xml:space="preserve">T </t>
    </r>
    <r>
      <rPr>
        <u/>
        <sz val="8"/>
        <color theme="1"/>
        <rFont val="Tahoma"/>
        <family val="2"/>
      </rPr>
      <t>99.642%</t>
    </r>
  </si>
  <si>
    <r>
      <t xml:space="preserve">T </t>
    </r>
    <r>
      <rPr>
        <u/>
        <sz val="8"/>
        <color theme="1"/>
        <rFont val="Tahoma"/>
        <family val="2"/>
      </rPr>
      <t>99.393%</t>
    </r>
  </si>
  <si>
    <r>
      <t xml:space="preserve">T </t>
    </r>
    <r>
      <rPr>
        <u/>
        <sz val="8"/>
        <color rgb="FF0000FF"/>
        <rFont val="Tahoma"/>
        <family val="2"/>
      </rPr>
      <t>99.970%</t>
    </r>
  </si>
  <si>
    <r>
      <t xml:space="preserve">T </t>
    </r>
    <r>
      <rPr>
        <u/>
        <sz val="8"/>
        <color rgb="FF0000FF"/>
        <rFont val="Tahoma"/>
        <family val="2"/>
      </rPr>
      <t>0.794%</t>
    </r>
  </si>
  <si>
    <r>
      <t xml:space="preserve">T </t>
    </r>
    <r>
      <rPr>
        <u/>
        <sz val="8"/>
        <color rgb="FF0000FF"/>
        <rFont val="Tahoma"/>
        <family val="2"/>
      </rPr>
      <t>0.794</t>
    </r>
  </si>
  <si>
    <r>
      <t xml:space="preserve">T </t>
    </r>
    <r>
      <rPr>
        <u/>
        <sz val="8"/>
        <color theme="1"/>
        <rFont val="Tahoma"/>
        <family val="2"/>
      </rPr>
      <t>100.578%</t>
    </r>
  </si>
  <si>
    <r>
      <t xml:space="preserve">T </t>
    </r>
    <r>
      <rPr>
        <u/>
        <sz val="8"/>
        <color theme="1"/>
        <rFont val="Tahoma"/>
        <family val="2"/>
      </rPr>
      <t>100.060%</t>
    </r>
  </si>
  <si>
    <r>
      <t xml:space="preserve">T </t>
    </r>
    <r>
      <rPr>
        <u/>
        <sz val="8"/>
        <color theme="1"/>
        <rFont val="Tahoma"/>
        <family val="2"/>
      </rPr>
      <t>100.936%</t>
    </r>
  </si>
  <si>
    <r>
      <t xml:space="preserve">T </t>
    </r>
    <r>
      <rPr>
        <u/>
        <sz val="8"/>
        <color rgb="FF0000FF"/>
        <rFont val="Tahoma"/>
        <family val="2"/>
      </rPr>
      <t>100.525%</t>
    </r>
  </si>
  <si>
    <r>
      <t xml:space="preserve">T </t>
    </r>
    <r>
      <rPr>
        <u/>
        <sz val="8"/>
        <color rgb="FF0000FF"/>
        <rFont val="Tahoma"/>
        <family val="2"/>
      </rPr>
      <t>0.440%</t>
    </r>
  </si>
  <si>
    <r>
      <t xml:space="preserve">T </t>
    </r>
    <r>
      <rPr>
        <u/>
        <sz val="8"/>
        <color rgb="FF0000FF"/>
        <rFont val="Tahoma"/>
        <family val="2"/>
      </rPr>
      <t>0.438</t>
    </r>
  </si>
  <si>
    <r>
      <t xml:space="preserve">T </t>
    </r>
    <r>
      <rPr>
        <u/>
        <sz val="8"/>
        <color theme="1"/>
        <rFont val="Tahoma"/>
        <family val="2"/>
      </rPr>
      <t>99.067%</t>
    </r>
  </si>
  <si>
    <r>
      <t xml:space="preserve">T </t>
    </r>
    <r>
      <rPr>
        <u/>
        <sz val="8"/>
        <color theme="1"/>
        <rFont val="Tahoma"/>
        <family val="2"/>
      </rPr>
      <t>99.637%</t>
    </r>
  </si>
  <si>
    <r>
      <t xml:space="preserve">T </t>
    </r>
    <r>
      <rPr>
        <u/>
        <sz val="8"/>
        <color theme="1"/>
        <rFont val="Tahoma"/>
        <family val="2"/>
      </rPr>
      <t>99.571%</t>
    </r>
  </si>
  <si>
    <r>
      <t xml:space="preserve">T </t>
    </r>
    <r>
      <rPr>
        <u/>
        <sz val="8"/>
        <color rgb="FF0000FF"/>
        <rFont val="Tahoma"/>
        <family val="2"/>
      </rPr>
      <t>99.425%</t>
    </r>
  </si>
  <si>
    <r>
      <t xml:space="preserve">T </t>
    </r>
    <r>
      <rPr>
        <u/>
        <sz val="8"/>
        <color rgb="FF0000FF"/>
        <rFont val="Tahoma"/>
        <family val="2"/>
      </rPr>
      <t>0.312%</t>
    </r>
  </si>
  <si>
    <r>
      <t xml:space="preserve">T </t>
    </r>
    <r>
      <rPr>
        <u/>
        <sz val="8"/>
        <color rgb="FF0000FF"/>
        <rFont val="Tahoma"/>
        <family val="2"/>
      </rPr>
      <t>0.314</t>
    </r>
  </si>
  <si>
    <r>
      <t>1:200</t>
    </r>
    <r>
      <rPr>
        <sz val="7"/>
        <color theme="1"/>
        <rFont val="Tahoma"/>
        <family val="2"/>
      </rPr>
      <t>2/25/2014 10:15:01 AM</t>
    </r>
  </si>
  <si>
    <r>
      <t xml:space="preserve">T </t>
    </r>
    <r>
      <rPr>
        <u/>
        <sz val="8"/>
        <color theme="1"/>
        <rFont val="Tahoma"/>
        <family val="2"/>
      </rPr>
      <t>83.090</t>
    </r>
  </si>
  <si>
    <r>
      <t xml:space="preserve">T </t>
    </r>
    <r>
      <rPr>
        <u/>
        <sz val="8"/>
        <color theme="1"/>
        <rFont val="Tahoma"/>
        <family val="2"/>
      </rPr>
      <t>80.030</t>
    </r>
  </si>
  <si>
    <r>
      <t xml:space="preserve">T </t>
    </r>
    <r>
      <rPr>
        <u/>
        <sz val="8"/>
        <color theme="1"/>
        <rFont val="Tahoma"/>
        <family val="2"/>
      </rPr>
      <t>99.788%</t>
    </r>
  </si>
  <si>
    <r>
      <t xml:space="preserve">T </t>
    </r>
    <r>
      <rPr>
        <u/>
        <sz val="8"/>
        <color theme="1"/>
        <rFont val="Tahoma"/>
        <family val="2"/>
      </rPr>
      <t>81.550</t>
    </r>
  </si>
  <si>
    <r>
      <t xml:space="preserve">T </t>
    </r>
    <r>
      <rPr>
        <u/>
        <sz val="8"/>
        <color theme="1"/>
        <rFont val="Tahoma"/>
        <family val="2"/>
      </rPr>
      <t>99.976%</t>
    </r>
  </si>
  <si>
    <r>
      <t xml:space="preserve">T </t>
    </r>
    <r>
      <rPr>
        <u/>
        <sz val="8"/>
        <color rgb="FF0000FF"/>
        <rFont val="Tahoma"/>
        <family val="2"/>
      </rPr>
      <t>81.550</t>
    </r>
  </si>
  <si>
    <r>
      <t xml:space="preserve">T </t>
    </r>
    <r>
      <rPr>
        <u/>
        <sz val="8"/>
        <color rgb="FF0000FF"/>
        <rFont val="Tahoma"/>
        <family val="2"/>
      </rPr>
      <t>99.351%</t>
    </r>
  </si>
  <si>
    <r>
      <t xml:space="preserve">T </t>
    </r>
    <r>
      <rPr>
        <u/>
        <sz val="8"/>
        <color rgb="FF0000FF"/>
        <rFont val="Tahoma"/>
        <family val="2"/>
      </rPr>
      <t>1.531</t>
    </r>
  </si>
  <si>
    <r>
      <t xml:space="preserve">T </t>
    </r>
    <r>
      <rPr>
        <u/>
        <sz val="8"/>
        <color rgb="FF0000FF"/>
        <rFont val="Tahoma"/>
        <family val="2"/>
      </rPr>
      <t>0.925%</t>
    </r>
  </si>
  <si>
    <r>
      <t xml:space="preserve">T </t>
    </r>
    <r>
      <rPr>
        <u/>
        <sz val="8"/>
        <color rgb="FF0000FF"/>
        <rFont val="Tahoma"/>
        <family val="2"/>
      </rPr>
      <t>1.877</t>
    </r>
  </si>
  <si>
    <r>
      <t xml:space="preserve">T </t>
    </r>
    <r>
      <rPr>
        <u/>
        <sz val="8"/>
        <color rgb="FF0000FF"/>
        <rFont val="Tahoma"/>
        <family val="2"/>
      </rPr>
      <t>0.931</t>
    </r>
  </si>
  <si>
    <r>
      <t xml:space="preserve">T </t>
    </r>
    <r>
      <rPr>
        <u/>
        <sz val="8"/>
        <color theme="1"/>
        <rFont val="Tahoma"/>
        <family val="2"/>
      </rPr>
      <t>98.629%</t>
    </r>
  </si>
  <si>
    <r>
      <t xml:space="preserve">T </t>
    </r>
    <r>
      <rPr>
        <u/>
        <sz val="8"/>
        <color theme="1"/>
        <rFont val="Tahoma"/>
        <family val="2"/>
      </rPr>
      <t>99.059%</t>
    </r>
  </si>
  <si>
    <r>
      <t xml:space="preserve">T </t>
    </r>
    <r>
      <rPr>
        <u/>
        <sz val="8"/>
        <color theme="1"/>
        <rFont val="Tahoma"/>
        <family val="2"/>
      </rPr>
      <t>98.884%</t>
    </r>
  </si>
  <si>
    <r>
      <t xml:space="preserve">T </t>
    </r>
    <r>
      <rPr>
        <u/>
        <sz val="8"/>
        <color rgb="FF0000FF"/>
        <rFont val="Tahoma"/>
        <family val="2"/>
      </rPr>
      <t>98.857%</t>
    </r>
  </si>
  <si>
    <r>
      <t xml:space="preserve">T </t>
    </r>
    <r>
      <rPr>
        <u/>
        <sz val="8"/>
        <color rgb="FF0000FF"/>
        <rFont val="Tahoma"/>
        <family val="2"/>
      </rPr>
      <t>0.216%</t>
    </r>
  </si>
  <si>
    <r>
      <t xml:space="preserve">T </t>
    </r>
    <r>
      <rPr>
        <u/>
        <sz val="8"/>
        <color rgb="FF0000FF"/>
        <rFont val="Tahoma"/>
        <family val="2"/>
      </rPr>
      <t>0.219</t>
    </r>
  </si>
  <si>
    <r>
      <t xml:space="preserve">T </t>
    </r>
    <r>
      <rPr>
        <u/>
        <sz val="8"/>
        <color theme="1"/>
        <rFont val="Tahoma"/>
        <family val="2"/>
      </rPr>
      <t>99.453%</t>
    </r>
  </si>
  <si>
    <r>
      <t xml:space="preserve">T </t>
    </r>
    <r>
      <rPr>
        <u/>
        <sz val="8"/>
        <color theme="1"/>
        <rFont val="Tahoma"/>
        <family val="2"/>
      </rPr>
      <t>99.887%</t>
    </r>
  </si>
  <si>
    <r>
      <t xml:space="preserve">T </t>
    </r>
    <r>
      <rPr>
        <u/>
        <sz val="8"/>
        <color theme="1"/>
        <rFont val="Tahoma"/>
        <family val="2"/>
      </rPr>
      <t>99.720%</t>
    </r>
  </si>
  <si>
    <r>
      <t xml:space="preserve">T </t>
    </r>
    <r>
      <rPr>
        <u/>
        <sz val="8"/>
        <color rgb="FF0000FF"/>
        <rFont val="Tahoma"/>
        <family val="2"/>
      </rPr>
      <t>99.687%</t>
    </r>
  </si>
  <si>
    <r>
      <t xml:space="preserve">T </t>
    </r>
    <r>
      <rPr>
        <u/>
        <sz val="8"/>
        <color rgb="FF0000FF"/>
        <rFont val="Tahoma"/>
        <family val="2"/>
      </rPr>
      <t>0.219%</t>
    </r>
  </si>
  <si>
    <r>
      <t xml:space="preserve">T </t>
    </r>
    <r>
      <rPr>
        <u/>
        <sz val="8"/>
        <color theme="1"/>
        <rFont val="Tahoma"/>
        <family val="2"/>
      </rPr>
      <t>98.651%</t>
    </r>
  </si>
  <si>
    <r>
      <t xml:space="preserve">T </t>
    </r>
    <r>
      <rPr>
        <u/>
        <sz val="8"/>
        <color theme="1"/>
        <rFont val="Tahoma"/>
        <family val="2"/>
      </rPr>
      <t>98.620%</t>
    </r>
  </si>
  <si>
    <r>
      <t xml:space="preserve">T </t>
    </r>
    <r>
      <rPr>
        <u/>
        <sz val="8"/>
        <color theme="1"/>
        <rFont val="Tahoma"/>
        <family val="2"/>
      </rPr>
      <t>99.439%</t>
    </r>
  </si>
  <si>
    <r>
      <t xml:space="preserve">T </t>
    </r>
    <r>
      <rPr>
        <u/>
        <sz val="8"/>
        <color rgb="FF0000FF"/>
        <rFont val="Tahoma"/>
        <family val="2"/>
      </rPr>
      <t>98.903%</t>
    </r>
  </si>
  <si>
    <r>
      <t xml:space="preserve">T </t>
    </r>
    <r>
      <rPr>
        <u/>
        <sz val="8"/>
        <color rgb="FF0000FF"/>
        <rFont val="Tahoma"/>
        <family val="2"/>
      </rPr>
      <t>0.464%</t>
    </r>
  </si>
  <si>
    <r>
      <t xml:space="preserve">T </t>
    </r>
    <r>
      <rPr>
        <u/>
        <sz val="8"/>
        <color rgb="FF0000FF"/>
        <rFont val="Tahoma"/>
        <family val="2"/>
      </rPr>
      <t>0.469</t>
    </r>
  </si>
  <si>
    <r>
      <t>1:100</t>
    </r>
    <r>
      <rPr>
        <sz val="7"/>
        <color theme="1"/>
        <rFont val="Tahoma"/>
        <family val="2"/>
      </rPr>
      <t>2/25/2014 10:22:25 AM</t>
    </r>
  </si>
  <si>
    <r>
      <t xml:space="preserve">T </t>
    </r>
    <r>
      <rPr>
        <u/>
        <sz val="8"/>
        <color theme="1"/>
        <rFont val="Tahoma"/>
        <family val="2"/>
      </rPr>
      <t>95.690</t>
    </r>
  </si>
  <si>
    <r>
      <t xml:space="preserve">T </t>
    </r>
    <r>
      <rPr>
        <u/>
        <sz val="8"/>
        <color theme="1"/>
        <rFont val="Tahoma"/>
        <family val="2"/>
      </rPr>
      <t>162.800</t>
    </r>
  </si>
  <si>
    <r>
      <t xml:space="preserve">T </t>
    </r>
    <r>
      <rPr>
        <u/>
        <sz val="8"/>
        <color theme="1"/>
        <rFont val="Tahoma"/>
        <family val="2"/>
      </rPr>
      <t>159.300</t>
    </r>
  </si>
  <si>
    <r>
      <t xml:space="preserve">T </t>
    </r>
    <r>
      <rPr>
        <u/>
        <sz val="8"/>
        <color theme="1"/>
        <rFont val="Tahoma"/>
        <family val="2"/>
      </rPr>
      <t>100.179%</t>
    </r>
  </si>
  <si>
    <r>
      <t xml:space="preserve">T </t>
    </r>
    <r>
      <rPr>
        <u/>
        <sz val="8"/>
        <color theme="1"/>
        <rFont val="Tahoma"/>
        <family val="2"/>
      </rPr>
      <t>95.440</t>
    </r>
  </si>
  <si>
    <r>
      <t xml:space="preserve">T </t>
    </r>
    <r>
      <rPr>
        <u/>
        <sz val="8"/>
        <color theme="1"/>
        <rFont val="Tahoma"/>
        <family val="2"/>
      </rPr>
      <t>159.800</t>
    </r>
  </si>
  <si>
    <r>
      <t xml:space="preserve">T </t>
    </r>
    <r>
      <rPr>
        <u/>
        <sz val="8"/>
        <color theme="1"/>
        <rFont val="Tahoma"/>
        <family val="2"/>
      </rPr>
      <t>100.063%</t>
    </r>
  </si>
  <si>
    <r>
      <t xml:space="preserve">T </t>
    </r>
    <r>
      <rPr>
        <u/>
        <sz val="8"/>
        <color theme="1"/>
        <rFont val="Tahoma"/>
        <family val="2"/>
      </rPr>
      <t>95.290</t>
    </r>
  </si>
  <si>
    <r>
      <t xml:space="preserve">T </t>
    </r>
    <r>
      <rPr>
        <u/>
        <sz val="8"/>
        <color theme="1"/>
        <rFont val="Tahoma"/>
        <family val="2"/>
      </rPr>
      <t>163.500</t>
    </r>
  </si>
  <si>
    <r>
      <t xml:space="preserve">T </t>
    </r>
    <r>
      <rPr>
        <u/>
        <sz val="8"/>
        <color theme="1"/>
        <rFont val="Tahoma"/>
        <family val="2"/>
      </rPr>
      <t>161.500</t>
    </r>
  </si>
  <si>
    <r>
      <t xml:space="preserve">T </t>
    </r>
    <r>
      <rPr>
        <u/>
        <sz val="8"/>
        <color theme="1"/>
        <rFont val="Tahoma"/>
        <family val="2"/>
      </rPr>
      <t>99.766%</t>
    </r>
  </si>
  <si>
    <r>
      <t xml:space="preserve">T </t>
    </r>
    <r>
      <rPr>
        <u/>
        <sz val="8"/>
        <color rgb="FF0000FF"/>
        <rFont val="Tahoma"/>
        <family val="2"/>
      </rPr>
      <t>95.470</t>
    </r>
  </si>
  <si>
    <r>
      <t xml:space="preserve">T </t>
    </r>
    <r>
      <rPr>
        <u/>
        <sz val="8"/>
        <color rgb="FF0000FF"/>
        <rFont val="Tahoma"/>
        <family val="2"/>
      </rPr>
      <t>163.000</t>
    </r>
  </si>
  <si>
    <r>
      <t xml:space="preserve">T </t>
    </r>
    <r>
      <rPr>
        <u/>
        <sz val="8"/>
        <color rgb="FF0000FF"/>
        <rFont val="Tahoma"/>
        <family val="2"/>
      </rPr>
      <t>160.200</t>
    </r>
  </si>
  <si>
    <r>
      <t xml:space="preserve">T </t>
    </r>
    <r>
      <rPr>
        <u/>
        <sz val="8"/>
        <color rgb="FF0000FF"/>
        <rFont val="Tahoma"/>
        <family val="2"/>
      </rPr>
      <t>100.003%</t>
    </r>
  </si>
  <si>
    <r>
      <t xml:space="preserve">T </t>
    </r>
    <r>
      <rPr>
        <u/>
        <sz val="8"/>
        <color rgb="FF0000FF"/>
        <rFont val="Tahoma"/>
        <family val="2"/>
      </rPr>
      <t>0.203</t>
    </r>
  </si>
  <si>
    <r>
      <t xml:space="preserve">T </t>
    </r>
    <r>
      <rPr>
        <u/>
        <sz val="8"/>
        <color rgb="FF0000FF"/>
        <rFont val="Tahoma"/>
        <family val="2"/>
      </rPr>
      <t>0.377</t>
    </r>
  </si>
  <si>
    <r>
      <t xml:space="preserve">T </t>
    </r>
    <r>
      <rPr>
        <u/>
        <sz val="8"/>
        <color rgb="FF0000FF"/>
        <rFont val="Tahoma"/>
        <family val="2"/>
      </rPr>
      <t>1.125</t>
    </r>
  </si>
  <si>
    <r>
      <t xml:space="preserve">T </t>
    </r>
    <r>
      <rPr>
        <u/>
        <sz val="8"/>
        <color rgb="FF0000FF"/>
        <rFont val="Tahoma"/>
        <family val="2"/>
      </rPr>
      <t>0.213%</t>
    </r>
  </si>
  <si>
    <r>
      <t xml:space="preserve">T </t>
    </r>
    <r>
      <rPr>
        <u/>
        <sz val="8"/>
        <color rgb="FF0000FF"/>
        <rFont val="Tahoma"/>
        <family val="2"/>
      </rPr>
      <t>0.213</t>
    </r>
  </si>
  <si>
    <r>
      <t xml:space="preserve">T </t>
    </r>
    <r>
      <rPr>
        <u/>
        <sz val="8"/>
        <color rgb="FF0000FF"/>
        <rFont val="Tahoma"/>
        <family val="2"/>
      </rPr>
      <t>0.231</t>
    </r>
  </si>
  <si>
    <r>
      <t xml:space="preserve">T </t>
    </r>
    <r>
      <rPr>
        <u/>
        <sz val="8"/>
        <color rgb="FF0000FF"/>
        <rFont val="Tahoma"/>
        <family val="2"/>
      </rPr>
      <t>0.703</t>
    </r>
  </si>
  <si>
    <r>
      <t xml:space="preserve">T </t>
    </r>
    <r>
      <rPr>
        <u/>
        <sz val="8"/>
        <color theme="1"/>
        <rFont val="Tahoma"/>
        <family val="2"/>
      </rPr>
      <t>99.425%</t>
    </r>
  </si>
  <si>
    <r>
      <t xml:space="preserve">T </t>
    </r>
    <r>
      <rPr>
        <u/>
        <sz val="8"/>
        <color theme="1"/>
        <rFont val="Tahoma"/>
        <family val="2"/>
      </rPr>
      <t>100.602%</t>
    </r>
  </si>
  <si>
    <r>
      <t xml:space="preserve">T </t>
    </r>
    <r>
      <rPr>
        <u/>
        <sz val="8"/>
        <color theme="1"/>
        <rFont val="Tahoma"/>
        <family val="2"/>
      </rPr>
      <t>100.514%</t>
    </r>
  </si>
  <si>
    <r>
      <t xml:space="preserve">T </t>
    </r>
    <r>
      <rPr>
        <u/>
        <sz val="8"/>
        <color rgb="FF0000FF"/>
        <rFont val="Tahoma"/>
        <family val="2"/>
      </rPr>
      <t>100.180%</t>
    </r>
  </si>
  <si>
    <r>
      <t xml:space="preserve">T </t>
    </r>
    <r>
      <rPr>
        <u/>
        <sz val="8"/>
        <color rgb="FF0000FF"/>
        <rFont val="Tahoma"/>
        <family val="2"/>
      </rPr>
      <t>0.656%</t>
    </r>
  </si>
  <si>
    <r>
      <t xml:space="preserve">T </t>
    </r>
    <r>
      <rPr>
        <u/>
        <sz val="8"/>
        <color rgb="FF0000FF"/>
        <rFont val="Tahoma"/>
        <family val="2"/>
      </rPr>
      <t>0.654</t>
    </r>
  </si>
  <si>
    <r>
      <t xml:space="preserve">T </t>
    </r>
    <r>
      <rPr>
        <u/>
        <sz val="8"/>
        <color theme="1"/>
        <rFont val="Tahoma"/>
        <family val="2"/>
      </rPr>
      <t>100.785%</t>
    </r>
  </si>
  <si>
    <r>
      <t xml:space="preserve">T </t>
    </r>
    <r>
      <rPr>
        <u/>
        <sz val="8"/>
        <color theme="1"/>
        <rFont val="Tahoma"/>
        <family val="2"/>
      </rPr>
      <t>100.067%</t>
    </r>
  </si>
  <si>
    <r>
      <t xml:space="preserve">T </t>
    </r>
    <r>
      <rPr>
        <u/>
        <sz val="8"/>
        <color theme="1"/>
        <rFont val="Tahoma"/>
        <family val="2"/>
      </rPr>
      <t>100.492%</t>
    </r>
  </si>
  <si>
    <r>
      <t xml:space="preserve">T </t>
    </r>
    <r>
      <rPr>
        <u/>
        <sz val="8"/>
        <color rgb="FF0000FF"/>
        <rFont val="Tahoma"/>
        <family val="2"/>
      </rPr>
      <t>100.448%</t>
    </r>
  </si>
  <si>
    <r>
      <t xml:space="preserve">T </t>
    </r>
    <r>
      <rPr>
        <u/>
        <sz val="8"/>
        <color rgb="FF0000FF"/>
        <rFont val="Tahoma"/>
        <family val="2"/>
      </rPr>
      <t>0.361%</t>
    </r>
  </si>
  <si>
    <r>
      <t xml:space="preserve">T </t>
    </r>
    <r>
      <rPr>
        <u/>
        <sz val="8"/>
        <color rgb="FF0000FF"/>
        <rFont val="Tahoma"/>
        <family val="2"/>
      </rPr>
      <t>0.359</t>
    </r>
  </si>
  <si>
    <r>
      <t xml:space="preserve">T </t>
    </r>
    <r>
      <rPr>
        <u/>
        <sz val="8"/>
        <color theme="1"/>
        <rFont val="Tahoma"/>
        <family val="2"/>
      </rPr>
      <t>99.368%</t>
    </r>
  </si>
  <si>
    <r>
      <t xml:space="preserve">T </t>
    </r>
    <r>
      <rPr>
        <u/>
        <sz val="8"/>
        <color theme="1"/>
        <rFont val="Tahoma"/>
        <family val="2"/>
      </rPr>
      <t>99.799%</t>
    </r>
  </si>
  <si>
    <r>
      <t xml:space="preserve">T </t>
    </r>
    <r>
      <rPr>
        <u/>
        <sz val="8"/>
        <color theme="1"/>
        <rFont val="Tahoma"/>
        <family val="2"/>
      </rPr>
      <t>99.683%</t>
    </r>
  </si>
  <si>
    <r>
      <t xml:space="preserve">T </t>
    </r>
    <r>
      <rPr>
        <u/>
        <sz val="8"/>
        <color rgb="FF0000FF"/>
        <rFont val="Tahoma"/>
        <family val="2"/>
      </rPr>
      <t>99.617%</t>
    </r>
  </si>
  <si>
    <r>
      <t xml:space="preserve">T </t>
    </r>
    <r>
      <rPr>
        <u/>
        <sz val="8"/>
        <color rgb="FF0000FF"/>
        <rFont val="Tahoma"/>
        <family val="2"/>
      </rPr>
      <t>0.223%</t>
    </r>
  </si>
  <si>
    <r>
      <t xml:space="preserve">T </t>
    </r>
    <r>
      <rPr>
        <u/>
        <sz val="8"/>
        <color rgb="FF0000FF"/>
        <rFont val="Tahoma"/>
        <family val="2"/>
      </rPr>
      <t>0.224</t>
    </r>
  </si>
  <si>
    <r>
      <t>1:20</t>
    </r>
    <r>
      <rPr>
        <sz val="7"/>
        <color theme="1"/>
        <rFont val="Tahoma"/>
        <family val="2"/>
      </rPr>
      <t>2/25/2014 10:37:15 AM</t>
    </r>
  </si>
  <si>
    <r>
      <t xml:space="preserve">T </t>
    </r>
    <r>
      <rPr>
        <u/>
        <sz val="8"/>
        <color theme="1"/>
        <rFont val="Tahoma"/>
        <family val="2"/>
      </rPr>
      <t>381.000</t>
    </r>
  </si>
  <si>
    <r>
      <t xml:space="preserve">T </t>
    </r>
    <r>
      <rPr>
        <u/>
        <sz val="8"/>
        <color theme="1"/>
        <rFont val="Tahoma"/>
        <family val="2"/>
      </rPr>
      <t>768.700</t>
    </r>
  </si>
  <si>
    <r>
      <t xml:space="preserve">T </t>
    </r>
    <r>
      <rPr>
        <u/>
        <sz val="8"/>
        <color theme="1"/>
        <rFont val="Tahoma"/>
        <family val="2"/>
      </rPr>
      <t>756.000</t>
    </r>
  </si>
  <si>
    <r>
      <t xml:space="preserve">T </t>
    </r>
    <r>
      <rPr>
        <u/>
        <sz val="8"/>
        <color theme="1"/>
        <rFont val="Tahoma"/>
        <family val="2"/>
      </rPr>
      <t>733.600</t>
    </r>
  </si>
  <si>
    <r>
      <t xml:space="preserve">T </t>
    </r>
    <r>
      <rPr>
        <u/>
        <sz val="8"/>
        <color theme="1"/>
        <rFont val="Tahoma"/>
        <family val="2"/>
      </rPr>
      <t>100.165%</t>
    </r>
  </si>
  <si>
    <r>
      <t xml:space="preserve">T </t>
    </r>
    <r>
      <rPr>
        <u/>
        <sz val="8"/>
        <color theme="1"/>
        <rFont val="Tahoma"/>
        <family val="2"/>
      </rPr>
      <t>355.900</t>
    </r>
  </si>
  <si>
    <r>
      <t xml:space="preserve">T </t>
    </r>
    <r>
      <rPr>
        <u/>
        <sz val="8"/>
        <color theme="1"/>
        <rFont val="Tahoma"/>
        <family val="2"/>
      </rPr>
      <t>380.000</t>
    </r>
  </si>
  <si>
    <r>
      <t xml:space="preserve">T </t>
    </r>
    <r>
      <rPr>
        <u/>
        <sz val="8"/>
        <color theme="1"/>
        <rFont val="Tahoma"/>
        <family val="2"/>
      </rPr>
      <t>771.100</t>
    </r>
  </si>
  <si>
    <r>
      <t xml:space="preserve">T </t>
    </r>
    <r>
      <rPr>
        <u/>
        <sz val="8"/>
        <color theme="1"/>
        <rFont val="Tahoma"/>
        <family val="2"/>
      </rPr>
      <t>758.700</t>
    </r>
  </si>
  <si>
    <r>
      <t xml:space="preserve">T </t>
    </r>
    <r>
      <rPr>
        <u/>
        <sz val="8"/>
        <color theme="1"/>
        <rFont val="Tahoma"/>
        <family val="2"/>
      </rPr>
      <t>736.800</t>
    </r>
  </si>
  <si>
    <r>
      <t xml:space="preserve">T </t>
    </r>
    <r>
      <rPr>
        <u/>
        <sz val="8"/>
        <color theme="1"/>
        <rFont val="Tahoma"/>
        <family val="2"/>
      </rPr>
      <t>100.567%</t>
    </r>
  </si>
  <si>
    <r>
      <t xml:space="preserve">T </t>
    </r>
    <r>
      <rPr>
        <u/>
        <sz val="8"/>
        <color theme="1"/>
        <rFont val="Tahoma"/>
        <family val="2"/>
      </rPr>
      <t>355.500</t>
    </r>
  </si>
  <si>
    <r>
      <t xml:space="preserve">T </t>
    </r>
    <r>
      <rPr>
        <u/>
        <sz val="8"/>
        <color theme="1"/>
        <rFont val="Tahoma"/>
        <family val="2"/>
      </rPr>
      <t>379.200</t>
    </r>
  </si>
  <si>
    <r>
      <t xml:space="preserve">T </t>
    </r>
    <r>
      <rPr>
        <u/>
        <sz val="8"/>
        <color theme="1"/>
        <rFont val="Tahoma"/>
        <family val="2"/>
      </rPr>
      <t>768.300</t>
    </r>
  </si>
  <si>
    <r>
      <t xml:space="preserve">T </t>
    </r>
    <r>
      <rPr>
        <u/>
        <sz val="8"/>
        <color theme="1"/>
        <rFont val="Tahoma"/>
        <family val="2"/>
      </rPr>
      <t>758.900</t>
    </r>
  </si>
  <si>
    <r>
      <t xml:space="preserve">T </t>
    </r>
    <r>
      <rPr>
        <u/>
        <sz val="8"/>
        <color theme="1"/>
        <rFont val="Tahoma"/>
        <family val="2"/>
      </rPr>
      <t>739.200</t>
    </r>
  </si>
  <si>
    <r>
      <t xml:space="preserve">T </t>
    </r>
    <r>
      <rPr>
        <u/>
        <sz val="8"/>
        <color theme="1"/>
        <rFont val="Tahoma"/>
        <family val="2"/>
      </rPr>
      <t>101.384%</t>
    </r>
  </si>
  <si>
    <r>
      <t xml:space="preserve">T </t>
    </r>
    <r>
      <rPr>
        <u/>
        <sz val="8"/>
        <color theme="1"/>
        <rFont val="Tahoma"/>
        <family val="2"/>
      </rPr>
      <t>354.600</t>
    </r>
  </si>
  <si>
    <r>
      <t xml:space="preserve">T </t>
    </r>
    <r>
      <rPr>
        <u/>
        <sz val="8"/>
        <color rgb="FF0000FF"/>
        <rFont val="Tahoma"/>
        <family val="2"/>
      </rPr>
      <t>380.100</t>
    </r>
  </si>
  <si>
    <r>
      <t xml:space="preserve">T </t>
    </r>
    <r>
      <rPr>
        <u/>
        <sz val="8"/>
        <color rgb="FF0000FF"/>
        <rFont val="Tahoma"/>
        <family val="2"/>
      </rPr>
      <t>769.400</t>
    </r>
  </si>
  <si>
    <r>
      <t xml:space="preserve">T </t>
    </r>
    <r>
      <rPr>
        <u/>
        <sz val="8"/>
        <color rgb="FF0000FF"/>
        <rFont val="Tahoma"/>
        <family val="2"/>
      </rPr>
      <t>757.900</t>
    </r>
  </si>
  <si>
    <r>
      <t xml:space="preserve">T </t>
    </r>
    <r>
      <rPr>
        <u/>
        <sz val="8"/>
        <color rgb="FF0000FF"/>
        <rFont val="Tahoma"/>
        <family val="2"/>
      </rPr>
      <t>736.500</t>
    </r>
  </si>
  <si>
    <r>
      <t xml:space="preserve">T </t>
    </r>
    <r>
      <rPr>
        <u/>
        <sz val="8"/>
        <color rgb="FF0000FF"/>
        <rFont val="Tahoma"/>
        <family val="2"/>
      </rPr>
      <t>100.706%</t>
    </r>
  </si>
  <si>
    <r>
      <t xml:space="preserve">T </t>
    </r>
    <r>
      <rPr>
        <u/>
        <sz val="8"/>
        <color rgb="FF0000FF"/>
        <rFont val="Tahoma"/>
        <family val="2"/>
      </rPr>
      <t>355.300</t>
    </r>
  </si>
  <si>
    <r>
      <t xml:space="preserve">T </t>
    </r>
    <r>
      <rPr>
        <u/>
        <sz val="8"/>
        <color rgb="FF0000FF"/>
        <rFont val="Tahoma"/>
        <family val="2"/>
      </rPr>
      <t>0.894</t>
    </r>
  </si>
  <si>
    <r>
      <t xml:space="preserve">T </t>
    </r>
    <r>
      <rPr>
        <u/>
        <sz val="8"/>
        <color rgb="FF0000FF"/>
        <rFont val="Tahoma"/>
        <family val="2"/>
      </rPr>
      <t>1.495</t>
    </r>
  </si>
  <si>
    <r>
      <t xml:space="preserve">T </t>
    </r>
    <r>
      <rPr>
        <u/>
        <sz val="8"/>
        <color rgb="FF0000FF"/>
        <rFont val="Tahoma"/>
        <family val="2"/>
      </rPr>
      <t>1.650</t>
    </r>
  </si>
  <si>
    <r>
      <t xml:space="preserve">T </t>
    </r>
    <r>
      <rPr>
        <u/>
        <sz val="8"/>
        <color rgb="FF0000FF"/>
        <rFont val="Tahoma"/>
        <family val="2"/>
      </rPr>
      <t>2.778</t>
    </r>
  </si>
  <si>
    <r>
      <t xml:space="preserve">T </t>
    </r>
    <r>
      <rPr>
        <u/>
        <sz val="8"/>
        <color rgb="FF0000FF"/>
        <rFont val="Tahoma"/>
        <family val="2"/>
      </rPr>
      <t>0.621%</t>
    </r>
  </si>
  <si>
    <r>
      <t xml:space="preserve">T </t>
    </r>
    <r>
      <rPr>
        <u/>
        <sz val="8"/>
        <color rgb="FF0000FF"/>
        <rFont val="Tahoma"/>
        <family val="2"/>
      </rPr>
      <t>0.651</t>
    </r>
  </si>
  <si>
    <r>
      <t xml:space="preserve">T </t>
    </r>
    <r>
      <rPr>
        <u/>
        <sz val="8"/>
        <color rgb="FF0000FF"/>
        <rFont val="Tahoma"/>
        <family val="2"/>
      </rPr>
      <t>0.235</t>
    </r>
  </si>
  <si>
    <r>
      <t xml:space="preserve">T </t>
    </r>
    <r>
      <rPr>
        <u/>
        <sz val="8"/>
        <color rgb="FF0000FF"/>
        <rFont val="Tahoma"/>
        <family val="2"/>
      </rPr>
      <t>0.194</t>
    </r>
  </si>
  <si>
    <r>
      <t xml:space="preserve">T </t>
    </r>
    <r>
      <rPr>
        <u/>
        <sz val="8"/>
        <color rgb="FF0000FF"/>
        <rFont val="Tahoma"/>
        <family val="2"/>
      </rPr>
      <t>0.218</t>
    </r>
  </si>
  <si>
    <r>
      <t xml:space="preserve">T </t>
    </r>
    <r>
      <rPr>
        <u/>
        <sz val="8"/>
        <color rgb="FF0000FF"/>
        <rFont val="Tahoma"/>
        <family val="2"/>
      </rPr>
      <t>0.617</t>
    </r>
  </si>
  <si>
    <r>
      <t xml:space="preserve">T </t>
    </r>
    <r>
      <rPr>
        <u/>
        <sz val="8"/>
        <color rgb="FF0000FF"/>
        <rFont val="Tahoma"/>
        <family val="2"/>
      </rPr>
      <t>0.183</t>
    </r>
  </si>
  <si>
    <r>
      <t xml:space="preserve">T </t>
    </r>
    <r>
      <rPr>
        <u/>
        <sz val="8"/>
        <color theme="1"/>
        <rFont val="Tahoma"/>
        <family val="2"/>
      </rPr>
      <t>103.048%</t>
    </r>
  </si>
  <si>
    <r>
      <t xml:space="preserve">T </t>
    </r>
    <r>
      <rPr>
        <u/>
        <sz val="8"/>
        <color theme="1"/>
        <rFont val="Tahoma"/>
        <family val="2"/>
      </rPr>
      <t>100.295%</t>
    </r>
  </si>
  <si>
    <r>
      <t xml:space="preserve">T </t>
    </r>
    <r>
      <rPr>
        <u/>
        <sz val="8"/>
        <color theme="1"/>
        <rFont val="Tahoma"/>
        <family val="2"/>
      </rPr>
      <t>100.312%</t>
    </r>
  </si>
  <si>
    <r>
      <t xml:space="preserve">T </t>
    </r>
    <r>
      <rPr>
        <u/>
        <sz val="8"/>
        <color rgb="FF0000FF"/>
        <rFont val="Tahoma"/>
        <family val="2"/>
      </rPr>
      <t>101.218%</t>
    </r>
  </si>
  <si>
    <r>
      <t xml:space="preserve">T </t>
    </r>
    <r>
      <rPr>
        <u/>
        <sz val="8"/>
        <color rgb="FF0000FF"/>
        <rFont val="Tahoma"/>
        <family val="2"/>
      </rPr>
      <t>1.585%</t>
    </r>
  </si>
  <si>
    <r>
      <t xml:space="preserve">T </t>
    </r>
    <r>
      <rPr>
        <u/>
        <sz val="8"/>
        <color rgb="FF0000FF"/>
        <rFont val="Tahoma"/>
        <family val="2"/>
      </rPr>
      <t>1.566</t>
    </r>
  </si>
  <si>
    <r>
      <t xml:space="preserve">T </t>
    </r>
    <r>
      <rPr>
        <u/>
        <sz val="8"/>
        <color theme="1"/>
        <rFont val="Tahoma"/>
        <family val="2"/>
      </rPr>
      <t>99.529%</t>
    </r>
  </si>
  <si>
    <r>
      <t xml:space="preserve">T </t>
    </r>
    <r>
      <rPr>
        <u/>
        <sz val="8"/>
        <color theme="1"/>
        <rFont val="Tahoma"/>
        <family val="2"/>
      </rPr>
      <t>99.673%</t>
    </r>
  </si>
  <si>
    <r>
      <t xml:space="preserve">T </t>
    </r>
    <r>
      <rPr>
        <u/>
        <sz val="8"/>
        <color theme="1"/>
        <rFont val="Tahoma"/>
        <family val="2"/>
      </rPr>
      <t>99.823%</t>
    </r>
  </si>
  <si>
    <r>
      <t xml:space="preserve">T </t>
    </r>
    <r>
      <rPr>
        <u/>
        <sz val="8"/>
        <color rgb="FF0000FF"/>
        <rFont val="Tahoma"/>
        <family val="2"/>
      </rPr>
      <t>99.675%</t>
    </r>
  </si>
  <si>
    <r>
      <t xml:space="preserve">T </t>
    </r>
    <r>
      <rPr>
        <u/>
        <sz val="8"/>
        <color rgb="FF0000FF"/>
        <rFont val="Tahoma"/>
        <family val="2"/>
      </rPr>
      <t>0.147%</t>
    </r>
  </si>
  <si>
    <r>
      <t xml:space="preserve">T </t>
    </r>
    <r>
      <rPr>
        <u/>
        <sz val="8"/>
        <color rgb="FF0000FF"/>
        <rFont val="Tahoma"/>
        <family val="2"/>
      </rPr>
      <t>0.147</t>
    </r>
  </si>
  <si>
    <r>
      <t xml:space="preserve">T </t>
    </r>
    <r>
      <rPr>
        <u/>
        <sz val="8"/>
        <color theme="1"/>
        <rFont val="Tahoma"/>
        <family val="2"/>
      </rPr>
      <t>98.357%</t>
    </r>
  </si>
  <si>
    <r>
      <t xml:space="preserve">T </t>
    </r>
    <r>
      <rPr>
        <u/>
        <sz val="8"/>
        <color theme="1"/>
        <rFont val="Tahoma"/>
        <family val="2"/>
      </rPr>
      <t>98.581%</t>
    </r>
  </si>
  <si>
    <r>
      <t xml:space="preserve">T </t>
    </r>
    <r>
      <rPr>
        <u/>
        <sz val="8"/>
        <color theme="1"/>
        <rFont val="Tahoma"/>
        <family val="2"/>
      </rPr>
      <t>99.109%</t>
    </r>
  </si>
  <si>
    <r>
      <t xml:space="preserve">T </t>
    </r>
    <r>
      <rPr>
        <u/>
        <sz val="8"/>
        <color rgb="FF0000FF"/>
        <rFont val="Tahoma"/>
        <family val="2"/>
      </rPr>
      <t>98.682%</t>
    </r>
  </si>
  <si>
    <r>
      <t xml:space="preserve">T </t>
    </r>
    <r>
      <rPr>
        <u/>
        <sz val="8"/>
        <color rgb="FF0000FF"/>
        <rFont val="Tahoma"/>
        <family val="2"/>
      </rPr>
      <t>0.391</t>
    </r>
  </si>
  <si>
    <r>
      <t>1:10</t>
    </r>
    <r>
      <rPr>
        <sz val="7"/>
        <color theme="1"/>
        <rFont val="Tahoma"/>
        <family val="2"/>
      </rPr>
      <t>2/25/2014 10:44:40 AM</t>
    </r>
  </si>
  <si>
    <r>
      <t xml:space="preserve">T </t>
    </r>
    <r>
      <rPr>
        <u/>
        <sz val="8"/>
        <color theme="1"/>
        <rFont val="Tahoma"/>
        <family val="2"/>
      </rPr>
      <t>745.500</t>
    </r>
  </si>
  <si>
    <r>
      <t xml:space="preserve">T </t>
    </r>
    <r>
      <rPr>
        <u/>
        <sz val="8"/>
        <color theme="1"/>
        <rFont val="Tahoma"/>
        <family val="2"/>
      </rPr>
      <t>1544.000</t>
    </r>
  </si>
  <si>
    <r>
      <t xml:space="preserve">T </t>
    </r>
    <r>
      <rPr>
        <u/>
        <sz val="8"/>
        <color theme="1"/>
        <rFont val="Tahoma"/>
        <family val="2"/>
      </rPr>
      <t>1499.000</t>
    </r>
  </si>
  <si>
    <r>
      <t xml:space="preserve">T </t>
    </r>
    <r>
      <rPr>
        <u/>
        <sz val="8"/>
        <color theme="1"/>
        <rFont val="Tahoma"/>
        <family val="2"/>
      </rPr>
      <t>1482.000</t>
    </r>
  </si>
  <si>
    <r>
      <t xml:space="preserve">T </t>
    </r>
    <r>
      <rPr>
        <u/>
        <sz val="8"/>
        <color theme="1"/>
        <rFont val="Tahoma"/>
        <family val="2"/>
      </rPr>
      <t>101.550%</t>
    </r>
  </si>
  <si>
    <r>
      <t xml:space="preserve">T </t>
    </r>
    <r>
      <rPr>
        <u/>
        <sz val="8"/>
        <color theme="1"/>
        <rFont val="Tahoma"/>
        <family val="2"/>
      </rPr>
      <t>718.200</t>
    </r>
  </si>
  <si>
    <r>
      <t xml:space="preserve">T </t>
    </r>
    <r>
      <rPr>
        <u/>
        <sz val="8"/>
        <color theme="1"/>
        <rFont val="Tahoma"/>
        <family val="2"/>
      </rPr>
      <t>140.500</t>
    </r>
  </si>
  <si>
    <r>
      <t xml:space="preserve">T </t>
    </r>
    <r>
      <rPr>
        <u/>
        <sz val="8"/>
        <color theme="1"/>
        <rFont val="Tahoma"/>
        <family val="2"/>
      </rPr>
      <t>755.300</t>
    </r>
  </si>
  <si>
    <r>
      <t xml:space="preserve">T </t>
    </r>
    <r>
      <rPr>
        <u/>
        <sz val="8"/>
        <color theme="1"/>
        <rFont val="Tahoma"/>
        <family val="2"/>
      </rPr>
      <t>1558.000</t>
    </r>
  </si>
  <si>
    <r>
      <t xml:space="preserve">T </t>
    </r>
    <r>
      <rPr>
        <u/>
        <sz val="8"/>
        <color theme="1"/>
        <rFont val="Tahoma"/>
        <family val="2"/>
      </rPr>
      <t>1519.000</t>
    </r>
  </si>
  <si>
    <r>
      <t xml:space="preserve">T </t>
    </r>
    <r>
      <rPr>
        <u/>
        <sz val="8"/>
        <color theme="1"/>
        <rFont val="Tahoma"/>
        <family val="2"/>
      </rPr>
      <t>1505.000</t>
    </r>
  </si>
  <si>
    <r>
      <t xml:space="preserve">T </t>
    </r>
    <r>
      <rPr>
        <u/>
        <sz val="8"/>
        <color theme="1"/>
        <rFont val="Tahoma"/>
        <family val="2"/>
      </rPr>
      <t>101.392%</t>
    </r>
  </si>
  <si>
    <r>
      <t xml:space="preserve">T </t>
    </r>
    <r>
      <rPr>
        <u/>
        <sz val="8"/>
        <color theme="1"/>
        <rFont val="Tahoma"/>
        <family val="2"/>
      </rPr>
      <t>726.200</t>
    </r>
  </si>
  <si>
    <r>
      <t xml:space="preserve">T </t>
    </r>
    <r>
      <rPr>
        <u/>
        <sz val="8"/>
        <color theme="1"/>
        <rFont val="Tahoma"/>
        <family val="2"/>
      </rPr>
      <t>141.800</t>
    </r>
  </si>
  <si>
    <r>
      <t xml:space="preserve">T </t>
    </r>
    <r>
      <rPr>
        <u/>
        <sz val="8"/>
        <color theme="1"/>
        <rFont val="Tahoma"/>
        <family val="2"/>
      </rPr>
      <t>746.200</t>
    </r>
  </si>
  <si>
    <r>
      <t xml:space="preserve">T </t>
    </r>
    <r>
      <rPr>
        <u/>
        <sz val="8"/>
        <color theme="1"/>
        <rFont val="Tahoma"/>
        <family val="2"/>
      </rPr>
      <t>1543.000</t>
    </r>
  </si>
  <si>
    <r>
      <t xml:space="preserve">T </t>
    </r>
    <r>
      <rPr>
        <u/>
        <sz val="8"/>
        <color theme="1"/>
        <rFont val="Tahoma"/>
        <family val="2"/>
      </rPr>
      <t>1502.000</t>
    </r>
  </si>
  <si>
    <r>
      <t xml:space="preserve">T </t>
    </r>
    <r>
      <rPr>
        <u/>
        <sz val="8"/>
        <color theme="1"/>
        <rFont val="Tahoma"/>
        <family val="2"/>
      </rPr>
      <t>1491.000</t>
    </r>
  </si>
  <si>
    <r>
      <t xml:space="preserve">T </t>
    </r>
    <r>
      <rPr>
        <u/>
        <sz val="8"/>
        <color theme="1"/>
        <rFont val="Tahoma"/>
        <family val="2"/>
      </rPr>
      <t>102.025%</t>
    </r>
  </si>
  <si>
    <r>
      <t xml:space="preserve">T </t>
    </r>
    <r>
      <rPr>
        <u/>
        <sz val="8"/>
        <color theme="1"/>
        <rFont val="Tahoma"/>
        <family val="2"/>
      </rPr>
      <t>717.900</t>
    </r>
  </si>
  <si>
    <r>
      <t xml:space="preserve">T </t>
    </r>
    <r>
      <rPr>
        <u/>
        <sz val="8"/>
        <color theme="1"/>
        <rFont val="Tahoma"/>
        <family val="2"/>
      </rPr>
      <t>139.800</t>
    </r>
  </si>
  <si>
    <r>
      <t xml:space="preserve">T </t>
    </r>
    <r>
      <rPr>
        <u/>
        <sz val="8"/>
        <color rgb="FF0000FF"/>
        <rFont val="Tahoma"/>
        <family val="2"/>
      </rPr>
      <t>749.000</t>
    </r>
  </si>
  <si>
    <r>
      <t xml:space="preserve">T </t>
    </r>
    <r>
      <rPr>
        <u/>
        <sz val="8"/>
        <color rgb="FF0000FF"/>
        <rFont val="Tahoma"/>
        <family val="2"/>
      </rPr>
      <t>1548.000</t>
    </r>
  </si>
  <si>
    <r>
      <t xml:space="preserve">T </t>
    </r>
    <r>
      <rPr>
        <u/>
        <sz val="8"/>
        <color rgb="FF0000FF"/>
        <rFont val="Tahoma"/>
        <family val="2"/>
      </rPr>
      <t>1507.000</t>
    </r>
  </si>
  <si>
    <r>
      <t xml:space="preserve">T </t>
    </r>
    <r>
      <rPr>
        <u/>
        <sz val="8"/>
        <color rgb="FF0000FF"/>
        <rFont val="Tahoma"/>
        <family val="2"/>
      </rPr>
      <t>1493.000</t>
    </r>
  </si>
  <si>
    <r>
      <t xml:space="preserve">T </t>
    </r>
    <r>
      <rPr>
        <u/>
        <sz val="8"/>
        <color rgb="FF0000FF"/>
        <rFont val="Tahoma"/>
        <family val="2"/>
      </rPr>
      <t>101.656%</t>
    </r>
  </si>
  <si>
    <r>
      <t xml:space="preserve">T </t>
    </r>
    <r>
      <rPr>
        <u/>
        <sz val="8"/>
        <color rgb="FF0000FF"/>
        <rFont val="Tahoma"/>
        <family val="2"/>
      </rPr>
      <t>720.800</t>
    </r>
  </si>
  <si>
    <r>
      <t xml:space="preserve">T </t>
    </r>
    <r>
      <rPr>
        <u/>
        <sz val="8"/>
        <color rgb="FF0000FF"/>
        <rFont val="Tahoma"/>
        <family val="2"/>
      </rPr>
      <t>140.700</t>
    </r>
  </si>
  <si>
    <r>
      <t xml:space="preserve">T </t>
    </r>
    <r>
      <rPr>
        <u/>
        <sz val="8"/>
        <color rgb="FF0000FF"/>
        <rFont val="Tahoma"/>
        <family val="2"/>
      </rPr>
      <t>5.461</t>
    </r>
  </si>
  <si>
    <r>
      <t xml:space="preserve">T </t>
    </r>
    <r>
      <rPr>
        <u/>
        <sz val="8"/>
        <color rgb="FF0000FF"/>
        <rFont val="Tahoma"/>
        <family val="2"/>
      </rPr>
      <t>8.711</t>
    </r>
  </si>
  <si>
    <r>
      <t xml:space="preserve">T </t>
    </r>
    <r>
      <rPr>
        <u/>
        <sz val="8"/>
        <color rgb="FF0000FF"/>
        <rFont val="Tahoma"/>
        <family val="2"/>
      </rPr>
      <t>10.640</t>
    </r>
  </si>
  <si>
    <r>
      <t xml:space="preserve">T </t>
    </r>
    <r>
      <rPr>
        <u/>
        <sz val="8"/>
        <color rgb="FF0000FF"/>
        <rFont val="Tahoma"/>
        <family val="2"/>
      </rPr>
      <t>11.420</t>
    </r>
  </si>
  <si>
    <r>
      <t xml:space="preserve">T </t>
    </r>
    <r>
      <rPr>
        <u/>
        <sz val="8"/>
        <color rgb="FF0000FF"/>
        <rFont val="Tahoma"/>
        <family val="2"/>
      </rPr>
      <t>0.330%</t>
    </r>
  </si>
  <si>
    <r>
      <t xml:space="preserve">T </t>
    </r>
    <r>
      <rPr>
        <u/>
        <sz val="8"/>
        <color rgb="FF0000FF"/>
        <rFont val="Tahoma"/>
        <family val="2"/>
      </rPr>
      <t>4.705</t>
    </r>
  </si>
  <si>
    <r>
      <t xml:space="preserve">T </t>
    </r>
    <r>
      <rPr>
        <u/>
        <sz val="8"/>
        <color rgb="FF0000FF"/>
        <rFont val="Tahoma"/>
        <family val="2"/>
      </rPr>
      <t>1.017</t>
    </r>
  </si>
  <si>
    <r>
      <t xml:space="preserve">T </t>
    </r>
    <r>
      <rPr>
        <u/>
        <sz val="8"/>
        <color rgb="FF0000FF"/>
        <rFont val="Tahoma"/>
        <family val="2"/>
      </rPr>
      <t>0.729</t>
    </r>
  </si>
  <si>
    <r>
      <t xml:space="preserve">T </t>
    </r>
    <r>
      <rPr>
        <u/>
        <sz val="8"/>
        <color rgb="FF0000FF"/>
        <rFont val="Tahoma"/>
        <family val="2"/>
      </rPr>
      <t>0.563</t>
    </r>
  </si>
  <si>
    <r>
      <t xml:space="preserve">T </t>
    </r>
    <r>
      <rPr>
        <u/>
        <sz val="8"/>
        <color rgb="FF0000FF"/>
        <rFont val="Tahoma"/>
        <family val="2"/>
      </rPr>
      <t>0.706</t>
    </r>
  </si>
  <si>
    <r>
      <t xml:space="preserve">T </t>
    </r>
    <r>
      <rPr>
        <u/>
        <sz val="8"/>
        <color rgb="FF0000FF"/>
        <rFont val="Tahoma"/>
        <family val="2"/>
      </rPr>
      <t>0.765</t>
    </r>
  </si>
  <si>
    <r>
      <t xml:space="preserve">T </t>
    </r>
    <r>
      <rPr>
        <u/>
        <sz val="8"/>
        <color rgb="FF0000FF"/>
        <rFont val="Tahoma"/>
        <family val="2"/>
      </rPr>
      <t>0.324</t>
    </r>
  </si>
  <si>
    <r>
      <t xml:space="preserve">T </t>
    </r>
    <r>
      <rPr>
        <u/>
        <sz val="8"/>
        <color rgb="FF0000FF"/>
        <rFont val="Tahoma"/>
        <family val="2"/>
      </rPr>
      <t>0.653</t>
    </r>
  </si>
  <si>
    <r>
      <t xml:space="preserve">T </t>
    </r>
    <r>
      <rPr>
        <u/>
        <sz val="8"/>
        <color rgb="FF0000FF"/>
        <rFont val="Tahoma"/>
        <family val="2"/>
      </rPr>
      <t>0.723</t>
    </r>
  </si>
  <si>
    <r>
      <t xml:space="preserve">T </t>
    </r>
    <r>
      <rPr>
        <u/>
        <sz val="8"/>
        <color theme="1"/>
        <rFont val="Tahoma"/>
        <family val="2"/>
      </rPr>
      <t>102.731%</t>
    </r>
  </si>
  <si>
    <r>
      <t xml:space="preserve">T </t>
    </r>
    <r>
      <rPr>
        <u/>
        <sz val="8"/>
        <color theme="1"/>
        <rFont val="Tahoma"/>
        <family val="2"/>
      </rPr>
      <t>99.967%</t>
    </r>
  </si>
  <si>
    <r>
      <t xml:space="preserve">T </t>
    </r>
    <r>
      <rPr>
        <u/>
        <sz val="8"/>
        <color theme="1"/>
        <rFont val="Tahoma"/>
        <family val="2"/>
      </rPr>
      <t>102.396%</t>
    </r>
  </si>
  <si>
    <r>
      <t xml:space="preserve">T </t>
    </r>
    <r>
      <rPr>
        <u/>
        <sz val="8"/>
        <color rgb="FF0000FF"/>
        <rFont val="Tahoma"/>
        <family val="2"/>
      </rPr>
      <t>101.698%</t>
    </r>
  </si>
  <si>
    <r>
      <t xml:space="preserve">T </t>
    </r>
    <r>
      <rPr>
        <u/>
        <sz val="8"/>
        <color rgb="FF0000FF"/>
        <rFont val="Tahoma"/>
        <family val="2"/>
      </rPr>
      <t>1.508%</t>
    </r>
  </si>
  <si>
    <r>
      <t xml:space="preserve">T </t>
    </r>
    <r>
      <rPr>
        <u/>
        <sz val="8"/>
        <color rgb="FF0000FF"/>
        <rFont val="Tahoma"/>
        <family val="2"/>
      </rPr>
      <t>1.483</t>
    </r>
  </si>
  <si>
    <r>
      <t xml:space="preserve">T </t>
    </r>
    <r>
      <rPr>
        <u/>
        <sz val="8"/>
        <color theme="1"/>
        <rFont val="Tahoma"/>
        <family val="2"/>
      </rPr>
      <t>100.586%</t>
    </r>
  </si>
  <si>
    <r>
      <t xml:space="preserve">T </t>
    </r>
    <r>
      <rPr>
        <u/>
        <sz val="8"/>
        <color theme="1"/>
        <rFont val="Tahoma"/>
        <family val="2"/>
      </rPr>
      <t>99.292%</t>
    </r>
  </si>
  <si>
    <r>
      <t xml:space="preserve">T </t>
    </r>
    <r>
      <rPr>
        <u/>
        <sz val="8"/>
        <color theme="1"/>
        <rFont val="Tahoma"/>
        <family val="2"/>
      </rPr>
      <t>99.713%</t>
    </r>
  </si>
  <si>
    <r>
      <t xml:space="preserve">T </t>
    </r>
    <r>
      <rPr>
        <u/>
        <sz val="8"/>
        <color rgb="FF0000FF"/>
        <rFont val="Tahoma"/>
        <family val="2"/>
      </rPr>
      <t>99.864%</t>
    </r>
  </si>
  <si>
    <r>
      <t xml:space="preserve">T </t>
    </r>
    <r>
      <rPr>
        <u/>
        <sz val="8"/>
        <color rgb="FF0000FF"/>
        <rFont val="Tahoma"/>
        <family val="2"/>
      </rPr>
      <t>0.660%</t>
    </r>
  </si>
  <si>
    <r>
      <t xml:space="preserve">T </t>
    </r>
    <r>
      <rPr>
        <u/>
        <sz val="8"/>
        <color rgb="FF0000FF"/>
        <rFont val="Tahoma"/>
        <family val="2"/>
      </rPr>
      <t>0.661</t>
    </r>
  </si>
  <si>
    <r>
      <t xml:space="preserve">T </t>
    </r>
    <r>
      <rPr>
        <u/>
        <sz val="8"/>
        <color theme="1"/>
        <rFont val="Tahoma"/>
        <family val="2"/>
      </rPr>
      <t>98.092%</t>
    </r>
  </si>
  <si>
    <r>
      <t xml:space="preserve">T </t>
    </r>
    <r>
      <rPr>
        <u/>
        <sz val="8"/>
        <color theme="1"/>
        <rFont val="Tahoma"/>
        <family val="2"/>
      </rPr>
      <t>97.439%</t>
    </r>
  </si>
  <si>
    <r>
      <t xml:space="preserve">T </t>
    </r>
    <r>
      <rPr>
        <u/>
        <sz val="8"/>
        <color theme="1"/>
        <rFont val="Tahoma"/>
        <family val="2"/>
      </rPr>
      <t>98.731%</t>
    </r>
  </si>
  <si>
    <r>
      <t xml:space="preserve">T </t>
    </r>
    <r>
      <rPr>
        <u/>
        <sz val="8"/>
        <color rgb="FF0000FF"/>
        <rFont val="Tahoma"/>
        <family val="2"/>
      </rPr>
      <t>98.087%</t>
    </r>
  </si>
  <si>
    <r>
      <t xml:space="preserve">T </t>
    </r>
    <r>
      <rPr>
        <u/>
        <sz val="8"/>
        <color rgb="FF0000FF"/>
        <rFont val="Tahoma"/>
        <family val="2"/>
      </rPr>
      <t>0.646%</t>
    </r>
  </si>
  <si>
    <r>
      <t xml:space="preserve">T </t>
    </r>
    <r>
      <rPr>
        <u/>
        <sz val="8"/>
        <color rgb="FF0000FF"/>
        <rFont val="Tahoma"/>
        <family val="2"/>
      </rPr>
      <t>0.659</t>
    </r>
  </si>
  <si>
    <r>
      <t>1:1</t>
    </r>
    <r>
      <rPr>
        <sz val="7"/>
        <color theme="1"/>
        <rFont val="Tahoma"/>
        <family val="2"/>
      </rPr>
      <t>2/25/2014 10:52:06 AM</t>
    </r>
  </si>
  <si>
    <r>
      <t xml:space="preserve">TM </t>
    </r>
    <r>
      <rPr>
        <u/>
        <sz val="8"/>
        <color theme="1"/>
        <rFont val="Tahoma"/>
        <family val="2"/>
      </rPr>
      <t>6455.000</t>
    </r>
  </si>
  <si>
    <r>
      <t xml:space="preserve">TM </t>
    </r>
    <r>
      <rPr>
        <u/>
        <sz val="8"/>
        <color theme="1"/>
        <rFont val="Tahoma"/>
        <family val="2"/>
      </rPr>
      <t>13700.000</t>
    </r>
  </si>
  <si>
    <r>
      <t xml:space="preserve">T </t>
    </r>
    <r>
      <rPr>
        <u/>
        <sz val="8"/>
        <color theme="1"/>
        <rFont val="Tahoma"/>
        <family val="2"/>
      </rPr>
      <t>13170.000</t>
    </r>
  </si>
  <si>
    <r>
      <t xml:space="preserve">TM </t>
    </r>
    <r>
      <rPr>
        <u/>
        <sz val="8"/>
        <color theme="1"/>
        <rFont val="Tahoma"/>
        <family val="2"/>
      </rPr>
      <t>6481.000</t>
    </r>
  </si>
  <si>
    <r>
      <t xml:space="preserve">TM </t>
    </r>
    <r>
      <rPr>
        <u/>
        <sz val="8"/>
        <color theme="1"/>
        <rFont val="Tahoma"/>
        <family val="2"/>
      </rPr>
      <t>13280.000</t>
    </r>
  </si>
  <si>
    <r>
      <t xml:space="preserve">M </t>
    </r>
    <r>
      <rPr>
        <u/>
        <sz val="8"/>
        <color theme="1"/>
        <rFont val="Tahoma"/>
        <family val="2"/>
      </rPr>
      <t>8241.000</t>
    </r>
  </si>
  <si>
    <r>
      <t xml:space="preserve">T </t>
    </r>
    <r>
      <rPr>
        <u/>
        <sz val="8"/>
        <color theme="1"/>
        <rFont val="Tahoma"/>
        <family val="2"/>
      </rPr>
      <t>110.873%</t>
    </r>
  </si>
  <si>
    <r>
      <t xml:space="preserve">T </t>
    </r>
    <r>
      <rPr>
        <u/>
        <sz val="8"/>
        <color theme="1"/>
        <rFont val="Tahoma"/>
        <family val="2"/>
      </rPr>
      <t>6476.000</t>
    </r>
  </si>
  <si>
    <r>
      <t xml:space="preserve">T </t>
    </r>
    <r>
      <rPr>
        <u/>
        <sz val="8"/>
        <color theme="1"/>
        <rFont val="Tahoma"/>
        <family val="2"/>
      </rPr>
      <t>326.200</t>
    </r>
  </si>
  <si>
    <r>
      <t xml:space="preserve">T </t>
    </r>
    <r>
      <rPr>
        <u/>
        <sz val="8"/>
        <color theme="1"/>
        <rFont val="Tahoma"/>
        <family val="2"/>
      </rPr>
      <t>1284.000</t>
    </r>
  </si>
  <si>
    <r>
      <t xml:space="preserve">TM </t>
    </r>
    <r>
      <rPr>
        <u/>
        <sz val="8"/>
        <color theme="1"/>
        <rFont val="Tahoma"/>
        <family val="2"/>
      </rPr>
      <t>14360.000</t>
    </r>
  </si>
  <si>
    <r>
      <t xml:space="preserve">TM </t>
    </r>
    <r>
      <rPr>
        <u/>
        <sz val="8"/>
        <color theme="1"/>
        <rFont val="Tahoma"/>
        <family val="2"/>
      </rPr>
      <t>131.500</t>
    </r>
  </si>
  <si>
    <r>
      <t xml:space="preserve">M </t>
    </r>
    <r>
      <rPr>
        <u/>
        <sz val="8"/>
        <color theme="1"/>
        <rFont val="Tahoma"/>
        <family val="2"/>
      </rPr>
      <t>131.900</t>
    </r>
  </si>
  <si>
    <r>
      <t xml:space="preserve">T </t>
    </r>
    <r>
      <rPr>
        <u/>
        <sz val="8"/>
        <color theme="1"/>
        <rFont val="Tahoma"/>
        <family val="2"/>
      </rPr>
      <t>6401.000</t>
    </r>
  </si>
  <si>
    <r>
      <t xml:space="preserve">T </t>
    </r>
    <r>
      <rPr>
        <u/>
        <sz val="8"/>
        <color theme="1"/>
        <rFont val="Tahoma"/>
        <family val="2"/>
      </rPr>
      <t>13570.000</t>
    </r>
  </si>
  <si>
    <r>
      <t xml:space="preserve">T </t>
    </r>
    <r>
      <rPr>
        <u/>
        <sz val="8"/>
        <color theme="1"/>
        <rFont val="Tahoma"/>
        <family val="2"/>
      </rPr>
      <t>13150.000</t>
    </r>
  </si>
  <si>
    <r>
      <t xml:space="preserve">T </t>
    </r>
    <r>
      <rPr>
        <u/>
        <sz val="8"/>
        <color theme="1"/>
        <rFont val="Tahoma"/>
        <family val="2"/>
      </rPr>
      <t>6456.000</t>
    </r>
  </si>
  <si>
    <r>
      <t xml:space="preserve">T </t>
    </r>
    <r>
      <rPr>
        <u/>
        <sz val="8"/>
        <color theme="1"/>
        <rFont val="Tahoma"/>
        <family val="2"/>
      </rPr>
      <t>13230.000</t>
    </r>
  </si>
  <si>
    <r>
      <t xml:space="preserve">T </t>
    </r>
    <r>
      <rPr>
        <u/>
        <sz val="8"/>
        <color theme="1"/>
        <rFont val="Tahoma"/>
        <family val="2"/>
      </rPr>
      <t>112.139%</t>
    </r>
  </si>
  <si>
    <r>
      <t xml:space="preserve">T </t>
    </r>
    <r>
      <rPr>
        <u/>
        <sz val="8"/>
        <color theme="1"/>
        <rFont val="Tahoma"/>
        <family val="2"/>
      </rPr>
      <t>6459.000</t>
    </r>
  </si>
  <si>
    <r>
      <t xml:space="preserve">T </t>
    </r>
    <r>
      <rPr>
        <u/>
        <sz val="8"/>
        <color theme="1"/>
        <rFont val="Tahoma"/>
        <family val="2"/>
      </rPr>
      <t>326.000</t>
    </r>
  </si>
  <si>
    <r>
      <t xml:space="preserve">T </t>
    </r>
    <r>
      <rPr>
        <u/>
        <sz val="8"/>
        <color theme="1"/>
        <rFont val="Tahoma"/>
        <family val="2"/>
      </rPr>
      <t>1285.000</t>
    </r>
  </si>
  <si>
    <r>
      <t xml:space="preserve">T </t>
    </r>
    <r>
      <rPr>
        <u/>
        <sz val="8"/>
        <color theme="1"/>
        <rFont val="Tahoma"/>
        <family val="2"/>
      </rPr>
      <t>14270.000</t>
    </r>
  </si>
  <si>
    <r>
      <t xml:space="preserve">T </t>
    </r>
    <r>
      <rPr>
        <u/>
        <sz val="8"/>
        <color theme="1"/>
        <rFont val="Tahoma"/>
        <family val="2"/>
      </rPr>
      <t>131.000</t>
    </r>
  </si>
  <si>
    <r>
      <t xml:space="preserve">M </t>
    </r>
    <r>
      <rPr>
        <u/>
        <sz val="8"/>
        <color theme="1"/>
        <rFont val="Tahoma"/>
        <family val="2"/>
      </rPr>
      <t>132.300</t>
    </r>
  </si>
  <si>
    <r>
      <t xml:space="preserve">T </t>
    </r>
    <r>
      <rPr>
        <u/>
        <sz val="8"/>
        <color theme="1"/>
        <rFont val="Tahoma"/>
        <family val="2"/>
      </rPr>
      <t>6428.000</t>
    </r>
  </si>
  <si>
    <r>
      <t xml:space="preserve">T </t>
    </r>
    <r>
      <rPr>
        <u/>
        <sz val="8"/>
        <color theme="1"/>
        <rFont val="Tahoma"/>
        <family val="2"/>
      </rPr>
      <t>13610.000</t>
    </r>
  </si>
  <si>
    <r>
      <t xml:space="preserve">TM </t>
    </r>
    <r>
      <rPr>
        <u/>
        <sz val="8"/>
        <color theme="1"/>
        <rFont val="Tahoma"/>
        <family val="2"/>
      </rPr>
      <t>13200.000</t>
    </r>
  </si>
  <si>
    <r>
      <t xml:space="preserve">T </t>
    </r>
    <r>
      <rPr>
        <u/>
        <sz val="8"/>
        <color theme="1"/>
        <rFont val="Tahoma"/>
        <family val="2"/>
      </rPr>
      <t>6451.000</t>
    </r>
  </si>
  <si>
    <r>
      <t xml:space="preserve">T </t>
    </r>
    <r>
      <rPr>
        <u/>
        <sz val="8"/>
        <color theme="1"/>
        <rFont val="Tahoma"/>
        <family val="2"/>
      </rPr>
      <t>13240.000</t>
    </r>
  </si>
  <si>
    <r>
      <t xml:space="preserve">T </t>
    </r>
    <r>
      <rPr>
        <u/>
        <sz val="8"/>
        <color theme="1"/>
        <rFont val="Tahoma"/>
        <family val="2"/>
      </rPr>
      <t>113.027%</t>
    </r>
  </si>
  <si>
    <r>
      <t xml:space="preserve">TM </t>
    </r>
    <r>
      <rPr>
        <u/>
        <sz val="8"/>
        <color theme="1"/>
        <rFont val="Tahoma"/>
        <family val="2"/>
      </rPr>
      <t>6498.000</t>
    </r>
  </si>
  <si>
    <r>
      <t xml:space="preserve">TM </t>
    </r>
    <r>
      <rPr>
        <u/>
        <sz val="8"/>
        <color theme="1"/>
        <rFont val="Tahoma"/>
        <family val="2"/>
      </rPr>
      <t>327.000</t>
    </r>
  </si>
  <si>
    <r>
      <t xml:space="preserve">T </t>
    </r>
    <r>
      <rPr>
        <u/>
        <sz val="8"/>
        <color theme="1"/>
        <rFont val="Tahoma"/>
        <family val="2"/>
      </rPr>
      <t>1286.000</t>
    </r>
  </si>
  <si>
    <r>
      <t xml:space="preserve">T </t>
    </r>
    <r>
      <rPr>
        <u/>
        <sz val="8"/>
        <color theme="1"/>
        <rFont val="Tahoma"/>
        <family val="2"/>
      </rPr>
      <t>14180.000</t>
    </r>
  </si>
  <si>
    <r>
      <t xml:space="preserve">T </t>
    </r>
    <r>
      <rPr>
        <u/>
        <sz val="8"/>
        <color theme="1"/>
        <rFont val="Tahoma"/>
        <family val="2"/>
      </rPr>
      <t>131.200</t>
    </r>
  </si>
  <si>
    <r>
      <t xml:space="preserve">TM </t>
    </r>
    <r>
      <rPr>
        <u/>
        <sz val="8"/>
        <color rgb="FF0000FF"/>
        <rFont val="Tahoma"/>
        <family val="2"/>
      </rPr>
      <t>6428.000</t>
    </r>
  </si>
  <si>
    <r>
      <t xml:space="preserve">TM </t>
    </r>
    <r>
      <rPr>
        <u/>
        <sz val="8"/>
        <color rgb="FF0000FF"/>
        <rFont val="Tahoma"/>
        <family val="2"/>
      </rPr>
      <t>13630.000</t>
    </r>
  </si>
  <si>
    <r>
      <t xml:space="preserve">TM </t>
    </r>
    <r>
      <rPr>
        <u/>
        <sz val="8"/>
        <color rgb="FF0000FF"/>
        <rFont val="Tahoma"/>
        <family val="2"/>
      </rPr>
      <t>13180.000</t>
    </r>
  </si>
  <si>
    <r>
      <t xml:space="preserve">TM </t>
    </r>
    <r>
      <rPr>
        <u/>
        <sz val="8"/>
        <color rgb="FF0000FF"/>
        <rFont val="Tahoma"/>
        <family val="2"/>
      </rPr>
      <t>6463.000</t>
    </r>
  </si>
  <si>
    <r>
      <t xml:space="preserve">TM </t>
    </r>
    <r>
      <rPr>
        <u/>
        <sz val="8"/>
        <color rgb="FF0000FF"/>
        <rFont val="Tahoma"/>
        <family val="2"/>
      </rPr>
      <t>13250.000</t>
    </r>
  </si>
  <si>
    <r>
      <t xml:space="preserve">M </t>
    </r>
    <r>
      <rPr>
        <u/>
        <sz val="8"/>
        <color rgb="FF0000FF"/>
        <rFont val="Tahoma"/>
        <family val="2"/>
      </rPr>
      <t>8155.000</t>
    </r>
  </si>
  <si>
    <r>
      <t xml:space="preserve">T </t>
    </r>
    <r>
      <rPr>
        <u/>
        <sz val="8"/>
        <color rgb="FF0000FF"/>
        <rFont val="Tahoma"/>
        <family val="2"/>
      </rPr>
      <t>112.013%</t>
    </r>
  </si>
  <si>
    <r>
      <t xml:space="preserve">TM </t>
    </r>
    <r>
      <rPr>
        <u/>
        <sz val="8"/>
        <color rgb="FF0000FF"/>
        <rFont val="Tahoma"/>
        <family val="2"/>
      </rPr>
      <t>6478.000</t>
    </r>
  </si>
  <si>
    <r>
      <t xml:space="preserve">TM </t>
    </r>
    <r>
      <rPr>
        <u/>
        <sz val="8"/>
        <color rgb="FF0000FF"/>
        <rFont val="Tahoma"/>
        <family val="2"/>
      </rPr>
      <t>326.400</t>
    </r>
  </si>
  <si>
    <r>
      <t xml:space="preserve">T </t>
    </r>
    <r>
      <rPr>
        <u/>
        <sz val="8"/>
        <color rgb="FF0000FF"/>
        <rFont val="Tahoma"/>
        <family val="2"/>
      </rPr>
      <t>1285.000</t>
    </r>
  </si>
  <si>
    <r>
      <t xml:space="preserve">TM </t>
    </r>
    <r>
      <rPr>
        <u/>
        <sz val="8"/>
        <color rgb="FF0000FF"/>
        <rFont val="Tahoma"/>
        <family val="2"/>
      </rPr>
      <t>14270.000</t>
    </r>
  </si>
  <si>
    <r>
      <t xml:space="preserve">TM </t>
    </r>
    <r>
      <rPr>
        <u/>
        <sz val="8"/>
        <color rgb="FF0000FF"/>
        <rFont val="Tahoma"/>
        <family val="2"/>
      </rPr>
      <t>131.200</t>
    </r>
  </si>
  <si>
    <r>
      <t xml:space="preserve">M </t>
    </r>
    <r>
      <rPr>
        <u/>
        <sz val="8"/>
        <color rgb="FF0000FF"/>
        <rFont val="Tahoma"/>
        <family val="2"/>
      </rPr>
      <t>131.700</t>
    </r>
  </si>
  <si>
    <r>
      <t xml:space="preserve">M </t>
    </r>
    <r>
      <rPr>
        <u/>
        <sz val="8"/>
        <color rgb="FF0000FF"/>
        <rFont val="Tahoma"/>
        <family val="2"/>
      </rPr>
      <t>131.900</t>
    </r>
  </si>
  <si>
    <r>
      <t xml:space="preserve">TM </t>
    </r>
    <r>
      <rPr>
        <u/>
        <sz val="8"/>
        <color rgb="FF0000FF"/>
        <rFont val="Tahoma"/>
        <family val="2"/>
      </rPr>
      <t>27.060</t>
    </r>
  </si>
  <si>
    <r>
      <t xml:space="preserve">TM </t>
    </r>
    <r>
      <rPr>
        <u/>
        <sz val="8"/>
        <color rgb="FF0000FF"/>
        <rFont val="Tahoma"/>
        <family val="2"/>
      </rPr>
      <t>67.050</t>
    </r>
  </si>
  <si>
    <r>
      <t xml:space="preserve">TM </t>
    </r>
    <r>
      <rPr>
        <u/>
        <sz val="8"/>
        <color rgb="FF0000FF"/>
        <rFont val="Tahoma"/>
        <family val="2"/>
      </rPr>
      <t>24.250</t>
    </r>
  </si>
  <si>
    <r>
      <t xml:space="preserve">TM </t>
    </r>
    <r>
      <rPr>
        <u/>
        <sz val="8"/>
        <color rgb="FF0000FF"/>
        <rFont val="Tahoma"/>
        <family val="2"/>
      </rPr>
      <t>16.410</t>
    </r>
  </si>
  <si>
    <r>
      <t xml:space="preserve">TM </t>
    </r>
    <r>
      <rPr>
        <u/>
        <sz val="8"/>
        <color rgb="FF0000FF"/>
        <rFont val="Tahoma"/>
        <family val="2"/>
      </rPr>
      <t>29.030</t>
    </r>
  </si>
  <si>
    <r>
      <t xml:space="preserve">M </t>
    </r>
    <r>
      <rPr>
        <u/>
        <sz val="8"/>
        <color rgb="FF0000FF"/>
        <rFont val="Tahoma"/>
        <family val="2"/>
      </rPr>
      <t>74.850</t>
    </r>
  </si>
  <si>
    <r>
      <t xml:space="preserve">T </t>
    </r>
    <r>
      <rPr>
        <u/>
        <sz val="8"/>
        <color rgb="FF0000FF"/>
        <rFont val="Tahoma"/>
        <family val="2"/>
      </rPr>
      <t>1.082%</t>
    </r>
  </si>
  <si>
    <r>
      <t xml:space="preserve">TM </t>
    </r>
    <r>
      <rPr>
        <u/>
        <sz val="8"/>
        <color rgb="FF0000FF"/>
        <rFont val="Tahoma"/>
        <family val="2"/>
      </rPr>
      <t>19.670</t>
    </r>
  </si>
  <si>
    <r>
      <t xml:space="preserve">TM </t>
    </r>
    <r>
      <rPr>
        <u/>
        <sz val="8"/>
        <color rgb="FF0000FF"/>
        <rFont val="Tahoma"/>
        <family val="2"/>
      </rPr>
      <t>0.518</t>
    </r>
  </si>
  <si>
    <r>
      <t xml:space="preserve">T </t>
    </r>
    <r>
      <rPr>
        <u/>
        <sz val="8"/>
        <color rgb="FF0000FF"/>
        <rFont val="Tahoma"/>
        <family val="2"/>
      </rPr>
      <t>0.678</t>
    </r>
  </si>
  <si>
    <r>
      <t xml:space="preserve">TM </t>
    </r>
    <r>
      <rPr>
        <u/>
        <sz val="8"/>
        <color rgb="FF0000FF"/>
        <rFont val="Tahoma"/>
        <family val="2"/>
      </rPr>
      <t>88.520</t>
    </r>
  </si>
  <si>
    <r>
      <t xml:space="preserve">TM </t>
    </r>
    <r>
      <rPr>
        <u/>
        <sz val="8"/>
        <color rgb="FF0000FF"/>
        <rFont val="Tahoma"/>
        <family val="2"/>
      </rPr>
      <t>0.257</t>
    </r>
  </si>
  <si>
    <r>
      <t xml:space="preserve">M </t>
    </r>
    <r>
      <rPr>
        <u/>
        <sz val="8"/>
        <color rgb="FF0000FF"/>
        <rFont val="Tahoma"/>
        <family val="2"/>
      </rPr>
      <t>0.346</t>
    </r>
  </si>
  <si>
    <r>
      <t xml:space="preserve">M </t>
    </r>
    <r>
      <rPr>
        <u/>
        <sz val="8"/>
        <color rgb="FF0000FF"/>
        <rFont val="Tahoma"/>
        <family val="2"/>
      </rPr>
      <t>0.399</t>
    </r>
  </si>
  <si>
    <r>
      <t xml:space="preserve">TM </t>
    </r>
    <r>
      <rPr>
        <u/>
        <sz val="8"/>
        <color rgb="FF0000FF"/>
        <rFont val="Tahoma"/>
        <family val="2"/>
      </rPr>
      <t>0.421</t>
    </r>
  </si>
  <si>
    <r>
      <t xml:space="preserve">TM </t>
    </r>
    <r>
      <rPr>
        <u/>
        <sz val="8"/>
        <color rgb="FF0000FF"/>
        <rFont val="Tahoma"/>
        <family val="2"/>
      </rPr>
      <t>0.492</t>
    </r>
  </si>
  <si>
    <r>
      <t xml:space="preserve">TM </t>
    </r>
    <r>
      <rPr>
        <u/>
        <sz val="8"/>
        <color rgb="FF0000FF"/>
        <rFont val="Tahoma"/>
        <family val="2"/>
      </rPr>
      <t>0.184</t>
    </r>
  </si>
  <si>
    <r>
      <t xml:space="preserve">TM </t>
    </r>
    <r>
      <rPr>
        <u/>
        <sz val="8"/>
        <color rgb="FF0000FF"/>
        <rFont val="Tahoma"/>
        <family val="2"/>
      </rPr>
      <t>0.254</t>
    </r>
  </si>
  <si>
    <r>
      <t xml:space="preserve">TM </t>
    </r>
    <r>
      <rPr>
        <u/>
        <sz val="8"/>
        <color rgb="FF0000FF"/>
        <rFont val="Tahoma"/>
        <family val="2"/>
      </rPr>
      <t>0.219</t>
    </r>
  </si>
  <si>
    <r>
      <t xml:space="preserve">M </t>
    </r>
    <r>
      <rPr>
        <u/>
        <sz val="8"/>
        <color rgb="FF0000FF"/>
        <rFont val="Tahoma"/>
        <family val="2"/>
      </rPr>
      <t>0.918</t>
    </r>
  </si>
  <si>
    <r>
      <t xml:space="preserve">T </t>
    </r>
    <r>
      <rPr>
        <u/>
        <sz val="8"/>
        <color rgb="FF0000FF"/>
        <rFont val="Tahoma"/>
        <family val="2"/>
      </rPr>
      <t>0.966</t>
    </r>
  </si>
  <si>
    <r>
      <t xml:space="preserve">TM </t>
    </r>
    <r>
      <rPr>
        <u/>
        <sz val="8"/>
        <color rgb="FF0000FF"/>
        <rFont val="Tahoma"/>
        <family val="2"/>
      </rPr>
      <t>0.304</t>
    </r>
  </si>
  <si>
    <r>
      <t xml:space="preserve">TM </t>
    </r>
    <r>
      <rPr>
        <u/>
        <sz val="8"/>
        <color rgb="FF0000FF"/>
        <rFont val="Tahoma"/>
        <family val="2"/>
      </rPr>
      <t>0.159</t>
    </r>
  </si>
  <si>
    <r>
      <t xml:space="preserve">T </t>
    </r>
    <r>
      <rPr>
        <u/>
        <sz val="8"/>
        <color rgb="FF0000FF"/>
        <rFont val="Tahoma"/>
        <family val="2"/>
      </rPr>
      <t>0.053</t>
    </r>
  </si>
  <si>
    <r>
      <t xml:space="preserve">TM </t>
    </r>
    <r>
      <rPr>
        <u/>
        <sz val="8"/>
        <color rgb="FF0000FF"/>
        <rFont val="Tahoma"/>
        <family val="2"/>
      </rPr>
      <t>0.620</t>
    </r>
  </si>
  <si>
    <r>
      <t xml:space="preserve">TM </t>
    </r>
    <r>
      <rPr>
        <u/>
        <sz val="8"/>
        <color rgb="FF0000FF"/>
        <rFont val="Tahoma"/>
        <family val="2"/>
      </rPr>
      <t>0.196</t>
    </r>
  </si>
  <si>
    <r>
      <t xml:space="preserve">M </t>
    </r>
    <r>
      <rPr>
        <u/>
        <sz val="8"/>
        <color rgb="FF0000FF"/>
        <rFont val="Tahoma"/>
        <family val="2"/>
      </rPr>
      <t>0.263</t>
    </r>
  </si>
  <si>
    <r>
      <t xml:space="preserve">M </t>
    </r>
    <r>
      <rPr>
        <u/>
        <sz val="8"/>
        <color rgb="FF0000FF"/>
        <rFont val="Tahoma"/>
        <family val="2"/>
      </rPr>
      <t>0.302</t>
    </r>
  </si>
  <si>
    <r>
      <t xml:space="preserve">M </t>
    </r>
    <r>
      <rPr>
        <u/>
        <sz val="8"/>
        <color theme="1"/>
        <rFont val="Tahoma"/>
        <family val="2"/>
      </rPr>
      <t>70.220</t>
    </r>
  </si>
  <si>
    <r>
      <t xml:space="preserve">TM </t>
    </r>
    <r>
      <rPr>
        <u/>
        <sz val="8"/>
        <color theme="1"/>
        <rFont val="Tahoma"/>
        <family val="2"/>
      </rPr>
      <t>323.100</t>
    </r>
  </si>
  <si>
    <r>
      <t xml:space="preserve">TM </t>
    </r>
    <r>
      <rPr>
        <u/>
        <sz val="8"/>
        <color theme="1"/>
        <rFont val="Tahoma"/>
        <family val="2"/>
      </rPr>
      <t>130.000</t>
    </r>
  </si>
  <si>
    <r>
      <t xml:space="preserve">T </t>
    </r>
    <r>
      <rPr>
        <u/>
        <sz val="8"/>
        <color theme="1"/>
        <rFont val="Tahoma"/>
        <family val="2"/>
      </rPr>
      <t>111.599%</t>
    </r>
  </si>
  <si>
    <r>
      <t xml:space="preserve">M </t>
    </r>
    <r>
      <rPr>
        <u/>
        <sz val="8"/>
        <color theme="1"/>
        <rFont val="Tahoma"/>
        <family val="2"/>
      </rPr>
      <t>41.720</t>
    </r>
  </si>
  <si>
    <r>
      <t xml:space="preserve">M </t>
    </r>
    <r>
      <rPr>
        <u/>
        <sz val="8"/>
        <color theme="1"/>
        <rFont val="Tahoma"/>
        <family val="2"/>
      </rPr>
      <t>9.944</t>
    </r>
  </si>
  <si>
    <r>
      <t xml:space="preserve">M </t>
    </r>
    <r>
      <rPr>
        <u/>
        <sz val="8"/>
        <color theme="1"/>
        <rFont val="Tahoma"/>
        <family val="2"/>
      </rPr>
      <t>132.700</t>
    </r>
  </si>
  <si>
    <r>
      <t xml:space="preserve">M </t>
    </r>
    <r>
      <rPr>
        <u/>
        <sz val="8"/>
        <color theme="1"/>
        <rFont val="Tahoma"/>
        <family val="2"/>
      </rPr>
      <t>63.600</t>
    </r>
  </si>
  <si>
    <r>
      <t xml:space="preserve">T </t>
    </r>
    <r>
      <rPr>
        <u/>
        <sz val="8"/>
        <color theme="1"/>
        <rFont val="Tahoma"/>
        <family val="2"/>
      </rPr>
      <t>321.100</t>
    </r>
  </si>
  <si>
    <r>
      <t xml:space="preserve">T </t>
    </r>
    <r>
      <rPr>
        <u/>
        <sz val="8"/>
        <color theme="1"/>
        <rFont val="Tahoma"/>
        <family val="2"/>
      </rPr>
      <t>129.200</t>
    </r>
  </si>
  <si>
    <r>
      <t xml:space="preserve">T </t>
    </r>
    <r>
      <rPr>
        <u/>
        <sz val="8"/>
        <color theme="1"/>
        <rFont val="Tahoma"/>
        <family val="2"/>
      </rPr>
      <t>112.549%</t>
    </r>
  </si>
  <si>
    <r>
      <t xml:space="preserve">M </t>
    </r>
    <r>
      <rPr>
        <u/>
        <sz val="8"/>
        <color theme="1"/>
        <rFont val="Tahoma"/>
        <family val="2"/>
      </rPr>
      <t>130.200</t>
    </r>
  </si>
  <si>
    <r>
      <t xml:space="preserve">M </t>
    </r>
    <r>
      <rPr>
        <u/>
        <sz val="8"/>
        <color theme="1"/>
        <rFont val="Tahoma"/>
        <family val="2"/>
      </rPr>
      <t>9.961</t>
    </r>
  </si>
  <si>
    <r>
      <t xml:space="preserve">M </t>
    </r>
    <r>
      <rPr>
        <u/>
        <sz val="8"/>
        <color theme="1"/>
        <rFont val="Tahoma"/>
        <family val="2"/>
      </rPr>
      <t>9.956</t>
    </r>
  </si>
  <si>
    <r>
      <t xml:space="preserve">M </t>
    </r>
    <r>
      <rPr>
        <u/>
        <sz val="8"/>
        <color theme="1"/>
        <rFont val="Tahoma"/>
        <family val="2"/>
      </rPr>
      <t>9.953</t>
    </r>
  </si>
  <si>
    <r>
      <t xml:space="preserve">M </t>
    </r>
    <r>
      <rPr>
        <u/>
        <sz val="8"/>
        <color theme="1"/>
        <rFont val="Tahoma"/>
        <family val="2"/>
      </rPr>
      <t>410.300</t>
    </r>
  </si>
  <si>
    <r>
      <t xml:space="preserve">M </t>
    </r>
    <r>
      <rPr>
        <u/>
        <sz val="8"/>
        <color theme="1"/>
        <rFont val="Tahoma"/>
        <family val="2"/>
      </rPr>
      <t>131.800</t>
    </r>
  </si>
  <si>
    <r>
      <t xml:space="preserve">M </t>
    </r>
    <r>
      <rPr>
        <u/>
        <sz val="8"/>
        <color theme="1"/>
        <rFont val="Tahoma"/>
        <family val="2"/>
      </rPr>
      <t>42.860</t>
    </r>
  </si>
  <si>
    <r>
      <t xml:space="preserve">M </t>
    </r>
    <r>
      <rPr>
        <u/>
        <sz val="8"/>
        <color theme="1"/>
        <rFont val="Tahoma"/>
        <family val="2"/>
      </rPr>
      <t>63.180</t>
    </r>
  </si>
  <si>
    <r>
      <t xml:space="preserve">T </t>
    </r>
    <r>
      <rPr>
        <u/>
        <sz val="8"/>
        <color theme="1"/>
        <rFont val="Tahoma"/>
        <family val="2"/>
      </rPr>
      <t>321.900</t>
    </r>
  </si>
  <si>
    <r>
      <t xml:space="preserve">T </t>
    </r>
    <r>
      <rPr>
        <u/>
        <sz val="8"/>
        <color theme="1"/>
        <rFont val="Tahoma"/>
        <family val="2"/>
      </rPr>
      <t>128.800</t>
    </r>
  </si>
  <si>
    <r>
      <t xml:space="preserve">T </t>
    </r>
    <r>
      <rPr>
        <u/>
        <sz val="8"/>
        <color theme="1"/>
        <rFont val="Tahoma"/>
        <family val="2"/>
      </rPr>
      <t>113.852%</t>
    </r>
  </si>
  <si>
    <r>
      <t xml:space="preserve">M </t>
    </r>
    <r>
      <rPr>
        <u/>
        <sz val="8"/>
        <color theme="1"/>
        <rFont val="Tahoma"/>
        <family val="2"/>
      </rPr>
      <t>130.000</t>
    </r>
  </si>
  <si>
    <r>
      <t xml:space="preserve">M </t>
    </r>
    <r>
      <rPr>
        <u/>
        <sz val="8"/>
        <color rgb="FF0000FF"/>
        <rFont val="Tahoma"/>
        <family val="2"/>
      </rPr>
      <t>132.500</t>
    </r>
  </si>
  <si>
    <r>
      <t xml:space="preserve">M </t>
    </r>
    <r>
      <rPr>
        <u/>
        <sz val="8"/>
        <color rgb="FF0000FF"/>
        <rFont val="Tahoma"/>
        <family val="2"/>
      </rPr>
      <t>42.660</t>
    </r>
  </si>
  <si>
    <r>
      <t xml:space="preserve">M </t>
    </r>
    <r>
      <rPr>
        <u/>
        <sz val="8"/>
        <color rgb="FF0000FF"/>
        <rFont val="Tahoma"/>
        <family val="2"/>
      </rPr>
      <t>63.090</t>
    </r>
  </si>
  <si>
    <r>
      <t xml:space="preserve">M </t>
    </r>
    <r>
      <rPr>
        <u/>
        <sz val="8"/>
        <color rgb="FF0000FF"/>
        <rFont val="Tahoma"/>
        <family val="2"/>
      </rPr>
      <t>63.060</t>
    </r>
  </si>
  <si>
    <r>
      <t xml:space="preserve">TM </t>
    </r>
    <r>
      <rPr>
        <u/>
        <sz val="8"/>
        <color rgb="FF0000FF"/>
        <rFont val="Tahoma"/>
        <family val="2"/>
      </rPr>
      <t>322.000</t>
    </r>
  </si>
  <si>
    <r>
      <t xml:space="preserve">TM </t>
    </r>
    <r>
      <rPr>
        <u/>
        <sz val="8"/>
        <color rgb="FF0000FF"/>
        <rFont val="Tahoma"/>
        <family val="2"/>
      </rPr>
      <t>129.300</t>
    </r>
  </si>
  <si>
    <r>
      <t xml:space="preserve">T </t>
    </r>
    <r>
      <rPr>
        <u/>
        <sz val="8"/>
        <color rgb="FF0000FF"/>
        <rFont val="Tahoma"/>
        <family val="2"/>
      </rPr>
      <t>112.667%</t>
    </r>
  </si>
  <si>
    <r>
      <t xml:space="preserve">M </t>
    </r>
    <r>
      <rPr>
        <u/>
        <sz val="8"/>
        <color rgb="FF0000FF"/>
        <rFont val="Tahoma"/>
        <family val="2"/>
      </rPr>
      <t>41.660</t>
    </r>
  </si>
  <si>
    <r>
      <t xml:space="preserve">M </t>
    </r>
    <r>
      <rPr>
        <u/>
        <sz val="8"/>
        <color rgb="FF0000FF"/>
        <rFont val="Tahoma"/>
        <family val="2"/>
      </rPr>
      <t>129.900</t>
    </r>
  </si>
  <si>
    <r>
      <t xml:space="preserve">M </t>
    </r>
    <r>
      <rPr>
        <u/>
        <sz val="8"/>
        <color rgb="FF0000FF"/>
        <rFont val="Tahoma"/>
        <family val="2"/>
      </rPr>
      <t>9.904</t>
    </r>
  </si>
  <si>
    <r>
      <t xml:space="preserve">M </t>
    </r>
    <r>
      <rPr>
        <u/>
        <sz val="8"/>
        <color rgb="FF0000FF"/>
        <rFont val="Tahoma"/>
        <family val="2"/>
      </rPr>
      <t>9.903</t>
    </r>
  </si>
  <si>
    <r>
      <t xml:space="preserve">M </t>
    </r>
    <r>
      <rPr>
        <u/>
        <sz val="8"/>
        <color rgb="FF0000FF"/>
        <rFont val="Tahoma"/>
        <family val="2"/>
      </rPr>
      <t>9.930</t>
    </r>
  </si>
  <si>
    <r>
      <t xml:space="preserve">M </t>
    </r>
    <r>
      <rPr>
        <u/>
        <sz val="8"/>
        <color rgb="FF0000FF"/>
        <rFont val="Tahoma"/>
        <family val="2"/>
      </rPr>
      <t>407.800</t>
    </r>
  </si>
  <si>
    <r>
      <t xml:space="preserve">M </t>
    </r>
    <r>
      <rPr>
        <u/>
        <sz val="8"/>
        <color rgb="FF0000FF"/>
        <rFont val="Tahoma"/>
        <family val="2"/>
      </rPr>
      <t>131.600</t>
    </r>
  </si>
  <si>
    <r>
      <t xml:space="preserve">M </t>
    </r>
    <r>
      <rPr>
        <u/>
        <sz val="8"/>
        <color rgb="FF0000FF"/>
        <rFont val="Tahoma"/>
        <family val="2"/>
      </rPr>
      <t>0.259</t>
    </r>
  </si>
  <si>
    <r>
      <t xml:space="preserve">M </t>
    </r>
    <r>
      <rPr>
        <u/>
        <sz val="8"/>
        <color rgb="FF0000FF"/>
        <rFont val="Tahoma"/>
        <family val="2"/>
      </rPr>
      <t>0.188</t>
    </r>
  </si>
  <si>
    <r>
      <t xml:space="preserve">M </t>
    </r>
    <r>
      <rPr>
        <u/>
        <sz val="8"/>
        <color rgb="FF0000FF"/>
        <rFont val="Tahoma"/>
        <family val="2"/>
      </rPr>
      <t>0.562</t>
    </r>
  </si>
  <si>
    <r>
      <t xml:space="preserve">M </t>
    </r>
    <r>
      <rPr>
        <u/>
        <sz val="8"/>
        <color rgb="FF0000FF"/>
        <rFont val="Tahoma"/>
        <family val="2"/>
      </rPr>
      <t>6.442</t>
    </r>
  </si>
  <si>
    <r>
      <t xml:space="preserve">TM </t>
    </r>
    <r>
      <rPr>
        <u/>
        <sz val="8"/>
        <color rgb="FF0000FF"/>
        <rFont val="Tahoma"/>
        <family val="2"/>
      </rPr>
      <t>1.015</t>
    </r>
  </si>
  <si>
    <r>
      <t xml:space="preserve">TM </t>
    </r>
    <r>
      <rPr>
        <u/>
        <sz val="8"/>
        <color rgb="FF0000FF"/>
        <rFont val="Tahoma"/>
        <family val="2"/>
      </rPr>
      <t>0.571</t>
    </r>
  </si>
  <si>
    <r>
      <t xml:space="preserve">T </t>
    </r>
    <r>
      <rPr>
        <u/>
        <sz val="8"/>
        <color rgb="FF0000FF"/>
        <rFont val="Tahoma"/>
        <family val="2"/>
      </rPr>
      <t>1.131%</t>
    </r>
  </si>
  <si>
    <r>
      <t xml:space="preserve">M </t>
    </r>
    <r>
      <rPr>
        <u/>
        <sz val="8"/>
        <color rgb="FF0000FF"/>
        <rFont val="Tahoma"/>
        <family val="2"/>
      </rPr>
      <t>0.096</t>
    </r>
  </si>
  <si>
    <r>
      <t xml:space="preserve">M </t>
    </r>
    <r>
      <rPr>
        <u/>
        <sz val="8"/>
        <color rgb="FF0000FF"/>
        <rFont val="Tahoma"/>
        <family val="2"/>
      </rPr>
      <t>0.434</t>
    </r>
  </si>
  <si>
    <r>
      <t xml:space="preserve">M </t>
    </r>
    <r>
      <rPr>
        <u/>
        <sz val="8"/>
        <color rgb="FF0000FF"/>
        <rFont val="Tahoma"/>
        <family val="2"/>
      </rPr>
      <t>0.050</t>
    </r>
  </si>
  <si>
    <r>
      <t xml:space="preserve">M </t>
    </r>
    <r>
      <rPr>
        <u/>
        <sz val="8"/>
        <color rgb="FF0000FF"/>
        <rFont val="Tahoma"/>
        <family val="2"/>
      </rPr>
      <t>0.047</t>
    </r>
  </si>
  <si>
    <r>
      <t xml:space="preserve">M </t>
    </r>
    <r>
      <rPr>
        <u/>
        <sz val="8"/>
        <color rgb="FF0000FF"/>
        <rFont val="Tahoma"/>
        <family val="2"/>
      </rPr>
      <t>0.033</t>
    </r>
  </si>
  <si>
    <r>
      <t xml:space="preserve">M </t>
    </r>
    <r>
      <rPr>
        <u/>
        <sz val="8"/>
        <color rgb="FF0000FF"/>
        <rFont val="Tahoma"/>
        <family val="2"/>
      </rPr>
      <t>2.241</t>
    </r>
  </si>
  <si>
    <r>
      <t xml:space="preserve">M </t>
    </r>
    <r>
      <rPr>
        <u/>
        <sz val="8"/>
        <color rgb="FF0000FF"/>
        <rFont val="Tahoma"/>
        <family val="2"/>
      </rPr>
      <t>0.116</t>
    </r>
  </si>
  <si>
    <r>
      <t xml:space="preserve">M </t>
    </r>
    <r>
      <rPr>
        <u/>
        <sz val="8"/>
        <color rgb="FF0000FF"/>
        <rFont val="Tahoma"/>
        <family val="2"/>
      </rPr>
      <t>0.195</t>
    </r>
  </si>
  <si>
    <r>
      <t xml:space="preserve">M </t>
    </r>
    <r>
      <rPr>
        <u/>
        <sz val="8"/>
        <color rgb="FF0000FF"/>
        <rFont val="Tahoma"/>
        <family val="2"/>
      </rPr>
      <t>0.440</t>
    </r>
  </si>
  <si>
    <r>
      <t xml:space="preserve">M </t>
    </r>
    <r>
      <rPr>
        <u/>
        <sz val="8"/>
        <color rgb="FF0000FF"/>
        <rFont val="Tahoma"/>
        <family val="2"/>
      </rPr>
      <t>0.890</t>
    </r>
  </si>
  <si>
    <r>
      <t xml:space="preserve">M </t>
    </r>
    <r>
      <rPr>
        <u/>
        <sz val="8"/>
        <color rgb="FF0000FF"/>
        <rFont val="Tahoma"/>
        <family val="2"/>
      </rPr>
      <t>10.210</t>
    </r>
  </si>
  <si>
    <r>
      <t xml:space="preserve">TM </t>
    </r>
    <r>
      <rPr>
        <u/>
        <sz val="8"/>
        <color rgb="FF0000FF"/>
        <rFont val="Tahoma"/>
        <family val="2"/>
      </rPr>
      <t>0.315</t>
    </r>
  </si>
  <si>
    <r>
      <t xml:space="preserve">TM </t>
    </r>
    <r>
      <rPr>
        <u/>
        <sz val="8"/>
        <color rgb="FF0000FF"/>
        <rFont val="Tahoma"/>
        <family val="2"/>
      </rPr>
      <t>0.442</t>
    </r>
  </si>
  <si>
    <r>
      <t xml:space="preserve">T </t>
    </r>
    <r>
      <rPr>
        <u/>
        <sz val="8"/>
        <color rgb="FF0000FF"/>
        <rFont val="Tahoma"/>
        <family val="2"/>
      </rPr>
      <t>1.004</t>
    </r>
  </si>
  <si>
    <r>
      <t xml:space="preserve">M </t>
    </r>
    <r>
      <rPr>
        <u/>
        <sz val="8"/>
        <color rgb="FF0000FF"/>
        <rFont val="Tahoma"/>
        <family val="2"/>
      </rPr>
      <t>0.229</t>
    </r>
  </si>
  <si>
    <r>
      <t xml:space="preserve">M </t>
    </r>
    <r>
      <rPr>
        <u/>
        <sz val="8"/>
        <color rgb="FF0000FF"/>
        <rFont val="Tahoma"/>
        <family val="2"/>
      </rPr>
      <t>0.334</t>
    </r>
  </si>
  <si>
    <r>
      <t xml:space="preserve">M </t>
    </r>
    <r>
      <rPr>
        <u/>
        <sz val="8"/>
        <color rgb="FF0000FF"/>
        <rFont val="Tahoma"/>
        <family val="2"/>
      </rPr>
      <t>0.501</t>
    </r>
  </si>
  <si>
    <r>
      <t xml:space="preserve">M </t>
    </r>
    <r>
      <rPr>
        <u/>
        <sz val="8"/>
        <color rgb="FF0000FF"/>
        <rFont val="Tahoma"/>
        <family val="2"/>
      </rPr>
      <t>0.475</t>
    </r>
  </si>
  <si>
    <r>
      <t xml:space="preserve">M </t>
    </r>
    <r>
      <rPr>
        <u/>
        <sz val="8"/>
        <color rgb="FF0000FF"/>
        <rFont val="Tahoma"/>
        <family val="2"/>
      </rPr>
      <t>0.329</t>
    </r>
  </si>
  <si>
    <r>
      <t xml:space="preserve">M </t>
    </r>
    <r>
      <rPr>
        <u/>
        <sz val="8"/>
        <color rgb="FF0000FF"/>
        <rFont val="Tahoma"/>
        <family val="2"/>
      </rPr>
      <t>0.550</t>
    </r>
  </si>
  <si>
    <r>
      <t xml:space="preserve">M </t>
    </r>
    <r>
      <rPr>
        <u/>
        <sz val="8"/>
        <color rgb="FF0000FF"/>
        <rFont val="Tahoma"/>
        <family val="2"/>
      </rPr>
      <t>0.088</t>
    </r>
  </si>
  <si>
    <r>
      <t xml:space="preserve">T </t>
    </r>
    <r>
      <rPr>
        <u/>
        <sz val="8"/>
        <color theme="1"/>
        <rFont val="Tahoma"/>
        <family val="2"/>
      </rPr>
      <t>99.504%</t>
    </r>
  </si>
  <si>
    <r>
      <t xml:space="preserve">TM </t>
    </r>
    <r>
      <rPr>
        <u/>
        <sz val="8"/>
        <color theme="1"/>
        <rFont val="Tahoma"/>
        <family val="2"/>
      </rPr>
      <t>64.550</t>
    </r>
  </si>
  <si>
    <r>
      <t xml:space="preserve">T </t>
    </r>
    <r>
      <rPr>
        <u/>
        <sz val="8"/>
        <color theme="1"/>
        <rFont val="Tahoma"/>
        <family val="2"/>
      </rPr>
      <t>647.500</t>
    </r>
  </si>
  <si>
    <r>
      <t xml:space="preserve">T </t>
    </r>
    <r>
      <rPr>
        <u/>
        <sz val="8"/>
        <color theme="1"/>
        <rFont val="Tahoma"/>
        <family val="2"/>
      </rPr>
      <t>648.500</t>
    </r>
  </si>
  <si>
    <r>
      <t xml:space="preserve">M </t>
    </r>
    <r>
      <rPr>
        <u/>
        <sz val="8"/>
        <color theme="1"/>
        <rFont val="Tahoma"/>
        <family val="2"/>
      </rPr>
      <t>17.760</t>
    </r>
  </si>
  <si>
    <r>
      <t xml:space="preserve">M </t>
    </r>
    <r>
      <rPr>
        <u/>
        <sz val="8"/>
        <color theme="1"/>
        <rFont val="Tahoma"/>
        <family val="2"/>
      </rPr>
      <t>17.780</t>
    </r>
  </si>
  <si>
    <r>
      <t xml:space="preserve">M </t>
    </r>
    <r>
      <rPr>
        <u/>
        <sz val="8"/>
        <color theme="1"/>
        <rFont val="Tahoma"/>
        <family val="2"/>
      </rPr>
      <t>17.770</t>
    </r>
  </si>
  <si>
    <r>
      <t xml:space="preserve">M </t>
    </r>
    <r>
      <rPr>
        <u/>
        <sz val="8"/>
        <color theme="1"/>
        <rFont val="Tahoma"/>
        <family val="2"/>
      </rPr>
      <t>17.730</t>
    </r>
  </si>
  <si>
    <r>
      <t xml:space="preserve">T </t>
    </r>
    <r>
      <rPr>
        <u/>
        <sz val="8"/>
        <color theme="1"/>
        <rFont val="Tahoma"/>
        <family val="2"/>
      </rPr>
      <t>99.553%</t>
    </r>
  </si>
  <si>
    <r>
      <t xml:space="preserve">M </t>
    </r>
    <r>
      <rPr>
        <u/>
        <sz val="8"/>
        <color theme="1"/>
        <rFont val="Tahoma"/>
        <family val="2"/>
      </rPr>
      <t>9.934</t>
    </r>
  </si>
  <si>
    <r>
      <t xml:space="preserve">M </t>
    </r>
    <r>
      <rPr>
        <u/>
        <sz val="8"/>
        <color theme="1"/>
        <rFont val="Tahoma"/>
        <family val="2"/>
      </rPr>
      <t>9.968</t>
    </r>
  </si>
  <si>
    <r>
      <t xml:space="preserve">T </t>
    </r>
    <r>
      <rPr>
        <u/>
        <sz val="8"/>
        <color theme="1"/>
        <rFont val="Tahoma"/>
        <family val="2"/>
      </rPr>
      <t>647.400</t>
    </r>
  </si>
  <si>
    <r>
      <t xml:space="preserve">T </t>
    </r>
    <r>
      <rPr>
        <u/>
        <sz val="8"/>
        <color theme="1"/>
        <rFont val="Tahoma"/>
        <family val="2"/>
      </rPr>
      <t>100.267%</t>
    </r>
  </si>
  <si>
    <r>
      <t xml:space="preserve">M </t>
    </r>
    <r>
      <rPr>
        <u/>
        <sz val="8"/>
        <color theme="1"/>
        <rFont val="Tahoma"/>
        <family val="2"/>
      </rPr>
      <t>9.922</t>
    </r>
  </si>
  <si>
    <r>
      <t xml:space="preserve">TM </t>
    </r>
    <r>
      <rPr>
        <u/>
        <sz val="8"/>
        <color theme="1"/>
        <rFont val="Tahoma"/>
        <family val="2"/>
      </rPr>
      <t>65.390</t>
    </r>
  </si>
  <si>
    <r>
      <t xml:space="preserve">TM </t>
    </r>
    <r>
      <rPr>
        <u/>
        <sz val="8"/>
        <color theme="1"/>
        <rFont val="Tahoma"/>
        <family val="2"/>
      </rPr>
      <t>652.300</t>
    </r>
  </si>
  <si>
    <r>
      <t xml:space="preserve">TM </t>
    </r>
    <r>
      <rPr>
        <u/>
        <sz val="8"/>
        <color theme="1"/>
        <rFont val="Tahoma"/>
        <family val="2"/>
      </rPr>
      <t>651.400</t>
    </r>
  </si>
  <si>
    <r>
      <t xml:space="preserve">M </t>
    </r>
    <r>
      <rPr>
        <u/>
        <sz val="8"/>
        <color theme="1"/>
        <rFont val="Tahoma"/>
        <family val="2"/>
      </rPr>
      <t>17.790</t>
    </r>
  </si>
  <si>
    <r>
      <t xml:space="preserve">M </t>
    </r>
    <r>
      <rPr>
        <u/>
        <sz val="8"/>
        <color theme="1"/>
        <rFont val="Tahoma"/>
        <family val="2"/>
      </rPr>
      <t>17.820</t>
    </r>
  </si>
  <si>
    <r>
      <t xml:space="preserve">M </t>
    </r>
    <r>
      <rPr>
        <u/>
        <sz val="8"/>
        <color theme="1"/>
        <rFont val="Tahoma"/>
        <family val="2"/>
      </rPr>
      <t>17.810</t>
    </r>
  </si>
  <si>
    <r>
      <t xml:space="preserve">M </t>
    </r>
    <r>
      <rPr>
        <u/>
        <sz val="8"/>
        <color theme="1"/>
        <rFont val="Tahoma"/>
        <family val="2"/>
      </rPr>
      <t>17.700</t>
    </r>
  </si>
  <si>
    <r>
      <t xml:space="preserve">M </t>
    </r>
    <r>
      <rPr>
        <u/>
        <sz val="8"/>
        <color theme="1"/>
        <rFont val="Tahoma"/>
        <family val="2"/>
      </rPr>
      <t>17.720</t>
    </r>
  </si>
  <si>
    <r>
      <t xml:space="preserve">T </t>
    </r>
    <r>
      <rPr>
        <u/>
        <sz val="8"/>
        <color rgb="FF0000FF"/>
        <rFont val="Tahoma"/>
        <family val="2"/>
      </rPr>
      <t>99.774%</t>
    </r>
  </si>
  <si>
    <r>
      <t xml:space="preserve">M </t>
    </r>
    <r>
      <rPr>
        <u/>
        <sz val="8"/>
        <color rgb="FF0000FF"/>
        <rFont val="Tahoma"/>
        <family val="2"/>
      </rPr>
      <t>9.909</t>
    </r>
  </si>
  <si>
    <r>
      <t xml:space="preserve">M </t>
    </r>
    <r>
      <rPr>
        <u/>
        <sz val="8"/>
        <color rgb="FF0000FF"/>
        <rFont val="Tahoma"/>
        <family val="2"/>
      </rPr>
      <t>9.910</t>
    </r>
  </si>
  <si>
    <r>
      <t xml:space="preserve">M </t>
    </r>
    <r>
      <rPr>
        <u/>
        <sz val="8"/>
        <color rgb="FF0000FF"/>
        <rFont val="Tahoma"/>
        <family val="2"/>
      </rPr>
      <t>9.905</t>
    </r>
  </si>
  <si>
    <r>
      <t xml:space="preserve">TM </t>
    </r>
    <r>
      <rPr>
        <u/>
        <sz val="8"/>
        <color rgb="FF0000FF"/>
        <rFont val="Tahoma"/>
        <family val="2"/>
      </rPr>
      <t>63.410</t>
    </r>
  </si>
  <si>
    <r>
      <t xml:space="preserve">TM </t>
    </r>
    <r>
      <rPr>
        <u/>
        <sz val="8"/>
        <color rgb="FF0000FF"/>
        <rFont val="Tahoma"/>
        <family val="2"/>
      </rPr>
      <t>649.100</t>
    </r>
  </si>
  <si>
    <r>
      <t xml:space="preserve">M </t>
    </r>
    <r>
      <rPr>
        <u/>
        <sz val="8"/>
        <color rgb="FF0000FF"/>
        <rFont val="Tahoma"/>
        <family val="2"/>
      </rPr>
      <t>17.680</t>
    </r>
  </si>
  <si>
    <r>
      <t xml:space="preserve">M </t>
    </r>
    <r>
      <rPr>
        <u/>
        <sz val="8"/>
        <color rgb="FF0000FF"/>
        <rFont val="Tahoma"/>
        <family val="2"/>
      </rPr>
      <t>17.690</t>
    </r>
  </si>
  <si>
    <r>
      <t xml:space="preserve">T </t>
    </r>
    <r>
      <rPr>
        <u/>
        <sz val="8"/>
        <color rgb="FF0000FF"/>
        <rFont val="Tahoma"/>
        <family val="2"/>
      </rPr>
      <t>0.427%</t>
    </r>
  </si>
  <si>
    <r>
      <t xml:space="preserve">M </t>
    </r>
    <r>
      <rPr>
        <u/>
        <sz val="8"/>
        <color rgb="FF0000FF"/>
        <rFont val="Tahoma"/>
        <family val="2"/>
      </rPr>
      <t>0.012</t>
    </r>
  </si>
  <si>
    <r>
      <t xml:space="preserve">M </t>
    </r>
    <r>
      <rPr>
        <u/>
        <sz val="8"/>
        <color rgb="FF0000FF"/>
        <rFont val="Tahoma"/>
        <family val="2"/>
      </rPr>
      <t>0.025</t>
    </r>
  </si>
  <si>
    <r>
      <t xml:space="preserve">M </t>
    </r>
    <r>
      <rPr>
        <u/>
        <sz val="8"/>
        <color rgb="FF0000FF"/>
        <rFont val="Tahoma"/>
        <family val="2"/>
      </rPr>
      <t>0.057</t>
    </r>
  </si>
  <si>
    <r>
      <t xml:space="preserve">TM </t>
    </r>
    <r>
      <rPr>
        <u/>
        <sz val="8"/>
        <color rgb="FF0000FF"/>
        <rFont val="Tahoma"/>
        <family val="2"/>
      </rPr>
      <t>2.738</t>
    </r>
  </si>
  <si>
    <r>
      <t xml:space="preserve">TM </t>
    </r>
    <r>
      <rPr>
        <u/>
        <sz val="8"/>
        <color rgb="FF0000FF"/>
        <rFont val="Tahoma"/>
        <family val="2"/>
      </rPr>
      <t>2.770</t>
    </r>
  </si>
  <si>
    <r>
      <t xml:space="preserve">TM </t>
    </r>
    <r>
      <rPr>
        <u/>
        <sz val="8"/>
        <color rgb="FF0000FF"/>
        <rFont val="Tahoma"/>
        <family val="2"/>
      </rPr>
      <t>2.098</t>
    </r>
  </si>
  <si>
    <r>
      <t xml:space="preserve">M </t>
    </r>
    <r>
      <rPr>
        <u/>
        <sz val="8"/>
        <color rgb="FF0000FF"/>
        <rFont val="Tahoma"/>
        <family val="2"/>
      </rPr>
      <t>0.102</t>
    </r>
  </si>
  <si>
    <r>
      <t xml:space="preserve">M </t>
    </r>
    <r>
      <rPr>
        <u/>
        <sz val="8"/>
        <color rgb="FF0000FF"/>
        <rFont val="Tahoma"/>
        <family val="2"/>
      </rPr>
      <t>0.121</t>
    </r>
  </si>
  <si>
    <r>
      <t xml:space="preserve">M </t>
    </r>
    <r>
      <rPr>
        <u/>
        <sz val="8"/>
        <color rgb="FF0000FF"/>
        <rFont val="Tahoma"/>
        <family val="2"/>
      </rPr>
      <t>0.125</t>
    </r>
  </si>
  <si>
    <r>
      <t xml:space="preserve">M </t>
    </r>
    <r>
      <rPr>
        <u/>
        <sz val="8"/>
        <color rgb="FF0000FF"/>
        <rFont val="Tahoma"/>
        <family val="2"/>
      </rPr>
      <t>0.077</t>
    </r>
  </si>
  <si>
    <r>
      <t xml:space="preserve">M </t>
    </r>
    <r>
      <rPr>
        <u/>
        <sz val="8"/>
        <color rgb="FF0000FF"/>
        <rFont val="Tahoma"/>
        <family val="2"/>
      </rPr>
      <t>0.171</t>
    </r>
  </si>
  <si>
    <r>
      <t xml:space="preserve">M </t>
    </r>
    <r>
      <rPr>
        <u/>
        <sz val="8"/>
        <color rgb="FF0000FF"/>
        <rFont val="Tahoma"/>
        <family val="2"/>
      </rPr>
      <t>0.074</t>
    </r>
  </si>
  <si>
    <r>
      <t xml:space="preserve">M </t>
    </r>
    <r>
      <rPr>
        <u/>
        <sz val="8"/>
        <color rgb="FF0000FF"/>
        <rFont val="Tahoma"/>
        <family val="2"/>
      </rPr>
      <t>0.108</t>
    </r>
  </si>
  <si>
    <r>
      <t xml:space="preserve">T </t>
    </r>
    <r>
      <rPr>
        <u/>
        <sz val="8"/>
        <color rgb="FF0000FF"/>
        <rFont val="Tahoma"/>
        <family val="2"/>
      </rPr>
      <t>0.428</t>
    </r>
  </si>
  <si>
    <r>
      <t xml:space="preserve">M </t>
    </r>
    <r>
      <rPr>
        <u/>
        <sz val="8"/>
        <color rgb="FF0000FF"/>
        <rFont val="Tahoma"/>
        <family val="2"/>
      </rPr>
      <t>0.248</t>
    </r>
  </si>
  <si>
    <r>
      <t xml:space="preserve">M </t>
    </r>
    <r>
      <rPr>
        <u/>
        <sz val="8"/>
        <color rgb="FF0000FF"/>
        <rFont val="Tahoma"/>
        <family val="2"/>
      </rPr>
      <t>0.574</t>
    </r>
  </si>
  <si>
    <r>
      <t xml:space="preserve">TM </t>
    </r>
    <r>
      <rPr>
        <u/>
        <sz val="8"/>
        <color rgb="FF0000FF"/>
        <rFont val="Tahoma"/>
        <family val="2"/>
      </rPr>
      <t>4.319</t>
    </r>
  </si>
  <si>
    <r>
      <t xml:space="preserve">TM </t>
    </r>
    <r>
      <rPr>
        <u/>
        <sz val="8"/>
        <color rgb="FF0000FF"/>
        <rFont val="Tahoma"/>
        <family val="2"/>
      </rPr>
      <t>0.427</t>
    </r>
  </si>
  <si>
    <r>
      <t xml:space="preserve">TM </t>
    </r>
    <r>
      <rPr>
        <u/>
        <sz val="8"/>
        <color rgb="FF0000FF"/>
        <rFont val="Tahoma"/>
        <family val="2"/>
      </rPr>
      <t>0.323</t>
    </r>
  </si>
  <si>
    <r>
      <t xml:space="preserve">M </t>
    </r>
    <r>
      <rPr>
        <u/>
        <sz val="8"/>
        <color rgb="FF0000FF"/>
        <rFont val="Tahoma"/>
        <family val="2"/>
      </rPr>
      <t>0.578</t>
    </r>
  </si>
  <si>
    <r>
      <t xml:space="preserve">M </t>
    </r>
    <r>
      <rPr>
        <u/>
        <sz val="8"/>
        <color rgb="FF0000FF"/>
        <rFont val="Tahoma"/>
        <family val="2"/>
      </rPr>
      <t>0.685</t>
    </r>
  </si>
  <si>
    <r>
      <t xml:space="preserve">M </t>
    </r>
    <r>
      <rPr>
        <u/>
        <sz val="8"/>
        <color rgb="FF0000FF"/>
        <rFont val="Tahoma"/>
        <family val="2"/>
      </rPr>
      <t>0.705</t>
    </r>
  </si>
  <si>
    <r>
      <t xml:space="preserve">M </t>
    </r>
    <r>
      <rPr>
        <u/>
        <sz val="8"/>
        <color rgb="FF0000FF"/>
        <rFont val="Tahoma"/>
        <family val="2"/>
      </rPr>
      <t>0.499</t>
    </r>
  </si>
  <si>
    <r>
      <t xml:space="preserve">M </t>
    </r>
    <r>
      <rPr>
        <u/>
        <sz val="8"/>
        <color rgb="FF0000FF"/>
        <rFont val="Tahoma"/>
        <family val="2"/>
      </rPr>
      <t>0.437</t>
    </r>
  </si>
  <si>
    <r>
      <t xml:space="preserve">M </t>
    </r>
    <r>
      <rPr>
        <u/>
        <sz val="8"/>
        <color rgb="FF0000FF"/>
        <rFont val="Tahoma"/>
        <family val="2"/>
      </rPr>
      <t>0.967</t>
    </r>
  </si>
  <si>
    <r>
      <t xml:space="preserve">M </t>
    </r>
    <r>
      <rPr>
        <u/>
        <sz val="8"/>
        <color rgb="FF0000FF"/>
        <rFont val="Tahoma"/>
        <family val="2"/>
      </rPr>
      <t>0.420</t>
    </r>
  </si>
  <si>
    <r>
      <t xml:space="preserve">M </t>
    </r>
    <r>
      <rPr>
        <u/>
        <sz val="8"/>
        <color rgb="FF0000FF"/>
        <rFont val="Tahoma"/>
        <family val="2"/>
      </rPr>
      <t>0.613</t>
    </r>
  </si>
  <si>
    <r>
      <t xml:space="preserve">M </t>
    </r>
    <r>
      <rPr>
        <u/>
        <sz val="8"/>
        <color theme="1"/>
        <rFont val="Tahoma"/>
        <family val="2"/>
      </rPr>
      <t>17.750</t>
    </r>
  </si>
  <si>
    <r>
      <t xml:space="preserve">M </t>
    </r>
    <r>
      <rPr>
        <u/>
        <sz val="8"/>
        <color theme="1"/>
        <rFont val="Tahoma"/>
        <family val="2"/>
      </rPr>
      <t>17.740</t>
    </r>
  </si>
  <si>
    <r>
      <t xml:space="preserve">TM </t>
    </r>
    <r>
      <rPr>
        <u/>
        <sz val="8"/>
        <color theme="1"/>
        <rFont val="Tahoma"/>
        <family val="2"/>
      </rPr>
      <t>10.480</t>
    </r>
  </si>
  <si>
    <r>
      <t xml:space="preserve">M </t>
    </r>
    <r>
      <rPr>
        <u/>
        <sz val="8"/>
        <color theme="1"/>
        <rFont val="Tahoma"/>
        <family val="2"/>
      </rPr>
      <t>65.050</t>
    </r>
  </si>
  <si>
    <r>
      <t xml:space="preserve">M </t>
    </r>
    <r>
      <rPr>
        <u/>
        <sz val="8"/>
        <color theme="1"/>
        <rFont val="Tahoma"/>
        <family val="2"/>
      </rPr>
      <t>9.932</t>
    </r>
  </si>
  <si>
    <r>
      <t xml:space="preserve">M </t>
    </r>
    <r>
      <rPr>
        <u/>
        <sz val="8"/>
        <color theme="1"/>
        <rFont val="Tahoma"/>
        <family val="2"/>
      </rPr>
      <t>10.000</t>
    </r>
  </si>
  <si>
    <r>
      <t xml:space="preserve">M </t>
    </r>
    <r>
      <rPr>
        <u/>
        <sz val="8"/>
        <color theme="1"/>
        <rFont val="Tahoma"/>
        <family val="2"/>
      </rPr>
      <t>10.020</t>
    </r>
  </si>
  <si>
    <r>
      <t xml:space="preserve">T </t>
    </r>
    <r>
      <rPr>
        <u/>
        <sz val="8"/>
        <color theme="1"/>
        <rFont val="Tahoma"/>
        <family val="2"/>
      </rPr>
      <t>420.500</t>
    </r>
  </si>
  <si>
    <r>
      <t xml:space="preserve">M </t>
    </r>
    <r>
      <rPr>
        <u/>
        <sz val="8"/>
        <color theme="1"/>
        <rFont val="Tahoma"/>
        <family val="2"/>
      </rPr>
      <t>65.650</t>
    </r>
  </si>
  <si>
    <r>
      <t xml:space="preserve">T </t>
    </r>
    <r>
      <rPr>
        <u/>
        <sz val="8"/>
        <color theme="1"/>
        <rFont val="Tahoma"/>
        <family val="2"/>
      </rPr>
      <t>97.421%</t>
    </r>
  </si>
  <si>
    <r>
      <t xml:space="preserve">M </t>
    </r>
    <r>
      <rPr>
        <u/>
        <sz val="8"/>
        <color theme="1"/>
        <rFont val="Tahoma"/>
        <family val="2"/>
      </rPr>
      <t>10.010</t>
    </r>
  </si>
  <si>
    <r>
      <t xml:space="preserve">TM </t>
    </r>
    <r>
      <rPr>
        <u/>
        <sz val="8"/>
        <color theme="1"/>
        <rFont val="Tahoma"/>
        <family val="2"/>
      </rPr>
      <t>421.900</t>
    </r>
  </si>
  <si>
    <r>
      <t xml:space="preserve">T </t>
    </r>
    <r>
      <rPr>
        <u/>
        <sz val="8"/>
        <color theme="1"/>
        <rFont val="Tahoma"/>
        <family val="2"/>
      </rPr>
      <t>99.043%</t>
    </r>
  </si>
  <si>
    <r>
      <t xml:space="preserve">M </t>
    </r>
    <r>
      <rPr>
        <u/>
        <sz val="8"/>
        <color theme="1"/>
        <rFont val="Tahoma"/>
        <family val="2"/>
      </rPr>
      <t>17.800</t>
    </r>
  </si>
  <si>
    <r>
      <t xml:space="preserve">M </t>
    </r>
    <r>
      <rPr>
        <u/>
        <sz val="8"/>
        <color theme="1"/>
        <rFont val="Tahoma"/>
        <family val="2"/>
      </rPr>
      <t>17.830</t>
    </r>
  </si>
  <si>
    <r>
      <t xml:space="preserve">M </t>
    </r>
    <r>
      <rPr>
        <u/>
        <sz val="8"/>
        <color theme="1"/>
        <rFont val="Tahoma"/>
        <family val="2"/>
      </rPr>
      <t>65.580</t>
    </r>
  </si>
  <si>
    <r>
      <t xml:space="preserve">M </t>
    </r>
    <r>
      <rPr>
        <u/>
        <sz val="8"/>
        <color theme="1"/>
        <rFont val="Tahoma"/>
        <family val="2"/>
      </rPr>
      <t>67.110</t>
    </r>
  </si>
  <si>
    <r>
      <t xml:space="preserve">M </t>
    </r>
    <r>
      <rPr>
        <u/>
        <sz val="8"/>
        <color theme="1"/>
        <rFont val="Tahoma"/>
        <family val="2"/>
      </rPr>
      <t>66.970</t>
    </r>
  </si>
  <si>
    <r>
      <t xml:space="preserve">M </t>
    </r>
    <r>
      <rPr>
        <u/>
        <sz val="8"/>
        <color theme="1"/>
        <rFont val="Tahoma"/>
        <family val="2"/>
      </rPr>
      <t>9.935</t>
    </r>
  </si>
  <si>
    <r>
      <t xml:space="preserve">TM </t>
    </r>
    <r>
      <rPr>
        <u/>
        <sz val="8"/>
        <color theme="1"/>
        <rFont val="Tahoma"/>
        <family val="2"/>
      </rPr>
      <t>423.400</t>
    </r>
  </si>
  <si>
    <r>
      <t xml:space="preserve">M </t>
    </r>
    <r>
      <rPr>
        <u/>
        <sz val="8"/>
        <color theme="1"/>
        <rFont val="Tahoma"/>
        <family val="2"/>
      </rPr>
      <t>65.360</t>
    </r>
  </si>
  <si>
    <r>
      <t xml:space="preserve">T </t>
    </r>
    <r>
      <rPr>
        <u/>
        <sz val="8"/>
        <color theme="1"/>
        <rFont val="Tahoma"/>
        <family val="2"/>
      </rPr>
      <t>98.238%</t>
    </r>
  </si>
  <si>
    <r>
      <t xml:space="preserve">TM </t>
    </r>
    <r>
      <rPr>
        <u/>
        <sz val="8"/>
        <color rgb="FF0000FF"/>
        <rFont val="Tahoma"/>
        <family val="2"/>
      </rPr>
      <t>9.913</t>
    </r>
  </si>
  <si>
    <r>
      <t xml:space="preserve">M </t>
    </r>
    <r>
      <rPr>
        <u/>
        <sz val="8"/>
        <color rgb="FF0000FF"/>
        <rFont val="Tahoma"/>
        <family val="2"/>
      </rPr>
      <t>65.020</t>
    </r>
  </si>
  <si>
    <r>
      <t xml:space="preserve">M </t>
    </r>
    <r>
      <rPr>
        <u/>
        <sz val="8"/>
        <color rgb="FF0000FF"/>
        <rFont val="Tahoma"/>
        <family val="2"/>
      </rPr>
      <t>66.450</t>
    </r>
  </si>
  <si>
    <r>
      <t xml:space="preserve">M </t>
    </r>
    <r>
      <rPr>
        <u/>
        <sz val="8"/>
        <color rgb="FF0000FF"/>
        <rFont val="Tahoma"/>
        <family val="2"/>
      </rPr>
      <t>9.933</t>
    </r>
  </si>
  <si>
    <r>
      <t xml:space="preserve">M </t>
    </r>
    <r>
      <rPr>
        <u/>
        <sz val="8"/>
        <color rgb="FF0000FF"/>
        <rFont val="Tahoma"/>
        <family val="2"/>
      </rPr>
      <t>9.921</t>
    </r>
  </si>
  <si>
    <r>
      <t xml:space="preserve">M </t>
    </r>
    <r>
      <rPr>
        <u/>
        <sz val="8"/>
        <color rgb="FF0000FF"/>
        <rFont val="Tahoma"/>
        <family val="2"/>
      </rPr>
      <t>9.924</t>
    </r>
  </si>
  <si>
    <r>
      <t xml:space="preserve">TM </t>
    </r>
    <r>
      <rPr>
        <u/>
        <sz val="8"/>
        <color rgb="FF0000FF"/>
        <rFont val="Tahoma"/>
        <family val="2"/>
      </rPr>
      <t>421.900</t>
    </r>
  </si>
  <si>
    <r>
      <t xml:space="preserve">M </t>
    </r>
    <r>
      <rPr>
        <u/>
        <sz val="8"/>
        <color rgb="FF0000FF"/>
        <rFont val="Tahoma"/>
        <family val="2"/>
      </rPr>
      <t>65.340</t>
    </r>
  </si>
  <si>
    <r>
      <t xml:space="preserve">T </t>
    </r>
    <r>
      <rPr>
        <u/>
        <sz val="8"/>
        <color rgb="FF0000FF"/>
        <rFont val="Tahoma"/>
        <family val="2"/>
      </rPr>
      <t>98.234%</t>
    </r>
  </si>
  <si>
    <r>
      <t xml:space="preserve">M </t>
    </r>
    <r>
      <rPr>
        <u/>
        <sz val="8"/>
        <color rgb="FF0000FF"/>
        <rFont val="Tahoma"/>
        <family val="2"/>
      </rPr>
      <t>0.109</t>
    </r>
  </si>
  <si>
    <r>
      <t xml:space="preserve">M </t>
    </r>
    <r>
      <rPr>
        <u/>
        <sz val="8"/>
        <color rgb="FF0000FF"/>
        <rFont val="Tahoma"/>
        <family val="2"/>
      </rPr>
      <t>0.087</t>
    </r>
  </si>
  <si>
    <r>
      <t xml:space="preserve">M </t>
    </r>
    <r>
      <rPr>
        <u/>
        <sz val="8"/>
        <color rgb="FF0000FF"/>
        <rFont val="Tahoma"/>
        <family val="2"/>
      </rPr>
      <t>0.154</t>
    </r>
  </si>
  <si>
    <r>
      <t xml:space="preserve">M </t>
    </r>
    <r>
      <rPr>
        <u/>
        <sz val="8"/>
        <color rgb="FF0000FF"/>
        <rFont val="Tahoma"/>
        <family val="2"/>
      </rPr>
      <t>0.177</t>
    </r>
  </si>
  <si>
    <r>
      <t xml:space="preserve">M </t>
    </r>
    <r>
      <rPr>
        <u/>
        <sz val="8"/>
        <color rgb="FF0000FF"/>
        <rFont val="Tahoma"/>
        <family val="2"/>
      </rPr>
      <t>0.142</t>
    </r>
  </si>
  <si>
    <r>
      <t xml:space="preserve">TM </t>
    </r>
    <r>
      <rPr>
        <u/>
        <sz val="8"/>
        <color rgb="FF0000FF"/>
        <rFont val="Tahoma"/>
        <family val="2"/>
      </rPr>
      <t>0.495</t>
    </r>
  </si>
  <si>
    <r>
      <t xml:space="preserve">M </t>
    </r>
    <r>
      <rPr>
        <u/>
        <sz val="8"/>
        <color rgb="FF0000FF"/>
        <rFont val="Tahoma"/>
        <family val="2"/>
      </rPr>
      <t>0.581</t>
    </r>
  </si>
  <si>
    <r>
      <t xml:space="preserve">M </t>
    </r>
    <r>
      <rPr>
        <u/>
        <sz val="8"/>
        <color rgb="FF0000FF"/>
        <rFont val="Tahoma"/>
        <family val="2"/>
      </rPr>
      <t>0.579</t>
    </r>
  </si>
  <si>
    <r>
      <t xml:space="preserve">M </t>
    </r>
    <r>
      <rPr>
        <u/>
        <sz val="8"/>
        <color rgb="FF0000FF"/>
        <rFont val="Tahoma"/>
        <family val="2"/>
      </rPr>
      <t>0.460</t>
    </r>
  </si>
  <si>
    <r>
      <t xml:space="preserve">M </t>
    </r>
    <r>
      <rPr>
        <u/>
        <sz val="8"/>
        <color rgb="FF0000FF"/>
        <rFont val="Tahoma"/>
        <family val="2"/>
      </rPr>
      <t>0.079</t>
    </r>
  </si>
  <si>
    <r>
      <t xml:space="preserve">M </t>
    </r>
    <r>
      <rPr>
        <u/>
        <sz val="8"/>
        <color rgb="FF0000FF"/>
        <rFont val="Tahoma"/>
        <family val="2"/>
      </rPr>
      <t>0.163</t>
    </r>
  </si>
  <si>
    <r>
      <t xml:space="preserve">TM </t>
    </r>
    <r>
      <rPr>
        <u/>
        <sz val="8"/>
        <color rgb="FF0000FF"/>
        <rFont val="Tahoma"/>
        <family val="2"/>
      </rPr>
      <t>1.468</t>
    </r>
  </si>
  <si>
    <r>
      <t xml:space="preserve">M </t>
    </r>
    <r>
      <rPr>
        <u/>
        <sz val="8"/>
        <color rgb="FF0000FF"/>
        <rFont val="Tahoma"/>
        <family val="2"/>
      </rPr>
      <t>0.316</t>
    </r>
  </si>
  <si>
    <r>
      <t xml:space="preserve">T </t>
    </r>
    <r>
      <rPr>
        <u/>
        <sz val="8"/>
        <color rgb="FF0000FF"/>
        <rFont val="Tahoma"/>
        <family val="2"/>
      </rPr>
      <t>0.811%</t>
    </r>
  </si>
  <si>
    <r>
      <t xml:space="preserve">M </t>
    </r>
    <r>
      <rPr>
        <u/>
        <sz val="8"/>
        <color rgb="FF0000FF"/>
        <rFont val="Tahoma"/>
        <family val="2"/>
      </rPr>
      <t>0.490</t>
    </r>
  </si>
  <si>
    <r>
      <t xml:space="preserve">M </t>
    </r>
    <r>
      <rPr>
        <u/>
        <sz val="8"/>
        <color rgb="FF0000FF"/>
        <rFont val="Tahoma"/>
        <family val="2"/>
      </rPr>
      <t>0.872</t>
    </r>
  </si>
  <si>
    <r>
      <t xml:space="preserve">M </t>
    </r>
    <r>
      <rPr>
        <u/>
        <sz val="8"/>
        <color rgb="FF0000FF"/>
        <rFont val="Tahoma"/>
        <family val="2"/>
      </rPr>
      <t>1.000</t>
    </r>
  </si>
  <si>
    <r>
      <t xml:space="preserve">M </t>
    </r>
    <r>
      <rPr>
        <u/>
        <sz val="8"/>
        <color rgb="FF0000FF"/>
        <rFont val="Tahoma"/>
        <family val="2"/>
      </rPr>
      <t>0.805</t>
    </r>
  </si>
  <si>
    <r>
      <t xml:space="preserve">TM </t>
    </r>
    <r>
      <rPr>
        <u/>
        <sz val="8"/>
        <color rgb="FF0000FF"/>
        <rFont val="Tahoma"/>
        <family val="2"/>
      </rPr>
      <t>4.990</t>
    </r>
  </si>
  <si>
    <r>
      <t xml:space="preserve">M </t>
    </r>
    <r>
      <rPr>
        <u/>
        <sz val="8"/>
        <color rgb="FF0000FF"/>
        <rFont val="Tahoma"/>
        <family val="2"/>
      </rPr>
      <t>0.894</t>
    </r>
  </si>
  <si>
    <r>
      <t xml:space="preserve">M </t>
    </r>
    <r>
      <rPr>
        <u/>
        <sz val="8"/>
        <color rgb="FF0000FF"/>
        <rFont val="Tahoma"/>
        <family val="2"/>
      </rPr>
      <t>0.871</t>
    </r>
  </si>
  <si>
    <r>
      <t xml:space="preserve">M </t>
    </r>
    <r>
      <rPr>
        <u/>
        <sz val="8"/>
        <color rgb="FF0000FF"/>
        <rFont val="Tahoma"/>
        <family val="2"/>
      </rPr>
      <t>0.692</t>
    </r>
  </si>
  <si>
    <r>
      <t xml:space="preserve">M </t>
    </r>
    <r>
      <rPr>
        <u/>
        <sz val="8"/>
        <color rgb="FF0000FF"/>
        <rFont val="Tahoma"/>
        <family val="2"/>
      </rPr>
      <t>0.797</t>
    </r>
  </si>
  <si>
    <r>
      <t xml:space="preserve">M </t>
    </r>
    <r>
      <rPr>
        <u/>
        <sz val="8"/>
        <color rgb="FF0000FF"/>
        <rFont val="Tahoma"/>
        <family val="2"/>
      </rPr>
      <t>0.879</t>
    </r>
  </si>
  <si>
    <r>
      <t xml:space="preserve">M </t>
    </r>
    <r>
      <rPr>
        <u/>
        <sz val="8"/>
        <color rgb="FF0000FF"/>
        <rFont val="Tahoma"/>
        <family val="2"/>
      </rPr>
      <t>1.637</t>
    </r>
  </si>
  <si>
    <r>
      <t xml:space="preserve">TM </t>
    </r>
    <r>
      <rPr>
        <u/>
        <sz val="8"/>
        <color rgb="FF0000FF"/>
        <rFont val="Tahoma"/>
        <family val="2"/>
      </rPr>
      <t>0.348</t>
    </r>
  </si>
  <si>
    <r>
      <t xml:space="preserve">M </t>
    </r>
    <r>
      <rPr>
        <u/>
        <sz val="8"/>
        <color rgb="FF0000FF"/>
        <rFont val="Tahoma"/>
        <family val="2"/>
      </rPr>
      <t>0.484</t>
    </r>
  </si>
  <si>
    <r>
      <t xml:space="preserve">T </t>
    </r>
    <r>
      <rPr>
        <u/>
        <sz val="8"/>
        <color rgb="FF0000FF"/>
        <rFont val="Tahoma"/>
        <family val="2"/>
      </rPr>
      <t>0.825</t>
    </r>
  </si>
  <si>
    <r>
      <t xml:space="preserve">M </t>
    </r>
    <r>
      <rPr>
        <u/>
        <sz val="8"/>
        <color rgb="FF0000FF"/>
        <rFont val="Tahoma"/>
        <family val="2"/>
      </rPr>
      <t>0.500</t>
    </r>
  </si>
  <si>
    <r>
      <t xml:space="preserve">TM </t>
    </r>
    <r>
      <rPr>
        <u/>
        <sz val="8"/>
        <color theme="1"/>
        <rFont val="Tahoma"/>
        <family val="2"/>
      </rPr>
      <t>83.700</t>
    </r>
  </si>
  <si>
    <r>
      <t xml:space="preserve">T </t>
    </r>
    <r>
      <rPr>
        <u/>
        <sz val="8"/>
        <color theme="1"/>
        <rFont val="Tahoma"/>
        <family val="2"/>
      </rPr>
      <t>83.040</t>
    </r>
  </si>
  <si>
    <r>
      <t xml:space="preserve">TM </t>
    </r>
    <r>
      <rPr>
        <u/>
        <sz val="8"/>
        <color theme="1"/>
        <rFont val="Tahoma"/>
        <family val="2"/>
      </rPr>
      <t>84.080</t>
    </r>
  </si>
  <si>
    <r>
      <t xml:space="preserve">TM </t>
    </r>
    <r>
      <rPr>
        <u/>
        <sz val="8"/>
        <color rgb="FF0000FF"/>
        <rFont val="Tahoma"/>
        <family val="2"/>
      </rPr>
      <t>83.600</t>
    </r>
  </si>
  <si>
    <r>
      <t xml:space="preserve">TM </t>
    </r>
    <r>
      <rPr>
        <u/>
        <sz val="8"/>
        <color rgb="FF0000FF"/>
        <rFont val="Tahoma"/>
        <family val="2"/>
      </rPr>
      <t>0.528</t>
    </r>
  </si>
  <si>
    <r>
      <t xml:space="preserve">TM </t>
    </r>
    <r>
      <rPr>
        <u/>
        <sz val="8"/>
        <color rgb="FF0000FF"/>
        <rFont val="Tahoma"/>
        <family val="2"/>
      </rPr>
      <t>0.632</t>
    </r>
  </si>
  <si>
    <r>
      <t>blank</t>
    </r>
    <r>
      <rPr>
        <sz val="7"/>
        <color theme="1"/>
        <rFont val="Tahoma"/>
        <family val="2"/>
      </rPr>
      <t>2/25/2014 10:59:30 AM</t>
    </r>
  </si>
  <si>
    <r>
      <t xml:space="preserve">T </t>
    </r>
    <r>
      <rPr>
        <u/>
        <sz val="8"/>
        <color theme="1"/>
        <rFont val="Tahoma"/>
        <family val="2"/>
      </rPr>
      <t>102.784%</t>
    </r>
  </si>
  <si>
    <r>
      <t xml:space="preserve">T </t>
    </r>
    <r>
      <rPr>
        <u/>
        <sz val="8"/>
        <color theme="1"/>
        <rFont val="Tahoma"/>
        <family val="2"/>
      </rPr>
      <t>103.514%</t>
    </r>
  </si>
  <si>
    <r>
      <t xml:space="preserve">T </t>
    </r>
    <r>
      <rPr>
        <u/>
        <sz val="8"/>
        <color theme="1"/>
        <rFont val="Tahoma"/>
        <family val="2"/>
      </rPr>
      <t>103.563%</t>
    </r>
  </si>
  <si>
    <r>
      <t xml:space="preserve">T </t>
    </r>
    <r>
      <rPr>
        <u/>
        <sz val="8"/>
        <color rgb="FF0000FF"/>
        <rFont val="Tahoma"/>
        <family val="2"/>
      </rPr>
      <t>103.287%</t>
    </r>
  </si>
  <si>
    <r>
      <t xml:space="preserve">T </t>
    </r>
    <r>
      <rPr>
        <u/>
        <sz val="8"/>
        <color rgb="FF0000FF"/>
        <rFont val="Tahoma"/>
        <family val="2"/>
      </rPr>
      <t>0.436%</t>
    </r>
  </si>
  <si>
    <r>
      <t xml:space="preserve">T </t>
    </r>
    <r>
      <rPr>
        <u/>
        <sz val="8"/>
        <color rgb="FF0000FF"/>
        <rFont val="Tahoma"/>
        <family val="2"/>
      </rPr>
      <t>0.422</t>
    </r>
  </si>
  <si>
    <r>
      <t xml:space="preserve">T </t>
    </r>
    <r>
      <rPr>
        <u/>
        <sz val="8"/>
        <color theme="1"/>
        <rFont val="Tahoma"/>
        <family val="2"/>
      </rPr>
      <t>102.265%</t>
    </r>
  </si>
  <si>
    <r>
      <t xml:space="preserve">T </t>
    </r>
    <r>
      <rPr>
        <u/>
        <sz val="8"/>
        <color theme="1"/>
        <rFont val="Tahoma"/>
        <family val="2"/>
      </rPr>
      <t>103.415%</t>
    </r>
  </si>
  <si>
    <r>
      <t xml:space="preserve">T </t>
    </r>
    <r>
      <rPr>
        <u/>
        <sz val="8"/>
        <color theme="1"/>
        <rFont val="Tahoma"/>
        <family val="2"/>
      </rPr>
      <t>102.489%</t>
    </r>
  </si>
  <si>
    <r>
      <t xml:space="preserve">T </t>
    </r>
    <r>
      <rPr>
        <u/>
        <sz val="8"/>
        <color rgb="FF0000FF"/>
        <rFont val="Tahoma"/>
        <family val="2"/>
      </rPr>
      <t>102.723%</t>
    </r>
  </si>
  <si>
    <r>
      <t xml:space="preserve">T </t>
    </r>
    <r>
      <rPr>
        <u/>
        <sz val="8"/>
        <color rgb="FF0000FF"/>
        <rFont val="Tahoma"/>
        <family val="2"/>
      </rPr>
      <t>0.610%</t>
    </r>
  </si>
  <si>
    <r>
      <t xml:space="preserve">T </t>
    </r>
    <r>
      <rPr>
        <u/>
        <sz val="8"/>
        <color rgb="FF0000FF"/>
        <rFont val="Tahoma"/>
        <family val="2"/>
      </rPr>
      <t>0.594</t>
    </r>
  </si>
  <si>
    <r>
      <t xml:space="preserve">T </t>
    </r>
    <r>
      <rPr>
        <u/>
        <sz val="8"/>
        <color theme="1"/>
        <rFont val="Tahoma"/>
        <family val="2"/>
      </rPr>
      <t>102.171%</t>
    </r>
  </si>
  <si>
    <r>
      <t xml:space="preserve">T </t>
    </r>
    <r>
      <rPr>
        <u/>
        <sz val="8"/>
        <color theme="1"/>
        <rFont val="Tahoma"/>
        <family val="2"/>
      </rPr>
      <t>103.117%</t>
    </r>
  </si>
  <si>
    <r>
      <t xml:space="preserve">T </t>
    </r>
    <r>
      <rPr>
        <u/>
        <sz val="8"/>
        <color theme="1"/>
        <rFont val="Tahoma"/>
        <family val="2"/>
      </rPr>
      <t>102.698%</t>
    </r>
  </si>
  <si>
    <r>
      <t xml:space="preserve">T </t>
    </r>
    <r>
      <rPr>
        <u/>
        <sz val="8"/>
        <color rgb="FF0000FF"/>
        <rFont val="Tahoma"/>
        <family val="2"/>
      </rPr>
      <t>102.662%</t>
    </r>
  </si>
  <si>
    <r>
      <t xml:space="preserve">T </t>
    </r>
    <r>
      <rPr>
        <u/>
        <sz val="8"/>
        <color rgb="FF0000FF"/>
        <rFont val="Tahoma"/>
        <family val="2"/>
      </rPr>
      <t>0.474%</t>
    </r>
  </si>
  <si>
    <r>
      <t xml:space="preserve">T </t>
    </r>
    <r>
      <rPr>
        <u/>
        <sz val="8"/>
        <color rgb="FF0000FF"/>
        <rFont val="Tahoma"/>
        <family val="2"/>
      </rPr>
      <t>0.461</t>
    </r>
  </si>
  <si>
    <r>
      <t xml:space="preserve">T </t>
    </r>
    <r>
      <rPr>
        <u/>
        <sz val="8"/>
        <color theme="1"/>
        <rFont val="Tahoma"/>
        <family val="2"/>
      </rPr>
      <t>100.588%</t>
    </r>
  </si>
  <si>
    <r>
      <t xml:space="preserve">T </t>
    </r>
    <r>
      <rPr>
        <u/>
        <sz val="8"/>
        <color theme="1"/>
        <rFont val="Tahoma"/>
        <family val="2"/>
      </rPr>
      <t>102.155%</t>
    </r>
  </si>
  <si>
    <r>
      <t xml:space="preserve">T </t>
    </r>
    <r>
      <rPr>
        <u/>
        <sz val="8"/>
        <color theme="1"/>
        <rFont val="Tahoma"/>
        <family val="2"/>
      </rPr>
      <t>102.505%</t>
    </r>
  </si>
  <si>
    <r>
      <t xml:space="preserve">T </t>
    </r>
    <r>
      <rPr>
        <u/>
        <sz val="8"/>
        <color rgb="FF0000FF"/>
        <rFont val="Tahoma"/>
        <family val="2"/>
      </rPr>
      <t>101.750%</t>
    </r>
  </si>
  <si>
    <r>
      <t xml:space="preserve">T </t>
    </r>
    <r>
      <rPr>
        <u/>
        <sz val="8"/>
        <color rgb="FF0000FF"/>
        <rFont val="Tahoma"/>
        <family val="2"/>
      </rPr>
      <t>1.021%</t>
    </r>
  </si>
  <si>
    <r>
      <t xml:space="preserve">T </t>
    </r>
    <r>
      <rPr>
        <u/>
        <sz val="8"/>
        <color rgb="FF0000FF"/>
        <rFont val="Tahoma"/>
        <family val="2"/>
      </rPr>
      <t>1.003</t>
    </r>
  </si>
  <si>
    <r>
      <t>YY #1</t>
    </r>
    <r>
      <rPr>
        <sz val="7"/>
        <color theme="1"/>
        <rFont val="Tahoma"/>
        <family val="2"/>
      </rPr>
      <t>2/25/2014 11:06:53 AM</t>
    </r>
  </si>
  <si>
    <r>
      <t xml:space="preserve">T </t>
    </r>
    <r>
      <rPr>
        <u/>
        <sz val="8"/>
        <color theme="1"/>
        <rFont val="Tahoma"/>
        <family val="2"/>
      </rPr>
      <t>1201.000</t>
    </r>
  </si>
  <si>
    <r>
      <t xml:space="preserve">T </t>
    </r>
    <r>
      <rPr>
        <u/>
        <sz val="8"/>
        <color theme="1"/>
        <rFont val="Tahoma"/>
        <family val="2"/>
      </rPr>
      <t>170.900</t>
    </r>
  </si>
  <si>
    <r>
      <t xml:space="preserve">T </t>
    </r>
    <r>
      <rPr>
        <u/>
        <sz val="8"/>
        <color theme="1"/>
        <rFont val="Tahoma"/>
        <family val="2"/>
      </rPr>
      <t>102.889%</t>
    </r>
  </si>
  <si>
    <r>
      <t xml:space="preserve">TM </t>
    </r>
    <r>
      <rPr>
        <u/>
        <sz val="8"/>
        <color theme="1"/>
        <rFont val="Tahoma"/>
        <family val="2"/>
      </rPr>
      <t>75490.000</t>
    </r>
  </si>
  <si>
    <r>
      <t xml:space="preserve">T </t>
    </r>
    <r>
      <rPr>
        <u/>
        <sz val="8"/>
        <color theme="1"/>
        <rFont val="Tahoma"/>
        <family val="2"/>
      </rPr>
      <t>1200.000</t>
    </r>
  </si>
  <si>
    <r>
      <t xml:space="preserve">T </t>
    </r>
    <r>
      <rPr>
        <u/>
        <sz val="8"/>
        <color theme="1"/>
        <rFont val="Tahoma"/>
        <family val="2"/>
      </rPr>
      <t>167.600</t>
    </r>
  </si>
  <si>
    <r>
      <t xml:space="preserve">T </t>
    </r>
    <r>
      <rPr>
        <u/>
        <sz val="8"/>
        <color theme="1"/>
        <rFont val="Tahoma"/>
        <family val="2"/>
      </rPr>
      <t>103.801%</t>
    </r>
  </si>
  <si>
    <r>
      <t xml:space="preserve">TM </t>
    </r>
    <r>
      <rPr>
        <u/>
        <sz val="8"/>
        <color theme="1"/>
        <rFont val="Tahoma"/>
        <family val="2"/>
      </rPr>
      <t>75570.000</t>
    </r>
  </si>
  <si>
    <r>
      <t xml:space="preserve">T </t>
    </r>
    <r>
      <rPr>
        <u/>
        <sz val="8"/>
        <color theme="1"/>
        <rFont val="Tahoma"/>
        <family val="2"/>
      </rPr>
      <t>1195.000</t>
    </r>
  </si>
  <si>
    <r>
      <t xml:space="preserve">T </t>
    </r>
    <r>
      <rPr>
        <u/>
        <sz val="8"/>
        <color theme="1"/>
        <rFont val="Tahoma"/>
        <family val="2"/>
      </rPr>
      <t>168.700</t>
    </r>
  </si>
  <si>
    <r>
      <t xml:space="preserve">T </t>
    </r>
    <r>
      <rPr>
        <u/>
        <sz val="8"/>
        <color theme="1"/>
        <rFont val="Tahoma"/>
        <family val="2"/>
      </rPr>
      <t>103.583%</t>
    </r>
  </si>
  <si>
    <r>
      <t xml:space="preserve">TM </t>
    </r>
    <r>
      <rPr>
        <u/>
        <sz val="8"/>
        <color theme="1"/>
        <rFont val="Tahoma"/>
        <family val="2"/>
      </rPr>
      <t>75620.000</t>
    </r>
  </si>
  <si>
    <r>
      <t xml:space="preserve">T </t>
    </r>
    <r>
      <rPr>
        <u/>
        <sz val="8"/>
        <color rgb="FF0000FF"/>
        <rFont val="Tahoma"/>
        <family val="2"/>
      </rPr>
      <t>1199.000</t>
    </r>
  </si>
  <si>
    <r>
      <t xml:space="preserve">T </t>
    </r>
    <r>
      <rPr>
        <u/>
        <sz val="8"/>
        <color rgb="FF0000FF"/>
        <rFont val="Tahoma"/>
        <family val="2"/>
      </rPr>
      <t>169.100</t>
    </r>
  </si>
  <si>
    <r>
      <t xml:space="preserve">T </t>
    </r>
    <r>
      <rPr>
        <u/>
        <sz val="8"/>
        <color rgb="FF0000FF"/>
        <rFont val="Tahoma"/>
        <family val="2"/>
      </rPr>
      <t>103.424%</t>
    </r>
  </si>
  <si>
    <r>
      <t xml:space="preserve">TM </t>
    </r>
    <r>
      <rPr>
        <u/>
        <sz val="8"/>
        <color rgb="FF0000FF"/>
        <rFont val="Tahoma"/>
        <family val="2"/>
      </rPr>
      <t>75560.000</t>
    </r>
  </si>
  <si>
    <r>
      <t xml:space="preserve">T </t>
    </r>
    <r>
      <rPr>
        <u/>
        <sz val="8"/>
        <color rgb="FF0000FF"/>
        <rFont val="Tahoma"/>
        <family val="2"/>
      </rPr>
      <t>3.429</t>
    </r>
  </si>
  <si>
    <r>
      <t xml:space="preserve">T </t>
    </r>
    <r>
      <rPr>
        <u/>
        <sz val="8"/>
        <color rgb="FF0000FF"/>
        <rFont val="Tahoma"/>
        <family val="2"/>
      </rPr>
      <t>1.666</t>
    </r>
  </si>
  <si>
    <r>
      <t xml:space="preserve">T </t>
    </r>
    <r>
      <rPr>
        <u/>
        <sz val="8"/>
        <color rgb="FF0000FF"/>
        <rFont val="Tahoma"/>
        <family val="2"/>
      </rPr>
      <t>0.476%</t>
    </r>
  </si>
  <si>
    <r>
      <t xml:space="preserve">TM </t>
    </r>
    <r>
      <rPr>
        <u/>
        <sz val="8"/>
        <color rgb="FF0000FF"/>
        <rFont val="Tahoma"/>
        <family val="2"/>
      </rPr>
      <t>65.950</t>
    </r>
  </si>
  <si>
    <r>
      <t xml:space="preserve">T </t>
    </r>
    <r>
      <rPr>
        <u/>
        <sz val="8"/>
        <color rgb="FF0000FF"/>
        <rFont val="Tahoma"/>
        <family val="2"/>
      </rPr>
      <t>0.286</t>
    </r>
  </si>
  <si>
    <r>
      <t xml:space="preserve">T </t>
    </r>
    <r>
      <rPr>
        <u/>
        <sz val="8"/>
        <color rgb="FF0000FF"/>
        <rFont val="Tahoma"/>
        <family val="2"/>
      </rPr>
      <t>0.985</t>
    </r>
  </si>
  <si>
    <r>
      <t xml:space="preserve">TM </t>
    </r>
    <r>
      <rPr>
        <u/>
        <sz val="8"/>
        <color rgb="FF0000FF"/>
        <rFont val="Tahoma"/>
        <family val="2"/>
      </rPr>
      <t>0.087</t>
    </r>
  </si>
  <si>
    <r>
      <t xml:space="preserve">T </t>
    </r>
    <r>
      <rPr>
        <u/>
        <sz val="8"/>
        <color theme="1"/>
        <rFont val="Tahoma"/>
        <family val="2"/>
      </rPr>
      <t>103.875%</t>
    </r>
  </si>
  <si>
    <r>
      <t xml:space="preserve">M </t>
    </r>
    <r>
      <rPr>
        <u/>
        <sz val="8"/>
        <color theme="1"/>
        <rFont val="Tahoma"/>
        <family val="2"/>
      </rPr>
      <t>67.960</t>
    </r>
  </si>
  <si>
    <r>
      <t xml:space="preserve">T </t>
    </r>
    <r>
      <rPr>
        <u/>
        <sz val="8"/>
        <color theme="1"/>
        <rFont val="Tahoma"/>
        <family val="2"/>
      </rPr>
      <t>103.911%</t>
    </r>
  </si>
  <si>
    <r>
      <t xml:space="preserve">TM </t>
    </r>
    <r>
      <rPr>
        <u/>
        <sz val="8"/>
        <color theme="1"/>
        <rFont val="Tahoma"/>
        <family val="2"/>
      </rPr>
      <t>73.820</t>
    </r>
  </si>
  <si>
    <r>
      <t xml:space="preserve">T </t>
    </r>
    <r>
      <rPr>
        <u/>
        <sz val="8"/>
        <color theme="1"/>
        <rFont val="Tahoma"/>
        <family val="2"/>
      </rPr>
      <t>103.135%</t>
    </r>
  </si>
  <si>
    <r>
      <t xml:space="preserve">M </t>
    </r>
    <r>
      <rPr>
        <u/>
        <sz val="8"/>
        <color theme="1"/>
        <rFont val="Tahoma"/>
        <family val="2"/>
      </rPr>
      <t>68.210</t>
    </r>
  </si>
  <si>
    <r>
      <t xml:space="preserve">T </t>
    </r>
    <r>
      <rPr>
        <u/>
        <sz val="8"/>
        <color rgb="FF0000FF"/>
        <rFont val="Tahoma"/>
        <family val="2"/>
      </rPr>
      <t>103.640%</t>
    </r>
  </si>
  <si>
    <r>
      <t xml:space="preserve">TM </t>
    </r>
    <r>
      <rPr>
        <u/>
        <sz val="8"/>
        <color rgb="FF0000FF"/>
        <rFont val="Tahoma"/>
        <family val="2"/>
      </rPr>
      <t>69.990</t>
    </r>
  </si>
  <si>
    <r>
      <t xml:space="preserve">T </t>
    </r>
    <r>
      <rPr>
        <u/>
        <sz val="8"/>
        <color rgb="FF0000FF"/>
        <rFont val="Tahoma"/>
        <family val="2"/>
      </rPr>
      <t>0.438%</t>
    </r>
  </si>
  <si>
    <r>
      <t xml:space="preserve">TM </t>
    </r>
    <r>
      <rPr>
        <u/>
        <sz val="8"/>
        <color rgb="FF0000FF"/>
        <rFont val="Tahoma"/>
        <family val="2"/>
      </rPr>
      <t>3.317</t>
    </r>
  </si>
  <si>
    <r>
      <t xml:space="preserve">T </t>
    </r>
    <r>
      <rPr>
        <u/>
        <sz val="8"/>
        <color rgb="FF0000FF"/>
        <rFont val="Tahoma"/>
        <family val="2"/>
      </rPr>
      <t>0.423</t>
    </r>
  </si>
  <si>
    <r>
      <t xml:space="preserve">TM </t>
    </r>
    <r>
      <rPr>
        <u/>
        <sz val="8"/>
        <color rgb="FF0000FF"/>
        <rFont val="Tahoma"/>
        <family val="2"/>
      </rPr>
      <t>4.739</t>
    </r>
  </si>
  <si>
    <r>
      <t xml:space="preserve">T </t>
    </r>
    <r>
      <rPr>
        <u/>
        <sz val="8"/>
        <color theme="1"/>
        <rFont val="Tahoma"/>
        <family val="2"/>
      </rPr>
      <t>103.700%</t>
    </r>
  </si>
  <si>
    <r>
      <t xml:space="preserve">T </t>
    </r>
    <r>
      <rPr>
        <u/>
        <sz val="8"/>
        <color theme="1"/>
        <rFont val="Tahoma"/>
        <family val="2"/>
      </rPr>
      <t>104.463%</t>
    </r>
  </si>
  <si>
    <r>
      <t xml:space="preserve">T </t>
    </r>
    <r>
      <rPr>
        <u/>
        <sz val="8"/>
        <color theme="1"/>
        <rFont val="Tahoma"/>
        <family val="2"/>
      </rPr>
      <t>104.181%</t>
    </r>
  </si>
  <si>
    <r>
      <t xml:space="preserve">T </t>
    </r>
    <r>
      <rPr>
        <u/>
        <sz val="8"/>
        <color rgb="FF0000FF"/>
        <rFont val="Tahoma"/>
        <family val="2"/>
      </rPr>
      <t>104.115%</t>
    </r>
  </si>
  <si>
    <r>
      <t xml:space="preserve">T </t>
    </r>
    <r>
      <rPr>
        <u/>
        <sz val="8"/>
        <color rgb="FF0000FF"/>
        <rFont val="Tahoma"/>
        <family val="2"/>
      </rPr>
      <t>0.370</t>
    </r>
  </si>
  <si>
    <r>
      <t xml:space="preserve">T </t>
    </r>
    <r>
      <rPr>
        <u/>
        <sz val="8"/>
        <color theme="1"/>
        <rFont val="Tahoma"/>
        <family val="2"/>
      </rPr>
      <t>100.764%</t>
    </r>
  </si>
  <si>
    <r>
      <t xml:space="preserve">T </t>
    </r>
    <r>
      <rPr>
        <u/>
        <sz val="8"/>
        <color theme="1"/>
        <rFont val="Tahoma"/>
        <family val="2"/>
      </rPr>
      <t>100.395%</t>
    </r>
  </si>
  <si>
    <r>
      <t xml:space="preserve">T </t>
    </r>
    <r>
      <rPr>
        <u/>
        <sz val="8"/>
        <color theme="1"/>
        <rFont val="Tahoma"/>
        <family val="2"/>
      </rPr>
      <t>100.441%</t>
    </r>
  </si>
  <si>
    <r>
      <t xml:space="preserve">T </t>
    </r>
    <r>
      <rPr>
        <u/>
        <sz val="8"/>
        <color rgb="FF0000FF"/>
        <rFont val="Tahoma"/>
        <family val="2"/>
      </rPr>
      <t>100.534%</t>
    </r>
  </si>
  <si>
    <r>
      <t xml:space="preserve">T </t>
    </r>
    <r>
      <rPr>
        <u/>
        <sz val="8"/>
        <color rgb="FF0000FF"/>
        <rFont val="Tahoma"/>
        <family val="2"/>
      </rPr>
      <t>0.201%</t>
    </r>
  </si>
  <si>
    <r>
      <t xml:space="preserve">T </t>
    </r>
    <r>
      <rPr>
        <u/>
        <sz val="8"/>
        <color rgb="FF0000FF"/>
        <rFont val="Tahoma"/>
        <family val="2"/>
      </rPr>
      <t>0.200</t>
    </r>
  </si>
  <si>
    <r>
      <t>YY #2</t>
    </r>
    <r>
      <rPr>
        <sz val="7"/>
        <color theme="1"/>
        <rFont val="Tahoma"/>
        <family val="2"/>
      </rPr>
      <t>2/25/2014 11:14:16 AM</t>
    </r>
  </si>
  <si>
    <r>
      <t xml:space="preserve">T </t>
    </r>
    <r>
      <rPr>
        <u/>
        <sz val="8"/>
        <color theme="1"/>
        <rFont val="Tahoma"/>
        <family val="2"/>
      </rPr>
      <t>1419.000</t>
    </r>
  </si>
  <si>
    <r>
      <t xml:space="preserve">T </t>
    </r>
    <r>
      <rPr>
        <u/>
        <sz val="8"/>
        <color theme="1"/>
        <rFont val="Tahoma"/>
        <family val="2"/>
      </rPr>
      <t>176.700</t>
    </r>
  </si>
  <si>
    <r>
      <t xml:space="preserve">T </t>
    </r>
    <r>
      <rPr>
        <u/>
        <sz val="8"/>
        <color theme="1"/>
        <rFont val="Tahoma"/>
        <family val="2"/>
      </rPr>
      <t>102.693%</t>
    </r>
  </si>
  <si>
    <r>
      <t xml:space="preserve">TM </t>
    </r>
    <r>
      <rPr>
        <u/>
        <sz val="8"/>
        <color theme="1"/>
        <rFont val="Tahoma"/>
        <family val="2"/>
      </rPr>
      <t>83960.000</t>
    </r>
  </si>
  <si>
    <r>
      <t xml:space="preserve">T </t>
    </r>
    <r>
      <rPr>
        <u/>
        <sz val="8"/>
        <color theme="1"/>
        <rFont val="Tahoma"/>
        <family val="2"/>
      </rPr>
      <t>1415.000</t>
    </r>
  </si>
  <si>
    <r>
      <t xml:space="preserve">T </t>
    </r>
    <r>
      <rPr>
        <u/>
        <sz val="8"/>
        <color theme="1"/>
        <rFont val="Tahoma"/>
        <family val="2"/>
      </rPr>
      <t>174.800</t>
    </r>
  </si>
  <si>
    <r>
      <t xml:space="preserve">T </t>
    </r>
    <r>
      <rPr>
        <u/>
        <sz val="8"/>
        <color theme="1"/>
        <rFont val="Tahoma"/>
        <family val="2"/>
      </rPr>
      <t>103.015%</t>
    </r>
  </si>
  <si>
    <r>
      <t xml:space="preserve">TM </t>
    </r>
    <r>
      <rPr>
        <u/>
        <sz val="8"/>
        <color theme="1"/>
        <rFont val="Tahoma"/>
        <family val="2"/>
      </rPr>
      <t>83810.000</t>
    </r>
  </si>
  <si>
    <r>
      <t xml:space="preserve">T </t>
    </r>
    <r>
      <rPr>
        <u/>
        <sz val="8"/>
        <color theme="1"/>
        <rFont val="Tahoma"/>
        <family val="2"/>
      </rPr>
      <t>1417.000</t>
    </r>
  </si>
  <si>
    <r>
      <t xml:space="preserve">T </t>
    </r>
    <r>
      <rPr>
        <u/>
        <sz val="8"/>
        <color theme="1"/>
        <rFont val="Tahoma"/>
        <family val="2"/>
      </rPr>
      <t>176.600</t>
    </r>
  </si>
  <si>
    <r>
      <t xml:space="preserve">T </t>
    </r>
    <r>
      <rPr>
        <u/>
        <sz val="8"/>
        <color theme="1"/>
        <rFont val="Tahoma"/>
        <family val="2"/>
      </rPr>
      <t>102.054%</t>
    </r>
  </si>
  <si>
    <r>
      <t xml:space="preserve">TM </t>
    </r>
    <r>
      <rPr>
        <u/>
        <sz val="8"/>
        <color theme="1"/>
        <rFont val="Tahoma"/>
        <family val="2"/>
      </rPr>
      <t>83730.000</t>
    </r>
  </si>
  <si>
    <r>
      <t xml:space="preserve">T </t>
    </r>
    <r>
      <rPr>
        <u/>
        <sz val="8"/>
        <color rgb="FF0000FF"/>
        <rFont val="Tahoma"/>
        <family val="2"/>
      </rPr>
      <t>1417.000</t>
    </r>
  </si>
  <si>
    <r>
      <t xml:space="preserve">T </t>
    </r>
    <r>
      <rPr>
        <u/>
        <sz val="8"/>
        <color rgb="FF0000FF"/>
        <rFont val="Tahoma"/>
        <family val="2"/>
      </rPr>
      <t>176.000</t>
    </r>
  </si>
  <si>
    <r>
      <t xml:space="preserve">T </t>
    </r>
    <r>
      <rPr>
        <u/>
        <sz val="8"/>
        <color rgb="FF0000FF"/>
        <rFont val="Tahoma"/>
        <family val="2"/>
      </rPr>
      <t>102.587%</t>
    </r>
  </si>
  <si>
    <r>
      <t xml:space="preserve">TM </t>
    </r>
    <r>
      <rPr>
        <u/>
        <sz val="8"/>
        <color rgb="FF0000FF"/>
        <rFont val="Tahoma"/>
        <family val="2"/>
      </rPr>
      <t>83830.000</t>
    </r>
  </si>
  <si>
    <r>
      <t xml:space="preserve">T </t>
    </r>
    <r>
      <rPr>
        <u/>
        <sz val="8"/>
        <color rgb="FF0000FF"/>
        <rFont val="Tahoma"/>
        <family val="2"/>
      </rPr>
      <t>2.204</t>
    </r>
  </si>
  <si>
    <r>
      <t xml:space="preserve">T </t>
    </r>
    <r>
      <rPr>
        <u/>
        <sz val="8"/>
        <color rgb="FF0000FF"/>
        <rFont val="Tahoma"/>
        <family val="2"/>
      </rPr>
      <t>1.063</t>
    </r>
  </si>
  <si>
    <r>
      <t xml:space="preserve">T </t>
    </r>
    <r>
      <rPr>
        <u/>
        <sz val="8"/>
        <color rgb="FF0000FF"/>
        <rFont val="Tahoma"/>
        <family val="2"/>
      </rPr>
      <t>0.489%</t>
    </r>
  </si>
  <si>
    <r>
      <t xml:space="preserve">TM </t>
    </r>
    <r>
      <rPr>
        <u/>
        <sz val="8"/>
        <color rgb="FF0000FF"/>
        <rFont val="Tahoma"/>
        <family val="2"/>
      </rPr>
      <t>116.000</t>
    </r>
  </si>
  <si>
    <r>
      <t xml:space="preserve">T </t>
    </r>
    <r>
      <rPr>
        <u/>
        <sz val="8"/>
        <color rgb="FF0000FF"/>
        <rFont val="Tahoma"/>
        <family val="2"/>
      </rPr>
      <t>0.156</t>
    </r>
  </si>
  <si>
    <r>
      <t xml:space="preserve">T </t>
    </r>
    <r>
      <rPr>
        <u/>
        <sz val="8"/>
        <color rgb="FF0000FF"/>
        <rFont val="Tahoma"/>
        <family val="2"/>
      </rPr>
      <t>0.604</t>
    </r>
  </si>
  <si>
    <r>
      <t xml:space="preserve">T </t>
    </r>
    <r>
      <rPr>
        <u/>
        <sz val="8"/>
        <color rgb="FF0000FF"/>
        <rFont val="Tahoma"/>
        <family val="2"/>
      </rPr>
      <t>0.477</t>
    </r>
  </si>
  <si>
    <r>
      <t xml:space="preserve">TM </t>
    </r>
    <r>
      <rPr>
        <u/>
        <sz val="8"/>
        <color rgb="FF0000FF"/>
        <rFont val="Tahoma"/>
        <family val="2"/>
      </rPr>
      <t>0.138</t>
    </r>
  </si>
  <si>
    <r>
      <t xml:space="preserve">T </t>
    </r>
    <r>
      <rPr>
        <u/>
        <sz val="8"/>
        <color theme="1"/>
        <rFont val="Tahoma"/>
        <family val="2"/>
      </rPr>
      <t>102.961%</t>
    </r>
  </si>
  <si>
    <r>
      <t xml:space="preserve">M </t>
    </r>
    <r>
      <rPr>
        <u/>
        <sz val="8"/>
        <color theme="1"/>
        <rFont val="Tahoma"/>
        <family val="2"/>
      </rPr>
      <t>77.560</t>
    </r>
  </si>
  <si>
    <r>
      <t xml:space="preserve">T </t>
    </r>
    <r>
      <rPr>
        <u/>
        <sz val="8"/>
        <color theme="1"/>
        <rFont val="Tahoma"/>
        <family val="2"/>
      </rPr>
      <t>102.216%</t>
    </r>
  </si>
  <si>
    <r>
      <t xml:space="preserve">TM </t>
    </r>
    <r>
      <rPr>
        <u/>
        <sz val="8"/>
        <color theme="1"/>
        <rFont val="Tahoma"/>
        <family val="2"/>
      </rPr>
      <t>85.430</t>
    </r>
  </si>
  <si>
    <r>
      <t xml:space="preserve">T </t>
    </r>
    <r>
      <rPr>
        <u/>
        <sz val="8"/>
        <color theme="1"/>
        <rFont val="Tahoma"/>
        <family val="2"/>
      </rPr>
      <t>103.301%</t>
    </r>
  </si>
  <si>
    <r>
      <t xml:space="preserve">TM </t>
    </r>
    <r>
      <rPr>
        <u/>
        <sz val="8"/>
        <color theme="1"/>
        <rFont val="Tahoma"/>
        <family val="2"/>
      </rPr>
      <t>84.710</t>
    </r>
  </si>
  <si>
    <r>
      <t xml:space="preserve">T </t>
    </r>
    <r>
      <rPr>
        <u/>
        <sz val="8"/>
        <color rgb="FF0000FF"/>
        <rFont val="Tahoma"/>
        <family val="2"/>
      </rPr>
      <t>102.826%</t>
    </r>
  </si>
  <si>
    <r>
      <t xml:space="preserve">TM </t>
    </r>
    <r>
      <rPr>
        <u/>
        <sz val="8"/>
        <color rgb="FF0000FF"/>
        <rFont val="Tahoma"/>
        <family val="2"/>
      </rPr>
      <t>82.570</t>
    </r>
  </si>
  <si>
    <r>
      <t xml:space="preserve">T </t>
    </r>
    <r>
      <rPr>
        <u/>
        <sz val="8"/>
        <color rgb="FF0000FF"/>
        <rFont val="Tahoma"/>
        <family val="2"/>
      </rPr>
      <t>0.555%</t>
    </r>
  </si>
  <si>
    <r>
      <t xml:space="preserve">TM </t>
    </r>
    <r>
      <rPr>
        <u/>
        <sz val="8"/>
        <color rgb="FF0000FF"/>
        <rFont val="Tahoma"/>
        <family val="2"/>
      </rPr>
      <t>4.350</t>
    </r>
  </si>
  <si>
    <r>
      <t xml:space="preserve">T </t>
    </r>
    <r>
      <rPr>
        <u/>
        <sz val="8"/>
        <color rgb="FF0000FF"/>
        <rFont val="Tahoma"/>
        <family val="2"/>
      </rPr>
      <t>0.540</t>
    </r>
  </si>
  <si>
    <r>
      <t xml:space="preserve">TM </t>
    </r>
    <r>
      <rPr>
        <u/>
        <sz val="8"/>
        <color rgb="FF0000FF"/>
        <rFont val="Tahoma"/>
        <family val="2"/>
      </rPr>
      <t>5.268</t>
    </r>
  </si>
  <si>
    <r>
      <t xml:space="preserve">T </t>
    </r>
    <r>
      <rPr>
        <u/>
        <sz val="8"/>
        <color theme="1"/>
        <rFont val="Tahoma"/>
        <family val="2"/>
      </rPr>
      <t>103.366%</t>
    </r>
  </si>
  <si>
    <r>
      <t xml:space="preserve">T </t>
    </r>
    <r>
      <rPr>
        <u/>
        <sz val="8"/>
        <color theme="1"/>
        <rFont val="Tahoma"/>
        <family val="2"/>
      </rPr>
      <t>103.001%</t>
    </r>
  </si>
  <si>
    <r>
      <t xml:space="preserve">T </t>
    </r>
    <r>
      <rPr>
        <u/>
        <sz val="8"/>
        <color theme="1"/>
        <rFont val="Tahoma"/>
        <family val="2"/>
      </rPr>
      <t>102.874%</t>
    </r>
  </si>
  <si>
    <r>
      <t xml:space="preserve">T </t>
    </r>
    <r>
      <rPr>
        <u/>
        <sz val="8"/>
        <color rgb="FF0000FF"/>
        <rFont val="Tahoma"/>
        <family val="2"/>
      </rPr>
      <t>103.080%</t>
    </r>
  </si>
  <si>
    <r>
      <t xml:space="preserve">T </t>
    </r>
    <r>
      <rPr>
        <u/>
        <sz val="8"/>
        <color rgb="FF0000FF"/>
        <rFont val="Tahoma"/>
        <family val="2"/>
      </rPr>
      <t>0.255%</t>
    </r>
  </si>
  <si>
    <r>
      <t xml:space="preserve">T </t>
    </r>
    <r>
      <rPr>
        <u/>
        <sz val="8"/>
        <color rgb="FF0000FF"/>
        <rFont val="Tahoma"/>
        <family val="2"/>
      </rPr>
      <t>0.247</t>
    </r>
  </si>
  <si>
    <r>
      <t xml:space="preserve">T </t>
    </r>
    <r>
      <rPr>
        <u/>
        <sz val="8"/>
        <color theme="1"/>
        <rFont val="Tahoma"/>
        <family val="2"/>
      </rPr>
      <t>100.376%</t>
    </r>
  </si>
  <si>
    <r>
      <t xml:space="preserve">T </t>
    </r>
    <r>
      <rPr>
        <u/>
        <sz val="8"/>
        <color theme="1"/>
        <rFont val="Tahoma"/>
        <family val="2"/>
      </rPr>
      <t>100.683%</t>
    </r>
  </si>
  <si>
    <r>
      <t xml:space="preserve">T </t>
    </r>
    <r>
      <rPr>
        <u/>
        <sz val="8"/>
        <color theme="1"/>
        <rFont val="Tahoma"/>
        <family val="2"/>
      </rPr>
      <t>100.780%</t>
    </r>
  </si>
  <si>
    <r>
      <t xml:space="preserve">T </t>
    </r>
    <r>
      <rPr>
        <u/>
        <sz val="8"/>
        <color rgb="FF0000FF"/>
        <rFont val="Tahoma"/>
        <family val="2"/>
      </rPr>
      <t>100.613%</t>
    </r>
  </si>
  <si>
    <r>
      <t xml:space="preserve">T </t>
    </r>
    <r>
      <rPr>
        <u/>
        <sz val="8"/>
        <color rgb="FF0000FF"/>
        <rFont val="Tahoma"/>
        <family val="2"/>
      </rPr>
      <t>0.211%</t>
    </r>
  </si>
  <si>
    <r>
      <t xml:space="preserve">T </t>
    </r>
    <r>
      <rPr>
        <u/>
        <sz val="8"/>
        <color rgb="FF0000FF"/>
        <rFont val="Tahoma"/>
        <family val="2"/>
      </rPr>
      <t>0.209</t>
    </r>
  </si>
  <si>
    <r>
      <t>YY #3</t>
    </r>
    <r>
      <rPr>
        <sz val="7"/>
        <color theme="1"/>
        <rFont val="Tahoma"/>
        <family val="2"/>
      </rPr>
      <t>2/25/2014 11:21:40 AM</t>
    </r>
  </si>
  <si>
    <r>
      <t xml:space="preserve">T </t>
    </r>
    <r>
      <rPr>
        <u/>
        <sz val="8"/>
        <color theme="1"/>
        <rFont val="Tahoma"/>
        <family val="2"/>
      </rPr>
      <t>271.800</t>
    </r>
  </si>
  <si>
    <r>
      <t xml:space="preserve">T </t>
    </r>
    <r>
      <rPr>
        <u/>
        <sz val="8"/>
        <color theme="1"/>
        <rFont val="Tahoma"/>
        <family val="2"/>
      </rPr>
      <t>101.683%</t>
    </r>
  </si>
  <si>
    <r>
      <t xml:space="preserve">TM </t>
    </r>
    <r>
      <rPr>
        <u/>
        <sz val="8"/>
        <color theme="1"/>
        <rFont val="Tahoma"/>
        <family val="2"/>
      </rPr>
      <t>100500.000</t>
    </r>
  </si>
  <si>
    <r>
      <t xml:space="preserve">T </t>
    </r>
    <r>
      <rPr>
        <u/>
        <sz val="8"/>
        <color theme="1"/>
        <rFont val="Tahoma"/>
        <family val="2"/>
      </rPr>
      <t>269.000</t>
    </r>
  </si>
  <si>
    <r>
      <t xml:space="preserve">T </t>
    </r>
    <r>
      <rPr>
        <u/>
        <sz val="8"/>
        <color theme="1"/>
        <rFont val="Tahoma"/>
        <family val="2"/>
      </rPr>
      <t>101.328%</t>
    </r>
  </si>
  <si>
    <r>
      <t xml:space="preserve">TM </t>
    </r>
    <r>
      <rPr>
        <u/>
        <sz val="8"/>
        <color theme="1"/>
        <rFont val="Tahoma"/>
        <family val="2"/>
      </rPr>
      <t>100300.000</t>
    </r>
  </si>
  <si>
    <r>
      <t xml:space="preserve">T </t>
    </r>
    <r>
      <rPr>
        <u/>
        <sz val="8"/>
        <color theme="1"/>
        <rFont val="Tahoma"/>
        <family val="2"/>
      </rPr>
      <t>271.100</t>
    </r>
  </si>
  <si>
    <r>
      <t xml:space="preserve">T </t>
    </r>
    <r>
      <rPr>
        <u/>
        <sz val="8"/>
        <color theme="1"/>
        <rFont val="Tahoma"/>
        <family val="2"/>
      </rPr>
      <t>100.742%</t>
    </r>
  </si>
  <si>
    <r>
      <t xml:space="preserve">TM </t>
    </r>
    <r>
      <rPr>
        <u/>
        <sz val="8"/>
        <color theme="1"/>
        <rFont val="Tahoma"/>
        <family val="2"/>
      </rPr>
      <t>101000.000</t>
    </r>
  </si>
  <si>
    <r>
      <t xml:space="preserve">T </t>
    </r>
    <r>
      <rPr>
        <u/>
        <sz val="8"/>
        <color rgb="FF0000FF"/>
        <rFont val="Tahoma"/>
        <family val="2"/>
      </rPr>
      <t>270.700</t>
    </r>
  </si>
  <si>
    <r>
      <t xml:space="preserve">T </t>
    </r>
    <r>
      <rPr>
        <u/>
        <sz val="8"/>
        <color rgb="FF0000FF"/>
        <rFont val="Tahoma"/>
        <family val="2"/>
      </rPr>
      <t>101.251%</t>
    </r>
  </si>
  <si>
    <r>
      <t xml:space="preserve">TM </t>
    </r>
    <r>
      <rPr>
        <u/>
        <sz val="8"/>
        <color rgb="FF0000FF"/>
        <rFont val="Tahoma"/>
        <family val="2"/>
      </rPr>
      <t>100600.000</t>
    </r>
  </si>
  <si>
    <r>
      <t xml:space="preserve">T </t>
    </r>
    <r>
      <rPr>
        <u/>
        <sz val="8"/>
        <color rgb="FF0000FF"/>
        <rFont val="Tahoma"/>
        <family val="2"/>
      </rPr>
      <t>1.472</t>
    </r>
  </si>
  <si>
    <r>
      <t xml:space="preserve">T </t>
    </r>
    <r>
      <rPr>
        <u/>
        <sz val="8"/>
        <color rgb="FF0000FF"/>
        <rFont val="Tahoma"/>
        <family val="2"/>
      </rPr>
      <t>0.475%</t>
    </r>
  </si>
  <si>
    <r>
      <t xml:space="preserve">TM </t>
    </r>
    <r>
      <rPr>
        <u/>
        <sz val="8"/>
        <color rgb="FF0000FF"/>
        <rFont val="Tahoma"/>
        <family val="2"/>
      </rPr>
      <t>347.500</t>
    </r>
  </si>
  <si>
    <r>
      <t xml:space="preserve">T </t>
    </r>
    <r>
      <rPr>
        <u/>
        <sz val="8"/>
        <color rgb="FF0000FF"/>
        <rFont val="Tahoma"/>
        <family val="2"/>
      </rPr>
      <t>0.544</t>
    </r>
  </si>
  <si>
    <r>
      <t xml:space="preserve">TM </t>
    </r>
    <r>
      <rPr>
        <u/>
        <sz val="8"/>
        <color rgb="FF0000FF"/>
        <rFont val="Tahoma"/>
        <family val="2"/>
      </rPr>
      <t>0.345</t>
    </r>
  </si>
  <si>
    <r>
      <t xml:space="preserve">T </t>
    </r>
    <r>
      <rPr>
        <u/>
        <sz val="8"/>
        <color theme="1"/>
        <rFont val="Tahoma"/>
        <family val="2"/>
      </rPr>
      <t>101.804%</t>
    </r>
  </si>
  <si>
    <r>
      <t xml:space="preserve">T </t>
    </r>
    <r>
      <rPr>
        <u/>
        <sz val="8"/>
        <color theme="1"/>
        <rFont val="Tahoma"/>
        <family val="2"/>
      </rPr>
      <t>101.748%</t>
    </r>
  </si>
  <si>
    <r>
      <t xml:space="preserve">T </t>
    </r>
    <r>
      <rPr>
        <u/>
        <sz val="8"/>
        <color theme="1"/>
        <rFont val="Tahoma"/>
        <family val="2"/>
      </rPr>
      <t>100.666%</t>
    </r>
  </si>
  <si>
    <r>
      <t xml:space="preserve">T </t>
    </r>
    <r>
      <rPr>
        <u/>
        <sz val="8"/>
        <color rgb="FF0000FF"/>
        <rFont val="Tahoma"/>
        <family val="2"/>
      </rPr>
      <t>101.406%</t>
    </r>
  </si>
  <si>
    <r>
      <t xml:space="preserve">T </t>
    </r>
    <r>
      <rPr>
        <u/>
        <sz val="8"/>
        <color rgb="FF0000FF"/>
        <rFont val="Tahoma"/>
        <family val="2"/>
      </rPr>
      <t>0.642%</t>
    </r>
  </si>
  <si>
    <r>
      <t xml:space="preserve">T </t>
    </r>
    <r>
      <rPr>
        <u/>
        <sz val="8"/>
        <color rgb="FF0000FF"/>
        <rFont val="Tahoma"/>
        <family val="2"/>
      </rPr>
      <t>0.633</t>
    </r>
  </si>
  <si>
    <r>
      <t xml:space="preserve">T </t>
    </r>
    <r>
      <rPr>
        <u/>
        <sz val="8"/>
        <color theme="1"/>
        <rFont val="Tahoma"/>
        <family val="2"/>
      </rPr>
      <t>103.049%</t>
    </r>
  </si>
  <si>
    <r>
      <t xml:space="preserve">T </t>
    </r>
    <r>
      <rPr>
        <u/>
        <sz val="8"/>
        <color theme="1"/>
        <rFont val="Tahoma"/>
        <family val="2"/>
      </rPr>
      <t>102.579%</t>
    </r>
  </si>
  <si>
    <r>
      <t xml:space="preserve">T </t>
    </r>
    <r>
      <rPr>
        <u/>
        <sz val="8"/>
        <color theme="1"/>
        <rFont val="Tahoma"/>
        <family val="2"/>
      </rPr>
      <t>101.982%</t>
    </r>
  </si>
  <si>
    <r>
      <t xml:space="preserve">T </t>
    </r>
    <r>
      <rPr>
        <u/>
        <sz val="8"/>
        <color rgb="FF0000FF"/>
        <rFont val="Tahoma"/>
        <family val="2"/>
      </rPr>
      <t>102.537%</t>
    </r>
  </si>
  <si>
    <r>
      <t xml:space="preserve">T </t>
    </r>
    <r>
      <rPr>
        <u/>
        <sz val="8"/>
        <color rgb="FF0000FF"/>
        <rFont val="Tahoma"/>
        <family val="2"/>
      </rPr>
      <t>0.535%</t>
    </r>
  </si>
  <si>
    <r>
      <t xml:space="preserve">T </t>
    </r>
    <r>
      <rPr>
        <u/>
        <sz val="8"/>
        <color rgb="FF0000FF"/>
        <rFont val="Tahoma"/>
        <family val="2"/>
      </rPr>
      <t>0.522</t>
    </r>
  </si>
  <si>
    <r>
      <t xml:space="preserve">T </t>
    </r>
    <r>
      <rPr>
        <u/>
        <sz val="8"/>
        <color theme="1"/>
        <rFont val="Tahoma"/>
        <family val="2"/>
      </rPr>
      <t>100.408%</t>
    </r>
  </si>
  <si>
    <r>
      <t xml:space="preserve">T </t>
    </r>
    <r>
      <rPr>
        <u/>
        <sz val="8"/>
        <color theme="1"/>
        <rFont val="Tahoma"/>
        <family val="2"/>
      </rPr>
      <t>100.659%</t>
    </r>
  </si>
  <si>
    <r>
      <t xml:space="preserve">T </t>
    </r>
    <r>
      <rPr>
        <u/>
        <sz val="8"/>
        <color rgb="FF0000FF"/>
        <rFont val="Tahoma"/>
        <family val="2"/>
      </rPr>
      <t>100.519%</t>
    </r>
  </si>
  <si>
    <r>
      <t xml:space="preserve">T </t>
    </r>
    <r>
      <rPr>
        <u/>
        <sz val="8"/>
        <color rgb="FF0000FF"/>
        <rFont val="Tahoma"/>
        <family val="2"/>
      </rPr>
      <t>0.128%</t>
    </r>
  </si>
  <si>
    <r>
      <t xml:space="preserve">T </t>
    </r>
    <r>
      <rPr>
        <u/>
        <sz val="8"/>
        <color rgb="FF0000FF"/>
        <rFont val="Tahoma"/>
        <family val="2"/>
      </rPr>
      <t>0.127</t>
    </r>
  </si>
  <si>
    <r>
      <t>YY #4</t>
    </r>
    <r>
      <rPr>
        <sz val="7"/>
        <color theme="1"/>
        <rFont val="Tahoma"/>
        <family val="2"/>
      </rPr>
      <t>2/25/2014 11:29:04 AM</t>
    </r>
  </si>
  <si>
    <r>
      <t xml:space="preserve">T </t>
    </r>
    <r>
      <rPr>
        <u/>
        <sz val="8"/>
        <color theme="1"/>
        <rFont val="Tahoma"/>
        <family val="2"/>
      </rPr>
      <t>265.500</t>
    </r>
  </si>
  <si>
    <r>
      <t xml:space="preserve">T </t>
    </r>
    <r>
      <rPr>
        <u/>
        <sz val="8"/>
        <color theme="1"/>
        <rFont val="Tahoma"/>
        <family val="2"/>
      </rPr>
      <t>101.318%</t>
    </r>
  </si>
  <si>
    <r>
      <t xml:space="preserve">TM </t>
    </r>
    <r>
      <rPr>
        <u/>
        <sz val="8"/>
        <color theme="1"/>
        <rFont val="Tahoma"/>
        <family val="2"/>
      </rPr>
      <t>101900.000</t>
    </r>
  </si>
  <si>
    <r>
      <t xml:space="preserve">T </t>
    </r>
    <r>
      <rPr>
        <u/>
        <sz val="8"/>
        <color theme="1"/>
        <rFont val="Tahoma"/>
        <family val="2"/>
      </rPr>
      <t>263.800</t>
    </r>
  </si>
  <si>
    <r>
      <t xml:space="preserve">T </t>
    </r>
    <r>
      <rPr>
        <u/>
        <sz val="8"/>
        <color theme="1"/>
        <rFont val="Tahoma"/>
        <family val="2"/>
      </rPr>
      <t>100.802%</t>
    </r>
  </si>
  <si>
    <r>
      <t xml:space="preserve">TM </t>
    </r>
    <r>
      <rPr>
        <u/>
        <sz val="8"/>
        <color theme="1"/>
        <rFont val="Tahoma"/>
        <family val="2"/>
      </rPr>
      <t>101600.000</t>
    </r>
  </si>
  <si>
    <r>
      <t xml:space="preserve">T </t>
    </r>
    <r>
      <rPr>
        <u/>
        <sz val="8"/>
        <color theme="1"/>
        <rFont val="Tahoma"/>
        <family val="2"/>
      </rPr>
      <t>263.500</t>
    </r>
  </si>
  <si>
    <r>
      <t xml:space="preserve">T </t>
    </r>
    <r>
      <rPr>
        <u/>
        <sz val="8"/>
        <color theme="1"/>
        <rFont val="Tahoma"/>
        <family val="2"/>
      </rPr>
      <t>100.991%</t>
    </r>
  </si>
  <si>
    <r>
      <t xml:space="preserve">T </t>
    </r>
    <r>
      <rPr>
        <u/>
        <sz val="8"/>
        <color rgb="FF0000FF"/>
        <rFont val="Tahoma"/>
        <family val="2"/>
      </rPr>
      <t>264.300</t>
    </r>
  </si>
  <si>
    <r>
      <t xml:space="preserve">T </t>
    </r>
    <r>
      <rPr>
        <u/>
        <sz val="8"/>
        <color rgb="FF0000FF"/>
        <rFont val="Tahoma"/>
        <family val="2"/>
      </rPr>
      <t>101.037%</t>
    </r>
  </si>
  <si>
    <r>
      <t xml:space="preserve">TM </t>
    </r>
    <r>
      <rPr>
        <u/>
        <sz val="8"/>
        <color rgb="FF0000FF"/>
        <rFont val="Tahoma"/>
        <family val="2"/>
      </rPr>
      <t>101700.000</t>
    </r>
  </si>
  <si>
    <r>
      <t xml:space="preserve">T </t>
    </r>
    <r>
      <rPr>
        <u/>
        <sz val="8"/>
        <color rgb="FF0000FF"/>
        <rFont val="Tahoma"/>
        <family val="2"/>
      </rPr>
      <t>1.064</t>
    </r>
  </si>
  <si>
    <r>
      <t xml:space="preserve">T </t>
    </r>
    <r>
      <rPr>
        <u/>
        <sz val="8"/>
        <color rgb="FF0000FF"/>
        <rFont val="Tahoma"/>
        <family val="2"/>
      </rPr>
      <t>0.261%</t>
    </r>
  </si>
  <si>
    <r>
      <t xml:space="preserve">TM </t>
    </r>
    <r>
      <rPr>
        <u/>
        <sz val="8"/>
        <color rgb="FF0000FF"/>
        <rFont val="Tahoma"/>
        <family val="2"/>
      </rPr>
      <t>211.300</t>
    </r>
  </si>
  <si>
    <r>
      <t xml:space="preserve">T </t>
    </r>
    <r>
      <rPr>
        <u/>
        <sz val="8"/>
        <color rgb="FF0000FF"/>
        <rFont val="Tahoma"/>
        <family val="2"/>
      </rPr>
      <t>0.403</t>
    </r>
  </si>
  <si>
    <r>
      <t xml:space="preserve">T </t>
    </r>
    <r>
      <rPr>
        <u/>
        <sz val="8"/>
        <color rgb="FF0000FF"/>
        <rFont val="Tahoma"/>
        <family val="2"/>
      </rPr>
      <t>0.258</t>
    </r>
  </si>
  <si>
    <r>
      <t xml:space="preserve">TM </t>
    </r>
    <r>
      <rPr>
        <u/>
        <sz val="8"/>
        <color rgb="FF0000FF"/>
        <rFont val="Tahoma"/>
        <family val="2"/>
      </rPr>
      <t>0.208</t>
    </r>
  </si>
  <si>
    <r>
      <t xml:space="preserve">T </t>
    </r>
    <r>
      <rPr>
        <u/>
        <sz val="8"/>
        <color theme="1"/>
        <rFont val="Tahoma"/>
        <family val="2"/>
      </rPr>
      <t>102.371%</t>
    </r>
  </si>
  <si>
    <r>
      <t xml:space="preserve">T </t>
    </r>
    <r>
      <rPr>
        <u/>
        <sz val="8"/>
        <color theme="1"/>
        <rFont val="Tahoma"/>
        <family val="2"/>
      </rPr>
      <t>101.947%</t>
    </r>
  </si>
  <si>
    <r>
      <t xml:space="preserve">T </t>
    </r>
    <r>
      <rPr>
        <u/>
        <sz val="8"/>
        <color theme="1"/>
        <rFont val="Tahoma"/>
        <family val="2"/>
      </rPr>
      <t>101.378%</t>
    </r>
  </si>
  <si>
    <r>
      <t xml:space="preserve">T </t>
    </r>
    <r>
      <rPr>
        <u/>
        <sz val="8"/>
        <color rgb="FF0000FF"/>
        <rFont val="Tahoma"/>
        <family val="2"/>
      </rPr>
      <t>101.899%</t>
    </r>
  </si>
  <si>
    <r>
      <t xml:space="preserve">T </t>
    </r>
    <r>
      <rPr>
        <u/>
        <sz val="8"/>
        <color rgb="FF0000FF"/>
        <rFont val="Tahoma"/>
        <family val="2"/>
      </rPr>
      <t>0.498%</t>
    </r>
  </si>
  <si>
    <r>
      <t xml:space="preserve">T </t>
    </r>
    <r>
      <rPr>
        <u/>
        <sz val="8"/>
        <color rgb="FF0000FF"/>
        <rFont val="Tahoma"/>
        <family val="2"/>
      </rPr>
      <t>0.489</t>
    </r>
  </si>
  <si>
    <r>
      <t xml:space="preserve">T </t>
    </r>
    <r>
      <rPr>
        <u/>
        <sz val="8"/>
        <color theme="1"/>
        <rFont val="Tahoma"/>
        <family val="2"/>
      </rPr>
      <t>102.812%</t>
    </r>
  </si>
  <si>
    <r>
      <t xml:space="preserve">T </t>
    </r>
    <r>
      <rPr>
        <u/>
        <sz val="8"/>
        <color theme="1"/>
        <rFont val="Tahoma"/>
        <family val="2"/>
      </rPr>
      <t>102.655%</t>
    </r>
  </si>
  <si>
    <r>
      <t xml:space="preserve">T </t>
    </r>
    <r>
      <rPr>
        <u/>
        <sz val="8"/>
        <color theme="1"/>
        <rFont val="Tahoma"/>
        <family val="2"/>
      </rPr>
      <t>102.256%</t>
    </r>
  </si>
  <si>
    <r>
      <t xml:space="preserve">T </t>
    </r>
    <r>
      <rPr>
        <u/>
        <sz val="8"/>
        <color rgb="FF0000FF"/>
        <rFont val="Tahoma"/>
        <family val="2"/>
      </rPr>
      <t>102.574%</t>
    </r>
  </si>
  <si>
    <r>
      <t xml:space="preserve">T </t>
    </r>
    <r>
      <rPr>
        <u/>
        <sz val="8"/>
        <color rgb="FF0000FF"/>
        <rFont val="Tahoma"/>
        <family val="2"/>
      </rPr>
      <t>0.287%</t>
    </r>
  </si>
  <si>
    <r>
      <t xml:space="preserve">T </t>
    </r>
    <r>
      <rPr>
        <u/>
        <sz val="8"/>
        <color rgb="FF0000FF"/>
        <rFont val="Tahoma"/>
        <family val="2"/>
      </rPr>
      <t>0.279</t>
    </r>
  </si>
  <si>
    <r>
      <t xml:space="preserve">T </t>
    </r>
    <r>
      <rPr>
        <u/>
        <sz val="8"/>
        <color theme="1"/>
        <rFont val="Tahoma"/>
        <family val="2"/>
      </rPr>
      <t>100.925%</t>
    </r>
  </si>
  <si>
    <r>
      <t xml:space="preserve">T </t>
    </r>
    <r>
      <rPr>
        <u/>
        <sz val="8"/>
        <color theme="1"/>
        <rFont val="Tahoma"/>
        <family val="2"/>
      </rPr>
      <t>100.556%</t>
    </r>
  </si>
  <si>
    <r>
      <t xml:space="preserve">T </t>
    </r>
    <r>
      <rPr>
        <u/>
        <sz val="8"/>
        <color theme="1"/>
        <rFont val="Tahoma"/>
        <family val="2"/>
      </rPr>
      <t>101.218%</t>
    </r>
  </si>
  <si>
    <r>
      <t xml:space="preserve">T </t>
    </r>
    <r>
      <rPr>
        <u/>
        <sz val="8"/>
        <color rgb="FF0000FF"/>
        <rFont val="Tahoma"/>
        <family val="2"/>
      </rPr>
      <t>100.900%</t>
    </r>
  </si>
  <si>
    <r>
      <t xml:space="preserve">T </t>
    </r>
    <r>
      <rPr>
        <u/>
        <sz val="8"/>
        <color rgb="FF0000FF"/>
        <rFont val="Tahoma"/>
        <family val="2"/>
      </rPr>
      <t>0.332%</t>
    </r>
  </si>
  <si>
    <r>
      <t xml:space="preserve">T </t>
    </r>
    <r>
      <rPr>
        <u/>
        <sz val="8"/>
        <color rgb="FF0000FF"/>
        <rFont val="Tahoma"/>
        <family val="2"/>
      </rPr>
      <t>0.329</t>
    </r>
  </si>
  <si>
    <r>
      <t>YY #5</t>
    </r>
    <r>
      <rPr>
        <sz val="7"/>
        <color theme="1"/>
        <rFont val="Tahoma"/>
        <family val="2"/>
      </rPr>
      <t>2/25/2014 11:36:27 AM</t>
    </r>
  </si>
  <si>
    <r>
      <t xml:space="preserve">T </t>
    </r>
    <r>
      <rPr>
        <u/>
        <sz val="8"/>
        <color theme="1"/>
        <rFont val="Tahoma"/>
        <family val="2"/>
      </rPr>
      <t>253.200</t>
    </r>
  </si>
  <si>
    <r>
      <t xml:space="preserve">T </t>
    </r>
    <r>
      <rPr>
        <u/>
        <sz val="8"/>
        <color theme="1"/>
        <rFont val="Tahoma"/>
        <family val="2"/>
      </rPr>
      <t>101.181%</t>
    </r>
  </si>
  <si>
    <r>
      <t xml:space="preserve">TM </t>
    </r>
    <r>
      <rPr>
        <u/>
        <sz val="8"/>
        <color theme="1"/>
        <rFont val="Tahoma"/>
        <family val="2"/>
      </rPr>
      <t>75240.000</t>
    </r>
  </si>
  <si>
    <r>
      <t xml:space="preserve">T </t>
    </r>
    <r>
      <rPr>
        <u/>
        <sz val="8"/>
        <color theme="1"/>
        <rFont val="Tahoma"/>
        <family val="2"/>
      </rPr>
      <t>251.100</t>
    </r>
  </si>
  <si>
    <r>
      <t xml:space="preserve">TM </t>
    </r>
    <r>
      <rPr>
        <u/>
        <sz val="8"/>
        <color theme="1"/>
        <rFont val="Tahoma"/>
        <family val="2"/>
      </rPr>
      <t>75090.000</t>
    </r>
  </si>
  <si>
    <r>
      <t xml:space="preserve">T </t>
    </r>
    <r>
      <rPr>
        <u/>
        <sz val="8"/>
        <color theme="1"/>
        <rFont val="Tahoma"/>
        <family val="2"/>
      </rPr>
      <t>249.700</t>
    </r>
  </si>
  <si>
    <r>
      <t xml:space="preserve">T </t>
    </r>
    <r>
      <rPr>
        <u/>
        <sz val="8"/>
        <color theme="1"/>
        <rFont val="Tahoma"/>
        <family val="2"/>
      </rPr>
      <t>101.847%</t>
    </r>
  </si>
  <si>
    <r>
      <t xml:space="preserve">TM </t>
    </r>
    <r>
      <rPr>
        <u/>
        <sz val="8"/>
        <color theme="1"/>
        <rFont val="Tahoma"/>
        <family val="2"/>
      </rPr>
      <t>75170.000</t>
    </r>
  </si>
  <si>
    <r>
      <t xml:space="preserve">T </t>
    </r>
    <r>
      <rPr>
        <u/>
        <sz val="8"/>
        <color rgb="FF0000FF"/>
        <rFont val="Tahoma"/>
        <family val="2"/>
      </rPr>
      <t>251.300</t>
    </r>
  </si>
  <si>
    <r>
      <t xml:space="preserve">T </t>
    </r>
    <r>
      <rPr>
        <u/>
        <sz val="8"/>
        <color rgb="FF0000FF"/>
        <rFont val="Tahoma"/>
        <family val="2"/>
      </rPr>
      <t>101.469%</t>
    </r>
  </si>
  <si>
    <r>
      <t xml:space="preserve">TM </t>
    </r>
    <r>
      <rPr>
        <u/>
        <sz val="8"/>
        <color rgb="FF0000FF"/>
        <rFont val="Tahoma"/>
        <family val="2"/>
      </rPr>
      <t>75160.000</t>
    </r>
  </si>
  <si>
    <r>
      <t xml:space="preserve">T </t>
    </r>
    <r>
      <rPr>
        <u/>
        <sz val="8"/>
        <color rgb="FF0000FF"/>
        <rFont val="Tahoma"/>
        <family val="2"/>
      </rPr>
      <t>1.792</t>
    </r>
  </si>
  <si>
    <r>
      <t xml:space="preserve">T </t>
    </r>
    <r>
      <rPr>
        <u/>
        <sz val="8"/>
        <color rgb="FF0000FF"/>
        <rFont val="Tahoma"/>
        <family val="2"/>
      </rPr>
      <t>0.342%</t>
    </r>
  </si>
  <si>
    <r>
      <t xml:space="preserve">TM </t>
    </r>
    <r>
      <rPr>
        <u/>
        <sz val="8"/>
        <color rgb="FF0000FF"/>
        <rFont val="Tahoma"/>
        <family val="2"/>
      </rPr>
      <t>73.140</t>
    </r>
  </si>
  <si>
    <r>
      <t xml:space="preserve">T </t>
    </r>
    <r>
      <rPr>
        <u/>
        <sz val="8"/>
        <color rgb="FF0000FF"/>
        <rFont val="Tahoma"/>
        <family val="2"/>
      </rPr>
      <t>0.713</t>
    </r>
  </si>
  <si>
    <r>
      <t xml:space="preserve">T </t>
    </r>
    <r>
      <rPr>
        <u/>
        <sz val="8"/>
        <color rgb="FF0000FF"/>
        <rFont val="Tahoma"/>
        <family val="2"/>
      </rPr>
      <t>0.337</t>
    </r>
  </si>
  <si>
    <r>
      <t xml:space="preserve">TM </t>
    </r>
    <r>
      <rPr>
        <u/>
        <sz val="8"/>
        <color rgb="FF0000FF"/>
        <rFont val="Tahoma"/>
        <family val="2"/>
      </rPr>
      <t>0.097</t>
    </r>
  </si>
  <si>
    <r>
      <t xml:space="preserve">T </t>
    </r>
    <r>
      <rPr>
        <u/>
        <sz val="8"/>
        <color theme="1"/>
        <rFont val="Tahoma"/>
        <family val="2"/>
      </rPr>
      <t>102.609%</t>
    </r>
  </si>
  <si>
    <r>
      <t xml:space="preserve">TM </t>
    </r>
    <r>
      <rPr>
        <u/>
        <sz val="8"/>
        <color theme="1"/>
        <rFont val="Tahoma"/>
        <family val="2"/>
      </rPr>
      <t>72.750</t>
    </r>
  </si>
  <si>
    <r>
      <t xml:space="preserve">T </t>
    </r>
    <r>
      <rPr>
        <u/>
        <sz val="8"/>
        <color theme="1"/>
        <rFont val="Tahoma"/>
        <family val="2"/>
      </rPr>
      <t>102.283%</t>
    </r>
  </si>
  <si>
    <r>
      <t xml:space="preserve">M </t>
    </r>
    <r>
      <rPr>
        <u/>
        <sz val="8"/>
        <color theme="1"/>
        <rFont val="Tahoma"/>
        <family val="2"/>
      </rPr>
      <t>65.480</t>
    </r>
  </si>
  <si>
    <r>
      <t xml:space="preserve">T </t>
    </r>
    <r>
      <rPr>
        <u/>
        <sz val="8"/>
        <color theme="1"/>
        <rFont val="Tahoma"/>
        <family val="2"/>
      </rPr>
      <t>102.543%</t>
    </r>
  </si>
  <si>
    <r>
      <t xml:space="preserve">M </t>
    </r>
    <r>
      <rPr>
        <u/>
        <sz val="8"/>
        <color theme="1"/>
        <rFont val="Tahoma"/>
        <family val="2"/>
      </rPr>
      <t>65.860</t>
    </r>
  </si>
  <si>
    <r>
      <t xml:space="preserve">T </t>
    </r>
    <r>
      <rPr>
        <u/>
        <sz val="8"/>
        <color rgb="FF0000FF"/>
        <rFont val="Tahoma"/>
        <family val="2"/>
      </rPr>
      <t>102.478%</t>
    </r>
  </si>
  <si>
    <r>
      <t xml:space="preserve">TM </t>
    </r>
    <r>
      <rPr>
        <u/>
        <sz val="8"/>
        <color rgb="FF0000FF"/>
        <rFont val="Tahoma"/>
        <family val="2"/>
      </rPr>
      <t>68.030</t>
    </r>
  </si>
  <si>
    <r>
      <t xml:space="preserve">T </t>
    </r>
    <r>
      <rPr>
        <u/>
        <sz val="8"/>
        <color rgb="FF0000FF"/>
        <rFont val="Tahoma"/>
        <family val="2"/>
      </rPr>
      <t>0.173%</t>
    </r>
  </si>
  <si>
    <r>
      <t xml:space="preserve">TM </t>
    </r>
    <r>
      <rPr>
        <u/>
        <sz val="8"/>
        <color rgb="FF0000FF"/>
        <rFont val="Tahoma"/>
        <family val="2"/>
      </rPr>
      <t>4.089</t>
    </r>
  </si>
  <si>
    <r>
      <t xml:space="preserve">T </t>
    </r>
    <r>
      <rPr>
        <u/>
        <sz val="8"/>
        <color rgb="FF0000FF"/>
        <rFont val="Tahoma"/>
        <family val="2"/>
      </rPr>
      <t>0.168</t>
    </r>
  </si>
  <si>
    <r>
      <t xml:space="preserve">TM </t>
    </r>
    <r>
      <rPr>
        <u/>
        <sz val="8"/>
        <color rgb="FF0000FF"/>
        <rFont val="Tahoma"/>
        <family val="2"/>
      </rPr>
      <t>6.011</t>
    </r>
  </si>
  <si>
    <r>
      <t xml:space="preserve">T </t>
    </r>
    <r>
      <rPr>
        <u/>
        <sz val="8"/>
        <color theme="1"/>
        <rFont val="Tahoma"/>
        <family val="2"/>
      </rPr>
      <t>103.169%</t>
    </r>
  </si>
  <si>
    <r>
      <t xml:space="preserve">T </t>
    </r>
    <r>
      <rPr>
        <u/>
        <sz val="8"/>
        <color theme="1"/>
        <rFont val="Tahoma"/>
        <family val="2"/>
      </rPr>
      <t>102.869%</t>
    </r>
  </si>
  <si>
    <r>
      <t xml:space="preserve">T </t>
    </r>
    <r>
      <rPr>
        <u/>
        <sz val="8"/>
        <color rgb="FF0000FF"/>
        <rFont val="Tahoma"/>
        <family val="2"/>
      </rPr>
      <t>103.069%</t>
    </r>
  </si>
  <si>
    <r>
      <t xml:space="preserve">T </t>
    </r>
    <r>
      <rPr>
        <u/>
        <sz val="8"/>
        <color theme="1"/>
        <rFont val="Tahoma"/>
        <family val="2"/>
      </rPr>
      <t>102.117%</t>
    </r>
  </si>
  <si>
    <r>
      <t xml:space="preserve">T </t>
    </r>
    <r>
      <rPr>
        <u/>
        <sz val="8"/>
        <color theme="1"/>
        <rFont val="Tahoma"/>
        <family val="2"/>
      </rPr>
      <t>101.867%</t>
    </r>
  </si>
  <si>
    <r>
      <t xml:space="preserve">T </t>
    </r>
    <r>
      <rPr>
        <u/>
        <sz val="8"/>
        <color theme="1"/>
        <rFont val="Tahoma"/>
        <family val="2"/>
      </rPr>
      <t>101.560%</t>
    </r>
  </si>
  <si>
    <r>
      <t xml:space="preserve">T </t>
    </r>
    <r>
      <rPr>
        <u/>
        <sz val="8"/>
        <color rgb="FF0000FF"/>
        <rFont val="Tahoma"/>
        <family val="2"/>
      </rPr>
      <t>101.848%</t>
    </r>
  </si>
  <si>
    <r>
      <t xml:space="preserve">T </t>
    </r>
    <r>
      <rPr>
        <u/>
        <sz val="8"/>
        <color rgb="FF0000FF"/>
        <rFont val="Tahoma"/>
        <family val="2"/>
      </rPr>
      <t>0.279%</t>
    </r>
  </si>
  <si>
    <r>
      <t xml:space="preserve">T </t>
    </r>
    <r>
      <rPr>
        <u/>
        <sz val="8"/>
        <color rgb="FF0000FF"/>
        <rFont val="Tahoma"/>
        <family val="2"/>
      </rPr>
      <t>0.274</t>
    </r>
  </si>
  <si>
    <r>
      <t>YY #7</t>
    </r>
    <r>
      <rPr>
        <sz val="7"/>
        <color theme="1"/>
        <rFont val="Tahoma"/>
        <family val="2"/>
      </rPr>
      <t>2/25/2014 11:43:50 AM</t>
    </r>
  </si>
  <si>
    <r>
      <t xml:space="preserve">T </t>
    </r>
    <r>
      <rPr>
        <u/>
        <sz val="8"/>
        <color theme="1"/>
        <rFont val="Tahoma"/>
        <family val="2"/>
      </rPr>
      <t>368.000</t>
    </r>
  </si>
  <si>
    <r>
      <t xml:space="preserve">T </t>
    </r>
    <r>
      <rPr>
        <u/>
        <sz val="8"/>
        <color theme="1"/>
        <rFont val="Tahoma"/>
        <family val="2"/>
      </rPr>
      <t>100.650%</t>
    </r>
  </si>
  <si>
    <r>
      <t xml:space="preserve">TM </t>
    </r>
    <r>
      <rPr>
        <u/>
        <sz val="8"/>
        <color theme="1"/>
        <rFont val="Tahoma"/>
        <family val="2"/>
      </rPr>
      <t>99260.000</t>
    </r>
  </si>
  <si>
    <r>
      <t xml:space="preserve">T </t>
    </r>
    <r>
      <rPr>
        <u/>
        <sz val="8"/>
        <color theme="1"/>
        <rFont val="Tahoma"/>
        <family val="2"/>
      </rPr>
      <t>365.400</t>
    </r>
  </si>
  <si>
    <r>
      <t xml:space="preserve">T </t>
    </r>
    <r>
      <rPr>
        <u/>
        <sz val="8"/>
        <color theme="1"/>
        <rFont val="Tahoma"/>
        <family val="2"/>
      </rPr>
      <t>100.896%</t>
    </r>
  </si>
  <si>
    <r>
      <t xml:space="preserve">TM </t>
    </r>
    <r>
      <rPr>
        <u/>
        <sz val="8"/>
        <color theme="1"/>
        <rFont val="Tahoma"/>
        <family val="2"/>
      </rPr>
      <t>98780.000</t>
    </r>
  </si>
  <si>
    <r>
      <t xml:space="preserve">T </t>
    </r>
    <r>
      <rPr>
        <u/>
        <sz val="8"/>
        <color theme="1"/>
        <rFont val="Tahoma"/>
        <family val="2"/>
      </rPr>
      <t>364.800</t>
    </r>
  </si>
  <si>
    <r>
      <t xml:space="preserve">T </t>
    </r>
    <r>
      <rPr>
        <u/>
        <sz val="8"/>
        <color theme="1"/>
        <rFont val="Tahoma"/>
        <family val="2"/>
      </rPr>
      <t>100.826%</t>
    </r>
  </si>
  <si>
    <r>
      <t xml:space="preserve">TM </t>
    </r>
    <r>
      <rPr>
        <u/>
        <sz val="8"/>
        <color theme="1"/>
        <rFont val="Tahoma"/>
        <family val="2"/>
      </rPr>
      <t>99050.000</t>
    </r>
  </si>
  <si>
    <r>
      <t xml:space="preserve">T </t>
    </r>
    <r>
      <rPr>
        <u/>
        <sz val="8"/>
        <color rgb="FF0000FF"/>
        <rFont val="Tahoma"/>
        <family val="2"/>
      </rPr>
      <t>366.100</t>
    </r>
  </si>
  <si>
    <r>
      <t xml:space="preserve">T </t>
    </r>
    <r>
      <rPr>
        <u/>
        <sz val="8"/>
        <color rgb="FF0000FF"/>
        <rFont val="Tahoma"/>
        <family val="2"/>
      </rPr>
      <t>100.791%</t>
    </r>
  </si>
  <si>
    <r>
      <t xml:space="preserve">TM </t>
    </r>
    <r>
      <rPr>
        <u/>
        <sz val="8"/>
        <color rgb="FF0000FF"/>
        <rFont val="Tahoma"/>
        <family val="2"/>
      </rPr>
      <t>99030.000</t>
    </r>
  </si>
  <si>
    <r>
      <t xml:space="preserve">T </t>
    </r>
    <r>
      <rPr>
        <u/>
        <sz val="8"/>
        <color rgb="FF0000FF"/>
        <rFont val="Tahoma"/>
        <family val="2"/>
      </rPr>
      <t>1.715</t>
    </r>
  </si>
  <si>
    <r>
      <t xml:space="preserve">T </t>
    </r>
    <r>
      <rPr>
        <u/>
        <sz val="8"/>
        <color rgb="FF0000FF"/>
        <rFont val="Tahoma"/>
        <family val="2"/>
      </rPr>
      <t>0.127%</t>
    </r>
  </si>
  <si>
    <r>
      <t xml:space="preserve">TM </t>
    </r>
    <r>
      <rPr>
        <u/>
        <sz val="8"/>
        <color rgb="FF0000FF"/>
        <rFont val="Tahoma"/>
        <family val="2"/>
      </rPr>
      <t>242.600</t>
    </r>
  </si>
  <si>
    <r>
      <t xml:space="preserve">T </t>
    </r>
    <r>
      <rPr>
        <u/>
        <sz val="8"/>
        <color rgb="FF0000FF"/>
        <rFont val="Tahoma"/>
        <family val="2"/>
      </rPr>
      <t>0.126</t>
    </r>
  </si>
  <si>
    <r>
      <t xml:space="preserve">TM </t>
    </r>
    <r>
      <rPr>
        <u/>
        <sz val="8"/>
        <color rgb="FF0000FF"/>
        <rFont val="Tahoma"/>
        <family val="2"/>
      </rPr>
      <t>0.245</t>
    </r>
  </si>
  <si>
    <r>
      <t xml:space="preserve">T </t>
    </r>
    <r>
      <rPr>
        <u/>
        <sz val="8"/>
        <color theme="1"/>
        <rFont val="Tahoma"/>
        <family val="2"/>
      </rPr>
      <t>102.513%</t>
    </r>
  </si>
  <si>
    <r>
      <t xml:space="preserve">TM </t>
    </r>
    <r>
      <rPr>
        <u/>
        <sz val="8"/>
        <color theme="1"/>
        <rFont val="Tahoma"/>
        <family val="2"/>
      </rPr>
      <t>130.100</t>
    </r>
  </si>
  <si>
    <r>
      <t xml:space="preserve">T </t>
    </r>
    <r>
      <rPr>
        <u/>
        <sz val="8"/>
        <color theme="1"/>
        <rFont val="Tahoma"/>
        <family val="2"/>
      </rPr>
      <t>102.404%</t>
    </r>
  </si>
  <si>
    <r>
      <t xml:space="preserve">TM </t>
    </r>
    <r>
      <rPr>
        <u/>
        <sz val="8"/>
        <color theme="1"/>
        <rFont val="Tahoma"/>
        <family val="2"/>
      </rPr>
      <t>129.400</t>
    </r>
  </si>
  <si>
    <r>
      <t xml:space="preserve">T </t>
    </r>
    <r>
      <rPr>
        <u/>
        <sz val="8"/>
        <color theme="1"/>
        <rFont val="Tahoma"/>
        <family val="2"/>
      </rPr>
      <t>101.311%</t>
    </r>
  </si>
  <si>
    <r>
      <t xml:space="preserve">TM </t>
    </r>
    <r>
      <rPr>
        <u/>
        <sz val="8"/>
        <color theme="1"/>
        <rFont val="Tahoma"/>
        <family val="2"/>
      </rPr>
      <t>130.600</t>
    </r>
  </si>
  <si>
    <r>
      <t xml:space="preserve">T </t>
    </r>
    <r>
      <rPr>
        <u/>
        <sz val="8"/>
        <color rgb="FF0000FF"/>
        <rFont val="Tahoma"/>
        <family val="2"/>
      </rPr>
      <t>102.076%</t>
    </r>
  </si>
  <si>
    <r>
      <t xml:space="preserve">TM </t>
    </r>
    <r>
      <rPr>
        <u/>
        <sz val="8"/>
        <color rgb="FF0000FF"/>
        <rFont val="Tahoma"/>
        <family val="2"/>
      </rPr>
      <t>130.000</t>
    </r>
  </si>
  <si>
    <r>
      <t xml:space="preserve">T </t>
    </r>
    <r>
      <rPr>
        <u/>
        <sz val="8"/>
        <color rgb="FF0000FF"/>
        <rFont val="Tahoma"/>
        <family val="2"/>
      </rPr>
      <t>0.665%</t>
    </r>
  </si>
  <si>
    <r>
      <t xml:space="preserve">TM </t>
    </r>
    <r>
      <rPr>
        <u/>
        <sz val="8"/>
        <color rgb="FF0000FF"/>
        <rFont val="Tahoma"/>
        <family val="2"/>
      </rPr>
      <t>0.610</t>
    </r>
  </si>
  <si>
    <r>
      <t xml:space="preserve">T </t>
    </r>
    <r>
      <rPr>
        <u/>
        <sz val="8"/>
        <color rgb="FF0000FF"/>
        <rFont val="Tahoma"/>
        <family val="2"/>
      </rPr>
      <t>0.652</t>
    </r>
  </si>
  <si>
    <r>
      <t xml:space="preserve">TM </t>
    </r>
    <r>
      <rPr>
        <u/>
        <sz val="8"/>
        <color rgb="FF0000FF"/>
        <rFont val="Tahoma"/>
        <family val="2"/>
      </rPr>
      <t>0.469</t>
    </r>
  </si>
  <si>
    <r>
      <t xml:space="preserve">T </t>
    </r>
    <r>
      <rPr>
        <u/>
        <sz val="8"/>
        <color theme="1"/>
        <rFont val="Tahoma"/>
        <family val="2"/>
      </rPr>
      <t>103.007%</t>
    </r>
  </si>
  <si>
    <r>
      <t xml:space="preserve">T </t>
    </r>
    <r>
      <rPr>
        <u/>
        <sz val="8"/>
        <color theme="1"/>
        <rFont val="Tahoma"/>
        <family val="2"/>
      </rPr>
      <t>102.984%</t>
    </r>
  </si>
  <si>
    <r>
      <t xml:space="preserve">T </t>
    </r>
    <r>
      <rPr>
        <u/>
        <sz val="8"/>
        <color theme="1"/>
        <rFont val="Tahoma"/>
        <family val="2"/>
      </rPr>
      <t>102.758%</t>
    </r>
  </si>
  <si>
    <r>
      <t xml:space="preserve">T </t>
    </r>
    <r>
      <rPr>
        <u/>
        <sz val="8"/>
        <color rgb="FF0000FF"/>
        <rFont val="Tahoma"/>
        <family val="2"/>
      </rPr>
      <t>102.917%</t>
    </r>
  </si>
  <si>
    <r>
      <t xml:space="preserve">T </t>
    </r>
    <r>
      <rPr>
        <u/>
        <sz val="8"/>
        <color rgb="FF0000FF"/>
        <rFont val="Tahoma"/>
        <family val="2"/>
      </rPr>
      <t>0.137%</t>
    </r>
  </si>
  <si>
    <r>
      <t xml:space="preserve">T </t>
    </r>
    <r>
      <rPr>
        <u/>
        <sz val="8"/>
        <color rgb="FF0000FF"/>
        <rFont val="Tahoma"/>
        <family val="2"/>
      </rPr>
      <t>0.134</t>
    </r>
  </si>
  <si>
    <r>
      <t xml:space="preserve">T </t>
    </r>
    <r>
      <rPr>
        <u/>
        <sz val="8"/>
        <color theme="1"/>
        <rFont val="Tahoma"/>
        <family val="2"/>
      </rPr>
      <t>100.842%</t>
    </r>
  </si>
  <si>
    <r>
      <t xml:space="preserve">T </t>
    </r>
    <r>
      <rPr>
        <u/>
        <sz val="8"/>
        <color theme="1"/>
        <rFont val="Tahoma"/>
        <family val="2"/>
      </rPr>
      <t>101.807%</t>
    </r>
  </si>
  <si>
    <r>
      <t xml:space="preserve">T </t>
    </r>
    <r>
      <rPr>
        <u/>
        <sz val="8"/>
        <color theme="1"/>
        <rFont val="Tahoma"/>
        <family val="2"/>
      </rPr>
      <t>100.722%</t>
    </r>
  </si>
  <si>
    <r>
      <t xml:space="preserve">T </t>
    </r>
    <r>
      <rPr>
        <u/>
        <sz val="8"/>
        <color rgb="FF0000FF"/>
        <rFont val="Tahoma"/>
        <family val="2"/>
      </rPr>
      <t>101.124%</t>
    </r>
  </si>
  <si>
    <r>
      <t xml:space="preserve">T </t>
    </r>
    <r>
      <rPr>
        <u/>
        <sz val="8"/>
        <color rgb="FF0000FF"/>
        <rFont val="Tahoma"/>
        <family val="2"/>
      </rPr>
      <t>0.595%</t>
    </r>
  </si>
  <si>
    <r>
      <t xml:space="preserve">T </t>
    </r>
    <r>
      <rPr>
        <u/>
        <sz val="8"/>
        <color rgb="FF0000FF"/>
        <rFont val="Tahoma"/>
        <family val="2"/>
      </rPr>
      <t>0.588</t>
    </r>
  </si>
  <si>
    <r>
      <t>YY #8</t>
    </r>
    <r>
      <rPr>
        <sz val="7"/>
        <color theme="1"/>
        <rFont val="Tahoma"/>
        <family val="2"/>
      </rPr>
      <t>2/25/2014 11:51:15 AM</t>
    </r>
  </si>
  <si>
    <r>
      <t xml:space="preserve">T </t>
    </r>
    <r>
      <rPr>
        <u/>
        <sz val="8"/>
        <color theme="1"/>
        <rFont val="Tahoma"/>
        <family val="2"/>
      </rPr>
      <t>292.400</t>
    </r>
  </si>
  <si>
    <r>
      <t xml:space="preserve">T </t>
    </r>
    <r>
      <rPr>
        <u/>
        <sz val="8"/>
        <color theme="1"/>
        <rFont val="Tahoma"/>
        <family val="2"/>
      </rPr>
      <t>101.551%</t>
    </r>
  </si>
  <si>
    <r>
      <t xml:space="preserve">TM </t>
    </r>
    <r>
      <rPr>
        <u/>
        <sz val="8"/>
        <color theme="1"/>
        <rFont val="Tahoma"/>
        <family val="2"/>
      </rPr>
      <t>79770.000</t>
    </r>
  </si>
  <si>
    <r>
      <t xml:space="preserve">T </t>
    </r>
    <r>
      <rPr>
        <u/>
        <sz val="8"/>
        <color theme="1"/>
        <rFont val="Tahoma"/>
        <family val="2"/>
      </rPr>
      <t>289.700</t>
    </r>
  </si>
  <si>
    <r>
      <t xml:space="preserve">T </t>
    </r>
    <r>
      <rPr>
        <u/>
        <sz val="8"/>
        <color theme="1"/>
        <rFont val="Tahoma"/>
        <family val="2"/>
      </rPr>
      <t>101.665%</t>
    </r>
  </si>
  <si>
    <r>
      <t xml:space="preserve">TM </t>
    </r>
    <r>
      <rPr>
        <u/>
        <sz val="8"/>
        <color theme="1"/>
        <rFont val="Tahoma"/>
        <family val="2"/>
      </rPr>
      <t>79810.000</t>
    </r>
  </si>
  <si>
    <r>
      <t xml:space="preserve">T </t>
    </r>
    <r>
      <rPr>
        <u/>
        <sz val="8"/>
        <color theme="1"/>
        <rFont val="Tahoma"/>
        <family val="2"/>
      </rPr>
      <t>291.400</t>
    </r>
  </si>
  <si>
    <r>
      <t xml:space="preserve">T </t>
    </r>
    <r>
      <rPr>
        <u/>
        <sz val="8"/>
        <color theme="1"/>
        <rFont val="Tahoma"/>
        <family val="2"/>
      </rPr>
      <t>102.024%</t>
    </r>
  </si>
  <si>
    <r>
      <t xml:space="preserve">TM </t>
    </r>
    <r>
      <rPr>
        <u/>
        <sz val="8"/>
        <color theme="1"/>
        <rFont val="Tahoma"/>
        <family val="2"/>
      </rPr>
      <t>79800.000</t>
    </r>
  </si>
  <si>
    <r>
      <t xml:space="preserve">T </t>
    </r>
    <r>
      <rPr>
        <u/>
        <sz val="8"/>
        <color rgb="FF0000FF"/>
        <rFont val="Tahoma"/>
        <family val="2"/>
      </rPr>
      <t>291.200</t>
    </r>
  </si>
  <si>
    <r>
      <t xml:space="preserve">T </t>
    </r>
    <r>
      <rPr>
        <u/>
        <sz val="8"/>
        <color rgb="FF0000FF"/>
        <rFont val="Tahoma"/>
        <family val="2"/>
      </rPr>
      <t>101.747%</t>
    </r>
  </si>
  <si>
    <r>
      <t xml:space="preserve">TM </t>
    </r>
    <r>
      <rPr>
        <u/>
        <sz val="8"/>
        <color rgb="FF0000FF"/>
        <rFont val="Tahoma"/>
        <family val="2"/>
      </rPr>
      <t>79800.000</t>
    </r>
  </si>
  <si>
    <r>
      <t xml:space="preserve">T </t>
    </r>
    <r>
      <rPr>
        <u/>
        <sz val="8"/>
        <color rgb="FF0000FF"/>
        <rFont val="Tahoma"/>
        <family val="2"/>
      </rPr>
      <t>1.349</t>
    </r>
  </si>
  <si>
    <r>
      <t xml:space="preserve">T </t>
    </r>
    <r>
      <rPr>
        <u/>
        <sz val="8"/>
        <color rgb="FF0000FF"/>
        <rFont val="Tahoma"/>
        <family val="2"/>
      </rPr>
      <t>0.247%</t>
    </r>
  </si>
  <si>
    <r>
      <t xml:space="preserve">TM </t>
    </r>
    <r>
      <rPr>
        <u/>
        <sz val="8"/>
        <color rgb="FF0000FF"/>
        <rFont val="Tahoma"/>
        <family val="2"/>
      </rPr>
      <t>23.060</t>
    </r>
  </si>
  <si>
    <r>
      <t xml:space="preserve">T </t>
    </r>
    <r>
      <rPr>
        <u/>
        <sz val="8"/>
        <color rgb="FF0000FF"/>
        <rFont val="Tahoma"/>
        <family val="2"/>
      </rPr>
      <t>0.463</t>
    </r>
  </si>
  <si>
    <r>
      <t xml:space="preserve">T </t>
    </r>
    <r>
      <rPr>
        <u/>
        <sz val="8"/>
        <color rgb="FF0000FF"/>
        <rFont val="Tahoma"/>
        <family val="2"/>
      </rPr>
      <t>0.243</t>
    </r>
  </si>
  <si>
    <r>
      <t xml:space="preserve">TM </t>
    </r>
    <r>
      <rPr>
        <u/>
        <sz val="8"/>
        <color rgb="FF0000FF"/>
        <rFont val="Tahoma"/>
        <family val="2"/>
      </rPr>
      <t>0.029</t>
    </r>
  </si>
  <si>
    <r>
      <t xml:space="preserve">T </t>
    </r>
    <r>
      <rPr>
        <u/>
        <sz val="8"/>
        <color theme="1"/>
        <rFont val="Tahoma"/>
        <family val="2"/>
      </rPr>
      <t>103.341%</t>
    </r>
  </si>
  <si>
    <r>
      <t xml:space="preserve">TM </t>
    </r>
    <r>
      <rPr>
        <u/>
        <sz val="8"/>
        <color theme="1"/>
        <rFont val="Tahoma"/>
        <family val="2"/>
      </rPr>
      <t>105.300</t>
    </r>
  </si>
  <si>
    <r>
      <t xml:space="preserve">T </t>
    </r>
    <r>
      <rPr>
        <u/>
        <sz val="8"/>
        <color theme="1"/>
        <rFont val="Tahoma"/>
        <family val="2"/>
      </rPr>
      <t>102.678%</t>
    </r>
  </si>
  <si>
    <r>
      <t xml:space="preserve">TM </t>
    </r>
    <r>
      <rPr>
        <u/>
        <sz val="8"/>
        <color theme="1"/>
        <rFont val="Tahoma"/>
        <family val="2"/>
      </rPr>
      <t>105.100</t>
    </r>
  </si>
  <si>
    <r>
      <t xml:space="preserve">T </t>
    </r>
    <r>
      <rPr>
        <u/>
        <sz val="8"/>
        <color theme="1"/>
        <rFont val="Tahoma"/>
        <family val="2"/>
      </rPr>
      <t>103.046%</t>
    </r>
  </si>
  <si>
    <r>
      <t xml:space="preserve">TM </t>
    </r>
    <r>
      <rPr>
        <u/>
        <sz val="8"/>
        <color theme="1"/>
        <rFont val="Tahoma"/>
        <family val="2"/>
      </rPr>
      <t>105.800</t>
    </r>
  </si>
  <si>
    <r>
      <t xml:space="preserve">T </t>
    </r>
    <r>
      <rPr>
        <u/>
        <sz val="8"/>
        <color rgb="FF0000FF"/>
        <rFont val="Tahoma"/>
        <family val="2"/>
      </rPr>
      <t>103.022%</t>
    </r>
  </si>
  <si>
    <r>
      <t xml:space="preserve">TM </t>
    </r>
    <r>
      <rPr>
        <u/>
        <sz val="8"/>
        <color rgb="FF0000FF"/>
        <rFont val="Tahoma"/>
        <family val="2"/>
      </rPr>
      <t>105.400</t>
    </r>
  </si>
  <si>
    <r>
      <t xml:space="preserve">TM </t>
    </r>
    <r>
      <rPr>
        <u/>
        <sz val="8"/>
        <color rgb="FF0000FF"/>
        <rFont val="Tahoma"/>
        <family val="2"/>
      </rPr>
      <t>0.400</t>
    </r>
  </si>
  <si>
    <r>
      <t xml:space="preserve">T </t>
    </r>
    <r>
      <rPr>
        <u/>
        <sz val="8"/>
        <color rgb="FF0000FF"/>
        <rFont val="Tahoma"/>
        <family val="2"/>
      </rPr>
      <t>0.323</t>
    </r>
  </si>
  <si>
    <r>
      <t xml:space="preserve">TM </t>
    </r>
    <r>
      <rPr>
        <u/>
        <sz val="8"/>
        <color rgb="FF0000FF"/>
        <rFont val="Tahoma"/>
        <family val="2"/>
      </rPr>
      <t>0.379</t>
    </r>
  </si>
  <si>
    <r>
      <t xml:space="preserve">T </t>
    </r>
    <r>
      <rPr>
        <u/>
        <sz val="8"/>
        <color theme="1"/>
        <rFont val="Tahoma"/>
        <family val="2"/>
      </rPr>
      <t>104.053%</t>
    </r>
  </si>
  <si>
    <r>
      <t xml:space="preserve">T </t>
    </r>
    <r>
      <rPr>
        <u/>
        <sz val="8"/>
        <color theme="1"/>
        <rFont val="Tahoma"/>
        <family val="2"/>
      </rPr>
      <t>102.774%</t>
    </r>
  </si>
  <si>
    <r>
      <t xml:space="preserve">T </t>
    </r>
    <r>
      <rPr>
        <u/>
        <sz val="8"/>
        <color theme="1"/>
        <rFont val="Tahoma"/>
        <family val="2"/>
      </rPr>
      <t>103.513%</t>
    </r>
  </si>
  <si>
    <r>
      <t xml:space="preserve">T </t>
    </r>
    <r>
      <rPr>
        <u/>
        <sz val="8"/>
        <color rgb="FF0000FF"/>
        <rFont val="Tahoma"/>
        <family val="2"/>
      </rPr>
      <t>103.447%</t>
    </r>
  </si>
  <si>
    <r>
      <t xml:space="preserve">T </t>
    </r>
    <r>
      <rPr>
        <u/>
        <sz val="8"/>
        <color rgb="FF0000FF"/>
        <rFont val="Tahoma"/>
        <family val="2"/>
      </rPr>
      <t>0.620</t>
    </r>
  </si>
  <si>
    <r>
      <t xml:space="preserve">T </t>
    </r>
    <r>
      <rPr>
        <u/>
        <sz val="8"/>
        <color theme="1"/>
        <rFont val="Tahoma"/>
        <family val="2"/>
      </rPr>
      <t>102.501%</t>
    </r>
  </si>
  <si>
    <r>
      <t xml:space="preserve">T </t>
    </r>
    <r>
      <rPr>
        <u/>
        <sz val="8"/>
        <color theme="1"/>
        <rFont val="Tahoma"/>
        <family val="2"/>
      </rPr>
      <t>101.673%</t>
    </r>
  </si>
  <si>
    <r>
      <t xml:space="preserve">T </t>
    </r>
    <r>
      <rPr>
        <u/>
        <sz val="8"/>
        <color theme="1"/>
        <rFont val="Tahoma"/>
        <family val="2"/>
      </rPr>
      <t>102.636%</t>
    </r>
  </si>
  <si>
    <r>
      <t xml:space="preserve">T </t>
    </r>
    <r>
      <rPr>
        <u/>
        <sz val="8"/>
        <color rgb="FF0000FF"/>
        <rFont val="Tahoma"/>
        <family val="2"/>
      </rPr>
      <t>102.270%</t>
    </r>
  </si>
  <si>
    <r>
      <t xml:space="preserve">T </t>
    </r>
    <r>
      <rPr>
        <u/>
        <sz val="8"/>
        <color rgb="FF0000FF"/>
        <rFont val="Tahoma"/>
        <family val="2"/>
      </rPr>
      <t>0.522%</t>
    </r>
  </si>
  <si>
    <r>
      <t xml:space="preserve">T </t>
    </r>
    <r>
      <rPr>
        <u/>
        <sz val="8"/>
        <color rgb="FF0000FF"/>
        <rFont val="Tahoma"/>
        <family val="2"/>
      </rPr>
      <t>0.510</t>
    </r>
  </si>
  <si>
    <r>
      <t>YY #9</t>
    </r>
    <r>
      <rPr>
        <sz val="7"/>
        <color theme="1"/>
        <rFont val="Tahoma"/>
        <family val="2"/>
      </rPr>
      <t>2/25/2014 11:58:41 AM</t>
    </r>
  </si>
  <si>
    <r>
      <t xml:space="preserve">T </t>
    </r>
    <r>
      <rPr>
        <u/>
        <sz val="8"/>
        <color theme="1"/>
        <rFont val="Tahoma"/>
        <family val="2"/>
      </rPr>
      <t>102.200</t>
    </r>
  </si>
  <si>
    <r>
      <t xml:space="preserve">T </t>
    </r>
    <r>
      <rPr>
        <u/>
        <sz val="8"/>
        <color theme="1"/>
        <rFont val="Tahoma"/>
        <family val="2"/>
      </rPr>
      <t>193.200</t>
    </r>
  </si>
  <si>
    <r>
      <t xml:space="preserve">T </t>
    </r>
    <r>
      <rPr>
        <u/>
        <sz val="8"/>
        <color theme="1"/>
        <rFont val="Tahoma"/>
        <family val="2"/>
      </rPr>
      <t>103.697%</t>
    </r>
  </si>
  <si>
    <r>
      <t xml:space="preserve">TM </t>
    </r>
    <r>
      <rPr>
        <u/>
        <sz val="8"/>
        <color theme="1"/>
        <rFont val="Tahoma"/>
        <family val="2"/>
      </rPr>
      <t>46950.000</t>
    </r>
  </si>
  <si>
    <r>
      <t xml:space="preserve">T </t>
    </r>
    <r>
      <rPr>
        <u/>
        <sz val="8"/>
        <color theme="1"/>
        <rFont val="Tahoma"/>
        <family val="2"/>
      </rPr>
      <t>102.000</t>
    </r>
  </si>
  <si>
    <r>
      <t xml:space="preserve">T </t>
    </r>
    <r>
      <rPr>
        <u/>
        <sz val="8"/>
        <color theme="1"/>
        <rFont val="Tahoma"/>
        <family val="2"/>
      </rPr>
      <t>190.900</t>
    </r>
  </si>
  <si>
    <r>
      <t xml:space="preserve">T </t>
    </r>
    <r>
      <rPr>
        <u/>
        <sz val="8"/>
        <color theme="1"/>
        <rFont val="Tahoma"/>
        <family val="2"/>
      </rPr>
      <t>104.191%</t>
    </r>
  </si>
  <si>
    <r>
      <t xml:space="preserve">TM </t>
    </r>
    <r>
      <rPr>
        <u/>
        <sz val="8"/>
        <color theme="1"/>
        <rFont val="Tahoma"/>
        <family val="2"/>
      </rPr>
      <t>47120.000</t>
    </r>
  </si>
  <si>
    <r>
      <t xml:space="preserve">T </t>
    </r>
    <r>
      <rPr>
        <u/>
        <sz val="8"/>
        <color theme="1"/>
        <rFont val="Tahoma"/>
        <family val="2"/>
      </rPr>
      <t>102.600</t>
    </r>
  </si>
  <si>
    <r>
      <t xml:space="preserve">T </t>
    </r>
    <r>
      <rPr>
        <u/>
        <sz val="8"/>
        <color theme="1"/>
        <rFont val="Tahoma"/>
        <family val="2"/>
      </rPr>
      <t>192.300</t>
    </r>
  </si>
  <si>
    <r>
      <t xml:space="preserve">T </t>
    </r>
    <r>
      <rPr>
        <u/>
        <sz val="8"/>
        <color theme="1"/>
        <rFont val="Tahoma"/>
        <family val="2"/>
      </rPr>
      <t>104.327%</t>
    </r>
  </si>
  <si>
    <r>
      <t xml:space="preserve">TM </t>
    </r>
    <r>
      <rPr>
        <u/>
        <sz val="8"/>
        <color theme="1"/>
        <rFont val="Tahoma"/>
        <family val="2"/>
      </rPr>
      <t>47280.000</t>
    </r>
  </si>
  <si>
    <r>
      <t xml:space="preserve">T </t>
    </r>
    <r>
      <rPr>
        <u/>
        <sz val="8"/>
        <color rgb="FF0000FF"/>
        <rFont val="Tahoma"/>
        <family val="2"/>
      </rPr>
      <t>102.300</t>
    </r>
  </si>
  <si>
    <r>
      <t xml:space="preserve">T </t>
    </r>
    <r>
      <rPr>
        <u/>
        <sz val="8"/>
        <color rgb="FF0000FF"/>
        <rFont val="Tahoma"/>
        <family val="2"/>
      </rPr>
      <t>192.100</t>
    </r>
  </si>
  <si>
    <r>
      <t xml:space="preserve">T </t>
    </r>
    <r>
      <rPr>
        <u/>
        <sz val="8"/>
        <color rgb="FF0000FF"/>
        <rFont val="Tahoma"/>
        <family val="2"/>
      </rPr>
      <t>104.072%</t>
    </r>
  </si>
  <si>
    <r>
      <t xml:space="preserve">TM </t>
    </r>
    <r>
      <rPr>
        <u/>
        <sz val="8"/>
        <color rgb="FF0000FF"/>
        <rFont val="Tahoma"/>
        <family val="2"/>
      </rPr>
      <t>47120.000</t>
    </r>
  </si>
  <si>
    <r>
      <t xml:space="preserve">T </t>
    </r>
    <r>
      <rPr>
        <u/>
        <sz val="8"/>
        <color rgb="FF0000FF"/>
        <rFont val="Tahoma"/>
        <family val="2"/>
      </rPr>
      <t>0.318</t>
    </r>
  </si>
  <si>
    <r>
      <t xml:space="preserve">T </t>
    </r>
    <r>
      <rPr>
        <u/>
        <sz val="8"/>
        <color rgb="FF0000FF"/>
        <rFont val="Tahoma"/>
        <family val="2"/>
      </rPr>
      <t>1.170</t>
    </r>
  </si>
  <si>
    <r>
      <t xml:space="preserve">TM </t>
    </r>
    <r>
      <rPr>
        <u/>
        <sz val="8"/>
        <color rgb="FF0000FF"/>
        <rFont val="Tahoma"/>
        <family val="2"/>
      </rPr>
      <t>163.700</t>
    </r>
  </si>
  <si>
    <r>
      <t xml:space="preserve">T </t>
    </r>
    <r>
      <rPr>
        <u/>
        <sz val="8"/>
        <color rgb="FF0000FF"/>
        <rFont val="Tahoma"/>
        <family val="2"/>
      </rPr>
      <t>0.311</t>
    </r>
  </si>
  <si>
    <r>
      <t xml:space="preserve">T </t>
    </r>
    <r>
      <rPr>
        <u/>
        <sz val="8"/>
        <color rgb="FF0000FF"/>
        <rFont val="Tahoma"/>
        <family val="2"/>
      </rPr>
      <t>0.609</t>
    </r>
  </si>
  <si>
    <r>
      <t xml:space="preserve">T </t>
    </r>
    <r>
      <rPr>
        <u/>
        <sz val="8"/>
        <color rgb="FF0000FF"/>
        <rFont val="Tahoma"/>
        <family val="2"/>
      </rPr>
      <t>0.319</t>
    </r>
  </si>
  <si>
    <r>
      <t xml:space="preserve">TM </t>
    </r>
    <r>
      <rPr>
        <u/>
        <sz val="8"/>
        <color rgb="FF0000FF"/>
        <rFont val="Tahoma"/>
        <family val="2"/>
      </rPr>
      <t>0.347</t>
    </r>
  </si>
  <si>
    <r>
      <t xml:space="preserve">T </t>
    </r>
    <r>
      <rPr>
        <u/>
        <sz val="8"/>
        <color theme="1"/>
        <rFont val="Tahoma"/>
        <family val="2"/>
      </rPr>
      <t>105.218%</t>
    </r>
  </si>
  <si>
    <r>
      <t xml:space="preserve">T </t>
    </r>
    <r>
      <rPr>
        <u/>
        <sz val="8"/>
        <color theme="1"/>
        <rFont val="Tahoma"/>
        <family val="2"/>
      </rPr>
      <t>104.851%</t>
    </r>
  </si>
  <si>
    <r>
      <t xml:space="preserve">T </t>
    </r>
    <r>
      <rPr>
        <u/>
        <sz val="8"/>
        <color theme="1"/>
        <rFont val="Tahoma"/>
        <family val="2"/>
      </rPr>
      <t>105.190%</t>
    </r>
  </si>
  <si>
    <r>
      <t xml:space="preserve">T </t>
    </r>
    <r>
      <rPr>
        <u/>
        <sz val="8"/>
        <color rgb="FF0000FF"/>
        <rFont val="Tahoma"/>
        <family val="2"/>
      </rPr>
      <t>105.086%</t>
    </r>
  </si>
  <si>
    <r>
      <t xml:space="preserve">T </t>
    </r>
    <r>
      <rPr>
        <u/>
        <sz val="8"/>
        <color rgb="FF0000FF"/>
        <rFont val="Tahoma"/>
        <family val="2"/>
      </rPr>
      <t>0.204%</t>
    </r>
  </si>
  <si>
    <r>
      <t xml:space="preserve">T </t>
    </r>
    <r>
      <rPr>
        <u/>
        <sz val="8"/>
        <color rgb="FF0000FF"/>
        <rFont val="Tahoma"/>
        <family val="2"/>
      </rPr>
      <t>0.195</t>
    </r>
  </si>
  <si>
    <r>
      <t xml:space="preserve">T </t>
    </r>
    <r>
      <rPr>
        <u/>
        <sz val="8"/>
        <color theme="1"/>
        <rFont val="Tahoma"/>
        <family val="2"/>
      </rPr>
      <t>104.800%</t>
    </r>
  </si>
  <si>
    <r>
      <t xml:space="preserve">T </t>
    </r>
    <r>
      <rPr>
        <u/>
        <sz val="8"/>
        <color theme="1"/>
        <rFont val="Tahoma"/>
        <family val="2"/>
      </rPr>
      <t>104.914%</t>
    </r>
  </si>
  <si>
    <r>
      <t xml:space="preserve">T </t>
    </r>
    <r>
      <rPr>
        <u/>
        <sz val="8"/>
        <color theme="1"/>
        <rFont val="Tahoma"/>
        <family val="2"/>
      </rPr>
      <t>105.495%</t>
    </r>
  </si>
  <si>
    <r>
      <t xml:space="preserve">T </t>
    </r>
    <r>
      <rPr>
        <u/>
        <sz val="8"/>
        <color rgb="FF0000FF"/>
        <rFont val="Tahoma"/>
        <family val="2"/>
      </rPr>
      <t>105.070%</t>
    </r>
  </si>
  <si>
    <r>
      <t xml:space="preserve">T </t>
    </r>
    <r>
      <rPr>
        <u/>
        <sz val="8"/>
        <color rgb="FF0000FF"/>
        <rFont val="Tahoma"/>
        <family val="2"/>
      </rPr>
      <t>0.372%</t>
    </r>
  </si>
  <si>
    <r>
      <t xml:space="preserve">T </t>
    </r>
    <r>
      <rPr>
        <u/>
        <sz val="8"/>
        <color rgb="FF0000FF"/>
        <rFont val="Tahoma"/>
        <family val="2"/>
      </rPr>
      <t>0.354</t>
    </r>
  </si>
  <si>
    <r>
      <t xml:space="preserve">T </t>
    </r>
    <r>
      <rPr>
        <u/>
        <sz val="8"/>
        <color theme="1"/>
        <rFont val="Tahoma"/>
        <family val="2"/>
      </rPr>
      <t>104.069%</t>
    </r>
  </si>
  <si>
    <r>
      <t xml:space="preserve">T </t>
    </r>
    <r>
      <rPr>
        <u/>
        <sz val="8"/>
        <color theme="1"/>
        <rFont val="Tahoma"/>
        <family val="2"/>
      </rPr>
      <t>103.310%</t>
    </r>
  </si>
  <si>
    <r>
      <t xml:space="preserve">T </t>
    </r>
    <r>
      <rPr>
        <u/>
        <sz val="8"/>
        <color theme="1"/>
        <rFont val="Tahoma"/>
        <family val="2"/>
      </rPr>
      <t>104.252%</t>
    </r>
  </si>
  <si>
    <r>
      <t xml:space="preserve">T </t>
    </r>
    <r>
      <rPr>
        <u/>
        <sz val="8"/>
        <color rgb="FF0000FF"/>
        <rFont val="Tahoma"/>
        <family val="2"/>
      </rPr>
      <t>103.877%</t>
    </r>
  </si>
  <si>
    <r>
      <t xml:space="preserve">T </t>
    </r>
    <r>
      <rPr>
        <u/>
        <sz val="8"/>
        <color rgb="FF0000FF"/>
        <rFont val="Tahoma"/>
        <family val="2"/>
      </rPr>
      <t>0.500%</t>
    </r>
  </si>
  <si>
    <r>
      <t xml:space="preserve">T </t>
    </r>
    <r>
      <rPr>
        <u/>
        <sz val="8"/>
        <color rgb="FF0000FF"/>
        <rFont val="Tahoma"/>
        <family val="2"/>
      </rPr>
      <t>0.481</t>
    </r>
  </si>
  <si>
    <r>
      <t>YY #10</t>
    </r>
    <r>
      <rPr>
        <sz val="7"/>
        <color theme="1"/>
        <rFont val="Tahoma"/>
        <family val="2"/>
      </rPr>
      <t>2/25/2014 12:06:06 PM</t>
    </r>
  </si>
  <si>
    <r>
      <t xml:space="preserve">T </t>
    </r>
    <r>
      <rPr>
        <u/>
        <sz val="8"/>
        <color theme="1"/>
        <rFont val="Tahoma"/>
        <family val="2"/>
      </rPr>
      <t>97.780</t>
    </r>
  </si>
  <si>
    <r>
      <t xml:space="preserve">T </t>
    </r>
    <r>
      <rPr>
        <u/>
        <sz val="8"/>
        <color theme="1"/>
        <rFont val="Tahoma"/>
        <family val="2"/>
      </rPr>
      <t>208.200</t>
    </r>
  </si>
  <si>
    <r>
      <t xml:space="preserve">T </t>
    </r>
    <r>
      <rPr>
        <u/>
        <sz val="8"/>
        <color theme="1"/>
        <rFont val="Tahoma"/>
        <family val="2"/>
      </rPr>
      <t>105.536%</t>
    </r>
  </si>
  <si>
    <r>
      <t xml:space="preserve">TM </t>
    </r>
    <r>
      <rPr>
        <u/>
        <sz val="8"/>
        <color theme="1"/>
        <rFont val="Tahoma"/>
        <family val="2"/>
      </rPr>
      <t>44670.000</t>
    </r>
  </si>
  <si>
    <r>
      <t xml:space="preserve">T </t>
    </r>
    <r>
      <rPr>
        <u/>
        <sz val="8"/>
        <color theme="1"/>
        <rFont val="Tahoma"/>
        <family val="2"/>
      </rPr>
      <t>96.450</t>
    </r>
  </si>
  <si>
    <r>
      <t xml:space="preserve">T </t>
    </r>
    <r>
      <rPr>
        <u/>
        <sz val="8"/>
        <color theme="1"/>
        <rFont val="Tahoma"/>
        <family val="2"/>
      </rPr>
      <t>207.200</t>
    </r>
  </si>
  <si>
    <r>
      <t xml:space="preserve">T </t>
    </r>
    <r>
      <rPr>
        <u/>
        <sz val="8"/>
        <color theme="1"/>
        <rFont val="Tahoma"/>
        <family val="2"/>
      </rPr>
      <t>106.447%</t>
    </r>
  </si>
  <si>
    <r>
      <t xml:space="preserve">TM </t>
    </r>
    <r>
      <rPr>
        <u/>
        <sz val="8"/>
        <color theme="1"/>
        <rFont val="Tahoma"/>
        <family val="2"/>
      </rPr>
      <t>44540.000</t>
    </r>
  </si>
  <si>
    <r>
      <t xml:space="preserve">T </t>
    </r>
    <r>
      <rPr>
        <u/>
        <sz val="8"/>
        <color theme="1"/>
        <rFont val="Tahoma"/>
        <family val="2"/>
      </rPr>
      <t>97.450</t>
    </r>
  </si>
  <si>
    <r>
      <t xml:space="preserve">T </t>
    </r>
    <r>
      <rPr>
        <u/>
        <sz val="8"/>
        <color theme="1"/>
        <rFont val="Tahoma"/>
        <family val="2"/>
      </rPr>
      <t>208.600</t>
    </r>
  </si>
  <si>
    <r>
      <t xml:space="preserve">T </t>
    </r>
    <r>
      <rPr>
        <u/>
        <sz val="8"/>
        <color theme="1"/>
        <rFont val="Tahoma"/>
        <family val="2"/>
      </rPr>
      <t>106.048%</t>
    </r>
  </si>
  <si>
    <r>
      <t xml:space="preserve">TM </t>
    </r>
    <r>
      <rPr>
        <u/>
        <sz val="8"/>
        <color theme="1"/>
        <rFont val="Tahoma"/>
        <family val="2"/>
      </rPr>
      <t>44530.000</t>
    </r>
  </si>
  <si>
    <r>
      <t xml:space="preserve">T </t>
    </r>
    <r>
      <rPr>
        <u/>
        <sz val="8"/>
        <color rgb="FF0000FF"/>
        <rFont val="Tahoma"/>
        <family val="2"/>
      </rPr>
      <t>97.230</t>
    </r>
  </si>
  <si>
    <r>
      <t xml:space="preserve">T </t>
    </r>
    <r>
      <rPr>
        <u/>
        <sz val="8"/>
        <color rgb="FF0000FF"/>
        <rFont val="Tahoma"/>
        <family val="2"/>
      </rPr>
      <t>208.000</t>
    </r>
  </si>
  <si>
    <r>
      <t xml:space="preserve">T </t>
    </r>
    <r>
      <rPr>
        <u/>
        <sz val="8"/>
        <color rgb="FF0000FF"/>
        <rFont val="Tahoma"/>
        <family val="2"/>
      </rPr>
      <t>106.010%</t>
    </r>
  </si>
  <si>
    <r>
      <t xml:space="preserve">TM </t>
    </r>
    <r>
      <rPr>
        <u/>
        <sz val="8"/>
        <color rgb="FF0000FF"/>
        <rFont val="Tahoma"/>
        <family val="2"/>
      </rPr>
      <t>44580.000</t>
    </r>
  </si>
  <si>
    <r>
      <t xml:space="preserve">T </t>
    </r>
    <r>
      <rPr>
        <u/>
        <sz val="8"/>
        <color rgb="FF0000FF"/>
        <rFont val="Tahoma"/>
        <family val="2"/>
      </rPr>
      <t>0.694</t>
    </r>
  </si>
  <si>
    <r>
      <t xml:space="preserve">T </t>
    </r>
    <r>
      <rPr>
        <u/>
        <sz val="8"/>
        <color rgb="FF0000FF"/>
        <rFont val="Tahoma"/>
        <family val="2"/>
      </rPr>
      <t>0.732</t>
    </r>
  </si>
  <si>
    <r>
      <t xml:space="preserve">T </t>
    </r>
    <r>
      <rPr>
        <u/>
        <sz val="8"/>
        <color rgb="FF0000FF"/>
        <rFont val="Tahoma"/>
        <family val="2"/>
      </rPr>
      <t>0.457%</t>
    </r>
  </si>
  <si>
    <r>
      <t xml:space="preserve">TM </t>
    </r>
    <r>
      <rPr>
        <u/>
        <sz val="8"/>
        <color rgb="FF0000FF"/>
        <rFont val="Tahoma"/>
        <family val="2"/>
      </rPr>
      <t>79.460</t>
    </r>
  </si>
  <si>
    <r>
      <t xml:space="preserve">T </t>
    </r>
    <r>
      <rPr>
        <u/>
        <sz val="8"/>
        <color rgb="FF0000FF"/>
        <rFont val="Tahoma"/>
        <family val="2"/>
      </rPr>
      <t>0.352</t>
    </r>
  </si>
  <si>
    <r>
      <t xml:space="preserve">T </t>
    </r>
    <r>
      <rPr>
        <u/>
        <sz val="8"/>
        <color rgb="FF0000FF"/>
        <rFont val="Tahoma"/>
        <family val="2"/>
      </rPr>
      <t>0.431</t>
    </r>
  </si>
  <si>
    <r>
      <t xml:space="preserve">TM </t>
    </r>
    <r>
      <rPr>
        <u/>
        <sz val="8"/>
        <color rgb="FF0000FF"/>
        <rFont val="Tahoma"/>
        <family val="2"/>
      </rPr>
      <t>0.178</t>
    </r>
  </si>
  <si>
    <r>
      <t xml:space="preserve">T </t>
    </r>
    <r>
      <rPr>
        <u/>
        <sz val="8"/>
        <color theme="1"/>
        <rFont val="Tahoma"/>
        <family val="2"/>
      </rPr>
      <t>106.730%</t>
    </r>
  </si>
  <si>
    <r>
      <t xml:space="preserve">T </t>
    </r>
    <r>
      <rPr>
        <u/>
        <sz val="8"/>
        <color theme="1"/>
        <rFont val="Tahoma"/>
        <family val="2"/>
      </rPr>
      <t>106.645%</t>
    </r>
  </si>
  <si>
    <r>
      <t xml:space="preserve">T </t>
    </r>
    <r>
      <rPr>
        <u/>
        <sz val="8"/>
        <color theme="1"/>
        <rFont val="Tahoma"/>
        <family val="2"/>
      </rPr>
      <t>105.925%</t>
    </r>
  </si>
  <si>
    <r>
      <t xml:space="preserve">T </t>
    </r>
    <r>
      <rPr>
        <u/>
        <sz val="8"/>
        <color rgb="FF0000FF"/>
        <rFont val="Tahoma"/>
        <family val="2"/>
      </rPr>
      <t>106.434%</t>
    </r>
  </si>
  <si>
    <r>
      <t xml:space="preserve">T </t>
    </r>
    <r>
      <rPr>
        <u/>
        <sz val="8"/>
        <color rgb="FF0000FF"/>
        <rFont val="Tahoma"/>
        <family val="2"/>
      </rPr>
      <t>0.442%</t>
    </r>
  </si>
  <si>
    <r>
      <t xml:space="preserve">T </t>
    </r>
    <r>
      <rPr>
        <u/>
        <sz val="8"/>
        <color rgb="FF0000FF"/>
        <rFont val="Tahoma"/>
        <family val="2"/>
      </rPr>
      <t>0.415</t>
    </r>
  </si>
  <si>
    <r>
      <t xml:space="preserve">T </t>
    </r>
    <r>
      <rPr>
        <u/>
        <sz val="8"/>
        <color theme="1"/>
        <rFont val="Tahoma"/>
        <family val="2"/>
      </rPr>
      <t>106.565%</t>
    </r>
  </si>
  <si>
    <r>
      <t xml:space="preserve">T </t>
    </r>
    <r>
      <rPr>
        <u/>
        <sz val="8"/>
        <color theme="1"/>
        <rFont val="Tahoma"/>
        <family val="2"/>
      </rPr>
      <t>106.821%</t>
    </r>
  </si>
  <si>
    <r>
      <t xml:space="preserve">T </t>
    </r>
    <r>
      <rPr>
        <u/>
        <sz val="8"/>
        <color theme="1"/>
        <rFont val="Tahoma"/>
        <family val="2"/>
      </rPr>
      <t>106.734%</t>
    </r>
  </si>
  <si>
    <r>
      <t xml:space="preserve">T </t>
    </r>
    <r>
      <rPr>
        <u/>
        <sz val="8"/>
        <color rgb="FF0000FF"/>
        <rFont val="Tahoma"/>
        <family val="2"/>
      </rPr>
      <t>106.707%</t>
    </r>
  </si>
  <si>
    <r>
      <t xml:space="preserve">T </t>
    </r>
    <r>
      <rPr>
        <u/>
        <sz val="8"/>
        <color rgb="FF0000FF"/>
        <rFont val="Tahoma"/>
        <family val="2"/>
      </rPr>
      <t>0.130%</t>
    </r>
  </si>
  <si>
    <r>
      <t xml:space="preserve">T </t>
    </r>
    <r>
      <rPr>
        <u/>
        <sz val="8"/>
        <color rgb="FF0000FF"/>
        <rFont val="Tahoma"/>
        <family val="2"/>
      </rPr>
      <t>0.122</t>
    </r>
  </si>
  <si>
    <r>
      <t xml:space="preserve">T </t>
    </r>
    <r>
      <rPr>
        <u/>
        <sz val="8"/>
        <color theme="1"/>
        <rFont val="Tahoma"/>
        <family val="2"/>
      </rPr>
      <t>104.724%</t>
    </r>
  </si>
  <si>
    <r>
      <t xml:space="preserve">T </t>
    </r>
    <r>
      <rPr>
        <u/>
        <sz val="8"/>
        <color theme="1"/>
        <rFont val="Tahoma"/>
        <family val="2"/>
      </rPr>
      <t>104.747%</t>
    </r>
  </si>
  <si>
    <r>
      <t xml:space="preserve">T </t>
    </r>
    <r>
      <rPr>
        <u/>
        <sz val="8"/>
        <color theme="1"/>
        <rFont val="Tahoma"/>
        <family val="2"/>
      </rPr>
      <t>104.081%</t>
    </r>
  </si>
  <si>
    <r>
      <t xml:space="preserve">T </t>
    </r>
    <r>
      <rPr>
        <u/>
        <sz val="8"/>
        <color rgb="FF0000FF"/>
        <rFont val="Tahoma"/>
        <family val="2"/>
      </rPr>
      <t>104.517%</t>
    </r>
  </si>
  <si>
    <r>
      <t xml:space="preserve">T </t>
    </r>
    <r>
      <rPr>
        <u/>
        <sz val="8"/>
        <color rgb="FF0000FF"/>
        <rFont val="Tahoma"/>
        <family val="2"/>
      </rPr>
      <t>0.378%</t>
    </r>
  </si>
  <si>
    <r>
      <t xml:space="preserve">T </t>
    </r>
    <r>
      <rPr>
        <u/>
        <sz val="8"/>
        <color rgb="FF0000FF"/>
        <rFont val="Tahoma"/>
        <family val="2"/>
      </rPr>
      <t>0.362</t>
    </r>
  </si>
  <si>
    <r>
      <t>YY #11</t>
    </r>
    <r>
      <rPr>
        <sz val="7"/>
        <color theme="1"/>
        <rFont val="Tahoma"/>
        <family val="2"/>
      </rPr>
      <t>2/25/2014 12:13:31 PM</t>
    </r>
  </si>
  <si>
    <r>
      <t xml:space="preserve">T </t>
    </r>
    <r>
      <rPr>
        <u/>
        <sz val="8"/>
        <color theme="1"/>
        <rFont val="Tahoma"/>
        <family val="2"/>
      </rPr>
      <t>107.924%</t>
    </r>
  </si>
  <si>
    <r>
      <t xml:space="preserve">T </t>
    </r>
    <r>
      <rPr>
        <u/>
        <sz val="8"/>
        <color theme="1"/>
        <rFont val="Tahoma"/>
        <family val="2"/>
      </rPr>
      <t>108.656%</t>
    </r>
  </si>
  <si>
    <r>
      <t xml:space="preserve">T </t>
    </r>
    <r>
      <rPr>
        <u/>
        <sz val="8"/>
        <color theme="1"/>
        <rFont val="Tahoma"/>
        <family val="2"/>
      </rPr>
      <t>108.117%</t>
    </r>
  </si>
  <si>
    <r>
      <t xml:space="preserve">T </t>
    </r>
    <r>
      <rPr>
        <u/>
        <sz val="8"/>
        <color rgb="FF0000FF"/>
        <rFont val="Tahoma"/>
        <family val="2"/>
      </rPr>
      <t>108.232%</t>
    </r>
  </si>
  <si>
    <r>
      <t xml:space="preserve">T </t>
    </r>
    <r>
      <rPr>
        <u/>
        <sz val="8"/>
        <color rgb="FF0000FF"/>
        <rFont val="Tahoma"/>
        <family val="2"/>
      </rPr>
      <t>0.379%</t>
    </r>
  </si>
  <si>
    <r>
      <t xml:space="preserve">T </t>
    </r>
    <r>
      <rPr>
        <u/>
        <sz val="8"/>
        <color rgb="FF0000FF"/>
        <rFont val="Tahoma"/>
        <family val="2"/>
      </rPr>
      <t>0.350</t>
    </r>
  </si>
  <si>
    <r>
      <t xml:space="preserve">T </t>
    </r>
    <r>
      <rPr>
        <u/>
        <sz val="8"/>
        <color theme="1"/>
        <rFont val="Tahoma"/>
        <family val="2"/>
      </rPr>
      <t>107.905%</t>
    </r>
  </si>
  <si>
    <r>
      <t xml:space="preserve">T </t>
    </r>
    <r>
      <rPr>
        <u/>
        <sz val="8"/>
        <color theme="1"/>
        <rFont val="Tahoma"/>
        <family val="2"/>
      </rPr>
      <t>108.993%</t>
    </r>
  </si>
  <si>
    <r>
      <t xml:space="preserve">T </t>
    </r>
    <r>
      <rPr>
        <u/>
        <sz val="8"/>
        <color theme="1"/>
        <rFont val="Tahoma"/>
        <family val="2"/>
      </rPr>
      <t>108.261%</t>
    </r>
  </si>
  <si>
    <r>
      <t xml:space="preserve">T </t>
    </r>
    <r>
      <rPr>
        <u/>
        <sz val="8"/>
        <color rgb="FF0000FF"/>
        <rFont val="Tahoma"/>
        <family val="2"/>
      </rPr>
      <t>108.387%</t>
    </r>
  </si>
  <si>
    <r>
      <t xml:space="preserve">T </t>
    </r>
    <r>
      <rPr>
        <u/>
        <sz val="8"/>
        <color rgb="FF0000FF"/>
        <rFont val="Tahoma"/>
        <family val="2"/>
      </rPr>
      <t>0.512</t>
    </r>
  </si>
  <si>
    <r>
      <t xml:space="preserve">T </t>
    </r>
    <r>
      <rPr>
        <u/>
        <sz val="8"/>
        <color theme="1"/>
        <rFont val="Tahoma"/>
        <family val="2"/>
      </rPr>
      <t>107.688%</t>
    </r>
  </si>
  <si>
    <r>
      <t xml:space="preserve">T </t>
    </r>
    <r>
      <rPr>
        <u/>
        <sz val="8"/>
        <color theme="1"/>
        <rFont val="Tahoma"/>
        <family val="2"/>
      </rPr>
      <t>107.647%</t>
    </r>
  </si>
  <si>
    <r>
      <t xml:space="preserve">T </t>
    </r>
    <r>
      <rPr>
        <u/>
        <sz val="8"/>
        <color theme="1"/>
        <rFont val="Tahoma"/>
        <family val="2"/>
      </rPr>
      <t>107.468%</t>
    </r>
  </si>
  <si>
    <r>
      <t xml:space="preserve">T </t>
    </r>
    <r>
      <rPr>
        <u/>
        <sz val="8"/>
        <color rgb="FF0000FF"/>
        <rFont val="Tahoma"/>
        <family val="2"/>
      </rPr>
      <t>107.601%</t>
    </r>
  </si>
  <si>
    <r>
      <t xml:space="preserve">T </t>
    </r>
    <r>
      <rPr>
        <u/>
        <sz val="8"/>
        <color rgb="FF0000FF"/>
        <rFont val="Tahoma"/>
        <family val="2"/>
      </rPr>
      <t>0.117%</t>
    </r>
  </si>
  <si>
    <r>
      <t xml:space="preserve">T </t>
    </r>
    <r>
      <rPr>
        <u/>
        <sz val="8"/>
        <color rgb="FF0000FF"/>
        <rFont val="Tahoma"/>
        <family val="2"/>
      </rPr>
      <t>0.109</t>
    </r>
  </si>
  <si>
    <r>
      <t xml:space="preserve">T </t>
    </r>
    <r>
      <rPr>
        <u/>
        <sz val="8"/>
        <color theme="1"/>
        <rFont val="Tahoma"/>
        <family val="2"/>
      </rPr>
      <t>104.886%</t>
    </r>
  </si>
  <si>
    <r>
      <t xml:space="preserve">T </t>
    </r>
    <r>
      <rPr>
        <u/>
        <sz val="8"/>
        <color theme="1"/>
        <rFont val="Tahoma"/>
        <family val="2"/>
      </rPr>
      <t>105.326%</t>
    </r>
  </si>
  <si>
    <r>
      <t xml:space="preserve">T </t>
    </r>
    <r>
      <rPr>
        <u/>
        <sz val="8"/>
        <color theme="1"/>
        <rFont val="Tahoma"/>
        <family val="2"/>
      </rPr>
      <t>105.275%</t>
    </r>
  </si>
  <si>
    <r>
      <t xml:space="preserve">T </t>
    </r>
    <r>
      <rPr>
        <u/>
        <sz val="8"/>
        <color rgb="FF0000FF"/>
        <rFont val="Tahoma"/>
        <family val="2"/>
      </rPr>
      <t>105.162%</t>
    </r>
  </si>
  <si>
    <r>
      <t xml:space="preserve">T </t>
    </r>
    <r>
      <rPr>
        <u/>
        <sz val="8"/>
        <color rgb="FF0000FF"/>
        <rFont val="Tahoma"/>
        <family val="2"/>
      </rPr>
      <t>0.240%</t>
    </r>
  </si>
  <si>
    <r>
      <t xml:space="preserve">T </t>
    </r>
    <r>
      <rPr>
        <u/>
        <sz val="8"/>
        <color rgb="FF0000FF"/>
        <rFont val="Tahoma"/>
        <family val="2"/>
      </rPr>
      <t>0.228</t>
    </r>
  </si>
  <si>
    <r>
      <t>YY #12</t>
    </r>
    <r>
      <rPr>
        <sz val="7"/>
        <color theme="1"/>
        <rFont val="Tahoma"/>
        <family val="2"/>
      </rPr>
      <t>2/25/2014 12:20:58 PM</t>
    </r>
  </si>
  <si>
    <r>
      <t xml:space="preserve">T </t>
    </r>
    <r>
      <rPr>
        <u/>
        <sz val="8"/>
        <color theme="1"/>
        <rFont val="Tahoma"/>
        <family val="2"/>
      </rPr>
      <t>109.713%</t>
    </r>
  </si>
  <si>
    <r>
      <t xml:space="preserve">T </t>
    </r>
    <r>
      <rPr>
        <u/>
        <sz val="8"/>
        <color theme="1"/>
        <rFont val="Tahoma"/>
        <family val="2"/>
      </rPr>
      <t>110.340%</t>
    </r>
  </si>
  <si>
    <r>
      <t xml:space="preserve">T </t>
    </r>
    <r>
      <rPr>
        <u/>
        <sz val="8"/>
        <color theme="1"/>
        <rFont val="Tahoma"/>
        <family val="2"/>
      </rPr>
      <t>109.697%</t>
    </r>
  </si>
  <si>
    <r>
      <t xml:space="preserve">T </t>
    </r>
    <r>
      <rPr>
        <u/>
        <sz val="8"/>
        <color rgb="FF0000FF"/>
        <rFont val="Tahoma"/>
        <family val="2"/>
      </rPr>
      <t>109.917%</t>
    </r>
  </si>
  <si>
    <r>
      <t xml:space="preserve">T </t>
    </r>
    <r>
      <rPr>
        <u/>
        <sz val="8"/>
        <color rgb="FF0000FF"/>
        <rFont val="Tahoma"/>
        <family val="2"/>
      </rPr>
      <t>0.367%</t>
    </r>
  </si>
  <si>
    <r>
      <t xml:space="preserve">T </t>
    </r>
    <r>
      <rPr>
        <u/>
        <sz val="8"/>
        <color rgb="FF0000FF"/>
        <rFont val="Tahoma"/>
        <family val="2"/>
      </rPr>
      <t>0.334</t>
    </r>
  </si>
  <si>
    <r>
      <t xml:space="preserve">T </t>
    </r>
    <r>
      <rPr>
        <u/>
        <sz val="8"/>
        <color theme="1"/>
        <rFont val="Tahoma"/>
        <family val="2"/>
      </rPr>
      <t>110.186%</t>
    </r>
  </si>
  <si>
    <r>
      <t xml:space="preserve">T </t>
    </r>
    <r>
      <rPr>
        <u/>
        <sz val="8"/>
        <color theme="1"/>
        <rFont val="Tahoma"/>
        <family val="2"/>
      </rPr>
      <t>110.259%</t>
    </r>
  </si>
  <si>
    <r>
      <t xml:space="preserve">T </t>
    </r>
    <r>
      <rPr>
        <u/>
        <sz val="8"/>
        <color theme="1"/>
        <rFont val="Tahoma"/>
        <family val="2"/>
      </rPr>
      <t>110.236%</t>
    </r>
  </si>
  <si>
    <r>
      <t xml:space="preserve">T </t>
    </r>
    <r>
      <rPr>
        <u/>
        <sz val="8"/>
        <color rgb="FF0000FF"/>
        <rFont val="Tahoma"/>
        <family val="2"/>
      </rPr>
      <t>110.227%</t>
    </r>
  </si>
  <si>
    <r>
      <t xml:space="preserve">T </t>
    </r>
    <r>
      <rPr>
        <u/>
        <sz val="8"/>
        <color rgb="FF0000FF"/>
        <rFont val="Tahoma"/>
        <family val="2"/>
      </rPr>
      <t>0.038%</t>
    </r>
  </si>
  <si>
    <r>
      <t xml:space="preserve">T </t>
    </r>
    <r>
      <rPr>
        <u/>
        <sz val="8"/>
        <color rgb="FF0000FF"/>
        <rFont val="Tahoma"/>
        <family val="2"/>
      </rPr>
      <t>0.034</t>
    </r>
  </si>
  <si>
    <r>
      <t xml:space="preserve">T </t>
    </r>
    <r>
      <rPr>
        <u/>
        <sz val="8"/>
        <color theme="1"/>
        <rFont val="Tahoma"/>
        <family val="2"/>
      </rPr>
      <t>108.696%</t>
    </r>
  </si>
  <si>
    <r>
      <t xml:space="preserve">T </t>
    </r>
    <r>
      <rPr>
        <u/>
        <sz val="8"/>
        <color theme="1"/>
        <rFont val="Tahoma"/>
        <family val="2"/>
      </rPr>
      <t>108.616%</t>
    </r>
  </si>
  <si>
    <r>
      <t xml:space="preserve">T </t>
    </r>
    <r>
      <rPr>
        <u/>
        <sz val="8"/>
        <color theme="1"/>
        <rFont val="Tahoma"/>
        <family val="2"/>
      </rPr>
      <t>107.855%</t>
    </r>
  </si>
  <si>
    <r>
      <t xml:space="preserve">T </t>
    </r>
    <r>
      <rPr>
        <u/>
        <sz val="8"/>
        <color rgb="FF0000FF"/>
        <rFont val="Tahoma"/>
        <family val="2"/>
      </rPr>
      <t>108.389%</t>
    </r>
  </si>
  <si>
    <r>
      <t xml:space="preserve">T </t>
    </r>
    <r>
      <rPr>
        <u/>
        <sz val="8"/>
        <color theme="1"/>
        <rFont val="Tahoma"/>
        <family val="2"/>
      </rPr>
      <t>105.828%</t>
    </r>
  </si>
  <si>
    <r>
      <t xml:space="preserve">T </t>
    </r>
    <r>
      <rPr>
        <u/>
        <sz val="8"/>
        <color theme="1"/>
        <rFont val="Tahoma"/>
        <family val="2"/>
      </rPr>
      <t>106.768%</t>
    </r>
  </si>
  <si>
    <r>
      <t xml:space="preserve">T </t>
    </r>
    <r>
      <rPr>
        <u/>
        <sz val="8"/>
        <color theme="1"/>
        <rFont val="Tahoma"/>
        <family val="2"/>
      </rPr>
      <t>106.146%</t>
    </r>
  </si>
  <si>
    <r>
      <t xml:space="preserve">T </t>
    </r>
    <r>
      <rPr>
        <u/>
        <sz val="8"/>
        <color rgb="FF0000FF"/>
        <rFont val="Tahoma"/>
        <family val="2"/>
      </rPr>
      <t>106.247%</t>
    </r>
  </si>
  <si>
    <r>
      <t xml:space="preserve">T </t>
    </r>
    <r>
      <rPr>
        <u/>
        <sz val="8"/>
        <color rgb="FF0000FF"/>
        <rFont val="Tahoma"/>
        <family val="2"/>
      </rPr>
      <t>0.478%</t>
    </r>
  </si>
  <si>
    <r>
      <t xml:space="preserve">T </t>
    </r>
    <r>
      <rPr>
        <u/>
        <sz val="8"/>
        <color rgb="FF0000FF"/>
        <rFont val="Tahoma"/>
        <family val="2"/>
      </rPr>
      <t>0.450</t>
    </r>
  </si>
  <si>
    <r>
      <t>YY #6</t>
    </r>
    <r>
      <rPr>
        <sz val="7"/>
        <color theme="1"/>
        <rFont val="Tahoma"/>
        <family val="2"/>
      </rPr>
      <t>2/25/2014 12:28:23 PM</t>
    </r>
  </si>
  <si>
    <r>
      <t xml:space="preserve">T </t>
    </r>
    <r>
      <rPr>
        <u/>
        <sz val="8"/>
        <color theme="1"/>
        <rFont val="Tahoma"/>
        <family val="2"/>
      </rPr>
      <t>314.200</t>
    </r>
  </si>
  <si>
    <r>
      <t xml:space="preserve">T </t>
    </r>
    <r>
      <rPr>
        <u/>
        <sz val="8"/>
        <color theme="1"/>
        <rFont val="Tahoma"/>
        <family val="2"/>
      </rPr>
      <t>106.185%</t>
    </r>
  </si>
  <si>
    <r>
      <t xml:space="preserve">TM </t>
    </r>
    <r>
      <rPr>
        <u/>
        <sz val="8"/>
        <color theme="1"/>
        <rFont val="Tahoma"/>
        <family val="2"/>
      </rPr>
      <t>89520.000</t>
    </r>
  </si>
  <si>
    <r>
      <t xml:space="preserve">T </t>
    </r>
    <r>
      <rPr>
        <u/>
        <sz val="8"/>
        <color theme="1"/>
        <rFont val="Tahoma"/>
        <family val="2"/>
      </rPr>
      <t>311.200</t>
    </r>
  </si>
  <si>
    <r>
      <t xml:space="preserve">T </t>
    </r>
    <r>
      <rPr>
        <u/>
        <sz val="8"/>
        <color theme="1"/>
        <rFont val="Tahoma"/>
        <family val="2"/>
      </rPr>
      <t>105.609%</t>
    </r>
  </si>
  <si>
    <r>
      <t xml:space="preserve">TM </t>
    </r>
    <r>
      <rPr>
        <u/>
        <sz val="8"/>
        <color theme="1"/>
        <rFont val="Tahoma"/>
        <family val="2"/>
      </rPr>
      <t>89260.000</t>
    </r>
  </si>
  <si>
    <r>
      <t xml:space="preserve">T </t>
    </r>
    <r>
      <rPr>
        <u/>
        <sz val="8"/>
        <color theme="1"/>
        <rFont val="Tahoma"/>
        <family val="2"/>
      </rPr>
      <t>311.800</t>
    </r>
  </si>
  <si>
    <r>
      <t xml:space="preserve">T </t>
    </r>
    <r>
      <rPr>
        <u/>
        <sz val="8"/>
        <color theme="1"/>
        <rFont val="Tahoma"/>
        <family val="2"/>
      </rPr>
      <t>105.125%</t>
    </r>
  </si>
  <si>
    <r>
      <t xml:space="preserve">TM </t>
    </r>
    <r>
      <rPr>
        <u/>
        <sz val="8"/>
        <color theme="1"/>
        <rFont val="Tahoma"/>
        <family val="2"/>
      </rPr>
      <t>89220.000</t>
    </r>
  </si>
  <si>
    <r>
      <t xml:space="preserve">T </t>
    </r>
    <r>
      <rPr>
        <u/>
        <sz val="8"/>
        <color rgb="FF0000FF"/>
        <rFont val="Tahoma"/>
        <family val="2"/>
      </rPr>
      <t>312.400</t>
    </r>
  </si>
  <si>
    <r>
      <t xml:space="preserve">T </t>
    </r>
    <r>
      <rPr>
        <u/>
        <sz val="8"/>
        <color rgb="FF0000FF"/>
        <rFont val="Tahoma"/>
        <family val="2"/>
      </rPr>
      <t>105.640%</t>
    </r>
  </si>
  <si>
    <r>
      <t xml:space="preserve">TM </t>
    </r>
    <r>
      <rPr>
        <u/>
        <sz val="8"/>
        <color rgb="FF0000FF"/>
        <rFont val="Tahoma"/>
        <family val="2"/>
      </rPr>
      <t>89330.000</t>
    </r>
  </si>
  <si>
    <r>
      <t xml:space="preserve">T </t>
    </r>
    <r>
      <rPr>
        <u/>
        <sz val="8"/>
        <color rgb="FF0000FF"/>
        <rFont val="Tahoma"/>
        <family val="2"/>
      </rPr>
      <t>1.606</t>
    </r>
  </si>
  <si>
    <r>
      <t xml:space="preserve">T </t>
    </r>
    <r>
      <rPr>
        <u/>
        <sz val="8"/>
        <color rgb="FF0000FF"/>
        <rFont val="Tahoma"/>
        <family val="2"/>
      </rPr>
      <t>0.530%</t>
    </r>
  </si>
  <si>
    <r>
      <t xml:space="preserve">TM </t>
    </r>
    <r>
      <rPr>
        <u/>
        <sz val="8"/>
        <color rgb="FF0000FF"/>
        <rFont val="Tahoma"/>
        <family val="2"/>
      </rPr>
      <t>163.200</t>
    </r>
  </si>
  <si>
    <r>
      <t xml:space="preserve">T </t>
    </r>
    <r>
      <rPr>
        <u/>
        <sz val="8"/>
        <color rgb="FF0000FF"/>
        <rFont val="Tahoma"/>
        <family val="2"/>
      </rPr>
      <t>0.514</t>
    </r>
  </si>
  <si>
    <r>
      <t xml:space="preserve">T </t>
    </r>
    <r>
      <rPr>
        <u/>
        <sz val="8"/>
        <color rgb="FF0000FF"/>
        <rFont val="Tahoma"/>
        <family val="2"/>
      </rPr>
      <t>0.502</t>
    </r>
  </si>
  <si>
    <r>
      <t xml:space="preserve">TM </t>
    </r>
    <r>
      <rPr>
        <u/>
        <sz val="8"/>
        <color rgb="FF0000FF"/>
        <rFont val="Tahoma"/>
        <family val="2"/>
      </rPr>
      <t>0.183</t>
    </r>
  </si>
  <si>
    <r>
      <t xml:space="preserve">T </t>
    </r>
    <r>
      <rPr>
        <u/>
        <sz val="8"/>
        <color theme="1"/>
        <rFont val="Tahoma"/>
        <family val="2"/>
      </rPr>
      <t>107.745%</t>
    </r>
  </si>
  <si>
    <r>
      <t xml:space="preserve">TM </t>
    </r>
    <r>
      <rPr>
        <u/>
        <sz val="8"/>
        <color theme="1"/>
        <rFont val="Tahoma"/>
        <family val="2"/>
      </rPr>
      <t>87.290</t>
    </r>
  </si>
  <si>
    <r>
      <t xml:space="preserve">T </t>
    </r>
    <r>
      <rPr>
        <u/>
        <sz val="8"/>
        <color theme="1"/>
        <rFont val="Tahoma"/>
        <family val="2"/>
      </rPr>
      <t>106.553%</t>
    </r>
  </si>
  <si>
    <r>
      <t xml:space="preserve">TM </t>
    </r>
    <r>
      <rPr>
        <u/>
        <sz val="8"/>
        <color theme="1"/>
        <rFont val="Tahoma"/>
        <family val="2"/>
      </rPr>
      <t>87.450</t>
    </r>
  </si>
  <si>
    <r>
      <t xml:space="preserve">T </t>
    </r>
    <r>
      <rPr>
        <u/>
        <sz val="8"/>
        <color theme="1"/>
        <rFont val="Tahoma"/>
        <family val="2"/>
      </rPr>
      <t>107.403%</t>
    </r>
  </si>
  <si>
    <r>
      <t xml:space="preserve">TM </t>
    </r>
    <r>
      <rPr>
        <u/>
        <sz val="8"/>
        <color theme="1"/>
        <rFont val="Tahoma"/>
        <family val="2"/>
      </rPr>
      <t>86.610</t>
    </r>
  </si>
  <si>
    <r>
      <t xml:space="preserve">T </t>
    </r>
    <r>
      <rPr>
        <u/>
        <sz val="8"/>
        <color rgb="FF0000FF"/>
        <rFont val="Tahoma"/>
        <family val="2"/>
      </rPr>
      <t>107.234%</t>
    </r>
  </si>
  <si>
    <r>
      <t xml:space="preserve">TM </t>
    </r>
    <r>
      <rPr>
        <u/>
        <sz val="8"/>
        <color rgb="FF0000FF"/>
        <rFont val="Tahoma"/>
        <family val="2"/>
      </rPr>
      <t>87.120</t>
    </r>
  </si>
  <si>
    <r>
      <t xml:space="preserve">T </t>
    </r>
    <r>
      <rPr>
        <u/>
        <sz val="8"/>
        <color rgb="FF0000FF"/>
        <rFont val="Tahoma"/>
        <family val="2"/>
      </rPr>
      <t>0.614%</t>
    </r>
  </si>
  <si>
    <r>
      <t xml:space="preserve">TM </t>
    </r>
    <r>
      <rPr>
        <u/>
        <sz val="8"/>
        <color rgb="FF0000FF"/>
        <rFont val="Tahoma"/>
        <family val="2"/>
      </rPr>
      <t>0.449</t>
    </r>
  </si>
  <si>
    <r>
      <t xml:space="preserve">T </t>
    </r>
    <r>
      <rPr>
        <u/>
        <sz val="8"/>
        <color rgb="FF0000FF"/>
        <rFont val="Tahoma"/>
        <family val="2"/>
      </rPr>
      <t>0.573</t>
    </r>
  </si>
  <si>
    <r>
      <t xml:space="preserve">TM </t>
    </r>
    <r>
      <rPr>
        <u/>
        <sz val="8"/>
        <color rgb="FF0000FF"/>
        <rFont val="Tahoma"/>
        <family val="2"/>
      </rPr>
      <t>0.515</t>
    </r>
  </si>
  <si>
    <r>
      <t xml:space="preserve">T </t>
    </r>
    <r>
      <rPr>
        <u/>
        <sz val="8"/>
        <color theme="1"/>
        <rFont val="Tahoma"/>
        <family val="2"/>
      </rPr>
      <t>107.166%</t>
    </r>
  </si>
  <si>
    <r>
      <t xml:space="preserve">T </t>
    </r>
    <r>
      <rPr>
        <u/>
        <sz val="8"/>
        <color theme="1"/>
        <rFont val="Tahoma"/>
        <family val="2"/>
      </rPr>
      <t>106.396%</t>
    </r>
  </si>
  <si>
    <r>
      <t xml:space="preserve">T </t>
    </r>
    <r>
      <rPr>
        <u/>
        <sz val="8"/>
        <color theme="1"/>
        <rFont val="Tahoma"/>
        <family val="2"/>
      </rPr>
      <t>105.637%</t>
    </r>
  </si>
  <si>
    <r>
      <t xml:space="preserve">T </t>
    </r>
    <r>
      <rPr>
        <u/>
        <sz val="8"/>
        <color rgb="FF0000FF"/>
        <rFont val="Tahoma"/>
        <family val="2"/>
      </rPr>
      <t>106.400%</t>
    </r>
  </si>
  <si>
    <r>
      <t xml:space="preserve">T </t>
    </r>
    <r>
      <rPr>
        <u/>
        <sz val="8"/>
        <color rgb="FF0000FF"/>
        <rFont val="Tahoma"/>
        <family val="2"/>
      </rPr>
      <t>0.765%</t>
    </r>
  </si>
  <si>
    <r>
      <t xml:space="preserve">T </t>
    </r>
    <r>
      <rPr>
        <u/>
        <sz val="8"/>
        <color rgb="FF0000FF"/>
        <rFont val="Tahoma"/>
        <family val="2"/>
      </rPr>
      <t>0.719</t>
    </r>
  </si>
  <si>
    <r>
      <t xml:space="preserve">T </t>
    </r>
    <r>
      <rPr>
        <u/>
        <sz val="8"/>
        <color theme="1"/>
        <rFont val="Tahoma"/>
        <family val="2"/>
      </rPr>
      <t>103.680%</t>
    </r>
  </si>
  <si>
    <r>
      <t xml:space="preserve">T </t>
    </r>
    <r>
      <rPr>
        <u/>
        <sz val="8"/>
        <color theme="1"/>
        <rFont val="Tahoma"/>
        <family val="2"/>
      </rPr>
      <t>103.846%</t>
    </r>
  </si>
  <si>
    <r>
      <t xml:space="preserve">T </t>
    </r>
    <r>
      <rPr>
        <u/>
        <sz val="8"/>
        <color theme="1"/>
        <rFont val="Tahoma"/>
        <family val="2"/>
      </rPr>
      <t>102.974%</t>
    </r>
  </si>
  <si>
    <r>
      <t xml:space="preserve">T </t>
    </r>
    <r>
      <rPr>
        <u/>
        <sz val="8"/>
        <color rgb="FF0000FF"/>
        <rFont val="Tahoma"/>
        <family val="2"/>
      </rPr>
      <t>103.500%</t>
    </r>
  </si>
  <si>
    <r>
      <t xml:space="preserve">T </t>
    </r>
    <r>
      <rPr>
        <u/>
        <sz val="8"/>
        <color rgb="FF0000FF"/>
        <rFont val="Tahoma"/>
        <family val="2"/>
      </rPr>
      <t>0.463%</t>
    </r>
  </si>
  <si>
    <r>
      <t xml:space="preserve">T </t>
    </r>
    <r>
      <rPr>
        <u/>
        <sz val="8"/>
        <color rgb="FF0000FF"/>
        <rFont val="Tahoma"/>
        <family val="2"/>
      </rPr>
      <t>0.448</t>
    </r>
  </si>
  <si>
    <r>
      <t>QC 1:20</t>
    </r>
    <r>
      <rPr>
        <sz val="7"/>
        <color theme="1"/>
        <rFont val="Tahoma"/>
        <family val="2"/>
      </rPr>
      <t>2/25/2014 12:35:49 PM</t>
    </r>
  </si>
  <si>
    <r>
      <t xml:space="preserve">T </t>
    </r>
    <r>
      <rPr>
        <u/>
        <sz val="8"/>
        <color theme="1"/>
        <rFont val="Tahoma"/>
        <family val="2"/>
      </rPr>
      <t>372.900</t>
    </r>
  </si>
  <si>
    <r>
      <t xml:space="preserve">T </t>
    </r>
    <r>
      <rPr>
        <u/>
        <sz val="8"/>
        <color theme="1"/>
        <rFont val="Tahoma"/>
        <family val="2"/>
      </rPr>
      <t>755.800</t>
    </r>
  </si>
  <si>
    <r>
      <t xml:space="preserve">T </t>
    </r>
    <r>
      <rPr>
        <u/>
        <sz val="8"/>
        <color theme="1"/>
        <rFont val="Tahoma"/>
        <family val="2"/>
      </rPr>
      <t>754.700</t>
    </r>
  </si>
  <si>
    <r>
      <t xml:space="preserve">T </t>
    </r>
    <r>
      <rPr>
        <u/>
        <sz val="8"/>
        <color theme="1"/>
        <rFont val="Tahoma"/>
        <family val="2"/>
      </rPr>
      <t>734.700</t>
    </r>
  </si>
  <si>
    <r>
      <t xml:space="preserve">T </t>
    </r>
    <r>
      <rPr>
        <u/>
        <sz val="8"/>
        <color theme="1"/>
        <rFont val="Tahoma"/>
        <family val="2"/>
      </rPr>
      <t>108.860%</t>
    </r>
  </si>
  <si>
    <r>
      <t xml:space="preserve">T </t>
    </r>
    <r>
      <rPr>
        <u/>
        <sz val="8"/>
        <color theme="1"/>
        <rFont val="Tahoma"/>
        <family val="2"/>
      </rPr>
      <t>359.400</t>
    </r>
  </si>
  <si>
    <r>
      <t xml:space="preserve">T </t>
    </r>
    <r>
      <rPr>
        <u/>
        <sz val="8"/>
        <color theme="1"/>
        <rFont val="Tahoma"/>
        <family val="2"/>
      </rPr>
      <t>374.500</t>
    </r>
  </si>
  <si>
    <r>
      <t xml:space="preserve">T </t>
    </r>
    <r>
      <rPr>
        <u/>
        <sz val="8"/>
        <color theme="1"/>
        <rFont val="Tahoma"/>
        <family val="2"/>
      </rPr>
      <t>760.100</t>
    </r>
  </si>
  <si>
    <r>
      <t xml:space="preserve">T </t>
    </r>
    <r>
      <rPr>
        <u/>
        <sz val="8"/>
        <color theme="1"/>
        <rFont val="Tahoma"/>
        <family val="2"/>
      </rPr>
      <t>758.100</t>
    </r>
  </si>
  <si>
    <r>
      <t xml:space="preserve">T </t>
    </r>
    <r>
      <rPr>
        <u/>
        <sz val="8"/>
        <color theme="1"/>
        <rFont val="Tahoma"/>
        <family val="2"/>
      </rPr>
      <t>738.900</t>
    </r>
  </si>
  <si>
    <r>
      <t xml:space="preserve">T </t>
    </r>
    <r>
      <rPr>
        <u/>
        <sz val="8"/>
        <color theme="1"/>
        <rFont val="Tahoma"/>
        <family val="2"/>
      </rPr>
      <t>109.410%</t>
    </r>
  </si>
  <si>
    <r>
      <t xml:space="preserve">T </t>
    </r>
    <r>
      <rPr>
        <u/>
        <sz val="8"/>
        <color theme="1"/>
        <rFont val="Tahoma"/>
        <family val="2"/>
      </rPr>
      <t>355.800</t>
    </r>
  </si>
  <si>
    <r>
      <t xml:space="preserve">T </t>
    </r>
    <r>
      <rPr>
        <u/>
        <sz val="8"/>
        <color theme="1"/>
        <rFont val="Tahoma"/>
        <family val="2"/>
      </rPr>
      <t>372.500</t>
    </r>
  </si>
  <si>
    <r>
      <t xml:space="preserve">T </t>
    </r>
    <r>
      <rPr>
        <u/>
        <sz val="8"/>
        <color theme="1"/>
        <rFont val="Tahoma"/>
        <family val="2"/>
      </rPr>
      <t>754.100</t>
    </r>
  </si>
  <si>
    <r>
      <t xml:space="preserve">T </t>
    </r>
    <r>
      <rPr>
        <u/>
        <sz val="8"/>
        <color theme="1"/>
        <rFont val="Tahoma"/>
        <family val="2"/>
      </rPr>
      <t>753.300</t>
    </r>
  </si>
  <si>
    <r>
      <t xml:space="preserve">T </t>
    </r>
    <r>
      <rPr>
        <u/>
        <sz val="8"/>
        <color theme="1"/>
        <rFont val="Tahoma"/>
        <family val="2"/>
      </rPr>
      <t>732.600</t>
    </r>
  </si>
  <si>
    <r>
      <t xml:space="preserve">T </t>
    </r>
    <r>
      <rPr>
        <u/>
        <sz val="8"/>
        <color theme="1"/>
        <rFont val="Tahoma"/>
        <family val="2"/>
      </rPr>
      <t>111.397%</t>
    </r>
  </si>
  <si>
    <r>
      <t xml:space="preserve">T </t>
    </r>
    <r>
      <rPr>
        <u/>
        <sz val="8"/>
        <color theme="1"/>
        <rFont val="Tahoma"/>
        <family val="2"/>
      </rPr>
      <t>352.600</t>
    </r>
  </si>
  <si>
    <r>
      <t xml:space="preserve">T </t>
    </r>
    <r>
      <rPr>
        <u/>
        <sz val="8"/>
        <color rgb="FF0000FF"/>
        <rFont val="Tahoma"/>
        <family val="2"/>
      </rPr>
      <t>373.300</t>
    </r>
  </si>
  <si>
    <r>
      <t xml:space="preserve">T </t>
    </r>
    <r>
      <rPr>
        <u/>
        <sz val="8"/>
        <color rgb="FF0000FF"/>
        <rFont val="Tahoma"/>
        <family val="2"/>
      </rPr>
      <t>756.600</t>
    </r>
  </si>
  <si>
    <r>
      <t xml:space="preserve">T </t>
    </r>
    <r>
      <rPr>
        <u/>
        <sz val="8"/>
        <color rgb="FF0000FF"/>
        <rFont val="Tahoma"/>
        <family val="2"/>
      </rPr>
      <t>755.400</t>
    </r>
  </si>
  <si>
    <r>
      <t xml:space="preserve">T </t>
    </r>
    <r>
      <rPr>
        <u/>
        <sz val="8"/>
        <color rgb="FF0000FF"/>
        <rFont val="Tahoma"/>
        <family val="2"/>
      </rPr>
      <t>735.400</t>
    </r>
  </si>
  <si>
    <r>
      <t xml:space="preserve">T </t>
    </r>
    <r>
      <rPr>
        <u/>
        <sz val="8"/>
        <color rgb="FF0000FF"/>
        <rFont val="Tahoma"/>
        <family val="2"/>
      </rPr>
      <t>109.889%</t>
    </r>
  </si>
  <si>
    <r>
      <t xml:space="preserve">T </t>
    </r>
    <r>
      <rPr>
        <u/>
        <sz val="8"/>
        <color rgb="FF0000FF"/>
        <rFont val="Tahoma"/>
        <family val="2"/>
      </rPr>
      <t>355.900</t>
    </r>
  </si>
  <si>
    <r>
      <t xml:space="preserve">T </t>
    </r>
    <r>
      <rPr>
        <u/>
        <sz val="8"/>
        <color rgb="FF0000FF"/>
        <rFont val="Tahoma"/>
        <family val="2"/>
      </rPr>
      <t>1.077</t>
    </r>
  </si>
  <si>
    <r>
      <t xml:space="preserve">T </t>
    </r>
    <r>
      <rPr>
        <u/>
        <sz val="8"/>
        <color rgb="FF0000FF"/>
        <rFont val="Tahoma"/>
        <family val="2"/>
      </rPr>
      <t>3.060</t>
    </r>
  </si>
  <si>
    <r>
      <t xml:space="preserve">T </t>
    </r>
    <r>
      <rPr>
        <u/>
        <sz val="8"/>
        <color rgb="FF0000FF"/>
        <rFont val="Tahoma"/>
        <family val="2"/>
      </rPr>
      <t>2.506</t>
    </r>
  </si>
  <si>
    <r>
      <t xml:space="preserve">T </t>
    </r>
    <r>
      <rPr>
        <u/>
        <sz val="8"/>
        <color rgb="FF0000FF"/>
        <rFont val="Tahoma"/>
        <family val="2"/>
      </rPr>
      <t>3.184</t>
    </r>
  </si>
  <si>
    <r>
      <t xml:space="preserve">T </t>
    </r>
    <r>
      <rPr>
        <u/>
        <sz val="8"/>
        <color rgb="FF0000FF"/>
        <rFont val="Tahoma"/>
        <family val="2"/>
      </rPr>
      <t>1.335%</t>
    </r>
  </si>
  <si>
    <r>
      <t xml:space="preserve">T </t>
    </r>
    <r>
      <rPr>
        <u/>
        <sz val="8"/>
        <color rgb="FF0000FF"/>
        <rFont val="Tahoma"/>
        <family val="2"/>
      </rPr>
      <t>3.390</t>
    </r>
  </si>
  <si>
    <r>
      <t xml:space="preserve">T </t>
    </r>
    <r>
      <rPr>
        <u/>
        <sz val="8"/>
        <color rgb="FF0000FF"/>
        <rFont val="Tahoma"/>
        <family val="2"/>
      </rPr>
      <t>0.289</t>
    </r>
  </si>
  <si>
    <r>
      <t xml:space="preserve">T </t>
    </r>
    <r>
      <rPr>
        <u/>
        <sz val="8"/>
        <color rgb="FF0000FF"/>
        <rFont val="Tahoma"/>
        <family val="2"/>
      </rPr>
      <t>0.404</t>
    </r>
  </si>
  <si>
    <r>
      <t xml:space="preserve">T </t>
    </r>
    <r>
      <rPr>
        <u/>
        <sz val="8"/>
        <color rgb="FF0000FF"/>
        <rFont val="Tahoma"/>
        <family val="2"/>
      </rPr>
      <t>0.332</t>
    </r>
  </si>
  <si>
    <r>
      <t xml:space="preserve">T </t>
    </r>
    <r>
      <rPr>
        <u/>
        <sz val="8"/>
        <color rgb="FF0000FF"/>
        <rFont val="Tahoma"/>
        <family val="2"/>
      </rPr>
      <t>0.433</t>
    </r>
  </si>
  <si>
    <r>
      <t xml:space="preserve">T </t>
    </r>
    <r>
      <rPr>
        <u/>
        <sz val="8"/>
        <color rgb="FF0000FF"/>
        <rFont val="Tahoma"/>
        <family val="2"/>
      </rPr>
      <t>1.214</t>
    </r>
  </si>
  <si>
    <r>
      <t xml:space="preserve">T </t>
    </r>
    <r>
      <rPr>
        <u/>
        <sz val="8"/>
        <color rgb="FF0000FF"/>
        <rFont val="Tahoma"/>
        <family val="2"/>
      </rPr>
      <t>0.952</t>
    </r>
  </si>
  <si>
    <r>
      <t xml:space="preserve">T </t>
    </r>
    <r>
      <rPr>
        <u/>
        <sz val="8"/>
        <color theme="1"/>
        <rFont val="Tahoma"/>
        <family val="2"/>
      </rPr>
      <t>109.357%</t>
    </r>
  </si>
  <si>
    <r>
      <t xml:space="preserve">T </t>
    </r>
    <r>
      <rPr>
        <u/>
        <sz val="8"/>
        <color theme="1"/>
        <rFont val="Tahoma"/>
        <family val="2"/>
      </rPr>
      <t>109.535%</t>
    </r>
  </si>
  <si>
    <r>
      <t xml:space="preserve">T </t>
    </r>
    <r>
      <rPr>
        <u/>
        <sz val="8"/>
        <color theme="1"/>
        <rFont val="Tahoma"/>
        <family val="2"/>
      </rPr>
      <t>111.363%</t>
    </r>
  </si>
  <si>
    <r>
      <t xml:space="preserve">T </t>
    </r>
    <r>
      <rPr>
        <u/>
        <sz val="8"/>
        <color rgb="FF0000FF"/>
        <rFont val="Tahoma"/>
        <family val="2"/>
      </rPr>
      <t>110.085%</t>
    </r>
  </si>
  <si>
    <r>
      <t xml:space="preserve">T </t>
    </r>
    <r>
      <rPr>
        <u/>
        <sz val="8"/>
        <color rgb="FF0000FF"/>
        <rFont val="Tahoma"/>
        <family val="2"/>
      </rPr>
      <t>1.111%</t>
    </r>
  </si>
  <si>
    <r>
      <t xml:space="preserve">T </t>
    </r>
    <r>
      <rPr>
        <u/>
        <sz val="8"/>
        <color rgb="FF0000FF"/>
        <rFont val="Tahoma"/>
        <family val="2"/>
      </rPr>
      <t>1.009</t>
    </r>
  </si>
  <si>
    <r>
      <t xml:space="preserve">T </t>
    </r>
    <r>
      <rPr>
        <u/>
        <sz val="8"/>
        <color theme="1"/>
        <rFont val="Tahoma"/>
        <family val="2"/>
      </rPr>
      <t>107.915%</t>
    </r>
  </si>
  <si>
    <r>
      <t xml:space="preserve">T </t>
    </r>
    <r>
      <rPr>
        <u/>
        <sz val="8"/>
        <color theme="1"/>
        <rFont val="Tahoma"/>
        <family val="2"/>
      </rPr>
      <t>107.973%</t>
    </r>
  </si>
  <si>
    <r>
      <t xml:space="preserve">T </t>
    </r>
    <r>
      <rPr>
        <u/>
        <sz val="8"/>
        <color theme="1"/>
        <rFont val="Tahoma"/>
        <family val="2"/>
      </rPr>
      <t>108.708%</t>
    </r>
  </si>
  <si>
    <r>
      <t xml:space="preserve">T </t>
    </r>
    <r>
      <rPr>
        <u/>
        <sz val="8"/>
        <color rgb="FF0000FF"/>
        <rFont val="Tahoma"/>
        <family val="2"/>
      </rPr>
      <t>108.199%</t>
    </r>
  </si>
  <si>
    <r>
      <t xml:space="preserve">T </t>
    </r>
    <r>
      <rPr>
        <u/>
        <sz val="8"/>
        <color rgb="FF0000FF"/>
        <rFont val="Tahoma"/>
        <family val="2"/>
      </rPr>
      <t>0.408</t>
    </r>
  </si>
  <si>
    <r>
      <t xml:space="preserve">T </t>
    </r>
    <r>
      <rPr>
        <u/>
        <sz val="8"/>
        <color theme="1"/>
        <rFont val="Tahoma"/>
        <family val="2"/>
      </rPr>
      <t>105.532%</t>
    </r>
  </si>
  <si>
    <r>
      <t xml:space="preserve">T </t>
    </r>
    <r>
      <rPr>
        <u/>
        <sz val="8"/>
        <color theme="1"/>
        <rFont val="Tahoma"/>
        <family val="2"/>
      </rPr>
      <t>106.228%</t>
    </r>
  </si>
  <si>
    <r>
      <t xml:space="preserve">T </t>
    </r>
    <r>
      <rPr>
        <u/>
        <sz val="8"/>
        <color theme="1"/>
        <rFont val="Tahoma"/>
        <family val="2"/>
      </rPr>
      <t>106.717%</t>
    </r>
  </si>
  <si>
    <r>
      <t xml:space="preserve">T </t>
    </r>
    <r>
      <rPr>
        <u/>
        <sz val="8"/>
        <color rgb="FF0000FF"/>
        <rFont val="Tahoma"/>
        <family val="2"/>
      </rPr>
      <t>106.159%</t>
    </r>
  </si>
  <si>
    <r>
      <t xml:space="preserve">T </t>
    </r>
    <r>
      <rPr>
        <u/>
        <sz val="8"/>
        <color rgb="FF0000FF"/>
        <rFont val="Tahoma"/>
        <family val="2"/>
      </rPr>
      <t>0.561</t>
    </r>
  </si>
  <si>
    <r>
      <t>LDP-5-C1 May2009</t>
    </r>
    <r>
      <rPr>
        <sz val="7"/>
        <color theme="1"/>
        <rFont val="Tahoma"/>
        <family val="2"/>
      </rPr>
      <t>2/25/2014 12:43:13 PM</t>
    </r>
  </si>
  <si>
    <r>
      <t xml:space="preserve">T </t>
    </r>
    <r>
      <rPr>
        <u/>
        <sz val="8"/>
        <color theme="1"/>
        <rFont val="Tahoma"/>
        <family val="2"/>
      </rPr>
      <t>350.400</t>
    </r>
  </si>
  <si>
    <r>
      <t xml:space="preserve">T </t>
    </r>
    <r>
      <rPr>
        <u/>
        <sz val="8"/>
        <color theme="1"/>
        <rFont val="Tahoma"/>
        <family val="2"/>
      </rPr>
      <t>5782.000</t>
    </r>
  </si>
  <si>
    <r>
      <t xml:space="preserve">T </t>
    </r>
    <r>
      <rPr>
        <u/>
        <sz val="8"/>
        <color theme="1"/>
        <rFont val="Tahoma"/>
        <family val="2"/>
      </rPr>
      <t>340.600</t>
    </r>
  </si>
  <si>
    <r>
      <t xml:space="preserve">T </t>
    </r>
    <r>
      <rPr>
        <u/>
        <sz val="8"/>
        <color theme="1"/>
        <rFont val="Tahoma"/>
        <family val="2"/>
      </rPr>
      <t>2758.000</t>
    </r>
  </si>
  <si>
    <r>
      <t xml:space="preserve">TM </t>
    </r>
    <r>
      <rPr>
        <u/>
        <sz val="8"/>
        <color theme="1"/>
        <rFont val="Tahoma"/>
        <family val="2"/>
      </rPr>
      <t>42740.000</t>
    </r>
  </si>
  <si>
    <r>
      <t xml:space="preserve">M </t>
    </r>
    <r>
      <rPr>
        <u/>
        <sz val="8"/>
        <color theme="1"/>
        <rFont val="Tahoma"/>
        <family val="2"/>
      </rPr>
      <t>54530.000</t>
    </r>
  </si>
  <si>
    <r>
      <t xml:space="preserve">T </t>
    </r>
    <r>
      <rPr>
        <u/>
        <sz val="8"/>
        <color theme="1"/>
        <rFont val="Tahoma"/>
        <family val="2"/>
      </rPr>
      <t>114.775%</t>
    </r>
  </si>
  <si>
    <r>
      <t xml:space="preserve">T </t>
    </r>
    <r>
      <rPr>
        <u/>
        <sz val="8"/>
        <color theme="1"/>
        <rFont val="Tahoma"/>
        <family val="2"/>
      </rPr>
      <t>230.100</t>
    </r>
  </si>
  <si>
    <r>
      <t xml:space="preserve">T </t>
    </r>
    <r>
      <rPr>
        <u/>
        <sz val="8"/>
        <color theme="1"/>
        <rFont val="Tahoma"/>
        <family val="2"/>
      </rPr>
      <t>102.300</t>
    </r>
  </si>
  <si>
    <r>
      <t xml:space="preserve">T </t>
    </r>
    <r>
      <rPr>
        <u/>
        <sz val="8"/>
        <color theme="1"/>
        <rFont val="Tahoma"/>
        <family val="2"/>
      </rPr>
      <t>317.400</t>
    </r>
  </si>
  <si>
    <r>
      <t xml:space="preserve">T </t>
    </r>
    <r>
      <rPr>
        <u/>
        <sz val="8"/>
        <color theme="1"/>
        <rFont val="Tahoma"/>
        <family val="2"/>
      </rPr>
      <t>5807.000</t>
    </r>
  </si>
  <si>
    <r>
      <t xml:space="preserve">T </t>
    </r>
    <r>
      <rPr>
        <u/>
        <sz val="8"/>
        <color theme="1"/>
        <rFont val="Tahoma"/>
        <family val="2"/>
      </rPr>
      <t>339.900</t>
    </r>
  </si>
  <si>
    <r>
      <t xml:space="preserve">T </t>
    </r>
    <r>
      <rPr>
        <u/>
        <sz val="8"/>
        <color theme="1"/>
        <rFont val="Tahoma"/>
        <family val="2"/>
      </rPr>
      <t>2737.000</t>
    </r>
  </si>
  <si>
    <r>
      <t xml:space="preserve">TM </t>
    </r>
    <r>
      <rPr>
        <u/>
        <sz val="8"/>
        <color theme="1"/>
        <rFont val="Tahoma"/>
        <family val="2"/>
      </rPr>
      <t>42830.000</t>
    </r>
  </si>
  <si>
    <r>
      <t xml:space="preserve">M </t>
    </r>
    <r>
      <rPr>
        <u/>
        <sz val="8"/>
        <color theme="1"/>
        <rFont val="Tahoma"/>
        <family val="2"/>
      </rPr>
      <t>54120.000</t>
    </r>
  </si>
  <si>
    <r>
      <t xml:space="preserve">T </t>
    </r>
    <r>
      <rPr>
        <u/>
        <sz val="8"/>
        <color theme="1"/>
        <rFont val="Tahoma"/>
        <family val="2"/>
      </rPr>
      <t>113.664%</t>
    </r>
  </si>
  <si>
    <r>
      <t xml:space="preserve">T </t>
    </r>
    <r>
      <rPr>
        <u/>
        <sz val="8"/>
        <color theme="1"/>
        <rFont val="Tahoma"/>
        <family val="2"/>
      </rPr>
      <t>231.600</t>
    </r>
  </si>
  <si>
    <r>
      <t xml:space="preserve">T </t>
    </r>
    <r>
      <rPr>
        <u/>
        <sz val="8"/>
        <color theme="1"/>
        <rFont val="Tahoma"/>
        <family val="2"/>
      </rPr>
      <t>317.600</t>
    </r>
  </si>
  <si>
    <r>
      <t xml:space="preserve">T </t>
    </r>
    <r>
      <rPr>
        <u/>
        <sz val="8"/>
        <color theme="1"/>
        <rFont val="Tahoma"/>
        <family val="2"/>
      </rPr>
      <t>5810.000</t>
    </r>
  </si>
  <si>
    <r>
      <t xml:space="preserve">T </t>
    </r>
    <r>
      <rPr>
        <u/>
        <sz val="8"/>
        <color theme="1"/>
        <rFont val="Tahoma"/>
        <family val="2"/>
      </rPr>
      <t>336.800</t>
    </r>
  </si>
  <si>
    <r>
      <t xml:space="preserve">T </t>
    </r>
    <r>
      <rPr>
        <u/>
        <sz val="8"/>
        <color theme="1"/>
        <rFont val="Tahoma"/>
        <family val="2"/>
      </rPr>
      <t>2748.000</t>
    </r>
  </si>
  <si>
    <r>
      <t xml:space="preserve">TM </t>
    </r>
    <r>
      <rPr>
        <u/>
        <sz val="8"/>
        <color theme="1"/>
        <rFont val="Tahoma"/>
        <family val="2"/>
      </rPr>
      <t>42580.000</t>
    </r>
  </si>
  <si>
    <r>
      <t xml:space="preserve">T </t>
    </r>
    <r>
      <rPr>
        <u/>
        <sz val="8"/>
        <color theme="1"/>
        <rFont val="Tahoma"/>
        <family val="2"/>
      </rPr>
      <t>112.241%</t>
    </r>
  </si>
  <si>
    <r>
      <t xml:space="preserve">T </t>
    </r>
    <r>
      <rPr>
        <u/>
        <sz val="8"/>
        <color theme="1"/>
        <rFont val="Tahoma"/>
        <family val="2"/>
      </rPr>
      <t>231.300</t>
    </r>
  </si>
  <si>
    <r>
      <t xml:space="preserve">T </t>
    </r>
    <r>
      <rPr>
        <u/>
        <sz val="8"/>
        <color theme="1"/>
        <rFont val="Tahoma"/>
        <family val="2"/>
      </rPr>
      <t>102.400</t>
    </r>
  </si>
  <si>
    <r>
      <t xml:space="preserve">T </t>
    </r>
    <r>
      <rPr>
        <u/>
        <sz val="8"/>
        <color rgb="FF0000FF"/>
        <rFont val="Tahoma"/>
        <family val="2"/>
      </rPr>
      <t>328.500</t>
    </r>
  </si>
  <si>
    <r>
      <t xml:space="preserve">T </t>
    </r>
    <r>
      <rPr>
        <u/>
        <sz val="8"/>
        <color rgb="FF0000FF"/>
        <rFont val="Tahoma"/>
        <family val="2"/>
      </rPr>
      <t>5799.000</t>
    </r>
  </si>
  <si>
    <r>
      <t xml:space="preserve">T </t>
    </r>
    <r>
      <rPr>
        <u/>
        <sz val="8"/>
        <color rgb="FF0000FF"/>
        <rFont val="Tahoma"/>
        <family val="2"/>
      </rPr>
      <t>339.100</t>
    </r>
  </si>
  <si>
    <r>
      <t xml:space="preserve">T </t>
    </r>
    <r>
      <rPr>
        <u/>
        <sz val="8"/>
        <color rgb="FF0000FF"/>
        <rFont val="Tahoma"/>
        <family val="2"/>
      </rPr>
      <t>2748.000</t>
    </r>
  </si>
  <si>
    <r>
      <t xml:space="preserve">TM </t>
    </r>
    <r>
      <rPr>
        <u/>
        <sz val="8"/>
        <color rgb="FF0000FF"/>
        <rFont val="Tahoma"/>
        <family val="2"/>
      </rPr>
      <t>42720.000</t>
    </r>
  </si>
  <si>
    <r>
      <t xml:space="preserve">M </t>
    </r>
    <r>
      <rPr>
        <u/>
        <sz val="8"/>
        <color rgb="FF0000FF"/>
        <rFont val="Tahoma"/>
        <family val="2"/>
      </rPr>
      <t>54260.000</t>
    </r>
  </si>
  <si>
    <r>
      <t xml:space="preserve">T </t>
    </r>
    <r>
      <rPr>
        <u/>
        <sz val="8"/>
        <color rgb="FF0000FF"/>
        <rFont val="Tahoma"/>
        <family val="2"/>
      </rPr>
      <t>113.560%</t>
    </r>
  </si>
  <si>
    <r>
      <t xml:space="preserve">T </t>
    </r>
    <r>
      <rPr>
        <u/>
        <sz val="8"/>
        <color rgb="FF0000FF"/>
        <rFont val="Tahoma"/>
        <family val="2"/>
      </rPr>
      <t>231.000</t>
    </r>
  </si>
  <si>
    <r>
      <t xml:space="preserve">T </t>
    </r>
    <r>
      <rPr>
        <u/>
        <sz val="8"/>
        <color rgb="FF0000FF"/>
        <rFont val="Tahoma"/>
        <family val="2"/>
      </rPr>
      <t>102.200</t>
    </r>
  </si>
  <si>
    <r>
      <t xml:space="preserve">T </t>
    </r>
    <r>
      <rPr>
        <u/>
        <sz val="8"/>
        <color rgb="FF0000FF"/>
        <rFont val="Tahoma"/>
        <family val="2"/>
      </rPr>
      <t>19.000</t>
    </r>
  </si>
  <si>
    <r>
      <t xml:space="preserve">T </t>
    </r>
    <r>
      <rPr>
        <u/>
        <sz val="8"/>
        <color rgb="FF0000FF"/>
        <rFont val="Tahoma"/>
        <family val="2"/>
      </rPr>
      <t>15.520</t>
    </r>
  </si>
  <si>
    <r>
      <t xml:space="preserve">T </t>
    </r>
    <r>
      <rPr>
        <u/>
        <sz val="8"/>
        <color rgb="FF0000FF"/>
        <rFont val="Tahoma"/>
        <family val="2"/>
      </rPr>
      <t>2.005</t>
    </r>
  </si>
  <si>
    <r>
      <t xml:space="preserve">T </t>
    </r>
    <r>
      <rPr>
        <u/>
        <sz val="8"/>
        <color rgb="FF0000FF"/>
        <rFont val="Tahoma"/>
        <family val="2"/>
      </rPr>
      <t>10.620</t>
    </r>
  </si>
  <si>
    <r>
      <t xml:space="preserve">TM </t>
    </r>
    <r>
      <rPr>
        <u/>
        <sz val="8"/>
        <color rgb="FF0000FF"/>
        <rFont val="Tahoma"/>
        <family val="2"/>
      </rPr>
      <t>126.900</t>
    </r>
  </si>
  <si>
    <r>
      <t xml:space="preserve">M </t>
    </r>
    <r>
      <rPr>
        <u/>
        <sz val="8"/>
        <color rgb="FF0000FF"/>
        <rFont val="Tahoma"/>
        <family val="2"/>
      </rPr>
      <t>235.800</t>
    </r>
  </si>
  <si>
    <r>
      <t xml:space="preserve">T </t>
    </r>
    <r>
      <rPr>
        <u/>
        <sz val="8"/>
        <color rgb="FF0000FF"/>
        <rFont val="Tahoma"/>
        <family val="2"/>
      </rPr>
      <t>1.270%</t>
    </r>
  </si>
  <si>
    <r>
      <t xml:space="preserve">T </t>
    </r>
    <r>
      <rPr>
        <u/>
        <sz val="8"/>
        <color rgb="FF0000FF"/>
        <rFont val="Tahoma"/>
        <family val="2"/>
      </rPr>
      <t>0.761</t>
    </r>
  </si>
  <si>
    <r>
      <t xml:space="preserve">T </t>
    </r>
    <r>
      <rPr>
        <u/>
        <sz val="8"/>
        <color rgb="FF0000FF"/>
        <rFont val="Tahoma"/>
        <family val="2"/>
      </rPr>
      <t>0.215</t>
    </r>
  </si>
  <si>
    <r>
      <t xml:space="preserve">T </t>
    </r>
    <r>
      <rPr>
        <u/>
        <sz val="8"/>
        <color rgb="FF0000FF"/>
        <rFont val="Tahoma"/>
        <family val="2"/>
      </rPr>
      <t>5.785</t>
    </r>
  </si>
  <si>
    <r>
      <t xml:space="preserve">T </t>
    </r>
    <r>
      <rPr>
        <u/>
        <sz val="8"/>
        <color rgb="FF0000FF"/>
        <rFont val="Tahoma"/>
        <family val="2"/>
      </rPr>
      <t>0.268</t>
    </r>
  </si>
  <si>
    <r>
      <t xml:space="preserve">T </t>
    </r>
    <r>
      <rPr>
        <u/>
        <sz val="8"/>
        <color rgb="FF0000FF"/>
        <rFont val="Tahoma"/>
        <family val="2"/>
      </rPr>
      <t>0.591</t>
    </r>
  </si>
  <si>
    <r>
      <t xml:space="preserve">T </t>
    </r>
    <r>
      <rPr>
        <u/>
        <sz val="8"/>
        <color rgb="FF0000FF"/>
        <rFont val="Tahoma"/>
        <family val="2"/>
      </rPr>
      <t>0.387</t>
    </r>
  </si>
  <si>
    <r>
      <t xml:space="preserve">TM </t>
    </r>
    <r>
      <rPr>
        <u/>
        <sz val="8"/>
        <color rgb="FF0000FF"/>
        <rFont val="Tahoma"/>
        <family val="2"/>
      </rPr>
      <t>0.297</t>
    </r>
  </si>
  <si>
    <r>
      <t xml:space="preserve">M </t>
    </r>
    <r>
      <rPr>
        <u/>
        <sz val="8"/>
        <color rgb="FF0000FF"/>
        <rFont val="Tahoma"/>
        <family val="2"/>
      </rPr>
      <t>0.435</t>
    </r>
  </si>
  <si>
    <r>
      <t xml:space="preserve">T </t>
    </r>
    <r>
      <rPr>
        <u/>
        <sz val="8"/>
        <color rgb="FF0000FF"/>
        <rFont val="Tahoma"/>
        <family val="2"/>
      </rPr>
      <t>1.119</t>
    </r>
  </si>
  <si>
    <r>
      <t xml:space="preserve">T </t>
    </r>
    <r>
      <rPr>
        <u/>
        <sz val="8"/>
        <color rgb="FF0000FF"/>
        <rFont val="Tahoma"/>
        <family val="2"/>
      </rPr>
      <t>0.330</t>
    </r>
  </si>
  <si>
    <r>
      <t xml:space="preserve">T </t>
    </r>
    <r>
      <rPr>
        <u/>
        <sz val="8"/>
        <color rgb="FF0000FF"/>
        <rFont val="Tahoma"/>
        <family val="2"/>
      </rPr>
      <t>0.210</t>
    </r>
  </si>
  <si>
    <r>
      <t xml:space="preserve">TM </t>
    </r>
    <r>
      <rPr>
        <u/>
        <sz val="8"/>
        <color theme="1"/>
        <rFont val="Tahoma"/>
        <family val="2"/>
      </rPr>
      <t>223.600</t>
    </r>
  </si>
  <si>
    <r>
      <t xml:space="preserve">T </t>
    </r>
    <r>
      <rPr>
        <u/>
        <sz val="8"/>
        <color theme="1"/>
        <rFont val="Tahoma"/>
        <family val="2"/>
      </rPr>
      <t>117.201%</t>
    </r>
  </si>
  <si>
    <r>
      <t xml:space="preserve">TM </t>
    </r>
    <r>
      <rPr>
        <u/>
        <sz val="8"/>
        <color theme="1"/>
        <rFont val="Tahoma"/>
        <family val="2"/>
      </rPr>
      <t>224.100</t>
    </r>
  </si>
  <si>
    <r>
      <t xml:space="preserve">T </t>
    </r>
    <r>
      <rPr>
        <u/>
        <sz val="8"/>
        <color theme="1"/>
        <rFont val="Tahoma"/>
        <family val="2"/>
      </rPr>
      <t>115.282%</t>
    </r>
  </si>
  <si>
    <r>
      <t xml:space="preserve">TM </t>
    </r>
    <r>
      <rPr>
        <u/>
        <sz val="8"/>
        <color theme="1"/>
        <rFont val="Tahoma"/>
        <family val="2"/>
      </rPr>
      <t>223.200</t>
    </r>
  </si>
  <si>
    <r>
      <t xml:space="preserve">T </t>
    </r>
    <r>
      <rPr>
        <u/>
        <sz val="8"/>
        <color theme="1"/>
        <rFont val="Tahoma"/>
        <family val="2"/>
      </rPr>
      <t>114.107%</t>
    </r>
  </si>
  <si>
    <r>
      <t xml:space="preserve">TM </t>
    </r>
    <r>
      <rPr>
        <u/>
        <sz val="8"/>
        <color rgb="FF0000FF"/>
        <rFont val="Tahoma"/>
        <family val="2"/>
      </rPr>
      <t>223.600</t>
    </r>
  </si>
  <si>
    <r>
      <t xml:space="preserve">T </t>
    </r>
    <r>
      <rPr>
        <u/>
        <sz val="8"/>
        <color rgb="FF0000FF"/>
        <rFont val="Tahoma"/>
        <family val="2"/>
      </rPr>
      <t>115.530%</t>
    </r>
  </si>
  <si>
    <r>
      <t xml:space="preserve">TM </t>
    </r>
    <r>
      <rPr>
        <u/>
        <sz val="8"/>
        <color rgb="FF0000FF"/>
        <rFont val="Tahoma"/>
        <family val="2"/>
      </rPr>
      <t>0.418</t>
    </r>
  </si>
  <si>
    <r>
      <t xml:space="preserve">T </t>
    </r>
    <r>
      <rPr>
        <u/>
        <sz val="8"/>
        <color rgb="FF0000FF"/>
        <rFont val="Tahoma"/>
        <family val="2"/>
      </rPr>
      <t>1.562%</t>
    </r>
  </si>
  <si>
    <r>
      <t xml:space="preserve">TM </t>
    </r>
    <r>
      <rPr>
        <u/>
        <sz val="8"/>
        <color rgb="FF0000FF"/>
        <rFont val="Tahoma"/>
        <family val="2"/>
      </rPr>
      <t>0.187</t>
    </r>
  </si>
  <si>
    <r>
      <t xml:space="preserve">T </t>
    </r>
    <r>
      <rPr>
        <u/>
        <sz val="8"/>
        <color rgb="FF0000FF"/>
        <rFont val="Tahoma"/>
        <family val="2"/>
      </rPr>
      <t>1.352</t>
    </r>
  </si>
  <si>
    <r>
      <t xml:space="preserve">T </t>
    </r>
    <r>
      <rPr>
        <u/>
        <sz val="8"/>
        <color theme="1"/>
        <rFont val="Tahoma"/>
        <family val="2"/>
      </rPr>
      <t>113.592%</t>
    </r>
  </si>
  <si>
    <r>
      <t xml:space="preserve">T </t>
    </r>
    <r>
      <rPr>
        <u/>
        <sz val="8"/>
        <color theme="1"/>
        <rFont val="Tahoma"/>
        <family val="2"/>
      </rPr>
      <t>112.166%</t>
    </r>
  </si>
  <si>
    <r>
      <t xml:space="preserve">T </t>
    </r>
    <r>
      <rPr>
        <u/>
        <sz val="8"/>
        <color theme="1"/>
        <rFont val="Tahoma"/>
        <family val="2"/>
      </rPr>
      <t>111.416%</t>
    </r>
  </si>
  <si>
    <r>
      <t xml:space="preserve">T </t>
    </r>
    <r>
      <rPr>
        <u/>
        <sz val="8"/>
        <color rgb="FF0000FF"/>
        <rFont val="Tahoma"/>
        <family val="2"/>
      </rPr>
      <t>112.391%</t>
    </r>
  </si>
  <si>
    <r>
      <t xml:space="preserve">T </t>
    </r>
    <r>
      <rPr>
        <u/>
        <sz val="8"/>
        <color rgb="FF0000FF"/>
        <rFont val="Tahoma"/>
        <family val="2"/>
      </rPr>
      <t>1.105%</t>
    </r>
  </si>
  <si>
    <r>
      <t xml:space="preserve">T </t>
    </r>
    <r>
      <rPr>
        <u/>
        <sz val="8"/>
        <color rgb="FF0000FF"/>
        <rFont val="Tahoma"/>
        <family val="2"/>
      </rPr>
      <t>0.984</t>
    </r>
  </si>
  <si>
    <r>
      <t xml:space="preserve">T </t>
    </r>
    <r>
      <rPr>
        <u/>
        <sz val="8"/>
        <color theme="1"/>
        <rFont val="Tahoma"/>
        <family val="2"/>
      </rPr>
      <t>104.639%</t>
    </r>
  </si>
  <si>
    <r>
      <t xml:space="preserve">T </t>
    </r>
    <r>
      <rPr>
        <u/>
        <sz val="8"/>
        <color theme="1"/>
        <rFont val="Tahoma"/>
        <family val="2"/>
      </rPr>
      <t>104.440%</t>
    </r>
  </si>
  <si>
    <r>
      <t xml:space="preserve">T </t>
    </r>
    <r>
      <rPr>
        <u/>
        <sz val="8"/>
        <color rgb="FF0000FF"/>
        <rFont val="Tahoma"/>
        <family val="2"/>
      </rPr>
      <t>104.765%</t>
    </r>
  </si>
  <si>
    <r>
      <t xml:space="preserve">T </t>
    </r>
    <r>
      <rPr>
        <u/>
        <sz val="8"/>
        <color rgb="FF0000FF"/>
        <rFont val="Tahoma"/>
        <family val="2"/>
      </rPr>
      <t>0.404%</t>
    </r>
  </si>
  <si>
    <r>
      <t>UMP-9-C1</t>
    </r>
    <r>
      <rPr>
        <sz val="7"/>
        <color theme="1"/>
        <rFont val="Tahoma"/>
        <family val="2"/>
      </rPr>
      <t>2/25/2014 12:50:37 PM</t>
    </r>
  </si>
  <si>
    <r>
      <t xml:space="preserve">T </t>
    </r>
    <r>
      <rPr>
        <u/>
        <sz val="8"/>
        <color theme="1"/>
        <rFont val="Tahoma"/>
        <family val="2"/>
      </rPr>
      <t>203.100</t>
    </r>
  </si>
  <si>
    <r>
      <t xml:space="preserve">T </t>
    </r>
    <r>
      <rPr>
        <u/>
        <sz val="8"/>
        <color theme="1"/>
        <rFont val="Tahoma"/>
        <family val="2"/>
      </rPr>
      <t>4948.000</t>
    </r>
  </si>
  <si>
    <r>
      <t xml:space="preserve">T </t>
    </r>
    <r>
      <rPr>
        <u/>
        <sz val="8"/>
        <color theme="1"/>
        <rFont val="Tahoma"/>
        <family val="2"/>
      </rPr>
      <t>321.200</t>
    </r>
  </si>
  <si>
    <r>
      <t xml:space="preserve">T </t>
    </r>
    <r>
      <rPr>
        <u/>
        <sz val="8"/>
        <color theme="1"/>
        <rFont val="Tahoma"/>
        <family val="2"/>
      </rPr>
      <t>3390.000</t>
    </r>
  </si>
  <si>
    <r>
      <t xml:space="preserve">TM </t>
    </r>
    <r>
      <rPr>
        <u/>
        <sz val="8"/>
        <color theme="1"/>
        <rFont val="Tahoma"/>
        <family val="2"/>
      </rPr>
      <t>55810.000</t>
    </r>
  </si>
  <si>
    <r>
      <t xml:space="preserve">M </t>
    </r>
    <r>
      <rPr>
        <u/>
        <sz val="8"/>
        <color theme="1"/>
        <rFont val="Tahoma"/>
        <family val="2"/>
      </rPr>
      <t>41090.000</t>
    </r>
  </si>
  <si>
    <r>
      <t xml:space="preserve">T </t>
    </r>
    <r>
      <rPr>
        <u/>
        <sz val="8"/>
        <color theme="1"/>
        <rFont val="Tahoma"/>
        <family val="2"/>
      </rPr>
      <t>109.218%</t>
    </r>
  </si>
  <si>
    <r>
      <t xml:space="preserve">T </t>
    </r>
    <r>
      <rPr>
        <u/>
        <sz val="8"/>
        <color theme="1"/>
        <rFont val="Tahoma"/>
        <family val="2"/>
      </rPr>
      <t>178.800</t>
    </r>
  </si>
  <si>
    <r>
      <t xml:space="preserve">T </t>
    </r>
    <r>
      <rPr>
        <u/>
        <sz val="8"/>
        <color theme="1"/>
        <rFont val="Tahoma"/>
        <family val="2"/>
      </rPr>
      <t>95.430</t>
    </r>
  </si>
  <si>
    <r>
      <t xml:space="preserve">T </t>
    </r>
    <r>
      <rPr>
        <u/>
        <sz val="8"/>
        <color theme="1"/>
        <rFont val="Tahoma"/>
        <family val="2"/>
      </rPr>
      <t>203.300</t>
    </r>
  </si>
  <si>
    <r>
      <t xml:space="preserve">T </t>
    </r>
    <r>
      <rPr>
        <u/>
        <sz val="8"/>
        <color theme="1"/>
        <rFont val="Tahoma"/>
        <family val="2"/>
      </rPr>
      <t>4964.000</t>
    </r>
  </si>
  <si>
    <r>
      <t xml:space="preserve">T </t>
    </r>
    <r>
      <rPr>
        <u/>
        <sz val="8"/>
        <color theme="1"/>
        <rFont val="Tahoma"/>
        <family val="2"/>
      </rPr>
      <t>326.500</t>
    </r>
  </si>
  <si>
    <r>
      <t xml:space="preserve">T </t>
    </r>
    <r>
      <rPr>
        <u/>
        <sz val="8"/>
        <color theme="1"/>
        <rFont val="Tahoma"/>
        <family val="2"/>
      </rPr>
      <t>3399.000</t>
    </r>
  </si>
  <si>
    <r>
      <t xml:space="preserve">TM </t>
    </r>
    <r>
      <rPr>
        <u/>
        <sz val="8"/>
        <color theme="1"/>
        <rFont val="Tahoma"/>
        <family val="2"/>
      </rPr>
      <t>55960.000</t>
    </r>
  </si>
  <si>
    <r>
      <t xml:space="preserve">M </t>
    </r>
    <r>
      <rPr>
        <u/>
        <sz val="8"/>
        <color theme="1"/>
        <rFont val="Tahoma"/>
        <family val="2"/>
      </rPr>
      <t>41230.000</t>
    </r>
  </si>
  <si>
    <r>
      <t xml:space="preserve">T </t>
    </r>
    <r>
      <rPr>
        <u/>
        <sz val="8"/>
        <color theme="1"/>
        <rFont val="Tahoma"/>
        <family val="2"/>
      </rPr>
      <t>108.893%</t>
    </r>
  </si>
  <si>
    <r>
      <t xml:space="preserve">T </t>
    </r>
    <r>
      <rPr>
        <u/>
        <sz val="8"/>
        <color theme="1"/>
        <rFont val="Tahoma"/>
        <family val="2"/>
      </rPr>
      <t>178.500</t>
    </r>
  </si>
  <si>
    <r>
      <t xml:space="preserve">T </t>
    </r>
    <r>
      <rPr>
        <u/>
        <sz val="8"/>
        <color theme="1"/>
        <rFont val="Tahoma"/>
        <family val="2"/>
      </rPr>
      <t>95.210</t>
    </r>
  </si>
  <si>
    <r>
      <t xml:space="preserve">T </t>
    </r>
    <r>
      <rPr>
        <u/>
        <sz val="8"/>
        <color theme="1"/>
        <rFont val="Tahoma"/>
        <family val="2"/>
      </rPr>
      <t>204.200</t>
    </r>
  </si>
  <si>
    <r>
      <t xml:space="preserve">T </t>
    </r>
    <r>
      <rPr>
        <u/>
        <sz val="8"/>
        <color theme="1"/>
        <rFont val="Tahoma"/>
        <family val="2"/>
      </rPr>
      <t>4967.000</t>
    </r>
  </si>
  <si>
    <r>
      <t xml:space="preserve">T </t>
    </r>
    <r>
      <rPr>
        <u/>
        <sz val="8"/>
        <color theme="1"/>
        <rFont val="Tahoma"/>
        <family val="2"/>
      </rPr>
      <t>323.700</t>
    </r>
  </si>
  <si>
    <r>
      <t xml:space="preserve">T </t>
    </r>
    <r>
      <rPr>
        <u/>
        <sz val="8"/>
        <color theme="1"/>
        <rFont val="Tahoma"/>
        <family val="2"/>
      </rPr>
      <t>3415.000</t>
    </r>
  </si>
  <si>
    <r>
      <t xml:space="preserve">TM </t>
    </r>
    <r>
      <rPr>
        <u/>
        <sz val="8"/>
        <color theme="1"/>
        <rFont val="Tahoma"/>
        <family val="2"/>
      </rPr>
      <t>56080.000</t>
    </r>
  </si>
  <si>
    <r>
      <t xml:space="preserve">M </t>
    </r>
    <r>
      <rPr>
        <u/>
        <sz val="8"/>
        <color theme="1"/>
        <rFont val="Tahoma"/>
        <family val="2"/>
      </rPr>
      <t>41580.000</t>
    </r>
  </si>
  <si>
    <r>
      <t xml:space="preserve">T </t>
    </r>
    <r>
      <rPr>
        <u/>
        <sz val="8"/>
        <color theme="1"/>
        <rFont val="Tahoma"/>
        <family val="2"/>
      </rPr>
      <t>109.676%</t>
    </r>
  </si>
  <si>
    <r>
      <t xml:space="preserve">T </t>
    </r>
    <r>
      <rPr>
        <u/>
        <sz val="8"/>
        <color theme="1"/>
        <rFont val="Tahoma"/>
        <family val="2"/>
      </rPr>
      <t>177.600</t>
    </r>
  </si>
  <si>
    <r>
      <t xml:space="preserve">T </t>
    </r>
    <r>
      <rPr>
        <u/>
        <sz val="8"/>
        <color theme="1"/>
        <rFont val="Tahoma"/>
        <family val="2"/>
      </rPr>
      <t>95.400</t>
    </r>
  </si>
  <si>
    <r>
      <t xml:space="preserve">T </t>
    </r>
    <r>
      <rPr>
        <u/>
        <sz val="8"/>
        <color rgb="FF0000FF"/>
        <rFont val="Tahoma"/>
        <family val="2"/>
      </rPr>
      <t>203.500</t>
    </r>
  </si>
  <si>
    <r>
      <t xml:space="preserve">T </t>
    </r>
    <r>
      <rPr>
        <u/>
        <sz val="8"/>
        <color rgb="FF0000FF"/>
        <rFont val="Tahoma"/>
        <family val="2"/>
      </rPr>
      <t>4960.000</t>
    </r>
  </si>
  <si>
    <r>
      <t xml:space="preserve">T </t>
    </r>
    <r>
      <rPr>
        <u/>
        <sz val="8"/>
        <color rgb="FF0000FF"/>
        <rFont val="Tahoma"/>
        <family val="2"/>
      </rPr>
      <t>323.800</t>
    </r>
  </si>
  <si>
    <r>
      <t xml:space="preserve">T </t>
    </r>
    <r>
      <rPr>
        <u/>
        <sz val="8"/>
        <color rgb="FF0000FF"/>
        <rFont val="Tahoma"/>
        <family val="2"/>
      </rPr>
      <t>3401.000</t>
    </r>
  </si>
  <si>
    <r>
      <t xml:space="preserve">TM </t>
    </r>
    <r>
      <rPr>
        <u/>
        <sz val="8"/>
        <color rgb="FF0000FF"/>
        <rFont val="Tahoma"/>
        <family val="2"/>
      </rPr>
      <t>55950.000</t>
    </r>
  </si>
  <si>
    <r>
      <t xml:space="preserve">M </t>
    </r>
    <r>
      <rPr>
        <u/>
        <sz val="8"/>
        <color rgb="FF0000FF"/>
        <rFont val="Tahoma"/>
        <family val="2"/>
      </rPr>
      <t>41300.000</t>
    </r>
  </si>
  <si>
    <r>
      <t xml:space="preserve">T </t>
    </r>
    <r>
      <rPr>
        <u/>
        <sz val="8"/>
        <color rgb="FF0000FF"/>
        <rFont val="Tahoma"/>
        <family val="2"/>
      </rPr>
      <t>109.263%</t>
    </r>
  </si>
  <si>
    <r>
      <t xml:space="preserve">T </t>
    </r>
    <r>
      <rPr>
        <u/>
        <sz val="8"/>
        <color rgb="FF0000FF"/>
        <rFont val="Tahoma"/>
        <family val="2"/>
      </rPr>
      <t>178.300</t>
    </r>
  </si>
  <si>
    <r>
      <t xml:space="preserve">T </t>
    </r>
    <r>
      <rPr>
        <u/>
        <sz val="8"/>
        <color rgb="FF0000FF"/>
        <rFont val="Tahoma"/>
        <family val="2"/>
      </rPr>
      <t>95.350</t>
    </r>
  </si>
  <si>
    <r>
      <t xml:space="preserve">T </t>
    </r>
    <r>
      <rPr>
        <u/>
        <sz val="8"/>
        <color rgb="FF0000FF"/>
        <rFont val="Tahoma"/>
        <family val="2"/>
      </rPr>
      <t>9.921</t>
    </r>
  </si>
  <si>
    <r>
      <t xml:space="preserve">T </t>
    </r>
    <r>
      <rPr>
        <u/>
        <sz val="8"/>
        <color rgb="FF0000FF"/>
        <rFont val="Tahoma"/>
        <family val="2"/>
      </rPr>
      <t>2.645</t>
    </r>
  </si>
  <si>
    <r>
      <t xml:space="preserve">T </t>
    </r>
    <r>
      <rPr>
        <u/>
        <sz val="8"/>
        <color rgb="FF0000FF"/>
        <rFont val="Tahoma"/>
        <family val="2"/>
      </rPr>
      <t>12.360</t>
    </r>
  </si>
  <si>
    <r>
      <t xml:space="preserve">TM </t>
    </r>
    <r>
      <rPr>
        <u/>
        <sz val="8"/>
        <color rgb="FF0000FF"/>
        <rFont val="Tahoma"/>
        <family val="2"/>
      </rPr>
      <t>132.200</t>
    </r>
  </si>
  <si>
    <r>
      <t xml:space="preserve">M </t>
    </r>
    <r>
      <rPr>
        <u/>
        <sz val="8"/>
        <color rgb="FF0000FF"/>
        <rFont val="Tahoma"/>
        <family val="2"/>
      </rPr>
      <t>251.800</t>
    </r>
  </si>
  <si>
    <r>
      <t xml:space="preserve">T </t>
    </r>
    <r>
      <rPr>
        <u/>
        <sz val="8"/>
        <color rgb="FF0000FF"/>
        <rFont val="Tahoma"/>
        <family val="2"/>
      </rPr>
      <t>0.393%</t>
    </r>
  </si>
  <si>
    <r>
      <t xml:space="preserve">T </t>
    </r>
    <r>
      <rPr>
        <u/>
        <sz val="8"/>
        <color rgb="FF0000FF"/>
        <rFont val="Tahoma"/>
        <family val="2"/>
      </rPr>
      <t>0.117</t>
    </r>
  </si>
  <si>
    <r>
      <t xml:space="preserve">T </t>
    </r>
    <r>
      <rPr>
        <u/>
        <sz val="8"/>
        <color rgb="FF0000FF"/>
        <rFont val="Tahoma"/>
        <family val="2"/>
      </rPr>
      <t>0.290</t>
    </r>
  </si>
  <si>
    <r>
      <t xml:space="preserve">T </t>
    </r>
    <r>
      <rPr>
        <u/>
        <sz val="8"/>
        <color rgb="FF0000FF"/>
        <rFont val="Tahoma"/>
        <family val="2"/>
      </rPr>
      <t>0.817</t>
    </r>
  </si>
  <si>
    <r>
      <t xml:space="preserve">T </t>
    </r>
    <r>
      <rPr>
        <u/>
        <sz val="8"/>
        <color rgb="FF0000FF"/>
        <rFont val="Tahoma"/>
        <family val="2"/>
      </rPr>
      <t>0.363</t>
    </r>
  </si>
  <si>
    <r>
      <t xml:space="preserve">TM </t>
    </r>
    <r>
      <rPr>
        <u/>
        <sz val="8"/>
        <color rgb="FF0000FF"/>
        <rFont val="Tahoma"/>
        <family val="2"/>
      </rPr>
      <t>0.236</t>
    </r>
  </si>
  <si>
    <r>
      <t xml:space="preserve">M </t>
    </r>
    <r>
      <rPr>
        <u/>
        <sz val="8"/>
        <color rgb="FF0000FF"/>
        <rFont val="Tahoma"/>
        <family val="2"/>
      </rPr>
      <t>0.610</t>
    </r>
  </si>
  <si>
    <r>
      <t xml:space="preserve">T </t>
    </r>
    <r>
      <rPr>
        <u/>
        <sz val="8"/>
        <color rgb="FF0000FF"/>
        <rFont val="Tahoma"/>
        <family val="2"/>
      </rPr>
      <t>0.360</t>
    </r>
  </si>
  <si>
    <r>
      <t xml:space="preserve">T </t>
    </r>
    <r>
      <rPr>
        <u/>
        <sz val="8"/>
        <color rgb="FF0000FF"/>
        <rFont val="Tahoma"/>
        <family val="2"/>
      </rPr>
      <t>0.367</t>
    </r>
  </si>
  <si>
    <r>
      <t xml:space="preserve">T </t>
    </r>
    <r>
      <rPr>
        <u/>
        <sz val="8"/>
        <color theme="1"/>
        <rFont val="Tahoma"/>
        <family val="2"/>
      </rPr>
      <t>111.600</t>
    </r>
  </si>
  <si>
    <r>
      <t xml:space="preserve">T </t>
    </r>
    <r>
      <rPr>
        <u/>
        <sz val="8"/>
        <color theme="1"/>
        <rFont val="Tahoma"/>
        <family val="2"/>
      </rPr>
      <t>111.637%</t>
    </r>
  </si>
  <si>
    <r>
      <t xml:space="preserve">T </t>
    </r>
    <r>
      <rPr>
        <u/>
        <sz val="8"/>
        <color theme="1"/>
        <rFont val="Tahoma"/>
        <family val="2"/>
      </rPr>
      <t>112.300</t>
    </r>
  </si>
  <si>
    <r>
      <t xml:space="preserve">T </t>
    </r>
    <r>
      <rPr>
        <u/>
        <sz val="8"/>
        <color theme="1"/>
        <rFont val="Tahoma"/>
        <family val="2"/>
      </rPr>
      <t>109.777%</t>
    </r>
  </si>
  <si>
    <r>
      <t xml:space="preserve">T </t>
    </r>
    <r>
      <rPr>
        <u/>
        <sz val="8"/>
        <color theme="1"/>
        <rFont val="Tahoma"/>
        <family val="2"/>
      </rPr>
      <t>111.500</t>
    </r>
  </si>
  <si>
    <r>
      <t xml:space="preserve">T </t>
    </r>
    <r>
      <rPr>
        <u/>
        <sz val="8"/>
        <color theme="1"/>
        <rFont val="Tahoma"/>
        <family val="2"/>
      </rPr>
      <t>112.164%</t>
    </r>
  </si>
  <si>
    <r>
      <t xml:space="preserve">T </t>
    </r>
    <r>
      <rPr>
        <u/>
        <sz val="8"/>
        <color rgb="FF0000FF"/>
        <rFont val="Tahoma"/>
        <family val="2"/>
      </rPr>
      <t>111.800</t>
    </r>
  </si>
  <si>
    <r>
      <t xml:space="preserve">T </t>
    </r>
    <r>
      <rPr>
        <u/>
        <sz val="8"/>
        <color rgb="FF0000FF"/>
        <rFont val="Tahoma"/>
        <family val="2"/>
      </rPr>
      <t>111.193%</t>
    </r>
  </si>
  <si>
    <r>
      <t xml:space="preserve">T </t>
    </r>
    <r>
      <rPr>
        <u/>
        <sz val="8"/>
        <color rgb="FF0000FF"/>
        <rFont val="Tahoma"/>
        <family val="2"/>
      </rPr>
      <t>0.424</t>
    </r>
  </si>
  <si>
    <r>
      <t xml:space="preserve">T </t>
    </r>
    <r>
      <rPr>
        <u/>
        <sz val="8"/>
        <color rgb="FF0000FF"/>
        <rFont val="Tahoma"/>
        <family val="2"/>
      </rPr>
      <t>1.254%</t>
    </r>
  </si>
  <si>
    <r>
      <t xml:space="preserve">T </t>
    </r>
    <r>
      <rPr>
        <u/>
        <sz val="8"/>
        <color rgb="FF0000FF"/>
        <rFont val="Tahoma"/>
        <family val="2"/>
      </rPr>
      <t>0.379</t>
    </r>
  </si>
  <si>
    <r>
      <t xml:space="preserve">T </t>
    </r>
    <r>
      <rPr>
        <u/>
        <sz val="8"/>
        <color rgb="FF0000FF"/>
        <rFont val="Tahoma"/>
        <family val="2"/>
      </rPr>
      <t>1.128</t>
    </r>
  </si>
  <si>
    <r>
      <t xml:space="preserve">T </t>
    </r>
    <r>
      <rPr>
        <u/>
        <sz val="8"/>
        <color theme="1"/>
        <rFont val="Tahoma"/>
        <family val="2"/>
      </rPr>
      <t>108.569%</t>
    </r>
  </si>
  <si>
    <r>
      <t xml:space="preserve">T </t>
    </r>
    <r>
      <rPr>
        <u/>
        <sz val="8"/>
        <color theme="1"/>
        <rFont val="Tahoma"/>
        <family val="2"/>
      </rPr>
      <t>108.952%</t>
    </r>
  </si>
  <si>
    <r>
      <t xml:space="preserve">T </t>
    </r>
    <r>
      <rPr>
        <u/>
        <sz val="8"/>
        <color theme="1"/>
        <rFont val="Tahoma"/>
        <family val="2"/>
      </rPr>
      <t>109.581%</t>
    </r>
  </si>
  <si>
    <r>
      <t xml:space="preserve">T </t>
    </r>
    <r>
      <rPr>
        <u/>
        <sz val="8"/>
        <color rgb="FF0000FF"/>
        <rFont val="Tahoma"/>
        <family val="2"/>
      </rPr>
      <t>109.034%</t>
    </r>
  </si>
  <si>
    <r>
      <t xml:space="preserve">T </t>
    </r>
    <r>
      <rPr>
        <u/>
        <sz val="8"/>
        <color rgb="FF0000FF"/>
        <rFont val="Tahoma"/>
        <family val="2"/>
      </rPr>
      <t>0.511%</t>
    </r>
  </si>
  <si>
    <r>
      <t xml:space="preserve">T </t>
    </r>
    <r>
      <rPr>
        <u/>
        <sz val="8"/>
        <color rgb="FF0000FF"/>
        <rFont val="Tahoma"/>
        <family val="2"/>
      </rPr>
      <t>0.468</t>
    </r>
  </si>
  <si>
    <r>
      <t xml:space="preserve">T </t>
    </r>
    <r>
      <rPr>
        <u/>
        <sz val="8"/>
        <color theme="1"/>
        <rFont val="Tahoma"/>
        <family val="2"/>
      </rPr>
      <t>103.562%</t>
    </r>
  </si>
  <si>
    <r>
      <t xml:space="preserve">T </t>
    </r>
    <r>
      <rPr>
        <u/>
        <sz val="8"/>
        <color theme="1"/>
        <rFont val="Tahoma"/>
        <family val="2"/>
      </rPr>
      <t>103.587%</t>
    </r>
  </si>
  <si>
    <r>
      <t xml:space="preserve">T </t>
    </r>
    <r>
      <rPr>
        <u/>
        <sz val="8"/>
        <color theme="1"/>
        <rFont val="Tahoma"/>
        <family val="2"/>
      </rPr>
      <t>104.196%</t>
    </r>
  </si>
  <si>
    <r>
      <t xml:space="preserve">T </t>
    </r>
    <r>
      <rPr>
        <u/>
        <sz val="8"/>
        <color rgb="FF0000FF"/>
        <rFont val="Tahoma"/>
        <family val="2"/>
      </rPr>
      <t>103.782%</t>
    </r>
  </si>
  <si>
    <r>
      <t xml:space="preserve">T </t>
    </r>
    <r>
      <rPr>
        <u/>
        <sz val="8"/>
        <color rgb="FF0000FF"/>
        <rFont val="Tahoma"/>
        <family val="2"/>
      </rPr>
      <t>0.359%</t>
    </r>
  </si>
  <si>
    <r>
      <t xml:space="preserve">T </t>
    </r>
    <r>
      <rPr>
        <u/>
        <sz val="8"/>
        <color rgb="FF0000FF"/>
        <rFont val="Tahoma"/>
        <family val="2"/>
      </rPr>
      <t>0.346</t>
    </r>
  </si>
  <si>
    <r>
      <t>SRR-13-C1</t>
    </r>
    <r>
      <rPr>
        <sz val="7"/>
        <color theme="1"/>
        <rFont val="Tahoma"/>
        <family val="2"/>
      </rPr>
      <t>2/25/2014 12:58:00 PM</t>
    </r>
  </si>
  <si>
    <r>
      <t xml:space="preserve">T </t>
    </r>
    <r>
      <rPr>
        <u/>
        <sz val="8"/>
        <color theme="1"/>
        <rFont val="Tahoma"/>
        <family val="2"/>
      </rPr>
      <t>136.000</t>
    </r>
  </si>
  <si>
    <r>
      <t xml:space="preserve">T </t>
    </r>
    <r>
      <rPr>
        <u/>
        <sz val="8"/>
        <color theme="1"/>
        <rFont val="Tahoma"/>
        <family val="2"/>
      </rPr>
      <t>4049.000</t>
    </r>
  </si>
  <si>
    <r>
      <t xml:space="preserve">T </t>
    </r>
    <r>
      <rPr>
        <u/>
        <sz val="8"/>
        <color theme="1"/>
        <rFont val="Tahoma"/>
        <family val="2"/>
      </rPr>
      <t>338.400</t>
    </r>
  </si>
  <si>
    <r>
      <t xml:space="preserve">T </t>
    </r>
    <r>
      <rPr>
        <u/>
        <sz val="8"/>
        <color theme="1"/>
        <rFont val="Tahoma"/>
        <family val="2"/>
      </rPr>
      <t>2800.000</t>
    </r>
  </si>
  <si>
    <r>
      <t xml:space="preserve">TM </t>
    </r>
    <r>
      <rPr>
        <u/>
        <sz val="8"/>
        <color theme="1"/>
        <rFont val="Tahoma"/>
        <family val="2"/>
      </rPr>
      <t>56340.000</t>
    </r>
  </si>
  <si>
    <r>
      <t xml:space="preserve">M </t>
    </r>
    <r>
      <rPr>
        <u/>
        <sz val="8"/>
        <color theme="1"/>
        <rFont val="Tahoma"/>
        <family val="2"/>
      </rPr>
      <t>34930.000</t>
    </r>
  </si>
  <si>
    <r>
      <t xml:space="preserve">T </t>
    </r>
    <r>
      <rPr>
        <u/>
        <sz val="8"/>
        <color theme="1"/>
        <rFont val="Tahoma"/>
        <family val="2"/>
      </rPr>
      <t>112.517%</t>
    </r>
  </si>
  <si>
    <r>
      <t xml:space="preserve">T </t>
    </r>
    <r>
      <rPr>
        <u/>
        <sz val="8"/>
        <color theme="1"/>
        <rFont val="Tahoma"/>
        <family val="2"/>
      </rPr>
      <t>155.800</t>
    </r>
  </si>
  <si>
    <r>
      <t xml:space="preserve">T </t>
    </r>
    <r>
      <rPr>
        <u/>
        <sz val="8"/>
        <color theme="1"/>
        <rFont val="Tahoma"/>
        <family val="2"/>
      </rPr>
      <t>94.520</t>
    </r>
  </si>
  <si>
    <r>
      <t xml:space="preserve">T </t>
    </r>
    <r>
      <rPr>
        <u/>
        <sz val="8"/>
        <color theme="1"/>
        <rFont val="Tahoma"/>
        <family val="2"/>
      </rPr>
      <t>137.700</t>
    </r>
  </si>
  <si>
    <r>
      <t xml:space="preserve">T </t>
    </r>
    <r>
      <rPr>
        <u/>
        <sz val="8"/>
        <color theme="1"/>
        <rFont val="Tahoma"/>
        <family val="2"/>
      </rPr>
      <t>4053.000</t>
    </r>
  </si>
  <si>
    <r>
      <t xml:space="preserve">T </t>
    </r>
    <r>
      <rPr>
        <u/>
        <sz val="8"/>
        <color theme="1"/>
        <rFont val="Tahoma"/>
        <family val="2"/>
      </rPr>
      <t>337.500</t>
    </r>
  </si>
  <si>
    <r>
      <t xml:space="preserve">T </t>
    </r>
    <r>
      <rPr>
        <u/>
        <sz val="8"/>
        <color theme="1"/>
        <rFont val="Tahoma"/>
        <family val="2"/>
      </rPr>
      <t>2825.000</t>
    </r>
  </si>
  <si>
    <r>
      <t xml:space="preserve">TM </t>
    </r>
    <r>
      <rPr>
        <u/>
        <sz val="8"/>
        <color theme="1"/>
        <rFont val="Tahoma"/>
        <family val="2"/>
      </rPr>
      <t>56840.000</t>
    </r>
  </si>
  <si>
    <r>
      <t xml:space="preserve">M </t>
    </r>
    <r>
      <rPr>
        <u/>
        <sz val="8"/>
        <color theme="1"/>
        <rFont val="Tahoma"/>
        <family val="2"/>
      </rPr>
      <t>34690.000</t>
    </r>
  </si>
  <si>
    <r>
      <t xml:space="preserve">T </t>
    </r>
    <r>
      <rPr>
        <u/>
        <sz val="8"/>
        <color theme="1"/>
        <rFont val="Tahoma"/>
        <family val="2"/>
      </rPr>
      <t>111.914%</t>
    </r>
  </si>
  <si>
    <r>
      <t xml:space="preserve">T </t>
    </r>
    <r>
      <rPr>
        <u/>
        <sz val="8"/>
        <color theme="1"/>
        <rFont val="Tahoma"/>
        <family val="2"/>
      </rPr>
      <t>156.400</t>
    </r>
  </si>
  <si>
    <r>
      <t xml:space="preserve">T </t>
    </r>
    <r>
      <rPr>
        <u/>
        <sz val="8"/>
        <color theme="1"/>
        <rFont val="Tahoma"/>
        <family val="2"/>
      </rPr>
      <t>94.680</t>
    </r>
  </si>
  <si>
    <r>
      <t xml:space="preserve">T </t>
    </r>
    <r>
      <rPr>
        <u/>
        <sz val="8"/>
        <color theme="1"/>
        <rFont val="Tahoma"/>
        <family val="2"/>
      </rPr>
      <t>136.500</t>
    </r>
  </si>
  <si>
    <r>
      <t xml:space="preserve">T </t>
    </r>
    <r>
      <rPr>
        <u/>
        <sz val="8"/>
        <color theme="1"/>
        <rFont val="Tahoma"/>
        <family val="2"/>
      </rPr>
      <t>4046.000</t>
    </r>
  </si>
  <si>
    <r>
      <t xml:space="preserve">T </t>
    </r>
    <r>
      <rPr>
        <u/>
        <sz val="8"/>
        <color theme="1"/>
        <rFont val="Tahoma"/>
        <family val="2"/>
      </rPr>
      <t>337.900</t>
    </r>
  </si>
  <si>
    <r>
      <t xml:space="preserve">T </t>
    </r>
    <r>
      <rPr>
        <u/>
        <sz val="8"/>
        <color theme="1"/>
        <rFont val="Tahoma"/>
        <family val="2"/>
      </rPr>
      <t>2821.000</t>
    </r>
  </si>
  <si>
    <r>
      <t xml:space="preserve">TM </t>
    </r>
    <r>
      <rPr>
        <u/>
        <sz val="8"/>
        <color theme="1"/>
        <rFont val="Tahoma"/>
        <family val="2"/>
      </rPr>
      <t>56600.000</t>
    </r>
  </si>
  <si>
    <r>
      <t xml:space="preserve">M </t>
    </r>
    <r>
      <rPr>
        <u/>
        <sz val="8"/>
        <color theme="1"/>
        <rFont val="Tahoma"/>
        <family val="2"/>
      </rPr>
      <t>35090.000</t>
    </r>
  </si>
  <si>
    <r>
      <t xml:space="preserve">T </t>
    </r>
    <r>
      <rPr>
        <u/>
        <sz val="8"/>
        <color theme="1"/>
        <rFont val="Tahoma"/>
        <family val="2"/>
      </rPr>
      <t>113.644%</t>
    </r>
  </si>
  <si>
    <r>
      <t xml:space="preserve">T </t>
    </r>
    <r>
      <rPr>
        <u/>
        <sz val="8"/>
        <color theme="1"/>
        <rFont val="Tahoma"/>
        <family val="2"/>
      </rPr>
      <t>155.900</t>
    </r>
  </si>
  <si>
    <r>
      <t xml:space="preserve">T </t>
    </r>
    <r>
      <rPr>
        <u/>
        <sz val="8"/>
        <color theme="1"/>
        <rFont val="Tahoma"/>
        <family val="2"/>
      </rPr>
      <t>94.120</t>
    </r>
  </si>
  <si>
    <r>
      <t xml:space="preserve">T </t>
    </r>
    <r>
      <rPr>
        <u/>
        <sz val="8"/>
        <color rgb="FF0000FF"/>
        <rFont val="Tahoma"/>
        <family val="2"/>
      </rPr>
      <t>136.700</t>
    </r>
  </si>
  <si>
    <r>
      <t xml:space="preserve">T </t>
    </r>
    <r>
      <rPr>
        <u/>
        <sz val="8"/>
        <color rgb="FF0000FF"/>
        <rFont val="Tahoma"/>
        <family val="2"/>
      </rPr>
      <t>4049.000</t>
    </r>
  </si>
  <si>
    <r>
      <t xml:space="preserve">T </t>
    </r>
    <r>
      <rPr>
        <u/>
        <sz val="8"/>
        <color rgb="FF0000FF"/>
        <rFont val="Tahoma"/>
        <family val="2"/>
      </rPr>
      <t>337.900</t>
    </r>
  </si>
  <si>
    <r>
      <t xml:space="preserve">T </t>
    </r>
    <r>
      <rPr>
        <u/>
        <sz val="8"/>
        <color rgb="FF0000FF"/>
        <rFont val="Tahoma"/>
        <family val="2"/>
      </rPr>
      <t>2815.000</t>
    </r>
  </si>
  <si>
    <r>
      <t xml:space="preserve">TM </t>
    </r>
    <r>
      <rPr>
        <u/>
        <sz val="8"/>
        <color rgb="FF0000FF"/>
        <rFont val="Tahoma"/>
        <family val="2"/>
      </rPr>
      <t>56590.000</t>
    </r>
  </si>
  <si>
    <r>
      <t xml:space="preserve">M </t>
    </r>
    <r>
      <rPr>
        <u/>
        <sz val="8"/>
        <color rgb="FF0000FF"/>
        <rFont val="Tahoma"/>
        <family val="2"/>
      </rPr>
      <t>34900.000</t>
    </r>
  </si>
  <si>
    <r>
      <t xml:space="preserve">T </t>
    </r>
    <r>
      <rPr>
        <u/>
        <sz val="8"/>
        <color rgb="FF0000FF"/>
        <rFont val="Tahoma"/>
        <family val="2"/>
      </rPr>
      <t>112.692%</t>
    </r>
  </si>
  <si>
    <r>
      <t xml:space="preserve">T </t>
    </r>
    <r>
      <rPr>
        <u/>
        <sz val="8"/>
        <color rgb="FF0000FF"/>
        <rFont val="Tahoma"/>
        <family val="2"/>
      </rPr>
      <t>156.000</t>
    </r>
  </si>
  <si>
    <r>
      <t xml:space="preserve">T </t>
    </r>
    <r>
      <rPr>
        <u/>
        <sz val="8"/>
        <color rgb="FF0000FF"/>
        <rFont val="Tahoma"/>
        <family val="2"/>
      </rPr>
      <t>94.440</t>
    </r>
  </si>
  <si>
    <r>
      <t xml:space="preserve">T </t>
    </r>
    <r>
      <rPr>
        <u/>
        <sz val="8"/>
        <color rgb="FF0000FF"/>
        <rFont val="Tahoma"/>
        <family val="2"/>
      </rPr>
      <t>0.872</t>
    </r>
  </si>
  <si>
    <r>
      <t xml:space="preserve">T </t>
    </r>
    <r>
      <rPr>
        <u/>
        <sz val="8"/>
        <color rgb="FF0000FF"/>
        <rFont val="Tahoma"/>
        <family val="2"/>
      </rPr>
      <t>3.341</t>
    </r>
  </si>
  <si>
    <r>
      <t xml:space="preserve">T </t>
    </r>
    <r>
      <rPr>
        <u/>
        <sz val="8"/>
        <color rgb="FF0000FF"/>
        <rFont val="Tahoma"/>
        <family val="2"/>
      </rPr>
      <t>0.460</t>
    </r>
  </si>
  <si>
    <r>
      <t xml:space="preserve">T </t>
    </r>
    <r>
      <rPr>
        <u/>
        <sz val="8"/>
        <color rgb="FF0000FF"/>
        <rFont val="Tahoma"/>
        <family val="2"/>
      </rPr>
      <t>13.750</t>
    </r>
  </si>
  <si>
    <r>
      <t xml:space="preserve">TM </t>
    </r>
    <r>
      <rPr>
        <u/>
        <sz val="8"/>
        <color rgb="FF0000FF"/>
        <rFont val="Tahoma"/>
        <family val="2"/>
      </rPr>
      <t>252.200</t>
    </r>
  </si>
  <si>
    <r>
      <t xml:space="preserve">M </t>
    </r>
    <r>
      <rPr>
        <u/>
        <sz val="8"/>
        <color rgb="FF0000FF"/>
        <rFont val="Tahoma"/>
        <family val="2"/>
      </rPr>
      <t>203.900</t>
    </r>
  </si>
  <si>
    <r>
      <t xml:space="preserve">T </t>
    </r>
    <r>
      <rPr>
        <u/>
        <sz val="8"/>
        <color rgb="FF0000FF"/>
        <rFont val="Tahoma"/>
        <family val="2"/>
      </rPr>
      <t>0.878%</t>
    </r>
  </si>
  <si>
    <r>
      <t xml:space="preserve">T </t>
    </r>
    <r>
      <rPr>
        <u/>
        <sz val="8"/>
        <color rgb="FF0000FF"/>
        <rFont val="Tahoma"/>
        <family val="2"/>
      </rPr>
      <t>0.637</t>
    </r>
  </si>
  <si>
    <r>
      <t xml:space="preserve">T </t>
    </r>
    <r>
      <rPr>
        <u/>
        <sz val="8"/>
        <color rgb="FF0000FF"/>
        <rFont val="Tahoma"/>
        <family val="2"/>
      </rPr>
      <t>0.083</t>
    </r>
  </si>
  <si>
    <r>
      <t xml:space="preserve">T </t>
    </r>
    <r>
      <rPr>
        <u/>
        <sz val="8"/>
        <color rgb="FF0000FF"/>
        <rFont val="Tahoma"/>
        <family val="2"/>
      </rPr>
      <t>0.136</t>
    </r>
  </si>
  <si>
    <r>
      <t xml:space="preserve">T </t>
    </r>
    <r>
      <rPr>
        <u/>
        <sz val="8"/>
        <color rgb="FF0000FF"/>
        <rFont val="Tahoma"/>
        <family val="2"/>
      </rPr>
      <t>0.488</t>
    </r>
  </si>
  <si>
    <r>
      <t xml:space="preserve">TM </t>
    </r>
    <r>
      <rPr>
        <u/>
        <sz val="8"/>
        <color rgb="FF0000FF"/>
        <rFont val="Tahoma"/>
        <family val="2"/>
      </rPr>
      <t>0.446</t>
    </r>
  </si>
  <si>
    <r>
      <t xml:space="preserve">M </t>
    </r>
    <r>
      <rPr>
        <u/>
        <sz val="8"/>
        <color rgb="FF0000FF"/>
        <rFont val="Tahoma"/>
        <family val="2"/>
      </rPr>
      <t>0.584</t>
    </r>
  </si>
  <si>
    <r>
      <t xml:space="preserve">T </t>
    </r>
    <r>
      <rPr>
        <u/>
        <sz val="8"/>
        <color rgb="FF0000FF"/>
        <rFont val="Tahoma"/>
        <family val="2"/>
      </rPr>
      <t>0.779</t>
    </r>
  </si>
  <si>
    <r>
      <t xml:space="preserve">T </t>
    </r>
    <r>
      <rPr>
        <u/>
        <sz val="8"/>
        <color rgb="FF0000FF"/>
        <rFont val="Tahoma"/>
        <family val="2"/>
      </rPr>
      <t>0.186</t>
    </r>
  </si>
  <si>
    <r>
      <t xml:space="preserve">T </t>
    </r>
    <r>
      <rPr>
        <u/>
        <sz val="8"/>
        <color rgb="FF0000FF"/>
        <rFont val="Tahoma"/>
        <family val="2"/>
      </rPr>
      <t>0.303</t>
    </r>
  </si>
  <si>
    <r>
      <t xml:space="preserve">T </t>
    </r>
    <r>
      <rPr>
        <u/>
        <sz val="8"/>
        <color theme="1"/>
        <rFont val="Tahoma"/>
        <family val="2"/>
      </rPr>
      <t>81.390</t>
    </r>
  </si>
  <si>
    <r>
      <t xml:space="preserve">T </t>
    </r>
    <r>
      <rPr>
        <u/>
        <sz val="8"/>
        <color theme="1"/>
        <rFont val="Tahoma"/>
        <family val="2"/>
      </rPr>
      <t>114.546%</t>
    </r>
  </si>
  <si>
    <r>
      <t xml:space="preserve">T </t>
    </r>
    <r>
      <rPr>
        <u/>
        <sz val="8"/>
        <color theme="1"/>
        <rFont val="Tahoma"/>
        <family val="2"/>
      </rPr>
      <t>81.220</t>
    </r>
  </si>
  <si>
    <r>
      <t xml:space="preserve">T </t>
    </r>
    <r>
      <rPr>
        <u/>
        <sz val="8"/>
        <color theme="1"/>
        <rFont val="Tahoma"/>
        <family val="2"/>
      </rPr>
      <t>114.185%</t>
    </r>
  </si>
  <si>
    <r>
      <t xml:space="preserve">T </t>
    </r>
    <r>
      <rPr>
        <u/>
        <sz val="8"/>
        <color theme="1"/>
        <rFont val="Tahoma"/>
        <family val="2"/>
      </rPr>
      <t>81.200</t>
    </r>
  </si>
  <si>
    <r>
      <t xml:space="preserve">T </t>
    </r>
    <r>
      <rPr>
        <u/>
        <sz val="8"/>
        <color theme="1"/>
        <rFont val="Tahoma"/>
        <family val="2"/>
      </rPr>
      <t>114.802%</t>
    </r>
  </si>
  <si>
    <r>
      <t xml:space="preserve">T </t>
    </r>
    <r>
      <rPr>
        <u/>
        <sz val="8"/>
        <color rgb="FF0000FF"/>
        <rFont val="Tahoma"/>
        <family val="2"/>
      </rPr>
      <t>81.270</t>
    </r>
  </si>
  <si>
    <r>
      <t xml:space="preserve">T </t>
    </r>
    <r>
      <rPr>
        <u/>
        <sz val="8"/>
        <color rgb="FF0000FF"/>
        <rFont val="Tahoma"/>
        <family val="2"/>
      </rPr>
      <t>114.511%</t>
    </r>
  </si>
  <si>
    <r>
      <t xml:space="preserve">T </t>
    </r>
    <r>
      <rPr>
        <u/>
        <sz val="8"/>
        <color rgb="FF0000FF"/>
        <rFont val="Tahoma"/>
        <family val="2"/>
      </rPr>
      <t>0.107</t>
    </r>
  </si>
  <si>
    <r>
      <t xml:space="preserve">T </t>
    </r>
    <r>
      <rPr>
        <u/>
        <sz val="8"/>
        <color rgb="FF0000FF"/>
        <rFont val="Tahoma"/>
        <family val="2"/>
      </rPr>
      <t>0.310%</t>
    </r>
  </si>
  <si>
    <r>
      <t xml:space="preserve">T </t>
    </r>
    <r>
      <rPr>
        <u/>
        <sz val="8"/>
        <color rgb="FF0000FF"/>
        <rFont val="Tahoma"/>
        <family val="2"/>
      </rPr>
      <t>0.132</t>
    </r>
  </si>
  <si>
    <r>
      <t xml:space="preserve">T </t>
    </r>
    <r>
      <rPr>
        <u/>
        <sz val="8"/>
        <color rgb="FF0000FF"/>
        <rFont val="Tahoma"/>
        <family val="2"/>
      </rPr>
      <t>0.271</t>
    </r>
  </si>
  <si>
    <r>
      <t xml:space="preserve">T </t>
    </r>
    <r>
      <rPr>
        <u/>
        <sz val="8"/>
        <color theme="1"/>
        <rFont val="Tahoma"/>
        <family val="2"/>
      </rPr>
      <t>112.535%</t>
    </r>
  </si>
  <si>
    <r>
      <t xml:space="preserve">T </t>
    </r>
    <r>
      <rPr>
        <u/>
        <sz val="8"/>
        <color theme="1"/>
        <rFont val="Tahoma"/>
        <family val="2"/>
      </rPr>
      <t>112.236%</t>
    </r>
  </si>
  <si>
    <r>
      <t xml:space="preserve">T </t>
    </r>
    <r>
      <rPr>
        <u/>
        <sz val="8"/>
        <color theme="1"/>
        <rFont val="Tahoma"/>
        <family val="2"/>
      </rPr>
      <t>112.781%</t>
    </r>
  </si>
  <si>
    <r>
      <t xml:space="preserve">T </t>
    </r>
    <r>
      <rPr>
        <u/>
        <sz val="8"/>
        <color rgb="FF0000FF"/>
        <rFont val="Tahoma"/>
        <family val="2"/>
      </rPr>
      <t>112.517%</t>
    </r>
  </si>
  <si>
    <r>
      <t xml:space="preserve">T </t>
    </r>
    <r>
      <rPr>
        <u/>
        <sz val="8"/>
        <color rgb="FF0000FF"/>
        <rFont val="Tahoma"/>
        <family val="2"/>
      </rPr>
      <t>0.273%</t>
    </r>
  </si>
  <si>
    <r>
      <t xml:space="preserve">T </t>
    </r>
    <r>
      <rPr>
        <u/>
        <sz val="8"/>
        <color rgb="FF0000FF"/>
        <rFont val="Tahoma"/>
        <family val="2"/>
      </rPr>
      <t>0.242</t>
    </r>
  </si>
  <si>
    <r>
      <t xml:space="preserve">T </t>
    </r>
    <r>
      <rPr>
        <u/>
        <sz val="8"/>
        <color theme="1"/>
        <rFont val="Tahoma"/>
        <family val="2"/>
      </rPr>
      <t>105.428%</t>
    </r>
  </si>
  <si>
    <r>
      <t xml:space="preserve">T </t>
    </r>
    <r>
      <rPr>
        <u/>
        <sz val="8"/>
        <color theme="1"/>
        <rFont val="Tahoma"/>
        <family val="2"/>
      </rPr>
      <t>106.367%</t>
    </r>
  </si>
  <si>
    <r>
      <t xml:space="preserve">T </t>
    </r>
    <r>
      <rPr>
        <u/>
        <sz val="8"/>
        <color rgb="FF0000FF"/>
        <rFont val="Tahoma"/>
        <family val="2"/>
      </rPr>
      <t>105.777%</t>
    </r>
  </si>
  <si>
    <r>
      <t xml:space="preserve">T </t>
    </r>
    <r>
      <rPr>
        <u/>
        <sz val="8"/>
        <color rgb="FF0000FF"/>
        <rFont val="Tahoma"/>
        <family val="2"/>
      </rPr>
      <t>0.514%</t>
    </r>
  </si>
  <si>
    <r>
      <t xml:space="preserve">T </t>
    </r>
    <r>
      <rPr>
        <u/>
        <sz val="8"/>
        <color rgb="FF0000FF"/>
        <rFont val="Tahoma"/>
        <family val="2"/>
      </rPr>
      <t>0.486</t>
    </r>
  </si>
  <si>
    <r>
      <t>MCN-18-C1</t>
    </r>
    <r>
      <rPr>
        <sz val="7"/>
        <color theme="1"/>
        <rFont val="Tahoma"/>
        <family val="2"/>
      </rPr>
      <t>2/25/2014 1:05:23 PM</t>
    </r>
  </si>
  <si>
    <r>
      <t xml:space="preserve">T </t>
    </r>
    <r>
      <rPr>
        <u/>
        <sz val="8"/>
        <color theme="1"/>
        <rFont val="Tahoma"/>
        <family val="2"/>
      </rPr>
      <t>190.200</t>
    </r>
  </si>
  <si>
    <r>
      <t xml:space="preserve">T </t>
    </r>
    <r>
      <rPr>
        <u/>
        <sz val="8"/>
        <color theme="1"/>
        <rFont val="Tahoma"/>
        <family val="2"/>
      </rPr>
      <t>4020.000</t>
    </r>
  </si>
  <si>
    <r>
      <t xml:space="preserve">T </t>
    </r>
    <r>
      <rPr>
        <u/>
        <sz val="8"/>
        <color theme="1"/>
        <rFont val="Tahoma"/>
        <family val="2"/>
      </rPr>
      <t>264.100</t>
    </r>
  </si>
  <si>
    <r>
      <t xml:space="preserve">T </t>
    </r>
    <r>
      <rPr>
        <u/>
        <sz val="8"/>
        <color theme="1"/>
        <rFont val="Tahoma"/>
        <family val="2"/>
      </rPr>
      <t>2639.000</t>
    </r>
  </si>
  <si>
    <r>
      <t xml:space="preserve">TM </t>
    </r>
    <r>
      <rPr>
        <u/>
        <sz val="8"/>
        <color theme="1"/>
        <rFont val="Tahoma"/>
        <family val="2"/>
      </rPr>
      <t>77560.000</t>
    </r>
  </si>
  <si>
    <r>
      <t xml:space="preserve">M </t>
    </r>
    <r>
      <rPr>
        <u/>
        <sz val="8"/>
        <color theme="1"/>
        <rFont val="Tahoma"/>
        <family val="2"/>
      </rPr>
      <t>26350.000</t>
    </r>
  </si>
  <si>
    <r>
      <t xml:space="preserve">T </t>
    </r>
    <r>
      <rPr>
        <u/>
        <sz val="8"/>
        <color theme="1"/>
        <rFont val="Tahoma"/>
        <family val="2"/>
      </rPr>
      <t>116.400%</t>
    </r>
  </si>
  <si>
    <r>
      <t xml:space="preserve">T </t>
    </r>
    <r>
      <rPr>
        <u/>
        <sz val="8"/>
        <color theme="1"/>
        <rFont val="Tahoma"/>
        <family val="2"/>
      </rPr>
      <t>190.000</t>
    </r>
  </si>
  <si>
    <r>
      <t xml:space="preserve">T </t>
    </r>
    <r>
      <rPr>
        <u/>
        <sz val="8"/>
        <color theme="1"/>
        <rFont val="Tahoma"/>
        <family val="2"/>
      </rPr>
      <t>3986.000</t>
    </r>
  </si>
  <si>
    <r>
      <t xml:space="preserve">T </t>
    </r>
    <r>
      <rPr>
        <u/>
        <sz val="8"/>
        <color theme="1"/>
        <rFont val="Tahoma"/>
        <family val="2"/>
      </rPr>
      <t>263.600</t>
    </r>
  </si>
  <si>
    <r>
      <t xml:space="preserve">T </t>
    </r>
    <r>
      <rPr>
        <u/>
        <sz val="8"/>
        <color theme="1"/>
        <rFont val="Tahoma"/>
        <family val="2"/>
      </rPr>
      <t>2650.000</t>
    </r>
  </si>
  <si>
    <r>
      <t xml:space="preserve">TM </t>
    </r>
    <r>
      <rPr>
        <u/>
        <sz val="8"/>
        <color theme="1"/>
        <rFont val="Tahoma"/>
        <family val="2"/>
      </rPr>
      <t>77730.000</t>
    </r>
  </si>
  <si>
    <r>
      <t xml:space="preserve">M </t>
    </r>
    <r>
      <rPr>
        <u/>
        <sz val="8"/>
        <color theme="1"/>
        <rFont val="Tahoma"/>
        <family val="2"/>
      </rPr>
      <t>26020.000</t>
    </r>
  </si>
  <si>
    <r>
      <t xml:space="preserve">T </t>
    </r>
    <r>
      <rPr>
        <u/>
        <sz val="8"/>
        <color theme="1"/>
        <rFont val="Tahoma"/>
        <family val="2"/>
      </rPr>
      <t>116.704%</t>
    </r>
  </si>
  <si>
    <r>
      <t xml:space="preserve">T </t>
    </r>
    <r>
      <rPr>
        <u/>
        <sz val="8"/>
        <color theme="1"/>
        <rFont val="Tahoma"/>
        <family val="2"/>
      </rPr>
      <t>189.400</t>
    </r>
  </si>
  <si>
    <r>
      <t xml:space="preserve">T </t>
    </r>
    <r>
      <rPr>
        <u/>
        <sz val="8"/>
        <color theme="1"/>
        <rFont val="Tahoma"/>
        <family val="2"/>
      </rPr>
      <t>3991.000</t>
    </r>
  </si>
  <si>
    <r>
      <t xml:space="preserve">T </t>
    </r>
    <r>
      <rPr>
        <u/>
        <sz val="8"/>
        <color theme="1"/>
        <rFont val="Tahoma"/>
        <family val="2"/>
      </rPr>
      <t>263.700</t>
    </r>
  </si>
  <si>
    <r>
      <t xml:space="preserve">T </t>
    </r>
    <r>
      <rPr>
        <u/>
        <sz val="8"/>
        <color theme="1"/>
        <rFont val="Tahoma"/>
        <family val="2"/>
      </rPr>
      <t>2643.000</t>
    </r>
  </si>
  <si>
    <r>
      <t xml:space="preserve">TM </t>
    </r>
    <r>
      <rPr>
        <u/>
        <sz val="8"/>
        <color theme="1"/>
        <rFont val="Tahoma"/>
        <family val="2"/>
      </rPr>
      <t>78010.000</t>
    </r>
  </si>
  <si>
    <r>
      <t xml:space="preserve">M </t>
    </r>
    <r>
      <rPr>
        <u/>
        <sz val="8"/>
        <color theme="1"/>
        <rFont val="Tahoma"/>
        <family val="2"/>
      </rPr>
      <t>26310.000</t>
    </r>
  </si>
  <si>
    <r>
      <t xml:space="preserve">T </t>
    </r>
    <r>
      <rPr>
        <u/>
        <sz val="8"/>
        <color theme="1"/>
        <rFont val="Tahoma"/>
        <family val="2"/>
      </rPr>
      <t>117.269%</t>
    </r>
  </si>
  <si>
    <r>
      <t xml:space="preserve">T </t>
    </r>
    <r>
      <rPr>
        <u/>
        <sz val="8"/>
        <color rgb="FF0000FF"/>
        <rFont val="Tahoma"/>
        <family val="2"/>
      </rPr>
      <t>189.900</t>
    </r>
  </si>
  <si>
    <r>
      <t xml:space="preserve">T </t>
    </r>
    <r>
      <rPr>
        <u/>
        <sz val="8"/>
        <color rgb="FF0000FF"/>
        <rFont val="Tahoma"/>
        <family val="2"/>
      </rPr>
      <t>3999.000</t>
    </r>
  </si>
  <si>
    <r>
      <t xml:space="preserve">T </t>
    </r>
    <r>
      <rPr>
        <u/>
        <sz val="8"/>
        <color rgb="FF0000FF"/>
        <rFont val="Tahoma"/>
        <family val="2"/>
      </rPr>
      <t>263.800</t>
    </r>
  </si>
  <si>
    <r>
      <t xml:space="preserve">T </t>
    </r>
    <r>
      <rPr>
        <u/>
        <sz val="8"/>
        <color rgb="FF0000FF"/>
        <rFont val="Tahoma"/>
        <family val="2"/>
      </rPr>
      <t>2644.000</t>
    </r>
  </si>
  <si>
    <r>
      <t xml:space="preserve">TM </t>
    </r>
    <r>
      <rPr>
        <u/>
        <sz val="8"/>
        <color rgb="FF0000FF"/>
        <rFont val="Tahoma"/>
        <family val="2"/>
      </rPr>
      <t>77770.000</t>
    </r>
  </si>
  <si>
    <r>
      <t xml:space="preserve">M </t>
    </r>
    <r>
      <rPr>
        <u/>
        <sz val="8"/>
        <color rgb="FF0000FF"/>
        <rFont val="Tahoma"/>
        <family val="2"/>
      </rPr>
      <t>26220.000</t>
    </r>
  </si>
  <si>
    <r>
      <t xml:space="preserve">T </t>
    </r>
    <r>
      <rPr>
        <u/>
        <sz val="8"/>
        <color rgb="FF0000FF"/>
        <rFont val="Tahoma"/>
        <family val="2"/>
      </rPr>
      <t>116.791%</t>
    </r>
  </si>
  <si>
    <r>
      <t xml:space="preserve">T </t>
    </r>
    <r>
      <rPr>
        <u/>
        <sz val="8"/>
        <color rgb="FF0000FF"/>
        <rFont val="Tahoma"/>
        <family val="2"/>
      </rPr>
      <t>0.417</t>
    </r>
  </si>
  <si>
    <r>
      <t xml:space="preserve">T </t>
    </r>
    <r>
      <rPr>
        <u/>
        <sz val="8"/>
        <color rgb="FF0000FF"/>
        <rFont val="Tahoma"/>
        <family val="2"/>
      </rPr>
      <t>18.710</t>
    </r>
  </si>
  <si>
    <r>
      <t xml:space="preserve">T </t>
    </r>
    <r>
      <rPr>
        <u/>
        <sz val="8"/>
        <color rgb="FF0000FF"/>
        <rFont val="Tahoma"/>
        <family val="2"/>
      </rPr>
      <t>0.278</t>
    </r>
  </si>
  <si>
    <r>
      <t xml:space="preserve">T </t>
    </r>
    <r>
      <rPr>
        <u/>
        <sz val="8"/>
        <color rgb="FF0000FF"/>
        <rFont val="Tahoma"/>
        <family val="2"/>
      </rPr>
      <t>5.675</t>
    </r>
  </si>
  <si>
    <r>
      <t xml:space="preserve">TM </t>
    </r>
    <r>
      <rPr>
        <u/>
        <sz val="8"/>
        <color rgb="FF0000FF"/>
        <rFont val="Tahoma"/>
        <family val="2"/>
      </rPr>
      <t>227.800</t>
    </r>
  </si>
  <si>
    <r>
      <t xml:space="preserve">M </t>
    </r>
    <r>
      <rPr>
        <u/>
        <sz val="8"/>
        <color rgb="FF0000FF"/>
        <rFont val="Tahoma"/>
        <family val="2"/>
      </rPr>
      <t>180.700</t>
    </r>
  </si>
  <si>
    <r>
      <t xml:space="preserve">T </t>
    </r>
    <r>
      <rPr>
        <u/>
        <sz val="8"/>
        <color rgb="FF0000FF"/>
        <rFont val="Tahoma"/>
        <family val="2"/>
      </rPr>
      <t>0.441%</t>
    </r>
  </si>
  <si>
    <r>
      <t xml:space="preserve">T </t>
    </r>
    <r>
      <rPr>
        <u/>
        <sz val="8"/>
        <color rgb="FF0000FF"/>
        <rFont val="Tahoma"/>
        <family val="2"/>
      </rPr>
      <t>0.220</t>
    </r>
  </si>
  <si>
    <r>
      <t xml:space="preserve">T </t>
    </r>
    <r>
      <rPr>
        <u/>
        <sz val="8"/>
        <color rgb="FF0000FF"/>
        <rFont val="Tahoma"/>
        <family val="2"/>
      </rPr>
      <t>0.105</t>
    </r>
  </si>
  <si>
    <r>
      <t xml:space="preserve">TM </t>
    </r>
    <r>
      <rPr>
        <u/>
        <sz val="8"/>
        <color rgb="FF0000FF"/>
        <rFont val="Tahoma"/>
        <family val="2"/>
      </rPr>
      <t>0.293</t>
    </r>
  </si>
  <si>
    <r>
      <t xml:space="preserve">M </t>
    </r>
    <r>
      <rPr>
        <u/>
        <sz val="8"/>
        <color rgb="FF0000FF"/>
        <rFont val="Tahoma"/>
        <family val="2"/>
      </rPr>
      <t>0.689</t>
    </r>
  </si>
  <si>
    <r>
      <t xml:space="preserve">T </t>
    </r>
    <r>
      <rPr>
        <u/>
        <sz val="8"/>
        <color rgb="FF0000FF"/>
        <rFont val="Tahoma"/>
        <family val="2"/>
      </rPr>
      <t>0.378</t>
    </r>
  </si>
  <si>
    <r>
      <t xml:space="preserve">TM </t>
    </r>
    <r>
      <rPr>
        <u/>
        <sz val="8"/>
        <color theme="1"/>
        <rFont val="Tahoma"/>
        <family val="2"/>
      </rPr>
      <t>292.500</t>
    </r>
  </si>
  <si>
    <r>
      <t xml:space="preserve">T </t>
    </r>
    <r>
      <rPr>
        <u/>
        <sz val="8"/>
        <color theme="1"/>
        <rFont val="Tahoma"/>
        <family val="2"/>
      </rPr>
      <t>117.249%</t>
    </r>
  </si>
  <si>
    <r>
      <t xml:space="preserve">TM </t>
    </r>
    <r>
      <rPr>
        <u/>
        <sz val="8"/>
        <color theme="1"/>
        <rFont val="Tahoma"/>
        <family val="2"/>
      </rPr>
      <t>293.200</t>
    </r>
  </si>
  <si>
    <r>
      <t xml:space="preserve">T </t>
    </r>
    <r>
      <rPr>
        <u/>
        <sz val="8"/>
        <color theme="1"/>
        <rFont val="Tahoma"/>
        <family val="2"/>
      </rPr>
      <t>116.659%</t>
    </r>
  </si>
  <si>
    <r>
      <t xml:space="preserve">TM </t>
    </r>
    <r>
      <rPr>
        <u/>
        <sz val="8"/>
        <color theme="1"/>
        <rFont val="Tahoma"/>
        <family val="2"/>
      </rPr>
      <t>290.700</t>
    </r>
  </si>
  <si>
    <r>
      <t xml:space="preserve">T </t>
    </r>
    <r>
      <rPr>
        <u/>
        <sz val="8"/>
        <color theme="1"/>
        <rFont val="Tahoma"/>
        <family val="2"/>
      </rPr>
      <t>118.145%</t>
    </r>
  </si>
  <si>
    <r>
      <t xml:space="preserve">TM </t>
    </r>
    <r>
      <rPr>
        <u/>
        <sz val="8"/>
        <color rgb="FF0000FF"/>
        <rFont val="Tahoma"/>
        <family val="2"/>
      </rPr>
      <t>292.200</t>
    </r>
  </si>
  <si>
    <r>
      <t xml:space="preserve">T </t>
    </r>
    <r>
      <rPr>
        <u/>
        <sz val="8"/>
        <color rgb="FF0000FF"/>
        <rFont val="Tahoma"/>
        <family val="2"/>
      </rPr>
      <t>117.351%</t>
    </r>
  </si>
  <si>
    <r>
      <t xml:space="preserve">TM </t>
    </r>
    <r>
      <rPr>
        <u/>
        <sz val="8"/>
        <color rgb="FF0000FF"/>
        <rFont val="Tahoma"/>
        <family val="2"/>
      </rPr>
      <t>1.261</t>
    </r>
  </si>
  <si>
    <r>
      <t xml:space="preserve">T </t>
    </r>
    <r>
      <rPr>
        <u/>
        <sz val="8"/>
        <color rgb="FF0000FF"/>
        <rFont val="Tahoma"/>
        <family val="2"/>
      </rPr>
      <t>0.748%</t>
    </r>
  </si>
  <si>
    <r>
      <t xml:space="preserve">TM </t>
    </r>
    <r>
      <rPr>
        <u/>
        <sz val="8"/>
        <color rgb="FF0000FF"/>
        <rFont val="Tahoma"/>
        <family val="2"/>
      </rPr>
      <t>0.432</t>
    </r>
  </si>
  <si>
    <r>
      <t xml:space="preserve">T </t>
    </r>
    <r>
      <rPr>
        <u/>
        <sz val="8"/>
        <color rgb="FF0000FF"/>
        <rFont val="Tahoma"/>
        <family val="2"/>
      </rPr>
      <t>0.638</t>
    </r>
  </si>
  <si>
    <r>
      <t xml:space="preserve">T </t>
    </r>
    <r>
      <rPr>
        <u/>
        <sz val="8"/>
        <color theme="1"/>
        <rFont val="Tahoma"/>
        <family val="2"/>
      </rPr>
      <t>114.253%</t>
    </r>
  </si>
  <si>
    <r>
      <t xml:space="preserve">T </t>
    </r>
    <r>
      <rPr>
        <u/>
        <sz val="8"/>
        <color theme="1"/>
        <rFont val="Tahoma"/>
        <family val="2"/>
      </rPr>
      <t>115.220%</t>
    </r>
  </si>
  <si>
    <r>
      <t xml:space="preserve">T </t>
    </r>
    <r>
      <rPr>
        <u/>
        <sz val="8"/>
        <color theme="1"/>
        <rFont val="Tahoma"/>
        <family val="2"/>
      </rPr>
      <t>115.040%</t>
    </r>
  </si>
  <si>
    <r>
      <t xml:space="preserve">T </t>
    </r>
    <r>
      <rPr>
        <u/>
        <sz val="8"/>
        <color rgb="FF0000FF"/>
        <rFont val="Tahoma"/>
        <family val="2"/>
      </rPr>
      <t>114.838%</t>
    </r>
  </si>
  <si>
    <r>
      <t xml:space="preserve">T </t>
    </r>
    <r>
      <rPr>
        <u/>
        <sz val="8"/>
        <color theme="1"/>
        <rFont val="Tahoma"/>
        <family val="2"/>
      </rPr>
      <t>107.175%</t>
    </r>
  </si>
  <si>
    <r>
      <t xml:space="preserve">T </t>
    </r>
    <r>
      <rPr>
        <u/>
        <sz val="8"/>
        <color theme="1"/>
        <rFont val="Tahoma"/>
        <family val="2"/>
      </rPr>
      <t>107.529%</t>
    </r>
  </si>
  <si>
    <r>
      <t xml:space="preserve">T </t>
    </r>
    <r>
      <rPr>
        <u/>
        <sz val="8"/>
        <color theme="1"/>
        <rFont val="Tahoma"/>
        <family val="2"/>
      </rPr>
      <t>108.436%</t>
    </r>
  </si>
  <si>
    <r>
      <t xml:space="preserve">T </t>
    </r>
    <r>
      <rPr>
        <u/>
        <sz val="8"/>
        <color rgb="FF0000FF"/>
        <rFont val="Tahoma"/>
        <family val="2"/>
      </rPr>
      <t>107.713%</t>
    </r>
  </si>
  <si>
    <r>
      <t xml:space="preserve">T </t>
    </r>
    <r>
      <rPr>
        <u/>
        <sz val="8"/>
        <color rgb="FF0000FF"/>
        <rFont val="Tahoma"/>
        <family val="2"/>
      </rPr>
      <t>0.650%</t>
    </r>
  </si>
  <si>
    <r>
      <t>MCS-24-C1</t>
    </r>
    <r>
      <rPr>
        <sz val="7"/>
        <color theme="1"/>
        <rFont val="Tahoma"/>
        <family val="2"/>
      </rPr>
      <t>2/25/2014 1:12:46 PM</t>
    </r>
  </si>
  <si>
    <r>
      <t xml:space="preserve">T </t>
    </r>
    <r>
      <rPr>
        <u/>
        <sz val="8"/>
        <color theme="1"/>
        <rFont val="Tahoma"/>
        <family val="2"/>
      </rPr>
      <t>252.800</t>
    </r>
  </si>
  <si>
    <r>
      <t xml:space="preserve">T </t>
    </r>
    <r>
      <rPr>
        <u/>
        <sz val="8"/>
        <color theme="1"/>
        <rFont val="Tahoma"/>
        <family val="2"/>
      </rPr>
      <t>4493.000</t>
    </r>
  </si>
  <si>
    <r>
      <t xml:space="preserve">T </t>
    </r>
    <r>
      <rPr>
        <u/>
        <sz val="8"/>
        <color theme="1"/>
        <rFont val="Tahoma"/>
        <family val="2"/>
      </rPr>
      <t>296.000</t>
    </r>
  </si>
  <si>
    <r>
      <t xml:space="preserve">T </t>
    </r>
    <r>
      <rPr>
        <u/>
        <sz val="8"/>
        <color theme="1"/>
        <rFont val="Tahoma"/>
        <family val="2"/>
      </rPr>
      <t>2826.000</t>
    </r>
  </si>
  <si>
    <r>
      <t xml:space="preserve">TM </t>
    </r>
    <r>
      <rPr>
        <u/>
        <sz val="8"/>
        <color theme="1"/>
        <rFont val="Tahoma"/>
        <family val="2"/>
      </rPr>
      <t>50720.000</t>
    </r>
  </si>
  <si>
    <r>
      <t xml:space="preserve">M </t>
    </r>
    <r>
      <rPr>
        <u/>
        <sz val="8"/>
        <color theme="1"/>
        <rFont val="Tahoma"/>
        <family val="2"/>
      </rPr>
      <t>44970.000</t>
    </r>
  </si>
  <si>
    <r>
      <t xml:space="preserve">T </t>
    </r>
    <r>
      <rPr>
        <u/>
        <sz val="8"/>
        <color theme="1"/>
        <rFont val="Tahoma"/>
        <family val="2"/>
      </rPr>
      <t>120.222%</t>
    </r>
  </si>
  <si>
    <r>
      <t xml:space="preserve">T </t>
    </r>
    <r>
      <rPr>
        <u/>
        <sz val="8"/>
        <color theme="1"/>
        <rFont val="Tahoma"/>
        <family val="2"/>
      </rPr>
      <t>192.500</t>
    </r>
  </si>
  <si>
    <r>
      <t xml:space="preserve">T </t>
    </r>
    <r>
      <rPr>
        <u/>
        <sz val="8"/>
        <color theme="1"/>
        <rFont val="Tahoma"/>
        <family val="2"/>
      </rPr>
      <t>252.600</t>
    </r>
  </si>
  <si>
    <r>
      <t xml:space="preserve">T </t>
    </r>
    <r>
      <rPr>
        <u/>
        <sz val="8"/>
        <color theme="1"/>
        <rFont val="Tahoma"/>
        <family val="2"/>
      </rPr>
      <t>4487.000</t>
    </r>
  </si>
  <si>
    <r>
      <t xml:space="preserve">T </t>
    </r>
    <r>
      <rPr>
        <u/>
        <sz val="8"/>
        <color theme="1"/>
        <rFont val="Tahoma"/>
        <family val="2"/>
      </rPr>
      <t>296.200</t>
    </r>
  </si>
  <si>
    <r>
      <t xml:space="preserve">T </t>
    </r>
    <r>
      <rPr>
        <u/>
        <sz val="8"/>
        <color theme="1"/>
        <rFont val="Tahoma"/>
        <family val="2"/>
      </rPr>
      <t>2843.000</t>
    </r>
  </si>
  <si>
    <r>
      <t xml:space="preserve">TM </t>
    </r>
    <r>
      <rPr>
        <u/>
        <sz val="8"/>
        <color theme="1"/>
        <rFont val="Tahoma"/>
        <family val="2"/>
      </rPr>
      <t>51170.000</t>
    </r>
  </si>
  <si>
    <r>
      <t xml:space="preserve">M </t>
    </r>
    <r>
      <rPr>
        <u/>
        <sz val="8"/>
        <color theme="1"/>
        <rFont val="Tahoma"/>
        <family val="2"/>
      </rPr>
      <t>45670.000</t>
    </r>
  </si>
  <si>
    <r>
      <t xml:space="preserve">T </t>
    </r>
    <r>
      <rPr>
        <u/>
        <sz val="8"/>
        <color theme="1"/>
        <rFont val="Tahoma"/>
        <family val="2"/>
      </rPr>
      <t>119.711%</t>
    </r>
  </si>
  <si>
    <r>
      <t xml:space="preserve">T </t>
    </r>
    <r>
      <rPr>
        <u/>
        <sz val="8"/>
        <color theme="1"/>
        <rFont val="Tahoma"/>
        <family val="2"/>
      </rPr>
      <t>73.900</t>
    </r>
  </si>
  <si>
    <r>
      <t xml:space="preserve">T </t>
    </r>
    <r>
      <rPr>
        <u/>
        <sz val="8"/>
        <color theme="1"/>
        <rFont val="Tahoma"/>
        <family val="2"/>
      </rPr>
      <t>250.800</t>
    </r>
  </si>
  <si>
    <r>
      <t xml:space="preserve">T </t>
    </r>
    <r>
      <rPr>
        <u/>
        <sz val="8"/>
        <color theme="1"/>
        <rFont val="Tahoma"/>
        <family val="2"/>
      </rPr>
      <t>4478.000</t>
    </r>
  </si>
  <si>
    <r>
      <t xml:space="preserve">T </t>
    </r>
    <r>
      <rPr>
        <u/>
        <sz val="8"/>
        <color theme="1"/>
        <rFont val="Tahoma"/>
        <family val="2"/>
      </rPr>
      <t>296.700</t>
    </r>
  </si>
  <si>
    <r>
      <t xml:space="preserve">T </t>
    </r>
    <r>
      <rPr>
        <u/>
        <sz val="8"/>
        <color theme="1"/>
        <rFont val="Tahoma"/>
        <family val="2"/>
      </rPr>
      <t>2838.000</t>
    </r>
  </si>
  <si>
    <r>
      <t xml:space="preserve">TM </t>
    </r>
    <r>
      <rPr>
        <u/>
        <sz val="8"/>
        <color theme="1"/>
        <rFont val="Tahoma"/>
        <family val="2"/>
      </rPr>
      <t>50890.000</t>
    </r>
  </si>
  <si>
    <r>
      <t xml:space="preserve">M </t>
    </r>
    <r>
      <rPr>
        <u/>
        <sz val="8"/>
        <color theme="1"/>
        <rFont val="Tahoma"/>
        <family val="2"/>
      </rPr>
      <t>44910.000</t>
    </r>
  </si>
  <si>
    <r>
      <t xml:space="preserve">T </t>
    </r>
    <r>
      <rPr>
        <u/>
        <sz val="8"/>
        <color theme="1"/>
        <rFont val="Tahoma"/>
        <family val="2"/>
      </rPr>
      <t>120.487%</t>
    </r>
  </si>
  <si>
    <r>
      <t xml:space="preserve">T </t>
    </r>
    <r>
      <rPr>
        <u/>
        <sz val="8"/>
        <color theme="1"/>
        <rFont val="Tahoma"/>
        <family val="2"/>
      </rPr>
      <t>73.520</t>
    </r>
  </si>
  <si>
    <r>
      <t xml:space="preserve">T </t>
    </r>
    <r>
      <rPr>
        <u/>
        <sz val="8"/>
        <color rgb="FF0000FF"/>
        <rFont val="Tahoma"/>
        <family val="2"/>
      </rPr>
      <t>252.100</t>
    </r>
  </si>
  <si>
    <r>
      <t xml:space="preserve">T </t>
    </r>
    <r>
      <rPr>
        <u/>
        <sz val="8"/>
        <color rgb="FF0000FF"/>
        <rFont val="Tahoma"/>
        <family val="2"/>
      </rPr>
      <t>4486.000</t>
    </r>
  </si>
  <si>
    <r>
      <t xml:space="preserve">T </t>
    </r>
    <r>
      <rPr>
        <u/>
        <sz val="8"/>
        <color rgb="FF0000FF"/>
        <rFont val="Tahoma"/>
        <family val="2"/>
      </rPr>
      <t>296.300</t>
    </r>
  </si>
  <si>
    <r>
      <t xml:space="preserve">T </t>
    </r>
    <r>
      <rPr>
        <u/>
        <sz val="8"/>
        <color rgb="FF0000FF"/>
        <rFont val="Tahoma"/>
        <family val="2"/>
      </rPr>
      <t>2836.000</t>
    </r>
  </si>
  <si>
    <r>
      <t xml:space="preserve">TM </t>
    </r>
    <r>
      <rPr>
        <u/>
        <sz val="8"/>
        <color rgb="FF0000FF"/>
        <rFont val="Tahoma"/>
        <family val="2"/>
      </rPr>
      <t>50930.000</t>
    </r>
  </si>
  <si>
    <r>
      <t xml:space="preserve">M </t>
    </r>
    <r>
      <rPr>
        <u/>
        <sz val="8"/>
        <color rgb="FF0000FF"/>
        <rFont val="Tahoma"/>
        <family val="2"/>
      </rPr>
      <t>45190.000</t>
    </r>
  </si>
  <si>
    <r>
      <t xml:space="preserve">T </t>
    </r>
    <r>
      <rPr>
        <u/>
        <sz val="8"/>
        <color rgb="FF0000FF"/>
        <rFont val="Tahoma"/>
        <family val="2"/>
      </rPr>
      <t>120.140%</t>
    </r>
  </si>
  <si>
    <r>
      <t xml:space="preserve">T </t>
    </r>
    <r>
      <rPr>
        <u/>
        <sz val="8"/>
        <color rgb="FF0000FF"/>
        <rFont val="Tahoma"/>
        <family val="2"/>
      </rPr>
      <t>192.700</t>
    </r>
  </si>
  <si>
    <r>
      <t xml:space="preserve">T </t>
    </r>
    <r>
      <rPr>
        <u/>
        <sz val="8"/>
        <color rgb="FF0000FF"/>
        <rFont val="Tahoma"/>
        <family val="2"/>
      </rPr>
      <t>70.760</t>
    </r>
  </si>
  <si>
    <r>
      <t xml:space="preserve">T </t>
    </r>
    <r>
      <rPr>
        <u/>
        <sz val="8"/>
        <color rgb="FF0000FF"/>
        <rFont val="Tahoma"/>
        <family val="2"/>
      </rPr>
      <t>1.124</t>
    </r>
  </si>
  <si>
    <r>
      <t xml:space="preserve">T </t>
    </r>
    <r>
      <rPr>
        <u/>
        <sz val="8"/>
        <color rgb="FF0000FF"/>
        <rFont val="Tahoma"/>
        <family val="2"/>
      </rPr>
      <t>7.129</t>
    </r>
  </si>
  <si>
    <r>
      <t xml:space="preserve">T </t>
    </r>
    <r>
      <rPr>
        <u/>
        <sz val="8"/>
        <color rgb="FF0000FF"/>
        <rFont val="Tahoma"/>
        <family val="2"/>
      </rPr>
      <t>0.357</t>
    </r>
  </si>
  <si>
    <r>
      <t xml:space="preserve">T </t>
    </r>
    <r>
      <rPr>
        <u/>
        <sz val="8"/>
        <color rgb="FF0000FF"/>
        <rFont val="Tahoma"/>
        <family val="2"/>
      </rPr>
      <t>8.620</t>
    </r>
  </si>
  <si>
    <r>
      <t xml:space="preserve">TM </t>
    </r>
    <r>
      <rPr>
        <u/>
        <sz val="8"/>
        <color rgb="FF0000FF"/>
        <rFont val="Tahoma"/>
        <family val="2"/>
      </rPr>
      <t>228.300</t>
    </r>
  </si>
  <si>
    <r>
      <t xml:space="preserve">M </t>
    </r>
    <r>
      <rPr>
        <u/>
        <sz val="8"/>
        <color rgb="FF0000FF"/>
        <rFont val="Tahoma"/>
        <family val="2"/>
      </rPr>
      <t>419.800</t>
    </r>
  </si>
  <si>
    <r>
      <t xml:space="preserve">T </t>
    </r>
    <r>
      <rPr>
        <u/>
        <sz val="8"/>
        <color rgb="FF0000FF"/>
        <rFont val="Tahoma"/>
        <family val="2"/>
      </rPr>
      <t>0.394%</t>
    </r>
  </si>
  <si>
    <r>
      <t xml:space="preserve">T </t>
    </r>
    <r>
      <rPr>
        <u/>
        <sz val="8"/>
        <color rgb="FF0000FF"/>
        <rFont val="Tahoma"/>
        <family val="2"/>
      </rPr>
      <t>5.109</t>
    </r>
  </si>
  <si>
    <r>
      <t xml:space="preserve">T </t>
    </r>
    <r>
      <rPr>
        <u/>
        <sz val="8"/>
        <color rgb="FF0000FF"/>
        <rFont val="Tahoma"/>
        <family val="2"/>
      </rPr>
      <t>0.446</t>
    </r>
  </si>
  <si>
    <r>
      <t xml:space="preserve">T </t>
    </r>
    <r>
      <rPr>
        <u/>
        <sz val="8"/>
        <color rgb="FF0000FF"/>
        <rFont val="Tahoma"/>
        <family val="2"/>
      </rPr>
      <t>0.159</t>
    </r>
  </si>
  <si>
    <r>
      <t xml:space="preserve">T </t>
    </r>
    <r>
      <rPr>
        <u/>
        <sz val="8"/>
        <color rgb="FF0000FF"/>
        <rFont val="Tahoma"/>
        <family val="2"/>
      </rPr>
      <t>0.120</t>
    </r>
  </si>
  <si>
    <r>
      <t xml:space="preserve">T </t>
    </r>
    <r>
      <rPr>
        <u/>
        <sz val="8"/>
        <color rgb="FF0000FF"/>
        <rFont val="Tahoma"/>
        <family val="2"/>
      </rPr>
      <t>0.304</t>
    </r>
  </si>
  <si>
    <r>
      <t xml:space="preserve">TM </t>
    </r>
    <r>
      <rPr>
        <u/>
        <sz val="8"/>
        <color rgb="FF0000FF"/>
        <rFont val="Tahoma"/>
        <family val="2"/>
      </rPr>
      <t>0.448</t>
    </r>
  </si>
  <si>
    <r>
      <t xml:space="preserve">M </t>
    </r>
    <r>
      <rPr>
        <u/>
        <sz val="8"/>
        <color rgb="FF0000FF"/>
        <rFont val="Tahoma"/>
        <family val="2"/>
      </rPr>
      <t>0.929</t>
    </r>
  </si>
  <si>
    <r>
      <t xml:space="preserve">T </t>
    </r>
    <r>
      <rPr>
        <u/>
        <sz val="8"/>
        <color rgb="FF0000FF"/>
        <rFont val="Tahoma"/>
        <family val="2"/>
      </rPr>
      <t>0.328</t>
    </r>
  </si>
  <si>
    <r>
      <t xml:space="preserve">T </t>
    </r>
    <r>
      <rPr>
        <u/>
        <sz val="8"/>
        <color rgb="FF0000FF"/>
        <rFont val="Tahoma"/>
        <family val="2"/>
      </rPr>
      <t>0.227</t>
    </r>
  </si>
  <si>
    <r>
      <t xml:space="preserve">T </t>
    </r>
    <r>
      <rPr>
        <u/>
        <sz val="8"/>
        <color rgb="FF0000FF"/>
        <rFont val="Tahoma"/>
        <family val="2"/>
      </rPr>
      <t>7.220</t>
    </r>
  </si>
  <si>
    <r>
      <t xml:space="preserve">T </t>
    </r>
    <r>
      <rPr>
        <u/>
        <sz val="8"/>
        <color theme="1"/>
        <rFont val="Tahoma"/>
        <family val="2"/>
      </rPr>
      <t>115.900</t>
    </r>
  </si>
  <si>
    <r>
      <t xml:space="preserve">T </t>
    </r>
    <r>
      <rPr>
        <u/>
        <sz val="8"/>
        <color theme="1"/>
        <rFont val="Tahoma"/>
        <family val="2"/>
      </rPr>
      <t>120.985%</t>
    </r>
  </si>
  <si>
    <r>
      <t xml:space="preserve">T </t>
    </r>
    <r>
      <rPr>
        <u/>
        <sz val="8"/>
        <color theme="1"/>
        <rFont val="Tahoma"/>
        <family val="2"/>
      </rPr>
      <t>115.400</t>
    </r>
  </si>
  <si>
    <r>
      <t xml:space="preserve">T </t>
    </r>
    <r>
      <rPr>
        <u/>
        <sz val="8"/>
        <color theme="1"/>
        <rFont val="Tahoma"/>
        <family val="2"/>
      </rPr>
      <t>121.333%</t>
    </r>
  </si>
  <si>
    <r>
      <t xml:space="preserve">T </t>
    </r>
    <r>
      <rPr>
        <u/>
        <sz val="8"/>
        <color theme="1"/>
        <rFont val="Tahoma"/>
        <family val="2"/>
      </rPr>
      <t>114.900</t>
    </r>
  </si>
  <si>
    <r>
      <t xml:space="preserve">T </t>
    </r>
    <r>
      <rPr>
        <u/>
        <sz val="8"/>
        <color theme="1"/>
        <rFont val="Tahoma"/>
        <family val="2"/>
      </rPr>
      <t>121.334%</t>
    </r>
  </si>
  <si>
    <r>
      <t xml:space="preserve">T </t>
    </r>
    <r>
      <rPr>
        <u/>
        <sz val="8"/>
        <color rgb="FF0000FF"/>
        <rFont val="Tahoma"/>
        <family val="2"/>
      </rPr>
      <t>115.400</t>
    </r>
  </si>
  <si>
    <r>
      <t xml:space="preserve">T </t>
    </r>
    <r>
      <rPr>
        <u/>
        <sz val="8"/>
        <color rgb="FF0000FF"/>
        <rFont val="Tahoma"/>
        <family val="2"/>
      </rPr>
      <t>121.217%</t>
    </r>
  </si>
  <si>
    <r>
      <t xml:space="preserve">T </t>
    </r>
    <r>
      <rPr>
        <u/>
        <sz val="8"/>
        <color rgb="FF0000FF"/>
        <rFont val="Tahoma"/>
        <family val="2"/>
      </rPr>
      <t>0.494</t>
    </r>
  </si>
  <si>
    <r>
      <t xml:space="preserve">T </t>
    </r>
    <r>
      <rPr>
        <u/>
        <sz val="8"/>
        <color rgb="FF0000FF"/>
        <rFont val="Tahoma"/>
        <family val="2"/>
      </rPr>
      <t>0.166</t>
    </r>
  </si>
  <si>
    <r>
      <t xml:space="preserve">T </t>
    </r>
    <r>
      <rPr>
        <u/>
        <sz val="8"/>
        <color theme="1"/>
        <rFont val="Tahoma"/>
        <family val="2"/>
      </rPr>
      <t>118.327%</t>
    </r>
  </si>
  <si>
    <r>
      <t xml:space="preserve">T </t>
    </r>
    <r>
      <rPr>
        <u/>
        <sz val="8"/>
        <color theme="1"/>
        <rFont val="Tahoma"/>
        <family val="2"/>
      </rPr>
      <t>118.010%</t>
    </r>
  </si>
  <si>
    <r>
      <t xml:space="preserve">T </t>
    </r>
    <r>
      <rPr>
        <u/>
        <sz val="8"/>
        <color theme="1"/>
        <rFont val="Tahoma"/>
        <family val="2"/>
      </rPr>
      <t>118.656%</t>
    </r>
  </si>
  <si>
    <r>
      <t xml:space="preserve">T </t>
    </r>
    <r>
      <rPr>
        <u/>
        <sz val="8"/>
        <color rgb="FF0000FF"/>
        <rFont val="Tahoma"/>
        <family val="2"/>
      </rPr>
      <t>118.331%</t>
    </r>
  </si>
  <si>
    <r>
      <t xml:space="preserve">T </t>
    </r>
    <r>
      <rPr>
        <u/>
        <sz val="8"/>
        <color rgb="FF0000FF"/>
        <rFont val="Tahoma"/>
        <family val="2"/>
      </rPr>
      <t>0.323%</t>
    </r>
  </si>
  <si>
    <r>
      <t xml:space="preserve">T </t>
    </r>
    <r>
      <rPr>
        <u/>
        <sz val="8"/>
        <color rgb="FF0000FF"/>
        <rFont val="Tahoma"/>
        <family val="2"/>
      </rPr>
      <t>0.273</t>
    </r>
  </si>
  <si>
    <r>
      <t xml:space="preserve">T </t>
    </r>
    <r>
      <rPr>
        <u/>
        <sz val="8"/>
        <color theme="1"/>
        <rFont val="Tahoma"/>
        <family val="2"/>
      </rPr>
      <t>109.480%</t>
    </r>
  </si>
  <si>
    <r>
      <t xml:space="preserve">T </t>
    </r>
    <r>
      <rPr>
        <u/>
        <sz val="8"/>
        <color theme="1"/>
        <rFont val="Tahoma"/>
        <family val="2"/>
      </rPr>
      <t>109.989%</t>
    </r>
  </si>
  <si>
    <r>
      <t xml:space="preserve">T </t>
    </r>
    <r>
      <rPr>
        <u/>
        <sz val="8"/>
        <color theme="1"/>
        <rFont val="Tahoma"/>
        <family val="2"/>
      </rPr>
      <t>109.867%</t>
    </r>
  </si>
  <si>
    <r>
      <t xml:space="preserve">T </t>
    </r>
    <r>
      <rPr>
        <u/>
        <sz val="8"/>
        <color rgb="FF0000FF"/>
        <rFont val="Tahoma"/>
        <family val="2"/>
      </rPr>
      <t>109.779%</t>
    </r>
  </si>
  <si>
    <r>
      <t xml:space="preserve">T </t>
    </r>
    <r>
      <rPr>
        <u/>
        <sz val="8"/>
        <color rgb="FF0000FF"/>
        <rFont val="Tahoma"/>
        <family val="2"/>
      </rPr>
      <t>0.265%</t>
    </r>
  </si>
  <si>
    <r>
      <t>SME-29-C1</t>
    </r>
    <r>
      <rPr>
        <sz val="7"/>
        <color theme="1"/>
        <rFont val="Tahoma"/>
        <family val="2"/>
      </rPr>
      <t>2/25/2014 1:20:10 PM</t>
    </r>
  </si>
  <si>
    <r>
      <t xml:space="preserve">T </t>
    </r>
    <r>
      <rPr>
        <u/>
        <sz val="8"/>
        <color theme="1"/>
        <rFont val="Tahoma"/>
        <family val="2"/>
      </rPr>
      <t>344.600</t>
    </r>
  </si>
  <si>
    <r>
      <t xml:space="preserve">T </t>
    </r>
    <r>
      <rPr>
        <u/>
        <sz val="8"/>
        <color theme="1"/>
        <rFont val="Tahoma"/>
        <family val="2"/>
      </rPr>
      <t>2893.000</t>
    </r>
  </si>
  <si>
    <r>
      <t xml:space="preserve">T </t>
    </r>
    <r>
      <rPr>
        <u/>
        <sz val="8"/>
        <color theme="1"/>
        <rFont val="Tahoma"/>
        <family val="2"/>
      </rPr>
      <t>460.100</t>
    </r>
  </si>
  <si>
    <r>
      <t xml:space="preserve">TM </t>
    </r>
    <r>
      <rPr>
        <u/>
        <sz val="8"/>
        <color theme="1"/>
        <rFont val="Tahoma"/>
        <family val="2"/>
      </rPr>
      <t>54620.000</t>
    </r>
  </si>
  <si>
    <r>
      <t xml:space="preserve">M </t>
    </r>
    <r>
      <rPr>
        <u/>
        <sz val="8"/>
        <color theme="1"/>
        <rFont val="Tahoma"/>
        <family val="2"/>
      </rPr>
      <t>31560.000</t>
    </r>
  </si>
  <si>
    <r>
      <t xml:space="preserve">T </t>
    </r>
    <r>
      <rPr>
        <u/>
        <sz val="8"/>
        <color theme="1"/>
        <rFont val="Tahoma"/>
        <family val="2"/>
      </rPr>
      <t>118.425%</t>
    </r>
  </si>
  <si>
    <r>
      <t xml:space="preserve">T </t>
    </r>
    <r>
      <rPr>
        <u/>
        <sz val="8"/>
        <color theme="1"/>
        <rFont val="Tahoma"/>
        <family val="2"/>
      </rPr>
      <t>157.000</t>
    </r>
  </si>
  <si>
    <r>
      <t xml:space="preserve">T </t>
    </r>
    <r>
      <rPr>
        <u/>
        <sz val="8"/>
        <color theme="1"/>
        <rFont val="Tahoma"/>
        <family val="2"/>
      </rPr>
      <t>341.600</t>
    </r>
  </si>
  <si>
    <r>
      <t xml:space="preserve">T </t>
    </r>
    <r>
      <rPr>
        <u/>
        <sz val="8"/>
        <color theme="1"/>
        <rFont val="Tahoma"/>
        <family val="2"/>
      </rPr>
      <t>2872.000</t>
    </r>
  </si>
  <si>
    <r>
      <t xml:space="preserve">T </t>
    </r>
    <r>
      <rPr>
        <u/>
        <sz val="8"/>
        <color theme="1"/>
        <rFont val="Tahoma"/>
        <family val="2"/>
      </rPr>
      <t>458.700</t>
    </r>
  </si>
  <si>
    <r>
      <t xml:space="preserve">T </t>
    </r>
    <r>
      <rPr>
        <u/>
        <sz val="8"/>
        <color theme="1"/>
        <rFont val="Tahoma"/>
        <family val="2"/>
      </rPr>
      <t>2494.000</t>
    </r>
  </si>
  <si>
    <r>
      <t xml:space="preserve">TM </t>
    </r>
    <r>
      <rPr>
        <u/>
        <sz val="8"/>
        <color theme="1"/>
        <rFont val="Tahoma"/>
        <family val="2"/>
      </rPr>
      <t>54890.000</t>
    </r>
  </si>
  <si>
    <r>
      <t xml:space="preserve">M </t>
    </r>
    <r>
      <rPr>
        <u/>
        <sz val="8"/>
        <color theme="1"/>
        <rFont val="Tahoma"/>
        <family val="2"/>
      </rPr>
      <t>32270.000</t>
    </r>
  </si>
  <si>
    <r>
      <t xml:space="preserve">T </t>
    </r>
    <r>
      <rPr>
        <u/>
        <sz val="8"/>
        <color theme="1"/>
        <rFont val="Tahoma"/>
        <family val="2"/>
      </rPr>
      <t>119.285%</t>
    </r>
  </si>
  <si>
    <r>
      <t xml:space="preserve">T </t>
    </r>
    <r>
      <rPr>
        <u/>
        <sz val="8"/>
        <color theme="1"/>
        <rFont val="Tahoma"/>
        <family val="2"/>
      </rPr>
      <t>154.600</t>
    </r>
  </si>
  <si>
    <r>
      <t xml:space="preserve">T </t>
    </r>
    <r>
      <rPr>
        <u/>
        <sz val="8"/>
        <color theme="1"/>
        <rFont val="Tahoma"/>
        <family val="2"/>
      </rPr>
      <t>344.700</t>
    </r>
  </si>
  <si>
    <r>
      <t xml:space="preserve">T </t>
    </r>
    <r>
      <rPr>
        <u/>
        <sz val="8"/>
        <color theme="1"/>
        <rFont val="Tahoma"/>
        <family val="2"/>
      </rPr>
      <t>2905.000</t>
    </r>
  </si>
  <si>
    <r>
      <t xml:space="preserve">T </t>
    </r>
    <r>
      <rPr>
        <u/>
        <sz val="8"/>
        <color theme="1"/>
        <rFont val="Tahoma"/>
        <family val="2"/>
      </rPr>
      <t>463.300</t>
    </r>
  </si>
  <si>
    <r>
      <t xml:space="preserve">T </t>
    </r>
    <r>
      <rPr>
        <u/>
        <sz val="8"/>
        <color theme="1"/>
        <rFont val="Tahoma"/>
        <family val="2"/>
      </rPr>
      <t>2517.000</t>
    </r>
  </si>
  <si>
    <r>
      <t xml:space="preserve">TM </t>
    </r>
    <r>
      <rPr>
        <u/>
        <sz val="8"/>
        <color theme="1"/>
        <rFont val="Tahoma"/>
        <family val="2"/>
      </rPr>
      <t>55330.000</t>
    </r>
  </si>
  <si>
    <r>
      <t xml:space="preserve">M </t>
    </r>
    <r>
      <rPr>
        <u/>
        <sz val="8"/>
        <color theme="1"/>
        <rFont val="Tahoma"/>
        <family val="2"/>
      </rPr>
      <t>31510.000</t>
    </r>
  </si>
  <si>
    <r>
      <t xml:space="preserve">T </t>
    </r>
    <r>
      <rPr>
        <u/>
        <sz val="8"/>
        <color theme="1"/>
        <rFont val="Tahoma"/>
        <family val="2"/>
      </rPr>
      <t>118.352%</t>
    </r>
  </si>
  <si>
    <r>
      <t xml:space="preserve">T </t>
    </r>
    <r>
      <rPr>
        <u/>
        <sz val="8"/>
        <color theme="1"/>
        <rFont val="Tahoma"/>
        <family val="2"/>
      </rPr>
      <t>162.400</t>
    </r>
  </si>
  <si>
    <r>
      <t xml:space="preserve">T </t>
    </r>
    <r>
      <rPr>
        <u/>
        <sz val="8"/>
        <color rgb="FF0000FF"/>
        <rFont val="Tahoma"/>
        <family val="2"/>
      </rPr>
      <t>343.700</t>
    </r>
  </si>
  <si>
    <r>
      <t xml:space="preserve">T </t>
    </r>
    <r>
      <rPr>
        <u/>
        <sz val="8"/>
        <color rgb="FF0000FF"/>
        <rFont val="Tahoma"/>
        <family val="2"/>
      </rPr>
      <t>2890.000</t>
    </r>
  </si>
  <si>
    <r>
      <t xml:space="preserve">T </t>
    </r>
    <r>
      <rPr>
        <u/>
        <sz val="8"/>
        <color rgb="FF0000FF"/>
        <rFont val="Tahoma"/>
        <family val="2"/>
      </rPr>
      <t>460.700</t>
    </r>
  </si>
  <si>
    <r>
      <t xml:space="preserve">T </t>
    </r>
    <r>
      <rPr>
        <u/>
        <sz val="8"/>
        <color rgb="FF0000FF"/>
        <rFont val="Tahoma"/>
        <family val="2"/>
      </rPr>
      <t>2360.000</t>
    </r>
  </si>
  <si>
    <r>
      <t xml:space="preserve">TM </t>
    </r>
    <r>
      <rPr>
        <u/>
        <sz val="8"/>
        <color rgb="FF0000FF"/>
        <rFont val="Tahoma"/>
        <family val="2"/>
      </rPr>
      <t>54950.000</t>
    </r>
  </si>
  <si>
    <r>
      <t xml:space="preserve">M </t>
    </r>
    <r>
      <rPr>
        <u/>
        <sz val="8"/>
        <color rgb="FF0000FF"/>
        <rFont val="Tahoma"/>
        <family val="2"/>
      </rPr>
      <t>31780.000</t>
    </r>
  </si>
  <si>
    <r>
      <t xml:space="preserve">T </t>
    </r>
    <r>
      <rPr>
        <u/>
        <sz val="8"/>
        <color rgb="FF0000FF"/>
        <rFont val="Tahoma"/>
        <family val="2"/>
      </rPr>
      <t>118.687%</t>
    </r>
  </si>
  <si>
    <r>
      <t xml:space="preserve">T </t>
    </r>
    <r>
      <rPr>
        <u/>
        <sz val="8"/>
        <color rgb="FF0000FF"/>
        <rFont val="Tahoma"/>
        <family val="2"/>
      </rPr>
      <t>158.000</t>
    </r>
  </si>
  <si>
    <r>
      <t xml:space="preserve">T </t>
    </r>
    <r>
      <rPr>
        <u/>
        <sz val="8"/>
        <color rgb="FF0000FF"/>
        <rFont val="Tahoma"/>
        <family val="2"/>
      </rPr>
      <t>1.768</t>
    </r>
  </si>
  <si>
    <r>
      <t xml:space="preserve">T </t>
    </r>
    <r>
      <rPr>
        <u/>
        <sz val="8"/>
        <color rgb="FF0000FF"/>
        <rFont val="Tahoma"/>
        <family val="2"/>
      </rPr>
      <t>16.770</t>
    </r>
  </si>
  <si>
    <r>
      <t xml:space="preserve">T </t>
    </r>
    <r>
      <rPr>
        <u/>
        <sz val="8"/>
        <color rgb="FF0000FF"/>
        <rFont val="Tahoma"/>
        <family val="2"/>
      </rPr>
      <t>2.339</t>
    </r>
  </si>
  <si>
    <r>
      <t xml:space="preserve">T </t>
    </r>
    <r>
      <rPr>
        <u/>
        <sz val="8"/>
        <color rgb="FF0000FF"/>
        <rFont val="Tahoma"/>
        <family val="2"/>
      </rPr>
      <t>252.500</t>
    </r>
  </si>
  <si>
    <r>
      <t xml:space="preserve">TM </t>
    </r>
    <r>
      <rPr>
        <u/>
        <sz val="8"/>
        <color rgb="FF0000FF"/>
        <rFont val="Tahoma"/>
        <family val="2"/>
      </rPr>
      <t>356.900</t>
    </r>
  </si>
  <si>
    <r>
      <t xml:space="preserve">M </t>
    </r>
    <r>
      <rPr>
        <u/>
        <sz val="8"/>
        <color rgb="FF0000FF"/>
        <rFont val="Tahoma"/>
        <family val="2"/>
      </rPr>
      <t>423.500</t>
    </r>
  </si>
  <si>
    <r>
      <t xml:space="preserve">T </t>
    </r>
    <r>
      <rPr>
        <u/>
        <sz val="8"/>
        <color rgb="FF0000FF"/>
        <rFont val="Tahoma"/>
        <family val="2"/>
      </rPr>
      <t>0.519%</t>
    </r>
  </si>
  <si>
    <r>
      <t xml:space="preserve">T </t>
    </r>
    <r>
      <rPr>
        <u/>
        <sz val="8"/>
        <color rgb="FF0000FF"/>
        <rFont val="Tahoma"/>
        <family val="2"/>
      </rPr>
      <t>3.977</t>
    </r>
  </si>
  <si>
    <r>
      <t xml:space="preserve">T </t>
    </r>
    <r>
      <rPr>
        <u/>
        <sz val="8"/>
        <color rgb="FF0000FF"/>
        <rFont val="Tahoma"/>
        <family val="2"/>
      </rPr>
      <t>0.580</t>
    </r>
  </si>
  <si>
    <r>
      <t xml:space="preserve">T </t>
    </r>
    <r>
      <rPr>
        <u/>
        <sz val="8"/>
        <color rgb="FF0000FF"/>
        <rFont val="Tahoma"/>
        <family val="2"/>
      </rPr>
      <t>0.508</t>
    </r>
  </si>
  <si>
    <r>
      <t xml:space="preserve">T </t>
    </r>
    <r>
      <rPr>
        <u/>
        <sz val="8"/>
        <color rgb="FF0000FF"/>
        <rFont val="Tahoma"/>
        <family val="2"/>
      </rPr>
      <t>10.700</t>
    </r>
  </si>
  <si>
    <r>
      <t xml:space="preserve">TM </t>
    </r>
    <r>
      <rPr>
        <u/>
        <sz val="8"/>
        <color rgb="FF0000FF"/>
        <rFont val="Tahoma"/>
        <family val="2"/>
      </rPr>
      <t>0.649</t>
    </r>
  </si>
  <si>
    <r>
      <t xml:space="preserve">M </t>
    </r>
    <r>
      <rPr>
        <u/>
        <sz val="8"/>
        <color rgb="FF0000FF"/>
        <rFont val="Tahoma"/>
        <family val="2"/>
      </rPr>
      <t>1.333</t>
    </r>
  </si>
  <si>
    <r>
      <t xml:space="preserve">T </t>
    </r>
    <r>
      <rPr>
        <u/>
        <sz val="8"/>
        <color rgb="FF0000FF"/>
        <rFont val="Tahoma"/>
        <family val="2"/>
      </rPr>
      <t>0.437</t>
    </r>
  </si>
  <si>
    <r>
      <t xml:space="preserve">T </t>
    </r>
    <r>
      <rPr>
        <u/>
        <sz val="8"/>
        <color rgb="FF0000FF"/>
        <rFont val="Tahoma"/>
        <family val="2"/>
      </rPr>
      <t>2.517</t>
    </r>
  </si>
  <si>
    <r>
      <t xml:space="preserve">TM </t>
    </r>
    <r>
      <rPr>
        <u/>
        <sz val="8"/>
        <color theme="1"/>
        <rFont val="Tahoma"/>
        <family val="2"/>
      </rPr>
      <t>133.800</t>
    </r>
  </si>
  <si>
    <r>
      <t xml:space="preserve">T </t>
    </r>
    <r>
      <rPr>
        <u/>
        <sz val="8"/>
        <color theme="1"/>
        <rFont val="Tahoma"/>
        <family val="2"/>
      </rPr>
      <t>119.764%</t>
    </r>
  </si>
  <si>
    <r>
      <t xml:space="preserve">TM </t>
    </r>
    <r>
      <rPr>
        <u/>
        <sz val="8"/>
        <color theme="1"/>
        <rFont val="Tahoma"/>
        <family val="2"/>
      </rPr>
      <t>134.000</t>
    </r>
  </si>
  <si>
    <r>
      <t xml:space="preserve">T </t>
    </r>
    <r>
      <rPr>
        <u/>
        <sz val="8"/>
        <color theme="1"/>
        <rFont val="Tahoma"/>
        <family val="2"/>
      </rPr>
      <t>120.179%</t>
    </r>
  </si>
  <si>
    <r>
      <t xml:space="preserve">TM </t>
    </r>
    <r>
      <rPr>
        <u/>
        <sz val="8"/>
        <color theme="1"/>
        <rFont val="Tahoma"/>
        <family val="2"/>
      </rPr>
      <t>134.500</t>
    </r>
  </si>
  <si>
    <r>
      <t xml:space="preserve">T </t>
    </r>
    <r>
      <rPr>
        <u/>
        <sz val="8"/>
        <color theme="1"/>
        <rFont val="Tahoma"/>
        <family val="2"/>
      </rPr>
      <t>119.700%</t>
    </r>
  </si>
  <si>
    <r>
      <t xml:space="preserve">TM </t>
    </r>
    <r>
      <rPr>
        <u/>
        <sz val="8"/>
        <color rgb="FF0000FF"/>
        <rFont val="Tahoma"/>
        <family val="2"/>
      </rPr>
      <t>134.100</t>
    </r>
  </si>
  <si>
    <r>
      <t xml:space="preserve">T </t>
    </r>
    <r>
      <rPr>
        <u/>
        <sz val="8"/>
        <color rgb="FF0000FF"/>
        <rFont val="Tahoma"/>
        <family val="2"/>
      </rPr>
      <t>119.881%</t>
    </r>
  </si>
  <si>
    <r>
      <t xml:space="preserve">TM </t>
    </r>
    <r>
      <rPr>
        <u/>
        <sz val="8"/>
        <color rgb="FF0000FF"/>
        <rFont val="Tahoma"/>
        <family val="2"/>
      </rPr>
      <t>0.381</t>
    </r>
  </si>
  <si>
    <r>
      <t xml:space="preserve">T </t>
    </r>
    <r>
      <rPr>
        <u/>
        <sz val="8"/>
        <color rgb="FF0000FF"/>
        <rFont val="Tahoma"/>
        <family val="2"/>
      </rPr>
      <t>0.260%</t>
    </r>
  </si>
  <si>
    <r>
      <t xml:space="preserve">TM </t>
    </r>
    <r>
      <rPr>
        <u/>
        <sz val="8"/>
        <color rgb="FF0000FF"/>
        <rFont val="Tahoma"/>
        <family val="2"/>
      </rPr>
      <t>0.284</t>
    </r>
  </si>
  <si>
    <r>
      <t xml:space="preserve">T </t>
    </r>
    <r>
      <rPr>
        <u/>
        <sz val="8"/>
        <color rgb="FF0000FF"/>
        <rFont val="Tahoma"/>
        <family val="2"/>
      </rPr>
      <t>0.217</t>
    </r>
  </si>
  <si>
    <r>
      <t xml:space="preserve">T </t>
    </r>
    <r>
      <rPr>
        <u/>
        <sz val="8"/>
        <color theme="1"/>
        <rFont val="Tahoma"/>
        <family val="2"/>
      </rPr>
      <t>116.768%</t>
    </r>
  </si>
  <si>
    <r>
      <t xml:space="preserve">T </t>
    </r>
    <r>
      <rPr>
        <u/>
        <sz val="8"/>
        <color theme="1"/>
        <rFont val="Tahoma"/>
        <family val="2"/>
      </rPr>
      <t>116.905%</t>
    </r>
  </si>
  <si>
    <r>
      <t xml:space="preserve">T </t>
    </r>
    <r>
      <rPr>
        <u/>
        <sz val="8"/>
        <color theme="1"/>
        <rFont val="Tahoma"/>
        <family val="2"/>
      </rPr>
      <t>117.604%</t>
    </r>
  </si>
  <si>
    <r>
      <t xml:space="preserve">T </t>
    </r>
    <r>
      <rPr>
        <u/>
        <sz val="8"/>
        <color rgb="FF0000FF"/>
        <rFont val="Tahoma"/>
        <family val="2"/>
      </rPr>
      <t>117.092%</t>
    </r>
  </si>
  <si>
    <r>
      <t xml:space="preserve">T </t>
    </r>
    <r>
      <rPr>
        <u/>
        <sz val="8"/>
        <color rgb="FF0000FF"/>
        <rFont val="Tahoma"/>
        <family val="2"/>
      </rPr>
      <t>0.449%</t>
    </r>
  </si>
  <si>
    <r>
      <t xml:space="preserve">T </t>
    </r>
    <r>
      <rPr>
        <u/>
        <sz val="8"/>
        <color rgb="FF0000FF"/>
        <rFont val="Tahoma"/>
        <family val="2"/>
      </rPr>
      <t>0.383</t>
    </r>
  </si>
  <si>
    <r>
      <t xml:space="preserve">T </t>
    </r>
    <r>
      <rPr>
        <u/>
        <sz val="8"/>
        <color theme="1"/>
        <rFont val="Tahoma"/>
        <family val="2"/>
      </rPr>
      <t>109.688%</t>
    </r>
  </si>
  <si>
    <r>
      <t xml:space="preserve">T </t>
    </r>
    <r>
      <rPr>
        <u/>
        <sz val="8"/>
        <color theme="1"/>
        <rFont val="Tahoma"/>
        <family val="2"/>
      </rPr>
      <t>109.132%</t>
    </r>
  </si>
  <si>
    <r>
      <t xml:space="preserve">T </t>
    </r>
    <r>
      <rPr>
        <u/>
        <sz val="8"/>
        <color theme="1"/>
        <rFont val="Tahoma"/>
        <family val="2"/>
      </rPr>
      <t>109.905%</t>
    </r>
  </si>
  <si>
    <r>
      <t xml:space="preserve">T </t>
    </r>
    <r>
      <rPr>
        <u/>
        <sz val="8"/>
        <color rgb="FF0000FF"/>
        <rFont val="Tahoma"/>
        <family val="2"/>
      </rPr>
      <t>109.575%</t>
    </r>
  </si>
  <si>
    <r>
      <t xml:space="preserve">T </t>
    </r>
    <r>
      <rPr>
        <u/>
        <sz val="8"/>
        <color rgb="FF0000FF"/>
        <rFont val="Tahoma"/>
        <family val="2"/>
      </rPr>
      <t>0.399%</t>
    </r>
  </si>
  <si>
    <r>
      <t xml:space="preserve">T </t>
    </r>
    <r>
      <rPr>
        <u/>
        <sz val="8"/>
        <color rgb="FF0000FF"/>
        <rFont val="Tahoma"/>
        <family val="2"/>
      </rPr>
      <t>0.364</t>
    </r>
  </si>
  <si>
    <r>
      <t>PWP-33-C1</t>
    </r>
    <r>
      <rPr>
        <sz val="7"/>
        <color theme="1"/>
        <rFont val="Tahoma"/>
        <family val="2"/>
      </rPr>
      <t>2/25/2014 1:27:33 PM</t>
    </r>
  </si>
  <si>
    <r>
      <t xml:space="preserve">T </t>
    </r>
    <r>
      <rPr>
        <u/>
        <sz val="8"/>
        <color theme="1"/>
        <rFont val="Tahoma"/>
        <family val="2"/>
      </rPr>
      <t>313.000</t>
    </r>
  </si>
  <si>
    <r>
      <t xml:space="preserve">T </t>
    </r>
    <r>
      <rPr>
        <u/>
        <sz val="8"/>
        <color theme="1"/>
        <rFont val="Tahoma"/>
        <family val="2"/>
      </rPr>
      <t>3974.000</t>
    </r>
  </si>
  <si>
    <r>
      <t xml:space="preserve">T </t>
    </r>
    <r>
      <rPr>
        <u/>
        <sz val="8"/>
        <color theme="1"/>
        <rFont val="Tahoma"/>
        <family val="2"/>
      </rPr>
      <t>415.400</t>
    </r>
  </si>
  <si>
    <r>
      <t xml:space="preserve">TM </t>
    </r>
    <r>
      <rPr>
        <u/>
        <sz val="8"/>
        <color theme="1"/>
        <rFont val="Tahoma"/>
        <family val="2"/>
      </rPr>
      <t>30200.000</t>
    </r>
  </si>
  <si>
    <r>
      <t xml:space="preserve">M </t>
    </r>
    <r>
      <rPr>
        <u/>
        <sz val="8"/>
        <color theme="1"/>
        <rFont val="Tahoma"/>
        <family val="2"/>
      </rPr>
      <t>65450.000</t>
    </r>
  </si>
  <si>
    <r>
      <t xml:space="preserve">T </t>
    </r>
    <r>
      <rPr>
        <u/>
        <sz val="8"/>
        <color theme="1"/>
        <rFont val="Tahoma"/>
        <family val="2"/>
      </rPr>
      <t>119.186%</t>
    </r>
  </si>
  <si>
    <r>
      <t xml:space="preserve">T </t>
    </r>
    <r>
      <rPr>
        <u/>
        <sz val="8"/>
        <color theme="1"/>
        <rFont val="Tahoma"/>
        <family val="2"/>
      </rPr>
      <t>276.400</t>
    </r>
  </si>
  <si>
    <r>
      <t xml:space="preserve">T </t>
    </r>
    <r>
      <rPr>
        <u/>
        <sz val="8"/>
        <color theme="1"/>
        <rFont val="Tahoma"/>
        <family val="2"/>
      </rPr>
      <t>132.200</t>
    </r>
  </si>
  <si>
    <r>
      <t xml:space="preserve">T </t>
    </r>
    <r>
      <rPr>
        <u/>
        <sz val="8"/>
        <color theme="1"/>
        <rFont val="Tahoma"/>
        <family val="2"/>
      </rPr>
      <t>312.100</t>
    </r>
  </si>
  <si>
    <r>
      <t xml:space="preserve">T </t>
    </r>
    <r>
      <rPr>
        <u/>
        <sz val="8"/>
        <color theme="1"/>
        <rFont val="Tahoma"/>
        <family val="2"/>
      </rPr>
      <t>3935.000</t>
    </r>
  </si>
  <si>
    <r>
      <t xml:space="preserve">T </t>
    </r>
    <r>
      <rPr>
        <u/>
        <sz val="8"/>
        <color theme="1"/>
        <rFont val="Tahoma"/>
        <family val="2"/>
      </rPr>
      <t>416.700</t>
    </r>
  </si>
  <si>
    <r>
      <t xml:space="preserve">TM </t>
    </r>
    <r>
      <rPr>
        <u/>
        <sz val="8"/>
        <color theme="1"/>
        <rFont val="Tahoma"/>
        <family val="2"/>
      </rPr>
      <t>30100.000</t>
    </r>
  </si>
  <si>
    <r>
      <t xml:space="preserve">M </t>
    </r>
    <r>
      <rPr>
        <u/>
        <sz val="8"/>
        <color theme="1"/>
        <rFont val="Tahoma"/>
        <family val="2"/>
      </rPr>
      <t>65310.000</t>
    </r>
  </si>
  <si>
    <r>
      <t xml:space="preserve">T </t>
    </r>
    <r>
      <rPr>
        <u/>
        <sz val="8"/>
        <color theme="1"/>
        <rFont val="Tahoma"/>
        <family val="2"/>
      </rPr>
      <t>119.476%</t>
    </r>
  </si>
  <si>
    <r>
      <t xml:space="preserve">T </t>
    </r>
    <r>
      <rPr>
        <u/>
        <sz val="8"/>
        <color theme="1"/>
        <rFont val="Tahoma"/>
        <family val="2"/>
      </rPr>
      <t>278.100</t>
    </r>
  </si>
  <si>
    <r>
      <t xml:space="preserve">T </t>
    </r>
    <r>
      <rPr>
        <u/>
        <sz val="8"/>
        <color theme="1"/>
        <rFont val="Tahoma"/>
        <family val="2"/>
      </rPr>
      <t>130.400</t>
    </r>
  </si>
  <si>
    <r>
      <t xml:space="preserve">T </t>
    </r>
    <r>
      <rPr>
        <u/>
        <sz val="8"/>
        <color theme="1"/>
        <rFont val="Tahoma"/>
        <family val="2"/>
      </rPr>
      <t>313.700</t>
    </r>
  </si>
  <si>
    <r>
      <t xml:space="preserve">T </t>
    </r>
    <r>
      <rPr>
        <u/>
        <sz val="8"/>
        <color theme="1"/>
        <rFont val="Tahoma"/>
        <family val="2"/>
      </rPr>
      <t>3966.000</t>
    </r>
  </si>
  <si>
    <r>
      <t xml:space="preserve">T </t>
    </r>
    <r>
      <rPr>
        <u/>
        <sz val="8"/>
        <color theme="1"/>
        <rFont val="Tahoma"/>
        <family val="2"/>
      </rPr>
      <t>411.600</t>
    </r>
  </si>
  <si>
    <r>
      <t xml:space="preserve">TM </t>
    </r>
    <r>
      <rPr>
        <u/>
        <sz val="8"/>
        <color theme="1"/>
        <rFont val="Tahoma"/>
        <family val="2"/>
      </rPr>
      <t>30150.000</t>
    </r>
  </si>
  <si>
    <r>
      <t xml:space="preserve">M </t>
    </r>
    <r>
      <rPr>
        <u/>
        <sz val="8"/>
        <color theme="1"/>
        <rFont val="Tahoma"/>
        <family val="2"/>
      </rPr>
      <t>65530.000</t>
    </r>
  </si>
  <si>
    <r>
      <t xml:space="preserve">T </t>
    </r>
    <r>
      <rPr>
        <u/>
        <sz val="8"/>
        <color theme="1"/>
        <rFont val="Tahoma"/>
        <family val="2"/>
      </rPr>
      <t>119.216%</t>
    </r>
  </si>
  <si>
    <r>
      <t xml:space="preserve">T </t>
    </r>
    <r>
      <rPr>
        <u/>
        <sz val="8"/>
        <color theme="1"/>
        <rFont val="Tahoma"/>
        <family val="2"/>
      </rPr>
      <t>276.000</t>
    </r>
  </si>
  <si>
    <r>
      <t xml:space="preserve">T </t>
    </r>
    <r>
      <rPr>
        <u/>
        <sz val="8"/>
        <color theme="1"/>
        <rFont val="Tahoma"/>
        <family val="2"/>
      </rPr>
      <t>131.500</t>
    </r>
  </si>
  <si>
    <r>
      <t xml:space="preserve">T </t>
    </r>
    <r>
      <rPr>
        <u/>
        <sz val="8"/>
        <color rgb="FF0000FF"/>
        <rFont val="Tahoma"/>
        <family val="2"/>
      </rPr>
      <t>312.900</t>
    </r>
  </si>
  <si>
    <r>
      <t xml:space="preserve">T </t>
    </r>
    <r>
      <rPr>
        <u/>
        <sz val="8"/>
        <color rgb="FF0000FF"/>
        <rFont val="Tahoma"/>
        <family val="2"/>
      </rPr>
      <t>3958.000</t>
    </r>
  </si>
  <si>
    <r>
      <t xml:space="preserve">T </t>
    </r>
    <r>
      <rPr>
        <u/>
        <sz val="8"/>
        <color rgb="FF0000FF"/>
        <rFont val="Tahoma"/>
        <family val="2"/>
      </rPr>
      <t>414.500</t>
    </r>
  </si>
  <si>
    <r>
      <t xml:space="preserve">TM </t>
    </r>
    <r>
      <rPr>
        <u/>
        <sz val="8"/>
        <color rgb="FF0000FF"/>
        <rFont val="Tahoma"/>
        <family val="2"/>
      </rPr>
      <t>30150.000</t>
    </r>
  </si>
  <si>
    <r>
      <t xml:space="preserve">M </t>
    </r>
    <r>
      <rPr>
        <u/>
        <sz val="8"/>
        <color rgb="FF0000FF"/>
        <rFont val="Tahoma"/>
        <family val="2"/>
      </rPr>
      <t>65430.000</t>
    </r>
  </si>
  <si>
    <r>
      <t xml:space="preserve">T </t>
    </r>
    <r>
      <rPr>
        <u/>
        <sz val="8"/>
        <color rgb="FF0000FF"/>
        <rFont val="Tahoma"/>
        <family val="2"/>
      </rPr>
      <t>119.292%</t>
    </r>
  </si>
  <si>
    <r>
      <t xml:space="preserve">T </t>
    </r>
    <r>
      <rPr>
        <u/>
        <sz val="8"/>
        <color rgb="FF0000FF"/>
        <rFont val="Tahoma"/>
        <family val="2"/>
      </rPr>
      <t>276.900</t>
    </r>
  </si>
  <si>
    <r>
      <t xml:space="preserve">T </t>
    </r>
    <r>
      <rPr>
        <u/>
        <sz val="8"/>
        <color rgb="FF0000FF"/>
        <rFont val="Tahoma"/>
        <family val="2"/>
      </rPr>
      <t>131.300</t>
    </r>
  </si>
  <si>
    <r>
      <t xml:space="preserve">T </t>
    </r>
    <r>
      <rPr>
        <u/>
        <sz val="8"/>
        <color rgb="FF0000FF"/>
        <rFont val="Tahoma"/>
        <family val="2"/>
      </rPr>
      <t>0.796</t>
    </r>
  </si>
  <si>
    <r>
      <t xml:space="preserve">T </t>
    </r>
    <r>
      <rPr>
        <u/>
        <sz val="8"/>
        <color rgb="FF0000FF"/>
        <rFont val="Tahoma"/>
        <family val="2"/>
      </rPr>
      <t>20.620</t>
    </r>
  </si>
  <si>
    <r>
      <t xml:space="preserve">T </t>
    </r>
    <r>
      <rPr>
        <u/>
        <sz val="8"/>
        <color rgb="FF0000FF"/>
        <rFont val="Tahoma"/>
        <family val="2"/>
      </rPr>
      <t>2.657</t>
    </r>
  </si>
  <si>
    <r>
      <t xml:space="preserve">TM </t>
    </r>
    <r>
      <rPr>
        <u/>
        <sz val="8"/>
        <color rgb="FF0000FF"/>
        <rFont val="Tahoma"/>
        <family val="2"/>
      </rPr>
      <t>46.420</t>
    </r>
  </si>
  <si>
    <r>
      <t xml:space="preserve">M </t>
    </r>
    <r>
      <rPr>
        <u/>
        <sz val="8"/>
        <color rgb="FF0000FF"/>
        <rFont val="Tahoma"/>
        <family val="2"/>
      </rPr>
      <t>112.000</t>
    </r>
  </si>
  <si>
    <r>
      <t xml:space="preserve">T </t>
    </r>
    <r>
      <rPr>
        <u/>
        <sz val="8"/>
        <color rgb="FF0000FF"/>
        <rFont val="Tahoma"/>
        <family val="2"/>
      </rPr>
      <t>0.160%</t>
    </r>
  </si>
  <si>
    <r>
      <t xml:space="preserve">T </t>
    </r>
    <r>
      <rPr>
        <u/>
        <sz val="8"/>
        <color rgb="FF0000FF"/>
        <rFont val="Tahoma"/>
        <family val="2"/>
      </rPr>
      <t>1.134</t>
    </r>
  </si>
  <si>
    <r>
      <t xml:space="preserve">T </t>
    </r>
    <r>
      <rPr>
        <u/>
        <sz val="8"/>
        <color rgb="FF0000FF"/>
        <rFont val="Tahoma"/>
        <family val="2"/>
      </rPr>
      <t>0.909</t>
    </r>
  </si>
  <si>
    <r>
      <t xml:space="preserve">T </t>
    </r>
    <r>
      <rPr>
        <u/>
        <sz val="8"/>
        <color rgb="FF0000FF"/>
        <rFont val="Tahoma"/>
        <family val="2"/>
      </rPr>
      <t>0.255</t>
    </r>
  </si>
  <si>
    <r>
      <t xml:space="preserve">T </t>
    </r>
    <r>
      <rPr>
        <u/>
        <sz val="8"/>
        <color rgb="FF0000FF"/>
        <rFont val="Tahoma"/>
        <family val="2"/>
      </rPr>
      <t>0.521</t>
    </r>
  </si>
  <si>
    <r>
      <t xml:space="preserve">T </t>
    </r>
    <r>
      <rPr>
        <u/>
        <sz val="8"/>
        <color rgb="FF0000FF"/>
        <rFont val="Tahoma"/>
        <family val="2"/>
      </rPr>
      <t>0.641</t>
    </r>
  </si>
  <si>
    <r>
      <t xml:space="preserve">TM </t>
    </r>
    <r>
      <rPr>
        <u/>
        <sz val="8"/>
        <color rgb="FF0000FF"/>
        <rFont val="Tahoma"/>
        <family val="2"/>
      </rPr>
      <t>0.154</t>
    </r>
  </si>
  <si>
    <r>
      <t xml:space="preserve">T </t>
    </r>
    <r>
      <rPr>
        <u/>
        <sz val="8"/>
        <color rgb="FF0000FF"/>
        <rFont val="Tahoma"/>
        <family val="2"/>
      </rPr>
      <t>0.410</t>
    </r>
  </si>
  <si>
    <r>
      <t xml:space="preserve">T </t>
    </r>
    <r>
      <rPr>
        <u/>
        <sz val="8"/>
        <color rgb="FF0000FF"/>
        <rFont val="Tahoma"/>
        <family val="2"/>
      </rPr>
      <t>0.692</t>
    </r>
  </si>
  <si>
    <r>
      <t xml:space="preserve">TM </t>
    </r>
    <r>
      <rPr>
        <u/>
        <sz val="8"/>
        <color theme="1"/>
        <rFont val="Tahoma"/>
        <family val="2"/>
      </rPr>
      <t>254.400</t>
    </r>
  </si>
  <si>
    <r>
      <t xml:space="preserve">T </t>
    </r>
    <r>
      <rPr>
        <u/>
        <sz val="8"/>
        <color theme="1"/>
        <rFont val="Tahoma"/>
        <family val="2"/>
      </rPr>
      <t>120.575%</t>
    </r>
  </si>
  <si>
    <r>
      <t xml:space="preserve">TM </t>
    </r>
    <r>
      <rPr>
        <u/>
        <sz val="8"/>
        <color theme="1"/>
        <rFont val="Tahoma"/>
        <family val="2"/>
      </rPr>
      <t>254.900</t>
    </r>
  </si>
  <si>
    <r>
      <t xml:space="preserve">T </t>
    </r>
    <r>
      <rPr>
        <u/>
        <sz val="8"/>
        <color theme="1"/>
        <rFont val="Tahoma"/>
        <family val="2"/>
      </rPr>
      <t>119.302%</t>
    </r>
  </si>
  <si>
    <r>
      <t xml:space="preserve">TM </t>
    </r>
    <r>
      <rPr>
        <u/>
        <sz val="8"/>
        <color theme="1"/>
        <rFont val="Tahoma"/>
        <family val="2"/>
      </rPr>
      <t>254.100</t>
    </r>
  </si>
  <si>
    <r>
      <t xml:space="preserve">T </t>
    </r>
    <r>
      <rPr>
        <u/>
        <sz val="8"/>
        <color theme="1"/>
        <rFont val="Tahoma"/>
        <family val="2"/>
      </rPr>
      <t>120.493%</t>
    </r>
  </si>
  <si>
    <r>
      <t xml:space="preserve">TM </t>
    </r>
    <r>
      <rPr>
        <u/>
        <sz val="8"/>
        <color rgb="FF0000FF"/>
        <rFont val="Tahoma"/>
        <family val="2"/>
      </rPr>
      <t>254.500</t>
    </r>
  </si>
  <si>
    <r>
      <t xml:space="preserve">T </t>
    </r>
    <r>
      <rPr>
        <u/>
        <sz val="8"/>
        <color rgb="FF0000FF"/>
        <rFont val="Tahoma"/>
        <family val="2"/>
      </rPr>
      <t>120.124%</t>
    </r>
  </si>
  <si>
    <r>
      <t xml:space="preserve">TM </t>
    </r>
    <r>
      <rPr>
        <u/>
        <sz val="8"/>
        <color rgb="FF0000FF"/>
        <rFont val="Tahoma"/>
        <family val="2"/>
      </rPr>
      <t>0.429</t>
    </r>
  </si>
  <si>
    <r>
      <t xml:space="preserve">T </t>
    </r>
    <r>
      <rPr>
        <u/>
        <sz val="8"/>
        <color rgb="FF0000FF"/>
        <rFont val="Tahoma"/>
        <family val="2"/>
      </rPr>
      <t>0.713%</t>
    </r>
  </si>
  <si>
    <r>
      <t xml:space="preserve">TM </t>
    </r>
    <r>
      <rPr>
        <u/>
        <sz val="8"/>
        <color rgb="FF0000FF"/>
        <rFont val="Tahoma"/>
        <family val="2"/>
      </rPr>
      <t>0.169</t>
    </r>
  </si>
  <si>
    <r>
      <t xml:space="preserve">T </t>
    </r>
    <r>
      <rPr>
        <u/>
        <sz val="8"/>
        <color rgb="FF0000FF"/>
        <rFont val="Tahoma"/>
        <family val="2"/>
      </rPr>
      <t>0.593</t>
    </r>
  </si>
  <si>
    <r>
      <t xml:space="preserve">T </t>
    </r>
    <r>
      <rPr>
        <u/>
        <sz val="8"/>
        <color theme="1"/>
        <rFont val="Tahoma"/>
        <family val="2"/>
      </rPr>
      <t>117.515%</t>
    </r>
  </si>
  <si>
    <r>
      <t xml:space="preserve">T </t>
    </r>
    <r>
      <rPr>
        <u/>
        <sz val="8"/>
        <color theme="1"/>
        <rFont val="Tahoma"/>
        <family val="2"/>
      </rPr>
      <t>117.917%</t>
    </r>
  </si>
  <si>
    <r>
      <t xml:space="preserve">T </t>
    </r>
    <r>
      <rPr>
        <u/>
        <sz val="8"/>
        <color theme="1"/>
        <rFont val="Tahoma"/>
        <family val="2"/>
      </rPr>
      <t>117.924%</t>
    </r>
  </si>
  <si>
    <r>
      <t xml:space="preserve">T </t>
    </r>
    <r>
      <rPr>
        <u/>
        <sz val="8"/>
        <color rgb="FF0000FF"/>
        <rFont val="Tahoma"/>
        <family val="2"/>
      </rPr>
      <t>117.785%</t>
    </r>
  </si>
  <si>
    <r>
      <t xml:space="preserve">T </t>
    </r>
    <r>
      <rPr>
        <u/>
        <sz val="8"/>
        <color rgb="FF0000FF"/>
        <rFont val="Tahoma"/>
        <family val="2"/>
      </rPr>
      <t>0.234%</t>
    </r>
  </si>
  <si>
    <r>
      <t xml:space="preserve">T </t>
    </r>
    <r>
      <rPr>
        <u/>
        <sz val="8"/>
        <color rgb="FF0000FF"/>
        <rFont val="Tahoma"/>
        <family val="2"/>
      </rPr>
      <t>0.198</t>
    </r>
  </si>
  <si>
    <r>
      <t xml:space="preserve">T </t>
    </r>
    <r>
      <rPr>
        <u/>
        <sz val="8"/>
        <color theme="1"/>
        <rFont val="Tahoma"/>
        <family val="2"/>
      </rPr>
      <t>109.862%</t>
    </r>
  </si>
  <si>
    <r>
      <t xml:space="preserve">T </t>
    </r>
    <r>
      <rPr>
        <u/>
        <sz val="8"/>
        <color theme="1"/>
        <rFont val="Tahoma"/>
        <family val="2"/>
      </rPr>
      <t>110.453%</t>
    </r>
  </si>
  <si>
    <r>
      <t xml:space="preserve">T </t>
    </r>
    <r>
      <rPr>
        <u/>
        <sz val="8"/>
        <color theme="1"/>
        <rFont val="Tahoma"/>
        <family val="2"/>
      </rPr>
      <t>109.677%</t>
    </r>
  </si>
  <si>
    <r>
      <t xml:space="preserve">T </t>
    </r>
    <r>
      <rPr>
        <u/>
        <sz val="8"/>
        <color rgb="FF0000FF"/>
        <rFont val="Tahoma"/>
        <family val="2"/>
      </rPr>
      <t>109.997%</t>
    </r>
  </si>
  <si>
    <r>
      <t xml:space="preserve">T </t>
    </r>
    <r>
      <rPr>
        <u/>
        <sz val="8"/>
        <color rgb="FF0000FF"/>
        <rFont val="Tahoma"/>
        <family val="2"/>
      </rPr>
      <t>0.405%</t>
    </r>
  </si>
  <si>
    <r>
      <t xml:space="preserve">T </t>
    </r>
    <r>
      <rPr>
        <u/>
        <sz val="8"/>
        <color rgb="FF0000FF"/>
        <rFont val="Tahoma"/>
        <family val="2"/>
      </rPr>
      <t>0.368</t>
    </r>
  </si>
  <si>
    <r>
      <t>MVP-38-C1</t>
    </r>
    <r>
      <rPr>
        <sz val="7"/>
        <color theme="1"/>
        <rFont val="Tahoma"/>
        <family val="2"/>
      </rPr>
      <t>2/25/2014 1:34:57 PM</t>
    </r>
  </si>
  <si>
    <r>
      <t xml:space="preserve">T </t>
    </r>
    <r>
      <rPr>
        <u/>
        <sz val="8"/>
        <color theme="1"/>
        <rFont val="Tahoma"/>
        <family val="2"/>
      </rPr>
      <t>517.600</t>
    </r>
  </si>
  <si>
    <r>
      <t xml:space="preserve">T </t>
    </r>
    <r>
      <rPr>
        <u/>
        <sz val="8"/>
        <color theme="1"/>
        <rFont val="Tahoma"/>
        <family val="2"/>
      </rPr>
      <t>4313.000</t>
    </r>
  </si>
  <si>
    <r>
      <t xml:space="preserve">T </t>
    </r>
    <r>
      <rPr>
        <u/>
        <sz val="8"/>
        <color theme="1"/>
        <rFont val="Tahoma"/>
        <family val="2"/>
      </rPr>
      <t>463.900</t>
    </r>
  </si>
  <si>
    <r>
      <t xml:space="preserve">TM </t>
    </r>
    <r>
      <rPr>
        <u/>
        <sz val="8"/>
        <color theme="1"/>
        <rFont val="Tahoma"/>
        <family val="2"/>
      </rPr>
      <t>36770.000</t>
    </r>
  </si>
  <si>
    <r>
      <t xml:space="preserve">M </t>
    </r>
    <r>
      <rPr>
        <u/>
        <sz val="8"/>
        <color theme="1"/>
        <rFont val="Tahoma"/>
        <family val="2"/>
      </rPr>
      <t>62320.000</t>
    </r>
  </si>
  <si>
    <r>
      <t xml:space="preserve">T </t>
    </r>
    <r>
      <rPr>
        <u/>
        <sz val="8"/>
        <color theme="1"/>
        <rFont val="Tahoma"/>
        <family val="2"/>
      </rPr>
      <t>117.460%</t>
    </r>
  </si>
  <si>
    <r>
      <t xml:space="preserve">T </t>
    </r>
    <r>
      <rPr>
        <u/>
        <sz val="8"/>
        <color theme="1"/>
        <rFont val="Tahoma"/>
        <family val="2"/>
      </rPr>
      <t>118.500</t>
    </r>
  </si>
  <si>
    <r>
      <t xml:space="preserve">T </t>
    </r>
    <r>
      <rPr>
        <u/>
        <sz val="8"/>
        <color theme="1"/>
        <rFont val="Tahoma"/>
        <family val="2"/>
      </rPr>
      <t>517.000</t>
    </r>
  </si>
  <si>
    <r>
      <t xml:space="preserve">T </t>
    </r>
    <r>
      <rPr>
        <u/>
        <sz val="8"/>
        <color theme="1"/>
        <rFont val="Tahoma"/>
        <family val="2"/>
      </rPr>
      <t>4307.000</t>
    </r>
  </si>
  <si>
    <r>
      <t xml:space="preserve">T </t>
    </r>
    <r>
      <rPr>
        <u/>
        <sz val="8"/>
        <color theme="1"/>
        <rFont val="Tahoma"/>
        <family val="2"/>
      </rPr>
      <t>460.500</t>
    </r>
  </si>
  <si>
    <r>
      <t xml:space="preserve">TM </t>
    </r>
    <r>
      <rPr>
        <u/>
        <sz val="8"/>
        <color theme="1"/>
        <rFont val="Tahoma"/>
        <family val="2"/>
      </rPr>
      <t>36930.000</t>
    </r>
  </si>
  <si>
    <r>
      <t xml:space="preserve">M </t>
    </r>
    <r>
      <rPr>
        <u/>
        <sz val="8"/>
        <color theme="1"/>
        <rFont val="Tahoma"/>
        <family val="2"/>
      </rPr>
      <t>61830.000</t>
    </r>
  </si>
  <si>
    <r>
      <t xml:space="preserve">T </t>
    </r>
    <r>
      <rPr>
        <u/>
        <sz val="8"/>
        <color theme="1"/>
        <rFont val="Tahoma"/>
        <family val="2"/>
      </rPr>
      <t>117.473%</t>
    </r>
  </si>
  <si>
    <r>
      <t xml:space="preserve">T </t>
    </r>
    <r>
      <rPr>
        <u/>
        <sz val="8"/>
        <color theme="1"/>
        <rFont val="Tahoma"/>
        <family val="2"/>
      </rPr>
      <t>118.000</t>
    </r>
  </si>
  <si>
    <r>
      <t xml:space="preserve">T </t>
    </r>
    <r>
      <rPr>
        <u/>
        <sz val="8"/>
        <color theme="1"/>
        <rFont val="Tahoma"/>
        <family val="2"/>
      </rPr>
      <t>518.200</t>
    </r>
  </si>
  <si>
    <r>
      <t xml:space="preserve">T </t>
    </r>
    <r>
      <rPr>
        <u/>
        <sz val="8"/>
        <color theme="1"/>
        <rFont val="Tahoma"/>
        <family val="2"/>
      </rPr>
      <t>4314.000</t>
    </r>
  </si>
  <si>
    <r>
      <t xml:space="preserve">T </t>
    </r>
    <r>
      <rPr>
        <u/>
        <sz val="8"/>
        <color theme="1"/>
        <rFont val="Tahoma"/>
        <family val="2"/>
      </rPr>
      <t>464.100</t>
    </r>
  </si>
  <si>
    <r>
      <t xml:space="preserve">M </t>
    </r>
    <r>
      <rPr>
        <u/>
        <sz val="8"/>
        <color theme="1"/>
        <rFont val="Tahoma"/>
        <family val="2"/>
      </rPr>
      <t>61920.000</t>
    </r>
  </si>
  <si>
    <r>
      <t xml:space="preserve">T </t>
    </r>
    <r>
      <rPr>
        <u/>
        <sz val="8"/>
        <color theme="1"/>
        <rFont val="Tahoma"/>
        <family val="2"/>
      </rPr>
      <t>117.223%</t>
    </r>
  </si>
  <si>
    <r>
      <t xml:space="preserve">T </t>
    </r>
    <r>
      <rPr>
        <u/>
        <sz val="8"/>
        <color theme="1"/>
        <rFont val="Tahoma"/>
        <family val="2"/>
      </rPr>
      <t>267.800</t>
    </r>
  </si>
  <si>
    <r>
      <t xml:space="preserve">T </t>
    </r>
    <r>
      <rPr>
        <u/>
        <sz val="8"/>
        <color theme="1"/>
        <rFont val="Tahoma"/>
        <family val="2"/>
      </rPr>
      <t>118.200</t>
    </r>
  </si>
  <si>
    <r>
      <t xml:space="preserve">T </t>
    </r>
    <r>
      <rPr>
        <u/>
        <sz val="8"/>
        <color rgb="FF0000FF"/>
        <rFont val="Tahoma"/>
        <family val="2"/>
      </rPr>
      <t>517.600</t>
    </r>
  </si>
  <si>
    <r>
      <t xml:space="preserve">T </t>
    </r>
    <r>
      <rPr>
        <u/>
        <sz val="8"/>
        <color rgb="FF0000FF"/>
        <rFont val="Tahoma"/>
        <family val="2"/>
      </rPr>
      <t>4311.000</t>
    </r>
  </si>
  <si>
    <r>
      <t xml:space="preserve">T </t>
    </r>
    <r>
      <rPr>
        <u/>
        <sz val="8"/>
        <color rgb="FF0000FF"/>
        <rFont val="Tahoma"/>
        <family val="2"/>
      </rPr>
      <t>462.800</t>
    </r>
  </si>
  <si>
    <r>
      <t xml:space="preserve">TM </t>
    </r>
    <r>
      <rPr>
        <u/>
        <sz val="8"/>
        <color rgb="FF0000FF"/>
        <rFont val="Tahoma"/>
        <family val="2"/>
      </rPr>
      <t>36880.000</t>
    </r>
  </si>
  <si>
    <r>
      <t xml:space="preserve">M </t>
    </r>
    <r>
      <rPr>
        <u/>
        <sz val="8"/>
        <color rgb="FF0000FF"/>
        <rFont val="Tahoma"/>
        <family val="2"/>
      </rPr>
      <t>62020.000</t>
    </r>
  </si>
  <si>
    <r>
      <t xml:space="preserve">T </t>
    </r>
    <r>
      <rPr>
        <u/>
        <sz val="8"/>
        <color rgb="FF0000FF"/>
        <rFont val="Tahoma"/>
        <family val="2"/>
      </rPr>
      <t>117.385%</t>
    </r>
  </si>
  <si>
    <r>
      <t xml:space="preserve">T </t>
    </r>
    <r>
      <rPr>
        <u/>
        <sz val="8"/>
        <color rgb="FF0000FF"/>
        <rFont val="Tahoma"/>
        <family val="2"/>
      </rPr>
      <t>269.500</t>
    </r>
  </si>
  <si>
    <r>
      <t xml:space="preserve">T </t>
    </r>
    <r>
      <rPr>
        <u/>
        <sz val="8"/>
        <color rgb="FF0000FF"/>
        <rFont val="Tahoma"/>
        <family val="2"/>
      </rPr>
      <t>118.300</t>
    </r>
  </si>
  <si>
    <r>
      <t xml:space="preserve">T </t>
    </r>
    <r>
      <rPr>
        <u/>
        <sz val="8"/>
        <color rgb="FF0000FF"/>
        <rFont val="Tahoma"/>
        <family val="2"/>
      </rPr>
      <t>0.626</t>
    </r>
  </si>
  <si>
    <r>
      <t xml:space="preserve">T </t>
    </r>
    <r>
      <rPr>
        <u/>
        <sz val="8"/>
        <color rgb="FF0000FF"/>
        <rFont val="Tahoma"/>
        <family val="2"/>
      </rPr>
      <t>3.575</t>
    </r>
  </si>
  <si>
    <r>
      <t xml:space="preserve">T </t>
    </r>
    <r>
      <rPr>
        <u/>
        <sz val="8"/>
        <color rgb="FF0000FF"/>
        <rFont val="Tahoma"/>
        <family val="2"/>
      </rPr>
      <t>2.023</t>
    </r>
  </si>
  <si>
    <r>
      <t xml:space="preserve">TM </t>
    </r>
    <r>
      <rPr>
        <u/>
        <sz val="8"/>
        <color rgb="FF0000FF"/>
        <rFont val="Tahoma"/>
        <family val="2"/>
      </rPr>
      <t>90.520</t>
    </r>
  </si>
  <si>
    <r>
      <t xml:space="preserve">M </t>
    </r>
    <r>
      <rPr>
        <u/>
        <sz val="8"/>
        <color rgb="FF0000FF"/>
        <rFont val="Tahoma"/>
        <family val="2"/>
      </rPr>
      <t>258.000</t>
    </r>
  </si>
  <si>
    <r>
      <t xml:space="preserve">T </t>
    </r>
    <r>
      <rPr>
        <u/>
        <sz val="8"/>
        <color rgb="FF0000FF"/>
        <rFont val="Tahoma"/>
        <family val="2"/>
      </rPr>
      <t>0.141%</t>
    </r>
  </si>
  <si>
    <r>
      <t xml:space="preserve">T </t>
    </r>
    <r>
      <rPr>
        <u/>
        <sz val="8"/>
        <color rgb="FF0000FF"/>
        <rFont val="Tahoma"/>
        <family val="2"/>
      </rPr>
      <t>2.044</t>
    </r>
  </si>
  <si>
    <r>
      <t xml:space="preserve">T </t>
    </r>
    <r>
      <rPr>
        <u/>
        <sz val="8"/>
        <color rgb="FF0000FF"/>
        <rFont val="Tahoma"/>
        <family val="2"/>
      </rPr>
      <t>0.254</t>
    </r>
  </si>
  <si>
    <r>
      <t xml:space="preserve">T </t>
    </r>
    <r>
      <rPr>
        <u/>
        <sz val="8"/>
        <color rgb="FF0000FF"/>
        <rFont val="Tahoma"/>
        <family val="2"/>
      </rPr>
      <t>0.121</t>
    </r>
  </si>
  <si>
    <r>
      <t xml:space="preserve">TM </t>
    </r>
    <r>
      <rPr>
        <u/>
        <sz val="8"/>
        <color rgb="FF0000FF"/>
        <rFont val="Tahoma"/>
        <family val="2"/>
      </rPr>
      <t>0.246</t>
    </r>
  </si>
  <si>
    <r>
      <t xml:space="preserve">M </t>
    </r>
    <r>
      <rPr>
        <u/>
        <sz val="8"/>
        <color rgb="FF0000FF"/>
        <rFont val="Tahoma"/>
        <family val="2"/>
      </rPr>
      <t>0.416</t>
    </r>
  </si>
  <si>
    <r>
      <t xml:space="preserve">T </t>
    </r>
    <r>
      <rPr>
        <u/>
        <sz val="8"/>
        <color rgb="FF0000FF"/>
        <rFont val="Tahoma"/>
        <family val="2"/>
      </rPr>
      <t>0.758</t>
    </r>
  </si>
  <si>
    <r>
      <t xml:space="preserve">TM </t>
    </r>
    <r>
      <rPr>
        <u/>
        <sz val="8"/>
        <color theme="1"/>
        <rFont val="Tahoma"/>
        <family val="2"/>
      </rPr>
      <t>281.200</t>
    </r>
  </si>
  <si>
    <r>
      <t xml:space="preserve">T </t>
    </r>
    <r>
      <rPr>
        <u/>
        <sz val="8"/>
        <color theme="1"/>
        <rFont val="Tahoma"/>
        <family val="2"/>
      </rPr>
      <t>119.492%</t>
    </r>
  </si>
  <si>
    <r>
      <t xml:space="preserve">TM </t>
    </r>
    <r>
      <rPr>
        <u/>
        <sz val="8"/>
        <color theme="1"/>
        <rFont val="Tahoma"/>
        <family val="2"/>
      </rPr>
      <t>280.000</t>
    </r>
  </si>
  <si>
    <r>
      <t xml:space="preserve">T </t>
    </r>
    <r>
      <rPr>
        <u/>
        <sz val="8"/>
        <color theme="1"/>
        <rFont val="Tahoma"/>
        <family val="2"/>
      </rPr>
      <t>118.522%</t>
    </r>
  </si>
  <si>
    <r>
      <t xml:space="preserve">TM </t>
    </r>
    <r>
      <rPr>
        <u/>
        <sz val="8"/>
        <color theme="1"/>
        <rFont val="Tahoma"/>
        <family val="2"/>
      </rPr>
      <t>280.100</t>
    </r>
  </si>
  <si>
    <r>
      <t xml:space="preserve">T </t>
    </r>
    <r>
      <rPr>
        <u/>
        <sz val="8"/>
        <color theme="1"/>
        <rFont val="Tahoma"/>
        <family val="2"/>
      </rPr>
      <t>117.578%</t>
    </r>
  </si>
  <si>
    <r>
      <t xml:space="preserve">TM </t>
    </r>
    <r>
      <rPr>
        <u/>
        <sz val="8"/>
        <color rgb="FF0000FF"/>
        <rFont val="Tahoma"/>
        <family val="2"/>
      </rPr>
      <t>280.400</t>
    </r>
  </si>
  <si>
    <r>
      <t xml:space="preserve">T </t>
    </r>
    <r>
      <rPr>
        <u/>
        <sz val="8"/>
        <color rgb="FF0000FF"/>
        <rFont val="Tahoma"/>
        <family val="2"/>
      </rPr>
      <t>118.531%</t>
    </r>
  </si>
  <si>
    <r>
      <t xml:space="preserve">TM </t>
    </r>
    <r>
      <rPr>
        <u/>
        <sz val="8"/>
        <color rgb="FF0000FF"/>
        <rFont val="Tahoma"/>
        <family val="2"/>
      </rPr>
      <t>0.663</t>
    </r>
  </si>
  <si>
    <r>
      <t xml:space="preserve">T </t>
    </r>
    <r>
      <rPr>
        <u/>
        <sz val="8"/>
        <color rgb="FF0000FF"/>
        <rFont val="Tahoma"/>
        <family val="2"/>
      </rPr>
      <t>0.957%</t>
    </r>
  </si>
  <si>
    <r>
      <t xml:space="preserve">T </t>
    </r>
    <r>
      <rPr>
        <u/>
        <sz val="8"/>
        <color rgb="FF0000FF"/>
        <rFont val="Tahoma"/>
        <family val="2"/>
      </rPr>
      <t>0.807</t>
    </r>
  </si>
  <si>
    <r>
      <t xml:space="preserve">T </t>
    </r>
    <r>
      <rPr>
        <u/>
        <sz val="8"/>
        <color theme="1"/>
        <rFont val="Tahoma"/>
        <family val="2"/>
      </rPr>
      <t>116.538%</t>
    </r>
  </si>
  <si>
    <r>
      <t xml:space="preserve">T </t>
    </r>
    <r>
      <rPr>
        <u/>
        <sz val="8"/>
        <color theme="1"/>
        <rFont val="Tahoma"/>
        <family val="2"/>
      </rPr>
      <t>116.080%</t>
    </r>
  </si>
  <si>
    <r>
      <t xml:space="preserve">T </t>
    </r>
    <r>
      <rPr>
        <u/>
        <sz val="8"/>
        <color theme="1"/>
        <rFont val="Tahoma"/>
        <family val="2"/>
      </rPr>
      <t>116.015%</t>
    </r>
  </si>
  <si>
    <r>
      <t xml:space="preserve">T </t>
    </r>
    <r>
      <rPr>
        <u/>
        <sz val="8"/>
        <color rgb="FF0000FF"/>
        <rFont val="Tahoma"/>
        <family val="2"/>
      </rPr>
      <t>116.211%</t>
    </r>
  </si>
  <si>
    <r>
      <t xml:space="preserve">T </t>
    </r>
    <r>
      <rPr>
        <u/>
        <sz val="8"/>
        <color rgb="FF0000FF"/>
        <rFont val="Tahoma"/>
        <family val="2"/>
      </rPr>
      <t>0.285%</t>
    </r>
  </si>
  <si>
    <r>
      <t xml:space="preserve">T </t>
    </r>
    <r>
      <rPr>
        <u/>
        <sz val="8"/>
        <color rgb="FF0000FF"/>
        <rFont val="Tahoma"/>
        <family val="2"/>
      </rPr>
      <t>0.245</t>
    </r>
  </si>
  <si>
    <r>
      <t xml:space="preserve">T </t>
    </r>
    <r>
      <rPr>
        <u/>
        <sz val="8"/>
        <color theme="1"/>
        <rFont val="Tahoma"/>
        <family val="2"/>
      </rPr>
      <t>108.930%</t>
    </r>
  </si>
  <si>
    <r>
      <t xml:space="preserve">T </t>
    </r>
    <r>
      <rPr>
        <u/>
        <sz val="8"/>
        <color theme="1"/>
        <rFont val="Tahoma"/>
        <family val="2"/>
      </rPr>
      <t>108.954%</t>
    </r>
  </si>
  <si>
    <r>
      <t xml:space="preserve">T </t>
    </r>
    <r>
      <rPr>
        <u/>
        <sz val="8"/>
        <color theme="1"/>
        <rFont val="Tahoma"/>
        <family val="2"/>
      </rPr>
      <t>109.202%</t>
    </r>
  </si>
  <si>
    <r>
      <t xml:space="preserve">T </t>
    </r>
    <r>
      <rPr>
        <u/>
        <sz val="8"/>
        <color rgb="FF0000FF"/>
        <rFont val="Tahoma"/>
        <family val="2"/>
      </rPr>
      <t>109.028%</t>
    </r>
  </si>
  <si>
    <r>
      <t xml:space="preserve">T </t>
    </r>
    <r>
      <rPr>
        <u/>
        <sz val="8"/>
        <color rgb="FF0000FF"/>
        <rFont val="Tahoma"/>
        <family val="2"/>
      </rPr>
      <t>0.151%</t>
    </r>
  </si>
  <si>
    <r>
      <t xml:space="preserve">T </t>
    </r>
    <r>
      <rPr>
        <u/>
        <sz val="8"/>
        <color rgb="FF0000FF"/>
        <rFont val="Tahoma"/>
        <family val="2"/>
      </rPr>
      <t>0.138</t>
    </r>
  </si>
  <si>
    <r>
      <t>SMW-44-C1</t>
    </r>
    <r>
      <rPr>
        <sz val="7"/>
        <color theme="1"/>
        <rFont val="Tahoma"/>
        <family val="2"/>
      </rPr>
      <t>2/25/2014 1:42:21 PM</t>
    </r>
  </si>
  <si>
    <r>
      <t xml:space="preserve">T </t>
    </r>
    <r>
      <rPr>
        <u/>
        <sz val="8"/>
        <color theme="1"/>
        <rFont val="Tahoma"/>
        <family val="2"/>
      </rPr>
      <t>277.700</t>
    </r>
  </si>
  <si>
    <r>
      <t xml:space="preserve">T </t>
    </r>
    <r>
      <rPr>
        <u/>
        <sz val="8"/>
        <color theme="1"/>
        <rFont val="Tahoma"/>
        <family val="2"/>
      </rPr>
      <t>4722.000</t>
    </r>
  </si>
  <si>
    <r>
      <t xml:space="preserve">T </t>
    </r>
    <r>
      <rPr>
        <u/>
        <sz val="8"/>
        <color theme="1"/>
        <rFont val="Tahoma"/>
        <family val="2"/>
      </rPr>
      <t>336.300</t>
    </r>
  </si>
  <si>
    <r>
      <t xml:space="preserve">T </t>
    </r>
    <r>
      <rPr>
        <u/>
        <sz val="8"/>
        <color theme="1"/>
        <rFont val="Tahoma"/>
        <family val="2"/>
      </rPr>
      <t>2584.000</t>
    </r>
  </si>
  <si>
    <r>
      <t xml:space="preserve">TM </t>
    </r>
    <r>
      <rPr>
        <u/>
        <sz val="8"/>
        <color theme="1"/>
        <rFont val="Tahoma"/>
        <family val="2"/>
      </rPr>
      <t>36190.000</t>
    </r>
  </si>
  <si>
    <r>
      <t xml:space="preserve">M </t>
    </r>
    <r>
      <rPr>
        <u/>
        <sz val="8"/>
        <color theme="1"/>
        <rFont val="Tahoma"/>
        <family val="2"/>
      </rPr>
      <t>39620.000</t>
    </r>
  </si>
  <si>
    <r>
      <t xml:space="preserve">T </t>
    </r>
    <r>
      <rPr>
        <u/>
        <sz val="8"/>
        <color theme="1"/>
        <rFont val="Tahoma"/>
        <family val="2"/>
      </rPr>
      <t>172.000</t>
    </r>
  </si>
  <si>
    <r>
      <t xml:space="preserve">T </t>
    </r>
    <r>
      <rPr>
        <u/>
        <sz val="8"/>
        <color theme="1"/>
        <rFont val="Tahoma"/>
        <family val="2"/>
      </rPr>
      <t>103.000</t>
    </r>
  </si>
  <si>
    <r>
      <t xml:space="preserve">T </t>
    </r>
    <r>
      <rPr>
        <u/>
        <sz val="8"/>
        <color theme="1"/>
        <rFont val="Tahoma"/>
        <family val="2"/>
      </rPr>
      <t>277.600</t>
    </r>
  </si>
  <si>
    <r>
      <t xml:space="preserve">T </t>
    </r>
    <r>
      <rPr>
        <u/>
        <sz val="8"/>
        <color theme="1"/>
        <rFont val="Tahoma"/>
        <family val="2"/>
      </rPr>
      <t>4813.000</t>
    </r>
  </si>
  <si>
    <r>
      <t xml:space="preserve">T </t>
    </r>
    <r>
      <rPr>
        <u/>
        <sz val="8"/>
        <color theme="1"/>
        <rFont val="Tahoma"/>
        <family val="2"/>
      </rPr>
      <t>335.300</t>
    </r>
  </si>
  <si>
    <r>
      <t xml:space="preserve">T </t>
    </r>
    <r>
      <rPr>
        <u/>
        <sz val="8"/>
        <color theme="1"/>
        <rFont val="Tahoma"/>
        <family val="2"/>
      </rPr>
      <t>2597.000</t>
    </r>
  </si>
  <si>
    <r>
      <t xml:space="preserve">TM </t>
    </r>
    <r>
      <rPr>
        <u/>
        <sz val="8"/>
        <color theme="1"/>
        <rFont val="Tahoma"/>
        <family val="2"/>
      </rPr>
      <t>36450.000</t>
    </r>
  </si>
  <si>
    <r>
      <t xml:space="preserve">M </t>
    </r>
    <r>
      <rPr>
        <u/>
        <sz val="8"/>
        <color theme="1"/>
        <rFont val="Tahoma"/>
        <family val="2"/>
      </rPr>
      <t>39120.000</t>
    </r>
  </si>
  <si>
    <r>
      <t xml:space="preserve">T </t>
    </r>
    <r>
      <rPr>
        <u/>
        <sz val="8"/>
        <color theme="1"/>
        <rFont val="Tahoma"/>
        <family val="2"/>
      </rPr>
      <t>116.542%</t>
    </r>
  </si>
  <si>
    <r>
      <t xml:space="preserve">T </t>
    </r>
    <r>
      <rPr>
        <u/>
        <sz val="8"/>
        <color theme="1"/>
        <rFont val="Tahoma"/>
        <family val="2"/>
      </rPr>
      <t>172.100</t>
    </r>
  </si>
  <si>
    <r>
      <t xml:space="preserve">T </t>
    </r>
    <r>
      <rPr>
        <u/>
        <sz val="8"/>
        <color theme="1"/>
        <rFont val="Tahoma"/>
        <family val="2"/>
      </rPr>
      <t>103.200</t>
    </r>
  </si>
  <si>
    <r>
      <t xml:space="preserve">T </t>
    </r>
    <r>
      <rPr>
        <u/>
        <sz val="8"/>
        <color theme="1"/>
        <rFont val="Tahoma"/>
        <family val="2"/>
      </rPr>
      <t>274.500</t>
    </r>
  </si>
  <si>
    <r>
      <t xml:space="preserve">T </t>
    </r>
    <r>
      <rPr>
        <u/>
        <sz val="8"/>
        <color theme="1"/>
        <rFont val="Tahoma"/>
        <family val="2"/>
      </rPr>
      <t>4737.000</t>
    </r>
  </si>
  <si>
    <r>
      <t xml:space="preserve">T </t>
    </r>
    <r>
      <rPr>
        <u/>
        <sz val="8"/>
        <color theme="1"/>
        <rFont val="Tahoma"/>
        <family val="2"/>
      </rPr>
      <t>336.100</t>
    </r>
  </si>
  <si>
    <r>
      <t xml:space="preserve">T </t>
    </r>
    <r>
      <rPr>
        <u/>
        <sz val="8"/>
        <color theme="1"/>
        <rFont val="Tahoma"/>
        <family val="2"/>
      </rPr>
      <t>2577.000</t>
    </r>
  </si>
  <si>
    <r>
      <t xml:space="preserve">TM </t>
    </r>
    <r>
      <rPr>
        <u/>
        <sz val="8"/>
        <color theme="1"/>
        <rFont val="Tahoma"/>
        <family val="2"/>
      </rPr>
      <t>36140.000</t>
    </r>
  </si>
  <si>
    <r>
      <t xml:space="preserve">M </t>
    </r>
    <r>
      <rPr>
        <u/>
        <sz val="8"/>
        <color theme="1"/>
        <rFont val="Tahoma"/>
        <family val="2"/>
      </rPr>
      <t>39250.000</t>
    </r>
  </si>
  <si>
    <r>
      <t xml:space="preserve">T </t>
    </r>
    <r>
      <rPr>
        <u/>
        <sz val="8"/>
        <color theme="1"/>
        <rFont val="Tahoma"/>
        <family val="2"/>
      </rPr>
      <t>117.389%</t>
    </r>
  </si>
  <si>
    <r>
      <t xml:space="preserve">T </t>
    </r>
    <r>
      <rPr>
        <u/>
        <sz val="8"/>
        <color theme="1"/>
        <rFont val="Tahoma"/>
        <family val="2"/>
      </rPr>
      <t>177.400</t>
    </r>
  </si>
  <si>
    <r>
      <t xml:space="preserve">T </t>
    </r>
    <r>
      <rPr>
        <u/>
        <sz val="8"/>
        <color theme="1"/>
        <rFont val="Tahoma"/>
        <family val="2"/>
      </rPr>
      <t>102.700</t>
    </r>
  </si>
  <si>
    <r>
      <t xml:space="preserve">T </t>
    </r>
    <r>
      <rPr>
        <u/>
        <sz val="8"/>
        <color rgb="FF0000FF"/>
        <rFont val="Tahoma"/>
        <family val="2"/>
      </rPr>
      <t>276.600</t>
    </r>
  </si>
  <si>
    <r>
      <t xml:space="preserve">T </t>
    </r>
    <r>
      <rPr>
        <u/>
        <sz val="8"/>
        <color rgb="FF0000FF"/>
        <rFont val="Tahoma"/>
        <family val="2"/>
      </rPr>
      <t>4758.000</t>
    </r>
  </si>
  <si>
    <r>
      <t xml:space="preserve">T </t>
    </r>
    <r>
      <rPr>
        <u/>
        <sz val="8"/>
        <color rgb="FF0000FF"/>
        <rFont val="Tahoma"/>
        <family val="2"/>
      </rPr>
      <t>335.900</t>
    </r>
  </si>
  <si>
    <r>
      <t xml:space="preserve">T </t>
    </r>
    <r>
      <rPr>
        <u/>
        <sz val="8"/>
        <color rgb="FF0000FF"/>
        <rFont val="Tahoma"/>
        <family val="2"/>
      </rPr>
      <t>2586.000</t>
    </r>
  </si>
  <si>
    <r>
      <t xml:space="preserve">TM </t>
    </r>
    <r>
      <rPr>
        <u/>
        <sz val="8"/>
        <color rgb="FF0000FF"/>
        <rFont val="Tahoma"/>
        <family val="2"/>
      </rPr>
      <t>36260.000</t>
    </r>
  </si>
  <si>
    <r>
      <t xml:space="preserve">M </t>
    </r>
    <r>
      <rPr>
        <u/>
        <sz val="8"/>
        <color rgb="FF0000FF"/>
        <rFont val="Tahoma"/>
        <family val="2"/>
      </rPr>
      <t>39330.000</t>
    </r>
  </si>
  <si>
    <r>
      <t xml:space="preserve">T </t>
    </r>
    <r>
      <rPr>
        <u/>
        <sz val="8"/>
        <color rgb="FF0000FF"/>
        <rFont val="Tahoma"/>
        <family val="2"/>
      </rPr>
      <t>117.178%</t>
    </r>
  </si>
  <si>
    <r>
      <t xml:space="preserve">T </t>
    </r>
    <r>
      <rPr>
        <u/>
        <sz val="8"/>
        <color rgb="FF0000FF"/>
        <rFont val="Tahoma"/>
        <family val="2"/>
      </rPr>
      <t>173.800</t>
    </r>
  </si>
  <si>
    <r>
      <t xml:space="preserve">T </t>
    </r>
    <r>
      <rPr>
        <u/>
        <sz val="8"/>
        <color rgb="FF0000FF"/>
        <rFont val="Tahoma"/>
        <family val="2"/>
      </rPr>
      <t>103.000</t>
    </r>
  </si>
  <si>
    <r>
      <t xml:space="preserve">T </t>
    </r>
    <r>
      <rPr>
        <u/>
        <sz val="8"/>
        <color rgb="FF0000FF"/>
        <rFont val="Tahoma"/>
        <family val="2"/>
      </rPr>
      <t>1.824</t>
    </r>
  </si>
  <si>
    <r>
      <t xml:space="preserve">T </t>
    </r>
    <r>
      <rPr>
        <u/>
        <sz val="8"/>
        <color rgb="FF0000FF"/>
        <rFont val="Tahoma"/>
        <family val="2"/>
      </rPr>
      <t>48.930</t>
    </r>
  </si>
  <si>
    <r>
      <t xml:space="preserve">T </t>
    </r>
    <r>
      <rPr>
        <u/>
        <sz val="8"/>
        <color rgb="FF0000FF"/>
        <rFont val="Tahoma"/>
        <family val="2"/>
      </rPr>
      <t>0.545</t>
    </r>
  </si>
  <si>
    <r>
      <t xml:space="preserve">T </t>
    </r>
    <r>
      <rPr>
        <u/>
        <sz val="8"/>
        <color rgb="FF0000FF"/>
        <rFont val="Tahoma"/>
        <family val="2"/>
      </rPr>
      <t>10.190</t>
    </r>
  </si>
  <si>
    <r>
      <t xml:space="preserve">TM </t>
    </r>
    <r>
      <rPr>
        <u/>
        <sz val="8"/>
        <color rgb="FF0000FF"/>
        <rFont val="Tahoma"/>
        <family val="2"/>
      </rPr>
      <t>169.100</t>
    </r>
  </si>
  <si>
    <r>
      <t xml:space="preserve">M </t>
    </r>
    <r>
      <rPr>
        <u/>
        <sz val="8"/>
        <color rgb="FF0000FF"/>
        <rFont val="Tahoma"/>
        <family val="2"/>
      </rPr>
      <t>262.900</t>
    </r>
  </si>
  <si>
    <r>
      <t xml:space="preserve">T </t>
    </r>
    <r>
      <rPr>
        <u/>
        <sz val="8"/>
        <color rgb="FF0000FF"/>
        <rFont val="Tahoma"/>
        <family val="2"/>
      </rPr>
      <t>0.562%</t>
    </r>
  </si>
  <si>
    <r>
      <t xml:space="preserve">T </t>
    </r>
    <r>
      <rPr>
        <u/>
        <sz val="8"/>
        <color rgb="FF0000FF"/>
        <rFont val="Tahoma"/>
        <family val="2"/>
      </rPr>
      <t>3.071</t>
    </r>
  </si>
  <si>
    <r>
      <t xml:space="preserve">T </t>
    </r>
    <r>
      <rPr>
        <u/>
        <sz val="8"/>
        <color rgb="FF0000FF"/>
        <rFont val="Tahoma"/>
        <family val="2"/>
      </rPr>
      <t>1.028</t>
    </r>
  </si>
  <si>
    <r>
      <t xml:space="preserve">T </t>
    </r>
    <r>
      <rPr>
        <u/>
        <sz val="8"/>
        <color rgb="FF0000FF"/>
        <rFont val="Tahoma"/>
        <family val="2"/>
      </rPr>
      <t>0.162</t>
    </r>
  </si>
  <si>
    <r>
      <t xml:space="preserve">T </t>
    </r>
    <r>
      <rPr>
        <u/>
        <sz val="8"/>
        <color rgb="FF0000FF"/>
        <rFont val="Tahoma"/>
        <family val="2"/>
      </rPr>
      <t>0.394</t>
    </r>
  </si>
  <si>
    <r>
      <t xml:space="preserve">TM </t>
    </r>
    <r>
      <rPr>
        <u/>
        <sz val="8"/>
        <color rgb="FF0000FF"/>
        <rFont val="Tahoma"/>
        <family val="2"/>
      </rPr>
      <t>0.466</t>
    </r>
  </si>
  <si>
    <r>
      <t xml:space="preserve">M </t>
    </r>
    <r>
      <rPr>
        <u/>
        <sz val="8"/>
        <color rgb="FF0000FF"/>
        <rFont val="Tahoma"/>
        <family val="2"/>
      </rPr>
      <t>0.668</t>
    </r>
  </si>
  <si>
    <r>
      <t xml:space="preserve">T </t>
    </r>
    <r>
      <rPr>
        <u/>
        <sz val="8"/>
        <color rgb="FF0000FF"/>
        <rFont val="Tahoma"/>
        <family val="2"/>
      </rPr>
      <t>0.479</t>
    </r>
  </si>
  <si>
    <r>
      <t xml:space="preserve">T </t>
    </r>
    <r>
      <rPr>
        <u/>
        <sz val="8"/>
        <color rgb="FF0000FF"/>
        <rFont val="Tahoma"/>
        <family val="2"/>
      </rPr>
      <t>1.767</t>
    </r>
  </si>
  <si>
    <r>
      <t xml:space="preserve">T </t>
    </r>
    <r>
      <rPr>
        <u/>
        <sz val="8"/>
        <color rgb="FF0000FF"/>
        <rFont val="Tahoma"/>
        <family val="2"/>
      </rPr>
      <t>0.250</t>
    </r>
  </si>
  <si>
    <r>
      <t xml:space="preserve">TM </t>
    </r>
    <r>
      <rPr>
        <u/>
        <sz val="8"/>
        <color theme="1"/>
        <rFont val="Tahoma"/>
        <family val="2"/>
      </rPr>
      <t>150.200</t>
    </r>
  </si>
  <si>
    <r>
      <t xml:space="preserve">T </t>
    </r>
    <r>
      <rPr>
        <u/>
        <sz val="8"/>
        <color theme="1"/>
        <rFont val="Tahoma"/>
        <family val="2"/>
      </rPr>
      <t>118.765%</t>
    </r>
  </si>
  <si>
    <r>
      <t xml:space="preserve">TM </t>
    </r>
    <r>
      <rPr>
        <u/>
        <sz val="8"/>
        <color theme="1"/>
        <rFont val="Tahoma"/>
        <family val="2"/>
      </rPr>
      <t>149.700</t>
    </r>
  </si>
  <si>
    <r>
      <t xml:space="preserve">T </t>
    </r>
    <r>
      <rPr>
        <u/>
        <sz val="8"/>
        <color theme="1"/>
        <rFont val="Tahoma"/>
        <family val="2"/>
      </rPr>
      <t>119.190%</t>
    </r>
  </si>
  <si>
    <r>
      <t xml:space="preserve">TM </t>
    </r>
    <r>
      <rPr>
        <u/>
        <sz val="8"/>
        <color theme="1"/>
        <rFont val="Tahoma"/>
        <family val="2"/>
      </rPr>
      <t>148.900</t>
    </r>
  </si>
  <si>
    <r>
      <t xml:space="preserve">T </t>
    </r>
    <r>
      <rPr>
        <u/>
        <sz val="8"/>
        <color theme="1"/>
        <rFont val="Tahoma"/>
        <family val="2"/>
      </rPr>
      <t>118.267%</t>
    </r>
  </si>
  <si>
    <r>
      <t xml:space="preserve">TM </t>
    </r>
    <r>
      <rPr>
        <u/>
        <sz val="8"/>
        <color rgb="FF0000FF"/>
        <rFont val="Tahoma"/>
        <family val="2"/>
      </rPr>
      <t>149.600</t>
    </r>
  </si>
  <si>
    <r>
      <t xml:space="preserve">T </t>
    </r>
    <r>
      <rPr>
        <u/>
        <sz val="8"/>
        <color rgb="FF0000FF"/>
        <rFont val="Tahoma"/>
        <family val="2"/>
      </rPr>
      <t>118.741%</t>
    </r>
  </si>
  <si>
    <r>
      <t xml:space="preserve">TM </t>
    </r>
    <r>
      <rPr>
        <u/>
        <sz val="8"/>
        <color rgb="FF0000FF"/>
        <rFont val="Tahoma"/>
        <family val="2"/>
      </rPr>
      <t>0.677</t>
    </r>
  </si>
  <si>
    <r>
      <t xml:space="preserve">T </t>
    </r>
    <r>
      <rPr>
        <u/>
        <sz val="8"/>
        <color rgb="FF0000FF"/>
        <rFont val="Tahoma"/>
        <family val="2"/>
      </rPr>
      <t>0.462%</t>
    </r>
  </si>
  <si>
    <r>
      <t xml:space="preserve">TM </t>
    </r>
    <r>
      <rPr>
        <u/>
        <sz val="8"/>
        <color rgb="FF0000FF"/>
        <rFont val="Tahoma"/>
        <family val="2"/>
      </rPr>
      <t>0.453</t>
    </r>
  </si>
  <si>
    <r>
      <t xml:space="preserve">T </t>
    </r>
    <r>
      <rPr>
        <u/>
        <sz val="8"/>
        <color rgb="FF0000FF"/>
        <rFont val="Tahoma"/>
        <family val="2"/>
      </rPr>
      <t>0.389</t>
    </r>
  </si>
  <si>
    <r>
      <t xml:space="preserve">T </t>
    </r>
    <r>
      <rPr>
        <u/>
        <sz val="8"/>
        <color theme="1"/>
        <rFont val="Tahoma"/>
        <family val="2"/>
      </rPr>
      <t>117.599%</t>
    </r>
  </si>
  <si>
    <r>
      <t xml:space="preserve">T </t>
    </r>
    <r>
      <rPr>
        <u/>
        <sz val="8"/>
        <color theme="1"/>
        <rFont val="Tahoma"/>
        <family val="2"/>
      </rPr>
      <t>116.490%</t>
    </r>
  </si>
  <si>
    <r>
      <t xml:space="preserve">T </t>
    </r>
    <r>
      <rPr>
        <u/>
        <sz val="8"/>
        <color theme="1"/>
        <rFont val="Tahoma"/>
        <family val="2"/>
      </rPr>
      <t>116.650%</t>
    </r>
  </si>
  <si>
    <r>
      <t xml:space="preserve">T </t>
    </r>
    <r>
      <rPr>
        <u/>
        <sz val="8"/>
        <color rgb="FF0000FF"/>
        <rFont val="Tahoma"/>
        <family val="2"/>
      </rPr>
      <t>116.913%</t>
    </r>
  </si>
  <si>
    <r>
      <t xml:space="preserve">T </t>
    </r>
    <r>
      <rPr>
        <u/>
        <sz val="8"/>
        <color rgb="FF0000FF"/>
        <rFont val="Tahoma"/>
        <family val="2"/>
      </rPr>
      <t>0.599%</t>
    </r>
  </si>
  <si>
    <r>
      <t xml:space="preserve">T </t>
    </r>
    <r>
      <rPr>
        <u/>
        <sz val="8"/>
        <color theme="1"/>
        <rFont val="Tahoma"/>
        <family val="2"/>
      </rPr>
      <t>109.915%</t>
    </r>
  </si>
  <si>
    <r>
      <t xml:space="preserve">T </t>
    </r>
    <r>
      <rPr>
        <u/>
        <sz val="8"/>
        <color theme="1"/>
        <rFont val="Tahoma"/>
        <family val="2"/>
      </rPr>
      <t>109.980%</t>
    </r>
  </si>
  <si>
    <r>
      <t xml:space="preserve">T </t>
    </r>
    <r>
      <rPr>
        <u/>
        <sz val="8"/>
        <color theme="1"/>
        <rFont val="Tahoma"/>
        <family val="2"/>
      </rPr>
      <t>109.928%</t>
    </r>
  </si>
  <si>
    <r>
      <t xml:space="preserve">T </t>
    </r>
    <r>
      <rPr>
        <u/>
        <sz val="8"/>
        <color rgb="FF0000FF"/>
        <rFont val="Tahoma"/>
        <family val="2"/>
      </rPr>
      <t>109.941%</t>
    </r>
  </si>
  <si>
    <r>
      <t xml:space="preserve">T </t>
    </r>
    <r>
      <rPr>
        <u/>
        <sz val="8"/>
        <color rgb="FF0000FF"/>
        <rFont val="Tahoma"/>
        <family val="2"/>
      </rPr>
      <t>0.035%</t>
    </r>
  </si>
  <si>
    <r>
      <t xml:space="preserve">T </t>
    </r>
    <r>
      <rPr>
        <u/>
        <sz val="8"/>
        <color rgb="FF0000FF"/>
        <rFont val="Tahoma"/>
        <family val="2"/>
      </rPr>
      <t>0.031</t>
    </r>
  </si>
  <si>
    <r>
      <t>DBG-50-C1</t>
    </r>
    <r>
      <rPr>
        <sz val="7"/>
        <color theme="1"/>
        <rFont val="Tahoma"/>
        <family val="2"/>
      </rPr>
      <t>2/25/2014 1:49:46 PM</t>
    </r>
  </si>
  <si>
    <r>
      <t xml:space="preserve">T </t>
    </r>
    <r>
      <rPr>
        <u/>
        <sz val="8"/>
        <color theme="1"/>
        <rFont val="Tahoma"/>
        <family val="2"/>
      </rPr>
      <t>152.700</t>
    </r>
  </si>
  <si>
    <r>
      <t xml:space="preserve">T </t>
    </r>
    <r>
      <rPr>
        <u/>
        <sz val="8"/>
        <color theme="1"/>
        <rFont val="Tahoma"/>
        <family val="2"/>
      </rPr>
      <t>3994.000</t>
    </r>
  </si>
  <si>
    <r>
      <t xml:space="preserve">T </t>
    </r>
    <r>
      <rPr>
        <u/>
        <sz val="8"/>
        <color theme="1"/>
        <rFont val="Tahoma"/>
        <family val="2"/>
      </rPr>
      <t>329.000</t>
    </r>
  </si>
  <si>
    <r>
      <t xml:space="preserve">TM </t>
    </r>
    <r>
      <rPr>
        <u/>
        <sz val="8"/>
        <color theme="1"/>
        <rFont val="Tahoma"/>
        <family val="2"/>
      </rPr>
      <t>52710.000</t>
    </r>
  </si>
  <si>
    <r>
      <t xml:space="preserve">M </t>
    </r>
    <r>
      <rPr>
        <u/>
        <sz val="8"/>
        <color theme="1"/>
        <rFont val="Tahoma"/>
        <family val="2"/>
      </rPr>
      <t>51480.000</t>
    </r>
  </si>
  <si>
    <r>
      <t xml:space="preserve">T </t>
    </r>
    <r>
      <rPr>
        <u/>
        <sz val="8"/>
        <color theme="1"/>
        <rFont val="Tahoma"/>
        <family val="2"/>
      </rPr>
      <t>114.800%</t>
    </r>
  </si>
  <si>
    <r>
      <t xml:space="preserve">T </t>
    </r>
    <r>
      <rPr>
        <u/>
        <sz val="8"/>
        <color theme="1"/>
        <rFont val="Tahoma"/>
        <family val="2"/>
      </rPr>
      <t>218.200</t>
    </r>
  </si>
  <si>
    <r>
      <t xml:space="preserve">T </t>
    </r>
    <r>
      <rPr>
        <u/>
        <sz val="8"/>
        <color theme="1"/>
        <rFont val="Tahoma"/>
        <family val="2"/>
      </rPr>
      <t>86.530</t>
    </r>
  </si>
  <si>
    <r>
      <t xml:space="preserve">T </t>
    </r>
    <r>
      <rPr>
        <u/>
        <sz val="8"/>
        <color theme="1"/>
        <rFont val="Tahoma"/>
        <family val="2"/>
      </rPr>
      <t>154.400</t>
    </r>
  </si>
  <si>
    <r>
      <t xml:space="preserve">T </t>
    </r>
    <r>
      <rPr>
        <u/>
        <sz val="8"/>
        <color theme="1"/>
        <rFont val="Tahoma"/>
        <family val="2"/>
      </rPr>
      <t>4024.000</t>
    </r>
  </si>
  <si>
    <r>
      <t xml:space="preserve">T </t>
    </r>
    <r>
      <rPr>
        <u/>
        <sz val="8"/>
        <color theme="1"/>
        <rFont val="Tahoma"/>
        <family val="2"/>
      </rPr>
      <t>333.500</t>
    </r>
  </si>
  <si>
    <r>
      <t xml:space="preserve">TM </t>
    </r>
    <r>
      <rPr>
        <u/>
        <sz val="8"/>
        <color theme="1"/>
        <rFont val="Tahoma"/>
        <family val="2"/>
      </rPr>
      <t>53530.000</t>
    </r>
  </si>
  <si>
    <r>
      <t xml:space="preserve">M </t>
    </r>
    <r>
      <rPr>
        <u/>
        <sz val="8"/>
        <color theme="1"/>
        <rFont val="Tahoma"/>
        <family val="2"/>
      </rPr>
      <t>50710.000</t>
    </r>
  </si>
  <si>
    <r>
      <t xml:space="preserve">T </t>
    </r>
    <r>
      <rPr>
        <u/>
        <sz val="8"/>
        <color theme="1"/>
        <rFont val="Tahoma"/>
        <family val="2"/>
      </rPr>
      <t>114.745%</t>
    </r>
  </si>
  <si>
    <r>
      <t xml:space="preserve">T </t>
    </r>
    <r>
      <rPr>
        <u/>
        <sz val="8"/>
        <color theme="1"/>
        <rFont val="Tahoma"/>
        <family val="2"/>
      </rPr>
      <t>220.000</t>
    </r>
  </si>
  <si>
    <r>
      <t xml:space="preserve">T </t>
    </r>
    <r>
      <rPr>
        <u/>
        <sz val="8"/>
        <color theme="1"/>
        <rFont val="Tahoma"/>
        <family val="2"/>
      </rPr>
      <t>87.010</t>
    </r>
  </si>
  <si>
    <r>
      <t xml:space="preserve">T </t>
    </r>
    <r>
      <rPr>
        <u/>
        <sz val="8"/>
        <color theme="1"/>
        <rFont val="Tahoma"/>
        <family val="2"/>
      </rPr>
      <t>153.500</t>
    </r>
  </si>
  <si>
    <r>
      <t xml:space="preserve">T </t>
    </r>
    <r>
      <rPr>
        <u/>
        <sz val="8"/>
        <color theme="1"/>
        <rFont val="Tahoma"/>
        <family val="2"/>
      </rPr>
      <t>4027.000</t>
    </r>
  </si>
  <si>
    <r>
      <t xml:space="preserve">T </t>
    </r>
    <r>
      <rPr>
        <u/>
        <sz val="8"/>
        <color theme="1"/>
        <rFont val="Tahoma"/>
        <family val="2"/>
      </rPr>
      <t>331.800</t>
    </r>
  </si>
  <si>
    <r>
      <t xml:space="preserve">TM </t>
    </r>
    <r>
      <rPr>
        <u/>
        <sz val="8"/>
        <color theme="1"/>
        <rFont val="Tahoma"/>
        <family val="2"/>
      </rPr>
      <t>53110.000</t>
    </r>
  </si>
  <si>
    <r>
      <t xml:space="preserve">M </t>
    </r>
    <r>
      <rPr>
        <u/>
        <sz val="8"/>
        <color theme="1"/>
        <rFont val="Tahoma"/>
        <family val="2"/>
      </rPr>
      <t>51350.000</t>
    </r>
  </si>
  <si>
    <r>
      <t xml:space="preserve">T </t>
    </r>
    <r>
      <rPr>
        <u/>
        <sz val="8"/>
        <color theme="1"/>
        <rFont val="Tahoma"/>
        <family val="2"/>
      </rPr>
      <t>114.820%</t>
    </r>
  </si>
  <si>
    <r>
      <t xml:space="preserve">T </t>
    </r>
    <r>
      <rPr>
        <u/>
        <sz val="8"/>
        <color theme="1"/>
        <rFont val="Tahoma"/>
        <family val="2"/>
      </rPr>
      <t>219.700</t>
    </r>
  </si>
  <si>
    <r>
      <t xml:space="preserve">T </t>
    </r>
    <r>
      <rPr>
        <u/>
        <sz val="8"/>
        <color theme="1"/>
        <rFont val="Tahoma"/>
        <family val="2"/>
      </rPr>
      <t>87.230</t>
    </r>
  </si>
  <si>
    <r>
      <t xml:space="preserve">T </t>
    </r>
    <r>
      <rPr>
        <u/>
        <sz val="8"/>
        <color rgb="FF0000FF"/>
        <rFont val="Tahoma"/>
        <family val="2"/>
      </rPr>
      <t>153.500</t>
    </r>
  </si>
  <si>
    <r>
      <t xml:space="preserve">T </t>
    </r>
    <r>
      <rPr>
        <u/>
        <sz val="8"/>
        <color rgb="FF0000FF"/>
        <rFont val="Tahoma"/>
        <family val="2"/>
      </rPr>
      <t>4015.000</t>
    </r>
  </si>
  <si>
    <r>
      <t xml:space="preserve">T </t>
    </r>
    <r>
      <rPr>
        <u/>
        <sz val="8"/>
        <color rgb="FF0000FF"/>
        <rFont val="Tahoma"/>
        <family val="2"/>
      </rPr>
      <t>331.400</t>
    </r>
  </si>
  <si>
    <r>
      <t xml:space="preserve">TM </t>
    </r>
    <r>
      <rPr>
        <u/>
        <sz val="8"/>
        <color rgb="FF0000FF"/>
        <rFont val="Tahoma"/>
        <family val="2"/>
      </rPr>
      <t>53120.000</t>
    </r>
  </si>
  <si>
    <r>
      <t xml:space="preserve">M </t>
    </r>
    <r>
      <rPr>
        <u/>
        <sz val="8"/>
        <color rgb="FF0000FF"/>
        <rFont val="Tahoma"/>
        <family val="2"/>
      </rPr>
      <t>51180.000</t>
    </r>
  </si>
  <si>
    <r>
      <t xml:space="preserve">T </t>
    </r>
    <r>
      <rPr>
        <u/>
        <sz val="8"/>
        <color rgb="FF0000FF"/>
        <rFont val="Tahoma"/>
        <family val="2"/>
      </rPr>
      <t>114.788%</t>
    </r>
  </si>
  <si>
    <r>
      <t xml:space="preserve">T </t>
    </r>
    <r>
      <rPr>
        <u/>
        <sz val="8"/>
        <color rgb="FF0000FF"/>
        <rFont val="Tahoma"/>
        <family val="2"/>
      </rPr>
      <t>219.300</t>
    </r>
  </si>
  <si>
    <r>
      <t xml:space="preserve">T </t>
    </r>
    <r>
      <rPr>
        <u/>
        <sz val="8"/>
        <color rgb="FF0000FF"/>
        <rFont val="Tahoma"/>
        <family val="2"/>
      </rPr>
      <t>86.920</t>
    </r>
  </si>
  <si>
    <r>
      <t xml:space="preserve">T </t>
    </r>
    <r>
      <rPr>
        <u/>
        <sz val="8"/>
        <color rgb="FF0000FF"/>
        <rFont val="Tahoma"/>
        <family val="2"/>
      </rPr>
      <t>0.809</t>
    </r>
  </si>
  <si>
    <r>
      <t xml:space="preserve">T </t>
    </r>
    <r>
      <rPr>
        <u/>
        <sz val="8"/>
        <color rgb="FF0000FF"/>
        <rFont val="Tahoma"/>
        <family val="2"/>
      </rPr>
      <t>18.030</t>
    </r>
  </si>
  <si>
    <r>
      <t xml:space="preserve">T </t>
    </r>
    <r>
      <rPr>
        <u/>
        <sz val="8"/>
        <color rgb="FF0000FF"/>
        <rFont val="Tahoma"/>
        <family val="2"/>
      </rPr>
      <t>2.306</t>
    </r>
  </si>
  <si>
    <r>
      <t xml:space="preserve">TM </t>
    </r>
    <r>
      <rPr>
        <u/>
        <sz val="8"/>
        <color rgb="FF0000FF"/>
        <rFont val="Tahoma"/>
        <family val="2"/>
      </rPr>
      <t>407.400</t>
    </r>
  </si>
  <si>
    <r>
      <t xml:space="preserve">M </t>
    </r>
    <r>
      <rPr>
        <u/>
        <sz val="8"/>
        <color rgb="FF0000FF"/>
        <rFont val="Tahoma"/>
        <family val="2"/>
      </rPr>
      <t>415.400</t>
    </r>
  </si>
  <si>
    <r>
      <t xml:space="preserve">T </t>
    </r>
    <r>
      <rPr>
        <u/>
        <sz val="8"/>
        <color rgb="FF0000FF"/>
        <rFont val="Tahoma"/>
        <family val="2"/>
      </rPr>
      <t>0.039%</t>
    </r>
  </si>
  <si>
    <r>
      <t xml:space="preserve">T </t>
    </r>
    <r>
      <rPr>
        <u/>
        <sz val="8"/>
        <color rgb="FF0000FF"/>
        <rFont val="Tahoma"/>
        <family val="2"/>
      </rPr>
      <t>0.943</t>
    </r>
  </si>
  <si>
    <r>
      <t xml:space="preserve">T </t>
    </r>
    <r>
      <rPr>
        <u/>
        <sz val="8"/>
        <color rgb="FF0000FF"/>
        <rFont val="Tahoma"/>
        <family val="2"/>
      </rPr>
      <t>0.527</t>
    </r>
  </si>
  <si>
    <r>
      <t xml:space="preserve">T </t>
    </r>
    <r>
      <rPr>
        <u/>
        <sz val="8"/>
        <color rgb="FF0000FF"/>
        <rFont val="Tahoma"/>
        <family val="2"/>
      </rPr>
      <t>0.449</t>
    </r>
  </si>
  <si>
    <r>
      <t xml:space="preserve">T </t>
    </r>
    <r>
      <rPr>
        <u/>
        <sz val="8"/>
        <color rgb="FF0000FF"/>
        <rFont val="Tahoma"/>
        <family val="2"/>
      </rPr>
      <t>0.696</t>
    </r>
  </si>
  <si>
    <r>
      <t xml:space="preserve">TM </t>
    </r>
    <r>
      <rPr>
        <u/>
        <sz val="8"/>
        <color rgb="FF0000FF"/>
        <rFont val="Tahoma"/>
        <family val="2"/>
      </rPr>
      <t>0.767</t>
    </r>
  </si>
  <si>
    <r>
      <t xml:space="preserve">M </t>
    </r>
    <r>
      <rPr>
        <u/>
        <sz val="8"/>
        <color rgb="FF0000FF"/>
        <rFont val="Tahoma"/>
        <family val="2"/>
      </rPr>
      <t>0.812</t>
    </r>
  </si>
  <si>
    <r>
      <t xml:space="preserve">T </t>
    </r>
    <r>
      <rPr>
        <u/>
        <sz val="8"/>
        <color rgb="FF0000FF"/>
        <rFont val="Tahoma"/>
        <family val="2"/>
      </rPr>
      <t>0.430</t>
    </r>
  </si>
  <si>
    <r>
      <t xml:space="preserve">TM </t>
    </r>
    <r>
      <rPr>
        <u/>
        <sz val="8"/>
        <color theme="1"/>
        <rFont val="Tahoma"/>
        <family val="2"/>
      </rPr>
      <t>152.000</t>
    </r>
  </si>
  <si>
    <r>
      <t xml:space="preserve">T </t>
    </r>
    <r>
      <rPr>
        <u/>
        <sz val="8"/>
        <color theme="1"/>
        <rFont val="Tahoma"/>
        <family val="2"/>
      </rPr>
      <t>116.912%</t>
    </r>
  </si>
  <si>
    <r>
      <t xml:space="preserve">TM </t>
    </r>
    <r>
      <rPr>
        <u/>
        <sz val="8"/>
        <color theme="1"/>
        <rFont val="Tahoma"/>
        <family val="2"/>
      </rPr>
      <t>153.400</t>
    </r>
  </si>
  <si>
    <r>
      <t xml:space="preserve">T </t>
    </r>
    <r>
      <rPr>
        <u/>
        <sz val="8"/>
        <color theme="1"/>
        <rFont val="Tahoma"/>
        <family val="2"/>
      </rPr>
      <t>116.241%</t>
    </r>
  </si>
  <si>
    <r>
      <t xml:space="preserve">TM </t>
    </r>
    <r>
      <rPr>
        <u/>
        <sz val="8"/>
        <color theme="1"/>
        <rFont val="Tahoma"/>
        <family val="2"/>
      </rPr>
      <t>154.000</t>
    </r>
  </si>
  <si>
    <r>
      <t xml:space="preserve">T </t>
    </r>
    <r>
      <rPr>
        <u/>
        <sz val="8"/>
        <color theme="1"/>
        <rFont val="Tahoma"/>
        <family val="2"/>
      </rPr>
      <t>115.982%</t>
    </r>
  </si>
  <si>
    <r>
      <t xml:space="preserve">TM </t>
    </r>
    <r>
      <rPr>
        <u/>
        <sz val="8"/>
        <color rgb="FF0000FF"/>
        <rFont val="Tahoma"/>
        <family val="2"/>
      </rPr>
      <t>153.200</t>
    </r>
  </si>
  <si>
    <r>
      <t xml:space="preserve">T </t>
    </r>
    <r>
      <rPr>
        <u/>
        <sz val="8"/>
        <color rgb="FF0000FF"/>
        <rFont val="Tahoma"/>
        <family val="2"/>
      </rPr>
      <t>116.378%</t>
    </r>
  </si>
  <si>
    <r>
      <t xml:space="preserve">TM </t>
    </r>
    <r>
      <rPr>
        <u/>
        <sz val="8"/>
        <color rgb="FF0000FF"/>
        <rFont val="Tahoma"/>
        <family val="2"/>
      </rPr>
      <t>1.019</t>
    </r>
  </si>
  <si>
    <r>
      <t xml:space="preserve">T </t>
    </r>
    <r>
      <rPr>
        <u/>
        <sz val="8"/>
        <color rgb="FF0000FF"/>
        <rFont val="Tahoma"/>
        <family val="2"/>
      </rPr>
      <t>0.480%</t>
    </r>
  </si>
  <si>
    <r>
      <t xml:space="preserve">TM </t>
    </r>
    <r>
      <rPr>
        <u/>
        <sz val="8"/>
        <color rgb="FF0000FF"/>
        <rFont val="Tahoma"/>
        <family val="2"/>
      </rPr>
      <t>0.665</t>
    </r>
  </si>
  <si>
    <r>
      <t xml:space="preserve">T </t>
    </r>
    <r>
      <rPr>
        <u/>
        <sz val="8"/>
        <color rgb="FF0000FF"/>
        <rFont val="Tahoma"/>
        <family val="2"/>
      </rPr>
      <t>0.413</t>
    </r>
  </si>
  <si>
    <r>
      <t xml:space="preserve">T </t>
    </r>
    <r>
      <rPr>
        <u/>
        <sz val="8"/>
        <color theme="1"/>
        <rFont val="Tahoma"/>
        <family val="2"/>
      </rPr>
      <t>114.615%</t>
    </r>
  </si>
  <si>
    <r>
      <t xml:space="preserve">T </t>
    </r>
    <r>
      <rPr>
        <u/>
        <sz val="8"/>
        <color theme="1"/>
        <rFont val="Tahoma"/>
        <family val="2"/>
      </rPr>
      <t>114.386%</t>
    </r>
  </si>
  <si>
    <r>
      <t xml:space="preserve">T </t>
    </r>
    <r>
      <rPr>
        <u/>
        <sz val="8"/>
        <color theme="1"/>
        <rFont val="Tahoma"/>
        <family val="2"/>
      </rPr>
      <t>113.828%</t>
    </r>
  </si>
  <si>
    <r>
      <t xml:space="preserve">T </t>
    </r>
    <r>
      <rPr>
        <u/>
        <sz val="8"/>
        <color rgb="FF0000FF"/>
        <rFont val="Tahoma"/>
        <family val="2"/>
      </rPr>
      <t>114.276%</t>
    </r>
  </si>
  <si>
    <r>
      <t xml:space="preserve">T </t>
    </r>
    <r>
      <rPr>
        <u/>
        <sz val="8"/>
        <color theme="1"/>
        <rFont val="Tahoma"/>
        <family val="2"/>
      </rPr>
      <t>107.830%</t>
    </r>
  </si>
  <si>
    <r>
      <t xml:space="preserve">T </t>
    </r>
    <r>
      <rPr>
        <u/>
        <sz val="8"/>
        <color theme="1"/>
        <rFont val="Tahoma"/>
        <family val="2"/>
      </rPr>
      <t>107.622%</t>
    </r>
  </si>
  <si>
    <r>
      <t xml:space="preserve">T </t>
    </r>
    <r>
      <rPr>
        <u/>
        <sz val="8"/>
        <color theme="1"/>
        <rFont val="Tahoma"/>
        <family val="2"/>
      </rPr>
      <t>107.494%</t>
    </r>
  </si>
  <si>
    <r>
      <t xml:space="preserve">T </t>
    </r>
    <r>
      <rPr>
        <u/>
        <sz val="8"/>
        <color rgb="FF0000FF"/>
        <rFont val="Tahoma"/>
        <family val="2"/>
      </rPr>
      <t>107.649%</t>
    </r>
  </si>
  <si>
    <r>
      <t xml:space="preserve">T </t>
    </r>
    <r>
      <rPr>
        <u/>
        <sz val="8"/>
        <color rgb="FF0000FF"/>
        <rFont val="Tahoma"/>
        <family val="2"/>
      </rPr>
      <t>0.170%</t>
    </r>
  </si>
  <si>
    <r>
      <t xml:space="preserve">T </t>
    </r>
    <r>
      <rPr>
        <u/>
        <sz val="8"/>
        <color rgb="FF0000FF"/>
        <rFont val="Tahoma"/>
        <family val="2"/>
      </rPr>
      <t>0.158</t>
    </r>
  </si>
  <si>
    <r>
      <t>SNE-51-C1</t>
    </r>
    <r>
      <rPr>
        <sz val="7"/>
        <color theme="1"/>
        <rFont val="Tahoma"/>
        <family val="2"/>
      </rPr>
      <t>2/25/2014 1:57:11 PM</t>
    </r>
  </si>
  <si>
    <r>
      <t xml:space="preserve">T </t>
    </r>
    <r>
      <rPr>
        <u/>
        <sz val="8"/>
        <color theme="1"/>
        <rFont val="Tahoma"/>
        <family val="2"/>
      </rPr>
      <t>682.700</t>
    </r>
  </si>
  <si>
    <r>
      <t xml:space="preserve">T </t>
    </r>
    <r>
      <rPr>
        <u/>
        <sz val="8"/>
        <color theme="1"/>
        <rFont val="Tahoma"/>
        <family val="2"/>
      </rPr>
      <t>4462.000</t>
    </r>
  </si>
  <si>
    <r>
      <t xml:space="preserve">T </t>
    </r>
    <r>
      <rPr>
        <u/>
        <sz val="8"/>
        <color theme="1"/>
        <rFont val="Tahoma"/>
        <family val="2"/>
      </rPr>
      <t>321.700</t>
    </r>
  </si>
  <si>
    <r>
      <t xml:space="preserve">T </t>
    </r>
    <r>
      <rPr>
        <u/>
        <sz val="8"/>
        <color theme="1"/>
        <rFont val="Tahoma"/>
        <family val="2"/>
      </rPr>
      <t>3968.000</t>
    </r>
  </si>
  <si>
    <r>
      <t xml:space="preserve">TM </t>
    </r>
    <r>
      <rPr>
        <u/>
        <sz val="8"/>
        <color theme="1"/>
        <rFont val="Tahoma"/>
        <family val="2"/>
      </rPr>
      <t>49540.000</t>
    </r>
  </si>
  <si>
    <r>
      <t xml:space="preserve">M </t>
    </r>
    <r>
      <rPr>
        <u/>
        <sz val="8"/>
        <color theme="1"/>
        <rFont val="Tahoma"/>
        <family val="2"/>
      </rPr>
      <t>46010.000</t>
    </r>
  </si>
  <si>
    <r>
      <t xml:space="preserve">T </t>
    </r>
    <r>
      <rPr>
        <u/>
        <sz val="8"/>
        <color theme="1"/>
        <rFont val="Tahoma"/>
        <family val="2"/>
      </rPr>
      <t>116.104%</t>
    </r>
  </si>
  <si>
    <r>
      <t xml:space="preserve">T </t>
    </r>
    <r>
      <rPr>
        <u/>
        <sz val="8"/>
        <color theme="1"/>
        <rFont val="Tahoma"/>
        <family val="2"/>
      </rPr>
      <t>198.900</t>
    </r>
  </si>
  <si>
    <r>
      <t xml:space="preserve">T </t>
    </r>
    <r>
      <rPr>
        <u/>
        <sz val="8"/>
        <color theme="1"/>
        <rFont val="Tahoma"/>
        <family val="2"/>
      </rPr>
      <t>104.700</t>
    </r>
  </si>
  <si>
    <r>
      <t xml:space="preserve">T </t>
    </r>
    <r>
      <rPr>
        <u/>
        <sz val="8"/>
        <color theme="1"/>
        <rFont val="Tahoma"/>
        <family val="2"/>
      </rPr>
      <t>684.600</t>
    </r>
  </si>
  <si>
    <r>
      <t xml:space="preserve">T </t>
    </r>
    <r>
      <rPr>
        <u/>
        <sz val="8"/>
        <color theme="1"/>
        <rFont val="Tahoma"/>
        <family val="2"/>
      </rPr>
      <t>4455.000</t>
    </r>
  </si>
  <si>
    <r>
      <t xml:space="preserve">T </t>
    </r>
    <r>
      <rPr>
        <u/>
        <sz val="8"/>
        <color theme="1"/>
        <rFont val="Tahoma"/>
        <family val="2"/>
      </rPr>
      <t>320.000</t>
    </r>
  </si>
  <si>
    <r>
      <t xml:space="preserve">T </t>
    </r>
    <r>
      <rPr>
        <u/>
        <sz val="8"/>
        <color theme="1"/>
        <rFont val="Tahoma"/>
        <family val="2"/>
      </rPr>
      <t>3953.000</t>
    </r>
  </si>
  <si>
    <r>
      <t xml:space="preserve">TM </t>
    </r>
    <r>
      <rPr>
        <u/>
        <sz val="8"/>
        <color theme="1"/>
        <rFont val="Tahoma"/>
        <family val="2"/>
      </rPr>
      <t>49340.000</t>
    </r>
  </si>
  <si>
    <r>
      <t xml:space="preserve">M </t>
    </r>
    <r>
      <rPr>
        <u/>
        <sz val="8"/>
        <color theme="1"/>
        <rFont val="Tahoma"/>
        <family val="2"/>
      </rPr>
      <t>46600.000</t>
    </r>
  </si>
  <si>
    <r>
      <t xml:space="preserve">T </t>
    </r>
    <r>
      <rPr>
        <u/>
        <sz val="8"/>
        <color theme="1"/>
        <rFont val="Tahoma"/>
        <family val="2"/>
      </rPr>
      <t>116.305%</t>
    </r>
  </si>
  <si>
    <r>
      <t xml:space="preserve">T </t>
    </r>
    <r>
      <rPr>
        <u/>
        <sz val="8"/>
        <color theme="1"/>
        <rFont val="Tahoma"/>
        <family val="2"/>
      </rPr>
      <t>196.200</t>
    </r>
  </si>
  <si>
    <r>
      <t xml:space="preserve">T </t>
    </r>
    <r>
      <rPr>
        <u/>
        <sz val="8"/>
        <color theme="1"/>
        <rFont val="Tahoma"/>
        <family val="2"/>
      </rPr>
      <t>104.900</t>
    </r>
  </si>
  <si>
    <r>
      <t xml:space="preserve">T </t>
    </r>
    <r>
      <rPr>
        <u/>
        <sz val="8"/>
        <color theme="1"/>
        <rFont val="Tahoma"/>
        <family val="2"/>
      </rPr>
      <t>690.300</t>
    </r>
  </si>
  <si>
    <r>
      <t xml:space="preserve">T </t>
    </r>
    <r>
      <rPr>
        <u/>
        <sz val="8"/>
        <color theme="1"/>
        <rFont val="Tahoma"/>
        <family val="2"/>
      </rPr>
      <t>4498.000</t>
    </r>
  </si>
  <si>
    <r>
      <t xml:space="preserve">T </t>
    </r>
    <r>
      <rPr>
        <u/>
        <sz val="8"/>
        <color theme="1"/>
        <rFont val="Tahoma"/>
        <family val="2"/>
      </rPr>
      <t>320.400</t>
    </r>
  </si>
  <si>
    <r>
      <t xml:space="preserve">T </t>
    </r>
    <r>
      <rPr>
        <u/>
        <sz val="8"/>
        <color theme="1"/>
        <rFont val="Tahoma"/>
        <family val="2"/>
      </rPr>
      <t>4011.000</t>
    </r>
  </si>
  <si>
    <r>
      <t xml:space="preserve">TM </t>
    </r>
    <r>
      <rPr>
        <u/>
        <sz val="8"/>
        <color theme="1"/>
        <rFont val="Tahoma"/>
        <family val="2"/>
      </rPr>
      <t>49760.000</t>
    </r>
  </si>
  <si>
    <r>
      <t xml:space="preserve">M </t>
    </r>
    <r>
      <rPr>
        <u/>
        <sz val="8"/>
        <color theme="1"/>
        <rFont val="Tahoma"/>
        <family val="2"/>
      </rPr>
      <t>45490.000</t>
    </r>
  </si>
  <si>
    <r>
      <t xml:space="preserve">T </t>
    </r>
    <r>
      <rPr>
        <u/>
        <sz val="8"/>
        <color theme="1"/>
        <rFont val="Tahoma"/>
        <family val="2"/>
      </rPr>
      <t>115.688%</t>
    </r>
  </si>
  <si>
    <r>
      <t xml:space="preserve">T </t>
    </r>
    <r>
      <rPr>
        <u/>
        <sz val="8"/>
        <color theme="1"/>
        <rFont val="Tahoma"/>
        <family val="2"/>
      </rPr>
      <t>196.400</t>
    </r>
  </si>
  <si>
    <r>
      <t xml:space="preserve">T </t>
    </r>
    <r>
      <rPr>
        <u/>
        <sz val="8"/>
        <color theme="1"/>
        <rFont val="Tahoma"/>
        <family val="2"/>
      </rPr>
      <t>105.600</t>
    </r>
  </si>
  <si>
    <r>
      <t xml:space="preserve">T </t>
    </r>
    <r>
      <rPr>
        <u/>
        <sz val="8"/>
        <color rgb="FF0000FF"/>
        <rFont val="Tahoma"/>
        <family val="2"/>
      </rPr>
      <t>685.900</t>
    </r>
  </si>
  <si>
    <r>
      <t xml:space="preserve">T </t>
    </r>
    <r>
      <rPr>
        <u/>
        <sz val="8"/>
        <color rgb="FF0000FF"/>
        <rFont val="Tahoma"/>
        <family val="2"/>
      </rPr>
      <t>4472.000</t>
    </r>
  </si>
  <si>
    <r>
      <t xml:space="preserve">T </t>
    </r>
    <r>
      <rPr>
        <u/>
        <sz val="8"/>
        <color rgb="FF0000FF"/>
        <rFont val="Tahoma"/>
        <family val="2"/>
      </rPr>
      <t>320.700</t>
    </r>
  </si>
  <si>
    <r>
      <t xml:space="preserve">T </t>
    </r>
    <r>
      <rPr>
        <u/>
        <sz val="8"/>
        <color rgb="FF0000FF"/>
        <rFont val="Tahoma"/>
        <family val="2"/>
      </rPr>
      <t>3977.000</t>
    </r>
  </si>
  <si>
    <r>
      <t xml:space="preserve">TM </t>
    </r>
    <r>
      <rPr>
        <u/>
        <sz val="8"/>
        <color rgb="FF0000FF"/>
        <rFont val="Tahoma"/>
        <family val="2"/>
      </rPr>
      <t>49550.000</t>
    </r>
  </si>
  <si>
    <r>
      <t xml:space="preserve">M </t>
    </r>
    <r>
      <rPr>
        <u/>
        <sz val="8"/>
        <color rgb="FF0000FF"/>
        <rFont val="Tahoma"/>
        <family val="2"/>
      </rPr>
      <t>46030.000</t>
    </r>
  </si>
  <si>
    <r>
      <t xml:space="preserve">T </t>
    </r>
    <r>
      <rPr>
        <u/>
        <sz val="8"/>
        <color rgb="FF0000FF"/>
        <rFont val="Tahoma"/>
        <family val="2"/>
      </rPr>
      <t>116.032%</t>
    </r>
  </si>
  <si>
    <r>
      <t xml:space="preserve">T </t>
    </r>
    <r>
      <rPr>
        <u/>
        <sz val="8"/>
        <color rgb="FF0000FF"/>
        <rFont val="Tahoma"/>
        <family val="2"/>
      </rPr>
      <t>197.200</t>
    </r>
  </si>
  <si>
    <r>
      <t xml:space="preserve">T </t>
    </r>
    <r>
      <rPr>
        <u/>
        <sz val="8"/>
        <color rgb="FF0000FF"/>
        <rFont val="Tahoma"/>
        <family val="2"/>
      </rPr>
      <t>105.100</t>
    </r>
  </si>
  <si>
    <r>
      <t xml:space="preserve">T </t>
    </r>
    <r>
      <rPr>
        <u/>
        <sz val="8"/>
        <color rgb="FF0000FF"/>
        <rFont val="Tahoma"/>
        <family val="2"/>
      </rPr>
      <t>3.942</t>
    </r>
  </si>
  <si>
    <r>
      <t xml:space="preserve">T </t>
    </r>
    <r>
      <rPr>
        <u/>
        <sz val="8"/>
        <color rgb="FF0000FF"/>
        <rFont val="Tahoma"/>
        <family val="2"/>
      </rPr>
      <t>23.420</t>
    </r>
  </si>
  <si>
    <r>
      <t xml:space="preserve">T </t>
    </r>
    <r>
      <rPr>
        <u/>
        <sz val="8"/>
        <color rgb="FF0000FF"/>
        <rFont val="Tahoma"/>
        <family val="2"/>
      </rPr>
      <t>0.884</t>
    </r>
  </si>
  <si>
    <r>
      <t xml:space="preserve">T </t>
    </r>
    <r>
      <rPr>
        <u/>
        <sz val="8"/>
        <color rgb="FF0000FF"/>
        <rFont val="Tahoma"/>
        <family val="2"/>
      </rPr>
      <t>29.720</t>
    </r>
  </si>
  <si>
    <r>
      <t xml:space="preserve">TM </t>
    </r>
    <r>
      <rPr>
        <u/>
        <sz val="8"/>
        <color rgb="FF0000FF"/>
        <rFont val="Tahoma"/>
        <family val="2"/>
      </rPr>
      <t>209.400</t>
    </r>
  </si>
  <si>
    <r>
      <t xml:space="preserve">M </t>
    </r>
    <r>
      <rPr>
        <u/>
        <sz val="8"/>
        <color rgb="FF0000FF"/>
        <rFont val="Tahoma"/>
        <family val="2"/>
      </rPr>
      <t>552.500</t>
    </r>
  </si>
  <si>
    <r>
      <t xml:space="preserve">T </t>
    </r>
    <r>
      <rPr>
        <u/>
        <sz val="8"/>
        <color rgb="FF0000FF"/>
        <rFont val="Tahoma"/>
        <family val="2"/>
      </rPr>
      <t>0.315%</t>
    </r>
  </si>
  <si>
    <r>
      <t xml:space="preserve">T </t>
    </r>
    <r>
      <rPr>
        <u/>
        <sz val="8"/>
        <color rgb="FF0000FF"/>
        <rFont val="Tahoma"/>
        <family val="2"/>
      </rPr>
      <t>1.491</t>
    </r>
  </si>
  <si>
    <r>
      <t xml:space="preserve">T </t>
    </r>
    <r>
      <rPr>
        <u/>
        <sz val="8"/>
        <color rgb="FF0000FF"/>
        <rFont val="Tahoma"/>
        <family val="2"/>
      </rPr>
      <t>0.464</t>
    </r>
  </si>
  <si>
    <r>
      <t xml:space="preserve">T </t>
    </r>
    <r>
      <rPr>
        <u/>
        <sz val="8"/>
        <color rgb="FF0000FF"/>
        <rFont val="Tahoma"/>
        <family val="2"/>
      </rPr>
      <t>0.575</t>
    </r>
  </si>
  <si>
    <r>
      <t xml:space="preserve">T </t>
    </r>
    <r>
      <rPr>
        <u/>
        <sz val="8"/>
        <color rgb="FF0000FF"/>
        <rFont val="Tahoma"/>
        <family val="2"/>
      </rPr>
      <t>0.524</t>
    </r>
  </si>
  <si>
    <r>
      <t xml:space="preserve">T </t>
    </r>
    <r>
      <rPr>
        <u/>
        <sz val="8"/>
        <color rgb="FF0000FF"/>
        <rFont val="Tahoma"/>
        <family val="2"/>
      </rPr>
      <t>0.276</t>
    </r>
  </si>
  <si>
    <r>
      <t xml:space="preserve">T </t>
    </r>
    <r>
      <rPr>
        <u/>
        <sz val="8"/>
        <color rgb="FF0000FF"/>
        <rFont val="Tahoma"/>
        <family val="2"/>
      </rPr>
      <t>0.747</t>
    </r>
  </si>
  <si>
    <r>
      <t xml:space="preserve">TM </t>
    </r>
    <r>
      <rPr>
        <u/>
        <sz val="8"/>
        <color rgb="FF0000FF"/>
        <rFont val="Tahoma"/>
        <family val="2"/>
      </rPr>
      <t>0.422</t>
    </r>
  </si>
  <si>
    <r>
      <t xml:space="preserve">M </t>
    </r>
    <r>
      <rPr>
        <u/>
        <sz val="8"/>
        <color rgb="FF0000FF"/>
        <rFont val="Tahoma"/>
        <family val="2"/>
      </rPr>
      <t>1.200</t>
    </r>
  </si>
  <si>
    <r>
      <t xml:space="preserve">T </t>
    </r>
    <r>
      <rPr>
        <u/>
        <sz val="8"/>
        <color rgb="FF0000FF"/>
        <rFont val="Tahoma"/>
        <family val="2"/>
      </rPr>
      <t>0.756</t>
    </r>
  </si>
  <si>
    <r>
      <t xml:space="preserve">T </t>
    </r>
    <r>
      <rPr>
        <u/>
        <sz val="8"/>
        <color rgb="FF0000FF"/>
        <rFont val="Tahoma"/>
        <family val="2"/>
      </rPr>
      <t>0.441</t>
    </r>
  </si>
  <si>
    <r>
      <t xml:space="preserve">TM </t>
    </r>
    <r>
      <rPr>
        <u/>
        <sz val="8"/>
        <color theme="1"/>
        <rFont val="Tahoma"/>
        <family val="2"/>
      </rPr>
      <t>224.400</t>
    </r>
  </si>
  <si>
    <r>
      <t xml:space="preserve">T </t>
    </r>
    <r>
      <rPr>
        <u/>
        <sz val="8"/>
        <color theme="1"/>
        <rFont val="Tahoma"/>
        <family val="2"/>
      </rPr>
      <t>118.389%</t>
    </r>
  </si>
  <si>
    <r>
      <t xml:space="preserve">TM </t>
    </r>
    <r>
      <rPr>
        <u/>
        <sz val="8"/>
        <color theme="1"/>
        <rFont val="Tahoma"/>
        <family val="2"/>
      </rPr>
      <t>226.100</t>
    </r>
  </si>
  <si>
    <r>
      <t xml:space="preserve">TM </t>
    </r>
    <r>
      <rPr>
        <u/>
        <sz val="8"/>
        <color theme="1"/>
        <rFont val="Tahoma"/>
        <family val="2"/>
      </rPr>
      <t>226.500</t>
    </r>
  </si>
  <si>
    <r>
      <t xml:space="preserve">T </t>
    </r>
    <r>
      <rPr>
        <u/>
        <sz val="8"/>
        <color theme="1"/>
        <rFont val="Tahoma"/>
        <family val="2"/>
      </rPr>
      <t>116.920%</t>
    </r>
  </si>
  <si>
    <r>
      <t xml:space="preserve">TM </t>
    </r>
    <r>
      <rPr>
        <u/>
        <sz val="8"/>
        <color rgb="FF0000FF"/>
        <rFont val="Tahoma"/>
        <family val="2"/>
      </rPr>
      <t>225.700</t>
    </r>
  </si>
  <si>
    <r>
      <t xml:space="preserve">T </t>
    </r>
    <r>
      <rPr>
        <u/>
        <sz val="8"/>
        <color rgb="FF0000FF"/>
        <rFont val="Tahoma"/>
        <family val="2"/>
      </rPr>
      <t>117.526%</t>
    </r>
  </si>
  <si>
    <r>
      <t xml:space="preserve">TM </t>
    </r>
    <r>
      <rPr>
        <u/>
        <sz val="8"/>
        <color rgb="FF0000FF"/>
        <rFont val="Tahoma"/>
        <family val="2"/>
      </rPr>
      <t>1.088</t>
    </r>
  </si>
  <si>
    <r>
      <t xml:space="preserve">T </t>
    </r>
    <r>
      <rPr>
        <u/>
        <sz val="8"/>
        <color rgb="FF0000FF"/>
        <rFont val="Tahoma"/>
        <family val="2"/>
      </rPr>
      <t>0.768%</t>
    </r>
  </si>
  <si>
    <r>
      <t xml:space="preserve">TM </t>
    </r>
    <r>
      <rPr>
        <u/>
        <sz val="8"/>
        <color rgb="FF0000FF"/>
        <rFont val="Tahoma"/>
        <family val="2"/>
      </rPr>
      <t>0.482</t>
    </r>
  </si>
  <si>
    <r>
      <t xml:space="preserve">T </t>
    </r>
    <r>
      <rPr>
        <u/>
        <sz val="8"/>
        <color theme="1"/>
        <rFont val="Tahoma"/>
        <family val="2"/>
      </rPr>
      <t>116.029%</t>
    </r>
  </si>
  <si>
    <r>
      <t xml:space="preserve">T </t>
    </r>
    <r>
      <rPr>
        <u/>
        <sz val="8"/>
        <color theme="1"/>
        <rFont val="Tahoma"/>
        <family val="2"/>
      </rPr>
      <t>115.802%</t>
    </r>
  </si>
  <si>
    <r>
      <t xml:space="preserve">T </t>
    </r>
    <r>
      <rPr>
        <u/>
        <sz val="8"/>
        <color theme="1"/>
        <rFont val="Tahoma"/>
        <family val="2"/>
      </rPr>
      <t>114.697%</t>
    </r>
  </si>
  <si>
    <r>
      <t xml:space="preserve">T </t>
    </r>
    <r>
      <rPr>
        <u/>
        <sz val="8"/>
        <color rgb="FF0000FF"/>
        <rFont val="Tahoma"/>
        <family val="2"/>
      </rPr>
      <t>115.509%</t>
    </r>
  </si>
  <si>
    <r>
      <t xml:space="preserve">T </t>
    </r>
    <r>
      <rPr>
        <u/>
        <sz val="8"/>
        <color rgb="FF0000FF"/>
        <rFont val="Tahoma"/>
        <family val="2"/>
      </rPr>
      <t>0.712%</t>
    </r>
  </si>
  <si>
    <r>
      <t xml:space="preserve">T </t>
    </r>
    <r>
      <rPr>
        <u/>
        <sz val="8"/>
        <color theme="1"/>
        <rFont val="Tahoma"/>
        <family val="2"/>
      </rPr>
      <t>108.690%</t>
    </r>
  </si>
  <si>
    <r>
      <t xml:space="preserve">T </t>
    </r>
    <r>
      <rPr>
        <u/>
        <sz val="8"/>
        <color theme="1"/>
        <rFont val="Tahoma"/>
        <family val="2"/>
      </rPr>
      <t>108.725%</t>
    </r>
  </si>
  <si>
    <r>
      <t xml:space="preserve">T </t>
    </r>
    <r>
      <rPr>
        <u/>
        <sz val="8"/>
        <color theme="1"/>
        <rFont val="Tahoma"/>
        <family val="2"/>
      </rPr>
      <t>108.571%</t>
    </r>
  </si>
  <si>
    <r>
      <t xml:space="preserve">T </t>
    </r>
    <r>
      <rPr>
        <u/>
        <sz val="8"/>
        <color rgb="FF0000FF"/>
        <rFont val="Tahoma"/>
        <family val="2"/>
      </rPr>
      <t>108.662%</t>
    </r>
  </si>
  <si>
    <r>
      <t xml:space="preserve">T </t>
    </r>
    <r>
      <rPr>
        <u/>
        <sz val="8"/>
        <color rgb="FF0000FF"/>
        <rFont val="Tahoma"/>
        <family val="2"/>
      </rPr>
      <t>0.081%</t>
    </r>
  </si>
  <si>
    <r>
      <t xml:space="preserve">T </t>
    </r>
    <r>
      <rPr>
        <u/>
        <sz val="8"/>
        <color rgb="FF0000FF"/>
        <rFont val="Tahoma"/>
        <family val="2"/>
      </rPr>
      <t>0.074</t>
    </r>
  </si>
  <si>
    <r>
      <t>SNW-60-C1</t>
    </r>
    <r>
      <rPr>
        <sz val="7"/>
        <color theme="1"/>
        <rFont val="Tahoma"/>
        <family val="2"/>
      </rPr>
      <t>2/25/2014 2:04:37 PM</t>
    </r>
  </si>
  <si>
    <r>
      <t xml:space="preserve">T </t>
    </r>
    <r>
      <rPr>
        <u/>
        <sz val="8"/>
        <color theme="1"/>
        <rFont val="Tahoma"/>
        <family val="2"/>
      </rPr>
      <t>484.800</t>
    </r>
  </si>
  <si>
    <r>
      <t xml:space="preserve">T </t>
    </r>
    <r>
      <rPr>
        <u/>
        <sz val="8"/>
        <color theme="1"/>
        <rFont val="Tahoma"/>
        <family val="2"/>
      </rPr>
      <t>4440.000</t>
    </r>
  </si>
  <si>
    <r>
      <t xml:space="preserve">T </t>
    </r>
    <r>
      <rPr>
        <u/>
        <sz val="8"/>
        <color theme="1"/>
        <rFont val="Tahoma"/>
        <family val="2"/>
      </rPr>
      <t>381.700</t>
    </r>
  </si>
  <si>
    <r>
      <t xml:space="preserve">T </t>
    </r>
    <r>
      <rPr>
        <u/>
        <sz val="8"/>
        <color theme="1"/>
        <rFont val="Tahoma"/>
        <family val="2"/>
      </rPr>
      <t>2939.000</t>
    </r>
  </si>
  <si>
    <r>
      <t xml:space="preserve">TM </t>
    </r>
    <r>
      <rPr>
        <u/>
        <sz val="8"/>
        <color theme="1"/>
        <rFont val="Tahoma"/>
        <family val="2"/>
      </rPr>
      <t>54720.000</t>
    </r>
  </si>
  <si>
    <r>
      <t xml:space="preserve">M </t>
    </r>
    <r>
      <rPr>
        <u/>
        <sz val="8"/>
        <color theme="1"/>
        <rFont val="Tahoma"/>
        <family val="2"/>
      </rPr>
      <t>48300.000</t>
    </r>
  </si>
  <si>
    <r>
      <t xml:space="preserve">T </t>
    </r>
    <r>
      <rPr>
        <u/>
        <sz val="8"/>
        <color theme="1"/>
        <rFont val="Tahoma"/>
        <family val="2"/>
      </rPr>
      <t>114.497%</t>
    </r>
  </si>
  <si>
    <r>
      <t xml:space="preserve">T </t>
    </r>
    <r>
      <rPr>
        <u/>
        <sz val="8"/>
        <color theme="1"/>
        <rFont val="Tahoma"/>
        <family val="2"/>
      </rPr>
      <t>209.500</t>
    </r>
  </si>
  <si>
    <r>
      <t xml:space="preserve">T </t>
    </r>
    <r>
      <rPr>
        <u/>
        <sz val="8"/>
        <color theme="1"/>
        <rFont val="Tahoma"/>
        <family val="2"/>
      </rPr>
      <t>129.500</t>
    </r>
  </si>
  <si>
    <r>
      <t xml:space="preserve">T </t>
    </r>
    <r>
      <rPr>
        <u/>
        <sz val="8"/>
        <color theme="1"/>
        <rFont val="Tahoma"/>
        <family val="2"/>
      </rPr>
      <t>485.000</t>
    </r>
  </si>
  <si>
    <r>
      <t xml:space="preserve">T </t>
    </r>
    <r>
      <rPr>
        <u/>
        <sz val="8"/>
        <color theme="1"/>
        <rFont val="Tahoma"/>
        <family val="2"/>
      </rPr>
      <t>4421.000</t>
    </r>
  </si>
  <si>
    <r>
      <t xml:space="preserve">T </t>
    </r>
    <r>
      <rPr>
        <u/>
        <sz val="8"/>
        <color theme="1"/>
        <rFont val="Tahoma"/>
        <family val="2"/>
      </rPr>
      <t>382.600</t>
    </r>
  </si>
  <si>
    <r>
      <t xml:space="preserve">T </t>
    </r>
    <r>
      <rPr>
        <u/>
        <sz val="8"/>
        <color theme="1"/>
        <rFont val="Tahoma"/>
        <family val="2"/>
      </rPr>
      <t>2924.000</t>
    </r>
  </si>
  <si>
    <r>
      <t xml:space="preserve">TM </t>
    </r>
    <r>
      <rPr>
        <u/>
        <sz val="8"/>
        <color theme="1"/>
        <rFont val="Tahoma"/>
        <family val="2"/>
      </rPr>
      <t>54540.000</t>
    </r>
  </si>
  <si>
    <r>
      <t xml:space="preserve">M </t>
    </r>
    <r>
      <rPr>
        <u/>
        <sz val="8"/>
        <color theme="1"/>
        <rFont val="Tahoma"/>
        <family val="2"/>
      </rPr>
      <t>49610.000</t>
    </r>
  </si>
  <si>
    <r>
      <t xml:space="preserve">T </t>
    </r>
    <r>
      <rPr>
        <u/>
        <sz val="8"/>
        <color theme="1"/>
        <rFont val="Tahoma"/>
        <family val="2"/>
      </rPr>
      <t>115.163%</t>
    </r>
  </si>
  <si>
    <r>
      <t xml:space="preserve">T </t>
    </r>
    <r>
      <rPr>
        <u/>
        <sz val="8"/>
        <color theme="1"/>
        <rFont val="Tahoma"/>
        <family val="2"/>
      </rPr>
      <t>212.600</t>
    </r>
  </si>
  <si>
    <r>
      <t xml:space="preserve">T </t>
    </r>
    <r>
      <rPr>
        <u/>
        <sz val="8"/>
        <color theme="1"/>
        <rFont val="Tahoma"/>
        <family val="2"/>
      </rPr>
      <t>130.100</t>
    </r>
  </si>
  <si>
    <r>
      <t xml:space="preserve">T </t>
    </r>
    <r>
      <rPr>
        <u/>
        <sz val="8"/>
        <color theme="1"/>
        <rFont val="Tahoma"/>
        <family val="2"/>
      </rPr>
      <t>483.800</t>
    </r>
  </si>
  <si>
    <r>
      <t xml:space="preserve">T </t>
    </r>
    <r>
      <rPr>
        <u/>
        <sz val="8"/>
        <color theme="1"/>
        <rFont val="Tahoma"/>
        <family val="2"/>
      </rPr>
      <t>4432.000</t>
    </r>
  </si>
  <si>
    <r>
      <t xml:space="preserve">T </t>
    </r>
    <r>
      <rPr>
        <u/>
        <sz val="8"/>
        <color theme="1"/>
        <rFont val="Tahoma"/>
        <family val="2"/>
      </rPr>
      <t>378.800</t>
    </r>
  </si>
  <si>
    <r>
      <t xml:space="preserve">T </t>
    </r>
    <r>
      <rPr>
        <u/>
        <sz val="8"/>
        <color theme="1"/>
        <rFont val="Tahoma"/>
        <family val="2"/>
      </rPr>
      <t>2932.000</t>
    </r>
  </si>
  <si>
    <r>
      <t xml:space="preserve">TM </t>
    </r>
    <r>
      <rPr>
        <u/>
        <sz val="8"/>
        <color theme="1"/>
        <rFont val="Tahoma"/>
        <family val="2"/>
      </rPr>
      <t>54800.000</t>
    </r>
  </si>
  <si>
    <r>
      <t xml:space="preserve">M </t>
    </r>
    <r>
      <rPr>
        <u/>
        <sz val="8"/>
        <color theme="1"/>
        <rFont val="Tahoma"/>
        <family val="2"/>
      </rPr>
      <t>49230.000</t>
    </r>
  </si>
  <si>
    <r>
      <t xml:space="preserve">T </t>
    </r>
    <r>
      <rPr>
        <u/>
        <sz val="8"/>
        <color theme="1"/>
        <rFont val="Tahoma"/>
        <family val="2"/>
      </rPr>
      <t>114.919%</t>
    </r>
  </si>
  <si>
    <r>
      <t xml:space="preserve">T </t>
    </r>
    <r>
      <rPr>
        <u/>
        <sz val="8"/>
        <color theme="1"/>
        <rFont val="Tahoma"/>
        <family val="2"/>
      </rPr>
      <t>210.800</t>
    </r>
  </si>
  <si>
    <r>
      <t xml:space="preserve">T </t>
    </r>
    <r>
      <rPr>
        <u/>
        <sz val="8"/>
        <color theme="1"/>
        <rFont val="Tahoma"/>
        <family val="2"/>
      </rPr>
      <t>129.800</t>
    </r>
  </si>
  <si>
    <r>
      <t xml:space="preserve">T </t>
    </r>
    <r>
      <rPr>
        <u/>
        <sz val="8"/>
        <color rgb="FF0000FF"/>
        <rFont val="Tahoma"/>
        <family val="2"/>
      </rPr>
      <t>484.600</t>
    </r>
  </si>
  <si>
    <r>
      <t xml:space="preserve">T </t>
    </r>
    <r>
      <rPr>
        <u/>
        <sz val="8"/>
        <color rgb="FF0000FF"/>
        <rFont val="Tahoma"/>
        <family val="2"/>
      </rPr>
      <t>4431.000</t>
    </r>
  </si>
  <si>
    <r>
      <t xml:space="preserve">T </t>
    </r>
    <r>
      <rPr>
        <u/>
        <sz val="8"/>
        <color rgb="FF0000FF"/>
        <rFont val="Tahoma"/>
        <family val="2"/>
      </rPr>
      <t>381.000</t>
    </r>
  </si>
  <si>
    <r>
      <t xml:space="preserve">T </t>
    </r>
    <r>
      <rPr>
        <u/>
        <sz val="8"/>
        <color rgb="FF0000FF"/>
        <rFont val="Tahoma"/>
        <family val="2"/>
      </rPr>
      <t>2932.000</t>
    </r>
  </si>
  <si>
    <r>
      <t xml:space="preserve">TM </t>
    </r>
    <r>
      <rPr>
        <u/>
        <sz val="8"/>
        <color rgb="FF0000FF"/>
        <rFont val="Tahoma"/>
        <family val="2"/>
      </rPr>
      <t>54690.000</t>
    </r>
  </si>
  <si>
    <r>
      <t xml:space="preserve">M </t>
    </r>
    <r>
      <rPr>
        <u/>
        <sz val="8"/>
        <color rgb="FF0000FF"/>
        <rFont val="Tahoma"/>
        <family val="2"/>
      </rPr>
      <t>49050.000</t>
    </r>
  </si>
  <si>
    <r>
      <t xml:space="preserve">T </t>
    </r>
    <r>
      <rPr>
        <u/>
        <sz val="8"/>
        <color rgb="FF0000FF"/>
        <rFont val="Tahoma"/>
        <family val="2"/>
      </rPr>
      <t>114.860%</t>
    </r>
  </si>
  <si>
    <r>
      <t xml:space="preserve">T </t>
    </r>
    <r>
      <rPr>
        <u/>
        <sz val="8"/>
        <color rgb="FF0000FF"/>
        <rFont val="Tahoma"/>
        <family val="2"/>
      </rPr>
      <t>211.000</t>
    </r>
  </si>
  <si>
    <r>
      <t xml:space="preserve">T </t>
    </r>
    <r>
      <rPr>
        <u/>
        <sz val="8"/>
        <color rgb="FF0000FF"/>
        <rFont val="Tahoma"/>
        <family val="2"/>
      </rPr>
      <t>129.800</t>
    </r>
  </si>
  <si>
    <r>
      <t xml:space="preserve">T </t>
    </r>
    <r>
      <rPr>
        <u/>
        <sz val="8"/>
        <color rgb="FF0000FF"/>
        <rFont val="Tahoma"/>
        <family val="2"/>
      </rPr>
      <t>0.621</t>
    </r>
  </si>
  <si>
    <r>
      <t xml:space="preserve">T </t>
    </r>
    <r>
      <rPr>
        <u/>
        <sz val="8"/>
        <color rgb="FF0000FF"/>
        <rFont val="Tahoma"/>
        <family val="2"/>
      </rPr>
      <t>9.390</t>
    </r>
  </si>
  <si>
    <r>
      <t xml:space="preserve">T </t>
    </r>
    <r>
      <rPr>
        <u/>
        <sz val="8"/>
        <color rgb="FF0000FF"/>
        <rFont val="Tahoma"/>
        <family val="2"/>
      </rPr>
      <t>1.953</t>
    </r>
  </si>
  <si>
    <r>
      <t xml:space="preserve">T </t>
    </r>
    <r>
      <rPr>
        <u/>
        <sz val="8"/>
        <color rgb="FF0000FF"/>
        <rFont val="Tahoma"/>
        <family val="2"/>
      </rPr>
      <t>7.524</t>
    </r>
  </si>
  <si>
    <r>
      <t xml:space="preserve">TM </t>
    </r>
    <r>
      <rPr>
        <u/>
        <sz val="8"/>
        <color rgb="FF0000FF"/>
        <rFont val="Tahoma"/>
        <family val="2"/>
      </rPr>
      <t>135.300</t>
    </r>
  </si>
  <si>
    <r>
      <t xml:space="preserve">M </t>
    </r>
    <r>
      <rPr>
        <u/>
        <sz val="8"/>
        <color rgb="FF0000FF"/>
        <rFont val="Tahoma"/>
        <family val="2"/>
      </rPr>
      <t>672.000</t>
    </r>
  </si>
  <si>
    <r>
      <t xml:space="preserve">T </t>
    </r>
    <r>
      <rPr>
        <u/>
        <sz val="8"/>
        <color rgb="FF0000FF"/>
        <rFont val="Tahoma"/>
        <family val="2"/>
      </rPr>
      <t>0.337%</t>
    </r>
  </si>
  <si>
    <r>
      <t xml:space="preserve">T </t>
    </r>
    <r>
      <rPr>
        <u/>
        <sz val="8"/>
        <color rgb="FF0000FF"/>
        <rFont val="Tahoma"/>
        <family val="2"/>
      </rPr>
      <t>1.529</t>
    </r>
  </si>
  <si>
    <r>
      <t xml:space="preserve">T </t>
    </r>
    <r>
      <rPr>
        <u/>
        <sz val="8"/>
        <color rgb="FF0000FF"/>
        <rFont val="Tahoma"/>
        <family val="2"/>
      </rPr>
      <t>0.294</t>
    </r>
  </si>
  <si>
    <r>
      <t xml:space="preserve">T </t>
    </r>
    <r>
      <rPr>
        <u/>
        <sz val="8"/>
        <color rgb="FF0000FF"/>
        <rFont val="Tahoma"/>
        <family val="2"/>
      </rPr>
      <t>0.128</t>
    </r>
  </si>
  <si>
    <r>
      <t xml:space="preserve">T </t>
    </r>
    <r>
      <rPr>
        <u/>
        <sz val="8"/>
        <color rgb="FF0000FF"/>
        <rFont val="Tahoma"/>
        <family val="2"/>
      </rPr>
      <t>0.212</t>
    </r>
  </si>
  <si>
    <r>
      <t xml:space="preserve">T </t>
    </r>
    <r>
      <rPr>
        <u/>
        <sz val="8"/>
        <color rgb="FF0000FF"/>
        <rFont val="Tahoma"/>
        <family val="2"/>
      </rPr>
      <t>0.257</t>
    </r>
  </si>
  <si>
    <r>
      <t xml:space="preserve">TM </t>
    </r>
    <r>
      <rPr>
        <u/>
        <sz val="8"/>
        <color rgb="FF0000FF"/>
        <rFont val="Tahoma"/>
        <family val="2"/>
      </rPr>
      <t>0.247</t>
    </r>
  </si>
  <si>
    <r>
      <t xml:space="preserve">M </t>
    </r>
    <r>
      <rPr>
        <u/>
        <sz val="8"/>
        <color rgb="FF0000FF"/>
        <rFont val="Tahoma"/>
        <family val="2"/>
      </rPr>
      <t>1.370</t>
    </r>
  </si>
  <si>
    <r>
      <t xml:space="preserve">T </t>
    </r>
    <r>
      <rPr>
        <u/>
        <sz val="8"/>
        <color rgb="FF0000FF"/>
        <rFont val="Tahoma"/>
        <family val="2"/>
      </rPr>
      <t>0.293</t>
    </r>
  </si>
  <si>
    <r>
      <t xml:space="preserve">T </t>
    </r>
    <r>
      <rPr>
        <u/>
        <sz val="8"/>
        <color rgb="FF0000FF"/>
        <rFont val="Tahoma"/>
        <family val="2"/>
      </rPr>
      <t>0.725</t>
    </r>
  </si>
  <si>
    <r>
      <t xml:space="preserve">TM </t>
    </r>
    <r>
      <rPr>
        <u/>
        <sz val="8"/>
        <color theme="1"/>
        <rFont val="Tahoma"/>
        <family val="2"/>
      </rPr>
      <t>260.800</t>
    </r>
  </si>
  <si>
    <r>
      <t xml:space="preserve">T </t>
    </r>
    <r>
      <rPr>
        <u/>
        <sz val="8"/>
        <color theme="1"/>
        <rFont val="Tahoma"/>
        <family val="2"/>
      </rPr>
      <t>116.762%</t>
    </r>
  </si>
  <si>
    <r>
      <t xml:space="preserve">TM </t>
    </r>
    <r>
      <rPr>
        <u/>
        <sz val="8"/>
        <color theme="1"/>
        <rFont val="Tahoma"/>
        <family val="2"/>
      </rPr>
      <t>260.600</t>
    </r>
  </si>
  <si>
    <r>
      <t xml:space="preserve">T </t>
    </r>
    <r>
      <rPr>
        <u/>
        <sz val="8"/>
        <color theme="1"/>
        <rFont val="Tahoma"/>
        <family val="2"/>
      </rPr>
      <t>116.637%</t>
    </r>
  </si>
  <si>
    <r>
      <t xml:space="preserve">TM </t>
    </r>
    <r>
      <rPr>
        <u/>
        <sz val="8"/>
        <color theme="1"/>
        <rFont val="Tahoma"/>
        <family val="2"/>
      </rPr>
      <t>260.100</t>
    </r>
  </si>
  <si>
    <r>
      <t xml:space="preserve">T </t>
    </r>
    <r>
      <rPr>
        <u/>
        <sz val="8"/>
        <color theme="1"/>
        <rFont val="Tahoma"/>
        <family val="2"/>
      </rPr>
      <t>116.766%</t>
    </r>
  </si>
  <si>
    <r>
      <t xml:space="preserve">TM </t>
    </r>
    <r>
      <rPr>
        <u/>
        <sz val="8"/>
        <color rgb="FF0000FF"/>
        <rFont val="Tahoma"/>
        <family val="2"/>
      </rPr>
      <t>260.500</t>
    </r>
  </si>
  <si>
    <r>
      <t xml:space="preserve">T </t>
    </r>
    <r>
      <rPr>
        <u/>
        <sz val="8"/>
        <color rgb="FF0000FF"/>
        <rFont val="Tahoma"/>
        <family val="2"/>
      </rPr>
      <t>116.721%</t>
    </r>
  </si>
  <si>
    <r>
      <t xml:space="preserve">TM </t>
    </r>
    <r>
      <rPr>
        <u/>
        <sz val="8"/>
        <color rgb="FF0000FF"/>
        <rFont val="Tahoma"/>
        <family val="2"/>
      </rPr>
      <t>0.370</t>
    </r>
  </si>
  <si>
    <r>
      <t xml:space="preserve">T </t>
    </r>
    <r>
      <rPr>
        <u/>
        <sz val="8"/>
        <color rgb="FF0000FF"/>
        <rFont val="Tahoma"/>
        <family val="2"/>
      </rPr>
      <t>0.073%</t>
    </r>
  </si>
  <si>
    <r>
      <t xml:space="preserve">TM </t>
    </r>
    <r>
      <rPr>
        <u/>
        <sz val="8"/>
        <color rgb="FF0000FF"/>
        <rFont val="Tahoma"/>
        <family val="2"/>
      </rPr>
      <t>0.142</t>
    </r>
  </si>
  <si>
    <r>
      <t xml:space="preserve">T </t>
    </r>
    <r>
      <rPr>
        <u/>
        <sz val="8"/>
        <color rgb="FF0000FF"/>
        <rFont val="Tahoma"/>
        <family val="2"/>
      </rPr>
      <t>0.063</t>
    </r>
  </si>
  <si>
    <r>
      <t xml:space="preserve">T </t>
    </r>
    <r>
      <rPr>
        <u/>
        <sz val="8"/>
        <color theme="1"/>
        <rFont val="Tahoma"/>
        <family val="2"/>
      </rPr>
      <t>114.501%</t>
    </r>
  </si>
  <si>
    <r>
      <t xml:space="preserve">T </t>
    </r>
    <r>
      <rPr>
        <u/>
        <sz val="8"/>
        <color theme="1"/>
        <rFont val="Tahoma"/>
        <family val="2"/>
      </rPr>
      <t>114.217%</t>
    </r>
  </si>
  <si>
    <r>
      <t xml:space="preserve">T </t>
    </r>
    <r>
      <rPr>
        <u/>
        <sz val="8"/>
        <color theme="1"/>
        <rFont val="Tahoma"/>
        <family val="2"/>
      </rPr>
      <t>114.125%</t>
    </r>
  </si>
  <si>
    <r>
      <t xml:space="preserve">T </t>
    </r>
    <r>
      <rPr>
        <u/>
        <sz val="8"/>
        <color rgb="FF0000FF"/>
        <rFont val="Tahoma"/>
        <family val="2"/>
      </rPr>
      <t>114.281%</t>
    </r>
  </si>
  <si>
    <r>
      <t xml:space="preserve">T </t>
    </r>
    <r>
      <rPr>
        <u/>
        <sz val="8"/>
        <color rgb="FF0000FF"/>
        <rFont val="Tahoma"/>
        <family val="2"/>
      </rPr>
      <t>0.196%</t>
    </r>
  </si>
  <si>
    <r>
      <t xml:space="preserve">T </t>
    </r>
    <r>
      <rPr>
        <u/>
        <sz val="8"/>
        <color rgb="FF0000FF"/>
        <rFont val="Tahoma"/>
        <family val="2"/>
      </rPr>
      <t>0.172</t>
    </r>
  </si>
  <si>
    <r>
      <t xml:space="preserve">T </t>
    </r>
    <r>
      <rPr>
        <u/>
        <sz val="8"/>
        <color theme="1"/>
        <rFont val="Tahoma"/>
        <family val="2"/>
      </rPr>
      <t>107.836%</t>
    </r>
  </si>
  <si>
    <r>
      <t xml:space="preserve">T </t>
    </r>
    <r>
      <rPr>
        <u/>
        <sz val="8"/>
        <color theme="1"/>
        <rFont val="Tahoma"/>
        <family val="2"/>
      </rPr>
      <t>108.042%</t>
    </r>
  </si>
  <si>
    <r>
      <t xml:space="preserve">T </t>
    </r>
    <r>
      <rPr>
        <u/>
        <sz val="8"/>
        <color theme="1"/>
        <rFont val="Tahoma"/>
        <family val="2"/>
      </rPr>
      <t>107.617%</t>
    </r>
  </si>
  <si>
    <r>
      <t xml:space="preserve">T </t>
    </r>
    <r>
      <rPr>
        <u/>
        <sz val="8"/>
        <color rgb="FF0000FF"/>
        <rFont val="Tahoma"/>
        <family val="2"/>
      </rPr>
      <t>107.832%</t>
    </r>
  </si>
  <si>
    <r>
      <t xml:space="preserve">T </t>
    </r>
    <r>
      <rPr>
        <u/>
        <sz val="8"/>
        <color rgb="FF0000FF"/>
        <rFont val="Tahoma"/>
        <family val="2"/>
      </rPr>
      <t>0.212%</t>
    </r>
  </si>
  <si>
    <r>
      <t>EMW-64-C1</t>
    </r>
    <r>
      <rPr>
        <sz val="7"/>
        <color theme="1"/>
        <rFont val="Tahoma"/>
        <family val="2"/>
      </rPr>
      <t>2/25/2014 2:12:02 PM</t>
    </r>
  </si>
  <si>
    <r>
      <t xml:space="preserve">T </t>
    </r>
    <r>
      <rPr>
        <u/>
        <sz val="8"/>
        <color theme="1"/>
        <rFont val="Tahoma"/>
        <family val="2"/>
      </rPr>
      <t>514.100</t>
    </r>
  </si>
  <si>
    <r>
      <t xml:space="preserve">T </t>
    </r>
    <r>
      <rPr>
        <u/>
        <sz val="8"/>
        <color theme="1"/>
        <rFont val="Tahoma"/>
        <family val="2"/>
      </rPr>
      <t>4101.000</t>
    </r>
  </si>
  <si>
    <r>
      <t xml:space="preserve">T </t>
    </r>
    <r>
      <rPr>
        <u/>
        <sz val="8"/>
        <color theme="1"/>
        <rFont val="Tahoma"/>
        <family val="2"/>
      </rPr>
      <t>324.100</t>
    </r>
  </si>
  <si>
    <r>
      <t xml:space="preserve">T </t>
    </r>
    <r>
      <rPr>
        <u/>
        <sz val="8"/>
        <color theme="1"/>
        <rFont val="Tahoma"/>
        <family val="2"/>
      </rPr>
      <t>4038.000</t>
    </r>
  </si>
  <si>
    <r>
      <t xml:space="preserve">TM </t>
    </r>
    <r>
      <rPr>
        <u/>
        <sz val="8"/>
        <color theme="1"/>
        <rFont val="Tahoma"/>
        <family val="2"/>
      </rPr>
      <t>52090.000</t>
    </r>
  </si>
  <si>
    <r>
      <t xml:space="preserve">M </t>
    </r>
    <r>
      <rPr>
        <u/>
        <sz val="8"/>
        <color theme="1"/>
        <rFont val="Tahoma"/>
        <family val="2"/>
      </rPr>
      <t>47910.000</t>
    </r>
  </si>
  <si>
    <r>
      <t xml:space="preserve">T </t>
    </r>
    <r>
      <rPr>
        <u/>
        <sz val="8"/>
        <color theme="1"/>
        <rFont val="Tahoma"/>
        <family val="2"/>
      </rPr>
      <t>115.312%</t>
    </r>
  </si>
  <si>
    <r>
      <t xml:space="preserve">T </t>
    </r>
    <r>
      <rPr>
        <u/>
        <sz val="8"/>
        <color theme="1"/>
        <rFont val="Tahoma"/>
        <family val="2"/>
      </rPr>
      <t>198.300</t>
    </r>
  </si>
  <si>
    <r>
      <t xml:space="preserve">T </t>
    </r>
    <r>
      <rPr>
        <u/>
        <sz val="8"/>
        <color theme="1"/>
        <rFont val="Tahoma"/>
        <family val="2"/>
      </rPr>
      <t>139.900</t>
    </r>
  </si>
  <si>
    <r>
      <t xml:space="preserve">M </t>
    </r>
    <r>
      <rPr>
        <u/>
        <sz val="8"/>
        <color theme="1"/>
        <rFont val="Tahoma"/>
        <family val="2"/>
      </rPr>
      <t>168.000</t>
    </r>
  </si>
  <si>
    <r>
      <t xml:space="preserve">T </t>
    </r>
    <r>
      <rPr>
        <u/>
        <sz val="8"/>
        <color theme="1"/>
        <rFont val="Tahoma"/>
        <family val="2"/>
      </rPr>
      <t>515.300</t>
    </r>
  </si>
  <si>
    <r>
      <t xml:space="preserve">T </t>
    </r>
    <r>
      <rPr>
        <u/>
        <sz val="8"/>
        <color theme="1"/>
        <rFont val="Tahoma"/>
        <family val="2"/>
      </rPr>
      <t>4133.000</t>
    </r>
  </si>
  <si>
    <r>
      <t xml:space="preserve">T </t>
    </r>
    <r>
      <rPr>
        <u/>
        <sz val="8"/>
        <color theme="1"/>
        <rFont val="Tahoma"/>
        <family val="2"/>
      </rPr>
      <t>322.900</t>
    </r>
  </si>
  <si>
    <r>
      <t xml:space="preserve">T </t>
    </r>
    <r>
      <rPr>
        <u/>
        <sz val="8"/>
        <color theme="1"/>
        <rFont val="Tahoma"/>
        <family val="2"/>
      </rPr>
      <t>4056.000</t>
    </r>
  </si>
  <si>
    <r>
      <t xml:space="preserve">TM </t>
    </r>
    <r>
      <rPr>
        <u/>
        <sz val="8"/>
        <color theme="1"/>
        <rFont val="Tahoma"/>
        <family val="2"/>
      </rPr>
      <t>52240.000</t>
    </r>
  </si>
  <si>
    <r>
      <t xml:space="preserve">M </t>
    </r>
    <r>
      <rPr>
        <u/>
        <sz val="8"/>
        <color theme="1"/>
        <rFont val="Tahoma"/>
        <family val="2"/>
      </rPr>
      <t>47760.000</t>
    </r>
  </si>
  <si>
    <r>
      <t xml:space="preserve">T </t>
    </r>
    <r>
      <rPr>
        <u/>
        <sz val="8"/>
        <color theme="1"/>
        <rFont val="Tahoma"/>
        <family val="2"/>
      </rPr>
      <t>114.812%</t>
    </r>
  </si>
  <si>
    <r>
      <t xml:space="preserve">M </t>
    </r>
    <r>
      <rPr>
        <u/>
        <sz val="8"/>
        <color theme="1"/>
        <rFont val="Tahoma"/>
        <family val="2"/>
      </rPr>
      <t>169.300</t>
    </r>
  </si>
  <si>
    <r>
      <t xml:space="preserve">T </t>
    </r>
    <r>
      <rPr>
        <u/>
        <sz val="8"/>
        <color theme="1"/>
        <rFont val="Tahoma"/>
        <family val="2"/>
      </rPr>
      <t>4130.000</t>
    </r>
  </si>
  <si>
    <r>
      <t xml:space="preserve">T </t>
    </r>
    <r>
      <rPr>
        <u/>
        <sz val="8"/>
        <color theme="1"/>
        <rFont val="Tahoma"/>
        <family val="2"/>
      </rPr>
      <t>316.300</t>
    </r>
  </si>
  <si>
    <r>
      <t xml:space="preserve">T </t>
    </r>
    <r>
      <rPr>
        <u/>
        <sz val="8"/>
        <color theme="1"/>
        <rFont val="Tahoma"/>
        <family val="2"/>
      </rPr>
      <t>4077.000</t>
    </r>
  </si>
  <si>
    <r>
      <t xml:space="preserve">TM </t>
    </r>
    <r>
      <rPr>
        <u/>
        <sz val="8"/>
        <color theme="1"/>
        <rFont val="Tahoma"/>
        <family val="2"/>
      </rPr>
      <t>52460.000</t>
    </r>
  </si>
  <si>
    <r>
      <t xml:space="preserve">M </t>
    </r>
    <r>
      <rPr>
        <u/>
        <sz val="8"/>
        <color theme="1"/>
        <rFont val="Tahoma"/>
        <family val="2"/>
      </rPr>
      <t>47130.000</t>
    </r>
  </si>
  <si>
    <r>
      <t xml:space="preserve">T </t>
    </r>
    <r>
      <rPr>
        <u/>
        <sz val="8"/>
        <color theme="1"/>
        <rFont val="Tahoma"/>
        <family val="2"/>
      </rPr>
      <t>114.872%</t>
    </r>
  </si>
  <si>
    <r>
      <t xml:space="preserve">T </t>
    </r>
    <r>
      <rPr>
        <u/>
        <sz val="8"/>
        <color theme="1"/>
        <rFont val="Tahoma"/>
        <family val="2"/>
      </rPr>
      <t>199.400</t>
    </r>
  </si>
  <si>
    <r>
      <t xml:space="preserve">T </t>
    </r>
    <r>
      <rPr>
        <u/>
        <sz val="8"/>
        <color theme="1"/>
        <rFont val="Tahoma"/>
        <family val="2"/>
      </rPr>
      <t>139.000</t>
    </r>
  </si>
  <si>
    <r>
      <t xml:space="preserve">M </t>
    </r>
    <r>
      <rPr>
        <u/>
        <sz val="8"/>
        <color theme="1"/>
        <rFont val="Tahoma"/>
        <family val="2"/>
      </rPr>
      <t>168.300</t>
    </r>
  </si>
  <si>
    <r>
      <t xml:space="preserve">T </t>
    </r>
    <r>
      <rPr>
        <u/>
        <sz val="8"/>
        <color rgb="FF0000FF"/>
        <rFont val="Tahoma"/>
        <family val="2"/>
      </rPr>
      <t>514.500</t>
    </r>
  </si>
  <si>
    <r>
      <t xml:space="preserve">T </t>
    </r>
    <r>
      <rPr>
        <u/>
        <sz val="8"/>
        <color rgb="FF0000FF"/>
        <rFont val="Tahoma"/>
        <family val="2"/>
      </rPr>
      <t>4121.000</t>
    </r>
  </si>
  <si>
    <r>
      <t xml:space="preserve">T </t>
    </r>
    <r>
      <rPr>
        <u/>
        <sz val="8"/>
        <color rgb="FF0000FF"/>
        <rFont val="Tahoma"/>
        <family val="2"/>
      </rPr>
      <t>321.100</t>
    </r>
  </si>
  <si>
    <r>
      <t xml:space="preserve">T </t>
    </r>
    <r>
      <rPr>
        <u/>
        <sz val="8"/>
        <color rgb="FF0000FF"/>
        <rFont val="Tahoma"/>
        <family val="2"/>
      </rPr>
      <t>4057.000</t>
    </r>
  </si>
  <si>
    <r>
      <t xml:space="preserve">TM </t>
    </r>
    <r>
      <rPr>
        <u/>
        <sz val="8"/>
        <color rgb="FF0000FF"/>
        <rFont val="Tahoma"/>
        <family val="2"/>
      </rPr>
      <t>52260.000</t>
    </r>
  </si>
  <si>
    <r>
      <t xml:space="preserve">M </t>
    </r>
    <r>
      <rPr>
        <u/>
        <sz val="8"/>
        <color rgb="FF0000FF"/>
        <rFont val="Tahoma"/>
        <family val="2"/>
      </rPr>
      <t>47600.000</t>
    </r>
  </si>
  <si>
    <r>
      <t xml:space="preserve">T </t>
    </r>
    <r>
      <rPr>
        <u/>
        <sz val="8"/>
        <color rgb="FF0000FF"/>
        <rFont val="Tahoma"/>
        <family val="2"/>
      </rPr>
      <t>114.999%</t>
    </r>
  </si>
  <si>
    <r>
      <t xml:space="preserve">T </t>
    </r>
    <r>
      <rPr>
        <u/>
        <sz val="8"/>
        <color rgb="FF0000FF"/>
        <rFont val="Tahoma"/>
        <family val="2"/>
      </rPr>
      <t>198.700</t>
    </r>
  </si>
  <si>
    <r>
      <t xml:space="preserve">T </t>
    </r>
    <r>
      <rPr>
        <u/>
        <sz val="8"/>
        <color rgb="FF0000FF"/>
        <rFont val="Tahoma"/>
        <family val="2"/>
      </rPr>
      <t>139.800</t>
    </r>
  </si>
  <si>
    <r>
      <t xml:space="preserve">M </t>
    </r>
    <r>
      <rPr>
        <u/>
        <sz val="8"/>
        <color rgb="FF0000FF"/>
        <rFont val="Tahoma"/>
        <family val="2"/>
      </rPr>
      <t>168.500</t>
    </r>
  </si>
  <si>
    <r>
      <t xml:space="preserve">T </t>
    </r>
    <r>
      <rPr>
        <u/>
        <sz val="8"/>
        <color rgb="FF0000FF"/>
        <rFont val="Tahoma"/>
        <family val="2"/>
      </rPr>
      <t>0.727</t>
    </r>
  </si>
  <si>
    <r>
      <t xml:space="preserve">T </t>
    </r>
    <r>
      <rPr>
        <u/>
        <sz val="8"/>
        <color rgb="FF0000FF"/>
        <rFont val="Tahoma"/>
        <family val="2"/>
      </rPr>
      <t>17.670</t>
    </r>
  </si>
  <si>
    <r>
      <t xml:space="preserve">T </t>
    </r>
    <r>
      <rPr>
        <u/>
        <sz val="8"/>
        <color rgb="FF0000FF"/>
        <rFont val="Tahoma"/>
        <family val="2"/>
      </rPr>
      <t>4.192</t>
    </r>
  </si>
  <si>
    <r>
      <t xml:space="preserve">T </t>
    </r>
    <r>
      <rPr>
        <u/>
        <sz val="8"/>
        <color rgb="FF0000FF"/>
        <rFont val="Tahoma"/>
        <family val="2"/>
      </rPr>
      <t>19.740</t>
    </r>
  </si>
  <si>
    <r>
      <t xml:space="preserve">TM </t>
    </r>
    <r>
      <rPr>
        <u/>
        <sz val="8"/>
        <color rgb="FF0000FF"/>
        <rFont val="Tahoma"/>
        <family val="2"/>
      </rPr>
      <t>184.200</t>
    </r>
  </si>
  <si>
    <r>
      <t xml:space="preserve">M </t>
    </r>
    <r>
      <rPr>
        <u/>
        <sz val="8"/>
        <color rgb="FF0000FF"/>
        <rFont val="Tahoma"/>
        <family val="2"/>
      </rPr>
      <t>413.400</t>
    </r>
  </si>
  <si>
    <r>
      <t xml:space="preserve">T </t>
    </r>
    <r>
      <rPr>
        <u/>
        <sz val="8"/>
        <color rgb="FF0000FF"/>
        <rFont val="Tahoma"/>
        <family val="2"/>
      </rPr>
      <t>0.596</t>
    </r>
  </si>
  <si>
    <r>
      <t xml:space="preserve">T </t>
    </r>
    <r>
      <rPr>
        <u/>
        <sz val="8"/>
        <color rgb="FF0000FF"/>
        <rFont val="Tahoma"/>
        <family val="2"/>
      </rPr>
      <t>0.751</t>
    </r>
  </si>
  <si>
    <r>
      <t xml:space="preserve">M </t>
    </r>
    <r>
      <rPr>
        <u/>
        <sz val="8"/>
        <color rgb="FF0000FF"/>
        <rFont val="Tahoma"/>
        <family val="2"/>
      </rPr>
      <t>0.698</t>
    </r>
  </si>
  <si>
    <r>
      <t xml:space="preserve">T </t>
    </r>
    <r>
      <rPr>
        <u/>
        <sz val="8"/>
        <color rgb="FF0000FF"/>
        <rFont val="Tahoma"/>
        <family val="2"/>
      </rPr>
      <t>0.141</t>
    </r>
  </si>
  <si>
    <r>
      <t xml:space="preserve">T </t>
    </r>
    <r>
      <rPr>
        <u/>
        <sz val="8"/>
        <color rgb="FF0000FF"/>
        <rFont val="Tahoma"/>
        <family val="2"/>
      </rPr>
      <t>0.429</t>
    </r>
  </si>
  <si>
    <r>
      <t xml:space="preserve">T </t>
    </r>
    <r>
      <rPr>
        <u/>
        <sz val="8"/>
        <color rgb="FF0000FF"/>
        <rFont val="Tahoma"/>
        <family val="2"/>
      </rPr>
      <t>1.305</t>
    </r>
  </si>
  <si>
    <r>
      <t xml:space="preserve">T </t>
    </r>
    <r>
      <rPr>
        <u/>
        <sz val="8"/>
        <color rgb="FF0000FF"/>
        <rFont val="Tahoma"/>
        <family val="2"/>
      </rPr>
      <t>0.487</t>
    </r>
  </si>
  <si>
    <r>
      <t xml:space="preserve">TM </t>
    </r>
    <r>
      <rPr>
        <u/>
        <sz val="8"/>
        <color rgb="FF0000FF"/>
        <rFont val="Tahoma"/>
        <family val="2"/>
      </rPr>
      <t>0.352</t>
    </r>
  </si>
  <si>
    <r>
      <t xml:space="preserve">M </t>
    </r>
    <r>
      <rPr>
        <u/>
        <sz val="8"/>
        <color rgb="FF0000FF"/>
        <rFont val="Tahoma"/>
        <family val="2"/>
      </rPr>
      <t>0.869</t>
    </r>
  </si>
  <si>
    <r>
      <t xml:space="preserve">T </t>
    </r>
    <r>
      <rPr>
        <u/>
        <sz val="8"/>
        <color rgb="FF0000FF"/>
        <rFont val="Tahoma"/>
        <family val="2"/>
      </rPr>
      <t>0.237</t>
    </r>
  </si>
  <si>
    <r>
      <t xml:space="preserve">T </t>
    </r>
    <r>
      <rPr>
        <u/>
        <sz val="8"/>
        <color rgb="FF0000FF"/>
        <rFont val="Tahoma"/>
        <family val="2"/>
      </rPr>
      <t>0.300</t>
    </r>
  </si>
  <si>
    <r>
      <t xml:space="preserve">T </t>
    </r>
    <r>
      <rPr>
        <u/>
        <sz val="8"/>
        <color rgb="FF0000FF"/>
        <rFont val="Tahoma"/>
        <family val="2"/>
      </rPr>
      <t>0.537</t>
    </r>
  </si>
  <si>
    <r>
      <t xml:space="preserve">M </t>
    </r>
    <r>
      <rPr>
        <u/>
        <sz val="8"/>
        <color rgb="FF0000FF"/>
        <rFont val="Tahoma"/>
        <family val="2"/>
      </rPr>
      <t>0.414</t>
    </r>
  </si>
  <si>
    <r>
      <t xml:space="preserve">M </t>
    </r>
    <r>
      <rPr>
        <u/>
        <sz val="8"/>
        <color theme="1"/>
        <rFont val="Tahoma"/>
        <family val="2"/>
      </rPr>
      <t>76.990</t>
    </r>
  </si>
  <si>
    <r>
      <t xml:space="preserve">TM </t>
    </r>
    <r>
      <rPr>
        <u/>
        <sz val="8"/>
        <color theme="1"/>
        <rFont val="Tahoma"/>
        <family val="2"/>
      </rPr>
      <t>331.100</t>
    </r>
  </si>
  <si>
    <r>
      <t xml:space="preserve">T </t>
    </r>
    <r>
      <rPr>
        <u/>
        <sz val="8"/>
        <color theme="1"/>
        <rFont val="Tahoma"/>
        <family val="2"/>
      </rPr>
      <t>116.742%</t>
    </r>
  </si>
  <si>
    <r>
      <t xml:space="preserve">M </t>
    </r>
    <r>
      <rPr>
        <u/>
        <sz val="8"/>
        <color theme="1"/>
        <rFont val="Tahoma"/>
        <family val="2"/>
      </rPr>
      <t>76.980</t>
    </r>
  </si>
  <si>
    <r>
      <t xml:space="preserve">TM </t>
    </r>
    <r>
      <rPr>
        <u/>
        <sz val="8"/>
        <color theme="1"/>
        <rFont val="Tahoma"/>
        <family val="2"/>
      </rPr>
      <t>331.400</t>
    </r>
  </si>
  <si>
    <r>
      <t xml:space="preserve">T </t>
    </r>
    <r>
      <rPr>
        <u/>
        <sz val="8"/>
        <color theme="1"/>
        <rFont val="Tahoma"/>
        <family val="2"/>
      </rPr>
      <t>117.142%</t>
    </r>
  </si>
  <si>
    <r>
      <t xml:space="preserve">M </t>
    </r>
    <r>
      <rPr>
        <u/>
        <sz val="8"/>
        <color theme="1"/>
        <rFont val="Tahoma"/>
        <family val="2"/>
      </rPr>
      <t>81.500</t>
    </r>
  </si>
  <si>
    <r>
      <t xml:space="preserve">TM </t>
    </r>
    <r>
      <rPr>
        <u/>
        <sz val="8"/>
        <color theme="1"/>
        <rFont val="Tahoma"/>
        <family val="2"/>
      </rPr>
      <t>331.600</t>
    </r>
  </si>
  <si>
    <r>
      <t xml:space="preserve">T </t>
    </r>
    <r>
      <rPr>
        <u/>
        <sz val="8"/>
        <color theme="1"/>
        <rFont val="Tahoma"/>
        <family val="2"/>
      </rPr>
      <t>116.463%</t>
    </r>
  </si>
  <si>
    <r>
      <t xml:space="preserve">M </t>
    </r>
    <r>
      <rPr>
        <u/>
        <sz val="8"/>
        <color rgb="FF0000FF"/>
        <rFont val="Tahoma"/>
        <family val="2"/>
      </rPr>
      <t>78.490</t>
    </r>
  </si>
  <si>
    <r>
      <t xml:space="preserve">TM </t>
    </r>
    <r>
      <rPr>
        <u/>
        <sz val="8"/>
        <color rgb="FF0000FF"/>
        <rFont val="Tahoma"/>
        <family val="2"/>
      </rPr>
      <t>331.400</t>
    </r>
  </si>
  <si>
    <r>
      <t xml:space="preserve">T </t>
    </r>
    <r>
      <rPr>
        <u/>
        <sz val="8"/>
        <color rgb="FF0000FF"/>
        <rFont val="Tahoma"/>
        <family val="2"/>
      </rPr>
      <t>116.782%</t>
    </r>
  </si>
  <si>
    <r>
      <t xml:space="preserve">M </t>
    </r>
    <r>
      <rPr>
        <u/>
        <sz val="8"/>
        <color rgb="FF0000FF"/>
        <rFont val="Tahoma"/>
        <family val="2"/>
      </rPr>
      <t>2.608</t>
    </r>
  </si>
  <si>
    <r>
      <t xml:space="preserve">TM </t>
    </r>
    <r>
      <rPr>
        <u/>
        <sz val="8"/>
        <color rgb="FF0000FF"/>
        <rFont val="Tahoma"/>
        <family val="2"/>
      </rPr>
      <t>0.228</t>
    </r>
  </si>
  <si>
    <r>
      <t xml:space="preserve">T </t>
    </r>
    <r>
      <rPr>
        <u/>
        <sz val="8"/>
        <color rgb="FF0000FF"/>
        <rFont val="Tahoma"/>
        <family val="2"/>
      </rPr>
      <t>0.341%</t>
    </r>
  </si>
  <si>
    <r>
      <t xml:space="preserve">M </t>
    </r>
    <r>
      <rPr>
        <u/>
        <sz val="8"/>
        <color rgb="FF0000FF"/>
        <rFont val="Tahoma"/>
        <family val="2"/>
      </rPr>
      <t>3.323</t>
    </r>
  </si>
  <si>
    <r>
      <t xml:space="preserve">TM </t>
    </r>
    <r>
      <rPr>
        <u/>
        <sz val="8"/>
        <color rgb="FF0000FF"/>
        <rFont val="Tahoma"/>
        <family val="2"/>
      </rPr>
      <t>0.069</t>
    </r>
  </si>
  <si>
    <r>
      <t xml:space="preserve">T </t>
    </r>
    <r>
      <rPr>
        <u/>
        <sz val="8"/>
        <color rgb="FF0000FF"/>
        <rFont val="Tahoma"/>
        <family val="2"/>
      </rPr>
      <t>0.292</t>
    </r>
  </si>
  <si>
    <r>
      <t xml:space="preserve">T </t>
    </r>
    <r>
      <rPr>
        <u/>
        <sz val="8"/>
        <color theme="1"/>
        <rFont val="Tahoma"/>
        <family val="2"/>
      </rPr>
      <t>114.347%</t>
    </r>
  </si>
  <si>
    <r>
      <t xml:space="preserve">M </t>
    </r>
    <r>
      <rPr>
        <u/>
        <sz val="8"/>
        <color theme="1"/>
        <rFont val="Tahoma"/>
        <family val="2"/>
      </rPr>
      <t>21.990</t>
    </r>
  </si>
  <si>
    <r>
      <t xml:space="preserve">T </t>
    </r>
    <r>
      <rPr>
        <u/>
        <sz val="8"/>
        <color theme="1"/>
        <rFont val="Tahoma"/>
        <family val="2"/>
      </rPr>
      <t>114.692%</t>
    </r>
  </si>
  <si>
    <r>
      <t xml:space="preserve">M </t>
    </r>
    <r>
      <rPr>
        <u/>
        <sz val="8"/>
        <color theme="1"/>
        <rFont val="Tahoma"/>
        <family val="2"/>
      </rPr>
      <t>22.350</t>
    </r>
  </si>
  <si>
    <r>
      <t xml:space="preserve">T </t>
    </r>
    <r>
      <rPr>
        <u/>
        <sz val="8"/>
        <color theme="1"/>
        <rFont val="Tahoma"/>
        <family val="2"/>
      </rPr>
      <t>114.132%</t>
    </r>
  </si>
  <si>
    <r>
      <t xml:space="preserve">M </t>
    </r>
    <r>
      <rPr>
        <u/>
        <sz val="8"/>
        <color theme="1"/>
        <rFont val="Tahoma"/>
        <family val="2"/>
      </rPr>
      <t>21.640</t>
    </r>
  </si>
  <si>
    <r>
      <t xml:space="preserve">T </t>
    </r>
    <r>
      <rPr>
        <u/>
        <sz val="8"/>
        <color rgb="FF0000FF"/>
        <rFont val="Tahoma"/>
        <family val="2"/>
      </rPr>
      <t>114.390%</t>
    </r>
  </si>
  <si>
    <r>
      <t xml:space="preserve">M </t>
    </r>
    <r>
      <rPr>
        <u/>
        <sz val="8"/>
        <color rgb="FF0000FF"/>
        <rFont val="Tahoma"/>
        <family val="2"/>
      </rPr>
      <t>21.990</t>
    </r>
  </si>
  <si>
    <r>
      <t xml:space="preserve">T </t>
    </r>
    <r>
      <rPr>
        <u/>
        <sz val="8"/>
        <color rgb="FF0000FF"/>
        <rFont val="Tahoma"/>
        <family val="2"/>
      </rPr>
      <t>0.282%</t>
    </r>
  </si>
  <si>
    <r>
      <t xml:space="preserve">M </t>
    </r>
    <r>
      <rPr>
        <u/>
        <sz val="8"/>
        <color rgb="FF0000FF"/>
        <rFont val="Tahoma"/>
        <family val="2"/>
      </rPr>
      <t>0.356</t>
    </r>
  </si>
  <si>
    <r>
      <t xml:space="preserve">M </t>
    </r>
    <r>
      <rPr>
        <u/>
        <sz val="8"/>
        <color rgb="FF0000FF"/>
        <rFont val="Tahoma"/>
        <family val="2"/>
      </rPr>
      <t>1.621</t>
    </r>
  </si>
  <si>
    <r>
      <t xml:space="preserve">TM </t>
    </r>
    <r>
      <rPr>
        <u/>
        <sz val="8"/>
        <color theme="1"/>
        <rFont val="Tahoma"/>
        <family val="2"/>
      </rPr>
      <t>290.300</t>
    </r>
  </si>
  <si>
    <r>
      <t xml:space="preserve">TM </t>
    </r>
    <r>
      <rPr>
        <u/>
        <sz val="8"/>
        <color theme="1"/>
        <rFont val="Tahoma"/>
        <family val="2"/>
      </rPr>
      <t>289.900</t>
    </r>
  </si>
  <si>
    <r>
      <t xml:space="preserve">T </t>
    </r>
    <r>
      <rPr>
        <u/>
        <sz val="8"/>
        <color theme="1"/>
        <rFont val="Tahoma"/>
        <family val="2"/>
      </rPr>
      <t>107.789%</t>
    </r>
  </si>
  <si>
    <r>
      <t xml:space="preserve">TM </t>
    </r>
    <r>
      <rPr>
        <u/>
        <sz val="8"/>
        <color theme="1"/>
        <rFont val="Tahoma"/>
        <family val="2"/>
      </rPr>
      <t>289.100</t>
    </r>
  </si>
  <si>
    <r>
      <t xml:space="preserve">T </t>
    </r>
    <r>
      <rPr>
        <u/>
        <sz val="8"/>
        <color theme="1"/>
        <rFont val="Tahoma"/>
        <family val="2"/>
      </rPr>
      <t>107.590%</t>
    </r>
  </si>
  <si>
    <r>
      <t xml:space="preserve">TM </t>
    </r>
    <r>
      <rPr>
        <u/>
        <sz val="8"/>
        <color rgb="FF0000FF"/>
        <rFont val="Tahoma"/>
        <family val="2"/>
      </rPr>
      <t>289.800</t>
    </r>
  </si>
  <si>
    <r>
      <t xml:space="preserve">T </t>
    </r>
    <r>
      <rPr>
        <u/>
        <sz val="8"/>
        <color rgb="FF0000FF"/>
        <rFont val="Tahoma"/>
        <family val="2"/>
      </rPr>
      <t>107.768%</t>
    </r>
  </si>
  <si>
    <r>
      <t xml:space="preserve">TM </t>
    </r>
    <r>
      <rPr>
        <u/>
        <sz val="8"/>
        <color rgb="FF0000FF"/>
        <rFont val="Tahoma"/>
        <family val="2"/>
      </rPr>
      <t>0.577</t>
    </r>
  </si>
  <si>
    <r>
      <t xml:space="preserve">T </t>
    </r>
    <r>
      <rPr>
        <u/>
        <sz val="8"/>
        <color rgb="FF0000FF"/>
        <rFont val="Tahoma"/>
        <family val="2"/>
      </rPr>
      <t>0.168%</t>
    </r>
  </si>
  <si>
    <r>
      <t xml:space="preserve">TM </t>
    </r>
    <r>
      <rPr>
        <u/>
        <sz val="8"/>
        <color rgb="FF0000FF"/>
        <rFont val="Tahoma"/>
        <family val="2"/>
      </rPr>
      <t>0.199</t>
    </r>
  </si>
  <si>
    <r>
      <t>EME-66-C1</t>
    </r>
    <r>
      <rPr>
        <sz val="7"/>
        <color theme="1"/>
        <rFont val="Tahoma"/>
        <family val="2"/>
      </rPr>
      <t>2/25/2014 2:19:25 PM</t>
    </r>
  </si>
  <si>
    <r>
      <t xml:space="preserve">T </t>
    </r>
    <r>
      <rPr>
        <u/>
        <sz val="8"/>
        <color theme="1"/>
        <rFont val="Tahoma"/>
        <family val="2"/>
      </rPr>
      <t>239.500</t>
    </r>
  </si>
  <si>
    <r>
      <t xml:space="preserve">T </t>
    </r>
    <r>
      <rPr>
        <u/>
        <sz val="8"/>
        <color theme="1"/>
        <rFont val="Tahoma"/>
        <family val="2"/>
      </rPr>
      <t>3866.000</t>
    </r>
  </si>
  <si>
    <r>
      <t xml:space="preserve">T </t>
    </r>
    <r>
      <rPr>
        <u/>
        <sz val="8"/>
        <color theme="1"/>
        <rFont val="Tahoma"/>
        <family val="2"/>
      </rPr>
      <t>253.400</t>
    </r>
  </si>
  <si>
    <r>
      <t xml:space="preserve">T </t>
    </r>
    <r>
      <rPr>
        <u/>
        <sz val="8"/>
        <color theme="1"/>
        <rFont val="Tahoma"/>
        <family val="2"/>
      </rPr>
      <t>3418.000</t>
    </r>
  </si>
  <si>
    <r>
      <t xml:space="preserve">TM </t>
    </r>
    <r>
      <rPr>
        <u/>
        <sz val="8"/>
        <color theme="1"/>
        <rFont val="Tahoma"/>
        <family val="2"/>
      </rPr>
      <t>57510.000</t>
    </r>
  </si>
  <si>
    <r>
      <t xml:space="preserve">M </t>
    </r>
    <r>
      <rPr>
        <u/>
        <sz val="8"/>
        <color theme="1"/>
        <rFont val="Tahoma"/>
        <family val="2"/>
      </rPr>
      <t>35410.000</t>
    </r>
  </si>
  <si>
    <r>
      <t xml:space="preserve">T </t>
    </r>
    <r>
      <rPr>
        <u/>
        <sz val="8"/>
        <color theme="1"/>
        <rFont val="Tahoma"/>
        <family val="2"/>
      </rPr>
      <t>114.738%</t>
    </r>
  </si>
  <si>
    <r>
      <t xml:space="preserve">T </t>
    </r>
    <r>
      <rPr>
        <u/>
        <sz val="8"/>
        <color theme="1"/>
        <rFont val="Tahoma"/>
        <family val="2"/>
      </rPr>
      <t>150.700</t>
    </r>
  </si>
  <si>
    <r>
      <t xml:space="preserve">T </t>
    </r>
    <r>
      <rPr>
        <u/>
        <sz val="8"/>
        <color theme="1"/>
        <rFont val="Tahoma"/>
        <family val="2"/>
      </rPr>
      <t>91.930</t>
    </r>
  </si>
  <si>
    <r>
      <t xml:space="preserve">T </t>
    </r>
    <r>
      <rPr>
        <u/>
        <sz val="8"/>
        <color theme="1"/>
        <rFont val="Tahoma"/>
        <family val="2"/>
      </rPr>
      <t>238.600</t>
    </r>
  </si>
  <si>
    <r>
      <t xml:space="preserve">T </t>
    </r>
    <r>
      <rPr>
        <u/>
        <sz val="8"/>
        <color theme="1"/>
        <rFont val="Tahoma"/>
        <family val="2"/>
      </rPr>
      <t>3846.000</t>
    </r>
  </si>
  <si>
    <r>
      <t xml:space="preserve">T </t>
    </r>
    <r>
      <rPr>
        <u/>
        <sz val="8"/>
        <color theme="1"/>
        <rFont val="Tahoma"/>
        <family val="2"/>
      </rPr>
      <t>249.400</t>
    </r>
  </si>
  <si>
    <r>
      <t xml:space="preserve">T </t>
    </r>
    <r>
      <rPr>
        <u/>
        <sz val="8"/>
        <color theme="1"/>
        <rFont val="Tahoma"/>
        <family val="2"/>
      </rPr>
      <t>3412.000</t>
    </r>
  </si>
  <si>
    <r>
      <t xml:space="preserve">TM </t>
    </r>
    <r>
      <rPr>
        <u/>
        <sz val="8"/>
        <color theme="1"/>
        <rFont val="Tahoma"/>
        <family val="2"/>
      </rPr>
      <t>57210.000</t>
    </r>
  </si>
  <si>
    <r>
      <t xml:space="preserve">M </t>
    </r>
    <r>
      <rPr>
        <u/>
        <sz val="8"/>
        <color theme="1"/>
        <rFont val="Tahoma"/>
        <family val="2"/>
      </rPr>
      <t>35000.000</t>
    </r>
  </si>
  <si>
    <r>
      <t xml:space="preserve">T </t>
    </r>
    <r>
      <rPr>
        <u/>
        <sz val="8"/>
        <color theme="1"/>
        <rFont val="Tahoma"/>
        <family val="2"/>
      </rPr>
      <t>115.323%</t>
    </r>
  </si>
  <si>
    <r>
      <t xml:space="preserve">T </t>
    </r>
    <r>
      <rPr>
        <u/>
        <sz val="8"/>
        <color theme="1"/>
        <rFont val="Tahoma"/>
        <family val="2"/>
      </rPr>
      <t>151.700</t>
    </r>
  </si>
  <si>
    <r>
      <t xml:space="preserve">T </t>
    </r>
    <r>
      <rPr>
        <u/>
        <sz val="8"/>
        <color theme="1"/>
        <rFont val="Tahoma"/>
        <family val="2"/>
      </rPr>
      <t>90.810</t>
    </r>
  </si>
  <si>
    <r>
      <t xml:space="preserve">T </t>
    </r>
    <r>
      <rPr>
        <u/>
        <sz val="8"/>
        <color theme="1"/>
        <rFont val="Tahoma"/>
        <family val="2"/>
      </rPr>
      <t>3876.000</t>
    </r>
  </si>
  <si>
    <r>
      <t xml:space="preserve">T </t>
    </r>
    <r>
      <rPr>
        <u/>
        <sz val="8"/>
        <color theme="1"/>
        <rFont val="Tahoma"/>
        <family val="2"/>
      </rPr>
      <t>255.400</t>
    </r>
  </si>
  <si>
    <r>
      <t xml:space="preserve">T </t>
    </r>
    <r>
      <rPr>
        <u/>
        <sz val="8"/>
        <color theme="1"/>
        <rFont val="Tahoma"/>
        <family val="2"/>
      </rPr>
      <t>3428.000</t>
    </r>
  </si>
  <si>
    <r>
      <t xml:space="preserve">TM </t>
    </r>
    <r>
      <rPr>
        <u/>
        <sz val="8"/>
        <color theme="1"/>
        <rFont val="Tahoma"/>
        <family val="2"/>
      </rPr>
      <t>57600.000</t>
    </r>
  </si>
  <si>
    <r>
      <t xml:space="preserve">M </t>
    </r>
    <r>
      <rPr>
        <u/>
        <sz val="8"/>
        <color theme="1"/>
        <rFont val="Tahoma"/>
        <family val="2"/>
      </rPr>
      <t>35240.000</t>
    </r>
  </si>
  <si>
    <r>
      <t xml:space="preserve">T </t>
    </r>
    <r>
      <rPr>
        <u/>
        <sz val="8"/>
        <color theme="1"/>
        <rFont val="Tahoma"/>
        <family val="2"/>
      </rPr>
      <t>115.393%</t>
    </r>
  </si>
  <si>
    <r>
      <t xml:space="preserve">T </t>
    </r>
    <r>
      <rPr>
        <u/>
        <sz val="8"/>
        <color theme="1"/>
        <rFont val="Tahoma"/>
        <family val="2"/>
      </rPr>
      <t>150.600</t>
    </r>
  </si>
  <si>
    <r>
      <t xml:space="preserve">T </t>
    </r>
    <r>
      <rPr>
        <u/>
        <sz val="8"/>
        <color theme="1"/>
        <rFont val="Tahoma"/>
        <family val="2"/>
      </rPr>
      <t>91.550</t>
    </r>
  </si>
  <si>
    <r>
      <t xml:space="preserve">T </t>
    </r>
    <r>
      <rPr>
        <u/>
        <sz val="8"/>
        <color rgb="FF0000FF"/>
        <rFont val="Tahoma"/>
        <family val="2"/>
      </rPr>
      <t>239.200</t>
    </r>
  </si>
  <si>
    <r>
      <t xml:space="preserve">T </t>
    </r>
    <r>
      <rPr>
        <u/>
        <sz val="8"/>
        <color rgb="FF0000FF"/>
        <rFont val="Tahoma"/>
        <family val="2"/>
      </rPr>
      <t>3863.000</t>
    </r>
  </si>
  <si>
    <r>
      <t xml:space="preserve">T </t>
    </r>
    <r>
      <rPr>
        <u/>
        <sz val="8"/>
        <color rgb="FF0000FF"/>
        <rFont val="Tahoma"/>
        <family val="2"/>
      </rPr>
      <t>252.700</t>
    </r>
  </si>
  <si>
    <r>
      <t xml:space="preserve">T </t>
    </r>
    <r>
      <rPr>
        <u/>
        <sz val="8"/>
        <color rgb="FF0000FF"/>
        <rFont val="Tahoma"/>
        <family val="2"/>
      </rPr>
      <t>3419.000</t>
    </r>
  </si>
  <si>
    <r>
      <t xml:space="preserve">TM </t>
    </r>
    <r>
      <rPr>
        <u/>
        <sz val="8"/>
        <color rgb="FF0000FF"/>
        <rFont val="Tahoma"/>
        <family val="2"/>
      </rPr>
      <t>57440.000</t>
    </r>
  </si>
  <si>
    <r>
      <t xml:space="preserve">M </t>
    </r>
    <r>
      <rPr>
        <u/>
        <sz val="8"/>
        <color rgb="FF0000FF"/>
        <rFont val="Tahoma"/>
        <family val="2"/>
      </rPr>
      <t>35220.000</t>
    </r>
  </si>
  <si>
    <r>
      <t xml:space="preserve">T </t>
    </r>
    <r>
      <rPr>
        <u/>
        <sz val="8"/>
        <color rgb="FF0000FF"/>
        <rFont val="Tahoma"/>
        <family val="2"/>
      </rPr>
      <t>115.151%</t>
    </r>
  </si>
  <si>
    <r>
      <t xml:space="preserve">T </t>
    </r>
    <r>
      <rPr>
        <u/>
        <sz val="8"/>
        <color rgb="FF0000FF"/>
        <rFont val="Tahoma"/>
        <family val="2"/>
      </rPr>
      <t>151.000</t>
    </r>
  </si>
  <si>
    <r>
      <t xml:space="preserve">T </t>
    </r>
    <r>
      <rPr>
        <u/>
        <sz val="8"/>
        <color rgb="FF0000FF"/>
        <rFont val="Tahoma"/>
        <family val="2"/>
      </rPr>
      <t>91.430</t>
    </r>
  </si>
  <si>
    <r>
      <t xml:space="preserve">T </t>
    </r>
    <r>
      <rPr>
        <u/>
        <sz val="8"/>
        <color rgb="FF0000FF"/>
        <rFont val="Tahoma"/>
        <family val="2"/>
      </rPr>
      <t>0.518</t>
    </r>
  </si>
  <si>
    <r>
      <t xml:space="preserve">T </t>
    </r>
    <r>
      <rPr>
        <u/>
        <sz val="8"/>
        <color rgb="FF0000FF"/>
        <rFont val="Tahoma"/>
        <family val="2"/>
      </rPr>
      <t>14.950</t>
    </r>
  </si>
  <si>
    <r>
      <t xml:space="preserve">T </t>
    </r>
    <r>
      <rPr>
        <u/>
        <sz val="8"/>
        <color rgb="FF0000FF"/>
        <rFont val="Tahoma"/>
        <family val="2"/>
      </rPr>
      <t>3.051</t>
    </r>
  </si>
  <si>
    <r>
      <t xml:space="preserve">T </t>
    </r>
    <r>
      <rPr>
        <u/>
        <sz val="8"/>
        <color rgb="FF0000FF"/>
        <rFont val="Tahoma"/>
        <family val="2"/>
      </rPr>
      <t>7.678</t>
    </r>
  </si>
  <si>
    <r>
      <t xml:space="preserve">TM </t>
    </r>
    <r>
      <rPr>
        <u/>
        <sz val="8"/>
        <color rgb="FF0000FF"/>
        <rFont val="Tahoma"/>
        <family val="2"/>
      </rPr>
      <t>201.600</t>
    </r>
  </si>
  <si>
    <r>
      <t xml:space="preserve">M </t>
    </r>
    <r>
      <rPr>
        <u/>
        <sz val="8"/>
        <color rgb="FF0000FF"/>
        <rFont val="Tahoma"/>
        <family val="2"/>
      </rPr>
      <t>204.300</t>
    </r>
  </si>
  <si>
    <r>
      <t xml:space="preserve">T </t>
    </r>
    <r>
      <rPr>
        <u/>
        <sz val="8"/>
        <color rgb="FF0000FF"/>
        <rFont val="Tahoma"/>
        <family val="2"/>
      </rPr>
      <t>0.618</t>
    </r>
  </si>
  <si>
    <r>
      <t xml:space="preserve">T </t>
    </r>
    <r>
      <rPr>
        <u/>
        <sz val="8"/>
        <color rgb="FF0000FF"/>
        <rFont val="Tahoma"/>
        <family val="2"/>
      </rPr>
      <t>0.572</t>
    </r>
  </si>
  <si>
    <r>
      <t xml:space="preserve">T </t>
    </r>
    <r>
      <rPr>
        <u/>
        <sz val="8"/>
        <color rgb="FF0000FF"/>
        <rFont val="Tahoma"/>
        <family val="2"/>
      </rPr>
      <t>1.207</t>
    </r>
  </si>
  <si>
    <r>
      <t xml:space="preserve">T </t>
    </r>
    <r>
      <rPr>
        <u/>
        <sz val="8"/>
        <color rgb="FF0000FF"/>
        <rFont val="Tahoma"/>
        <family val="2"/>
      </rPr>
      <t>0.225</t>
    </r>
  </si>
  <si>
    <r>
      <t xml:space="preserve">TM </t>
    </r>
    <r>
      <rPr>
        <u/>
        <sz val="8"/>
        <color rgb="FF0000FF"/>
        <rFont val="Tahoma"/>
        <family val="2"/>
      </rPr>
      <t>0.351</t>
    </r>
  </si>
  <si>
    <r>
      <t xml:space="preserve">M </t>
    </r>
    <r>
      <rPr>
        <u/>
        <sz val="8"/>
        <color rgb="FF0000FF"/>
        <rFont val="Tahoma"/>
        <family val="2"/>
      </rPr>
      <t>0.580</t>
    </r>
  </si>
  <si>
    <r>
      <t xml:space="preserve">T </t>
    </r>
    <r>
      <rPr>
        <u/>
        <sz val="8"/>
        <color rgb="FF0000FF"/>
        <rFont val="Tahoma"/>
        <family val="2"/>
      </rPr>
      <t>0.312</t>
    </r>
  </si>
  <si>
    <r>
      <t xml:space="preserve">T </t>
    </r>
    <r>
      <rPr>
        <u/>
        <sz val="8"/>
        <color rgb="FF0000FF"/>
        <rFont val="Tahoma"/>
        <family val="2"/>
      </rPr>
      <t>0.625</t>
    </r>
  </si>
  <si>
    <r>
      <t xml:space="preserve">TM </t>
    </r>
    <r>
      <rPr>
        <u/>
        <sz val="8"/>
        <color theme="1"/>
        <rFont val="Tahoma"/>
        <family val="2"/>
      </rPr>
      <t>146.100</t>
    </r>
  </si>
  <si>
    <r>
      <t xml:space="preserve">T </t>
    </r>
    <r>
      <rPr>
        <u/>
        <sz val="8"/>
        <color theme="1"/>
        <rFont val="Tahoma"/>
        <family val="2"/>
      </rPr>
      <t>117.006%</t>
    </r>
  </si>
  <si>
    <r>
      <t xml:space="preserve">TM </t>
    </r>
    <r>
      <rPr>
        <u/>
        <sz val="8"/>
        <color theme="1"/>
        <rFont val="Tahoma"/>
        <family val="2"/>
      </rPr>
      <t>146.300</t>
    </r>
  </si>
  <si>
    <r>
      <t xml:space="preserve">T </t>
    </r>
    <r>
      <rPr>
        <u/>
        <sz val="8"/>
        <color theme="1"/>
        <rFont val="Tahoma"/>
        <family val="2"/>
      </rPr>
      <t>115.901%</t>
    </r>
  </si>
  <si>
    <r>
      <t xml:space="preserve">TM </t>
    </r>
    <r>
      <rPr>
        <u/>
        <sz val="8"/>
        <color theme="1"/>
        <rFont val="Tahoma"/>
        <family val="2"/>
      </rPr>
      <t>145.200</t>
    </r>
  </si>
  <si>
    <r>
      <t xml:space="preserve">T </t>
    </r>
    <r>
      <rPr>
        <u/>
        <sz val="8"/>
        <color theme="1"/>
        <rFont val="Tahoma"/>
        <family val="2"/>
      </rPr>
      <t>117.386%</t>
    </r>
  </si>
  <si>
    <r>
      <t xml:space="preserve">TM </t>
    </r>
    <r>
      <rPr>
        <u/>
        <sz val="8"/>
        <color rgb="FF0000FF"/>
        <rFont val="Tahoma"/>
        <family val="2"/>
      </rPr>
      <t>145.800</t>
    </r>
  </si>
  <si>
    <r>
      <t xml:space="preserve">T </t>
    </r>
    <r>
      <rPr>
        <u/>
        <sz val="8"/>
        <color rgb="FF0000FF"/>
        <rFont val="Tahoma"/>
        <family val="2"/>
      </rPr>
      <t>116.764%</t>
    </r>
  </si>
  <si>
    <r>
      <t xml:space="preserve">TM </t>
    </r>
    <r>
      <rPr>
        <u/>
        <sz val="8"/>
        <color rgb="FF0000FF"/>
        <rFont val="Tahoma"/>
        <family val="2"/>
      </rPr>
      <t>0.563</t>
    </r>
  </si>
  <si>
    <r>
      <t xml:space="preserve">T </t>
    </r>
    <r>
      <rPr>
        <u/>
        <sz val="8"/>
        <color rgb="FF0000FF"/>
        <rFont val="Tahoma"/>
        <family val="2"/>
      </rPr>
      <t>0.772%</t>
    </r>
  </si>
  <si>
    <r>
      <t xml:space="preserve">TM </t>
    </r>
    <r>
      <rPr>
        <u/>
        <sz val="8"/>
        <color rgb="FF0000FF"/>
        <rFont val="Tahoma"/>
        <family val="2"/>
      </rPr>
      <t>0.386</t>
    </r>
  </si>
  <si>
    <r>
      <t xml:space="preserve">T </t>
    </r>
    <r>
      <rPr>
        <u/>
        <sz val="8"/>
        <color theme="1"/>
        <rFont val="Tahoma"/>
        <family val="2"/>
      </rPr>
      <t>115.561%</t>
    </r>
  </si>
  <si>
    <r>
      <t xml:space="preserve">T </t>
    </r>
    <r>
      <rPr>
        <u/>
        <sz val="8"/>
        <color theme="1"/>
        <rFont val="Tahoma"/>
        <family val="2"/>
      </rPr>
      <t>115.140%</t>
    </r>
  </si>
  <si>
    <r>
      <t xml:space="preserve">T </t>
    </r>
    <r>
      <rPr>
        <u/>
        <sz val="8"/>
        <color theme="1"/>
        <rFont val="Tahoma"/>
        <family val="2"/>
      </rPr>
      <t>115.010%</t>
    </r>
  </si>
  <si>
    <r>
      <t xml:space="preserve">T </t>
    </r>
    <r>
      <rPr>
        <u/>
        <sz val="8"/>
        <color rgb="FF0000FF"/>
        <rFont val="Tahoma"/>
        <family val="2"/>
      </rPr>
      <t>115.237%</t>
    </r>
  </si>
  <si>
    <r>
      <t xml:space="preserve">T </t>
    </r>
    <r>
      <rPr>
        <u/>
        <sz val="8"/>
        <color rgb="FF0000FF"/>
        <rFont val="Tahoma"/>
        <family val="2"/>
      </rPr>
      <t>0.288%</t>
    </r>
  </si>
  <si>
    <r>
      <t xml:space="preserve">T </t>
    </r>
    <r>
      <rPr>
        <u/>
        <sz val="8"/>
        <color theme="1"/>
        <rFont val="Tahoma"/>
        <family val="2"/>
      </rPr>
      <t>109.282%</t>
    </r>
  </si>
  <si>
    <r>
      <t xml:space="preserve">T </t>
    </r>
    <r>
      <rPr>
        <u/>
        <sz val="8"/>
        <color theme="1"/>
        <rFont val="Tahoma"/>
        <family val="2"/>
      </rPr>
      <t>108.289%</t>
    </r>
  </si>
  <si>
    <r>
      <t xml:space="preserve">T </t>
    </r>
    <r>
      <rPr>
        <u/>
        <sz val="8"/>
        <color theme="1"/>
        <rFont val="Tahoma"/>
        <family val="2"/>
      </rPr>
      <t>107.922%</t>
    </r>
  </si>
  <si>
    <r>
      <t xml:space="preserve">T </t>
    </r>
    <r>
      <rPr>
        <u/>
        <sz val="8"/>
        <color rgb="FF0000FF"/>
        <rFont val="Tahoma"/>
        <family val="2"/>
      </rPr>
      <t>108.498%</t>
    </r>
  </si>
  <si>
    <r>
      <t xml:space="preserve">T </t>
    </r>
    <r>
      <rPr>
        <u/>
        <sz val="8"/>
        <color rgb="FF0000FF"/>
        <rFont val="Tahoma"/>
        <family val="2"/>
      </rPr>
      <t>0.704%</t>
    </r>
  </si>
  <si>
    <r>
      <t xml:space="preserve">T </t>
    </r>
    <r>
      <rPr>
        <u/>
        <sz val="8"/>
        <color rgb="FF0000FF"/>
        <rFont val="Tahoma"/>
        <family val="2"/>
      </rPr>
      <t>0.649</t>
    </r>
  </si>
  <si>
    <r>
      <t>WTM-71-C1</t>
    </r>
    <r>
      <rPr>
        <sz val="7"/>
        <color theme="1"/>
        <rFont val="Tahoma"/>
        <family val="2"/>
      </rPr>
      <t>2/25/2014 2:26:49 PM</t>
    </r>
  </si>
  <si>
    <r>
      <t xml:space="preserve">T </t>
    </r>
    <r>
      <rPr>
        <u/>
        <sz val="8"/>
        <color theme="1"/>
        <rFont val="Tahoma"/>
        <family val="2"/>
      </rPr>
      <t>300.000</t>
    </r>
  </si>
  <si>
    <r>
      <t xml:space="preserve">T </t>
    </r>
    <r>
      <rPr>
        <u/>
        <sz val="8"/>
        <color theme="1"/>
        <rFont val="Tahoma"/>
        <family val="2"/>
      </rPr>
      <t>4265.000</t>
    </r>
  </si>
  <si>
    <r>
      <t xml:space="preserve">T </t>
    </r>
    <r>
      <rPr>
        <u/>
        <sz val="8"/>
        <color theme="1"/>
        <rFont val="Tahoma"/>
        <family val="2"/>
      </rPr>
      <t>520.200</t>
    </r>
  </si>
  <si>
    <r>
      <t xml:space="preserve">T </t>
    </r>
    <r>
      <rPr>
        <u/>
        <sz val="8"/>
        <color theme="1"/>
        <rFont val="Tahoma"/>
        <family val="2"/>
      </rPr>
      <t>2987.000</t>
    </r>
  </si>
  <si>
    <r>
      <t xml:space="preserve">TM </t>
    </r>
    <r>
      <rPr>
        <u/>
        <sz val="8"/>
        <color theme="1"/>
        <rFont val="Tahoma"/>
        <family val="2"/>
      </rPr>
      <t>51920.000</t>
    </r>
  </si>
  <si>
    <r>
      <t xml:space="preserve">M </t>
    </r>
    <r>
      <rPr>
        <u/>
        <sz val="8"/>
        <color theme="1"/>
        <rFont val="Tahoma"/>
        <family val="2"/>
      </rPr>
      <t>55770.000</t>
    </r>
  </si>
  <si>
    <r>
      <t xml:space="preserve">T </t>
    </r>
    <r>
      <rPr>
        <u/>
        <sz val="8"/>
        <color theme="1"/>
        <rFont val="Tahoma"/>
        <family val="2"/>
      </rPr>
      <t>112.616%</t>
    </r>
  </si>
  <si>
    <r>
      <t xml:space="preserve">T </t>
    </r>
    <r>
      <rPr>
        <u/>
        <sz val="8"/>
        <color theme="1"/>
        <rFont val="Tahoma"/>
        <family val="2"/>
      </rPr>
      <t>239.800</t>
    </r>
  </si>
  <si>
    <r>
      <t xml:space="preserve">T </t>
    </r>
    <r>
      <rPr>
        <u/>
        <sz val="8"/>
        <color theme="1"/>
        <rFont val="Tahoma"/>
        <family val="2"/>
      </rPr>
      <t>125.300</t>
    </r>
  </si>
  <si>
    <r>
      <t xml:space="preserve">T </t>
    </r>
    <r>
      <rPr>
        <u/>
        <sz val="8"/>
        <color theme="1"/>
        <rFont val="Tahoma"/>
        <family val="2"/>
      </rPr>
      <t>295.000</t>
    </r>
  </si>
  <si>
    <r>
      <t xml:space="preserve">T </t>
    </r>
    <r>
      <rPr>
        <u/>
        <sz val="8"/>
        <color theme="1"/>
        <rFont val="Tahoma"/>
        <family val="2"/>
      </rPr>
      <t>4240.000</t>
    </r>
  </si>
  <si>
    <r>
      <t xml:space="preserve">T </t>
    </r>
    <r>
      <rPr>
        <u/>
        <sz val="8"/>
        <color theme="1"/>
        <rFont val="Tahoma"/>
        <family val="2"/>
      </rPr>
      <t>519.800</t>
    </r>
  </si>
  <si>
    <r>
      <t xml:space="preserve">T </t>
    </r>
    <r>
      <rPr>
        <u/>
        <sz val="8"/>
        <color theme="1"/>
        <rFont val="Tahoma"/>
        <family val="2"/>
      </rPr>
      <t>2971.000</t>
    </r>
  </si>
  <si>
    <r>
      <t xml:space="preserve">TM </t>
    </r>
    <r>
      <rPr>
        <u/>
        <sz val="8"/>
        <color theme="1"/>
        <rFont val="Tahoma"/>
        <family val="2"/>
      </rPr>
      <t>51370.000</t>
    </r>
  </si>
  <si>
    <r>
      <t xml:space="preserve">M </t>
    </r>
    <r>
      <rPr>
        <u/>
        <sz val="8"/>
        <color theme="1"/>
        <rFont val="Tahoma"/>
        <family val="2"/>
      </rPr>
      <t>56690.000</t>
    </r>
  </si>
  <si>
    <r>
      <t xml:space="preserve">T </t>
    </r>
    <r>
      <rPr>
        <u/>
        <sz val="8"/>
        <color theme="1"/>
        <rFont val="Tahoma"/>
        <family val="2"/>
      </rPr>
      <t>112.810%</t>
    </r>
  </si>
  <si>
    <r>
      <t xml:space="preserve">T </t>
    </r>
    <r>
      <rPr>
        <u/>
        <sz val="8"/>
        <color theme="1"/>
        <rFont val="Tahoma"/>
        <family val="2"/>
      </rPr>
      <t>238.500</t>
    </r>
  </si>
  <si>
    <r>
      <t xml:space="preserve">T </t>
    </r>
    <r>
      <rPr>
        <u/>
        <sz val="8"/>
        <color theme="1"/>
        <rFont val="Tahoma"/>
        <family val="2"/>
      </rPr>
      <t>124.200</t>
    </r>
  </si>
  <si>
    <r>
      <t xml:space="preserve">T </t>
    </r>
    <r>
      <rPr>
        <u/>
        <sz val="8"/>
        <color theme="1"/>
        <rFont val="Tahoma"/>
        <family val="2"/>
      </rPr>
      <t>299.900</t>
    </r>
  </si>
  <si>
    <r>
      <t xml:space="preserve">T </t>
    </r>
    <r>
      <rPr>
        <u/>
        <sz val="8"/>
        <color theme="1"/>
        <rFont val="Tahoma"/>
        <family val="2"/>
      </rPr>
      <t>4281.000</t>
    </r>
  </si>
  <si>
    <r>
      <t xml:space="preserve">T </t>
    </r>
    <r>
      <rPr>
        <u/>
        <sz val="8"/>
        <color theme="1"/>
        <rFont val="Tahoma"/>
        <family val="2"/>
      </rPr>
      <t>524.800</t>
    </r>
  </si>
  <si>
    <r>
      <t xml:space="preserve">T </t>
    </r>
    <r>
      <rPr>
        <u/>
        <sz val="8"/>
        <color theme="1"/>
        <rFont val="Tahoma"/>
        <family val="2"/>
      </rPr>
      <t>3010.000</t>
    </r>
  </si>
  <si>
    <r>
      <t xml:space="preserve">TM </t>
    </r>
    <r>
      <rPr>
        <u/>
        <sz val="8"/>
        <color theme="1"/>
        <rFont val="Tahoma"/>
        <family val="2"/>
      </rPr>
      <t>51740.000</t>
    </r>
  </si>
  <si>
    <r>
      <t xml:space="preserve">M </t>
    </r>
    <r>
      <rPr>
        <u/>
        <sz val="8"/>
        <color theme="1"/>
        <rFont val="Tahoma"/>
        <family val="2"/>
      </rPr>
      <t>55020.000</t>
    </r>
  </si>
  <si>
    <r>
      <t xml:space="preserve">T </t>
    </r>
    <r>
      <rPr>
        <u/>
        <sz val="8"/>
        <color theme="1"/>
        <rFont val="Tahoma"/>
        <family val="2"/>
      </rPr>
      <t>111.352%</t>
    </r>
  </si>
  <si>
    <r>
      <t xml:space="preserve">T </t>
    </r>
    <r>
      <rPr>
        <u/>
        <sz val="8"/>
        <color theme="1"/>
        <rFont val="Tahoma"/>
        <family val="2"/>
      </rPr>
      <t>239.200</t>
    </r>
  </si>
  <si>
    <r>
      <t xml:space="preserve">T </t>
    </r>
    <r>
      <rPr>
        <u/>
        <sz val="8"/>
        <color rgb="FF0000FF"/>
        <rFont val="Tahoma"/>
        <family val="2"/>
      </rPr>
      <t>298.300</t>
    </r>
  </si>
  <si>
    <r>
      <t xml:space="preserve">T </t>
    </r>
    <r>
      <rPr>
        <u/>
        <sz val="8"/>
        <color rgb="FF0000FF"/>
        <rFont val="Tahoma"/>
        <family val="2"/>
      </rPr>
      <t>4262.000</t>
    </r>
  </si>
  <si>
    <r>
      <t xml:space="preserve">T </t>
    </r>
    <r>
      <rPr>
        <u/>
        <sz val="8"/>
        <color rgb="FF0000FF"/>
        <rFont val="Tahoma"/>
        <family val="2"/>
      </rPr>
      <t>521.600</t>
    </r>
  </si>
  <si>
    <r>
      <t xml:space="preserve">T </t>
    </r>
    <r>
      <rPr>
        <u/>
        <sz val="8"/>
        <color rgb="FF0000FF"/>
        <rFont val="Tahoma"/>
        <family val="2"/>
      </rPr>
      <t>2989.000</t>
    </r>
  </si>
  <si>
    <r>
      <t xml:space="preserve">TM </t>
    </r>
    <r>
      <rPr>
        <u/>
        <sz val="8"/>
        <color rgb="FF0000FF"/>
        <rFont val="Tahoma"/>
        <family val="2"/>
      </rPr>
      <t>51670.000</t>
    </r>
  </si>
  <si>
    <r>
      <t xml:space="preserve">M </t>
    </r>
    <r>
      <rPr>
        <u/>
        <sz val="8"/>
        <color rgb="FF0000FF"/>
        <rFont val="Tahoma"/>
        <family val="2"/>
      </rPr>
      <t>55830.000</t>
    </r>
  </si>
  <si>
    <r>
      <t xml:space="preserve">T </t>
    </r>
    <r>
      <rPr>
        <u/>
        <sz val="8"/>
        <color rgb="FF0000FF"/>
        <rFont val="Tahoma"/>
        <family val="2"/>
      </rPr>
      <t>112.259%</t>
    </r>
  </si>
  <si>
    <r>
      <t xml:space="preserve">T </t>
    </r>
    <r>
      <rPr>
        <u/>
        <sz val="8"/>
        <color rgb="FF0000FF"/>
        <rFont val="Tahoma"/>
        <family val="2"/>
      </rPr>
      <t>239.100</t>
    </r>
  </si>
  <si>
    <r>
      <t xml:space="preserve">T </t>
    </r>
    <r>
      <rPr>
        <u/>
        <sz val="8"/>
        <color rgb="FF0000FF"/>
        <rFont val="Tahoma"/>
        <family val="2"/>
      </rPr>
      <t>124.900</t>
    </r>
  </si>
  <si>
    <r>
      <t xml:space="preserve">T </t>
    </r>
    <r>
      <rPr>
        <u/>
        <sz val="8"/>
        <color rgb="FF0000FF"/>
        <rFont val="Tahoma"/>
        <family val="2"/>
      </rPr>
      <t>2.862</t>
    </r>
  </si>
  <si>
    <r>
      <t xml:space="preserve">T </t>
    </r>
    <r>
      <rPr>
        <u/>
        <sz val="8"/>
        <color rgb="FF0000FF"/>
        <rFont val="Tahoma"/>
        <family val="2"/>
      </rPr>
      <t>20.830</t>
    </r>
  </si>
  <si>
    <r>
      <t xml:space="preserve">T </t>
    </r>
    <r>
      <rPr>
        <u/>
        <sz val="8"/>
        <color rgb="FF0000FF"/>
        <rFont val="Tahoma"/>
        <family val="2"/>
      </rPr>
      <t>2.758</t>
    </r>
  </si>
  <si>
    <r>
      <t xml:space="preserve">T </t>
    </r>
    <r>
      <rPr>
        <u/>
        <sz val="8"/>
        <color rgb="FF0000FF"/>
        <rFont val="Tahoma"/>
        <family val="2"/>
      </rPr>
      <t>19.240</t>
    </r>
  </si>
  <si>
    <r>
      <t xml:space="preserve">TM </t>
    </r>
    <r>
      <rPr>
        <u/>
        <sz val="8"/>
        <color rgb="FF0000FF"/>
        <rFont val="Tahoma"/>
        <family val="2"/>
      </rPr>
      <t>280.200</t>
    </r>
  </si>
  <si>
    <r>
      <t xml:space="preserve">M </t>
    </r>
    <r>
      <rPr>
        <u/>
        <sz val="8"/>
        <color rgb="FF0000FF"/>
        <rFont val="Tahoma"/>
        <family val="2"/>
      </rPr>
      <t>840.100</t>
    </r>
  </si>
  <si>
    <r>
      <t xml:space="preserve">T </t>
    </r>
    <r>
      <rPr>
        <u/>
        <sz val="8"/>
        <color rgb="FF0000FF"/>
        <rFont val="Tahoma"/>
        <family val="2"/>
      </rPr>
      <t>0.791%</t>
    </r>
  </si>
  <si>
    <r>
      <t xml:space="preserve">T </t>
    </r>
    <r>
      <rPr>
        <u/>
        <sz val="8"/>
        <color rgb="FF0000FF"/>
        <rFont val="Tahoma"/>
        <family val="2"/>
      </rPr>
      <t>0.658</t>
    </r>
  </si>
  <si>
    <r>
      <t xml:space="preserve">T </t>
    </r>
    <r>
      <rPr>
        <u/>
        <sz val="8"/>
        <color rgb="FF0000FF"/>
        <rFont val="Tahoma"/>
        <family val="2"/>
      </rPr>
      <t>0.959</t>
    </r>
  </si>
  <si>
    <r>
      <t xml:space="preserve">T </t>
    </r>
    <r>
      <rPr>
        <u/>
        <sz val="8"/>
        <color rgb="FF0000FF"/>
        <rFont val="Tahoma"/>
        <family val="2"/>
      </rPr>
      <t>0.529</t>
    </r>
  </si>
  <si>
    <r>
      <t xml:space="preserve">T </t>
    </r>
    <r>
      <rPr>
        <u/>
        <sz val="8"/>
        <color rgb="FF0000FF"/>
        <rFont val="Tahoma"/>
        <family val="2"/>
      </rPr>
      <t>0.644</t>
    </r>
  </si>
  <si>
    <r>
      <t xml:space="preserve">TM </t>
    </r>
    <r>
      <rPr>
        <u/>
        <sz val="8"/>
        <color rgb="FF0000FF"/>
        <rFont val="Tahoma"/>
        <family val="2"/>
      </rPr>
      <t>0.542</t>
    </r>
  </si>
  <si>
    <r>
      <t xml:space="preserve">M </t>
    </r>
    <r>
      <rPr>
        <u/>
        <sz val="8"/>
        <color rgb="FF0000FF"/>
        <rFont val="Tahoma"/>
        <family val="2"/>
      </rPr>
      <t>1.505</t>
    </r>
  </si>
  <si>
    <r>
      <t xml:space="preserve">T </t>
    </r>
    <r>
      <rPr>
        <u/>
        <sz val="8"/>
        <color rgb="FF0000FF"/>
        <rFont val="Tahoma"/>
        <family val="2"/>
      </rPr>
      <t>0.705</t>
    </r>
  </si>
  <si>
    <r>
      <t xml:space="preserve">T </t>
    </r>
    <r>
      <rPr>
        <u/>
        <sz val="8"/>
        <color rgb="FF0000FF"/>
        <rFont val="Tahoma"/>
        <family val="2"/>
      </rPr>
      <t>0.272</t>
    </r>
  </si>
  <si>
    <r>
      <t xml:space="preserve">TM </t>
    </r>
    <r>
      <rPr>
        <u/>
        <sz val="8"/>
        <color theme="1"/>
        <rFont val="Tahoma"/>
        <family val="2"/>
      </rPr>
      <t>243.800</t>
    </r>
  </si>
  <si>
    <r>
      <t xml:space="preserve">T </t>
    </r>
    <r>
      <rPr>
        <u/>
        <sz val="8"/>
        <color theme="1"/>
        <rFont val="Tahoma"/>
        <family val="2"/>
      </rPr>
      <t>116.145%</t>
    </r>
  </si>
  <si>
    <r>
      <t xml:space="preserve">TM </t>
    </r>
    <r>
      <rPr>
        <u/>
        <sz val="8"/>
        <color theme="1"/>
        <rFont val="Tahoma"/>
        <family val="2"/>
      </rPr>
      <t>244.100</t>
    </r>
  </si>
  <si>
    <r>
      <t xml:space="preserve">T </t>
    </r>
    <r>
      <rPr>
        <u/>
        <sz val="8"/>
        <color theme="1"/>
        <rFont val="Tahoma"/>
        <family val="2"/>
      </rPr>
      <t>115.011%</t>
    </r>
  </si>
  <si>
    <r>
      <t xml:space="preserve">TM </t>
    </r>
    <r>
      <rPr>
        <u/>
        <sz val="8"/>
        <color theme="1"/>
        <rFont val="Tahoma"/>
        <family val="2"/>
      </rPr>
      <t>242.500</t>
    </r>
  </si>
  <si>
    <r>
      <t xml:space="preserve">T </t>
    </r>
    <r>
      <rPr>
        <u/>
        <sz val="8"/>
        <color theme="1"/>
        <rFont val="Tahoma"/>
        <family val="2"/>
      </rPr>
      <t>114.942%</t>
    </r>
  </si>
  <si>
    <r>
      <t xml:space="preserve">TM </t>
    </r>
    <r>
      <rPr>
        <u/>
        <sz val="8"/>
        <color rgb="FF0000FF"/>
        <rFont val="Tahoma"/>
        <family val="2"/>
      </rPr>
      <t>243.500</t>
    </r>
  </si>
  <si>
    <r>
      <t xml:space="preserve">T </t>
    </r>
    <r>
      <rPr>
        <u/>
        <sz val="8"/>
        <color rgb="FF0000FF"/>
        <rFont val="Tahoma"/>
        <family val="2"/>
      </rPr>
      <t>115.366%</t>
    </r>
  </si>
  <si>
    <r>
      <t xml:space="preserve">TM </t>
    </r>
    <r>
      <rPr>
        <u/>
        <sz val="8"/>
        <color rgb="FF0000FF"/>
        <rFont val="Tahoma"/>
        <family val="2"/>
      </rPr>
      <t>0.834</t>
    </r>
  </si>
  <si>
    <r>
      <t xml:space="preserve">T </t>
    </r>
    <r>
      <rPr>
        <u/>
        <sz val="8"/>
        <color rgb="FF0000FF"/>
        <rFont val="Tahoma"/>
        <family val="2"/>
      </rPr>
      <t>0.676%</t>
    </r>
  </si>
  <si>
    <r>
      <t xml:space="preserve">TM </t>
    </r>
    <r>
      <rPr>
        <u/>
        <sz val="8"/>
        <color rgb="FF0000FF"/>
        <rFont val="Tahoma"/>
        <family val="2"/>
      </rPr>
      <t>0.343</t>
    </r>
  </si>
  <si>
    <r>
      <t xml:space="preserve">T </t>
    </r>
    <r>
      <rPr>
        <u/>
        <sz val="8"/>
        <color rgb="FF0000FF"/>
        <rFont val="Tahoma"/>
        <family val="2"/>
      </rPr>
      <t>0.586</t>
    </r>
  </si>
  <si>
    <r>
      <t xml:space="preserve">T </t>
    </r>
    <r>
      <rPr>
        <u/>
        <sz val="8"/>
        <color theme="1"/>
        <rFont val="Tahoma"/>
        <family val="2"/>
      </rPr>
      <t>113.930%</t>
    </r>
  </si>
  <si>
    <r>
      <t xml:space="preserve">T </t>
    </r>
    <r>
      <rPr>
        <u/>
        <sz val="8"/>
        <color theme="1"/>
        <rFont val="Tahoma"/>
        <family val="2"/>
      </rPr>
      <t>113.614%</t>
    </r>
  </si>
  <si>
    <r>
      <t xml:space="preserve">T </t>
    </r>
    <r>
      <rPr>
        <u/>
        <sz val="8"/>
        <color theme="1"/>
        <rFont val="Tahoma"/>
        <family val="2"/>
      </rPr>
      <t>112.944%</t>
    </r>
  </si>
  <si>
    <r>
      <t xml:space="preserve">T </t>
    </r>
    <r>
      <rPr>
        <u/>
        <sz val="8"/>
        <color rgb="FF0000FF"/>
        <rFont val="Tahoma"/>
        <family val="2"/>
      </rPr>
      <t>113.496%</t>
    </r>
  </si>
  <si>
    <r>
      <t xml:space="preserve">T </t>
    </r>
    <r>
      <rPr>
        <u/>
        <sz val="8"/>
        <color rgb="FF0000FF"/>
        <rFont val="Tahoma"/>
        <family val="2"/>
      </rPr>
      <t>0.503%</t>
    </r>
  </si>
  <si>
    <r>
      <t xml:space="preserve">T </t>
    </r>
    <r>
      <rPr>
        <u/>
        <sz val="8"/>
        <color rgb="FF0000FF"/>
        <rFont val="Tahoma"/>
        <family val="2"/>
      </rPr>
      <t>0.443</t>
    </r>
  </si>
  <si>
    <r>
      <t xml:space="preserve">T </t>
    </r>
    <r>
      <rPr>
        <u/>
        <sz val="8"/>
        <color theme="1"/>
        <rFont val="Tahoma"/>
        <family val="2"/>
      </rPr>
      <t>107.753%</t>
    </r>
  </si>
  <si>
    <r>
      <t xml:space="preserve">T </t>
    </r>
    <r>
      <rPr>
        <u/>
        <sz val="8"/>
        <color theme="1"/>
        <rFont val="Tahoma"/>
        <family val="2"/>
      </rPr>
      <t>107.174%</t>
    </r>
  </si>
  <si>
    <r>
      <t xml:space="preserve">T </t>
    </r>
    <r>
      <rPr>
        <u/>
        <sz val="8"/>
        <color theme="1"/>
        <rFont val="Tahoma"/>
        <family val="2"/>
      </rPr>
      <t>106.837%</t>
    </r>
  </si>
  <si>
    <r>
      <t xml:space="preserve">T </t>
    </r>
    <r>
      <rPr>
        <u/>
        <sz val="8"/>
        <color rgb="FF0000FF"/>
        <rFont val="Tahoma"/>
        <family val="2"/>
      </rPr>
      <t>107.255%</t>
    </r>
  </si>
  <si>
    <r>
      <t xml:space="preserve">T </t>
    </r>
    <r>
      <rPr>
        <u/>
        <sz val="8"/>
        <color rgb="FF0000FF"/>
        <rFont val="Tahoma"/>
        <family val="2"/>
      </rPr>
      <t>0.432</t>
    </r>
  </si>
  <si>
    <r>
      <t>LDP-5-C1 Oct2009</t>
    </r>
    <r>
      <rPr>
        <sz val="7"/>
        <color theme="1"/>
        <rFont val="Tahoma"/>
        <family val="2"/>
      </rPr>
      <t>2/25/2014 2:34:14 PM</t>
    </r>
  </si>
  <si>
    <r>
      <t xml:space="preserve">T </t>
    </r>
    <r>
      <rPr>
        <u/>
        <sz val="8"/>
        <color theme="1"/>
        <rFont val="Tahoma"/>
        <family val="2"/>
      </rPr>
      <t>157.800</t>
    </r>
  </si>
  <si>
    <r>
      <t xml:space="preserve">T </t>
    </r>
    <r>
      <rPr>
        <u/>
        <sz val="8"/>
        <color theme="1"/>
        <rFont val="Tahoma"/>
        <family val="2"/>
      </rPr>
      <t>4928.000</t>
    </r>
  </si>
  <si>
    <r>
      <t xml:space="preserve">T </t>
    </r>
    <r>
      <rPr>
        <u/>
        <sz val="8"/>
        <color theme="1"/>
        <rFont val="Tahoma"/>
        <family val="2"/>
      </rPr>
      <t>593.400</t>
    </r>
  </si>
  <si>
    <r>
      <t xml:space="preserve">TM </t>
    </r>
    <r>
      <rPr>
        <u/>
        <sz val="8"/>
        <color theme="1"/>
        <rFont val="Tahoma"/>
        <family val="2"/>
      </rPr>
      <t>37440.000</t>
    </r>
  </si>
  <si>
    <r>
      <t xml:space="preserve">M </t>
    </r>
    <r>
      <rPr>
        <u/>
        <sz val="8"/>
        <color theme="1"/>
        <rFont val="Tahoma"/>
        <family val="2"/>
      </rPr>
      <t>48170.000</t>
    </r>
  </si>
  <si>
    <r>
      <t xml:space="preserve">T </t>
    </r>
    <r>
      <rPr>
        <u/>
        <sz val="8"/>
        <color theme="1"/>
        <rFont val="Tahoma"/>
        <family val="2"/>
      </rPr>
      <t>109.884%</t>
    </r>
  </si>
  <si>
    <r>
      <t xml:space="preserve">T </t>
    </r>
    <r>
      <rPr>
        <u/>
        <sz val="8"/>
        <color theme="1"/>
        <rFont val="Tahoma"/>
        <family val="2"/>
      </rPr>
      <t>216.200</t>
    </r>
  </si>
  <si>
    <r>
      <t xml:space="preserve">T </t>
    </r>
    <r>
      <rPr>
        <u/>
        <sz val="8"/>
        <color theme="1"/>
        <rFont val="Tahoma"/>
        <family val="2"/>
      </rPr>
      <t>89.390</t>
    </r>
  </si>
  <si>
    <r>
      <t xml:space="preserve">T </t>
    </r>
    <r>
      <rPr>
        <u/>
        <sz val="8"/>
        <color theme="1"/>
        <rFont val="Tahoma"/>
        <family val="2"/>
      </rPr>
      <t>169.500</t>
    </r>
  </si>
  <si>
    <r>
      <t xml:space="preserve">T </t>
    </r>
    <r>
      <rPr>
        <u/>
        <sz val="8"/>
        <color theme="1"/>
        <rFont val="Tahoma"/>
        <family val="2"/>
      </rPr>
      <t>4900.000</t>
    </r>
  </si>
  <si>
    <r>
      <t xml:space="preserve">T </t>
    </r>
    <r>
      <rPr>
        <u/>
        <sz val="8"/>
        <color theme="1"/>
        <rFont val="Tahoma"/>
        <family val="2"/>
      </rPr>
      <t>590.200</t>
    </r>
  </si>
  <si>
    <r>
      <t xml:space="preserve">TM </t>
    </r>
    <r>
      <rPr>
        <u/>
        <sz val="8"/>
        <color theme="1"/>
        <rFont val="Tahoma"/>
        <family val="2"/>
      </rPr>
      <t>37480.000</t>
    </r>
  </si>
  <si>
    <r>
      <t xml:space="preserve">M </t>
    </r>
    <r>
      <rPr>
        <u/>
        <sz val="8"/>
        <color theme="1"/>
        <rFont val="Tahoma"/>
        <family val="2"/>
      </rPr>
      <t>47260.000</t>
    </r>
  </si>
  <si>
    <r>
      <t xml:space="preserve">T </t>
    </r>
    <r>
      <rPr>
        <u/>
        <sz val="8"/>
        <color theme="1"/>
        <rFont val="Tahoma"/>
        <family val="2"/>
      </rPr>
      <t>110.350%</t>
    </r>
  </si>
  <si>
    <r>
      <t xml:space="preserve">T </t>
    </r>
    <r>
      <rPr>
        <u/>
        <sz val="8"/>
        <color theme="1"/>
        <rFont val="Tahoma"/>
        <family val="2"/>
      </rPr>
      <t>215.700</t>
    </r>
  </si>
  <si>
    <r>
      <t xml:space="preserve">T </t>
    </r>
    <r>
      <rPr>
        <u/>
        <sz val="8"/>
        <color theme="1"/>
        <rFont val="Tahoma"/>
        <family val="2"/>
      </rPr>
      <t>89.190</t>
    </r>
  </si>
  <si>
    <r>
      <t xml:space="preserve">T </t>
    </r>
    <r>
      <rPr>
        <u/>
        <sz val="8"/>
        <color theme="1"/>
        <rFont val="Tahoma"/>
        <family val="2"/>
      </rPr>
      <t>151.800</t>
    </r>
  </si>
  <si>
    <r>
      <t xml:space="preserve">T </t>
    </r>
    <r>
      <rPr>
        <u/>
        <sz val="8"/>
        <color theme="1"/>
        <rFont val="Tahoma"/>
        <family val="2"/>
      </rPr>
      <t>4932.000</t>
    </r>
  </si>
  <si>
    <r>
      <t xml:space="preserve">T </t>
    </r>
    <r>
      <rPr>
        <u/>
        <sz val="8"/>
        <color theme="1"/>
        <rFont val="Tahoma"/>
        <family val="2"/>
      </rPr>
      <t>596.900</t>
    </r>
  </si>
  <si>
    <r>
      <t xml:space="preserve">TM </t>
    </r>
    <r>
      <rPr>
        <u/>
        <sz val="8"/>
        <color theme="1"/>
        <rFont val="Tahoma"/>
        <family val="2"/>
      </rPr>
      <t>37680.000</t>
    </r>
  </si>
  <si>
    <r>
      <t xml:space="preserve">T </t>
    </r>
    <r>
      <rPr>
        <u/>
        <sz val="8"/>
        <color theme="1"/>
        <rFont val="Tahoma"/>
        <family val="2"/>
      </rPr>
      <t>110.219%</t>
    </r>
  </si>
  <si>
    <r>
      <t xml:space="preserve">T </t>
    </r>
    <r>
      <rPr>
        <u/>
        <sz val="8"/>
        <color theme="1"/>
        <rFont val="Tahoma"/>
        <family val="2"/>
      </rPr>
      <t>226.200</t>
    </r>
  </si>
  <si>
    <r>
      <t xml:space="preserve">T </t>
    </r>
    <r>
      <rPr>
        <u/>
        <sz val="8"/>
        <color theme="1"/>
        <rFont val="Tahoma"/>
        <family val="2"/>
      </rPr>
      <t>89.780</t>
    </r>
  </si>
  <si>
    <r>
      <t xml:space="preserve">T </t>
    </r>
    <r>
      <rPr>
        <u/>
        <sz val="8"/>
        <color rgb="FF0000FF"/>
        <rFont val="Tahoma"/>
        <family val="2"/>
      </rPr>
      <t>159.700</t>
    </r>
  </si>
  <si>
    <r>
      <t xml:space="preserve">T </t>
    </r>
    <r>
      <rPr>
        <u/>
        <sz val="8"/>
        <color rgb="FF0000FF"/>
        <rFont val="Tahoma"/>
        <family val="2"/>
      </rPr>
      <t>4920.000</t>
    </r>
  </si>
  <si>
    <r>
      <t xml:space="preserve">T </t>
    </r>
    <r>
      <rPr>
        <u/>
        <sz val="8"/>
        <color rgb="FF0000FF"/>
        <rFont val="Tahoma"/>
        <family val="2"/>
      </rPr>
      <t>593.500</t>
    </r>
  </si>
  <si>
    <r>
      <t xml:space="preserve">TM </t>
    </r>
    <r>
      <rPr>
        <u/>
        <sz val="8"/>
        <color rgb="FF0000FF"/>
        <rFont val="Tahoma"/>
        <family val="2"/>
      </rPr>
      <t>37530.000</t>
    </r>
  </si>
  <si>
    <r>
      <t xml:space="preserve">M </t>
    </r>
    <r>
      <rPr>
        <u/>
        <sz val="8"/>
        <color rgb="FF0000FF"/>
        <rFont val="Tahoma"/>
        <family val="2"/>
      </rPr>
      <t>47520.000</t>
    </r>
  </si>
  <si>
    <r>
      <t xml:space="preserve">T </t>
    </r>
    <r>
      <rPr>
        <u/>
        <sz val="8"/>
        <color rgb="FF0000FF"/>
        <rFont val="Tahoma"/>
        <family val="2"/>
      </rPr>
      <t>110.151%</t>
    </r>
  </si>
  <si>
    <r>
      <t xml:space="preserve">T </t>
    </r>
    <r>
      <rPr>
        <u/>
        <sz val="8"/>
        <color rgb="FF0000FF"/>
        <rFont val="Tahoma"/>
        <family val="2"/>
      </rPr>
      <t>219.400</t>
    </r>
  </si>
  <si>
    <r>
      <t xml:space="preserve">T </t>
    </r>
    <r>
      <rPr>
        <u/>
        <sz val="8"/>
        <color rgb="FF0000FF"/>
        <rFont val="Tahoma"/>
        <family val="2"/>
      </rPr>
      <t>89.460</t>
    </r>
  </si>
  <si>
    <r>
      <t xml:space="preserve">T </t>
    </r>
    <r>
      <rPr>
        <u/>
        <sz val="8"/>
        <color rgb="FF0000FF"/>
        <rFont val="Tahoma"/>
        <family val="2"/>
      </rPr>
      <t>8.993</t>
    </r>
  </si>
  <si>
    <r>
      <t xml:space="preserve">T </t>
    </r>
    <r>
      <rPr>
        <u/>
        <sz val="8"/>
        <color rgb="FF0000FF"/>
        <rFont val="Tahoma"/>
        <family val="2"/>
      </rPr>
      <t>17.650</t>
    </r>
  </si>
  <si>
    <r>
      <t xml:space="preserve">T </t>
    </r>
    <r>
      <rPr>
        <u/>
        <sz val="8"/>
        <color rgb="FF0000FF"/>
        <rFont val="Tahoma"/>
        <family val="2"/>
      </rPr>
      <t>3.360</t>
    </r>
  </si>
  <si>
    <r>
      <t xml:space="preserve">M </t>
    </r>
    <r>
      <rPr>
        <u/>
        <sz val="8"/>
        <color rgb="FF0000FF"/>
        <rFont val="Tahoma"/>
        <family val="2"/>
      </rPr>
      <t>565.100</t>
    </r>
  </si>
  <si>
    <r>
      <t xml:space="preserve">T </t>
    </r>
    <r>
      <rPr>
        <u/>
        <sz val="8"/>
        <color rgb="FF0000FF"/>
        <rFont val="Tahoma"/>
        <family val="2"/>
      </rPr>
      <t>0.241%</t>
    </r>
  </si>
  <si>
    <r>
      <t xml:space="preserve">T </t>
    </r>
    <r>
      <rPr>
        <u/>
        <sz val="8"/>
        <color rgb="FF0000FF"/>
        <rFont val="Tahoma"/>
        <family val="2"/>
      </rPr>
      <t>5.890</t>
    </r>
  </si>
  <si>
    <r>
      <t xml:space="preserve">T </t>
    </r>
    <r>
      <rPr>
        <u/>
        <sz val="8"/>
        <color rgb="FF0000FF"/>
        <rFont val="Tahoma"/>
        <family val="2"/>
      </rPr>
      <t>0.297</t>
    </r>
  </si>
  <si>
    <r>
      <t xml:space="preserve">T </t>
    </r>
    <r>
      <rPr>
        <u/>
        <sz val="8"/>
        <color rgb="FF0000FF"/>
        <rFont val="Tahoma"/>
        <family val="2"/>
      </rPr>
      <t>5.631</t>
    </r>
  </si>
  <si>
    <r>
      <t xml:space="preserve">T </t>
    </r>
    <r>
      <rPr>
        <u/>
        <sz val="8"/>
        <color rgb="FF0000FF"/>
        <rFont val="Tahoma"/>
        <family val="2"/>
      </rPr>
      <t>0.566</t>
    </r>
  </si>
  <si>
    <r>
      <t xml:space="preserve">TM </t>
    </r>
    <r>
      <rPr>
        <u/>
        <sz val="8"/>
        <color rgb="FF0000FF"/>
        <rFont val="Tahoma"/>
        <family val="2"/>
      </rPr>
      <t>0.338</t>
    </r>
  </si>
  <si>
    <r>
      <t xml:space="preserve">M </t>
    </r>
    <r>
      <rPr>
        <u/>
        <sz val="8"/>
        <color rgb="FF0000FF"/>
        <rFont val="Tahoma"/>
        <family val="2"/>
      </rPr>
      <t>1.189</t>
    </r>
  </si>
  <si>
    <r>
      <t xml:space="preserve">T </t>
    </r>
    <r>
      <rPr>
        <u/>
        <sz val="8"/>
        <color rgb="FF0000FF"/>
        <rFont val="Tahoma"/>
        <family val="2"/>
      </rPr>
      <t>2.685</t>
    </r>
  </si>
  <si>
    <r>
      <t xml:space="preserve">TM </t>
    </r>
    <r>
      <rPr>
        <u/>
        <sz val="8"/>
        <color theme="1"/>
        <rFont val="Tahoma"/>
        <family val="2"/>
      </rPr>
      <t>212.900</t>
    </r>
  </si>
  <si>
    <r>
      <t xml:space="preserve">T </t>
    </r>
    <r>
      <rPr>
        <u/>
        <sz val="8"/>
        <color theme="1"/>
        <rFont val="Tahoma"/>
        <family val="2"/>
      </rPr>
      <t>113.670%</t>
    </r>
  </si>
  <si>
    <r>
      <t xml:space="preserve">TM </t>
    </r>
    <r>
      <rPr>
        <u/>
        <sz val="8"/>
        <color theme="1"/>
        <rFont val="Tahoma"/>
        <family val="2"/>
      </rPr>
      <t>211.800</t>
    </r>
  </si>
  <si>
    <r>
      <t xml:space="preserve">T </t>
    </r>
    <r>
      <rPr>
        <u/>
        <sz val="8"/>
        <color theme="1"/>
        <rFont val="Tahoma"/>
        <family val="2"/>
      </rPr>
      <t>113.399%</t>
    </r>
  </si>
  <si>
    <r>
      <t xml:space="preserve">TM </t>
    </r>
    <r>
      <rPr>
        <u/>
        <sz val="8"/>
        <color theme="1"/>
        <rFont val="Tahoma"/>
        <family val="2"/>
      </rPr>
      <t>214.700</t>
    </r>
  </si>
  <si>
    <r>
      <t xml:space="preserve">T </t>
    </r>
    <r>
      <rPr>
        <u/>
        <sz val="8"/>
        <color theme="1"/>
        <rFont val="Tahoma"/>
        <family val="2"/>
      </rPr>
      <t>113.046%</t>
    </r>
  </si>
  <si>
    <r>
      <t xml:space="preserve">TM </t>
    </r>
    <r>
      <rPr>
        <u/>
        <sz val="8"/>
        <color rgb="FF0000FF"/>
        <rFont val="Tahoma"/>
        <family val="2"/>
      </rPr>
      <t>213.200</t>
    </r>
  </si>
  <si>
    <r>
      <t xml:space="preserve">T </t>
    </r>
    <r>
      <rPr>
        <u/>
        <sz val="8"/>
        <color rgb="FF0000FF"/>
        <rFont val="Tahoma"/>
        <family val="2"/>
      </rPr>
      <t>113.372%</t>
    </r>
  </si>
  <si>
    <r>
      <t xml:space="preserve">TM </t>
    </r>
    <r>
      <rPr>
        <u/>
        <sz val="8"/>
        <color rgb="FF0000FF"/>
        <rFont val="Tahoma"/>
        <family val="2"/>
      </rPr>
      <t>1.487</t>
    </r>
  </si>
  <si>
    <r>
      <t xml:space="preserve">T </t>
    </r>
    <r>
      <rPr>
        <u/>
        <sz val="8"/>
        <color rgb="FF0000FF"/>
        <rFont val="Tahoma"/>
        <family val="2"/>
      </rPr>
      <t>0.313%</t>
    </r>
  </si>
  <si>
    <r>
      <t xml:space="preserve">TM </t>
    </r>
    <r>
      <rPr>
        <u/>
        <sz val="8"/>
        <color rgb="FF0000FF"/>
        <rFont val="Tahoma"/>
        <family val="2"/>
      </rPr>
      <t>0.698</t>
    </r>
  </si>
  <si>
    <r>
      <t xml:space="preserve">T </t>
    </r>
    <r>
      <rPr>
        <u/>
        <sz val="8"/>
        <color theme="1"/>
        <rFont val="Tahoma"/>
        <family val="2"/>
      </rPr>
      <t>112.108%</t>
    </r>
  </si>
  <si>
    <r>
      <t xml:space="preserve">T </t>
    </r>
    <r>
      <rPr>
        <u/>
        <sz val="8"/>
        <color theme="1"/>
        <rFont val="Tahoma"/>
        <family val="2"/>
      </rPr>
      <t>112.583%</t>
    </r>
  </si>
  <si>
    <r>
      <t xml:space="preserve">T </t>
    </r>
    <r>
      <rPr>
        <u/>
        <sz val="8"/>
        <color theme="1"/>
        <rFont val="Tahoma"/>
        <family val="2"/>
      </rPr>
      <t>111.823%</t>
    </r>
  </si>
  <si>
    <r>
      <t xml:space="preserve">T </t>
    </r>
    <r>
      <rPr>
        <u/>
        <sz val="8"/>
        <color rgb="FF0000FF"/>
        <rFont val="Tahoma"/>
        <family val="2"/>
      </rPr>
      <t>112.171%</t>
    </r>
  </si>
  <si>
    <r>
      <t xml:space="preserve">T </t>
    </r>
    <r>
      <rPr>
        <u/>
        <sz val="8"/>
        <color rgb="FF0000FF"/>
        <rFont val="Tahoma"/>
        <family val="2"/>
      </rPr>
      <t>0.384%</t>
    </r>
  </si>
  <si>
    <r>
      <t xml:space="preserve">T </t>
    </r>
    <r>
      <rPr>
        <u/>
        <sz val="8"/>
        <color rgb="FF0000FF"/>
        <rFont val="Tahoma"/>
        <family val="2"/>
      </rPr>
      <t>0.342</t>
    </r>
  </si>
  <si>
    <r>
      <t xml:space="preserve">T </t>
    </r>
    <r>
      <rPr>
        <u/>
        <sz val="8"/>
        <color theme="1"/>
        <rFont val="Tahoma"/>
        <family val="2"/>
      </rPr>
      <t>106.558%</t>
    </r>
  </si>
  <si>
    <r>
      <t xml:space="preserve">T </t>
    </r>
    <r>
      <rPr>
        <u/>
        <sz val="8"/>
        <color theme="1"/>
        <rFont val="Tahoma"/>
        <family val="2"/>
      </rPr>
      <t>106.756%</t>
    </r>
  </si>
  <si>
    <r>
      <t xml:space="preserve">T </t>
    </r>
    <r>
      <rPr>
        <u/>
        <sz val="8"/>
        <color theme="1"/>
        <rFont val="Tahoma"/>
        <family val="2"/>
      </rPr>
      <t>107.152%</t>
    </r>
  </si>
  <si>
    <r>
      <t xml:space="preserve">T </t>
    </r>
    <r>
      <rPr>
        <u/>
        <sz val="8"/>
        <color rgb="FF0000FF"/>
        <rFont val="Tahoma"/>
        <family val="2"/>
      </rPr>
      <t>106.822%</t>
    </r>
  </si>
  <si>
    <r>
      <t xml:space="preserve">T </t>
    </r>
    <r>
      <rPr>
        <u/>
        <sz val="8"/>
        <color rgb="FF0000FF"/>
        <rFont val="Tahoma"/>
        <family val="2"/>
      </rPr>
      <t>0.303%</t>
    </r>
  </si>
  <si>
    <r>
      <t xml:space="preserve">T </t>
    </r>
    <r>
      <rPr>
        <u/>
        <sz val="8"/>
        <color rgb="FF0000FF"/>
        <rFont val="Tahoma"/>
        <family val="2"/>
      </rPr>
      <t>0.283</t>
    </r>
  </si>
  <si>
    <r>
      <t>UMP-9-C1</t>
    </r>
    <r>
      <rPr>
        <sz val="7"/>
        <color theme="1"/>
        <rFont val="Tahoma"/>
        <family val="2"/>
      </rPr>
      <t>2/25/2014 2:41:38 PM</t>
    </r>
  </si>
  <si>
    <r>
      <t xml:space="preserve">T </t>
    </r>
    <r>
      <rPr>
        <u/>
        <sz val="8"/>
        <color theme="1"/>
        <rFont val="Tahoma"/>
        <family val="2"/>
      </rPr>
      <t>173.600</t>
    </r>
  </si>
  <si>
    <r>
      <t xml:space="preserve">T </t>
    </r>
    <r>
      <rPr>
        <u/>
        <sz val="8"/>
        <color theme="1"/>
        <rFont val="Tahoma"/>
        <family val="2"/>
      </rPr>
      <t>3606.000</t>
    </r>
  </si>
  <si>
    <r>
      <t xml:space="preserve">T </t>
    </r>
    <r>
      <rPr>
        <u/>
        <sz val="8"/>
        <color theme="1"/>
        <rFont val="Tahoma"/>
        <family val="2"/>
      </rPr>
      <t>429.200</t>
    </r>
  </si>
  <si>
    <r>
      <t xml:space="preserve">T </t>
    </r>
    <r>
      <rPr>
        <u/>
        <sz val="8"/>
        <color theme="1"/>
        <rFont val="Tahoma"/>
        <family val="2"/>
      </rPr>
      <t>2979.000</t>
    </r>
  </si>
  <si>
    <r>
      <t xml:space="preserve">TM </t>
    </r>
    <r>
      <rPr>
        <u/>
        <sz val="8"/>
        <color theme="1"/>
        <rFont val="Tahoma"/>
        <family val="2"/>
      </rPr>
      <t>43500.000</t>
    </r>
  </si>
  <si>
    <r>
      <t xml:space="preserve">M </t>
    </r>
    <r>
      <rPr>
        <u/>
        <sz val="8"/>
        <color theme="1"/>
        <rFont val="Tahoma"/>
        <family val="2"/>
      </rPr>
      <t>40390.000</t>
    </r>
  </si>
  <si>
    <r>
      <t xml:space="preserve">T </t>
    </r>
    <r>
      <rPr>
        <u/>
        <sz val="8"/>
        <color theme="1"/>
        <rFont val="Tahoma"/>
        <family val="2"/>
      </rPr>
      <t>109.925%</t>
    </r>
  </si>
  <si>
    <r>
      <t xml:space="preserve">T </t>
    </r>
    <r>
      <rPr>
        <u/>
        <sz val="8"/>
        <color theme="1"/>
        <rFont val="Tahoma"/>
        <family val="2"/>
      </rPr>
      <t>183.200</t>
    </r>
  </si>
  <si>
    <r>
      <t xml:space="preserve">T </t>
    </r>
    <r>
      <rPr>
        <u/>
        <sz val="8"/>
        <color theme="1"/>
        <rFont val="Tahoma"/>
        <family val="2"/>
      </rPr>
      <t>127.500</t>
    </r>
  </si>
  <si>
    <r>
      <t xml:space="preserve">T </t>
    </r>
    <r>
      <rPr>
        <u/>
        <sz val="8"/>
        <color theme="1"/>
        <rFont val="Tahoma"/>
        <family val="2"/>
      </rPr>
      <t>174.700</t>
    </r>
  </si>
  <si>
    <r>
      <t xml:space="preserve">T </t>
    </r>
    <r>
      <rPr>
        <u/>
        <sz val="8"/>
        <color theme="1"/>
        <rFont val="Tahoma"/>
        <family val="2"/>
      </rPr>
      <t>3613.000</t>
    </r>
  </si>
  <si>
    <r>
      <t xml:space="preserve">T </t>
    </r>
    <r>
      <rPr>
        <u/>
        <sz val="8"/>
        <color theme="1"/>
        <rFont val="Tahoma"/>
        <family val="2"/>
      </rPr>
      <t>427.500</t>
    </r>
  </si>
  <si>
    <r>
      <t xml:space="preserve">T </t>
    </r>
    <r>
      <rPr>
        <u/>
        <sz val="8"/>
        <color theme="1"/>
        <rFont val="Tahoma"/>
        <family val="2"/>
      </rPr>
      <t>2957.000</t>
    </r>
  </si>
  <si>
    <r>
      <t xml:space="preserve">TM </t>
    </r>
    <r>
      <rPr>
        <u/>
        <sz val="8"/>
        <color theme="1"/>
        <rFont val="Tahoma"/>
        <family val="2"/>
      </rPr>
      <t>43280.000</t>
    </r>
  </si>
  <si>
    <r>
      <t xml:space="preserve">M </t>
    </r>
    <r>
      <rPr>
        <u/>
        <sz val="8"/>
        <color theme="1"/>
        <rFont val="Tahoma"/>
        <family val="2"/>
      </rPr>
      <t>40560.000</t>
    </r>
  </si>
  <si>
    <r>
      <t xml:space="preserve">T </t>
    </r>
    <r>
      <rPr>
        <u/>
        <sz val="8"/>
        <color theme="1"/>
        <rFont val="Tahoma"/>
        <family val="2"/>
      </rPr>
      <t>110.666%</t>
    </r>
  </si>
  <si>
    <r>
      <t xml:space="preserve">T </t>
    </r>
    <r>
      <rPr>
        <u/>
        <sz val="8"/>
        <color theme="1"/>
        <rFont val="Tahoma"/>
        <family val="2"/>
      </rPr>
      <t>182.100</t>
    </r>
  </si>
  <si>
    <r>
      <t xml:space="preserve">T </t>
    </r>
    <r>
      <rPr>
        <u/>
        <sz val="8"/>
        <color theme="1"/>
        <rFont val="Tahoma"/>
        <family val="2"/>
      </rPr>
      <t>126.200</t>
    </r>
  </si>
  <si>
    <r>
      <t xml:space="preserve">T </t>
    </r>
    <r>
      <rPr>
        <u/>
        <sz val="8"/>
        <color theme="1"/>
        <rFont val="Tahoma"/>
        <family val="2"/>
      </rPr>
      <t>3632.000</t>
    </r>
  </si>
  <si>
    <r>
      <t xml:space="preserve">T </t>
    </r>
    <r>
      <rPr>
        <u/>
        <sz val="8"/>
        <color theme="1"/>
        <rFont val="Tahoma"/>
        <family val="2"/>
      </rPr>
      <t>425.500</t>
    </r>
  </si>
  <si>
    <r>
      <t xml:space="preserve">T </t>
    </r>
    <r>
      <rPr>
        <u/>
        <sz val="8"/>
        <color theme="1"/>
        <rFont val="Tahoma"/>
        <family val="2"/>
      </rPr>
      <t>2977.000</t>
    </r>
  </si>
  <si>
    <r>
      <t xml:space="preserve">TM </t>
    </r>
    <r>
      <rPr>
        <u/>
        <sz val="8"/>
        <color theme="1"/>
        <rFont val="Tahoma"/>
        <family val="2"/>
      </rPr>
      <t>43410.000</t>
    </r>
  </si>
  <si>
    <r>
      <t xml:space="preserve">M </t>
    </r>
    <r>
      <rPr>
        <u/>
        <sz val="8"/>
        <color theme="1"/>
        <rFont val="Tahoma"/>
        <family val="2"/>
      </rPr>
      <t>40250.000</t>
    </r>
  </si>
  <si>
    <r>
      <t xml:space="preserve">T </t>
    </r>
    <r>
      <rPr>
        <u/>
        <sz val="8"/>
        <color theme="1"/>
        <rFont val="Tahoma"/>
        <family val="2"/>
      </rPr>
      <t>110.231%</t>
    </r>
  </si>
  <si>
    <r>
      <t xml:space="preserve">T </t>
    </r>
    <r>
      <rPr>
        <u/>
        <sz val="8"/>
        <color theme="1"/>
        <rFont val="Tahoma"/>
        <family val="2"/>
      </rPr>
      <t>184.400</t>
    </r>
  </si>
  <si>
    <r>
      <t xml:space="preserve">T </t>
    </r>
    <r>
      <rPr>
        <u/>
        <sz val="8"/>
        <color theme="1"/>
        <rFont val="Tahoma"/>
        <family val="2"/>
      </rPr>
      <t>127.300</t>
    </r>
  </si>
  <si>
    <r>
      <t xml:space="preserve">T </t>
    </r>
    <r>
      <rPr>
        <u/>
        <sz val="8"/>
        <color rgb="FF0000FF"/>
        <rFont val="Tahoma"/>
        <family val="2"/>
      </rPr>
      <t>174.300</t>
    </r>
  </si>
  <si>
    <r>
      <t xml:space="preserve">T </t>
    </r>
    <r>
      <rPr>
        <u/>
        <sz val="8"/>
        <color rgb="FF0000FF"/>
        <rFont val="Tahoma"/>
        <family val="2"/>
      </rPr>
      <t>3617.000</t>
    </r>
  </si>
  <si>
    <r>
      <t xml:space="preserve">T </t>
    </r>
    <r>
      <rPr>
        <u/>
        <sz val="8"/>
        <color rgb="FF0000FF"/>
        <rFont val="Tahoma"/>
        <family val="2"/>
      </rPr>
      <t>427.400</t>
    </r>
  </si>
  <si>
    <r>
      <t xml:space="preserve">T </t>
    </r>
    <r>
      <rPr>
        <u/>
        <sz val="8"/>
        <color rgb="FF0000FF"/>
        <rFont val="Tahoma"/>
        <family val="2"/>
      </rPr>
      <t>2971.000</t>
    </r>
  </si>
  <si>
    <r>
      <t xml:space="preserve">TM </t>
    </r>
    <r>
      <rPr>
        <u/>
        <sz val="8"/>
        <color rgb="FF0000FF"/>
        <rFont val="Tahoma"/>
        <family val="2"/>
      </rPr>
      <t>43400.000</t>
    </r>
  </si>
  <si>
    <r>
      <t xml:space="preserve">M </t>
    </r>
    <r>
      <rPr>
        <u/>
        <sz val="8"/>
        <color rgb="FF0000FF"/>
        <rFont val="Tahoma"/>
        <family val="2"/>
      </rPr>
      <t>40400.000</t>
    </r>
  </si>
  <si>
    <r>
      <t xml:space="preserve">T </t>
    </r>
    <r>
      <rPr>
        <u/>
        <sz val="8"/>
        <color rgb="FF0000FF"/>
        <rFont val="Tahoma"/>
        <family val="2"/>
      </rPr>
      <t>110.274%</t>
    </r>
  </si>
  <si>
    <r>
      <t xml:space="preserve">T </t>
    </r>
    <r>
      <rPr>
        <u/>
        <sz val="8"/>
        <color rgb="FF0000FF"/>
        <rFont val="Tahoma"/>
        <family val="2"/>
      </rPr>
      <t>183.200</t>
    </r>
  </si>
  <si>
    <r>
      <t xml:space="preserve">T </t>
    </r>
    <r>
      <rPr>
        <u/>
        <sz val="8"/>
        <color rgb="FF0000FF"/>
        <rFont val="Tahoma"/>
        <family val="2"/>
      </rPr>
      <t>127.000</t>
    </r>
  </si>
  <si>
    <r>
      <t xml:space="preserve">T </t>
    </r>
    <r>
      <rPr>
        <u/>
        <sz val="8"/>
        <color rgb="FF0000FF"/>
        <rFont val="Tahoma"/>
        <family val="2"/>
      </rPr>
      <t>0.663</t>
    </r>
  </si>
  <si>
    <r>
      <t xml:space="preserve">T </t>
    </r>
    <r>
      <rPr>
        <u/>
        <sz val="8"/>
        <color rgb="FF0000FF"/>
        <rFont val="Tahoma"/>
        <family val="2"/>
      </rPr>
      <t>13.640</t>
    </r>
  </si>
  <si>
    <r>
      <t xml:space="preserve">T </t>
    </r>
    <r>
      <rPr>
        <u/>
        <sz val="8"/>
        <color rgb="FF0000FF"/>
        <rFont val="Tahoma"/>
        <family val="2"/>
      </rPr>
      <t>1.823</t>
    </r>
  </si>
  <si>
    <r>
      <t xml:space="preserve">T </t>
    </r>
    <r>
      <rPr>
        <u/>
        <sz val="8"/>
        <color rgb="FF0000FF"/>
        <rFont val="Tahoma"/>
        <family val="2"/>
      </rPr>
      <t>12.340</t>
    </r>
  </si>
  <si>
    <r>
      <t xml:space="preserve">TM </t>
    </r>
    <r>
      <rPr>
        <u/>
        <sz val="8"/>
        <color rgb="FF0000FF"/>
        <rFont val="Tahoma"/>
        <family val="2"/>
      </rPr>
      <t>109.100</t>
    </r>
  </si>
  <si>
    <r>
      <t xml:space="preserve">M </t>
    </r>
    <r>
      <rPr>
        <u/>
        <sz val="8"/>
        <color rgb="FF0000FF"/>
        <rFont val="Tahoma"/>
        <family val="2"/>
      </rPr>
      <t>154.200</t>
    </r>
  </si>
  <si>
    <r>
      <t xml:space="preserve">T </t>
    </r>
    <r>
      <rPr>
        <u/>
        <sz val="8"/>
        <color rgb="FF0000FF"/>
        <rFont val="Tahoma"/>
        <family val="2"/>
      </rPr>
      <t>1.138</t>
    </r>
  </si>
  <si>
    <r>
      <t xml:space="preserve">T </t>
    </r>
    <r>
      <rPr>
        <u/>
        <sz val="8"/>
        <color rgb="FF0000FF"/>
        <rFont val="Tahoma"/>
        <family val="2"/>
      </rPr>
      <t>0.699</t>
    </r>
  </si>
  <si>
    <r>
      <t xml:space="preserve">T </t>
    </r>
    <r>
      <rPr>
        <u/>
        <sz val="8"/>
        <color rgb="FF0000FF"/>
        <rFont val="Tahoma"/>
        <family val="2"/>
      </rPr>
      <t>0.380</t>
    </r>
  </si>
  <si>
    <r>
      <t xml:space="preserve">T </t>
    </r>
    <r>
      <rPr>
        <u/>
        <sz val="8"/>
        <color rgb="FF0000FF"/>
        <rFont val="Tahoma"/>
        <family val="2"/>
      </rPr>
      <t>0.426</t>
    </r>
  </si>
  <si>
    <r>
      <t xml:space="preserve">TM </t>
    </r>
    <r>
      <rPr>
        <u/>
        <sz val="8"/>
        <color rgb="FF0000FF"/>
        <rFont val="Tahoma"/>
        <family val="2"/>
      </rPr>
      <t>0.252</t>
    </r>
  </si>
  <si>
    <r>
      <t xml:space="preserve">M </t>
    </r>
    <r>
      <rPr>
        <u/>
        <sz val="8"/>
        <color rgb="FF0000FF"/>
        <rFont val="Tahoma"/>
        <family val="2"/>
      </rPr>
      <t>0.382</t>
    </r>
  </si>
  <si>
    <r>
      <t xml:space="preserve">T </t>
    </r>
    <r>
      <rPr>
        <u/>
        <sz val="8"/>
        <color rgb="FF0000FF"/>
        <rFont val="Tahoma"/>
        <family val="2"/>
      </rPr>
      <t>0.338</t>
    </r>
  </si>
  <si>
    <r>
      <t xml:space="preserve">T </t>
    </r>
    <r>
      <rPr>
        <u/>
        <sz val="8"/>
        <color rgb="FF0000FF"/>
        <rFont val="Tahoma"/>
        <family val="2"/>
      </rPr>
      <t>0.550</t>
    </r>
  </si>
  <si>
    <r>
      <t xml:space="preserve">T </t>
    </r>
    <r>
      <rPr>
        <u/>
        <sz val="8"/>
        <color theme="1"/>
        <rFont val="Tahoma"/>
        <family val="2"/>
      </rPr>
      <t>124.700</t>
    </r>
  </si>
  <si>
    <r>
      <t xml:space="preserve">T </t>
    </r>
    <r>
      <rPr>
        <u/>
        <sz val="8"/>
        <color theme="1"/>
        <rFont val="Tahoma"/>
        <family val="2"/>
      </rPr>
      <t>113.962%</t>
    </r>
  </si>
  <si>
    <r>
      <t xml:space="preserve">T </t>
    </r>
    <r>
      <rPr>
        <u/>
        <sz val="8"/>
        <color theme="1"/>
        <rFont val="Tahoma"/>
        <family val="2"/>
      </rPr>
      <t>113.373%</t>
    </r>
  </si>
  <si>
    <r>
      <t xml:space="preserve">T </t>
    </r>
    <r>
      <rPr>
        <u/>
        <sz val="8"/>
        <color theme="1"/>
        <rFont val="Tahoma"/>
        <family val="2"/>
      </rPr>
      <t>126.100</t>
    </r>
  </si>
  <si>
    <r>
      <t xml:space="preserve">T </t>
    </r>
    <r>
      <rPr>
        <u/>
        <sz val="8"/>
        <color theme="1"/>
        <rFont val="Tahoma"/>
        <family val="2"/>
      </rPr>
      <t>112.451%</t>
    </r>
  </si>
  <si>
    <r>
      <t xml:space="preserve">T </t>
    </r>
    <r>
      <rPr>
        <u/>
        <sz val="8"/>
        <color rgb="FF0000FF"/>
        <rFont val="Tahoma"/>
        <family val="2"/>
      </rPr>
      <t>125.200</t>
    </r>
  </si>
  <si>
    <r>
      <t xml:space="preserve">T </t>
    </r>
    <r>
      <rPr>
        <u/>
        <sz val="8"/>
        <color rgb="FF0000FF"/>
        <rFont val="Tahoma"/>
        <family val="2"/>
      </rPr>
      <t>113.262%</t>
    </r>
  </si>
  <si>
    <r>
      <t xml:space="preserve">T </t>
    </r>
    <r>
      <rPr>
        <u/>
        <sz val="8"/>
        <color rgb="FF0000FF"/>
        <rFont val="Tahoma"/>
        <family val="2"/>
      </rPr>
      <t>0.776</t>
    </r>
  </si>
  <si>
    <r>
      <t xml:space="preserve">T </t>
    </r>
    <r>
      <rPr>
        <u/>
        <sz val="8"/>
        <color rgb="FF0000FF"/>
        <rFont val="Tahoma"/>
        <family val="2"/>
      </rPr>
      <t>0.761%</t>
    </r>
  </si>
  <si>
    <r>
      <t xml:space="preserve">T </t>
    </r>
    <r>
      <rPr>
        <u/>
        <sz val="8"/>
        <color rgb="FF0000FF"/>
        <rFont val="Tahoma"/>
        <family val="2"/>
      </rPr>
      <t>0.672</t>
    </r>
  </si>
  <si>
    <r>
      <t xml:space="preserve">T </t>
    </r>
    <r>
      <rPr>
        <u/>
        <sz val="8"/>
        <color theme="1"/>
        <rFont val="Tahoma"/>
        <family val="2"/>
      </rPr>
      <t>112.192%</t>
    </r>
  </si>
  <si>
    <r>
      <t xml:space="preserve">T </t>
    </r>
    <r>
      <rPr>
        <u/>
        <sz val="8"/>
        <color theme="1"/>
        <rFont val="Tahoma"/>
        <family val="2"/>
      </rPr>
      <t>112.685%</t>
    </r>
  </si>
  <si>
    <r>
      <t xml:space="preserve">T </t>
    </r>
    <r>
      <rPr>
        <u/>
        <sz val="8"/>
        <color theme="1"/>
        <rFont val="Tahoma"/>
        <family val="2"/>
      </rPr>
      <t>111.951%</t>
    </r>
  </si>
  <si>
    <r>
      <t xml:space="preserve">T </t>
    </r>
    <r>
      <rPr>
        <u/>
        <sz val="8"/>
        <color rgb="FF0000FF"/>
        <rFont val="Tahoma"/>
        <family val="2"/>
      </rPr>
      <t>112.276%</t>
    </r>
  </si>
  <si>
    <r>
      <t xml:space="preserve">T </t>
    </r>
    <r>
      <rPr>
        <u/>
        <sz val="8"/>
        <color rgb="FF0000FF"/>
        <rFont val="Tahoma"/>
        <family val="2"/>
      </rPr>
      <t>0.374%</t>
    </r>
  </si>
  <si>
    <r>
      <t xml:space="preserve">T </t>
    </r>
    <r>
      <rPr>
        <u/>
        <sz val="8"/>
        <color rgb="FF0000FF"/>
        <rFont val="Tahoma"/>
        <family val="2"/>
      </rPr>
      <t>0.333</t>
    </r>
  </si>
  <si>
    <r>
      <t xml:space="preserve">T </t>
    </r>
    <r>
      <rPr>
        <u/>
        <sz val="8"/>
        <color theme="1"/>
        <rFont val="Tahoma"/>
        <family val="2"/>
      </rPr>
      <t>107.049%</t>
    </r>
  </si>
  <si>
    <r>
      <t xml:space="preserve">T </t>
    </r>
    <r>
      <rPr>
        <u/>
        <sz val="8"/>
        <color theme="1"/>
        <rFont val="Tahoma"/>
        <family val="2"/>
      </rPr>
      <t>107.682%</t>
    </r>
  </si>
  <si>
    <r>
      <t xml:space="preserve">T </t>
    </r>
    <r>
      <rPr>
        <u/>
        <sz val="8"/>
        <color theme="1"/>
        <rFont val="Tahoma"/>
        <family val="2"/>
      </rPr>
      <t>107.301%</t>
    </r>
  </si>
  <si>
    <r>
      <t xml:space="preserve">T </t>
    </r>
    <r>
      <rPr>
        <u/>
        <sz val="8"/>
        <color rgb="FF0000FF"/>
        <rFont val="Tahoma"/>
        <family val="2"/>
      </rPr>
      <t>107.344%</t>
    </r>
  </si>
  <si>
    <r>
      <t xml:space="preserve">T </t>
    </r>
    <r>
      <rPr>
        <u/>
        <sz val="8"/>
        <color rgb="FF0000FF"/>
        <rFont val="Tahoma"/>
        <family val="2"/>
      </rPr>
      <t>0.319%</t>
    </r>
  </si>
  <si>
    <r>
      <t>SRR-13-C1</t>
    </r>
    <r>
      <rPr>
        <sz val="7"/>
        <color theme="1"/>
        <rFont val="Tahoma"/>
        <family val="2"/>
      </rPr>
      <t>2/25/2014 2:49:02 PM</t>
    </r>
  </si>
  <si>
    <r>
      <t xml:space="preserve">T </t>
    </r>
    <r>
      <rPr>
        <u/>
        <sz val="8"/>
        <color theme="1"/>
        <rFont val="Tahoma"/>
        <family val="2"/>
      </rPr>
      <t>270.200</t>
    </r>
  </si>
  <si>
    <r>
      <t xml:space="preserve">T </t>
    </r>
    <r>
      <rPr>
        <u/>
        <sz val="8"/>
        <color theme="1"/>
        <rFont val="Tahoma"/>
        <family val="2"/>
      </rPr>
      <t>5035.000</t>
    </r>
  </si>
  <si>
    <r>
      <t xml:space="preserve">T </t>
    </r>
    <r>
      <rPr>
        <u/>
        <sz val="8"/>
        <color theme="1"/>
        <rFont val="Tahoma"/>
        <family val="2"/>
      </rPr>
      <t>584.600</t>
    </r>
  </si>
  <si>
    <r>
      <t xml:space="preserve">TM </t>
    </r>
    <r>
      <rPr>
        <u/>
        <sz val="8"/>
        <color theme="1"/>
        <rFont val="Tahoma"/>
        <family val="2"/>
      </rPr>
      <t>53350.000</t>
    </r>
  </si>
  <si>
    <r>
      <t xml:space="preserve">M </t>
    </r>
    <r>
      <rPr>
        <u/>
        <sz val="8"/>
        <color theme="1"/>
        <rFont val="Tahoma"/>
        <family val="2"/>
      </rPr>
      <t>41560.000</t>
    </r>
  </si>
  <si>
    <r>
      <t xml:space="preserve">T </t>
    </r>
    <r>
      <rPr>
        <u/>
        <sz val="8"/>
        <color theme="1"/>
        <rFont val="Tahoma"/>
        <family val="2"/>
      </rPr>
      <t>108.227%</t>
    </r>
  </si>
  <si>
    <r>
      <t xml:space="preserve">T </t>
    </r>
    <r>
      <rPr>
        <u/>
        <sz val="8"/>
        <color theme="1"/>
        <rFont val="Tahoma"/>
        <family val="2"/>
      </rPr>
      <t>154.100</t>
    </r>
  </si>
  <si>
    <r>
      <t xml:space="preserve">T </t>
    </r>
    <r>
      <rPr>
        <u/>
        <sz val="8"/>
        <color theme="1"/>
        <rFont val="Tahoma"/>
        <family val="2"/>
      </rPr>
      <t>270.800</t>
    </r>
  </si>
  <si>
    <r>
      <t xml:space="preserve">T </t>
    </r>
    <r>
      <rPr>
        <u/>
        <sz val="8"/>
        <color theme="1"/>
        <rFont val="Tahoma"/>
        <family val="2"/>
      </rPr>
      <t>5053.000</t>
    </r>
  </si>
  <si>
    <r>
      <t xml:space="preserve">T </t>
    </r>
    <r>
      <rPr>
        <u/>
        <sz val="8"/>
        <color theme="1"/>
        <rFont val="Tahoma"/>
        <family val="2"/>
      </rPr>
      <t>572.800</t>
    </r>
  </si>
  <si>
    <r>
      <t xml:space="preserve">TM </t>
    </r>
    <r>
      <rPr>
        <u/>
        <sz val="8"/>
        <color theme="1"/>
        <rFont val="Tahoma"/>
        <family val="2"/>
      </rPr>
      <t>53590.000</t>
    </r>
  </si>
  <si>
    <r>
      <t xml:space="preserve">M </t>
    </r>
    <r>
      <rPr>
        <u/>
        <sz val="8"/>
        <color theme="1"/>
        <rFont val="Tahoma"/>
        <family val="2"/>
      </rPr>
      <t>41180.000</t>
    </r>
  </si>
  <si>
    <r>
      <t xml:space="preserve">T </t>
    </r>
    <r>
      <rPr>
        <u/>
        <sz val="8"/>
        <color theme="1"/>
        <rFont val="Tahoma"/>
        <family val="2"/>
      </rPr>
      <t>109.529%</t>
    </r>
  </si>
  <si>
    <r>
      <t xml:space="preserve">T </t>
    </r>
    <r>
      <rPr>
        <u/>
        <sz val="8"/>
        <color theme="1"/>
        <rFont val="Tahoma"/>
        <family val="2"/>
      </rPr>
      <t>153.400</t>
    </r>
  </si>
  <si>
    <r>
      <t xml:space="preserve">T </t>
    </r>
    <r>
      <rPr>
        <u/>
        <sz val="8"/>
        <color theme="1"/>
        <rFont val="Tahoma"/>
        <family val="2"/>
      </rPr>
      <t>283.800</t>
    </r>
  </si>
  <si>
    <r>
      <t xml:space="preserve">T </t>
    </r>
    <r>
      <rPr>
        <u/>
        <sz val="8"/>
        <color theme="1"/>
        <rFont val="Tahoma"/>
        <family val="2"/>
      </rPr>
      <t>5068.000</t>
    </r>
  </si>
  <si>
    <r>
      <t xml:space="preserve">T </t>
    </r>
    <r>
      <rPr>
        <u/>
        <sz val="8"/>
        <color theme="1"/>
        <rFont val="Tahoma"/>
        <family val="2"/>
      </rPr>
      <t>571.300</t>
    </r>
  </si>
  <si>
    <r>
      <t xml:space="preserve">TM </t>
    </r>
    <r>
      <rPr>
        <u/>
        <sz val="8"/>
        <color theme="1"/>
        <rFont val="Tahoma"/>
        <family val="2"/>
      </rPr>
      <t>53360.000</t>
    </r>
  </si>
  <si>
    <r>
      <t xml:space="preserve">M </t>
    </r>
    <r>
      <rPr>
        <u/>
        <sz val="8"/>
        <color theme="1"/>
        <rFont val="Tahoma"/>
        <family val="2"/>
      </rPr>
      <t>41190.000</t>
    </r>
  </si>
  <si>
    <r>
      <t xml:space="preserve">T </t>
    </r>
    <r>
      <rPr>
        <u/>
        <sz val="8"/>
        <color theme="1"/>
        <rFont val="Tahoma"/>
        <family val="2"/>
      </rPr>
      <t>110.039%</t>
    </r>
  </si>
  <si>
    <r>
      <t xml:space="preserve">T </t>
    </r>
    <r>
      <rPr>
        <u/>
        <sz val="8"/>
        <color theme="1"/>
        <rFont val="Tahoma"/>
        <family val="2"/>
      </rPr>
      <t>190.300</t>
    </r>
  </si>
  <si>
    <r>
      <t xml:space="preserve">T </t>
    </r>
    <r>
      <rPr>
        <u/>
        <sz val="8"/>
        <color theme="1"/>
        <rFont val="Tahoma"/>
        <family val="2"/>
      </rPr>
      <t>153.700</t>
    </r>
  </si>
  <si>
    <r>
      <t xml:space="preserve">T </t>
    </r>
    <r>
      <rPr>
        <u/>
        <sz val="8"/>
        <color rgb="FF0000FF"/>
        <rFont val="Tahoma"/>
        <family val="2"/>
      </rPr>
      <t>274.900</t>
    </r>
  </si>
  <si>
    <r>
      <t xml:space="preserve">T </t>
    </r>
    <r>
      <rPr>
        <u/>
        <sz val="8"/>
        <color rgb="FF0000FF"/>
        <rFont val="Tahoma"/>
        <family val="2"/>
      </rPr>
      <t>5052.000</t>
    </r>
  </si>
  <si>
    <r>
      <t xml:space="preserve">T </t>
    </r>
    <r>
      <rPr>
        <u/>
        <sz val="8"/>
        <color rgb="FF0000FF"/>
        <rFont val="Tahoma"/>
        <family val="2"/>
      </rPr>
      <t>576.200</t>
    </r>
  </si>
  <si>
    <r>
      <t xml:space="preserve">TM </t>
    </r>
    <r>
      <rPr>
        <u/>
        <sz val="8"/>
        <color rgb="FF0000FF"/>
        <rFont val="Tahoma"/>
        <family val="2"/>
      </rPr>
      <t>53430.000</t>
    </r>
  </si>
  <si>
    <r>
      <t xml:space="preserve">M </t>
    </r>
    <r>
      <rPr>
        <u/>
        <sz val="8"/>
        <color rgb="FF0000FF"/>
        <rFont val="Tahoma"/>
        <family val="2"/>
      </rPr>
      <t>41310.000</t>
    </r>
  </si>
  <si>
    <r>
      <t xml:space="preserve">T </t>
    </r>
    <r>
      <rPr>
        <u/>
        <sz val="8"/>
        <color rgb="FF0000FF"/>
        <rFont val="Tahoma"/>
        <family val="2"/>
      </rPr>
      <t>109.265%</t>
    </r>
  </si>
  <si>
    <r>
      <t xml:space="preserve">T </t>
    </r>
    <r>
      <rPr>
        <u/>
        <sz val="8"/>
        <color rgb="FF0000FF"/>
        <rFont val="Tahoma"/>
        <family val="2"/>
      </rPr>
      <t>190.100</t>
    </r>
  </si>
  <si>
    <r>
      <t xml:space="preserve">T </t>
    </r>
    <r>
      <rPr>
        <u/>
        <sz val="8"/>
        <color rgb="FF0000FF"/>
        <rFont val="Tahoma"/>
        <family val="2"/>
      </rPr>
      <t>153.800</t>
    </r>
  </si>
  <si>
    <r>
      <t xml:space="preserve">T </t>
    </r>
    <r>
      <rPr>
        <u/>
        <sz val="8"/>
        <color rgb="FF0000FF"/>
        <rFont val="Tahoma"/>
        <family val="2"/>
      </rPr>
      <t>7.710</t>
    </r>
  </si>
  <si>
    <r>
      <t xml:space="preserve">T </t>
    </r>
    <r>
      <rPr>
        <u/>
        <sz val="8"/>
        <color rgb="FF0000FF"/>
        <rFont val="Tahoma"/>
        <family val="2"/>
      </rPr>
      <t>16.160</t>
    </r>
  </si>
  <si>
    <r>
      <t xml:space="preserve">T </t>
    </r>
    <r>
      <rPr>
        <u/>
        <sz val="8"/>
        <color rgb="FF0000FF"/>
        <rFont val="Tahoma"/>
        <family val="2"/>
      </rPr>
      <t>7.328</t>
    </r>
  </si>
  <si>
    <r>
      <t xml:space="preserve">TM </t>
    </r>
    <r>
      <rPr>
        <u/>
        <sz val="8"/>
        <color rgb="FF0000FF"/>
        <rFont val="Tahoma"/>
        <family val="2"/>
      </rPr>
      <t>132.400</t>
    </r>
  </si>
  <si>
    <r>
      <t xml:space="preserve">M </t>
    </r>
    <r>
      <rPr>
        <u/>
        <sz val="8"/>
        <color rgb="FF0000FF"/>
        <rFont val="Tahoma"/>
        <family val="2"/>
      </rPr>
      <t>214.100</t>
    </r>
  </si>
  <si>
    <r>
      <t xml:space="preserve">T </t>
    </r>
    <r>
      <rPr>
        <u/>
        <sz val="8"/>
        <color rgb="FF0000FF"/>
        <rFont val="Tahoma"/>
        <family val="2"/>
      </rPr>
      <t>0.935%</t>
    </r>
  </si>
  <si>
    <r>
      <t xml:space="preserve">T </t>
    </r>
    <r>
      <rPr>
        <u/>
        <sz val="8"/>
        <color rgb="FF0000FF"/>
        <rFont val="Tahoma"/>
        <family val="2"/>
      </rPr>
      <t>0.163</t>
    </r>
  </si>
  <si>
    <r>
      <t xml:space="preserve">T </t>
    </r>
    <r>
      <rPr>
        <u/>
        <sz val="8"/>
        <color rgb="FF0000FF"/>
        <rFont val="Tahoma"/>
        <family val="2"/>
      </rPr>
      <t>0.345</t>
    </r>
  </si>
  <si>
    <r>
      <t xml:space="preserve">T </t>
    </r>
    <r>
      <rPr>
        <u/>
        <sz val="8"/>
        <color rgb="FF0000FF"/>
        <rFont val="Tahoma"/>
        <family val="2"/>
      </rPr>
      <t>2.804</t>
    </r>
  </si>
  <si>
    <r>
      <t xml:space="preserve">T </t>
    </r>
    <r>
      <rPr>
        <u/>
        <sz val="8"/>
        <color rgb="FF0000FF"/>
        <rFont val="Tahoma"/>
        <family val="2"/>
      </rPr>
      <t>0.320</t>
    </r>
  </si>
  <si>
    <r>
      <t xml:space="preserve">T </t>
    </r>
    <r>
      <rPr>
        <u/>
        <sz val="8"/>
        <color rgb="FF0000FF"/>
        <rFont val="Tahoma"/>
        <family val="2"/>
      </rPr>
      <t>1.272</t>
    </r>
  </si>
  <si>
    <r>
      <t xml:space="preserve">TM </t>
    </r>
    <r>
      <rPr>
        <u/>
        <sz val="8"/>
        <color rgb="FF0000FF"/>
        <rFont val="Tahoma"/>
        <family val="2"/>
      </rPr>
      <t>0.248</t>
    </r>
  </si>
  <si>
    <r>
      <t xml:space="preserve">M </t>
    </r>
    <r>
      <rPr>
        <u/>
        <sz val="8"/>
        <color rgb="FF0000FF"/>
        <rFont val="Tahoma"/>
        <family val="2"/>
      </rPr>
      <t>0.518</t>
    </r>
  </si>
  <si>
    <r>
      <t xml:space="preserve">T </t>
    </r>
    <r>
      <rPr>
        <u/>
        <sz val="8"/>
        <color rgb="FF0000FF"/>
        <rFont val="Tahoma"/>
        <family val="2"/>
      </rPr>
      <t>0.855</t>
    </r>
  </si>
  <si>
    <r>
      <t xml:space="preserve">T </t>
    </r>
    <r>
      <rPr>
        <u/>
        <sz val="8"/>
        <color rgb="FF0000FF"/>
        <rFont val="Tahoma"/>
        <family val="2"/>
      </rPr>
      <t>0.086</t>
    </r>
  </si>
  <si>
    <r>
      <t xml:space="preserve">T </t>
    </r>
    <r>
      <rPr>
        <u/>
        <sz val="8"/>
        <color theme="1"/>
        <rFont val="Tahoma"/>
        <family val="2"/>
      </rPr>
      <t>113.400</t>
    </r>
  </si>
  <si>
    <r>
      <t xml:space="preserve">T </t>
    </r>
    <r>
      <rPr>
        <u/>
        <sz val="8"/>
        <color theme="1"/>
        <rFont val="Tahoma"/>
        <family val="2"/>
      </rPr>
      <t>111.943%</t>
    </r>
  </si>
  <si>
    <r>
      <t xml:space="preserve">T </t>
    </r>
    <r>
      <rPr>
        <u/>
        <sz val="8"/>
        <color theme="1"/>
        <rFont val="Tahoma"/>
        <family val="2"/>
      </rPr>
      <t>114.400</t>
    </r>
  </si>
  <si>
    <r>
      <t xml:space="preserve">T </t>
    </r>
    <r>
      <rPr>
        <u/>
        <sz val="8"/>
        <color theme="1"/>
        <rFont val="Tahoma"/>
        <family val="2"/>
      </rPr>
      <t>111.435%</t>
    </r>
  </si>
  <si>
    <r>
      <t xml:space="preserve">T </t>
    </r>
    <r>
      <rPr>
        <u/>
        <sz val="8"/>
        <color theme="1"/>
        <rFont val="Tahoma"/>
        <family val="2"/>
      </rPr>
      <t>112.335%</t>
    </r>
  </si>
  <si>
    <r>
      <t xml:space="preserve">T </t>
    </r>
    <r>
      <rPr>
        <u/>
        <sz val="8"/>
        <color rgb="FF0000FF"/>
        <rFont val="Tahoma"/>
        <family val="2"/>
      </rPr>
      <t>114.100</t>
    </r>
  </si>
  <si>
    <r>
      <t xml:space="preserve">T </t>
    </r>
    <r>
      <rPr>
        <u/>
        <sz val="8"/>
        <color rgb="FF0000FF"/>
        <rFont val="Tahoma"/>
        <family val="2"/>
      </rPr>
      <t>111.904%</t>
    </r>
  </si>
  <si>
    <r>
      <t xml:space="preserve">T </t>
    </r>
    <r>
      <rPr>
        <u/>
        <sz val="8"/>
        <color rgb="FF0000FF"/>
        <rFont val="Tahoma"/>
        <family val="2"/>
      </rPr>
      <t>0.451%</t>
    </r>
  </si>
  <si>
    <r>
      <t xml:space="preserve">T </t>
    </r>
    <r>
      <rPr>
        <u/>
        <sz val="8"/>
        <color rgb="FF0000FF"/>
        <rFont val="Tahoma"/>
        <family val="2"/>
      </rPr>
      <t>0.496</t>
    </r>
  </si>
  <si>
    <r>
      <t xml:space="preserve">T </t>
    </r>
    <r>
      <rPr>
        <u/>
        <sz val="8"/>
        <color theme="1"/>
        <rFont val="Tahoma"/>
        <family val="2"/>
      </rPr>
      <t>109.911%</t>
    </r>
  </si>
  <si>
    <r>
      <t xml:space="preserve">T </t>
    </r>
    <r>
      <rPr>
        <u/>
        <sz val="8"/>
        <color theme="1"/>
        <rFont val="Tahoma"/>
        <family val="2"/>
      </rPr>
      <t>110.789%</t>
    </r>
  </si>
  <si>
    <r>
      <t xml:space="preserve">T </t>
    </r>
    <r>
      <rPr>
        <u/>
        <sz val="8"/>
        <color theme="1"/>
        <rFont val="Tahoma"/>
        <family val="2"/>
      </rPr>
      <t>111.059%</t>
    </r>
  </si>
  <si>
    <r>
      <t xml:space="preserve">T </t>
    </r>
    <r>
      <rPr>
        <u/>
        <sz val="8"/>
        <color rgb="FF0000FF"/>
        <rFont val="Tahoma"/>
        <family val="2"/>
      </rPr>
      <t>110.587%</t>
    </r>
  </si>
  <si>
    <r>
      <t xml:space="preserve">T </t>
    </r>
    <r>
      <rPr>
        <u/>
        <sz val="8"/>
        <color rgb="FF0000FF"/>
        <rFont val="Tahoma"/>
        <family val="2"/>
      </rPr>
      <t>0.600%</t>
    </r>
  </si>
  <si>
    <r>
      <t xml:space="preserve">T </t>
    </r>
    <r>
      <rPr>
        <u/>
        <sz val="8"/>
        <color rgb="FF0000FF"/>
        <rFont val="Tahoma"/>
        <family val="2"/>
      </rPr>
      <t>0.543</t>
    </r>
  </si>
  <si>
    <r>
      <t xml:space="preserve">T </t>
    </r>
    <r>
      <rPr>
        <u/>
        <sz val="8"/>
        <color theme="1"/>
        <rFont val="Tahoma"/>
        <family val="2"/>
      </rPr>
      <t>105.818%</t>
    </r>
  </si>
  <si>
    <r>
      <t xml:space="preserve">T </t>
    </r>
    <r>
      <rPr>
        <u/>
        <sz val="8"/>
        <color theme="1"/>
        <rFont val="Tahoma"/>
        <family val="2"/>
      </rPr>
      <t>106.247%</t>
    </r>
  </si>
  <si>
    <r>
      <t xml:space="preserve">T </t>
    </r>
    <r>
      <rPr>
        <u/>
        <sz val="8"/>
        <color theme="1"/>
        <rFont val="Tahoma"/>
        <family val="2"/>
      </rPr>
      <t>106.546%</t>
    </r>
  </si>
  <si>
    <r>
      <t xml:space="preserve">T </t>
    </r>
    <r>
      <rPr>
        <u/>
        <sz val="8"/>
        <color rgb="FF0000FF"/>
        <rFont val="Tahoma"/>
        <family val="2"/>
      </rPr>
      <t>106.204%</t>
    </r>
  </si>
  <si>
    <r>
      <t xml:space="preserve">T </t>
    </r>
    <r>
      <rPr>
        <u/>
        <sz val="8"/>
        <color rgb="FF0000FF"/>
        <rFont val="Tahoma"/>
        <family val="2"/>
      </rPr>
      <t>0.366%</t>
    </r>
  </si>
  <si>
    <r>
      <t>MCN-18-C1</t>
    </r>
    <r>
      <rPr>
        <sz val="7"/>
        <color theme="1"/>
        <rFont val="Tahoma"/>
        <family val="2"/>
      </rPr>
      <t>12/30/1899 12:00:00 AM</t>
    </r>
  </si>
  <si>
    <r>
      <t>MCN-18-C1</t>
    </r>
    <r>
      <rPr>
        <sz val="7"/>
        <color theme="1"/>
        <rFont val="Tahoma"/>
        <family val="2"/>
      </rPr>
      <t>2/25/2014 2:58:15 PM</t>
    </r>
  </si>
  <si>
    <r>
      <t xml:space="preserve">T </t>
    </r>
    <r>
      <rPr>
        <u/>
        <sz val="8"/>
        <color theme="1"/>
        <rFont val="Tahoma"/>
        <family val="2"/>
      </rPr>
      <t>376.000</t>
    </r>
  </si>
  <si>
    <r>
      <t xml:space="preserve">T </t>
    </r>
    <r>
      <rPr>
        <u/>
        <sz val="8"/>
        <color theme="1"/>
        <rFont val="Tahoma"/>
        <family val="2"/>
      </rPr>
      <t>6185.000</t>
    </r>
  </si>
  <si>
    <r>
      <t xml:space="preserve">T </t>
    </r>
    <r>
      <rPr>
        <u/>
        <sz val="8"/>
        <color theme="1"/>
        <rFont val="Tahoma"/>
        <family val="2"/>
      </rPr>
      <t>727.400</t>
    </r>
  </si>
  <si>
    <r>
      <t xml:space="preserve">TM </t>
    </r>
    <r>
      <rPr>
        <u/>
        <sz val="8"/>
        <color theme="1"/>
        <rFont val="Tahoma"/>
        <family val="2"/>
      </rPr>
      <t>52000.000</t>
    </r>
  </si>
  <si>
    <r>
      <t xml:space="preserve">M </t>
    </r>
    <r>
      <rPr>
        <u/>
        <sz val="8"/>
        <color theme="1"/>
        <rFont val="Tahoma"/>
        <family val="2"/>
      </rPr>
      <t>34870.000</t>
    </r>
  </si>
  <si>
    <r>
      <t xml:space="preserve">T </t>
    </r>
    <r>
      <rPr>
        <u/>
        <sz val="8"/>
        <color theme="1"/>
        <rFont val="Tahoma"/>
        <family val="2"/>
      </rPr>
      <t>116.192%</t>
    </r>
  </si>
  <si>
    <r>
      <t xml:space="preserve">T </t>
    </r>
    <r>
      <rPr>
        <u/>
        <sz val="8"/>
        <color theme="1"/>
        <rFont val="Tahoma"/>
        <family val="2"/>
      </rPr>
      <t>168.000</t>
    </r>
  </si>
  <si>
    <r>
      <t xml:space="preserve">T </t>
    </r>
    <r>
      <rPr>
        <u/>
        <sz val="8"/>
        <color theme="1"/>
        <rFont val="Tahoma"/>
        <family val="2"/>
      </rPr>
      <t>376.800</t>
    </r>
  </si>
  <si>
    <r>
      <t xml:space="preserve">T </t>
    </r>
    <r>
      <rPr>
        <u/>
        <sz val="8"/>
        <color theme="1"/>
        <rFont val="Tahoma"/>
        <family val="2"/>
      </rPr>
      <t>6170.000</t>
    </r>
  </si>
  <si>
    <r>
      <t xml:space="preserve">T </t>
    </r>
    <r>
      <rPr>
        <u/>
        <sz val="8"/>
        <color theme="1"/>
        <rFont val="Tahoma"/>
        <family val="2"/>
      </rPr>
      <t>700.500</t>
    </r>
  </si>
  <si>
    <r>
      <t xml:space="preserve">TM </t>
    </r>
    <r>
      <rPr>
        <u/>
        <sz val="8"/>
        <color theme="1"/>
        <rFont val="Tahoma"/>
        <family val="2"/>
      </rPr>
      <t>51550.000</t>
    </r>
  </si>
  <si>
    <r>
      <t xml:space="preserve">T </t>
    </r>
    <r>
      <rPr>
        <u/>
        <sz val="8"/>
        <color theme="1"/>
        <rFont val="Tahoma"/>
        <family val="2"/>
      </rPr>
      <t>117.112%</t>
    </r>
  </si>
  <si>
    <r>
      <t xml:space="preserve">T </t>
    </r>
    <r>
      <rPr>
        <u/>
        <sz val="8"/>
        <color theme="1"/>
        <rFont val="Tahoma"/>
        <family val="2"/>
      </rPr>
      <t>169.300</t>
    </r>
  </si>
  <si>
    <r>
      <t xml:space="preserve">T </t>
    </r>
    <r>
      <rPr>
        <u/>
        <sz val="8"/>
        <color theme="1"/>
        <rFont val="Tahoma"/>
        <family val="2"/>
      </rPr>
      <t>79.290</t>
    </r>
  </si>
  <si>
    <r>
      <t xml:space="preserve">T </t>
    </r>
    <r>
      <rPr>
        <u/>
        <sz val="8"/>
        <color theme="1"/>
        <rFont val="Tahoma"/>
        <family val="2"/>
      </rPr>
      <t>373.800</t>
    </r>
  </si>
  <si>
    <r>
      <t xml:space="preserve">T </t>
    </r>
    <r>
      <rPr>
        <u/>
        <sz val="8"/>
        <color theme="1"/>
        <rFont val="Tahoma"/>
        <family val="2"/>
      </rPr>
      <t>6154.000</t>
    </r>
  </si>
  <si>
    <r>
      <t xml:space="preserve">T </t>
    </r>
    <r>
      <rPr>
        <u/>
        <sz val="8"/>
        <color theme="1"/>
        <rFont val="Tahoma"/>
        <family val="2"/>
      </rPr>
      <t>699.400</t>
    </r>
  </si>
  <si>
    <r>
      <t xml:space="preserve">TM </t>
    </r>
    <r>
      <rPr>
        <u/>
        <sz val="8"/>
        <color theme="1"/>
        <rFont val="Tahoma"/>
        <family val="2"/>
      </rPr>
      <t>51300.000</t>
    </r>
  </si>
  <si>
    <r>
      <t xml:space="preserve">M </t>
    </r>
    <r>
      <rPr>
        <u/>
        <sz val="8"/>
        <color theme="1"/>
        <rFont val="Tahoma"/>
        <family val="2"/>
      </rPr>
      <t>34790.000</t>
    </r>
  </si>
  <si>
    <r>
      <t xml:space="preserve">T </t>
    </r>
    <r>
      <rPr>
        <u/>
        <sz val="8"/>
        <color theme="1"/>
        <rFont val="Tahoma"/>
        <family val="2"/>
      </rPr>
      <t>119.143%</t>
    </r>
  </si>
  <si>
    <r>
      <t xml:space="preserve">T </t>
    </r>
    <r>
      <rPr>
        <u/>
        <sz val="8"/>
        <color theme="1"/>
        <rFont val="Tahoma"/>
        <family val="2"/>
      </rPr>
      <t>169.100</t>
    </r>
  </si>
  <si>
    <r>
      <t xml:space="preserve">T </t>
    </r>
    <r>
      <rPr>
        <u/>
        <sz val="8"/>
        <color rgb="FF0000FF"/>
        <rFont val="Tahoma"/>
        <family val="2"/>
      </rPr>
      <t>375.600</t>
    </r>
  </si>
  <si>
    <r>
      <t xml:space="preserve">T </t>
    </r>
    <r>
      <rPr>
        <u/>
        <sz val="8"/>
        <color rgb="FF0000FF"/>
        <rFont val="Tahoma"/>
        <family val="2"/>
      </rPr>
      <t>6169.000</t>
    </r>
  </si>
  <si>
    <r>
      <t xml:space="preserve">T </t>
    </r>
    <r>
      <rPr>
        <u/>
        <sz val="8"/>
        <color rgb="FF0000FF"/>
        <rFont val="Tahoma"/>
        <family val="2"/>
      </rPr>
      <t>709.100</t>
    </r>
  </si>
  <si>
    <r>
      <t xml:space="preserve">TM </t>
    </r>
    <r>
      <rPr>
        <u/>
        <sz val="8"/>
        <color rgb="FF0000FF"/>
        <rFont val="Tahoma"/>
        <family val="2"/>
      </rPr>
      <t>51620.000</t>
    </r>
  </si>
  <si>
    <r>
      <t xml:space="preserve">M </t>
    </r>
    <r>
      <rPr>
        <u/>
        <sz val="8"/>
        <color rgb="FF0000FF"/>
        <rFont val="Tahoma"/>
        <family val="2"/>
      </rPr>
      <t>34890.000</t>
    </r>
  </si>
  <si>
    <r>
      <t xml:space="preserve">T </t>
    </r>
    <r>
      <rPr>
        <u/>
        <sz val="8"/>
        <color rgb="FF0000FF"/>
        <rFont val="Tahoma"/>
        <family val="2"/>
      </rPr>
      <t>117.482%</t>
    </r>
  </si>
  <si>
    <r>
      <t xml:space="preserve">T </t>
    </r>
    <r>
      <rPr>
        <u/>
        <sz val="8"/>
        <color rgb="FF0000FF"/>
        <rFont val="Tahoma"/>
        <family val="2"/>
      </rPr>
      <t>168.800</t>
    </r>
  </si>
  <si>
    <r>
      <t xml:space="preserve">T </t>
    </r>
    <r>
      <rPr>
        <u/>
        <sz val="8"/>
        <color rgb="FF0000FF"/>
        <rFont val="Tahoma"/>
        <family val="2"/>
      </rPr>
      <t>72.300</t>
    </r>
  </si>
  <si>
    <r>
      <t xml:space="preserve">T </t>
    </r>
    <r>
      <rPr>
        <u/>
        <sz val="8"/>
        <color rgb="FF0000FF"/>
        <rFont val="Tahoma"/>
        <family val="2"/>
      </rPr>
      <t>1.546</t>
    </r>
  </si>
  <si>
    <r>
      <t xml:space="preserve">T </t>
    </r>
    <r>
      <rPr>
        <u/>
        <sz val="8"/>
        <color rgb="FF0000FF"/>
        <rFont val="Tahoma"/>
        <family val="2"/>
      </rPr>
      <t>15.500</t>
    </r>
  </si>
  <si>
    <r>
      <t xml:space="preserve">T </t>
    </r>
    <r>
      <rPr>
        <u/>
        <sz val="8"/>
        <color rgb="FF0000FF"/>
        <rFont val="Tahoma"/>
        <family val="2"/>
      </rPr>
      <t>15.870</t>
    </r>
  </si>
  <si>
    <r>
      <t xml:space="preserve">TM </t>
    </r>
    <r>
      <rPr>
        <u/>
        <sz val="8"/>
        <color rgb="FF0000FF"/>
        <rFont val="Tahoma"/>
        <family val="2"/>
      </rPr>
      <t>352.900</t>
    </r>
  </si>
  <si>
    <r>
      <t xml:space="preserve">M </t>
    </r>
    <r>
      <rPr>
        <u/>
        <sz val="8"/>
        <color rgb="FF0000FF"/>
        <rFont val="Tahoma"/>
        <family val="2"/>
      </rPr>
      <t>105.800</t>
    </r>
  </si>
  <si>
    <r>
      <t xml:space="preserve">T </t>
    </r>
    <r>
      <rPr>
        <u/>
        <sz val="8"/>
        <color rgb="FF0000FF"/>
        <rFont val="Tahoma"/>
        <family val="2"/>
      </rPr>
      <t>1.510%</t>
    </r>
  </si>
  <si>
    <r>
      <t xml:space="preserve">T </t>
    </r>
    <r>
      <rPr>
        <u/>
        <sz val="8"/>
        <color rgb="FF0000FF"/>
        <rFont val="Tahoma"/>
        <family val="2"/>
      </rPr>
      <t>6.065</t>
    </r>
  </si>
  <si>
    <r>
      <t xml:space="preserve">T </t>
    </r>
    <r>
      <rPr>
        <u/>
        <sz val="8"/>
        <color rgb="FF0000FF"/>
        <rFont val="Tahoma"/>
        <family val="2"/>
      </rPr>
      <t>0.412</t>
    </r>
  </si>
  <si>
    <r>
      <t xml:space="preserve">T </t>
    </r>
    <r>
      <rPr>
        <u/>
        <sz val="8"/>
        <color rgb="FF0000FF"/>
        <rFont val="Tahoma"/>
        <family val="2"/>
      </rPr>
      <t>0.251</t>
    </r>
  </si>
  <si>
    <r>
      <t xml:space="preserve">T </t>
    </r>
    <r>
      <rPr>
        <u/>
        <sz val="8"/>
        <color rgb="FF0000FF"/>
        <rFont val="Tahoma"/>
        <family val="2"/>
      </rPr>
      <t>2.238</t>
    </r>
  </si>
  <si>
    <r>
      <t xml:space="preserve">TM </t>
    </r>
    <r>
      <rPr>
        <u/>
        <sz val="8"/>
        <color rgb="FF0000FF"/>
        <rFont val="Tahoma"/>
        <family val="2"/>
      </rPr>
      <t>0.684</t>
    </r>
  </si>
  <si>
    <r>
      <t xml:space="preserve">M </t>
    </r>
    <r>
      <rPr>
        <u/>
        <sz val="8"/>
        <color rgb="FF0000FF"/>
        <rFont val="Tahoma"/>
        <family val="2"/>
      </rPr>
      <t>0.303</t>
    </r>
  </si>
  <si>
    <r>
      <t xml:space="preserve">T </t>
    </r>
    <r>
      <rPr>
        <u/>
        <sz val="8"/>
        <color rgb="FF0000FF"/>
        <rFont val="Tahoma"/>
        <family val="2"/>
      </rPr>
      <t>1.285</t>
    </r>
  </si>
  <si>
    <r>
      <t xml:space="preserve">T </t>
    </r>
    <r>
      <rPr>
        <u/>
        <sz val="8"/>
        <color rgb="FF0000FF"/>
        <rFont val="Tahoma"/>
        <family val="2"/>
      </rPr>
      <t>8.388</t>
    </r>
  </si>
  <si>
    <r>
      <t xml:space="preserve">TM </t>
    </r>
    <r>
      <rPr>
        <u/>
        <sz val="8"/>
        <color theme="1"/>
        <rFont val="Tahoma"/>
        <family val="2"/>
      </rPr>
      <t>410.000</t>
    </r>
  </si>
  <si>
    <r>
      <t xml:space="preserve">T </t>
    </r>
    <r>
      <rPr>
        <u/>
        <sz val="8"/>
        <color theme="1"/>
        <rFont val="Tahoma"/>
        <family val="2"/>
      </rPr>
      <t>118.524%</t>
    </r>
  </si>
  <si>
    <r>
      <t xml:space="preserve">TM </t>
    </r>
    <r>
      <rPr>
        <u/>
        <sz val="8"/>
        <color theme="1"/>
        <rFont val="Tahoma"/>
        <family val="2"/>
      </rPr>
      <t>405.500</t>
    </r>
  </si>
  <si>
    <r>
      <t xml:space="preserve">T </t>
    </r>
    <r>
      <rPr>
        <u/>
        <sz val="8"/>
        <color theme="1"/>
        <rFont val="Tahoma"/>
        <family val="2"/>
      </rPr>
      <t>118.914%</t>
    </r>
  </si>
  <si>
    <r>
      <t xml:space="preserve">TM </t>
    </r>
    <r>
      <rPr>
        <u/>
        <sz val="8"/>
        <color theme="1"/>
        <rFont val="Tahoma"/>
        <family val="2"/>
      </rPr>
      <t>405.700</t>
    </r>
  </si>
  <si>
    <r>
      <t xml:space="preserve">T </t>
    </r>
    <r>
      <rPr>
        <u/>
        <sz val="8"/>
        <color theme="1"/>
        <rFont val="Tahoma"/>
        <family val="2"/>
      </rPr>
      <t>119.775%</t>
    </r>
  </si>
  <si>
    <r>
      <t xml:space="preserve">TM </t>
    </r>
    <r>
      <rPr>
        <u/>
        <sz val="8"/>
        <color rgb="FF0000FF"/>
        <rFont val="Tahoma"/>
        <family val="2"/>
      </rPr>
      <t>407.100</t>
    </r>
  </si>
  <si>
    <r>
      <t xml:space="preserve">T </t>
    </r>
    <r>
      <rPr>
        <u/>
        <sz val="8"/>
        <color rgb="FF0000FF"/>
        <rFont val="Tahoma"/>
        <family val="2"/>
      </rPr>
      <t>119.071%</t>
    </r>
  </si>
  <si>
    <r>
      <t xml:space="preserve">TM </t>
    </r>
    <r>
      <rPr>
        <u/>
        <sz val="8"/>
        <color rgb="FF0000FF"/>
        <rFont val="Tahoma"/>
        <family val="2"/>
      </rPr>
      <t>2.514</t>
    </r>
  </si>
  <si>
    <r>
      <t xml:space="preserve">T </t>
    </r>
    <r>
      <rPr>
        <u/>
        <sz val="8"/>
        <color rgb="FF0000FF"/>
        <rFont val="Tahoma"/>
        <family val="2"/>
      </rPr>
      <t>0.640%</t>
    </r>
  </si>
  <si>
    <r>
      <t xml:space="preserve">TM </t>
    </r>
    <r>
      <rPr>
        <u/>
        <sz val="8"/>
        <color rgb="FF0000FF"/>
        <rFont val="Tahoma"/>
        <family val="2"/>
      </rPr>
      <t>0.618</t>
    </r>
  </si>
  <si>
    <r>
      <t xml:space="preserve">T </t>
    </r>
    <r>
      <rPr>
        <u/>
        <sz val="8"/>
        <color rgb="FF0000FF"/>
        <rFont val="Tahoma"/>
        <family val="2"/>
      </rPr>
      <t>0.538</t>
    </r>
  </si>
  <si>
    <r>
      <t xml:space="preserve">T </t>
    </r>
    <r>
      <rPr>
        <u/>
        <sz val="8"/>
        <color theme="1"/>
        <rFont val="Tahoma"/>
        <family val="2"/>
      </rPr>
      <t>115.505%</t>
    </r>
  </si>
  <si>
    <r>
      <t xml:space="preserve">T </t>
    </r>
    <r>
      <rPr>
        <u/>
        <sz val="8"/>
        <color theme="1"/>
        <rFont val="Tahoma"/>
        <family val="2"/>
      </rPr>
      <t>116.403%</t>
    </r>
  </si>
  <si>
    <r>
      <t xml:space="preserve">T </t>
    </r>
    <r>
      <rPr>
        <u/>
        <sz val="8"/>
        <color theme="1"/>
        <rFont val="Tahoma"/>
        <family val="2"/>
      </rPr>
      <t>117.684%</t>
    </r>
  </si>
  <si>
    <r>
      <t xml:space="preserve">T </t>
    </r>
    <r>
      <rPr>
        <u/>
        <sz val="8"/>
        <color rgb="FF0000FF"/>
        <rFont val="Tahoma"/>
        <family val="2"/>
      </rPr>
      <t>116.531%</t>
    </r>
  </si>
  <si>
    <r>
      <t xml:space="preserve">T </t>
    </r>
    <r>
      <rPr>
        <u/>
        <sz val="8"/>
        <color rgb="FF0000FF"/>
        <rFont val="Tahoma"/>
        <family val="2"/>
      </rPr>
      <t>1.095%</t>
    </r>
  </si>
  <si>
    <r>
      <t xml:space="preserve">T </t>
    </r>
    <r>
      <rPr>
        <u/>
        <sz val="8"/>
        <color rgb="FF0000FF"/>
        <rFont val="Tahoma"/>
        <family val="2"/>
      </rPr>
      <t>0.940</t>
    </r>
  </si>
  <si>
    <r>
      <t xml:space="preserve">T </t>
    </r>
    <r>
      <rPr>
        <u/>
        <sz val="8"/>
        <color theme="1"/>
        <rFont val="Tahoma"/>
        <family val="2"/>
      </rPr>
      <t>108.572%</t>
    </r>
  </si>
  <si>
    <r>
      <t xml:space="preserve">T </t>
    </r>
    <r>
      <rPr>
        <u/>
        <sz val="8"/>
        <color theme="1"/>
        <rFont val="Tahoma"/>
        <family val="2"/>
      </rPr>
      <t>108.996%</t>
    </r>
  </si>
  <si>
    <r>
      <t xml:space="preserve">T </t>
    </r>
    <r>
      <rPr>
        <u/>
        <sz val="8"/>
        <color theme="1"/>
        <rFont val="Tahoma"/>
        <family val="2"/>
      </rPr>
      <t>110.529%</t>
    </r>
  </si>
  <si>
    <r>
      <t xml:space="preserve">T </t>
    </r>
    <r>
      <rPr>
        <u/>
        <sz val="8"/>
        <color rgb="FF0000FF"/>
        <rFont val="Tahoma"/>
        <family val="2"/>
      </rPr>
      <t>109.366%</t>
    </r>
  </si>
  <si>
    <r>
      <t xml:space="preserve">T </t>
    </r>
    <r>
      <rPr>
        <u/>
        <sz val="8"/>
        <color rgb="FF0000FF"/>
        <rFont val="Tahoma"/>
        <family val="2"/>
      </rPr>
      <t>1.030%</t>
    </r>
  </si>
  <si>
    <r>
      <t xml:space="preserve">T </t>
    </r>
    <r>
      <rPr>
        <u/>
        <sz val="8"/>
        <color rgb="FF0000FF"/>
        <rFont val="Tahoma"/>
        <family val="2"/>
      </rPr>
      <t>0.941</t>
    </r>
  </si>
  <si>
    <r>
      <t>MCS-24-C1</t>
    </r>
    <r>
      <rPr>
        <sz val="7"/>
        <color theme="1"/>
        <rFont val="Tahoma"/>
        <family val="2"/>
      </rPr>
      <t>2/25/2014 3:05:41 PM</t>
    </r>
  </si>
  <si>
    <r>
      <t xml:space="preserve">T </t>
    </r>
    <r>
      <rPr>
        <u/>
        <sz val="8"/>
        <color theme="1"/>
        <rFont val="Tahoma"/>
        <family val="2"/>
      </rPr>
      <t>329.600</t>
    </r>
  </si>
  <si>
    <r>
      <t xml:space="preserve">T </t>
    </r>
    <r>
      <rPr>
        <u/>
        <sz val="8"/>
        <color theme="1"/>
        <rFont val="Tahoma"/>
        <family val="2"/>
      </rPr>
      <t>4507.000</t>
    </r>
  </si>
  <si>
    <r>
      <t xml:space="preserve">T </t>
    </r>
    <r>
      <rPr>
        <u/>
        <sz val="8"/>
        <color theme="1"/>
        <rFont val="Tahoma"/>
        <family val="2"/>
      </rPr>
      <t>541.400</t>
    </r>
  </si>
  <si>
    <r>
      <t xml:space="preserve">TM </t>
    </r>
    <r>
      <rPr>
        <u/>
        <sz val="8"/>
        <color theme="1"/>
        <rFont val="Tahoma"/>
        <family val="2"/>
      </rPr>
      <t>26170.000</t>
    </r>
  </si>
  <si>
    <r>
      <t xml:space="preserve">M </t>
    </r>
    <r>
      <rPr>
        <u/>
        <sz val="8"/>
        <color theme="1"/>
        <rFont val="Tahoma"/>
        <family val="2"/>
      </rPr>
      <t>56930.000</t>
    </r>
  </si>
  <si>
    <r>
      <t xml:space="preserve">T </t>
    </r>
    <r>
      <rPr>
        <u/>
        <sz val="8"/>
        <color theme="1"/>
        <rFont val="Tahoma"/>
        <family val="2"/>
      </rPr>
      <t>116.430%</t>
    </r>
  </si>
  <si>
    <r>
      <t xml:space="preserve">T </t>
    </r>
    <r>
      <rPr>
        <u/>
        <sz val="8"/>
        <color theme="1"/>
        <rFont val="Tahoma"/>
        <family val="2"/>
      </rPr>
      <t>262.000</t>
    </r>
  </si>
  <si>
    <r>
      <t xml:space="preserve">T </t>
    </r>
    <r>
      <rPr>
        <u/>
        <sz val="8"/>
        <color theme="1"/>
        <rFont val="Tahoma"/>
        <family val="2"/>
      </rPr>
      <t>330.400</t>
    </r>
  </si>
  <si>
    <r>
      <t xml:space="preserve">T </t>
    </r>
    <r>
      <rPr>
        <u/>
        <sz val="8"/>
        <color theme="1"/>
        <rFont val="Tahoma"/>
        <family val="2"/>
      </rPr>
      <t>4521.000</t>
    </r>
  </si>
  <si>
    <r>
      <t xml:space="preserve">T </t>
    </r>
    <r>
      <rPr>
        <u/>
        <sz val="8"/>
        <color theme="1"/>
        <rFont val="Tahoma"/>
        <family val="2"/>
      </rPr>
      <t>543.700</t>
    </r>
  </si>
  <si>
    <r>
      <t xml:space="preserve">TM </t>
    </r>
    <r>
      <rPr>
        <u/>
        <sz val="8"/>
        <color theme="1"/>
        <rFont val="Tahoma"/>
        <family val="2"/>
      </rPr>
      <t>26190.000</t>
    </r>
  </si>
  <si>
    <r>
      <t xml:space="preserve">M </t>
    </r>
    <r>
      <rPr>
        <u/>
        <sz val="8"/>
        <color theme="1"/>
        <rFont val="Tahoma"/>
        <family val="2"/>
      </rPr>
      <t>58770.000</t>
    </r>
  </si>
  <si>
    <r>
      <t xml:space="preserve">T </t>
    </r>
    <r>
      <rPr>
        <u/>
        <sz val="8"/>
        <color theme="1"/>
        <rFont val="Tahoma"/>
        <family val="2"/>
      </rPr>
      <t>116.348%</t>
    </r>
  </si>
  <si>
    <r>
      <t xml:space="preserve">T </t>
    </r>
    <r>
      <rPr>
        <u/>
        <sz val="8"/>
        <color theme="1"/>
        <rFont val="Tahoma"/>
        <family val="2"/>
      </rPr>
      <t>255.300</t>
    </r>
  </si>
  <si>
    <r>
      <t xml:space="preserve">T </t>
    </r>
    <r>
      <rPr>
        <u/>
        <sz val="8"/>
        <color theme="1"/>
        <rFont val="Tahoma"/>
        <family val="2"/>
      </rPr>
      <t>329.700</t>
    </r>
  </si>
  <si>
    <r>
      <t xml:space="preserve">T </t>
    </r>
    <r>
      <rPr>
        <u/>
        <sz val="8"/>
        <color theme="1"/>
        <rFont val="Tahoma"/>
        <family val="2"/>
      </rPr>
      <t>4515.000</t>
    </r>
  </si>
  <si>
    <r>
      <t xml:space="preserve">T </t>
    </r>
    <r>
      <rPr>
        <u/>
        <sz val="8"/>
        <color theme="1"/>
        <rFont val="Tahoma"/>
        <family val="2"/>
      </rPr>
      <t>546.600</t>
    </r>
  </si>
  <si>
    <r>
      <t xml:space="preserve">TM </t>
    </r>
    <r>
      <rPr>
        <u/>
        <sz val="8"/>
        <color theme="1"/>
        <rFont val="Tahoma"/>
        <family val="2"/>
      </rPr>
      <t>25990.000</t>
    </r>
  </si>
  <si>
    <r>
      <t xml:space="preserve">M </t>
    </r>
    <r>
      <rPr>
        <u/>
        <sz val="8"/>
        <color theme="1"/>
        <rFont val="Tahoma"/>
        <family val="2"/>
      </rPr>
      <t>58380.000</t>
    </r>
  </si>
  <si>
    <r>
      <t xml:space="preserve">T </t>
    </r>
    <r>
      <rPr>
        <u/>
        <sz val="8"/>
        <color theme="1"/>
        <rFont val="Tahoma"/>
        <family val="2"/>
      </rPr>
      <t>116.066%</t>
    </r>
  </si>
  <si>
    <r>
      <t xml:space="preserve">T </t>
    </r>
    <r>
      <rPr>
        <u/>
        <sz val="8"/>
        <color theme="1"/>
        <rFont val="Tahoma"/>
        <family val="2"/>
      </rPr>
      <t>254.800</t>
    </r>
  </si>
  <si>
    <r>
      <t xml:space="preserve">T </t>
    </r>
    <r>
      <rPr>
        <u/>
        <sz val="8"/>
        <color theme="1"/>
        <rFont val="Tahoma"/>
        <family val="2"/>
      </rPr>
      <t>114.000</t>
    </r>
  </si>
  <si>
    <r>
      <t xml:space="preserve">T </t>
    </r>
    <r>
      <rPr>
        <u/>
        <sz val="8"/>
        <color rgb="FF0000FF"/>
        <rFont val="Tahoma"/>
        <family val="2"/>
      </rPr>
      <t>329.900</t>
    </r>
  </si>
  <si>
    <r>
      <t xml:space="preserve">T </t>
    </r>
    <r>
      <rPr>
        <u/>
        <sz val="8"/>
        <color rgb="FF0000FF"/>
        <rFont val="Tahoma"/>
        <family val="2"/>
      </rPr>
      <t>4514.000</t>
    </r>
  </si>
  <si>
    <r>
      <t xml:space="preserve">T </t>
    </r>
    <r>
      <rPr>
        <u/>
        <sz val="8"/>
        <color rgb="FF0000FF"/>
        <rFont val="Tahoma"/>
        <family val="2"/>
      </rPr>
      <t>543.900</t>
    </r>
  </si>
  <si>
    <r>
      <t xml:space="preserve">TM </t>
    </r>
    <r>
      <rPr>
        <u/>
        <sz val="8"/>
        <color rgb="FF0000FF"/>
        <rFont val="Tahoma"/>
        <family val="2"/>
      </rPr>
      <t>26120.000</t>
    </r>
  </si>
  <si>
    <r>
      <t xml:space="preserve">M </t>
    </r>
    <r>
      <rPr>
        <u/>
        <sz val="8"/>
        <color rgb="FF0000FF"/>
        <rFont val="Tahoma"/>
        <family val="2"/>
      </rPr>
      <t>58030.000</t>
    </r>
  </si>
  <si>
    <r>
      <t xml:space="preserve">T </t>
    </r>
    <r>
      <rPr>
        <u/>
        <sz val="8"/>
        <color rgb="FF0000FF"/>
        <rFont val="Tahoma"/>
        <family val="2"/>
      </rPr>
      <t>116.281%</t>
    </r>
  </si>
  <si>
    <r>
      <t xml:space="preserve">T </t>
    </r>
    <r>
      <rPr>
        <u/>
        <sz val="8"/>
        <color rgb="FF0000FF"/>
        <rFont val="Tahoma"/>
        <family val="2"/>
      </rPr>
      <t>257.300</t>
    </r>
  </si>
  <si>
    <r>
      <t xml:space="preserve">T </t>
    </r>
    <r>
      <rPr>
        <u/>
        <sz val="8"/>
        <color rgb="FF0000FF"/>
        <rFont val="Tahoma"/>
        <family val="2"/>
      </rPr>
      <t>114.300</t>
    </r>
  </si>
  <si>
    <r>
      <t xml:space="preserve">T </t>
    </r>
    <r>
      <rPr>
        <u/>
        <sz val="8"/>
        <color rgb="FF0000FF"/>
        <rFont val="Tahoma"/>
        <family val="2"/>
      </rPr>
      <t>6.724</t>
    </r>
  </si>
  <si>
    <r>
      <t xml:space="preserve">T </t>
    </r>
    <r>
      <rPr>
        <u/>
        <sz val="8"/>
        <color rgb="FF0000FF"/>
        <rFont val="Tahoma"/>
        <family val="2"/>
      </rPr>
      <t>2.593</t>
    </r>
  </si>
  <si>
    <r>
      <t xml:space="preserve">TM </t>
    </r>
    <r>
      <rPr>
        <u/>
        <sz val="8"/>
        <color rgb="FF0000FF"/>
        <rFont val="Tahoma"/>
        <family val="2"/>
      </rPr>
      <t>113.200</t>
    </r>
  </si>
  <si>
    <r>
      <t xml:space="preserve">M </t>
    </r>
    <r>
      <rPr>
        <u/>
        <sz val="8"/>
        <color rgb="FF0000FF"/>
        <rFont val="Tahoma"/>
        <family val="2"/>
      </rPr>
      <t>972.400</t>
    </r>
  </si>
  <si>
    <r>
      <t xml:space="preserve">T </t>
    </r>
    <r>
      <rPr>
        <u/>
        <sz val="8"/>
        <color rgb="FF0000FF"/>
        <rFont val="Tahoma"/>
        <family val="2"/>
      </rPr>
      <t>0.191%</t>
    </r>
  </si>
  <si>
    <r>
      <t xml:space="preserve">T </t>
    </r>
    <r>
      <rPr>
        <u/>
        <sz val="8"/>
        <color rgb="FF0000FF"/>
        <rFont val="Tahoma"/>
        <family val="2"/>
      </rPr>
      <t>3.998</t>
    </r>
  </si>
  <si>
    <r>
      <t xml:space="preserve">T </t>
    </r>
    <r>
      <rPr>
        <u/>
        <sz val="8"/>
        <color rgb="FF0000FF"/>
        <rFont val="Tahoma"/>
        <family val="2"/>
      </rPr>
      <t>0.149</t>
    </r>
  </si>
  <si>
    <r>
      <t xml:space="preserve">TM </t>
    </r>
    <r>
      <rPr>
        <u/>
        <sz val="8"/>
        <color rgb="FF0000FF"/>
        <rFont val="Tahoma"/>
        <family val="2"/>
      </rPr>
      <t>0.433</t>
    </r>
  </si>
  <si>
    <r>
      <t xml:space="preserve">M </t>
    </r>
    <r>
      <rPr>
        <u/>
        <sz val="8"/>
        <color rgb="FF0000FF"/>
        <rFont val="Tahoma"/>
        <family val="2"/>
      </rPr>
      <t>1.676</t>
    </r>
  </si>
  <si>
    <r>
      <t xml:space="preserve">T </t>
    </r>
    <r>
      <rPr>
        <u/>
        <sz val="8"/>
        <color rgb="FF0000FF"/>
        <rFont val="Tahoma"/>
        <family val="2"/>
      </rPr>
      <t>0.164</t>
    </r>
  </si>
  <si>
    <r>
      <t xml:space="preserve">T </t>
    </r>
    <r>
      <rPr>
        <u/>
        <sz val="8"/>
        <color rgb="FF0000FF"/>
        <rFont val="Tahoma"/>
        <family val="2"/>
      </rPr>
      <t>1.554</t>
    </r>
  </si>
  <si>
    <r>
      <t xml:space="preserve">T </t>
    </r>
    <r>
      <rPr>
        <u/>
        <sz val="8"/>
        <color rgb="FF0000FF"/>
        <rFont val="Tahoma"/>
        <family val="2"/>
      </rPr>
      <t>0.191</t>
    </r>
  </si>
  <si>
    <r>
      <t xml:space="preserve">TM </t>
    </r>
    <r>
      <rPr>
        <u/>
        <sz val="8"/>
        <color theme="1"/>
        <rFont val="Tahoma"/>
        <family val="2"/>
      </rPr>
      <t>178.600</t>
    </r>
  </si>
  <si>
    <r>
      <t xml:space="preserve">T </t>
    </r>
    <r>
      <rPr>
        <u/>
        <sz val="8"/>
        <color theme="1"/>
        <rFont val="Tahoma"/>
        <family val="2"/>
      </rPr>
      <t>118.764%</t>
    </r>
  </si>
  <si>
    <r>
      <t xml:space="preserve">TM </t>
    </r>
    <r>
      <rPr>
        <u/>
        <sz val="8"/>
        <color theme="1"/>
        <rFont val="Tahoma"/>
        <family val="2"/>
      </rPr>
      <t>179.400</t>
    </r>
  </si>
  <si>
    <r>
      <t xml:space="preserve">T </t>
    </r>
    <r>
      <rPr>
        <u/>
        <sz val="8"/>
        <color theme="1"/>
        <rFont val="Tahoma"/>
        <family val="2"/>
      </rPr>
      <t>118.314%</t>
    </r>
  </si>
  <si>
    <r>
      <t xml:space="preserve">T </t>
    </r>
    <r>
      <rPr>
        <u/>
        <sz val="8"/>
        <color theme="1"/>
        <rFont val="Tahoma"/>
        <family val="2"/>
      </rPr>
      <t>117.634%</t>
    </r>
  </si>
  <si>
    <r>
      <t xml:space="preserve">TM </t>
    </r>
    <r>
      <rPr>
        <u/>
        <sz val="8"/>
        <color rgb="FF0000FF"/>
        <rFont val="Tahoma"/>
        <family val="2"/>
      </rPr>
      <t>178.900</t>
    </r>
  </si>
  <si>
    <r>
      <t xml:space="preserve">T </t>
    </r>
    <r>
      <rPr>
        <u/>
        <sz val="8"/>
        <color rgb="FF0000FF"/>
        <rFont val="Tahoma"/>
        <family val="2"/>
      </rPr>
      <t>118.237%</t>
    </r>
  </si>
  <si>
    <r>
      <t xml:space="preserve">TM </t>
    </r>
    <r>
      <rPr>
        <u/>
        <sz val="8"/>
        <color rgb="FF0000FF"/>
        <rFont val="Tahoma"/>
        <family val="2"/>
      </rPr>
      <t>0.480</t>
    </r>
  </si>
  <si>
    <r>
      <t xml:space="preserve">T </t>
    </r>
    <r>
      <rPr>
        <u/>
        <sz val="8"/>
        <color rgb="FF0000FF"/>
        <rFont val="Tahoma"/>
        <family val="2"/>
      </rPr>
      <t>0.569%</t>
    </r>
  </si>
  <si>
    <r>
      <t xml:space="preserve">TM </t>
    </r>
    <r>
      <rPr>
        <u/>
        <sz val="8"/>
        <color rgb="FF0000FF"/>
        <rFont val="Tahoma"/>
        <family val="2"/>
      </rPr>
      <t>0.268</t>
    </r>
  </si>
  <si>
    <r>
      <t xml:space="preserve">T </t>
    </r>
    <r>
      <rPr>
        <u/>
        <sz val="8"/>
        <color theme="1"/>
        <rFont val="Tahoma"/>
        <family val="2"/>
      </rPr>
      <t>117.309%</t>
    </r>
  </si>
  <si>
    <r>
      <t xml:space="preserve">T </t>
    </r>
    <r>
      <rPr>
        <u/>
        <sz val="8"/>
        <color theme="1"/>
        <rFont val="Tahoma"/>
        <family val="2"/>
      </rPr>
      <t>52.750</t>
    </r>
  </si>
  <si>
    <r>
      <t xml:space="preserve">T </t>
    </r>
    <r>
      <rPr>
        <u/>
        <sz val="8"/>
        <color theme="1"/>
        <rFont val="Tahoma"/>
        <family val="2"/>
      </rPr>
      <t>115.841%</t>
    </r>
  </si>
  <si>
    <r>
      <t xml:space="preserve">T </t>
    </r>
    <r>
      <rPr>
        <u/>
        <sz val="8"/>
        <color theme="1"/>
        <rFont val="Tahoma"/>
        <family val="2"/>
      </rPr>
      <t>53.160</t>
    </r>
  </si>
  <si>
    <r>
      <t xml:space="preserve">T </t>
    </r>
    <r>
      <rPr>
        <u/>
        <sz val="8"/>
        <color theme="1"/>
        <rFont val="Tahoma"/>
        <family val="2"/>
      </rPr>
      <t>115.679%</t>
    </r>
  </si>
  <si>
    <r>
      <t xml:space="preserve">T </t>
    </r>
    <r>
      <rPr>
        <u/>
        <sz val="8"/>
        <color theme="1"/>
        <rFont val="Tahoma"/>
        <family val="2"/>
      </rPr>
      <t>52.660</t>
    </r>
  </si>
  <si>
    <r>
      <t xml:space="preserve">T </t>
    </r>
    <r>
      <rPr>
        <u/>
        <sz val="8"/>
        <color rgb="FF0000FF"/>
        <rFont val="Tahoma"/>
        <family val="2"/>
      </rPr>
      <t>116.276%</t>
    </r>
  </si>
  <si>
    <r>
      <t xml:space="preserve">T </t>
    </r>
    <r>
      <rPr>
        <u/>
        <sz val="8"/>
        <color rgb="FF0000FF"/>
        <rFont val="Tahoma"/>
        <family val="2"/>
      </rPr>
      <t>52.860</t>
    </r>
  </si>
  <si>
    <r>
      <t xml:space="preserve">T </t>
    </r>
    <r>
      <rPr>
        <u/>
        <sz val="8"/>
        <color rgb="FF0000FF"/>
        <rFont val="Tahoma"/>
        <family val="2"/>
      </rPr>
      <t>0.898%</t>
    </r>
  </si>
  <si>
    <r>
      <t xml:space="preserve">T </t>
    </r>
    <r>
      <rPr>
        <u/>
        <sz val="8"/>
        <color rgb="FF0000FF"/>
        <rFont val="Tahoma"/>
        <family val="2"/>
      </rPr>
      <t>0.269</t>
    </r>
  </si>
  <si>
    <r>
      <t xml:space="preserve">T </t>
    </r>
    <r>
      <rPr>
        <u/>
        <sz val="8"/>
        <color rgb="FF0000FF"/>
        <rFont val="Tahoma"/>
        <family val="2"/>
      </rPr>
      <t>0.772</t>
    </r>
  </si>
  <si>
    <r>
      <t xml:space="preserve">T </t>
    </r>
    <r>
      <rPr>
        <u/>
        <sz val="8"/>
        <color theme="1"/>
        <rFont val="Tahoma"/>
        <family val="2"/>
      </rPr>
      <t>109.425%</t>
    </r>
  </si>
  <si>
    <r>
      <t xml:space="preserve">T </t>
    </r>
    <r>
      <rPr>
        <u/>
        <sz val="8"/>
        <color theme="1"/>
        <rFont val="Tahoma"/>
        <family val="2"/>
      </rPr>
      <t>109.499%</t>
    </r>
  </si>
  <si>
    <r>
      <t xml:space="preserve">T </t>
    </r>
    <r>
      <rPr>
        <u/>
        <sz val="8"/>
        <color theme="1"/>
        <rFont val="Tahoma"/>
        <family val="2"/>
      </rPr>
      <t>109.534%</t>
    </r>
  </si>
  <si>
    <r>
      <t xml:space="preserve">T </t>
    </r>
    <r>
      <rPr>
        <u/>
        <sz val="8"/>
        <color rgb="FF0000FF"/>
        <rFont val="Tahoma"/>
        <family val="2"/>
      </rPr>
      <t>109.486%</t>
    </r>
  </si>
  <si>
    <r>
      <t xml:space="preserve">T </t>
    </r>
    <r>
      <rPr>
        <u/>
        <sz val="8"/>
        <color rgb="FF0000FF"/>
        <rFont val="Tahoma"/>
        <family val="2"/>
      </rPr>
      <t>0.056%</t>
    </r>
  </si>
  <si>
    <r>
      <t xml:space="preserve">T </t>
    </r>
    <r>
      <rPr>
        <u/>
        <sz val="8"/>
        <color rgb="FF0000FF"/>
        <rFont val="Tahoma"/>
        <family val="2"/>
      </rPr>
      <t>0.051</t>
    </r>
  </si>
  <si>
    <r>
      <t>SME-29-C1</t>
    </r>
    <r>
      <rPr>
        <sz val="7"/>
        <color theme="1"/>
        <rFont val="Tahoma"/>
        <family val="2"/>
      </rPr>
      <t>2/25/2014 3:13:06 PM</t>
    </r>
  </si>
  <si>
    <r>
      <t xml:space="preserve">T </t>
    </r>
    <r>
      <rPr>
        <u/>
        <sz val="8"/>
        <color theme="1"/>
        <rFont val="Tahoma"/>
        <family val="2"/>
      </rPr>
      <t>434.900</t>
    </r>
  </si>
  <si>
    <r>
      <t xml:space="preserve">T </t>
    </r>
    <r>
      <rPr>
        <u/>
        <sz val="8"/>
        <color theme="1"/>
        <rFont val="Tahoma"/>
        <family val="2"/>
      </rPr>
      <t>2955.000</t>
    </r>
  </si>
  <si>
    <r>
      <t xml:space="preserve">T </t>
    </r>
    <r>
      <rPr>
        <u/>
        <sz val="8"/>
        <color theme="1"/>
        <rFont val="Tahoma"/>
        <family val="2"/>
      </rPr>
      <t>651.300</t>
    </r>
  </si>
  <si>
    <r>
      <t xml:space="preserve">TM </t>
    </r>
    <r>
      <rPr>
        <u/>
        <sz val="8"/>
        <color theme="1"/>
        <rFont val="Tahoma"/>
        <family val="2"/>
      </rPr>
      <t>48670.000</t>
    </r>
  </si>
  <si>
    <r>
      <t xml:space="preserve">M </t>
    </r>
    <r>
      <rPr>
        <u/>
        <sz val="8"/>
        <color theme="1"/>
        <rFont val="Tahoma"/>
        <family val="2"/>
      </rPr>
      <t>40500.000</t>
    </r>
  </si>
  <si>
    <r>
      <t xml:space="preserve">T </t>
    </r>
    <r>
      <rPr>
        <u/>
        <sz val="8"/>
        <color theme="1"/>
        <rFont val="Tahoma"/>
        <family val="2"/>
      </rPr>
      <t>114.769%</t>
    </r>
  </si>
  <si>
    <r>
      <t xml:space="preserve">T </t>
    </r>
    <r>
      <rPr>
        <u/>
        <sz val="8"/>
        <color theme="1"/>
        <rFont val="Tahoma"/>
        <family val="2"/>
      </rPr>
      <t>191.600</t>
    </r>
  </si>
  <si>
    <r>
      <t xml:space="preserve">T </t>
    </r>
    <r>
      <rPr>
        <u/>
        <sz val="8"/>
        <color theme="1"/>
        <rFont val="Tahoma"/>
        <family val="2"/>
      </rPr>
      <t>437.800</t>
    </r>
  </si>
  <si>
    <r>
      <t xml:space="preserve">T </t>
    </r>
    <r>
      <rPr>
        <u/>
        <sz val="8"/>
        <color theme="1"/>
        <rFont val="Tahoma"/>
        <family val="2"/>
      </rPr>
      <t>2944.000</t>
    </r>
  </si>
  <si>
    <r>
      <t xml:space="preserve">T </t>
    </r>
    <r>
      <rPr>
        <u/>
        <sz val="8"/>
        <color theme="1"/>
        <rFont val="Tahoma"/>
        <family val="2"/>
      </rPr>
      <t>644.900</t>
    </r>
  </si>
  <si>
    <r>
      <t xml:space="preserve">TM </t>
    </r>
    <r>
      <rPr>
        <u/>
        <sz val="8"/>
        <color theme="1"/>
        <rFont val="Tahoma"/>
        <family val="2"/>
      </rPr>
      <t>48450.000</t>
    </r>
  </si>
  <si>
    <r>
      <t xml:space="preserve">M </t>
    </r>
    <r>
      <rPr>
        <u/>
        <sz val="8"/>
        <color theme="1"/>
        <rFont val="Tahoma"/>
        <family val="2"/>
      </rPr>
      <t>40400.000</t>
    </r>
  </si>
  <si>
    <r>
      <t xml:space="preserve">T </t>
    </r>
    <r>
      <rPr>
        <u/>
        <sz val="8"/>
        <color theme="1"/>
        <rFont val="Tahoma"/>
        <family val="2"/>
      </rPr>
      <t>115.277%</t>
    </r>
  </si>
  <si>
    <r>
      <t xml:space="preserve">T </t>
    </r>
    <r>
      <rPr>
        <u/>
        <sz val="8"/>
        <color theme="1"/>
        <rFont val="Tahoma"/>
        <family val="2"/>
      </rPr>
      <t>191.400</t>
    </r>
  </si>
  <si>
    <r>
      <t xml:space="preserve">T </t>
    </r>
    <r>
      <rPr>
        <u/>
        <sz val="8"/>
        <color theme="1"/>
        <rFont val="Tahoma"/>
        <family val="2"/>
      </rPr>
      <t>69.890</t>
    </r>
  </si>
  <si>
    <r>
      <t xml:space="preserve">T </t>
    </r>
    <r>
      <rPr>
        <u/>
        <sz val="8"/>
        <color theme="1"/>
        <rFont val="Tahoma"/>
        <family val="2"/>
      </rPr>
      <t>433.900</t>
    </r>
  </si>
  <si>
    <r>
      <t xml:space="preserve">T </t>
    </r>
    <r>
      <rPr>
        <u/>
        <sz val="8"/>
        <color theme="1"/>
        <rFont val="Tahoma"/>
        <family val="2"/>
      </rPr>
      <t>654.700</t>
    </r>
  </si>
  <si>
    <r>
      <t xml:space="preserve">TM </t>
    </r>
    <r>
      <rPr>
        <u/>
        <sz val="8"/>
        <color theme="1"/>
        <rFont val="Tahoma"/>
        <family val="2"/>
      </rPr>
      <t>48300.000</t>
    </r>
  </si>
  <si>
    <r>
      <t xml:space="preserve">M </t>
    </r>
    <r>
      <rPr>
        <u/>
        <sz val="8"/>
        <color theme="1"/>
        <rFont val="Tahoma"/>
        <family val="2"/>
      </rPr>
      <t>40650.000</t>
    </r>
  </si>
  <si>
    <r>
      <t xml:space="preserve">T </t>
    </r>
    <r>
      <rPr>
        <u/>
        <sz val="8"/>
        <color theme="1"/>
        <rFont val="Tahoma"/>
        <family val="2"/>
      </rPr>
      <t>116.190%</t>
    </r>
  </si>
  <si>
    <r>
      <t xml:space="preserve">T </t>
    </r>
    <r>
      <rPr>
        <u/>
        <sz val="8"/>
        <color theme="1"/>
        <rFont val="Tahoma"/>
        <family val="2"/>
      </rPr>
      <t>189.800</t>
    </r>
  </si>
  <si>
    <r>
      <t xml:space="preserve">T </t>
    </r>
    <r>
      <rPr>
        <u/>
        <sz val="8"/>
        <color rgb="FF0000FF"/>
        <rFont val="Tahoma"/>
        <family val="2"/>
      </rPr>
      <t>435.500</t>
    </r>
  </si>
  <si>
    <r>
      <t xml:space="preserve">T </t>
    </r>
    <r>
      <rPr>
        <u/>
        <sz val="8"/>
        <color rgb="FF0000FF"/>
        <rFont val="Tahoma"/>
        <family val="2"/>
      </rPr>
      <t>2944.000</t>
    </r>
  </si>
  <si>
    <r>
      <t xml:space="preserve">T </t>
    </r>
    <r>
      <rPr>
        <u/>
        <sz val="8"/>
        <color rgb="FF0000FF"/>
        <rFont val="Tahoma"/>
        <family val="2"/>
      </rPr>
      <t>650.300</t>
    </r>
  </si>
  <si>
    <r>
      <t xml:space="preserve">TM </t>
    </r>
    <r>
      <rPr>
        <u/>
        <sz val="8"/>
        <color rgb="FF0000FF"/>
        <rFont val="Tahoma"/>
        <family val="2"/>
      </rPr>
      <t>48470.000</t>
    </r>
  </si>
  <si>
    <r>
      <t xml:space="preserve">M </t>
    </r>
    <r>
      <rPr>
        <u/>
        <sz val="8"/>
        <color rgb="FF0000FF"/>
        <rFont val="Tahoma"/>
        <family val="2"/>
      </rPr>
      <t>40520.000</t>
    </r>
  </si>
  <si>
    <r>
      <t xml:space="preserve">T </t>
    </r>
    <r>
      <rPr>
        <u/>
        <sz val="8"/>
        <color rgb="FF0000FF"/>
        <rFont val="Tahoma"/>
        <family val="2"/>
      </rPr>
      <t>115.412%</t>
    </r>
  </si>
  <si>
    <r>
      <t xml:space="preserve">T </t>
    </r>
    <r>
      <rPr>
        <u/>
        <sz val="8"/>
        <color rgb="FF0000FF"/>
        <rFont val="Tahoma"/>
        <family val="2"/>
      </rPr>
      <t>190.900</t>
    </r>
  </si>
  <si>
    <r>
      <t xml:space="preserve">T </t>
    </r>
    <r>
      <rPr>
        <u/>
        <sz val="8"/>
        <color rgb="FF0000FF"/>
        <rFont val="Tahoma"/>
        <family val="2"/>
      </rPr>
      <t>62.650</t>
    </r>
  </si>
  <si>
    <r>
      <t xml:space="preserve">T </t>
    </r>
    <r>
      <rPr>
        <u/>
        <sz val="8"/>
        <color rgb="FF0000FF"/>
        <rFont val="Tahoma"/>
        <family val="2"/>
      </rPr>
      <t>2.021</t>
    </r>
  </si>
  <si>
    <r>
      <t xml:space="preserve">T </t>
    </r>
    <r>
      <rPr>
        <u/>
        <sz val="8"/>
        <color rgb="FF0000FF"/>
        <rFont val="Tahoma"/>
        <family val="2"/>
      </rPr>
      <t>11.140</t>
    </r>
  </si>
  <si>
    <r>
      <t xml:space="preserve">T </t>
    </r>
    <r>
      <rPr>
        <u/>
        <sz val="8"/>
        <color rgb="FF0000FF"/>
        <rFont val="Tahoma"/>
        <family val="2"/>
      </rPr>
      <t>4.966</t>
    </r>
  </si>
  <si>
    <r>
      <t xml:space="preserve">TM </t>
    </r>
    <r>
      <rPr>
        <u/>
        <sz val="8"/>
        <color rgb="FF0000FF"/>
        <rFont val="Tahoma"/>
        <family val="2"/>
      </rPr>
      <t>189.000</t>
    </r>
  </si>
  <si>
    <r>
      <t xml:space="preserve">M </t>
    </r>
    <r>
      <rPr>
        <u/>
        <sz val="8"/>
        <color rgb="FF0000FF"/>
        <rFont val="Tahoma"/>
        <family val="2"/>
      </rPr>
      <t>127.200</t>
    </r>
  </si>
  <si>
    <r>
      <t xml:space="preserve">T </t>
    </r>
    <r>
      <rPr>
        <u/>
        <sz val="8"/>
        <color rgb="FF0000FF"/>
        <rFont val="Tahoma"/>
        <family val="2"/>
      </rPr>
      <t>0.720%</t>
    </r>
  </si>
  <si>
    <r>
      <t xml:space="preserve">T </t>
    </r>
    <r>
      <rPr>
        <u/>
        <sz val="8"/>
        <color rgb="FF0000FF"/>
        <rFont val="Tahoma"/>
        <family val="2"/>
      </rPr>
      <t>0.962</t>
    </r>
  </si>
  <si>
    <r>
      <t xml:space="preserve">T </t>
    </r>
    <r>
      <rPr>
        <u/>
        <sz val="8"/>
        <color rgb="FF0000FF"/>
        <rFont val="Tahoma"/>
        <family val="2"/>
      </rPr>
      <t>6.264</t>
    </r>
  </si>
  <si>
    <r>
      <t xml:space="preserve">T </t>
    </r>
    <r>
      <rPr>
        <u/>
        <sz val="8"/>
        <color rgb="FF0000FF"/>
        <rFont val="Tahoma"/>
        <family val="2"/>
      </rPr>
      <t>0.764</t>
    </r>
  </si>
  <si>
    <r>
      <t xml:space="preserve">TM </t>
    </r>
    <r>
      <rPr>
        <u/>
        <sz val="8"/>
        <color rgb="FF0000FF"/>
        <rFont val="Tahoma"/>
        <family val="2"/>
      </rPr>
      <t>0.390</t>
    </r>
  </si>
  <si>
    <r>
      <t xml:space="preserve">M </t>
    </r>
    <r>
      <rPr>
        <u/>
        <sz val="8"/>
        <color rgb="FF0000FF"/>
        <rFont val="Tahoma"/>
        <family val="2"/>
      </rPr>
      <t>0.314</t>
    </r>
  </si>
  <si>
    <r>
      <t xml:space="preserve">T </t>
    </r>
    <r>
      <rPr>
        <u/>
        <sz val="8"/>
        <color rgb="FF0000FF"/>
        <rFont val="Tahoma"/>
        <family val="2"/>
      </rPr>
      <t>0.624</t>
    </r>
  </si>
  <si>
    <r>
      <t xml:space="preserve">T </t>
    </r>
    <r>
      <rPr>
        <u/>
        <sz val="8"/>
        <color rgb="FF0000FF"/>
        <rFont val="Tahoma"/>
        <family val="2"/>
      </rPr>
      <t>0.504</t>
    </r>
  </si>
  <si>
    <r>
      <t xml:space="preserve">T </t>
    </r>
    <r>
      <rPr>
        <u/>
        <sz val="8"/>
        <color rgb="FF0000FF"/>
        <rFont val="Tahoma"/>
        <family val="2"/>
      </rPr>
      <t>9.998</t>
    </r>
  </si>
  <si>
    <r>
      <t xml:space="preserve">TM </t>
    </r>
    <r>
      <rPr>
        <u/>
        <sz val="8"/>
        <color theme="1"/>
        <rFont val="Tahoma"/>
        <family val="2"/>
      </rPr>
      <t>183.900</t>
    </r>
  </si>
  <si>
    <r>
      <t xml:space="preserve">T </t>
    </r>
    <r>
      <rPr>
        <u/>
        <sz val="8"/>
        <color theme="1"/>
        <rFont val="Tahoma"/>
        <family val="2"/>
      </rPr>
      <t>117.406%</t>
    </r>
  </si>
  <si>
    <r>
      <t xml:space="preserve">TM </t>
    </r>
    <r>
      <rPr>
        <u/>
        <sz val="8"/>
        <color theme="1"/>
        <rFont val="Tahoma"/>
        <family val="2"/>
      </rPr>
      <t>184.000</t>
    </r>
  </si>
  <si>
    <r>
      <t xml:space="preserve">T </t>
    </r>
    <r>
      <rPr>
        <u/>
        <sz val="8"/>
        <color theme="1"/>
        <rFont val="Tahoma"/>
        <family val="2"/>
      </rPr>
      <t>117.288%</t>
    </r>
  </si>
  <si>
    <r>
      <t xml:space="preserve">TM </t>
    </r>
    <r>
      <rPr>
        <u/>
        <sz val="8"/>
        <color theme="1"/>
        <rFont val="Tahoma"/>
        <family val="2"/>
      </rPr>
      <t>183.700</t>
    </r>
  </si>
  <si>
    <r>
      <t xml:space="preserve">T </t>
    </r>
    <r>
      <rPr>
        <u/>
        <sz val="8"/>
        <color theme="1"/>
        <rFont val="Tahoma"/>
        <family val="2"/>
      </rPr>
      <t>118.075%</t>
    </r>
  </si>
  <si>
    <r>
      <t xml:space="preserve">TM </t>
    </r>
    <r>
      <rPr>
        <u/>
        <sz val="8"/>
        <color rgb="FF0000FF"/>
        <rFont val="Tahoma"/>
        <family val="2"/>
      </rPr>
      <t>183.900</t>
    </r>
  </si>
  <si>
    <r>
      <t xml:space="preserve">T </t>
    </r>
    <r>
      <rPr>
        <u/>
        <sz val="8"/>
        <color rgb="FF0000FF"/>
        <rFont val="Tahoma"/>
        <family val="2"/>
      </rPr>
      <t>117.589%</t>
    </r>
  </si>
  <si>
    <r>
      <t xml:space="preserve">TM </t>
    </r>
    <r>
      <rPr>
        <u/>
        <sz val="8"/>
        <color rgb="FF0000FF"/>
        <rFont val="Tahoma"/>
        <family val="2"/>
      </rPr>
      <t>0.143</t>
    </r>
  </si>
  <si>
    <r>
      <t xml:space="preserve">T </t>
    </r>
    <r>
      <rPr>
        <u/>
        <sz val="8"/>
        <color rgb="FF0000FF"/>
        <rFont val="Tahoma"/>
        <family val="2"/>
      </rPr>
      <t>0.424%</t>
    </r>
  </si>
  <si>
    <r>
      <t xml:space="preserve">TM </t>
    </r>
    <r>
      <rPr>
        <u/>
        <sz val="8"/>
        <color rgb="FF0000FF"/>
        <rFont val="Tahoma"/>
        <family val="2"/>
      </rPr>
      <t>0.078</t>
    </r>
  </si>
  <si>
    <r>
      <t xml:space="preserve">T </t>
    </r>
    <r>
      <rPr>
        <u/>
        <sz val="8"/>
        <color rgb="FF0000FF"/>
        <rFont val="Tahoma"/>
        <family val="2"/>
      </rPr>
      <t>0.361</t>
    </r>
  </si>
  <si>
    <r>
      <t xml:space="preserve">T </t>
    </r>
    <r>
      <rPr>
        <u/>
        <sz val="8"/>
        <color theme="1"/>
        <rFont val="Tahoma"/>
        <family val="2"/>
      </rPr>
      <t>115.482%</t>
    </r>
  </si>
  <si>
    <r>
      <t xml:space="preserve">T </t>
    </r>
    <r>
      <rPr>
        <u/>
        <sz val="8"/>
        <color theme="1"/>
        <rFont val="Tahoma"/>
        <family val="2"/>
      </rPr>
      <t>115.680%</t>
    </r>
  </si>
  <si>
    <r>
      <t xml:space="preserve">T </t>
    </r>
    <r>
      <rPr>
        <u/>
        <sz val="8"/>
        <color theme="1"/>
        <rFont val="Tahoma"/>
        <family val="2"/>
      </rPr>
      <t>115.717%</t>
    </r>
  </si>
  <si>
    <r>
      <t xml:space="preserve">T </t>
    </r>
    <r>
      <rPr>
        <u/>
        <sz val="8"/>
        <color rgb="FF0000FF"/>
        <rFont val="Tahoma"/>
        <family val="2"/>
      </rPr>
      <t>115.626%</t>
    </r>
  </si>
  <si>
    <r>
      <t xml:space="preserve">T </t>
    </r>
    <r>
      <rPr>
        <u/>
        <sz val="8"/>
        <color rgb="FF0000FF"/>
        <rFont val="Tahoma"/>
        <family val="2"/>
      </rPr>
      <t>0.126%</t>
    </r>
  </si>
  <si>
    <r>
      <t xml:space="preserve">T </t>
    </r>
    <r>
      <rPr>
        <u/>
        <sz val="8"/>
        <color theme="1"/>
        <rFont val="Tahoma"/>
        <family val="2"/>
      </rPr>
      <t>109.163%</t>
    </r>
  </si>
  <si>
    <r>
      <t xml:space="preserve">T </t>
    </r>
    <r>
      <rPr>
        <u/>
        <sz val="8"/>
        <color theme="1"/>
        <rFont val="Tahoma"/>
        <family val="2"/>
      </rPr>
      <t>109.471%</t>
    </r>
  </si>
  <si>
    <r>
      <t xml:space="preserve">T </t>
    </r>
    <r>
      <rPr>
        <u/>
        <sz val="8"/>
        <color theme="1"/>
        <rFont val="Tahoma"/>
        <family val="2"/>
      </rPr>
      <t>109.734%</t>
    </r>
  </si>
  <si>
    <r>
      <t xml:space="preserve">T </t>
    </r>
    <r>
      <rPr>
        <u/>
        <sz val="8"/>
        <color rgb="FF0000FF"/>
        <rFont val="Tahoma"/>
        <family val="2"/>
      </rPr>
      <t>109.456%</t>
    </r>
  </si>
  <si>
    <r>
      <t xml:space="preserve">T </t>
    </r>
    <r>
      <rPr>
        <u/>
        <sz val="8"/>
        <color rgb="FF0000FF"/>
        <rFont val="Tahoma"/>
        <family val="2"/>
      </rPr>
      <t>0.286%</t>
    </r>
  </si>
  <si>
    <r>
      <t xml:space="preserve">T </t>
    </r>
    <r>
      <rPr>
        <u/>
        <sz val="8"/>
        <color rgb="FF0000FF"/>
        <rFont val="Tahoma"/>
        <family val="2"/>
      </rPr>
      <t>0.261</t>
    </r>
  </si>
  <si>
    <r>
      <t>PWP-33-C1</t>
    </r>
    <r>
      <rPr>
        <sz val="7"/>
        <color theme="1"/>
        <rFont val="Tahoma"/>
        <family val="2"/>
      </rPr>
      <t>2/25/2014 3:20:31 PM</t>
    </r>
  </si>
  <si>
    <r>
      <t xml:space="preserve">T </t>
    </r>
    <r>
      <rPr>
        <u/>
        <sz val="8"/>
        <color theme="1"/>
        <rFont val="Tahoma"/>
        <family val="2"/>
      </rPr>
      <t>448.600</t>
    </r>
  </si>
  <si>
    <r>
      <t xml:space="preserve">T </t>
    </r>
    <r>
      <rPr>
        <u/>
        <sz val="8"/>
        <color theme="1"/>
        <rFont val="Tahoma"/>
        <family val="2"/>
      </rPr>
      <t>4527.000</t>
    </r>
  </si>
  <si>
    <r>
      <t xml:space="preserve">T </t>
    </r>
    <r>
      <rPr>
        <u/>
        <sz val="8"/>
        <color theme="1"/>
        <rFont val="Tahoma"/>
        <family val="2"/>
      </rPr>
      <t>800.100</t>
    </r>
  </si>
  <si>
    <r>
      <t xml:space="preserve">TM </t>
    </r>
    <r>
      <rPr>
        <u/>
        <sz val="8"/>
        <color theme="1"/>
        <rFont val="Tahoma"/>
        <family val="2"/>
      </rPr>
      <t>23960.000</t>
    </r>
  </si>
  <si>
    <r>
      <t xml:space="preserve">M </t>
    </r>
    <r>
      <rPr>
        <u/>
        <sz val="8"/>
        <color theme="1"/>
        <rFont val="Tahoma"/>
        <family val="2"/>
      </rPr>
      <t>66240.000</t>
    </r>
  </si>
  <si>
    <r>
      <t xml:space="preserve">T </t>
    </r>
    <r>
      <rPr>
        <u/>
        <sz val="8"/>
        <color theme="1"/>
        <rFont val="Tahoma"/>
        <family val="2"/>
      </rPr>
      <t>117.558%</t>
    </r>
  </si>
  <si>
    <r>
      <t xml:space="preserve">T </t>
    </r>
    <r>
      <rPr>
        <u/>
        <sz val="8"/>
        <color theme="1"/>
        <rFont val="Tahoma"/>
        <family val="2"/>
      </rPr>
      <t>305.500</t>
    </r>
  </si>
  <si>
    <r>
      <t xml:space="preserve">T </t>
    </r>
    <r>
      <rPr>
        <u/>
        <sz val="8"/>
        <color theme="1"/>
        <rFont val="Tahoma"/>
        <family val="2"/>
      </rPr>
      <t>152.600</t>
    </r>
  </si>
  <si>
    <r>
      <t xml:space="preserve">T </t>
    </r>
    <r>
      <rPr>
        <u/>
        <sz val="8"/>
        <color theme="1"/>
        <rFont val="Tahoma"/>
        <family val="2"/>
      </rPr>
      <t>446.700</t>
    </r>
  </si>
  <si>
    <r>
      <t xml:space="preserve">T </t>
    </r>
    <r>
      <rPr>
        <u/>
        <sz val="8"/>
        <color theme="1"/>
        <rFont val="Tahoma"/>
        <family val="2"/>
      </rPr>
      <t>4555.000</t>
    </r>
  </si>
  <si>
    <r>
      <t xml:space="preserve">T </t>
    </r>
    <r>
      <rPr>
        <u/>
        <sz val="8"/>
        <color theme="1"/>
        <rFont val="Tahoma"/>
        <family val="2"/>
      </rPr>
      <t>806.000</t>
    </r>
  </si>
  <si>
    <r>
      <t xml:space="preserve">TM </t>
    </r>
    <r>
      <rPr>
        <u/>
        <sz val="8"/>
        <color theme="1"/>
        <rFont val="Tahoma"/>
        <family val="2"/>
      </rPr>
      <t>24050.000</t>
    </r>
  </si>
  <si>
    <r>
      <t xml:space="preserve">M </t>
    </r>
    <r>
      <rPr>
        <u/>
        <sz val="8"/>
        <color theme="1"/>
        <rFont val="Tahoma"/>
        <family val="2"/>
      </rPr>
      <t>66070.000</t>
    </r>
  </si>
  <si>
    <r>
      <t xml:space="preserve">T </t>
    </r>
    <r>
      <rPr>
        <u/>
        <sz val="8"/>
        <color theme="1"/>
        <rFont val="Tahoma"/>
        <family val="2"/>
      </rPr>
      <t>117.462%</t>
    </r>
  </si>
  <si>
    <r>
      <t xml:space="preserve">T </t>
    </r>
    <r>
      <rPr>
        <u/>
        <sz val="8"/>
        <color theme="1"/>
        <rFont val="Tahoma"/>
        <family val="2"/>
      </rPr>
      <t>303.200</t>
    </r>
  </si>
  <si>
    <r>
      <t xml:space="preserve">T </t>
    </r>
    <r>
      <rPr>
        <u/>
        <sz val="8"/>
        <color theme="1"/>
        <rFont val="Tahoma"/>
        <family val="2"/>
      </rPr>
      <t>152.200</t>
    </r>
  </si>
  <si>
    <r>
      <t xml:space="preserve">T </t>
    </r>
    <r>
      <rPr>
        <u/>
        <sz val="8"/>
        <color theme="1"/>
        <rFont val="Tahoma"/>
        <family val="2"/>
      </rPr>
      <t>447.100</t>
    </r>
  </si>
  <si>
    <r>
      <t xml:space="preserve">T </t>
    </r>
    <r>
      <rPr>
        <u/>
        <sz val="8"/>
        <color theme="1"/>
        <rFont val="Tahoma"/>
        <family val="2"/>
      </rPr>
      <t>4560.000</t>
    </r>
  </si>
  <si>
    <r>
      <t xml:space="preserve">T </t>
    </r>
    <r>
      <rPr>
        <u/>
        <sz val="8"/>
        <color theme="1"/>
        <rFont val="Tahoma"/>
        <family val="2"/>
      </rPr>
      <t>795.700</t>
    </r>
  </si>
  <si>
    <r>
      <t xml:space="preserve">TM </t>
    </r>
    <r>
      <rPr>
        <u/>
        <sz val="8"/>
        <color theme="1"/>
        <rFont val="Tahoma"/>
        <family val="2"/>
      </rPr>
      <t>24080.000</t>
    </r>
  </si>
  <si>
    <r>
      <t xml:space="preserve">M </t>
    </r>
    <r>
      <rPr>
        <u/>
        <sz val="8"/>
        <color theme="1"/>
        <rFont val="Tahoma"/>
        <family val="2"/>
      </rPr>
      <t>66630.000</t>
    </r>
  </si>
  <si>
    <r>
      <t xml:space="preserve">T </t>
    </r>
    <r>
      <rPr>
        <u/>
        <sz val="8"/>
        <color theme="1"/>
        <rFont val="Tahoma"/>
        <family val="2"/>
      </rPr>
      <t>116.909%</t>
    </r>
  </si>
  <si>
    <r>
      <t xml:space="preserve">T </t>
    </r>
    <r>
      <rPr>
        <u/>
        <sz val="8"/>
        <color theme="1"/>
        <rFont val="Tahoma"/>
        <family val="2"/>
      </rPr>
      <t>301.800</t>
    </r>
  </si>
  <si>
    <r>
      <t xml:space="preserve">T </t>
    </r>
    <r>
      <rPr>
        <u/>
        <sz val="8"/>
        <color theme="1"/>
        <rFont val="Tahoma"/>
        <family val="2"/>
      </rPr>
      <t>153.300</t>
    </r>
  </si>
  <si>
    <r>
      <t xml:space="preserve">T </t>
    </r>
    <r>
      <rPr>
        <u/>
        <sz val="8"/>
        <color rgb="FF0000FF"/>
        <rFont val="Tahoma"/>
        <family val="2"/>
      </rPr>
      <t>447.500</t>
    </r>
  </si>
  <si>
    <r>
      <t xml:space="preserve">T </t>
    </r>
    <r>
      <rPr>
        <u/>
        <sz val="8"/>
        <color rgb="FF0000FF"/>
        <rFont val="Tahoma"/>
        <family val="2"/>
      </rPr>
      <t>4547.000</t>
    </r>
  </si>
  <si>
    <r>
      <t xml:space="preserve">T </t>
    </r>
    <r>
      <rPr>
        <u/>
        <sz val="8"/>
        <color rgb="FF0000FF"/>
        <rFont val="Tahoma"/>
        <family val="2"/>
      </rPr>
      <t>800.600</t>
    </r>
  </si>
  <si>
    <r>
      <t xml:space="preserve">TM </t>
    </r>
    <r>
      <rPr>
        <u/>
        <sz val="8"/>
        <color rgb="FF0000FF"/>
        <rFont val="Tahoma"/>
        <family val="2"/>
      </rPr>
      <t>24030.000</t>
    </r>
  </si>
  <si>
    <r>
      <t xml:space="preserve">M </t>
    </r>
    <r>
      <rPr>
        <u/>
        <sz val="8"/>
        <color rgb="FF0000FF"/>
        <rFont val="Tahoma"/>
        <family val="2"/>
      </rPr>
      <t>66310.000</t>
    </r>
  </si>
  <si>
    <r>
      <t xml:space="preserve">T </t>
    </r>
    <r>
      <rPr>
        <u/>
        <sz val="8"/>
        <color rgb="FF0000FF"/>
        <rFont val="Tahoma"/>
        <family val="2"/>
      </rPr>
      <t>117.310%</t>
    </r>
  </si>
  <si>
    <r>
      <t xml:space="preserve">T </t>
    </r>
    <r>
      <rPr>
        <u/>
        <sz val="8"/>
        <color rgb="FF0000FF"/>
        <rFont val="Tahoma"/>
        <family val="2"/>
      </rPr>
      <t>303.500</t>
    </r>
  </si>
  <si>
    <r>
      <t xml:space="preserve">T </t>
    </r>
    <r>
      <rPr>
        <u/>
        <sz val="8"/>
        <color rgb="FF0000FF"/>
        <rFont val="Tahoma"/>
        <family val="2"/>
      </rPr>
      <t>152.700</t>
    </r>
  </si>
  <si>
    <r>
      <t xml:space="preserve">T </t>
    </r>
    <r>
      <rPr>
        <u/>
        <sz val="8"/>
        <color rgb="FF0000FF"/>
        <rFont val="Tahoma"/>
        <family val="2"/>
      </rPr>
      <t>1.001</t>
    </r>
  </si>
  <si>
    <r>
      <t xml:space="preserve">T </t>
    </r>
    <r>
      <rPr>
        <u/>
        <sz val="8"/>
        <color rgb="FF0000FF"/>
        <rFont val="Tahoma"/>
        <family val="2"/>
      </rPr>
      <t>17.890</t>
    </r>
  </si>
  <si>
    <r>
      <t xml:space="preserve">T </t>
    </r>
    <r>
      <rPr>
        <u/>
        <sz val="8"/>
        <color rgb="FF0000FF"/>
        <rFont val="Tahoma"/>
        <family val="2"/>
      </rPr>
      <t>5.187</t>
    </r>
  </si>
  <si>
    <r>
      <t xml:space="preserve">TM </t>
    </r>
    <r>
      <rPr>
        <u/>
        <sz val="8"/>
        <color rgb="FF0000FF"/>
        <rFont val="Tahoma"/>
        <family val="2"/>
      </rPr>
      <t>61.060</t>
    </r>
  </si>
  <si>
    <r>
      <t xml:space="preserve">M </t>
    </r>
    <r>
      <rPr>
        <u/>
        <sz val="8"/>
        <color rgb="FF0000FF"/>
        <rFont val="Tahoma"/>
        <family val="2"/>
      </rPr>
      <t>287.400</t>
    </r>
  </si>
  <si>
    <r>
      <t xml:space="preserve">T </t>
    </r>
    <r>
      <rPr>
        <u/>
        <sz val="8"/>
        <color rgb="FF0000FF"/>
        <rFont val="Tahoma"/>
        <family val="2"/>
      </rPr>
      <t>0.350%</t>
    </r>
  </si>
  <si>
    <r>
      <t xml:space="preserve">T </t>
    </r>
    <r>
      <rPr>
        <u/>
        <sz val="8"/>
        <color rgb="FF0000FF"/>
        <rFont val="Tahoma"/>
        <family val="2"/>
      </rPr>
      <t>1.885</t>
    </r>
  </si>
  <si>
    <r>
      <t xml:space="preserve">T </t>
    </r>
    <r>
      <rPr>
        <u/>
        <sz val="8"/>
        <color rgb="FF0000FF"/>
        <rFont val="Tahoma"/>
        <family val="2"/>
      </rPr>
      <t>0.393</t>
    </r>
  </si>
  <si>
    <r>
      <t xml:space="preserve">T </t>
    </r>
    <r>
      <rPr>
        <u/>
        <sz val="8"/>
        <color rgb="FF0000FF"/>
        <rFont val="Tahoma"/>
        <family val="2"/>
      </rPr>
      <t>0.648</t>
    </r>
  </si>
  <si>
    <r>
      <t xml:space="preserve">M </t>
    </r>
    <r>
      <rPr>
        <u/>
        <sz val="8"/>
        <color rgb="FF0000FF"/>
        <rFont val="Tahoma"/>
        <family val="2"/>
      </rPr>
      <t>0.433</t>
    </r>
  </si>
  <si>
    <r>
      <t xml:space="preserve">T </t>
    </r>
    <r>
      <rPr>
        <u/>
        <sz val="8"/>
        <color rgb="FF0000FF"/>
        <rFont val="Tahoma"/>
        <family val="2"/>
      </rPr>
      <t>0.298</t>
    </r>
  </si>
  <si>
    <r>
      <t xml:space="preserve">TM </t>
    </r>
    <r>
      <rPr>
        <u/>
        <sz val="8"/>
        <color theme="1"/>
        <rFont val="Tahoma"/>
        <family val="2"/>
      </rPr>
      <t>258.500</t>
    </r>
  </si>
  <si>
    <r>
      <t xml:space="preserve">T </t>
    </r>
    <r>
      <rPr>
        <u/>
        <sz val="8"/>
        <color theme="1"/>
        <rFont val="Tahoma"/>
        <family val="2"/>
      </rPr>
      <t>119.882%</t>
    </r>
  </si>
  <si>
    <r>
      <t xml:space="preserve">TM </t>
    </r>
    <r>
      <rPr>
        <u/>
        <sz val="8"/>
        <color theme="1"/>
        <rFont val="Tahoma"/>
        <family val="2"/>
      </rPr>
      <t>258.200</t>
    </r>
  </si>
  <si>
    <r>
      <t xml:space="preserve">T </t>
    </r>
    <r>
      <rPr>
        <u/>
        <sz val="8"/>
        <color theme="1"/>
        <rFont val="Tahoma"/>
        <family val="2"/>
      </rPr>
      <t>119.344%</t>
    </r>
  </si>
  <si>
    <r>
      <t xml:space="preserve">TM </t>
    </r>
    <r>
      <rPr>
        <u/>
        <sz val="8"/>
        <color theme="1"/>
        <rFont val="Tahoma"/>
        <family val="2"/>
      </rPr>
      <t>257.800</t>
    </r>
  </si>
  <si>
    <r>
      <t xml:space="preserve">T </t>
    </r>
    <r>
      <rPr>
        <u/>
        <sz val="8"/>
        <color theme="1"/>
        <rFont val="Tahoma"/>
        <family val="2"/>
      </rPr>
      <t>119.017%</t>
    </r>
  </si>
  <si>
    <r>
      <t xml:space="preserve">TM </t>
    </r>
    <r>
      <rPr>
        <u/>
        <sz val="8"/>
        <color rgb="FF0000FF"/>
        <rFont val="Tahoma"/>
        <family val="2"/>
      </rPr>
      <t>258.200</t>
    </r>
  </si>
  <si>
    <r>
      <t xml:space="preserve">T </t>
    </r>
    <r>
      <rPr>
        <u/>
        <sz val="8"/>
        <color rgb="FF0000FF"/>
        <rFont val="Tahoma"/>
        <family val="2"/>
      </rPr>
      <t>119.414%</t>
    </r>
  </si>
  <si>
    <r>
      <t xml:space="preserve">TM </t>
    </r>
    <r>
      <rPr>
        <u/>
        <sz val="8"/>
        <color rgb="FF0000FF"/>
        <rFont val="Tahoma"/>
        <family val="2"/>
      </rPr>
      <t>0.371</t>
    </r>
  </si>
  <si>
    <r>
      <t xml:space="preserve">T </t>
    </r>
    <r>
      <rPr>
        <u/>
        <sz val="8"/>
        <color rgb="FF0000FF"/>
        <rFont val="Tahoma"/>
        <family val="2"/>
      </rPr>
      <t>0.437%</t>
    </r>
  </si>
  <si>
    <r>
      <t xml:space="preserve">TM </t>
    </r>
    <r>
      <rPr>
        <u/>
        <sz val="8"/>
        <color rgb="FF0000FF"/>
        <rFont val="Tahoma"/>
        <family val="2"/>
      </rPr>
      <t>0.144</t>
    </r>
  </si>
  <si>
    <r>
      <t xml:space="preserve">T </t>
    </r>
    <r>
      <rPr>
        <u/>
        <sz val="8"/>
        <color rgb="FF0000FF"/>
        <rFont val="Tahoma"/>
        <family val="2"/>
      </rPr>
      <t>0.366</t>
    </r>
  </si>
  <si>
    <r>
      <t xml:space="preserve">T </t>
    </r>
    <r>
      <rPr>
        <u/>
        <sz val="8"/>
        <color theme="1"/>
        <rFont val="Tahoma"/>
        <family val="2"/>
      </rPr>
      <t>116.585%</t>
    </r>
  </si>
  <si>
    <r>
      <t xml:space="preserve">T </t>
    </r>
    <r>
      <rPr>
        <u/>
        <sz val="8"/>
        <color theme="1"/>
        <rFont val="Tahoma"/>
        <family val="2"/>
      </rPr>
      <t>116.894%</t>
    </r>
  </si>
  <si>
    <r>
      <t xml:space="preserve">T </t>
    </r>
    <r>
      <rPr>
        <u/>
        <sz val="8"/>
        <color theme="1"/>
        <rFont val="Tahoma"/>
        <family val="2"/>
      </rPr>
      <t>116.464%</t>
    </r>
  </si>
  <si>
    <r>
      <t xml:space="preserve">T </t>
    </r>
    <r>
      <rPr>
        <u/>
        <sz val="8"/>
        <color rgb="FF0000FF"/>
        <rFont val="Tahoma"/>
        <family val="2"/>
      </rPr>
      <t>116.648%</t>
    </r>
  </si>
  <si>
    <r>
      <t xml:space="preserve">T </t>
    </r>
    <r>
      <rPr>
        <u/>
        <sz val="8"/>
        <color rgb="FF0000FF"/>
        <rFont val="Tahoma"/>
        <family val="2"/>
      </rPr>
      <t>0.222%</t>
    </r>
  </si>
  <si>
    <r>
      <t xml:space="preserve">T </t>
    </r>
    <r>
      <rPr>
        <u/>
        <sz val="8"/>
        <color rgb="FF0000FF"/>
        <rFont val="Tahoma"/>
        <family val="2"/>
      </rPr>
      <t>0.190</t>
    </r>
  </si>
  <si>
    <r>
      <t xml:space="preserve">T </t>
    </r>
    <r>
      <rPr>
        <u/>
        <sz val="8"/>
        <color theme="1"/>
        <rFont val="Tahoma"/>
        <family val="2"/>
      </rPr>
      <t>109.587%</t>
    </r>
  </si>
  <si>
    <r>
      <t xml:space="preserve">T </t>
    </r>
    <r>
      <rPr>
        <u/>
        <sz val="8"/>
        <color theme="1"/>
        <rFont val="Tahoma"/>
        <family val="2"/>
      </rPr>
      <t>109.629%</t>
    </r>
  </si>
  <si>
    <r>
      <t xml:space="preserve">T </t>
    </r>
    <r>
      <rPr>
        <u/>
        <sz val="8"/>
        <color theme="1"/>
        <rFont val="Tahoma"/>
        <family val="2"/>
      </rPr>
      <t>109.323%</t>
    </r>
  </si>
  <si>
    <r>
      <t xml:space="preserve">T </t>
    </r>
    <r>
      <rPr>
        <u/>
        <sz val="8"/>
        <color rgb="FF0000FF"/>
        <rFont val="Tahoma"/>
        <family val="2"/>
      </rPr>
      <t>109.513%</t>
    </r>
  </si>
  <si>
    <r>
      <t xml:space="preserve">T </t>
    </r>
    <r>
      <rPr>
        <u/>
        <sz val="8"/>
        <color rgb="FF0000FF"/>
        <rFont val="Tahoma"/>
        <family val="2"/>
      </rPr>
      <t>0.166%</t>
    </r>
  </si>
  <si>
    <r>
      <t xml:space="preserve">T </t>
    </r>
    <r>
      <rPr>
        <u/>
        <sz val="8"/>
        <color rgb="FF0000FF"/>
        <rFont val="Tahoma"/>
        <family val="2"/>
      </rPr>
      <t>0.151</t>
    </r>
  </si>
  <si>
    <r>
      <t>MVP-38-C1</t>
    </r>
    <r>
      <rPr>
        <sz val="7"/>
        <color theme="1"/>
        <rFont val="Tahoma"/>
        <family val="2"/>
      </rPr>
      <t>2/25/2014 3:27:56 PM</t>
    </r>
  </si>
  <si>
    <r>
      <t xml:space="preserve">T </t>
    </r>
    <r>
      <rPr>
        <u/>
        <sz val="8"/>
        <color theme="1"/>
        <rFont val="Tahoma"/>
        <family val="2"/>
      </rPr>
      <t>706.400</t>
    </r>
  </si>
  <si>
    <r>
      <t xml:space="preserve">T </t>
    </r>
    <r>
      <rPr>
        <u/>
        <sz val="8"/>
        <color theme="1"/>
        <rFont val="Tahoma"/>
        <family val="2"/>
      </rPr>
      <t>5358.000</t>
    </r>
  </si>
  <si>
    <r>
      <t xml:space="preserve">T </t>
    </r>
    <r>
      <rPr>
        <u/>
        <sz val="8"/>
        <color theme="1"/>
        <rFont val="Tahoma"/>
        <family val="2"/>
      </rPr>
      <t>649.400</t>
    </r>
  </si>
  <si>
    <r>
      <t xml:space="preserve">TM </t>
    </r>
    <r>
      <rPr>
        <u/>
        <sz val="8"/>
        <color theme="1"/>
        <rFont val="Tahoma"/>
        <family val="2"/>
      </rPr>
      <t>36650.000</t>
    </r>
  </si>
  <si>
    <r>
      <t xml:space="preserve">M </t>
    </r>
    <r>
      <rPr>
        <u/>
        <sz val="8"/>
        <color theme="1"/>
        <rFont val="Tahoma"/>
        <family val="2"/>
      </rPr>
      <t>70340.000</t>
    </r>
  </si>
  <si>
    <r>
      <t xml:space="preserve">T </t>
    </r>
    <r>
      <rPr>
        <u/>
        <sz val="8"/>
        <color theme="1"/>
        <rFont val="Tahoma"/>
        <family val="2"/>
      </rPr>
      <t>116.226%</t>
    </r>
  </si>
  <si>
    <r>
      <t xml:space="preserve">T </t>
    </r>
    <r>
      <rPr>
        <u/>
        <sz val="8"/>
        <color theme="1"/>
        <rFont val="Tahoma"/>
        <family val="2"/>
      </rPr>
      <t>310.500</t>
    </r>
  </si>
  <si>
    <r>
      <t xml:space="preserve">T </t>
    </r>
    <r>
      <rPr>
        <u/>
        <sz val="8"/>
        <color theme="1"/>
        <rFont val="Tahoma"/>
        <family val="2"/>
      </rPr>
      <t>174.000</t>
    </r>
  </si>
  <si>
    <r>
      <t xml:space="preserve">T </t>
    </r>
    <r>
      <rPr>
        <u/>
        <sz val="8"/>
        <color theme="1"/>
        <rFont val="Tahoma"/>
        <family val="2"/>
      </rPr>
      <t>716.100</t>
    </r>
  </si>
  <si>
    <r>
      <t xml:space="preserve">T </t>
    </r>
    <r>
      <rPr>
        <u/>
        <sz val="8"/>
        <color theme="1"/>
        <rFont val="Tahoma"/>
        <family val="2"/>
      </rPr>
      <t>5394.000</t>
    </r>
  </si>
  <si>
    <r>
      <t xml:space="preserve">T </t>
    </r>
    <r>
      <rPr>
        <u/>
        <sz val="8"/>
        <color theme="1"/>
        <rFont val="Tahoma"/>
        <family val="2"/>
      </rPr>
      <t>637.400</t>
    </r>
  </si>
  <si>
    <r>
      <t xml:space="preserve">TM </t>
    </r>
    <r>
      <rPr>
        <u/>
        <sz val="8"/>
        <color theme="1"/>
        <rFont val="Tahoma"/>
        <family val="2"/>
      </rPr>
      <t>36790.000</t>
    </r>
  </si>
  <si>
    <r>
      <t xml:space="preserve">M </t>
    </r>
    <r>
      <rPr>
        <u/>
        <sz val="8"/>
        <color theme="1"/>
        <rFont val="Tahoma"/>
        <family val="2"/>
      </rPr>
      <t>70690.000</t>
    </r>
  </si>
  <si>
    <r>
      <t xml:space="preserve">T </t>
    </r>
    <r>
      <rPr>
        <u/>
        <sz val="8"/>
        <color theme="1"/>
        <rFont val="Tahoma"/>
        <family val="2"/>
      </rPr>
      <t>115.792%</t>
    </r>
  </si>
  <si>
    <r>
      <t xml:space="preserve">T </t>
    </r>
    <r>
      <rPr>
        <u/>
        <sz val="8"/>
        <color theme="1"/>
        <rFont val="Tahoma"/>
        <family val="2"/>
      </rPr>
      <t>310.200</t>
    </r>
  </si>
  <si>
    <r>
      <t xml:space="preserve">T </t>
    </r>
    <r>
      <rPr>
        <u/>
        <sz val="8"/>
        <color theme="1"/>
        <rFont val="Tahoma"/>
        <family val="2"/>
      </rPr>
      <t>709.500</t>
    </r>
  </si>
  <si>
    <r>
      <t xml:space="preserve">T </t>
    </r>
    <r>
      <rPr>
        <u/>
        <sz val="8"/>
        <color theme="1"/>
        <rFont val="Tahoma"/>
        <family val="2"/>
      </rPr>
      <t>5425.000</t>
    </r>
  </si>
  <si>
    <r>
      <t xml:space="preserve">T </t>
    </r>
    <r>
      <rPr>
        <u/>
        <sz val="8"/>
        <color theme="1"/>
        <rFont val="Tahoma"/>
        <family val="2"/>
      </rPr>
      <t>648.100</t>
    </r>
  </si>
  <si>
    <r>
      <t xml:space="preserve">TM </t>
    </r>
    <r>
      <rPr>
        <u/>
        <sz val="8"/>
        <color theme="1"/>
        <rFont val="Tahoma"/>
        <family val="2"/>
      </rPr>
      <t>36810.000</t>
    </r>
  </si>
  <si>
    <r>
      <t xml:space="preserve">M </t>
    </r>
    <r>
      <rPr>
        <u/>
        <sz val="8"/>
        <color theme="1"/>
        <rFont val="Tahoma"/>
        <family val="2"/>
      </rPr>
      <t>70960.000</t>
    </r>
  </si>
  <si>
    <r>
      <t xml:space="preserve">T </t>
    </r>
    <r>
      <rPr>
        <u/>
        <sz val="8"/>
        <color theme="1"/>
        <rFont val="Tahoma"/>
        <family val="2"/>
      </rPr>
      <t>114.913%</t>
    </r>
  </si>
  <si>
    <r>
      <t xml:space="preserve">T </t>
    </r>
    <r>
      <rPr>
        <u/>
        <sz val="8"/>
        <color theme="1"/>
        <rFont val="Tahoma"/>
        <family val="2"/>
      </rPr>
      <t>313.300</t>
    </r>
  </si>
  <si>
    <r>
      <t xml:space="preserve">T </t>
    </r>
    <r>
      <rPr>
        <u/>
        <sz val="8"/>
        <color rgb="FF0000FF"/>
        <rFont val="Tahoma"/>
        <family val="2"/>
      </rPr>
      <t>710.700</t>
    </r>
  </si>
  <si>
    <r>
      <t xml:space="preserve">T </t>
    </r>
    <r>
      <rPr>
        <u/>
        <sz val="8"/>
        <color rgb="FF0000FF"/>
        <rFont val="Tahoma"/>
        <family val="2"/>
      </rPr>
      <t>5392.000</t>
    </r>
  </si>
  <si>
    <r>
      <t xml:space="preserve">T </t>
    </r>
    <r>
      <rPr>
        <u/>
        <sz val="8"/>
        <color rgb="FF0000FF"/>
        <rFont val="Tahoma"/>
        <family val="2"/>
      </rPr>
      <t>645.000</t>
    </r>
  </si>
  <si>
    <r>
      <t xml:space="preserve">TM </t>
    </r>
    <r>
      <rPr>
        <u/>
        <sz val="8"/>
        <color rgb="FF0000FF"/>
        <rFont val="Tahoma"/>
        <family val="2"/>
      </rPr>
      <t>36750.000</t>
    </r>
  </si>
  <si>
    <r>
      <t xml:space="preserve">M </t>
    </r>
    <r>
      <rPr>
        <u/>
        <sz val="8"/>
        <color rgb="FF0000FF"/>
        <rFont val="Tahoma"/>
        <family val="2"/>
      </rPr>
      <t>70660.000</t>
    </r>
  </si>
  <si>
    <r>
      <t xml:space="preserve">T </t>
    </r>
    <r>
      <rPr>
        <u/>
        <sz val="8"/>
        <color rgb="FF0000FF"/>
        <rFont val="Tahoma"/>
        <family val="2"/>
      </rPr>
      <t>115.644%</t>
    </r>
  </si>
  <si>
    <r>
      <t xml:space="preserve">T </t>
    </r>
    <r>
      <rPr>
        <u/>
        <sz val="8"/>
        <color rgb="FF0000FF"/>
        <rFont val="Tahoma"/>
        <family val="2"/>
      </rPr>
      <t>311.300</t>
    </r>
  </si>
  <si>
    <r>
      <t xml:space="preserve">T </t>
    </r>
    <r>
      <rPr>
        <u/>
        <sz val="8"/>
        <color rgb="FF0000FF"/>
        <rFont val="Tahoma"/>
        <family val="2"/>
      </rPr>
      <t>174.500</t>
    </r>
  </si>
  <si>
    <r>
      <t xml:space="preserve">T </t>
    </r>
    <r>
      <rPr>
        <u/>
        <sz val="8"/>
        <color rgb="FF0000FF"/>
        <rFont val="Tahoma"/>
        <family val="2"/>
      </rPr>
      <t>4.959</t>
    </r>
  </si>
  <si>
    <r>
      <t xml:space="preserve">T </t>
    </r>
    <r>
      <rPr>
        <u/>
        <sz val="8"/>
        <color rgb="FF0000FF"/>
        <rFont val="Tahoma"/>
        <family val="2"/>
      </rPr>
      <t>33.650</t>
    </r>
  </si>
  <si>
    <r>
      <t xml:space="preserve">T </t>
    </r>
    <r>
      <rPr>
        <u/>
        <sz val="8"/>
        <color rgb="FF0000FF"/>
        <rFont val="Tahoma"/>
        <family val="2"/>
      </rPr>
      <t>6.564</t>
    </r>
  </si>
  <si>
    <r>
      <t xml:space="preserve">TM </t>
    </r>
    <r>
      <rPr>
        <u/>
        <sz val="8"/>
        <color rgb="FF0000FF"/>
        <rFont val="Tahoma"/>
        <family val="2"/>
      </rPr>
      <t>84.880</t>
    </r>
  </si>
  <si>
    <r>
      <t xml:space="preserve">M </t>
    </r>
    <r>
      <rPr>
        <u/>
        <sz val="8"/>
        <color rgb="FF0000FF"/>
        <rFont val="Tahoma"/>
        <family val="2"/>
      </rPr>
      <t>315.000</t>
    </r>
  </si>
  <si>
    <r>
      <t xml:space="preserve">T </t>
    </r>
    <r>
      <rPr>
        <u/>
        <sz val="8"/>
        <color rgb="FF0000FF"/>
        <rFont val="Tahoma"/>
        <family val="2"/>
      </rPr>
      <t>0.669%</t>
    </r>
  </si>
  <si>
    <r>
      <t xml:space="preserve">T </t>
    </r>
    <r>
      <rPr>
        <u/>
        <sz val="8"/>
        <color rgb="FF0000FF"/>
        <rFont val="Tahoma"/>
        <family val="2"/>
      </rPr>
      <t>1.725</t>
    </r>
  </si>
  <si>
    <r>
      <t xml:space="preserve">T </t>
    </r>
    <r>
      <rPr>
        <u/>
        <sz val="8"/>
        <color rgb="FF0000FF"/>
        <rFont val="Tahoma"/>
        <family val="2"/>
      </rPr>
      <t>0.416</t>
    </r>
  </si>
  <si>
    <r>
      <t xml:space="preserve">T </t>
    </r>
    <r>
      <rPr>
        <u/>
        <sz val="8"/>
        <color rgb="FF0000FF"/>
        <rFont val="Tahoma"/>
        <family val="2"/>
      </rPr>
      <t>0.698</t>
    </r>
  </si>
  <si>
    <r>
      <t xml:space="preserve">T </t>
    </r>
    <r>
      <rPr>
        <u/>
        <sz val="8"/>
        <color rgb="FF0000FF"/>
        <rFont val="Tahoma"/>
        <family val="2"/>
      </rPr>
      <t>1.018</t>
    </r>
  </si>
  <si>
    <r>
      <t xml:space="preserve">TM </t>
    </r>
    <r>
      <rPr>
        <u/>
        <sz val="8"/>
        <color rgb="FF0000FF"/>
        <rFont val="Tahoma"/>
        <family val="2"/>
      </rPr>
      <t>0.231</t>
    </r>
  </si>
  <si>
    <r>
      <t xml:space="preserve">M </t>
    </r>
    <r>
      <rPr>
        <u/>
        <sz val="8"/>
        <color rgb="FF0000FF"/>
        <rFont val="Tahoma"/>
        <family val="2"/>
      </rPr>
      <t>0.446</t>
    </r>
  </si>
  <si>
    <r>
      <t xml:space="preserve">T </t>
    </r>
    <r>
      <rPr>
        <u/>
        <sz val="8"/>
        <color rgb="FF0000FF"/>
        <rFont val="Tahoma"/>
        <family val="2"/>
      </rPr>
      <t>0.579</t>
    </r>
  </si>
  <si>
    <r>
      <t xml:space="preserve">T </t>
    </r>
    <r>
      <rPr>
        <u/>
        <sz val="8"/>
        <color rgb="FF0000FF"/>
        <rFont val="Tahoma"/>
        <family val="2"/>
      </rPr>
      <t>0.554</t>
    </r>
  </si>
  <si>
    <r>
      <t xml:space="preserve">T </t>
    </r>
    <r>
      <rPr>
        <u/>
        <sz val="8"/>
        <color rgb="FF0000FF"/>
        <rFont val="Tahoma"/>
        <family val="2"/>
      </rPr>
      <t>0.238</t>
    </r>
  </si>
  <si>
    <r>
      <t xml:space="preserve">TM </t>
    </r>
    <r>
      <rPr>
        <u/>
        <sz val="8"/>
        <color theme="1"/>
        <rFont val="Tahoma"/>
        <family val="2"/>
      </rPr>
      <t>338.200</t>
    </r>
  </si>
  <si>
    <r>
      <t xml:space="preserve">T </t>
    </r>
    <r>
      <rPr>
        <u/>
        <sz val="8"/>
        <color theme="1"/>
        <rFont val="Tahoma"/>
        <family val="2"/>
      </rPr>
      <t>117.570%</t>
    </r>
  </si>
  <si>
    <r>
      <t xml:space="preserve">TM </t>
    </r>
    <r>
      <rPr>
        <u/>
        <sz val="8"/>
        <color theme="1"/>
        <rFont val="Tahoma"/>
        <family val="2"/>
      </rPr>
      <t>338.900</t>
    </r>
  </si>
  <si>
    <r>
      <t xml:space="preserve">T </t>
    </r>
    <r>
      <rPr>
        <u/>
        <sz val="8"/>
        <color theme="1"/>
        <rFont val="Tahoma"/>
        <family val="2"/>
      </rPr>
      <t>117.752%</t>
    </r>
  </si>
  <si>
    <r>
      <t xml:space="preserve">TM </t>
    </r>
    <r>
      <rPr>
        <u/>
        <sz val="8"/>
        <color theme="1"/>
        <rFont val="Tahoma"/>
        <family val="2"/>
      </rPr>
      <t>336.900</t>
    </r>
  </si>
  <si>
    <r>
      <t xml:space="preserve">T </t>
    </r>
    <r>
      <rPr>
        <u/>
        <sz val="8"/>
        <color theme="1"/>
        <rFont val="Tahoma"/>
        <family val="2"/>
      </rPr>
      <t>117.342%</t>
    </r>
  </si>
  <si>
    <r>
      <t xml:space="preserve">TM </t>
    </r>
    <r>
      <rPr>
        <u/>
        <sz val="8"/>
        <color rgb="FF0000FF"/>
        <rFont val="Tahoma"/>
        <family val="2"/>
      </rPr>
      <t>338.000</t>
    </r>
  </si>
  <si>
    <r>
      <t xml:space="preserve">T </t>
    </r>
    <r>
      <rPr>
        <u/>
        <sz val="8"/>
        <color rgb="FF0000FF"/>
        <rFont val="Tahoma"/>
        <family val="2"/>
      </rPr>
      <t>117.555%</t>
    </r>
  </si>
  <si>
    <r>
      <t xml:space="preserve">TM </t>
    </r>
    <r>
      <rPr>
        <u/>
        <sz val="8"/>
        <color rgb="FF0000FF"/>
        <rFont val="Tahoma"/>
        <family val="2"/>
      </rPr>
      <t>1.024</t>
    </r>
  </si>
  <si>
    <r>
      <t xml:space="preserve">T </t>
    </r>
    <r>
      <rPr>
        <u/>
        <sz val="8"/>
        <color rgb="FF0000FF"/>
        <rFont val="Tahoma"/>
        <family val="2"/>
      </rPr>
      <t>0.205%</t>
    </r>
  </si>
  <si>
    <r>
      <t xml:space="preserve">TM </t>
    </r>
    <r>
      <rPr>
        <u/>
        <sz val="8"/>
        <color rgb="FF0000FF"/>
        <rFont val="Tahoma"/>
        <family val="2"/>
      </rPr>
      <t>0.303</t>
    </r>
  </si>
  <si>
    <r>
      <t xml:space="preserve">T </t>
    </r>
    <r>
      <rPr>
        <u/>
        <sz val="8"/>
        <color rgb="FF0000FF"/>
        <rFont val="Tahoma"/>
        <family val="2"/>
      </rPr>
      <t>0.174</t>
    </r>
  </si>
  <si>
    <r>
      <t xml:space="preserve">T </t>
    </r>
    <r>
      <rPr>
        <u/>
        <sz val="8"/>
        <color theme="1"/>
        <rFont val="Tahoma"/>
        <family val="2"/>
      </rPr>
      <t>115.678%</t>
    </r>
  </si>
  <si>
    <r>
      <t xml:space="preserve">T </t>
    </r>
    <r>
      <rPr>
        <u/>
        <sz val="8"/>
        <color theme="1"/>
        <rFont val="Tahoma"/>
        <family val="2"/>
      </rPr>
      <t>115.669%</t>
    </r>
  </si>
  <si>
    <r>
      <t xml:space="preserve">T </t>
    </r>
    <r>
      <rPr>
        <u/>
        <sz val="8"/>
        <color theme="1"/>
        <rFont val="Tahoma"/>
        <family val="2"/>
      </rPr>
      <t>115.060%</t>
    </r>
  </si>
  <si>
    <r>
      <t xml:space="preserve">T </t>
    </r>
    <r>
      <rPr>
        <u/>
        <sz val="8"/>
        <color rgb="FF0000FF"/>
        <rFont val="Tahoma"/>
        <family val="2"/>
      </rPr>
      <t>115.469%</t>
    </r>
  </si>
  <si>
    <r>
      <t xml:space="preserve">T </t>
    </r>
    <r>
      <rPr>
        <u/>
        <sz val="8"/>
        <color rgb="FF0000FF"/>
        <rFont val="Tahoma"/>
        <family val="2"/>
      </rPr>
      <t>0.354%</t>
    </r>
  </si>
  <si>
    <r>
      <t xml:space="preserve">T </t>
    </r>
    <r>
      <rPr>
        <u/>
        <sz val="8"/>
        <color rgb="FF0000FF"/>
        <rFont val="Tahoma"/>
        <family val="2"/>
      </rPr>
      <t>0.306</t>
    </r>
  </si>
  <si>
    <r>
      <t xml:space="preserve">T </t>
    </r>
    <r>
      <rPr>
        <u/>
        <sz val="8"/>
        <color theme="1"/>
        <rFont val="Tahoma"/>
        <family val="2"/>
      </rPr>
      <t>109.390%</t>
    </r>
  </si>
  <si>
    <r>
      <t xml:space="preserve">T </t>
    </r>
    <r>
      <rPr>
        <u/>
        <sz val="8"/>
        <color theme="1"/>
        <rFont val="Tahoma"/>
        <family val="2"/>
      </rPr>
      <t>109.072%</t>
    </r>
  </si>
  <si>
    <r>
      <t xml:space="preserve">T </t>
    </r>
    <r>
      <rPr>
        <u/>
        <sz val="8"/>
        <color theme="1"/>
        <rFont val="Tahoma"/>
        <family val="2"/>
      </rPr>
      <t>108.494%</t>
    </r>
  </si>
  <si>
    <r>
      <t xml:space="preserve">T </t>
    </r>
    <r>
      <rPr>
        <u/>
        <sz val="8"/>
        <color rgb="FF0000FF"/>
        <rFont val="Tahoma"/>
        <family val="2"/>
      </rPr>
      <t>108.985%</t>
    </r>
  </si>
  <si>
    <r>
      <t xml:space="preserve">T </t>
    </r>
    <r>
      <rPr>
        <u/>
        <sz val="8"/>
        <color rgb="FF0000FF"/>
        <rFont val="Tahoma"/>
        <family val="2"/>
      </rPr>
      <t>0.454%</t>
    </r>
  </si>
  <si>
    <r>
      <t>SMW-44-C1</t>
    </r>
    <r>
      <rPr>
        <sz val="7"/>
        <color theme="1"/>
        <rFont val="Tahoma"/>
        <family val="2"/>
      </rPr>
      <t>2/25/2014 3:35:20 PM</t>
    </r>
  </si>
  <si>
    <r>
      <t xml:space="preserve">T </t>
    </r>
    <r>
      <rPr>
        <u/>
        <sz val="8"/>
        <color theme="1"/>
        <rFont val="Tahoma"/>
        <family val="2"/>
      </rPr>
      <t>442.300</t>
    </r>
  </si>
  <si>
    <r>
      <t xml:space="preserve">T </t>
    </r>
    <r>
      <rPr>
        <u/>
        <sz val="8"/>
        <color theme="1"/>
        <rFont val="Tahoma"/>
        <family val="2"/>
      </rPr>
      <t>5796.000</t>
    </r>
  </si>
  <si>
    <r>
      <t xml:space="preserve">T </t>
    </r>
    <r>
      <rPr>
        <u/>
        <sz val="8"/>
        <color theme="1"/>
        <rFont val="Tahoma"/>
        <family val="2"/>
      </rPr>
      <t>910.400</t>
    </r>
  </si>
  <si>
    <r>
      <t xml:space="preserve">TM </t>
    </r>
    <r>
      <rPr>
        <u/>
        <sz val="8"/>
        <color theme="1"/>
        <rFont val="Tahoma"/>
        <family val="2"/>
      </rPr>
      <t>36510.000</t>
    </r>
  </si>
  <si>
    <r>
      <t xml:space="preserve">M </t>
    </r>
    <r>
      <rPr>
        <u/>
        <sz val="8"/>
        <color theme="1"/>
        <rFont val="Tahoma"/>
        <family val="2"/>
      </rPr>
      <t>45250.000</t>
    </r>
  </si>
  <si>
    <r>
      <t xml:space="preserve">T </t>
    </r>
    <r>
      <rPr>
        <u/>
        <sz val="8"/>
        <color theme="1"/>
        <rFont val="Tahoma"/>
        <family val="2"/>
      </rPr>
      <t>111.602%</t>
    </r>
  </si>
  <si>
    <r>
      <t xml:space="preserve">T </t>
    </r>
    <r>
      <rPr>
        <u/>
        <sz val="8"/>
        <color theme="1"/>
        <rFont val="Tahoma"/>
        <family val="2"/>
      </rPr>
      <t>223.900</t>
    </r>
  </si>
  <si>
    <r>
      <t xml:space="preserve">T </t>
    </r>
    <r>
      <rPr>
        <u/>
        <sz val="8"/>
        <color theme="1"/>
        <rFont val="Tahoma"/>
        <family val="2"/>
      </rPr>
      <t>125.500</t>
    </r>
  </si>
  <si>
    <r>
      <t xml:space="preserve">T </t>
    </r>
    <r>
      <rPr>
        <u/>
        <sz val="8"/>
        <color theme="1"/>
        <rFont val="Tahoma"/>
        <family val="2"/>
      </rPr>
      <t>438.600</t>
    </r>
  </si>
  <si>
    <r>
      <t xml:space="preserve">T </t>
    </r>
    <r>
      <rPr>
        <u/>
        <sz val="8"/>
        <color theme="1"/>
        <rFont val="Tahoma"/>
        <family val="2"/>
      </rPr>
      <t>5726.000</t>
    </r>
  </si>
  <si>
    <r>
      <t xml:space="preserve">T </t>
    </r>
    <r>
      <rPr>
        <u/>
        <sz val="8"/>
        <color theme="1"/>
        <rFont val="Tahoma"/>
        <family val="2"/>
      </rPr>
      <t>894.900</t>
    </r>
  </si>
  <si>
    <r>
      <t xml:space="preserve">TM </t>
    </r>
    <r>
      <rPr>
        <u/>
        <sz val="8"/>
        <color theme="1"/>
        <rFont val="Tahoma"/>
        <family val="2"/>
      </rPr>
      <t>36400.000</t>
    </r>
  </si>
  <si>
    <r>
      <t xml:space="preserve">M </t>
    </r>
    <r>
      <rPr>
        <u/>
        <sz val="8"/>
        <color theme="1"/>
        <rFont val="Tahoma"/>
        <family val="2"/>
      </rPr>
      <t>45070.000</t>
    </r>
  </si>
  <si>
    <r>
      <t xml:space="preserve">T </t>
    </r>
    <r>
      <rPr>
        <u/>
        <sz val="8"/>
        <color theme="1"/>
        <rFont val="Tahoma"/>
        <family val="2"/>
      </rPr>
      <t>112.694%</t>
    </r>
  </si>
  <si>
    <r>
      <t xml:space="preserve">T </t>
    </r>
    <r>
      <rPr>
        <u/>
        <sz val="8"/>
        <color theme="1"/>
        <rFont val="Tahoma"/>
        <family val="2"/>
      </rPr>
      <t>224.400</t>
    </r>
  </si>
  <si>
    <r>
      <t xml:space="preserve">T </t>
    </r>
    <r>
      <rPr>
        <u/>
        <sz val="8"/>
        <color theme="1"/>
        <rFont val="Tahoma"/>
        <family val="2"/>
      </rPr>
      <t>125.400</t>
    </r>
  </si>
  <si>
    <r>
      <t xml:space="preserve">T </t>
    </r>
    <r>
      <rPr>
        <u/>
        <sz val="8"/>
        <color theme="1"/>
        <rFont val="Tahoma"/>
        <family val="2"/>
      </rPr>
      <t>440.800</t>
    </r>
  </si>
  <si>
    <r>
      <t xml:space="preserve">T </t>
    </r>
    <r>
      <rPr>
        <u/>
        <sz val="8"/>
        <color theme="1"/>
        <rFont val="Tahoma"/>
        <family val="2"/>
      </rPr>
      <t>5772.000</t>
    </r>
  </si>
  <si>
    <r>
      <t xml:space="preserve">T </t>
    </r>
    <r>
      <rPr>
        <u/>
        <sz val="8"/>
        <color theme="1"/>
        <rFont val="Tahoma"/>
        <family val="2"/>
      </rPr>
      <t>896.900</t>
    </r>
  </si>
  <si>
    <r>
      <t xml:space="preserve">TM </t>
    </r>
    <r>
      <rPr>
        <u/>
        <sz val="8"/>
        <color theme="1"/>
        <rFont val="Tahoma"/>
        <family val="2"/>
      </rPr>
      <t>36550.000</t>
    </r>
  </si>
  <si>
    <r>
      <t xml:space="preserve">M </t>
    </r>
    <r>
      <rPr>
        <u/>
        <sz val="8"/>
        <color theme="1"/>
        <rFont val="Tahoma"/>
        <family val="2"/>
      </rPr>
      <t>46230.000</t>
    </r>
  </si>
  <si>
    <r>
      <t xml:space="preserve">T </t>
    </r>
    <r>
      <rPr>
        <u/>
        <sz val="8"/>
        <color theme="1"/>
        <rFont val="Tahoma"/>
        <family val="2"/>
      </rPr>
      <t>112.642%</t>
    </r>
  </si>
  <si>
    <r>
      <t xml:space="preserve">T </t>
    </r>
    <r>
      <rPr>
        <u/>
        <sz val="8"/>
        <color theme="1"/>
        <rFont val="Tahoma"/>
        <family val="2"/>
      </rPr>
      <t>221.100</t>
    </r>
  </si>
  <si>
    <r>
      <t xml:space="preserve">T </t>
    </r>
    <r>
      <rPr>
        <u/>
        <sz val="8"/>
        <color rgb="FF0000FF"/>
        <rFont val="Tahoma"/>
        <family val="2"/>
      </rPr>
      <t>440.600</t>
    </r>
  </si>
  <si>
    <r>
      <t xml:space="preserve">T </t>
    </r>
    <r>
      <rPr>
        <u/>
        <sz val="8"/>
        <color rgb="FF0000FF"/>
        <rFont val="Tahoma"/>
        <family val="2"/>
      </rPr>
      <t>5764.000</t>
    </r>
  </si>
  <si>
    <r>
      <t xml:space="preserve">T </t>
    </r>
    <r>
      <rPr>
        <u/>
        <sz val="8"/>
        <color rgb="FF0000FF"/>
        <rFont val="Tahoma"/>
        <family val="2"/>
      </rPr>
      <t>900.700</t>
    </r>
  </si>
  <si>
    <r>
      <t xml:space="preserve">TM </t>
    </r>
    <r>
      <rPr>
        <u/>
        <sz val="8"/>
        <color rgb="FF0000FF"/>
        <rFont val="Tahoma"/>
        <family val="2"/>
      </rPr>
      <t>36490.000</t>
    </r>
  </si>
  <si>
    <r>
      <t xml:space="preserve">M </t>
    </r>
    <r>
      <rPr>
        <u/>
        <sz val="8"/>
        <color rgb="FF0000FF"/>
        <rFont val="Tahoma"/>
        <family val="2"/>
      </rPr>
      <t>45520.000</t>
    </r>
  </si>
  <si>
    <r>
      <t xml:space="preserve">T </t>
    </r>
    <r>
      <rPr>
        <u/>
        <sz val="8"/>
        <color rgb="FF0000FF"/>
        <rFont val="Tahoma"/>
        <family val="2"/>
      </rPr>
      <t>112.313%</t>
    </r>
  </si>
  <si>
    <r>
      <t xml:space="preserve">T </t>
    </r>
    <r>
      <rPr>
        <u/>
        <sz val="8"/>
        <color rgb="FF0000FF"/>
        <rFont val="Tahoma"/>
        <family val="2"/>
      </rPr>
      <t>223.100</t>
    </r>
  </si>
  <si>
    <r>
      <t xml:space="preserve">T </t>
    </r>
    <r>
      <rPr>
        <u/>
        <sz val="8"/>
        <color rgb="FF0000FF"/>
        <rFont val="Tahoma"/>
        <family val="2"/>
      </rPr>
      <t>125.400</t>
    </r>
  </si>
  <si>
    <r>
      <t xml:space="preserve">T </t>
    </r>
    <r>
      <rPr>
        <u/>
        <sz val="8"/>
        <color rgb="FF0000FF"/>
        <rFont val="Tahoma"/>
        <family val="2"/>
      </rPr>
      <t>1.861</t>
    </r>
  </si>
  <si>
    <r>
      <t xml:space="preserve">T </t>
    </r>
    <r>
      <rPr>
        <u/>
        <sz val="8"/>
        <color rgb="FF0000FF"/>
        <rFont val="Tahoma"/>
        <family val="2"/>
      </rPr>
      <t>35.680</t>
    </r>
  </si>
  <si>
    <r>
      <t xml:space="preserve">T </t>
    </r>
    <r>
      <rPr>
        <u/>
        <sz val="8"/>
        <color rgb="FF0000FF"/>
        <rFont val="Tahoma"/>
        <family val="2"/>
      </rPr>
      <t>8.384</t>
    </r>
  </si>
  <si>
    <r>
      <t xml:space="preserve">TM </t>
    </r>
    <r>
      <rPr>
        <u/>
        <sz val="8"/>
        <color rgb="FF0000FF"/>
        <rFont val="Tahoma"/>
        <family val="2"/>
      </rPr>
      <t>81.670</t>
    </r>
  </si>
  <si>
    <r>
      <t xml:space="preserve">M </t>
    </r>
    <r>
      <rPr>
        <u/>
        <sz val="8"/>
        <color rgb="FF0000FF"/>
        <rFont val="Tahoma"/>
        <family val="2"/>
      </rPr>
      <t>626.800</t>
    </r>
  </si>
  <si>
    <r>
      <t xml:space="preserve">T </t>
    </r>
    <r>
      <rPr>
        <u/>
        <sz val="8"/>
        <color rgb="FF0000FF"/>
        <rFont val="Tahoma"/>
        <family val="2"/>
      </rPr>
      <t>0.616%</t>
    </r>
  </si>
  <si>
    <r>
      <t xml:space="preserve">T </t>
    </r>
    <r>
      <rPr>
        <u/>
        <sz val="8"/>
        <color rgb="FF0000FF"/>
        <rFont val="Tahoma"/>
        <family val="2"/>
      </rPr>
      <t>1.776</t>
    </r>
  </si>
  <si>
    <r>
      <t xml:space="preserve">T </t>
    </r>
    <r>
      <rPr>
        <u/>
        <sz val="8"/>
        <color rgb="FF0000FF"/>
        <rFont val="Tahoma"/>
        <family val="2"/>
      </rPr>
      <t>0.130</t>
    </r>
  </si>
  <si>
    <r>
      <t xml:space="preserve">T </t>
    </r>
    <r>
      <rPr>
        <u/>
        <sz val="8"/>
        <color rgb="FF0000FF"/>
        <rFont val="Tahoma"/>
        <family val="2"/>
      </rPr>
      <t>0.619</t>
    </r>
  </si>
  <si>
    <r>
      <t xml:space="preserve">TM </t>
    </r>
    <r>
      <rPr>
        <u/>
        <sz val="8"/>
        <color rgb="FF0000FF"/>
        <rFont val="Tahoma"/>
        <family val="2"/>
      </rPr>
      <t>0.224</t>
    </r>
  </si>
  <si>
    <r>
      <t xml:space="preserve">M </t>
    </r>
    <r>
      <rPr>
        <u/>
        <sz val="8"/>
        <color rgb="FF0000FF"/>
        <rFont val="Tahoma"/>
        <family val="2"/>
      </rPr>
      <t>1.377</t>
    </r>
  </si>
  <si>
    <r>
      <t xml:space="preserve">T </t>
    </r>
    <r>
      <rPr>
        <u/>
        <sz val="8"/>
        <color rgb="FF0000FF"/>
        <rFont val="Tahoma"/>
        <family val="2"/>
      </rPr>
      <t>0.548</t>
    </r>
  </si>
  <si>
    <r>
      <t xml:space="preserve">T </t>
    </r>
    <r>
      <rPr>
        <u/>
        <sz val="8"/>
        <color rgb="FF0000FF"/>
        <rFont val="Tahoma"/>
        <family val="2"/>
      </rPr>
      <t>0.103</t>
    </r>
  </si>
  <si>
    <r>
      <t xml:space="preserve">TM </t>
    </r>
    <r>
      <rPr>
        <u/>
        <sz val="8"/>
        <color theme="1"/>
        <rFont val="Tahoma"/>
        <family val="2"/>
      </rPr>
      <t>190.900</t>
    </r>
  </si>
  <si>
    <r>
      <t xml:space="preserve">T </t>
    </r>
    <r>
      <rPr>
        <u/>
        <sz val="8"/>
        <color theme="1"/>
        <rFont val="Tahoma"/>
        <family val="2"/>
      </rPr>
      <t>114.356%</t>
    </r>
  </si>
  <si>
    <r>
      <t xml:space="preserve">TM </t>
    </r>
    <r>
      <rPr>
        <u/>
        <sz val="8"/>
        <color theme="1"/>
        <rFont val="Tahoma"/>
        <family val="2"/>
      </rPr>
      <t>190.500</t>
    </r>
  </si>
  <si>
    <r>
      <t xml:space="preserve">T </t>
    </r>
    <r>
      <rPr>
        <u/>
        <sz val="8"/>
        <color theme="1"/>
        <rFont val="Tahoma"/>
        <family val="2"/>
      </rPr>
      <t>114.638%</t>
    </r>
  </si>
  <si>
    <r>
      <t xml:space="preserve">TM </t>
    </r>
    <r>
      <rPr>
        <u/>
        <sz val="8"/>
        <color theme="1"/>
        <rFont val="Tahoma"/>
        <family val="2"/>
      </rPr>
      <t>189.800</t>
    </r>
  </si>
  <si>
    <r>
      <t xml:space="preserve">T </t>
    </r>
    <r>
      <rPr>
        <u/>
        <sz val="8"/>
        <color theme="1"/>
        <rFont val="Tahoma"/>
        <family val="2"/>
      </rPr>
      <t>114.838%</t>
    </r>
  </si>
  <si>
    <r>
      <t xml:space="preserve">TM </t>
    </r>
    <r>
      <rPr>
        <u/>
        <sz val="8"/>
        <color rgb="FF0000FF"/>
        <rFont val="Tahoma"/>
        <family val="2"/>
      </rPr>
      <t>190.400</t>
    </r>
  </si>
  <si>
    <r>
      <t xml:space="preserve">T </t>
    </r>
    <r>
      <rPr>
        <u/>
        <sz val="8"/>
        <color rgb="FF0000FF"/>
        <rFont val="Tahoma"/>
        <family val="2"/>
      </rPr>
      <t>114.611%</t>
    </r>
  </si>
  <si>
    <r>
      <t xml:space="preserve">TM </t>
    </r>
    <r>
      <rPr>
        <u/>
        <sz val="8"/>
        <color rgb="FF0000FF"/>
        <rFont val="Tahoma"/>
        <family val="2"/>
      </rPr>
      <t>0.573</t>
    </r>
  </si>
  <si>
    <r>
      <t xml:space="preserve">T </t>
    </r>
    <r>
      <rPr>
        <u/>
        <sz val="8"/>
        <color rgb="FF0000FF"/>
        <rFont val="Tahoma"/>
        <family val="2"/>
      </rPr>
      <t>0.242%</t>
    </r>
  </si>
  <si>
    <r>
      <t xml:space="preserve">TM </t>
    </r>
    <r>
      <rPr>
        <u/>
        <sz val="8"/>
        <color rgb="FF0000FF"/>
        <rFont val="Tahoma"/>
        <family val="2"/>
      </rPr>
      <t>0.301</t>
    </r>
  </si>
  <si>
    <r>
      <t xml:space="preserve">T </t>
    </r>
    <r>
      <rPr>
        <u/>
        <sz val="8"/>
        <color rgb="FF0000FF"/>
        <rFont val="Tahoma"/>
        <family val="2"/>
      </rPr>
      <t>0.211</t>
    </r>
  </si>
  <si>
    <r>
      <t xml:space="preserve">T </t>
    </r>
    <r>
      <rPr>
        <u/>
        <sz val="8"/>
        <color theme="1"/>
        <rFont val="Tahoma"/>
        <family val="2"/>
      </rPr>
      <t>112.363%</t>
    </r>
  </si>
  <si>
    <r>
      <t xml:space="preserve">T </t>
    </r>
    <r>
      <rPr>
        <u/>
        <sz val="8"/>
        <color theme="1"/>
        <rFont val="Tahoma"/>
        <family val="2"/>
      </rPr>
      <t>113.449%</t>
    </r>
  </si>
  <si>
    <r>
      <t xml:space="preserve">T </t>
    </r>
    <r>
      <rPr>
        <u/>
        <sz val="8"/>
        <color theme="1"/>
        <rFont val="Tahoma"/>
        <family val="2"/>
      </rPr>
      <t>113.195%</t>
    </r>
  </si>
  <si>
    <r>
      <t xml:space="preserve">T </t>
    </r>
    <r>
      <rPr>
        <u/>
        <sz val="8"/>
        <color rgb="FF0000FF"/>
        <rFont val="Tahoma"/>
        <family val="2"/>
      </rPr>
      <t>113.002%</t>
    </r>
  </si>
  <si>
    <r>
      <t xml:space="preserve">T </t>
    </r>
    <r>
      <rPr>
        <u/>
        <sz val="8"/>
        <color rgb="FF0000FF"/>
        <rFont val="Tahoma"/>
        <family val="2"/>
      </rPr>
      <t>0.568%</t>
    </r>
  </si>
  <si>
    <r>
      <t xml:space="preserve">T </t>
    </r>
    <r>
      <rPr>
        <u/>
        <sz val="8"/>
        <color theme="1"/>
        <rFont val="Tahoma"/>
        <family val="2"/>
      </rPr>
      <t>107.219%</t>
    </r>
  </si>
  <si>
    <r>
      <t xml:space="preserve">T </t>
    </r>
    <r>
      <rPr>
        <u/>
        <sz val="8"/>
        <color theme="1"/>
        <rFont val="Tahoma"/>
        <family val="2"/>
      </rPr>
      <t>107.709%</t>
    </r>
  </si>
  <si>
    <r>
      <t xml:space="preserve">T </t>
    </r>
    <r>
      <rPr>
        <u/>
        <sz val="8"/>
        <color theme="1"/>
        <rFont val="Tahoma"/>
        <family val="2"/>
      </rPr>
      <t>107.798%</t>
    </r>
  </si>
  <si>
    <r>
      <t xml:space="preserve">T </t>
    </r>
    <r>
      <rPr>
        <u/>
        <sz val="8"/>
        <color rgb="FF0000FF"/>
        <rFont val="Tahoma"/>
        <family val="2"/>
      </rPr>
      <t>107.575%</t>
    </r>
  </si>
  <si>
    <r>
      <t>DBG-50-C1</t>
    </r>
    <r>
      <rPr>
        <sz val="7"/>
        <color theme="1"/>
        <rFont val="Tahoma"/>
        <family val="2"/>
      </rPr>
      <t>2/25/2014 3:42:45 PM</t>
    </r>
  </si>
  <si>
    <r>
      <t xml:space="preserve">T </t>
    </r>
    <r>
      <rPr>
        <u/>
        <sz val="8"/>
        <color theme="1"/>
        <rFont val="Tahoma"/>
        <family val="2"/>
      </rPr>
      <t>266.200</t>
    </r>
  </si>
  <si>
    <r>
      <t xml:space="preserve">T </t>
    </r>
    <r>
      <rPr>
        <u/>
        <sz val="8"/>
        <color theme="1"/>
        <rFont val="Tahoma"/>
        <family val="2"/>
      </rPr>
      <t>4125.000</t>
    </r>
  </si>
  <si>
    <r>
      <t xml:space="preserve">T </t>
    </r>
    <r>
      <rPr>
        <u/>
        <sz val="8"/>
        <color theme="1"/>
        <rFont val="Tahoma"/>
        <family val="2"/>
      </rPr>
      <t>620.300</t>
    </r>
  </si>
  <si>
    <r>
      <t xml:space="preserve">TM </t>
    </r>
    <r>
      <rPr>
        <u/>
        <sz val="8"/>
        <color theme="1"/>
        <rFont val="Tahoma"/>
        <family val="2"/>
      </rPr>
      <t>43920.000</t>
    </r>
  </si>
  <si>
    <r>
      <t xml:space="preserve">M </t>
    </r>
    <r>
      <rPr>
        <u/>
        <sz val="8"/>
        <color theme="1"/>
        <rFont val="Tahoma"/>
        <family val="2"/>
      </rPr>
      <t>54180.000</t>
    </r>
  </si>
  <si>
    <r>
      <t xml:space="preserve">T </t>
    </r>
    <r>
      <rPr>
        <u/>
        <sz val="8"/>
        <color theme="1"/>
        <rFont val="Tahoma"/>
        <family val="2"/>
      </rPr>
      <t>117.838%</t>
    </r>
  </si>
  <si>
    <r>
      <t xml:space="preserve">T </t>
    </r>
    <r>
      <rPr>
        <u/>
        <sz val="8"/>
        <color theme="1"/>
        <rFont val="Tahoma"/>
        <family val="2"/>
      </rPr>
      <t>97.510</t>
    </r>
  </si>
  <si>
    <r>
      <t xml:space="preserve">T </t>
    </r>
    <r>
      <rPr>
        <u/>
        <sz val="8"/>
        <color theme="1"/>
        <rFont val="Tahoma"/>
        <family val="2"/>
      </rPr>
      <t>269.200</t>
    </r>
  </si>
  <si>
    <r>
      <t xml:space="preserve">T </t>
    </r>
    <r>
      <rPr>
        <u/>
        <sz val="8"/>
        <color theme="1"/>
        <rFont val="Tahoma"/>
        <family val="2"/>
      </rPr>
      <t>4172.000</t>
    </r>
  </si>
  <si>
    <r>
      <t xml:space="preserve">T </t>
    </r>
    <r>
      <rPr>
        <u/>
        <sz val="8"/>
        <color theme="1"/>
        <rFont val="Tahoma"/>
        <family val="2"/>
      </rPr>
      <t>634.900</t>
    </r>
  </si>
  <si>
    <r>
      <t xml:space="preserve">TM </t>
    </r>
    <r>
      <rPr>
        <u/>
        <sz val="8"/>
        <color theme="1"/>
        <rFont val="Tahoma"/>
        <family val="2"/>
      </rPr>
      <t>44060.000</t>
    </r>
  </si>
  <si>
    <r>
      <t xml:space="preserve">M </t>
    </r>
    <r>
      <rPr>
        <u/>
        <sz val="8"/>
        <color theme="1"/>
        <rFont val="Tahoma"/>
        <family val="2"/>
      </rPr>
      <t>54710.000</t>
    </r>
  </si>
  <si>
    <r>
      <t xml:space="preserve">T </t>
    </r>
    <r>
      <rPr>
        <u/>
        <sz val="8"/>
        <color theme="1"/>
        <rFont val="Tahoma"/>
        <family val="2"/>
      </rPr>
      <t>117.926%</t>
    </r>
  </si>
  <si>
    <r>
      <t xml:space="preserve">T </t>
    </r>
    <r>
      <rPr>
        <u/>
        <sz val="8"/>
        <color theme="1"/>
        <rFont val="Tahoma"/>
        <family val="2"/>
      </rPr>
      <t>247.100</t>
    </r>
  </si>
  <si>
    <r>
      <t xml:space="preserve">T </t>
    </r>
    <r>
      <rPr>
        <u/>
        <sz val="8"/>
        <color theme="1"/>
        <rFont val="Tahoma"/>
        <family val="2"/>
      </rPr>
      <t>97.820</t>
    </r>
  </si>
  <si>
    <r>
      <t xml:space="preserve">T </t>
    </r>
    <r>
      <rPr>
        <u/>
        <sz val="8"/>
        <color theme="1"/>
        <rFont val="Tahoma"/>
        <family val="2"/>
      </rPr>
      <t>266.500</t>
    </r>
  </si>
  <si>
    <r>
      <t xml:space="preserve">T </t>
    </r>
    <r>
      <rPr>
        <u/>
        <sz val="8"/>
        <color theme="1"/>
        <rFont val="Tahoma"/>
        <family val="2"/>
      </rPr>
      <t>4174.000</t>
    </r>
  </si>
  <si>
    <r>
      <t xml:space="preserve">T </t>
    </r>
    <r>
      <rPr>
        <u/>
        <sz val="8"/>
        <color theme="1"/>
        <rFont val="Tahoma"/>
        <family val="2"/>
      </rPr>
      <t>626.400</t>
    </r>
  </si>
  <si>
    <r>
      <t xml:space="preserve">TM </t>
    </r>
    <r>
      <rPr>
        <u/>
        <sz val="8"/>
        <color theme="1"/>
        <rFont val="Tahoma"/>
        <family val="2"/>
      </rPr>
      <t>43960.000</t>
    </r>
  </si>
  <si>
    <r>
      <t xml:space="preserve">M </t>
    </r>
    <r>
      <rPr>
        <u/>
        <sz val="8"/>
        <color theme="1"/>
        <rFont val="Tahoma"/>
        <family val="2"/>
      </rPr>
      <t>53970.000</t>
    </r>
  </si>
  <si>
    <r>
      <t xml:space="preserve">T </t>
    </r>
    <r>
      <rPr>
        <u/>
        <sz val="8"/>
        <color theme="1"/>
        <rFont val="Tahoma"/>
        <family val="2"/>
      </rPr>
      <t>117.910%</t>
    </r>
  </si>
  <si>
    <r>
      <t xml:space="preserve">T </t>
    </r>
    <r>
      <rPr>
        <u/>
        <sz val="8"/>
        <color theme="1"/>
        <rFont val="Tahoma"/>
        <family val="2"/>
      </rPr>
      <t>97.730</t>
    </r>
  </si>
  <si>
    <r>
      <t xml:space="preserve">T </t>
    </r>
    <r>
      <rPr>
        <u/>
        <sz val="8"/>
        <color rgb="FF0000FF"/>
        <rFont val="Tahoma"/>
        <family val="2"/>
      </rPr>
      <t>267.300</t>
    </r>
  </si>
  <si>
    <r>
      <t xml:space="preserve">T </t>
    </r>
    <r>
      <rPr>
        <u/>
        <sz val="8"/>
        <color rgb="FF0000FF"/>
        <rFont val="Tahoma"/>
        <family val="2"/>
      </rPr>
      <t>4157.000</t>
    </r>
  </si>
  <si>
    <r>
      <t xml:space="preserve">T </t>
    </r>
    <r>
      <rPr>
        <u/>
        <sz val="8"/>
        <color rgb="FF0000FF"/>
        <rFont val="Tahoma"/>
        <family val="2"/>
      </rPr>
      <t>627.200</t>
    </r>
  </si>
  <si>
    <r>
      <t xml:space="preserve">TM </t>
    </r>
    <r>
      <rPr>
        <u/>
        <sz val="8"/>
        <color rgb="FF0000FF"/>
        <rFont val="Tahoma"/>
        <family val="2"/>
      </rPr>
      <t>43980.000</t>
    </r>
  </si>
  <si>
    <r>
      <t xml:space="preserve">M </t>
    </r>
    <r>
      <rPr>
        <u/>
        <sz val="8"/>
        <color rgb="FF0000FF"/>
        <rFont val="Tahoma"/>
        <family val="2"/>
      </rPr>
      <t>54280.000</t>
    </r>
  </si>
  <si>
    <r>
      <t xml:space="preserve">T </t>
    </r>
    <r>
      <rPr>
        <u/>
        <sz val="8"/>
        <color rgb="FF0000FF"/>
        <rFont val="Tahoma"/>
        <family val="2"/>
      </rPr>
      <t>117.891%</t>
    </r>
  </si>
  <si>
    <r>
      <t xml:space="preserve">T </t>
    </r>
    <r>
      <rPr>
        <u/>
        <sz val="8"/>
        <color rgb="FF0000FF"/>
        <rFont val="Tahoma"/>
        <family val="2"/>
      </rPr>
      <t>248.300</t>
    </r>
  </si>
  <si>
    <r>
      <t xml:space="preserve">T </t>
    </r>
    <r>
      <rPr>
        <u/>
        <sz val="8"/>
        <color rgb="FF0000FF"/>
        <rFont val="Tahoma"/>
        <family val="2"/>
      </rPr>
      <t>97.690</t>
    </r>
  </si>
  <si>
    <r>
      <t xml:space="preserve">T </t>
    </r>
    <r>
      <rPr>
        <u/>
        <sz val="8"/>
        <color rgb="FF0000FF"/>
        <rFont val="Tahoma"/>
        <family val="2"/>
      </rPr>
      <t>1.658</t>
    </r>
  </si>
  <si>
    <r>
      <t xml:space="preserve">T </t>
    </r>
    <r>
      <rPr>
        <u/>
        <sz val="8"/>
        <color rgb="FF0000FF"/>
        <rFont val="Tahoma"/>
        <family val="2"/>
      </rPr>
      <t>27.600</t>
    </r>
  </si>
  <si>
    <r>
      <t xml:space="preserve">T </t>
    </r>
    <r>
      <rPr>
        <u/>
        <sz val="8"/>
        <color rgb="FF0000FF"/>
        <rFont val="Tahoma"/>
        <family val="2"/>
      </rPr>
      <t>7.318</t>
    </r>
  </si>
  <si>
    <r>
      <t xml:space="preserve">TM </t>
    </r>
    <r>
      <rPr>
        <u/>
        <sz val="8"/>
        <color rgb="FF0000FF"/>
        <rFont val="Tahoma"/>
        <family val="2"/>
      </rPr>
      <t>71.200</t>
    </r>
  </si>
  <si>
    <r>
      <t xml:space="preserve">M </t>
    </r>
    <r>
      <rPr>
        <u/>
        <sz val="8"/>
        <color rgb="FF0000FF"/>
        <rFont val="Tahoma"/>
        <family val="2"/>
      </rPr>
      <t>381.300</t>
    </r>
  </si>
  <si>
    <r>
      <t xml:space="preserve">T </t>
    </r>
    <r>
      <rPr>
        <u/>
        <sz val="8"/>
        <color rgb="FF0000FF"/>
        <rFont val="Tahoma"/>
        <family val="2"/>
      </rPr>
      <t>0.047%</t>
    </r>
  </si>
  <si>
    <r>
      <t xml:space="preserve">T </t>
    </r>
    <r>
      <rPr>
        <u/>
        <sz val="8"/>
        <color rgb="FF0000FF"/>
        <rFont val="Tahoma"/>
        <family val="2"/>
      </rPr>
      <t>2.108</t>
    </r>
  </si>
  <si>
    <r>
      <t xml:space="preserve">T </t>
    </r>
    <r>
      <rPr>
        <u/>
        <sz val="8"/>
        <color rgb="FF0000FF"/>
        <rFont val="Tahoma"/>
        <family val="2"/>
      </rPr>
      <t>0.664</t>
    </r>
  </si>
  <si>
    <r>
      <t xml:space="preserve">T </t>
    </r>
    <r>
      <rPr>
        <u/>
        <sz val="8"/>
        <color rgb="FF0000FF"/>
        <rFont val="Tahoma"/>
        <family val="2"/>
      </rPr>
      <t>1.167</t>
    </r>
  </si>
  <si>
    <r>
      <t xml:space="preserve">TM </t>
    </r>
    <r>
      <rPr>
        <u/>
        <sz val="8"/>
        <color rgb="FF0000FF"/>
        <rFont val="Tahoma"/>
        <family val="2"/>
      </rPr>
      <t>0.162</t>
    </r>
  </si>
  <si>
    <r>
      <t xml:space="preserve">M </t>
    </r>
    <r>
      <rPr>
        <u/>
        <sz val="8"/>
        <color rgb="FF0000FF"/>
        <rFont val="Tahoma"/>
        <family val="2"/>
      </rPr>
      <t>0.702</t>
    </r>
  </si>
  <si>
    <r>
      <t xml:space="preserve">T </t>
    </r>
    <r>
      <rPr>
        <u/>
        <sz val="8"/>
        <color rgb="FF0000FF"/>
        <rFont val="Tahoma"/>
        <family val="2"/>
      </rPr>
      <t>0.040</t>
    </r>
  </si>
  <si>
    <r>
      <t xml:space="preserve">T </t>
    </r>
    <r>
      <rPr>
        <u/>
        <sz val="8"/>
        <color rgb="FF0000FF"/>
        <rFont val="Tahoma"/>
        <family val="2"/>
      </rPr>
      <t>0.849</t>
    </r>
  </si>
  <si>
    <r>
      <t xml:space="preserve">TM </t>
    </r>
    <r>
      <rPr>
        <u/>
        <sz val="8"/>
        <color theme="1"/>
        <rFont val="Tahoma"/>
        <family val="2"/>
      </rPr>
      <t>177.800</t>
    </r>
  </si>
  <si>
    <r>
      <t xml:space="preserve">T </t>
    </r>
    <r>
      <rPr>
        <u/>
        <sz val="8"/>
        <color theme="1"/>
        <rFont val="Tahoma"/>
        <family val="2"/>
      </rPr>
      <t>119.577%</t>
    </r>
  </si>
  <si>
    <r>
      <t xml:space="preserve">TM </t>
    </r>
    <r>
      <rPr>
        <u/>
        <sz val="8"/>
        <color theme="1"/>
        <rFont val="Tahoma"/>
        <family val="2"/>
      </rPr>
      <t>177.500</t>
    </r>
  </si>
  <si>
    <r>
      <t xml:space="preserve">T </t>
    </r>
    <r>
      <rPr>
        <u/>
        <sz val="8"/>
        <color theme="1"/>
        <rFont val="Tahoma"/>
        <family val="2"/>
      </rPr>
      <t>119.395%</t>
    </r>
  </si>
  <si>
    <r>
      <t xml:space="preserve">TM </t>
    </r>
    <r>
      <rPr>
        <u/>
        <sz val="8"/>
        <color theme="1"/>
        <rFont val="Tahoma"/>
        <family val="2"/>
      </rPr>
      <t>177.700</t>
    </r>
  </si>
  <si>
    <r>
      <t xml:space="preserve">T </t>
    </r>
    <r>
      <rPr>
        <u/>
        <sz val="8"/>
        <color theme="1"/>
        <rFont val="Tahoma"/>
        <family val="2"/>
      </rPr>
      <t>118.965%</t>
    </r>
  </si>
  <si>
    <r>
      <t xml:space="preserve">TM </t>
    </r>
    <r>
      <rPr>
        <u/>
        <sz val="8"/>
        <color rgb="FF0000FF"/>
        <rFont val="Tahoma"/>
        <family val="2"/>
      </rPr>
      <t>177.700</t>
    </r>
  </si>
  <si>
    <r>
      <t xml:space="preserve">T </t>
    </r>
    <r>
      <rPr>
        <u/>
        <sz val="8"/>
        <color rgb="FF0000FF"/>
        <rFont val="Tahoma"/>
        <family val="2"/>
      </rPr>
      <t>119.312%</t>
    </r>
  </si>
  <si>
    <r>
      <t xml:space="preserve">TM </t>
    </r>
    <r>
      <rPr>
        <u/>
        <sz val="8"/>
        <color rgb="FF0000FF"/>
        <rFont val="Tahoma"/>
        <family val="2"/>
      </rPr>
      <t>0.168</t>
    </r>
  </si>
  <si>
    <r>
      <t xml:space="preserve">T </t>
    </r>
    <r>
      <rPr>
        <u/>
        <sz val="8"/>
        <color rgb="FF0000FF"/>
        <rFont val="Tahoma"/>
        <family val="2"/>
      </rPr>
      <t>0.314%</t>
    </r>
  </si>
  <si>
    <r>
      <t xml:space="preserve">TM </t>
    </r>
    <r>
      <rPr>
        <u/>
        <sz val="8"/>
        <color rgb="FF0000FF"/>
        <rFont val="Tahoma"/>
        <family val="2"/>
      </rPr>
      <t>0.094</t>
    </r>
  </si>
  <si>
    <r>
      <t xml:space="preserve">T </t>
    </r>
    <r>
      <rPr>
        <u/>
        <sz val="8"/>
        <color rgb="FF0000FF"/>
        <rFont val="Tahoma"/>
        <family val="2"/>
      </rPr>
      <t>0.263</t>
    </r>
  </si>
  <si>
    <r>
      <t xml:space="preserve">T </t>
    </r>
    <r>
      <rPr>
        <u/>
        <sz val="8"/>
        <color theme="1"/>
        <rFont val="Tahoma"/>
        <family val="2"/>
      </rPr>
      <t>117.151%</t>
    </r>
  </si>
  <si>
    <r>
      <t xml:space="preserve">T </t>
    </r>
    <r>
      <rPr>
        <u/>
        <sz val="8"/>
        <color theme="1"/>
        <rFont val="Tahoma"/>
        <family val="2"/>
      </rPr>
      <t>117.540%</t>
    </r>
  </si>
  <si>
    <r>
      <t xml:space="preserve">T </t>
    </r>
    <r>
      <rPr>
        <u/>
        <sz val="8"/>
        <color theme="1"/>
        <rFont val="Tahoma"/>
        <family val="2"/>
      </rPr>
      <t>117.216%</t>
    </r>
  </si>
  <si>
    <r>
      <t xml:space="preserve">T </t>
    </r>
    <r>
      <rPr>
        <u/>
        <sz val="8"/>
        <color rgb="FF0000FF"/>
        <rFont val="Tahoma"/>
        <family val="2"/>
      </rPr>
      <t>117.303%</t>
    </r>
  </si>
  <si>
    <r>
      <t xml:space="preserve">T </t>
    </r>
    <r>
      <rPr>
        <u/>
        <sz val="8"/>
        <color rgb="FF0000FF"/>
        <rFont val="Tahoma"/>
        <family val="2"/>
      </rPr>
      <t>0.208%</t>
    </r>
  </si>
  <si>
    <r>
      <t xml:space="preserve">T </t>
    </r>
    <r>
      <rPr>
        <u/>
        <sz val="8"/>
        <color rgb="FF0000FF"/>
        <rFont val="Tahoma"/>
        <family val="2"/>
      </rPr>
      <t>0.178</t>
    </r>
  </si>
  <si>
    <r>
      <t xml:space="preserve">T </t>
    </r>
    <r>
      <rPr>
        <u/>
        <sz val="8"/>
        <color theme="1"/>
        <rFont val="Tahoma"/>
        <family val="2"/>
      </rPr>
      <t>109.896%</t>
    </r>
  </si>
  <si>
    <r>
      <t xml:space="preserve">T </t>
    </r>
    <r>
      <rPr>
        <u/>
        <sz val="8"/>
        <color theme="1"/>
        <rFont val="Tahoma"/>
        <family val="2"/>
      </rPr>
      <t>110.187%</t>
    </r>
  </si>
  <si>
    <r>
      <t xml:space="preserve">T </t>
    </r>
    <r>
      <rPr>
        <u/>
        <sz val="8"/>
        <color theme="1"/>
        <rFont val="Tahoma"/>
        <family val="2"/>
      </rPr>
      <t>109.685%</t>
    </r>
  </si>
  <si>
    <r>
      <t xml:space="preserve">T </t>
    </r>
    <r>
      <rPr>
        <u/>
        <sz val="8"/>
        <color rgb="FF0000FF"/>
        <rFont val="Tahoma"/>
        <family val="2"/>
      </rPr>
      <t>109.923%</t>
    </r>
  </si>
  <si>
    <r>
      <t xml:space="preserve">T </t>
    </r>
    <r>
      <rPr>
        <u/>
        <sz val="8"/>
        <color rgb="FF0000FF"/>
        <rFont val="Tahoma"/>
        <family val="2"/>
      </rPr>
      <t>0.252%</t>
    </r>
  </si>
  <si>
    <r>
      <t xml:space="preserve">T </t>
    </r>
    <r>
      <rPr>
        <u/>
        <sz val="8"/>
        <color rgb="FF0000FF"/>
        <rFont val="Tahoma"/>
        <family val="2"/>
      </rPr>
      <t>0.229</t>
    </r>
  </si>
  <si>
    <r>
      <t>SNE-51-C1</t>
    </r>
    <r>
      <rPr>
        <sz val="7"/>
        <color theme="1"/>
        <rFont val="Tahoma"/>
        <family val="2"/>
      </rPr>
      <t>2/25/2014 3:50:09 PM</t>
    </r>
  </si>
  <si>
    <r>
      <t xml:space="preserve">T </t>
    </r>
    <r>
      <rPr>
        <u/>
        <sz val="8"/>
        <color theme="1"/>
        <rFont val="Tahoma"/>
        <family val="2"/>
      </rPr>
      <t>411.900</t>
    </r>
  </si>
  <si>
    <r>
      <t xml:space="preserve">T </t>
    </r>
    <r>
      <rPr>
        <u/>
        <sz val="8"/>
        <color theme="1"/>
        <rFont val="Tahoma"/>
        <family val="2"/>
      </rPr>
      <t>6074.000</t>
    </r>
  </si>
  <si>
    <r>
      <t xml:space="preserve">T </t>
    </r>
    <r>
      <rPr>
        <u/>
        <sz val="8"/>
        <color theme="1"/>
        <rFont val="Tahoma"/>
        <family val="2"/>
      </rPr>
      <t>406.000</t>
    </r>
  </si>
  <si>
    <r>
      <t xml:space="preserve">T </t>
    </r>
    <r>
      <rPr>
        <u/>
        <sz val="8"/>
        <color theme="1"/>
        <rFont val="Tahoma"/>
        <family val="2"/>
      </rPr>
      <t>3859.000</t>
    </r>
  </si>
  <si>
    <r>
      <t xml:space="preserve">TM </t>
    </r>
    <r>
      <rPr>
        <u/>
        <sz val="8"/>
        <color theme="1"/>
        <rFont val="Tahoma"/>
        <family val="2"/>
      </rPr>
      <t>46890.000</t>
    </r>
  </si>
  <si>
    <r>
      <t xml:space="preserve">M </t>
    </r>
    <r>
      <rPr>
        <u/>
        <sz val="8"/>
        <color theme="1"/>
        <rFont val="Tahoma"/>
        <family val="2"/>
      </rPr>
      <t>51760.000</t>
    </r>
  </si>
  <si>
    <r>
      <t xml:space="preserve">T </t>
    </r>
    <r>
      <rPr>
        <u/>
        <sz val="8"/>
        <color theme="1"/>
        <rFont val="Tahoma"/>
        <family val="2"/>
      </rPr>
      <t>116.679%</t>
    </r>
  </si>
  <si>
    <r>
      <t xml:space="preserve">T </t>
    </r>
    <r>
      <rPr>
        <u/>
        <sz val="8"/>
        <color theme="1"/>
        <rFont val="Tahoma"/>
        <family val="2"/>
      </rPr>
      <t>220.800</t>
    </r>
  </si>
  <si>
    <r>
      <t xml:space="preserve">T </t>
    </r>
    <r>
      <rPr>
        <u/>
        <sz val="8"/>
        <color theme="1"/>
        <rFont val="Tahoma"/>
        <family val="2"/>
      </rPr>
      <t>111.300</t>
    </r>
  </si>
  <si>
    <r>
      <t xml:space="preserve">T </t>
    </r>
    <r>
      <rPr>
        <u/>
        <sz val="8"/>
        <color theme="1"/>
        <rFont val="Tahoma"/>
        <family val="2"/>
      </rPr>
      <t>399.700</t>
    </r>
  </si>
  <si>
    <r>
      <t xml:space="preserve">T </t>
    </r>
    <r>
      <rPr>
        <u/>
        <sz val="8"/>
        <color theme="1"/>
        <rFont val="Tahoma"/>
        <family val="2"/>
      </rPr>
      <t>6069.000</t>
    </r>
  </si>
  <si>
    <r>
      <t xml:space="preserve">T </t>
    </r>
    <r>
      <rPr>
        <u/>
        <sz val="8"/>
        <color theme="1"/>
        <rFont val="Tahoma"/>
        <family val="2"/>
      </rPr>
      <t>409.100</t>
    </r>
  </si>
  <si>
    <r>
      <t xml:space="preserve">T </t>
    </r>
    <r>
      <rPr>
        <u/>
        <sz val="8"/>
        <color theme="1"/>
        <rFont val="Tahoma"/>
        <family val="2"/>
      </rPr>
      <t>3834.000</t>
    </r>
  </si>
  <si>
    <r>
      <t xml:space="preserve">TM </t>
    </r>
    <r>
      <rPr>
        <u/>
        <sz val="8"/>
        <color theme="1"/>
        <rFont val="Tahoma"/>
        <family val="2"/>
      </rPr>
      <t>46600.000</t>
    </r>
  </si>
  <si>
    <r>
      <t xml:space="preserve">M </t>
    </r>
    <r>
      <rPr>
        <u/>
        <sz val="8"/>
        <color theme="1"/>
        <rFont val="Tahoma"/>
        <family val="2"/>
      </rPr>
      <t>52360.000</t>
    </r>
  </si>
  <si>
    <r>
      <t xml:space="preserve">T </t>
    </r>
    <r>
      <rPr>
        <u/>
        <sz val="8"/>
        <color theme="1"/>
        <rFont val="Tahoma"/>
        <family val="2"/>
      </rPr>
      <t>116.893%</t>
    </r>
  </si>
  <si>
    <r>
      <t xml:space="preserve">T </t>
    </r>
    <r>
      <rPr>
        <u/>
        <sz val="8"/>
        <color theme="1"/>
        <rFont val="Tahoma"/>
        <family val="2"/>
      </rPr>
      <t>219.200</t>
    </r>
  </si>
  <si>
    <r>
      <t xml:space="preserve">T </t>
    </r>
    <r>
      <rPr>
        <u/>
        <sz val="8"/>
        <color theme="1"/>
        <rFont val="Tahoma"/>
        <family val="2"/>
      </rPr>
      <t>111.000</t>
    </r>
  </si>
  <si>
    <r>
      <t xml:space="preserve">T </t>
    </r>
    <r>
      <rPr>
        <u/>
        <sz val="8"/>
        <color theme="1"/>
        <rFont val="Tahoma"/>
        <family val="2"/>
      </rPr>
      <t>399.200</t>
    </r>
  </si>
  <si>
    <r>
      <t xml:space="preserve">T </t>
    </r>
    <r>
      <rPr>
        <u/>
        <sz val="8"/>
        <color theme="1"/>
        <rFont val="Tahoma"/>
        <family val="2"/>
      </rPr>
      <t>405.000</t>
    </r>
  </si>
  <si>
    <r>
      <t xml:space="preserve">T </t>
    </r>
    <r>
      <rPr>
        <u/>
        <sz val="8"/>
        <color theme="1"/>
        <rFont val="Tahoma"/>
        <family val="2"/>
      </rPr>
      <t>3824.000</t>
    </r>
  </si>
  <si>
    <r>
      <t xml:space="preserve">TM </t>
    </r>
    <r>
      <rPr>
        <u/>
        <sz val="8"/>
        <color theme="1"/>
        <rFont val="Tahoma"/>
        <family val="2"/>
      </rPr>
      <t>46560.000</t>
    </r>
  </si>
  <si>
    <r>
      <t xml:space="preserve">M </t>
    </r>
    <r>
      <rPr>
        <u/>
        <sz val="8"/>
        <color theme="1"/>
        <rFont val="Tahoma"/>
        <family val="2"/>
      </rPr>
      <t>51370.000</t>
    </r>
  </si>
  <si>
    <r>
      <t xml:space="preserve">T </t>
    </r>
    <r>
      <rPr>
        <u/>
        <sz val="8"/>
        <color theme="1"/>
        <rFont val="Tahoma"/>
        <family val="2"/>
      </rPr>
      <t>116.996%</t>
    </r>
  </si>
  <si>
    <r>
      <t xml:space="preserve">T </t>
    </r>
    <r>
      <rPr>
        <u/>
        <sz val="8"/>
        <color theme="1"/>
        <rFont val="Tahoma"/>
        <family val="2"/>
      </rPr>
      <t>219.600</t>
    </r>
  </si>
  <si>
    <r>
      <t xml:space="preserve">T </t>
    </r>
    <r>
      <rPr>
        <u/>
        <sz val="8"/>
        <color theme="1"/>
        <rFont val="Tahoma"/>
        <family val="2"/>
      </rPr>
      <t>110.400</t>
    </r>
  </si>
  <si>
    <r>
      <t xml:space="preserve">T </t>
    </r>
    <r>
      <rPr>
        <u/>
        <sz val="8"/>
        <color rgb="FF0000FF"/>
        <rFont val="Tahoma"/>
        <family val="2"/>
      </rPr>
      <t>403.600</t>
    </r>
  </si>
  <si>
    <r>
      <t xml:space="preserve">T </t>
    </r>
    <r>
      <rPr>
        <u/>
        <sz val="8"/>
        <color rgb="FF0000FF"/>
        <rFont val="Tahoma"/>
        <family val="2"/>
      </rPr>
      <t>6071.000</t>
    </r>
  </si>
  <si>
    <r>
      <t xml:space="preserve">T </t>
    </r>
    <r>
      <rPr>
        <u/>
        <sz val="8"/>
        <color rgb="FF0000FF"/>
        <rFont val="Tahoma"/>
        <family val="2"/>
      </rPr>
      <t>406.700</t>
    </r>
  </si>
  <si>
    <r>
      <t xml:space="preserve">T </t>
    </r>
    <r>
      <rPr>
        <u/>
        <sz val="8"/>
        <color rgb="FF0000FF"/>
        <rFont val="Tahoma"/>
        <family val="2"/>
      </rPr>
      <t>3839.000</t>
    </r>
  </si>
  <si>
    <r>
      <t xml:space="preserve">TM </t>
    </r>
    <r>
      <rPr>
        <u/>
        <sz val="8"/>
        <color rgb="FF0000FF"/>
        <rFont val="Tahoma"/>
        <family val="2"/>
      </rPr>
      <t>46680.000</t>
    </r>
  </si>
  <si>
    <r>
      <t xml:space="preserve">M </t>
    </r>
    <r>
      <rPr>
        <u/>
        <sz val="8"/>
        <color rgb="FF0000FF"/>
        <rFont val="Tahoma"/>
        <family val="2"/>
      </rPr>
      <t>51830.000</t>
    </r>
  </si>
  <si>
    <r>
      <t xml:space="preserve">T </t>
    </r>
    <r>
      <rPr>
        <u/>
        <sz val="8"/>
        <color rgb="FF0000FF"/>
        <rFont val="Tahoma"/>
        <family val="2"/>
      </rPr>
      <t>116.856%</t>
    </r>
  </si>
  <si>
    <r>
      <t xml:space="preserve">T </t>
    </r>
    <r>
      <rPr>
        <u/>
        <sz val="8"/>
        <color rgb="FF0000FF"/>
        <rFont val="Tahoma"/>
        <family val="2"/>
      </rPr>
      <t>219.800</t>
    </r>
  </si>
  <si>
    <r>
      <t xml:space="preserve">T </t>
    </r>
    <r>
      <rPr>
        <u/>
        <sz val="8"/>
        <color rgb="FF0000FF"/>
        <rFont val="Tahoma"/>
        <family val="2"/>
      </rPr>
      <t>110.900</t>
    </r>
  </si>
  <si>
    <r>
      <t xml:space="preserve">T </t>
    </r>
    <r>
      <rPr>
        <u/>
        <sz val="8"/>
        <color rgb="FF0000FF"/>
        <rFont val="Tahoma"/>
        <family val="2"/>
      </rPr>
      <t>7.198</t>
    </r>
  </si>
  <si>
    <r>
      <t xml:space="preserve">T </t>
    </r>
    <r>
      <rPr>
        <u/>
        <sz val="8"/>
        <color rgb="FF0000FF"/>
        <rFont val="Tahoma"/>
        <family val="2"/>
      </rPr>
      <t>2.815</t>
    </r>
  </si>
  <si>
    <r>
      <t xml:space="preserve">T </t>
    </r>
    <r>
      <rPr>
        <u/>
        <sz val="8"/>
        <color rgb="FF0000FF"/>
        <rFont val="Tahoma"/>
        <family val="2"/>
      </rPr>
      <t>2.138</t>
    </r>
  </si>
  <si>
    <r>
      <t xml:space="preserve">T </t>
    </r>
    <r>
      <rPr>
        <u/>
        <sz val="8"/>
        <color rgb="FF0000FF"/>
        <rFont val="Tahoma"/>
        <family val="2"/>
      </rPr>
      <t>17.700</t>
    </r>
  </si>
  <si>
    <r>
      <t xml:space="preserve">TM </t>
    </r>
    <r>
      <rPr>
        <u/>
        <sz val="8"/>
        <color rgb="FF0000FF"/>
        <rFont val="Tahoma"/>
        <family val="2"/>
      </rPr>
      <t>178.400</t>
    </r>
  </si>
  <si>
    <r>
      <t xml:space="preserve">M </t>
    </r>
    <r>
      <rPr>
        <u/>
        <sz val="8"/>
        <color rgb="FF0000FF"/>
        <rFont val="Tahoma"/>
        <family val="2"/>
      </rPr>
      <t>499.200</t>
    </r>
  </si>
  <si>
    <r>
      <t xml:space="preserve">T </t>
    </r>
    <r>
      <rPr>
        <u/>
        <sz val="8"/>
        <color rgb="FF0000FF"/>
        <rFont val="Tahoma"/>
        <family val="2"/>
      </rPr>
      <t>0.161%</t>
    </r>
  </si>
  <si>
    <r>
      <t xml:space="preserve">T </t>
    </r>
    <r>
      <rPr>
        <u/>
        <sz val="8"/>
        <color rgb="FF0000FF"/>
        <rFont val="Tahoma"/>
        <family val="2"/>
      </rPr>
      <t>0.840</t>
    </r>
  </si>
  <si>
    <r>
      <t xml:space="preserve">T </t>
    </r>
    <r>
      <rPr>
        <u/>
        <sz val="8"/>
        <color rgb="FF0000FF"/>
        <rFont val="Tahoma"/>
        <family val="2"/>
      </rPr>
      <t>0.471</t>
    </r>
  </si>
  <si>
    <r>
      <t xml:space="preserve">T </t>
    </r>
    <r>
      <rPr>
        <u/>
        <sz val="8"/>
        <color rgb="FF0000FF"/>
        <rFont val="Tahoma"/>
        <family val="2"/>
      </rPr>
      <t>1.783</t>
    </r>
  </si>
  <si>
    <r>
      <t xml:space="preserve">T </t>
    </r>
    <r>
      <rPr>
        <u/>
        <sz val="8"/>
        <color rgb="FF0000FF"/>
        <rFont val="Tahoma"/>
        <family val="2"/>
      </rPr>
      <t>0.046</t>
    </r>
  </si>
  <si>
    <r>
      <t xml:space="preserve">T </t>
    </r>
    <r>
      <rPr>
        <u/>
        <sz val="8"/>
        <color rgb="FF0000FF"/>
        <rFont val="Tahoma"/>
        <family val="2"/>
      </rPr>
      <t>0.526</t>
    </r>
  </si>
  <si>
    <r>
      <t xml:space="preserve">TM </t>
    </r>
    <r>
      <rPr>
        <u/>
        <sz val="8"/>
        <color rgb="FF0000FF"/>
        <rFont val="Tahoma"/>
        <family val="2"/>
      </rPr>
      <t>0.382</t>
    </r>
  </si>
  <si>
    <r>
      <t xml:space="preserve">M </t>
    </r>
    <r>
      <rPr>
        <u/>
        <sz val="8"/>
        <color rgb="FF0000FF"/>
        <rFont val="Tahoma"/>
        <family val="2"/>
      </rPr>
      <t>0.963</t>
    </r>
  </si>
  <si>
    <r>
      <t xml:space="preserve">T </t>
    </r>
    <r>
      <rPr>
        <u/>
        <sz val="8"/>
        <color rgb="FF0000FF"/>
        <rFont val="Tahoma"/>
        <family val="2"/>
      </rPr>
      <t>0.382</t>
    </r>
  </si>
  <si>
    <r>
      <t xml:space="preserve">TM </t>
    </r>
    <r>
      <rPr>
        <u/>
        <sz val="8"/>
        <color theme="1"/>
        <rFont val="Tahoma"/>
        <family val="2"/>
      </rPr>
      <t>284.600</t>
    </r>
  </si>
  <si>
    <r>
      <t xml:space="preserve">T </t>
    </r>
    <r>
      <rPr>
        <u/>
        <sz val="8"/>
        <color theme="1"/>
        <rFont val="Tahoma"/>
        <family val="2"/>
      </rPr>
      <t>118.755%</t>
    </r>
  </si>
  <si>
    <r>
      <t xml:space="preserve">TM </t>
    </r>
    <r>
      <rPr>
        <u/>
        <sz val="8"/>
        <color theme="1"/>
        <rFont val="Tahoma"/>
        <family val="2"/>
      </rPr>
      <t>284.000</t>
    </r>
  </si>
  <si>
    <r>
      <t xml:space="preserve">T </t>
    </r>
    <r>
      <rPr>
        <u/>
        <sz val="8"/>
        <color theme="1"/>
        <rFont val="Tahoma"/>
        <family val="2"/>
      </rPr>
      <t>118.071%</t>
    </r>
  </si>
  <si>
    <r>
      <t xml:space="preserve">TM </t>
    </r>
    <r>
      <rPr>
        <u/>
        <sz val="8"/>
        <color theme="1"/>
        <rFont val="Tahoma"/>
        <family val="2"/>
      </rPr>
      <t>283.600</t>
    </r>
  </si>
  <si>
    <r>
      <t xml:space="preserve">T </t>
    </r>
    <r>
      <rPr>
        <u/>
        <sz val="8"/>
        <color theme="1"/>
        <rFont val="Tahoma"/>
        <family val="2"/>
      </rPr>
      <t>118.143%</t>
    </r>
  </si>
  <si>
    <r>
      <t xml:space="preserve">TM </t>
    </r>
    <r>
      <rPr>
        <u/>
        <sz val="8"/>
        <color rgb="FF0000FF"/>
        <rFont val="Tahoma"/>
        <family val="2"/>
      </rPr>
      <t>284.100</t>
    </r>
  </si>
  <si>
    <r>
      <t xml:space="preserve">T </t>
    </r>
    <r>
      <rPr>
        <u/>
        <sz val="8"/>
        <color rgb="FF0000FF"/>
        <rFont val="Tahoma"/>
        <family val="2"/>
      </rPr>
      <t>118.323%</t>
    </r>
  </si>
  <si>
    <r>
      <t xml:space="preserve">TM </t>
    </r>
    <r>
      <rPr>
        <u/>
        <sz val="8"/>
        <color rgb="FF0000FF"/>
        <rFont val="Tahoma"/>
        <family val="2"/>
      </rPr>
      <t>0.479</t>
    </r>
  </si>
  <si>
    <r>
      <t xml:space="preserve">T </t>
    </r>
    <r>
      <rPr>
        <u/>
        <sz val="8"/>
        <color rgb="FF0000FF"/>
        <rFont val="Tahoma"/>
        <family val="2"/>
      </rPr>
      <t>0.376%</t>
    </r>
  </si>
  <si>
    <r>
      <t xml:space="preserve">T </t>
    </r>
    <r>
      <rPr>
        <u/>
        <sz val="8"/>
        <color theme="1"/>
        <rFont val="Tahoma"/>
        <family val="2"/>
      </rPr>
      <t>116.564%</t>
    </r>
  </si>
  <si>
    <r>
      <t xml:space="preserve">T </t>
    </r>
    <r>
      <rPr>
        <u/>
        <sz val="8"/>
        <color theme="1"/>
        <rFont val="Tahoma"/>
        <family val="2"/>
      </rPr>
      <t>55.300</t>
    </r>
  </si>
  <si>
    <r>
      <t xml:space="preserve">T </t>
    </r>
    <r>
      <rPr>
        <u/>
        <sz val="8"/>
        <color theme="1"/>
        <rFont val="Tahoma"/>
        <family val="2"/>
      </rPr>
      <t>116.083%</t>
    </r>
  </si>
  <si>
    <r>
      <t xml:space="preserve">T </t>
    </r>
    <r>
      <rPr>
        <u/>
        <sz val="8"/>
        <color theme="1"/>
        <rFont val="Tahoma"/>
        <family val="2"/>
      </rPr>
      <t>55.350</t>
    </r>
  </si>
  <si>
    <r>
      <t xml:space="preserve">T </t>
    </r>
    <r>
      <rPr>
        <u/>
        <sz val="8"/>
        <color theme="1"/>
        <rFont val="Tahoma"/>
        <family val="2"/>
      </rPr>
      <t>115.777%</t>
    </r>
  </si>
  <si>
    <r>
      <t xml:space="preserve">T </t>
    </r>
    <r>
      <rPr>
        <u/>
        <sz val="8"/>
        <color theme="1"/>
        <rFont val="Tahoma"/>
        <family val="2"/>
      </rPr>
      <t>54.780</t>
    </r>
  </si>
  <si>
    <r>
      <t xml:space="preserve">T </t>
    </r>
    <r>
      <rPr>
        <u/>
        <sz val="8"/>
        <color rgb="FF0000FF"/>
        <rFont val="Tahoma"/>
        <family val="2"/>
      </rPr>
      <t>116.141%</t>
    </r>
  </si>
  <si>
    <r>
      <t xml:space="preserve">T </t>
    </r>
    <r>
      <rPr>
        <u/>
        <sz val="8"/>
        <color rgb="FF0000FF"/>
        <rFont val="Tahoma"/>
        <family val="2"/>
      </rPr>
      <t>55.140</t>
    </r>
  </si>
  <si>
    <r>
      <t xml:space="preserve">T </t>
    </r>
    <r>
      <rPr>
        <u/>
        <sz val="8"/>
        <color rgb="FF0000FF"/>
        <rFont val="Tahoma"/>
        <family val="2"/>
      </rPr>
      <t>0.397%</t>
    </r>
  </si>
  <si>
    <r>
      <t xml:space="preserve">T </t>
    </r>
    <r>
      <rPr>
        <u/>
        <sz val="8"/>
        <color rgb="FF0000FF"/>
        <rFont val="Tahoma"/>
        <family val="2"/>
      </rPr>
      <t>0.315</t>
    </r>
  </si>
  <si>
    <r>
      <t xml:space="preserve">T </t>
    </r>
    <r>
      <rPr>
        <u/>
        <sz val="8"/>
        <color rgb="FF0000FF"/>
        <rFont val="Tahoma"/>
        <family val="2"/>
      </rPr>
      <t>0.571</t>
    </r>
  </si>
  <si>
    <r>
      <t xml:space="preserve">T </t>
    </r>
    <r>
      <rPr>
        <u/>
        <sz val="8"/>
        <color theme="1"/>
        <rFont val="Tahoma"/>
        <family val="2"/>
      </rPr>
      <t>109.052%</t>
    </r>
  </si>
  <si>
    <r>
      <t xml:space="preserve">T </t>
    </r>
    <r>
      <rPr>
        <u/>
        <sz val="8"/>
        <color theme="1"/>
        <rFont val="Tahoma"/>
        <family val="2"/>
      </rPr>
      <t>109.402%</t>
    </r>
  </si>
  <si>
    <r>
      <t xml:space="preserve">T </t>
    </r>
    <r>
      <rPr>
        <u/>
        <sz val="8"/>
        <color theme="1"/>
        <rFont val="Tahoma"/>
        <family val="2"/>
      </rPr>
      <t>108.787%</t>
    </r>
  </si>
  <si>
    <r>
      <t xml:space="preserve">T </t>
    </r>
    <r>
      <rPr>
        <u/>
        <sz val="8"/>
        <color rgb="FF0000FF"/>
        <rFont val="Tahoma"/>
        <family val="2"/>
      </rPr>
      <t>109.080%</t>
    </r>
  </si>
  <si>
    <r>
      <t xml:space="preserve">T </t>
    </r>
    <r>
      <rPr>
        <u/>
        <sz val="8"/>
        <color rgb="FF0000FF"/>
        <rFont val="Tahoma"/>
        <family val="2"/>
      </rPr>
      <t>0.308%</t>
    </r>
  </si>
  <si>
    <r>
      <t>SNW-60-C1</t>
    </r>
    <r>
      <rPr>
        <sz val="7"/>
        <color theme="1"/>
        <rFont val="Tahoma"/>
        <family val="2"/>
      </rPr>
      <t>2/25/2014 3:57:34 PM</t>
    </r>
  </si>
  <si>
    <r>
      <t xml:space="preserve">T </t>
    </r>
    <r>
      <rPr>
        <u/>
        <sz val="8"/>
        <color theme="1"/>
        <rFont val="Tahoma"/>
        <family val="2"/>
      </rPr>
      <t>429.800</t>
    </r>
  </si>
  <si>
    <r>
      <t xml:space="preserve">T </t>
    </r>
    <r>
      <rPr>
        <u/>
        <sz val="8"/>
        <color theme="1"/>
        <rFont val="Tahoma"/>
        <family val="2"/>
      </rPr>
      <t>5524.000</t>
    </r>
  </si>
  <si>
    <r>
      <t xml:space="preserve">T </t>
    </r>
    <r>
      <rPr>
        <u/>
        <sz val="8"/>
        <color theme="1"/>
        <rFont val="Tahoma"/>
        <family val="2"/>
      </rPr>
      <t>503.700</t>
    </r>
  </si>
  <si>
    <r>
      <t xml:space="preserve">T </t>
    </r>
    <r>
      <rPr>
        <u/>
        <sz val="8"/>
        <color theme="1"/>
        <rFont val="Tahoma"/>
        <family val="2"/>
      </rPr>
      <t>3300.000</t>
    </r>
  </si>
  <si>
    <r>
      <t xml:space="preserve">TM </t>
    </r>
    <r>
      <rPr>
        <u/>
        <sz val="8"/>
        <color theme="1"/>
        <rFont val="Tahoma"/>
        <family val="2"/>
      </rPr>
      <t>50310.000</t>
    </r>
  </si>
  <si>
    <r>
      <t xml:space="preserve">M </t>
    </r>
    <r>
      <rPr>
        <u/>
        <sz val="8"/>
        <color theme="1"/>
        <rFont val="Tahoma"/>
        <family val="2"/>
      </rPr>
      <t>38790.000</t>
    </r>
  </si>
  <si>
    <r>
      <t xml:space="preserve">T </t>
    </r>
    <r>
      <rPr>
        <u/>
        <sz val="8"/>
        <color theme="1"/>
        <rFont val="Tahoma"/>
        <family val="2"/>
      </rPr>
      <t>116.323%</t>
    </r>
  </si>
  <si>
    <r>
      <t xml:space="preserve">T </t>
    </r>
    <r>
      <rPr>
        <u/>
        <sz val="8"/>
        <color theme="1"/>
        <rFont val="Tahoma"/>
        <family val="2"/>
      </rPr>
      <t>180.200</t>
    </r>
  </si>
  <si>
    <r>
      <t xml:space="preserve">T </t>
    </r>
    <r>
      <rPr>
        <u/>
        <sz val="8"/>
        <color theme="1"/>
        <rFont val="Tahoma"/>
        <family val="2"/>
      </rPr>
      <t>433.300</t>
    </r>
  </si>
  <si>
    <r>
      <t xml:space="preserve">T </t>
    </r>
    <r>
      <rPr>
        <u/>
        <sz val="8"/>
        <color theme="1"/>
        <rFont val="Tahoma"/>
        <family val="2"/>
      </rPr>
      <t>5559.000</t>
    </r>
  </si>
  <si>
    <r>
      <t xml:space="preserve">T </t>
    </r>
    <r>
      <rPr>
        <u/>
        <sz val="8"/>
        <color theme="1"/>
        <rFont val="Tahoma"/>
        <family val="2"/>
      </rPr>
      <t>499.800</t>
    </r>
  </si>
  <si>
    <r>
      <t xml:space="preserve">T </t>
    </r>
    <r>
      <rPr>
        <u/>
        <sz val="8"/>
        <color theme="1"/>
        <rFont val="Tahoma"/>
        <family val="2"/>
      </rPr>
      <t>3308.000</t>
    </r>
  </si>
  <si>
    <r>
      <t xml:space="preserve">TM </t>
    </r>
    <r>
      <rPr>
        <u/>
        <sz val="8"/>
        <color theme="1"/>
        <rFont val="Tahoma"/>
        <family val="2"/>
      </rPr>
      <t>50620.000</t>
    </r>
  </si>
  <si>
    <r>
      <t xml:space="preserve">M </t>
    </r>
    <r>
      <rPr>
        <u/>
        <sz val="8"/>
        <color theme="1"/>
        <rFont val="Tahoma"/>
        <family val="2"/>
      </rPr>
      <t>39020.000</t>
    </r>
  </si>
  <si>
    <r>
      <t xml:space="preserve">T </t>
    </r>
    <r>
      <rPr>
        <u/>
        <sz val="8"/>
        <color theme="1"/>
        <rFont val="Tahoma"/>
        <family val="2"/>
      </rPr>
      <t>116.537%</t>
    </r>
  </si>
  <si>
    <r>
      <t xml:space="preserve">T </t>
    </r>
    <r>
      <rPr>
        <u/>
        <sz val="8"/>
        <color theme="1"/>
        <rFont val="Tahoma"/>
        <family val="2"/>
      </rPr>
      <t>117.800</t>
    </r>
  </si>
  <si>
    <r>
      <t xml:space="preserve">T </t>
    </r>
    <r>
      <rPr>
        <u/>
        <sz val="8"/>
        <color theme="1"/>
        <rFont val="Tahoma"/>
        <family val="2"/>
      </rPr>
      <t>446.900</t>
    </r>
  </si>
  <si>
    <r>
      <t xml:space="preserve">T </t>
    </r>
    <r>
      <rPr>
        <u/>
        <sz val="8"/>
        <color theme="1"/>
        <rFont val="Tahoma"/>
        <family val="2"/>
      </rPr>
      <t>5555.000</t>
    </r>
  </si>
  <si>
    <r>
      <t xml:space="preserve">T </t>
    </r>
    <r>
      <rPr>
        <u/>
        <sz val="8"/>
        <color theme="1"/>
        <rFont val="Tahoma"/>
        <family val="2"/>
      </rPr>
      <t>517.800</t>
    </r>
  </si>
  <si>
    <r>
      <t xml:space="preserve">T </t>
    </r>
    <r>
      <rPr>
        <u/>
        <sz val="8"/>
        <color theme="1"/>
        <rFont val="Tahoma"/>
        <family val="2"/>
      </rPr>
      <t>3325.000</t>
    </r>
  </si>
  <si>
    <r>
      <t xml:space="preserve">M </t>
    </r>
    <r>
      <rPr>
        <u/>
        <sz val="8"/>
        <color theme="1"/>
        <rFont val="Tahoma"/>
        <family val="2"/>
      </rPr>
      <t>38290.000</t>
    </r>
  </si>
  <si>
    <r>
      <t xml:space="preserve">T </t>
    </r>
    <r>
      <rPr>
        <u/>
        <sz val="8"/>
        <color theme="1"/>
        <rFont val="Tahoma"/>
        <family val="2"/>
      </rPr>
      <t>116.714%</t>
    </r>
  </si>
  <si>
    <r>
      <t xml:space="preserve">T </t>
    </r>
    <r>
      <rPr>
        <u/>
        <sz val="8"/>
        <color theme="1"/>
        <rFont val="Tahoma"/>
        <family val="2"/>
      </rPr>
      <t>180.000</t>
    </r>
  </si>
  <si>
    <r>
      <t xml:space="preserve">T </t>
    </r>
    <r>
      <rPr>
        <u/>
        <sz val="8"/>
        <color rgb="FF0000FF"/>
        <rFont val="Tahoma"/>
        <family val="2"/>
      </rPr>
      <t>436.700</t>
    </r>
  </si>
  <si>
    <r>
      <t xml:space="preserve">T </t>
    </r>
    <r>
      <rPr>
        <u/>
        <sz val="8"/>
        <color rgb="FF0000FF"/>
        <rFont val="Tahoma"/>
        <family val="2"/>
      </rPr>
      <t>5546.000</t>
    </r>
  </si>
  <si>
    <r>
      <t xml:space="preserve">T </t>
    </r>
    <r>
      <rPr>
        <u/>
        <sz val="8"/>
        <color rgb="FF0000FF"/>
        <rFont val="Tahoma"/>
        <family val="2"/>
      </rPr>
      <t>507.100</t>
    </r>
  </si>
  <si>
    <r>
      <t xml:space="preserve">T </t>
    </r>
    <r>
      <rPr>
        <u/>
        <sz val="8"/>
        <color rgb="FF0000FF"/>
        <rFont val="Tahoma"/>
        <family val="2"/>
      </rPr>
      <t>3311.000</t>
    </r>
  </si>
  <si>
    <r>
      <t xml:space="preserve">TM </t>
    </r>
    <r>
      <rPr>
        <u/>
        <sz val="8"/>
        <color rgb="FF0000FF"/>
        <rFont val="Tahoma"/>
        <family val="2"/>
      </rPr>
      <t>50550.000</t>
    </r>
  </si>
  <si>
    <r>
      <t xml:space="preserve">M </t>
    </r>
    <r>
      <rPr>
        <u/>
        <sz val="8"/>
        <color rgb="FF0000FF"/>
        <rFont val="Tahoma"/>
        <family val="2"/>
      </rPr>
      <t>38700.000</t>
    </r>
  </si>
  <si>
    <r>
      <t xml:space="preserve">T </t>
    </r>
    <r>
      <rPr>
        <u/>
        <sz val="8"/>
        <color rgb="FF0000FF"/>
        <rFont val="Tahoma"/>
        <family val="2"/>
      </rPr>
      <t>116.525%</t>
    </r>
  </si>
  <si>
    <r>
      <t xml:space="preserve">T </t>
    </r>
    <r>
      <rPr>
        <u/>
        <sz val="8"/>
        <color rgb="FF0000FF"/>
        <rFont val="Tahoma"/>
        <family val="2"/>
      </rPr>
      <t>179.700</t>
    </r>
  </si>
  <si>
    <r>
      <t xml:space="preserve">T </t>
    </r>
    <r>
      <rPr>
        <u/>
        <sz val="8"/>
        <color rgb="FF0000FF"/>
        <rFont val="Tahoma"/>
        <family val="2"/>
      </rPr>
      <t>118.100</t>
    </r>
  </si>
  <si>
    <r>
      <t xml:space="preserve">T </t>
    </r>
    <r>
      <rPr>
        <u/>
        <sz val="8"/>
        <color rgb="FF0000FF"/>
        <rFont val="Tahoma"/>
        <family val="2"/>
      </rPr>
      <t>9.046</t>
    </r>
  </si>
  <si>
    <r>
      <t xml:space="preserve">T </t>
    </r>
    <r>
      <rPr>
        <u/>
        <sz val="8"/>
        <color rgb="FF0000FF"/>
        <rFont val="Tahoma"/>
        <family val="2"/>
      </rPr>
      <t>18.890</t>
    </r>
  </si>
  <si>
    <r>
      <t xml:space="preserve">T </t>
    </r>
    <r>
      <rPr>
        <u/>
        <sz val="8"/>
        <color rgb="FF0000FF"/>
        <rFont val="Tahoma"/>
        <family val="2"/>
      </rPr>
      <t>9.475</t>
    </r>
  </si>
  <si>
    <r>
      <t xml:space="preserve">T </t>
    </r>
    <r>
      <rPr>
        <u/>
        <sz val="8"/>
        <color rgb="FF0000FF"/>
        <rFont val="Tahoma"/>
        <family val="2"/>
      </rPr>
      <t>12.750</t>
    </r>
  </si>
  <si>
    <r>
      <t xml:space="preserve">TM </t>
    </r>
    <r>
      <rPr>
        <u/>
        <sz val="8"/>
        <color rgb="FF0000FF"/>
        <rFont val="Tahoma"/>
        <family val="2"/>
      </rPr>
      <t>215.200</t>
    </r>
  </si>
  <si>
    <r>
      <t xml:space="preserve">M </t>
    </r>
    <r>
      <rPr>
        <u/>
        <sz val="8"/>
        <color rgb="FF0000FF"/>
        <rFont val="Tahoma"/>
        <family val="2"/>
      </rPr>
      <t>375.100</t>
    </r>
  </si>
  <si>
    <r>
      <t xml:space="preserve">T </t>
    </r>
    <r>
      <rPr>
        <u/>
        <sz val="8"/>
        <color rgb="FF0000FF"/>
        <rFont val="Tahoma"/>
        <family val="2"/>
      </rPr>
      <t>0.720</t>
    </r>
  </si>
  <si>
    <r>
      <t xml:space="preserve">T </t>
    </r>
    <r>
      <rPr>
        <u/>
        <sz val="8"/>
        <color rgb="FF0000FF"/>
        <rFont val="Tahoma"/>
        <family val="2"/>
      </rPr>
      <t>0.252</t>
    </r>
  </si>
  <si>
    <r>
      <t xml:space="preserve">T </t>
    </r>
    <r>
      <rPr>
        <u/>
        <sz val="8"/>
        <color rgb="FF0000FF"/>
        <rFont val="Tahoma"/>
        <family val="2"/>
      </rPr>
      <t>2.072</t>
    </r>
  </si>
  <si>
    <r>
      <t xml:space="preserve">T </t>
    </r>
    <r>
      <rPr>
        <u/>
        <sz val="8"/>
        <color rgb="FF0000FF"/>
        <rFont val="Tahoma"/>
        <family val="2"/>
      </rPr>
      <t>0.341</t>
    </r>
  </si>
  <si>
    <r>
      <t xml:space="preserve">T </t>
    </r>
    <r>
      <rPr>
        <u/>
        <sz val="8"/>
        <color rgb="FF0000FF"/>
        <rFont val="Tahoma"/>
        <family val="2"/>
      </rPr>
      <t>1.869</t>
    </r>
  </si>
  <si>
    <r>
      <t xml:space="preserve">T </t>
    </r>
    <r>
      <rPr>
        <u/>
        <sz val="8"/>
        <color rgb="FF0000FF"/>
        <rFont val="Tahoma"/>
        <family val="2"/>
      </rPr>
      <t>0.385</t>
    </r>
  </si>
  <si>
    <r>
      <t xml:space="preserve">TM </t>
    </r>
    <r>
      <rPr>
        <u/>
        <sz val="8"/>
        <color rgb="FF0000FF"/>
        <rFont val="Tahoma"/>
        <family val="2"/>
      </rPr>
      <t>0.426</t>
    </r>
  </si>
  <si>
    <r>
      <t xml:space="preserve">M </t>
    </r>
    <r>
      <rPr>
        <u/>
        <sz val="8"/>
        <color rgb="FF0000FF"/>
        <rFont val="Tahoma"/>
        <family val="2"/>
      </rPr>
      <t>0.969</t>
    </r>
  </si>
  <si>
    <r>
      <t xml:space="preserve">T </t>
    </r>
    <r>
      <rPr>
        <u/>
        <sz val="8"/>
        <color rgb="FF0000FF"/>
        <rFont val="Tahoma"/>
        <family val="2"/>
      </rPr>
      <t>0.401</t>
    </r>
  </si>
  <si>
    <r>
      <t xml:space="preserve">TM </t>
    </r>
    <r>
      <rPr>
        <u/>
        <sz val="8"/>
        <color theme="1"/>
        <rFont val="Tahoma"/>
        <family val="2"/>
      </rPr>
      <t>255.100</t>
    </r>
  </si>
  <si>
    <r>
      <t xml:space="preserve">T </t>
    </r>
    <r>
      <rPr>
        <u/>
        <sz val="8"/>
        <color theme="1"/>
        <rFont val="Tahoma"/>
        <family val="2"/>
      </rPr>
      <t>118.895%</t>
    </r>
  </si>
  <si>
    <r>
      <t xml:space="preserve">T </t>
    </r>
    <r>
      <rPr>
        <u/>
        <sz val="8"/>
        <color theme="1"/>
        <rFont val="Tahoma"/>
        <family val="2"/>
      </rPr>
      <t>117.986%</t>
    </r>
  </si>
  <si>
    <r>
      <t xml:space="preserve">TM </t>
    </r>
    <r>
      <rPr>
        <u/>
        <sz val="8"/>
        <color theme="1"/>
        <rFont val="Tahoma"/>
        <family val="2"/>
      </rPr>
      <t>256.700</t>
    </r>
  </si>
  <si>
    <r>
      <t xml:space="preserve">T </t>
    </r>
    <r>
      <rPr>
        <u/>
        <sz val="8"/>
        <color theme="1"/>
        <rFont val="Tahoma"/>
        <family val="2"/>
      </rPr>
      <t>118.123%</t>
    </r>
  </si>
  <si>
    <r>
      <t xml:space="preserve">TM </t>
    </r>
    <r>
      <rPr>
        <u/>
        <sz val="8"/>
        <color rgb="FF0000FF"/>
        <rFont val="Tahoma"/>
        <family val="2"/>
      </rPr>
      <t>256.500</t>
    </r>
  </si>
  <si>
    <r>
      <t xml:space="preserve">T </t>
    </r>
    <r>
      <rPr>
        <u/>
        <sz val="8"/>
        <color rgb="FF0000FF"/>
        <rFont val="Tahoma"/>
        <family val="2"/>
      </rPr>
      <t>118.335%</t>
    </r>
  </si>
  <si>
    <r>
      <t xml:space="preserve">TM </t>
    </r>
    <r>
      <rPr>
        <u/>
        <sz val="8"/>
        <color rgb="FF0000FF"/>
        <rFont val="Tahoma"/>
        <family val="2"/>
      </rPr>
      <t>1.384</t>
    </r>
  </si>
  <si>
    <r>
      <t xml:space="preserve">T </t>
    </r>
    <r>
      <rPr>
        <u/>
        <sz val="8"/>
        <color rgb="FF0000FF"/>
        <rFont val="Tahoma"/>
        <family val="2"/>
      </rPr>
      <t>0.490%</t>
    </r>
  </si>
  <si>
    <r>
      <t xml:space="preserve">TM </t>
    </r>
    <r>
      <rPr>
        <u/>
        <sz val="8"/>
        <color rgb="FF0000FF"/>
        <rFont val="Tahoma"/>
        <family val="2"/>
      </rPr>
      <t>0.540</t>
    </r>
  </si>
  <si>
    <r>
      <t xml:space="preserve">T </t>
    </r>
    <r>
      <rPr>
        <u/>
        <sz val="8"/>
        <color rgb="FF0000FF"/>
        <rFont val="Tahoma"/>
        <family val="2"/>
      </rPr>
      <t>0.414</t>
    </r>
  </si>
  <si>
    <r>
      <t xml:space="preserve">T </t>
    </r>
    <r>
      <rPr>
        <u/>
        <sz val="8"/>
        <color theme="1"/>
        <rFont val="Tahoma"/>
        <family val="2"/>
      </rPr>
      <t>115.935%</t>
    </r>
  </si>
  <si>
    <r>
      <t xml:space="preserve">T </t>
    </r>
    <r>
      <rPr>
        <u/>
        <sz val="8"/>
        <color theme="1"/>
        <rFont val="Tahoma"/>
        <family val="2"/>
      </rPr>
      <t>116.034%</t>
    </r>
  </si>
  <si>
    <r>
      <t xml:space="preserve">T </t>
    </r>
    <r>
      <rPr>
        <u/>
        <sz val="8"/>
        <color theme="1"/>
        <rFont val="Tahoma"/>
        <family val="2"/>
      </rPr>
      <t>115.862%</t>
    </r>
  </si>
  <si>
    <r>
      <t xml:space="preserve">T </t>
    </r>
    <r>
      <rPr>
        <u/>
        <sz val="8"/>
        <color rgb="FF0000FF"/>
        <rFont val="Tahoma"/>
        <family val="2"/>
      </rPr>
      <t>115.943%</t>
    </r>
  </si>
  <si>
    <r>
      <t xml:space="preserve">T </t>
    </r>
    <r>
      <rPr>
        <u/>
        <sz val="8"/>
        <color rgb="FF0000FF"/>
        <rFont val="Tahoma"/>
        <family val="2"/>
      </rPr>
      <t>0.086%</t>
    </r>
  </si>
  <si>
    <r>
      <t xml:space="preserve">T </t>
    </r>
    <r>
      <rPr>
        <u/>
        <sz val="8"/>
        <color theme="1"/>
        <rFont val="Tahoma"/>
        <family val="2"/>
      </rPr>
      <t>109.509%</t>
    </r>
  </si>
  <si>
    <r>
      <t xml:space="preserve">T </t>
    </r>
    <r>
      <rPr>
        <u/>
        <sz val="8"/>
        <color theme="1"/>
        <rFont val="Tahoma"/>
        <family val="2"/>
      </rPr>
      <t>109.706%</t>
    </r>
  </si>
  <si>
    <r>
      <t xml:space="preserve">T </t>
    </r>
    <r>
      <rPr>
        <u/>
        <sz val="8"/>
        <color theme="1"/>
        <rFont val="Tahoma"/>
        <family val="2"/>
      </rPr>
      <t>109.894%</t>
    </r>
  </si>
  <si>
    <r>
      <t xml:space="preserve">T </t>
    </r>
    <r>
      <rPr>
        <u/>
        <sz val="8"/>
        <color rgb="FF0000FF"/>
        <rFont val="Tahoma"/>
        <family val="2"/>
      </rPr>
      <t>109.703%</t>
    </r>
  </si>
  <si>
    <r>
      <t xml:space="preserve">T </t>
    </r>
    <r>
      <rPr>
        <u/>
        <sz val="8"/>
        <color rgb="FF0000FF"/>
        <rFont val="Tahoma"/>
        <family val="2"/>
      </rPr>
      <t>0.192%</t>
    </r>
  </si>
  <si>
    <r>
      <t xml:space="preserve">T </t>
    </r>
    <r>
      <rPr>
        <u/>
        <sz val="8"/>
        <color rgb="FF0000FF"/>
        <rFont val="Tahoma"/>
        <family val="2"/>
      </rPr>
      <t>0.175</t>
    </r>
  </si>
  <si>
    <r>
      <t>EMW-64-C1</t>
    </r>
    <r>
      <rPr>
        <sz val="7"/>
        <color theme="1"/>
        <rFont val="Tahoma"/>
        <family val="2"/>
      </rPr>
      <t>2/25/2014 4:04:58 PM</t>
    </r>
  </si>
  <si>
    <r>
      <t xml:space="preserve">T </t>
    </r>
    <r>
      <rPr>
        <u/>
        <sz val="8"/>
        <color theme="1"/>
        <rFont val="Tahoma"/>
        <family val="2"/>
      </rPr>
      <t>357.900</t>
    </r>
  </si>
  <si>
    <r>
      <t xml:space="preserve">T </t>
    </r>
    <r>
      <rPr>
        <u/>
        <sz val="8"/>
        <color theme="1"/>
        <rFont val="Tahoma"/>
        <family val="2"/>
      </rPr>
      <t>5017.000</t>
    </r>
  </si>
  <si>
    <r>
      <t xml:space="preserve">T </t>
    </r>
    <r>
      <rPr>
        <u/>
        <sz val="8"/>
        <color theme="1"/>
        <rFont val="Tahoma"/>
        <family val="2"/>
      </rPr>
      <t>474.900</t>
    </r>
  </si>
  <si>
    <r>
      <t xml:space="preserve">T </t>
    </r>
    <r>
      <rPr>
        <u/>
        <sz val="8"/>
        <color theme="1"/>
        <rFont val="Tahoma"/>
        <family val="2"/>
      </rPr>
      <t>5359.000</t>
    </r>
  </si>
  <si>
    <r>
      <t xml:space="preserve">TM </t>
    </r>
    <r>
      <rPr>
        <u/>
        <sz val="8"/>
        <color theme="1"/>
        <rFont val="Tahoma"/>
        <family val="2"/>
      </rPr>
      <t>50800.000</t>
    </r>
  </si>
  <si>
    <r>
      <t xml:space="preserve">M </t>
    </r>
    <r>
      <rPr>
        <u/>
        <sz val="8"/>
        <color theme="1"/>
        <rFont val="Tahoma"/>
        <family val="2"/>
      </rPr>
      <t>43560.000</t>
    </r>
  </si>
  <si>
    <r>
      <t xml:space="preserve">T </t>
    </r>
    <r>
      <rPr>
        <u/>
        <sz val="8"/>
        <color theme="1"/>
        <rFont val="Tahoma"/>
        <family val="2"/>
      </rPr>
      <t>193.000</t>
    </r>
  </si>
  <si>
    <r>
      <t xml:space="preserve">T </t>
    </r>
    <r>
      <rPr>
        <u/>
        <sz val="8"/>
        <color theme="1"/>
        <rFont val="Tahoma"/>
        <family val="2"/>
      </rPr>
      <t>100.600</t>
    </r>
  </si>
  <si>
    <r>
      <t xml:space="preserve">T </t>
    </r>
    <r>
      <rPr>
        <u/>
        <sz val="8"/>
        <color theme="1"/>
        <rFont val="Tahoma"/>
        <family val="2"/>
      </rPr>
      <t>360.700</t>
    </r>
  </si>
  <si>
    <r>
      <t xml:space="preserve">T </t>
    </r>
    <r>
      <rPr>
        <u/>
        <sz val="8"/>
        <color theme="1"/>
        <rFont val="Tahoma"/>
        <family val="2"/>
      </rPr>
      <t>5088.000</t>
    </r>
  </si>
  <si>
    <r>
      <t xml:space="preserve">T </t>
    </r>
    <r>
      <rPr>
        <u/>
        <sz val="8"/>
        <color theme="1"/>
        <rFont val="Tahoma"/>
        <family val="2"/>
      </rPr>
      <t>472.200</t>
    </r>
  </si>
  <si>
    <r>
      <t xml:space="preserve">T </t>
    </r>
    <r>
      <rPr>
        <u/>
        <sz val="8"/>
        <color theme="1"/>
        <rFont val="Tahoma"/>
        <family val="2"/>
      </rPr>
      <t>5385.000</t>
    </r>
  </si>
  <si>
    <r>
      <t xml:space="preserve">TM </t>
    </r>
    <r>
      <rPr>
        <u/>
        <sz val="8"/>
        <color theme="1"/>
        <rFont val="Tahoma"/>
        <family val="2"/>
      </rPr>
      <t>51010.000</t>
    </r>
  </si>
  <si>
    <r>
      <t xml:space="preserve">M </t>
    </r>
    <r>
      <rPr>
        <u/>
        <sz val="8"/>
        <color theme="1"/>
        <rFont val="Tahoma"/>
        <family val="2"/>
      </rPr>
      <t>43350.000</t>
    </r>
  </si>
  <si>
    <r>
      <t xml:space="preserve">T </t>
    </r>
    <r>
      <rPr>
        <u/>
        <sz val="8"/>
        <color theme="1"/>
        <rFont val="Tahoma"/>
        <family val="2"/>
      </rPr>
      <t>115.997%</t>
    </r>
  </si>
  <si>
    <r>
      <t xml:space="preserve">T </t>
    </r>
    <r>
      <rPr>
        <u/>
        <sz val="8"/>
        <color theme="1"/>
        <rFont val="Tahoma"/>
        <family val="2"/>
      </rPr>
      <t>193.400</t>
    </r>
  </si>
  <si>
    <r>
      <t xml:space="preserve">T </t>
    </r>
    <r>
      <rPr>
        <u/>
        <sz val="8"/>
        <color theme="1"/>
        <rFont val="Tahoma"/>
        <family val="2"/>
      </rPr>
      <t>100.400</t>
    </r>
  </si>
  <si>
    <r>
      <t xml:space="preserve">T </t>
    </r>
    <r>
      <rPr>
        <u/>
        <sz val="8"/>
        <color theme="1"/>
        <rFont val="Tahoma"/>
        <family val="2"/>
      </rPr>
      <t>373.000</t>
    </r>
  </si>
  <si>
    <r>
      <t xml:space="preserve">T </t>
    </r>
    <r>
      <rPr>
        <u/>
        <sz val="8"/>
        <color theme="1"/>
        <rFont val="Tahoma"/>
        <family val="2"/>
      </rPr>
      <t>5076.000</t>
    </r>
  </si>
  <si>
    <r>
      <t xml:space="preserve">T </t>
    </r>
    <r>
      <rPr>
        <u/>
        <sz val="8"/>
        <color theme="1"/>
        <rFont val="Tahoma"/>
        <family val="2"/>
      </rPr>
      <t>473.400</t>
    </r>
  </si>
  <si>
    <r>
      <t xml:space="preserve">T </t>
    </r>
    <r>
      <rPr>
        <u/>
        <sz val="8"/>
        <color theme="1"/>
        <rFont val="Tahoma"/>
        <family val="2"/>
      </rPr>
      <t>5404.000</t>
    </r>
  </si>
  <si>
    <r>
      <t xml:space="preserve">TM </t>
    </r>
    <r>
      <rPr>
        <u/>
        <sz val="8"/>
        <color theme="1"/>
        <rFont val="Tahoma"/>
        <family val="2"/>
      </rPr>
      <t>51030.000</t>
    </r>
  </si>
  <si>
    <r>
      <t xml:space="preserve">M </t>
    </r>
    <r>
      <rPr>
        <u/>
        <sz val="8"/>
        <color theme="1"/>
        <rFont val="Tahoma"/>
        <family val="2"/>
      </rPr>
      <t>44300.000</t>
    </r>
  </si>
  <si>
    <r>
      <t xml:space="preserve">T </t>
    </r>
    <r>
      <rPr>
        <u/>
        <sz val="8"/>
        <color theme="1"/>
        <rFont val="Tahoma"/>
        <family val="2"/>
      </rPr>
      <t>115.859%</t>
    </r>
  </si>
  <si>
    <r>
      <t xml:space="preserve">T </t>
    </r>
    <r>
      <rPr>
        <u/>
        <sz val="8"/>
        <color theme="1"/>
        <rFont val="Tahoma"/>
        <family val="2"/>
      </rPr>
      <t>101.100</t>
    </r>
  </si>
  <si>
    <r>
      <t xml:space="preserve">T </t>
    </r>
    <r>
      <rPr>
        <u/>
        <sz val="8"/>
        <color rgb="FF0000FF"/>
        <rFont val="Tahoma"/>
        <family val="2"/>
      </rPr>
      <t>363.900</t>
    </r>
  </si>
  <si>
    <r>
      <t xml:space="preserve">T </t>
    </r>
    <r>
      <rPr>
        <u/>
        <sz val="8"/>
        <color rgb="FF0000FF"/>
        <rFont val="Tahoma"/>
        <family val="2"/>
      </rPr>
      <t>5060.000</t>
    </r>
  </si>
  <si>
    <r>
      <t xml:space="preserve">T </t>
    </r>
    <r>
      <rPr>
        <u/>
        <sz val="8"/>
        <color rgb="FF0000FF"/>
        <rFont val="Tahoma"/>
        <family val="2"/>
      </rPr>
      <t>473.500</t>
    </r>
  </si>
  <si>
    <r>
      <t xml:space="preserve">T </t>
    </r>
    <r>
      <rPr>
        <u/>
        <sz val="8"/>
        <color rgb="FF0000FF"/>
        <rFont val="Tahoma"/>
        <family val="2"/>
      </rPr>
      <t>5382.000</t>
    </r>
  </si>
  <si>
    <r>
      <t xml:space="preserve">TM </t>
    </r>
    <r>
      <rPr>
        <u/>
        <sz val="8"/>
        <color rgb="FF0000FF"/>
        <rFont val="Tahoma"/>
        <family val="2"/>
      </rPr>
      <t>50940.000</t>
    </r>
  </si>
  <si>
    <r>
      <t xml:space="preserve">M </t>
    </r>
    <r>
      <rPr>
        <u/>
        <sz val="8"/>
        <color rgb="FF0000FF"/>
        <rFont val="Tahoma"/>
        <family val="2"/>
      </rPr>
      <t>43740.000</t>
    </r>
  </si>
  <si>
    <r>
      <t xml:space="preserve">T </t>
    </r>
    <r>
      <rPr>
        <u/>
        <sz val="8"/>
        <color rgb="FF0000FF"/>
        <rFont val="Tahoma"/>
        <family val="2"/>
      </rPr>
      <t>116.360%</t>
    </r>
  </si>
  <si>
    <r>
      <t xml:space="preserve">T </t>
    </r>
    <r>
      <rPr>
        <u/>
        <sz val="8"/>
        <color rgb="FF0000FF"/>
        <rFont val="Tahoma"/>
        <family val="2"/>
      </rPr>
      <t>193.300</t>
    </r>
  </si>
  <si>
    <r>
      <t xml:space="preserve">T </t>
    </r>
    <r>
      <rPr>
        <u/>
        <sz val="8"/>
        <color rgb="FF0000FF"/>
        <rFont val="Tahoma"/>
        <family val="2"/>
      </rPr>
      <t>100.700</t>
    </r>
  </si>
  <si>
    <r>
      <t xml:space="preserve">T </t>
    </r>
    <r>
      <rPr>
        <u/>
        <sz val="8"/>
        <color rgb="FF0000FF"/>
        <rFont val="Tahoma"/>
        <family val="2"/>
      </rPr>
      <t>8.042</t>
    </r>
  </si>
  <si>
    <r>
      <t xml:space="preserve">T </t>
    </r>
    <r>
      <rPr>
        <u/>
        <sz val="8"/>
        <color rgb="FF0000FF"/>
        <rFont val="Tahoma"/>
        <family val="2"/>
      </rPr>
      <t>38.300</t>
    </r>
  </si>
  <si>
    <r>
      <t xml:space="preserve">T </t>
    </r>
    <r>
      <rPr>
        <u/>
        <sz val="8"/>
        <color rgb="FF0000FF"/>
        <rFont val="Tahoma"/>
        <family val="2"/>
      </rPr>
      <t>1.357</t>
    </r>
  </si>
  <si>
    <r>
      <t xml:space="preserve">T </t>
    </r>
    <r>
      <rPr>
        <u/>
        <sz val="8"/>
        <color rgb="FF0000FF"/>
        <rFont val="Tahoma"/>
        <family val="2"/>
      </rPr>
      <t>22.600</t>
    </r>
  </si>
  <si>
    <r>
      <t xml:space="preserve">TM </t>
    </r>
    <r>
      <rPr>
        <u/>
        <sz val="8"/>
        <color rgb="FF0000FF"/>
        <rFont val="Tahoma"/>
        <family val="2"/>
      </rPr>
      <t>128.300</t>
    </r>
  </si>
  <si>
    <r>
      <t xml:space="preserve">M </t>
    </r>
    <r>
      <rPr>
        <u/>
        <sz val="8"/>
        <color rgb="FF0000FF"/>
        <rFont val="Tahoma"/>
        <family val="2"/>
      </rPr>
      <t>498.900</t>
    </r>
  </si>
  <si>
    <r>
      <t xml:space="preserve">T </t>
    </r>
    <r>
      <rPr>
        <u/>
        <sz val="8"/>
        <color rgb="FF0000FF"/>
        <rFont val="Tahoma"/>
        <family val="2"/>
      </rPr>
      <t>0.751%</t>
    </r>
  </si>
  <si>
    <r>
      <t xml:space="preserve">T </t>
    </r>
    <r>
      <rPr>
        <u/>
        <sz val="8"/>
        <color rgb="FF0000FF"/>
        <rFont val="Tahoma"/>
        <family val="2"/>
      </rPr>
      <t>0.264</t>
    </r>
  </si>
  <si>
    <r>
      <t xml:space="preserve">T </t>
    </r>
    <r>
      <rPr>
        <u/>
        <sz val="8"/>
        <color rgb="FF0000FF"/>
        <rFont val="Tahoma"/>
        <family val="2"/>
      </rPr>
      <t>0.371</t>
    </r>
  </si>
  <si>
    <r>
      <t xml:space="preserve">T </t>
    </r>
    <r>
      <rPr>
        <u/>
        <sz val="8"/>
        <color rgb="FF0000FF"/>
        <rFont val="Tahoma"/>
        <family val="2"/>
      </rPr>
      <t>2.210</t>
    </r>
  </si>
  <si>
    <r>
      <t xml:space="preserve">T </t>
    </r>
    <r>
      <rPr>
        <u/>
        <sz val="8"/>
        <color rgb="FF0000FF"/>
        <rFont val="Tahoma"/>
        <family val="2"/>
      </rPr>
      <t>0.757</t>
    </r>
  </si>
  <si>
    <r>
      <t xml:space="preserve">T </t>
    </r>
    <r>
      <rPr>
        <u/>
        <sz val="8"/>
        <color rgb="FF0000FF"/>
        <rFont val="Tahoma"/>
        <family val="2"/>
      </rPr>
      <t>0.287</t>
    </r>
  </si>
  <si>
    <r>
      <t xml:space="preserve">T </t>
    </r>
    <r>
      <rPr>
        <u/>
        <sz val="8"/>
        <color rgb="FF0000FF"/>
        <rFont val="Tahoma"/>
        <family val="2"/>
      </rPr>
      <t>0.420</t>
    </r>
  </si>
  <si>
    <r>
      <t xml:space="preserve">M </t>
    </r>
    <r>
      <rPr>
        <u/>
        <sz val="8"/>
        <color rgb="FF0000FF"/>
        <rFont val="Tahoma"/>
        <family val="2"/>
      </rPr>
      <t>1.141</t>
    </r>
  </si>
  <si>
    <r>
      <t xml:space="preserve">T </t>
    </r>
    <r>
      <rPr>
        <u/>
        <sz val="8"/>
        <color rgb="FF0000FF"/>
        <rFont val="Tahoma"/>
        <family val="2"/>
      </rPr>
      <t>0.645</t>
    </r>
  </si>
  <si>
    <r>
      <t xml:space="preserve">T </t>
    </r>
    <r>
      <rPr>
        <u/>
        <sz val="8"/>
        <color rgb="FF0000FF"/>
        <rFont val="Tahoma"/>
        <family val="2"/>
      </rPr>
      <t>0.137</t>
    </r>
  </si>
  <si>
    <r>
      <t xml:space="preserve">TM </t>
    </r>
    <r>
      <rPr>
        <u/>
        <sz val="8"/>
        <color theme="1"/>
        <rFont val="Tahoma"/>
        <family val="2"/>
      </rPr>
      <t>339.800</t>
    </r>
  </si>
  <si>
    <r>
      <t xml:space="preserve">T </t>
    </r>
    <r>
      <rPr>
        <u/>
        <sz val="8"/>
        <color theme="1"/>
        <rFont val="Tahoma"/>
        <family val="2"/>
      </rPr>
      <t>118.595%</t>
    </r>
  </si>
  <si>
    <r>
      <t xml:space="preserve">TM </t>
    </r>
    <r>
      <rPr>
        <u/>
        <sz val="8"/>
        <color theme="1"/>
        <rFont val="Tahoma"/>
        <family val="2"/>
      </rPr>
      <t>342.100</t>
    </r>
  </si>
  <si>
    <r>
      <t xml:space="preserve">T </t>
    </r>
    <r>
      <rPr>
        <u/>
        <sz val="8"/>
        <color theme="1"/>
        <rFont val="Tahoma"/>
        <family val="2"/>
      </rPr>
      <t>117.541%</t>
    </r>
  </si>
  <si>
    <r>
      <t xml:space="preserve">TM </t>
    </r>
    <r>
      <rPr>
        <u/>
        <sz val="8"/>
        <color theme="1"/>
        <rFont val="Tahoma"/>
        <family val="2"/>
      </rPr>
      <t>337.200</t>
    </r>
  </si>
  <si>
    <r>
      <t xml:space="preserve">T </t>
    </r>
    <r>
      <rPr>
        <u/>
        <sz val="8"/>
        <color theme="1"/>
        <rFont val="Tahoma"/>
        <family val="2"/>
      </rPr>
      <t>117.714%</t>
    </r>
  </si>
  <si>
    <r>
      <t xml:space="preserve">TM </t>
    </r>
    <r>
      <rPr>
        <u/>
        <sz val="8"/>
        <color rgb="FF0000FF"/>
        <rFont val="Tahoma"/>
        <family val="2"/>
      </rPr>
      <t>339.700</t>
    </r>
  </si>
  <si>
    <r>
      <t xml:space="preserve">T </t>
    </r>
    <r>
      <rPr>
        <u/>
        <sz val="8"/>
        <color rgb="FF0000FF"/>
        <rFont val="Tahoma"/>
        <family val="2"/>
      </rPr>
      <t>117.950%</t>
    </r>
  </si>
  <si>
    <r>
      <t xml:space="preserve">TM </t>
    </r>
    <r>
      <rPr>
        <u/>
        <sz val="8"/>
        <color rgb="FF0000FF"/>
        <rFont val="Tahoma"/>
        <family val="2"/>
      </rPr>
      <t>2.494</t>
    </r>
  </si>
  <si>
    <r>
      <t xml:space="preserve">T </t>
    </r>
    <r>
      <rPr>
        <u/>
        <sz val="8"/>
        <color rgb="FF0000FF"/>
        <rFont val="Tahoma"/>
        <family val="2"/>
      </rPr>
      <t>0.565%</t>
    </r>
  </si>
  <si>
    <r>
      <t xml:space="preserve">TM </t>
    </r>
    <r>
      <rPr>
        <u/>
        <sz val="8"/>
        <color rgb="FF0000FF"/>
        <rFont val="Tahoma"/>
        <family val="2"/>
      </rPr>
      <t>0.734</t>
    </r>
  </si>
  <si>
    <r>
      <t xml:space="preserve">T </t>
    </r>
    <r>
      <rPr>
        <u/>
        <sz val="8"/>
        <color theme="1"/>
        <rFont val="Tahoma"/>
        <family val="2"/>
      </rPr>
      <t>116.522%</t>
    </r>
  </si>
  <si>
    <r>
      <t xml:space="preserve">T </t>
    </r>
    <r>
      <rPr>
        <u/>
        <sz val="8"/>
        <color theme="1"/>
        <rFont val="Tahoma"/>
        <family val="2"/>
      </rPr>
      <t>57.960</t>
    </r>
  </si>
  <si>
    <r>
      <t xml:space="preserve">T </t>
    </r>
    <r>
      <rPr>
        <u/>
        <sz val="8"/>
        <color theme="1"/>
        <rFont val="Tahoma"/>
        <family val="2"/>
      </rPr>
      <t>116.757%</t>
    </r>
  </si>
  <si>
    <r>
      <t xml:space="preserve">T </t>
    </r>
    <r>
      <rPr>
        <u/>
        <sz val="8"/>
        <color theme="1"/>
        <rFont val="Tahoma"/>
        <family val="2"/>
      </rPr>
      <t>57.310</t>
    </r>
  </si>
  <si>
    <r>
      <t xml:space="preserve">T </t>
    </r>
    <r>
      <rPr>
        <u/>
        <sz val="8"/>
        <color theme="1"/>
        <rFont val="Tahoma"/>
        <family val="2"/>
      </rPr>
      <t>57.670</t>
    </r>
  </si>
  <si>
    <r>
      <t xml:space="preserve">T </t>
    </r>
    <r>
      <rPr>
        <u/>
        <sz val="8"/>
        <color rgb="FF0000FF"/>
        <rFont val="Tahoma"/>
        <family val="2"/>
      </rPr>
      <t>116.319%</t>
    </r>
  </si>
  <si>
    <r>
      <t xml:space="preserve">T </t>
    </r>
    <r>
      <rPr>
        <u/>
        <sz val="8"/>
        <color rgb="FF0000FF"/>
        <rFont val="Tahoma"/>
        <family val="2"/>
      </rPr>
      <t>57.650</t>
    </r>
  </si>
  <si>
    <r>
      <t xml:space="preserve">T </t>
    </r>
    <r>
      <rPr>
        <u/>
        <sz val="8"/>
        <color rgb="FF0000FF"/>
        <rFont val="Tahoma"/>
        <family val="2"/>
      </rPr>
      <t>0.566%</t>
    </r>
  </si>
  <si>
    <r>
      <t xml:space="preserve">T </t>
    </r>
    <r>
      <rPr>
        <u/>
        <sz val="8"/>
        <color rgb="FF0000FF"/>
        <rFont val="Tahoma"/>
        <family val="2"/>
      </rPr>
      <t>0.560</t>
    </r>
  </si>
  <si>
    <r>
      <t xml:space="preserve">T </t>
    </r>
    <r>
      <rPr>
        <u/>
        <sz val="8"/>
        <color theme="1"/>
        <rFont val="Tahoma"/>
        <family val="2"/>
      </rPr>
      <t>109.973%</t>
    </r>
  </si>
  <si>
    <r>
      <t xml:space="preserve">T </t>
    </r>
    <r>
      <rPr>
        <u/>
        <sz val="8"/>
        <color theme="1"/>
        <rFont val="Tahoma"/>
        <family val="2"/>
      </rPr>
      <t>109.503%</t>
    </r>
  </si>
  <si>
    <r>
      <t xml:space="preserve">T </t>
    </r>
    <r>
      <rPr>
        <u/>
        <sz val="8"/>
        <color theme="1"/>
        <rFont val="Tahoma"/>
        <family val="2"/>
      </rPr>
      <t>109.334%</t>
    </r>
  </si>
  <si>
    <r>
      <t xml:space="preserve">T </t>
    </r>
    <r>
      <rPr>
        <u/>
        <sz val="8"/>
        <color rgb="FF0000FF"/>
        <rFont val="Tahoma"/>
        <family val="2"/>
      </rPr>
      <t>109.603%</t>
    </r>
  </si>
  <si>
    <r>
      <t xml:space="preserve">T </t>
    </r>
    <r>
      <rPr>
        <u/>
        <sz val="8"/>
        <color rgb="FF0000FF"/>
        <rFont val="Tahoma"/>
        <family val="2"/>
      </rPr>
      <t>0.331%</t>
    </r>
  </si>
  <si>
    <r>
      <t xml:space="preserve">T </t>
    </r>
    <r>
      <rPr>
        <u/>
        <sz val="8"/>
        <color rgb="FF0000FF"/>
        <rFont val="Tahoma"/>
        <family val="2"/>
      </rPr>
      <t>0.302</t>
    </r>
  </si>
  <si>
    <r>
      <t>EME-66-C1</t>
    </r>
    <r>
      <rPr>
        <sz val="7"/>
        <color theme="1"/>
        <rFont val="Tahoma"/>
        <family val="2"/>
      </rPr>
      <t>2/25/2014 4:12:22 PM</t>
    </r>
  </si>
  <si>
    <r>
      <t xml:space="preserve">T </t>
    </r>
    <r>
      <rPr>
        <u/>
        <sz val="8"/>
        <color theme="1"/>
        <rFont val="Tahoma"/>
        <family val="2"/>
      </rPr>
      <t>584.200</t>
    </r>
  </si>
  <si>
    <r>
      <t xml:space="preserve">T </t>
    </r>
    <r>
      <rPr>
        <u/>
        <sz val="8"/>
        <color theme="1"/>
        <rFont val="Tahoma"/>
        <family val="2"/>
      </rPr>
      <t>3487.000</t>
    </r>
  </si>
  <si>
    <r>
      <t xml:space="preserve">T </t>
    </r>
    <r>
      <rPr>
        <u/>
        <sz val="8"/>
        <color theme="1"/>
        <rFont val="Tahoma"/>
        <family val="2"/>
      </rPr>
      <t>582.400</t>
    </r>
  </si>
  <si>
    <r>
      <t xml:space="preserve">T </t>
    </r>
    <r>
      <rPr>
        <u/>
        <sz val="8"/>
        <color theme="1"/>
        <rFont val="Tahoma"/>
        <family val="2"/>
      </rPr>
      <t>2688.000</t>
    </r>
  </si>
  <si>
    <r>
      <t xml:space="preserve">TM </t>
    </r>
    <r>
      <rPr>
        <u/>
        <sz val="8"/>
        <color theme="1"/>
        <rFont val="Tahoma"/>
        <family val="2"/>
      </rPr>
      <t>43570.000</t>
    </r>
  </si>
  <si>
    <r>
      <t xml:space="preserve">M </t>
    </r>
    <r>
      <rPr>
        <u/>
        <sz val="8"/>
        <color theme="1"/>
        <rFont val="Tahoma"/>
        <family val="2"/>
      </rPr>
      <t>43980.000</t>
    </r>
  </si>
  <si>
    <r>
      <t xml:space="preserve">T </t>
    </r>
    <r>
      <rPr>
        <u/>
        <sz val="8"/>
        <color theme="1"/>
        <rFont val="Tahoma"/>
        <family val="2"/>
      </rPr>
      <t>114.438%</t>
    </r>
  </si>
  <si>
    <r>
      <t xml:space="preserve">T </t>
    </r>
    <r>
      <rPr>
        <u/>
        <sz val="8"/>
        <color theme="1"/>
        <rFont val="Tahoma"/>
        <family val="2"/>
      </rPr>
      <t>205.200</t>
    </r>
  </si>
  <si>
    <r>
      <t xml:space="preserve">T </t>
    </r>
    <r>
      <rPr>
        <u/>
        <sz val="8"/>
        <color theme="1"/>
        <rFont val="Tahoma"/>
        <family val="2"/>
      </rPr>
      <t>114.700</t>
    </r>
  </si>
  <si>
    <r>
      <t xml:space="preserve">T </t>
    </r>
    <r>
      <rPr>
        <u/>
        <sz val="8"/>
        <color theme="1"/>
        <rFont val="Tahoma"/>
        <family val="2"/>
      </rPr>
      <t>581.500</t>
    </r>
  </si>
  <si>
    <r>
      <t xml:space="preserve">T </t>
    </r>
    <r>
      <rPr>
        <u/>
        <sz val="8"/>
        <color theme="1"/>
        <rFont val="Tahoma"/>
        <family val="2"/>
      </rPr>
      <t>3504.000</t>
    </r>
  </si>
  <si>
    <r>
      <t xml:space="preserve">T </t>
    </r>
    <r>
      <rPr>
        <u/>
        <sz val="8"/>
        <color theme="1"/>
        <rFont val="Tahoma"/>
        <family val="2"/>
      </rPr>
      <t>576.100</t>
    </r>
  </si>
  <si>
    <r>
      <t xml:space="preserve">T </t>
    </r>
    <r>
      <rPr>
        <u/>
        <sz val="8"/>
        <color theme="1"/>
        <rFont val="Tahoma"/>
        <family val="2"/>
      </rPr>
      <t>2677.000</t>
    </r>
  </si>
  <si>
    <r>
      <t xml:space="preserve">TM </t>
    </r>
    <r>
      <rPr>
        <u/>
        <sz val="8"/>
        <color theme="1"/>
        <rFont val="Tahoma"/>
        <family val="2"/>
      </rPr>
      <t>43710.000</t>
    </r>
  </si>
  <si>
    <r>
      <t xml:space="preserve">M </t>
    </r>
    <r>
      <rPr>
        <u/>
        <sz val="8"/>
        <color theme="1"/>
        <rFont val="Tahoma"/>
        <family val="2"/>
      </rPr>
      <t>45300.000</t>
    </r>
  </si>
  <si>
    <r>
      <t xml:space="preserve">T </t>
    </r>
    <r>
      <rPr>
        <u/>
        <sz val="8"/>
        <color theme="1"/>
        <rFont val="Tahoma"/>
        <family val="2"/>
      </rPr>
      <t>114.131%</t>
    </r>
  </si>
  <si>
    <r>
      <t xml:space="preserve">T </t>
    </r>
    <r>
      <rPr>
        <u/>
        <sz val="8"/>
        <color theme="1"/>
        <rFont val="Tahoma"/>
        <family val="2"/>
      </rPr>
      <t>204.400</t>
    </r>
  </si>
  <si>
    <r>
      <t xml:space="preserve">T </t>
    </r>
    <r>
      <rPr>
        <u/>
        <sz val="8"/>
        <color theme="1"/>
        <rFont val="Tahoma"/>
        <family val="2"/>
      </rPr>
      <t>114.500</t>
    </r>
  </si>
  <si>
    <r>
      <t xml:space="preserve">T </t>
    </r>
    <r>
      <rPr>
        <u/>
        <sz val="8"/>
        <color theme="1"/>
        <rFont val="Tahoma"/>
        <family val="2"/>
      </rPr>
      <t>583.200</t>
    </r>
  </si>
  <si>
    <r>
      <t xml:space="preserve">T </t>
    </r>
    <r>
      <rPr>
        <u/>
        <sz val="8"/>
        <color theme="1"/>
        <rFont val="Tahoma"/>
        <family val="2"/>
      </rPr>
      <t>3494.000</t>
    </r>
  </si>
  <si>
    <r>
      <t xml:space="preserve">T </t>
    </r>
    <r>
      <rPr>
        <u/>
        <sz val="8"/>
        <color theme="1"/>
        <rFont val="Tahoma"/>
        <family val="2"/>
      </rPr>
      <t>566.400</t>
    </r>
  </si>
  <si>
    <r>
      <t xml:space="preserve">T </t>
    </r>
    <r>
      <rPr>
        <u/>
        <sz val="8"/>
        <color theme="1"/>
        <rFont val="Tahoma"/>
        <family val="2"/>
      </rPr>
      <t>2681.000</t>
    </r>
  </si>
  <si>
    <r>
      <t xml:space="preserve">TM </t>
    </r>
    <r>
      <rPr>
        <u/>
        <sz val="8"/>
        <color theme="1"/>
        <rFont val="Tahoma"/>
        <family val="2"/>
      </rPr>
      <t>43590.000</t>
    </r>
  </si>
  <si>
    <r>
      <t xml:space="preserve">M </t>
    </r>
    <r>
      <rPr>
        <u/>
        <sz val="8"/>
        <color theme="1"/>
        <rFont val="Tahoma"/>
        <family val="2"/>
      </rPr>
      <t>44490.000</t>
    </r>
  </si>
  <si>
    <r>
      <t xml:space="preserve">T </t>
    </r>
    <r>
      <rPr>
        <u/>
        <sz val="8"/>
        <color theme="1"/>
        <rFont val="Tahoma"/>
        <family val="2"/>
      </rPr>
      <t>113.965%</t>
    </r>
  </si>
  <si>
    <r>
      <t xml:space="preserve">T </t>
    </r>
    <r>
      <rPr>
        <u/>
        <sz val="8"/>
        <color theme="1"/>
        <rFont val="Tahoma"/>
        <family val="2"/>
      </rPr>
      <t>205.000</t>
    </r>
  </si>
  <si>
    <r>
      <t xml:space="preserve">T </t>
    </r>
    <r>
      <rPr>
        <u/>
        <sz val="8"/>
        <color theme="1"/>
        <rFont val="Tahoma"/>
        <family val="2"/>
      </rPr>
      <t>114.300</t>
    </r>
  </si>
  <si>
    <r>
      <t xml:space="preserve">T </t>
    </r>
    <r>
      <rPr>
        <u/>
        <sz val="8"/>
        <color rgb="FF0000FF"/>
        <rFont val="Tahoma"/>
        <family val="2"/>
      </rPr>
      <t>583.000</t>
    </r>
  </si>
  <si>
    <r>
      <t xml:space="preserve">T </t>
    </r>
    <r>
      <rPr>
        <u/>
        <sz val="8"/>
        <color rgb="FF0000FF"/>
        <rFont val="Tahoma"/>
        <family val="2"/>
      </rPr>
      <t>3495.000</t>
    </r>
  </si>
  <si>
    <r>
      <t xml:space="preserve">T </t>
    </r>
    <r>
      <rPr>
        <u/>
        <sz val="8"/>
        <color rgb="FF0000FF"/>
        <rFont val="Tahoma"/>
        <family val="2"/>
      </rPr>
      <t>575.000</t>
    </r>
  </si>
  <si>
    <r>
      <t xml:space="preserve">T </t>
    </r>
    <r>
      <rPr>
        <u/>
        <sz val="8"/>
        <color rgb="FF0000FF"/>
        <rFont val="Tahoma"/>
        <family val="2"/>
      </rPr>
      <t>2682.000</t>
    </r>
  </si>
  <si>
    <r>
      <t xml:space="preserve">TM </t>
    </r>
    <r>
      <rPr>
        <u/>
        <sz val="8"/>
        <color rgb="FF0000FF"/>
        <rFont val="Tahoma"/>
        <family val="2"/>
      </rPr>
      <t>43620.000</t>
    </r>
  </si>
  <si>
    <r>
      <t xml:space="preserve">M </t>
    </r>
    <r>
      <rPr>
        <u/>
        <sz val="8"/>
        <color rgb="FF0000FF"/>
        <rFont val="Tahoma"/>
        <family val="2"/>
      </rPr>
      <t>44590.000</t>
    </r>
  </si>
  <si>
    <r>
      <t xml:space="preserve">T </t>
    </r>
    <r>
      <rPr>
        <u/>
        <sz val="8"/>
        <color rgb="FF0000FF"/>
        <rFont val="Tahoma"/>
        <family val="2"/>
      </rPr>
      <t>114.178%</t>
    </r>
  </si>
  <si>
    <r>
      <t xml:space="preserve">T </t>
    </r>
    <r>
      <rPr>
        <u/>
        <sz val="8"/>
        <color rgb="FF0000FF"/>
        <rFont val="Tahoma"/>
        <family val="2"/>
      </rPr>
      <t>204.900</t>
    </r>
  </si>
  <si>
    <r>
      <t xml:space="preserve">T </t>
    </r>
    <r>
      <rPr>
        <u/>
        <sz val="8"/>
        <color rgb="FF0000FF"/>
        <rFont val="Tahoma"/>
        <family val="2"/>
      </rPr>
      <t>114.500</t>
    </r>
  </si>
  <si>
    <r>
      <t xml:space="preserve">T </t>
    </r>
    <r>
      <rPr>
        <u/>
        <sz val="8"/>
        <color rgb="FF0000FF"/>
        <rFont val="Tahoma"/>
        <family val="2"/>
      </rPr>
      <t>8.447</t>
    </r>
  </si>
  <si>
    <r>
      <t xml:space="preserve">T </t>
    </r>
    <r>
      <rPr>
        <u/>
        <sz val="8"/>
        <color rgb="FF0000FF"/>
        <rFont val="Tahoma"/>
        <family val="2"/>
      </rPr>
      <t>8.055</t>
    </r>
  </si>
  <si>
    <r>
      <t xml:space="preserve">T </t>
    </r>
    <r>
      <rPr>
        <u/>
        <sz val="8"/>
        <color rgb="FF0000FF"/>
        <rFont val="Tahoma"/>
        <family val="2"/>
      </rPr>
      <t>5.264</t>
    </r>
  </si>
  <si>
    <r>
      <t xml:space="preserve">TM </t>
    </r>
    <r>
      <rPr>
        <u/>
        <sz val="8"/>
        <color rgb="FF0000FF"/>
        <rFont val="Tahoma"/>
        <family val="2"/>
      </rPr>
      <t>72.660</t>
    </r>
  </si>
  <si>
    <r>
      <t xml:space="preserve">M </t>
    </r>
    <r>
      <rPr>
        <u/>
        <sz val="8"/>
        <color rgb="FF0000FF"/>
        <rFont val="Tahoma"/>
        <family val="2"/>
      </rPr>
      <t>663.700</t>
    </r>
  </si>
  <si>
    <r>
      <t xml:space="preserve">T </t>
    </r>
    <r>
      <rPr>
        <u/>
        <sz val="8"/>
        <color rgb="FF0000FF"/>
        <rFont val="Tahoma"/>
        <family val="2"/>
      </rPr>
      <t>1.401</t>
    </r>
  </si>
  <si>
    <r>
      <t xml:space="preserve">T </t>
    </r>
    <r>
      <rPr>
        <u/>
        <sz val="8"/>
        <color rgb="FF0000FF"/>
        <rFont val="Tahoma"/>
        <family val="2"/>
      </rPr>
      <t>0.196</t>
    </r>
  </si>
  <si>
    <r>
      <t xml:space="preserve">TM </t>
    </r>
    <r>
      <rPr>
        <u/>
        <sz val="8"/>
        <color rgb="FF0000FF"/>
        <rFont val="Tahoma"/>
        <family val="2"/>
      </rPr>
      <t>0.167</t>
    </r>
  </si>
  <si>
    <r>
      <t xml:space="preserve">M </t>
    </r>
    <r>
      <rPr>
        <u/>
        <sz val="8"/>
        <color rgb="FF0000FF"/>
        <rFont val="Tahoma"/>
        <family val="2"/>
      </rPr>
      <t>1.488</t>
    </r>
  </si>
  <si>
    <r>
      <t xml:space="preserve">T </t>
    </r>
    <r>
      <rPr>
        <u/>
        <sz val="8"/>
        <color rgb="FF0000FF"/>
        <rFont val="Tahoma"/>
        <family val="2"/>
      </rPr>
      <t>0.199</t>
    </r>
  </si>
  <si>
    <r>
      <t xml:space="preserve">TM </t>
    </r>
    <r>
      <rPr>
        <u/>
        <sz val="8"/>
        <color theme="1"/>
        <rFont val="Tahoma"/>
        <family val="2"/>
      </rPr>
      <t>204.400</t>
    </r>
  </si>
  <si>
    <r>
      <t xml:space="preserve">T </t>
    </r>
    <r>
      <rPr>
        <u/>
        <sz val="8"/>
        <color theme="1"/>
        <rFont val="Tahoma"/>
        <family val="2"/>
      </rPr>
      <t>116.889%</t>
    </r>
  </si>
  <si>
    <r>
      <t xml:space="preserve">TM </t>
    </r>
    <r>
      <rPr>
        <u/>
        <sz val="8"/>
        <color theme="1"/>
        <rFont val="Tahoma"/>
        <family val="2"/>
      </rPr>
      <t>203.400</t>
    </r>
  </si>
  <si>
    <r>
      <t xml:space="preserve">TM </t>
    </r>
    <r>
      <rPr>
        <u/>
        <sz val="8"/>
        <color theme="1"/>
        <rFont val="Tahoma"/>
        <family val="2"/>
      </rPr>
      <t>202.800</t>
    </r>
  </si>
  <si>
    <r>
      <t xml:space="preserve">T </t>
    </r>
    <r>
      <rPr>
        <u/>
        <sz val="8"/>
        <color theme="1"/>
        <rFont val="Tahoma"/>
        <family val="2"/>
      </rPr>
      <t>116.378%</t>
    </r>
  </si>
  <si>
    <r>
      <t xml:space="preserve">TM </t>
    </r>
    <r>
      <rPr>
        <u/>
        <sz val="8"/>
        <color rgb="FF0000FF"/>
        <rFont val="Tahoma"/>
        <family val="2"/>
      </rPr>
      <t>203.600</t>
    </r>
  </si>
  <si>
    <r>
      <t xml:space="preserve">T </t>
    </r>
    <r>
      <rPr>
        <u/>
        <sz val="8"/>
        <color rgb="FF0000FF"/>
        <rFont val="Tahoma"/>
        <family val="2"/>
      </rPr>
      <t>116.602%</t>
    </r>
  </si>
  <si>
    <r>
      <t xml:space="preserve">TM </t>
    </r>
    <r>
      <rPr>
        <u/>
        <sz val="8"/>
        <color rgb="FF0000FF"/>
        <rFont val="Tahoma"/>
        <family val="2"/>
      </rPr>
      <t>0.811</t>
    </r>
  </si>
  <si>
    <r>
      <t xml:space="preserve">TM </t>
    </r>
    <r>
      <rPr>
        <u/>
        <sz val="8"/>
        <color rgb="FF0000FF"/>
        <rFont val="Tahoma"/>
        <family val="2"/>
      </rPr>
      <t>0.398</t>
    </r>
  </si>
  <si>
    <r>
      <t xml:space="preserve">T </t>
    </r>
    <r>
      <rPr>
        <u/>
        <sz val="8"/>
        <color theme="1"/>
        <rFont val="Tahoma"/>
        <family val="2"/>
      </rPr>
      <t>114.949%</t>
    </r>
  </si>
  <si>
    <r>
      <t xml:space="preserve">T </t>
    </r>
    <r>
      <rPr>
        <u/>
        <sz val="8"/>
        <color theme="1"/>
        <rFont val="Tahoma"/>
        <family val="2"/>
      </rPr>
      <t>115.886%</t>
    </r>
  </si>
  <si>
    <r>
      <t xml:space="preserve">T </t>
    </r>
    <r>
      <rPr>
        <u/>
        <sz val="8"/>
        <color theme="1"/>
        <rFont val="Tahoma"/>
        <family val="2"/>
      </rPr>
      <t>114.387%</t>
    </r>
  </si>
  <si>
    <r>
      <t xml:space="preserve">T </t>
    </r>
    <r>
      <rPr>
        <u/>
        <sz val="8"/>
        <color rgb="FF0000FF"/>
        <rFont val="Tahoma"/>
        <family val="2"/>
      </rPr>
      <t>115.074%</t>
    </r>
  </si>
  <si>
    <r>
      <t xml:space="preserve">T </t>
    </r>
    <r>
      <rPr>
        <u/>
        <sz val="8"/>
        <color rgb="FF0000FF"/>
        <rFont val="Tahoma"/>
        <family val="2"/>
      </rPr>
      <t>0.757%</t>
    </r>
  </si>
  <si>
    <r>
      <t xml:space="preserve">T </t>
    </r>
    <r>
      <rPr>
        <u/>
        <sz val="8"/>
        <color theme="1"/>
        <rFont val="Tahoma"/>
        <family val="2"/>
      </rPr>
      <t>108.979%</t>
    </r>
  </si>
  <si>
    <r>
      <t xml:space="preserve">T </t>
    </r>
    <r>
      <rPr>
        <u/>
        <sz val="8"/>
        <color theme="1"/>
        <rFont val="Tahoma"/>
        <family val="2"/>
      </rPr>
      <t>109.733%</t>
    </r>
  </si>
  <si>
    <r>
      <t xml:space="preserve">T </t>
    </r>
    <r>
      <rPr>
        <u/>
        <sz val="8"/>
        <color theme="1"/>
        <rFont val="Tahoma"/>
        <family val="2"/>
      </rPr>
      <t>109.029%</t>
    </r>
  </si>
  <si>
    <r>
      <t xml:space="preserve">T </t>
    </r>
    <r>
      <rPr>
        <u/>
        <sz val="8"/>
        <color rgb="FF0000FF"/>
        <rFont val="Tahoma"/>
        <family val="2"/>
      </rPr>
      <t>109.247%</t>
    </r>
  </si>
  <si>
    <r>
      <t xml:space="preserve">T </t>
    </r>
    <r>
      <rPr>
        <u/>
        <sz val="8"/>
        <color rgb="FF0000FF"/>
        <rFont val="Tahoma"/>
        <family val="2"/>
      </rPr>
      <t>0.421%</t>
    </r>
  </si>
  <si>
    <r>
      <t>WTM-71-C1</t>
    </r>
    <r>
      <rPr>
        <sz val="7"/>
        <color theme="1"/>
        <rFont val="Tahoma"/>
        <family val="2"/>
      </rPr>
      <t>2/25/2014 4:19:47 PM</t>
    </r>
  </si>
  <si>
    <r>
      <t xml:space="preserve">T </t>
    </r>
    <r>
      <rPr>
        <u/>
        <sz val="8"/>
        <color theme="1"/>
        <rFont val="Tahoma"/>
        <family val="2"/>
      </rPr>
      <t>425.000</t>
    </r>
  </si>
  <si>
    <r>
      <t xml:space="preserve">T </t>
    </r>
    <r>
      <rPr>
        <u/>
        <sz val="8"/>
        <color theme="1"/>
        <rFont val="Tahoma"/>
        <family val="2"/>
      </rPr>
      <t>3842.000</t>
    </r>
  </si>
  <si>
    <r>
      <t xml:space="preserve">T </t>
    </r>
    <r>
      <rPr>
        <u/>
        <sz val="8"/>
        <color theme="1"/>
        <rFont val="Tahoma"/>
        <family val="2"/>
      </rPr>
      <t>731.100</t>
    </r>
  </si>
  <si>
    <r>
      <t xml:space="preserve">T </t>
    </r>
    <r>
      <rPr>
        <u/>
        <sz val="8"/>
        <color theme="1"/>
        <rFont val="Tahoma"/>
        <family val="2"/>
      </rPr>
      <t>3210.000</t>
    </r>
  </si>
  <si>
    <r>
      <t xml:space="preserve">TM </t>
    </r>
    <r>
      <rPr>
        <u/>
        <sz val="8"/>
        <color theme="1"/>
        <rFont val="Tahoma"/>
        <family val="2"/>
      </rPr>
      <t>46220.000</t>
    </r>
  </si>
  <si>
    <r>
      <t xml:space="preserve">M </t>
    </r>
    <r>
      <rPr>
        <u/>
        <sz val="8"/>
        <color theme="1"/>
        <rFont val="Tahoma"/>
        <family val="2"/>
      </rPr>
      <t>44880.000</t>
    </r>
  </si>
  <si>
    <r>
      <t xml:space="preserve">T </t>
    </r>
    <r>
      <rPr>
        <u/>
        <sz val="8"/>
        <color theme="1"/>
        <rFont val="Tahoma"/>
        <family val="2"/>
      </rPr>
      <t>113.219%</t>
    </r>
  </si>
  <si>
    <r>
      <t xml:space="preserve">T </t>
    </r>
    <r>
      <rPr>
        <u/>
        <sz val="8"/>
        <color theme="1"/>
        <rFont val="Tahoma"/>
        <family val="2"/>
      </rPr>
      <t>128.300</t>
    </r>
  </si>
  <si>
    <r>
      <t xml:space="preserve">T </t>
    </r>
    <r>
      <rPr>
        <u/>
        <sz val="8"/>
        <color theme="1"/>
        <rFont val="Tahoma"/>
        <family val="2"/>
      </rPr>
      <t>424.600</t>
    </r>
  </si>
  <si>
    <r>
      <t xml:space="preserve">T </t>
    </r>
    <r>
      <rPr>
        <u/>
        <sz val="8"/>
        <color theme="1"/>
        <rFont val="Tahoma"/>
        <family val="2"/>
      </rPr>
      <t>3871.000</t>
    </r>
  </si>
  <si>
    <r>
      <t xml:space="preserve">T </t>
    </r>
    <r>
      <rPr>
        <u/>
        <sz val="8"/>
        <color theme="1"/>
        <rFont val="Tahoma"/>
        <family val="2"/>
      </rPr>
      <t>734.900</t>
    </r>
  </si>
  <si>
    <r>
      <t xml:space="preserve">T </t>
    </r>
    <r>
      <rPr>
        <u/>
        <sz val="8"/>
        <color theme="1"/>
        <rFont val="Tahoma"/>
        <family val="2"/>
      </rPr>
      <t>3237.000</t>
    </r>
  </si>
  <si>
    <r>
      <t xml:space="preserve">TM </t>
    </r>
    <r>
      <rPr>
        <u/>
        <sz val="8"/>
        <color theme="1"/>
        <rFont val="Tahoma"/>
        <family val="2"/>
      </rPr>
      <t>46320.000</t>
    </r>
  </si>
  <si>
    <r>
      <t xml:space="preserve">M </t>
    </r>
    <r>
      <rPr>
        <u/>
        <sz val="8"/>
        <color theme="1"/>
        <rFont val="Tahoma"/>
        <family val="2"/>
      </rPr>
      <t>44520.000</t>
    </r>
  </si>
  <si>
    <r>
      <t xml:space="preserve">T </t>
    </r>
    <r>
      <rPr>
        <u/>
        <sz val="8"/>
        <color theme="1"/>
        <rFont val="Tahoma"/>
        <family val="2"/>
      </rPr>
      <t>113.542%</t>
    </r>
  </si>
  <si>
    <r>
      <t xml:space="preserve">T </t>
    </r>
    <r>
      <rPr>
        <u/>
        <sz val="8"/>
        <color theme="1"/>
        <rFont val="Tahoma"/>
        <family val="2"/>
      </rPr>
      <t>211.600</t>
    </r>
  </si>
  <si>
    <r>
      <t xml:space="preserve">T </t>
    </r>
    <r>
      <rPr>
        <u/>
        <sz val="8"/>
        <color theme="1"/>
        <rFont val="Tahoma"/>
        <family val="2"/>
      </rPr>
      <t>127.700</t>
    </r>
  </si>
  <si>
    <r>
      <t xml:space="preserve">T </t>
    </r>
    <r>
      <rPr>
        <u/>
        <sz val="8"/>
        <color theme="1"/>
        <rFont val="Tahoma"/>
        <family val="2"/>
      </rPr>
      <t>419.200</t>
    </r>
  </si>
  <si>
    <r>
      <t xml:space="preserve">T </t>
    </r>
    <r>
      <rPr>
        <u/>
        <sz val="8"/>
        <color theme="1"/>
        <rFont val="Tahoma"/>
        <family val="2"/>
      </rPr>
      <t>3843.000</t>
    </r>
  </si>
  <si>
    <r>
      <t xml:space="preserve">T </t>
    </r>
    <r>
      <rPr>
        <u/>
        <sz val="8"/>
        <color theme="1"/>
        <rFont val="Tahoma"/>
        <family val="2"/>
      </rPr>
      <t>734.300</t>
    </r>
  </si>
  <si>
    <r>
      <t xml:space="preserve">T </t>
    </r>
    <r>
      <rPr>
        <u/>
        <sz val="8"/>
        <color theme="1"/>
        <rFont val="Tahoma"/>
        <family val="2"/>
      </rPr>
      <t>3242.000</t>
    </r>
  </si>
  <si>
    <r>
      <t xml:space="preserve">TM </t>
    </r>
    <r>
      <rPr>
        <u/>
        <sz val="8"/>
        <color theme="1"/>
        <rFont val="Tahoma"/>
        <family val="2"/>
      </rPr>
      <t>46250.000</t>
    </r>
  </si>
  <si>
    <r>
      <t xml:space="preserve">M </t>
    </r>
    <r>
      <rPr>
        <u/>
        <sz val="8"/>
        <color theme="1"/>
        <rFont val="Tahoma"/>
        <family val="2"/>
      </rPr>
      <t>44510.000</t>
    </r>
  </si>
  <si>
    <r>
      <t xml:space="preserve">T </t>
    </r>
    <r>
      <rPr>
        <u/>
        <sz val="8"/>
        <color theme="1"/>
        <rFont val="Tahoma"/>
        <family val="2"/>
      </rPr>
      <t>114.017%</t>
    </r>
  </si>
  <si>
    <r>
      <t xml:space="preserve">T </t>
    </r>
    <r>
      <rPr>
        <u/>
        <sz val="8"/>
        <color theme="1"/>
        <rFont val="Tahoma"/>
        <family val="2"/>
      </rPr>
      <t>209.600</t>
    </r>
  </si>
  <si>
    <r>
      <t xml:space="preserve">T </t>
    </r>
    <r>
      <rPr>
        <u/>
        <sz val="8"/>
        <color theme="1"/>
        <rFont val="Tahoma"/>
        <family val="2"/>
      </rPr>
      <t>128.000</t>
    </r>
  </si>
  <si>
    <r>
      <t xml:space="preserve">T </t>
    </r>
    <r>
      <rPr>
        <u/>
        <sz val="8"/>
        <color rgb="FF0000FF"/>
        <rFont val="Tahoma"/>
        <family val="2"/>
      </rPr>
      <t>422.900</t>
    </r>
  </si>
  <si>
    <r>
      <t xml:space="preserve">T </t>
    </r>
    <r>
      <rPr>
        <u/>
        <sz val="8"/>
        <color rgb="FF0000FF"/>
        <rFont val="Tahoma"/>
        <family val="2"/>
      </rPr>
      <t>3852.000</t>
    </r>
  </si>
  <si>
    <r>
      <t xml:space="preserve">T </t>
    </r>
    <r>
      <rPr>
        <u/>
        <sz val="8"/>
        <color rgb="FF0000FF"/>
        <rFont val="Tahoma"/>
        <family val="2"/>
      </rPr>
      <t>733.400</t>
    </r>
  </si>
  <si>
    <r>
      <t xml:space="preserve">T </t>
    </r>
    <r>
      <rPr>
        <u/>
        <sz val="8"/>
        <color rgb="FF0000FF"/>
        <rFont val="Tahoma"/>
        <family val="2"/>
      </rPr>
      <t>3230.000</t>
    </r>
  </si>
  <si>
    <r>
      <t xml:space="preserve">TM </t>
    </r>
    <r>
      <rPr>
        <u/>
        <sz val="8"/>
        <color rgb="FF0000FF"/>
        <rFont val="Tahoma"/>
        <family val="2"/>
      </rPr>
      <t>46260.000</t>
    </r>
  </si>
  <si>
    <r>
      <t xml:space="preserve">M </t>
    </r>
    <r>
      <rPr>
        <u/>
        <sz val="8"/>
        <color rgb="FF0000FF"/>
        <rFont val="Tahoma"/>
        <family val="2"/>
      </rPr>
      <t>44640.000</t>
    </r>
  </si>
  <si>
    <r>
      <t xml:space="preserve">T </t>
    </r>
    <r>
      <rPr>
        <u/>
        <sz val="8"/>
        <color rgb="FF0000FF"/>
        <rFont val="Tahoma"/>
        <family val="2"/>
      </rPr>
      <t>113.593%</t>
    </r>
  </si>
  <si>
    <r>
      <t xml:space="preserve">T </t>
    </r>
    <r>
      <rPr>
        <u/>
        <sz val="8"/>
        <color rgb="FF0000FF"/>
        <rFont val="Tahoma"/>
        <family val="2"/>
      </rPr>
      <t>210.600</t>
    </r>
  </si>
  <si>
    <r>
      <t xml:space="preserve">T </t>
    </r>
    <r>
      <rPr>
        <u/>
        <sz val="8"/>
        <color rgb="FF0000FF"/>
        <rFont val="Tahoma"/>
        <family val="2"/>
      </rPr>
      <t>128.000</t>
    </r>
  </si>
  <si>
    <r>
      <t xml:space="preserve">T </t>
    </r>
    <r>
      <rPr>
        <u/>
        <sz val="8"/>
        <color rgb="FF0000FF"/>
        <rFont val="Tahoma"/>
        <family val="2"/>
      </rPr>
      <t>3.264</t>
    </r>
  </si>
  <si>
    <r>
      <t xml:space="preserve">T </t>
    </r>
    <r>
      <rPr>
        <u/>
        <sz val="8"/>
        <color rgb="FF0000FF"/>
        <rFont val="Tahoma"/>
        <family val="2"/>
      </rPr>
      <t>16.230</t>
    </r>
  </si>
  <si>
    <r>
      <t xml:space="preserve">T </t>
    </r>
    <r>
      <rPr>
        <u/>
        <sz val="8"/>
        <color rgb="FF0000FF"/>
        <rFont val="Tahoma"/>
        <family val="2"/>
      </rPr>
      <t>2.069</t>
    </r>
  </si>
  <si>
    <r>
      <t xml:space="preserve">T </t>
    </r>
    <r>
      <rPr>
        <u/>
        <sz val="8"/>
        <color rgb="FF0000FF"/>
        <rFont val="Tahoma"/>
        <family val="2"/>
      </rPr>
      <t>17.100</t>
    </r>
  </si>
  <si>
    <r>
      <t xml:space="preserve">TM </t>
    </r>
    <r>
      <rPr>
        <u/>
        <sz val="8"/>
        <color rgb="FF0000FF"/>
        <rFont val="Tahoma"/>
        <family val="2"/>
      </rPr>
      <t>48.280</t>
    </r>
  </si>
  <si>
    <r>
      <t xml:space="preserve">M </t>
    </r>
    <r>
      <rPr>
        <u/>
        <sz val="8"/>
        <color rgb="FF0000FF"/>
        <rFont val="Tahoma"/>
        <family val="2"/>
      </rPr>
      <t>211.900</t>
    </r>
  </si>
  <si>
    <r>
      <t xml:space="preserve">T </t>
    </r>
    <r>
      <rPr>
        <u/>
        <sz val="8"/>
        <color rgb="FF0000FF"/>
        <rFont val="Tahoma"/>
        <family val="2"/>
      </rPr>
      <t>0.401%</t>
    </r>
  </si>
  <si>
    <r>
      <t xml:space="preserve">T </t>
    </r>
    <r>
      <rPr>
        <u/>
        <sz val="8"/>
        <color rgb="FF0000FF"/>
        <rFont val="Tahoma"/>
        <family val="2"/>
      </rPr>
      <t>0.421</t>
    </r>
  </si>
  <si>
    <r>
      <t xml:space="preserve">T </t>
    </r>
    <r>
      <rPr>
        <u/>
        <sz val="8"/>
        <color rgb="FF0000FF"/>
        <rFont val="Tahoma"/>
        <family val="2"/>
      </rPr>
      <t>0.282</t>
    </r>
  </si>
  <si>
    <r>
      <t xml:space="preserve">TM </t>
    </r>
    <r>
      <rPr>
        <u/>
        <sz val="8"/>
        <color rgb="FF0000FF"/>
        <rFont val="Tahoma"/>
        <family val="2"/>
      </rPr>
      <t>0.104</t>
    </r>
  </si>
  <si>
    <r>
      <t xml:space="preserve">T </t>
    </r>
    <r>
      <rPr>
        <u/>
        <sz val="8"/>
        <color rgb="FF0000FF"/>
        <rFont val="Tahoma"/>
        <family val="2"/>
      </rPr>
      <t>0.353</t>
    </r>
  </si>
  <si>
    <r>
      <t xml:space="preserve">T </t>
    </r>
    <r>
      <rPr>
        <u/>
        <sz val="8"/>
        <color rgb="FF0000FF"/>
        <rFont val="Tahoma"/>
        <family val="2"/>
      </rPr>
      <t>0.476</t>
    </r>
  </si>
  <si>
    <r>
      <t xml:space="preserve">TM </t>
    </r>
    <r>
      <rPr>
        <u/>
        <sz val="8"/>
        <color theme="1"/>
        <rFont val="Tahoma"/>
        <family val="2"/>
      </rPr>
      <t>198.400</t>
    </r>
  </si>
  <si>
    <r>
      <t xml:space="preserve">T </t>
    </r>
    <r>
      <rPr>
        <u/>
        <sz val="8"/>
        <color theme="1"/>
        <rFont val="Tahoma"/>
        <family val="2"/>
      </rPr>
      <t>115.804%</t>
    </r>
  </si>
  <si>
    <r>
      <t xml:space="preserve">TM </t>
    </r>
    <r>
      <rPr>
        <u/>
        <sz val="8"/>
        <color theme="1"/>
        <rFont val="Tahoma"/>
        <family val="2"/>
      </rPr>
      <t>198.700</t>
    </r>
  </si>
  <si>
    <r>
      <t xml:space="preserve">T </t>
    </r>
    <r>
      <rPr>
        <u/>
        <sz val="8"/>
        <color theme="1"/>
        <rFont val="Tahoma"/>
        <family val="2"/>
      </rPr>
      <t>115.648%</t>
    </r>
  </si>
  <si>
    <r>
      <t xml:space="preserve">TM </t>
    </r>
    <r>
      <rPr>
        <u/>
        <sz val="8"/>
        <color theme="1"/>
        <rFont val="Tahoma"/>
        <family val="2"/>
      </rPr>
      <t>197.800</t>
    </r>
  </si>
  <si>
    <r>
      <t xml:space="preserve">TM </t>
    </r>
    <r>
      <rPr>
        <u/>
        <sz val="8"/>
        <color rgb="FF0000FF"/>
        <rFont val="Tahoma"/>
        <family val="2"/>
      </rPr>
      <t>198.300</t>
    </r>
  </si>
  <si>
    <r>
      <t xml:space="preserve">T </t>
    </r>
    <r>
      <rPr>
        <u/>
        <sz val="8"/>
        <color rgb="FF0000FF"/>
        <rFont val="Tahoma"/>
        <family val="2"/>
      </rPr>
      <t>115.972%</t>
    </r>
  </si>
  <si>
    <r>
      <t xml:space="preserve">TM </t>
    </r>
    <r>
      <rPr>
        <u/>
        <sz val="8"/>
        <color rgb="FF0000FF"/>
        <rFont val="Tahoma"/>
        <family val="2"/>
      </rPr>
      <t>0.484</t>
    </r>
  </si>
  <si>
    <r>
      <t xml:space="preserve">T </t>
    </r>
    <r>
      <rPr>
        <u/>
        <sz val="8"/>
        <color rgb="FF0000FF"/>
        <rFont val="Tahoma"/>
        <family val="2"/>
      </rPr>
      <t>0.433%</t>
    </r>
  </si>
  <si>
    <r>
      <t xml:space="preserve">TM </t>
    </r>
    <r>
      <rPr>
        <u/>
        <sz val="8"/>
        <color rgb="FF0000FF"/>
        <rFont val="Tahoma"/>
        <family val="2"/>
      </rPr>
      <t>0.244</t>
    </r>
  </si>
  <si>
    <r>
      <t xml:space="preserve">T </t>
    </r>
    <r>
      <rPr>
        <u/>
        <sz val="8"/>
        <color rgb="FF0000FF"/>
        <rFont val="Tahoma"/>
        <family val="2"/>
      </rPr>
      <t>0.373</t>
    </r>
  </si>
  <si>
    <r>
      <t xml:space="preserve">T </t>
    </r>
    <r>
      <rPr>
        <u/>
        <sz val="8"/>
        <color theme="1"/>
        <rFont val="Tahoma"/>
        <family val="2"/>
      </rPr>
      <t>114.280%</t>
    </r>
  </si>
  <si>
    <r>
      <t xml:space="preserve">T </t>
    </r>
    <r>
      <rPr>
        <u/>
        <sz val="8"/>
        <color theme="1"/>
        <rFont val="Tahoma"/>
        <family val="2"/>
      </rPr>
      <t>114.512%</t>
    </r>
  </si>
  <si>
    <r>
      <t xml:space="preserve">T </t>
    </r>
    <r>
      <rPr>
        <u/>
        <sz val="8"/>
        <color theme="1"/>
        <rFont val="Tahoma"/>
        <family val="2"/>
      </rPr>
      <t>114.598%</t>
    </r>
  </si>
  <si>
    <r>
      <t xml:space="preserve">T </t>
    </r>
    <r>
      <rPr>
        <u/>
        <sz val="8"/>
        <color rgb="FF0000FF"/>
        <rFont val="Tahoma"/>
        <family val="2"/>
      </rPr>
      <t>114.463%</t>
    </r>
  </si>
  <si>
    <r>
      <t xml:space="preserve">T </t>
    </r>
    <r>
      <rPr>
        <u/>
        <sz val="8"/>
        <color rgb="FF0000FF"/>
        <rFont val="Tahoma"/>
        <family val="2"/>
      </rPr>
      <t>0.165%</t>
    </r>
  </si>
  <si>
    <r>
      <t xml:space="preserve">T </t>
    </r>
    <r>
      <rPr>
        <u/>
        <sz val="8"/>
        <color rgb="FF0000FF"/>
        <rFont val="Tahoma"/>
        <family val="2"/>
      </rPr>
      <t>0.144</t>
    </r>
  </si>
  <si>
    <r>
      <t xml:space="preserve">T </t>
    </r>
    <r>
      <rPr>
        <u/>
        <sz val="8"/>
        <color theme="1"/>
        <rFont val="Tahoma"/>
        <family val="2"/>
      </rPr>
      <t>107.624%</t>
    </r>
  </si>
  <si>
    <r>
      <t xml:space="preserve">T </t>
    </r>
    <r>
      <rPr>
        <u/>
        <sz val="8"/>
        <color theme="1"/>
        <rFont val="Tahoma"/>
        <family val="2"/>
      </rPr>
      <t>108.484%</t>
    </r>
  </si>
  <si>
    <r>
      <t xml:space="preserve">T </t>
    </r>
    <r>
      <rPr>
        <u/>
        <sz val="8"/>
        <color theme="1"/>
        <rFont val="Tahoma"/>
        <family val="2"/>
      </rPr>
      <t>108.417%</t>
    </r>
  </si>
  <si>
    <r>
      <t xml:space="preserve">T </t>
    </r>
    <r>
      <rPr>
        <u/>
        <sz val="8"/>
        <color rgb="FF0000FF"/>
        <rFont val="Tahoma"/>
        <family val="2"/>
      </rPr>
      <t>108.175%</t>
    </r>
  </si>
  <si>
    <r>
      <t xml:space="preserve">T </t>
    </r>
    <r>
      <rPr>
        <u/>
        <sz val="8"/>
        <color rgb="FF0000FF"/>
        <rFont val="Tahoma"/>
        <family val="2"/>
      </rPr>
      <t>0.479%</t>
    </r>
  </si>
  <si>
    <r>
      <t xml:space="preserve">T </t>
    </r>
    <r>
      <rPr>
        <u/>
        <sz val="8"/>
        <color rgb="FF0000FF"/>
        <rFont val="Tahoma"/>
        <family val="2"/>
      </rPr>
      <t>0.442</t>
    </r>
  </si>
  <si>
    <r>
      <t>Digested Blank</t>
    </r>
    <r>
      <rPr>
        <sz val="7"/>
        <color theme="1"/>
        <rFont val="Tahoma"/>
        <family val="2"/>
      </rPr>
      <t>2/25/2014 4:27:11 PM</t>
    </r>
  </si>
  <si>
    <r>
      <t xml:space="preserve">T </t>
    </r>
    <r>
      <rPr>
        <u/>
        <sz val="8"/>
        <color theme="1"/>
        <rFont val="Tahoma"/>
        <family val="2"/>
      </rPr>
      <t>104.829%</t>
    </r>
  </si>
  <si>
    <r>
      <t xml:space="preserve">T </t>
    </r>
    <r>
      <rPr>
        <u/>
        <sz val="8"/>
        <color theme="1"/>
        <rFont val="Tahoma"/>
        <family val="2"/>
      </rPr>
      <t>104.538%</t>
    </r>
  </si>
  <si>
    <r>
      <t xml:space="preserve">T </t>
    </r>
    <r>
      <rPr>
        <u/>
        <sz val="8"/>
        <color theme="1"/>
        <rFont val="Tahoma"/>
        <family val="2"/>
      </rPr>
      <t>104.144%</t>
    </r>
  </si>
  <si>
    <r>
      <t xml:space="preserve">T </t>
    </r>
    <r>
      <rPr>
        <u/>
        <sz val="8"/>
        <color rgb="FF0000FF"/>
        <rFont val="Tahoma"/>
        <family val="2"/>
      </rPr>
      <t>104.504%</t>
    </r>
  </si>
  <si>
    <r>
      <t xml:space="preserve">T </t>
    </r>
    <r>
      <rPr>
        <u/>
        <sz val="8"/>
        <color rgb="FF0000FF"/>
        <rFont val="Tahoma"/>
        <family val="2"/>
      </rPr>
      <t>0.344%</t>
    </r>
  </si>
  <si>
    <r>
      <t xml:space="preserve">T </t>
    </r>
    <r>
      <rPr>
        <u/>
        <sz val="8"/>
        <color theme="1"/>
        <rFont val="Tahoma"/>
        <family val="2"/>
      </rPr>
      <t>108.574%</t>
    </r>
  </si>
  <si>
    <r>
      <t xml:space="preserve">T </t>
    </r>
    <r>
      <rPr>
        <u/>
        <sz val="8"/>
        <color theme="1"/>
        <rFont val="Tahoma"/>
        <family val="2"/>
      </rPr>
      <t>108.350%</t>
    </r>
  </si>
  <si>
    <r>
      <t xml:space="preserve">T </t>
    </r>
    <r>
      <rPr>
        <u/>
        <sz val="8"/>
        <color theme="1"/>
        <rFont val="Tahoma"/>
        <family val="2"/>
      </rPr>
      <t>108.259%</t>
    </r>
  </si>
  <si>
    <r>
      <t xml:space="preserve">T </t>
    </r>
    <r>
      <rPr>
        <u/>
        <sz val="8"/>
        <color rgb="FF0000FF"/>
        <rFont val="Tahoma"/>
        <family val="2"/>
      </rPr>
      <t>108.394%</t>
    </r>
  </si>
  <si>
    <r>
      <t xml:space="preserve">T </t>
    </r>
    <r>
      <rPr>
        <u/>
        <sz val="8"/>
        <color rgb="FF0000FF"/>
        <rFont val="Tahoma"/>
        <family val="2"/>
      </rPr>
      <t>0.162%</t>
    </r>
  </si>
  <si>
    <r>
      <t xml:space="preserve">T </t>
    </r>
    <r>
      <rPr>
        <u/>
        <sz val="8"/>
        <color theme="1"/>
        <rFont val="Tahoma"/>
        <family val="2"/>
      </rPr>
      <t>107.982%</t>
    </r>
  </si>
  <si>
    <r>
      <t xml:space="preserve">T </t>
    </r>
    <r>
      <rPr>
        <u/>
        <sz val="8"/>
        <color theme="1"/>
        <rFont val="Tahoma"/>
        <family val="2"/>
      </rPr>
      <t>108.182%</t>
    </r>
  </si>
  <si>
    <r>
      <t xml:space="preserve">T </t>
    </r>
    <r>
      <rPr>
        <u/>
        <sz val="8"/>
        <color theme="1"/>
        <rFont val="Tahoma"/>
        <family val="2"/>
      </rPr>
      <t>107.869%</t>
    </r>
  </si>
  <si>
    <r>
      <t xml:space="preserve">T </t>
    </r>
    <r>
      <rPr>
        <u/>
        <sz val="8"/>
        <color rgb="FF0000FF"/>
        <rFont val="Tahoma"/>
        <family val="2"/>
      </rPr>
      <t>108.011%</t>
    </r>
  </si>
  <si>
    <r>
      <t xml:space="preserve">T </t>
    </r>
    <r>
      <rPr>
        <u/>
        <sz val="8"/>
        <color rgb="FF0000FF"/>
        <rFont val="Tahoma"/>
        <family val="2"/>
      </rPr>
      <t>0.158%</t>
    </r>
  </si>
  <si>
    <r>
      <t xml:space="preserve">T </t>
    </r>
    <r>
      <rPr>
        <u/>
        <sz val="8"/>
        <color theme="1"/>
        <rFont val="Tahoma"/>
        <family val="2"/>
      </rPr>
      <t>106.350%</t>
    </r>
  </si>
  <si>
    <r>
      <t xml:space="preserve">T </t>
    </r>
    <r>
      <rPr>
        <u/>
        <sz val="8"/>
        <color theme="1"/>
        <rFont val="Tahoma"/>
        <family val="2"/>
      </rPr>
      <t>106.072%</t>
    </r>
  </si>
  <si>
    <r>
      <t xml:space="preserve">T </t>
    </r>
    <r>
      <rPr>
        <u/>
        <sz val="8"/>
        <color theme="1"/>
        <rFont val="Tahoma"/>
        <family val="2"/>
      </rPr>
      <t>106.446%</t>
    </r>
  </si>
  <si>
    <r>
      <t xml:space="preserve">T </t>
    </r>
    <r>
      <rPr>
        <u/>
        <sz val="8"/>
        <color rgb="FF0000FF"/>
        <rFont val="Tahoma"/>
        <family val="2"/>
      </rPr>
      <t>106.289%</t>
    </r>
  </si>
  <si>
    <r>
      <t xml:space="preserve">T </t>
    </r>
    <r>
      <rPr>
        <u/>
        <sz val="8"/>
        <color rgb="FF0000FF"/>
        <rFont val="Tahoma"/>
        <family val="2"/>
      </rPr>
      <t>0.194%</t>
    </r>
  </si>
  <si>
    <r>
      <t>Apple Leaf QC</t>
    </r>
    <r>
      <rPr>
        <sz val="7"/>
        <color theme="1"/>
        <rFont val="Tahoma"/>
        <family val="2"/>
      </rPr>
      <t>2/25/2014 4:34:36 PM</t>
    </r>
  </si>
  <si>
    <r>
      <t xml:space="preserve">T </t>
    </r>
    <r>
      <rPr>
        <u/>
        <sz val="8"/>
        <color theme="1"/>
        <rFont val="Tahoma"/>
        <family val="2"/>
      </rPr>
      <t>7291.000</t>
    </r>
  </si>
  <si>
    <r>
      <t xml:space="preserve">T </t>
    </r>
    <r>
      <rPr>
        <u/>
        <sz val="8"/>
        <color theme="1"/>
        <rFont val="Tahoma"/>
        <family val="2"/>
      </rPr>
      <t>596.200</t>
    </r>
  </si>
  <si>
    <r>
      <t xml:space="preserve">T </t>
    </r>
    <r>
      <rPr>
        <u/>
        <sz val="8"/>
        <color theme="1"/>
        <rFont val="Tahoma"/>
        <family val="2"/>
      </rPr>
      <t>3556.000</t>
    </r>
  </si>
  <si>
    <r>
      <t xml:space="preserve">TM </t>
    </r>
    <r>
      <rPr>
        <u/>
        <sz val="8"/>
        <color theme="1"/>
        <rFont val="Tahoma"/>
        <family val="2"/>
      </rPr>
      <t>41630.000</t>
    </r>
  </si>
  <si>
    <r>
      <t xml:space="preserve">M </t>
    </r>
    <r>
      <rPr>
        <u/>
        <sz val="8"/>
        <color theme="1"/>
        <rFont val="Tahoma"/>
        <family val="2"/>
      </rPr>
      <t>39180.000</t>
    </r>
  </si>
  <si>
    <r>
      <t xml:space="preserve">T </t>
    </r>
    <r>
      <rPr>
        <u/>
        <sz val="8"/>
        <color theme="1"/>
        <rFont val="Tahoma"/>
        <family val="2"/>
      </rPr>
      <t>112.464%</t>
    </r>
  </si>
  <si>
    <r>
      <t xml:space="preserve">T </t>
    </r>
    <r>
      <rPr>
        <u/>
        <sz val="8"/>
        <color theme="1"/>
        <rFont val="Tahoma"/>
        <family val="2"/>
      </rPr>
      <t>177.100</t>
    </r>
  </si>
  <si>
    <r>
      <t xml:space="preserve">T </t>
    </r>
    <r>
      <rPr>
        <u/>
        <sz val="8"/>
        <color theme="1"/>
        <rFont val="Tahoma"/>
        <family val="2"/>
      </rPr>
      <t>138.500</t>
    </r>
  </si>
  <si>
    <r>
      <t xml:space="preserve">T </t>
    </r>
    <r>
      <rPr>
        <u/>
        <sz val="8"/>
        <color theme="1"/>
        <rFont val="Tahoma"/>
        <family val="2"/>
      </rPr>
      <t>7261.000</t>
    </r>
  </si>
  <si>
    <r>
      <t xml:space="preserve">T </t>
    </r>
    <r>
      <rPr>
        <u/>
        <sz val="8"/>
        <color theme="1"/>
        <rFont val="Tahoma"/>
        <family val="2"/>
      </rPr>
      <t>585.000</t>
    </r>
  </si>
  <si>
    <r>
      <t xml:space="preserve">T </t>
    </r>
    <r>
      <rPr>
        <u/>
        <sz val="8"/>
        <color theme="1"/>
        <rFont val="Tahoma"/>
        <family val="2"/>
      </rPr>
      <t>3557.000</t>
    </r>
  </si>
  <si>
    <r>
      <t xml:space="preserve">TM </t>
    </r>
    <r>
      <rPr>
        <u/>
        <sz val="8"/>
        <color theme="1"/>
        <rFont val="Tahoma"/>
        <family val="2"/>
      </rPr>
      <t>41710.000</t>
    </r>
  </si>
  <si>
    <r>
      <t xml:space="preserve">M </t>
    </r>
    <r>
      <rPr>
        <u/>
        <sz val="8"/>
        <color theme="1"/>
        <rFont val="Tahoma"/>
        <family val="2"/>
      </rPr>
      <t>39010.000</t>
    </r>
  </si>
  <si>
    <r>
      <t xml:space="preserve">T </t>
    </r>
    <r>
      <rPr>
        <u/>
        <sz val="8"/>
        <color theme="1"/>
        <rFont val="Tahoma"/>
        <family val="2"/>
      </rPr>
      <t>112.682%</t>
    </r>
  </si>
  <si>
    <r>
      <t xml:space="preserve">T </t>
    </r>
    <r>
      <rPr>
        <u/>
        <sz val="8"/>
        <color theme="1"/>
        <rFont val="Tahoma"/>
        <family val="2"/>
      </rPr>
      <t>138.700</t>
    </r>
  </si>
  <si>
    <r>
      <t xml:space="preserve">T </t>
    </r>
    <r>
      <rPr>
        <u/>
        <sz val="8"/>
        <color theme="1"/>
        <rFont val="Tahoma"/>
        <family val="2"/>
      </rPr>
      <t>7258.000</t>
    </r>
  </si>
  <si>
    <r>
      <t xml:space="preserve">T </t>
    </r>
    <r>
      <rPr>
        <u/>
        <sz val="8"/>
        <color theme="1"/>
        <rFont val="Tahoma"/>
        <family val="2"/>
      </rPr>
      <t>577.500</t>
    </r>
  </si>
  <si>
    <r>
      <t xml:space="preserve">T </t>
    </r>
    <r>
      <rPr>
        <u/>
        <sz val="8"/>
        <color theme="1"/>
        <rFont val="Tahoma"/>
        <family val="2"/>
      </rPr>
      <t>3523.000</t>
    </r>
  </si>
  <si>
    <r>
      <t xml:space="preserve">TM </t>
    </r>
    <r>
      <rPr>
        <u/>
        <sz val="8"/>
        <color theme="1"/>
        <rFont val="Tahoma"/>
        <family val="2"/>
      </rPr>
      <t>41600.000</t>
    </r>
  </si>
  <si>
    <r>
      <t xml:space="preserve">M </t>
    </r>
    <r>
      <rPr>
        <u/>
        <sz val="8"/>
        <color theme="1"/>
        <rFont val="Tahoma"/>
        <family val="2"/>
      </rPr>
      <t>39050.000</t>
    </r>
  </si>
  <si>
    <r>
      <t xml:space="preserve">T </t>
    </r>
    <r>
      <rPr>
        <u/>
        <sz val="8"/>
        <color theme="1"/>
        <rFont val="Tahoma"/>
        <family val="2"/>
      </rPr>
      <t>112.852%</t>
    </r>
  </si>
  <si>
    <r>
      <t xml:space="preserve">T </t>
    </r>
    <r>
      <rPr>
        <u/>
        <sz val="8"/>
        <color theme="1"/>
        <rFont val="Tahoma"/>
        <family val="2"/>
      </rPr>
      <t>138.100</t>
    </r>
  </si>
  <si>
    <r>
      <t xml:space="preserve">T </t>
    </r>
    <r>
      <rPr>
        <u/>
        <sz val="8"/>
        <color rgb="FF0000FF"/>
        <rFont val="Tahoma"/>
        <family val="2"/>
      </rPr>
      <t>7270.000</t>
    </r>
  </si>
  <si>
    <r>
      <t xml:space="preserve">T </t>
    </r>
    <r>
      <rPr>
        <u/>
        <sz val="8"/>
        <color rgb="FF0000FF"/>
        <rFont val="Tahoma"/>
        <family val="2"/>
      </rPr>
      <t>586.200</t>
    </r>
  </si>
  <si>
    <r>
      <t xml:space="preserve">T </t>
    </r>
    <r>
      <rPr>
        <u/>
        <sz val="8"/>
        <color rgb="FF0000FF"/>
        <rFont val="Tahoma"/>
        <family val="2"/>
      </rPr>
      <t>3545.000</t>
    </r>
  </si>
  <si>
    <r>
      <t xml:space="preserve">TM </t>
    </r>
    <r>
      <rPr>
        <u/>
        <sz val="8"/>
        <color rgb="FF0000FF"/>
        <rFont val="Tahoma"/>
        <family val="2"/>
      </rPr>
      <t>41640.000</t>
    </r>
  </si>
  <si>
    <r>
      <t xml:space="preserve">M </t>
    </r>
    <r>
      <rPr>
        <u/>
        <sz val="8"/>
        <color rgb="FF0000FF"/>
        <rFont val="Tahoma"/>
        <family val="2"/>
      </rPr>
      <t>39080.000</t>
    </r>
  </si>
  <si>
    <r>
      <t xml:space="preserve">T </t>
    </r>
    <r>
      <rPr>
        <u/>
        <sz val="8"/>
        <color rgb="FF0000FF"/>
        <rFont val="Tahoma"/>
        <family val="2"/>
      </rPr>
      <t>112.666%</t>
    </r>
  </si>
  <si>
    <r>
      <t xml:space="preserve">T </t>
    </r>
    <r>
      <rPr>
        <u/>
        <sz val="8"/>
        <color rgb="FF0000FF"/>
        <rFont val="Tahoma"/>
        <family val="2"/>
      </rPr>
      <t>177.800</t>
    </r>
  </si>
  <si>
    <r>
      <t xml:space="preserve">T </t>
    </r>
    <r>
      <rPr>
        <u/>
        <sz val="8"/>
        <color rgb="FF0000FF"/>
        <rFont val="Tahoma"/>
        <family val="2"/>
      </rPr>
      <t>138.400</t>
    </r>
  </si>
  <si>
    <r>
      <t xml:space="preserve">T </t>
    </r>
    <r>
      <rPr>
        <u/>
        <sz val="8"/>
        <color rgb="FF0000FF"/>
        <rFont val="Tahoma"/>
        <family val="2"/>
      </rPr>
      <t>18.280</t>
    </r>
  </si>
  <si>
    <r>
      <t xml:space="preserve">T </t>
    </r>
    <r>
      <rPr>
        <u/>
        <sz val="8"/>
        <color rgb="FF0000FF"/>
        <rFont val="Tahoma"/>
        <family val="2"/>
      </rPr>
      <t>9.395</t>
    </r>
  </si>
  <si>
    <r>
      <t xml:space="preserve">T </t>
    </r>
    <r>
      <rPr>
        <u/>
        <sz val="8"/>
        <color rgb="FF0000FF"/>
        <rFont val="Tahoma"/>
        <family val="2"/>
      </rPr>
      <t>19.520</t>
    </r>
  </si>
  <si>
    <r>
      <t xml:space="preserve">TM </t>
    </r>
    <r>
      <rPr>
        <u/>
        <sz val="8"/>
        <color rgb="FF0000FF"/>
        <rFont val="Tahoma"/>
        <family val="2"/>
      </rPr>
      <t>57.750</t>
    </r>
  </si>
  <si>
    <r>
      <t xml:space="preserve">M </t>
    </r>
    <r>
      <rPr>
        <u/>
        <sz val="8"/>
        <color rgb="FF0000FF"/>
        <rFont val="Tahoma"/>
        <family val="2"/>
      </rPr>
      <t>89.670</t>
    </r>
  </si>
  <si>
    <r>
      <t xml:space="preserve">T </t>
    </r>
    <r>
      <rPr>
        <u/>
        <sz val="8"/>
        <color rgb="FF0000FF"/>
        <rFont val="Tahoma"/>
        <family val="2"/>
      </rPr>
      <t>0.874</t>
    </r>
  </si>
  <si>
    <r>
      <t xml:space="preserve">T </t>
    </r>
    <r>
      <rPr>
        <u/>
        <sz val="8"/>
        <color rgb="FF0000FF"/>
        <rFont val="Tahoma"/>
        <family val="2"/>
      </rPr>
      <t>0.335</t>
    </r>
  </si>
  <si>
    <r>
      <t xml:space="preserve">T </t>
    </r>
    <r>
      <rPr>
        <u/>
        <sz val="8"/>
        <color rgb="FF0000FF"/>
        <rFont val="Tahoma"/>
        <family val="2"/>
      </rPr>
      <t>1.603</t>
    </r>
  </si>
  <si>
    <r>
      <t xml:space="preserve">T </t>
    </r>
    <r>
      <rPr>
        <u/>
        <sz val="8"/>
        <color rgb="FF0000FF"/>
        <rFont val="Tahoma"/>
        <family val="2"/>
      </rPr>
      <t>0.551</t>
    </r>
  </si>
  <si>
    <r>
      <t xml:space="preserve">TM </t>
    </r>
    <r>
      <rPr>
        <u/>
        <sz val="8"/>
        <color rgb="FF0000FF"/>
        <rFont val="Tahoma"/>
        <family val="2"/>
      </rPr>
      <t>0.139</t>
    </r>
  </si>
  <si>
    <r>
      <t xml:space="preserve">T </t>
    </r>
    <r>
      <rPr>
        <u/>
        <sz val="8"/>
        <color rgb="FF0000FF"/>
        <rFont val="Tahoma"/>
        <family val="2"/>
      </rPr>
      <t>0.173</t>
    </r>
  </si>
  <si>
    <r>
      <t xml:space="preserve">T </t>
    </r>
    <r>
      <rPr>
        <u/>
        <sz val="8"/>
        <color rgb="FF0000FF"/>
        <rFont val="Tahoma"/>
        <family val="2"/>
      </rPr>
      <t>0.492</t>
    </r>
  </si>
  <si>
    <r>
      <t xml:space="preserve">T </t>
    </r>
    <r>
      <rPr>
        <u/>
        <sz val="8"/>
        <color theme="1"/>
        <rFont val="Tahoma"/>
        <family val="2"/>
      </rPr>
      <t>56.590</t>
    </r>
  </si>
  <si>
    <r>
      <t xml:space="preserve">T </t>
    </r>
    <r>
      <rPr>
        <u/>
        <sz val="8"/>
        <color theme="1"/>
        <rFont val="Tahoma"/>
        <family val="2"/>
      </rPr>
      <t>132.752%</t>
    </r>
  </si>
  <si>
    <r>
      <t xml:space="preserve">T </t>
    </r>
    <r>
      <rPr>
        <u/>
        <sz val="8"/>
        <color theme="1"/>
        <rFont val="Tahoma"/>
        <family val="2"/>
      </rPr>
      <t>131.751%</t>
    </r>
  </si>
  <si>
    <r>
      <t xml:space="preserve">T </t>
    </r>
    <r>
      <rPr>
        <u/>
        <sz val="8"/>
        <color theme="1"/>
        <rFont val="Tahoma"/>
        <family val="2"/>
      </rPr>
      <t>56.380</t>
    </r>
  </si>
  <si>
    <r>
      <t xml:space="preserve">T </t>
    </r>
    <r>
      <rPr>
        <u/>
        <sz val="8"/>
        <color theme="1"/>
        <rFont val="Tahoma"/>
        <family val="2"/>
      </rPr>
      <t>132.381%</t>
    </r>
  </si>
  <si>
    <r>
      <t xml:space="preserve">T </t>
    </r>
    <r>
      <rPr>
        <u/>
        <sz val="8"/>
        <color rgb="FF0000FF"/>
        <rFont val="Tahoma"/>
        <family val="2"/>
      </rPr>
      <t>53.890</t>
    </r>
  </si>
  <si>
    <r>
      <t xml:space="preserve">T </t>
    </r>
    <r>
      <rPr>
        <u/>
        <sz val="8"/>
        <color rgb="FF0000FF"/>
        <rFont val="Tahoma"/>
        <family val="2"/>
      </rPr>
      <t>132.294%</t>
    </r>
  </si>
  <si>
    <r>
      <t xml:space="preserve">T </t>
    </r>
    <r>
      <rPr>
        <u/>
        <sz val="8"/>
        <color rgb="FF0000FF"/>
        <rFont val="Tahoma"/>
        <family val="2"/>
      </rPr>
      <t>4.498</t>
    </r>
  </si>
  <si>
    <r>
      <t xml:space="preserve">T </t>
    </r>
    <r>
      <rPr>
        <u/>
        <sz val="8"/>
        <color rgb="FF0000FF"/>
        <rFont val="Tahoma"/>
        <family val="2"/>
      </rPr>
      <t>0.506%</t>
    </r>
  </si>
  <si>
    <r>
      <t xml:space="preserve">T </t>
    </r>
    <r>
      <rPr>
        <u/>
        <sz val="8"/>
        <color rgb="FF0000FF"/>
        <rFont val="Tahoma"/>
        <family val="2"/>
      </rPr>
      <t>8.347</t>
    </r>
  </si>
  <si>
    <r>
      <t xml:space="preserve">TM </t>
    </r>
    <r>
      <rPr>
        <u/>
        <sz val="8"/>
        <color theme="1"/>
        <rFont val="Tahoma"/>
        <family val="2"/>
      </rPr>
      <t>51.600</t>
    </r>
  </si>
  <si>
    <r>
      <t xml:space="preserve">M </t>
    </r>
    <r>
      <rPr>
        <u/>
        <sz val="8"/>
        <color theme="1"/>
        <rFont val="Tahoma"/>
        <family val="2"/>
      </rPr>
      <t>35.840</t>
    </r>
  </si>
  <si>
    <r>
      <t xml:space="preserve">T </t>
    </r>
    <r>
      <rPr>
        <u/>
        <sz val="8"/>
        <color theme="1"/>
        <rFont val="Tahoma"/>
        <family val="2"/>
      </rPr>
      <t>114.448%</t>
    </r>
  </si>
  <si>
    <r>
      <t xml:space="preserve">T </t>
    </r>
    <r>
      <rPr>
        <u/>
        <sz val="8"/>
        <color theme="1"/>
        <rFont val="Tahoma"/>
        <family val="2"/>
      </rPr>
      <t>111.400</t>
    </r>
  </si>
  <si>
    <r>
      <t xml:space="preserve">TM </t>
    </r>
    <r>
      <rPr>
        <u/>
        <sz val="8"/>
        <color theme="1"/>
        <rFont val="Tahoma"/>
        <family val="2"/>
      </rPr>
      <t>50.990</t>
    </r>
  </si>
  <si>
    <r>
      <t xml:space="preserve">M </t>
    </r>
    <r>
      <rPr>
        <u/>
        <sz val="8"/>
        <color theme="1"/>
        <rFont val="Tahoma"/>
        <family val="2"/>
      </rPr>
      <t>35.420</t>
    </r>
  </si>
  <si>
    <r>
      <t xml:space="preserve">T </t>
    </r>
    <r>
      <rPr>
        <u/>
        <sz val="8"/>
        <color theme="1"/>
        <rFont val="Tahoma"/>
        <family val="2"/>
      </rPr>
      <t>113.678%</t>
    </r>
  </si>
  <si>
    <r>
      <t xml:space="preserve">T </t>
    </r>
    <r>
      <rPr>
        <u/>
        <sz val="8"/>
        <color theme="1"/>
        <rFont val="Tahoma"/>
        <family val="2"/>
      </rPr>
      <t>111.200</t>
    </r>
  </si>
  <si>
    <r>
      <t xml:space="preserve">M </t>
    </r>
    <r>
      <rPr>
        <u/>
        <sz val="8"/>
        <color theme="1"/>
        <rFont val="Tahoma"/>
        <family val="2"/>
      </rPr>
      <t>43.540</t>
    </r>
  </si>
  <si>
    <r>
      <t xml:space="preserve">M </t>
    </r>
    <r>
      <rPr>
        <u/>
        <sz val="8"/>
        <color theme="1"/>
        <rFont val="Tahoma"/>
        <family val="2"/>
      </rPr>
      <t>35.460</t>
    </r>
  </si>
  <si>
    <r>
      <t xml:space="preserve">T </t>
    </r>
    <r>
      <rPr>
        <u/>
        <sz val="8"/>
        <color rgb="FF0000FF"/>
        <rFont val="Tahoma"/>
        <family val="2"/>
      </rPr>
      <t>113.906%</t>
    </r>
  </si>
  <si>
    <r>
      <t xml:space="preserve">T </t>
    </r>
    <r>
      <rPr>
        <u/>
        <sz val="8"/>
        <color rgb="FF0000FF"/>
        <rFont val="Tahoma"/>
        <family val="2"/>
      </rPr>
      <t>111.600</t>
    </r>
  </si>
  <si>
    <r>
      <t xml:space="preserve">TM </t>
    </r>
    <r>
      <rPr>
        <u/>
        <sz val="8"/>
        <color rgb="FF0000FF"/>
        <rFont val="Tahoma"/>
        <family val="2"/>
      </rPr>
      <t>48.710</t>
    </r>
  </si>
  <si>
    <r>
      <t xml:space="preserve">M </t>
    </r>
    <r>
      <rPr>
        <u/>
        <sz val="8"/>
        <color rgb="FF0000FF"/>
        <rFont val="Tahoma"/>
        <family val="2"/>
      </rPr>
      <t>35.570</t>
    </r>
  </si>
  <si>
    <r>
      <t xml:space="preserve">T </t>
    </r>
    <r>
      <rPr>
        <u/>
        <sz val="8"/>
        <color rgb="FF0000FF"/>
        <rFont val="Tahoma"/>
        <family val="2"/>
      </rPr>
      <t>0.471%</t>
    </r>
  </si>
  <si>
    <r>
      <t xml:space="preserve">T </t>
    </r>
    <r>
      <rPr>
        <u/>
        <sz val="8"/>
        <color rgb="FF0000FF"/>
        <rFont val="Tahoma"/>
        <family val="2"/>
      </rPr>
      <t>0.562</t>
    </r>
  </si>
  <si>
    <r>
      <t xml:space="preserve">TM </t>
    </r>
    <r>
      <rPr>
        <u/>
        <sz val="8"/>
        <color rgb="FF0000FF"/>
        <rFont val="Tahoma"/>
        <family val="2"/>
      </rPr>
      <t>4.490</t>
    </r>
  </si>
  <si>
    <r>
      <t xml:space="preserve">M </t>
    </r>
    <r>
      <rPr>
        <u/>
        <sz val="8"/>
        <color rgb="FF0000FF"/>
        <rFont val="Tahoma"/>
        <family val="2"/>
      </rPr>
      <t>0.235</t>
    </r>
  </si>
  <si>
    <r>
      <t xml:space="preserve">T </t>
    </r>
    <r>
      <rPr>
        <u/>
        <sz val="8"/>
        <color rgb="FF0000FF"/>
        <rFont val="Tahoma"/>
        <family val="2"/>
      </rPr>
      <t>0.503</t>
    </r>
  </si>
  <si>
    <r>
      <t xml:space="preserve">TM </t>
    </r>
    <r>
      <rPr>
        <u/>
        <sz val="8"/>
        <color rgb="FF0000FF"/>
        <rFont val="Tahoma"/>
        <family val="2"/>
      </rPr>
      <t>9.218</t>
    </r>
  </si>
  <si>
    <r>
      <t xml:space="preserve">M </t>
    </r>
    <r>
      <rPr>
        <u/>
        <sz val="8"/>
        <color rgb="FF0000FF"/>
        <rFont val="Tahoma"/>
        <family val="2"/>
      </rPr>
      <t>0.660</t>
    </r>
  </si>
  <si>
    <r>
      <t xml:space="preserve">T </t>
    </r>
    <r>
      <rPr>
        <u/>
        <sz val="8"/>
        <color theme="1"/>
        <rFont val="Tahoma"/>
        <family val="2"/>
      </rPr>
      <t>107.806%</t>
    </r>
  </si>
  <si>
    <r>
      <t xml:space="preserve">T </t>
    </r>
    <r>
      <rPr>
        <u/>
        <sz val="8"/>
        <color theme="1"/>
        <rFont val="Tahoma"/>
        <family val="2"/>
      </rPr>
      <t>107.827%</t>
    </r>
  </si>
  <si>
    <r>
      <t xml:space="preserve">T </t>
    </r>
    <r>
      <rPr>
        <u/>
        <sz val="8"/>
        <color rgb="FF0000FF"/>
        <rFont val="Tahoma"/>
        <family val="2"/>
      </rPr>
      <t>107.849%</t>
    </r>
  </si>
  <si>
    <r>
      <t xml:space="preserve">T </t>
    </r>
    <r>
      <rPr>
        <u/>
        <sz val="8"/>
        <color rgb="FF0000FF"/>
        <rFont val="Tahoma"/>
        <family val="2"/>
      </rPr>
      <t>0.058%</t>
    </r>
  </si>
  <si>
    <r>
      <t xml:space="preserve">T </t>
    </r>
    <r>
      <rPr>
        <u/>
        <sz val="8"/>
        <color rgb="FF0000FF"/>
        <rFont val="Tahoma"/>
        <family val="2"/>
      </rPr>
      <t>0.054</t>
    </r>
  </si>
  <si>
    <r>
      <t>QC 1:40</t>
    </r>
    <r>
      <rPr>
        <sz val="7"/>
        <color theme="1"/>
        <rFont val="Tahoma"/>
        <family val="2"/>
      </rPr>
      <t>2/25/2014 4:42:01 PM</t>
    </r>
  </si>
  <si>
    <r>
      <t xml:space="preserve">T </t>
    </r>
    <r>
      <rPr>
        <u/>
        <sz val="8"/>
        <color theme="1"/>
        <rFont val="Tahoma"/>
        <family val="2"/>
      </rPr>
      <t>195.400</t>
    </r>
  </si>
  <si>
    <r>
      <t xml:space="preserve">T </t>
    </r>
    <r>
      <rPr>
        <u/>
        <sz val="8"/>
        <color theme="1"/>
        <rFont val="Tahoma"/>
        <family val="2"/>
      </rPr>
      <t>409.600</t>
    </r>
  </si>
  <si>
    <r>
      <t xml:space="preserve">T </t>
    </r>
    <r>
      <rPr>
        <u/>
        <sz val="8"/>
        <color theme="1"/>
        <rFont val="Tahoma"/>
        <family val="2"/>
      </rPr>
      <t>411.800</t>
    </r>
  </si>
  <si>
    <r>
      <t xml:space="preserve">T </t>
    </r>
    <r>
      <rPr>
        <u/>
        <sz val="8"/>
        <color theme="1"/>
        <rFont val="Tahoma"/>
        <family val="2"/>
      </rPr>
      <t>421.100</t>
    </r>
  </si>
  <si>
    <r>
      <t xml:space="preserve">T </t>
    </r>
    <r>
      <rPr>
        <u/>
        <sz val="8"/>
        <color theme="1"/>
        <rFont val="Tahoma"/>
        <family val="2"/>
      </rPr>
      <t>102.765%</t>
    </r>
  </si>
  <si>
    <r>
      <t xml:space="preserve">T </t>
    </r>
    <r>
      <rPr>
        <u/>
        <sz val="8"/>
        <color theme="1"/>
        <rFont val="Tahoma"/>
        <family val="2"/>
      </rPr>
      <t>191.100</t>
    </r>
  </si>
  <si>
    <r>
      <t xml:space="preserve">T </t>
    </r>
    <r>
      <rPr>
        <u/>
        <sz val="8"/>
        <color theme="1"/>
        <rFont val="Tahoma"/>
        <family val="2"/>
      </rPr>
      <t>89.000</t>
    </r>
  </si>
  <si>
    <r>
      <t xml:space="preserve">T </t>
    </r>
    <r>
      <rPr>
        <u/>
        <sz val="8"/>
        <color theme="1"/>
        <rFont val="Tahoma"/>
        <family val="2"/>
      </rPr>
      <t>145.584%</t>
    </r>
  </si>
  <si>
    <r>
      <t xml:space="preserve">T </t>
    </r>
    <r>
      <rPr>
        <u/>
        <sz val="8"/>
        <color theme="1"/>
        <rFont val="Tahoma"/>
        <family val="2"/>
      </rPr>
      <t>73.220</t>
    </r>
  </si>
  <si>
    <r>
      <t xml:space="preserve">T </t>
    </r>
    <r>
      <rPr>
        <u/>
        <sz val="8"/>
        <color theme="1"/>
        <rFont val="Tahoma"/>
        <family val="2"/>
      </rPr>
      <t>153.415%</t>
    </r>
  </si>
  <si>
    <r>
      <t xml:space="preserve">T </t>
    </r>
    <r>
      <rPr>
        <u/>
        <sz val="8"/>
        <color rgb="FF0000FF"/>
        <rFont val="Tahoma"/>
        <family val="2"/>
      </rPr>
      <t>195.400</t>
    </r>
  </si>
  <si>
    <r>
      <t xml:space="preserve">T </t>
    </r>
    <r>
      <rPr>
        <u/>
        <sz val="8"/>
        <color rgb="FF0000FF"/>
        <rFont val="Tahoma"/>
        <family val="2"/>
      </rPr>
      <t>409.600</t>
    </r>
  </si>
  <si>
    <r>
      <t xml:space="preserve">T </t>
    </r>
    <r>
      <rPr>
        <u/>
        <sz val="8"/>
        <color rgb="FF0000FF"/>
        <rFont val="Tahoma"/>
        <family val="2"/>
      </rPr>
      <t>411.800</t>
    </r>
  </si>
  <si>
    <r>
      <t xml:space="preserve">T </t>
    </r>
    <r>
      <rPr>
        <u/>
        <sz val="8"/>
        <color rgb="FF0000FF"/>
        <rFont val="Tahoma"/>
        <family val="2"/>
      </rPr>
      <t>421.100</t>
    </r>
  </si>
  <si>
    <r>
      <t xml:space="preserve">T </t>
    </r>
    <r>
      <rPr>
        <u/>
        <sz val="8"/>
        <color rgb="FF0000FF"/>
        <rFont val="Tahoma"/>
        <family val="2"/>
      </rPr>
      <t>102.765%</t>
    </r>
  </si>
  <si>
    <r>
      <t xml:space="preserve">T </t>
    </r>
    <r>
      <rPr>
        <u/>
        <sz val="8"/>
        <color rgb="FF0000FF"/>
        <rFont val="Tahoma"/>
        <family val="2"/>
      </rPr>
      <t>191.100</t>
    </r>
  </si>
  <si>
    <r>
      <t xml:space="preserve">T </t>
    </r>
    <r>
      <rPr>
        <u/>
        <sz val="8"/>
        <color rgb="FF0000FF"/>
        <rFont val="Tahoma"/>
        <family val="2"/>
      </rPr>
      <t>0.000</t>
    </r>
  </si>
  <si>
    <t>n/a</t>
  </si>
  <si>
    <r>
      <t xml:space="preserve">T </t>
    </r>
    <r>
      <rPr>
        <u/>
        <sz val="8"/>
        <color rgb="FF0000FF"/>
        <rFont val="Tahoma"/>
        <family val="2"/>
      </rPr>
      <t>n/a</t>
    </r>
  </si>
  <si>
    <r>
      <t xml:space="preserve">T </t>
    </r>
    <r>
      <rPr>
        <u/>
        <sz val="8"/>
        <color theme="1"/>
        <rFont val="Tahoma"/>
        <family val="2"/>
      </rPr>
      <t>106.316%</t>
    </r>
  </si>
  <si>
    <r>
      <t xml:space="preserve">T </t>
    </r>
    <r>
      <rPr>
        <u/>
        <sz val="8"/>
        <color theme="1"/>
        <rFont val="Tahoma"/>
        <family val="2"/>
      </rPr>
      <t>149.753%</t>
    </r>
  </si>
  <si>
    <r>
      <t xml:space="preserve">T </t>
    </r>
    <r>
      <rPr>
        <u/>
        <sz val="8"/>
        <color theme="1"/>
        <rFont val="Tahoma"/>
        <family val="2"/>
      </rPr>
      <t>156.504%</t>
    </r>
  </si>
  <si>
    <r>
      <t xml:space="preserve">T </t>
    </r>
    <r>
      <rPr>
        <u/>
        <sz val="8"/>
        <color rgb="FF0000FF"/>
        <rFont val="Tahoma"/>
        <family val="2"/>
      </rPr>
      <t>106.316%</t>
    </r>
  </si>
  <si>
    <r>
      <t xml:space="preserve">T </t>
    </r>
    <r>
      <rPr>
        <u/>
        <sz val="8"/>
        <color theme="1"/>
        <rFont val="Tahoma"/>
        <family val="2"/>
      </rPr>
      <t>106.286%</t>
    </r>
  </si>
  <si>
    <r>
      <t xml:space="preserve">T </t>
    </r>
    <r>
      <rPr>
        <u/>
        <sz val="8"/>
        <color theme="1"/>
        <rFont val="Tahoma"/>
        <family val="2"/>
      </rPr>
      <t>150.228%</t>
    </r>
  </si>
  <si>
    <r>
      <t xml:space="preserve">T </t>
    </r>
    <r>
      <rPr>
        <u/>
        <sz val="8"/>
        <color theme="1"/>
        <rFont val="Tahoma"/>
        <family val="2"/>
      </rPr>
      <t>154.727%</t>
    </r>
  </si>
  <si>
    <r>
      <t xml:space="preserve">T </t>
    </r>
    <r>
      <rPr>
        <u/>
        <sz val="8"/>
        <color rgb="FF0000FF"/>
        <rFont val="Tahoma"/>
        <family val="2"/>
      </rPr>
      <t>106.286%</t>
    </r>
  </si>
  <si>
    <r>
      <t xml:space="preserve">T </t>
    </r>
    <r>
      <rPr>
        <u/>
        <sz val="8"/>
        <color theme="1"/>
        <rFont val="Tahoma"/>
        <family val="2"/>
      </rPr>
      <t>106.381%</t>
    </r>
  </si>
  <si>
    <r>
      <t xml:space="preserve">T </t>
    </r>
    <r>
      <rPr>
        <u/>
        <sz val="8"/>
        <color theme="1"/>
        <rFont val="Tahoma"/>
        <family val="2"/>
      </rPr>
      <t>149.621%</t>
    </r>
  </si>
  <si>
    <r>
      <t xml:space="preserve">T </t>
    </r>
    <r>
      <rPr>
        <u/>
        <sz val="8"/>
        <color theme="1"/>
        <rFont val="Tahoma"/>
        <family val="2"/>
      </rPr>
      <t>155.267%</t>
    </r>
  </si>
  <si>
    <r>
      <t xml:space="preserve">T </t>
    </r>
    <r>
      <rPr>
        <u/>
        <sz val="8"/>
        <color rgb="FF0000FF"/>
        <rFont val="Tahoma"/>
        <family val="2"/>
      </rPr>
      <t>106.381%</t>
    </r>
  </si>
  <si>
    <r>
      <t>LDP-5-C1 May2010</t>
    </r>
    <r>
      <rPr>
        <sz val="7"/>
        <color theme="1"/>
        <rFont val="Tahoma"/>
        <family val="2"/>
      </rPr>
      <t>2/25/2014 4:49:27 PM</t>
    </r>
  </si>
  <si>
    <r>
      <t xml:space="preserve">T </t>
    </r>
    <r>
      <rPr>
        <u/>
        <sz val="8"/>
        <color theme="1"/>
        <rFont val="Tahoma"/>
        <family val="2"/>
      </rPr>
      <t>101.600</t>
    </r>
  </si>
  <si>
    <r>
      <t xml:space="preserve">T </t>
    </r>
    <r>
      <rPr>
        <u/>
        <sz val="8"/>
        <color theme="1"/>
        <rFont val="Tahoma"/>
        <family val="2"/>
      </rPr>
      <t>1440.000</t>
    </r>
  </si>
  <si>
    <r>
      <t xml:space="preserve">T </t>
    </r>
    <r>
      <rPr>
        <u/>
        <sz val="8"/>
        <color theme="1"/>
        <rFont val="Tahoma"/>
        <family val="2"/>
      </rPr>
      <t>159.100</t>
    </r>
  </si>
  <si>
    <r>
      <t xml:space="preserve">T </t>
    </r>
    <r>
      <rPr>
        <u/>
        <sz val="8"/>
        <color theme="1"/>
        <rFont val="Tahoma"/>
        <family val="2"/>
      </rPr>
      <t>5300.000</t>
    </r>
  </si>
  <si>
    <r>
      <t xml:space="preserve">T </t>
    </r>
    <r>
      <rPr>
        <u/>
        <sz val="8"/>
        <color theme="1"/>
        <rFont val="Tahoma"/>
        <family val="2"/>
      </rPr>
      <t>130.700%</t>
    </r>
  </si>
  <si>
    <r>
      <t xml:space="preserve">T </t>
    </r>
    <r>
      <rPr>
        <u/>
        <sz val="8"/>
        <color theme="1"/>
        <rFont val="Tahoma"/>
        <family val="2"/>
      </rPr>
      <t>245.200</t>
    </r>
  </si>
  <si>
    <r>
      <t xml:space="preserve">T </t>
    </r>
    <r>
      <rPr>
        <u/>
        <sz val="8"/>
        <color theme="1"/>
        <rFont val="Tahoma"/>
        <family val="2"/>
      </rPr>
      <t>5173.000</t>
    </r>
  </si>
  <si>
    <r>
      <t xml:space="preserve">T </t>
    </r>
    <r>
      <rPr>
        <u/>
        <sz val="8"/>
        <color theme="1"/>
        <rFont val="Tahoma"/>
        <family val="2"/>
      </rPr>
      <t>202.900</t>
    </r>
  </si>
  <si>
    <r>
      <t xml:space="preserve">TM </t>
    </r>
    <r>
      <rPr>
        <u/>
        <sz val="8"/>
        <color theme="1"/>
        <rFont val="Tahoma"/>
        <family val="2"/>
      </rPr>
      <t>20110.000</t>
    </r>
  </si>
  <si>
    <r>
      <t xml:space="preserve">T </t>
    </r>
    <r>
      <rPr>
        <u/>
        <sz val="8"/>
        <color theme="1"/>
        <rFont val="Tahoma"/>
        <family val="2"/>
      </rPr>
      <t>109.090%</t>
    </r>
  </si>
  <si>
    <r>
      <t xml:space="preserve">T </t>
    </r>
    <r>
      <rPr>
        <u/>
        <sz val="8"/>
        <color theme="1"/>
        <rFont val="Tahoma"/>
        <family val="2"/>
      </rPr>
      <t>249.100</t>
    </r>
  </si>
  <si>
    <r>
      <t xml:space="preserve">T </t>
    </r>
    <r>
      <rPr>
        <u/>
        <sz val="8"/>
        <color theme="1"/>
        <rFont val="Tahoma"/>
        <family val="2"/>
      </rPr>
      <t>5227.000</t>
    </r>
  </si>
  <si>
    <r>
      <t xml:space="preserve">T </t>
    </r>
    <r>
      <rPr>
        <u/>
        <sz val="8"/>
        <color theme="1"/>
        <rFont val="Tahoma"/>
        <family val="2"/>
      </rPr>
      <t>202.200</t>
    </r>
  </si>
  <si>
    <r>
      <t xml:space="preserve">T </t>
    </r>
    <r>
      <rPr>
        <u/>
        <sz val="8"/>
        <color theme="1"/>
        <rFont val="Tahoma"/>
        <family val="2"/>
      </rPr>
      <t>2878.000</t>
    </r>
  </si>
  <si>
    <r>
      <t xml:space="preserve">TM </t>
    </r>
    <r>
      <rPr>
        <u/>
        <sz val="8"/>
        <color theme="1"/>
        <rFont val="Tahoma"/>
        <family val="2"/>
      </rPr>
      <t>20210.000</t>
    </r>
  </si>
  <si>
    <r>
      <t xml:space="preserve">T </t>
    </r>
    <r>
      <rPr>
        <u/>
        <sz val="8"/>
        <color theme="1"/>
        <rFont val="Tahoma"/>
        <family val="2"/>
      </rPr>
      <t>108.908%</t>
    </r>
  </si>
  <si>
    <r>
      <t xml:space="preserve">T </t>
    </r>
    <r>
      <rPr>
        <u/>
        <sz val="8"/>
        <color theme="1"/>
        <rFont val="Tahoma"/>
        <family val="2"/>
      </rPr>
      <t>242.000</t>
    </r>
  </si>
  <si>
    <r>
      <t xml:space="preserve">T </t>
    </r>
    <r>
      <rPr>
        <u/>
        <sz val="8"/>
        <color theme="1"/>
        <rFont val="Tahoma"/>
        <family val="2"/>
      </rPr>
      <t>115.200</t>
    </r>
  </si>
  <si>
    <r>
      <t xml:space="preserve">T </t>
    </r>
    <r>
      <rPr>
        <u/>
        <sz val="8"/>
        <color rgb="FF0000FF"/>
        <rFont val="Tahoma"/>
        <family val="2"/>
      </rPr>
      <t>198.600</t>
    </r>
  </si>
  <si>
    <r>
      <t xml:space="preserve">T </t>
    </r>
    <r>
      <rPr>
        <u/>
        <sz val="8"/>
        <color rgb="FF0000FF"/>
        <rFont val="Tahoma"/>
        <family val="2"/>
      </rPr>
      <t>3947.000</t>
    </r>
  </si>
  <si>
    <r>
      <t xml:space="preserve">T </t>
    </r>
    <r>
      <rPr>
        <u/>
        <sz val="8"/>
        <color rgb="FF0000FF"/>
        <rFont val="Tahoma"/>
        <family val="2"/>
      </rPr>
      <t>188.000</t>
    </r>
  </si>
  <si>
    <r>
      <t xml:space="preserve">T </t>
    </r>
    <r>
      <rPr>
        <u/>
        <sz val="8"/>
        <color rgb="FF0000FF"/>
        <rFont val="Tahoma"/>
        <family val="2"/>
      </rPr>
      <t>2142.000</t>
    </r>
  </si>
  <si>
    <r>
      <t xml:space="preserve">TM </t>
    </r>
    <r>
      <rPr>
        <u/>
        <sz val="8"/>
        <color rgb="FF0000FF"/>
        <rFont val="Tahoma"/>
        <family val="2"/>
      </rPr>
      <t>15210.000</t>
    </r>
  </si>
  <si>
    <r>
      <t xml:space="preserve">T </t>
    </r>
    <r>
      <rPr>
        <u/>
        <sz val="8"/>
        <color rgb="FF0000FF"/>
        <rFont val="Tahoma"/>
        <family val="2"/>
      </rPr>
      <t>116.233%</t>
    </r>
  </si>
  <si>
    <r>
      <t xml:space="preserve">T </t>
    </r>
    <r>
      <rPr>
        <u/>
        <sz val="8"/>
        <color rgb="FF0000FF"/>
        <rFont val="Tahoma"/>
        <family val="2"/>
      </rPr>
      <t>179.000</t>
    </r>
  </si>
  <si>
    <r>
      <t xml:space="preserve">T </t>
    </r>
    <r>
      <rPr>
        <u/>
        <sz val="8"/>
        <color rgb="FF0000FF"/>
        <rFont val="Tahoma"/>
        <family val="2"/>
      </rPr>
      <t>85.210</t>
    </r>
  </si>
  <si>
    <r>
      <t xml:space="preserve">T </t>
    </r>
    <r>
      <rPr>
        <u/>
        <sz val="8"/>
        <color rgb="FF0000FF"/>
        <rFont val="Tahoma"/>
        <family val="2"/>
      </rPr>
      <t>84.080</t>
    </r>
  </si>
  <si>
    <r>
      <t xml:space="preserve">T </t>
    </r>
    <r>
      <rPr>
        <u/>
        <sz val="8"/>
        <color rgb="FF0000FF"/>
        <rFont val="Tahoma"/>
        <family val="2"/>
      </rPr>
      <t>2171.000</t>
    </r>
  </si>
  <si>
    <r>
      <t xml:space="preserve">T </t>
    </r>
    <r>
      <rPr>
        <u/>
        <sz val="8"/>
        <color rgb="FF0000FF"/>
        <rFont val="Tahoma"/>
        <family val="2"/>
      </rPr>
      <t>25.100</t>
    </r>
  </si>
  <si>
    <r>
      <t xml:space="preserve">T </t>
    </r>
    <r>
      <rPr>
        <u/>
        <sz val="8"/>
        <color rgb="FF0000FF"/>
        <rFont val="Tahoma"/>
        <family val="2"/>
      </rPr>
      <t>1270.000</t>
    </r>
  </si>
  <si>
    <r>
      <t xml:space="preserve">TM </t>
    </r>
    <r>
      <rPr>
        <u/>
        <sz val="8"/>
        <color rgb="FF0000FF"/>
        <rFont val="Tahoma"/>
        <family val="2"/>
      </rPr>
      <t>8581.000</t>
    </r>
  </si>
  <si>
    <r>
      <t xml:space="preserve">T </t>
    </r>
    <r>
      <rPr>
        <u/>
        <sz val="8"/>
        <color rgb="FF0000FF"/>
        <rFont val="Tahoma"/>
        <family val="2"/>
      </rPr>
      <t>12.529%</t>
    </r>
  </si>
  <si>
    <r>
      <t xml:space="preserve">T </t>
    </r>
    <r>
      <rPr>
        <u/>
        <sz val="8"/>
        <color rgb="FF0000FF"/>
        <rFont val="Tahoma"/>
        <family val="2"/>
      </rPr>
      <t>107.100</t>
    </r>
  </si>
  <si>
    <r>
      <t xml:space="preserve">T </t>
    </r>
    <r>
      <rPr>
        <u/>
        <sz val="8"/>
        <color rgb="FF0000FF"/>
        <rFont val="Tahoma"/>
        <family val="2"/>
      </rPr>
      <t>51.190</t>
    </r>
  </si>
  <si>
    <r>
      <t xml:space="preserve">T </t>
    </r>
    <r>
      <rPr>
        <u/>
        <sz val="8"/>
        <color rgb="FF0000FF"/>
        <rFont val="Tahoma"/>
        <family val="2"/>
      </rPr>
      <t>42.330</t>
    </r>
  </si>
  <si>
    <r>
      <t xml:space="preserve">T </t>
    </r>
    <r>
      <rPr>
        <u/>
        <sz val="8"/>
        <color rgb="FF0000FF"/>
        <rFont val="Tahoma"/>
        <family val="2"/>
      </rPr>
      <t>55.000</t>
    </r>
  </si>
  <si>
    <r>
      <t xml:space="preserve">T </t>
    </r>
    <r>
      <rPr>
        <u/>
        <sz val="8"/>
        <color rgb="FF0000FF"/>
        <rFont val="Tahoma"/>
        <family val="2"/>
      </rPr>
      <t>13.350</t>
    </r>
  </si>
  <si>
    <r>
      <t xml:space="preserve">T </t>
    </r>
    <r>
      <rPr>
        <u/>
        <sz val="8"/>
        <color rgb="FF0000FF"/>
        <rFont val="Tahoma"/>
        <family val="2"/>
      </rPr>
      <t>59.290</t>
    </r>
  </si>
  <si>
    <r>
      <t xml:space="preserve">TM </t>
    </r>
    <r>
      <rPr>
        <u/>
        <sz val="8"/>
        <color rgb="FF0000FF"/>
        <rFont val="Tahoma"/>
        <family val="2"/>
      </rPr>
      <t>56.420</t>
    </r>
  </si>
  <si>
    <r>
      <t xml:space="preserve">T </t>
    </r>
    <r>
      <rPr>
        <u/>
        <sz val="8"/>
        <color rgb="FF0000FF"/>
        <rFont val="Tahoma"/>
        <family val="2"/>
      </rPr>
      <t>10.780</t>
    </r>
  </si>
  <si>
    <r>
      <t xml:space="preserve">T </t>
    </r>
    <r>
      <rPr>
        <u/>
        <sz val="8"/>
        <color rgb="FF0000FF"/>
        <rFont val="Tahoma"/>
        <family val="2"/>
      </rPr>
      <t>59.840</t>
    </r>
  </si>
  <si>
    <r>
      <t xml:space="preserve">T </t>
    </r>
    <r>
      <rPr>
        <u/>
        <sz val="8"/>
        <color rgb="FF0000FF"/>
        <rFont val="Tahoma"/>
        <family val="2"/>
      </rPr>
      <t>60.070</t>
    </r>
  </si>
  <si>
    <r>
      <t xml:space="preserve">T </t>
    </r>
    <r>
      <rPr>
        <u/>
        <sz val="8"/>
        <color theme="1"/>
        <rFont val="Tahoma"/>
        <family val="2"/>
      </rPr>
      <t>73.110</t>
    </r>
  </si>
  <si>
    <r>
      <t xml:space="preserve">T </t>
    </r>
    <r>
      <rPr>
        <u/>
        <sz val="8"/>
        <color theme="1"/>
        <rFont val="Tahoma"/>
        <family val="2"/>
      </rPr>
      <t>134.746%</t>
    </r>
  </si>
  <si>
    <r>
      <t xml:space="preserve">TM </t>
    </r>
    <r>
      <rPr>
        <u/>
        <sz val="8"/>
        <color theme="1"/>
        <rFont val="Tahoma"/>
        <family val="2"/>
      </rPr>
      <t>274.300</t>
    </r>
  </si>
  <si>
    <r>
      <t xml:space="preserve">T </t>
    </r>
    <r>
      <rPr>
        <u/>
        <sz val="8"/>
        <color theme="1"/>
        <rFont val="Tahoma"/>
        <family val="2"/>
      </rPr>
      <t>111.109%</t>
    </r>
  </si>
  <si>
    <r>
      <t xml:space="preserve">TM </t>
    </r>
    <r>
      <rPr>
        <u/>
        <sz val="8"/>
        <color theme="1"/>
        <rFont val="Tahoma"/>
        <family val="2"/>
      </rPr>
      <t>277.700</t>
    </r>
  </si>
  <si>
    <r>
      <t xml:space="preserve">T </t>
    </r>
    <r>
      <rPr>
        <u/>
        <sz val="8"/>
        <color theme="1"/>
        <rFont val="Tahoma"/>
        <family val="2"/>
      </rPr>
      <t>111.534%</t>
    </r>
  </si>
  <si>
    <r>
      <t xml:space="preserve">TM </t>
    </r>
    <r>
      <rPr>
        <u/>
        <sz val="8"/>
        <color rgb="FF0000FF"/>
        <rFont val="Tahoma"/>
        <family val="2"/>
      </rPr>
      <t>208.400</t>
    </r>
  </si>
  <si>
    <r>
      <t xml:space="preserve">T </t>
    </r>
    <r>
      <rPr>
        <u/>
        <sz val="8"/>
        <color rgb="FF0000FF"/>
        <rFont val="Tahoma"/>
        <family val="2"/>
      </rPr>
      <t>119.130%</t>
    </r>
  </si>
  <si>
    <r>
      <t xml:space="preserve">TM </t>
    </r>
    <r>
      <rPr>
        <u/>
        <sz val="8"/>
        <color rgb="FF0000FF"/>
        <rFont val="Tahoma"/>
        <family val="2"/>
      </rPr>
      <t>117.200</t>
    </r>
  </si>
  <si>
    <r>
      <t xml:space="preserve">T </t>
    </r>
    <r>
      <rPr>
        <u/>
        <sz val="8"/>
        <color rgb="FF0000FF"/>
        <rFont val="Tahoma"/>
        <family val="2"/>
      </rPr>
      <t>13.526%</t>
    </r>
  </si>
  <si>
    <r>
      <t xml:space="preserve">TM </t>
    </r>
    <r>
      <rPr>
        <u/>
        <sz val="8"/>
        <color rgb="FF0000FF"/>
        <rFont val="Tahoma"/>
        <family val="2"/>
      </rPr>
      <t>56.220</t>
    </r>
  </si>
  <si>
    <r>
      <t xml:space="preserve">T </t>
    </r>
    <r>
      <rPr>
        <u/>
        <sz val="8"/>
        <color rgb="FF0000FF"/>
        <rFont val="Tahoma"/>
        <family val="2"/>
      </rPr>
      <t>11.354</t>
    </r>
  </si>
  <si>
    <r>
      <t xml:space="preserve">T </t>
    </r>
    <r>
      <rPr>
        <u/>
        <sz val="8"/>
        <color theme="1"/>
        <rFont val="Tahoma"/>
        <family val="2"/>
      </rPr>
      <t>134.906%</t>
    </r>
  </si>
  <si>
    <r>
      <t xml:space="preserve">T </t>
    </r>
    <r>
      <rPr>
        <u/>
        <sz val="8"/>
        <color theme="1"/>
        <rFont val="Tahoma"/>
        <family val="2"/>
      </rPr>
      <t>110.597%</t>
    </r>
  </si>
  <si>
    <r>
      <t xml:space="preserve">T </t>
    </r>
    <r>
      <rPr>
        <u/>
        <sz val="8"/>
        <color theme="1"/>
        <rFont val="Tahoma"/>
        <family val="2"/>
      </rPr>
      <t>110.401%</t>
    </r>
  </si>
  <si>
    <r>
      <t xml:space="preserve">T </t>
    </r>
    <r>
      <rPr>
        <u/>
        <sz val="8"/>
        <color rgb="FF0000FF"/>
        <rFont val="Tahoma"/>
        <family val="2"/>
      </rPr>
      <t>118.635%</t>
    </r>
  </si>
  <si>
    <r>
      <t xml:space="preserve">T </t>
    </r>
    <r>
      <rPr>
        <u/>
        <sz val="8"/>
        <color rgb="FF0000FF"/>
        <rFont val="Tahoma"/>
        <family val="2"/>
      </rPr>
      <t>14.091%</t>
    </r>
  </si>
  <si>
    <r>
      <t xml:space="preserve">T </t>
    </r>
    <r>
      <rPr>
        <u/>
        <sz val="8"/>
        <color rgb="FF0000FF"/>
        <rFont val="Tahoma"/>
        <family val="2"/>
      </rPr>
      <t>11.878</t>
    </r>
  </si>
  <si>
    <r>
      <t xml:space="preserve">T </t>
    </r>
    <r>
      <rPr>
        <u/>
        <sz val="8"/>
        <color theme="1"/>
        <rFont val="Tahoma"/>
        <family val="2"/>
      </rPr>
      <t>131.361%</t>
    </r>
  </si>
  <si>
    <r>
      <t xml:space="preserve">T </t>
    </r>
    <r>
      <rPr>
        <u/>
        <sz val="8"/>
        <color theme="1"/>
        <rFont val="Tahoma"/>
        <family val="2"/>
      </rPr>
      <t>106.452%</t>
    </r>
  </si>
  <si>
    <r>
      <t xml:space="preserve">T </t>
    </r>
    <r>
      <rPr>
        <u/>
        <sz val="8"/>
        <color theme="1"/>
        <rFont val="Tahoma"/>
        <family val="2"/>
      </rPr>
      <t>176.188%</t>
    </r>
  </si>
  <si>
    <r>
      <t xml:space="preserve">T </t>
    </r>
    <r>
      <rPr>
        <u/>
        <sz val="8"/>
        <color theme="1"/>
        <rFont val="Tahoma"/>
        <family val="2"/>
      </rPr>
      <t>106.460%</t>
    </r>
  </si>
  <si>
    <r>
      <t xml:space="preserve">T </t>
    </r>
    <r>
      <rPr>
        <u/>
        <sz val="8"/>
        <color rgb="FF0000FF"/>
        <rFont val="Tahoma"/>
        <family val="2"/>
      </rPr>
      <t>160.953%</t>
    </r>
  </si>
  <si>
    <r>
      <t xml:space="preserve">T </t>
    </r>
    <r>
      <rPr>
        <u/>
        <sz val="8"/>
        <color rgb="FF0000FF"/>
        <rFont val="Tahoma"/>
        <family val="2"/>
      </rPr>
      <t>114.758%</t>
    </r>
  </si>
  <si>
    <r>
      <t xml:space="preserve">T </t>
    </r>
    <r>
      <rPr>
        <u/>
        <sz val="8"/>
        <color rgb="FF0000FF"/>
        <rFont val="Tahoma"/>
        <family val="2"/>
      </rPr>
      <t>13.231%</t>
    </r>
  </si>
  <si>
    <r>
      <t xml:space="preserve">T </t>
    </r>
    <r>
      <rPr>
        <u/>
        <sz val="8"/>
        <color rgb="FF0000FF"/>
        <rFont val="Tahoma"/>
        <family val="2"/>
      </rPr>
      <t>14.379%</t>
    </r>
  </si>
  <si>
    <r>
      <t xml:space="preserve">T </t>
    </r>
    <r>
      <rPr>
        <u/>
        <sz val="8"/>
        <color rgb="FF0000FF"/>
        <rFont val="Tahoma"/>
        <family val="2"/>
      </rPr>
      <t>8.221</t>
    </r>
  </si>
  <si>
    <r>
      <t xml:space="preserve">T </t>
    </r>
    <r>
      <rPr>
        <u/>
        <sz val="8"/>
        <color rgb="FF0000FF"/>
        <rFont val="Tahoma"/>
        <family val="2"/>
      </rPr>
      <t>12.530</t>
    </r>
  </si>
  <si>
    <r>
      <t>UMP-9-C1</t>
    </r>
    <r>
      <rPr>
        <sz val="7"/>
        <color theme="1"/>
        <rFont val="Tahoma"/>
        <family val="2"/>
      </rPr>
      <t>2/25/2014 4:56:51 PM</t>
    </r>
  </si>
  <si>
    <r>
      <t xml:space="preserve">T </t>
    </r>
    <r>
      <rPr>
        <u/>
        <sz val="8"/>
        <color theme="1"/>
        <rFont val="Tahoma"/>
        <family val="2"/>
      </rPr>
      <t>2914.000</t>
    </r>
  </si>
  <si>
    <r>
      <t xml:space="preserve">TM </t>
    </r>
    <r>
      <rPr>
        <u/>
        <sz val="8"/>
        <color theme="1"/>
        <rFont val="Tahoma"/>
        <family val="2"/>
      </rPr>
      <t>28020.000</t>
    </r>
  </si>
  <si>
    <r>
      <t xml:space="preserve">M </t>
    </r>
    <r>
      <rPr>
        <u/>
        <sz val="8"/>
        <color theme="1"/>
        <rFont val="Tahoma"/>
        <family val="2"/>
      </rPr>
      <t>27810.000</t>
    </r>
  </si>
  <si>
    <r>
      <t xml:space="preserve">T </t>
    </r>
    <r>
      <rPr>
        <u/>
        <sz val="8"/>
        <color theme="1"/>
        <rFont val="Tahoma"/>
        <family val="2"/>
      </rPr>
      <t>108.080%</t>
    </r>
  </si>
  <si>
    <r>
      <t xml:space="preserve">T </t>
    </r>
    <r>
      <rPr>
        <u/>
        <sz val="8"/>
        <color theme="1"/>
        <rFont val="Tahoma"/>
        <family val="2"/>
      </rPr>
      <t>116.300</t>
    </r>
  </si>
  <si>
    <r>
      <t xml:space="preserve">T </t>
    </r>
    <r>
      <rPr>
        <u/>
        <sz val="8"/>
        <color theme="1"/>
        <rFont val="Tahoma"/>
        <family val="2"/>
      </rPr>
      <t>2929.000</t>
    </r>
  </si>
  <si>
    <r>
      <t xml:space="preserve">TM </t>
    </r>
    <r>
      <rPr>
        <u/>
        <sz val="8"/>
        <color theme="1"/>
        <rFont val="Tahoma"/>
        <family val="2"/>
      </rPr>
      <t>28230.000</t>
    </r>
  </si>
  <si>
    <r>
      <t xml:space="preserve">M </t>
    </r>
    <r>
      <rPr>
        <u/>
        <sz val="8"/>
        <color theme="1"/>
        <rFont val="Tahoma"/>
        <family val="2"/>
      </rPr>
      <t>27730.000</t>
    </r>
  </si>
  <si>
    <r>
      <t xml:space="preserve">T </t>
    </r>
    <r>
      <rPr>
        <u/>
        <sz val="8"/>
        <color theme="1"/>
        <rFont val="Tahoma"/>
        <family val="2"/>
      </rPr>
      <t>107.792%</t>
    </r>
  </si>
  <si>
    <r>
      <t xml:space="preserve">T </t>
    </r>
    <r>
      <rPr>
        <u/>
        <sz val="8"/>
        <color theme="1"/>
        <rFont val="Tahoma"/>
        <family val="2"/>
      </rPr>
      <t>115.600</t>
    </r>
  </si>
  <si>
    <r>
      <t xml:space="preserve">T </t>
    </r>
    <r>
      <rPr>
        <u/>
        <sz val="8"/>
        <color theme="1"/>
        <rFont val="Tahoma"/>
        <family val="2"/>
      </rPr>
      <t>2931.000</t>
    </r>
  </si>
  <si>
    <r>
      <t xml:space="preserve">TM </t>
    </r>
    <r>
      <rPr>
        <u/>
        <sz val="8"/>
        <color theme="1"/>
        <rFont val="Tahoma"/>
        <family val="2"/>
      </rPr>
      <t>28280.000</t>
    </r>
  </si>
  <si>
    <r>
      <t xml:space="preserve">M </t>
    </r>
    <r>
      <rPr>
        <u/>
        <sz val="8"/>
        <color theme="1"/>
        <rFont val="Tahoma"/>
        <family val="2"/>
      </rPr>
      <t>27130.000</t>
    </r>
  </si>
  <si>
    <r>
      <t xml:space="preserve">T </t>
    </r>
    <r>
      <rPr>
        <u/>
        <sz val="8"/>
        <color theme="1"/>
        <rFont val="Tahoma"/>
        <family val="2"/>
      </rPr>
      <t>107.868%</t>
    </r>
  </si>
  <si>
    <r>
      <t xml:space="preserve">T </t>
    </r>
    <r>
      <rPr>
        <u/>
        <sz val="8"/>
        <color rgb="FF0000FF"/>
        <rFont val="Tahoma"/>
        <family val="2"/>
      </rPr>
      <t>115.600</t>
    </r>
  </si>
  <si>
    <r>
      <t xml:space="preserve">T </t>
    </r>
    <r>
      <rPr>
        <u/>
        <sz val="8"/>
        <color rgb="FF0000FF"/>
        <rFont val="Tahoma"/>
        <family val="2"/>
      </rPr>
      <t>2925.000</t>
    </r>
  </si>
  <si>
    <r>
      <t xml:space="preserve">TM </t>
    </r>
    <r>
      <rPr>
        <u/>
        <sz val="8"/>
        <color rgb="FF0000FF"/>
        <rFont val="Tahoma"/>
        <family val="2"/>
      </rPr>
      <t>28180.000</t>
    </r>
  </si>
  <si>
    <r>
      <t xml:space="preserve">M </t>
    </r>
    <r>
      <rPr>
        <u/>
        <sz val="8"/>
        <color rgb="FF0000FF"/>
        <rFont val="Tahoma"/>
        <family val="2"/>
      </rPr>
      <t>27560.000</t>
    </r>
  </si>
  <si>
    <r>
      <t xml:space="preserve">T </t>
    </r>
    <r>
      <rPr>
        <u/>
        <sz val="8"/>
        <color rgb="FF0000FF"/>
        <rFont val="Tahoma"/>
        <family val="2"/>
      </rPr>
      <t>107.913%</t>
    </r>
  </si>
  <si>
    <r>
      <t xml:space="preserve">T </t>
    </r>
    <r>
      <rPr>
        <u/>
        <sz val="8"/>
        <color rgb="FF0000FF"/>
        <rFont val="Tahoma"/>
        <family val="2"/>
      </rPr>
      <t>0.731</t>
    </r>
  </si>
  <si>
    <r>
      <t xml:space="preserve">T </t>
    </r>
    <r>
      <rPr>
        <u/>
        <sz val="8"/>
        <color rgb="FF0000FF"/>
        <rFont val="Tahoma"/>
        <family val="2"/>
      </rPr>
      <t>9.129</t>
    </r>
  </si>
  <si>
    <r>
      <t xml:space="preserve">TM </t>
    </r>
    <r>
      <rPr>
        <u/>
        <sz val="8"/>
        <color rgb="FF0000FF"/>
        <rFont val="Tahoma"/>
        <family val="2"/>
      </rPr>
      <t>134.700</t>
    </r>
  </si>
  <si>
    <r>
      <t xml:space="preserve">M </t>
    </r>
    <r>
      <rPr>
        <u/>
        <sz val="8"/>
        <color rgb="FF0000FF"/>
        <rFont val="Tahoma"/>
        <family val="2"/>
      </rPr>
      <t>371.200</t>
    </r>
  </si>
  <si>
    <r>
      <t xml:space="preserve">T </t>
    </r>
    <r>
      <rPr>
        <u/>
        <sz val="8"/>
        <color rgb="FF0000FF"/>
        <rFont val="Tahoma"/>
        <family val="2"/>
      </rPr>
      <t>0.150%</t>
    </r>
  </si>
  <si>
    <r>
      <t xml:space="preserve">TM </t>
    </r>
    <r>
      <rPr>
        <u/>
        <sz val="8"/>
        <color rgb="FF0000FF"/>
        <rFont val="Tahoma"/>
        <family val="2"/>
      </rPr>
      <t>0.478</t>
    </r>
  </si>
  <si>
    <r>
      <t xml:space="preserve">M </t>
    </r>
    <r>
      <rPr>
        <u/>
        <sz val="8"/>
        <color rgb="FF0000FF"/>
        <rFont val="Tahoma"/>
        <family val="2"/>
      </rPr>
      <t>1.347</t>
    </r>
  </si>
  <si>
    <r>
      <t xml:space="preserve">T </t>
    </r>
    <r>
      <rPr>
        <u/>
        <sz val="8"/>
        <color rgb="FF0000FF"/>
        <rFont val="Tahoma"/>
        <family val="2"/>
      </rPr>
      <t>0.139</t>
    </r>
  </si>
  <si>
    <r>
      <t xml:space="preserve">T </t>
    </r>
    <r>
      <rPr>
        <u/>
        <sz val="8"/>
        <color theme="1"/>
        <rFont val="Tahoma"/>
        <family val="2"/>
      </rPr>
      <t>88.510</t>
    </r>
  </si>
  <si>
    <r>
      <t xml:space="preserve">T </t>
    </r>
    <r>
      <rPr>
        <u/>
        <sz val="8"/>
        <color theme="1"/>
        <rFont val="Tahoma"/>
        <family val="2"/>
      </rPr>
      <t>110.805%</t>
    </r>
  </si>
  <si>
    <r>
      <t xml:space="preserve">T </t>
    </r>
    <r>
      <rPr>
        <u/>
        <sz val="8"/>
        <color theme="1"/>
        <rFont val="Tahoma"/>
        <family val="2"/>
      </rPr>
      <t>89.250</t>
    </r>
  </si>
  <si>
    <r>
      <t xml:space="preserve">T </t>
    </r>
    <r>
      <rPr>
        <u/>
        <sz val="8"/>
        <color theme="1"/>
        <rFont val="Tahoma"/>
        <family val="2"/>
      </rPr>
      <t>110.421%</t>
    </r>
  </si>
  <si>
    <r>
      <t xml:space="preserve">T </t>
    </r>
    <r>
      <rPr>
        <u/>
        <sz val="8"/>
        <color theme="1"/>
        <rFont val="Tahoma"/>
        <family val="2"/>
      </rPr>
      <t>87.980</t>
    </r>
  </si>
  <si>
    <r>
      <t xml:space="preserve">T </t>
    </r>
    <r>
      <rPr>
        <u/>
        <sz val="8"/>
        <color theme="1"/>
        <rFont val="Tahoma"/>
        <family val="2"/>
      </rPr>
      <t>110.942%</t>
    </r>
  </si>
  <si>
    <r>
      <t xml:space="preserve">T </t>
    </r>
    <r>
      <rPr>
        <u/>
        <sz val="8"/>
        <color rgb="FF0000FF"/>
        <rFont val="Tahoma"/>
        <family val="2"/>
      </rPr>
      <t>88.580</t>
    </r>
  </si>
  <si>
    <r>
      <t xml:space="preserve">T </t>
    </r>
    <r>
      <rPr>
        <u/>
        <sz val="8"/>
        <color rgb="FF0000FF"/>
        <rFont val="Tahoma"/>
        <family val="2"/>
      </rPr>
      <t>110.723%</t>
    </r>
  </si>
  <si>
    <r>
      <t xml:space="preserve">T </t>
    </r>
    <r>
      <rPr>
        <u/>
        <sz val="8"/>
        <color rgb="FF0000FF"/>
        <rFont val="Tahoma"/>
        <family val="2"/>
      </rPr>
      <t>0.639</t>
    </r>
  </si>
  <si>
    <r>
      <t xml:space="preserve">T </t>
    </r>
    <r>
      <rPr>
        <u/>
        <sz val="8"/>
        <color rgb="FF0000FF"/>
        <rFont val="Tahoma"/>
        <family val="2"/>
      </rPr>
      <t>0.270%</t>
    </r>
  </si>
  <si>
    <r>
      <t xml:space="preserve">T </t>
    </r>
    <r>
      <rPr>
        <u/>
        <sz val="8"/>
        <color rgb="FF0000FF"/>
        <rFont val="Tahoma"/>
        <family val="2"/>
      </rPr>
      <t>0.722</t>
    </r>
  </si>
  <si>
    <r>
      <t xml:space="preserve">T </t>
    </r>
    <r>
      <rPr>
        <u/>
        <sz val="8"/>
        <color rgb="FF0000FF"/>
        <rFont val="Tahoma"/>
        <family val="2"/>
      </rPr>
      <t>0.244</t>
    </r>
  </si>
  <si>
    <r>
      <t xml:space="preserve">T </t>
    </r>
    <r>
      <rPr>
        <u/>
        <sz val="8"/>
        <color theme="1"/>
        <rFont val="Tahoma"/>
        <family val="2"/>
      </rPr>
      <t>110.390%</t>
    </r>
  </si>
  <si>
    <r>
      <t xml:space="preserve">T </t>
    </r>
    <r>
      <rPr>
        <u/>
        <sz val="8"/>
        <color theme="1"/>
        <rFont val="Tahoma"/>
        <family val="2"/>
      </rPr>
      <t>110.567%</t>
    </r>
  </si>
  <si>
    <r>
      <t xml:space="preserve">T </t>
    </r>
    <r>
      <rPr>
        <u/>
        <sz val="8"/>
        <color theme="1"/>
        <rFont val="Tahoma"/>
        <family val="2"/>
      </rPr>
      <t>109.313%</t>
    </r>
  </si>
  <si>
    <r>
      <t xml:space="preserve">T </t>
    </r>
    <r>
      <rPr>
        <u/>
        <sz val="8"/>
        <color rgb="FF0000FF"/>
        <rFont val="Tahoma"/>
        <family val="2"/>
      </rPr>
      <t>110.090%</t>
    </r>
  </si>
  <si>
    <r>
      <t xml:space="preserve">T </t>
    </r>
    <r>
      <rPr>
        <u/>
        <sz val="8"/>
        <color rgb="FF0000FF"/>
        <rFont val="Tahoma"/>
        <family val="2"/>
      </rPr>
      <t>0.679%</t>
    </r>
  </si>
  <si>
    <r>
      <t xml:space="preserve">T </t>
    </r>
    <r>
      <rPr>
        <u/>
        <sz val="8"/>
        <color rgb="FF0000FF"/>
        <rFont val="Tahoma"/>
        <family val="2"/>
      </rPr>
      <t>0.616</t>
    </r>
  </si>
  <si>
    <r>
      <t xml:space="preserve">T </t>
    </r>
    <r>
      <rPr>
        <u/>
        <sz val="8"/>
        <color theme="1"/>
        <rFont val="Tahoma"/>
        <family val="2"/>
      </rPr>
      <t>106.606%</t>
    </r>
  </si>
  <si>
    <r>
      <t xml:space="preserve">T </t>
    </r>
    <r>
      <rPr>
        <u/>
        <sz val="8"/>
        <color theme="1"/>
        <rFont val="Tahoma"/>
        <family val="2"/>
      </rPr>
      <t>106.944%</t>
    </r>
  </si>
  <si>
    <r>
      <t xml:space="preserve">T </t>
    </r>
    <r>
      <rPr>
        <u/>
        <sz val="8"/>
        <color theme="1"/>
        <rFont val="Tahoma"/>
        <family val="2"/>
      </rPr>
      <t>106.397%</t>
    </r>
  </si>
  <si>
    <r>
      <t xml:space="preserve">T </t>
    </r>
    <r>
      <rPr>
        <u/>
        <sz val="8"/>
        <color rgb="FF0000FF"/>
        <rFont val="Tahoma"/>
        <family val="2"/>
      </rPr>
      <t>106.649%</t>
    </r>
  </si>
  <si>
    <r>
      <t xml:space="preserve">T </t>
    </r>
    <r>
      <rPr>
        <u/>
        <sz val="8"/>
        <color rgb="FF0000FF"/>
        <rFont val="Tahoma"/>
        <family val="2"/>
      </rPr>
      <t>0.276%</t>
    </r>
  </si>
  <si>
    <r>
      <t xml:space="preserve">T </t>
    </r>
    <r>
      <rPr>
        <u/>
        <sz val="8"/>
        <color rgb="FF0000FF"/>
        <rFont val="Tahoma"/>
        <family val="2"/>
      </rPr>
      <t>0.259</t>
    </r>
  </si>
  <si>
    <r>
      <t>SRR-13-C1</t>
    </r>
    <r>
      <rPr>
        <sz val="7"/>
        <color theme="1"/>
        <rFont val="Tahoma"/>
        <family val="2"/>
      </rPr>
      <t>2/25/2014 5:04:17 PM</t>
    </r>
  </si>
  <si>
    <r>
      <t xml:space="preserve">T </t>
    </r>
    <r>
      <rPr>
        <u/>
        <sz val="8"/>
        <color theme="1"/>
        <rFont val="Tahoma"/>
        <family val="2"/>
      </rPr>
      <t>81.010</t>
    </r>
  </si>
  <si>
    <r>
      <t xml:space="preserve">T </t>
    </r>
    <r>
      <rPr>
        <u/>
        <sz val="8"/>
        <color theme="1"/>
        <rFont val="Tahoma"/>
        <family val="2"/>
      </rPr>
      <t>5400.000</t>
    </r>
  </si>
  <si>
    <r>
      <t xml:space="preserve">T </t>
    </r>
    <r>
      <rPr>
        <u/>
        <sz val="8"/>
        <color theme="1"/>
        <rFont val="Tahoma"/>
        <family val="2"/>
      </rPr>
      <t>155.600</t>
    </r>
  </si>
  <si>
    <r>
      <t xml:space="preserve">T </t>
    </r>
    <r>
      <rPr>
        <u/>
        <sz val="8"/>
        <color theme="1"/>
        <rFont val="Tahoma"/>
        <family val="2"/>
      </rPr>
      <t>3678.000</t>
    </r>
  </si>
  <si>
    <r>
      <t xml:space="preserve">TM </t>
    </r>
    <r>
      <rPr>
        <u/>
        <sz val="8"/>
        <color theme="1"/>
        <rFont val="Tahoma"/>
        <family val="2"/>
      </rPr>
      <t>48630.000</t>
    </r>
  </si>
  <si>
    <r>
      <t xml:space="preserve">M </t>
    </r>
    <r>
      <rPr>
        <u/>
        <sz val="8"/>
        <color theme="1"/>
        <rFont val="Tahoma"/>
        <family val="2"/>
      </rPr>
      <t>44760.000</t>
    </r>
  </si>
  <si>
    <r>
      <t xml:space="preserve">T </t>
    </r>
    <r>
      <rPr>
        <u/>
        <sz val="8"/>
        <color theme="1"/>
        <rFont val="Tahoma"/>
        <family val="2"/>
      </rPr>
      <t>112.106%</t>
    </r>
  </si>
  <si>
    <r>
      <t xml:space="preserve">T </t>
    </r>
    <r>
      <rPr>
        <u/>
        <sz val="8"/>
        <color theme="1"/>
        <rFont val="Tahoma"/>
        <family val="2"/>
      </rPr>
      <t>189.000</t>
    </r>
  </si>
  <si>
    <r>
      <t xml:space="preserve">T </t>
    </r>
    <r>
      <rPr>
        <u/>
        <sz val="8"/>
        <color theme="1"/>
        <rFont val="Tahoma"/>
        <family val="2"/>
      </rPr>
      <t>140.300</t>
    </r>
  </si>
  <si>
    <r>
      <t xml:space="preserve">T </t>
    </r>
    <r>
      <rPr>
        <u/>
        <sz val="8"/>
        <color theme="1"/>
        <rFont val="Tahoma"/>
        <family val="2"/>
      </rPr>
      <t>80.800</t>
    </r>
  </si>
  <si>
    <r>
      <t xml:space="preserve">T </t>
    </r>
    <r>
      <rPr>
        <u/>
        <sz val="8"/>
        <color theme="1"/>
        <rFont val="Tahoma"/>
        <family val="2"/>
      </rPr>
      <t>5321.000</t>
    </r>
  </si>
  <si>
    <r>
      <t xml:space="preserve">T </t>
    </r>
    <r>
      <rPr>
        <u/>
        <sz val="8"/>
        <color theme="1"/>
        <rFont val="Tahoma"/>
        <family val="2"/>
      </rPr>
      <t>152.100</t>
    </r>
  </si>
  <si>
    <r>
      <t xml:space="preserve">T </t>
    </r>
    <r>
      <rPr>
        <u/>
        <sz val="8"/>
        <color theme="1"/>
        <rFont val="Tahoma"/>
        <family val="2"/>
      </rPr>
      <t>3654.000</t>
    </r>
  </si>
  <si>
    <r>
      <t xml:space="preserve">TM </t>
    </r>
    <r>
      <rPr>
        <u/>
        <sz val="8"/>
        <color theme="1"/>
        <rFont val="Tahoma"/>
        <family val="2"/>
      </rPr>
      <t>48010.000</t>
    </r>
  </si>
  <si>
    <r>
      <t xml:space="preserve">M </t>
    </r>
    <r>
      <rPr>
        <u/>
        <sz val="8"/>
        <color theme="1"/>
        <rFont val="Tahoma"/>
        <family val="2"/>
      </rPr>
      <t>45580.000</t>
    </r>
  </si>
  <si>
    <r>
      <t xml:space="preserve">T </t>
    </r>
    <r>
      <rPr>
        <u/>
        <sz val="8"/>
        <color theme="1"/>
        <rFont val="Tahoma"/>
        <family val="2"/>
      </rPr>
      <t>112.212%</t>
    </r>
  </si>
  <si>
    <r>
      <t xml:space="preserve">T </t>
    </r>
    <r>
      <rPr>
        <u/>
        <sz val="8"/>
        <color theme="1"/>
        <rFont val="Tahoma"/>
        <family val="2"/>
      </rPr>
      <t>186.900</t>
    </r>
  </si>
  <si>
    <r>
      <t xml:space="preserve">T </t>
    </r>
    <r>
      <rPr>
        <u/>
        <sz val="8"/>
        <color theme="1"/>
        <rFont val="Tahoma"/>
        <family val="2"/>
      </rPr>
      <t>139.700</t>
    </r>
  </si>
  <si>
    <r>
      <t xml:space="preserve">T </t>
    </r>
    <r>
      <rPr>
        <u/>
        <sz val="8"/>
        <color theme="1"/>
        <rFont val="Tahoma"/>
        <family val="2"/>
      </rPr>
      <t>81.580</t>
    </r>
  </si>
  <si>
    <r>
      <t xml:space="preserve">T </t>
    </r>
    <r>
      <rPr>
        <u/>
        <sz val="8"/>
        <color theme="1"/>
        <rFont val="Tahoma"/>
        <family val="2"/>
      </rPr>
      <t>5335.000</t>
    </r>
  </si>
  <si>
    <r>
      <t xml:space="preserve">T </t>
    </r>
    <r>
      <rPr>
        <u/>
        <sz val="8"/>
        <color theme="1"/>
        <rFont val="Tahoma"/>
        <family val="2"/>
      </rPr>
      <t>150.900</t>
    </r>
  </si>
  <si>
    <r>
      <t xml:space="preserve">T </t>
    </r>
    <r>
      <rPr>
        <u/>
        <sz val="8"/>
        <color theme="1"/>
        <rFont val="Tahoma"/>
        <family val="2"/>
      </rPr>
      <t>3648.000</t>
    </r>
  </si>
  <si>
    <r>
      <t xml:space="preserve">TM </t>
    </r>
    <r>
      <rPr>
        <u/>
        <sz val="8"/>
        <color theme="1"/>
        <rFont val="Tahoma"/>
        <family val="2"/>
      </rPr>
      <t>48100.000</t>
    </r>
  </si>
  <si>
    <r>
      <t xml:space="preserve">M </t>
    </r>
    <r>
      <rPr>
        <u/>
        <sz val="8"/>
        <color theme="1"/>
        <rFont val="Tahoma"/>
        <family val="2"/>
      </rPr>
      <t>45390.000</t>
    </r>
  </si>
  <si>
    <r>
      <t xml:space="preserve">T </t>
    </r>
    <r>
      <rPr>
        <u/>
        <sz val="8"/>
        <color theme="1"/>
        <rFont val="Tahoma"/>
        <family val="2"/>
      </rPr>
      <t>112.299%</t>
    </r>
  </si>
  <si>
    <r>
      <t xml:space="preserve">T </t>
    </r>
    <r>
      <rPr>
        <u/>
        <sz val="8"/>
        <color theme="1"/>
        <rFont val="Tahoma"/>
        <family val="2"/>
      </rPr>
      <t>187.100</t>
    </r>
  </si>
  <si>
    <r>
      <t xml:space="preserve">T </t>
    </r>
    <r>
      <rPr>
        <u/>
        <sz val="8"/>
        <color theme="1"/>
        <rFont val="Tahoma"/>
        <family val="2"/>
      </rPr>
      <t>138.300</t>
    </r>
  </si>
  <si>
    <r>
      <t xml:space="preserve">T </t>
    </r>
    <r>
      <rPr>
        <u/>
        <sz val="8"/>
        <color rgb="FF0000FF"/>
        <rFont val="Tahoma"/>
        <family val="2"/>
      </rPr>
      <t>81.130</t>
    </r>
  </si>
  <si>
    <r>
      <t xml:space="preserve">T </t>
    </r>
    <r>
      <rPr>
        <u/>
        <sz val="8"/>
        <color rgb="FF0000FF"/>
        <rFont val="Tahoma"/>
        <family val="2"/>
      </rPr>
      <t>5352.000</t>
    </r>
  </si>
  <si>
    <r>
      <t xml:space="preserve">T </t>
    </r>
    <r>
      <rPr>
        <u/>
        <sz val="8"/>
        <color rgb="FF0000FF"/>
        <rFont val="Tahoma"/>
        <family val="2"/>
      </rPr>
      <t>152.900</t>
    </r>
  </si>
  <si>
    <r>
      <t xml:space="preserve">T </t>
    </r>
    <r>
      <rPr>
        <u/>
        <sz val="8"/>
        <color rgb="FF0000FF"/>
        <rFont val="Tahoma"/>
        <family val="2"/>
      </rPr>
      <t>3660.000</t>
    </r>
  </si>
  <si>
    <r>
      <t xml:space="preserve">TM </t>
    </r>
    <r>
      <rPr>
        <u/>
        <sz val="8"/>
        <color rgb="FF0000FF"/>
        <rFont val="Tahoma"/>
        <family val="2"/>
      </rPr>
      <t>48250.000</t>
    </r>
  </si>
  <si>
    <r>
      <t xml:space="preserve">M </t>
    </r>
    <r>
      <rPr>
        <u/>
        <sz val="8"/>
        <color rgb="FF0000FF"/>
        <rFont val="Tahoma"/>
        <family val="2"/>
      </rPr>
      <t>45240.000</t>
    </r>
  </si>
  <si>
    <r>
      <t xml:space="preserve">T </t>
    </r>
    <r>
      <rPr>
        <u/>
        <sz val="8"/>
        <color rgb="FF0000FF"/>
        <rFont val="Tahoma"/>
        <family val="2"/>
      </rPr>
      <t>112.206%</t>
    </r>
  </si>
  <si>
    <r>
      <t xml:space="preserve">T </t>
    </r>
    <r>
      <rPr>
        <u/>
        <sz val="8"/>
        <color rgb="FF0000FF"/>
        <rFont val="Tahoma"/>
        <family val="2"/>
      </rPr>
      <t>187.600</t>
    </r>
  </si>
  <si>
    <r>
      <t xml:space="preserve">T </t>
    </r>
    <r>
      <rPr>
        <u/>
        <sz val="8"/>
        <color rgb="FF0000FF"/>
        <rFont val="Tahoma"/>
        <family val="2"/>
      </rPr>
      <t>139.500</t>
    </r>
  </si>
  <si>
    <r>
      <t xml:space="preserve">T </t>
    </r>
    <r>
      <rPr>
        <u/>
        <sz val="8"/>
        <color rgb="FF0000FF"/>
        <rFont val="Tahoma"/>
        <family val="2"/>
      </rPr>
      <t>41.720</t>
    </r>
  </si>
  <si>
    <r>
      <t xml:space="preserve">T </t>
    </r>
    <r>
      <rPr>
        <u/>
        <sz val="8"/>
        <color rgb="FF0000FF"/>
        <rFont val="Tahoma"/>
        <family val="2"/>
      </rPr>
      <t>2.466</t>
    </r>
  </si>
  <si>
    <r>
      <t xml:space="preserve">T </t>
    </r>
    <r>
      <rPr>
        <u/>
        <sz val="8"/>
        <color rgb="FF0000FF"/>
        <rFont val="Tahoma"/>
        <family val="2"/>
      </rPr>
      <t>15.560</t>
    </r>
  </si>
  <si>
    <r>
      <t xml:space="preserve">TM </t>
    </r>
    <r>
      <rPr>
        <u/>
        <sz val="8"/>
        <color rgb="FF0000FF"/>
        <rFont val="Tahoma"/>
        <family val="2"/>
      </rPr>
      <t>333.900</t>
    </r>
  </si>
  <si>
    <r>
      <t xml:space="preserve">M </t>
    </r>
    <r>
      <rPr>
        <u/>
        <sz val="8"/>
        <color rgb="FF0000FF"/>
        <rFont val="Tahoma"/>
        <family val="2"/>
      </rPr>
      <t>429.800</t>
    </r>
  </si>
  <si>
    <r>
      <t xml:space="preserve">T </t>
    </r>
    <r>
      <rPr>
        <u/>
        <sz val="8"/>
        <color rgb="FF0000FF"/>
        <rFont val="Tahoma"/>
        <family val="2"/>
      </rPr>
      <t>0.096%</t>
    </r>
  </si>
  <si>
    <r>
      <t xml:space="preserve">T </t>
    </r>
    <r>
      <rPr>
        <u/>
        <sz val="8"/>
        <color rgb="FF0000FF"/>
        <rFont val="Tahoma"/>
        <family val="2"/>
      </rPr>
      <t>1.193</t>
    </r>
  </si>
  <si>
    <r>
      <t xml:space="preserve">T </t>
    </r>
    <r>
      <rPr>
        <u/>
        <sz val="8"/>
        <color rgb="FF0000FF"/>
        <rFont val="Tahoma"/>
        <family val="2"/>
      </rPr>
      <t>1.041</t>
    </r>
  </si>
  <si>
    <r>
      <t xml:space="preserve">T </t>
    </r>
    <r>
      <rPr>
        <u/>
        <sz val="8"/>
        <color rgb="FF0000FF"/>
        <rFont val="Tahoma"/>
        <family val="2"/>
      </rPr>
      <t>0.780</t>
    </r>
  </si>
  <si>
    <r>
      <t xml:space="preserve">T </t>
    </r>
    <r>
      <rPr>
        <u/>
        <sz val="8"/>
        <color rgb="FF0000FF"/>
        <rFont val="Tahoma"/>
        <family val="2"/>
      </rPr>
      <t>1.613</t>
    </r>
  </si>
  <si>
    <r>
      <t xml:space="preserve">T </t>
    </r>
    <r>
      <rPr>
        <u/>
        <sz val="8"/>
        <color rgb="FF0000FF"/>
        <rFont val="Tahoma"/>
        <family val="2"/>
      </rPr>
      <t>0.425</t>
    </r>
  </si>
  <si>
    <r>
      <t xml:space="preserve">TM </t>
    </r>
    <r>
      <rPr>
        <u/>
        <sz val="8"/>
        <color rgb="FF0000FF"/>
        <rFont val="Tahoma"/>
        <family val="2"/>
      </rPr>
      <t>0.692</t>
    </r>
  </si>
  <si>
    <r>
      <t xml:space="preserve">M </t>
    </r>
    <r>
      <rPr>
        <u/>
        <sz val="8"/>
        <color rgb="FF0000FF"/>
        <rFont val="Tahoma"/>
        <family val="2"/>
      </rPr>
      <t>0.950</t>
    </r>
  </si>
  <si>
    <r>
      <t xml:space="preserve">T </t>
    </r>
    <r>
      <rPr>
        <u/>
        <sz val="8"/>
        <color rgb="FF0000FF"/>
        <rFont val="Tahoma"/>
        <family val="2"/>
      </rPr>
      <t>0.636</t>
    </r>
  </si>
  <si>
    <r>
      <t xml:space="preserve">T </t>
    </r>
    <r>
      <rPr>
        <u/>
        <sz val="8"/>
        <color theme="1"/>
        <rFont val="Tahoma"/>
        <family val="2"/>
      </rPr>
      <t>114.340%</t>
    </r>
  </si>
  <si>
    <r>
      <t xml:space="preserve">T </t>
    </r>
    <r>
      <rPr>
        <u/>
        <sz val="8"/>
        <color theme="1"/>
        <rFont val="Tahoma"/>
        <family val="2"/>
      </rPr>
      <t>116.800</t>
    </r>
  </si>
  <si>
    <r>
      <t xml:space="preserve">T </t>
    </r>
    <r>
      <rPr>
        <u/>
        <sz val="8"/>
        <color theme="1"/>
        <rFont val="Tahoma"/>
        <family val="2"/>
      </rPr>
      <t>113.834%</t>
    </r>
  </si>
  <si>
    <r>
      <t xml:space="preserve">T </t>
    </r>
    <r>
      <rPr>
        <u/>
        <sz val="8"/>
        <color theme="1"/>
        <rFont val="Tahoma"/>
        <family val="2"/>
      </rPr>
      <t>116.200</t>
    </r>
  </si>
  <si>
    <r>
      <t xml:space="preserve">T </t>
    </r>
    <r>
      <rPr>
        <u/>
        <sz val="8"/>
        <color theme="1"/>
        <rFont val="Tahoma"/>
        <family val="2"/>
      </rPr>
      <t>114.370%</t>
    </r>
  </si>
  <si>
    <r>
      <t xml:space="preserve">T </t>
    </r>
    <r>
      <rPr>
        <u/>
        <sz val="8"/>
        <color rgb="FF0000FF"/>
        <rFont val="Tahoma"/>
        <family val="2"/>
      </rPr>
      <t>117.100</t>
    </r>
  </si>
  <si>
    <r>
      <t xml:space="preserve">T </t>
    </r>
    <r>
      <rPr>
        <u/>
        <sz val="8"/>
        <color rgb="FF0000FF"/>
        <rFont val="Tahoma"/>
        <family val="2"/>
      </rPr>
      <t>114.181%</t>
    </r>
  </si>
  <si>
    <r>
      <t xml:space="preserve">T </t>
    </r>
    <r>
      <rPr>
        <u/>
        <sz val="8"/>
        <color rgb="FF0000FF"/>
        <rFont val="Tahoma"/>
        <family val="2"/>
      </rPr>
      <t>1.014</t>
    </r>
  </si>
  <si>
    <r>
      <t xml:space="preserve">T </t>
    </r>
    <r>
      <rPr>
        <u/>
        <sz val="8"/>
        <color rgb="FF0000FF"/>
        <rFont val="Tahoma"/>
        <family val="2"/>
      </rPr>
      <t>0.301%</t>
    </r>
  </si>
  <si>
    <r>
      <t xml:space="preserve">T </t>
    </r>
    <r>
      <rPr>
        <u/>
        <sz val="8"/>
        <color rgb="FF0000FF"/>
        <rFont val="Tahoma"/>
        <family val="2"/>
      </rPr>
      <t>0.867</t>
    </r>
  </si>
  <si>
    <r>
      <t xml:space="preserve">T </t>
    </r>
    <r>
      <rPr>
        <u/>
        <sz val="8"/>
        <color theme="1"/>
        <rFont val="Tahoma"/>
        <family val="2"/>
      </rPr>
      <t>113.470%</t>
    </r>
  </si>
  <si>
    <r>
      <t xml:space="preserve">T </t>
    </r>
    <r>
      <rPr>
        <u/>
        <sz val="8"/>
        <color theme="1"/>
        <rFont val="Tahoma"/>
        <family val="2"/>
      </rPr>
      <t>113.295%</t>
    </r>
  </si>
  <si>
    <r>
      <t xml:space="preserve">T </t>
    </r>
    <r>
      <rPr>
        <u/>
        <sz val="8"/>
        <color theme="1"/>
        <rFont val="Tahoma"/>
        <family val="2"/>
      </rPr>
      <t>113.032%</t>
    </r>
  </si>
  <si>
    <r>
      <t xml:space="preserve">T </t>
    </r>
    <r>
      <rPr>
        <u/>
        <sz val="8"/>
        <color rgb="FF0000FF"/>
        <rFont val="Tahoma"/>
        <family val="2"/>
      </rPr>
      <t>113.266%</t>
    </r>
  </si>
  <si>
    <r>
      <t xml:space="preserve">T </t>
    </r>
    <r>
      <rPr>
        <u/>
        <sz val="8"/>
        <color rgb="FF0000FF"/>
        <rFont val="Tahoma"/>
        <family val="2"/>
      </rPr>
      <t>0.220%</t>
    </r>
  </si>
  <si>
    <r>
      <t xml:space="preserve">T </t>
    </r>
    <r>
      <rPr>
        <u/>
        <sz val="8"/>
        <color theme="1"/>
        <rFont val="Tahoma"/>
        <family val="2"/>
      </rPr>
      <t>107.042%</t>
    </r>
  </si>
  <si>
    <r>
      <t xml:space="preserve">T </t>
    </r>
    <r>
      <rPr>
        <u/>
        <sz val="8"/>
        <color theme="1"/>
        <rFont val="Tahoma"/>
        <family val="2"/>
      </rPr>
      <t>107.228%</t>
    </r>
  </si>
  <si>
    <r>
      <t xml:space="preserve">T </t>
    </r>
    <r>
      <rPr>
        <u/>
        <sz val="8"/>
        <color theme="1"/>
        <rFont val="Tahoma"/>
        <family val="2"/>
      </rPr>
      <t>107.409%</t>
    </r>
  </si>
  <si>
    <r>
      <t xml:space="preserve">T </t>
    </r>
    <r>
      <rPr>
        <u/>
        <sz val="8"/>
        <color rgb="FF0000FF"/>
        <rFont val="Tahoma"/>
        <family val="2"/>
      </rPr>
      <t>107.226%</t>
    </r>
  </si>
  <si>
    <r>
      <t xml:space="preserve">T </t>
    </r>
    <r>
      <rPr>
        <u/>
        <sz val="8"/>
        <color rgb="FF0000FF"/>
        <rFont val="Tahoma"/>
        <family val="2"/>
      </rPr>
      <t>0.183%</t>
    </r>
  </si>
  <si>
    <r>
      <t xml:space="preserve">T </t>
    </r>
    <r>
      <rPr>
        <u/>
        <sz val="8"/>
        <color rgb="FF0000FF"/>
        <rFont val="Tahoma"/>
        <family val="2"/>
      </rPr>
      <t>0.171</t>
    </r>
  </si>
  <si>
    <r>
      <t>MCN-18-C1</t>
    </r>
    <r>
      <rPr>
        <sz val="7"/>
        <color theme="1"/>
        <rFont val="Tahoma"/>
        <family val="2"/>
      </rPr>
      <t>2/25/2014 5:11:43 PM</t>
    </r>
  </si>
  <si>
    <r>
      <t xml:space="preserve">T </t>
    </r>
    <r>
      <rPr>
        <u/>
        <sz val="8"/>
        <color theme="1"/>
        <rFont val="Tahoma"/>
        <family val="2"/>
      </rPr>
      <t>485.300</t>
    </r>
  </si>
  <si>
    <r>
      <t xml:space="preserve">T </t>
    </r>
    <r>
      <rPr>
        <u/>
        <sz val="8"/>
        <color theme="1"/>
        <rFont val="Tahoma"/>
        <family val="2"/>
      </rPr>
      <t>6402.000</t>
    </r>
  </si>
  <si>
    <r>
      <t xml:space="preserve">TM </t>
    </r>
    <r>
      <rPr>
        <u/>
        <sz val="8"/>
        <color theme="1"/>
        <rFont val="Tahoma"/>
        <family val="2"/>
      </rPr>
      <t>53960.000</t>
    </r>
  </si>
  <si>
    <r>
      <t xml:space="preserve">M </t>
    </r>
    <r>
      <rPr>
        <u/>
        <sz val="8"/>
        <color theme="1"/>
        <rFont val="Tahoma"/>
        <family val="2"/>
      </rPr>
      <t>30410.000</t>
    </r>
  </si>
  <si>
    <r>
      <t xml:space="preserve">T </t>
    </r>
    <r>
      <rPr>
        <u/>
        <sz val="8"/>
        <color theme="1"/>
        <rFont val="Tahoma"/>
        <family val="2"/>
      </rPr>
      <t>114.856%</t>
    </r>
  </si>
  <si>
    <r>
      <t xml:space="preserve">T </t>
    </r>
    <r>
      <rPr>
        <u/>
        <sz val="8"/>
        <color theme="1"/>
        <rFont val="Tahoma"/>
        <family val="2"/>
      </rPr>
      <t>485.100</t>
    </r>
  </si>
  <si>
    <r>
      <t xml:space="preserve">T </t>
    </r>
    <r>
      <rPr>
        <u/>
        <sz val="8"/>
        <color theme="1"/>
        <rFont val="Tahoma"/>
        <family val="2"/>
      </rPr>
      <t>6407.000</t>
    </r>
  </si>
  <si>
    <r>
      <t xml:space="preserve">T </t>
    </r>
    <r>
      <rPr>
        <u/>
        <sz val="8"/>
        <color theme="1"/>
        <rFont val="Tahoma"/>
        <family val="2"/>
      </rPr>
      <t>2591.000</t>
    </r>
  </si>
  <si>
    <r>
      <t xml:space="preserve">TM </t>
    </r>
    <r>
      <rPr>
        <u/>
        <sz val="8"/>
        <color theme="1"/>
        <rFont val="Tahoma"/>
        <family val="2"/>
      </rPr>
      <t>54010.000</t>
    </r>
  </si>
  <si>
    <r>
      <t xml:space="preserve">M </t>
    </r>
    <r>
      <rPr>
        <u/>
        <sz val="8"/>
        <color theme="1"/>
        <rFont val="Tahoma"/>
        <family val="2"/>
      </rPr>
      <t>30590.000</t>
    </r>
  </si>
  <si>
    <r>
      <t xml:space="preserve">T </t>
    </r>
    <r>
      <rPr>
        <u/>
        <sz val="8"/>
        <color theme="1"/>
        <rFont val="Tahoma"/>
        <family val="2"/>
      </rPr>
      <t>115.207%</t>
    </r>
  </si>
  <si>
    <r>
      <t xml:space="preserve">T </t>
    </r>
    <r>
      <rPr>
        <u/>
        <sz val="8"/>
        <color theme="1"/>
        <rFont val="Tahoma"/>
        <family val="2"/>
      </rPr>
      <t>482.700</t>
    </r>
  </si>
  <si>
    <r>
      <t xml:space="preserve">T </t>
    </r>
    <r>
      <rPr>
        <u/>
        <sz val="8"/>
        <color theme="1"/>
        <rFont val="Tahoma"/>
        <family val="2"/>
      </rPr>
      <t>6368.000</t>
    </r>
  </si>
  <si>
    <r>
      <t xml:space="preserve">T </t>
    </r>
    <r>
      <rPr>
        <u/>
        <sz val="8"/>
        <color theme="1"/>
        <rFont val="Tahoma"/>
        <family val="2"/>
      </rPr>
      <t>140.600</t>
    </r>
  </si>
  <si>
    <r>
      <t xml:space="preserve">T </t>
    </r>
    <r>
      <rPr>
        <u/>
        <sz val="8"/>
        <color theme="1"/>
        <rFont val="Tahoma"/>
        <family val="2"/>
      </rPr>
      <t>2576.000</t>
    </r>
  </si>
  <si>
    <r>
      <t xml:space="preserve">TM </t>
    </r>
    <r>
      <rPr>
        <u/>
        <sz val="8"/>
        <color theme="1"/>
        <rFont val="Tahoma"/>
        <family val="2"/>
      </rPr>
      <t>54040.000</t>
    </r>
  </si>
  <si>
    <r>
      <t xml:space="preserve">M </t>
    </r>
    <r>
      <rPr>
        <u/>
        <sz val="8"/>
        <color theme="1"/>
        <rFont val="Tahoma"/>
        <family val="2"/>
      </rPr>
      <t>30470.000</t>
    </r>
  </si>
  <si>
    <r>
      <t xml:space="preserve">T </t>
    </r>
    <r>
      <rPr>
        <u/>
        <sz val="8"/>
        <color theme="1"/>
        <rFont val="Tahoma"/>
        <family val="2"/>
      </rPr>
      <t>115.289%</t>
    </r>
  </si>
  <si>
    <r>
      <t xml:space="preserve">T </t>
    </r>
    <r>
      <rPr>
        <u/>
        <sz val="8"/>
        <color rgb="FF0000FF"/>
        <rFont val="Tahoma"/>
        <family val="2"/>
      </rPr>
      <t>484.400</t>
    </r>
  </si>
  <si>
    <r>
      <t xml:space="preserve">T </t>
    </r>
    <r>
      <rPr>
        <u/>
        <sz val="8"/>
        <color rgb="FF0000FF"/>
        <rFont val="Tahoma"/>
        <family val="2"/>
      </rPr>
      <t>6392.000</t>
    </r>
  </si>
  <si>
    <r>
      <t xml:space="preserve">T </t>
    </r>
    <r>
      <rPr>
        <u/>
        <sz val="8"/>
        <color rgb="FF0000FF"/>
        <rFont val="Tahoma"/>
        <family val="2"/>
      </rPr>
      <t>140.100</t>
    </r>
  </si>
  <si>
    <r>
      <t xml:space="preserve">T </t>
    </r>
    <r>
      <rPr>
        <u/>
        <sz val="8"/>
        <color rgb="FF0000FF"/>
        <rFont val="Tahoma"/>
        <family val="2"/>
      </rPr>
      <t>2584.000</t>
    </r>
  </si>
  <si>
    <r>
      <t xml:space="preserve">TM </t>
    </r>
    <r>
      <rPr>
        <u/>
        <sz val="8"/>
        <color rgb="FF0000FF"/>
        <rFont val="Tahoma"/>
        <family val="2"/>
      </rPr>
      <t>54000.000</t>
    </r>
  </si>
  <si>
    <r>
      <t xml:space="preserve">M </t>
    </r>
    <r>
      <rPr>
        <u/>
        <sz val="8"/>
        <color rgb="FF0000FF"/>
        <rFont val="Tahoma"/>
        <family val="2"/>
      </rPr>
      <t>30490.000</t>
    </r>
  </si>
  <si>
    <r>
      <t xml:space="preserve">T </t>
    </r>
    <r>
      <rPr>
        <u/>
        <sz val="8"/>
        <color rgb="FF0000FF"/>
        <rFont val="Tahoma"/>
        <family val="2"/>
      </rPr>
      <t>115.117%</t>
    </r>
  </si>
  <si>
    <r>
      <t xml:space="preserve">T </t>
    </r>
    <r>
      <rPr>
        <u/>
        <sz val="8"/>
        <color rgb="FF0000FF"/>
        <rFont val="Tahoma"/>
        <family val="2"/>
      </rPr>
      <t>1.439</t>
    </r>
  </si>
  <si>
    <r>
      <t xml:space="preserve">T </t>
    </r>
    <r>
      <rPr>
        <u/>
        <sz val="8"/>
        <color rgb="FF0000FF"/>
        <rFont val="Tahoma"/>
        <family val="2"/>
      </rPr>
      <t>21.050</t>
    </r>
  </si>
  <si>
    <r>
      <t xml:space="preserve">T </t>
    </r>
    <r>
      <rPr>
        <u/>
        <sz val="8"/>
        <color rgb="FF0000FF"/>
        <rFont val="Tahoma"/>
        <family val="2"/>
      </rPr>
      <t>7.098</t>
    </r>
  </si>
  <si>
    <r>
      <t xml:space="preserve">TM </t>
    </r>
    <r>
      <rPr>
        <u/>
        <sz val="8"/>
        <color rgb="FF0000FF"/>
        <rFont val="Tahoma"/>
        <family val="2"/>
      </rPr>
      <t>39.440</t>
    </r>
  </si>
  <si>
    <r>
      <t xml:space="preserve">M </t>
    </r>
    <r>
      <rPr>
        <u/>
        <sz val="8"/>
        <color rgb="FF0000FF"/>
        <rFont val="Tahoma"/>
        <family val="2"/>
      </rPr>
      <t>92.220</t>
    </r>
  </si>
  <si>
    <r>
      <t xml:space="preserve">T </t>
    </r>
    <r>
      <rPr>
        <u/>
        <sz val="8"/>
        <color rgb="FF0000FF"/>
        <rFont val="Tahoma"/>
        <family val="2"/>
      </rPr>
      <t>0.230%</t>
    </r>
  </si>
  <si>
    <r>
      <t xml:space="preserve">T </t>
    </r>
    <r>
      <rPr>
        <u/>
        <sz val="8"/>
        <color rgb="FF0000FF"/>
        <rFont val="Tahoma"/>
        <family val="2"/>
      </rPr>
      <t>0.275</t>
    </r>
  </si>
  <si>
    <r>
      <t xml:space="preserve">TM </t>
    </r>
    <r>
      <rPr>
        <u/>
        <sz val="8"/>
        <color rgb="FF0000FF"/>
        <rFont val="Tahoma"/>
        <family val="2"/>
      </rPr>
      <t>0.073</t>
    </r>
  </si>
  <si>
    <r>
      <t xml:space="preserve">TM </t>
    </r>
    <r>
      <rPr>
        <u/>
        <sz val="8"/>
        <color theme="1"/>
        <rFont val="Tahoma"/>
        <family val="2"/>
      </rPr>
      <t>368.900</t>
    </r>
  </si>
  <si>
    <r>
      <t xml:space="preserve">T </t>
    </r>
    <r>
      <rPr>
        <u/>
        <sz val="8"/>
        <color theme="1"/>
        <rFont val="Tahoma"/>
        <family val="2"/>
      </rPr>
      <t>116.473%</t>
    </r>
  </si>
  <si>
    <r>
      <t xml:space="preserve">TM </t>
    </r>
    <r>
      <rPr>
        <u/>
        <sz val="8"/>
        <color theme="1"/>
        <rFont val="Tahoma"/>
        <family val="2"/>
      </rPr>
      <t>367.600</t>
    </r>
  </si>
  <si>
    <r>
      <t xml:space="preserve">T </t>
    </r>
    <r>
      <rPr>
        <u/>
        <sz val="8"/>
        <color theme="1"/>
        <rFont val="Tahoma"/>
        <family val="2"/>
      </rPr>
      <t>116.141%</t>
    </r>
  </si>
  <si>
    <r>
      <t xml:space="preserve">TM </t>
    </r>
    <r>
      <rPr>
        <u/>
        <sz val="8"/>
        <color theme="1"/>
        <rFont val="Tahoma"/>
        <family val="2"/>
      </rPr>
      <t>368.100</t>
    </r>
  </si>
  <si>
    <r>
      <t xml:space="preserve">T </t>
    </r>
    <r>
      <rPr>
        <u/>
        <sz val="8"/>
        <color theme="1"/>
        <rFont val="Tahoma"/>
        <family val="2"/>
      </rPr>
      <t>116.702%</t>
    </r>
  </si>
  <si>
    <r>
      <t xml:space="preserve">TM </t>
    </r>
    <r>
      <rPr>
        <u/>
        <sz val="8"/>
        <color rgb="FF0000FF"/>
        <rFont val="Tahoma"/>
        <family val="2"/>
      </rPr>
      <t>368.200</t>
    </r>
  </si>
  <si>
    <r>
      <t xml:space="preserve">T </t>
    </r>
    <r>
      <rPr>
        <u/>
        <sz val="8"/>
        <color rgb="FF0000FF"/>
        <rFont val="Tahoma"/>
        <family val="2"/>
      </rPr>
      <t>116.439%</t>
    </r>
  </si>
  <si>
    <r>
      <t xml:space="preserve">TM </t>
    </r>
    <r>
      <rPr>
        <u/>
        <sz val="8"/>
        <color rgb="FF0000FF"/>
        <rFont val="Tahoma"/>
        <family val="2"/>
      </rPr>
      <t>0.609</t>
    </r>
  </si>
  <si>
    <r>
      <t xml:space="preserve">TM </t>
    </r>
    <r>
      <rPr>
        <u/>
        <sz val="8"/>
        <color rgb="FF0000FF"/>
        <rFont val="Tahoma"/>
        <family val="2"/>
      </rPr>
      <t>0.165</t>
    </r>
  </si>
  <si>
    <r>
      <t xml:space="preserve">T </t>
    </r>
    <r>
      <rPr>
        <u/>
        <sz val="8"/>
        <color theme="1"/>
        <rFont val="Tahoma"/>
        <family val="2"/>
      </rPr>
      <t>115.014%</t>
    </r>
  </si>
  <si>
    <r>
      <t xml:space="preserve">T </t>
    </r>
    <r>
      <rPr>
        <u/>
        <sz val="8"/>
        <color theme="1"/>
        <rFont val="Tahoma"/>
        <family val="2"/>
      </rPr>
      <t>115.236%</t>
    </r>
  </si>
  <si>
    <r>
      <t xml:space="preserve">T </t>
    </r>
    <r>
      <rPr>
        <u/>
        <sz val="8"/>
        <color theme="1"/>
        <rFont val="Tahoma"/>
        <family val="2"/>
      </rPr>
      <t>114.527%</t>
    </r>
  </si>
  <si>
    <r>
      <t xml:space="preserve">T </t>
    </r>
    <r>
      <rPr>
        <u/>
        <sz val="8"/>
        <color rgb="FF0000FF"/>
        <rFont val="Tahoma"/>
        <family val="2"/>
      </rPr>
      <t>114.926%</t>
    </r>
  </si>
  <si>
    <r>
      <t xml:space="preserve">T </t>
    </r>
    <r>
      <rPr>
        <u/>
        <sz val="8"/>
        <color rgb="FF0000FF"/>
        <rFont val="Tahoma"/>
        <family val="2"/>
      </rPr>
      <t>0.363%</t>
    </r>
  </si>
  <si>
    <r>
      <t xml:space="preserve">T </t>
    </r>
    <r>
      <rPr>
        <u/>
        <sz val="8"/>
        <color rgb="FF0000FF"/>
        <rFont val="Tahoma"/>
        <family val="2"/>
      </rPr>
      <t>0.316</t>
    </r>
  </si>
  <si>
    <r>
      <t xml:space="preserve">T </t>
    </r>
    <r>
      <rPr>
        <u/>
        <sz val="8"/>
        <color theme="1"/>
        <rFont val="Tahoma"/>
        <family val="2"/>
      </rPr>
      <t>107.947%</t>
    </r>
  </si>
  <si>
    <r>
      <t xml:space="preserve">T </t>
    </r>
    <r>
      <rPr>
        <u/>
        <sz val="8"/>
        <color theme="1"/>
        <rFont val="Tahoma"/>
        <family val="2"/>
      </rPr>
      <t>108.955%</t>
    </r>
  </si>
  <si>
    <r>
      <t xml:space="preserve">T </t>
    </r>
    <r>
      <rPr>
        <u/>
        <sz val="8"/>
        <color theme="1"/>
        <rFont val="Tahoma"/>
        <family val="2"/>
      </rPr>
      <t>108.576%</t>
    </r>
  </si>
  <si>
    <r>
      <t xml:space="preserve">T </t>
    </r>
    <r>
      <rPr>
        <u/>
        <sz val="8"/>
        <color rgb="FF0000FF"/>
        <rFont val="Tahoma"/>
        <family val="2"/>
      </rPr>
      <t>108.493%</t>
    </r>
  </si>
  <si>
    <r>
      <t xml:space="preserve">T </t>
    </r>
    <r>
      <rPr>
        <u/>
        <sz val="8"/>
        <color rgb="FF0000FF"/>
        <rFont val="Tahoma"/>
        <family val="2"/>
      </rPr>
      <t>0.509%</t>
    </r>
  </si>
  <si>
    <r>
      <t>MCS-24-C1</t>
    </r>
    <r>
      <rPr>
        <sz val="7"/>
        <color theme="1"/>
        <rFont val="Tahoma"/>
        <family val="2"/>
      </rPr>
      <t>2/25/2014 5:19:08 PM</t>
    </r>
  </si>
  <si>
    <r>
      <t xml:space="preserve">T </t>
    </r>
    <r>
      <rPr>
        <u/>
        <sz val="8"/>
        <color theme="1"/>
        <rFont val="Tahoma"/>
        <family val="2"/>
      </rPr>
      <t>248.500</t>
    </r>
  </si>
  <si>
    <r>
      <t xml:space="preserve">T </t>
    </r>
    <r>
      <rPr>
        <u/>
        <sz val="8"/>
        <color theme="1"/>
        <rFont val="Tahoma"/>
        <family val="2"/>
      </rPr>
      <t>6688.000</t>
    </r>
  </si>
  <si>
    <r>
      <t xml:space="preserve">T </t>
    </r>
    <r>
      <rPr>
        <u/>
        <sz val="8"/>
        <color theme="1"/>
        <rFont val="Tahoma"/>
        <family val="2"/>
      </rPr>
      <t>298.300</t>
    </r>
  </si>
  <si>
    <r>
      <t xml:space="preserve">T </t>
    </r>
    <r>
      <rPr>
        <u/>
        <sz val="8"/>
        <color theme="1"/>
        <rFont val="Tahoma"/>
        <family val="2"/>
      </rPr>
      <t>4347.000</t>
    </r>
  </si>
  <si>
    <r>
      <t xml:space="preserve">TM </t>
    </r>
    <r>
      <rPr>
        <u/>
        <sz val="8"/>
        <color theme="1"/>
        <rFont val="Tahoma"/>
        <family val="2"/>
      </rPr>
      <t>43670.000</t>
    </r>
  </si>
  <si>
    <r>
      <t xml:space="preserve">M </t>
    </r>
    <r>
      <rPr>
        <u/>
        <sz val="8"/>
        <color theme="1"/>
        <rFont val="Tahoma"/>
        <family val="2"/>
      </rPr>
      <t>57750.000</t>
    </r>
  </si>
  <si>
    <r>
      <t xml:space="preserve">T </t>
    </r>
    <r>
      <rPr>
        <u/>
        <sz val="8"/>
        <color theme="1"/>
        <rFont val="Tahoma"/>
        <family val="2"/>
      </rPr>
      <t>117.110%</t>
    </r>
  </si>
  <si>
    <r>
      <t xml:space="preserve">T </t>
    </r>
    <r>
      <rPr>
        <u/>
        <sz val="8"/>
        <color theme="1"/>
        <rFont val="Tahoma"/>
        <family val="2"/>
      </rPr>
      <t>249.900</t>
    </r>
  </si>
  <si>
    <r>
      <t xml:space="preserve">T </t>
    </r>
    <r>
      <rPr>
        <u/>
        <sz val="8"/>
        <color theme="1"/>
        <rFont val="Tahoma"/>
        <family val="2"/>
      </rPr>
      <t>6675.000</t>
    </r>
  </si>
  <si>
    <r>
      <t xml:space="preserve">T </t>
    </r>
    <r>
      <rPr>
        <u/>
        <sz val="8"/>
        <color theme="1"/>
        <rFont val="Tahoma"/>
        <family val="2"/>
      </rPr>
      <t>292.100</t>
    </r>
  </si>
  <si>
    <r>
      <t xml:space="preserve">T </t>
    </r>
    <r>
      <rPr>
        <u/>
        <sz val="8"/>
        <color theme="1"/>
        <rFont val="Tahoma"/>
        <family val="2"/>
      </rPr>
      <t>4303.000</t>
    </r>
  </si>
  <si>
    <r>
      <t xml:space="preserve">TM </t>
    </r>
    <r>
      <rPr>
        <u/>
        <sz val="8"/>
        <color theme="1"/>
        <rFont val="Tahoma"/>
        <family val="2"/>
      </rPr>
      <t>43470.000</t>
    </r>
  </si>
  <si>
    <r>
      <t xml:space="preserve">M </t>
    </r>
    <r>
      <rPr>
        <u/>
        <sz val="8"/>
        <color theme="1"/>
        <rFont val="Tahoma"/>
        <family val="2"/>
      </rPr>
      <t>58020.000</t>
    </r>
  </si>
  <si>
    <r>
      <t xml:space="preserve">T </t>
    </r>
    <r>
      <rPr>
        <u/>
        <sz val="8"/>
        <color theme="1"/>
        <rFont val="Tahoma"/>
        <family val="2"/>
      </rPr>
      <t>118.001%</t>
    </r>
  </si>
  <si>
    <r>
      <t xml:space="preserve">T </t>
    </r>
    <r>
      <rPr>
        <u/>
        <sz val="8"/>
        <color theme="1"/>
        <rFont val="Tahoma"/>
        <family val="2"/>
      </rPr>
      <t>247.600</t>
    </r>
  </si>
  <si>
    <r>
      <t xml:space="preserve">T </t>
    </r>
    <r>
      <rPr>
        <u/>
        <sz val="8"/>
        <color theme="1"/>
        <rFont val="Tahoma"/>
        <family val="2"/>
      </rPr>
      <t>250.500</t>
    </r>
  </si>
  <si>
    <r>
      <t xml:space="preserve">T </t>
    </r>
    <r>
      <rPr>
        <u/>
        <sz val="8"/>
        <color theme="1"/>
        <rFont val="Tahoma"/>
        <family val="2"/>
      </rPr>
      <t>6677.000</t>
    </r>
  </si>
  <si>
    <r>
      <t xml:space="preserve">T </t>
    </r>
    <r>
      <rPr>
        <u/>
        <sz val="8"/>
        <color theme="1"/>
        <rFont val="Tahoma"/>
        <family val="2"/>
      </rPr>
      <t>294.200</t>
    </r>
  </si>
  <si>
    <r>
      <t xml:space="preserve">T </t>
    </r>
    <r>
      <rPr>
        <u/>
        <sz val="8"/>
        <color theme="1"/>
        <rFont val="Tahoma"/>
        <family val="2"/>
      </rPr>
      <t>4315.000</t>
    </r>
  </si>
  <si>
    <r>
      <t xml:space="preserve">M </t>
    </r>
    <r>
      <rPr>
        <u/>
        <sz val="8"/>
        <color theme="1"/>
        <rFont val="Tahoma"/>
        <family val="2"/>
      </rPr>
      <t>58490.000</t>
    </r>
  </si>
  <si>
    <r>
      <t xml:space="preserve">T </t>
    </r>
    <r>
      <rPr>
        <u/>
        <sz val="8"/>
        <color theme="1"/>
        <rFont val="Tahoma"/>
        <family val="2"/>
      </rPr>
      <t>248.800</t>
    </r>
  </si>
  <si>
    <r>
      <t xml:space="preserve">T </t>
    </r>
    <r>
      <rPr>
        <u/>
        <sz val="8"/>
        <color rgb="FF0000FF"/>
        <rFont val="Tahoma"/>
        <family val="2"/>
      </rPr>
      <t>249.600</t>
    </r>
  </si>
  <si>
    <r>
      <t xml:space="preserve">T </t>
    </r>
    <r>
      <rPr>
        <u/>
        <sz val="8"/>
        <color rgb="FF0000FF"/>
        <rFont val="Tahoma"/>
        <family val="2"/>
      </rPr>
      <t>6680.000</t>
    </r>
  </si>
  <si>
    <r>
      <t xml:space="preserve">T </t>
    </r>
    <r>
      <rPr>
        <u/>
        <sz val="8"/>
        <color rgb="FF0000FF"/>
        <rFont val="Tahoma"/>
        <family val="2"/>
      </rPr>
      <t>294.900</t>
    </r>
  </si>
  <si>
    <r>
      <t xml:space="preserve">T </t>
    </r>
    <r>
      <rPr>
        <u/>
        <sz val="8"/>
        <color rgb="FF0000FF"/>
        <rFont val="Tahoma"/>
        <family val="2"/>
      </rPr>
      <t>4321.000</t>
    </r>
  </si>
  <si>
    <r>
      <t xml:space="preserve">TM </t>
    </r>
    <r>
      <rPr>
        <u/>
        <sz val="8"/>
        <color rgb="FF0000FF"/>
        <rFont val="Tahoma"/>
        <family val="2"/>
      </rPr>
      <t>43470.000</t>
    </r>
  </si>
  <si>
    <r>
      <t xml:space="preserve">M </t>
    </r>
    <r>
      <rPr>
        <u/>
        <sz val="8"/>
        <color rgb="FF0000FF"/>
        <rFont val="Tahoma"/>
        <family val="2"/>
      </rPr>
      <t>58090.000</t>
    </r>
  </si>
  <si>
    <r>
      <t xml:space="preserve">T </t>
    </r>
    <r>
      <rPr>
        <u/>
        <sz val="8"/>
        <color rgb="FF0000FF"/>
        <rFont val="Tahoma"/>
        <family val="2"/>
      </rPr>
      <t>117.560%</t>
    </r>
  </si>
  <si>
    <r>
      <t xml:space="preserve">T </t>
    </r>
    <r>
      <rPr>
        <u/>
        <sz val="8"/>
        <color rgb="FF0000FF"/>
        <rFont val="Tahoma"/>
        <family val="2"/>
      </rPr>
      <t>248.600</t>
    </r>
  </si>
  <si>
    <r>
      <t xml:space="preserve">T </t>
    </r>
    <r>
      <rPr>
        <u/>
        <sz val="8"/>
        <color rgb="FF0000FF"/>
        <rFont val="Tahoma"/>
        <family val="2"/>
      </rPr>
      <t>1.051</t>
    </r>
  </si>
  <si>
    <r>
      <t xml:space="preserve">T </t>
    </r>
    <r>
      <rPr>
        <u/>
        <sz val="8"/>
        <color rgb="FF0000FF"/>
        <rFont val="Tahoma"/>
        <family val="2"/>
      </rPr>
      <t>7.001</t>
    </r>
  </si>
  <si>
    <r>
      <t xml:space="preserve">T </t>
    </r>
    <r>
      <rPr>
        <u/>
        <sz val="8"/>
        <color rgb="FF0000FF"/>
        <rFont val="Tahoma"/>
        <family val="2"/>
      </rPr>
      <t>3.150</t>
    </r>
  </si>
  <si>
    <r>
      <t xml:space="preserve">T </t>
    </r>
    <r>
      <rPr>
        <u/>
        <sz val="8"/>
        <color rgb="FF0000FF"/>
        <rFont val="Tahoma"/>
        <family val="2"/>
      </rPr>
      <t>23.080</t>
    </r>
  </si>
  <si>
    <r>
      <t xml:space="preserve">TM </t>
    </r>
    <r>
      <rPr>
        <u/>
        <sz val="8"/>
        <color rgb="FF0000FF"/>
        <rFont val="Tahoma"/>
        <family val="2"/>
      </rPr>
      <t>193.000</t>
    </r>
  </si>
  <si>
    <r>
      <t xml:space="preserve">M </t>
    </r>
    <r>
      <rPr>
        <u/>
        <sz val="8"/>
        <color rgb="FF0000FF"/>
        <rFont val="Tahoma"/>
        <family val="2"/>
      </rPr>
      <t>376.800</t>
    </r>
  </si>
  <si>
    <r>
      <t xml:space="preserve">T </t>
    </r>
    <r>
      <rPr>
        <u/>
        <sz val="8"/>
        <color rgb="FF0000FF"/>
        <rFont val="Tahoma"/>
        <family val="2"/>
      </rPr>
      <t>0.445%</t>
    </r>
  </si>
  <si>
    <r>
      <t xml:space="preserve">T </t>
    </r>
    <r>
      <rPr>
        <u/>
        <sz val="8"/>
        <color rgb="FF0000FF"/>
        <rFont val="Tahoma"/>
        <family val="2"/>
      </rPr>
      <t>0.935</t>
    </r>
  </si>
  <si>
    <r>
      <t xml:space="preserve">T </t>
    </r>
    <r>
      <rPr>
        <u/>
        <sz val="8"/>
        <color rgb="FF0000FF"/>
        <rFont val="Tahoma"/>
        <family val="2"/>
      </rPr>
      <t>0.509</t>
    </r>
  </si>
  <si>
    <r>
      <t xml:space="preserve">T </t>
    </r>
    <r>
      <rPr>
        <u/>
        <sz val="8"/>
        <color rgb="FF0000FF"/>
        <rFont val="Tahoma"/>
        <family val="2"/>
      </rPr>
      <t>1.068</t>
    </r>
  </si>
  <si>
    <r>
      <t xml:space="preserve">T </t>
    </r>
    <r>
      <rPr>
        <u/>
        <sz val="8"/>
        <color rgb="FF0000FF"/>
        <rFont val="Tahoma"/>
        <family val="2"/>
      </rPr>
      <t>0.534</t>
    </r>
  </si>
  <si>
    <r>
      <t xml:space="preserve">TM </t>
    </r>
    <r>
      <rPr>
        <u/>
        <sz val="8"/>
        <color rgb="FF0000FF"/>
        <rFont val="Tahoma"/>
        <family val="2"/>
      </rPr>
      <t>0.444</t>
    </r>
  </si>
  <si>
    <r>
      <t xml:space="preserve">M </t>
    </r>
    <r>
      <rPr>
        <u/>
        <sz val="8"/>
        <color rgb="FF0000FF"/>
        <rFont val="Tahoma"/>
        <family val="2"/>
      </rPr>
      <t>0.649</t>
    </r>
  </si>
  <si>
    <r>
      <t xml:space="preserve">T </t>
    </r>
    <r>
      <rPr>
        <u/>
        <sz val="8"/>
        <color rgb="FF0000FF"/>
        <rFont val="Tahoma"/>
        <family val="2"/>
      </rPr>
      <t>0.376</t>
    </r>
  </si>
  <si>
    <r>
      <t xml:space="preserve">T </t>
    </r>
    <r>
      <rPr>
        <u/>
        <sz val="8"/>
        <color rgb="FF0000FF"/>
        <rFont val="Tahoma"/>
        <family val="2"/>
      </rPr>
      <t>0.455</t>
    </r>
  </si>
  <si>
    <r>
      <t xml:space="preserve">TM </t>
    </r>
    <r>
      <rPr>
        <u/>
        <sz val="8"/>
        <color theme="1"/>
        <rFont val="Tahoma"/>
        <family val="2"/>
      </rPr>
      <t>191.600</t>
    </r>
  </si>
  <si>
    <r>
      <t xml:space="preserve">T </t>
    </r>
    <r>
      <rPr>
        <u/>
        <sz val="8"/>
        <color theme="1"/>
        <rFont val="Tahoma"/>
        <family val="2"/>
      </rPr>
      <t>118.821%</t>
    </r>
  </si>
  <si>
    <r>
      <t xml:space="preserve">TM </t>
    </r>
    <r>
      <rPr>
        <u/>
        <sz val="8"/>
        <color theme="1"/>
        <rFont val="Tahoma"/>
        <family val="2"/>
      </rPr>
      <t>191.100</t>
    </r>
  </si>
  <si>
    <r>
      <t xml:space="preserve">T </t>
    </r>
    <r>
      <rPr>
        <u/>
        <sz val="8"/>
        <color theme="1"/>
        <rFont val="Tahoma"/>
        <family val="2"/>
      </rPr>
      <t>119.474%</t>
    </r>
  </si>
  <si>
    <r>
      <t xml:space="preserve">T </t>
    </r>
    <r>
      <rPr>
        <u/>
        <sz val="8"/>
        <color theme="1"/>
        <rFont val="Tahoma"/>
        <family val="2"/>
      </rPr>
      <t>118.270%</t>
    </r>
  </si>
  <si>
    <r>
      <t xml:space="preserve">TM </t>
    </r>
    <r>
      <rPr>
        <u/>
        <sz val="8"/>
        <color rgb="FF0000FF"/>
        <rFont val="Tahoma"/>
        <family val="2"/>
      </rPr>
      <t>191.400</t>
    </r>
  </si>
  <si>
    <r>
      <t xml:space="preserve">T </t>
    </r>
    <r>
      <rPr>
        <u/>
        <sz val="8"/>
        <color rgb="FF0000FF"/>
        <rFont val="Tahoma"/>
        <family val="2"/>
      </rPr>
      <t>118.855%</t>
    </r>
  </si>
  <si>
    <r>
      <t xml:space="preserve">TM </t>
    </r>
    <r>
      <rPr>
        <u/>
        <sz val="8"/>
        <color rgb="FF0000FF"/>
        <rFont val="Tahoma"/>
        <family val="2"/>
      </rPr>
      <t>0.298</t>
    </r>
  </si>
  <si>
    <r>
      <t xml:space="preserve">T </t>
    </r>
    <r>
      <rPr>
        <u/>
        <sz val="8"/>
        <color rgb="FF0000FF"/>
        <rFont val="Tahoma"/>
        <family val="2"/>
      </rPr>
      <t>0.603%</t>
    </r>
  </si>
  <si>
    <r>
      <t xml:space="preserve">TM </t>
    </r>
    <r>
      <rPr>
        <u/>
        <sz val="8"/>
        <color rgb="FF0000FF"/>
        <rFont val="Tahoma"/>
        <family val="2"/>
      </rPr>
      <t>0.156</t>
    </r>
  </si>
  <si>
    <r>
      <t xml:space="preserve">T </t>
    </r>
    <r>
      <rPr>
        <u/>
        <sz val="8"/>
        <color rgb="FF0000FF"/>
        <rFont val="Tahoma"/>
        <family val="2"/>
      </rPr>
      <t>0.507</t>
    </r>
  </si>
  <si>
    <r>
      <t xml:space="preserve">T </t>
    </r>
    <r>
      <rPr>
        <u/>
        <sz val="8"/>
        <color theme="1"/>
        <rFont val="Tahoma"/>
        <family val="2"/>
      </rPr>
      <t>116.669%</t>
    </r>
  </si>
  <si>
    <r>
      <t xml:space="preserve">T </t>
    </r>
    <r>
      <rPr>
        <u/>
        <sz val="8"/>
        <color theme="1"/>
        <rFont val="Tahoma"/>
        <family val="2"/>
      </rPr>
      <t>117.245%</t>
    </r>
  </si>
  <si>
    <r>
      <t xml:space="preserve">T </t>
    </r>
    <r>
      <rPr>
        <u/>
        <sz val="8"/>
        <color theme="1"/>
        <rFont val="Tahoma"/>
        <family val="2"/>
      </rPr>
      <t>117.414%</t>
    </r>
  </si>
  <si>
    <r>
      <t xml:space="preserve">T </t>
    </r>
    <r>
      <rPr>
        <u/>
        <sz val="8"/>
        <color rgb="FF0000FF"/>
        <rFont val="Tahoma"/>
        <family val="2"/>
      </rPr>
      <t>117.109%</t>
    </r>
  </si>
  <si>
    <r>
      <t xml:space="preserve">T </t>
    </r>
    <r>
      <rPr>
        <u/>
        <sz val="8"/>
        <color rgb="FF0000FF"/>
        <rFont val="Tahoma"/>
        <family val="2"/>
      </rPr>
      <t>0.391%</t>
    </r>
  </si>
  <si>
    <r>
      <t xml:space="preserve">T </t>
    </r>
    <r>
      <rPr>
        <u/>
        <sz val="8"/>
        <color theme="1"/>
        <rFont val="Tahoma"/>
        <family val="2"/>
      </rPr>
      <t>108.611%</t>
    </r>
  </si>
  <si>
    <r>
      <t xml:space="preserve">T </t>
    </r>
    <r>
      <rPr>
        <u/>
        <sz val="8"/>
        <color theme="1"/>
        <rFont val="Tahoma"/>
        <family val="2"/>
      </rPr>
      <t>108.981%</t>
    </r>
  </si>
  <si>
    <r>
      <t xml:space="preserve">T </t>
    </r>
    <r>
      <rPr>
        <u/>
        <sz val="8"/>
        <color theme="1"/>
        <rFont val="Tahoma"/>
        <family val="2"/>
      </rPr>
      <t>109.272%</t>
    </r>
  </si>
  <si>
    <r>
      <t xml:space="preserve">T </t>
    </r>
    <r>
      <rPr>
        <u/>
        <sz val="8"/>
        <color rgb="FF0000FF"/>
        <rFont val="Tahoma"/>
        <family val="2"/>
      </rPr>
      <t>108.955%</t>
    </r>
  </si>
  <si>
    <r>
      <t>SME-29-C1</t>
    </r>
    <r>
      <rPr>
        <sz val="7"/>
        <color theme="1"/>
        <rFont val="Tahoma"/>
        <family val="2"/>
      </rPr>
      <t>2/25/2014 5:26:32 PM</t>
    </r>
  </si>
  <si>
    <r>
      <t xml:space="preserve">T </t>
    </r>
    <r>
      <rPr>
        <u/>
        <sz val="8"/>
        <color theme="1"/>
        <rFont val="Tahoma"/>
        <family val="2"/>
      </rPr>
      <t>426.000</t>
    </r>
  </si>
  <si>
    <r>
      <t xml:space="preserve">T </t>
    </r>
    <r>
      <rPr>
        <u/>
        <sz val="8"/>
        <color theme="1"/>
        <rFont val="Tahoma"/>
        <family val="2"/>
      </rPr>
      <t>4553.000</t>
    </r>
  </si>
  <si>
    <r>
      <t xml:space="preserve">T </t>
    </r>
    <r>
      <rPr>
        <u/>
        <sz val="8"/>
        <color theme="1"/>
        <rFont val="Tahoma"/>
        <family val="2"/>
      </rPr>
      <t>198.800</t>
    </r>
  </si>
  <si>
    <r>
      <t xml:space="preserve">TM </t>
    </r>
    <r>
      <rPr>
        <u/>
        <sz val="8"/>
        <color theme="1"/>
        <rFont val="Tahoma"/>
        <family val="2"/>
      </rPr>
      <t>63020.000</t>
    </r>
  </si>
  <si>
    <r>
      <t xml:space="preserve">M </t>
    </r>
    <r>
      <rPr>
        <u/>
        <sz val="8"/>
        <color theme="1"/>
        <rFont val="Tahoma"/>
        <family val="2"/>
      </rPr>
      <t>70610.000</t>
    </r>
  </si>
  <si>
    <r>
      <t xml:space="preserve">T </t>
    </r>
    <r>
      <rPr>
        <u/>
        <sz val="8"/>
        <color theme="1"/>
        <rFont val="Tahoma"/>
        <family val="2"/>
      </rPr>
      <t>117.156%</t>
    </r>
  </si>
  <si>
    <r>
      <t xml:space="preserve">T </t>
    </r>
    <r>
      <rPr>
        <u/>
        <sz val="8"/>
        <color theme="1"/>
        <rFont val="Tahoma"/>
        <family val="2"/>
      </rPr>
      <t>302.400</t>
    </r>
  </si>
  <si>
    <r>
      <t xml:space="preserve">T </t>
    </r>
    <r>
      <rPr>
        <u/>
        <sz val="8"/>
        <color theme="1"/>
        <rFont val="Tahoma"/>
        <family val="2"/>
      </rPr>
      <t>426.700</t>
    </r>
  </si>
  <si>
    <r>
      <t xml:space="preserve">T </t>
    </r>
    <r>
      <rPr>
        <u/>
        <sz val="8"/>
        <color theme="1"/>
        <rFont val="Tahoma"/>
        <family val="2"/>
      </rPr>
      <t>4535.000</t>
    </r>
  </si>
  <si>
    <r>
      <t xml:space="preserve">T </t>
    </r>
    <r>
      <rPr>
        <u/>
        <sz val="8"/>
        <color theme="1"/>
        <rFont val="Tahoma"/>
        <family val="2"/>
      </rPr>
      <t>200.700</t>
    </r>
  </si>
  <si>
    <r>
      <t xml:space="preserve">T </t>
    </r>
    <r>
      <rPr>
        <u/>
        <sz val="8"/>
        <color theme="1"/>
        <rFont val="Tahoma"/>
        <family val="2"/>
      </rPr>
      <t>2683.000</t>
    </r>
  </si>
  <si>
    <r>
      <t xml:space="preserve">TM </t>
    </r>
    <r>
      <rPr>
        <u/>
        <sz val="8"/>
        <color theme="1"/>
        <rFont val="Tahoma"/>
        <family val="2"/>
      </rPr>
      <t>63110.000</t>
    </r>
  </si>
  <si>
    <r>
      <t xml:space="preserve">M </t>
    </r>
    <r>
      <rPr>
        <u/>
        <sz val="8"/>
        <color theme="1"/>
        <rFont val="Tahoma"/>
        <family val="2"/>
      </rPr>
      <t>70220.000</t>
    </r>
  </si>
  <si>
    <r>
      <t xml:space="preserve">T </t>
    </r>
    <r>
      <rPr>
        <u/>
        <sz val="8"/>
        <color theme="1"/>
        <rFont val="Tahoma"/>
        <family val="2"/>
      </rPr>
      <t>117.756%</t>
    </r>
  </si>
  <si>
    <r>
      <t xml:space="preserve">T </t>
    </r>
    <r>
      <rPr>
        <u/>
        <sz val="8"/>
        <color theme="1"/>
        <rFont val="Tahoma"/>
        <family val="2"/>
      </rPr>
      <t>301.300</t>
    </r>
  </si>
  <si>
    <r>
      <t xml:space="preserve">T </t>
    </r>
    <r>
      <rPr>
        <u/>
        <sz val="8"/>
        <color theme="1"/>
        <rFont val="Tahoma"/>
        <family val="2"/>
      </rPr>
      <t>424.300</t>
    </r>
  </si>
  <si>
    <r>
      <t xml:space="preserve">T </t>
    </r>
    <r>
      <rPr>
        <u/>
        <sz val="8"/>
        <color theme="1"/>
        <rFont val="Tahoma"/>
        <family val="2"/>
      </rPr>
      <t>4533.000</t>
    </r>
  </si>
  <si>
    <r>
      <t xml:space="preserve">T </t>
    </r>
    <r>
      <rPr>
        <u/>
        <sz val="8"/>
        <color theme="1"/>
        <rFont val="Tahoma"/>
        <family val="2"/>
      </rPr>
      <t>200.100</t>
    </r>
  </si>
  <si>
    <r>
      <t xml:space="preserve">T </t>
    </r>
    <r>
      <rPr>
        <u/>
        <sz val="8"/>
        <color theme="1"/>
        <rFont val="Tahoma"/>
        <family val="2"/>
      </rPr>
      <t>2703.000</t>
    </r>
  </si>
  <si>
    <r>
      <t xml:space="preserve">TM </t>
    </r>
    <r>
      <rPr>
        <u/>
        <sz val="8"/>
        <color theme="1"/>
        <rFont val="Tahoma"/>
        <family val="2"/>
      </rPr>
      <t>62940.000</t>
    </r>
  </si>
  <si>
    <r>
      <t xml:space="preserve">M </t>
    </r>
    <r>
      <rPr>
        <u/>
        <sz val="8"/>
        <color theme="1"/>
        <rFont val="Tahoma"/>
        <family val="2"/>
      </rPr>
      <t>69560.000</t>
    </r>
  </si>
  <si>
    <r>
      <t xml:space="preserve">T </t>
    </r>
    <r>
      <rPr>
        <u/>
        <sz val="8"/>
        <color theme="1"/>
        <rFont val="Tahoma"/>
        <family val="2"/>
      </rPr>
      <t>118.008%</t>
    </r>
  </si>
  <si>
    <r>
      <t xml:space="preserve">T </t>
    </r>
    <r>
      <rPr>
        <u/>
        <sz val="8"/>
        <color theme="1"/>
        <rFont val="Tahoma"/>
        <family val="2"/>
      </rPr>
      <t>302.700</t>
    </r>
  </si>
  <si>
    <r>
      <t xml:space="preserve">T </t>
    </r>
    <r>
      <rPr>
        <u/>
        <sz val="8"/>
        <color rgb="FF0000FF"/>
        <rFont val="Tahoma"/>
        <family val="2"/>
      </rPr>
      <t>425.700</t>
    </r>
  </si>
  <si>
    <r>
      <t xml:space="preserve">T </t>
    </r>
    <r>
      <rPr>
        <u/>
        <sz val="8"/>
        <color rgb="FF0000FF"/>
        <rFont val="Tahoma"/>
        <family val="2"/>
      </rPr>
      <t>4541.000</t>
    </r>
  </si>
  <si>
    <r>
      <t xml:space="preserve">T </t>
    </r>
    <r>
      <rPr>
        <u/>
        <sz val="8"/>
        <color rgb="FF0000FF"/>
        <rFont val="Tahoma"/>
        <family val="2"/>
      </rPr>
      <t>199.900</t>
    </r>
  </si>
  <si>
    <r>
      <t xml:space="preserve">T </t>
    </r>
    <r>
      <rPr>
        <u/>
        <sz val="8"/>
        <color rgb="FF0000FF"/>
        <rFont val="Tahoma"/>
        <family val="2"/>
      </rPr>
      <t>2688.000</t>
    </r>
  </si>
  <si>
    <r>
      <t xml:space="preserve">TM </t>
    </r>
    <r>
      <rPr>
        <u/>
        <sz val="8"/>
        <color rgb="FF0000FF"/>
        <rFont val="Tahoma"/>
        <family val="2"/>
      </rPr>
      <t>63020.000</t>
    </r>
  </si>
  <si>
    <r>
      <t xml:space="preserve">M </t>
    </r>
    <r>
      <rPr>
        <u/>
        <sz val="8"/>
        <color rgb="FF0000FF"/>
        <rFont val="Tahoma"/>
        <family val="2"/>
      </rPr>
      <t>70130.000</t>
    </r>
  </si>
  <si>
    <r>
      <t xml:space="preserve">T </t>
    </r>
    <r>
      <rPr>
        <u/>
        <sz val="8"/>
        <color rgb="FF0000FF"/>
        <rFont val="Tahoma"/>
        <family val="2"/>
      </rPr>
      <t>117.640%</t>
    </r>
  </si>
  <si>
    <r>
      <t xml:space="preserve">T </t>
    </r>
    <r>
      <rPr>
        <u/>
        <sz val="8"/>
        <color rgb="FF0000FF"/>
        <rFont val="Tahoma"/>
        <family val="2"/>
      </rPr>
      <t>302.100</t>
    </r>
  </si>
  <si>
    <r>
      <t xml:space="preserve">T </t>
    </r>
    <r>
      <rPr>
        <u/>
        <sz val="8"/>
        <color rgb="FF0000FF"/>
        <rFont val="Tahoma"/>
        <family val="2"/>
      </rPr>
      <t>1.223</t>
    </r>
  </si>
  <si>
    <r>
      <t xml:space="preserve">T </t>
    </r>
    <r>
      <rPr>
        <u/>
        <sz val="8"/>
        <color rgb="FF0000FF"/>
        <rFont val="Tahoma"/>
        <family val="2"/>
      </rPr>
      <t>10.660</t>
    </r>
  </si>
  <si>
    <r>
      <t xml:space="preserve">T </t>
    </r>
    <r>
      <rPr>
        <u/>
        <sz val="8"/>
        <color rgb="FF0000FF"/>
        <rFont val="Tahoma"/>
        <family val="2"/>
      </rPr>
      <t>0.972</t>
    </r>
  </si>
  <si>
    <r>
      <t xml:space="preserve">T </t>
    </r>
    <r>
      <rPr>
        <u/>
        <sz val="8"/>
        <color rgb="FF0000FF"/>
        <rFont val="Tahoma"/>
        <family val="2"/>
      </rPr>
      <t>13.290</t>
    </r>
  </si>
  <si>
    <r>
      <t xml:space="preserve">TM </t>
    </r>
    <r>
      <rPr>
        <u/>
        <sz val="8"/>
        <color rgb="FF0000FF"/>
        <rFont val="Tahoma"/>
        <family val="2"/>
      </rPr>
      <t>87.820</t>
    </r>
  </si>
  <si>
    <r>
      <t xml:space="preserve">M </t>
    </r>
    <r>
      <rPr>
        <u/>
        <sz val="8"/>
        <color rgb="FF0000FF"/>
        <rFont val="Tahoma"/>
        <family val="2"/>
      </rPr>
      <t>529.400</t>
    </r>
  </si>
  <si>
    <r>
      <t xml:space="preserve">T </t>
    </r>
    <r>
      <rPr>
        <u/>
        <sz val="8"/>
        <color rgb="FF0000FF"/>
        <rFont val="Tahoma"/>
        <family val="2"/>
      </rPr>
      <t>0.724</t>
    </r>
  </si>
  <si>
    <r>
      <t xml:space="preserve">M </t>
    </r>
    <r>
      <rPr>
        <u/>
        <sz val="8"/>
        <color rgb="FF0000FF"/>
        <rFont val="Tahoma"/>
        <family val="2"/>
      </rPr>
      <t>0.755</t>
    </r>
  </si>
  <si>
    <r>
      <t xml:space="preserve">T </t>
    </r>
    <r>
      <rPr>
        <u/>
        <sz val="8"/>
        <color rgb="FF0000FF"/>
        <rFont val="Tahoma"/>
        <family val="2"/>
      </rPr>
      <t>0.372</t>
    </r>
  </si>
  <si>
    <r>
      <t xml:space="preserve">T </t>
    </r>
    <r>
      <rPr>
        <u/>
        <sz val="8"/>
        <color rgb="FF0000FF"/>
        <rFont val="Tahoma"/>
        <family val="2"/>
      </rPr>
      <t>0.240</t>
    </r>
  </si>
  <si>
    <r>
      <t xml:space="preserve">TM </t>
    </r>
    <r>
      <rPr>
        <u/>
        <sz val="8"/>
        <color theme="1"/>
        <rFont val="Tahoma"/>
        <family val="2"/>
      </rPr>
      <t>361.900</t>
    </r>
  </si>
  <si>
    <r>
      <t xml:space="preserve">T </t>
    </r>
    <r>
      <rPr>
        <u/>
        <sz val="8"/>
        <color theme="1"/>
        <rFont val="Tahoma"/>
        <family val="2"/>
      </rPr>
      <t>119.251%</t>
    </r>
  </si>
  <si>
    <r>
      <t xml:space="preserve">TM </t>
    </r>
    <r>
      <rPr>
        <u/>
        <sz val="8"/>
        <color theme="1"/>
        <rFont val="Tahoma"/>
        <family val="2"/>
      </rPr>
      <t>364.900</t>
    </r>
  </si>
  <si>
    <r>
      <t xml:space="preserve">T </t>
    </r>
    <r>
      <rPr>
        <u/>
        <sz val="8"/>
        <color theme="1"/>
        <rFont val="Tahoma"/>
        <family val="2"/>
      </rPr>
      <t>117.516%</t>
    </r>
  </si>
  <si>
    <r>
      <t xml:space="preserve">TM </t>
    </r>
    <r>
      <rPr>
        <u/>
        <sz val="8"/>
        <color theme="1"/>
        <rFont val="Tahoma"/>
        <family val="2"/>
      </rPr>
      <t>363.200</t>
    </r>
  </si>
  <si>
    <r>
      <t xml:space="preserve">TM </t>
    </r>
    <r>
      <rPr>
        <u/>
        <sz val="8"/>
        <color rgb="FF0000FF"/>
        <rFont val="Tahoma"/>
        <family val="2"/>
      </rPr>
      <t>363.400</t>
    </r>
  </si>
  <si>
    <r>
      <t xml:space="preserve">T </t>
    </r>
    <r>
      <rPr>
        <u/>
        <sz val="8"/>
        <color rgb="FF0000FF"/>
        <rFont val="Tahoma"/>
        <family val="2"/>
      </rPr>
      <t>118.345%</t>
    </r>
  </si>
  <si>
    <r>
      <t xml:space="preserve">TM </t>
    </r>
    <r>
      <rPr>
        <u/>
        <sz val="8"/>
        <color rgb="FF0000FF"/>
        <rFont val="Tahoma"/>
        <family val="2"/>
      </rPr>
      <t>1.481</t>
    </r>
  </si>
  <si>
    <r>
      <t xml:space="preserve">T </t>
    </r>
    <r>
      <rPr>
        <u/>
        <sz val="8"/>
        <color rgb="FF0000FF"/>
        <rFont val="Tahoma"/>
        <family val="2"/>
      </rPr>
      <t>0.870%</t>
    </r>
  </si>
  <si>
    <r>
      <t xml:space="preserve">TM </t>
    </r>
    <r>
      <rPr>
        <u/>
        <sz val="8"/>
        <color rgb="FF0000FF"/>
        <rFont val="Tahoma"/>
        <family val="2"/>
      </rPr>
      <t>0.407</t>
    </r>
  </si>
  <si>
    <r>
      <t xml:space="preserve">T </t>
    </r>
    <r>
      <rPr>
        <u/>
        <sz val="8"/>
        <color rgb="FF0000FF"/>
        <rFont val="Tahoma"/>
        <family val="2"/>
      </rPr>
      <t>0.735</t>
    </r>
  </si>
  <si>
    <r>
      <t xml:space="preserve">T </t>
    </r>
    <r>
      <rPr>
        <u/>
        <sz val="8"/>
        <color theme="1"/>
        <rFont val="Tahoma"/>
        <family val="2"/>
      </rPr>
      <t>116.367%</t>
    </r>
  </si>
  <si>
    <r>
      <t xml:space="preserve">T </t>
    </r>
    <r>
      <rPr>
        <u/>
        <sz val="8"/>
        <color theme="1"/>
        <rFont val="Tahoma"/>
        <family val="2"/>
      </rPr>
      <t>115.733%</t>
    </r>
  </si>
  <si>
    <r>
      <t xml:space="preserve">T </t>
    </r>
    <r>
      <rPr>
        <u/>
        <sz val="8"/>
        <color theme="1"/>
        <rFont val="Tahoma"/>
        <family val="2"/>
      </rPr>
      <t>116.440%</t>
    </r>
  </si>
  <si>
    <r>
      <t xml:space="preserve">T </t>
    </r>
    <r>
      <rPr>
        <u/>
        <sz val="8"/>
        <color rgb="FF0000FF"/>
        <rFont val="Tahoma"/>
        <family val="2"/>
      </rPr>
      <t>116.180%</t>
    </r>
  </si>
  <si>
    <r>
      <t xml:space="preserve">T </t>
    </r>
    <r>
      <rPr>
        <u/>
        <sz val="8"/>
        <color rgb="FF0000FF"/>
        <rFont val="Tahoma"/>
        <family val="2"/>
      </rPr>
      <t>0.388%</t>
    </r>
  </si>
  <si>
    <r>
      <t xml:space="preserve">T </t>
    </r>
    <r>
      <rPr>
        <u/>
        <sz val="8"/>
        <color theme="1"/>
        <rFont val="Tahoma"/>
        <family val="2"/>
      </rPr>
      <t>108.186%</t>
    </r>
  </si>
  <si>
    <r>
      <t xml:space="preserve">T </t>
    </r>
    <r>
      <rPr>
        <u/>
        <sz val="8"/>
        <color theme="1"/>
        <rFont val="Tahoma"/>
        <family val="2"/>
      </rPr>
      <t>108.471%</t>
    </r>
  </si>
  <si>
    <r>
      <t xml:space="preserve">T </t>
    </r>
    <r>
      <rPr>
        <u/>
        <sz val="8"/>
        <color rgb="FF0000FF"/>
        <rFont val="Tahoma"/>
        <family val="2"/>
      </rPr>
      <t>108.461%</t>
    </r>
  </si>
  <si>
    <r>
      <t xml:space="preserve">T </t>
    </r>
    <r>
      <rPr>
        <u/>
        <sz val="8"/>
        <color rgb="FF0000FF"/>
        <rFont val="Tahoma"/>
        <family val="2"/>
      </rPr>
      <t>0.249</t>
    </r>
  </si>
  <si>
    <r>
      <t>PWP-33-C1</t>
    </r>
    <r>
      <rPr>
        <sz val="7"/>
        <color theme="1"/>
        <rFont val="Tahoma"/>
        <family val="2"/>
      </rPr>
      <t>2/25/2014 5:33:56 PM</t>
    </r>
  </si>
  <si>
    <r>
      <t xml:space="preserve">T </t>
    </r>
    <r>
      <rPr>
        <u/>
        <sz val="8"/>
        <color theme="1"/>
        <rFont val="Tahoma"/>
        <family val="2"/>
      </rPr>
      <t>379.100</t>
    </r>
  </si>
  <si>
    <r>
      <t xml:space="preserve">T </t>
    </r>
    <r>
      <rPr>
        <u/>
        <sz val="8"/>
        <color theme="1"/>
        <rFont val="Tahoma"/>
        <family val="2"/>
      </rPr>
      <t>4461.000</t>
    </r>
  </si>
  <si>
    <r>
      <t xml:space="preserve">T </t>
    </r>
    <r>
      <rPr>
        <u/>
        <sz val="8"/>
        <color theme="1"/>
        <rFont val="Tahoma"/>
        <family val="2"/>
      </rPr>
      <t>181.000</t>
    </r>
  </si>
  <si>
    <r>
      <t xml:space="preserve">TM </t>
    </r>
    <r>
      <rPr>
        <u/>
        <sz val="8"/>
        <color theme="1"/>
        <rFont val="Tahoma"/>
        <family val="2"/>
      </rPr>
      <t>24490.000</t>
    </r>
  </si>
  <si>
    <r>
      <t xml:space="preserve">M </t>
    </r>
    <r>
      <rPr>
        <u/>
        <sz val="8"/>
        <color theme="1"/>
        <rFont val="Tahoma"/>
        <family val="2"/>
      </rPr>
      <t>69270.000</t>
    </r>
  </si>
  <si>
    <r>
      <t xml:space="preserve">T </t>
    </r>
    <r>
      <rPr>
        <u/>
        <sz val="8"/>
        <color theme="1"/>
        <rFont val="Tahoma"/>
        <family val="2"/>
      </rPr>
      <t>115.583%</t>
    </r>
  </si>
  <si>
    <r>
      <t xml:space="preserve">T </t>
    </r>
    <r>
      <rPr>
        <u/>
        <sz val="8"/>
        <color theme="1"/>
        <rFont val="Tahoma"/>
        <family val="2"/>
      </rPr>
      <t>282.600</t>
    </r>
  </si>
  <si>
    <r>
      <t xml:space="preserve">T </t>
    </r>
    <r>
      <rPr>
        <u/>
        <sz val="8"/>
        <color theme="1"/>
        <rFont val="Tahoma"/>
        <family val="2"/>
      </rPr>
      <t>4471.000</t>
    </r>
  </si>
  <si>
    <r>
      <t xml:space="preserve">T </t>
    </r>
    <r>
      <rPr>
        <u/>
        <sz val="8"/>
        <color theme="1"/>
        <rFont val="Tahoma"/>
        <family val="2"/>
      </rPr>
      <t>181.800</t>
    </r>
  </si>
  <si>
    <r>
      <t xml:space="preserve">TM </t>
    </r>
    <r>
      <rPr>
        <u/>
        <sz val="8"/>
        <color theme="1"/>
        <rFont val="Tahoma"/>
        <family val="2"/>
      </rPr>
      <t>24400.000</t>
    </r>
  </si>
  <si>
    <r>
      <t xml:space="preserve">M </t>
    </r>
    <r>
      <rPr>
        <u/>
        <sz val="8"/>
        <color theme="1"/>
        <rFont val="Tahoma"/>
        <family val="2"/>
      </rPr>
      <t>68130.000</t>
    </r>
  </si>
  <si>
    <r>
      <t xml:space="preserve">T </t>
    </r>
    <r>
      <rPr>
        <u/>
        <sz val="8"/>
        <color theme="1"/>
        <rFont val="Tahoma"/>
        <family val="2"/>
      </rPr>
      <t>115.735%</t>
    </r>
  </si>
  <si>
    <r>
      <t xml:space="preserve">T </t>
    </r>
    <r>
      <rPr>
        <u/>
        <sz val="8"/>
        <color theme="1"/>
        <rFont val="Tahoma"/>
        <family val="2"/>
      </rPr>
      <t>284.600</t>
    </r>
  </si>
  <si>
    <r>
      <t xml:space="preserve">T </t>
    </r>
    <r>
      <rPr>
        <u/>
        <sz val="8"/>
        <color theme="1"/>
        <rFont val="Tahoma"/>
        <family val="2"/>
      </rPr>
      <t>382.200</t>
    </r>
  </si>
  <si>
    <r>
      <t xml:space="preserve">T </t>
    </r>
    <r>
      <rPr>
        <u/>
        <sz val="8"/>
        <color theme="1"/>
        <rFont val="Tahoma"/>
        <family val="2"/>
      </rPr>
      <t>4479.000</t>
    </r>
  </si>
  <si>
    <r>
      <t xml:space="preserve">T </t>
    </r>
    <r>
      <rPr>
        <u/>
        <sz val="8"/>
        <color theme="1"/>
        <rFont val="Tahoma"/>
        <family val="2"/>
      </rPr>
      <t>185.000</t>
    </r>
  </si>
  <si>
    <r>
      <t xml:space="preserve">TM </t>
    </r>
    <r>
      <rPr>
        <u/>
        <sz val="8"/>
        <color theme="1"/>
        <rFont val="Tahoma"/>
        <family val="2"/>
      </rPr>
      <t>24390.000</t>
    </r>
  </si>
  <si>
    <r>
      <t xml:space="preserve">M </t>
    </r>
    <r>
      <rPr>
        <u/>
        <sz val="8"/>
        <color theme="1"/>
        <rFont val="Tahoma"/>
        <family val="2"/>
      </rPr>
      <t>67340.000</t>
    </r>
  </si>
  <si>
    <r>
      <t xml:space="preserve">T </t>
    </r>
    <r>
      <rPr>
        <u/>
        <sz val="8"/>
        <color theme="1"/>
        <rFont val="Tahoma"/>
        <family val="2"/>
      </rPr>
      <t>115.816%</t>
    </r>
  </si>
  <si>
    <r>
      <t xml:space="preserve">T </t>
    </r>
    <r>
      <rPr>
        <u/>
        <sz val="8"/>
        <color theme="1"/>
        <rFont val="Tahoma"/>
        <family val="2"/>
      </rPr>
      <t>286.100</t>
    </r>
  </si>
  <si>
    <r>
      <t xml:space="preserve">T </t>
    </r>
    <r>
      <rPr>
        <u/>
        <sz val="8"/>
        <color rgb="FF0000FF"/>
        <rFont val="Tahoma"/>
        <family val="2"/>
      </rPr>
      <t>380.400</t>
    </r>
  </si>
  <si>
    <r>
      <t xml:space="preserve">T </t>
    </r>
    <r>
      <rPr>
        <u/>
        <sz val="8"/>
        <color rgb="FF0000FF"/>
        <rFont val="Tahoma"/>
        <family val="2"/>
      </rPr>
      <t>4470.000</t>
    </r>
  </si>
  <si>
    <r>
      <t xml:space="preserve">T </t>
    </r>
    <r>
      <rPr>
        <u/>
        <sz val="8"/>
        <color rgb="FF0000FF"/>
        <rFont val="Tahoma"/>
        <family val="2"/>
      </rPr>
      <t>182.600</t>
    </r>
  </si>
  <si>
    <r>
      <t xml:space="preserve">TM </t>
    </r>
    <r>
      <rPr>
        <u/>
        <sz val="8"/>
        <color rgb="FF0000FF"/>
        <rFont val="Tahoma"/>
        <family val="2"/>
      </rPr>
      <t>24430.000</t>
    </r>
  </si>
  <si>
    <r>
      <t xml:space="preserve">M </t>
    </r>
    <r>
      <rPr>
        <u/>
        <sz val="8"/>
        <color rgb="FF0000FF"/>
        <rFont val="Tahoma"/>
        <family val="2"/>
      </rPr>
      <t>68250.000</t>
    </r>
  </si>
  <si>
    <r>
      <t xml:space="preserve">T </t>
    </r>
    <r>
      <rPr>
        <u/>
        <sz val="8"/>
        <color rgb="FF0000FF"/>
        <rFont val="Tahoma"/>
        <family val="2"/>
      </rPr>
      <t>115.711%</t>
    </r>
  </si>
  <si>
    <r>
      <t xml:space="preserve">T </t>
    </r>
    <r>
      <rPr>
        <u/>
        <sz val="8"/>
        <color rgb="FF0000FF"/>
        <rFont val="Tahoma"/>
        <family val="2"/>
      </rPr>
      <t>284.400</t>
    </r>
  </si>
  <si>
    <r>
      <t xml:space="preserve">T </t>
    </r>
    <r>
      <rPr>
        <u/>
        <sz val="8"/>
        <color rgb="FF0000FF"/>
        <rFont val="Tahoma"/>
        <family val="2"/>
      </rPr>
      <t>129.600</t>
    </r>
  </si>
  <si>
    <r>
      <t xml:space="preserve">T </t>
    </r>
    <r>
      <rPr>
        <u/>
        <sz val="8"/>
        <color rgb="FF0000FF"/>
        <rFont val="Tahoma"/>
        <family val="2"/>
      </rPr>
      <t>1.614</t>
    </r>
  </si>
  <si>
    <r>
      <t xml:space="preserve">T </t>
    </r>
    <r>
      <rPr>
        <u/>
        <sz val="8"/>
        <color rgb="FF0000FF"/>
        <rFont val="Tahoma"/>
        <family val="2"/>
      </rPr>
      <t>8.690</t>
    </r>
  </si>
  <si>
    <r>
      <t xml:space="preserve">T </t>
    </r>
    <r>
      <rPr>
        <u/>
        <sz val="8"/>
        <color rgb="FF0000FF"/>
        <rFont val="Tahoma"/>
        <family val="2"/>
      </rPr>
      <t>2.157</t>
    </r>
  </si>
  <si>
    <r>
      <t xml:space="preserve">TM </t>
    </r>
    <r>
      <rPr>
        <u/>
        <sz val="8"/>
        <color rgb="FF0000FF"/>
        <rFont val="Tahoma"/>
        <family val="2"/>
      </rPr>
      <t>57.360</t>
    </r>
  </si>
  <si>
    <r>
      <t xml:space="preserve">M </t>
    </r>
    <r>
      <rPr>
        <u/>
        <sz val="8"/>
        <color rgb="FF0000FF"/>
        <rFont val="Tahoma"/>
        <family val="2"/>
      </rPr>
      <t>969.300</t>
    </r>
  </si>
  <si>
    <r>
      <t xml:space="preserve">T </t>
    </r>
    <r>
      <rPr>
        <u/>
        <sz val="8"/>
        <color rgb="FF0000FF"/>
        <rFont val="Tahoma"/>
        <family val="2"/>
      </rPr>
      <t>0.119%</t>
    </r>
  </si>
  <si>
    <r>
      <t xml:space="preserve">T </t>
    </r>
    <r>
      <rPr>
        <u/>
        <sz val="8"/>
        <color rgb="FF0000FF"/>
        <rFont val="Tahoma"/>
        <family val="2"/>
      </rPr>
      <t>1.772</t>
    </r>
  </si>
  <si>
    <r>
      <t xml:space="preserve">T </t>
    </r>
    <r>
      <rPr>
        <u/>
        <sz val="8"/>
        <color rgb="FF0000FF"/>
        <rFont val="Tahoma"/>
        <family val="2"/>
      </rPr>
      <t>0.169</t>
    </r>
  </si>
  <si>
    <r>
      <t xml:space="preserve">T </t>
    </r>
    <r>
      <rPr>
        <u/>
        <sz val="8"/>
        <color rgb="FF0000FF"/>
        <rFont val="Tahoma"/>
        <family val="2"/>
      </rPr>
      <t>1.181</t>
    </r>
  </si>
  <si>
    <r>
      <t xml:space="preserve">TM </t>
    </r>
    <r>
      <rPr>
        <u/>
        <sz val="8"/>
        <color rgb="FF0000FF"/>
        <rFont val="Tahoma"/>
        <family val="2"/>
      </rPr>
      <t>0.235</t>
    </r>
  </si>
  <si>
    <r>
      <t xml:space="preserve">M </t>
    </r>
    <r>
      <rPr>
        <u/>
        <sz val="8"/>
        <color rgb="FF0000FF"/>
        <rFont val="Tahoma"/>
        <family val="2"/>
      </rPr>
      <t>1.420</t>
    </r>
  </si>
  <si>
    <r>
      <t xml:space="preserve">T </t>
    </r>
    <r>
      <rPr>
        <u/>
        <sz val="8"/>
        <color rgb="FF0000FF"/>
        <rFont val="Tahoma"/>
        <family val="2"/>
      </rPr>
      <t>0.623</t>
    </r>
  </si>
  <si>
    <r>
      <t xml:space="preserve">TM </t>
    </r>
    <r>
      <rPr>
        <u/>
        <sz val="8"/>
        <color theme="1"/>
        <rFont val="Tahoma"/>
        <family val="2"/>
      </rPr>
      <t>332.900</t>
    </r>
  </si>
  <si>
    <r>
      <t xml:space="preserve">TM </t>
    </r>
    <r>
      <rPr>
        <u/>
        <sz val="8"/>
        <color theme="1"/>
        <rFont val="Tahoma"/>
        <family val="2"/>
      </rPr>
      <t>330.400</t>
    </r>
  </si>
  <si>
    <r>
      <t xml:space="preserve">T </t>
    </r>
    <r>
      <rPr>
        <u/>
        <sz val="8"/>
        <color theme="1"/>
        <rFont val="Tahoma"/>
        <family val="2"/>
      </rPr>
      <t>117.041%</t>
    </r>
  </si>
  <si>
    <r>
      <t xml:space="preserve">TM </t>
    </r>
    <r>
      <rPr>
        <u/>
        <sz val="8"/>
        <color theme="1"/>
        <rFont val="Tahoma"/>
        <family val="2"/>
      </rPr>
      <t>331.700</t>
    </r>
  </si>
  <si>
    <r>
      <t xml:space="preserve">T </t>
    </r>
    <r>
      <rPr>
        <u/>
        <sz val="8"/>
        <color theme="1"/>
        <rFont val="Tahoma"/>
        <family val="2"/>
      </rPr>
      <t>116.655%</t>
    </r>
  </si>
  <si>
    <r>
      <t xml:space="preserve">TM </t>
    </r>
    <r>
      <rPr>
        <u/>
        <sz val="8"/>
        <color rgb="FF0000FF"/>
        <rFont val="Tahoma"/>
        <family val="2"/>
      </rPr>
      <t>331.700</t>
    </r>
  </si>
  <si>
    <r>
      <t xml:space="preserve">T </t>
    </r>
    <r>
      <rPr>
        <u/>
        <sz val="8"/>
        <color rgb="FF0000FF"/>
        <rFont val="Tahoma"/>
        <family val="2"/>
      </rPr>
      <t>116.819%</t>
    </r>
  </si>
  <si>
    <r>
      <t xml:space="preserve">TM </t>
    </r>
    <r>
      <rPr>
        <u/>
        <sz val="8"/>
        <color rgb="FF0000FF"/>
        <rFont val="Tahoma"/>
        <family val="2"/>
      </rPr>
      <t>1.211</t>
    </r>
  </si>
  <si>
    <r>
      <t xml:space="preserve">T </t>
    </r>
    <r>
      <rPr>
        <u/>
        <sz val="8"/>
        <color rgb="FF0000FF"/>
        <rFont val="Tahoma"/>
        <family val="2"/>
      </rPr>
      <t>0.199%</t>
    </r>
  </si>
  <si>
    <r>
      <t xml:space="preserve">TM </t>
    </r>
    <r>
      <rPr>
        <u/>
        <sz val="8"/>
        <color rgb="FF0000FF"/>
        <rFont val="Tahoma"/>
        <family val="2"/>
      </rPr>
      <t>0.365</t>
    </r>
  </si>
  <si>
    <r>
      <t xml:space="preserve">T </t>
    </r>
    <r>
      <rPr>
        <u/>
        <sz val="8"/>
        <color theme="1"/>
        <rFont val="Tahoma"/>
        <family val="2"/>
      </rPr>
      <t>115.037%</t>
    </r>
  </si>
  <si>
    <r>
      <t xml:space="preserve">T </t>
    </r>
    <r>
      <rPr>
        <u/>
        <sz val="8"/>
        <color theme="1"/>
        <rFont val="Tahoma"/>
        <family val="2"/>
      </rPr>
      <t>115.099%</t>
    </r>
  </si>
  <si>
    <r>
      <t xml:space="preserve">T </t>
    </r>
    <r>
      <rPr>
        <u/>
        <sz val="8"/>
        <color theme="1"/>
        <rFont val="Tahoma"/>
        <family val="2"/>
      </rPr>
      <t>115.594%</t>
    </r>
  </si>
  <si>
    <r>
      <t xml:space="preserve">T </t>
    </r>
    <r>
      <rPr>
        <u/>
        <sz val="8"/>
        <color rgb="FF0000FF"/>
        <rFont val="Tahoma"/>
        <family val="2"/>
      </rPr>
      <t>115.243%</t>
    </r>
  </si>
  <si>
    <r>
      <t xml:space="preserve">T </t>
    </r>
    <r>
      <rPr>
        <u/>
        <sz val="8"/>
        <color rgb="FF0000FF"/>
        <rFont val="Tahoma"/>
        <family val="2"/>
      </rPr>
      <t>0.305%</t>
    </r>
  </si>
  <si>
    <r>
      <t xml:space="preserve">T </t>
    </r>
    <r>
      <rPr>
        <u/>
        <sz val="8"/>
        <color rgb="FF0000FF"/>
        <rFont val="Tahoma"/>
        <family val="2"/>
      </rPr>
      <t>0.265</t>
    </r>
  </si>
  <si>
    <r>
      <t xml:space="preserve">T </t>
    </r>
    <r>
      <rPr>
        <u/>
        <sz val="8"/>
        <color theme="1"/>
        <rFont val="Tahoma"/>
        <family val="2"/>
      </rPr>
      <t>108.428%</t>
    </r>
  </si>
  <si>
    <r>
      <t xml:space="preserve">T </t>
    </r>
    <r>
      <rPr>
        <u/>
        <sz val="8"/>
        <color theme="1"/>
        <rFont val="Tahoma"/>
        <family val="2"/>
      </rPr>
      <t>109.284%</t>
    </r>
  </si>
  <si>
    <r>
      <t xml:space="preserve">T </t>
    </r>
    <r>
      <rPr>
        <u/>
        <sz val="8"/>
        <color rgb="FF0000FF"/>
        <rFont val="Tahoma"/>
        <family val="2"/>
      </rPr>
      <t>108.789%</t>
    </r>
  </si>
  <si>
    <r>
      <t xml:space="preserve">T </t>
    </r>
    <r>
      <rPr>
        <u/>
        <sz val="8"/>
        <color rgb="FF0000FF"/>
        <rFont val="Tahoma"/>
        <family val="2"/>
      </rPr>
      <t>0.443%</t>
    </r>
  </si>
  <si>
    <r>
      <t>MVP-38-C1</t>
    </r>
    <r>
      <rPr>
        <sz val="7"/>
        <color theme="1"/>
        <rFont val="Tahoma"/>
        <family val="2"/>
      </rPr>
      <t>2/25/2014 5:41:20 PM</t>
    </r>
  </si>
  <si>
    <r>
      <t xml:space="preserve">T </t>
    </r>
    <r>
      <rPr>
        <u/>
        <sz val="8"/>
        <color theme="1"/>
        <rFont val="Tahoma"/>
        <family val="2"/>
      </rPr>
      <t>536.800</t>
    </r>
  </si>
  <si>
    <r>
      <t xml:space="preserve">T </t>
    </r>
    <r>
      <rPr>
        <u/>
        <sz val="8"/>
        <color theme="1"/>
        <rFont val="Tahoma"/>
        <family val="2"/>
      </rPr>
      <t>5063.000</t>
    </r>
  </si>
  <si>
    <r>
      <t xml:space="preserve">T </t>
    </r>
    <r>
      <rPr>
        <u/>
        <sz val="8"/>
        <color theme="1"/>
        <rFont val="Tahoma"/>
        <family val="2"/>
      </rPr>
      <t>194.400</t>
    </r>
  </si>
  <si>
    <r>
      <t xml:space="preserve">T </t>
    </r>
    <r>
      <rPr>
        <u/>
        <sz val="8"/>
        <color theme="1"/>
        <rFont val="Tahoma"/>
        <family val="2"/>
      </rPr>
      <t>2704.000</t>
    </r>
  </si>
  <si>
    <r>
      <t xml:space="preserve">TM </t>
    </r>
    <r>
      <rPr>
        <u/>
        <sz val="8"/>
        <color theme="1"/>
        <rFont val="Tahoma"/>
        <family val="2"/>
      </rPr>
      <t>35770.000</t>
    </r>
  </si>
  <si>
    <r>
      <t xml:space="preserve">M </t>
    </r>
    <r>
      <rPr>
        <u/>
        <sz val="8"/>
        <color theme="1"/>
        <rFont val="Tahoma"/>
        <family val="2"/>
      </rPr>
      <t>86080.000</t>
    </r>
  </si>
  <si>
    <r>
      <t xml:space="preserve">T </t>
    </r>
    <r>
      <rPr>
        <u/>
        <sz val="8"/>
        <color theme="1"/>
        <rFont val="Tahoma"/>
        <family val="2"/>
      </rPr>
      <t>120.864%</t>
    </r>
  </si>
  <si>
    <r>
      <t xml:space="preserve">T </t>
    </r>
    <r>
      <rPr>
        <u/>
        <sz val="8"/>
        <color theme="1"/>
        <rFont val="Tahoma"/>
        <family val="2"/>
      </rPr>
      <t>348.900</t>
    </r>
  </si>
  <si>
    <r>
      <t xml:space="preserve">T </t>
    </r>
    <r>
      <rPr>
        <u/>
        <sz val="8"/>
        <color theme="1"/>
        <rFont val="Tahoma"/>
        <family val="2"/>
      </rPr>
      <t>145.800</t>
    </r>
  </si>
  <si>
    <r>
      <t xml:space="preserve">T </t>
    </r>
    <r>
      <rPr>
        <u/>
        <sz val="8"/>
        <color theme="1"/>
        <rFont val="Tahoma"/>
        <family val="2"/>
      </rPr>
      <t>528.800</t>
    </r>
  </si>
  <si>
    <r>
      <t xml:space="preserve">T </t>
    </r>
    <r>
      <rPr>
        <u/>
        <sz val="8"/>
        <color theme="1"/>
        <rFont val="Tahoma"/>
        <family val="2"/>
      </rPr>
      <t>5015.000</t>
    </r>
  </si>
  <si>
    <r>
      <t xml:space="preserve">T </t>
    </r>
    <r>
      <rPr>
        <u/>
        <sz val="8"/>
        <color theme="1"/>
        <rFont val="Tahoma"/>
        <family val="2"/>
      </rPr>
      <t>195.300</t>
    </r>
  </si>
  <si>
    <r>
      <t xml:space="preserve">T </t>
    </r>
    <r>
      <rPr>
        <u/>
        <sz val="8"/>
        <color theme="1"/>
        <rFont val="Tahoma"/>
        <family val="2"/>
      </rPr>
      <t>2719.000</t>
    </r>
  </si>
  <si>
    <r>
      <t xml:space="preserve">TM </t>
    </r>
    <r>
      <rPr>
        <u/>
        <sz val="8"/>
        <color theme="1"/>
        <rFont val="Tahoma"/>
        <family val="2"/>
      </rPr>
      <t>35600.000</t>
    </r>
  </si>
  <si>
    <r>
      <t xml:space="preserve">M </t>
    </r>
    <r>
      <rPr>
        <u/>
        <sz val="8"/>
        <color theme="1"/>
        <rFont val="Tahoma"/>
        <family val="2"/>
      </rPr>
      <t>84080.000</t>
    </r>
  </si>
  <si>
    <r>
      <t xml:space="preserve">T </t>
    </r>
    <r>
      <rPr>
        <u/>
        <sz val="8"/>
        <color theme="1"/>
        <rFont val="Tahoma"/>
        <family val="2"/>
      </rPr>
      <t>121.158%</t>
    </r>
  </si>
  <si>
    <r>
      <t xml:space="preserve">T </t>
    </r>
    <r>
      <rPr>
        <u/>
        <sz val="8"/>
        <color theme="1"/>
        <rFont val="Tahoma"/>
        <family val="2"/>
      </rPr>
      <t>344.400</t>
    </r>
  </si>
  <si>
    <r>
      <t xml:space="preserve">T </t>
    </r>
    <r>
      <rPr>
        <u/>
        <sz val="8"/>
        <color theme="1"/>
        <rFont val="Tahoma"/>
        <family val="2"/>
      </rPr>
      <t>144.700</t>
    </r>
  </si>
  <si>
    <r>
      <t xml:space="preserve">T </t>
    </r>
    <r>
      <rPr>
        <u/>
        <sz val="8"/>
        <color theme="1"/>
        <rFont val="Tahoma"/>
        <family val="2"/>
      </rPr>
      <t>529.300</t>
    </r>
  </si>
  <si>
    <r>
      <t xml:space="preserve">T </t>
    </r>
    <r>
      <rPr>
        <u/>
        <sz val="8"/>
        <color theme="1"/>
        <rFont val="Tahoma"/>
        <family val="2"/>
      </rPr>
      <t>4988.000</t>
    </r>
  </si>
  <si>
    <r>
      <t xml:space="preserve">T </t>
    </r>
    <r>
      <rPr>
        <u/>
        <sz val="8"/>
        <color theme="1"/>
        <rFont val="Tahoma"/>
        <family val="2"/>
      </rPr>
      <t>193.700</t>
    </r>
  </si>
  <si>
    <r>
      <t xml:space="preserve">T </t>
    </r>
    <r>
      <rPr>
        <u/>
        <sz val="8"/>
        <color theme="1"/>
        <rFont val="Tahoma"/>
        <family val="2"/>
      </rPr>
      <t>2709.000</t>
    </r>
  </si>
  <si>
    <r>
      <t xml:space="preserve">TM </t>
    </r>
    <r>
      <rPr>
        <u/>
        <sz val="8"/>
        <color theme="1"/>
        <rFont val="Tahoma"/>
        <family val="2"/>
      </rPr>
      <t>35320.000</t>
    </r>
  </si>
  <si>
    <r>
      <t xml:space="preserve">M </t>
    </r>
    <r>
      <rPr>
        <u/>
        <sz val="8"/>
        <color theme="1"/>
        <rFont val="Tahoma"/>
        <family val="2"/>
      </rPr>
      <t>85830.000</t>
    </r>
  </si>
  <si>
    <r>
      <t xml:space="preserve">T </t>
    </r>
    <r>
      <rPr>
        <u/>
        <sz val="8"/>
        <color theme="1"/>
        <rFont val="Tahoma"/>
        <family val="2"/>
      </rPr>
      <t>121.358%</t>
    </r>
  </si>
  <si>
    <r>
      <t xml:space="preserve">T </t>
    </r>
    <r>
      <rPr>
        <u/>
        <sz val="8"/>
        <color theme="1"/>
        <rFont val="Tahoma"/>
        <family val="2"/>
      </rPr>
      <t>342.600</t>
    </r>
  </si>
  <si>
    <r>
      <t xml:space="preserve">T </t>
    </r>
    <r>
      <rPr>
        <u/>
        <sz val="8"/>
        <color theme="1"/>
        <rFont val="Tahoma"/>
        <family val="2"/>
      </rPr>
      <t>143.600</t>
    </r>
  </si>
  <si>
    <r>
      <t xml:space="preserve">T </t>
    </r>
    <r>
      <rPr>
        <u/>
        <sz val="8"/>
        <color rgb="FF0000FF"/>
        <rFont val="Tahoma"/>
        <family val="2"/>
      </rPr>
      <t>531.600</t>
    </r>
  </si>
  <si>
    <r>
      <t xml:space="preserve">T </t>
    </r>
    <r>
      <rPr>
        <u/>
        <sz val="8"/>
        <color rgb="FF0000FF"/>
        <rFont val="Tahoma"/>
        <family val="2"/>
      </rPr>
      <t>5022.000</t>
    </r>
  </si>
  <si>
    <r>
      <t xml:space="preserve">T </t>
    </r>
    <r>
      <rPr>
        <u/>
        <sz val="8"/>
        <color rgb="FF0000FF"/>
        <rFont val="Tahoma"/>
        <family val="2"/>
      </rPr>
      <t>194.500</t>
    </r>
  </si>
  <si>
    <r>
      <t xml:space="preserve">T </t>
    </r>
    <r>
      <rPr>
        <u/>
        <sz val="8"/>
        <color rgb="FF0000FF"/>
        <rFont val="Tahoma"/>
        <family val="2"/>
      </rPr>
      <t>2710.000</t>
    </r>
  </si>
  <si>
    <r>
      <t xml:space="preserve">TM </t>
    </r>
    <r>
      <rPr>
        <u/>
        <sz val="8"/>
        <color rgb="FF0000FF"/>
        <rFont val="Tahoma"/>
        <family val="2"/>
      </rPr>
      <t>35560.000</t>
    </r>
  </si>
  <si>
    <r>
      <t xml:space="preserve">M </t>
    </r>
    <r>
      <rPr>
        <u/>
        <sz val="8"/>
        <color rgb="FF0000FF"/>
        <rFont val="Tahoma"/>
        <family val="2"/>
      </rPr>
      <t>85330.000</t>
    </r>
  </si>
  <si>
    <r>
      <t xml:space="preserve">T </t>
    </r>
    <r>
      <rPr>
        <u/>
        <sz val="8"/>
        <color rgb="FF0000FF"/>
        <rFont val="Tahoma"/>
        <family val="2"/>
      </rPr>
      <t>121.127%</t>
    </r>
  </si>
  <si>
    <r>
      <t xml:space="preserve">T </t>
    </r>
    <r>
      <rPr>
        <u/>
        <sz val="8"/>
        <color rgb="FF0000FF"/>
        <rFont val="Tahoma"/>
        <family val="2"/>
      </rPr>
      <t>345.300</t>
    </r>
  </si>
  <si>
    <r>
      <t xml:space="preserve">T </t>
    </r>
    <r>
      <rPr>
        <u/>
        <sz val="8"/>
        <color rgb="FF0000FF"/>
        <rFont val="Tahoma"/>
        <family val="2"/>
      </rPr>
      <t>144.700</t>
    </r>
  </si>
  <si>
    <r>
      <t xml:space="preserve">T </t>
    </r>
    <r>
      <rPr>
        <u/>
        <sz val="8"/>
        <color rgb="FF0000FF"/>
        <rFont val="Tahoma"/>
        <family val="2"/>
      </rPr>
      <t>4.477</t>
    </r>
  </si>
  <si>
    <r>
      <t xml:space="preserve">T </t>
    </r>
    <r>
      <rPr>
        <u/>
        <sz val="8"/>
        <color rgb="FF0000FF"/>
        <rFont val="Tahoma"/>
        <family val="2"/>
      </rPr>
      <t>37.800</t>
    </r>
  </si>
  <si>
    <r>
      <t xml:space="preserve">T </t>
    </r>
    <r>
      <rPr>
        <u/>
        <sz val="8"/>
        <color rgb="FF0000FF"/>
        <rFont val="Tahoma"/>
        <family val="2"/>
      </rPr>
      <t>0.813</t>
    </r>
  </si>
  <si>
    <r>
      <t xml:space="preserve">T </t>
    </r>
    <r>
      <rPr>
        <u/>
        <sz val="8"/>
        <color rgb="FF0000FF"/>
        <rFont val="Tahoma"/>
        <family val="2"/>
      </rPr>
      <t>7.607</t>
    </r>
  </si>
  <si>
    <r>
      <t xml:space="preserve">TM </t>
    </r>
    <r>
      <rPr>
        <u/>
        <sz val="8"/>
        <color rgb="FF0000FF"/>
        <rFont val="Tahoma"/>
        <family val="2"/>
      </rPr>
      <t>226.900</t>
    </r>
  </si>
  <si>
    <r>
      <t xml:space="preserve">M </t>
    </r>
    <r>
      <rPr>
        <u/>
        <sz val="8"/>
        <color rgb="FF0000FF"/>
        <rFont val="Tahoma"/>
        <family val="2"/>
      </rPr>
      <t>1090.000</t>
    </r>
  </si>
  <si>
    <r>
      <t xml:space="preserve">T </t>
    </r>
    <r>
      <rPr>
        <u/>
        <sz val="8"/>
        <color rgb="FF0000FF"/>
        <rFont val="Tahoma"/>
        <family val="2"/>
      </rPr>
      <t>0.248%</t>
    </r>
  </si>
  <si>
    <r>
      <t xml:space="preserve">T </t>
    </r>
    <r>
      <rPr>
        <u/>
        <sz val="8"/>
        <color rgb="FF0000FF"/>
        <rFont val="Tahoma"/>
        <family val="2"/>
      </rPr>
      <t>3.221</t>
    </r>
  </si>
  <si>
    <r>
      <t xml:space="preserve">T </t>
    </r>
    <r>
      <rPr>
        <u/>
        <sz val="8"/>
        <color rgb="FF0000FF"/>
        <rFont val="Tahoma"/>
        <family val="2"/>
      </rPr>
      <t>1.079</t>
    </r>
  </si>
  <si>
    <r>
      <t xml:space="preserve">T </t>
    </r>
    <r>
      <rPr>
        <u/>
        <sz val="8"/>
        <color rgb="FF0000FF"/>
        <rFont val="Tahoma"/>
        <family val="2"/>
      </rPr>
      <t>0.842</t>
    </r>
  </si>
  <si>
    <r>
      <t xml:space="preserve">T </t>
    </r>
    <r>
      <rPr>
        <u/>
        <sz val="8"/>
        <color rgb="FF0000FF"/>
        <rFont val="Tahoma"/>
        <family val="2"/>
      </rPr>
      <t>0.753</t>
    </r>
  </si>
  <si>
    <r>
      <t xml:space="preserve">T </t>
    </r>
    <r>
      <rPr>
        <u/>
        <sz val="8"/>
        <color rgb="FF0000FF"/>
        <rFont val="Tahoma"/>
        <family val="2"/>
      </rPr>
      <t>0.418</t>
    </r>
  </si>
  <si>
    <r>
      <t xml:space="preserve">T </t>
    </r>
    <r>
      <rPr>
        <u/>
        <sz val="8"/>
        <color rgb="FF0000FF"/>
        <rFont val="Tahoma"/>
        <family val="2"/>
      </rPr>
      <t>0.281</t>
    </r>
  </si>
  <si>
    <r>
      <t xml:space="preserve">TM </t>
    </r>
    <r>
      <rPr>
        <u/>
        <sz val="8"/>
        <color rgb="FF0000FF"/>
        <rFont val="Tahoma"/>
        <family val="2"/>
      </rPr>
      <t>0.638</t>
    </r>
  </si>
  <si>
    <r>
      <t xml:space="preserve">M </t>
    </r>
    <r>
      <rPr>
        <u/>
        <sz val="8"/>
        <color rgb="FF0000FF"/>
        <rFont val="Tahoma"/>
        <family val="2"/>
      </rPr>
      <t>1.277</t>
    </r>
  </si>
  <si>
    <r>
      <t xml:space="preserve">T </t>
    </r>
    <r>
      <rPr>
        <u/>
        <sz val="8"/>
        <color rgb="FF0000FF"/>
        <rFont val="Tahoma"/>
        <family val="2"/>
      </rPr>
      <t>0.205</t>
    </r>
  </si>
  <si>
    <r>
      <t xml:space="preserve">T </t>
    </r>
    <r>
      <rPr>
        <u/>
        <sz val="8"/>
        <color rgb="FF0000FF"/>
        <rFont val="Tahoma"/>
        <family val="2"/>
      </rPr>
      <t>0.933</t>
    </r>
  </si>
  <si>
    <r>
      <t xml:space="preserve">T </t>
    </r>
    <r>
      <rPr>
        <u/>
        <sz val="8"/>
        <color rgb="FF0000FF"/>
        <rFont val="Tahoma"/>
        <family val="2"/>
      </rPr>
      <t>0.745</t>
    </r>
  </si>
  <si>
    <r>
      <t xml:space="preserve">TM </t>
    </r>
    <r>
      <rPr>
        <u/>
        <sz val="8"/>
        <color theme="1"/>
        <rFont val="Tahoma"/>
        <family val="2"/>
      </rPr>
      <t>398.500</t>
    </r>
  </si>
  <si>
    <r>
      <t xml:space="preserve">T </t>
    </r>
    <r>
      <rPr>
        <u/>
        <sz val="8"/>
        <color theme="1"/>
        <rFont val="Tahoma"/>
        <family val="2"/>
      </rPr>
      <t>121.059%</t>
    </r>
  </si>
  <si>
    <r>
      <t xml:space="preserve">TM </t>
    </r>
    <r>
      <rPr>
        <u/>
        <sz val="8"/>
        <color theme="1"/>
        <rFont val="Tahoma"/>
        <family val="2"/>
      </rPr>
      <t>397.600</t>
    </r>
  </si>
  <si>
    <r>
      <t xml:space="preserve">T </t>
    </r>
    <r>
      <rPr>
        <u/>
        <sz val="8"/>
        <color theme="1"/>
        <rFont val="Tahoma"/>
        <family val="2"/>
      </rPr>
      <t>120.826%</t>
    </r>
  </si>
  <si>
    <r>
      <t xml:space="preserve">TM </t>
    </r>
    <r>
      <rPr>
        <u/>
        <sz val="8"/>
        <color theme="1"/>
        <rFont val="Tahoma"/>
        <family val="2"/>
      </rPr>
      <t>393.800</t>
    </r>
  </si>
  <si>
    <r>
      <t xml:space="preserve">T </t>
    </r>
    <r>
      <rPr>
        <u/>
        <sz val="8"/>
        <color theme="1"/>
        <rFont val="Tahoma"/>
        <family val="2"/>
      </rPr>
      <t>121.094%</t>
    </r>
  </si>
  <si>
    <r>
      <t xml:space="preserve">TM </t>
    </r>
    <r>
      <rPr>
        <u/>
        <sz val="8"/>
        <color rgb="FF0000FF"/>
        <rFont val="Tahoma"/>
        <family val="2"/>
      </rPr>
      <t>396.600</t>
    </r>
  </si>
  <si>
    <r>
      <t xml:space="preserve">T </t>
    </r>
    <r>
      <rPr>
        <u/>
        <sz val="8"/>
        <color rgb="FF0000FF"/>
        <rFont val="Tahoma"/>
        <family val="2"/>
      </rPr>
      <t>120.993%</t>
    </r>
  </si>
  <si>
    <r>
      <t xml:space="preserve">TM </t>
    </r>
    <r>
      <rPr>
        <u/>
        <sz val="8"/>
        <color rgb="FF0000FF"/>
        <rFont val="Tahoma"/>
        <family val="2"/>
      </rPr>
      <t>2.469</t>
    </r>
  </si>
  <si>
    <r>
      <t xml:space="preserve">T </t>
    </r>
    <r>
      <rPr>
        <u/>
        <sz val="8"/>
        <color rgb="FF0000FF"/>
        <rFont val="Tahoma"/>
        <family val="2"/>
      </rPr>
      <t>0.146%</t>
    </r>
  </si>
  <si>
    <r>
      <t xml:space="preserve">TM </t>
    </r>
    <r>
      <rPr>
        <u/>
        <sz val="8"/>
        <color rgb="FF0000FF"/>
        <rFont val="Tahoma"/>
        <family val="2"/>
      </rPr>
      <t>0.623</t>
    </r>
  </si>
  <si>
    <r>
      <t xml:space="preserve">T </t>
    </r>
    <r>
      <rPr>
        <u/>
        <sz val="8"/>
        <color theme="1"/>
        <rFont val="Tahoma"/>
        <family val="2"/>
      </rPr>
      <t>118.320%</t>
    </r>
  </si>
  <si>
    <r>
      <t xml:space="preserve">T </t>
    </r>
    <r>
      <rPr>
        <u/>
        <sz val="8"/>
        <color theme="1"/>
        <rFont val="Tahoma"/>
        <family val="2"/>
      </rPr>
      <t>118.288%</t>
    </r>
  </si>
  <si>
    <r>
      <t xml:space="preserve">T </t>
    </r>
    <r>
      <rPr>
        <u/>
        <sz val="8"/>
        <color theme="1"/>
        <rFont val="Tahoma"/>
        <family val="2"/>
      </rPr>
      <t>119.328%</t>
    </r>
  </si>
  <si>
    <r>
      <t xml:space="preserve">T </t>
    </r>
    <r>
      <rPr>
        <u/>
        <sz val="8"/>
        <color rgb="FF0000FF"/>
        <rFont val="Tahoma"/>
        <family val="2"/>
      </rPr>
      <t>118.645%</t>
    </r>
  </si>
  <si>
    <r>
      <t xml:space="preserve">T </t>
    </r>
    <r>
      <rPr>
        <u/>
        <sz val="8"/>
        <color rgb="FF0000FF"/>
        <rFont val="Tahoma"/>
        <family val="2"/>
      </rPr>
      <t>0.591%</t>
    </r>
  </si>
  <si>
    <r>
      <t xml:space="preserve">T </t>
    </r>
    <r>
      <rPr>
        <u/>
        <sz val="8"/>
        <color rgb="FF0000FF"/>
        <rFont val="Tahoma"/>
        <family val="2"/>
      </rPr>
      <t>0.498</t>
    </r>
  </si>
  <si>
    <r>
      <t xml:space="preserve">T </t>
    </r>
    <r>
      <rPr>
        <u/>
        <sz val="8"/>
        <color theme="1"/>
        <rFont val="Tahoma"/>
        <family val="2"/>
      </rPr>
      <t>110.154%</t>
    </r>
  </si>
  <si>
    <r>
      <t xml:space="preserve">T </t>
    </r>
    <r>
      <rPr>
        <u/>
        <sz val="8"/>
        <color theme="1"/>
        <rFont val="Tahoma"/>
        <family val="2"/>
      </rPr>
      <t>110.599%</t>
    </r>
  </si>
  <si>
    <r>
      <t xml:space="preserve">T </t>
    </r>
    <r>
      <rPr>
        <u/>
        <sz val="8"/>
        <color theme="1"/>
        <rFont val="Tahoma"/>
        <family val="2"/>
      </rPr>
      <t>110.752%</t>
    </r>
  </si>
  <si>
    <r>
      <t xml:space="preserve">T </t>
    </r>
    <r>
      <rPr>
        <u/>
        <sz val="8"/>
        <color rgb="FF0000FF"/>
        <rFont val="Tahoma"/>
        <family val="2"/>
      </rPr>
      <t>110.502%</t>
    </r>
  </si>
  <si>
    <r>
      <t>SMW-44-C1</t>
    </r>
    <r>
      <rPr>
        <sz val="7"/>
        <color theme="1"/>
        <rFont val="Tahoma"/>
        <family val="2"/>
      </rPr>
      <t>2/25/2014 5:48:45 PM</t>
    </r>
  </si>
  <si>
    <r>
      <t xml:space="preserve">T </t>
    </r>
    <r>
      <rPr>
        <u/>
        <sz val="8"/>
        <color theme="1"/>
        <rFont val="Tahoma"/>
        <family val="2"/>
      </rPr>
      <t>497.300</t>
    </r>
  </si>
  <si>
    <r>
      <t xml:space="preserve">T </t>
    </r>
    <r>
      <rPr>
        <u/>
        <sz val="8"/>
        <color theme="1"/>
        <rFont val="Tahoma"/>
        <family val="2"/>
      </rPr>
      <t>6754.000</t>
    </r>
  </si>
  <si>
    <r>
      <t xml:space="preserve">T </t>
    </r>
    <r>
      <rPr>
        <u/>
        <sz val="8"/>
        <color theme="1"/>
        <rFont val="Tahoma"/>
        <family val="2"/>
      </rPr>
      <t>177.300</t>
    </r>
  </si>
  <si>
    <r>
      <t xml:space="preserve">T </t>
    </r>
    <r>
      <rPr>
        <u/>
        <sz val="8"/>
        <color theme="1"/>
        <rFont val="Tahoma"/>
        <family val="2"/>
      </rPr>
      <t>3410.000</t>
    </r>
  </si>
  <si>
    <r>
      <t xml:space="preserve">TM </t>
    </r>
    <r>
      <rPr>
        <u/>
        <sz val="8"/>
        <color theme="1"/>
        <rFont val="Tahoma"/>
        <family val="2"/>
      </rPr>
      <t>34370.000</t>
    </r>
  </si>
  <si>
    <r>
      <t xml:space="preserve">M </t>
    </r>
    <r>
      <rPr>
        <u/>
        <sz val="8"/>
        <color theme="1"/>
        <rFont val="Tahoma"/>
        <family val="2"/>
      </rPr>
      <t>74990.000</t>
    </r>
  </si>
  <si>
    <r>
      <t xml:space="preserve">T </t>
    </r>
    <r>
      <rPr>
        <u/>
        <sz val="8"/>
        <color theme="1"/>
        <rFont val="Tahoma"/>
        <family val="2"/>
      </rPr>
      <t>120.571%</t>
    </r>
  </si>
  <si>
    <r>
      <t xml:space="preserve">T </t>
    </r>
    <r>
      <rPr>
        <u/>
        <sz val="8"/>
        <color theme="1"/>
        <rFont val="Tahoma"/>
        <family val="2"/>
      </rPr>
      <t>311.500</t>
    </r>
  </si>
  <si>
    <r>
      <t xml:space="preserve">T </t>
    </r>
    <r>
      <rPr>
        <u/>
        <sz val="8"/>
        <color theme="1"/>
        <rFont val="Tahoma"/>
        <family val="2"/>
      </rPr>
      <t>178.700</t>
    </r>
  </si>
  <si>
    <r>
      <t xml:space="preserve">T </t>
    </r>
    <r>
      <rPr>
        <u/>
        <sz val="8"/>
        <color theme="1"/>
        <rFont val="Tahoma"/>
        <family val="2"/>
      </rPr>
      <t>496.400</t>
    </r>
  </si>
  <si>
    <r>
      <t xml:space="preserve">T </t>
    </r>
    <r>
      <rPr>
        <u/>
        <sz val="8"/>
        <color theme="1"/>
        <rFont val="Tahoma"/>
        <family val="2"/>
      </rPr>
      <t>6750.000</t>
    </r>
  </si>
  <si>
    <r>
      <t xml:space="preserve">T </t>
    </r>
    <r>
      <rPr>
        <u/>
        <sz val="8"/>
        <color theme="1"/>
        <rFont val="Tahoma"/>
        <family val="2"/>
      </rPr>
      <t>178.000</t>
    </r>
  </si>
  <si>
    <r>
      <t xml:space="preserve">TM </t>
    </r>
    <r>
      <rPr>
        <u/>
        <sz val="8"/>
        <color theme="1"/>
        <rFont val="Tahoma"/>
        <family val="2"/>
      </rPr>
      <t>34360.000</t>
    </r>
  </si>
  <si>
    <r>
      <t xml:space="preserve">M </t>
    </r>
    <r>
      <rPr>
        <u/>
        <sz val="8"/>
        <color theme="1"/>
        <rFont val="Tahoma"/>
        <family val="2"/>
      </rPr>
      <t>75400.000</t>
    </r>
  </si>
  <si>
    <r>
      <t xml:space="preserve">T </t>
    </r>
    <r>
      <rPr>
        <u/>
        <sz val="8"/>
        <color theme="1"/>
        <rFont val="Tahoma"/>
        <family val="2"/>
      </rPr>
      <t>120.598%</t>
    </r>
  </si>
  <si>
    <r>
      <t xml:space="preserve">T </t>
    </r>
    <r>
      <rPr>
        <u/>
        <sz val="8"/>
        <color theme="1"/>
        <rFont val="Tahoma"/>
        <family val="2"/>
      </rPr>
      <t>311.100</t>
    </r>
  </si>
  <si>
    <r>
      <t xml:space="preserve">T </t>
    </r>
    <r>
      <rPr>
        <u/>
        <sz val="8"/>
        <color theme="1"/>
        <rFont val="Tahoma"/>
        <family val="2"/>
      </rPr>
      <t>177.800</t>
    </r>
  </si>
  <si>
    <r>
      <t xml:space="preserve">T </t>
    </r>
    <r>
      <rPr>
        <u/>
        <sz val="8"/>
        <color theme="1"/>
        <rFont val="Tahoma"/>
        <family val="2"/>
      </rPr>
      <t>6744.000</t>
    </r>
  </si>
  <si>
    <r>
      <t xml:space="preserve">T </t>
    </r>
    <r>
      <rPr>
        <u/>
        <sz val="8"/>
        <color theme="1"/>
        <rFont val="Tahoma"/>
        <family val="2"/>
      </rPr>
      <t>179.600</t>
    </r>
  </si>
  <si>
    <r>
      <t xml:space="preserve">T </t>
    </r>
    <r>
      <rPr>
        <u/>
        <sz val="8"/>
        <color theme="1"/>
        <rFont val="Tahoma"/>
        <family val="2"/>
      </rPr>
      <t>3423.000</t>
    </r>
  </si>
  <si>
    <r>
      <t xml:space="preserve">TM </t>
    </r>
    <r>
      <rPr>
        <u/>
        <sz val="8"/>
        <color theme="1"/>
        <rFont val="Tahoma"/>
        <family val="2"/>
      </rPr>
      <t>34390.000</t>
    </r>
  </si>
  <si>
    <r>
      <t xml:space="preserve">M </t>
    </r>
    <r>
      <rPr>
        <u/>
        <sz val="8"/>
        <color theme="1"/>
        <rFont val="Tahoma"/>
        <family val="2"/>
      </rPr>
      <t>74330.000</t>
    </r>
  </si>
  <si>
    <r>
      <t xml:space="preserve">T </t>
    </r>
    <r>
      <rPr>
        <u/>
        <sz val="8"/>
        <color theme="1"/>
        <rFont val="Tahoma"/>
        <family val="2"/>
      </rPr>
      <t>120.590%</t>
    </r>
  </si>
  <si>
    <r>
      <t xml:space="preserve">T </t>
    </r>
    <r>
      <rPr>
        <u/>
        <sz val="8"/>
        <color theme="1"/>
        <rFont val="Tahoma"/>
        <family val="2"/>
      </rPr>
      <t>310.400</t>
    </r>
  </si>
  <si>
    <r>
      <t xml:space="preserve">T </t>
    </r>
    <r>
      <rPr>
        <u/>
        <sz val="8"/>
        <color rgb="FF0000FF"/>
        <rFont val="Tahoma"/>
        <family val="2"/>
      </rPr>
      <t>496.700</t>
    </r>
  </si>
  <si>
    <r>
      <t xml:space="preserve">T </t>
    </r>
    <r>
      <rPr>
        <u/>
        <sz val="8"/>
        <color rgb="FF0000FF"/>
        <rFont val="Tahoma"/>
        <family val="2"/>
      </rPr>
      <t>6749.000</t>
    </r>
  </si>
  <si>
    <r>
      <t xml:space="preserve">T </t>
    </r>
    <r>
      <rPr>
        <u/>
        <sz val="8"/>
        <color rgb="FF0000FF"/>
        <rFont val="Tahoma"/>
        <family val="2"/>
      </rPr>
      <t>3411.000</t>
    </r>
  </si>
  <si>
    <r>
      <t xml:space="preserve">TM </t>
    </r>
    <r>
      <rPr>
        <u/>
        <sz val="8"/>
        <color rgb="FF0000FF"/>
        <rFont val="Tahoma"/>
        <family val="2"/>
      </rPr>
      <t>34370.000</t>
    </r>
  </si>
  <si>
    <r>
      <t xml:space="preserve">M </t>
    </r>
    <r>
      <rPr>
        <u/>
        <sz val="8"/>
        <color rgb="FF0000FF"/>
        <rFont val="Tahoma"/>
        <family val="2"/>
      </rPr>
      <t>74910.000</t>
    </r>
  </si>
  <si>
    <r>
      <t xml:space="preserve">T </t>
    </r>
    <r>
      <rPr>
        <u/>
        <sz val="8"/>
        <color rgb="FF0000FF"/>
        <rFont val="Tahoma"/>
        <family val="2"/>
      </rPr>
      <t>120.586%</t>
    </r>
  </si>
  <si>
    <r>
      <t xml:space="preserve">T </t>
    </r>
    <r>
      <rPr>
        <u/>
        <sz val="8"/>
        <color rgb="FF0000FF"/>
        <rFont val="Tahoma"/>
        <family val="2"/>
      </rPr>
      <t>311.000</t>
    </r>
  </si>
  <si>
    <r>
      <t xml:space="preserve">T </t>
    </r>
    <r>
      <rPr>
        <u/>
        <sz val="8"/>
        <color rgb="FF0000FF"/>
        <rFont val="Tahoma"/>
        <family val="2"/>
      </rPr>
      <t>178.200</t>
    </r>
  </si>
  <si>
    <r>
      <t xml:space="preserve">T </t>
    </r>
    <r>
      <rPr>
        <u/>
        <sz val="8"/>
        <color rgb="FF0000FF"/>
        <rFont val="Tahoma"/>
        <family val="2"/>
      </rPr>
      <t>0.513</t>
    </r>
  </si>
  <si>
    <r>
      <t xml:space="preserve">T </t>
    </r>
    <r>
      <rPr>
        <u/>
        <sz val="8"/>
        <color rgb="FF0000FF"/>
        <rFont val="Tahoma"/>
        <family val="2"/>
      </rPr>
      <t>4.954</t>
    </r>
  </si>
  <si>
    <r>
      <t xml:space="preserve">T </t>
    </r>
    <r>
      <rPr>
        <u/>
        <sz val="8"/>
        <color rgb="FF0000FF"/>
        <rFont val="Tahoma"/>
        <family val="2"/>
      </rPr>
      <t>1.157</t>
    </r>
  </si>
  <si>
    <r>
      <t xml:space="preserve">T </t>
    </r>
    <r>
      <rPr>
        <u/>
        <sz val="8"/>
        <color rgb="FF0000FF"/>
        <rFont val="Tahoma"/>
        <family val="2"/>
      </rPr>
      <t>11.860</t>
    </r>
  </si>
  <si>
    <r>
      <t xml:space="preserve">TM </t>
    </r>
    <r>
      <rPr>
        <u/>
        <sz val="8"/>
        <color rgb="FF0000FF"/>
        <rFont val="Tahoma"/>
        <family val="2"/>
      </rPr>
      <t>15.760</t>
    </r>
  </si>
  <si>
    <r>
      <t xml:space="preserve">M </t>
    </r>
    <r>
      <rPr>
        <u/>
        <sz val="8"/>
        <color rgb="FF0000FF"/>
        <rFont val="Tahoma"/>
        <family val="2"/>
      </rPr>
      <t>537.500</t>
    </r>
  </si>
  <si>
    <r>
      <t xml:space="preserve">T </t>
    </r>
    <r>
      <rPr>
        <u/>
        <sz val="8"/>
        <color rgb="FF0000FF"/>
        <rFont val="Tahoma"/>
        <family val="2"/>
      </rPr>
      <t>0.014%</t>
    </r>
  </si>
  <si>
    <r>
      <t xml:space="preserve">T </t>
    </r>
    <r>
      <rPr>
        <u/>
        <sz val="8"/>
        <color rgb="FF0000FF"/>
        <rFont val="Tahoma"/>
        <family val="2"/>
      </rPr>
      <t>0.073</t>
    </r>
  </si>
  <si>
    <r>
      <t xml:space="preserve">T </t>
    </r>
    <r>
      <rPr>
        <u/>
        <sz val="8"/>
        <color rgb="FF0000FF"/>
        <rFont val="Tahoma"/>
        <family val="2"/>
      </rPr>
      <t>0.348</t>
    </r>
  </si>
  <si>
    <r>
      <t xml:space="preserve">TM </t>
    </r>
    <r>
      <rPr>
        <u/>
        <sz val="8"/>
        <color rgb="FF0000FF"/>
        <rFont val="Tahoma"/>
        <family val="2"/>
      </rPr>
      <t>0.046</t>
    </r>
  </si>
  <si>
    <r>
      <t xml:space="preserve">M </t>
    </r>
    <r>
      <rPr>
        <u/>
        <sz val="8"/>
        <color rgb="FF0000FF"/>
        <rFont val="Tahoma"/>
        <family val="2"/>
      </rPr>
      <t>0.718</t>
    </r>
  </si>
  <si>
    <r>
      <t xml:space="preserve">T </t>
    </r>
    <r>
      <rPr>
        <u/>
        <sz val="8"/>
        <color rgb="FF0000FF"/>
        <rFont val="Tahoma"/>
        <family val="2"/>
      </rPr>
      <t>0.011</t>
    </r>
  </si>
  <si>
    <r>
      <t xml:space="preserve">T </t>
    </r>
    <r>
      <rPr>
        <u/>
        <sz val="8"/>
        <color rgb="FF0000FF"/>
        <rFont val="Tahoma"/>
        <family val="2"/>
      </rPr>
      <t>0.189</t>
    </r>
  </si>
  <si>
    <r>
      <t xml:space="preserve">T </t>
    </r>
    <r>
      <rPr>
        <u/>
        <sz val="8"/>
        <color rgb="FF0000FF"/>
        <rFont val="Tahoma"/>
        <family val="2"/>
      </rPr>
      <t>0.260</t>
    </r>
  </si>
  <si>
    <r>
      <t xml:space="preserve">TM </t>
    </r>
    <r>
      <rPr>
        <u/>
        <sz val="8"/>
        <color theme="1"/>
        <rFont val="Tahoma"/>
        <family val="2"/>
      </rPr>
      <t>322.200</t>
    </r>
  </si>
  <si>
    <r>
      <t xml:space="preserve">T </t>
    </r>
    <r>
      <rPr>
        <u/>
        <sz val="8"/>
        <color theme="1"/>
        <rFont val="Tahoma"/>
        <family val="2"/>
      </rPr>
      <t>121.723%</t>
    </r>
  </si>
  <si>
    <r>
      <t xml:space="preserve">TM </t>
    </r>
    <r>
      <rPr>
        <u/>
        <sz val="8"/>
        <color theme="1"/>
        <rFont val="Tahoma"/>
        <family val="2"/>
      </rPr>
      <t>322.300</t>
    </r>
  </si>
  <si>
    <r>
      <t xml:space="preserve">T </t>
    </r>
    <r>
      <rPr>
        <u/>
        <sz val="8"/>
        <color theme="1"/>
        <rFont val="Tahoma"/>
        <family val="2"/>
      </rPr>
      <t>121.909%</t>
    </r>
  </si>
  <si>
    <r>
      <t xml:space="preserve">TM </t>
    </r>
    <r>
      <rPr>
        <u/>
        <sz val="8"/>
        <color theme="1"/>
        <rFont val="Tahoma"/>
        <family val="2"/>
      </rPr>
      <t>322.600</t>
    </r>
  </si>
  <si>
    <r>
      <t xml:space="preserve">T </t>
    </r>
    <r>
      <rPr>
        <u/>
        <sz val="8"/>
        <color theme="1"/>
        <rFont val="Tahoma"/>
        <family val="2"/>
      </rPr>
      <t>120.682%</t>
    </r>
  </si>
  <si>
    <r>
      <t xml:space="preserve">TM </t>
    </r>
    <r>
      <rPr>
        <u/>
        <sz val="8"/>
        <color rgb="FF0000FF"/>
        <rFont val="Tahoma"/>
        <family val="2"/>
      </rPr>
      <t>322.400</t>
    </r>
  </si>
  <si>
    <r>
      <t xml:space="preserve">T </t>
    </r>
    <r>
      <rPr>
        <u/>
        <sz val="8"/>
        <color rgb="FF0000FF"/>
        <rFont val="Tahoma"/>
        <family val="2"/>
      </rPr>
      <t>121.438%</t>
    </r>
  </si>
  <si>
    <r>
      <t xml:space="preserve">TM </t>
    </r>
    <r>
      <rPr>
        <u/>
        <sz val="8"/>
        <color rgb="FF0000FF"/>
        <rFont val="Tahoma"/>
        <family val="2"/>
      </rPr>
      <t>0.240</t>
    </r>
  </si>
  <si>
    <r>
      <t xml:space="preserve">T </t>
    </r>
    <r>
      <rPr>
        <u/>
        <sz val="8"/>
        <color rgb="FF0000FF"/>
        <rFont val="Tahoma"/>
        <family val="2"/>
      </rPr>
      <t>0.661%</t>
    </r>
  </si>
  <si>
    <r>
      <t xml:space="preserve">TM </t>
    </r>
    <r>
      <rPr>
        <u/>
        <sz val="8"/>
        <color rgb="FF0000FF"/>
        <rFont val="Tahoma"/>
        <family val="2"/>
      </rPr>
      <t>0.074</t>
    </r>
  </si>
  <si>
    <r>
      <t xml:space="preserve">T </t>
    </r>
    <r>
      <rPr>
        <u/>
        <sz val="8"/>
        <color theme="1"/>
        <rFont val="Tahoma"/>
        <family val="2"/>
      </rPr>
      <t>119.462%</t>
    </r>
  </si>
  <si>
    <r>
      <t xml:space="preserve">T </t>
    </r>
    <r>
      <rPr>
        <u/>
        <sz val="8"/>
        <color theme="1"/>
        <rFont val="Tahoma"/>
        <family val="2"/>
      </rPr>
      <t>118.957%</t>
    </r>
  </si>
  <si>
    <r>
      <t xml:space="preserve">T </t>
    </r>
    <r>
      <rPr>
        <u/>
        <sz val="8"/>
        <color theme="1"/>
        <rFont val="Tahoma"/>
        <family val="2"/>
      </rPr>
      <t>118.365%</t>
    </r>
  </si>
  <si>
    <r>
      <t xml:space="preserve">T </t>
    </r>
    <r>
      <rPr>
        <u/>
        <sz val="8"/>
        <color rgb="FF0000FF"/>
        <rFont val="Tahoma"/>
        <family val="2"/>
      </rPr>
      <t>118.928%</t>
    </r>
  </si>
  <si>
    <r>
      <t xml:space="preserve">T </t>
    </r>
    <r>
      <rPr>
        <u/>
        <sz val="8"/>
        <color rgb="FF0000FF"/>
        <rFont val="Tahoma"/>
        <family val="2"/>
      </rPr>
      <t>0.549%</t>
    </r>
  </si>
  <si>
    <r>
      <t xml:space="preserve">T </t>
    </r>
    <r>
      <rPr>
        <u/>
        <sz val="8"/>
        <color rgb="FF0000FF"/>
        <rFont val="Tahoma"/>
        <family val="2"/>
      </rPr>
      <t>0.462</t>
    </r>
  </si>
  <si>
    <r>
      <t xml:space="preserve">T </t>
    </r>
    <r>
      <rPr>
        <u/>
        <sz val="8"/>
        <color theme="1"/>
        <rFont val="Tahoma"/>
        <family val="2"/>
      </rPr>
      <t>110.510%</t>
    </r>
  </si>
  <si>
    <r>
      <t xml:space="preserve">T </t>
    </r>
    <r>
      <rPr>
        <u/>
        <sz val="8"/>
        <color theme="1"/>
        <rFont val="Tahoma"/>
        <family val="2"/>
      </rPr>
      <t>110.494%</t>
    </r>
  </si>
  <si>
    <r>
      <t xml:space="preserve">T </t>
    </r>
    <r>
      <rPr>
        <u/>
        <sz val="8"/>
        <color rgb="FF0000FF"/>
        <rFont val="Tahoma"/>
        <family val="2"/>
      </rPr>
      <t>110.626%</t>
    </r>
  </si>
  <si>
    <r>
      <t xml:space="preserve">T </t>
    </r>
    <r>
      <rPr>
        <u/>
        <sz val="8"/>
        <color rgb="FF0000FF"/>
        <rFont val="Tahoma"/>
        <family val="2"/>
      </rPr>
      <t>0.214%</t>
    </r>
  </si>
  <si>
    <r>
      <t>DBG-50-C1</t>
    </r>
    <r>
      <rPr>
        <sz val="7"/>
        <color theme="1"/>
        <rFont val="Tahoma"/>
        <family val="2"/>
      </rPr>
      <t>2/25/2014 5:56:09 PM</t>
    </r>
  </si>
  <si>
    <r>
      <t xml:space="preserve">T </t>
    </r>
    <r>
      <rPr>
        <u/>
        <sz val="8"/>
        <color theme="1"/>
        <rFont val="Tahoma"/>
        <family val="2"/>
      </rPr>
      <t>310.700</t>
    </r>
  </si>
  <si>
    <r>
      <t xml:space="preserve">T </t>
    </r>
    <r>
      <rPr>
        <u/>
        <sz val="8"/>
        <color theme="1"/>
        <rFont val="Tahoma"/>
        <family val="2"/>
      </rPr>
      <t>3580.000</t>
    </r>
  </si>
  <si>
    <r>
      <t xml:space="preserve">T </t>
    </r>
    <r>
      <rPr>
        <u/>
        <sz val="8"/>
        <color theme="1"/>
        <rFont val="Tahoma"/>
        <family val="2"/>
      </rPr>
      <t>184.700</t>
    </r>
  </si>
  <si>
    <r>
      <t xml:space="preserve">T </t>
    </r>
    <r>
      <rPr>
        <u/>
        <sz val="8"/>
        <color theme="1"/>
        <rFont val="Tahoma"/>
        <family val="2"/>
      </rPr>
      <t>2682.000</t>
    </r>
  </si>
  <si>
    <r>
      <t xml:space="preserve">TM </t>
    </r>
    <r>
      <rPr>
        <u/>
        <sz val="8"/>
        <color theme="1"/>
        <rFont val="Tahoma"/>
        <family val="2"/>
      </rPr>
      <t>51100.000</t>
    </r>
  </si>
  <si>
    <r>
      <t xml:space="preserve">M </t>
    </r>
    <r>
      <rPr>
        <u/>
        <sz val="8"/>
        <color theme="1"/>
        <rFont val="Tahoma"/>
        <family val="2"/>
      </rPr>
      <t>53690.000</t>
    </r>
  </si>
  <si>
    <r>
      <t xml:space="preserve">T </t>
    </r>
    <r>
      <rPr>
        <u/>
        <sz val="8"/>
        <color theme="1"/>
        <rFont val="Tahoma"/>
        <family val="2"/>
      </rPr>
      <t>117.950%</t>
    </r>
  </si>
  <si>
    <r>
      <t xml:space="preserve">T </t>
    </r>
    <r>
      <rPr>
        <u/>
        <sz val="8"/>
        <color theme="1"/>
        <rFont val="Tahoma"/>
        <family val="2"/>
      </rPr>
      <t>225.000</t>
    </r>
  </si>
  <si>
    <r>
      <t xml:space="preserve">T </t>
    </r>
    <r>
      <rPr>
        <u/>
        <sz val="8"/>
        <color theme="1"/>
        <rFont val="Tahoma"/>
        <family val="2"/>
      </rPr>
      <t>108.400</t>
    </r>
  </si>
  <si>
    <r>
      <t xml:space="preserve">T </t>
    </r>
    <r>
      <rPr>
        <u/>
        <sz val="8"/>
        <color theme="1"/>
        <rFont val="Tahoma"/>
        <family val="2"/>
      </rPr>
      <t>307.400</t>
    </r>
  </si>
  <si>
    <r>
      <t xml:space="preserve">T </t>
    </r>
    <r>
      <rPr>
        <u/>
        <sz val="8"/>
        <color theme="1"/>
        <rFont val="Tahoma"/>
        <family val="2"/>
      </rPr>
      <t>3553.000</t>
    </r>
  </si>
  <si>
    <r>
      <t xml:space="preserve">T </t>
    </r>
    <r>
      <rPr>
        <u/>
        <sz val="8"/>
        <color theme="1"/>
        <rFont val="Tahoma"/>
        <family val="2"/>
      </rPr>
      <t>185.300</t>
    </r>
  </si>
  <si>
    <r>
      <t xml:space="preserve">T </t>
    </r>
    <r>
      <rPr>
        <u/>
        <sz val="8"/>
        <color theme="1"/>
        <rFont val="Tahoma"/>
        <family val="2"/>
      </rPr>
      <t>2667.000</t>
    </r>
  </si>
  <si>
    <r>
      <t xml:space="preserve">M </t>
    </r>
    <r>
      <rPr>
        <u/>
        <sz val="8"/>
        <color theme="1"/>
        <rFont val="Tahoma"/>
        <family val="2"/>
      </rPr>
      <t>54770.000</t>
    </r>
  </si>
  <si>
    <r>
      <t xml:space="preserve">T </t>
    </r>
    <r>
      <rPr>
        <u/>
        <sz val="8"/>
        <color theme="1"/>
        <rFont val="Tahoma"/>
        <family val="2"/>
      </rPr>
      <t>118.474%</t>
    </r>
  </si>
  <si>
    <r>
      <t xml:space="preserve">T </t>
    </r>
    <r>
      <rPr>
        <u/>
        <sz val="8"/>
        <color theme="1"/>
        <rFont val="Tahoma"/>
        <family val="2"/>
      </rPr>
      <t>226.700</t>
    </r>
  </si>
  <si>
    <r>
      <t xml:space="preserve">T </t>
    </r>
    <r>
      <rPr>
        <u/>
        <sz val="8"/>
        <color theme="1"/>
        <rFont val="Tahoma"/>
        <family val="2"/>
      </rPr>
      <t>310.600</t>
    </r>
  </si>
  <si>
    <r>
      <t xml:space="preserve">T </t>
    </r>
    <r>
      <rPr>
        <u/>
        <sz val="8"/>
        <color theme="1"/>
        <rFont val="Tahoma"/>
        <family val="2"/>
      </rPr>
      <t>3585.000</t>
    </r>
  </si>
  <si>
    <r>
      <t xml:space="preserve">T </t>
    </r>
    <r>
      <rPr>
        <u/>
        <sz val="8"/>
        <color theme="1"/>
        <rFont val="Tahoma"/>
        <family val="2"/>
      </rPr>
      <t>185.100</t>
    </r>
  </si>
  <si>
    <r>
      <t xml:space="preserve">TM </t>
    </r>
    <r>
      <rPr>
        <u/>
        <sz val="8"/>
        <color theme="1"/>
        <rFont val="Tahoma"/>
        <family val="2"/>
      </rPr>
      <t>50950.000</t>
    </r>
  </si>
  <si>
    <r>
      <t xml:space="preserve">M </t>
    </r>
    <r>
      <rPr>
        <u/>
        <sz val="8"/>
        <color theme="1"/>
        <rFont val="Tahoma"/>
        <family val="2"/>
      </rPr>
      <t>53810.000</t>
    </r>
  </si>
  <si>
    <r>
      <t xml:space="preserve">T </t>
    </r>
    <r>
      <rPr>
        <u/>
        <sz val="8"/>
        <color theme="1"/>
        <rFont val="Tahoma"/>
        <family val="2"/>
      </rPr>
      <t>117.560%</t>
    </r>
  </si>
  <si>
    <r>
      <t xml:space="preserve">T </t>
    </r>
    <r>
      <rPr>
        <u/>
        <sz val="8"/>
        <color theme="1"/>
        <rFont val="Tahoma"/>
        <family val="2"/>
      </rPr>
      <t>225.900</t>
    </r>
  </si>
  <si>
    <r>
      <t xml:space="preserve">T </t>
    </r>
    <r>
      <rPr>
        <u/>
        <sz val="8"/>
        <color theme="1"/>
        <rFont val="Tahoma"/>
        <family val="2"/>
      </rPr>
      <t>107.800</t>
    </r>
  </si>
  <si>
    <r>
      <t xml:space="preserve">T </t>
    </r>
    <r>
      <rPr>
        <u/>
        <sz val="8"/>
        <color rgb="FF0000FF"/>
        <rFont val="Tahoma"/>
        <family val="2"/>
      </rPr>
      <t>309.600</t>
    </r>
  </si>
  <si>
    <r>
      <t xml:space="preserve">T </t>
    </r>
    <r>
      <rPr>
        <u/>
        <sz val="8"/>
        <color rgb="FF0000FF"/>
        <rFont val="Tahoma"/>
        <family val="2"/>
      </rPr>
      <t>3573.000</t>
    </r>
  </si>
  <si>
    <r>
      <t xml:space="preserve">T </t>
    </r>
    <r>
      <rPr>
        <u/>
        <sz val="8"/>
        <color rgb="FF0000FF"/>
        <rFont val="Tahoma"/>
        <family val="2"/>
      </rPr>
      <t>185.000</t>
    </r>
  </si>
  <si>
    <r>
      <t xml:space="preserve">T </t>
    </r>
    <r>
      <rPr>
        <u/>
        <sz val="8"/>
        <color rgb="FF0000FF"/>
        <rFont val="Tahoma"/>
        <family val="2"/>
      </rPr>
      <t>2679.000</t>
    </r>
  </si>
  <si>
    <r>
      <t xml:space="preserve">TM </t>
    </r>
    <r>
      <rPr>
        <u/>
        <sz val="8"/>
        <color rgb="FF0000FF"/>
        <rFont val="Tahoma"/>
        <family val="2"/>
      </rPr>
      <t>50890.000</t>
    </r>
  </si>
  <si>
    <r>
      <t xml:space="preserve">M </t>
    </r>
    <r>
      <rPr>
        <u/>
        <sz val="8"/>
        <color rgb="FF0000FF"/>
        <rFont val="Tahoma"/>
        <family val="2"/>
      </rPr>
      <t>54090.000</t>
    </r>
  </si>
  <si>
    <r>
      <t xml:space="preserve">T </t>
    </r>
    <r>
      <rPr>
        <u/>
        <sz val="8"/>
        <color rgb="FF0000FF"/>
        <rFont val="Tahoma"/>
        <family val="2"/>
      </rPr>
      <t>117.995%</t>
    </r>
  </si>
  <si>
    <r>
      <t xml:space="preserve">T </t>
    </r>
    <r>
      <rPr>
        <u/>
        <sz val="8"/>
        <color rgb="FF0000FF"/>
        <rFont val="Tahoma"/>
        <family val="2"/>
      </rPr>
      <t>225.900</t>
    </r>
  </si>
  <si>
    <r>
      <t xml:space="preserve">T </t>
    </r>
    <r>
      <rPr>
        <u/>
        <sz val="8"/>
        <color rgb="FF0000FF"/>
        <rFont val="Tahoma"/>
        <family val="2"/>
      </rPr>
      <t>108.200</t>
    </r>
  </si>
  <si>
    <r>
      <t xml:space="preserve">T </t>
    </r>
    <r>
      <rPr>
        <u/>
        <sz val="8"/>
        <color rgb="FF0000FF"/>
        <rFont val="Tahoma"/>
        <family val="2"/>
      </rPr>
      <t>1.915</t>
    </r>
  </si>
  <si>
    <r>
      <t xml:space="preserve">T </t>
    </r>
    <r>
      <rPr>
        <u/>
        <sz val="8"/>
        <color rgb="FF0000FF"/>
        <rFont val="Tahoma"/>
        <family val="2"/>
      </rPr>
      <t>17.510</t>
    </r>
  </si>
  <si>
    <r>
      <t xml:space="preserve">T </t>
    </r>
    <r>
      <rPr>
        <u/>
        <sz val="8"/>
        <color rgb="FF0000FF"/>
        <rFont val="Tahoma"/>
        <family val="2"/>
      </rPr>
      <t>10.880</t>
    </r>
  </si>
  <si>
    <r>
      <t xml:space="preserve">M </t>
    </r>
    <r>
      <rPr>
        <u/>
        <sz val="8"/>
        <color rgb="FF0000FF"/>
        <rFont val="Tahoma"/>
        <family val="2"/>
      </rPr>
      <t>593.900</t>
    </r>
  </si>
  <si>
    <r>
      <t xml:space="preserve">T </t>
    </r>
    <r>
      <rPr>
        <u/>
        <sz val="8"/>
        <color rgb="FF0000FF"/>
        <rFont val="Tahoma"/>
        <family val="2"/>
      </rPr>
      <t>0.459%</t>
    </r>
  </si>
  <si>
    <r>
      <t xml:space="preserve">T </t>
    </r>
    <r>
      <rPr>
        <u/>
        <sz val="8"/>
        <color rgb="FF0000FF"/>
        <rFont val="Tahoma"/>
        <family val="2"/>
      </rPr>
      <t>0.862</t>
    </r>
  </si>
  <si>
    <r>
      <t xml:space="preserve">T </t>
    </r>
    <r>
      <rPr>
        <u/>
        <sz val="8"/>
        <color rgb="FF0000FF"/>
        <rFont val="Tahoma"/>
        <family val="2"/>
      </rPr>
      <t>0.490</t>
    </r>
  </si>
  <si>
    <r>
      <t xml:space="preserve">T </t>
    </r>
    <r>
      <rPr>
        <u/>
        <sz val="8"/>
        <color rgb="FF0000FF"/>
        <rFont val="Tahoma"/>
        <family val="2"/>
      </rPr>
      <t>0.406</t>
    </r>
  </si>
  <si>
    <r>
      <t xml:space="preserve">M </t>
    </r>
    <r>
      <rPr>
        <u/>
        <sz val="8"/>
        <color rgb="FF0000FF"/>
        <rFont val="Tahoma"/>
        <family val="2"/>
      </rPr>
      <t>1.098</t>
    </r>
  </si>
  <si>
    <r>
      <t xml:space="preserve">T </t>
    </r>
    <r>
      <rPr>
        <u/>
        <sz val="8"/>
        <color rgb="FF0000FF"/>
        <rFont val="Tahoma"/>
        <family val="2"/>
      </rPr>
      <t>0.307</t>
    </r>
  </si>
  <si>
    <r>
      <t xml:space="preserve">TM </t>
    </r>
    <r>
      <rPr>
        <u/>
        <sz val="8"/>
        <color theme="1"/>
        <rFont val="Tahoma"/>
        <family val="2"/>
      </rPr>
      <t>182.000</t>
    </r>
  </si>
  <si>
    <r>
      <t xml:space="preserve">T </t>
    </r>
    <r>
      <rPr>
        <u/>
        <sz val="8"/>
        <color theme="1"/>
        <rFont val="Tahoma"/>
        <family val="2"/>
      </rPr>
      <t>119.633%</t>
    </r>
  </si>
  <si>
    <r>
      <t xml:space="preserve">TM </t>
    </r>
    <r>
      <rPr>
        <u/>
        <sz val="8"/>
        <color theme="1"/>
        <rFont val="Tahoma"/>
        <family val="2"/>
      </rPr>
      <t>180.200</t>
    </r>
  </si>
  <si>
    <r>
      <t xml:space="preserve">T </t>
    </r>
    <r>
      <rPr>
        <u/>
        <sz val="8"/>
        <color theme="1"/>
        <rFont val="Tahoma"/>
        <family val="2"/>
      </rPr>
      <t>118.951%</t>
    </r>
  </si>
  <si>
    <r>
      <t xml:space="preserve">TM </t>
    </r>
    <r>
      <rPr>
        <u/>
        <sz val="8"/>
        <color theme="1"/>
        <rFont val="Tahoma"/>
        <family val="2"/>
      </rPr>
      <t>180.500</t>
    </r>
  </si>
  <si>
    <r>
      <t xml:space="preserve">T </t>
    </r>
    <r>
      <rPr>
        <u/>
        <sz val="8"/>
        <color theme="1"/>
        <rFont val="Tahoma"/>
        <family val="2"/>
      </rPr>
      <t>119.313%</t>
    </r>
  </si>
  <si>
    <r>
      <t xml:space="preserve">TM </t>
    </r>
    <r>
      <rPr>
        <u/>
        <sz val="8"/>
        <color rgb="FF0000FF"/>
        <rFont val="Tahoma"/>
        <family val="2"/>
      </rPr>
      <t>180.900</t>
    </r>
  </si>
  <si>
    <r>
      <t xml:space="preserve">T </t>
    </r>
    <r>
      <rPr>
        <u/>
        <sz val="8"/>
        <color rgb="FF0000FF"/>
        <rFont val="Tahoma"/>
        <family val="2"/>
      </rPr>
      <t>119.299%</t>
    </r>
  </si>
  <si>
    <r>
      <t xml:space="preserve">TM </t>
    </r>
    <r>
      <rPr>
        <u/>
        <sz val="8"/>
        <color rgb="FF0000FF"/>
        <rFont val="Tahoma"/>
        <family val="2"/>
      </rPr>
      <t>0.955</t>
    </r>
  </si>
  <si>
    <r>
      <t xml:space="preserve">T </t>
    </r>
    <r>
      <rPr>
        <u/>
        <sz val="8"/>
        <color theme="1"/>
        <rFont val="Tahoma"/>
        <family val="2"/>
      </rPr>
      <t>117.528%</t>
    </r>
  </si>
  <si>
    <r>
      <t xml:space="preserve">T </t>
    </r>
    <r>
      <rPr>
        <u/>
        <sz val="8"/>
        <color theme="1"/>
        <rFont val="Tahoma"/>
        <family val="2"/>
      </rPr>
      <t>117.402%</t>
    </r>
  </si>
  <si>
    <r>
      <t xml:space="preserve">T </t>
    </r>
    <r>
      <rPr>
        <u/>
        <sz val="8"/>
        <color theme="1"/>
        <rFont val="Tahoma"/>
        <family val="2"/>
      </rPr>
      <t>117.806%</t>
    </r>
  </si>
  <si>
    <r>
      <t xml:space="preserve">T </t>
    </r>
    <r>
      <rPr>
        <u/>
        <sz val="8"/>
        <color rgb="FF0000FF"/>
        <rFont val="Tahoma"/>
        <family val="2"/>
      </rPr>
      <t>117.579%</t>
    </r>
  </si>
  <si>
    <r>
      <t xml:space="preserve">T </t>
    </r>
    <r>
      <rPr>
        <u/>
        <sz val="8"/>
        <color rgb="FF0000FF"/>
        <rFont val="Tahoma"/>
        <family val="2"/>
      </rPr>
      <t>0.207%</t>
    </r>
  </si>
  <si>
    <r>
      <t xml:space="preserve">T </t>
    </r>
    <r>
      <rPr>
        <u/>
        <sz val="8"/>
        <color rgb="FF0000FF"/>
        <rFont val="Tahoma"/>
        <family val="2"/>
      </rPr>
      <t>0.176</t>
    </r>
  </si>
  <si>
    <r>
      <t xml:space="preserve">T </t>
    </r>
    <r>
      <rPr>
        <u/>
        <sz val="8"/>
        <color theme="1"/>
        <rFont val="Tahoma"/>
        <family val="2"/>
      </rPr>
      <t>109.318%</t>
    </r>
  </si>
  <si>
    <r>
      <t xml:space="preserve">T </t>
    </r>
    <r>
      <rPr>
        <u/>
        <sz val="8"/>
        <color theme="1"/>
        <rFont val="Tahoma"/>
        <family val="2"/>
      </rPr>
      <t>109.512%</t>
    </r>
  </si>
  <si>
    <r>
      <t xml:space="preserve">T </t>
    </r>
    <r>
      <rPr>
        <u/>
        <sz val="8"/>
        <color theme="1"/>
        <rFont val="Tahoma"/>
        <family val="2"/>
      </rPr>
      <t>109.547%</t>
    </r>
  </si>
  <si>
    <r>
      <t xml:space="preserve">T </t>
    </r>
    <r>
      <rPr>
        <u/>
        <sz val="8"/>
        <color rgb="FF0000FF"/>
        <rFont val="Tahoma"/>
        <family val="2"/>
      </rPr>
      <t>109.459%</t>
    </r>
  </si>
  <si>
    <r>
      <t xml:space="preserve">T </t>
    </r>
    <r>
      <rPr>
        <u/>
        <sz val="8"/>
        <color rgb="FF0000FF"/>
        <rFont val="Tahoma"/>
        <family val="2"/>
      </rPr>
      <t>0.123%</t>
    </r>
  </si>
  <si>
    <r>
      <t xml:space="preserve">T </t>
    </r>
    <r>
      <rPr>
        <u/>
        <sz val="8"/>
        <color rgb="FF0000FF"/>
        <rFont val="Tahoma"/>
        <family val="2"/>
      </rPr>
      <t>0.113</t>
    </r>
  </si>
  <si>
    <r>
      <t>SNE-51-C1</t>
    </r>
    <r>
      <rPr>
        <sz val="7"/>
        <color theme="1"/>
        <rFont val="Tahoma"/>
        <family val="2"/>
      </rPr>
      <t>2/25/2014 6:03:33 PM</t>
    </r>
  </si>
  <si>
    <r>
      <t xml:space="preserve">T </t>
    </r>
    <r>
      <rPr>
        <u/>
        <sz val="8"/>
        <color theme="1"/>
        <rFont val="Tahoma"/>
        <family val="2"/>
      </rPr>
      <t>555.600</t>
    </r>
  </si>
  <si>
    <r>
      <t xml:space="preserve">T </t>
    </r>
    <r>
      <rPr>
        <u/>
        <sz val="8"/>
        <color theme="1"/>
        <rFont val="Tahoma"/>
        <family val="2"/>
      </rPr>
      <t>6672.000</t>
    </r>
  </si>
  <si>
    <r>
      <t xml:space="preserve">T </t>
    </r>
    <r>
      <rPr>
        <u/>
        <sz val="8"/>
        <color theme="1"/>
        <rFont val="Tahoma"/>
        <family val="2"/>
      </rPr>
      <t>3845.000</t>
    </r>
  </si>
  <si>
    <r>
      <t xml:space="preserve">TM </t>
    </r>
    <r>
      <rPr>
        <u/>
        <sz val="8"/>
        <color theme="1"/>
        <rFont val="Tahoma"/>
        <family val="2"/>
      </rPr>
      <t>45910.000</t>
    </r>
  </si>
  <si>
    <r>
      <t xml:space="preserve">M </t>
    </r>
    <r>
      <rPr>
        <u/>
        <sz val="8"/>
        <color theme="1"/>
        <rFont val="Tahoma"/>
        <family val="2"/>
      </rPr>
      <t>66270.000</t>
    </r>
  </si>
  <si>
    <r>
      <t xml:space="preserve">T </t>
    </r>
    <r>
      <rPr>
        <u/>
        <sz val="8"/>
        <color theme="1"/>
        <rFont val="Tahoma"/>
        <family val="2"/>
      </rPr>
      <t>112.977%</t>
    </r>
  </si>
  <si>
    <r>
      <t xml:space="preserve">T </t>
    </r>
    <r>
      <rPr>
        <u/>
        <sz val="8"/>
        <color theme="1"/>
        <rFont val="Tahoma"/>
        <family val="2"/>
      </rPr>
      <t>149.800</t>
    </r>
  </si>
  <si>
    <r>
      <t xml:space="preserve">T </t>
    </r>
    <r>
      <rPr>
        <u/>
        <sz val="8"/>
        <color theme="1"/>
        <rFont val="Tahoma"/>
        <family val="2"/>
      </rPr>
      <t>556.800</t>
    </r>
  </si>
  <si>
    <r>
      <t xml:space="preserve">T </t>
    </r>
    <r>
      <rPr>
        <u/>
        <sz val="8"/>
        <color theme="1"/>
        <rFont val="Tahoma"/>
        <family val="2"/>
      </rPr>
      <t>6692.000</t>
    </r>
  </si>
  <si>
    <r>
      <t xml:space="preserve">T </t>
    </r>
    <r>
      <rPr>
        <u/>
        <sz val="8"/>
        <color theme="1"/>
        <rFont val="Tahoma"/>
        <family val="2"/>
      </rPr>
      <t>135.800</t>
    </r>
  </si>
  <si>
    <r>
      <t xml:space="preserve">T </t>
    </r>
    <r>
      <rPr>
        <u/>
        <sz val="8"/>
        <color theme="1"/>
        <rFont val="Tahoma"/>
        <family val="2"/>
      </rPr>
      <t>3848.000</t>
    </r>
  </si>
  <si>
    <r>
      <t xml:space="preserve">TM </t>
    </r>
    <r>
      <rPr>
        <u/>
        <sz val="8"/>
        <color theme="1"/>
        <rFont val="Tahoma"/>
        <family val="2"/>
      </rPr>
      <t>45900.000</t>
    </r>
  </si>
  <si>
    <r>
      <t xml:space="preserve">M </t>
    </r>
    <r>
      <rPr>
        <u/>
        <sz val="8"/>
        <color theme="1"/>
        <rFont val="Tahoma"/>
        <family val="2"/>
      </rPr>
      <t>66400.000</t>
    </r>
  </si>
  <si>
    <r>
      <t xml:space="preserve">T </t>
    </r>
    <r>
      <rPr>
        <u/>
        <sz val="8"/>
        <color theme="1"/>
        <rFont val="Tahoma"/>
        <family val="2"/>
      </rPr>
      <t>113.138%</t>
    </r>
  </si>
  <si>
    <r>
      <t xml:space="preserve">T </t>
    </r>
    <r>
      <rPr>
        <u/>
        <sz val="8"/>
        <color theme="1"/>
        <rFont val="Tahoma"/>
        <family val="2"/>
      </rPr>
      <t>272.800</t>
    </r>
  </si>
  <si>
    <r>
      <t xml:space="preserve">T </t>
    </r>
    <r>
      <rPr>
        <u/>
        <sz val="8"/>
        <color theme="1"/>
        <rFont val="Tahoma"/>
        <family val="2"/>
      </rPr>
      <t>150.000</t>
    </r>
  </si>
  <si>
    <r>
      <t xml:space="preserve">T </t>
    </r>
    <r>
      <rPr>
        <u/>
        <sz val="8"/>
        <color theme="1"/>
        <rFont val="Tahoma"/>
        <family val="2"/>
      </rPr>
      <t>548.400</t>
    </r>
  </si>
  <si>
    <r>
      <t xml:space="preserve">T </t>
    </r>
    <r>
      <rPr>
        <u/>
        <sz val="8"/>
        <color theme="1"/>
        <rFont val="Tahoma"/>
        <family val="2"/>
      </rPr>
      <t>6625.000</t>
    </r>
  </si>
  <si>
    <r>
      <t xml:space="preserve">T </t>
    </r>
    <r>
      <rPr>
        <u/>
        <sz val="8"/>
        <color theme="1"/>
        <rFont val="Tahoma"/>
        <family val="2"/>
      </rPr>
      <t>135.500</t>
    </r>
  </si>
  <si>
    <r>
      <t xml:space="preserve">T </t>
    </r>
    <r>
      <rPr>
        <u/>
        <sz val="8"/>
        <color theme="1"/>
        <rFont val="Tahoma"/>
        <family val="2"/>
      </rPr>
      <t>3832.000</t>
    </r>
  </si>
  <si>
    <r>
      <t xml:space="preserve">TM </t>
    </r>
    <r>
      <rPr>
        <u/>
        <sz val="8"/>
        <color theme="1"/>
        <rFont val="Tahoma"/>
        <family val="2"/>
      </rPr>
      <t>45680.000</t>
    </r>
  </si>
  <si>
    <r>
      <t xml:space="preserve">M </t>
    </r>
    <r>
      <rPr>
        <u/>
        <sz val="8"/>
        <color theme="1"/>
        <rFont val="Tahoma"/>
        <family val="2"/>
      </rPr>
      <t>66030.000</t>
    </r>
  </si>
  <si>
    <r>
      <t xml:space="preserve">T </t>
    </r>
    <r>
      <rPr>
        <u/>
        <sz val="8"/>
        <color theme="1"/>
        <rFont val="Tahoma"/>
        <family val="2"/>
      </rPr>
      <t>113.468%</t>
    </r>
  </si>
  <si>
    <r>
      <t xml:space="preserve">T </t>
    </r>
    <r>
      <rPr>
        <u/>
        <sz val="8"/>
        <color theme="1"/>
        <rFont val="Tahoma"/>
        <family val="2"/>
      </rPr>
      <t>273.000</t>
    </r>
  </si>
  <si>
    <r>
      <t xml:space="preserve">T </t>
    </r>
    <r>
      <rPr>
        <u/>
        <sz val="8"/>
        <color theme="1"/>
        <rFont val="Tahoma"/>
        <family val="2"/>
      </rPr>
      <t>149.200</t>
    </r>
  </si>
  <si>
    <r>
      <t xml:space="preserve">T </t>
    </r>
    <r>
      <rPr>
        <u/>
        <sz val="8"/>
        <color rgb="FF0000FF"/>
        <rFont val="Tahoma"/>
        <family val="2"/>
      </rPr>
      <t>553.600</t>
    </r>
  </si>
  <si>
    <r>
      <t xml:space="preserve">T </t>
    </r>
    <r>
      <rPr>
        <u/>
        <sz val="8"/>
        <color rgb="FF0000FF"/>
        <rFont val="Tahoma"/>
        <family val="2"/>
      </rPr>
      <t>6663.000</t>
    </r>
  </si>
  <si>
    <r>
      <t xml:space="preserve">T </t>
    </r>
    <r>
      <rPr>
        <u/>
        <sz val="8"/>
        <color rgb="FF0000FF"/>
        <rFont val="Tahoma"/>
        <family val="2"/>
      </rPr>
      <t>129.300</t>
    </r>
  </si>
  <si>
    <r>
      <t xml:space="preserve">T </t>
    </r>
    <r>
      <rPr>
        <u/>
        <sz val="8"/>
        <color rgb="FF0000FF"/>
        <rFont val="Tahoma"/>
        <family val="2"/>
      </rPr>
      <t>3842.000</t>
    </r>
  </si>
  <si>
    <r>
      <t xml:space="preserve">TM </t>
    </r>
    <r>
      <rPr>
        <u/>
        <sz val="8"/>
        <color rgb="FF0000FF"/>
        <rFont val="Tahoma"/>
        <family val="2"/>
      </rPr>
      <t>45830.000</t>
    </r>
  </si>
  <si>
    <r>
      <t xml:space="preserve">M </t>
    </r>
    <r>
      <rPr>
        <u/>
        <sz val="8"/>
        <color rgb="FF0000FF"/>
        <rFont val="Tahoma"/>
        <family val="2"/>
      </rPr>
      <t>66230.000</t>
    </r>
  </si>
  <si>
    <r>
      <t xml:space="preserve">T </t>
    </r>
    <r>
      <rPr>
        <u/>
        <sz val="8"/>
        <color rgb="FF0000FF"/>
        <rFont val="Tahoma"/>
        <family val="2"/>
      </rPr>
      <t>113.194%</t>
    </r>
  </si>
  <si>
    <r>
      <t xml:space="preserve">T </t>
    </r>
    <r>
      <rPr>
        <u/>
        <sz val="8"/>
        <color rgb="FF0000FF"/>
        <rFont val="Tahoma"/>
        <family val="2"/>
      </rPr>
      <t>273.400</t>
    </r>
  </si>
  <si>
    <r>
      <t xml:space="preserve">T </t>
    </r>
    <r>
      <rPr>
        <u/>
        <sz val="8"/>
        <color rgb="FF0000FF"/>
        <rFont val="Tahoma"/>
        <family val="2"/>
      </rPr>
      <t>149.600</t>
    </r>
  </si>
  <si>
    <r>
      <t xml:space="preserve">T </t>
    </r>
    <r>
      <rPr>
        <u/>
        <sz val="8"/>
        <color rgb="FF0000FF"/>
        <rFont val="Tahoma"/>
        <family val="2"/>
      </rPr>
      <t>4.560</t>
    </r>
  </si>
  <si>
    <r>
      <t xml:space="preserve">T </t>
    </r>
    <r>
      <rPr>
        <u/>
        <sz val="8"/>
        <color rgb="FF0000FF"/>
        <rFont val="Tahoma"/>
        <family val="2"/>
      </rPr>
      <t>34.370</t>
    </r>
  </si>
  <si>
    <r>
      <t xml:space="preserve">T </t>
    </r>
    <r>
      <rPr>
        <u/>
        <sz val="8"/>
        <color rgb="FF0000FF"/>
        <rFont val="Tahoma"/>
        <family val="2"/>
      </rPr>
      <t>10.980</t>
    </r>
  </si>
  <si>
    <r>
      <t xml:space="preserve">T </t>
    </r>
    <r>
      <rPr>
        <u/>
        <sz val="8"/>
        <color rgb="FF0000FF"/>
        <rFont val="Tahoma"/>
        <family val="2"/>
      </rPr>
      <t>8.487</t>
    </r>
  </si>
  <si>
    <r>
      <t xml:space="preserve">TM </t>
    </r>
    <r>
      <rPr>
        <u/>
        <sz val="8"/>
        <color rgb="FF0000FF"/>
        <rFont val="Tahoma"/>
        <family val="2"/>
      </rPr>
      <t>132.800</t>
    </r>
  </si>
  <si>
    <r>
      <t xml:space="preserve">M </t>
    </r>
    <r>
      <rPr>
        <u/>
        <sz val="8"/>
        <color rgb="FF0000FF"/>
        <rFont val="Tahoma"/>
        <family val="2"/>
      </rPr>
      <t>185.500</t>
    </r>
  </si>
  <si>
    <r>
      <t xml:space="preserve">T </t>
    </r>
    <r>
      <rPr>
        <u/>
        <sz val="8"/>
        <color rgb="FF0000FF"/>
        <rFont val="Tahoma"/>
        <family val="2"/>
      </rPr>
      <t>0.250%</t>
    </r>
  </si>
  <si>
    <r>
      <t xml:space="preserve">T </t>
    </r>
    <r>
      <rPr>
        <u/>
        <sz val="8"/>
        <color rgb="FF0000FF"/>
        <rFont val="Tahoma"/>
        <family val="2"/>
      </rPr>
      <t>0.971</t>
    </r>
  </si>
  <si>
    <r>
      <t xml:space="preserve">T </t>
    </r>
    <r>
      <rPr>
        <u/>
        <sz val="8"/>
        <color rgb="FF0000FF"/>
        <rFont val="Tahoma"/>
        <family val="2"/>
      </rPr>
      <t>0.824</t>
    </r>
  </si>
  <si>
    <r>
      <t xml:space="preserve">T </t>
    </r>
    <r>
      <rPr>
        <u/>
        <sz val="8"/>
        <color rgb="FF0000FF"/>
        <rFont val="Tahoma"/>
        <family val="2"/>
      </rPr>
      <t>0.516</t>
    </r>
  </si>
  <si>
    <r>
      <t xml:space="preserve">T </t>
    </r>
    <r>
      <rPr>
        <u/>
        <sz val="8"/>
        <color rgb="FF0000FF"/>
        <rFont val="Tahoma"/>
        <family val="2"/>
      </rPr>
      <t>8.493</t>
    </r>
  </si>
  <si>
    <r>
      <t xml:space="preserve">T </t>
    </r>
    <r>
      <rPr>
        <u/>
        <sz val="8"/>
        <color rgb="FF0000FF"/>
        <rFont val="Tahoma"/>
        <family val="2"/>
      </rPr>
      <t>0.221</t>
    </r>
  </si>
  <si>
    <r>
      <t xml:space="preserve">TM </t>
    </r>
    <r>
      <rPr>
        <u/>
        <sz val="8"/>
        <color rgb="FF0000FF"/>
        <rFont val="Tahoma"/>
        <family val="2"/>
      </rPr>
      <t>0.290</t>
    </r>
  </si>
  <si>
    <r>
      <t xml:space="preserve">M </t>
    </r>
    <r>
      <rPr>
        <u/>
        <sz val="8"/>
        <color rgb="FF0000FF"/>
        <rFont val="Tahoma"/>
        <family val="2"/>
      </rPr>
      <t>0.280</t>
    </r>
  </si>
  <si>
    <r>
      <t xml:space="preserve">T </t>
    </r>
    <r>
      <rPr>
        <u/>
        <sz val="8"/>
        <color rgb="FF0000FF"/>
        <rFont val="Tahoma"/>
        <family val="2"/>
      </rPr>
      <t>0.355</t>
    </r>
  </si>
  <si>
    <r>
      <t xml:space="preserve">TM </t>
    </r>
    <r>
      <rPr>
        <u/>
        <sz val="8"/>
        <color theme="1"/>
        <rFont val="Tahoma"/>
        <family val="2"/>
      </rPr>
      <t>362.200</t>
    </r>
  </si>
  <si>
    <r>
      <t xml:space="preserve">T </t>
    </r>
    <r>
      <rPr>
        <u/>
        <sz val="8"/>
        <color theme="1"/>
        <rFont val="Tahoma"/>
        <family val="2"/>
      </rPr>
      <t>115.671%</t>
    </r>
  </si>
  <si>
    <r>
      <t xml:space="preserve">TM </t>
    </r>
    <r>
      <rPr>
        <u/>
        <sz val="8"/>
        <color theme="1"/>
        <rFont val="Tahoma"/>
        <family val="2"/>
      </rPr>
      <t>365.200</t>
    </r>
  </si>
  <si>
    <r>
      <t xml:space="preserve">T </t>
    </r>
    <r>
      <rPr>
        <u/>
        <sz val="8"/>
        <color theme="1"/>
        <rFont val="Tahoma"/>
        <family val="2"/>
      </rPr>
      <t>114.943%</t>
    </r>
  </si>
  <si>
    <r>
      <t xml:space="preserve">TM </t>
    </r>
    <r>
      <rPr>
        <u/>
        <sz val="8"/>
        <color theme="1"/>
        <rFont val="Tahoma"/>
        <family val="2"/>
      </rPr>
      <t>362.800</t>
    </r>
  </si>
  <si>
    <r>
      <t xml:space="preserve">T </t>
    </r>
    <r>
      <rPr>
        <u/>
        <sz val="8"/>
        <color theme="1"/>
        <rFont val="Tahoma"/>
        <family val="2"/>
      </rPr>
      <t>115.127%</t>
    </r>
  </si>
  <si>
    <r>
      <t xml:space="preserve">T </t>
    </r>
    <r>
      <rPr>
        <u/>
        <sz val="8"/>
        <color rgb="FF0000FF"/>
        <rFont val="Tahoma"/>
        <family val="2"/>
      </rPr>
      <t>115.247%</t>
    </r>
  </si>
  <si>
    <r>
      <t xml:space="preserve">TM </t>
    </r>
    <r>
      <rPr>
        <u/>
        <sz val="8"/>
        <color rgb="FF0000FF"/>
        <rFont val="Tahoma"/>
        <family val="2"/>
      </rPr>
      <t>1.580</t>
    </r>
  </si>
  <si>
    <r>
      <t xml:space="preserve">TM </t>
    </r>
    <r>
      <rPr>
        <u/>
        <sz val="8"/>
        <color rgb="FF0000FF"/>
        <rFont val="Tahoma"/>
        <family val="2"/>
      </rPr>
      <t>0.435</t>
    </r>
  </si>
  <si>
    <r>
      <t xml:space="preserve">T </t>
    </r>
    <r>
      <rPr>
        <u/>
        <sz val="8"/>
        <color theme="1"/>
        <rFont val="Tahoma"/>
        <family val="2"/>
      </rPr>
      <t>114.238%</t>
    </r>
  </si>
  <si>
    <r>
      <t xml:space="preserve">T </t>
    </r>
    <r>
      <rPr>
        <u/>
        <sz val="8"/>
        <color theme="1"/>
        <rFont val="Tahoma"/>
        <family val="2"/>
      </rPr>
      <t>113.844%</t>
    </r>
  </si>
  <si>
    <r>
      <t xml:space="preserve">T </t>
    </r>
    <r>
      <rPr>
        <u/>
        <sz val="8"/>
        <color theme="1"/>
        <rFont val="Tahoma"/>
        <family val="2"/>
      </rPr>
      <t>113.877%</t>
    </r>
  </si>
  <si>
    <r>
      <t xml:space="preserve">T </t>
    </r>
    <r>
      <rPr>
        <u/>
        <sz val="8"/>
        <color rgb="FF0000FF"/>
        <rFont val="Tahoma"/>
        <family val="2"/>
      </rPr>
      <t>113.986%</t>
    </r>
  </si>
  <si>
    <r>
      <t xml:space="preserve">T </t>
    </r>
    <r>
      <rPr>
        <u/>
        <sz val="8"/>
        <color rgb="FF0000FF"/>
        <rFont val="Tahoma"/>
        <family val="2"/>
      </rPr>
      <t>0.192</t>
    </r>
  </si>
  <si>
    <r>
      <t xml:space="preserve">T </t>
    </r>
    <r>
      <rPr>
        <u/>
        <sz val="8"/>
        <color theme="1"/>
        <rFont val="Tahoma"/>
        <family val="2"/>
      </rPr>
      <t>107.163%</t>
    </r>
  </si>
  <si>
    <r>
      <t xml:space="preserve">T </t>
    </r>
    <r>
      <rPr>
        <u/>
        <sz val="8"/>
        <color theme="1"/>
        <rFont val="Tahoma"/>
        <family val="2"/>
      </rPr>
      <t>107.765%</t>
    </r>
  </si>
  <si>
    <r>
      <t xml:space="preserve">T </t>
    </r>
    <r>
      <rPr>
        <u/>
        <sz val="8"/>
        <color theme="1"/>
        <rFont val="Tahoma"/>
        <family val="2"/>
      </rPr>
      <t>107.237%</t>
    </r>
  </si>
  <si>
    <r>
      <t xml:space="preserve">T </t>
    </r>
    <r>
      <rPr>
        <u/>
        <sz val="8"/>
        <color rgb="FF0000FF"/>
        <rFont val="Tahoma"/>
        <family val="2"/>
      </rPr>
      <t>107.388%</t>
    </r>
  </si>
  <si>
    <r>
      <t xml:space="preserve">T </t>
    </r>
    <r>
      <rPr>
        <u/>
        <sz val="8"/>
        <color rgb="FF0000FF"/>
        <rFont val="Tahoma"/>
        <family val="2"/>
      </rPr>
      <t>0.329%</t>
    </r>
  </si>
  <si>
    <r>
      <t>SNW-60-C1</t>
    </r>
    <r>
      <rPr>
        <sz val="7"/>
        <color theme="1"/>
        <rFont val="Tahoma"/>
        <family val="2"/>
      </rPr>
      <t>2/25/2014 6:10:57 PM</t>
    </r>
  </si>
  <si>
    <r>
      <t xml:space="preserve">T </t>
    </r>
    <r>
      <rPr>
        <u/>
        <sz val="8"/>
        <color theme="1"/>
        <rFont val="Tahoma"/>
        <family val="2"/>
      </rPr>
      <t>526.800</t>
    </r>
  </si>
  <si>
    <r>
      <t xml:space="preserve">T </t>
    </r>
    <r>
      <rPr>
        <u/>
        <sz val="8"/>
        <color theme="1"/>
        <rFont val="Tahoma"/>
        <family val="2"/>
      </rPr>
      <t>5271.000</t>
    </r>
  </si>
  <si>
    <r>
      <t xml:space="preserve">T </t>
    </r>
    <r>
      <rPr>
        <u/>
        <sz val="8"/>
        <color theme="1"/>
        <rFont val="Tahoma"/>
        <family val="2"/>
      </rPr>
      <t>243.400</t>
    </r>
  </si>
  <si>
    <r>
      <t xml:space="preserve">T </t>
    </r>
    <r>
      <rPr>
        <u/>
        <sz val="8"/>
        <color theme="1"/>
        <rFont val="Tahoma"/>
        <family val="2"/>
      </rPr>
      <t>3512.000</t>
    </r>
  </si>
  <si>
    <r>
      <t xml:space="preserve">TM </t>
    </r>
    <r>
      <rPr>
        <u/>
        <sz val="8"/>
        <color theme="1"/>
        <rFont val="Tahoma"/>
        <family val="2"/>
      </rPr>
      <t>51450.000</t>
    </r>
  </si>
  <si>
    <r>
      <t xml:space="preserve">M </t>
    </r>
    <r>
      <rPr>
        <u/>
        <sz val="8"/>
        <color theme="1"/>
        <rFont val="Tahoma"/>
        <family val="2"/>
      </rPr>
      <t>49100.000</t>
    </r>
  </si>
  <si>
    <r>
      <t xml:space="preserve">T </t>
    </r>
    <r>
      <rPr>
        <u/>
        <sz val="8"/>
        <color theme="1"/>
        <rFont val="Tahoma"/>
        <family val="2"/>
      </rPr>
      <t>109.545%</t>
    </r>
  </si>
  <si>
    <r>
      <t xml:space="preserve">T </t>
    </r>
    <r>
      <rPr>
        <u/>
        <sz val="8"/>
        <color theme="1"/>
        <rFont val="Tahoma"/>
        <family val="2"/>
      </rPr>
      <t>212.400</t>
    </r>
  </si>
  <si>
    <r>
      <t xml:space="preserve">T </t>
    </r>
    <r>
      <rPr>
        <u/>
        <sz val="8"/>
        <color theme="1"/>
        <rFont val="Tahoma"/>
        <family val="2"/>
      </rPr>
      <t>525.400</t>
    </r>
  </si>
  <si>
    <r>
      <t xml:space="preserve">T </t>
    </r>
    <r>
      <rPr>
        <u/>
        <sz val="8"/>
        <color theme="1"/>
        <rFont val="Tahoma"/>
        <family val="2"/>
      </rPr>
      <t>5254.000</t>
    </r>
  </si>
  <si>
    <r>
      <t xml:space="preserve">T </t>
    </r>
    <r>
      <rPr>
        <u/>
        <sz val="8"/>
        <color theme="1"/>
        <rFont val="Tahoma"/>
        <family val="2"/>
      </rPr>
      <t>243.500</t>
    </r>
  </si>
  <si>
    <r>
      <t xml:space="preserve">T </t>
    </r>
    <r>
      <rPr>
        <u/>
        <sz val="8"/>
        <color theme="1"/>
        <rFont val="Tahoma"/>
        <family val="2"/>
      </rPr>
      <t>3498.000</t>
    </r>
  </si>
  <si>
    <r>
      <t xml:space="preserve">TM </t>
    </r>
    <r>
      <rPr>
        <u/>
        <sz val="8"/>
        <color theme="1"/>
        <rFont val="Tahoma"/>
        <family val="2"/>
      </rPr>
      <t>51130.000</t>
    </r>
  </si>
  <si>
    <r>
      <t xml:space="preserve">M </t>
    </r>
    <r>
      <rPr>
        <u/>
        <sz val="8"/>
        <color theme="1"/>
        <rFont val="Tahoma"/>
        <family val="2"/>
      </rPr>
      <t>49740.000</t>
    </r>
  </si>
  <si>
    <r>
      <t xml:space="preserve">T </t>
    </r>
    <r>
      <rPr>
        <u/>
        <sz val="8"/>
        <color theme="1"/>
        <rFont val="Tahoma"/>
        <family val="2"/>
      </rPr>
      <t>109.880%</t>
    </r>
  </si>
  <si>
    <r>
      <t xml:space="preserve">T </t>
    </r>
    <r>
      <rPr>
        <u/>
        <sz val="8"/>
        <color theme="1"/>
        <rFont val="Tahoma"/>
        <family val="2"/>
      </rPr>
      <t>211.500</t>
    </r>
  </si>
  <si>
    <r>
      <t xml:space="preserve">T </t>
    </r>
    <r>
      <rPr>
        <u/>
        <sz val="8"/>
        <color theme="1"/>
        <rFont val="Tahoma"/>
        <family val="2"/>
      </rPr>
      <t>130.500</t>
    </r>
  </si>
  <si>
    <r>
      <t xml:space="preserve">T </t>
    </r>
    <r>
      <rPr>
        <u/>
        <sz val="8"/>
        <color theme="1"/>
        <rFont val="Tahoma"/>
        <family val="2"/>
      </rPr>
      <t>522.100</t>
    </r>
  </si>
  <si>
    <r>
      <t xml:space="preserve">T </t>
    </r>
    <r>
      <rPr>
        <u/>
        <sz val="8"/>
        <color theme="1"/>
        <rFont val="Tahoma"/>
        <family val="2"/>
      </rPr>
      <t>5263.000</t>
    </r>
  </si>
  <si>
    <r>
      <t xml:space="preserve">T </t>
    </r>
    <r>
      <rPr>
        <u/>
        <sz val="8"/>
        <color theme="1"/>
        <rFont val="Tahoma"/>
        <family val="2"/>
      </rPr>
      <t>243.000</t>
    </r>
  </si>
  <si>
    <r>
      <t xml:space="preserve">T </t>
    </r>
    <r>
      <rPr>
        <u/>
        <sz val="8"/>
        <color theme="1"/>
        <rFont val="Tahoma"/>
        <family val="2"/>
      </rPr>
      <t>3491.000</t>
    </r>
  </si>
  <si>
    <r>
      <t xml:space="preserve">TM </t>
    </r>
    <r>
      <rPr>
        <u/>
        <sz val="8"/>
        <color theme="1"/>
        <rFont val="Tahoma"/>
        <family val="2"/>
      </rPr>
      <t>51110.000</t>
    </r>
  </si>
  <si>
    <r>
      <t xml:space="preserve">M </t>
    </r>
    <r>
      <rPr>
        <u/>
        <sz val="8"/>
        <color theme="1"/>
        <rFont val="Tahoma"/>
        <family val="2"/>
      </rPr>
      <t>49720.000</t>
    </r>
  </si>
  <si>
    <r>
      <t xml:space="preserve">T </t>
    </r>
    <r>
      <rPr>
        <u/>
        <sz val="8"/>
        <color theme="1"/>
        <rFont val="Tahoma"/>
        <family val="2"/>
      </rPr>
      <t>109.881%</t>
    </r>
  </si>
  <si>
    <r>
      <t xml:space="preserve">T </t>
    </r>
    <r>
      <rPr>
        <u/>
        <sz val="8"/>
        <color theme="1"/>
        <rFont val="Tahoma"/>
        <family val="2"/>
      </rPr>
      <t>212.300</t>
    </r>
  </si>
  <si>
    <r>
      <t xml:space="preserve">T </t>
    </r>
    <r>
      <rPr>
        <u/>
        <sz val="8"/>
        <color rgb="FF0000FF"/>
        <rFont val="Tahoma"/>
        <family val="2"/>
      </rPr>
      <t>524.800</t>
    </r>
  </si>
  <si>
    <r>
      <t xml:space="preserve">T </t>
    </r>
    <r>
      <rPr>
        <u/>
        <sz val="8"/>
        <color rgb="FF0000FF"/>
        <rFont val="Tahoma"/>
        <family val="2"/>
      </rPr>
      <t>5263.000</t>
    </r>
  </si>
  <si>
    <r>
      <t xml:space="preserve">T </t>
    </r>
    <r>
      <rPr>
        <u/>
        <sz val="8"/>
        <color rgb="FF0000FF"/>
        <rFont val="Tahoma"/>
        <family val="2"/>
      </rPr>
      <t>243.300</t>
    </r>
  </si>
  <si>
    <r>
      <t xml:space="preserve">T </t>
    </r>
    <r>
      <rPr>
        <u/>
        <sz val="8"/>
        <color rgb="FF0000FF"/>
        <rFont val="Tahoma"/>
        <family val="2"/>
      </rPr>
      <t>3500.000</t>
    </r>
  </si>
  <si>
    <r>
      <t xml:space="preserve">TM </t>
    </r>
    <r>
      <rPr>
        <u/>
        <sz val="8"/>
        <color rgb="FF0000FF"/>
        <rFont val="Tahoma"/>
        <family val="2"/>
      </rPr>
      <t>51230.000</t>
    </r>
  </si>
  <si>
    <r>
      <t xml:space="preserve">M </t>
    </r>
    <r>
      <rPr>
        <u/>
        <sz val="8"/>
        <color rgb="FF0000FF"/>
        <rFont val="Tahoma"/>
        <family val="2"/>
      </rPr>
      <t>49520.000</t>
    </r>
  </si>
  <si>
    <r>
      <t xml:space="preserve">T </t>
    </r>
    <r>
      <rPr>
        <u/>
        <sz val="8"/>
        <color rgb="FF0000FF"/>
        <rFont val="Tahoma"/>
        <family val="2"/>
      </rPr>
      <t>109.769%</t>
    </r>
  </si>
  <si>
    <r>
      <t xml:space="preserve">T </t>
    </r>
    <r>
      <rPr>
        <u/>
        <sz val="8"/>
        <color rgb="FF0000FF"/>
        <rFont val="Tahoma"/>
        <family val="2"/>
      </rPr>
      <t>212.100</t>
    </r>
  </si>
  <si>
    <r>
      <t xml:space="preserve">T </t>
    </r>
    <r>
      <rPr>
        <u/>
        <sz val="8"/>
        <color rgb="FF0000FF"/>
        <rFont val="Tahoma"/>
        <family val="2"/>
      </rPr>
      <t>130.600</t>
    </r>
  </si>
  <si>
    <r>
      <t xml:space="preserve">T </t>
    </r>
    <r>
      <rPr>
        <u/>
        <sz val="8"/>
        <color rgb="FF0000FF"/>
        <rFont val="Tahoma"/>
        <family val="2"/>
      </rPr>
      <t>2.393</t>
    </r>
  </si>
  <si>
    <r>
      <t xml:space="preserve">T </t>
    </r>
    <r>
      <rPr>
        <u/>
        <sz val="8"/>
        <color rgb="FF0000FF"/>
        <rFont val="Tahoma"/>
        <family val="2"/>
      </rPr>
      <t>8.699</t>
    </r>
  </si>
  <si>
    <r>
      <t xml:space="preserve">T </t>
    </r>
    <r>
      <rPr>
        <u/>
        <sz val="8"/>
        <color rgb="FF0000FF"/>
        <rFont val="Tahoma"/>
        <family val="2"/>
      </rPr>
      <t>0.296</t>
    </r>
  </si>
  <si>
    <r>
      <t xml:space="preserve">T </t>
    </r>
    <r>
      <rPr>
        <u/>
        <sz val="8"/>
        <color rgb="FF0000FF"/>
        <rFont val="Tahoma"/>
        <family val="2"/>
      </rPr>
      <t>10.690</t>
    </r>
  </si>
  <si>
    <r>
      <t xml:space="preserve">TM </t>
    </r>
    <r>
      <rPr>
        <u/>
        <sz val="8"/>
        <color rgb="FF0000FF"/>
        <rFont val="Tahoma"/>
        <family val="2"/>
      </rPr>
      <t>187.800</t>
    </r>
  </si>
  <si>
    <r>
      <t xml:space="preserve">M </t>
    </r>
    <r>
      <rPr>
        <u/>
        <sz val="8"/>
        <color rgb="FF0000FF"/>
        <rFont val="Tahoma"/>
        <family val="2"/>
      </rPr>
      <t>363.900</t>
    </r>
  </si>
  <si>
    <r>
      <t xml:space="preserve">T </t>
    </r>
    <r>
      <rPr>
        <u/>
        <sz val="8"/>
        <color rgb="FF0000FF"/>
        <rFont val="Tahoma"/>
        <family val="2"/>
      </rPr>
      <t>0.495</t>
    </r>
  </si>
  <si>
    <r>
      <t xml:space="preserve">T </t>
    </r>
    <r>
      <rPr>
        <u/>
        <sz val="8"/>
        <color rgb="FF0000FF"/>
        <rFont val="Tahoma"/>
        <family val="2"/>
      </rPr>
      <t>0.574</t>
    </r>
  </si>
  <si>
    <r>
      <t xml:space="preserve">T </t>
    </r>
    <r>
      <rPr>
        <u/>
        <sz val="8"/>
        <color rgb="FF0000FF"/>
        <rFont val="Tahoma"/>
        <family val="2"/>
      </rPr>
      <t>0.456</t>
    </r>
  </si>
  <si>
    <r>
      <t xml:space="preserve">T </t>
    </r>
    <r>
      <rPr>
        <u/>
        <sz val="8"/>
        <color rgb="FF0000FF"/>
        <rFont val="Tahoma"/>
        <family val="2"/>
      </rPr>
      <t>0.165</t>
    </r>
  </si>
  <si>
    <r>
      <t xml:space="preserve">T </t>
    </r>
    <r>
      <rPr>
        <u/>
        <sz val="8"/>
        <color rgb="FF0000FF"/>
        <rFont val="Tahoma"/>
        <family val="2"/>
      </rPr>
      <t>0.305</t>
    </r>
  </si>
  <si>
    <r>
      <t xml:space="preserve">TM </t>
    </r>
    <r>
      <rPr>
        <u/>
        <sz val="8"/>
        <color rgb="FF0000FF"/>
        <rFont val="Tahoma"/>
        <family val="2"/>
      </rPr>
      <t>0.367</t>
    </r>
  </si>
  <si>
    <r>
      <t xml:space="preserve">M </t>
    </r>
    <r>
      <rPr>
        <u/>
        <sz val="8"/>
        <color rgb="FF0000FF"/>
        <rFont val="Tahoma"/>
        <family val="2"/>
      </rPr>
      <t>0.735</t>
    </r>
  </si>
  <si>
    <r>
      <t xml:space="preserve">T </t>
    </r>
    <r>
      <rPr>
        <u/>
        <sz val="8"/>
        <color rgb="FF0000FF"/>
        <rFont val="Tahoma"/>
        <family val="2"/>
      </rPr>
      <t>0.234</t>
    </r>
  </si>
  <si>
    <r>
      <t xml:space="preserve">T </t>
    </r>
    <r>
      <rPr>
        <u/>
        <sz val="8"/>
        <color rgb="FF0000FF"/>
        <rFont val="Tahoma"/>
        <family val="2"/>
      </rPr>
      <t>0.440</t>
    </r>
  </si>
  <si>
    <r>
      <t xml:space="preserve">TM </t>
    </r>
    <r>
      <rPr>
        <u/>
        <sz val="8"/>
        <color theme="1"/>
        <rFont val="Tahoma"/>
        <family val="2"/>
      </rPr>
      <t>252.200</t>
    </r>
  </si>
  <si>
    <r>
      <t xml:space="preserve">T </t>
    </r>
    <r>
      <rPr>
        <u/>
        <sz val="8"/>
        <color theme="1"/>
        <rFont val="Tahoma"/>
        <family val="2"/>
      </rPr>
      <t>112.561%</t>
    </r>
  </si>
  <si>
    <r>
      <t xml:space="preserve">TM </t>
    </r>
    <r>
      <rPr>
        <u/>
        <sz val="8"/>
        <color theme="1"/>
        <rFont val="Tahoma"/>
        <family val="2"/>
      </rPr>
      <t>251.200</t>
    </r>
  </si>
  <si>
    <r>
      <t xml:space="preserve">T </t>
    </r>
    <r>
      <rPr>
        <u/>
        <sz val="8"/>
        <color theme="1"/>
        <rFont val="Tahoma"/>
        <family val="2"/>
      </rPr>
      <t>112.817%</t>
    </r>
  </si>
  <si>
    <r>
      <t xml:space="preserve">TM </t>
    </r>
    <r>
      <rPr>
        <u/>
        <sz val="8"/>
        <color theme="1"/>
        <rFont val="Tahoma"/>
        <family val="2"/>
      </rPr>
      <t>249.700</t>
    </r>
  </si>
  <si>
    <r>
      <t xml:space="preserve">T </t>
    </r>
    <r>
      <rPr>
        <u/>
        <sz val="8"/>
        <color theme="1"/>
        <rFont val="Tahoma"/>
        <family val="2"/>
      </rPr>
      <t>112.696%</t>
    </r>
  </si>
  <si>
    <r>
      <t xml:space="preserve">TM </t>
    </r>
    <r>
      <rPr>
        <u/>
        <sz val="8"/>
        <color rgb="FF0000FF"/>
        <rFont val="Tahoma"/>
        <family val="2"/>
      </rPr>
      <t>251.100</t>
    </r>
  </si>
  <si>
    <r>
      <t xml:space="preserve">T </t>
    </r>
    <r>
      <rPr>
        <u/>
        <sz val="8"/>
        <color rgb="FF0000FF"/>
        <rFont val="Tahoma"/>
        <family val="2"/>
      </rPr>
      <t>112.691%</t>
    </r>
  </si>
  <si>
    <r>
      <t xml:space="preserve">TM </t>
    </r>
    <r>
      <rPr>
        <u/>
        <sz val="8"/>
        <color rgb="FF0000FF"/>
        <rFont val="Tahoma"/>
        <family val="2"/>
      </rPr>
      <t>1.271</t>
    </r>
  </si>
  <si>
    <r>
      <t xml:space="preserve">TM </t>
    </r>
    <r>
      <rPr>
        <u/>
        <sz val="8"/>
        <color rgb="FF0000FF"/>
        <rFont val="Tahoma"/>
        <family val="2"/>
      </rPr>
      <t>0.506</t>
    </r>
  </si>
  <si>
    <r>
      <t xml:space="preserve">T </t>
    </r>
    <r>
      <rPr>
        <u/>
        <sz val="8"/>
        <color rgb="FF0000FF"/>
        <rFont val="Tahoma"/>
        <family val="2"/>
      </rPr>
      <t>0.114</t>
    </r>
  </si>
  <si>
    <r>
      <t xml:space="preserve">T </t>
    </r>
    <r>
      <rPr>
        <u/>
        <sz val="8"/>
        <color theme="1"/>
        <rFont val="Tahoma"/>
        <family val="2"/>
      </rPr>
      <t>111.514%</t>
    </r>
  </si>
  <si>
    <r>
      <t xml:space="preserve">T </t>
    </r>
    <r>
      <rPr>
        <u/>
        <sz val="8"/>
        <color theme="1"/>
        <rFont val="Tahoma"/>
        <family val="2"/>
      </rPr>
      <t>111.112%</t>
    </r>
  </si>
  <si>
    <r>
      <t xml:space="preserve">T </t>
    </r>
    <r>
      <rPr>
        <u/>
        <sz val="8"/>
        <color theme="1"/>
        <rFont val="Tahoma"/>
        <family val="2"/>
      </rPr>
      <t>111.423%</t>
    </r>
  </si>
  <si>
    <r>
      <t xml:space="preserve">T </t>
    </r>
    <r>
      <rPr>
        <u/>
        <sz val="8"/>
        <color rgb="FF0000FF"/>
        <rFont val="Tahoma"/>
        <family val="2"/>
      </rPr>
      <t>111.350%</t>
    </r>
  </si>
  <si>
    <r>
      <t xml:space="preserve">T </t>
    </r>
    <r>
      <rPr>
        <u/>
        <sz val="8"/>
        <color theme="1"/>
        <rFont val="Tahoma"/>
        <family val="2"/>
      </rPr>
      <t>105.464%</t>
    </r>
  </si>
  <si>
    <r>
      <t xml:space="preserve">T </t>
    </r>
    <r>
      <rPr>
        <u/>
        <sz val="8"/>
        <color theme="1"/>
        <rFont val="Tahoma"/>
        <family val="2"/>
      </rPr>
      <t>105.345%</t>
    </r>
  </si>
  <si>
    <r>
      <t xml:space="preserve">T </t>
    </r>
    <r>
      <rPr>
        <u/>
        <sz val="8"/>
        <color theme="1"/>
        <rFont val="Tahoma"/>
        <family val="2"/>
      </rPr>
      <t>105.214%</t>
    </r>
  </si>
  <si>
    <r>
      <t xml:space="preserve">T </t>
    </r>
    <r>
      <rPr>
        <u/>
        <sz val="8"/>
        <color rgb="FF0000FF"/>
        <rFont val="Tahoma"/>
        <family val="2"/>
      </rPr>
      <t>105.341%</t>
    </r>
  </si>
  <si>
    <r>
      <t xml:space="preserve">T </t>
    </r>
    <r>
      <rPr>
        <u/>
        <sz val="8"/>
        <color rgb="FF0000FF"/>
        <rFont val="Tahoma"/>
        <family val="2"/>
      </rPr>
      <t>0.125%</t>
    </r>
  </si>
  <si>
    <r>
      <t xml:space="preserve">T </t>
    </r>
    <r>
      <rPr>
        <u/>
        <sz val="8"/>
        <color rgb="FF0000FF"/>
        <rFont val="Tahoma"/>
        <family val="2"/>
      </rPr>
      <t>0.119</t>
    </r>
  </si>
  <si>
    <r>
      <t>EMW-64-C1</t>
    </r>
    <r>
      <rPr>
        <sz val="7"/>
        <color theme="1"/>
        <rFont val="Tahoma"/>
        <family val="2"/>
      </rPr>
      <t>2/25/2014 6:18:21 PM</t>
    </r>
  </si>
  <si>
    <r>
      <t xml:space="preserve">T </t>
    </r>
    <r>
      <rPr>
        <u/>
        <sz val="8"/>
        <color theme="1"/>
        <rFont val="Tahoma"/>
        <family val="2"/>
      </rPr>
      <t>468.000</t>
    </r>
  </si>
  <si>
    <r>
      <t xml:space="preserve">T </t>
    </r>
    <r>
      <rPr>
        <u/>
        <sz val="8"/>
        <color theme="1"/>
        <rFont val="Tahoma"/>
        <family val="2"/>
      </rPr>
      <t>6286.000</t>
    </r>
  </si>
  <si>
    <r>
      <t xml:space="preserve">T </t>
    </r>
    <r>
      <rPr>
        <u/>
        <sz val="8"/>
        <color theme="1"/>
        <rFont val="Tahoma"/>
        <family val="2"/>
      </rPr>
      <t>161.200</t>
    </r>
  </si>
  <si>
    <r>
      <t xml:space="preserve">T </t>
    </r>
    <r>
      <rPr>
        <u/>
        <sz val="8"/>
        <color theme="1"/>
        <rFont val="Tahoma"/>
        <family val="2"/>
      </rPr>
      <t>5553.000</t>
    </r>
  </si>
  <si>
    <r>
      <t xml:space="preserve">TM </t>
    </r>
    <r>
      <rPr>
        <u/>
        <sz val="8"/>
        <color theme="1"/>
        <rFont val="Tahoma"/>
        <family val="2"/>
      </rPr>
      <t>40720.000</t>
    </r>
  </si>
  <si>
    <r>
      <t xml:space="preserve">M </t>
    </r>
    <r>
      <rPr>
        <u/>
        <sz val="8"/>
        <color theme="1"/>
        <rFont val="Tahoma"/>
        <family val="2"/>
      </rPr>
      <t>78990.000</t>
    </r>
  </si>
  <si>
    <r>
      <t xml:space="preserve">T </t>
    </r>
    <r>
      <rPr>
        <u/>
        <sz val="8"/>
        <color theme="1"/>
        <rFont val="Tahoma"/>
        <family val="2"/>
      </rPr>
      <t>111.981%</t>
    </r>
  </si>
  <si>
    <r>
      <t xml:space="preserve">T </t>
    </r>
    <r>
      <rPr>
        <u/>
        <sz val="8"/>
        <color theme="1"/>
        <rFont val="Tahoma"/>
        <family val="2"/>
      </rPr>
      <t>318.100</t>
    </r>
  </si>
  <si>
    <r>
      <t xml:space="preserve">T </t>
    </r>
    <r>
      <rPr>
        <u/>
        <sz val="8"/>
        <color theme="1"/>
        <rFont val="Tahoma"/>
        <family val="2"/>
      </rPr>
      <t>172.700</t>
    </r>
  </si>
  <si>
    <r>
      <t xml:space="preserve">T </t>
    </r>
    <r>
      <rPr>
        <u/>
        <sz val="8"/>
        <color theme="1"/>
        <rFont val="Tahoma"/>
        <family val="2"/>
      </rPr>
      <t>470.800</t>
    </r>
  </si>
  <si>
    <r>
      <t xml:space="preserve">T </t>
    </r>
    <r>
      <rPr>
        <u/>
        <sz val="8"/>
        <color theme="1"/>
        <rFont val="Tahoma"/>
        <family val="2"/>
      </rPr>
      <t>6299.000</t>
    </r>
  </si>
  <si>
    <r>
      <t xml:space="preserve">T </t>
    </r>
    <r>
      <rPr>
        <u/>
        <sz val="8"/>
        <color theme="1"/>
        <rFont val="Tahoma"/>
        <family val="2"/>
      </rPr>
      <t>163.600</t>
    </r>
  </si>
  <si>
    <r>
      <t xml:space="preserve">T </t>
    </r>
    <r>
      <rPr>
        <u/>
        <sz val="8"/>
        <color theme="1"/>
        <rFont val="Tahoma"/>
        <family val="2"/>
      </rPr>
      <t>5603.000</t>
    </r>
  </si>
  <si>
    <r>
      <t xml:space="preserve">TM </t>
    </r>
    <r>
      <rPr>
        <u/>
        <sz val="8"/>
        <color theme="1"/>
        <rFont val="Tahoma"/>
        <family val="2"/>
      </rPr>
      <t>40990.000</t>
    </r>
  </si>
  <si>
    <r>
      <t xml:space="preserve">M </t>
    </r>
    <r>
      <rPr>
        <u/>
        <sz val="8"/>
        <color theme="1"/>
        <rFont val="Tahoma"/>
        <family val="2"/>
      </rPr>
      <t>78690.000</t>
    </r>
  </si>
  <si>
    <r>
      <t xml:space="preserve">T </t>
    </r>
    <r>
      <rPr>
        <u/>
        <sz val="8"/>
        <color theme="1"/>
        <rFont val="Tahoma"/>
        <family val="2"/>
      </rPr>
      <t>112.640%</t>
    </r>
  </si>
  <si>
    <r>
      <t xml:space="preserve">T </t>
    </r>
    <r>
      <rPr>
        <u/>
        <sz val="8"/>
        <color theme="1"/>
        <rFont val="Tahoma"/>
        <family val="2"/>
      </rPr>
      <t>173.800</t>
    </r>
  </si>
  <si>
    <r>
      <t xml:space="preserve">T </t>
    </r>
    <r>
      <rPr>
        <u/>
        <sz val="8"/>
        <color theme="1"/>
        <rFont val="Tahoma"/>
        <family val="2"/>
      </rPr>
      <t>468.300</t>
    </r>
  </si>
  <si>
    <r>
      <t xml:space="preserve">T </t>
    </r>
    <r>
      <rPr>
        <u/>
        <sz val="8"/>
        <color theme="1"/>
        <rFont val="Tahoma"/>
        <family val="2"/>
      </rPr>
      <t>6318.000</t>
    </r>
  </si>
  <si>
    <r>
      <t xml:space="preserve">T </t>
    </r>
    <r>
      <rPr>
        <u/>
        <sz val="8"/>
        <color theme="1"/>
        <rFont val="Tahoma"/>
        <family val="2"/>
      </rPr>
      <t>161.100</t>
    </r>
  </si>
  <si>
    <r>
      <t xml:space="preserve">T </t>
    </r>
    <r>
      <rPr>
        <u/>
        <sz val="8"/>
        <color theme="1"/>
        <rFont val="Tahoma"/>
        <family val="2"/>
      </rPr>
      <t>5641.000</t>
    </r>
  </si>
  <si>
    <r>
      <t xml:space="preserve">TM </t>
    </r>
    <r>
      <rPr>
        <u/>
        <sz val="8"/>
        <color theme="1"/>
        <rFont val="Tahoma"/>
        <family val="2"/>
      </rPr>
      <t>41020.000</t>
    </r>
  </si>
  <si>
    <r>
      <t xml:space="preserve">M </t>
    </r>
    <r>
      <rPr>
        <u/>
        <sz val="8"/>
        <color theme="1"/>
        <rFont val="Tahoma"/>
        <family val="2"/>
      </rPr>
      <t>79850.000</t>
    </r>
  </si>
  <si>
    <r>
      <t xml:space="preserve">T </t>
    </r>
    <r>
      <rPr>
        <u/>
        <sz val="8"/>
        <color theme="1"/>
        <rFont val="Tahoma"/>
        <family val="2"/>
      </rPr>
      <t>112.734%</t>
    </r>
  </si>
  <si>
    <r>
      <t xml:space="preserve">T </t>
    </r>
    <r>
      <rPr>
        <u/>
        <sz val="8"/>
        <color theme="1"/>
        <rFont val="Tahoma"/>
        <family val="2"/>
      </rPr>
      <t>321.600</t>
    </r>
  </si>
  <si>
    <r>
      <t xml:space="preserve">T </t>
    </r>
    <r>
      <rPr>
        <u/>
        <sz val="8"/>
        <color rgb="FF0000FF"/>
        <rFont val="Tahoma"/>
        <family val="2"/>
      </rPr>
      <t>469.100</t>
    </r>
  </si>
  <si>
    <r>
      <t xml:space="preserve">T </t>
    </r>
    <r>
      <rPr>
        <u/>
        <sz val="8"/>
        <color rgb="FF0000FF"/>
        <rFont val="Tahoma"/>
        <family val="2"/>
      </rPr>
      <t>6301.000</t>
    </r>
  </si>
  <si>
    <r>
      <t xml:space="preserve">T </t>
    </r>
    <r>
      <rPr>
        <u/>
        <sz val="8"/>
        <color rgb="FF0000FF"/>
        <rFont val="Tahoma"/>
        <family val="2"/>
      </rPr>
      <t>162.000</t>
    </r>
  </si>
  <si>
    <r>
      <t xml:space="preserve">T </t>
    </r>
    <r>
      <rPr>
        <u/>
        <sz val="8"/>
        <color rgb="FF0000FF"/>
        <rFont val="Tahoma"/>
        <family val="2"/>
      </rPr>
      <t>5599.000</t>
    </r>
  </si>
  <si>
    <r>
      <t xml:space="preserve">TM </t>
    </r>
    <r>
      <rPr>
        <u/>
        <sz val="8"/>
        <color rgb="FF0000FF"/>
        <rFont val="Tahoma"/>
        <family val="2"/>
      </rPr>
      <t>40910.000</t>
    </r>
  </si>
  <si>
    <r>
      <t xml:space="preserve">M </t>
    </r>
    <r>
      <rPr>
        <u/>
        <sz val="8"/>
        <color rgb="FF0000FF"/>
        <rFont val="Tahoma"/>
        <family val="2"/>
      </rPr>
      <t>79180.000</t>
    </r>
  </si>
  <si>
    <r>
      <t xml:space="preserve">T </t>
    </r>
    <r>
      <rPr>
        <u/>
        <sz val="8"/>
        <color rgb="FF0000FF"/>
        <rFont val="Tahoma"/>
        <family val="2"/>
      </rPr>
      <t>112.452%</t>
    </r>
  </si>
  <si>
    <r>
      <t xml:space="preserve">T </t>
    </r>
    <r>
      <rPr>
        <u/>
        <sz val="8"/>
        <color rgb="FF0000FF"/>
        <rFont val="Tahoma"/>
        <family val="2"/>
      </rPr>
      <t>320.300</t>
    </r>
  </si>
  <si>
    <r>
      <t xml:space="preserve">T </t>
    </r>
    <r>
      <rPr>
        <u/>
        <sz val="8"/>
        <color rgb="FF0000FF"/>
        <rFont val="Tahoma"/>
        <family val="2"/>
      </rPr>
      <t>173.400</t>
    </r>
  </si>
  <si>
    <r>
      <t xml:space="preserve">T </t>
    </r>
    <r>
      <rPr>
        <u/>
        <sz val="8"/>
        <color rgb="FF0000FF"/>
        <rFont val="Tahoma"/>
        <family val="2"/>
      </rPr>
      <t>1.549</t>
    </r>
  </si>
  <si>
    <r>
      <t xml:space="preserve">T </t>
    </r>
    <r>
      <rPr>
        <u/>
        <sz val="8"/>
        <color rgb="FF0000FF"/>
        <rFont val="Tahoma"/>
        <family val="2"/>
      </rPr>
      <t>15.660</t>
    </r>
  </si>
  <si>
    <r>
      <t xml:space="preserve">T </t>
    </r>
    <r>
      <rPr>
        <u/>
        <sz val="8"/>
        <color rgb="FF0000FF"/>
        <rFont val="Tahoma"/>
        <family val="2"/>
      </rPr>
      <t>1.416</t>
    </r>
  </si>
  <si>
    <r>
      <t xml:space="preserve">T </t>
    </r>
    <r>
      <rPr>
        <u/>
        <sz val="8"/>
        <color rgb="FF0000FF"/>
        <rFont val="Tahoma"/>
        <family val="2"/>
      </rPr>
      <t>44.200</t>
    </r>
  </si>
  <si>
    <r>
      <t xml:space="preserve">TM </t>
    </r>
    <r>
      <rPr>
        <u/>
        <sz val="8"/>
        <color rgb="FF0000FF"/>
        <rFont val="Tahoma"/>
        <family val="2"/>
      </rPr>
      <t>166.200</t>
    </r>
  </si>
  <si>
    <r>
      <t xml:space="preserve">M </t>
    </r>
    <r>
      <rPr>
        <u/>
        <sz val="8"/>
        <color rgb="FF0000FF"/>
        <rFont val="Tahoma"/>
        <family val="2"/>
      </rPr>
      <t>601.400</t>
    </r>
  </si>
  <si>
    <r>
      <t xml:space="preserve">T </t>
    </r>
    <r>
      <rPr>
        <u/>
        <sz val="8"/>
        <color rgb="FF0000FF"/>
        <rFont val="Tahoma"/>
        <family val="2"/>
      </rPr>
      <t>0.410%</t>
    </r>
  </si>
  <si>
    <r>
      <t xml:space="preserve">T </t>
    </r>
    <r>
      <rPr>
        <u/>
        <sz val="8"/>
        <color rgb="FF0000FF"/>
        <rFont val="Tahoma"/>
        <family val="2"/>
      </rPr>
      <t>1.916</t>
    </r>
  </si>
  <si>
    <r>
      <t xml:space="preserve">T </t>
    </r>
    <r>
      <rPr>
        <u/>
        <sz val="8"/>
        <color rgb="FF0000FF"/>
        <rFont val="Tahoma"/>
        <family val="2"/>
      </rPr>
      <t>0.789</t>
    </r>
  </si>
  <si>
    <r>
      <t xml:space="preserve">TM </t>
    </r>
    <r>
      <rPr>
        <u/>
        <sz val="8"/>
        <color rgb="FF0000FF"/>
        <rFont val="Tahoma"/>
        <family val="2"/>
      </rPr>
      <t>0.406</t>
    </r>
  </si>
  <si>
    <r>
      <t xml:space="preserve">M </t>
    </r>
    <r>
      <rPr>
        <u/>
        <sz val="8"/>
        <color rgb="FF0000FF"/>
        <rFont val="Tahoma"/>
        <family val="2"/>
      </rPr>
      <t>0.760</t>
    </r>
  </si>
  <si>
    <r>
      <t xml:space="preserve">T </t>
    </r>
    <r>
      <rPr>
        <u/>
        <sz val="8"/>
        <color rgb="FF0000FF"/>
        <rFont val="Tahoma"/>
        <family val="2"/>
      </rPr>
      <t>0.365</t>
    </r>
  </si>
  <si>
    <r>
      <t xml:space="preserve">T </t>
    </r>
    <r>
      <rPr>
        <u/>
        <sz val="8"/>
        <color rgb="FF0000FF"/>
        <rFont val="Tahoma"/>
        <family val="2"/>
      </rPr>
      <t>0.598</t>
    </r>
  </si>
  <si>
    <r>
      <t xml:space="preserve">TM </t>
    </r>
    <r>
      <rPr>
        <u/>
        <sz val="8"/>
        <color theme="1"/>
        <rFont val="Tahoma"/>
        <family val="2"/>
      </rPr>
      <t>565.500</t>
    </r>
  </si>
  <si>
    <r>
      <t xml:space="preserve">T </t>
    </r>
    <r>
      <rPr>
        <u/>
        <sz val="8"/>
        <color theme="1"/>
        <rFont val="Tahoma"/>
        <family val="2"/>
      </rPr>
      <t>113.831%</t>
    </r>
  </si>
  <si>
    <r>
      <t xml:space="preserve">TM </t>
    </r>
    <r>
      <rPr>
        <u/>
        <sz val="8"/>
        <color theme="1"/>
        <rFont val="Tahoma"/>
        <family val="2"/>
      </rPr>
      <t>564.200</t>
    </r>
  </si>
  <si>
    <r>
      <t xml:space="preserve">T </t>
    </r>
    <r>
      <rPr>
        <u/>
        <sz val="8"/>
        <color theme="1"/>
        <rFont val="Tahoma"/>
        <family val="2"/>
      </rPr>
      <t>114.164%</t>
    </r>
  </si>
  <si>
    <r>
      <t xml:space="preserve">TM </t>
    </r>
    <r>
      <rPr>
        <u/>
        <sz val="8"/>
        <color theme="1"/>
        <rFont val="Tahoma"/>
        <family val="2"/>
      </rPr>
      <t>564.300</t>
    </r>
  </si>
  <si>
    <r>
      <t xml:space="preserve">T </t>
    </r>
    <r>
      <rPr>
        <u/>
        <sz val="8"/>
        <color theme="1"/>
        <rFont val="Tahoma"/>
        <family val="2"/>
      </rPr>
      <t>114.540%</t>
    </r>
  </si>
  <si>
    <r>
      <t xml:space="preserve">TM </t>
    </r>
    <r>
      <rPr>
        <u/>
        <sz val="8"/>
        <color rgb="FF0000FF"/>
        <rFont val="Tahoma"/>
        <family val="2"/>
      </rPr>
      <t>564.600</t>
    </r>
  </si>
  <si>
    <r>
      <t xml:space="preserve">TM </t>
    </r>
    <r>
      <rPr>
        <u/>
        <sz val="8"/>
        <color rgb="FF0000FF"/>
        <rFont val="Tahoma"/>
        <family val="2"/>
      </rPr>
      <t>0.715</t>
    </r>
  </si>
  <si>
    <r>
      <t xml:space="preserve">T </t>
    </r>
    <r>
      <rPr>
        <u/>
        <sz val="8"/>
        <color rgb="FF0000FF"/>
        <rFont val="Tahoma"/>
        <family val="2"/>
      </rPr>
      <t>0.355%</t>
    </r>
  </si>
  <si>
    <r>
      <t xml:space="preserve">TM </t>
    </r>
    <r>
      <rPr>
        <u/>
        <sz val="8"/>
        <color rgb="FF0000FF"/>
        <rFont val="Tahoma"/>
        <family val="2"/>
      </rPr>
      <t>0.127</t>
    </r>
  </si>
  <si>
    <r>
      <t xml:space="preserve">T </t>
    </r>
    <r>
      <rPr>
        <u/>
        <sz val="8"/>
        <color theme="1"/>
        <rFont val="Tahoma"/>
        <family val="2"/>
      </rPr>
      <t>111.615%</t>
    </r>
  </si>
  <si>
    <r>
      <t xml:space="preserve">T </t>
    </r>
    <r>
      <rPr>
        <u/>
        <sz val="8"/>
        <color theme="1"/>
        <rFont val="Tahoma"/>
        <family val="2"/>
      </rPr>
      <t>77.720</t>
    </r>
  </si>
  <si>
    <r>
      <t xml:space="preserve">T </t>
    </r>
    <r>
      <rPr>
        <u/>
        <sz val="8"/>
        <color theme="1"/>
        <rFont val="Tahoma"/>
        <family val="2"/>
      </rPr>
      <t>112.790%</t>
    </r>
  </si>
  <si>
    <r>
      <t xml:space="preserve">T </t>
    </r>
    <r>
      <rPr>
        <u/>
        <sz val="8"/>
        <color theme="1"/>
        <rFont val="Tahoma"/>
        <family val="2"/>
      </rPr>
      <t>77.580</t>
    </r>
  </si>
  <si>
    <r>
      <t xml:space="preserve">T </t>
    </r>
    <r>
      <rPr>
        <u/>
        <sz val="8"/>
        <color theme="1"/>
        <rFont val="Tahoma"/>
        <family val="2"/>
      </rPr>
      <t>112.680%</t>
    </r>
  </si>
  <si>
    <r>
      <t xml:space="preserve">T </t>
    </r>
    <r>
      <rPr>
        <u/>
        <sz val="8"/>
        <color theme="1"/>
        <rFont val="Tahoma"/>
        <family val="2"/>
      </rPr>
      <t>77.370</t>
    </r>
  </si>
  <si>
    <r>
      <t xml:space="preserve">T </t>
    </r>
    <r>
      <rPr>
        <u/>
        <sz val="8"/>
        <color rgb="FF0000FF"/>
        <rFont val="Tahoma"/>
        <family val="2"/>
      </rPr>
      <t>112.362%</t>
    </r>
  </si>
  <si>
    <r>
      <t xml:space="preserve">T </t>
    </r>
    <r>
      <rPr>
        <u/>
        <sz val="8"/>
        <color rgb="FF0000FF"/>
        <rFont val="Tahoma"/>
        <family val="2"/>
      </rPr>
      <t>77.560</t>
    </r>
  </si>
  <si>
    <r>
      <t xml:space="preserve">T </t>
    </r>
    <r>
      <rPr>
        <u/>
        <sz val="8"/>
        <color rgb="FF0000FF"/>
        <rFont val="Tahoma"/>
        <family val="2"/>
      </rPr>
      <t>0.649%</t>
    </r>
  </si>
  <si>
    <r>
      <t xml:space="preserve">T </t>
    </r>
    <r>
      <rPr>
        <u/>
        <sz val="8"/>
        <color rgb="FF0000FF"/>
        <rFont val="Tahoma"/>
        <family val="2"/>
      </rPr>
      <t>0.577</t>
    </r>
  </si>
  <si>
    <r>
      <t xml:space="preserve">T </t>
    </r>
    <r>
      <rPr>
        <u/>
        <sz val="8"/>
        <color theme="1"/>
        <rFont val="Tahoma"/>
        <family val="2"/>
      </rPr>
      <t>105.548%</t>
    </r>
  </si>
  <si>
    <r>
      <t xml:space="preserve">T </t>
    </r>
    <r>
      <rPr>
        <u/>
        <sz val="8"/>
        <color theme="1"/>
        <rFont val="Tahoma"/>
        <family val="2"/>
      </rPr>
      <t>106.175%</t>
    </r>
  </si>
  <si>
    <r>
      <t xml:space="preserve">T </t>
    </r>
    <r>
      <rPr>
        <u/>
        <sz val="8"/>
        <color theme="1"/>
        <rFont val="Tahoma"/>
        <family val="2"/>
      </rPr>
      <t>106.287%</t>
    </r>
  </si>
  <si>
    <r>
      <t xml:space="preserve">T </t>
    </r>
    <r>
      <rPr>
        <u/>
        <sz val="8"/>
        <color rgb="FF0000FF"/>
        <rFont val="Tahoma"/>
        <family val="2"/>
      </rPr>
      <t>106.003%</t>
    </r>
  </si>
  <si>
    <r>
      <t xml:space="preserve">T </t>
    </r>
    <r>
      <rPr>
        <u/>
        <sz val="8"/>
        <color rgb="FF0000FF"/>
        <rFont val="Tahoma"/>
        <family val="2"/>
      </rPr>
      <t>0.398%</t>
    </r>
  </si>
  <si>
    <r>
      <t xml:space="preserve">T </t>
    </r>
    <r>
      <rPr>
        <u/>
        <sz val="8"/>
        <color rgb="FF0000FF"/>
        <rFont val="Tahoma"/>
        <family val="2"/>
      </rPr>
      <t>0.375</t>
    </r>
  </si>
  <si>
    <r>
      <t>EME-66-C1</t>
    </r>
    <r>
      <rPr>
        <sz val="7"/>
        <color theme="1"/>
        <rFont val="Tahoma"/>
        <family val="2"/>
      </rPr>
      <t>2/25/2014 6:25:46 PM</t>
    </r>
  </si>
  <si>
    <r>
      <t xml:space="preserve">T </t>
    </r>
    <r>
      <rPr>
        <u/>
        <sz val="8"/>
        <color theme="1"/>
        <rFont val="Tahoma"/>
        <family val="2"/>
      </rPr>
      <t>477.900</t>
    </r>
  </si>
  <si>
    <r>
      <t xml:space="preserve">T </t>
    </r>
    <r>
      <rPr>
        <u/>
        <sz val="8"/>
        <color theme="1"/>
        <rFont val="Tahoma"/>
        <family val="2"/>
      </rPr>
      <t>5408.000</t>
    </r>
  </si>
  <si>
    <r>
      <t xml:space="preserve">T </t>
    </r>
    <r>
      <rPr>
        <u/>
        <sz val="8"/>
        <color theme="1"/>
        <rFont val="Tahoma"/>
        <family val="2"/>
      </rPr>
      <t>3663.000</t>
    </r>
  </si>
  <si>
    <r>
      <t xml:space="preserve">TM </t>
    </r>
    <r>
      <rPr>
        <u/>
        <sz val="8"/>
        <color theme="1"/>
        <rFont val="Tahoma"/>
        <family val="2"/>
      </rPr>
      <t>48490.000</t>
    </r>
  </si>
  <si>
    <r>
      <t xml:space="preserve">M </t>
    </r>
    <r>
      <rPr>
        <u/>
        <sz val="8"/>
        <color theme="1"/>
        <rFont val="Tahoma"/>
        <family val="2"/>
      </rPr>
      <t>58320.000</t>
    </r>
  </si>
  <si>
    <r>
      <t xml:space="preserve">T </t>
    </r>
    <r>
      <rPr>
        <u/>
        <sz val="8"/>
        <color theme="1"/>
        <rFont val="Tahoma"/>
        <family val="2"/>
      </rPr>
      <t>244.100</t>
    </r>
  </si>
  <si>
    <r>
      <t xml:space="preserve">T </t>
    </r>
    <r>
      <rPr>
        <u/>
        <sz val="8"/>
        <color theme="1"/>
        <rFont val="Tahoma"/>
        <family val="2"/>
      </rPr>
      <t>143.200</t>
    </r>
  </si>
  <si>
    <r>
      <t xml:space="preserve">T </t>
    </r>
    <r>
      <rPr>
        <u/>
        <sz val="8"/>
        <color theme="1"/>
        <rFont val="Tahoma"/>
        <family val="2"/>
      </rPr>
      <t>477.800</t>
    </r>
  </si>
  <si>
    <r>
      <t xml:space="preserve">T </t>
    </r>
    <r>
      <rPr>
        <u/>
        <sz val="8"/>
        <color theme="1"/>
        <rFont val="Tahoma"/>
        <family val="2"/>
      </rPr>
      <t>5393.000</t>
    </r>
  </si>
  <si>
    <r>
      <t xml:space="preserve">T </t>
    </r>
    <r>
      <rPr>
        <u/>
        <sz val="8"/>
        <color theme="1"/>
        <rFont val="Tahoma"/>
        <family val="2"/>
      </rPr>
      <t>3660.000</t>
    </r>
  </si>
  <si>
    <r>
      <t xml:space="preserve">TM </t>
    </r>
    <r>
      <rPr>
        <u/>
        <sz val="8"/>
        <color theme="1"/>
        <rFont val="Tahoma"/>
        <family val="2"/>
      </rPr>
      <t>48470.000</t>
    </r>
  </si>
  <si>
    <r>
      <t xml:space="preserve">M </t>
    </r>
    <r>
      <rPr>
        <u/>
        <sz val="8"/>
        <color theme="1"/>
        <rFont val="Tahoma"/>
        <family val="2"/>
      </rPr>
      <t>58350.000</t>
    </r>
  </si>
  <si>
    <r>
      <t xml:space="preserve">T </t>
    </r>
    <r>
      <rPr>
        <u/>
        <sz val="8"/>
        <color theme="1"/>
        <rFont val="Tahoma"/>
        <family val="2"/>
      </rPr>
      <t>109.405%</t>
    </r>
  </si>
  <si>
    <r>
      <t xml:space="preserve">T </t>
    </r>
    <r>
      <rPr>
        <u/>
        <sz val="8"/>
        <color theme="1"/>
        <rFont val="Tahoma"/>
        <family val="2"/>
      </rPr>
      <t>242.800</t>
    </r>
  </si>
  <si>
    <r>
      <t xml:space="preserve">T </t>
    </r>
    <r>
      <rPr>
        <u/>
        <sz val="8"/>
        <color theme="1"/>
        <rFont val="Tahoma"/>
        <family val="2"/>
      </rPr>
      <t>142.100</t>
    </r>
  </si>
  <si>
    <r>
      <t xml:space="preserve">T </t>
    </r>
    <r>
      <rPr>
        <u/>
        <sz val="8"/>
        <color theme="1"/>
        <rFont val="Tahoma"/>
        <family val="2"/>
      </rPr>
      <t>478.500</t>
    </r>
  </si>
  <si>
    <r>
      <t xml:space="preserve">T </t>
    </r>
    <r>
      <rPr>
        <u/>
        <sz val="8"/>
        <color theme="1"/>
        <rFont val="Tahoma"/>
        <family val="2"/>
      </rPr>
      <t>5386.000</t>
    </r>
  </si>
  <si>
    <r>
      <t xml:space="preserve">T </t>
    </r>
    <r>
      <rPr>
        <u/>
        <sz val="8"/>
        <color theme="1"/>
        <rFont val="Tahoma"/>
        <family val="2"/>
      </rPr>
      <t>150.100</t>
    </r>
  </si>
  <si>
    <r>
      <t xml:space="preserve">T </t>
    </r>
    <r>
      <rPr>
        <u/>
        <sz val="8"/>
        <color theme="1"/>
        <rFont val="Tahoma"/>
        <family val="2"/>
      </rPr>
      <t>3664.000</t>
    </r>
  </si>
  <si>
    <r>
      <t xml:space="preserve">TM </t>
    </r>
    <r>
      <rPr>
        <u/>
        <sz val="8"/>
        <color theme="1"/>
        <rFont val="Tahoma"/>
        <family val="2"/>
      </rPr>
      <t>48430.000</t>
    </r>
  </si>
  <si>
    <r>
      <t xml:space="preserve">M </t>
    </r>
    <r>
      <rPr>
        <u/>
        <sz val="8"/>
        <color theme="1"/>
        <rFont val="Tahoma"/>
        <family val="2"/>
      </rPr>
      <t>57950.000</t>
    </r>
  </si>
  <si>
    <r>
      <t xml:space="preserve">T </t>
    </r>
    <r>
      <rPr>
        <u/>
        <sz val="8"/>
        <color theme="1"/>
        <rFont val="Tahoma"/>
        <family val="2"/>
      </rPr>
      <t>109.584%</t>
    </r>
  </si>
  <si>
    <r>
      <t xml:space="preserve">T </t>
    </r>
    <r>
      <rPr>
        <u/>
        <sz val="8"/>
        <color theme="1"/>
        <rFont val="Tahoma"/>
        <family val="2"/>
      </rPr>
      <t>241.000</t>
    </r>
  </si>
  <si>
    <r>
      <t xml:space="preserve">T </t>
    </r>
    <r>
      <rPr>
        <u/>
        <sz val="8"/>
        <color theme="1"/>
        <rFont val="Tahoma"/>
        <family val="2"/>
      </rPr>
      <t>142.700</t>
    </r>
  </si>
  <si>
    <r>
      <t xml:space="preserve">T </t>
    </r>
    <r>
      <rPr>
        <u/>
        <sz val="8"/>
        <color rgb="FF0000FF"/>
        <rFont val="Tahoma"/>
        <family val="2"/>
      </rPr>
      <t>478.000</t>
    </r>
  </si>
  <si>
    <r>
      <t xml:space="preserve">T </t>
    </r>
    <r>
      <rPr>
        <u/>
        <sz val="8"/>
        <color rgb="FF0000FF"/>
        <rFont val="Tahoma"/>
        <family val="2"/>
      </rPr>
      <t>5396.000</t>
    </r>
  </si>
  <si>
    <r>
      <t xml:space="preserve">T </t>
    </r>
    <r>
      <rPr>
        <u/>
        <sz val="8"/>
        <color rgb="FF0000FF"/>
        <rFont val="Tahoma"/>
        <family val="2"/>
      </rPr>
      <t>151.200</t>
    </r>
  </si>
  <si>
    <r>
      <t xml:space="preserve">T </t>
    </r>
    <r>
      <rPr>
        <u/>
        <sz val="8"/>
        <color rgb="FF0000FF"/>
        <rFont val="Tahoma"/>
        <family val="2"/>
      </rPr>
      <t>3662.000</t>
    </r>
  </si>
  <si>
    <r>
      <t xml:space="preserve">TM </t>
    </r>
    <r>
      <rPr>
        <u/>
        <sz val="8"/>
        <color rgb="FF0000FF"/>
        <rFont val="Tahoma"/>
        <family val="2"/>
      </rPr>
      <t>48460.000</t>
    </r>
  </si>
  <si>
    <r>
      <t xml:space="preserve">M </t>
    </r>
    <r>
      <rPr>
        <u/>
        <sz val="8"/>
        <color rgb="FF0000FF"/>
        <rFont val="Tahoma"/>
        <family val="2"/>
      </rPr>
      <t>58210.000</t>
    </r>
  </si>
  <si>
    <r>
      <t xml:space="preserve">T </t>
    </r>
    <r>
      <rPr>
        <u/>
        <sz val="8"/>
        <color rgb="FF0000FF"/>
        <rFont val="Tahoma"/>
        <family val="2"/>
      </rPr>
      <t>109.339%</t>
    </r>
  </si>
  <si>
    <r>
      <t xml:space="preserve">T </t>
    </r>
    <r>
      <rPr>
        <u/>
        <sz val="8"/>
        <color rgb="FF0000FF"/>
        <rFont val="Tahoma"/>
        <family val="2"/>
      </rPr>
      <t>242.600</t>
    </r>
  </si>
  <si>
    <r>
      <t xml:space="preserve">T </t>
    </r>
    <r>
      <rPr>
        <u/>
        <sz val="8"/>
        <color rgb="FF0000FF"/>
        <rFont val="Tahoma"/>
        <family val="2"/>
      </rPr>
      <t>142.700</t>
    </r>
  </si>
  <si>
    <r>
      <t xml:space="preserve">T </t>
    </r>
    <r>
      <rPr>
        <u/>
        <sz val="8"/>
        <color rgb="FF0000FF"/>
        <rFont val="Tahoma"/>
        <family val="2"/>
      </rPr>
      <t>11.600</t>
    </r>
  </si>
  <si>
    <r>
      <t xml:space="preserve">T </t>
    </r>
    <r>
      <rPr>
        <u/>
        <sz val="8"/>
        <color rgb="FF0000FF"/>
        <rFont val="Tahoma"/>
        <family val="2"/>
      </rPr>
      <t>1.377</t>
    </r>
  </si>
  <si>
    <r>
      <t xml:space="preserve">T </t>
    </r>
    <r>
      <rPr>
        <u/>
        <sz val="8"/>
        <color rgb="FF0000FF"/>
        <rFont val="Tahoma"/>
        <family val="2"/>
      </rPr>
      <t>2.091</t>
    </r>
  </si>
  <si>
    <r>
      <t xml:space="preserve">TM </t>
    </r>
    <r>
      <rPr>
        <u/>
        <sz val="8"/>
        <color rgb="FF0000FF"/>
        <rFont val="Tahoma"/>
        <family val="2"/>
      </rPr>
      <t>29.390</t>
    </r>
  </si>
  <si>
    <r>
      <t xml:space="preserve">M </t>
    </r>
    <r>
      <rPr>
        <u/>
        <sz val="8"/>
        <color rgb="FF0000FF"/>
        <rFont val="Tahoma"/>
        <family val="2"/>
      </rPr>
      <t>224.700</t>
    </r>
  </si>
  <si>
    <r>
      <t xml:space="preserve">T </t>
    </r>
    <r>
      <rPr>
        <u/>
        <sz val="8"/>
        <color rgb="FF0000FF"/>
        <rFont val="Tahoma"/>
        <family val="2"/>
      </rPr>
      <t>0.283%</t>
    </r>
  </si>
  <si>
    <r>
      <t xml:space="preserve">T </t>
    </r>
    <r>
      <rPr>
        <u/>
        <sz val="8"/>
        <color rgb="FF0000FF"/>
        <rFont val="Tahoma"/>
        <family val="2"/>
      </rPr>
      <t>0.567</t>
    </r>
  </si>
  <si>
    <r>
      <t xml:space="preserve">T </t>
    </r>
    <r>
      <rPr>
        <u/>
        <sz val="8"/>
        <color rgb="FF0000FF"/>
        <rFont val="Tahoma"/>
        <family val="2"/>
      </rPr>
      <t>0.911</t>
    </r>
  </si>
  <si>
    <r>
      <t xml:space="preserve">T </t>
    </r>
    <r>
      <rPr>
        <u/>
        <sz val="8"/>
        <color rgb="FF0000FF"/>
        <rFont val="Tahoma"/>
        <family val="2"/>
      </rPr>
      <t>0.057</t>
    </r>
  </si>
  <si>
    <r>
      <t xml:space="preserve">TM </t>
    </r>
    <r>
      <rPr>
        <u/>
        <sz val="8"/>
        <color rgb="FF0000FF"/>
        <rFont val="Tahoma"/>
        <family val="2"/>
      </rPr>
      <t>0.061</t>
    </r>
  </si>
  <si>
    <r>
      <t xml:space="preserve">M </t>
    </r>
    <r>
      <rPr>
        <u/>
        <sz val="8"/>
        <color rgb="FF0000FF"/>
        <rFont val="Tahoma"/>
        <family val="2"/>
      </rPr>
      <t>0.386</t>
    </r>
  </si>
  <si>
    <r>
      <t xml:space="preserve">T </t>
    </r>
    <r>
      <rPr>
        <u/>
        <sz val="8"/>
        <color rgb="FF0000FF"/>
        <rFont val="Tahoma"/>
        <family val="2"/>
      </rPr>
      <t>0.398</t>
    </r>
  </si>
  <si>
    <r>
      <t xml:space="preserve">TM </t>
    </r>
    <r>
      <rPr>
        <u/>
        <sz val="8"/>
        <color theme="1"/>
        <rFont val="Tahoma"/>
        <family val="2"/>
      </rPr>
      <t>287.400</t>
    </r>
  </si>
  <si>
    <r>
      <t xml:space="preserve">T </t>
    </r>
    <r>
      <rPr>
        <u/>
        <sz val="8"/>
        <color theme="1"/>
        <rFont val="Tahoma"/>
        <family val="2"/>
      </rPr>
      <t>111.923%</t>
    </r>
  </si>
  <si>
    <r>
      <t xml:space="preserve">T </t>
    </r>
    <r>
      <rPr>
        <u/>
        <sz val="8"/>
        <color theme="1"/>
        <rFont val="Tahoma"/>
        <family val="2"/>
      </rPr>
      <t>111.436%</t>
    </r>
  </si>
  <si>
    <r>
      <t xml:space="preserve">TM </t>
    </r>
    <r>
      <rPr>
        <u/>
        <sz val="8"/>
        <color theme="1"/>
        <rFont val="Tahoma"/>
        <family val="2"/>
      </rPr>
      <t>286.600</t>
    </r>
  </si>
  <si>
    <r>
      <t xml:space="preserve">T </t>
    </r>
    <r>
      <rPr>
        <u/>
        <sz val="8"/>
        <color theme="1"/>
        <rFont val="Tahoma"/>
        <family val="2"/>
      </rPr>
      <t>111.616%</t>
    </r>
  </si>
  <si>
    <r>
      <t xml:space="preserve">TM </t>
    </r>
    <r>
      <rPr>
        <u/>
        <sz val="8"/>
        <color rgb="FF0000FF"/>
        <rFont val="Tahoma"/>
        <family val="2"/>
      </rPr>
      <t>287.100</t>
    </r>
  </si>
  <si>
    <r>
      <t xml:space="preserve">T </t>
    </r>
    <r>
      <rPr>
        <u/>
        <sz val="8"/>
        <color rgb="FF0000FF"/>
        <rFont val="Tahoma"/>
        <family val="2"/>
      </rPr>
      <t>111.658%</t>
    </r>
  </si>
  <si>
    <r>
      <t xml:space="preserve">T </t>
    </r>
    <r>
      <rPr>
        <u/>
        <sz val="8"/>
        <color rgb="FF0000FF"/>
        <rFont val="Tahoma"/>
        <family val="2"/>
      </rPr>
      <t>0.246%</t>
    </r>
  </si>
  <si>
    <r>
      <t xml:space="preserve">T </t>
    </r>
    <r>
      <rPr>
        <u/>
        <sz val="8"/>
        <color theme="1"/>
        <rFont val="Tahoma"/>
        <family val="2"/>
      </rPr>
      <t>111.073%</t>
    </r>
  </si>
  <si>
    <r>
      <t xml:space="preserve">T </t>
    </r>
    <r>
      <rPr>
        <u/>
        <sz val="8"/>
        <color theme="1"/>
        <rFont val="Tahoma"/>
        <family val="2"/>
      </rPr>
      <t>110.423%</t>
    </r>
  </si>
  <si>
    <r>
      <t xml:space="preserve">T </t>
    </r>
    <r>
      <rPr>
        <u/>
        <sz val="8"/>
        <color rgb="FF0000FF"/>
        <rFont val="Tahoma"/>
        <family val="2"/>
      </rPr>
      <t>110.698%</t>
    </r>
  </si>
  <si>
    <r>
      <t xml:space="preserve">T </t>
    </r>
    <r>
      <rPr>
        <u/>
        <sz val="8"/>
        <color rgb="FF0000FF"/>
        <rFont val="Tahoma"/>
        <family val="2"/>
      </rPr>
      <t>0.336%</t>
    </r>
  </si>
  <si>
    <r>
      <t xml:space="preserve">T </t>
    </r>
    <r>
      <rPr>
        <u/>
        <sz val="8"/>
        <color theme="1"/>
        <rFont val="Tahoma"/>
        <family val="2"/>
      </rPr>
      <t>105.231%</t>
    </r>
  </si>
  <si>
    <r>
      <t xml:space="preserve">T </t>
    </r>
    <r>
      <rPr>
        <u/>
        <sz val="8"/>
        <color theme="1"/>
        <rFont val="Tahoma"/>
        <family val="2"/>
      </rPr>
      <t>104.925%</t>
    </r>
  </si>
  <si>
    <r>
      <t xml:space="preserve">T </t>
    </r>
    <r>
      <rPr>
        <u/>
        <sz val="8"/>
        <color theme="1"/>
        <rFont val="Tahoma"/>
        <family val="2"/>
      </rPr>
      <t>105.265%</t>
    </r>
  </si>
  <si>
    <r>
      <t xml:space="preserve">T </t>
    </r>
    <r>
      <rPr>
        <u/>
        <sz val="8"/>
        <color rgb="FF0000FF"/>
        <rFont val="Tahoma"/>
        <family val="2"/>
      </rPr>
      <t>105.140%</t>
    </r>
  </si>
  <si>
    <r>
      <t xml:space="preserve">T </t>
    </r>
    <r>
      <rPr>
        <u/>
        <sz val="8"/>
        <color rgb="FF0000FF"/>
        <rFont val="Tahoma"/>
        <family val="2"/>
      </rPr>
      <t>0.187%</t>
    </r>
  </si>
  <si>
    <r>
      <t>WTM-71-C1</t>
    </r>
    <r>
      <rPr>
        <sz val="7"/>
        <color theme="1"/>
        <rFont val="Tahoma"/>
        <family val="2"/>
      </rPr>
      <t>2/25/2014 6:33:10 PM</t>
    </r>
  </si>
  <si>
    <r>
      <t xml:space="preserve">T </t>
    </r>
    <r>
      <rPr>
        <u/>
        <sz val="8"/>
        <color theme="1"/>
        <rFont val="Tahoma"/>
        <family val="2"/>
      </rPr>
      <t>349.400</t>
    </r>
  </si>
  <si>
    <r>
      <t xml:space="preserve">T </t>
    </r>
    <r>
      <rPr>
        <u/>
        <sz val="8"/>
        <color theme="1"/>
        <rFont val="Tahoma"/>
        <family val="2"/>
      </rPr>
      <t>6464.000</t>
    </r>
  </si>
  <si>
    <r>
      <t xml:space="preserve">T </t>
    </r>
    <r>
      <rPr>
        <u/>
        <sz val="8"/>
        <color theme="1"/>
        <rFont val="Tahoma"/>
        <family val="2"/>
      </rPr>
      <t>4036.000</t>
    </r>
  </si>
  <si>
    <r>
      <t xml:space="preserve">TM </t>
    </r>
    <r>
      <rPr>
        <u/>
        <sz val="8"/>
        <color theme="1"/>
        <rFont val="Tahoma"/>
        <family val="2"/>
      </rPr>
      <t>41050.000</t>
    </r>
  </si>
  <si>
    <r>
      <t xml:space="preserve">M </t>
    </r>
    <r>
      <rPr>
        <u/>
        <sz val="8"/>
        <color theme="1"/>
        <rFont val="Tahoma"/>
        <family val="2"/>
      </rPr>
      <t>75470.000</t>
    </r>
  </si>
  <si>
    <r>
      <t xml:space="preserve">T </t>
    </r>
    <r>
      <rPr>
        <u/>
        <sz val="8"/>
        <color theme="1"/>
        <rFont val="Tahoma"/>
        <family val="2"/>
      </rPr>
      <t>110.266%</t>
    </r>
  </si>
  <si>
    <r>
      <t xml:space="preserve">T </t>
    </r>
    <r>
      <rPr>
        <u/>
        <sz val="8"/>
        <color theme="1"/>
        <rFont val="Tahoma"/>
        <family val="2"/>
      </rPr>
      <t>302.600</t>
    </r>
  </si>
  <si>
    <r>
      <t xml:space="preserve">T </t>
    </r>
    <r>
      <rPr>
        <u/>
        <sz val="8"/>
        <color theme="1"/>
        <rFont val="Tahoma"/>
        <family val="2"/>
      </rPr>
      <t>350.800</t>
    </r>
  </si>
  <si>
    <r>
      <t xml:space="preserve">T </t>
    </r>
    <r>
      <rPr>
        <u/>
        <sz val="8"/>
        <color theme="1"/>
        <rFont val="Tahoma"/>
        <family val="2"/>
      </rPr>
      <t>6529.000</t>
    </r>
  </si>
  <si>
    <r>
      <t xml:space="preserve">T </t>
    </r>
    <r>
      <rPr>
        <u/>
        <sz val="8"/>
        <color theme="1"/>
        <rFont val="Tahoma"/>
        <family val="2"/>
      </rPr>
      <t>4055.000</t>
    </r>
  </si>
  <si>
    <r>
      <t xml:space="preserve">TM </t>
    </r>
    <r>
      <rPr>
        <u/>
        <sz val="8"/>
        <color theme="1"/>
        <rFont val="Tahoma"/>
        <family val="2"/>
      </rPr>
      <t>41170.000</t>
    </r>
  </si>
  <si>
    <r>
      <t xml:space="preserve">M </t>
    </r>
    <r>
      <rPr>
        <u/>
        <sz val="8"/>
        <color theme="1"/>
        <rFont val="Tahoma"/>
        <family val="2"/>
      </rPr>
      <t>74320.000</t>
    </r>
  </si>
  <si>
    <r>
      <t xml:space="preserve">T </t>
    </r>
    <r>
      <rPr>
        <u/>
        <sz val="8"/>
        <color theme="1"/>
        <rFont val="Tahoma"/>
        <family val="2"/>
      </rPr>
      <t>110.709%</t>
    </r>
  </si>
  <si>
    <r>
      <t xml:space="preserve">T </t>
    </r>
    <r>
      <rPr>
        <u/>
        <sz val="8"/>
        <color theme="1"/>
        <rFont val="Tahoma"/>
        <family val="2"/>
      </rPr>
      <t>304.700</t>
    </r>
  </si>
  <si>
    <r>
      <t xml:space="preserve">T </t>
    </r>
    <r>
      <rPr>
        <u/>
        <sz val="8"/>
        <color theme="1"/>
        <rFont val="Tahoma"/>
        <family val="2"/>
      </rPr>
      <t>143.000</t>
    </r>
  </si>
  <si>
    <r>
      <t xml:space="preserve">T </t>
    </r>
    <r>
      <rPr>
        <u/>
        <sz val="8"/>
        <color theme="1"/>
        <rFont val="Tahoma"/>
        <family val="2"/>
      </rPr>
      <t>351.000</t>
    </r>
  </si>
  <si>
    <r>
      <t xml:space="preserve">T </t>
    </r>
    <r>
      <rPr>
        <u/>
        <sz val="8"/>
        <color theme="1"/>
        <rFont val="Tahoma"/>
        <family val="2"/>
      </rPr>
      <t>6487.000</t>
    </r>
  </si>
  <si>
    <r>
      <t xml:space="preserve">TM </t>
    </r>
    <r>
      <rPr>
        <u/>
        <sz val="8"/>
        <color theme="1"/>
        <rFont val="Tahoma"/>
        <family val="2"/>
      </rPr>
      <t>41060.000</t>
    </r>
  </si>
  <si>
    <r>
      <t xml:space="preserve">M </t>
    </r>
    <r>
      <rPr>
        <u/>
        <sz val="8"/>
        <color theme="1"/>
        <rFont val="Tahoma"/>
        <family val="2"/>
      </rPr>
      <t>73990.000</t>
    </r>
  </si>
  <si>
    <r>
      <t xml:space="preserve">T </t>
    </r>
    <r>
      <rPr>
        <u/>
        <sz val="8"/>
        <color theme="1"/>
        <rFont val="Tahoma"/>
        <family val="2"/>
      </rPr>
      <t>111.162%</t>
    </r>
  </si>
  <si>
    <r>
      <t xml:space="preserve">T </t>
    </r>
    <r>
      <rPr>
        <u/>
        <sz val="8"/>
        <color theme="1"/>
        <rFont val="Tahoma"/>
        <family val="2"/>
      </rPr>
      <t>302.000</t>
    </r>
  </si>
  <si>
    <r>
      <t xml:space="preserve">T </t>
    </r>
    <r>
      <rPr>
        <u/>
        <sz val="8"/>
        <color theme="1"/>
        <rFont val="Tahoma"/>
        <family val="2"/>
      </rPr>
      <t>142.200</t>
    </r>
  </si>
  <si>
    <r>
      <t xml:space="preserve">T </t>
    </r>
    <r>
      <rPr>
        <u/>
        <sz val="8"/>
        <color rgb="FF0000FF"/>
        <rFont val="Tahoma"/>
        <family val="2"/>
      </rPr>
      <t>350.400</t>
    </r>
  </si>
  <si>
    <r>
      <t xml:space="preserve">T </t>
    </r>
    <r>
      <rPr>
        <u/>
        <sz val="8"/>
        <color rgb="FF0000FF"/>
        <rFont val="Tahoma"/>
        <family val="2"/>
      </rPr>
      <t>6494.000</t>
    </r>
  </si>
  <si>
    <r>
      <t xml:space="preserve">T </t>
    </r>
    <r>
      <rPr>
        <u/>
        <sz val="8"/>
        <color rgb="FF0000FF"/>
        <rFont val="Tahoma"/>
        <family val="2"/>
      </rPr>
      <t>4048.000</t>
    </r>
  </si>
  <si>
    <r>
      <t xml:space="preserve">TM </t>
    </r>
    <r>
      <rPr>
        <u/>
        <sz val="8"/>
        <color rgb="FF0000FF"/>
        <rFont val="Tahoma"/>
        <family val="2"/>
      </rPr>
      <t>41090.000</t>
    </r>
  </si>
  <si>
    <r>
      <t xml:space="preserve">M </t>
    </r>
    <r>
      <rPr>
        <u/>
        <sz val="8"/>
        <color rgb="FF0000FF"/>
        <rFont val="Tahoma"/>
        <family val="2"/>
      </rPr>
      <t>74590.000</t>
    </r>
  </si>
  <si>
    <r>
      <t xml:space="preserve">T </t>
    </r>
    <r>
      <rPr>
        <u/>
        <sz val="8"/>
        <color rgb="FF0000FF"/>
        <rFont val="Tahoma"/>
        <family val="2"/>
      </rPr>
      <t>110.713%</t>
    </r>
  </si>
  <si>
    <r>
      <t xml:space="preserve">T </t>
    </r>
    <r>
      <rPr>
        <u/>
        <sz val="8"/>
        <color rgb="FF0000FF"/>
        <rFont val="Tahoma"/>
        <family val="2"/>
      </rPr>
      <t>303.100</t>
    </r>
  </si>
  <si>
    <r>
      <t xml:space="preserve">T </t>
    </r>
    <r>
      <rPr>
        <u/>
        <sz val="8"/>
        <color rgb="FF0000FF"/>
        <rFont val="Tahoma"/>
        <family val="2"/>
      </rPr>
      <t>142.400</t>
    </r>
  </si>
  <si>
    <r>
      <t xml:space="preserve">T </t>
    </r>
    <r>
      <rPr>
        <u/>
        <sz val="8"/>
        <color rgb="FF0000FF"/>
        <rFont val="Tahoma"/>
        <family val="2"/>
      </rPr>
      <t>0.865</t>
    </r>
  </si>
  <si>
    <r>
      <t xml:space="preserve">T </t>
    </r>
    <r>
      <rPr>
        <u/>
        <sz val="8"/>
        <color rgb="FF0000FF"/>
        <rFont val="Tahoma"/>
        <family val="2"/>
      </rPr>
      <t>32.880</t>
    </r>
  </si>
  <si>
    <r>
      <t xml:space="preserve">T </t>
    </r>
    <r>
      <rPr>
        <u/>
        <sz val="8"/>
        <color rgb="FF0000FF"/>
        <rFont val="Tahoma"/>
        <family val="2"/>
      </rPr>
      <t>10.210</t>
    </r>
  </si>
  <si>
    <r>
      <t xml:space="preserve">TM </t>
    </r>
    <r>
      <rPr>
        <u/>
        <sz val="8"/>
        <color rgb="FF0000FF"/>
        <rFont val="Tahoma"/>
        <family val="2"/>
      </rPr>
      <t>64.220</t>
    </r>
  </si>
  <si>
    <r>
      <t xml:space="preserve">M </t>
    </r>
    <r>
      <rPr>
        <u/>
        <sz val="8"/>
        <color rgb="FF0000FF"/>
        <rFont val="Tahoma"/>
        <family val="2"/>
      </rPr>
      <t>774.500</t>
    </r>
  </si>
  <si>
    <r>
      <t xml:space="preserve">T </t>
    </r>
    <r>
      <rPr>
        <u/>
        <sz val="8"/>
        <color rgb="FF0000FF"/>
        <rFont val="Tahoma"/>
        <family val="2"/>
      </rPr>
      <t>0.448%</t>
    </r>
  </si>
  <si>
    <r>
      <t xml:space="preserve">T </t>
    </r>
    <r>
      <rPr>
        <u/>
        <sz val="8"/>
        <color rgb="FF0000FF"/>
        <rFont val="Tahoma"/>
        <family val="2"/>
      </rPr>
      <t>1.434</t>
    </r>
  </si>
  <si>
    <r>
      <t xml:space="preserve">T </t>
    </r>
    <r>
      <rPr>
        <u/>
        <sz val="8"/>
        <color rgb="FF0000FF"/>
        <rFont val="Tahoma"/>
        <family val="2"/>
      </rPr>
      <t>0.472</t>
    </r>
  </si>
  <si>
    <r>
      <t xml:space="preserve">T </t>
    </r>
    <r>
      <rPr>
        <u/>
        <sz val="8"/>
        <color rgb="FF0000FF"/>
        <rFont val="Tahoma"/>
        <family val="2"/>
      </rPr>
      <t>0.506</t>
    </r>
  </si>
  <si>
    <r>
      <t xml:space="preserve">M </t>
    </r>
    <r>
      <rPr>
        <u/>
        <sz val="8"/>
        <color rgb="FF0000FF"/>
        <rFont val="Tahoma"/>
        <family val="2"/>
      </rPr>
      <t>1.038</t>
    </r>
  </si>
  <si>
    <r>
      <t xml:space="preserve">T </t>
    </r>
    <r>
      <rPr>
        <u/>
        <sz val="8"/>
        <color rgb="FF0000FF"/>
        <rFont val="Tahoma"/>
        <family val="2"/>
      </rPr>
      <t>0.405</t>
    </r>
  </si>
  <si>
    <r>
      <t xml:space="preserve">T </t>
    </r>
    <r>
      <rPr>
        <u/>
        <sz val="8"/>
        <color rgb="FF0000FF"/>
        <rFont val="Tahoma"/>
        <family val="2"/>
      </rPr>
      <t>0.473</t>
    </r>
  </si>
  <si>
    <r>
      <t xml:space="preserve">T </t>
    </r>
    <r>
      <rPr>
        <u/>
        <sz val="8"/>
        <color rgb="FF0000FF"/>
        <rFont val="Tahoma"/>
        <family val="2"/>
      </rPr>
      <t>0.331</t>
    </r>
  </si>
  <si>
    <r>
      <t xml:space="preserve">TM </t>
    </r>
    <r>
      <rPr>
        <u/>
        <sz val="8"/>
        <color theme="1"/>
        <rFont val="Tahoma"/>
        <family val="2"/>
      </rPr>
      <t>405.300</t>
    </r>
  </si>
  <si>
    <r>
      <t xml:space="preserve">T </t>
    </r>
    <r>
      <rPr>
        <u/>
        <sz val="8"/>
        <color theme="1"/>
        <rFont val="Tahoma"/>
        <family val="2"/>
      </rPr>
      <t>113.178%</t>
    </r>
  </si>
  <si>
    <r>
      <t xml:space="preserve">TM </t>
    </r>
    <r>
      <rPr>
        <u/>
        <sz val="8"/>
        <color theme="1"/>
        <rFont val="Tahoma"/>
        <family val="2"/>
      </rPr>
      <t>406.000</t>
    </r>
  </si>
  <si>
    <r>
      <t xml:space="preserve">T </t>
    </r>
    <r>
      <rPr>
        <u/>
        <sz val="8"/>
        <color theme="1"/>
        <rFont val="Tahoma"/>
        <family val="2"/>
      </rPr>
      <t>112.725%</t>
    </r>
  </si>
  <si>
    <r>
      <t xml:space="preserve">TM </t>
    </r>
    <r>
      <rPr>
        <u/>
        <sz val="8"/>
        <color theme="1"/>
        <rFont val="Tahoma"/>
        <family val="2"/>
      </rPr>
      <t>403.600</t>
    </r>
  </si>
  <si>
    <r>
      <t xml:space="preserve">T </t>
    </r>
    <r>
      <rPr>
        <u/>
        <sz val="8"/>
        <color theme="1"/>
        <rFont val="Tahoma"/>
        <family val="2"/>
      </rPr>
      <t>113.292%</t>
    </r>
  </si>
  <si>
    <r>
      <t xml:space="preserve">TM </t>
    </r>
    <r>
      <rPr>
        <u/>
        <sz val="8"/>
        <color rgb="FF0000FF"/>
        <rFont val="Tahoma"/>
        <family val="2"/>
      </rPr>
      <t>405.000</t>
    </r>
  </si>
  <si>
    <r>
      <t xml:space="preserve">T </t>
    </r>
    <r>
      <rPr>
        <u/>
        <sz val="8"/>
        <color rgb="FF0000FF"/>
        <rFont val="Tahoma"/>
        <family val="2"/>
      </rPr>
      <t>113.065%</t>
    </r>
  </si>
  <si>
    <r>
      <t xml:space="preserve">TM </t>
    </r>
    <r>
      <rPr>
        <u/>
        <sz val="8"/>
        <color rgb="FF0000FF"/>
        <rFont val="Tahoma"/>
        <family val="2"/>
      </rPr>
      <t>1.220</t>
    </r>
  </si>
  <si>
    <r>
      <t xml:space="preserve">T </t>
    </r>
    <r>
      <rPr>
        <u/>
        <sz val="8"/>
        <color rgb="FF0000FF"/>
        <rFont val="Tahoma"/>
        <family val="2"/>
      </rPr>
      <t>0.300%</t>
    </r>
  </si>
  <si>
    <r>
      <t xml:space="preserve">T </t>
    </r>
    <r>
      <rPr>
        <u/>
        <sz val="8"/>
        <color rgb="FF0000FF"/>
        <rFont val="Tahoma"/>
        <family val="2"/>
      </rPr>
      <t>0.266</t>
    </r>
  </si>
  <si>
    <r>
      <t xml:space="preserve">T </t>
    </r>
    <r>
      <rPr>
        <u/>
        <sz val="8"/>
        <color theme="1"/>
        <rFont val="Tahoma"/>
        <family val="2"/>
      </rPr>
      <t>110.928%</t>
    </r>
  </si>
  <si>
    <r>
      <t xml:space="preserve">T </t>
    </r>
    <r>
      <rPr>
        <u/>
        <sz val="8"/>
        <color theme="1"/>
        <rFont val="Tahoma"/>
        <family val="2"/>
      </rPr>
      <t>111.460%</t>
    </r>
  </si>
  <si>
    <r>
      <t xml:space="preserve">T </t>
    </r>
    <r>
      <rPr>
        <u/>
        <sz val="8"/>
        <color theme="1"/>
        <rFont val="Tahoma"/>
        <family val="2"/>
      </rPr>
      <t>111.557%</t>
    </r>
  </si>
  <si>
    <r>
      <t xml:space="preserve">T </t>
    </r>
    <r>
      <rPr>
        <u/>
        <sz val="8"/>
        <color rgb="FF0000FF"/>
        <rFont val="Tahoma"/>
        <family val="2"/>
      </rPr>
      <t>111.315%</t>
    </r>
  </si>
  <si>
    <r>
      <t xml:space="preserve">T </t>
    </r>
    <r>
      <rPr>
        <u/>
        <sz val="8"/>
        <color rgb="FF0000FF"/>
        <rFont val="Tahoma"/>
        <family val="2"/>
      </rPr>
      <t>0.339%</t>
    </r>
  </si>
  <si>
    <r>
      <t xml:space="preserve">T </t>
    </r>
    <r>
      <rPr>
        <u/>
        <sz val="8"/>
        <color theme="1"/>
        <rFont val="Tahoma"/>
        <family val="2"/>
      </rPr>
      <t>104.784%</t>
    </r>
  </si>
  <si>
    <r>
      <t xml:space="preserve">T </t>
    </r>
    <r>
      <rPr>
        <u/>
        <sz val="8"/>
        <color theme="1"/>
        <rFont val="Tahoma"/>
        <family val="2"/>
      </rPr>
      <t>105.412%</t>
    </r>
  </si>
  <si>
    <r>
      <t xml:space="preserve">T </t>
    </r>
    <r>
      <rPr>
        <u/>
        <sz val="8"/>
        <color theme="1"/>
        <rFont val="Tahoma"/>
        <family val="2"/>
      </rPr>
      <t>105.022%</t>
    </r>
  </si>
  <si>
    <r>
      <t xml:space="preserve">T </t>
    </r>
    <r>
      <rPr>
        <u/>
        <sz val="8"/>
        <color rgb="FF0000FF"/>
        <rFont val="Tahoma"/>
        <family val="2"/>
      </rPr>
      <t>105.073%</t>
    </r>
  </si>
  <si>
    <r>
      <t xml:space="preserve">T </t>
    </r>
    <r>
      <rPr>
        <u/>
        <sz val="8"/>
        <color rgb="FF0000FF"/>
        <rFont val="Tahoma"/>
        <family val="2"/>
      </rPr>
      <t>0.317%</t>
    </r>
  </si>
  <si>
    <r>
      <t>LDP-5-C1 Oct2013</t>
    </r>
    <r>
      <rPr>
        <sz val="7"/>
        <color theme="1"/>
        <rFont val="Tahoma"/>
        <family val="2"/>
      </rPr>
      <t>2/25/2014 6:40:36 PM</t>
    </r>
  </si>
  <si>
    <r>
      <t xml:space="preserve">T </t>
    </r>
    <r>
      <rPr>
        <u/>
        <sz val="8"/>
        <color theme="1"/>
        <rFont val="Tahoma"/>
        <family val="2"/>
      </rPr>
      <t>120.600</t>
    </r>
  </si>
  <si>
    <r>
      <t xml:space="preserve">T </t>
    </r>
    <r>
      <rPr>
        <u/>
        <sz val="8"/>
        <color theme="1"/>
        <rFont val="Tahoma"/>
        <family val="2"/>
      </rPr>
      <t>5138.000</t>
    </r>
  </si>
  <si>
    <r>
      <t xml:space="preserve">T </t>
    </r>
    <r>
      <rPr>
        <u/>
        <sz val="8"/>
        <color theme="1"/>
        <rFont val="Tahoma"/>
        <family val="2"/>
      </rPr>
      <t>313.600</t>
    </r>
  </si>
  <si>
    <r>
      <t xml:space="preserve">T </t>
    </r>
    <r>
      <rPr>
        <u/>
        <sz val="8"/>
        <color theme="1"/>
        <rFont val="Tahoma"/>
        <family val="2"/>
      </rPr>
      <t>3209.000</t>
    </r>
  </si>
  <si>
    <r>
      <t xml:space="preserve">TM </t>
    </r>
    <r>
      <rPr>
        <u/>
        <sz val="8"/>
        <color theme="1"/>
        <rFont val="Tahoma"/>
        <family val="2"/>
      </rPr>
      <t>38470.000</t>
    </r>
  </si>
  <si>
    <r>
      <t xml:space="preserve">M </t>
    </r>
    <r>
      <rPr>
        <u/>
        <sz val="8"/>
        <color theme="1"/>
        <rFont val="Tahoma"/>
        <family val="2"/>
      </rPr>
      <t>37870.000</t>
    </r>
  </si>
  <si>
    <r>
      <t xml:space="preserve">T </t>
    </r>
    <r>
      <rPr>
        <u/>
        <sz val="8"/>
        <color theme="1"/>
        <rFont val="Tahoma"/>
        <family val="2"/>
      </rPr>
      <t>104.744%</t>
    </r>
  </si>
  <si>
    <r>
      <t xml:space="preserve">T </t>
    </r>
    <r>
      <rPr>
        <u/>
        <sz val="8"/>
        <color theme="1"/>
        <rFont val="Tahoma"/>
        <family val="2"/>
      </rPr>
      <t>164.700</t>
    </r>
  </si>
  <si>
    <r>
      <t xml:space="preserve">T </t>
    </r>
    <r>
      <rPr>
        <u/>
        <sz val="8"/>
        <color theme="1"/>
        <rFont val="Tahoma"/>
        <family val="2"/>
      </rPr>
      <t>99.670</t>
    </r>
  </si>
  <si>
    <r>
      <t xml:space="preserve">T </t>
    </r>
    <r>
      <rPr>
        <u/>
        <sz val="8"/>
        <color theme="1"/>
        <rFont val="Tahoma"/>
        <family val="2"/>
      </rPr>
      <t>120.900</t>
    </r>
  </si>
  <si>
    <r>
      <t xml:space="preserve">T </t>
    </r>
    <r>
      <rPr>
        <u/>
        <sz val="8"/>
        <color theme="1"/>
        <rFont val="Tahoma"/>
        <family val="2"/>
      </rPr>
      <t>5110.000</t>
    </r>
  </si>
  <si>
    <r>
      <t xml:space="preserve">T </t>
    </r>
    <r>
      <rPr>
        <u/>
        <sz val="8"/>
        <color theme="1"/>
        <rFont val="Tahoma"/>
        <family val="2"/>
      </rPr>
      <t>308.300</t>
    </r>
  </si>
  <si>
    <r>
      <t xml:space="preserve">T </t>
    </r>
    <r>
      <rPr>
        <u/>
        <sz val="8"/>
        <color theme="1"/>
        <rFont val="Tahoma"/>
        <family val="2"/>
      </rPr>
      <t>3235.000</t>
    </r>
  </si>
  <si>
    <r>
      <t xml:space="preserve">TM </t>
    </r>
    <r>
      <rPr>
        <u/>
        <sz val="8"/>
        <color theme="1"/>
        <rFont val="Tahoma"/>
        <family val="2"/>
      </rPr>
      <t>38690.000</t>
    </r>
  </si>
  <si>
    <r>
      <t xml:space="preserve">M </t>
    </r>
    <r>
      <rPr>
        <u/>
        <sz val="8"/>
        <color theme="1"/>
        <rFont val="Tahoma"/>
        <family val="2"/>
      </rPr>
      <t>38030.000</t>
    </r>
  </si>
  <si>
    <r>
      <t xml:space="preserve">T </t>
    </r>
    <r>
      <rPr>
        <u/>
        <sz val="8"/>
        <color theme="1"/>
        <rFont val="Tahoma"/>
        <family val="2"/>
      </rPr>
      <t>104.334%</t>
    </r>
  </si>
  <si>
    <r>
      <t xml:space="preserve">T </t>
    </r>
    <r>
      <rPr>
        <u/>
        <sz val="8"/>
        <color theme="1"/>
        <rFont val="Tahoma"/>
        <family val="2"/>
      </rPr>
      <t>168.500</t>
    </r>
  </si>
  <si>
    <r>
      <t xml:space="preserve">T </t>
    </r>
    <r>
      <rPr>
        <u/>
        <sz val="8"/>
        <color theme="1"/>
        <rFont val="Tahoma"/>
        <family val="2"/>
      </rPr>
      <t>121.100</t>
    </r>
  </si>
  <si>
    <r>
      <t xml:space="preserve">T </t>
    </r>
    <r>
      <rPr>
        <u/>
        <sz val="8"/>
        <color theme="1"/>
        <rFont val="Tahoma"/>
        <family val="2"/>
      </rPr>
      <t>5139.000</t>
    </r>
  </si>
  <si>
    <r>
      <t xml:space="preserve">T </t>
    </r>
    <r>
      <rPr>
        <u/>
        <sz val="8"/>
        <color theme="1"/>
        <rFont val="Tahoma"/>
        <family val="2"/>
      </rPr>
      <t>310.300</t>
    </r>
  </si>
  <si>
    <r>
      <t xml:space="preserve">T </t>
    </r>
    <r>
      <rPr>
        <u/>
        <sz val="8"/>
        <color theme="1"/>
        <rFont val="Tahoma"/>
        <family val="2"/>
      </rPr>
      <t>3243.000</t>
    </r>
  </si>
  <si>
    <r>
      <t xml:space="preserve">TM </t>
    </r>
    <r>
      <rPr>
        <u/>
        <sz val="8"/>
        <color theme="1"/>
        <rFont val="Tahoma"/>
        <family val="2"/>
      </rPr>
      <t>38750.000</t>
    </r>
  </si>
  <si>
    <r>
      <t xml:space="preserve">M </t>
    </r>
    <r>
      <rPr>
        <u/>
        <sz val="8"/>
        <color theme="1"/>
        <rFont val="Tahoma"/>
        <family val="2"/>
      </rPr>
      <t>36740.000</t>
    </r>
  </si>
  <si>
    <r>
      <t xml:space="preserve">T </t>
    </r>
    <r>
      <rPr>
        <u/>
        <sz val="8"/>
        <color theme="1"/>
        <rFont val="Tahoma"/>
        <family val="2"/>
      </rPr>
      <t>103.775%</t>
    </r>
  </si>
  <si>
    <r>
      <t xml:space="preserve">T </t>
    </r>
    <r>
      <rPr>
        <u/>
        <sz val="8"/>
        <color theme="1"/>
        <rFont val="Tahoma"/>
        <family val="2"/>
      </rPr>
      <t>164.800</t>
    </r>
  </si>
  <si>
    <r>
      <t xml:space="preserve">T </t>
    </r>
    <r>
      <rPr>
        <u/>
        <sz val="8"/>
        <color theme="1"/>
        <rFont val="Tahoma"/>
        <family val="2"/>
      </rPr>
      <t>100.500</t>
    </r>
  </si>
  <si>
    <r>
      <t xml:space="preserve">T </t>
    </r>
    <r>
      <rPr>
        <u/>
        <sz val="8"/>
        <color rgb="FF0000FF"/>
        <rFont val="Tahoma"/>
        <family val="2"/>
      </rPr>
      <t>120.900</t>
    </r>
  </si>
  <si>
    <r>
      <t xml:space="preserve">T </t>
    </r>
    <r>
      <rPr>
        <u/>
        <sz val="8"/>
        <color rgb="FF0000FF"/>
        <rFont val="Tahoma"/>
        <family val="2"/>
      </rPr>
      <t>5129.000</t>
    </r>
  </si>
  <si>
    <r>
      <t xml:space="preserve">T </t>
    </r>
    <r>
      <rPr>
        <u/>
        <sz val="8"/>
        <color rgb="FF0000FF"/>
        <rFont val="Tahoma"/>
        <family val="2"/>
      </rPr>
      <t>310.700</t>
    </r>
  </si>
  <si>
    <r>
      <t xml:space="preserve">T </t>
    </r>
    <r>
      <rPr>
        <u/>
        <sz val="8"/>
        <color rgb="FF0000FF"/>
        <rFont val="Tahoma"/>
        <family val="2"/>
      </rPr>
      <t>3229.000</t>
    </r>
  </si>
  <si>
    <r>
      <t xml:space="preserve">TM </t>
    </r>
    <r>
      <rPr>
        <u/>
        <sz val="8"/>
        <color rgb="FF0000FF"/>
        <rFont val="Tahoma"/>
        <family val="2"/>
      </rPr>
      <t>38640.000</t>
    </r>
  </si>
  <si>
    <r>
      <t xml:space="preserve">M </t>
    </r>
    <r>
      <rPr>
        <u/>
        <sz val="8"/>
        <color rgb="FF0000FF"/>
        <rFont val="Tahoma"/>
        <family val="2"/>
      </rPr>
      <t>37550.000</t>
    </r>
  </si>
  <si>
    <r>
      <t xml:space="preserve">T </t>
    </r>
    <r>
      <rPr>
        <u/>
        <sz val="8"/>
        <color rgb="FF0000FF"/>
        <rFont val="Tahoma"/>
        <family val="2"/>
      </rPr>
      <t>104.284%</t>
    </r>
  </si>
  <si>
    <r>
      <t xml:space="preserve">T </t>
    </r>
    <r>
      <rPr>
        <u/>
        <sz val="8"/>
        <color rgb="FF0000FF"/>
        <rFont val="Tahoma"/>
        <family val="2"/>
      </rPr>
      <t>166.000</t>
    </r>
  </si>
  <si>
    <r>
      <t xml:space="preserve">T </t>
    </r>
    <r>
      <rPr>
        <u/>
        <sz val="8"/>
        <color rgb="FF0000FF"/>
        <rFont val="Tahoma"/>
        <family val="2"/>
      </rPr>
      <t>100.200</t>
    </r>
  </si>
  <si>
    <r>
      <t xml:space="preserve">T </t>
    </r>
    <r>
      <rPr>
        <u/>
        <sz val="8"/>
        <color rgb="FF0000FF"/>
        <rFont val="Tahoma"/>
        <family val="2"/>
      </rPr>
      <t>16.500</t>
    </r>
  </si>
  <si>
    <r>
      <t xml:space="preserve">T </t>
    </r>
    <r>
      <rPr>
        <u/>
        <sz val="8"/>
        <color rgb="FF0000FF"/>
        <rFont val="Tahoma"/>
        <family val="2"/>
      </rPr>
      <t>2.699</t>
    </r>
  </si>
  <si>
    <r>
      <t xml:space="preserve">T </t>
    </r>
    <r>
      <rPr>
        <u/>
        <sz val="8"/>
        <color rgb="FF0000FF"/>
        <rFont val="Tahoma"/>
        <family val="2"/>
      </rPr>
      <t>17.900</t>
    </r>
  </si>
  <si>
    <r>
      <t xml:space="preserve">TM </t>
    </r>
    <r>
      <rPr>
        <u/>
        <sz val="8"/>
        <color rgb="FF0000FF"/>
        <rFont val="Tahoma"/>
        <family val="2"/>
      </rPr>
      <t>150.000</t>
    </r>
  </si>
  <si>
    <r>
      <t xml:space="preserve">M </t>
    </r>
    <r>
      <rPr>
        <u/>
        <sz val="8"/>
        <color rgb="FF0000FF"/>
        <rFont val="Tahoma"/>
        <family val="2"/>
      </rPr>
      <t>700.400</t>
    </r>
  </si>
  <si>
    <r>
      <t xml:space="preserve">T </t>
    </r>
    <r>
      <rPr>
        <u/>
        <sz val="8"/>
        <color rgb="FF0000FF"/>
        <rFont val="Tahoma"/>
        <family val="2"/>
      </rPr>
      <t>0.487%</t>
    </r>
  </si>
  <si>
    <r>
      <t xml:space="preserve">T </t>
    </r>
    <r>
      <rPr>
        <u/>
        <sz val="8"/>
        <color rgb="FF0000FF"/>
        <rFont val="Tahoma"/>
        <family val="2"/>
      </rPr>
      <t>2.193</t>
    </r>
  </si>
  <si>
    <r>
      <t xml:space="preserve">T </t>
    </r>
    <r>
      <rPr>
        <u/>
        <sz val="8"/>
        <color rgb="FF0000FF"/>
        <rFont val="Tahoma"/>
        <family val="2"/>
      </rPr>
      <t>0.447</t>
    </r>
  </si>
  <si>
    <r>
      <t xml:space="preserve">T </t>
    </r>
    <r>
      <rPr>
        <u/>
        <sz val="8"/>
        <color rgb="FF0000FF"/>
        <rFont val="Tahoma"/>
        <family val="2"/>
      </rPr>
      <t>0.208</t>
    </r>
  </si>
  <si>
    <r>
      <t xml:space="preserve">T </t>
    </r>
    <r>
      <rPr>
        <u/>
        <sz val="8"/>
        <color rgb="FF0000FF"/>
        <rFont val="Tahoma"/>
        <family val="2"/>
      </rPr>
      <t>0.322</t>
    </r>
  </si>
  <si>
    <r>
      <t xml:space="preserve">T </t>
    </r>
    <r>
      <rPr>
        <u/>
        <sz val="8"/>
        <color rgb="FF0000FF"/>
        <rFont val="Tahoma"/>
        <family val="2"/>
      </rPr>
      <t>0.868</t>
    </r>
  </si>
  <si>
    <r>
      <t xml:space="preserve">TM </t>
    </r>
    <r>
      <rPr>
        <u/>
        <sz val="8"/>
        <color rgb="FF0000FF"/>
        <rFont val="Tahoma"/>
        <family val="2"/>
      </rPr>
      <t>0.388</t>
    </r>
  </si>
  <si>
    <r>
      <t xml:space="preserve">M </t>
    </r>
    <r>
      <rPr>
        <u/>
        <sz val="8"/>
        <color rgb="FF0000FF"/>
        <rFont val="Tahoma"/>
        <family val="2"/>
      </rPr>
      <t>1.865</t>
    </r>
  </si>
  <si>
    <r>
      <t xml:space="preserve">T </t>
    </r>
    <r>
      <rPr>
        <u/>
        <sz val="8"/>
        <color rgb="FF0000FF"/>
        <rFont val="Tahoma"/>
        <family val="2"/>
      </rPr>
      <t>1.321</t>
    </r>
  </si>
  <si>
    <r>
      <t xml:space="preserve">TM </t>
    </r>
    <r>
      <rPr>
        <u/>
        <sz val="8"/>
        <color theme="1"/>
        <rFont val="Tahoma"/>
        <family val="2"/>
      </rPr>
      <t>143.300</t>
    </r>
  </si>
  <si>
    <r>
      <t xml:space="preserve">T </t>
    </r>
    <r>
      <rPr>
        <u/>
        <sz val="8"/>
        <color theme="1"/>
        <rFont val="Tahoma"/>
        <family val="2"/>
      </rPr>
      <t>108.342%</t>
    </r>
  </si>
  <si>
    <r>
      <t xml:space="preserve">TM </t>
    </r>
    <r>
      <rPr>
        <u/>
        <sz val="8"/>
        <color theme="1"/>
        <rFont val="Tahoma"/>
        <family val="2"/>
      </rPr>
      <t>142.700</t>
    </r>
  </si>
  <si>
    <r>
      <t xml:space="preserve">T </t>
    </r>
    <r>
      <rPr>
        <u/>
        <sz val="8"/>
        <color theme="1"/>
        <rFont val="Tahoma"/>
        <family val="2"/>
      </rPr>
      <t>108.187%</t>
    </r>
  </si>
  <si>
    <r>
      <t xml:space="preserve">TM </t>
    </r>
    <r>
      <rPr>
        <u/>
        <sz val="8"/>
        <color theme="1"/>
        <rFont val="Tahoma"/>
        <family val="2"/>
      </rPr>
      <t>142.900</t>
    </r>
  </si>
  <si>
    <r>
      <t xml:space="preserve">T </t>
    </r>
    <r>
      <rPr>
        <u/>
        <sz val="8"/>
        <color theme="1"/>
        <rFont val="Tahoma"/>
        <family val="2"/>
      </rPr>
      <t>107.673%</t>
    </r>
  </si>
  <si>
    <r>
      <t xml:space="preserve">TM </t>
    </r>
    <r>
      <rPr>
        <u/>
        <sz val="8"/>
        <color rgb="FF0000FF"/>
        <rFont val="Tahoma"/>
        <family val="2"/>
      </rPr>
      <t>143.000</t>
    </r>
  </si>
  <si>
    <r>
      <t xml:space="preserve">T </t>
    </r>
    <r>
      <rPr>
        <u/>
        <sz val="8"/>
        <color rgb="FF0000FF"/>
        <rFont val="Tahoma"/>
        <family val="2"/>
      </rPr>
      <t>108.067%</t>
    </r>
  </si>
  <si>
    <r>
      <t xml:space="preserve">TM </t>
    </r>
    <r>
      <rPr>
        <u/>
        <sz val="8"/>
        <color rgb="FF0000FF"/>
        <rFont val="Tahoma"/>
        <family val="2"/>
      </rPr>
      <t>0.311</t>
    </r>
  </si>
  <si>
    <r>
      <t xml:space="preserve">TM </t>
    </r>
    <r>
      <rPr>
        <u/>
        <sz val="8"/>
        <color rgb="FF0000FF"/>
        <rFont val="Tahoma"/>
        <family val="2"/>
      </rPr>
      <t>0.218</t>
    </r>
  </si>
  <si>
    <r>
      <t xml:space="preserve">T </t>
    </r>
    <r>
      <rPr>
        <u/>
        <sz val="8"/>
        <color theme="1"/>
        <rFont val="Tahoma"/>
        <family val="2"/>
      </rPr>
      <t>108.203%</t>
    </r>
  </si>
  <si>
    <r>
      <t xml:space="preserve">T </t>
    </r>
    <r>
      <rPr>
        <u/>
        <sz val="8"/>
        <color theme="1"/>
        <rFont val="Tahoma"/>
        <family val="2"/>
      </rPr>
      <t>108.179%</t>
    </r>
  </si>
  <si>
    <r>
      <t xml:space="preserve">T </t>
    </r>
    <r>
      <rPr>
        <u/>
        <sz val="8"/>
        <color theme="1"/>
        <rFont val="Tahoma"/>
        <family val="2"/>
      </rPr>
      <t>107.253%</t>
    </r>
  </si>
  <si>
    <r>
      <t xml:space="preserve">T </t>
    </r>
    <r>
      <rPr>
        <u/>
        <sz val="8"/>
        <color rgb="FF0000FF"/>
        <rFont val="Tahoma"/>
        <family val="2"/>
      </rPr>
      <t>107.878%</t>
    </r>
  </si>
  <si>
    <r>
      <t xml:space="preserve">T </t>
    </r>
    <r>
      <rPr>
        <u/>
        <sz val="8"/>
        <color rgb="FF0000FF"/>
        <rFont val="Tahoma"/>
        <family val="2"/>
      </rPr>
      <t>0.542%</t>
    </r>
  </si>
  <si>
    <r>
      <t xml:space="preserve">T </t>
    </r>
    <r>
      <rPr>
        <u/>
        <sz val="8"/>
        <color theme="1"/>
        <rFont val="Tahoma"/>
        <family val="2"/>
      </rPr>
      <t>103.432%</t>
    </r>
  </si>
  <si>
    <r>
      <t xml:space="preserve">T </t>
    </r>
    <r>
      <rPr>
        <u/>
        <sz val="8"/>
        <color theme="1"/>
        <rFont val="Tahoma"/>
        <family val="2"/>
      </rPr>
      <t>103.564%</t>
    </r>
  </si>
  <si>
    <r>
      <t xml:space="preserve">T </t>
    </r>
    <r>
      <rPr>
        <u/>
        <sz val="8"/>
        <color theme="1"/>
        <rFont val="Tahoma"/>
        <family val="2"/>
      </rPr>
      <t>103.662%</t>
    </r>
  </si>
  <si>
    <r>
      <t xml:space="preserve">T </t>
    </r>
    <r>
      <rPr>
        <u/>
        <sz val="8"/>
        <color rgb="FF0000FF"/>
        <rFont val="Tahoma"/>
        <family val="2"/>
      </rPr>
      <t>103.553%</t>
    </r>
  </si>
  <si>
    <r>
      <t xml:space="preserve">T </t>
    </r>
    <r>
      <rPr>
        <u/>
        <sz val="8"/>
        <color rgb="FF0000FF"/>
        <rFont val="Tahoma"/>
        <family val="2"/>
      </rPr>
      <t>0.115%</t>
    </r>
  </si>
  <si>
    <r>
      <t xml:space="preserve">T </t>
    </r>
    <r>
      <rPr>
        <u/>
        <sz val="8"/>
        <color rgb="FF0000FF"/>
        <rFont val="Tahoma"/>
        <family val="2"/>
      </rPr>
      <t>0.111</t>
    </r>
  </si>
  <si>
    <r>
      <t>UMP-9-C1</t>
    </r>
    <r>
      <rPr>
        <sz val="7"/>
        <color theme="1"/>
        <rFont val="Tahoma"/>
        <family val="2"/>
      </rPr>
      <t>2/25/2014 6:48:01 PM</t>
    </r>
  </si>
  <si>
    <r>
      <t xml:space="preserve">T </t>
    </r>
    <r>
      <rPr>
        <u/>
        <sz val="8"/>
        <color theme="1"/>
        <rFont val="Tahoma"/>
        <family val="2"/>
      </rPr>
      <t>154.500</t>
    </r>
  </si>
  <si>
    <r>
      <t xml:space="preserve">T </t>
    </r>
    <r>
      <rPr>
        <u/>
        <sz val="8"/>
        <color theme="1"/>
        <rFont val="Tahoma"/>
        <family val="2"/>
      </rPr>
      <t>5135.000</t>
    </r>
  </si>
  <si>
    <r>
      <t xml:space="preserve">T </t>
    </r>
    <r>
      <rPr>
        <u/>
        <sz val="8"/>
        <color theme="1"/>
        <rFont val="Tahoma"/>
        <family val="2"/>
      </rPr>
      <t>4589.000</t>
    </r>
  </si>
  <si>
    <r>
      <t xml:space="preserve">TM </t>
    </r>
    <r>
      <rPr>
        <u/>
        <sz val="8"/>
        <color theme="1"/>
        <rFont val="Tahoma"/>
        <family val="2"/>
      </rPr>
      <t>49710.000</t>
    </r>
  </si>
  <si>
    <r>
      <t xml:space="preserve">M </t>
    </r>
    <r>
      <rPr>
        <u/>
        <sz val="8"/>
        <color theme="1"/>
        <rFont val="Tahoma"/>
        <family val="2"/>
      </rPr>
      <t>37970.000</t>
    </r>
  </si>
  <si>
    <r>
      <t xml:space="preserve">T </t>
    </r>
    <r>
      <rPr>
        <u/>
        <sz val="8"/>
        <color theme="1"/>
        <rFont val="Tahoma"/>
        <family val="2"/>
      </rPr>
      <t>103.449%</t>
    </r>
  </si>
  <si>
    <r>
      <t xml:space="preserve">T </t>
    </r>
    <r>
      <rPr>
        <u/>
        <sz val="8"/>
        <color theme="1"/>
        <rFont val="Tahoma"/>
        <family val="2"/>
      </rPr>
      <t>168.300</t>
    </r>
  </si>
  <si>
    <r>
      <t xml:space="preserve">T </t>
    </r>
    <r>
      <rPr>
        <u/>
        <sz val="8"/>
        <color theme="1"/>
        <rFont val="Tahoma"/>
        <family val="2"/>
      </rPr>
      <t>155.000</t>
    </r>
  </si>
  <si>
    <r>
      <t xml:space="preserve">T </t>
    </r>
    <r>
      <rPr>
        <u/>
        <sz val="8"/>
        <color theme="1"/>
        <rFont val="Tahoma"/>
        <family val="2"/>
      </rPr>
      <t>5180.000</t>
    </r>
  </si>
  <si>
    <r>
      <t xml:space="preserve">T </t>
    </r>
    <r>
      <rPr>
        <u/>
        <sz val="8"/>
        <color theme="1"/>
        <rFont val="Tahoma"/>
        <family val="2"/>
      </rPr>
      <t>283.000</t>
    </r>
  </si>
  <si>
    <r>
      <t xml:space="preserve">T </t>
    </r>
    <r>
      <rPr>
        <u/>
        <sz val="8"/>
        <color theme="1"/>
        <rFont val="Tahoma"/>
        <family val="2"/>
      </rPr>
      <t>4606.000</t>
    </r>
  </si>
  <si>
    <r>
      <t xml:space="preserve">TM </t>
    </r>
    <r>
      <rPr>
        <u/>
        <sz val="8"/>
        <color theme="1"/>
        <rFont val="Tahoma"/>
        <family val="2"/>
      </rPr>
      <t>49730.000</t>
    </r>
  </si>
  <si>
    <r>
      <t xml:space="preserve">M </t>
    </r>
    <r>
      <rPr>
        <u/>
        <sz val="8"/>
        <color theme="1"/>
        <rFont val="Tahoma"/>
        <family val="2"/>
      </rPr>
      <t>38640.000</t>
    </r>
  </si>
  <si>
    <r>
      <t xml:space="preserve">T </t>
    </r>
    <r>
      <rPr>
        <u/>
        <sz val="8"/>
        <color theme="1"/>
        <rFont val="Tahoma"/>
        <family val="2"/>
      </rPr>
      <t>103.788%</t>
    </r>
  </si>
  <si>
    <r>
      <t xml:space="preserve">T </t>
    </r>
    <r>
      <rPr>
        <u/>
        <sz val="8"/>
        <color theme="1"/>
        <rFont val="Tahoma"/>
        <family val="2"/>
      </rPr>
      <t>89.060</t>
    </r>
  </si>
  <si>
    <r>
      <t xml:space="preserve">T </t>
    </r>
    <r>
      <rPr>
        <u/>
        <sz val="8"/>
        <color theme="1"/>
        <rFont val="Tahoma"/>
        <family val="2"/>
      </rPr>
      <t>155.300</t>
    </r>
  </si>
  <si>
    <r>
      <t xml:space="preserve">T </t>
    </r>
    <r>
      <rPr>
        <u/>
        <sz val="8"/>
        <color theme="1"/>
        <rFont val="Tahoma"/>
        <family val="2"/>
      </rPr>
      <t>5171.000</t>
    </r>
  </si>
  <si>
    <r>
      <t xml:space="preserve">T </t>
    </r>
    <r>
      <rPr>
        <u/>
        <sz val="8"/>
        <color theme="1"/>
        <rFont val="Tahoma"/>
        <family val="2"/>
      </rPr>
      <t>279.700</t>
    </r>
  </si>
  <si>
    <r>
      <t xml:space="preserve">T </t>
    </r>
    <r>
      <rPr>
        <u/>
        <sz val="8"/>
        <color theme="1"/>
        <rFont val="Tahoma"/>
        <family val="2"/>
      </rPr>
      <t>4642.000</t>
    </r>
  </si>
  <si>
    <r>
      <t xml:space="preserve">TM </t>
    </r>
    <r>
      <rPr>
        <u/>
        <sz val="8"/>
        <color theme="1"/>
        <rFont val="Tahoma"/>
        <family val="2"/>
      </rPr>
      <t>50030.000</t>
    </r>
  </si>
  <si>
    <r>
      <t xml:space="preserve">M </t>
    </r>
    <r>
      <rPr>
        <u/>
        <sz val="8"/>
        <color theme="1"/>
        <rFont val="Tahoma"/>
        <family val="2"/>
      </rPr>
      <t>37960.000</t>
    </r>
  </si>
  <si>
    <r>
      <t xml:space="preserve">T </t>
    </r>
    <r>
      <rPr>
        <u/>
        <sz val="8"/>
        <color theme="1"/>
        <rFont val="Tahoma"/>
        <family val="2"/>
      </rPr>
      <t>103.718%</t>
    </r>
  </si>
  <si>
    <r>
      <t xml:space="preserve">T </t>
    </r>
    <r>
      <rPr>
        <u/>
        <sz val="8"/>
        <color theme="1"/>
        <rFont val="Tahoma"/>
        <family val="2"/>
      </rPr>
      <t>168.800</t>
    </r>
  </si>
  <si>
    <r>
      <t xml:space="preserve">T </t>
    </r>
    <r>
      <rPr>
        <u/>
        <sz val="8"/>
        <color rgb="FF0000FF"/>
        <rFont val="Tahoma"/>
        <family val="2"/>
      </rPr>
      <t>154.900</t>
    </r>
  </si>
  <si>
    <r>
      <t xml:space="preserve">T </t>
    </r>
    <r>
      <rPr>
        <u/>
        <sz val="8"/>
        <color rgb="FF0000FF"/>
        <rFont val="Tahoma"/>
        <family val="2"/>
      </rPr>
      <t>5162.000</t>
    </r>
  </si>
  <si>
    <r>
      <t xml:space="preserve">T </t>
    </r>
    <r>
      <rPr>
        <u/>
        <sz val="8"/>
        <color rgb="FF0000FF"/>
        <rFont val="Tahoma"/>
        <family val="2"/>
      </rPr>
      <t>282.100</t>
    </r>
  </si>
  <si>
    <r>
      <t xml:space="preserve">T </t>
    </r>
    <r>
      <rPr>
        <u/>
        <sz val="8"/>
        <color rgb="FF0000FF"/>
        <rFont val="Tahoma"/>
        <family val="2"/>
      </rPr>
      <t>4612.000</t>
    </r>
  </si>
  <si>
    <r>
      <t xml:space="preserve">TM </t>
    </r>
    <r>
      <rPr>
        <u/>
        <sz val="8"/>
        <color rgb="FF0000FF"/>
        <rFont val="Tahoma"/>
        <family val="2"/>
      </rPr>
      <t>49820.000</t>
    </r>
  </si>
  <si>
    <r>
      <t xml:space="preserve">M </t>
    </r>
    <r>
      <rPr>
        <u/>
        <sz val="8"/>
        <color rgb="FF0000FF"/>
        <rFont val="Tahoma"/>
        <family val="2"/>
      </rPr>
      <t>38190.000</t>
    </r>
  </si>
  <si>
    <r>
      <t xml:space="preserve">T </t>
    </r>
    <r>
      <rPr>
        <u/>
        <sz val="8"/>
        <color rgb="FF0000FF"/>
        <rFont val="Tahoma"/>
        <family val="2"/>
      </rPr>
      <t>103.651%</t>
    </r>
  </si>
  <si>
    <r>
      <t xml:space="preserve">T </t>
    </r>
    <r>
      <rPr>
        <u/>
        <sz val="8"/>
        <color rgb="FF0000FF"/>
        <rFont val="Tahoma"/>
        <family val="2"/>
      </rPr>
      <t>168.600</t>
    </r>
  </si>
  <si>
    <r>
      <t xml:space="preserve">T </t>
    </r>
    <r>
      <rPr>
        <u/>
        <sz val="8"/>
        <color rgb="FF0000FF"/>
        <rFont val="Tahoma"/>
        <family val="2"/>
      </rPr>
      <t>80.450</t>
    </r>
  </si>
  <si>
    <r>
      <t xml:space="preserve">T </t>
    </r>
    <r>
      <rPr>
        <u/>
        <sz val="8"/>
        <color rgb="FF0000FF"/>
        <rFont val="Tahoma"/>
        <family val="2"/>
      </rPr>
      <t>23.960</t>
    </r>
  </si>
  <si>
    <r>
      <t xml:space="preserve">T </t>
    </r>
    <r>
      <rPr>
        <u/>
        <sz val="8"/>
        <color rgb="FF0000FF"/>
        <rFont val="Tahoma"/>
        <family val="2"/>
      </rPr>
      <t>2.140</t>
    </r>
  </si>
  <si>
    <r>
      <t xml:space="preserve">T </t>
    </r>
    <r>
      <rPr>
        <u/>
        <sz val="8"/>
        <color rgb="FF0000FF"/>
        <rFont val="Tahoma"/>
        <family val="2"/>
      </rPr>
      <t>27.180</t>
    </r>
  </si>
  <si>
    <r>
      <t xml:space="preserve">TM </t>
    </r>
    <r>
      <rPr>
        <u/>
        <sz val="8"/>
        <color rgb="FF0000FF"/>
        <rFont val="Tahoma"/>
        <family val="2"/>
      </rPr>
      <t>176.600</t>
    </r>
  </si>
  <si>
    <r>
      <t xml:space="preserve">M </t>
    </r>
    <r>
      <rPr>
        <u/>
        <sz val="8"/>
        <color rgb="FF0000FF"/>
        <rFont val="Tahoma"/>
        <family val="2"/>
      </rPr>
      <t>390.400</t>
    </r>
  </si>
  <si>
    <r>
      <t xml:space="preserve">T </t>
    </r>
    <r>
      <rPr>
        <u/>
        <sz val="8"/>
        <color rgb="FF0000FF"/>
        <rFont val="Tahoma"/>
        <family val="2"/>
      </rPr>
      <t>0.179%</t>
    </r>
  </si>
  <si>
    <r>
      <t xml:space="preserve">T </t>
    </r>
    <r>
      <rPr>
        <u/>
        <sz val="8"/>
        <color rgb="FF0000FF"/>
        <rFont val="Tahoma"/>
        <family val="2"/>
      </rPr>
      <t>7.456</t>
    </r>
  </si>
  <si>
    <r>
      <t xml:space="preserve">T </t>
    </r>
    <r>
      <rPr>
        <u/>
        <sz val="8"/>
        <color rgb="FF0000FF"/>
        <rFont val="Tahoma"/>
        <family val="2"/>
      </rPr>
      <t>0.759</t>
    </r>
  </si>
  <si>
    <r>
      <t xml:space="preserve">T </t>
    </r>
    <r>
      <rPr>
        <u/>
        <sz val="8"/>
        <color rgb="FF0000FF"/>
        <rFont val="Tahoma"/>
        <family val="2"/>
      </rPr>
      <t>0.589</t>
    </r>
  </si>
  <si>
    <r>
      <t xml:space="preserve">TM </t>
    </r>
    <r>
      <rPr>
        <u/>
        <sz val="8"/>
        <color rgb="FF0000FF"/>
        <rFont val="Tahoma"/>
        <family val="2"/>
      </rPr>
      <t>0.354</t>
    </r>
  </si>
  <si>
    <r>
      <t xml:space="preserve">M </t>
    </r>
    <r>
      <rPr>
        <u/>
        <sz val="8"/>
        <color rgb="FF0000FF"/>
        <rFont val="Tahoma"/>
        <family val="2"/>
      </rPr>
      <t>1.022</t>
    </r>
  </si>
  <si>
    <r>
      <t xml:space="preserve">T </t>
    </r>
    <r>
      <rPr>
        <u/>
        <sz val="8"/>
        <color rgb="FF0000FF"/>
        <rFont val="Tahoma"/>
        <family val="2"/>
      </rPr>
      <t>0.154</t>
    </r>
  </si>
  <si>
    <r>
      <t xml:space="preserve">T </t>
    </r>
    <r>
      <rPr>
        <u/>
        <sz val="8"/>
        <color rgb="FF0000FF"/>
        <rFont val="Tahoma"/>
        <family val="2"/>
      </rPr>
      <t>9.268</t>
    </r>
  </si>
  <si>
    <r>
      <t xml:space="preserve">TM </t>
    </r>
    <r>
      <rPr>
        <u/>
        <sz val="8"/>
        <color theme="1"/>
        <rFont val="Tahoma"/>
        <family val="2"/>
      </rPr>
      <t>131.100</t>
    </r>
  </si>
  <si>
    <r>
      <t xml:space="preserve">T </t>
    </r>
    <r>
      <rPr>
        <u/>
        <sz val="8"/>
        <color theme="1"/>
        <rFont val="Tahoma"/>
        <family val="2"/>
      </rPr>
      <t>107.447%</t>
    </r>
  </si>
  <si>
    <r>
      <t xml:space="preserve">TM </t>
    </r>
    <r>
      <rPr>
        <u/>
        <sz val="8"/>
        <color theme="1"/>
        <rFont val="Tahoma"/>
        <family val="2"/>
      </rPr>
      <t>130.700</t>
    </r>
  </si>
  <si>
    <r>
      <t xml:space="preserve">T </t>
    </r>
    <r>
      <rPr>
        <u/>
        <sz val="8"/>
        <color theme="1"/>
        <rFont val="Tahoma"/>
        <family val="2"/>
      </rPr>
      <t>107.644%</t>
    </r>
  </si>
  <si>
    <r>
      <t xml:space="preserve">TM </t>
    </r>
    <r>
      <rPr>
        <u/>
        <sz val="8"/>
        <color theme="1"/>
        <rFont val="Tahoma"/>
        <family val="2"/>
      </rPr>
      <t>132.200</t>
    </r>
  </si>
  <si>
    <r>
      <t xml:space="preserve">T </t>
    </r>
    <r>
      <rPr>
        <u/>
        <sz val="8"/>
        <color theme="1"/>
        <rFont val="Tahoma"/>
        <family val="2"/>
      </rPr>
      <t>107.149%</t>
    </r>
  </si>
  <si>
    <r>
      <t xml:space="preserve">TM </t>
    </r>
    <r>
      <rPr>
        <u/>
        <sz val="8"/>
        <color rgb="FF0000FF"/>
        <rFont val="Tahoma"/>
        <family val="2"/>
      </rPr>
      <t>131.300</t>
    </r>
  </si>
  <si>
    <r>
      <t xml:space="preserve">T </t>
    </r>
    <r>
      <rPr>
        <u/>
        <sz val="8"/>
        <color rgb="FF0000FF"/>
        <rFont val="Tahoma"/>
        <family val="2"/>
      </rPr>
      <t>107.413%</t>
    </r>
  </si>
  <si>
    <r>
      <t xml:space="preserve">TM </t>
    </r>
    <r>
      <rPr>
        <u/>
        <sz val="8"/>
        <color rgb="FF0000FF"/>
        <rFont val="Tahoma"/>
        <family val="2"/>
      </rPr>
      <t>0.801</t>
    </r>
  </si>
  <si>
    <r>
      <t xml:space="preserve">T </t>
    </r>
    <r>
      <rPr>
        <u/>
        <sz val="8"/>
        <color rgb="FF0000FF"/>
        <rFont val="Tahoma"/>
        <family val="2"/>
      </rPr>
      <t>0.249%</t>
    </r>
  </si>
  <si>
    <r>
      <t xml:space="preserve">T </t>
    </r>
    <r>
      <rPr>
        <u/>
        <sz val="8"/>
        <color rgb="FF0000FF"/>
        <rFont val="Tahoma"/>
        <family val="2"/>
      </rPr>
      <t>0.232</t>
    </r>
  </si>
  <si>
    <r>
      <t xml:space="preserve">T </t>
    </r>
    <r>
      <rPr>
        <u/>
        <sz val="8"/>
        <color theme="1"/>
        <rFont val="Tahoma"/>
        <family val="2"/>
      </rPr>
      <t>107.075%</t>
    </r>
  </si>
  <si>
    <r>
      <t xml:space="preserve">T </t>
    </r>
    <r>
      <rPr>
        <u/>
        <sz val="8"/>
        <color theme="1"/>
        <rFont val="Tahoma"/>
        <family val="2"/>
      </rPr>
      <t>106.996%</t>
    </r>
  </si>
  <si>
    <r>
      <t xml:space="preserve">T </t>
    </r>
    <r>
      <rPr>
        <u/>
        <sz val="8"/>
        <color theme="1"/>
        <rFont val="Tahoma"/>
        <family val="2"/>
      </rPr>
      <t>106.686%</t>
    </r>
  </si>
  <si>
    <r>
      <t xml:space="preserve">T </t>
    </r>
    <r>
      <rPr>
        <u/>
        <sz val="8"/>
        <color rgb="FF0000FF"/>
        <rFont val="Tahoma"/>
        <family val="2"/>
      </rPr>
      <t>106.919%</t>
    </r>
  </si>
  <si>
    <r>
      <t xml:space="preserve">T </t>
    </r>
    <r>
      <rPr>
        <u/>
        <sz val="8"/>
        <color rgb="FF0000FF"/>
        <rFont val="Tahoma"/>
        <family val="2"/>
      </rPr>
      <t>0.206%</t>
    </r>
  </si>
  <si>
    <r>
      <t xml:space="preserve">T </t>
    </r>
    <r>
      <rPr>
        <u/>
        <sz val="8"/>
        <color rgb="FF0000FF"/>
        <rFont val="Tahoma"/>
        <family val="2"/>
      </rPr>
      <t>0.193</t>
    </r>
  </si>
  <si>
    <r>
      <t xml:space="preserve">T </t>
    </r>
    <r>
      <rPr>
        <u/>
        <sz val="8"/>
        <color theme="1"/>
        <rFont val="Tahoma"/>
        <family val="2"/>
      </rPr>
      <t>102.800%</t>
    </r>
  </si>
  <si>
    <r>
      <t xml:space="preserve">T </t>
    </r>
    <r>
      <rPr>
        <u/>
        <sz val="8"/>
        <color theme="1"/>
        <rFont val="Tahoma"/>
        <family val="2"/>
      </rPr>
      <t>102.307%</t>
    </r>
  </si>
  <si>
    <r>
      <t xml:space="preserve">T </t>
    </r>
    <r>
      <rPr>
        <u/>
        <sz val="8"/>
        <color theme="1"/>
        <rFont val="Tahoma"/>
        <family val="2"/>
      </rPr>
      <t>102.302%</t>
    </r>
  </si>
  <si>
    <r>
      <t xml:space="preserve">T </t>
    </r>
    <r>
      <rPr>
        <u/>
        <sz val="8"/>
        <color rgb="FF0000FF"/>
        <rFont val="Tahoma"/>
        <family val="2"/>
      </rPr>
      <t>102.470%</t>
    </r>
  </si>
  <si>
    <r>
      <t>SRR-13-C1</t>
    </r>
    <r>
      <rPr>
        <sz val="7"/>
        <color theme="1"/>
        <rFont val="Tahoma"/>
        <family val="2"/>
      </rPr>
      <t>2/25/2014 6:55:25 PM</t>
    </r>
  </si>
  <si>
    <r>
      <t xml:space="preserve">T </t>
    </r>
    <r>
      <rPr>
        <u/>
        <sz val="8"/>
        <color theme="1"/>
        <rFont val="Tahoma"/>
        <family val="2"/>
      </rPr>
      <t>155.200</t>
    </r>
  </si>
  <si>
    <r>
      <t xml:space="preserve">T </t>
    </r>
    <r>
      <rPr>
        <u/>
        <sz val="8"/>
        <color theme="1"/>
        <rFont val="Tahoma"/>
        <family val="2"/>
      </rPr>
      <t>4997.000</t>
    </r>
  </si>
  <si>
    <r>
      <t xml:space="preserve">T </t>
    </r>
    <r>
      <rPr>
        <u/>
        <sz val="8"/>
        <color theme="1"/>
        <rFont val="Tahoma"/>
        <family val="2"/>
      </rPr>
      <t>713.800</t>
    </r>
  </si>
  <si>
    <r>
      <t xml:space="preserve">T </t>
    </r>
    <r>
      <rPr>
        <u/>
        <sz val="8"/>
        <color theme="1"/>
        <rFont val="Tahoma"/>
        <family val="2"/>
      </rPr>
      <t>3240.000</t>
    </r>
  </si>
  <si>
    <r>
      <t xml:space="preserve">TM </t>
    </r>
    <r>
      <rPr>
        <u/>
        <sz val="8"/>
        <color theme="1"/>
        <rFont val="Tahoma"/>
        <family val="2"/>
      </rPr>
      <t>53080.000</t>
    </r>
  </si>
  <si>
    <r>
      <t xml:space="preserve">M </t>
    </r>
    <r>
      <rPr>
        <u/>
        <sz val="8"/>
        <color theme="1"/>
        <rFont val="Tahoma"/>
        <family val="2"/>
      </rPr>
      <t>37950.000</t>
    </r>
  </si>
  <si>
    <r>
      <t xml:space="preserve">T </t>
    </r>
    <r>
      <rPr>
        <u/>
        <sz val="8"/>
        <color theme="1"/>
        <rFont val="Tahoma"/>
        <family val="2"/>
      </rPr>
      <t>186.600</t>
    </r>
  </si>
  <si>
    <r>
      <t xml:space="preserve">T </t>
    </r>
    <r>
      <rPr>
        <u/>
        <sz val="8"/>
        <color theme="1"/>
        <rFont val="Tahoma"/>
        <family val="2"/>
      </rPr>
      <t>132.000</t>
    </r>
  </si>
  <si>
    <r>
      <t xml:space="preserve">T </t>
    </r>
    <r>
      <rPr>
        <u/>
        <sz val="8"/>
        <color theme="1"/>
        <rFont val="Tahoma"/>
        <family val="2"/>
      </rPr>
      <t>4980.000</t>
    </r>
  </si>
  <si>
    <r>
      <t xml:space="preserve">T </t>
    </r>
    <r>
      <rPr>
        <u/>
        <sz val="8"/>
        <color theme="1"/>
        <rFont val="Tahoma"/>
        <family val="2"/>
      </rPr>
      <t>711.600</t>
    </r>
  </si>
  <si>
    <r>
      <t xml:space="preserve">TM </t>
    </r>
    <r>
      <rPr>
        <u/>
        <sz val="8"/>
        <color theme="1"/>
        <rFont val="Tahoma"/>
        <family val="2"/>
      </rPr>
      <t>53040.000</t>
    </r>
  </si>
  <si>
    <r>
      <t xml:space="preserve">M </t>
    </r>
    <r>
      <rPr>
        <u/>
        <sz val="8"/>
        <color theme="1"/>
        <rFont val="Tahoma"/>
        <family val="2"/>
      </rPr>
      <t>36830.000</t>
    </r>
  </si>
  <si>
    <r>
      <t xml:space="preserve">T </t>
    </r>
    <r>
      <rPr>
        <u/>
        <sz val="8"/>
        <color theme="1"/>
        <rFont val="Tahoma"/>
        <family val="2"/>
      </rPr>
      <t>104.175%</t>
    </r>
  </si>
  <si>
    <r>
      <t xml:space="preserve">T </t>
    </r>
    <r>
      <rPr>
        <u/>
        <sz val="8"/>
        <color theme="1"/>
        <rFont val="Tahoma"/>
        <family val="2"/>
      </rPr>
      <t>187.600</t>
    </r>
  </si>
  <si>
    <r>
      <t xml:space="preserve">T </t>
    </r>
    <r>
      <rPr>
        <u/>
        <sz val="8"/>
        <color theme="1"/>
        <rFont val="Tahoma"/>
        <family val="2"/>
      </rPr>
      <t>156.700</t>
    </r>
  </si>
  <si>
    <r>
      <t xml:space="preserve">T </t>
    </r>
    <r>
      <rPr>
        <u/>
        <sz val="8"/>
        <color theme="1"/>
        <rFont val="Tahoma"/>
        <family val="2"/>
      </rPr>
      <t>4994.000</t>
    </r>
  </si>
  <si>
    <r>
      <t xml:space="preserve">T </t>
    </r>
    <r>
      <rPr>
        <u/>
        <sz val="8"/>
        <color theme="1"/>
        <rFont val="Tahoma"/>
        <family val="2"/>
      </rPr>
      <t>714.600</t>
    </r>
  </si>
  <si>
    <r>
      <t xml:space="preserve">T </t>
    </r>
    <r>
      <rPr>
        <u/>
        <sz val="8"/>
        <color theme="1"/>
        <rFont val="Tahoma"/>
        <family val="2"/>
      </rPr>
      <t>3216.000</t>
    </r>
  </si>
  <si>
    <r>
      <t xml:space="preserve">TM </t>
    </r>
    <r>
      <rPr>
        <u/>
        <sz val="8"/>
        <color theme="1"/>
        <rFont val="Tahoma"/>
        <family val="2"/>
      </rPr>
      <t>52900.000</t>
    </r>
  </si>
  <si>
    <r>
      <t xml:space="preserve">M </t>
    </r>
    <r>
      <rPr>
        <u/>
        <sz val="8"/>
        <color theme="1"/>
        <rFont val="Tahoma"/>
        <family val="2"/>
      </rPr>
      <t>37610.000</t>
    </r>
  </si>
  <si>
    <r>
      <t xml:space="preserve">T </t>
    </r>
    <r>
      <rPr>
        <u/>
        <sz val="8"/>
        <color theme="1"/>
        <rFont val="Tahoma"/>
        <family val="2"/>
      </rPr>
      <t>105.103%</t>
    </r>
  </si>
  <si>
    <r>
      <t xml:space="preserve">T </t>
    </r>
    <r>
      <rPr>
        <u/>
        <sz val="8"/>
        <color theme="1"/>
        <rFont val="Tahoma"/>
        <family val="2"/>
      </rPr>
      <t>186.000</t>
    </r>
  </si>
  <si>
    <r>
      <t xml:space="preserve">T </t>
    </r>
    <r>
      <rPr>
        <u/>
        <sz val="8"/>
        <color rgb="FF0000FF"/>
        <rFont val="Tahoma"/>
        <family val="2"/>
      </rPr>
      <t>155.100</t>
    </r>
  </si>
  <si>
    <r>
      <t xml:space="preserve">T </t>
    </r>
    <r>
      <rPr>
        <u/>
        <sz val="8"/>
        <color rgb="FF0000FF"/>
        <rFont val="Tahoma"/>
        <family val="2"/>
      </rPr>
      <t>4990.000</t>
    </r>
  </si>
  <si>
    <r>
      <t xml:space="preserve">T </t>
    </r>
    <r>
      <rPr>
        <u/>
        <sz val="8"/>
        <color rgb="FF0000FF"/>
        <rFont val="Tahoma"/>
        <family val="2"/>
      </rPr>
      <t>713.300</t>
    </r>
  </si>
  <si>
    <r>
      <t xml:space="preserve">T </t>
    </r>
    <r>
      <rPr>
        <u/>
        <sz val="8"/>
        <color rgb="FF0000FF"/>
        <rFont val="Tahoma"/>
        <family val="2"/>
      </rPr>
      <t>3233.000</t>
    </r>
  </si>
  <si>
    <r>
      <t xml:space="preserve">TM </t>
    </r>
    <r>
      <rPr>
        <u/>
        <sz val="8"/>
        <color rgb="FF0000FF"/>
        <rFont val="Tahoma"/>
        <family val="2"/>
      </rPr>
      <t>53010.000</t>
    </r>
  </si>
  <si>
    <r>
      <t xml:space="preserve">M </t>
    </r>
    <r>
      <rPr>
        <u/>
        <sz val="8"/>
        <color rgb="FF0000FF"/>
        <rFont val="Tahoma"/>
        <family val="2"/>
      </rPr>
      <t>37460.000</t>
    </r>
  </si>
  <si>
    <r>
      <t xml:space="preserve">T </t>
    </r>
    <r>
      <rPr>
        <u/>
        <sz val="8"/>
        <color rgb="FF0000FF"/>
        <rFont val="Tahoma"/>
        <family val="2"/>
      </rPr>
      <t>104.215%</t>
    </r>
  </si>
  <si>
    <r>
      <t xml:space="preserve">T </t>
    </r>
    <r>
      <rPr>
        <u/>
        <sz val="8"/>
        <color rgb="FF0000FF"/>
        <rFont val="Tahoma"/>
        <family val="2"/>
      </rPr>
      <t>186.700</t>
    </r>
  </si>
  <si>
    <r>
      <t xml:space="preserve">T </t>
    </r>
    <r>
      <rPr>
        <u/>
        <sz val="8"/>
        <color rgb="FF0000FF"/>
        <rFont val="Tahoma"/>
        <family val="2"/>
      </rPr>
      <t>131.800</t>
    </r>
  </si>
  <si>
    <r>
      <t xml:space="preserve">T </t>
    </r>
    <r>
      <rPr>
        <u/>
        <sz val="8"/>
        <color rgb="FF0000FF"/>
        <rFont val="Tahoma"/>
        <family val="2"/>
      </rPr>
      <t>1.681</t>
    </r>
  </si>
  <si>
    <r>
      <t xml:space="preserve">T </t>
    </r>
    <r>
      <rPr>
        <u/>
        <sz val="8"/>
        <color rgb="FF0000FF"/>
        <rFont val="Tahoma"/>
        <family val="2"/>
      </rPr>
      <t>8.656</t>
    </r>
  </si>
  <si>
    <r>
      <t xml:space="preserve">T </t>
    </r>
    <r>
      <rPr>
        <u/>
        <sz val="8"/>
        <color rgb="FF0000FF"/>
        <rFont val="Tahoma"/>
        <family val="2"/>
      </rPr>
      <t>14.980</t>
    </r>
  </si>
  <si>
    <r>
      <t xml:space="preserve">TM </t>
    </r>
    <r>
      <rPr>
        <u/>
        <sz val="8"/>
        <color rgb="FF0000FF"/>
        <rFont val="Tahoma"/>
        <family val="2"/>
      </rPr>
      <t>94.860</t>
    </r>
  </si>
  <si>
    <r>
      <t xml:space="preserve">M </t>
    </r>
    <r>
      <rPr>
        <u/>
        <sz val="8"/>
        <color rgb="FF0000FF"/>
        <rFont val="Tahoma"/>
        <family val="2"/>
      </rPr>
      <t>573.100</t>
    </r>
  </si>
  <si>
    <r>
      <t xml:space="preserve">T </t>
    </r>
    <r>
      <rPr>
        <u/>
        <sz val="8"/>
        <color rgb="FF0000FF"/>
        <rFont val="Tahoma"/>
        <family val="2"/>
      </rPr>
      <t>0.869%</t>
    </r>
  </si>
  <si>
    <r>
      <t xml:space="preserve">T </t>
    </r>
    <r>
      <rPr>
        <u/>
        <sz val="8"/>
        <color rgb="FF0000FF"/>
        <rFont val="Tahoma"/>
        <family val="2"/>
      </rPr>
      <t>0.835</t>
    </r>
  </si>
  <si>
    <r>
      <t xml:space="preserve">T </t>
    </r>
    <r>
      <rPr>
        <u/>
        <sz val="8"/>
        <color rgb="FF0000FF"/>
        <rFont val="Tahoma"/>
        <family val="2"/>
      </rPr>
      <t>1.084</t>
    </r>
  </si>
  <si>
    <r>
      <t xml:space="preserve">TM </t>
    </r>
    <r>
      <rPr>
        <u/>
        <sz val="8"/>
        <color rgb="FF0000FF"/>
        <rFont val="Tahoma"/>
        <family val="2"/>
      </rPr>
      <t>0.179</t>
    </r>
  </si>
  <si>
    <r>
      <t xml:space="preserve">M </t>
    </r>
    <r>
      <rPr>
        <u/>
        <sz val="8"/>
        <color rgb="FF0000FF"/>
        <rFont val="Tahoma"/>
        <family val="2"/>
      </rPr>
      <t>1.530</t>
    </r>
  </si>
  <si>
    <r>
      <t xml:space="preserve">T </t>
    </r>
    <r>
      <rPr>
        <u/>
        <sz val="8"/>
        <color rgb="FF0000FF"/>
        <rFont val="Tahoma"/>
        <family val="2"/>
      </rPr>
      <t>0.834</t>
    </r>
  </si>
  <si>
    <r>
      <t xml:space="preserve">T </t>
    </r>
    <r>
      <rPr>
        <u/>
        <sz val="8"/>
        <color theme="1"/>
        <rFont val="Tahoma"/>
        <family val="2"/>
      </rPr>
      <t>122.900</t>
    </r>
  </si>
  <si>
    <r>
      <t xml:space="preserve">T </t>
    </r>
    <r>
      <rPr>
        <u/>
        <sz val="8"/>
        <color theme="1"/>
        <rFont val="Tahoma"/>
        <family val="2"/>
      </rPr>
      <t>107.612%</t>
    </r>
  </si>
  <si>
    <r>
      <t xml:space="preserve">T </t>
    </r>
    <r>
      <rPr>
        <u/>
        <sz val="8"/>
        <color theme="1"/>
        <rFont val="Tahoma"/>
        <family val="2"/>
      </rPr>
      <t>122.700</t>
    </r>
  </si>
  <si>
    <r>
      <t xml:space="preserve">T </t>
    </r>
    <r>
      <rPr>
        <u/>
        <sz val="8"/>
        <color theme="1"/>
        <rFont val="Tahoma"/>
        <family val="2"/>
      </rPr>
      <t>107.779%</t>
    </r>
  </si>
  <si>
    <r>
      <t xml:space="preserve">T </t>
    </r>
    <r>
      <rPr>
        <u/>
        <sz val="8"/>
        <color theme="1"/>
        <rFont val="Tahoma"/>
        <family val="2"/>
      </rPr>
      <t>123.100</t>
    </r>
  </si>
  <si>
    <r>
      <t xml:space="preserve">T </t>
    </r>
    <r>
      <rPr>
        <u/>
        <sz val="8"/>
        <color theme="1"/>
        <rFont val="Tahoma"/>
        <family val="2"/>
      </rPr>
      <t>107.778%</t>
    </r>
  </si>
  <si>
    <r>
      <t xml:space="preserve">T </t>
    </r>
    <r>
      <rPr>
        <u/>
        <sz val="8"/>
        <color rgb="FF0000FF"/>
        <rFont val="Tahoma"/>
        <family val="2"/>
      </rPr>
      <t>122.900</t>
    </r>
  </si>
  <si>
    <r>
      <t xml:space="preserve">T </t>
    </r>
    <r>
      <rPr>
        <u/>
        <sz val="8"/>
        <color rgb="FF0000FF"/>
        <rFont val="Tahoma"/>
        <family val="2"/>
      </rPr>
      <t>107.723%</t>
    </r>
  </si>
  <si>
    <r>
      <t xml:space="preserve">T </t>
    </r>
    <r>
      <rPr>
        <u/>
        <sz val="8"/>
        <color rgb="FF0000FF"/>
        <rFont val="Tahoma"/>
        <family val="2"/>
      </rPr>
      <t>0.097%</t>
    </r>
  </si>
  <si>
    <r>
      <t xml:space="preserve">T </t>
    </r>
    <r>
      <rPr>
        <u/>
        <sz val="8"/>
        <color rgb="FF0000FF"/>
        <rFont val="Tahoma"/>
        <family val="2"/>
      </rPr>
      <t>0.090</t>
    </r>
  </si>
  <si>
    <r>
      <t xml:space="preserve">T </t>
    </r>
    <r>
      <rPr>
        <u/>
        <sz val="8"/>
        <color theme="1"/>
        <rFont val="Tahoma"/>
        <family val="2"/>
      </rPr>
      <t>106.625%</t>
    </r>
  </si>
  <si>
    <r>
      <t xml:space="preserve">T </t>
    </r>
    <r>
      <rPr>
        <u/>
        <sz val="8"/>
        <color theme="1"/>
        <rFont val="Tahoma"/>
        <family val="2"/>
      </rPr>
      <t>107.167%</t>
    </r>
  </si>
  <si>
    <r>
      <t xml:space="preserve">T </t>
    </r>
    <r>
      <rPr>
        <u/>
        <sz val="8"/>
        <color theme="1"/>
        <rFont val="Tahoma"/>
        <family val="2"/>
      </rPr>
      <t>107.390%</t>
    </r>
  </si>
  <si>
    <r>
      <t xml:space="preserve">T </t>
    </r>
    <r>
      <rPr>
        <u/>
        <sz val="8"/>
        <color rgb="FF0000FF"/>
        <rFont val="Tahoma"/>
        <family val="2"/>
      </rPr>
      <t>107.061%</t>
    </r>
  </si>
  <si>
    <r>
      <t xml:space="preserve">T </t>
    </r>
    <r>
      <rPr>
        <u/>
        <sz val="8"/>
        <color theme="1"/>
        <rFont val="Tahoma"/>
        <family val="2"/>
      </rPr>
      <t>102.205%</t>
    </r>
  </si>
  <si>
    <r>
      <t xml:space="preserve">T </t>
    </r>
    <r>
      <rPr>
        <u/>
        <sz val="8"/>
        <color theme="1"/>
        <rFont val="Tahoma"/>
        <family val="2"/>
      </rPr>
      <t>102.736%</t>
    </r>
  </si>
  <si>
    <r>
      <t xml:space="preserve">T </t>
    </r>
    <r>
      <rPr>
        <u/>
        <sz val="8"/>
        <color theme="1"/>
        <rFont val="Tahoma"/>
        <family val="2"/>
      </rPr>
      <t>103.167%</t>
    </r>
  </si>
  <si>
    <r>
      <t xml:space="preserve">T </t>
    </r>
    <r>
      <rPr>
        <u/>
        <sz val="8"/>
        <color rgb="FF0000FF"/>
        <rFont val="Tahoma"/>
        <family val="2"/>
      </rPr>
      <t>102.703%</t>
    </r>
  </si>
  <si>
    <r>
      <t xml:space="preserve">T </t>
    </r>
    <r>
      <rPr>
        <u/>
        <sz val="8"/>
        <color rgb="FF0000FF"/>
        <rFont val="Tahoma"/>
        <family val="2"/>
      </rPr>
      <t>0.482%</t>
    </r>
  </si>
  <si>
    <r>
      <t>MCN-18-C1</t>
    </r>
    <r>
      <rPr>
        <sz val="7"/>
        <color theme="1"/>
        <rFont val="Tahoma"/>
        <family val="2"/>
      </rPr>
      <t>2/25/2014 7:02:50 PM</t>
    </r>
  </si>
  <si>
    <r>
      <t xml:space="preserve">T </t>
    </r>
    <r>
      <rPr>
        <u/>
        <sz val="8"/>
        <color theme="1"/>
        <rFont val="Tahoma"/>
        <family val="2"/>
      </rPr>
      <t>199.100</t>
    </r>
  </si>
  <si>
    <r>
      <t xml:space="preserve">T </t>
    </r>
    <r>
      <rPr>
        <u/>
        <sz val="8"/>
        <color theme="1"/>
        <rFont val="Tahoma"/>
        <family val="2"/>
      </rPr>
      <t>7519.000</t>
    </r>
  </si>
  <si>
    <r>
      <t xml:space="preserve">T </t>
    </r>
    <r>
      <rPr>
        <u/>
        <sz val="8"/>
        <color theme="1"/>
        <rFont val="Tahoma"/>
        <family val="2"/>
      </rPr>
      <t>385.300</t>
    </r>
  </si>
  <si>
    <r>
      <t xml:space="preserve">T </t>
    </r>
    <r>
      <rPr>
        <u/>
        <sz val="8"/>
        <color theme="1"/>
        <rFont val="Tahoma"/>
        <family val="2"/>
      </rPr>
      <t>3667.000</t>
    </r>
  </si>
  <si>
    <r>
      <t xml:space="preserve">TM </t>
    </r>
    <r>
      <rPr>
        <u/>
        <sz val="8"/>
        <color theme="1"/>
        <rFont val="Tahoma"/>
        <family val="2"/>
      </rPr>
      <t>43140.000</t>
    </r>
  </si>
  <si>
    <r>
      <t xml:space="preserve">M </t>
    </r>
    <r>
      <rPr>
        <u/>
        <sz val="8"/>
        <color theme="1"/>
        <rFont val="Tahoma"/>
        <family val="2"/>
      </rPr>
      <t>32480.000</t>
    </r>
  </si>
  <si>
    <r>
      <t xml:space="preserve">T </t>
    </r>
    <r>
      <rPr>
        <u/>
        <sz val="8"/>
        <color theme="1"/>
        <rFont val="Tahoma"/>
        <family val="2"/>
      </rPr>
      <t>108.383%</t>
    </r>
  </si>
  <si>
    <r>
      <t xml:space="preserve">T </t>
    </r>
    <r>
      <rPr>
        <u/>
        <sz val="8"/>
        <color theme="1"/>
        <rFont val="Tahoma"/>
        <family val="2"/>
      </rPr>
      <t>148.700</t>
    </r>
  </si>
  <si>
    <r>
      <t xml:space="preserve">T </t>
    </r>
    <r>
      <rPr>
        <u/>
        <sz val="8"/>
        <color theme="1"/>
        <rFont val="Tahoma"/>
        <family val="2"/>
      </rPr>
      <t>103.400</t>
    </r>
  </si>
  <si>
    <r>
      <t xml:space="preserve">T </t>
    </r>
    <r>
      <rPr>
        <u/>
        <sz val="8"/>
        <color theme="1"/>
        <rFont val="Tahoma"/>
        <family val="2"/>
      </rPr>
      <t>199.700</t>
    </r>
  </si>
  <si>
    <r>
      <t xml:space="preserve">T </t>
    </r>
    <r>
      <rPr>
        <u/>
        <sz val="8"/>
        <color theme="1"/>
        <rFont val="Tahoma"/>
        <family val="2"/>
      </rPr>
      <t>7561.000</t>
    </r>
  </si>
  <si>
    <r>
      <t xml:space="preserve">T </t>
    </r>
    <r>
      <rPr>
        <u/>
        <sz val="8"/>
        <color theme="1"/>
        <rFont val="Tahoma"/>
        <family val="2"/>
      </rPr>
      <t>381.900</t>
    </r>
  </si>
  <si>
    <r>
      <t xml:space="preserve">T </t>
    </r>
    <r>
      <rPr>
        <u/>
        <sz val="8"/>
        <color theme="1"/>
        <rFont val="Tahoma"/>
        <family val="2"/>
      </rPr>
      <t>3656.000</t>
    </r>
  </si>
  <si>
    <r>
      <t xml:space="preserve">TM </t>
    </r>
    <r>
      <rPr>
        <u/>
        <sz val="8"/>
        <color theme="1"/>
        <rFont val="Tahoma"/>
        <family val="2"/>
      </rPr>
      <t>43260.000</t>
    </r>
  </si>
  <si>
    <r>
      <t xml:space="preserve">M </t>
    </r>
    <r>
      <rPr>
        <u/>
        <sz val="8"/>
        <color theme="1"/>
        <rFont val="Tahoma"/>
        <family val="2"/>
      </rPr>
      <t>33280.000</t>
    </r>
  </si>
  <si>
    <r>
      <t xml:space="preserve">T </t>
    </r>
    <r>
      <rPr>
        <u/>
        <sz val="8"/>
        <color theme="1"/>
        <rFont val="Tahoma"/>
        <family val="2"/>
      </rPr>
      <t>108.714%</t>
    </r>
  </si>
  <si>
    <r>
      <t xml:space="preserve">T </t>
    </r>
    <r>
      <rPr>
        <u/>
        <sz val="8"/>
        <color theme="1"/>
        <rFont val="Tahoma"/>
        <family val="2"/>
      </rPr>
      <t>102.900</t>
    </r>
  </si>
  <si>
    <r>
      <t xml:space="preserve">T </t>
    </r>
    <r>
      <rPr>
        <u/>
        <sz val="8"/>
        <color theme="1"/>
        <rFont val="Tahoma"/>
        <family val="2"/>
      </rPr>
      <t>199.600</t>
    </r>
  </si>
  <si>
    <r>
      <t xml:space="preserve">T </t>
    </r>
    <r>
      <rPr>
        <u/>
        <sz val="8"/>
        <color theme="1"/>
        <rFont val="Tahoma"/>
        <family val="2"/>
      </rPr>
      <t>7534.000</t>
    </r>
  </si>
  <si>
    <r>
      <t xml:space="preserve">T </t>
    </r>
    <r>
      <rPr>
        <u/>
        <sz val="8"/>
        <color theme="1"/>
        <rFont val="Tahoma"/>
        <family val="2"/>
      </rPr>
      <t>387.000</t>
    </r>
  </si>
  <si>
    <r>
      <t xml:space="preserve">T </t>
    </r>
    <r>
      <rPr>
        <u/>
        <sz val="8"/>
        <color theme="1"/>
        <rFont val="Tahoma"/>
        <family val="2"/>
      </rPr>
      <t>3692.000</t>
    </r>
  </si>
  <si>
    <r>
      <t xml:space="preserve">M </t>
    </r>
    <r>
      <rPr>
        <u/>
        <sz val="8"/>
        <color theme="1"/>
        <rFont val="Tahoma"/>
        <family val="2"/>
      </rPr>
      <t>33370.000</t>
    </r>
  </si>
  <si>
    <r>
      <t xml:space="preserve">T </t>
    </r>
    <r>
      <rPr>
        <u/>
        <sz val="8"/>
        <color theme="1"/>
        <rFont val="Tahoma"/>
        <family val="2"/>
      </rPr>
      <t>109.230%</t>
    </r>
  </si>
  <si>
    <r>
      <t xml:space="preserve">T </t>
    </r>
    <r>
      <rPr>
        <u/>
        <sz val="8"/>
        <color theme="1"/>
        <rFont val="Tahoma"/>
        <family val="2"/>
      </rPr>
      <t>147.000</t>
    </r>
  </si>
  <si>
    <r>
      <t xml:space="preserve">T </t>
    </r>
    <r>
      <rPr>
        <u/>
        <sz val="8"/>
        <color rgb="FF0000FF"/>
        <rFont val="Tahoma"/>
        <family val="2"/>
      </rPr>
      <t>199.500</t>
    </r>
  </si>
  <si>
    <r>
      <t xml:space="preserve">T </t>
    </r>
    <r>
      <rPr>
        <u/>
        <sz val="8"/>
        <color rgb="FF0000FF"/>
        <rFont val="Tahoma"/>
        <family val="2"/>
      </rPr>
      <t>7538.000</t>
    </r>
  </si>
  <si>
    <r>
      <t xml:space="preserve">T </t>
    </r>
    <r>
      <rPr>
        <u/>
        <sz val="8"/>
        <color rgb="FF0000FF"/>
        <rFont val="Tahoma"/>
        <family val="2"/>
      </rPr>
      <t>384.700</t>
    </r>
  </si>
  <si>
    <r>
      <t xml:space="preserve">T </t>
    </r>
    <r>
      <rPr>
        <u/>
        <sz val="8"/>
        <color rgb="FF0000FF"/>
        <rFont val="Tahoma"/>
        <family val="2"/>
      </rPr>
      <t>3672.000</t>
    </r>
  </si>
  <si>
    <r>
      <t xml:space="preserve">TM </t>
    </r>
    <r>
      <rPr>
        <u/>
        <sz val="8"/>
        <color rgb="FF0000FF"/>
        <rFont val="Tahoma"/>
        <family val="2"/>
      </rPr>
      <t>43290.000</t>
    </r>
  </si>
  <si>
    <r>
      <t xml:space="preserve">M </t>
    </r>
    <r>
      <rPr>
        <u/>
        <sz val="8"/>
        <color rgb="FF0000FF"/>
        <rFont val="Tahoma"/>
        <family val="2"/>
      </rPr>
      <t>33050.000</t>
    </r>
  </si>
  <si>
    <r>
      <t xml:space="preserve">T </t>
    </r>
    <r>
      <rPr>
        <u/>
        <sz val="8"/>
        <color rgb="FF0000FF"/>
        <rFont val="Tahoma"/>
        <family val="2"/>
      </rPr>
      <t>108.776%</t>
    </r>
  </si>
  <si>
    <r>
      <t xml:space="preserve">T </t>
    </r>
    <r>
      <rPr>
        <u/>
        <sz val="8"/>
        <color rgb="FF0000FF"/>
        <rFont val="Tahoma"/>
        <family val="2"/>
      </rPr>
      <t>103.200</t>
    </r>
  </si>
  <si>
    <r>
      <t xml:space="preserve">T </t>
    </r>
    <r>
      <rPr>
        <u/>
        <sz val="8"/>
        <color rgb="FF0000FF"/>
        <rFont val="Tahoma"/>
        <family val="2"/>
      </rPr>
      <t>21.330</t>
    </r>
  </si>
  <si>
    <r>
      <t xml:space="preserve">T </t>
    </r>
    <r>
      <rPr>
        <u/>
        <sz val="8"/>
        <color rgb="FF0000FF"/>
        <rFont val="Tahoma"/>
        <family val="2"/>
      </rPr>
      <t>2.573</t>
    </r>
  </si>
  <si>
    <r>
      <t xml:space="preserve">T </t>
    </r>
    <r>
      <rPr>
        <u/>
        <sz val="8"/>
        <color rgb="FF0000FF"/>
        <rFont val="Tahoma"/>
        <family val="2"/>
      </rPr>
      <t>18.360</t>
    </r>
  </si>
  <si>
    <r>
      <t xml:space="preserve">TM </t>
    </r>
    <r>
      <rPr>
        <u/>
        <sz val="8"/>
        <color rgb="FF0000FF"/>
        <rFont val="Tahoma"/>
        <family val="2"/>
      </rPr>
      <t>168.300</t>
    </r>
  </si>
  <si>
    <r>
      <t xml:space="preserve">M </t>
    </r>
    <r>
      <rPr>
        <u/>
        <sz val="8"/>
        <color rgb="FF0000FF"/>
        <rFont val="Tahoma"/>
        <family val="2"/>
      </rPr>
      <t>490.700</t>
    </r>
  </si>
  <si>
    <r>
      <t xml:space="preserve">T </t>
    </r>
    <r>
      <rPr>
        <u/>
        <sz val="8"/>
        <color rgb="FF0000FF"/>
        <rFont val="Tahoma"/>
        <family val="2"/>
      </rPr>
      <t>13.920</t>
    </r>
  </si>
  <si>
    <r>
      <t xml:space="preserve">T </t>
    </r>
    <r>
      <rPr>
        <u/>
        <sz val="8"/>
        <color rgb="FF0000FF"/>
        <rFont val="Tahoma"/>
        <family val="2"/>
      </rPr>
      <t>0.291</t>
    </r>
  </si>
  <si>
    <r>
      <t xml:space="preserve">T </t>
    </r>
    <r>
      <rPr>
        <u/>
        <sz val="8"/>
        <color rgb="FF0000FF"/>
        <rFont val="Tahoma"/>
        <family val="2"/>
      </rPr>
      <t>0.148</t>
    </r>
  </si>
  <si>
    <r>
      <t xml:space="preserve">T </t>
    </r>
    <r>
      <rPr>
        <u/>
        <sz val="8"/>
        <color rgb="FF0000FF"/>
        <rFont val="Tahoma"/>
        <family val="2"/>
      </rPr>
      <t>0.669</t>
    </r>
  </si>
  <si>
    <r>
      <t xml:space="preserve">T </t>
    </r>
    <r>
      <rPr>
        <u/>
        <sz val="8"/>
        <color rgb="FF0000FF"/>
        <rFont val="Tahoma"/>
        <family val="2"/>
      </rPr>
      <t>0.500</t>
    </r>
  </si>
  <si>
    <r>
      <t xml:space="preserve">TM </t>
    </r>
    <r>
      <rPr>
        <u/>
        <sz val="8"/>
        <color rgb="FF0000FF"/>
        <rFont val="Tahoma"/>
        <family val="2"/>
      </rPr>
      <t>0.389</t>
    </r>
  </si>
  <si>
    <r>
      <t xml:space="preserve">M </t>
    </r>
    <r>
      <rPr>
        <u/>
        <sz val="8"/>
        <color rgb="FF0000FF"/>
        <rFont val="Tahoma"/>
        <family val="2"/>
      </rPr>
      <t>1.485</t>
    </r>
  </si>
  <si>
    <r>
      <t xml:space="preserve">T </t>
    </r>
    <r>
      <rPr>
        <u/>
        <sz val="8"/>
        <color rgb="FF0000FF"/>
        <rFont val="Tahoma"/>
        <family val="2"/>
      </rPr>
      <t>0.392</t>
    </r>
  </si>
  <si>
    <r>
      <t xml:space="preserve">T </t>
    </r>
    <r>
      <rPr>
        <u/>
        <sz val="8"/>
        <color rgb="FF0000FF"/>
        <rFont val="Tahoma"/>
        <family val="2"/>
      </rPr>
      <t>9.954</t>
    </r>
  </si>
  <si>
    <r>
      <t xml:space="preserve">TM </t>
    </r>
    <r>
      <rPr>
        <u/>
        <sz val="8"/>
        <color theme="1"/>
        <rFont val="Tahoma"/>
        <family val="2"/>
      </rPr>
      <t>333.500</t>
    </r>
  </si>
  <si>
    <r>
      <t xml:space="preserve">T </t>
    </r>
    <r>
      <rPr>
        <u/>
        <sz val="8"/>
        <color theme="1"/>
        <rFont val="Tahoma"/>
        <family val="2"/>
      </rPr>
      <t>111.345%</t>
    </r>
  </si>
  <si>
    <r>
      <t xml:space="preserve">TM </t>
    </r>
    <r>
      <rPr>
        <u/>
        <sz val="8"/>
        <color theme="1"/>
        <rFont val="Tahoma"/>
        <family val="2"/>
      </rPr>
      <t>333.800</t>
    </r>
  </si>
  <si>
    <r>
      <t xml:space="preserve">T </t>
    </r>
    <r>
      <rPr>
        <u/>
        <sz val="8"/>
        <color theme="1"/>
        <rFont val="Tahoma"/>
        <family val="2"/>
      </rPr>
      <t>111.513%</t>
    </r>
  </si>
  <si>
    <r>
      <t xml:space="preserve">TM </t>
    </r>
    <r>
      <rPr>
        <u/>
        <sz val="8"/>
        <color theme="1"/>
        <rFont val="Tahoma"/>
        <family val="2"/>
      </rPr>
      <t>336.600</t>
    </r>
  </si>
  <si>
    <r>
      <t xml:space="preserve">T </t>
    </r>
    <r>
      <rPr>
        <u/>
        <sz val="8"/>
        <color theme="1"/>
        <rFont val="Tahoma"/>
        <family val="2"/>
      </rPr>
      <t>111.028%</t>
    </r>
  </si>
  <si>
    <r>
      <t xml:space="preserve">TM </t>
    </r>
    <r>
      <rPr>
        <u/>
        <sz val="8"/>
        <color rgb="FF0000FF"/>
        <rFont val="Tahoma"/>
        <family val="2"/>
      </rPr>
      <t>334.600</t>
    </r>
  </si>
  <si>
    <r>
      <t xml:space="preserve">T </t>
    </r>
    <r>
      <rPr>
        <u/>
        <sz val="8"/>
        <color rgb="FF0000FF"/>
        <rFont val="Tahoma"/>
        <family val="2"/>
      </rPr>
      <t>111.295%</t>
    </r>
  </si>
  <si>
    <r>
      <t xml:space="preserve">TM </t>
    </r>
    <r>
      <rPr>
        <u/>
        <sz val="8"/>
        <color rgb="FF0000FF"/>
        <rFont val="Tahoma"/>
        <family val="2"/>
      </rPr>
      <t>1.716</t>
    </r>
  </si>
  <si>
    <r>
      <t xml:space="preserve">TM </t>
    </r>
    <r>
      <rPr>
        <u/>
        <sz val="8"/>
        <color rgb="FF0000FF"/>
        <rFont val="Tahoma"/>
        <family val="2"/>
      </rPr>
      <t>0.513</t>
    </r>
  </si>
  <si>
    <r>
      <t xml:space="preserve">T </t>
    </r>
    <r>
      <rPr>
        <u/>
        <sz val="8"/>
        <color theme="1"/>
        <rFont val="Tahoma"/>
        <family val="2"/>
      </rPr>
      <t>110.295%</t>
    </r>
  </si>
  <si>
    <r>
      <t xml:space="preserve">T </t>
    </r>
    <r>
      <rPr>
        <u/>
        <sz val="8"/>
        <color theme="1"/>
        <rFont val="Tahoma"/>
        <family val="2"/>
      </rPr>
      <t>110.512%</t>
    </r>
  </si>
  <si>
    <r>
      <t xml:space="preserve">T </t>
    </r>
    <r>
      <rPr>
        <u/>
        <sz val="8"/>
        <color theme="1"/>
        <rFont val="Tahoma"/>
        <family val="2"/>
      </rPr>
      <t>110.212%</t>
    </r>
  </si>
  <si>
    <r>
      <t xml:space="preserve">T </t>
    </r>
    <r>
      <rPr>
        <u/>
        <sz val="8"/>
        <color rgb="FF0000FF"/>
        <rFont val="Tahoma"/>
        <family val="2"/>
      </rPr>
      <t>110.340%</t>
    </r>
  </si>
  <si>
    <r>
      <t xml:space="preserve">T </t>
    </r>
    <r>
      <rPr>
        <u/>
        <sz val="8"/>
        <color rgb="FF0000FF"/>
        <rFont val="Tahoma"/>
        <family val="2"/>
      </rPr>
      <t>0.155%</t>
    </r>
  </si>
  <si>
    <r>
      <t xml:space="preserve">T </t>
    </r>
    <r>
      <rPr>
        <u/>
        <sz val="8"/>
        <color rgb="FF0000FF"/>
        <rFont val="Tahoma"/>
        <family val="2"/>
      </rPr>
      <t>0.140</t>
    </r>
  </si>
  <si>
    <r>
      <t xml:space="preserve">T </t>
    </r>
    <r>
      <rPr>
        <u/>
        <sz val="8"/>
        <color theme="1"/>
        <rFont val="Tahoma"/>
        <family val="2"/>
      </rPr>
      <t>105.263%</t>
    </r>
  </si>
  <si>
    <r>
      <t xml:space="preserve">T </t>
    </r>
    <r>
      <rPr>
        <u/>
        <sz val="8"/>
        <color theme="1"/>
        <rFont val="Tahoma"/>
        <family val="2"/>
      </rPr>
      <t>105.425%</t>
    </r>
  </si>
  <si>
    <r>
      <t xml:space="preserve">T </t>
    </r>
    <r>
      <rPr>
        <u/>
        <sz val="8"/>
        <color theme="1"/>
        <rFont val="Tahoma"/>
        <family val="2"/>
      </rPr>
      <t>105.169%</t>
    </r>
  </si>
  <si>
    <r>
      <t xml:space="preserve">T </t>
    </r>
    <r>
      <rPr>
        <u/>
        <sz val="8"/>
        <color rgb="FF0000FF"/>
        <rFont val="Tahoma"/>
        <family val="2"/>
      </rPr>
      <t>105.286%</t>
    </r>
  </si>
  <si>
    <r>
      <t xml:space="preserve">T </t>
    </r>
    <r>
      <rPr>
        <u/>
        <sz val="8"/>
        <color rgb="FF0000FF"/>
        <rFont val="Tahoma"/>
        <family val="2"/>
      </rPr>
      <t>0.129%</t>
    </r>
  </si>
  <si>
    <r>
      <t xml:space="preserve">T </t>
    </r>
    <r>
      <rPr>
        <u/>
        <sz val="8"/>
        <color rgb="FF0000FF"/>
        <rFont val="Tahoma"/>
        <family val="2"/>
      </rPr>
      <t>0.123</t>
    </r>
  </si>
  <si>
    <r>
      <t>MCS-24-C1</t>
    </r>
    <r>
      <rPr>
        <sz val="7"/>
        <color theme="1"/>
        <rFont val="Tahoma"/>
        <family val="2"/>
      </rPr>
      <t>2/25/2014 7:10:14 PM</t>
    </r>
  </si>
  <si>
    <r>
      <t xml:space="preserve">T </t>
    </r>
    <r>
      <rPr>
        <u/>
        <sz val="8"/>
        <color theme="1"/>
        <rFont val="Tahoma"/>
        <family val="2"/>
      </rPr>
      <t>320.300</t>
    </r>
  </si>
  <si>
    <r>
      <t xml:space="preserve">T </t>
    </r>
    <r>
      <rPr>
        <u/>
        <sz val="8"/>
        <color theme="1"/>
        <rFont val="Tahoma"/>
        <family val="2"/>
      </rPr>
      <t>5075.000</t>
    </r>
  </si>
  <si>
    <r>
      <t xml:space="preserve">T </t>
    </r>
    <r>
      <rPr>
        <u/>
        <sz val="8"/>
        <color theme="1"/>
        <rFont val="Tahoma"/>
        <family val="2"/>
      </rPr>
      <t>768.800</t>
    </r>
  </si>
  <si>
    <r>
      <t xml:space="preserve">TM </t>
    </r>
    <r>
      <rPr>
        <u/>
        <sz val="8"/>
        <color theme="1"/>
        <rFont val="Tahoma"/>
        <family val="2"/>
      </rPr>
      <t>30540.000</t>
    </r>
  </si>
  <si>
    <r>
      <t xml:space="preserve">M </t>
    </r>
    <r>
      <rPr>
        <u/>
        <sz val="8"/>
        <color theme="1"/>
        <rFont val="Tahoma"/>
        <family val="2"/>
      </rPr>
      <t>56030.000</t>
    </r>
  </si>
  <si>
    <r>
      <t xml:space="preserve">T </t>
    </r>
    <r>
      <rPr>
        <u/>
        <sz val="8"/>
        <color theme="1"/>
        <rFont val="Tahoma"/>
        <family val="2"/>
      </rPr>
      <t>108.379%</t>
    </r>
  </si>
  <si>
    <r>
      <t xml:space="preserve">T </t>
    </r>
    <r>
      <rPr>
        <u/>
        <sz val="8"/>
        <color theme="1"/>
        <rFont val="Tahoma"/>
        <family val="2"/>
      </rPr>
      <t>261.100</t>
    </r>
  </si>
  <si>
    <r>
      <t xml:space="preserve">T </t>
    </r>
    <r>
      <rPr>
        <u/>
        <sz val="8"/>
        <color theme="1"/>
        <rFont val="Tahoma"/>
        <family val="2"/>
      </rPr>
      <t>106.300</t>
    </r>
  </si>
  <si>
    <r>
      <t xml:space="preserve">T </t>
    </r>
    <r>
      <rPr>
        <u/>
        <sz val="8"/>
        <color theme="1"/>
        <rFont val="Tahoma"/>
        <family val="2"/>
      </rPr>
      <t>321.500</t>
    </r>
  </si>
  <si>
    <r>
      <t xml:space="preserve">T </t>
    </r>
    <r>
      <rPr>
        <u/>
        <sz val="8"/>
        <color theme="1"/>
        <rFont val="Tahoma"/>
        <family val="2"/>
      </rPr>
      <t>5079.000</t>
    </r>
  </si>
  <si>
    <r>
      <t xml:space="preserve">T </t>
    </r>
    <r>
      <rPr>
        <u/>
        <sz val="8"/>
        <color theme="1"/>
        <rFont val="Tahoma"/>
        <family val="2"/>
      </rPr>
      <t>753.600</t>
    </r>
  </si>
  <si>
    <r>
      <t xml:space="preserve">TM </t>
    </r>
    <r>
      <rPr>
        <u/>
        <sz val="8"/>
        <color theme="1"/>
        <rFont val="Tahoma"/>
        <family val="2"/>
      </rPr>
      <t>30610.000</t>
    </r>
  </si>
  <si>
    <r>
      <t xml:space="preserve">M </t>
    </r>
    <r>
      <rPr>
        <u/>
        <sz val="8"/>
        <color theme="1"/>
        <rFont val="Tahoma"/>
        <family val="2"/>
      </rPr>
      <t>56180.000</t>
    </r>
  </si>
  <si>
    <r>
      <t xml:space="preserve">T </t>
    </r>
    <r>
      <rPr>
        <u/>
        <sz val="8"/>
        <color theme="1"/>
        <rFont val="Tahoma"/>
        <family val="2"/>
      </rPr>
      <t>108.455%</t>
    </r>
  </si>
  <si>
    <r>
      <t xml:space="preserve">T </t>
    </r>
    <r>
      <rPr>
        <u/>
        <sz val="8"/>
        <color theme="1"/>
        <rFont val="Tahoma"/>
        <family val="2"/>
      </rPr>
      <t>260.400</t>
    </r>
  </si>
  <si>
    <r>
      <t xml:space="preserve">T </t>
    </r>
    <r>
      <rPr>
        <u/>
        <sz val="8"/>
        <color theme="1"/>
        <rFont val="Tahoma"/>
        <family val="2"/>
      </rPr>
      <t>105.800</t>
    </r>
  </si>
  <si>
    <r>
      <t xml:space="preserve">T </t>
    </r>
    <r>
      <rPr>
        <u/>
        <sz val="8"/>
        <color theme="1"/>
        <rFont val="Tahoma"/>
        <family val="2"/>
      </rPr>
      <t>328.500</t>
    </r>
  </si>
  <si>
    <r>
      <t xml:space="preserve">T </t>
    </r>
    <r>
      <rPr>
        <u/>
        <sz val="8"/>
        <color theme="1"/>
        <rFont val="Tahoma"/>
        <family val="2"/>
      </rPr>
      <t>752.800</t>
    </r>
  </si>
  <si>
    <r>
      <t xml:space="preserve">TM </t>
    </r>
    <r>
      <rPr>
        <u/>
        <sz val="8"/>
        <color theme="1"/>
        <rFont val="Tahoma"/>
        <family val="2"/>
      </rPr>
      <t>30660.000</t>
    </r>
  </si>
  <si>
    <r>
      <t xml:space="preserve">M </t>
    </r>
    <r>
      <rPr>
        <u/>
        <sz val="8"/>
        <color theme="1"/>
        <rFont val="Tahoma"/>
        <family val="2"/>
      </rPr>
      <t>56310.000</t>
    </r>
  </si>
  <si>
    <r>
      <t xml:space="preserve">T </t>
    </r>
    <r>
      <rPr>
        <u/>
        <sz val="8"/>
        <color theme="1"/>
        <rFont val="Tahoma"/>
        <family val="2"/>
      </rPr>
      <t>107.858%</t>
    </r>
  </si>
  <si>
    <r>
      <t xml:space="preserve">T </t>
    </r>
    <r>
      <rPr>
        <u/>
        <sz val="8"/>
        <color theme="1"/>
        <rFont val="Tahoma"/>
        <family val="2"/>
      </rPr>
      <t>258.200</t>
    </r>
  </si>
  <si>
    <r>
      <t xml:space="preserve">T </t>
    </r>
    <r>
      <rPr>
        <u/>
        <sz val="8"/>
        <color theme="1"/>
        <rFont val="Tahoma"/>
        <family val="2"/>
      </rPr>
      <t>105.300</t>
    </r>
  </si>
  <si>
    <r>
      <t xml:space="preserve">T </t>
    </r>
    <r>
      <rPr>
        <u/>
        <sz val="8"/>
        <color rgb="FF0000FF"/>
        <rFont val="Tahoma"/>
        <family val="2"/>
      </rPr>
      <t>323.500</t>
    </r>
  </si>
  <si>
    <r>
      <t xml:space="preserve">T </t>
    </r>
    <r>
      <rPr>
        <u/>
        <sz val="8"/>
        <color rgb="FF0000FF"/>
        <rFont val="Tahoma"/>
        <family val="2"/>
      </rPr>
      <t>5074.000</t>
    </r>
  </si>
  <si>
    <r>
      <t xml:space="preserve">T </t>
    </r>
    <r>
      <rPr>
        <u/>
        <sz val="8"/>
        <color rgb="FF0000FF"/>
        <rFont val="Tahoma"/>
        <family val="2"/>
      </rPr>
      <t>758.400</t>
    </r>
  </si>
  <si>
    <r>
      <t xml:space="preserve">TM </t>
    </r>
    <r>
      <rPr>
        <u/>
        <sz val="8"/>
        <color rgb="FF0000FF"/>
        <rFont val="Tahoma"/>
        <family val="2"/>
      </rPr>
      <t>30600.000</t>
    </r>
  </si>
  <si>
    <r>
      <t xml:space="preserve">M </t>
    </r>
    <r>
      <rPr>
        <u/>
        <sz val="8"/>
        <color rgb="FF0000FF"/>
        <rFont val="Tahoma"/>
        <family val="2"/>
      </rPr>
      <t>56170.000</t>
    </r>
  </si>
  <si>
    <r>
      <t xml:space="preserve">T </t>
    </r>
    <r>
      <rPr>
        <u/>
        <sz val="8"/>
        <color rgb="FF0000FF"/>
        <rFont val="Tahoma"/>
        <family val="2"/>
      </rPr>
      <t>108.231%</t>
    </r>
  </si>
  <si>
    <r>
      <t xml:space="preserve">T </t>
    </r>
    <r>
      <rPr>
        <u/>
        <sz val="8"/>
        <color rgb="FF0000FF"/>
        <rFont val="Tahoma"/>
        <family val="2"/>
      </rPr>
      <t>259.900</t>
    </r>
  </si>
  <si>
    <r>
      <t xml:space="preserve">T </t>
    </r>
    <r>
      <rPr>
        <u/>
        <sz val="8"/>
        <color rgb="FF0000FF"/>
        <rFont val="Tahoma"/>
        <family val="2"/>
      </rPr>
      <t>105.800</t>
    </r>
  </si>
  <si>
    <r>
      <t xml:space="preserve">T </t>
    </r>
    <r>
      <rPr>
        <u/>
        <sz val="8"/>
        <color rgb="FF0000FF"/>
        <rFont val="Tahoma"/>
        <family val="2"/>
      </rPr>
      <t>4.450</t>
    </r>
  </si>
  <si>
    <r>
      <t xml:space="preserve">T </t>
    </r>
    <r>
      <rPr>
        <u/>
        <sz val="8"/>
        <color rgb="FF0000FF"/>
        <rFont val="Tahoma"/>
        <family val="2"/>
      </rPr>
      <t>5.984</t>
    </r>
  </si>
  <si>
    <r>
      <t xml:space="preserve">T </t>
    </r>
    <r>
      <rPr>
        <u/>
        <sz val="8"/>
        <color rgb="FF0000FF"/>
        <rFont val="Tahoma"/>
        <family val="2"/>
      </rPr>
      <t>9.031</t>
    </r>
  </si>
  <si>
    <r>
      <t xml:space="preserve">TM </t>
    </r>
    <r>
      <rPr>
        <u/>
        <sz val="8"/>
        <color rgb="FF0000FF"/>
        <rFont val="Tahoma"/>
        <family val="2"/>
      </rPr>
      <t>60.060</t>
    </r>
  </si>
  <si>
    <r>
      <t xml:space="preserve">M </t>
    </r>
    <r>
      <rPr>
        <u/>
        <sz val="8"/>
        <color rgb="FF0000FF"/>
        <rFont val="Tahoma"/>
        <family val="2"/>
      </rPr>
      <t>143.000</t>
    </r>
  </si>
  <si>
    <r>
      <t xml:space="preserve">T </t>
    </r>
    <r>
      <rPr>
        <u/>
        <sz val="8"/>
        <color rgb="FF0000FF"/>
        <rFont val="Tahoma"/>
        <family val="2"/>
      </rPr>
      <t>0.325%</t>
    </r>
  </si>
  <si>
    <r>
      <t xml:space="preserve">T </t>
    </r>
    <r>
      <rPr>
        <u/>
        <sz val="8"/>
        <color rgb="FF0000FF"/>
        <rFont val="Tahoma"/>
        <family val="2"/>
      </rPr>
      <t>1.508</t>
    </r>
  </si>
  <si>
    <r>
      <t xml:space="preserve">T </t>
    </r>
    <r>
      <rPr>
        <u/>
        <sz val="8"/>
        <color rgb="FF0000FF"/>
        <rFont val="Tahoma"/>
        <family val="2"/>
      </rPr>
      <t>0.493</t>
    </r>
  </si>
  <si>
    <r>
      <t xml:space="preserve">T </t>
    </r>
    <r>
      <rPr>
        <u/>
        <sz val="8"/>
        <color rgb="FF0000FF"/>
        <rFont val="Tahoma"/>
        <family val="2"/>
      </rPr>
      <t>1.376</t>
    </r>
  </si>
  <si>
    <r>
      <t xml:space="preserve">T </t>
    </r>
    <r>
      <rPr>
        <u/>
        <sz val="8"/>
        <color rgb="FF0000FF"/>
        <rFont val="Tahoma"/>
        <family val="2"/>
      </rPr>
      <t>0.118</t>
    </r>
  </si>
  <si>
    <r>
      <t xml:space="preserve">T </t>
    </r>
    <r>
      <rPr>
        <u/>
        <sz val="8"/>
        <color rgb="FF0000FF"/>
        <rFont val="Tahoma"/>
        <family val="2"/>
      </rPr>
      <t>1.191</t>
    </r>
  </si>
  <si>
    <r>
      <t xml:space="preserve">M </t>
    </r>
    <r>
      <rPr>
        <u/>
        <sz val="8"/>
        <color rgb="FF0000FF"/>
        <rFont val="Tahoma"/>
        <family val="2"/>
      </rPr>
      <t>0.255</t>
    </r>
  </si>
  <si>
    <r>
      <t xml:space="preserve">T </t>
    </r>
    <r>
      <rPr>
        <u/>
        <sz val="8"/>
        <color rgb="FF0000FF"/>
        <rFont val="Tahoma"/>
        <family val="2"/>
      </rPr>
      <t>0.466</t>
    </r>
  </si>
  <si>
    <r>
      <t xml:space="preserve">TM </t>
    </r>
    <r>
      <rPr>
        <u/>
        <sz val="8"/>
        <color theme="1"/>
        <rFont val="Tahoma"/>
        <family val="2"/>
      </rPr>
      <t>177.200</t>
    </r>
  </si>
  <si>
    <r>
      <t xml:space="preserve">TM </t>
    </r>
    <r>
      <rPr>
        <u/>
        <sz val="8"/>
        <color theme="1"/>
        <rFont val="Tahoma"/>
        <family val="2"/>
      </rPr>
      <t>172.900</t>
    </r>
  </si>
  <si>
    <r>
      <t xml:space="preserve">T </t>
    </r>
    <r>
      <rPr>
        <u/>
        <sz val="8"/>
        <color theme="1"/>
        <rFont val="Tahoma"/>
        <family val="2"/>
      </rPr>
      <t>111.657%</t>
    </r>
  </si>
  <si>
    <r>
      <t xml:space="preserve">TM </t>
    </r>
    <r>
      <rPr>
        <u/>
        <sz val="8"/>
        <color theme="1"/>
        <rFont val="Tahoma"/>
        <family val="2"/>
      </rPr>
      <t>173.700</t>
    </r>
  </si>
  <si>
    <r>
      <t xml:space="preserve">T </t>
    </r>
    <r>
      <rPr>
        <u/>
        <sz val="8"/>
        <color theme="1"/>
        <rFont val="Tahoma"/>
        <family val="2"/>
      </rPr>
      <t>111.105%</t>
    </r>
  </si>
  <si>
    <r>
      <t xml:space="preserve">TM </t>
    </r>
    <r>
      <rPr>
        <u/>
        <sz val="8"/>
        <color rgb="FF0000FF"/>
        <rFont val="Tahoma"/>
        <family val="2"/>
      </rPr>
      <t>174.600</t>
    </r>
  </si>
  <si>
    <r>
      <t xml:space="preserve">T </t>
    </r>
    <r>
      <rPr>
        <u/>
        <sz val="8"/>
        <color rgb="FF0000FF"/>
        <rFont val="Tahoma"/>
        <family val="2"/>
      </rPr>
      <t>111.425%</t>
    </r>
  </si>
  <si>
    <r>
      <t xml:space="preserve">TM </t>
    </r>
    <r>
      <rPr>
        <u/>
        <sz val="8"/>
        <color rgb="FF0000FF"/>
        <rFont val="Tahoma"/>
        <family val="2"/>
      </rPr>
      <t>2.286</t>
    </r>
  </si>
  <si>
    <r>
      <t xml:space="preserve">TM </t>
    </r>
    <r>
      <rPr>
        <u/>
        <sz val="8"/>
        <color rgb="FF0000FF"/>
        <rFont val="Tahoma"/>
        <family val="2"/>
      </rPr>
      <t>1.309</t>
    </r>
  </si>
  <si>
    <r>
      <t xml:space="preserve">T </t>
    </r>
    <r>
      <rPr>
        <u/>
        <sz val="8"/>
        <color theme="1"/>
        <rFont val="Tahoma"/>
        <family val="2"/>
      </rPr>
      <t>110.487%</t>
    </r>
  </si>
  <si>
    <r>
      <t xml:space="preserve">T </t>
    </r>
    <r>
      <rPr>
        <u/>
        <sz val="8"/>
        <color theme="1"/>
        <rFont val="Tahoma"/>
        <family val="2"/>
      </rPr>
      <t>56.030</t>
    </r>
  </si>
  <si>
    <r>
      <t xml:space="preserve">T </t>
    </r>
    <r>
      <rPr>
        <u/>
        <sz val="8"/>
        <color theme="1"/>
        <rFont val="Tahoma"/>
        <family val="2"/>
      </rPr>
      <t>110.776%</t>
    </r>
  </si>
  <si>
    <r>
      <t xml:space="preserve">T </t>
    </r>
    <r>
      <rPr>
        <u/>
        <sz val="8"/>
        <color theme="1"/>
        <rFont val="Tahoma"/>
        <family val="2"/>
      </rPr>
      <t>56.120</t>
    </r>
  </si>
  <si>
    <r>
      <t xml:space="preserve">T </t>
    </r>
    <r>
      <rPr>
        <u/>
        <sz val="8"/>
        <color theme="1"/>
        <rFont val="Tahoma"/>
        <family val="2"/>
      </rPr>
      <t>110.074%</t>
    </r>
  </si>
  <si>
    <r>
      <t xml:space="preserve">T </t>
    </r>
    <r>
      <rPr>
        <u/>
        <sz val="8"/>
        <color theme="1"/>
        <rFont val="Tahoma"/>
        <family val="2"/>
      </rPr>
      <t>55.770</t>
    </r>
  </si>
  <si>
    <r>
      <t xml:space="preserve">T </t>
    </r>
    <r>
      <rPr>
        <u/>
        <sz val="8"/>
        <color rgb="FF0000FF"/>
        <rFont val="Tahoma"/>
        <family val="2"/>
      </rPr>
      <t>110.445%</t>
    </r>
  </si>
  <si>
    <r>
      <t xml:space="preserve">T </t>
    </r>
    <r>
      <rPr>
        <u/>
        <sz val="8"/>
        <color rgb="FF0000FF"/>
        <rFont val="Tahoma"/>
        <family val="2"/>
      </rPr>
      <t>55.970</t>
    </r>
  </si>
  <si>
    <r>
      <t xml:space="preserve">T </t>
    </r>
    <r>
      <rPr>
        <u/>
        <sz val="8"/>
        <color rgb="FF0000FF"/>
        <rFont val="Tahoma"/>
        <family val="2"/>
      </rPr>
      <t>0.353%</t>
    </r>
  </si>
  <si>
    <r>
      <t xml:space="preserve">T </t>
    </r>
    <r>
      <rPr>
        <u/>
        <sz val="8"/>
        <color theme="1"/>
        <rFont val="Tahoma"/>
        <family val="2"/>
      </rPr>
      <t>104.907%</t>
    </r>
  </si>
  <si>
    <r>
      <t xml:space="preserve">T </t>
    </r>
    <r>
      <rPr>
        <u/>
        <sz val="8"/>
        <color theme="1"/>
        <rFont val="Tahoma"/>
        <family val="2"/>
      </rPr>
      <t>105.055%</t>
    </r>
  </si>
  <si>
    <r>
      <t xml:space="preserve">T </t>
    </r>
    <r>
      <rPr>
        <u/>
        <sz val="8"/>
        <color theme="1"/>
        <rFont val="Tahoma"/>
        <family val="2"/>
      </rPr>
      <t>104.915%</t>
    </r>
  </si>
  <si>
    <r>
      <t xml:space="preserve">T </t>
    </r>
    <r>
      <rPr>
        <u/>
        <sz val="8"/>
        <color rgb="FF0000FF"/>
        <rFont val="Tahoma"/>
        <family val="2"/>
      </rPr>
      <t>104.959%</t>
    </r>
  </si>
  <si>
    <r>
      <t xml:space="preserve">T </t>
    </r>
    <r>
      <rPr>
        <u/>
        <sz val="8"/>
        <color rgb="FF0000FF"/>
        <rFont val="Tahoma"/>
        <family val="2"/>
      </rPr>
      <t>0.083%</t>
    </r>
  </si>
  <si>
    <r>
      <t xml:space="preserve">T </t>
    </r>
    <r>
      <rPr>
        <u/>
        <sz val="8"/>
        <color rgb="FF0000FF"/>
        <rFont val="Tahoma"/>
        <family val="2"/>
      </rPr>
      <t>0.079</t>
    </r>
  </si>
  <si>
    <r>
      <t>SME-29-C1</t>
    </r>
    <r>
      <rPr>
        <sz val="7"/>
        <color theme="1"/>
        <rFont val="Tahoma"/>
        <family val="2"/>
      </rPr>
      <t>2/25/2014 7:17:39 PM</t>
    </r>
  </si>
  <si>
    <r>
      <t xml:space="preserve">T </t>
    </r>
    <r>
      <rPr>
        <u/>
        <sz val="8"/>
        <color theme="1"/>
        <rFont val="Tahoma"/>
        <family val="2"/>
      </rPr>
      <t>289.200</t>
    </r>
  </si>
  <si>
    <r>
      <t xml:space="preserve">T </t>
    </r>
    <r>
      <rPr>
        <u/>
        <sz val="8"/>
        <color theme="1"/>
        <rFont val="Tahoma"/>
        <family val="2"/>
      </rPr>
      <t>4874.000</t>
    </r>
  </si>
  <si>
    <r>
      <t xml:space="preserve">T </t>
    </r>
    <r>
      <rPr>
        <u/>
        <sz val="8"/>
        <color theme="1"/>
        <rFont val="Tahoma"/>
        <family val="2"/>
      </rPr>
      <t>273.400</t>
    </r>
  </si>
  <si>
    <r>
      <t xml:space="preserve">T </t>
    </r>
    <r>
      <rPr>
        <u/>
        <sz val="8"/>
        <color theme="1"/>
        <rFont val="Tahoma"/>
        <family val="2"/>
      </rPr>
      <t>3746.000</t>
    </r>
  </si>
  <si>
    <r>
      <t xml:space="preserve">TM </t>
    </r>
    <r>
      <rPr>
        <u/>
        <sz val="8"/>
        <color theme="1"/>
        <rFont val="Tahoma"/>
        <family val="2"/>
      </rPr>
      <t>50920.000</t>
    </r>
  </si>
  <si>
    <r>
      <t xml:space="preserve">M </t>
    </r>
    <r>
      <rPr>
        <u/>
        <sz val="8"/>
        <color theme="1"/>
        <rFont val="Tahoma"/>
        <family val="2"/>
      </rPr>
      <t>48580.000</t>
    </r>
  </si>
  <si>
    <r>
      <t xml:space="preserve">T </t>
    </r>
    <r>
      <rPr>
        <u/>
        <sz val="8"/>
        <color theme="1"/>
        <rFont val="Tahoma"/>
        <family val="2"/>
      </rPr>
      <t>106.543%</t>
    </r>
  </si>
  <si>
    <r>
      <t xml:space="preserve">T </t>
    </r>
    <r>
      <rPr>
        <u/>
        <sz val="8"/>
        <color theme="1"/>
        <rFont val="Tahoma"/>
        <family val="2"/>
      </rPr>
      <t>208.500</t>
    </r>
  </si>
  <si>
    <r>
      <t xml:space="preserve">T </t>
    </r>
    <r>
      <rPr>
        <u/>
        <sz val="8"/>
        <color theme="1"/>
        <rFont val="Tahoma"/>
        <family val="2"/>
      </rPr>
      <t>289.600</t>
    </r>
  </si>
  <si>
    <r>
      <t xml:space="preserve">T </t>
    </r>
    <r>
      <rPr>
        <u/>
        <sz val="8"/>
        <color theme="1"/>
        <rFont val="Tahoma"/>
        <family val="2"/>
      </rPr>
      <t>4882.000</t>
    </r>
  </si>
  <si>
    <r>
      <t xml:space="preserve">T </t>
    </r>
    <r>
      <rPr>
        <u/>
        <sz val="8"/>
        <color theme="1"/>
        <rFont val="Tahoma"/>
        <family val="2"/>
      </rPr>
      <t>273.200</t>
    </r>
  </si>
  <si>
    <r>
      <t xml:space="preserve">T </t>
    </r>
    <r>
      <rPr>
        <u/>
        <sz val="8"/>
        <color theme="1"/>
        <rFont val="Tahoma"/>
        <family val="2"/>
      </rPr>
      <t>3775.000</t>
    </r>
  </si>
  <si>
    <r>
      <t xml:space="preserve">TM </t>
    </r>
    <r>
      <rPr>
        <u/>
        <sz val="8"/>
        <color theme="1"/>
        <rFont val="Tahoma"/>
        <family val="2"/>
      </rPr>
      <t>51140.000</t>
    </r>
  </si>
  <si>
    <r>
      <t xml:space="preserve">M </t>
    </r>
    <r>
      <rPr>
        <u/>
        <sz val="8"/>
        <color theme="1"/>
        <rFont val="Tahoma"/>
        <family val="2"/>
      </rPr>
      <t>48590.000</t>
    </r>
  </si>
  <si>
    <r>
      <t xml:space="preserve">T </t>
    </r>
    <r>
      <rPr>
        <u/>
        <sz val="8"/>
        <color theme="1"/>
        <rFont val="Tahoma"/>
        <family val="2"/>
      </rPr>
      <t>106.469%</t>
    </r>
  </si>
  <si>
    <r>
      <t xml:space="preserve">T </t>
    </r>
    <r>
      <rPr>
        <u/>
        <sz val="8"/>
        <color theme="1"/>
        <rFont val="Tahoma"/>
        <family val="2"/>
      </rPr>
      <t>209.700</t>
    </r>
  </si>
  <si>
    <r>
      <t xml:space="preserve">T </t>
    </r>
    <r>
      <rPr>
        <u/>
        <sz val="8"/>
        <color theme="1"/>
        <rFont val="Tahoma"/>
        <family val="2"/>
      </rPr>
      <t>290.500</t>
    </r>
  </si>
  <si>
    <r>
      <t xml:space="preserve">T </t>
    </r>
    <r>
      <rPr>
        <u/>
        <sz val="8"/>
        <color theme="1"/>
        <rFont val="Tahoma"/>
        <family val="2"/>
      </rPr>
      <t>4889.000</t>
    </r>
  </si>
  <si>
    <r>
      <t xml:space="preserve">T </t>
    </r>
    <r>
      <rPr>
        <u/>
        <sz val="8"/>
        <color theme="1"/>
        <rFont val="Tahoma"/>
        <family val="2"/>
      </rPr>
      <t>275.500</t>
    </r>
  </si>
  <si>
    <r>
      <t xml:space="preserve">T </t>
    </r>
    <r>
      <rPr>
        <u/>
        <sz val="8"/>
        <color theme="1"/>
        <rFont val="Tahoma"/>
        <family val="2"/>
      </rPr>
      <t>3751.000</t>
    </r>
  </si>
  <si>
    <r>
      <t xml:space="preserve">TM </t>
    </r>
    <r>
      <rPr>
        <u/>
        <sz val="8"/>
        <color theme="1"/>
        <rFont val="Tahoma"/>
        <family val="2"/>
      </rPr>
      <t>51390.000</t>
    </r>
  </si>
  <si>
    <r>
      <t xml:space="preserve">M </t>
    </r>
    <r>
      <rPr>
        <u/>
        <sz val="8"/>
        <color theme="1"/>
        <rFont val="Tahoma"/>
        <family val="2"/>
      </rPr>
      <t>49040.000</t>
    </r>
  </si>
  <si>
    <r>
      <t xml:space="preserve">T </t>
    </r>
    <r>
      <rPr>
        <u/>
        <sz val="8"/>
        <color theme="1"/>
        <rFont val="Tahoma"/>
        <family val="2"/>
      </rPr>
      <t>106.775%</t>
    </r>
  </si>
  <si>
    <r>
      <t xml:space="preserve">T </t>
    </r>
    <r>
      <rPr>
        <u/>
        <sz val="8"/>
        <color rgb="FF0000FF"/>
        <rFont val="Tahoma"/>
        <family val="2"/>
      </rPr>
      <t>289.800</t>
    </r>
  </si>
  <si>
    <r>
      <t xml:space="preserve">T </t>
    </r>
    <r>
      <rPr>
        <u/>
        <sz val="8"/>
        <color rgb="FF0000FF"/>
        <rFont val="Tahoma"/>
        <family val="2"/>
      </rPr>
      <t>4882.000</t>
    </r>
  </si>
  <si>
    <r>
      <t xml:space="preserve">T </t>
    </r>
    <r>
      <rPr>
        <u/>
        <sz val="8"/>
        <color rgb="FF0000FF"/>
        <rFont val="Tahoma"/>
        <family val="2"/>
      </rPr>
      <t>274.000</t>
    </r>
  </si>
  <si>
    <r>
      <t xml:space="preserve">T </t>
    </r>
    <r>
      <rPr>
        <u/>
        <sz val="8"/>
        <color rgb="FF0000FF"/>
        <rFont val="Tahoma"/>
        <family val="2"/>
      </rPr>
      <t>3757.000</t>
    </r>
  </si>
  <si>
    <r>
      <t xml:space="preserve">TM </t>
    </r>
    <r>
      <rPr>
        <u/>
        <sz val="8"/>
        <color rgb="FF0000FF"/>
        <rFont val="Tahoma"/>
        <family val="2"/>
      </rPr>
      <t>51150.000</t>
    </r>
  </si>
  <si>
    <r>
      <t xml:space="preserve">M </t>
    </r>
    <r>
      <rPr>
        <u/>
        <sz val="8"/>
        <color rgb="FF0000FF"/>
        <rFont val="Tahoma"/>
        <family val="2"/>
      </rPr>
      <t>48740.000</t>
    </r>
  </si>
  <si>
    <r>
      <t xml:space="preserve">T </t>
    </r>
    <r>
      <rPr>
        <u/>
        <sz val="8"/>
        <color rgb="FF0000FF"/>
        <rFont val="Tahoma"/>
        <family val="2"/>
      </rPr>
      <t>106.596%</t>
    </r>
  </si>
  <si>
    <r>
      <t xml:space="preserve">T </t>
    </r>
    <r>
      <rPr>
        <u/>
        <sz val="8"/>
        <color rgb="FF0000FF"/>
        <rFont val="Tahoma"/>
        <family val="2"/>
      </rPr>
      <t>208.800</t>
    </r>
  </si>
  <si>
    <r>
      <t xml:space="preserve">T </t>
    </r>
    <r>
      <rPr>
        <u/>
        <sz val="8"/>
        <color rgb="FF0000FF"/>
        <rFont val="Tahoma"/>
        <family val="2"/>
      </rPr>
      <t>0.627</t>
    </r>
  </si>
  <si>
    <r>
      <t xml:space="preserve">T </t>
    </r>
    <r>
      <rPr>
        <u/>
        <sz val="8"/>
        <color rgb="FF0000FF"/>
        <rFont val="Tahoma"/>
        <family val="2"/>
      </rPr>
      <t>7.250</t>
    </r>
  </si>
  <si>
    <r>
      <t xml:space="preserve">T </t>
    </r>
    <r>
      <rPr>
        <u/>
        <sz val="8"/>
        <color rgb="FF0000FF"/>
        <rFont val="Tahoma"/>
        <family val="2"/>
      </rPr>
      <t>1.258</t>
    </r>
  </si>
  <si>
    <r>
      <t xml:space="preserve">T </t>
    </r>
    <r>
      <rPr>
        <u/>
        <sz val="8"/>
        <color rgb="FF0000FF"/>
        <rFont val="Tahoma"/>
        <family val="2"/>
      </rPr>
      <t>15.450</t>
    </r>
  </si>
  <si>
    <r>
      <t xml:space="preserve">TM </t>
    </r>
    <r>
      <rPr>
        <u/>
        <sz val="8"/>
        <color rgb="FF0000FF"/>
        <rFont val="Tahoma"/>
        <family val="2"/>
      </rPr>
      <t>237.300</t>
    </r>
  </si>
  <si>
    <r>
      <t xml:space="preserve">M </t>
    </r>
    <r>
      <rPr>
        <u/>
        <sz val="8"/>
        <color rgb="FF0000FF"/>
        <rFont val="Tahoma"/>
        <family val="2"/>
      </rPr>
      <t>264.400</t>
    </r>
  </si>
  <si>
    <r>
      <t xml:space="preserve">T </t>
    </r>
    <r>
      <rPr>
        <u/>
        <sz val="8"/>
        <color rgb="FF0000FF"/>
        <rFont val="Tahoma"/>
        <family val="2"/>
      </rPr>
      <t>0.159%</t>
    </r>
  </si>
  <si>
    <r>
      <t xml:space="preserve">T </t>
    </r>
    <r>
      <rPr>
        <u/>
        <sz val="8"/>
        <color rgb="FF0000FF"/>
        <rFont val="Tahoma"/>
        <family val="2"/>
      </rPr>
      <t>0.216</t>
    </r>
  </si>
  <si>
    <r>
      <t xml:space="preserve">T </t>
    </r>
    <r>
      <rPr>
        <u/>
        <sz val="8"/>
        <color rgb="FF0000FF"/>
        <rFont val="Tahoma"/>
        <family val="2"/>
      </rPr>
      <t>0.459</t>
    </r>
  </si>
  <si>
    <r>
      <t xml:space="preserve">T </t>
    </r>
    <r>
      <rPr>
        <u/>
        <sz val="8"/>
        <color rgb="FF0000FF"/>
        <rFont val="Tahoma"/>
        <family val="2"/>
      </rPr>
      <t>0.411</t>
    </r>
  </si>
  <si>
    <r>
      <t xml:space="preserve">TM </t>
    </r>
    <r>
      <rPr>
        <u/>
        <sz val="8"/>
        <color rgb="FF0000FF"/>
        <rFont val="Tahoma"/>
        <family val="2"/>
      </rPr>
      <t>0.464</t>
    </r>
  </si>
  <si>
    <r>
      <t xml:space="preserve">M </t>
    </r>
    <r>
      <rPr>
        <u/>
        <sz val="8"/>
        <color rgb="FF0000FF"/>
        <rFont val="Tahoma"/>
        <family val="2"/>
      </rPr>
      <t>0.542</t>
    </r>
  </si>
  <si>
    <r>
      <t xml:space="preserve">T </t>
    </r>
    <r>
      <rPr>
        <u/>
        <sz val="8"/>
        <color rgb="FF0000FF"/>
        <rFont val="Tahoma"/>
        <family val="2"/>
      </rPr>
      <t>0.150</t>
    </r>
  </si>
  <si>
    <r>
      <t xml:space="preserve">TM </t>
    </r>
    <r>
      <rPr>
        <u/>
        <sz val="8"/>
        <color theme="1"/>
        <rFont val="Tahoma"/>
        <family val="2"/>
      </rPr>
      <t>259.300</t>
    </r>
  </si>
  <si>
    <r>
      <t xml:space="preserve">T </t>
    </r>
    <r>
      <rPr>
        <u/>
        <sz val="8"/>
        <color theme="1"/>
        <rFont val="Tahoma"/>
        <family val="2"/>
      </rPr>
      <t>109.273%</t>
    </r>
  </si>
  <si>
    <r>
      <t xml:space="preserve">TM </t>
    </r>
    <r>
      <rPr>
        <u/>
        <sz val="8"/>
        <color theme="1"/>
        <rFont val="Tahoma"/>
        <family val="2"/>
      </rPr>
      <t>258.800</t>
    </r>
  </si>
  <si>
    <r>
      <t xml:space="preserve">T </t>
    </r>
    <r>
      <rPr>
        <u/>
        <sz val="8"/>
        <color theme="1"/>
        <rFont val="Tahoma"/>
        <family val="2"/>
      </rPr>
      <t>109.701%</t>
    </r>
  </si>
  <si>
    <r>
      <t xml:space="preserve">TM </t>
    </r>
    <r>
      <rPr>
        <u/>
        <sz val="8"/>
        <color theme="1"/>
        <rFont val="Tahoma"/>
        <family val="2"/>
      </rPr>
      <t>259.900</t>
    </r>
  </si>
  <si>
    <r>
      <t xml:space="preserve">T </t>
    </r>
    <r>
      <rPr>
        <u/>
        <sz val="8"/>
        <color theme="1"/>
        <rFont val="Tahoma"/>
        <family val="2"/>
      </rPr>
      <t>109.518%</t>
    </r>
  </si>
  <si>
    <r>
      <t xml:space="preserve">TM </t>
    </r>
    <r>
      <rPr>
        <u/>
        <sz val="8"/>
        <color rgb="FF0000FF"/>
        <rFont val="Tahoma"/>
        <family val="2"/>
      </rPr>
      <t>259.300</t>
    </r>
  </si>
  <si>
    <r>
      <t xml:space="preserve">T </t>
    </r>
    <r>
      <rPr>
        <u/>
        <sz val="8"/>
        <color rgb="FF0000FF"/>
        <rFont val="Tahoma"/>
        <family val="2"/>
      </rPr>
      <t>109.497%</t>
    </r>
  </si>
  <si>
    <r>
      <t xml:space="preserve">TM </t>
    </r>
    <r>
      <rPr>
        <u/>
        <sz val="8"/>
        <color rgb="FF0000FF"/>
        <rFont val="Tahoma"/>
        <family val="2"/>
      </rPr>
      <t>0.546</t>
    </r>
  </si>
  <si>
    <r>
      <t xml:space="preserve">T </t>
    </r>
    <r>
      <rPr>
        <u/>
        <sz val="8"/>
        <color rgb="FF0000FF"/>
        <rFont val="Tahoma"/>
        <family val="2"/>
      </rPr>
      <t>0.215%</t>
    </r>
  </si>
  <si>
    <r>
      <t xml:space="preserve">TM </t>
    </r>
    <r>
      <rPr>
        <u/>
        <sz val="8"/>
        <color rgb="FF0000FF"/>
        <rFont val="Tahoma"/>
        <family val="2"/>
      </rPr>
      <t>0.210</t>
    </r>
  </si>
  <si>
    <r>
      <t xml:space="preserve">T </t>
    </r>
    <r>
      <rPr>
        <u/>
        <sz val="8"/>
        <color theme="1"/>
        <rFont val="Tahoma"/>
        <family val="2"/>
      </rPr>
      <t>109.026%</t>
    </r>
  </si>
  <si>
    <r>
      <t xml:space="preserve">T </t>
    </r>
    <r>
      <rPr>
        <u/>
        <sz val="8"/>
        <color theme="1"/>
        <rFont val="Tahoma"/>
        <family val="2"/>
      </rPr>
      <t>109.101%</t>
    </r>
  </si>
  <si>
    <r>
      <t xml:space="preserve">T </t>
    </r>
    <r>
      <rPr>
        <u/>
        <sz val="8"/>
        <color theme="1"/>
        <rFont val="Tahoma"/>
        <family val="2"/>
      </rPr>
      <t>108.678%</t>
    </r>
  </si>
  <si>
    <r>
      <t xml:space="preserve">T </t>
    </r>
    <r>
      <rPr>
        <u/>
        <sz val="8"/>
        <color rgb="FF0000FF"/>
        <rFont val="Tahoma"/>
        <family val="2"/>
      </rPr>
      <t>108.935%</t>
    </r>
  </si>
  <si>
    <r>
      <t xml:space="preserve">T </t>
    </r>
    <r>
      <rPr>
        <u/>
        <sz val="8"/>
        <color rgb="FF0000FF"/>
        <rFont val="Tahoma"/>
        <family val="2"/>
      </rPr>
      <t>0.225%</t>
    </r>
  </si>
  <si>
    <r>
      <t xml:space="preserve">T </t>
    </r>
    <r>
      <rPr>
        <u/>
        <sz val="8"/>
        <color rgb="FF0000FF"/>
        <rFont val="Tahoma"/>
        <family val="2"/>
      </rPr>
      <t>0.207</t>
    </r>
  </si>
  <si>
    <r>
      <t xml:space="preserve">T </t>
    </r>
    <r>
      <rPr>
        <u/>
        <sz val="8"/>
        <color theme="1"/>
        <rFont val="Tahoma"/>
        <family val="2"/>
      </rPr>
      <t>103.597%</t>
    </r>
  </si>
  <si>
    <r>
      <t xml:space="preserve">T </t>
    </r>
    <r>
      <rPr>
        <u/>
        <sz val="8"/>
        <color theme="1"/>
        <rFont val="Tahoma"/>
        <family val="2"/>
      </rPr>
      <t>104.486%</t>
    </r>
  </si>
  <si>
    <r>
      <t xml:space="preserve">T </t>
    </r>
    <r>
      <rPr>
        <u/>
        <sz val="8"/>
        <color theme="1"/>
        <rFont val="Tahoma"/>
        <family val="2"/>
      </rPr>
      <t>103.428%</t>
    </r>
  </si>
  <si>
    <r>
      <t xml:space="preserve">T </t>
    </r>
    <r>
      <rPr>
        <u/>
        <sz val="8"/>
        <color rgb="FF0000FF"/>
        <rFont val="Tahoma"/>
        <family val="2"/>
      </rPr>
      <t>103.837%</t>
    </r>
  </si>
  <si>
    <r>
      <t xml:space="preserve">T </t>
    </r>
    <r>
      <rPr>
        <u/>
        <sz val="8"/>
        <color rgb="FF0000FF"/>
        <rFont val="Tahoma"/>
        <family val="2"/>
      </rPr>
      <t>0.547</t>
    </r>
  </si>
  <si>
    <r>
      <t>PWP-33-C1</t>
    </r>
    <r>
      <rPr>
        <sz val="7"/>
        <color theme="1"/>
        <rFont val="Tahoma"/>
        <family val="2"/>
      </rPr>
      <t>2/25/2014 7:25:02 PM</t>
    </r>
  </si>
  <si>
    <r>
      <t xml:space="preserve">T </t>
    </r>
    <r>
      <rPr>
        <u/>
        <sz val="8"/>
        <color theme="1"/>
        <rFont val="Tahoma"/>
        <family val="2"/>
      </rPr>
      <t>616.000</t>
    </r>
  </si>
  <si>
    <r>
      <t xml:space="preserve">T </t>
    </r>
    <r>
      <rPr>
        <u/>
        <sz val="8"/>
        <color theme="1"/>
        <rFont val="Tahoma"/>
        <family val="2"/>
      </rPr>
      <t>4777.000</t>
    </r>
  </si>
  <si>
    <r>
      <t xml:space="preserve">T </t>
    </r>
    <r>
      <rPr>
        <u/>
        <sz val="8"/>
        <color theme="1"/>
        <rFont val="Tahoma"/>
        <family val="2"/>
      </rPr>
      <t>892.400</t>
    </r>
  </si>
  <si>
    <r>
      <t xml:space="preserve">TM </t>
    </r>
    <r>
      <rPr>
        <u/>
        <sz val="8"/>
        <color theme="1"/>
        <rFont val="Tahoma"/>
        <family val="2"/>
      </rPr>
      <t>37660.000</t>
    </r>
  </si>
  <si>
    <r>
      <t xml:space="preserve">M </t>
    </r>
    <r>
      <rPr>
        <u/>
        <sz val="8"/>
        <color theme="1"/>
        <rFont val="Tahoma"/>
        <family val="2"/>
      </rPr>
      <t>59780.000</t>
    </r>
  </si>
  <si>
    <r>
      <t xml:space="preserve">T </t>
    </r>
    <r>
      <rPr>
        <u/>
        <sz val="8"/>
        <color theme="1"/>
        <rFont val="Tahoma"/>
        <family val="2"/>
      </rPr>
      <t>106.016%</t>
    </r>
  </si>
  <si>
    <r>
      <t xml:space="preserve">T </t>
    </r>
    <r>
      <rPr>
        <u/>
        <sz val="8"/>
        <color theme="1"/>
        <rFont val="Tahoma"/>
        <family val="2"/>
      </rPr>
      <t>280.800</t>
    </r>
  </si>
  <si>
    <r>
      <t xml:space="preserve">T </t>
    </r>
    <r>
      <rPr>
        <u/>
        <sz val="8"/>
        <color theme="1"/>
        <rFont val="Tahoma"/>
        <family val="2"/>
      </rPr>
      <t>161.000</t>
    </r>
  </si>
  <si>
    <r>
      <t xml:space="preserve">T </t>
    </r>
    <r>
      <rPr>
        <u/>
        <sz val="8"/>
        <color theme="1"/>
        <rFont val="Tahoma"/>
        <family val="2"/>
      </rPr>
      <t>613.000</t>
    </r>
  </si>
  <si>
    <r>
      <t xml:space="preserve">T </t>
    </r>
    <r>
      <rPr>
        <u/>
        <sz val="8"/>
        <color theme="1"/>
        <rFont val="Tahoma"/>
        <family val="2"/>
      </rPr>
      <t>4784.000</t>
    </r>
  </si>
  <si>
    <r>
      <t xml:space="preserve">T </t>
    </r>
    <r>
      <rPr>
        <u/>
        <sz val="8"/>
        <color theme="1"/>
        <rFont val="Tahoma"/>
        <family val="2"/>
      </rPr>
      <t>896.300</t>
    </r>
  </si>
  <si>
    <r>
      <t xml:space="preserve">TM </t>
    </r>
    <r>
      <rPr>
        <u/>
        <sz val="8"/>
        <color theme="1"/>
        <rFont val="Tahoma"/>
        <family val="2"/>
      </rPr>
      <t>37730.000</t>
    </r>
  </si>
  <si>
    <r>
      <t xml:space="preserve">M </t>
    </r>
    <r>
      <rPr>
        <u/>
        <sz val="8"/>
        <color theme="1"/>
        <rFont val="Tahoma"/>
        <family val="2"/>
      </rPr>
      <t>60480.000</t>
    </r>
  </si>
  <si>
    <r>
      <t xml:space="preserve">T </t>
    </r>
    <r>
      <rPr>
        <u/>
        <sz val="8"/>
        <color theme="1"/>
        <rFont val="Tahoma"/>
        <family val="2"/>
      </rPr>
      <t>106.061%</t>
    </r>
  </si>
  <si>
    <r>
      <t xml:space="preserve">T </t>
    </r>
    <r>
      <rPr>
        <u/>
        <sz val="8"/>
        <color theme="1"/>
        <rFont val="Tahoma"/>
        <family val="2"/>
      </rPr>
      <t>285.300</t>
    </r>
  </si>
  <si>
    <r>
      <t xml:space="preserve">T </t>
    </r>
    <r>
      <rPr>
        <u/>
        <sz val="8"/>
        <color theme="1"/>
        <rFont val="Tahoma"/>
        <family val="2"/>
      </rPr>
      <t>159.900</t>
    </r>
  </si>
  <si>
    <r>
      <t xml:space="preserve">T </t>
    </r>
    <r>
      <rPr>
        <u/>
        <sz val="8"/>
        <color theme="1"/>
        <rFont val="Tahoma"/>
        <family val="2"/>
      </rPr>
      <t>614.600</t>
    </r>
  </si>
  <si>
    <r>
      <t xml:space="preserve">T </t>
    </r>
    <r>
      <rPr>
        <u/>
        <sz val="8"/>
        <color theme="1"/>
        <rFont val="Tahoma"/>
        <family val="2"/>
      </rPr>
      <t>4770.000</t>
    </r>
  </si>
  <si>
    <r>
      <t xml:space="preserve">T </t>
    </r>
    <r>
      <rPr>
        <u/>
        <sz val="8"/>
        <color theme="1"/>
        <rFont val="Tahoma"/>
        <family val="2"/>
      </rPr>
      <t>895.200</t>
    </r>
  </si>
  <si>
    <r>
      <t xml:space="preserve">TM </t>
    </r>
    <r>
      <rPr>
        <u/>
        <sz val="8"/>
        <color theme="1"/>
        <rFont val="Tahoma"/>
        <family val="2"/>
      </rPr>
      <t>37690.000</t>
    </r>
  </si>
  <si>
    <r>
      <t xml:space="preserve">M </t>
    </r>
    <r>
      <rPr>
        <u/>
        <sz val="8"/>
        <color theme="1"/>
        <rFont val="Tahoma"/>
        <family val="2"/>
      </rPr>
      <t>59330.000</t>
    </r>
  </si>
  <si>
    <r>
      <t xml:space="preserve">T </t>
    </r>
    <r>
      <rPr>
        <u/>
        <sz val="8"/>
        <color theme="1"/>
        <rFont val="Tahoma"/>
        <family val="2"/>
      </rPr>
      <t>106.197%</t>
    </r>
  </si>
  <si>
    <r>
      <t xml:space="preserve">T </t>
    </r>
    <r>
      <rPr>
        <u/>
        <sz val="8"/>
        <color theme="1"/>
        <rFont val="Tahoma"/>
        <family val="2"/>
      </rPr>
      <t>279.200</t>
    </r>
  </si>
  <si>
    <r>
      <t xml:space="preserve">T </t>
    </r>
    <r>
      <rPr>
        <u/>
        <sz val="8"/>
        <color theme="1"/>
        <rFont val="Tahoma"/>
        <family val="2"/>
      </rPr>
      <t>160.600</t>
    </r>
  </si>
  <si>
    <r>
      <t xml:space="preserve">T </t>
    </r>
    <r>
      <rPr>
        <u/>
        <sz val="8"/>
        <color rgb="FF0000FF"/>
        <rFont val="Tahoma"/>
        <family val="2"/>
      </rPr>
      <t>614.600</t>
    </r>
  </si>
  <si>
    <r>
      <t xml:space="preserve">T </t>
    </r>
    <r>
      <rPr>
        <u/>
        <sz val="8"/>
        <color rgb="FF0000FF"/>
        <rFont val="Tahoma"/>
        <family val="2"/>
      </rPr>
      <t>4777.000</t>
    </r>
  </si>
  <si>
    <r>
      <t xml:space="preserve">T </t>
    </r>
    <r>
      <rPr>
        <u/>
        <sz val="8"/>
        <color rgb="FF0000FF"/>
        <rFont val="Tahoma"/>
        <family val="2"/>
      </rPr>
      <t>894.600</t>
    </r>
  </si>
  <si>
    <r>
      <t xml:space="preserve">TM </t>
    </r>
    <r>
      <rPr>
        <u/>
        <sz val="8"/>
        <color rgb="FF0000FF"/>
        <rFont val="Tahoma"/>
        <family val="2"/>
      </rPr>
      <t>37700.000</t>
    </r>
  </si>
  <si>
    <r>
      <t xml:space="preserve">M </t>
    </r>
    <r>
      <rPr>
        <u/>
        <sz val="8"/>
        <color rgb="FF0000FF"/>
        <rFont val="Tahoma"/>
        <family val="2"/>
      </rPr>
      <t>59870.000</t>
    </r>
  </si>
  <si>
    <r>
      <t xml:space="preserve">T </t>
    </r>
    <r>
      <rPr>
        <u/>
        <sz val="8"/>
        <color rgb="FF0000FF"/>
        <rFont val="Tahoma"/>
        <family val="2"/>
      </rPr>
      <t>106.091%</t>
    </r>
  </si>
  <si>
    <r>
      <t xml:space="preserve">T </t>
    </r>
    <r>
      <rPr>
        <u/>
        <sz val="8"/>
        <color rgb="FF0000FF"/>
        <rFont val="Tahoma"/>
        <family val="2"/>
      </rPr>
      <t>281.800</t>
    </r>
  </si>
  <si>
    <r>
      <t xml:space="preserve">T </t>
    </r>
    <r>
      <rPr>
        <u/>
        <sz val="8"/>
        <color rgb="FF0000FF"/>
        <rFont val="Tahoma"/>
        <family val="2"/>
      </rPr>
      <t>160.500</t>
    </r>
  </si>
  <si>
    <r>
      <t xml:space="preserve">T </t>
    </r>
    <r>
      <rPr>
        <u/>
        <sz val="8"/>
        <color rgb="FF0000FF"/>
        <rFont val="Tahoma"/>
        <family val="2"/>
      </rPr>
      <t>1.499</t>
    </r>
  </si>
  <si>
    <r>
      <t xml:space="preserve">T </t>
    </r>
    <r>
      <rPr>
        <u/>
        <sz val="8"/>
        <color rgb="FF0000FF"/>
        <rFont val="Tahoma"/>
        <family val="2"/>
      </rPr>
      <t>7.156</t>
    </r>
  </si>
  <si>
    <r>
      <t xml:space="preserve">T </t>
    </r>
    <r>
      <rPr>
        <u/>
        <sz val="8"/>
        <color rgb="FF0000FF"/>
        <rFont val="Tahoma"/>
        <family val="2"/>
      </rPr>
      <t>1.991</t>
    </r>
  </si>
  <si>
    <r>
      <t xml:space="preserve">TM </t>
    </r>
    <r>
      <rPr>
        <u/>
        <sz val="8"/>
        <color rgb="FF0000FF"/>
        <rFont val="Tahoma"/>
        <family val="2"/>
      </rPr>
      <t>34.350</t>
    </r>
  </si>
  <si>
    <r>
      <t xml:space="preserve">M </t>
    </r>
    <r>
      <rPr>
        <u/>
        <sz val="8"/>
        <color rgb="FF0000FF"/>
        <rFont val="Tahoma"/>
        <family val="2"/>
      </rPr>
      <t>579.900</t>
    </r>
  </si>
  <si>
    <r>
      <t xml:space="preserve">T </t>
    </r>
    <r>
      <rPr>
        <u/>
        <sz val="8"/>
        <color rgb="FF0000FF"/>
        <rFont val="Tahoma"/>
        <family val="2"/>
      </rPr>
      <t>0.094%</t>
    </r>
  </si>
  <si>
    <r>
      <t xml:space="preserve">T </t>
    </r>
    <r>
      <rPr>
        <u/>
        <sz val="8"/>
        <color rgb="FF0000FF"/>
        <rFont val="Tahoma"/>
        <family val="2"/>
      </rPr>
      <t>3.166</t>
    </r>
  </si>
  <si>
    <r>
      <t xml:space="preserve">T </t>
    </r>
    <r>
      <rPr>
        <u/>
        <sz val="8"/>
        <color rgb="FF0000FF"/>
        <rFont val="Tahoma"/>
        <family val="2"/>
      </rPr>
      <t>0.223</t>
    </r>
  </si>
  <si>
    <r>
      <t xml:space="preserve">TM </t>
    </r>
    <r>
      <rPr>
        <u/>
        <sz val="8"/>
        <color rgb="FF0000FF"/>
        <rFont val="Tahoma"/>
        <family val="2"/>
      </rPr>
      <t>0.091</t>
    </r>
  </si>
  <si>
    <r>
      <t xml:space="preserve">T </t>
    </r>
    <r>
      <rPr>
        <u/>
        <sz val="8"/>
        <color rgb="FF0000FF"/>
        <rFont val="Tahoma"/>
        <family val="2"/>
      </rPr>
      <t>0.089</t>
    </r>
  </si>
  <si>
    <r>
      <t xml:space="preserve">T </t>
    </r>
    <r>
      <rPr>
        <u/>
        <sz val="8"/>
        <color rgb="FF0000FF"/>
        <rFont val="Tahoma"/>
        <family val="2"/>
      </rPr>
      <t>0.356</t>
    </r>
  </si>
  <si>
    <r>
      <t xml:space="preserve">TM </t>
    </r>
    <r>
      <rPr>
        <u/>
        <sz val="8"/>
        <color theme="1"/>
        <rFont val="Tahoma"/>
        <family val="2"/>
      </rPr>
      <t>266.000</t>
    </r>
  </si>
  <si>
    <r>
      <t xml:space="preserve">T </t>
    </r>
    <r>
      <rPr>
        <u/>
        <sz val="8"/>
        <color theme="1"/>
        <rFont val="Tahoma"/>
        <family val="2"/>
      </rPr>
      <t>109.296%</t>
    </r>
  </si>
  <si>
    <r>
      <t xml:space="preserve">TM </t>
    </r>
    <r>
      <rPr>
        <u/>
        <sz val="8"/>
        <color theme="1"/>
        <rFont val="Tahoma"/>
        <family val="2"/>
      </rPr>
      <t>266.900</t>
    </r>
  </si>
  <si>
    <r>
      <t xml:space="preserve">T </t>
    </r>
    <r>
      <rPr>
        <u/>
        <sz val="8"/>
        <color theme="1"/>
        <rFont val="Tahoma"/>
        <family val="2"/>
      </rPr>
      <t>109.542%</t>
    </r>
  </si>
  <si>
    <r>
      <t xml:space="preserve">TM </t>
    </r>
    <r>
      <rPr>
        <u/>
        <sz val="8"/>
        <color theme="1"/>
        <rFont val="Tahoma"/>
        <family val="2"/>
      </rPr>
      <t>265.000</t>
    </r>
  </si>
  <si>
    <r>
      <t xml:space="preserve">T </t>
    </r>
    <r>
      <rPr>
        <u/>
        <sz val="8"/>
        <color theme="1"/>
        <rFont val="Tahoma"/>
        <family val="2"/>
      </rPr>
      <t>109.023%</t>
    </r>
  </si>
  <si>
    <r>
      <t xml:space="preserve">TM </t>
    </r>
    <r>
      <rPr>
        <u/>
        <sz val="8"/>
        <color rgb="FF0000FF"/>
        <rFont val="Tahoma"/>
        <family val="2"/>
      </rPr>
      <t>265.900</t>
    </r>
  </si>
  <si>
    <r>
      <t xml:space="preserve">T </t>
    </r>
    <r>
      <rPr>
        <u/>
        <sz val="8"/>
        <color rgb="FF0000FF"/>
        <rFont val="Tahoma"/>
        <family val="2"/>
      </rPr>
      <t>109.287%</t>
    </r>
  </si>
  <si>
    <r>
      <t xml:space="preserve">TM </t>
    </r>
    <r>
      <rPr>
        <u/>
        <sz val="8"/>
        <color rgb="FF0000FF"/>
        <rFont val="Tahoma"/>
        <family val="2"/>
      </rPr>
      <t>0.965</t>
    </r>
  </si>
  <si>
    <r>
      <t xml:space="preserve">TM </t>
    </r>
    <r>
      <rPr>
        <u/>
        <sz val="8"/>
        <color rgb="FF0000FF"/>
        <rFont val="Tahoma"/>
        <family val="2"/>
      </rPr>
      <t>0.363</t>
    </r>
  </si>
  <si>
    <r>
      <t xml:space="preserve">T </t>
    </r>
    <r>
      <rPr>
        <u/>
        <sz val="8"/>
        <color theme="1"/>
        <rFont val="Tahoma"/>
        <family val="2"/>
      </rPr>
      <t>108.425%</t>
    </r>
  </si>
  <si>
    <r>
      <t xml:space="preserve">T </t>
    </r>
    <r>
      <rPr>
        <u/>
        <sz val="8"/>
        <color theme="1"/>
        <rFont val="Tahoma"/>
        <family val="2"/>
      </rPr>
      <t>108.823%</t>
    </r>
  </si>
  <si>
    <r>
      <t xml:space="preserve">T </t>
    </r>
    <r>
      <rPr>
        <u/>
        <sz val="8"/>
        <color theme="1"/>
        <rFont val="Tahoma"/>
        <family val="2"/>
      </rPr>
      <t>108.066%</t>
    </r>
  </si>
  <si>
    <r>
      <t xml:space="preserve">T </t>
    </r>
    <r>
      <rPr>
        <u/>
        <sz val="8"/>
        <color rgb="FF0000FF"/>
        <rFont val="Tahoma"/>
        <family val="2"/>
      </rPr>
      <t>108.438%</t>
    </r>
  </si>
  <si>
    <r>
      <t xml:space="preserve">T </t>
    </r>
    <r>
      <rPr>
        <u/>
        <sz val="8"/>
        <color rgb="FF0000FF"/>
        <rFont val="Tahoma"/>
        <family val="2"/>
      </rPr>
      <t>0.349</t>
    </r>
  </si>
  <si>
    <r>
      <t xml:space="preserve">T </t>
    </r>
    <r>
      <rPr>
        <u/>
        <sz val="8"/>
        <color theme="1"/>
        <rFont val="Tahoma"/>
        <family val="2"/>
      </rPr>
      <t>103.949%</t>
    </r>
  </si>
  <si>
    <r>
      <t xml:space="preserve">T </t>
    </r>
    <r>
      <rPr>
        <u/>
        <sz val="8"/>
        <color theme="1"/>
        <rFont val="Tahoma"/>
        <family val="2"/>
      </rPr>
      <t>104.654%</t>
    </r>
  </si>
  <si>
    <r>
      <t xml:space="preserve">T </t>
    </r>
    <r>
      <rPr>
        <u/>
        <sz val="8"/>
        <color theme="1"/>
        <rFont val="Tahoma"/>
        <family val="2"/>
      </rPr>
      <t>104.328%</t>
    </r>
  </si>
  <si>
    <r>
      <t xml:space="preserve">T </t>
    </r>
    <r>
      <rPr>
        <u/>
        <sz val="8"/>
        <color rgb="FF0000FF"/>
        <rFont val="Tahoma"/>
        <family val="2"/>
      </rPr>
      <t>104.310%</t>
    </r>
  </si>
  <si>
    <r>
      <t xml:space="preserve">T </t>
    </r>
    <r>
      <rPr>
        <u/>
        <sz val="8"/>
        <color rgb="FF0000FF"/>
        <rFont val="Tahoma"/>
        <family val="2"/>
      </rPr>
      <t>0.339</t>
    </r>
  </si>
  <si>
    <r>
      <t>MVP-38-C1</t>
    </r>
    <r>
      <rPr>
        <sz val="7"/>
        <color theme="1"/>
        <rFont val="Tahoma"/>
        <family val="2"/>
      </rPr>
      <t>2/25/2014 7:32:27 PM</t>
    </r>
  </si>
  <si>
    <r>
      <t xml:space="preserve">T </t>
    </r>
    <r>
      <rPr>
        <u/>
        <sz val="8"/>
        <color theme="1"/>
        <rFont val="Tahoma"/>
        <family val="2"/>
      </rPr>
      <t>360.900</t>
    </r>
  </si>
  <si>
    <r>
      <t xml:space="preserve">T </t>
    </r>
    <r>
      <rPr>
        <u/>
        <sz val="8"/>
        <color theme="1"/>
        <rFont val="Tahoma"/>
        <family val="2"/>
      </rPr>
      <t>564.300</t>
    </r>
  </si>
  <si>
    <r>
      <t xml:space="preserve">T </t>
    </r>
    <r>
      <rPr>
        <u/>
        <sz val="8"/>
        <color theme="1"/>
        <rFont val="Tahoma"/>
        <family val="2"/>
      </rPr>
      <t>3381.000</t>
    </r>
  </si>
  <si>
    <r>
      <t xml:space="preserve">TM </t>
    </r>
    <r>
      <rPr>
        <u/>
        <sz val="8"/>
        <color theme="1"/>
        <rFont val="Tahoma"/>
        <family val="2"/>
      </rPr>
      <t>45450.000</t>
    </r>
  </si>
  <si>
    <r>
      <t xml:space="preserve">M </t>
    </r>
    <r>
      <rPr>
        <u/>
        <sz val="8"/>
        <color theme="1"/>
        <rFont val="Tahoma"/>
        <family val="2"/>
      </rPr>
      <t>42480.000</t>
    </r>
  </si>
  <si>
    <r>
      <t xml:space="preserve">T </t>
    </r>
    <r>
      <rPr>
        <u/>
        <sz val="8"/>
        <color theme="1"/>
        <rFont val="Tahoma"/>
        <family val="2"/>
      </rPr>
      <t>106.413%</t>
    </r>
  </si>
  <si>
    <r>
      <t xml:space="preserve">T </t>
    </r>
    <r>
      <rPr>
        <u/>
        <sz val="8"/>
        <color theme="1"/>
        <rFont val="Tahoma"/>
        <family val="2"/>
      </rPr>
      <t>196.900</t>
    </r>
  </si>
  <si>
    <r>
      <t xml:space="preserve">T </t>
    </r>
    <r>
      <rPr>
        <u/>
        <sz val="8"/>
        <color theme="1"/>
        <rFont val="Tahoma"/>
        <family val="2"/>
      </rPr>
      <t>106.400</t>
    </r>
  </si>
  <si>
    <r>
      <t xml:space="preserve">T </t>
    </r>
    <r>
      <rPr>
        <u/>
        <sz val="8"/>
        <color theme="1"/>
        <rFont val="Tahoma"/>
        <family val="2"/>
      </rPr>
      <t>359.600</t>
    </r>
  </si>
  <si>
    <r>
      <t xml:space="preserve">T </t>
    </r>
    <r>
      <rPr>
        <u/>
        <sz val="8"/>
        <color theme="1"/>
        <rFont val="Tahoma"/>
        <family val="2"/>
      </rPr>
      <t>4775.000</t>
    </r>
  </si>
  <si>
    <r>
      <t xml:space="preserve">T </t>
    </r>
    <r>
      <rPr>
        <u/>
        <sz val="8"/>
        <color theme="1"/>
        <rFont val="Tahoma"/>
        <family val="2"/>
      </rPr>
      <t>570.100</t>
    </r>
  </si>
  <si>
    <r>
      <t xml:space="preserve">T </t>
    </r>
    <r>
      <rPr>
        <u/>
        <sz val="8"/>
        <color theme="1"/>
        <rFont val="Tahoma"/>
        <family val="2"/>
      </rPr>
      <t>3373.000</t>
    </r>
  </si>
  <si>
    <r>
      <t xml:space="preserve">TM </t>
    </r>
    <r>
      <rPr>
        <u/>
        <sz val="8"/>
        <color theme="1"/>
        <rFont val="Tahoma"/>
        <family val="2"/>
      </rPr>
      <t>45270.000</t>
    </r>
  </si>
  <si>
    <r>
      <t xml:space="preserve">M </t>
    </r>
    <r>
      <rPr>
        <u/>
        <sz val="8"/>
        <color theme="1"/>
        <rFont val="Tahoma"/>
        <family val="2"/>
      </rPr>
      <t>42530.000</t>
    </r>
  </si>
  <si>
    <r>
      <t xml:space="preserve">T </t>
    </r>
    <r>
      <rPr>
        <u/>
        <sz val="8"/>
        <color theme="1"/>
        <rFont val="Tahoma"/>
        <family val="2"/>
      </rPr>
      <t>108.069%</t>
    </r>
  </si>
  <si>
    <r>
      <t xml:space="preserve">T </t>
    </r>
    <r>
      <rPr>
        <u/>
        <sz val="8"/>
        <color theme="1"/>
        <rFont val="Tahoma"/>
        <family val="2"/>
      </rPr>
      <t>197.100</t>
    </r>
  </si>
  <si>
    <r>
      <t xml:space="preserve">T </t>
    </r>
    <r>
      <rPr>
        <u/>
        <sz val="8"/>
        <color theme="1"/>
        <rFont val="Tahoma"/>
        <family val="2"/>
      </rPr>
      <t>361.800</t>
    </r>
  </si>
  <si>
    <r>
      <t xml:space="preserve">T </t>
    </r>
    <r>
      <rPr>
        <u/>
        <sz val="8"/>
        <color theme="1"/>
        <rFont val="Tahoma"/>
        <family val="2"/>
      </rPr>
      <t>4788.000</t>
    </r>
  </si>
  <si>
    <r>
      <t xml:space="preserve">T </t>
    </r>
    <r>
      <rPr>
        <u/>
        <sz val="8"/>
        <color theme="1"/>
        <rFont val="Tahoma"/>
        <family val="2"/>
      </rPr>
      <t>3389.000</t>
    </r>
  </si>
  <si>
    <r>
      <t xml:space="preserve">TM </t>
    </r>
    <r>
      <rPr>
        <u/>
        <sz val="8"/>
        <color theme="1"/>
        <rFont val="Tahoma"/>
        <family val="2"/>
      </rPr>
      <t>45720.000</t>
    </r>
  </si>
  <si>
    <r>
      <t xml:space="preserve">M </t>
    </r>
    <r>
      <rPr>
        <u/>
        <sz val="8"/>
        <color theme="1"/>
        <rFont val="Tahoma"/>
        <family val="2"/>
      </rPr>
      <t>42440.000</t>
    </r>
  </si>
  <si>
    <r>
      <t xml:space="preserve">T </t>
    </r>
    <r>
      <rPr>
        <u/>
        <sz val="8"/>
        <color theme="1"/>
        <rFont val="Tahoma"/>
        <family val="2"/>
      </rPr>
      <t>108.273%</t>
    </r>
  </si>
  <si>
    <r>
      <t xml:space="preserve">T </t>
    </r>
    <r>
      <rPr>
        <u/>
        <sz val="8"/>
        <color theme="1"/>
        <rFont val="Tahoma"/>
        <family val="2"/>
      </rPr>
      <t>196.700</t>
    </r>
  </si>
  <si>
    <r>
      <t xml:space="preserve">T </t>
    </r>
    <r>
      <rPr>
        <u/>
        <sz val="8"/>
        <color rgb="FF0000FF"/>
        <rFont val="Tahoma"/>
        <family val="2"/>
      </rPr>
      <t>360.700</t>
    </r>
  </si>
  <si>
    <r>
      <t xml:space="preserve">T </t>
    </r>
    <r>
      <rPr>
        <u/>
        <sz val="8"/>
        <color rgb="FF0000FF"/>
        <rFont val="Tahoma"/>
        <family val="2"/>
      </rPr>
      <t>4782.000</t>
    </r>
  </si>
  <si>
    <r>
      <t xml:space="preserve">T </t>
    </r>
    <r>
      <rPr>
        <u/>
        <sz val="8"/>
        <color rgb="FF0000FF"/>
        <rFont val="Tahoma"/>
        <family val="2"/>
      </rPr>
      <t>566.300</t>
    </r>
  </si>
  <si>
    <r>
      <t xml:space="preserve">T </t>
    </r>
    <r>
      <rPr>
        <u/>
        <sz val="8"/>
        <color rgb="FF0000FF"/>
        <rFont val="Tahoma"/>
        <family val="2"/>
      </rPr>
      <t>3381.000</t>
    </r>
  </si>
  <si>
    <r>
      <t xml:space="preserve">TM </t>
    </r>
    <r>
      <rPr>
        <u/>
        <sz val="8"/>
        <color rgb="FF0000FF"/>
        <rFont val="Tahoma"/>
        <family val="2"/>
      </rPr>
      <t>45480.000</t>
    </r>
  </si>
  <si>
    <r>
      <t xml:space="preserve">M </t>
    </r>
    <r>
      <rPr>
        <u/>
        <sz val="8"/>
        <color rgb="FF0000FF"/>
        <rFont val="Tahoma"/>
        <family val="2"/>
      </rPr>
      <t>42480.000</t>
    </r>
  </si>
  <si>
    <r>
      <t xml:space="preserve">T </t>
    </r>
    <r>
      <rPr>
        <u/>
        <sz val="8"/>
        <color rgb="FF0000FF"/>
        <rFont val="Tahoma"/>
        <family val="2"/>
      </rPr>
      <t>107.585%</t>
    </r>
  </si>
  <si>
    <r>
      <t xml:space="preserve">T </t>
    </r>
    <r>
      <rPr>
        <u/>
        <sz val="8"/>
        <color rgb="FF0000FF"/>
        <rFont val="Tahoma"/>
        <family val="2"/>
      </rPr>
      <t>196.900</t>
    </r>
  </si>
  <si>
    <r>
      <t xml:space="preserve">T </t>
    </r>
    <r>
      <rPr>
        <u/>
        <sz val="8"/>
        <color rgb="FF0000FF"/>
        <rFont val="Tahoma"/>
        <family val="2"/>
      </rPr>
      <t>1.117</t>
    </r>
  </si>
  <si>
    <r>
      <t xml:space="preserve">T </t>
    </r>
    <r>
      <rPr>
        <u/>
        <sz val="8"/>
        <color rgb="FF0000FF"/>
        <rFont val="Tahoma"/>
        <family val="2"/>
      </rPr>
      <t>6.376</t>
    </r>
  </si>
  <si>
    <r>
      <t xml:space="preserve">T </t>
    </r>
    <r>
      <rPr>
        <u/>
        <sz val="8"/>
        <color rgb="FF0000FF"/>
        <rFont val="Tahoma"/>
        <family val="2"/>
      </rPr>
      <t>3.337</t>
    </r>
  </si>
  <si>
    <r>
      <t xml:space="preserve">T </t>
    </r>
    <r>
      <rPr>
        <u/>
        <sz val="8"/>
        <color rgb="FF0000FF"/>
        <rFont val="Tahoma"/>
        <family val="2"/>
      </rPr>
      <t>8.392</t>
    </r>
  </si>
  <si>
    <r>
      <t xml:space="preserve">TM </t>
    </r>
    <r>
      <rPr>
        <u/>
        <sz val="8"/>
        <color rgb="FF0000FF"/>
        <rFont val="Tahoma"/>
        <family val="2"/>
      </rPr>
      <t>226.100</t>
    </r>
  </si>
  <si>
    <r>
      <t xml:space="preserve">M </t>
    </r>
    <r>
      <rPr>
        <u/>
        <sz val="8"/>
        <color rgb="FF0000FF"/>
        <rFont val="Tahoma"/>
        <family val="2"/>
      </rPr>
      <t>45.310</t>
    </r>
  </si>
  <si>
    <r>
      <t xml:space="preserve">T </t>
    </r>
    <r>
      <rPr>
        <u/>
        <sz val="8"/>
        <color rgb="FF0000FF"/>
        <rFont val="Tahoma"/>
        <family val="2"/>
      </rPr>
      <t>1.020%</t>
    </r>
  </si>
  <si>
    <r>
      <t xml:space="preserve">T </t>
    </r>
    <r>
      <rPr>
        <u/>
        <sz val="8"/>
        <color rgb="FF0000FF"/>
        <rFont val="Tahoma"/>
        <family val="2"/>
      </rPr>
      <t>0.187</t>
    </r>
  </si>
  <si>
    <r>
      <t xml:space="preserve">T </t>
    </r>
    <r>
      <rPr>
        <u/>
        <sz val="8"/>
        <color rgb="FF0000FF"/>
        <rFont val="Tahoma"/>
        <family val="2"/>
      </rPr>
      <t>0.568</t>
    </r>
  </si>
  <si>
    <r>
      <t xml:space="preserve">T </t>
    </r>
    <r>
      <rPr>
        <u/>
        <sz val="8"/>
        <color rgb="FF0000FF"/>
        <rFont val="Tahoma"/>
        <family val="2"/>
      </rPr>
      <t>0.310</t>
    </r>
  </si>
  <si>
    <r>
      <t xml:space="preserve">T </t>
    </r>
    <r>
      <rPr>
        <u/>
        <sz val="8"/>
        <color rgb="FF0000FF"/>
        <rFont val="Tahoma"/>
        <family val="2"/>
      </rPr>
      <t>0.133</t>
    </r>
  </si>
  <si>
    <r>
      <t xml:space="preserve">T </t>
    </r>
    <r>
      <rPr>
        <u/>
        <sz val="8"/>
        <color rgb="FF0000FF"/>
        <rFont val="Tahoma"/>
        <family val="2"/>
      </rPr>
      <t>0.248</t>
    </r>
  </si>
  <si>
    <r>
      <t xml:space="preserve">TM </t>
    </r>
    <r>
      <rPr>
        <u/>
        <sz val="8"/>
        <color rgb="FF0000FF"/>
        <rFont val="Tahoma"/>
        <family val="2"/>
      </rPr>
      <t>0.497</t>
    </r>
  </si>
  <si>
    <r>
      <t xml:space="preserve">M </t>
    </r>
    <r>
      <rPr>
        <u/>
        <sz val="8"/>
        <color rgb="FF0000FF"/>
        <rFont val="Tahoma"/>
        <family val="2"/>
      </rPr>
      <t>0.107</t>
    </r>
  </si>
  <si>
    <r>
      <t xml:space="preserve">T </t>
    </r>
    <r>
      <rPr>
        <u/>
        <sz val="8"/>
        <color rgb="FF0000FF"/>
        <rFont val="Tahoma"/>
        <family val="2"/>
      </rPr>
      <t>0.948</t>
    </r>
  </si>
  <si>
    <r>
      <t xml:space="preserve">T </t>
    </r>
    <r>
      <rPr>
        <u/>
        <sz val="8"/>
        <color rgb="FF0000FF"/>
        <rFont val="Tahoma"/>
        <family val="2"/>
      </rPr>
      <t>0.095</t>
    </r>
  </si>
  <si>
    <r>
      <t xml:space="preserve">TM </t>
    </r>
    <r>
      <rPr>
        <u/>
        <sz val="8"/>
        <color theme="1"/>
        <rFont val="Tahoma"/>
        <family val="2"/>
      </rPr>
      <t>222.700</t>
    </r>
  </si>
  <si>
    <r>
      <t xml:space="preserve">T </t>
    </r>
    <r>
      <rPr>
        <u/>
        <sz val="8"/>
        <color theme="1"/>
        <rFont val="Tahoma"/>
        <family val="2"/>
      </rPr>
      <t>110.677%</t>
    </r>
  </si>
  <si>
    <r>
      <t xml:space="preserve">TM </t>
    </r>
    <r>
      <rPr>
        <u/>
        <sz val="8"/>
        <color theme="1"/>
        <rFont val="Tahoma"/>
        <family val="2"/>
      </rPr>
      <t>225.900</t>
    </r>
  </si>
  <si>
    <r>
      <t xml:space="preserve">T </t>
    </r>
    <r>
      <rPr>
        <u/>
        <sz val="8"/>
        <color theme="1"/>
        <rFont val="Tahoma"/>
        <family val="2"/>
      </rPr>
      <t>110.638%</t>
    </r>
  </si>
  <si>
    <r>
      <t xml:space="preserve">TM </t>
    </r>
    <r>
      <rPr>
        <u/>
        <sz val="8"/>
        <color theme="1"/>
        <rFont val="Tahoma"/>
        <family val="2"/>
      </rPr>
      <t>224.700</t>
    </r>
  </si>
  <si>
    <r>
      <t xml:space="preserve">T </t>
    </r>
    <r>
      <rPr>
        <u/>
        <sz val="8"/>
        <color theme="1"/>
        <rFont val="Tahoma"/>
        <family val="2"/>
      </rPr>
      <t>110.929%</t>
    </r>
  </si>
  <si>
    <r>
      <t xml:space="preserve">TM </t>
    </r>
    <r>
      <rPr>
        <u/>
        <sz val="8"/>
        <color rgb="FF0000FF"/>
        <rFont val="Tahoma"/>
        <family val="2"/>
      </rPr>
      <t>224.400</t>
    </r>
  </si>
  <si>
    <r>
      <t xml:space="preserve">T </t>
    </r>
    <r>
      <rPr>
        <u/>
        <sz val="8"/>
        <color rgb="FF0000FF"/>
        <rFont val="Tahoma"/>
        <family val="2"/>
      </rPr>
      <t>110.748%</t>
    </r>
  </si>
  <si>
    <r>
      <t xml:space="preserve">TM </t>
    </r>
    <r>
      <rPr>
        <u/>
        <sz val="8"/>
        <color rgb="FF0000FF"/>
        <rFont val="Tahoma"/>
        <family val="2"/>
      </rPr>
      <t>1.609</t>
    </r>
  </si>
  <si>
    <r>
      <t xml:space="preserve">TM </t>
    </r>
    <r>
      <rPr>
        <u/>
        <sz val="8"/>
        <color rgb="FF0000FF"/>
        <rFont val="Tahoma"/>
        <family val="2"/>
      </rPr>
      <t>0.717</t>
    </r>
  </si>
  <si>
    <r>
      <t xml:space="preserve">T </t>
    </r>
    <r>
      <rPr>
        <u/>
        <sz val="8"/>
        <color rgb="FF0000FF"/>
        <rFont val="Tahoma"/>
        <family val="2"/>
      </rPr>
      <t>0.142</t>
    </r>
  </si>
  <si>
    <r>
      <t xml:space="preserve">T </t>
    </r>
    <r>
      <rPr>
        <u/>
        <sz val="8"/>
        <color theme="1"/>
        <rFont val="Tahoma"/>
        <family val="2"/>
      </rPr>
      <t>109.771%</t>
    </r>
  </si>
  <si>
    <r>
      <t xml:space="preserve">T </t>
    </r>
    <r>
      <rPr>
        <u/>
        <sz val="8"/>
        <color theme="1"/>
        <rFont val="Tahoma"/>
        <family val="2"/>
      </rPr>
      <t>110.026%</t>
    </r>
  </si>
  <si>
    <r>
      <t xml:space="preserve">T </t>
    </r>
    <r>
      <rPr>
        <u/>
        <sz val="8"/>
        <color theme="1"/>
        <rFont val="Tahoma"/>
        <family val="2"/>
      </rPr>
      <t>110.517%</t>
    </r>
  </si>
  <si>
    <r>
      <t xml:space="preserve">T </t>
    </r>
    <r>
      <rPr>
        <u/>
        <sz val="8"/>
        <color rgb="FF0000FF"/>
        <rFont val="Tahoma"/>
        <family val="2"/>
      </rPr>
      <t>110.105%</t>
    </r>
  </si>
  <si>
    <r>
      <t xml:space="preserve">T </t>
    </r>
    <r>
      <rPr>
        <u/>
        <sz val="8"/>
        <color rgb="FF0000FF"/>
        <rFont val="Tahoma"/>
        <family val="2"/>
      </rPr>
      <t>0.344</t>
    </r>
  </si>
  <si>
    <r>
      <t xml:space="preserve">T </t>
    </r>
    <r>
      <rPr>
        <u/>
        <sz val="8"/>
        <color theme="1"/>
        <rFont val="Tahoma"/>
        <family val="2"/>
      </rPr>
      <t>105.099%</t>
    </r>
  </si>
  <si>
    <r>
      <t xml:space="preserve">T </t>
    </r>
    <r>
      <rPr>
        <u/>
        <sz val="8"/>
        <color theme="1"/>
        <rFont val="Tahoma"/>
        <family val="2"/>
      </rPr>
      <t>105.703%</t>
    </r>
  </si>
  <si>
    <r>
      <t xml:space="preserve">T </t>
    </r>
    <r>
      <rPr>
        <u/>
        <sz val="8"/>
        <color rgb="FF0000FF"/>
        <rFont val="Tahoma"/>
        <family val="2"/>
      </rPr>
      <t>105.183%</t>
    </r>
  </si>
  <si>
    <r>
      <t xml:space="preserve">T </t>
    </r>
    <r>
      <rPr>
        <u/>
        <sz val="8"/>
        <color rgb="FF0000FF"/>
        <rFont val="Tahoma"/>
        <family val="2"/>
      </rPr>
      <t>0.484%</t>
    </r>
  </si>
  <si>
    <r>
      <t>SMW-44-C1</t>
    </r>
    <r>
      <rPr>
        <sz val="7"/>
        <color theme="1"/>
        <rFont val="Tahoma"/>
        <family val="2"/>
      </rPr>
      <t>2/25/2014 7:39:51 PM</t>
    </r>
  </si>
  <si>
    <r>
      <t xml:space="preserve">T </t>
    </r>
    <r>
      <rPr>
        <u/>
        <sz val="8"/>
        <color theme="1"/>
        <rFont val="Tahoma"/>
        <family val="2"/>
      </rPr>
      <t>309.400</t>
    </r>
  </si>
  <si>
    <r>
      <t xml:space="preserve">T </t>
    </r>
    <r>
      <rPr>
        <u/>
        <sz val="8"/>
        <color theme="1"/>
        <rFont val="Tahoma"/>
        <family val="2"/>
      </rPr>
      <t>5792.000</t>
    </r>
  </si>
  <si>
    <r>
      <t xml:space="preserve">T </t>
    </r>
    <r>
      <rPr>
        <u/>
        <sz val="8"/>
        <color theme="1"/>
        <rFont val="Tahoma"/>
        <family val="2"/>
      </rPr>
      <t>428.700</t>
    </r>
  </si>
  <si>
    <r>
      <t xml:space="preserve">T </t>
    </r>
    <r>
      <rPr>
        <u/>
        <sz val="8"/>
        <color theme="1"/>
        <rFont val="Tahoma"/>
        <family val="2"/>
      </rPr>
      <t>4607.000</t>
    </r>
  </si>
  <si>
    <r>
      <t xml:space="preserve">TM </t>
    </r>
    <r>
      <rPr>
        <u/>
        <sz val="8"/>
        <color theme="1"/>
        <rFont val="Tahoma"/>
        <family val="2"/>
      </rPr>
      <t>50630.000</t>
    </r>
  </si>
  <si>
    <r>
      <t xml:space="preserve">M </t>
    </r>
    <r>
      <rPr>
        <u/>
        <sz val="8"/>
        <color theme="1"/>
        <rFont val="Tahoma"/>
        <family val="2"/>
      </rPr>
      <t>48400.000</t>
    </r>
  </si>
  <si>
    <r>
      <t xml:space="preserve">T </t>
    </r>
    <r>
      <rPr>
        <u/>
        <sz val="8"/>
        <color theme="1"/>
        <rFont val="Tahoma"/>
        <family val="2"/>
      </rPr>
      <t>107.204%</t>
    </r>
  </si>
  <si>
    <r>
      <t xml:space="preserve">T </t>
    </r>
    <r>
      <rPr>
        <u/>
        <sz val="8"/>
        <color theme="1"/>
        <rFont val="Tahoma"/>
        <family val="2"/>
      </rPr>
      <t>216.600</t>
    </r>
  </si>
  <si>
    <r>
      <t xml:space="preserve">T </t>
    </r>
    <r>
      <rPr>
        <u/>
        <sz val="8"/>
        <color theme="1"/>
        <rFont val="Tahoma"/>
        <family val="2"/>
      </rPr>
      <t>140.800</t>
    </r>
  </si>
  <si>
    <r>
      <t xml:space="preserve">T </t>
    </r>
    <r>
      <rPr>
        <u/>
        <sz val="8"/>
        <color theme="1"/>
        <rFont val="Tahoma"/>
        <family val="2"/>
      </rPr>
      <t>311.900</t>
    </r>
  </si>
  <si>
    <r>
      <t xml:space="preserve">T </t>
    </r>
    <r>
      <rPr>
        <u/>
        <sz val="8"/>
        <color theme="1"/>
        <rFont val="Tahoma"/>
        <family val="2"/>
      </rPr>
      <t>5801.000</t>
    </r>
  </si>
  <si>
    <r>
      <t xml:space="preserve">T </t>
    </r>
    <r>
      <rPr>
        <u/>
        <sz val="8"/>
        <color theme="1"/>
        <rFont val="Tahoma"/>
        <family val="2"/>
      </rPr>
      <t>426.100</t>
    </r>
  </si>
  <si>
    <r>
      <t xml:space="preserve">T </t>
    </r>
    <r>
      <rPr>
        <u/>
        <sz val="8"/>
        <color theme="1"/>
        <rFont val="Tahoma"/>
        <family val="2"/>
      </rPr>
      <t>4619.000</t>
    </r>
  </si>
  <si>
    <r>
      <t xml:space="preserve">TM </t>
    </r>
    <r>
      <rPr>
        <u/>
        <sz val="8"/>
        <color theme="1"/>
        <rFont val="Tahoma"/>
        <family val="2"/>
      </rPr>
      <t>50860.000</t>
    </r>
  </si>
  <si>
    <r>
      <t xml:space="preserve">M </t>
    </r>
    <r>
      <rPr>
        <u/>
        <sz val="8"/>
        <color theme="1"/>
        <rFont val="Tahoma"/>
        <family val="2"/>
      </rPr>
      <t>47970.000</t>
    </r>
  </si>
  <si>
    <r>
      <t xml:space="preserve">T </t>
    </r>
    <r>
      <rPr>
        <u/>
        <sz val="8"/>
        <color theme="1"/>
        <rFont val="Tahoma"/>
        <family val="2"/>
      </rPr>
      <t>107.221%</t>
    </r>
  </si>
  <si>
    <r>
      <t xml:space="preserve">T </t>
    </r>
    <r>
      <rPr>
        <u/>
        <sz val="8"/>
        <color theme="1"/>
        <rFont val="Tahoma"/>
        <family val="2"/>
      </rPr>
      <t>215.900</t>
    </r>
  </si>
  <si>
    <r>
      <t xml:space="preserve">T </t>
    </r>
    <r>
      <rPr>
        <u/>
        <sz val="8"/>
        <color theme="1"/>
        <rFont val="Tahoma"/>
        <family val="2"/>
      </rPr>
      <t>141.000</t>
    </r>
  </si>
  <si>
    <r>
      <t xml:space="preserve">T </t>
    </r>
    <r>
      <rPr>
        <u/>
        <sz val="8"/>
        <color theme="1"/>
        <rFont val="Tahoma"/>
        <family val="2"/>
      </rPr>
      <t>5789.000</t>
    </r>
  </si>
  <si>
    <r>
      <t xml:space="preserve">T </t>
    </r>
    <r>
      <rPr>
        <u/>
        <sz val="8"/>
        <color theme="1"/>
        <rFont val="Tahoma"/>
        <family val="2"/>
      </rPr>
      <t>423.400</t>
    </r>
  </si>
  <si>
    <r>
      <t xml:space="preserve">TM </t>
    </r>
    <r>
      <rPr>
        <u/>
        <sz val="8"/>
        <color theme="1"/>
        <rFont val="Tahoma"/>
        <family val="2"/>
      </rPr>
      <t>50700.000</t>
    </r>
  </si>
  <si>
    <r>
      <t xml:space="preserve">M </t>
    </r>
    <r>
      <rPr>
        <u/>
        <sz val="8"/>
        <color theme="1"/>
        <rFont val="Tahoma"/>
        <family val="2"/>
      </rPr>
      <t>49440.000</t>
    </r>
  </si>
  <si>
    <r>
      <t xml:space="preserve">T </t>
    </r>
    <r>
      <rPr>
        <u/>
        <sz val="8"/>
        <color theme="1"/>
        <rFont val="Tahoma"/>
        <family val="2"/>
      </rPr>
      <t>108.040%</t>
    </r>
  </si>
  <si>
    <r>
      <t xml:space="preserve">T </t>
    </r>
    <r>
      <rPr>
        <u/>
        <sz val="8"/>
        <color theme="1"/>
        <rFont val="Tahoma"/>
        <family val="2"/>
      </rPr>
      <t>215.300</t>
    </r>
  </si>
  <si>
    <r>
      <t xml:space="preserve">T </t>
    </r>
    <r>
      <rPr>
        <u/>
        <sz val="8"/>
        <color rgb="FF0000FF"/>
        <rFont val="Tahoma"/>
        <family val="2"/>
      </rPr>
      <t>310.600</t>
    </r>
  </si>
  <si>
    <r>
      <t xml:space="preserve">T </t>
    </r>
    <r>
      <rPr>
        <u/>
        <sz val="8"/>
        <color rgb="FF0000FF"/>
        <rFont val="Tahoma"/>
        <family val="2"/>
      </rPr>
      <t>5794.000</t>
    </r>
  </si>
  <si>
    <r>
      <t xml:space="preserve">T </t>
    </r>
    <r>
      <rPr>
        <u/>
        <sz val="8"/>
        <color rgb="FF0000FF"/>
        <rFont val="Tahoma"/>
        <family val="2"/>
      </rPr>
      <t>426.100</t>
    </r>
  </si>
  <si>
    <r>
      <t xml:space="preserve">T </t>
    </r>
    <r>
      <rPr>
        <u/>
        <sz val="8"/>
        <color rgb="FF0000FF"/>
        <rFont val="Tahoma"/>
        <family val="2"/>
      </rPr>
      <t>4605.000</t>
    </r>
  </si>
  <si>
    <r>
      <t xml:space="preserve">TM </t>
    </r>
    <r>
      <rPr>
        <u/>
        <sz val="8"/>
        <color rgb="FF0000FF"/>
        <rFont val="Tahoma"/>
        <family val="2"/>
      </rPr>
      <t>50730.000</t>
    </r>
  </si>
  <si>
    <r>
      <t xml:space="preserve">M </t>
    </r>
    <r>
      <rPr>
        <u/>
        <sz val="8"/>
        <color rgb="FF0000FF"/>
        <rFont val="Tahoma"/>
        <family val="2"/>
      </rPr>
      <t>48610.000</t>
    </r>
  </si>
  <si>
    <r>
      <t xml:space="preserve">T </t>
    </r>
    <r>
      <rPr>
        <u/>
        <sz val="8"/>
        <color rgb="FF0000FF"/>
        <rFont val="Tahoma"/>
        <family val="2"/>
      </rPr>
      <t>107.488%</t>
    </r>
  </si>
  <si>
    <r>
      <t xml:space="preserve">T </t>
    </r>
    <r>
      <rPr>
        <u/>
        <sz val="8"/>
        <color rgb="FF0000FF"/>
        <rFont val="Tahoma"/>
        <family val="2"/>
      </rPr>
      <t>215.900</t>
    </r>
  </si>
  <si>
    <r>
      <t xml:space="preserve">T </t>
    </r>
    <r>
      <rPr>
        <u/>
        <sz val="8"/>
        <color rgb="FF0000FF"/>
        <rFont val="Tahoma"/>
        <family val="2"/>
      </rPr>
      <t>140.500</t>
    </r>
  </si>
  <si>
    <r>
      <t xml:space="preserve">T </t>
    </r>
    <r>
      <rPr>
        <u/>
        <sz val="8"/>
        <color rgb="FF0000FF"/>
        <rFont val="Tahoma"/>
        <family val="2"/>
      </rPr>
      <t>1.269</t>
    </r>
  </si>
  <si>
    <r>
      <t xml:space="preserve">T </t>
    </r>
    <r>
      <rPr>
        <u/>
        <sz val="8"/>
        <color rgb="FF0000FF"/>
        <rFont val="Tahoma"/>
        <family val="2"/>
      </rPr>
      <t>6.277</t>
    </r>
  </si>
  <si>
    <r>
      <t xml:space="preserve">T </t>
    </r>
    <r>
      <rPr>
        <u/>
        <sz val="8"/>
        <color rgb="FF0000FF"/>
        <rFont val="Tahoma"/>
        <family val="2"/>
      </rPr>
      <t>2.638</t>
    </r>
  </si>
  <si>
    <r>
      <t xml:space="preserve">T </t>
    </r>
    <r>
      <rPr>
        <u/>
        <sz val="8"/>
        <color rgb="FF0000FF"/>
        <rFont val="Tahoma"/>
        <family val="2"/>
      </rPr>
      <t>15.360</t>
    </r>
  </si>
  <si>
    <r>
      <t xml:space="preserve">TM </t>
    </r>
    <r>
      <rPr>
        <u/>
        <sz val="8"/>
        <color rgb="FF0000FF"/>
        <rFont val="Tahoma"/>
        <family val="2"/>
      </rPr>
      <t>115.800</t>
    </r>
  </si>
  <si>
    <r>
      <t xml:space="preserve">M </t>
    </r>
    <r>
      <rPr>
        <u/>
        <sz val="8"/>
        <color rgb="FF0000FF"/>
        <rFont val="Tahoma"/>
        <family val="2"/>
      </rPr>
      <t>752.600</t>
    </r>
  </si>
  <si>
    <r>
      <t xml:space="preserve">T </t>
    </r>
    <r>
      <rPr>
        <u/>
        <sz val="8"/>
        <color rgb="FF0000FF"/>
        <rFont val="Tahoma"/>
        <family val="2"/>
      </rPr>
      <t>0.108</t>
    </r>
  </si>
  <si>
    <r>
      <t xml:space="preserve">M </t>
    </r>
    <r>
      <rPr>
        <u/>
        <sz val="8"/>
        <color rgb="FF0000FF"/>
        <rFont val="Tahoma"/>
        <family val="2"/>
      </rPr>
      <t>1.548</t>
    </r>
  </si>
  <si>
    <r>
      <t xml:space="preserve">T </t>
    </r>
    <r>
      <rPr>
        <u/>
        <sz val="8"/>
        <color rgb="FF0000FF"/>
        <rFont val="Tahoma"/>
        <family val="2"/>
      </rPr>
      <t>0.445</t>
    </r>
  </si>
  <si>
    <r>
      <t xml:space="preserve">TM </t>
    </r>
    <r>
      <rPr>
        <u/>
        <sz val="8"/>
        <color theme="1"/>
        <rFont val="Tahoma"/>
        <family val="2"/>
      </rPr>
      <t>226.000</t>
    </r>
  </si>
  <si>
    <r>
      <t xml:space="preserve">T </t>
    </r>
    <r>
      <rPr>
        <u/>
        <sz val="8"/>
        <color theme="1"/>
        <rFont val="Tahoma"/>
        <family val="2"/>
      </rPr>
      <t>109.555%</t>
    </r>
  </si>
  <si>
    <r>
      <t xml:space="preserve">TM </t>
    </r>
    <r>
      <rPr>
        <u/>
        <sz val="8"/>
        <color theme="1"/>
        <rFont val="Tahoma"/>
        <family val="2"/>
      </rPr>
      <t>226.300</t>
    </r>
  </si>
  <si>
    <r>
      <t xml:space="preserve">T </t>
    </r>
    <r>
      <rPr>
        <u/>
        <sz val="8"/>
        <color theme="1"/>
        <rFont val="Tahoma"/>
        <family val="2"/>
      </rPr>
      <t>110.118%</t>
    </r>
  </si>
  <si>
    <r>
      <t xml:space="preserve">TM </t>
    </r>
    <r>
      <rPr>
        <u/>
        <sz val="8"/>
        <color theme="1"/>
        <rFont val="Tahoma"/>
        <family val="2"/>
      </rPr>
      <t>227.100</t>
    </r>
  </si>
  <si>
    <r>
      <t xml:space="preserve">TM </t>
    </r>
    <r>
      <rPr>
        <u/>
        <sz val="8"/>
        <color rgb="FF0000FF"/>
        <rFont val="Tahoma"/>
        <family val="2"/>
      </rPr>
      <t>226.500</t>
    </r>
  </si>
  <si>
    <r>
      <t xml:space="preserve">T </t>
    </r>
    <r>
      <rPr>
        <u/>
        <sz val="8"/>
        <color rgb="FF0000FF"/>
        <rFont val="Tahoma"/>
        <family val="2"/>
      </rPr>
      <t>109.867%</t>
    </r>
  </si>
  <si>
    <r>
      <t xml:space="preserve">TM </t>
    </r>
    <r>
      <rPr>
        <u/>
        <sz val="8"/>
        <color rgb="FF0000FF"/>
        <rFont val="Tahoma"/>
        <family val="2"/>
      </rPr>
      <t>0.584</t>
    </r>
  </si>
  <si>
    <r>
      <t xml:space="preserve">TM </t>
    </r>
    <r>
      <rPr>
        <u/>
        <sz val="8"/>
        <color rgb="FF0000FF"/>
        <rFont val="Tahoma"/>
        <family val="2"/>
      </rPr>
      <t>0.258</t>
    </r>
  </si>
  <si>
    <r>
      <t xml:space="preserve">T </t>
    </r>
    <r>
      <rPr>
        <u/>
        <sz val="8"/>
        <color theme="1"/>
        <rFont val="Tahoma"/>
        <family val="2"/>
      </rPr>
      <t>109.154%</t>
    </r>
  </si>
  <si>
    <r>
      <t xml:space="preserve">T </t>
    </r>
    <r>
      <rPr>
        <u/>
        <sz val="8"/>
        <color theme="1"/>
        <rFont val="Tahoma"/>
        <family val="2"/>
      </rPr>
      <t>109.778%</t>
    </r>
  </si>
  <si>
    <r>
      <t xml:space="preserve">T </t>
    </r>
    <r>
      <rPr>
        <u/>
        <sz val="8"/>
        <color rgb="FF0000FF"/>
        <rFont val="Tahoma"/>
        <family val="2"/>
      </rPr>
      <t>109.295%</t>
    </r>
  </si>
  <si>
    <r>
      <t xml:space="preserve">T </t>
    </r>
    <r>
      <rPr>
        <u/>
        <sz val="8"/>
        <color rgb="FF0000FF"/>
        <rFont val="Tahoma"/>
        <family val="2"/>
      </rPr>
      <t>0.429%</t>
    </r>
  </si>
  <si>
    <r>
      <t xml:space="preserve">T </t>
    </r>
    <r>
      <rPr>
        <u/>
        <sz val="8"/>
        <color theme="1"/>
        <rFont val="Tahoma"/>
        <family val="2"/>
      </rPr>
      <t>103.554%</t>
    </r>
  </si>
  <si>
    <r>
      <t xml:space="preserve">T </t>
    </r>
    <r>
      <rPr>
        <u/>
        <sz val="8"/>
        <color theme="1"/>
        <rFont val="Tahoma"/>
        <family val="2"/>
      </rPr>
      <t>104.570%</t>
    </r>
  </si>
  <si>
    <r>
      <t xml:space="preserve">T </t>
    </r>
    <r>
      <rPr>
        <u/>
        <sz val="8"/>
        <color theme="1"/>
        <rFont val="Tahoma"/>
        <family val="2"/>
      </rPr>
      <t>104.261%</t>
    </r>
  </si>
  <si>
    <r>
      <t xml:space="preserve">T </t>
    </r>
    <r>
      <rPr>
        <u/>
        <sz val="8"/>
        <color rgb="FF0000FF"/>
        <rFont val="Tahoma"/>
        <family val="2"/>
      </rPr>
      <t>104.129%</t>
    </r>
  </si>
  <si>
    <r>
      <t xml:space="preserve">T </t>
    </r>
    <r>
      <rPr>
        <u/>
        <sz val="8"/>
        <color rgb="FF0000FF"/>
        <rFont val="Tahoma"/>
        <family val="2"/>
      </rPr>
      <t>0.521%</t>
    </r>
  </si>
  <si>
    <r>
      <t>DBG-50-C1</t>
    </r>
    <r>
      <rPr>
        <sz val="7"/>
        <color theme="1"/>
        <rFont val="Tahoma"/>
        <family val="2"/>
      </rPr>
      <t>2/25/2014 7:47:17 PM</t>
    </r>
  </si>
  <si>
    <r>
      <t xml:space="preserve">T </t>
    </r>
    <r>
      <rPr>
        <u/>
        <sz val="8"/>
        <color theme="1"/>
        <rFont val="Tahoma"/>
        <family val="2"/>
      </rPr>
      <t>4009.000</t>
    </r>
  </si>
  <si>
    <r>
      <t xml:space="preserve">T </t>
    </r>
    <r>
      <rPr>
        <u/>
        <sz val="8"/>
        <color theme="1"/>
        <rFont val="Tahoma"/>
        <family val="2"/>
      </rPr>
      <t>1225.000</t>
    </r>
  </si>
  <si>
    <r>
      <t xml:space="preserve">TM </t>
    </r>
    <r>
      <rPr>
        <u/>
        <sz val="8"/>
        <color theme="1"/>
        <rFont val="Tahoma"/>
        <family val="2"/>
      </rPr>
      <t>44610.000</t>
    </r>
  </si>
  <si>
    <r>
      <t xml:space="preserve">M </t>
    </r>
    <r>
      <rPr>
        <u/>
        <sz val="8"/>
        <color theme="1"/>
        <rFont val="Tahoma"/>
        <family val="2"/>
      </rPr>
      <t>48880.000</t>
    </r>
  </si>
  <si>
    <r>
      <t xml:space="preserve">T </t>
    </r>
    <r>
      <rPr>
        <u/>
        <sz val="8"/>
        <color theme="1"/>
        <rFont val="Tahoma"/>
        <family val="2"/>
      </rPr>
      <t>110.296%</t>
    </r>
  </si>
  <si>
    <r>
      <t xml:space="preserve">T </t>
    </r>
    <r>
      <rPr>
        <u/>
        <sz val="8"/>
        <color theme="1"/>
        <rFont val="Tahoma"/>
        <family val="2"/>
      </rPr>
      <t>258.300</t>
    </r>
  </si>
  <si>
    <r>
      <t xml:space="preserve">T </t>
    </r>
    <r>
      <rPr>
        <u/>
        <sz val="8"/>
        <color theme="1"/>
        <rFont val="Tahoma"/>
        <family val="2"/>
      </rPr>
      <t>230.300</t>
    </r>
  </si>
  <si>
    <r>
      <t xml:space="preserve">T </t>
    </r>
    <r>
      <rPr>
        <u/>
        <sz val="8"/>
        <color theme="1"/>
        <rFont val="Tahoma"/>
        <family val="2"/>
      </rPr>
      <t>4023.000</t>
    </r>
  </si>
  <si>
    <r>
      <t xml:space="preserve">T </t>
    </r>
    <r>
      <rPr>
        <u/>
        <sz val="8"/>
        <color theme="1"/>
        <rFont val="Tahoma"/>
        <family val="2"/>
      </rPr>
      <t>1231.000</t>
    </r>
  </si>
  <si>
    <r>
      <t xml:space="preserve">TM </t>
    </r>
    <r>
      <rPr>
        <u/>
        <sz val="8"/>
        <color theme="1"/>
        <rFont val="Tahoma"/>
        <family val="2"/>
      </rPr>
      <t>44930.000</t>
    </r>
  </si>
  <si>
    <r>
      <t xml:space="preserve">M </t>
    </r>
    <r>
      <rPr>
        <u/>
        <sz val="8"/>
        <color theme="1"/>
        <rFont val="Tahoma"/>
        <family val="2"/>
      </rPr>
      <t>49480.000</t>
    </r>
  </si>
  <si>
    <r>
      <t xml:space="preserve">T </t>
    </r>
    <r>
      <rPr>
        <u/>
        <sz val="8"/>
        <color theme="1"/>
        <rFont val="Tahoma"/>
        <family val="2"/>
      </rPr>
      <t>110.658%</t>
    </r>
  </si>
  <si>
    <r>
      <t xml:space="preserve">T </t>
    </r>
    <r>
      <rPr>
        <u/>
        <sz val="8"/>
        <color theme="1"/>
        <rFont val="Tahoma"/>
        <family val="2"/>
      </rPr>
      <t>256.400</t>
    </r>
  </si>
  <si>
    <r>
      <t xml:space="preserve">T </t>
    </r>
    <r>
      <rPr>
        <u/>
        <sz val="8"/>
        <color theme="1"/>
        <rFont val="Tahoma"/>
        <family val="2"/>
      </rPr>
      <t>230.000</t>
    </r>
  </si>
  <si>
    <r>
      <t xml:space="preserve">T </t>
    </r>
    <r>
      <rPr>
        <u/>
        <sz val="8"/>
        <color theme="1"/>
        <rFont val="Tahoma"/>
        <family val="2"/>
      </rPr>
      <t>4012.000</t>
    </r>
  </si>
  <si>
    <r>
      <t xml:space="preserve">T </t>
    </r>
    <r>
      <rPr>
        <u/>
        <sz val="8"/>
        <color theme="1"/>
        <rFont val="Tahoma"/>
        <family val="2"/>
      </rPr>
      <t>1216.000</t>
    </r>
  </si>
  <si>
    <r>
      <t xml:space="preserve">TM </t>
    </r>
    <r>
      <rPr>
        <u/>
        <sz val="8"/>
        <color theme="1"/>
        <rFont val="Tahoma"/>
        <family val="2"/>
      </rPr>
      <t>44750.000</t>
    </r>
  </si>
  <si>
    <r>
      <t xml:space="preserve">M </t>
    </r>
    <r>
      <rPr>
        <u/>
        <sz val="8"/>
        <color theme="1"/>
        <rFont val="Tahoma"/>
        <family val="2"/>
      </rPr>
      <t>48710.000</t>
    </r>
  </si>
  <si>
    <r>
      <t xml:space="preserve">T </t>
    </r>
    <r>
      <rPr>
        <u/>
        <sz val="8"/>
        <color theme="1"/>
        <rFont val="Tahoma"/>
        <family val="2"/>
      </rPr>
      <t>111.467%</t>
    </r>
  </si>
  <si>
    <r>
      <t xml:space="preserve">T </t>
    </r>
    <r>
      <rPr>
        <u/>
        <sz val="8"/>
        <color theme="1"/>
        <rFont val="Tahoma"/>
        <family val="2"/>
      </rPr>
      <t>258.100</t>
    </r>
  </si>
  <si>
    <r>
      <t xml:space="preserve">T </t>
    </r>
    <r>
      <rPr>
        <u/>
        <sz val="8"/>
        <color theme="1"/>
        <rFont val="Tahoma"/>
        <family val="2"/>
      </rPr>
      <t>118.300</t>
    </r>
  </si>
  <si>
    <r>
      <t xml:space="preserve">T </t>
    </r>
    <r>
      <rPr>
        <u/>
        <sz val="8"/>
        <color rgb="FF0000FF"/>
        <rFont val="Tahoma"/>
        <family val="2"/>
      </rPr>
      <t>230.100</t>
    </r>
  </si>
  <si>
    <r>
      <t xml:space="preserve">T </t>
    </r>
    <r>
      <rPr>
        <u/>
        <sz val="8"/>
        <color rgb="FF0000FF"/>
        <rFont val="Tahoma"/>
        <family val="2"/>
      </rPr>
      <t>1224.000</t>
    </r>
  </si>
  <si>
    <r>
      <t xml:space="preserve">TM </t>
    </r>
    <r>
      <rPr>
        <u/>
        <sz val="8"/>
        <color rgb="FF0000FF"/>
        <rFont val="Tahoma"/>
        <family val="2"/>
      </rPr>
      <t>44760.000</t>
    </r>
  </si>
  <si>
    <r>
      <t xml:space="preserve">M </t>
    </r>
    <r>
      <rPr>
        <u/>
        <sz val="8"/>
        <color rgb="FF0000FF"/>
        <rFont val="Tahoma"/>
        <family val="2"/>
      </rPr>
      <t>49020.000</t>
    </r>
  </si>
  <si>
    <r>
      <t xml:space="preserve">T </t>
    </r>
    <r>
      <rPr>
        <u/>
        <sz val="8"/>
        <color rgb="FF0000FF"/>
        <rFont val="Tahoma"/>
        <family val="2"/>
      </rPr>
      <t>110.807%</t>
    </r>
  </si>
  <si>
    <r>
      <t xml:space="preserve">T </t>
    </r>
    <r>
      <rPr>
        <u/>
        <sz val="8"/>
        <color rgb="FF0000FF"/>
        <rFont val="Tahoma"/>
        <family val="2"/>
      </rPr>
      <t>257.600</t>
    </r>
  </si>
  <si>
    <r>
      <t xml:space="preserve">T </t>
    </r>
    <r>
      <rPr>
        <u/>
        <sz val="8"/>
        <color rgb="FF0000FF"/>
        <rFont val="Tahoma"/>
        <family val="2"/>
      </rPr>
      <t>0.152</t>
    </r>
  </si>
  <si>
    <r>
      <t xml:space="preserve">T </t>
    </r>
    <r>
      <rPr>
        <u/>
        <sz val="8"/>
        <color rgb="FF0000FF"/>
        <rFont val="Tahoma"/>
        <family val="2"/>
      </rPr>
      <t>7.139</t>
    </r>
  </si>
  <si>
    <r>
      <t xml:space="preserve">T </t>
    </r>
    <r>
      <rPr>
        <u/>
        <sz val="8"/>
        <color rgb="FF0000FF"/>
        <rFont val="Tahoma"/>
        <family val="2"/>
      </rPr>
      <t>7.248</t>
    </r>
  </si>
  <si>
    <r>
      <t xml:space="preserve">TM </t>
    </r>
    <r>
      <rPr>
        <u/>
        <sz val="8"/>
        <color rgb="FF0000FF"/>
        <rFont val="Tahoma"/>
        <family val="2"/>
      </rPr>
      <t>161.200</t>
    </r>
  </si>
  <si>
    <r>
      <t xml:space="preserve">M </t>
    </r>
    <r>
      <rPr>
        <u/>
        <sz val="8"/>
        <color rgb="FF0000FF"/>
        <rFont val="Tahoma"/>
        <family val="2"/>
      </rPr>
      <t>404.300</t>
    </r>
  </si>
  <si>
    <r>
      <t xml:space="preserve">T </t>
    </r>
    <r>
      <rPr>
        <u/>
        <sz val="8"/>
        <color rgb="FF0000FF"/>
        <rFont val="Tahoma"/>
        <family val="2"/>
      </rPr>
      <t>1.048</t>
    </r>
  </si>
  <si>
    <r>
      <t xml:space="preserve">T </t>
    </r>
    <r>
      <rPr>
        <u/>
        <sz val="8"/>
        <color rgb="FF0000FF"/>
        <rFont val="Tahoma"/>
        <family val="2"/>
      </rPr>
      <t>0.066</t>
    </r>
  </si>
  <si>
    <r>
      <t xml:space="preserve">TM </t>
    </r>
    <r>
      <rPr>
        <u/>
        <sz val="8"/>
        <color rgb="FF0000FF"/>
        <rFont val="Tahoma"/>
        <family val="2"/>
      </rPr>
      <t>0.360</t>
    </r>
  </si>
  <si>
    <r>
      <t xml:space="preserve">M </t>
    </r>
    <r>
      <rPr>
        <u/>
        <sz val="8"/>
        <color rgb="FF0000FF"/>
        <rFont val="Tahoma"/>
        <family val="2"/>
      </rPr>
      <t>0.825</t>
    </r>
  </si>
  <si>
    <r>
      <t xml:space="preserve">T </t>
    </r>
    <r>
      <rPr>
        <u/>
        <sz val="8"/>
        <color rgb="FF0000FF"/>
        <rFont val="Tahoma"/>
        <family val="2"/>
      </rPr>
      <t>0.541</t>
    </r>
  </si>
  <si>
    <r>
      <t xml:space="preserve">T </t>
    </r>
    <r>
      <rPr>
        <u/>
        <sz val="8"/>
        <color rgb="FF0000FF"/>
        <rFont val="Tahoma"/>
        <family val="2"/>
      </rPr>
      <t>0.407</t>
    </r>
  </si>
  <si>
    <r>
      <t xml:space="preserve">TM </t>
    </r>
    <r>
      <rPr>
        <u/>
        <sz val="8"/>
        <color theme="1"/>
        <rFont val="Tahoma"/>
        <family val="2"/>
      </rPr>
      <t>176.600</t>
    </r>
  </si>
  <si>
    <r>
      <t xml:space="preserve">T </t>
    </r>
    <r>
      <rPr>
        <u/>
        <sz val="8"/>
        <color theme="1"/>
        <rFont val="Tahoma"/>
        <family val="2"/>
      </rPr>
      <t>113.283%</t>
    </r>
  </si>
  <si>
    <r>
      <t xml:space="preserve">TM </t>
    </r>
    <r>
      <rPr>
        <u/>
        <sz val="8"/>
        <color theme="1"/>
        <rFont val="Tahoma"/>
        <family val="2"/>
      </rPr>
      <t>176.500</t>
    </r>
  </si>
  <si>
    <r>
      <t xml:space="preserve">T </t>
    </r>
    <r>
      <rPr>
        <u/>
        <sz val="8"/>
        <color theme="1"/>
        <rFont val="Tahoma"/>
        <family val="2"/>
      </rPr>
      <t>113.111%</t>
    </r>
  </si>
  <si>
    <r>
      <t xml:space="preserve">TM </t>
    </r>
    <r>
      <rPr>
        <u/>
        <sz val="8"/>
        <color theme="1"/>
        <rFont val="Tahoma"/>
        <family val="2"/>
      </rPr>
      <t>176.800</t>
    </r>
  </si>
  <si>
    <r>
      <t xml:space="preserve">T </t>
    </r>
    <r>
      <rPr>
        <u/>
        <sz val="8"/>
        <color theme="1"/>
        <rFont val="Tahoma"/>
        <family val="2"/>
      </rPr>
      <t>113.839%</t>
    </r>
  </si>
  <si>
    <r>
      <t xml:space="preserve">T </t>
    </r>
    <r>
      <rPr>
        <u/>
        <sz val="8"/>
        <color rgb="FF0000FF"/>
        <rFont val="Tahoma"/>
        <family val="2"/>
      </rPr>
      <t>113.411%</t>
    </r>
  </si>
  <si>
    <r>
      <t xml:space="preserve">T </t>
    </r>
    <r>
      <rPr>
        <u/>
        <sz val="8"/>
        <color rgb="FF0000FF"/>
        <rFont val="Tahoma"/>
        <family val="2"/>
      </rPr>
      <t>0.380%</t>
    </r>
  </si>
  <si>
    <r>
      <t xml:space="preserve">T </t>
    </r>
    <r>
      <rPr>
        <u/>
        <sz val="8"/>
        <color rgb="FF0000FF"/>
        <rFont val="Tahoma"/>
        <family val="2"/>
      </rPr>
      <t>0.336</t>
    </r>
  </si>
  <si>
    <r>
      <t xml:space="preserve">T </t>
    </r>
    <r>
      <rPr>
        <u/>
        <sz val="8"/>
        <color theme="1"/>
        <rFont val="Tahoma"/>
        <family val="2"/>
      </rPr>
      <t>111.888%</t>
    </r>
  </si>
  <si>
    <r>
      <t xml:space="preserve">T </t>
    </r>
    <r>
      <rPr>
        <u/>
        <sz val="8"/>
        <color theme="1"/>
        <rFont val="Tahoma"/>
        <family val="2"/>
      </rPr>
      <t>112.339%</t>
    </r>
  </si>
  <si>
    <r>
      <t xml:space="preserve">T </t>
    </r>
    <r>
      <rPr>
        <u/>
        <sz val="8"/>
        <color theme="1"/>
        <rFont val="Tahoma"/>
        <family val="2"/>
      </rPr>
      <t>112.387%</t>
    </r>
  </si>
  <si>
    <r>
      <t xml:space="preserve">T </t>
    </r>
    <r>
      <rPr>
        <u/>
        <sz val="8"/>
        <color rgb="FF0000FF"/>
        <rFont val="Tahoma"/>
        <family val="2"/>
      </rPr>
      <t>112.204%</t>
    </r>
  </si>
  <si>
    <r>
      <t xml:space="preserve">T </t>
    </r>
    <r>
      <rPr>
        <u/>
        <sz val="8"/>
        <color rgb="FF0000FF"/>
        <rFont val="Tahoma"/>
        <family val="2"/>
      </rPr>
      <t>0.275%</t>
    </r>
  </si>
  <si>
    <r>
      <t xml:space="preserve">T </t>
    </r>
    <r>
      <rPr>
        <u/>
        <sz val="8"/>
        <color theme="1"/>
        <rFont val="Tahoma"/>
        <family val="2"/>
      </rPr>
      <t>106.119%</t>
    </r>
  </si>
  <si>
    <r>
      <t xml:space="preserve">T </t>
    </r>
    <r>
      <rPr>
        <u/>
        <sz val="8"/>
        <color theme="1"/>
        <rFont val="Tahoma"/>
        <family val="2"/>
      </rPr>
      <t>106.813%</t>
    </r>
  </si>
  <si>
    <r>
      <t xml:space="preserve">T </t>
    </r>
    <r>
      <rPr>
        <u/>
        <sz val="8"/>
        <color theme="1"/>
        <rFont val="Tahoma"/>
        <family val="2"/>
      </rPr>
      <t>106.986%</t>
    </r>
  </si>
  <si>
    <r>
      <t xml:space="preserve">T </t>
    </r>
    <r>
      <rPr>
        <u/>
        <sz val="8"/>
        <color rgb="FF0000FF"/>
        <rFont val="Tahoma"/>
        <family val="2"/>
      </rPr>
      <t>106.639%</t>
    </r>
  </si>
  <si>
    <r>
      <t>SNE-51-C1</t>
    </r>
    <r>
      <rPr>
        <sz val="7"/>
        <color theme="1"/>
        <rFont val="Tahoma"/>
        <family val="2"/>
      </rPr>
      <t>2/25/2014 7:54:41 PM</t>
    </r>
  </si>
  <si>
    <r>
      <t xml:space="preserve">T </t>
    </r>
    <r>
      <rPr>
        <u/>
        <sz val="8"/>
        <color theme="1"/>
        <rFont val="Tahoma"/>
        <family val="2"/>
      </rPr>
      <t>629.000</t>
    </r>
  </si>
  <si>
    <r>
      <t xml:space="preserve">T </t>
    </r>
    <r>
      <rPr>
        <u/>
        <sz val="8"/>
        <color theme="1"/>
        <rFont val="Tahoma"/>
        <family val="2"/>
      </rPr>
      <t>5301.000</t>
    </r>
  </si>
  <si>
    <r>
      <t xml:space="preserve">T </t>
    </r>
    <r>
      <rPr>
        <u/>
        <sz val="8"/>
        <color theme="1"/>
        <rFont val="Tahoma"/>
        <family val="2"/>
      </rPr>
      <t>1837.000</t>
    </r>
  </si>
  <si>
    <r>
      <t xml:space="preserve">T </t>
    </r>
    <r>
      <rPr>
        <u/>
        <sz val="8"/>
        <color theme="1"/>
        <rFont val="Tahoma"/>
        <family val="2"/>
      </rPr>
      <t>3452.000</t>
    </r>
  </si>
  <si>
    <r>
      <t xml:space="preserve">M </t>
    </r>
    <r>
      <rPr>
        <u/>
        <sz val="8"/>
        <color theme="1"/>
        <rFont val="Tahoma"/>
        <family val="2"/>
      </rPr>
      <t>38230.000</t>
    </r>
  </si>
  <si>
    <r>
      <t xml:space="preserve">T </t>
    </r>
    <r>
      <rPr>
        <u/>
        <sz val="8"/>
        <color theme="1"/>
        <rFont val="Tahoma"/>
        <family val="2"/>
      </rPr>
      <t>113.553%</t>
    </r>
  </si>
  <si>
    <r>
      <t xml:space="preserve">T </t>
    </r>
    <r>
      <rPr>
        <u/>
        <sz val="8"/>
        <color theme="1"/>
        <rFont val="Tahoma"/>
        <family val="2"/>
      </rPr>
      <t>240.000</t>
    </r>
  </si>
  <si>
    <r>
      <t xml:space="preserve">T </t>
    </r>
    <r>
      <rPr>
        <u/>
        <sz val="8"/>
        <color theme="1"/>
        <rFont val="Tahoma"/>
        <family val="2"/>
      </rPr>
      <t>129.400</t>
    </r>
  </si>
  <si>
    <r>
      <t xml:space="preserve">T </t>
    </r>
    <r>
      <rPr>
        <u/>
        <sz val="8"/>
        <color theme="1"/>
        <rFont val="Tahoma"/>
        <family val="2"/>
      </rPr>
      <t>629.800</t>
    </r>
  </si>
  <si>
    <r>
      <t xml:space="preserve">T </t>
    </r>
    <r>
      <rPr>
        <u/>
        <sz val="8"/>
        <color theme="1"/>
        <rFont val="Tahoma"/>
        <family val="2"/>
      </rPr>
      <t>5299.000</t>
    </r>
  </si>
  <si>
    <r>
      <t xml:space="preserve">T </t>
    </r>
    <r>
      <rPr>
        <u/>
        <sz val="8"/>
        <color theme="1"/>
        <rFont val="Tahoma"/>
        <family val="2"/>
      </rPr>
      <t>1821.000</t>
    </r>
  </si>
  <si>
    <r>
      <t xml:space="preserve">T </t>
    </r>
    <r>
      <rPr>
        <u/>
        <sz val="8"/>
        <color theme="1"/>
        <rFont val="Tahoma"/>
        <family val="2"/>
      </rPr>
      <t>3446.000</t>
    </r>
  </si>
  <si>
    <r>
      <t xml:space="preserve">TM </t>
    </r>
    <r>
      <rPr>
        <u/>
        <sz val="8"/>
        <color theme="1"/>
        <rFont val="Tahoma"/>
        <family val="2"/>
      </rPr>
      <t>44660.000</t>
    </r>
  </si>
  <si>
    <r>
      <t xml:space="preserve">M </t>
    </r>
    <r>
      <rPr>
        <u/>
        <sz val="8"/>
        <color theme="1"/>
        <rFont val="Tahoma"/>
        <family val="2"/>
      </rPr>
      <t>37860.000</t>
    </r>
  </si>
  <si>
    <r>
      <t xml:space="preserve">T </t>
    </r>
    <r>
      <rPr>
        <u/>
        <sz val="8"/>
        <color theme="1"/>
        <rFont val="Tahoma"/>
        <family val="2"/>
      </rPr>
      <t>114.214%</t>
    </r>
  </si>
  <si>
    <r>
      <t xml:space="preserve">T </t>
    </r>
    <r>
      <rPr>
        <u/>
        <sz val="8"/>
        <color theme="1"/>
        <rFont val="Tahoma"/>
        <family val="2"/>
      </rPr>
      <t>241.200</t>
    </r>
  </si>
  <si>
    <r>
      <t xml:space="preserve">T </t>
    </r>
    <r>
      <rPr>
        <u/>
        <sz val="8"/>
        <color theme="1"/>
        <rFont val="Tahoma"/>
        <family val="2"/>
      </rPr>
      <t>129.600</t>
    </r>
  </si>
  <si>
    <r>
      <t xml:space="preserve">T </t>
    </r>
    <r>
      <rPr>
        <u/>
        <sz val="8"/>
        <color theme="1"/>
        <rFont val="Tahoma"/>
        <family val="2"/>
      </rPr>
      <t>629.700</t>
    </r>
  </si>
  <si>
    <r>
      <t xml:space="preserve">T </t>
    </r>
    <r>
      <rPr>
        <u/>
        <sz val="8"/>
        <color theme="1"/>
        <rFont val="Tahoma"/>
        <family val="2"/>
      </rPr>
      <t>5322.000</t>
    </r>
  </si>
  <si>
    <r>
      <t xml:space="preserve">T </t>
    </r>
    <r>
      <rPr>
        <u/>
        <sz val="8"/>
        <color theme="1"/>
        <rFont val="Tahoma"/>
        <family val="2"/>
      </rPr>
      <t>1834.000</t>
    </r>
  </si>
  <si>
    <r>
      <t xml:space="preserve">T </t>
    </r>
    <r>
      <rPr>
        <u/>
        <sz val="8"/>
        <color theme="1"/>
        <rFont val="Tahoma"/>
        <family val="2"/>
      </rPr>
      <t>3459.000</t>
    </r>
  </si>
  <si>
    <r>
      <t xml:space="preserve">TM </t>
    </r>
    <r>
      <rPr>
        <u/>
        <sz val="8"/>
        <color theme="1"/>
        <rFont val="Tahoma"/>
        <family val="2"/>
      </rPr>
      <t>44940.000</t>
    </r>
  </si>
  <si>
    <r>
      <t xml:space="preserve">T </t>
    </r>
    <r>
      <rPr>
        <u/>
        <sz val="8"/>
        <color theme="1"/>
        <rFont val="Tahoma"/>
        <family val="2"/>
      </rPr>
      <t>114.001%</t>
    </r>
  </si>
  <si>
    <r>
      <t xml:space="preserve">T </t>
    </r>
    <r>
      <rPr>
        <u/>
        <sz val="8"/>
        <color theme="1"/>
        <rFont val="Tahoma"/>
        <family val="2"/>
      </rPr>
      <t>237.700</t>
    </r>
  </si>
  <si>
    <r>
      <t xml:space="preserve">T </t>
    </r>
    <r>
      <rPr>
        <u/>
        <sz val="8"/>
        <color theme="1"/>
        <rFont val="Tahoma"/>
        <family val="2"/>
      </rPr>
      <t>129.300</t>
    </r>
  </si>
  <si>
    <r>
      <t xml:space="preserve">T </t>
    </r>
    <r>
      <rPr>
        <u/>
        <sz val="8"/>
        <color rgb="FF0000FF"/>
        <rFont val="Tahoma"/>
        <family val="2"/>
      </rPr>
      <t>629.500</t>
    </r>
  </si>
  <si>
    <r>
      <t xml:space="preserve">T </t>
    </r>
    <r>
      <rPr>
        <u/>
        <sz val="8"/>
        <color rgb="FF0000FF"/>
        <rFont val="Tahoma"/>
        <family val="2"/>
      </rPr>
      <t>5307.000</t>
    </r>
  </si>
  <si>
    <r>
      <t xml:space="preserve">T </t>
    </r>
    <r>
      <rPr>
        <u/>
        <sz val="8"/>
        <color rgb="FF0000FF"/>
        <rFont val="Tahoma"/>
        <family val="2"/>
      </rPr>
      <t>1831.000</t>
    </r>
  </si>
  <si>
    <r>
      <t xml:space="preserve">T </t>
    </r>
    <r>
      <rPr>
        <u/>
        <sz val="8"/>
        <color rgb="FF0000FF"/>
        <rFont val="Tahoma"/>
        <family val="2"/>
      </rPr>
      <t>3453.000</t>
    </r>
  </si>
  <si>
    <r>
      <t xml:space="preserve">TM </t>
    </r>
    <r>
      <rPr>
        <u/>
        <sz val="8"/>
        <color rgb="FF0000FF"/>
        <rFont val="Tahoma"/>
        <family val="2"/>
      </rPr>
      <t>44710.000</t>
    </r>
  </si>
  <si>
    <r>
      <t xml:space="preserve">M </t>
    </r>
    <r>
      <rPr>
        <u/>
        <sz val="8"/>
        <color rgb="FF0000FF"/>
        <rFont val="Tahoma"/>
        <family val="2"/>
      </rPr>
      <t>38020.000</t>
    </r>
  </si>
  <si>
    <r>
      <t xml:space="preserve">T </t>
    </r>
    <r>
      <rPr>
        <u/>
        <sz val="8"/>
        <color rgb="FF0000FF"/>
        <rFont val="Tahoma"/>
        <family val="2"/>
      </rPr>
      <t>113.923%</t>
    </r>
  </si>
  <si>
    <r>
      <t xml:space="preserve">T </t>
    </r>
    <r>
      <rPr>
        <u/>
        <sz val="8"/>
        <color rgb="FF0000FF"/>
        <rFont val="Tahoma"/>
        <family val="2"/>
      </rPr>
      <t>239.600</t>
    </r>
  </si>
  <si>
    <r>
      <t xml:space="preserve">T </t>
    </r>
    <r>
      <rPr>
        <u/>
        <sz val="8"/>
        <color rgb="FF0000FF"/>
        <rFont val="Tahoma"/>
        <family val="2"/>
      </rPr>
      <t>129.400</t>
    </r>
  </si>
  <si>
    <r>
      <t xml:space="preserve">T </t>
    </r>
    <r>
      <rPr>
        <u/>
        <sz val="8"/>
        <color rgb="FF0000FF"/>
        <rFont val="Tahoma"/>
        <family val="2"/>
      </rPr>
      <t>12.950</t>
    </r>
  </si>
  <si>
    <r>
      <t xml:space="preserve">T </t>
    </r>
    <r>
      <rPr>
        <u/>
        <sz val="8"/>
        <color rgb="FF0000FF"/>
        <rFont val="Tahoma"/>
        <family val="2"/>
      </rPr>
      <t>8.427</t>
    </r>
  </si>
  <si>
    <r>
      <t xml:space="preserve">T </t>
    </r>
    <r>
      <rPr>
        <u/>
        <sz val="8"/>
        <color rgb="FF0000FF"/>
        <rFont val="Tahoma"/>
        <family val="2"/>
      </rPr>
      <t>6.470</t>
    </r>
  </si>
  <si>
    <r>
      <t xml:space="preserve">TM </t>
    </r>
    <r>
      <rPr>
        <u/>
        <sz val="8"/>
        <color rgb="FF0000FF"/>
        <rFont val="Tahoma"/>
        <family val="2"/>
      </rPr>
      <t>208.600</t>
    </r>
  </si>
  <si>
    <r>
      <t xml:space="preserve">M </t>
    </r>
    <r>
      <rPr>
        <u/>
        <sz val="8"/>
        <color rgb="FF0000FF"/>
        <rFont val="Tahoma"/>
        <family val="2"/>
      </rPr>
      <t>191.600</t>
    </r>
  </si>
  <si>
    <r>
      <t xml:space="preserve">T </t>
    </r>
    <r>
      <rPr>
        <u/>
        <sz val="8"/>
        <color rgb="FF0000FF"/>
        <rFont val="Tahoma"/>
        <family val="2"/>
      </rPr>
      <t>1.798</t>
    </r>
  </si>
  <si>
    <r>
      <t xml:space="preserve">T </t>
    </r>
    <r>
      <rPr>
        <u/>
        <sz val="8"/>
        <color rgb="FF0000FF"/>
        <rFont val="Tahoma"/>
        <family val="2"/>
      </rPr>
      <t>0.170</t>
    </r>
  </si>
  <si>
    <r>
      <t xml:space="preserve">T </t>
    </r>
    <r>
      <rPr>
        <u/>
        <sz val="8"/>
        <color rgb="FF0000FF"/>
        <rFont val="Tahoma"/>
        <family val="2"/>
      </rPr>
      <t>0.068</t>
    </r>
  </si>
  <si>
    <r>
      <t xml:space="preserve">TM </t>
    </r>
    <r>
      <rPr>
        <u/>
        <sz val="8"/>
        <color rgb="FF0000FF"/>
        <rFont val="Tahoma"/>
        <family val="2"/>
      </rPr>
      <t>0.467</t>
    </r>
  </si>
  <si>
    <r>
      <t xml:space="preserve">M </t>
    </r>
    <r>
      <rPr>
        <u/>
        <sz val="8"/>
        <color rgb="FF0000FF"/>
        <rFont val="Tahoma"/>
        <family val="2"/>
      </rPr>
      <t>0.504</t>
    </r>
  </si>
  <si>
    <r>
      <t xml:space="preserve">T </t>
    </r>
    <r>
      <rPr>
        <u/>
        <sz val="8"/>
        <color rgb="FF0000FF"/>
        <rFont val="Tahoma"/>
        <family val="2"/>
      </rPr>
      <t>0.750</t>
    </r>
  </si>
  <si>
    <r>
      <t xml:space="preserve">T </t>
    </r>
    <r>
      <rPr>
        <u/>
        <sz val="8"/>
        <color rgb="FF0000FF"/>
        <rFont val="Tahoma"/>
        <family val="2"/>
      </rPr>
      <t>0.131</t>
    </r>
  </si>
  <si>
    <r>
      <t xml:space="preserve">TM </t>
    </r>
    <r>
      <rPr>
        <u/>
        <sz val="8"/>
        <color theme="1"/>
        <rFont val="Tahoma"/>
        <family val="2"/>
      </rPr>
      <t>190.400</t>
    </r>
  </si>
  <si>
    <r>
      <t xml:space="preserve">T </t>
    </r>
    <r>
      <rPr>
        <u/>
        <sz val="8"/>
        <color theme="1"/>
        <rFont val="Tahoma"/>
        <family val="2"/>
      </rPr>
      <t>116.216%</t>
    </r>
  </si>
  <si>
    <r>
      <t xml:space="preserve">TM </t>
    </r>
    <r>
      <rPr>
        <u/>
        <sz val="8"/>
        <color theme="1"/>
        <rFont val="Tahoma"/>
        <family val="2"/>
      </rPr>
      <t>189.600</t>
    </r>
  </si>
  <si>
    <r>
      <t xml:space="preserve">T </t>
    </r>
    <r>
      <rPr>
        <u/>
        <sz val="8"/>
        <color theme="1"/>
        <rFont val="Tahoma"/>
        <family val="2"/>
      </rPr>
      <t>115.273%</t>
    </r>
  </si>
  <si>
    <r>
      <t xml:space="preserve">TM </t>
    </r>
    <r>
      <rPr>
        <u/>
        <sz val="8"/>
        <color theme="1"/>
        <rFont val="Tahoma"/>
        <family val="2"/>
      </rPr>
      <t>191.200</t>
    </r>
  </si>
  <si>
    <r>
      <t xml:space="preserve">T </t>
    </r>
    <r>
      <rPr>
        <u/>
        <sz val="8"/>
        <color theme="1"/>
        <rFont val="Tahoma"/>
        <family val="2"/>
      </rPr>
      <t>115.547%</t>
    </r>
  </si>
  <si>
    <r>
      <t xml:space="preserve">T </t>
    </r>
    <r>
      <rPr>
        <u/>
        <sz val="8"/>
        <color rgb="FF0000FF"/>
        <rFont val="Tahoma"/>
        <family val="2"/>
      </rPr>
      <t>115.679%</t>
    </r>
  </si>
  <si>
    <r>
      <t xml:space="preserve">TM </t>
    </r>
    <r>
      <rPr>
        <u/>
        <sz val="8"/>
        <color rgb="FF0000FF"/>
        <rFont val="Tahoma"/>
        <family val="2"/>
      </rPr>
      <t>0.781</t>
    </r>
  </si>
  <si>
    <r>
      <t xml:space="preserve">T </t>
    </r>
    <r>
      <rPr>
        <u/>
        <sz val="8"/>
        <color rgb="FF0000FF"/>
        <rFont val="Tahoma"/>
        <family val="2"/>
      </rPr>
      <t>0.485%</t>
    </r>
  </si>
  <si>
    <r>
      <t xml:space="preserve">TM </t>
    </r>
    <r>
      <rPr>
        <u/>
        <sz val="8"/>
        <color rgb="FF0000FF"/>
        <rFont val="Tahoma"/>
        <family val="2"/>
      </rPr>
      <t>0.410</t>
    </r>
  </si>
  <si>
    <r>
      <t xml:space="preserve">T </t>
    </r>
    <r>
      <rPr>
        <u/>
        <sz val="8"/>
        <color rgb="FF0000FF"/>
        <rFont val="Tahoma"/>
        <family val="2"/>
      </rPr>
      <t>0.419</t>
    </r>
  </si>
  <si>
    <r>
      <t xml:space="preserve">T </t>
    </r>
    <r>
      <rPr>
        <u/>
        <sz val="8"/>
        <color theme="1"/>
        <rFont val="Tahoma"/>
        <family val="2"/>
      </rPr>
      <t>115.048%</t>
    </r>
  </si>
  <si>
    <r>
      <t xml:space="preserve">T </t>
    </r>
    <r>
      <rPr>
        <u/>
        <sz val="8"/>
        <color theme="1"/>
        <rFont val="Tahoma"/>
        <family val="2"/>
      </rPr>
      <t>49.420</t>
    </r>
  </si>
  <si>
    <r>
      <t xml:space="preserve">T </t>
    </r>
    <r>
      <rPr>
        <u/>
        <sz val="8"/>
        <color theme="1"/>
        <rFont val="Tahoma"/>
        <family val="2"/>
      </rPr>
      <t>114.625%</t>
    </r>
  </si>
  <si>
    <r>
      <t xml:space="preserve">T </t>
    </r>
    <r>
      <rPr>
        <u/>
        <sz val="8"/>
        <color theme="1"/>
        <rFont val="Tahoma"/>
        <family val="2"/>
      </rPr>
      <t>114.377%</t>
    </r>
  </si>
  <si>
    <r>
      <t xml:space="preserve">T </t>
    </r>
    <r>
      <rPr>
        <u/>
        <sz val="8"/>
        <color theme="1"/>
        <rFont val="Tahoma"/>
        <family val="2"/>
      </rPr>
      <t>49.680</t>
    </r>
  </si>
  <si>
    <r>
      <t xml:space="preserve">T </t>
    </r>
    <r>
      <rPr>
        <u/>
        <sz val="8"/>
        <color rgb="FF0000FF"/>
        <rFont val="Tahoma"/>
        <family val="2"/>
      </rPr>
      <t>114.683%</t>
    </r>
  </si>
  <si>
    <r>
      <t xml:space="preserve">T </t>
    </r>
    <r>
      <rPr>
        <u/>
        <sz val="8"/>
        <color rgb="FF0000FF"/>
        <rFont val="Tahoma"/>
        <family val="2"/>
      </rPr>
      <t>46.850</t>
    </r>
  </si>
  <si>
    <r>
      <t xml:space="preserve">T </t>
    </r>
    <r>
      <rPr>
        <u/>
        <sz val="8"/>
        <color rgb="FF0000FF"/>
        <rFont val="Tahoma"/>
        <family val="2"/>
      </rPr>
      <t>4.681</t>
    </r>
  </si>
  <si>
    <r>
      <t xml:space="preserve">T </t>
    </r>
    <r>
      <rPr>
        <u/>
        <sz val="8"/>
        <color rgb="FF0000FF"/>
        <rFont val="Tahoma"/>
        <family val="2"/>
      </rPr>
      <t>9.991</t>
    </r>
  </si>
  <si>
    <r>
      <t xml:space="preserve">T </t>
    </r>
    <r>
      <rPr>
        <u/>
        <sz val="8"/>
        <color theme="1"/>
        <rFont val="Tahoma"/>
        <family val="2"/>
      </rPr>
      <t>107.565%</t>
    </r>
  </si>
  <si>
    <r>
      <t xml:space="preserve">T </t>
    </r>
    <r>
      <rPr>
        <u/>
        <sz val="8"/>
        <color theme="1"/>
        <rFont val="Tahoma"/>
        <family val="2"/>
      </rPr>
      <t>108.609%</t>
    </r>
  </si>
  <si>
    <r>
      <t xml:space="preserve">T </t>
    </r>
    <r>
      <rPr>
        <u/>
        <sz val="8"/>
        <color theme="1"/>
        <rFont val="Tahoma"/>
        <family val="2"/>
      </rPr>
      <t>108.354%</t>
    </r>
  </si>
  <si>
    <r>
      <t xml:space="preserve">T </t>
    </r>
    <r>
      <rPr>
        <u/>
        <sz val="8"/>
        <color rgb="FF0000FF"/>
        <rFont val="Tahoma"/>
        <family val="2"/>
      </rPr>
      <t>108.176%</t>
    </r>
  </si>
  <si>
    <r>
      <t xml:space="preserve">T </t>
    </r>
    <r>
      <rPr>
        <u/>
        <sz val="8"/>
        <color rgb="FF0000FF"/>
        <rFont val="Tahoma"/>
        <family val="2"/>
      </rPr>
      <t>0.544%</t>
    </r>
  </si>
  <si>
    <r>
      <t>SNW-60-C1</t>
    </r>
    <r>
      <rPr>
        <sz val="7"/>
        <color theme="1"/>
        <rFont val="Tahoma"/>
        <family val="2"/>
      </rPr>
      <t>2/25/2014 8:02:06 PM</t>
    </r>
  </si>
  <si>
    <r>
      <t xml:space="preserve">T </t>
    </r>
    <r>
      <rPr>
        <u/>
        <sz val="8"/>
        <color theme="1"/>
        <rFont val="Tahoma"/>
        <family val="2"/>
      </rPr>
      <t>4856.000</t>
    </r>
  </si>
  <si>
    <r>
      <t xml:space="preserve">T </t>
    </r>
    <r>
      <rPr>
        <u/>
        <sz val="8"/>
        <color theme="1"/>
        <rFont val="Tahoma"/>
        <family val="2"/>
      </rPr>
      <t>341.800</t>
    </r>
  </si>
  <si>
    <r>
      <t xml:space="preserve">T </t>
    </r>
    <r>
      <rPr>
        <u/>
        <sz val="8"/>
        <color theme="1"/>
        <rFont val="Tahoma"/>
        <family val="2"/>
      </rPr>
      <t>4016.000</t>
    </r>
  </si>
  <si>
    <r>
      <t xml:space="preserve">TM </t>
    </r>
    <r>
      <rPr>
        <u/>
        <sz val="8"/>
        <color theme="1"/>
        <rFont val="Tahoma"/>
        <family val="2"/>
      </rPr>
      <t>49620.000</t>
    </r>
  </si>
  <si>
    <r>
      <t xml:space="preserve">M </t>
    </r>
    <r>
      <rPr>
        <u/>
        <sz val="8"/>
        <color theme="1"/>
        <rFont val="Tahoma"/>
        <family val="2"/>
      </rPr>
      <t>37130.000</t>
    </r>
  </si>
  <si>
    <r>
      <t xml:space="preserve">T </t>
    </r>
    <r>
      <rPr>
        <u/>
        <sz val="8"/>
        <color theme="1"/>
        <rFont val="Tahoma"/>
        <family val="2"/>
      </rPr>
      <t>115.513%</t>
    </r>
  </si>
  <si>
    <r>
      <t xml:space="preserve">T </t>
    </r>
    <r>
      <rPr>
        <u/>
        <sz val="8"/>
        <color theme="1"/>
        <rFont val="Tahoma"/>
        <family val="2"/>
      </rPr>
      <t>163.000</t>
    </r>
  </si>
  <si>
    <r>
      <t xml:space="preserve">T </t>
    </r>
    <r>
      <rPr>
        <u/>
        <sz val="8"/>
        <color theme="1"/>
        <rFont val="Tahoma"/>
        <family val="2"/>
      </rPr>
      <t>111.800</t>
    </r>
  </si>
  <si>
    <r>
      <t xml:space="preserve">T </t>
    </r>
    <r>
      <rPr>
        <u/>
        <sz val="8"/>
        <color theme="1"/>
        <rFont val="Tahoma"/>
        <family val="2"/>
      </rPr>
      <t>4910.000</t>
    </r>
  </si>
  <si>
    <r>
      <t xml:space="preserve">T </t>
    </r>
    <r>
      <rPr>
        <u/>
        <sz val="8"/>
        <color theme="1"/>
        <rFont val="Tahoma"/>
        <family val="2"/>
      </rPr>
      <t>344.100</t>
    </r>
  </si>
  <si>
    <r>
      <t xml:space="preserve">T </t>
    </r>
    <r>
      <rPr>
        <u/>
        <sz val="8"/>
        <color theme="1"/>
        <rFont val="Tahoma"/>
        <family val="2"/>
      </rPr>
      <t>4031.000</t>
    </r>
  </si>
  <si>
    <r>
      <t xml:space="preserve">TM </t>
    </r>
    <r>
      <rPr>
        <u/>
        <sz val="8"/>
        <color theme="1"/>
        <rFont val="Tahoma"/>
        <family val="2"/>
      </rPr>
      <t>49770.000</t>
    </r>
  </si>
  <si>
    <r>
      <t xml:space="preserve">M </t>
    </r>
    <r>
      <rPr>
        <u/>
        <sz val="8"/>
        <color theme="1"/>
        <rFont val="Tahoma"/>
        <family val="2"/>
      </rPr>
      <t>37250.000</t>
    </r>
  </si>
  <si>
    <r>
      <t xml:space="preserve">T </t>
    </r>
    <r>
      <rPr>
        <u/>
        <sz val="8"/>
        <color theme="1"/>
        <rFont val="Tahoma"/>
        <family val="2"/>
      </rPr>
      <t>114.309%</t>
    </r>
  </si>
  <si>
    <r>
      <t xml:space="preserve">T </t>
    </r>
    <r>
      <rPr>
        <u/>
        <sz val="8"/>
        <color theme="1"/>
        <rFont val="Tahoma"/>
        <family val="2"/>
      </rPr>
      <t>164.500</t>
    </r>
  </si>
  <si>
    <r>
      <t xml:space="preserve">T </t>
    </r>
    <r>
      <rPr>
        <u/>
        <sz val="8"/>
        <color theme="1"/>
        <rFont val="Tahoma"/>
        <family val="2"/>
      </rPr>
      <t>112.400</t>
    </r>
  </si>
  <si>
    <r>
      <t xml:space="preserve">T </t>
    </r>
    <r>
      <rPr>
        <u/>
        <sz val="8"/>
        <color theme="1"/>
        <rFont val="Tahoma"/>
        <family val="2"/>
      </rPr>
      <t>375.100</t>
    </r>
  </si>
  <si>
    <r>
      <t xml:space="preserve">T </t>
    </r>
    <r>
      <rPr>
        <u/>
        <sz val="8"/>
        <color theme="1"/>
        <rFont val="Tahoma"/>
        <family val="2"/>
      </rPr>
      <t>4858.000</t>
    </r>
  </si>
  <si>
    <r>
      <t xml:space="preserve">T </t>
    </r>
    <r>
      <rPr>
        <u/>
        <sz val="8"/>
        <color theme="1"/>
        <rFont val="Tahoma"/>
        <family val="2"/>
      </rPr>
      <t>342.200</t>
    </r>
  </si>
  <si>
    <r>
      <t xml:space="preserve">M </t>
    </r>
    <r>
      <rPr>
        <u/>
        <sz val="8"/>
        <color theme="1"/>
        <rFont val="Tahoma"/>
        <family val="2"/>
      </rPr>
      <t>36730.000</t>
    </r>
  </si>
  <si>
    <r>
      <t xml:space="preserve">T </t>
    </r>
    <r>
      <rPr>
        <u/>
        <sz val="8"/>
        <color theme="1"/>
        <rFont val="Tahoma"/>
        <family val="2"/>
      </rPr>
      <t>114.843%</t>
    </r>
  </si>
  <si>
    <r>
      <t xml:space="preserve">T </t>
    </r>
    <r>
      <rPr>
        <u/>
        <sz val="8"/>
        <color theme="1"/>
        <rFont val="Tahoma"/>
        <family val="2"/>
      </rPr>
      <t>164.000</t>
    </r>
  </si>
  <si>
    <r>
      <t xml:space="preserve">T </t>
    </r>
    <r>
      <rPr>
        <u/>
        <sz val="8"/>
        <color rgb="FF0000FF"/>
        <rFont val="Tahoma"/>
        <family val="2"/>
      </rPr>
      <t>376.800</t>
    </r>
  </si>
  <si>
    <r>
      <t xml:space="preserve">T </t>
    </r>
    <r>
      <rPr>
        <u/>
        <sz val="8"/>
        <color rgb="FF0000FF"/>
        <rFont val="Tahoma"/>
        <family val="2"/>
      </rPr>
      <t>4874.000</t>
    </r>
  </si>
  <si>
    <r>
      <t xml:space="preserve">T </t>
    </r>
    <r>
      <rPr>
        <u/>
        <sz val="8"/>
        <color rgb="FF0000FF"/>
        <rFont val="Tahoma"/>
        <family val="2"/>
      </rPr>
      <t>342.700</t>
    </r>
  </si>
  <si>
    <r>
      <t xml:space="preserve">T </t>
    </r>
    <r>
      <rPr>
        <u/>
        <sz val="8"/>
        <color rgb="FF0000FF"/>
        <rFont val="Tahoma"/>
        <family val="2"/>
      </rPr>
      <t>4023.000</t>
    </r>
  </si>
  <si>
    <r>
      <t xml:space="preserve">TM </t>
    </r>
    <r>
      <rPr>
        <u/>
        <sz val="8"/>
        <color rgb="FF0000FF"/>
        <rFont val="Tahoma"/>
        <family val="2"/>
      </rPr>
      <t>49720.000</t>
    </r>
  </si>
  <si>
    <r>
      <t xml:space="preserve">M </t>
    </r>
    <r>
      <rPr>
        <u/>
        <sz val="8"/>
        <color rgb="FF0000FF"/>
        <rFont val="Tahoma"/>
        <family val="2"/>
      </rPr>
      <t>37040.000</t>
    </r>
  </si>
  <si>
    <r>
      <t xml:space="preserve">T </t>
    </r>
    <r>
      <rPr>
        <u/>
        <sz val="8"/>
        <color rgb="FF0000FF"/>
        <rFont val="Tahoma"/>
        <family val="2"/>
      </rPr>
      <t>114.888%</t>
    </r>
  </si>
  <si>
    <r>
      <t xml:space="preserve">T </t>
    </r>
    <r>
      <rPr>
        <u/>
        <sz val="8"/>
        <color rgb="FF0000FF"/>
        <rFont val="Tahoma"/>
        <family val="2"/>
      </rPr>
      <t>163.800</t>
    </r>
  </si>
  <si>
    <r>
      <t xml:space="preserve">T </t>
    </r>
    <r>
      <rPr>
        <u/>
        <sz val="8"/>
        <color rgb="FF0000FF"/>
        <rFont val="Tahoma"/>
        <family val="2"/>
      </rPr>
      <t>112.200</t>
    </r>
  </si>
  <si>
    <r>
      <t xml:space="preserve">T </t>
    </r>
    <r>
      <rPr>
        <u/>
        <sz val="8"/>
        <color rgb="FF0000FF"/>
        <rFont val="Tahoma"/>
        <family val="2"/>
      </rPr>
      <t>2.166</t>
    </r>
  </si>
  <si>
    <r>
      <t xml:space="preserve">T </t>
    </r>
    <r>
      <rPr>
        <u/>
        <sz val="8"/>
        <color rgb="FF0000FF"/>
        <rFont val="Tahoma"/>
        <family val="2"/>
      </rPr>
      <t>30.340</t>
    </r>
  </si>
  <si>
    <r>
      <t xml:space="preserve">T </t>
    </r>
    <r>
      <rPr>
        <u/>
        <sz val="8"/>
        <color rgb="FF0000FF"/>
        <rFont val="Tahoma"/>
        <family val="2"/>
      </rPr>
      <t>1.201</t>
    </r>
  </si>
  <si>
    <r>
      <t xml:space="preserve">T </t>
    </r>
    <r>
      <rPr>
        <u/>
        <sz val="8"/>
        <color rgb="FF0000FF"/>
        <rFont val="Tahoma"/>
        <family val="2"/>
      </rPr>
      <t>7.827</t>
    </r>
  </si>
  <si>
    <r>
      <t xml:space="preserve">TM </t>
    </r>
    <r>
      <rPr>
        <u/>
        <sz val="8"/>
        <color rgb="FF0000FF"/>
        <rFont val="Tahoma"/>
        <family val="2"/>
      </rPr>
      <t>82.600</t>
    </r>
  </si>
  <si>
    <r>
      <t xml:space="preserve">M </t>
    </r>
    <r>
      <rPr>
        <u/>
        <sz val="8"/>
        <color rgb="FF0000FF"/>
        <rFont val="Tahoma"/>
        <family val="2"/>
      </rPr>
      <t>272.100</t>
    </r>
  </si>
  <si>
    <r>
      <t xml:space="preserve">T </t>
    </r>
    <r>
      <rPr>
        <u/>
        <sz val="8"/>
        <color rgb="FF0000FF"/>
        <rFont val="Tahoma"/>
        <family val="2"/>
      </rPr>
      <t>0.622</t>
    </r>
  </si>
  <si>
    <r>
      <t xml:space="preserve">TM </t>
    </r>
    <r>
      <rPr>
        <u/>
        <sz val="8"/>
        <color rgb="FF0000FF"/>
        <rFont val="Tahoma"/>
        <family val="2"/>
      </rPr>
      <t>0.166</t>
    </r>
  </si>
  <si>
    <r>
      <t xml:space="preserve">T </t>
    </r>
    <r>
      <rPr>
        <u/>
        <sz val="8"/>
        <color rgb="FF0000FF"/>
        <rFont val="Tahoma"/>
        <family val="2"/>
      </rPr>
      <t>0.525</t>
    </r>
  </si>
  <si>
    <r>
      <t xml:space="preserve">T </t>
    </r>
    <r>
      <rPr>
        <u/>
        <sz val="8"/>
        <color rgb="FF0000FF"/>
        <rFont val="Tahoma"/>
        <family val="2"/>
      </rPr>
      <t>0.317</t>
    </r>
  </si>
  <si>
    <r>
      <t xml:space="preserve">TM </t>
    </r>
    <r>
      <rPr>
        <u/>
        <sz val="8"/>
        <color theme="1"/>
        <rFont val="Tahoma"/>
        <family val="2"/>
      </rPr>
      <t>213.100</t>
    </r>
  </si>
  <si>
    <r>
      <t xml:space="preserve">T </t>
    </r>
    <r>
      <rPr>
        <u/>
        <sz val="8"/>
        <color theme="1"/>
        <rFont val="Tahoma"/>
        <family val="2"/>
      </rPr>
      <t>116.987%</t>
    </r>
  </si>
  <si>
    <r>
      <t xml:space="preserve">TM </t>
    </r>
    <r>
      <rPr>
        <u/>
        <sz val="8"/>
        <color theme="1"/>
        <rFont val="Tahoma"/>
        <family val="2"/>
      </rPr>
      <t>212.400</t>
    </r>
  </si>
  <si>
    <r>
      <t xml:space="preserve">T </t>
    </r>
    <r>
      <rPr>
        <u/>
        <sz val="8"/>
        <color theme="1"/>
        <rFont val="Tahoma"/>
        <family val="2"/>
      </rPr>
      <t>116.641%</t>
    </r>
  </si>
  <si>
    <r>
      <t xml:space="preserve">TM </t>
    </r>
    <r>
      <rPr>
        <u/>
        <sz val="8"/>
        <color theme="1"/>
        <rFont val="Tahoma"/>
        <family val="2"/>
      </rPr>
      <t>211.300</t>
    </r>
  </si>
  <si>
    <r>
      <t xml:space="preserve">T </t>
    </r>
    <r>
      <rPr>
        <u/>
        <sz val="8"/>
        <color theme="1"/>
        <rFont val="Tahoma"/>
        <family val="2"/>
      </rPr>
      <t>117.134%</t>
    </r>
  </si>
  <si>
    <r>
      <t xml:space="preserve">TM </t>
    </r>
    <r>
      <rPr>
        <u/>
        <sz val="8"/>
        <color rgb="FF0000FF"/>
        <rFont val="Tahoma"/>
        <family val="2"/>
      </rPr>
      <t>212.300</t>
    </r>
  </si>
  <si>
    <r>
      <t xml:space="preserve">T </t>
    </r>
    <r>
      <rPr>
        <u/>
        <sz val="8"/>
        <color rgb="FF0000FF"/>
        <rFont val="Tahoma"/>
        <family val="2"/>
      </rPr>
      <t>116.921%</t>
    </r>
  </si>
  <si>
    <r>
      <t xml:space="preserve">TM </t>
    </r>
    <r>
      <rPr>
        <u/>
        <sz val="8"/>
        <color rgb="FF0000FF"/>
        <rFont val="Tahoma"/>
        <family val="2"/>
      </rPr>
      <t>0.869</t>
    </r>
  </si>
  <si>
    <r>
      <t xml:space="preserve">T </t>
    </r>
    <r>
      <rPr>
        <u/>
        <sz val="8"/>
        <color rgb="FF0000FF"/>
        <rFont val="Tahoma"/>
        <family val="2"/>
      </rPr>
      <t>0.253%</t>
    </r>
  </si>
  <si>
    <r>
      <t xml:space="preserve">TM </t>
    </r>
    <r>
      <rPr>
        <u/>
        <sz val="8"/>
        <color rgb="FF0000FF"/>
        <rFont val="Tahoma"/>
        <family val="2"/>
      </rPr>
      <t>0.409</t>
    </r>
  </si>
  <si>
    <r>
      <t xml:space="preserve">T </t>
    </r>
    <r>
      <rPr>
        <u/>
        <sz val="8"/>
        <color theme="1"/>
        <rFont val="Tahoma"/>
        <family val="2"/>
      </rPr>
      <t>115.866%</t>
    </r>
  </si>
  <si>
    <r>
      <t xml:space="preserve">T </t>
    </r>
    <r>
      <rPr>
        <u/>
        <sz val="8"/>
        <color theme="1"/>
        <rFont val="Tahoma"/>
        <family val="2"/>
      </rPr>
      <t>114.378%</t>
    </r>
  </si>
  <si>
    <r>
      <t xml:space="preserve">T </t>
    </r>
    <r>
      <rPr>
        <u/>
        <sz val="8"/>
        <color theme="1"/>
        <rFont val="Tahoma"/>
        <family val="2"/>
      </rPr>
      <t>115.525%</t>
    </r>
  </si>
  <si>
    <r>
      <t xml:space="preserve">T </t>
    </r>
    <r>
      <rPr>
        <u/>
        <sz val="8"/>
        <color rgb="FF0000FF"/>
        <rFont val="Tahoma"/>
        <family val="2"/>
      </rPr>
      <t>115.256%</t>
    </r>
  </si>
  <si>
    <r>
      <t xml:space="preserve">T </t>
    </r>
    <r>
      <rPr>
        <u/>
        <sz val="8"/>
        <color rgb="FF0000FF"/>
        <rFont val="Tahoma"/>
        <family val="2"/>
      </rPr>
      <t>0.779%</t>
    </r>
  </si>
  <si>
    <r>
      <t xml:space="preserve">T </t>
    </r>
    <r>
      <rPr>
        <u/>
        <sz val="8"/>
        <color rgb="FF0000FF"/>
        <rFont val="Tahoma"/>
        <family val="2"/>
      </rPr>
      <t>0.676</t>
    </r>
  </si>
  <si>
    <r>
      <t xml:space="preserve">T </t>
    </r>
    <r>
      <rPr>
        <u/>
        <sz val="8"/>
        <color theme="1"/>
        <rFont val="Tahoma"/>
        <family val="2"/>
      </rPr>
      <t>108.630%</t>
    </r>
  </si>
  <si>
    <r>
      <t xml:space="preserve">T </t>
    </r>
    <r>
      <rPr>
        <u/>
        <sz val="8"/>
        <color theme="1"/>
        <rFont val="Tahoma"/>
        <family val="2"/>
      </rPr>
      <t>108.044%</t>
    </r>
  </si>
  <si>
    <r>
      <t xml:space="preserve">T </t>
    </r>
    <r>
      <rPr>
        <u/>
        <sz val="8"/>
        <color theme="1"/>
        <rFont val="Tahoma"/>
        <family val="2"/>
      </rPr>
      <t>108.274%</t>
    </r>
  </si>
  <si>
    <r>
      <t xml:space="preserve">T </t>
    </r>
    <r>
      <rPr>
        <u/>
        <sz val="8"/>
        <color rgb="FF0000FF"/>
        <rFont val="Tahoma"/>
        <family val="2"/>
      </rPr>
      <t>108.316%</t>
    </r>
  </si>
  <si>
    <r>
      <t xml:space="preserve">T </t>
    </r>
    <r>
      <rPr>
        <u/>
        <sz val="8"/>
        <color rgb="FF0000FF"/>
        <rFont val="Tahoma"/>
        <family val="2"/>
      </rPr>
      <t>0.295%</t>
    </r>
  </si>
  <si>
    <r>
      <t>EMW-64-C1</t>
    </r>
    <r>
      <rPr>
        <sz val="7"/>
        <color theme="1"/>
        <rFont val="Tahoma"/>
        <family val="2"/>
      </rPr>
      <t>2/25/2014 8:09:31 PM</t>
    </r>
  </si>
  <si>
    <r>
      <t xml:space="preserve">T </t>
    </r>
    <r>
      <rPr>
        <u/>
        <sz val="8"/>
        <color theme="1"/>
        <rFont val="Tahoma"/>
        <family val="2"/>
      </rPr>
      <t>228.300</t>
    </r>
  </si>
  <si>
    <r>
      <t xml:space="preserve">T </t>
    </r>
    <r>
      <rPr>
        <u/>
        <sz val="8"/>
        <color theme="1"/>
        <rFont val="Tahoma"/>
        <family val="2"/>
      </rPr>
      <t>3889.000</t>
    </r>
  </si>
  <si>
    <r>
      <t xml:space="preserve">T </t>
    </r>
    <r>
      <rPr>
        <u/>
        <sz val="8"/>
        <color theme="1"/>
        <rFont val="Tahoma"/>
        <family val="2"/>
      </rPr>
      <t>896.100</t>
    </r>
  </si>
  <si>
    <r>
      <t xml:space="preserve">T </t>
    </r>
    <r>
      <rPr>
        <u/>
        <sz val="8"/>
        <color theme="1"/>
        <rFont val="Tahoma"/>
        <family val="2"/>
      </rPr>
      <t>4370.000</t>
    </r>
  </si>
  <si>
    <r>
      <t xml:space="preserve">TM </t>
    </r>
    <r>
      <rPr>
        <u/>
        <sz val="8"/>
        <color theme="1"/>
        <rFont val="Tahoma"/>
        <family val="2"/>
      </rPr>
      <t>46970.000</t>
    </r>
  </si>
  <si>
    <r>
      <t xml:space="preserve">M </t>
    </r>
    <r>
      <rPr>
        <u/>
        <sz val="8"/>
        <color theme="1"/>
        <rFont val="Tahoma"/>
        <family val="2"/>
      </rPr>
      <t>33630.000</t>
    </r>
  </si>
  <si>
    <r>
      <t xml:space="preserve">T </t>
    </r>
    <r>
      <rPr>
        <u/>
        <sz val="8"/>
        <color theme="1"/>
        <rFont val="Tahoma"/>
        <family val="2"/>
      </rPr>
      <t>113.259%</t>
    </r>
  </si>
  <si>
    <r>
      <t xml:space="preserve">T </t>
    </r>
    <r>
      <rPr>
        <u/>
        <sz val="8"/>
        <color theme="1"/>
        <rFont val="Tahoma"/>
        <family val="2"/>
      </rPr>
      <t>135.100</t>
    </r>
  </si>
  <si>
    <r>
      <t xml:space="preserve">T </t>
    </r>
    <r>
      <rPr>
        <u/>
        <sz val="8"/>
        <color theme="1"/>
        <rFont val="Tahoma"/>
        <family val="2"/>
      </rPr>
      <t>231.400</t>
    </r>
  </si>
  <si>
    <r>
      <t xml:space="preserve">T </t>
    </r>
    <r>
      <rPr>
        <u/>
        <sz val="8"/>
        <color theme="1"/>
        <rFont val="Tahoma"/>
        <family val="2"/>
      </rPr>
      <t>3922.000</t>
    </r>
  </si>
  <si>
    <r>
      <t xml:space="preserve">T </t>
    </r>
    <r>
      <rPr>
        <u/>
        <sz val="8"/>
        <color theme="1"/>
        <rFont val="Tahoma"/>
        <family val="2"/>
      </rPr>
      <t>892.300</t>
    </r>
  </si>
  <si>
    <r>
      <t xml:space="preserve">T </t>
    </r>
    <r>
      <rPr>
        <u/>
        <sz val="8"/>
        <color theme="1"/>
        <rFont val="Tahoma"/>
        <family val="2"/>
      </rPr>
      <t>4393.000</t>
    </r>
  </si>
  <si>
    <r>
      <t xml:space="preserve">TM </t>
    </r>
    <r>
      <rPr>
        <u/>
        <sz val="8"/>
        <color theme="1"/>
        <rFont val="Tahoma"/>
        <family val="2"/>
      </rPr>
      <t>46900.000</t>
    </r>
  </si>
  <si>
    <r>
      <t xml:space="preserve">M </t>
    </r>
    <r>
      <rPr>
        <u/>
        <sz val="8"/>
        <color theme="1"/>
        <rFont val="Tahoma"/>
        <family val="2"/>
      </rPr>
      <t>33220.000</t>
    </r>
  </si>
  <si>
    <r>
      <t xml:space="preserve">T </t>
    </r>
    <r>
      <rPr>
        <u/>
        <sz val="8"/>
        <color theme="1"/>
        <rFont val="Tahoma"/>
        <family val="2"/>
      </rPr>
      <t>113.147%</t>
    </r>
  </si>
  <si>
    <r>
      <t xml:space="preserve">T </t>
    </r>
    <r>
      <rPr>
        <u/>
        <sz val="8"/>
        <color theme="1"/>
        <rFont val="Tahoma"/>
        <family val="2"/>
      </rPr>
      <t>177.700</t>
    </r>
  </si>
  <si>
    <r>
      <t xml:space="preserve">T </t>
    </r>
    <r>
      <rPr>
        <u/>
        <sz val="8"/>
        <color theme="1"/>
        <rFont val="Tahoma"/>
        <family val="2"/>
      </rPr>
      <t>135.400</t>
    </r>
  </si>
  <si>
    <r>
      <t xml:space="preserve">T </t>
    </r>
    <r>
      <rPr>
        <u/>
        <sz val="8"/>
        <color theme="1"/>
        <rFont val="Tahoma"/>
        <family val="2"/>
      </rPr>
      <t>231.700</t>
    </r>
  </si>
  <si>
    <r>
      <t xml:space="preserve">T </t>
    </r>
    <r>
      <rPr>
        <u/>
        <sz val="8"/>
        <color theme="1"/>
        <rFont val="Tahoma"/>
        <family val="2"/>
      </rPr>
      <t>3921.000</t>
    </r>
  </si>
  <si>
    <r>
      <t xml:space="preserve">T </t>
    </r>
    <r>
      <rPr>
        <u/>
        <sz val="8"/>
        <color theme="1"/>
        <rFont val="Tahoma"/>
        <family val="2"/>
      </rPr>
      <t>892.800</t>
    </r>
  </si>
  <si>
    <r>
      <t xml:space="preserve">T </t>
    </r>
    <r>
      <rPr>
        <u/>
        <sz val="8"/>
        <color theme="1"/>
        <rFont val="Tahoma"/>
        <family val="2"/>
      </rPr>
      <t>4436.000</t>
    </r>
  </si>
  <si>
    <r>
      <t xml:space="preserve">TM </t>
    </r>
    <r>
      <rPr>
        <u/>
        <sz val="8"/>
        <color theme="1"/>
        <rFont val="Tahoma"/>
        <family val="2"/>
      </rPr>
      <t>46880.000</t>
    </r>
  </si>
  <si>
    <r>
      <t xml:space="preserve">M </t>
    </r>
    <r>
      <rPr>
        <u/>
        <sz val="8"/>
        <color theme="1"/>
        <rFont val="Tahoma"/>
        <family val="2"/>
      </rPr>
      <t>33320.000</t>
    </r>
  </si>
  <si>
    <r>
      <t xml:space="preserve">T </t>
    </r>
    <r>
      <rPr>
        <u/>
        <sz val="8"/>
        <color theme="1"/>
        <rFont val="Tahoma"/>
        <family val="2"/>
      </rPr>
      <t>113.337%</t>
    </r>
  </si>
  <si>
    <r>
      <t xml:space="preserve">T </t>
    </r>
    <r>
      <rPr>
        <u/>
        <sz val="8"/>
        <color theme="1"/>
        <rFont val="Tahoma"/>
        <family val="2"/>
      </rPr>
      <t>175.900</t>
    </r>
  </si>
  <si>
    <r>
      <t xml:space="preserve">T </t>
    </r>
    <r>
      <rPr>
        <u/>
        <sz val="8"/>
        <color theme="1"/>
        <rFont val="Tahoma"/>
        <family val="2"/>
      </rPr>
      <t>134.400</t>
    </r>
  </si>
  <si>
    <r>
      <t xml:space="preserve">T </t>
    </r>
    <r>
      <rPr>
        <u/>
        <sz val="8"/>
        <color rgb="FF0000FF"/>
        <rFont val="Tahoma"/>
        <family val="2"/>
      </rPr>
      <t>230.400</t>
    </r>
  </si>
  <si>
    <r>
      <t xml:space="preserve">T </t>
    </r>
    <r>
      <rPr>
        <u/>
        <sz val="8"/>
        <color rgb="FF0000FF"/>
        <rFont val="Tahoma"/>
        <family val="2"/>
      </rPr>
      <t>3910.000</t>
    </r>
  </si>
  <si>
    <r>
      <t xml:space="preserve">T </t>
    </r>
    <r>
      <rPr>
        <u/>
        <sz val="8"/>
        <color rgb="FF0000FF"/>
        <rFont val="Tahoma"/>
        <family val="2"/>
      </rPr>
      <t>893.700</t>
    </r>
  </si>
  <si>
    <r>
      <t xml:space="preserve">T </t>
    </r>
    <r>
      <rPr>
        <u/>
        <sz val="8"/>
        <color rgb="FF0000FF"/>
        <rFont val="Tahoma"/>
        <family val="2"/>
      </rPr>
      <t>4400.000</t>
    </r>
  </si>
  <si>
    <r>
      <t xml:space="preserve">TM </t>
    </r>
    <r>
      <rPr>
        <u/>
        <sz val="8"/>
        <color rgb="FF0000FF"/>
        <rFont val="Tahoma"/>
        <family val="2"/>
      </rPr>
      <t>46910.000</t>
    </r>
  </si>
  <si>
    <r>
      <t xml:space="preserve">M </t>
    </r>
    <r>
      <rPr>
        <u/>
        <sz val="8"/>
        <color rgb="FF0000FF"/>
        <rFont val="Tahoma"/>
        <family val="2"/>
      </rPr>
      <t>33390.000</t>
    </r>
  </si>
  <si>
    <r>
      <t xml:space="preserve">T </t>
    </r>
    <r>
      <rPr>
        <u/>
        <sz val="8"/>
        <color rgb="FF0000FF"/>
        <rFont val="Tahoma"/>
        <family val="2"/>
      </rPr>
      <t>113.248%</t>
    </r>
  </si>
  <si>
    <r>
      <t xml:space="preserve">T </t>
    </r>
    <r>
      <rPr>
        <u/>
        <sz val="8"/>
        <color rgb="FF0000FF"/>
        <rFont val="Tahoma"/>
        <family val="2"/>
      </rPr>
      <t>177.500</t>
    </r>
  </si>
  <si>
    <r>
      <t xml:space="preserve">T </t>
    </r>
    <r>
      <rPr>
        <u/>
        <sz val="8"/>
        <color rgb="FF0000FF"/>
        <rFont val="Tahoma"/>
        <family val="2"/>
      </rPr>
      <t>135.000</t>
    </r>
  </si>
  <si>
    <r>
      <t xml:space="preserve">T </t>
    </r>
    <r>
      <rPr>
        <u/>
        <sz val="8"/>
        <color rgb="FF0000FF"/>
        <rFont val="Tahoma"/>
        <family val="2"/>
      </rPr>
      <t>1.886</t>
    </r>
  </si>
  <si>
    <r>
      <t xml:space="preserve">T </t>
    </r>
    <r>
      <rPr>
        <u/>
        <sz val="8"/>
        <color rgb="FF0000FF"/>
        <rFont val="Tahoma"/>
        <family val="2"/>
      </rPr>
      <t>19.040</t>
    </r>
  </si>
  <si>
    <r>
      <t xml:space="preserve">T </t>
    </r>
    <r>
      <rPr>
        <u/>
        <sz val="8"/>
        <color rgb="FF0000FF"/>
        <rFont val="Tahoma"/>
        <family val="2"/>
      </rPr>
      <t>2.058</t>
    </r>
  </si>
  <si>
    <r>
      <t xml:space="preserve">T </t>
    </r>
    <r>
      <rPr>
        <u/>
        <sz val="8"/>
        <color rgb="FF0000FF"/>
        <rFont val="Tahoma"/>
        <family val="2"/>
      </rPr>
      <t>33.960</t>
    </r>
  </si>
  <si>
    <r>
      <t xml:space="preserve">TM </t>
    </r>
    <r>
      <rPr>
        <u/>
        <sz val="8"/>
        <color rgb="FF0000FF"/>
        <rFont val="Tahoma"/>
        <family val="2"/>
      </rPr>
      <t>48.490</t>
    </r>
  </si>
  <si>
    <r>
      <t xml:space="preserve">M </t>
    </r>
    <r>
      <rPr>
        <u/>
        <sz val="8"/>
        <color rgb="FF0000FF"/>
        <rFont val="Tahoma"/>
        <family val="2"/>
      </rPr>
      <t>212.900</t>
    </r>
  </si>
  <si>
    <r>
      <t xml:space="preserve">T </t>
    </r>
    <r>
      <rPr>
        <u/>
        <sz val="8"/>
        <color rgb="FF0000FF"/>
        <rFont val="Tahoma"/>
        <family val="2"/>
      </rPr>
      <t>0.095%</t>
    </r>
  </si>
  <si>
    <r>
      <t xml:space="preserve">T </t>
    </r>
    <r>
      <rPr>
        <u/>
        <sz val="8"/>
        <color rgb="FF0000FF"/>
        <rFont val="Tahoma"/>
        <family val="2"/>
      </rPr>
      <t>1.488</t>
    </r>
  </si>
  <si>
    <r>
      <t xml:space="preserve">T </t>
    </r>
    <r>
      <rPr>
        <u/>
        <sz val="8"/>
        <color rgb="FF0000FF"/>
        <rFont val="Tahoma"/>
        <family val="2"/>
      </rPr>
      <t>0.818</t>
    </r>
  </si>
  <si>
    <r>
      <t xml:space="preserve">T </t>
    </r>
    <r>
      <rPr>
        <u/>
        <sz val="8"/>
        <color rgb="FF0000FF"/>
        <rFont val="Tahoma"/>
        <family val="2"/>
      </rPr>
      <t>0.230</t>
    </r>
  </si>
  <si>
    <r>
      <t xml:space="preserve">TM </t>
    </r>
    <r>
      <rPr>
        <u/>
        <sz val="8"/>
        <color rgb="FF0000FF"/>
        <rFont val="Tahoma"/>
        <family val="2"/>
      </rPr>
      <t>0.103</t>
    </r>
  </si>
  <si>
    <r>
      <t xml:space="preserve">M </t>
    </r>
    <r>
      <rPr>
        <u/>
        <sz val="8"/>
        <color rgb="FF0000FF"/>
        <rFont val="Tahoma"/>
        <family val="2"/>
      </rPr>
      <t>0.638</t>
    </r>
  </si>
  <si>
    <r>
      <t xml:space="preserve">T </t>
    </r>
    <r>
      <rPr>
        <u/>
        <sz val="8"/>
        <color rgb="FF0000FF"/>
        <rFont val="Tahoma"/>
        <family val="2"/>
      </rPr>
      <t>0.084</t>
    </r>
  </si>
  <si>
    <r>
      <t xml:space="preserve">T </t>
    </r>
    <r>
      <rPr>
        <u/>
        <sz val="8"/>
        <color rgb="FF0000FF"/>
        <rFont val="Tahoma"/>
        <family val="2"/>
      </rPr>
      <t>0.838</t>
    </r>
  </si>
  <si>
    <r>
      <t xml:space="preserve">TM </t>
    </r>
    <r>
      <rPr>
        <u/>
        <sz val="8"/>
        <color theme="1"/>
        <rFont val="Tahoma"/>
        <family val="2"/>
      </rPr>
      <t>216.300</t>
    </r>
  </si>
  <si>
    <r>
      <t xml:space="preserve">TM </t>
    </r>
    <r>
      <rPr>
        <u/>
        <sz val="8"/>
        <color theme="1"/>
        <rFont val="Tahoma"/>
        <family val="2"/>
      </rPr>
      <t>216.700</t>
    </r>
  </si>
  <si>
    <r>
      <t xml:space="preserve">T </t>
    </r>
    <r>
      <rPr>
        <u/>
        <sz val="8"/>
        <color theme="1"/>
        <rFont val="Tahoma"/>
        <family val="2"/>
      </rPr>
      <t>115.068%</t>
    </r>
  </si>
  <si>
    <r>
      <t xml:space="preserve">TM </t>
    </r>
    <r>
      <rPr>
        <u/>
        <sz val="8"/>
        <color theme="1"/>
        <rFont val="Tahoma"/>
        <family val="2"/>
      </rPr>
      <t>216.500</t>
    </r>
  </si>
  <si>
    <r>
      <t xml:space="preserve">T </t>
    </r>
    <r>
      <rPr>
        <u/>
        <sz val="8"/>
        <color theme="1"/>
        <rFont val="Tahoma"/>
        <family val="2"/>
      </rPr>
      <t>114.985%</t>
    </r>
  </si>
  <si>
    <r>
      <t xml:space="preserve">TM </t>
    </r>
    <r>
      <rPr>
        <u/>
        <sz val="8"/>
        <color rgb="FF0000FF"/>
        <rFont val="Tahoma"/>
        <family val="2"/>
      </rPr>
      <t>216.500</t>
    </r>
  </si>
  <si>
    <r>
      <t xml:space="preserve">T </t>
    </r>
    <r>
      <rPr>
        <u/>
        <sz val="8"/>
        <color rgb="FF0000FF"/>
        <rFont val="Tahoma"/>
        <family val="2"/>
      </rPr>
      <t>115.379%</t>
    </r>
  </si>
  <si>
    <r>
      <t xml:space="preserve">TM </t>
    </r>
    <r>
      <rPr>
        <u/>
        <sz val="8"/>
        <color rgb="FF0000FF"/>
        <rFont val="Tahoma"/>
        <family val="2"/>
      </rPr>
      <t>0.225</t>
    </r>
  </si>
  <si>
    <r>
      <t xml:space="preserve">T </t>
    </r>
    <r>
      <rPr>
        <u/>
        <sz val="8"/>
        <color rgb="FF0000FF"/>
        <rFont val="Tahoma"/>
        <family val="2"/>
      </rPr>
      <t>0.611%</t>
    </r>
  </si>
  <si>
    <r>
      <t xml:space="preserve">T </t>
    </r>
    <r>
      <rPr>
        <u/>
        <sz val="8"/>
        <color rgb="FF0000FF"/>
        <rFont val="Tahoma"/>
        <family val="2"/>
      </rPr>
      <t>0.530</t>
    </r>
  </si>
  <si>
    <r>
      <t xml:space="preserve">T </t>
    </r>
    <r>
      <rPr>
        <u/>
        <sz val="8"/>
        <color theme="1"/>
        <rFont val="Tahoma"/>
        <family val="2"/>
      </rPr>
      <t>114.956%</t>
    </r>
  </si>
  <si>
    <r>
      <t xml:space="preserve">T </t>
    </r>
    <r>
      <rPr>
        <u/>
        <sz val="8"/>
        <color theme="1"/>
        <rFont val="Tahoma"/>
        <family val="2"/>
      </rPr>
      <t>114.151%</t>
    </r>
  </si>
  <si>
    <r>
      <t xml:space="preserve">T </t>
    </r>
    <r>
      <rPr>
        <u/>
        <sz val="8"/>
        <color rgb="FF0000FF"/>
        <rFont val="Tahoma"/>
        <family val="2"/>
      </rPr>
      <t>114.795%</t>
    </r>
  </si>
  <si>
    <r>
      <t xml:space="preserve">T </t>
    </r>
    <r>
      <rPr>
        <u/>
        <sz val="8"/>
        <color rgb="FF0000FF"/>
        <rFont val="Tahoma"/>
        <family val="2"/>
      </rPr>
      <t>0.580%</t>
    </r>
  </si>
  <si>
    <r>
      <t xml:space="preserve">T </t>
    </r>
    <r>
      <rPr>
        <u/>
        <sz val="8"/>
        <color rgb="FF0000FF"/>
        <rFont val="Tahoma"/>
        <family val="2"/>
      </rPr>
      <t>0.505</t>
    </r>
  </si>
  <si>
    <r>
      <t xml:space="preserve">T </t>
    </r>
    <r>
      <rPr>
        <u/>
        <sz val="8"/>
        <color theme="1"/>
        <rFont val="Tahoma"/>
        <family val="2"/>
      </rPr>
      <t>108.430%</t>
    </r>
  </si>
  <si>
    <r>
      <t xml:space="preserve">T </t>
    </r>
    <r>
      <rPr>
        <u/>
        <sz val="8"/>
        <color theme="1"/>
        <rFont val="Tahoma"/>
        <family val="2"/>
      </rPr>
      <t>108.686%</t>
    </r>
  </si>
  <si>
    <r>
      <t xml:space="preserve">T </t>
    </r>
    <r>
      <rPr>
        <u/>
        <sz val="8"/>
        <color theme="1"/>
        <rFont val="Tahoma"/>
        <family val="2"/>
      </rPr>
      <t>109.172%</t>
    </r>
  </si>
  <si>
    <r>
      <t xml:space="preserve">T </t>
    </r>
    <r>
      <rPr>
        <u/>
        <sz val="8"/>
        <color rgb="FF0000FF"/>
        <rFont val="Tahoma"/>
        <family val="2"/>
      </rPr>
      <t>108.762%</t>
    </r>
  </si>
  <si>
    <r>
      <t xml:space="preserve">T </t>
    </r>
    <r>
      <rPr>
        <u/>
        <sz val="8"/>
        <color rgb="FF0000FF"/>
        <rFont val="Tahoma"/>
        <family val="2"/>
      </rPr>
      <t>0.377%</t>
    </r>
  </si>
  <si>
    <r>
      <t xml:space="preserve">T </t>
    </r>
    <r>
      <rPr>
        <u/>
        <sz val="8"/>
        <color rgb="FF0000FF"/>
        <rFont val="Tahoma"/>
        <family val="2"/>
      </rPr>
      <t>0.347</t>
    </r>
  </si>
  <si>
    <r>
      <t>EME-66-C1</t>
    </r>
    <r>
      <rPr>
        <sz val="7"/>
        <color theme="1"/>
        <rFont val="Tahoma"/>
        <family val="2"/>
      </rPr>
      <t>2/25/2014 8:16:57 PM</t>
    </r>
  </si>
  <si>
    <r>
      <t xml:space="preserve">T </t>
    </r>
    <r>
      <rPr>
        <u/>
        <sz val="8"/>
        <color theme="1"/>
        <rFont val="Tahoma"/>
        <family val="2"/>
      </rPr>
      <t>312.000</t>
    </r>
  </si>
  <si>
    <r>
      <t xml:space="preserve">T </t>
    </r>
    <r>
      <rPr>
        <u/>
        <sz val="8"/>
        <color theme="1"/>
        <rFont val="Tahoma"/>
        <family val="2"/>
      </rPr>
      <t>6159.000</t>
    </r>
  </si>
  <si>
    <r>
      <t xml:space="preserve">T </t>
    </r>
    <r>
      <rPr>
        <u/>
        <sz val="8"/>
        <color theme="1"/>
        <rFont val="Tahoma"/>
        <family val="2"/>
      </rPr>
      <t>1077.000</t>
    </r>
  </si>
  <si>
    <r>
      <t xml:space="preserve">T </t>
    </r>
    <r>
      <rPr>
        <u/>
        <sz val="8"/>
        <color theme="1"/>
        <rFont val="Tahoma"/>
        <family val="2"/>
      </rPr>
      <t>3416.000</t>
    </r>
  </si>
  <si>
    <r>
      <t xml:space="preserve">TM </t>
    </r>
    <r>
      <rPr>
        <u/>
        <sz val="8"/>
        <color theme="1"/>
        <rFont val="Tahoma"/>
        <family val="2"/>
      </rPr>
      <t>39190.000</t>
    </r>
  </si>
  <si>
    <r>
      <t xml:space="preserve">T </t>
    </r>
    <r>
      <rPr>
        <u/>
        <sz val="8"/>
        <color theme="1"/>
        <rFont val="Tahoma"/>
        <family val="2"/>
      </rPr>
      <t>112.513%</t>
    </r>
  </si>
  <si>
    <r>
      <t xml:space="preserve">T </t>
    </r>
    <r>
      <rPr>
        <u/>
        <sz val="8"/>
        <color theme="1"/>
        <rFont val="Tahoma"/>
        <family val="2"/>
      </rPr>
      <t>266.800</t>
    </r>
  </si>
  <si>
    <r>
      <t xml:space="preserve">T </t>
    </r>
    <r>
      <rPr>
        <u/>
        <sz val="8"/>
        <color theme="1"/>
        <rFont val="Tahoma"/>
        <family val="2"/>
      </rPr>
      <t>176.200</t>
    </r>
  </si>
  <si>
    <r>
      <t xml:space="preserve">T </t>
    </r>
    <r>
      <rPr>
        <u/>
        <sz val="8"/>
        <color theme="1"/>
        <rFont val="Tahoma"/>
        <family val="2"/>
      </rPr>
      <t>6213.000</t>
    </r>
  </si>
  <si>
    <r>
      <t xml:space="preserve">T </t>
    </r>
    <r>
      <rPr>
        <u/>
        <sz val="8"/>
        <color theme="1"/>
        <rFont val="Tahoma"/>
        <family val="2"/>
      </rPr>
      <t>1085.000</t>
    </r>
  </si>
  <si>
    <r>
      <t xml:space="preserve">T </t>
    </r>
    <r>
      <rPr>
        <u/>
        <sz val="8"/>
        <color theme="1"/>
        <rFont val="Tahoma"/>
        <family val="2"/>
      </rPr>
      <t>3434.000</t>
    </r>
  </si>
  <si>
    <r>
      <t xml:space="preserve">TM </t>
    </r>
    <r>
      <rPr>
        <u/>
        <sz val="8"/>
        <color theme="1"/>
        <rFont val="Tahoma"/>
        <family val="2"/>
      </rPr>
      <t>39360.000</t>
    </r>
  </si>
  <si>
    <r>
      <t xml:space="preserve">M </t>
    </r>
    <r>
      <rPr>
        <u/>
        <sz val="8"/>
        <color theme="1"/>
        <rFont val="Tahoma"/>
        <family val="2"/>
      </rPr>
      <t>54680.000</t>
    </r>
  </si>
  <si>
    <r>
      <t xml:space="preserve">T </t>
    </r>
    <r>
      <rPr>
        <u/>
        <sz val="8"/>
        <color theme="1"/>
        <rFont val="Tahoma"/>
        <family val="2"/>
      </rPr>
      <t>112.381%</t>
    </r>
  </si>
  <si>
    <r>
      <t xml:space="preserve">T </t>
    </r>
    <r>
      <rPr>
        <u/>
        <sz val="8"/>
        <color theme="1"/>
        <rFont val="Tahoma"/>
        <family val="2"/>
      </rPr>
      <t>267.900</t>
    </r>
  </si>
  <si>
    <r>
      <t xml:space="preserve">T </t>
    </r>
    <r>
      <rPr>
        <u/>
        <sz val="8"/>
        <color theme="1"/>
        <rFont val="Tahoma"/>
        <family val="2"/>
      </rPr>
      <t>175.700</t>
    </r>
  </si>
  <si>
    <r>
      <t xml:space="preserve">T </t>
    </r>
    <r>
      <rPr>
        <u/>
        <sz val="8"/>
        <color theme="1"/>
        <rFont val="Tahoma"/>
        <family val="2"/>
      </rPr>
      <t>6235.000</t>
    </r>
  </si>
  <si>
    <r>
      <t xml:space="preserve">T </t>
    </r>
    <r>
      <rPr>
        <u/>
        <sz val="8"/>
        <color theme="1"/>
        <rFont val="Tahoma"/>
        <family val="2"/>
      </rPr>
      <t>3479.000</t>
    </r>
  </si>
  <si>
    <r>
      <t xml:space="preserve">TM </t>
    </r>
    <r>
      <rPr>
        <u/>
        <sz val="8"/>
        <color theme="1"/>
        <rFont val="Tahoma"/>
        <family val="2"/>
      </rPr>
      <t>39550.000</t>
    </r>
  </si>
  <si>
    <r>
      <t xml:space="preserve">M </t>
    </r>
    <r>
      <rPr>
        <u/>
        <sz val="8"/>
        <color theme="1"/>
        <rFont val="Tahoma"/>
        <family val="2"/>
      </rPr>
      <t>53730.000</t>
    </r>
  </si>
  <si>
    <r>
      <t xml:space="preserve">T </t>
    </r>
    <r>
      <rPr>
        <u/>
        <sz val="8"/>
        <color theme="1"/>
        <rFont val="Tahoma"/>
        <family val="2"/>
      </rPr>
      <t>110.634%</t>
    </r>
  </si>
  <si>
    <r>
      <t xml:space="preserve">T </t>
    </r>
    <r>
      <rPr>
        <u/>
        <sz val="8"/>
        <color theme="1"/>
        <rFont val="Tahoma"/>
        <family val="2"/>
      </rPr>
      <t>271.500</t>
    </r>
  </si>
  <si>
    <r>
      <t xml:space="preserve">T </t>
    </r>
    <r>
      <rPr>
        <u/>
        <sz val="8"/>
        <color rgb="FF0000FF"/>
        <rFont val="Tahoma"/>
        <family val="2"/>
      </rPr>
      <t>311.800</t>
    </r>
  </si>
  <si>
    <r>
      <t xml:space="preserve">T </t>
    </r>
    <r>
      <rPr>
        <u/>
        <sz val="8"/>
        <color rgb="FF0000FF"/>
        <rFont val="Tahoma"/>
        <family val="2"/>
      </rPr>
      <t>6202.000</t>
    </r>
  </si>
  <si>
    <r>
      <t xml:space="preserve">T </t>
    </r>
    <r>
      <rPr>
        <u/>
        <sz val="8"/>
        <color rgb="FF0000FF"/>
        <rFont val="Tahoma"/>
        <family val="2"/>
      </rPr>
      <t>1080.000</t>
    </r>
  </si>
  <si>
    <r>
      <t xml:space="preserve">T </t>
    </r>
    <r>
      <rPr>
        <u/>
        <sz val="8"/>
        <color rgb="FF0000FF"/>
        <rFont val="Tahoma"/>
        <family val="2"/>
      </rPr>
      <t>3443.000</t>
    </r>
  </si>
  <si>
    <r>
      <t xml:space="preserve">TM </t>
    </r>
    <r>
      <rPr>
        <u/>
        <sz val="8"/>
        <color rgb="FF0000FF"/>
        <rFont val="Tahoma"/>
        <family val="2"/>
      </rPr>
      <t>39370.000</t>
    </r>
  </si>
  <si>
    <r>
      <t xml:space="preserve">M </t>
    </r>
    <r>
      <rPr>
        <u/>
        <sz val="8"/>
        <color rgb="FF0000FF"/>
        <rFont val="Tahoma"/>
        <family val="2"/>
      </rPr>
      <t>54120.000</t>
    </r>
  </si>
  <si>
    <r>
      <t xml:space="preserve">T </t>
    </r>
    <r>
      <rPr>
        <u/>
        <sz val="8"/>
        <color rgb="FF0000FF"/>
        <rFont val="Tahoma"/>
        <family val="2"/>
      </rPr>
      <t>111.843%</t>
    </r>
  </si>
  <si>
    <r>
      <t xml:space="preserve">T </t>
    </r>
    <r>
      <rPr>
        <u/>
        <sz val="8"/>
        <color rgb="FF0000FF"/>
        <rFont val="Tahoma"/>
        <family val="2"/>
      </rPr>
      <t>268.700</t>
    </r>
  </si>
  <si>
    <r>
      <t xml:space="preserve">T </t>
    </r>
    <r>
      <rPr>
        <u/>
        <sz val="8"/>
        <color rgb="FF0000FF"/>
        <rFont val="Tahoma"/>
        <family val="2"/>
      </rPr>
      <t>176.200</t>
    </r>
  </si>
  <si>
    <r>
      <t xml:space="preserve">T </t>
    </r>
    <r>
      <rPr>
        <u/>
        <sz val="8"/>
        <color rgb="FF0000FF"/>
        <rFont val="Tahoma"/>
        <family val="2"/>
      </rPr>
      <t>0.222</t>
    </r>
  </si>
  <si>
    <r>
      <t xml:space="preserve">T </t>
    </r>
    <r>
      <rPr>
        <u/>
        <sz val="8"/>
        <color rgb="FF0000FF"/>
        <rFont val="Tahoma"/>
        <family val="2"/>
      </rPr>
      <t>39.230</t>
    </r>
  </si>
  <si>
    <r>
      <t xml:space="preserve">T </t>
    </r>
    <r>
      <rPr>
        <u/>
        <sz val="8"/>
        <color rgb="FF0000FF"/>
        <rFont val="Tahoma"/>
        <family val="2"/>
      </rPr>
      <t>4.404</t>
    </r>
  </si>
  <si>
    <r>
      <t xml:space="preserve">T </t>
    </r>
    <r>
      <rPr>
        <u/>
        <sz val="8"/>
        <color rgb="FF0000FF"/>
        <rFont val="Tahoma"/>
        <family val="2"/>
      </rPr>
      <t>32.440</t>
    </r>
  </si>
  <si>
    <r>
      <t xml:space="preserve">TM </t>
    </r>
    <r>
      <rPr>
        <u/>
        <sz val="8"/>
        <color rgb="FF0000FF"/>
        <rFont val="Tahoma"/>
        <family val="2"/>
      </rPr>
      <t>182.100</t>
    </r>
  </si>
  <si>
    <r>
      <t xml:space="preserve">M </t>
    </r>
    <r>
      <rPr>
        <u/>
        <sz val="8"/>
        <color rgb="FF0000FF"/>
        <rFont val="Tahoma"/>
        <family val="2"/>
      </rPr>
      <t>493.300</t>
    </r>
  </si>
  <si>
    <r>
      <t xml:space="preserve">T </t>
    </r>
    <r>
      <rPr>
        <u/>
        <sz val="8"/>
        <color rgb="FF0000FF"/>
        <rFont val="Tahoma"/>
        <family val="2"/>
      </rPr>
      <t>1.049%</t>
    </r>
  </si>
  <si>
    <r>
      <t xml:space="preserve">T </t>
    </r>
    <r>
      <rPr>
        <u/>
        <sz val="8"/>
        <color rgb="FF0000FF"/>
        <rFont val="Tahoma"/>
        <family val="2"/>
      </rPr>
      <t>2.480</t>
    </r>
  </si>
  <si>
    <r>
      <t xml:space="preserve">T </t>
    </r>
    <r>
      <rPr>
        <u/>
        <sz val="8"/>
        <color rgb="FF0000FF"/>
        <rFont val="Tahoma"/>
        <family val="2"/>
      </rPr>
      <t>0.532</t>
    </r>
  </si>
  <si>
    <r>
      <t xml:space="preserve">T </t>
    </r>
    <r>
      <rPr>
        <u/>
        <sz val="8"/>
        <color rgb="FF0000FF"/>
        <rFont val="Tahoma"/>
        <family val="2"/>
      </rPr>
      <t>0.071</t>
    </r>
  </si>
  <si>
    <r>
      <t xml:space="preserve">T </t>
    </r>
    <r>
      <rPr>
        <u/>
        <sz val="8"/>
        <color rgb="FF0000FF"/>
        <rFont val="Tahoma"/>
        <family val="2"/>
      </rPr>
      <t>0.632</t>
    </r>
  </si>
  <si>
    <r>
      <t xml:space="preserve">T </t>
    </r>
    <r>
      <rPr>
        <u/>
        <sz val="8"/>
        <color rgb="FF0000FF"/>
        <rFont val="Tahoma"/>
        <family val="2"/>
      </rPr>
      <t>0.942</t>
    </r>
  </si>
  <si>
    <r>
      <t xml:space="preserve">TM </t>
    </r>
    <r>
      <rPr>
        <u/>
        <sz val="8"/>
        <color rgb="FF0000FF"/>
        <rFont val="Tahoma"/>
        <family val="2"/>
      </rPr>
      <t>0.463</t>
    </r>
  </si>
  <si>
    <r>
      <t xml:space="preserve">M </t>
    </r>
    <r>
      <rPr>
        <u/>
        <sz val="8"/>
        <color rgb="FF0000FF"/>
        <rFont val="Tahoma"/>
        <family val="2"/>
      </rPr>
      <t>0.911</t>
    </r>
  </si>
  <si>
    <r>
      <t xml:space="preserve">T </t>
    </r>
    <r>
      <rPr>
        <u/>
        <sz val="8"/>
        <color rgb="FF0000FF"/>
        <rFont val="Tahoma"/>
        <family val="2"/>
      </rPr>
      <t>0.938</t>
    </r>
  </si>
  <si>
    <r>
      <t xml:space="preserve">T </t>
    </r>
    <r>
      <rPr>
        <u/>
        <sz val="8"/>
        <color rgb="FF0000FF"/>
        <rFont val="Tahoma"/>
        <family val="2"/>
      </rPr>
      <t>0.923</t>
    </r>
  </si>
  <si>
    <r>
      <t xml:space="preserve">TM </t>
    </r>
    <r>
      <rPr>
        <u/>
        <sz val="8"/>
        <color theme="1"/>
        <rFont val="Tahoma"/>
        <family val="2"/>
      </rPr>
      <t>240.600</t>
    </r>
  </si>
  <si>
    <r>
      <t xml:space="preserve">T </t>
    </r>
    <r>
      <rPr>
        <u/>
        <sz val="8"/>
        <color theme="1"/>
        <rFont val="Tahoma"/>
        <family val="2"/>
      </rPr>
      <t>114.902%</t>
    </r>
  </si>
  <si>
    <r>
      <t xml:space="preserve">TM </t>
    </r>
    <r>
      <rPr>
        <u/>
        <sz val="8"/>
        <color theme="1"/>
        <rFont val="Tahoma"/>
        <family val="2"/>
      </rPr>
      <t>241.300</t>
    </r>
  </si>
  <si>
    <r>
      <t xml:space="preserve">T </t>
    </r>
    <r>
      <rPr>
        <u/>
        <sz val="8"/>
        <color theme="1"/>
        <rFont val="Tahoma"/>
        <family val="2"/>
      </rPr>
      <t>114.489%</t>
    </r>
  </si>
  <si>
    <r>
      <t xml:space="preserve">TM </t>
    </r>
    <r>
      <rPr>
        <u/>
        <sz val="8"/>
        <color theme="1"/>
        <rFont val="Tahoma"/>
        <family val="2"/>
      </rPr>
      <t>240.100</t>
    </r>
  </si>
  <si>
    <r>
      <t xml:space="preserve">T </t>
    </r>
    <r>
      <rPr>
        <u/>
        <sz val="8"/>
        <color theme="1"/>
        <rFont val="Tahoma"/>
        <family val="2"/>
      </rPr>
      <t>113.923%</t>
    </r>
  </si>
  <si>
    <r>
      <t xml:space="preserve">TM </t>
    </r>
    <r>
      <rPr>
        <u/>
        <sz val="8"/>
        <color rgb="FF0000FF"/>
        <rFont val="Tahoma"/>
        <family val="2"/>
      </rPr>
      <t>240.700</t>
    </r>
  </si>
  <si>
    <r>
      <t xml:space="preserve">T </t>
    </r>
    <r>
      <rPr>
        <u/>
        <sz val="8"/>
        <color rgb="FF0000FF"/>
        <rFont val="Tahoma"/>
        <family val="2"/>
      </rPr>
      <t>114.438%</t>
    </r>
  </si>
  <si>
    <r>
      <t xml:space="preserve">TM </t>
    </r>
    <r>
      <rPr>
        <u/>
        <sz val="8"/>
        <color rgb="FF0000FF"/>
        <rFont val="Tahoma"/>
        <family val="2"/>
      </rPr>
      <t>0.581</t>
    </r>
  </si>
  <si>
    <r>
      <t xml:space="preserve">T </t>
    </r>
    <r>
      <rPr>
        <u/>
        <sz val="8"/>
        <color rgb="FF0000FF"/>
        <rFont val="Tahoma"/>
        <family val="2"/>
      </rPr>
      <t>0.491%</t>
    </r>
  </si>
  <si>
    <r>
      <t xml:space="preserve">TM </t>
    </r>
    <r>
      <rPr>
        <u/>
        <sz val="8"/>
        <color rgb="FF0000FF"/>
        <rFont val="Tahoma"/>
        <family val="2"/>
      </rPr>
      <t>0.241</t>
    </r>
  </si>
  <si>
    <r>
      <t xml:space="preserve">T </t>
    </r>
    <r>
      <rPr>
        <u/>
        <sz val="8"/>
        <color theme="1"/>
        <rFont val="Tahoma"/>
        <family val="2"/>
      </rPr>
      <t>113.901%</t>
    </r>
  </si>
  <si>
    <r>
      <t xml:space="preserve">T </t>
    </r>
    <r>
      <rPr>
        <u/>
        <sz val="8"/>
        <color theme="1"/>
        <rFont val="Tahoma"/>
        <family val="2"/>
      </rPr>
      <t>61.130</t>
    </r>
  </si>
  <si>
    <r>
      <t xml:space="preserve">T </t>
    </r>
    <r>
      <rPr>
        <u/>
        <sz val="8"/>
        <color theme="1"/>
        <rFont val="Tahoma"/>
        <family val="2"/>
      </rPr>
      <t>113.402%</t>
    </r>
  </si>
  <si>
    <r>
      <t xml:space="preserve">T </t>
    </r>
    <r>
      <rPr>
        <u/>
        <sz val="8"/>
        <color theme="1"/>
        <rFont val="Tahoma"/>
        <family val="2"/>
      </rPr>
      <t>61.390</t>
    </r>
  </si>
  <si>
    <r>
      <t xml:space="preserve">T </t>
    </r>
    <r>
      <rPr>
        <u/>
        <sz val="8"/>
        <color theme="1"/>
        <rFont val="Tahoma"/>
        <family val="2"/>
      </rPr>
      <t>112.074%</t>
    </r>
  </si>
  <si>
    <r>
      <t xml:space="preserve">T </t>
    </r>
    <r>
      <rPr>
        <u/>
        <sz val="8"/>
        <color theme="1"/>
        <rFont val="Tahoma"/>
        <family val="2"/>
      </rPr>
      <t>61.510</t>
    </r>
  </si>
  <si>
    <r>
      <t xml:space="preserve">T </t>
    </r>
    <r>
      <rPr>
        <u/>
        <sz val="8"/>
        <color rgb="FF0000FF"/>
        <rFont val="Tahoma"/>
        <family val="2"/>
      </rPr>
      <t>113.126%</t>
    </r>
  </si>
  <si>
    <r>
      <t xml:space="preserve">T </t>
    </r>
    <r>
      <rPr>
        <u/>
        <sz val="8"/>
        <color rgb="FF0000FF"/>
        <rFont val="Tahoma"/>
        <family val="2"/>
      </rPr>
      <t>61.340</t>
    </r>
  </si>
  <si>
    <r>
      <t xml:space="preserve">T </t>
    </r>
    <r>
      <rPr>
        <u/>
        <sz val="8"/>
        <color rgb="FF0000FF"/>
        <rFont val="Tahoma"/>
        <family val="2"/>
      </rPr>
      <t>0.945%</t>
    </r>
  </si>
  <si>
    <r>
      <t xml:space="preserve">T </t>
    </r>
    <r>
      <rPr>
        <u/>
        <sz val="8"/>
        <color theme="1"/>
        <rFont val="Tahoma"/>
        <family val="2"/>
      </rPr>
      <t>107.655%</t>
    </r>
  </si>
  <si>
    <r>
      <t xml:space="preserve">T </t>
    </r>
    <r>
      <rPr>
        <u/>
        <sz val="8"/>
        <color theme="1"/>
        <rFont val="Tahoma"/>
        <family val="2"/>
      </rPr>
      <t>107.412%</t>
    </r>
  </si>
  <si>
    <r>
      <t xml:space="preserve">T </t>
    </r>
    <r>
      <rPr>
        <u/>
        <sz val="8"/>
        <color theme="1"/>
        <rFont val="Tahoma"/>
        <family val="2"/>
      </rPr>
      <t>106.659%</t>
    </r>
  </si>
  <si>
    <r>
      <t xml:space="preserve">T </t>
    </r>
    <r>
      <rPr>
        <u/>
        <sz val="8"/>
        <color rgb="FF0000FF"/>
        <rFont val="Tahoma"/>
        <family val="2"/>
      </rPr>
      <t>107.242%</t>
    </r>
  </si>
  <si>
    <r>
      <t xml:space="preserve">T </t>
    </r>
    <r>
      <rPr>
        <u/>
        <sz val="8"/>
        <color rgb="FF0000FF"/>
        <rFont val="Tahoma"/>
        <family val="2"/>
      </rPr>
      <t>0.484</t>
    </r>
  </si>
  <si>
    <r>
      <t>WTM-71-C1</t>
    </r>
    <r>
      <rPr>
        <sz val="7"/>
        <color theme="1"/>
        <rFont val="Tahoma"/>
        <family val="2"/>
      </rPr>
      <t>2/25/2014 8:24:21 PM</t>
    </r>
  </si>
  <si>
    <r>
      <t xml:space="preserve">T </t>
    </r>
    <r>
      <rPr>
        <u/>
        <sz val="8"/>
        <color theme="1"/>
        <rFont val="Tahoma"/>
        <family val="2"/>
      </rPr>
      <t>211.300</t>
    </r>
  </si>
  <si>
    <r>
      <t xml:space="preserve">T </t>
    </r>
    <r>
      <rPr>
        <u/>
        <sz val="8"/>
        <color theme="1"/>
        <rFont val="Tahoma"/>
        <family val="2"/>
      </rPr>
      <t>4323.000</t>
    </r>
  </si>
  <si>
    <r>
      <t xml:space="preserve">T </t>
    </r>
    <r>
      <rPr>
        <u/>
        <sz val="8"/>
        <color theme="1"/>
        <rFont val="Tahoma"/>
        <family val="2"/>
      </rPr>
      <t>3970.000</t>
    </r>
  </si>
  <si>
    <r>
      <t xml:space="preserve">TM </t>
    </r>
    <r>
      <rPr>
        <u/>
        <sz val="8"/>
        <color theme="1"/>
        <rFont val="Tahoma"/>
        <family val="2"/>
      </rPr>
      <t>61230.000</t>
    </r>
  </si>
  <si>
    <r>
      <t xml:space="preserve">M </t>
    </r>
    <r>
      <rPr>
        <u/>
        <sz val="8"/>
        <color theme="1"/>
        <rFont val="Tahoma"/>
        <family val="2"/>
      </rPr>
      <t>45320.000</t>
    </r>
  </si>
  <si>
    <r>
      <t xml:space="preserve">T </t>
    </r>
    <r>
      <rPr>
        <u/>
        <sz val="8"/>
        <color theme="1"/>
        <rFont val="Tahoma"/>
        <family val="2"/>
      </rPr>
      <t>114.963%</t>
    </r>
  </si>
  <si>
    <r>
      <t xml:space="preserve">T </t>
    </r>
    <r>
      <rPr>
        <u/>
        <sz val="8"/>
        <color theme="1"/>
        <rFont val="Tahoma"/>
        <family val="2"/>
      </rPr>
      <t>205.100</t>
    </r>
  </si>
  <si>
    <r>
      <t xml:space="preserve">T </t>
    </r>
    <r>
      <rPr>
        <u/>
        <sz val="8"/>
        <color theme="1"/>
        <rFont val="Tahoma"/>
        <family val="2"/>
      </rPr>
      <t>115.000</t>
    </r>
  </si>
  <si>
    <r>
      <t xml:space="preserve">T </t>
    </r>
    <r>
      <rPr>
        <u/>
        <sz val="8"/>
        <color theme="1"/>
        <rFont val="Tahoma"/>
        <family val="2"/>
      </rPr>
      <t>212.200</t>
    </r>
  </si>
  <si>
    <r>
      <t xml:space="preserve">T </t>
    </r>
    <r>
      <rPr>
        <u/>
        <sz val="8"/>
        <color theme="1"/>
        <rFont val="Tahoma"/>
        <family val="2"/>
      </rPr>
      <t>4337.000</t>
    </r>
  </si>
  <si>
    <r>
      <t xml:space="preserve">T </t>
    </r>
    <r>
      <rPr>
        <u/>
        <sz val="8"/>
        <color theme="1"/>
        <rFont val="Tahoma"/>
        <family val="2"/>
      </rPr>
      <t>433.700</t>
    </r>
  </si>
  <si>
    <r>
      <t xml:space="preserve">T </t>
    </r>
    <r>
      <rPr>
        <u/>
        <sz val="8"/>
        <color theme="1"/>
        <rFont val="Tahoma"/>
        <family val="2"/>
      </rPr>
      <t>3971.000</t>
    </r>
  </si>
  <si>
    <r>
      <t xml:space="preserve">TM </t>
    </r>
    <r>
      <rPr>
        <u/>
        <sz val="8"/>
        <color theme="1"/>
        <rFont val="Tahoma"/>
        <family val="2"/>
      </rPr>
      <t>61360.000</t>
    </r>
  </si>
  <si>
    <r>
      <t xml:space="preserve">M </t>
    </r>
    <r>
      <rPr>
        <u/>
        <sz val="8"/>
        <color theme="1"/>
        <rFont val="Tahoma"/>
        <family val="2"/>
      </rPr>
      <t>45130.000</t>
    </r>
  </si>
  <si>
    <r>
      <t xml:space="preserve">T </t>
    </r>
    <r>
      <rPr>
        <u/>
        <sz val="8"/>
        <color theme="1"/>
        <rFont val="Tahoma"/>
        <family val="2"/>
      </rPr>
      <t>114.679%</t>
    </r>
  </si>
  <si>
    <r>
      <t xml:space="preserve">T </t>
    </r>
    <r>
      <rPr>
        <u/>
        <sz val="8"/>
        <color theme="1"/>
        <rFont val="Tahoma"/>
        <family val="2"/>
      </rPr>
      <t>206.100</t>
    </r>
  </si>
  <si>
    <r>
      <t xml:space="preserve">T </t>
    </r>
    <r>
      <rPr>
        <u/>
        <sz val="8"/>
        <color theme="1"/>
        <rFont val="Tahoma"/>
        <family val="2"/>
      </rPr>
      <t>208.800</t>
    </r>
  </si>
  <si>
    <r>
      <t xml:space="preserve">T </t>
    </r>
    <r>
      <rPr>
        <u/>
        <sz val="8"/>
        <color theme="1"/>
        <rFont val="Tahoma"/>
        <family val="2"/>
      </rPr>
      <t>4290.000</t>
    </r>
  </si>
  <si>
    <r>
      <t xml:space="preserve">T </t>
    </r>
    <r>
      <rPr>
        <u/>
        <sz val="8"/>
        <color theme="1"/>
        <rFont val="Tahoma"/>
        <family val="2"/>
      </rPr>
      <t>430.500</t>
    </r>
  </si>
  <si>
    <r>
      <t xml:space="preserve">T </t>
    </r>
    <r>
      <rPr>
        <u/>
        <sz val="8"/>
        <color theme="1"/>
        <rFont val="Tahoma"/>
        <family val="2"/>
      </rPr>
      <t>3962.000</t>
    </r>
  </si>
  <si>
    <r>
      <t xml:space="preserve">TM </t>
    </r>
    <r>
      <rPr>
        <u/>
        <sz val="8"/>
        <color theme="1"/>
        <rFont val="Tahoma"/>
        <family val="2"/>
      </rPr>
      <t>60740.000</t>
    </r>
  </si>
  <si>
    <r>
      <t xml:space="preserve">T </t>
    </r>
    <r>
      <rPr>
        <u/>
        <sz val="8"/>
        <color theme="1"/>
        <rFont val="Tahoma"/>
        <family val="2"/>
      </rPr>
      <t>115.888%</t>
    </r>
  </si>
  <si>
    <r>
      <t xml:space="preserve">T </t>
    </r>
    <r>
      <rPr>
        <u/>
        <sz val="8"/>
        <color theme="1"/>
        <rFont val="Tahoma"/>
        <family val="2"/>
      </rPr>
      <t>204.800</t>
    </r>
  </si>
  <si>
    <r>
      <t xml:space="preserve">T </t>
    </r>
    <r>
      <rPr>
        <u/>
        <sz val="8"/>
        <color rgb="FF0000FF"/>
        <rFont val="Tahoma"/>
        <family val="2"/>
      </rPr>
      <t>210.800</t>
    </r>
  </si>
  <si>
    <r>
      <t xml:space="preserve">T </t>
    </r>
    <r>
      <rPr>
        <u/>
        <sz val="8"/>
        <color rgb="FF0000FF"/>
        <rFont val="Tahoma"/>
        <family val="2"/>
      </rPr>
      <t>4317.000</t>
    </r>
  </si>
  <si>
    <r>
      <t xml:space="preserve">T </t>
    </r>
    <r>
      <rPr>
        <u/>
        <sz val="8"/>
        <color rgb="FF0000FF"/>
        <rFont val="Tahoma"/>
        <family val="2"/>
      </rPr>
      <t>432.500</t>
    </r>
  </si>
  <si>
    <r>
      <t xml:space="preserve">T </t>
    </r>
    <r>
      <rPr>
        <u/>
        <sz val="8"/>
        <color rgb="FF0000FF"/>
        <rFont val="Tahoma"/>
        <family val="2"/>
      </rPr>
      <t>3968.000</t>
    </r>
  </si>
  <si>
    <r>
      <t xml:space="preserve">TM </t>
    </r>
    <r>
      <rPr>
        <u/>
        <sz val="8"/>
        <color rgb="FF0000FF"/>
        <rFont val="Tahoma"/>
        <family val="2"/>
      </rPr>
      <t>61110.000</t>
    </r>
  </si>
  <si>
    <r>
      <t xml:space="preserve">M </t>
    </r>
    <r>
      <rPr>
        <u/>
        <sz val="8"/>
        <color rgb="FF0000FF"/>
        <rFont val="Tahoma"/>
        <family val="2"/>
      </rPr>
      <t>45490.000</t>
    </r>
  </si>
  <si>
    <r>
      <t xml:space="preserve">T </t>
    </r>
    <r>
      <rPr>
        <u/>
        <sz val="8"/>
        <color rgb="FF0000FF"/>
        <rFont val="Tahoma"/>
        <family val="2"/>
      </rPr>
      <t>115.176%</t>
    </r>
  </si>
  <si>
    <r>
      <t xml:space="preserve">T </t>
    </r>
    <r>
      <rPr>
        <u/>
        <sz val="8"/>
        <color rgb="FF0000FF"/>
        <rFont val="Tahoma"/>
        <family val="2"/>
      </rPr>
      <t>205.300</t>
    </r>
  </si>
  <si>
    <r>
      <t xml:space="preserve">T </t>
    </r>
    <r>
      <rPr>
        <u/>
        <sz val="8"/>
        <color rgb="FF0000FF"/>
        <rFont val="Tahoma"/>
        <family val="2"/>
      </rPr>
      <t>114.600</t>
    </r>
  </si>
  <si>
    <r>
      <t xml:space="preserve">T </t>
    </r>
    <r>
      <rPr>
        <u/>
        <sz val="8"/>
        <color rgb="FF0000FF"/>
        <rFont val="Tahoma"/>
        <family val="2"/>
      </rPr>
      <t>1.770</t>
    </r>
  </si>
  <si>
    <r>
      <t xml:space="preserve">T </t>
    </r>
    <r>
      <rPr>
        <u/>
        <sz val="8"/>
        <color rgb="FF0000FF"/>
        <rFont val="Tahoma"/>
        <family val="2"/>
      </rPr>
      <t>24.130</t>
    </r>
  </si>
  <si>
    <r>
      <t xml:space="preserve">T </t>
    </r>
    <r>
      <rPr>
        <u/>
        <sz val="8"/>
        <color rgb="FF0000FF"/>
        <rFont val="Tahoma"/>
        <family val="2"/>
      </rPr>
      <t>1.729</t>
    </r>
  </si>
  <si>
    <r>
      <t xml:space="preserve">T </t>
    </r>
    <r>
      <rPr>
        <u/>
        <sz val="8"/>
        <color rgb="FF0000FF"/>
        <rFont val="Tahoma"/>
        <family val="2"/>
      </rPr>
      <t>4.750</t>
    </r>
  </si>
  <si>
    <r>
      <t xml:space="preserve">TM </t>
    </r>
    <r>
      <rPr>
        <u/>
        <sz val="8"/>
        <color rgb="FF0000FF"/>
        <rFont val="Tahoma"/>
        <family val="2"/>
      </rPr>
      <t>330.000</t>
    </r>
  </si>
  <si>
    <r>
      <t xml:space="preserve">M </t>
    </r>
    <r>
      <rPr>
        <u/>
        <sz val="8"/>
        <color rgb="FF0000FF"/>
        <rFont val="Tahoma"/>
        <family val="2"/>
      </rPr>
      <t>464.200</t>
    </r>
  </si>
  <si>
    <r>
      <t xml:space="preserve">T </t>
    </r>
    <r>
      <rPr>
        <u/>
        <sz val="8"/>
        <color rgb="FF0000FF"/>
        <rFont val="Tahoma"/>
        <family val="2"/>
      </rPr>
      <t>0.632%</t>
    </r>
  </si>
  <si>
    <r>
      <t xml:space="preserve">T </t>
    </r>
    <r>
      <rPr>
        <u/>
        <sz val="8"/>
        <color rgb="FF0000FF"/>
        <rFont val="Tahoma"/>
        <family val="2"/>
      </rPr>
      <t>0.559</t>
    </r>
  </si>
  <si>
    <r>
      <t xml:space="preserve">T </t>
    </r>
    <r>
      <rPr>
        <u/>
        <sz val="8"/>
        <color rgb="FF0000FF"/>
        <rFont val="Tahoma"/>
        <family val="2"/>
      </rPr>
      <t>0.400</t>
    </r>
  </si>
  <si>
    <r>
      <t xml:space="preserve">M </t>
    </r>
    <r>
      <rPr>
        <u/>
        <sz val="8"/>
        <color rgb="FF0000FF"/>
        <rFont val="Tahoma"/>
        <family val="2"/>
      </rPr>
      <t>1.021</t>
    </r>
  </si>
  <si>
    <r>
      <t xml:space="preserve">T </t>
    </r>
    <r>
      <rPr>
        <u/>
        <sz val="8"/>
        <color rgb="FF0000FF"/>
        <rFont val="Tahoma"/>
        <family val="2"/>
      </rPr>
      <t>0.549</t>
    </r>
  </si>
  <si>
    <r>
      <t xml:space="preserve">TM </t>
    </r>
    <r>
      <rPr>
        <u/>
        <sz val="8"/>
        <color theme="1"/>
        <rFont val="Tahoma"/>
        <family val="2"/>
      </rPr>
      <t>220.900</t>
    </r>
  </si>
  <si>
    <r>
      <t xml:space="preserve">T </t>
    </r>
    <r>
      <rPr>
        <u/>
        <sz val="8"/>
        <color theme="1"/>
        <rFont val="Tahoma"/>
        <family val="2"/>
      </rPr>
      <t>116.320%</t>
    </r>
  </si>
  <si>
    <r>
      <t xml:space="preserve">TM </t>
    </r>
    <r>
      <rPr>
        <u/>
        <sz val="8"/>
        <color theme="1"/>
        <rFont val="Tahoma"/>
        <family val="2"/>
      </rPr>
      <t>219.400</t>
    </r>
  </si>
  <si>
    <r>
      <t xml:space="preserve">T </t>
    </r>
    <r>
      <rPr>
        <u/>
        <sz val="8"/>
        <color theme="1"/>
        <rFont val="Tahoma"/>
        <family val="2"/>
      </rPr>
      <t>116.425%</t>
    </r>
  </si>
  <si>
    <r>
      <t xml:space="preserve">TM </t>
    </r>
    <r>
      <rPr>
        <u/>
        <sz val="8"/>
        <color theme="1"/>
        <rFont val="Tahoma"/>
        <family val="2"/>
      </rPr>
      <t>218.400</t>
    </r>
  </si>
  <si>
    <r>
      <t xml:space="preserve">T </t>
    </r>
    <r>
      <rPr>
        <u/>
        <sz val="8"/>
        <color theme="1"/>
        <rFont val="Tahoma"/>
        <family val="2"/>
      </rPr>
      <t>117.062%</t>
    </r>
  </si>
  <si>
    <r>
      <t xml:space="preserve">TM </t>
    </r>
    <r>
      <rPr>
        <u/>
        <sz val="8"/>
        <color rgb="FF0000FF"/>
        <rFont val="Tahoma"/>
        <family val="2"/>
      </rPr>
      <t>219.600</t>
    </r>
  </si>
  <si>
    <r>
      <t xml:space="preserve">T </t>
    </r>
    <r>
      <rPr>
        <u/>
        <sz val="8"/>
        <color rgb="FF0000FF"/>
        <rFont val="Tahoma"/>
        <family val="2"/>
      </rPr>
      <t>116.603%</t>
    </r>
  </si>
  <si>
    <r>
      <t xml:space="preserve">TM </t>
    </r>
    <r>
      <rPr>
        <u/>
        <sz val="8"/>
        <color rgb="FF0000FF"/>
        <rFont val="Tahoma"/>
        <family val="2"/>
      </rPr>
      <t>1.233</t>
    </r>
  </si>
  <si>
    <r>
      <t xml:space="preserve">T </t>
    </r>
    <r>
      <rPr>
        <u/>
        <sz val="8"/>
        <color rgb="FF0000FF"/>
        <rFont val="Tahoma"/>
        <family val="2"/>
      </rPr>
      <t>0.402%</t>
    </r>
  </si>
  <si>
    <r>
      <t xml:space="preserve">TM </t>
    </r>
    <r>
      <rPr>
        <u/>
        <sz val="8"/>
        <color rgb="FF0000FF"/>
        <rFont val="Tahoma"/>
        <family val="2"/>
      </rPr>
      <t>0.562</t>
    </r>
  </si>
  <si>
    <r>
      <t xml:space="preserve">T </t>
    </r>
    <r>
      <rPr>
        <u/>
        <sz val="8"/>
        <color theme="1"/>
        <rFont val="Tahoma"/>
        <family val="2"/>
      </rPr>
      <t>114.628%</t>
    </r>
  </si>
  <si>
    <r>
      <t xml:space="preserve">T </t>
    </r>
    <r>
      <rPr>
        <u/>
        <sz val="8"/>
        <color theme="1"/>
        <rFont val="Tahoma"/>
        <family val="2"/>
      </rPr>
      <t>115.570%</t>
    </r>
  </si>
  <si>
    <r>
      <t xml:space="preserve">T </t>
    </r>
    <r>
      <rPr>
        <u/>
        <sz val="8"/>
        <color rgb="FF0000FF"/>
        <rFont val="Tahoma"/>
        <family val="2"/>
      </rPr>
      <t>114.787%</t>
    </r>
  </si>
  <si>
    <r>
      <t xml:space="preserve">T </t>
    </r>
    <r>
      <rPr>
        <u/>
        <sz val="8"/>
        <color rgb="FF0000FF"/>
        <rFont val="Tahoma"/>
        <family val="2"/>
      </rPr>
      <t>0.716%</t>
    </r>
  </si>
  <si>
    <r>
      <t xml:space="preserve">T </t>
    </r>
    <r>
      <rPr>
        <u/>
        <sz val="8"/>
        <color theme="1"/>
        <rFont val="Tahoma"/>
        <family val="2"/>
      </rPr>
      <t>107.376%</t>
    </r>
  </si>
  <si>
    <r>
      <t xml:space="preserve">T </t>
    </r>
    <r>
      <rPr>
        <u/>
        <sz val="8"/>
        <color theme="1"/>
        <rFont val="Tahoma"/>
        <family val="2"/>
      </rPr>
      <t>107.516%</t>
    </r>
  </si>
  <si>
    <r>
      <t xml:space="preserve">T </t>
    </r>
    <r>
      <rPr>
        <u/>
        <sz val="8"/>
        <color theme="1"/>
        <rFont val="Tahoma"/>
        <family val="2"/>
      </rPr>
      <t>108.013%</t>
    </r>
  </si>
  <si>
    <r>
      <t xml:space="preserve">T </t>
    </r>
    <r>
      <rPr>
        <u/>
        <sz val="8"/>
        <color rgb="FF0000FF"/>
        <rFont val="Tahoma"/>
        <family val="2"/>
      </rPr>
      <t>107.635%</t>
    </r>
  </si>
  <si>
    <r>
      <t xml:space="preserve">T </t>
    </r>
    <r>
      <rPr>
        <u/>
        <sz val="8"/>
        <color rgb="FF0000FF"/>
        <rFont val="Tahoma"/>
        <family val="2"/>
      </rPr>
      <t>0.335%</t>
    </r>
  </si>
  <si>
    <r>
      <t>Digested Blank</t>
    </r>
    <r>
      <rPr>
        <sz val="7"/>
        <color theme="1"/>
        <rFont val="Tahoma"/>
        <family val="2"/>
      </rPr>
      <t>2/25/2014 8:31:47 PM</t>
    </r>
  </si>
  <si>
    <r>
      <t xml:space="preserve">T </t>
    </r>
    <r>
      <rPr>
        <u/>
        <sz val="8"/>
        <color theme="1"/>
        <rFont val="Tahoma"/>
        <family val="2"/>
      </rPr>
      <t>106.530%</t>
    </r>
  </si>
  <si>
    <r>
      <t xml:space="preserve">T </t>
    </r>
    <r>
      <rPr>
        <u/>
        <sz val="8"/>
        <color theme="1"/>
        <rFont val="Tahoma"/>
        <family val="2"/>
      </rPr>
      <t>105.859%</t>
    </r>
  </si>
  <si>
    <r>
      <t xml:space="preserve">T </t>
    </r>
    <r>
      <rPr>
        <u/>
        <sz val="8"/>
        <color theme="1"/>
        <rFont val="Tahoma"/>
        <family val="2"/>
      </rPr>
      <t>105.274%</t>
    </r>
  </si>
  <si>
    <r>
      <t xml:space="preserve">T </t>
    </r>
    <r>
      <rPr>
        <u/>
        <sz val="8"/>
        <color rgb="FF0000FF"/>
        <rFont val="Tahoma"/>
        <family val="2"/>
      </rPr>
      <t>105.888%</t>
    </r>
  </si>
  <si>
    <r>
      <t xml:space="preserve">T </t>
    </r>
    <r>
      <rPr>
        <u/>
        <sz val="8"/>
        <color rgb="FF0000FF"/>
        <rFont val="Tahoma"/>
        <family val="2"/>
      </rPr>
      <t>0.628%</t>
    </r>
  </si>
  <si>
    <r>
      <t xml:space="preserve">T </t>
    </r>
    <r>
      <rPr>
        <u/>
        <sz val="8"/>
        <color theme="1"/>
        <rFont val="Tahoma"/>
        <family val="2"/>
      </rPr>
      <t>109.695%</t>
    </r>
  </si>
  <si>
    <r>
      <t xml:space="preserve">T </t>
    </r>
    <r>
      <rPr>
        <u/>
        <sz val="8"/>
        <color theme="1"/>
        <rFont val="Tahoma"/>
        <family val="2"/>
      </rPr>
      <t>108.629%</t>
    </r>
  </si>
  <si>
    <r>
      <t xml:space="preserve">T </t>
    </r>
    <r>
      <rPr>
        <u/>
        <sz val="8"/>
        <color theme="1"/>
        <rFont val="Tahoma"/>
        <family val="2"/>
      </rPr>
      <t>107.914%</t>
    </r>
  </si>
  <si>
    <r>
      <t xml:space="preserve">T </t>
    </r>
    <r>
      <rPr>
        <u/>
        <sz val="8"/>
        <color rgb="FF0000FF"/>
        <rFont val="Tahoma"/>
        <family val="2"/>
      </rPr>
      <t>108.746%</t>
    </r>
  </si>
  <si>
    <r>
      <t xml:space="preserve">T </t>
    </r>
    <r>
      <rPr>
        <u/>
        <sz val="8"/>
        <color rgb="FF0000FF"/>
        <rFont val="Tahoma"/>
        <family val="2"/>
      </rPr>
      <t>0.896%</t>
    </r>
  </si>
  <si>
    <r>
      <t xml:space="preserve">T </t>
    </r>
    <r>
      <rPr>
        <u/>
        <sz val="8"/>
        <color theme="1"/>
        <rFont val="Tahoma"/>
        <family val="2"/>
      </rPr>
      <t>110.056%</t>
    </r>
  </si>
  <si>
    <r>
      <t xml:space="preserve">T </t>
    </r>
    <r>
      <rPr>
        <u/>
        <sz val="8"/>
        <color theme="1"/>
        <rFont val="Tahoma"/>
        <family val="2"/>
      </rPr>
      <t>109.028%</t>
    </r>
  </si>
  <si>
    <r>
      <t xml:space="preserve">T </t>
    </r>
    <r>
      <rPr>
        <u/>
        <sz val="8"/>
        <color theme="1"/>
        <rFont val="Tahoma"/>
        <family val="2"/>
      </rPr>
      <t>108.510%</t>
    </r>
  </si>
  <si>
    <r>
      <t xml:space="preserve">T </t>
    </r>
    <r>
      <rPr>
        <u/>
        <sz val="8"/>
        <color rgb="FF0000FF"/>
        <rFont val="Tahoma"/>
        <family val="2"/>
      </rPr>
      <t>109.198%</t>
    </r>
  </si>
  <si>
    <r>
      <t xml:space="preserve">T </t>
    </r>
    <r>
      <rPr>
        <u/>
        <sz val="8"/>
        <color rgb="FF0000FF"/>
        <rFont val="Tahoma"/>
        <family val="2"/>
      </rPr>
      <t>0.787%</t>
    </r>
  </si>
  <si>
    <r>
      <t xml:space="preserve">T </t>
    </r>
    <r>
      <rPr>
        <u/>
        <sz val="8"/>
        <color theme="1"/>
        <rFont val="Tahoma"/>
        <family val="2"/>
      </rPr>
      <t>106.359%</t>
    </r>
  </si>
  <si>
    <r>
      <t xml:space="preserve">T </t>
    </r>
    <r>
      <rPr>
        <u/>
        <sz val="8"/>
        <color theme="1"/>
        <rFont val="Tahoma"/>
        <family val="2"/>
      </rPr>
      <t>106.311%</t>
    </r>
  </si>
  <si>
    <r>
      <t xml:space="preserve">T </t>
    </r>
    <r>
      <rPr>
        <u/>
        <sz val="8"/>
        <color theme="1"/>
        <rFont val="Tahoma"/>
        <family val="2"/>
      </rPr>
      <t>105.814%</t>
    </r>
  </si>
  <si>
    <r>
      <t xml:space="preserve">T </t>
    </r>
    <r>
      <rPr>
        <u/>
        <sz val="8"/>
        <color rgb="FF0000FF"/>
        <rFont val="Tahoma"/>
        <family val="2"/>
      </rPr>
      <t>106.161%</t>
    </r>
  </si>
  <si>
    <r>
      <t xml:space="preserve">T </t>
    </r>
    <r>
      <rPr>
        <u/>
        <sz val="8"/>
        <color rgb="FF0000FF"/>
        <rFont val="Tahoma"/>
        <family val="2"/>
      </rPr>
      <t>0.302%</t>
    </r>
  </si>
  <si>
    <r>
      <t xml:space="preserve">T </t>
    </r>
    <r>
      <rPr>
        <u/>
        <sz val="8"/>
        <color rgb="FF0000FF"/>
        <rFont val="Tahoma"/>
        <family val="2"/>
      </rPr>
      <t>0.284</t>
    </r>
  </si>
  <si>
    <r>
      <t>Peach Leaf QC</t>
    </r>
    <r>
      <rPr>
        <sz val="7"/>
        <color theme="1"/>
        <rFont val="Tahoma"/>
        <family val="2"/>
      </rPr>
      <t>2/25/2014 8:39:13 PM</t>
    </r>
  </si>
  <si>
    <r>
      <t xml:space="preserve">T </t>
    </r>
    <r>
      <rPr>
        <u/>
        <sz val="8"/>
        <color theme="1"/>
        <rFont val="Tahoma"/>
        <family val="2"/>
      </rPr>
      <t>11360.000</t>
    </r>
  </si>
  <si>
    <r>
      <t xml:space="preserve">T </t>
    </r>
    <r>
      <rPr>
        <u/>
        <sz val="8"/>
        <color theme="1"/>
        <rFont val="Tahoma"/>
        <family val="2"/>
      </rPr>
      <t>454.700</t>
    </r>
  </si>
  <si>
    <r>
      <t xml:space="preserve">T </t>
    </r>
    <r>
      <rPr>
        <u/>
        <sz val="8"/>
        <color theme="1"/>
        <rFont val="Tahoma"/>
        <family val="2"/>
      </rPr>
      <t>3147.000</t>
    </r>
  </si>
  <si>
    <r>
      <t xml:space="preserve">TM </t>
    </r>
    <r>
      <rPr>
        <u/>
        <sz val="8"/>
        <color theme="1"/>
        <rFont val="Tahoma"/>
        <family val="2"/>
      </rPr>
      <t>62240.000</t>
    </r>
  </si>
  <si>
    <r>
      <t xml:space="preserve">M </t>
    </r>
    <r>
      <rPr>
        <u/>
        <sz val="8"/>
        <color theme="1"/>
        <rFont val="Tahoma"/>
        <family val="2"/>
      </rPr>
      <t>40240.000</t>
    </r>
  </si>
  <si>
    <r>
      <t xml:space="preserve">T </t>
    </r>
    <r>
      <rPr>
        <u/>
        <sz val="8"/>
        <color theme="1"/>
        <rFont val="Tahoma"/>
        <family val="2"/>
      </rPr>
      <t>115.183%</t>
    </r>
  </si>
  <si>
    <r>
      <t xml:space="preserve">T </t>
    </r>
    <r>
      <rPr>
        <u/>
        <sz val="8"/>
        <color theme="1"/>
        <rFont val="Tahoma"/>
        <family val="2"/>
      </rPr>
      <t>253.700</t>
    </r>
  </si>
  <si>
    <r>
      <t xml:space="preserve">T </t>
    </r>
    <r>
      <rPr>
        <u/>
        <sz val="8"/>
        <color theme="1"/>
        <rFont val="Tahoma"/>
        <family val="2"/>
      </rPr>
      <t>11370.000</t>
    </r>
  </si>
  <si>
    <r>
      <t xml:space="preserve">T </t>
    </r>
    <r>
      <rPr>
        <u/>
        <sz val="8"/>
        <color theme="1"/>
        <rFont val="Tahoma"/>
        <family val="2"/>
      </rPr>
      <t>444.200</t>
    </r>
  </si>
  <si>
    <r>
      <t xml:space="preserve">T </t>
    </r>
    <r>
      <rPr>
        <u/>
        <sz val="8"/>
        <color theme="1"/>
        <rFont val="Tahoma"/>
        <family val="2"/>
      </rPr>
      <t>3160.000</t>
    </r>
  </si>
  <si>
    <r>
      <t xml:space="preserve">TM </t>
    </r>
    <r>
      <rPr>
        <u/>
        <sz val="8"/>
        <color theme="1"/>
        <rFont val="Tahoma"/>
        <family val="2"/>
      </rPr>
      <t>62680.000</t>
    </r>
  </si>
  <si>
    <r>
      <t xml:space="preserve">M </t>
    </r>
    <r>
      <rPr>
        <u/>
        <sz val="8"/>
        <color theme="1"/>
        <rFont val="Tahoma"/>
        <family val="2"/>
      </rPr>
      <t>39970.000</t>
    </r>
  </si>
  <si>
    <r>
      <t xml:space="preserve">T </t>
    </r>
    <r>
      <rPr>
        <u/>
        <sz val="8"/>
        <color theme="1"/>
        <rFont val="Tahoma"/>
        <family val="2"/>
      </rPr>
      <t>116.519%</t>
    </r>
  </si>
  <si>
    <r>
      <t xml:space="preserve">T </t>
    </r>
    <r>
      <rPr>
        <u/>
        <sz val="8"/>
        <color theme="1"/>
        <rFont val="Tahoma"/>
        <family val="2"/>
      </rPr>
      <t>254.400</t>
    </r>
  </si>
  <si>
    <r>
      <t xml:space="preserve">T </t>
    </r>
    <r>
      <rPr>
        <u/>
        <sz val="8"/>
        <color theme="1"/>
        <rFont val="Tahoma"/>
        <family val="2"/>
      </rPr>
      <t>11310.000</t>
    </r>
  </si>
  <si>
    <r>
      <t xml:space="preserve">T </t>
    </r>
    <r>
      <rPr>
        <u/>
        <sz val="8"/>
        <color theme="1"/>
        <rFont val="Tahoma"/>
        <family val="2"/>
      </rPr>
      <t>441.500</t>
    </r>
  </si>
  <si>
    <r>
      <t xml:space="preserve">T </t>
    </r>
    <r>
      <rPr>
        <u/>
        <sz val="8"/>
        <color theme="1"/>
        <rFont val="Tahoma"/>
        <family val="2"/>
      </rPr>
      <t>3182.000</t>
    </r>
  </si>
  <si>
    <r>
      <t xml:space="preserve">TM </t>
    </r>
    <r>
      <rPr>
        <u/>
        <sz val="8"/>
        <color theme="1"/>
        <rFont val="Tahoma"/>
        <family val="2"/>
      </rPr>
      <t>62610.000</t>
    </r>
  </si>
  <si>
    <r>
      <t xml:space="preserve">M </t>
    </r>
    <r>
      <rPr>
        <u/>
        <sz val="8"/>
        <color theme="1"/>
        <rFont val="Tahoma"/>
        <family val="2"/>
      </rPr>
      <t>39510.000</t>
    </r>
  </si>
  <si>
    <r>
      <t xml:space="preserve">T </t>
    </r>
    <r>
      <rPr>
        <u/>
        <sz val="8"/>
        <color theme="1"/>
        <rFont val="Tahoma"/>
        <family val="2"/>
      </rPr>
      <t>117.304%</t>
    </r>
  </si>
  <si>
    <r>
      <t xml:space="preserve">T </t>
    </r>
    <r>
      <rPr>
        <u/>
        <sz val="8"/>
        <color theme="1"/>
        <rFont val="Tahoma"/>
        <family val="2"/>
      </rPr>
      <t>174.900</t>
    </r>
  </si>
  <si>
    <r>
      <t xml:space="preserve">T </t>
    </r>
    <r>
      <rPr>
        <u/>
        <sz val="8"/>
        <color theme="1"/>
        <rFont val="Tahoma"/>
        <family val="2"/>
      </rPr>
      <t>251.600</t>
    </r>
  </si>
  <si>
    <r>
      <t xml:space="preserve">T </t>
    </r>
    <r>
      <rPr>
        <u/>
        <sz val="8"/>
        <color rgb="FF0000FF"/>
        <rFont val="Tahoma"/>
        <family val="2"/>
      </rPr>
      <t>11350.000</t>
    </r>
  </si>
  <si>
    <r>
      <t xml:space="preserve">T </t>
    </r>
    <r>
      <rPr>
        <u/>
        <sz val="8"/>
        <color rgb="FF0000FF"/>
        <rFont val="Tahoma"/>
        <family val="2"/>
      </rPr>
      <t>446.800</t>
    </r>
  </si>
  <si>
    <r>
      <t xml:space="preserve">T </t>
    </r>
    <r>
      <rPr>
        <u/>
        <sz val="8"/>
        <color rgb="FF0000FF"/>
        <rFont val="Tahoma"/>
        <family val="2"/>
      </rPr>
      <t>3163.000</t>
    </r>
  </si>
  <si>
    <r>
      <t xml:space="preserve">TM </t>
    </r>
    <r>
      <rPr>
        <u/>
        <sz val="8"/>
        <color rgb="FF0000FF"/>
        <rFont val="Tahoma"/>
        <family val="2"/>
      </rPr>
      <t>62510.000</t>
    </r>
  </si>
  <si>
    <r>
      <t xml:space="preserve">M </t>
    </r>
    <r>
      <rPr>
        <u/>
        <sz val="8"/>
        <color rgb="FF0000FF"/>
        <rFont val="Tahoma"/>
        <family val="2"/>
      </rPr>
      <t>39910.000</t>
    </r>
  </si>
  <si>
    <r>
      <t xml:space="preserve">T </t>
    </r>
    <r>
      <rPr>
        <u/>
        <sz val="8"/>
        <color rgb="FF0000FF"/>
        <rFont val="Tahoma"/>
        <family val="2"/>
      </rPr>
      <t>116.335%</t>
    </r>
  </si>
  <si>
    <r>
      <t xml:space="preserve">T </t>
    </r>
    <r>
      <rPr>
        <u/>
        <sz val="8"/>
        <color rgb="FF0000FF"/>
        <rFont val="Tahoma"/>
        <family val="2"/>
      </rPr>
      <t>175.800</t>
    </r>
  </si>
  <si>
    <r>
      <t xml:space="preserve">T </t>
    </r>
    <r>
      <rPr>
        <u/>
        <sz val="8"/>
        <color rgb="FF0000FF"/>
        <rFont val="Tahoma"/>
        <family val="2"/>
      </rPr>
      <t>253.200</t>
    </r>
  </si>
  <si>
    <r>
      <t xml:space="preserve">T </t>
    </r>
    <r>
      <rPr>
        <u/>
        <sz val="8"/>
        <color rgb="FF0000FF"/>
        <rFont val="Tahoma"/>
        <family val="2"/>
      </rPr>
      <t>31.570</t>
    </r>
  </si>
  <si>
    <r>
      <t xml:space="preserve">T </t>
    </r>
    <r>
      <rPr>
        <u/>
        <sz val="8"/>
        <color rgb="FF0000FF"/>
        <rFont val="Tahoma"/>
        <family val="2"/>
      </rPr>
      <t>6.981</t>
    </r>
  </si>
  <si>
    <r>
      <t xml:space="preserve">T </t>
    </r>
    <r>
      <rPr>
        <u/>
        <sz val="8"/>
        <color rgb="FF0000FF"/>
        <rFont val="Tahoma"/>
        <family val="2"/>
      </rPr>
      <t>17.840</t>
    </r>
  </si>
  <si>
    <r>
      <t xml:space="preserve">TM </t>
    </r>
    <r>
      <rPr>
        <u/>
        <sz val="8"/>
        <color rgb="FF0000FF"/>
        <rFont val="Tahoma"/>
        <family val="2"/>
      </rPr>
      <t>238.700</t>
    </r>
  </si>
  <si>
    <r>
      <t xml:space="preserve">M </t>
    </r>
    <r>
      <rPr>
        <u/>
        <sz val="8"/>
        <color rgb="FF0000FF"/>
        <rFont val="Tahoma"/>
        <family val="2"/>
      </rPr>
      <t>365.700</t>
    </r>
  </si>
  <si>
    <r>
      <t xml:space="preserve">T </t>
    </r>
    <r>
      <rPr>
        <u/>
        <sz val="8"/>
        <color rgb="FF0000FF"/>
        <rFont val="Tahoma"/>
        <family val="2"/>
      </rPr>
      <t>1.072%</t>
    </r>
  </si>
  <si>
    <r>
      <t xml:space="preserve">T </t>
    </r>
    <r>
      <rPr>
        <u/>
        <sz val="8"/>
        <color rgb="FF0000FF"/>
        <rFont val="Tahoma"/>
        <family val="2"/>
      </rPr>
      <t>1.682</t>
    </r>
  </si>
  <si>
    <r>
      <t xml:space="preserve">T </t>
    </r>
    <r>
      <rPr>
        <u/>
        <sz val="8"/>
        <color rgb="FF0000FF"/>
        <rFont val="Tahoma"/>
        <family val="2"/>
      </rPr>
      <t>1.562</t>
    </r>
  </si>
  <si>
    <r>
      <t xml:space="preserve">T </t>
    </r>
    <r>
      <rPr>
        <u/>
        <sz val="8"/>
        <color rgb="FF0000FF"/>
        <rFont val="Tahoma"/>
        <family val="2"/>
      </rPr>
      <t>0.564</t>
    </r>
  </si>
  <si>
    <r>
      <t xml:space="preserve">M </t>
    </r>
    <r>
      <rPr>
        <u/>
        <sz val="8"/>
        <color rgb="FF0000FF"/>
        <rFont val="Tahoma"/>
        <family val="2"/>
      </rPr>
      <t>0.916</t>
    </r>
  </si>
  <si>
    <r>
      <t xml:space="preserve">T </t>
    </r>
    <r>
      <rPr>
        <u/>
        <sz val="8"/>
        <color rgb="FF0000FF"/>
        <rFont val="Tahoma"/>
        <family val="2"/>
      </rPr>
      <t>0.922</t>
    </r>
  </si>
  <si>
    <r>
      <t xml:space="preserve">T </t>
    </r>
    <r>
      <rPr>
        <u/>
        <sz val="8"/>
        <color rgb="FF0000FF"/>
        <rFont val="Tahoma"/>
        <family val="2"/>
      </rPr>
      <t>0.957</t>
    </r>
  </si>
  <si>
    <r>
      <t xml:space="preserve">T </t>
    </r>
    <r>
      <rPr>
        <u/>
        <sz val="8"/>
        <color rgb="FF0000FF"/>
        <rFont val="Tahoma"/>
        <family val="2"/>
      </rPr>
      <t>0.581</t>
    </r>
  </si>
  <si>
    <r>
      <t xml:space="preserve">TM </t>
    </r>
    <r>
      <rPr>
        <u/>
        <sz val="8"/>
        <color theme="1"/>
        <rFont val="Tahoma"/>
        <family val="2"/>
      </rPr>
      <t>137.900</t>
    </r>
  </si>
  <si>
    <r>
      <t xml:space="preserve">T </t>
    </r>
    <r>
      <rPr>
        <u/>
        <sz val="8"/>
        <color theme="1"/>
        <rFont val="Tahoma"/>
        <family val="2"/>
      </rPr>
      <t>122.226%</t>
    </r>
  </si>
  <si>
    <r>
      <t xml:space="preserve">TM </t>
    </r>
    <r>
      <rPr>
        <u/>
        <sz val="8"/>
        <color theme="1"/>
        <rFont val="Tahoma"/>
        <family val="2"/>
      </rPr>
      <t>138.700</t>
    </r>
  </si>
  <si>
    <r>
      <t xml:space="preserve">T </t>
    </r>
    <r>
      <rPr>
        <u/>
        <sz val="8"/>
        <color theme="1"/>
        <rFont val="Tahoma"/>
        <family val="2"/>
      </rPr>
      <t>122.193%</t>
    </r>
  </si>
  <si>
    <r>
      <t xml:space="preserve">TM </t>
    </r>
    <r>
      <rPr>
        <u/>
        <sz val="8"/>
        <color theme="1"/>
        <rFont val="Tahoma"/>
        <family val="2"/>
      </rPr>
      <t>139.100</t>
    </r>
  </si>
  <si>
    <r>
      <t xml:space="preserve">T </t>
    </r>
    <r>
      <rPr>
        <u/>
        <sz val="8"/>
        <color theme="1"/>
        <rFont val="Tahoma"/>
        <family val="2"/>
      </rPr>
      <t>122.477%</t>
    </r>
  </si>
  <si>
    <r>
      <t xml:space="preserve">TM </t>
    </r>
    <r>
      <rPr>
        <u/>
        <sz val="8"/>
        <color rgb="FF0000FF"/>
        <rFont val="Tahoma"/>
        <family val="2"/>
      </rPr>
      <t>138.500</t>
    </r>
  </si>
  <si>
    <r>
      <t xml:space="preserve">T </t>
    </r>
    <r>
      <rPr>
        <u/>
        <sz val="8"/>
        <color rgb="FF0000FF"/>
        <rFont val="Tahoma"/>
        <family val="2"/>
      </rPr>
      <t>122.299%</t>
    </r>
  </si>
  <si>
    <r>
      <t xml:space="preserve">TM </t>
    </r>
    <r>
      <rPr>
        <u/>
        <sz val="8"/>
        <color rgb="FF0000FF"/>
        <rFont val="Tahoma"/>
        <family val="2"/>
      </rPr>
      <t>0.461</t>
    </r>
  </si>
  <si>
    <r>
      <t xml:space="preserve">T </t>
    </r>
    <r>
      <rPr>
        <u/>
        <sz val="8"/>
        <color theme="1"/>
        <rFont val="Tahoma"/>
        <family val="2"/>
      </rPr>
      <t>114.763%</t>
    </r>
  </si>
  <si>
    <r>
      <t xml:space="preserve">T </t>
    </r>
    <r>
      <rPr>
        <u/>
        <sz val="8"/>
        <color theme="1"/>
        <rFont val="Tahoma"/>
        <family val="2"/>
      </rPr>
      <t>287.300</t>
    </r>
  </si>
  <si>
    <r>
      <t xml:space="preserve">M </t>
    </r>
    <r>
      <rPr>
        <u/>
        <sz val="8"/>
        <color theme="1"/>
        <rFont val="Tahoma"/>
        <family val="2"/>
      </rPr>
      <t>19.520</t>
    </r>
  </si>
  <si>
    <r>
      <t xml:space="preserve">M </t>
    </r>
    <r>
      <rPr>
        <u/>
        <sz val="8"/>
        <color theme="1"/>
        <rFont val="Tahoma"/>
        <family val="2"/>
      </rPr>
      <t>21.320</t>
    </r>
  </si>
  <si>
    <r>
      <t xml:space="preserve">T </t>
    </r>
    <r>
      <rPr>
        <u/>
        <sz val="8"/>
        <color theme="1"/>
        <rFont val="Tahoma"/>
        <family val="2"/>
      </rPr>
      <t>114.908%</t>
    </r>
  </si>
  <si>
    <r>
      <t xml:space="preserve">M </t>
    </r>
    <r>
      <rPr>
        <u/>
        <sz val="8"/>
        <color theme="1"/>
        <rFont val="Tahoma"/>
        <family val="2"/>
      </rPr>
      <t>19.760</t>
    </r>
  </si>
  <si>
    <r>
      <t xml:space="preserve">M </t>
    </r>
    <r>
      <rPr>
        <u/>
        <sz val="8"/>
        <color theme="1"/>
        <rFont val="Tahoma"/>
        <family val="2"/>
      </rPr>
      <t>21.490</t>
    </r>
  </si>
  <si>
    <r>
      <t xml:space="preserve">T </t>
    </r>
    <r>
      <rPr>
        <u/>
        <sz val="8"/>
        <color theme="1"/>
        <rFont val="Tahoma"/>
        <family val="2"/>
      </rPr>
      <t>115.494%</t>
    </r>
  </si>
  <si>
    <r>
      <t xml:space="preserve">T </t>
    </r>
    <r>
      <rPr>
        <u/>
        <sz val="8"/>
        <color theme="1"/>
        <rFont val="Tahoma"/>
        <family val="2"/>
      </rPr>
      <t>286.900</t>
    </r>
  </si>
  <si>
    <r>
      <t xml:space="preserve">M </t>
    </r>
    <r>
      <rPr>
        <u/>
        <sz val="8"/>
        <color theme="1"/>
        <rFont val="Tahoma"/>
        <family val="2"/>
      </rPr>
      <t>19.710</t>
    </r>
  </si>
  <si>
    <r>
      <t xml:space="preserve">M </t>
    </r>
    <r>
      <rPr>
        <u/>
        <sz val="8"/>
        <color theme="1"/>
        <rFont val="Tahoma"/>
        <family val="2"/>
      </rPr>
      <t>21.410</t>
    </r>
  </si>
  <si>
    <r>
      <t xml:space="preserve">T </t>
    </r>
    <r>
      <rPr>
        <u/>
        <sz val="8"/>
        <color rgb="FF0000FF"/>
        <rFont val="Tahoma"/>
        <family val="2"/>
      </rPr>
      <t>115.055%</t>
    </r>
  </si>
  <si>
    <r>
      <t xml:space="preserve">T </t>
    </r>
    <r>
      <rPr>
        <u/>
        <sz val="8"/>
        <color rgb="FF0000FF"/>
        <rFont val="Tahoma"/>
        <family val="2"/>
      </rPr>
      <t>287.800</t>
    </r>
  </si>
  <si>
    <r>
      <t xml:space="preserve">M </t>
    </r>
    <r>
      <rPr>
        <u/>
        <sz val="8"/>
        <color rgb="FF0000FF"/>
        <rFont val="Tahoma"/>
        <family val="2"/>
      </rPr>
      <t>19.660</t>
    </r>
  </si>
  <si>
    <r>
      <t xml:space="preserve">M </t>
    </r>
    <r>
      <rPr>
        <u/>
        <sz val="8"/>
        <color rgb="FF0000FF"/>
        <rFont val="Tahoma"/>
        <family val="2"/>
      </rPr>
      <t>21.410</t>
    </r>
  </si>
  <si>
    <r>
      <t xml:space="preserve">T </t>
    </r>
    <r>
      <rPr>
        <u/>
        <sz val="8"/>
        <color rgb="FF0000FF"/>
        <rFont val="Tahoma"/>
        <family val="2"/>
      </rPr>
      <t>0.387%</t>
    </r>
  </si>
  <si>
    <r>
      <t xml:space="preserve">T </t>
    </r>
    <r>
      <rPr>
        <u/>
        <sz val="8"/>
        <color rgb="FF0000FF"/>
        <rFont val="Tahoma"/>
        <family val="2"/>
      </rPr>
      <t>1.210</t>
    </r>
  </si>
  <si>
    <r>
      <t xml:space="preserve">M </t>
    </r>
    <r>
      <rPr>
        <u/>
        <sz val="8"/>
        <color rgb="FF0000FF"/>
        <rFont val="Tahoma"/>
        <family val="2"/>
      </rPr>
      <t>0.089</t>
    </r>
  </si>
  <si>
    <r>
      <t xml:space="preserve">M </t>
    </r>
    <r>
      <rPr>
        <u/>
        <sz val="8"/>
        <color rgb="FF0000FF"/>
        <rFont val="Tahoma"/>
        <family val="2"/>
      </rPr>
      <t>0.417</t>
    </r>
  </si>
  <si>
    <r>
      <t xml:space="preserve">T </t>
    </r>
    <r>
      <rPr>
        <u/>
        <sz val="8"/>
        <color theme="1"/>
        <rFont val="Tahoma"/>
        <family val="2"/>
      </rPr>
      <t>107.461%</t>
    </r>
  </si>
  <si>
    <r>
      <t xml:space="preserve">T </t>
    </r>
    <r>
      <rPr>
        <u/>
        <sz val="8"/>
        <color theme="1"/>
        <rFont val="Tahoma"/>
        <family val="2"/>
      </rPr>
      <t>108.168%</t>
    </r>
  </si>
  <si>
    <r>
      <t xml:space="preserve">T </t>
    </r>
    <r>
      <rPr>
        <u/>
        <sz val="8"/>
        <color rgb="FF0000FF"/>
        <rFont val="Tahoma"/>
        <family val="2"/>
      </rPr>
      <t>107.806%</t>
    </r>
  </si>
  <si>
    <r>
      <t>QC 1:40</t>
    </r>
    <r>
      <rPr>
        <sz val="7"/>
        <color theme="1"/>
        <rFont val="Tahoma"/>
        <family val="2"/>
      </rPr>
      <t>2/25/2014 8:46:39 PM</t>
    </r>
  </si>
  <si>
    <r>
      <t xml:space="preserve">T </t>
    </r>
    <r>
      <rPr>
        <u/>
        <sz val="8"/>
        <color theme="1"/>
        <rFont val="Tahoma"/>
        <family val="2"/>
      </rPr>
      <t>173.900</t>
    </r>
  </si>
  <si>
    <r>
      <t xml:space="preserve">T </t>
    </r>
    <r>
      <rPr>
        <u/>
        <sz val="8"/>
        <color theme="1"/>
        <rFont val="Tahoma"/>
        <family val="2"/>
      </rPr>
      <t>376.200</t>
    </r>
  </si>
  <si>
    <r>
      <t xml:space="preserve">T </t>
    </r>
    <r>
      <rPr>
        <u/>
        <sz val="8"/>
        <color theme="1"/>
        <rFont val="Tahoma"/>
        <family val="2"/>
      </rPr>
      <t>398.900</t>
    </r>
  </si>
  <si>
    <r>
      <t xml:space="preserve">T </t>
    </r>
    <r>
      <rPr>
        <u/>
        <sz val="8"/>
        <color theme="1"/>
        <rFont val="Tahoma"/>
        <family val="2"/>
      </rPr>
      <t>107.408%</t>
    </r>
  </si>
  <si>
    <r>
      <t xml:space="preserve">T </t>
    </r>
    <r>
      <rPr>
        <u/>
        <sz val="8"/>
        <color theme="1"/>
        <rFont val="Tahoma"/>
        <family val="2"/>
      </rPr>
      <t>175.000</t>
    </r>
  </si>
  <si>
    <r>
      <t xml:space="preserve">T </t>
    </r>
    <r>
      <rPr>
        <u/>
        <sz val="8"/>
        <color theme="1"/>
        <rFont val="Tahoma"/>
        <family val="2"/>
      </rPr>
      <t>376.900</t>
    </r>
  </si>
  <si>
    <r>
      <t xml:space="preserve">T </t>
    </r>
    <r>
      <rPr>
        <u/>
        <sz val="8"/>
        <color theme="1"/>
        <rFont val="Tahoma"/>
        <family val="2"/>
      </rPr>
      <t>381.600</t>
    </r>
  </si>
  <si>
    <r>
      <t xml:space="preserve">T </t>
    </r>
    <r>
      <rPr>
        <u/>
        <sz val="8"/>
        <color theme="1"/>
        <rFont val="Tahoma"/>
        <family val="2"/>
      </rPr>
      <t>395.800</t>
    </r>
  </si>
  <si>
    <r>
      <t xml:space="preserve">T </t>
    </r>
    <r>
      <rPr>
        <u/>
        <sz val="8"/>
        <color theme="1"/>
        <rFont val="Tahoma"/>
        <family val="2"/>
      </rPr>
      <t>106.432%</t>
    </r>
  </si>
  <si>
    <r>
      <t xml:space="preserve">T </t>
    </r>
    <r>
      <rPr>
        <u/>
        <sz val="8"/>
        <color theme="1"/>
        <rFont val="Tahoma"/>
        <family val="2"/>
      </rPr>
      <t>174.500</t>
    </r>
  </si>
  <si>
    <r>
      <t xml:space="preserve">T </t>
    </r>
    <r>
      <rPr>
        <u/>
        <sz val="8"/>
        <color theme="1"/>
        <rFont val="Tahoma"/>
        <family val="2"/>
      </rPr>
      <t>375.600</t>
    </r>
  </si>
  <si>
    <r>
      <t xml:space="preserve">T </t>
    </r>
    <r>
      <rPr>
        <u/>
        <sz val="8"/>
        <color theme="1"/>
        <rFont val="Tahoma"/>
        <family val="2"/>
      </rPr>
      <t>388.700</t>
    </r>
  </si>
  <si>
    <r>
      <t xml:space="preserve">T </t>
    </r>
    <r>
      <rPr>
        <u/>
        <sz val="8"/>
        <color theme="1"/>
        <rFont val="Tahoma"/>
        <family val="2"/>
      </rPr>
      <t>106.993%</t>
    </r>
  </si>
  <si>
    <r>
      <t xml:space="preserve">T </t>
    </r>
    <r>
      <rPr>
        <u/>
        <sz val="8"/>
        <color rgb="FF0000FF"/>
        <rFont val="Tahoma"/>
        <family val="2"/>
      </rPr>
      <t>375.100</t>
    </r>
  </si>
  <si>
    <r>
      <t xml:space="preserve">T </t>
    </r>
    <r>
      <rPr>
        <u/>
        <sz val="8"/>
        <color rgb="FF0000FF"/>
        <rFont val="Tahoma"/>
        <family val="2"/>
      </rPr>
      <t>378.900</t>
    </r>
  </si>
  <si>
    <r>
      <t xml:space="preserve">T </t>
    </r>
    <r>
      <rPr>
        <u/>
        <sz val="8"/>
        <color rgb="FF0000FF"/>
        <rFont val="Tahoma"/>
        <family val="2"/>
      </rPr>
      <t>394.500</t>
    </r>
  </si>
  <si>
    <r>
      <t xml:space="preserve">T </t>
    </r>
    <r>
      <rPr>
        <u/>
        <sz val="8"/>
        <color rgb="FF0000FF"/>
        <rFont val="Tahoma"/>
        <family val="2"/>
      </rPr>
      <t>106.944%</t>
    </r>
  </si>
  <si>
    <r>
      <t xml:space="preserve">T </t>
    </r>
    <r>
      <rPr>
        <u/>
        <sz val="8"/>
        <color rgb="FF0000FF"/>
        <rFont val="Tahoma"/>
        <family val="2"/>
      </rPr>
      <t>177.400</t>
    </r>
  </si>
  <si>
    <r>
      <t xml:space="preserve">T </t>
    </r>
    <r>
      <rPr>
        <u/>
        <sz val="8"/>
        <color rgb="FF0000FF"/>
        <rFont val="Tahoma"/>
        <family val="2"/>
      </rPr>
      <t>2.070</t>
    </r>
  </si>
  <si>
    <r>
      <t xml:space="preserve">T </t>
    </r>
    <r>
      <rPr>
        <u/>
        <sz val="8"/>
        <color rgb="FF0000FF"/>
        <rFont val="Tahoma"/>
        <family val="2"/>
      </rPr>
      <t>2.694</t>
    </r>
  </si>
  <si>
    <r>
      <t xml:space="preserve">T </t>
    </r>
    <r>
      <rPr>
        <u/>
        <sz val="8"/>
        <color rgb="FF0000FF"/>
        <rFont val="Tahoma"/>
        <family val="2"/>
      </rPr>
      <t>5.229</t>
    </r>
  </si>
  <si>
    <r>
      <t xml:space="preserve">T </t>
    </r>
    <r>
      <rPr>
        <u/>
        <sz val="8"/>
        <color rgb="FF0000FF"/>
        <rFont val="Tahoma"/>
        <family val="2"/>
      </rPr>
      <t>0.301</t>
    </r>
  </si>
  <si>
    <r>
      <t xml:space="preserve">T </t>
    </r>
    <r>
      <rPr>
        <u/>
        <sz val="8"/>
        <color rgb="FF0000FF"/>
        <rFont val="Tahoma"/>
        <family val="2"/>
      </rPr>
      <t>0.552</t>
    </r>
  </si>
  <si>
    <r>
      <t xml:space="preserve">T </t>
    </r>
    <r>
      <rPr>
        <u/>
        <sz val="8"/>
        <color rgb="FF0000FF"/>
        <rFont val="Tahoma"/>
        <family val="2"/>
      </rPr>
      <t>0.711</t>
    </r>
  </si>
  <si>
    <r>
      <t xml:space="preserve">T </t>
    </r>
    <r>
      <rPr>
        <u/>
        <sz val="8"/>
        <color rgb="FF0000FF"/>
        <rFont val="Tahoma"/>
        <family val="2"/>
      </rPr>
      <t>1.325</t>
    </r>
  </si>
  <si>
    <r>
      <t xml:space="preserve">T </t>
    </r>
    <r>
      <rPr>
        <u/>
        <sz val="8"/>
        <color rgb="FF0000FF"/>
        <rFont val="Tahoma"/>
        <family val="2"/>
      </rPr>
      <t>0.458</t>
    </r>
  </si>
  <si>
    <r>
      <t xml:space="preserve">T </t>
    </r>
    <r>
      <rPr>
        <u/>
        <sz val="8"/>
        <color theme="1"/>
        <rFont val="Tahoma"/>
        <family val="2"/>
      </rPr>
      <t>109.338%</t>
    </r>
  </si>
  <si>
    <r>
      <t xml:space="preserve">T </t>
    </r>
    <r>
      <rPr>
        <u/>
        <sz val="8"/>
        <color theme="1"/>
        <rFont val="Tahoma"/>
        <family val="2"/>
      </rPr>
      <t>108.526%</t>
    </r>
  </si>
  <si>
    <r>
      <t xml:space="preserve">T </t>
    </r>
    <r>
      <rPr>
        <u/>
        <sz val="8"/>
        <color rgb="FF0000FF"/>
        <rFont val="Tahoma"/>
        <family val="2"/>
      </rPr>
      <t>108.749%</t>
    </r>
  </si>
  <si>
    <r>
      <t xml:space="preserve">T </t>
    </r>
    <r>
      <rPr>
        <u/>
        <sz val="8"/>
        <color rgb="FF0000FF"/>
        <rFont val="Tahoma"/>
        <family val="2"/>
      </rPr>
      <t>0.515%</t>
    </r>
  </si>
  <si>
    <r>
      <t xml:space="preserve">T </t>
    </r>
    <r>
      <rPr>
        <u/>
        <sz val="8"/>
        <color rgb="FF0000FF"/>
        <rFont val="Tahoma"/>
        <family val="2"/>
      </rPr>
      <t>0.474</t>
    </r>
  </si>
  <si>
    <r>
      <t xml:space="preserve">T </t>
    </r>
    <r>
      <rPr>
        <u/>
        <sz val="8"/>
        <color theme="1"/>
        <rFont val="Tahoma"/>
        <family val="2"/>
      </rPr>
      <t>109.432%</t>
    </r>
  </si>
  <si>
    <r>
      <t xml:space="preserve">T </t>
    </r>
    <r>
      <rPr>
        <u/>
        <sz val="8"/>
        <color theme="1"/>
        <rFont val="Tahoma"/>
        <family val="2"/>
      </rPr>
      <t>108.863%</t>
    </r>
  </si>
  <si>
    <r>
      <t xml:space="preserve">T </t>
    </r>
    <r>
      <rPr>
        <u/>
        <sz val="8"/>
        <color theme="1"/>
        <rFont val="Tahoma"/>
        <family val="2"/>
      </rPr>
      <t>108.885%</t>
    </r>
  </si>
  <si>
    <r>
      <t xml:space="preserve">T </t>
    </r>
    <r>
      <rPr>
        <u/>
        <sz val="8"/>
        <color rgb="FF0000FF"/>
        <rFont val="Tahoma"/>
        <family val="2"/>
      </rPr>
      <t>109.060%</t>
    </r>
  </si>
  <si>
    <r>
      <t xml:space="preserve">T </t>
    </r>
    <r>
      <rPr>
        <u/>
        <sz val="8"/>
        <color theme="1"/>
        <rFont val="Tahoma"/>
        <family val="2"/>
      </rPr>
      <t>108.084%</t>
    </r>
  </si>
  <si>
    <r>
      <t xml:space="preserve">T </t>
    </r>
    <r>
      <rPr>
        <u/>
        <sz val="8"/>
        <color theme="1"/>
        <rFont val="Tahoma"/>
        <family val="2"/>
      </rPr>
      <t>107.519%</t>
    </r>
  </si>
  <si>
    <r>
      <t xml:space="preserve">T </t>
    </r>
    <r>
      <rPr>
        <u/>
        <sz val="8"/>
        <color rgb="FF0000FF"/>
        <rFont val="Tahoma"/>
        <family val="2"/>
      </rPr>
      <t>107.731%</t>
    </r>
  </si>
  <si>
    <r>
      <t>Blank</t>
    </r>
    <r>
      <rPr>
        <sz val="7"/>
        <color theme="1"/>
        <rFont val="Tahoma"/>
        <family val="2"/>
      </rPr>
      <t>2/25/2014 8:54:02 PM</t>
    </r>
  </si>
  <si>
    <r>
      <t xml:space="preserve">T </t>
    </r>
    <r>
      <rPr>
        <u/>
        <sz val="8"/>
        <color theme="1"/>
        <rFont val="Tahoma"/>
        <family val="2"/>
      </rPr>
      <t>105.116%</t>
    </r>
  </si>
  <si>
    <r>
      <t xml:space="preserve">T </t>
    </r>
    <r>
      <rPr>
        <u/>
        <sz val="8"/>
        <color theme="1"/>
        <rFont val="Tahoma"/>
        <family val="2"/>
      </rPr>
      <t>105.104%</t>
    </r>
  </si>
  <si>
    <r>
      <t xml:space="preserve">T </t>
    </r>
    <r>
      <rPr>
        <u/>
        <sz val="8"/>
        <color theme="1"/>
        <rFont val="Tahoma"/>
        <family val="2"/>
      </rPr>
      <t>104.930%</t>
    </r>
  </si>
  <si>
    <r>
      <t xml:space="preserve">T </t>
    </r>
    <r>
      <rPr>
        <u/>
        <sz val="8"/>
        <color rgb="FF0000FF"/>
        <rFont val="Tahoma"/>
        <family val="2"/>
      </rPr>
      <t>105.050%</t>
    </r>
  </si>
  <si>
    <r>
      <t xml:space="preserve">T </t>
    </r>
    <r>
      <rPr>
        <u/>
        <sz val="8"/>
        <color rgb="FF0000FF"/>
        <rFont val="Tahoma"/>
        <family val="2"/>
      </rPr>
      <t>0.104%</t>
    </r>
  </si>
  <si>
    <r>
      <t xml:space="preserve">T </t>
    </r>
    <r>
      <rPr>
        <u/>
        <sz val="8"/>
        <color rgb="FF0000FF"/>
        <rFont val="Tahoma"/>
        <family val="2"/>
      </rPr>
      <t>0.099</t>
    </r>
  </si>
  <si>
    <r>
      <t xml:space="preserve">T </t>
    </r>
    <r>
      <rPr>
        <u/>
        <sz val="8"/>
        <color theme="1"/>
        <rFont val="Tahoma"/>
        <family val="2"/>
      </rPr>
      <t>108.100%</t>
    </r>
  </si>
  <si>
    <r>
      <t xml:space="preserve">T </t>
    </r>
    <r>
      <rPr>
        <u/>
        <sz val="8"/>
        <color theme="1"/>
        <rFont val="Tahoma"/>
        <family val="2"/>
      </rPr>
      <t>106.931%</t>
    </r>
  </si>
  <si>
    <r>
      <t xml:space="preserve">T </t>
    </r>
    <r>
      <rPr>
        <u/>
        <sz val="8"/>
        <color rgb="FF0000FF"/>
        <rFont val="Tahoma"/>
        <family val="2"/>
      </rPr>
      <t>107.532%</t>
    </r>
  </si>
  <si>
    <r>
      <t xml:space="preserve">T </t>
    </r>
    <r>
      <rPr>
        <u/>
        <sz val="8"/>
        <color rgb="FF0000FF"/>
        <rFont val="Tahoma"/>
        <family val="2"/>
      </rPr>
      <t>0.585%</t>
    </r>
  </si>
  <si>
    <r>
      <t xml:space="preserve">T </t>
    </r>
    <r>
      <rPr>
        <u/>
        <sz val="8"/>
        <color theme="1"/>
        <rFont val="Tahoma"/>
        <family val="2"/>
      </rPr>
      <t>108.319%</t>
    </r>
  </si>
  <si>
    <r>
      <t xml:space="preserve">T </t>
    </r>
    <r>
      <rPr>
        <u/>
        <sz val="8"/>
        <color theme="1"/>
        <rFont val="Tahoma"/>
        <family val="2"/>
      </rPr>
      <t>108.244%</t>
    </r>
  </si>
  <si>
    <r>
      <t xml:space="preserve">T </t>
    </r>
    <r>
      <rPr>
        <u/>
        <sz val="8"/>
        <color theme="1"/>
        <rFont val="Tahoma"/>
        <family val="2"/>
      </rPr>
      <t>108.011%</t>
    </r>
  </si>
  <si>
    <r>
      <t xml:space="preserve">T </t>
    </r>
    <r>
      <rPr>
        <u/>
        <sz val="8"/>
        <color rgb="FF0000FF"/>
        <rFont val="Tahoma"/>
        <family val="2"/>
      </rPr>
      <t>108.191%</t>
    </r>
  </si>
  <si>
    <r>
      <t xml:space="preserve">T </t>
    </r>
    <r>
      <rPr>
        <u/>
        <sz val="8"/>
        <color theme="1"/>
        <rFont val="Tahoma"/>
        <family val="2"/>
      </rPr>
      <t>106.752%</t>
    </r>
  </si>
  <si>
    <r>
      <t xml:space="preserve">T </t>
    </r>
    <r>
      <rPr>
        <u/>
        <sz val="8"/>
        <color theme="1"/>
        <rFont val="Tahoma"/>
        <family val="2"/>
      </rPr>
      <t>107.441%</t>
    </r>
  </si>
  <si>
    <r>
      <t xml:space="preserve">T </t>
    </r>
    <r>
      <rPr>
        <u/>
        <sz val="8"/>
        <color theme="1"/>
        <rFont val="Tahoma"/>
        <family val="2"/>
      </rPr>
      <t>107.515%</t>
    </r>
  </si>
  <si>
    <r>
      <t xml:space="preserve">T </t>
    </r>
    <r>
      <rPr>
        <u/>
        <sz val="8"/>
        <color rgb="FF0000FF"/>
        <rFont val="Tahoma"/>
        <family val="2"/>
      </rPr>
      <t>107.236%</t>
    </r>
  </si>
  <si>
    <t>Mass Uncorrected ICPS</t>
  </si>
  <si>
    <t>User Pre-dilution: 1.00</t>
  </si>
  <si>
    <r>
      <t xml:space="preserve">T </t>
    </r>
    <r>
      <rPr>
        <u/>
        <sz val="8"/>
        <color theme="1"/>
        <rFont val="Tahoma"/>
        <family val="2"/>
      </rPr>
      <t>2622528.400</t>
    </r>
  </si>
  <si>
    <r>
      <t xml:space="preserve">T </t>
    </r>
    <r>
      <rPr>
        <u/>
        <sz val="8"/>
        <color theme="1"/>
        <rFont val="Tahoma"/>
        <family val="2"/>
      </rPr>
      <t>2607207.600</t>
    </r>
  </si>
  <si>
    <r>
      <t xml:space="preserve">T </t>
    </r>
    <r>
      <rPr>
        <u/>
        <sz val="8"/>
        <color theme="1"/>
        <rFont val="Tahoma"/>
        <family val="2"/>
      </rPr>
      <t>2638233.800</t>
    </r>
  </si>
  <si>
    <r>
      <t xml:space="preserve">T </t>
    </r>
    <r>
      <rPr>
        <u/>
        <sz val="8"/>
        <color rgb="FF0000FF"/>
        <rFont val="Tahoma"/>
        <family val="2"/>
      </rPr>
      <t>2622656.600</t>
    </r>
  </si>
  <si>
    <r>
      <t xml:space="preserve">T </t>
    </r>
    <r>
      <rPr>
        <u/>
        <sz val="8"/>
        <color rgb="FF0000FF"/>
        <rFont val="Tahoma"/>
        <family val="2"/>
      </rPr>
      <t>15513.459</t>
    </r>
  </si>
  <si>
    <r>
      <t xml:space="preserve">T </t>
    </r>
    <r>
      <rPr>
        <u/>
        <sz val="8"/>
        <color theme="1"/>
        <rFont val="Tahoma"/>
        <family val="2"/>
      </rPr>
      <t>6310680.000</t>
    </r>
  </si>
  <si>
    <r>
      <t xml:space="preserve">T </t>
    </r>
    <r>
      <rPr>
        <u/>
        <sz val="8"/>
        <color theme="1"/>
        <rFont val="Tahoma"/>
        <family val="2"/>
      </rPr>
      <t>6088737.900</t>
    </r>
  </si>
  <si>
    <r>
      <t xml:space="preserve">T </t>
    </r>
    <r>
      <rPr>
        <u/>
        <sz val="8"/>
        <color theme="1"/>
        <rFont val="Tahoma"/>
        <family val="2"/>
      </rPr>
      <t>6085509.500</t>
    </r>
  </si>
  <si>
    <r>
      <t xml:space="preserve">T </t>
    </r>
    <r>
      <rPr>
        <u/>
        <sz val="8"/>
        <color rgb="FF0000FF"/>
        <rFont val="Tahoma"/>
        <family val="2"/>
      </rPr>
      <t>6161642.500</t>
    </r>
  </si>
  <si>
    <r>
      <t xml:space="preserve">T </t>
    </r>
    <r>
      <rPr>
        <u/>
        <sz val="8"/>
        <color rgb="FF0000FF"/>
        <rFont val="Tahoma"/>
        <family val="2"/>
      </rPr>
      <t>129080.350</t>
    </r>
  </si>
  <si>
    <r>
      <t xml:space="preserve">T </t>
    </r>
    <r>
      <rPr>
        <u/>
        <sz val="8"/>
        <color theme="1"/>
        <rFont val="Tahoma"/>
        <family val="2"/>
      </rPr>
      <t>7812910.300</t>
    </r>
  </si>
  <si>
    <r>
      <t xml:space="preserve">T </t>
    </r>
    <r>
      <rPr>
        <u/>
        <sz val="8"/>
        <color theme="1"/>
        <rFont val="Tahoma"/>
        <family val="2"/>
      </rPr>
      <t>7734777.600</t>
    </r>
  </si>
  <si>
    <r>
      <t xml:space="preserve">T </t>
    </r>
    <r>
      <rPr>
        <u/>
        <sz val="8"/>
        <color theme="1"/>
        <rFont val="Tahoma"/>
        <family val="2"/>
      </rPr>
      <t>7837636.800</t>
    </r>
  </si>
  <si>
    <r>
      <t xml:space="preserve">T </t>
    </r>
    <r>
      <rPr>
        <u/>
        <sz val="8"/>
        <color rgb="FF0000FF"/>
        <rFont val="Tahoma"/>
        <family val="2"/>
      </rPr>
      <t>7795108.200</t>
    </r>
  </si>
  <si>
    <r>
      <t xml:space="preserve">T </t>
    </r>
    <r>
      <rPr>
        <u/>
        <sz val="8"/>
        <color rgb="FF0000FF"/>
        <rFont val="Tahoma"/>
        <family val="2"/>
      </rPr>
      <t>53690.679</t>
    </r>
  </si>
  <si>
    <r>
      <t xml:space="preserve">T </t>
    </r>
    <r>
      <rPr>
        <u/>
        <sz val="8"/>
        <color theme="1"/>
        <rFont val="Tahoma"/>
        <family val="2"/>
      </rPr>
      <t>8417161.100</t>
    </r>
  </si>
  <si>
    <r>
      <t xml:space="preserve">T </t>
    </r>
    <r>
      <rPr>
        <u/>
        <sz val="8"/>
        <color theme="1"/>
        <rFont val="Tahoma"/>
        <family val="2"/>
      </rPr>
      <t>8488436.400</t>
    </r>
  </si>
  <si>
    <r>
      <t xml:space="preserve">T </t>
    </r>
    <r>
      <rPr>
        <u/>
        <sz val="8"/>
        <color theme="1"/>
        <rFont val="Tahoma"/>
        <family val="2"/>
      </rPr>
      <t>8482303.900</t>
    </r>
  </si>
  <si>
    <r>
      <t xml:space="preserve">T </t>
    </r>
    <r>
      <rPr>
        <u/>
        <sz val="8"/>
        <color rgb="FF0000FF"/>
        <rFont val="Tahoma"/>
        <family val="2"/>
      </rPr>
      <t>8462633.800</t>
    </r>
  </si>
  <si>
    <r>
      <t xml:space="preserve">T </t>
    </r>
    <r>
      <rPr>
        <u/>
        <sz val="8"/>
        <color rgb="FF0000FF"/>
        <rFont val="Tahoma"/>
        <family val="2"/>
      </rPr>
      <t>39499.702</t>
    </r>
  </si>
  <si>
    <r>
      <t xml:space="preserve">T </t>
    </r>
    <r>
      <rPr>
        <u/>
        <sz val="8"/>
        <color theme="1"/>
        <rFont val="Tahoma"/>
        <family val="2"/>
      </rPr>
      <t>2601689.700</t>
    </r>
  </si>
  <si>
    <r>
      <t xml:space="preserve">T </t>
    </r>
    <r>
      <rPr>
        <u/>
        <sz val="8"/>
        <color theme="1"/>
        <rFont val="Tahoma"/>
        <family val="2"/>
      </rPr>
      <t>2593846.200</t>
    </r>
  </si>
  <si>
    <r>
      <t xml:space="preserve">T </t>
    </r>
    <r>
      <rPr>
        <u/>
        <sz val="8"/>
        <color theme="1"/>
        <rFont val="Tahoma"/>
        <family val="2"/>
      </rPr>
      <t>2591026.200</t>
    </r>
  </si>
  <si>
    <r>
      <t xml:space="preserve">T </t>
    </r>
    <r>
      <rPr>
        <u/>
        <sz val="8"/>
        <color theme="1"/>
        <rFont val="Tahoma"/>
        <family val="2"/>
      </rPr>
      <t>2584580.500</t>
    </r>
  </si>
  <si>
    <r>
      <t xml:space="preserve">T </t>
    </r>
    <r>
      <rPr>
        <u/>
        <sz val="8"/>
        <color theme="1"/>
        <rFont val="Tahoma"/>
        <family val="2"/>
      </rPr>
      <t>2582230.500</t>
    </r>
  </si>
  <si>
    <r>
      <t xml:space="preserve">T </t>
    </r>
    <r>
      <rPr>
        <u/>
        <sz val="8"/>
        <color theme="1"/>
        <rFont val="Tahoma"/>
        <family val="2"/>
      </rPr>
      <t>2593663.100</t>
    </r>
  </si>
  <si>
    <r>
      <t xml:space="preserve">T </t>
    </r>
    <r>
      <rPr>
        <u/>
        <sz val="8"/>
        <color theme="1"/>
        <rFont val="Tahoma"/>
        <family val="2"/>
      </rPr>
      <t>2596184.000</t>
    </r>
  </si>
  <si>
    <r>
      <t xml:space="preserve">T </t>
    </r>
    <r>
      <rPr>
        <u/>
        <sz val="8"/>
        <color theme="1"/>
        <rFont val="Tahoma"/>
        <family val="2"/>
      </rPr>
      <t>2574380.900</t>
    </r>
  </si>
  <si>
    <r>
      <t xml:space="preserve">T </t>
    </r>
    <r>
      <rPr>
        <u/>
        <sz val="8"/>
        <color theme="1"/>
        <rFont val="Tahoma"/>
        <family val="2"/>
      </rPr>
      <t>2572299.400</t>
    </r>
  </si>
  <si>
    <r>
      <t xml:space="preserve">T </t>
    </r>
    <r>
      <rPr>
        <u/>
        <sz val="8"/>
        <color theme="1"/>
        <rFont val="Tahoma"/>
        <family val="2"/>
      </rPr>
      <t>2598021.300</t>
    </r>
  </si>
  <si>
    <r>
      <t xml:space="preserve">T </t>
    </r>
    <r>
      <rPr>
        <u/>
        <sz val="8"/>
        <color rgb="FF0000FF"/>
        <rFont val="Tahoma"/>
        <family val="2"/>
      </rPr>
      <t>2588792.200</t>
    </r>
  </si>
  <si>
    <r>
      <t xml:space="preserve">T </t>
    </r>
    <r>
      <rPr>
        <u/>
        <sz val="8"/>
        <color rgb="FF0000FF"/>
        <rFont val="Tahoma"/>
        <family val="2"/>
      </rPr>
      <t>10005.066</t>
    </r>
  </si>
  <si>
    <r>
      <t xml:space="preserve">T </t>
    </r>
    <r>
      <rPr>
        <u/>
        <sz val="8"/>
        <color theme="1"/>
        <rFont val="Tahoma"/>
        <family val="2"/>
      </rPr>
      <t>6060274.700</t>
    </r>
  </si>
  <si>
    <r>
      <t xml:space="preserve">T </t>
    </r>
    <r>
      <rPr>
        <u/>
        <sz val="8"/>
        <color theme="1"/>
        <rFont val="Tahoma"/>
        <family val="2"/>
      </rPr>
      <t>5991548.600</t>
    </r>
  </si>
  <si>
    <r>
      <t xml:space="preserve">T </t>
    </r>
    <r>
      <rPr>
        <u/>
        <sz val="8"/>
        <color theme="1"/>
        <rFont val="Tahoma"/>
        <family val="2"/>
      </rPr>
      <t>6017419.100</t>
    </r>
  </si>
  <si>
    <r>
      <t xml:space="preserve">T </t>
    </r>
    <r>
      <rPr>
        <u/>
        <sz val="8"/>
        <color theme="1"/>
        <rFont val="Tahoma"/>
        <family val="2"/>
      </rPr>
      <t>6033089.900</t>
    </r>
  </si>
  <si>
    <r>
      <t xml:space="preserve">T </t>
    </r>
    <r>
      <rPr>
        <u/>
        <sz val="8"/>
        <color theme="1"/>
        <rFont val="Tahoma"/>
        <family val="2"/>
      </rPr>
      <t>5898873.300</t>
    </r>
  </si>
  <si>
    <r>
      <t xml:space="preserve">T </t>
    </r>
    <r>
      <rPr>
        <u/>
        <sz val="8"/>
        <color theme="1"/>
        <rFont val="Tahoma"/>
        <family val="2"/>
      </rPr>
      <t>5925993.800</t>
    </r>
  </si>
  <si>
    <r>
      <t xml:space="preserve">T </t>
    </r>
    <r>
      <rPr>
        <u/>
        <sz val="8"/>
        <color theme="1"/>
        <rFont val="Tahoma"/>
        <family val="2"/>
      </rPr>
      <t>6076574.100</t>
    </r>
  </si>
  <si>
    <r>
      <t xml:space="preserve">T </t>
    </r>
    <r>
      <rPr>
        <u/>
        <sz val="8"/>
        <color theme="1"/>
        <rFont val="Tahoma"/>
        <family val="2"/>
      </rPr>
      <t>5864574.600</t>
    </r>
  </si>
  <si>
    <r>
      <t xml:space="preserve">T </t>
    </r>
    <r>
      <rPr>
        <u/>
        <sz val="8"/>
        <color theme="1"/>
        <rFont val="Tahoma"/>
        <family val="2"/>
      </rPr>
      <t>5845096.700</t>
    </r>
  </si>
  <si>
    <r>
      <t xml:space="preserve">T </t>
    </r>
    <r>
      <rPr>
        <u/>
        <sz val="8"/>
        <color theme="1"/>
        <rFont val="Tahoma"/>
        <family val="2"/>
      </rPr>
      <t>5953778.500</t>
    </r>
  </si>
  <si>
    <r>
      <t xml:space="preserve">T </t>
    </r>
    <r>
      <rPr>
        <u/>
        <sz val="8"/>
        <color rgb="FF0000FF"/>
        <rFont val="Tahoma"/>
        <family val="2"/>
      </rPr>
      <t>5966722.300</t>
    </r>
  </si>
  <si>
    <r>
      <t xml:space="preserve">T </t>
    </r>
    <r>
      <rPr>
        <u/>
        <sz val="8"/>
        <color rgb="FF0000FF"/>
        <rFont val="Tahoma"/>
        <family val="2"/>
      </rPr>
      <t>81695.511</t>
    </r>
  </si>
  <si>
    <r>
      <t xml:space="preserve">T </t>
    </r>
    <r>
      <rPr>
        <u/>
        <sz val="8"/>
        <color theme="1"/>
        <rFont val="Tahoma"/>
        <family val="2"/>
      </rPr>
      <t>7790631.500</t>
    </r>
  </si>
  <si>
    <r>
      <t xml:space="preserve">T </t>
    </r>
    <r>
      <rPr>
        <u/>
        <sz val="8"/>
        <color theme="1"/>
        <rFont val="Tahoma"/>
        <family val="2"/>
      </rPr>
      <t>7730220.400</t>
    </r>
  </si>
  <si>
    <r>
      <t xml:space="preserve">T </t>
    </r>
    <r>
      <rPr>
        <u/>
        <sz val="8"/>
        <color theme="1"/>
        <rFont val="Tahoma"/>
        <family val="2"/>
      </rPr>
      <t>7714882.100</t>
    </r>
  </si>
  <si>
    <r>
      <t xml:space="preserve">T </t>
    </r>
    <r>
      <rPr>
        <u/>
        <sz val="8"/>
        <color theme="1"/>
        <rFont val="Tahoma"/>
        <family val="2"/>
      </rPr>
      <t>7684447.000</t>
    </r>
  </si>
  <si>
    <r>
      <t xml:space="preserve">T </t>
    </r>
    <r>
      <rPr>
        <u/>
        <sz val="8"/>
        <color theme="1"/>
        <rFont val="Tahoma"/>
        <family val="2"/>
      </rPr>
      <t>7720019.000</t>
    </r>
  </si>
  <si>
    <r>
      <t xml:space="preserve">T </t>
    </r>
    <r>
      <rPr>
        <u/>
        <sz val="8"/>
        <color theme="1"/>
        <rFont val="Tahoma"/>
        <family val="2"/>
      </rPr>
      <t>7687659.600</t>
    </r>
  </si>
  <si>
    <r>
      <t xml:space="preserve">T </t>
    </r>
    <r>
      <rPr>
        <u/>
        <sz val="8"/>
        <color theme="1"/>
        <rFont val="Tahoma"/>
        <family val="2"/>
      </rPr>
      <t>7757628.000</t>
    </r>
  </si>
  <si>
    <r>
      <t xml:space="preserve">T </t>
    </r>
    <r>
      <rPr>
        <u/>
        <sz val="8"/>
        <color theme="1"/>
        <rFont val="Tahoma"/>
        <family val="2"/>
      </rPr>
      <t>7648472.500</t>
    </r>
  </si>
  <si>
    <r>
      <t xml:space="preserve">T </t>
    </r>
    <r>
      <rPr>
        <u/>
        <sz val="8"/>
        <color theme="1"/>
        <rFont val="Tahoma"/>
        <family val="2"/>
      </rPr>
      <t>7682619.300</t>
    </r>
  </si>
  <si>
    <r>
      <t xml:space="preserve">T </t>
    </r>
    <r>
      <rPr>
        <u/>
        <sz val="8"/>
        <color theme="1"/>
        <rFont val="Tahoma"/>
        <family val="2"/>
      </rPr>
      <t>7727233.200</t>
    </r>
  </si>
  <si>
    <r>
      <t xml:space="preserve">T </t>
    </r>
    <r>
      <rPr>
        <u/>
        <sz val="8"/>
        <color rgb="FF0000FF"/>
        <rFont val="Tahoma"/>
        <family val="2"/>
      </rPr>
      <t>7714381.300</t>
    </r>
  </si>
  <si>
    <r>
      <t xml:space="preserve">T </t>
    </r>
    <r>
      <rPr>
        <u/>
        <sz val="8"/>
        <color rgb="FF0000FF"/>
        <rFont val="Tahoma"/>
        <family val="2"/>
      </rPr>
      <t>40954.398</t>
    </r>
  </si>
  <si>
    <r>
      <t xml:space="preserve">T </t>
    </r>
    <r>
      <rPr>
        <u/>
        <sz val="8"/>
        <color theme="1"/>
        <rFont val="Tahoma"/>
        <family val="2"/>
      </rPr>
      <t>8435761.400</t>
    </r>
  </si>
  <si>
    <r>
      <t xml:space="preserve">T </t>
    </r>
    <r>
      <rPr>
        <u/>
        <sz val="8"/>
        <color theme="1"/>
        <rFont val="Tahoma"/>
        <family val="2"/>
      </rPr>
      <t>8496772.900</t>
    </r>
  </si>
  <si>
    <r>
      <t xml:space="preserve">T </t>
    </r>
    <r>
      <rPr>
        <u/>
        <sz val="8"/>
        <color theme="1"/>
        <rFont val="Tahoma"/>
        <family val="2"/>
      </rPr>
      <t>8437495.100</t>
    </r>
  </si>
  <si>
    <r>
      <t xml:space="preserve">T </t>
    </r>
    <r>
      <rPr>
        <u/>
        <sz val="8"/>
        <color theme="1"/>
        <rFont val="Tahoma"/>
        <family val="2"/>
      </rPr>
      <t>8460033.200</t>
    </r>
  </si>
  <si>
    <r>
      <t xml:space="preserve">T </t>
    </r>
    <r>
      <rPr>
        <u/>
        <sz val="8"/>
        <color theme="1"/>
        <rFont val="Tahoma"/>
        <family val="2"/>
      </rPr>
      <t>8410788.800</t>
    </r>
  </si>
  <si>
    <r>
      <t xml:space="preserve">T </t>
    </r>
    <r>
      <rPr>
        <u/>
        <sz val="8"/>
        <color theme="1"/>
        <rFont val="Tahoma"/>
        <family val="2"/>
      </rPr>
      <t>8422620.400</t>
    </r>
  </si>
  <si>
    <r>
      <t xml:space="preserve">T </t>
    </r>
    <r>
      <rPr>
        <u/>
        <sz val="8"/>
        <color theme="1"/>
        <rFont val="Tahoma"/>
        <family val="2"/>
      </rPr>
      <t>8470500.000</t>
    </r>
  </si>
  <si>
    <r>
      <t xml:space="preserve">T </t>
    </r>
    <r>
      <rPr>
        <u/>
        <sz val="8"/>
        <color theme="1"/>
        <rFont val="Tahoma"/>
        <family val="2"/>
      </rPr>
      <t>8335419.000</t>
    </r>
  </si>
  <si>
    <r>
      <t xml:space="preserve">T </t>
    </r>
    <r>
      <rPr>
        <u/>
        <sz val="8"/>
        <color theme="1"/>
        <rFont val="Tahoma"/>
        <family val="2"/>
      </rPr>
      <t>8328511.900</t>
    </r>
  </si>
  <si>
    <r>
      <t xml:space="preserve">T </t>
    </r>
    <r>
      <rPr>
        <u/>
        <sz val="8"/>
        <color theme="1"/>
        <rFont val="Tahoma"/>
        <family val="2"/>
      </rPr>
      <t>8342399.900</t>
    </r>
  </si>
  <si>
    <r>
      <t xml:space="preserve">T </t>
    </r>
    <r>
      <rPr>
        <u/>
        <sz val="8"/>
        <color rgb="FF0000FF"/>
        <rFont val="Tahoma"/>
        <family val="2"/>
      </rPr>
      <t>8414030.300</t>
    </r>
  </si>
  <si>
    <r>
      <t xml:space="preserve">T </t>
    </r>
    <r>
      <rPr>
        <u/>
        <sz val="8"/>
        <color rgb="FF0000FF"/>
        <rFont val="Tahoma"/>
        <family val="2"/>
      </rPr>
      <t>59518.995</t>
    </r>
  </si>
  <si>
    <r>
      <t xml:space="preserve">T </t>
    </r>
    <r>
      <rPr>
        <u/>
        <sz val="8"/>
        <color theme="1"/>
        <rFont val="Tahoma"/>
        <family val="2"/>
      </rPr>
      <t>2591209.300</t>
    </r>
  </si>
  <si>
    <r>
      <t xml:space="preserve">T </t>
    </r>
    <r>
      <rPr>
        <u/>
        <sz val="8"/>
        <color theme="1"/>
        <rFont val="Tahoma"/>
        <family val="2"/>
      </rPr>
      <t>2592845.200</t>
    </r>
  </si>
  <si>
    <r>
      <t xml:space="preserve">T </t>
    </r>
    <r>
      <rPr>
        <u/>
        <sz val="8"/>
        <color theme="1"/>
        <rFont val="Tahoma"/>
        <family val="2"/>
      </rPr>
      <t>2600786.300</t>
    </r>
  </si>
  <si>
    <r>
      <t xml:space="preserve">T </t>
    </r>
    <r>
      <rPr>
        <u/>
        <sz val="8"/>
        <color rgb="FF0000FF"/>
        <rFont val="Tahoma"/>
        <family val="2"/>
      </rPr>
      <t>2594946.900</t>
    </r>
  </si>
  <si>
    <r>
      <t xml:space="preserve">T </t>
    </r>
    <r>
      <rPr>
        <u/>
        <sz val="8"/>
        <color rgb="FF0000FF"/>
        <rFont val="Tahoma"/>
        <family val="2"/>
      </rPr>
      <t>5122.784</t>
    </r>
  </si>
  <si>
    <r>
      <t xml:space="preserve">T </t>
    </r>
    <r>
      <rPr>
        <u/>
        <sz val="8"/>
        <color theme="1"/>
        <rFont val="Tahoma"/>
        <family val="2"/>
      </rPr>
      <t>6018976.200</t>
    </r>
  </si>
  <si>
    <r>
      <t xml:space="preserve">T </t>
    </r>
    <r>
      <rPr>
        <u/>
        <sz val="8"/>
        <color theme="1"/>
        <rFont val="Tahoma"/>
        <family val="2"/>
      </rPr>
      <t>5945336.000</t>
    </r>
  </si>
  <si>
    <r>
      <t xml:space="preserve">T </t>
    </r>
    <r>
      <rPr>
        <u/>
        <sz val="8"/>
        <color theme="1"/>
        <rFont val="Tahoma"/>
        <family val="2"/>
      </rPr>
      <t>5930486.500</t>
    </r>
  </si>
  <si>
    <r>
      <t xml:space="preserve">T </t>
    </r>
    <r>
      <rPr>
        <u/>
        <sz val="8"/>
        <color rgb="FF0000FF"/>
        <rFont val="Tahoma"/>
        <family val="2"/>
      </rPr>
      <t>5964932.900</t>
    </r>
  </si>
  <si>
    <r>
      <t xml:space="preserve">T </t>
    </r>
    <r>
      <rPr>
        <u/>
        <sz val="8"/>
        <color rgb="FF0000FF"/>
        <rFont val="Tahoma"/>
        <family val="2"/>
      </rPr>
      <t>47388.129</t>
    </r>
  </si>
  <si>
    <r>
      <t xml:space="preserve">T </t>
    </r>
    <r>
      <rPr>
        <u/>
        <sz val="8"/>
        <color theme="1"/>
        <rFont val="Tahoma"/>
        <family val="2"/>
      </rPr>
      <t>7758988.800</t>
    </r>
  </si>
  <si>
    <r>
      <t xml:space="preserve">T </t>
    </r>
    <r>
      <rPr>
        <u/>
        <sz val="8"/>
        <color theme="1"/>
        <rFont val="Tahoma"/>
        <family val="2"/>
      </rPr>
      <t>7718996.500</t>
    </r>
  </si>
  <si>
    <r>
      <t xml:space="preserve">T </t>
    </r>
    <r>
      <rPr>
        <u/>
        <sz val="8"/>
        <color theme="1"/>
        <rFont val="Tahoma"/>
        <family val="2"/>
      </rPr>
      <t>7786573.500</t>
    </r>
  </si>
  <si>
    <r>
      <t xml:space="preserve">T </t>
    </r>
    <r>
      <rPr>
        <u/>
        <sz val="8"/>
        <color rgb="FF0000FF"/>
        <rFont val="Tahoma"/>
        <family val="2"/>
      </rPr>
      <t>7754852.900</t>
    </r>
  </si>
  <si>
    <r>
      <t xml:space="preserve">T </t>
    </r>
    <r>
      <rPr>
        <u/>
        <sz val="8"/>
        <color rgb="FF0000FF"/>
        <rFont val="Tahoma"/>
        <family val="2"/>
      </rPr>
      <t>33977.850</t>
    </r>
  </si>
  <si>
    <r>
      <t xml:space="preserve">T </t>
    </r>
    <r>
      <rPr>
        <u/>
        <sz val="8"/>
        <color theme="1"/>
        <rFont val="Tahoma"/>
        <family val="2"/>
      </rPr>
      <t>8335538.900</t>
    </r>
  </si>
  <si>
    <r>
      <t xml:space="preserve">T </t>
    </r>
    <r>
      <rPr>
        <u/>
        <sz val="8"/>
        <color theme="1"/>
        <rFont val="Tahoma"/>
        <family val="2"/>
      </rPr>
      <t>8383501.500</t>
    </r>
  </si>
  <si>
    <r>
      <t xml:space="preserve">T </t>
    </r>
    <r>
      <rPr>
        <u/>
        <sz val="8"/>
        <color theme="1"/>
        <rFont val="Tahoma"/>
        <family val="2"/>
      </rPr>
      <t>8377922.300</t>
    </r>
  </si>
  <si>
    <r>
      <t xml:space="preserve">T </t>
    </r>
    <r>
      <rPr>
        <u/>
        <sz val="8"/>
        <color rgb="FF0000FF"/>
        <rFont val="Tahoma"/>
        <family val="2"/>
      </rPr>
      <t>8365654.200</t>
    </r>
  </si>
  <si>
    <r>
      <t xml:space="preserve">T </t>
    </r>
    <r>
      <rPr>
        <u/>
        <sz val="8"/>
        <color rgb="FF0000FF"/>
        <rFont val="Tahoma"/>
        <family val="2"/>
      </rPr>
      <t>26229.400</t>
    </r>
  </si>
  <si>
    <r>
      <t xml:space="preserve">T </t>
    </r>
    <r>
      <rPr>
        <u/>
        <sz val="8"/>
        <color theme="1"/>
        <rFont val="Tahoma"/>
        <family val="2"/>
      </rPr>
      <t>1712925.900</t>
    </r>
  </si>
  <si>
    <r>
      <t xml:space="preserve">T </t>
    </r>
    <r>
      <rPr>
        <u/>
        <sz val="8"/>
        <color theme="1"/>
        <rFont val="Tahoma"/>
        <family val="2"/>
      </rPr>
      <t>2544465.700</t>
    </r>
  </si>
  <si>
    <r>
      <t xml:space="preserve">T </t>
    </r>
    <r>
      <rPr>
        <u/>
        <sz val="8"/>
        <color theme="1"/>
        <rFont val="Tahoma"/>
        <family val="2"/>
      </rPr>
      <t>1710825.800</t>
    </r>
  </si>
  <si>
    <r>
      <t xml:space="preserve">T </t>
    </r>
    <r>
      <rPr>
        <u/>
        <sz val="8"/>
        <color theme="1"/>
        <rFont val="Tahoma"/>
        <family val="2"/>
      </rPr>
      <t>2583310.900</t>
    </r>
  </si>
  <si>
    <r>
      <t xml:space="preserve">T </t>
    </r>
    <r>
      <rPr>
        <u/>
        <sz val="8"/>
        <color theme="1"/>
        <rFont val="Tahoma"/>
        <family val="2"/>
      </rPr>
      <t>1728125.600</t>
    </r>
  </si>
  <si>
    <r>
      <t xml:space="preserve">T </t>
    </r>
    <r>
      <rPr>
        <u/>
        <sz val="8"/>
        <color theme="1"/>
        <rFont val="Tahoma"/>
        <family val="2"/>
      </rPr>
      <t>2588181.800</t>
    </r>
  </si>
  <si>
    <r>
      <t xml:space="preserve">T </t>
    </r>
    <r>
      <rPr>
        <u/>
        <sz val="8"/>
        <color rgb="FF0000FF"/>
        <rFont val="Tahoma"/>
        <family val="2"/>
      </rPr>
      <t>1717292.500</t>
    </r>
  </si>
  <si>
    <r>
      <t xml:space="preserve">T </t>
    </r>
    <r>
      <rPr>
        <u/>
        <sz val="8"/>
        <color rgb="FF0000FF"/>
        <rFont val="Tahoma"/>
        <family val="2"/>
      </rPr>
      <t>2571986.100</t>
    </r>
  </si>
  <si>
    <r>
      <t xml:space="preserve">T </t>
    </r>
    <r>
      <rPr>
        <u/>
        <sz val="8"/>
        <color rgb="FF0000FF"/>
        <rFont val="Tahoma"/>
        <family val="2"/>
      </rPr>
      <t>9440.394</t>
    </r>
  </si>
  <si>
    <r>
      <t xml:space="preserve">T </t>
    </r>
    <r>
      <rPr>
        <u/>
        <sz val="8"/>
        <color rgb="FF0000FF"/>
        <rFont val="Tahoma"/>
        <family val="2"/>
      </rPr>
      <t>23957.522</t>
    </r>
  </si>
  <si>
    <r>
      <t xml:space="preserve">T </t>
    </r>
    <r>
      <rPr>
        <u/>
        <sz val="8"/>
        <color theme="1"/>
        <rFont val="Tahoma"/>
        <family val="2"/>
      </rPr>
      <t>5884931.000</t>
    </r>
  </si>
  <si>
    <r>
      <t xml:space="preserve">T </t>
    </r>
    <r>
      <rPr>
        <u/>
        <sz val="8"/>
        <color theme="1"/>
        <rFont val="Tahoma"/>
        <family val="2"/>
      </rPr>
      <t>5910587.200</t>
    </r>
  </si>
  <si>
    <r>
      <t xml:space="preserve">T </t>
    </r>
    <r>
      <rPr>
        <u/>
        <sz val="8"/>
        <color theme="1"/>
        <rFont val="Tahoma"/>
        <family val="2"/>
      </rPr>
      <t>5900137.600</t>
    </r>
  </si>
  <si>
    <r>
      <t xml:space="preserve">T </t>
    </r>
    <r>
      <rPr>
        <u/>
        <sz val="8"/>
        <color rgb="FF0000FF"/>
        <rFont val="Tahoma"/>
        <family val="2"/>
      </rPr>
      <t>5898551.900</t>
    </r>
  </si>
  <si>
    <r>
      <t xml:space="preserve">T </t>
    </r>
    <r>
      <rPr>
        <u/>
        <sz val="8"/>
        <color rgb="FF0000FF"/>
        <rFont val="Tahoma"/>
        <family val="2"/>
      </rPr>
      <t>12901.400</t>
    </r>
  </si>
  <si>
    <r>
      <t xml:space="preserve">T </t>
    </r>
    <r>
      <rPr>
        <u/>
        <sz val="8"/>
        <color theme="1"/>
        <rFont val="Tahoma"/>
        <family val="2"/>
      </rPr>
      <t>7672216.700</t>
    </r>
  </si>
  <si>
    <r>
      <t xml:space="preserve">T </t>
    </r>
    <r>
      <rPr>
        <u/>
        <sz val="8"/>
        <color theme="1"/>
        <rFont val="Tahoma"/>
        <family val="2"/>
      </rPr>
      <t>7705638.900</t>
    </r>
  </si>
  <si>
    <r>
      <t xml:space="preserve">T </t>
    </r>
    <r>
      <rPr>
        <u/>
        <sz val="8"/>
        <color theme="1"/>
        <rFont val="Tahoma"/>
        <family val="2"/>
      </rPr>
      <t>7692764.300</t>
    </r>
  </si>
  <si>
    <r>
      <t xml:space="preserve">T </t>
    </r>
    <r>
      <rPr>
        <u/>
        <sz val="8"/>
        <color rgb="FF0000FF"/>
        <rFont val="Tahoma"/>
        <family val="2"/>
      </rPr>
      <t>7690206.600</t>
    </r>
  </si>
  <si>
    <r>
      <t xml:space="preserve">T </t>
    </r>
    <r>
      <rPr>
        <u/>
        <sz val="8"/>
        <color rgb="FF0000FF"/>
        <rFont val="Tahoma"/>
        <family val="2"/>
      </rPr>
      <t>16857.259</t>
    </r>
  </si>
  <si>
    <r>
      <t xml:space="preserve">T </t>
    </r>
    <r>
      <rPr>
        <u/>
        <sz val="8"/>
        <color theme="1"/>
        <rFont val="Tahoma"/>
        <family val="2"/>
      </rPr>
      <t>8300523.700</t>
    </r>
  </si>
  <si>
    <r>
      <t xml:space="preserve">T </t>
    </r>
    <r>
      <rPr>
        <u/>
        <sz val="8"/>
        <color theme="1"/>
        <rFont val="Tahoma"/>
        <family val="2"/>
      </rPr>
      <t>8297923.200</t>
    </r>
  </si>
  <si>
    <r>
      <t xml:space="preserve">T </t>
    </r>
    <r>
      <rPr>
        <u/>
        <sz val="8"/>
        <color theme="1"/>
        <rFont val="Tahoma"/>
        <family val="2"/>
      </rPr>
      <t>8366819.300</t>
    </r>
  </si>
  <si>
    <r>
      <t xml:space="preserve">T </t>
    </r>
    <r>
      <rPr>
        <u/>
        <sz val="8"/>
        <color rgb="FF0000FF"/>
        <rFont val="Tahoma"/>
        <family val="2"/>
      </rPr>
      <t>8321755.400</t>
    </r>
  </si>
  <si>
    <r>
      <t xml:space="preserve">T </t>
    </r>
    <r>
      <rPr>
        <u/>
        <sz val="8"/>
        <color rgb="FF0000FF"/>
        <rFont val="Tahoma"/>
        <family val="2"/>
      </rPr>
      <t>39048.105</t>
    </r>
  </si>
  <si>
    <r>
      <t xml:space="preserve">T </t>
    </r>
    <r>
      <rPr>
        <u/>
        <sz val="8"/>
        <color theme="1"/>
        <rFont val="Tahoma"/>
        <family val="2"/>
      </rPr>
      <t>1617962.200</t>
    </r>
  </si>
  <si>
    <r>
      <t xml:space="preserve">T </t>
    </r>
    <r>
      <rPr>
        <u/>
        <sz val="8"/>
        <color theme="1"/>
        <rFont val="Tahoma"/>
        <family val="2"/>
      </rPr>
      <t>1750417.000</t>
    </r>
  </si>
  <si>
    <r>
      <t xml:space="preserve">T </t>
    </r>
    <r>
      <rPr>
        <u/>
        <sz val="8"/>
        <color theme="1"/>
        <rFont val="Tahoma"/>
        <family val="2"/>
      </rPr>
      <t>2452094.600</t>
    </r>
  </si>
  <si>
    <r>
      <t xml:space="preserve">T </t>
    </r>
    <r>
      <rPr>
        <u/>
        <sz val="8"/>
        <color theme="1"/>
        <rFont val="Tahoma"/>
        <family val="2"/>
      </rPr>
      <t>2593431.100</t>
    </r>
  </si>
  <si>
    <r>
      <t xml:space="preserve">T </t>
    </r>
    <r>
      <rPr>
        <u/>
        <sz val="8"/>
        <color theme="1"/>
        <rFont val="Tahoma"/>
        <family val="2"/>
      </rPr>
      <t>1613021.300</t>
    </r>
  </si>
  <si>
    <r>
      <t xml:space="preserve">T </t>
    </r>
    <r>
      <rPr>
        <u/>
        <sz val="8"/>
        <color theme="1"/>
        <rFont val="Tahoma"/>
        <family val="2"/>
      </rPr>
      <t>1748021.700</t>
    </r>
  </si>
  <si>
    <r>
      <t xml:space="preserve">T </t>
    </r>
    <r>
      <rPr>
        <u/>
        <sz val="8"/>
        <color theme="1"/>
        <rFont val="Tahoma"/>
        <family val="2"/>
      </rPr>
      <t>2453579.900</t>
    </r>
  </si>
  <si>
    <r>
      <t xml:space="preserve">T </t>
    </r>
    <r>
      <rPr>
        <u/>
        <sz val="8"/>
        <color theme="1"/>
        <rFont val="Tahoma"/>
        <family val="2"/>
      </rPr>
      <t>2590428.000</t>
    </r>
  </si>
  <si>
    <r>
      <t xml:space="preserve">T </t>
    </r>
    <r>
      <rPr>
        <u/>
        <sz val="8"/>
        <color theme="1"/>
        <rFont val="Tahoma"/>
        <family val="2"/>
      </rPr>
      <t>1606272.100</t>
    </r>
  </si>
  <si>
    <r>
      <t xml:space="preserve">T </t>
    </r>
    <r>
      <rPr>
        <u/>
        <sz val="8"/>
        <color theme="1"/>
        <rFont val="Tahoma"/>
        <family val="2"/>
      </rPr>
      <t>1749819.600</t>
    </r>
  </si>
  <si>
    <r>
      <t xml:space="preserve">T </t>
    </r>
    <r>
      <rPr>
        <u/>
        <sz val="8"/>
        <color theme="1"/>
        <rFont val="Tahoma"/>
        <family val="2"/>
      </rPr>
      <t>2461718.500</t>
    </r>
  </si>
  <si>
    <r>
      <t xml:space="preserve">T </t>
    </r>
    <r>
      <rPr>
        <u/>
        <sz val="8"/>
        <color theme="1"/>
        <rFont val="Tahoma"/>
        <family val="2"/>
      </rPr>
      <t>2582724.900</t>
    </r>
  </si>
  <si>
    <r>
      <t xml:space="preserve">T </t>
    </r>
    <r>
      <rPr>
        <u/>
        <sz val="8"/>
        <color rgb="FF0000FF"/>
        <rFont val="Tahoma"/>
        <family val="2"/>
      </rPr>
      <t>1612418.500</t>
    </r>
  </si>
  <si>
    <r>
      <t xml:space="preserve">T </t>
    </r>
    <r>
      <rPr>
        <u/>
        <sz val="8"/>
        <color rgb="FF0000FF"/>
        <rFont val="Tahoma"/>
        <family val="2"/>
      </rPr>
      <t>1749419.400</t>
    </r>
  </si>
  <si>
    <r>
      <t xml:space="preserve">T </t>
    </r>
    <r>
      <rPr>
        <u/>
        <sz val="8"/>
        <color rgb="FF0000FF"/>
        <rFont val="Tahoma"/>
        <family val="2"/>
      </rPr>
      <t>2455797.600</t>
    </r>
  </si>
  <si>
    <r>
      <t xml:space="preserve">T </t>
    </r>
    <r>
      <rPr>
        <u/>
        <sz val="8"/>
        <color rgb="FF0000FF"/>
        <rFont val="Tahoma"/>
        <family val="2"/>
      </rPr>
      <t>2588861.300</t>
    </r>
  </si>
  <si>
    <r>
      <t xml:space="preserve">T </t>
    </r>
    <r>
      <rPr>
        <u/>
        <sz val="8"/>
        <color rgb="FF0000FF"/>
        <rFont val="Tahoma"/>
        <family val="2"/>
      </rPr>
      <t>5868.295</t>
    </r>
  </si>
  <si>
    <r>
      <t xml:space="preserve">T </t>
    </r>
    <r>
      <rPr>
        <u/>
        <sz val="8"/>
        <color rgb="FF0000FF"/>
        <rFont val="Tahoma"/>
        <family val="2"/>
      </rPr>
      <t>1246.748</t>
    </r>
  </si>
  <si>
    <r>
      <t xml:space="preserve">T </t>
    </r>
    <r>
      <rPr>
        <u/>
        <sz val="8"/>
        <color rgb="FF0000FF"/>
        <rFont val="Tahoma"/>
        <family val="2"/>
      </rPr>
      <t>5181.077</t>
    </r>
  </si>
  <si>
    <r>
      <t xml:space="preserve">T </t>
    </r>
    <r>
      <rPr>
        <u/>
        <sz val="8"/>
        <color rgb="FF0000FF"/>
        <rFont val="Tahoma"/>
        <family val="2"/>
      </rPr>
      <t>5522.385</t>
    </r>
  </si>
  <si>
    <r>
      <t xml:space="preserve">T </t>
    </r>
    <r>
      <rPr>
        <u/>
        <sz val="8"/>
        <color theme="1"/>
        <rFont val="Tahoma"/>
        <family val="2"/>
      </rPr>
      <t>5932407.900</t>
    </r>
  </si>
  <si>
    <r>
      <t xml:space="preserve">T </t>
    </r>
    <r>
      <rPr>
        <u/>
        <sz val="8"/>
        <color theme="1"/>
        <rFont val="Tahoma"/>
        <family val="2"/>
      </rPr>
      <t>6002619.600</t>
    </r>
  </si>
  <si>
    <r>
      <t xml:space="preserve">T </t>
    </r>
    <r>
      <rPr>
        <u/>
        <sz val="8"/>
        <color theme="1"/>
        <rFont val="Tahoma"/>
        <family val="2"/>
      </rPr>
      <t>5997405.500</t>
    </r>
  </si>
  <si>
    <r>
      <t xml:space="preserve">T </t>
    </r>
    <r>
      <rPr>
        <u/>
        <sz val="8"/>
        <color rgb="FF0000FF"/>
        <rFont val="Tahoma"/>
        <family val="2"/>
      </rPr>
      <t>5977477.700</t>
    </r>
  </si>
  <si>
    <r>
      <t xml:space="preserve">T </t>
    </r>
    <r>
      <rPr>
        <u/>
        <sz val="8"/>
        <color rgb="FF0000FF"/>
        <rFont val="Tahoma"/>
        <family val="2"/>
      </rPr>
      <t>39118.567</t>
    </r>
  </si>
  <si>
    <r>
      <t xml:space="preserve">T </t>
    </r>
    <r>
      <rPr>
        <u/>
        <sz val="8"/>
        <color theme="1"/>
        <rFont val="Tahoma"/>
        <family val="2"/>
      </rPr>
      <t>7774930.900</t>
    </r>
  </si>
  <si>
    <r>
      <t xml:space="preserve">T </t>
    </r>
    <r>
      <rPr>
        <u/>
        <sz val="8"/>
        <color theme="1"/>
        <rFont val="Tahoma"/>
        <family val="2"/>
      </rPr>
      <t>7719568.100</t>
    </r>
  </si>
  <si>
    <r>
      <t xml:space="preserve">T </t>
    </r>
    <r>
      <rPr>
        <u/>
        <sz val="8"/>
        <color theme="1"/>
        <rFont val="Tahoma"/>
        <family val="2"/>
      </rPr>
      <t>7752362.300</t>
    </r>
  </si>
  <si>
    <r>
      <t xml:space="preserve">T </t>
    </r>
    <r>
      <rPr>
        <u/>
        <sz val="8"/>
        <color rgb="FF0000FF"/>
        <rFont val="Tahoma"/>
        <family val="2"/>
      </rPr>
      <t>7748953.800</t>
    </r>
  </si>
  <si>
    <r>
      <t xml:space="preserve">T </t>
    </r>
    <r>
      <rPr>
        <u/>
        <sz val="8"/>
        <color rgb="FF0000FF"/>
        <rFont val="Tahoma"/>
        <family val="2"/>
      </rPr>
      <t>27838.344</t>
    </r>
  </si>
  <si>
    <r>
      <t xml:space="preserve">T </t>
    </r>
    <r>
      <rPr>
        <u/>
        <sz val="8"/>
        <color theme="1"/>
        <rFont val="Tahoma"/>
        <family val="2"/>
      </rPr>
      <t>8360843.500</t>
    </r>
  </si>
  <si>
    <r>
      <t xml:space="preserve">T </t>
    </r>
    <r>
      <rPr>
        <u/>
        <sz val="8"/>
        <color theme="1"/>
        <rFont val="Tahoma"/>
        <family val="2"/>
      </rPr>
      <t>8397076.000</t>
    </r>
  </si>
  <si>
    <r>
      <t xml:space="preserve">T </t>
    </r>
    <r>
      <rPr>
        <u/>
        <sz val="8"/>
        <color theme="1"/>
        <rFont val="Tahoma"/>
        <family val="2"/>
      </rPr>
      <t>8387374.600</t>
    </r>
  </si>
  <si>
    <r>
      <t xml:space="preserve">T </t>
    </r>
    <r>
      <rPr>
        <u/>
        <sz val="8"/>
        <color rgb="FF0000FF"/>
        <rFont val="Tahoma"/>
        <family val="2"/>
      </rPr>
      <t>8381764.700</t>
    </r>
  </si>
  <si>
    <r>
      <t xml:space="preserve">T </t>
    </r>
    <r>
      <rPr>
        <u/>
        <sz val="8"/>
        <color rgb="FF0000FF"/>
        <rFont val="Tahoma"/>
        <family val="2"/>
      </rPr>
      <t>18756.362</t>
    </r>
  </si>
  <si>
    <r>
      <t xml:space="preserve">T </t>
    </r>
    <r>
      <rPr>
        <u/>
        <sz val="8"/>
        <color theme="1"/>
        <rFont val="Tahoma"/>
        <family val="2"/>
      </rPr>
      <t>5181149.700</t>
    </r>
  </si>
  <si>
    <r>
      <t xml:space="preserve">T </t>
    </r>
    <r>
      <rPr>
        <u/>
        <sz val="8"/>
        <color theme="1"/>
        <rFont val="Tahoma"/>
        <family val="2"/>
      </rPr>
      <t>6279887.600</t>
    </r>
  </si>
  <si>
    <r>
      <t xml:space="preserve">T </t>
    </r>
    <r>
      <rPr>
        <u/>
        <sz val="8"/>
        <color theme="1"/>
        <rFont val="Tahoma"/>
        <family val="2"/>
      </rPr>
      <t>7965666.400</t>
    </r>
  </si>
  <si>
    <r>
      <t xml:space="preserve">T </t>
    </r>
    <r>
      <rPr>
        <u/>
        <sz val="8"/>
        <color theme="1"/>
        <rFont val="Tahoma"/>
        <family val="2"/>
      </rPr>
      <t>7771984.800</t>
    </r>
  </si>
  <si>
    <r>
      <t xml:space="preserve">T </t>
    </r>
    <r>
      <rPr>
        <u/>
        <sz val="8"/>
        <color theme="1"/>
        <rFont val="Tahoma"/>
        <family val="2"/>
      </rPr>
      <t>2593071.000</t>
    </r>
  </si>
  <si>
    <r>
      <t xml:space="preserve">T </t>
    </r>
    <r>
      <rPr>
        <u/>
        <sz val="8"/>
        <color theme="1"/>
        <rFont val="Tahoma"/>
        <family val="2"/>
      </rPr>
      <t>3837124.300</t>
    </r>
  </si>
  <si>
    <r>
      <t xml:space="preserve">T </t>
    </r>
    <r>
      <rPr>
        <u/>
        <sz val="8"/>
        <color theme="1"/>
        <rFont val="Tahoma"/>
        <family val="2"/>
      </rPr>
      <t>5189111.500</t>
    </r>
  </si>
  <si>
    <r>
      <t xml:space="preserve">T </t>
    </r>
    <r>
      <rPr>
        <u/>
        <sz val="8"/>
        <color theme="1"/>
        <rFont val="Tahoma"/>
        <family val="2"/>
      </rPr>
      <t>6324629.400</t>
    </r>
  </si>
  <si>
    <r>
      <t xml:space="preserve">T </t>
    </r>
    <r>
      <rPr>
        <u/>
        <sz val="8"/>
        <color theme="1"/>
        <rFont val="Tahoma"/>
        <family val="2"/>
      </rPr>
      <t>8026657.800</t>
    </r>
  </si>
  <si>
    <r>
      <t xml:space="preserve">T </t>
    </r>
    <r>
      <rPr>
        <u/>
        <sz val="8"/>
        <color theme="1"/>
        <rFont val="Tahoma"/>
        <family val="2"/>
      </rPr>
      <t>7832613.300</t>
    </r>
  </si>
  <si>
    <r>
      <t xml:space="preserve">T </t>
    </r>
    <r>
      <rPr>
        <u/>
        <sz val="8"/>
        <color theme="1"/>
        <rFont val="Tahoma"/>
        <family val="2"/>
      </rPr>
      <t>2603472.100</t>
    </r>
  </si>
  <si>
    <r>
      <t xml:space="preserve">T </t>
    </r>
    <r>
      <rPr>
        <u/>
        <sz val="8"/>
        <color theme="1"/>
        <rFont val="Tahoma"/>
        <family val="2"/>
      </rPr>
      <t>3850230.200</t>
    </r>
  </si>
  <si>
    <r>
      <t xml:space="preserve">T </t>
    </r>
    <r>
      <rPr>
        <u/>
        <sz val="8"/>
        <color theme="1"/>
        <rFont val="Tahoma"/>
        <family val="2"/>
      </rPr>
      <t>5221692.700</t>
    </r>
  </si>
  <si>
    <r>
      <t xml:space="preserve">T </t>
    </r>
    <r>
      <rPr>
        <u/>
        <sz val="8"/>
        <color theme="1"/>
        <rFont val="Tahoma"/>
        <family val="2"/>
      </rPr>
      <t>6353262.800</t>
    </r>
  </si>
  <si>
    <r>
      <t xml:space="preserve">T </t>
    </r>
    <r>
      <rPr>
        <u/>
        <sz val="8"/>
        <color theme="1"/>
        <rFont val="Tahoma"/>
        <family val="2"/>
      </rPr>
      <t>8093867.100</t>
    </r>
  </si>
  <si>
    <r>
      <t xml:space="preserve">T </t>
    </r>
    <r>
      <rPr>
        <u/>
        <sz val="8"/>
        <color theme="1"/>
        <rFont val="Tahoma"/>
        <family val="2"/>
      </rPr>
      <t>7918473.200</t>
    </r>
  </si>
  <si>
    <r>
      <t xml:space="preserve">T </t>
    </r>
    <r>
      <rPr>
        <u/>
        <sz val="8"/>
        <color theme="1"/>
        <rFont val="Tahoma"/>
        <family val="2"/>
      </rPr>
      <t>2624628.200</t>
    </r>
  </si>
  <si>
    <r>
      <t xml:space="preserve">T </t>
    </r>
    <r>
      <rPr>
        <u/>
        <sz val="8"/>
        <color theme="1"/>
        <rFont val="Tahoma"/>
        <family val="2"/>
      </rPr>
      <t>3866711.600</t>
    </r>
  </si>
  <si>
    <r>
      <t xml:space="preserve">T </t>
    </r>
    <r>
      <rPr>
        <u/>
        <sz val="8"/>
        <color rgb="FF0000FF"/>
        <rFont val="Tahoma"/>
        <family val="2"/>
      </rPr>
      <t>5197318.000</t>
    </r>
  </si>
  <si>
    <r>
      <t xml:space="preserve">T </t>
    </r>
    <r>
      <rPr>
        <u/>
        <sz val="8"/>
        <color rgb="FF0000FF"/>
        <rFont val="Tahoma"/>
        <family val="2"/>
      </rPr>
      <t>6319259.900</t>
    </r>
  </si>
  <si>
    <r>
      <t xml:space="preserve">T </t>
    </r>
    <r>
      <rPr>
        <u/>
        <sz val="8"/>
        <color rgb="FF0000FF"/>
        <rFont val="Tahoma"/>
        <family val="2"/>
      </rPr>
      <t>8028730.400</t>
    </r>
  </si>
  <si>
    <r>
      <t xml:space="preserve">T </t>
    </r>
    <r>
      <rPr>
        <u/>
        <sz val="8"/>
        <color rgb="FF0000FF"/>
        <rFont val="Tahoma"/>
        <family val="2"/>
      </rPr>
      <t>7841023.800</t>
    </r>
  </si>
  <si>
    <r>
      <t xml:space="preserve">T </t>
    </r>
    <r>
      <rPr>
        <u/>
        <sz val="8"/>
        <color rgb="FF0000FF"/>
        <rFont val="Tahoma"/>
        <family val="2"/>
      </rPr>
      <t>2607057.100</t>
    </r>
  </si>
  <si>
    <r>
      <t xml:space="preserve">T </t>
    </r>
    <r>
      <rPr>
        <u/>
        <sz val="8"/>
        <color rgb="FF0000FF"/>
        <rFont val="Tahoma"/>
        <family val="2"/>
      </rPr>
      <t>3851355.400</t>
    </r>
  </si>
  <si>
    <r>
      <t xml:space="preserve">T </t>
    </r>
    <r>
      <rPr>
        <u/>
        <sz val="8"/>
        <color rgb="FF0000FF"/>
        <rFont val="Tahoma"/>
        <family val="2"/>
      </rPr>
      <t>21481.190</t>
    </r>
  </si>
  <si>
    <r>
      <t xml:space="preserve">T </t>
    </r>
    <r>
      <rPr>
        <u/>
        <sz val="8"/>
        <color rgb="FF0000FF"/>
        <rFont val="Tahoma"/>
        <family val="2"/>
      </rPr>
      <t>36981.122</t>
    </r>
  </si>
  <si>
    <r>
      <t xml:space="preserve">T </t>
    </r>
    <r>
      <rPr>
        <u/>
        <sz val="8"/>
        <color rgb="FF0000FF"/>
        <rFont val="Tahoma"/>
        <family val="2"/>
      </rPr>
      <t>64125.450</t>
    </r>
  </si>
  <si>
    <r>
      <t xml:space="preserve">T </t>
    </r>
    <r>
      <rPr>
        <u/>
        <sz val="8"/>
        <color rgb="FF0000FF"/>
        <rFont val="Tahoma"/>
        <family val="2"/>
      </rPr>
      <t>73605.502</t>
    </r>
  </si>
  <si>
    <r>
      <t xml:space="preserve">T </t>
    </r>
    <r>
      <rPr>
        <u/>
        <sz val="8"/>
        <color rgb="FF0000FF"/>
        <rFont val="Tahoma"/>
        <family val="2"/>
      </rPr>
      <t>16081.136</t>
    </r>
  </si>
  <si>
    <r>
      <t xml:space="preserve">T </t>
    </r>
    <r>
      <rPr>
        <u/>
        <sz val="8"/>
        <color rgb="FF0000FF"/>
        <rFont val="Tahoma"/>
        <family val="2"/>
      </rPr>
      <t>14825.729</t>
    </r>
  </si>
  <si>
    <r>
      <t xml:space="preserve">T </t>
    </r>
    <r>
      <rPr>
        <u/>
        <sz val="8"/>
        <color rgb="FF0000FF"/>
        <rFont val="Tahoma"/>
        <family val="2"/>
      </rPr>
      <t>0.585</t>
    </r>
  </si>
  <si>
    <r>
      <t xml:space="preserve">T </t>
    </r>
    <r>
      <rPr>
        <u/>
        <sz val="8"/>
        <color rgb="FF0000FF"/>
        <rFont val="Tahoma"/>
        <family val="2"/>
      </rPr>
      <t>0.799</t>
    </r>
  </si>
  <si>
    <r>
      <t xml:space="preserve">T </t>
    </r>
    <r>
      <rPr>
        <u/>
        <sz val="8"/>
        <color rgb="FF0000FF"/>
        <rFont val="Tahoma"/>
        <family val="2"/>
      </rPr>
      <t>0.939</t>
    </r>
  </si>
  <si>
    <r>
      <t xml:space="preserve">T </t>
    </r>
    <r>
      <rPr>
        <u/>
        <sz val="8"/>
        <color theme="1"/>
        <rFont val="Tahoma"/>
        <family val="2"/>
      </rPr>
      <t>6148592.900</t>
    </r>
  </si>
  <si>
    <r>
      <t xml:space="preserve">T </t>
    </r>
    <r>
      <rPr>
        <u/>
        <sz val="8"/>
        <color theme="1"/>
        <rFont val="Tahoma"/>
        <family val="2"/>
      </rPr>
      <t>5984327.400</t>
    </r>
  </si>
  <si>
    <r>
      <t xml:space="preserve">T </t>
    </r>
    <r>
      <rPr>
        <u/>
        <sz val="8"/>
        <color theme="1"/>
        <rFont val="Tahoma"/>
        <family val="2"/>
      </rPr>
      <t>5985313.100</t>
    </r>
  </si>
  <si>
    <r>
      <t xml:space="preserve">T </t>
    </r>
    <r>
      <rPr>
        <u/>
        <sz val="8"/>
        <color rgb="FF0000FF"/>
        <rFont val="Tahoma"/>
        <family val="2"/>
      </rPr>
      <t>6039411.100</t>
    </r>
  </si>
  <si>
    <r>
      <t xml:space="preserve">T </t>
    </r>
    <r>
      <rPr>
        <u/>
        <sz val="8"/>
        <color rgb="FF0000FF"/>
        <rFont val="Tahoma"/>
        <family val="2"/>
      </rPr>
      <t>94555.483</t>
    </r>
  </si>
  <si>
    <r>
      <t xml:space="preserve">T </t>
    </r>
    <r>
      <rPr>
        <u/>
        <sz val="8"/>
        <color theme="1"/>
        <rFont val="Tahoma"/>
        <family val="2"/>
      </rPr>
      <t>7678078.200</t>
    </r>
  </si>
  <si>
    <r>
      <t xml:space="preserve">T </t>
    </r>
    <r>
      <rPr>
        <u/>
        <sz val="8"/>
        <color theme="1"/>
        <rFont val="Tahoma"/>
        <family val="2"/>
      </rPr>
      <t>7689173.300</t>
    </r>
  </si>
  <si>
    <r>
      <t xml:space="preserve">T </t>
    </r>
    <r>
      <rPr>
        <u/>
        <sz val="8"/>
        <color theme="1"/>
        <rFont val="Tahoma"/>
        <family val="2"/>
      </rPr>
      <t>7700751.500</t>
    </r>
  </si>
  <si>
    <r>
      <t xml:space="preserve">T </t>
    </r>
    <r>
      <rPr>
        <u/>
        <sz val="8"/>
        <color rgb="FF0000FF"/>
        <rFont val="Tahoma"/>
        <family val="2"/>
      </rPr>
      <t>7689334.400</t>
    </r>
  </si>
  <si>
    <r>
      <t xml:space="preserve">T </t>
    </r>
    <r>
      <rPr>
        <u/>
        <sz val="8"/>
        <color rgb="FF0000FF"/>
        <rFont val="Tahoma"/>
        <family val="2"/>
      </rPr>
      <t>11337.511</t>
    </r>
  </si>
  <si>
    <r>
      <t xml:space="preserve">T </t>
    </r>
    <r>
      <rPr>
        <u/>
        <sz val="8"/>
        <color theme="1"/>
        <rFont val="Tahoma"/>
        <family val="2"/>
      </rPr>
      <t>8275754.000</t>
    </r>
  </si>
  <si>
    <r>
      <t xml:space="preserve">T </t>
    </r>
    <r>
      <rPr>
        <u/>
        <sz val="8"/>
        <color theme="1"/>
        <rFont val="Tahoma"/>
        <family val="2"/>
      </rPr>
      <t>8294677.100</t>
    </r>
  </si>
  <si>
    <r>
      <t xml:space="preserve">T </t>
    </r>
    <r>
      <rPr>
        <u/>
        <sz val="8"/>
        <color theme="1"/>
        <rFont val="Tahoma"/>
        <family val="2"/>
      </rPr>
      <t>8339052.400</t>
    </r>
  </si>
  <si>
    <r>
      <t xml:space="preserve">T </t>
    </r>
    <r>
      <rPr>
        <u/>
        <sz val="8"/>
        <color rgb="FF0000FF"/>
        <rFont val="Tahoma"/>
        <family val="2"/>
      </rPr>
      <t>8303161.200</t>
    </r>
  </si>
  <si>
    <r>
      <t xml:space="preserve">T </t>
    </r>
    <r>
      <rPr>
        <u/>
        <sz val="8"/>
        <color rgb="FF0000FF"/>
        <rFont val="Tahoma"/>
        <family val="2"/>
      </rPr>
      <t>32490.881</t>
    </r>
  </si>
  <si>
    <r>
      <t xml:space="preserve">T </t>
    </r>
    <r>
      <rPr>
        <u/>
        <sz val="8"/>
        <color theme="1"/>
        <rFont val="Tahoma"/>
        <family val="2"/>
      </rPr>
      <t>9867918.300</t>
    </r>
  </si>
  <si>
    <r>
      <t xml:space="preserve">T </t>
    </r>
    <r>
      <rPr>
        <u/>
        <sz val="8"/>
        <color theme="1"/>
        <rFont val="Tahoma"/>
        <family val="2"/>
      </rPr>
      <t>12780100.000</t>
    </r>
  </si>
  <si>
    <r>
      <t xml:space="preserve">T </t>
    </r>
    <r>
      <rPr>
        <u/>
        <sz val="8"/>
        <color theme="1"/>
        <rFont val="Tahoma"/>
        <family val="2"/>
      </rPr>
      <t>15969029.000</t>
    </r>
  </si>
  <si>
    <r>
      <t xml:space="preserve">T </t>
    </r>
    <r>
      <rPr>
        <u/>
        <sz val="8"/>
        <color theme="1"/>
        <rFont val="Tahoma"/>
        <family val="2"/>
      </rPr>
      <t>14909148.000</t>
    </r>
  </si>
  <si>
    <r>
      <t xml:space="preserve">T </t>
    </r>
    <r>
      <rPr>
        <u/>
        <sz val="8"/>
        <color theme="1"/>
        <rFont val="Tahoma"/>
        <family val="2"/>
      </rPr>
      <t>2628913.100</t>
    </r>
  </si>
  <si>
    <r>
      <t xml:space="preserve">T </t>
    </r>
    <r>
      <rPr>
        <u/>
        <sz val="8"/>
        <color theme="1"/>
        <rFont val="Tahoma"/>
        <family val="2"/>
      </rPr>
      <t>7852214.000</t>
    </r>
  </si>
  <si>
    <r>
      <t xml:space="preserve">T </t>
    </r>
    <r>
      <rPr>
        <u/>
        <sz val="8"/>
        <color theme="1"/>
        <rFont val="Tahoma"/>
        <family val="2"/>
      </rPr>
      <t>3348377.200</t>
    </r>
  </si>
  <si>
    <r>
      <t xml:space="preserve">T </t>
    </r>
    <r>
      <rPr>
        <u/>
        <sz val="8"/>
        <color theme="1"/>
        <rFont val="Tahoma"/>
        <family val="2"/>
      </rPr>
      <t>9976383.800</t>
    </r>
  </si>
  <si>
    <r>
      <t xml:space="preserve">T </t>
    </r>
    <r>
      <rPr>
        <u/>
        <sz val="8"/>
        <color theme="1"/>
        <rFont val="Tahoma"/>
        <family val="2"/>
      </rPr>
      <t>12883565.000</t>
    </r>
  </si>
  <si>
    <r>
      <t xml:space="preserve">T </t>
    </r>
    <r>
      <rPr>
        <u/>
        <sz val="8"/>
        <color theme="1"/>
        <rFont val="Tahoma"/>
        <family val="2"/>
      </rPr>
      <t>16155025.000</t>
    </r>
  </si>
  <si>
    <r>
      <t xml:space="preserve">T </t>
    </r>
    <r>
      <rPr>
        <u/>
        <sz val="8"/>
        <color theme="1"/>
        <rFont val="Tahoma"/>
        <family val="2"/>
      </rPr>
      <t>15098380.000</t>
    </r>
  </si>
  <si>
    <r>
      <t xml:space="preserve">T </t>
    </r>
    <r>
      <rPr>
        <u/>
        <sz val="8"/>
        <color theme="1"/>
        <rFont val="Tahoma"/>
        <family val="2"/>
      </rPr>
      <t>2624829.600</t>
    </r>
  </si>
  <si>
    <r>
      <t xml:space="preserve">T </t>
    </r>
    <r>
      <rPr>
        <u/>
        <sz val="8"/>
        <color theme="1"/>
        <rFont val="Tahoma"/>
        <family val="2"/>
      </rPr>
      <t>7925169.700</t>
    </r>
  </si>
  <si>
    <r>
      <t xml:space="preserve">T </t>
    </r>
    <r>
      <rPr>
        <u/>
        <sz val="8"/>
        <color theme="1"/>
        <rFont val="Tahoma"/>
        <family val="2"/>
      </rPr>
      <t>3370809.500</t>
    </r>
  </si>
  <si>
    <r>
      <t xml:space="preserve">T </t>
    </r>
    <r>
      <rPr>
        <u/>
        <sz val="8"/>
        <color theme="1"/>
        <rFont val="Tahoma"/>
        <family val="2"/>
      </rPr>
      <t>9923087.100</t>
    </r>
  </si>
  <si>
    <r>
      <t xml:space="preserve">T </t>
    </r>
    <r>
      <rPr>
        <u/>
        <sz val="8"/>
        <color theme="1"/>
        <rFont val="Tahoma"/>
        <family val="2"/>
      </rPr>
      <t>12837213.000</t>
    </r>
  </si>
  <si>
    <r>
      <t xml:space="preserve">T </t>
    </r>
    <r>
      <rPr>
        <u/>
        <sz val="8"/>
        <color theme="1"/>
        <rFont val="Tahoma"/>
        <family val="2"/>
      </rPr>
      <t>16079585.000</t>
    </r>
  </si>
  <si>
    <r>
      <t xml:space="preserve">T </t>
    </r>
    <r>
      <rPr>
        <u/>
        <sz val="8"/>
        <color theme="1"/>
        <rFont val="Tahoma"/>
        <family val="2"/>
      </rPr>
      <t>15061553.000</t>
    </r>
  </si>
  <si>
    <r>
      <t xml:space="preserve">T </t>
    </r>
    <r>
      <rPr>
        <u/>
        <sz val="8"/>
        <color theme="1"/>
        <rFont val="Tahoma"/>
        <family val="2"/>
      </rPr>
      <t>2641218.600</t>
    </r>
  </si>
  <si>
    <r>
      <t xml:space="preserve">T </t>
    </r>
    <r>
      <rPr>
        <u/>
        <sz val="8"/>
        <color theme="1"/>
        <rFont val="Tahoma"/>
        <family val="2"/>
      </rPr>
      <t>7880256.400</t>
    </r>
  </si>
  <si>
    <r>
      <t xml:space="preserve">T </t>
    </r>
    <r>
      <rPr>
        <u/>
        <sz val="8"/>
        <color theme="1"/>
        <rFont val="Tahoma"/>
        <family val="2"/>
      </rPr>
      <t>3339193.400</t>
    </r>
  </si>
  <si>
    <r>
      <t xml:space="preserve">T </t>
    </r>
    <r>
      <rPr>
        <u/>
        <sz val="8"/>
        <color rgb="FF0000FF"/>
        <rFont val="Tahoma"/>
        <family val="2"/>
      </rPr>
      <t>9922463.100</t>
    </r>
  </si>
  <si>
    <r>
      <t xml:space="preserve">T </t>
    </r>
    <r>
      <rPr>
        <u/>
        <sz val="8"/>
        <color rgb="FF0000FF"/>
        <rFont val="Tahoma"/>
        <family val="2"/>
      </rPr>
      <t>12833626.000</t>
    </r>
  </si>
  <si>
    <r>
      <t xml:space="preserve">T </t>
    </r>
    <r>
      <rPr>
        <u/>
        <sz val="8"/>
        <color rgb="FF0000FF"/>
        <rFont val="Tahoma"/>
        <family val="2"/>
      </rPr>
      <t>16067880.000</t>
    </r>
  </si>
  <si>
    <r>
      <t xml:space="preserve">T </t>
    </r>
    <r>
      <rPr>
        <u/>
        <sz val="8"/>
        <color rgb="FF0000FF"/>
        <rFont val="Tahoma"/>
        <family val="2"/>
      </rPr>
      <t>15023027.000</t>
    </r>
  </si>
  <si>
    <r>
      <t xml:space="preserve">T </t>
    </r>
    <r>
      <rPr>
        <u/>
        <sz val="8"/>
        <color rgb="FF0000FF"/>
        <rFont val="Tahoma"/>
        <family val="2"/>
      </rPr>
      <t>2631653.800</t>
    </r>
  </si>
  <si>
    <r>
      <t xml:space="preserve">T </t>
    </r>
    <r>
      <rPr>
        <u/>
        <sz val="8"/>
        <color rgb="FF0000FF"/>
        <rFont val="Tahoma"/>
        <family val="2"/>
      </rPr>
      <t>7885880.100</t>
    </r>
  </si>
  <si>
    <r>
      <t xml:space="preserve">T </t>
    </r>
    <r>
      <rPr>
        <u/>
        <sz val="8"/>
        <color rgb="FF0000FF"/>
        <rFont val="Tahoma"/>
        <family val="2"/>
      </rPr>
      <t>3352793.400</t>
    </r>
  </si>
  <si>
    <r>
      <t xml:space="preserve">T </t>
    </r>
    <r>
      <rPr>
        <u/>
        <sz val="8"/>
        <color rgb="FF0000FF"/>
        <rFont val="Tahoma"/>
        <family val="2"/>
      </rPr>
      <t>54235.437</t>
    </r>
  </si>
  <si>
    <r>
      <t xml:space="preserve">T </t>
    </r>
    <r>
      <rPr>
        <u/>
        <sz val="8"/>
        <color rgb="FF0000FF"/>
        <rFont val="Tahoma"/>
        <family val="2"/>
      </rPr>
      <t>51825.556</t>
    </r>
  </si>
  <si>
    <r>
      <t xml:space="preserve">T </t>
    </r>
    <r>
      <rPr>
        <u/>
        <sz val="8"/>
        <color rgb="FF0000FF"/>
        <rFont val="Tahoma"/>
        <family val="2"/>
      </rPr>
      <t>93549.034</t>
    </r>
  </si>
  <si>
    <r>
      <t xml:space="preserve">T </t>
    </r>
    <r>
      <rPr>
        <u/>
        <sz val="8"/>
        <color rgb="FF0000FF"/>
        <rFont val="Tahoma"/>
        <family val="2"/>
      </rPr>
      <t>100326.690</t>
    </r>
  </si>
  <si>
    <r>
      <t xml:space="preserve">T </t>
    </r>
    <r>
      <rPr>
        <u/>
        <sz val="8"/>
        <color rgb="FF0000FF"/>
        <rFont val="Tahoma"/>
        <family val="2"/>
      </rPr>
      <t>8531.294</t>
    </r>
  </si>
  <si>
    <r>
      <t xml:space="preserve">T </t>
    </r>
    <r>
      <rPr>
        <u/>
        <sz val="8"/>
        <color rgb="FF0000FF"/>
        <rFont val="Tahoma"/>
        <family val="2"/>
      </rPr>
      <t>36801.538</t>
    </r>
  </si>
  <si>
    <r>
      <t xml:space="preserve">T </t>
    </r>
    <r>
      <rPr>
        <u/>
        <sz val="8"/>
        <color rgb="FF0000FF"/>
        <rFont val="Tahoma"/>
        <family val="2"/>
      </rPr>
      <t>16264.095</t>
    </r>
  </si>
  <si>
    <r>
      <t xml:space="preserve">T </t>
    </r>
    <r>
      <rPr>
        <u/>
        <sz val="8"/>
        <color rgb="FF0000FF"/>
        <rFont val="Tahoma"/>
        <family val="2"/>
      </rPr>
      <t>0.582</t>
    </r>
  </si>
  <si>
    <r>
      <t xml:space="preserve">T </t>
    </r>
    <r>
      <rPr>
        <u/>
        <sz val="8"/>
        <color rgb="FF0000FF"/>
        <rFont val="Tahoma"/>
        <family val="2"/>
      </rPr>
      <t>0.668</t>
    </r>
  </si>
  <si>
    <r>
      <t xml:space="preserve">T </t>
    </r>
    <r>
      <rPr>
        <u/>
        <sz val="8"/>
        <color rgb="FF0000FF"/>
        <rFont val="Tahoma"/>
        <family val="2"/>
      </rPr>
      <t>0.485</t>
    </r>
  </si>
  <si>
    <r>
      <t xml:space="preserve">T </t>
    </r>
    <r>
      <rPr>
        <u/>
        <sz val="8"/>
        <color theme="1"/>
        <rFont val="Tahoma"/>
        <family val="2"/>
      </rPr>
      <t>6129665.000</t>
    </r>
  </si>
  <si>
    <r>
      <t xml:space="preserve">T </t>
    </r>
    <r>
      <rPr>
        <u/>
        <sz val="8"/>
        <color theme="1"/>
        <rFont val="Tahoma"/>
        <family val="2"/>
      </rPr>
      <t>5964763.800</t>
    </r>
  </si>
  <si>
    <r>
      <t xml:space="preserve">T </t>
    </r>
    <r>
      <rPr>
        <u/>
        <sz val="8"/>
        <color theme="1"/>
        <rFont val="Tahoma"/>
        <family val="2"/>
      </rPr>
      <t>6109665.800</t>
    </r>
  </si>
  <si>
    <r>
      <t xml:space="preserve">T </t>
    </r>
    <r>
      <rPr>
        <u/>
        <sz val="8"/>
        <color rgb="FF0000FF"/>
        <rFont val="Tahoma"/>
        <family val="2"/>
      </rPr>
      <t>6068031.500</t>
    </r>
  </si>
  <si>
    <r>
      <t xml:space="preserve">T </t>
    </r>
    <r>
      <rPr>
        <u/>
        <sz val="8"/>
        <color rgb="FF0000FF"/>
        <rFont val="Tahoma"/>
        <family val="2"/>
      </rPr>
      <t>89989.765</t>
    </r>
  </si>
  <si>
    <r>
      <t xml:space="preserve">T </t>
    </r>
    <r>
      <rPr>
        <u/>
        <sz val="8"/>
        <color theme="1"/>
        <rFont val="Tahoma"/>
        <family val="2"/>
      </rPr>
      <t>7759600.700</t>
    </r>
  </si>
  <si>
    <r>
      <t xml:space="preserve">T </t>
    </r>
    <r>
      <rPr>
        <u/>
        <sz val="8"/>
        <color theme="1"/>
        <rFont val="Tahoma"/>
        <family val="2"/>
      </rPr>
      <t>7659801.100</t>
    </r>
  </si>
  <si>
    <r>
      <t xml:space="preserve">T </t>
    </r>
    <r>
      <rPr>
        <u/>
        <sz val="8"/>
        <color theme="1"/>
        <rFont val="Tahoma"/>
        <family val="2"/>
      </rPr>
      <t>7692257.100</t>
    </r>
  </si>
  <si>
    <r>
      <t xml:space="preserve">T </t>
    </r>
    <r>
      <rPr>
        <u/>
        <sz val="8"/>
        <color rgb="FF0000FF"/>
        <rFont val="Tahoma"/>
        <family val="2"/>
      </rPr>
      <t>7703886.300</t>
    </r>
  </si>
  <si>
    <r>
      <t xml:space="preserve">T </t>
    </r>
    <r>
      <rPr>
        <u/>
        <sz val="8"/>
        <color rgb="FF0000FF"/>
        <rFont val="Tahoma"/>
        <family val="2"/>
      </rPr>
      <t>50905.970</t>
    </r>
  </si>
  <si>
    <r>
      <t xml:space="preserve">T </t>
    </r>
    <r>
      <rPr>
        <u/>
        <sz val="8"/>
        <color theme="1"/>
        <rFont val="Tahoma"/>
        <family val="2"/>
      </rPr>
      <t>8253464.900</t>
    </r>
  </si>
  <si>
    <r>
      <t xml:space="preserve">T </t>
    </r>
    <r>
      <rPr>
        <u/>
        <sz val="8"/>
        <color theme="1"/>
        <rFont val="Tahoma"/>
        <family val="2"/>
      </rPr>
      <t>8198549.100</t>
    </r>
  </si>
  <si>
    <r>
      <t xml:space="preserve">T </t>
    </r>
    <r>
      <rPr>
        <u/>
        <sz val="8"/>
        <color theme="1"/>
        <rFont val="Tahoma"/>
        <family val="2"/>
      </rPr>
      <t>8307255.700</t>
    </r>
  </si>
  <si>
    <r>
      <t xml:space="preserve">T </t>
    </r>
    <r>
      <rPr>
        <u/>
        <sz val="8"/>
        <color rgb="FF0000FF"/>
        <rFont val="Tahoma"/>
        <family val="2"/>
      </rPr>
      <t>8253089.900</t>
    </r>
  </si>
  <si>
    <r>
      <t xml:space="preserve">T </t>
    </r>
    <r>
      <rPr>
        <u/>
        <sz val="8"/>
        <color rgb="FF0000FF"/>
        <rFont val="Tahoma"/>
        <family val="2"/>
      </rPr>
      <t>54354.260</t>
    </r>
  </si>
  <si>
    <r>
      <t xml:space="preserve">TM </t>
    </r>
    <r>
      <rPr>
        <u/>
        <sz val="8"/>
        <color theme="1"/>
        <rFont val="Tahoma"/>
        <family val="2"/>
      </rPr>
      <t>89710639.000</t>
    </r>
  </si>
  <si>
    <r>
      <t xml:space="preserve">TM </t>
    </r>
    <r>
      <rPr>
        <u/>
        <sz val="8"/>
        <color theme="1"/>
        <rFont val="Tahoma"/>
        <family val="2"/>
      </rPr>
      <t>123822050.000</t>
    </r>
  </si>
  <si>
    <r>
      <t xml:space="preserve">T </t>
    </r>
    <r>
      <rPr>
        <u/>
        <sz val="8"/>
        <color theme="1"/>
        <rFont val="Tahoma"/>
        <family val="2"/>
      </rPr>
      <t>152861510.000</t>
    </r>
  </si>
  <si>
    <r>
      <t xml:space="preserve">TM </t>
    </r>
    <r>
      <rPr>
        <u/>
        <sz val="8"/>
        <color theme="1"/>
        <rFont val="Tahoma"/>
        <family val="2"/>
      </rPr>
      <t>3579208.500</t>
    </r>
  </si>
  <si>
    <r>
      <t xml:space="preserve">TM </t>
    </r>
    <r>
      <rPr>
        <u/>
        <sz val="8"/>
        <color theme="1"/>
        <rFont val="Tahoma"/>
        <family val="2"/>
      </rPr>
      <t>137275660.000</t>
    </r>
  </si>
  <si>
    <r>
      <t xml:space="preserve">M </t>
    </r>
    <r>
      <rPr>
        <u/>
        <sz val="8"/>
        <color theme="1"/>
        <rFont val="Tahoma"/>
        <family val="2"/>
      </rPr>
      <t>8862.885</t>
    </r>
  </si>
  <si>
    <r>
      <t xml:space="preserve">T </t>
    </r>
    <r>
      <rPr>
        <u/>
        <sz val="8"/>
        <color theme="1"/>
        <rFont val="Tahoma"/>
        <family val="2"/>
      </rPr>
      <t>2870279.600</t>
    </r>
  </si>
  <si>
    <r>
      <t xml:space="preserve">T </t>
    </r>
    <r>
      <rPr>
        <u/>
        <sz val="8"/>
        <color theme="1"/>
        <rFont val="Tahoma"/>
        <family val="2"/>
      </rPr>
      <t>76568681.000</t>
    </r>
  </si>
  <si>
    <r>
      <t xml:space="preserve">T </t>
    </r>
    <r>
      <rPr>
        <u/>
        <sz val="8"/>
        <color theme="1"/>
        <rFont val="Tahoma"/>
        <family val="2"/>
      </rPr>
      <t>5426176.800</t>
    </r>
  </si>
  <si>
    <r>
      <t xml:space="preserve">T </t>
    </r>
    <r>
      <rPr>
        <u/>
        <sz val="8"/>
        <color theme="1"/>
        <rFont val="Tahoma"/>
        <family val="2"/>
      </rPr>
      <t>32399114.000</t>
    </r>
  </si>
  <si>
    <r>
      <t xml:space="preserve">TM </t>
    </r>
    <r>
      <rPr>
        <u/>
        <sz val="8"/>
        <color theme="1"/>
        <rFont val="Tahoma"/>
        <family val="2"/>
      </rPr>
      <t>7186517.400</t>
    </r>
  </si>
  <si>
    <r>
      <t xml:space="preserve">TM </t>
    </r>
    <r>
      <rPr>
        <u/>
        <sz val="8"/>
        <color theme="1"/>
        <rFont val="Tahoma"/>
        <family val="2"/>
      </rPr>
      <t>2466674.300</t>
    </r>
  </si>
  <si>
    <r>
      <t xml:space="preserve">M </t>
    </r>
    <r>
      <rPr>
        <u/>
        <sz val="8"/>
        <color theme="1"/>
        <rFont val="Tahoma"/>
        <family val="2"/>
      </rPr>
      <t>501326.160</t>
    </r>
  </si>
  <si>
    <r>
      <t xml:space="preserve">T </t>
    </r>
    <r>
      <rPr>
        <u/>
        <sz val="8"/>
        <color theme="1"/>
        <rFont val="Tahoma"/>
        <family val="2"/>
      </rPr>
      <t>89978319.000</t>
    </r>
  </si>
  <si>
    <r>
      <t xml:space="preserve">T </t>
    </r>
    <r>
      <rPr>
        <u/>
        <sz val="8"/>
        <color theme="1"/>
        <rFont val="Tahoma"/>
        <family val="2"/>
      </rPr>
      <t>124049160.000</t>
    </r>
  </si>
  <si>
    <r>
      <t xml:space="preserve">T </t>
    </r>
    <r>
      <rPr>
        <u/>
        <sz val="8"/>
        <color theme="1"/>
        <rFont val="Tahoma"/>
        <family val="2"/>
      </rPr>
      <t>154356260.000</t>
    </r>
  </si>
  <si>
    <r>
      <t xml:space="preserve">T </t>
    </r>
    <r>
      <rPr>
        <u/>
        <sz val="8"/>
        <color theme="1"/>
        <rFont val="Tahoma"/>
        <family val="2"/>
      </rPr>
      <t>3605783.700</t>
    </r>
  </si>
  <si>
    <r>
      <t xml:space="preserve">T </t>
    </r>
    <r>
      <rPr>
        <u/>
        <sz val="8"/>
        <color theme="1"/>
        <rFont val="Tahoma"/>
        <family val="2"/>
      </rPr>
      <t>138285050.000</t>
    </r>
  </si>
  <si>
    <r>
      <t xml:space="preserve">T </t>
    </r>
    <r>
      <rPr>
        <u/>
        <sz val="8"/>
        <color theme="1"/>
        <rFont val="Tahoma"/>
        <family val="2"/>
      </rPr>
      <t>2903057.600</t>
    </r>
  </si>
  <si>
    <r>
      <t xml:space="preserve">T </t>
    </r>
    <r>
      <rPr>
        <u/>
        <sz val="8"/>
        <color theme="1"/>
        <rFont val="Tahoma"/>
        <family val="2"/>
      </rPr>
      <t>77215864.000</t>
    </r>
  </si>
  <si>
    <r>
      <t xml:space="preserve">T </t>
    </r>
    <r>
      <rPr>
        <u/>
        <sz val="8"/>
        <color theme="1"/>
        <rFont val="Tahoma"/>
        <family val="2"/>
      </rPr>
      <t>5482321.700</t>
    </r>
  </si>
  <si>
    <r>
      <t xml:space="preserve">T </t>
    </r>
    <r>
      <rPr>
        <u/>
        <sz val="8"/>
        <color theme="1"/>
        <rFont val="Tahoma"/>
        <family val="2"/>
      </rPr>
      <t>32750793.000</t>
    </r>
  </si>
  <si>
    <r>
      <t xml:space="preserve">T </t>
    </r>
    <r>
      <rPr>
        <u/>
        <sz val="8"/>
        <color theme="1"/>
        <rFont val="Tahoma"/>
        <family val="2"/>
      </rPr>
      <t>7239654.900</t>
    </r>
  </si>
  <si>
    <r>
      <t xml:space="preserve">T </t>
    </r>
    <r>
      <rPr>
        <u/>
        <sz val="8"/>
        <color theme="1"/>
        <rFont val="Tahoma"/>
        <family val="2"/>
      </rPr>
      <t>2481658.200</t>
    </r>
  </si>
  <si>
    <r>
      <t xml:space="preserve">M </t>
    </r>
    <r>
      <rPr>
        <u/>
        <sz val="8"/>
        <color theme="1"/>
        <rFont val="Tahoma"/>
        <family val="2"/>
      </rPr>
      <t>619728.430</t>
    </r>
  </si>
  <si>
    <r>
      <t xml:space="preserve">T </t>
    </r>
    <r>
      <rPr>
        <u/>
        <sz val="8"/>
        <color theme="1"/>
        <rFont val="Tahoma"/>
        <family val="2"/>
      </rPr>
      <t>91064809.000</t>
    </r>
  </si>
  <si>
    <r>
      <t xml:space="preserve">T </t>
    </r>
    <r>
      <rPr>
        <u/>
        <sz val="8"/>
        <color theme="1"/>
        <rFont val="Tahoma"/>
        <family val="2"/>
      </rPr>
      <t>125362230.000</t>
    </r>
  </si>
  <si>
    <r>
      <t xml:space="preserve">TM </t>
    </r>
    <r>
      <rPr>
        <u/>
        <sz val="8"/>
        <color theme="1"/>
        <rFont val="Tahoma"/>
        <family val="2"/>
      </rPr>
      <t>156149810.000</t>
    </r>
  </si>
  <si>
    <r>
      <t xml:space="preserve">T </t>
    </r>
    <r>
      <rPr>
        <u/>
        <sz val="8"/>
        <color theme="1"/>
        <rFont val="Tahoma"/>
        <family val="2"/>
      </rPr>
      <t>3631651.600</t>
    </r>
  </si>
  <si>
    <r>
      <t xml:space="preserve">T </t>
    </r>
    <r>
      <rPr>
        <u/>
        <sz val="8"/>
        <color theme="1"/>
        <rFont val="Tahoma"/>
        <family val="2"/>
      </rPr>
      <t>139463580.000</t>
    </r>
  </si>
  <si>
    <r>
      <t xml:space="preserve">T </t>
    </r>
    <r>
      <rPr>
        <u/>
        <sz val="8"/>
        <color theme="1"/>
        <rFont val="Tahoma"/>
        <family val="2"/>
      </rPr>
      <t>2926026.500</t>
    </r>
  </si>
  <si>
    <r>
      <t xml:space="preserve">TM </t>
    </r>
    <r>
      <rPr>
        <u/>
        <sz val="8"/>
        <color theme="1"/>
        <rFont val="Tahoma"/>
        <family val="2"/>
      </rPr>
      <t>78265429.000</t>
    </r>
  </si>
  <si>
    <r>
      <t xml:space="preserve">TM </t>
    </r>
    <r>
      <rPr>
        <u/>
        <sz val="8"/>
        <color theme="1"/>
        <rFont val="Tahoma"/>
        <family val="2"/>
      </rPr>
      <t>5539336.100</t>
    </r>
  </si>
  <si>
    <r>
      <t xml:space="preserve">T </t>
    </r>
    <r>
      <rPr>
        <u/>
        <sz val="8"/>
        <color theme="1"/>
        <rFont val="Tahoma"/>
        <family val="2"/>
      </rPr>
      <t>32983204.000</t>
    </r>
  </si>
  <si>
    <r>
      <t xml:space="preserve">T </t>
    </r>
    <r>
      <rPr>
        <u/>
        <sz val="8"/>
        <color theme="1"/>
        <rFont val="Tahoma"/>
        <family val="2"/>
      </rPr>
      <t>7269856.300</t>
    </r>
  </si>
  <si>
    <r>
      <t xml:space="preserve">T </t>
    </r>
    <r>
      <rPr>
        <u/>
        <sz val="8"/>
        <color theme="1"/>
        <rFont val="Tahoma"/>
        <family val="2"/>
      </rPr>
      <t>2501529.800</t>
    </r>
  </si>
  <si>
    <r>
      <t xml:space="preserve">M </t>
    </r>
    <r>
      <rPr>
        <u/>
        <sz val="8"/>
        <color theme="1"/>
        <rFont val="Tahoma"/>
        <family val="2"/>
      </rPr>
      <t>509239.650</t>
    </r>
  </si>
  <si>
    <r>
      <t xml:space="preserve">TM </t>
    </r>
    <r>
      <rPr>
        <u/>
        <sz val="8"/>
        <color rgb="FF0000FF"/>
        <rFont val="Tahoma"/>
        <family val="2"/>
      </rPr>
      <t>90251256.000</t>
    </r>
  </si>
  <si>
    <r>
      <t xml:space="preserve">TM </t>
    </r>
    <r>
      <rPr>
        <u/>
        <sz val="8"/>
        <color rgb="FF0000FF"/>
        <rFont val="Tahoma"/>
        <family val="2"/>
      </rPr>
      <t>124411150.000</t>
    </r>
  </si>
  <si>
    <r>
      <t xml:space="preserve">TM </t>
    </r>
    <r>
      <rPr>
        <u/>
        <sz val="8"/>
        <color rgb="FF0000FF"/>
        <rFont val="Tahoma"/>
        <family val="2"/>
      </rPr>
      <t>154455860.000</t>
    </r>
  </si>
  <si>
    <r>
      <t xml:space="preserve">TM </t>
    </r>
    <r>
      <rPr>
        <u/>
        <sz val="8"/>
        <color rgb="FF0000FF"/>
        <rFont val="Tahoma"/>
        <family val="2"/>
      </rPr>
      <t>3605547.900</t>
    </r>
  </si>
  <si>
    <r>
      <t xml:space="preserve">TM </t>
    </r>
    <r>
      <rPr>
        <u/>
        <sz val="8"/>
        <color rgb="FF0000FF"/>
        <rFont val="Tahoma"/>
        <family val="2"/>
      </rPr>
      <t>138341430.000</t>
    </r>
  </si>
  <si>
    <r>
      <t xml:space="preserve">M </t>
    </r>
    <r>
      <rPr>
        <u/>
        <sz val="8"/>
        <color rgb="FF0000FF"/>
        <rFont val="Tahoma"/>
        <family val="2"/>
      </rPr>
      <t>8881.226</t>
    </r>
  </si>
  <si>
    <r>
      <t xml:space="preserve">T </t>
    </r>
    <r>
      <rPr>
        <u/>
        <sz val="8"/>
        <color rgb="FF0000FF"/>
        <rFont val="Tahoma"/>
        <family val="2"/>
      </rPr>
      <t>2899787.900</t>
    </r>
  </si>
  <si>
    <r>
      <t xml:space="preserve">TM </t>
    </r>
    <r>
      <rPr>
        <u/>
        <sz val="8"/>
        <color rgb="FF0000FF"/>
        <rFont val="Tahoma"/>
        <family val="2"/>
      </rPr>
      <t>77349991.000</t>
    </r>
  </si>
  <si>
    <r>
      <t xml:space="preserve">TM </t>
    </r>
    <r>
      <rPr>
        <u/>
        <sz val="8"/>
        <color rgb="FF0000FF"/>
        <rFont val="Tahoma"/>
        <family val="2"/>
      </rPr>
      <t>5482611.500</t>
    </r>
  </si>
  <si>
    <r>
      <t xml:space="preserve">T </t>
    </r>
    <r>
      <rPr>
        <u/>
        <sz val="8"/>
        <color rgb="FF0000FF"/>
        <rFont val="Tahoma"/>
        <family val="2"/>
      </rPr>
      <t>32711037.000</t>
    </r>
  </si>
  <si>
    <r>
      <t xml:space="preserve">TM </t>
    </r>
    <r>
      <rPr>
        <u/>
        <sz val="8"/>
        <color rgb="FF0000FF"/>
        <rFont val="Tahoma"/>
        <family val="2"/>
      </rPr>
      <t>7232009.500</t>
    </r>
  </si>
  <si>
    <r>
      <t xml:space="preserve">TM </t>
    </r>
    <r>
      <rPr>
        <u/>
        <sz val="8"/>
        <color rgb="FF0000FF"/>
        <rFont val="Tahoma"/>
        <family val="2"/>
      </rPr>
      <t>2483287.400</t>
    </r>
  </si>
  <si>
    <r>
      <t xml:space="preserve">M </t>
    </r>
    <r>
      <rPr>
        <u/>
        <sz val="8"/>
        <color rgb="FF0000FF"/>
        <rFont val="Tahoma"/>
        <family val="2"/>
      </rPr>
      <t>504854.080</t>
    </r>
  </si>
  <si>
    <r>
      <t xml:space="preserve">M </t>
    </r>
    <r>
      <rPr>
        <u/>
        <sz val="8"/>
        <color rgb="FF0000FF"/>
        <rFont val="Tahoma"/>
        <family val="2"/>
      </rPr>
      <t>617127.840</t>
    </r>
  </si>
  <si>
    <r>
      <t xml:space="preserve">TM </t>
    </r>
    <r>
      <rPr>
        <u/>
        <sz val="8"/>
        <color rgb="FF0000FF"/>
        <rFont val="Tahoma"/>
        <family val="2"/>
      </rPr>
      <t>717157.440</t>
    </r>
  </si>
  <si>
    <r>
      <t xml:space="preserve">TM </t>
    </r>
    <r>
      <rPr>
        <u/>
        <sz val="8"/>
        <color rgb="FF0000FF"/>
        <rFont val="Tahoma"/>
        <family val="2"/>
      </rPr>
      <t>831452.820</t>
    </r>
  </si>
  <si>
    <r>
      <t xml:space="preserve">TM </t>
    </r>
    <r>
      <rPr>
        <u/>
        <sz val="8"/>
        <color rgb="FF0000FF"/>
        <rFont val="Tahoma"/>
        <family val="2"/>
      </rPr>
      <t>1646407.700</t>
    </r>
  </si>
  <si>
    <r>
      <t xml:space="preserve">TM </t>
    </r>
    <r>
      <rPr>
        <u/>
        <sz val="8"/>
        <color rgb="FF0000FF"/>
        <rFont val="Tahoma"/>
        <family val="2"/>
      </rPr>
      <t>26222.310</t>
    </r>
  </si>
  <si>
    <r>
      <t xml:space="preserve">TM </t>
    </r>
    <r>
      <rPr>
        <u/>
        <sz val="8"/>
        <color rgb="FF0000FF"/>
        <rFont val="Tahoma"/>
        <family val="2"/>
      </rPr>
      <t>1095050.200</t>
    </r>
  </si>
  <si>
    <r>
      <t xml:space="preserve">M </t>
    </r>
    <r>
      <rPr>
        <u/>
        <sz val="8"/>
        <color rgb="FF0000FF"/>
        <rFont val="Tahoma"/>
        <family val="2"/>
      </rPr>
      <t>54.872</t>
    </r>
  </si>
  <si>
    <r>
      <t xml:space="preserve">T </t>
    </r>
    <r>
      <rPr>
        <u/>
        <sz val="8"/>
        <color rgb="FF0000FF"/>
        <rFont val="Tahoma"/>
        <family val="2"/>
      </rPr>
      <t>28016.919</t>
    </r>
  </si>
  <si>
    <r>
      <t xml:space="preserve">TM </t>
    </r>
    <r>
      <rPr>
        <u/>
        <sz val="8"/>
        <color rgb="FF0000FF"/>
        <rFont val="Tahoma"/>
        <family val="2"/>
      </rPr>
      <t>856289.110</t>
    </r>
  </si>
  <si>
    <r>
      <t xml:space="preserve">TM </t>
    </r>
    <r>
      <rPr>
        <u/>
        <sz val="8"/>
        <color rgb="FF0000FF"/>
        <rFont val="Tahoma"/>
        <family val="2"/>
      </rPr>
      <t>56580.178</t>
    </r>
  </si>
  <si>
    <r>
      <t xml:space="preserve">T </t>
    </r>
    <r>
      <rPr>
        <u/>
        <sz val="8"/>
        <color rgb="FF0000FF"/>
        <rFont val="Tahoma"/>
        <family val="2"/>
      </rPr>
      <t>294067.270</t>
    </r>
  </si>
  <si>
    <r>
      <t xml:space="preserve">TM </t>
    </r>
    <r>
      <rPr>
        <u/>
        <sz val="8"/>
        <color rgb="FF0000FF"/>
        <rFont val="Tahoma"/>
        <family val="2"/>
      </rPr>
      <t>42192.222</t>
    </r>
  </si>
  <si>
    <r>
      <t xml:space="preserve">TM </t>
    </r>
    <r>
      <rPr>
        <u/>
        <sz val="8"/>
        <color rgb="FF0000FF"/>
        <rFont val="Tahoma"/>
        <family val="2"/>
      </rPr>
      <t>17484.747</t>
    </r>
  </si>
  <si>
    <r>
      <t xml:space="preserve">M </t>
    </r>
    <r>
      <rPr>
        <u/>
        <sz val="8"/>
        <color rgb="FF0000FF"/>
        <rFont val="Tahoma"/>
        <family val="2"/>
      </rPr>
      <t>4025.856</t>
    </r>
  </si>
  <si>
    <r>
      <t xml:space="preserve">M </t>
    </r>
    <r>
      <rPr>
        <u/>
        <sz val="8"/>
        <color rgb="FF0000FF"/>
        <rFont val="Tahoma"/>
        <family val="2"/>
      </rPr>
      <t>4059.678</t>
    </r>
  </si>
  <si>
    <r>
      <t xml:space="preserve">TM </t>
    </r>
    <r>
      <rPr>
        <u/>
        <sz val="8"/>
        <color rgb="FF0000FF"/>
        <rFont val="Tahoma"/>
        <family val="2"/>
      </rPr>
      <t>0.795</t>
    </r>
  </si>
  <si>
    <r>
      <t xml:space="preserve">TM </t>
    </r>
    <r>
      <rPr>
        <u/>
        <sz val="8"/>
        <color rgb="FF0000FF"/>
        <rFont val="Tahoma"/>
        <family val="2"/>
      </rPr>
      <t>0.668</t>
    </r>
  </si>
  <si>
    <r>
      <t xml:space="preserve">TM </t>
    </r>
    <r>
      <rPr>
        <u/>
        <sz val="8"/>
        <color rgb="FF0000FF"/>
        <rFont val="Tahoma"/>
        <family val="2"/>
      </rPr>
      <t>1.066</t>
    </r>
  </si>
  <si>
    <r>
      <t xml:space="preserve">TM </t>
    </r>
    <r>
      <rPr>
        <u/>
        <sz val="8"/>
        <color rgb="FF0000FF"/>
        <rFont val="Tahoma"/>
        <family val="2"/>
      </rPr>
      <t>0.727</t>
    </r>
  </si>
  <si>
    <r>
      <t xml:space="preserve">TM </t>
    </r>
    <r>
      <rPr>
        <u/>
        <sz val="8"/>
        <color rgb="FF0000FF"/>
        <rFont val="Tahoma"/>
        <family val="2"/>
      </rPr>
      <t>0.792</t>
    </r>
  </si>
  <si>
    <r>
      <t xml:space="preserve">M </t>
    </r>
    <r>
      <rPr>
        <u/>
        <sz val="8"/>
        <color rgb="FF0000FF"/>
        <rFont val="Tahoma"/>
        <family val="2"/>
      </rPr>
      <t>0.618</t>
    </r>
  </si>
  <si>
    <r>
      <t xml:space="preserve">TM </t>
    </r>
    <r>
      <rPr>
        <u/>
        <sz val="8"/>
        <color rgb="FF0000FF"/>
        <rFont val="Tahoma"/>
        <family val="2"/>
      </rPr>
      <t>1.107</t>
    </r>
  </si>
  <si>
    <r>
      <t xml:space="preserve">TM </t>
    </r>
    <r>
      <rPr>
        <u/>
        <sz val="8"/>
        <color rgb="FF0000FF"/>
        <rFont val="Tahoma"/>
        <family val="2"/>
      </rPr>
      <t>1.032</t>
    </r>
  </si>
  <si>
    <r>
      <t xml:space="preserve">T </t>
    </r>
    <r>
      <rPr>
        <u/>
        <sz val="8"/>
        <color rgb="FF0000FF"/>
        <rFont val="Tahoma"/>
        <family val="2"/>
      </rPr>
      <t>0.899</t>
    </r>
  </si>
  <si>
    <r>
      <t xml:space="preserve">TM </t>
    </r>
    <r>
      <rPr>
        <u/>
        <sz val="8"/>
        <color rgb="FF0000FF"/>
        <rFont val="Tahoma"/>
        <family val="2"/>
      </rPr>
      <t>0.583</t>
    </r>
  </si>
  <si>
    <r>
      <t xml:space="preserve">TM </t>
    </r>
    <r>
      <rPr>
        <u/>
        <sz val="8"/>
        <color rgb="FF0000FF"/>
        <rFont val="Tahoma"/>
        <family val="2"/>
      </rPr>
      <t>0.704</t>
    </r>
  </si>
  <si>
    <r>
      <t xml:space="preserve">M </t>
    </r>
    <r>
      <rPr>
        <u/>
        <sz val="8"/>
        <color rgb="FF0000FF"/>
        <rFont val="Tahoma"/>
        <family val="2"/>
      </rPr>
      <t>0.658</t>
    </r>
  </si>
  <si>
    <r>
      <t xml:space="preserve">M </t>
    </r>
    <r>
      <rPr>
        <u/>
        <sz val="8"/>
        <color theme="1"/>
        <rFont val="Tahoma"/>
        <family val="2"/>
      </rPr>
      <t>372.003</t>
    </r>
  </si>
  <si>
    <r>
      <t xml:space="preserve">TM </t>
    </r>
    <r>
      <rPr>
        <u/>
        <sz val="8"/>
        <color theme="1"/>
        <rFont val="Tahoma"/>
        <family val="2"/>
      </rPr>
      <t>6715399.100</t>
    </r>
  </si>
  <si>
    <r>
      <t xml:space="preserve">TM </t>
    </r>
    <r>
      <rPr>
        <u/>
        <sz val="8"/>
        <color theme="1"/>
        <rFont val="Tahoma"/>
        <family val="2"/>
      </rPr>
      <t>3990676.800</t>
    </r>
  </si>
  <si>
    <r>
      <t xml:space="preserve">T </t>
    </r>
    <r>
      <rPr>
        <u/>
        <sz val="8"/>
        <color theme="1"/>
        <rFont val="Tahoma"/>
        <family val="2"/>
      </rPr>
      <t>6658788.800</t>
    </r>
  </si>
  <si>
    <r>
      <t xml:space="preserve">M </t>
    </r>
    <r>
      <rPr>
        <u/>
        <sz val="8"/>
        <color theme="1"/>
        <rFont val="Tahoma"/>
        <family val="2"/>
      </rPr>
      <t>1186883.200</t>
    </r>
  </si>
  <si>
    <r>
      <t xml:space="preserve">M </t>
    </r>
    <r>
      <rPr>
        <u/>
        <sz val="8"/>
        <color theme="1"/>
        <rFont val="Tahoma"/>
        <family val="2"/>
      </rPr>
      <t>100774.140</t>
    </r>
  </si>
  <si>
    <r>
      <t xml:space="preserve">M </t>
    </r>
    <r>
      <rPr>
        <u/>
        <sz val="8"/>
        <color theme="1"/>
        <rFont val="Tahoma"/>
        <family val="2"/>
      </rPr>
      <t>367662.850</t>
    </r>
  </si>
  <si>
    <r>
      <t xml:space="preserve">M </t>
    </r>
    <r>
      <rPr>
        <u/>
        <sz val="8"/>
        <color theme="1"/>
        <rFont val="Tahoma"/>
        <family val="2"/>
      </rPr>
      <t>4988.597</t>
    </r>
  </si>
  <si>
    <r>
      <t xml:space="preserve">T </t>
    </r>
    <r>
      <rPr>
        <u/>
        <sz val="8"/>
        <color theme="1"/>
        <rFont val="Tahoma"/>
        <family val="2"/>
      </rPr>
      <t>6730976.500</t>
    </r>
  </si>
  <si>
    <r>
      <t xml:space="preserve">T </t>
    </r>
    <r>
      <rPr>
        <u/>
        <sz val="8"/>
        <color theme="1"/>
        <rFont val="Tahoma"/>
        <family val="2"/>
      </rPr>
      <t>4002775.600</t>
    </r>
  </si>
  <si>
    <r>
      <t xml:space="preserve">T </t>
    </r>
    <r>
      <rPr>
        <u/>
        <sz val="8"/>
        <color theme="1"/>
        <rFont val="Tahoma"/>
        <family val="2"/>
      </rPr>
      <t>6715479.700</t>
    </r>
  </si>
  <si>
    <r>
      <t xml:space="preserve">M </t>
    </r>
    <r>
      <rPr>
        <u/>
        <sz val="8"/>
        <color theme="1"/>
        <rFont val="Tahoma"/>
        <family val="2"/>
      </rPr>
      <t>1195390.500</t>
    </r>
  </si>
  <si>
    <r>
      <t xml:space="preserve">M </t>
    </r>
    <r>
      <rPr>
        <u/>
        <sz val="8"/>
        <color theme="1"/>
        <rFont val="Tahoma"/>
        <family val="2"/>
      </rPr>
      <t>694176.630</t>
    </r>
  </si>
  <si>
    <r>
      <t xml:space="preserve">M </t>
    </r>
    <r>
      <rPr>
        <u/>
        <sz val="8"/>
        <color theme="1"/>
        <rFont val="Tahoma"/>
        <family val="2"/>
      </rPr>
      <t>62434.413</t>
    </r>
  </si>
  <si>
    <r>
      <t xml:space="preserve">M </t>
    </r>
    <r>
      <rPr>
        <u/>
        <sz val="8"/>
        <color theme="1"/>
        <rFont val="Tahoma"/>
        <family val="2"/>
      </rPr>
      <t>299537.980</t>
    </r>
  </si>
  <si>
    <r>
      <t xml:space="preserve">M </t>
    </r>
    <r>
      <rPr>
        <u/>
        <sz val="8"/>
        <color theme="1"/>
        <rFont val="Tahoma"/>
        <family val="2"/>
      </rPr>
      <t>101240.390</t>
    </r>
  </si>
  <si>
    <r>
      <t xml:space="preserve">M </t>
    </r>
    <r>
      <rPr>
        <u/>
        <sz val="8"/>
        <color theme="1"/>
        <rFont val="Tahoma"/>
        <family val="2"/>
      </rPr>
      <t>512791.190</t>
    </r>
  </si>
  <si>
    <r>
      <t xml:space="preserve">M </t>
    </r>
    <r>
      <rPr>
        <u/>
        <sz val="8"/>
        <color theme="1"/>
        <rFont val="Tahoma"/>
        <family val="2"/>
      </rPr>
      <t>521365.100</t>
    </r>
  </si>
  <si>
    <r>
      <t xml:space="preserve">M </t>
    </r>
    <r>
      <rPr>
        <u/>
        <sz val="8"/>
        <color theme="1"/>
        <rFont val="Tahoma"/>
        <family val="2"/>
      </rPr>
      <t>1246779.100</t>
    </r>
  </si>
  <si>
    <r>
      <t xml:space="preserve">M </t>
    </r>
    <r>
      <rPr>
        <u/>
        <sz val="8"/>
        <color theme="1"/>
        <rFont val="Tahoma"/>
        <family val="2"/>
      </rPr>
      <t>4946.587</t>
    </r>
  </si>
  <si>
    <r>
      <t xml:space="preserve">T </t>
    </r>
    <r>
      <rPr>
        <u/>
        <sz val="8"/>
        <color theme="1"/>
        <rFont val="Tahoma"/>
        <family val="2"/>
      </rPr>
      <t>6812449.900</t>
    </r>
  </si>
  <si>
    <r>
      <t xml:space="preserve">T </t>
    </r>
    <r>
      <rPr>
        <u/>
        <sz val="8"/>
        <color theme="1"/>
        <rFont val="Tahoma"/>
        <family val="2"/>
      </rPr>
      <t>4034062.400</t>
    </r>
  </si>
  <si>
    <r>
      <t xml:space="preserve">T </t>
    </r>
    <r>
      <rPr>
        <u/>
        <sz val="8"/>
        <color theme="1"/>
        <rFont val="Tahoma"/>
        <family val="2"/>
      </rPr>
      <t>6793248.300</t>
    </r>
  </si>
  <si>
    <r>
      <t xml:space="preserve">M </t>
    </r>
    <r>
      <rPr>
        <u/>
        <sz val="8"/>
        <color theme="1"/>
        <rFont val="Tahoma"/>
        <family val="2"/>
      </rPr>
      <t>700697.570</t>
    </r>
  </si>
  <si>
    <r>
      <t xml:space="preserve">M </t>
    </r>
    <r>
      <rPr>
        <u/>
        <sz val="8"/>
        <color rgb="FF0000FF"/>
        <rFont val="Tahoma"/>
        <family val="2"/>
      </rPr>
      <t>366586.960</t>
    </r>
  </si>
  <si>
    <r>
      <t xml:space="preserve">M </t>
    </r>
    <r>
      <rPr>
        <u/>
        <sz val="8"/>
        <color rgb="FF0000FF"/>
        <rFont val="Tahoma"/>
        <family val="2"/>
      </rPr>
      <t>1233423.000</t>
    </r>
  </si>
  <si>
    <r>
      <t xml:space="preserve">M </t>
    </r>
    <r>
      <rPr>
        <u/>
        <sz val="8"/>
        <color rgb="FF0000FF"/>
        <rFont val="Tahoma"/>
        <family val="2"/>
      </rPr>
      <t>4922.248</t>
    </r>
  </si>
  <si>
    <r>
      <t xml:space="preserve">M </t>
    </r>
    <r>
      <rPr>
        <u/>
        <sz val="8"/>
        <color rgb="FF0000FF"/>
        <rFont val="Tahoma"/>
        <family val="2"/>
      </rPr>
      <t>337.336</t>
    </r>
  </si>
  <si>
    <r>
      <t xml:space="preserve">TM </t>
    </r>
    <r>
      <rPr>
        <u/>
        <sz val="8"/>
        <color rgb="FF0000FF"/>
        <rFont val="Tahoma"/>
        <family val="2"/>
      </rPr>
      <t>6752941.800</t>
    </r>
  </si>
  <si>
    <r>
      <t xml:space="preserve">TM </t>
    </r>
    <r>
      <rPr>
        <u/>
        <sz val="8"/>
        <color rgb="FF0000FF"/>
        <rFont val="Tahoma"/>
        <family val="2"/>
      </rPr>
      <t>4009171.600</t>
    </r>
  </si>
  <si>
    <r>
      <t xml:space="preserve">T </t>
    </r>
    <r>
      <rPr>
        <u/>
        <sz val="8"/>
        <color rgb="FF0000FF"/>
        <rFont val="Tahoma"/>
        <family val="2"/>
      </rPr>
      <t>6722505.600</t>
    </r>
  </si>
  <si>
    <r>
      <t xml:space="preserve">M </t>
    </r>
    <r>
      <rPr>
        <u/>
        <sz val="8"/>
        <color rgb="FF0000FF"/>
        <rFont val="Tahoma"/>
        <family val="2"/>
      </rPr>
      <t>1195268.500</t>
    </r>
  </si>
  <si>
    <r>
      <t xml:space="preserve">M </t>
    </r>
    <r>
      <rPr>
        <u/>
        <sz val="8"/>
        <color rgb="FF0000FF"/>
        <rFont val="Tahoma"/>
        <family val="2"/>
      </rPr>
      <t>693426.830</t>
    </r>
  </si>
  <si>
    <r>
      <t xml:space="preserve">M </t>
    </r>
    <r>
      <rPr>
        <u/>
        <sz val="8"/>
        <color rgb="FF0000FF"/>
        <rFont val="Tahoma"/>
        <family val="2"/>
      </rPr>
      <t>62176.983</t>
    </r>
  </si>
  <si>
    <r>
      <t xml:space="preserve">M </t>
    </r>
    <r>
      <rPr>
        <u/>
        <sz val="8"/>
        <color rgb="FF0000FF"/>
        <rFont val="Tahoma"/>
        <family val="2"/>
      </rPr>
      <t>298459.430</t>
    </r>
  </si>
  <si>
    <r>
      <t xml:space="preserve">M </t>
    </r>
    <r>
      <rPr>
        <u/>
        <sz val="8"/>
        <color rgb="FF0000FF"/>
        <rFont val="Tahoma"/>
        <family val="2"/>
      </rPr>
      <t>101177.760</t>
    </r>
  </si>
  <si>
    <r>
      <t xml:space="preserve">M </t>
    </r>
    <r>
      <rPr>
        <u/>
        <sz val="8"/>
        <color rgb="FF0000FF"/>
        <rFont val="Tahoma"/>
        <family val="2"/>
      </rPr>
      <t>510685.170</t>
    </r>
  </si>
  <si>
    <r>
      <t xml:space="preserve">M </t>
    </r>
    <r>
      <rPr>
        <u/>
        <sz val="8"/>
        <color rgb="FF0000FF"/>
        <rFont val="Tahoma"/>
        <family val="2"/>
      </rPr>
      <t>521963.550</t>
    </r>
  </si>
  <si>
    <r>
      <t xml:space="preserve">M </t>
    </r>
    <r>
      <rPr>
        <u/>
        <sz val="8"/>
        <color rgb="FF0000FF"/>
        <rFont val="Tahoma"/>
        <family val="2"/>
      </rPr>
      <t>3184.174</t>
    </r>
  </si>
  <si>
    <r>
      <t xml:space="preserve">M </t>
    </r>
    <r>
      <rPr>
        <u/>
        <sz val="8"/>
        <color rgb="FF0000FF"/>
        <rFont val="Tahoma"/>
        <family val="2"/>
      </rPr>
      <t>13836.909</t>
    </r>
  </si>
  <si>
    <r>
      <t xml:space="preserve">M </t>
    </r>
    <r>
      <rPr>
        <u/>
        <sz val="8"/>
        <color rgb="FF0000FF"/>
        <rFont val="Tahoma"/>
        <family val="2"/>
      </rPr>
      <t>81.298</t>
    </r>
  </si>
  <si>
    <r>
      <t xml:space="preserve">M </t>
    </r>
    <r>
      <rPr>
        <u/>
        <sz val="8"/>
        <color rgb="FF0000FF"/>
        <rFont val="Tahoma"/>
        <family val="2"/>
      </rPr>
      <t>31.343</t>
    </r>
  </si>
  <si>
    <r>
      <t xml:space="preserve">TM </t>
    </r>
    <r>
      <rPr>
        <u/>
        <sz val="8"/>
        <color rgb="FF0000FF"/>
        <rFont val="Tahoma"/>
        <family val="2"/>
      </rPr>
      <t>52120.747</t>
    </r>
  </si>
  <si>
    <r>
      <t xml:space="preserve">TM </t>
    </r>
    <r>
      <rPr>
        <u/>
        <sz val="8"/>
        <color rgb="FF0000FF"/>
        <rFont val="Tahoma"/>
        <family val="2"/>
      </rPr>
      <t>22388.824</t>
    </r>
  </si>
  <si>
    <r>
      <t xml:space="preserve">T </t>
    </r>
    <r>
      <rPr>
        <u/>
        <sz val="8"/>
        <color rgb="FF0000FF"/>
        <rFont val="Tahoma"/>
        <family val="2"/>
      </rPr>
      <t>67504.507</t>
    </r>
  </si>
  <si>
    <r>
      <t xml:space="preserve">M </t>
    </r>
    <r>
      <rPr>
        <u/>
        <sz val="8"/>
        <color rgb="FF0000FF"/>
        <rFont val="Tahoma"/>
        <family val="2"/>
      </rPr>
      <t>8324.944</t>
    </r>
  </si>
  <si>
    <r>
      <t xml:space="preserve">M </t>
    </r>
    <r>
      <rPr>
        <u/>
        <sz val="8"/>
        <color rgb="FF0000FF"/>
        <rFont val="Tahoma"/>
        <family val="2"/>
      </rPr>
      <t>7673.160</t>
    </r>
  </si>
  <si>
    <r>
      <t xml:space="preserve">M </t>
    </r>
    <r>
      <rPr>
        <u/>
        <sz val="8"/>
        <color rgb="FF0000FF"/>
        <rFont val="Tahoma"/>
        <family val="2"/>
      </rPr>
      <t>509.705</t>
    </r>
  </si>
  <si>
    <r>
      <t xml:space="preserve">M </t>
    </r>
    <r>
      <rPr>
        <u/>
        <sz val="8"/>
        <color rgb="FF0000FF"/>
        <rFont val="Tahoma"/>
        <family val="2"/>
      </rPr>
      <t>2442.581</t>
    </r>
  </si>
  <si>
    <r>
      <t xml:space="preserve">M </t>
    </r>
    <r>
      <rPr>
        <u/>
        <sz val="8"/>
        <color rgb="FF0000FF"/>
        <rFont val="Tahoma"/>
        <family val="2"/>
      </rPr>
      <t>376.232</t>
    </r>
  </si>
  <si>
    <r>
      <t xml:space="preserve">M </t>
    </r>
    <r>
      <rPr>
        <u/>
        <sz val="8"/>
        <color rgb="FF0000FF"/>
        <rFont val="Tahoma"/>
        <family val="2"/>
      </rPr>
      <t>2660.184</t>
    </r>
  </si>
  <si>
    <r>
      <t xml:space="preserve">M </t>
    </r>
    <r>
      <rPr>
        <u/>
        <sz val="8"/>
        <color rgb="FF0000FF"/>
        <rFont val="Tahoma"/>
        <family val="2"/>
      </rPr>
      <t>2295.796</t>
    </r>
  </si>
  <si>
    <r>
      <t xml:space="preserve">M </t>
    </r>
    <r>
      <rPr>
        <u/>
        <sz val="8"/>
        <color rgb="FF0000FF"/>
        <rFont val="Tahoma"/>
        <family val="2"/>
      </rPr>
      <t>1.122</t>
    </r>
  </si>
  <si>
    <r>
      <t xml:space="preserve">M </t>
    </r>
    <r>
      <rPr>
        <u/>
        <sz val="8"/>
        <color rgb="FF0000FF"/>
        <rFont val="Tahoma"/>
        <family val="2"/>
      </rPr>
      <t>1.652</t>
    </r>
  </si>
  <si>
    <r>
      <t xml:space="preserve">M </t>
    </r>
    <r>
      <rPr>
        <u/>
        <sz val="8"/>
        <color rgb="FF0000FF"/>
        <rFont val="Tahoma"/>
        <family val="2"/>
      </rPr>
      <t>9.291</t>
    </r>
  </si>
  <si>
    <r>
      <t xml:space="preserve">TM </t>
    </r>
    <r>
      <rPr>
        <u/>
        <sz val="8"/>
        <color rgb="FF0000FF"/>
        <rFont val="Tahoma"/>
        <family val="2"/>
      </rPr>
      <t>0.772</t>
    </r>
  </si>
  <si>
    <r>
      <t xml:space="preserve">TM </t>
    </r>
    <r>
      <rPr>
        <u/>
        <sz val="8"/>
        <color rgb="FF0000FF"/>
        <rFont val="Tahoma"/>
        <family val="2"/>
      </rPr>
      <t>0.558</t>
    </r>
  </si>
  <si>
    <r>
      <t xml:space="preserve">M </t>
    </r>
    <r>
      <rPr>
        <u/>
        <sz val="8"/>
        <color rgb="FF0000FF"/>
        <rFont val="Tahoma"/>
        <family val="2"/>
      </rPr>
      <t>0.696</t>
    </r>
  </si>
  <si>
    <r>
      <t xml:space="preserve">M </t>
    </r>
    <r>
      <rPr>
        <u/>
        <sz val="8"/>
        <color rgb="FF0000FF"/>
        <rFont val="Tahoma"/>
        <family val="2"/>
      </rPr>
      <t>1.107</t>
    </r>
  </si>
  <si>
    <r>
      <t xml:space="preserve">M </t>
    </r>
    <r>
      <rPr>
        <u/>
        <sz val="8"/>
        <color rgb="FF0000FF"/>
        <rFont val="Tahoma"/>
        <family val="2"/>
      </rPr>
      <t>0.820</t>
    </r>
  </si>
  <si>
    <r>
      <t xml:space="preserve">M </t>
    </r>
    <r>
      <rPr>
        <u/>
        <sz val="8"/>
        <color rgb="FF0000FF"/>
        <rFont val="Tahoma"/>
        <family val="2"/>
      </rPr>
      <t>0.818</t>
    </r>
  </si>
  <si>
    <r>
      <t xml:space="preserve">M </t>
    </r>
    <r>
      <rPr>
        <u/>
        <sz val="8"/>
        <color rgb="FF0000FF"/>
        <rFont val="Tahoma"/>
        <family val="2"/>
      </rPr>
      <t>0.372</t>
    </r>
  </si>
  <si>
    <r>
      <t xml:space="preserve">M </t>
    </r>
    <r>
      <rPr>
        <u/>
        <sz val="8"/>
        <color rgb="FF0000FF"/>
        <rFont val="Tahoma"/>
        <family val="2"/>
      </rPr>
      <t>0.521</t>
    </r>
  </si>
  <si>
    <r>
      <t xml:space="preserve">T </t>
    </r>
    <r>
      <rPr>
        <u/>
        <sz val="8"/>
        <color theme="1"/>
        <rFont val="Tahoma"/>
        <family val="2"/>
      </rPr>
      <t>7676097.500</t>
    </r>
  </si>
  <si>
    <r>
      <t xml:space="preserve">TM </t>
    </r>
    <r>
      <rPr>
        <u/>
        <sz val="8"/>
        <color theme="1"/>
        <rFont val="Tahoma"/>
        <family val="2"/>
      </rPr>
      <t>2642849.400</t>
    </r>
  </si>
  <si>
    <r>
      <t xml:space="preserve">T </t>
    </r>
    <r>
      <rPr>
        <u/>
        <sz val="8"/>
        <color theme="1"/>
        <rFont val="Tahoma"/>
        <family val="2"/>
      </rPr>
      <t>3609896.900</t>
    </r>
  </si>
  <si>
    <r>
      <t xml:space="preserve">T </t>
    </r>
    <r>
      <rPr>
        <u/>
        <sz val="8"/>
        <color theme="1"/>
        <rFont val="Tahoma"/>
        <family val="2"/>
      </rPr>
      <t>23097988.000</t>
    </r>
  </si>
  <si>
    <r>
      <t xml:space="preserve">M </t>
    </r>
    <r>
      <rPr>
        <u/>
        <sz val="8"/>
        <color theme="1"/>
        <rFont val="Tahoma"/>
        <family val="2"/>
      </rPr>
      <t>189755.250</t>
    </r>
  </si>
  <si>
    <r>
      <t xml:space="preserve">M </t>
    </r>
    <r>
      <rPr>
        <u/>
        <sz val="8"/>
        <color theme="1"/>
        <rFont val="Tahoma"/>
        <family val="2"/>
      </rPr>
      <t>161581.180</t>
    </r>
  </si>
  <si>
    <r>
      <t xml:space="preserve">M </t>
    </r>
    <r>
      <rPr>
        <u/>
        <sz val="8"/>
        <color theme="1"/>
        <rFont val="Tahoma"/>
        <family val="2"/>
      </rPr>
      <t>625510.430</t>
    </r>
  </si>
  <si>
    <r>
      <t xml:space="preserve">M </t>
    </r>
    <r>
      <rPr>
        <u/>
        <sz val="8"/>
        <color theme="1"/>
        <rFont val="Tahoma"/>
        <family val="2"/>
      </rPr>
      <t>200141.770</t>
    </r>
  </si>
  <si>
    <r>
      <t xml:space="preserve">M </t>
    </r>
    <r>
      <rPr>
        <u/>
        <sz val="8"/>
        <color theme="1"/>
        <rFont val="Tahoma"/>
        <family val="2"/>
      </rPr>
      <t>1223742.600</t>
    </r>
  </si>
  <si>
    <r>
      <t xml:space="preserve">M </t>
    </r>
    <r>
      <rPr>
        <u/>
        <sz val="8"/>
        <color theme="1"/>
        <rFont val="Tahoma"/>
        <family val="2"/>
      </rPr>
      <t>307066.400</t>
    </r>
  </si>
  <si>
    <r>
      <t xml:space="preserve">T </t>
    </r>
    <r>
      <rPr>
        <u/>
        <sz val="8"/>
        <color theme="1"/>
        <rFont val="Tahoma"/>
        <family val="2"/>
      </rPr>
      <t>7679905.900</t>
    </r>
  </si>
  <si>
    <r>
      <t xml:space="preserve">M </t>
    </r>
    <r>
      <rPr>
        <u/>
        <sz val="8"/>
        <color theme="1"/>
        <rFont val="Tahoma"/>
        <family val="2"/>
      </rPr>
      <t>109848.840</t>
    </r>
  </si>
  <si>
    <r>
      <t xml:space="preserve">M </t>
    </r>
    <r>
      <rPr>
        <u/>
        <sz val="8"/>
        <color theme="1"/>
        <rFont val="Tahoma"/>
        <family val="2"/>
      </rPr>
      <t>6714.082</t>
    </r>
  </si>
  <si>
    <r>
      <t xml:space="preserve">T </t>
    </r>
    <r>
      <rPr>
        <u/>
        <sz val="8"/>
        <color theme="1"/>
        <rFont val="Tahoma"/>
        <family val="2"/>
      </rPr>
      <t>3624503.600</t>
    </r>
  </si>
  <si>
    <r>
      <t xml:space="preserve">T </t>
    </r>
    <r>
      <rPr>
        <u/>
        <sz val="8"/>
        <color theme="1"/>
        <rFont val="Tahoma"/>
        <family val="2"/>
      </rPr>
      <t>23160474.000</t>
    </r>
  </si>
  <si>
    <r>
      <t xml:space="preserve">T </t>
    </r>
    <r>
      <rPr>
        <u/>
        <sz val="8"/>
        <color theme="1"/>
        <rFont val="Tahoma"/>
        <family val="2"/>
      </rPr>
      <t>7734946.700</t>
    </r>
  </si>
  <si>
    <r>
      <t xml:space="preserve">M </t>
    </r>
    <r>
      <rPr>
        <u/>
        <sz val="8"/>
        <color theme="1"/>
        <rFont val="Tahoma"/>
        <family val="2"/>
      </rPr>
      <t>111161.780</t>
    </r>
  </si>
  <si>
    <r>
      <t xml:space="preserve">TM </t>
    </r>
    <r>
      <rPr>
        <u/>
        <sz val="8"/>
        <color theme="1"/>
        <rFont val="Tahoma"/>
        <family val="2"/>
      </rPr>
      <t>2698115.100</t>
    </r>
  </si>
  <si>
    <r>
      <t xml:space="preserve">TM </t>
    </r>
    <r>
      <rPr>
        <u/>
        <sz val="8"/>
        <color theme="1"/>
        <rFont val="Tahoma"/>
        <family val="2"/>
      </rPr>
      <t>3664727.000</t>
    </r>
  </si>
  <si>
    <r>
      <t xml:space="preserve">TM </t>
    </r>
    <r>
      <rPr>
        <u/>
        <sz val="8"/>
        <color theme="1"/>
        <rFont val="Tahoma"/>
        <family val="2"/>
      </rPr>
      <t>23384753.000</t>
    </r>
  </si>
  <si>
    <r>
      <t xml:space="preserve">M </t>
    </r>
    <r>
      <rPr>
        <u/>
        <sz val="8"/>
        <color theme="1"/>
        <rFont val="Tahoma"/>
        <family val="2"/>
      </rPr>
      <t>845282.080</t>
    </r>
  </si>
  <si>
    <r>
      <t xml:space="preserve">M </t>
    </r>
    <r>
      <rPr>
        <u/>
        <sz val="8"/>
        <color theme="1"/>
        <rFont val="Tahoma"/>
        <family val="2"/>
      </rPr>
      <t>836638.460</t>
    </r>
  </si>
  <si>
    <r>
      <t xml:space="preserve">M </t>
    </r>
    <r>
      <rPr>
        <u/>
        <sz val="8"/>
        <color theme="1"/>
        <rFont val="Tahoma"/>
        <family val="2"/>
      </rPr>
      <t>1033295.700</t>
    </r>
  </si>
  <si>
    <r>
      <t xml:space="preserve">M </t>
    </r>
    <r>
      <rPr>
        <u/>
        <sz val="8"/>
        <color theme="1"/>
        <rFont val="Tahoma"/>
        <family val="2"/>
      </rPr>
      <t>190632.200</t>
    </r>
  </si>
  <si>
    <r>
      <t xml:space="preserve">M </t>
    </r>
    <r>
      <rPr>
        <u/>
        <sz val="8"/>
        <color theme="1"/>
        <rFont val="Tahoma"/>
        <family val="2"/>
      </rPr>
      <t>162362.220</t>
    </r>
  </si>
  <si>
    <r>
      <t xml:space="preserve">M </t>
    </r>
    <r>
      <rPr>
        <u/>
        <sz val="8"/>
        <color theme="1"/>
        <rFont val="Tahoma"/>
        <family val="2"/>
      </rPr>
      <t>202264.120</t>
    </r>
  </si>
  <si>
    <r>
      <t xml:space="preserve">M </t>
    </r>
    <r>
      <rPr>
        <u/>
        <sz val="8"/>
        <color theme="1"/>
        <rFont val="Tahoma"/>
        <family val="2"/>
      </rPr>
      <t>1233546.200</t>
    </r>
  </si>
  <si>
    <r>
      <t xml:space="preserve">M </t>
    </r>
    <r>
      <rPr>
        <u/>
        <sz val="8"/>
        <color theme="1"/>
        <rFont val="Tahoma"/>
        <family val="2"/>
      </rPr>
      <t>308617.060</t>
    </r>
  </si>
  <si>
    <r>
      <t xml:space="preserve">T </t>
    </r>
    <r>
      <rPr>
        <u/>
        <sz val="8"/>
        <color rgb="FF0000FF"/>
        <rFont val="Tahoma"/>
        <family val="2"/>
      </rPr>
      <t>7696983.400</t>
    </r>
  </si>
  <si>
    <r>
      <t xml:space="preserve">M </t>
    </r>
    <r>
      <rPr>
        <u/>
        <sz val="8"/>
        <color rgb="FF0000FF"/>
        <rFont val="Tahoma"/>
        <family val="2"/>
      </rPr>
      <t>110489.890</t>
    </r>
  </si>
  <si>
    <r>
      <t xml:space="preserve">M </t>
    </r>
    <r>
      <rPr>
        <u/>
        <sz val="8"/>
        <color rgb="FF0000FF"/>
        <rFont val="Tahoma"/>
        <family val="2"/>
      </rPr>
      <t>109726.870</t>
    </r>
  </si>
  <si>
    <r>
      <t xml:space="preserve">M </t>
    </r>
    <r>
      <rPr>
        <u/>
        <sz val="8"/>
        <color rgb="FF0000FF"/>
        <rFont val="Tahoma"/>
        <family val="2"/>
      </rPr>
      <t>6679.070</t>
    </r>
  </si>
  <si>
    <r>
      <t xml:space="preserve">TM </t>
    </r>
    <r>
      <rPr>
        <u/>
        <sz val="8"/>
        <color rgb="FF0000FF"/>
        <rFont val="Tahoma"/>
        <family val="2"/>
      </rPr>
      <t>2605980.300</t>
    </r>
  </si>
  <si>
    <r>
      <t xml:space="preserve">TM </t>
    </r>
    <r>
      <rPr>
        <u/>
        <sz val="8"/>
        <color rgb="FF0000FF"/>
        <rFont val="Tahoma"/>
        <family val="2"/>
      </rPr>
      <t>3633042.500</t>
    </r>
  </si>
  <si>
    <r>
      <t xml:space="preserve">TM </t>
    </r>
    <r>
      <rPr>
        <u/>
        <sz val="8"/>
        <color rgb="FF0000FF"/>
        <rFont val="Tahoma"/>
        <family val="2"/>
      </rPr>
      <t>23214405.000</t>
    </r>
  </si>
  <si>
    <r>
      <t xml:space="preserve">M </t>
    </r>
    <r>
      <rPr>
        <u/>
        <sz val="8"/>
        <color rgb="FF0000FF"/>
        <rFont val="Tahoma"/>
        <family val="2"/>
      </rPr>
      <t>836908.450</t>
    </r>
  </si>
  <si>
    <r>
      <t xml:space="preserve">M </t>
    </r>
    <r>
      <rPr>
        <u/>
        <sz val="8"/>
        <color rgb="FF0000FF"/>
        <rFont val="Tahoma"/>
        <family val="2"/>
      </rPr>
      <t>827454.320</t>
    </r>
  </si>
  <si>
    <r>
      <t xml:space="preserve">M </t>
    </r>
    <r>
      <rPr>
        <u/>
        <sz val="8"/>
        <color rgb="FF0000FF"/>
        <rFont val="Tahoma"/>
        <family val="2"/>
      </rPr>
      <t>1022235.300</t>
    </r>
  </si>
  <si>
    <r>
      <t xml:space="preserve">M </t>
    </r>
    <r>
      <rPr>
        <u/>
        <sz val="8"/>
        <color rgb="FF0000FF"/>
        <rFont val="Tahoma"/>
        <family val="2"/>
      </rPr>
      <t>189795.290</t>
    </r>
  </si>
  <si>
    <r>
      <t xml:space="preserve">M </t>
    </r>
    <r>
      <rPr>
        <u/>
        <sz val="8"/>
        <color rgb="FF0000FF"/>
        <rFont val="Tahoma"/>
        <family val="2"/>
      </rPr>
      <t>161458.250</t>
    </r>
  </si>
  <si>
    <r>
      <t xml:space="preserve">M </t>
    </r>
    <r>
      <rPr>
        <u/>
        <sz val="8"/>
        <color rgb="FF0000FF"/>
        <rFont val="Tahoma"/>
        <family val="2"/>
      </rPr>
      <t>625743.990</t>
    </r>
  </si>
  <si>
    <r>
      <t xml:space="preserve">M </t>
    </r>
    <r>
      <rPr>
        <u/>
        <sz val="8"/>
        <color rgb="FF0000FF"/>
        <rFont val="Tahoma"/>
        <family val="2"/>
      </rPr>
      <t>200339.370</t>
    </r>
  </si>
  <si>
    <r>
      <t xml:space="preserve">M </t>
    </r>
    <r>
      <rPr>
        <u/>
        <sz val="8"/>
        <color rgb="FF0000FF"/>
        <rFont val="Tahoma"/>
        <family val="2"/>
      </rPr>
      <t>1227310.400</t>
    </r>
  </si>
  <si>
    <r>
      <t xml:space="preserve">M </t>
    </r>
    <r>
      <rPr>
        <u/>
        <sz val="8"/>
        <color rgb="FF0000FF"/>
        <rFont val="Tahoma"/>
        <family val="2"/>
      </rPr>
      <t>307267.350</t>
    </r>
  </si>
  <si>
    <r>
      <t xml:space="preserve">T </t>
    </r>
    <r>
      <rPr>
        <u/>
        <sz val="8"/>
        <color rgb="FF0000FF"/>
        <rFont val="Tahoma"/>
        <family val="2"/>
      </rPr>
      <t>32932.275</t>
    </r>
  </si>
  <si>
    <r>
      <t xml:space="preserve">M </t>
    </r>
    <r>
      <rPr>
        <u/>
        <sz val="8"/>
        <color rgb="FF0000FF"/>
        <rFont val="Tahoma"/>
        <family val="2"/>
      </rPr>
      <t>592.954</t>
    </r>
  </si>
  <si>
    <r>
      <t xml:space="preserve">M </t>
    </r>
    <r>
      <rPr>
        <u/>
        <sz val="8"/>
        <color rgb="FF0000FF"/>
        <rFont val="Tahoma"/>
        <family val="2"/>
      </rPr>
      <t>578.705</t>
    </r>
  </si>
  <si>
    <r>
      <t xml:space="preserve">M </t>
    </r>
    <r>
      <rPr>
        <u/>
        <sz val="8"/>
        <color rgb="FF0000FF"/>
        <rFont val="Tahoma"/>
        <family val="2"/>
      </rPr>
      <t>47.460</t>
    </r>
  </si>
  <si>
    <r>
      <t xml:space="preserve">TM </t>
    </r>
    <r>
      <rPr>
        <u/>
        <sz val="8"/>
        <color rgb="FF0000FF"/>
        <rFont val="Tahoma"/>
        <family val="2"/>
      </rPr>
      <t>115087.220</t>
    </r>
  </si>
  <si>
    <r>
      <t xml:space="preserve">TM </t>
    </r>
    <r>
      <rPr>
        <u/>
        <sz val="8"/>
        <color rgb="FF0000FF"/>
        <rFont val="Tahoma"/>
        <family val="2"/>
      </rPr>
      <t>28394.889</t>
    </r>
  </si>
  <si>
    <r>
      <t xml:space="preserve">TM </t>
    </r>
    <r>
      <rPr>
        <u/>
        <sz val="8"/>
        <color rgb="FF0000FF"/>
        <rFont val="Tahoma"/>
        <family val="2"/>
      </rPr>
      <t>150797.930</t>
    </r>
  </si>
  <si>
    <r>
      <t xml:space="preserve">M </t>
    </r>
    <r>
      <rPr>
        <u/>
        <sz val="8"/>
        <color rgb="FF0000FF"/>
        <rFont val="Tahoma"/>
        <family val="2"/>
      </rPr>
      <t>7260.378</t>
    </r>
  </si>
  <si>
    <r>
      <t xml:space="preserve">M </t>
    </r>
    <r>
      <rPr>
        <u/>
        <sz val="8"/>
        <color rgb="FF0000FF"/>
        <rFont val="Tahoma"/>
        <family val="2"/>
      </rPr>
      <t>7954.233</t>
    </r>
  </si>
  <si>
    <r>
      <t xml:space="preserve">M </t>
    </r>
    <r>
      <rPr>
        <u/>
        <sz val="8"/>
        <color rgb="FF0000FF"/>
        <rFont val="Tahoma"/>
        <family val="2"/>
      </rPr>
      <t>9612.202</t>
    </r>
  </si>
  <si>
    <r>
      <t xml:space="preserve">M </t>
    </r>
    <r>
      <rPr>
        <u/>
        <sz val="8"/>
        <color rgb="FF0000FF"/>
        <rFont val="Tahoma"/>
        <family val="2"/>
      </rPr>
      <t>817.628</t>
    </r>
  </si>
  <si>
    <r>
      <t xml:space="preserve">M </t>
    </r>
    <r>
      <rPr>
        <u/>
        <sz val="8"/>
        <color rgb="FF0000FF"/>
        <rFont val="Tahoma"/>
        <family val="2"/>
      </rPr>
      <t>971.288</t>
    </r>
  </si>
  <si>
    <r>
      <t xml:space="preserve">M </t>
    </r>
    <r>
      <rPr>
        <u/>
        <sz val="8"/>
        <color rgb="FF0000FF"/>
        <rFont val="Tahoma"/>
        <family val="2"/>
      </rPr>
      <t>1424.865</t>
    </r>
  </si>
  <si>
    <r>
      <t xml:space="preserve">M </t>
    </r>
    <r>
      <rPr>
        <u/>
        <sz val="8"/>
        <color rgb="FF0000FF"/>
        <rFont val="Tahoma"/>
        <family val="2"/>
      </rPr>
      <t>1833.943</t>
    </r>
  </si>
  <si>
    <r>
      <t xml:space="preserve">M </t>
    </r>
    <r>
      <rPr>
        <u/>
        <sz val="8"/>
        <color rgb="FF0000FF"/>
        <rFont val="Tahoma"/>
        <family val="2"/>
      </rPr>
      <t>5419.091</t>
    </r>
  </si>
  <si>
    <r>
      <t xml:space="preserve">M </t>
    </r>
    <r>
      <rPr>
        <u/>
        <sz val="8"/>
        <color rgb="FF0000FF"/>
        <rFont val="Tahoma"/>
        <family val="2"/>
      </rPr>
      <t>1261.293</t>
    </r>
  </si>
  <si>
    <r>
      <t xml:space="preserve">M </t>
    </r>
    <r>
      <rPr>
        <u/>
        <sz val="8"/>
        <color rgb="FF0000FF"/>
        <rFont val="Tahoma"/>
        <family val="2"/>
      </rPr>
      <t>0.537</t>
    </r>
  </si>
  <si>
    <r>
      <t xml:space="preserve">M </t>
    </r>
    <r>
      <rPr>
        <u/>
        <sz val="8"/>
        <color rgb="FF0000FF"/>
        <rFont val="Tahoma"/>
        <family val="2"/>
      </rPr>
      <t>0.527</t>
    </r>
  </si>
  <si>
    <r>
      <t xml:space="preserve">M </t>
    </r>
    <r>
      <rPr>
        <u/>
        <sz val="8"/>
        <color rgb="FF0000FF"/>
        <rFont val="Tahoma"/>
        <family val="2"/>
      </rPr>
      <t>0.711</t>
    </r>
  </si>
  <si>
    <r>
      <t xml:space="preserve">TM </t>
    </r>
    <r>
      <rPr>
        <u/>
        <sz val="8"/>
        <color rgb="FF0000FF"/>
        <rFont val="Tahoma"/>
        <family val="2"/>
      </rPr>
      <t>4.416</t>
    </r>
  </si>
  <si>
    <r>
      <t xml:space="preserve">TM </t>
    </r>
    <r>
      <rPr>
        <u/>
        <sz val="8"/>
        <color rgb="FF0000FF"/>
        <rFont val="Tahoma"/>
        <family val="2"/>
      </rPr>
      <t>0.782</t>
    </r>
  </si>
  <si>
    <r>
      <t xml:space="preserve">TM </t>
    </r>
    <r>
      <rPr>
        <u/>
        <sz val="8"/>
        <color rgb="FF0000FF"/>
        <rFont val="Tahoma"/>
        <family val="2"/>
      </rPr>
      <t>0.650</t>
    </r>
  </si>
  <si>
    <r>
      <t xml:space="preserve">M </t>
    </r>
    <r>
      <rPr>
        <u/>
        <sz val="8"/>
        <color rgb="FF0000FF"/>
        <rFont val="Tahoma"/>
        <family val="2"/>
      </rPr>
      <t>0.868</t>
    </r>
  </si>
  <si>
    <r>
      <t xml:space="preserve">M </t>
    </r>
    <r>
      <rPr>
        <u/>
        <sz val="8"/>
        <color rgb="FF0000FF"/>
        <rFont val="Tahoma"/>
        <family val="2"/>
      </rPr>
      <t>0.961</t>
    </r>
  </si>
  <si>
    <r>
      <t xml:space="preserve">M </t>
    </r>
    <r>
      <rPr>
        <u/>
        <sz val="8"/>
        <color rgb="FF0000FF"/>
        <rFont val="Tahoma"/>
        <family val="2"/>
      </rPr>
      <t>0.940</t>
    </r>
  </si>
  <si>
    <r>
      <t xml:space="preserve">M </t>
    </r>
    <r>
      <rPr>
        <u/>
        <sz val="8"/>
        <color rgb="FF0000FF"/>
        <rFont val="Tahoma"/>
        <family val="2"/>
      </rPr>
      <t>0.431</t>
    </r>
  </si>
  <si>
    <r>
      <t xml:space="preserve">M </t>
    </r>
    <r>
      <rPr>
        <u/>
        <sz val="8"/>
        <color rgb="FF0000FF"/>
        <rFont val="Tahoma"/>
        <family val="2"/>
      </rPr>
      <t>0.602</t>
    </r>
  </si>
  <si>
    <r>
      <t xml:space="preserve">M </t>
    </r>
    <r>
      <rPr>
        <u/>
        <sz val="8"/>
        <color rgb="FF0000FF"/>
        <rFont val="Tahoma"/>
        <family val="2"/>
      </rPr>
      <t>0.228</t>
    </r>
  </si>
  <si>
    <r>
      <t xml:space="preserve">M </t>
    </r>
    <r>
      <rPr>
        <u/>
        <sz val="8"/>
        <color rgb="FF0000FF"/>
        <rFont val="Tahoma"/>
        <family val="2"/>
      </rPr>
      <t>0.915</t>
    </r>
  </si>
  <si>
    <r>
      <t xml:space="preserve">M </t>
    </r>
    <r>
      <rPr>
        <u/>
        <sz val="8"/>
        <color rgb="FF0000FF"/>
        <rFont val="Tahoma"/>
        <family val="2"/>
      </rPr>
      <t>0.442</t>
    </r>
  </si>
  <si>
    <r>
      <t xml:space="preserve">M </t>
    </r>
    <r>
      <rPr>
        <u/>
        <sz val="8"/>
        <color rgb="FF0000FF"/>
        <rFont val="Tahoma"/>
        <family val="2"/>
      </rPr>
      <t>0.410</t>
    </r>
  </si>
  <si>
    <r>
      <t xml:space="preserve">M </t>
    </r>
    <r>
      <rPr>
        <u/>
        <sz val="8"/>
        <color theme="1"/>
        <rFont val="Tahoma"/>
        <family val="2"/>
      </rPr>
      <t>1219767.400</t>
    </r>
  </si>
  <si>
    <r>
      <t xml:space="preserve">M </t>
    </r>
    <r>
      <rPr>
        <u/>
        <sz val="8"/>
        <color theme="1"/>
        <rFont val="Tahoma"/>
        <family val="2"/>
      </rPr>
      <t>418246.600</t>
    </r>
  </si>
  <si>
    <r>
      <t xml:space="preserve">M </t>
    </r>
    <r>
      <rPr>
        <u/>
        <sz val="8"/>
        <color theme="1"/>
        <rFont val="Tahoma"/>
        <family val="2"/>
      </rPr>
      <t>1278772.600</t>
    </r>
  </si>
  <si>
    <r>
      <t xml:space="preserve">M </t>
    </r>
    <r>
      <rPr>
        <u/>
        <sz val="8"/>
        <color theme="1"/>
        <rFont val="Tahoma"/>
        <family val="2"/>
      </rPr>
      <t>284801.470</t>
    </r>
  </si>
  <si>
    <r>
      <t xml:space="preserve">M </t>
    </r>
    <r>
      <rPr>
        <u/>
        <sz val="8"/>
        <color theme="1"/>
        <rFont val="Tahoma"/>
        <family val="2"/>
      </rPr>
      <t>1281774.900</t>
    </r>
  </si>
  <si>
    <r>
      <t xml:space="preserve">TM </t>
    </r>
    <r>
      <rPr>
        <u/>
        <sz val="8"/>
        <color theme="1"/>
        <rFont val="Tahoma"/>
        <family val="2"/>
      </rPr>
      <t>3146410.500</t>
    </r>
  </si>
  <si>
    <r>
      <t xml:space="preserve">M </t>
    </r>
    <r>
      <rPr>
        <u/>
        <sz val="8"/>
        <color theme="1"/>
        <rFont val="Tahoma"/>
        <family val="2"/>
      </rPr>
      <t>1125418.100</t>
    </r>
  </si>
  <si>
    <r>
      <t xml:space="preserve">M </t>
    </r>
    <r>
      <rPr>
        <u/>
        <sz val="8"/>
        <color theme="1"/>
        <rFont val="Tahoma"/>
        <family val="2"/>
      </rPr>
      <t>310056.190</t>
    </r>
  </si>
  <si>
    <r>
      <t xml:space="preserve">M </t>
    </r>
    <r>
      <rPr>
        <u/>
        <sz val="8"/>
        <color theme="1"/>
        <rFont val="Tahoma"/>
        <family val="2"/>
      </rPr>
      <t>133908.980</t>
    </r>
  </si>
  <si>
    <r>
      <t xml:space="preserve">M </t>
    </r>
    <r>
      <rPr>
        <u/>
        <sz val="8"/>
        <color theme="1"/>
        <rFont val="Tahoma"/>
        <family val="2"/>
      </rPr>
      <t>41398.090</t>
    </r>
  </si>
  <si>
    <r>
      <t xml:space="preserve">T </t>
    </r>
    <r>
      <rPr>
        <u/>
        <sz val="8"/>
        <color theme="1"/>
        <rFont val="Tahoma"/>
        <family val="2"/>
      </rPr>
      <t>15815490.000</t>
    </r>
  </si>
  <si>
    <r>
      <t xml:space="preserve">M </t>
    </r>
    <r>
      <rPr>
        <u/>
        <sz val="8"/>
        <color theme="1"/>
        <rFont val="Tahoma"/>
        <family val="2"/>
      </rPr>
      <t>1975619.200</t>
    </r>
  </si>
  <si>
    <r>
      <t xml:space="preserve">T </t>
    </r>
    <r>
      <rPr>
        <u/>
        <sz val="8"/>
        <color theme="1"/>
        <rFont val="Tahoma"/>
        <family val="2"/>
      </rPr>
      <t>8197036.700</t>
    </r>
  </si>
  <si>
    <r>
      <t xml:space="preserve">M </t>
    </r>
    <r>
      <rPr>
        <u/>
        <sz val="8"/>
        <color theme="1"/>
        <rFont val="Tahoma"/>
        <family val="2"/>
      </rPr>
      <t>41969.231</t>
    </r>
  </si>
  <si>
    <r>
      <t xml:space="preserve">TM </t>
    </r>
    <r>
      <rPr>
        <u/>
        <sz val="8"/>
        <color theme="1"/>
        <rFont val="Tahoma"/>
        <family val="2"/>
      </rPr>
      <t>16122246.000</t>
    </r>
  </si>
  <si>
    <r>
      <t xml:space="preserve">T </t>
    </r>
    <r>
      <rPr>
        <u/>
        <sz val="8"/>
        <color theme="1"/>
        <rFont val="Tahoma"/>
        <family val="2"/>
      </rPr>
      <t>8333473.200</t>
    </r>
  </si>
  <si>
    <r>
      <t xml:space="preserve">M </t>
    </r>
    <r>
      <rPr>
        <u/>
        <sz val="8"/>
        <color theme="1"/>
        <rFont val="Tahoma"/>
        <family val="2"/>
      </rPr>
      <t>1223348.500</t>
    </r>
  </si>
  <si>
    <r>
      <t xml:space="preserve">M </t>
    </r>
    <r>
      <rPr>
        <u/>
        <sz val="8"/>
        <color theme="1"/>
        <rFont val="Tahoma"/>
        <family val="2"/>
      </rPr>
      <t>420031.990</t>
    </r>
  </si>
  <si>
    <r>
      <t xml:space="preserve">M </t>
    </r>
    <r>
      <rPr>
        <u/>
        <sz val="8"/>
        <color theme="1"/>
        <rFont val="Tahoma"/>
        <family val="2"/>
      </rPr>
      <t>1292343.800</t>
    </r>
  </si>
  <si>
    <r>
      <t xml:space="preserve">M </t>
    </r>
    <r>
      <rPr>
        <u/>
        <sz val="8"/>
        <color theme="1"/>
        <rFont val="Tahoma"/>
        <family val="2"/>
      </rPr>
      <t>288475.500</t>
    </r>
  </si>
  <si>
    <r>
      <t xml:space="preserve">M </t>
    </r>
    <r>
      <rPr>
        <u/>
        <sz val="8"/>
        <color theme="1"/>
        <rFont val="Tahoma"/>
        <family val="2"/>
      </rPr>
      <t>1301362.000</t>
    </r>
  </si>
  <si>
    <r>
      <t xml:space="preserve">M </t>
    </r>
    <r>
      <rPr>
        <u/>
        <sz val="8"/>
        <color theme="1"/>
        <rFont val="Tahoma"/>
        <family val="2"/>
      </rPr>
      <t>1143866.300</t>
    </r>
  </si>
  <si>
    <r>
      <t xml:space="preserve">M </t>
    </r>
    <r>
      <rPr>
        <u/>
        <sz val="8"/>
        <color theme="1"/>
        <rFont val="Tahoma"/>
        <family val="2"/>
      </rPr>
      <t>1566564.800</t>
    </r>
  </si>
  <si>
    <r>
      <t xml:space="preserve">M </t>
    </r>
    <r>
      <rPr>
        <u/>
        <sz val="8"/>
        <color theme="1"/>
        <rFont val="Tahoma"/>
        <family val="2"/>
      </rPr>
      <t>2252401.000</t>
    </r>
  </si>
  <si>
    <r>
      <t xml:space="preserve">M </t>
    </r>
    <r>
      <rPr>
        <u/>
        <sz val="8"/>
        <color theme="1"/>
        <rFont val="Tahoma"/>
        <family val="2"/>
      </rPr>
      <t>315157.890</t>
    </r>
  </si>
  <si>
    <r>
      <t xml:space="preserve">M </t>
    </r>
    <r>
      <rPr>
        <u/>
        <sz val="8"/>
        <color theme="1"/>
        <rFont val="Tahoma"/>
        <family val="2"/>
      </rPr>
      <t>134134.420</t>
    </r>
  </si>
  <si>
    <r>
      <t xml:space="preserve">TM </t>
    </r>
    <r>
      <rPr>
        <u/>
        <sz val="8"/>
        <color theme="1"/>
        <rFont val="Tahoma"/>
        <family val="2"/>
      </rPr>
      <t>16059049.000</t>
    </r>
  </si>
  <si>
    <r>
      <t xml:space="preserve">M </t>
    </r>
    <r>
      <rPr>
        <u/>
        <sz val="8"/>
        <color theme="1"/>
        <rFont val="Tahoma"/>
        <family val="2"/>
      </rPr>
      <t>1977065.200</t>
    </r>
  </si>
  <si>
    <r>
      <t xml:space="preserve">T </t>
    </r>
    <r>
      <rPr>
        <u/>
        <sz val="8"/>
        <color theme="1"/>
        <rFont val="Tahoma"/>
        <family val="2"/>
      </rPr>
      <t>8265803.700</t>
    </r>
  </si>
  <si>
    <r>
      <t xml:space="preserve">M </t>
    </r>
    <r>
      <rPr>
        <u/>
        <sz val="8"/>
        <color theme="1"/>
        <rFont val="Tahoma"/>
        <family val="2"/>
      </rPr>
      <t>914071.160</t>
    </r>
  </si>
  <si>
    <r>
      <t xml:space="preserve">M </t>
    </r>
    <r>
      <rPr>
        <u/>
        <sz val="8"/>
        <color rgb="FF0000FF"/>
        <rFont val="Tahoma"/>
        <family val="2"/>
      </rPr>
      <t>1219673.300</t>
    </r>
  </si>
  <si>
    <r>
      <t xml:space="preserve">M </t>
    </r>
    <r>
      <rPr>
        <u/>
        <sz val="8"/>
        <color rgb="FF0000FF"/>
        <rFont val="Tahoma"/>
        <family val="2"/>
      </rPr>
      <t>418771.680</t>
    </r>
  </si>
  <si>
    <r>
      <t xml:space="preserve">M </t>
    </r>
    <r>
      <rPr>
        <u/>
        <sz val="8"/>
        <color rgb="FF0000FF"/>
        <rFont val="Tahoma"/>
        <family val="2"/>
      </rPr>
      <t>1281592.200</t>
    </r>
  </si>
  <si>
    <r>
      <t xml:space="preserve">M </t>
    </r>
    <r>
      <rPr>
        <u/>
        <sz val="8"/>
        <color rgb="FF0000FF"/>
        <rFont val="Tahoma"/>
        <family val="2"/>
      </rPr>
      <t>285622.360</t>
    </r>
  </si>
  <si>
    <r>
      <t xml:space="preserve">M </t>
    </r>
    <r>
      <rPr>
        <u/>
        <sz val="8"/>
        <color rgb="FF0000FF"/>
        <rFont val="Tahoma"/>
        <family val="2"/>
      </rPr>
      <t>1289047.400</t>
    </r>
  </si>
  <si>
    <r>
      <t xml:space="preserve">TM </t>
    </r>
    <r>
      <rPr>
        <u/>
        <sz val="8"/>
        <color rgb="FF0000FF"/>
        <rFont val="Tahoma"/>
        <family val="2"/>
      </rPr>
      <t>2996264.000</t>
    </r>
  </si>
  <si>
    <r>
      <t xml:space="preserve">M </t>
    </r>
    <r>
      <rPr>
        <u/>
        <sz val="8"/>
        <color rgb="FF0000FF"/>
        <rFont val="Tahoma"/>
        <family val="2"/>
      </rPr>
      <t>1132387.100</t>
    </r>
  </si>
  <si>
    <r>
      <t xml:space="preserve">M </t>
    </r>
    <r>
      <rPr>
        <u/>
        <sz val="8"/>
        <color rgb="FF0000FF"/>
        <rFont val="Tahoma"/>
        <family val="2"/>
      </rPr>
      <t>1549289.500</t>
    </r>
  </si>
  <si>
    <r>
      <t xml:space="preserve">M </t>
    </r>
    <r>
      <rPr>
        <u/>
        <sz val="8"/>
        <color rgb="FF0000FF"/>
        <rFont val="Tahoma"/>
        <family val="2"/>
      </rPr>
      <t>2232346.400</t>
    </r>
  </si>
  <si>
    <r>
      <t xml:space="preserve">M </t>
    </r>
    <r>
      <rPr>
        <u/>
        <sz val="8"/>
        <color rgb="FF0000FF"/>
        <rFont val="Tahoma"/>
        <family val="2"/>
      </rPr>
      <t>312374.550</t>
    </r>
  </si>
  <si>
    <r>
      <t xml:space="preserve">M </t>
    </r>
    <r>
      <rPr>
        <u/>
        <sz val="8"/>
        <color rgb="FF0000FF"/>
        <rFont val="Tahoma"/>
        <family val="2"/>
      </rPr>
      <t>133837.520</t>
    </r>
  </si>
  <si>
    <r>
      <t xml:space="preserve">M </t>
    </r>
    <r>
      <rPr>
        <u/>
        <sz val="8"/>
        <color rgb="FF0000FF"/>
        <rFont val="Tahoma"/>
        <family val="2"/>
      </rPr>
      <t>41307.920</t>
    </r>
  </si>
  <si>
    <r>
      <t xml:space="preserve">TM </t>
    </r>
    <r>
      <rPr>
        <u/>
        <sz val="8"/>
        <color rgb="FF0000FF"/>
        <rFont val="Tahoma"/>
        <family val="2"/>
      </rPr>
      <t>15998929.000</t>
    </r>
  </si>
  <si>
    <r>
      <t xml:space="preserve">M </t>
    </r>
    <r>
      <rPr>
        <u/>
        <sz val="8"/>
        <color rgb="FF0000FF"/>
        <rFont val="Tahoma"/>
        <family val="2"/>
      </rPr>
      <t>1979702.000</t>
    </r>
  </si>
  <si>
    <r>
      <t xml:space="preserve">T </t>
    </r>
    <r>
      <rPr>
        <u/>
        <sz val="8"/>
        <color rgb="FF0000FF"/>
        <rFont val="Tahoma"/>
        <family val="2"/>
      </rPr>
      <t>8265437.900</t>
    </r>
  </si>
  <si>
    <r>
      <t xml:space="preserve">M </t>
    </r>
    <r>
      <rPr>
        <u/>
        <sz val="8"/>
        <color rgb="FF0000FF"/>
        <rFont val="Tahoma"/>
        <family val="2"/>
      </rPr>
      <t>909427.760</t>
    </r>
  </si>
  <si>
    <r>
      <t xml:space="preserve">M </t>
    </r>
    <r>
      <rPr>
        <u/>
        <sz val="8"/>
        <color rgb="FF0000FF"/>
        <rFont val="Tahoma"/>
        <family val="2"/>
      </rPr>
      <t>3723.089</t>
    </r>
  </si>
  <si>
    <r>
      <t xml:space="preserve">M </t>
    </r>
    <r>
      <rPr>
        <u/>
        <sz val="8"/>
        <color rgb="FF0000FF"/>
        <rFont val="Tahoma"/>
        <family val="2"/>
      </rPr>
      <t>1096.505</t>
    </r>
  </si>
  <si>
    <r>
      <t xml:space="preserve">M </t>
    </r>
    <r>
      <rPr>
        <u/>
        <sz val="8"/>
        <color rgb="FF0000FF"/>
        <rFont val="Tahoma"/>
        <family val="2"/>
      </rPr>
      <t>9655.652</t>
    </r>
  </si>
  <si>
    <r>
      <t xml:space="preserve">M </t>
    </r>
    <r>
      <rPr>
        <u/>
        <sz val="8"/>
        <color rgb="FF0000FF"/>
        <rFont val="Tahoma"/>
        <family val="2"/>
      </rPr>
      <t>2544.043</t>
    </r>
  </si>
  <si>
    <r>
      <t xml:space="preserve">M </t>
    </r>
    <r>
      <rPr>
        <u/>
        <sz val="8"/>
        <color rgb="FF0000FF"/>
        <rFont val="Tahoma"/>
        <family val="2"/>
      </rPr>
      <t>10722.938</t>
    </r>
  </si>
  <si>
    <r>
      <t xml:space="preserve">TM </t>
    </r>
    <r>
      <rPr>
        <u/>
        <sz val="8"/>
        <color rgb="FF0000FF"/>
        <rFont val="Tahoma"/>
        <family val="2"/>
      </rPr>
      <t>131848.900</t>
    </r>
  </si>
  <si>
    <r>
      <t xml:space="preserve">M </t>
    </r>
    <r>
      <rPr>
        <u/>
        <sz val="8"/>
        <color rgb="FF0000FF"/>
        <rFont val="Tahoma"/>
        <family val="2"/>
      </rPr>
      <t>10016.980</t>
    </r>
  </si>
  <si>
    <r>
      <t xml:space="preserve">M </t>
    </r>
    <r>
      <rPr>
        <u/>
        <sz val="8"/>
        <color rgb="FF0000FF"/>
        <rFont val="Tahoma"/>
        <family val="2"/>
      </rPr>
      <t>16465.357</t>
    </r>
  </si>
  <si>
    <r>
      <t xml:space="preserve">M </t>
    </r>
    <r>
      <rPr>
        <u/>
        <sz val="8"/>
        <color rgb="FF0000FF"/>
        <rFont val="Tahoma"/>
        <family val="2"/>
      </rPr>
      <t>20479.217</t>
    </r>
  </si>
  <si>
    <r>
      <t xml:space="preserve">M </t>
    </r>
    <r>
      <rPr>
        <u/>
        <sz val="8"/>
        <color rgb="FF0000FF"/>
        <rFont val="Tahoma"/>
        <family val="2"/>
      </rPr>
      <t>2582.440</t>
    </r>
  </si>
  <si>
    <r>
      <t xml:space="preserve">M </t>
    </r>
    <r>
      <rPr>
        <u/>
        <sz val="8"/>
        <color rgb="FF0000FF"/>
        <rFont val="Tahoma"/>
        <family val="2"/>
      </rPr>
      <t>338.333</t>
    </r>
  </si>
  <si>
    <r>
      <t xml:space="preserve">M </t>
    </r>
    <r>
      <rPr>
        <u/>
        <sz val="8"/>
        <color rgb="FF0000FF"/>
        <rFont val="Tahoma"/>
        <family val="2"/>
      </rPr>
      <t>710.700</t>
    </r>
  </si>
  <si>
    <r>
      <t xml:space="preserve">TM </t>
    </r>
    <r>
      <rPr>
        <u/>
        <sz val="8"/>
        <color rgb="FF0000FF"/>
        <rFont val="Tahoma"/>
        <family val="2"/>
      </rPr>
      <t>161974.450</t>
    </r>
  </si>
  <si>
    <r>
      <t xml:space="preserve">M </t>
    </r>
    <r>
      <rPr>
        <u/>
        <sz val="8"/>
        <color rgb="FF0000FF"/>
        <rFont val="Tahoma"/>
        <family val="2"/>
      </rPr>
      <t>5864.033</t>
    </r>
  </si>
  <si>
    <r>
      <t xml:space="preserve">T </t>
    </r>
    <r>
      <rPr>
        <u/>
        <sz val="8"/>
        <color rgb="FF0000FF"/>
        <rFont val="Tahoma"/>
        <family val="2"/>
      </rPr>
      <t>68219.001</t>
    </r>
  </si>
  <si>
    <r>
      <t xml:space="preserve">M </t>
    </r>
    <r>
      <rPr>
        <u/>
        <sz val="8"/>
        <color rgb="FF0000FF"/>
        <rFont val="Tahoma"/>
        <family val="2"/>
      </rPr>
      <t>6644.942</t>
    </r>
  </si>
  <si>
    <r>
      <t xml:space="preserve">M </t>
    </r>
    <r>
      <rPr>
        <u/>
        <sz val="8"/>
        <color rgb="FF0000FF"/>
        <rFont val="Tahoma"/>
        <family val="2"/>
      </rPr>
      <t>0.305</t>
    </r>
  </si>
  <si>
    <r>
      <t xml:space="preserve">M </t>
    </r>
    <r>
      <rPr>
        <u/>
        <sz val="8"/>
        <color rgb="FF0000FF"/>
        <rFont val="Tahoma"/>
        <family val="2"/>
      </rPr>
      <t>0.262</t>
    </r>
  </si>
  <si>
    <r>
      <t xml:space="preserve">M </t>
    </r>
    <r>
      <rPr>
        <u/>
        <sz val="8"/>
        <color rgb="FF0000FF"/>
        <rFont val="Tahoma"/>
        <family val="2"/>
      </rPr>
      <t>0.753</t>
    </r>
  </si>
  <si>
    <r>
      <t xml:space="preserve">M </t>
    </r>
    <r>
      <rPr>
        <u/>
        <sz val="8"/>
        <color rgb="FF0000FF"/>
        <rFont val="Tahoma"/>
        <family val="2"/>
      </rPr>
      <t>0.891</t>
    </r>
  </si>
  <si>
    <r>
      <t xml:space="preserve">M </t>
    </r>
    <r>
      <rPr>
        <u/>
        <sz val="8"/>
        <color rgb="FF0000FF"/>
        <rFont val="Tahoma"/>
        <family val="2"/>
      </rPr>
      <t>0.832</t>
    </r>
  </si>
  <si>
    <r>
      <t xml:space="preserve">TM </t>
    </r>
    <r>
      <rPr>
        <u/>
        <sz val="8"/>
        <color rgb="FF0000FF"/>
        <rFont val="Tahoma"/>
        <family val="2"/>
      </rPr>
      <t>4.400</t>
    </r>
  </si>
  <si>
    <r>
      <t xml:space="preserve">M </t>
    </r>
    <r>
      <rPr>
        <u/>
        <sz val="8"/>
        <color rgb="FF0000FF"/>
        <rFont val="Tahoma"/>
        <family val="2"/>
      </rPr>
      <t>0.885</t>
    </r>
  </si>
  <si>
    <r>
      <t xml:space="preserve">M </t>
    </r>
    <r>
      <rPr>
        <u/>
        <sz val="8"/>
        <color rgb="FF0000FF"/>
        <rFont val="Tahoma"/>
        <family val="2"/>
      </rPr>
      <t>1.063</t>
    </r>
  </si>
  <si>
    <r>
      <t xml:space="preserve">M </t>
    </r>
    <r>
      <rPr>
        <u/>
        <sz val="8"/>
        <color rgb="FF0000FF"/>
        <rFont val="Tahoma"/>
        <family val="2"/>
      </rPr>
      <t>0.917</t>
    </r>
  </si>
  <si>
    <r>
      <t xml:space="preserve">M </t>
    </r>
    <r>
      <rPr>
        <u/>
        <sz val="8"/>
        <color rgb="FF0000FF"/>
        <rFont val="Tahoma"/>
        <family val="2"/>
      </rPr>
      <t>0.827</t>
    </r>
  </si>
  <si>
    <r>
      <t xml:space="preserve">M </t>
    </r>
    <r>
      <rPr>
        <u/>
        <sz val="8"/>
        <color rgb="FF0000FF"/>
        <rFont val="Tahoma"/>
        <family val="2"/>
      </rPr>
      <t>0.253</t>
    </r>
  </si>
  <si>
    <r>
      <t xml:space="preserve">M </t>
    </r>
    <r>
      <rPr>
        <u/>
        <sz val="8"/>
        <color rgb="FF0000FF"/>
        <rFont val="Tahoma"/>
        <family val="2"/>
      </rPr>
      <t>1.720</t>
    </r>
  </si>
  <si>
    <r>
      <t xml:space="preserve">TM </t>
    </r>
    <r>
      <rPr>
        <u/>
        <sz val="8"/>
        <color rgb="FF0000FF"/>
        <rFont val="Tahoma"/>
        <family val="2"/>
      </rPr>
      <t>1.012</t>
    </r>
  </si>
  <si>
    <r>
      <t xml:space="preserve">M </t>
    </r>
    <r>
      <rPr>
        <u/>
        <sz val="8"/>
        <color rgb="FF0000FF"/>
        <rFont val="Tahoma"/>
        <family val="2"/>
      </rPr>
      <t>0.296</t>
    </r>
  </si>
  <si>
    <r>
      <t xml:space="preserve">M </t>
    </r>
    <r>
      <rPr>
        <u/>
        <sz val="8"/>
        <color rgb="FF0000FF"/>
        <rFont val="Tahoma"/>
        <family val="2"/>
      </rPr>
      <t>0.731</t>
    </r>
  </si>
  <si>
    <r>
      <t xml:space="preserve">TM </t>
    </r>
    <r>
      <rPr>
        <u/>
        <sz val="8"/>
        <color theme="1"/>
        <rFont val="Tahoma"/>
        <family val="2"/>
      </rPr>
      <t>5098066.900</t>
    </r>
  </si>
  <si>
    <r>
      <t xml:space="preserve">T </t>
    </r>
    <r>
      <rPr>
        <u/>
        <sz val="8"/>
        <color theme="1"/>
        <rFont val="Tahoma"/>
        <family val="2"/>
      </rPr>
      <t>5142066.200</t>
    </r>
  </si>
  <si>
    <r>
      <t xml:space="preserve">TM </t>
    </r>
    <r>
      <rPr>
        <u/>
        <sz val="8"/>
        <color theme="1"/>
        <rFont val="Tahoma"/>
        <family val="2"/>
      </rPr>
      <t>5164503.000</t>
    </r>
  </si>
  <si>
    <r>
      <t xml:space="preserve">TM </t>
    </r>
    <r>
      <rPr>
        <u/>
        <sz val="8"/>
        <color rgb="FF0000FF"/>
        <rFont val="Tahoma"/>
        <family val="2"/>
      </rPr>
      <t>5134878.700</t>
    </r>
  </si>
  <si>
    <r>
      <t xml:space="preserve">TM </t>
    </r>
    <r>
      <rPr>
        <u/>
        <sz val="8"/>
        <color rgb="FF0000FF"/>
        <rFont val="Tahoma"/>
        <family val="2"/>
      </rPr>
      <t>33796.223</t>
    </r>
  </si>
  <si>
    <r>
      <t xml:space="preserve">TM </t>
    </r>
    <r>
      <rPr>
        <u/>
        <sz val="8"/>
        <color rgb="FF0000FF"/>
        <rFont val="Tahoma"/>
        <family val="2"/>
      </rPr>
      <t>0.658</t>
    </r>
  </si>
  <si>
    <r>
      <t xml:space="preserve">T </t>
    </r>
    <r>
      <rPr>
        <u/>
        <sz val="8"/>
        <color theme="1"/>
        <rFont val="Tahoma"/>
        <family val="2"/>
      </rPr>
      <t>2660873.100</t>
    </r>
  </si>
  <si>
    <r>
      <t xml:space="preserve">T </t>
    </r>
    <r>
      <rPr>
        <u/>
        <sz val="8"/>
        <color theme="1"/>
        <rFont val="Tahoma"/>
        <family val="2"/>
      </rPr>
      <t>2679752.500</t>
    </r>
  </si>
  <si>
    <r>
      <t xml:space="preserve">T </t>
    </r>
    <r>
      <rPr>
        <u/>
        <sz val="8"/>
        <color theme="1"/>
        <rFont val="Tahoma"/>
        <family val="2"/>
      </rPr>
      <t>2681034.300</t>
    </r>
  </si>
  <si>
    <r>
      <t xml:space="preserve">T </t>
    </r>
    <r>
      <rPr>
        <u/>
        <sz val="8"/>
        <color rgb="FF0000FF"/>
        <rFont val="Tahoma"/>
        <family val="2"/>
      </rPr>
      <t>2673886.600</t>
    </r>
  </si>
  <si>
    <r>
      <t xml:space="preserve">T </t>
    </r>
    <r>
      <rPr>
        <u/>
        <sz val="8"/>
        <color rgb="FF0000FF"/>
        <rFont val="Tahoma"/>
        <family val="2"/>
      </rPr>
      <t>11288.243</t>
    </r>
  </si>
  <si>
    <r>
      <t xml:space="preserve">T </t>
    </r>
    <r>
      <rPr>
        <u/>
        <sz val="8"/>
        <color theme="1"/>
        <rFont val="Tahoma"/>
        <family val="2"/>
      </rPr>
      <t>6101894.600</t>
    </r>
  </si>
  <si>
    <r>
      <t xml:space="preserve">T </t>
    </r>
    <r>
      <rPr>
        <u/>
        <sz val="8"/>
        <color theme="1"/>
        <rFont val="Tahoma"/>
        <family val="2"/>
      </rPr>
      <t>6170513.600</t>
    </r>
  </si>
  <si>
    <r>
      <t xml:space="preserve">T </t>
    </r>
    <r>
      <rPr>
        <u/>
        <sz val="8"/>
        <color theme="1"/>
        <rFont val="Tahoma"/>
        <family val="2"/>
      </rPr>
      <t>6115258.400</t>
    </r>
  </si>
  <si>
    <r>
      <t xml:space="preserve">T </t>
    </r>
    <r>
      <rPr>
        <u/>
        <sz val="8"/>
        <color rgb="FF0000FF"/>
        <rFont val="Tahoma"/>
        <family val="2"/>
      </rPr>
      <t>6129222.200</t>
    </r>
  </si>
  <si>
    <r>
      <t xml:space="preserve">T </t>
    </r>
    <r>
      <rPr>
        <u/>
        <sz val="8"/>
        <color rgb="FF0000FF"/>
        <rFont val="Tahoma"/>
        <family val="2"/>
      </rPr>
      <t>36378.301</t>
    </r>
  </si>
  <si>
    <r>
      <t xml:space="preserve">T </t>
    </r>
    <r>
      <rPr>
        <u/>
        <sz val="8"/>
        <color theme="1"/>
        <rFont val="Tahoma"/>
        <family val="2"/>
      </rPr>
      <t>7881896.400</t>
    </r>
  </si>
  <si>
    <r>
      <t xml:space="preserve">T </t>
    </r>
    <r>
      <rPr>
        <u/>
        <sz val="8"/>
        <color theme="1"/>
        <rFont val="Tahoma"/>
        <family val="2"/>
      </rPr>
      <t>7954835.900</t>
    </r>
  </si>
  <si>
    <r>
      <t xml:space="preserve">T </t>
    </r>
    <r>
      <rPr>
        <u/>
        <sz val="8"/>
        <color theme="1"/>
        <rFont val="Tahoma"/>
        <family val="2"/>
      </rPr>
      <t>7922516.700</t>
    </r>
  </si>
  <si>
    <r>
      <t xml:space="preserve">T </t>
    </r>
    <r>
      <rPr>
        <u/>
        <sz val="8"/>
        <color rgb="FF0000FF"/>
        <rFont val="Tahoma"/>
        <family val="2"/>
      </rPr>
      <t>7919749.700</t>
    </r>
  </si>
  <si>
    <r>
      <t xml:space="preserve">T </t>
    </r>
    <r>
      <rPr>
        <u/>
        <sz val="8"/>
        <color rgb="FF0000FF"/>
        <rFont val="Tahoma"/>
        <family val="2"/>
      </rPr>
      <t>36548.367</t>
    </r>
  </si>
  <si>
    <r>
      <t xml:space="preserve">T </t>
    </r>
    <r>
      <rPr>
        <u/>
        <sz val="8"/>
        <color theme="1"/>
        <rFont val="Tahoma"/>
        <family val="2"/>
      </rPr>
      <t>8463509.800</t>
    </r>
  </si>
  <si>
    <r>
      <t xml:space="preserve">T </t>
    </r>
    <r>
      <rPr>
        <u/>
        <sz val="8"/>
        <color theme="1"/>
        <rFont val="Tahoma"/>
        <family val="2"/>
      </rPr>
      <t>8595390.800</t>
    </r>
  </si>
  <si>
    <r>
      <t xml:space="preserve">T </t>
    </r>
    <r>
      <rPr>
        <u/>
        <sz val="8"/>
        <color theme="1"/>
        <rFont val="Tahoma"/>
        <family val="2"/>
      </rPr>
      <t>8624808.300</t>
    </r>
  </si>
  <si>
    <r>
      <t xml:space="preserve">T </t>
    </r>
    <r>
      <rPr>
        <u/>
        <sz val="8"/>
        <color rgb="FF0000FF"/>
        <rFont val="Tahoma"/>
        <family val="2"/>
      </rPr>
      <t>8561236.300</t>
    </r>
  </si>
  <si>
    <r>
      <t xml:space="preserve">T </t>
    </r>
    <r>
      <rPr>
        <u/>
        <sz val="8"/>
        <color rgb="FF0000FF"/>
        <rFont val="Tahoma"/>
        <family val="2"/>
      </rPr>
      <t>85902.258</t>
    </r>
  </si>
  <si>
    <r>
      <t xml:space="preserve">T </t>
    </r>
    <r>
      <rPr>
        <u/>
        <sz val="8"/>
        <color theme="1"/>
        <rFont val="Tahoma"/>
        <family val="2"/>
      </rPr>
      <t>12976787.000</t>
    </r>
  </si>
  <si>
    <r>
      <t xml:space="preserve">T </t>
    </r>
    <r>
      <rPr>
        <u/>
        <sz val="8"/>
        <color theme="1"/>
        <rFont val="Tahoma"/>
        <family val="2"/>
      </rPr>
      <t>2628647.800</t>
    </r>
  </si>
  <si>
    <r>
      <t xml:space="preserve">T </t>
    </r>
    <r>
      <rPr>
        <u/>
        <sz val="8"/>
        <color theme="1"/>
        <rFont val="Tahoma"/>
        <family val="2"/>
      </rPr>
      <t>2663577.200</t>
    </r>
  </si>
  <si>
    <r>
      <t xml:space="preserve">TM </t>
    </r>
    <r>
      <rPr>
        <u/>
        <sz val="8"/>
        <color theme="1"/>
        <rFont val="Tahoma"/>
        <family val="2"/>
      </rPr>
      <t>835406580.000</t>
    </r>
  </si>
  <si>
    <r>
      <t xml:space="preserve">T </t>
    </r>
    <r>
      <rPr>
        <u/>
        <sz val="8"/>
        <color theme="1"/>
        <rFont val="Tahoma"/>
        <family val="2"/>
      </rPr>
      <t>13074381.000</t>
    </r>
  </si>
  <si>
    <r>
      <t xml:space="preserve">T </t>
    </r>
    <r>
      <rPr>
        <u/>
        <sz val="8"/>
        <color theme="1"/>
        <rFont val="Tahoma"/>
        <family val="2"/>
      </rPr>
      <t>2620497.000</t>
    </r>
  </si>
  <si>
    <r>
      <t xml:space="preserve">T </t>
    </r>
    <r>
      <rPr>
        <u/>
        <sz val="8"/>
        <color theme="1"/>
        <rFont val="Tahoma"/>
        <family val="2"/>
      </rPr>
      <t>2687187.000</t>
    </r>
  </si>
  <si>
    <r>
      <t xml:space="preserve">TM </t>
    </r>
    <r>
      <rPr>
        <u/>
        <sz val="8"/>
        <color theme="1"/>
        <rFont val="Tahoma"/>
        <family val="2"/>
      </rPr>
      <t>843589930.000</t>
    </r>
  </si>
  <si>
    <r>
      <t xml:space="preserve">T </t>
    </r>
    <r>
      <rPr>
        <u/>
        <sz val="8"/>
        <color theme="1"/>
        <rFont val="Tahoma"/>
        <family val="2"/>
      </rPr>
      <t>12993093.000</t>
    </r>
  </si>
  <si>
    <r>
      <t xml:space="preserve">T </t>
    </r>
    <r>
      <rPr>
        <u/>
        <sz val="8"/>
        <color theme="1"/>
        <rFont val="Tahoma"/>
        <family val="2"/>
      </rPr>
      <t>2625689.400</t>
    </r>
  </si>
  <si>
    <r>
      <t xml:space="preserve">T </t>
    </r>
    <r>
      <rPr>
        <u/>
        <sz val="8"/>
        <color theme="1"/>
        <rFont val="Tahoma"/>
        <family val="2"/>
      </rPr>
      <t>2681553.100</t>
    </r>
  </si>
  <si>
    <r>
      <t xml:space="preserve">TM </t>
    </r>
    <r>
      <rPr>
        <u/>
        <sz val="8"/>
        <color theme="1"/>
        <rFont val="Tahoma"/>
        <family val="2"/>
      </rPr>
      <t>841597490.000</t>
    </r>
  </si>
  <si>
    <r>
      <t xml:space="preserve">T </t>
    </r>
    <r>
      <rPr>
        <u/>
        <sz val="8"/>
        <color rgb="FF0000FF"/>
        <rFont val="Tahoma"/>
        <family val="2"/>
      </rPr>
      <t>13014754.000</t>
    </r>
  </si>
  <si>
    <r>
      <t xml:space="preserve">T </t>
    </r>
    <r>
      <rPr>
        <u/>
        <sz val="8"/>
        <color rgb="FF0000FF"/>
        <rFont val="Tahoma"/>
        <family val="2"/>
      </rPr>
      <t>2624944.700</t>
    </r>
  </si>
  <si>
    <r>
      <t xml:space="preserve">T </t>
    </r>
    <r>
      <rPr>
        <u/>
        <sz val="8"/>
        <color rgb="FF0000FF"/>
        <rFont val="Tahoma"/>
        <family val="2"/>
      </rPr>
      <t>2677439.100</t>
    </r>
  </si>
  <si>
    <r>
      <t xml:space="preserve">TM </t>
    </r>
    <r>
      <rPr>
        <u/>
        <sz val="8"/>
        <color rgb="FF0000FF"/>
        <rFont val="Tahoma"/>
        <family val="2"/>
      </rPr>
      <t>840198000.000</t>
    </r>
  </si>
  <si>
    <r>
      <t xml:space="preserve">T </t>
    </r>
    <r>
      <rPr>
        <u/>
        <sz val="8"/>
        <color rgb="FF0000FF"/>
        <rFont val="Tahoma"/>
        <family val="2"/>
      </rPr>
      <t>52278.600</t>
    </r>
  </si>
  <si>
    <r>
      <t xml:space="preserve">T </t>
    </r>
    <r>
      <rPr>
        <u/>
        <sz val="8"/>
        <color rgb="FF0000FF"/>
        <rFont val="Tahoma"/>
        <family val="2"/>
      </rPr>
      <t>4126.091</t>
    </r>
  </si>
  <si>
    <r>
      <t xml:space="preserve">T </t>
    </r>
    <r>
      <rPr>
        <u/>
        <sz val="8"/>
        <color rgb="FF0000FF"/>
        <rFont val="Tahoma"/>
        <family val="2"/>
      </rPr>
      <t>12330.880</t>
    </r>
  </si>
  <si>
    <r>
      <t xml:space="preserve">TM </t>
    </r>
    <r>
      <rPr>
        <u/>
        <sz val="8"/>
        <color rgb="FF0000FF"/>
        <rFont val="Tahoma"/>
        <family val="2"/>
      </rPr>
      <t>4267403.700</t>
    </r>
  </si>
  <si>
    <r>
      <t xml:space="preserve">T </t>
    </r>
    <r>
      <rPr>
        <u/>
        <sz val="8"/>
        <color rgb="FF0000FF"/>
        <rFont val="Tahoma"/>
        <family val="2"/>
      </rPr>
      <t>0.402</t>
    </r>
  </si>
  <si>
    <r>
      <t xml:space="preserve">T </t>
    </r>
    <r>
      <rPr>
        <u/>
        <sz val="8"/>
        <color rgb="FF0000FF"/>
        <rFont val="Tahoma"/>
        <family val="2"/>
      </rPr>
      <t>0.157</t>
    </r>
  </si>
  <si>
    <r>
      <t xml:space="preserve">TM </t>
    </r>
    <r>
      <rPr>
        <u/>
        <sz val="8"/>
        <color rgb="FF0000FF"/>
        <rFont val="Tahoma"/>
        <family val="2"/>
      </rPr>
      <t>0.508</t>
    </r>
  </si>
  <si>
    <r>
      <t xml:space="preserve">T </t>
    </r>
    <r>
      <rPr>
        <u/>
        <sz val="8"/>
        <color theme="1"/>
        <rFont val="Tahoma"/>
        <family val="2"/>
      </rPr>
      <t>6197941.200</t>
    </r>
  </si>
  <si>
    <r>
      <t xml:space="preserve">M </t>
    </r>
    <r>
      <rPr>
        <u/>
        <sz val="8"/>
        <color theme="1"/>
        <rFont val="Tahoma"/>
        <family val="2"/>
      </rPr>
      <t>1832591.700</t>
    </r>
  </si>
  <si>
    <r>
      <t xml:space="preserve">T </t>
    </r>
    <r>
      <rPr>
        <u/>
        <sz val="8"/>
        <color theme="1"/>
        <rFont val="Tahoma"/>
        <family val="2"/>
      </rPr>
      <t>6200105.400</t>
    </r>
  </si>
  <si>
    <r>
      <t xml:space="preserve">TM </t>
    </r>
    <r>
      <rPr>
        <u/>
        <sz val="8"/>
        <color theme="1"/>
        <rFont val="Tahoma"/>
        <family val="2"/>
      </rPr>
      <t>1993586.300</t>
    </r>
  </si>
  <si>
    <r>
      <t xml:space="preserve">T </t>
    </r>
    <r>
      <rPr>
        <u/>
        <sz val="8"/>
        <color theme="1"/>
        <rFont val="Tahoma"/>
        <family val="2"/>
      </rPr>
      <t>6153749.900</t>
    </r>
  </si>
  <si>
    <r>
      <t xml:space="preserve">M </t>
    </r>
    <r>
      <rPr>
        <u/>
        <sz val="8"/>
        <color theme="1"/>
        <rFont val="Tahoma"/>
        <family val="2"/>
      </rPr>
      <t>1829497.700</t>
    </r>
  </si>
  <si>
    <r>
      <t xml:space="preserve">T </t>
    </r>
    <r>
      <rPr>
        <u/>
        <sz val="8"/>
        <color rgb="FF0000FF"/>
        <rFont val="Tahoma"/>
        <family val="2"/>
      </rPr>
      <t>6183932.100</t>
    </r>
  </si>
  <si>
    <r>
      <t xml:space="preserve">TM </t>
    </r>
    <r>
      <rPr>
        <u/>
        <sz val="8"/>
        <color rgb="FF0000FF"/>
        <rFont val="Tahoma"/>
        <family val="2"/>
      </rPr>
      <t>1885225.300</t>
    </r>
  </si>
  <si>
    <r>
      <t xml:space="preserve">T </t>
    </r>
    <r>
      <rPr>
        <u/>
        <sz val="8"/>
        <color rgb="FF0000FF"/>
        <rFont val="Tahoma"/>
        <family val="2"/>
      </rPr>
      <t>26160.982</t>
    </r>
  </si>
  <si>
    <r>
      <t xml:space="preserve">TM </t>
    </r>
    <r>
      <rPr>
        <u/>
        <sz val="8"/>
        <color rgb="FF0000FF"/>
        <rFont val="Tahoma"/>
        <family val="2"/>
      </rPr>
      <t>93856.156</t>
    </r>
  </si>
  <si>
    <r>
      <t xml:space="preserve">TM </t>
    </r>
    <r>
      <rPr>
        <u/>
        <sz val="8"/>
        <color rgb="FF0000FF"/>
        <rFont val="Tahoma"/>
        <family val="2"/>
      </rPr>
      <t>4.979</t>
    </r>
  </si>
  <si>
    <r>
      <t xml:space="preserve">T </t>
    </r>
    <r>
      <rPr>
        <u/>
        <sz val="8"/>
        <color theme="1"/>
        <rFont val="Tahoma"/>
        <family val="2"/>
      </rPr>
      <t>7999836.300</t>
    </r>
  </si>
  <si>
    <r>
      <t xml:space="preserve">T </t>
    </r>
    <r>
      <rPr>
        <u/>
        <sz val="8"/>
        <color theme="1"/>
        <rFont val="Tahoma"/>
        <family val="2"/>
      </rPr>
      <t>8058661.300</t>
    </r>
  </si>
  <si>
    <r>
      <t xml:space="preserve">T </t>
    </r>
    <r>
      <rPr>
        <u/>
        <sz val="8"/>
        <color theme="1"/>
        <rFont val="Tahoma"/>
        <family val="2"/>
      </rPr>
      <t>8036938.000</t>
    </r>
  </si>
  <si>
    <r>
      <t xml:space="preserve">T </t>
    </r>
    <r>
      <rPr>
        <u/>
        <sz val="8"/>
        <color rgb="FF0000FF"/>
        <rFont val="Tahoma"/>
        <family val="2"/>
      </rPr>
      <t>8031811.900</t>
    </r>
  </si>
  <si>
    <r>
      <t xml:space="preserve">T </t>
    </r>
    <r>
      <rPr>
        <u/>
        <sz val="8"/>
        <color rgb="FF0000FF"/>
        <rFont val="Tahoma"/>
        <family val="2"/>
      </rPr>
      <t>29745.641</t>
    </r>
  </si>
  <si>
    <r>
      <t xml:space="preserve">T </t>
    </r>
    <r>
      <rPr>
        <u/>
        <sz val="8"/>
        <color theme="1"/>
        <rFont val="Tahoma"/>
        <family val="2"/>
      </rPr>
      <t>8478347.700</t>
    </r>
  </si>
  <si>
    <r>
      <t xml:space="preserve">T </t>
    </r>
    <r>
      <rPr>
        <u/>
        <sz val="8"/>
        <color theme="1"/>
        <rFont val="Tahoma"/>
        <family val="2"/>
      </rPr>
      <t>8447288.700</t>
    </r>
  </si>
  <si>
    <r>
      <t xml:space="preserve">T </t>
    </r>
    <r>
      <rPr>
        <u/>
        <sz val="8"/>
        <color theme="1"/>
        <rFont val="Tahoma"/>
        <family val="2"/>
      </rPr>
      <t>8451143.400</t>
    </r>
  </si>
  <si>
    <r>
      <t xml:space="preserve">T </t>
    </r>
    <r>
      <rPr>
        <u/>
        <sz val="8"/>
        <color rgb="FF0000FF"/>
        <rFont val="Tahoma"/>
        <family val="2"/>
      </rPr>
      <t>8458926.600</t>
    </r>
  </si>
  <si>
    <r>
      <t xml:space="preserve">T </t>
    </r>
    <r>
      <rPr>
        <u/>
        <sz val="8"/>
        <color rgb="FF0000FF"/>
        <rFont val="Tahoma"/>
        <family val="2"/>
      </rPr>
      <t>16929.246</t>
    </r>
  </si>
  <si>
    <r>
      <t xml:space="preserve">T </t>
    </r>
    <r>
      <rPr>
        <u/>
        <sz val="8"/>
        <color theme="1"/>
        <rFont val="Tahoma"/>
        <family val="2"/>
      </rPr>
      <t>15289481.000</t>
    </r>
  </si>
  <si>
    <r>
      <t xml:space="preserve">T </t>
    </r>
    <r>
      <rPr>
        <u/>
        <sz val="8"/>
        <color theme="1"/>
        <rFont val="Tahoma"/>
        <family val="2"/>
      </rPr>
      <t>2679171.500</t>
    </r>
  </si>
  <si>
    <r>
      <t xml:space="preserve">T </t>
    </r>
    <r>
      <rPr>
        <u/>
        <sz val="8"/>
        <color theme="1"/>
        <rFont val="Tahoma"/>
        <family val="2"/>
      </rPr>
      <t>2658517.000</t>
    </r>
  </si>
  <si>
    <r>
      <t xml:space="preserve">TM </t>
    </r>
    <r>
      <rPr>
        <u/>
        <sz val="8"/>
        <color theme="1"/>
        <rFont val="Tahoma"/>
        <family val="2"/>
      </rPr>
      <t>926168870.000</t>
    </r>
  </si>
  <si>
    <r>
      <t xml:space="preserve">T </t>
    </r>
    <r>
      <rPr>
        <u/>
        <sz val="8"/>
        <color theme="1"/>
        <rFont val="Tahoma"/>
        <family val="2"/>
      </rPr>
      <t>15290581.000</t>
    </r>
  </si>
  <si>
    <r>
      <t xml:space="preserve">T </t>
    </r>
    <r>
      <rPr>
        <u/>
        <sz val="8"/>
        <color theme="1"/>
        <rFont val="Tahoma"/>
        <family val="2"/>
      </rPr>
      <t>2669249.400</t>
    </r>
  </si>
  <si>
    <r>
      <t xml:space="preserve">T </t>
    </r>
    <r>
      <rPr>
        <u/>
        <sz val="8"/>
        <color theme="1"/>
        <rFont val="Tahoma"/>
        <family val="2"/>
      </rPr>
      <t>2666836.600</t>
    </r>
  </si>
  <si>
    <r>
      <t xml:space="preserve">TM </t>
    </r>
    <r>
      <rPr>
        <u/>
        <sz val="8"/>
        <color theme="1"/>
        <rFont val="Tahoma"/>
        <family val="2"/>
      </rPr>
      <t>927083240.000</t>
    </r>
  </si>
  <si>
    <r>
      <t xml:space="preserve">T </t>
    </r>
    <r>
      <rPr>
        <u/>
        <sz val="8"/>
        <color theme="1"/>
        <rFont val="Tahoma"/>
        <family val="2"/>
      </rPr>
      <t>15178424.000</t>
    </r>
  </si>
  <si>
    <r>
      <t xml:space="preserve">T </t>
    </r>
    <r>
      <rPr>
        <u/>
        <sz val="8"/>
        <color theme="1"/>
        <rFont val="Tahoma"/>
        <family val="2"/>
      </rPr>
      <t>2660861.200</t>
    </r>
  </si>
  <si>
    <r>
      <t xml:space="preserve">T </t>
    </r>
    <r>
      <rPr>
        <u/>
        <sz val="8"/>
        <color theme="1"/>
        <rFont val="Tahoma"/>
        <family val="2"/>
      </rPr>
      <t>2641969.300</t>
    </r>
  </si>
  <si>
    <r>
      <t xml:space="preserve">TM </t>
    </r>
    <r>
      <rPr>
        <u/>
        <sz val="8"/>
        <color theme="1"/>
        <rFont val="Tahoma"/>
        <family val="2"/>
      </rPr>
      <t>918224400.000</t>
    </r>
  </si>
  <si>
    <r>
      <t xml:space="preserve">T </t>
    </r>
    <r>
      <rPr>
        <u/>
        <sz val="8"/>
        <color rgb="FF0000FF"/>
        <rFont val="Tahoma"/>
        <family val="2"/>
      </rPr>
      <t>15252829.000</t>
    </r>
  </si>
  <si>
    <r>
      <t xml:space="preserve">T </t>
    </r>
    <r>
      <rPr>
        <u/>
        <sz val="8"/>
        <color rgb="FF0000FF"/>
        <rFont val="Tahoma"/>
        <family val="2"/>
      </rPr>
      <t>2669760.700</t>
    </r>
  </si>
  <si>
    <r>
      <t xml:space="preserve">T </t>
    </r>
    <r>
      <rPr>
        <u/>
        <sz val="8"/>
        <color rgb="FF0000FF"/>
        <rFont val="Tahoma"/>
        <family val="2"/>
      </rPr>
      <t>2655774.300</t>
    </r>
  </si>
  <si>
    <r>
      <t xml:space="preserve">TM </t>
    </r>
    <r>
      <rPr>
        <u/>
        <sz val="8"/>
        <color rgb="FF0000FF"/>
        <rFont val="Tahoma"/>
        <family val="2"/>
      </rPr>
      <t>923825500.000</t>
    </r>
  </si>
  <si>
    <r>
      <t xml:space="preserve">T </t>
    </r>
    <r>
      <rPr>
        <u/>
        <sz val="8"/>
        <color rgb="FF0000FF"/>
        <rFont val="Tahoma"/>
        <family val="2"/>
      </rPr>
      <t>64438.890</t>
    </r>
  </si>
  <si>
    <r>
      <t xml:space="preserve">T </t>
    </r>
    <r>
      <rPr>
        <u/>
        <sz val="8"/>
        <color rgb="FF0000FF"/>
        <rFont val="Tahoma"/>
        <family val="2"/>
      </rPr>
      <t>9165.852</t>
    </r>
  </si>
  <si>
    <r>
      <t xml:space="preserve">T </t>
    </r>
    <r>
      <rPr>
        <u/>
        <sz val="8"/>
        <color rgb="FF0000FF"/>
        <rFont val="Tahoma"/>
        <family val="2"/>
      </rPr>
      <t>12658.485</t>
    </r>
  </si>
  <si>
    <r>
      <t xml:space="preserve">TM </t>
    </r>
    <r>
      <rPr>
        <u/>
        <sz val="8"/>
        <color rgb="FF0000FF"/>
        <rFont val="Tahoma"/>
        <family val="2"/>
      </rPr>
      <t>4872194.700</t>
    </r>
  </si>
  <si>
    <r>
      <t xml:space="preserve">T </t>
    </r>
    <r>
      <rPr>
        <u/>
        <sz val="8"/>
        <color rgb="FF0000FF"/>
        <rFont val="Tahoma"/>
        <family val="2"/>
      </rPr>
      <t>0.343</t>
    </r>
  </si>
  <si>
    <r>
      <t xml:space="preserve">TM </t>
    </r>
    <r>
      <rPr>
        <u/>
        <sz val="8"/>
        <color rgb="FF0000FF"/>
        <rFont val="Tahoma"/>
        <family val="2"/>
      </rPr>
      <t>0.527</t>
    </r>
  </si>
  <si>
    <r>
      <t xml:space="preserve">T </t>
    </r>
    <r>
      <rPr>
        <u/>
        <sz val="8"/>
        <color theme="1"/>
        <rFont val="Tahoma"/>
        <family val="2"/>
      </rPr>
      <t>6143386.000</t>
    </r>
  </si>
  <si>
    <r>
      <t xml:space="preserve">M </t>
    </r>
    <r>
      <rPr>
        <u/>
        <sz val="8"/>
        <color theme="1"/>
        <rFont val="Tahoma"/>
        <family val="2"/>
      </rPr>
      <t>2074973.600</t>
    </r>
  </si>
  <si>
    <r>
      <t xml:space="preserve">T </t>
    </r>
    <r>
      <rPr>
        <u/>
        <sz val="8"/>
        <color theme="1"/>
        <rFont val="Tahoma"/>
        <family val="2"/>
      </rPr>
      <t>6098944.700</t>
    </r>
  </si>
  <si>
    <r>
      <t xml:space="preserve">TM </t>
    </r>
    <r>
      <rPr>
        <u/>
        <sz val="8"/>
        <color theme="1"/>
        <rFont val="Tahoma"/>
        <family val="2"/>
      </rPr>
      <t>2270179.900</t>
    </r>
  </si>
  <si>
    <r>
      <t xml:space="preserve">T </t>
    </r>
    <r>
      <rPr>
        <u/>
        <sz val="8"/>
        <color theme="1"/>
        <rFont val="Tahoma"/>
        <family val="2"/>
      </rPr>
      <t>6163671.000</t>
    </r>
  </si>
  <si>
    <r>
      <t xml:space="preserve">TM </t>
    </r>
    <r>
      <rPr>
        <u/>
        <sz val="8"/>
        <color theme="1"/>
        <rFont val="Tahoma"/>
        <family val="2"/>
      </rPr>
      <t>2270953.400</t>
    </r>
  </si>
  <si>
    <r>
      <t xml:space="preserve">T </t>
    </r>
    <r>
      <rPr>
        <u/>
        <sz val="8"/>
        <color rgb="FF0000FF"/>
        <rFont val="Tahoma"/>
        <family val="2"/>
      </rPr>
      <t>6135333.900</t>
    </r>
  </si>
  <si>
    <r>
      <t xml:space="preserve">TM </t>
    </r>
    <r>
      <rPr>
        <u/>
        <sz val="8"/>
        <color rgb="FF0000FF"/>
        <rFont val="Tahoma"/>
        <family val="2"/>
      </rPr>
      <t>2205369.000</t>
    </r>
  </si>
  <si>
    <r>
      <t xml:space="preserve">T </t>
    </r>
    <r>
      <rPr>
        <u/>
        <sz val="8"/>
        <color rgb="FF0000FF"/>
        <rFont val="Tahoma"/>
        <family val="2"/>
      </rPr>
      <t>33105.871</t>
    </r>
  </si>
  <si>
    <r>
      <t xml:space="preserve">TM </t>
    </r>
    <r>
      <rPr>
        <u/>
        <sz val="8"/>
        <color rgb="FF0000FF"/>
        <rFont val="Tahoma"/>
        <family val="2"/>
      </rPr>
      <t>112926.360</t>
    </r>
  </si>
  <si>
    <r>
      <t xml:space="preserve">TM </t>
    </r>
    <r>
      <rPr>
        <u/>
        <sz val="8"/>
        <color rgb="FF0000FF"/>
        <rFont val="Tahoma"/>
        <family val="2"/>
      </rPr>
      <t>5.121</t>
    </r>
  </si>
  <si>
    <r>
      <t xml:space="preserve">T </t>
    </r>
    <r>
      <rPr>
        <u/>
        <sz val="8"/>
        <color theme="1"/>
        <rFont val="Tahoma"/>
        <family val="2"/>
      </rPr>
      <t>7974014.800</t>
    </r>
  </si>
  <si>
    <r>
      <t xml:space="preserve">T </t>
    </r>
    <r>
      <rPr>
        <u/>
        <sz val="8"/>
        <color theme="1"/>
        <rFont val="Tahoma"/>
        <family val="2"/>
      </rPr>
      <t>7945890.500</t>
    </r>
  </si>
  <si>
    <r>
      <t xml:space="preserve">T </t>
    </r>
    <r>
      <rPr>
        <u/>
        <sz val="8"/>
        <color theme="1"/>
        <rFont val="Tahoma"/>
        <family val="2"/>
      </rPr>
      <t>7936115.900</t>
    </r>
  </si>
  <si>
    <r>
      <t xml:space="preserve">T </t>
    </r>
    <r>
      <rPr>
        <u/>
        <sz val="8"/>
        <color rgb="FF0000FF"/>
        <rFont val="Tahoma"/>
        <family val="2"/>
      </rPr>
      <t>7952007.100</t>
    </r>
  </si>
  <si>
    <r>
      <t xml:space="preserve">T </t>
    </r>
    <r>
      <rPr>
        <u/>
        <sz val="8"/>
        <color rgb="FF0000FF"/>
        <rFont val="Tahoma"/>
        <family val="2"/>
      </rPr>
      <t>19675.880</t>
    </r>
  </si>
  <si>
    <r>
      <t xml:space="preserve">T </t>
    </r>
    <r>
      <rPr>
        <u/>
        <sz val="8"/>
        <color theme="1"/>
        <rFont val="Tahoma"/>
        <family val="2"/>
      </rPr>
      <t>8445693.300</t>
    </r>
  </si>
  <si>
    <r>
      <t xml:space="preserve">T </t>
    </r>
    <r>
      <rPr>
        <u/>
        <sz val="8"/>
        <color theme="1"/>
        <rFont val="Tahoma"/>
        <family val="2"/>
      </rPr>
      <t>8471495.900</t>
    </r>
  </si>
  <si>
    <r>
      <t xml:space="preserve">T </t>
    </r>
    <r>
      <rPr>
        <u/>
        <sz val="8"/>
        <color theme="1"/>
        <rFont val="Tahoma"/>
        <family val="2"/>
      </rPr>
      <t>8479666.400</t>
    </r>
  </si>
  <si>
    <r>
      <t xml:space="preserve">T </t>
    </r>
    <r>
      <rPr>
        <u/>
        <sz val="8"/>
        <color rgb="FF0000FF"/>
        <rFont val="Tahoma"/>
        <family val="2"/>
      </rPr>
      <t>8465618.500</t>
    </r>
  </si>
  <si>
    <r>
      <t xml:space="preserve">T </t>
    </r>
    <r>
      <rPr>
        <u/>
        <sz val="8"/>
        <color rgb="FF0000FF"/>
        <rFont val="Tahoma"/>
        <family val="2"/>
      </rPr>
      <t>17732.755</t>
    </r>
  </si>
  <si>
    <r>
      <t xml:space="preserve">T </t>
    </r>
    <r>
      <rPr>
        <u/>
        <sz val="8"/>
        <color theme="1"/>
        <rFont val="Tahoma"/>
        <family val="2"/>
      </rPr>
      <t>3546889.700</t>
    </r>
  </si>
  <si>
    <r>
      <t xml:space="preserve">T </t>
    </r>
    <r>
      <rPr>
        <u/>
        <sz val="8"/>
        <color theme="1"/>
        <rFont val="Tahoma"/>
        <family val="2"/>
      </rPr>
      <t>2632367.900</t>
    </r>
  </si>
  <si>
    <r>
      <t xml:space="preserve">TM </t>
    </r>
    <r>
      <rPr>
        <u/>
        <sz val="8"/>
        <color theme="1"/>
        <rFont val="Tahoma"/>
        <family val="2"/>
      </rPr>
      <t>1095297400.000</t>
    </r>
  </si>
  <si>
    <r>
      <t xml:space="preserve">T </t>
    </r>
    <r>
      <rPr>
        <u/>
        <sz val="8"/>
        <color theme="1"/>
        <rFont val="Tahoma"/>
        <family val="2"/>
      </rPr>
      <t>3508077.700</t>
    </r>
  </si>
  <si>
    <r>
      <t xml:space="preserve">T </t>
    </r>
    <r>
      <rPr>
        <u/>
        <sz val="8"/>
        <color theme="1"/>
        <rFont val="Tahoma"/>
        <family val="2"/>
      </rPr>
      <t>2623163.200</t>
    </r>
  </si>
  <si>
    <r>
      <t xml:space="preserve">TM </t>
    </r>
    <r>
      <rPr>
        <u/>
        <sz val="8"/>
        <color theme="1"/>
        <rFont val="Tahoma"/>
        <family val="2"/>
      </rPr>
      <t>1090784300.000</t>
    </r>
  </si>
  <si>
    <r>
      <t xml:space="preserve">T </t>
    </r>
    <r>
      <rPr>
        <u/>
        <sz val="8"/>
        <color theme="1"/>
        <rFont val="Tahoma"/>
        <family val="2"/>
      </rPr>
      <t>3507809.900</t>
    </r>
  </si>
  <si>
    <r>
      <t xml:space="preserve">T </t>
    </r>
    <r>
      <rPr>
        <u/>
        <sz val="8"/>
        <color theme="1"/>
        <rFont val="Tahoma"/>
        <family val="2"/>
      </rPr>
      <t>2608013.400</t>
    </r>
  </si>
  <si>
    <r>
      <t xml:space="preserve">TM </t>
    </r>
    <r>
      <rPr>
        <u/>
        <sz val="8"/>
        <color theme="1"/>
        <rFont val="Tahoma"/>
        <family val="2"/>
      </rPr>
      <t>1091710800.000</t>
    </r>
  </si>
  <si>
    <r>
      <t xml:space="preserve">T </t>
    </r>
    <r>
      <rPr>
        <u/>
        <sz val="8"/>
        <color rgb="FF0000FF"/>
        <rFont val="Tahoma"/>
        <family val="2"/>
      </rPr>
      <t>3520925.800</t>
    </r>
  </si>
  <si>
    <r>
      <t xml:space="preserve">T </t>
    </r>
    <r>
      <rPr>
        <u/>
        <sz val="8"/>
        <color rgb="FF0000FF"/>
        <rFont val="Tahoma"/>
        <family val="2"/>
      </rPr>
      <t>2621181.500</t>
    </r>
  </si>
  <si>
    <r>
      <t xml:space="preserve">TM </t>
    </r>
    <r>
      <rPr>
        <u/>
        <sz val="8"/>
        <color rgb="FF0000FF"/>
        <rFont val="Tahoma"/>
        <family val="2"/>
      </rPr>
      <t>1092597500.000</t>
    </r>
  </si>
  <si>
    <r>
      <t xml:space="preserve">T </t>
    </r>
    <r>
      <rPr>
        <u/>
        <sz val="8"/>
        <color rgb="FF0000FF"/>
        <rFont val="Tahoma"/>
        <family val="2"/>
      </rPr>
      <t>22485.828</t>
    </r>
  </si>
  <si>
    <r>
      <t xml:space="preserve">T </t>
    </r>
    <r>
      <rPr>
        <u/>
        <sz val="8"/>
        <color rgb="FF0000FF"/>
        <rFont val="Tahoma"/>
        <family val="2"/>
      </rPr>
      <t>12297.626</t>
    </r>
  </si>
  <si>
    <r>
      <t xml:space="preserve">TM </t>
    </r>
    <r>
      <rPr>
        <u/>
        <sz val="8"/>
        <color rgb="FF0000FF"/>
        <rFont val="Tahoma"/>
        <family val="2"/>
      </rPr>
      <t>2383611.900</t>
    </r>
  </si>
  <si>
    <r>
      <t xml:space="preserve">T </t>
    </r>
    <r>
      <rPr>
        <u/>
        <sz val="8"/>
        <color theme="1"/>
        <rFont val="Tahoma"/>
        <family val="2"/>
      </rPr>
      <t>6074388.500</t>
    </r>
  </si>
  <si>
    <r>
      <t xml:space="preserve">T </t>
    </r>
    <r>
      <rPr>
        <u/>
        <sz val="8"/>
        <color theme="1"/>
        <rFont val="Tahoma"/>
        <family val="2"/>
      </rPr>
      <t>6071045.700</t>
    </r>
  </si>
  <si>
    <r>
      <t xml:space="preserve">T </t>
    </r>
    <r>
      <rPr>
        <u/>
        <sz val="8"/>
        <color theme="1"/>
        <rFont val="Tahoma"/>
        <family val="2"/>
      </rPr>
      <t>6006440.900</t>
    </r>
  </si>
  <si>
    <r>
      <t xml:space="preserve">T </t>
    </r>
    <r>
      <rPr>
        <u/>
        <sz val="8"/>
        <color rgb="FF0000FF"/>
        <rFont val="Tahoma"/>
        <family val="2"/>
      </rPr>
      <t>6050625.000</t>
    </r>
  </si>
  <si>
    <r>
      <t xml:space="preserve">T </t>
    </r>
    <r>
      <rPr>
        <u/>
        <sz val="8"/>
        <color rgb="FF0000FF"/>
        <rFont val="Tahoma"/>
        <family val="2"/>
      </rPr>
      <t>38301.058</t>
    </r>
  </si>
  <si>
    <r>
      <t xml:space="preserve">T </t>
    </r>
    <r>
      <rPr>
        <u/>
        <sz val="8"/>
        <color theme="1"/>
        <rFont val="Tahoma"/>
        <family val="2"/>
      </rPr>
      <t>7949618.400</t>
    </r>
  </si>
  <si>
    <r>
      <t xml:space="preserve">T </t>
    </r>
    <r>
      <rPr>
        <u/>
        <sz val="8"/>
        <color theme="1"/>
        <rFont val="Tahoma"/>
        <family val="2"/>
      </rPr>
      <t>7913305.700</t>
    </r>
  </si>
  <si>
    <r>
      <t xml:space="preserve">T </t>
    </r>
    <r>
      <rPr>
        <u/>
        <sz val="8"/>
        <color theme="1"/>
        <rFont val="Tahoma"/>
        <family val="2"/>
      </rPr>
      <t>7867258.600</t>
    </r>
  </si>
  <si>
    <r>
      <t xml:space="preserve">T </t>
    </r>
    <r>
      <rPr>
        <u/>
        <sz val="8"/>
        <color rgb="FF0000FF"/>
        <rFont val="Tahoma"/>
        <family val="2"/>
      </rPr>
      <t>7910060.900</t>
    </r>
  </si>
  <si>
    <r>
      <t xml:space="preserve">T </t>
    </r>
    <r>
      <rPr>
        <u/>
        <sz val="8"/>
        <color rgb="FF0000FF"/>
        <rFont val="Tahoma"/>
        <family val="2"/>
      </rPr>
      <t>41275.675</t>
    </r>
  </si>
  <si>
    <r>
      <t xml:space="preserve">T </t>
    </r>
    <r>
      <rPr>
        <u/>
        <sz val="8"/>
        <color theme="1"/>
        <rFont val="Tahoma"/>
        <family val="2"/>
      </rPr>
      <t>8455385.400</t>
    </r>
  </si>
  <si>
    <r>
      <t xml:space="preserve">T </t>
    </r>
    <r>
      <rPr>
        <u/>
        <sz val="8"/>
        <color theme="1"/>
        <rFont val="Tahoma"/>
        <family val="2"/>
      </rPr>
      <t>8448376.900</t>
    </r>
  </si>
  <si>
    <r>
      <t xml:space="preserve">T </t>
    </r>
    <r>
      <rPr>
        <u/>
        <sz val="8"/>
        <color theme="1"/>
        <rFont val="Tahoma"/>
        <family val="2"/>
      </rPr>
      <t>8469457.900</t>
    </r>
  </si>
  <si>
    <r>
      <t xml:space="preserve">T </t>
    </r>
    <r>
      <rPr>
        <u/>
        <sz val="8"/>
        <color rgb="FF0000FF"/>
        <rFont val="Tahoma"/>
        <family val="2"/>
      </rPr>
      <t>8457740.100</t>
    </r>
  </si>
  <si>
    <r>
      <t xml:space="preserve">T </t>
    </r>
    <r>
      <rPr>
        <u/>
        <sz val="8"/>
        <color rgb="FF0000FF"/>
        <rFont val="Tahoma"/>
        <family val="2"/>
      </rPr>
      <t>10735.955</t>
    </r>
  </si>
  <si>
    <r>
      <t xml:space="preserve">T </t>
    </r>
    <r>
      <rPr>
        <u/>
        <sz val="8"/>
        <color theme="1"/>
        <rFont val="Tahoma"/>
        <family val="2"/>
      </rPr>
      <t>3474932.900</t>
    </r>
  </si>
  <si>
    <r>
      <t xml:space="preserve">T </t>
    </r>
    <r>
      <rPr>
        <u/>
        <sz val="8"/>
        <color theme="1"/>
        <rFont val="Tahoma"/>
        <family val="2"/>
      </rPr>
      <t>2622900.800</t>
    </r>
  </si>
  <si>
    <r>
      <t xml:space="preserve">TM </t>
    </r>
    <r>
      <rPr>
        <u/>
        <sz val="8"/>
        <color theme="1"/>
        <rFont val="Tahoma"/>
        <family val="2"/>
      </rPr>
      <t>1106771300.000</t>
    </r>
  </si>
  <si>
    <r>
      <t xml:space="preserve">T </t>
    </r>
    <r>
      <rPr>
        <u/>
        <sz val="8"/>
        <color theme="1"/>
        <rFont val="Tahoma"/>
        <family val="2"/>
      </rPr>
      <t>3441343.700</t>
    </r>
  </si>
  <si>
    <r>
      <t xml:space="preserve">T </t>
    </r>
    <r>
      <rPr>
        <u/>
        <sz val="8"/>
        <color theme="1"/>
        <rFont val="Tahoma"/>
        <family val="2"/>
      </rPr>
      <t>2609557.600</t>
    </r>
  </si>
  <si>
    <r>
      <t xml:space="preserve">TM </t>
    </r>
    <r>
      <rPr>
        <u/>
        <sz val="8"/>
        <color theme="1"/>
        <rFont val="Tahoma"/>
        <family val="2"/>
      </rPr>
      <t>1098145600.000</t>
    </r>
  </si>
  <si>
    <r>
      <t xml:space="preserve">T </t>
    </r>
    <r>
      <rPr>
        <u/>
        <sz val="8"/>
        <color theme="1"/>
        <rFont val="Tahoma"/>
        <family val="2"/>
      </rPr>
      <t>3445483.000</t>
    </r>
  </si>
  <si>
    <r>
      <t xml:space="preserve">T </t>
    </r>
    <r>
      <rPr>
        <u/>
        <sz val="8"/>
        <color theme="1"/>
        <rFont val="Tahoma"/>
        <family val="2"/>
      </rPr>
      <t>2614446.900</t>
    </r>
  </si>
  <si>
    <r>
      <t xml:space="preserve">TM </t>
    </r>
    <r>
      <rPr>
        <u/>
        <sz val="8"/>
        <color theme="1"/>
        <rFont val="Tahoma"/>
        <family val="2"/>
      </rPr>
      <t>1099661700.000</t>
    </r>
  </si>
  <si>
    <r>
      <t xml:space="preserve">T </t>
    </r>
    <r>
      <rPr>
        <u/>
        <sz val="8"/>
        <color rgb="FF0000FF"/>
        <rFont val="Tahoma"/>
        <family val="2"/>
      </rPr>
      <t>3453919.900</t>
    </r>
  </si>
  <si>
    <r>
      <t xml:space="preserve">T </t>
    </r>
    <r>
      <rPr>
        <u/>
        <sz val="8"/>
        <color rgb="FF0000FF"/>
        <rFont val="Tahoma"/>
        <family val="2"/>
      </rPr>
      <t>2615635.100</t>
    </r>
  </si>
  <si>
    <r>
      <t xml:space="preserve">TM </t>
    </r>
    <r>
      <rPr>
        <u/>
        <sz val="8"/>
        <color rgb="FF0000FF"/>
        <rFont val="Tahoma"/>
        <family val="2"/>
      </rPr>
      <t>1101526200.000</t>
    </r>
  </si>
  <si>
    <r>
      <t xml:space="preserve">T </t>
    </r>
    <r>
      <rPr>
        <u/>
        <sz val="8"/>
        <color rgb="FF0000FF"/>
        <rFont val="Tahoma"/>
        <family val="2"/>
      </rPr>
      <t>18315.117</t>
    </r>
  </si>
  <si>
    <r>
      <t xml:space="preserve">T </t>
    </r>
    <r>
      <rPr>
        <u/>
        <sz val="8"/>
        <color rgb="FF0000FF"/>
        <rFont val="Tahoma"/>
        <family val="2"/>
      </rPr>
      <t>6750.456</t>
    </r>
  </si>
  <si>
    <r>
      <t xml:space="preserve">TM </t>
    </r>
    <r>
      <rPr>
        <u/>
        <sz val="8"/>
        <color rgb="FF0000FF"/>
        <rFont val="Tahoma"/>
        <family val="2"/>
      </rPr>
      <t>4605199.800</t>
    </r>
  </si>
  <si>
    <r>
      <t xml:space="preserve">T </t>
    </r>
    <r>
      <rPr>
        <u/>
        <sz val="8"/>
        <color theme="1"/>
        <rFont val="Tahoma"/>
        <family val="2"/>
      </rPr>
      <t>6108194.400</t>
    </r>
  </si>
  <si>
    <r>
      <t xml:space="preserve">T </t>
    </r>
    <r>
      <rPr>
        <u/>
        <sz val="8"/>
        <color theme="1"/>
        <rFont val="Tahoma"/>
        <family val="2"/>
      </rPr>
      <t>6082902.400</t>
    </r>
  </si>
  <si>
    <r>
      <t xml:space="preserve">T </t>
    </r>
    <r>
      <rPr>
        <u/>
        <sz val="8"/>
        <color theme="1"/>
        <rFont val="Tahoma"/>
        <family val="2"/>
      </rPr>
      <t>6048960.800</t>
    </r>
  </si>
  <si>
    <r>
      <t xml:space="preserve">T </t>
    </r>
    <r>
      <rPr>
        <u/>
        <sz val="8"/>
        <color rgb="FF0000FF"/>
        <rFont val="Tahoma"/>
        <family val="2"/>
      </rPr>
      <t>6080019.200</t>
    </r>
  </si>
  <si>
    <r>
      <t xml:space="preserve">T </t>
    </r>
    <r>
      <rPr>
        <u/>
        <sz val="8"/>
        <color rgb="FF0000FF"/>
        <rFont val="Tahoma"/>
        <family val="2"/>
      </rPr>
      <t>29721.862</t>
    </r>
  </si>
  <si>
    <r>
      <t xml:space="preserve">T </t>
    </r>
    <r>
      <rPr>
        <u/>
        <sz val="8"/>
        <color theme="1"/>
        <rFont val="Tahoma"/>
        <family val="2"/>
      </rPr>
      <t>7931301.000</t>
    </r>
  </si>
  <si>
    <r>
      <t xml:space="preserve">T </t>
    </r>
    <r>
      <rPr>
        <u/>
        <sz val="8"/>
        <color theme="1"/>
        <rFont val="Tahoma"/>
        <family val="2"/>
      </rPr>
      <t>7919215.600</t>
    </r>
  </si>
  <si>
    <r>
      <t xml:space="preserve">T </t>
    </r>
    <r>
      <rPr>
        <u/>
        <sz val="8"/>
        <color theme="1"/>
        <rFont val="Tahoma"/>
        <family val="2"/>
      </rPr>
      <t>7888418.200</t>
    </r>
  </si>
  <si>
    <r>
      <t xml:space="preserve">T </t>
    </r>
    <r>
      <rPr>
        <u/>
        <sz val="8"/>
        <color rgb="FF0000FF"/>
        <rFont val="Tahoma"/>
        <family val="2"/>
      </rPr>
      <t>7912978.300</t>
    </r>
  </si>
  <si>
    <r>
      <t xml:space="preserve">T </t>
    </r>
    <r>
      <rPr>
        <u/>
        <sz val="8"/>
        <color rgb="FF0000FF"/>
        <rFont val="Tahoma"/>
        <family val="2"/>
      </rPr>
      <t>22111.357</t>
    </r>
  </si>
  <si>
    <r>
      <t xml:space="preserve">T </t>
    </r>
    <r>
      <rPr>
        <u/>
        <sz val="8"/>
        <color theme="1"/>
        <rFont val="Tahoma"/>
        <family val="2"/>
      </rPr>
      <t>8491820.800</t>
    </r>
  </si>
  <si>
    <r>
      <t xml:space="preserve">T </t>
    </r>
    <r>
      <rPr>
        <u/>
        <sz val="8"/>
        <color theme="1"/>
        <rFont val="Tahoma"/>
        <family val="2"/>
      </rPr>
      <t>8460826.300</t>
    </r>
  </si>
  <si>
    <r>
      <t xml:space="preserve">T </t>
    </r>
    <r>
      <rPr>
        <u/>
        <sz val="8"/>
        <color theme="1"/>
        <rFont val="Tahoma"/>
        <family val="2"/>
      </rPr>
      <t>8516516.700</t>
    </r>
  </si>
  <si>
    <r>
      <t xml:space="preserve">T </t>
    </r>
    <r>
      <rPr>
        <u/>
        <sz val="8"/>
        <color rgb="FF0000FF"/>
        <rFont val="Tahoma"/>
        <family val="2"/>
      </rPr>
      <t>8489721.300</t>
    </r>
  </si>
  <si>
    <r>
      <t xml:space="preserve">T </t>
    </r>
    <r>
      <rPr>
        <u/>
        <sz val="8"/>
        <color rgb="FF0000FF"/>
        <rFont val="Tahoma"/>
        <family val="2"/>
      </rPr>
      <t>27904.524</t>
    </r>
  </si>
  <si>
    <r>
      <t xml:space="preserve">T </t>
    </r>
    <r>
      <rPr>
        <u/>
        <sz val="8"/>
        <color theme="1"/>
        <rFont val="Tahoma"/>
        <family val="2"/>
      </rPr>
      <t>3355398.600</t>
    </r>
  </si>
  <si>
    <r>
      <t xml:space="preserve">T </t>
    </r>
    <r>
      <rPr>
        <u/>
        <sz val="8"/>
        <color theme="1"/>
        <rFont val="Tahoma"/>
        <family val="2"/>
      </rPr>
      <t>2619366.600</t>
    </r>
  </si>
  <si>
    <r>
      <t xml:space="preserve">TM </t>
    </r>
    <r>
      <rPr>
        <u/>
        <sz val="8"/>
        <color theme="1"/>
        <rFont val="Tahoma"/>
        <family val="2"/>
      </rPr>
      <t>816392910.000</t>
    </r>
  </si>
  <si>
    <r>
      <t xml:space="preserve">T </t>
    </r>
    <r>
      <rPr>
        <u/>
        <sz val="8"/>
        <color theme="1"/>
        <rFont val="Tahoma"/>
        <family val="2"/>
      </rPr>
      <t>3341836.300</t>
    </r>
  </si>
  <si>
    <r>
      <t xml:space="preserve">T </t>
    </r>
    <r>
      <rPr>
        <u/>
        <sz val="8"/>
        <color theme="1"/>
        <rFont val="Tahoma"/>
        <family val="2"/>
      </rPr>
      <t>2624475.600</t>
    </r>
  </si>
  <si>
    <r>
      <t xml:space="preserve">TM </t>
    </r>
    <r>
      <rPr>
        <u/>
        <sz val="8"/>
        <color theme="1"/>
        <rFont val="Tahoma"/>
        <family val="2"/>
      </rPr>
      <t>816605400.000</t>
    </r>
  </si>
  <si>
    <r>
      <t xml:space="preserve">T </t>
    </r>
    <r>
      <rPr>
        <u/>
        <sz val="8"/>
        <color theme="1"/>
        <rFont val="Tahoma"/>
        <family val="2"/>
      </rPr>
      <t>3343954.600</t>
    </r>
  </si>
  <si>
    <r>
      <t xml:space="preserve">T </t>
    </r>
    <r>
      <rPr>
        <u/>
        <sz val="8"/>
        <color theme="1"/>
        <rFont val="Tahoma"/>
        <family val="2"/>
      </rPr>
      <t>2636610.100</t>
    </r>
  </si>
  <si>
    <r>
      <t xml:space="preserve">TM </t>
    </r>
    <r>
      <rPr>
        <u/>
        <sz val="8"/>
        <color theme="1"/>
        <rFont val="Tahoma"/>
        <family val="2"/>
      </rPr>
      <t>820992930.000</t>
    </r>
  </si>
  <si>
    <r>
      <t xml:space="preserve">T </t>
    </r>
    <r>
      <rPr>
        <u/>
        <sz val="8"/>
        <color rgb="FF0000FF"/>
        <rFont val="Tahoma"/>
        <family val="2"/>
      </rPr>
      <t>3347063.200</t>
    </r>
  </si>
  <si>
    <r>
      <t xml:space="preserve">T </t>
    </r>
    <r>
      <rPr>
        <u/>
        <sz val="8"/>
        <color rgb="FF0000FF"/>
        <rFont val="Tahoma"/>
        <family val="2"/>
      </rPr>
      <t>2626817.400</t>
    </r>
  </si>
  <si>
    <r>
      <t xml:space="preserve">TM </t>
    </r>
    <r>
      <rPr>
        <u/>
        <sz val="8"/>
        <color rgb="FF0000FF"/>
        <rFont val="Tahoma"/>
        <family val="2"/>
      </rPr>
      <t>817997080.000</t>
    </r>
  </si>
  <si>
    <r>
      <t xml:space="preserve">T </t>
    </r>
    <r>
      <rPr>
        <u/>
        <sz val="8"/>
        <color rgb="FF0000FF"/>
        <rFont val="Tahoma"/>
        <family val="2"/>
      </rPr>
      <t>7295.964</t>
    </r>
  </si>
  <si>
    <r>
      <t xml:space="preserve">T </t>
    </r>
    <r>
      <rPr>
        <u/>
        <sz val="8"/>
        <color rgb="FF0000FF"/>
        <rFont val="Tahoma"/>
        <family val="2"/>
      </rPr>
      <t>8857.086</t>
    </r>
  </si>
  <si>
    <r>
      <t xml:space="preserve">TM </t>
    </r>
    <r>
      <rPr>
        <u/>
        <sz val="8"/>
        <color rgb="FF0000FF"/>
        <rFont val="Tahoma"/>
        <family val="2"/>
      </rPr>
      <t>2596654.400</t>
    </r>
  </si>
  <si>
    <r>
      <t xml:space="preserve">TM </t>
    </r>
    <r>
      <rPr>
        <u/>
        <sz val="8"/>
        <color rgb="FF0000FF"/>
        <rFont val="Tahoma"/>
        <family val="2"/>
      </rPr>
      <t>0.317</t>
    </r>
  </si>
  <si>
    <r>
      <t xml:space="preserve">T </t>
    </r>
    <r>
      <rPr>
        <u/>
        <sz val="8"/>
        <color theme="1"/>
        <rFont val="Tahoma"/>
        <family val="2"/>
      </rPr>
      <t>6122408.200</t>
    </r>
  </si>
  <si>
    <r>
      <t xml:space="preserve">TM </t>
    </r>
    <r>
      <rPr>
        <u/>
        <sz val="8"/>
        <color theme="1"/>
        <rFont val="Tahoma"/>
        <family val="2"/>
      </rPr>
      <t>1939973.600</t>
    </r>
  </si>
  <si>
    <r>
      <t xml:space="preserve">T </t>
    </r>
    <r>
      <rPr>
        <u/>
        <sz val="8"/>
        <color theme="1"/>
        <rFont val="Tahoma"/>
        <family val="2"/>
      </rPr>
      <t>6102923.100</t>
    </r>
  </si>
  <si>
    <r>
      <t xml:space="preserve">M </t>
    </r>
    <r>
      <rPr>
        <u/>
        <sz val="8"/>
        <color theme="1"/>
        <rFont val="Tahoma"/>
        <family val="2"/>
      </rPr>
      <t>1740816.800</t>
    </r>
  </si>
  <si>
    <r>
      <t xml:space="preserve">T </t>
    </r>
    <r>
      <rPr>
        <u/>
        <sz val="8"/>
        <color theme="1"/>
        <rFont val="Tahoma"/>
        <family val="2"/>
      </rPr>
      <t>6118458.300</t>
    </r>
  </si>
  <si>
    <r>
      <t xml:space="preserve">M </t>
    </r>
    <r>
      <rPr>
        <u/>
        <sz val="8"/>
        <color theme="1"/>
        <rFont val="Tahoma"/>
        <family val="2"/>
      </rPr>
      <t>1755317.000</t>
    </r>
  </si>
  <si>
    <r>
      <t xml:space="preserve">T </t>
    </r>
    <r>
      <rPr>
        <u/>
        <sz val="8"/>
        <color rgb="FF0000FF"/>
        <rFont val="Tahoma"/>
        <family val="2"/>
      </rPr>
      <t>6114596.500</t>
    </r>
  </si>
  <si>
    <r>
      <t xml:space="preserve">TM </t>
    </r>
    <r>
      <rPr>
        <u/>
        <sz val="8"/>
        <color rgb="FF0000FF"/>
        <rFont val="Tahoma"/>
        <family val="2"/>
      </rPr>
      <t>1812035.800</t>
    </r>
  </si>
  <si>
    <r>
      <t xml:space="preserve">T </t>
    </r>
    <r>
      <rPr>
        <u/>
        <sz val="8"/>
        <color rgb="FF0000FF"/>
        <rFont val="Tahoma"/>
        <family val="2"/>
      </rPr>
      <t>10300.551</t>
    </r>
  </si>
  <si>
    <r>
      <t xml:space="preserve">TM </t>
    </r>
    <r>
      <rPr>
        <u/>
        <sz val="8"/>
        <color rgb="FF0000FF"/>
        <rFont val="Tahoma"/>
        <family val="2"/>
      </rPr>
      <t>111034.300</t>
    </r>
  </si>
  <si>
    <r>
      <t xml:space="preserve">TM </t>
    </r>
    <r>
      <rPr>
        <u/>
        <sz val="8"/>
        <color rgb="FF0000FF"/>
        <rFont val="Tahoma"/>
        <family val="2"/>
      </rPr>
      <t>6.128</t>
    </r>
  </si>
  <si>
    <r>
      <t xml:space="preserve">T </t>
    </r>
    <r>
      <rPr>
        <u/>
        <sz val="8"/>
        <color theme="1"/>
        <rFont val="Tahoma"/>
        <family val="2"/>
      </rPr>
      <t>7958813.400</t>
    </r>
  </si>
  <si>
    <r>
      <t xml:space="preserve">T </t>
    </r>
    <r>
      <rPr>
        <u/>
        <sz val="8"/>
        <color theme="1"/>
        <rFont val="Tahoma"/>
        <family val="2"/>
      </rPr>
      <t>7935673.100</t>
    </r>
  </si>
  <si>
    <r>
      <t xml:space="preserve">T </t>
    </r>
    <r>
      <rPr>
        <u/>
        <sz val="8"/>
        <color theme="1"/>
        <rFont val="Tahoma"/>
        <family val="2"/>
      </rPr>
      <t>7958861.700</t>
    </r>
  </si>
  <si>
    <r>
      <t xml:space="preserve">T </t>
    </r>
    <r>
      <rPr>
        <u/>
        <sz val="8"/>
        <color rgb="FF0000FF"/>
        <rFont val="Tahoma"/>
        <family val="2"/>
      </rPr>
      <t>7951116.000</t>
    </r>
  </si>
  <si>
    <r>
      <t xml:space="preserve">T </t>
    </r>
    <r>
      <rPr>
        <u/>
        <sz val="8"/>
        <color rgb="FF0000FF"/>
        <rFont val="Tahoma"/>
        <family val="2"/>
      </rPr>
      <t>13374.025</t>
    </r>
  </si>
  <si>
    <r>
      <t xml:space="preserve">T </t>
    </r>
    <r>
      <rPr>
        <u/>
        <sz val="8"/>
        <color theme="1"/>
        <rFont val="Tahoma"/>
        <family val="2"/>
      </rPr>
      <t>8592181.600</t>
    </r>
  </si>
  <si>
    <r>
      <t xml:space="preserve">T </t>
    </r>
    <r>
      <rPr>
        <u/>
        <sz val="8"/>
        <color theme="1"/>
        <rFont val="Tahoma"/>
        <family val="2"/>
      </rPr>
      <t>8571119.000</t>
    </r>
  </si>
  <si>
    <r>
      <t xml:space="preserve">T </t>
    </r>
    <r>
      <rPr>
        <u/>
        <sz val="8"/>
        <color theme="1"/>
        <rFont val="Tahoma"/>
        <family val="2"/>
      </rPr>
      <t>8545325.600</t>
    </r>
  </si>
  <si>
    <r>
      <t xml:space="preserve">T </t>
    </r>
    <r>
      <rPr>
        <u/>
        <sz val="8"/>
        <color rgb="FF0000FF"/>
        <rFont val="Tahoma"/>
        <family val="2"/>
      </rPr>
      <t>8569542.100</t>
    </r>
  </si>
  <si>
    <r>
      <t xml:space="preserve">T </t>
    </r>
    <r>
      <rPr>
        <u/>
        <sz val="8"/>
        <color rgb="FF0000FF"/>
        <rFont val="Tahoma"/>
        <family val="2"/>
      </rPr>
      <t>23467.753</t>
    </r>
  </si>
  <si>
    <r>
      <t xml:space="preserve">T </t>
    </r>
    <r>
      <rPr>
        <u/>
        <sz val="8"/>
        <color theme="1"/>
        <rFont val="Tahoma"/>
        <family val="2"/>
      </rPr>
      <t>4406426.700</t>
    </r>
  </si>
  <si>
    <r>
      <t xml:space="preserve">T </t>
    </r>
    <r>
      <rPr>
        <u/>
        <sz val="8"/>
        <color theme="1"/>
        <rFont val="Tahoma"/>
        <family val="2"/>
      </rPr>
      <t>2605620.600</t>
    </r>
  </si>
  <si>
    <r>
      <t xml:space="preserve">TM </t>
    </r>
    <r>
      <rPr>
        <u/>
        <sz val="8"/>
        <color theme="1"/>
        <rFont val="Tahoma"/>
        <family val="2"/>
      </rPr>
      <t>1071641100.000</t>
    </r>
  </si>
  <si>
    <r>
      <t xml:space="preserve">T </t>
    </r>
    <r>
      <rPr>
        <u/>
        <sz val="8"/>
        <color theme="1"/>
        <rFont val="Tahoma"/>
        <family val="2"/>
      </rPr>
      <t>4392967.900</t>
    </r>
  </si>
  <si>
    <r>
      <t xml:space="preserve">T </t>
    </r>
    <r>
      <rPr>
        <u/>
        <sz val="8"/>
        <color theme="1"/>
        <rFont val="Tahoma"/>
        <family val="2"/>
      </rPr>
      <t>2611980.900</t>
    </r>
  </si>
  <si>
    <r>
      <t xml:space="preserve">TM </t>
    </r>
    <r>
      <rPr>
        <u/>
        <sz val="8"/>
        <color theme="1"/>
        <rFont val="Tahoma"/>
        <family val="2"/>
      </rPr>
      <t>1067982800.000</t>
    </r>
  </si>
  <si>
    <r>
      <t xml:space="preserve">T </t>
    </r>
    <r>
      <rPr>
        <u/>
        <sz val="8"/>
        <color theme="1"/>
        <rFont val="Tahoma"/>
        <family val="2"/>
      </rPr>
      <t>4383904.000</t>
    </r>
  </si>
  <si>
    <r>
      <t xml:space="preserve">T </t>
    </r>
    <r>
      <rPr>
        <u/>
        <sz val="8"/>
        <color theme="1"/>
        <rFont val="Tahoma"/>
        <family val="2"/>
      </rPr>
      <t>2610168.000</t>
    </r>
  </si>
  <si>
    <r>
      <t xml:space="preserve">TM </t>
    </r>
    <r>
      <rPr>
        <u/>
        <sz val="8"/>
        <color theme="1"/>
        <rFont val="Tahoma"/>
        <family val="2"/>
      </rPr>
      <t>1070169500.000</t>
    </r>
  </si>
  <si>
    <r>
      <t xml:space="preserve">T </t>
    </r>
    <r>
      <rPr>
        <u/>
        <sz val="8"/>
        <color rgb="FF0000FF"/>
        <rFont val="Tahoma"/>
        <family val="2"/>
      </rPr>
      <t>4394432.900</t>
    </r>
  </si>
  <si>
    <r>
      <t xml:space="preserve">T </t>
    </r>
    <r>
      <rPr>
        <u/>
        <sz val="8"/>
        <color rgb="FF0000FF"/>
        <rFont val="Tahoma"/>
        <family val="2"/>
      </rPr>
      <t>2609256.500</t>
    </r>
  </si>
  <si>
    <r>
      <t xml:space="preserve">TM </t>
    </r>
    <r>
      <rPr>
        <u/>
        <sz val="8"/>
        <color rgb="FF0000FF"/>
        <rFont val="Tahoma"/>
        <family val="2"/>
      </rPr>
      <t>1069931100.000</t>
    </r>
  </si>
  <si>
    <r>
      <t xml:space="preserve">T </t>
    </r>
    <r>
      <rPr>
        <u/>
        <sz val="8"/>
        <color rgb="FF0000FF"/>
        <rFont val="Tahoma"/>
        <family val="2"/>
      </rPr>
      <t>11332.562</t>
    </r>
  </si>
  <si>
    <r>
      <t xml:space="preserve">T </t>
    </r>
    <r>
      <rPr>
        <u/>
        <sz val="8"/>
        <color rgb="FF0000FF"/>
        <rFont val="Tahoma"/>
        <family val="2"/>
      </rPr>
      <t>3276.642</t>
    </r>
  </si>
  <si>
    <r>
      <t xml:space="preserve">TM </t>
    </r>
    <r>
      <rPr>
        <u/>
        <sz val="8"/>
        <color rgb="FF0000FF"/>
        <rFont val="Tahoma"/>
        <family val="2"/>
      </rPr>
      <t>1840735.900</t>
    </r>
  </si>
  <si>
    <r>
      <t xml:space="preserve">TM </t>
    </r>
    <r>
      <rPr>
        <u/>
        <sz val="8"/>
        <color rgb="FF0000FF"/>
        <rFont val="Tahoma"/>
        <family val="2"/>
      </rPr>
      <t>0.172</t>
    </r>
  </si>
  <si>
    <r>
      <t xml:space="preserve">T </t>
    </r>
    <r>
      <rPr>
        <u/>
        <sz val="8"/>
        <color theme="1"/>
        <rFont val="Tahoma"/>
        <family val="2"/>
      </rPr>
      <t>6116686.900</t>
    </r>
  </si>
  <si>
    <r>
      <t xml:space="preserve">TM </t>
    </r>
    <r>
      <rPr>
        <u/>
        <sz val="8"/>
        <color theme="1"/>
        <rFont val="Tahoma"/>
        <family val="2"/>
      </rPr>
      <t>3467078.500</t>
    </r>
  </si>
  <si>
    <r>
      <t xml:space="preserve">T </t>
    </r>
    <r>
      <rPr>
        <u/>
        <sz val="8"/>
        <color theme="1"/>
        <rFont val="Tahoma"/>
        <family val="2"/>
      </rPr>
      <t>6110187.200</t>
    </r>
  </si>
  <si>
    <r>
      <t xml:space="preserve">TM </t>
    </r>
    <r>
      <rPr>
        <u/>
        <sz val="8"/>
        <color theme="1"/>
        <rFont val="Tahoma"/>
        <family val="2"/>
      </rPr>
      <t>3443176.300</t>
    </r>
  </si>
  <si>
    <r>
      <t xml:space="preserve">T </t>
    </r>
    <r>
      <rPr>
        <u/>
        <sz val="8"/>
        <color theme="1"/>
        <rFont val="Tahoma"/>
        <family val="2"/>
      </rPr>
      <t>6044939.500</t>
    </r>
  </si>
  <si>
    <r>
      <t xml:space="preserve">TM </t>
    </r>
    <r>
      <rPr>
        <u/>
        <sz val="8"/>
        <color theme="1"/>
        <rFont val="Tahoma"/>
        <family val="2"/>
      </rPr>
      <t>3442571.600</t>
    </r>
  </si>
  <si>
    <r>
      <t xml:space="preserve">T </t>
    </r>
    <r>
      <rPr>
        <u/>
        <sz val="8"/>
        <color rgb="FF0000FF"/>
        <rFont val="Tahoma"/>
        <family val="2"/>
      </rPr>
      <t>6090604.500</t>
    </r>
  </si>
  <si>
    <r>
      <t xml:space="preserve">TM </t>
    </r>
    <r>
      <rPr>
        <u/>
        <sz val="8"/>
        <color rgb="FF0000FF"/>
        <rFont val="Tahoma"/>
        <family val="2"/>
      </rPr>
      <t>3450942.100</t>
    </r>
  </si>
  <si>
    <r>
      <t xml:space="preserve">T </t>
    </r>
    <r>
      <rPr>
        <u/>
        <sz val="8"/>
        <color rgb="FF0000FF"/>
        <rFont val="Tahoma"/>
        <family val="2"/>
      </rPr>
      <t>39680.379</t>
    </r>
  </si>
  <si>
    <r>
      <t xml:space="preserve">TM </t>
    </r>
    <r>
      <rPr>
        <u/>
        <sz val="8"/>
        <color rgb="FF0000FF"/>
        <rFont val="Tahoma"/>
        <family val="2"/>
      </rPr>
      <t>13977.739</t>
    </r>
  </si>
  <si>
    <r>
      <t xml:space="preserve">TM </t>
    </r>
    <r>
      <rPr>
        <u/>
        <sz val="8"/>
        <color rgb="FF0000FF"/>
        <rFont val="Tahoma"/>
        <family val="2"/>
      </rPr>
      <t>0.405</t>
    </r>
  </si>
  <si>
    <r>
      <t xml:space="preserve">T </t>
    </r>
    <r>
      <rPr>
        <u/>
        <sz val="8"/>
        <color theme="1"/>
        <rFont val="Tahoma"/>
        <family val="2"/>
      </rPr>
      <t>7946349.500</t>
    </r>
  </si>
  <si>
    <r>
      <t xml:space="preserve">T </t>
    </r>
    <r>
      <rPr>
        <u/>
        <sz val="8"/>
        <color theme="1"/>
        <rFont val="Tahoma"/>
        <family val="2"/>
      </rPr>
      <t>7944594.200</t>
    </r>
  </si>
  <si>
    <r>
      <t xml:space="preserve">T </t>
    </r>
    <r>
      <rPr>
        <u/>
        <sz val="8"/>
        <color theme="1"/>
        <rFont val="Tahoma"/>
        <family val="2"/>
      </rPr>
      <t>7927170.600</t>
    </r>
  </si>
  <si>
    <r>
      <t xml:space="preserve">T </t>
    </r>
    <r>
      <rPr>
        <u/>
        <sz val="8"/>
        <color rgb="FF0000FF"/>
        <rFont val="Tahoma"/>
        <family val="2"/>
      </rPr>
      <t>7939371.400</t>
    </r>
  </si>
  <si>
    <r>
      <t xml:space="preserve">T </t>
    </r>
    <r>
      <rPr>
        <u/>
        <sz val="8"/>
        <color rgb="FF0000FF"/>
        <rFont val="Tahoma"/>
        <family val="2"/>
      </rPr>
      <t>10602.638</t>
    </r>
  </si>
  <si>
    <r>
      <t xml:space="preserve">T </t>
    </r>
    <r>
      <rPr>
        <u/>
        <sz val="8"/>
        <color theme="1"/>
        <rFont val="Tahoma"/>
        <family val="2"/>
      </rPr>
      <t>8484839.900</t>
    </r>
  </si>
  <si>
    <r>
      <t xml:space="preserve">T </t>
    </r>
    <r>
      <rPr>
        <u/>
        <sz val="8"/>
        <color theme="1"/>
        <rFont val="Tahoma"/>
        <family val="2"/>
      </rPr>
      <t>8566065.500</t>
    </r>
  </si>
  <si>
    <r>
      <t xml:space="preserve">T </t>
    </r>
    <r>
      <rPr>
        <u/>
        <sz val="8"/>
        <color theme="1"/>
        <rFont val="Tahoma"/>
        <family val="2"/>
      </rPr>
      <t>8474806.500</t>
    </r>
  </si>
  <si>
    <r>
      <t xml:space="preserve">T </t>
    </r>
    <r>
      <rPr>
        <u/>
        <sz val="8"/>
        <color rgb="FF0000FF"/>
        <rFont val="Tahoma"/>
        <family val="2"/>
      </rPr>
      <t>8508570.600</t>
    </r>
  </si>
  <si>
    <r>
      <t xml:space="preserve">T </t>
    </r>
    <r>
      <rPr>
        <u/>
        <sz val="8"/>
        <color rgb="FF0000FF"/>
        <rFont val="Tahoma"/>
        <family val="2"/>
      </rPr>
      <t>50044.082</t>
    </r>
  </si>
  <si>
    <r>
      <t xml:space="preserve">T </t>
    </r>
    <r>
      <rPr>
        <u/>
        <sz val="8"/>
        <color theme="1"/>
        <rFont val="Tahoma"/>
        <family val="2"/>
      </rPr>
      <t>3735495.500</t>
    </r>
  </si>
  <si>
    <r>
      <t xml:space="preserve">T </t>
    </r>
    <r>
      <rPr>
        <u/>
        <sz val="8"/>
        <color theme="1"/>
        <rFont val="Tahoma"/>
        <family val="2"/>
      </rPr>
      <t>2628943.600</t>
    </r>
  </si>
  <si>
    <r>
      <t xml:space="preserve">TM </t>
    </r>
    <r>
      <rPr>
        <u/>
        <sz val="8"/>
        <color theme="1"/>
        <rFont val="Tahoma"/>
        <family val="2"/>
      </rPr>
      <t>867664670.000</t>
    </r>
  </si>
  <si>
    <r>
      <t xml:space="preserve">T </t>
    </r>
    <r>
      <rPr>
        <u/>
        <sz val="8"/>
        <color theme="1"/>
        <rFont val="Tahoma"/>
        <family val="2"/>
      </rPr>
      <t>3714531.200</t>
    </r>
  </si>
  <si>
    <r>
      <t xml:space="preserve">T </t>
    </r>
    <r>
      <rPr>
        <u/>
        <sz val="8"/>
        <color theme="1"/>
        <rFont val="Tahoma"/>
        <family val="2"/>
      </rPr>
      <t>2631885.700</t>
    </r>
  </si>
  <si>
    <r>
      <t xml:space="preserve">TM </t>
    </r>
    <r>
      <rPr>
        <u/>
        <sz val="8"/>
        <color theme="1"/>
        <rFont val="Tahoma"/>
        <family val="2"/>
      </rPr>
      <t>869324780.000</t>
    </r>
  </si>
  <si>
    <r>
      <t xml:space="preserve">T </t>
    </r>
    <r>
      <rPr>
        <u/>
        <sz val="8"/>
        <color theme="1"/>
        <rFont val="Tahoma"/>
        <family val="2"/>
      </rPr>
      <t>3743153.200</t>
    </r>
  </si>
  <si>
    <r>
      <t xml:space="preserve">T </t>
    </r>
    <r>
      <rPr>
        <u/>
        <sz val="8"/>
        <color theme="1"/>
        <rFont val="Tahoma"/>
        <family val="2"/>
      </rPr>
      <t>2641188.000</t>
    </r>
  </si>
  <si>
    <r>
      <t xml:space="preserve">TM </t>
    </r>
    <r>
      <rPr>
        <u/>
        <sz val="8"/>
        <color theme="1"/>
        <rFont val="Tahoma"/>
        <family val="2"/>
      </rPr>
      <t>872728440.000</t>
    </r>
  </si>
  <si>
    <r>
      <t xml:space="preserve">T </t>
    </r>
    <r>
      <rPr>
        <u/>
        <sz val="8"/>
        <color rgb="FF0000FF"/>
        <rFont val="Tahoma"/>
        <family val="2"/>
      </rPr>
      <t>3731060.000</t>
    </r>
  </si>
  <si>
    <r>
      <t xml:space="preserve">T </t>
    </r>
    <r>
      <rPr>
        <u/>
        <sz val="8"/>
        <color rgb="FF0000FF"/>
        <rFont val="Tahoma"/>
        <family val="2"/>
      </rPr>
      <t>2634005.800</t>
    </r>
  </si>
  <si>
    <r>
      <t xml:space="preserve">TM </t>
    </r>
    <r>
      <rPr>
        <u/>
        <sz val="8"/>
        <color rgb="FF0000FF"/>
        <rFont val="Tahoma"/>
        <family val="2"/>
      </rPr>
      <t>869905960.000</t>
    </r>
  </si>
  <si>
    <r>
      <t xml:space="preserve">T </t>
    </r>
    <r>
      <rPr>
        <u/>
        <sz val="8"/>
        <color rgb="FF0000FF"/>
        <rFont val="Tahoma"/>
        <family val="2"/>
      </rPr>
      <t>14817.572</t>
    </r>
  </si>
  <si>
    <r>
      <t xml:space="preserve">T </t>
    </r>
    <r>
      <rPr>
        <u/>
        <sz val="8"/>
        <color rgb="FF0000FF"/>
        <rFont val="Tahoma"/>
        <family val="2"/>
      </rPr>
      <t>6391.600</t>
    </r>
  </si>
  <si>
    <r>
      <t xml:space="preserve">TM </t>
    </r>
    <r>
      <rPr>
        <u/>
        <sz val="8"/>
        <color rgb="FF0000FF"/>
        <rFont val="Tahoma"/>
        <family val="2"/>
      </rPr>
      <t>2581426.600</t>
    </r>
  </si>
  <si>
    <r>
      <t xml:space="preserve">T </t>
    </r>
    <r>
      <rPr>
        <u/>
        <sz val="8"/>
        <color rgb="FF0000FF"/>
        <rFont val="Tahoma"/>
        <family val="2"/>
      </rPr>
      <t>0.397</t>
    </r>
  </si>
  <si>
    <r>
      <t xml:space="preserve">T </t>
    </r>
    <r>
      <rPr>
        <u/>
        <sz val="8"/>
        <color theme="1"/>
        <rFont val="Tahoma"/>
        <family val="2"/>
      </rPr>
      <t>6166085.200</t>
    </r>
  </si>
  <si>
    <r>
      <t xml:space="preserve">TM </t>
    </r>
    <r>
      <rPr>
        <u/>
        <sz val="8"/>
        <color theme="1"/>
        <rFont val="Tahoma"/>
        <family val="2"/>
      </rPr>
      <t>2827734.000</t>
    </r>
  </si>
  <si>
    <r>
      <t xml:space="preserve">T </t>
    </r>
    <r>
      <rPr>
        <u/>
        <sz val="8"/>
        <color theme="1"/>
        <rFont val="Tahoma"/>
        <family val="2"/>
      </rPr>
      <t>6126500.900</t>
    </r>
  </si>
  <si>
    <r>
      <t xml:space="preserve">TM </t>
    </r>
    <r>
      <rPr>
        <u/>
        <sz val="8"/>
        <color theme="1"/>
        <rFont val="Tahoma"/>
        <family val="2"/>
      </rPr>
      <t>2802242.600</t>
    </r>
  </si>
  <si>
    <r>
      <t xml:space="preserve">T </t>
    </r>
    <r>
      <rPr>
        <u/>
        <sz val="8"/>
        <color theme="1"/>
        <rFont val="Tahoma"/>
        <family val="2"/>
      </rPr>
      <t>6148478.600</t>
    </r>
  </si>
  <si>
    <r>
      <t xml:space="preserve">TM </t>
    </r>
    <r>
      <rPr>
        <u/>
        <sz val="8"/>
        <color theme="1"/>
        <rFont val="Tahoma"/>
        <family val="2"/>
      </rPr>
      <t>2834316.000</t>
    </r>
  </si>
  <si>
    <r>
      <t xml:space="preserve">T </t>
    </r>
    <r>
      <rPr>
        <u/>
        <sz val="8"/>
        <color rgb="FF0000FF"/>
        <rFont val="Tahoma"/>
        <family val="2"/>
      </rPr>
      <t>6147021.600</t>
    </r>
  </si>
  <si>
    <r>
      <t xml:space="preserve">TM </t>
    </r>
    <r>
      <rPr>
        <u/>
        <sz val="8"/>
        <color rgb="FF0000FF"/>
        <rFont val="Tahoma"/>
        <family val="2"/>
      </rPr>
      <t>2821430.900</t>
    </r>
  </si>
  <si>
    <r>
      <t xml:space="preserve">T </t>
    </r>
    <r>
      <rPr>
        <u/>
        <sz val="8"/>
        <color rgb="FF0000FF"/>
        <rFont val="Tahoma"/>
        <family val="2"/>
      </rPr>
      <t>19832.330</t>
    </r>
  </si>
  <si>
    <r>
      <t xml:space="preserve">TM </t>
    </r>
    <r>
      <rPr>
        <u/>
        <sz val="8"/>
        <color rgb="FF0000FF"/>
        <rFont val="Tahoma"/>
        <family val="2"/>
      </rPr>
      <t>16940.270</t>
    </r>
  </si>
  <si>
    <r>
      <t xml:space="preserve">TM </t>
    </r>
    <r>
      <rPr>
        <u/>
        <sz val="8"/>
        <color rgb="FF0000FF"/>
        <rFont val="Tahoma"/>
        <family val="2"/>
      </rPr>
      <t>0.600</t>
    </r>
  </si>
  <si>
    <r>
      <t xml:space="preserve">T </t>
    </r>
    <r>
      <rPr>
        <u/>
        <sz val="8"/>
        <color theme="1"/>
        <rFont val="Tahoma"/>
        <family val="2"/>
      </rPr>
      <t>8027018.500</t>
    </r>
  </si>
  <si>
    <r>
      <t xml:space="preserve">T </t>
    </r>
    <r>
      <rPr>
        <u/>
        <sz val="8"/>
        <color theme="1"/>
        <rFont val="Tahoma"/>
        <family val="2"/>
      </rPr>
      <t>7928386.400</t>
    </r>
  </si>
  <si>
    <r>
      <t xml:space="preserve">T </t>
    </r>
    <r>
      <rPr>
        <u/>
        <sz val="8"/>
        <color theme="1"/>
        <rFont val="Tahoma"/>
        <family val="2"/>
      </rPr>
      <t>7985407.800</t>
    </r>
  </si>
  <si>
    <r>
      <t xml:space="preserve">T </t>
    </r>
    <r>
      <rPr>
        <u/>
        <sz val="8"/>
        <color rgb="FF0000FF"/>
        <rFont val="Tahoma"/>
        <family val="2"/>
      </rPr>
      <t>7980270.900</t>
    </r>
  </si>
  <si>
    <r>
      <t xml:space="preserve">T </t>
    </r>
    <r>
      <rPr>
        <u/>
        <sz val="8"/>
        <color rgb="FF0000FF"/>
        <rFont val="Tahoma"/>
        <family val="2"/>
      </rPr>
      <t>49516.298</t>
    </r>
  </si>
  <si>
    <r>
      <t xml:space="preserve">T </t>
    </r>
    <r>
      <rPr>
        <u/>
        <sz val="8"/>
        <color theme="1"/>
        <rFont val="Tahoma"/>
        <family val="2"/>
      </rPr>
      <t>8624457.900</t>
    </r>
  </si>
  <si>
    <r>
      <t xml:space="preserve">T </t>
    </r>
    <r>
      <rPr>
        <u/>
        <sz val="8"/>
        <color theme="1"/>
        <rFont val="Tahoma"/>
        <family val="2"/>
      </rPr>
      <t>8554759.500</t>
    </r>
  </si>
  <si>
    <r>
      <t xml:space="preserve">T </t>
    </r>
    <r>
      <rPr>
        <u/>
        <sz val="8"/>
        <color theme="1"/>
        <rFont val="Tahoma"/>
        <family val="2"/>
      </rPr>
      <t>8635819.200</t>
    </r>
  </si>
  <si>
    <r>
      <t xml:space="preserve">T </t>
    </r>
    <r>
      <rPr>
        <u/>
        <sz val="8"/>
        <color rgb="FF0000FF"/>
        <rFont val="Tahoma"/>
        <family val="2"/>
      </rPr>
      <t>8605012.200</t>
    </r>
  </si>
  <si>
    <r>
      <t xml:space="preserve">T </t>
    </r>
    <r>
      <rPr>
        <u/>
        <sz val="8"/>
        <color rgb="FF0000FF"/>
        <rFont val="Tahoma"/>
        <family val="2"/>
      </rPr>
      <t>43889.259</t>
    </r>
  </si>
  <si>
    <r>
      <t xml:space="preserve">T </t>
    </r>
    <r>
      <rPr>
        <u/>
        <sz val="8"/>
        <color theme="1"/>
        <rFont val="Tahoma"/>
        <family val="2"/>
      </rPr>
      <t>1758891.800</t>
    </r>
  </si>
  <si>
    <r>
      <t xml:space="preserve">T </t>
    </r>
    <r>
      <rPr>
        <u/>
        <sz val="8"/>
        <color theme="1"/>
        <rFont val="Tahoma"/>
        <family val="2"/>
      </rPr>
      <t>2863351.900</t>
    </r>
  </si>
  <si>
    <r>
      <t xml:space="preserve">T </t>
    </r>
    <r>
      <rPr>
        <u/>
        <sz val="8"/>
        <color theme="1"/>
        <rFont val="Tahoma"/>
        <family val="2"/>
      </rPr>
      <t>2684495.200</t>
    </r>
  </si>
  <si>
    <r>
      <t xml:space="preserve">TM </t>
    </r>
    <r>
      <rPr>
        <u/>
        <sz val="8"/>
        <color theme="1"/>
        <rFont val="Tahoma"/>
        <family val="2"/>
      </rPr>
      <t>522001630.000</t>
    </r>
  </si>
  <si>
    <r>
      <t xml:space="preserve">T </t>
    </r>
    <r>
      <rPr>
        <u/>
        <sz val="8"/>
        <color theme="1"/>
        <rFont val="Tahoma"/>
        <family val="2"/>
      </rPr>
      <t>1764683.600</t>
    </r>
  </si>
  <si>
    <r>
      <t xml:space="preserve">T </t>
    </r>
    <r>
      <rPr>
        <u/>
        <sz val="8"/>
        <color theme="1"/>
        <rFont val="Tahoma"/>
        <family val="2"/>
      </rPr>
      <t>2854574.200</t>
    </r>
  </si>
  <si>
    <r>
      <t xml:space="preserve">T </t>
    </r>
    <r>
      <rPr>
        <u/>
        <sz val="8"/>
        <color theme="1"/>
        <rFont val="Tahoma"/>
        <family val="2"/>
      </rPr>
      <t>2697282.900</t>
    </r>
  </si>
  <si>
    <r>
      <t xml:space="preserve">TM </t>
    </r>
    <r>
      <rPr>
        <u/>
        <sz val="8"/>
        <color theme="1"/>
        <rFont val="Tahoma"/>
        <family val="2"/>
      </rPr>
      <t>525694700.000</t>
    </r>
  </si>
  <si>
    <r>
      <t xml:space="preserve">T </t>
    </r>
    <r>
      <rPr>
        <u/>
        <sz val="8"/>
        <color theme="1"/>
        <rFont val="Tahoma"/>
        <family val="2"/>
      </rPr>
      <t>1775091.900</t>
    </r>
  </si>
  <si>
    <r>
      <t xml:space="preserve">T </t>
    </r>
    <r>
      <rPr>
        <u/>
        <sz val="8"/>
        <color theme="1"/>
        <rFont val="Tahoma"/>
        <family val="2"/>
      </rPr>
      <t>2871557.500</t>
    </r>
  </si>
  <si>
    <r>
      <t xml:space="preserve">T </t>
    </r>
    <r>
      <rPr>
        <u/>
        <sz val="8"/>
        <color theme="1"/>
        <rFont val="Tahoma"/>
        <family val="2"/>
      </rPr>
      <t>2700810.900</t>
    </r>
  </si>
  <si>
    <r>
      <t xml:space="preserve">TM </t>
    </r>
    <r>
      <rPr>
        <u/>
        <sz val="8"/>
        <color theme="1"/>
        <rFont val="Tahoma"/>
        <family val="2"/>
      </rPr>
      <t>528329720.000</t>
    </r>
  </si>
  <si>
    <r>
      <t xml:space="preserve">T </t>
    </r>
    <r>
      <rPr>
        <u/>
        <sz val="8"/>
        <color rgb="FF0000FF"/>
        <rFont val="Tahoma"/>
        <family val="2"/>
      </rPr>
      <t>1766222.400</t>
    </r>
  </si>
  <si>
    <r>
      <t xml:space="preserve">T </t>
    </r>
    <r>
      <rPr>
        <u/>
        <sz val="8"/>
        <color rgb="FF0000FF"/>
        <rFont val="Tahoma"/>
        <family val="2"/>
      </rPr>
      <t>2863161.200</t>
    </r>
  </si>
  <si>
    <r>
      <t xml:space="preserve">T </t>
    </r>
    <r>
      <rPr>
        <u/>
        <sz val="8"/>
        <color rgb="FF0000FF"/>
        <rFont val="Tahoma"/>
        <family val="2"/>
      </rPr>
      <t>2694196.400</t>
    </r>
  </si>
  <si>
    <r>
      <t xml:space="preserve">TM </t>
    </r>
    <r>
      <rPr>
        <u/>
        <sz val="8"/>
        <color rgb="FF0000FF"/>
        <rFont val="Tahoma"/>
        <family val="2"/>
      </rPr>
      <t>525342020.000</t>
    </r>
  </si>
  <si>
    <r>
      <t xml:space="preserve">T </t>
    </r>
    <r>
      <rPr>
        <u/>
        <sz val="8"/>
        <color rgb="FF0000FF"/>
        <rFont val="Tahoma"/>
        <family val="2"/>
      </rPr>
      <t>8208.970</t>
    </r>
  </si>
  <si>
    <r>
      <t xml:space="preserve">T </t>
    </r>
    <r>
      <rPr>
        <u/>
        <sz val="8"/>
        <color rgb="FF0000FF"/>
        <rFont val="Tahoma"/>
        <family val="2"/>
      </rPr>
      <t>8493.250</t>
    </r>
  </si>
  <si>
    <r>
      <t xml:space="preserve">T </t>
    </r>
    <r>
      <rPr>
        <u/>
        <sz val="8"/>
        <color rgb="FF0000FF"/>
        <rFont val="Tahoma"/>
        <family val="2"/>
      </rPr>
      <t>8584.623</t>
    </r>
  </si>
  <si>
    <r>
      <t xml:space="preserve">TM </t>
    </r>
    <r>
      <rPr>
        <u/>
        <sz val="8"/>
        <color rgb="FF0000FF"/>
        <rFont val="Tahoma"/>
        <family val="2"/>
      </rPr>
      <t>3178755.500</t>
    </r>
  </si>
  <si>
    <r>
      <t xml:space="preserve">T </t>
    </r>
    <r>
      <rPr>
        <u/>
        <sz val="8"/>
        <color rgb="FF0000FF"/>
        <rFont val="Tahoma"/>
        <family val="2"/>
      </rPr>
      <t>0.465</t>
    </r>
  </si>
  <si>
    <r>
      <t xml:space="preserve">TM </t>
    </r>
    <r>
      <rPr>
        <u/>
        <sz val="8"/>
        <color rgb="FF0000FF"/>
        <rFont val="Tahoma"/>
        <family val="2"/>
      </rPr>
      <t>0.605</t>
    </r>
  </si>
  <si>
    <r>
      <t xml:space="preserve">T </t>
    </r>
    <r>
      <rPr>
        <u/>
        <sz val="8"/>
        <color theme="1"/>
        <rFont val="Tahoma"/>
        <family val="2"/>
      </rPr>
      <t>6278074.000</t>
    </r>
  </si>
  <si>
    <r>
      <t xml:space="preserve">T </t>
    </r>
    <r>
      <rPr>
        <u/>
        <sz val="8"/>
        <color theme="1"/>
        <rFont val="Tahoma"/>
        <family val="2"/>
      </rPr>
      <t>6256153.300</t>
    </r>
  </si>
  <si>
    <r>
      <t xml:space="preserve">T </t>
    </r>
    <r>
      <rPr>
        <u/>
        <sz val="8"/>
        <color theme="1"/>
        <rFont val="Tahoma"/>
        <family val="2"/>
      </rPr>
      <t>6276381.200</t>
    </r>
  </si>
  <si>
    <r>
      <t xml:space="preserve">T </t>
    </r>
    <r>
      <rPr>
        <u/>
        <sz val="8"/>
        <color rgb="FF0000FF"/>
        <rFont val="Tahoma"/>
        <family val="2"/>
      </rPr>
      <t>6270202.800</t>
    </r>
  </si>
  <si>
    <r>
      <t xml:space="preserve">T </t>
    </r>
    <r>
      <rPr>
        <u/>
        <sz val="8"/>
        <color rgb="FF0000FF"/>
        <rFont val="Tahoma"/>
        <family val="2"/>
      </rPr>
      <t>12196.623</t>
    </r>
  </si>
  <si>
    <r>
      <t xml:space="preserve">T </t>
    </r>
    <r>
      <rPr>
        <u/>
        <sz val="8"/>
        <color theme="1"/>
        <rFont val="Tahoma"/>
        <family val="2"/>
      </rPr>
      <t>8084700.100</t>
    </r>
  </si>
  <si>
    <r>
      <t xml:space="preserve">T </t>
    </r>
    <r>
      <rPr>
        <u/>
        <sz val="8"/>
        <color theme="1"/>
        <rFont val="Tahoma"/>
        <family val="2"/>
      </rPr>
      <t>8093484.400</t>
    </r>
  </si>
  <si>
    <r>
      <t xml:space="preserve">T </t>
    </r>
    <r>
      <rPr>
        <u/>
        <sz val="8"/>
        <color theme="1"/>
        <rFont val="Tahoma"/>
        <family val="2"/>
      </rPr>
      <t>8138267.400</t>
    </r>
  </si>
  <si>
    <r>
      <t xml:space="preserve">T </t>
    </r>
    <r>
      <rPr>
        <u/>
        <sz val="8"/>
        <color rgb="FF0000FF"/>
        <rFont val="Tahoma"/>
        <family val="2"/>
      </rPr>
      <t>8105484.000</t>
    </r>
  </si>
  <si>
    <r>
      <t xml:space="preserve">T </t>
    </r>
    <r>
      <rPr>
        <u/>
        <sz val="8"/>
        <color rgb="FF0000FF"/>
        <rFont val="Tahoma"/>
        <family val="2"/>
      </rPr>
      <t>28729.010</t>
    </r>
  </si>
  <si>
    <r>
      <t xml:space="preserve">T </t>
    </r>
    <r>
      <rPr>
        <u/>
        <sz val="8"/>
        <color theme="1"/>
        <rFont val="Tahoma"/>
        <family val="2"/>
      </rPr>
      <t>8756357.300</t>
    </r>
  </si>
  <si>
    <r>
      <t xml:space="preserve">T </t>
    </r>
    <r>
      <rPr>
        <u/>
        <sz val="8"/>
        <color theme="1"/>
        <rFont val="Tahoma"/>
        <family val="2"/>
      </rPr>
      <t>8692533.200</t>
    </r>
  </si>
  <si>
    <r>
      <t xml:space="preserve">T </t>
    </r>
    <r>
      <rPr>
        <u/>
        <sz val="8"/>
        <color theme="1"/>
        <rFont val="Tahoma"/>
        <family val="2"/>
      </rPr>
      <t>8771822.300</t>
    </r>
  </si>
  <si>
    <r>
      <t xml:space="preserve">T </t>
    </r>
    <r>
      <rPr>
        <u/>
        <sz val="8"/>
        <color rgb="FF0000FF"/>
        <rFont val="Tahoma"/>
        <family val="2"/>
      </rPr>
      <t>8740237.600</t>
    </r>
  </si>
  <si>
    <r>
      <t xml:space="preserve">T </t>
    </r>
    <r>
      <rPr>
        <u/>
        <sz val="8"/>
        <color rgb="FF0000FF"/>
        <rFont val="Tahoma"/>
        <family val="2"/>
      </rPr>
      <t>42030.602</t>
    </r>
  </si>
  <si>
    <r>
      <t xml:space="preserve">T </t>
    </r>
    <r>
      <rPr>
        <u/>
        <sz val="8"/>
        <color theme="1"/>
        <rFont val="Tahoma"/>
        <family val="2"/>
      </rPr>
      <t>1732022.700</t>
    </r>
  </si>
  <si>
    <r>
      <t xml:space="preserve">T </t>
    </r>
    <r>
      <rPr>
        <u/>
        <sz val="8"/>
        <color theme="1"/>
        <rFont val="Tahoma"/>
        <family val="2"/>
      </rPr>
      <t>3060741.600</t>
    </r>
  </si>
  <si>
    <r>
      <t xml:space="preserve">T </t>
    </r>
    <r>
      <rPr>
        <u/>
        <sz val="8"/>
        <color theme="1"/>
        <rFont val="Tahoma"/>
        <family val="2"/>
      </rPr>
      <t>2732111.700</t>
    </r>
  </si>
  <si>
    <r>
      <t xml:space="preserve">TM </t>
    </r>
    <r>
      <rPr>
        <u/>
        <sz val="8"/>
        <color theme="1"/>
        <rFont val="Tahoma"/>
        <family val="2"/>
      </rPr>
      <t>504817190.000</t>
    </r>
  </si>
  <si>
    <r>
      <t xml:space="preserve">T </t>
    </r>
    <r>
      <rPr>
        <u/>
        <sz val="8"/>
        <color theme="1"/>
        <rFont val="Tahoma"/>
        <family val="2"/>
      </rPr>
      <t>1729278.400</t>
    </r>
  </si>
  <si>
    <r>
      <t xml:space="preserve">T </t>
    </r>
    <r>
      <rPr>
        <u/>
        <sz val="8"/>
        <color theme="1"/>
        <rFont val="Tahoma"/>
        <family val="2"/>
      </rPr>
      <t>3076830.000</t>
    </r>
  </si>
  <si>
    <r>
      <t xml:space="preserve">T </t>
    </r>
    <r>
      <rPr>
        <u/>
        <sz val="8"/>
        <color theme="1"/>
        <rFont val="Tahoma"/>
        <family val="2"/>
      </rPr>
      <t>2755691.100</t>
    </r>
  </si>
  <si>
    <r>
      <t xml:space="preserve">TM </t>
    </r>
    <r>
      <rPr>
        <u/>
        <sz val="8"/>
        <color theme="1"/>
        <rFont val="Tahoma"/>
        <family val="2"/>
      </rPr>
      <t>507599320.000</t>
    </r>
  </si>
  <si>
    <r>
      <t xml:space="preserve">T </t>
    </r>
    <r>
      <rPr>
        <u/>
        <sz val="8"/>
        <color theme="1"/>
        <rFont val="Tahoma"/>
        <family val="2"/>
      </rPr>
      <t>1736011.600</t>
    </r>
  </si>
  <si>
    <r>
      <t xml:space="preserve">T </t>
    </r>
    <r>
      <rPr>
        <u/>
        <sz val="8"/>
        <color theme="1"/>
        <rFont val="Tahoma"/>
        <family val="2"/>
      </rPr>
      <t>3079118.800</t>
    </r>
  </si>
  <si>
    <r>
      <t xml:space="preserve">T </t>
    </r>
    <r>
      <rPr>
        <u/>
        <sz val="8"/>
        <color theme="1"/>
        <rFont val="Tahoma"/>
        <family val="2"/>
      </rPr>
      <t>2745369.400</t>
    </r>
  </si>
  <si>
    <r>
      <t xml:space="preserve">TM </t>
    </r>
    <r>
      <rPr>
        <u/>
        <sz val="8"/>
        <color theme="1"/>
        <rFont val="Tahoma"/>
        <family val="2"/>
      </rPr>
      <t>505371240.000</t>
    </r>
  </si>
  <si>
    <r>
      <t xml:space="preserve">T </t>
    </r>
    <r>
      <rPr>
        <u/>
        <sz val="8"/>
        <color rgb="FF0000FF"/>
        <rFont val="Tahoma"/>
        <family val="2"/>
      </rPr>
      <t>1732437.600</t>
    </r>
  </si>
  <si>
    <r>
      <t xml:space="preserve">T </t>
    </r>
    <r>
      <rPr>
        <u/>
        <sz val="8"/>
        <color rgb="FF0000FF"/>
        <rFont val="Tahoma"/>
        <family val="2"/>
      </rPr>
      <t>3072230.100</t>
    </r>
  </si>
  <si>
    <r>
      <t xml:space="preserve">T </t>
    </r>
    <r>
      <rPr>
        <u/>
        <sz val="8"/>
        <color rgb="FF0000FF"/>
        <rFont val="Tahoma"/>
        <family val="2"/>
      </rPr>
      <t>2744390.800</t>
    </r>
  </si>
  <si>
    <r>
      <t xml:space="preserve">TM </t>
    </r>
    <r>
      <rPr>
        <u/>
        <sz val="8"/>
        <color rgb="FF0000FF"/>
        <rFont val="Tahoma"/>
        <family val="2"/>
      </rPr>
      <t>505929250.000</t>
    </r>
  </si>
  <si>
    <r>
      <t xml:space="preserve">T </t>
    </r>
    <r>
      <rPr>
        <u/>
        <sz val="8"/>
        <color rgb="FF0000FF"/>
        <rFont val="Tahoma"/>
        <family val="2"/>
      </rPr>
      <t>3385.726</t>
    </r>
  </si>
  <si>
    <r>
      <t xml:space="preserve">T </t>
    </r>
    <r>
      <rPr>
        <u/>
        <sz val="8"/>
        <color rgb="FF0000FF"/>
        <rFont val="Tahoma"/>
        <family val="2"/>
      </rPr>
      <t>10014.997</t>
    </r>
  </si>
  <si>
    <r>
      <t xml:space="preserve">T </t>
    </r>
    <r>
      <rPr>
        <u/>
        <sz val="8"/>
        <color rgb="FF0000FF"/>
        <rFont val="Tahoma"/>
        <family val="2"/>
      </rPr>
      <t>11820.108</t>
    </r>
  </si>
  <si>
    <r>
      <t xml:space="preserve">TM </t>
    </r>
    <r>
      <rPr>
        <u/>
        <sz val="8"/>
        <color rgb="FF0000FF"/>
        <rFont val="Tahoma"/>
        <family val="2"/>
      </rPr>
      <t>1472615.300</t>
    </r>
  </si>
  <si>
    <r>
      <t xml:space="preserve">T </t>
    </r>
    <r>
      <rPr>
        <u/>
        <sz val="8"/>
        <color rgb="FF0000FF"/>
        <rFont val="Tahoma"/>
        <family val="2"/>
      </rPr>
      <t>0.326</t>
    </r>
  </si>
  <si>
    <r>
      <t xml:space="preserve">TM </t>
    </r>
    <r>
      <rPr>
        <u/>
        <sz val="8"/>
        <color rgb="FF0000FF"/>
        <rFont val="Tahoma"/>
        <family val="2"/>
      </rPr>
      <t>0.291</t>
    </r>
  </si>
  <si>
    <r>
      <t xml:space="preserve">T </t>
    </r>
    <r>
      <rPr>
        <u/>
        <sz val="8"/>
        <color theme="1"/>
        <rFont val="Tahoma"/>
        <family val="2"/>
      </rPr>
      <t>6368277.900</t>
    </r>
  </si>
  <si>
    <r>
      <t xml:space="preserve">T </t>
    </r>
    <r>
      <rPr>
        <u/>
        <sz val="8"/>
        <color theme="1"/>
        <rFont val="Tahoma"/>
        <family val="2"/>
      </rPr>
      <t>6363235.200</t>
    </r>
  </si>
  <si>
    <r>
      <t xml:space="preserve">T </t>
    </r>
    <r>
      <rPr>
        <u/>
        <sz val="8"/>
        <color theme="1"/>
        <rFont val="Tahoma"/>
        <family val="2"/>
      </rPr>
      <t>6320279.600</t>
    </r>
  </si>
  <si>
    <r>
      <t xml:space="preserve">T </t>
    </r>
    <r>
      <rPr>
        <u/>
        <sz val="8"/>
        <color rgb="FF0000FF"/>
        <rFont val="Tahoma"/>
        <family val="2"/>
      </rPr>
      <t>6350597.600</t>
    </r>
  </si>
  <si>
    <r>
      <t xml:space="preserve">T </t>
    </r>
    <r>
      <rPr>
        <u/>
        <sz val="8"/>
        <color rgb="FF0000FF"/>
        <rFont val="Tahoma"/>
        <family val="2"/>
      </rPr>
      <t>26376.903</t>
    </r>
  </si>
  <si>
    <r>
      <t xml:space="preserve">T </t>
    </r>
    <r>
      <rPr>
        <u/>
        <sz val="8"/>
        <color theme="1"/>
        <rFont val="Tahoma"/>
        <family val="2"/>
      </rPr>
      <t>8220804.400</t>
    </r>
  </si>
  <si>
    <r>
      <t xml:space="preserve">T </t>
    </r>
    <r>
      <rPr>
        <u/>
        <sz val="8"/>
        <color theme="1"/>
        <rFont val="Tahoma"/>
        <family val="2"/>
      </rPr>
      <t>8240571.100</t>
    </r>
  </si>
  <si>
    <r>
      <t xml:space="preserve">T </t>
    </r>
    <r>
      <rPr>
        <u/>
        <sz val="8"/>
        <color theme="1"/>
        <rFont val="Tahoma"/>
        <family val="2"/>
      </rPr>
      <t>8233872.100</t>
    </r>
  </si>
  <si>
    <r>
      <t xml:space="preserve">T </t>
    </r>
    <r>
      <rPr>
        <u/>
        <sz val="8"/>
        <color rgb="FF0000FF"/>
        <rFont val="Tahoma"/>
        <family val="2"/>
      </rPr>
      <t>8231749.200</t>
    </r>
  </si>
  <si>
    <r>
      <t xml:space="preserve">T </t>
    </r>
    <r>
      <rPr>
        <u/>
        <sz val="8"/>
        <color rgb="FF0000FF"/>
        <rFont val="Tahoma"/>
        <family val="2"/>
      </rPr>
      <t>10052.887</t>
    </r>
  </si>
  <si>
    <r>
      <t xml:space="preserve">T </t>
    </r>
    <r>
      <rPr>
        <u/>
        <sz val="8"/>
        <color theme="1"/>
        <rFont val="Tahoma"/>
        <family val="2"/>
      </rPr>
      <t>8811476.000</t>
    </r>
  </si>
  <si>
    <r>
      <t xml:space="preserve">T </t>
    </r>
    <r>
      <rPr>
        <u/>
        <sz val="8"/>
        <color theme="1"/>
        <rFont val="Tahoma"/>
        <family val="2"/>
      </rPr>
      <t>8813412.600</t>
    </r>
  </si>
  <si>
    <r>
      <t xml:space="preserve">T </t>
    </r>
    <r>
      <rPr>
        <u/>
        <sz val="8"/>
        <color theme="1"/>
        <rFont val="Tahoma"/>
        <family val="2"/>
      </rPr>
      <t>8757399.400</t>
    </r>
  </si>
  <si>
    <r>
      <t xml:space="preserve">T </t>
    </r>
    <r>
      <rPr>
        <u/>
        <sz val="8"/>
        <color rgb="FF0000FF"/>
        <rFont val="Tahoma"/>
        <family val="2"/>
      </rPr>
      <t>8794096.000</t>
    </r>
  </si>
  <si>
    <r>
      <t xml:space="preserve">T </t>
    </r>
    <r>
      <rPr>
        <u/>
        <sz val="8"/>
        <color rgb="FF0000FF"/>
        <rFont val="Tahoma"/>
        <family val="2"/>
      </rPr>
      <t>31794.949</t>
    </r>
  </si>
  <si>
    <r>
      <t xml:space="preserve">T </t>
    </r>
    <r>
      <rPr>
        <u/>
        <sz val="8"/>
        <color theme="1"/>
        <rFont val="Tahoma"/>
        <family val="2"/>
      </rPr>
      <t>2793919.800</t>
    </r>
  </si>
  <si>
    <r>
      <t xml:space="preserve">T </t>
    </r>
    <r>
      <rPr>
        <u/>
        <sz val="8"/>
        <color theme="1"/>
        <rFont val="Tahoma"/>
        <family val="2"/>
      </rPr>
      <t>2812866.300</t>
    </r>
  </si>
  <si>
    <r>
      <t xml:space="preserve">T </t>
    </r>
    <r>
      <rPr>
        <u/>
        <sz val="8"/>
        <color theme="1"/>
        <rFont val="Tahoma"/>
        <family val="2"/>
      </rPr>
      <t>2798937.200</t>
    </r>
  </si>
  <si>
    <r>
      <t xml:space="preserve">T </t>
    </r>
    <r>
      <rPr>
        <u/>
        <sz val="8"/>
        <color rgb="FF0000FF"/>
        <rFont val="Tahoma"/>
        <family val="2"/>
      </rPr>
      <t>2801907.800</t>
    </r>
  </si>
  <si>
    <r>
      <t xml:space="preserve">T </t>
    </r>
    <r>
      <rPr>
        <u/>
        <sz val="8"/>
        <color rgb="FF0000FF"/>
        <rFont val="Tahoma"/>
        <family val="2"/>
      </rPr>
      <t>9816.349</t>
    </r>
  </si>
  <si>
    <r>
      <t xml:space="preserve">T </t>
    </r>
    <r>
      <rPr>
        <u/>
        <sz val="8"/>
        <color theme="1"/>
        <rFont val="Tahoma"/>
        <family val="2"/>
      </rPr>
      <t>6438411.100</t>
    </r>
  </si>
  <si>
    <r>
      <t xml:space="preserve">T </t>
    </r>
    <r>
      <rPr>
        <u/>
        <sz val="8"/>
        <color theme="1"/>
        <rFont val="Tahoma"/>
        <family val="2"/>
      </rPr>
      <t>6503308.700</t>
    </r>
  </si>
  <si>
    <r>
      <t xml:space="preserve">T </t>
    </r>
    <r>
      <rPr>
        <u/>
        <sz val="8"/>
        <color theme="1"/>
        <rFont val="Tahoma"/>
        <family val="2"/>
      </rPr>
      <t>6459653.200</t>
    </r>
  </si>
  <si>
    <r>
      <t xml:space="preserve">T </t>
    </r>
    <r>
      <rPr>
        <u/>
        <sz val="8"/>
        <color rgb="FF0000FF"/>
        <rFont val="Tahoma"/>
        <family val="2"/>
      </rPr>
      <t>6467124.300</t>
    </r>
  </si>
  <si>
    <r>
      <t xml:space="preserve">T </t>
    </r>
    <r>
      <rPr>
        <u/>
        <sz val="8"/>
        <color rgb="FF0000FF"/>
        <rFont val="Tahoma"/>
        <family val="2"/>
      </rPr>
      <t>33087.616</t>
    </r>
  </si>
  <si>
    <r>
      <t xml:space="preserve">T </t>
    </r>
    <r>
      <rPr>
        <u/>
        <sz val="8"/>
        <color theme="1"/>
        <rFont val="Tahoma"/>
        <family val="2"/>
      </rPr>
      <t>8307447.600</t>
    </r>
  </si>
  <si>
    <r>
      <t xml:space="preserve">T </t>
    </r>
    <r>
      <rPr>
        <u/>
        <sz val="8"/>
        <color theme="1"/>
        <rFont val="Tahoma"/>
        <family val="2"/>
      </rPr>
      <t>8304267.300</t>
    </r>
  </si>
  <si>
    <r>
      <t xml:space="preserve">T </t>
    </r>
    <r>
      <rPr>
        <u/>
        <sz val="8"/>
        <color theme="1"/>
        <rFont val="Tahoma"/>
        <family val="2"/>
      </rPr>
      <t>8290458.800</t>
    </r>
  </si>
  <si>
    <r>
      <t xml:space="preserve">T </t>
    </r>
    <r>
      <rPr>
        <u/>
        <sz val="8"/>
        <color rgb="FF0000FF"/>
        <rFont val="Tahoma"/>
        <family val="2"/>
      </rPr>
      <t>8300724.600</t>
    </r>
  </si>
  <si>
    <r>
      <t xml:space="preserve">T </t>
    </r>
    <r>
      <rPr>
        <u/>
        <sz val="8"/>
        <color rgb="FF0000FF"/>
        <rFont val="Tahoma"/>
        <family val="2"/>
      </rPr>
      <t>9031.530</t>
    </r>
  </si>
  <si>
    <r>
      <t xml:space="preserve">T </t>
    </r>
    <r>
      <rPr>
        <u/>
        <sz val="8"/>
        <color theme="1"/>
        <rFont val="Tahoma"/>
        <family val="2"/>
      </rPr>
      <t>8825179.600</t>
    </r>
  </si>
  <si>
    <r>
      <t xml:space="preserve">T </t>
    </r>
    <r>
      <rPr>
        <u/>
        <sz val="8"/>
        <color theme="1"/>
        <rFont val="Tahoma"/>
        <family val="2"/>
      </rPr>
      <t>8862122.100</t>
    </r>
  </si>
  <si>
    <r>
      <t xml:space="preserve">T </t>
    </r>
    <r>
      <rPr>
        <u/>
        <sz val="8"/>
        <color theme="1"/>
        <rFont val="Tahoma"/>
        <family val="2"/>
      </rPr>
      <t>8857870.900</t>
    </r>
  </si>
  <si>
    <r>
      <t xml:space="preserve">T </t>
    </r>
    <r>
      <rPr>
        <u/>
        <sz val="8"/>
        <color rgb="FF0000FF"/>
        <rFont val="Tahoma"/>
        <family val="2"/>
      </rPr>
      <t>8848390.900</t>
    </r>
  </si>
  <si>
    <r>
      <t xml:space="preserve">T </t>
    </r>
    <r>
      <rPr>
        <u/>
        <sz val="8"/>
        <color rgb="FF0000FF"/>
        <rFont val="Tahoma"/>
        <family val="2"/>
      </rPr>
      <t>20213.624</t>
    </r>
  </si>
  <si>
    <r>
      <t xml:space="preserve">T </t>
    </r>
    <r>
      <rPr>
        <u/>
        <sz val="8"/>
        <color theme="1"/>
        <rFont val="Tahoma"/>
        <family val="2"/>
      </rPr>
      <t>2840236.200</t>
    </r>
  </si>
  <si>
    <r>
      <t xml:space="preserve">T </t>
    </r>
    <r>
      <rPr>
        <u/>
        <sz val="8"/>
        <color theme="1"/>
        <rFont val="Tahoma"/>
        <family val="2"/>
      </rPr>
      <t>2856478.700</t>
    </r>
  </si>
  <si>
    <r>
      <t xml:space="preserve">T </t>
    </r>
    <r>
      <rPr>
        <u/>
        <sz val="8"/>
        <color theme="1"/>
        <rFont val="Tahoma"/>
        <family val="2"/>
      </rPr>
      <t>2839815.100</t>
    </r>
  </si>
  <si>
    <r>
      <t xml:space="preserve">T </t>
    </r>
    <r>
      <rPr>
        <u/>
        <sz val="8"/>
        <color rgb="FF0000FF"/>
        <rFont val="Tahoma"/>
        <family val="2"/>
      </rPr>
      <t>2845510.000</t>
    </r>
  </si>
  <si>
    <r>
      <t xml:space="preserve">T </t>
    </r>
    <r>
      <rPr>
        <u/>
        <sz val="8"/>
        <color rgb="FF0000FF"/>
        <rFont val="Tahoma"/>
        <family val="2"/>
      </rPr>
      <t>9501.514</t>
    </r>
  </si>
  <si>
    <r>
      <t xml:space="preserve">T </t>
    </r>
    <r>
      <rPr>
        <u/>
        <sz val="8"/>
        <color theme="1"/>
        <rFont val="Tahoma"/>
        <family val="2"/>
      </rPr>
      <t>6574463.300</t>
    </r>
  </si>
  <si>
    <r>
      <t xml:space="preserve">T </t>
    </r>
    <r>
      <rPr>
        <u/>
        <sz val="8"/>
        <color theme="1"/>
        <rFont val="Tahoma"/>
        <family val="2"/>
      </rPr>
      <t>6578841.700</t>
    </r>
  </si>
  <si>
    <r>
      <t xml:space="preserve">T </t>
    </r>
    <r>
      <rPr>
        <u/>
        <sz val="8"/>
        <color theme="1"/>
        <rFont val="Tahoma"/>
        <family val="2"/>
      </rPr>
      <t>6577477.500</t>
    </r>
  </si>
  <si>
    <r>
      <t xml:space="preserve">T </t>
    </r>
    <r>
      <rPr>
        <u/>
        <sz val="8"/>
        <color rgb="FF0000FF"/>
        <rFont val="Tahoma"/>
        <family val="2"/>
      </rPr>
      <t>6576927.500</t>
    </r>
  </si>
  <si>
    <r>
      <t xml:space="preserve">T </t>
    </r>
    <r>
      <rPr>
        <u/>
        <sz val="8"/>
        <color rgb="FF0000FF"/>
        <rFont val="Tahoma"/>
        <family val="2"/>
      </rPr>
      <t>2240.421</t>
    </r>
  </si>
  <si>
    <r>
      <t xml:space="preserve">T </t>
    </r>
    <r>
      <rPr>
        <u/>
        <sz val="8"/>
        <color theme="1"/>
        <rFont val="Tahoma"/>
        <family val="2"/>
      </rPr>
      <t>8385185.800</t>
    </r>
  </si>
  <si>
    <r>
      <t xml:space="preserve">T </t>
    </r>
    <r>
      <rPr>
        <u/>
        <sz val="8"/>
        <color theme="1"/>
        <rFont val="Tahoma"/>
        <family val="2"/>
      </rPr>
      <t>8379026.400</t>
    </r>
  </si>
  <si>
    <r>
      <t xml:space="preserve">T </t>
    </r>
    <r>
      <rPr>
        <u/>
        <sz val="8"/>
        <color theme="1"/>
        <rFont val="Tahoma"/>
        <family val="2"/>
      </rPr>
      <t>8320354.400</t>
    </r>
  </si>
  <si>
    <r>
      <t xml:space="preserve">T </t>
    </r>
    <r>
      <rPr>
        <u/>
        <sz val="8"/>
        <color rgb="FF0000FF"/>
        <rFont val="Tahoma"/>
        <family val="2"/>
      </rPr>
      <t>8361522.200</t>
    </r>
  </si>
  <si>
    <r>
      <t xml:space="preserve">T </t>
    </r>
    <r>
      <rPr>
        <u/>
        <sz val="8"/>
        <color rgb="FF0000FF"/>
        <rFont val="Tahoma"/>
        <family val="2"/>
      </rPr>
      <t>35785.158</t>
    </r>
  </si>
  <si>
    <r>
      <t xml:space="preserve">T </t>
    </r>
    <r>
      <rPr>
        <u/>
        <sz val="8"/>
        <color theme="1"/>
        <rFont val="Tahoma"/>
        <family val="2"/>
      </rPr>
      <t>8904358.000</t>
    </r>
  </si>
  <si>
    <r>
      <t xml:space="preserve">T </t>
    </r>
    <r>
      <rPr>
        <u/>
        <sz val="8"/>
        <color theme="1"/>
        <rFont val="Tahoma"/>
        <family val="2"/>
      </rPr>
      <t>8983481.000</t>
    </r>
  </si>
  <si>
    <r>
      <t xml:space="preserve">T </t>
    </r>
    <r>
      <rPr>
        <u/>
        <sz val="8"/>
        <color theme="1"/>
        <rFont val="Tahoma"/>
        <family val="2"/>
      </rPr>
      <t>8931128.900</t>
    </r>
  </si>
  <si>
    <r>
      <t xml:space="preserve">T </t>
    </r>
    <r>
      <rPr>
        <u/>
        <sz val="8"/>
        <color rgb="FF0000FF"/>
        <rFont val="Tahoma"/>
        <family val="2"/>
      </rPr>
      <t>8939656.000</t>
    </r>
  </si>
  <si>
    <r>
      <t xml:space="preserve">T </t>
    </r>
    <r>
      <rPr>
        <u/>
        <sz val="8"/>
        <color rgb="FF0000FF"/>
        <rFont val="Tahoma"/>
        <family val="2"/>
      </rPr>
      <t>40244.844</t>
    </r>
  </si>
  <si>
    <r>
      <t xml:space="preserve">T </t>
    </r>
    <r>
      <rPr>
        <u/>
        <sz val="8"/>
        <color theme="1"/>
        <rFont val="Tahoma"/>
        <family val="2"/>
      </rPr>
      <t>4120176.100</t>
    </r>
  </si>
  <si>
    <r>
      <t xml:space="preserve">T </t>
    </r>
    <r>
      <rPr>
        <u/>
        <sz val="8"/>
        <color theme="1"/>
        <rFont val="Tahoma"/>
        <family val="2"/>
      </rPr>
      <t>2748909.700</t>
    </r>
  </si>
  <si>
    <r>
      <t xml:space="preserve">TM </t>
    </r>
    <r>
      <rPr>
        <u/>
        <sz val="8"/>
        <color theme="1"/>
        <rFont val="Tahoma"/>
        <family val="2"/>
      </rPr>
      <t>1016952100.000</t>
    </r>
  </si>
  <si>
    <r>
      <t xml:space="preserve">T </t>
    </r>
    <r>
      <rPr>
        <u/>
        <sz val="8"/>
        <color theme="1"/>
        <rFont val="Tahoma"/>
        <family val="2"/>
      </rPr>
      <t>4067996.600</t>
    </r>
  </si>
  <si>
    <r>
      <t xml:space="preserve">T </t>
    </r>
    <r>
      <rPr>
        <u/>
        <sz val="8"/>
        <color theme="1"/>
        <rFont val="Tahoma"/>
        <family val="2"/>
      </rPr>
      <t>2734010.100</t>
    </r>
  </si>
  <si>
    <r>
      <t xml:space="preserve">TM </t>
    </r>
    <r>
      <rPr>
        <u/>
        <sz val="8"/>
        <color theme="1"/>
        <rFont val="Tahoma"/>
        <family val="2"/>
      </rPr>
      <t>1008610000.000</t>
    </r>
  </si>
  <si>
    <r>
      <t xml:space="preserve">T </t>
    </r>
    <r>
      <rPr>
        <u/>
        <sz val="8"/>
        <color theme="1"/>
        <rFont val="Tahoma"/>
        <family val="2"/>
      </rPr>
      <t>4055864.800</t>
    </r>
  </si>
  <si>
    <r>
      <t xml:space="preserve">T </t>
    </r>
    <r>
      <rPr>
        <u/>
        <sz val="8"/>
        <color theme="1"/>
        <rFont val="Tahoma"/>
        <family val="2"/>
      </rPr>
      <t>2721478.800</t>
    </r>
  </si>
  <si>
    <r>
      <t xml:space="preserve">TM </t>
    </r>
    <r>
      <rPr>
        <u/>
        <sz val="8"/>
        <color theme="1"/>
        <rFont val="Tahoma"/>
        <family val="2"/>
      </rPr>
      <t>1003360600.000</t>
    </r>
  </si>
  <si>
    <r>
      <t xml:space="preserve">T </t>
    </r>
    <r>
      <rPr>
        <u/>
        <sz val="8"/>
        <color rgb="FF0000FF"/>
        <rFont val="Tahoma"/>
        <family val="2"/>
      </rPr>
      <t>4081345.900</t>
    </r>
  </si>
  <si>
    <r>
      <t xml:space="preserve">T </t>
    </r>
    <r>
      <rPr>
        <u/>
        <sz val="8"/>
        <color rgb="FF0000FF"/>
        <rFont val="Tahoma"/>
        <family val="2"/>
      </rPr>
      <t>2734799.500</t>
    </r>
  </si>
  <si>
    <r>
      <t xml:space="preserve">TM </t>
    </r>
    <r>
      <rPr>
        <u/>
        <sz val="8"/>
        <color rgb="FF0000FF"/>
        <rFont val="Tahoma"/>
        <family val="2"/>
      </rPr>
      <t>1009640900.000</t>
    </r>
  </si>
  <si>
    <r>
      <t xml:space="preserve">T </t>
    </r>
    <r>
      <rPr>
        <u/>
        <sz val="8"/>
        <color rgb="FF0000FF"/>
        <rFont val="Tahoma"/>
        <family val="2"/>
      </rPr>
      <t>34170.693</t>
    </r>
  </si>
  <si>
    <r>
      <t xml:space="preserve">T </t>
    </r>
    <r>
      <rPr>
        <u/>
        <sz val="8"/>
        <color rgb="FF0000FF"/>
        <rFont val="Tahoma"/>
        <family val="2"/>
      </rPr>
      <t>13732.492</t>
    </r>
  </si>
  <si>
    <r>
      <t xml:space="preserve">TM </t>
    </r>
    <r>
      <rPr>
        <u/>
        <sz val="8"/>
        <color rgb="FF0000FF"/>
        <rFont val="Tahoma"/>
        <family val="2"/>
      </rPr>
      <t>6854173.300</t>
    </r>
  </si>
  <si>
    <r>
      <t xml:space="preserve">T </t>
    </r>
    <r>
      <rPr>
        <u/>
        <sz val="8"/>
        <color rgb="FF0000FF"/>
        <rFont val="Tahoma"/>
        <family val="2"/>
      </rPr>
      <t>0.837</t>
    </r>
  </si>
  <si>
    <r>
      <t xml:space="preserve">TM </t>
    </r>
    <r>
      <rPr>
        <u/>
        <sz val="8"/>
        <color rgb="FF0000FF"/>
        <rFont val="Tahoma"/>
        <family val="2"/>
      </rPr>
      <t>0.679</t>
    </r>
  </si>
  <si>
    <r>
      <t xml:space="preserve">T </t>
    </r>
    <r>
      <rPr>
        <u/>
        <sz val="8"/>
        <color theme="1"/>
        <rFont val="Tahoma"/>
        <family val="2"/>
      </rPr>
      <t>6428868.600</t>
    </r>
  </si>
  <si>
    <r>
      <t xml:space="preserve">TM </t>
    </r>
    <r>
      <rPr>
        <u/>
        <sz val="8"/>
        <color theme="1"/>
        <rFont val="Tahoma"/>
        <family val="2"/>
      </rPr>
      <t>2440202.000</t>
    </r>
  </si>
  <si>
    <r>
      <t xml:space="preserve">T </t>
    </r>
    <r>
      <rPr>
        <u/>
        <sz val="8"/>
        <color theme="1"/>
        <rFont val="Tahoma"/>
        <family val="2"/>
      </rPr>
      <t>6357699.700</t>
    </r>
  </si>
  <si>
    <r>
      <t xml:space="preserve">TM </t>
    </r>
    <r>
      <rPr>
        <u/>
        <sz val="8"/>
        <color theme="1"/>
        <rFont val="Tahoma"/>
        <family val="2"/>
      </rPr>
      <t>2419225.200</t>
    </r>
  </si>
  <si>
    <r>
      <t xml:space="preserve">T </t>
    </r>
    <r>
      <rPr>
        <u/>
        <sz val="8"/>
        <color theme="1"/>
        <rFont val="Tahoma"/>
        <family val="2"/>
      </rPr>
      <t>6408419.300</t>
    </r>
  </si>
  <si>
    <r>
      <t xml:space="preserve">TM </t>
    </r>
    <r>
      <rPr>
        <u/>
        <sz val="8"/>
        <color theme="1"/>
        <rFont val="Tahoma"/>
        <family val="2"/>
      </rPr>
      <t>2409274.800</t>
    </r>
  </si>
  <si>
    <r>
      <t xml:space="preserve">T </t>
    </r>
    <r>
      <rPr>
        <u/>
        <sz val="8"/>
        <color rgb="FF0000FF"/>
        <rFont val="Tahoma"/>
        <family val="2"/>
      </rPr>
      <t>6398329.200</t>
    </r>
  </si>
  <si>
    <r>
      <t xml:space="preserve">TM </t>
    </r>
    <r>
      <rPr>
        <u/>
        <sz val="8"/>
        <color rgb="FF0000FF"/>
        <rFont val="Tahoma"/>
        <family val="2"/>
      </rPr>
      <t>2422900.700</t>
    </r>
  </si>
  <si>
    <r>
      <t xml:space="preserve">T </t>
    </r>
    <r>
      <rPr>
        <u/>
        <sz val="8"/>
        <color rgb="FF0000FF"/>
        <rFont val="Tahoma"/>
        <family val="2"/>
      </rPr>
      <t>36641.638</t>
    </r>
  </si>
  <si>
    <r>
      <t xml:space="preserve">TM </t>
    </r>
    <r>
      <rPr>
        <u/>
        <sz val="8"/>
        <color rgb="FF0000FF"/>
        <rFont val="Tahoma"/>
        <family val="2"/>
      </rPr>
      <t>15787.787</t>
    </r>
  </si>
  <si>
    <r>
      <t xml:space="preserve">TM </t>
    </r>
    <r>
      <rPr>
        <u/>
        <sz val="8"/>
        <color rgb="FF0000FF"/>
        <rFont val="Tahoma"/>
        <family val="2"/>
      </rPr>
      <t>0.652</t>
    </r>
  </si>
  <si>
    <r>
      <t xml:space="preserve">T </t>
    </r>
    <r>
      <rPr>
        <u/>
        <sz val="8"/>
        <color theme="1"/>
        <rFont val="Tahoma"/>
        <family val="2"/>
      </rPr>
      <t>8267181.600</t>
    </r>
  </si>
  <si>
    <r>
      <t xml:space="preserve">T </t>
    </r>
    <r>
      <rPr>
        <u/>
        <sz val="8"/>
        <color theme="1"/>
        <rFont val="Tahoma"/>
        <family val="2"/>
      </rPr>
      <t>8207817.100</t>
    </r>
  </si>
  <si>
    <r>
      <t xml:space="preserve">T </t>
    </r>
    <r>
      <rPr>
        <u/>
        <sz val="8"/>
        <color theme="1"/>
        <rFont val="Tahoma"/>
        <family val="2"/>
      </rPr>
      <t>8149217.600</t>
    </r>
  </si>
  <si>
    <r>
      <t xml:space="preserve">T </t>
    </r>
    <r>
      <rPr>
        <u/>
        <sz val="8"/>
        <color rgb="FF0000FF"/>
        <rFont val="Tahoma"/>
        <family val="2"/>
      </rPr>
      <t>8208072.100</t>
    </r>
  </si>
  <si>
    <r>
      <t xml:space="preserve">T </t>
    </r>
    <r>
      <rPr>
        <u/>
        <sz val="8"/>
        <color rgb="FF0000FF"/>
        <rFont val="Tahoma"/>
        <family val="2"/>
      </rPr>
      <t>58982.409</t>
    </r>
  </si>
  <si>
    <r>
      <t xml:space="preserve">T </t>
    </r>
    <r>
      <rPr>
        <u/>
        <sz val="8"/>
        <color theme="1"/>
        <rFont val="Tahoma"/>
        <family val="2"/>
      </rPr>
      <t>8723684.500</t>
    </r>
  </si>
  <si>
    <r>
      <t xml:space="preserve">T </t>
    </r>
    <r>
      <rPr>
        <u/>
        <sz val="8"/>
        <color theme="1"/>
        <rFont val="Tahoma"/>
        <family val="2"/>
      </rPr>
      <t>8737664.700</t>
    </r>
  </si>
  <si>
    <r>
      <t xml:space="preserve">T </t>
    </r>
    <r>
      <rPr>
        <u/>
        <sz val="8"/>
        <color theme="1"/>
        <rFont val="Tahoma"/>
        <family val="2"/>
      </rPr>
      <t>8664231.500</t>
    </r>
  </si>
  <si>
    <r>
      <t xml:space="preserve">T </t>
    </r>
    <r>
      <rPr>
        <u/>
        <sz val="8"/>
        <color rgb="FF0000FF"/>
        <rFont val="Tahoma"/>
        <family val="2"/>
      </rPr>
      <t>8708526.900</t>
    </r>
  </si>
  <si>
    <r>
      <t xml:space="preserve">T </t>
    </r>
    <r>
      <rPr>
        <u/>
        <sz val="8"/>
        <color rgb="FF0000FF"/>
        <rFont val="Tahoma"/>
        <family val="2"/>
      </rPr>
      <t>38992.593</t>
    </r>
  </si>
  <si>
    <r>
      <t xml:space="preserve">T </t>
    </r>
    <r>
      <rPr>
        <u/>
        <sz val="8"/>
        <color theme="1"/>
        <rFont val="Tahoma"/>
        <family val="2"/>
      </rPr>
      <t>5520565.800</t>
    </r>
  </si>
  <si>
    <r>
      <t xml:space="preserve">T </t>
    </r>
    <r>
      <rPr>
        <u/>
        <sz val="8"/>
        <color theme="1"/>
        <rFont val="Tahoma"/>
        <family val="2"/>
      </rPr>
      <t>6710571.600</t>
    </r>
  </si>
  <si>
    <r>
      <t xml:space="preserve">T </t>
    </r>
    <r>
      <rPr>
        <u/>
        <sz val="8"/>
        <color theme="1"/>
        <rFont val="Tahoma"/>
        <family val="2"/>
      </rPr>
      <t>8642848.700</t>
    </r>
  </si>
  <si>
    <r>
      <t xml:space="preserve">T </t>
    </r>
    <r>
      <rPr>
        <u/>
        <sz val="8"/>
        <color theme="1"/>
        <rFont val="Tahoma"/>
        <family val="2"/>
      </rPr>
      <t>8457239.100</t>
    </r>
  </si>
  <si>
    <r>
      <t xml:space="preserve">T </t>
    </r>
    <r>
      <rPr>
        <u/>
        <sz val="8"/>
        <color theme="1"/>
        <rFont val="Tahoma"/>
        <family val="2"/>
      </rPr>
      <t>2818164.500</t>
    </r>
  </si>
  <si>
    <r>
      <t xml:space="preserve">T </t>
    </r>
    <r>
      <rPr>
        <u/>
        <sz val="8"/>
        <color theme="1"/>
        <rFont val="Tahoma"/>
        <family val="2"/>
      </rPr>
      <t>4193697.900</t>
    </r>
  </si>
  <si>
    <r>
      <t xml:space="preserve">T </t>
    </r>
    <r>
      <rPr>
        <u/>
        <sz val="8"/>
        <color theme="1"/>
        <rFont val="Tahoma"/>
        <family val="2"/>
      </rPr>
      <t>5570932.000</t>
    </r>
  </si>
  <si>
    <r>
      <t xml:space="preserve">T </t>
    </r>
    <r>
      <rPr>
        <u/>
        <sz val="8"/>
        <color theme="1"/>
        <rFont val="Tahoma"/>
        <family val="2"/>
      </rPr>
      <t>6782541.800</t>
    </r>
  </si>
  <si>
    <r>
      <t xml:space="preserve">T </t>
    </r>
    <r>
      <rPr>
        <u/>
        <sz val="8"/>
        <color theme="1"/>
        <rFont val="Tahoma"/>
        <family val="2"/>
      </rPr>
      <t>8725892.700</t>
    </r>
  </si>
  <si>
    <r>
      <t xml:space="preserve">T </t>
    </r>
    <r>
      <rPr>
        <u/>
        <sz val="8"/>
        <color theme="1"/>
        <rFont val="Tahoma"/>
        <family val="2"/>
      </rPr>
      <t>8541997.300</t>
    </r>
  </si>
  <si>
    <r>
      <t xml:space="preserve">T </t>
    </r>
    <r>
      <rPr>
        <u/>
        <sz val="8"/>
        <color theme="1"/>
        <rFont val="Tahoma"/>
        <family val="2"/>
      </rPr>
      <t>2832398.800</t>
    </r>
  </si>
  <si>
    <r>
      <t xml:space="preserve">T </t>
    </r>
    <r>
      <rPr>
        <u/>
        <sz val="8"/>
        <color theme="1"/>
        <rFont val="Tahoma"/>
        <family val="2"/>
      </rPr>
      <t>4169400.900</t>
    </r>
  </si>
  <si>
    <r>
      <t xml:space="preserve">T </t>
    </r>
    <r>
      <rPr>
        <u/>
        <sz val="8"/>
        <color theme="1"/>
        <rFont val="Tahoma"/>
        <family val="2"/>
      </rPr>
      <t>5643960.300</t>
    </r>
  </si>
  <si>
    <r>
      <t xml:space="preserve">T </t>
    </r>
    <r>
      <rPr>
        <u/>
        <sz val="8"/>
        <color theme="1"/>
        <rFont val="Tahoma"/>
        <family val="2"/>
      </rPr>
      <t>6851855.800</t>
    </r>
  </si>
  <si>
    <r>
      <t xml:space="preserve">T </t>
    </r>
    <r>
      <rPr>
        <u/>
        <sz val="8"/>
        <color theme="1"/>
        <rFont val="Tahoma"/>
        <family val="2"/>
      </rPr>
      <t>8827525.000</t>
    </r>
  </si>
  <si>
    <r>
      <t xml:space="preserve">T </t>
    </r>
    <r>
      <rPr>
        <u/>
        <sz val="8"/>
        <color theme="1"/>
        <rFont val="Tahoma"/>
        <family val="2"/>
      </rPr>
      <t>8632672.200</t>
    </r>
  </si>
  <si>
    <r>
      <t xml:space="preserve">T </t>
    </r>
    <r>
      <rPr>
        <u/>
        <sz val="8"/>
        <color theme="1"/>
        <rFont val="Tahoma"/>
        <family val="2"/>
      </rPr>
      <t>2883836.400</t>
    </r>
  </si>
  <si>
    <r>
      <t xml:space="preserve">T </t>
    </r>
    <r>
      <rPr>
        <u/>
        <sz val="8"/>
        <color theme="1"/>
        <rFont val="Tahoma"/>
        <family val="2"/>
      </rPr>
      <t>4207297.100</t>
    </r>
  </si>
  <si>
    <r>
      <t xml:space="preserve">T </t>
    </r>
    <r>
      <rPr>
        <u/>
        <sz val="8"/>
        <color rgb="FF0000FF"/>
        <rFont val="Tahoma"/>
        <family val="2"/>
      </rPr>
      <t>5578486.000</t>
    </r>
  </si>
  <si>
    <r>
      <t xml:space="preserve">T </t>
    </r>
    <r>
      <rPr>
        <u/>
        <sz val="8"/>
        <color rgb="FF0000FF"/>
        <rFont val="Tahoma"/>
        <family val="2"/>
      </rPr>
      <t>6781656.400</t>
    </r>
  </si>
  <si>
    <r>
      <t xml:space="preserve">T </t>
    </r>
    <r>
      <rPr>
        <u/>
        <sz val="8"/>
        <color rgb="FF0000FF"/>
        <rFont val="Tahoma"/>
        <family val="2"/>
      </rPr>
      <t>8732088.800</t>
    </r>
  </si>
  <si>
    <r>
      <t xml:space="preserve">T </t>
    </r>
    <r>
      <rPr>
        <u/>
        <sz val="8"/>
        <color rgb="FF0000FF"/>
        <rFont val="Tahoma"/>
        <family val="2"/>
      </rPr>
      <t>8543969.600</t>
    </r>
  </si>
  <si>
    <r>
      <t xml:space="preserve">T </t>
    </r>
    <r>
      <rPr>
        <u/>
        <sz val="8"/>
        <color rgb="FF0000FF"/>
        <rFont val="Tahoma"/>
        <family val="2"/>
      </rPr>
      <t>2844799.900</t>
    </r>
  </si>
  <si>
    <r>
      <t xml:space="preserve">T </t>
    </r>
    <r>
      <rPr>
        <u/>
        <sz val="8"/>
        <color rgb="FF0000FF"/>
        <rFont val="Tahoma"/>
        <family val="2"/>
      </rPr>
      <t>4190132.000</t>
    </r>
  </si>
  <si>
    <r>
      <t xml:space="preserve">T </t>
    </r>
    <r>
      <rPr>
        <u/>
        <sz val="8"/>
        <color rgb="FF0000FF"/>
        <rFont val="Tahoma"/>
        <family val="2"/>
      </rPr>
      <t>62043.126</t>
    </r>
  </si>
  <si>
    <r>
      <t xml:space="preserve">T </t>
    </r>
    <r>
      <rPr>
        <u/>
        <sz val="8"/>
        <color rgb="FF0000FF"/>
        <rFont val="Tahoma"/>
        <family val="2"/>
      </rPr>
      <t>70646.278</t>
    </r>
  </si>
  <si>
    <r>
      <t xml:space="preserve">T </t>
    </r>
    <r>
      <rPr>
        <u/>
        <sz val="8"/>
        <color rgb="FF0000FF"/>
        <rFont val="Tahoma"/>
        <family val="2"/>
      </rPr>
      <t>92493.936</t>
    </r>
  </si>
  <si>
    <r>
      <t xml:space="preserve">T </t>
    </r>
    <r>
      <rPr>
        <u/>
        <sz val="8"/>
        <color rgb="FF0000FF"/>
        <rFont val="Tahoma"/>
        <family val="2"/>
      </rPr>
      <t>87733.180</t>
    </r>
  </si>
  <si>
    <r>
      <t xml:space="preserve">T </t>
    </r>
    <r>
      <rPr>
        <u/>
        <sz val="8"/>
        <color rgb="FF0000FF"/>
        <rFont val="Tahoma"/>
        <family val="2"/>
      </rPr>
      <t>34547.628</t>
    </r>
  </si>
  <si>
    <r>
      <t xml:space="preserve">T </t>
    </r>
    <r>
      <rPr>
        <u/>
        <sz val="8"/>
        <color rgb="FF0000FF"/>
        <rFont val="Tahoma"/>
        <family val="2"/>
      </rPr>
      <t>19198.108</t>
    </r>
  </si>
  <si>
    <r>
      <t xml:space="preserve">T </t>
    </r>
    <r>
      <rPr>
        <u/>
        <sz val="8"/>
        <color rgb="FF0000FF"/>
        <rFont val="Tahoma"/>
        <family val="2"/>
      </rPr>
      <t>1.112</t>
    </r>
  </si>
  <si>
    <r>
      <t xml:space="preserve">T </t>
    </r>
    <r>
      <rPr>
        <u/>
        <sz val="8"/>
        <color rgb="FF0000FF"/>
        <rFont val="Tahoma"/>
        <family val="2"/>
      </rPr>
      <t>1.042</t>
    </r>
  </si>
  <si>
    <r>
      <t xml:space="preserve">T </t>
    </r>
    <r>
      <rPr>
        <u/>
        <sz val="8"/>
        <color rgb="FF0000FF"/>
        <rFont val="Tahoma"/>
        <family val="2"/>
      </rPr>
      <t>1.059</t>
    </r>
  </si>
  <si>
    <r>
      <t xml:space="preserve">T </t>
    </r>
    <r>
      <rPr>
        <u/>
        <sz val="8"/>
        <color rgb="FF0000FF"/>
        <rFont val="Tahoma"/>
        <family val="2"/>
      </rPr>
      <t>1.027</t>
    </r>
  </si>
  <si>
    <r>
      <t xml:space="preserve">T </t>
    </r>
    <r>
      <rPr>
        <u/>
        <sz val="8"/>
        <color theme="1"/>
        <rFont val="Tahoma"/>
        <family val="2"/>
      </rPr>
      <t>6525022.200</t>
    </r>
  </si>
  <si>
    <r>
      <t xml:space="preserve">T </t>
    </r>
    <r>
      <rPr>
        <u/>
        <sz val="8"/>
        <color theme="1"/>
        <rFont val="Tahoma"/>
        <family val="2"/>
      </rPr>
      <t>6535629.000</t>
    </r>
  </si>
  <si>
    <r>
      <t xml:space="preserve">T </t>
    </r>
    <r>
      <rPr>
        <u/>
        <sz val="8"/>
        <color theme="1"/>
        <rFont val="Tahoma"/>
        <family val="2"/>
      </rPr>
      <t>6644746.500</t>
    </r>
  </si>
  <si>
    <r>
      <t xml:space="preserve">T </t>
    </r>
    <r>
      <rPr>
        <u/>
        <sz val="8"/>
        <color rgb="FF0000FF"/>
        <rFont val="Tahoma"/>
        <family val="2"/>
      </rPr>
      <t>6568465.900</t>
    </r>
  </si>
  <si>
    <r>
      <t xml:space="preserve">T </t>
    </r>
    <r>
      <rPr>
        <u/>
        <sz val="8"/>
        <color rgb="FF0000FF"/>
        <rFont val="Tahoma"/>
        <family val="2"/>
      </rPr>
      <t>66273.462</t>
    </r>
  </si>
  <si>
    <r>
      <t xml:space="preserve">T </t>
    </r>
    <r>
      <rPr>
        <u/>
        <sz val="8"/>
        <color theme="1"/>
        <rFont val="Tahoma"/>
        <family val="2"/>
      </rPr>
      <t>8324992.100</t>
    </r>
  </si>
  <si>
    <r>
      <t xml:space="preserve">T </t>
    </r>
    <r>
      <rPr>
        <u/>
        <sz val="8"/>
        <color theme="1"/>
        <rFont val="Tahoma"/>
        <family val="2"/>
      </rPr>
      <t>8329452.700</t>
    </r>
  </si>
  <si>
    <r>
      <t xml:space="preserve">T </t>
    </r>
    <r>
      <rPr>
        <u/>
        <sz val="8"/>
        <color theme="1"/>
        <rFont val="Tahoma"/>
        <family val="2"/>
      </rPr>
      <t>8386127.900</t>
    </r>
  </si>
  <si>
    <r>
      <t xml:space="preserve">T </t>
    </r>
    <r>
      <rPr>
        <u/>
        <sz val="8"/>
        <color rgb="FF0000FF"/>
        <rFont val="Tahoma"/>
        <family val="2"/>
      </rPr>
      <t>8346857.500</t>
    </r>
  </si>
  <si>
    <r>
      <t xml:space="preserve">T </t>
    </r>
    <r>
      <rPr>
        <u/>
        <sz val="8"/>
        <color rgb="FF0000FF"/>
        <rFont val="Tahoma"/>
        <family val="2"/>
      </rPr>
      <t>34082.162</t>
    </r>
  </si>
  <si>
    <r>
      <t xml:space="preserve">T </t>
    </r>
    <r>
      <rPr>
        <u/>
        <sz val="8"/>
        <color theme="1"/>
        <rFont val="Tahoma"/>
        <family val="2"/>
      </rPr>
      <t>8879532.900</t>
    </r>
  </si>
  <si>
    <r>
      <t xml:space="preserve">T </t>
    </r>
    <r>
      <rPr>
        <u/>
        <sz val="8"/>
        <color theme="1"/>
        <rFont val="Tahoma"/>
        <family val="2"/>
      </rPr>
      <t>8938091.300</t>
    </r>
  </si>
  <si>
    <r>
      <t xml:space="preserve">T </t>
    </r>
    <r>
      <rPr>
        <u/>
        <sz val="8"/>
        <color theme="1"/>
        <rFont val="Tahoma"/>
        <family val="2"/>
      </rPr>
      <t>8979174.400</t>
    </r>
  </si>
  <si>
    <r>
      <t xml:space="preserve">T </t>
    </r>
    <r>
      <rPr>
        <u/>
        <sz val="8"/>
        <color rgb="FF0000FF"/>
        <rFont val="Tahoma"/>
        <family val="2"/>
      </rPr>
      <t>8932266.200</t>
    </r>
  </si>
  <si>
    <r>
      <t xml:space="preserve">T </t>
    </r>
    <r>
      <rPr>
        <u/>
        <sz val="8"/>
        <color rgb="FF0000FF"/>
        <rFont val="Tahoma"/>
        <family val="2"/>
      </rPr>
      <t>50075.527</t>
    </r>
  </si>
  <si>
    <r>
      <t xml:space="preserve">T </t>
    </r>
    <r>
      <rPr>
        <u/>
        <sz val="8"/>
        <color theme="1"/>
        <rFont val="Tahoma"/>
        <family val="2"/>
      </rPr>
      <t>5499270.500</t>
    </r>
  </si>
  <si>
    <r>
      <t xml:space="preserve">T </t>
    </r>
    <r>
      <rPr>
        <u/>
        <sz val="8"/>
        <color theme="1"/>
        <rFont val="Tahoma"/>
        <family val="2"/>
      </rPr>
      <t>54089848.000</t>
    </r>
  </si>
  <si>
    <r>
      <t xml:space="preserve">T </t>
    </r>
    <r>
      <rPr>
        <u/>
        <sz val="8"/>
        <color theme="1"/>
        <rFont val="Tahoma"/>
        <family val="2"/>
      </rPr>
      <t>4140242.300</t>
    </r>
  </si>
  <si>
    <r>
      <t xml:space="preserve">T </t>
    </r>
    <r>
      <rPr>
        <u/>
        <sz val="8"/>
        <color theme="1"/>
        <rFont val="Tahoma"/>
        <family val="2"/>
      </rPr>
      <t>1588483.500</t>
    </r>
  </si>
  <si>
    <r>
      <t xml:space="preserve">TM </t>
    </r>
    <r>
      <rPr>
        <u/>
        <sz val="8"/>
        <color theme="1"/>
        <rFont val="Tahoma"/>
        <family val="2"/>
      </rPr>
      <t>454775430.000</t>
    </r>
  </si>
  <si>
    <r>
      <t xml:space="preserve">M </t>
    </r>
    <r>
      <rPr>
        <u/>
        <sz val="8"/>
        <color theme="1"/>
        <rFont val="Tahoma"/>
        <family val="2"/>
      </rPr>
      <t>61833.626</t>
    </r>
  </si>
  <si>
    <r>
      <t xml:space="preserve">T </t>
    </r>
    <r>
      <rPr>
        <u/>
        <sz val="8"/>
        <color theme="1"/>
        <rFont val="Tahoma"/>
        <family val="2"/>
      </rPr>
      <t>2971287.000</t>
    </r>
  </si>
  <si>
    <r>
      <t xml:space="preserve">T </t>
    </r>
    <r>
      <rPr>
        <u/>
        <sz val="8"/>
        <color theme="1"/>
        <rFont val="Tahoma"/>
        <family val="2"/>
      </rPr>
      <t>2817925.300</t>
    </r>
  </si>
  <si>
    <r>
      <t xml:space="preserve">T </t>
    </r>
    <r>
      <rPr>
        <u/>
        <sz val="8"/>
        <color theme="1"/>
        <rFont val="Tahoma"/>
        <family val="2"/>
      </rPr>
      <t>2653499.500</t>
    </r>
  </si>
  <si>
    <r>
      <t xml:space="preserve">T </t>
    </r>
    <r>
      <rPr>
        <u/>
        <sz val="8"/>
        <color theme="1"/>
        <rFont val="Tahoma"/>
        <family val="2"/>
      </rPr>
      <t>4977546.900</t>
    </r>
  </si>
  <si>
    <r>
      <t xml:space="preserve">T </t>
    </r>
    <r>
      <rPr>
        <u/>
        <sz val="8"/>
        <color theme="1"/>
        <rFont val="Tahoma"/>
        <family val="2"/>
      </rPr>
      <t>53801791.000</t>
    </r>
  </si>
  <si>
    <r>
      <t xml:space="preserve">T </t>
    </r>
    <r>
      <rPr>
        <u/>
        <sz val="8"/>
        <color theme="1"/>
        <rFont val="Tahoma"/>
        <family val="2"/>
      </rPr>
      <t>4091251.000</t>
    </r>
  </si>
  <si>
    <r>
      <t xml:space="preserve">T </t>
    </r>
    <r>
      <rPr>
        <u/>
        <sz val="8"/>
        <color theme="1"/>
        <rFont val="Tahoma"/>
        <family val="2"/>
      </rPr>
      <t>1561147.500</t>
    </r>
  </si>
  <si>
    <r>
      <t xml:space="preserve">TM </t>
    </r>
    <r>
      <rPr>
        <u/>
        <sz val="8"/>
        <color theme="1"/>
        <rFont val="Tahoma"/>
        <family val="2"/>
      </rPr>
      <t>451372910.000</t>
    </r>
  </si>
  <si>
    <r>
      <t xml:space="preserve">M </t>
    </r>
    <r>
      <rPr>
        <u/>
        <sz val="8"/>
        <color theme="1"/>
        <rFont val="Tahoma"/>
        <family val="2"/>
      </rPr>
      <t>62179.653</t>
    </r>
  </si>
  <si>
    <r>
      <t xml:space="preserve">T </t>
    </r>
    <r>
      <rPr>
        <u/>
        <sz val="8"/>
        <color theme="1"/>
        <rFont val="Tahoma"/>
        <family val="2"/>
      </rPr>
      <t>2942525.400</t>
    </r>
  </si>
  <si>
    <r>
      <t xml:space="preserve">T </t>
    </r>
    <r>
      <rPr>
        <u/>
        <sz val="8"/>
        <color theme="1"/>
        <rFont val="Tahoma"/>
        <family val="2"/>
      </rPr>
      <t>2807123.700</t>
    </r>
  </si>
  <si>
    <r>
      <t xml:space="preserve">T </t>
    </r>
    <r>
      <rPr>
        <u/>
        <sz val="8"/>
        <color theme="1"/>
        <rFont val="Tahoma"/>
        <family val="2"/>
      </rPr>
      <t>2616601.700</t>
    </r>
  </si>
  <si>
    <r>
      <t xml:space="preserve">T </t>
    </r>
    <r>
      <rPr>
        <u/>
        <sz val="8"/>
        <color theme="1"/>
        <rFont val="Tahoma"/>
        <family val="2"/>
      </rPr>
      <t>4919155.100</t>
    </r>
  </si>
  <si>
    <r>
      <t xml:space="preserve">T </t>
    </r>
    <r>
      <rPr>
        <u/>
        <sz val="8"/>
        <color theme="1"/>
        <rFont val="Tahoma"/>
        <family val="2"/>
      </rPr>
      <t>53152966.000</t>
    </r>
  </si>
  <si>
    <r>
      <t xml:space="preserve">T </t>
    </r>
    <r>
      <rPr>
        <u/>
        <sz val="8"/>
        <color theme="1"/>
        <rFont val="Tahoma"/>
        <family val="2"/>
      </rPr>
      <t>4004366.200</t>
    </r>
  </si>
  <si>
    <r>
      <t xml:space="preserve">T </t>
    </r>
    <r>
      <rPr>
        <u/>
        <sz val="8"/>
        <color theme="1"/>
        <rFont val="Tahoma"/>
        <family val="2"/>
      </rPr>
      <t>1547791.600</t>
    </r>
  </si>
  <si>
    <r>
      <t xml:space="preserve">TM </t>
    </r>
    <r>
      <rPr>
        <u/>
        <sz val="8"/>
        <color theme="1"/>
        <rFont val="Tahoma"/>
        <family val="2"/>
      </rPr>
      <t>443114110.000</t>
    </r>
  </si>
  <si>
    <r>
      <t xml:space="preserve">M </t>
    </r>
    <r>
      <rPr>
        <u/>
        <sz val="8"/>
        <color theme="1"/>
        <rFont val="Tahoma"/>
        <family val="2"/>
      </rPr>
      <t>62796.499</t>
    </r>
  </si>
  <si>
    <r>
      <t xml:space="preserve">T </t>
    </r>
    <r>
      <rPr>
        <u/>
        <sz val="8"/>
        <color theme="1"/>
        <rFont val="Tahoma"/>
        <family val="2"/>
      </rPr>
      <t>2905688.300</t>
    </r>
  </si>
  <si>
    <r>
      <t xml:space="preserve">T </t>
    </r>
    <r>
      <rPr>
        <u/>
        <sz val="8"/>
        <color theme="1"/>
        <rFont val="Tahoma"/>
        <family val="2"/>
      </rPr>
      <t>2767734.500</t>
    </r>
  </si>
  <si>
    <r>
      <t xml:space="preserve">T </t>
    </r>
    <r>
      <rPr>
        <u/>
        <sz val="8"/>
        <color theme="1"/>
        <rFont val="Tahoma"/>
        <family val="2"/>
      </rPr>
      <t>2590057.700</t>
    </r>
  </si>
  <si>
    <r>
      <t xml:space="preserve">T </t>
    </r>
    <r>
      <rPr>
        <u/>
        <sz val="8"/>
        <color rgb="FF0000FF"/>
        <rFont val="Tahoma"/>
        <family val="2"/>
      </rPr>
      <t>5131990.800</t>
    </r>
  </si>
  <si>
    <r>
      <t xml:space="preserve">T </t>
    </r>
    <r>
      <rPr>
        <u/>
        <sz val="8"/>
        <color rgb="FF0000FF"/>
        <rFont val="Tahoma"/>
        <family val="2"/>
      </rPr>
      <t>53681535.000</t>
    </r>
  </si>
  <si>
    <r>
      <t xml:space="preserve">T </t>
    </r>
    <r>
      <rPr>
        <u/>
        <sz val="8"/>
        <color rgb="FF0000FF"/>
        <rFont val="Tahoma"/>
        <family val="2"/>
      </rPr>
      <t>4078619.800</t>
    </r>
  </si>
  <si>
    <r>
      <t xml:space="preserve">T </t>
    </r>
    <r>
      <rPr>
        <u/>
        <sz val="8"/>
        <color rgb="FF0000FF"/>
        <rFont val="Tahoma"/>
        <family val="2"/>
      </rPr>
      <t>1565807.500</t>
    </r>
  </si>
  <si>
    <r>
      <t xml:space="preserve">TM </t>
    </r>
    <r>
      <rPr>
        <u/>
        <sz val="8"/>
        <color rgb="FF0000FF"/>
        <rFont val="Tahoma"/>
        <family val="2"/>
      </rPr>
      <t>449754150.000</t>
    </r>
  </si>
  <si>
    <r>
      <t xml:space="preserve">M </t>
    </r>
    <r>
      <rPr>
        <u/>
        <sz val="8"/>
        <color rgb="FF0000FF"/>
        <rFont val="Tahoma"/>
        <family val="2"/>
      </rPr>
      <t>62269.926</t>
    </r>
  </si>
  <si>
    <r>
      <t xml:space="preserve">T </t>
    </r>
    <r>
      <rPr>
        <u/>
        <sz val="8"/>
        <color rgb="FF0000FF"/>
        <rFont val="Tahoma"/>
        <family val="2"/>
      </rPr>
      <t>2939833.600</t>
    </r>
  </si>
  <si>
    <r>
      <t xml:space="preserve">T </t>
    </r>
    <r>
      <rPr>
        <u/>
        <sz val="8"/>
        <color rgb="FF0000FF"/>
        <rFont val="Tahoma"/>
        <family val="2"/>
      </rPr>
      <t>2797594.500</t>
    </r>
  </si>
  <si>
    <r>
      <t xml:space="preserve">T </t>
    </r>
    <r>
      <rPr>
        <u/>
        <sz val="8"/>
        <color rgb="FF0000FF"/>
        <rFont val="Tahoma"/>
        <family val="2"/>
      </rPr>
      <t>2620053.000</t>
    </r>
  </si>
  <si>
    <r>
      <t xml:space="preserve">T </t>
    </r>
    <r>
      <rPr>
        <u/>
        <sz val="8"/>
        <color rgb="FF0000FF"/>
        <rFont val="Tahoma"/>
        <family val="2"/>
      </rPr>
      <t>319410.640</t>
    </r>
  </si>
  <si>
    <r>
      <t xml:space="preserve">T </t>
    </r>
    <r>
      <rPr>
        <u/>
        <sz val="8"/>
        <color rgb="FF0000FF"/>
        <rFont val="Tahoma"/>
        <family val="2"/>
      </rPr>
      <t>479878.090</t>
    </r>
  </si>
  <si>
    <r>
      <t xml:space="preserve">T </t>
    </r>
    <r>
      <rPr>
        <u/>
        <sz val="8"/>
        <color rgb="FF0000FF"/>
        <rFont val="Tahoma"/>
        <family val="2"/>
      </rPr>
      <t>68813.051</t>
    </r>
  </si>
  <si>
    <r>
      <t xml:space="preserve">T </t>
    </r>
    <r>
      <rPr>
        <u/>
        <sz val="8"/>
        <color rgb="FF0000FF"/>
        <rFont val="Tahoma"/>
        <family val="2"/>
      </rPr>
      <t>20742.355</t>
    </r>
  </si>
  <si>
    <r>
      <t xml:space="preserve">TM </t>
    </r>
    <r>
      <rPr>
        <u/>
        <sz val="8"/>
        <color rgb="FF0000FF"/>
        <rFont val="Tahoma"/>
        <family val="2"/>
      </rPr>
      <t>5996824.000</t>
    </r>
  </si>
  <si>
    <r>
      <t xml:space="preserve">M </t>
    </r>
    <r>
      <rPr>
        <u/>
        <sz val="8"/>
        <color rgb="FF0000FF"/>
        <rFont val="Tahoma"/>
        <family val="2"/>
      </rPr>
      <t>487.743</t>
    </r>
  </si>
  <si>
    <r>
      <t xml:space="preserve">T </t>
    </r>
    <r>
      <rPr>
        <u/>
        <sz val="8"/>
        <color rgb="FF0000FF"/>
        <rFont val="Tahoma"/>
        <family val="2"/>
      </rPr>
      <t>32882.046</t>
    </r>
  </si>
  <si>
    <r>
      <t xml:space="preserve">T </t>
    </r>
    <r>
      <rPr>
        <u/>
        <sz val="8"/>
        <color rgb="FF0000FF"/>
        <rFont val="Tahoma"/>
        <family val="2"/>
      </rPr>
      <t>26417.457</t>
    </r>
  </si>
  <si>
    <r>
      <t xml:space="preserve">T </t>
    </r>
    <r>
      <rPr>
        <u/>
        <sz val="8"/>
        <color rgb="FF0000FF"/>
        <rFont val="Tahoma"/>
        <family val="2"/>
      </rPr>
      <t>31861.416</t>
    </r>
  </si>
  <si>
    <r>
      <t xml:space="preserve">T </t>
    </r>
    <r>
      <rPr>
        <u/>
        <sz val="8"/>
        <color rgb="FF0000FF"/>
        <rFont val="Tahoma"/>
        <family val="2"/>
      </rPr>
      <t>6.224</t>
    </r>
  </si>
  <si>
    <r>
      <t xml:space="preserve">T </t>
    </r>
    <r>
      <rPr>
        <u/>
        <sz val="8"/>
        <color rgb="FF0000FF"/>
        <rFont val="Tahoma"/>
        <family val="2"/>
      </rPr>
      <t>1.687</t>
    </r>
  </si>
  <si>
    <r>
      <t xml:space="preserve">TM </t>
    </r>
    <r>
      <rPr>
        <u/>
        <sz val="8"/>
        <color rgb="FF0000FF"/>
        <rFont val="Tahoma"/>
        <family val="2"/>
      </rPr>
      <t>1.333</t>
    </r>
  </si>
  <si>
    <r>
      <t xml:space="preserve">M </t>
    </r>
    <r>
      <rPr>
        <u/>
        <sz val="8"/>
        <color rgb="FF0000FF"/>
        <rFont val="Tahoma"/>
        <family val="2"/>
      </rPr>
      <t>0.783</t>
    </r>
  </si>
  <si>
    <r>
      <t xml:space="preserve">T </t>
    </r>
    <r>
      <rPr>
        <u/>
        <sz val="8"/>
        <color rgb="FF0000FF"/>
        <rFont val="Tahoma"/>
        <family val="2"/>
      </rPr>
      <t>0.944</t>
    </r>
  </si>
  <si>
    <r>
      <t xml:space="preserve">T </t>
    </r>
    <r>
      <rPr>
        <u/>
        <sz val="8"/>
        <color rgb="FF0000FF"/>
        <rFont val="Tahoma"/>
        <family val="2"/>
      </rPr>
      <t>1.216</t>
    </r>
  </si>
  <si>
    <r>
      <t xml:space="preserve">TM </t>
    </r>
    <r>
      <rPr>
        <u/>
        <sz val="8"/>
        <color theme="1"/>
        <rFont val="Tahoma"/>
        <family val="2"/>
      </rPr>
      <t>7194004.600</t>
    </r>
  </si>
  <si>
    <r>
      <t xml:space="preserve">T </t>
    </r>
    <r>
      <rPr>
        <u/>
        <sz val="8"/>
        <color theme="1"/>
        <rFont val="Tahoma"/>
        <family val="2"/>
      </rPr>
      <t>6993069.700</t>
    </r>
  </si>
  <si>
    <r>
      <t xml:space="preserve">TM </t>
    </r>
    <r>
      <rPr>
        <u/>
        <sz val="8"/>
        <color theme="1"/>
        <rFont val="Tahoma"/>
        <family val="2"/>
      </rPr>
      <t>7092520.100</t>
    </r>
  </si>
  <si>
    <r>
      <t xml:space="preserve">T </t>
    </r>
    <r>
      <rPr>
        <u/>
        <sz val="8"/>
        <color theme="1"/>
        <rFont val="Tahoma"/>
        <family val="2"/>
      </rPr>
      <t>6878530.900</t>
    </r>
  </si>
  <si>
    <r>
      <t xml:space="preserve">TM </t>
    </r>
    <r>
      <rPr>
        <u/>
        <sz val="8"/>
        <color theme="1"/>
        <rFont val="Tahoma"/>
        <family val="2"/>
      </rPr>
      <t>6991211.300</t>
    </r>
  </si>
  <si>
    <r>
      <t xml:space="preserve">T </t>
    </r>
    <r>
      <rPr>
        <u/>
        <sz val="8"/>
        <color theme="1"/>
        <rFont val="Tahoma"/>
        <family val="2"/>
      </rPr>
      <t>6808462.000</t>
    </r>
  </si>
  <si>
    <r>
      <t xml:space="preserve">TM </t>
    </r>
    <r>
      <rPr>
        <u/>
        <sz val="8"/>
        <color rgb="FF0000FF"/>
        <rFont val="Tahoma"/>
        <family val="2"/>
      </rPr>
      <t>7092578.700</t>
    </r>
  </si>
  <si>
    <r>
      <t xml:space="preserve">T </t>
    </r>
    <r>
      <rPr>
        <u/>
        <sz val="8"/>
        <color rgb="FF0000FF"/>
        <rFont val="Tahoma"/>
        <family val="2"/>
      </rPr>
      <t>6893354.200</t>
    </r>
  </si>
  <si>
    <r>
      <t xml:space="preserve">TM </t>
    </r>
    <r>
      <rPr>
        <u/>
        <sz val="8"/>
        <color rgb="FF0000FF"/>
        <rFont val="Tahoma"/>
        <family val="2"/>
      </rPr>
      <t>101396.640</t>
    </r>
  </si>
  <si>
    <r>
      <t xml:space="preserve">T </t>
    </r>
    <r>
      <rPr>
        <u/>
        <sz val="8"/>
        <color rgb="FF0000FF"/>
        <rFont val="Tahoma"/>
        <family val="2"/>
      </rPr>
      <t>93192.233</t>
    </r>
  </si>
  <si>
    <r>
      <t xml:space="preserve">TM </t>
    </r>
    <r>
      <rPr>
        <u/>
        <sz val="8"/>
        <color rgb="FF0000FF"/>
        <rFont val="Tahoma"/>
        <family val="2"/>
      </rPr>
      <t>1.430</t>
    </r>
  </si>
  <si>
    <r>
      <t xml:space="preserve">T </t>
    </r>
    <r>
      <rPr>
        <u/>
        <sz val="8"/>
        <color theme="1"/>
        <rFont val="Tahoma"/>
        <family val="2"/>
      </rPr>
      <t>8762926.700</t>
    </r>
  </si>
  <si>
    <r>
      <t xml:space="preserve">T </t>
    </r>
    <r>
      <rPr>
        <u/>
        <sz val="8"/>
        <color theme="1"/>
        <rFont val="Tahoma"/>
        <family val="2"/>
      </rPr>
      <t>8652917.600</t>
    </r>
  </si>
  <si>
    <r>
      <t xml:space="preserve">T </t>
    </r>
    <r>
      <rPr>
        <u/>
        <sz val="8"/>
        <color theme="1"/>
        <rFont val="Tahoma"/>
        <family val="2"/>
      </rPr>
      <t>8595042.700</t>
    </r>
  </si>
  <si>
    <r>
      <t xml:space="preserve">T </t>
    </r>
    <r>
      <rPr>
        <u/>
        <sz val="8"/>
        <color rgb="FF0000FF"/>
        <rFont val="Tahoma"/>
        <family val="2"/>
      </rPr>
      <t>8670295.700</t>
    </r>
  </si>
  <si>
    <r>
      <t xml:space="preserve">T </t>
    </r>
    <r>
      <rPr>
        <u/>
        <sz val="8"/>
        <color rgb="FF0000FF"/>
        <rFont val="Tahoma"/>
        <family val="2"/>
      </rPr>
      <t>85280.414</t>
    </r>
  </si>
  <si>
    <r>
      <t xml:space="preserve">T </t>
    </r>
    <r>
      <rPr>
        <u/>
        <sz val="8"/>
        <color theme="1"/>
        <rFont val="Tahoma"/>
        <family val="2"/>
      </rPr>
      <t>8804366.000</t>
    </r>
  </si>
  <si>
    <r>
      <t xml:space="preserve">T </t>
    </r>
    <r>
      <rPr>
        <u/>
        <sz val="8"/>
        <color theme="1"/>
        <rFont val="Tahoma"/>
        <family val="2"/>
      </rPr>
      <t>8853038.700</t>
    </r>
  </si>
  <si>
    <r>
      <t xml:space="preserve">T </t>
    </r>
    <r>
      <rPr>
        <u/>
        <sz val="8"/>
        <color theme="1"/>
        <rFont val="Tahoma"/>
        <family val="2"/>
      </rPr>
      <t>8787573.100</t>
    </r>
  </si>
  <si>
    <r>
      <t xml:space="preserve">T </t>
    </r>
    <r>
      <rPr>
        <u/>
        <sz val="8"/>
        <color rgb="FF0000FF"/>
        <rFont val="Tahoma"/>
        <family val="2"/>
      </rPr>
      <t>8814992.600</t>
    </r>
  </si>
  <si>
    <r>
      <t xml:space="preserve">T </t>
    </r>
    <r>
      <rPr>
        <u/>
        <sz val="8"/>
        <color rgb="FF0000FF"/>
        <rFont val="Tahoma"/>
        <family val="2"/>
      </rPr>
      <t>34001.884</t>
    </r>
  </si>
  <si>
    <r>
      <t xml:space="preserve">T </t>
    </r>
    <r>
      <rPr>
        <u/>
        <sz val="8"/>
        <color theme="1"/>
        <rFont val="Tahoma"/>
        <family val="2"/>
      </rPr>
      <t>3227361.500</t>
    </r>
  </si>
  <si>
    <r>
      <t xml:space="preserve">T </t>
    </r>
    <r>
      <rPr>
        <u/>
        <sz val="8"/>
        <color theme="1"/>
        <rFont val="Tahoma"/>
        <family val="2"/>
      </rPr>
      <t>44053020.000</t>
    </r>
  </si>
  <si>
    <r>
      <t xml:space="preserve">T </t>
    </r>
    <r>
      <rPr>
        <u/>
        <sz val="8"/>
        <color theme="1"/>
        <rFont val="Tahoma"/>
        <family val="2"/>
      </rPr>
      <t>3717806.800</t>
    </r>
  </si>
  <si>
    <r>
      <t xml:space="preserve">T </t>
    </r>
    <r>
      <rPr>
        <u/>
        <sz val="8"/>
        <color theme="1"/>
        <rFont val="Tahoma"/>
        <family val="2"/>
      </rPr>
      <t>1853480.400</t>
    </r>
  </si>
  <si>
    <r>
      <t xml:space="preserve">TM </t>
    </r>
    <r>
      <rPr>
        <u/>
        <sz val="8"/>
        <color theme="1"/>
        <rFont val="Tahoma"/>
        <family val="2"/>
      </rPr>
      <t>564820880.000</t>
    </r>
  </si>
  <si>
    <r>
      <t xml:space="preserve">M </t>
    </r>
    <r>
      <rPr>
        <u/>
        <sz val="8"/>
        <color theme="1"/>
        <rFont val="Tahoma"/>
        <family val="2"/>
      </rPr>
      <t>43477.319</t>
    </r>
  </si>
  <si>
    <r>
      <t xml:space="preserve">T </t>
    </r>
    <r>
      <rPr>
        <u/>
        <sz val="8"/>
        <color theme="1"/>
        <rFont val="Tahoma"/>
        <family val="2"/>
      </rPr>
      <t>2827436.400</t>
    </r>
  </si>
  <si>
    <r>
      <t xml:space="preserve">T </t>
    </r>
    <r>
      <rPr>
        <u/>
        <sz val="8"/>
        <color theme="1"/>
        <rFont val="Tahoma"/>
        <family val="2"/>
      </rPr>
      <t>2086894.500</t>
    </r>
  </si>
  <si>
    <r>
      <t xml:space="preserve">T </t>
    </r>
    <r>
      <rPr>
        <u/>
        <sz val="8"/>
        <color theme="1"/>
        <rFont val="Tahoma"/>
        <family val="2"/>
      </rPr>
      <t>2365471.900</t>
    </r>
  </si>
  <si>
    <r>
      <t xml:space="preserve">T </t>
    </r>
    <r>
      <rPr>
        <u/>
        <sz val="8"/>
        <color theme="1"/>
        <rFont val="Tahoma"/>
        <family val="2"/>
      </rPr>
      <t>3219452.900</t>
    </r>
  </si>
  <si>
    <r>
      <t xml:space="preserve">T </t>
    </r>
    <r>
      <rPr>
        <u/>
        <sz val="8"/>
        <color theme="1"/>
        <rFont val="Tahoma"/>
        <family val="2"/>
      </rPr>
      <t>44062160.000</t>
    </r>
  </si>
  <si>
    <r>
      <t xml:space="preserve">T </t>
    </r>
    <r>
      <rPr>
        <u/>
        <sz val="8"/>
        <color theme="1"/>
        <rFont val="Tahoma"/>
        <family val="2"/>
      </rPr>
      <t>3766995.200</t>
    </r>
  </si>
  <si>
    <r>
      <t xml:space="preserve">T </t>
    </r>
    <r>
      <rPr>
        <u/>
        <sz val="8"/>
        <color theme="1"/>
        <rFont val="Tahoma"/>
        <family val="2"/>
      </rPr>
      <t>1852927.600</t>
    </r>
  </si>
  <si>
    <r>
      <t xml:space="preserve">TM </t>
    </r>
    <r>
      <rPr>
        <u/>
        <sz val="8"/>
        <color theme="1"/>
        <rFont val="Tahoma"/>
        <family val="2"/>
      </rPr>
      <t>564574220.000</t>
    </r>
  </si>
  <si>
    <r>
      <t xml:space="preserve">M </t>
    </r>
    <r>
      <rPr>
        <u/>
        <sz val="8"/>
        <color theme="1"/>
        <rFont val="Tahoma"/>
        <family val="2"/>
      </rPr>
      <t>44605.701</t>
    </r>
  </si>
  <si>
    <r>
      <t xml:space="preserve">T </t>
    </r>
    <r>
      <rPr>
        <u/>
        <sz val="8"/>
        <color theme="1"/>
        <rFont val="Tahoma"/>
        <family val="2"/>
      </rPr>
      <t>2819025.200</t>
    </r>
  </si>
  <si>
    <r>
      <t xml:space="preserve">T </t>
    </r>
    <r>
      <rPr>
        <u/>
        <sz val="8"/>
        <color theme="1"/>
        <rFont val="Tahoma"/>
        <family val="2"/>
      </rPr>
      <t>2077982.000</t>
    </r>
  </si>
  <si>
    <r>
      <t xml:space="preserve">T </t>
    </r>
    <r>
      <rPr>
        <u/>
        <sz val="8"/>
        <color theme="1"/>
        <rFont val="Tahoma"/>
        <family val="2"/>
      </rPr>
      <t>2354394.400</t>
    </r>
  </si>
  <si>
    <r>
      <t xml:space="preserve">T </t>
    </r>
    <r>
      <rPr>
        <u/>
        <sz val="8"/>
        <color theme="1"/>
        <rFont val="Tahoma"/>
        <family val="2"/>
      </rPr>
      <t>3255656.000</t>
    </r>
  </si>
  <si>
    <r>
      <t xml:space="preserve">T </t>
    </r>
    <r>
      <rPr>
        <u/>
        <sz val="8"/>
        <color theme="1"/>
        <rFont val="Tahoma"/>
        <family val="2"/>
      </rPr>
      <t>44401165.000</t>
    </r>
  </si>
  <si>
    <r>
      <t xml:space="preserve">T </t>
    </r>
    <r>
      <rPr>
        <u/>
        <sz val="8"/>
        <color theme="1"/>
        <rFont val="Tahoma"/>
        <family val="2"/>
      </rPr>
      <t>3762772.300</t>
    </r>
  </si>
  <si>
    <r>
      <t xml:space="preserve">T </t>
    </r>
    <r>
      <rPr>
        <u/>
        <sz val="8"/>
        <color theme="1"/>
        <rFont val="Tahoma"/>
        <family val="2"/>
      </rPr>
      <t>1874539.600</t>
    </r>
  </si>
  <si>
    <r>
      <t xml:space="preserve">TM </t>
    </r>
    <r>
      <rPr>
        <u/>
        <sz val="8"/>
        <color theme="1"/>
        <rFont val="Tahoma"/>
        <family val="2"/>
      </rPr>
      <t>569866050.000</t>
    </r>
  </si>
  <si>
    <r>
      <t xml:space="preserve">M </t>
    </r>
    <r>
      <rPr>
        <u/>
        <sz val="8"/>
        <color theme="1"/>
        <rFont val="Tahoma"/>
        <family val="2"/>
      </rPr>
      <t>44409.282</t>
    </r>
  </si>
  <si>
    <r>
      <t xml:space="preserve">T </t>
    </r>
    <r>
      <rPr>
        <u/>
        <sz val="8"/>
        <color theme="1"/>
        <rFont val="Tahoma"/>
        <family val="2"/>
      </rPr>
      <t>2839284.000</t>
    </r>
  </si>
  <si>
    <r>
      <t xml:space="preserve">T </t>
    </r>
    <r>
      <rPr>
        <u/>
        <sz val="8"/>
        <color theme="1"/>
        <rFont val="Tahoma"/>
        <family val="2"/>
      </rPr>
      <t>2081545.700</t>
    </r>
  </si>
  <si>
    <r>
      <t xml:space="preserve">T </t>
    </r>
    <r>
      <rPr>
        <u/>
        <sz val="8"/>
        <color theme="1"/>
        <rFont val="Tahoma"/>
        <family val="2"/>
      </rPr>
      <t>2376177.400</t>
    </r>
  </si>
  <si>
    <r>
      <t xml:space="preserve">T </t>
    </r>
    <r>
      <rPr>
        <u/>
        <sz val="8"/>
        <color rgb="FF0000FF"/>
        <rFont val="Tahoma"/>
        <family val="2"/>
      </rPr>
      <t>3234156.800</t>
    </r>
  </si>
  <si>
    <r>
      <t xml:space="preserve">T </t>
    </r>
    <r>
      <rPr>
        <u/>
        <sz val="8"/>
        <color rgb="FF0000FF"/>
        <rFont val="Tahoma"/>
        <family val="2"/>
      </rPr>
      <t>44172115.000</t>
    </r>
  </si>
  <si>
    <r>
      <t xml:space="preserve">T </t>
    </r>
    <r>
      <rPr>
        <u/>
        <sz val="8"/>
        <color rgb="FF0000FF"/>
        <rFont val="Tahoma"/>
        <family val="2"/>
      </rPr>
      <t>3749191.400</t>
    </r>
  </si>
  <si>
    <r>
      <t xml:space="preserve">T </t>
    </r>
    <r>
      <rPr>
        <u/>
        <sz val="8"/>
        <color rgb="FF0000FF"/>
        <rFont val="Tahoma"/>
        <family val="2"/>
      </rPr>
      <t>1860315.900</t>
    </r>
  </si>
  <si>
    <r>
      <t xml:space="preserve">TM </t>
    </r>
    <r>
      <rPr>
        <u/>
        <sz val="8"/>
        <color rgb="FF0000FF"/>
        <rFont val="Tahoma"/>
        <family val="2"/>
      </rPr>
      <t>566420380.000</t>
    </r>
  </si>
  <si>
    <r>
      <t xml:space="preserve">M </t>
    </r>
    <r>
      <rPr>
        <u/>
        <sz val="8"/>
        <color rgb="FF0000FF"/>
        <rFont val="Tahoma"/>
        <family val="2"/>
      </rPr>
      <t>44164.101</t>
    </r>
  </si>
  <si>
    <r>
      <t xml:space="preserve">T </t>
    </r>
    <r>
      <rPr>
        <u/>
        <sz val="8"/>
        <color rgb="FF0000FF"/>
        <rFont val="Tahoma"/>
        <family val="2"/>
      </rPr>
      <t>2828581.800</t>
    </r>
  </si>
  <si>
    <r>
      <t xml:space="preserve">T </t>
    </r>
    <r>
      <rPr>
        <u/>
        <sz val="8"/>
        <color rgb="FF0000FF"/>
        <rFont val="Tahoma"/>
        <family val="2"/>
      </rPr>
      <t>2082140.700</t>
    </r>
  </si>
  <si>
    <r>
      <t xml:space="preserve">T </t>
    </r>
    <r>
      <rPr>
        <u/>
        <sz val="8"/>
        <color rgb="FF0000FF"/>
        <rFont val="Tahoma"/>
        <family val="2"/>
      </rPr>
      <t>2365347.900</t>
    </r>
  </si>
  <si>
    <r>
      <t xml:space="preserve">T </t>
    </r>
    <r>
      <rPr>
        <u/>
        <sz val="8"/>
        <color rgb="FF0000FF"/>
        <rFont val="Tahoma"/>
        <family val="2"/>
      </rPr>
      <t>19034.091</t>
    </r>
  </si>
  <si>
    <r>
      <t xml:space="preserve">T </t>
    </r>
    <r>
      <rPr>
        <u/>
        <sz val="8"/>
        <color rgb="FF0000FF"/>
        <rFont val="Tahoma"/>
        <family val="2"/>
      </rPr>
      <t>198415.820</t>
    </r>
  </si>
  <si>
    <r>
      <t xml:space="preserve">T </t>
    </r>
    <r>
      <rPr>
        <u/>
        <sz val="8"/>
        <color rgb="FF0000FF"/>
        <rFont val="Tahoma"/>
        <family val="2"/>
      </rPr>
      <t>27261.804</t>
    </r>
  </si>
  <si>
    <r>
      <t xml:space="preserve">T </t>
    </r>
    <r>
      <rPr>
        <u/>
        <sz val="8"/>
        <color rgb="FF0000FF"/>
        <rFont val="Tahoma"/>
        <family val="2"/>
      </rPr>
      <t>12321.232</t>
    </r>
  </si>
  <si>
    <r>
      <t xml:space="preserve">TM </t>
    </r>
    <r>
      <rPr>
        <u/>
        <sz val="8"/>
        <color rgb="FF0000FF"/>
        <rFont val="Tahoma"/>
        <family val="2"/>
      </rPr>
      <t>2986579.900</t>
    </r>
  </si>
  <si>
    <r>
      <t xml:space="preserve">M </t>
    </r>
    <r>
      <rPr>
        <u/>
        <sz val="8"/>
        <color rgb="FF0000FF"/>
        <rFont val="Tahoma"/>
        <family val="2"/>
      </rPr>
      <t>602.824</t>
    </r>
  </si>
  <si>
    <r>
      <t xml:space="preserve">T </t>
    </r>
    <r>
      <rPr>
        <u/>
        <sz val="8"/>
        <color rgb="FF0000FF"/>
        <rFont val="Tahoma"/>
        <family val="2"/>
      </rPr>
      <t>10177.884</t>
    </r>
  </si>
  <si>
    <r>
      <t xml:space="preserve">T </t>
    </r>
    <r>
      <rPr>
        <u/>
        <sz val="8"/>
        <color rgb="FF0000FF"/>
        <rFont val="Tahoma"/>
        <family val="2"/>
      </rPr>
      <t>4485.974</t>
    </r>
  </si>
  <si>
    <r>
      <t xml:space="preserve">T </t>
    </r>
    <r>
      <rPr>
        <u/>
        <sz val="8"/>
        <color rgb="FF0000FF"/>
        <rFont val="Tahoma"/>
        <family val="2"/>
      </rPr>
      <t>10892.019</t>
    </r>
  </si>
  <si>
    <r>
      <t xml:space="preserve">T </t>
    </r>
    <r>
      <rPr>
        <u/>
        <sz val="8"/>
        <color rgb="FF0000FF"/>
        <rFont val="Tahoma"/>
        <family val="2"/>
      </rPr>
      <t>0.662</t>
    </r>
  </si>
  <si>
    <r>
      <t xml:space="preserve">M </t>
    </r>
    <r>
      <rPr>
        <u/>
        <sz val="8"/>
        <color rgb="FF0000FF"/>
        <rFont val="Tahoma"/>
        <family val="2"/>
      </rPr>
      <t>1.365</t>
    </r>
  </si>
  <si>
    <r>
      <t xml:space="preserve">T </t>
    </r>
    <r>
      <rPr>
        <u/>
        <sz val="8"/>
        <color theme="1"/>
        <rFont val="Tahoma"/>
        <family val="2"/>
      </rPr>
      <t>3422394.300</t>
    </r>
  </si>
  <si>
    <r>
      <t xml:space="preserve">T </t>
    </r>
    <r>
      <rPr>
        <u/>
        <sz val="8"/>
        <color theme="1"/>
        <rFont val="Tahoma"/>
        <family val="2"/>
      </rPr>
      <t>6661095.900</t>
    </r>
  </si>
  <si>
    <r>
      <t xml:space="preserve">T </t>
    </r>
    <r>
      <rPr>
        <u/>
        <sz val="8"/>
        <color theme="1"/>
        <rFont val="Tahoma"/>
        <family val="2"/>
      </rPr>
      <t>3389401.000</t>
    </r>
  </si>
  <si>
    <r>
      <t xml:space="preserve">T </t>
    </r>
    <r>
      <rPr>
        <u/>
        <sz val="8"/>
        <color theme="1"/>
        <rFont val="Tahoma"/>
        <family val="2"/>
      </rPr>
      <t>6550099.900</t>
    </r>
  </si>
  <si>
    <r>
      <t xml:space="preserve">T </t>
    </r>
    <r>
      <rPr>
        <u/>
        <sz val="8"/>
        <color theme="1"/>
        <rFont val="Tahoma"/>
        <family val="2"/>
      </rPr>
      <t>3436009.100</t>
    </r>
  </si>
  <si>
    <r>
      <t xml:space="preserve">T </t>
    </r>
    <r>
      <rPr>
        <u/>
        <sz val="8"/>
        <color theme="1"/>
        <rFont val="Tahoma"/>
        <family val="2"/>
      </rPr>
      <t>6692537.600</t>
    </r>
  </si>
  <si>
    <r>
      <t xml:space="preserve">T </t>
    </r>
    <r>
      <rPr>
        <u/>
        <sz val="8"/>
        <color rgb="FF0000FF"/>
        <rFont val="Tahoma"/>
        <family val="2"/>
      </rPr>
      <t>3415934.800</t>
    </r>
  </si>
  <si>
    <r>
      <t xml:space="preserve">T </t>
    </r>
    <r>
      <rPr>
        <u/>
        <sz val="8"/>
        <color rgb="FF0000FF"/>
        <rFont val="Tahoma"/>
        <family val="2"/>
      </rPr>
      <t>6634577.800</t>
    </r>
  </si>
  <si>
    <r>
      <t xml:space="preserve">T </t>
    </r>
    <r>
      <rPr>
        <u/>
        <sz val="8"/>
        <color rgb="FF0000FF"/>
        <rFont val="Tahoma"/>
        <family val="2"/>
      </rPr>
      <t>23966.037</t>
    </r>
  </si>
  <si>
    <r>
      <t xml:space="preserve">T </t>
    </r>
    <r>
      <rPr>
        <u/>
        <sz val="8"/>
        <color rgb="FF0000FF"/>
        <rFont val="Tahoma"/>
        <family val="2"/>
      </rPr>
      <t>74830.032</t>
    </r>
  </si>
  <si>
    <r>
      <t xml:space="preserve">T </t>
    </r>
    <r>
      <rPr>
        <u/>
        <sz val="8"/>
        <color rgb="FF0000FF"/>
        <rFont val="Tahoma"/>
        <family val="2"/>
      </rPr>
      <t>0.702</t>
    </r>
  </si>
  <si>
    <r>
      <t xml:space="preserve">T </t>
    </r>
    <r>
      <rPr>
        <u/>
        <sz val="8"/>
        <color theme="1"/>
        <rFont val="Tahoma"/>
        <family val="2"/>
      </rPr>
      <t>8375451.500</t>
    </r>
  </si>
  <si>
    <r>
      <t xml:space="preserve">T </t>
    </r>
    <r>
      <rPr>
        <u/>
        <sz val="8"/>
        <color theme="1"/>
        <rFont val="Tahoma"/>
        <family val="2"/>
      </rPr>
      <t>8404984.700</t>
    </r>
  </si>
  <si>
    <r>
      <t xml:space="preserve">T </t>
    </r>
    <r>
      <rPr>
        <u/>
        <sz val="8"/>
        <color theme="1"/>
        <rFont val="Tahoma"/>
        <family val="2"/>
      </rPr>
      <t>8453463.400</t>
    </r>
  </si>
  <si>
    <r>
      <t xml:space="preserve">T </t>
    </r>
    <r>
      <rPr>
        <u/>
        <sz val="8"/>
        <color rgb="FF0000FF"/>
        <rFont val="Tahoma"/>
        <family val="2"/>
      </rPr>
      <t>8411299.900</t>
    </r>
  </si>
  <si>
    <r>
      <t xml:space="preserve">T </t>
    </r>
    <r>
      <rPr>
        <u/>
        <sz val="8"/>
        <color rgb="FF0000FF"/>
        <rFont val="Tahoma"/>
        <family val="2"/>
      </rPr>
      <t>39387.522</t>
    </r>
  </si>
  <si>
    <r>
      <t xml:space="preserve">T </t>
    </r>
    <r>
      <rPr>
        <u/>
        <sz val="8"/>
        <color theme="1"/>
        <rFont val="Tahoma"/>
        <family val="2"/>
      </rPr>
      <t>8713734.200</t>
    </r>
  </si>
  <si>
    <r>
      <t xml:space="preserve">T </t>
    </r>
    <r>
      <rPr>
        <u/>
        <sz val="8"/>
        <color theme="1"/>
        <rFont val="Tahoma"/>
        <family val="2"/>
      </rPr>
      <t>8715864.400</t>
    </r>
  </si>
  <si>
    <r>
      <t xml:space="preserve">T </t>
    </r>
    <r>
      <rPr>
        <u/>
        <sz val="8"/>
        <color theme="1"/>
        <rFont val="Tahoma"/>
        <family val="2"/>
      </rPr>
      <t>8767100.700</t>
    </r>
  </si>
  <si>
    <r>
      <t xml:space="preserve">T </t>
    </r>
    <r>
      <rPr>
        <u/>
        <sz val="8"/>
        <color rgb="FF0000FF"/>
        <rFont val="Tahoma"/>
        <family val="2"/>
      </rPr>
      <t>8732233.100</t>
    </r>
  </si>
  <si>
    <r>
      <t xml:space="preserve">T </t>
    </r>
    <r>
      <rPr>
        <u/>
        <sz val="8"/>
        <color rgb="FF0000FF"/>
        <rFont val="Tahoma"/>
        <family val="2"/>
      </rPr>
      <t>30215.029</t>
    </r>
  </si>
  <si>
    <r>
      <t xml:space="preserve">T </t>
    </r>
    <r>
      <rPr>
        <u/>
        <sz val="8"/>
        <color theme="1"/>
        <rFont val="Tahoma"/>
        <family val="2"/>
      </rPr>
      <t>2382602.900</t>
    </r>
  </si>
  <si>
    <r>
      <t xml:space="preserve">T </t>
    </r>
    <r>
      <rPr>
        <u/>
        <sz val="8"/>
        <color theme="1"/>
        <rFont val="Tahoma"/>
        <family val="2"/>
      </rPr>
      <t>37134398.000</t>
    </r>
  </si>
  <si>
    <r>
      <t xml:space="preserve">T </t>
    </r>
    <r>
      <rPr>
        <u/>
        <sz val="8"/>
        <color theme="1"/>
        <rFont val="Tahoma"/>
        <family val="2"/>
      </rPr>
      <t>4032840.000</t>
    </r>
  </si>
  <si>
    <r>
      <t xml:space="preserve">T </t>
    </r>
    <r>
      <rPr>
        <u/>
        <sz val="8"/>
        <color theme="1"/>
        <rFont val="Tahoma"/>
        <family val="2"/>
      </rPr>
      <t>1580304.700</t>
    </r>
  </si>
  <si>
    <r>
      <t xml:space="preserve">TM </t>
    </r>
    <r>
      <rPr>
        <u/>
        <sz val="8"/>
        <color theme="1"/>
        <rFont val="Tahoma"/>
        <family val="2"/>
      </rPr>
      <t>587301270.000</t>
    </r>
  </si>
  <si>
    <r>
      <t xml:space="preserve">M </t>
    </r>
    <r>
      <rPr>
        <u/>
        <sz val="8"/>
        <color theme="1"/>
        <rFont val="Tahoma"/>
        <family val="2"/>
      </rPr>
      <t>37408.555</t>
    </r>
  </si>
  <si>
    <r>
      <t xml:space="preserve">T </t>
    </r>
    <r>
      <rPr>
        <u/>
        <sz val="8"/>
        <color theme="1"/>
        <rFont val="Tahoma"/>
        <family val="2"/>
      </rPr>
      <t>2912842.100</t>
    </r>
  </si>
  <si>
    <r>
      <t xml:space="preserve">T </t>
    </r>
    <r>
      <rPr>
        <u/>
        <sz val="8"/>
        <color theme="1"/>
        <rFont val="Tahoma"/>
        <family val="2"/>
      </rPr>
      <t>1870604.400</t>
    </r>
  </si>
  <si>
    <r>
      <t xml:space="preserve">T </t>
    </r>
    <r>
      <rPr>
        <u/>
        <sz val="8"/>
        <color theme="1"/>
        <rFont val="Tahoma"/>
        <family val="2"/>
      </rPr>
      <t>2399590.200</t>
    </r>
  </si>
  <si>
    <r>
      <t xml:space="preserve">T </t>
    </r>
    <r>
      <rPr>
        <u/>
        <sz val="8"/>
        <color theme="1"/>
        <rFont val="Tahoma"/>
        <family val="2"/>
      </rPr>
      <t>2393606.900</t>
    </r>
  </si>
  <si>
    <r>
      <t xml:space="preserve">T </t>
    </r>
    <r>
      <rPr>
        <u/>
        <sz val="8"/>
        <color theme="1"/>
        <rFont val="Tahoma"/>
        <family val="2"/>
      </rPr>
      <t>36972802.000</t>
    </r>
  </si>
  <si>
    <r>
      <t xml:space="preserve">T </t>
    </r>
    <r>
      <rPr>
        <u/>
        <sz val="8"/>
        <color theme="1"/>
        <rFont val="Tahoma"/>
        <family val="2"/>
      </rPr>
      <t>4000441.900</t>
    </r>
  </si>
  <si>
    <r>
      <t xml:space="preserve">T </t>
    </r>
    <r>
      <rPr>
        <u/>
        <sz val="8"/>
        <color theme="1"/>
        <rFont val="Tahoma"/>
        <family val="2"/>
      </rPr>
      <t>1586076.200</t>
    </r>
  </si>
  <si>
    <r>
      <t xml:space="preserve">TM </t>
    </r>
    <r>
      <rPr>
        <u/>
        <sz val="8"/>
        <color theme="1"/>
        <rFont val="Tahoma"/>
        <family val="2"/>
      </rPr>
      <t>589366670.000</t>
    </r>
  </si>
  <si>
    <r>
      <t xml:space="preserve">M </t>
    </r>
    <r>
      <rPr>
        <u/>
        <sz val="8"/>
        <color theme="1"/>
        <rFont val="Tahoma"/>
        <family val="2"/>
      </rPr>
      <t>38094.797</t>
    </r>
  </si>
  <si>
    <r>
      <t xml:space="preserve">T </t>
    </r>
    <r>
      <rPr>
        <u/>
        <sz val="8"/>
        <color theme="1"/>
        <rFont val="Tahoma"/>
        <family val="2"/>
      </rPr>
      <t>2897210.000</t>
    </r>
  </si>
  <si>
    <r>
      <t xml:space="preserve">T </t>
    </r>
    <r>
      <rPr>
        <u/>
        <sz val="8"/>
        <color theme="1"/>
        <rFont val="Tahoma"/>
        <family val="2"/>
      </rPr>
      <t>1868228.600</t>
    </r>
  </si>
  <si>
    <r>
      <t xml:space="preserve">T </t>
    </r>
    <r>
      <rPr>
        <u/>
        <sz val="8"/>
        <color theme="1"/>
        <rFont val="Tahoma"/>
        <family val="2"/>
      </rPr>
      <t>2396553.700</t>
    </r>
  </si>
  <si>
    <r>
      <t xml:space="preserve">T </t>
    </r>
    <r>
      <rPr>
        <u/>
        <sz val="8"/>
        <color theme="1"/>
        <rFont val="Tahoma"/>
        <family val="2"/>
      </rPr>
      <t>2414083.100</t>
    </r>
  </si>
  <si>
    <r>
      <t xml:space="preserve">T </t>
    </r>
    <r>
      <rPr>
        <u/>
        <sz val="8"/>
        <color theme="1"/>
        <rFont val="Tahoma"/>
        <family val="2"/>
      </rPr>
      <t>37483146.000</t>
    </r>
  </si>
  <si>
    <r>
      <t xml:space="preserve">T </t>
    </r>
    <r>
      <rPr>
        <u/>
        <sz val="8"/>
        <color theme="1"/>
        <rFont val="Tahoma"/>
        <family val="2"/>
      </rPr>
      <t>4067203.300</t>
    </r>
  </si>
  <si>
    <r>
      <t xml:space="preserve">T </t>
    </r>
    <r>
      <rPr>
        <u/>
        <sz val="8"/>
        <color theme="1"/>
        <rFont val="Tahoma"/>
        <family val="2"/>
      </rPr>
      <t>1608110.300</t>
    </r>
  </si>
  <si>
    <r>
      <t xml:space="preserve">TM </t>
    </r>
    <r>
      <rPr>
        <u/>
        <sz val="8"/>
        <color theme="1"/>
        <rFont val="Tahoma"/>
        <family val="2"/>
      </rPr>
      <t>596006430.000</t>
    </r>
  </si>
  <si>
    <r>
      <t xml:space="preserve">M </t>
    </r>
    <r>
      <rPr>
        <u/>
        <sz val="8"/>
        <color theme="1"/>
        <rFont val="Tahoma"/>
        <family val="2"/>
      </rPr>
      <t>38428.409</t>
    </r>
  </si>
  <si>
    <r>
      <t xml:space="preserve">T </t>
    </r>
    <r>
      <rPr>
        <u/>
        <sz val="8"/>
        <color theme="1"/>
        <rFont val="Tahoma"/>
        <family val="2"/>
      </rPr>
      <t>2942000.400</t>
    </r>
  </si>
  <si>
    <r>
      <t xml:space="preserve">T </t>
    </r>
    <r>
      <rPr>
        <u/>
        <sz val="8"/>
        <color theme="1"/>
        <rFont val="Tahoma"/>
        <family val="2"/>
      </rPr>
      <t>1889520.100</t>
    </r>
  </si>
  <si>
    <r>
      <t xml:space="preserve">T </t>
    </r>
    <r>
      <rPr>
        <u/>
        <sz val="8"/>
        <color theme="1"/>
        <rFont val="Tahoma"/>
        <family val="2"/>
      </rPr>
      <t>2412040.500</t>
    </r>
  </si>
  <si>
    <r>
      <t xml:space="preserve">T </t>
    </r>
    <r>
      <rPr>
        <u/>
        <sz val="8"/>
        <color rgb="FF0000FF"/>
        <rFont val="Tahoma"/>
        <family val="2"/>
      </rPr>
      <t>2396764.300</t>
    </r>
  </si>
  <si>
    <r>
      <t xml:space="preserve">T </t>
    </r>
    <r>
      <rPr>
        <u/>
        <sz val="8"/>
        <color rgb="FF0000FF"/>
        <rFont val="Tahoma"/>
        <family val="2"/>
      </rPr>
      <t>37196782.000</t>
    </r>
  </si>
  <si>
    <r>
      <t xml:space="preserve">T </t>
    </r>
    <r>
      <rPr>
        <u/>
        <sz val="8"/>
        <color rgb="FF0000FF"/>
        <rFont val="Tahoma"/>
        <family val="2"/>
      </rPr>
      <t>4033495.100</t>
    </r>
  </si>
  <si>
    <r>
      <t xml:space="preserve">T </t>
    </r>
    <r>
      <rPr>
        <u/>
        <sz val="8"/>
        <color rgb="FF0000FF"/>
        <rFont val="Tahoma"/>
        <family val="2"/>
      </rPr>
      <t>1591497.100</t>
    </r>
  </si>
  <si>
    <r>
      <t xml:space="preserve">TM </t>
    </r>
    <r>
      <rPr>
        <u/>
        <sz val="8"/>
        <color rgb="FF0000FF"/>
        <rFont val="Tahoma"/>
        <family val="2"/>
      </rPr>
      <t>590891460.000</t>
    </r>
  </si>
  <si>
    <r>
      <t xml:space="preserve">M </t>
    </r>
    <r>
      <rPr>
        <u/>
        <sz val="8"/>
        <color rgb="FF0000FF"/>
        <rFont val="Tahoma"/>
        <family val="2"/>
      </rPr>
      <t>37977.254</t>
    </r>
  </si>
  <si>
    <r>
      <t xml:space="preserve">T </t>
    </r>
    <r>
      <rPr>
        <u/>
        <sz val="8"/>
        <color rgb="FF0000FF"/>
        <rFont val="Tahoma"/>
        <family val="2"/>
      </rPr>
      <t>2917350.900</t>
    </r>
  </si>
  <si>
    <r>
      <t xml:space="preserve">T </t>
    </r>
    <r>
      <rPr>
        <u/>
        <sz val="8"/>
        <color rgb="FF0000FF"/>
        <rFont val="Tahoma"/>
        <family val="2"/>
      </rPr>
      <t>1876117.700</t>
    </r>
  </si>
  <si>
    <r>
      <t xml:space="preserve">T </t>
    </r>
    <r>
      <rPr>
        <u/>
        <sz val="8"/>
        <color rgb="FF0000FF"/>
        <rFont val="Tahoma"/>
        <family val="2"/>
      </rPr>
      <t>2402728.200</t>
    </r>
  </si>
  <si>
    <r>
      <t xml:space="preserve">T </t>
    </r>
    <r>
      <rPr>
        <u/>
        <sz val="8"/>
        <color rgb="FF0000FF"/>
        <rFont val="Tahoma"/>
        <family val="2"/>
      </rPr>
      <t>15975.848</t>
    </r>
  </si>
  <si>
    <r>
      <t xml:space="preserve">T </t>
    </r>
    <r>
      <rPr>
        <u/>
        <sz val="8"/>
        <color rgb="FF0000FF"/>
        <rFont val="Tahoma"/>
        <family val="2"/>
      </rPr>
      <t>260828.850</t>
    </r>
  </si>
  <si>
    <r>
      <t xml:space="preserve">T </t>
    </r>
    <r>
      <rPr>
        <u/>
        <sz val="8"/>
        <color rgb="FF0000FF"/>
        <rFont val="Tahoma"/>
        <family val="2"/>
      </rPr>
      <t>33385.489</t>
    </r>
  </si>
  <si>
    <r>
      <t xml:space="preserve">T </t>
    </r>
    <r>
      <rPr>
        <u/>
        <sz val="8"/>
        <color rgb="FF0000FF"/>
        <rFont val="Tahoma"/>
        <family val="2"/>
      </rPr>
      <t>14674.006</t>
    </r>
  </si>
  <si>
    <r>
      <t xml:space="preserve">TM </t>
    </r>
    <r>
      <rPr>
        <u/>
        <sz val="8"/>
        <color rgb="FF0000FF"/>
        <rFont val="Tahoma"/>
        <family val="2"/>
      </rPr>
      <t>4548483.200</t>
    </r>
  </si>
  <si>
    <r>
      <t xml:space="preserve">M </t>
    </r>
    <r>
      <rPr>
        <u/>
        <sz val="8"/>
        <color rgb="FF0000FF"/>
        <rFont val="Tahoma"/>
        <family val="2"/>
      </rPr>
      <t>519.988</t>
    </r>
  </si>
  <si>
    <r>
      <t xml:space="preserve">T </t>
    </r>
    <r>
      <rPr>
        <u/>
        <sz val="8"/>
        <color rgb="FF0000FF"/>
        <rFont val="Tahoma"/>
        <family val="2"/>
      </rPr>
      <t>22733.059</t>
    </r>
  </si>
  <si>
    <r>
      <t xml:space="preserve">T </t>
    </r>
    <r>
      <rPr>
        <u/>
        <sz val="8"/>
        <color rgb="FF0000FF"/>
        <rFont val="Tahoma"/>
        <family val="2"/>
      </rPr>
      <t>11667.424</t>
    </r>
  </si>
  <si>
    <r>
      <t xml:space="preserve">T </t>
    </r>
    <r>
      <rPr>
        <u/>
        <sz val="8"/>
        <color rgb="FF0000FF"/>
        <rFont val="Tahoma"/>
        <family val="2"/>
      </rPr>
      <t>8206.420</t>
    </r>
  </si>
  <si>
    <r>
      <t xml:space="preserve">T </t>
    </r>
    <r>
      <rPr>
        <u/>
        <sz val="8"/>
        <color rgb="FF0000FF"/>
        <rFont val="Tahoma"/>
        <family val="2"/>
      </rPr>
      <t>0.667</t>
    </r>
  </si>
  <si>
    <r>
      <t xml:space="preserve">T </t>
    </r>
    <r>
      <rPr>
        <u/>
        <sz val="8"/>
        <color rgb="FF0000FF"/>
        <rFont val="Tahoma"/>
        <family val="2"/>
      </rPr>
      <t>0.701</t>
    </r>
  </si>
  <si>
    <r>
      <t xml:space="preserve">T </t>
    </r>
    <r>
      <rPr>
        <u/>
        <sz val="8"/>
        <color rgb="FF0000FF"/>
        <rFont val="Tahoma"/>
        <family val="2"/>
      </rPr>
      <t>0.828</t>
    </r>
  </si>
  <si>
    <r>
      <t xml:space="preserve">TM </t>
    </r>
    <r>
      <rPr>
        <u/>
        <sz val="8"/>
        <color rgb="FF0000FF"/>
        <rFont val="Tahoma"/>
        <family val="2"/>
      </rPr>
      <t>0.770</t>
    </r>
  </si>
  <si>
    <r>
      <t xml:space="preserve">M </t>
    </r>
    <r>
      <rPr>
        <u/>
        <sz val="8"/>
        <color rgb="FF0000FF"/>
        <rFont val="Tahoma"/>
        <family val="2"/>
      </rPr>
      <t>1.369</t>
    </r>
  </si>
  <si>
    <r>
      <t xml:space="preserve">T </t>
    </r>
    <r>
      <rPr>
        <u/>
        <sz val="8"/>
        <color theme="1"/>
        <rFont val="Tahoma"/>
        <family val="2"/>
      </rPr>
      <t>2559882.200</t>
    </r>
  </si>
  <si>
    <r>
      <t xml:space="preserve">T </t>
    </r>
    <r>
      <rPr>
        <u/>
        <sz val="8"/>
        <color theme="1"/>
        <rFont val="Tahoma"/>
        <family val="2"/>
      </rPr>
      <t>6834661.100</t>
    </r>
  </si>
  <si>
    <r>
      <t xml:space="preserve">T </t>
    </r>
    <r>
      <rPr>
        <u/>
        <sz val="8"/>
        <color theme="1"/>
        <rFont val="Tahoma"/>
        <family val="2"/>
      </rPr>
      <t>2547051.000</t>
    </r>
  </si>
  <si>
    <r>
      <t xml:space="preserve">T </t>
    </r>
    <r>
      <rPr>
        <u/>
        <sz val="8"/>
        <color theme="1"/>
        <rFont val="Tahoma"/>
        <family val="2"/>
      </rPr>
      <t>6813090.400</t>
    </r>
  </si>
  <si>
    <r>
      <t xml:space="preserve">T </t>
    </r>
    <r>
      <rPr>
        <u/>
        <sz val="8"/>
        <color theme="1"/>
        <rFont val="Tahoma"/>
        <family val="2"/>
      </rPr>
      <t>2560475.400</t>
    </r>
  </si>
  <si>
    <r>
      <t xml:space="preserve">T </t>
    </r>
    <r>
      <rPr>
        <u/>
        <sz val="8"/>
        <color theme="1"/>
        <rFont val="Tahoma"/>
        <family val="2"/>
      </rPr>
      <t>6849896.300</t>
    </r>
  </si>
  <si>
    <r>
      <t xml:space="preserve">T </t>
    </r>
    <r>
      <rPr>
        <u/>
        <sz val="8"/>
        <color rgb="FF0000FF"/>
        <rFont val="Tahoma"/>
        <family val="2"/>
      </rPr>
      <t>2555802.900</t>
    </r>
  </si>
  <si>
    <r>
      <t xml:space="preserve">T </t>
    </r>
    <r>
      <rPr>
        <u/>
        <sz val="8"/>
        <color rgb="FF0000FF"/>
        <rFont val="Tahoma"/>
        <family val="2"/>
      </rPr>
      <t>6832549.300</t>
    </r>
  </si>
  <si>
    <r>
      <t xml:space="preserve">T </t>
    </r>
    <r>
      <rPr>
        <u/>
        <sz val="8"/>
        <color rgb="FF0000FF"/>
        <rFont val="Tahoma"/>
        <family val="2"/>
      </rPr>
      <t>7585.101</t>
    </r>
  </si>
  <si>
    <r>
      <t xml:space="preserve">T </t>
    </r>
    <r>
      <rPr>
        <u/>
        <sz val="8"/>
        <color rgb="FF0000FF"/>
        <rFont val="Tahoma"/>
        <family val="2"/>
      </rPr>
      <t>18493.564</t>
    </r>
  </si>
  <si>
    <r>
      <t xml:space="preserve">T </t>
    </r>
    <r>
      <rPr>
        <u/>
        <sz val="8"/>
        <color theme="1"/>
        <rFont val="Tahoma"/>
        <family val="2"/>
      </rPr>
      <t>8681372.000</t>
    </r>
  </si>
  <si>
    <r>
      <t xml:space="preserve">T </t>
    </r>
    <r>
      <rPr>
        <u/>
        <sz val="8"/>
        <color theme="1"/>
        <rFont val="Tahoma"/>
        <family val="2"/>
      </rPr>
      <t>8658312.200</t>
    </r>
  </si>
  <si>
    <r>
      <t xml:space="preserve">T </t>
    </r>
    <r>
      <rPr>
        <u/>
        <sz val="8"/>
        <color theme="1"/>
        <rFont val="Tahoma"/>
        <family val="2"/>
      </rPr>
      <t>8700341.600</t>
    </r>
  </si>
  <si>
    <r>
      <t xml:space="preserve">T </t>
    </r>
    <r>
      <rPr>
        <u/>
        <sz val="8"/>
        <color rgb="FF0000FF"/>
        <rFont val="Tahoma"/>
        <family val="2"/>
      </rPr>
      <t>8680008.600</t>
    </r>
  </si>
  <si>
    <r>
      <t xml:space="preserve">T </t>
    </r>
    <r>
      <rPr>
        <u/>
        <sz val="8"/>
        <color rgb="FF0000FF"/>
        <rFont val="Tahoma"/>
        <family val="2"/>
      </rPr>
      <t>21047.821</t>
    </r>
  </si>
  <si>
    <r>
      <t xml:space="preserve">T </t>
    </r>
    <r>
      <rPr>
        <u/>
        <sz val="8"/>
        <color theme="1"/>
        <rFont val="Tahoma"/>
        <family val="2"/>
      </rPr>
      <t>8879809.500</t>
    </r>
  </si>
  <si>
    <r>
      <t xml:space="preserve">T </t>
    </r>
    <r>
      <rPr>
        <u/>
        <sz val="8"/>
        <color theme="1"/>
        <rFont val="Tahoma"/>
        <family val="2"/>
      </rPr>
      <t>8870735.300</t>
    </r>
  </si>
  <si>
    <r>
      <t xml:space="preserve">T </t>
    </r>
    <r>
      <rPr>
        <u/>
        <sz val="8"/>
        <color theme="1"/>
        <rFont val="Tahoma"/>
        <family val="2"/>
      </rPr>
      <t>8949793.800</t>
    </r>
  </si>
  <si>
    <r>
      <t xml:space="preserve">T </t>
    </r>
    <r>
      <rPr>
        <u/>
        <sz val="8"/>
        <color rgb="FF0000FF"/>
        <rFont val="Tahoma"/>
        <family val="2"/>
      </rPr>
      <t>8900112.900</t>
    </r>
  </si>
  <si>
    <r>
      <t xml:space="preserve">T </t>
    </r>
    <r>
      <rPr>
        <u/>
        <sz val="8"/>
        <color rgb="FF0000FF"/>
        <rFont val="Tahoma"/>
        <family val="2"/>
      </rPr>
      <t>43263.497</t>
    </r>
  </si>
  <si>
    <r>
      <t xml:space="preserve">T </t>
    </r>
    <r>
      <rPr>
        <u/>
        <sz val="8"/>
        <color theme="1"/>
        <rFont val="Tahoma"/>
        <family val="2"/>
      </rPr>
      <t>3251613.900</t>
    </r>
  </si>
  <si>
    <r>
      <t xml:space="preserve">T </t>
    </r>
    <r>
      <rPr>
        <u/>
        <sz val="8"/>
        <color theme="1"/>
        <rFont val="Tahoma"/>
        <family val="2"/>
      </rPr>
      <t>38146492.000</t>
    </r>
  </si>
  <si>
    <r>
      <t xml:space="preserve">T </t>
    </r>
    <r>
      <rPr>
        <u/>
        <sz val="8"/>
        <color theme="1"/>
        <rFont val="Tahoma"/>
        <family val="2"/>
      </rPr>
      <t>3267267.800</t>
    </r>
  </si>
  <si>
    <r>
      <t xml:space="preserve">T </t>
    </r>
    <r>
      <rPr>
        <u/>
        <sz val="8"/>
        <color theme="1"/>
        <rFont val="Tahoma"/>
        <family val="2"/>
      </rPr>
      <t>1542186.500</t>
    </r>
  </si>
  <si>
    <r>
      <t xml:space="preserve">TM </t>
    </r>
    <r>
      <rPr>
        <u/>
        <sz val="8"/>
        <color theme="1"/>
        <rFont val="Tahoma"/>
        <family val="2"/>
      </rPr>
      <t>836009400.000</t>
    </r>
  </si>
  <si>
    <r>
      <t xml:space="preserve">M </t>
    </r>
    <r>
      <rPr>
        <u/>
        <sz val="8"/>
        <color theme="1"/>
        <rFont val="Tahoma"/>
        <family val="2"/>
      </rPr>
      <t>28925.066</t>
    </r>
  </si>
  <si>
    <r>
      <t xml:space="preserve">T </t>
    </r>
    <r>
      <rPr>
        <u/>
        <sz val="8"/>
        <color theme="1"/>
        <rFont val="Tahoma"/>
        <family val="2"/>
      </rPr>
      <t>3013361.100</t>
    </r>
  </si>
  <si>
    <r>
      <t xml:space="preserve">T </t>
    </r>
    <r>
      <rPr>
        <u/>
        <sz val="8"/>
        <color theme="1"/>
        <rFont val="Tahoma"/>
        <family val="2"/>
      </rPr>
      <t>3257347.200</t>
    </r>
  </si>
  <si>
    <r>
      <t xml:space="preserve">T </t>
    </r>
    <r>
      <rPr>
        <u/>
        <sz val="8"/>
        <color theme="1"/>
        <rFont val="Tahoma"/>
        <family val="2"/>
      </rPr>
      <t>37916054.000</t>
    </r>
  </si>
  <si>
    <r>
      <t xml:space="preserve">T </t>
    </r>
    <r>
      <rPr>
        <u/>
        <sz val="8"/>
        <color theme="1"/>
        <rFont val="Tahoma"/>
        <family val="2"/>
      </rPr>
      <t>3269418.100</t>
    </r>
  </si>
  <si>
    <r>
      <t xml:space="preserve">T </t>
    </r>
    <r>
      <rPr>
        <u/>
        <sz val="8"/>
        <color theme="1"/>
        <rFont val="Tahoma"/>
        <family val="2"/>
      </rPr>
      <t>1552665.600</t>
    </r>
  </si>
  <si>
    <r>
      <t xml:space="preserve">TM </t>
    </r>
    <r>
      <rPr>
        <u/>
        <sz val="8"/>
        <color theme="1"/>
        <rFont val="Tahoma"/>
        <family val="2"/>
      </rPr>
      <t>840108100.000</t>
    </r>
  </si>
  <si>
    <r>
      <t xml:space="preserve">M </t>
    </r>
    <r>
      <rPr>
        <u/>
        <sz val="8"/>
        <color theme="1"/>
        <rFont val="Tahoma"/>
        <family val="2"/>
      </rPr>
      <t>29148.377</t>
    </r>
  </si>
  <si>
    <r>
      <t xml:space="preserve">T </t>
    </r>
    <r>
      <rPr>
        <u/>
        <sz val="8"/>
        <color theme="1"/>
        <rFont val="Tahoma"/>
        <family val="2"/>
      </rPr>
      <t>3021229.100</t>
    </r>
  </si>
  <si>
    <r>
      <t xml:space="preserve">T </t>
    </r>
    <r>
      <rPr>
        <u/>
        <sz val="8"/>
        <color theme="1"/>
        <rFont val="Tahoma"/>
        <family val="2"/>
      </rPr>
      <t>3264229.400</t>
    </r>
  </si>
  <si>
    <r>
      <t xml:space="preserve">T </t>
    </r>
    <r>
      <rPr>
        <u/>
        <sz val="8"/>
        <color theme="1"/>
        <rFont val="Tahoma"/>
        <family val="2"/>
      </rPr>
      <t>38149666.000</t>
    </r>
  </si>
  <si>
    <r>
      <t xml:space="preserve">T </t>
    </r>
    <r>
      <rPr>
        <u/>
        <sz val="8"/>
        <color theme="1"/>
        <rFont val="Tahoma"/>
        <family val="2"/>
      </rPr>
      <t>3286435.500</t>
    </r>
  </si>
  <si>
    <r>
      <t xml:space="preserve">T </t>
    </r>
    <r>
      <rPr>
        <u/>
        <sz val="8"/>
        <color theme="1"/>
        <rFont val="Tahoma"/>
        <family val="2"/>
      </rPr>
      <t>1555905.000</t>
    </r>
  </si>
  <si>
    <r>
      <t xml:space="preserve">TM </t>
    </r>
    <r>
      <rPr>
        <u/>
        <sz val="8"/>
        <color theme="1"/>
        <rFont val="Tahoma"/>
        <family val="2"/>
      </rPr>
      <t>847154550.000</t>
    </r>
  </si>
  <si>
    <r>
      <t xml:space="preserve">M </t>
    </r>
    <r>
      <rPr>
        <u/>
        <sz val="8"/>
        <color theme="1"/>
        <rFont val="Tahoma"/>
        <family val="2"/>
      </rPr>
      <t>29243.510</t>
    </r>
  </si>
  <si>
    <r>
      <t xml:space="preserve">T </t>
    </r>
    <r>
      <rPr>
        <u/>
        <sz val="8"/>
        <color theme="1"/>
        <rFont val="Tahoma"/>
        <family val="2"/>
      </rPr>
      <t>3035860.100</t>
    </r>
  </si>
  <si>
    <r>
      <t xml:space="preserve">T </t>
    </r>
    <r>
      <rPr>
        <u/>
        <sz val="8"/>
        <color rgb="FF0000FF"/>
        <rFont val="Tahoma"/>
        <family val="2"/>
      </rPr>
      <t>3257730.200</t>
    </r>
  </si>
  <si>
    <r>
      <t xml:space="preserve">T </t>
    </r>
    <r>
      <rPr>
        <u/>
        <sz val="8"/>
        <color rgb="FF0000FF"/>
        <rFont val="Tahoma"/>
        <family val="2"/>
      </rPr>
      <t>38070738.000</t>
    </r>
  </si>
  <si>
    <r>
      <t xml:space="preserve">T </t>
    </r>
    <r>
      <rPr>
        <u/>
        <sz val="8"/>
        <color rgb="FF0000FF"/>
        <rFont val="Tahoma"/>
        <family val="2"/>
      </rPr>
      <t>3274373.800</t>
    </r>
  </si>
  <si>
    <r>
      <t xml:space="preserve">T </t>
    </r>
    <r>
      <rPr>
        <u/>
        <sz val="8"/>
        <color rgb="FF0000FF"/>
        <rFont val="Tahoma"/>
        <family val="2"/>
      </rPr>
      <t>1550252.300</t>
    </r>
  </si>
  <si>
    <r>
      <t xml:space="preserve">TM </t>
    </r>
    <r>
      <rPr>
        <u/>
        <sz val="8"/>
        <color rgb="FF0000FF"/>
        <rFont val="Tahoma"/>
        <family val="2"/>
      </rPr>
      <t>841090680.000</t>
    </r>
  </si>
  <si>
    <r>
      <t xml:space="preserve">M </t>
    </r>
    <r>
      <rPr>
        <u/>
        <sz val="8"/>
        <color rgb="FF0000FF"/>
        <rFont val="Tahoma"/>
        <family val="2"/>
      </rPr>
      <t>29105.651</t>
    </r>
  </si>
  <si>
    <r>
      <t xml:space="preserve">T </t>
    </r>
    <r>
      <rPr>
        <u/>
        <sz val="8"/>
        <color rgb="FF0000FF"/>
        <rFont val="Tahoma"/>
        <family val="2"/>
      </rPr>
      <t>3023483.400</t>
    </r>
  </si>
  <si>
    <r>
      <t xml:space="preserve">T </t>
    </r>
    <r>
      <rPr>
        <u/>
        <sz val="8"/>
        <color rgb="FF0000FF"/>
        <rFont val="Tahoma"/>
        <family val="2"/>
      </rPr>
      <t>6316.453</t>
    </r>
  </si>
  <si>
    <r>
      <t xml:space="preserve">T </t>
    </r>
    <r>
      <rPr>
        <u/>
        <sz val="8"/>
        <color rgb="FF0000FF"/>
        <rFont val="Tahoma"/>
        <family val="2"/>
      </rPr>
      <t>133969.040</t>
    </r>
  </si>
  <si>
    <r>
      <t xml:space="preserve">T </t>
    </r>
    <r>
      <rPr>
        <u/>
        <sz val="8"/>
        <color rgb="FF0000FF"/>
        <rFont val="Tahoma"/>
        <family val="2"/>
      </rPr>
      <t>10500.907</t>
    </r>
  </si>
  <si>
    <r>
      <t xml:space="preserve">T </t>
    </r>
    <r>
      <rPr>
        <u/>
        <sz val="8"/>
        <color rgb="FF0000FF"/>
        <rFont val="Tahoma"/>
        <family val="2"/>
      </rPr>
      <t>7170.578</t>
    </r>
  </si>
  <si>
    <r>
      <t xml:space="preserve">TM </t>
    </r>
    <r>
      <rPr>
        <u/>
        <sz val="8"/>
        <color rgb="FF0000FF"/>
        <rFont val="Tahoma"/>
        <family val="2"/>
      </rPr>
      <t>5637169.000</t>
    </r>
  </si>
  <si>
    <r>
      <t xml:space="preserve">M </t>
    </r>
    <r>
      <rPr>
        <u/>
        <sz val="8"/>
        <color rgb="FF0000FF"/>
        <rFont val="Tahoma"/>
        <family val="2"/>
      </rPr>
      <t>163.465</t>
    </r>
  </si>
  <si>
    <r>
      <t xml:space="preserve">T </t>
    </r>
    <r>
      <rPr>
        <u/>
        <sz val="8"/>
        <color rgb="FF0000FF"/>
        <rFont val="Tahoma"/>
        <family val="2"/>
      </rPr>
      <t>11417.645</t>
    </r>
  </si>
  <si>
    <r>
      <t xml:space="preserve">T </t>
    </r>
    <r>
      <rPr>
        <u/>
        <sz val="8"/>
        <color rgb="FF0000FF"/>
        <rFont val="Tahoma"/>
        <family val="2"/>
      </rPr>
      <t>0.321</t>
    </r>
  </si>
  <si>
    <r>
      <t xml:space="preserve">TM </t>
    </r>
    <r>
      <rPr>
        <u/>
        <sz val="8"/>
        <color rgb="FF0000FF"/>
        <rFont val="Tahoma"/>
        <family val="2"/>
      </rPr>
      <t>0.670</t>
    </r>
  </si>
  <si>
    <r>
      <t xml:space="preserve">TM </t>
    </r>
    <r>
      <rPr>
        <u/>
        <sz val="8"/>
        <color theme="1"/>
        <rFont val="Tahoma"/>
        <family val="2"/>
      </rPr>
      <t>9415539.100</t>
    </r>
  </si>
  <si>
    <r>
      <t xml:space="preserve">T </t>
    </r>
    <r>
      <rPr>
        <u/>
        <sz val="8"/>
        <color theme="1"/>
        <rFont val="Tahoma"/>
        <family val="2"/>
      </rPr>
      <t>6995948.100</t>
    </r>
  </si>
  <si>
    <r>
      <t xml:space="preserve">TM </t>
    </r>
    <r>
      <rPr>
        <u/>
        <sz val="8"/>
        <color theme="1"/>
        <rFont val="Tahoma"/>
        <family val="2"/>
      </rPr>
      <t>9394315.100</t>
    </r>
  </si>
  <si>
    <r>
      <t xml:space="preserve">T </t>
    </r>
    <r>
      <rPr>
        <u/>
        <sz val="8"/>
        <color theme="1"/>
        <rFont val="Tahoma"/>
        <family val="2"/>
      </rPr>
      <t>6960713.700</t>
    </r>
  </si>
  <si>
    <r>
      <t xml:space="preserve">TM </t>
    </r>
    <r>
      <rPr>
        <u/>
        <sz val="8"/>
        <color theme="1"/>
        <rFont val="Tahoma"/>
        <family val="2"/>
      </rPr>
      <t>9434654.000</t>
    </r>
  </si>
  <si>
    <r>
      <t xml:space="preserve">T </t>
    </r>
    <r>
      <rPr>
        <u/>
        <sz val="8"/>
        <color theme="1"/>
        <rFont val="Tahoma"/>
        <family val="2"/>
      </rPr>
      <t>7049396.200</t>
    </r>
  </si>
  <si>
    <r>
      <t xml:space="preserve">TM </t>
    </r>
    <r>
      <rPr>
        <u/>
        <sz val="8"/>
        <color rgb="FF0000FF"/>
        <rFont val="Tahoma"/>
        <family val="2"/>
      </rPr>
      <t>9414836.100</t>
    </r>
  </si>
  <si>
    <r>
      <t xml:space="preserve">T </t>
    </r>
    <r>
      <rPr>
        <u/>
        <sz val="8"/>
        <color rgb="FF0000FF"/>
        <rFont val="Tahoma"/>
        <family val="2"/>
      </rPr>
      <t>7002019.300</t>
    </r>
  </si>
  <si>
    <r>
      <t xml:space="preserve">TM </t>
    </r>
    <r>
      <rPr>
        <u/>
        <sz val="8"/>
        <color rgb="FF0000FF"/>
        <rFont val="Tahoma"/>
        <family val="2"/>
      </rPr>
      <t>20178.658</t>
    </r>
  </si>
  <si>
    <r>
      <t xml:space="preserve">T </t>
    </r>
    <r>
      <rPr>
        <u/>
        <sz val="8"/>
        <color rgb="FF0000FF"/>
        <rFont val="Tahoma"/>
        <family val="2"/>
      </rPr>
      <t>44651.899</t>
    </r>
  </si>
  <si>
    <r>
      <t xml:space="preserve">TM </t>
    </r>
    <r>
      <rPr>
        <u/>
        <sz val="8"/>
        <color rgb="FF0000FF"/>
        <rFont val="Tahoma"/>
        <family val="2"/>
      </rPr>
      <t>0.214</t>
    </r>
  </si>
  <si>
    <r>
      <t xml:space="preserve">T </t>
    </r>
    <r>
      <rPr>
        <u/>
        <sz val="8"/>
        <color theme="1"/>
        <rFont val="Tahoma"/>
        <family val="2"/>
      </rPr>
      <t>8813917.400</t>
    </r>
  </si>
  <si>
    <r>
      <t xml:space="preserve">T </t>
    </r>
    <r>
      <rPr>
        <u/>
        <sz val="8"/>
        <color theme="1"/>
        <rFont val="Tahoma"/>
        <family val="2"/>
      </rPr>
      <t>8888539.700</t>
    </r>
  </si>
  <si>
    <r>
      <t xml:space="preserve">T </t>
    </r>
    <r>
      <rPr>
        <u/>
        <sz val="8"/>
        <color theme="1"/>
        <rFont val="Tahoma"/>
        <family val="2"/>
      </rPr>
      <t>8874610.400</t>
    </r>
  </si>
  <si>
    <r>
      <t xml:space="preserve">T </t>
    </r>
    <r>
      <rPr>
        <u/>
        <sz val="8"/>
        <color rgb="FF0000FF"/>
        <rFont val="Tahoma"/>
        <family val="2"/>
      </rPr>
      <t>8859022.500</t>
    </r>
  </si>
  <si>
    <r>
      <t xml:space="preserve">T </t>
    </r>
    <r>
      <rPr>
        <u/>
        <sz val="8"/>
        <color rgb="FF0000FF"/>
        <rFont val="Tahoma"/>
        <family val="2"/>
      </rPr>
      <t>39678.157</t>
    </r>
  </si>
  <si>
    <r>
      <t xml:space="preserve">T </t>
    </r>
    <r>
      <rPr>
        <u/>
        <sz val="8"/>
        <color theme="1"/>
        <rFont val="Tahoma"/>
        <family val="2"/>
      </rPr>
      <t>9017740.000</t>
    </r>
  </si>
  <si>
    <r>
      <t xml:space="preserve">T </t>
    </r>
    <r>
      <rPr>
        <u/>
        <sz val="8"/>
        <color theme="1"/>
        <rFont val="Tahoma"/>
        <family val="2"/>
      </rPr>
      <t>9047554.100</t>
    </r>
  </si>
  <si>
    <r>
      <t xml:space="preserve">T </t>
    </r>
    <r>
      <rPr>
        <u/>
        <sz val="8"/>
        <color theme="1"/>
        <rFont val="Tahoma"/>
        <family val="2"/>
      </rPr>
      <t>9123799.900</t>
    </r>
  </si>
  <si>
    <r>
      <t xml:space="preserve">T </t>
    </r>
    <r>
      <rPr>
        <u/>
        <sz val="8"/>
        <color rgb="FF0000FF"/>
        <rFont val="Tahoma"/>
        <family val="2"/>
      </rPr>
      <t>9063031.300</t>
    </r>
  </si>
  <si>
    <r>
      <t xml:space="preserve">T </t>
    </r>
    <r>
      <rPr>
        <u/>
        <sz val="8"/>
        <color rgb="FF0000FF"/>
        <rFont val="Tahoma"/>
        <family val="2"/>
      </rPr>
      <t>54697.676</t>
    </r>
  </si>
  <si>
    <r>
      <t xml:space="preserve">T </t>
    </r>
    <r>
      <rPr>
        <u/>
        <sz val="8"/>
        <color theme="1"/>
        <rFont val="Tahoma"/>
        <family val="2"/>
      </rPr>
      <t>4296789.600</t>
    </r>
  </si>
  <si>
    <r>
      <t xml:space="preserve">T </t>
    </r>
    <r>
      <rPr>
        <u/>
        <sz val="8"/>
        <color theme="1"/>
        <rFont val="Tahoma"/>
        <family val="2"/>
      </rPr>
      <t>44026275.000</t>
    </r>
  </si>
  <si>
    <r>
      <t xml:space="preserve">T </t>
    </r>
    <r>
      <rPr>
        <u/>
        <sz val="8"/>
        <color theme="1"/>
        <rFont val="Tahoma"/>
        <family val="2"/>
      </rPr>
      <t>3776104.200</t>
    </r>
  </si>
  <si>
    <r>
      <t xml:space="preserve">T </t>
    </r>
    <r>
      <rPr>
        <u/>
        <sz val="8"/>
        <color theme="1"/>
        <rFont val="Tahoma"/>
        <family val="2"/>
      </rPr>
      <t>1704229.100</t>
    </r>
  </si>
  <si>
    <r>
      <t xml:space="preserve">TM </t>
    </r>
    <r>
      <rPr>
        <u/>
        <sz val="8"/>
        <color theme="1"/>
        <rFont val="Tahoma"/>
        <family val="2"/>
      </rPr>
      <t>565080560.000</t>
    </r>
  </si>
  <si>
    <r>
      <t xml:space="preserve">M </t>
    </r>
    <r>
      <rPr>
        <u/>
        <sz val="8"/>
        <color theme="1"/>
        <rFont val="Tahoma"/>
        <family val="2"/>
      </rPr>
      <t>51341.184</t>
    </r>
  </si>
  <si>
    <r>
      <t xml:space="preserve">T </t>
    </r>
    <r>
      <rPr>
        <u/>
        <sz val="8"/>
        <color theme="1"/>
        <rFont val="Tahoma"/>
        <family val="2"/>
      </rPr>
      <t>3112293.200</t>
    </r>
  </si>
  <si>
    <r>
      <t xml:space="preserve">T </t>
    </r>
    <r>
      <rPr>
        <u/>
        <sz val="8"/>
        <color theme="1"/>
        <rFont val="Tahoma"/>
        <family val="2"/>
      </rPr>
      <t>2460786.900</t>
    </r>
  </si>
  <si>
    <r>
      <t xml:space="preserve">T </t>
    </r>
    <r>
      <rPr>
        <u/>
        <sz val="8"/>
        <color theme="1"/>
        <rFont val="Tahoma"/>
        <family val="2"/>
      </rPr>
      <t>4275951.700</t>
    </r>
  </si>
  <si>
    <r>
      <t xml:space="preserve">T </t>
    </r>
    <r>
      <rPr>
        <u/>
        <sz val="8"/>
        <color theme="1"/>
        <rFont val="Tahoma"/>
        <family val="2"/>
      </rPr>
      <t>43784142.000</t>
    </r>
  </si>
  <si>
    <r>
      <t xml:space="preserve">T </t>
    </r>
    <r>
      <rPr>
        <u/>
        <sz val="8"/>
        <color theme="1"/>
        <rFont val="Tahoma"/>
        <family val="2"/>
      </rPr>
      <t>3762312.300</t>
    </r>
  </si>
  <si>
    <r>
      <t xml:space="preserve">T </t>
    </r>
    <r>
      <rPr>
        <u/>
        <sz val="8"/>
        <color theme="1"/>
        <rFont val="Tahoma"/>
        <family val="2"/>
      </rPr>
      <t>1706939.500</t>
    </r>
  </si>
  <si>
    <r>
      <t xml:space="preserve">TM </t>
    </r>
    <r>
      <rPr>
        <u/>
        <sz val="8"/>
        <color theme="1"/>
        <rFont val="Tahoma"/>
        <family val="2"/>
      </rPr>
      <t>567688110.000</t>
    </r>
  </si>
  <si>
    <r>
      <t xml:space="preserve">M </t>
    </r>
    <r>
      <rPr>
        <u/>
        <sz val="8"/>
        <color theme="1"/>
        <rFont val="Tahoma"/>
        <family val="2"/>
      </rPr>
      <t>52297.559</t>
    </r>
  </si>
  <si>
    <r>
      <t xml:space="preserve">T </t>
    </r>
    <r>
      <rPr>
        <u/>
        <sz val="8"/>
        <color theme="1"/>
        <rFont val="Tahoma"/>
        <family val="2"/>
      </rPr>
      <t>3099072.100</t>
    </r>
  </si>
  <si>
    <r>
      <t xml:space="preserve">T </t>
    </r>
    <r>
      <rPr>
        <u/>
        <sz val="8"/>
        <color theme="1"/>
        <rFont val="Tahoma"/>
        <family val="2"/>
      </rPr>
      <t>2462020.300</t>
    </r>
  </si>
  <si>
    <r>
      <t xml:space="preserve">T </t>
    </r>
    <r>
      <rPr>
        <u/>
        <sz val="8"/>
        <color theme="1"/>
        <rFont val="Tahoma"/>
        <family val="2"/>
      </rPr>
      <t>1983698.300</t>
    </r>
  </si>
  <si>
    <r>
      <t xml:space="preserve">T </t>
    </r>
    <r>
      <rPr>
        <u/>
        <sz val="8"/>
        <color theme="1"/>
        <rFont val="Tahoma"/>
        <family val="2"/>
      </rPr>
      <t>4275824.000</t>
    </r>
  </si>
  <si>
    <r>
      <t xml:space="preserve">T </t>
    </r>
    <r>
      <rPr>
        <u/>
        <sz val="8"/>
        <color theme="1"/>
        <rFont val="Tahoma"/>
        <family val="2"/>
      </rPr>
      <t>43984434.000</t>
    </r>
  </si>
  <si>
    <r>
      <t xml:space="preserve">T </t>
    </r>
    <r>
      <rPr>
        <u/>
        <sz val="8"/>
        <color theme="1"/>
        <rFont val="Tahoma"/>
        <family val="2"/>
      </rPr>
      <t>3793115.600</t>
    </r>
  </si>
  <si>
    <r>
      <t xml:space="preserve">T </t>
    </r>
    <r>
      <rPr>
        <u/>
        <sz val="8"/>
        <color theme="1"/>
        <rFont val="Tahoma"/>
        <family val="2"/>
      </rPr>
      <t>1715047.000</t>
    </r>
  </si>
  <si>
    <r>
      <t xml:space="preserve">TM </t>
    </r>
    <r>
      <rPr>
        <u/>
        <sz val="8"/>
        <color theme="1"/>
        <rFont val="Tahoma"/>
        <family val="2"/>
      </rPr>
      <t>568247320.000</t>
    </r>
  </si>
  <si>
    <r>
      <t xml:space="preserve">M </t>
    </r>
    <r>
      <rPr>
        <u/>
        <sz val="8"/>
        <color theme="1"/>
        <rFont val="Tahoma"/>
        <family val="2"/>
      </rPr>
      <t>52106.080</t>
    </r>
  </si>
  <si>
    <r>
      <t xml:space="preserve">T </t>
    </r>
    <r>
      <rPr>
        <u/>
        <sz val="8"/>
        <color theme="1"/>
        <rFont val="Tahoma"/>
        <family val="2"/>
      </rPr>
      <t>3119166.100</t>
    </r>
  </si>
  <si>
    <r>
      <t xml:space="preserve">T </t>
    </r>
    <r>
      <rPr>
        <u/>
        <sz val="8"/>
        <color theme="1"/>
        <rFont val="Tahoma"/>
        <family val="2"/>
      </rPr>
      <t>2466200.700</t>
    </r>
  </si>
  <si>
    <r>
      <t xml:space="preserve">T </t>
    </r>
    <r>
      <rPr>
        <u/>
        <sz val="8"/>
        <color theme="1"/>
        <rFont val="Tahoma"/>
        <family val="2"/>
      </rPr>
      <t>1980242.500</t>
    </r>
  </si>
  <si>
    <r>
      <t xml:space="preserve">T </t>
    </r>
    <r>
      <rPr>
        <u/>
        <sz val="8"/>
        <color rgb="FF0000FF"/>
        <rFont val="Tahoma"/>
        <family val="2"/>
      </rPr>
      <t>4282855.100</t>
    </r>
  </si>
  <si>
    <r>
      <t xml:space="preserve">T </t>
    </r>
    <r>
      <rPr>
        <u/>
        <sz val="8"/>
        <color rgb="FF0000FF"/>
        <rFont val="Tahoma"/>
        <family val="2"/>
      </rPr>
      <t>43931617.000</t>
    </r>
  </si>
  <si>
    <r>
      <t xml:space="preserve">T </t>
    </r>
    <r>
      <rPr>
        <u/>
        <sz val="8"/>
        <color rgb="FF0000FF"/>
        <rFont val="Tahoma"/>
        <family val="2"/>
      </rPr>
      <t>3777177.400</t>
    </r>
  </si>
  <si>
    <r>
      <t xml:space="preserve">T </t>
    </r>
    <r>
      <rPr>
        <u/>
        <sz val="8"/>
        <color rgb="FF0000FF"/>
        <rFont val="Tahoma"/>
        <family val="2"/>
      </rPr>
      <t>1708738.500</t>
    </r>
  </si>
  <si>
    <r>
      <t xml:space="preserve">TM </t>
    </r>
    <r>
      <rPr>
        <u/>
        <sz val="8"/>
        <color rgb="FF0000FF"/>
        <rFont val="Tahoma"/>
        <family val="2"/>
      </rPr>
      <t>567005330.000</t>
    </r>
  </si>
  <si>
    <r>
      <t xml:space="preserve">M </t>
    </r>
    <r>
      <rPr>
        <u/>
        <sz val="8"/>
        <color rgb="FF0000FF"/>
        <rFont val="Tahoma"/>
        <family val="2"/>
      </rPr>
      <t>51914.941</t>
    </r>
  </si>
  <si>
    <r>
      <t xml:space="preserve">T </t>
    </r>
    <r>
      <rPr>
        <u/>
        <sz val="8"/>
        <color rgb="FF0000FF"/>
        <rFont val="Tahoma"/>
        <family val="2"/>
      </rPr>
      <t>3110177.100</t>
    </r>
  </si>
  <si>
    <r>
      <t xml:space="preserve">T </t>
    </r>
    <r>
      <rPr>
        <u/>
        <sz val="8"/>
        <color rgb="FF0000FF"/>
        <rFont val="Tahoma"/>
        <family val="2"/>
      </rPr>
      <t>2463002.600</t>
    </r>
  </si>
  <si>
    <r>
      <t xml:space="preserve">T </t>
    </r>
    <r>
      <rPr>
        <u/>
        <sz val="8"/>
        <color rgb="FF0000FF"/>
        <rFont val="Tahoma"/>
        <family val="2"/>
      </rPr>
      <t>1902939.000</t>
    </r>
  </si>
  <si>
    <r>
      <t xml:space="preserve">T </t>
    </r>
    <r>
      <rPr>
        <u/>
        <sz val="8"/>
        <color rgb="FF0000FF"/>
        <rFont val="Tahoma"/>
        <family val="2"/>
      </rPr>
      <t>12067.774</t>
    </r>
  </si>
  <si>
    <r>
      <t xml:space="preserve">T </t>
    </r>
    <r>
      <rPr>
        <u/>
        <sz val="8"/>
        <color rgb="FF0000FF"/>
        <rFont val="Tahoma"/>
        <family val="2"/>
      </rPr>
      <t>129418.890</t>
    </r>
  </si>
  <si>
    <r>
      <t xml:space="preserve">T </t>
    </r>
    <r>
      <rPr>
        <u/>
        <sz val="8"/>
        <color rgb="FF0000FF"/>
        <rFont val="Tahoma"/>
        <family val="2"/>
      </rPr>
      <t>15429.654</t>
    </r>
  </si>
  <si>
    <r>
      <t xml:space="preserve">T </t>
    </r>
    <r>
      <rPr>
        <u/>
        <sz val="8"/>
        <color rgb="FF0000FF"/>
        <rFont val="Tahoma"/>
        <family val="2"/>
      </rPr>
      <t>5628.862</t>
    </r>
  </si>
  <si>
    <r>
      <t xml:space="preserve">TM </t>
    </r>
    <r>
      <rPr>
        <u/>
        <sz val="8"/>
        <color rgb="FF0000FF"/>
        <rFont val="Tahoma"/>
        <family val="2"/>
      </rPr>
      <t>1690188.200</t>
    </r>
  </si>
  <si>
    <r>
      <t xml:space="preserve">M </t>
    </r>
    <r>
      <rPr>
        <u/>
        <sz val="8"/>
        <color rgb="FF0000FF"/>
        <rFont val="Tahoma"/>
        <family val="2"/>
      </rPr>
      <t>506.027</t>
    </r>
  </si>
  <si>
    <r>
      <t xml:space="preserve">T </t>
    </r>
    <r>
      <rPr>
        <u/>
        <sz val="8"/>
        <color rgb="FF0000FF"/>
        <rFont val="Tahoma"/>
        <family val="2"/>
      </rPr>
      <t>10212.774</t>
    </r>
  </si>
  <si>
    <r>
      <t xml:space="preserve">T </t>
    </r>
    <r>
      <rPr>
        <u/>
        <sz val="8"/>
        <color rgb="FF0000FF"/>
        <rFont val="Tahoma"/>
        <family val="2"/>
      </rPr>
      <t>2837.414</t>
    </r>
  </si>
  <si>
    <r>
      <t xml:space="preserve">T </t>
    </r>
    <r>
      <rPr>
        <u/>
        <sz val="8"/>
        <color rgb="FF0000FF"/>
        <rFont val="Tahoma"/>
        <family val="2"/>
      </rPr>
      <t>136897.280</t>
    </r>
  </si>
  <si>
    <r>
      <t xml:space="preserve">T </t>
    </r>
    <r>
      <rPr>
        <u/>
        <sz val="8"/>
        <color rgb="FF0000FF"/>
        <rFont val="Tahoma"/>
        <family val="2"/>
      </rPr>
      <t>0.295</t>
    </r>
  </si>
  <si>
    <r>
      <t xml:space="preserve">M </t>
    </r>
    <r>
      <rPr>
        <u/>
        <sz val="8"/>
        <color rgb="FF0000FF"/>
        <rFont val="Tahoma"/>
        <family val="2"/>
      </rPr>
      <t>0.975</t>
    </r>
  </si>
  <si>
    <r>
      <t xml:space="preserve">T </t>
    </r>
    <r>
      <rPr>
        <u/>
        <sz val="8"/>
        <color rgb="FF0000FF"/>
        <rFont val="Tahoma"/>
        <family val="2"/>
      </rPr>
      <t>0.115</t>
    </r>
  </si>
  <si>
    <r>
      <t xml:space="preserve">T </t>
    </r>
    <r>
      <rPr>
        <u/>
        <sz val="8"/>
        <color rgb="FF0000FF"/>
        <rFont val="Tahoma"/>
        <family val="2"/>
      </rPr>
      <t>7.194</t>
    </r>
  </si>
  <si>
    <r>
      <t xml:space="preserve">T </t>
    </r>
    <r>
      <rPr>
        <u/>
        <sz val="8"/>
        <color theme="1"/>
        <rFont val="Tahoma"/>
        <family val="2"/>
      </rPr>
      <t>3847718.200</t>
    </r>
  </si>
  <si>
    <r>
      <t xml:space="preserve">T </t>
    </r>
    <r>
      <rPr>
        <u/>
        <sz val="8"/>
        <color theme="1"/>
        <rFont val="Tahoma"/>
        <family val="2"/>
      </rPr>
      <t>7218825.800</t>
    </r>
  </si>
  <si>
    <r>
      <t xml:space="preserve">T </t>
    </r>
    <r>
      <rPr>
        <u/>
        <sz val="8"/>
        <color theme="1"/>
        <rFont val="Tahoma"/>
        <family val="2"/>
      </rPr>
      <t>3839720.700</t>
    </r>
  </si>
  <si>
    <r>
      <t xml:space="preserve">T </t>
    </r>
    <r>
      <rPr>
        <u/>
        <sz val="8"/>
        <color theme="1"/>
        <rFont val="Tahoma"/>
        <family val="2"/>
      </rPr>
      <t>7239596.500</t>
    </r>
  </si>
  <si>
    <r>
      <t xml:space="preserve">T </t>
    </r>
    <r>
      <rPr>
        <u/>
        <sz val="8"/>
        <color theme="1"/>
        <rFont val="Tahoma"/>
        <family val="2"/>
      </rPr>
      <t>3825490.800</t>
    </r>
  </si>
  <si>
    <r>
      <t xml:space="preserve">T </t>
    </r>
    <r>
      <rPr>
        <u/>
        <sz val="8"/>
        <color theme="1"/>
        <rFont val="Tahoma"/>
        <family val="2"/>
      </rPr>
      <t>7239667.900</t>
    </r>
  </si>
  <si>
    <r>
      <t xml:space="preserve">T </t>
    </r>
    <r>
      <rPr>
        <u/>
        <sz val="8"/>
        <color rgb="FF0000FF"/>
        <rFont val="Tahoma"/>
        <family val="2"/>
      </rPr>
      <t>3837643.200</t>
    </r>
  </si>
  <si>
    <r>
      <t xml:space="preserve">T </t>
    </r>
    <r>
      <rPr>
        <u/>
        <sz val="8"/>
        <color rgb="FF0000FF"/>
        <rFont val="Tahoma"/>
        <family val="2"/>
      </rPr>
      <t>7232696.800</t>
    </r>
  </si>
  <si>
    <r>
      <t xml:space="preserve">T </t>
    </r>
    <r>
      <rPr>
        <u/>
        <sz val="8"/>
        <color rgb="FF0000FF"/>
        <rFont val="Tahoma"/>
        <family val="2"/>
      </rPr>
      <t>11258.403</t>
    </r>
  </si>
  <si>
    <r>
      <t xml:space="preserve">T </t>
    </r>
    <r>
      <rPr>
        <u/>
        <sz val="8"/>
        <color rgb="FF0000FF"/>
        <rFont val="Tahoma"/>
        <family val="2"/>
      </rPr>
      <t>12012.630</t>
    </r>
  </si>
  <si>
    <r>
      <t xml:space="preserve">T </t>
    </r>
    <r>
      <rPr>
        <u/>
        <sz val="8"/>
        <color theme="1"/>
        <rFont val="Tahoma"/>
        <family val="2"/>
      </rPr>
      <t>9128219.700</t>
    </r>
  </si>
  <si>
    <r>
      <t xml:space="preserve">T </t>
    </r>
    <r>
      <rPr>
        <u/>
        <sz val="8"/>
        <color theme="1"/>
        <rFont val="Tahoma"/>
        <family val="2"/>
      </rPr>
      <t>9103734.800</t>
    </r>
  </si>
  <si>
    <r>
      <t xml:space="preserve">T </t>
    </r>
    <r>
      <rPr>
        <u/>
        <sz val="8"/>
        <color theme="1"/>
        <rFont val="Tahoma"/>
        <family val="2"/>
      </rPr>
      <t>9153566.100</t>
    </r>
  </si>
  <si>
    <r>
      <t xml:space="preserve">T </t>
    </r>
    <r>
      <rPr>
        <u/>
        <sz val="8"/>
        <color rgb="FF0000FF"/>
        <rFont val="Tahoma"/>
        <family val="2"/>
      </rPr>
      <t>9128506.900</t>
    </r>
  </si>
  <si>
    <r>
      <t xml:space="preserve">T </t>
    </r>
    <r>
      <rPr>
        <u/>
        <sz val="8"/>
        <color rgb="FF0000FF"/>
        <rFont val="Tahoma"/>
        <family val="2"/>
      </rPr>
      <t>24916.917</t>
    </r>
  </si>
  <si>
    <r>
      <t xml:space="preserve">T </t>
    </r>
    <r>
      <rPr>
        <u/>
        <sz val="8"/>
        <color theme="1"/>
        <rFont val="Tahoma"/>
        <family val="2"/>
      </rPr>
      <t>9211702.100</t>
    </r>
  </si>
  <si>
    <r>
      <t xml:space="preserve">T </t>
    </r>
    <r>
      <rPr>
        <u/>
        <sz val="8"/>
        <color theme="1"/>
        <rFont val="Tahoma"/>
        <family val="2"/>
      </rPr>
      <t>9254491.300</t>
    </r>
  </si>
  <si>
    <r>
      <t xml:space="preserve">T </t>
    </r>
    <r>
      <rPr>
        <u/>
        <sz val="8"/>
        <color theme="1"/>
        <rFont val="Tahoma"/>
        <family val="2"/>
      </rPr>
      <t>9244227.400</t>
    </r>
  </si>
  <si>
    <r>
      <t xml:space="preserve">T </t>
    </r>
    <r>
      <rPr>
        <u/>
        <sz val="8"/>
        <color rgb="FF0000FF"/>
        <rFont val="Tahoma"/>
        <family val="2"/>
      </rPr>
      <t>9236806.900</t>
    </r>
  </si>
  <si>
    <r>
      <t xml:space="preserve">T </t>
    </r>
    <r>
      <rPr>
        <u/>
        <sz val="8"/>
        <color rgb="FF0000FF"/>
        <rFont val="Tahoma"/>
        <family val="2"/>
      </rPr>
      <t>22338.878</t>
    </r>
  </si>
  <si>
    <r>
      <t xml:space="preserve">T </t>
    </r>
    <r>
      <rPr>
        <u/>
        <sz val="8"/>
        <color theme="1"/>
        <rFont val="Tahoma"/>
        <family val="2"/>
      </rPr>
      <t>5588621.300</t>
    </r>
  </si>
  <si>
    <r>
      <t xml:space="preserve">T </t>
    </r>
    <r>
      <rPr>
        <u/>
        <sz val="8"/>
        <color theme="1"/>
        <rFont val="Tahoma"/>
        <family val="2"/>
      </rPr>
      <t>27929331.000</t>
    </r>
  </si>
  <si>
    <r>
      <t xml:space="preserve">T </t>
    </r>
    <r>
      <rPr>
        <u/>
        <sz val="8"/>
        <color theme="1"/>
        <rFont val="Tahoma"/>
        <family val="2"/>
      </rPr>
      <t>5752644.800</t>
    </r>
  </si>
  <si>
    <r>
      <t xml:space="preserve">TM </t>
    </r>
    <r>
      <rPr>
        <u/>
        <sz val="8"/>
        <color theme="1"/>
        <rFont val="Tahoma"/>
        <family val="2"/>
      </rPr>
      <t>599332420.000</t>
    </r>
  </si>
  <si>
    <r>
      <t xml:space="preserve">M </t>
    </r>
    <r>
      <rPr>
        <u/>
        <sz val="8"/>
        <color theme="1"/>
        <rFont val="Tahoma"/>
        <family val="2"/>
      </rPr>
      <t>35326.926</t>
    </r>
  </si>
  <si>
    <r>
      <t xml:space="preserve">T </t>
    </r>
    <r>
      <rPr>
        <u/>
        <sz val="8"/>
        <color theme="1"/>
        <rFont val="Tahoma"/>
        <family val="2"/>
      </rPr>
      <t>3065775.300</t>
    </r>
  </si>
  <si>
    <r>
      <t xml:space="preserve">T </t>
    </r>
    <r>
      <rPr>
        <u/>
        <sz val="8"/>
        <color theme="1"/>
        <rFont val="Tahoma"/>
        <family val="2"/>
      </rPr>
      <t>1980411.200</t>
    </r>
  </si>
  <si>
    <r>
      <t xml:space="preserve">T </t>
    </r>
    <r>
      <rPr>
        <u/>
        <sz val="8"/>
        <color theme="1"/>
        <rFont val="Tahoma"/>
        <family val="2"/>
      </rPr>
      <t>5584515.400</t>
    </r>
  </si>
  <si>
    <r>
      <t xml:space="preserve">T </t>
    </r>
    <r>
      <rPr>
        <u/>
        <sz val="8"/>
        <color theme="1"/>
        <rFont val="Tahoma"/>
        <family val="2"/>
      </rPr>
      <t>27926317.000</t>
    </r>
  </si>
  <si>
    <r>
      <t xml:space="preserve">T </t>
    </r>
    <r>
      <rPr>
        <u/>
        <sz val="8"/>
        <color theme="1"/>
        <rFont val="Tahoma"/>
        <family val="2"/>
      </rPr>
      <t>5776776.100</t>
    </r>
  </si>
  <si>
    <r>
      <t xml:space="preserve">T </t>
    </r>
    <r>
      <rPr>
        <u/>
        <sz val="8"/>
        <color theme="1"/>
        <rFont val="Tahoma"/>
        <family val="2"/>
      </rPr>
      <t>1494760.100</t>
    </r>
  </si>
  <si>
    <r>
      <t xml:space="preserve">TM </t>
    </r>
    <r>
      <rPr>
        <u/>
        <sz val="8"/>
        <color theme="1"/>
        <rFont val="Tahoma"/>
        <family val="2"/>
      </rPr>
      <t>606737180.000</t>
    </r>
  </si>
  <si>
    <r>
      <t xml:space="preserve">M </t>
    </r>
    <r>
      <rPr>
        <u/>
        <sz val="8"/>
        <color theme="1"/>
        <rFont val="Tahoma"/>
        <family val="2"/>
      </rPr>
      <t>35566.333</t>
    </r>
  </si>
  <si>
    <r>
      <t xml:space="preserve">T </t>
    </r>
    <r>
      <rPr>
        <u/>
        <sz val="8"/>
        <color theme="1"/>
        <rFont val="Tahoma"/>
        <family val="2"/>
      </rPr>
      <t>3088042.400</t>
    </r>
  </si>
  <si>
    <r>
      <t xml:space="preserve">T </t>
    </r>
    <r>
      <rPr>
        <u/>
        <sz val="8"/>
        <color theme="1"/>
        <rFont val="Tahoma"/>
        <family val="2"/>
      </rPr>
      <t>1962157.700</t>
    </r>
  </si>
  <si>
    <r>
      <t xml:space="preserve">T </t>
    </r>
    <r>
      <rPr>
        <u/>
        <sz val="8"/>
        <color theme="1"/>
        <rFont val="Tahoma"/>
        <family val="2"/>
      </rPr>
      <t>5586807.700</t>
    </r>
  </si>
  <si>
    <r>
      <t xml:space="preserve">T </t>
    </r>
    <r>
      <rPr>
        <u/>
        <sz val="8"/>
        <color theme="1"/>
        <rFont val="Tahoma"/>
        <family val="2"/>
      </rPr>
      <t>28027142.000</t>
    </r>
  </si>
  <si>
    <r>
      <t xml:space="preserve">T </t>
    </r>
    <r>
      <rPr>
        <u/>
        <sz val="8"/>
        <color theme="1"/>
        <rFont val="Tahoma"/>
        <family val="2"/>
      </rPr>
      <t>5788131.000</t>
    </r>
  </si>
  <si>
    <r>
      <t xml:space="preserve">T </t>
    </r>
    <r>
      <rPr>
        <u/>
        <sz val="8"/>
        <color theme="1"/>
        <rFont val="Tahoma"/>
        <family val="2"/>
      </rPr>
      <t>1496382.800</t>
    </r>
  </si>
  <si>
    <r>
      <t xml:space="preserve">TM </t>
    </r>
    <r>
      <rPr>
        <u/>
        <sz val="8"/>
        <color theme="1"/>
        <rFont val="Tahoma"/>
        <family val="2"/>
      </rPr>
      <t>606712470.000</t>
    </r>
  </si>
  <si>
    <r>
      <t xml:space="preserve">M </t>
    </r>
    <r>
      <rPr>
        <u/>
        <sz val="8"/>
        <color theme="1"/>
        <rFont val="Tahoma"/>
        <family val="2"/>
      </rPr>
      <t>36052.167</t>
    </r>
  </si>
  <si>
    <r>
      <t xml:space="preserve">T </t>
    </r>
    <r>
      <rPr>
        <u/>
        <sz val="8"/>
        <color theme="1"/>
        <rFont val="Tahoma"/>
        <family val="2"/>
      </rPr>
      <t>3063877.000</t>
    </r>
  </si>
  <si>
    <r>
      <t xml:space="preserve">T </t>
    </r>
    <r>
      <rPr>
        <u/>
        <sz val="8"/>
        <color theme="1"/>
        <rFont val="Tahoma"/>
        <family val="2"/>
      </rPr>
      <t>2046044.800</t>
    </r>
  </si>
  <si>
    <r>
      <t xml:space="preserve">T </t>
    </r>
    <r>
      <rPr>
        <u/>
        <sz val="8"/>
        <color rgb="FF0000FF"/>
        <rFont val="Tahoma"/>
        <family val="2"/>
      </rPr>
      <t>5586648.100</t>
    </r>
  </si>
  <si>
    <r>
      <t xml:space="preserve">T </t>
    </r>
    <r>
      <rPr>
        <u/>
        <sz val="8"/>
        <color rgb="FF0000FF"/>
        <rFont val="Tahoma"/>
        <family val="2"/>
      </rPr>
      <t>27960930.000</t>
    </r>
  </si>
  <si>
    <r>
      <t xml:space="preserve">T </t>
    </r>
    <r>
      <rPr>
        <u/>
        <sz val="8"/>
        <color rgb="FF0000FF"/>
        <rFont val="Tahoma"/>
        <family val="2"/>
      </rPr>
      <t>5772517.300</t>
    </r>
  </si>
  <si>
    <r>
      <t xml:space="preserve">T </t>
    </r>
    <r>
      <rPr>
        <u/>
        <sz val="8"/>
        <color rgb="FF0000FF"/>
        <rFont val="Tahoma"/>
        <family val="2"/>
      </rPr>
      <t>1408490.100</t>
    </r>
  </si>
  <si>
    <r>
      <t xml:space="preserve">TM </t>
    </r>
    <r>
      <rPr>
        <u/>
        <sz val="8"/>
        <color rgb="FF0000FF"/>
        <rFont val="Tahoma"/>
        <family val="2"/>
      </rPr>
      <t>604260690.000</t>
    </r>
  </si>
  <si>
    <r>
      <t xml:space="preserve">M </t>
    </r>
    <r>
      <rPr>
        <u/>
        <sz val="8"/>
        <color rgb="FF0000FF"/>
        <rFont val="Tahoma"/>
        <family val="2"/>
      </rPr>
      <t>35648.476</t>
    </r>
  </si>
  <si>
    <r>
      <t xml:space="preserve">T </t>
    </r>
    <r>
      <rPr>
        <u/>
        <sz val="8"/>
        <color rgb="FF0000FF"/>
        <rFont val="Tahoma"/>
        <family val="2"/>
      </rPr>
      <t>3072564.900</t>
    </r>
  </si>
  <si>
    <r>
      <t xml:space="preserve">T </t>
    </r>
    <r>
      <rPr>
        <u/>
        <sz val="8"/>
        <color rgb="FF0000FF"/>
        <rFont val="Tahoma"/>
        <family val="2"/>
      </rPr>
      <t>1996204.600</t>
    </r>
  </si>
  <si>
    <r>
      <t xml:space="preserve">T </t>
    </r>
    <r>
      <rPr>
        <u/>
        <sz val="8"/>
        <color rgb="FF0000FF"/>
        <rFont val="Tahoma"/>
        <family val="2"/>
      </rPr>
      <t>2057.586</t>
    </r>
  </si>
  <si>
    <r>
      <t xml:space="preserve">T </t>
    </r>
    <r>
      <rPr>
        <u/>
        <sz val="8"/>
        <color rgb="FF0000FF"/>
        <rFont val="Tahoma"/>
        <family val="2"/>
      </rPr>
      <t>57361.179</t>
    </r>
  </si>
  <si>
    <r>
      <t xml:space="preserve">T </t>
    </r>
    <r>
      <rPr>
        <u/>
        <sz val="8"/>
        <color rgb="FF0000FF"/>
        <rFont val="Tahoma"/>
        <family val="2"/>
      </rPr>
      <t>18122.377</t>
    </r>
  </si>
  <si>
    <r>
      <t xml:space="preserve">T </t>
    </r>
    <r>
      <rPr>
        <u/>
        <sz val="8"/>
        <color rgb="FF0000FF"/>
        <rFont val="Tahoma"/>
        <family val="2"/>
      </rPr>
      <t>150831.430</t>
    </r>
  </si>
  <si>
    <r>
      <t xml:space="preserve">TM </t>
    </r>
    <r>
      <rPr>
        <u/>
        <sz val="8"/>
        <color rgb="FF0000FF"/>
        <rFont val="Tahoma"/>
        <family val="2"/>
      </rPr>
      <t>4268026.800</t>
    </r>
  </si>
  <si>
    <r>
      <t xml:space="preserve">M </t>
    </r>
    <r>
      <rPr>
        <u/>
        <sz val="8"/>
        <color rgb="FF0000FF"/>
        <rFont val="Tahoma"/>
        <family val="2"/>
      </rPr>
      <t>369.532</t>
    </r>
  </si>
  <si>
    <r>
      <t xml:space="preserve">T </t>
    </r>
    <r>
      <rPr>
        <u/>
        <sz val="8"/>
        <color rgb="FF0000FF"/>
        <rFont val="Tahoma"/>
        <family val="2"/>
      </rPr>
      <t>13437.434</t>
    </r>
  </si>
  <si>
    <r>
      <t xml:space="preserve">T </t>
    </r>
    <r>
      <rPr>
        <u/>
        <sz val="8"/>
        <color rgb="FF0000FF"/>
        <rFont val="Tahoma"/>
        <family val="2"/>
      </rPr>
      <t>44117.255</t>
    </r>
  </si>
  <si>
    <r>
      <t xml:space="preserve">T </t>
    </r>
    <r>
      <rPr>
        <u/>
        <sz val="8"/>
        <color rgb="FF0000FF"/>
        <rFont val="Tahoma"/>
        <family val="2"/>
      </rPr>
      <t>0.037</t>
    </r>
  </si>
  <si>
    <r>
      <t xml:space="preserve">T </t>
    </r>
    <r>
      <rPr>
        <u/>
        <sz val="8"/>
        <color rgb="FF0000FF"/>
        <rFont val="Tahoma"/>
        <family val="2"/>
      </rPr>
      <t>10.709</t>
    </r>
  </si>
  <si>
    <r>
      <t xml:space="preserve">TM </t>
    </r>
    <r>
      <rPr>
        <u/>
        <sz val="8"/>
        <color rgb="FF0000FF"/>
        <rFont val="Tahoma"/>
        <family val="2"/>
      </rPr>
      <t>0.706</t>
    </r>
  </si>
  <si>
    <r>
      <t xml:space="preserve">M </t>
    </r>
    <r>
      <rPr>
        <u/>
        <sz val="8"/>
        <color rgb="FF0000FF"/>
        <rFont val="Tahoma"/>
        <family val="2"/>
      </rPr>
      <t>1.037</t>
    </r>
  </si>
  <si>
    <r>
      <t xml:space="preserve">TM </t>
    </r>
    <r>
      <rPr>
        <u/>
        <sz val="8"/>
        <color theme="1"/>
        <rFont val="Tahoma"/>
        <family val="2"/>
      </rPr>
      <t>4397003.000</t>
    </r>
  </si>
  <si>
    <r>
      <t xml:space="preserve">T </t>
    </r>
    <r>
      <rPr>
        <u/>
        <sz val="8"/>
        <color theme="1"/>
        <rFont val="Tahoma"/>
        <family val="2"/>
      </rPr>
      <t>7145999.900</t>
    </r>
  </si>
  <si>
    <r>
      <t xml:space="preserve">TM </t>
    </r>
    <r>
      <rPr>
        <u/>
        <sz val="8"/>
        <color theme="1"/>
        <rFont val="Tahoma"/>
        <family val="2"/>
      </rPr>
      <t>4416388.800</t>
    </r>
  </si>
  <si>
    <r>
      <t xml:space="preserve">T </t>
    </r>
    <r>
      <rPr>
        <u/>
        <sz val="8"/>
        <color theme="1"/>
        <rFont val="Tahoma"/>
        <family val="2"/>
      </rPr>
      <t>7170720.400</t>
    </r>
  </si>
  <si>
    <r>
      <t xml:space="preserve">TM </t>
    </r>
    <r>
      <rPr>
        <u/>
        <sz val="8"/>
        <color theme="1"/>
        <rFont val="Tahoma"/>
        <family val="2"/>
      </rPr>
      <t>4418051.300</t>
    </r>
  </si>
  <si>
    <r>
      <t xml:space="preserve">T </t>
    </r>
    <r>
      <rPr>
        <u/>
        <sz val="8"/>
        <color theme="1"/>
        <rFont val="Tahoma"/>
        <family val="2"/>
      </rPr>
      <t>7142164.300</t>
    </r>
  </si>
  <si>
    <r>
      <t xml:space="preserve">TM </t>
    </r>
    <r>
      <rPr>
        <u/>
        <sz val="8"/>
        <color rgb="FF0000FF"/>
        <rFont val="Tahoma"/>
        <family val="2"/>
      </rPr>
      <t>4410481.100</t>
    </r>
  </si>
  <si>
    <r>
      <t xml:space="preserve">T </t>
    </r>
    <r>
      <rPr>
        <u/>
        <sz val="8"/>
        <color rgb="FF0000FF"/>
        <rFont val="Tahoma"/>
        <family val="2"/>
      </rPr>
      <t>7152961.500</t>
    </r>
  </si>
  <si>
    <r>
      <t xml:space="preserve">TM </t>
    </r>
    <r>
      <rPr>
        <u/>
        <sz val="8"/>
        <color rgb="FF0000FF"/>
        <rFont val="Tahoma"/>
        <family val="2"/>
      </rPr>
      <t>11701.894</t>
    </r>
  </si>
  <si>
    <r>
      <t xml:space="preserve">T </t>
    </r>
    <r>
      <rPr>
        <u/>
        <sz val="8"/>
        <color rgb="FF0000FF"/>
        <rFont val="Tahoma"/>
        <family val="2"/>
      </rPr>
      <t>15498.755</t>
    </r>
  </si>
  <si>
    <r>
      <t xml:space="preserve">TM </t>
    </r>
    <r>
      <rPr>
        <u/>
        <sz val="8"/>
        <color rgb="FF0000FF"/>
        <rFont val="Tahoma"/>
        <family val="2"/>
      </rPr>
      <t>0.265</t>
    </r>
  </si>
  <si>
    <r>
      <t xml:space="preserve">T </t>
    </r>
    <r>
      <rPr>
        <u/>
        <sz val="8"/>
        <color theme="1"/>
        <rFont val="Tahoma"/>
        <family val="2"/>
      </rPr>
      <t>9007896.600</t>
    </r>
  </si>
  <si>
    <r>
      <t xml:space="preserve">T </t>
    </r>
    <r>
      <rPr>
        <u/>
        <sz val="8"/>
        <color theme="1"/>
        <rFont val="Tahoma"/>
        <family val="2"/>
      </rPr>
      <t>9018500.500</t>
    </r>
  </si>
  <si>
    <r>
      <t xml:space="preserve">T </t>
    </r>
    <r>
      <rPr>
        <u/>
        <sz val="8"/>
        <color theme="1"/>
        <rFont val="Tahoma"/>
        <family val="2"/>
      </rPr>
      <t>9072422.100</t>
    </r>
  </si>
  <si>
    <r>
      <t xml:space="preserve">T </t>
    </r>
    <r>
      <rPr>
        <u/>
        <sz val="8"/>
        <color rgb="FF0000FF"/>
        <rFont val="Tahoma"/>
        <family val="2"/>
      </rPr>
      <t>9032939.700</t>
    </r>
  </si>
  <si>
    <r>
      <t xml:space="preserve">T </t>
    </r>
    <r>
      <rPr>
        <u/>
        <sz val="8"/>
        <color rgb="FF0000FF"/>
        <rFont val="Tahoma"/>
        <family val="2"/>
      </rPr>
      <t>34601.354</t>
    </r>
  </si>
  <si>
    <r>
      <t xml:space="preserve">T </t>
    </r>
    <r>
      <rPr>
        <u/>
        <sz val="8"/>
        <color theme="1"/>
        <rFont val="Tahoma"/>
        <family val="2"/>
      </rPr>
      <t>9229195.900</t>
    </r>
  </si>
  <si>
    <r>
      <t xml:space="preserve">T </t>
    </r>
    <r>
      <rPr>
        <u/>
        <sz val="8"/>
        <color theme="1"/>
        <rFont val="Tahoma"/>
        <family val="2"/>
      </rPr>
      <t>9182432.100</t>
    </r>
  </si>
  <si>
    <r>
      <t xml:space="preserve">T </t>
    </r>
    <r>
      <rPr>
        <u/>
        <sz val="8"/>
        <color theme="1"/>
        <rFont val="Tahoma"/>
        <family val="2"/>
      </rPr>
      <t>9247445.800</t>
    </r>
  </si>
  <si>
    <r>
      <t xml:space="preserve">T </t>
    </r>
    <r>
      <rPr>
        <u/>
        <sz val="8"/>
        <color rgb="FF0000FF"/>
        <rFont val="Tahoma"/>
        <family val="2"/>
      </rPr>
      <t>9219691.300</t>
    </r>
  </si>
  <si>
    <r>
      <t xml:space="preserve">T </t>
    </r>
    <r>
      <rPr>
        <u/>
        <sz val="8"/>
        <color rgb="FF0000FF"/>
        <rFont val="Tahoma"/>
        <family val="2"/>
      </rPr>
      <t>33532.791</t>
    </r>
  </si>
  <si>
    <r>
      <t xml:space="preserve">T </t>
    </r>
    <r>
      <rPr>
        <u/>
        <sz val="8"/>
        <color theme="1"/>
        <rFont val="Tahoma"/>
        <family val="2"/>
      </rPr>
      <t>5154041.300</t>
    </r>
  </si>
  <si>
    <r>
      <t xml:space="preserve">T </t>
    </r>
    <r>
      <rPr>
        <u/>
        <sz val="8"/>
        <color theme="1"/>
        <rFont val="Tahoma"/>
        <family val="2"/>
      </rPr>
      <t>38612783.000</t>
    </r>
  </si>
  <si>
    <r>
      <t xml:space="preserve">T </t>
    </r>
    <r>
      <rPr>
        <u/>
        <sz val="8"/>
        <color theme="1"/>
        <rFont val="Tahoma"/>
        <family val="2"/>
      </rPr>
      <t>5231826.300</t>
    </r>
  </si>
  <si>
    <r>
      <t xml:space="preserve">TM </t>
    </r>
    <r>
      <rPr>
        <u/>
        <sz val="8"/>
        <color theme="1"/>
        <rFont val="Tahoma"/>
        <family val="2"/>
      </rPr>
      <t>334006640.000</t>
    </r>
  </si>
  <si>
    <r>
      <t xml:space="preserve">M </t>
    </r>
    <r>
      <rPr>
        <u/>
        <sz val="8"/>
        <color theme="1"/>
        <rFont val="Tahoma"/>
        <family val="2"/>
      </rPr>
      <t>74086.498</t>
    </r>
  </si>
  <si>
    <r>
      <t xml:space="preserve">T </t>
    </r>
    <r>
      <rPr>
        <u/>
        <sz val="8"/>
        <color theme="1"/>
        <rFont val="Tahoma"/>
        <family val="2"/>
      </rPr>
      <t>3085466.500</t>
    </r>
  </si>
  <si>
    <r>
      <t xml:space="preserve">T </t>
    </r>
    <r>
      <rPr>
        <u/>
        <sz val="8"/>
        <color theme="1"/>
        <rFont val="Tahoma"/>
        <family val="2"/>
      </rPr>
      <t>3507236.400</t>
    </r>
  </si>
  <si>
    <r>
      <t xml:space="preserve">T </t>
    </r>
    <r>
      <rPr>
        <u/>
        <sz val="8"/>
        <color theme="1"/>
        <rFont val="Tahoma"/>
        <family val="2"/>
      </rPr>
      <t>3537032.300</t>
    </r>
  </si>
  <si>
    <r>
      <t xml:space="preserve">T </t>
    </r>
    <r>
      <rPr>
        <u/>
        <sz val="8"/>
        <color theme="1"/>
        <rFont val="Tahoma"/>
        <family val="2"/>
      </rPr>
      <t>5154062.600</t>
    </r>
  </si>
  <si>
    <r>
      <t xml:space="preserve">T </t>
    </r>
    <r>
      <rPr>
        <u/>
        <sz val="8"/>
        <color theme="1"/>
        <rFont val="Tahoma"/>
        <family val="2"/>
      </rPr>
      <t>38324345.000</t>
    </r>
  </si>
  <si>
    <r>
      <t xml:space="preserve">T </t>
    </r>
    <r>
      <rPr>
        <u/>
        <sz val="8"/>
        <color theme="1"/>
        <rFont val="Tahoma"/>
        <family val="2"/>
      </rPr>
      <t>5260449.400</t>
    </r>
  </si>
  <si>
    <r>
      <t xml:space="preserve">TM </t>
    </r>
    <r>
      <rPr>
        <u/>
        <sz val="8"/>
        <color theme="1"/>
        <rFont val="Tahoma"/>
        <family val="2"/>
      </rPr>
      <t>333794730.000</t>
    </r>
  </si>
  <si>
    <r>
      <t xml:space="preserve">M </t>
    </r>
    <r>
      <rPr>
        <u/>
        <sz val="8"/>
        <color theme="1"/>
        <rFont val="Tahoma"/>
        <family val="2"/>
      </rPr>
      <t>75045.922</t>
    </r>
  </si>
  <si>
    <r>
      <t xml:space="preserve">T </t>
    </r>
    <r>
      <rPr>
        <u/>
        <sz val="8"/>
        <color theme="1"/>
        <rFont val="Tahoma"/>
        <family val="2"/>
      </rPr>
      <t>3092980.400</t>
    </r>
  </si>
  <si>
    <r>
      <t xml:space="preserve">T </t>
    </r>
    <r>
      <rPr>
        <u/>
        <sz val="8"/>
        <color theme="1"/>
        <rFont val="Tahoma"/>
        <family val="2"/>
      </rPr>
      <t>3536817.300</t>
    </r>
  </si>
  <si>
    <r>
      <t xml:space="preserve">T </t>
    </r>
    <r>
      <rPr>
        <u/>
        <sz val="8"/>
        <color theme="1"/>
        <rFont val="Tahoma"/>
        <family val="2"/>
      </rPr>
      <t>3494663.400</t>
    </r>
  </si>
  <si>
    <r>
      <t xml:space="preserve">T </t>
    </r>
    <r>
      <rPr>
        <u/>
        <sz val="8"/>
        <color theme="1"/>
        <rFont val="Tahoma"/>
        <family val="2"/>
      </rPr>
      <t>5166507.900</t>
    </r>
  </si>
  <si>
    <r>
      <t xml:space="preserve">T </t>
    </r>
    <r>
      <rPr>
        <u/>
        <sz val="8"/>
        <color theme="1"/>
        <rFont val="Tahoma"/>
        <family val="2"/>
      </rPr>
      <t>38537798.000</t>
    </r>
  </si>
  <si>
    <r>
      <t xml:space="preserve">T </t>
    </r>
    <r>
      <rPr>
        <u/>
        <sz val="8"/>
        <color theme="1"/>
        <rFont val="Tahoma"/>
        <family val="2"/>
      </rPr>
      <t>5185343.700</t>
    </r>
  </si>
  <si>
    <r>
      <t xml:space="preserve">TM </t>
    </r>
    <r>
      <rPr>
        <u/>
        <sz val="8"/>
        <color theme="1"/>
        <rFont val="Tahoma"/>
        <family val="2"/>
      </rPr>
      <t>333551300.000</t>
    </r>
  </si>
  <si>
    <r>
      <t xml:space="preserve">M </t>
    </r>
    <r>
      <rPr>
        <u/>
        <sz val="8"/>
        <color theme="1"/>
        <rFont val="Tahoma"/>
        <family val="2"/>
      </rPr>
      <t>75247.648</t>
    </r>
  </si>
  <si>
    <r>
      <t xml:space="preserve">T </t>
    </r>
    <r>
      <rPr>
        <u/>
        <sz val="8"/>
        <color theme="1"/>
        <rFont val="Tahoma"/>
        <family val="2"/>
      </rPr>
      <t>3086247.800</t>
    </r>
  </si>
  <si>
    <r>
      <t xml:space="preserve">T </t>
    </r>
    <r>
      <rPr>
        <u/>
        <sz val="8"/>
        <color theme="1"/>
        <rFont val="Tahoma"/>
        <family val="2"/>
      </rPr>
      <t>3500193.300</t>
    </r>
  </si>
  <si>
    <r>
      <t xml:space="preserve">T </t>
    </r>
    <r>
      <rPr>
        <u/>
        <sz val="8"/>
        <color theme="1"/>
        <rFont val="Tahoma"/>
        <family val="2"/>
      </rPr>
      <t>3509521.200</t>
    </r>
  </si>
  <si>
    <r>
      <t xml:space="preserve">T </t>
    </r>
    <r>
      <rPr>
        <u/>
        <sz val="8"/>
        <color rgb="FF0000FF"/>
        <rFont val="Tahoma"/>
        <family val="2"/>
      </rPr>
      <t>5158204.000</t>
    </r>
  </si>
  <si>
    <r>
      <t xml:space="preserve">T </t>
    </r>
    <r>
      <rPr>
        <u/>
        <sz val="8"/>
        <color rgb="FF0000FF"/>
        <rFont val="Tahoma"/>
        <family val="2"/>
      </rPr>
      <t>38491642.000</t>
    </r>
  </si>
  <si>
    <r>
      <t xml:space="preserve">T </t>
    </r>
    <r>
      <rPr>
        <u/>
        <sz val="8"/>
        <color rgb="FF0000FF"/>
        <rFont val="Tahoma"/>
        <family val="2"/>
      </rPr>
      <t>5225873.200</t>
    </r>
  </si>
  <si>
    <r>
      <t xml:space="preserve">TM </t>
    </r>
    <r>
      <rPr>
        <u/>
        <sz val="8"/>
        <color rgb="FF0000FF"/>
        <rFont val="Tahoma"/>
        <family val="2"/>
      </rPr>
      <t>333784220.000</t>
    </r>
  </si>
  <si>
    <r>
      <t xml:space="preserve">M </t>
    </r>
    <r>
      <rPr>
        <u/>
        <sz val="8"/>
        <color rgb="FF0000FF"/>
        <rFont val="Tahoma"/>
        <family val="2"/>
      </rPr>
      <t>74793.356</t>
    </r>
  </si>
  <si>
    <r>
      <t xml:space="preserve">T </t>
    </r>
    <r>
      <rPr>
        <u/>
        <sz val="8"/>
        <color rgb="FF0000FF"/>
        <rFont val="Tahoma"/>
        <family val="2"/>
      </rPr>
      <t>3088231.600</t>
    </r>
  </si>
  <si>
    <r>
      <t xml:space="preserve">T </t>
    </r>
    <r>
      <rPr>
        <u/>
        <sz val="8"/>
        <color rgb="FF0000FF"/>
        <rFont val="Tahoma"/>
        <family val="2"/>
      </rPr>
      <t>3514749.000</t>
    </r>
  </si>
  <si>
    <r>
      <t xml:space="preserve">T </t>
    </r>
    <r>
      <rPr>
        <u/>
        <sz val="8"/>
        <color rgb="FF0000FF"/>
        <rFont val="Tahoma"/>
        <family val="2"/>
      </rPr>
      <t>3513739.000</t>
    </r>
  </si>
  <si>
    <r>
      <t xml:space="preserve">T </t>
    </r>
    <r>
      <rPr>
        <u/>
        <sz val="8"/>
        <color rgb="FF0000FF"/>
        <rFont val="Tahoma"/>
        <family val="2"/>
      </rPr>
      <t>7191.441</t>
    </r>
  </si>
  <si>
    <r>
      <t xml:space="preserve">T </t>
    </r>
    <r>
      <rPr>
        <u/>
        <sz val="8"/>
        <color rgb="FF0000FF"/>
        <rFont val="Tahoma"/>
        <family val="2"/>
      </rPr>
      <t>149656.230</t>
    </r>
  </si>
  <si>
    <r>
      <t xml:space="preserve">T </t>
    </r>
    <r>
      <rPr>
        <u/>
        <sz val="8"/>
        <color rgb="FF0000FF"/>
        <rFont val="Tahoma"/>
        <family val="2"/>
      </rPr>
      <t>37905.133</t>
    </r>
  </si>
  <si>
    <r>
      <t xml:space="preserve">TM </t>
    </r>
    <r>
      <rPr>
        <u/>
        <sz val="8"/>
        <color rgb="FF0000FF"/>
        <rFont val="Tahoma"/>
        <family val="2"/>
      </rPr>
      <t>227849.120</t>
    </r>
  </si>
  <si>
    <r>
      <t xml:space="preserve">M </t>
    </r>
    <r>
      <rPr>
        <u/>
        <sz val="8"/>
        <color rgb="FF0000FF"/>
        <rFont val="Tahoma"/>
        <family val="2"/>
      </rPr>
      <t>620.411</t>
    </r>
  </si>
  <si>
    <r>
      <t xml:space="preserve">T </t>
    </r>
    <r>
      <rPr>
        <u/>
        <sz val="8"/>
        <color rgb="FF0000FF"/>
        <rFont val="Tahoma"/>
        <family val="2"/>
      </rPr>
      <t>4131.123</t>
    </r>
  </si>
  <si>
    <r>
      <t xml:space="preserve">T </t>
    </r>
    <r>
      <rPr>
        <u/>
        <sz val="8"/>
        <color rgb="FF0000FF"/>
        <rFont val="Tahoma"/>
        <family val="2"/>
      </rPr>
      <t>19433.402</t>
    </r>
  </si>
  <si>
    <r>
      <t xml:space="preserve">T </t>
    </r>
    <r>
      <rPr>
        <u/>
        <sz val="8"/>
        <color rgb="FF0000FF"/>
        <rFont val="Tahoma"/>
        <family val="2"/>
      </rPr>
      <t>21497.064</t>
    </r>
  </si>
  <si>
    <r>
      <t xml:space="preserve">TM </t>
    </r>
    <r>
      <rPr>
        <u/>
        <sz val="8"/>
        <color rgb="FF0000FF"/>
        <rFont val="Tahoma"/>
        <family val="2"/>
      </rPr>
      <t>0.068</t>
    </r>
  </si>
  <si>
    <r>
      <t xml:space="preserve">M </t>
    </r>
    <r>
      <rPr>
        <u/>
        <sz val="8"/>
        <color rgb="FF0000FF"/>
        <rFont val="Tahoma"/>
        <family val="2"/>
      </rPr>
      <t>0.830</t>
    </r>
  </si>
  <si>
    <r>
      <t xml:space="preserve">T </t>
    </r>
    <r>
      <rPr>
        <u/>
        <sz val="8"/>
        <color rgb="FF0000FF"/>
        <rFont val="Tahoma"/>
        <family val="2"/>
      </rPr>
      <t>0.553</t>
    </r>
  </si>
  <si>
    <r>
      <t xml:space="preserve">T </t>
    </r>
    <r>
      <rPr>
        <u/>
        <sz val="8"/>
        <color rgb="FF0000FF"/>
        <rFont val="Tahoma"/>
        <family val="2"/>
      </rPr>
      <t>0.612</t>
    </r>
  </si>
  <si>
    <r>
      <t xml:space="preserve">TM </t>
    </r>
    <r>
      <rPr>
        <u/>
        <sz val="8"/>
        <color theme="1"/>
        <rFont val="Tahoma"/>
        <family val="2"/>
      </rPr>
      <t>8415107.100</t>
    </r>
  </si>
  <si>
    <r>
      <t xml:space="preserve">T </t>
    </r>
    <r>
      <rPr>
        <u/>
        <sz val="8"/>
        <color theme="1"/>
        <rFont val="Tahoma"/>
        <family val="2"/>
      </rPr>
      <t>7194405.300</t>
    </r>
  </si>
  <si>
    <r>
      <t xml:space="preserve">TM </t>
    </r>
    <r>
      <rPr>
        <u/>
        <sz val="8"/>
        <color theme="1"/>
        <rFont val="Tahoma"/>
        <family val="2"/>
      </rPr>
      <t>8351383.600</t>
    </r>
  </si>
  <si>
    <r>
      <t xml:space="preserve">T </t>
    </r>
    <r>
      <rPr>
        <u/>
        <sz val="8"/>
        <color theme="1"/>
        <rFont val="Tahoma"/>
        <family val="2"/>
      </rPr>
      <t>7118422.300</t>
    </r>
  </si>
  <si>
    <r>
      <t xml:space="preserve">TM </t>
    </r>
    <r>
      <rPr>
        <u/>
        <sz val="8"/>
        <color theme="1"/>
        <rFont val="Tahoma"/>
        <family val="2"/>
      </rPr>
      <t>8397837.800</t>
    </r>
  </si>
  <si>
    <r>
      <t xml:space="preserve">T </t>
    </r>
    <r>
      <rPr>
        <u/>
        <sz val="8"/>
        <color theme="1"/>
        <rFont val="Tahoma"/>
        <family val="2"/>
      </rPr>
      <t>7189484.000</t>
    </r>
  </si>
  <si>
    <r>
      <t xml:space="preserve">TM </t>
    </r>
    <r>
      <rPr>
        <u/>
        <sz val="8"/>
        <color rgb="FF0000FF"/>
        <rFont val="Tahoma"/>
        <family val="2"/>
      </rPr>
      <t>8388109.500</t>
    </r>
  </si>
  <si>
    <r>
      <t xml:space="preserve">T </t>
    </r>
    <r>
      <rPr>
        <u/>
        <sz val="8"/>
        <color rgb="FF0000FF"/>
        <rFont val="Tahoma"/>
        <family val="2"/>
      </rPr>
      <t>7167437.200</t>
    </r>
  </si>
  <si>
    <r>
      <t xml:space="preserve">TM </t>
    </r>
    <r>
      <rPr>
        <u/>
        <sz val="8"/>
        <color rgb="FF0000FF"/>
        <rFont val="Tahoma"/>
        <family val="2"/>
      </rPr>
      <t>32956.815</t>
    </r>
  </si>
  <si>
    <r>
      <t xml:space="preserve">T </t>
    </r>
    <r>
      <rPr>
        <u/>
        <sz val="8"/>
        <color rgb="FF0000FF"/>
        <rFont val="Tahoma"/>
        <family val="2"/>
      </rPr>
      <t>42519.409</t>
    </r>
  </si>
  <si>
    <r>
      <t xml:space="preserve">TM </t>
    </r>
    <r>
      <rPr>
        <u/>
        <sz val="8"/>
        <color rgb="FF0000FF"/>
        <rFont val="Tahoma"/>
        <family val="2"/>
      </rPr>
      <t>0.393</t>
    </r>
  </si>
  <si>
    <r>
      <t xml:space="preserve">T </t>
    </r>
    <r>
      <rPr>
        <u/>
        <sz val="8"/>
        <color theme="1"/>
        <rFont val="Tahoma"/>
        <family val="2"/>
      </rPr>
      <t>9065586.300</t>
    </r>
  </si>
  <si>
    <r>
      <t xml:space="preserve">T </t>
    </r>
    <r>
      <rPr>
        <u/>
        <sz val="8"/>
        <color theme="1"/>
        <rFont val="Tahoma"/>
        <family val="2"/>
      </rPr>
      <t>9096544.700</t>
    </r>
  </si>
  <si>
    <r>
      <t xml:space="preserve">T </t>
    </r>
    <r>
      <rPr>
        <u/>
        <sz val="8"/>
        <color theme="1"/>
        <rFont val="Tahoma"/>
        <family val="2"/>
      </rPr>
      <t>9097076.100</t>
    </r>
  </si>
  <si>
    <r>
      <t xml:space="preserve">T </t>
    </r>
    <r>
      <rPr>
        <u/>
        <sz val="8"/>
        <color rgb="FF0000FF"/>
        <rFont val="Tahoma"/>
        <family val="2"/>
      </rPr>
      <t>9086402.400</t>
    </r>
  </si>
  <si>
    <r>
      <t xml:space="preserve">T </t>
    </r>
    <r>
      <rPr>
        <u/>
        <sz val="8"/>
        <color rgb="FF0000FF"/>
        <rFont val="Tahoma"/>
        <family val="2"/>
      </rPr>
      <t>18029.203</t>
    </r>
  </si>
  <si>
    <r>
      <t xml:space="preserve">T </t>
    </r>
    <r>
      <rPr>
        <u/>
        <sz val="8"/>
        <color theme="1"/>
        <rFont val="Tahoma"/>
        <family val="2"/>
      </rPr>
      <t>9243858.500</t>
    </r>
  </si>
  <si>
    <r>
      <t xml:space="preserve">T </t>
    </r>
    <r>
      <rPr>
        <u/>
        <sz val="8"/>
        <color theme="1"/>
        <rFont val="Tahoma"/>
        <family val="2"/>
      </rPr>
      <t>9293517.900</t>
    </r>
  </si>
  <si>
    <r>
      <t xml:space="preserve">T </t>
    </r>
    <r>
      <rPr>
        <u/>
        <sz val="8"/>
        <color theme="1"/>
        <rFont val="Tahoma"/>
        <family val="2"/>
      </rPr>
      <t>9228246.000</t>
    </r>
  </si>
  <si>
    <r>
      <t xml:space="preserve">T </t>
    </r>
    <r>
      <rPr>
        <u/>
        <sz val="8"/>
        <color rgb="FF0000FF"/>
        <rFont val="Tahoma"/>
        <family val="2"/>
      </rPr>
      <t>9255207.500</t>
    </r>
  </si>
  <si>
    <r>
      <t xml:space="preserve">T </t>
    </r>
    <r>
      <rPr>
        <u/>
        <sz val="8"/>
        <color rgb="FF0000FF"/>
        <rFont val="Tahoma"/>
        <family val="2"/>
      </rPr>
      <t>34083.786</t>
    </r>
  </si>
  <si>
    <r>
      <t xml:space="preserve">T </t>
    </r>
    <r>
      <rPr>
        <u/>
        <sz val="8"/>
        <color theme="1"/>
        <rFont val="Tahoma"/>
        <family val="2"/>
      </rPr>
      <t>8076998.500</t>
    </r>
  </si>
  <si>
    <r>
      <t xml:space="preserve">T </t>
    </r>
    <r>
      <rPr>
        <u/>
        <sz val="8"/>
        <color theme="1"/>
        <rFont val="Tahoma"/>
        <family val="2"/>
      </rPr>
      <t>41293623.000</t>
    </r>
  </si>
  <si>
    <r>
      <t xml:space="preserve">T </t>
    </r>
    <r>
      <rPr>
        <u/>
        <sz val="8"/>
        <color theme="1"/>
        <rFont val="Tahoma"/>
        <family val="2"/>
      </rPr>
      <t>5751498.000</t>
    </r>
  </si>
  <si>
    <r>
      <t xml:space="preserve">TM </t>
    </r>
    <r>
      <rPr>
        <u/>
        <sz val="8"/>
        <color theme="1"/>
        <rFont val="Tahoma"/>
        <family val="2"/>
      </rPr>
      <t>400611130.000</t>
    </r>
  </si>
  <si>
    <r>
      <t xml:space="preserve">M </t>
    </r>
    <r>
      <rPr>
        <u/>
        <sz val="8"/>
        <color theme="1"/>
        <rFont val="Tahoma"/>
        <family val="2"/>
      </rPr>
      <t>69605.083</t>
    </r>
  </si>
  <si>
    <r>
      <t xml:space="preserve">T </t>
    </r>
    <r>
      <rPr>
        <u/>
        <sz val="8"/>
        <color theme="1"/>
        <rFont val="Tahoma"/>
        <family val="2"/>
      </rPr>
      <t>3040786.000</t>
    </r>
  </si>
  <si>
    <r>
      <t xml:space="preserve">T </t>
    </r>
    <r>
      <rPr>
        <u/>
        <sz val="8"/>
        <color theme="1"/>
        <rFont val="Tahoma"/>
        <family val="2"/>
      </rPr>
      <t>3401558.000</t>
    </r>
  </si>
  <si>
    <r>
      <t xml:space="preserve">T </t>
    </r>
    <r>
      <rPr>
        <u/>
        <sz val="8"/>
        <color theme="1"/>
        <rFont val="Tahoma"/>
        <family val="2"/>
      </rPr>
      <t>3134855.400</t>
    </r>
  </si>
  <si>
    <r>
      <t xml:space="preserve">T </t>
    </r>
    <r>
      <rPr>
        <u/>
        <sz val="8"/>
        <color theme="1"/>
        <rFont val="Tahoma"/>
        <family val="2"/>
      </rPr>
      <t>8068302.800</t>
    </r>
  </si>
  <si>
    <r>
      <t xml:space="preserve">T </t>
    </r>
    <r>
      <rPr>
        <u/>
        <sz val="8"/>
        <color theme="1"/>
        <rFont val="Tahoma"/>
        <family val="2"/>
      </rPr>
      <t>41243023.000</t>
    </r>
  </si>
  <si>
    <r>
      <t xml:space="preserve">T </t>
    </r>
    <r>
      <rPr>
        <u/>
        <sz val="8"/>
        <color theme="1"/>
        <rFont val="Tahoma"/>
        <family val="2"/>
      </rPr>
      <t>5710630.000</t>
    </r>
  </si>
  <si>
    <r>
      <t xml:space="preserve">TM </t>
    </r>
    <r>
      <rPr>
        <u/>
        <sz val="8"/>
        <color theme="1"/>
        <rFont val="Tahoma"/>
        <family val="2"/>
      </rPr>
      <t>402355640.000</t>
    </r>
  </si>
  <si>
    <r>
      <t xml:space="preserve">M </t>
    </r>
    <r>
      <rPr>
        <u/>
        <sz val="8"/>
        <color theme="1"/>
        <rFont val="Tahoma"/>
        <family val="2"/>
      </rPr>
      <t>70062.613</t>
    </r>
  </si>
  <si>
    <r>
      <t xml:space="preserve">T </t>
    </r>
    <r>
      <rPr>
        <u/>
        <sz val="8"/>
        <color theme="1"/>
        <rFont val="Tahoma"/>
        <family val="2"/>
      </rPr>
      <t>3041133.900</t>
    </r>
  </si>
  <si>
    <r>
      <t xml:space="preserve">T </t>
    </r>
    <r>
      <rPr>
        <u/>
        <sz val="8"/>
        <color theme="1"/>
        <rFont val="Tahoma"/>
        <family val="2"/>
      </rPr>
      <t>3366329.800</t>
    </r>
  </si>
  <si>
    <r>
      <t xml:space="preserve">T </t>
    </r>
    <r>
      <rPr>
        <u/>
        <sz val="8"/>
        <color theme="1"/>
        <rFont val="Tahoma"/>
        <family val="2"/>
      </rPr>
      <t>3120186.800</t>
    </r>
  </si>
  <si>
    <r>
      <t xml:space="preserve">T </t>
    </r>
    <r>
      <rPr>
        <u/>
        <sz val="8"/>
        <color theme="1"/>
        <rFont val="Tahoma"/>
        <family val="2"/>
      </rPr>
      <t>8069419.700</t>
    </r>
  </si>
  <si>
    <r>
      <t xml:space="preserve">T </t>
    </r>
    <r>
      <rPr>
        <u/>
        <sz val="8"/>
        <color theme="1"/>
        <rFont val="Tahoma"/>
        <family val="2"/>
      </rPr>
      <t>41217648.000</t>
    </r>
  </si>
  <si>
    <r>
      <t xml:space="preserve">T </t>
    </r>
    <r>
      <rPr>
        <u/>
        <sz val="8"/>
        <color theme="1"/>
        <rFont val="Tahoma"/>
        <family val="2"/>
      </rPr>
      <t>5742837.000</t>
    </r>
  </si>
  <si>
    <r>
      <t xml:space="preserve">TM </t>
    </r>
    <r>
      <rPr>
        <u/>
        <sz val="8"/>
        <color theme="1"/>
        <rFont val="Tahoma"/>
        <family val="2"/>
      </rPr>
      <t>401508040.000</t>
    </r>
  </si>
  <si>
    <r>
      <t xml:space="preserve">M </t>
    </r>
    <r>
      <rPr>
        <u/>
        <sz val="8"/>
        <color theme="1"/>
        <rFont val="Tahoma"/>
        <family val="2"/>
      </rPr>
      <t>70235.192</t>
    </r>
  </si>
  <si>
    <r>
      <t xml:space="preserve">T </t>
    </r>
    <r>
      <rPr>
        <u/>
        <sz val="8"/>
        <color theme="1"/>
        <rFont val="Tahoma"/>
        <family val="2"/>
      </rPr>
      <t>3034657.700</t>
    </r>
  </si>
  <si>
    <r>
      <t xml:space="preserve">T </t>
    </r>
    <r>
      <rPr>
        <u/>
        <sz val="8"/>
        <color theme="1"/>
        <rFont val="Tahoma"/>
        <family val="2"/>
      </rPr>
      <t>3345953.600</t>
    </r>
  </si>
  <si>
    <r>
      <t xml:space="preserve">T </t>
    </r>
    <r>
      <rPr>
        <u/>
        <sz val="8"/>
        <color theme="1"/>
        <rFont val="Tahoma"/>
        <family val="2"/>
      </rPr>
      <t>3122290.100</t>
    </r>
  </si>
  <si>
    <r>
      <t xml:space="preserve">T </t>
    </r>
    <r>
      <rPr>
        <u/>
        <sz val="8"/>
        <color rgb="FF0000FF"/>
        <rFont val="Tahoma"/>
        <family val="2"/>
      </rPr>
      <t>8071573.700</t>
    </r>
  </si>
  <si>
    <r>
      <t xml:space="preserve">T </t>
    </r>
    <r>
      <rPr>
        <u/>
        <sz val="8"/>
        <color rgb="FF0000FF"/>
        <rFont val="Tahoma"/>
        <family val="2"/>
      </rPr>
      <t>41251431.000</t>
    </r>
  </si>
  <si>
    <r>
      <t xml:space="preserve">T </t>
    </r>
    <r>
      <rPr>
        <u/>
        <sz val="8"/>
        <color rgb="FF0000FF"/>
        <rFont val="Tahoma"/>
        <family val="2"/>
      </rPr>
      <t>5734988.300</t>
    </r>
  </si>
  <si>
    <r>
      <t xml:space="preserve">TM </t>
    </r>
    <r>
      <rPr>
        <u/>
        <sz val="8"/>
        <color rgb="FF0000FF"/>
        <rFont val="Tahoma"/>
        <family val="2"/>
      </rPr>
      <t>401491600.000</t>
    </r>
  </si>
  <si>
    <r>
      <t xml:space="preserve">M </t>
    </r>
    <r>
      <rPr>
        <u/>
        <sz val="8"/>
        <color rgb="FF0000FF"/>
        <rFont val="Tahoma"/>
        <family val="2"/>
      </rPr>
      <t>69967.629</t>
    </r>
  </si>
  <si>
    <r>
      <t xml:space="preserve">T </t>
    </r>
    <r>
      <rPr>
        <u/>
        <sz val="8"/>
        <color rgb="FF0000FF"/>
        <rFont val="Tahoma"/>
        <family val="2"/>
      </rPr>
      <t>3038859.200</t>
    </r>
  </si>
  <si>
    <r>
      <t xml:space="preserve">T </t>
    </r>
    <r>
      <rPr>
        <u/>
        <sz val="8"/>
        <color rgb="FF0000FF"/>
        <rFont val="Tahoma"/>
        <family val="2"/>
      </rPr>
      <t>3371280.500</t>
    </r>
  </si>
  <si>
    <r>
      <t xml:space="preserve">T </t>
    </r>
    <r>
      <rPr>
        <u/>
        <sz val="8"/>
        <color rgb="FF0000FF"/>
        <rFont val="Tahoma"/>
        <family val="2"/>
      </rPr>
      <t>3125777.400</t>
    </r>
  </si>
  <si>
    <r>
      <t xml:space="preserve">T </t>
    </r>
    <r>
      <rPr>
        <u/>
        <sz val="8"/>
        <color rgb="FF0000FF"/>
        <rFont val="Tahoma"/>
        <family val="2"/>
      </rPr>
      <t>4731.149</t>
    </r>
  </si>
  <si>
    <r>
      <t xml:space="preserve">T </t>
    </r>
    <r>
      <rPr>
        <u/>
        <sz val="8"/>
        <color rgb="FF0000FF"/>
        <rFont val="Tahoma"/>
        <family val="2"/>
      </rPr>
      <t>38679.012</t>
    </r>
  </si>
  <si>
    <r>
      <t xml:space="preserve">T </t>
    </r>
    <r>
      <rPr>
        <u/>
        <sz val="8"/>
        <color rgb="FF0000FF"/>
        <rFont val="Tahoma"/>
        <family val="2"/>
      </rPr>
      <t>21534.817</t>
    </r>
  </si>
  <si>
    <r>
      <t xml:space="preserve">TM </t>
    </r>
    <r>
      <rPr>
        <u/>
        <sz val="8"/>
        <color rgb="FF0000FF"/>
        <rFont val="Tahoma"/>
        <family val="2"/>
      </rPr>
      <t>872369.330</t>
    </r>
  </si>
  <si>
    <r>
      <t xml:space="preserve">M </t>
    </r>
    <r>
      <rPr>
        <u/>
        <sz val="8"/>
        <color rgb="FF0000FF"/>
        <rFont val="Tahoma"/>
        <family val="2"/>
      </rPr>
      <t>325.616</t>
    </r>
  </si>
  <si>
    <r>
      <t xml:space="preserve">T </t>
    </r>
    <r>
      <rPr>
        <u/>
        <sz val="8"/>
        <color rgb="FF0000FF"/>
        <rFont val="Tahoma"/>
        <family val="2"/>
      </rPr>
      <t>3642.777</t>
    </r>
  </si>
  <si>
    <r>
      <t xml:space="preserve">T </t>
    </r>
    <r>
      <rPr>
        <u/>
        <sz val="8"/>
        <color rgb="FF0000FF"/>
        <rFont val="Tahoma"/>
        <family val="2"/>
      </rPr>
      <t>28130.881</t>
    </r>
  </si>
  <si>
    <r>
      <t xml:space="preserve">T </t>
    </r>
    <r>
      <rPr>
        <u/>
        <sz val="8"/>
        <color rgb="FF0000FF"/>
        <rFont val="Tahoma"/>
        <family val="2"/>
      </rPr>
      <t>7931.742</t>
    </r>
  </si>
  <si>
    <r>
      <t xml:space="preserve">T </t>
    </r>
    <r>
      <rPr>
        <u/>
        <sz val="8"/>
        <color rgb="FF0000FF"/>
        <rFont val="Tahoma"/>
        <family val="2"/>
      </rPr>
      <t>0.059</t>
    </r>
  </si>
  <si>
    <r>
      <t xml:space="preserve">T </t>
    </r>
    <r>
      <rPr>
        <u/>
        <sz val="8"/>
        <color rgb="FF0000FF"/>
        <rFont val="Tahoma"/>
        <family val="2"/>
      </rPr>
      <t>0.094</t>
    </r>
  </si>
  <si>
    <r>
      <t xml:space="preserve">TM </t>
    </r>
    <r>
      <rPr>
        <u/>
        <sz val="8"/>
        <color rgb="FF0000FF"/>
        <rFont val="Tahoma"/>
        <family val="2"/>
      </rPr>
      <t>0.217</t>
    </r>
  </si>
  <si>
    <r>
      <t xml:space="preserve">M </t>
    </r>
    <r>
      <rPr>
        <u/>
        <sz val="8"/>
        <color rgb="FF0000FF"/>
        <rFont val="Tahoma"/>
        <family val="2"/>
      </rPr>
      <t>0.465</t>
    </r>
  </si>
  <si>
    <r>
      <t xml:space="preserve">TM </t>
    </r>
    <r>
      <rPr>
        <u/>
        <sz val="8"/>
        <color theme="1"/>
        <rFont val="Tahoma"/>
        <family val="2"/>
      </rPr>
      <t>9220025.600</t>
    </r>
  </si>
  <si>
    <r>
      <t xml:space="preserve">T </t>
    </r>
    <r>
      <rPr>
        <u/>
        <sz val="8"/>
        <color theme="1"/>
        <rFont val="Tahoma"/>
        <family val="2"/>
      </rPr>
      <t>7129764.700</t>
    </r>
  </si>
  <si>
    <r>
      <t xml:space="preserve">TM </t>
    </r>
    <r>
      <rPr>
        <u/>
        <sz val="8"/>
        <color theme="1"/>
        <rFont val="Tahoma"/>
        <family val="2"/>
      </rPr>
      <t>9110895.200</t>
    </r>
  </si>
  <si>
    <r>
      <t xml:space="preserve">T </t>
    </r>
    <r>
      <rPr>
        <u/>
        <sz val="8"/>
        <color theme="1"/>
        <rFont val="Tahoma"/>
        <family val="2"/>
      </rPr>
      <t>7071874.000</t>
    </r>
  </si>
  <si>
    <r>
      <t xml:space="preserve">TM </t>
    </r>
    <r>
      <rPr>
        <u/>
        <sz val="8"/>
        <color theme="1"/>
        <rFont val="Tahoma"/>
        <family val="2"/>
      </rPr>
      <t>9046058.500</t>
    </r>
  </si>
  <si>
    <r>
      <t xml:space="preserve">T </t>
    </r>
    <r>
      <rPr>
        <u/>
        <sz val="8"/>
        <color theme="1"/>
        <rFont val="Tahoma"/>
        <family val="2"/>
      </rPr>
      <t>7015561.700</t>
    </r>
  </si>
  <si>
    <r>
      <t xml:space="preserve">TM </t>
    </r>
    <r>
      <rPr>
        <u/>
        <sz val="8"/>
        <color rgb="FF0000FF"/>
        <rFont val="Tahoma"/>
        <family val="2"/>
      </rPr>
      <t>9125659.800</t>
    </r>
  </si>
  <si>
    <r>
      <t xml:space="preserve">T </t>
    </r>
    <r>
      <rPr>
        <u/>
        <sz val="8"/>
        <color rgb="FF0000FF"/>
        <rFont val="Tahoma"/>
        <family val="2"/>
      </rPr>
      <t>7072400.100</t>
    </r>
  </si>
  <si>
    <r>
      <t xml:space="preserve">TM </t>
    </r>
    <r>
      <rPr>
        <u/>
        <sz val="8"/>
        <color rgb="FF0000FF"/>
        <rFont val="Tahoma"/>
        <family val="2"/>
      </rPr>
      <t>87918.364</t>
    </r>
  </si>
  <si>
    <r>
      <t xml:space="preserve">T </t>
    </r>
    <r>
      <rPr>
        <u/>
        <sz val="8"/>
        <color rgb="FF0000FF"/>
        <rFont val="Tahoma"/>
        <family val="2"/>
      </rPr>
      <t>57103.334</t>
    </r>
  </si>
  <si>
    <r>
      <t xml:space="preserve">TM </t>
    </r>
    <r>
      <rPr>
        <u/>
        <sz val="8"/>
        <color rgb="FF0000FF"/>
        <rFont val="Tahoma"/>
        <family val="2"/>
      </rPr>
      <t>0.963</t>
    </r>
  </si>
  <si>
    <r>
      <t xml:space="preserve">T </t>
    </r>
    <r>
      <rPr>
        <u/>
        <sz val="8"/>
        <color theme="1"/>
        <rFont val="Tahoma"/>
        <family val="2"/>
      </rPr>
      <t>8990167.000</t>
    </r>
  </si>
  <si>
    <r>
      <t xml:space="preserve">T </t>
    </r>
    <r>
      <rPr>
        <u/>
        <sz val="8"/>
        <color theme="1"/>
        <rFont val="Tahoma"/>
        <family val="2"/>
      </rPr>
      <t>8954836.500</t>
    </r>
  </si>
  <si>
    <r>
      <t xml:space="preserve">T </t>
    </r>
    <r>
      <rPr>
        <u/>
        <sz val="8"/>
        <color theme="1"/>
        <rFont val="Tahoma"/>
        <family val="2"/>
      </rPr>
      <t>8949804.300</t>
    </r>
  </si>
  <si>
    <r>
      <t xml:space="preserve">T </t>
    </r>
    <r>
      <rPr>
        <u/>
        <sz val="8"/>
        <color rgb="FF0000FF"/>
        <rFont val="Tahoma"/>
        <family val="2"/>
      </rPr>
      <t>8964935.900</t>
    </r>
  </si>
  <si>
    <r>
      <t xml:space="preserve">T </t>
    </r>
    <r>
      <rPr>
        <u/>
        <sz val="8"/>
        <color rgb="FF0000FF"/>
        <rFont val="Tahoma"/>
        <family val="2"/>
      </rPr>
      <t>21995.103</t>
    </r>
  </si>
  <si>
    <r>
      <t xml:space="preserve">T </t>
    </r>
    <r>
      <rPr>
        <u/>
        <sz val="8"/>
        <color theme="1"/>
        <rFont val="Tahoma"/>
        <family val="2"/>
      </rPr>
      <t>9165381.000</t>
    </r>
  </si>
  <si>
    <r>
      <t xml:space="preserve">T </t>
    </r>
    <r>
      <rPr>
        <u/>
        <sz val="8"/>
        <color theme="1"/>
        <rFont val="Tahoma"/>
        <family val="2"/>
      </rPr>
      <t>9167391.400</t>
    </r>
  </si>
  <si>
    <r>
      <t xml:space="preserve">T </t>
    </r>
    <r>
      <rPr>
        <u/>
        <sz val="8"/>
        <color theme="1"/>
        <rFont val="Tahoma"/>
        <family val="2"/>
      </rPr>
      <t>9188297.200</t>
    </r>
  </si>
  <si>
    <r>
      <t xml:space="preserve">T </t>
    </r>
    <r>
      <rPr>
        <u/>
        <sz val="8"/>
        <color rgb="FF0000FF"/>
        <rFont val="Tahoma"/>
        <family val="2"/>
      </rPr>
      <t>9173689.900</t>
    </r>
  </si>
  <si>
    <r>
      <t xml:space="preserve">T </t>
    </r>
    <r>
      <rPr>
        <u/>
        <sz val="8"/>
        <color rgb="FF0000FF"/>
        <rFont val="Tahoma"/>
        <family val="2"/>
      </rPr>
      <t>12690.192</t>
    </r>
  </si>
  <si>
    <r>
      <t xml:space="preserve">T </t>
    </r>
    <r>
      <rPr>
        <u/>
        <sz val="8"/>
        <color theme="1"/>
        <rFont val="Tahoma"/>
        <family val="2"/>
      </rPr>
      <t>4569139.300</t>
    </r>
  </si>
  <si>
    <r>
      <t xml:space="preserve">T </t>
    </r>
    <r>
      <rPr>
        <u/>
        <sz val="8"/>
        <color theme="1"/>
        <rFont val="Tahoma"/>
        <family val="2"/>
      </rPr>
      <t>45269956.000</t>
    </r>
  </si>
  <si>
    <r>
      <t xml:space="preserve">T </t>
    </r>
    <r>
      <rPr>
        <u/>
        <sz val="8"/>
        <color theme="1"/>
        <rFont val="Tahoma"/>
        <family val="2"/>
      </rPr>
      <t>4189418.900</t>
    </r>
  </si>
  <si>
    <r>
      <t xml:space="preserve">T </t>
    </r>
    <r>
      <rPr>
        <u/>
        <sz val="8"/>
        <color theme="1"/>
        <rFont val="Tahoma"/>
        <family val="2"/>
      </rPr>
      <t>1526149.800</t>
    </r>
  </si>
  <si>
    <r>
      <t xml:space="preserve">TM </t>
    </r>
    <r>
      <rPr>
        <u/>
        <sz val="8"/>
        <color theme="1"/>
        <rFont val="Tahoma"/>
        <family val="2"/>
      </rPr>
      <t>394732730.000</t>
    </r>
  </si>
  <si>
    <r>
      <t xml:space="preserve">M </t>
    </r>
    <r>
      <rPr>
        <u/>
        <sz val="8"/>
        <color theme="1"/>
        <rFont val="Tahoma"/>
        <family val="2"/>
      </rPr>
      <t>44192.822</t>
    </r>
  </si>
  <si>
    <r>
      <t xml:space="preserve">T </t>
    </r>
    <r>
      <rPr>
        <u/>
        <sz val="8"/>
        <color theme="1"/>
        <rFont val="Tahoma"/>
        <family val="2"/>
      </rPr>
      <t>3044521.600</t>
    </r>
  </si>
  <si>
    <r>
      <t xml:space="preserve">T </t>
    </r>
    <r>
      <rPr>
        <u/>
        <sz val="8"/>
        <color theme="1"/>
        <rFont val="Tahoma"/>
        <family val="2"/>
      </rPr>
      <t>2154624.800</t>
    </r>
  </si>
  <si>
    <r>
      <t xml:space="preserve">T </t>
    </r>
    <r>
      <rPr>
        <u/>
        <sz val="8"/>
        <color theme="1"/>
        <rFont val="Tahoma"/>
        <family val="2"/>
      </rPr>
      <t>2719078.400</t>
    </r>
  </si>
  <si>
    <r>
      <t xml:space="preserve">T </t>
    </r>
    <r>
      <rPr>
        <u/>
        <sz val="8"/>
        <color theme="1"/>
        <rFont val="Tahoma"/>
        <family val="2"/>
      </rPr>
      <t>4526458.300</t>
    </r>
  </si>
  <si>
    <r>
      <t xml:space="preserve">T </t>
    </r>
    <r>
      <rPr>
        <u/>
        <sz val="8"/>
        <color theme="1"/>
        <rFont val="Tahoma"/>
        <family val="2"/>
      </rPr>
      <t>45725815.000</t>
    </r>
  </si>
  <si>
    <r>
      <t xml:space="preserve">T </t>
    </r>
    <r>
      <rPr>
        <u/>
        <sz val="8"/>
        <color theme="1"/>
        <rFont val="Tahoma"/>
        <family val="2"/>
      </rPr>
      <t>4138988.000</t>
    </r>
  </si>
  <si>
    <r>
      <t xml:space="preserve">T </t>
    </r>
    <r>
      <rPr>
        <u/>
        <sz val="8"/>
        <color theme="1"/>
        <rFont val="Tahoma"/>
        <family val="2"/>
      </rPr>
      <t>1519932.500</t>
    </r>
  </si>
  <si>
    <r>
      <t xml:space="preserve">TM </t>
    </r>
    <r>
      <rPr>
        <u/>
        <sz val="8"/>
        <color theme="1"/>
        <rFont val="Tahoma"/>
        <family val="2"/>
      </rPr>
      <t>394041640.000</t>
    </r>
  </si>
  <si>
    <r>
      <t xml:space="preserve">M </t>
    </r>
    <r>
      <rPr>
        <u/>
        <sz val="8"/>
        <color theme="1"/>
        <rFont val="Tahoma"/>
        <family val="2"/>
      </rPr>
      <t>44340.135</t>
    </r>
  </si>
  <si>
    <r>
      <t xml:space="preserve">T </t>
    </r>
    <r>
      <rPr>
        <u/>
        <sz val="8"/>
        <color theme="1"/>
        <rFont val="Tahoma"/>
        <family val="2"/>
      </rPr>
      <t>3017029.600</t>
    </r>
  </si>
  <si>
    <r>
      <t xml:space="preserve">T </t>
    </r>
    <r>
      <rPr>
        <u/>
        <sz val="8"/>
        <color theme="1"/>
        <rFont val="Tahoma"/>
        <family val="2"/>
      </rPr>
      <t>2137189.100</t>
    </r>
  </si>
  <si>
    <r>
      <t xml:space="preserve">T </t>
    </r>
    <r>
      <rPr>
        <u/>
        <sz val="8"/>
        <color theme="1"/>
        <rFont val="Tahoma"/>
        <family val="2"/>
      </rPr>
      <t>2704673.700</t>
    </r>
  </si>
  <si>
    <r>
      <t xml:space="preserve">T </t>
    </r>
    <r>
      <rPr>
        <u/>
        <sz val="8"/>
        <color theme="1"/>
        <rFont val="Tahoma"/>
        <family val="2"/>
      </rPr>
      <t>4513864.100</t>
    </r>
  </si>
  <si>
    <r>
      <t xml:space="preserve">T </t>
    </r>
    <r>
      <rPr>
        <u/>
        <sz val="8"/>
        <color theme="1"/>
        <rFont val="Tahoma"/>
        <family val="2"/>
      </rPr>
      <t>45325238.000</t>
    </r>
  </si>
  <si>
    <r>
      <t xml:space="preserve">T </t>
    </r>
    <r>
      <rPr>
        <u/>
        <sz val="8"/>
        <color theme="1"/>
        <rFont val="Tahoma"/>
        <family val="2"/>
      </rPr>
      <t>4179097.300</t>
    </r>
  </si>
  <si>
    <r>
      <t xml:space="preserve">T </t>
    </r>
    <r>
      <rPr>
        <u/>
        <sz val="8"/>
        <color theme="1"/>
        <rFont val="Tahoma"/>
        <family val="2"/>
      </rPr>
      <t>1519308.400</t>
    </r>
  </si>
  <si>
    <r>
      <t xml:space="preserve">TM </t>
    </r>
    <r>
      <rPr>
        <u/>
        <sz val="8"/>
        <color theme="1"/>
        <rFont val="Tahoma"/>
        <family val="2"/>
      </rPr>
      <t>393504480.000</t>
    </r>
  </si>
  <si>
    <r>
      <t xml:space="preserve">M </t>
    </r>
    <r>
      <rPr>
        <u/>
        <sz val="8"/>
        <color theme="1"/>
        <rFont val="Tahoma"/>
        <family val="2"/>
      </rPr>
      <t>44512.502</t>
    </r>
  </si>
  <si>
    <r>
      <t xml:space="preserve">T </t>
    </r>
    <r>
      <rPr>
        <u/>
        <sz val="8"/>
        <color theme="1"/>
        <rFont val="Tahoma"/>
        <family val="2"/>
      </rPr>
      <t>3038967.000</t>
    </r>
  </si>
  <si>
    <r>
      <t xml:space="preserve">T </t>
    </r>
    <r>
      <rPr>
        <u/>
        <sz val="8"/>
        <color theme="1"/>
        <rFont val="Tahoma"/>
        <family val="2"/>
      </rPr>
      <t>2216207.700</t>
    </r>
  </si>
  <si>
    <r>
      <t xml:space="preserve">T </t>
    </r>
    <r>
      <rPr>
        <u/>
        <sz val="8"/>
        <color theme="1"/>
        <rFont val="Tahoma"/>
        <family val="2"/>
      </rPr>
      <t>2701461.300</t>
    </r>
  </si>
  <si>
    <r>
      <t xml:space="preserve">T </t>
    </r>
    <r>
      <rPr>
        <u/>
        <sz val="8"/>
        <color rgb="FF0000FF"/>
        <rFont val="Tahoma"/>
        <family val="2"/>
      </rPr>
      <t>4536487.300</t>
    </r>
  </si>
  <si>
    <r>
      <t xml:space="preserve">T </t>
    </r>
    <r>
      <rPr>
        <u/>
        <sz val="8"/>
        <color rgb="FF0000FF"/>
        <rFont val="Tahoma"/>
        <family val="2"/>
      </rPr>
      <t>45440336.000</t>
    </r>
  </si>
  <si>
    <r>
      <t xml:space="preserve">T </t>
    </r>
    <r>
      <rPr>
        <u/>
        <sz val="8"/>
        <color rgb="FF0000FF"/>
        <rFont val="Tahoma"/>
        <family val="2"/>
      </rPr>
      <t>4169168.100</t>
    </r>
  </si>
  <si>
    <r>
      <t xml:space="preserve">T </t>
    </r>
    <r>
      <rPr>
        <u/>
        <sz val="8"/>
        <color rgb="FF0000FF"/>
        <rFont val="Tahoma"/>
        <family val="2"/>
      </rPr>
      <t>1521796.900</t>
    </r>
  </si>
  <si>
    <r>
      <t xml:space="preserve">TM </t>
    </r>
    <r>
      <rPr>
        <u/>
        <sz val="8"/>
        <color rgb="FF0000FF"/>
        <rFont val="Tahoma"/>
        <family val="2"/>
      </rPr>
      <t>394092950.000</t>
    </r>
  </si>
  <si>
    <r>
      <t xml:space="preserve">M </t>
    </r>
    <r>
      <rPr>
        <u/>
        <sz val="8"/>
        <color rgb="FF0000FF"/>
        <rFont val="Tahoma"/>
        <family val="2"/>
      </rPr>
      <t>44348.486</t>
    </r>
  </si>
  <si>
    <r>
      <t xml:space="preserve">T </t>
    </r>
    <r>
      <rPr>
        <u/>
        <sz val="8"/>
        <color rgb="FF0000FF"/>
        <rFont val="Tahoma"/>
        <family val="2"/>
      </rPr>
      <t>3033506.000</t>
    </r>
  </si>
  <si>
    <r>
      <t xml:space="preserve">T </t>
    </r>
    <r>
      <rPr>
        <u/>
        <sz val="8"/>
        <color rgb="FF0000FF"/>
        <rFont val="Tahoma"/>
        <family val="2"/>
      </rPr>
      <t>2169340.500</t>
    </r>
  </si>
  <si>
    <r>
      <t xml:space="preserve">T </t>
    </r>
    <r>
      <rPr>
        <u/>
        <sz val="8"/>
        <color rgb="FF0000FF"/>
        <rFont val="Tahoma"/>
        <family val="2"/>
      </rPr>
      <t>2708404.500</t>
    </r>
  </si>
  <si>
    <r>
      <t xml:space="preserve">T </t>
    </r>
    <r>
      <rPr>
        <u/>
        <sz val="8"/>
        <color rgb="FF0000FF"/>
        <rFont val="Tahoma"/>
        <family val="2"/>
      </rPr>
      <t>28970.166</t>
    </r>
  </si>
  <si>
    <r>
      <t xml:space="preserve">T </t>
    </r>
    <r>
      <rPr>
        <u/>
        <sz val="8"/>
        <color rgb="FF0000FF"/>
        <rFont val="Tahoma"/>
        <family val="2"/>
      </rPr>
      <t>248772.260</t>
    </r>
  </si>
  <si>
    <r>
      <t xml:space="preserve">T </t>
    </r>
    <r>
      <rPr>
        <u/>
        <sz val="8"/>
        <color rgb="FF0000FF"/>
        <rFont val="Tahoma"/>
        <family val="2"/>
      </rPr>
      <t>26641.349</t>
    </r>
  </si>
  <si>
    <r>
      <t xml:space="preserve">T </t>
    </r>
    <r>
      <rPr>
        <u/>
        <sz val="8"/>
        <color rgb="FF0000FF"/>
        <rFont val="Tahoma"/>
        <family val="2"/>
      </rPr>
      <t>3782.630</t>
    </r>
  </si>
  <si>
    <r>
      <t xml:space="preserve">TM </t>
    </r>
    <r>
      <rPr>
        <u/>
        <sz val="8"/>
        <color rgb="FF0000FF"/>
        <rFont val="Tahoma"/>
        <family val="2"/>
      </rPr>
      <t>615731.000</t>
    </r>
  </si>
  <si>
    <r>
      <t xml:space="preserve">M </t>
    </r>
    <r>
      <rPr>
        <u/>
        <sz val="8"/>
        <color rgb="FF0000FF"/>
        <rFont val="Tahoma"/>
        <family val="2"/>
      </rPr>
      <t>160.003</t>
    </r>
  </si>
  <si>
    <r>
      <t xml:space="preserve">T </t>
    </r>
    <r>
      <rPr>
        <u/>
        <sz val="8"/>
        <color rgb="FF0000FF"/>
        <rFont val="Tahoma"/>
        <family val="2"/>
      </rPr>
      <t>14536.801</t>
    </r>
  </si>
  <si>
    <r>
      <t xml:space="preserve">T </t>
    </r>
    <r>
      <rPr>
        <u/>
        <sz val="8"/>
        <color rgb="FF0000FF"/>
        <rFont val="Tahoma"/>
        <family val="2"/>
      </rPr>
      <t>41513.855</t>
    </r>
  </si>
  <si>
    <r>
      <t xml:space="preserve">T </t>
    </r>
    <r>
      <rPr>
        <u/>
        <sz val="8"/>
        <color rgb="FF0000FF"/>
        <rFont val="Tahoma"/>
        <family val="2"/>
      </rPr>
      <t>9382.415</t>
    </r>
  </si>
  <si>
    <r>
      <t xml:space="preserve">M </t>
    </r>
    <r>
      <rPr>
        <u/>
        <sz val="8"/>
        <color rgb="FF0000FF"/>
        <rFont val="Tahoma"/>
        <family val="2"/>
      </rPr>
      <t>0.361</t>
    </r>
  </si>
  <si>
    <r>
      <t xml:space="preserve">T </t>
    </r>
    <r>
      <rPr>
        <u/>
        <sz val="8"/>
        <color rgb="FF0000FF"/>
        <rFont val="Tahoma"/>
        <family val="2"/>
      </rPr>
      <t>1.914</t>
    </r>
  </si>
  <si>
    <r>
      <t xml:space="preserve">TM </t>
    </r>
    <r>
      <rPr>
        <u/>
        <sz val="8"/>
        <color theme="1"/>
        <rFont val="Tahoma"/>
        <family val="2"/>
      </rPr>
      <t>4895717.700</t>
    </r>
  </si>
  <si>
    <r>
      <t xml:space="preserve">T </t>
    </r>
    <r>
      <rPr>
        <u/>
        <sz val="8"/>
        <color theme="1"/>
        <rFont val="Tahoma"/>
        <family val="2"/>
      </rPr>
      <t>7086359.200</t>
    </r>
  </si>
  <si>
    <r>
      <t xml:space="preserve">TM </t>
    </r>
    <r>
      <rPr>
        <u/>
        <sz val="8"/>
        <color theme="1"/>
        <rFont val="Tahoma"/>
        <family val="2"/>
      </rPr>
      <t>4892861.400</t>
    </r>
  </si>
  <si>
    <r>
      <t xml:space="preserve">T </t>
    </r>
    <r>
      <rPr>
        <u/>
        <sz val="8"/>
        <color theme="1"/>
        <rFont val="Tahoma"/>
        <family val="2"/>
      </rPr>
      <t>7111729.700</t>
    </r>
  </si>
  <si>
    <r>
      <t xml:space="preserve">TM </t>
    </r>
    <r>
      <rPr>
        <u/>
        <sz val="8"/>
        <color theme="1"/>
        <rFont val="Tahoma"/>
        <family val="2"/>
      </rPr>
      <t>4830851.700</t>
    </r>
  </si>
  <si>
    <r>
      <t xml:space="preserve">T </t>
    </r>
    <r>
      <rPr>
        <u/>
        <sz val="8"/>
        <color theme="1"/>
        <rFont val="Tahoma"/>
        <family val="2"/>
      </rPr>
      <t>7056674.500</t>
    </r>
  </si>
  <si>
    <r>
      <t xml:space="preserve">TM </t>
    </r>
    <r>
      <rPr>
        <u/>
        <sz val="8"/>
        <color rgb="FF0000FF"/>
        <rFont val="Tahoma"/>
        <family val="2"/>
      </rPr>
      <t>4873143.600</t>
    </r>
  </si>
  <si>
    <r>
      <t xml:space="preserve">T </t>
    </r>
    <r>
      <rPr>
        <u/>
        <sz val="8"/>
        <color rgb="FF0000FF"/>
        <rFont val="Tahoma"/>
        <family val="2"/>
      </rPr>
      <t>7084921.100</t>
    </r>
  </si>
  <si>
    <r>
      <t xml:space="preserve">TM </t>
    </r>
    <r>
      <rPr>
        <u/>
        <sz val="8"/>
        <color rgb="FF0000FF"/>
        <rFont val="Tahoma"/>
        <family val="2"/>
      </rPr>
      <t>36653.715</t>
    </r>
  </si>
  <si>
    <r>
      <t xml:space="preserve">T </t>
    </r>
    <r>
      <rPr>
        <u/>
        <sz val="8"/>
        <color rgb="FF0000FF"/>
        <rFont val="Tahoma"/>
        <family val="2"/>
      </rPr>
      <t>27555.737</t>
    </r>
  </si>
  <si>
    <r>
      <t xml:space="preserve">TM </t>
    </r>
    <r>
      <rPr>
        <u/>
        <sz val="8"/>
        <color rgb="FF0000FF"/>
        <rFont val="Tahoma"/>
        <family val="2"/>
      </rPr>
      <t>0.752</t>
    </r>
  </si>
  <si>
    <r>
      <t xml:space="preserve">T </t>
    </r>
    <r>
      <rPr>
        <u/>
        <sz val="8"/>
        <color theme="1"/>
        <rFont val="Tahoma"/>
        <family val="2"/>
      </rPr>
      <t>9072003.400</t>
    </r>
  </si>
  <si>
    <r>
      <t xml:space="preserve">T </t>
    </r>
    <r>
      <rPr>
        <u/>
        <sz val="8"/>
        <color theme="1"/>
        <rFont val="Tahoma"/>
        <family val="2"/>
      </rPr>
      <t>8986511.500</t>
    </r>
  </si>
  <si>
    <r>
      <t xml:space="preserve">T </t>
    </r>
    <r>
      <rPr>
        <u/>
        <sz val="8"/>
        <color theme="1"/>
        <rFont val="Tahoma"/>
        <family val="2"/>
      </rPr>
      <t>8998806.300</t>
    </r>
  </si>
  <si>
    <r>
      <t xml:space="preserve">T </t>
    </r>
    <r>
      <rPr>
        <u/>
        <sz val="8"/>
        <color rgb="FF0000FF"/>
        <rFont val="Tahoma"/>
        <family val="2"/>
      </rPr>
      <t>9019107.100</t>
    </r>
  </si>
  <si>
    <r>
      <t xml:space="preserve">T </t>
    </r>
    <r>
      <rPr>
        <u/>
        <sz val="8"/>
        <color rgb="FF0000FF"/>
        <rFont val="Tahoma"/>
        <family val="2"/>
      </rPr>
      <t>46220.197</t>
    </r>
  </si>
  <si>
    <r>
      <t xml:space="preserve">T </t>
    </r>
    <r>
      <rPr>
        <u/>
        <sz val="8"/>
        <color theme="1"/>
        <rFont val="Tahoma"/>
        <family val="2"/>
      </rPr>
      <t>9248275.800</t>
    </r>
  </si>
  <si>
    <r>
      <t xml:space="preserve">T </t>
    </r>
    <r>
      <rPr>
        <u/>
        <sz val="8"/>
        <color theme="1"/>
        <rFont val="Tahoma"/>
        <family val="2"/>
      </rPr>
      <t>9253772.000</t>
    </r>
  </si>
  <si>
    <r>
      <t xml:space="preserve">T </t>
    </r>
    <r>
      <rPr>
        <u/>
        <sz val="8"/>
        <color theme="1"/>
        <rFont val="Tahoma"/>
        <family val="2"/>
      </rPr>
      <t>9249382.400</t>
    </r>
  </si>
  <si>
    <r>
      <t xml:space="preserve">T </t>
    </r>
    <r>
      <rPr>
        <u/>
        <sz val="8"/>
        <color rgb="FF0000FF"/>
        <rFont val="Tahoma"/>
        <family val="2"/>
      </rPr>
      <t>9250476.700</t>
    </r>
  </si>
  <si>
    <r>
      <t xml:space="preserve">T </t>
    </r>
    <r>
      <rPr>
        <u/>
        <sz val="8"/>
        <color rgb="FF0000FF"/>
        <rFont val="Tahoma"/>
        <family val="2"/>
      </rPr>
      <t>2906.920</t>
    </r>
  </si>
  <si>
    <r>
      <t xml:space="preserve">T </t>
    </r>
    <r>
      <rPr>
        <u/>
        <sz val="8"/>
        <color theme="1"/>
        <rFont val="Tahoma"/>
        <family val="2"/>
      </rPr>
      <t>2670785.800</t>
    </r>
  </si>
  <si>
    <r>
      <t xml:space="preserve">T </t>
    </r>
    <r>
      <rPr>
        <u/>
        <sz val="8"/>
        <color theme="1"/>
        <rFont val="Tahoma"/>
        <family val="2"/>
      </rPr>
      <t>37375700.000</t>
    </r>
  </si>
  <si>
    <r>
      <t xml:space="preserve">T </t>
    </r>
    <r>
      <rPr>
        <u/>
        <sz val="8"/>
        <color theme="1"/>
        <rFont val="Tahoma"/>
        <family val="2"/>
      </rPr>
      <t>4001296.100</t>
    </r>
  </si>
  <si>
    <r>
      <t xml:space="preserve">TM </t>
    </r>
    <r>
      <rPr>
        <u/>
        <sz val="8"/>
        <color theme="1"/>
        <rFont val="Tahoma"/>
        <family val="2"/>
      </rPr>
      <t>560731290.000</t>
    </r>
  </si>
  <si>
    <r>
      <t xml:space="preserve">M </t>
    </r>
    <r>
      <rPr>
        <u/>
        <sz val="8"/>
        <color theme="1"/>
        <rFont val="Tahoma"/>
        <family val="2"/>
      </rPr>
      <t>55358.452</t>
    </r>
  </si>
  <si>
    <r>
      <t xml:space="preserve">T </t>
    </r>
    <r>
      <rPr>
        <u/>
        <sz val="8"/>
        <color theme="1"/>
        <rFont val="Tahoma"/>
        <family val="2"/>
      </rPr>
      <t>2971934.000</t>
    </r>
  </si>
  <si>
    <r>
      <t xml:space="preserve">T </t>
    </r>
    <r>
      <rPr>
        <u/>
        <sz val="8"/>
        <color theme="1"/>
        <rFont val="Tahoma"/>
        <family val="2"/>
      </rPr>
      <t>2668573.400</t>
    </r>
  </si>
  <si>
    <r>
      <t xml:space="preserve">T </t>
    </r>
    <r>
      <rPr>
        <u/>
        <sz val="8"/>
        <color theme="1"/>
        <rFont val="Tahoma"/>
        <family val="2"/>
      </rPr>
      <t>2234550.900</t>
    </r>
  </si>
  <si>
    <r>
      <t xml:space="preserve">T </t>
    </r>
    <r>
      <rPr>
        <u/>
        <sz val="8"/>
        <color theme="1"/>
        <rFont val="Tahoma"/>
        <family val="2"/>
      </rPr>
      <t>2692618.300</t>
    </r>
  </si>
  <si>
    <r>
      <t xml:space="preserve">T </t>
    </r>
    <r>
      <rPr>
        <u/>
        <sz val="8"/>
        <color theme="1"/>
        <rFont val="Tahoma"/>
        <family val="2"/>
      </rPr>
      <t>37636284.000</t>
    </r>
  </si>
  <si>
    <r>
      <t xml:space="preserve">T </t>
    </r>
    <r>
      <rPr>
        <u/>
        <sz val="8"/>
        <color theme="1"/>
        <rFont val="Tahoma"/>
        <family val="2"/>
      </rPr>
      <t>4054241.600</t>
    </r>
  </si>
  <si>
    <r>
      <t xml:space="preserve">TM </t>
    </r>
    <r>
      <rPr>
        <u/>
        <sz val="8"/>
        <color theme="1"/>
        <rFont val="Tahoma"/>
        <family val="2"/>
      </rPr>
      <t>569108910.000</t>
    </r>
  </si>
  <si>
    <r>
      <t xml:space="preserve">M </t>
    </r>
    <r>
      <rPr>
        <u/>
        <sz val="8"/>
        <color theme="1"/>
        <rFont val="Tahoma"/>
        <family val="2"/>
      </rPr>
      <t>55854.774</t>
    </r>
  </si>
  <si>
    <r>
      <t xml:space="preserve">T </t>
    </r>
    <r>
      <rPr>
        <u/>
        <sz val="8"/>
        <color theme="1"/>
        <rFont val="Tahoma"/>
        <family val="2"/>
      </rPr>
      <t>2970505.700</t>
    </r>
  </si>
  <si>
    <r>
      <t xml:space="preserve">T </t>
    </r>
    <r>
      <rPr>
        <u/>
        <sz val="8"/>
        <color theme="1"/>
        <rFont val="Tahoma"/>
        <family val="2"/>
      </rPr>
      <t>2690098.600</t>
    </r>
  </si>
  <si>
    <r>
      <t xml:space="preserve">T </t>
    </r>
    <r>
      <rPr>
        <u/>
        <sz val="8"/>
        <color theme="1"/>
        <rFont val="Tahoma"/>
        <family val="2"/>
      </rPr>
      <t>2248989.400</t>
    </r>
  </si>
  <si>
    <r>
      <t xml:space="preserve">T </t>
    </r>
    <r>
      <rPr>
        <u/>
        <sz val="8"/>
        <color theme="1"/>
        <rFont val="Tahoma"/>
        <family val="2"/>
      </rPr>
      <t>2681550.500</t>
    </r>
  </si>
  <si>
    <r>
      <t xml:space="preserve">T </t>
    </r>
    <r>
      <rPr>
        <u/>
        <sz val="8"/>
        <color theme="1"/>
        <rFont val="Tahoma"/>
        <family val="2"/>
      </rPr>
      <t>37686100.000</t>
    </r>
  </si>
  <si>
    <r>
      <t xml:space="preserve">T </t>
    </r>
    <r>
      <rPr>
        <u/>
        <sz val="8"/>
        <color theme="1"/>
        <rFont val="Tahoma"/>
        <family val="2"/>
      </rPr>
      <t>4035832.500</t>
    </r>
  </si>
  <si>
    <r>
      <t xml:space="preserve">TM </t>
    </r>
    <r>
      <rPr>
        <u/>
        <sz val="8"/>
        <color theme="1"/>
        <rFont val="Tahoma"/>
        <family val="2"/>
      </rPr>
      <t>565096530.000</t>
    </r>
  </si>
  <si>
    <r>
      <t xml:space="preserve">M </t>
    </r>
    <r>
      <rPr>
        <u/>
        <sz val="8"/>
        <color theme="1"/>
        <rFont val="Tahoma"/>
        <family val="2"/>
      </rPr>
      <t>55963.064</t>
    </r>
  </si>
  <si>
    <r>
      <t xml:space="preserve">T </t>
    </r>
    <r>
      <rPr>
        <u/>
        <sz val="8"/>
        <color theme="1"/>
        <rFont val="Tahoma"/>
        <family val="2"/>
      </rPr>
      <t>2972440.600</t>
    </r>
  </si>
  <si>
    <r>
      <t xml:space="preserve">T </t>
    </r>
    <r>
      <rPr>
        <u/>
        <sz val="8"/>
        <color theme="1"/>
        <rFont val="Tahoma"/>
        <family val="2"/>
      </rPr>
      <t>2685645.500</t>
    </r>
  </si>
  <si>
    <r>
      <t xml:space="preserve">T </t>
    </r>
    <r>
      <rPr>
        <u/>
        <sz val="8"/>
        <color theme="1"/>
        <rFont val="Tahoma"/>
        <family val="2"/>
      </rPr>
      <t>2249949.700</t>
    </r>
  </si>
  <si>
    <r>
      <t xml:space="preserve">T </t>
    </r>
    <r>
      <rPr>
        <u/>
        <sz val="8"/>
        <color rgb="FF0000FF"/>
        <rFont val="Tahoma"/>
        <family val="2"/>
      </rPr>
      <t>2681651.500</t>
    </r>
  </si>
  <si>
    <r>
      <t xml:space="preserve">T </t>
    </r>
    <r>
      <rPr>
        <u/>
        <sz val="8"/>
        <color rgb="FF0000FF"/>
        <rFont val="Tahoma"/>
        <family val="2"/>
      </rPr>
      <t>37566028.000</t>
    </r>
  </si>
  <si>
    <r>
      <t xml:space="preserve">T </t>
    </r>
    <r>
      <rPr>
        <u/>
        <sz val="8"/>
        <color rgb="FF0000FF"/>
        <rFont val="Tahoma"/>
        <family val="2"/>
      </rPr>
      <t>4030456.700</t>
    </r>
  </si>
  <si>
    <r>
      <t xml:space="preserve">TM </t>
    </r>
    <r>
      <rPr>
        <u/>
        <sz val="8"/>
        <color rgb="FF0000FF"/>
        <rFont val="Tahoma"/>
        <family val="2"/>
      </rPr>
      <t>564978910.000</t>
    </r>
  </si>
  <si>
    <r>
      <t xml:space="preserve">M </t>
    </r>
    <r>
      <rPr>
        <u/>
        <sz val="8"/>
        <color rgb="FF0000FF"/>
        <rFont val="Tahoma"/>
        <family val="2"/>
      </rPr>
      <t>55725.430</t>
    </r>
  </si>
  <si>
    <r>
      <t xml:space="preserve">T </t>
    </r>
    <r>
      <rPr>
        <u/>
        <sz val="8"/>
        <color rgb="FF0000FF"/>
        <rFont val="Tahoma"/>
        <family val="2"/>
      </rPr>
      <t>2971626.700</t>
    </r>
  </si>
  <si>
    <r>
      <t xml:space="preserve">T </t>
    </r>
    <r>
      <rPr>
        <u/>
        <sz val="8"/>
        <color rgb="FF0000FF"/>
        <rFont val="Tahoma"/>
        <family val="2"/>
      </rPr>
      <t>2681439.200</t>
    </r>
  </si>
  <si>
    <r>
      <t xml:space="preserve">T </t>
    </r>
    <r>
      <rPr>
        <u/>
        <sz val="8"/>
        <color rgb="FF0000FF"/>
        <rFont val="Tahoma"/>
        <family val="2"/>
      </rPr>
      <t>2244496.700</t>
    </r>
  </si>
  <si>
    <r>
      <t xml:space="preserve">T </t>
    </r>
    <r>
      <rPr>
        <u/>
        <sz val="8"/>
        <color rgb="FF0000FF"/>
        <rFont val="Tahoma"/>
        <family val="2"/>
      </rPr>
      <t>10916.572</t>
    </r>
  </si>
  <si>
    <r>
      <t xml:space="preserve">T </t>
    </r>
    <r>
      <rPr>
        <u/>
        <sz val="8"/>
        <color rgb="FF0000FF"/>
        <rFont val="Tahoma"/>
        <family val="2"/>
      </rPr>
      <t>166700.260</t>
    </r>
  </si>
  <si>
    <r>
      <t xml:space="preserve">T </t>
    </r>
    <r>
      <rPr>
        <u/>
        <sz val="8"/>
        <color rgb="FF0000FF"/>
        <rFont val="Tahoma"/>
        <family val="2"/>
      </rPr>
      <t>26879.032</t>
    </r>
  </si>
  <si>
    <r>
      <t xml:space="preserve">TM </t>
    </r>
    <r>
      <rPr>
        <u/>
        <sz val="8"/>
        <color rgb="FF0000FF"/>
        <rFont val="Tahoma"/>
        <family val="2"/>
      </rPr>
      <t>4190047.600</t>
    </r>
  </si>
  <si>
    <r>
      <t xml:space="preserve">M </t>
    </r>
    <r>
      <rPr>
        <u/>
        <sz val="8"/>
        <color rgb="FF0000FF"/>
        <rFont val="Tahoma"/>
        <family val="2"/>
      </rPr>
      <t>322.392</t>
    </r>
  </si>
  <si>
    <r>
      <t xml:space="preserve">T </t>
    </r>
    <r>
      <rPr>
        <u/>
        <sz val="8"/>
        <color rgb="FF0000FF"/>
        <rFont val="Tahoma"/>
        <family val="2"/>
      </rPr>
      <t>1003.388</t>
    </r>
  </si>
  <si>
    <r>
      <t xml:space="preserve">T </t>
    </r>
    <r>
      <rPr>
        <u/>
        <sz val="8"/>
        <color rgb="FF0000FF"/>
        <rFont val="Tahoma"/>
        <family val="2"/>
      </rPr>
      <t>11362.356</t>
    </r>
  </si>
  <si>
    <r>
      <t xml:space="preserve">T </t>
    </r>
    <r>
      <rPr>
        <u/>
        <sz val="8"/>
        <color rgb="FF0000FF"/>
        <rFont val="Tahoma"/>
        <family val="2"/>
      </rPr>
      <t>8626.710</t>
    </r>
  </si>
  <si>
    <r>
      <t xml:space="preserve">T </t>
    </r>
    <r>
      <rPr>
        <u/>
        <sz val="8"/>
        <color rgb="FF0000FF"/>
        <rFont val="Tahoma"/>
        <family val="2"/>
      </rPr>
      <t>0.444</t>
    </r>
  </si>
  <si>
    <r>
      <t xml:space="preserve">TM </t>
    </r>
    <r>
      <rPr>
        <u/>
        <sz val="8"/>
        <color rgb="FF0000FF"/>
        <rFont val="Tahoma"/>
        <family val="2"/>
      </rPr>
      <t>0.742</t>
    </r>
  </si>
  <si>
    <r>
      <t xml:space="preserve">T </t>
    </r>
    <r>
      <rPr>
        <u/>
        <sz val="8"/>
        <color rgb="FF0000FF"/>
        <rFont val="Tahoma"/>
        <family val="2"/>
      </rPr>
      <t>0.384</t>
    </r>
  </si>
  <si>
    <r>
      <t xml:space="preserve">TM </t>
    </r>
    <r>
      <rPr>
        <u/>
        <sz val="8"/>
        <color theme="1"/>
        <rFont val="Tahoma"/>
        <family val="2"/>
      </rPr>
      <t>4876998.300</t>
    </r>
  </si>
  <si>
    <r>
      <t xml:space="preserve">T </t>
    </r>
    <r>
      <rPr>
        <u/>
        <sz val="8"/>
        <color theme="1"/>
        <rFont val="Tahoma"/>
        <family val="2"/>
      </rPr>
      <t>6975841.700</t>
    </r>
  </si>
  <si>
    <r>
      <t xml:space="preserve">TM </t>
    </r>
    <r>
      <rPr>
        <u/>
        <sz val="8"/>
        <color theme="1"/>
        <rFont val="Tahoma"/>
        <family val="2"/>
      </rPr>
      <t>4896479.300</t>
    </r>
  </si>
  <si>
    <r>
      <t xml:space="preserve">T </t>
    </r>
    <r>
      <rPr>
        <u/>
        <sz val="8"/>
        <color theme="1"/>
        <rFont val="Tahoma"/>
        <family val="2"/>
      </rPr>
      <t>6935757.400</t>
    </r>
  </si>
  <si>
    <r>
      <t xml:space="preserve">TM </t>
    </r>
    <r>
      <rPr>
        <u/>
        <sz val="8"/>
        <color theme="1"/>
        <rFont val="Tahoma"/>
        <family val="2"/>
      </rPr>
      <t>4902916.900</t>
    </r>
  </si>
  <si>
    <r>
      <t xml:space="preserve">T </t>
    </r>
    <r>
      <rPr>
        <u/>
        <sz val="8"/>
        <color theme="1"/>
        <rFont val="Tahoma"/>
        <family val="2"/>
      </rPr>
      <t>6920300.900</t>
    </r>
  </si>
  <si>
    <r>
      <t xml:space="preserve">TM </t>
    </r>
    <r>
      <rPr>
        <u/>
        <sz val="8"/>
        <color rgb="FF0000FF"/>
        <rFont val="Tahoma"/>
        <family val="2"/>
      </rPr>
      <t>4892131.500</t>
    </r>
  </si>
  <si>
    <r>
      <t xml:space="preserve">T </t>
    </r>
    <r>
      <rPr>
        <u/>
        <sz val="8"/>
        <color rgb="FF0000FF"/>
        <rFont val="Tahoma"/>
        <family val="2"/>
      </rPr>
      <t>6943966.700</t>
    </r>
  </si>
  <si>
    <r>
      <t xml:space="preserve">TM </t>
    </r>
    <r>
      <rPr>
        <u/>
        <sz val="8"/>
        <color rgb="FF0000FF"/>
        <rFont val="Tahoma"/>
        <family val="2"/>
      </rPr>
      <t>13495.217</t>
    </r>
  </si>
  <si>
    <r>
      <t xml:space="preserve">T </t>
    </r>
    <r>
      <rPr>
        <u/>
        <sz val="8"/>
        <color rgb="FF0000FF"/>
        <rFont val="Tahoma"/>
        <family val="2"/>
      </rPr>
      <t>28666.013</t>
    </r>
  </si>
  <si>
    <r>
      <t xml:space="preserve">TM </t>
    </r>
    <r>
      <rPr>
        <u/>
        <sz val="8"/>
        <color rgb="FF0000FF"/>
        <rFont val="Tahoma"/>
        <family val="2"/>
      </rPr>
      <t>0.276</t>
    </r>
  </si>
  <si>
    <r>
      <t xml:space="preserve">T </t>
    </r>
    <r>
      <rPr>
        <u/>
        <sz val="8"/>
        <color theme="1"/>
        <rFont val="Tahoma"/>
        <family val="2"/>
      </rPr>
      <t>8841808.200</t>
    </r>
  </si>
  <si>
    <r>
      <t xml:space="preserve">T </t>
    </r>
    <r>
      <rPr>
        <u/>
        <sz val="8"/>
        <color theme="1"/>
        <rFont val="Tahoma"/>
        <family val="2"/>
      </rPr>
      <t>8824143.000</t>
    </r>
  </si>
  <si>
    <r>
      <t xml:space="preserve">T </t>
    </r>
    <r>
      <rPr>
        <u/>
        <sz val="8"/>
        <color theme="1"/>
        <rFont val="Tahoma"/>
        <family val="2"/>
      </rPr>
      <t>8781115.200</t>
    </r>
  </si>
  <si>
    <r>
      <t xml:space="preserve">T </t>
    </r>
    <r>
      <rPr>
        <u/>
        <sz val="8"/>
        <color rgb="FF0000FF"/>
        <rFont val="Tahoma"/>
        <family val="2"/>
      </rPr>
      <t>8815688.800</t>
    </r>
  </si>
  <si>
    <r>
      <t xml:space="preserve">T </t>
    </r>
    <r>
      <rPr>
        <u/>
        <sz val="8"/>
        <color rgb="FF0000FF"/>
        <rFont val="Tahoma"/>
        <family val="2"/>
      </rPr>
      <t>31217.203</t>
    </r>
  </si>
  <si>
    <r>
      <t xml:space="preserve">T </t>
    </r>
    <r>
      <rPr>
        <u/>
        <sz val="8"/>
        <color theme="1"/>
        <rFont val="Tahoma"/>
        <family val="2"/>
      </rPr>
      <t>9072877.200</t>
    </r>
  </si>
  <si>
    <r>
      <t xml:space="preserve">T </t>
    </r>
    <r>
      <rPr>
        <u/>
        <sz val="8"/>
        <color theme="1"/>
        <rFont val="Tahoma"/>
        <family val="2"/>
      </rPr>
      <t>9055365.000</t>
    </r>
  </si>
  <si>
    <r>
      <t xml:space="preserve">T </t>
    </r>
    <r>
      <rPr>
        <u/>
        <sz val="8"/>
        <color theme="1"/>
        <rFont val="Tahoma"/>
        <family val="2"/>
      </rPr>
      <t>9044603.100</t>
    </r>
  </si>
  <si>
    <r>
      <t xml:space="preserve">T </t>
    </r>
    <r>
      <rPr>
        <u/>
        <sz val="8"/>
        <color rgb="FF0000FF"/>
        <rFont val="Tahoma"/>
        <family val="2"/>
      </rPr>
      <t>9057615.100</t>
    </r>
  </si>
  <si>
    <r>
      <t xml:space="preserve">T </t>
    </r>
    <r>
      <rPr>
        <u/>
        <sz val="8"/>
        <color rgb="FF0000FF"/>
        <rFont val="Tahoma"/>
        <family val="2"/>
      </rPr>
      <t>14270.690</t>
    </r>
  </si>
  <si>
    <r>
      <t xml:space="preserve">T </t>
    </r>
    <r>
      <rPr>
        <u/>
        <sz val="8"/>
        <color theme="1"/>
        <rFont val="Tahoma"/>
        <family val="2"/>
      </rPr>
      <t>10373825.000</t>
    </r>
  </si>
  <si>
    <r>
      <t xml:space="preserve">T </t>
    </r>
    <r>
      <rPr>
        <u/>
        <sz val="8"/>
        <color theme="1"/>
        <rFont val="Tahoma"/>
        <family val="2"/>
      </rPr>
      <t>42226461.000</t>
    </r>
  </si>
  <si>
    <r>
      <t xml:space="preserve">T </t>
    </r>
    <r>
      <rPr>
        <u/>
        <sz val="8"/>
        <color theme="1"/>
        <rFont val="Tahoma"/>
        <family val="2"/>
      </rPr>
      <t>3958624.200</t>
    </r>
  </si>
  <si>
    <r>
      <t xml:space="preserve">T </t>
    </r>
    <r>
      <rPr>
        <u/>
        <sz val="8"/>
        <color theme="1"/>
        <rFont val="Tahoma"/>
        <family val="2"/>
      </rPr>
      <t>2302767.900</t>
    </r>
  </si>
  <si>
    <r>
      <t xml:space="preserve">TM </t>
    </r>
    <r>
      <rPr>
        <u/>
        <sz val="8"/>
        <color theme="1"/>
        <rFont val="Tahoma"/>
        <family val="2"/>
      </rPr>
      <t>533039860.000</t>
    </r>
  </si>
  <si>
    <r>
      <t xml:space="preserve">M </t>
    </r>
    <r>
      <rPr>
        <u/>
        <sz val="8"/>
        <color theme="1"/>
        <rFont val="Tahoma"/>
        <family val="2"/>
      </rPr>
      <t>49210.051</t>
    </r>
  </si>
  <si>
    <r>
      <t xml:space="preserve">T </t>
    </r>
    <r>
      <rPr>
        <u/>
        <sz val="8"/>
        <color theme="1"/>
        <rFont val="Tahoma"/>
        <family val="2"/>
      </rPr>
      <t>3005688.500</t>
    </r>
  </si>
  <si>
    <r>
      <t xml:space="preserve">T </t>
    </r>
    <r>
      <rPr>
        <u/>
        <sz val="8"/>
        <color theme="1"/>
        <rFont val="Tahoma"/>
        <family val="2"/>
      </rPr>
      <t>2455983.400</t>
    </r>
  </si>
  <si>
    <r>
      <t xml:space="preserve">T </t>
    </r>
    <r>
      <rPr>
        <u/>
        <sz val="8"/>
        <color theme="1"/>
        <rFont val="Tahoma"/>
        <family val="2"/>
      </rPr>
      <t>2720890.800</t>
    </r>
  </si>
  <si>
    <r>
      <t xml:space="preserve">T </t>
    </r>
    <r>
      <rPr>
        <u/>
        <sz val="8"/>
        <color theme="1"/>
        <rFont val="Tahoma"/>
        <family val="2"/>
      </rPr>
      <t>10418511.000</t>
    </r>
  </si>
  <si>
    <r>
      <t xml:space="preserve">T </t>
    </r>
    <r>
      <rPr>
        <u/>
        <sz val="8"/>
        <color theme="1"/>
        <rFont val="Tahoma"/>
        <family val="2"/>
      </rPr>
      <t>42234629.000</t>
    </r>
  </si>
  <si>
    <r>
      <t xml:space="preserve">T </t>
    </r>
    <r>
      <rPr>
        <u/>
        <sz val="8"/>
        <color theme="1"/>
        <rFont val="Tahoma"/>
        <family val="2"/>
      </rPr>
      <t>3945065.300</t>
    </r>
  </si>
  <si>
    <r>
      <t xml:space="preserve">T </t>
    </r>
    <r>
      <rPr>
        <u/>
        <sz val="8"/>
        <color theme="1"/>
        <rFont val="Tahoma"/>
        <family val="2"/>
      </rPr>
      <t>2298208.900</t>
    </r>
  </si>
  <si>
    <r>
      <t xml:space="preserve">TM </t>
    </r>
    <r>
      <rPr>
        <u/>
        <sz val="8"/>
        <color theme="1"/>
        <rFont val="Tahoma"/>
        <family val="2"/>
      </rPr>
      <t>531847450.000</t>
    </r>
  </si>
  <si>
    <r>
      <t xml:space="preserve">M </t>
    </r>
    <r>
      <rPr>
        <u/>
        <sz val="8"/>
        <color theme="1"/>
        <rFont val="Tahoma"/>
        <family val="2"/>
      </rPr>
      <t>49814.484</t>
    </r>
  </si>
  <si>
    <r>
      <t xml:space="preserve">T </t>
    </r>
    <r>
      <rPr>
        <u/>
        <sz val="8"/>
        <color theme="1"/>
        <rFont val="Tahoma"/>
        <family val="2"/>
      </rPr>
      <t>3010883.000</t>
    </r>
  </si>
  <si>
    <r>
      <t xml:space="preserve">T </t>
    </r>
    <r>
      <rPr>
        <u/>
        <sz val="8"/>
        <color theme="1"/>
        <rFont val="Tahoma"/>
        <family val="2"/>
      </rPr>
      <t>2425792.300</t>
    </r>
  </si>
  <si>
    <r>
      <t xml:space="preserve">T </t>
    </r>
    <r>
      <rPr>
        <u/>
        <sz val="8"/>
        <color theme="1"/>
        <rFont val="Tahoma"/>
        <family val="2"/>
      </rPr>
      <t>2726050.900</t>
    </r>
  </si>
  <si>
    <r>
      <t xml:space="preserve">T </t>
    </r>
    <r>
      <rPr>
        <u/>
        <sz val="8"/>
        <color theme="1"/>
        <rFont val="Tahoma"/>
        <family val="2"/>
      </rPr>
      <t>10445683.000</t>
    </r>
  </si>
  <si>
    <r>
      <t xml:space="preserve">T </t>
    </r>
    <r>
      <rPr>
        <u/>
        <sz val="8"/>
        <color theme="1"/>
        <rFont val="Tahoma"/>
        <family val="2"/>
      </rPr>
      <t>42421167.000</t>
    </r>
  </si>
  <si>
    <r>
      <t xml:space="preserve">T </t>
    </r>
    <r>
      <rPr>
        <u/>
        <sz val="8"/>
        <color theme="1"/>
        <rFont val="Tahoma"/>
        <family val="2"/>
      </rPr>
      <t>3928424.200</t>
    </r>
  </si>
  <si>
    <r>
      <t xml:space="preserve">T </t>
    </r>
    <r>
      <rPr>
        <u/>
        <sz val="8"/>
        <color theme="1"/>
        <rFont val="Tahoma"/>
        <family val="2"/>
      </rPr>
      <t>2318828.300</t>
    </r>
  </si>
  <si>
    <r>
      <t xml:space="preserve">TM </t>
    </r>
    <r>
      <rPr>
        <u/>
        <sz val="8"/>
        <color theme="1"/>
        <rFont val="Tahoma"/>
        <family val="2"/>
      </rPr>
      <t>533502820.000</t>
    </r>
  </si>
  <si>
    <r>
      <t xml:space="preserve">M </t>
    </r>
    <r>
      <rPr>
        <u/>
        <sz val="8"/>
        <color theme="1"/>
        <rFont val="Tahoma"/>
        <family val="2"/>
      </rPr>
      <t>49769.377</t>
    </r>
  </si>
  <si>
    <r>
      <t xml:space="preserve">T </t>
    </r>
    <r>
      <rPr>
        <u/>
        <sz val="8"/>
        <color theme="1"/>
        <rFont val="Tahoma"/>
        <family val="2"/>
      </rPr>
      <t>2994909.100</t>
    </r>
  </si>
  <si>
    <r>
      <t xml:space="preserve">T </t>
    </r>
    <r>
      <rPr>
        <u/>
        <sz val="8"/>
        <color theme="1"/>
        <rFont val="Tahoma"/>
        <family val="2"/>
      </rPr>
      <t>2415854.100</t>
    </r>
  </si>
  <si>
    <r>
      <t xml:space="preserve">T </t>
    </r>
    <r>
      <rPr>
        <u/>
        <sz val="8"/>
        <color theme="1"/>
        <rFont val="Tahoma"/>
        <family val="2"/>
      </rPr>
      <t>2729689.300</t>
    </r>
  </si>
  <si>
    <r>
      <t xml:space="preserve">T </t>
    </r>
    <r>
      <rPr>
        <u/>
        <sz val="8"/>
        <color rgb="FF0000FF"/>
        <rFont val="Tahoma"/>
        <family val="2"/>
      </rPr>
      <t>10412673.000</t>
    </r>
  </si>
  <si>
    <r>
      <t xml:space="preserve">T </t>
    </r>
    <r>
      <rPr>
        <u/>
        <sz val="8"/>
        <color rgb="FF0000FF"/>
        <rFont val="Tahoma"/>
        <family val="2"/>
      </rPr>
      <t>42294085.000</t>
    </r>
  </si>
  <si>
    <r>
      <t xml:space="preserve">T </t>
    </r>
    <r>
      <rPr>
        <u/>
        <sz val="8"/>
        <color rgb="FF0000FF"/>
        <rFont val="Tahoma"/>
        <family val="2"/>
      </rPr>
      <t>3944037.900</t>
    </r>
  </si>
  <si>
    <r>
      <t xml:space="preserve">T </t>
    </r>
    <r>
      <rPr>
        <u/>
        <sz val="8"/>
        <color rgb="FF0000FF"/>
        <rFont val="Tahoma"/>
        <family val="2"/>
      </rPr>
      <t>2306601.700</t>
    </r>
  </si>
  <si>
    <r>
      <t xml:space="preserve">TM </t>
    </r>
    <r>
      <rPr>
        <u/>
        <sz val="8"/>
        <color rgb="FF0000FF"/>
        <rFont val="Tahoma"/>
        <family val="2"/>
      </rPr>
      <t>532796710.000</t>
    </r>
  </si>
  <si>
    <r>
      <t xml:space="preserve">M </t>
    </r>
    <r>
      <rPr>
        <u/>
        <sz val="8"/>
        <color rgb="FF0000FF"/>
        <rFont val="Tahoma"/>
        <family val="2"/>
      </rPr>
      <t>49597.971</t>
    </r>
  </si>
  <si>
    <r>
      <t xml:space="preserve">T </t>
    </r>
    <r>
      <rPr>
        <u/>
        <sz val="8"/>
        <color rgb="FF0000FF"/>
        <rFont val="Tahoma"/>
        <family val="2"/>
      </rPr>
      <t>3003826.900</t>
    </r>
  </si>
  <si>
    <r>
      <t xml:space="preserve">T </t>
    </r>
    <r>
      <rPr>
        <u/>
        <sz val="8"/>
        <color rgb="FF0000FF"/>
        <rFont val="Tahoma"/>
        <family val="2"/>
      </rPr>
      <t>2432543.300</t>
    </r>
  </si>
  <si>
    <r>
      <t xml:space="preserve">T </t>
    </r>
    <r>
      <rPr>
        <u/>
        <sz val="8"/>
        <color rgb="FF0000FF"/>
        <rFont val="Tahoma"/>
        <family val="2"/>
      </rPr>
      <t>2725543.700</t>
    </r>
  </si>
  <si>
    <r>
      <t xml:space="preserve">T </t>
    </r>
    <r>
      <rPr>
        <u/>
        <sz val="8"/>
        <color rgb="FF0000FF"/>
        <rFont val="Tahoma"/>
        <family val="2"/>
      </rPr>
      <t>36283.099</t>
    </r>
  </si>
  <si>
    <r>
      <t xml:space="preserve">T </t>
    </r>
    <r>
      <rPr>
        <u/>
        <sz val="8"/>
        <color rgb="FF0000FF"/>
        <rFont val="Tahoma"/>
        <family val="2"/>
      </rPr>
      <t>110131.380</t>
    </r>
  </si>
  <si>
    <r>
      <t xml:space="preserve">T </t>
    </r>
    <r>
      <rPr>
        <u/>
        <sz val="8"/>
        <color rgb="FF0000FF"/>
        <rFont val="Tahoma"/>
        <family val="2"/>
      </rPr>
      <t>15126.187</t>
    </r>
  </si>
  <si>
    <r>
      <t xml:space="preserve">T </t>
    </r>
    <r>
      <rPr>
        <u/>
        <sz val="8"/>
        <color rgb="FF0000FF"/>
        <rFont val="Tahoma"/>
        <family val="2"/>
      </rPr>
      <t>10831.131</t>
    </r>
  </si>
  <si>
    <r>
      <t xml:space="preserve">TM </t>
    </r>
    <r>
      <rPr>
        <u/>
        <sz val="8"/>
        <color rgb="FF0000FF"/>
        <rFont val="Tahoma"/>
        <family val="2"/>
      </rPr>
      <t>854048.590</t>
    </r>
  </si>
  <si>
    <r>
      <t xml:space="preserve">M </t>
    </r>
    <r>
      <rPr>
        <u/>
        <sz val="8"/>
        <color rgb="FF0000FF"/>
        <rFont val="Tahoma"/>
        <family val="2"/>
      </rPr>
      <t>336.705</t>
    </r>
  </si>
  <si>
    <r>
      <t xml:space="preserve">T </t>
    </r>
    <r>
      <rPr>
        <u/>
        <sz val="8"/>
        <color rgb="FF0000FF"/>
        <rFont val="Tahoma"/>
        <family val="2"/>
      </rPr>
      <t>8148.057</t>
    </r>
  </si>
  <si>
    <r>
      <t xml:space="preserve">T </t>
    </r>
    <r>
      <rPr>
        <u/>
        <sz val="8"/>
        <color rgb="FF0000FF"/>
        <rFont val="Tahoma"/>
        <family val="2"/>
      </rPr>
      <t>20899.044</t>
    </r>
  </si>
  <si>
    <r>
      <t xml:space="preserve">T </t>
    </r>
    <r>
      <rPr>
        <u/>
        <sz val="8"/>
        <color rgb="FF0000FF"/>
        <rFont val="Tahoma"/>
        <family val="2"/>
      </rPr>
      <t>4421.077</t>
    </r>
  </si>
  <si>
    <r>
      <t xml:space="preserve">T </t>
    </r>
    <r>
      <rPr>
        <u/>
        <sz val="8"/>
        <color rgb="FF0000FF"/>
        <rFont val="Tahoma"/>
        <family val="2"/>
      </rPr>
      <t>0.470</t>
    </r>
  </si>
  <si>
    <r>
      <t xml:space="preserve">TM </t>
    </r>
    <r>
      <rPr>
        <u/>
        <sz val="8"/>
        <color rgb="FF0000FF"/>
        <rFont val="Tahoma"/>
        <family val="2"/>
      </rPr>
      <t>0.160</t>
    </r>
  </si>
  <si>
    <r>
      <t xml:space="preserve">M </t>
    </r>
    <r>
      <rPr>
        <u/>
        <sz val="8"/>
        <color rgb="FF0000FF"/>
        <rFont val="Tahoma"/>
        <family val="2"/>
      </rPr>
      <t>0.679</t>
    </r>
  </si>
  <si>
    <r>
      <t xml:space="preserve">T </t>
    </r>
    <r>
      <rPr>
        <u/>
        <sz val="8"/>
        <color rgb="FF0000FF"/>
        <rFont val="Tahoma"/>
        <family val="2"/>
      </rPr>
      <t>0.859</t>
    </r>
  </si>
  <si>
    <r>
      <t xml:space="preserve">TM </t>
    </r>
    <r>
      <rPr>
        <u/>
        <sz val="8"/>
        <color theme="1"/>
        <rFont val="Tahoma"/>
        <family val="2"/>
      </rPr>
      <t>7282570.100</t>
    </r>
  </si>
  <si>
    <r>
      <t xml:space="preserve">T </t>
    </r>
    <r>
      <rPr>
        <u/>
        <sz val="8"/>
        <color theme="1"/>
        <rFont val="Tahoma"/>
        <family val="2"/>
      </rPr>
      <t>7063938.500</t>
    </r>
  </si>
  <si>
    <r>
      <t xml:space="preserve">TM </t>
    </r>
    <r>
      <rPr>
        <u/>
        <sz val="8"/>
        <color theme="1"/>
        <rFont val="Tahoma"/>
        <family val="2"/>
      </rPr>
      <t>7269409.400</t>
    </r>
  </si>
  <si>
    <r>
      <t xml:space="preserve">T </t>
    </r>
    <r>
      <rPr>
        <u/>
        <sz val="8"/>
        <color theme="1"/>
        <rFont val="Tahoma"/>
        <family val="2"/>
      </rPr>
      <t>6997091.000</t>
    </r>
  </si>
  <si>
    <r>
      <t xml:space="preserve">TM </t>
    </r>
    <r>
      <rPr>
        <u/>
        <sz val="8"/>
        <color theme="1"/>
        <rFont val="Tahoma"/>
        <family val="2"/>
      </rPr>
      <t>7260833.400</t>
    </r>
  </si>
  <si>
    <r>
      <t xml:space="preserve">T </t>
    </r>
    <r>
      <rPr>
        <u/>
        <sz val="8"/>
        <color theme="1"/>
        <rFont val="Tahoma"/>
        <family val="2"/>
      </rPr>
      <t>6976277.400</t>
    </r>
  </si>
  <si>
    <r>
      <t xml:space="preserve">TM </t>
    </r>
    <r>
      <rPr>
        <u/>
        <sz val="8"/>
        <color rgb="FF0000FF"/>
        <rFont val="Tahoma"/>
        <family val="2"/>
      </rPr>
      <t>7270937.600</t>
    </r>
  </si>
  <si>
    <r>
      <t xml:space="preserve">T </t>
    </r>
    <r>
      <rPr>
        <u/>
        <sz val="8"/>
        <color rgb="FF0000FF"/>
        <rFont val="Tahoma"/>
        <family val="2"/>
      </rPr>
      <t>7012435.600</t>
    </r>
  </si>
  <si>
    <r>
      <t xml:space="preserve">TM </t>
    </r>
    <r>
      <rPr>
        <u/>
        <sz val="8"/>
        <color rgb="FF0000FF"/>
        <rFont val="Tahoma"/>
        <family val="2"/>
      </rPr>
      <t>10948.656</t>
    </r>
  </si>
  <si>
    <r>
      <t xml:space="preserve">T </t>
    </r>
    <r>
      <rPr>
        <u/>
        <sz val="8"/>
        <color rgb="FF0000FF"/>
        <rFont val="Tahoma"/>
        <family val="2"/>
      </rPr>
      <t>45800.796</t>
    </r>
  </si>
  <si>
    <r>
      <t xml:space="preserve">TM </t>
    </r>
    <r>
      <rPr>
        <u/>
        <sz val="8"/>
        <color rgb="FF0000FF"/>
        <rFont val="Tahoma"/>
        <family val="2"/>
      </rPr>
      <t>0.151</t>
    </r>
  </si>
  <si>
    <r>
      <t xml:space="preserve">T </t>
    </r>
    <r>
      <rPr>
        <u/>
        <sz val="8"/>
        <color theme="1"/>
        <rFont val="Tahoma"/>
        <family val="2"/>
      </rPr>
      <t>8950915.400</t>
    </r>
  </si>
  <si>
    <r>
      <t xml:space="preserve">T </t>
    </r>
    <r>
      <rPr>
        <u/>
        <sz val="8"/>
        <color theme="1"/>
        <rFont val="Tahoma"/>
        <family val="2"/>
      </rPr>
      <t>8933395.100</t>
    </r>
  </si>
  <si>
    <r>
      <t xml:space="preserve">T </t>
    </r>
    <r>
      <rPr>
        <u/>
        <sz val="8"/>
        <color theme="1"/>
        <rFont val="Tahoma"/>
        <family val="2"/>
      </rPr>
      <t>8848201.100</t>
    </r>
  </si>
  <si>
    <r>
      <t xml:space="preserve">T </t>
    </r>
    <r>
      <rPr>
        <u/>
        <sz val="8"/>
        <color rgb="FF0000FF"/>
        <rFont val="Tahoma"/>
        <family val="2"/>
      </rPr>
      <t>8910837.200</t>
    </r>
  </si>
  <si>
    <r>
      <t xml:space="preserve">T </t>
    </r>
    <r>
      <rPr>
        <u/>
        <sz val="8"/>
        <color rgb="FF0000FF"/>
        <rFont val="Tahoma"/>
        <family val="2"/>
      </rPr>
      <t>54947.238</t>
    </r>
  </si>
  <si>
    <r>
      <t xml:space="preserve">T </t>
    </r>
    <r>
      <rPr>
        <u/>
        <sz val="8"/>
        <color theme="1"/>
        <rFont val="Tahoma"/>
        <family val="2"/>
      </rPr>
      <t>9145213.000</t>
    </r>
  </si>
  <si>
    <r>
      <t xml:space="preserve">T </t>
    </r>
    <r>
      <rPr>
        <u/>
        <sz val="8"/>
        <color theme="1"/>
        <rFont val="Tahoma"/>
        <family val="2"/>
      </rPr>
      <t>9148173.100</t>
    </r>
  </si>
  <si>
    <r>
      <t xml:space="preserve">T </t>
    </r>
    <r>
      <rPr>
        <u/>
        <sz val="8"/>
        <color theme="1"/>
        <rFont val="Tahoma"/>
        <family val="2"/>
      </rPr>
      <t>9135207.300</t>
    </r>
  </si>
  <si>
    <r>
      <t xml:space="preserve">T </t>
    </r>
    <r>
      <rPr>
        <u/>
        <sz val="8"/>
        <color rgb="FF0000FF"/>
        <rFont val="Tahoma"/>
        <family val="2"/>
      </rPr>
      <t>9142864.500</t>
    </r>
  </si>
  <si>
    <r>
      <t xml:space="preserve">T </t>
    </r>
    <r>
      <rPr>
        <u/>
        <sz val="8"/>
        <color rgb="FF0000FF"/>
        <rFont val="Tahoma"/>
        <family val="2"/>
      </rPr>
      <t>6794.473</t>
    </r>
  </si>
  <si>
    <r>
      <t xml:space="preserve">T </t>
    </r>
    <r>
      <rPr>
        <u/>
        <sz val="8"/>
        <color theme="1"/>
        <rFont val="Tahoma"/>
        <family val="2"/>
      </rPr>
      <t>7405229.400</t>
    </r>
  </si>
  <si>
    <r>
      <t xml:space="preserve">T </t>
    </r>
    <r>
      <rPr>
        <u/>
        <sz val="8"/>
        <color theme="1"/>
        <rFont val="Tahoma"/>
        <family val="2"/>
      </rPr>
      <t>41437586.000</t>
    </r>
  </si>
  <si>
    <r>
      <t xml:space="preserve">T </t>
    </r>
    <r>
      <rPr>
        <u/>
        <sz val="8"/>
        <color theme="1"/>
        <rFont val="Tahoma"/>
        <family val="2"/>
      </rPr>
      <t>4622719.500</t>
    </r>
  </si>
  <si>
    <r>
      <t xml:space="preserve">T </t>
    </r>
    <r>
      <rPr>
        <u/>
        <sz val="8"/>
        <color theme="1"/>
        <rFont val="Tahoma"/>
        <family val="2"/>
      </rPr>
      <t>1687098.700</t>
    </r>
  </si>
  <si>
    <r>
      <t xml:space="preserve">TM </t>
    </r>
    <r>
      <rPr>
        <u/>
        <sz val="8"/>
        <color theme="1"/>
        <rFont val="Tahoma"/>
        <family val="2"/>
      </rPr>
      <t>580527190.000</t>
    </r>
  </si>
  <si>
    <r>
      <t xml:space="preserve">M </t>
    </r>
    <r>
      <rPr>
        <u/>
        <sz val="8"/>
        <color theme="1"/>
        <rFont val="Tahoma"/>
        <family val="2"/>
      </rPr>
      <t>51723.127</t>
    </r>
  </si>
  <si>
    <r>
      <t xml:space="preserve">T </t>
    </r>
    <r>
      <rPr>
        <u/>
        <sz val="8"/>
        <color theme="1"/>
        <rFont val="Tahoma"/>
        <family val="2"/>
      </rPr>
      <t>2964078.300</t>
    </r>
  </si>
  <si>
    <r>
      <t xml:space="preserve">T </t>
    </r>
    <r>
      <rPr>
        <u/>
        <sz val="8"/>
        <color theme="1"/>
        <rFont val="Tahoma"/>
        <family val="2"/>
      </rPr>
      <t>2553443.700</t>
    </r>
  </si>
  <si>
    <r>
      <t xml:space="preserve">T </t>
    </r>
    <r>
      <rPr>
        <u/>
        <sz val="8"/>
        <color theme="1"/>
        <rFont val="Tahoma"/>
        <family val="2"/>
      </rPr>
      <t>3323152.000</t>
    </r>
  </si>
  <si>
    <r>
      <t xml:space="preserve">T </t>
    </r>
    <r>
      <rPr>
        <u/>
        <sz val="8"/>
        <color theme="1"/>
        <rFont val="Tahoma"/>
        <family val="2"/>
      </rPr>
      <t>7450218.600</t>
    </r>
  </si>
  <si>
    <r>
      <t xml:space="preserve">T </t>
    </r>
    <r>
      <rPr>
        <u/>
        <sz val="8"/>
        <color theme="1"/>
        <rFont val="Tahoma"/>
        <family val="2"/>
      </rPr>
      <t>41503482.000</t>
    </r>
  </si>
  <si>
    <r>
      <t xml:space="preserve">T </t>
    </r>
    <r>
      <rPr>
        <u/>
        <sz val="8"/>
        <color theme="1"/>
        <rFont val="Tahoma"/>
        <family val="2"/>
      </rPr>
      <t>4659728.800</t>
    </r>
  </si>
  <si>
    <r>
      <t xml:space="preserve">T </t>
    </r>
    <r>
      <rPr>
        <u/>
        <sz val="8"/>
        <color theme="1"/>
        <rFont val="Tahoma"/>
        <family val="2"/>
      </rPr>
      <t>1688335.100</t>
    </r>
  </si>
  <si>
    <r>
      <t xml:space="preserve">TM </t>
    </r>
    <r>
      <rPr>
        <u/>
        <sz val="8"/>
        <color theme="1"/>
        <rFont val="Tahoma"/>
        <family val="2"/>
      </rPr>
      <t>581978800.000</t>
    </r>
  </si>
  <si>
    <r>
      <t xml:space="preserve">M </t>
    </r>
    <r>
      <rPr>
        <u/>
        <sz val="8"/>
        <color theme="1"/>
        <rFont val="Tahoma"/>
        <family val="2"/>
      </rPr>
      <t>53131.665</t>
    </r>
  </si>
  <si>
    <r>
      <t xml:space="preserve">T </t>
    </r>
    <r>
      <rPr>
        <u/>
        <sz val="8"/>
        <color theme="1"/>
        <rFont val="Tahoma"/>
        <family val="2"/>
      </rPr>
      <t>2981321.800</t>
    </r>
  </si>
  <si>
    <r>
      <t xml:space="preserve">T </t>
    </r>
    <r>
      <rPr>
        <u/>
        <sz val="8"/>
        <color theme="1"/>
        <rFont val="Tahoma"/>
        <family val="2"/>
      </rPr>
      <t>2602985.300</t>
    </r>
  </si>
  <si>
    <r>
      <t xml:space="preserve">T </t>
    </r>
    <r>
      <rPr>
        <u/>
        <sz val="8"/>
        <color theme="1"/>
        <rFont val="Tahoma"/>
        <family val="2"/>
      </rPr>
      <t>3347119.400</t>
    </r>
  </si>
  <si>
    <r>
      <t xml:space="preserve">T </t>
    </r>
    <r>
      <rPr>
        <u/>
        <sz val="8"/>
        <color theme="1"/>
        <rFont val="Tahoma"/>
        <family val="2"/>
      </rPr>
      <t>7418201.300</t>
    </r>
  </si>
  <si>
    <r>
      <t xml:space="preserve">T </t>
    </r>
    <r>
      <rPr>
        <u/>
        <sz val="8"/>
        <color theme="1"/>
        <rFont val="Tahoma"/>
        <family val="2"/>
      </rPr>
      <t>41520256.000</t>
    </r>
  </si>
  <si>
    <r>
      <t xml:space="preserve">T </t>
    </r>
    <r>
      <rPr>
        <u/>
        <sz val="8"/>
        <color theme="1"/>
        <rFont val="Tahoma"/>
        <family val="2"/>
      </rPr>
      <t>4605122.700</t>
    </r>
  </si>
  <si>
    <r>
      <t xml:space="preserve">T </t>
    </r>
    <r>
      <rPr>
        <u/>
        <sz val="8"/>
        <color theme="1"/>
        <rFont val="Tahoma"/>
        <family val="2"/>
      </rPr>
      <t>1689333.700</t>
    </r>
  </si>
  <si>
    <r>
      <t xml:space="preserve">TM </t>
    </r>
    <r>
      <rPr>
        <u/>
        <sz val="8"/>
        <color theme="1"/>
        <rFont val="Tahoma"/>
        <family val="2"/>
      </rPr>
      <t>583562090.000</t>
    </r>
  </si>
  <si>
    <r>
      <t xml:space="preserve">M </t>
    </r>
    <r>
      <rPr>
        <u/>
        <sz val="8"/>
        <color theme="1"/>
        <rFont val="Tahoma"/>
        <family val="2"/>
      </rPr>
      <t>53047.451</t>
    </r>
  </si>
  <si>
    <r>
      <t xml:space="preserve">T </t>
    </r>
    <r>
      <rPr>
        <u/>
        <sz val="8"/>
        <color theme="1"/>
        <rFont val="Tahoma"/>
        <family val="2"/>
      </rPr>
      <t>2975022.500</t>
    </r>
  </si>
  <si>
    <r>
      <t xml:space="preserve">T </t>
    </r>
    <r>
      <rPr>
        <u/>
        <sz val="8"/>
        <color theme="1"/>
        <rFont val="Tahoma"/>
        <family val="2"/>
      </rPr>
      <t>2575910.100</t>
    </r>
  </si>
  <si>
    <r>
      <t xml:space="preserve">T </t>
    </r>
    <r>
      <rPr>
        <u/>
        <sz val="8"/>
        <color theme="1"/>
        <rFont val="Tahoma"/>
        <family val="2"/>
      </rPr>
      <t>3334452.600</t>
    </r>
  </si>
  <si>
    <r>
      <t xml:space="preserve">T </t>
    </r>
    <r>
      <rPr>
        <u/>
        <sz val="8"/>
        <color rgb="FF0000FF"/>
        <rFont val="Tahoma"/>
        <family val="2"/>
      </rPr>
      <t>7424549.800</t>
    </r>
  </si>
  <si>
    <r>
      <t xml:space="preserve">T </t>
    </r>
    <r>
      <rPr>
        <u/>
        <sz val="8"/>
        <color rgb="FF0000FF"/>
        <rFont val="Tahoma"/>
        <family val="2"/>
      </rPr>
      <t>41487108.000</t>
    </r>
  </si>
  <si>
    <r>
      <t xml:space="preserve">T </t>
    </r>
    <r>
      <rPr>
        <u/>
        <sz val="8"/>
        <color rgb="FF0000FF"/>
        <rFont val="Tahoma"/>
        <family val="2"/>
      </rPr>
      <t>4629190.300</t>
    </r>
  </si>
  <si>
    <r>
      <t xml:space="preserve">T </t>
    </r>
    <r>
      <rPr>
        <u/>
        <sz val="8"/>
        <color rgb="FF0000FF"/>
        <rFont val="Tahoma"/>
        <family val="2"/>
      </rPr>
      <t>1688255.800</t>
    </r>
  </si>
  <si>
    <r>
      <t xml:space="preserve">TM </t>
    </r>
    <r>
      <rPr>
        <u/>
        <sz val="8"/>
        <color rgb="FF0000FF"/>
        <rFont val="Tahoma"/>
        <family val="2"/>
      </rPr>
      <t>582022690.000</t>
    </r>
  </si>
  <si>
    <r>
      <t xml:space="preserve">M </t>
    </r>
    <r>
      <rPr>
        <u/>
        <sz val="8"/>
        <color rgb="FF0000FF"/>
        <rFont val="Tahoma"/>
        <family val="2"/>
      </rPr>
      <t>52634.081</t>
    </r>
  </si>
  <si>
    <r>
      <t xml:space="preserve">T </t>
    </r>
    <r>
      <rPr>
        <u/>
        <sz val="8"/>
        <color rgb="FF0000FF"/>
        <rFont val="Tahoma"/>
        <family val="2"/>
      </rPr>
      <t>2973474.200</t>
    </r>
  </si>
  <si>
    <r>
      <t xml:space="preserve">T </t>
    </r>
    <r>
      <rPr>
        <u/>
        <sz val="8"/>
        <color rgb="FF0000FF"/>
        <rFont val="Tahoma"/>
        <family val="2"/>
      </rPr>
      <t>2577446.400</t>
    </r>
  </si>
  <si>
    <r>
      <t xml:space="preserve">T </t>
    </r>
    <r>
      <rPr>
        <u/>
        <sz val="8"/>
        <color rgb="FF0000FF"/>
        <rFont val="Tahoma"/>
        <family val="2"/>
      </rPr>
      <t>3334908.000</t>
    </r>
  </si>
  <si>
    <r>
      <t xml:space="preserve">T </t>
    </r>
    <r>
      <rPr>
        <u/>
        <sz val="8"/>
        <color rgb="FF0000FF"/>
        <rFont val="Tahoma"/>
        <family val="2"/>
      </rPr>
      <t>23156.739</t>
    </r>
  </si>
  <si>
    <r>
      <t xml:space="preserve">T </t>
    </r>
    <r>
      <rPr>
        <u/>
        <sz val="8"/>
        <color rgb="FF0000FF"/>
        <rFont val="Tahoma"/>
        <family val="2"/>
      </rPr>
      <t>43699.365</t>
    </r>
  </si>
  <si>
    <r>
      <t xml:space="preserve">T </t>
    </r>
    <r>
      <rPr>
        <u/>
        <sz val="8"/>
        <color rgb="FF0000FF"/>
        <rFont val="Tahoma"/>
        <family val="2"/>
      </rPr>
      <t>27872.208</t>
    </r>
  </si>
  <si>
    <r>
      <t xml:space="preserve">T </t>
    </r>
    <r>
      <rPr>
        <u/>
        <sz val="8"/>
        <color rgb="FF0000FF"/>
        <rFont val="Tahoma"/>
        <family val="2"/>
      </rPr>
      <t>1119.559</t>
    </r>
  </si>
  <si>
    <r>
      <t xml:space="preserve">TM </t>
    </r>
    <r>
      <rPr>
        <u/>
        <sz val="8"/>
        <color rgb="FF0000FF"/>
        <rFont val="Tahoma"/>
        <family val="2"/>
      </rPr>
      <t>1517923.800</t>
    </r>
  </si>
  <si>
    <r>
      <t xml:space="preserve">M </t>
    </r>
    <r>
      <rPr>
        <u/>
        <sz val="8"/>
        <color rgb="FF0000FF"/>
        <rFont val="Tahoma"/>
        <family val="2"/>
      </rPr>
      <t>790.032</t>
    </r>
  </si>
  <si>
    <r>
      <t xml:space="preserve">T </t>
    </r>
    <r>
      <rPr>
        <u/>
        <sz val="8"/>
        <color rgb="FF0000FF"/>
        <rFont val="Tahoma"/>
        <family val="2"/>
      </rPr>
      <t>8725.410</t>
    </r>
  </si>
  <si>
    <r>
      <t xml:space="preserve">T </t>
    </r>
    <r>
      <rPr>
        <u/>
        <sz val="8"/>
        <color rgb="FF0000FF"/>
        <rFont val="Tahoma"/>
        <family val="2"/>
      </rPr>
      <t>24806.505</t>
    </r>
  </si>
  <si>
    <r>
      <t xml:space="preserve">T </t>
    </r>
    <r>
      <rPr>
        <u/>
        <sz val="8"/>
        <color rgb="FF0000FF"/>
        <rFont val="Tahoma"/>
        <family val="2"/>
      </rPr>
      <t>11990.168</t>
    </r>
  </si>
  <si>
    <r>
      <t xml:space="preserve">T </t>
    </r>
    <r>
      <rPr>
        <u/>
        <sz val="8"/>
        <color rgb="FF0000FF"/>
        <rFont val="Tahoma"/>
        <family val="2"/>
      </rPr>
      <t>0.602</t>
    </r>
  </si>
  <si>
    <r>
      <t xml:space="preserve">TM </t>
    </r>
    <r>
      <rPr>
        <u/>
        <sz val="8"/>
        <color rgb="FF0000FF"/>
        <rFont val="Tahoma"/>
        <family val="2"/>
      </rPr>
      <t>0.261</t>
    </r>
  </si>
  <si>
    <r>
      <t xml:space="preserve">M </t>
    </r>
    <r>
      <rPr>
        <u/>
        <sz val="8"/>
        <color rgb="FF0000FF"/>
        <rFont val="Tahoma"/>
        <family val="2"/>
      </rPr>
      <t>1.501</t>
    </r>
  </si>
  <si>
    <r>
      <t xml:space="preserve">TM </t>
    </r>
    <r>
      <rPr>
        <u/>
        <sz val="8"/>
        <color theme="1"/>
        <rFont val="Tahoma"/>
        <family val="2"/>
      </rPr>
      <t>8347890.200</t>
    </r>
  </si>
  <si>
    <r>
      <t xml:space="preserve">T </t>
    </r>
    <r>
      <rPr>
        <u/>
        <sz val="8"/>
        <color theme="1"/>
        <rFont val="Tahoma"/>
        <family val="2"/>
      </rPr>
      <t>6966870.600</t>
    </r>
  </si>
  <si>
    <r>
      <t xml:space="preserve">TM </t>
    </r>
    <r>
      <rPr>
        <u/>
        <sz val="8"/>
        <color theme="1"/>
        <rFont val="Tahoma"/>
        <family val="2"/>
      </rPr>
      <t>8332437.100</t>
    </r>
  </si>
  <si>
    <r>
      <t xml:space="preserve">T </t>
    </r>
    <r>
      <rPr>
        <u/>
        <sz val="8"/>
        <color theme="1"/>
        <rFont val="Tahoma"/>
        <family val="2"/>
      </rPr>
      <t>6959392.300</t>
    </r>
  </si>
  <si>
    <r>
      <t xml:space="preserve">TM </t>
    </r>
    <r>
      <rPr>
        <u/>
        <sz val="8"/>
        <color theme="1"/>
        <rFont val="Tahoma"/>
        <family val="2"/>
      </rPr>
      <t>8323883.100</t>
    </r>
  </si>
  <si>
    <r>
      <t xml:space="preserve">T </t>
    </r>
    <r>
      <rPr>
        <u/>
        <sz val="8"/>
        <color theme="1"/>
        <rFont val="Tahoma"/>
        <family val="2"/>
      </rPr>
      <t>6967077.700</t>
    </r>
  </si>
  <si>
    <r>
      <t xml:space="preserve">TM </t>
    </r>
    <r>
      <rPr>
        <u/>
        <sz val="8"/>
        <color rgb="FF0000FF"/>
        <rFont val="Tahoma"/>
        <family val="2"/>
      </rPr>
      <t>8334736.800</t>
    </r>
  </si>
  <si>
    <r>
      <t xml:space="preserve">T </t>
    </r>
    <r>
      <rPr>
        <u/>
        <sz val="8"/>
        <color rgb="FF0000FF"/>
        <rFont val="Tahoma"/>
        <family val="2"/>
      </rPr>
      <t>6964446.900</t>
    </r>
  </si>
  <si>
    <r>
      <t xml:space="preserve">TM </t>
    </r>
    <r>
      <rPr>
        <u/>
        <sz val="8"/>
        <color rgb="FF0000FF"/>
        <rFont val="Tahoma"/>
        <family val="2"/>
      </rPr>
      <t>12167.635</t>
    </r>
  </si>
  <si>
    <r>
      <t xml:space="preserve">T </t>
    </r>
    <r>
      <rPr>
        <u/>
        <sz val="8"/>
        <color rgb="FF0000FF"/>
        <rFont val="Tahoma"/>
        <family val="2"/>
      </rPr>
      <t>4378.620</t>
    </r>
  </si>
  <si>
    <r>
      <t xml:space="preserve">TM </t>
    </r>
    <r>
      <rPr>
        <u/>
        <sz val="8"/>
        <color rgb="FF0000FF"/>
        <rFont val="Tahoma"/>
        <family val="2"/>
      </rPr>
      <t>0.146</t>
    </r>
  </si>
  <si>
    <r>
      <t xml:space="preserve">T </t>
    </r>
    <r>
      <rPr>
        <u/>
        <sz val="8"/>
        <color theme="1"/>
        <rFont val="Tahoma"/>
        <family val="2"/>
      </rPr>
      <t>8833064.100</t>
    </r>
  </si>
  <si>
    <r>
      <t xml:space="preserve">T </t>
    </r>
    <r>
      <rPr>
        <u/>
        <sz val="8"/>
        <color theme="1"/>
        <rFont val="Tahoma"/>
        <family val="2"/>
      </rPr>
      <t>8811171.800</t>
    </r>
  </si>
  <si>
    <r>
      <t xml:space="preserve">T </t>
    </r>
    <r>
      <rPr>
        <u/>
        <sz val="8"/>
        <color theme="1"/>
        <rFont val="Tahoma"/>
        <family val="2"/>
      </rPr>
      <t>8804022.000</t>
    </r>
  </si>
  <si>
    <r>
      <t xml:space="preserve">T </t>
    </r>
    <r>
      <rPr>
        <u/>
        <sz val="8"/>
        <color rgb="FF0000FF"/>
        <rFont val="Tahoma"/>
        <family val="2"/>
      </rPr>
      <t>8816086.000</t>
    </r>
  </si>
  <si>
    <r>
      <t xml:space="preserve">T </t>
    </r>
    <r>
      <rPr>
        <u/>
        <sz val="8"/>
        <color rgb="FF0000FF"/>
        <rFont val="Tahoma"/>
        <family val="2"/>
      </rPr>
      <t>15131.851</t>
    </r>
  </si>
  <si>
    <r>
      <t xml:space="preserve">T </t>
    </r>
    <r>
      <rPr>
        <u/>
        <sz val="8"/>
        <color theme="1"/>
        <rFont val="Tahoma"/>
        <family val="2"/>
      </rPr>
      <t>9073365.900</t>
    </r>
  </si>
  <si>
    <r>
      <t xml:space="preserve">T </t>
    </r>
    <r>
      <rPr>
        <u/>
        <sz val="8"/>
        <color theme="1"/>
        <rFont val="Tahoma"/>
        <family val="2"/>
      </rPr>
      <t>9090647.600</t>
    </r>
  </si>
  <si>
    <r>
      <t xml:space="preserve">T </t>
    </r>
    <r>
      <rPr>
        <u/>
        <sz val="8"/>
        <color theme="1"/>
        <rFont val="Tahoma"/>
        <family val="2"/>
      </rPr>
      <t>9054913.100</t>
    </r>
  </si>
  <si>
    <r>
      <t xml:space="preserve">T </t>
    </r>
    <r>
      <rPr>
        <u/>
        <sz val="8"/>
        <color rgb="FF0000FF"/>
        <rFont val="Tahoma"/>
        <family val="2"/>
      </rPr>
      <t>9072975.500</t>
    </r>
  </si>
  <si>
    <r>
      <t xml:space="preserve">T </t>
    </r>
    <r>
      <rPr>
        <u/>
        <sz val="8"/>
        <color rgb="FF0000FF"/>
        <rFont val="Tahoma"/>
        <family val="2"/>
      </rPr>
      <t>17870.436</t>
    </r>
  </si>
  <si>
    <r>
      <t xml:space="preserve">T </t>
    </r>
    <r>
      <rPr>
        <u/>
        <sz val="8"/>
        <color theme="1"/>
        <rFont val="Tahoma"/>
        <family val="2"/>
      </rPr>
      <t>7877996.200</t>
    </r>
  </si>
  <si>
    <r>
      <t xml:space="preserve">T </t>
    </r>
    <r>
      <rPr>
        <u/>
        <sz val="8"/>
        <color theme="1"/>
        <rFont val="Tahoma"/>
        <family val="2"/>
      </rPr>
      <t>38546114.000</t>
    </r>
  </si>
  <si>
    <r>
      <t xml:space="preserve">T </t>
    </r>
    <r>
      <rPr>
        <u/>
        <sz val="8"/>
        <color theme="1"/>
        <rFont val="Tahoma"/>
        <family val="2"/>
      </rPr>
      <t>3959848.700</t>
    </r>
  </si>
  <si>
    <r>
      <t xml:space="preserve">T </t>
    </r>
    <r>
      <rPr>
        <u/>
        <sz val="8"/>
        <color theme="1"/>
        <rFont val="Tahoma"/>
        <family val="2"/>
      </rPr>
      <t>2326632.700</t>
    </r>
  </si>
  <si>
    <r>
      <t xml:space="preserve">TM </t>
    </r>
    <r>
      <rPr>
        <u/>
        <sz val="8"/>
        <color theme="1"/>
        <rFont val="Tahoma"/>
        <family val="2"/>
      </rPr>
      <t>556609460.000</t>
    </r>
  </si>
  <si>
    <r>
      <t xml:space="preserve">M </t>
    </r>
    <r>
      <rPr>
        <u/>
        <sz val="8"/>
        <color theme="1"/>
        <rFont val="Tahoma"/>
        <family val="2"/>
      </rPr>
      <t>50376.834</t>
    </r>
  </si>
  <si>
    <r>
      <t xml:space="preserve">T </t>
    </r>
    <r>
      <rPr>
        <u/>
        <sz val="8"/>
        <color theme="1"/>
        <rFont val="Tahoma"/>
        <family val="2"/>
      </rPr>
      <t>2985179.400</t>
    </r>
  </si>
  <si>
    <r>
      <t xml:space="preserve">T </t>
    </r>
    <r>
      <rPr>
        <u/>
        <sz val="8"/>
        <color theme="1"/>
        <rFont val="Tahoma"/>
        <family val="2"/>
      </rPr>
      <t>2432394.000</t>
    </r>
  </si>
  <si>
    <r>
      <t xml:space="preserve">T </t>
    </r>
    <r>
      <rPr>
        <u/>
        <sz val="8"/>
        <color theme="1"/>
        <rFont val="Tahoma"/>
        <family val="2"/>
      </rPr>
      <t>3606763.500</t>
    </r>
  </si>
  <si>
    <r>
      <t xml:space="preserve">M </t>
    </r>
    <r>
      <rPr>
        <u/>
        <sz val="8"/>
        <color theme="1"/>
        <rFont val="Tahoma"/>
        <family val="2"/>
      </rPr>
      <t>782269.020</t>
    </r>
  </si>
  <si>
    <r>
      <t xml:space="preserve">T </t>
    </r>
    <r>
      <rPr>
        <u/>
        <sz val="8"/>
        <color theme="1"/>
        <rFont val="Tahoma"/>
        <family val="2"/>
      </rPr>
      <t>7862093.900</t>
    </r>
  </si>
  <si>
    <r>
      <t xml:space="preserve">T </t>
    </r>
    <r>
      <rPr>
        <u/>
        <sz val="8"/>
        <color theme="1"/>
        <rFont val="Tahoma"/>
        <family val="2"/>
      </rPr>
      <t>38679651.000</t>
    </r>
  </si>
  <si>
    <r>
      <t xml:space="preserve">T </t>
    </r>
    <r>
      <rPr>
        <u/>
        <sz val="8"/>
        <color theme="1"/>
        <rFont val="Tahoma"/>
        <family val="2"/>
      </rPr>
      <t>3928639.300</t>
    </r>
  </si>
  <si>
    <r>
      <t xml:space="preserve">T </t>
    </r>
    <r>
      <rPr>
        <u/>
        <sz val="8"/>
        <color theme="1"/>
        <rFont val="Tahoma"/>
        <family val="2"/>
      </rPr>
      <t>2327209.200</t>
    </r>
  </si>
  <si>
    <r>
      <t xml:space="preserve">TM </t>
    </r>
    <r>
      <rPr>
        <u/>
        <sz val="8"/>
        <color theme="1"/>
        <rFont val="Tahoma"/>
        <family val="2"/>
      </rPr>
      <t>555754260.000</t>
    </r>
  </si>
  <si>
    <r>
      <t xml:space="preserve">M </t>
    </r>
    <r>
      <rPr>
        <u/>
        <sz val="8"/>
        <color theme="1"/>
        <rFont val="Tahoma"/>
        <family val="2"/>
      </rPr>
      <t>51096.584</t>
    </r>
  </si>
  <si>
    <r>
      <t xml:space="preserve">T </t>
    </r>
    <r>
      <rPr>
        <u/>
        <sz val="8"/>
        <color theme="1"/>
        <rFont val="Tahoma"/>
        <family val="2"/>
      </rPr>
      <t>2972239.200</t>
    </r>
  </si>
  <si>
    <r>
      <t xml:space="preserve">T </t>
    </r>
    <r>
      <rPr>
        <u/>
        <sz val="8"/>
        <color theme="1"/>
        <rFont val="Tahoma"/>
        <family val="2"/>
      </rPr>
      <t>2422202.600</t>
    </r>
  </si>
  <si>
    <r>
      <t xml:space="preserve">T </t>
    </r>
    <r>
      <rPr>
        <u/>
        <sz val="8"/>
        <color theme="1"/>
        <rFont val="Tahoma"/>
        <family val="2"/>
      </rPr>
      <t>3607663.000</t>
    </r>
  </si>
  <si>
    <r>
      <t xml:space="preserve">M </t>
    </r>
    <r>
      <rPr>
        <u/>
        <sz val="8"/>
        <color theme="1"/>
        <rFont val="Tahoma"/>
        <family val="2"/>
      </rPr>
      <t>785267.730</t>
    </r>
  </si>
  <si>
    <r>
      <t xml:space="preserve">T </t>
    </r>
    <r>
      <rPr>
        <u/>
        <sz val="8"/>
        <color theme="1"/>
        <rFont val="Tahoma"/>
        <family val="2"/>
      </rPr>
      <t>7848451.900</t>
    </r>
  </si>
  <si>
    <r>
      <t xml:space="preserve">T </t>
    </r>
    <r>
      <rPr>
        <u/>
        <sz val="8"/>
        <color theme="1"/>
        <rFont val="Tahoma"/>
        <family val="2"/>
      </rPr>
      <t>38668958.000</t>
    </r>
  </si>
  <si>
    <r>
      <t xml:space="preserve">T </t>
    </r>
    <r>
      <rPr>
        <u/>
        <sz val="8"/>
        <color theme="1"/>
        <rFont val="Tahoma"/>
        <family val="2"/>
      </rPr>
      <t>3851341.400</t>
    </r>
  </si>
  <si>
    <r>
      <t xml:space="preserve">T </t>
    </r>
    <r>
      <rPr>
        <u/>
        <sz val="8"/>
        <color theme="1"/>
        <rFont val="Tahoma"/>
        <family val="2"/>
      </rPr>
      <t>2340226.400</t>
    </r>
  </si>
  <si>
    <r>
      <t xml:space="preserve">TM </t>
    </r>
    <r>
      <rPr>
        <u/>
        <sz val="8"/>
        <color theme="1"/>
        <rFont val="Tahoma"/>
        <family val="2"/>
      </rPr>
      <t>558376490.000</t>
    </r>
  </si>
  <si>
    <r>
      <t xml:space="preserve">M </t>
    </r>
    <r>
      <rPr>
        <u/>
        <sz val="8"/>
        <color theme="1"/>
        <rFont val="Tahoma"/>
        <family val="2"/>
      </rPr>
      <t>51359.229</t>
    </r>
  </si>
  <si>
    <r>
      <t xml:space="preserve">T </t>
    </r>
    <r>
      <rPr>
        <u/>
        <sz val="8"/>
        <color theme="1"/>
        <rFont val="Tahoma"/>
        <family val="2"/>
      </rPr>
      <t>2973807.900</t>
    </r>
  </si>
  <si>
    <r>
      <t xml:space="preserve">T </t>
    </r>
    <r>
      <rPr>
        <u/>
        <sz val="8"/>
        <color theme="1"/>
        <rFont val="Tahoma"/>
        <family val="2"/>
      </rPr>
      <t>2435990.200</t>
    </r>
  </si>
  <si>
    <r>
      <t xml:space="preserve">T </t>
    </r>
    <r>
      <rPr>
        <u/>
        <sz val="8"/>
        <color theme="1"/>
        <rFont val="Tahoma"/>
        <family val="2"/>
      </rPr>
      <t>3571177.700</t>
    </r>
  </si>
  <si>
    <r>
      <t xml:space="preserve">M </t>
    </r>
    <r>
      <rPr>
        <u/>
        <sz val="8"/>
        <color theme="1"/>
        <rFont val="Tahoma"/>
        <family val="2"/>
      </rPr>
      <t>780862.710</t>
    </r>
  </si>
  <si>
    <r>
      <t xml:space="preserve">T </t>
    </r>
    <r>
      <rPr>
        <u/>
        <sz val="8"/>
        <color rgb="FF0000FF"/>
        <rFont val="Tahoma"/>
        <family val="2"/>
      </rPr>
      <t>7862847.400</t>
    </r>
  </si>
  <si>
    <r>
      <t xml:space="preserve">T </t>
    </r>
    <r>
      <rPr>
        <u/>
        <sz val="8"/>
        <color rgb="FF0000FF"/>
        <rFont val="Tahoma"/>
        <family val="2"/>
      </rPr>
      <t>38631574.000</t>
    </r>
  </si>
  <si>
    <r>
      <t xml:space="preserve">T </t>
    </r>
    <r>
      <rPr>
        <u/>
        <sz val="8"/>
        <color rgb="FF0000FF"/>
        <rFont val="Tahoma"/>
        <family val="2"/>
      </rPr>
      <t>3913276.500</t>
    </r>
  </si>
  <si>
    <r>
      <t xml:space="preserve">T </t>
    </r>
    <r>
      <rPr>
        <u/>
        <sz val="8"/>
        <color rgb="FF0000FF"/>
        <rFont val="Tahoma"/>
        <family val="2"/>
      </rPr>
      <t>2331356.100</t>
    </r>
  </si>
  <si>
    <r>
      <t xml:space="preserve">TM </t>
    </r>
    <r>
      <rPr>
        <u/>
        <sz val="8"/>
        <color rgb="FF0000FF"/>
        <rFont val="Tahoma"/>
        <family val="2"/>
      </rPr>
      <t>556913400.000</t>
    </r>
  </si>
  <si>
    <r>
      <t xml:space="preserve">M </t>
    </r>
    <r>
      <rPr>
        <u/>
        <sz val="8"/>
        <color rgb="FF0000FF"/>
        <rFont val="Tahoma"/>
        <family val="2"/>
      </rPr>
      <t>50944.216</t>
    </r>
  </si>
  <si>
    <r>
      <t xml:space="preserve">T </t>
    </r>
    <r>
      <rPr>
        <u/>
        <sz val="8"/>
        <color rgb="FF0000FF"/>
        <rFont val="Tahoma"/>
        <family val="2"/>
      </rPr>
      <t>2977075.500</t>
    </r>
  </si>
  <si>
    <r>
      <t xml:space="preserve">T </t>
    </r>
    <r>
      <rPr>
        <u/>
        <sz val="8"/>
        <color rgb="FF0000FF"/>
        <rFont val="Tahoma"/>
        <family val="2"/>
      </rPr>
      <t>2430195.600</t>
    </r>
  </si>
  <si>
    <r>
      <t xml:space="preserve">T </t>
    </r>
    <r>
      <rPr>
        <u/>
        <sz val="8"/>
        <color rgb="FF0000FF"/>
        <rFont val="Tahoma"/>
        <family val="2"/>
      </rPr>
      <t>3595201.400</t>
    </r>
  </si>
  <si>
    <r>
      <t xml:space="preserve">M </t>
    </r>
    <r>
      <rPr>
        <u/>
        <sz val="8"/>
        <color rgb="FF0000FF"/>
        <rFont val="Tahoma"/>
        <family val="2"/>
      </rPr>
      <t>782799.820</t>
    </r>
  </si>
  <si>
    <r>
      <t xml:space="preserve">T </t>
    </r>
    <r>
      <rPr>
        <u/>
        <sz val="8"/>
        <color rgb="FF0000FF"/>
        <rFont val="Tahoma"/>
        <family val="2"/>
      </rPr>
      <t>14786.538</t>
    </r>
  </si>
  <si>
    <r>
      <t xml:space="preserve">T </t>
    </r>
    <r>
      <rPr>
        <u/>
        <sz val="8"/>
        <color rgb="FF0000FF"/>
        <rFont val="Tahoma"/>
        <family val="2"/>
      </rPr>
      <t>74203.673</t>
    </r>
  </si>
  <si>
    <r>
      <t xml:space="preserve">T </t>
    </r>
    <r>
      <rPr>
        <u/>
        <sz val="8"/>
        <color rgb="FF0000FF"/>
        <rFont val="Tahoma"/>
        <family val="2"/>
      </rPr>
      <t>55861.189</t>
    </r>
  </si>
  <si>
    <r>
      <t xml:space="preserve">T </t>
    </r>
    <r>
      <rPr>
        <u/>
        <sz val="8"/>
        <color rgb="FF0000FF"/>
        <rFont val="Tahoma"/>
        <family val="2"/>
      </rPr>
      <t>7687.295</t>
    </r>
  </si>
  <si>
    <r>
      <t xml:space="preserve">TM </t>
    </r>
    <r>
      <rPr>
        <u/>
        <sz val="8"/>
        <color rgb="FF0000FF"/>
        <rFont val="Tahoma"/>
        <family val="2"/>
      </rPr>
      <t>1337277.300</t>
    </r>
  </si>
  <si>
    <r>
      <t xml:space="preserve">M </t>
    </r>
    <r>
      <rPr>
        <u/>
        <sz val="8"/>
        <color rgb="FF0000FF"/>
        <rFont val="Tahoma"/>
        <family val="2"/>
      </rPr>
      <t>508.613</t>
    </r>
  </si>
  <si>
    <r>
      <t xml:space="preserve">T </t>
    </r>
    <r>
      <rPr>
        <u/>
        <sz val="8"/>
        <color rgb="FF0000FF"/>
        <rFont val="Tahoma"/>
        <family val="2"/>
      </rPr>
      <t>7061.915</t>
    </r>
  </si>
  <si>
    <r>
      <t xml:space="preserve">T </t>
    </r>
    <r>
      <rPr>
        <u/>
        <sz val="8"/>
        <color rgb="FF0000FF"/>
        <rFont val="Tahoma"/>
        <family val="2"/>
      </rPr>
      <t>7151.826</t>
    </r>
  </si>
  <si>
    <r>
      <t xml:space="preserve">T </t>
    </r>
    <r>
      <rPr>
        <u/>
        <sz val="8"/>
        <color rgb="FF0000FF"/>
        <rFont val="Tahoma"/>
        <family val="2"/>
      </rPr>
      <t>20810.012</t>
    </r>
  </si>
  <si>
    <r>
      <t xml:space="preserve">M </t>
    </r>
    <r>
      <rPr>
        <u/>
        <sz val="8"/>
        <color rgb="FF0000FF"/>
        <rFont val="Tahoma"/>
        <family val="2"/>
      </rPr>
      <t>2249.969</t>
    </r>
  </si>
  <si>
    <r>
      <t xml:space="preserve">T </t>
    </r>
    <r>
      <rPr>
        <u/>
        <sz val="8"/>
        <color rgb="FF0000FF"/>
        <rFont val="Tahoma"/>
        <family val="2"/>
      </rPr>
      <t>0.188</t>
    </r>
  </si>
  <si>
    <r>
      <t xml:space="preserve">T </t>
    </r>
    <r>
      <rPr>
        <u/>
        <sz val="8"/>
        <color rgb="FF0000FF"/>
        <rFont val="Tahoma"/>
        <family val="2"/>
      </rPr>
      <t>1.427</t>
    </r>
  </si>
  <si>
    <r>
      <t xml:space="preserve">M </t>
    </r>
    <r>
      <rPr>
        <u/>
        <sz val="8"/>
        <color rgb="FF0000FF"/>
        <rFont val="Tahoma"/>
        <family val="2"/>
      </rPr>
      <t>0.998</t>
    </r>
  </si>
  <si>
    <r>
      <t xml:space="preserve">M </t>
    </r>
    <r>
      <rPr>
        <u/>
        <sz val="8"/>
        <color rgb="FF0000FF"/>
        <rFont val="Tahoma"/>
        <family val="2"/>
      </rPr>
      <t>0.287</t>
    </r>
  </si>
  <si>
    <r>
      <t xml:space="preserve">M </t>
    </r>
    <r>
      <rPr>
        <u/>
        <sz val="8"/>
        <color theme="1"/>
        <rFont val="Tahoma"/>
        <family val="2"/>
      </rPr>
      <t>403.004</t>
    </r>
  </si>
  <si>
    <r>
      <t xml:space="preserve">TM </t>
    </r>
    <r>
      <rPr>
        <u/>
        <sz val="8"/>
        <color theme="1"/>
        <rFont val="Tahoma"/>
        <family val="2"/>
      </rPr>
      <t>10597972.000</t>
    </r>
  </si>
  <si>
    <r>
      <t xml:space="preserve">T </t>
    </r>
    <r>
      <rPr>
        <u/>
        <sz val="8"/>
        <color theme="1"/>
        <rFont val="Tahoma"/>
        <family val="2"/>
      </rPr>
      <t>6965649.200</t>
    </r>
  </si>
  <si>
    <r>
      <t xml:space="preserve">M </t>
    </r>
    <r>
      <rPr>
        <u/>
        <sz val="8"/>
        <color theme="1"/>
        <rFont val="Tahoma"/>
        <family val="2"/>
      </rPr>
      <t>408.004</t>
    </r>
  </si>
  <si>
    <r>
      <t xml:space="preserve">TM </t>
    </r>
    <r>
      <rPr>
        <u/>
        <sz val="8"/>
        <color theme="1"/>
        <rFont val="Tahoma"/>
        <family val="2"/>
      </rPr>
      <t>10638355.000</t>
    </r>
  </si>
  <si>
    <r>
      <t xml:space="preserve">T </t>
    </r>
    <r>
      <rPr>
        <u/>
        <sz val="8"/>
        <color theme="1"/>
        <rFont val="Tahoma"/>
        <family val="2"/>
      </rPr>
      <t>6989534.100</t>
    </r>
  </si>
  <si>
    <r>
      <t xml:space="preserve">M </t>
    </r>
    <r>
      <rPr>
        <u/>
        <sz val="8"/>
        <color theme="1"/>
        <rFont val="Tahoma"/>
        <family val="2"/>
      </rPr>
      <t>430.004</t>
    </r>
  </si>
  <si>
    <r>
      <t xml:space="preserve">TM </t>
    </r>
    <r>
      <rPr>
        <u/>
        <sz val="8"/>
        <color theme="1"/>
        <rFont val="Tahoma"/>
        <family val="2"/>
      </rPr>
      <t>10586298.000</t>
    </r>
  </si>
  <si>
    <r>
      <t xml:space="preserve">T </t>
    </r>
    <r>
      <rPr>
        <u/>
        <sz val="8"/>
        <color theme="1"/>
        <rFont val="Tahoma"/>
        <family val="2"/>
      </rPr>
      <t>6949035.500</t>
    </r>
  </si>
  <si>
    <r>
      <t xml:space="preserve">M </t>
    </r>
    <r>
      <rPr>
        <u/>
        <sz val="8"/>
        <color rgb="FF0000FF"/>
        <rFont val="Tahoma"/>
        <family val="2"/>
      </rPr>
      <t>413.671</t>
    </r>
  </si>
  <si>
    <r>
      <t xml:space="preserve">TM </t>
    </r>
    <r>
      <rPr>
        <u/>
        <sz val="8"/>
        <color rgb="FF0000FF"/>
        <rFont val="Tahoma"/>
        <family val="2"/>
      </rPr>
      <t>10607542.000</t>
    </r>
  </si>
  <si>
    <r>
      <t xml:space="preserve">T </t>
    </r>
    <r>
      <rPr>
        <u/>
        <sz val="8"/>
        <color rgb="FF0000FF"/>
        <rFont val="Tahoma"/>
        <family val="2"/>
      </rPr>
      <t>6968072.900</t>
    </r>
  </si>
  <si>
    <r>
      <t xml:space="preserve">M </t>
    </r>
    <r>
      <rPr>
        <u/>
        <sz val="8"/>
        <color rgb="FF0000FF"/>
        <rFont val="Tahoma"/>
        <family val="2"/>
      </rPr>
      <t>14.365</t>
    </r>
  </si>
  <si>
    <r>
      <t xml:space="preserve">TM </t>
    </r>
    <r>
      <rPr>
        <u/>
        <sz val="8"/>
        <color rgb="FF0000FF"/>
        <rFont val="Tahoma"/>
        <family val="2"/>
      </rPr>
      <t>27315.977</t>
    </r>
  </si>
  <si>
    <r>
      <t xml:space="preserve">T </t>
    </r>
    <r>
      <rPr>
        <u/>
        <sz val="8"/>
        <color rgb="FF0000FF"/>
        <rFont val="Tahoma"/>
        <family val="2"/>
      </rPr>
      <t>20357.770</t>
    </r>
  </si>
  <si>
    <r>
      <t xml:space="preserve">M </t>
    </r>
    <r>
      <rPr>
        <u/>
        <sz val="8"/>
        <color rgb="FF0000FF"/>
        <rFont val="Tahoma"/>
        <family val="2"/>
      </rPr>
      <t>3.472</t>
    </r>
  </si>
  <si>
    <r>
      <t xml:space="preserve">T </t>
    </r>
    <r>
      <rPr>
        <u/>
        <sz val="8"/>
        <color theme="1"/>
        <rFont val="Tahoma"/>
        <family val="2"/>
      </rPr>
      <t>8821171.900</t>
    </r>
  </si>
  <si>
    <r>
      <t xml:space="preserve">M </t>
    </r>
    <r>
      <rPr>
        <u/>
        <sz val="8"/>
        <color theme="1"/>
        <rFont val="Tahoma"/>
        <family val="2"/>
      </rPr>
      <t>280329.430</t>
    </r>
  </si>
  <si>
    <r>
      <t xml:space="preserve">T </t>
    </r>
    <r>
      <rPr>
        <u/>
        <sz val="8"/>
        <color theme="1"/>
        <rFont val="Tahoma"/>
        <family val="2"/>
      </rPr>
      <t>8847766.400</t>
    </r>
  </si>
  <si>
    <r>
      <t xml:space="preserve">M </t>
    </r>
    <r>
      <rPr>
        <u/>
        <sz val="8"/>
        <color theme="1"/>
        <rFont val="Tahoma"/>
        <family val="2"/>
      </rPr>
      <t>285787.840</t>
    </r>
  </si>
  <si>
    <r>
      <t xml:space="preserve">T </t>
    </r>
    <r>
      <rPr>
        <u/>
        <sz val="8"/>
        <color theme="1"/>
        <rFont val="Tahoma"/>
        <family val="2"/>
      </rPr>
      <t>8804609.800</t>
    </r>
  </si>
  <si>
    <r>
      <t xml:space="preserve">M </t>
    </r>
    <r>
      <rPr>
        <u/>
        <sz val="8"/>
        <color theme="1"/>
        <rFont val="Tahoma"/>
        <family val="2"/>
      </rPr>
      <t>275357.780</t>
    </r>
  </si>
  <si>
    <r>
      <t xml:space="preserve">T </t>
    </r>
    <r>
      <rPr>
        <u/>
        <sz val="8"/>
        <color rgb="FF0000FF"/>
        <rFont val="Tahoma"/>
        <family val="2"/>
      </rPr>
      <t>8824516.000</t>
    </r>
  </si>
  <si>
    <r>
      <t xml:space="preserve">M </t>
    </r>
    <r>
      <rPr>
        <u/>
        <sz val="8"/>
        <color rgb="FF0000FF"/>
        <rFont val="Tahoma"/>
        <family val="2"/>
      </rPr>
      <t>280491.680</t>
    </r>
  </si>
  <si>
    <r>
      <t xml:space="preserve">T </t>
    </r>
    <r>
      <rPr>
        <u/>
        <sz val="8"/>
        <color rgb="FF0000FF"/>
        <rFont val="Tahoma"/>
        <family val="2"/>
      </rPr>
      <t>21771.765</t>
    </r>
  </si>
  <si>
    <r>
      <t xml:space="preserve">M </t>
    </r>
    <r>
      <rPr>
        <u/>
        <sz val="8"/>
        <color rgb="FF0000FF"/>
        <rFont val="Tahoma"/>
        <family val="2"/>
      </rPr>
      <t>5216.923</t>
    </r>
  </si>
  <si>
    <r>
      <t xml:space="preserve">M </t>
    </r>
    <r>
      <rPr>
        <u/>
        <sz val="8"/>
        <color rgb="FF0000FF"/>
        <rFont val="Tahoma"/>
        <family val="2"/>
      </rPr>
      <t>1.860</t>
    </r>
  </si>
  <si>
    <r>
      <t xml:space="preserve">TM </t>
    </r>
    <r>
      <rPr>
        <u/>
        <sz val="8"/>
        <color theme="1"/>
        <rFont val="Tahoma"/>
        <family val="2"/>
      </rPr>
      <t>9703964.500</t>
    </r>
  </si>
  <si>
    <r>
      <t xml:space="preserve">T </t>
    </r>
    <r>
      <rPr>
        <u/>
        <sz val="8"/>
        <color theme="1"/>
        <rFont val="Tahoma"/>
        <family val="2"/>
      </rPr>
      <t>9080761.800</t>
    </r>
  </si>
  <si>
    <r>
      <t xml:space="preserve">TM </t>
    </r>
    <r>
      <rPr>
        <u/>
        <sz val="8"/>
        <color theme="1"/>
        <rFont val="Tahoma"/>
        <family val="2"/>
      </rPr>
      <t>9688421.900</t>
    </r>
  </si>
  <si>
    <r>
      <t xml:space="preserve">T </t>
    </r>
    <r>
      <rPr>
        <u/>
        <sz val="8"/>
        <color theme="1"/>
        <rFont val="Tahoma"/>
        <family val="2"/>
      </rPr>
      <t>9069419.000</t>
    </r>
  </si>
  <si>
    <r>
      <t xml:space="preserve">TM </t>
    </r>
    <r>
      <rPr>
        <u/>
        <sz val="8"/>
        <color theme="1"/>
        <rFont val="Tahoma"/>
        <family val="2"/>
      </rPr>
      <t>9622531.800</t>
    </r>
  </si>
  <si>
    <r>
      <t xml:space="preserve">T </t>
    </r>
    <r>
      <rPr>
        <u/>
        <sz val="8"/>
        <color theme="1"/>
        <rFont val="Tahoma"/>
        <family val="2"/>
      </rPr>
      <t>9052690.600</t>
    </r>
  </si>
  <si>
    <r>
      <t xml:space="preserve">TM </t>
    </r>
    <r>
      <rPr>
        <u/>
        <sz val="8"/>
        <color rgb="FF0000FF"/>
        <rFont val="Tahoma"/>
        <family val="2"/>
      </rPr>
      <t>9671639.400</t>
    </r>
  </si>
  <si>
    <r>
      <t xml:space="preserve">T </t>
    </r>
    <r>
      <rPr>
        <u/>
        <sz val="8"/>
        <color rgb="FF0000FF"/>
        <rFont val="Tahoma"/>
        <family val="2"/>
      </rPr>
      <t>9067623.800</t>
    </r>
  </si>
  <si>
    <r>
      <t xml:space="preserve">TM </t>
    </r>
    <r>
      <rPr>
        <u/>
        <sz val="8"/>
        <color rgb="FF0000FF"/>
        <rFont val="Tahoma"/>
        <family val="2"/>
      </rPr>
      <t>43232.657</t>
    </r>
  </si>
  <si>
    <r>
      <t xml:space="preserve">T </t>
    </r>
    <r>
      <rPr>
        <u/>
        <sz val="8"/>
        <color rgb="FF0000FF"/>
        <rFont val="Tahoma"/>
        <family val="2"/>
      </rPr>
      <t>14121.420</t>
    </r>
  </si>
  <si>
    <r>
      <t xml:space="preserve">TM </t>
    </r>
    <r>
      <rPr>
        <u/>
        <sz val="8"/>
        <color rgb="FF0000FF"/>
        <rFont val="Tahoma"/>
        <family val="2"/>
      </rPr>
      <t>0.447</t>
    </r>
  </si>
  <si>
    <r>
      <t xml:space="preserve">T </t>
    </r>
    <r>
      <rPr>
        <u/>
        <sz val="8"/>
        <color theme="1"/>
        <rFont val="Tahoma"/>
        <family val="2"/>
      </rPr>
      <t>3910177.200</t>
    </r>
  </si>
  <si>
    <r>
      <t xml:space="preserve">T </t>
    </r>
    <r>
      <rPr>
        <u/>
        <sz val="8"/>
        <color theme="1"/>
        <rFont val="Tahoma"/>
        <family val="2"/>
      </rPr>
      <t>36161699.000</t>
    </r>
  </si>
  <si>
    <r>
      <t xml:space="preserve">T </t>
    </r>
    <r>
      <rPr>
        <u/>
        <sz val="8"/>
        <color theme="1"/>
        <rFont val="Tahoma"/>
        <family val="2"/>
      </rPr>
      <t>3091945.300</t>
    </r>
  </si>
  <si>
    <r>
      <t xml:space="preserve">T </t>
    </r>
    <r>
      <rPr>
        <u/>
        <sz val="8"/>
        <color theme="1"/>
        <rFont val="Tahoma"/>
        <family val="2"/>
      </rPr>
      <t>1963091.900</t>
    </r>
  </si>
  <si>
    <r>
      <t xml:space="preserve">TM </t>
    </r>
    <r>
      <rPr>
        <u/>
        <sz val="8"/>
        <color theme="1"/>
        <rFont val="Tahoma"/>
        <family val="2"/>
      </rPr>
      <t>611344590.000</t>
    </r>
  </si>
  <si>
    <r>
      <t xml:space="preserve">M </t>
    </r>
    <r>
      <rPr>
        <u/>
        <sz val="8"/>
        <color theme="1"/>
        <rFont val="Tahoma"/>
        <family val="2"/>
      </rPr>
      <t>37210.201</t>
    </r>
  </si>
  <si>
    <r>
      <t xml:space="preserve">T </t>
    </r>
    <r>
      <rPr>
        <u/>
        <sz val="8"/>
        <color theme="1"/>
        <rFont val="Tahoma"/>
        <family val="2"/>
      </rPr>
      <t>2970334.800</t>
    </r>
  </si>
  <si>
    <r>
      <t xml:space="preserve">T </t>
    </r>
    <r>
      <rPr>
        <u/>
        <sz val="8"/>
        <color theme="1"/>
        <rFont val="Tahoma"/>
        <family val="2"/>
      </rPr>
      <t>1838628.300</t>
    </r>
  </si>
  <si>
    <r>
      <t xml:space="preserve">T </t>
    </r>
    <r>
      <rPr>
        <u/>
        <sz val="8"/>
        <color theme="1"/>
        <rFont val="Tahoma"/>
        <family val="2"/>
      </rPr>
      <t>2356842.600</t>
    </r>
  </si>
  <si>
    <r>
      <t xml:space="preserve">T </t>
    </r>
    <r>
      <rPr>
        <u/>
        <sz val="8"/>
        <color theme="1"/>
        <rFont val="Tahoma"/>
        <family val="2"/>
      </rPr>
      <t>3917133.800</t>
    </r>
  </si>
  <si>
    <r>
      <t xml:space="preserve">T </t>
    </r>
    <r>
      <rPr>
        <u/>
        <sz val="8"/>
        <color theme="1"/>
        <rFont val="Tahoma"/>
        <family val="2"/>
      </rPr>
      <t>36158559.000</t>
    </r>
  </si>
  <si>
    <r>
      <t xml:space="preserve">T </t>
    </r>
    <r>
      <rPr>
        <u/>
        <sz val="8"/>
        <color theme="1"/>
        <rFont val="Tahoma"/>
        <family val="2"/>
      </rPr>
      <t>3059481.600</t>
    </r>
  </si>
  <si>
    <r>
      <t xml:space="preserve">T </t>
    </r>
    <r>
      <rPr>
        <u/>
        <sz val="8"/>
        <color theme="1"/>
        <rFont val="Tahoma"/>
        <family val="2"/>
      </rPr>
      <t>1969743.100</t>
    </r>
  </si>
  <si>
    <r>
      <t xml:space="preserve">TM </t>
    </r>
    <r>
      <rPr>
        <u/>
        <sz val="8"/>
        <color theme="1"/>
        <rFont val="Tahoma"/>
        <family val="2"/>
      </rPr>
      <t>611313500.000</t>
    </r>
  </si>
  <si>
    <r>
      <t xml:space="preserve">M </t>
    </r>
    <r>
      <rPr>
        <u/>
        <sz val="8"/>
        <color theme="1"/>
        <rFont val="Tahoma"/>
        <family val="2"/>
      </rPr>
      <t>37256.283</t>
    </r>
  </si>
  <si>
    <r>
      <t xml:space="preserve">T </t>
    </r>
    <r>
      <rPr>
        <u/>
        <sz val="8"/>
        <color theme="1"/>
        <rFont val="Tahoma"/>
        <family val="2"/>
      </rPr>
      <t>2985460.200</t>
    </r>
  </si>
  <si>
    <r>
      <t xml:space="preserve">T </t>
    </r>
    <r>
      <rPr>
        <u/>
        <sz val="8"/>
        <color theme="1"/>
        <rFont val="Tahoma"/>
        <family val="2"/>
      </rPr>
      <t>1860497.500</t>
    </r>
  </si>
  <si>
    <r>
      <t xml:space="preserve">T </t>
    </r>
    <r>
      <rPr>
        <u/>
        <sz val="8"/>
        <color theme="1"/>
        <rFont val="Tahoma"/>
        <family val="2"/>
      </rPr>
      <t>2340172.300</t>
    </r>
  </si>
  <si>
    <r>
      <t xml:space="preserve">T </t>
    </r>
    <r>
      <rPr>
        <u/>
        <sz val="8"/>
        <color theme="1"/>
        <rFont val="Tahoma"/>
        <family val="2"/>
      </rPr>
      <t>3932355.300</t>
    </r>
  </si>
  <si>
    <r>
      <t xml:space="preserve">T </t>
    </r>
    <r>
      <rPr>
        <u/>
        <sz val="8"/>
        <color theme="1"/>
        <rFont val="Tahoma"/>
        <family val="2"/>
      </rPr>
      <t>36455837.000</t>
    </r>
  </si>
  <si>
    <r>
      <t xml:space="preserve">T </t>
    </r>
    <r>
      <rPr>
        <u/>
        <sz val="8"/>
        <color theme="1"/>
        <rFont val="Tahoma"/>
        <family val="2"/>
      </rPr>
      <t>3133661.500</t>
    </r>
  </si>
  <si>
    <r>
      <t xml:space="preserve">T </t>
    </r>
    <r>
      <rPr>
        <u/>
        <sz val="8"/>
        <color theme="1"/>
        <rFont val="Tahoma"/>
        <family val="2"/>
      </rPr>
      <t>1979639.700</t>
    </r>
  </si>
  <si>
    <r>
      <t xml:space="preserve">TM </t>
    </r>
    <r>
      <rPr>
        <u/>
        <sz val="8"/>
        <color theme="1"/>
        <rFont val="Tahoma"/>
        <family val="2"/>
      </rPr>
      <t>615800840.000</t>
    </r>
  </si>
  <si>
    <r>
      <t xml:space="preserve">M </t>
    </r>
    <r>
      <rPr>
        <u/>
        <sz val="8"/>
        <color theme="1"/>
        <rFont val="Tahoma"/>
        <family val="2"/>
      </rPr>
      <t>37886.418</t>
    </r>
  </si>
  <si>
    <r>
      <t xml:space="preserve">T </t>
    </r>
    <r>
      <rPr>
        <u/>
        <sz val="8"/>
        <color theme="1"/>
        <rFont val="Tahoma"/>
        <family val="2"/>
      </rPr>
      <t>2987273.100</t>
    </r>
  </si>
  <si>
    <r>
      <t xml:space="preserve">T </t>
    </r>
    <r>
      <rPr>
        <u/>
        <sz val="8"/>
        <color theme="1"/>
        <rFont val="Tahoma"/>
        <family val="2"/>
      </rPr>
      <t>1848566.400</t>
    </r>
  </si>
  <si>
    <r>
      <t xml:space="preserve">T </t>
    </r>
    <r>
      <rPr>
        <u/>
        <sz val="8"/>
        <color theme="1"/>
        <rFont val="Tahoma"/>
        <family val="2"/>
      </rPr>
      <t>2363030.500</t>
    </r>
  </si>
  <si>
    <r>
      <t xml:space="preserve">T </t>
    </r>
    <r>
      <rPr>
        <u/>
        <sz val="8"/>
        <color rgb="FF0000FF"/>
        <rFont val="Tahoma"/>
        <family val="2"/>
      </rPr>
      <t>3919888.700</t>
    </r>
  </si>
  <si>
    <r>
      <t xml:space="preserve">T </t>
    </r>
    <r>
      <rPr>
        <u/>
        <sz val="8"/>
        <color rgb="FF0000FF"/>
        <rFont val="Tahoma"/>
        <family val="2"/>
      </rPr>
      <t>36258698.000</t>
    </r>
  </si>
  <si>
    <r>
      <t xml:space="preserve">T </t>
    </r>
    <r>
      <rPr>
        <u/>
        <sz val="8"/>
        <color rgb="FF0000FF"/>
        <rFont val="Tahoma"/>
        <family val="2"/>
      </rPr>
      <t>3095029.500</t>
    </r>
  </si>
  <si>
    <r>
      <t xml:space="preserve">T </t>
    </r>
    <r>
      <rPr>
        <u/>
        <sz val="8"/>
        <color rgb="FF0000FF"/>
        <rFont val="Tahoma"/>
        <family val="2"/>
      </rPr>
      <t>1970824.900</t>
    </r>
  </si>
  <si>
    <r>
      <t xml:space="preserve">TM </t>
    </r>
    <r>
      <rPr>
        <u/>
        <sz val="8"/>
        <color rgb="FF0000FF"/>
        <rFont val="Tahoma"/>
        <family val="2"/>
      </rPr>
      <t>612819640.000</t>
    </r>
  </si>
  <si>
    <r>
      <t xml:space="preserve">M </t>
    </r>
    <r>
      <rPr>
        <u/>
        <sz val="8"/>
        <color rgb="FF0000FF"/>
        <rFont val="Tahoma"/>
        <family val="2"/>
      </rPr>
      <t>37450.967</t>
    </r>
  </si>
  <si>
    <r>
      <t xml:space="preserve">T </t>
    </r>
    <r>
      <rPr>
        <u/>
        <sz val="8"/>
        <color rgb="FF0000FF"/>
        <rFont val="Tahoma"/>
        <family val="2"/>
      </rPr>
      <t>2981022.700</t>
    </r>
  </si>
  <si>
    <r>
      <t xml:space="preserve">T </t>
    </r>
    <r>
      <rPr>
        <u/>
        <sz val="8"/>
        <color rgb="FF0000FF"/>
        <rFont val="Tahoma"/>
        <family val="2"/>
      </rPr>
      <t>1849230.700</t>
    </r>
  </si>
  <si>
    <r>
      <t xml:space="preserve">T </t>
    </r>
    <r>
      <rPr>
        <u/>
        <sz val="8"/>
        <color rgb="FF0000FF"/>
        <rFont val="Tahoma"/>
        <family val="2"/>
      </rPr>
      <t>2353348.400</t>
    </r>
  </si>
  <si>
    <r>
      <t xml:space="preserve">T </t>
    </r>
    <r>
      <rPr>
        <u/>
        <sz val="8"/>
        <color rgb="FF0000FF"/>
        <rFont val="Tahoma"/>
        <family val="2"/>
      </rPr>
      <t>11342.838</t>
    </r>
  </si>
  <si>
    <r>
      <t xml:space="preserve">T </t>
    </r>
    <r>
      <rPr>
        <u/>
        <sz val="8"/>
        <color rgb="FF0000FF"/>
        <rFont val="Tahoma"/>
        <family val="2"/>
      </rPr>
      <t>170734.160</t>
    </r>
  </si>
  <si>
    <r>
      <t xml:space="preserve">T </t>
    </r>
    <r>
      <rPr>
        <u/>
        <sz val="8"/>
        <color rgb="FF0000FF"/>
        <rFont val="Tahoma"/>
        <family val="2"/>
      </rPr>
      <t>37186.009</t>
    </r>
  </si>
  <si>
    <r>
      <t xml:space="preserve">T </t>
    </r>
    <r>
      <rPr>
        <u/>
        <sz val="8"/>
        <color rgb="FF0000FF"/>
        <rFont val="Tahoma"/>
        <family val="2"/>
      </rPr>
      <t>8326.780</t>
    </r>
  </si>
  <si>
    <r>
      <t xml:space="preserve">TM </t>
    </r>
    <r>
      <rPr>
        <u/>
        <sz val="8"/>
        <color rgb="FF0000FF"/>
        <rFont val="Tahoma"/>
        <family val="2"/>
      </rPr>
      <t>2581841.800</t>
    </r>
  </si>
  <si>
    <r>
      <t xml:space="preserve">M </t>
    </r>
    <r>
      <rPr>
        <u/>
        <sz val="8"/>
        <color rgb="FF0000FF"/>
        <rFont val="Tahoma"/>
        <family val="2"/>
      </rPr>
      <t>377.815</t>
    </r>
  </si>
  <si>
    <r>
      <t xml:space="preserve">T </t>
    </r>
    <r>
      <rPr>
        <u/>
        <sz val="8"/>
        <color rgb="FF0000FF"/>
        <rFont val="Tahoma"/>
        <family val="2"/>
      </rPr>
      <t>9300.295</t>
    </r>
  </si>
  <si>
    <r>
      <t xml:space="preserve">T </t>
    </r>
    <r>
      <rPr>
        <u/>
        <sz val="8"/>
        <color rgb="FF0000FF"/>
        <rFont val="Tahoma"/>
        <family val="2"/>
      </rPr>
      <t>10949.717</t>
    </r>
  </si>
  <si>
    <r>
      <t xml:space="preserve">T </t>
    </r>
    <r>
      <rPr>
        <u/>
        <sz val="8"/>
        <color rgb="FF0000FF"/>
        <rFont val="Tahoma"/>
        <family val="2"/>
      </rPr>
      <t>11822.930</t>
    </r>
  </si>
  <si>
    <r>
      <t xml:space="preserve">M </t>
    </r>
    <r>
      <rPr>
        <u/>
        <sz val="8"/>
        <color rgb="FF0000FF"/>
        <rFont val="Tahoma"/>
        <family val="2"/>
      </rPr>
      <t>1.009</t>
    </r>
  </si>
  <si>
    <r>
      <t xml:space="preserve">TM </t>
    </r>
    <r>
      <rPr>
        <u/>
        <sz val="8"/>
        <color theme="1"/>
        <rFont val="Tahoma"/>
        <family val="2"/>
      </rPr>
      <t>4683865.000</t>
    </r>
  </si>
  <si>
    <r>
      <t xml:space="preserve">T </t>
    </r>
    <r>
      <rPr>
        <u/>
        <sz val="8"/>
        <color theme="1"/>
        <rFont val="Tahoma"/>
        <family val="2"/>
      </rPr>
      <t>6981405.800</t>
    </r>
  </si>
  <si>
    <r>
      <t xml:space="preserve">TM </t>
    </r>
    <r>
      <rPr>
        <u/>
        <sz val="8"/>
        <color theme="1"/>
        <rFont val="Tahoma"/>
        <family val="2"/>
      </rPr>
      <t>4649787.800</t>
    </r>
  </si>
  <si>
    <r>
      <t xml:space="preserve">T </t>
    </r>
    <r>
      <rPr>
        <u/>
        <sz val="8"/>
        <color theme="1"/>
        <rFont val="Tahoma"/>
        <family val="2"/>
      </rPr>
      <t>6915493.900</t>
    </r>
  </si>
  <si>
    <r>
      <t xml:space="preserve">TM </t>
    </r>
    <r>
      <rPr>
        <u/>
        <sz val="8"/>
        <color theme="1"/>
        <rFont val="Tahoma"/>
        <family val="2"/>
      </rPr>
      <t>4672498.600</t>
    </r>
  </si>
  <si>
    <r>
      <t xml:space="preserve">T </t>
    </r>
    <r>
      <rPr>
        <u/>
        <sz val="8"/>
        <color theme="1"/>
        <rFont val="Tahoma"/>
        <family val="2"/>
      </rPr>
      <t>7004119.300</t>
    </r>
  </si>
  <si>
    <r>
      <t xml:space="preserve">TM </t>
    </r>
    <r>
      <rPr>
        <u/>
        <sz val="8"/>
        <color rgb="FF0000FF"/>
        <rFont val="Tahoma"/>
        <family val="2"/>
      </rPr>
      <t>4668717.200</t>
    </r>
  </si>
  <si>
    <r>
      <t xml:space="preserve">T </t>
    </r>
    <r>
      <rPr>
        <u/>
        <sz val="8"/>
        <color rgb="FF0000FF"/>
        <rFont val="Tahoma"/>
        <family val="2"/>
      </rPr>
      <t>6967006.300</t>
    </r>
  </si>
  <si>
    <r>
      <t xml:space="preserve">TM </t>
    </r>
    <r>
      <rPr>
        <u/>
        <sz val="8"/>
        <color rgb="FF0000FF"/>
        <rFont val="Tahoma"/>
        <family val="2"/>
      </rPr>
      <t>17350.450</t>
    </r>
  </si>
  <si>
    <r>
      <t xml:space="preserve">T </t>
    </r>
    <r>
      <rPr>
        <u/>
        <sz val="8"/>
        <color rgb="FF0000FF"/>
        <rFont val="Tahoma"/>
        <family val="2"/>
      </rPr>
      <t>46033.937</t>
    </r>
  </si>
  <si>
    <r>
      <t xml:space="preserve">TM </t>
    </r>
    <r>
      <rPr>
        <u/>
        <sz val="8"/>
        <color rgb="FF0000FF"/>
        <rFont val="Tahoma"/>
        <family val="2"/>
      </rPr>
      <t>0.372</t>
    </r>
  </si>
  <si>
    <r>
      <t xml:space="preserve">T </t>
    </r>
    <r>
      <rPr>
        <u/>
        <sz val="8"/>
        <color theme="1"/>
        <rFont val="Tahoma"/>
        <family val="2"/>
      </rPr>
      <t>8914828.100</t>
    </r>
  </si>
  <si>
    <r>
      <t xml:space="preserve">T </t>
    </r>
    <r>
      <rPr>
        <u/>
        <sz val="8"/>
        <color theme="1"/>
        <rFont val="Tahoma"/>
        <family val="2"/>
      </rPr>
      <t>8882356.000</t>
    </r>
  </si>
  <si>
    <r>
      <t xml:space="preserve">T </t>
    </r>
    <r>
      <rPr>
        <u/>
        <sz val="8"/>
        <color theme="1"/>
        <rFont val="Tahoma"/>
        <family val="2"/>
      </rPr>
      <t>8872331.800</t>
    </r>
  </si>
  <si>
    <r>
      <t xml:space="preserve">T </t>
    </r>
    <r>
      <rPr>
        <u/>
        <sz val="8"/>
        <color rgb="FF0000FF"/>
        <rFont val="Tahoma"/>
        <family val="2"/>
      </rPr>
      <t>8889838.700</t>
    </r>
  </si>
  <si>
    <r>
      <t xml:space="preserve">T </t>
    </r>
    <r>
      <rPr>
        <u/>
        <sz val="8"/>
        <color rgb="FF0000FF"/>
        <rFont val="Tahoma"/>
        <family val="2"/>
      </rPr>
      <t>22214.343</t>
    </r>
  </si>
  <si>
    <r>
      <t xml:space="preserve">T </t>
    </r>
    <r>
      <rPr>
        <u/>
        <sz val="8"/>
        <color theme="1"/>
        <rFont val="Tahoma"/>
        <family val="2"/>
      </rPr>
      <t>9195056.800</t>
    </r>
  </si>
  <si>
    <r>
      <t xml:space="preserve">T </t>
    </r>
    <r>
      <rPr>
        <u/>
        <sz val="8"/>
        <color theme="1"/>
        <rFont val="Tahoma"/>
        <family val="2"/>
      </rPr>
      <t>9111479.600</t>
    </r>
  </si>
  <si>
    <r>
      <t xml:space="preserve">T </t>
    </r>
    <r>
      <rPr>
        <u/>
        <sz val="8"/>
        <color theme="1"/>
        <rFont val="Tahoma"/>
        <family val="2"/>
      </rPr>
      <t>9080605.000</t>
    </r>
  </si>
  <si>
    <r>
      <t xml:space="preserve">T </t>
    </r>
    <r>
      <rPr>
        <u/>
        <sz val="8"/>
        <color rgb="FF0000FF"/>
        <rFont val="Tahoma"/>
        <family val="2"/>
      </rPr>
      <t>9129047.100</t>
    </r>
  </si>
  <si>
    <r>
      <t xml:space="preserve">T </t>
    </r>
    <r>
      <rPr>
        <u/>
        <sz val="8"/>
        <color rgb="FF0000FF"/>
        <rFont val="Tahoma"/>
        <family val="2"/>
      </rPr>
      <t>59213.722</t>
    </r>
  </si>
  <si>
    <r>
      <t xml:space="preserve">T </t>
    </r>
    <r>
      <rPr>
        <u/>
        <sz val="8"/>
        <color theme="1"/>
        <rFont val="Tahoma"/>
        <family val="2"/>
      </rPr>
      <t>4687162.100</t>
    </r>
  </si>
  <si>
    <r>
      <t xml:space="preserve">T </t>
    </r>
    <r>
      <rPr>
        <u/>
        <sz val="8"/>
        <color theme="1"/>
        <rFont val="Tahoma"/>
        <family val="2"/>
      </rPr>
      <t>39154264.000</t>
    </r>
  </si>
  <si>
    <r>
      <t xml:space="preserve">T </t>
    </r>
    <r>
      <rPr>
        <u/>
        <sz val="8"/>
        <color theme="1"/>
        <rFont val="Tahoma"/>
        <family val="2"/>
      </rPr>
      <t>6178646.300</t>
    </r>
  </si>
  <si>
    <r>
      <t xml:space="preserve">T </t>
    </r>
    <r>
      <rPr>
        <u/>
        <sz val="8"/>
        <color theme="1"/>
        <rFont val="Tahoma"/>
        <family val="2"/>
      </rPr>
      <t>1686439.000</t>
    </r>
  </si>
  <si>
    <r>
      <t xml:space="preserve">TM </t>
    </r>
    <r>
      <rPr>
        <u/>
        <sz val="8"/>
        <color theme="1"/>
        <rFont val="Tahoma"/>
        <family val="2"/>
      </rPr>
      <t>541807800.000</t>
    </r>
  </si>
  <si>
    <r>
      <t xml:space="preserve">M </t>
    </r>
    <r>
      <rPr>
        <u/>
        <sz val="8"/>
        <color theme="1"/>
        <rFont val="Tahoma"/>
        <family val="2"/>
      </rPr>
      <t>57390.941</t>
    </r>
  </si>
  <si>
    <r>
      <t xml:space="preserve">T </t>
    </r>
    <r>
      <rPr>
        <u/>
        <sz val="8"/>
        <color theme="1"/>
        <rFont val="Tahoma"/>
        <family val="2"/>
      </rPr>
      <t>2915381.300</t>
    </r>
  </si>
  <si>
    <r>
      <t xml:space="preserve">T </t>
    </r>
    <r>
      <rPr>
        <u/>
        <sz val="8"/>
        <color theme="1"/>
        <rFont val="Tahoma"/>
        <family val="2"/>
      </rPr>
      <t>2868206.900</t>
    </r>
  </si>
  <si>
    <r>
      <t xml:space="preserve">T </t>
    </r>
    <r>
      <rPr>
        <u/>
        <sz val="8"/>
        <color theme="1"/>
        <rFont val="Tahoma"/>
        <family val="2"/>
      </rPr>
      <t>3146649.700</t>
    </r>
  </si>
  <si>
    <r>
      <t xml:space="preserve">T </t>
    </r>
    <r>
      <rPr>
        <u/>
        <sz val="8"/>
        <color theme="1"/>
        <rFont val="Tahoma"/>
        <family val="2"/>
      </rPr>
      <t>4625504.800</t>
    </r>
  </si>
  <si>
    <r>
      <t xml:space="preserve">T </t>
    </r>
    <r>
      <rPr>
        <u/>
        <sz val="8"/>
        <color theme="1"/>
        <rFont val="Tahoma"/>
        <family val="2"/>
      </rPr>
      <t>38984824.000</t>
    </r>
  </si>
  <si>
    <r>
      <t xml:space="preserve">T </t>
    </r>
    <r>
      <rPr>
        <u/>
        <sz val="8"/>
        <color theme="1"/>
        <rFont val="Tahoma"/>
        <family val="2"/>
      </rPr>
      <t>6184709.000</t>
    </r>
  </si>
  <si>
    <r>
      <t xml:space="preserve">T </t>
    </r>
    <r>
      <rPr>
        <u/>
        <sz val="8"/>
        <color theme="1"/>
        <rFont val="Tahoma"/>
        <family val="2"/>
      </rPr>
      <t>1680281.100</t>
    </r>
  </si>
  <si>
    <r>
      <t xml:space="preserve">TM </t>
    </r>
    <r>
      <rPr>
        <u/>
        <sz val="8"/>
        <color theme="1"/>
        <rFont val="Tahoma"/>
        <family val="2"/>
      </rPr>
      <t>537006650.000</t>
    </r>
  </si>
  <si>
    <r>
      <t xml:space="preserve">M </t>
    </r>
    <r>
      <rPr>
        <u/>
        <sz val="8"/>
        <color theme="1"/>
        <rFont val="Tahoma"/>
        <family val="2"/>
      </rPr>
      <t>58169.094</t>
    </r>
  </si>
  <si>
    <r>
      <t xml:space="preserve">T </t>
    </r>
    <r>
      <rPr>
        <u/>
        <sz val="8"/>
        <color theme="1"/>
        <rFont val="Tahoma"/>
        <family val="2"/>
      </rPr>
      <t>2920411.000</t>
    </r>
  </si>
  <si>
    <r>
      <t xml:space="preserve">T </t>
    </r>
    <r>
      <rPr>
        <u/>
        <sz val="8"/>
        <color theme="1"/>
        <rFont val="Tahoma"/>
        <family val="2"/>
      </rPr>
      <t>2855743.600</t>
    </r>
  </si>
  <si>
    <r>
      <t xml:space="preserve">T </t>
    </r>
    <r>
      <rPr>
        <u/>
        <sz val="8"/>
        <color theme="1"/>
        <rFont val="Tahoma"/>
        <family val="2"/>
      </rPr>
      <t>3115703.100</t>
    </r>
  </si>
  <si>
    <r>
      <t xml:space="preserve">T </t>
    </r>
    <r>
      <rPr>
        <u/>
        <sz val="8"/>
        <color theme="1"/>
        <rFont val="Tahoma"/>
        <family val="2"/>
      </rPr>
      <t>4634546.200</t>
    </r>
  </si>
  <si>
    <r>
      <t xml:space="preserve">T </t>
    </r>
    <r>
      <rPr>
        <u/>
        <sz val="8"/>
        <color theme="1"/>
        <rFont val="Tahoma"/>
        <family val="2"/>
      </rPr>
      <t>38855433.000</t>
    </r>
  </si>
  <si>
    <r>
      <t xml:space="preserve">T </t>
    </r>
    <r>
      <rPr>
        <u/>
        <sz val="8"/>
        <color theme="1"/>
        <rFont val="Tahoma"/>
        <family val="2"/>
      </rPr>
      <t>6162590.600</t>
    </r>
  </si>
  <si>
    <r>
      <t xml:space="preserve">T </t>
    </r>
    <r>
      <rPr>
        <u/>
        <sz val="8"/>
        <color theme="1"/>
        <rFont val="Tahoma"/>
        <family val="2"/>
      </rPr>
      <t>1679716.400</t>
    </r>
  </si>
  <si>
    <r>
      <t xml:space="preserve">TM </t>
    </r>
    <r>
      <rPr>
        <u/>
        <sz val="8"/>
        <color theme="1"/>
        <rFont val="Tahoma"/>
        <family val="2"/>
      </rPr>
      <t>533865420.000</t>
    </r>
  </si>
  <si>
    <r>
      <t xml:space="preserve">M </t>
    </r>
    <r>
      <rPr>
        <u/>
        <sz val="8"/>
        <color theme="1"/>
        <rFont val="Tahoma"/>
        <family val="2"/>
      </rPr>
      <t>57781.017</t>
    </r>
  </si>
  <si>
    <r>
      <t xml:space="preserve">T </t>
    </r>
    <r>
      <rPr>
        <u/>
        <sz val="8"/>
        <color theme="1"/>
        <rFont val="Tahoma"/>
        <family val="2"/>
      </rPr>
      <t>2882682.700</t>
    </r>
  </si>
  <si>
    <r>
      <t xml:space="preserve">T </t>
    </r>
    <r>
      <rPr>
        <u/>
        <sz val="8"/>
        <color theme="1"/>
        <rFont val="Tahoma"/>
        <family val="2"/>
      </rPr>
      <t>2831901.000</t>
    </r>
  </si>
  <si>
    <r>
      <t xml:space="preserve">T </t>
    </r>
    <r>
      <rPr>
        <u/>
        <sz val="8"/>
        <color theme="1"/>
        <rFont val="Tahoma"/>
        <family val="2"/>
      </rPr>
      <t>3118658.500</t>
    </r>
  </si>
  <si>
    <r>
      <t xml:space="preserve">T </t>
    </r>
    <r>
      <rPr>
        <u/>
        <sz val="8"/>
        <color rgb="FF0000FF"/>
        <rFont val="Tahoma"/>
        <family val="2"/>
      </rPr>
      <t>4649071.000</t>
    </r>
  </si>
  <si>
    <r>
      <t xml:space="preserve">T </t>
    </r>
    <r>
      <rPr>
        <u/>
        <sz val="8"/>
        <color rgb="FF0000FF"/>
        <rFont val="Tahoma"/>
        <family val="2"/>
      </rPr>
      <t>38998174.000</t>
    </r>
  </si>
  <si>
    <r>
      <t xml:space="preserve">T </t>
    </r>
    <r>
      <rPr>
        <u/>
        <sz val="8"/>
        <color rgb="FF0000FF"/>
        <rFont val="Tahoma"/>
        <family val="2"/>
      </rPr>
      <t>6175315.300</t>
    </r>
  </si>
  <si>
    <r>
      <t xml:space="preserve">T </t>
    </r>
    <r>
      <rPr>
        <u/>
        <sz val="8"/>
        <color rgb="FF0000FF"/>
        <rFont val="Tahoma"/>
        <family val="2"/>
      </rPr>
      <t>1682145.500</t>
    </r>
  </si>
  <si>
    <r>
      <t xml:space="preserve">TM </t>
    </r>
    <r>
      <rPr>
        <u/>
        <sz val="8"/>
        <color rgb="FF0000FF"/>
        <rFont val="Tahoma"/>
        <family val="2"/>
      </rPr>
      <t>537559960.000</t>
    </r>
  </si>
  <si>
    <r>
      <t xml:space="preserve">M </t>
    </r>
    <r>
      <rPr>
        <u/>
        <sz val="8"/>
        <color rgb="FF0000FF"/>
        <rFont val="Tahoma"/>
        <family val="2"/>
      </rPr>
      <t>57780.350</t>
    </r>
  </si>
  <si>
    <r>
      <t xml:space="preserve">T </t>
    </r>
    <r>
      <rPr>
        <u/>
        <sz val="8"/>
        <color rgb="FF0000FF"/>
        <rFont val="Tahoma"/>
        <family val="2"/>
      </rPr>
      <t>2906158.300</t>
    </r>
  </si>
  <si>
    <r>
      <t xml:space="preserve">T </t>
    </r>
    <r>
      <rPr>
        <u/>
        <sz val="8"/>
        <color rgb="FF0000FF"/>
        <rFont val="Tahoma"/>
        <family val="2"/>
      </rPr>
      <t>2851950.500</t>
    </r>
  </si>
  <si>
    <r>
      <t xml:space="preserve">T </t>
    </r>
    <r>
      <rPr>
        <u/>
        <sz val="8"/>
        <color rgb="FF0000FF"/>
        <rFont val="Tahoma"/>
        <family val="2"/>
      </rPr>
      <t>3127003.800</t>
    </r>
  </si>
  <si>
    <r>
      <t xml:space="preserve">T </t>
    </r>
    <r>
      <rPr>
        <u/>
        <sz val="8"/>
        <color rgb="FF0000FF"/>
        <rFont val="Tahoma"/>
        <family val="2"/>
      </rPr>
      <t>33296.182</t>
    </r>
  </si>
  <si>
    <r>
      <t xml:space="preserve">T </t>
    </r>
    <r>
      <rPr>
        <u/>
        <sz val="8"/>
        <color rgb="FF0000FF"/>
        <rFont val="Tahoma"/>
        <family val="2"/>
      </rPr>
      <t>149861.840</t>
    </r>
  </si>
  <si>
    <r>
      <t xml:space="preserve">T </t>
    </r>
    <r>
      <rPr>
        <u/>
        <sz val="8"/>
        <color rgb="FF0000FF"/>
        <rFont val="Tahoma"/>
        <family val="2"/>
      </rPr>
      <t>11429.237</t>
    </r>
  </si>
  <si>
    <r>
      <t xml:space="preserve">T </t>
    </r>
    <r>
      <rPr>
        <u/>
        <sz val="8"/>
        <color rgb="FF0000FF"/>
        <rFont val="Tahoma"/>
        <family val="2"/>
      </rPr>
      <t>3728.964</t>
    </r>
  </si>
  <si>
    <r>
      <t xml:space="preserve">TM </t>
    </r>
    <r>
      <rPr>
        <u/>
        <sz val="8"/>
        <color rgb="FF0000FF"/>
        <rFont val="Tahoma"/>
        <family val="2"/>
      </rPr>
      <t>3999996.600</t>
    </r>
  </si>
  <si>
    <r>
      <t xml:space="preserve">M </t>
    </r>
    <r>
      <rPr>
        <u/>
        <sz val="8"/>
        <color rgb="FF0000FF"/>
        <rFont val="Tahoma"/>
        <family val="2"/>
      </rPr>
      <t>389.077</t>
    </r>
  </si>
  <si>
    <r>
      <t xml:space="preserve">T </t>
    </r>
    <r>
      <rPr>
        <u/>
        <sz val="8"/>
        <color rgb="FF0000FF"/>
        <rFont val="Tahoma"/>
        <family val="2"/>
      </rPr>
      <t>20485.411</t>
    </r>
  </si>
  <si>
    <r>
      <t xml:space="preserve">T </t>
    </r>
    <r>
      <rPr>
        <u/>
        <sz val="8"/>
        <color rgb="FF0000FF"/>
        <rFont val="Tahoma"/>
        <family val="2"/>
      </rPr>
      <t>18447.741</t>
    </r>
  </si>
  <si>
    <r>
      <t xml:space="preserve">T </t>
    </r>
    <r>
      <rPr>
        <u/>
        <sz val="8"/>
        <color rgb="FF0000FF"/>
        <rFont val="Tahoma"/>
        <family val="2"/>
      </rPr>
      <t>17077.926</t>
    </r>
  </si>
  <si>
    <r>
      <t xml:space="preserve">T </t>
    </r>
    <r>
      <rPr>
        <u/>
        <sz val="8"/>
        <color rgb="FF0000FF"/>
        <rFont val="Tahoma"/>
        <family val="2"/>
      </rPr>
      <t>0.716</t>
    </r>
  </si>
  <si>
    <r>
      <t xml:space="preserve">T </t>
    </r>
    <r>
      <rPr>
        <u/>
        <sz val="8"/>
        <color rgb="FF0000FF"/>
        <rFont val="Tahoma"/>
        <family val="2"/>
      </rPr>
      <t>0.185</t>
    </r>
  </si>
  <si>
    <r>
      <t xml:space="preserve">TM </t>
    </r>
    <r>
      <rPr>
        <u/>
        <sz val="8"/>
        <color rgb="FF0000FF"/>
        <rFont val="Tahoma"/>
        <family val="2"/>
      </rPr>
      <t>0.744</t>
    </r>
  </si>
  <si>
    <r>
      <t xml:space="preserve">M </t>
    </r>
    <r>
      <rPr>
        <u/>
        <sz val="8"/>
        <color rgb="FF0000FF"/>
        <rFont val="Tahoma"/>
        <family val="2"/>
      </rPr>
      <t>0.673</t>
    </r>
  </si>
  <si>
    <r>
      <t xml:space="preserve">T </t>
    </r>
    <r>
      <rPr>
        <u/>
        <sz val="8"/>
        <color rgb="FF0000FF"/>
        <rFont val="Tahoma"/>
        <family val="2"/>
      </rPr>
      <t>0.647</t>
    </r>
  </si>
  <si>
    <r>
      <t xml:space="preserve">T </t>
    </r>
    <r>
      <rPr>
        <u/>
        <sz val="8"/>
        <color rgb="FF0000FF"/>
        <rFont val="Tahoma"/>
        <family val="2"/>
      </rPr>
      <t>0.546</t>
    </r>
  </si>
  <si>
    <r>
      <t xml:space="preserve">TM </t>
    </r>
    <r>
      <rPr>
        <u/>
        <sz val="8"/>
        <color theme="1"/>
        <rFont val="Tahoma"/>
        <family val="2"/>
      </rPr>
      <t>7749353.400</t>
    </r>
  </si>
  <si>
    <r>
      <t xml:space="preserve">T </t>
    </r>
    <r>
      <rPr>
        <u/>
        <sz val="8"/>
        <color theme="1"/>
        <rFont val="Tahoma"/>
        <family val="2"/>
      </rPr>
      <t>6930079.100</t>
    </r>
  </si>
  <si>
    <r>
      <t xml:space="preserve">TM </t>
    </r>
    <r>
      <rPr>
        <u/>
        <sz val="8"/>
        <color theme="1"/>
        <rFont val="Tahoma"/>
        <family val="2"/>
      </rPr>
      <t>7688442.200</t>
    </r>
  </si>
  <si>
    <r>
      <t xml:space="preserve">T </t>
    </r>
    <r>
      <rPr>
        <u/>
        <sz val="8"/>
        <color theme="1"/>
        <rFont val="Tahoma"/>
        <family val="2"/>
      </rPr>
      <t>6862374.400</t>
    </r>
  </si>
  <si>
    <r>
      <t xml:space="preserve">TM </t>
    </r>
    <r>
      <rPr>
        <u/>
        <sz val="8"/>
        <color theme="1"/>
        <rFont val="Tahoma"/>
        <family val="2"/>
      </rPr>
      <t>7633902.600</t>
    </r>
  </si>
  <si>
    <r>
      <t xml:space="preserve">T </t>
    </r>
    <r>
      <rPr>
        <u/>
        <sz val="8"/>
        <color theme="1"/>
        <rFont val="Tahoma"/>
        <family val="2"/>
      </rPr>
      <t>6858295.900</t>
    </r>
  </si>
  <si>
    <r>
      <t xml:space="preserve">TM </t>
    </r>
    <r>
      <rPr>
        <u/>
        <sz val="8"/>
        <color rgb="FF0000FF"/>
        <rFont val="Tahoma"/>
        <family val="2"/>
      </rPr>
      <t>7690566.100</t>
    </r>
  </si>
  <si>
    <r>
      <t xml:space="preserve">T </t>
    </r>
    <r>
      <rPr>
        <u/>
        <sz val="8"/>
        <color rgb="FF0000FF"/>
        <rFont val="Tahoma"/>
        <family val="2"/>
      </rPr>
      <t>6883583.100</t>
    </r>
  </si>
  <si>
    <r>
      <t xml:space="preserve">TM </t>
    </r>
    <r>
      <rPr>
        <u/>
        <sz val="8"/>
        <color rgb="FF0000FF"/>
        <rFont val="Tahoma"/>
        <family val="2"/>
      </rPr>
      <t>57754.700</t>
    </r>
  </si>
  <si>
    <r>
      <t xml:space="preserve">T </t>
    </r>
    <r>
      <rPr>
        <u/>
        <sz val="8"/>
        <color rgb="FF0000FF"/>
        <rFont val="Tahoma"/>
        <family val="2"/>
      </rPr>
      <t>40318.272</t>
    </r>
  </si>
  <si>
    <r>
      <t xml:space="preserve">TM </t>
    </r>
    <r>
      <rPr>
        <u/>
        <sz val="8"/>
        <color rgb="FF0000FF"/>
        <rFont val="Tahoma"/>
        <family val="2"/>
      </rPr>
      <t>0.751</t>
    </r>
  </si>
  <si>
    <r>
      <t xml:space="preserve">T </t>
    </r>
    <r>
      <rPr>
        <u/>
        <sz val="8"/>
        <color theme="1"/>
        <rFont val="Tahoma"/>
        <family val="2"/>
      </rPr>
      <t>8788981.600</t>
    </r>
  </si>
  <si>
    <r>
      <t xml:space="preserve">T </t>
    </r>
    <r>
      <rPr>
        <u/>
        <sz val="8"/>
        <color theme="1"/>
        <rFont val="Tahoma"/>
        <family val="2"/>
      </rPr>
      <t>8764593.300</t>
    </r>
  </si>
  <si>
    <r>
      <t xml:space="preserve">T </t>
    </r>
    <r>
      <rPr>
        <u/>
        <sz val="8"/>
        <color theme="1"/>
        <rFont val="Tahoma"/>
        <family val="2"/>
      </rPr>
      <t>8712950.400</t>
    </r>
  </si>
  <si>
    <r>
      <t xml:space="preserve">T </t>
    </r>
    <r>
      <rPr>
        <u/>
        <sz val="8"/>
        <color rgb="FF0000FF"/>
        <rFont val="Tahoma"/>
        <family val="2"/>
      </rPr>
      <t>8755508.400</t>
    </r>
  </si>
  <si>
    <r>
      <t xml:space="preserve">T </t>
    </r>
    <r>
      <rPr>
        <u/>
        <sz val="8"/>
        <color rgb="FF0000FF"/>
        <rFont val="Tahoma"/>
        <family val="2"/>
      </rPr>
      <t>38821.250</t>
    </r>
  </si>
  <si>
    <r>
      <t xml:space="preserve">T </t>
    </r>
    <r>
      <rPr>
        <u/>
        <sz val="8"/>
        <color theme="1"/>
        <rFont val="Tahoma"/>
        <family val="2"/>
      </rPr>
      <t>9066357.300</t>
    </r>
  </si>
  <si>
    <r>
      <t xml:space="preserve">T </t>
    </r>
    <r>
      <rPr>
        <u/>
        <sz val="8"/>
        <color theme="1"/>
        <rFont val="Tahoma"/>
        <family val="2"/>
      </rPr>
      <t>9017675.500</t>
    </r>
  </si>
  <si>
    <r>
      <t xml:space="preserve">T </t>
    </r>
    <r>
      <rPr>
        <u/>
        <sz val="8"/>
        <color theme="1"/>
        <rFont val="Tahoma"/>
        <family val="2"/>
      </rPr>
      <t>8989263.100</t>
    </r>
  </si>
  <si>
    <r>
      <t xml:space="preserve">T </t>
    </r>
    <r>
      <rPr>
        <u/>
        <sz val="8"/>
        <color rgb="FF0000FF"/>
        <rFont val="Tahoma"/>
        <family val="2"/>
      </rPr>
      <t>9024432.000</t>
    </r>
  </si>
  <si>
    <r>
      <t xml:space="preserve">T </t>
    </r>
    <r>
      <rPr>
        <u/>
        <sz val="8"/>
        <color rgb="FF0000FF"/>
        <rFont val="Tahoma"/>
        <family val="2"/>
      </rPr>
      <t>38988.698</t>
    </r>
  </si>
  <si>
    <r>
      <t xml:space="preserve">T </t>
    </r>
    <r>
      <rPr>
        <u/>
        <sz val="8"/>
        <color theme="1"/>
        <rFont val="Tahoma"/>
        <family val="2"/>
      </rPr>
      <t>2625381.800</t>
    </r>
  </si>
  <si>
    <r>
      <t xml:space="preserve">T </t>
    </r>
    <r>
      <rPr>
        <u/>
        <sz val="8"/>
        <color theme="1"/>
        <rFont val="Tahoma"/>
        <family val="2"/>
      </rPr>
      <t>44137651.000</t>
    </r>
  </si>
  <si>
    <r>
      <t xml:space="preserve">T </t>
    </r>
    <r>
      <rPr>
        <u/>
        <sz val="8"/>
        <color theme="1"/>
        <rFont val="Tahoma"/>
        <family val="2"/>
      </rPr>
      <t>6870217.800</t>
    </r>
  </si>
  <si>
    <r>
      <t xml:space="preserve">TM </t>
    </r>
    <r>
      <rPr>
        <u/>
        <sz val="8"/>
        <color theme="1"/>
        <rFont val="Tahoma"/>
        <family val="2"/>
      </rPr>
      <t>381517600.000</t>
    </r>
  </si>
  <si>
    <r>
      <t xml:space="preserve">M </t>
    </r>
    <r>
      <rPr>
        <u/>
        <sz val="8"/>
        <color theme="1"/>
        <rFont val="Tahoma"/>
        <family val="2"/>
      </rPr>
      <t>47962.145</t>
    </r>
  </si>
  <si>
    <r>
      <t xml:space="preserve">T </t>
    </r>
    <r>
      <rPr>
        <u/>
        <sz val="8"/>
        <color theme="1"/>
        <rFont val="Tahoma"/>
        <family val="2"/>
      </rPr>
      <t>2844655.500</t>
    </r>
  </si>
  <si>
    <r>
      <t xml:space="preserve">T </t>
    </r>
    <r>
      <rPr>
        <u/>
        <sz val="8"/>
        <color theme="1"/>
        <rFont val="Tahoma"/>
        <family val="2"/>
      </rPr>
      <t>2527588.900</t>
    </r>
  </si>
  <si>
    <r>
      <t xml:space="preserve">T </t>
    </r>
    <r>
      <rPr>
        <u/>
        <sz val="8"/>
        <color theme="1"/>
        <rFont val="Tahoma"/>
        <family val="2"/>
      </rPr>
      <t>2200047.000</t>
    </r>
  </si>
  <si>
    <r>
      <t xml:space="preserve">T </t>
    </r>
    <r>
      <rPr>
        <u/>
        <sz val="8"/>
        <color theme="1"/>
        <rFont val="Tahoma"/>
        <family val="2"/>
      </rPr>
      <t>2797945.800</t>
    </r>
  </si>
  <si>
    <r>
      <t xml:space="preserve">T </t>
    </r>
    <r>
      <rPr>
        <u/>
        <sz val="8"/>
        <color theme="1"/>
        <rFont val="Tahoma"/>
        <family val="2"/>
      </rPr>
      <t>44073639.000</t>
    </r>
  </si>
  <si>
    <r>
      <t xml:space="preserve">T </t>
    </r>
    <r>
      <rPr>
        <u/>
        <sz val="8"/>
        <color theme="1"/>
        <rFont val="Tahoma"/>
        <family val="2"/>
      </rPr>
      <t>6862195.900</t>
    </r>
  </si>
  <si>
    <r>
      <t xml:space="preserve">TM </t>
    </r>
    <r>
      <rPr>
        <u/>
        <sz val="8"/>
        <color theme="1"/>
        <rFont val="Tahoma"/>
        <family val="2"/>
      </rPr>
      <t>383584900.000</t>
    </r>
  </si>
  <si>
    <r>
      <t xml:space="preserve">M </t>
    </r>
    <r>
      <rPr>
        <u/>
        <sz val="8"/>
        <color theme="1"/>
        <rFont val="Tahoma"/>
        <family val="2"/>
      </rPr>
      <t>47646.422</t>
    </r>
  </si>
  <si>
    <r>
      <t xml:space="preserve">T </t>
    </r>
    <r>
      <rPr>
        <u/>
        <sz val="8"/>
        <color theme="1"/>
        <rFont val="Tahoma"/>
        <family val="2"/>
      </rPr>
      <t>2856729.000</t>
    </r>
  </si>
  <si>
    <r>
      <t xml:space="preserve">T </t>
    </r>
    <r>
      <rPr>
        <u/>
        <sz val="8"/>
        <color theme="1"/>
        <rFont val="Tahoma"/>
        <family val="2"/>
      </rPr>
      <t>2531211.000</t>
    </r>
  </si>
  <si>
    <r>
      <t xml:space="preserve">T </t>
    </r>
    <r>
      <rPr>
        <u/>
        <sz val="8"/>
        <color theme="1"/>
        <rFont val="Tahoma"/>
        <family val="2"/>
      </rPr>
      <t>2201595.700</t>
    </r>
  </si>
  <si>
    <r>
      <t xml:space="preserve">T </t>
    </r>
    <r>
      <rPr>
        <u/>
        <sz val="8"/>
        <color theme="1"/>
        <rFont val="Tahoma"/>
        <family val="2"/>
      </rPr>
      <t>2551731.200</t>
    </r>
  </si>
  <si>
    <r>
      <t xml:space="preserve">T </t>
    </r>
    <r>
      <rPr>
        <u/>
        <sz val="8"/>
        <color theme="1"/>
        <rFont val="Tahoma"/>
        <family val="2"/>
      </rPr>
      <t>44314525.000</t>
    </r>
  </si>
  <si>
    <r>
      <t xml:space="preserve">T </t>
    </r>
    <r>
      <rPr>
        <u/>
        <sz val="8"/>
        <color theme="1"/>
        <rFont val="Tahoma"/>
        <family val="2"/>
      </rPr>
      <t>6931513.800</t>
    </r>
  </si>
  <si>
    <r>
      <t xml:space="preserve">TM </t>
    </r>
    <r>
      <rPr>
        <u/>
        <sz val="8"/>
        <color theme="1"/>
        <rFont val="Tahoma"/>
        <family val="2"/>
      </rPr>
      <t>385112730.000</t>
    </r>
  </si>
  <si>
    <r>
      <t xml:space="preserve">M </t>
    </r>
    <r>
      <rPr>
        <u/>
        <sz val="8"/>
        <color theme="1"/>
        <rFont val="Tahoma"/>
        <family val="2"/>
      </rPr>
      <t>48552.510</t>
    </r>
  </si>
  <si>
    <r>
      <t xml:space="preserve">T </t>
    </r>
    <r>
      <rPr>
        <u/>
        <sz val="8"/>
        <color theme="1"/>
        <rFont val="Tahoma"/>
        <family val="2"/>
      </rPr>
      <t>2853335.200</t>
    </r>
  </si>
  <si>
    <r>
      <t xml:space="preserve">T </t>
    </r>
    <r>
      <rPr>
        <u/>
        <sz val="8"/>
        <color theme="1"/>
        <rFont val="Tahoma"/>
        <family val="2"/>
      </rPr>
      <t>2650910.600</t>
    </r>
  </si>
  <si>
    <r>
      <t xml:space="preserve">T </t>
    </r>
    <r>
      <rPr>
        <u/>
        <sz val="8"/>
        <color theme="1"/>
        <rFont val="Tahoma"/>
        <family val="2"/>
      </rPr>
      <t>2214715.600</t>
    </r>
  </si>
  <si>
    <r>
      <t xml:space="preserve">T </t>
    </r>
    <r>
      <rPr>
        <u/>
        <sz val="8"/>
        <color rgb="FF0000FF"/>
        <rFont val="Tahoma"/>
        <family val="2"/>
      </rPr>
      <t>2658352.900</t>
    </r>
  </si>
  <si>
    <r>
      <t xml:space="preserve">T </t>
    </r>
    <r>
      <rPr>
        <u/>
        <sz val="8"/>
        <color rgb="FF0000FF"/>
        <rFont val="Tahoma"/>
        <family val="2"/>
      </rPr>
      <t>44175272.000</t>
    </r>
  </si>
  <si>
    <r>
      <t xml:space="preserve">T </t>
    </r>
    <r>
      <rPr>
        <u/>
        <sz val="8"/>
        <color rgb="FF0000FF"/>
        <rFont val="Tahoma"/>
        <family val="2"/>
      </rPr>
      <t>6887975.800</t>
    </r>
  </si>
  <si>
    <r>
      <t xml:space="preserve">TM </t>
    </r>
    <r>
      <rPr>
        <u/>
        <sz val="8"/>
        <color rgb="FF0000FF"/>
        <rFont val="Tahoma"/>
        <family val="2"/>
      </rPr>
      <t>383405080.000</t>
    </r>
  </si>
  <si>
    <r>
      <t xml:space="preserve">M </t>
    </r>
    <r>
      <rPr>
        <u/>
        <sz val="8"/>
        <color rgb="FF0000FF"/>
        <rFont val="Tahoma"/>
        <family val="2"/>
      </rPr>
      <t>48053.693</t>
    </r>
  </si>
  <si>
    <r>
      <t xml:space="preserve">T </t>
    </r>
    <r>
      <rPr>
        <u/>
        <sz val="8"/>
        <color rgb="FF0000FF"/>
        <rFont val="Tahoma"/>
        <family val="2"/>
      </rPr>
      <t>2851573.200</t>
    </r>
  </si>
  <si>
    <r>
      <t xml:space="preserve">T </t>
    </r>
    <r>
      <rPr>
        <u/>
        <sz val="8"/>
        <color rgb="FF0000FF"/>
        <rFont val="Tahoma"/>
        <family val="2"/>
      </rPr>
      <t>2569903.500</t>
    </r>
  </si>
  <si>
    <r>
      <t xml:space="preserve">T </t>
    </r>
    <r>
      <rPr>
        <u/>
        <sz val="8"/>
        <color rgb="FF0000FF"/>
        <rFont val="Tahoma"/>
        <family val="2"/>
      </rPr>
      <t>2205452.800</t>
    </r>
  </si>
  <si>
    <r>
      <t xml:space="preserve">T </t>
    </r>
    <r>
      <rPr>
        <u/>
        <sz val="8"/>
        <color rgb="FF0000FF"/>
        <rFont val="Tahoma"/>
        <family val="2"/>
      </rPr>
      <t>126375.370</t>
    </r>
  </si>
  <si>
    <r>
      <t xml:space="preserve">T </t>
    </r>
    <r>
      <rPr>
        <u/>
        <sz val="8"/>
        <color rgb="FF0000FF"/>
        <rFont val="Tahoma"/>
        <family val="2"/>
      </rPr>
      <t>124772.130</t>
    </r>
  </si>
  <si>
    <r>
      <t xml:space="preserve">T </t>
    </r>
    <r>
      <rPr>
        <u/>
        <sz val="8"/>
        <color rgb="FF0000FF"/>
        <rFont val="Tahoma"/>
        <family val="2"/>
      </rPr>
      <t>37917.685</t>
    </r>
  </si>
  <si>
    <r>
      <t xml:space="preserve">TM </t>
    </r>
    <r>
      <rPr>
        <u/>
        <sz val="8"/>
        <color rgb="FF0000FF"/>
        <rFont val="Tahoma"/>
        <family val="2"/>
      </rPr>
      <t>1804298.200</t>
    </r>
  </si>
  <si>
    <r>
      <t xml:space="preserve">M </t>
    </r>
    <r>
      <rPr>
        <u/>
        <sz val="8"/>
        <color rgb="FF0000FF"/>
        <rFont val="Tahoma"/>
        <family val="2"/>
      </rPr>
      <t>459.929</t>
    </r>
  </si>
  <si>
    <r>
      <t xml:space="preserve">T </t>
    </r>
    <r>
      <rPr>
        <u/>
        <sz val="8"/>
        <color rgb="FF0000FF"/>
        <rFont val="Tahoma"/>
        <family val="2"/>
      </rPr>
      <t>6226.628</t>
    </r>
  </si>
  <si>
    <r>
      <t xml:space="preserve">T </t>
    </r>
    <r>
      <rPr>
        <u/>
        <sz val="8"/>
        <color rgb="FF0000FF"/>
        <rFont val="Tahoma"/>
        <family val="2"/>
      </rPr>
      <t>70177.576</t>
    </r>
  </si>
  <si>
    <r>
      <t xml:space="preserve">T </t>
    </r>
    <r>
      <rPr>
        <u/>
        <sz val="8"/>
        <color rgb="FF0000FF"/>
        <rFont val="Tahoma"/>
        <family val="2"/>
      </rPr>
      <t>8059.091</t>
    </r>
  </si>
  <si>
    <r>
      <t xml:space="preserve">T </t>
    </r>
    <r>
      <rPr>
        <u/>
        <sz val="8"/>
        <color rgb="FF0000FF"/>
        <rFont val="Tahoma"/>
        <family val="2"/>
      </rPr>
      <t>4.754</t>
    </r>
  </si>
  <si>
    <r>
      <t xml:space="preserve">TM </t>
    </r>
    <r>
      <rPr>
        <u/>
        <sz val="8"/>
        <color rgb="FF0000FF"/>
        <rFont val="Tahoma"/>
        <family val="2"/>
      </rPr>
      <t>0.471</t>
    </r>
  </si>
  <si>
    <r>
      <t xml:space="preserve">M </t>
    </r>
    <r>
      <rPr>
        <u/>
        <sz val="8"/>
        <color rgb="FF0000FF"/>
        <rFont val="Tahoma"/>
        <family val="2"/>
      </rPr>
      <t>0.957</t>
    </r>
  </si>
  <si>
    <r>
      <t xml:space="preserve">T </t>
    </r>
    <r>
      <rPr>
        <u/>
        <sz val="8"/>
        <color rgb="FF0000FF"/>
        <rFont val="Tahoma"/>
        <family val="2"/>
      </rPr>
      <t>2.731</t>
    </r>
  </si>
  <si>
    <r>
      <t xml:space="preserve">TM </t>
    </r>
    <r>
      <rPr>
        <u/>
        <sz val="8"/>
        <color theme="1"/>
        <rFont val="Tahoma"/>
        <family val="2"/>
      </rPr>
      <t>6628658.900</t>
    </r>
  </si>
  <si>
    <r>
      <t xml:space="preserve">T </t>
    </r>
    <r>
      <rPr>
        <u/>
        <sz val="8"/>
        <color theme="1"/>
        <rFont val="Tahoma"/>
        <family val="2"/>
      </rPr>
      <t>6782355.800</t>
    </r>
  </si>
  <si>
    <r>
      <t xml:space="preserve">TM </t>
    </r>
    <r>
      <rPr>
        <u/>
        <sz val="8"/>
        <color theme="1"/>
        <rFont val="Tahoma"/>
        <family val="2"/>
      </rPr>
      <t>6578733.200</t>
    </r>
  </si>
  <si>
    <r>
      <t xml:space="preserve">T </t>
    </r>
    <r>
      <rPr>
        <u/>
        <sz val="8"/>
        <color theme="1"/>
        <rFont val="Tahoma"/>
        <family val="2"/>
      </rPr>
      <t>6766185.000</t>
    </r>
  </si>
  <si>
    <r>
      <t xml:space="preserve">TM </t>
    </r>
    <r>
      <rPr>
        <u/>
        <sz val="8"/>
        <color theme="1"/>
        <rFont val="Tahoma"/>
        <family val="2"/>
      </rPr>
      <t>6651193.900</t>
    </r>
  </si>
  <si>
    <r>
      <t xml:space="preserve">T </t>
    </r>
    <r>
      <rPr>
        <u/>
        <sz val="8"/>
        <color theme="1"/>
        <rFont val="Tahoma"/>
        <family val="2"/>
      </rPr>
      <t>6745157.200</t>
    </r>
  </si>
  <si>
    <r>
      <t xml:space="preserve">TM </t>
    </r>
    <r>
      <rPr>
        <u/>
        <sz val="8"/>
        <color rgb="FF0000FF"/>
        <rFont val="Tahoma"/>
        <family val="2"/>
      </rPr>
      <t>6619528.700</t>
    </r>
  </si>
  <si>
    <r>
      <t xml:space="preserve">T </t>
    </r>
    <r>
      <rPr>
        <u/>
        <sz val="8"/>
        <color rgb="FF0000FF"/>
        <rFont val="Tahoma"/>
        <family val="2"/>
      </rPr>
      <t>6764566.000</t>
    </r>
  </si>
  <si>
    <r>
      <t xml:space="preserve">TM </t>
    </r>
    <r>
      <rPr>
        <u/>
        <sz val="8"/>
        <color rgb="FF0000FF"/>
        <rFont val="Tahoma"/>
        <family val="2"/>
      </rPr>
      <t>37083.128</t>
    </r>
  </si>
  <si>
    <r>
      <t xml:space="preserve">T </t>
    </r>
    <r>
      <rPr>
        <u/>
        <sz val="8"/>
        <color rgb="FF0000FF"/>
        <rFont val="Tahoma"/>
        <family val="2"/>
      </rPr>
      <t>18652.103</t>
    </r>
  </si>
  <si>
    <r>
      <t xml:space="preserve">TM </t>
    </r>
    <r>
      <rPr>
        <u/>
        <sz val="8"/>
        <color rgb="FF0000FF"/>
        <rFont val="Tahoma"/>
        <family val="2"/>
      </rPr>
      <t>0.560</t>
    </r>
  </si>
  <si>
    <r>
      <t xml:space="preserve">T </t>
    </r>
    <r>
      <rPr>
        <u/>
        <sz val="8"/>
        <color theme="1"/>
        <rFont val="Tahoma"/>
        <family val="2"/>
      </rPr>
      <t>8648441.000</t>
    </r>
  </si>
  <si>
    <r>
      <t xml:space="preserve">T </t>
    </r>
    <r>
      <rPr>
        <u/>
        <sz val="8"/>
        <color theme="1"/>
        <rFont val="Tahoma"/>
        <family val="2"/>
      </rPr>
      <t>8685107.900</t>
    </r>
  </si>
  <si>
    <r>
      <t xml:space="preserve">T </t>
    </r>
    <r>
      <rPr>
        <u/>
        <sz val="8"/>
        <color theme="1"/>
        <rFont val="Tahoma"/>
        <family val="2"/>
      </rPr>
      <t>8626444.000</t>
    </r>
  </si>
  <si>
    <r>
      <t xml:space="preserve">T </t>
    </r>
    <r>
      <rPr>
        <u/>
        <sz val="8"/>
        <color rgb="FF0000FF"/>
        <rFont val="Tahoma"/>
        <family val="2"/>
      </rPr>
      <t>8653331.000</t>
    </r>
  </si>
  <si>
    <r>
      <t xml:space="preserve">T </t>
    </r>
    <r>
      <rPr>
        <u/>
        <sz val="8"/>
        <color rgb="FF0000FF"/>
        <rFont val="Tahoma"/>
        <family val="2"/>
      </rPr>
      <t>29636.111</t>
    </r>
  </si>
  <si>
    <r>
      <t xml:space="preserve">T </t>
    </r>
    <r>
      <rPr>
        <u/>
        <sz val="8"/>
        <color theme="1"/>
        <rFont val="Tahoma"/>
        <family val="2"/>
      </rPr>
      <t>8965812.100</t>
    </r>
  </si>
  <si>
    <r>
      <t xml:space="preserve">T </t>
    </r>
    <r>
      <rPr>
        <u/>
        <sz val="8"/>
        <color theme="1"/>
        <rFont val="Tahoma"/>
        <family val="2"/>
      </rPr>
      <t>8982485.100</t>
    </r>
  </si>
  <si>
    <r>
      <t xml:space="preserve">T </t>
    </r>
    <r>
      <rPr>
        <u/>
        <sz val="8"/>
        <color theme="1"/>
        <rFont val="Tahoma"/>
        <family val="2"/>
      </rPr>
      <t>9015812.700</t>
    </r>
  </si>
  <si>
    <r>
      <t xml:space="preserve">T </t>
    </r>
    <r>
      <rPr>
        <u/>
        <sz val="8"/>
        <color rgb="FF0000FF"/>
        <rFont val="Tahoma"/>
        <family val="2"/>
      </rPr>
      <t>8988036.600</t>
    </r>
  </si>
  <si>
    <r>
      <t xml:space="preserve">T </t>
    </r>
    <r>
      <rPr>
        <u/>
        <sz val="8"/>
        <color rgb="FF0000FF"/>
        <rFont val="Tahoma"/>
        <family val="2"/>
      </rPr>
      <t>25458.389</t>
    </r>
  </si>
  <si>
    <r>
      <t xml:space="preserve">T </t>
    </r>
    <r>
      <rPr>
        <u/>
        <sz val="8"/>
        <color theme="1"/>
        <rFont val="Tahoma"/>
        <family val="2"/>
      </rPr>
      <t>2842972.300</t>
    </r>
  </si>
  <si>
    <r>
      <t xml:space="preserve">T </t>
    </r>
    <r>
      <rPr>
        <u/>
        <sz val="8"/>
        <color theme="1"/>
        <rFont val="Tahoma"/>
        <family val="2"/>
      </rPr>
      <t>32308938.000</t>
    </r>
  </si>
  <si>
    <r>
      <t xml:space="preserve">T </t>
    </r>
    <r>
      <rPr>
        <u/>
        <sz val="8"/>
        <color theme="1"/>
        <rFont val="Tahoma"/>
        <family val="2"/>
      </rPr>
      <t>4983930.700</t>
    </r>
  </si>
  <si>
    <r>
      <t xml:space="preserve">T </t>
    </r>
    <r>
      <rPr>
        <u/>
        <sz val="8"/>
        <color theme="1"/>
        <rFont val="Tahoma"/>
        <family val="2"/>
      </rPr>
      <t>1641669.500</t>
    </r>
  </si>
  <si>
    <r>
      <t xml:space="preserve">TM </t>
    </r>
    <r>
      <rPr>
        <u/>
        <sz val="8"/>
        <color theme="1"/>
        <rFont val="Tahoma"/>
        <family val="2"/>
      </rPr>
      <t>443282050.000</t>
    </r>
  </si>
  <si>
    <r>
      <t xml:space="preserve">M </t>
    </r>
    <r>
      <rPr>
        <u/>
        <sz val="8"/>
        <color theme="1"/>
        <rFont val="Tahoma"/>
        <family val="2"/>
      </rPr>
      <t>40345.028</t>
    </r>
  </si>
  <si>
    <r>
      <t xml:space="preserve">T </t>
    </r>
    <r>
      <rPr>
        <u/>
        <sz val="8"/>
        <color theme="1"/>
        <rFont val="Tahoma"/>
        <family val="2"/>
      </rPr>
      <t>2845717.500</t>
    </r>
  </si>
  <si>
    <r>
      <t xml:space="preserve">T </t>
    </r>
    <r>
      <rPr>
        <u/>
        <sz val="8"/>
        <color theme="1"/>
        <rFont val="Tahoma"/>
        <family val="2"/>
      </rPr>
      <t>2142693.700</t>
    </r>
  </si>
  <si>
    <r>
      <t xml:space="preserve">T </t>
    </r>
    <r>
      <rPr>
        <u/>
        <sz val="8"/>
        <color theme="1"/>
        <rFont val="Tahoma"/>
        <family val="2"/>
      </rPr>
      <t>3138331.400</t>
    </r>
  </si>
  <si>
    <r>
      <t xml:space="preserve">T </t>
    </r>
    <r>
      <rPr>
        <u/>
        <sz val="8"/>
        <color theme="1"/>
        <rFont val="Tahoma"/>
        <family val="2"/>
      </rPr>
      <t>2878069.000</t>
    </r>
  </si>
  <si>
    <r>
      <t xml:space="preserve">T </t>
    </r>
    <r>
      <rPr>
        <u/>
        <sz val="8"/>
        <color theme="1"/>
        <rFont val="Tahoma"/>
        <family val="2"/>
      </rPr>
      <t>32588736.000</t>
    </r>
  </si>
  <si>
    <r>
      <t xml:space="preserve">T </t>
    </r>
    <r>
      <rPr>
        <u/>
        <sz val="8"/>
        <color theme="1"/>
        <rFont val="Tahoma"/>
        <family val="2"/>
      </rPr>
      <t>4997752.500</t>
    </r>
  </si>
  <si>
    <r>
      <t xml:space="preserve">T </t>
    </r>
    <r>
      <rPr>
        <u/>
        <sz val="8"/>
        <color theme="1"/>
        <rFont val="Tahoma"/>
        <family val="2"/>
      </rPr>
      <t>1640504.500</t>
    </r>
  </si>
  <si>
    <r>
      <t xml:space="preserve">TM </t>
    </r>
    <r>
      <rPr>
        <u/>
        <sz val="8"/>
        <color theme="1"/>
        <rFont val="Tahoma"/>
        <family val="2"/>
      </rPr>
      <t>444050670.000</t>
    </r>
  </si>
  <si>
    <r>
      <t xml:space="preserve">M </t>
    </r>
    <r>
      <rPr>
        <u/>
        <sz val="8"/>
        <color theme="1"/>
        <rFont val="Tahoma"/>
        <family val="2"/>
      </rPr>
      <t>40775.865</t>
    </r>
  </si>
  <si>
    <r>
      <t xml:space="preserve">T </t>
    </r>
    <r>
      <rPr>
        <u/>
        <sz val="8"/>
        <color theme="1"/>
        <rFont val="Tahoma"/>
        <family val="2"/>
      </rPr>
      <t>2864902.100</t>
    </r>
  </si>
  <si>
    <r>
      <t xml:space="preserve">T </t>
    </r>
    <r>
      <rPr>
        <u/>
        <sz val="8"/>
        <color theme="1"/>
        <rFont val="Tahoma"/>
        <family val="2"/>
      </rPr>
      <t>2142667.800</t>
    </r>
  </si>
  <si>
    <r>
      <t xml:space="preserve">T </t>
    </r>
    <r>
      <rPr>
        <u/>
        <sz val="8"/>
        <color theme="1"/>
        <rFont val="Tahoma"/>
        <family val="2"/>
      </rPr>
      <t>3120227.400</t>
    </r>
  </si>
  <si>
    <r>
      <t xml:space="preserve">T </t>
    </r>
    <r>
      <rPr>
        <u/>
        <sz val="8"/>
        <color theme="1"/>
        <rFont val="Tahoma"/>
        <family val="2"/>
      </rPr>
      <t>2866586.400</t>
    </r>
  </si>
  <si>
    <r>
      <t xml:space="preserve">T </t>
    </r>
    <r>
      <rPr>
        <u/>
        <sz val="8"/>
        <color theme="1"/>
        <rFont val="Tahoma"/>
        <family val="2"/>
      </rPr>
      <t>32635207.000</t>
    </r>
  </si>
  <si>
    <r>
      <t xml:space="preserve">T </t>
    </r>
    <r>
      <rPr>
        <u/>
        <sz val="8"/>
        <color theme="1"/>
        <rFont val="Tahoma"/>
        <family val="2"/>
      </rPr>
      <t>4955797.400</t>
    </r>
  </si>
  <si>
    <r>
      <t xml:space="preserve">T </t>
    </r>
    <r>
      <rPr>
        <u/>
        <sz val="8"/>
        <color theme="1"/>
        <rFont val="Tahoma"/>
        <family val="2"/>
      </rPr>
      <t>1645140.800</t>
    </r>
  </si>
  <si>
    <r>
      <t xml:space="preserve">TM </t>
    </r>
    <r>
      <rPr>
        <u/>
        <sz val="8"/>
        <color theme="1"/>
        <rFont val="Tahoma"/>
        <family val="2"/>
      </rPr>
      <t>443628900.000</t>
    </r>
  </si>
  <si>
    <r>
      <t xml:space="preserve">M </t>
    </r>
    <r>
      <rPr>
        <u/>
        <sz val="8"/>
        <color theme="1"/>
        <rFont val="Tahoma"/>
        <family val="2"/>
      </rPr>
      <t>41333.963</t>
    </r>
  </si>
  <si>
    <r>
      <t xml:space="preserve">T </t>
    </r>
    <r>
      <rPr>
        <u/>
        <sz val="8"/>
        <color theme="1"/>
        <rFont val="Tahoma"/>
        <family val="2"/>
      </rPr>
      <t>2853646.500</t>
    </r>
  </si>
  <si>
    <r>
      <t xml:space="preserve">T </t>
    </r>
    <r>
      <rPr>
        <u/>
        <sz val="8"/>
        <color theme="1"/>
        <rFont val="Tahoma"/>
        <family val="2"/>
      </rPr>
      <t>2159441.300</t>
    </r>
  </si>
  <si>
    <r>
      <t xml:space="preserve">T </t>
    </r>
    <r>
      <rPr>
        <u/>
        <sz val="8"/>
        <color theme="1"/>
        <rFont val="Tahoma"/>
        <family val="2"/>
      </rPr>
      <t>3128694.500</t>
    </r>
  </si>
  <si>
    <r>
      <t xml:space="preserve">T </t>
    </r>
    <r>
      <rPr>
        <u/>
        <sz val="8"/>
        <color rgb="FF0000FF"/>
        <rFont val="Tahoma"/>
        <family val="2"/>
      </rPr>
      <t>2862542.600</t>
    </r>
  </si>
  <si>
    <r>
      <t xml:space="preserve">T </t>
    </r>
    <r>
      <rPr>
        <u/>
        <sz val="8"/>
        <color rgb="FF0000FF"/>
        <rFont val="Tahoma"/>
        <family val="2"/>
      </rPr>
      <t>32510960.000</t>
    </r>
  </si>
  <si>
    <r>
      <t xml:space="preserve">T </t>
    </r>
    <r>
      <rPr>
        <u/>
        <sz val="8"/>
        <color rgb="FF0000FF"/>
        <rFont val="Tahoma"/>
        <family val="2"/>
      </rPr>
      <t>4979160.200</t>
    </r>
  </si>
  <si>
    <r>
      <t xml:space="preserve">T </t>
    </r>
    <r>
      <rPr>
        <u/>
        <sz val="8"/>
        <color rgb="FF0000FF"/>
        <rFont val="Tahoma"/>
        <family val="2"/>
      </rPr>
      <t>1642438.300</t>
    </r>
  </si>
  <si>
    <r>
      <t xml:space="preserve">TM </t>
    </r>
    <r>
      <rPr>
        <u/>
        <sz val="8"/>
        <color rgb="FF0000FF"/>
        <rFont val="Tahoma"/>
        <family val="2"/>
      </rPr>
      <t>443653870.000</t>
    </r>
  </si>
  <si>
    <r>
      <t xml:space="preserve">M </t>
    </r>
    <r>
      <rPr>
        <u/>
        <sz val="8"/>
        <color rgb="FF0000FF"/>
        <rFont val="Tahoma"/>
        <family val="2"/>
      </rPr>
      <t>40818.285</t>
    </r>
  </si>
  <si>
    <r>
      <t xml:space="preserve">T </t>
    </r>
    <r>
      <rPr>
        <u/>
        <sz val="8"/>
        <color rgb="FF0000FF"/>
        <rFont val="Tahoma"/>
        <family val="2"/>
      </rPr>
      <t>2854755.400</t>
    </r>
  </si>
  <si>
    <r>
      <t xml:space="preserve">T </t>
    </r>
    <r>
      <rPr>
        <u/>
        <sz val="8"/>
        <color rgb="FF0000FF"/>
        <rFont val="Tahoma"/>
        <family val="2"/>
      </rPr>
      <t>2148267.600</t>
    </r>
  </si>
  <si>
    <r>
      <t xml:space="preserve">T </t>
    </r>
    <r>
      <rPr>
        <u/>
        <sz val="8"/>
        <color rgb="FF0000FF"/>
        <rFont val="Tahoma"/>
        <family val="2"/>
      </rPr>
      <t>3129084.400</t>
    </r>
  </si>
  <si>
    <r>
      <t xml:space="preserve">T </t>
    </r>
    <r>
      <rPr>
        <u/>
        <sz val="8"/>
        <color rgb="FF0000FF"/>
        <rFont val="Tahoma"/>
        <family val="2"/>
      </rPr>
      <t>17894.425</t>
    </r>
  </si>
  <si>
    <r>
      <t xml:space="preserve">T </t>
    </r>
    <r>
      <rPr>
        <u/>
        <sz val="8"/>
        <color rgb="FF0000FF"/>
        <rFont val="Tahoma"/>
        <family val="2"/>
      </rPr>
      <t>176492.870</t>
    </r>
  </si>
  <si>
    <r>
      <t xml:space="preserve">T </t>
    </r>
    <r>
      <rPr>
        <u/>
        <sz val="8"/>
        <color rgb="FF0000FF"/>
        <rFont val="Tahoma"/>
        <family val="2"/>
      </rPr>
      <t>21380.482</t>
    </r>
  </si>
  <si>
    <r>
      <t xml:space="preserve">T </t>
    </r>
    <r>
      <rPr>
        <u/>
        <sz val="8"/>
        <color rgb="FF0000FF"/>
        <rFont val="Tahoma"/>
        <family val="2"/>
      </rPr>
      <t>2411.827</t>
    </r>
  </si>
  <si>
    <r>
      <t xml:space="preserve">TM </t>
    </r>
    <r>
      <rPr>
        <u/>
        <sz val="8"/>
        <color rgb="FF0000FF"/>
        <rFont val="Tahoma"/>
        <family val="2"/>
      </rPr>
      <t>384917.380</t>
    </r>
  </si>
  <si>
    <r>
      <t xml:space="preserve">M </t>
    </r>
    <r>
      <rPr>
        <u/>
        <sz val="8"/>
        <color rgb="FF0000FF"/>
        <rFont val="Tahoma"/>
        <family val="2"/>
      </rPr>
      <t>495.831</t>
    </r>
  </si>
  <si>
    <r>
      <t xml:space="preserve">T </t>
    </r>
    <r>
      <rPr>
        <u/>
        <sz val="8"/>
        <color rgb="FF0000FF"/>
        <rFont val="Tahoma"/>
        <family val="2"/>
      </rPr>
      <t>9640.229</t>
    </r>
  </si>
  <si>
    <r>
      <t xml:space="preserve">T </t>
    </r>
    <r>
      <rPr>
        <u/>
        <sz val="8"/>
        <color rgb="FF0000FF"/>
        <rFont val="Tahoma"/>
        <family val="2"/>
      </rPr>
      <t>9676.709</t>
    </r>
  </si>
  <si>
    <r>
      <t xml:space="preserve">T </t>
    </r>
    <r>
      <rPr>
        <u/>
        <sz val="8"/>
        <color rgb="FF0000FF"/>
        <rFont val="Tahoma"/>
        <family val="2"/>
      </rPr>
      <t>9058.306</t>
    </r>
  </si>
  <si>
    <r>
      <t xml:space="preserve">M </t>
    </r>
    <r>
      <rPr>
        <u/>
        <sz val="8"/>
        <color rgb="FF0000FF"/>
        <rFont val="Tahoma"/>
        <family val="2"/>
      </rPr>
      <t>1.215</t>
    </r>
  </si>
  <si>
    <r>
      <t xml:space="preserve">T </t>
    </r>
    <r>
      <rPr>
        <u/>
        <sz val="8"/>
        <color theme="1"/>
        <rFont val="Tahoma"/>
        <family val="2"/>
      </rPr>
      <t>3893396.100</t>
    </r>
  </si>
  <si>
    <r>
      <t xml:space="preserve">T </t>
    </r>
    <r>
      <rPr>
        <u/>
        <sz val="8"/>
        <color theme="1"/>
        <rFont val="Tahoma"/>
        <family val="2"/>
      </rPr>
      <t>6799783.800</t>
    </r>
  </si>
  <si>
    <r>
      <t xml:space="preserve">T </t>
    </r>
    <r>
      <rPr>
        <u/>
        <sz val="8"/>
        <color theme="1"/>
        <rFont val="Tahoma"/>
        <family val="2"/>
      </rPr>
      <t>3872406.400</t>
    </r>
  </si>
  <si>
    <r>
      <t xml:space="preserve">T </t>
    </r>
    <r>
      <rPr>
        <u/>
        <sz val="8"/>
        <color theme="1"/>
        <rFont val="Tahoma"/>
        <family val="2"/>
      </rPr>
      <t>6764649.300</t>
    </r>
  </si>
  <si>
    <r>
      <t xml:space="preserve">T </t>
    </r>
    <r>
      <rPr>
        <u/>
        <sz val="8"/>
        <color theme="1"/>
        <rFont val="Tahoma"/>
        <family val="2"/>
      </rPr>
      <t>3883179.500</t>
    </r>
  </si>
  <si>
    <r>
      <t xml:space="preserve">T </t>
    </r>
    <r>
      <rPr>
        <u/>
        <sz val="8"/>
        <color theme="1"/>
        <rFont val="Tahoma"/>
        <family val="2"/>
      </rPr>
      <t>6709658.400</t>
    </r>
  </si>
  <si>
    <r>
      <t xml:space="preserve">T </t>
    </r>
    <r>
      <rPr>
        <u/>
        <sz val="8"/>
        <color rgb="FF0000FF"/>
        <rFont val="Tahoma"/>
        <family val="2"/>
      </rPr>
      <t>3882994.000</t>
    </r>
  </si>
  <si>
    <r>
      <t xml:space="preserve">T </t>
    </r>
    <r>
      <rPr>
        <u/>
        <sz val="8"/>
        <color rgb="FF0000FF"/>
        <rFont val="Tahoma"/>
        <family val="2"/>
      </rPr>
      <t>6758030.500</t>
    </r>
  </si>
  <si>
    <r>
      <t xml:space="preserve">T </t>
    </r>
    <r>
      <rPr>
        <u/>
        <sz val="8"/>
        <color rgb="FF0000FF"/>
        <rFont val="Tahoma"/>
        <family val="2"/>
      </rPr>
      <t>10496.092</t>
    </r>
  </si>
  <si>
    <r>
      <t xml:space="preserve">T </t>
    </r>
    <r>
      <rPr>
        <u/>
        <sz val="8"/>
        <color rgb="FF0000FF"/>
        <rFont val="Tahoma"/>
        <family val="2"/>
      </rPr>
      <t>45425.765</t>
    </r>
  </si>
  <si>
    <r>
      <t xml:space="preserve">T </t>
    </r>
    <r>
      <rPr>
        <u/>
        <sz val="8"/>
        <color rgb="FF0000FF"/>
        <rFont val="Tahoma"/>
        <family val="2"/>
      </rPr>
      <t>0.270</t>
    </r>
  </si>
  <si>
    <r>
      <t xml:space="preserve">T </t>
    </r>
    <r>
      <rPr>
        <u/>
        <sz val="8"/>
        <color theme="1"/>
        <rFont val="Tahoma"/>
        <family val="2"/>
      </rPr>
      <t>8654922.500</t>
    </r>
  </si>
  <si>
    <r>
      <t xml:space="preserve">T </t>
    </r>
    <r>
      <rPr>
        <u/>
        <sz val="8"/>
        <color theme="1"/>
        <rFont val="Tahoma"/>
        <family val="2"/>
      </rPr>
      <t>8692918.000</t>
    </r>
  </si>
  <si>
    <r>
      <t xml:space="preserve">T </t>
    </r>
    <r>
      <rPr>
        <u/>
        <sz val="8"/>
        <color theme="1"/>
        <rFont val="Tahoma"/>
        <family val="2"/>
      </rPr>
      <t>8636291.100</t>
    </r>
  </si>
  <si>
    <r>
      <t xml:space="preserve">T </t>
    </r>
    <r>
      <rPr>
        <u/>
        <sz val="8"/>
        <color rgb="FF0000FF"/>
        <rFont val="Tahoma"/>
        <family val="2"/>
      </rPr>
      <t>8661377.200</t>
    </r>
  </si>
  <si>
    <r>
      <t xml:space="preserve">T </t>
    </r>
    <r>
      <rPr>
        <u/>
        <sz val="8"/>
        <color rgb="FF0000FF"/>
        <rFont val="Tahoma"/>
        <family val="2"/>
      </rPr>
      <t>28859.988</t>
    </r>
  </si>
  <si>
    <r>
      <t xml:space="preserve">T </t>
    </r>
    <r>
      <rPr>
        <u/>
        <sz val="8"/>
        <color theme="1"/>
        <rFont val="Tahoma"/>
        <family val="2"/>
      </rPr>
      <t>9007125.700</t>
    </r>
  </si>
  <si>
    <r>
      <t xml:space="preserve">T </t>
    </r>
    <r>
      <rPr>
        <u/>
        <sz val="8"/>
        <color theme="1"/>
        <rFont val="Tahoma"/>
        <family val="2"/>
      </rPr>
      <t>9060418.500</t>
    </r>
  </si>
  <si>
    <r>
      <t xml:space="preserve">T </t>
    </r>
    <r>
      <rPr>
        <u/>
        <sz val="8"/>
        <color theme="1"/>
        <rFont val="Tahoma"/>
        <family val="2"/>
      </rPr>
      <t>9028354.300</t>
    </r>
  </si>
  <si>
    <r>
      <t xml:space="preserve">T </t>
    </r>
    <r>
      <rPr>
        <u/>
        <sz val="8"/>
        <color rgb="FF0000FF"/>
        <rFont val="Tahoma"/>
        <family val="2"/>
      </rPr>
      <t>9031966.200</t>
    </r>
  </si>
  <si>
    <r>
      <t xml:space="preserve">T </t>
    </r>
    <r>
      <rPr>
        <u/>
        <sz val="8"/>
        <color rgb="FF0000FF"/>
        <rFont val="Tahoma"/>
        <family val="2"/>
      </rPr>
      <t>26829.357</t>
    </r>
  </si>
  <si>
    <r>
      <t xml:space="preserve">T </t>
    </r>
    <r>
      <rPr>
        <u/>
        <sz val="8"/>
        <color theme="1"/>
        <rFont val="Tahoma"/>
        <family val="2"/>
      </rPr>
      <t>4102409.000</t>
    </r>
  </si>
  <si>
    <r>
      <t xml:space="preserve">T </t>
    </r>
    <r>
      <rPr>
        <u/>
        <sz val="8"/>
        <color theme="1"/>
        <rFont val="Tahoma"/>
        <family val="2"/>
      </rPr>
      <t>44421227.000</t>
    </r>
  </si>
  <si>
    <r>
      <t xml:space="preserve">T </t>
    </r>
    <r>
      <rPr>
        <u/>
        <sz val="8"/>
        <color theme="1"/>
        <rFont val="Tahoma"/>
        <family val="2"/>
      </rPr>
      <t>6666935.300</t>
    </r>
  </si>
  <si>
    <r>
      <t xml:space="preserve">TM </t>
    </r>
    <r>
      <rPr>
        <u/>
        <sz val="8"/>
        <color theme="1"/>
        <rFont val="Tahoma"/>
        <family val="2"/>
      </rPr>
      <t>535066650.000</t>
    </r>
  </si>
  <si>
    <r>
      <t xml:space="preserve">M </t>
    </r>
    <r>
      <rPr>
        <u/>
        <sz val="8"/>
        <color theme="1"/>
        <rFont val="Tahoma"/>
        <family val="2"/>
      </rPr>
      <t>39779.942</t>
    </r>
  </si>
  <si>
    <r>
      <t xml:space="preserve">T </t>
    </r>
    <r>
      <rPr>
        <u/>
        <sz val="8"/>
        <color theme="1"/>
        <rFont val="Tahoma"/>
        <family val="2"/>
      </rPr>
      <t>2801763.300</t>
    </r>
  </si>
  <si>
    <r>
      <t xml:space="preserve">T </t>
    </r>
    <r>
      <rPr>
        <u/>
        <sz val="8"/>
        <color theme="1"/>
        <rFont val="Tahoma"/>
        <family val="2"/>
      </rPr>
      <t>2190586.600</t>
    </r>
  </si>
  <si>
    <r>
      <t xml:space="preserve">T </t>
    </r>
    <r>
      <rPr>
        <u/>
        <sz val="8"/>
        <color theme="1"/>
        <rFont val="Tahoma"/>
        <family val="2"/>
      </rPr>
      <t>3751257.500</t>
    </r>
  </si>
  <si>
    <r>
      <t xml:space="preserve">T </t>
    </r>
    <r>
      <rPr>
        <u/>
        <sz val="8"/>
        <color theme="1"/>
        <rFont val="Tahoma"/>
        <family val="2"/>
      </rPr>
      <t>4160971.000</t>
    </r>
  </si>
  <si>
    <r>
      <t xml:space="preserve">T </t>
    </r>
    <r>
      <rPr>
        <u/>
        <sz val="8"/>
        <color theme="1"/>
        <rFont val="Tahoma"/>
        <family val="2"/>
      </rPr>
      <t>45112205.000</t>
    </r>
  </si>
  <si>
    <r>
      <t xml:space="preserve">T </t>
    </r>
    <r>
      <rPr>
        <u/>
        <sz val="8"/>
        <color theme="1"/>
        <rFont val="Tahoma"/>
        <family val="2"/>
      </rPr>
      <t>6611140.600</t>
    </r>
  </si>
  <si>
    <r>
      <t xml:space="preserve">TM </t>
    </r>
    <r>
      <rPr>
        <u/>
        <sz val="8"/>
        <color theme="1"/>
        <rFont val="Tahoma"/>
        <family val="2"/>
      </rPr>
      <t>543849830.000</t>
    </r>
  </si>
  <si>
    <r>
      <t xml:space="preserve">M </t>
    </r>
    <r>
      <rPr>
        <u/>
        <sz val="8"/>
        <color theme="1"/>
        <rFont val="Tahoma"/>
        <family val="2"/>
      </rPr>
      <t>40580.484</t>
    </r>
  </si>
  <si>
    <r>
      <t xml:space="preserve">T </t>
    </r>
    <r>
      <rPr>
        <u/>
        <sz val="8"/>
        <color theme="1"/>
        <rFont val="Tahoma"/>
        <family val="2"/>
      </rPr>
      <t>2835475.200</t>
    </r>
  </si>
  <si>
    <r>
      <t xml:space="preserve">T </t>
    </r>
    <r>
      <rPr>
        <u/>
        <sz val="8"/>
        <color theme="1"/>
        <rFont val="Tahoma"/>
        <family val="2"/>
      </rPr>
      <t>2218129.100</t>
    </r>
  </si>
  <si>
    <r>
      <t xml:space="preserve">T </t>
    </r>
    <r>
      <rPr>
        <u/>
        <sz val="8"/>
        <color theme="1"/>
        <rFont val="Tahoma"/>
        <family val="2"/>
      </rPr>
      <t>3785463.800</t>
    </r>
  </si>
  <si>
    <r>
      <t xml:space="preserve">T </t>
    </r>
    <r>
      <rPr>
        <u/>
        <sz val="8"/>
        <color theme="1"/>
        <rFont val="Tahoma"/>
        <family val="2"/>
      </rPr>
      <t>4358792.600</t>
    </r>
  </si>
  <si>
    <r>
      <t xml:space="preserve">T </t>
    </r>
    <r>
      <rPr>
        <u/>
        <sz val="8"/>
        <color theme="1"/>
        <rFont val="Tahoma"/>
        <family val="2"/>
      </rPr>
      <t>45454594.000</t>
    </r>
  </si>
  <si>
    <r>
      <t xml:space="preserve">T </t>
    </r>
    <r>
      <rPr>
        <u/>
        <sz val="8"/>
        <color theme="1"/>
        <rFont val="Tahoma"/>
        <family val="2"/>
      </rPr>
      <t>6624568.100</t>
    </r>
  </si>
  <si>
    <r>
      <t xml:space="preserve">TM </t>
    </r>
    <r>
      <rPr>
        <u/>
        <sz val="8"/>
        <color theme="1"/>
        <rFont val="Tahoma"/>
        <family val="2"/>
      </rPr>
      <t>544071600.000</t>
    </r>
  </si>
  <si>
    <r>
      <t xml:space="preserve">M </t>
    </r>
    <r>
      <rPr>
        <u/>
        <sz val="8"/>
        <color theme="1"/>
        <rFont val="Tahoma"/>
        <family val="2"/>
      </rPr>
      <t>40989.283</t>
    </r>
  </si>
  <si>
    <r>
      <t xml:space="preserve">T </t>
    </r>
    <r>
      <rPr>
        <u/>
        <sz val="8"/>
        <color theme="1"/>
        <rFont val="Tahoma"/>
        <family val="2"/>
      </rPr>
      <t>2848684.000</t>
    </r>
  </si>
  <si>
    <r>
      <t xml:space="preserve">T </t>
    </r>
    <r>
      <rPr>
        <u/>
        <sz val="8"/>
        <color theme="1"/>
        <rFont val="Tahoma"/>
        <family val="2"/>
      </rPr>
      <t>2232208.800</t>
    </r>
  </si>
  <si>
    <r>
      <t xml:space="preserve">T </t>
    </r>
    <r>
      <rPr>
        <u/>
        <sz val="8"/>
        <color theme="1"/>
        <rFont val="Tahoma"/>
        <family val="2"/>
      </rPr>
      <t>3813475.300</t>
    </r>
  </si>
  <si>
    <r>
      <t xml:space="preserve">T </t>
    </r>
    <r>
      <rPr>
        <u/>
        <sz val="8"/>
        <color rgb="FF0000FF"/>
        <rFont val="Tahoma"/>
        <family val="2"/>
      </rPr>
      <t>4207390.900</t>
    </r>
  </si>
  <si>
    <r>
      <t xml:space="preserve">T </t>
    </r>
    <r>
      <rPr>
        <u/>
        <sz val="8"/>
        <color rgb="FF0000FF"/>
        <rFont val="Tahoma"/>
        <family val="2"/>
      </rPr>
      <t>44996009.000</t>
    </r>
  </si>
  <si>
    <r>
      <t xml:space="preserve">T </t>
    </r>
    <r>
      <rPr>
        <u/>
        <sz val="8"/>
        <color rgb="FF0000FF"/>
        <rFont val="Tahoma"/>
        <family val="2"/>
      </rPr>
      <t>6634214.700</t>
    </r>
  </si>
  <si>
    <r>
      <t xml:space="preserve">TM </t>
    </r>
    <r>
      <rPr>
        <u/>
        <sz val="8"/>
        <color rgb="FF0000FF"/>
        <rFont val="Tahoma"/>
        <family val="2"/>
      </rPr>
      <t>540996030.000</t>
    </r>
  </si>
  <si>
    <r>
      <t xml:space="preserve">M </t>
    </r>
    <r>
      <rPr>
        <u/>
        <sz val="8"/>
        <color rgb="FF0000FF"/>
        <rFont val="Tahoma"/>
        <family val="2"/>
      </rPr>
      <t>40449.903</t>
    </r>
  </si>
  <si>
    <r>
      <t xml:space="preserve">T </t>
    </r>
    <r>
      <rPr>
        <u/>
        <sz val="8"/>
        <color rgb="FF0000FF"/>
        <rFont val="Tahoma"/>
        <family val="2"/>
      </rPr>
      <t>2828640.900</t>
    </r>
  </si>
  <si>
    <r>
      <t xml:space="preserve">T </t>
    </r>
    <r>
      <rPr>
        <u/>
        <sz val="8"/>
        <color rgb="FF0000FF"/>
        <rFont val="Tahoma"/>
        <family val="2"/>
      </rPr>
      <t>2213641.500</t>
    </r>
  </si>
  <si>
    <r>
      <t xml:space="preserve">T </t>
    </r>
    <r>
      <rPr>
        <u/>
        <sz val="8"/>
        <color rgb="FF0000FF"/>
        <rFont val="Tahoma"/>
        <family val="2"/>
      </rPr>
      <t>3783398.900</t>
    </r>
  </si>
  <si>
    <r>
      <t xml:space="preserve">T </t>
    </r>
    <r>
      <rPr>
        <u/>
        <sz val="8"/>
        <color rgb="FF0000FF"/>
        <rFont val="Tahoma"/>
        <family val="2"/>
      </rPr>
      <t>134347.470</t>
    </r>
  </si>
  <si>
    <r>
      <t xml:space="preserve">T </t>
    </r>
    <r>
      <rPr>
        <u/>
        <sz val="8"/>
        <color rgb="FF0000FF"/>
        <rFont val="Tahoma"/>
        <family val="2"/>
      </rPr>
      <t>526391.720</t>
    </r>
  </si>
  <si>
    <r>
      <t xml:space="preserve">T </t>
    </r>
    <r>
      <rPr>
        <u/>
        <sz val="8"/>
        <color rgb="FF0000FF"/>
        <rFont val="Tahoma"/>
        <family val="2"/>
      </rPr>
      <t>29121.383</t>
    </r>
  </si>
  <si>
    <r>
      <t xml:space="preserve">TM </t>
    </r>
    <r>
      <rPr>
        <u/>
        <sz val="8"/>
        <color rgb="FF0000FF"/>
        <rFont val="Tahoma"/>
        <family val="2"/>
      </rPr>
      <t>5136188.400</t>
    </r>
  </si>
  <si>
    <r>
      <t xml:space="preserve">M </t>
    </r>
    <r>
      <rPr>
        <u/>
        <sz val="8"/>
        <color rgb="FF0000FF"/>
        <rFont val="Tahoma"/>
        <family val="2"/>
      </rPr>
      <t>615.154</t>
    </r>
  </si>
  <si>
    <r>
      <t xml:space="preserve">T </t>
    </r>
    <r>
      <rPr>
        <u/>
        <sz val="8"/>
        <color rgb="FF0000FF"/>
        <rFont val="Tahoma"/>
        <family val="2"/>
      </rPr>
      <t>24195.426</t>
    </r>
  </si>
  <si>
    <r>
      <t xml:space="preserve">T </t>
    </r>
    <r>
      <rPr>
        <u/>
        <sz val="8"/>
        <color rgb="FF0000FF"/>
        <rFont val="Tahoma"/>
        <family val="2"/>
      </rPr>
      <t>21170.887</t>
    </r>
  </si>
  <si>
    <r>
      <t xml:space="preserve">T </t>
    </r>
    <r>
      <rPr>
        <u/>
        <sz val="8"/>
        <color rgb="FF0000FF"/>
        <rFont val="Tahoma"/>
        <family val="2"/>
      </rPr>
      <t>31160.236</t>
    </r>
  </si>
  <si>
    <r>
      <t xml:space="preserve">T </t>
    </r>
    <r>
      <rPr>
        <u/>
        <sz val="8"/>
        <color rgb="FF0000FF"/>
        <rFont val="Tahoma"/>
        <family val="2"/>
      </rPr>
      <t>3.193</t>
    </r>
  </si>
  <si>
    <r>
      <t xml:space="preserve">T </t>
    </r>
    <r>
      <rPr>
        <u/>
        <sz val="8"/>
        <color rgb="FF0000FF"/>
        <rFont val="Tahoma"/>
        <family val="2"/>
      </rPr>
      <t>0.439</t>
    </r>
  </si>
  <si>
    <r>
      <t xml:space="preserve">TM </t>
    </r>
    <r>
      <rPr>
        <u/>
        <sz val="8"/>
        <color rgb="FF0000FF"/>
        <rFont val="Tahoma"/>
        <family val="2"/>
      </rPr>
      <t>0.949</t>
    </r>
  </si>
  <si>
    <r>
      <t xml:space="preserve">M </t>
    </r>
    <r>
      <rPr>
        <u/>
        <sz val="8"/>
        <color rgb="FF0000FF"/>
        <rFont val="Tahoma"/>
        <family val="2"/>
      </rPr>
      <t>1.521</t>
    </r>
  </si>
  <si>
    <r>
      <t xml:space="preserve">T </t>
    </r>
    <r>
      <rPr>
        <u/>
        <sz val="8"/>
        <color rgb="FF0000FF"/>
        <rFont val="Tahoma"/>
        <family val="2"/>
      </rPr>
      <t>0.956</t>
    </r>
  </si>
  <si>
    <r>
      <t xml:space="preserve">T </t>
    </r>
    <r>
      <rPr>
        <u/>
        <sz val="8"/>
        <color theme="1"/>
        <rFont val="Tahoma"/>
        <family val="2"/>
      </rPr>
      <t>3480412.700</t>
    </r>
  </si>
  <si>
    <r>
      <t xml:space="preserve">T </t>
    </r>
    <r>
      <rPr>
        <u/>
        <sz val="8"/>
        <color theme="1"/>
        <rFont val="Tahoma"/>
        <family val="2"/>
      </rPr>
      <t>6679331.000</t>
    </r>
  </si>
  <si>
    <r>
      <t xml:space="preserve">T </t>
    </r>
    <r>
      <rPr>
        <u/>
        <sz val="8"/>
        <color theme="1"/>
        <rFont val="Tahoma"/>
        <family val="2"/>
      </rPr>
      <t>3499615.400</t>
    </r>
  </si>
  <si>
    <r>
      <t xml:space="preserve">T </t>
    </r>
    <r>
      <rPr>
        <u/>
        <sz val="8"/>
        <color theme="1"/>
        <rFont val="Tahoma"/>
        <family val="2"/>
      </rPr>
      <t>6648996.300</t>
    </r>
  </si>
  <si>
    <r>
      <t xml:space="preserve">T </t>
    </r>
    <r>
      <rPr>
        <u/>
        <sz val="8"/>
        <color theme="1"/>
        <rFont val="Tahoma"/>
        <family val="2"/>
      </rPr>
      <t>3527020.700</t>
    </r>
  </si>
  <si>
    <r>
      <t xml:space="preserve">T </t>
    </r>
    <r>
      <rPr>
        <u/>
        <sz val="8"/>
        <color theme="1"/>
        <rFont val="Tahoma"/>
        <family val="2"/>
      </rPr>
      <t>6702694.400</t>
    </r>
  </si>
  <si>
    <r>
      <t xml:space="preserve">T </t>
    </r>
    <r>
      <rPr>
        <u/>
        <sz val="8"/>
        <color rgb="FF0000FF"/>
        <rFont val="Tahoma"/>
        <family val="2"/>
      </rPr>
      <t>3502349.600</t>
    </r>
  </si>
  <si>
    <r>
      <t xml:space="preserve">T </t>
    </r>
    <r>
      <rPr>
        <u/>
        <sz val="8"/>
        <color rgb="FF0000FF"/>
        <rFont val="Tahoma"/>
        <family val="2"/>
      </rPr>
      <t>6677007.200</t>
    </r>
  </si>
  <si>
    <r>
      <t xml:space="preserve">T </t>
    </r>
    <r>
      <rPr>
        <u/>
        <sz val="8"/>
        <color rgb="FF0000FF"/>
        <rFont val="Tahoma"/>
        <family val="2"/>
      </rPr>
      <t>23424.002</t>
    </r>
  </si>
  <si>
    <r>
      <t xml:space="preserve">T </t>
    </r>
    <r>
      <rPr>
        <u/>
        <sz val="8"/>
        <color rgb="FF0000FF"/>
        <rFont val="Tahoma"/>
        <family val="2"/>
      </rPr>
      <t>26924.345</t>
    </r>
  </si>
  <si>
    <r>
      <t xml:space="preserve">T </t>
    </r>
    <r>
      <rPr>
        <u/>
        <sz val="8"/>
        <color theme="1"/>
        <rFont val="Tahoma"/>
        <family val="2"/>
      </rPr>
      <t>8478970.900</t>
    </r>
  </si>
  <si>
    <r>
      <t xml:space="preserve">T </t>
    </r>
    <r>
      <rPr>
        <u/>
        <sz val="8"/>
        <color theme="1"/>
        <rFont val="Tahoma"/>
        <family val="2"/>
      </rPr>
      <t>8546700.900</t>
    </r>
  </si>
  <si>
    <r>
      <t xml:space="preserve">T </t>
    </r>
    <r>
      <rPr>
        <u/>
        <sz val="8"/>
        <color theme="1"/>
        <rFont val="Tahoma"/>
        <family val="2"/>
      </rPr>
      <t>8567538.500</t>
    </r>
  </si>
  <si>
    <r>
      <t xml:space="preserve">T </t>
    </r>
    <r>
      <rPr>
        <u/>
        <sz val="8"/>
        <color rgb="FF0000FF"/>
        <rFont val="Tahoma"/>
        <family val="2"/>
      </rPr>
      <t>8531070.100</t>
    </r>
  </si>
  <si>
    <r>
      <t xml:space="preserve">T </t>
    </r>
    <r>
      <rPr>
        <u/>
        <sz val="8"/>
        <color rgb="FF0000FF"/>
        <rFont val="Tahoma"/>
        <family val="2"/>
      </rPr>
      <t>46306.558</t>
    </r>
  </si>
  <si>
    <r>
      <t xml:space="preserve">T </t>
    </r>
    <r>
      <rPr>
        <u/>
        <sz val="8"/>
        <color theme="1"/>
        <rFont val="Tahoma"/>
        <family val="2"/>
      </rPr>
      <t>8903564.900</t>
    </r>
  </si>
  <si>
    <r>
      <t xml:space="preserve">T </t>
    </r>
    <r>
      <rPr>
        <u/>
        <sz val="8"/>
        <color theme="1"/>
        <rFont val="Tahoma"/>
        <family val="2"/>
      </rPr>
      <t>8939686.700</t>
    </r>
  </si>
  <si>
    <r>
      <t xml:space="preserve">T </t>
    </r>
    <r>
      <rPr>
        <u/>
        <sz val="8"/>
        <color theme="1"/>
        <rFont val="Tahoma"/>
        <family val="2"/>
      </rPr>
      <t>8964806.900</t>
    </r>
  </si>
  <si>
    <r>
      <t xml:space="preserve">T </t>
    </r>
    <r>
      <rPr>
        <u/>
        <sz val="8"/>
        <color rgb="FF0000FF"/>
        <rFont val="Tahoma"/>
        <family val="2"/>
      </rPr>
      <t>8936019.500</t>
    </r>
  </si>
  <si>
    <r>
      <t xml:space="preserve">T </t>
    </r>
    <r>
      <rPr>
        <u/>
        <sz val="8"/>
        <color rgb="FF0000FF"/>
        <rFont val="Tahoma"/>
        <family val="2"/>
      </rPr>
      <t>30785.242</t>
    </r>
  </si>
  <si>
    <r>
      <t xml:space="preserve">T </t>
    </r>
    <r>
      <rPr>
        <u/>
        <sz val="8"/>
        <color theme="1"/>
        <rFont val="Tahoma"/>
        <family val="2"/>
      </rPr>
      <t>5938169.100</t>
    </r>
  </si>
  <si>
    <r>
      <t xml:space="preserve">T </t>
    </r>
    <r>
      <rPr>
        <u/>
        <sz val="8"/>
        <color theme="1"/>
        <rFont val="Tahoma"/>
        <family val="2"/>
      </rPr>
      <t>58574319.000</t>
    </r>
  </si>
  <si>
    <r>
      <t xml:space="preserve">T </t>
    </r>
    <r>
      <rPr>
        <u/>
        <sz val="8"/>
        <color theme="1"/>
        <rFont val="Tahoma"/>
        <family val="2"/>
      </rPr>
      <t>8893259.000</t>
    </r>
  </si>
  <si>
    <r>
      <t xml:space="preserve">TM </t>
    </r>
    <r>
      <rPr>
        <u/>
        <sz val="8"/>
        <color theme="1"/>
        <rFont val="Tahoma"/>
        <family val="2"/>
      </rPr>
      <t>559887400.000</t>
    </r>
  </si>
  <si>
    <r>
      <t xml:space="preserve">M </t>
    </r>
    <r>
      <rPr>
        <u/>
        <sz val="8"/>
        <color theme="1"/>
        <rFont val="Tahoma"/>
        <family val="2"/>
      </rPr>
      <t>36417.802</t>
    </r>
  </si>
  <si>
    <r>
      <t xml:space="preserve">T </t>
    </r>
    <r>
      <rPr>
        <u/>
        <sz val="8"/>
        <color theme="1"/>
        <rFont val="Tahoma"/>
        <family val="2"/>
      </rPr>
      <t>3007965.300</t>
    </r>
  </si>
  <si>
    <r>
      <t xml:space="preserve">T </t>
    </r>
    <r>
      <rPr>
        <u/>
        <sz val="8"/>
        <color theme="1"/>
        <rFont val="Tahoma"/>
        <family val="2"/>
      </rPr>
      <t>2073081.000</t>
    </r>
  </si>
  <si>
    <r>
      <t xml:space="preserve">T </t>
    </r>
    <r>
      <rPr>
        <u/>
        <sz val="8"/>
        <color theme="1"/>
        <rFont val="Tahoma"/>
        <family val="2"/>
      </rPr>
      <t>5997002.300</t>
    </r>
  </si>
  <si>
    <r>
      <t xml:space="preserve">T </t>
    </r>
    <r>
      <rPr>
        <u/>
        <sz val="8"/>
        <color theme="1"/>
        <rFont val="Tahoma"/>
        <family val="2"/>
      </rPr>
      <t>58898501.000</t>
    </r>
  </si>
  <si>
    <r>
      <t xml:space="preserve">T </t>
    </r>
    <r>
      <rPr>
        <u/>
        <sz val="8"/>
        <color theme="1"/>
        <rFont val="Tahoma"/>
        <family val="2"/>
      </rPr>
      <t>8634092.200</t>
    </r>
  </si>
  <si>
    <r>
      <t xml:space="preserve">TM </t>
    </r>
    <r>
      <rPr>
        <u/>
        <sz val="8"/>
        <color theme="1"/>
        <rFont val="Tahoma"/>
        <family val="2"/>
      </rPr>
      <t>559461070.000</t>
    </r>
  </si>
  <si>
    <r>
      <t xml:space="preserve">M </t>
    </r>
    <r>
      <rPr>
        <u/>
        <sz val="8"/>
        <color theme="1"/>
        <rFont val="Tahoma"/>
        <family val="2"/>
      </rPr>
      <t>36866.591</t>
    </r>
  </si>
  <si>
    <r>
      <t xml:space="preserve">T </t>
    </r>
    <r>
      <rPr>
        <u/>
        <sz val="8"/>
        <color theme="1"/>
        <rFont val="Tahoma"/>
        <family val="2"/>
      </rPr>
      <t>3031788.800</t>
    </r>
  </si>
  <si>
    <r>
      <t xml:space="preserve">T </t>
    </r>
    <r>
      <rPr>
        <u/>
        <sz val="8"/>
        <color theme="1"/>
        <rFont val="Tahoma"/>
        <family val="2"/>
      </rPr>
      <t>2105836.100</t>
    </r>
  </si>
  <si>
    <r>
      <t xml:space="preserve">T </t>
    </r>
    <r>
      <rPr>
        <u/>
        <sz val="8"/>
        <color theme="1"/>
        <rFont val="Tahoma"/>
        <family val="2"/>
      </rPr>
      <t>2068388.900</t>
    </r>
  </si>
  <si>
    <r>
      <t xml:space="preserve">T </t>
    </r>
    <r>
      <rPr>
        <u/>
        <sz val="8"/>
        <color theme="1"/>
        <rFont val="Tahoma"/>
        <family val="2"/>
      </rPr>
      <t>6056612.100</t>
    </r>
  </si>
  <si>
    <r>
      <t xml:space="preserve">T </t>
    </r>
    <r>
      <rPr>
        <u/>
        <sz val="8"/>
        <color theme="1"/>
        <rFont val="Tahoma"/>
        <family val="2"/>
      </rPr>
      <t>59761410.000</t>
    </r>
  </si>
  <si>
    <r>
      <t xml:space="preserve">T </t>
    </r>
    <r>
      <rPr>
        <u/>
        <sz val="8"/>
        <color theme="1"/>
        <rFont val="Tahoma"/>
        <family val="2"/>
      </rPr>
      <t>8769556.100</t>
    </r>
  </si>
  <si>
    <r>
      <t xml:space="preserve">TM </t>
    </r>
    <r>
      <rPr>
        <u/>
        <sz val="8"/>
        <color theme="1"/>
        <rFont val="Tahoma"/>
        <family val="2"/>
      </rPr>
      <t>566438820.000</t>
    </r>
  </si>
  <si>
    <r>
      <t xml:space="preserve">M </t>
    </r>
    <r>
      <rPr>
        <u/>
        <sz val="8"/>
        <color theme="1"/>
        <rFont val="Tahoma"/>
        <family val="2"/>
      </rPr>
      <t>36924.693</t>
    </r>
  </si>
  <si>
    <r>
      <t xml:space="preserve">T </t>
    </r>
    <r>
      <rPr>
        <u/>
        <sz val="8"/>
        <color theme="1"/>
        <rFont val="Tahoma"/>
        <family val="2"/>
      </rPr>
      <t>3084373.900</t>
    </r>
  </si>
  <si>
    <r>
      <t xml:space="preserve">T </t>
    </r>
    <r>
      <rPr>
        <u/>
        <sz val="8"/>
        <color theme="1"/>
        <rFont val="Tahoma"/>
        <family val="2"/>
      </rPr>
      <t>2138026.500</t>
    </r>
  </si>
  <si>
    <r>
      <t xml:space="preserve">T </t>
    </r>
    <r>
      <rPr>
        <u/>
        <sz val="8"/>
        <color rgb="FF0000FF"/>
        <rFont val="Tahoma"/>
        <family val="2"/>
      </rPr>
      <t>5997261.200</t>
    </r>
  </si>
  <si>
    <r>
      <t xml:space="preserve">T </t>
    </r>
    <r>
      <rPr>
        <u/>
        <sz val="8"/>
        <color rgb="FF0000FF"/>
        <rFont val="Tahoma"/>
        <family val="2"/>
      </rPr>
      <t>59078076.000</t>
    </r>
  </si>
  <si>
    <r>
      <t xml:space="preserve">T </t>
    </r>
    <r>
      <rPr>
        <u/>
        <sz val="8"/>
        <color rgb="FF0000FF"/>
        <rFont val="Tahoma"/>
        <family val="2"/>
      </rPr>
      <t>8765635.700</t>
    </r>
  </si>
  <si>
    <r>
      <t xml:space="preserve">TM </t>
    </r>
    <r>
      <rPr>
        <u/>
        <sz val="8"/>
        <color rgb="FF0000FF"/>
        <rFont val="Tahoma"/>
        <family val="2"/>
      </rPr>
      <t>561929100.000</t>
    </r>
  </si>
  <si>
    <r>
      <t xml:space="preserve">M </t>
    </r>
    <r>
      <rPr>
        <u/>
        <sz val="8"/>
        <color rgb="FF0000FF"/>
        <rFont val="Tahoma"/>
        <family val="2"/>
      </rPr>
      <t>36736.362</t>
    </r>
  </si>
  <si>
    <r>
      <t xml:space="preserve">T </t>
    </r>
    <r>
      <rPr>
        <u/>
        <sz val="8"/>
        <color rgb="FF0000FF"/>
        <rFont val="Tahoma"/>
        <family val="2"/>
      </rPr>
      <t>3041376.000</t>
    </r>
  </si>
  <si>
    <r>
      <t xml:space="preserve">T </t>
    </r>
    <r>
      <rPr>
        <u/>
        <sz val="8"/>
        <color rgb="FF0000FF"/>
        <rFont val="Tahoma"/>
        <family val="2"/>
      </rPr>
      <t>2105647.900</t>
    </r>
  </si>
  <si>
    <r>
      <t xml:space="preserve">T </t>
    </r>
    <r>
      <rPr>
        <u/>
        <sz val="8"/>
        <color rgb="FF0000FF"/>
        <rFont val="Tahoma"/>
        <family val="2"/>
      </rPr>
      <t>1890695.900</t>
    </r>
  </si>
  <si>
    <r>
      <t xml:space="preserve">T </t>
    </r>
    <r>
      <rPr>
        <u/>
        <sz val="8"/>
        <color rgb="FF0000FF"/>
        <rFont val="Tahoma"/>
        <family val="2"/>
      </rPr>
      <t>59221.922</t>
    </r>
  </si>
  <si>
    <r>
      <t xml:space="preserve">T </t>
    </r>
    <r>
      <rPr>
        <u/>
        <sz val="8"/>
        <color rgb="FF0000FF"/>
        <rFont val="Tahoma"/>
        <family val="2"/>
      </rPr>
      <t>613581.330</t>
    </r>
  </si>
  <si>
    <r>
      <t xml:space="preserve">T </t>
    </r>
    <r>
      <rPr>
        <u/>
        <sz val="8"/>
        <color rgb="FF0000FF"/>
        <rFont val="Tahoma"/>
        <family val="2"/>
      </rPr>
      <t>129627.890</t>
    </r>
  </si>
  <si>
    <r>
      <t xml:space="preserve">TM </t>
    </r>
    <r>
      <rPr>
        <u/>
        <sz val="8"/>
        <color rgb="FF0000FF"/>
        <rFont val="Tahoma"/>
        <family val="2"/>
      </rPr>
      <t>3911348.900</t>
    </r>
  </si>
  <si>
    <r>
      <t xml:space="preserve">M </t>
    </r>
    <r>
      <rPr>
        <u/>
        <sz val="8"/>
        <color rgb="FF0000FF"/>
        <rFont val="Tahoma"/>
        <family val="2"/>
      </rPr>
      <t>277.406</t>
    </r>
  </si>
  <si>
    <r>
      <t xml:space="preserve">T </t>
    </r>
    <r>
      <rPr>
        <u/>
        <sz val="8"/>
        <color rgb="FF0000FF"/>
        <rFont val="Tahoma"/>
        <family val="2"/>
      </rPr>
      <t>39096.100</t>
    </r>
  </si>
  <si>
    <r>
      <t xml:space="preserve">T </t>
    </r>
    <r>
      <rPr>
        <u/>
        <sz val="8"/>
        <color rgb="FF0000FF"/>
        <rFont val="Tahoma"/>
        <family val="2"/>
      </rPr>
      <t>32473.137</t>
    </r>
  </si>
  <si>
    <r>
      <t xml:space="preserve">T </t>
    </r>
    <r>
      <rPr>
        <u/>
        <sz val="8"/>
        <color rgb="FF0000FF"/>
        <rFont val="Tahoma"/>
        <family val="2"/>
      </rPr>
      <t>154194.270</t>
    </r>
  </si>
  <si>
    <r>
      <t xml:space="preserve">T </t>
    </r>
    <r>
      <rPr>
        <u/>
        <sz val="8"/>
        <color rgb="FF0000FF"/>
        <rFont val="Tahoma"/>
        <family val="2"/>
      </rPr>
      <t>0.987</t>
    </r>
  </si>
  <si>
    <r>
      <t xml:space="preserve">T </t>
    </r>
    <r>
      <rPr>
        <u/>
        <sz val="8"/>
        <color rgb="FF0000FF"/>
        <rFont val="Tahoma"/>
        <family val="2"/>
      </rPr>
      <t>1.039</t>
    </r>
  </si>
  <si>
    <r>
      <t xml:space="preserve">T </t>
    </r>
    <r>
      <rPr>
        <u/>
        <sz val="8"/>
        <color rgb="FF0000FF"/>
        <rFont val="Tahoma"/>
        <family val="2"/>
      </rPr>
      <t>1.479</t>
    </r>
  </si>
  <si>
    <r>
      <t xml:space="preserve">TM </t>
    </r>
    <r>
      <rPr>
        <u/>
        <sz val="8"/>
        <color rgb="FF0000FF"/>
        <rFont val="Tahoma"/>
        <family val="2"/>
      </rPr>
      <t>0.696</t>
    </r>
  </si>
  <si>
    <r>
      <t xml:space="preserve">T </t>
    </r>
    <r>
      <rPr>
        <u/>
        <sz val="8"/>
        <color rgb="FF0000FF"/>
        <rFont val="Tahoma"/>
        <family val="2"/>
      </rPr>
      <t>1.542</t>
    </r>
  </si>
  <si>
    <r>
      <t xml:space="preserve">T </t>
    </r>
    <r>
      <rPr>
        <u/>
        <sz val="8"/>
        <color rgb="FF0000FF"/>
        <rFont val="Tahoma"/>
        <family val="2"/>
      </rPr>
      <t>8.155</t>
    </r>
  </si>
  <si>
    <r>
      <t xml:space="preserve">TM </t>
    </r>
    <r>
      <rPr>
        <u/>
        <sz val="8"/>
        <color theme="1"/>
        <rFont val="Tahoma"/>
        <family val="2"/>
      </rPr>
      <t>13305127.000</t>
    </r>
  </si>
  <si>
    <r>
      <t xml:space="preserve">T </t>
    </r>
    <r>
      <rPr>
        <u/>
        <sz val="8"/>
        <color theme="1"/>
        <rFont val="Tahoma"/>
        <family val="2"/>
      </rPr>
      <t>7071995.400</t>
    </r>
  </si>
  <si>
    <r>
      <t xml:space="preserve">TM </t>
    </r>
    <r>
      <rPr>
        <u/>
        <sz val="8"/>
        <color theme="1"/>
        <rFont val="Tahoma"/>
        <family val="2"/>
      </rPr>
      <t>13208073.000</t>
    </r>
  </si>
  <si>
    <r>
      <t xml:space="preserve">T </t>
    </r>
    <r>
      <rPr>
        <u/>
        <sz val="8"/>
        <color theme="1"/>
        <rFont val="Tahoma"/>
        <family val="2"/>
      </rPr>
      <t>7095258.800</t>
    </r>
  </si>
  <si>
    <r>
      <t xml:space="preserve">TM </t>
    </r>
    <r>
      <rPr>
        <u/>
        <sz val="8"/>
        <color theme="1"/>
        <rFont val="Tahoma"/>
        <family val="2"/>
      </rPr>
      <t>13316186.000</t>
    </r>
  </si>
  <si>
    <r>
      <t xml:space="preserve">T </t>
    </r>
    <r>
      <rPr>
        <u/>
        <sz val="8"/>
        <color theme="1"/>
        <rFont val="Tahoma"/>
        <family val="2"/>
      </rPr>
      <t>7146671.300</t>
    </r>
  </si>
  <si>
    <r>
      <t xml:space="preserve">TM </t>
    </r>
    <r>
      <rPr>
        <u/>
        <sz val="8"/>
        <color rgb="FF0000FF"/>
        <rFont val="Tahoma"/>
        <family val="2"/>
      </rPr>
      <t>13276462.000</t>
    </r>
  </si>
  <si>
    <r>
      <t xml:space="preserve">T </t>
    </r>
    <r>
      <rPr>
        <u/>
        <sz val="8"/>
        <color rgb="FF0000FF"/>
        <rFont val="Tahoma"/>
        <family val="2"/>
      </rPr>
      <t>7104641.800</t>
    </r>
  </si>
  <si>
    <r>
      <t xml:space="preserve">TM </t>
    </r>
    <r>
      <rPr>
        <u/>
        <sz val="8"/>
        <color rgb="FF0000FF"/>
        <rFont val="Tahoma"/>
        <family val="2"/>
      </rPr>
      <t>59483.914</t>
    </r>
  </si>
  <si>
    <r>
      <t xml:space="preserve">T </t>
    </r>
    <r>
      <rPr>
        <u/>
        <sz val="8"/>
        <color rgb="FF0000FF"/>
        <rFont val="Tahoma"/>
        <family val="2"/>
      </rPr>
      <t>38211.940</t>
    </r>
  </si>
  <si>
    <r>
      <t xml:space="preserve">T </t>
    </r>
    <r>
      <rPr>
        <u/>
        <sz val="8"/>
        <color theme="1"/>
        <rFont val="Tahoma"/>
        <family val="2"/>
      </rPr>
      <t>8910496.400</t>
    </r>
  </si>
  <si>
    <r>
      <t xml:space="preserve">T </t>
    </r>
    <r>
      <rPr>
        <u/>
        <sz val="8"/>
        <color theme="1"/>
        <rFont val="Tahoma"/>
        <family val="2"/>
      </rPr>
      <t>8979788.400</t>
    </r>
  </si>
  <si>
    <r>
      <t xml:space="preserve">T </t>
    </r>
    <r>
      <rPr>
        <u/>
        <sz val="8"/>
        <color theme="1"/>
        <rFont val="Tahoma"/>
        <family val="2"/>
      </rPr>
      <t>9078573.500</t>
    </r>
  </si>
  <si>
    <r>
      <t xml:space="preserve">T </t>
    </r>
    <r>
      <rPr>
        <u/>
        <sz val="8"/>
        <color rgb="FF0000FF"/>
        <rFont val="Tahoma"/>
        <family val="2"/>
      </rPr>
      <t>8989619.500</t>
    </r>
  </si>
  <si>
    <r>
      <t xml:space="preserve">T </t>
    </r>
    <r>
      <rPr>
        <u/>
        <sz val="8"/>
        <color rgb="FF0000FF"/>
        <rFont val="Tahoma"/>
        <family val="2"/>
      </rPr>
      <t>84468.743</t>
    </r>
  </si>
  <si>
    <r>
      <t xml:space="preserve">T </t>
    </r>
    <r>
      <rPr>
        <u/>
        <sz val="8"/>
        <color theme="1"/>
        <rFont val="Tahoma"/>
        <family val="2"/>
      </rPr>
      <t>9135299.500</t>
    </r>
  </si>
  <si>
    <r>
      <t xml:space="preserve">T </t>
    </r>
    <r>
      <rPr>
        <u/>
        <sz val="8"/>
        <color theme="1"/>
        <rFont val="Tahoma"/>
        <family val="2"/>
      </rPr>
      <t>9170923.300</t>
    </r>
  </si>
  <si>
    <r>
      <t xml:space="preserve">T </t>
    </r>
    <r>
      <rPr>
        <u/>
        <sz val="8"/>
        <color theme="1"/>
        <rFont val="Tahoma"/>
        <family val="2"/>
      </rPr>
      <t>9299954.800</t>
    </r>
  </si>
  <si>
    <r>
      <t xml:space="preserve">T </t>
    </r>
    <r>
      <rPr>
        <u/>
        <sz val="8"/>
        <color rgb="FF0000FF"/>
        <rFont val="Tahoma"/>
        <family val="2"/>
      </rPr>
      <t>9202059.200</t>
    </r>
  </si>
  <si>
    <r>
      <t xml:space="preserve">T </t>
    </r>
    <r>
      <rPr>
        <u/>
        <sz val="8"/>
        <color rgb="FF0000FF"/>
        <rFont val="Tahoma"/>
        <family val="2"/>
      </rPr>
      <t>86630.934</t>
    </r>
  </si>
  <si>
    <r>
      <t xml:space="preserve">T </t>
    </r>
    <r>
      <rPr>
        <u/>
        <sz val="8"/>
        <color theme="1"/>
        <rFont val="Tahoma"/>
        <family val="2"/>
      </rPr>
      <t>5275914.800</t>
    </r>
  </si>
  <si>
    <r>
      <t xml:space="preserve">T </t>
    </r>
    <r>
      <rPr>
        <u/>
        <sz val="8"/>
        <color theme="1"/>
        <rFont val="Tahoma"/>
        <family val="2"/>
      </rPr>
      <t>42777611.000</t>
    </r>
  </si>
  <si>
    <r>
      <t xml:space="preserve">T </t>
    </r>
    <r>
      <rPr>
        <u/>
        <sz val="8"/>
        <color theme="1"/>
        <rFont val="Tahoma"/>
        <family val="2"/>
      </rPr>
      <t>6645366.400</t>
    </r>
  </si>
  <si>
    <r>
      <t xml:space="preserve">TM </t>
    </r>
    <r>
      <rPr>
        <u/>
        <sz val="8"/>
        <color theme="1"/>
        <rFont val="Tahoma"/>
        <family val="2"/>
      </rPr>
      <t>282941300.000</t>
    </r>
  </si>
  <si>
    <r>
      <t xml:space="preserve">M </t>
    </r>
    <r>
      <rPr>
        <u/>
        <sz val="8"/>
        <color theme="1"/>
        <rFont val="Tahoma"/>
        <family val="2"/>
      </rPr>
      <t>62089.385</t>
    </r>
  </si>
  <si>
    <r>
      <t xml:space="preserve">T </t>
    </r>
    <r>
      <rPr>
        <u/>
        <sz val="8"/>
        <color theme="1"/>
        <rFont val="Tahoma"/>
        <family val="2"/>
      </rPr>
      <t>3014124.100</t>
    </r>
  </si>
  <si>
    <r>
      <t xml:space="preserve">T </t>
    </r>
    <r>
      <rPr>
        <u/>
        <sz val="8"/>
        <color theme="1"/>
        <rFont val="Tahoma"/>
        <family val="2"/>
      </rPr>
      <t>3241281.400</t>
    </r>
  </si>
  <si>
    <r>
      <t xml:space="preserve">T </t>
    </r>
    <r>
      <rPr>
        <u/>
        <sz val="8"/>
        <color theme="1"/>
        <rFont val="Tahoma"/>
        <family val="2"/>
      </rPr>
      <t>2974590.500</t>
    </r>
  </si>
  <si>
    <r>
      <t xml:space="preserve">T </t>
    </r>
    <r>
      <rPr>
        <u/>
        <sz val="8"/>
        <color theme="1"/>
        <rFont val="Tahoma"/>
        <family val="2"/>
      </rPr>
      <t>5283525.500</t>
    </r>
  </si>
  <si>
    <r>
      <t xml:space="preserve">T </t>
    </r>
    <r>
      <rPr>
        <u/>
        <sz val="8"/>
        <color theme="1"/>
        <rFont val="Tahoma"/>
        <family val="2"/>
      </rPr>
      <t>42874352.000</t>
    </r>
  </si>
  <si>
    <r>
      <t xml:space="preserve">T </t>
    </r>
    <r>
      <rPr>
        <u/>
        <sz val="8"/>
        <color theme="1"/>
        <rFont val="Tahoma"/>
        <family val="2"/>
      </rPr>
      <t>6669145.300</t>
    </r>
  </si>
  <si>
    <r>
      <t xml:space="preserve">TM </t>
    </r>
    <r>
      <rPr>
        <u/>
        <sz val="8"/>
        <color theme="1"/>
        <rFont val="Tahoma"/>
        <family val="2"/>
      </rPr>
      <t>282972230.000</t>
    </r>
  </si>
  <si>
    <r>
      <t xml:space="preserve">M </t>
    </r>
    <r>
      <rPr>
        <u/>
        <sz val="8"/>
        <color theme="1"/>
        <rFont val="Tahoma"/>
        <family val="2"/>
      </rPr>
      <t>62729.297</t>
    </r>
  </si>
  <si>
    <r>
      <t xml:space="preserve">T </t>
    </r>
    <r>
      <rPr>
        <u/>
        <sz val="8"/>
        <color theme="1"/>
        <rFont val="Tahoma"/>
        <family val="2"/>
      </rPr>
      <t>3012006.100</t>
    </r>
  </si>
  <si>
    <r>
      <t xml:space="preserve">T </t>
    </r>
    <r>
      <rPr>
        <u/>
        <sz val="8"/>
        <color theme="1"/>
        <rFont val="Tahoma"/>
        <family val="2"/>
      </rPr>
      <t>3153668.300</t>
    </r>
  </si>
  <si>
    <r>
      <t xml:space="preserve">T </t>
    </r>
    <r>
      <rPr>
        <u/>
        <sz val="8"/>
        <color theme="1"/>
        <rFont val="Tahoma"/>
        <family val="2"/>
      </rPr>
      <t>2963648.300</t>
    </r>
  </si>
  <si>
    <r>
      <t xml:space="preserve">T </t>
    </r>
    <r>
      <rPr>
        <u/>
        <sz val="8"/>
        <color theme="1"/>
        <rFont val="Tahoma"/>
        <family val="2"/>
      </rPr>
      <t>5261044.200</t>
    </r>
  </si>
  <si>
    <r>
      <t xml:space="preserve">T </t>
    </r>
    <r>
      <rPr>
        <u/>
        <sz val="8"/>
        <color theme="1"/>
        <rFont val="Tahoma"/>
        <family val="2"/>
      </rPr>
      <t>42718854.000</t>
    </r>
  </si>
  <si>
    <r>
      <t xml:space="preserve">T </t>
    </r>
    <r>
      <rPr>
        <u/>
        <sz val="8"/>
        <color theme="1"/>
        <rFont val="Tahoma"/>
        <family val="2"/>
      </rPr>
      <t>6687470.800</t>
    </r>
  </si>
  <si>
    <r>
      <t xml:space="preserve">TM </t>
    </r>
    <r>
      <rPr>
        <u/>
        <sz val="8"/>
        <color theme="1"/>
        <rFont val="Tahoma"/>
        <family val="2"/>
      </rPr>
      <t>280076920.000</t>
    </r>
  </si>
  <si>
    <r>
      <t xml:space="preserve">M </t>
    </r>
    <r>
      <rPr>
        <u/>
        <sz val="8"/>
        <color theme="1"/>
        <rFont val="Tahoma"/>
        <family val="2"/>
      </rPr>
      <t>62841.635</t>
    </r>
  </si>
  <si>
    <r>
      <t xml:space="preserve">T </t>
    </r>
    <r>
      <rPr>
        <u/>
        <sz val="8"/>
        <color theme="1"/>
        <rFont val="Tahoma"/>
        <family val="2"/>
      </rPr>
      <t>3004705.800</t>
    </r>
  </si>
  <si>
    <r>
      <t xml:space="preserve">T </t>
    </r>
    <r>
      <rPr>
        <u/>
        <sz val="8"/>
        <color theme="1"/>
        <rFont val="Tahoma"/>
        <family val="2"/>
      </rPr>
      <t>3140237.800</t>
    </r>
  </si>
  <si>
    <r>
      <t xml:space="preserve">T </t>
    </r>
    <r>
      <rPr>
        <u/>
        <sz val="8"/>
        <color theme="1"/>
        <rFont val="Tahoma"/>
        <family val="2"/>
      </rPr>
      <t>2946301.700</t>
    </r>
  </si>
  <si>
    <r>
      <t xml:space="preserve">T </t>
    </r>
    <r>
      <rPr>
        <u/>
        <sz val="8"/>
        <color rgb="FF0000FF"/>
        <rFont val="Tahoma"/>
        <family val="2"/>
      </rPr>
      <t>5273494.900</t>
    </r>
  </si>
  <si>
    <r>
      <t xml:space="preserve">T </t>
    </r>
    <r>
      <rPr>
        <u/>
        <sz val="8"/>
        <color rgb="FF0000FF"/>
        <rFont val="Tahoma"/>
        <family val="2"/>
      </rPr>
      <t>42790272.000</t>
    </r>
  </si>
  <si>
    <r>
      <t xml:space="preserve">T </t>
    </r>
    <r>
      <rPr>
        <u/>
        <sz val="8"/>
        <color rgb="FF0000FF"/>
        <rFont val="Tahoma"/>
        <family val="2"/>
      </rPr>
      <t>6667327.500</t>
    </r>
  </si>
  <si>
    <r>
      <t xml:space="preserve">TM </t>
    </r>
    <r>
      <rPr>
        <u/>
        <sz val="8"/>
        <color rgb="FF0000FF"/>
        <rFont val="Tahoma"/>
        <family val="2"/>
      </rPr>
      <t>281996820.000</t>
    </r>
  </si>
  <si>
    <r>
      <t xml:space="preserve">M </t>
    </r>
    <r>
      <rPr>
        <u/>
        <sz val="8"/>
        <color rgb="FF0000FF"/>
        <rFont val="Tahoma"/>
        <family val="2"/>
      </rPr>
      <t>62553.439</t>
    </r>
  </si>
  <si>
    <r>
      <t xml:space="preserve">T </t>
    </r>
    <r>
      <rPr>
        <u/>
        <sz val="8"/>
        <color rgb="FF0000FF"/>
        <rFont val="Tahoma"/>
        <family val="2"/>
      </rPr>
      <t>3010278.700</t>
    </r>
  </si>
  <si>
    <r>
      <t xml:space="preserve">T </t>
    </r>
    <r>
      <rPr>
        <u/>
        <sz val="8"/>
        <color rgb="FF0000FF"/>
        <rFont val="Tahoma"/>
        <family val="2"/>
      </rPr>
      <t>3178395.800</t>
    </r>
  </si>
  <si>
    <r>
      <t xml:space="preserve">T </t>
    </r>
    <r>
      <rPr>
        <u/>
        <sz val="8"/>
        <color rgb="FF0000FF"/>
        <rFont val="Tahoma"/>
        <family val="2"/>
      </rPr>
      <t>2961513.500</t>
    </r>
  </si>
  <si>
    <r>
      <t xml:space="preserve">T </t>
    </r>
    <r>
      <rPr>
        <u/>
        <sz val="8"/>
        <color rgb="FF0000FF"/>
        <rFont val="Tahoma"/>
        <family val="2"/>
      </rPr>
      <t>11434.343</t>
    </r>
  </si>
  <si>
    <r>
      <t xml:space="preserve">T </t>
    </r>
    <r>
      <rPr>
        <u/>
        <sz val="8"/>
        <color rgb="FF0000FF"/>
        <rFont val="Tahoma"/>
        <family val="2"/>
      </rPr>
      <t>78518.687</t>
    </r>
  </si>
  <si>
    <r>
      <t xml:space="preserve">T </t>
    </r>
    <r>
      <rPr>
        <u/>
        <sz val="8"/>
        <color rgb="FF0000FF"/>
        <rFont val="Tahoma"/>
        <family val="2"/>
      </rPr>
      <t>21110.971</t>
    </r>
  </si>
  <si>
    <r>
      <t xml:space="preserve">TM </t>
    </r>
    <r>
      <rPr>
        <u/>
        <sz val="8"/>
        <color rgb="FF0000FF"/>
        <rFont val="Tahoma"/>
        <family val="2"/>
      </rPr>
      <t>1662749.600</t>
    </r>
  </si>
  <si>
    <r>
      <t xml:space="preserve">M </t>
    </r>
    <r>
      <rPr>
        <u/>
        <sz val="8"/>
        <color rgb="FF0000FF"/>
        <rFont val="Tahoma"/>
        <family val="2"/>
      </rPr>
      <t>405.789</t>
    </r>
  </si>
  <si>
    <r>
      <t xml:space="preserve">T </t>
    </r>
    <r>
      <rPr>
        <u/>
        <sz val="8"/>
        <color rgb="FF0000FF"/>
        <rFont val="Tahoma"/>
        <family val="2"/>
      </rPr>
      <t>4941.065</t>
    </r>
  </si>
  <si>
    <r>
      <t xml:space="preserve">T </t>
    </r>
    <r>
      <rPr>
        <u/>
        <sz val="8"/>
        <color rgb="FF0000FF"/>
        <rFont val="Tahoma"/>
        <family val="2"/>
      </rPr>
      <t>54872.934</t>
    </r>
  </si>
  <si>
    <r>
      <t xml:space="preserve">T </t>
    </r>
    <r>
      <rPr>
        <u/>
        <sz val="8"/>
        <color rgb="FF0000FF"/>
        <rFont val="Tahoma"/>
        <family val="2"/>
      </rPr>
      <t>14264.710</t>
    </r>
  </si>
  <si>
    <r>
      <t xml:space="preserve">TM </t>
    </r>
    <r>
      <rPr>
        <u/>
        <sz val="8"/>
        <color rgb="FF0000FF"/>
        <rFont val="Tahoma"/>
        <family val="2"/>
      </rPr>
      <t>0.590</t>
    </r>
  </si>
  <si>
    <r>
      <t xml:space="preserve">T </t>
    </r>
    <r>
      <rPr>
        <u/>
        <sz val="8"/>
        <color rgb="FF0000FF"/>
        <rFont val="Tahoma"/>
        <family val="2"/>
      </rPr>
      <t>1.726</t>
    </r>
  </si>
  <si>
    <r>
      <t xml:space="preserve">T </t>
    </r>
    <r>
      <rPr>
        <u/>
        <sz val="8"/>
        <color rgb="FF0000FF"/>
        <rFont val="Tahoma"/>
        <family val="2"/>
      </rPr>
      <t>0.482</t>
    </r>
  </si>
  <si>
    <r>
      <t xml:space="preserve">TM </t>
    </r>
    <r>
      <rPr>
        <u/>
        <sz val="8"/>
        <color theme="1"/>
        <rFont val="Tahoma"/>
        <family val="2"/>
      </rPr>
      <t>5813238.100</t>
    </r>
  </si>
  <si>
    <r>
      <t xml:space="preserve">T </t>
    </r>
    <r>
      <rPr>
        <u/>
        <sz val="8"/>
        <color theme="1"/>
        <rFont val="Tahoma"/>
        <family val="2"/>
      </rPr>
      <t>7086302.000</t>
    </r>
  </si>
  <si>
    <r>
      <t xml:space="preserve">TM </t>
    </r>
    <r>
      <rPr>
        <u/>
        <sz val="8"/>
        <color theme="1"/>
        <rFont val="Tahoma"/>
        <family val="2"/>
      </rPr>
      <t>5815384.000</t>
    </r>
  </si>
  <si>
    <r>
      <t xml:space="preserve">T </t>
    </r>
    <r>
      <rPr>
        <u/>
        <sz val="8"/>
        <color theme="1"/>
        <rFont val="Tahoma"/>
        <family val="2"/>
      </rPr>
      <t>7059474.400</t>
    </r>
  </si>
  <si>
    <r>
      <t xml:space="preserve">TM </t>
    </r>
    <r>
      <rPr>
        <u/>
        <sz val="8"/>
        <color theme="1"/>
        <rFont val="Tahoma"/>
        <family val="2"/>
      </rPr>
      <t>5755512.700</t>
    </r>
  </si>
  <si>
    <r>
      <t xml:space="preserve">T </t>
    </r>
    <r>
      <rPr>
        <u/>
        <sz val="8"/>
        <color theme="1"/>
        <rFont val="Tahoma"/>
        <family val="2"/>
      </rPr>
      <t>7018911.600</t>
    </r>
  </si>
  <si>
    <r>
      <t xml:space="preserve">TM </t>
    </r>
    <r>
      <rPr>
        <u/>
        <sz val="8"/>
        <color rgb="FF0000FF"/>
        <rFont val="Tahoma"/>
        <family val="2"/>
      </rPr>
      <t>5794711.600</t>
    </r>
  </si>
  <si>
    <r>
      <t xml:space="preserve">T </t>
    </r>
    <r>
      <rPr>
        <u/>
        <sz val="8"/>
        <color rgb="FF0000FF"/>
        <rFont val="Tahoma"/>
        <family val="2"/>
      </rPr>
      <t>7054896.000</t>
    </r>
  </si>
  <si>
    <r>
      <t xml:space="preserve">TM </t>
    </r>
    <r>
      <rPr>
        <u/>
        <sz val="8"/>
        <color rgb="FF0000FF"/>
        <rFont val="Tahoma"/>
        <family val="2"/>
      </rPr>
      <t>33964.180</t>
    </r>
  </si>
  <si>
    <r>
      <t xml:space="preserve">T </t>
    </r>
    <r>
      <rPr>
        <u/>
        <sz val="8"/>
        <color rgb="FF0000FF"/>
        <rFont val="Tahoma"/>
        <family val="2"/>
      </rPr>
      <t>33927.701</t>
    </r>
  </si>
  <si>
    <r>
      <t xml:space="preserve">TM </t>
    </r>
    <r>
      <rPr>
        <u/>
        <sz val="8"/>
        <color rgb="FF0000FF"/>
        <rFont val="Tahoma"/>
        <family val="2"/>
      </rPr>
      <t>0.586</t>
    </r>
  </si>
  <si>
    <r>
      <t xml:space="preserve">T </t>
    </r>
    <r>
      <rPr>
        <u/>
        <sz val="8"/>
        <color theme="1"/>
        <rFont val="Tahoma"/>
        <family val="2"/>
      </rPr>
      <t>9049644.100</t>
    </r>
  </si>
  <si>
    <r>
      <t xml:space="preserve">T </t>
    </r>
    <r>
      <rPr>
        <u/>
        <sz val="8"/>
        <color theme="1"/>
        <rFont val="Tahoma"/>
        <family val="2"/>
      </rPr>
      <t>2188989.700</t>
    </r>
  </si>
  <si>
    <r>
      <t xml:space="preserve">T </t>
    </r>
    <r>
      <rPr>
        <u/>
        <sz val="8"/>
        <color theme="1"/>
        <rFont val="Tahoma"/>
        <family val="2"/>
      </rPr>
      <t>8936406.400</t>
    </r>
  </si>
  <si>
    <r>
      <t xml:space="preserve">T </t>
    </r>
    <r>
      <rPr>
        <u/>
        <sz val="8"/>
        <color theme="1"/>
        <rFont val="Tahoma"/>
        <family val="2"/>
      </rPr>
      <t>2185810.600</t>
    </r>
  </si>
  <si>
    <r>
      <t xml:space="preserve">T </t>
    </r>
    <r>
      <rPr>
        <u/>
        <sz val="8"/>
        <color theme="1"/>
        <rFont val="Tahoma"/>
        <family val="2"/>
      </rPr>
      <t>8923934.500</t>
    </r>
  </si>
  <si>
    <r>
      <t xml:space="preserve">T </t>
    </r>
    <r>
      <rPr>
        <u/>
        <sz val="8"/>
        <color theme="1"/>
        <rFont val="Tahoma"/>
        <family val="2"/>
      </rPr>
      <t>2162953.700</t>
    </r>
  </si>
  <si>
    <r>
      <t xml:space="preserve">T </t>
    </r>
    <r>
      <rPr>
        <u/>
        <sz val="8"/>
        <color rgb="FF0000FF"/>
        <rFont val="Tahoma"/>
        <family val="2"/>
      </rPr>
      <t>8969995.000</t>
    </r>
  </si>
  <si>
    <r>
      <t xml:space="preserve">T </t>
    </r>
    <r>
      <rPr>
        <u/>
        <sz val="8"/>
        <color rgb="FF0000FF"/>
        <rFont val="Tahoma"/>
        <family val="2"/>
      </rPr>
      <t>2179251.400</t>
    </r>
  </si>
  <si>
    <r>
      <t xml:space="preserve">T </t>
    </r>
    <r>
      <rPr>
        <u/>
        <sz val="8"/>
        <color rgb="FF0000FF"/>
        <rFont val="Tahoma"/>
        <family val="2"/>
      </rPr>
      <t>69259.461</t>
    </r>
  </si>
  <si>
    <r>
      <t xml:space="preserve">T </t>
    </r>
    <r>
      <rPr>
        <u/>
        <sz val="8"/>
        <color rgb="FF0000FF"/>
        <rFont val="Tahoma"/>
        <family val="2"/>
      </rPr>
      <t>14203.363</t>
    </r>
  </si>
  <si>
    <r>
      <t xml:space="preserve">T </t>
    </r>
    <r>
      <rPr>
        <u/>
        <sz val="8"/>
        <color theme="1"/>
        <rFont val="Tahoma"/>
        <family val="2"/>
      </rPr>
      <t>9207017.500</t>
    </r>
  </si>
  <si>
    <r>
      <t xml:space="preserve">T </t>
    </r>
    <r>
      <rPr>
        <u/>
        <sz val="8"/>
        <color theme="1"/>
        <rFont val="Tahoma"/>
        <family val="2"/>
      </rPr>
      <t>9213297.500</t>
    </r>
  </si>
  <si>
    <r>
      <t xml:space="preserve">T </t>
    </r>
    <r>
      <rPr>
        <u/>
        <sz val="8"/>
        <color theme="1"/>
        <rFont val="Tahoma"/>
        <family val="2"/>
      </rPr>
      <t>9216239.300</t>
    </r>
  </si>
  <si>
    <r>
      <t xml:space="preserve">T </t>
    </r>
    <r>
      <rPr>
        <u/>
        <sz val="8"/>
        <color rgb="FF0000FF"/>
        <rFont val="Tahoma"/>
        <family val="2"/>
      </rPr>
      <t>9212184.700</t>
    </r>
  </si>
  <si>
    <r>
      <t xml:space="preserve">T </t>
    </r>
    <r>
      <rPr>
        <u/>
        <sz val="8"/>
        <color rgb="FF0000FF"/>
        <rFont val="Tahoma"/>
        <family val="2"/>
      </rPr>
      <t>4710.529</t>
    </r>
  </si>
  <si>
    <r>
      <t xml:space="preserve">T </t>
    </r>
    <r>
      <rPr>
        <u/>
        <sz val="8"/>
        <color theme="1"/>
        <rFont val="Tahoma"/>
        <family val="2"/>
      </rPr>
      <t>6707814.500</t>
    </r>
  </si>
  <si>
    <r>
      <t xml:space="preserve">T </t>
    </r>
    <r>
      <rPr>
        <u/>
        <sz val="8"/>
        <color theme="1"/>
        <rFont val="Tahoma"/>
        <family val="2"/>
      </rPr>
      <t>27642577.000</t>
    </r>
  </si>
  <si>
    <r>
      <t xml:space="preserve">T </t>
    </r>
    <r>
      <rPr>
        <u/>
        <sz val="8"/>
        <color theme="1"/>
        <rFont val="Tahoma"/>
        <family val="2"/>
      </rPr>
      <t>7870604.500</t>
    </r>
  </si>
  <si>
    <r>
      <t xml:space="preserve">TM </t>
    </r>
    <r>
      <rPr>
        <u/>
        <sz val="8"/>
        <color theme="1"/>
        <rFont val="Tahoma"/>
        <family val="2"/>
      </rPr>
      <t>517744530.000</t>
    </r>
  </si>
  <si>
    <r>
      <t xml:space="preserve">M </t>
    </r>
    <r>
      <rPr>
        <u/>
        <sz val="8"/>
        <color theme="1"/>
        <rFont val="Tahoma"/>
        <family val="2"/>
      </rPr>
      <t>42142.581</t>
    </r>
  </si>
  <si>
    <r>
      <t xml:space="preserve">T </t>
    </r>
    <r>
      <rPr>
        <u/>
        <sz val="8"/>
        <color theme="1"/>
        <rFont val="Tahoma"/>
        <family val="2"/>
      </rPr>
      <t>2971128.300</t>
    </r>
  </si>
  <si>
    <r>
      <t xml:space="preserve">T </t>
    </r>
    <r>
      <rPr>
        <u/>
        <sz val="8"/>
        <color theme="1"/>
        <rFont val="Tahoma"/>
        <family val="2"/>
      </rPr>
      <t>2338627.100</t>
    </r>
  </si>
  <si>
    <r>
      <t xml:space="preserve">T </t>
    </r>
    <r>
      <rPr>
        <u/>
        <sz val="8"/>
        <color theme="1"/>
        <rFont val="Tahoma"/>
        <family val="2"/>
      </rPr>
      <t>6779231.300</t>
    </r>
  </si>
  <si>
    <r>
      <t xml:space="preserve">T </t>
    </r>
    <r>
      <rPr>
        <u/>
        <sz val="8"/>
        <color theme="1"/>
        <rFont val="Tahoma"/>
        <family val="2"/>
      </rPr>
      <t>27665306.000</t>
    </r>
  </si>
  <si>
    <r>
      <t xml:space="preserve">T </t>
    </r>
    <r>
      <rPr>
        <u/>
        <sz val="8"/>
        <color theme="1"/>
        <rFont val="Tahoma"/>
        <family val="2"/>
      </rPr>
      <t>7828273.200</t>
    </r>
  </si>
  <si>
    <r>
      <t xml:space="preserve">TM </t>
    </r>
    <r>
      <rPr>
        <u/>
        <sz val="8"/>
        <color theme="1"/>
        <rFont val="Tahoma"/>
        <family val="2"/>
      </rPr>
      <t>517611960.000</t>
    </r>
  </si>
  <si>
    <r>
      <t xml:space="preserve">M </t>
    </r>
    <r>
      <rPr>
        <u/>
        <sz val="8"/>
        <color theme="1"/>
        <rFont val="Tahoma"/>
        <family val="2"/>
      </rPr>
      <t>43065.465</t>
    </r>
  </si>
  <si>
    <r>
      <t xml:space="preserve">T </t>
    </r>
    <r>
      <rPr>
        <u/>
        <sz val="8"/>
        <color theme="1"/>
        <rFont val="Tahoma"/>
        <family val="2"/>
      </rPr>
      <t>2984276.100</t>
    </r>
  </si>
  <si>
    <r>
      <t xml:space="preserve">T </t>
    </r>
    <r>
      <rPr>
        <u/>
        <sz val="8"/>
        <color theme="1"/>
        <rFont val="Tahoma"/>
        <family val="2"/>
      </rPr>
      <t>2347416.400</t>
    </r>
  </si>
  <si>
    <r>
      <t xml:space="preserve">T </t>
    </r>
    <r>
      <rPr>
        <u/>
        <sz val="8"/>
        <color theme="1"/>
        <rFont val="Tahoma"/>
        <family val="2"/>
      </rPr>
      <t>1804747.900</t>
    </r>
  </si>
  <si>
    <r>
      <t xml:space="preserve">T </t>
    </r>
    <r>
      <rPr>
        <u/>
        <sz val="8"/>
        <color theme="1"/>
        <rFont val="Tahoma"/>
        <family val="2"/>
      </rPr>
      <t>6776646.600</t>
    </r>
  </si>
  <si>
    <r>
      <t xml:space="preserve">T </t>
    </r>
    <r>
      <rPr>
        <u/>
        <sz val="8"/>
        <color theme="1"/>
        <rFont val="Tahoma"/>
        <family val="2"/>
      </rPr>
      <t>27774100.000</t>
    </r>
  </si>
  <si>
    <r>
      <t xml:space="preserve">T </t>
    </r>
    <r>
      <rPr>
        <u/>
        <sz val="8"/>
        <color theme="1"/>
        <rFont val="Tahoma"/>
        <family val="2"/>
      </rPr>
      <t>8009186.400</t>
    </r>
  </si>
  <si>
    <r>
      <t xml:space="preserve">TM </t>
    </r>
    <r>
      <rPr>
        <u/>
        <sz val="8"/>
        <color theme="1"/>
        <rFont val="Tahoma"/>
        <family val="2"/>
      </rPr>
      <t>520125530.000</t>
    </r>
  </si>
  <si>
    <r>
      <t xml:space="preserve">M </t>
    </r>
    <r>
      <rPr>
        <u/>
        <sz val="8"/>
        <color theme="1"/>
        <rFont val="Tahoma"/>
        <family val="2"/>
      </rPr>
      <t>42622.556</t>
    </r>
  </si>
  <si>
    <r>
      <t xml:space="preserve">T </t>
    </r>
    <r>
      <rPr>
        <u/>
        <sz val="8"/>
        <color theme="1"/>
        <rFont val="Tahoma"/>
        <family val="2"/>
      </rPr>
      <t>3007928.700</t>
    </r>
  </si>
  <si>
    <r>
      <t xml:space="preserve">T </t>
    </r>
    <r>
      <rPr>
        <u/>
        <sz val="8"/>
        <color theme="1"/>
        <rFont val="Tahoma"/>
        <family val="2"/>
      </rPr>
      <t>2344131.800</t>
    </r>
  </si>
  <si>
    <r>
      <t xml:space="preserve">T </t>
    </r>
    <r>
      <rPr>
        <u/>
        <sz val="8"/>
        <color rgb="FF0000FF"/>
        <rFont val="Tahoma"/>
        <family val="2"/>
      </rPr>
      <t>6754564.100</t>
    </r>
  </si>
  <si>
    <r>
      <t xml:space="preserve">T </t>
    </r>
    <r>
      <rPr>
        <u/>
        <sz val="8"/>
        <color rgb="FF0000FF"/>
        <rFont val="Tahoma"/>
        <family val="2"/>
      </rPr>
      <t>27693994.000</t>
    </r>
  </si>
  <si>
    <r>
      <t xml:space="preserve">T </t>
    </r>
    <r>
      <rPr>
        <u/>
        <sz val="8"/>
        <color rgb="FF0000FF"/>
        <rFont val="Tahoma"/>
        <family val="2"/>
      </rPr>
      <t>7902688.100</t>
    </r>
  </si>
  <si>
    <r>
      <t xml:space="preserve">TM </t>
    </r>
    <r>
      <rPr>
        <u/>
        <sz val="8"/>
        <color rgb="FF0000FF"/>
        <rFont val="Tahoma"/>
        <family val="2"/>
      </rPr>
      <t>518494000.000</t>
    </r>
  </si>
  <si>
    <r>
      <t xml:space="preserve">M </t>
    </r>
    <r>
      <rPr>
        <u/>
        <sz val="8"/>
        <color rgb="FF0000FF"/>
        <rFont val="Tahoma"/>
        <family val="2"/>
      </rPr>
      <t>42610.201</t>
    </r>
  </si>
  <si>
    <r>
      <t xml:space="preserve">T </t>
    </r>
    <r>
      <rPr>
        <u/>
        <sz val="8"/>
        <color rgb="FF0000FF"/>
        <rFont val="Tahoma"/>
        <family val="2"/>
      </rPr>
      <t>2987777.700</t>
    </r>
  </si>
  <si>
    <r>
      <t xml:space="preserve">T </t>
    </r>
    <r>
      <rPr>
        <u/>
        <sz val="8"/>
        <color rgb="FF0000FF"/>
        <rFont val="Tahoma"/>
        <family val="2"/>
      </rPr>
      <t>2343391.800</t>
    </r>
  </si>
  <si>
    <r>
      <t xml:space="preserve">T </t>
    </r>
    <r>
      <rPr>
        <u/>
        <sz val="8"/>
        <color rgb="FF0000FF"/>
        <rFont val="Tahoma"/>
        <family val="2"/>
      </rPr>
      <t>1618354.100</t>
    </r>
  </si>
  <si>
    <r>
      <t xml:space="preserve">T </t>
    </r>
    <r>
      <rPr>
        <u/>
        <sz val="8"/>
        <color rgb="FF0000FF"/>
        <rFont val="Tahoma"/>
        <family val="2"/>
      </rPr>
      <t>40506.977</t>
    </r>
  </si>
  <si>
    <r>
      <t xml:space="preserve">T </t>
    </r>
    <r>
      <rPr>
        <u/>
        <sz val="8"/>
        <color rgb="FF0000FF"/>
        <rFont val="Tahoma"/>
        <family val="2"/>
      </rPr>
      <t>70298.528</t>
    </r>
  </si>
  <si>
    <r>
      <t xml:space="preserve">T </t>
    </r>
    <r>
      <rPr>
        <u/>
        <sz val="8"/>
        <color rgb="FF0000FF"/>
        <rFont val="Tahoma"/>
        <family val="2"/>
      </rPr>
      <t>94627.771</t>
    </r>
  </si>
  <si>
    <r>
      <t xml:space="preserve">TM </t>
    </r>
    <r>
      <rPr>
        <u/>
        <sz val="8"/>
        <color rgb="FF0000FF"/>
        <rFont val="Tahoma"/>
        <family val="2"/>
      </rPr>
      <t>1414494.900</t>
    </r>
  </si>
  <si>
    <r>
      <t xml:space="preserve">M </t>
    </r>
    <r>
      <rPr>
        <u/>
        <sz val="8"/>
        <color rgb="FF0000FF"/>
        <rFont val="Tahoma"/>
        <family val="2"/>
      </rPr>
      <t>461.566</t>
    </r>
  </si>
  <si>
    <r>
      <t xml:space="preserve">T </t>
    </r>
    <r>
      <rPr>
        <u/>
        <sz val="8"/>
        <color rgb="FF0000FF"/>
        <rFont val="Tahoma"/>
        <family val="2"/>
      </rPr>
      <t>18648.419</t>
    </r>
  </si>
  <si>
    <r>
      <t xml:space="preserve">T </t>
    </r>
    <r>
      <rPr>
        <u/>
        <sz val="8"/>
        <color rgb="FF0000FF"/>
        <rFont val="Tahoma"/>
        <family val="2"/>
      </rPr>
      <t>4441.093</t>
    </r>
  </si>
  <si>
    <r>
      <t xml:space="preserve">T </t>
    </r>
    <r>
      <rPr>
        <u/>
        <sz val="8"/>
        <color rgb="FF0000FF"/>
        <rFont val="Tahoma"/>
        <family val="2"/>
      </rPr>
      <t>161703.600</t>
    </r>
  </si>
  <si>
    <r>
      <t xml:space="preserve">T </t>
    </r>
    <r>
      <rPr>
        <u/>
        <sz val="8"/>
        <color rgb="FF0000FF"/>
        <rFont val="Tahoma"/>
        <family val="2"/>
      </rPr>
      <t>0.600</t>
    </r>
  </si>
  <si>
    <r>
      <t xml:space="preserve">T </t>
    </r>
    <r>
      <rPr>
        <u/>
        <sz val="8"/>
        <color rgb="FF0000FF"/>
        <rFont val="Tahoma"/>
        <family val="2"/>
      </rPr>
      <t>1.197</t>
    </r>
  </si>
  <si>
    <r>
      <t xml:space="preserve">TM </t>
    </r>
    <r>
      <rPr>
        <u/>
        <sz val="8"/>
        <color rgb="FF0000FF"/>
        <rFont val="Tahoma"/>
        <family val="2"/>
      </rPr>
      <t>0.273</t>
    </r>
  </si>
  <si>
    <r>
      <t xml:space="preserve">M </t>
    </r>
    <r>
      <rPr>
        <u/>
        <sz val="8"/>
        <color rgb="FF0000FF"/>
        <rFont val="Tahoma"/>
        <family val="2"/>
      </rPr>
      <t>1.083</t>
    </r>
  </si>
  <si>
    <r>
      <t xml:space="preserve">T </t>
    </r>
    <r>
      <rPr>
        <u/>
        <sz val="8"/>
        <color rgb="FF0000FF"/>
        <rFont val="Tahoma"/>
        <family val="2"/>
      </rPr>
      <t>9.992</t>
    </r>
  </si>
  <si>
    <r>
      <t xml:space="preserve">TM </t>
    </r>
    <r>
      <rPr>
        <u/>
        <sz val="8"/>
        <color theme="1"/>
        <rFont val="Tahoma"/>
        <family val="2"/>
      </rPr>
      <t>5916077.500</t>
    </r>
  </si>
  <si>
    <r>
      <t xml:space="preserve">T </t>
    </r>
    <r>
      <rPr>
        <u/>
        <sz val="8"/>
        <color theme="1"/>
        <rFont val="Tahoma"/>
        <family val="2"/>
      </rPr>
      <t>7005269.200</t>
    </r>
  </si>
  <si>
    <r>
      <t xml:space="preserve">TM </t>
    </r>
    <r>
      <rPr>
        <u/>
        <sz val="8"/>
        <color theme="1"/>
        <rFont val="Tahoma"/>
        <family val="2"/>
      </rPr>
      <t>5916648.800</t>
    </r>
  </si>
  <si>
    <r>
      <t xml:space="preserve">T </t>
    </r>
    <r>
      <rPr>
        <u/>
        <sz val="8"/>
        <color theme="1"/>
        <rFont val="Tahoma"/>
        <family val="2"/>
      </rPr>
      <t>6998248.100</t>
    </r>
  </si>
  <si>
    <r>
      <t xml:space="preserve">TM </t>
    </r>
    <r>
      <rPr>
        <u/>
        <sz val="8"/>
        <color theme="1"/>
        <rFont val="Tahoma"/>
        <family val="2"/>
      </rPr>
      <t>5944486.200</t>
    </r>
  </si>
  <si>
    <r>
      <t xml:space="preserve">T </t>
    </r>
    <r>
      <rPr>
        <u/>
        <sz val="8"/>
        <color theme="1"/>
        <rFont val="Tahoma"/>
        <family val="2"/>
      </rPr>
      <t>7045196.400</t>
    </r>
  </si>
  <si>
    <r>
      <t xml:space="preserve">TM </t>
    </r>
    <r>
      <rPr>
        <u/>
        <sz val="8"/>
        <color rgb="FF0000FF"/>
        <rFont val="Tahoma"/>
        <family val="2"/>
      </rPr>
      <t>5925737.500</t>
    </r>
  </si>
  <si>
    <r>
      <t xml:space="preserve">T </t>
    </r>
    <r>
      <rPr>
        <u/>
        <sz val="8"/>
        <color rgb="FF0000FF"/>
        <rFont val="Tahoma"/>
        <family val="2"/>
      </rPr>
      <t>7016237.900</t>
    </r>
  </si>
  <si>
    <r>
      <t xml:space="preserve">TM </t>
    </r>
    <r>
      <rPr>
        <u/>
        <sz val="8"/>
        <color rgb="FF0000FF"/>
        <rFont val="Tahoma"/>
        <family val="2"/>
      </rPr>
      <t>16239.338</t>
    </r>
  </si>
  <si>
    <r>
      <t xml:space="preserve">T </t>
    </r>
    <r>
      <rPr>
        <u/>
        <sz val="8"/>
        <color rgb="FF0000FF"/>
        <rFont val="Tahoma"/>
        <family val="2"/>
      </rPr>
      <t>25323.299</t>
    </r>
  </si>
  <si>
    <r>
      <t xml:space="preserve">TM </t>
    </r>
    <r>
      <rPr>
        <u/>
        <sz val="8"/>
        <color rgb="FF0000FF"/>
        <rFont val="Tahoma"/>
        <family val="2"/>
      </rPr>
      <t>0.274</t>
    </r>
  </si>
  <si>
    <r>
      <t xml:space="preserve">T </t>
    </r>
    <r>
      <rPr>
        <u/>
        <sz val="8"/>
        <color theme="1"/>
        <rFont val="Tahoma"/>
        <family val="2"/>
      </rPr>
      <t>8908741.100</t>
    </r>
  </si>
  <si>
    <r>
      <t xml:space="preserve">T </t>
    </r>
    <r>
      <rPr>
        <u/>
        <sz val="8"/>
        <color theme="1"/>
        <rFont val="Tahoma"/>
        <family val="2"/>
      </rPr>
      <t>8923982.800</t>
    </r>
  </si>
  <si>
    <r>
      <t xml:space="preserve">T </t>
    </r>
    <r>
      <rPr>
        <u/>
        <sz val="8"/>
        <color theme="1"/>
        <rFont val="Tahoma"/>
        <family val="2"/>
      </rPr>
      <t>8926881.400</t>
    </r>
  </si>
  <si>
    <r>
      <t xml:space="preserve">T </t>
    </r>
    <r>
      <rPr>
        <u/>
        <sz val="8"/>
        <color rgb="FF0000FF"/>
        <rFont val="Tahoma"/>
        <family val="2"/>
      </rPr>
      <t>8919868.400</t>
    </r>
  </si>
  <si>
    <r>
      <t xml:space="preserve">T </t>
    </r>
    <r>
      <rPr>
        <u/>
        <sz val="8"/>
        <color rgb="FF0000FF"/>
        <rFont val="Tahoma"/>
        <family val="2"/>
      </rPr>
      <t>9744.908</t>
    </r>
  </si>
  <si>
    <r>
      <t xml:space="preserve">T </t>
    </r>
    <r>
      <rPr>
        <u/>
        <sz val="8"/>
        <color theme="1"/>
        <rFont val="Tahoma"/>
        <family val="2"/>
      </rPr>
      <t>9184968.100</t>
    </r>
  </si>
  <si>
    <r>
      <t xml:space="preserve">T </t>
    </r>
    <r>
      <rPr>
        <u/>
        <sz val="8"/>
        <color theme="1"/>
        <rFont val="Tahoma"/>
        <family val="2"/>
      </rPr>
      <t>9210909.100</t>
    </r>
  </si>
  <si>
    <r>
      <t xml:space="preserve">T </t>
    </r>
    <r>
      <rPr>
        <u/>
        <sz val="8"/>
        <color theme="1"/>
        <rFont val="Tahoma"/>
        <family val="2"/>
      </rPr>
      <t>9233078.300</t>
    </r>
  </si>
  <si>
    <r>
      <t xml:space="preserve">T </t>
    </r>
    <r>
      <rPr>
        <u/>
        <sz val="8"/>
        <color rgb="FF0000FF"/>
        <rFont val="Tahoma"/>
        <family val="2"/>
      </rPr>
      <t>9209651.800</t>
    </r>
  </si>
  <si>
    <r>
      <t xml:space="preserve">T </t>
    </r>
    <r>
      <rPr>
        <u/>
        <sz val="8"/>
        <color rgb="FF0000FF"/>
        <rFont val="Tahoma"/>
        <family val="2"/>
      </rPr>
      <t>24079.694</t>
    </r>
  </si>
  <si>
    <r>
      <t xml:space="preserve">T </t>
    </r>
    <r>
      <rPr>
        <u/>
        <sz val="8"/>
        <color theme="1"/>
        <rFont val="Tahoma"/>
        <family val="2"/>
      </rPr>
      <t>7071833.900</t>
    </r>
  </si>
  <si>
    <r>
      <t xml:space="preserve">T </t>
    </r>
    <r>
      <rPr>
        <u/>
        <sz val="8"/>
        <color theme="1"/>
        <rFont val="Tahoma"/>
        <family val="2"/>
      </rPr>
      <t>43378775.000</t>
    </r>
  </si>
  <si>
    <r>
      <t xml:space="preserve">T </t>
    </r>
    <r>
      <rPr>
        <u/>
        <sz val="8"/>
        <color theme="1"/>
        <rFont val="Tahoma"/>
        <family val="2"/>
      </rPr>
      <t>9891405.800</t>
    </r>
  </si>
  <si>
    <r>
      <t xml:space="preserve">TM </t>
    </r>
    <r>
      <rPr>
        <u/>
        <sz val="8"/>
        <color theme="1"/>
        <rFont val="Tahoma"/>
        <family val="2"/>
      </rPr>
      <t>261628720.000</t>
    </r>
  </si>
  <si>
    <r>
      <t xml:space="preserve">M </t>
    </r>
    <r>
      <rPr>
        <u/>
        <sz val="8"/>
        <color theme="1"/>
        <rFont val="Tahoma"/>
        <family val="2"/>
      </rPr>
      <t>70574.336</t>
    </r>
  </si>
  <si>
    <r>
      <t xml:space="preserve">T </t>
    </r>
    <r>
      <rPr>
        <u/>
        <sz val="8"/>
        <color theme="1"/>
        <rFont val="Tahoma"/>
        <family val="2"/>
      </rPr>
      <t>3043331.300</t>
    </r>
  </si>
  <si>
    <r>
      <t xml:space="preserve">T </t>
    </r>
    <r>
      <rPr>
        <u/>
        <sz val="8"/>
        <color theme="1"/>
        <rFont val="Tahoma"/>
        <family val="2"/>
      </rPr>
      <t>3808536.600</t>
    </r>
  </si>
  <si>
    <r>
      <t xml:space="preserve">T </t>
    </r>
    <r>
      <rPr>
        <u/>
        <sz val="8"/>
        <color theme="1"/>
        <rFont val="Tahoma"/>
        <family val="2"/>
      </rPr>
      <t>3982822.600</t>
    </r>
  </si>
  <si>
    <r>
      <t xml:space="preserve">T </t>
    </r>
    <r>
      <rPr>
        <u/>
        <sz val="8"/>
        <color theme="1"/>
        <rFont val="Tahoma"/>
        <family val="2"/>
      </rPr>
      <t>7038167.800</t>
    </r>
  </si>
  <si>
    <r>
      <t xml:space="preserve">T </t>
    </r>
    <r>
      <rPr>
        <u/>
        <sz val="8"/>
        <color theme="1"/>
        <rFont val="Tahoma"/>
        <family val="2"/>
      </rPr>
      <t>43613792.000</t>
    </r>
  </si>
  <si>
    <r>
      <t xml:space="preserve">T </t>
    </r>
    <r>
      <rPr>
        <u/>
        <sz val="8"/>
        <color theme="1"/>
        <rFont val="Tahoma"/>
        <family val="2"/>
      </rPr>
      <t>9956124.400</t>
    </r>
  </si>
  <si>
    <r>
      <t xml:space="preserve">TM </t>
    </r>
    <r>
      <rPr>
        <u/>
        <sz val="8"/>
        <color theme="1"/>
        <rFont val="Tahoma"/>
        <family val="2"/>
      </rPr>
      <t>262374760.000</t>
    </r>
  </si>
  <si>
    <r>
      <t xml:space="preserve">M </t>
    </r>
    <r>
      <rPr>
        <u/>
        <sz val="8"/>
        <color theme="1"/>
        <rFont val="Tahoma"/>
        <family val="2"/>
      </rPr>
      <t>71674.080</t>
    </r>
  </si>
  <si>
    <r>
      <t xml:space="preserve">T </t>
    </r>
    <r>
      <rPr>
        <u/>
        <sz val="8"/>
        <color theme="1"/>
        <rFont val="Tahoma"/>
        <family val="2"/>
      </rPr>
      <t>3040853.100</t>
    </r>
  </si>
  <si>
    <r>
      <t xml:space="preserve">T </t>
    </r>
    <r>
      <rPr>
        <u/>
        <sz val="8"/>
        <color theme="1"/>
        <rFont val="Tahoma"/>
        <family val="2"/>
      </rPr>
      <t>3776859.000</t>
    </r>
  </si>
  <si>
    <r>
      <t xml:space="preserve">T </t>
    </r>
    <r>
      <rPr>
        <u/>
        <sz val="8"/>
        <color theme="1"/>
        <rFont val="Tahoma"/>
        <family val="2"/>
      </rPr>
      <t>3969256.400</t>
    </r>
  </si>
  <si>
    <r>
      <t xml:space="preserve">T </t>
    </r>
    <r>
      <rPr>
        <u/>
        <sz val="8"/>
        <color theme="1"/>
        <rFont val="Tahoma"/>
        <family val="2"/>
      </rPr>
      <t>7011192.400</t>
    </r>
  </si>
  <si>
    <r>
      <t xml:space="preserve">T </t>
    </r>
    <r>
      <rPr>
        <u/>
        <sz val="8"/>
        <color theme="1"/>
        <rFont val="Tahoma"/>
        <family val="2"/>
      </rPr>
      <t>43455290.000</t>
    </r>
  </si>
  <si>
    <r>
      <t xml:space="preserve">T </t>
    </r>
    <r>
      <rPr>
        <u/>
        <sz val="8"/>
        <color theme="1"/>
        <rFont val="Tahoma"/>
        <family val="2"/>
      </rPr>
      <t>9782832.800</t>
    </r>
  </si>
  <si>
    <r>
      <t xml:space="preserve">TM </t>
    </r>
    <r>
      <rPr>
        <u/>
        <sz val="8"/>
        <color theme="1"/>
        <rFont val="Tahoma"/>
        <family val="2"/>
      </rPr>
      <t>261452340.000</t>
    </r>
  </si>
  <si>
    <r>
      <t xml:space="preserve">M </t>
    </r>
    <r>
      <rPr>
        <u/>
        <sz val="8"/>
        <color theme="1"/>
        <rFont val="Tahoma"/>
        <family val="2"/>
      </rPr>
      <t>72604.293</t>
    </r>
  </si>
  <si>
    <r>
      <t xml:space="preserve">T </t>
    </r>
    <r>
      <rPr>
        <u/>
        <sz val="8"/>
        <color theme="1"/>
        <rFont val="Tahoma"/>
        <family val="2"/>
      </rPr>
      <t>3026539.500</t>
    </r>
  </si>
  <si>
    <r>
      <t xml:space="preserve">T </t>
    </r>
    <r>
      <rPr>
        <u/>
        <sz val="8"/>
        <color theme="1"/>
        <rFont val="Tahoma"/>
        <family val="2"/>
      </rPr>
      <t>3742351.300</t>
    </r>
  </si>
  <si>
    <r>
      <t xml:space="preserve">T </t>
    </r>
    <r>
      <rPr>
        <u/>
        <sz val="8"/>
        <color theme="1"/>
        <rFont val="Tahoma"/>
        <family val="2"/>
      </rPr>
      <t>3980644.900</t>
    </r>
  </si>
  <si>
    <r>
      <t xml:space="preserve">T </t>
    </r>
    <r>
      <rPr>
        <u/>
        <sz val="8"/>
        <color rgb="FF0000FF"/>
        <rFont val="Tahoma"/>
        <family val="2"/>
      </rPr>
      <t>7040398.100</t>
    </r>
  </si>
  <si>
    <r>
      <t xml:space="preserve">T </t>
    </r>
    <r>
      <rPr>
        <u/>
        <sz val="8"/>
        <color rgb="FF0000FF"/>
        <rFont val="Tahoma"/>
        <family val="2"/>
      </rPr>
      <t>43482619.000</t>
    </r>
  </si>
  <si>
    <r>
      <t xml:space="preserve">T </t>
    </r>
    <r>
      <rPr>
        <u/>
        <sz val="8"/>
        <color rgb="FF0000FF"/>
        <rFont val="Tahoma"/>
        <family val="2"/>
      </rPr>
      <t>9876787.600</t>
    </r>
  </si>
  <si>
    <r>
      <t xml:space="preserve">TM </t>
    </r>
    <r>
      <rPr>
        <u/>
        <sz val="8"/>
        <color rgb="FF0000FF"/>
        <rFont val="Tahoma"/>
        <family val="2"/>
      </rPr>
      <t>261818610.000</t>
    </r>
  </si>
  <si>
    <r>
      <t xml:space="preserve">M </t>
    </r>
    <r>
      <rPr>
        <u/>
        <sz val="8"/>
        <color rgb="FF0000FF"/>
        <rFont val="Tahoma"/>
        <family val="2"/>
      </rPr>
      <t>71617.570</t>
    </r>
  </si>
  <si>
    <r>
      <t xml:space="preserve">T </t>
    </r>
    <r>
      <rPr>
        <u/>
        <sz val="8"/>
        <color rgb="FF0000FF"/>
        <rFont val="Tahoma"/>
        <family val="2"/>
      </rPr>
      <t>3036908.000</t>
    </r>
  </si>
  <si>
    <r>
      <t xml:space="preserve">T </t>
    </r>
    <r>
      <rPr>
        <u/>
        <sz val="8"/>
        <color rgb="FF0000FF"/>
        <rFont val="Tahoma"/>
        <family val="2"/>
      </rPr>
      <t>3775915.600</t>
    </r>
  </si>
  <si>
    <r>
      <t xml:space="preserve">T </t>
    </r>
    <r>
      <rPr>
        <u/>
        <sz val="8"/>
        <color rgb="FF0000FF"/>
        <rFont val="Tahoma"/>
        <family val="2"/>
      </rPr>
      <t>3977574.600</t>
    </r>
  </si>
  <si>
    <r>
      <t xml:space="preserve">T </t>
    </r>
    <r>
      <rPr>
        <u/>
        <sz val="8"/>
        <color rgb="FF0000FF"/>
        <rFont val="Tahoma"/>
        <family val="2"/>
      </rPr>
      <t>30382.222</t>
    </r>
  </si>
  <si>
    <r>
      <t xml:space="preserve">T </t>
    </r>
    <r>
      <rPr>
        <u/>
        <sz val="8"/>
        <color rgb="FF0000FF"/>
        <rFont val="Tahoma"/>
        <family val="2"/>
      </rPr>
      <t>119868.160</t>
    </r>
  </si>
  <si>
    <r>
      <t xml:space="preserve">T </t>
    </r>
    <r>
      <rPr>
        <u/>
        <sz val="8"/>
        <color rgb="FF0000FF"/>
        <rFont val="Tahoma"/>
        <family val="2"/>
      </rPr>
      <t>87565.751</t>
    </r>
  </si>
  <si>
    <r>
      <t xml:space="preserve">TM </t>
    </r>
    <r>
      <rPr>
        <u/>
        <sz val="8"/>
        <color rgb="FF0000FF"/>
        <rFont val="Tahoma"/>
        <family val="2"/>
      </rPr>
      <t>489651.920</t>
    </r>
  </si>
  <si>
    <r>
      <t xml:space="preserve">M </t>
    </r>
    <r>
      <rPr>
        <u/>
        <sz val="8"/>
        <color rgb="FF0000FF"/>
        <rFont val="Tahoma"/>
        <family val="2"/>
      </rPr>
      <t>1016.158</t>
    </r>
  </si>
  <si>
    <r>
      <t xml:space="preserve">T </t>
    </r>
    <r>
      <rPr>
        <u/>
        <sz val="8"/>
        <color rgb="FF0000FF"/>
        <rFont val="Tahoma"/>
        <family val="2"/>
      </rPr>
      <t>9064.467</t>
    </r>
  </si>
  <si>
    <r>
      <t xml:space="preserve">T </t>
    </r>
    <r>
      <rPr>
        <u/>
        <sz val="8"/>
        <color rgb="FF0000FF"/>
        <rFont val="Tahoma"/>
        <family val="2"/>
      </rPr>
      <t>33102.731</t>
    </r>
  </si>
  <si>
    <r>
      <t xml:space="preserve">T </t>
    </r>
    <r>
      <rPr>
        <u/>
        <sz val="8"/>
        <color rgb="FF0000FF"/>
        <rFont val="Tahoma"/>
        <family val="2"/>
      </rPr>
      <t>7285.629</t>
    </r>
  </si>
  <si>
    <r>
      <t xml:space="preserve">T </t>
    </r>
    <r>
      <rPr>
        <u/>
        <sz val="8"/>
        <color rgb="FF0000FF"/>
        <rFont val="Tahoma"/>
        <family val="2"/>
      </rPr>
      <t>0.887</t>
    </r>
  </si>
  <si>
    <r>
      <t xml:space="preserve">M </t>
    </r>
    <r>
      <rPr>
        <u/>
        <sz val="8"/>
        <color rgb="FF0000FF"/>
        <rFont val="Tahoma"/>
        <family val="2"/>
      </rPr>
      <t>1.419</t>
    </r>
  </si>
  <si>
    <r>
      <t xml:space="preserve">T </t>
    </r>
    <r>
      <rPr>
        <u/>
        <sz val="8"/>
        <color rgb="FF0000FF"/>
        <rFont val="Tahoma"/>
        <family val="2"/>
      </rPr>
      <t>0.877</t>
    </r>
  </si>
  <si>
    <r>
      <t xml:space="preserve">TM </t>
    </r>
    <r>
      <rPr>
        <u/>
        <sz val="8"/>
        <color theme="1"/>
        <rFont val="Tahoma"/>
        <family val="2"/>
      </rPr>
      <t>8482485.100</t>
    </r>
  </si>
  <si>
    <r>
      <t xml:space="preserve">T </t>
    </r>
    <r>
      <rPr>
        <u/>
        <sz val="8"/>
        <color theme="1"/>
        <rFont val="Tahoma"/>
        <family val="2"/>
      </rPr>
      <t>7153028.200</t>
    </r>
  </si>
  <si>
    <r>
      <t xml:space="preserve">TM </t>
    </r>
    <r>
      <rPr>
        <u/>
        <sz val="8"/>
        <color theme="1"/>
        <rFont val="Tahoma"/>
        <family val="2"/>
      </rPr>
      <t>8437832.500</t>
    </r>
  </si>
  <si>
    <r>
      <t xml:space="preserve">T </t>
    </r>
    <r>
      <rPr>
        <u/>
        <sz val="8"/>
        <color theme="1"/>
        <rFont val="Tahoma"/>
        <family val="2"/>
      </rPr>
      <t>7120922.200</t>
    </r>
  </si>
  <si>
    <r>
      <t xml:space="preserve">TM </t>
    </r>
    <r>
      <rPr>
        <u/>
        <sz val="8"/>
        <color theme="1"/>
        <rFont val="Tahoma"/>
        <family val="2"/>
      </rPr>
      <t>8399405.100</t>
    </r>
  </si>
  <si>
    <r>
      <t xml:space="preserve">T </t>
    </r>
    <r>
      <rPr>
        <u/>
        <sz val="8"/>
        <color theme="1"/>
        <rFont val="Tahoma"/>
        <family val="2"/>
      </rPr>
      <t>7101437.200</t>
    </r>
  </si>
  <si>
    <r>
      <t xml:space="preserve">TM </t>
    </r>
    <r>
      <rPr>
        <u/>
        <sz val="8"/>
        <color rgb="FF0000FF"/>
        <rFont val="Tahoma"/>
        <family val="2"/>
      </rPr>
      <t>8439907.600</t>
    </r>
  </si>
  <si>
    <r>
      <t xml:space="preserve">T </t>
    </r>
    <r>
      <rPr>
        <u/>
        <sz val="8"/>
        <color rgb="FF0000FF"/>
        <rFont val="Tahoma"/>
        <family val="2"/>
      </rPr>
      <t>7125129.200</t>
    </r>
  </si>
  <si>
    <r>
      <t xml:space="preserve">TM </t>
    </r>
    <r>
      <rPr>
        <u/>
        <sz val="8"/>
        <color rgb="FF0000FF"/>
        <rFont val="Tahoma"/>
        <family val="2"/>
      </rPr>
      <t>41578.879</t>
    </r>
  </si>
  <si>
    <r>
      <t xml:space="preserve">T </t>
    </r>
    <r>
      <rPr>
        <u/>
        <sz val="8"/>
        <color rgb="FF0000FF"/>
        <rFont val="Tahoma"/>
        <family val="2"/>
      </rPr>
      <t>26051.524</t>
    </r>
  </si>
  <si>
    <r>
      <t xml:space="preserve">TM </t>
    </r>
    <r>
      <rPr>
        <u/>
        <sz val="8"/>
        <color rgb="FF0000FF"/>
        <rFont val="Tahoma"/>
        <family val="2"/>
      </rPr>
      <t>0.493</t>
    </r>
  </si>
  <si>
    <r>
      <t xml:space="preserve">T </t>
    </r>
    <r>
      <rPr>
        <u/>
        <sz val="8"/>
        <color theme="1"/>
        <rFont val="Tahoma"/>
        <family val="2"/>
      </rPr>
      <t>8993782.100</t>
    </r>
  </si>
  <si>
    <r>
      <t xml:space="preserve">T </t>
    </r>
    <r>
      <rPr>
        <u/>
        <sz val="8"/>
        <color theme="1"/>
        <rFont val="Tahoma"/>
        <family val="2"/>
      </rPr>
      <t>9017647.100</t>
    </r>
  </si>
  <si>
    <r>
      <t xml:space="preserve">T </t>
    </r>
    <r>
      <rPr>
        <u/>
        <sz val="8"/>
        <color theme="1"/>
        <rFont val="Tahoma"/>
        <family val="2"/>
      </rPr>
      <t>8984498.600</t>
    </r>
  </si>
  <si>
    <r>
      <t xml:space="preserve">T </t>
    </r>
    <r>
      <rPr>
        <u/>
        <sz val="8"/>
        <color rgb="FF0000FF"/>
        <rFont val="Tahoma"/>
        <family val="2"/>
      </rPr>
      <t>8998642.600</t>
    </r>
  </si>
  <si>
    <r>
      <t xml:space="preserve">T </t>
    </r>
    <r>
      <rPr>
        <u/>
        <sz val="8"/>
        <color rgb="FF0000FF"/>
        <rFont val="Tahoma"/>
        <family val="2"/>
      </rPr>
      <t>17100.378</t>
    </r>
  </si>
  <si>
    <r>
      <t xml:space="preserve">T </t>
    </r>
    <r>
      <rPr>
        <u/>
        <sz val="8"/>
        <color theme="1"/>
        <rFont val="Tahoma"/>
        <family val="2"/>
      </rPr>
      <t>9220665.700</t>
    </r>
  </si>
  <si>
    <r>
      <t xml:space="preserve">T </t>
    </r>
    <r>
      <rPr>
        <u/>
        <sz val="8"/>
        <color theme="1"/>
        <rFont val="Tahoma"/>
        <family val="2"/>
      </rPr>
      <t>9224188.400</t>
    </r>
  </si>
  <si>
    <r>
      <t xml:space="preserve">T </t>
    </r>
    <r>
      <rPr>
        <u/>
        <sz val="8"/>
        <color theme="1"/>
        <rFont val="Tahoma"/>
        <family val="2"/>
      </rPr>
      <t>9198496.500</t>
    </r>
  </si>
  <si>
    <r>
      <t xml:space="preserve">T </t>
    </r>
    <r>
      <rPr>
        <u/>
        <sz val="8"/>
        <color rgb="FF0000FF"/>
        <rFont val="Tahoma"/>
        <family val="2"/>
      </rPr>
      <t>9214450.200</t>
    </r>
  </si>
  <si>
    <r>
      <t xml:space="preserve">T </t>
    </r>
    <r>
      <rPr>
        <u/>
        <sz val="8"/>
        <color rgb="FF0000FF"/>
        <rFont val="Tahoma"/>
        <family val="2"/>
      </rPr>
      <t>13928.142</t>
    </r>
  </si>
  <si>
    <r>
      <t xml:space="preserve">T </t>
    </r>
    <r>
      <rPr>
        <u/>
        <sz val="8"/>
        <color theme="1"/>
        <rFont val="Tahoma"/>
        <family val="2"/>
      </rPr>
      <t>10728558.000</t>
    </r>
  </si>
  <si>
    <r>
      <t xml:space="preserve">T </t>
    </r>
    <r>
      <rPr>
        <u/>
        <sz val="8"/>
        <color theme="1"/>
        <rFont val="Tahoma"/>
        <family val="2"/>
      </rPr>
      <t>50758870.000</t>
    </r>
  </si>
  <si>
    <r>
      <t xml:space="preserve">T </t>
    </r>
    <r>
      <rPr>
        <u/>
        <sz val="8"/>
        <color theme="1"/>
        <rFont val="Tahoma"/>
        <family val="2"/>
      </rPr>
      <t>7946946.700</t>
    </r>
  </si>
  <si>
    <r>
      <t xml:space="preserve">TM </t>
    </r>
    <r>
      <rPr>
        <u/>
        <sz val="8"/>
        <color theme="1"/>
        <rFont val="Tahoma"/>
        <family val="2"/>
      </rPr>
      <t>395124020.000</t>
    </r>
  </si>
  <si>
    <r>
      <t xml:space="preserve">M </t>
    </r>
    <r>
      <rPr>
        <u/>
        <sz val="8"/>
        <color theme="1"/>
        <rFont val="Tahoma"/>
        <family val="2"/>
      </rPr>
      <t>74806.062</t>
    </r>
  </si>
  <si>
    <r>
      <t xml:space="preserve">T </t>
    </r>
    <r>
      <rPr>
        <u/>
        <sz val="8"/>
        <color theme="1"/>
        <rFont val="Tahoma"/>
        <family val="2"/>
      </rPr>
      <t>3008850.400</t>
    </r>
  </si>
  <si>
    <r>
      <t xml:space="preserve">T </t>
    </r>
    <r>
      <rPr>
        <u/>
        <sz val="8"/>
        <color theme="1"/>
        <rFont val="Tahoma"/>
        <family val="2"/>
      </rPr>
      <t>3827186.100</t>
    </r>
  </si>
  <si>
    <r>
      <t xml:space="preserve">T </t>
    </r>
    <r>
      <rPr>
        <u/>
        <sz val="8"/>
        <color theme="1"/>
        <rFont val="Tahoma"/>
        <family val="2"/>
      </rPr>
      <t>4488267.500</t>
    </r>
  </si>
  <si>
    <r>
      <t xml:space="preserve">T </t>
    </r>
    <r>
      <rPr>
        <u/>
        <sz val="8"/>
        <color theme="1"/>
        <rFont val="Tahoma"/>
        <family val="2"/>
      </rPr>
      <t>10828668.000</t>
    </r>
  </si>
  <si>
    <r>
      <t xml:space="preserve">T </t>
    </r>
    <r>
      <rPr>
        <u/>
        <sz val="8"/>
        <color theme="1"/>
        <rFont val="Tahoma"/>
        <family val="2"/>
      </rPr>
      <t>50907879.000</t>
    </r>
  </si>
  <si>
    <r>
      <t xml:space="preserve">T </t>
    </r>
    <r>
      <rPr>
        <u/>
        <sz val="8"/>
        <color theme="1"/>
        <rFont val="Tahoma"/>
        <family val="2"/>
      </rPr>
      <t>7772412.800</t>
    </r>
  </si>
  <si>
    <r>
      <t xml:space="preserve">TM </t>
    </r>
    <r>
      <rPr>
        <u/>
        <sz val="8"/>
        <color theme="1"/>
        <rFont val="Tahoma"/>
        <family val="2"/>
      </rPr>
      <t>395130800.000</t>
    </r>
  </si>
  <si>
    <r>
      <t xml:space="preserve">M </t>
    </r>
    <r>
      <rPr>
        <u/>
        <sz val="8"/>
        <color theme="1"/>
        <rFont val="Tahoma"/>
        <family val="2"/>
      </rPr>
      <t>74766.922</t>
    </r>
  </si>
  <si>
    <r>
      <t xml:space="preserve">T </t>
    </r>
    <r>
      <rPr>
        <u/>
        <sz val="8"/>
        <color theme="1"/>
        <rFont val="Tahoma"/>
        <family val="2"/>
      </rPr>
      <t>2997613.100</t>
    </r>
  </si>
  <si>
    <r>
      <t xml:space="preserve">T </t>
    </r>
    <r>
      <rPr>
        <u/>
        <sz val="8"/>
        <color theme="1"/>
        <rFont val="Tahoma"/>
        <family val="2"/>
      </rPr>
      <t>3810139.900</t>
    </r>
  </si>
  <si>
    <r>
      <t xml:space="preserve">T </t>
    </r>
    <r>
      <rPr>
        <u/>
        <sz val="8"/>
        <color theme="1"/>
        <rFont val="Tahoma"/>
        <family val="2"/>
      </rPr>
      <t>4494198.500</t>
    </r>
  </si>
  <si>
    <r>
      <t xml:space="preserve">T </t>
    </r>
    <r>
      <rPr>
        <u/>
        <sz val="8"/>
        <color theme="1"/>
        <rFont val="Tahoma"/>
        <family val="2"/>
      </rPr>
      <t>10651690.000</t>
    </r>
  </si>
  <si>
    <r>
      <t xml:space="preserve">T </t>
    </r>
    <r>
      <rPr>
        <u/>
        <sz val="8"/>
        <color theme="1"/>
        <rFont val="Tahoma"/>
        <family val="2"/>
      </rPr>
      <t>50815164.000</t>
    </r>
  </si>
  <si>
    <r>
      <t xml:space="preserve">T </t>
    </r>
    <r>
      <rPr>
        <u/>
        <sz val="8"/>
        <color theme="1"/>
        <rFont val="Tahoma"/>
        <family val="2"/>
      </rPr>
      <t>7841670.800</t>
    </r>
  </si>
  <si>
    <r>
      <t xml:space="preserve">TM </t>
    </r>
    <r>
      <rPr>
        <u/>
        <sz val="8"/>
        <color theme="1"/>
        <rFont val="Tahoma"/>
        <family val="2"/>
      </rPr>
      <t>392299120.000</t>
    </r>
  </si>
  <si>
    <r>
      <t xml:space="preserve">M </t>
    </r>
    <r>
      <rPr>
        <u/>
        <sz val="8"/>
        <color theme="1"/>
        <rFont val="Tahoma"/>
        <family val="2"/>
      </rPr>
      <t>75812.691</t>
    </r>
  </si>
  <si>
    <r>
      <t xml:space="preserve">T </t>
    </r>
    <r>
      <rPr>
        <u/>
        <sz val="8"/>
        <color theme="1"/>
        <rFont val="Tahoma"/>
        <family val="2"/>
      </rPr>
      <t>2974851.600</t>
    </r>
  </si>
  <si>
    <r>
      <t xml:space="preserve">T </t>
    </r>
    <r>
      <rPr>
        <u/>
        <sz val="8"/>
        <color theme="1"/>
        <rFont val="Tahoma"/>
        <family val="2"/>
      </rPr>
      <t>3824959.600</t>
    </r>
  </si>
  <si>
    <r>
      <t xml:space="preserve">T </t>
    </r>
    <r>
      <rPr>
        <u/>
        <sz val="8"/>
        <color theme="1"/>
        <rFont val="Tahoma"/>
        <family val="2"/>
      </rPr>
      <t>4478880.700</t>
    </r>
  </si>
  <si>
    <r>
      <t xml:space="preserve">T </t>
    </r>
    <r>
      <rPr>
        <u/>
        <sz val="8"/>
        <color rgb="FF0000FF"/>
        <rFont val="Tahoma"/>
        <family val="2"/>
      </rPr>
      <t>10736305.000</t>
    </r>
  </si>
  <si>
    <r>
      <t xml:space="preserve">T </t>
    </r>
    <r>
      <rPr>
        <u/>
        <sz val="8"/>
        <color rgb="FF0000FF"/>
        <rFont val="Tahoma"/>
        <family val="2"/>
      </rPr>
      <t>50827304.000</t>
    </r>
  </si>
  <si>
    <r>
      <t xml:space="preserve">T </t>
    </r>
    <r>
      <rPr>
        <u/>
        <sz val="8"/>
        <color rgb="FF0000FF"/>
        <rFont val="Tahoma"/>
        <family val="2"/>
      </rPr>
      <t>7853676.800</t>
    </r>
  </si>
  <si>
    <r>
      <t xml:space="preserve">TM </t>
    </r>
    <r>
      <rPr>
        <u/>
        <sz val="8"/>
        <color rgb="FF0000FF"/>
        <rFont val="Tahoma"/>
        <family val="2"/>
      </rPr>
      <t>394184650.000</t>
    </r>
  </si>
  <si>
    <r>
      <t xml:space="preserve">M </t>
    </r>
    <r>
      <rPr>
        <u/>
        <sz val="8"/>
        <color rgb="FF0000FF"/>
        <rFont val="Tahoma"/>
        <family val="2"/>
      </rPr>
      <t>75128.558</t>
    </r>
  </si>
  <si>
    <r>
      <t xml:space="preserve">T </t>
    </r>
    <r>
      <rPr>
        <u/>
        <sz val="8"/>
        <color rgb="FF0000FF"/>
        <rFont val="Tahoma"/>
        <family val="2"/>
      </rPr>
      <t>2993771.700</t>
    </r>
  </si>
  <si>
    <r>
      <t xml:space="preserve">T </t>
    </r>
    <r>
      <rPr>
        <u/>
        <sz val="8"/>
        <color rgb="FF0000FF"/>
        <rFont val="Tahoma"/>
        <family val="2"/>
      </rPr>
      <t>3820761.900</t>
    </r>
  </si>
  <si>
    <r>
      <t xml:space="preserve">T </t>
    </r>
    <r>
      <rPr>
        <u/>
        <sz val="8"/>
        <color rgb="FF0000FF"/>
        <rFont val="Tahoma"/>
        <family val="2"/>
      </rPr>
      <t>4487115.500</t>
    </r>
  </si>
  <si>
    <r>
      <t xml:space="preserve">T </t>
    </r>
    <r>
      <rPr>
        <u/>
        <sz val="8"/>
        <color rgb="FF0000FF"/>
        <rFont val="Tahoma"/>
        <family val="2"/>
      </rPr>
      <t>88743.193</t>
    </r>
  </si>
  <si>
    <r>
      <t xml:space="preserve">T </t>
    </r>
    <r>
      <rPr>
        <u/>
        <sz val="8"/>
        <color rgb="FF0000FF"/>
        <rFont val="Tahoma"/>
        <family val="2"/>
      </rPr>
      <t>75242.423</t>
    </r>
  </si>
  <si>
    <r>
      <t xml:space="preserve">T </t>
    </r>
    <r>
      <rPr>
        <u/>
        <sz val="8"/>
        <color rgb="FF0000FF"/>
        <rFont val="Tahoma"/>
        <family val="2"/>
      </rPr>
      <t>87884.211</t>
    </r>
  </si>
  <si>
    <r>
      <t xml:space="preserve">TM </t>
    </r>
    <r>
      <rPr>
        <u/>
        <sz val="8"/>
        <color rgb="FF0000FF"/>
        <rFont val="Tahoma"/>
        <family val="2"/>
      </rPr>
      <t>1632920.800</t>
    </r>
  </si>
  <si>
    <r>
      <t xml:space="preserve">M </t>
    </r>
    <r>
      <rPr>
        <u/>
        <sz val="8"/>
        <color rgb="FF0000FF"/>
        <rFont val="Tahoma"/>
        <family val="2"/>
      </rPr>
      <t>592.799</t>
    </r>
  </si>
  <si>
    <r>
      <t xml:space="preserve">T </t>
    </r>
    <r>
      <rPr>
        <u/>
        <sz val="8"/>
        <color rgb="FF0000FF"/>
        <rFont val="Tahoma"/>
        <family val="2"/>
      </rPr>
      <t>17321.821</t>
    </r>
  </si>
  <si>
    <r>
      <t xml:space="preserve">T </t>
    </r>
    <r>
      <rPr>
        <u/>
        <sz val="8"/>
        <color rgb="FF0000FF"/>
        <rFont val="Tahoma"/>
        <family val="2"/>
      </rPr>
      <t>9265.981</t>
    </r>
  </si>
  <si>
    <r>
      <t xml:space="preserve">T </t>
    </r>
    <r>
      <rPr>
        <u/>
        <sz val="8"/>
        <color rgb="FF0000FF"/>
        <rFont val="Tahoma"/>
        <family val="2"/>
      </rPr>
      <t>7723.569</t>
    </r>
  </si>
  <si>
    <r>
      <t xml:space="preserve">T </t>
    </r>
    <r>
      <rPr>
        <u/>
        <sz val="8"/>
        <color rgb="FF0000FF"/>
        <rFont val="Tahoma"/>
        <family val="2"/>
      </rPr>
      <t>0.827</t>
    </r>
  </si>
  <si>
    <r>
      <t xml:space="preserve">TM </t>
    </r>
    <r>
      <rPr>
        <u/>
        <sz val="8"/>
        <color rgb="FF0000FF"/>
        <rFont val="Tahoma"/>
        <family val="2"/>
      </rPr>
      <t>0.414</t>
    </r>
  </si>
  <si>
    <r>
      <t xml:space="preserve">M </t>
    </r>
    <r>
      <rPr>
        <u/>
        <sz val="8"/>
        <color rgb="FF0000FF"/>
        <rFont val="Tahoma"/>
        <family val="2"/>
      </rPr>
      <t>0.789</t>
    </r>
  </si>
  <si>
    <r>
      <t xml:space="preserve">TM </t>
    </r>
    <r>
      <rPr>
        <u/>
        <sz val="8"/>
        <color theme="1"/>
        <rFont val="Tahoma"/>
        <family val="2"/>
      </rPr>
      <t>10888460.000</t>
    </r>
  </si>
  <si>
    <r>
      <t xml:space="preserve">T </t>
    </r>
    <r>
      <rPr>
        <u/>
        <sz val="8"/>
        <color theme="1"/>
        <rFont val="Tahoma"/>
        <family val="2"/>
      </rPr>
      <t>7015054.600</t>
    </r>
  </si>
  <si>
    <r>
      <t xml:space="preserve">TM </t>
    </r>
    <r>
      <rPr>
        <u/>
        <sz val="8"/>
        <color theme="1"/>
        <rFont val="Tahoma"/>
        <family val="2"/>
      </rPr>
      <t>10924434.000</t>
    </r>
  </si>
  <si>
    <r>
      <t xml:space="preserve">T </t>
    </r>
    <r>
      <rPr>
        <u/>
        <sz val="8"/>
        <color theme="1"/>
        <rFont val="Tahoma"/>
        <family val="2"/>
      </rPr>
      <t>7025918.500</t>
    </r>
  </si>
  <si>
    <r>
      <t xml:space="preserve">TM </t>
    </r>
    <r>
      <rPr>
        <u/>
        <sz val="8"/>
        <color theme="1"/>
        <rFont val="Tahoma"/>
        <family val="2"/>
      </rPr>
      <t>10827409.000</t>
    </r>
  </si>
  <si>
    <r>
      <t xml:space="preserve">T </t>
    </r>
    <r>
      <rPr>
        <u/>
        <sz val="8"/>
        <color theme="1"/>
        <rFont val="Tahoma"/>
        <family val="2"/>
      </rPr>
      <t>7001490.800</t>
    </r>
  </si>
  <si>
    <r>
      <t xml:space="preserve">TM </t>
    </r>
    <r>
      <rPr>
        <u/>
        <sz val="8"/>
        <color rgb="FF0000FF"/>
        <rFont val="Tahoma"/>
        <family val="2"/>
      </rPr>
      <t>10880101.000</t>
    </r>
  </si>
  <si>
    <r>
      <t xml:space="preserve">T </t>
    </r>
    <r>
      <rPr>
        <u/>
        <sz val="8"/>
        <color rgb="FF0000FF"/>
        <rFont val="Tahoma"/>
        <family val="2"/>
      </rPr>
      <t>7014154.600</t>
    </r>
  </si>
  <si>
    <r>
      <t xml:space="preserve">TM </t>
    </r>
    <r>
      <rPr>
        <u/>
        <sz val="8"/>
        <color rgb="FF0000FF"/>
        <rFont val="Tahoma"/>
        <family val="2"/>
      </rPr>
      <t>49049.306</t>
    </r>
  </si>
  <si>
    <r>
      <t xml:space="preserve">T </t>
    </r>
    <r>
      <rPr>
        <u/>
        <sz val="8"/>
        <color rgb="FF0000FF"/>
        <rFont val="Tahoma"/>
        <family val="2"/>
      </rPr>
      <t>12238.688</t>
    </r>
  </si>
  <si>
    <r>
      <t xml:space="preserve">TM </t>
    </r>
    <r>
      <rPr>
        <u/>
        <sz val="8"/>
        <color rgb="FF0000FF"/>
        <rFont val="Tahoma"/>
        <family val="2"/>
      </rPr>
      <t>0.451</t>
    </r>
  </si>
  <si>
    <r>
      <t xml:space="preserve">T </t>
    </r>
    <r>
      <rPr>
        <u/>
        <sz val="8"/>
        <color theme="1"/>
        <rFont val="Tahoma"/>
        <family val="2"/>
      </rPr>
      <t>8923805.700</t>
    </r>
  </si>
  <si>
    <r>
      <t xml:space="preserve">T </t>
    </r>
    <r>
      <rPr>
        <u/>
        <sz val="8"/>
        <color theme="1"/>
        <rFont val="Tahoma"/>
        <family val="2"/>
      </rPr>
      <t>8923145.400</t>
    </r>
  </si>
  <si>
    <r>
      <t xml:space="preserve">T </t>
    </r>
    <r>
      <rPr>
        <u/>
        <sz val="8"/>
        <color theme="1"/>
        <rFont val="Tahoma"/>
        <family val="2"/>
      </rPr>
      <t>8876196.600</t>
    </r>
  </si>
  <si>
    <r>
      <t xml:space="preserve">T </t>
    </r>
    <r>
      <rPr>
        <u/>
        <sz val="8"/>
        <color rgb="FF0000FF"/>
        <rFont val="Tahoma"/>
        <family val="2"/>
      </rPr>
      <t>8907715.900</t>
    </r>
  </si>
  <si>
    <r>
      <t xml:space="preserve">T </t>
    </r>
    <r>
      <rPr>
        <u/>
        <sz val="8"/>
        <color rgb="FF0000FF"/>
        <rFont val="Tahoma"/>
        <family val="2"/>
      </rPr>
      <t>27298.537</t>
    </r>
  </si>
  <si>
    <r>
      <t xml:space="preserve">T </t>
    </r>
    <r>
      <rPr>
        <u/>
        <sz val="8"/>
        <color theme="1"/>
        <rFont val="Tahoma"/>
        <family val="2"/>
      </rPr>
      <t>9204094.100</t>
    </r>
  </si>
  <si>
    <r>
      <t xml:space="preserve">T </t>
    </r>
    <r>
      <rPr>
        <u/>
        <sz val="8"/>
        <color theme="1"/>
        <rFont val="Tahoma"/>
        <family val="2"/>
      </rPr>
      <t>9177360.100</t>
    </r>
  </si>
  <si>
    <r>
      <t xml:space="preserve">T </t>
    </r>
    <r>
      <rPr>
        <u/>
        <sz val="8"/>
        <color theme="1"/>
        <rFont val="Tahoma"/>
        <family val="2"/>
      </rPr>
      <t>9128715.200</t>
    </r>
  </si>
  <si>
    <r>
      <t xml:space="preserve">T </t>
    </r>
    <r>
      <rPr>
        <u/>
        <sz val="8"/>
        <color rgb="FF0000FF"/>
        <rFont val="Tahoma"/>
        <family val="2"/>
      </rPr>
      <t>9170056.500</t>
    </r>
  </si>
  <si>
    <r>
      <t xml:space="preserve">T </t>
    </r>
    <r>
      <rPr>
        <u/>
        <sz val="8"/>
        <color rgb="FF0000FF"/>
        <rFont val="Tahoma"/>
        <family val="2"/>
      </rPr>
      <t>38216.565</t>
    </r>
  </si>
  <si>
    <r>
      <t xml:space="preserve">T </t>
    </r>
    <r>
      <rPr>
        <u/>
        <sz val="8"/>
        <color theme="1"/>
        <rFont val="Tahoma"/>
        <family val="2"/>
      </rPr>
      <t>6626372.300</t>
    </r>
  </si>
  <si>
    <r>
      <t xml:space="preserve">T </t>
    </r>
    <r>
      <rPr>
        <u/>
        <sz val="8"/>
        <color theme="1"/>
        <rFont val="Tahoma"/>
        <family val="2"/>
      </rPr>
      <t>52724495.000</t>
    </r>
  </si>
  <si>
    <r>
      <t xml:space="preserve">T </t>
    </r>
    <r>
      <rPr>
        <u/>
        <sz val="8"/>
        <color theme="1"/>
        <rFont val="Tahoma"/>
        <family val="2"/>
      </rPr>
      <t>10677962.000</t>
    </r>
  </si>
  <si>
    <r>
      <t xml:space="preserve">TM </t>
    </r>
    <r>
      <rPr>
        <u/>
        <sz val="8"/>
        <color theme="1"/>
        <rFont val="Tahoma"/>
        <family val="2"/>
      </rPr>
      <t>377954940.000</t>
    </r>
  </si>
  <si>
    <r>
      <t xml:space="preserve">M </t>
    </r>
    <r>
      <rPr>
        <u/>
        <sz val="8"/>
        <color theme="1"/>
        <rFont val="Tahoma"/>
        <family val="2"/>
      </rPr>
      <t>46441.706</t>
    </r>
  </si>
  <si>
    <r>
      <t xml:space="preserve">T </t>
    </r>
    <r>
      <rPr>
        <u/>
        <sz val="8"/>
        <color theme="1"/>
        <rFont val="Tahoma"/>
        <family val="2"/>
      </rPr>
      <t>2889140.700</t>
    </r>
  </si>
  <si>
    <r>
      <t xml:space="preserve">T </t>
    </r>
    <r>
      <rPr>
        <u/>
        <sz val="8"/>
        <color theme="1"/>
        <rFont val="Tahoma"/>
        <family val="2"/>
      </rPr>
      <t>2662633.900</t>
    </r>
  </si>
  <si>
    <r>
      <t xml:space="preserve">T </t>
    </r>
    <r>
      <rPr>
        <u/>
        <sz val="8"/>
        <color theme="1"/>
        <rFont val="Tahoma"/>
        <family val="2"/>
      </rPr>
      <t>3154386.300</t>
    </r>
  </si>
  <si>
    <r>
      <t xml:space="preserve">T </t>
    </r>
    <r>
      <rPr>
        <u/>
        <sz val="8"/>
        <color theme="1"/>
        <rFont val="Tahoma"/>
        <family val="2"/>
      </rPr>
      <t>6639200.600</t>
    </r>
  </si>
  <si>
    <r>
      <t xml:space="preserve">T </t>
    </r>
    <r>
      <rPr>
        <u/>
        <sz val="8"/>
        <color theme="1"/>
        <rFont val="Tahoma"/>
        <family val="2"/>
      </rPr>
      <t>52595127.000</t>
    </r>
  </si>
  <si>
    <r>
      <t xml:space="preserve">T </t>
    </r>
    <r>
      <rPr>
        <u/>
        <sz val="8"/>
        <color theme="1"/>
        <rFont val="Tahoma"/>
        <family val="2"/>
      </rPr>
      <t>10600658.000</t>
    </r>
  </si>
  <si>
    <r>
      <t xml:space="preserve">TM </t>
    </r>
    <r>
      <rPr>
        <u/>
        <sz val="8"/>
        <color theme="1"/>
        <rFont val="Tahoma"/>
        <family val="2"/>
      </rPr>
      <t>380416450.000</t>
    </r>
  </si>
  <si>
    <r>
      <t xml:space="preserve">M </t>
    </r>
    <r>
      <rPr>
        <u/>
        <sz val="8"/>
        <color theme="1"/>
        <rFont val="Tahoma"/>
        <family val="2"/>
      </rPr>
      <t>46754.405</t>
    </r>
  </si>
  <si>
    <r>
      <t xml:space="preserve">T </t>
    </r>
    <r>
      <rPr>
        <u/>
        <sz val="8"/>
        <color theme="1"/>
        <rFont val="Tahoma"/>
        <family val="2"/>
      </rPr>
      <t>2917407.800</t>
    </r>
  </si>
  <si>
    <r>
      <t xml:space="preserve">T </t>
    </r>
    <r>
      <rPr>
        <u/>
        <sz val="8"/>
        <color theme="1"/>
        <rFont val="Tahoma"/>
        <family val="2"/>
      </rPr>
      <t>2689378.000</t>
    </r>
  </si>
  <si>
    <r>
      <t xml:space="preserve">T </t>
    </r>
    <r>
      <rPr>
        <u/>
        <sz val="8"/>
        <color theme="1"/>
        <rFont val="Tahoma"/>
        <family val="2"/>
      </rPr>
      <t>3165450.300</t>
    </r>
  </si>
  <si>
    <r>
      <t xml:space="preserve">T </t>
    </r>
    <r>
      <rPr>
        <u/>
        <sz val="8"/>
        <color theme="1"/>
        <rFont val="Tahoma"/>
        <family val="2"/>
      </rPr>
      <t>6667026.900</t>
    </r>
  </si>
  <si>
    <r>
      <t xml:space="preserve">T </t>
    </r>
    <r>
      <rPr>
        <u/>
        <sz val="8"/>
        <color theme="1"/>
        <rFont val="Tahoma"/>
        <family val="2"/>
      </rPr>
      <t>52993100.000</t>
    </r>
  </si>
  <si>
    <r>
      <t xml:space="preserve">T </t>
    </r>
    <r>
      <rPr>
        <u/>
        <sz val="8"/>
        <color theme="1"/>
        <rFont val="Tahoma"/>
        <family val="2"/>
      </rPr>
      <t>10619348.000</t>
    </r>
  </si>
  <si>
    <r>
      <t xml:space="preserve">TM </t>
    </r>
    <r>
      <rPr>
        <u/>
        <sz val="8"/>
        <color theme="1"/>
        <rFont val="Tahoma"/>
        <family val="2"/>
      </rPr>
      <t>381872160.000</t>
    </r>
  </si>
  <si>
    <r>
      <t xml:space="preserve">M </t>
    </r>
    <r>
      <rPr>
        <u/>
        <sz val="8"/>
        <color theme="1"/>
        <rFont val="Tahoma"/>
        <family val="2"/>
      </rPr>
      <t>47423.915</t>
    </r>
  </si>
  <si>
    <r>
      <t xml:space="preserve">T </t>
    </r>
    <r>
      <rPr>
        <u/>
        <sz val="8"/>
        <color theme="1"/>
        <rFont val="Tahoma"/>
        <family val="2"/>
      </rPr>
      <t>2916065.000</t>
    </r>
  </si>
  <si>
    <r>
      <t xml:space="preserve">T </t>
    </r>
    <r>
      <rPr>
        <u/>
        <sz val="8"/>
        <color theme="1"/>
        <rFont val="Tahoma"/>
        <family val="2"/>
      </rPr>
      <t>2649599.400</t>
    </r>
  </si>
  <si>
    <r>
      <t xml:space="preserve">T </t>
    </r>
    <r>
      <rPr>
        <u/>
        <sz val="8"/>
        <color theme="1"/>
        <rFont val="Tahoma"/>
        <family val="2"/>
      </rPr>
      <t>3162224.400</t>
    </r>
  </si>
  <si>
    <r>
      <t xml:space="preserve">T </t>
    </r>
    <r>
      <rPr>
        <u/>
        <sz val="8"/>
        <color rgb="FF0000FF"/>
        <rFont val="Tahoma"/>
        <family val="2"/>
      </rPr>
      <t>6644199.900</t>
    </r>
  </si>
  <si>
    <r>
      <t xml:space="preserve">T </t>
    </r>
    <r>
      <rPr>
        <u/>
        <sz val="8"/>
        <color rgb="FF0000FF"/>
        <rFont val="Tahoma"/>
        <family val="2"/>
      </rPr>
      <t>52770907.000</t>
    </r>
  </si>
  <si>
    <r>
      <t xml:space="preserve">T </t>
    </r>
    <r>
      <rPr>
        <u/>
        <sz val="8"/>
        <color rgb="FF0000FF"/>
        <rFont val="Tahoma"/>
        <family val="2"/>
      </rPr>
      <t>10632656.000</t>
    </r>
  </si>
  <si>
    <r>
      <t xml:space="preserve">TM </t>
    </r>
    <r>
      <rPr>
        <u/>
        <sz val="8"/>
        <color rgb="FF0000FF"/>
        <rFont val="Tahoma"/>
        <family val="2"/>
      </rPr>
      <t>380081180.000</t>
    </r>
  </si>
  <si>
    <r>
      <t xml:space="preserve">M </t>
    </r>
    <r>
      <rPr>
        <u/>
        <sz val="8"/>
        <color rgb="FF0000FF"/>
        <rFont val="Tahoma"/>
        <family val="2"/>
      </rPr>
      <t>46873.342</t>
    </r>
  </si>
  <si>
    <r>
      <t xml:space="preserve">T </t>
    </r>
    <r>
      <rPr>
        <u/>
        <sz val="8"/>
        <color rgb="FF0000FF"/>
        <rFont val="Tahoma"/>
        <family val="2"/>
      </rPr>
      <t>2907537.800</t>
    </r>
  </si>
  <si>
    <r>
      <t xml:space="preserve">T </t>
    </r>
    <r>
      <rPr>
        <u/>
        <sz val="8"/>
        <color rgb="FF0000FF"/>
        <rFont val="Tahoma"/>
        <family val="2"/>
      </rPr>
      <t>2667203.800</t>
    </r>
  </si>
  <si>
    <r>
      <t xml:space="preserve">T </t>
    </r>
    <r>
      <rPr>
        <u/>
        <sz val="8"/>
        <color rgb="FF0000FF"/>
        <rFont val="Tahoma"/>
        <family val="2"/>
      </rPr>
      <t>3160687.000</t>
    </r>
  </si>
  <si>
    <r>
      <t xml:space="preserve">T </t>
    </r>
    <r>
      <rPr>
        <u/>
        <sz val="8"/>
        <color rgb="FF0000FF"/>
        <rFont val="Tahoma"/>
        <family val="2"/>
      </rPr>
      <t>20783.283</t>
    </r>
  </si>
  <si>
    <r>
      <t xml:space="preserve">T </t>
    </r>
    <r>
      <rPr>
        <u/>
        <sz val="8"/>
        <color rgb="FF0000FF"/>
        <rFont val="Tahoma"/>
        <family val="2"/>
      </rPr>
      <t>203005.060</t>
    </r>
  </si>
  <si>
    <r>
      <t xml:space="preserve">T </t>
    </r>
    <r>
      <rPr>
        <u/>
        <sz val="8"/>
        <color rgb="FF0000FF"/>
        <rFont val="Tahoma"/>
        <family val="2"/>
      </rPr>
      <t>40333.611</t>
    </r>
  </si>
  <si>
    <r>
      <t xml:space="preserve">TM </t>
    </r>
    <r>
      <rPr>
        <u/>
        <sz val="8"/>
        <color rgb="FF0000FF"/>
        <rFont val="Tahoma"/>
        <family val="2"/>
      </rPr>
      <t>1980012.200</t>
    </r>
  </si>
  <si>
    <r>
      <t xml:space="preserve">M </t>
    </r>
    <r>
      <rPr>
        <u/>
        <sz val="8"/>
        <color rgb="FF0000FF"/>
        <rFont val="Tahoma"/>
        <family val="2"/>
      </rPr>
      <t>501.790</t>
    </r>
  </si>
  <si>
    <r>
      <t xml:space="preserve">T </t>
    </r>
    <r>
      <rPr>
        <u/>
        <sz val="8"/>
        <color rgb="FF0000FF"/>
        <rFont val="Tahoma"/>
        <family val="2"/>
      </rPr>
      <t>15946.545</t>
    </r>
  </si>
  <si>
    <r>
      <t xml:space="preserve">T </t>
    </r>
    <r>
      <rPr>
        <u/>
        <sz val="8"/>
        <color rgb="FF0000FF"/>
        <rFont val="Tahoma"/>
        <family val="2"/>
      </rPr>
      <t>20279.270</t>
    </r>
  </si>
  <si>
    <r>
      <t xml:space="preserve">T </t>
    </r>
    <r>
      <rPr>
        <u/>
        <sz val="8"/>
        <color rgb="FF0000FF"/>
        <rFont val="Tahoma"/>
        <family val="2"/>
      </rPr>
      <t>5689.940</t>
    </r>
  </si>
  <si>
    <r>
      <t xml:space="preserve">T </t>
    </r>
    <r>
      <rPr>
        <u/>
        <sz val="8"/>
        <color rgb="FF0000FF"/>
        <rFont val="Tahoma"/>
        <family val="2"/>
      </rPr>
      <t>0.313</t>
    </r>
  </si>
  <si>
    <r>
      <t xml:space="preserve">TM </t>
    </r>
    <r>
      <rPr>
        <u/>
        <sz val="8"/>
        <color rgb="FF0000FF"/>
        <rFont val="Tahoma"/>
        <family val="2"/>
      </rPr>
      <t>0.521</t>
    </r>
  </si>
  <si>
    <r>
      <t xml:space="preserve">M </t>
    </r>
    <r>
      <rPr>
        <u/>
        <sz val="8"/>
        <color rgb="FF0000FF"/>
        <rFont val="Tahoma"/>
        <family val="2"/>
      </rPr>
      <t>1.071</t>
    </r>
  </si>
  <si>
    <r>
      <t xml:space="preserve">T </t>
    </r>
    <r>
      <rPr>
        <u/>
        <sz val="8"/>
        <color rgb="FF0000FF"/>
        <rFont val="Tahoma"/>
        <family val="2"/>
      </rPr>
      <t>0.760</t>
    </r>
  </si>
  <si>
    <r>
      <t xml:space="preserve">T </t>
    </r>
    <r>
      <rPr>
        <u/>
        <sz val="8"/>
        <color rgb="FF0000FF"/>
        <rFont val="Tahoma"/>
        <family val="2"/>
      </rPr>
      <t>0.180</t>
    </r>
  </si>
  <si>
    <r>
      <t xml:space="preserve">TM </t>
    </r>
    <r>
      <rPr>
        <u/>
        <sz val="8"/>
        <color theme="1"/>
        <rFont val="Tahoma"/>
        <family val="2"/>
      </rPr>
      <t>5989622.100</t>
    </r>
  </si>
  <si>
    <r>
      <t xml:space="preserve">T </t>
    </r>
    <r>
      <rPr>
        <u/>
        <sz val="8"/>
        <color theme="1"/>
        <rFont val="Tahoma"/>
        <family val="2"/>
      </rPr>
      <t>6823311.500</t>
    </r>
  </si>
  <si>
    <r>
      <t xml:space="preserve">TM </t>
    </r>
    <r>
      <rPr>
        <u/>
        <sz val="8"/>
        <color theme="1"/>
        <rFont val="Tahoma"/>
        <family val="2"/>
      </rPr>
      <t>5987205.300</t>
    </r>
  </si>
  <si>
    <r>
      <t xml:space="preserve">T </t>
    </r>
    <r>
      <rPr>
        <u/>
        <sz val="8"/>
        <color theme="1"/>
        <rFont val="Tahoma"/>
        <family val="2"/>
      </rPr>
      <t>6840132.300</t>
    </r>
  </si>
  <si>
    <r>
      <t xml:space="preserve">TM </t>
    </r>
    <r>
      <rPr>
        <u/>
        <sz val="8"/>
        <color theme="1"/>
        <rFont val="Tahoma"/>
        <family val="2"/>
      </rPr>
      <t>5976256.400</t>
    </r>
  </si>
  <si>
    <r>
      <t xml:space="preserve">T </t>
    </r>
    <r>
      <rPr>
        <u/>
        <sz val="8"/>
        <color theme="1"/>
        <rFont val="Tahoma"/>
        <family val="2"/>
      </rPr>
      <t>6852081.900</t>
    </r>
  </si>
  <si>
    <r>
      <t xml:space="preserve">TM </t>
    </r>
    <r>
      <rPr>
        <u/>
        <sz val="8"/>
        <color rgb="FF0000FF"/>
        <rFont val="Tahoma"/>
        <family val="2"/>
      </rPr>
      <t>5984361.300</t>
    </r>
  </si>
  <si>
    <r>
      <t xml:space="preserve">T </t>
    </r>
    <r>
      <rPr>
        <u/>
        <sz val="8"/>
        <color rgb="FF0000FF"/>
        <rFont val="Tahoma"/>
        <family val="2"/>
      </rPr>
      <t>6838508.600</t>
    </r>
  </si>
  <si>
    <r>
      <t xml:space="preserve">TM </t>
    </r>
    <r>
      <rPr>
        <u/>
        <sz val="8"/>
        <color rgb="FF0000FF"/>
        <rFont val="Tahoma"/>
        <family val="2"/>
      </rPr>
      <t>7122.306</t>
    </r>
  </si>
  <si>
    <r>
      <t xml:space="preserve">T </t>
    </r>
    <r>
      <rPr>
        <u/>
        <sz val="8"/>
        <color rgb="FF0000FF"/>
        <rFont val="Tahoma"/>
        <family val="2"/>
      </rPr>
      <t>14453.764</t>
    </r>
  </si>
  <si>
    <r>
      <t xml:space="preserve">TM </t>
    </r>
    <r>
      <rPr>
        <u/>
        <sz val="8"/>
        <color rgb="FF0000FF"/>
        <rFont val="Tahoma"/>
        <family val="2"/>
      </rPr>
      <t>0.119</t>
    </r>
  </si>
  <si>
    <r>
      <t xml:space="preserve">T </t>
    </r>
    <r>
      <rPr>
        <u/>
        <sz val="8"/>
        <color theme="1"/>
        <rFont val="Tahoma"/>
        <family val="2"/>
      </rPr>
      <t>8668119.100</t>
    </r>
  </si>
  <si>
    <r>
      <t xml:space="preserve">T </t>
    </r>
    <r>
      <rPr>
        <u/>
        <sz val="8"/>
        <color theme="1"/>
        <rFont val="Tahoma"/>
        <family val="2"/>
      </rPr>
      <t>8751855.700</t>
    </r>
  </si>
  <si>
    <r>
      <t xml:space="preserve">T </t>
    </r>
    <r>
      <rPr>
        <u/>
        <sz val="8"/>
        <color theme="1"/>
        <rFont val="Tahoma"/>
        <family val="2"/>
      </rPr>
      <t>8732290.300</t>
    </r>
  </si>
  <si>
    <r>
      <t xml:space="preserve">T </t>
    </r>
    <r>
      <rPr>
        <u/>
        <sz val="8"/>
        <color rgb="FF0000FF"/>
        <rFont val="Tahoma"/>
        <family val="2"/>
      </rPr>
      <t>8717421.700</t>
    </r>
  </si>
  <si>
    <r>
      <t xml:space="preserve">T </t>
    </r>
    <r>
      <rPr>
        <u/>
        <sz val="8"/>
        <color rgb="FF0000FF"/>
        <rFont val="Tahoma"/>
        <family val="2"/>
      </rPr>
      <t>43803.689</t>
    </r>
  </si>
  <si>
    <r>
      <t xml:space="preserve">T </t>
    </r>
    <r>
      <rPr>
        <u/>
        <sz val="8"/>
        <color theme="1"/>
        <rFont val="Tahoma"/>
        <family val="2"/>
      </rPr>
      <t>9021401.100</t>
    </r>
  </si>
  <si>
    <r>
      <t xml:space="preserve">T </t>
    </r>
    <r>
      <rPr>
        <u/>
        <sz val="8"/>
        <color theme="1"/>
        <rFont val="Tahoma"/>
        <family val="2"/>
      </rPr>
      <t>9062631.700</t>
    </r>
  </si>
  <si>
    <r>
      <t xml:space="preserve">T </t>
    </r>
    <r>
      <rPr>
        <u/>
        <sz val="8"/>
        <color theme="1"/>
        <rFont val="Tahoma"/>
        <family val="2"/>
      </rPr>
      <t>9070184.400</t>
    </r>
  </si>
  <si>
    <r>
      <t xml:space="preserve">T </t>
    </r>
    <r>
      <rPr>
        <u/>
        <sz val="8"/>
        <color rgb="FF0000FF"/>
        <rFont val="Tahoma"/>
        <family val="2"/>
      </rPr>
      <t>9051405.700</t>
    </r>
  </si>
  <si>
    <r>
      <t xml:space="preserve">T </t>
    </r>
    <r>
      <rPr>
        <u/>
        <sz val="8"/>
        <color rgb="FF0000FF"/>
        <rFont val="Tahoma"/>
        <family val="2"/>
      </rPr>
      <t>26257.770</t>
    </r>
  </si>
  <si>
    <r>
      <t xml:space="preserve">T </t>
    </r>
    <r>
      <rPr>
        <u/>
        <sz val="8"/>
        <color theme="1"/>
        <rFont val="Tahoma"/>
        <family val="2"/>
      </rPr>
      <t>4409004.600</t>
    </r>
  </si>
  <si>
    <r>
      <t xml:space="preserve">T </t>
    </r>
    <r>
      <rPr>
        <u/>
        <sz val="8"/>
        <color theme="1"/>
        <rFont val="Tahoma"/>
        <family val="2"/>
      </rPr>
      <t>39621624.000</t>
    </r>
  </si>
  <si>
    <r>
      <t xml:space="preserve">T </t>
    </r>
    <r>
      <rPr>
        <u/>
        <sz val="8"/>
        <color theme="1"/>
        <rFont val="Tahoma"/>
        <family val="2"/>
      </rPr>
      <t>7698525.500</t>
    </r>
  </si>
  <si>
    <r>
      <t xml:space="preserve">TM </t>
    </r>
    <r>
      <rPr>
        <u/>
        <sz val="8"/>
        <color theme="1"/>
        <rFont val="Tahoma"/>
        <family val="2"/>
      </rPr>
      <t>479789680.000</t>
    </r>
  </si>
  <si>
    <r>
      <t xml:space="preserve">M </t>
    </r>
    <r>
      <rPr>
        <u/>
        <sz val="8"/>
        <color theme="1"/>
        <rFont val="Tahoma"/>
        <family val="2"/>
      </rPr>
      <t>56906.615</t>
    </r>
  </si>
  <si>
    <r>
      <t xml:space="preserve">T </t>
    </r>
    <r>
      <rPr>
        <u/>
        <sz val="8"/>
        <color theme="1"/>
        <rFont val="Tahoma"/>
        <family val="2"/>
      </rPr>
      <t>3050582.700</t>
    </r>
  </si>
  <si>
    <r>
      <t xml:space="preserve">T </t>
    </r>
    <r>
      <rPr>
        <u/>
        <sz val="8"/>
        <color theme="1"/>
        <rFont val="Tahoma"/>
        <family val="2"/>
      </rPr>
      <t>3134713.700</t>
    </r>
  </si>
  <si>
    <r>
      <t xml:space="preserve">T </t>
    </r>
    <r>
      <rPr>
        <u/>
        <sz val="8"/>
        <color theme="1"/>
        <rFont val="Tahoma"/>
        <family val="2"/>
      </rPr>
      <t>2552544.500</t>
    </r>
  </si>
  <si>
    <r>
      <t xml:space="preserve">T </t>
    </r>
    <r>
      <rPr>
        <u/>
        <sz val="8"/>
        <color theme="1"/>
        <rFont val="Tahoma"/>
        <family val="2"/>
      </rPr>
      <t>4456078.600</t>
    </r>
  </si>
  <si>
    <r>
      <t xml:space="preserve">T </t>
    </r>
    <r>
      <rPr>
        <u/>
        <sz val="8"/>
        <color theme="1"/>
        <rFont val="Tahoma"/>
        <family val="2"/>
      </rPr>
      <t>40102351.000</t>
    </r>
  </si>
  <si>
    <r>
      <t xml:space="preserve">T </t>
    </r>
    <r>
      <rPr>
        <u/>
        <sz val="8"/>
        <color theme="1"/>
        <rFont val="Tahoma"/>
        <family val="2"/>
      </rPr>
      <t>7884014.200</t>
    </r>
  </si>
  <si>
    <r>
      <t xml:space="preserve">TM </t>
    </r>
    <r>
      <rPr>
        <u/>
        <sz val="8"/>
        <color theme="1"/>
        <rFont val="Tahoma"/>
        <family val="2"/>
      </rPr>
      <t>481650950.000</t>
    </r>
  </si>
  <si>
    <r>
      <t xml:space="preserve">M </t>
    </r>
    <r>
      <rPr>
        <u/>
        <sz val="8"/>
        <color theme="1"/>
        <rFont val="Tahoma"/>
        <family val="2"/>
      </rPr>
      <t>57965.528</t>
    </r>
  </si>
  <si>
    <r>
      <t xml:space="preserve">T </t>
    </r>
    <r>
      <rPr>
        <u/>
        <sz val="8"/>
        <color theme="1"/>
        <rFont val="Tahoma"/>
        <family val="2"/>
      </rPr>
      <t>3052847.300</t>
    </r>
  </si>
  <si>
    <r>
      <t xml:space="preserve">T </t>
    </r>
    <r>
      <rPr>
        <u/>
        <sz val="8"/>
        <color theme="1"/>
        <rFont val="Tahoma"/>
        <family val="2"/>
      </rPr>
      <t>3090981.800</t>
    </r>
  </si>
  <si>
    <r>
      <t xml:space="preserve">T </t>
    </r>
    <r>
      <rPr>
        <u/>
        <sz val="8"/>
        <color theme="1"/>
        <rFont val="Tahoma"/>
        <family val="2"/>
      </rPr>
      <t>2560396.100</t>
    </r>
  </si>
  <si>
    <r>
      <t xml:space="preserve">T </t>
    </r>
    <r>
      <rPr>
        <u/>
        <sz val="8"/>
        <color theme="1"/>
        <rFont val="Tahoma"/>
        <family val="2"/>
      </rPr>
      <t>4415041.100</t>
    </r>
  </si>
  <si>
    <r>
      <t xml:space="preserve">T </t>
    </r>
    <r>
      <rPr>
        <u/>
        <sz val="8"/>
        <color theme="1"/>
        <rFont val="Tahoma"/>
        <family val="2"/>
      </rPr>
      <t>40113181.000</t>
    </r>
  </si>
  <si>
    <r>
      <t xml:space="preserve">T </t>
    </r>
    <r>
      <rPr>
        <u/>
        <sz val="8"/>
        <color theme="1"/>
        <rFont val="Tahoma"/>
        <family val="2"/>
      </rPr>
      <t>7778481.400</t>
    </r>
  </si>
  <si>
    <r>
      <t xml:space="preserve">TM </t>
    </r>
    <r>
      <rPr>
        <u/>
        <sz val="8"/>
        <color theme="1"/>
        <rFont val="Tahoma"/>
        <family val="2"/>
      </rPr>
      <t>480504590.000</t>
    </r>
  </si>
  <si>
    <r>
      <t xml:space="preserve">M </t>
    </r>
    <r>
      <rPr>
        <u/>
        <sz val="8"/>
        <color theme="1"/>
        <rFont val="Tahoma"/>
        <family val="2"/>
      </rPr>
      <t>58124.971</t>
    </r>
  </si>
  <si>
    <r>
      <t xml:space="preserve">T </t>
    </r>
    <r>
      <rPr>
        <u/>
        <sz val="8"/>
        <color theme="1"/>
        <rFont val="Tahoma"/>
        <family val="2"/>
      </rPr>
      <t>3052450.500</t>
    </r>
  </si>
  <si>
    <r>
      <t xml:space="preserve">T </t>
    </r>
    <r>
      <rPr>
        <u/>
        <sz val="8"/>
        <color theme="1"/>
        <rFont val="Tahoma"/>
        <family val="2"/>
      </rPr>
      <t>3092091.800</t>
    </r>
  </si>
  <si>
    <r>
      <t xml:space="preserve">T </t>
    </r>
    <r>
      <rPr>
        <u/>
        <sz val="8"/>
        <color theme="1"/>
        <rFont val="Tahoma"/>
        <family val="2"/>
      </rPr>
      <t>2562796.900</t>
    </r>
  </si>
  <si>
    <r>
      <t xml:space="preserve">T </t>
    </r>
    <r>
      <rPr>
        <u/>
        <sz val="8"/>
        <color rgb="FF0000FF"/>
        <rFont val="Tahoma"/>
        <family val="2"/>
      </rPr>
      <t>4426708.100</t>
    </r>
  </si>
  <si>
    <r>
      <t xml:space="preserve">T </t>
    </r>
    <r>
      <rPr>
        <u/>
        <sz val="8"/>
        <color rgb="FF0000FF"/>
        <rFont val="Tahoma"/>
        <family val="2"/>
      </rPr>
      <t>39945719.000</t>
    </r>
  </si>
  <si>
    <r>
      <t xml:space="preserve">T </t>
    </r>
    <r>
      <rPr>
        <u/>
        <sz val="8"/>
        <color rgb="FF0000FF"/>
        <rFont val="Tahoma"/>
        <family val="2"/>
      </rPr>
      <t>7787007.000</t>
    </r>
  </si>
  <si>
    <r>
      <t xml:space="preserve">TM </t>
    </r>
    <r>
      <rPr>
        <u/>
        <sz val="8"/>
        <color rgb="FF0000FF"/>
        <rFont val="Tahoma"/>
        <family val="2"/>
      </rPr>
      <t>480648410.000</t>
    </r>
  </si>
  <si>
    <r>
      <t xml:space="preserve">M </t>
    </r>
    <r>
      <rPr>
        <u/>
        <sz val="8"/>
        <color rgb="FF0000FF"/>
        <rFont val="Tahoma"/>
        <family val="2"/>
      </rPr>
      <t>57665.705</t>
    </r>
  </si>
  <si>
    <r>
      <t xml:space="preserve">T </t>
    </r>
    <r>
      <rPr>
        <u/>
        <sz val="8"/>
        <color rgb="FF0000FF"/>
        <rFont val="Tahoma"/>
        <family val="2"/>
      </rPr>
      <t>3051960.200</t>
    </r>
  </si>
  <si>
    <r>
      <t xml:space="preserve">T </t>
    </r>
    <r>
      <rPr>
        <u/>
        <sz val="8"/>
        <color rgb="FF0000FF"/>
        <rFont val="Tahoma"/>
        <family val="2"/>
      </rPr>
      <t>3105929.100</t>
    </r>
  </si>
  <si>
    <r>
      <t xml:space="preserve">T </t>
    </r>
    <r>
      <rPr>
        <u/>
        <sz val="8"/>
        <color rgb="FF0000FF"/>
        <rFont val="Tahoma"/>
        <family val="2"/>
      </rPr>
      <t>2558579.100</t>
    </r>
  </si>
  <si>
    <r>
      <t xml:space="preserve">T </t>
    </r>
    <r>
      <rPr>
        <u/>
        <sz val="8"/>
        <color rgb="FF0000FF"/>
        <rFont val="Tahoma"/>
        <family val="2"/>
      </rPr>
      <t>25614.075</t>
    </r>
  </si>
  <si>
    <r>
      <t xml:space="preserve">T </t>
    </r>
    <r>
      <rPr>
        <u/>
        <sz val="8"/>
        <color rgb="FF0000FF"/>
        <rFont val="Tahoma"/>
        <family val="2"/>
      </rPr>
      <t>280726.440</t>
    </r>
  </si>
  <si>
    <r>
      <t xml:space="preserve">T </t>
    </r>
    <r>
      <rPr>
        <u/>
        <sz val="8"/>
        <color rgb="FF0000FF"/>
        <rFont val="Tahoma"/>
        <family val="2"/>
      </rPr>
      <t>93037.756</t>
    </r>
  </si>
  <si>
    <r>
      <t xml:space="preserve">TM </t>
    </r>
    <r>
      <rPr>
        <u/>
        <sz val="8"/>
        <color rgb="FF0000FF"/>
        <rFont val="Tahoma"/>
        <family val="2"/>
      </rPr>
      <t>938929.510</t>
    </r>
  </si>
  <si>
    <r>
      <t xml:space="preserve">M </t>
    </r>
    <r>
      <rPr>
        <u/>
        <sz val="8"/>
        <color rgb="FF0000FF"/>
        <rFont val="Tahoma"/>
        <family val="2"/>
      </rPr>
      <t>662.207</t>
    </r>
  </si>
  <si>
    <r>
      <t xml:space="preserve">T </t>
    </r>
    <r>
      <rPr>
        <u/>
        <sz val="8"/>
        <color rgb="FF0000FF"/>
        <rFont val="Tahoma"/>
        <family val="2"/>
      </rPr>
      <t>1209.286</t>
    </r>
  </si>
  <si>
    <r>
      <t xml:space="preserve">T </t>
    </r>
    <r>
      <rPr>
        <u/>
        <sz val="8"/>
        <color rgb="FF0000FF"/>
        <rFont val="Tahoma"/>
        <family val="2"/>
      </rPr>
      <t>24934.362</t>
    </r>
  </si>
  <si>
    <r>
      <t xml:space="preserve">T </t>
    </r>
    <r>
      <rPr>
        <u/>
        <sz val="8"/>
        <color rgb="FF0000FF"/>
        <rFont val="Tahoma"/>
        <family val="2"/>
      </rPr>
      <t>5362.266</t>
    </r>
  </si>
  <si>
    <r>
      <t xml:space="preserve">T </t>
    </r>
    <r>
      <rPr>
        <u/>
        <sz val="8"/>
        <color rgb="FF0000FF"/>
        <rFont val="Tahoma"/>
        <family val="2"/>
      </rPr>
      <t>1.195</t>
    </r>
  </si>
  <si>
    <r>
      <t xml:space="preserve">TM </t>
    </r>
    <r>
      <rPr>
        <u/>
        <sz val="8"/>
        <color rgb="FF0000FF"/>
        <rFont val="Tahoma"/>
        <family val="2"/>
      </rPr>
      <t>0.195</t>
    </r>
  </si>
  <si>
    <r>
      <t xml:space="preserve">M </t>
    </r>
    <r>
      <rPr>
        <u/>
        <sz val="8"/>
        <color rgb="FF0000FF"/>
        <rFont val="Tahoma"/>
        <family val="2"/>
      </rPr>
      <t>1.148</t>
    </r>
  </si>
  <si>
    <r>
      <t xml:space="preserve">T </t>
    </r>
    <r>
      <rPr>
        <u/>
        <sz val="8"/>
        <color rgb="FF0000FF"/>
        <rFont val="Tahoma"/>
        <family val="2"/>
      </rPr>
      <t>0.803</t>
    </r>
  </si>
  <si>
    <r>
      <t xml:space="preserve">TM </t>
    </r>
    <r>
      <rPr>
        <u/>
        <sz val="8"/>
        <color theme="1"/>
        <rFont val="Tahoma"/>
        <family val="2"/>
      </rPr>
      <t>5822180.400</t>
    </r>
  </si>
  <si>
    <r>
      <t xml:space="preserve">T </t>
    </r>
    <r>
      <rPr>
        <u/>
        <sz val="8"/>
        <color theme="1"/>
        <rFont val="Tahoma"/>
        <family val="2"/>
      </rPr>
      <t>7134800.300</t>
    </r>
  </si>
  <si>
    <r>
      <t xml:space="preserve">TM </t>
    </r>
    <r>
      <rPr>
        <u/>
        <sz val="8"/>
        <color theme="1"/>
        <rFont val="Tahoma"/>
        <family val="2"/>
      </rPr>
      <t>5803146.100</t>
    </r>
  </si>
  <si>
    <r>
      <t xml:space="preserve">T </t>
    </r>
    <r>
      <rPr>
        <u/>
        <sz val="8"/>
        <color theme="1"/>
        <rFont val="Tahoma"/>
        <family val="2"/>
      </rPr>
      <t>7123979.200</t>
    </r>
  </si>
  <si>
    <r>
      <t xml:space="preserve">TM </t>
    </r>
    <r>
      <rPr>
        <u/>
        <sz val="8"/>
        <color theme="1"/>
        <rFont val="Tahoma"/>
        <family val="2"/>
      </rPr>
      <t>5793801.000</t>
    </r>
  </si>
  <si>
    <r>
      <t xml:space="preserve">T </t>
    </r>
    <r>
      <rPr>
        <u/>
        <sz val="8"/>
        <color theme="1"/>
        <rFont val="Tahoma"/>
        <family val="2"/>
      </rPr>
      <t>7098323.000</t>
    </r>
  </si>
  <si>
    <r>
      <t xml:space="preserve">TM </t>
    </r>
    <r>
      <rPr>
        <u/>
        <sz val="8"/>
        <color rgb="FF0000FF"/>
        <rFont val="Tahoma"/>
        <family val="2"/>
      </rPr>
      <t>5806375.800</t>
    </r>
  </si>
  <si>
    <r>
      <t xml:space="preserve">T </t>
    </r>
    <r>
      <rPr>
        <u/>
        <sz val="8"/>
        <color rgb="FF0000FF"/>
        <rFont val="Tahoma"/>
        <family val="2"/>
      </rPr>
      <t>7119034.200</t>
    </r>
  </si>
  <si>
    <r>
      <t xml:space="preserve">TM </t>
    </r>
    <r>
      <rPr>
        <u/>
        <sz val="8"/>
        <color rgb="FF0000FF"/>
        <rFont val="Tahoma"/>
        <family val="2"/>
      </rPr>
      <t>14462.717</t>
    </r>
  </si>
  <si>
    <r>
      <t xml:space="preserve">T </t>
    </r>
    <r>
      <rPr>
        <u/>
        <sz val="8"/>
        <color rgb="FF0000FF"/>
        <rFont val="Tahoma"/>
        <family val="2"/>
      </rPr>
      <t>18734.669</t>
    </r>
  </si>
  <si>
    <r>
      <t xml:space="preserve">TM </t>
    </r>
    <r>
      <rPr>
        <u/>
        <sz val="8"/>
        <color rgb="FF0000FF"/>
        <rFont val="Tahoma"/>
        <family val="2"/>
      </rPr>
      <t>0.249</t>
    </r>
  </si>
  <si>
    <r>
      <t xml:space="preserve">T </t>
    </r>
    <r>
      <rPr>
        <u/>
        <sz val="8"/>
        <color theme="1"/>
        <rFont val="Tahoma"/>
        <family val="2"/>
      </rPr>
      <t>9037494.300</t>
    </r>
  </si>
  <si>
    <r>
      <t xml:space="preserve">T </t>
    </r>
    <r>
      <rPr>
        <u/>
        <sz val="8"/>
        <color theme="1"/>
        <rFont val="Tahoma"/>
        <family val="2"/>
      </rPr>
      <t>9067494.500</t>
    </r>
  </si>
  <si>
    <r>
      <t xml:space="preserve">T </t>
    </r>
    <r>
      <rPr>
        <u/>
        <sz val="8"/>
        <color theme="1"/>
        <rFont val="Tahoma"/>
        <family val="2"/>
      </rPr>
      <t>9042510.400</t>
    </r>
  </si>
  <si>
    <r>
      <t xml:space="preserve">T </t>
    </r>
    <r>
      <rPr>
        <u/>
        <sz val="8"/>
        <color rgb="FF0000FF"/>
        <rFont val="Tahoma"/>
        <family val="2"/>
      </rPr>
      <t>9049166.400</t>
    </r>
  </si>
  <si>
    <r>
      <t xml:space="preserve">T </t>
    </r>
    <r>
      <rPr>
        <u/>
        <sz val="8"/>
        <color rgb="FF0000FF"/>
        <rFont val="Tahoma"/>
        <family val="2"/>
      </rPr>
      <t>16069.554</t>
    </r>
  </si>
  <si>
    <r>
      <t xml:space="preserve">T </t>
    </r>
    <r>
      <rPr>
        <u/>
        <sz val="8"/>
        <color theme="1"/>
        <rFont val="Tahoma"/>
        <family val="2"/>
      </rPr>
      <t>9246671.200</t>
    </r>
  </si>
  <si>
    <r>
      <t xml:space="preserve">T </t>
    </r>
    <r>
      <rPr>
        <u/>
        <sz val="8"/>
        <color theme="1"/>
        <rFont val="Tahoma"/>
        <family val="2"/>
      </rPr>
      <t>9271155.100</t>
    </r>
  </si>
  <si>
    <r>
      <t xml:space="preserve">T </t>
    </r>
    <r>
      <rPr>
        <u/>
        <sz val="8"/>
        <color theme="1"/>
        <rFont val="Tahoma"/>
        <family val="2"/>
      </rPr>
      <t>9228937.700</t>
    </r>
  </si>
  <si>
    <r>
      <t xml:space="preserve">T </t>
    </r>
    <r>
      <rPr>
        <u/>
        <sz val="8"/>
        <color rgb="FF0000FF"/>
        <rFont val="Tahoma"/>
        <family val="2"/>
      </rPr>
      <t>9248921.300</t>
    </r>
  </si>
  <si>
    <r>
      <t xml:space="preserve">T </t>
    </r>
    <r>
      <rPr>
        <u/>
        <sz val="8"/>
        <color rgb="FF0000FF"/>
        <rFont val="Tahoma"/>
        <family val="2"/>
      </rPr>
      <t>21198.455</t>
    </r>
  </si>
  <si>
    <r>
      <t xml:space="preserve">T </t>
    </r>
    <r>
      <rPr>
        <u/>
        <sz val="8"/>
        <color theme="1"/>
        <rFont val="Tahoma"/>
        <family val="2"/>
      </rPr>
      <t>6485245.900</t>
    </r>
  </si>
  <si>
    <r>
      <t xml:space="preserve">T </t>
    </r>
    <r>
      <rPr>
        <u/>
        <sz val="8"/>
        <color theme="1"/>
        <rFont val="Tahoma"/>
        <family val="2"/>
      </rPr>
      <t>57767482.000</t>
    </r>
  </si>
  <si>
    <r>
      <t xml:space="preserve">T </t>
    </r>
    <r>
      <rPr>
        <u/>
        <sz val="8"/>
        <color theme="1"/>
        <rFont val="Tahoma"/>
        <family val="2"/>
      </rPr>
      <t>5007166.100</t>
    </r>
  </si>
  <si>
    <r>
      <t xml:space="preserve">T </t>
    </r>
    <r>
      <rPr>
        <u/>
        <sz val="8"/>
        <color theme="1"/>
        <rFont val="Tahoma"/>
        <family val="2"/>
      </rPr>
      <t>2250764.700</t>
    </r>
  </si>
  <si>
    <r>
      <t xml:space="preserve">TM </t>
    </r>
    <r>
      <rPr>
        <u/>
        <sz val="8"/>
        <color theme="1"/>
        <rFont val="Tahoma"/>
        <family val="2"/>
      </rPr>
      <t>507087130.000</t>
    </r>
  </si>
  <si>
    <r>
      <t xml:space="preserve">M </t>
    </r>
    <r>
      <rPr>
        <u/>
        <sz val="8"/>
        <color theme="1"/>
        <rFont val="Tahoma"/>
        <family val="2"/>
      </rPr>
      <t>54228.486</t>
    </r>
  </si>
  <si>
    <r>
      <t xml:space="preserve">T </t>
    </r>
    <r>
      <rPr>
        <u/>
        <sz val="8"/>
        <color theme="1"/>
        <rFont val="Tahoma"/>
        <family val="2"/>
      </rPr>
      <t>3020588.200</t>
    </r>
  </si>
  <si>
    <r>
      <t xml:space="preserve">T </t>
    </r>
    <r>
      <rPr>
        <u/>
        <sz val="8"/>
        <color theme="1"/>
        <rFont val="Tahoma"/>
        <family val="2"/>
      </rPr>
      <t>2735407.900</t>
    </r>
  </si>
  <si>
    <r>
      <t xml:space="preserve">T </t>
    </r>
    <r>
      <rPr>
        <u/>
        <sz val="8"/>
        <color theme="1"/>
        <rFont val="Tahoma"/>
        <family val="2"/>
      </rPr>
      <t>2890123.200</t>
    </r>
  </si>
  <si>
    <r>
      <t xml:space="preserve">T </t>
    </r>
    <r>
      <rPr>
        <u/>
        <sz val="8"/>
        <color theme="1"/>
        <rFont val="Tahoma"/>
        <family val="2"/>
      </rPr>
      <t>6319564.000</t>
    </r>
  </si>
  <si>
    <r>
      <t xml:space="preserve">T </t>
    </r>
    <r>
      <rPr>
        <u/>
        <sz val="8"/>
        <color theme="1"/>
        <rFont val="Tahoma"/>
        <family val="2"/>
      </rPr>
      <t>57830675.000</t>
    </r>
  </si>
  <si>
    <r>
      <t xml:space="preserve">T </t>
    </r>
    <r>
      <rPr>
        <u/>
        <sz val="8"/>
        <color theme="1"/>
        <rFont val="Tahoma"/>
        <family val="2"/>
      </rPr>
      <t>5054108.700</t>
    </r>
  </si>
  <si>
    <r>
      <t xml:space="preserve">T </t>
    </r>
    <r>
      <rPr>
        <u/>
        <sz val="8"/>
        <color theme="1"/>
        <rFont val="Tahoma"/>
        <family val="2"/>
      </rPr>
      <t>2240624.400</t>
    </r>
  </si>
  <si>
    <r>
      <t xml:space="preserve">TM </t>
    </r>
    <r>
      <rPr>
        <u/>
        <sz val="8"/>
        <color theme="1"/>
        <rFont val="Tahoma"/>
        <family val="2"/>
      </rPr>
      <t>504936020.000</t>
    </r>
  </si>
  <si>
    <r>
      <t xml:space="preserve">M </t>
    </r>
    <r>
      <rPr>
        <u/>
        <sz val="8"/>
        <color theme="1"/>
        <rFont val="Tahoma"/>
        <family val="2"/>
      </rPr>
      <t>54608.476</t>
    </r>
  </si>
  <si>
    <r>
      <t xml:space="preserve">T </t>
    </r>
    <r>
      <rPr>
        <u/>
        <sz val="8"/>
        <color theme="1"/>
        <rFont val="Tahoma"/>
        <family val="2"/>
      </rPr>
      <t>3026124.400</t>
    </r>
  </si>
  <si>
    <r>
      <t xml:space="preserve">T </t>
    </r>
    <r>
      <rPr>
        <u/>
        <sz val="8"/>
        <color theme="1"/>
        <rFont val="Tahoma"/>
        <family val="2"/>
      </rPr>
      <t>2719361.400</t>
    </r>
  </si>
  <si>
    <r>
      <t xml:space="preserve">T </t>
    </r>
    <r>
      <rPr>
        <u/>
        <sz val="8"/>
        <color theme="1"/>
        <rFont val="Tahoma"/>
        <family val="2"/>
      </rPr>
      <t>2886505.100</t>
    </r>
  </si>
  <si>
    <r>
      <t xml:space="preserve">T </t>
    </r>
    <r>
      <rPr>
        <u/>
        <sz val="8"/>
        <color theme="1"/>
        <rFont val="Tahoma"/>
        <family val="2"/>
      </rPr>
      <t>6317059.000</t>
    </r>
  </si>
  <si>
    <r>
      <t xml:space="preserve">T </t>
    </r>
    <r>
      <rPr>
        <u/>
        <sz val="8"/>
        <color theme="1"/>
        <rFont val="Tahoma"/>
        <family val="2"/>
      </rPr>
      <t>57874632.000</t>
    </r>
  </si>
  <si>
    <r>
      <t xml:space="preserve">T </t>
    </r>
    <r>
      <rPr>
        <u/>
        <sz val="8"/>
        <color theme="1"/>
        <rFont val="Tahoma"/>
        <family val="2"/>
      </rPr>
      <t>5008283.100</t>
    </r>
  </si>
  <si>
    <r>
      <t xml:space="preserve">T </t>
    </r>
    <r>
      <rPr>
        <u/>
        <sz val="8"/>
        <color theme="1"/>
        <rFont val="Tahoma"/>
        <family val="2"/>
      </rPr>
      <t>2236968.900</t>
    </r>
  </si>
  <si>
    <r>
      <t xml:space="preserve">TM </t>
    </r>
    <r>
      <rPr>
        <u/>
        <sz val="8"/>
        <color theme="1"/>
        <rFont val="Tahoma"/>
        <family val="2"/>
      </rPr>
      <t>504908690.000</t>
    </r>
  </si>
  <si>
    <r>
      <t xml:space="preserve">M </t>
    </r>
    <r>
      <rPr>
        <u/>
        <sz val="8"/>
        <color theme="1"/>
        <rFont val="Tahoma"/>
        <family val="2"/>
      </rPr>
      <t>54201.415</t>
    </r>
  </si>
  <si>
    <r>
      <t xml:space="preserve">T </t>
    </r>
    <r>
      <rPr>
        <u/>
        <sz val="8"/>
        <color theme="1"/>
        <rFont val="Tahoma"/>
        <family val="2"/>
      </rPr>
      <t>3028779.600</t>
    </r>
  </si>
  <si>
    <r>
      <t xml:space="preserve">T </t>
    </r>
    <r>
      <rPr>
        <u/>
        <sz val="8"/>
        <color theme="1"/>
        <rFont val="Tahoma"/>
        <family val="2"/>
      </rPr>
      <t>2727611.800</t>
    </r>
  </si>
  <si>
    <r>
      <t xml:space="preserve">T </t>
    </r>
    <r>
      <rPr>
        <u/>
        <sz val="8"/>
        <color theme="1"/>
        <rFont val="Tahoma"/>
        <family val="2"/>
      </rPr>
      <t>2873392.000</t>
    </r>
  </si>
  <si>
    <r>
      <t xml:space="preserve">T </t>
    </r>
    <r>
      <rPr>
        <u/>
        <sz val="8"/>
        <color rgb="FF0000FF"/>
        <rFont val="Tahoma"/>
        <family val="2"/>
      </rPr>
      <t>6373956.300</t>
    </r>
  </si>
  <si>
    <r>
      <t xml:space="preserve">T </t>
    </r>
    <r>
      <rPr>
        <u/>
        <sz val="8"/>
        <color rgb="FF0000FF"/>
        <rFont val="Tahoma"/>
        <family val="2"/>
      </rPr>
      <t>57824263.000</t>
    </r>
  </si>
  <si>
    <r>
      <t xml:space="preserve">T </t>
    </r>
    <r>
      <rPr>
        <u/>
        <sz val="8"/>
        <color rgb="FF0000FF"/>
        <rFont val="Tahoma"/>
        <family val="2"/>
      </rPr>
      <t>5023186.000</t>
    </r>
  </si>
  <si>
    <r>
      <t xml:space="preserve">T </t>
    </r>
    <r>
      <rPr>
        <u/>
        <sz val="8"/>
        <color rgb="FF0000FF"/>
        <rFont val="Tahoma"/>
        <family val="2"/>
      </rPr>
      <t>2242786.000</t>
    </r>
  </si>
  <si>
    <r>
      <t xml:space="preserve">TM </t>
    </r>
    <r>
      <rPr>
        <u/>
        <sz val="8"/>
        <color rgb="FF0000FF"/>
        <rFont val="Tahoma"/>
        <family val="2"/>
      </rPr>
      <t>505643940.000</t>
    </r>
  </si>
  <si>
    <r>
      <t xml:space="preserve">M </t>
    </r>
    <r>
      <rPr>
        <u/>
        <sz val="8"/>
        <color rgb="FF0000FF"/>
        <rFont val="Tahoma"/>
        <family val="2"/>
      </rPr>
      <t>54346.126</t>
    </r>
  </si>
  <si>
    <r>
      <t xml:space="preserve">T </t>
    </r>
    <r>
      <rPr>
        <u/>
        <sz val="8"/>
        <color rgb="FF0000FF"/>
        <rFont val="Tahoma"/>
        <family val="2"/>
      </rPr>
      <t>3025164.100</t>
    </r>
  </si>
  <si>
    <r>
      <t xml:space="preserve">T </t>
    </r>
    <r>
      <rPr>
        <u/>
        <sz val="8"/>
        <color rgb="FF0000FF"/>
        <rFont val="Tahoma"/>
        <family val="2"/>
      </rPr>
      <t>2727460.300</t>
    </r>
  </si>
  <si>
    <r>
      <t xml:space="preserve">T </t>
    </r>
    <r>
      <rPr>
        <u/>
        <sz val="8"/>
        <color rgb="FF0000FF"/>
        <rFont val="Tahoma"/>
        <family val="2"/>
      </rPr>
      <t>2883340.100</t>
    </r>
  </si>
  <si>
    <r>
      <t xml:space="preserve">T </t>
    </r>
    <r>
      <rPr>
        <u/>
        <sz val="8"/>
        <color rgb="FF0000FF"/>
        <rFont val="Tahoma"/>
        <family val="2"/>
      </rPr>
      <t>96387.770</t>
    </r>
  </si>
  <si>
    <r>
      <t xml:space="preserve">T </t>
    </r>
    <r>
      <rPr>
        <u/>
        <sz val="8"/>
        <color rgb="FF0000FF"/>
        <rFont val="Tahoma"/>
        <family val="2"/>
      </rPr>
      <t>53862.303</t>
    </r>
  </si>
  <si>
    <r>
      <t xml:space="preserve">T </t>
    </r>
    <r>
      <rPr>
        <u/>
        <sz val="8"/>
        <color rgb="FF0000FF"/>
        <rFont val="Tahoma"/>
        <family val="2"/>
      </rPr>
      <t>26785.700</t>
    </r>
  </si>
  <si>
    <r>
      <t xml:space="preserve">T </t>
    </r>
    <r>
      <rPr>
        <u/>
        <sz val="8"/>
        <color rgb="FF0000FF"/>
        <rFont val="Tahoma"/>
        <family val="2"/>
      </rPr>
      <t>7147.402</t>
    </r>
  </si>
  <si>
    <r>
      <t xml:space="preserve">TM </t>
    </r>
    <r>
      <rPr>
        <u/>
        <sz val="8"/>
        <color rgb="FF0000FF"/>
        <rFont val="Tahoma"/>
        <family val="2"/>
      </rPr>
      <t>1249908.500</t>
    </r>
  </si>
  <si>
    <r>
      <t xml:space="preserve">M </t>
    </r>
    <r>
      <rPr>
        <u/>
        <sz val="8"/>
        <color rgb="FF0000FF"/>
        <rFont val="Tahoma"/>
        <family val="2"/>
      </rPr>
      <t>227.605</t>
    </r>
  </si>
  <si>
    <r>
      <t xml:space="preserve">T </t>
    </r>
    <r>
      <rPr>
        <u/>
        <sz val="8"/>
        <color rgb="FF0000FF"/>
        <rFont val="Tahoma"/>
        <family val="2"/>
      </rPr>
      <t>4179.306</t>
    </r>
  </si>
  <si>
    <r>
      <t xml:space="preserve">T </t>
    </r>
    <r>
      <rPr>
        <u/>
        <sz val="8"/>
        <color rgb="FF0000FF"/>
        <rFont val="Tahoma"/>
        <family val="2"/>
      </rPr>
      <t>8024.319</t>
    </r>
  </si>
  <si>
    <r>
      <t xml:space="preserve">T </t>
    </r>
    <r>
      <rPr>
        <u/>
        <sz val="8"/>
        <color rgb="FF0000FF"/>
        <rFont val="Tahoma"/>
        <family val="2"/>
      </rPr>
      <t>8803.173</t>
    </r>
  </si>
  <si>
    <r>
      <t xml:space="preserve">T </t>
    </r>
    <r>
      <rPr>
        <u/>
        <sz val="8"/>
        <color rgb="FF0000FF"/>
        <rFont val="Tahoma"/>
        <family val="2"/>
      </rPr>
      <t>1.512</t>
    </r>
  </si>
  <si>
    <r>
      <t xml:space="preserve">T </t>
    </r>
    <r>
      <rPr>
        <u/>
        <sz val="8"/>
        <color rgb="FF0000FF"/>
        <rFont val="Tahoma"/>
        <family val="2"/>
      </rPr>
      <t>0.093</t>
    </r>
  </si>
  <si>
    <r>
      <t xml:space="preserve">T </t>
    </r>
    <r>
      <rPr>
        <u/>
        <sz val="8"/>
        <color rgb="FF0000FF"/>
        <rFont val="Tahoma"/>
        <family val="2"/>
      </rPr>
      <t>0.533</t>
    </r>
  </si>
  <si>
    <r>
      <t xml:space="preserve">M </t>
    </r>
    <r>
      <rPr>
        <u/>
        <sz val="8"/>
        <color rgb="FF0000FF"/>
        <rFont val="Tahoma"/>
        <family val="2"/>
      </rPr>
      <t>0.419</t>
    </r>
  </si>
  <si>
    <r>
      <t xml:space="preserve">TM </t>
    </r>
    <r>
      <rPr>
        <u/>
        <sz val="8"/>
        <color theme="1"/>
        <rFont val="Tahoma"/>
        <family val="2"/>
      </rPr>
      <t>9255296.600</t>
    </r>
  </si>
  <si>
    <r>
      <t xml:space="preserve">T </t>
    </r>
    <r>
      <rPr>
        <u/>
        <sz val="8"/>
        <color theme="1"/>
        <rFont val="Tahoma"/>
        <family val="2"/>
      </rPr>
      <t>7085766.300</t>
    </r>
  </si>
  <si>
    <r>
      <t xml:space="preserve">TM </t>
    </r>
    <r>
      <rPr>
        <u/>
        <sz val="8"/>
        <color theme="1"/>
        <rFont val="Tahoma"/>
        <family val="2"/>
      </rPr>
      <t>9187779.400</t>
    </r>
  </si>
  <si>
    <r>
      <t xml:space="preserve">T </t>
    </r>
    <r>
      <rPr>
        <u/>
        <sz val="8"/>
        <color theme="1"/>
        <rFont val="Tahoma"/>
        <family val="2"/>
      </rPr>
      <t>7044982.100</t>
    </r>
  </si>
  <si>
    <r>
      <t xml:space="preserve">TM </t>
    </r>
    <r>
      <rPr>
        <u/>
        <sz val="8"/>
        <color theme="1"/>
        <rFont val="Tahoma"/>
        <family val="2"/>
      </rPr>
      <t>9180953.700</t>
    </r>
  </si>
  <si>
    <r>
      <t xml:space="preserve">T </t>
    </r>
    <r>
      <rPr>
        <u/>
        <sz val="8"/>
        <color theme="1"/>
        <rFont val="Tahoma"/>
        <family val="2"/>
      </rPr>
      <t>7049246.200</t>
    </r>
  </si>
  <si>
    <r>
      <t xml:space="preserve">TM </t>
    </r>
    <r>
      <rPr>
        <u/>
        <sz val="8"/>
        <color rgb="FF0000FF"/>
        <rFont val="Tahoma"/>
        <family val="2"/>
      </rPr>
      <t>9208009.900</t>
    </r>
  </si>
  <si>
    <r>
      <t xml:space="preserve">T </t>
    </r>
    <r>
      <rPr>
        <u/>
        <sz val="8"/>
        <color rgb="FF0000FF"/>
        <rFont val="Tahoma"/>
        <family val="2"/>
      </rPr>
      <t>7059998.200</t>
    </r>
  </si>
  <si>
    <r>
      <t xml:space="preserve">TM </t>
    </r>
    <r>
      <rPr>
        <u/>
        <sz val="8"/>
        <color rgb="FF0000FF"/>
        <rFont val="Tahoma"/>
        <family val="2"/>
      </rPr>
      <t>41093.440</t>
    </r>
  </si>
  <si>
    <r>
      <t xml:space="preserve">T </t>
    </r>
    <r>
      <rPr>
        <u/>
        <sz val="8"/>
        <color rgb="FF0000FF"/>
        <rFont val="Tahoma"/>
        <family val="2"/>
      </rPr>
      <t>22417.464</t>
    </r>
  </si>
  <si>
    <r>
      <t xml:space="preserve">T </t>
    </r>
    <r>
      <rPr>
        <u/>
        <sz val="8"/>
        <color theme="1"/>
        <rFont val="Tahoma"/>
        <family val="2"/>
      </rPr>
      <t>8992212.100</t>
    </r>
  </si>
  <si>
    <r>
      <t xml:space="preserve">T </t>
    </r>
    <r>
      <rPr>
        <u/>
        <sz val="8"/>
        <color theme="1"/>
        <rFont val="Tahoma"/>
        <family val="2"/>
      </rPr>
      <t>2281503.700</t>
    </r>
  </si>
  <si>
    <r>
      <t xml:space="preserve">T </t>
    </r>
    <r>
      <rPr>
        <u/>
        <sz val="8"/>
        <color theme="1"/>
        <rFont val="Tahoma"/>
        <family val="2"/>
      </rPr>
      <t>8955070.000</t>
    </r>
  </si>
  <si>
    <r>
      <t xml:space="preserve">T </t>
    </r>
    <r>
      <rPr>
        <u/>
        <sz val="8"/>
        <color theme="1"/>
        <rFont val="Tahoma"/>
        <family val="2"/>
      </rPr>
      <t>2278791.500</t>
    </r>
  </si>
  <si>
    <r>
      <t xml:space="preserve">T </t>
    </r>
    <r>
      <rPr>
        <u/>
        <sz val="8"/>
        <color theme="1"/>
        <rFont val="Tahoma"/>
        <family val="2"/>
      </rPr>
      <t>8931486.900</t>
    </r>
  </si>
  <si>
    <r>
      <t xml:space="preserve">T </t>
    </r>
    <r>
      <rPr>
        <u/>
        <sz val="8"/>
        <color theme="1"/>
        <rFont val="Tahoma"/>
        <family val="2"/>
      </rPr>
      <t>2247580.600</t>
    </r>
  </si>
  <si>
    <r>
      <t xml:space="preserve">T </t>
    </r>
    <r>
      <rPr>
        <u/>
        <sz val="8"/>
        <color rgb="FF0000FF"/>
        <rFont val="Tahoma"/>
        <family val="2"/>
      </rPr>
      <t>8959589.700</t>
    </r>
  </si>
  <si>
    <r>
      <t xml:space="preserve">T </t>
    </r>
    <r>
      <rPr>
        <u/>
        <sz val="8"/>
        <color rgb="FF0000FF"/>
        <rFont val="Tahoma"/>
        <family val="2"/>
      </rPr>
      <t>2269291.900</t>
    </r>
  </si>
  <si>
    <r>
      <t xml:space="preserve">T </t>
    </r>
    <r>
      <rPr>
        <u/>
        <sz val="8"/>
        <color rgb="FF0000FF"/>
        <rFont val="Tahoma"/>
        <family val="2"/>
      </rPr>
      <t>30613.833</t>
    </r>
  </si>
  <si>
    <r>
      <t xml:space="preserve">T </t>
    </r>
    <r>
      <rPr>
        <u/>
        <sz val="8"/>
        <color rgb="FF0000FF"/>
        <rFont val="Tahoma"/>
        <family val="2"/>
      </rPr>
      <t>18851.431</t>
    </r>
  </si>
  <si>
    <r>
      <t xml:space="preserve">T </t>
    </r>
    <r>
      <rPr>
        <u/>
        <sz val="8"/>
        <color rgb="FF0000FF"/>
        <rFont val="Tahoma"/>
        <family val="2"/>
      </rPr>
      <t>0.831</t>
    </r>
  </si>
  <si>
    <r>
      <t xml:space="preserve">T </t>
    </r>
    <r>
      <rPr>
        <u/>
        <sz val="8"/>
        <color theme="1"/>
        <rFont val="Tahoma"/>
        <family val="2"/>
      </rPr>
      <t>9175635.700</t>
    </r>
  </si>
  <si>
    <r>
      <t xml:space="preserve">T </t>
    </r>
    <r>
      <rPr>
        <u/>
        <sz val="8"/>
        <color theme="1"/>
        <rFont val="Tahoma"/>
        <family val="2"/>
      </rPr>
      <t>9205136.200</t>
    </r>
  </si>
  <si>
    <r>
      <t xml:space="preserve">T </t>
    </r>
    <r>
      <rPr>
        <u/>
        <sz val="8"/>
        <color theme="1"/>
        <rFont val="Tahoma"/>
        <family val="2"/>
      </rPr>
      <t>9153411.100</t>
    </r>
  </si>
  <si>
    <r>
      <t xml:space="preserve">T </t>
    </r>
    <r>
      <rPr>
        <u/>
        <sz val="8"/>
        <color rgb="FF0000FF"/>
        <rFont val="Tahoma"/>
        <family val="2"/>
      </rPr>
      <t>9178061.000</t>
    </r>
  </si>
  <si>
    <r>
      <t xml:space="preserve">T </t>
    </r>
    <r>
      <rPr>
        <u/>
        <sz val="8"/>
        <color rgb="FF0000FF"/>
        <rFont val="Tahoma"/>
        <family val="2"/>
      </rPr>
      <t>25947.689</t>
    </r>
  </si>
  <si>
    <r>
      <t xml:space="preserve">T </t>
    </r>
    <r>
      <rPr>
        <u/>
        <sz val="8"/>
        <color theme="1"/>
        <rFont val="Tahoma"/>
        <family val="2"/>
      </rPr>
      <t>6725440.000</t>
    </r>
  </si>
  <si>
    <r>
      <t xml:space="preserve">T </t>
    </r>
    <r>
      <rPr>
        <u/>
        <sz val="8"/>
        <color theme="1"/>
        <rFont val="Tahoma"/>
        <family val="2"/>
      </rPr>
      <t>52380144.000</t>
    </r>
  </si>
  <si>
    <r>
      <t xml:space="preserve">T </t>
    </r>
    <r>
      <rPr>
        <u/>
        <sz val="8"/>
        <color theme="1"/>
        <rFont val="Tahoma"/>
        <family val="2"/>
      </rPr>
      <t>6180838.400</t>
    </r>
  </si>
  <si>
    <r>
      <t xml:space="preserve">T </t>
    </r>
    <r>
      <rPr>
        <u/>
        <sz val="8"/>
        <color theme="1"/>
        <rFont val="Tahoma"/>
        <family val="2"/>
      </rPr>
      <t>1922239.400</t>
    </r>
  </si>
  <si>
    <r>
      <t xml:space="preserve">TM </t>
    </r>
    <r>
      <rPr>
        <u/>
        <sz val="8"/>
        <color theme="1"/>
        <rFont val="Tahoma"/>
        <family val="2"/>
      </rPr>
      <t>542324400.000</t>
    </r>
  </si>
  <si>
    <r>
      <t xml:space="preserve">M </t>
    </r>
    <r>
      <rPr>
        <u/>
        <sz val="8"/>
        <color theme="1"/>
        <rFont val="Tahoma"/>
        <family val="2"/>
      </rPr>
      <t>40697.713</t>
    </r>
  </si>
  <si>
    <r>
      <t xml:space="preserve">T </t>
    </r>
    <r>
      <rPr>
        <u/>
        <sz val="8"/>
        <color theme="1"/>
        <rFont val="Tahoma"/>
        <family val="2"/>
      </rPr>
      <t>3011359.100</t>
    </r>
  </si>
  <si>
    <r>
      <t xml:space="preserve">T </t>
    </r>
    <r>
      <rPr>
        <u/>
        <sz val="8"/>
        <color theme="1"/>
        <rFont val="Tahoma"/>
        <family val="2"/>
      </rPr>
      <t>2225152.700</t>
    </r>
  </si>
  <si>
    <r>
      <t xml:space="preserve">T </t>
    </r>
    <r>
      <rPr>
        <u/>
        <sz val="8"/>
        <color theme="1"/>
        <rFont val="Tahoma"/>
        <family val="2"/>
      </rPr>
      <t>3057313.100</t>
    </r>
  </si>
  <si>
    <r>
      <t xml:space="preserve">T </t>
    </r>
    <r>
      <rPr>
        <u/>
        <sz val="8"/>
        <color theme="1"/>
        <rFont val="Tahoma"/>
        <family val="2"/>
      </rPr>
      <t>6787522.900</t>
    </r>
  </si>
  <si>
    <r>
      <t xml:space="preserve">T </t>
    </r>
    <r>
      <rPr>
        <u/>
        <sz val="8"/>
        <color theme="1"/>
        <rFont val="Tahoma"/>
        <family val="2"/>
      </rPr>
      <t>52806016.000</t>
    </r>
  </si>
  <si>
    <r>
      <t xml:space="preserve">T </t>
    </r>
    <r>
      <rPr>
        <u/>
        <sz val="8"/>
        <color theme="1"/>
        <rFont val="Tahoma"/>
        <family val="2"/>
      </rPr>
      <t>6144354.800</t>
    </r>
  </si>
  <si>
    <r>
      <t xml:space="preserve">T </t>
    </r>
    <r>
      <rPr>
        <u/>
        <sz val="8"/>
        <color theme="1"/>
        <rFont val="Tahoma"/>
        <family val="2"/>
      </rPr>
      <t>1930370.700</t>
    </r>
  </si>
  <si>
    <r>
      <t xml:space="preserve">TM </t>
    </r>
    <r>
      <rPr>
        <u/>
        <sz val="8"/>
        <color theme="1"/>
        <rFont val="Tahoma"/>
        <family val="2"/>
      </rPr>
      <t>546644730.000</t>
    </r>
  </si>
  <si>
    <r>
      <t xml:space="preserve">M </t>
    </r>
    <r>
      <rPr>
        <u/>
        <sz val="8"/>
        <color theme="1"/>
        <rFont val="Tahoma"/>
        <family val="2"/>
      </rPr>
      <t>40709.736</t>
    </r>
  </si>
  <si>
    <r>
      <t xml:space="preserve">T </t>
    </r>
    <r>
      <rPr>
        <u/>
        <sz val="8"/>
        <color theme="1"/>
        <rFont val="Tahoma"/>
        <family val="2"/>
      </rPr>
      <t>3016907.500</t>
    </r>
  </si>
  <si>
    <r>
      <t xml:space="preserve">T </t>
    </r>
    <r>
      <rPr>
        <u/>
        <sz val="8"/>
        <color theme="1"/>
        <rFont val="Tahoma"/>
        <family val="2"/>
      </rPr>
      <t>2213955.200</t>
    </r>
  </si>
  <si>
    <r>
      <t xml:space="preserve">T </t>
    </r>
    <r>
      <rPr>
        <u/>
        <sz val="8"/>
        <color theme="1"/>
        <rFont val="Tahoma"/>
        <family val="2"/>
      </rPr>
      <t>3056954.700</t>
    </r>
  </si>
  <si>
    <r>
      <t xml:space="preserve">T </t>
    </r>
    <r>
      <rPr>
        <u/>
        <sz val="8"/>
        <color theme="1"/>
        <rFont val="Tahoma"/>
        <family val="2"/>
      </rPr>
      <t>6996843.100</t>
    </r>
  </si>
  <si>
    <r>
      <t xml:space="preserve">T </t>
    </r>
    <r>
      <rPr>
        <u/>
        <sz val="8"/>
        <color theme="1"/>
        <rFont val="Tahoma"/>
        <family val="2"/>
      </rPr>
      <t>52844552.000</t>
    </r>
  </si>
  <si>
    <r>
      <t xml:space="preserve">T </t>
    </r>
    <r>
      <rPr>
        <u/>
        <sz val="8"/>
        <color theme="1"/>
        <rFont val="Tahoma"/>
        <family val="2"/>
      </rPr>
      <t>6373686.000</t>
    </r>
  </si>
  <si>
    <r>
      <t xml:space="preserve">T </t>
    </r>
    <r>
      <rPr>
        <u/>
        <sz val="8"/>
        <color theme="1"/>
        <rFont val="Tahoma"/>
        <family val="2"/>
      </rPr>
      <t>1943132.200</t>
    </r>
  </si>
  <si>
    <r>
      <t xml:space="preserve">TM </t>
    </r>
    <r>
      <rPr>
        <u/>
        <sz val="8"/>
        <color theme="1"/>
        <rFont val="Tahoma"/>
        <family val="2"/>
      </rPr>
      <t>548618920.000</t>
    </r>
  </si>
  <si>
    <r>
      <t xml:space="preserve">M </t>
    </r>
    <r>
      <rPr>
        <u/>
        <sz val="8"/>
        <color theme="1"/>
        <rFont val="Tahoma"/>
        <family val="2"/>
      </rPr>
      <t>40515.358</t>
    </r>
  </si>
  <si>
    <r>
      <t xml:space="preserve">T </t>
    </r>
    <r>
      <rPr>
        <u/>
        <sz val="8"/>
        <color theme="1"/>
        <rFont val="Tahoma"/>
        <family val="2"/>
      </rPr>
      <t>3021479.300</t>
    </r>
  </si>
  <si>
    <r>
      <t xml:space="preserve">T </t>
    </r>
    <r>
      <rPr>
        <u/>
        <sz val="8"/>
        <color theme="1"/>
        <rFont val="Tahoma"/>
        <family val="2"/>
      </rPr>
      <t>2229255.200</t>
    </r>
  </si>
  <si>
    <r>
      <t xml:space="preserve">T </t>
    </r>
    <r>
      <rPr>
        <u/>
        <sz val="8"/>
        <color theme="1"/>
        <rFont val="Tahoma"/>
        <family val="2"/>
      </rPr>
      <t>3064447.900</t>
    </r>
  </si>
  <si>
    <r>
      <t xml:space="preserve">T </t>
    </r>
    <r>
      <rPr>
        <u/>
        <sz val="8"/>
        <color rgb="FF0000FF"/>
        <rFont val="Tahoma"/>
        <family val="2"/>
      </rPr>
      <t>6836602.000</t>
    </r>
  </si>
  <si>
    <r>
      <t xml:space="preserve">T </t>
    </r>
    <r>
      <rPr>
        <u/>
        <sz val="8"/>
        <color rgb="FF0000FF"/>
        <rFont val="Tahoma"/>
        <family val="2"/>
      </rPr>
      <t>52676904.000</t>
    </r>
  </si>
  <si>
    <r>
      <t xml:space="preserve">T </t>
    </r>
    <r>
      <rPr>
        <u/>
        <sz val="8"/>
        <color rgb="FF0000FF"/>
        <rFont val="Tahoma"/>
        <family val="2"/>
      </rPr>
      <t>6232959.700</t>
    </r>
  </si>
  <si>
    <r>
      <t xml:space="preserve">T </t>
    </r>
    <r>
      <rPr>
        <u/>
        <sz val="8"/>
        <color rgb="FF0000FF"/>
        <rFont val="Tahoma"/>
        <family val="2"/>
      </rPr>
      <t>1931914.100</t>
    </r>
  </si>
  <si>
    <r>
      <t xml:space="preserve">TM </t>
    </r>
    <r>
      <rPr>
        <u/>
        <sz val="8"/>
        <color rgb="FF0000FF"/>
        <rFont val="Tahoma"/>
        <family val="2"/>
      </rPr>
      <t>545862680.000</t>
    </r>
  </si>
  <si>
    <r>
      <t xml:space="preserve">M </t>
    </r>
    <r>
      <rPr>
        <u/>
        <sz val="8"/>
        <color rgb="FF0000FF"/>
        <rFont val="Tahoma"/>
        <family val="2"/>
      </rPr>
      <t>40640.935</t>
    </r>
  </si>
  <si>
    <r>
      <t xml:space="preserve">T </t>
    </r>
    <r>
      <rPr>
        <u/>
        <sz val="8"/>
        <color rgb="FF0000FF"/>
        <rFont val="Tahoma"/>
        <family val="2"/>
      </rPr>
      <t>3016582.000</t>
    </r>
  </si>
  <si>
    <r>
      <t xml:space="preserve">T </t>
    </r>
    <r>
      <rPr>
        <u/>
        <sz val="8"/>
        <color rgb="FF0000FF"/>
        <rFont val="Tahoma"/>
        <family val="2"/>
      </rPr>
      <t>2222787.700</t>
    </r>
  </si>
  <si>
    <r>
      <t xml:space="preserve">T </t>
    </r>
    <r>
      <rPr>
        <u/>
        <sz val="8"/>
        <color rgb="FF0000FF"/>
        <rFont val="Tahoma"/>
        <family val="2"/>
      </rPr>
      <t>3059571.900</t>
    </r>
  </si>
  <si>
    <r>
      <t xml:space="preserve">T </t>
    </r>
    <r>
      <rPr>
        <u/>
        <sz val="8"/>
        <color rgb="FF0000FF"/>
        <rFont val="Tahoma"/>
        <family val="2"/>
      </rPr>
      <t>142202.230</t>
    </r>
  </si>
  <si>
    <r>
      <t xml:space="preserve">T </t>
    </r>
    <r>
      <rPr>
        <u/>
        <sz val="8"/>
        <color rgb="FF0000FF"/>
        <rFont val="Tahoma"/>
        <family val="2"/>
      </rPr>
      <t>257723.000</t>
    </r>
  </si>
  <si>
    <r>
      <t xml:space="preserve">T </t>
    </r>
    <r>
      <rPr>
        <u/>
        <sz val="8"/>
        <color rgb="FF0000FF"/>
        <rFont val="Tahoma"/>
        <family val="2"/>
      </rPr>
      <t>123230.150</t>
    </r>
  </si>
  <si>
    <r>
      <t xml:space="preserve">T </t>
    </r>
    <r>
      <rPr>
        <u/>
        <sz val="8"/>
        <color rgb="FF0000FF"/>
        <rFont val="Tahoma"/>
        <family val="2"/>
      </rPr>
      <t>10531.572</t>
    </r>
  </si>
  <si>
    <r>
      <t xml:space="preserve">TM </t>
    </r>
    <r>
      <rPr>
        <u/>
        <sz val="8"/>
        <color rgb="FF0000FF"/>
        <rFont val="Tahoma"/>
        <family val="2"/>
      </rPr>
      <t>3219310.200</t>
    </r>
  </si>
  <si>
    <r>
      <t xml:space="preserve">M </t>
    </r>
    <r>
      <rPr>
        <u/>
        <sz val="8"/>
        <color rgb="FF0000FF"/>
        <rFont val="Tahoma"/>
        <family val="2"/>
      </rPr>
      <t>108.920</t>
    </r>
  </si>
  <si>
    <r>
      <t xml:space="preserve">T </t>
    </r>
    <r>
      <rPr>
        <u/>
        <sz val="8"/>
        <color rgb="FF0000FF"/>
        <rFont val="Tahoma"/>
        <family val="2"/>
      </rPr>
      <t>5067.981</t>
    </r>
  </si>
  <si>
    <r>
      <t xml:space="preserve">T </t>
    </r>
    <r>
      <rPr>
        <u/>
        <sz val="8"/>
        <color rgb="FF0000FF"/>
        <rFont val="Tahoma"/>
        <family val="2"/>
      </rPr>
      <t>7919.430</t>
    </r>
  </si>
  <si>
    <r>
      <t xml:space="preserve">T </t>
    </r>
    <r>
      <rPr>
        <u/>
        <sz val="8"/>
        <color rgb="FF0000FF"/>
        <rFont val="Tahoma"/>
        <family val="2"/>
      </rPr>
      <t>4226.523</t>
    </r>
  </si>
  <si>
    <r>
      <t xml:space="preserve">T </t>
    </r>
    <r>
      <rPr>
        <u/>
        <sz val="8"/>
        <color rgb="FF0000FF"/>
        <rFont val="Tahoma"/>
        <family val="2"/>
      </rPr>
      <t>2.080</t>
    </r>
  </si>
  <si>
    <r>
      <t xml:space="preserve">T </t>
    </r>
    <r>
      <rPr>
        <u/>
        <sz val="8"/>
        <color rgb="FF0000FF"/>
        <rFont val="Tahoma"/>
        <family val="2"/>
      </rPr>
      <t>1.977</t>
    </r>
  </si>
  <si>
    <r>
      <t xml:space="preserve">M </t>
    </r>
    <r>
      <rPr>
        <u/>
        <sz val="8"/>
        <color rgb="FF0000FF"/>
        <rFont val="Tahoma"/>
        <family val="2"/>
      </rPr>
      <t>0.268</t>
    </r>
  </si>
  <si>
    <r>
      <t xml:space="preserve">TM </t>
    </r>
    <r>
      <rPr>
        <u/>
        <sz val="8"/>
        <color theme="1"/>
        <rFont val="Tahoma"/>
        <family val="2"/>
      </rPr>
      <t>8301875.300</t>
    </r>
  </si>
  <si>
    <r>
      <t xml:space="preserve">T </t>
    </r>
    <r>
      <rPr>
        <u/>
        <sz val="8"/>
        <color theme="1"/>
        <rFont val="Tahoma"/>
        <family val="2"/>
      </rPr>
      <t>7094144.600</t>
    </r>
  </si>
  <si>
    <r>
      <t xml:space="preserve">TM </t>
    </r>
    <r>
      <rPr>
        <u/>
        <sz val="8"/>
        <color theme="1"/>
        <rFont val="Tahoma"/>
        <family val="2"/>
      </rPr>
      <t>8335710.800</t>
    </r>
  </si>
  <si>
    <r>
      <t xml:space="preserve">T </t>
    </r>
    <r>
      <rPr>
        <u/>
        <sz val="8"/>
        <color theme="1"/>
        <rFont val="Tahoma"/>
        <family val="2"/>
      </rPr>
      <t>7039896.600</t>
    </r>
  </si>
  <si>
    <r>
      <t xml:space="preserve">TM </t>
    </r>
    <r>
      <rPr>
        <u/>
        <sz val="8"/>
        <color theme="1"/>
        <rFont val="Tahoma"/>
        <family val="2"/>
      </rPr>
      <t>8304101.700</t>
    </r>
  </si>
  <si>
    <r>
      <t xml:space="preserve">T </t>
    </r>
    <r>
      <rPr>
        <u/>
        <sz val="8"/>
        <color theme="1"/>
        <rFont val="Tahoma"/>
        <family val="2"/>
      </rPr>
      <t>7048082.000</t>
    </r>
  </si>
  <si>
    <r>
      <t xml:space="preserve">TM </t>
    </r>
    <r>
      <rPr>
        <u/>
        <sz val="8"/>
        <color rgb="FF0000FF"/>
        <rFont val="Tahoma"/>
        <family val="2"/>
      </rPr>
      <t>8313896.000</t>
    </r>
  </si>
  <si>
    <r>
      <t xml:space="preserve">T </t>
    </r>
    <r>
      <rPr>
        <u/>
        <sz val="8"/>
        <color rgb="FF0000FF"/>
        <rFont val="Tahoma"/>
        <family val="2"/>
      </rPr>
      <t>7060707.700</t>
    </r>
  </si>
  <si>
    <r>
      <t xml:space="preserve">TM </t>
    </r>
    <r>
      <rPr>
        <u/>
        <sz val="8"/>
        <color rgb="FF0000FF"/>
        <rFont val="Tahoma"/>
        <family val="2"/>
      </rPr>
      <t>18924.993</t>
    </r>
  </si>
  <si>
    <r>
      <t xml:space="preserve">T </t>
    </r>
    <r>
      <rPr>
        <u/>
        <sz val="8"/>
        <color rgb="FF0000FF"/>
        <rFont val="Tahoma"/>
        <family val="2"/>
      </rPr>
      <t>29244.992</t>
    </r>
  </si>
  <si>
    <r>
      <t xml:space="preserve">T </t>
    </r>
    <r>
      <rPr>
        <u/>
        <sz val="8"/>
        <color theme="1"/>
        <rFont val="Tahoma"/>
        <family val="2"/>
      </rPr>
      <t>8943644.800</t>
    </r>
  </si>
  <si>
    <r>
      <t xml:space="preserve">T </t>
    </r>
    <r>
      <rPr>
        <u/>
        <sz val="8"/>
        <color theme="1"/>
        <rFont val="Tahoma"/>
        <family val="2"/>
      </rPr>
      <t>8951269.700</t>
    </r>
  </si>
  <si>
    <r>
      <t xml:space="preserve">T </t>
    </r>
    <r>
      <rPr>
        <u/>
        <sz val="8"/>
        <color theme="1"/>
        <rFont val="Tahoma"/>
        <family val="2"/>
      </rPr>
      <t>8938049.000</t>
    </r>
  </si>
  <si>
    <r>
      <t xml:space="preserve">T </t>
    </r>
    <r>
      <rPr>
        <u/>
        <sz val="8"/>
        <color rgb="FF0000FF"/>
        <rFont val="Tahoma"/>
        <family val="2"/>
      </rPr>
      <t>8944321.100</t>
    </r>
  </si>
  <si>
    <r>
      <t xml:space="preserve">T </t>
    </r>
    <r>
      <rPr>
        <u/>
        <sz val="8"/>
        <color rgb="FF0000FF"/>
        <rFont val="Tahoma"/>
        <family val="2"/>
      </rPr>
      <t>6636.262</t>
    </r>
  </si>
  <si>
    <r>
      <t xml:space="preserve">T </t>
    </r>
    <r>
      <rPr>
        <u/>
        <sz val="8"/>
        <color theme="1"/>
        <rFont val="Tahoma"/>
        <family val="2"/>
      </rPr>
      <t>9214155.100</t>
    </r>
  </si>
  <si>
    <r>
      <t xml:space="preserve">T </t>
    </r>
    <r>
      <rPr>
        <u/>
        <sz val="8"/>
        <color theme="1"/>
        <rFont val="Tahoma"/>
        <family val="2"/>
      </rPr>
      <t>9230717.500</t>
    </r>
  </si>
  <si>
    <r>
      <t xml:space="preserve">T </t>
    </r>
    <r>
      <rPr>
        <u/>
        <sz val="8"/>
        <color theme="1"/>
        <rFont val="Tahoma"/>
        <family val="2"/>
      </rPr>
      <t>9246542.100</t>
    </r>
  </si>
  <si>
    <r>
      <t xml:space="preserve">T </t>
    </r>
    <r>
      <rPr>
        <u/>
        <sz val="8"/>
        <color rgb="FF0000FF"/>
        <rFont val="Tahoma"/>
        <family val="2"/>
      </rPr>
      <t>9230471.600</t>
    </r>
  </si>
  <si>
    <r>
      <t xml:space="preserve">T </t>
    </r>
    <r>
      <rPr>
        <u/>
        <sz val="8"/>
        <color rgb="FF0000FF"/>
        <rFont val="Tahoma"/>
        <family val="2"/>
      </rPr>
      <t>16194.881</t>
    </r>
  </si>
  <si>
    <r>
      <t xml:space="preserve">T </t>
    </r>
    <r>
      <rPr>
        <u/>
        <sz val="8"/>
        <color theme="1"/>
        <rFont val="Tahoma"/>
        <family val="2"/>
      </rPr>
      <t>5725248.200</t>
    </r>
  </si>
  <si>
    <r>
      <t xml:space="preserve">T </t>
    </r>
    <r>
      <rPr>
        <u/>
        <sz val="8"/>
        <color theme="1"/>
        <rFont val="Tahoma"/>
        <family val="2"/>
      </rPr>
      <t>47934101.000</t>
    </r>
  </si>
  <si>
    <r>
      <t xml:space="preserve">T </t>
    </r>
    <r>
      <rPr>
        <u/>
        <sz val="8"/>
        <color theme="1"/>
        <rFont val="Tahoma"/>
        <family val="2"/>
      </rPr>
      <t>5875660.800</t>
    </r>
  </si>
  <si>
    <r>
      <t xml:space="preserve">T </t>
    </r>
    <r>
      <rPr>
        <u/>
        <sz val="8"/>
        <color theme="1"/>
        <rFont val="Tahoma"/>
        <family val="2"/>
      </rPr>
      <t>3132346.100</t>
    </r>
  </si>
  <si>
    <r>
      <t xml:space="preserve">TM </t>
    </r>
    <r>
      <rPr>
        <u/>
        <sz val="8"/>
        <color theme="1"/>
        <rFont val="Tahoma"/>
        <family val="2"/>
      </rPr>
      <t>551806260.000</t>
    </r>
  </si>
  <si>
    <r>
      <t xml:space="preserve">M </t>
    </r>
    <r>
      <rPr>
        <u/>
        <sz val="8"/>
        <color theme="1"/>
        <rFont val="Tahoma"/>
        <family val="2"/>
      </rPr>
      <t>44753.016</t>
    </r>
  </si>
  <si>
    <r>
      <t xml:space="preserve">T </t>
    </r>
    <r>
      <rPr>
        <u/>
        <sz val="8"/>
        <color theme="1"/>
        <rFont val="Tahoma"/>
        <family val="2"/>
      </rPr>
      <t>2399729.700</t>
    </r>
  </si>
  <si>
    <r>
      <t xml:space="preserve">T </t>
    </r>
    <r>
      <rPr>
        <u/>
        <sz val="8"/>
        <color theme="1"/>
        <rFont val="Tahoma"/>
        <family val="2"/>
      </rPr>
      <t>2618637.300</t>
    </r>
  </si>
  <si>
    <r>
      <t xml:space="preserve">T </t>
    </r>
    <r>
      <rPr>
        <u/>
        <sz val="8"/>
        <color theme="1"/>
        <rFont val="Tahoma"/>
        <family val="2"/>
      </rPr>
      <t>5707074.900</t>
    </r>
  </si>
  <si>
    <r>
      <t xml:space="preserve">T </t>
    </r>
    <r>
      <rPr>
        <u/>
        <sz val="8"/>
        <color theme="1"/>
        <rFont val="Tahoma"/>
        <family val="2"/>
      </rPr>
      <t>48111499.000</t>
    </r>
  </si>
  <si>
    <r>
      <t xml:space="preserve">T </t>
    </r>
    <r>
      <rPr>
        <u/>
        <sz val="8"/>
        <color theme="1"/>
        <rFont val="Tahoma"/>
        <family val="2"/>
      </rPr>
      <t>5781303.800</t>
    </r>
  </si>
  <si>
    <r>
      <t xml:space="preserve">T </t>
    </r>
    <r>
      <rPr>
        <u/>
        <sz val="8"/>
        <color theme="1"/>
        <rFont val="Tahoma"/>
        <family val="2"/>
      </rPr>
      <t>3114478.800</t>
    </r>
  </si>
  <si>
    <r>
      <t xml:space="preserve">TM </t>
    </r>
    <r>
      <rPr>
        <u/>
        <sz val="8"/>
        <color theme="1"/>
        <rFont val="Tahoma"/>
        <family val="2"/>
      </rPr>
      <t>548311460.000</t>
    </r>
  </si>
  <si>
    <r>
      <t xml:space="preserve">M </t>
    </r>
    <r>
      <rPr>
        <u/>
        <sz val="8"/>
        <color theme="1"/>
        <rFont val="Tahoma"/>
        <family val="2"/>
      </rPr>
      <t>45431.483</t>
    </r>
  </si>
  <si>
    <r>
      <t xml:space="preserve">T </t>
    </r>
    <r>
      <rPr>
        <u/>
        <sz val="8"/>
        <color theme="1"/>
        <rFont val="Tahoma"/>
        <family val="2"/>
      </rPr>
      <t>3002911.300</t>
    </r>
  </si>
  <si>
    <r>
      <t xml:space="preserve">T </t>
    </r>
    <r>
      <rPr>
        <u/>
        <sz val="8"/>
        <color theme="1"/>
        <rFont val="Tahoma"/>
        <family val="2"/>
      </rPr>
      <t>2383728.700</t>
    </r>
  </si>
  <si>
    <r>
      <t xml:space="preserve">T </t>
    </r>
    <r>
      <rPr>
        <u/>
        <sz val="8"/>
        <color theme="1"/>
        <rFont val="Tahoma"/>
        <family val="2"/>
      </rPr>
      <t>2595657.300</t>
    </r>
  </si>
  <si>
    <r>
      <t xml:space="preserve">T </t>
    </r>
    <r>
      <rPr>
        <u/>
        <sz val="8"/>
        <color theme="1"/>
        <rFont val="Tahoma"/>
        <family val="2"/>
      </rPr>
      <t>5877447.800</t>
    </r>
  </si>
  <si>
    <r>
      <t xml:space="preserve">T </t>
    </r>
    <r>
      <rPr>
        <u/>
        <sz val="8"/>
        <color theme="1"/>
        <rFont val="Tahoma"/>
        <family val="2"/>
      </rPr>
      <t>47933606.000</t>
    </r>
  </si>
  <si>
    <r>
      <t xml:space="preserve">T </t>
    </r>
    <r>
      <rPr>
        <u/>
        <sz val="8"/>
        <color theme="1"/>
        <rFont val="Tahoma"/>
        <family val="2"/>
      </rPr>
      <t>5789415.200</t>
    </r>
  </si>
  <si>
    <r>
      <t xml:space="preserve">T </t>
    </r>
    <r>
      <rPr>
        <u/>
        <sz val="8"/>
        <color theme="1"/>
        <rFont val="Tahoma"/>
        <family val="2"/>
      </rPr>
      <t>3121742.200</t>
    </r>
  </si>
  <si>
    <r>
      <t xml:space="preserve">TM </t>
    </r>
    <r>
      <rPr>
        <u/>
        <sz val="8"/>
        <color theme="1"/>
        <rFont val="Tahoma"/>
        <family val="2"/>
      </rPr>
      <t>547862460.000</t>
    </r>
  </si>
  <si>
    <r>
      <t xml:space="preserve">M </t>
    </r>
    <r>
      <rPr>
        <u/>
        <sz val="8"/>
        <color theme="1"/>
        <rFont val="Tahoma"/>
        <family val="2"/>
      </rPr>
      <t>46228.232</t>
    </r>
  </si>
  <si>
    <r>
      <t xml:space="preserve">T </t>
    </r>
    <r>
      <rPr>
        <u/>
        <sz val="8"/>
        <color theme="1"/>
        <rFont val="Tahoma"/>
        <family val="2"/>
      </rPr>
      <t>2999352.700</t>
    </r>
  </si>
  <si>
    <r>
      <t xml:space="preserve">T </t>
    </r>
    <r>
      <rPr>
        <u/>
        <sz val="8"/>
        <color theme="1"/>
        <rFont val="Tahoma"/>
        <family val="2"/>
      </rPr>
      <t>2377581.400</t>
    </r>
  </si>
  <si>
    <r>
      <t xml:space="preserve">T </t>
    </r>
    <r>
      <rPr>
        <u/>
        <sz val="8"/>
        <color theme="1"/>
        <rFont val="Tahoma"/>
        <family val="2"/>
      </rPr>
      <t>2601960.200</t>
    </r>
  </si>
  <si>
    <r>
      <t xml:space="preserve">T </t>
    </r>
    <r>
      <rPr>
        <u/>
        <sz val="8"/>
        <color rgb="FF0000FF"/>
        <rFont val="Tahoma"/>
        <family val="2"/>
      </rPr>
      <t>5769923.600</t>
    </r>
  </si>
  <si>
    <r>
      <t xml:space="preserve">T </t>
    </r>
    <r>
      <rPr>
        <u/>
        <sz val="8"/>
        <color rgb="FF0000FF"/>
        <rFont val="Tahoma"/>
        <family val="2"/>
      </rPr>
      <t>47993069.000</t>
    </r>
  </si>
  <si>
    <r>
      <t xml:space="preserve">T </t>
    </r>
    <r>
      <rPr>
        <u/>
        <sz val="8"/>
        <color rgb="FF0000FF"/>
        <rFont val="Tahoma"/>
        <family val="2"/>
      </rPr>
      <t>5815459.900</t>
    </r>
  </si>
  <si>
    <r>
      <t xml:space="preserve">T </t>
    </r>
    <r>
      <rPr>
        <u/>
        <sz val="8"/>
        <color rgb="FF0000FF"/>
        <rFont val="Tahoma"/>
        <family val="2"/>
      </rPr>
      <t>3122855.700</t>
    </r>
  </si>
  <si>
    <r>
      <t xml:space="preserve">TM </t>
    </r>
    <r>
      <rPr>
        <u/>
        <sz val="8"/>
        <color rgb="FF0000FF"/>
        <rFont val="Tahoma"/>
        <family val="2"/>
      </rPr>
      <t>549326720.000</t>
    </r>
  </si>
  <si>
    <r>
      <t xml:space="preserve">M </t>
    </r>
    <r>
      <rPr>
        <u/>
        <sz val="8"/>
        <color rgb="FF0000FF"/>
        <rFont val="Tahoma"/>
        <family val="2"/>
      </rPr>
      <t>45470.910</t>
    </r>
  </si>
  <si>
    <r>
      <t xml:space="preserve">T </t>
    </r>
    <r>
      <rPr>
        <u/>
        <sz val="8"/>
        <color rgb="FF0000FF"/>
        <rFont val="Tahoma"/>
        <family val="2"/>
      </rPr>
      <t>3012307.200</t>
    </r>
  </si>
  <si>
    <r>
      <t xml:space="preserve">T </t>
    </r>
    <r>
      <rPr>
        <u/>
        <sz val="8"/>
        <color rgb="FF0000FF"/>
        <rFont val="Tahoma"/>
        <family val="2"/>
      </rPr>
      <t>2387013.300</t>
    </r>
  </si>
  <si>
    <r>
      <t xml:space="preserve">T </t>
    </r>
    <r>
      <rPr>
        <u/>
        <sz val="8"/>
        <color rgb="FF0000FF"/>
        <rFont val="Tahoma"/>
        <family val="2"/>
      </rPr>
      <t>2605418.300</t>
    </r>
  </si>
  <si>
    <r>
      <t xml:space="preserve">T </t>
    </r>
    <r>
      <rPr>
        <u/>
        <sz val="8"/>
        <color rgb="FF0000FF"/>
        <rFont val="Tahoma"/>
        <family val="2"/>
      </rPr>
      <t>93560.909</t>
    </r>
  </si>
  <si>
    <r>
      <t xml:space="preserve">T </t>
    </r>
    <r>
      <rPr>
        <u/>
        <sz val="8"/>
        <color rgb="FF0000FF"/>
        <rFont val="Tahoma"/>
        <family val="2"/>
      </rPr>
      <t>102563.560</t>
    </r>
  </si>
  <si>
    <r>
      <t xml:space="preserve">T </t>
    </r>
    <r>
      <rPr>
        <u/>
        <sz val="8"/>
        <color rgb="FF0000FF"/>
        <rFont val="Tahoma"/>
        <family val="2"/>
      </rPr>
      <t>52293.009</t>
    </r>
  </si>
  <si>
    <r>
      <t xml:space="preserve">T </t>
    </r>
    <r>
      <rPr>
        <u/>
        <sz val="8"/>
        <color rgb="FF0000FF"/>
        <rFont val="Tahoma"/>
        <family val="2"/>
      </rPr>
      <t>8985.575</t>
    </r>
  </si>
  <si>
    <r>
      <t xml:space="preserve">TM </t>
    </r>
    <r>
      <rPr>
        <u/>
        <sz val="8"/>
        <color rgb="FF0000FF"/>
        <rFont val="Tahoma"/>
        <family val="2"/>
      </rPr>
      <t>2159041.200</t>
    </r>
  </si>
  <si>
    <r>
      <t xml:space="preserve">M </t>
    </r>
    <r>
      <rPr>
        <u/>
        <sz val="8"/>
        <color rgb="FF0000FF"/>
        <rFont val="Tahoma"/>
        <family val="2"/>
      </rPr>
      <t>738.398</t>
    </r>
  </si>
  <si>
    <r>
      <t xml:space="preserve">T </t>
    </r>
    <r>
      <rPr>
        <u/>
        <sz val="8"/>
        <color rgb="FF0000FF"/>
        <rFont val="Tahoma"/>
        <family val="2"/>
      </rPr>
      <t>19437.663</t>
    </r>
  </si>
  <si>
    <r>
      <t xml:space="preserve">T </t>
    </r>
    <r>
      <rPr>
        <u/>
        <sz val="8"/>
        <color rgb="FF0000FF"/>
        <rFont val="Tahoma"/>
        <family val="2"/>
      </rPr>
      <t>11433.652</t>
    </r>
  </si>
  <si>
    <r>
      <t xml:space="preserve">T </t>
    </r>
    <r>
      <rPr>
        <u/>
        <sz val="8"/>
        <color rgb="FF0000FF"/>
        <rFont val="Tahoma"/>
        <family val="2"/>
      </rPr>
      <t>11873.862</t>
    </r>
  </si>
  <si>
    <r>
      <t xml:space="preserve">T </t>
    </r>
    <r>
      <rPr>
        <u/>
        <sz val="8"/>
        <color rgb="FF0000FF"/>
        <rFont val="Tahoma"/>
        <family val="2"/>
      </rPr>
      <t>1.622</t>
    </r>
  </si>
  <si>
    <r>
      <t xml:space="preserve">T </t>
    </r>
    <r>
      <rPr>
        <u/>
        <sz val="8"/>
        <color rgb="FF0000FF"/>
        <rFont val="Tahoma"/>
        <family val="2"/>
      </rPr>
      <t>0.214</t>
    </r>
  </si>
  <si>
    <r>
      <t xml:space="preserve">T </t>
    </r>
    <r>
      <rPr>
        <u/>
        <sz val="8"/>
        <color rgb="FF0000FF"/>
        <rFont val="Tahoma"/>
        <family val="2"/>
      </rPr>
      <t>0.288</t>
    </r>
  </si>
  <si>
    <r>
      <t xml:space="preserve">M </t>
    </r>
    <r>
      <rPr>
        <u/>
        <sz val="8"/>
        <color rgb="FF0000FF"/>
        <rFont val="Tahoma"/>
        <family val="2"/>
      </rPr>
      <t>1.624</t>
    </r>
  </si>
  <si>
    <r>
      <t xml:space="preserve">TM </t>
    </r>
    <r>
      <rPr>
        <u/>
        <sz val="8"/>
        <color theme="1"/>
        <rFont val="Tahoma"/>
        <family val="2"/>
      </rPr>
      <t>11036743.000</t>
    </r>
  </si>
  <si>
    <r>
      <t xml:space="preserve">T </t>
    </r>
    <r>
      <rPr>
        <u/>
        <sz val="8"/>
        <color theme="1"/>
        <rFont val="Tahoma"/>
        <family val="2"/>
      </rPr>
      <t>7076223.800</t>
    </r>
  </si>
  <si>
    <r>
      <t xml:space="preserve">TM </t>
    </r>
    <r>
      <rPr>
        <u/>
        <sz val="8"/>
        <color theme="1"/>
        <rFont val="Tahoma"/>
        <family val="2"/>
      </rPr>
      <t>11019100.000</t>
    </r>
  </si>
  <si>
    <r>
      <t xml:space="preserve">T </t>
    </r>
    <r>
      <rPr>
        <u/>
        <sz val="8"/>
        <color theme="1"/>
        <rFont val="Tahoma"/>
        <family val="2"/>
      </rPr>
      <t>7013318.900</t>
    </r>
  </si>
  <si>
    <r>
      <t xml:space="preserve">TM </t>
    </r>
    <r>
      <rPr>
        <u/>
        <sz val="8"/>
        <color theme="1"/>
        <rFont val="Tahoma"/>
        <family val="2"/>
      </rPr>
      <t>10866049.000</t>
    </r>
  </si>
  <si>
    <r>
      <t xml:space="preserve">T </t>
    </r>
    <r>
      <rPr>
        <u/>
        <sz val="8"/>
        <color theme="1"/>
        <rFont val="Tahoma"/>
        <family val="2"/>
      </rPr>
      <t>7023682.900</t>
    </r>
  </si>
  <si>
    <r>
      <t xml:space="preserve">TM </t>
    </r>
    <r>
      <rPr>
        <u/>
        <sz val="8"/>
        <color rgb="FF0000FF"/>
        <rFont val="Tahoma"/>
        <family val="2"/>
      </rPr>
      <t>10973964.000</t>
    </r>
  </si>
  <si>
    <r>
      <t xml:space="preserve">T </t>
    </r>
    <r>
      <rPr>
        <u/>
        <sz val="8"/>
        <color rgb="FF0000FF"/>
        <rFont val="Tahoma"/>
        <family val="2"/>
      </rPr>
      <t>7037741.900</t>
    </r>
  </si>
  <si>
    <r>
      <t xml:space="preserve">TM </t>
    </r>
    <r>
      <rPr>
        <u/>
        <sz val="8"/>
        <color rgb="FF0000FF"/>
        <rFont val="Tahoma"/>
        <family val="2"/>
      </rPr>
      <t>93872.291</t>
    </r>
  </si>
  <si>
    <r>
      <t xml:space="preserve">T </t>
    </r>
    <r>
      <rPr>
        <u/>
        <sz val="8"/>
        <color rgb="FF0000FF"/>
        <rFont val="Tahoma"/>
        <family val="2"/>
      </rPr>
      <t>33726.813</t>
    </r>
  </si>
  <si>
    <r>
      <t xml:space="preserve">TM </t>
    </r>
    <r>
      <rPr>
        <u/>
        <sz val="8"/>
        <color rgb="FF0000FF"/>
        <rFont val="Tahoma"/>
        <family val="2"/>
      </rPr>
      <t>0.855</t>
    </r>
  </si>
  <si>
    <r>
      <t xml:space="preserve">T </t>
    </r>
    <r>
      <rPr>
        <u/>
        <sz val="8"/>
        <color theme="1"/>
        <rFont val="Tahoma"/>
        <family val="2"/>
      </rPr>
      <t>8988951.200</t>
    </r>
  </si>
  <si>
    <r>
      <t xml:space="preserve">T </t>
    </r>
    <r>
      <rPr>
        <u/>
        <sz val="8"/>
        <color theme="1"/>
        <rFont val="Tahoma"/>
        <family val="2"/>
      </rPr>
      <t>2395804.300</t>
    </r>
  </si>
  <si>
    <r>
      <t xml:space="preserve">T </t>
    </r>
    <r>
      <rPr>
        <u/>
        <sz val="8"/>
        <color theme="1"/>
        <rFont val="Tahoma"/>
        <family val="2"/>
      </rPr>
      <t>9007067.300</t>
    </r>
  </si>
  <si>
    <r>
      <t xml:space="preserve">T </t>
    </r>
    <r>
      <rPr>
        <u/>
        <sz val="8"/>
        <color theme="1"/>
        <rFont val="Tahoma"/>
        <family val="2"/>
      </rPr>
      <t>2370130.500</t>
    </r>
  </si>
  <si>
    <r>
      <t xml:space="preserve">T </t>
    </r>
    <r>
      <rPr>
        <u/>
        <sz val="8"/>
        <color theme="1"/>
        <rFont val="Tahoma"/>
        <family val="2"/>
      </rPr>
      <t>8923966.700</t>
    </r>
  </si>
  <si>
    <r>
      <t xml:space="preserve">T </t>
    </r>
    <r>
      <rPr>
        <u/>
        <sz val="8"/>
        <color theme="1"/>
        <rFont val="Tahoma"/>
        <family val="2"/>
      </rPr>
      <t>2367458.500</t>
    </r>
  </si>
  <si>
    <r>
      <t xml:space="preserve">T </t>
    </r>
    <r>
      <rPr>
        <u/>
        <sz val="8"/>
        <color rgb="FF0000FF"/>
        <rFont val="Tahoma"/>
        <family val="2"/>
      </rPr>
      <t>8973328.400</t>
    </r>
  </si>
  <si>
    <r>
      <t xml:space="preserve">T </t>
    </r>
    <r>
      <rPr>
        <u/>
        <sz val="8"/>
        <color rgb="FF0000FF"/>
        <rFont val="Tahoma"/>
        <family val="2"/>
      </rPr>
      <t>2377797.800</t>
    </r>
  </si>
  <si>
    <r>
      <t xml:space="preserve">T </t>
    </r>
    <r>
      <rPr>
        <u/>
        <sz val="8"/>
        <color rgb="FF0000FF"/>
        <rFont val="Tahoma"/>
        <family val="2"/>
      </rPr>
      <t>43697.592</t>
    </r>
  </si>
  <si>
    <r>
      <t xml:space="preserve">T </t>
    </r>
    <r>
      <rPr>
        <u/>
        <sz val="8"/>
        <color rgb="FF0000FF"/>
        <rFont val="Tahoma"/>
        <family val="2"/>
      </rPr>
      <t>15651.217</t>
    </r>
  </si>
  <si>
    <r>
      <t xml:space="preserve">T </t>
    </r>
    <r>
      <rPr>
        <u/>
        <sz val="8"/>
        <color theme="1"/>
        <rFont val="Tahoma"/>
        <family val="2"/>
      </rPr>
      <t>9253191.000</t>
    </r>
  </si>
  <si>
    <r>
      <t xml:space="preserve">T </t>
    </r>
    <r>
      <rPr>
        <u/>
        <sz val="8"/>
        <color theme="1"/>
        <rFont val="Tahoma"/>
        <family val="2"/>
      </rPr>
      <t>9213647.900</t>
    </r>
  </si>
  <si>
    <r>
      <t xml:space="preserve">T </t>
    </r>
    <r>
      <rPr>
        <u/>
        <sz val="8"/>
        <color theme="1"/>
        <rFont val="Tahoma"/>
        <family val="2"/>
      </rPr>
      <t>9199354.100</t>
    </r>
  </si>
  <si>
    <r>
      <t xml:space="preserve">T </t>
    </r>
    <r>
      <rPr>
        <u/>
        <sz val="8"/>
        <color rgb="FF0000FF"/>
        <rFont val="Tahoma"/>
        <family val="2"/>
      </rPr>
      <t>9222064.400</t>
    </r>
  </si>
  <si>
    <r>
      <t xml:space="preserve">T </t>
    </r>
    <r>
      <rPr>
        <u/>
        <sz val="8"/>
        <color rgb="FF0000FF"/>
        <rFont val="Tahoma"/>
        <family val="2"/>
      </rPr>
      <t>27887.799</t>
    </r>
  </si>
  <si>
    <r>
      <t xml:space="preserve">T </t>
    </r>
    <r>
      <rPr>
        <u/>
        <sz val="8"/>
        <color theme="1"/>
        <rFont val="Tahoma"/>
        <family val="2"/>
      </rPr>
      <t>8819253.700</t>
    </r>
  </si>
  <si>
    <r>
      <t xml:space="preserve">T </t>
    </r>
    <r>
      <rPr>
        <u/>
        <sz val="8"/>
        <color theme="1"/>
        <rFont val="Tahoma"/>
        <family val="2"/>
      </rPr>
      <t>32525599.000</t>
    </r>
  </si>
  <si>
    <r>
      <t xml:space="preserve">T </t>
    </r>
    <r>
      <rPr>
        <u/>
        <sz val="8"/>
        <color theme="1"/>
        <rFont val="Tahoma"/>
        <family val="2"/>
      </rPr>
      <t>7023093.300</t>
    </r>
  </si>
  <si>
    <r>
      <t xml:space="preserve">T </t>
    </r>
    <r>
      <rPr>
        <u/>
        <sz val="8"/>
        <color theme="1"/>
        <rFont val="Tahoma"/>
        <family val="2"/>
      </rPr>
      <t>1543844.800</t>
    </r>
  </si>
  <si>
    <r>
      <t xml:space="preserve">TM </t>
    </r>
    <r>
      <rPr>
        <u/>
        <sz val="8"/>
        <color theme="1"/>
        <rFont val="Tahoma"/>
        <family val="2"/>
      </rPr>
      <t>462262300.000</t>
    </r>
  </si>
  <si>
    <r>
      <t xml:space="preserve">M </t>
    </r>
    <r>
      <rPr>
        <u/>
        <sz val="8"/>
        <color theme="1"/>
        <rFont val="Tahoma"/>
        <family val="2"/>
      </rPr>
      <t>44888.307</t>
    </r>
  </si>
  <si>
    <r>
      <t xml:space="preserve">T </t>
    </r>
    <r>
      <rPr>
        <u/>
        <sz val="8"/>
        <color theme="1"/>
        <rFont val="Tahoma"/>
        <family val="2"/>
      </rPr>
      <t>2962552.300</t>
    </r>
  </si>
  <si>
    <r>
      <t xml:space="preserve">T </t>
    </r>
    <r>
      <rPr>
        <u/>
        <sz val="8"/>
        <color theme="1"/>
        <rFont val="Tahoma"/>
        <family val="2"/>
      </rPr>
      <t>2492717.600</t>
    </r>
  </si>
  <si>
    <r>
      <t xml:space="preserve">T </t>
    </r>
    <r>
      <rPr>
        <u/>
        <sz val="8"/>
        <color theme="1"/>
        <rFont val="Tahoma"/>
        <family val="2"/>
      </rPr>
      <t>2919737.500</t>
    </r>
  </si>
  <si>
    <r>
      <t xml:space="preserve">T </t>
    </r>
    <r>
      <rPr>
        <u/>
        <sz val="8"/>
        <color theme="1"/>
        <rFont val="Tahoma"/>
        <family val="2"/>
      </rPr>
      <t>8757128.300</t>
    </r>
  </si>
  <si>
    <r>
      <t xml:space="preserve">T </t>
    </r>
    <r>
      <rPr>
        <u/>
        <sz val="8"/>
        <color theme="1"/>
        <rFont val="Tahoma"/>
        <family val="2"/>
      </rPr>
      <t>32595420.000</t>
    </r>
  </si>
  <si>
    <r>
      <t xml:space="preserve">T </t>
    </r>
    <r>
      <rPr>
        <u/>
        <sz val="8"/>
        <color theme="1"/>
        <rFont val="Tahoma"/>
        <family val="2"/>
      </rPr>
      <t>6929130.500</t>
    </r>
  </si>
  <si>
    <r>
      <t xml:space="preserve">T </t>
    </r>
    <r>
      <rPr>
        <u/>
        <sz val="8"/>
        <color theme="1"/>
        <rFont val="Tahoma"/>
        <family val="2"/>
      </rPr>
      <t>1533799.600</t>
    </r>
  </si>
  <si>
    <r>
      <t xml:space="preserve">TM </t>
    </r>
    <r>
      <rPr>
        <u/>
        <sz val="8"/>
        <color theme="1"/>
        <rFont val="Tahoma"/>
        <family val="2"/>
      </rPr>
      <t>462436240.000</t>
    </r>
  </si>
  <si>
    <r>
      <t xml:space="preserve">M </t>
    </r>
    <r>
      <rPr>
        <u/>
        <sz val="8"/>
        <color theme="1"/>
        <rFont val="Tahoma"/>
        <family val="2"/>
      </rPr>
      <t>46200.170</t>
    </r>
  </si>
  <si>
    <r>
      <t xml:space="preserve">T </t>
    </r>
    <r>
      <rPr>
        <u/>
        <sz val="8"/>
        <color theme="1"/>
        <rFont val="Tahoma"/>
        <family val="2"/>
      </rPr>
      <t>2954623.300</t>
    </r>
  </si>
  <si>
    <r>
      <t xml:space="preserve">T </t>
    </r>
    <r>
      <rPr>
        <u/>
        <sz val="8"/>
        <color theme="1"/>
        <rFont val="Tahoma"/>
        <family val="2"/>
      </rPr>
      <t>2475885.700</t>
    </r>
  </si>
  <si>
    <r>
      <t xml:space="preserve">T </t>
    </r>
    <r>
      <rPr>
        <u/>
        <sz val="8"/>
        <color theme="1"/>
        <rFont val="Tahoma"/>
        <family val="2"/>
      </rPr>
      <t>2903317.400</t>
    </r>
  </si>
  <si>
    <r>
      <t xml:space="preserve">T </t>
    </r>
    <r>
      <rPr>
        <u/>
        <sz val="8"/>
        <color theme="1"/>
        <rFont val="Tahoma"/>
        <family val="2"/>
      </rPr>
      <t>8768696.000</t>
    </r>
  </si>
  <si>
    <r>
      <t xml:space="preserve">T </t>
    </r>
    <r>
      <rPr>
        <u/>
        <sz val="8"/>
        <color theme="1"/>
        <rFont val="Tahoma"/>
        <family val="2"/>
      </rPr>
      <t>32461740.000</t>
    </r>
  </si>
  <si>
    <r>
      <t xml:space="preserve">T </t>
    </r>
    <r>
      <rPr>
        <u/>
        <sz val="8"/>
        <color theme="1"/>
        <rFont val="Tahoma"/>
        <family val="2"/>
      </rPr>
      <t>6803462.400</t>
    </r>
  </si>
  <si>
    <r>
      <t xml:space="preserve">T </t>
    </r>
    <r>
      <rPr>
        <u/>
        <sz val="8"/>
        <color theme="1"/>
        <rFont val="Tahoma"/>
        <family val="2"/>
      </rPr>
      <t>1533930.400</t>
    </r>
  </si>
  <si>
    <r>
      <t xml:space="preserve">TM </t>
    </r>
    <r>
      <rPr>
        <u/>
        <sz val="8"/>
        <color theme="1"/>
        <rFont val="Tahoma"/>
        <family val="2"/>
      </rPr>
      <t>460539310.000</t>
    </r>
  </si>
  <si>
    <r>
      <t xml:space="preserve">M </t>
    </r>
    <r>
      <rPr>
        <u/>
        <sz val="8"/>
        <color theme="1"/>
        <rFont val="Tahoma"/>
        <family val="2"/>
      </rPr>
      <t>45812.315</t>
    </r>
  </si>
  <si>
    <r>
      <t xml:space="preserve">T </t>
    </r>
    <r>
      <rPr>
        <u/>
        <sz val="8"/>
        <color theme="1"/>
        <rFont val="Tahoma"/>
        <family val="2"/>
      </rPr>
      <t>2950326.200</t>
    </r>
  </si>
  <si>
    <r>
      <t xml:space="preserve">T </t>
    </r>
    <r>
      <rPr>
        <u/>
        <sz val="8"/>
        <color theme="1"/>
        <rFont val="Tahoma"/>
        <family val="2"/>
      </rPr>
      <t>2477566.900</t>
    </r>
  </si>
  <si>
    <r>
      <t xml:space="preserve">T </t>
    </r>
    <r>
      <rPr>
        <u/>
        <sz val="8"/>
        <color theme="1"/>
        <rFont val="Tahoma"/>
        <family val="2"/>
      </rPr>
      <t>2889372.500</t>
    </r>
  </si>
  <si>
    <r>
      <t xml:space="preserve">T </t>
    </r>
    <r>
      <rPr>
        <u/>
        <sz val="8"/>
        <color rgb="FF0000FF"/>
        <rFont val="Tahoma"/>
        <family val="2"/>
      </rPr>
      <t>8781692.700</t>
    </r>
  </si>
  <si>
    <r>
      <t xml:space="preserve">T </t>
    </r>
    <r>
      <rPr>
        <u/>
        <sz val="8"/>
        <color rgb="FF0000FF"/>
        <rFont val="Tahoma"/>
        <family val="2"/>
      </rPr>
      <t>32527586.000</t>
    </r>
  </si>
  <si>
    <r>
      <t xml:space="preserve">T </t>
    </r>
    <r>
      <rPr>
        <u/>
        <sz val="8"/>
        <color rgb="FF0000FF"/>
        <rFont val="Tahoma"/>
        <family val="2"/>
      </rPr>
      <t>6918562.100</t>
    </r>
  </si>
  <si>
    <r>
      <t xml:space="preserve">T </t>
    </r>
    <r>
      <rPr>
        <u/>
        <sz val="8"/>
        <color rgb="FF0000FF"/>
        <rFont val="Tahoma"/>
        <family val="2"/>
      </rPr>
      <t>1537191.600</t>
    </r>
  </si>
  <si>
    <r>
      <t xml:space="preserve">TM </t>
    </r>
    <r>
      <rPr>
        <u/>
        <sz val="8"/>
        <color rgb="FF0000FF"/>
        <rFont val="Tahoma"/>
        <family val="2"/>
      </rPr>
      <t>461745950.000</t>
    </r>
  </si>
  <si>
    <r>
      <t xml:space="preserve">M </t>
    </r>
    <r>
      <rPr>
        <u/>
        <sz val="8"/>
        <color rgb="FF0000FF"/>
        <rFont val="Tahoma"/>
        <family val="2"/>
      </rPr>
      <t>45633.597</t>
    </r>
  </si>
  <si>
    <r>
      <t xml:space="preserve">T </t>
    </r>
    <r>
      <rPr>
        <u/>
        <sz val="8"/>
        <color rgb="FF0000FF"/>
        <rFont val="Tahoma"/>
        <family val="2"/>
      </rPr>
      <t>2955833.900</t>
    </r>
  </si>
  <si>
    <r>
      <t xml:space="preserve">T </t>
    </r>
    <r>
      <rPr>
        <u/>
        <sz val="8"/>
        <color rgb="FF0000FF"/>
        <rFont val="Tahoma"/>
        <family val="2"/>
      </rPr>
      <t>2482056.700</t>
    </r>
  </si>
  <si>
    <r>
      <t xml:space="preserve">T </t>
    </r>
    <r>
      <rPr>
        <u/>
        <sz val="8"/>
        <color rgb="FF0000FF"/>
        <rFont val="Tahoma"/>
        <family val="2"/>
      </rPr>
      <t>2904142.400</t>
    </r>
  </si>
  <si>
    <r>
      <t xml:space="preserve">T </t>
    </r>
    <r>
      <rPr>
        <u/>
        <sz val="8"/>
        <color rgb="FF0000FF"/>
        <rFont val="Tahoma"/>
        <family val="2"/>
      </rPr>
      <t>33039.004</t>
    </r>
  </si>
  <si>
    <r>
      <t xml:space="preserve">T </t>
    </r>
    <r>
      <rPr>
        <u/>
        <sz val="8"/>
        <color rgb="FF0000FF"/>
        <rFont val="Tahoma"/>
        <family val="2"/>
      </rPr>
      <t>66861.835</t>
    </r>
  </si>
  <si>
    <r>
      <t xml:space="preserve">T </t>
    </r>
    <r>
      <rPr>
        <u/>
        <sz val="8"/>
        <color rgb="FF0000FF"/>
        <rFont val="Tahoma"/>
        <family val="2"/>
      </rPr>
      <t>110196.190</t>
    </r>
  </si>
  <si>
    <r>
      <t xml:space="preserve">T </t>
    </r>
    <r>
      <rPr>
        <u/>
        <sz val="8"/>
        <color rgb="FF0000FF"/>
        <rFont val="Tahoma"/>
        <family val="2"/>
      </rPr>
      <t>5762.216</t>
    </r>
  </si>
  <si>
    <r>
      <t xml:space="preserve">TM </t>
    </r>
    <r>
      <rPr>
        <u/>
        <sz val="8"/>
        <color rgb="FF0000FF"/>
        <rFont val="Tahoma"/>
        <family val="2"/>
      </rPr>
      <t>1048595.200</t>
    </r>
  </si>
  <si>
    <r>
      <t xml:space="preserve">M </t>
    </r>
    <r>
      <rPr>
        <u/>
        <sz val="8"/>
        <color rgb="FF0000FF"/>
        <rFont val="Tahoma"/>
        <family val="2"/>
      </rPr>
      <t>673.945</t>
    </r>
  </si>
  <si>
    <r>
      <t xml:space="preserve">T </t>
    </r>
    <r>
      <rPr>
        <u/>
        <sz val="8"/>
        <color rgb="FF0000FF"/>
        <rFont val="Tahoma"/>
        <family val="2"/>
      </rPr>
      <t>6202.308</t>
    </r>
  </si>
  <si>
    <r>
      <t xml:space="preserve">T </t>
    </r>
    <r>
      <rPr>
        <u/>
        <sz val="8"/>
        <color rgb="FF0000FF"/>
        <rFont val="Tahoma"/>
        <family val="2"/>
      </rPr>
      <t>9270.782</t>
    </r>
  </si>
  <si>
    <r>
      <t xml:space="preserve">T </t>
    </r>
    <r>
      <rPr>
        <u/>
        <sz val="8"/>
        <color rgb="FF0000FF"/>
        <rFont val="Tahoma"/>
        <family val="2"/>
      </rPr>
      <t>15199.290</t>
    </r>
  </si>
  <si>
    <r>
      <t xml:space="preserve">T </t>
    </r>
    <r>
      <rPr>
        <u/>
        <sz val="8"/>
        <color rgb="FF0000FF"/>
        <rFont val="Tahoma"/>
        <family val="2"/>
      </rPr>
      <t>0.206</t>
    </r>
  </si>
  <si>
    <r>
      <t xml:space="preserve">T </t>
    </r>
    <r>
      <rPr>
        <u/>
        <sz val="8"/>
        <color rgb="FF0000FF"/>
        <rFont val="Tahoma"/>
        <family val="2"/>
      </rPr>
      <t>1.593</t>
    </r>
  </si>
  <si>
    <r>
      <t xml:space="preserve">TM </t>
    </r>
    <r>
      <rPr>
        <u/>
        <sz val="8"/>
        <color rgb="FF0000FF"/>
        <rFont val="Tahoma"/>
        <family val="2"/>
      </rPr>
      <t>0.227</t>
    </r>
  </si>
  <si>
    <r>
      <t xml:space="preserve">M </t>
    </r>
    <r>
      <rPr>
        <u/>
        <sz val="8"/>
        <color rgb="FF0000FF"/>
        <rFont val="Tahoma"/>
        <family val="2"/>
      </rPr>
      <t>1.477</t>
    </r>
  </si>
  <si>
    <r>
      <t xml:space="preserve">T </t>
    </r>
    <r>
      <rPr>
        <u/>
        <sz val="8"/>
        <color rgb="FF0000FF"/>
        <rFont val="Tahoma"/>
        <family val="2"/>
      </rPr>
      <t>0.374</t>
    </r>
  </si>
  <si>
    <r>
      <t xml:space="preserve">T </t>
    </r>
    <r>
      <rPr>
        <u/>
        <sz val="8"/>
        <color rgb="FF0000FF"/>
        <rFont val="Tahoma"/>
        <family val="2"/>
      </rPr>
      <t>0.523</t>
    </r>
  </si>
  <si>
    <r>
      <t xml:space="preserve">TM </t>
    </r>
    <r>
      <rPr>
        <u/>
        <sz val="8"/>
        <color theme="1"/>
        <rFont val="Tahoma"/>
        <family val="2"/>
      </rPr>
      <t>6542371.100</t>
    </r>
  </si>
  <si>
    <r>
      <t xml:space="preserve">T </t>
    </r>
    <r>
      <rPr>
        <u/>
        <sz val="8"/>
        <color theme="1"/>
        <rFont val="Tahoma"/>
        <family val="2"/>
      </rPr>
      <t>6974420.300</t>
    </r>
  </si>
  <si>
    <r>
      <t xml:space="preserve">TM </t>
    </r>
    <r>
      <rPr>
        <u/>
        <sz val="8"/>
        <color theme="1"/>
        <rFont val="Tahoma"/>
        <family val="2"/>
      </rPr>
      <t>6488666.400</t>
    </r>
  </si>
  <si>
    <r>
      <t xml:space="preserve">T </t>
    </r>
    <r>
      <rPr>
        <u/>
        <sz val="8"/>
        <color theme="1"/>
        <rFont val="Tahoma"/>
        <family val="2"/>
      </rPr>
      <t>6953528.200</t>
    </r>
  </si>
  <si>
    <r>
      <t xml:space="preserve">TM </t>
    </r>
    <r>
      <rPr>
        <u/>
        <sz val="8"/>
        <color theme="1"/>
        <rFont val="Tahoma"/>
        <family val="2"/>
      </rPr>
      <t>6460448.200</t>
    </r>
  </si>
  <si>
    <r>
      <t xml:space="preserve">T </t>
    </r>
    <r>
      <rPr>
        <u/>
        <sz val="8"/>
        <color theme="1"/>
        <rFont val="Tahoma"/>
        <family val="2"/>
      </rPr>
      <t>6943942.900</t>
    </r>
  </si>
  <si>
    <r>
      <t xml:space="preserve">TM </t>
    </r>
    <r>
      <rPr>
        <u/>
        <sz val="8"/>
        <color rgb="FF0000FF"/>
        <rFont val="Tahoma"/>
        <family val="2"/>
      </rPr>
      <t>6497161.900</t>
    </r>
  </si>
  <si>
    <r>
      <t xml:space="preserve">T </t>
    </r>
    <r>
      <rPr>
        <u/>
        <sz val="8"/>
        <color rgb="FF0000FF"/>
        <rFont val="Tahoma"/>
        <family val="2"/>
      </rPr>
      <t>6957297.100</t>
    </r>
  </si>
  <si>
    <r>
      <t xml:space="preserve">TM </t>
    </r>
    <r>
      <rPr>
        <u/>
        <sz val="8"/>
        <color rgb="FF0000FF"/>
        <rFont val="Tahoma"/>
        <family val="2"/>
      </rPr>
      <t>41616.953</t>
    </r>
  </si>
  <si>
    <r>
      <t xml:space="preserve">T </t>
    </r>
    <r>
      <rPr>
        <u/>
        <sz val="8"/>
        <color rgb="FF0000FF"/>
        <rFont val="Tahoma"/>
        <family val="2"/>
      </rPr>
      <t>15584.371</t>
    </r>
  </si>
  <si>
    <r>
      <t xml:space="preserve">TM </t>
    </r>
    <r>
      <rPr>
        <u/>
        <sz val="8"/>
        <color rgb="FF0000FF"/>
        <rFont val="Tahoma"/>
        <family val="2"/>
      </rPr>
      <t>0.641</t>
    </r>
  </si>
  <si>
    <r>
      <t xml:space="preserve">T </t>
    </r>
    <r>
      <rPr>
        <u/>
        <sz val="8"/>
        <color theme="1"/>
        <rFont val="Tahoma"/>
        <family val="2"/>
      </rPr>
      <t>8867565.200</t>
    </r>
  </si>
  <si>
    <r>
      <t xml:space="preserve">T </t>
    </r>
    <r>
      <rPr>
        <u/>
        <sz val="8"/>
        <color theme="1"/>
        <rFont val="Tahoma"/>
        <family val="2"/>
      </rPr>
      <t>8939925.000</t>
    </r>
  </si>
  <si>
    <r>
      <t xml:space="preserve">T </t>
    </r>
    <r>
      <rPr>
        <u/>
        <sz val="8"/>
        <color theme="1"/>
        <rFont val="Tahoma"/>
        <family val="2"/>
      </rPr>
      <t>8824271.800</t>
    </r>
  </si>
  <si>
    <r>
      <t xml:space="preserve">T </t>
    </r>
    <r>
      <rPr>
        <u/>
        <sz val="8"/>
        <color rgb="FF0000FF"/>
        <rFont val="Tahoma"/>
        <family val="2"/>
      </rPr>
      <t>8877254.000</t>
    </r>
  </si>
  <si>
    <r>
      <t xml:space="preserve">T </t>
    </r>
    <r>
      <rPr>
        <u/>
        <sz val="8"/>
        <color rgb="FF0000FF"/>
        <rFont val="Tahoma"/>
        <family val="2"/>
      </rPr>
      <t>58432.172</t>
    </r>
  </si>
  <si>
    <r>
      <t xml:space="preserve">T </t>
    </r>
    <r>
      <rPr>
        <u/>
        <sz val="8"/>
        <color theme="1"/>
        <rFont val="Tahoma"/>
        <family val="2"/>
      </rPr>
      <t>9169558.500</t>
    </r>
  </si>
  <si>
    <r>
      <t xml:space="preserve">T </t>
    </r>
    <r>
      <rPr>
        <u/>
        <sz val="8"/>
        <color theme="1"/>
        <rFont val="Tahoma"/>
        <family val="2"/>
      </rPr>
      <t>9232949.200</t>
    </r>
  </si>
  <si>
    <r>
      <t xml:space="preserve">T </t>
    </r>
    <r>
      <rPr>
        <u/>
        <sz val="8"/>
        <color theme="1"/>
        <rFont val="Tahoma"/>
        <family val="2"/>
      </rPr>
      <t>9173717.500</t>
    </r>
  </si>
  <si>
    <r>
      <t xml:space="preserve">T </t>
    </r>
    <r>
      <rPr>
        <u/>
        <sz val="8"/>
        <color rgb="FF0000FF"/>
        <rFont val="Tahoma"/>
        <family val="2"/>
      </rPr>
      <t>9192075.100</t>
    </r>
  </si>
  <si>
    <r>
      <t xml:space="preserve">T </t>
    </r>
    <r>
      <rPr>
        <u/>
        <sz val="8"/>
        <color rgb="FF0000FF"/>
        <rFont val="Tahoma"/>
        <family val="2"/>
      </rPr>
      <t>35459.031</t>
    </r>
  </si>
  <si>
    <r>
      <t xml:space="preserve">T </t>
    </r>
    <r>
      <rPr>
        <u/>
        <sz val="8"/>
        <color theme="1"/>
        <rFont val="Tahoma"/>
        <family val="2"/>
      </rPr>
      <t>6477831.900</t>
    </r>
  </si>
  <si>
    <r>
      <t xml:space="preserve">T </t>
    </r>
    <r>
      <rPr>
        <u/>
        <sz val="8"/>
        <color theme="1"/>
        <rFont val="Tahoma"/>
        <family val="2"/>
      </rPr>
      <t>35456540.000</t>
    </r>
  </si>
  <si>
    <r>
      <t xml:space="preserve">T </t>
    </r>
    <r>
      <rPr>
        <u/>
        <sz val="8"/>
        <color theme="1"/>
        <rFont val="Tahoma"/>
        <family val="2"/>
      </rPr>
      <t>8708965.000</t>
    </r>
  </si>
  <si>
    <r>
      <t xml:space="preserve">T </t>
    </r>
    <r>
      <rPr>
        <u/>
        <sz val="8"/>
        <color theme="1"/>
        <rFont val="Tahoma"/>
        <family val="2"/>
      </rPr>
      <t>1820468.000</t>
    </r>
  </si>
  <si>
    <r>
      <t xml:space="preserve">TM </t>
    </r>
    <r>
      <rPr>
        <u/>
        <sz val="8"/>
        <color theme="1"/>
        <rFont val="Tahoma"/>
        <family val="2"/>
      </rPr>
      <t>485098250.000</t>
    </r>
  </si>
  <si>
    <r>
      <t xml:space="preserve">M </t>
    </r>
    <r>
      <rPr>
        <u/>
        <sz val="8"/>
        <color theme="1"/>
        <rFont val="Tahoma"/>
        <family val="2"/>
      </rPr>
      <t>43333.019</t>
    </r>
  </si>
  <si>
    <r>
      <t xml:space="preserve">T </t>
    </r>
    <r>
      <rPr>
        <u/>
        <sz val="8"/>
        <color theme="1"/>
        <rFont val="Tahoma"/>
        <family val="2"/>
      </rPr>
      <t>2931013.400</t>
    </r>
  </si>
  <si>
    <r>
      <t xml:space="preserve">T </t>
    </r>
    <r>
      <rPr>
        <u/>
        <sz val="8"/>
        <color theme="1"/>
        <rFont val="Tahoma"/>
        <family val="2"/>
      </rPr>
      <t>2530854.000</t>
    </r>
  </si>
  <si>
    <r>
      <t xml:space="preserve">T </t>
    </r>
    <r>
      <rPr>
        <u/>
        <sz val="8"/>
        <color theme="1"/>
        <rFont val="Tahoma"/>
        <family val="2"/>
      </rPr>
      <t>3223556.200</t>
    </r>
  </si>
  <si>
    <r>
      <t xml:space="preserve">T </t>
    </r>
    <r>
      <rPr>
        <u/>
        <sz val="8"/>
        <color theme="1"/>
        <rFont val="Tahoma"/>
        <family val="2"/>
      </rPr>
      <t>6490394.200</t>
    </r>
  </si>
  <si>
    <r>
      <t xml:space="preserve">T </t>
    </r>
    <r>
      <rPr>
        <u/>
        <sz val="8"/>
        <color theme="1"/>
        <rFont val="Tahoma"/>
        <family val="2"/>
      </rPr>
      <t>35823405.000</t>
    </r>
  </si>
  <si>
    <r>
      <t xml:space="preserve">T </t>
    </r>
    <r>
      <rPr>
        <u/>
        <sz val="8"/>
        <color theme="1"/>
        <rFont val="Tahoma"/>
        <family val="2"/>
      </rPr>
      <t>8779393.800</t>
    </r>
  </si>
  <si>
    <r>
      <t xml:space="preserve">T </t>
    </r>
    <r>
      <rPr>
        <u/>
        <sz val="8"/>
        <color theme="1"/>
        <rFont val="Tahoma"/>
        <family val="2"/>
      </rPr>
      <t>1840439.500</t>
    </r>
  </si>
  <si>
    <r>
      <t xml:space="preserve">TM </t>
    </r>
    <r>
      <rPr>
        <u/>
        <sz val="8"/>
        <color theme="1"/>
        <rFont val="Tahoma"/>
        <family val="2"/>
      </rPr>
      <t>487469200.000</t>
    </r>
  </si>
  <si>
    <r>
      <t xml:space="preserve">M </t>
    </r>
    <r>
      <rPr>
        <u/>
        <sz val="8"/>
        <color theme="1"/>
        <rFont val="Tahoma"/>
        <family val="2"/>
      </rPr>
      <t>44481.436</t>
    </r>
  </si>
  <si>
    <r>
      <t xml:space="preserve">T </t>
    </r>
    <r>
      <rPr>
        <u/>
        <sz val="8"/>
        <color theme="1"/>
        <rFont val="Tahoma"/>
        <family val="2"/>
      </rPr>
      <t>2939375.800</t>
    </r>
  </si>
  <si>
    <r>
      <t xml:space="preserve">T </t>
    </r>
    <r>
      <rPr>
        <u/>
        <sz val="8"/>
        <color theme="1"/>
        <rFont val="Tahoma"/>
        <family val="2"/>
      </rPr>
      <t>2549269.800</t>
    </r>
  </si>
  <si>
    <r>
      <t xml:space="preserve">T </t>
    </r>
    <r>
      <rPr>
        <u/>
        <sz val="8"/>
        <color theme="1"/>
        <rFont val="Tahoma"/>
        <family val="2"/>
      </rPr>
      <t>3222785.300</t>
    </r>
  </si>
  <si>
    <r>
      <t xml:space="preserve">T </t>
    </r>
    <r>
      <rPr>
        <u/>
        <sz val="8"/>
        <color theme="1"/>
        <rFont val="Tahoma"/>
        <family val="2"/>
      </rPr>
      <t>6440267.400</t>
    </r>
  </si>
  <si>
    <r>
      <t xml:space="preserve">T </t>
    </r>
    <r>
      <rPr>
        <u/>
        <sz val="8"/>
        <color theme="1"/>
        <rFont val="Tahoma"/>
        <family val="2"/>
      </rPr>
      <t>35717756.000</t>
    </r>
  </si>
  <si>
    <r>
      <t xml:space="preserve">T </t>
    </r>
    <r>
      <rPr>
        <u/>
        <sz val="8"/>
        <color theme="1"/>
        <rFont val="Tahoma"/>
        <family val="2"/>
      </rPr>
      <t>8809205.500</t>
    </r>
  </si>
  <si>
    <r>
      <t xml:space="preserve">T </t>
    </r>
    <r>
      <rPr>
        <u/>
        <sz val="8"/>
        <color theme="1"/>
        <rFont val="Tahoma"/>
        <family val="2"/>
      </rPr>
      <t>1851417.900</t>
    </r>
  </si>
  <si>
    <r>
      <t xml:space="preserve">TM </t>
    </r>
    <r>
      <rPr>
        <u/>
        <sz val="8"/>
        <color theme="1"/>
        <rFont val="Tahoma"/>
        <family val="2"/>
      </rPr>
      <t>488808080.000</t>
    </r>
  </si>
  <si>
    <r>
      <t xml:space="preserve">M </t>
    </r>
    <r>
      <rPr>
        <u/>
        <sz val="8"/>
        <color theme="1"/>
        <rFont val="Tahoma"/>
        <family val="2"/>
      </rPr>
      <t>44560.605</t>
    </r>
  </si>
  <si>
    <r>
      <t xml:space="preserve">T </t>
    </r>
    <r>
      <rPr>
        <u/>
        <sz val="8"/>
        <color theme="1"/>
        <rFont val="Tahoma"/>
        <family val="2"/>
      </rPr>
      <t>2951656.800</t>
    </r>
  </si>
  <si>
    <r>
      <t xml:space="preserve">T </t>
    </r>
    <r>
      <rPr>
        <u/>
        <sz val="8"/>
        <color theme="1"/>
        <rFont val="Tahoma"/>
        <family val="2"/>
      </rPr>
      <t>2535118.800</t>
    </r>
  </si>
  <si>
    <r>
      <t xml:space="preserve">T </t>
    </r>
    <r>
      <rPr>
        <u/>
        <sz val="8"/>
        <color theme="1"/>
        <rFont val="Tahoma"/>
        <family val="2"/>
      </rPr>
      <t>3239083.600</t>
    </r>
  </si>
  <si>
    <r>
      <t xml:space="preserve">T </t>
    </r>
    <r>
      <rPr>
        <u/>
        <sz val="8"/>
        <color rgb="FF0000FF"/>
        <rFont val="Tahoma"/>
        <family val="2"/>
      </rPr>
      <t>6469497.900</t>
    </r>
  </si>
  <si>
    <r>
      <t xml:space="preserve">T </t>
    </r>
    <r>
      <rPr>
        <u/>
        <sz val="8"/>
        <color rgb="FF0000FF"/>
        <rFont val="Tahoma"/>
        <family val="2"/>
      </rPr>
      <t>35665901.000</t>
    </r>
  </si>
  <si>
    <r>
      <t xml:space="preserve">T </t>
    </r>
    <r>
      <rPr>
        <u/>
        <sz val="8"/>
        <color rgb="FF0000FF"/>
        <rFont val="Tahoma"/>
        <family val="2"/>
      </rPr>
      <t>8765854.800</t>
    </r>
  </si>
  <si>
    <r>
      <t xml:space="preserve">T </t>
    </r>
    <r>
      <rPr>
        <u/>
        <sz val="8"/>
        <color rgb="FF0000FF"/>
        <rFont val="Tahoma"/>
        <family val="2"/>
      </rPr>
      <t>1837441.800</t>
    </r>
  </si>
  <si>
    <r>
      <t xml:space="preserve">TM </t>
    </r>
    <r>
      <rPr>
        <u/>
        <sz val="8"/>
        <color rgb="FF0000FF"/>
        <rFont val="Tahoma"/>
        <family val="2"/>
      </rPr>
      <t>487125180.000</t>
    </r>
  </si>
  <si>
    <r>
      <t xml:space="preserve">M </t>
    </r>
    <r>
      <rPr>
        <u/>
        <sz val="8"/>
        <color rgb="FF0000FF"/>
        <rFont val="Tahoma"/>
        <family val="2"/>
      </rPr>
      <t>44125.020</t>
    </r>
  </si>
  <si>
    <r>
      <t xml:space="preserve">T </t>
    </r>
    <r>
      <rPr>
        <u/>
        <sz val="8"/>
        <color rgb="FF0000FF"/>
        <rFont val="Tahoma"/>
        <family val="2"/>
      </rPr>
      <t>2940682.000</t>
    </r>
  </si>
  <si>
    <r>
      <t xml:space="preserve">T </t>
    </r>
    <r>
      <rPr>
        <u/>
        <sz val="8"/>
        <color rgb="FF0000FF"/>
        <rFont val="Tahoma"/>
        <family val="2"/>
      </rPr>
      <t>2538414.200</t>
    </r>
  </si>
  <si>
    <r>
      <t xml:space="preserve">T </t>
    </r>
    <r>
      <rPr>
        <u/>
        <sz val="8"/>
        <color rgb="FF0000FF"/>
        <rFont val="Tahoma"/>
        <family val="2"/>
      </rPr>
      <t>3228475.100</t>
    </r>
  </si>
  <si>
    <r>
      <t xml:space="preserve">T </t>
    </r>
    <r>
      <rPr>
        <u/>
        <sz val="8"/>
        <color rgb="FF0000FF"/>
        <rFont val="Tahoma"/>
        <family val="2"/>
      </rPr>
      <t>26081.955</t>
    </r>
  </si>
  <si>
    <r>
      <t xml:space="preserve">T </t>
    </r>
    <r>
      <rPr>
        <u/>
        <sz val="8"/>
        <color rgb="FF0000FF"/>
        <rFont val="Tahoma"/>
        <family val="2"/>
      </rPr>
      <t>188849.580</t>
    </r>
  </si>
  <si>
    <r>
      <t xml:space="preserve">T </t>
    </r>
    <r>
      <rPr>
        <u/>
        <sz val="8"/>
        <color rgb="FF0000FF"/>
        <rFont val="Tahoma"/>
        <family val="2"/>
      </rPr>
      <t>51473.504</t>
    </r>
  </si>
  <si>
    <r>
      <t xml:space="preserve">T </t>
    </r>
    <r>
      <rPr>
        <u/>
        <sz val="8"/>
        <color rgb="FF0000FF"/>
        <rFont val="Tahoma"/>
        <family val="2"/>
      </rPr>
      <t>15691.194</t>
    </r>
  </si>
  <si>
    <r>
      <t xml:space="preserve">TM </t>
    </r>
    <r>
      <rPr>
        <u/>
        <sz val="8"/>
        <color rgb="FF0000FF"/>
        <rFont val="Tahoma"/>
        <family val="2"/>
      </rPr>
      <t>1878690.400</t>
    </r>
  </si>
  <si>
    <r>
      <t xml:space="preserve">M </t>
    </r>
    <r>
      <rPr>
        <u/>
        <sz val="8"/>
        <color rgb="FF0000FF"/>
        <rFont val="Tahoma"/>
        <family val="2"/>
      </rPr>
      <t>687.034</t>
    </r>
  </si>
  <si>
    <r>
      <t xml:space="preserve">T </t>
    </r>
    <r>
      <rPr>
        <u/>
        <sz val="8"/>
        <color rgb="FF0000FF"/>
        <rFont val="Tahoma"/>
        <family val="2"/>
      </rPr>
      <t>10383.500</t>
    </r>
  </si>
  <si>
    <r>
      <t xml:space="preserve">T </t>
    </r>
    <r>
      <rPr>
        <u/>
        <sz val="8"/>
        <color rgb="FF0000FF"/>
        <rFont val="Tahoma"/>
        <family val="2"/>
      </rPr>
      <t>9640.042</t>
    </r>
  </si>
  <si>
    <r>
      <t xml:space="preserve">T </t>
    </r>
    <r>
      <rPr>
        <u/>
        <sz val="8"/>
        <color rgb="FF0000FF"/>
        <rFont val="Tahoma"/>
        <family val="2"/>
      </rPr>
      <t>9195.382</t>
    </r>
  </si>
  <si>
    <r>
      <t xml:space="preserve">T </t>
    </r>
    <r>
      <rPr>
        <u/>
        <sz val="8"/>
        <color rgb="FF0000FF"/>
        <rFont val="Tahoma"/>
        <family val="2"/>
      </rPr>
      <t>0.587</t>
    </r>
  </si>
  <si>
    <r>
      <t xml:space="preserve">T </t>
    </r>
    <r>
      <rPr>
        <u/>
        <sz val="8"/>
        <color rgb="FF0000FF"/>
        <rFont val="Tahoma"/>
        <family val="2"/>
      </rPr>
      <t>0.854</t>
    </r>
  </si>
  <si>
    <r>
      <t xml:space="preserve">M </t>
    </r>
    <r>
      <rPr>
        <u/>
        <sz val="8"/>
        <color rgb="FF0000FF"/>
        <rFont val="Tahoma"/>
        <family val="2"/>
      </rPr>
      <t>1.557</t>
    </r>
  </si>
  <si>
    <r>
      <t xml:space="preserve">T </t>
    </r>
    <r>
      <rPr>
        <u/>
        <sz val="8"/>
        <color rgb="FF0000FF"/>
        <rFont val="Tahoma"/>
        <family val="2"/>
      </rPr>
      <t>0.285</t>
    </r>
  </si>
  <si>
    <r>
      <t xml:space="preserve">TM </t>
    </r>
    <r>
      <rPr>
        <u/>
        <sz val="8"/>
        <color theme="1"/>
        <rFont val="Tahoma"/>
        <family val="2"/>
      </rPr>
      <t>6286246.600</t>
    </r>
  </si>
  <si>
    <r>
      <t xml:space="preserve">T </t>
    </r>
    <r>
      <rPr>
        <u/>
        <sz val="8"/>
        <color theme="1"/>
        <rFont val="Tahoma"/>
        <family val="2"/>
      </rPr>
      <t>6909694.100</t>
    </r>
  </si>
  <si>
    <r>
      <t xml:space="preserve">TM </t>
    </r>
    <r>
      <rPr>
        <u/>
        <sz val="8"/>
        <color theme="1"/>
        <rFont val="Tahoma"/>
        <family val="2"/>
      </rPr>
      <t>6291761.400</t>
    </r>
  </si>
  <si>
    <r>
      <t xml:space="preserve">T </t>
    </r>
    <r>
      <rPr>
        <u/>
        <sz val="8"/>
        <color theme="1"/>
        <rFont val="Tahoma"/>
        <family val="2"/>
      </rPr>
      <t>6900408.700</t>
    </r>
  </si>
  <si>
    <r>
      <t xml:space="preserve">TM </t>
    </r>
    <r>
      <rPr>
        <u/>
        <sz val="8"/>
        <color theme="1"/>
        <rFont val="Tahoma"/>
        <family val="2"/>
      </rPr>
      <t>6303501.300</t>
    </r>
  </si>
  <si>
    <r>
      <t xml:space="preserve">T </t>
    </r>
    <r>
      <rPr>
        <u/>
        <sz val="8"/>
        <color theme="1"/>
        <rFont val="Tahoma"/>
        <family val="2"/>
      </rPr>
      <t>6949028.400</t>
    </r>
  </si>
  <si>
    <r>
      <t xml:space="preserve">TM </t>
    </r>
    <r>
      <rPr>
        <u/>
        <sz val="8"/>
        <color rgb="FF0000FF"/>
        <rFont val="Tahoma"/>
        <family val="2"/>
      </rPr>
      <t>6293836.400</t>
    </r>
  </si>
  <si>
    <r>
      <t xml:space="preserve">T </t>
    </r>
    <r>
      <rPr>
        <u/>
        <sz val="8"/>
        <color rgb="FF0000FF"/>
        <rFont val="Tahoma"/>
        <family val="2"/>
      </rPr>
      <t>6919710.400</t>
    </r>
  </si>
  <si>
    <r>
      <t xml:space="preserve">TM </t>
    </r>
    <r>
      <rPr>
        <u/>
        <sz val="8"/>
        <color rgb="FF0000FF"/>
        <rFont val="Tahoma"/>
        <family val="2"/>
      </rPr>
      <t>8812.491</t>
    </r>
  </si>
  <si>
    <r>
      <t xml:space="preserve">T </t>
    </r>
    <r>
      <rPr>
        <u/>
        <sz val="8"/>
        <color rgb="FF0000FF"/>
        <rFont val="Tahoma"/>
        <family val="2"/>
      </rPr>
      <t>25811.104</t>
    </r>
  </si>
  <si>
    <r>
      <t xml:space="preserve">TM </t>
    </r>
    <r>
      <rPr>
        <u/>
        <sz val="8"/>
        <color rgb="FF0000FF"/>
        <rFont val="Tahoma"/>
        <family val="2"/>
      </rPr>
      <t>0.140</t>
    </r>
  </si>
  <si>
    <r>
      <t xml:space="preserve">T </t>
    </r>
    <r>
      <rPr>
        <u/>
        <sz val="8"/>
        <color theme="1"/>
        <rFont val="Tahoma"/>
        <family val="2"/>
      </rPr>
      <t>8815962.500</t>
    </r>
  </si>
  <si>
    <r>
      <t xml:space="preserve">T </t>
    </r>
    <r>
      <rPr>
        <u/>
        <sz val="8"/>
        <color theme="1"/>
        <rFont val="Tahoma"/>
        <family val="2"/>
      </rPr>
      <t>8833885.400</t>
    </r>
  </si>
  <si>
    <r>
      <t xml:space="preserve">T </t>
    </r>
    <r>
      <rPr>
        <u/>
        <sz val="8"/>
        <color theme="1"/>
        <rFont val="Tahoma"/>
        <family val="2"/>
      </rPr>
      <t>8840552.100</t>
    </r>
  </si>
  <si>
    <r>
      <t xml:space="preserve">T </t>
    </r>
    <r>
      <rPr>
        <u/>
        <sz val="8"/>
        <color rgb="FF0000FF"/>
        <rFont val="Tahoma"/>
        <family val="2"/>
      </rPr>
      <t>8830133.400</t>
    </r>
  </si>
  <si>
    <r>
      <t xml:space="preserve">T </t>
    </r>
    <r>
      <rPr>
        <u/>
        <sz val="8"/>
        <color rgb="FF0000FF"/>
        <rFont val="Tahoma"/>
        <family val="2"/>
      </rPr>
      <t>12716.931</t>
    </r>
  </si>
  <si>
    <r>
      <t xml:space="preserve">T </t>
    </r>
    <r>
      <rPr>
        <u/>
        <sz val="8"/>
        <color theme="1"/>
        <rFont val="Tahoma"/>
        <family val="2"/>
      </rPr>
      <t>9055512.500</t>
    </r>
  </si>
  <si>
    <r>
      <t xml:space="preserve">T </t>
    </r>
    <r>
      <rPr>
        <u/>
        <sz val="8"/>
        <color theme="1"/>
        <rFont val="Tahoma"/>
        <family val="2"/>
      </rPr>
      <t>9127912.900</t>
    </r>
  </si>
  <si>
    <r>
      <t xml:space="preserve">T </t>
    </r>
    <r>
      <rPr>
        <u/>
        <sz val="8"/>
        <color theme="1"/>
        <rFont val="Tahoma"/>
        <family val="2"/>
      </rPr>
      <t>9122278.300</t>
    </r>
  </si>
  <si>
    <r>
      <t xml:space="preserve">T </t>
    </r>
    <r>
      <rPr>
        <u/>
        <sz val="8"/>
        <color rgb="FF0000FF"/>
        <rFont val="Tahoma"/>
        <family val="2"/>
      </rPr>
      <t>9101901.200</t>
    </r>
  </si>
  <si>
    <r>
      <t xml:space="preserve">T </t>
    </r>
    <r>
      <rPr>
        <u/>
        <sz val="8"/>
        <color rgb="FF0000FF"/>
        <rFont val="Tahoma"/>
        <family val="2"/>
      </rPr>
      <t>40272.478</t>
    </r>
  </si>
  <si>
    <r>
      <t xml:space="preserve">T </t>
    </r>
    <r>
      <rPr>
        <u/>
        <sz val="8"/>
        <color theme="1"/>
        <rFont val="Tahoma"/>
        <family val="2"/>
      </rPr>
      <t>2713800.000</t>
    </r>
  </si>
  <si>
    <r>
      <t xml:space="preserve">T </t>
    </r>
    <r>
      <rPr>
        <u/>
        <sz val="8"/>
        <color theme="1"/>
        <rFont val="Tahoma"/>
        <family val="2"/>
      </rPr>
      <t>2706280.000</t>
    </r>
  </si>
  <si>
    <r>
      <t xml:space="preserve">T </t>
    </r>
    <r>
      <rPr>
        <u/>
        <sz val="8"/>
        <color theme="1"/>
        <rFont val="Tahoma"/>
        <family val="2"/>
      </rPr>
      <t>2696062.100</t>
    </r>
  </si>
  <si>
    <r>
      <t xml:space="preserve">T </t>
    </r>
    <r>
      <rPr>
        <u/>
        <sz val="8"/>
        <color rgb="FF0000FF"/>
        <rFont val="Tahoma"/>
        <family val="2"/>
      </rPr>
      <t>2705380.700</t>
    </r>
  </si>
  <si>
    <r>
      <t xml:space="preserve">T </t>
    </r>
    <r>
      <rPr>
        <u/>
        <sz val="8"/>
        <color rgb="FF0000FF"/>
        <rFont val="Tahoma"/>
        <family val="2"/>
      </rPr>
      <t>8903.097</t>
    </r>
  </si>
  <si>
    <r>
      <t xml:space="preserve">T </t>
    </r>
    <r>
      <rPr>
        <u/>
        <sz val="8"/>
        <color theme="1"/>
        <rFont val="Tahoma"/>
        <family val="2"/>
      </rPr>
      <t>6478302.500</t>
    </r>
  </si>
  <si>
    <r>
      <t xml:space="preserve">T </t>
    </r>
    <r>
      <rPr>
        <u/>
        <sz val="8"/>
        <color theme="1"/>
        <rFont val="Tahoma"/>
        <family val="2"/>
      </rPr>
      <t>6464931.500</t>
    </r>
  </si>
  <si>
    <r>
      <t xml:space="preserve">T </t>
    </r>
    <r>
      <rPr>
        <u/>
        <sz val="8"/>
        <color theme="1"/>
        <rFont val="Tahoma"/>
        <family val="2"/>
      </rPr>
      <t>6459531.700</t>
    </r>
  </si>
  <si>
    <r>
      <t xml:space="preserve">T </t>
    </r>
    <r>
      <rPr>
        <u/>
        <sz val="8"/>
        <color rgb="FF0000FF"/>
        <rFont val="Tahoma"/>
        <family val="2"/>
      </rPr>
      <t>6467588.600</t>
    </r>
  </si>
  <si>
    <r>
      <t xml:space="preserve">T </t>
    </r>
    <r>
      <rPr>
        <u/>
        <sz val="8"/>
        <color rgb="FF0000FF"/>
        <rFont val="Tahoma"/>
        <family val="2"/>
      </rPr>
      <t>9663.344</t>
    </r>
  </si>
  <si>
    <r>
      <t xml:space="preserve">T </t>
    </r>
    <r>
      <rPr>
        <u/>
        <sz val="8"/>
        <color theme="1"/>
        <rFont val="Tahoma"/>
        <family val="2"/>
      </rPr>
      <t>8330112.900</t>
    </r>
  </si>
  <si>
    <r>
      <t xml:space="preserve">T </t>
    </r>
    <r>
      <rPr>
        <u/>
        <sz val="8"/>
        <color theme="1"/>
        <rFont val="Tahoma"/>
        <family val="2"/>
      </rPr>
      <t>8345547.800</t>
    </r>
  </si>
  <si>
    <r>
      <t xml:space="preserve">T </t>
    </r>
    <r>
      <rPr>
        <u/>
        <sz val="8"/>
        <color theme="1"/>
        <rFont val="Tahoma"/>
        <family val="2"/>
      </rPr>
      <t>8321417.200</t>
    </r>
  </si>
  <si>
    <r>
      <t xml:space="preserve">T </t>
    </r>
    <r>
      <rPr>
        <u/>
        <sz val="8"/>
        <color rgb="FF0000FF"/>
        <rFont val="Tahoma"/>
        <family val="2"/>
      </rPr>
      <t>8332359.300</t>
    </r>
  </si>
  <si>
    <r>
      <t xml:space="preserve">T </t>
    </r>
    <r>
      <rPr>
        <u/>
        <sz val="8"/>
        <color rgb="FF0000FF"/>
        <rFont val="Tahoma"/>
        <family val="2"/>
      </rPr>
      <t>12221.159</t>
    </r>
  </si>
  <si>
    <r>
      <t xml:space="preserve">T </t>
    </r>
    <r>
      <rPr>
        <u/>
        <sz val="8"/>
        <color theme="1"/>
        <rFont val="Tahoma"/>
        <family val="2"/>
      </rPr>
      <t>8948281.400</t>
    </r>
  </si>
  <si>
    <r>
      <t xml:space="preserve">T </t>
    </r>
    <r>
      <rPr>
        <u/>
        <sz val="8"/>
        <color theme="1"/>
        <rFont val="Tahoma"/>
        <family val="2"/>
      </rPr>
      <t>8924941.000</t>
    </r>
  </si>
  <si>
    <r>
      <t xml:space="preserve">T </t>
    </r>
    <r>
      <rPr>
        <u/>
        <sz val="8"/>
        <color theme="1"/>
        <rFont val="Tahoma"/>
        <family val="2"/>
      </rPr>
      <t>8956378.200</t>
    </r>
  </si>
  <si>
    <r>
      <t xml:space="preserve">T </t>
    </r>
    <r>
      <rPr>
        <u/>
        <sz val="8"/>
        <color rgb="FF0000FF"/>
        <rFont val="Tahoma"/>
        <family val="2"/>
      </rPr>
      <t>8943200.200</t>
    </r>
  </si>
  <si>
    <r>
      <t xml:space="preserve">T </t>
    </r>
    <r>
      <rPr>
        <u/>
        <sz val="8"/>
        <color rgb="FF0000FF"/>
        <rFont val="Tahoma"/>
        <family val="2"/>
      </rPr>
      <t>16322.901</t>
    </r>
  </si>
  <si>
    <r>
      <t xml:space="preserve">T </t>
    </r>
    <r>
      <rPr>
        <u/>
        <sz val="8"/>
        <color theme="1"/>
        <rFont val="Tahoma"/>
        <family val="2"/>
      </rPr>
      <t>66836764.000</t>
    </r>
  </si>
  <si>
    <r>
      <t xml:space="preserve">T </t>
    </r>
    <r>
      <rPr>
        <u/>
        <sz val="8"/>
        <color theme="1"/>
        <rFont val="Tahoma"/>
        <family val="2"/>
      </rPr>
      <t>7063925.400</t>
    </r>
  </si>
  <si>
    <r>
      <t xml:space="preserve">T </t>
    </r>
    <r>
      <rPr>
        <u/>
        <sz val="8"/>
        <color theme="1"/>
        <rFont val="Tahoma"/>
        <family val="2"/>
      </rPr>
      <t>2000776.200</t>
    </r>
  </si>
  <si>
    <r>
      <t xml:space="preserve">TM </t>
    </r>
    <r>
      <rPr>
        <u/>
        <sz val="8"/>
        <color theme="1"/>
        <rFont val="Tahoma"/>
        <family val="2"/>
      </rPr>
      <t>434054640.000</t>
    </r>
  </si>
  <si>
    <r>
      <t xml:space="preserve">M </t>
    </r>
    <r>
      <rPr>
        <u/>
        <sz val="8"/>
        <color theme="1"/>
        <rFont val="Tahoma"/>
        <family val="2"/>
      </rPr>
      <t>39336.101</t>
    </r>
  </si>
  <si>
    <r>
      <t xml:space="preserve">T </t>
    </r>
    <r>
      <rPr>
        <u/>
        <sz val="8"/>
        <color theme="1"/>
        <rFont val="Tahoma"/>
        <family val="2"/>
      </rPr>
      <t>2911462.600</t>
    </r>
  </si>
  <si>
    <r>
      <t xml:space="preserve">T </t>
    </r>
    <r>
      <rPr>
        <u/>
        <sz val="8"/>
        <color theme="1"/>
        <rFont val="Tahoma"/>
        <family val="2"/>
      </rPr>
      <t>2117189.400</t>
    </r>
  </si>
  <si>
    <r>
      <t xml:space="preserve">T </t>
    </r>
    <r>
      <rPr>
        <u/>
        <sz val="8"/>
        <color theme="1"/>
        <rFont val="Tahoma"/>
        <family val="2"/>
      </rPr>
      <t>3474909.200</t>
    </r>
  </si>
  <si>
    <r>
      <t xml:space="preserve">T </t>
    </r>
    <r>
      <rPr>
        <u/>
        <sz val="8"/>
        <color theme="1"/>
        <rFont val="Tahoma"/>
        <family val="2"/>
      </rPr>
      <t>66689138.000</t>
    </r>
  </si>
  <si>
    <r>
      <t xml:space="preserve">T </t>
    </r>
    <r>
      <rPr>
        <u/>
        <sz val="8"/>
        <color theme="1"/>
        <rFont val="Tahoma"/>
        <family val="2"/>
      </rPr>
      <t>6946064.200</t>
    </r>
  </si>
  <si>
    <r>
      <t xml:space="preserve">T </t>
    </r>
    <r>
      <rPr>
        <u/>
        <sz val="8"/>
        <color theme="1"/>
        <rFont val="Tahoma"/>
        <family val="2"/>
      </rPr>
      <t>2005602.600</t>
    </r>
  </si>
  <si>
    <r>
      <t xml:space="preserve">TM </t>
    </r>
    <r>
      <rPr>
        <u/>
        <sz val="8"/>
        <color theme="1"/>
        <rFont val="Tahoma"/>
        <family val="2"/>
      </rPr>
      <t>435727870.000</t>
    </r>
  </si>
  <si>
    <r>
      <t xml:space="preserve">M </t>
    </r>
    <r>
      <rPr>
        <u/>
        <sz val="8"/>
        <color theme="1"/>
        <rFont val="Tahoma"/>
        <family val="2"/>
      </rPr>
      <t>39310.052</t>
    </r>
  </si>
  <si>
    <r>
      <t xml:space="preserve">T </t>
    </r>
    <r>
      <rPr>
        <u/>
        <sz val="8"/>
        <color theme="1"/>
        <rFont val="Tahoma"/>
        <family val="2"/>
      </rPr>
      <t>2917108.700</t>
    </r>
  </si>
  <si>
    <r>
      <t xml:space="preserve">T </t>
    </r>
    <r>
      <rPr>
        <u/>
        <sz val="8"/>
        <color theme="1"/>
        <rFont val="Tahoma"/>
        <family val="2"/>
      </rPr>
      <t>2140603.500</t>
    </r>
  </si>
  <si>
    <r>
      <t xml:space="preserve">T </t>
    </r>
    <r>
      <rPr>
        <u/>
        <sz val="8"/>
        <color theme="1"/>
        <rFont val="Tahoma"/>
        <family val="2"/>
      </rPr>
      <t>3485743.200</t>
    </r>
  </si>
  <si>
    <r>
      <t xml:space="preserve">T </t>
    </r>
    <r>
      <rPr>
        <u/>
        <sz val="8"/>
        <color theme="1"/>
        <rFont val="Tahoma"/>
        <family val="2"/>
      </rPr>
      <t>66764100.000</t>
    </r>
  </si>
  <si>
    <r>
      <t xml:space="preserve">T </t>
    </r>
    <r>
      <rPr>
        <u/>
        <sz val="8"/>
        <color theme="1"/>
        <rFont val="Tahoma"/>
        <family val="2"/>
      </rPr>
      <t>6867834.500</t>
    </r>
  </si>
  <si>
    <r>
      <t xml:space="preserve">T </t>
    </r>
    <r>
      <rPr>
        <u/>
        <sz val="8"/>
        <color theme="1"/>
        <rFont val="Tahoma"/>
        <family val="2"/>
      </rPr>
      <t>1989268.800</t>
    </r>
  </si>
  <si>
    <r>
      <t xml:space="preserve">TM </t>
    </r>
    <r>
      <rPr>
        <u/>
        <sz val="8"/>
        <color theme="1"/>
        <rFont val="Tahoma"/>
        <family val="2"/>
      </rPr>
      <t>435213180.000</t>
    </r>
  </si>
  <si>
    <r>
      <t xml:space="preserve">M </t>
    </r>
    <r>
      <rPr>
        <u/>
        <sz val="8"/>
        <color theme="1"/>
        <rFont val="Tahoma"/>
        <family val="2"/>
      </rPr>
      <t>39942.253</t>
    </r>
  </si>
  <si>
    <r>
      <t xml:space="preserve">T </t>
    </r>
    <r>
      <rPr>
        <u/>
        <sz val="8"/>
        <color theme="1"/>
        <rFont val="Tahoma"/>
        <family val="2"/>
      </rPr>
      <t>2921503.600</t>
    </r>
  </si>
  <si>
    <r>
      <t xml:space="preserve">T </t>
    </r>
    <r>
      <rPr>
        <u/>
        <sz val="8"/>
        <color theme="1"/>
        <rFont val="Tahoma"/>
        <family val="2"/>
      </rPr>
      <t>2127030.200</t>
    </r>
  </si>
  <si>
    <r>
      <t xml:space="preserve">T </t>
    </r>
    <r>
      <rPr>
        <u/>
        <sz val="8"/>
        <color theme="1"/>
        <rFont val="Tahoma"/>
        <family val="2"/>
      </rPr>
      <t>3472522.000</t>
    </r>
  </si>
  <si>
    <r>
      <t xml:space="preserve">T </t>
    </r>
    <r>
      <rPr>
        <u/>
        <sz val="8"/>
        <color rgb="FF0000FF"/>
        <rFont val="Tahoma"/>
        <family val="2"/>
      </rPr>
      <t>66763334.000</t>
    </r>
  </si>
  <si>
    <r>
      <t xml:space="preserve">T </t>
    </r>
    <r>
      <rPr>
        <u/>
        <sz val="8"/>
        <color rgb="FF0000FF"/>
        <rFont val="Tahoma"/>
        <family val="2"/>
      </rPr>
      <t>6959274.700</t>
    </r>
  </si>
  <si>
    <r>
      <t xml:space="preserve">T </t>
    </r>
    <r>
      <rPr>
        <u/>
        <sz val="8"/>
        <color rgb="FF0000FF"/>
        <rFont val="Tahoma"/>
        <family val="2"/>
      </rPr>
      <t>1998549.200</t>
    </r>
  </si>
  <si>
    <r>
      <t xml:space="preserve">TM </t>
    </r>
    <r>
      <rPr>
        <u/>
        <sz val="8"/>
        <color rgb="FF0000FF"/>
        <rFont val="Tahoma"/>
        <family val="2"/>
      </rPr>
      <t>434998560.000</t>
    </r>
  </si>
  <si>
    <r>
      <t xml:space="preserve">M </t>
    </r>
    <r>
      <rPr>
        <u/>
        <sz val="8"/>
        <color rgb="FF0000FF"/>
        <rFont val="Tahoma"/>
        <family val="2"/>
      </rPr>
      <t>39529.468</t>
    </r>
  </si>
  <si>
    <r>
      <t xml:space="preserve">T </t>
    </r>
    <r>
      <rPr>
        <u/>
        <sz val="8"/>
        <color rgb="FF0000FF"/>
        <rFont val="Tahoma"/>
        <family val="2"/>
      </rPr>
      <t>2916691.600</t>
    </r>
  </si>
  <si>
    <r>
      <t xml:space="preserve">T </t>
    </r>
    <r>
      <rPr>
        <u/>
        <sz val="8"/>
        <color rgb="FF0000FF"/>
        <rFont val="Tahoma"/>
        <family val="2"/>
      </rPr>
      <t>2128274.400</t>
    </r>
  </si>
  <si>
    <r>
      <t xml:space="preserve">T </t>
    </r>
    <r>
      <rPr>
        <u/>
        <sz val="8"/>
        <color rgb="FF0000FF"/>
        <rFont val="Tahoma"/>
        <family val="2"/>
      </rPr>
      <t>3477724.800</t>
    </r>
  </si>
  <si>
    <r>
      <t xml:space="preserve">T </t>
    </r>
    <r>
      <rPr>
        <u/>
        <sz val="8"/>
        <color rgb="FF0000FF"/>
        <rFont val="Tahoma"/>
        <family val="2"/>
      </rPr>
      <t>73816.157</t>
    </r>
  </si>
  <si>
    <r>
      <t xml:space="preserve">T </t>
    </r>
    <r>
      <rPr>
        <u/>
        <sz val="8"/>
        <color rgb="FF0000FF"/>
        <rFont val="Tahoma"/>
        <family val="2"/>
      </rPr>
      <t>98710.680</t>
    </r>
  </si>
  <si>
    <r>
      <t xml:space="preserve">T </t>
    </r>
    <r>
      <rPr>
        <u/>
        <sz val="8"/>
        <color rgb="FF0000FF"/>
        <rFont val="Tahoma"/>
        <family val="2"/>
      </rPr>
      <t>8391.552</t>
    </r>
  </si>
  <si>
    <r>
      <t xml:space="preserve">TM </t>
    </r>
    <r>
      <rPr>
        <u/>
        <sz val="8"/>
        <color rgb="FF0000FF"/>
        <rFont val="Tahoma"/>
        <family val="2"/>
      </rPr>
      <t>857013.530</t>
    </r>
  </si>
  <si>
    <r>
      <t xml:space="preserve">M </t>
    </r>
    <r>
      <rPr>
        <u/>
        <sz val="8"/>
        <color rgb="FF0000FF"/>
        <rFont val="Tahoma"/>
        <family val="2"/>
      </rPr>
      <t>357.719</t>
    </r>
  </si>
  <si>
    <r>
      <t xml:space="preserve">T </t>
    </r>
    <r>
      <rPr>
        <u/>
        <sz val="8"/>
        <color rgb="FF0000FF"/>
        <rFont val="Tahoma"/>
        <family val="2"/>
      </rPr>
      <t>5033.436</t>
    </r>
  </si>
  <si>
    <r>
      <t xml:space="preserve">T </t>
    </r>
    <r>
      <rPr>
        <u/>
        <sz val="8"/>
        <color rgb="FF0000FF"/>
        <rFont val="Tahoma"/>
        <family val="2"/>
      </rPr>
      <t>11756.539</t>
    </r>
  </si>
  <si>
    <r>
      <t xml:space="preserve">T </t>
    </r>
    <r>
      <rPr>
        <u/>
        <sz val="8"/>
        <color rgb="FF0000FF"/>
        <rFont val="Tahoma"/>
        <family val="2"/>
      </rPr>
      <t>7046.001</t>
    </r>
  </si>
  <si>
    <r>
      <t xml:space="preserve">T </t>
    </r>
    <r>
      <rPr>
        <u/>
        <sz val="8"/>
        <color rgb="FF0000FF"/>
        <rFont val="Tahoma"/>
        <family val="2"/>
      </rPr>
      <t>1.418</t>
    </r>
  </si>
  <si>
    <r>
      <t xml:space="preserve">TM </t>
    </r>
    <r>
      <rPr>
        <u/>
        <sz val="8"/>
        <color rgb="FF0000FF"/>
        <rFont val="Tahoma"/>
        <family val="2"/>
      </rPr>
      <t>0.197</t>
    </r>
  </si>
  <si>
    <r>
      <t xml:space="preserve">M </t>
    </r>
    <r>
      <rPr>
        <u/>
        <sz val="8"/>
        <color rgb="FF0000FF"/>
        <rFont val="Tahoma"/>
        <family val="2"/>
      </rPr>
      <t>0.905</t>
    </r>
  </si>
  <si>
    <r>
      <t xml:space="preserve">T </t>
    </r>
    <r>
      <rPr>
        <u/>
        <sz val="8"/>
        <color theme="1"/>
        <rFont val="Tahoma"/>
        <family val="2"/>
      </rPr>
      <t>2036999.300</t>
    </r>
  </si>
  <si>
    <r>
      <t xml:space="preserve">T </t>
    </r>
    <r>
      <rPr>
        <u/>
        <sz val="8"/>
        <color theme="1"/>
        <rFont val="Tahoma"/>
        <family val="2"/>
      </rPr>
      <t>7920943.400</t>
    </r>
  </si>
  <si>
    <r>
      <t xml:space="preserve">T </t>
    </r>
    <r>
      <rPr>
        <u/>
        <sz val="8"/>
        <color theme="1"/>
        <rFont val="Tahoma"/>
        <family val="2"/>
      </rPr>
      <t>7861195.600</t>
    </r>
  </si>
  <si>
    <r>
      <t xml:space="preserve">T </t>
    </r>
    <r>
      <rPr>
        <u/>
        <sz val="8"/>
        <color theme="1"/>
        <rFont val="Tahoma"/>
        <family val="2"/>
      </rPr>
      <t>2024190.100</t>
    </r>
  </si>
  <si>
    <r>
      <t xml:space="preserve">T </t>
    </r>
    <r>
      <rPr>
        <u/>
        <sz val="8"/>
        <color theme="1"/>
        <rFont val="Tahoma"/>
        <family val="2"/>
      </rPr>
      <t>7898779.900</t>
    </r>
  </si>
  <si>
    <r>
      <t xml:space="preserve">T </t>
    </r>
    <r>
      <rPr>
        <u/>
        <sz val="8"/>
        <color rgb="FF0000FF"/>
        <rFont val="Tahoma"/>
        <family val="2"/>
      </rPr>
      <t>1934047.300</t>
    </r>
  </si>
  <si>
    <r>
      <t xml:space="preserve">T </t>
    </r>
    <r>
      <rPr>
        <u/>
        <sz val="8"/>
        <color rgb="FF0000FF"/>
        <rFont val="Tahoma"/>
        <family val="2"/>
      </rPr>
      <t>7893639.600</t>
    </r>
  </si>
  <si>
    <r>
      <t xml:space="preserve">T </t>
    </r>
    <r>
      <rPr>
        <u/>
        <sz val="8"/>
        <color rgb="FF0000FF"/>
        <rFont val="Tahoma"/>
        <family val="2"/>
      </rPr>
      <t>167347.590</t>
    </r>
  </si>
  <si>
    <r>
      <t xml:space="preserve">T </t>
    </r>
    <r>
      <rPr>
        <u/>
        <sz val="8"/>
        <color rgb="FF0000FF"/>
        <rFont val="Tahoma"/>
        <family val="2"/>
      </rPr>
      <t>30203.780</t>
    </r>
  </si>
  <si>
    <r>
      <t xml:space="preserve">T </t>
    </r>
    <r>
      <rPr>
        <u/>
        <sz val="8"/>
        <color rgb="FF0000FF"/>
        <rFont val="Tahoma"/>
        <family val="2"/>
      </rPr>
      <t>8.653</t>
    </r>
  </si>
  <si>
    <r>
      <t xml:space="preserve">T </t>
    </r>
    <r>
      <rPr>
        <u/>
        <sz val="8"/>
        <color theme="1"/>
        <rFont val="Tahoma"/>
        <family val="2"/>
      </rPr>
      <t>4529985.700</t>
    </r>
  </si>
  <si>
    <r>
      <t xml:space="preserve">TM </t>
    </r>
    <r>
      <rPr>
        <u/>
        <sz val="8"/>
        <color theme="1"/>
        <rFont val="Tahoma"/>
        <family val="2"/>
      </rPr>
      <t>2753961.700</t>
    </r>
  </si>
  <si>
    <r>
      <t xml:space="preserve">M </t>
    </r>
    <r>
      <rPr>
        <u/>
        <sz val="8"/>
        <color theme="1"/>
        <rFont val="Tahoma"/>
        <family val="2"/>
      </rPr>
      <t>432558.420</t>
    </r>
  </si>
  <si>
    <r>
      <t xml:space="preserve">T </t>
    </r>
    <r>
      <rPr>
        <u/>
        <sz val="8"/>
        <color theme="1"/>
        <rFont val="Tahoma"/>
        <family val="2"/>
      </rPr>
      <t>8828925.600</t>
    </r>
  </si>
  <si>
    <r>
      <t xml:space="preserve">T </t>
    </r>
    <r>
      <rPr>
        <u/>
        <sz val="8"/>
        <color theme="1"/>
        <rFont val="Tahoma"/>
        <family val="2"/>
      </rPr>
      <t>4522396.300</t>
    </r>
  </si>
  <si>
    <r>
      <t xml:space="preserve">TM </t>
    </r>
    <r>
      <rPr>
        <u/>
        <sz val="8"/>
        <color theme="1"/>
        <rFont val="Tahoma"/>
        <family val="2"/>
      </rPr>
      <t>2737176.600</t>
    </r>
  </si>
  <si>
    <r>
      <t xml:space="preserve">M </t>
    </r>
    <r>
      <rPr>
        <u/>
        <sz val="8"/>
        <color theme="1"/>
        <rFont val="Tahoma"/>
        <family val="2"/>
      </rPr>
      <t>429683.850</t>
    </r>
  </si>
  <si>
    <r>
      <t xml:space="preserve">T </t>
    </r>
    <r>
      <rPr>
        <u/>
        <sz val="8"/>
        <color theme="1"/>
        <rFont val="Tahoma"/>
        <family val="2"/>
      </rPr>
      <t>8769537.000</t>
    </r>
  </si>
  <si>
    <r>
      <t xml:space="preserve">T </t>
    </r>
    <r>
      <rPr>
        <u/>
        <sz val="8"/>
        <color theme="1"/>
        <rFont val="Tahoma"/>
        <family val="2"/>
      </rPr>
      <t>4489768.900</t>
    </r>
  </si>
  <si>
    <r>
      <t xml:space="preserve">M </t>
    </r>
    <r>
      <rPr>
        <u/>
        <sz val="8"/>
        <color theme="1"/>
        <rFont val="Tahoma"/>
        <family val="2"/>
      </rPr>
      <t>2324973.700</t>
    </r>
  </si>
  <si>
    <r>
      <t xml:space="preserve">M </t>
    </r>
    <r>
      <rPr>
        <u/>
        <sz val="8"/>
        <color theme="1"/>
        <rFont val="Tahoma"/>
        <family val="2"/>
      </rPr>
      <t>428158.930</t>
    </r>
  </si>
  <si>
    <r>
      <t xml:space="preserve">T </t>
    </r>
    <r>
      <rPr>
        <u/>
        <sz val="8"/>
        <color rgb="FF0000FF"/>
        <rFont val="Tahoma"/>
        <family val="2"/>
      </rPr>
      <t>8787129.800</t>
    </r>
  </si>
  <si>
    <r>
      <t xml:space="preserve">T </t>
    </r>
    <r>
      <rPr>
        <u/>
        <sz val="8"/>
        <color rgb="FF0000FF"/>
        <rFont val="Tahoma"/>
        <family val="2"/>
      </rPr>
      <t>4514050.300</t>
    </r>
  </si>
  <si>
    <r>
      <t xml:space="preserve">TM </t>
    </r>
    <r>
      <rPr>
        <u/>
        <sz val="8"/>
        <color rgb="FF0000FF"/>
        <rFont val="Tahoma"/>
        <family val="2"/>
      </rPr>
      <t>2605370.700</t>
    </r>
  </si>
  <si>
    <r>
      <t xml:space="preserve">M </t>
    </r>
    <r>
      <rPr>
        <u/>
        <sz val="8"/>
        <color rgb="FF0000FF"/>
        <rFont val="Tahoma"/>
        <family val="2"/>
      </rPr>
      <t>430133.730</t>
    </r>
  </si>
  <si>
    <r>
      <t xml:space="preserve">T </t>
    </r>
    <r>
      <rPr>
        <u/>
        <sz val="8"/>
        <color rgb="FF0000FF"/>
        <rFont val="Tahoma"/>
        <family val="2"/>
      </rPr>
      <t>36346.862</t>
    </r>
  </si>
  <si>
    <r>
      <t xml:space="preserve">T </t>
    </r>
    <r>
      <rPr>
        <u/>
        <sz val="8"/>
        <color rgb="FF0000FF"/>
        <rFont val="Tahoma"/>
        <family val="2"/>
      </rPr>
      <t>21367.977</t>
    </r>
  </si>
  <si>
    <r>
      <t xml:space="preserve">TM </t>
    </r>
    <r>
      <rPr>
        <u/>
        <sz val="8"/>
        <color rgb="FF0000FF"/>
        <rFont val="Tahoma"/>
        <family val="2"/>
      </rPr>
      <t>242975.890</t>
    </r>
  </si>
  <si>
    <r>
      <t xml:space="preserve">M </t>
    </r>
    <r>
      <rPr>
        <u/>
        <sz val="8"/>
        <color rgb="FF0000FF"/>
        <rFont val="Tahoma"/>
        <family val="2"/>
      </rPr>
      <t>2233.983</t>
    </r>
  </si>
  <si>
    <r>
      <t xml:space="preserve">TM </t>
    </r>
    <r>
      <rPr>
        <u/>
        <sz val="8"/>
        <color rgb="FF0000FF"/>
        <rFont val="Tahoma"/>
        <family val="2"/>
      </rPr>
      <t>9.326</t>
    </r>
  </si>
  <si>
    <r>
      <t xml:space="preserve">M </t>
    </r>
    <r>
      <rPr>
        <u/>
        <sz val="8"/>
        <color rgb="FF0000FF"/>
        <rFont val="Tahoma"/>
        <family val="2"/>
      </rPr>
      <t>0.519</t>
    </r>
  </si>
  <si>
    <r>
      <t xml:space="preserve">T </t>
    </r>
    <r>
      <rPr>
        <u/>
        <sz val="8"/>
        <color theme="1"/>
        <rFont val="Tahoma"/>
        <family val="2"/>
      </rPr>
      <t>9070829.900</t>
    </r>
  </si>
  <si>
    <r>
      <t xml:space="preserve">T </t>
    </r>
    <r>
      <rPr>
        <u/>
        <sz val="8"/>
        <color theme="1"/>
        <rFont val="Tahoma"/>
        <family val="2"/>
      </rPr>
      <t>9079996.400</t>
    </r>
  </si>
  <si>
    <r>
      <t xml:space="preserve">T </t>
    </r>
    <r>
      <rPr>
        <u/>
        <sz val="8"/>
        <color theme="1"/>
        <rFont val="Tahoma"/>
        <family val="2"/>
      </rPr>
      <t>9072609.700</t>
    </r>
  </si>
  <si>
    <r>
      <t xml:space="preserve">T </t>
    </r>
    <r>
      <rPr>
        <u/>
        <sz val="8"/>
        <color rgb="FF0000FF"/>
        <rFont val="Tahoma"/>
        <family val="2"/>
      </rPr>
      <t>9074478.700</t>
    </r>
  </si>
  <si>
    <r>
      <t xml:space="preserve">T </t>
    </r>
    <r>
      <rPr>
        <u/>
        <sz val="8"/>
        <color rgb="FF0000FF"/>
        <rFont val="Tahoma"/>
        <family val="2"/>
      </rPr>
      <t>4860.635</t>
    </r>
  </si>
  <si>
    <r>
      <t xml:space="preserve">T </t>
    </r>
    <r>
      <rPr>
        <u/>
        <sz val="8"/>
        <color theme="1"/>
        <rFont val="Tahoma"/>
        <family val="2"/>
      </rPr>
      <t>2937311.800</t>
    </r>
  </si>
  <si>
    <r>
      <t xml:space="preserve">T </t>
    </r>
    <r>
      <rPr>
        <u/>
        <sz val="8"/>
        <color theme="1"/>
        <rFont val="Tahoma"/>
        <family val="2"/>
      </rPr>
      <t>3435415.500</t>
    </r>
  </si>
  <si>
    <r>
      <t xml:space="preserve">T </t>
    </r>
    <r>
      <rPr>
        <u/>
        <sz val="8"/>
        <color theme="1"/>
        <rFont val="Tahoma"/>
        <family val="2"/>
      </rPr>
      <t>4472508.000</t>
    </r>
  </si>
  <si>
    <r>
      <t xml:space="preserve">T </t>
    </r>
    <r>
      <rPr>
        <u/>
        <sz val="8"/>
        <color theme="1"/>
        <rFont val="Tahoma"/>
        <family val="2"/>
      </rPr>
      <t>5003173.200</t>
    </r>
  </si>
  <si>
    <r>
      <t xml:space="preserve">T </t>
    </r>
    <r>
      <rPr>
        <u/>
        <sz val="8"/>
        <color theme="1"/>
        <rFont val="Tahoma"/>
        <family val="2"/>
      </rPr>
      <t>2660384.800</t>
    </r>
  </si>
  <si>
    <r>
      <t xml:space="preserve">T </t>
    </r>
    <r>
      <rPr>
        <u/>
        <sz val="8"/>
        <color theme="1"/>
        <rFont val="Tahoma"/>
        <family val="2"/>
      </rPr>
      <t>2100078.400</t>
    </r>
  </si>
  <si>
    <r>
      <t xml:space="preserve">T </t>
    </r>
    <r>
      <rPr>
        <u/>
        <sz val="8"/>
        <color theme="1"/>
        <rFont val="Tahoma"/>
        <family val="2"/>
      </rPr>
      <t>1797410.200</t>
    </r>
  </si>
  <si>
    <r>
      <t xml:space="preserve">T </t>
    </r>
    <r>
      <rPr>
        <u/>
        <sz val="8"/>
        <color theme="1"/>
        <rFont val="Tahoma"/>
        <family val="2"/>
      </rPr>
      <t>3768877.500</t>
    </r>
  </si>
  <si>
    <r>
      <t xml:space="preserve">T </t>
    </r>
    <r>
      <rPr>
        <u/>
        <sz val="8"/>
        <color theme="1"/>
        <rFont val="Tahoma"/>
        <family val="2"/>
      </rPr>
      <t>1651548.700</t>
    </r>
  </si>
  <si>
    <r>
      <t xml:space="preserve">T </t>
    </r>
    <r>
      <rPr>
        <u/>
        <sz val="8"/>
        <color theme="1"/>
        <rFont val="Tahoma"/>
        <family val="2"/>
      </rPr>
      <t>3971588.000</t>
    </r>
  </si>
  <si>
    <r>
      <t xml:space="preserve">T </t>
    </r>
    <r>
      <rPr>
        <u/>
        <sz val="8"/>
        <color rgb="FF0000FF"/>
        <rFont val="Tahoma"/>
        <family val="2"/>
      </rPr>
      <t>2937311.800</t>
    </r>
  </si>
  <si>
    <r>
      <t xml:space="preserve">T </t>
    </r>
    <r>
      <rPr>
        <u/>
        <sz val="8"/>
        <color rgb="FF0000FF"/>
        <rFont val="Tahoma"/>
        <family val="2"/>
      </rPr>
      <t>3435415.500</t>
    </r>
  </si>
  <si>
    <r>
      <t xml:space="preserve">T </t>
    </r>
    <r>
      <rPr>
        <u/>
        <sz val="8"/>
        <color rgb="FF0000FF"/>
        <rFont val="Tahoma"/>
        <family val="2"/>
      </rPr>
      <t>4472508.000</t>
    </r>
  </si>
  <si>
    <r>
      <t xml:space="preserve">T </t>
    </r>
    <r>
      <rPr>
        <u/>
        <sz val="8"/>
        <color rgb="FF0000FF"/>
        <rFont val="Tahoma"/>
        <family val="2"/>
      </rPr>
      <t>5003173.200</t>
    </r>
  </si>
  <si>
    <r>
      <t xml:space="preserve">T </t>
    </r>
    <r>
      <rPr>
        <u/>
        <sz val="8"/>
        <color rgb="FF0000FF"/>
        <rFont val="Tahoma"/>
        <family val="2"/>
      </rPr>
      <t>2660384.800</t>
    </r>
  </si>
  <si>
    <r>
      <t xml:space="preserve">T </t>
    </r>
    <r>
      <rPr>
        <u/>
        <sz val="8"/>
        <color rgb="FF0000FF"/>
        <rFont val="Tahoma"/>
        <family val="2"/>
      </rPr>
      <t>2100078.400</t>
    </r>
  </si>
  <si>
    <r>
      <t xml:space="preserve">T </t>
    </r>
    <r>
      <rPr>
        <u/>
        <sz val="8"/>
        <color theme="1"/>
        <rFont val="Tahoma"/>
        <family val="2"/>
      </rPr>
      <t>6343600.200</t>
    </r>
  </si>
  <si>
    <r>
      <t xml:space="preserve">T </t>
    </r>
    <r>
      <rPr>
        <u/>
        <sz val="8"/>
        <color theme="1"/>
        <rFont val="Tahoma"/>
        <family val="2"/>
      </rPr>
      <t>8935364.000</t>
    </r>
  </si>
  <si>
    <r>
      <t xml:space="preserve">T </t>
    </r>
    <r>
      <rPr>
        <u/>
        <sz val="8"/>
        <color theme="1"/>
        <rFont val="Tahoma"/>
        <family val="2"/>
      </rPr>
      <t>9338171.000</t>
    </r>
  </si>
  <si>
    <r>
      <t xml:space="preserve">T </t>
    </r>
    <r>
      <rPr>
        <u/>
        <sz val="8"/>
        <color rgb="FF0000FF"/>
        <rFont val="Tahoma"/>
        <family val="2"/>
      </rPr>
      <t>6343600.200</t>
    </r>
  </si>
  <si>
    <r>
      <t xml:space="preserve">T </t>
    </r>
    <r>
      <rPr>
        <u/>
        <sz val="8"/>
        <color theme="1"/>
        <rFont val="Tahoma"/>
        <family val="2"/>
      </rPr>
      <t>8199274.400</t>
    </r>
  </si>
  <si>
    <r>
      <t xml:space="preserve">T </t>
    </r>
    <r>
      <rPr>
        <u/>
        <sz val="8"/>
        <color theme="1"/>
        <rFont val="Tahoma"/>
        <family val="2"/>
      </rPr>
      <t>11589191.000</t>
    </r>
  </si>
  <si>
    <r>
      <t xml:space="preserve">T </t>
    </r>
    <r>
      <rPr>
        <u/>
        <sz val="8"/>
        <color theme="1"/>
        <rFont val="Tahoma"/>
        <family val="2"/>
      </rPr>
      <t>11936223.000</t>
    </r>
  </si>
  <si>
    <r>
      <t xml:space="preserve">T </t>
    </r>
    <r>
      <rPr>
        <u/>
        <sz val="8"/>
        <color rgb="FF0000FF"/>
        <rFont val="Tahoma"/>
        <family val="2"/>
      </rPr>
      <t>8199274.400</t>
    </r>
  </si>
  <si>
    <r>
      <t xml:space="preserve">T </t>
    </r>
    <r>
      <rPr>
        <u/>
        <sz val="8"/>
        <color theme="1"/>
        <rFont val="Tahoma"/>
        <family val="2"/>
      </rPr>
      <t>8950937.300</t>
    </r>
  </si>
  <si>
    <r>
      <t xml:space="preserve">T </t>
    </r>
    <r>
      <rPr>
        <u/>
        <sz val="8"/>
        <color theme="1"/>
        <rFont val="Tahoma"/>
        <family val="2"/>
      </rPr>
      <t>12589140.000</t>
    </r>
  </si>
  <si>
    <r>
      <t xml:space="preserve">T </t>
    </r>
    <r>
      <rPr>
        <u/>
        <sz val="8"/>
        <color theme="1"/>
        <rFont val="Tahoma"/>
        <family val="2"/>
      </rPr>
      <t>13064247.000</t>
    </r>
  </si>
  <si>
    <r>
      <t xml:space="preserve">T </t>
    </r>
    <r>
      <rPr>
        <u/>
        <sz val="8"/>
        <color rgb="FF0000FF"/>
        <rFont val="Tahoma"/>
        <family val="2"/>
      </rPr>
      <t>8950937.300</t>
    </r>
  </si>
  <si>
    <r>
      <t xml:space="preserve">T </t>
    </r>
    <r>
      <rPr>
        <u/>
        <sz val="8"/>
        <color theme="1"/>
        <rFont val="Tahoma"/>
        <family val="2"/>
      </rPr>
      <t>2206651.000</t>
    </r>
  </si>
  <si>
    <r>
      <t xml:space="preserve">T </t>
    </r>
    <r>
      <rPr>
        <u/>
        <sz val="8"/>
        <color theme="1"/>
        <rFont val="Tahoma"/>
        <family val="2"/>
      </rPr>
      <t>15348294.000</t>
    </r>
  </si>
  <si>
    <r>
      <t xml:space="preserve">T </t>
    </r>
    <r>
      <rPr>
        <u/>
        <sz val="8"/>
        <color theme="1"/>
        <rFont val="Tahoma"/>
        <family val="2"/>
      </rPr>
      <t>2232344.600</t>
    </r>
  </si>
  <si>
    <r>
      <t xml:space="preserve">T </t>
    </r>
    <r>
      <rPr>
        <u/>
        <sz val="8"/>
        <color theme="1"/>
        <rFont val="Tahoma"/>
        <family val="2"/>
      </rPr>
      <t>65332791.000</t>
    </r>
  </si>
  <si>
    <r>
      <t xml:space="preserve">T </t>
    </r>
    <r>
      <rPr>
        <u/>
        <sz val="8"/>
        <color theme="1"/>
        <rFont val="Tahoma"/>
        <family val="2"/>
      </rPr>
      <t>3383556.600</t>
    </r>
  </si>
  <si>
    <r>
      <t xml:space="preserve">T </t>
    </r>
    <r>
      <rPr>
        <u/>
        <sz val="8"/>
        <color theme="1"/>
        <rFont val="Tahoma"/>
        <family val="2"/>
      </rPr>
      <t>3796153.800</t>
    </r>
  </si>
  <si>
    <r>
      <t xml:space="preserve">T </t>
    </r>
    <r>
      <rPr>
        <u/>
        <sz val="8"/>
        <color theme="1"/>
        <rFont val="Tahoma"/>
        <family val="2"/>
      </rPr>
      <t>45996473.000</t>
    </r>
  </si>
  <si>
    <r>
      <t xml:space="preserve">T </t>
    </r>
    <r>
      <rPr>
        <u/>
        <sz val="8"/>
        <color theme="1"/>
        <rFont val="Tahoma"/>
        <family val="2"/>
      </rPr>
      <t>2363388.400</t>
    </r>
  </si>
  <si>
    <r>
      <t xml:space="preserve">T </t>
    </r>
    <r>
      <rPr>
        <u/>
        <sz val="8"/>
        <color theme="1"/>
        <rFont val="Tahoma"/>
        <family val="2"/>
      </rPr>
      <t>1571466.100</t>
    </r>
  </si>
  <si>
    <r>
      <t xml:space="preserve">TM </t>
    </r>
    <r>
      <rPr>
        <u/>
        <sz val="8"/>
        <color theme="1"/>
        <rFont val="Tahoma"/>
        <family val="2"/>
      </rPr>
      <t>203954860.000</t>
    </r>
  </si>
  <si>
    <r>
      <t xml:space="preserve">T </t>
    </r>
    <r>
      <rPr>
        <u/>
        <sz val="8"/>
        <color theme="1"/>
        <rFont val="Tahoma"/>
        <family val="2"/>
      </rPr>
      <t>2824109.700</t>
    </r>
  </si>
  <si>
    <r>
      <t xml:space="preserve">T </t>
    </r>
    <r>
      <rPr>
        <u/>
        <sz val="8"/>
        <color theme="1"/>
        <rFont val="Tahoma"/>
        <family val="2"/>
      </rPr>
      <t>2777757.100</t>
    </r>
  </si>
  <si>
    <r>
      <t xml:space="preserve">T </t>
    </r>
    <r>
      <rPr>
        <u/>
        <sz val="8"/>
        <color theme="1"/>
        <rFont val="Tahoma"/>
        <family val="2"/>
      </rPr>
      <t>2803234.700</t>
    </r>
  </si>
  <si>
    <r>
      <t xml:space="preserve">T </t>
    </r>
    <r>
      <rPr>
        <u/>
        <sz val="8"/>
        <color theme="1"/>
        <rFont val="Tahoma"/>
        <family val="2"/>
      </rPr>
      <t>3842084.400</t>
    </r>
  </si>
  <si>
    <r>
      <t xml:space="preserve">T </t>
    </r>
    <r>
      <rPr>
        <u/>
        <sz val="8"/>
        <color theme="1"/>
        <rFont val="Tahoma"/>
        <family val="2"/>
      </rPr>
      <t>46402670.000</t>
    </r>
  </si>
  <si>
    <r>
      <t xml:space="preserve">T </t>
    </r>
    <r>
      <rPr>
        <u/>
        <sz val="8"/>
        <color theme="1"/>
        <rFont val="Tahoma"/>
        <family val="2"/>
      </rPr>
      <t>2351340.700</t>
    </r>
  </si>
  <si>
    <r>
      <t xml:space="preserve">T </t>
    </r>
    <r>
      <rPr>
        <u/>
        <sz val="8"/>
        <color theme="1"/>
        <rFont val="Tahoma"/>
        <family val="2"/>
      </rPr>
      <t>1572131.800</t>
    </r>
  </si>
  <si>
    <r>
      <t xml:space="preserve">TM </t>
    </r>
    <r>
      <rPr>
        <u/>
        <sz val="8"/>
        <color theme="1"/>
        <rFont val="Tahoma"/>
        <family val="2"/>
      </rPr>
      <t>204657140.000</t>
    </r>
  </si>
  <si>
    <r>
      <t xml:space="preserve">T </t>
    </r>
    <r>
      <rPr>
        <u/>
        <sz val="8"/>
        <color theme="1"/>
        <rFont val="Tahoma"/>
        <family val="2"/>
      </rPr>
      <t>2819409.700</t>
    </r>
  </si>
  <si>
    <r>
      <t xml:space="preserve">T </t>
    </r>
    <r>
      <rPr>
        <u/>
        <sz val="8"/>
        <color theme="1"/>
        <rFont val="Tahoma"/>
        <family val="2"/>
      </rPr>
      <t>2802404.600</t>
    </r>
  </si>
  <si>
    <r>
      <t xml:space="preserve">T </t>
    </r>
    <r>
      <rPr>
        <u/>
        <sz val="8"/>
        <color theme="1"/>
        <rFont val="Tahoma"/>
        <family val="2"/>
      </rPr>
      <t>2819377.500</t>
    </r>
  </si>
  <si>
    <r>
      <t xml:space="preserve">T </t>
    </r>
    <r>
      <rPr>
        <u/>
        <sz val="8"/>
        <color rgb="FF0000FF"/>
        <rFont val="Tahoma"/>
        <family val="2"/>
      </rPr>
      <t>3281629.700</t>
    </r>
  </si>
  <si>
    <r>
      <t xml:space="preserve">T </t>
    </r>
    <r>
      <rPr>
        <u/>
        <sz val="8"/>
        <color rgb="FF0000FF"/>
        <rFont val="Tahoma"/>
        <family val="2"/>
      </rPr>
      <t>35915812.000</t>
    </r>
  </si>
  <si>
    <r>
      <t xml:space="preserve">T </t>
    </r>
    <r>
      <rPr>
        <u/>
        <sz val="8"/>
        <color rgb="FF0000FF"/>
        <rFont val="Tahoma"/>
        <family val="2"/>
      </rPr>
      <t>2315691.200</t>
    </r>
  </si>
  <si>
    <r>
      <t xml:space="preserve">T </t>
    </r>
    <r>
      <rPr>
        <u/>
        <sz val="8"/>
        <color rgb="FF0000FF"/>
        <rFont val="Tahoma"/>
        <family val="2"/>
      </rPr>
      <t>1201357.400</t>
    </r>
  </si>
  <si>
    <r>
      <t xml:space="preserve">TM </t>
    </r>
    <r>
      <rPr>
        <u/>
        <sz val="8"/>
        <color rgb="FF0000FF"/>
        <rFont val="Tahoma"/>
        <family val="2"/>
      </rPr>
      <t>157981600.000</t>
    </r>
  </si>
  <si>
    <r>
      <t xml:space="preserve">T </t>
    </r>
    <r>
      <rPr>
        <u/>
        <sz val="8"/>
        <color rgb="FF0000FF"/>
        <rFont val="Tahoma"/>
        <family val="2"/>
      </rPr>
      <t>3009025.300</t>
    </r>
  </si>
  <si>
    <r>
      <t xml:space="preserve">T </t>
    </r>
    <r>
      <rPr>
        <u/>
        <sz val="8"/>
        <color rgb="FF0000FF"/>
        <rFont val="Tahoma"/>
        <family val="2"/>
      </rPr>
      <t>2118499.500</t>
    </r>
  </si>
  <si>
    <r>
      <t xml:space="preserve">T </t>
    </r>
    <r>
      <rPr>
        <u/>
        <sz val="8"/>
        <color rgb="FF0000FF"/>
        <rFont val="Tahoma"/>
        <family val="2"/>
      </rPr>
      <t>2134981.500</t>
    </r>
  </si>
  <si>
    <r>
      <t xml:space="preserve">T </t>
    </r>
    <r>
      <rPr>
        <u/>
        <sz val="8"/>
        <color rgb="FF0000FF"/>
        <rFont val="Tahoma"/>
        <family val="2"/>
      </rPr>
      <t>931242.140</t>
    </r>
  </si>
  <si>
    <r>
      <t xml:space="preserve">T </t>
    </r>
    <r>
      <rPr>
        <u/>
        <sz val="8"/>
        <color rgb="FF0000FF"/>
        <rFont val="Tahoma"/>
        <family val="2"/>
      </rPr>
      <t>17813151.000</t>
    </r>
  </si>
  <si>
    <r>
      <t xml:space="preserve">T </t>
    </r>
    <r>
      <rPr>
        <u/>
        <sz val="8"/>
        <color rgb="FF0000FF"/>
        <rFont val="Tahoma"/>
        <family val="2"/>
      </rPr>
      <t>72431.241</t>
    </r>
  </si>
  <si>
    <r>
      <t xml:space="preserve">T </t>
    </r>
    <r>
      <rPr>
        <u/>
        <sz val="8"/>
        <color rgb="FF0000FF"/>
        <rFont val="Tahoma"/>
        <family val="2"/>
      </rPr>
      <t>641623.710</t>
    </r>
  </si>
  <si>
    <r>
      <t xml:space="preserve">TM </t>
    </r>
    <r>
      <rPr>
        <u/>
        <sz val="8"/>
        <color rgb="FF0000FF"/>
        <rFont val="Tahoma"/>
        <family val="2"/>
      </rPr>
      <t>80236987.000</t>
    </r>
  </si>
  <si>
    <r>
      <t xml:space="preserve">T </t>
    </r>
    <r>
      <rPr>
        <u/>
        <sz val="8"/>
        <color rgb="FF0000FF"/>
        <rFont val="Tahoma"/>
        <family val="2"/>
      </rPr>
      <t>324362.080</t>
    </r>
  </si>
  <si>
    <r>
      <t xml:space="preserve">T </t>
    </r>
    <r>
      <rPr>
        <u/>
        <sz val="8"/>
        <color rgb="FF0000FF"/>
        <rFont val="Tahoma"/>
        <family val="2"/>
      </rPr>
      <t>1163278.200</t>
    </r>
  </si>
  <si>
    <r>
      <t xml:space="preserve">T </t>
    </r>
    <r>
      <rPr>
        <u/>
        <sz val="8"/>
        <color rgb="FF0000FF"/>
        <rFont val="Tahoma"/>
        <family val="2"/>
      </rPr>
      <t>1171456.400</t>
    </r>
  </si>
  <si>
    <r>
      <t xml:space="preserve">T </t>
    </r>
    <r>
      <rPr>
        <u/>
        <sz val="8"/>
        <color rgb="FF0000FF"/>
        <rFont val="Tahoma"/>
        <family val="2"/>
      </rPr>
      <t>28.377</t>
    </r>
  </si>
  <si>
    <r>
      <t xml:space="preserve">T </t>
    </r>
    <r>
      <rPr>
        <u/>
        <sz val="8"/>
        <color rgb="FF0000FF"/>
        <rFont val="Tahoma"/>
        <family val="2"/>
      </rPr>
      <t>49.597</t>
    </r>
  </si>
  <si>
    <r>
      <t xml:space="preserve">T </t>
    </r>
    <r>
      <rPr>
        <u/>
        <sz val="8"/>
        <color rgb="FF0000FF"/>
        <rFont val="Tahoma"/>
        <family val="2"/>
      </rPr>
      <t>3.128</t>
    </r>
  </si>
  <si>
    <r>
      <t xml:space="preserve">T </t>
    </r>
    <r>
      <rPr>
        <u/>
        <sz val="8"/>
        <color rgb="FF0000FF"/>
        <rFont val="Tahoma"/>
        <family val="2"/>
      </rPr>
      <t>53.408</t>
    </r>
  </si>
  <si>
    <r>
      <t xml:space="preserve">TM </t>
    </r>
    <r>
      <rPr>
        <u/>
        <sz val="8"/>
        <color rgb="FF0000FF"/>
        <rFont val="Tahoma"/>
        <family val="2"/>
      </rPr>
      <t>50.789</t>
    </r>
  </si>
  <si>
    <r>
      <t xml:space="preserve">T </t>
    </r>
    <r>
      <rPr>
        <u/>
        <sz val="8"/>
        <color rgb="FF0000FF"/>
        <rFont val="Tahoma"/>
        <family val="2"/>
      </rPr>
      <t>54.910</t>
    </r>
  </si>
  <si>
    <r>
      <t xml:space="preserve">T </t>
    </r>
    <r>
      <rPr>
        <u/>
        <sz val="8"/>
        <color rgb="FF0000FF"/>
        <rFont val="Tahoma"/>
        <family val="2"/>
      </rPr>
      <t>54.870</t>
    </r>
  </si>
  <si>
    <r>
      <t xml:space="preserve">T </t>
    </r>
    <r>
      <rPr>
        <u/>
        <sz val="8"/>
        <color theme="1"/>
        <rFont val="Tahoma"/>
        <family val="2"/>
      </rPr>
      <t>2708509.300</t>
    </r>
  </si>
  <si>
    <r>
      <t xml:space="preserve">T </t>
    </r>
    <r>
      <rPr>
        <u/>
        <sz val="8"/>
        <color theme="1"/>
        <rFont val="Tahoma"/>
        <family val="2"/>
      </rPr>
      <t>8039924.800</t>
    </r>
  </si>
  <si>
    <r>
      <t xml:space="preserve">TM </t>
    </r>
    <r>
      <rPr>
        <u/>
        <sz val="8"/>
        <color theme="1"/>
        <rFont val="Tahoma"/>
        <family val="2"/>
      </rPr>
      <t>8359776.500</t>
    </r>
  </si>
  <si>
    <r>
      <t xml:space="preserve">T </t>
    </r>
    <r>
      <rPr>
        <u/>
        <sz val="8"/>
        <color theme="1"/>
        <rFont val="Tahoma"/>
        <family val="2"/>
      </rPr>
      <t>6629589.900</t>
    </r>
  </si>
  <si>
    <r>
      <t xml:space="preserve">TM </t>
    </r>
    <r>
      <rPr>
        <u/>
        <sz val="8"/>
        <color theme="1"/>
        <rFont val="Tahoma"/>
        <family val="2"/>
      </rPr>
      <t>8493866.100</t>
    </r>
  </si>
  <si>
    <r>
      <t xml:space="preserve">T </t>
    </r>
    <r>
      <rPr>
        <u/>
        <sz val="8"/>
        <color theme="1"/>
        <rFont val="Tahoma"/>
        <family val="2"/>
      </rPr>
      <t>6654931.800</t>
    </r>
  </si>
  <si>
    <r>
      <t xml:space="preserve">TM </t>
    </r>
    <r>
      <rPr>
        <u/>
        <sz val="8"/>
        <color rgb="FF0000FF"/>
        <rFont val="Tahoma"/>
        <family val="2"/>
      </rPr>
      <t>6520717.300</t>
    </r>
  </si>
  <si>
    <r>
      <t xml:space="preserve">T </t>
    </r>
    <r>
      <rPr>
        <u/>
        <sz val="8"/>
        <color rgb="FF0000FF"/>
        <rFont val="Tahoma"/>
        <family val="2"/>
      </rPr>
      <t>7108148.900</t>
    </r>
  </si>
  <si>
    <r>
      <t xml:space="preserve">TM </t>
    </r>
    <r>
      <rPr>
        <u/>
        <sz val="8"/>
        <color rgb="FF0000FF"/>
        <rFont val="Tahoma"/>
        <family val="2"/>
      </rPr>
      <t>3302149.700</t>
    </r>
  </si>
  <si>
    <r>
      <t xml:space="preserve">T </t>
    </r>
    <r>
      <rPr>
        <u/>
        <sz val="8"/>
        <color rgb="FF0000FF"/>
        <rFont val="Tahoma"/>
        <family val="2"/>
      </rPr>
      <t>807041.140</t>
    </r>
  </si>
  <si>
    <r>
      <t xml:space="preserve">TM </t>
    </r>
    <r>
      <rPr>
        <u/>
        <sz val="8"/>
        <color rgb="FF0000FF"/>
        <rFont val="Tahoma"/>
        <family val="2"/>
      </rPr>
      <t>50.641</t>
    </r>
  </si>
  <si>
    <r>
      <t xml:space="preserve">T </t>
    </r>
    <r>
      <rPr>
        <u/>
        <sz val="8"/>
        <color theme="1"/>
        <rFont val="Tahoma"/>
        <family val="2"/>
      </rPr>
      <t>10407136.000</t>
    </r>
  </si>
  <si>
    <r>
      <t xml:space="preserve">T </t>
    </r>
    <r>
      <rPr>
        <u/>
        <sz val="8"/>
        <color theme="1"/>
        <rFont val="Tahoma"/>
        <family val="2"/>
      </rPr>
      <t>8531894.000</t>
    </r>
  </si>
  <si>
    <r>
      <t xml:space="preserve">T </t>
    </r>
    <r>
      <rPr>
        <u/>
        <sz val="8"/>
        <color theme="1"/>
        <rFont val="Tahoma"/>
        <family val="2"/>
      </rPr>
      <t>8516765.100</t>
    </r>
  </si>
  <si>
    <r>
      <t xml:space="preserve">T </t>
    </r>
    <r>
      <rPr>
        <u/>
        <sz val="8"/>
        <color rgb="FF0000FF"/>
        <rFont val="Tahoma"/>
        <family val="2"/>
      </rPr>
      <t>9151931.700</t>
    </r>
  </si>
  <si>
    <r>
      <t xml:space="preserve">T </t>
    </r>
    <r>
      <rPr>
        <u/>
        <sz val="8"/>
        <color rgb="FF0000FF"/>
        <rFont val="Tahoma"/>
        <family val="2"/>
      </rPr>
      <t>1087065.000</t>
    </r>
  </si>
  <si>
    <r>
      <t xml:space="preserve">T </t>
    </r>
    <r>
      <rPr>
        <u/>
        <sz val="8"/>
        <color theme="1"/>
        <rFont val="Tahoma"/>
        <family val="2"/>
      </rPr>
      <t>11052770.000</t>
    </r>
  </si>
  <si>
    <r>
      <t xml:space="preserve">T </t>
    </r>
    <r>
      <rPr>
        <u/>
        <sz val="8"/>
        <color theme="1"/>
        <rFont val="Tahoma"/>
        <family val="2"/>
      </rPr>
      <t>8956894.600</t>
    </r>
  </si>
  <si>
    <r>
      <t xml:space="preserve">T </t>
    </r>
    <r>
      <rPr>
        <u/>
        <sz val="8"/>
        <color theme="1"/>
        <rFont val="Tahoma"/>
        <family val="2"/>
      </rPr>
      <t>3291066.800</t>
    </r>
  </si>
  <si>
    <r>
      <t xml:space="preserve">T </t>
    </r>
    <r>
      <rPr>
        <u/>
        <sz val="8"/>
        <color theme="1"/>
        <rFont val="Tahoma"/>
        <family val="2"/>
      </rPr>
      <t>8957567.800</t>
    </r>
  </si>
  <si>
    <r>
      <t xml:space="preserve">T </t>
    </r>
    <r>
      <rPr>
        <u/>
        <sz val="8"/>
        <color rgb="FF0000FF"/>
        <rFont val="Tahoma"/>
        <family val="2"/>
      </rPr>
      <t>3006492.800</t>
    </r>
  </si>
  <si>
    <r>
      <t xml:space="preserve">T </t>
    </r>
    <r>
      <rPr>
        <u/>
        <sz val="8"/>
        <color rgb="FF0000FF"/>
        <rFont val="Tahoma"/>
        <family val="2"/>
      </rPr>
      <t>9655744.100</t>
    </r>
  </si>
  <si>
    <r>
      <t xml:space="preserve">T </t>
    </r>
    <r>
      <rPr>
        <u/>
        <sz val="8"/>
        <color rgb="FF0000FF"/>
        <rFont val="Tahoma"/>
        <family val="2"/>
      </rPr>
      <t>247155.150</t>
    </r>
  </si>
  <si>
    <r>
      <t xml:space="preserve">T </t>
    </r>
    <r>
      <rPr>
        <u/>
        <sz val="8"/>
        <color rgb="FF0000FF"/>
        <rFont val="Tahoma"/>
        <family val="2"/>
      </rPr>
      <t>1209859.900</t>
    </r>
  </si>
  <si>
    <r>
      <t xml:space="preserve">T </t>
    </r>
    <r>
      <rPr>
        <u/>
        <sz val="8"/>
        <color theme="1"/>
        <rFont val="Tahoma"/>
        <family val="2"/>
      </rPr>
      <t>2003936.300</t>
    </r>
  </si>
  <si>
    <r>
      <t xml:space="preserve">T </t>
    </r>
    <r>
      <rPr>
        <u/>
        <sz val="8"/>
        <color theme="1"/>
        <rFont val="Tahoma"/>
        <family val="2"/>
      </rPr>
      <t>25675933.000</t>
    </r>
  </si>
  <si>
    <r>
      <t xml:space="preserve">TM </t>
    </r>
    <r>
      <rPr>
        <u/>
        <sz val="8"/>
        <color theme="1"/>
        <rFont val="Tahoma"/>
        <family val="2"/>
      </rPr>
      <t>281151510.000</t>
    </r>
  </si>
  <si>
    <r>
      <t xml:space="preserve">M </t>
    </r>
    <r>
      <rPr>
        <u/>
        <sz val="8"/>
        <color theme="1"/>
        <rFont val="Tahoma"/>
        <family val="2"/>
      </rPr>
      <t>26908.366</t>
    </r>
  </si>
  <si>
    <r>
      <t xml:space="preserve">T </t>
    </r>
    <r>
      <rPr>
        <u/>
        <sz val="8"/>
        <color theme="1"/>
        <rFont val="Tahoma"/>
        <family val="2"/>
      </rPr>
      <t>2797972.800</t>
    </r>
  </si>
  <si>
    <r>
      <t xml:space="preserve">T </t>
    </r>
    <r>
      <rPr>
        <u/>
        <sz val="8"/>
        <color theme="1"/>
        <rFont val="Tahoma"/>
        <family val="2"/>
      </rPr>
      <t>2018237.800</t>
    </r>
  </si>
  <si>
    <r>
      <t xml:space="preserve">T </t>
    </r>
    <r>
      <rPr>
        <u/>
        <sz val="8"/>
        <color theme="1"/>
        <rFont val="Tahoma"/>
        <family val="2"/>
      </rPr>
      <t>25739724.000</t>
    </r>
  </si>
  <si>
    <r>
      <t xml:space="preserve">TM </t>
    </r>
    <r>
      <rPr>
        <u/>
        <sz val="8"/>
        <color theme="1"/>
        <rFont val="Tahoma"/>
        <family val="2"/>
      </rPr>
      <t>282472570.000</t>
    </r>
  </si>
  <si>
    <r>
      <t xml:space="preserve">M </t>
    </r>
    <r>
      <rPr>
        <u/>
        <sz val="8"/>
        <color theme="1"/>
        <rFont val="Tahoma"/>
        <family val="2"/>
      </rPr>
      <t>27372.971</t>
    </r>
  </si>
  <si>
    <r>
      <t xml:space="preserve">T </t>
    </r>
    <r>
      <rPr>
        <u/>
        <sz val="8"/>
        <color theme="1"/>
        <rFont val="Tahoma"/>
        <family val="2"/>
      </rPr>
      <t>2790501.700</t>
    </r>
  </si>
  <si>
    <r>
      <t xml:space="preserve">T </t>
    </r>
    <r>
      <rPr>
        <u/>
        <sz val="8"/>
        <color theme="1"/>
        <rFont val="Tahoma"/>
        <family val="2"/>
      </rPr>
      <t>2009286.800</t>
    </r>
  </si>
  <si>
    <r>
      <t xml:space="preserve">T </t>
    </r>
    <r>
      <rPr>
        <u/>
        <sz val="8"/>
        <color theme="1"/>
        <rFont val="Tahoma"/>
        <family val="2"/>
      </rPr>
      <t>25770172.000</t>
    </r>
  </si>
  <si>
    <r>
      <t xml:space="preserve">TM </t>
    </r>
    <r>
      <rPr>
        <u/>
        <sz val="8"/>
        <color theme="1"/>
        <rFont val="Tahoma"/>
        <family val="2"/>
      </rPr>
      <t>283116660.000</t>
    </r>
  </si>
  <si>
    <r>
      <t xml:space="preserve">M </t>
    </r>
    <r>
      <rPr>
        <u/>
        <sz val="8"/>
        <color theme="1"/>
        <rFont val="Tahoma"/>
        <family val="2"/>
      </rPr>
      <t>27130.654</t>
    </r>
  </si>
  <si>
    <r>
      <t xml:space="preserve">T </t>
    </r>
    <r>
      <rPr>
        <u/>
        <sz val="8"/>
        <color theme="1"/>
        <rFont val="Tahoma"/>
        <family val="2"/>
      </rPr>
      <t>2792467.100</t>
    </r>
  </si>
  <si>
    <r>
      <t xml:space="preserve">T </t>
    </r>
    <r>
      <rPr>
        <u/>
        <sz val="8"/>
        <color rgb="FF0000FF"/>
        <rFont val="Tahoma"/>
        <family val="2"/>
      </rPr>
      <t>2010487.000</t>
    </r>
  </si>
  <si>
    <r>
      <t xml:space="preserve">T </t>
    </r>
    <r>
      <rPr>
        <u/>
        <sz val="8"/>
        <color rgb="FF0000FF"/>
        <rFont val="Tahoma"/>
        <family val="2"/>
      </rPr>
      <t>25728610.000</t>
    </r>
  </si>
  <si>
    <r>
      <t xml:space="preserve">TM </t>
    </r>
    <r>
      <rPr>
        <u/>
        <sz val="8"/>
        <color rgb="FF0000FF"/>
        <rFont val="Tahoma"/>
        <family val="2"/>
      </rPr>
      <t>282246910.000</t>
    </r>
  </si>
  <si>
    <r>
      <t xml:space="preserve">M </t>
    </r>
    <r>
      <rPr>
        <u/>
        <sz val="8"/>
        <color rgb="FF0000FF"/>
        <rFont val="Tahoma"/>
        <family val="2"/>
      </rPr>
      <t>27137.330</t>
    </r>
  </si>
  <si>
    <r>
      <t xml:space="preserve">T </t>
    </r>
    <r>
      <rPr>
        <u/>
        <sz val="8"/>
        <color rgb="FF0000FF"/>
        <rFont val="Tahoma"/>
        <family val="2"/>
      </rPr>
      <t>2793647.200</t>
    </r>
  </si>
  <si>
    <r>
      <t xml:space="preserve">T </t>
    </r>
    <r>
      <rPr>
        <u/>
        <sz val="8"/>
        <color rgb="FF0000FF"/>
        <rFont val="Tahoma"/>
        <family val="2"/>
      </rPr>
      <t>7225.871</t>
    </r>
  </si>
  <si>
    <r>
      <t xml:space="preserve">T </t>
    </r>
    <r>
      <rPr>
        <u/>
        <sz val="8"/>
        <color rgb="FF0000FF"/>
        <rFont val="Tahoma"/>
        <family val="2"/>
      </rPr>
      <t>48092.450</t>
    </r>
  </si>
  <si>
    <r>
      <t xml:space="preserve">TM </t>
    </r>
    <r>
      <rPr>
        <u/>
        <sz val="8"/>
        <color rgb="FF0000FF"/>
        <rFont val="Tahoma"/>
        <family val="2"/>
      </rPr>
      <t>1001819.700</t>
    </r>
  </si>
  <si>
    <r>
      <t xml:space="preserve">M </t>
    </r>
    <r>
      <rPr>
        <u/>
        <sz val="8"/>
        <color rgb="FF0000FF"/>
        <rFont val="Tahoma"/>
        <family val="2"/>
      </rPr>
      <t>232.374</t>
    </r>
  </si>
  <si>
    <r>
      <t xml:space="preserve">T </t>
    </r>
    <r>
      <rPr>
        <u/>
        <sz val="8"/>
        <color rgb="FF0000FF"/>
        <rFont val="Tahoma"/>
        <family val="2"/>
      </rPr>
      <t>3872.862</t>
    </r>
  </si>
  <si>
    <r>
      <t xml:space="preserve">TM </t>
    </r>
    <r>
      <rPr>
        <u/>
        <sz val="8"/>
        <color rgb="FF0000FF"/>
        <rFont val="Tahoma"/>
        <family val="2"/>
      </rPr>
      <t>0.355</t>
    </r>
  </si>
  <si>
    <r>
      <t xml:space="preserve">M </t>
    </r>
    <r>
      <rPr>
        <u/>
        <sz val="8"/>
        <color rgb="FF0000FF"/>
        <rFont val="Tahoma"/>
        <family val="2"/>
      </rPr>
      <t>0.856</t>
    </r>
  </si>
  <si>
    <r>
      <t xml:space="preserve">T </t>
    </r>
    <r>
      <rPr>
        <u/>
        <sz val="8"/>
        <color theme="1"/>
        <rFont val="Tahoma"/>
        <family val="2"/>
      </rPr>
      <t>2690866.500</t>
    </r>
  </si>
  <si>
    <r>
      <t xml:space="preserve">T </t>
    </r>
    <r>
      <rPr>
        <u/>
        <sz val="8"/>
        <color theme="1"/>
        <rFont val="Tahoma"/>
        <family val="2"/>
      </rPr>
      <t>6611412.000</t>
    </r>
  </si>
  <si>
    <r>
      <t xml:space="preserve">T </t>
    </r>
    <r>
      <rPr>
        <u/>
        <sz val="8"/>
        <color theme="1"/>
        <rFont val="Tahoma"/>
        <family val="2"/>
      </rPr>
      <t>2704913.400</t>
    </r>
  </si>
  <si>
    <r>
      <t xml:space="preserve">T </t>
    </r>
    <r>
      <rPr>
        <u/>
        <sz val="8"/>
        <color theme="1"/>
        <rFont val="Tahoma"/>
        <family val="2"/>
      </rPr>
      <t>6588541.400</t>
    </r>
  </si>
  <si>
    <r>
      <t xml:space="preserve">T </t>
    </r>
    <r>
      <rPr>
        <u/>
        <sz val="8"/>
        <color theme="1"/>
        <rFont val="Tahoma"/>
        <family val="2"/>
      </rPr>
      <t>2678452.900</t>
    </r>
  </si>
  <si>
    <r>
      <t xml:space="preserve">T </t>
    </r>
    <r>
      <rPr>
        <u/>
        <sz val="8"/>
        <color theme="1"/>
        <rFont val="Tahoma"/>
        <family val="2"/>
      </rPr>
      <t>6619583.100</t>
    </r>
  </si>
  <si>
    <r>
      <t xml:space="preserve">T </t>
    </r>
    <r>
      <rPr>
        <u/>
        <sz val="8"/>
        <color rgb="FF0000FF"/>
        <rFont val="Tahoma"/>
        <family val="2"/>
      </rPr>
      <t>2691410.900</t>
    </r>
  </si>
  <si>
    <r>
      <t xml:space="preserve">T </t>
    </r>
    <r>
      <rPr>
        <u/>
        <sz val="8"/>
        <color rgb="FF0000FF"/>
        <rFont val="Tahoma"/>
        <family val="2"/>
      </rPr>
      <t>6606512.200</t>
    </r>
  </si>
  <si>
    <r>
      <t xml:space="preserve">T </t>
    </r>
    <r>
      <rPr>
        <u/>
        <sz val="8"/>
        <color rgb="FF0000FF"/>
        <rFont val="Tahoma"/>
        <family val="2"/>
      </rPr>
      <t>13238.662</t>
    </r>
  </si>
  <si>
    <r>
      <t xml:space="preserve">T </t>
    </r>
    <r>
      <rPr>
        <u/>
        <sz val="8"/>
        <color rgb="FF0000FF"/>
        <rFont val="Tahoma"/>
        <family val="2"/>
      </rPr>
      <t>16090.482</t>
    </r>
  </si>
  <si>
    <r>
      <t xml:space="preserve">T </t>
    </r>
    <r>
      <rPr>
        <u/>
        <sz val="8"/>
        <color theme="1"/>
        <rFont val="Tahoma"/>
        <family val="2"/>
      </rPr>
      <t>8515903.600</t>
    </r>
  </si>
  <si>
    <r>
      <t xml:space="preserve">T </t>
    </r>
    <r>
      <rPr>
        <u/>
        <sz val="8"/>
        <color theme="1"/>
        <rFont val="Tahoma"/>
        <family val="2"/>
      </rPr>
      <t>8529559.100</t>
    </r>
  </si>
  <si>
    <r>
      <t xml:space="preserve">T </t>
    </r>
    <r>
      <rPr>
        <u/>
        <sz val="8"/>
        <color theme="1"/>
        <rFont val="Tahoma"/>
        <family val="2"/>
      </rPr>
      <t>8432827.200</t>
    </r>
  </si>
  <si>
    <r>
      <t xml:space="preserve">T </t>
    </r>
    <r>
      <rPr>
        <u/>
        <sz val="8"/>
        <color rgb="FF0000FF"/>
        <rFont val="Tahoma"/>
        <family val="2"/>
      </rPr>
      <t>8492763.300</t>
    </r>
  </si>
  <si>
    <r>
      <t xml:space="preserve">T </t>
    </r>
    <r>
      <rPr>
        <u/>
        <sz val="8"/>
        <color rgb="FF0000FF"/>
        <rFont val="Tahoma"/>
        <family val="2"/>
      </rPr>
      <t>52353.331</t>
    </r>
  </si>
  <si>
    <r>
      <t xml:space="preserve">T </t>
    </r>
    <r>
      <rPr>
        <u/>
        <sz val="8"/>
        <color theme="1"/>
        <rFont val="Tahoma"/>
        <family val="2"/>
      </rPr>
      <t>8969851.200</t>
    </r>
  </si>
  <si>
    <r>
      <t xml:space="preserve">T </t>
    </r>
    <r>
      <rPr>
        <u/>
        <sz val="8"/>
        <color theme="1"/>
        <rFont val="Tahoma"/>
        <family val="2"/>
      </rPr>
      <t>8998309.700</t>
    </r>
  </si>
  <si>
    <r>
      <t xml:space="preserve">T </t>
    </r>
    <r>
      <rPr>
        <u/>
        <sz val="8"/>
        <color theme="1"/>
        <rFont val="Tahoma"/>
        <family val="2"/>
      </rPr>
      <t>8952265.200</t>
    </r>
  </si>
  <si>
    <r>
      <t xml:space="preserve">T </t>
    </r>
    <r>
      <rPr>
        <u/>
        <sz val="8"/>
        <color rgb="FF0000FF"/>
        <rFont val="Tahoma"/>
        <family val="2"/>
      </rPr>
      <t>8973475.400</t>
    </r>
  </si>
  <si>
    <r>
      <t xml:space="preserve">T </t>
    </r>
    <r>
      <rPr>
        <u/>
        <sz val="8"/>
        <color rgb="FF0000FF"/>
        <rFont val="Tahoma"/>
        <family val="2"/>
      </rPr>
      <t>23235.183</t>
    </r>
  </si>
  <si>
    <r>
      <t xml:space="preserve">T </t>
    </r>
    <r>
      <rPr>
        <u/>
        <sz val="8"/>
        <color theme="1"/>
        <rFont val="Tahoma"/>
        <family val="2"/>
      </rPr>
      <t>1605320.100</t>
    </r>
  </si>
  <si>
    <r>
      <t xml:space="preserve">T </t>
    </r>
    <r>
      <rPr>
        <u/>
        <sz val="8"/>
        <color theme="1"/>
        <rFont val="Tahoma"/>
        <family val="2"/>
      </rPr>
      <t>49340681.000</t>
    </r>
  </si>
  <si>
    <r>
      <t xml:space="preserve">T </t>
    </r>
    <r>
      <rPr>
        <u/>
        <sz val="8"/>
        <color theme="1"/>
        <rFont val="Tahoma"/>
        <family val="2"/>
      </rPr>
      <t>1874418.500</t>
    </r>
  </si>
  <si>
    <r>
      <t xml:space="preserve">T </t>
    </r>
    <r>
      <rPr>
        <u/>
        <sz val="8"/>
        <color theme="1"/>
        <rFont val="Tahoma"/>
        <family val="2"/>
      </rPr>
      <t>2062230.200</t>
    </r>
  </si>
  <si>
    <r>
      <t xml:space="preserve">TM </t>
    </r>
    <r>
      <rPr>
        <u/>
        <sz val="8"/>
        <color theme="1"/>
        <rFont val="Tahoma"/>
        <family val="2"/>
      </rPr>
      <t>505238170.000</t>
    </r>
  </si>
  <si>
    <r>
      <t xml:space="preserve">M </t>
    </r>
    <r>
      <rPr>
        <u/>
        <sz val="8"/>
        <color theme="1"/>
        <rFont val="Tahoma"/>
        <family val="2"/>
      </rPr>
      <t>44958.458</t>
    </r>
  </si>
  <si>
    <r>
      <t xml:space="preserve">T </t>
    </r>
    <r>
      <rPr>
        <u/>
        <sz val="8"/>
        <color theme="1"/>
        <rFont val="Tahoma"/>
        <family val="2"/>
      </rPr>
      <t>2902203.000</t>
    </r>
  </si>
  <si>
    <r>
      <t xml:space="preserve">T </t>
    </r>
    <r>
      <rPr>
        <u/>
        <sz val="8"/>
        <color theme="1"/>
        <rFont val="Tahoma"/>
        <family val="2"/>
      </rPr>
      <t>2253532.700</t>
    </r>
  </si>
  <si>
    <r>
      <t xml:space="preserve">T </t>
    </r>
    <r>
      <rPr>
        <u/>
        <sz val="8"/>
        <color theme="1"/>
        <rFont val="Tahoma"/>
        <family val="2"/>
      </rPr>
      <t>3515959.400</t>
    </r>
  </si>
  <si>
    <r>
      <t xml:space="preserve">T </t>
    </r>
    <r>
      <rPr>
        <u/>
        <sz val="8"/>
        <color theme="1"/>
        <rFont val="Tahoma"/>
        <family val="2"/>
      </rPr>
      <t>1603905.400</t>
    </r>
  </si>
  <si>
    <r>
      <t xml:space="preserve">T </t>
    </r>
    <r>
      <rPr>
        <u/>
        <sz val="8"/>
        <color theme="1"/>
        <rFont val="Tahoma"/>
        <family val="2"/>
      </rPr>
      <t>48671243.000</t>
    </r>
  </si>
  <si>
    <r>
      <t xml:space="preserve">T </t>
    </r>
    <r>
      <rPr>
        <u/>
        <sz val="8"/>
        <color theme="1"/>
        <rFont val="Tahoma"/>
        <family val="2"/>
      </rPr>
      <t>1834249.400</t>
    </r>
  </si>
  <si>
    <r>
      <t xml:space="preserve">T </t>
    </r>
    <r>
      <rPr>
        <u/>
        <sz val="8"/>
        <color theme="1"/>
        <rFont val="Tahoma"/>
        <family val="2"/>
      </rPr>
      <t>2051079.400</t>
    </r>
  </si>
  <si>
    <r>
      <t xml:space="preserve">TM </t>
    </r>
    <r>
      <rPr>
        <u/>
        <sz val="8"/>
        <color theme="1"/>
        <rFont val="Tahoma"/>
        <family val="2"/>
      </rPr>
      <t>499280010.000</t>
    </r>
  </si>
  <si>
    <r>
      <t xml:space="preserve">M </t>
    </r>
    <r>
      <rPr>
        <u/>
        <sz val="8"/>
        <color theme="1"/>
        <rFont val="Tahoma"/>
        <family val="2"/>
      </rPr>
      <t>45621.898</t>
    </r>
  </si>
  <si>
    <r>
      <t xml:space="preserve">T </t>
    </r>
    <r>
      <rPr>
        <u/>
        <sz val="8"/>
        <color theme="1"/>
        <rFont val="Tahoma"/>
        <family val="2"/>
      </rPr>
      <t>2904943.700</t>
    </r>
  </si>
  <si>
    <r>
      <t xml:space="preserve">T </t>
    </r>
    <r>
      <rPr>
        <u/>
        <sz val="8"/>
        <color theme="1"/>
        <rFont val="Tahoma"/>
        <family val="2"/>
      </rPr>
      <t>2230650.900</t>
    </r>
  </si>
  <si>
    <r>
      <t xml:space="preserve">T </t>
    </r>
    <r>
      <rPr>
        <u/>
        <sz val="8"/>
        <color theme="1"/>
        <rFont val="Tahoma"/>
        <family val="2"/>
      </rPr>
      <t>3508405.400</t>
    </r>
  </si>
  <si>
    <r>
      <t xml:space="preserve">T </t>
    </r>
    <r>
      <rPr>
        <u/>
        <sz val="8"/>
        <color theme="1"/>
        <rFont val="Tahoma"/>
        <family val="2"/>
      </rPr>
      <t>1616164.500</t>
    </r>
  </si>
  <si>
    <r>
      <t xml:space="preserve">T </t>
    </r>
    <r>
      <rPr>
        <u/>
        <sz val="8"/>
        <color theme="1"/>
        <rFont val="Tahoma"/>
        <family val="2"/>
      </rPr>
      <t>48838180.000</t>
    </r>
  </si>
  <si>
    <r>
      <t xml:space="preserve">T </t>
    </r>
    <r>
      <rPr>
        <u/>
        <sz val="8"/>
        <color theme="1"/>
        <rFont val="Tahoma"/>
        <family val="2"/>
      </rPr>
      <t>1822052.300</t>
    </r>
  </si>
  <si>
    <r>
      <t xml:space="preserve">T </t>
    </r>
    <r>
      <rPr>
        <u/>
        <sz val="8"/>
        <color theme="1"/>
        <rFont val="Tahoma"/>
        <family val="2"/>
      </rPr>
      <t>2049421.100</t>
    </r>
  </si>
  <si>
    <r>
      <t xml:space="preserve">TM </t>
    </r>
    <r>
      <rPr>
        <u/>
        <sz val="8"/>
        <color theme="1"/>
        <rFont val="Tahoma"/>
        <family val="2"/>
      </rPr>
      <t>500655310.000</t>
    </r>
  </si>
  <si>
    <r>
      <t xml:space="preserve">M </t>
    </r>
    <r>
      <rPr>
        <u/>
        <sz val="8"/>
        <color theme="1"/>
        <rFont val="Tahoma"/>
        <family val="2"/>
      </rPr>
      <t>45724.122</t>
    </r>
  </si>
  <si>
    <r>
      <t xml:space="preserve">T </t>
    </r>
    <r>
      <rPr>
        <u/>
        <sz val="8"/>
        <color theme="1"/>
        <rFont val="Tahoma"/>
        <family val="2"/>
      </rPr>
      <t>2907183.800</t>
    </r>
  </si>
  <si>
    <r>
      <t xml:space="preserve">T </t>
    </r>
    <r>
      <rPr>
        <u/>
        <sz val="8"/>
        <color theme="1"/>
        <rFont val="Tahoma"/>
        <family val="2"/>
      </rPr>
      <t>2235344.100</t>
    </r>
  </si>
  <si>
    <r>
      <t xml:space="preserve">T </t>
    </r>
    <r>
      <rPr>
        <u/>
        <sz val="8"/>
        <color theme="1"/>
        <rFont val="Tahoma"/>
        <family val="2"/>
      </rPr>
      <t>3476748.700</t>
    </r>
  </si>
  <si>
    <r>
      <t xml:space="preserve">T </t>
    </r>
    <r>
      <rPr>
        <u/>
        <sz val="8"/>
        <color rgb="FF0000FF"/>
        <rFont val="Tahoma"/>
        <family val="2"/>
      </rPr>
      <t>1608463.300</t>
    </r>
  </si>
  <si>
    <r>
      <t xml:space="preserve">T </t>
    </r>
    <r>
      <rPr>
        <u/>
        <sz val="8"/>
        <color rgb="FF0000FF"/>
        <rFont val="Tahoma"/>
        <family val="2"/>
      </rPr>
      <t>48950035.000</t>
    </r>
  </si>
  <si>
    <r>
      <t xml:space="preserve">T </t>
    </r>
    <r>
      <rPr>
        <u/>
        <sz val="8"/>
        <color rgb="FF0000FF"/>
        <rFont val="Tahoma"/>
        <family val="2"/>
      </rPr>
      <t>1843573.400</t>
    </r>
  </si>
  <si>
    <r>
      <t xml:space="preserve">T </t>
    </r>
    <r>
      <rPr>
        <u/>
        <sz val="8"/>
        <color rgb="FF0000FF"/>
        <rFont val="Tahoma"/>
        <family val="2"/>
      </rPr>
      <t>2054243.500</t>
    </r>
  </si>
  <si>
    <r>
      <t xml:space="preserve">TM </t>
    </r>
    <r>
      <rPr>
        <u/>
        <sz val="8"/>
        <color rgb="FF0000FF"/>
        <rFont val="Tahoma"/>
        <family val="2"/>
      </rPr>
      <t>501724500.000</t>
    </r>
  </si>
  <si>
    <r>
      <t xml:space="preserve">M </t>
    </r>
    <r>
      <rPr>
        <u/>
        <sz val="8"/>
        <color rgb="FF0000FF"/>
        <rFont val="Tahoma"/>
        <family val="2"/>
      </rPr>
      <t>45434.826</t>
    </r>
  </si>
  <si>
    <r>
      <t xml:space="preserve">T </t>
    </r>
    <r>
      <rPr>
        <u/>
        <sz val="8"/>
        <color rgb="FF0000FF"/>
        <rFont val="Tahoma"/>
        <family val="2"/>
      </rPr>
      <t>2904776.800</t>
    </r>
  </si>
  <si>
    <r>
      <t xml:space="preserve">T </t>
    </r>
    <r>
      <rPr>
        <u/>
        <sz val="8"/>
        <color rgb="FF0000FF"/>
        <rFont val="Tahoma"/>
        <family val="2"/>
      </rPr>
      <t>2239842.500</t>
    </r>
  </si>
  <si>
    <r>
      <t xml:space="preserve">T </t>
    </r>
    <r>
      <rPr>
        <u/>
        <sz val="8"/>
        <color rgb="FF0000FF"/>
        <rFont val="Tahoma"/>
        <family val="2"/>
      </rPr>
      <t>3500371.200</t>
    </r>
  </si>
  <si>
    <r>
      <t xml:space="preserve">T </t>
    </r>
    <r>
      <rPr>
        <u/>
        <sz val="8"/>
        <color rgb="FF0000FF"/>
        <rFont val="Tahoma"/>
        <family val="2"/>
      </rPr>
      <t>6706.831</t>
    </r>
  </si>
  <si>
    <r>
      <t xml:space="preserve">T </t>
    </r>
    <r>
      <rPr>
        <u/>
        <sz val="8"/>
        <color rgb="FF0000FF"/>
        <rFont val="Tahoma"/>
        <family val="2"/>
      </rPr>
      <t>348454.170</t>
    </r>
  </si>
  <si>
    <r>
      <t xml:space="preserve">T </t>
    </r>
    <r>
      <rPr>
        <u/>
        <sz val="8"/>
        <color rgb="FF0000FF"/>
        <rFont val="Tahoma"/>
        <family val="2"/>
      </rPr>
      <t>27399.940</t>
    </r>
  </si>
  <si>
    <r>
      <t xml:space="preserve">T </t>
    </r>
    <r>
      <rPr>
        <u/>
        <sz val="8"/>
        <color rgb="FF0000FF"/>
        <rFont val="Tahoma"/>
        <family val="2"/>
      </rPr>
      <t>6966.140</t>
    </r>
  </si>
  <si>
    <r>
      <t xml:space="preserve">TM </t>
    </r>
    <r>
      <rPr>
        <u/>
        <sz val="8"/>
        <color rgb="FF0000FF"/>
        <rFont val="Tahoma"/>
        <family val="2"/>
      </rPr>
      <t>3119656.700</t>
    </r>
  </si>
  <si>
    <r>
      <t xml:space="preserve">M </t>
    </r>
    <r>
      <rPr>
        <u/>
        <sz val="8"/>
        <color rgb="FF0000FF"/>
        <rFont val="Tahoma"/>
        <family val="2"/>
      </rPr>
      <t>415.701</t>
    </r>
  </si>
  <si>
    <r>
      <t xml:space="preserve">T </t>
    </r>
    <r>
      <rPr>
        <u/>
        <sz val="8"/>
        <color rgb="FF0000FF"/>
        <rFont val="Tahoma"/>
        <family val="2"/>
      </rPr>
      <t>2494.579</t>
    </r>
  </si>
  <si>
    <r>
      <t xml:space="preserve">T </t>
    </r>
    <r>
      <rPr>
        <u/>
        <sz val="8"/>
        <color rgb="FF0000FF"/>
        <rFont val="Tahoma"/>
        <family val="2"/>
      </rPr>
      <t>12086.014</t>
    </r>
  </si>
  <si>
    <r>
      <t xml:space="preserve">T </t>
    </r>
    <r>
      <rPr>
        <u/>
        <sz val="8"/>
        <color rgb="FF0000FF"/>
        <rFont val="Tahoma"/>
        <family val="2"/>
      </rPr>
      <t>20803.398</t>
    </r>
  </si>
  <si>
    <r>
      <t xml:space="preserve">T </t>
    </r>
    <r>
      <rPr>
        <u/>
        <sz val="8"/>
        <color rgb="FF0000FF"/>
        <rFont val="Tahoma"/>
        <family val="2"/>
      </rPr>
      <t>0.712</t>
    </r>
  </si>
  <si>
    <r>
      <t xml:space="preserve">T </t>
    </r>
    <r>
      <rPr>
        <u/>
        <sz val="8"/>
        <color rgb="FF0000FF"/>
        <rFont val="Tahoma"/>
        <family val="2"/>
      </rPr>
      <t>1.486</t>
    </r>
  </si>
  <si>
    <r>
      <t xml:space="preserve">TM </t>
    </r>
    <r>
      <rPr>
        <u/>
        <sz val="8"/>
        <color rgb="FF0000FF"/>
        <rFont val="Tahoma"/>
        <family val="2"/>
      </rPr>
      <t>0.622</t>
    </r>
  </si>
  <si>
    <r>
      <t xml:space="preserve">T </t>
    </r>
    <r>
      <rPr>
        <u/>
        <sz val="8"/>
        <color theme="1"/>
        <rFont val="Tahoma"/>
        <family val="2"/>
      </rPr>
      <t>3704056.500</t>
    </r>
  </si>
  <si>
    <r>
      <t xml:space="preserve">T </t>
    </r>
    <r>
      <rPr>
        <u/>
        <sz val="8"/>
        <color theme="1"/>
        <rFont val="Tahoma"/>
        <family val="2"/>
      </rPr>
      <t>6822368.700</t>
    </r>
  </si>
  <si>
    <r>
      <t xml:space="preserve">T </t>
    </r>
    <r>
      <rPr>
        <u/>
        <sz val="8"/>
        <color theme="1"/>
        <rFont val="Tahoma"/>
        <family val="2"/>
      </rPr>
      <t>3646719.200</t>
    </r>
  </si>
  <si>
    <r>
      <t xml:space="preserve">T </t>
    </r>
    <r>
      <rPr>
        <u/>
        <sz val="8"/>
        <color theme="1"/>
        <rFont val="Tahoma"/>
        <family val="2"/>
      </rPr>
      <t>6792148.300</t>
    </r>
  </si>
  <si>
    <r>
      <t xml:space="preserve">T </t>
    </r>
    <r>
      <rPr>
        <u/>
        <sz val="8"/>
        <color theme="1"/>
        <rFont val="Tahoma"/>
        <family val="2"/>
      </rPr>
      <t>3644331.700</t>
    </r>
  </si>
  <si>
    <r>
      <t xml:space="preserve">T </t>
    </r>
    <r>
      <rPr>
        <u/>
        <sz val="8"/>
        <color theme="1"/>
        <rFont val="Tahoma"/>
        <family val="2"/>
      </rPr>
      <t>6824154.300</t>
    </r>
  </si>
  <si>
    <r>
      <t xml:space="preserve">T </t>
    </r>
    <r>
      <rPr>
        <u/>
        <sz val="8"/>
        <color rgb="FF0000FF"/>
        <rFont val="Tahoma"/>
        <family val="2"/>
      </rPr>
      <t>3665035.800</t>
    </r>
  </si>
  <si>
    <r>
      <t xml:space="preserve">T </t>
    </r>
    <r>
      <rPr>
        <u/>
        <sz val="8"/>
        <color rgb="FF0000FF"/>
        <rFont val="Tahoma"/>
        <family val="2"/>
      </rPr>
      <t>6812890.400</t>
    </r>
  </si>
  <si>
    <r>
      <t xml:space="preserve">T </t>
    </r>
    <r>
      <rPr>
        <u/>
        <sz val="8"/>
        <color rgb="FF0000FF"/>
        <rFont val="Tahoma"/>
        <family val="2"/>
      </rPr>
      <t>33813.973</t>
    </r>
  </si>
  <si>
    <r>
      <t xml:space="preserve">T </t>
    </r>
    <r>
      <rPr>
        <u/>
        <sz val="8"/>
        <color rgb="FF0000FF"/>
        <rFont val="Tahoma"/>
        <family val="2"/>
      </rPr>
      <t>17985.369</t>
    </r>
  </si>
  <si>
    <r>
      <t xml:space="preserve">T </t>
    </r>
    <r>
      <rPr>
        <u/>
        <sz val="8"/>
        <color theme="1"/>
        <rFont val="Tahoma"/>
        <family val="2"/>
      </rPr>
      <t>8753490.200</t>
    </r>
  </si>
  <si>
    <r>
      <t xml:space="preserve">T </t>
    </r>
    <r>
      <rPr>
        <u/>
        <sz val="8"/>
        <color theme="1"/>
        <rFont val="Tahoma"/>
        <family val="2"/>
      </rPr>
      <t>8740036.000</t>
    </r>
  </si>
  <si>
    <r>
      <t xml:space="preserve">T </t>
    </r>
    <r>
      <rPr>
        <u/>
        <sz val="8"/>
        <color theme="1"/>
        <rFont val="Tahoma"/>
        <family val="2"/>
      </rPr>
      <t>8719745.900</t>
    </r>
  </si>
  <si>
    <r>
      <t xml:space="preserve">T </t>
    </r>
    <r>
      <rPr>
        <u/>
        <sz val="8"/>
        <color rgb="FF0000FF"/>
        <rFont val="Tahoma"/>
        <family val="2"/>
      </rPr>
      <t>8737757.400</t>
    </r>
  </si>
  <si>
    <r>
      <t xml:space="preserve">T </t>
    </r>
    <r>
      <rPr>
        <u/>
        <sz val="8"/>
        <color rgb="FF0000FF"/>
        <rFont val="Tahoma"/>
        <family val="2"/>
      </rPr>
      <t>16987.134</t>
    </r>
  </si>
  <si>
    <r>
      <t xml:space="preserve">T </t>
    </r>
    <r>
      <rPr>
        <u/>
        <sz val="8"/>
        <color theme="1"/>
        <rFont val="Tahoma"/>
        <family val="2"/>
      </rPr>
      <t>9006544.700</t>
    </r>
  </si>
  <si>
    <r>
      <t xml:space="preserve">T </t>
    </r>
    <r>
      <rPr>
        <u/>
        <sz val="8"/>
        <color theme="1"/>
        <rFont val="Tahoma"/>
        <family val="2"/>
      </rPr>
      <t>9022203.400</t>
    </r>
  </si>
  <si>
    <r>
      <t xml:space="preserve">T </t>
    </r>
    <r>
      <rPr>
        <u/>
        <sz val="8"/>
        <color theme="1"/>
        <rFont val="Tahoma"/>
        <family val="2"/>
      </rPr>
      <t>9037419.300</t>
    </r>
  </si>
  <si>
    <r>
      <t xml:space="preserve">T </t>
    </r>
    <r>
      <rPr>
        <u/>
        <sz val="8"/>
        <color rgb="FF0000FF"/>
        <rFont val="Tahoma"/>
        <family val="2"/>
      </rPr>
      <t>9022055.800</t>
    </r>
  </si>
  <si>
    <r>
      <t xml:space="preserve">T </t>
    </r>
    <r>
      <rPr>
        <u/>
        <sz val="8"/>
        <color rgb="FF0000FF"/>
        <rFont val="Tahoma"/>
        <family val="2"/>
      </rPr>
      <t>15437.822</t>
    </r>
  </si>
  <si>
    <r>
      <t xml:space="preserve">T </t>
    </r>
    <r>
      <rPr>
        <u/>
        <sz val="8"/>
        <color theme="1"/>
        <rFont val="Tahoma"/>
        <family val="2"/>
      </rPr>
      <t>7434470.500</t>
    </r>
  </si>
  <si>
    <r>
      <t xml:space="preserve">T </t>
    </r>
    <r>
      <rPr>
        <u/>
        <sz val="8"/>
        <color theme="1"/>
        <rFont val="Tahoma"/>
        <family val="2"/>
      </rPr>
      <t>59934371.000</t>
    </r>
  </si>
  <si>
    <r>
      <t xml:space="preserve">T </t>
    </r>
    <r>
      <rPr>
        <u/>
        <sz val="8"/>
        <color theme="1"/>
        <rFont val="Tahoma"/>
        <family val="2"/>
      </rPr>
      <t>1731577.800</t>
    </r>
  </si>
  <si>
    <r>
      <t xml:space="preserve">T </t>
    </r>
    <r>
      <rPr>
        <u/>
        <sz val="8"/>
        <color theme="1"/>
        <rFont val="Tahoma"/>
        <family val="2"/>
      </rPr>
      <t>1490320.000</t>
    </r>
  </si>
  <si>
    <r>
      <t xml:space="preserve">TM </t>
    </r>
    <r>
      <rPr>
        <u/>
        <sz val="8"/>
        <color theme="1"/>
        <rFont val="Tahoma"/>
        <family val="2"/>
      </rPr>
      <t>574289060.000</t>
    </r>
  </si>
  <si>
    <r>
      <t xml:space="preserve">M </t>
    </r>
    <r>
      <rPr>
        <u/>
        <sz val="8"/>
        <color theme="1"/>
        <rFont val="Tahoma"/>
        <family val="2"/>
      </rPr>
      <t>30856.835</t>
    </r>
  </si>
  <si>
    <r>
      <t xml:space="preserve">T </t>
    </r>
    <r>
      <rPr>
        <u/>
        <sz val="8"/>
        <color theme="1"/>
        <rFont val="Tahoma"/>
        <family val="2"/>
      </rPr>
      <t>2973374.500</t>
    </r>
  </si>
  <si>
    <r>
      <t xml:space="preserve">T </t>
    </r>
    <r>
      <rPr>
        <u/>
        <sz val="8"/>
        <color theme="1"/>
        <rFont val="Tahoma"/>
        <family val="2"/>
      </rPr>
      <t>7454914.900</t>
    </r>
  </si>
  <si>
    <r>
      <t xml:space="preserve">T </t>
    </r>
    <r>
      <rPr>
        <u/>
        <sz val="8"/>
        <color theme="1"/>
        <rFont val="Tahoma"/>
        <family val="2"/>
      </rPr>
      <t>60162420.000</t>
    </r>
  </si>
  <si>
    <r>
      <t xml:space="preserve">T </t>
    </r>
    <r>
      <rPr>
        <u/>
        <sz val="8"/>
        <color theme="1"/>
        <rFont val="Tahoma"/>
        <family val="2"/>
      </rPr>
      <t>1734725.600</t>
    </r>
  </si>
  <si>
    <r>
      <t xml:space="preserve">T </t>
    </r>
    <r>
      <rPr>
        <u/>
        <sz val="8"/>
        <color theme="1"/>
        <rFont val="Tahoma"/>
        <family val="2"/>
      </rPr>
      <t>1498742.500</t>
    </r>
  </si>
  <si>
    <r>
      <t xml:space="preserve">TM </t>
    </r>
    <r>
      <rPr>
        <u/>
        <sz val="8"/>
        <color theme="1"/>
        <rFont val="Tahoma"/>
        <family val="2"/>
      </rPr>
      <t>576582580.000</t>
    </r>
  </si>
  <si>
    <r>
      <t xml:space="preserve">M </t>
    </r>
    <r>
      <rPr>
        <u/>
        <sz val="8"/>
        <color theme="1"/>
        <rFont val="Tahoma"/>
        <family val="2"/>
      </rPr>
      <t>31330.541</t>
    </r>
  </si>
  <si>
    <r>
      <t xml:space="preserve">T </t>
    </r>
    <r>
      <rPr>
        <u/>
        <sz val="8"/>
        <color theme="1"/>
        <rFont val="Tahoma"/>
        <family val="2"/>
      </rPr>
      <t>2982457.100</t>
    </r>
  </si>
  <si>
    <r>
      <t xml:space="preserve">T </t>
    </r>
    <r>
      <rPr>
        <u/>
        <sz val="8"/>
        <color theme="1"/>
        <rFont val="Tahoma"/>
        <family val="2"/>
      </rPr>
      <t>7425578.000</t>
    </r>
  </si>
  <si>
    <r>
      <t xml:space="preserve">T </t>
    </r>
    <r>
      <rPr>
        <u/>
        <sz val="8"/>
        <color theme="1"/>
        <rFont val="Tahoma"/>
        <family val="2"/>
      </rPr>
      <t>59842475.000</t>
    </r>
  </si>
  <si>
    <r>
      <t xml:space="preserve">T </t>
    </r>
    <r>
      <rPr>
        <u/>
        <sz val="8"/>
        <color theme="1"/>
        <rFont val="Tahoma"/>
        <family val="2"/>
      </rPr>
      <t>1746642.000</t>
    </r>
  </si>
  <si>
    <r>
      <t xml:space="preserve">T </t>
    </r>
    <r>
      <rPr>
        <u/>
        <sz val="8"/>
        <color theme="1"/>
        <rFont val="Tahoma"/>
        <family val="2"/>
      </rPr>
      <t>1491704.900</t>
    </r>
  </si>
  <si>
    <r>
      <t xml:space="preserve">TM </t>
    </r>
    <r>
      <rPr>
        <u/>
        <sz val="8"/>
        <color theme="1"/>
        <rFont val="Tahoma"/>
        <family val="2"/>
      </rPr>
      <t>577282000.000</t>
    </r>
  </si>
  <si>
    <r>
      <t xml:space="preserve">M </t>
    </r>
    <r>
      <rPr>
        <u/>
        <sz val="8"/>
        <color theme="1"/>
        <rFont val="Tahoma"/>
        <family val="2"/>
      </rPr>
      <t>31815.275</t>
    </r>
  </si>
  <si>
    <r>
      <t xml:space="preserve">T </t>
    </r>
    <r>
      <rPr>
        <u/>
        <sz val="8"/>
        <color theme="1"/>
        <rFont val="Tahoma"/>
        <family val="2"/>
      </rPr>
      <t>2984581.300</t>
    </r>
  </si>
  <si>
    <r>
      <t xml:space="preserve">T </t>
    </r>
    <r>
      <rPr>
        <u/>
        <sz val="8"/>
        <color rgb="FF0000FF"/>
        <rFont val="Tahoma"/>
        <family val="2"/>
      </rPr>
      <t>7438321.100</t>
    </r>
  </si>
  <si>
    <r>
      <t xml:space="preserve">T </t>
    </r>
    <r>
      <rPr>
        <u/>
        <sz val="8"/>
        <color rgb="FF0000FF"/>
        <rFont val="Tahoma"/>
        <family val="2"/>
      </rPr>
      <t>59979755.000</t>
    </r>
  </si>
  <si>
    <r>
      <t xml:space="preserve">T </t>
    </r>
    <r>
      <rPr>
        <u/>
        <sz val="8"/>
        <color rgb="FF0000FF"/>
        <rFont val="Tahoma"/>
        <family val="2"/>
      </rPr>
      <t>1737648.500</t>
    </r>
  </si>
  <si>
    <r>
      <t xml:space="preserve">T </t>
    </r>
    <r>
      <rPr>
        <u/>
        <sz val="8"/>
        <color rgb="FF0000FF"/>
        <rFont val="Tahoma"/>
        <family val="2"/>
      </rPr>
      <t>1493589.100</t>
    </r>
  </si>
  <si>
    <r>
      <t xml:space="preserve">TM </t>
    </r>
    <r>
      <rPr>
        <u/>
        <sz val="8"/>
        <color rgb="FF0000FF"/>
        <rFont val="Tahoma"/>
        <family val="2"/>
      </rPr>
      <t>576051220.000</t>
    </r>
  </si>
  <si>
    <r>
      <t xml:space="preserve">M </t>
    </r>
    <r>
      <rPr>
        <u/>
        <sz val="8"/>
        <color rgb="FF0000FF"/>
        <rFont val="Tahoma"/>
        <family val="2"/>
      </rPr>
      <t>31334.217</t>
    </r>
  </si>
  <si>
    <r>
      <t xml:space="preserve">T </t>
    </r>
    <r>
      <rPr>
        <u/>
        <sz val="8"/>
        <color rgb="FF0000FF"/>
        <rFont val="Tahoma"/>
        <family val="2"/>
      </rPr>
      <t>2980137.600</t>
    </r>
  </si>
  <si>
    <r>
      <t xml:space="preserve">T </t>
    </r>
    <r>
      <rPr>
        <u/>
        <sz val="8"/>
        <color rgb="FF0000FF"/>
        <rFont val="Tahoma"/>
        <family val="2"/>
      </rPr>
      <t>15042.704</t>
    </r>
  </si>
  <si>
    <r>
      <t xml:space="preserve">T </t>
    </r>
    <r>
      <rPr>
        <u/>
        <sz val="8"/>
        <color rgb="FF0000FF"/>
        <rFont val="Tahoma"/>
        <family val="2"/>
      </rPr>
      <t>164729.810</t>
    </r>
  </si>
  <si>
    <r>
      <t xml:space="preserve">T </t>
    </r>
    <r>
      <rPr>
        <u/>
        <sz val="8"/>
        <color rgb="FF0000FF"/>
        <rFont val="Tahoma"/>
        <family val="2"/>
      </rPr>
      <t>7946.033</t>
    </r>
  </si>
  <si>
    <r>
      <t xml:space="preserve">T </t>
    </r>
    <r>
      <rPr>
        <u/>
        <sz val="8"/>
        <color rgb="FF0000FF"/>
        <rFont val="Tahoma"/>
        <family val="2"/>
      </rPr>
      <t>4516.343</t>
    </r>
  </si>
  <si>
    <r>
      <t xml:space="preserve">TM </t>
    </r>
    <r>
      <rPr>
        <u/>
        <sz val="8"/>
        <color rgb="FF0000FF"/>
        <rFont val="Tahoma"/>
        <family val="2"/>
      </rPr>
      <t>1565626.600</t>
    </r>
  </si>
  <si>
    <r>
      <t xml:space="preserve">M </t>
    </r>
    <r>
      <rPr>
        <u/>
        <sz val="8"/>
        <color rgb="FF0000FF"/>
        <rFont val="Tahoma"/>
        <family val="2"/>
      </rPr>
      <t>479.231</t>
    </r>
  </si>
  <si>
    <r>
      <t xml:space="preserve">T </t>
    </r>
    <r>
      <rPr>
        <u/>
        <sz val="8"/>
        <color rgb="FF0000FF"/>
        <rFont val="Tahoma"/>
        <family val="2"/>
      </rPr>
      <t>5952.551</t>
    </r>
  </si>
  <si>
    <r>
      <t xml:space="preserve">T </t>
    </r>
    <r>
      <rPr>
        <u/>
        <sz val="8"/>
        <color rgb="FF0000FF"/>
        <rFont val="Tahoma"/>
        <family val="2"/>
      </rPr>
      <t>0.202</t>
    </r>
  </si>
  <si>
    <r>
      <t xml:space="preserve">T </t>
    </r>
    <r>
      <rPr>
        <u/>
        <sz val="8"/>
        <color rgb="FF0000FF"/>
        <rFont val="Tahoma"/>
        <family val="2"/>
      </rPr>
      <t>0.457</t>
    </r>
  </si>
  <si>
    <r>
      <t xml:space="preserve">TM </t>
    </r>
    <r>
      <rPr>
        <u/>
        <sz val="8"/>
        <color rgb="FF0000FF"/>
        <rFont val="Tahoma"/>
        <family val="2"/>
      </rPr>
      <t>0.272</t>
    </r>
  </si>
  <si>
    <r>
      <t xml:space="preserve">M </t>
    </r>
    <r>
      <rPr>
        <u/>
        <sz val="8"/>
        <color rgb="FF0000FF"/>
        <rFont val="Tahoma"/>
        <family val="2"/>
      </rPr>
      <t>1.529</t>
    </r>
  </si>
  <si>
    <r>
      <t xml:space="preserve">TM </t>
    </r>
    <r>
      <rPr>
        <u/>
        <sz val="8"/>
        <color theme="1"/>
        <rFont val="Tahoma"/>
        <family val="2"/>
      </rPr>
      <t>11778787.000</t>
    </r>
  </si>
  <si>
    <r>
      <t xml:space="preserve">T </t>
    </r>
    <r>
      <rPr>
        <u/>
        <sz val="8"/>
        <color theme="1"/>
        <rFont val="Tahoma"/>
        <family val="2"/>
      </rPr>
      <t>6949642.700</t>
    </r>
  </si>
  <si>
    <r>
      <t xml:space="preserve">TM </t>
    </r>
    <r>
      <rPr>
        <u/>
        <sz val="8"/>
        <color theme="1"/>
        <rFont val="Tahoma"/>
        <family val="2"/>
      </rPr>
      <t>11710772.000</t>
    </r>
  </si>
  <si>
    <r>
      <t xml:space="preserve">T </t>
    </r>
    <r>
      <rPr>
        <u/>
        <sz val="8"/>
        <color theme="1"/>
        <rFont val="Tahoma"/>
        <family val="2"/>
      </rPr>
      <t>6929793.400</t>
    </r>
  </si>
  <si>
    <r>
      <t xml:space="preserve">TM </t>
    </r>
    <r>
      <rPr>
        <u/>
        <sz val="8"/>
        <color theme="1"/>
        <rFont val="Tahoma"/>
        <family val="2"/>
      </rPr>
      <t>11781402.000</t>
    </r>
  </si>
  <si>
    <r>
      <t xml:space="preserve">T </t>
    </r>
    <r>
      <rPr>
        <u/>
        <sz val="8"/>
        <color theme="1"/>
        <rFont val="Tahoma"/>
        <family val="2"/>
      </rPr>
      <t>6963270.700</t>
    </r>
  </si>
  <si>
    <r>
      <t xml:space="preserve">TM </t>
    </r>
    <r>
      <rPr>
        <u/>
        <sz val="8"/>
        <color rgb="FF0000FF"/>
        <rFont val="Tahoma"/>
        <family val="2"/>
      </rPr>
      <t>11756987.000</t>
    </r>
  </si>
  <si>
    <r>
      <t xml:space="preserve">T </t>
    </r>
    <r>
      <rPr>
        <u/>
        <sz val="8"/>
        <color rgb="FF0000FF"/>
        <rFont val="Tahoma"/>
        <family val="2"/>
      </rPr>
      <t>6947568.900</t>
    </r>
  </si>
  <si>
    <r>
      <t xml:space="preserve">TM </t>
    </r>
    <r>
      <rPr>
        <u/>
        <sz val="8"/>
        <color rgb="FF0000FF"/>
        <rFont val="Tahoma"/>
        <family val="2"/>
      </rPr>
      <t>40044.698</t>
    </r>
  </si>
  <si>
    <r>
      <t xml:space="preserve">T </t>
    </r>
    <r>
      <rPr>
        <u/>
        <sz val="8"/>
        <color rgb="FF0000FF"/>
        <rFont val="Tahoma"/>
        <family val="2"/>
      </rPr>
      <t>16834.750</t>
    </r>
  </si>
  <si>
    <r>
      <t xml:space="preserve">TM </t>
    </r>
    <r>
      <rPr>
        <u/>
        <sz val="8"/>
        <color rgb="FF0000FF"/>
        <rFont val="Tahoma"/>
        <family val="2"/>
      </rPr>
      <t>0.341</t>
    </r>
  </si>
  <si>
    <r>
      <t xml:space="preserve">T </t>
    </r>
    <r>
      <rPr>
        <u/>
        <sz val="8"/>
        <color theme="1"/>
        <rFont val="Tahoma"/>
        <family val="2"/>
      </rPr>
      <t>8872637.800</t>
    </r>
  </si>
  <si>
    <r>
      <t xml:space="preserve">T </t>
    </r>
    <r>
      <rPr>
        <u/>
        <sz val="8"/>
        <color theme="1"/>
        <rFont val="Tahoma"/>
        <family val="2"/>
      </rPr>
      <t>8889739.400</t>
    </r>
  </si>
  <si>
    <r>
      <t xml:space="preserve">T </t>
    </r>
    <r>
      <rPr>
        <u/>
        <sz val="8"/>
        <color theme="1"/>
        <rFont val="Tahoma"/>
        <family val="2"/>
      </rPr>
      <t>8835028.700</t>
    </r>
  </si>
  <si>
    <r>
      <t xml:space="preserve">T </t>
    </r>
    <r>
      <rPr>
        <u/>
        <sz val="8"/>
        <color rgb="FF0000FF"/>
        <rFont val="Tahoma"/>
        <family val="2"/>
      </rPr>
      <t>8865801.900</t>
    </r>
  </si>
  <si>
    <r>
      <t xml:space="preserve">T </t>
    </r>
    <r>
      <rPr>
        <u/>
        <sz val="8"/>
        <color rgb="FF0000FF"/>
        <rFont val="Tahoma"/>
        <family val="2"/>
      </rPr>
      <t>27988.556</t>
    </r>
  </si>
  <si>
    <r>
      <t xml:space="preserve">T </t>
    </r>
    <r>
      <rPr>
        <u/>
        <sz val="8"/>
        <color theme="1"/>
        <rFont val="Tahoma"/>
        <family val="2"/>
      </rPr>
      <t>9082716.800</t>
    </r>
  </si>
  <si>
    <r>
      <t xml:space="preserve">T </t>
    </r>
    <r>
      <rPr>
        <u/>
        <sz val="8"/>
        <color theme="1"/>
        <rFont val="Tahoma"/>
        <family val="2"/>
      </rPr>
      <t>9167483.600</t>
    </r>
  </si>
  <si>
    <r>
      <t xml:space="preserve">T </t>
    </r>
    <r>
      <rPr>
        <u/>
        <sz val="8"/>
        <color theme="1"/>
        <rFont val="Tahoma"/>
        <family val="2"/>
      </rPr>
      <t>9135594.600</t>
    </r>
  </si>
  <si>
    <r>
      <t xml:space="preserve">T </t>
    </r>
    <r>
      <rPr>
        <u/>
        <sz val="8"/>
        <color rgb="FF0000FF"/>
        <rFont val="Tahoma"/>
        <family val="2"/>
      </rPr>
      <t>9128598.300</t>
    </r>
  </si>
  <si>
    <r>
      <t xml:space="preserve">T </t>
    </r>
    <r>
      <rPr>
        <u/>
        <sz val="8"/>
        <color rgb="FF0000FF"/>
        <rFont val="Tahoma"/>
        <family val="2"/>
      </rPr>
      <t>42814.283</t>
    </r>
  </si>
  <si>
    <r>
      <t xml:space="preserve">T </t>
    </r>
    <r>
      <rPr>
        <u/>
        <sz val="8"/>
        <color theme="1"/>
        <rFont val="Tahoma"/>
        <family val="2"/>
      </rPr>
      <t>4122550.200</t>
    </r>
  </si>
  <si>
    <r>
      <t xml:space="preserve">T </t>
    </r>
    <r>
      <rPr>
        <u/>
        <sz val="8"/>
        <color theme="1"/>
        <rFont val="Tahoma"/>
        <family val="2"/>
      </rPr>
      <t>63845064.000</t>
    </r>
  </si>
  <si>
    <r>
      <t xml:space="preserve">T </t>
    </r>
    <r>
      <rPr>
        <u/>
        <sz val="8"/>
        <color theme="1"/>
        <rFont val="Tahoma"/>
        <family val="2"/>
      </rPr>
      <t>3706213.000</t>
    </r>
  </si>
  <si>
    <r>
      <t xml:space="preserve">T </t>
    </r>
    <r>
      <rPr>
        <u/>
        <sz val="8"/>
        <color theme="1"/>
        <rFont val="Tahoma"/>
        <family val="2"/>
      </rPr>
      <t>2542568.600</t>
    </r>
  </si>
  <si>
    <r>
      <t xml:space="preserve">TM </t>
    </r>
    <r>
      <rPr>
        <u/>
        <sz val="8"/>
        <color theme="1"/>
        <rFont val="Tahoma"/>
        <family val="2"/>
      </rPr>
      <t>474075920.000</t>
    </r>
  </si>
  <si>
    <r>
      <t xml:space="preserve">M </t>
    </r>
    <r>
      <rPr>
        <u/>
        <sz val="8"/>
        <color theme="1"/>
        <rFont val="Tahoma"/>
        <family val="2"/>
      </rPr>
      <t>59653.282</t>
    </r>
  </si>
  <si>
    <r>
      <t xml:space="preserve">T </t>
    </r>
    <r>
      <rPr>
        <u/>
        <sz val="8"/>
        <color theme="1"/>
        <rFont val="Tahoma"/>
        <family val="2"/>
      </rPr>
      <t>3031746.100</t>
    </r>
  </si>
  <si>
    <r>
      <t xml:space="preserve">T </t>
    </r>
    <r>
      <rPr>
        <u/>
        <sz val="8"/>
        <color theme="1"/>
        <rFont val="Tahoma"/>
        <family val="2"/>
      </rPr>
      <t>3096226.800</t>
    </r>
  </si>
  <si>
    <r>
      <t xml:space="preserve">T </t>
    </r>
    <r>
      <rPr>
        <u/>
        <sz val="8"/>
        <color theme="1"/>
        <rFont val="Tahoma"/>
        <family val="2"/>
      </rPr>
      <t>2915165.800</t>
    </r>
  </si>
  <si>
    <r>
      <t xml:space="preserve">T </t>
    </r>
    <r>
      <rPr>
        <u/>
        <sz val="8"/>
        <color theme="1"/>
        <rFont val="Tahoma"/>
        <family val="2"/>
      </rPr>
      <t>4174825.700</t>
    </r>
  </si>
  <si>
    <r>
      <t xml:space="preserve">T </t>
    </r>
    <r>
      <rPr>
        <u/>
        <sz val="8"/>
        <color theme="1"/>
        <rFont val="Tahoma"/>
        <family val="2"/>
      </rPr>
      <t>64205041.000</t>
    </r>
  </si>
  <si>
    <r>
      <t xml:space="preserve">T </t>
    </r>
    <r>
      <rPr>
        <u/>
        <sz val="8"/>
        <color theme="1"/>
        <rFont val="Tahoma"/>
        <family val="2"/>
      </rPr>
      <t>3658063.800</t>
    </r>
  </si>
  <si>
    <r>
      <t xml:space="preserve">T </t>
    </r>
    <r>
      <rPr>
        <u/>
        <sz val="8"/>
        <color theme="1"/>
        <rFont val="Tahoma"/>
        <family val="2"/>
      </rPr>
      <t>2535852.000</t>
    </r>
  </si>
  <si>
    <r>
      <t xml:space="preserve">TM </t>
    </r>
    <r>
      <rPr>
        <u/>
        <sz val="8"/>
        <color theme="1"/>
        <rFont val="Tahoma"/>
        <family val="2"/>
      </rPr>
      <t>475545420.000</t>
    </r>
  </si>
  <si>
    <r>
      <t xml:space="preserve">M </t>
    </r>
    <r>
      <rPr>
        <u/>
        <sz val="8"/>
        <color theme="1"/>
        <rFont val="Tahoma"/>
        <family val="2"/>
      </rPr>
      <t>60731.390</t>
    </r>
  </si>
  <si>
    <r>
      <t xml:space="preserve">T </t>
    </r>
    <r>
      <rPr>
        <u/>
        <sz val="8"/>
        <color theme="1"/>
        <rFont val="Tahoma"/>
        <family val="2"/>
      </rPr>
      <t>3054806.600</t>
    </r>
  </si>
  <si>
    <r>
      <t xml:space="preserve">T </t>
    </r>
    <r>
      <rPr>
        <u/>
        <sz val="8"/>
        <color theme="1"/>
        <rFont val="Tahoma"/>
        <family val="2"/>
      </rPr>
      <t>3095947.600</t>
    </r>
  </si>
  <si>
    <r>
      <t xml:space="preserve">T </t>
    </r>
    <r>
      <rPr>
        <u/>
        <sz val="8"/>
        <color theme="1"/>
        <rFont val="Tahoma"/>
        <family val="2"/>
      </rPr>
      <t>2908031.100</t>
    </r>
  </si>
  <si>
    <r>
      <t xml:space="preserve">T </t>
    </r>
    <r>
      <rPr>
        <u/>
        <sz val="8"/>
        <color theme="1"/>
        <rFont val="Tahoma"/>
        <family val="2"/>
      </rPr>
      <t>4168799.900</t>
    </r>
  </si>
  <si>
    <r>
      <t xml:space="preserve">T </t>
    </r>
    <r>
      <rPr>
        <u/>
        <sz val="8"/>
        <color theme="1"/>
        <rFont val="Tahoma"/>
        <family val="2"/>
      </rPr>
      <t>63991064.000</t>
    </r>
  </si>
  <si>
    <r>
      <t xml:space="preserve">T </t>
    </r>
    <r>
      <rPr>
        <u/>
        <sz val="8"/>
        <color theme="1"/>
        <rFont val="Tahoma"/>
        <family val="2"/>
      </rPr>
      <t>3669884.600</t>
    </r>
  </si>
  <si>
    <r>
      <t xml:space="preserve">T </t>
    </r>
    <r>
      <rPr>
        <u/>
        <sz val="8"/>
        <color theme="1"/>
        <rFont val="Tahoma"/>
        <family val="2"/>
      </rPr>
      <t>2533510.100</t>
    </r>
  </si>
  <si>
    <r>
      <t xml:space="preserve">TM </t>
    </r>
    <r>
      <rPr>
        <u/>
        <sz val="8"/>
        <color theme="1"/>
        <rFont val="Tahoma"/>
        <family val="2"/>
      </rPr>
      <t>471737950.000</t>
    </r>
  </si>
  <si>
    <r>
      <t xml:space="preserve">M </t>
    </r>
    <r>
      <rPr>
        <u/>
        <sz val="8"/>
        <color theme="1"/>
        <rFont val="Tahoma"/>
        <family val="2"/>
      </rPr>
      <t>61472.559</t>
    </r>
  </si>
  <si>
    <r>
      <t xml:space="preserve">T </t>
    </r>
    <r>
      <rPr>
        <u/>
        <sz val="8"/>
        <color theme="1"/>
        <rFont val="Tahoma"/>
        <family val="2"/>
      </rPr>
      <t>3043636.500</t>
    </r>
  </si>
  <si>
    <r>
      <t xml:space="preserve">T </t>
    </r>
    <r>
      <rPr>
        <u/>
        <sz val="8"/>
        <color theme="1"/>
        <rFont val="Tahoma"/>
        <family val="2"/>
      </rPr>
      <t>3102374.000</t>
    </r>
  </si>
  <si>
    <r>
      <t xml:space="preserve">T </t>
    </r>
    <r>
      <rPr>
        <u/>
        <sz val="8"/>
        <color theme="1"/>
        <rFont val="Tahoma"/>
        <family val="2"/>
      </rPr>
      <t>2909863.800</t>
    </r>
  </si>
  <si>
    <r>
      <t xml:space="preserve">T </t>
    </r>
    <r>
      <rPr>
        <u/>
        <sz val="8"/>
        <color rgb="FF0000FF"/>
        <rFont val="Tahoma"/>
        <family val="2"/>
      </rPr>
      <t>4155391.900</t>
    </r>
  </si>
  <si>
    <r>
      <t xml:space="preserve">T </t>
    </r>
    <r>
      <rPr>
        <u/>
        <sz val="8"/>
        <color rgb="FF0000FF"/>
        <rFont val="Tahoma"/>
        <family val="2"/>
      </rPr>
      <t>64013723.000</t>
    </r>
  </si>
  <si>
    <r>
      <t xml:space="preserve">T </t>
    </r>
    <r>
      <rPr>
        <u/>
        <sz val="8"/>
        <color rgb="FF0000FF"/>
        <rFont val="Tahoma"/>
        <family val="2"/>
      </rPr>
      <t>3678053.800</t>
    </r>
  </si>
  <si>
    <r>
      <t xml:space="preserve">T </t>
    </r>
    <r>
      <rPr>
        <u/>
        <sz val="8"/>
        <color rgb="FF0000FF"/>
        <rFont val="Tahoma"/>
        <family val="2"/>
      </rPr>
      <t>2537310.200</t>
    </r>
  </si>
  <si>
    <r>
      <t xml:space="preserve">TM </t>
    </r>
    <r>
      <rPr>
        <u/>
        <sz val="8"/>
        <color rgb="FF0000FF"/>
        <rFont val="Tahoma"/>
        <family val="2"/>
      </rPr>
      <t>473786430.000</t>
    </r>
  </si>
  <si>
    <r>
      <t xml:space="preserve">M </t>
    </r>
    <r>
      <rPr>
        <u/>
        <sz val="8"/>
        <color rgb="FF0000FF"/>
        <rFont val="Tahoma"/>
        <family val="2"/>
      </rPr>
      <t>60619.077</t>
    </r>
  </si>
  <si>
    <r>
      <t xml:space="preserve">T </t>
    </r>
    <r>
      <rPr>
        <u/>
        <sz val="8"/>
        <color rgb="FF0000FF"/>
        <rFont val="Tahoma"/>
        <family val="2"/>
      </rPr>
      <t>3043396.400</t>
    </r>
  </si>
  <si>
    <r>
      <t xml:space="preserve">T </t>
    </r>
    <r>
      <rPr>
        <u/>
        <sz val="8"/>
        <color rgb="FF0000FF"/>
        <rFont val="Tahoma"/>
        <family val="2"/>
      </rPr>
      <t>3098182.800</t>
    </r>
  </si>
  <si>
    <r>
      <t xml:space="preserve">T </t>
    </r>
    <r>
      <rPr>
        <u/>
        <sz val="8"/>
        <color rgb="FF0000FF"/>
        <rFont val="Tahoma"/>
        <family val="2"/>
      </rPr>
      <t>2911020.200</t>
    </r>
  </si>
  <si>
    <r>
      <t xml:space="preserve">T </t>
    </r>
    <r>
      <rPr>
        <u/>
        <sz val="8"/>
        <color rgb="FF0000FF"/>
        <rFont val="Tahoma"/>
        <family val="2"/>
      </rPr>
      <t>28600.919</t>
    </r>
  </si>
  <si>
    <r>
      <t xml:space="preserve">T </t>
    </r>
    <r>
      <rPr>
        <u/>
        <sz val="8"/>
        <color rgb="FF0000FF"/>
        <rFont val="Tahoma"/>
        <family val="2"/>
      </rPr>
      <t>181054.790</t>
    </r>
  </si>
  <si>
    <r>
      <t xml:space="preserve">T </t>
    </r>
    <r>
      <rPr>
        <u/>
        <sz val="8"/>
        <color rgb="FF0000FF"/>
        <rFont val="Tahoma"/>
        <family val="2"/>
      </rPr>
      <t>25092.576</t>
    </r>
  </si>
  <si>
    <r>
      <t xml:space="preserve">T </t>
    </r>
    <r>
      <rPr>
        <u/>
        <sz val="8"/>
        <color rgb="FF0000FF"/>
        <rFont val="Tahoma"/>
        <family val="2"/>
      </rPr>
      <t>4702.017</t>
    </r>
  </si>
  <si>
    <r>
      <t xml:space="preserve">TM </t>
    </r>
    <r>
      <rPr>
        <u/>
        <sz val="8"/>
        <color rgb="FF0000FF"/>
        <rFont val="Tahoma"/>
        <family val="2"/>
      </rPr>
      <t>1920169.100</t>
    </r>
  </si>
  <si>
    <r>
      <t xml:space="preserve">M </t>
    </r>
    <r>
      <rPr>
        <u/>
        <sz val="8"/>
        <color rgb="FF0000FF"/>
        <rFont val="Tahoma"/>
        <family val="2"/>
      </rPr>
      <t>914.824</t>
    </r>
  </si>
  <si>
    <r>
      <t xml:space="preserve">T </t>
    </r>
    <r>
      <rPr>
        <u/>
        <sz val="8"/>
        <color rgb="FF0000FF"/>
        <rFont val="Tahoma"/>
        <family val="2"/>
      </rPr>
      <t>11532.142</t>
    </r>
  </si>
  <si>
    <r>
      <t xml:space="preserve">T </t>
    </r>
    <r>
      <rPr>
        <u/>
        <sz val="8"/>
        <color rgb="FF0000FF"/>
        <rFont val="Tahoma"/>
        <family val="2"/>
      </rPr>
      <t>3632.382</t>
    </r>
  </si>
  <si>
    <r>
      <t xml:space="preserve">T </t>
    </r>
    <r>
      <rPr>
        <u/>
        <sz val="8"/>
        <color rgb="FF0000FF"/>
        <rFont val="Tahoma"/>
        <family val="2"/>
      </rPr>
      <t>3705.292</t>
    </r>
  </si>
  <si>
    <r>
      <t xml:space="preserve">T </t>
    </r>
    <r>
      <rPr>
        <u/>
        <sz val="8"/>
        <color rgb="FF0000FF"/>
        <rFont val="Tahoma"/>
        <family val="2"/>
      </rPr>
      <t>0.688</t>
    </r>
  </si>
  <si>
    <r>
      <t xml:space="preserve">T </t>
    </r>
    <r>
      <rPr>
        <u/>
        <sz val="8"/>
        <color rgb="FF0000FF"/>
        <rFont val="Tahoma"/>
        <family val="2"/>
      </rPr>
      <t>0.682</t>
    </r>
  </si>
  <si>
    <r>
      <t xml:space="preserve">M </t>
    </r>
    <r>
      <rPr>
        <u/>
        <sz val="8"/>
        <color rgb="FF0000FF"/>
        <rFont val="Tahoma"/>
        <family val="2"/>
      </rPr>
      <t>1.509</t>
    </r>
  </si>
  <si>
    <r>
      <t xml:space="preserve">TM </t>
    </r>
    <r>
      <rPr>
        <u/>
        <sz val="8"/>
        <color theme="1"/>
        <rFont val="Tahoma"/>
        <family val="2"/>
      </rPr>
      <t>6232754.300</t>
    </r>
  </si>
  <si>
    <r>
      <t xml:space="preserve">T </t>
    </r>
    <r>
      <rPr>
        <u/>
        <sz val="8"/>
        <color theme="1"/>
        <rFont val="Tahoma"/>
        <family val="2"/>
      </rPr>
      <t>7089694.800</t>
    </r>
  </si>
  <si>
    <r>
      <t xml:space="preserve">TM </t>
    </r>
    <r>
      <rPr>
        <u/>
        <sz val="8"/>
        <color theme="1"/>
        <rFont val="Tahoma"/>
        <family val="2"/>
      </rPr>
      <t>6249349.800</t>
    </r>
  </si>
  <si>
    <r>
      <t xml:space="preserve">T </t>
    </r>
    <r>
      <rPr>
        <u/>
        <sz val="8"/>
        <color theme="1"/>
        <rFont val="Tahoma"/>
        <family val="2"/>
      </rPr>
      <t>7128686.200</t>
    </r>
  </si>
  <si>
    <r>
      <t xml:space="preserve">TM </t>
    </r>
    <r>
      <rPr>
        <u/>
        <sz val="8"/>
        <color theme="1"/>
        <rFont val="Tahoma"/>
        <family val="2"/>
      </rPr>
      <t>6207319.100</t>
    </r>
  </si>
  <si>
    <r>
      <t xml:space="preserve">T </t>
    </r>
    <r>
      <rPr>
        <u/>
        <sz val="8"/>
        <color theme="1"/>
        <rFont val="Tahoma"/>
        <family val="2"/>
      </rPr>
      <t>7056845.900</t>
    </r>
  </si>
  <si>
    <r>
      <t xml:space="preserve">TM </t>
    </r>
    <r>
      <rPr>
        <u/>
        <sz val="8"/>
        <color rgb="FF0000FF"/>
        <rFont val="Tahoma"/>
        <family val="2"/>
      </rPr>
      <t>6229807.800</t>
    </r>
  </si>
  <si>
    <r>
      <t xml:space="preserve">T </t>
    </r>
    <r>
      <rPr>
        <u/>
        <sz val="8"/>
        <color rgb="FF0000FF"/>
        <rFont val="Tahoma"/>
        <family val="2"/>
      </rPr>
      <t>7091742.300</t>
    </r>
  </si>
  <si>
    <r>
      <t xml:space="preserve">TM </t>
    </r>
    <r>
      <rPr>
        <u/>
        <sz val="8"/>
        <color rgb="FF0000FF"/>
        <rFont val="Tahoma"/>
        <family val="2"/>
      </rPr>
      <t>21169.717</t>
    </r>
  </si>
  <si>
    <r>
      <t xml:space="preserve">T </t>
    </r>
    <r>
      <rPr>
        <u/>
        <sz val="8"/>
        <color rgb="FF0000FF"/>
        <rFont val="Tahoma"/>
        <family val="2"/>
      </rPr>
      <t>35963.877</t>
    </r>
  </si>
  <si>
    <r>
      <t xml:space="preserve">TM </t>
    </r>
    <r>
      <rPr>
        <u/>
        <sz val="8"/>
        <color rgb="FF0000FF"/>
        <rFont val="Tahoma"/>
        <family val="2"/>
      </rPr>
      <t>0.340</t>
    </r>
  </si>
  <si>
    <r>
      <t xml:space="preserve">T </t>
    </r>
    <r>
      <rPr>
        <u/>
        <sz val="8"/>
        <color theme="1"/>
        <rFont val="Tahoma"/>
        <family val="2"/>
      </rPr>
      <t>9000279.800</t>
    </r>
  </si>
  <si>
    <r>
      <t xml:space="preserve">T </t>
    </r>
    <r>
      <rPr>
        <u/>
        <sz val="8"/>
        <color theme="1"/>
        <rFont val="Tahoma"/>
        <family val="2"/>
      </rPr>
      <t>9044700.400</t>
    </r>
  </si>
  <si>
    <r>
      <t xml:space="preserve">T </t>
    </r>
    <r>
      <rPr>
        <u/>
        <sz val="8"/>
        <color theme="1"/>
        <rFont val="Tahoma"/>
        <family val="2"/>
      </rPr>
      <t>9057760.100</t>
    </r>
  </si>
  <si>
    <r>
      <t xml:space="preserve">T </t>
    </r>
    <r>
      <rPr>
        <u/>
        <sz val="8"/>
        <color rgb="FF0000FF"/>
        <rFont val="Tahoma"/>
        <family val="2"/>
      </rPr>
      <t>9034246.800</t>
    </r>
  </si>
  <si>
    <r>
      <t xml:space="preserve">T </t>
    </r>
    <r>
      <rPr>
        <u/>
        <sz val="8"/>
        <color rgb="FF0000FF"/>
        <rFont val="Tahoma"/>
        <family val="2"/>
      </rPr>
      <t>30132.334</t>
    </r>
  </si>
  <si>
    <r>
      <t xml:space="preserve">T </t>
    </r>
    <r>
      <rPr>
        <u/>
        <sz val="8"/>
        <color theme="1"/>
        <rFont val="Tahoma"/>
        <family val="2"/>
      </rPr>
      <t>9138527.100</t>
    </r>
  </si>
  <si>
    <r>
      <t xml:space="preserve">T </t>
    </r>
    <r>
      <rPr>
        <u/>
        <sz val="8"/>
        <color theme="1"/>
        <rFont val="Tahoma"/>
        <family val="2"/>
      </rPr>
      <t>9169733.700</t>
    </r>
  </si>
  <si>
    <r>
      <t xml:space="preserve">T </t>
    </r>
    <r>
      <rPr>
        <u/>
        <sz val="8"/>
        <color theme="1"/>
        <rFont val="Tahoma"/>
        <family val="2"/>
      </rPr>
      <t>9194189.900</t>
    </r>
  </si>
  <si>
    <r>
      <t xml:space="preserve">T </t>
    </r>
    <r>
      <rPr>
        <u/>
        <sz val="8"/>
        <color rgb="FF0000FF"/>
        <rFont val="Tahoma"/>
        <family val="2"/>
      </rPr>
      <t>9167483.600</t>
    </r>
  </si>
  <si>
    <r>
      <t xml:space="preserve">T </t>
    </r>
    <r>
      <rPr>
        <u/>
        <sz val="8"/>
        <color rgb="FF0000FF"/>
        <rFont val="Tahoma"/>
        <family val="2"/>
      </rPr>
      <t>27899.528</t>
    </r>
  </si>
  <si>
    <r>
      <t xml:space="preserve">T </t>
    </r>
    <r>
      <rPr>
        <u/>
        <sz val="8"/>
        <color theme="1"/>
        <rFont val="Tahoma"/>
        <family val="2"/>
      </rPr>
      <t>6717738.800</t>
    </r>
  </si>
  <si>
    <r>
      <t xml:space="preserve">T </t>
    </r>
    <r>
      <rPr>
        <u/>
        <sz val="8"/>
        <color theme="1"/>
        <rFont val="Tahoma"/>
        <family val="2"/>
      </rPr>
      <t>43478372.000</t>
    </r>
  </si>
  <si>
    <r>
      <t xml:space="preserve">T </t>
    </r>
    <r>
      <rPr>
        <u/>
        <sz val="8"/>
        <color theme="1"/>
        <rFont val="Tahoma"/>
        <family val="2"/>
      </rPr>
      <t>2487754.300</t>
    </r>
  </si>
  <si>
    <r>
      <t xml:space="preserve">T </t>
    </r>
    <r>
      <rPr>
        <u/>
        <sz val="8"/>
        <color theme="1"/>
        <rFont val="Tahoma"/>
        <family val="2"/>
      </rPr>
      <t>1574408.300</t>
    </r>
  </si>
  <si>
    <r>
      <t xml:space="preserve">TM </t>
    </r>
    <r>
      <rPr>
        <u/>
        <sz val="8"/>
        <color theme="1"/>
        <rFont val="Tahoma"/>
        <family val="2"/>
      </rPr>
      <t>683944250.000</t>
    </r>
  </si>
  <si>
    <r>
      <t xml:space="preserve">M </t>
    </r>
    <r>
      <rPr>
        <u/>
        <sz val="8"/>
        <color theme="1"/>
        <rFont val="Tahoma"/>
        <family val="2"/>
      </rPr>
      <t>72589.241</t>
    </r>
  </si>
  <si>
    <r>
      <t xml:space="preserve">T </t>
    </r>
    <r>
      <rPr>
        <u/>
        <sz val="8"/>
        <color theme="1"/>
        <rFont val="Tahoma"/>
        <family val="2"/>
      </rPr>
      <t>3032936.400</t>
    </r>
  </si>
  <si>
    <r>
      <t xml:space="preserve">T </t>
    </r>
    <r>
      <rPr>
        <u/>
        <sz val="8"/>
        <color theme="1"/>
        <rFont val="Tahoma"/>
        <family val="2"/>
      </rPr>
      <t>3763915.400</t>
    </r>
  </si>
  <si>
    <r>
      <t xml:space="preserve">T </t>
    </r>
    <r>
      <rPr>
        <u/>
        <sz val="8"/>
        <color theme="1"/>
        <rFont val="Tahoma"/>
        <family val="2"/>
      </rPr>
      <t>6761855.800</t>
    </r>
  </si>
  <si>
    <r>
      <t xml:space="preserve">T </t>
    </r>
    <r>
      <rPr>
        <u/>
        <sz val="8"/>
        <color theme="1"/>
        <rFont val="Tahoma"/>
        <family val="2"/>
      </rPr>
      <t>43534473.000</t>
    </r>
  </si>
  <si>
    <r>
      <t xml:space="preserve">T </t>
    </r>
    <r>
      <rPr>
        <u/>
        <sz val="8"/>
        <color theme="1"/>
        <rFont val="Tahoma"/>
        <family val="2"/>
      </rPr>
      <t>2523861.700</t>
    </r>
  </si>
  <si>
    <r>
      <t xml:space="preserve">T </t>
    </r>
    <r>
      <rPr>
        <u/>
        <sz val="8"/>
        <color theme="1"/>
        <rFont val="Tahoma"/>
        <family val="2"/>
      </rPr>
      <t>1585987.100</t>
    </r>
  </si>
  <si>
    <r>
      <t xml:space="preserve">TM </t>
    </r>
    <r>
      <rPr>
        <u/>
        <sz val="8"/>
        <color theme="1"/>
        <rFont val="Tahoma"/>
        <family val="2"/>
      </rPr>
      <t>688452360.000</t>
    </r>
  </si>
  <si>
    <r>
      <t xml:space="preserve">M </t>
    </r>
    <r>
      <rPr>
        <u/>
        <sz val="8"/>
        <color theme="1"/>
        <rFont val="Tahoma"/>
        <family val="2"/>
      </rPr>
      <t>73600.781</t>
    </r>
  </si>
  <si>
    <r>
      <t xml:space="preserve">T </t>
    </r>
    <r>
      <rPr>
        <u/>
        <sz val="8"/>
        <color theme="1"/>
        <rFont val="Tahoma"/>
        <family val="2"/>
      </rPr>
      <t>3048446.400</t>
    </r>
  </si>
  <si>
    <r>
      <t xml:space="preserve">T </t>
    </r>
    <r>
      <rPr>
        <u/>
        <sz val="8"/>
        <color theme="1"/>
        <rFont val="Tahoma"/>
        <family val="2"/>
      </rPr>
      <t>3770147.000</t>
    </r>
  </si>
  <si>
    <r>
      <t xml:space="preserve">T </t>
    </r>
    <r>
      <rPr>
        <u/>
        <sz val="8"/>
        <color theme="1"/>
        <rFont val="Tahoma"/>
        <family val="2"/>
      </rPr>
      <t>6741443.400</t>
    </r>
  </si>
  <si>
    <r>
      <t xml:space="preserve">T </t>
    </r>
    <r>
      <rPr>
        <u/>
        <sz val="8"/>
        <color theme="1"/>
        <rFont val="Tahoma"/>
        <family val="2"/>
      </rPr>
      <t>43607558.000</t>
    </r>
  </si>
  <si>
    <r>
      <t xml:space="preserve">T </t>
    </r>
    <r>
      <rPr>
        <u/>
        <sz val="8"/>
        <color theme="1"/>
        <rFont val="Tahoma"/>
        <family val="2"/>
      </rPr>
      <t>2522016.000</t>
    </r>
  </si>
  <si>
    <r>
      <t xml:space="preserve">T </t>
    </r>
    <r>
      <rPr>
        <u/>
        <sz val="8"/>
        <color theme="1"/>
        <rFont val="Tahoma"/>
        <family val="2"/>
      </rPr>
      <t>1600716.000</t>
    </r>
  </si>
  <si>
    <r>
      <t xml:space="preserve">TM </t>
    </r>
    <r>
      <rPr>
        <u/>
        <sz val="8"/>
        <color theme="1"/>
        <rFont val="Tahoma"/>
        <family val="2"/>
      </rPr>
      <t>688010150.000</t>
    </r>
  </si>
  <si>
    <r>
      <t xml:space="preserve">M </t>
    </r>
    <r>
      <rPr>
        <u/>
        <sz val="8"/>
        <color theme="1"/>
        <rFont val="Tahoma"/>
        <family val="2"/>
      </rPr>
      <t>73742.280</t>
    </r>
  </si>
  <si>
    <r>
      <t xml:space="preserve">T </t>
    </r>
    <r>
      <rPr>
        <u/>
        <sz val="8"/>
        <color theme="1"/>
        <rFont val="Tahoma"/>
        <family val="2"/>
      </rPr>
      <t>3054971.400</t>
    </r>
  </si>
  <si>
    <r>
      <t xml:space="preserve">T </t>
    </r>
    <r>
      <rPr>
        <u/>
        <sz val="8"/>
        <color theme="1"/>
        <rFont val="Tahoma"/>
        <family val="2"/>
      </rPr>
      <t>3794132.400</t>
    </r>
  </si>
  <si>
    <r>
      <t xml:space="preserve">T </t>
    </r>
    <r>
      <rPr>
        <u/>
        <sz val="8"/>
        <color rgb="FF0000FF"/>
        <rFont val="Tahoma"/>
        <family val="2"/>
      </rPr>
      <t>6740346.000</t>
    </r>
  </si>
  <si>
    <r>
      <t xml:space="preserve">T </t>
    </r>
    <r>
      <rPr>
        <u/>
        <sz val="8"/>
        <color rgb="FF0000FF"/>
        <rFont val="Tahoma"/>
        <family val="2"/>
      </rPr>
      <t>43540135.000</t>
    </r>
  </si>
  <si>
    <r>
      <t xml:space="preserve">T </t>
    </r>
    <r>
      <rPr>
        <u/>
        <sz val="8"/>
        <color rgb="FF0000FF"/>
        <rFont val="Tahoma"/>
        <family val="2"/>
      </rPr>
      <t>2511210.700</t>
    </r>
  </si>
  <si>
    <r>
      <t xml:space="preserve">T </t>
    </r>
    <r>
      <rPr>
        <u/>
        <sz val="8"/>
        <color rgb="FF0000FF"/>
        <rFont val="Tahoma"/>
        <family val="2"/>
      </rPr>
      <t>1587037.200</t>
    </r>
  </si>
  <si>
    <r>
      <t xml:space="preserve">TM </t>
    </r>
    <r>
      <rPr>
        <u/>
        <sz val="8"/>
        <color rgb="FF0000FF"/>
        <rFont val="Tahoma"/>
        <family val="2"/>
      </rPr>
      <t>686802250.000</t>
    </r>
  </si>
  <si>
    <r>
      <t xml:space="preserve">M </t>
    </r>
    <r>
      <rPr>
        <u/>
        <sz val="8"/>
        <color rgb="FF0000FF"/>
        <rFont val="Tahoma"/>
        <family val="2"/>
      </rPr>
      <t>73310.767</t>
    </r>
  </si>
  <si>
    <r>
      <t xml:space="preserve">T </t>
    </r>
    <r>
      <rPr>
        <u/>
        <sz val="8"/>
        <color rgb="FF0000FF"/>
        <rFont val="Tahoma"/>
        <family val="2"/>
      </rPr>
      <t>3045451.400</t>
    </r>
  </si>
  <si>
    <r>
      <t xml:space="preserve">T </t>
    </r>
    <r>
      <rPr>
        <u/>
        <sz val="8"/>
        <color rgb="FF0000FF"/>
        <rFont val="Tahoma"/>
        <family val="2"/>
      </rPr>
      <t>3776064.900</t>
    </r>
  </si>
  <si>
    <r>
      <t xml:space="preserve">T </t>
    </r>
    <r>
      <rPr>
        <u/>
        <sz val="8"/>
        <color rgb="FF0000FF"/>
        <rFont val="Tahoma"/>
        <family val="2"/>
      </rPr>
      <t>22078.942</t>
    </r>
  </si>
  <si>
    <r>
      <t xml:space="preserve">T </t>
    </r>
    <r>
      <rPr>
        <u/>
        <sz val="8"/>
        <color rgb="FF0000FF"/>
        <rFont val="Tahoma"/>
        <family val="2"/>
      </rPr>
      <t>64778.742</t>
    </r>
  </si>
  <si>
    <r>
      <t xml:space="preserve">T </t>
    </r>
    <r>
      <rPr>
        <u/>
        <sz val="8"/>
        <color rgb="FF0000FF"/>
        <rFont val="Tahoma"/>
        <family val="2"/>
      </rPr>
      <t>20334.758</t>
    </r>
  </si>
  <si>
    <r>
      <t xml:space="preserve">T </t>
    </r>
    <r>
      <rPr>
        <u/>
        <sz val="8"/>
        <color rgb="FF0000FF"/>
        <rFont val="Tahoma"/>
        <family val="2"/>
      </rPr>
      <t>13185.249</t>
    </r>
  </si>
  <si>
    <r>
      <t xml:space="preserve">TM </t>
    </r>
    <r>
      <rPr>
        <u/>
        <sz val="8"/>
        <color rgb="FF0000FF"/>
        <rFont val="Tahoma"/>
        <family val="2"/>
      </rPr>
      <t>2484959.400</t>
    </r>
  </si>
  <si>
    <r>
      <t xml:space="preserve">M </t>
    </r>
    <r>
      <rPr>
        <u/>
        <sz val="8"/>
        <color rgb="FF0000FF"/>
        <rFont val="Tahoma"/>
        <family val="2"/>
      </rPr>
      <t>628.853</t>
    </r>
  </si>
  <si>
    <r>
      <t xml:space="preserve">T </t>
    </r>
    <r>
      <rPr>
        <u/>
        <sz val="8"/>
        <color rgb="FF0000FF"/>
        <rFont val="Tahoma"/>
        <family val="2"/>
      </rPr>
      <t>11318.728</t>
    </r>
  </si>
  <si>
    <r>
      <t xml:space="preserve">T </t>
    </r>
    <r>
      <rPr>
        <u/>
        <sz val="8"/>
        <color rgb="FF0000FF"/>
        <rFont val="Tahoma"/>
        <family val="2"/>
      </rPr>
      <t>15954.089</t>
    </r>
  </si>
  <si>
    <r>
      <t xml:space="preserve">T </t>
    </r>
    <r>
      <rPr>
        <u/>
        <sz val="8"/>
        <color rgb="FF0000FF"/>
        <rFont val="Tahoma"/>
        <family val="2"/>
      </rPr>
      <t>0.810</t>
    </r>
  </si>
  <si>
    <r>
      <t xml:space="preserve">TM </t>
    </r>
    <r>
      <rPr>
        <u/>
        <sz val="8"/>
        <color rgb="FF0000FF"/>
        <rFont val="Tahoma"/>
        <family val="2"/>
      </rPr>
      <t>0.362</t>
    </r>
  </si>
  <si>
    <r>
      <t xml:space="preserve">M </t>
    </r>
    <r>
      <rPr>
        <u/>
        <sz val="8"/>
        <color rgb="FF0000FF"/>
        <rFont val="Tahoma"/>
        <family val="2"/>
      </rPr>
      <t>0.858</t>
    </r>
  </si>
  <si>
    <r>
      <t xml:space="preserve">TM </t>
    </r>
    <r>
      <rPr>
        <u/>
        <sz val="8"/>
        <color theme="1"/>
        <rFont val="Tahoma"/>
        <family val="2"/>
      </rPr>
      <t>11827182.000</t>
    </r>
  </si>
  <si>
    <r>
      <t xml:space="preserve">T </t>
    </r>
    <r>
      <rPr>
        <u/>
        <sz val="8"/>
        <color theme="1"/>
        <rFont val="Tahoma"/>
        <family val="2"/>
      </rPr>
      <t>7115365.300</t>
    </r>
  </si>
  <si>
    <r>
      <t xml:space="preserve">TM </t>
    </r>
    <r>
      <rPr>
        <u/>
        <sz val="8"/>
        <color theme="1"/>
        <rFont val="Tahoma"/>
        <family val="2"/>
      </rPr>
      <t>11766088.000</t>
    </r>
  </si>
  <si>
    <r>
      <t xml:space="preserve">T </t>
    </r>
    <r>
      <rPr>
        <u/>
        <sz val="8"/>
        <color theme="1"/>
        <rFont val="Tahoma"/>
        <family val="2"/>
      </rPr>
      <t>7011833.300</t>
    </r>
  </si>
  <si>
    <r>
      <t xml:space="preserve">TM </t>
    </r>
    <r>
      <rPr>
        <u/>
        <sz val="8"/>
        <color theme="1"/>
        <rFont val="Tahoma"/>
        <family val="2"/>
      </rPr>
      <t>11781094.000</t>
    </r>
  </si>
  <si>
    <r>
      <t xml:space="preserve">T </t>
    </r>
    <r>
      <rPr>
        <u/>
        <sz val="8"/>
        <color theme="1"/>
        <rFont val="Tahoma"/>
        <family val="2"/>
      </rPr>
      <t>7056681.700</t>
    </r>
  </si>
  <si>
    <r>
      <t xml:space="preserve">TM </t>
    </r>
    <r>
      <rPr>
        <u/>
        <sz val="8"/>
        <color rgb="FF0000FF"/>
        <rFont val="Tahoma"/>
        <family val="2"/>
      </rPr>
      <t>11791455.000</t>
    </r>
  </si>
  <si>
    <r>
      <t xml:space="preserve">T </t>
    </r>
    <r>
      <rPr>
        <u/>
        <sz val="8"/>
        <color rgb="FF0000FF"/>
        <rFont val="Tahoma"/>
        <family val="2"/>
      </rPr>
      <t>7061293.400</t>
    </r>
  </si>
  <si>
    <r>
      <t xml:space="preserve">TM </t>
    </r>
    <r>
      <rPr>
        <u/>
        <sz val="8"/>
        <color rgb="FF0000FF"/>
        <rFont val="Tahoma"/>
        <family val="2"/>
      </rPr>
      <t>31837.635</t>
    </r>
  </si>
  <si>
    <r>
      <t xml:space="preserve">T </t>
    </r>
    <r>
      <rPr>
        <u/>
        <sz val="8"/>
        <color rgb="FF0000FF"/>
        <rFont val="Tahoma"/>
        <family val="2"/>
      </rPr>
      <t>51919.834</t>
    </r>
  </si>
  <si>
    <r>
      <t xml:space="preserve">TM </t>
    </r>
    <r>
      <rPr>
        <u/>
        <sz val="8"/>
        <color rgb="FF0000FF"/>
        <rFont val="Tahoma"/>
        <family val="2"/>
      </rPr>
      <t>0.270</t>
    </r>
  </si>
  <si>
    <r>
      <t xml:space="preserve">T </t>
    </r>
    <r>
      <rPr>
        <u/>
        <sz val="8"/>
        <color theme="1"/>
        <rFont val="Tahoma"/>
        <family val="2"/>
      </rPr>
      <t>8976962.300</t>
    </r>
  </si>
  <si>
    <r>
      <t xml:space="preserve">T </t>
    </r>
    <r>
      <rPr>
        <u/>
        <sz val="8"/>
        <color theme="1"/>
        <rFont val="Tahoma"/>
        <family val="2"/>
      </rPr>
      <t>8928121.300</t>
    </r>
  </si>
  <si>
    <r>
      <t xml:space="preserve">T </t>
    </r>
    <r>
      <rPr>
        <u/>
        <sz val="8"/>
        <color theme="1"/>
        <rFont val="Tahoma"/>
        <family val="2"/>
      </rPr>
      <t>8982606.500</t>
    </r>
  </si>
  <si>
    <r>
      <t xml:space="preserve">T </t>
    </r>
    <r>
      <rPr>
        <u/>
        <sz val="8"/>
        <color rgb="FF0000FF"/>
        <rFont val="Tahoma"/>
        <family val="2"/>
      </rPr>
      <t>8962563.400</t>
    </r>
  </si>
  <si>
    <r>
      <t xml:space="preserve">T </t>
    </r>
    <r>
      <rPr>
        <u/>
        <sz val="8"/>
        <color rgb="FF0000FF"/>
        <rFont val="Tahoma"/>
        <family val="2"/>
      </rPr>
      <t>29960.905</t>
    </r>
  </si>
  <si>
    <r>
      <t xml:space="preserve">T </t>
    </r>
    <r>
      <rPr>
        <u/>
        <sz val="8"/>
        <color theme="1"/>
        <rFont val="Tahoma"/>
        <family val="2"/>
      </rPr>
      <t>9102801.900</t>
    </r>
  </si>
  <si>
    <r>
      <t xml:space="preserve">T </t>
    </r>
    <r>
      <rPr>
        <u/>
        <sz val="8"/>
        <color theme="1"/>
        <rFont val="Tahoma"/>
        <family val="2"/>
      </rPr>
      <t>9126778.600</t>
    </r>
  </si>
  <si>
    <r>
      <t xml:space="preserve">T </t>
    </r>
    <r>
      <rPr>
        <u/>
        <sz val="8"/>
        <color rgb="FF0000FF"/>
        <rFont val="Tahoma"/>
        <family val="2"/>
      </rPr>
      <t>9125917.900</t>
    </r>
  </si>
  <si>
    <r>
      <t xml:space="preserve">T </t>
    </r>
    <r>
      <rPr>
        <u/>
        <sz val="8"/>
        <color rgb="FF0000FF"/>
        <rFont val="Tahoma"/>
        <family val="2"/>
      </rPr>
      <t>22697.870</t>
    </r>
  </si>
  <si>
    <r>
      <t xml:space="preserve">T </t>
    </r>
    <r>
      <rPr>
        <u/>
        <sz val="8"/>
        <color theme="1"/>
        <rFont val="Tahoma"/>
        <family val="2"/>
      </rPr>
      <t>5950752.600</t>
    </r>
  </si>
  <si>
    <r>
      <t xml:space="preserve">T </t>
    </r>
    <r>
      <rPr>
        <u/>
        <sz val="8"/>
        <color theme="1"/>
        <rFont val="Tahoma"/>
        <family val="2"/>
      </rPr>
      <t>42032545.000</t>
    </r>
  </si>
  <si>
    <r>
      <t xml:space="preserve">T </t>
    </r>
    <r>
      <rPr>
        <u/>
        <sz val="8"/>
        <color theme="1"/>
        <rFont val="Tahoma"/>
        <family val="2"/>
      </rPr>
      <t>2238717.900</t>
    </r>
  </si>
  <si>
    <r>
      <t xml:space="preserve">TM </t>
    </r>
    <r>
      <rPr>
        <u/>
        <sz val="8"/>
        <color theme="1"/>
        <rFont val="Tahoma"/>
        <family val="2"/>
      </rPr>
      <t>262927390.000</t>
    </r>
  </si>
  <si>
    <r>
      <t xml:space="preserve">M </t>
    </r>
    <r>
      <rPr>
        <u/>
        <sz val="8"/>
        <color theme="1"/>
        <rFont val="Tahoma"/>
        <family val="2"/>
      </rPr>
      <t>71665.049</t>
    </r>
  </si>
  <si>
    <r>
      <t xml:space="preserve">T </t>
    </r>
    <r>
      <rPr>
        <u/>
        <sz val="8"/>
        <color theme="1"/>
        <rFont val="Tahoma"/>
        <family val="2"/>
      </rPr>
      <t>2992192.800</t>
    </r>
  </si>
  <si>
    <r>
      <t xml:space="preserve">T </t>
    </r>
    <r>
      <rPr>
        <u/>
        <sz val="8"/>
        <color theme="1"/>
        <rFont val="Tahoma"/>
        <family val="2"/>
      </rPr>
      <t>3472196.400</t>
    </r>
  </si>
  <si>
    <r>
      <t xml:space="preserve">T </t>
    </r>
    <r>
      <rPr>
        <u/>
        <sz val="8"/>
        <color theme="1"/>
        <rFont val="Tahoma"/>
        <family val="2"/>
      </rPr>
      <t>3353976.800</t>
    </r>
  </si>
  <si>
    <r>
      <t xml:space="preserve">T </t>
    </r>
    <r>
      <rPr>
        <u/>
        <sz val="8"/>
        <color theme="1"/>
        <rFont val="Tahoma"/>
        <family val="2"/>
      </rPr>
      <t>5971835.200</t>
    </r>
  </si>
  <si>
    <r>
      <t xml:space="preserve">T </t>
    </r>
    <r>
      <rPr>
        <u/>
        <sz val="8"/>
        <color theme="1"/>
        <rFont val="Tahoma"/>
        <family val="2"/>
      </rPr>
      <t>42180769.000</t>
    </r>
  </si>
  <si>
    <r>
      <t xml:space="preserve">T </t>
    </r>
    <r>
      <rPr>
        <u/>
        <sz val="8"/>
        <color theme="1"/>
        <rFont val="Tahoma"/>
        <family val="2"/>
      </rPr>
      <t>2251942.300</t>
    </r>
  </si>
  <si>
    <r>
      <t xml:space="preserve">TM </t>
    </r>
    <r>
      <rPr>
        <u/>
        <sz val="8"/>
        <color theme="1"/>
        <rFont val="Tahoma"/>
        <family val="2"/>
      </rPr>
      <t>262292360.000</t>
    </r>
  </si>
  <si>
    <r>
      <t xml:space="preserve">M </t>
    </r>
    <r>
      <rPr>
        <u/>
        <sz val="8"/>
        <color theme="1"/>
        <rFont val="Tahoma"/>
        <family val="2"/>
      </rPr>
      <t>71661.036</t>
    </r>
  </si>
  <si>
    <r>
      <t xml:space="preserve">T </t>
    </r>
    <r>
      <rPr>
        <u/>
        <sz val="8"/>
        <color theme="1"/>
        <rFont val="Tahoma"/>
        <family val="2"/>
      </rPr>
      <t>2996135.900</t>
    </r>
  </si>
  <si>
    <r>
      <t xml:space="preserve">T </t>
    </r>
    <r>
      <rPr>
        <u/>
        <sz val="8"/>
        <color theme="1"/>
        <rFont val="Tahoma"/>
        <family val="2"/>
      </rPr>
      <t>3504607.400</t>
    </r>
  </si>
  <si>
    <r>
      <t xml:space="preserve">T </t>
    </r>
    <r>
      <rPr>
        <u/>
        <sz val="8"/>
        <color theme="1"/>
        <rFont val="Tahoma"/>
        <family val="2"/>
      </rPr>
      <t>3361023.700</t>
    </r>
  </si>
  <si>
    <r>
      <t xml:space="preserve">T </t>
    </r>
    <r>
      <rPr>
        <u/>
        <sz val="8"/>
        <color theme="1"/>
        <rFont val="Tahoma"/>
        <family val="2"/>
      </rPr>
      <t>6008102.000</t>
    </r>
  </si>
  <si>
    <r>
      <t xml:space="preserve">T </t>
    </r>
    <r>
      <rPr>
        <u/>
        <sz val="8"/>
        <color theme="1"/>
        <rFont val="Tahoma"/>
        <family val="2"/>
      </rPr>
      <t>42281065.000</t>
    </r>
  </si>
  <si>
    <r>
      <t xml:space="preserve">T </t>
    </r>
    <r>
      <rPr>
        <u/>
        <sz val="8"/>
        <color theme="1"/>
        <rFont val="Tahoma"/>
        <family val="2"/>
      </rPr>
      <t>2292762.500</t>
    </r>
  </si>
  <si>
    <r>
      <t xml:space="preserve">TM </t>
    </r>
    <r>
      <rPr>
        <u/>
        <sz val="8"/>
        <color theme="1"/>
        <rFont val="Tahoma"/>
        <family val="2"/>
      </rPr>
      <t>262328330.000</t>
    </r>
  </si>
  <si>
    <r>
      <t xml:space="preserve">M </t>
    </r>
    <r>
      <rPr>
        <u/>
        <sz val="8"/>
        <color theme="1"/>
        <rFont val="Tahoma"/>
        <family val="2"/>
      </rPr>
      <t>71978.126</t>
    </r>
  </si>
  <si>
    <r>
      <t xml:space="preserve">T </t>
    </r>
    <r>
      <rPr>
        <u/>
        <sz val="8"/>
        <color theme="1"/>
        <rFont val="Tahoma"/>
        <family val="2"/>
      </rPr>
      <t>2998241.800</t>
    </r>
  </si>
  <si>
    <r>
      <t xml:space="preserve">T </t>
    </r>
    <r>
      <rPr>
        <u/>
        <sz val="8"/>
        <color theme="1"/>
        <rFont val="Tahoma"/>
        <family val="2"/>
      </rPr>
      <t>3524762.900</t>
    </r>
  </si>
  <si>
    <r>
      <t xml:space="preserve">T </t>
    </r>
    <r>
      <rPr>
        <u/>
        <sz val="8"/>
        <color theme="1"/>
        <rFont val="Tahoma"/>
        <family val="2"/>
      </rPr>
      <t>3359928.100</t>
    </r>
  </si>
  <si>
    <r>
      <t xml:space="preserve">T </t>
    </r>
    <r>
      <rPr>
        <u/>
        <sz val="8"/>
        <color rgb="FF0000FF"/>
        <rFont val="Tahoma"/>
        <family val="2"/>
      </rPr>
      <t>5976896.600</t>
    </r>
  </si>
  <si>
    <r>
      <t xml:space="preserve">T </t>
    </r>
    <r>
      <rPr>
        <u/>
        <sz val="8"/>
        <color rgb="FF0000FF"/>
        <rFont val="Tahoma"/>
        <family val="2"/>
      </rPr>
      <t>42164793.000</t>
    </r>
  </si>
  <si>
    <r>
      <t xml:space="preserve">T </t>
    </r>
    <r>
      <rPr>
        <u/>
        <sz val="8"/>
        <color rgb="FF0000FF"/>
        <rFont val="Tahoma"/>
        <family val="2"/>
      </rPr>
      <t>2261140.900</t>
    </r>
  </si>
  <si>
    <r>
      <t xml:space="preserve">TM </t>
    </r>
    <r>
      <rPr>
        <u/>
        <sz val="8"/>
        <color rgb="FF0000FF"/>
        <rFont val="Tahoma"/>
        <family val="2"/>
      </rPr>
      <t>262516030.000</t>
    </r>
  </si>
  <si>
    <r>
      <t xml:space="preserve">M </t>
    </r>
    <r>
      <rPr>
        <u/>
        <sz val="8"/>
        <color rgb="FF0000FF"/>
        <rFont val="Tahoma"/>
        <family val="2"/>
      </rPr>
      <t>71768.070</t>
    </r>
  </si>
  <si>
    <r>
      <t xml:space="preserve">T </t>
    </r>
    <r>
      <rPr>
        <u/>
        <sz val="8"/>
        <color rgb="FF0000FF"/>
        <rFont val="Tahoma"/>
        <family val="2"/>
      </rPr>
      <t>2995523.500</t>
    </r>
  </si>
  <si>
    <r>
      <t xml:space="preserve">T </t>
    </r>
    <r>
      <rPr>
        <u/>
        <sz val="8"/>
        <color rgb="FF0000FF"/>
        <rFont val="Tahoma"/>
        <family val="2"/>
      </rPr>
      <t>3500522.200</t>
    </r>
  </si>
  <si>
    <r>
      <t xml:space="preserve">T </t>
    </r>
    <r>
      <rPr>
        <u/>
        <sz val="8"/>
        <color rgb="FF0000FF"/>
        <rFont val="Tahoma"/>
        <family val="2"/>
      </rPr>
      <t>3358309.500</t>
    </r>
  </si>
  <si>
    <r>
      <t xml:space="preserve">T </t>
    </r>
    <r>
      <rPr>
        <u/>
        <sz val="8"/>
        <color rgb="FF0000FF"/>
        <rFont val="Tahoma"/>
        <family val="2"/>
      </rPr>
      <t>29007.786</t>
    </r>
  </si>
  <si>
    <r>
      <t xml:space="preserve">T </t>
    </r>
    <r>
      <rPr>
        <u/>
        <sz val="8"/>
        <color rgb="FF0000FF"/>
        <rFont val="Tahoma"/>
        <family val="2"/>
      </rPr>
      <t>125027.900</t>
    </r>
  </si>
  <si>
    <r>
      <t xml:space="preserve">T </t>
    </r>
    <r>
      <rPr>
        <u/>
        <sz val="8"/>
        <color rgb="FF0000FF"/>
        <rFont val="Tahoma"/>
        <family val="2"/>
      </rPr>
      <t>28172.065</t>
    </r>
  </si>
  <si>
    <r>
      <t xml:space="preserve">TM </t>
    </r>
    <r>
      <rPr>
        <u/>
        <sz val="8"/>
        <color rgb="FF0000FF"/>
        <rFont val="Tahoma"/>
        <family val="2"/>
      </rPr>
      <t>356707.840</t>
    </r>
  </si>
  <si>
    <r>
      <t xml:space="preserve">M </t>
    </r>
    <r>
      <rPr>
        <u/>
        <sz val="8"/>
        <color rgb="FF0000FF"/>
        <rFont val="Tahoma"/>
        <family val="2"/>
      </rPr>
      <t>181.925</t>
    </r>
  </si>
  <si>
    <r>
      <t xml:space="preserve">T </t>
    </r>
    <r>
      <rPr>
        <u/>
        <sz val="8"/>
        <color rgb="FF0000FF"/>
        <rFont val="Tahoma"/>
        <family val="2"/>
      </rPr>
      <t>3070.634</t>
    </r>
  </si>
  <si>
    <r>
      <t xml:space="preserve">T </t>
    </r>
    <r>
      <rPr>
        <u/>
        <sz val="8"/>
        <color rgb="FF0000FF"/>
        <rFont val="Tahoma"/>
        <family val="2"/>
      </rPr>
      <t>26520.314</t>
    </r>
  </si>
  <si>
    <r>
      <t xml:space="preserve">T </t>
    </r>
    <r>
      <rPr>
        <u/>
        <sz val="8"/>
        <color rgb="FF0000FF"/>
        <rFont val="Tahoma"/>
        <family val="2"/>
      </rPr>
      <t>3792.003</t>
    </r>
  </si>
  <si>
    <r>
      <t xml:space="preserve">T </t>
    </r>
    <r>
      <rPr>
        <u/>
        <sz val="8"/>
        <color rgb="FF0000FF"/>
        <rFont val="Tahoma"/>
        <family val="2"/>
      </rPr>
      <t>1.246</t>
    </r>
  </si>
  <si>
    <r>
      <t xml:space="preserve">TM </t>
    </r>
    <r>
      <rPr>
        <u/>
        <sz val="8"/>
        <color rgb="FF0000FF"/>
        <rFont val="Tahoma"/>
        <family val="2"/>
      </rPr>
      <t>0.136</t>
    </r>
  </si>
  <si>
    <r>
      <t xml:space="preserve">TM </t>
    </r>
    <r>
      <rPr>
        <u/>
        <sz val="8"/>
        <color theme="1"/>
        <rFont val="Tahoma"/>
        <family val="2"/>
      </rPr>
      <t>10657368.000</t>
    </r>
  </si>
  <si>
    <r>
      <t xml:space="preserve">T </t>
    </r>
    <r>
      <rPr>
        <u/>
        <sz val="8"/>
        <color theme="1"/>
        <rFont val="Tahoma"/>
        <family val="2"/>
      </rPr>
      <t>6966884.900</t>
    </r>
  </si>
  <si>
    <r>
      <t xml:space="preserve">TM </t>
    </r>
    <r>
      <rPr>
        <u/>
        <sz val="8"/>
        <color theme="1"/>
        <rFont val="Tahoma"/>
        <family val="2"/>
      </rPr>
      <t>10609895.000</t>
    </r>
  </si>
  <si>
    <r>
      <t xml:space="preserve">T </t>
    </r>
    <r>
      <rPr>
        <u/>
        <sz val="8"/>
        <color theme="1"/>
        <rFont val="Tahoma"/>
        <family val="2"/>
      </rPr>
      <t>6983527.200</t>
    </r>
  </si>
  <si>
    <r>
      <t xml:space="preserve">TM </t>
    </r>
    <r>
      <rPr>
        <u/>
        <sz val="8"/>
        <color theme="1"/>
        <rFont val="Tahoma"/>
        <family val="2"/>
      </rPr>
      <t>10617622.000</t>
    </r>
  </si>
  <si>
    <r>
      <t xml:space="preserve">T </t>
    </r>
    <r>
      <rPr>
        <u/>
        <sz val="8"/>
        <color theme="1"/>
        <rFont val="Tahoma"/>
        <family val="2"/>
      </rPr>
      <t>6960470.800</t>
    </r>
  </si>
  <si>
    <r>
      <t xml:space="preserve">TM </t>
    </r>
    <r>
      <rPr>
        <u/>
        <sz val="8"/>
        <color rgb="FF0000FF"/>
        <rFont val="Tahoma"/>
        <family val="2"/>
      </rPr>
      <t>10628295.000</t>
    </r>
  </si>
  <si>
    <r>
      <t xml:space="preserve">T </t>
    </r>
    <r>
      <rPr>
        <u/>
        <sz val="8"/>
        <color rgb="FF0000FF"/>
        <rFont val="Tahoma"/>
        <family val="2"/>
      </rPr>
      <t>6970294.300</t>
    </r>
  </si>
  <si>
    <r>
      <t xml:space="preserve">TM </t>
    </r>
    <r>
      <rPr>
        <u/>
        <sz val="8"/>
        <color rgb="FF0000FF"/>
        <rFont val="Tahoma"/>
        <family val="2"/>
      </rPr>
      <t>25472.315</t>
    </r>
  </si>
  <si>
    <r>
      <t xml:space="preserve">T </t>
    </r>
    <r>
      <rPr>
        <u/>
        <sz val="8"/>
        <color rgb="FF0000FF"/>
        <rFont val="Tahoma"/>
        <family val="2"/>
      </rPr>
      <t>11900.269</t>
    </r>
  </si>
  <si>
    <r>
      <t xml:space="preserve">T </t>
    </r>
    <r>
      <rPr>
        <u/>
        <sz val="8"/>
        <color theme="1"/>
        <rFont val="Tahoma"/>
        <family val="2"/>
      </rPr>
      <t>8874401.100</t>
    </r>
  </si>
  <si>
    <r>
      <t xml:space="preserve">T </t>
    </r>
    <r>
      <rPr>
        <u/>
        <sz val="8"/>
        <color theme="1"/>
        <rFont val="Tahoma"/>
        <family val="2"/>
      </rPr>
      <t>8879191.800</t>
    </r>
  </si>
  <si>
    <r>
      <t xml:space="preserve">T </t>
    </r>
    <r>
      <rPr>
        <u/>
        <sz val="8"/>
        <color theme="1"/>
        <rFont val="Tahoma"/>
        <family val="2"/>
      </rPr>
      <t>8917364.400</t>
    </r>
  </si>
  <si>
    <r>
      <t xml:space="preserve">T </t>
    </r>
    <r>
      <rPr>
        <u/>
        <sz val="8"/>
        <color rgb="FF0000FF"/>
        <rFont val="Tahoma"/>
        <family val="2"/>
      </rPr>
      <t>8890319.100</t>
    </r>
  </si>
  <si>
    <r>
      <t xml:space="preserve">T </t>
    </r>
    <r>
      <rPr>
        <u/>
        <sz val="8"/>
        <color rgb="FF0000FF"/>
        <rFont val="Tahoma"/>
        <family val="2"/>
      </rPr>
      <t>23544.105</t>
    </r>
  </si>
  <si>
    <r>
      <t xml:space="preserve">T </t>
    </r>
    <r>
      <rPr>
        <u/>
        <sz val="8"/>
        <color theme="1"/>
        <rFont val="Tahoma"/>
        <family val="2"/>
      </rPr>
      <t>9123163.600</t>
    </r>
  </si>
  <si>
    <r>
      <t xml:space="preserve">T </t>
    </r>
    <r>
      <rPr>
        <u/>
        <sz val="8"/>
        <color theme="1"/>
        <rFont val="Tahoma"/>
        <family val="2"/>
      </rPr>
      <t>9142345.000</t>
    </r>
  </si>
  <si>
    <r>
      <t xml:space="preserve">T </t>
    </r>
    <r>
      <rPr>
        <u/>
        <sz val="8"/>
        <color theme="1"/>
        <rFont val="Tahoma"/>
        <family val="2"/>
      </rPr>
      <t>9195204.300</t>
    </r>
  </si>
  <si>
    <r>
      <t xml:space="preserve">T </t>
    </r>
    <r>
      <rPr>
        <u/>
        <sz val="8"/>
        <color rgb="FF0000FF"/>
        <rFont val="Tahoma"/>
        <family val="2"/>
      </rPr>
      <t>9153571.000</t>
    </r>
  </si>
  <si>
    <r>
      <t xml:space="preserve">T </t>
    </r>
    <r>
      <rPr>
        <u/>
        <sz val="8"/>
        <color rgb="FF0000FF"/>
        <rFont val="Tahoma"/>
        <family val="2"/>
      </rPr>
      <t>37309.289</t>
    </r>
  </si>
  <si>
    <r>
      <t xml:space="preserve">T </t>
    </r>
    <r>
      <rPr>
        <u/>
        <sz val="8"/>
        <color theme="1"/>
        <rFont val="Tahoma"/>
        <family val="2"/>
      </rPr>
      <t>8599748.600</t>
    </r>
  </si>
  <si>
    <r>
      <t xml:space="preserve">T </t>
    </r>
    <r>
      <rPr>
        <u/>
        <sz val="8"/>
        <color theme="1"/>
        <rFont val="Tahoma"/>
        <family val="2"/>
      </rPr>
      <t>49881047.000</t>
    </r>
  </si>
  <si>
    <r>
      <t xml:space="preserve">T </t>
    </r>
    <r>
      <rPr>
        <u/>
        <sz val="8"/>
        <color theme="1"/>
        <rFont val="Tahoma"/>
        <family val="2"/>
      </rPr>
      <t>2511425.700</t>
    </r>
  </si>
  <si>
    <r>
      <t xml:space="preserve">T </t>
    </r>
    <r>
      <rPr>
        <u/>
        <sz val="8"/>
        <color theme="1"/>
        <rFont val="Tahoma"/>
        <family val="2"/>
      </rPr>
      <t>1640225.100</t>
    </r>
  </si>
  <si>
    <r>
      <t xml:space="preserve">TM </t>
    </r>
    <r>
      <rPr>
        <u/>
        <sz val="8"/>
        <color theme="1"/>
        <rFont val="Tahoma"/>
        <family val="2"/>
      </rPr>
      <t>401027150.000</t>
    </r>
  </si>
  <si>
    <r>
      <t xml:space="preserve">M </t>
    </r>
    <r>
      <rPr>
        <u/>
        <sz val="8"/>
        <color theme="1"/>
        <rFont val="Tahoma"/>
        <family val="2"/>
      </rPr>
      <t>89963.825</t>
    </r>
  </si>
  <si>
    <r>
      <t xml:space="preserve">T </t>
    </r>
    <r>
      <rPr>
        <u/>
        <sz val="8"/>
        <color theme="1"/>
        <rFont val="Tahoma"/>
        <family val="2"/>
      </rPr>
      <t>3128914.100</t>
    </r>
  </si>
  <si>
    <r>
      <t xml:space="preserve">T </t>
    </r>
    <r>
      <rPr>
        <u/>
        <sz val="8"/>
        <color theme="1"/>
        <rFont val="Tahoma"/>
        <family val="2"/>
      </rPr>
      <t>4471376.200</t>
    </r>
  </si>
  <si>
    <r>
      <t xml:space="preserve">T </t>
    </r>
    <r>
      <rPr>
        <u/>
        <sz val="8"/>
        <color theme="1"/>
        <rFont val="Tahoma"/>
        <family val="2"/>
      </rPr>
      <t>3910406.500</t>
    </r>
  </si>
  <si>
    <r>
      <t xml:space="preserve">T </t>
    </r>
    <r>
      <rPr>
        <u/>
        <sz val="8"/>
        <color theme="1"/>
        <rFont val="Tahoma"/>
        <family val="2"/>
      </rPr>
      <t>8499590.600</t>
    </r>
  </si>
  <si>
    <r>
      <t xml:space="preserve">T </t>
    </r>
    <r>
      <rPr>
        <u/>
        <sz val="8"/>
        <color theme="1"/>
        <rFont val="Tahoma"/>
        <family val="2"/>
      </rPr>
      <t>49530473.000</t>
    </r>
  </si>
  <si>
    <r>
      <t xml:space="preserve">T </t>
    </r>
    <r>
      <rPr>
        <u/>
        <sz val="8"/>
        <color theme="1"/>
        <rFont val="Tahoma"/>
        <family val="2"/>
      </rPr>
      <t>2528711.900</t>
    </r>
  </si>
  <si>
    <r>
      <t xml:space="preserve">T </t>
    </r>
    <r>
      <rPr>
        <u/>
        <sz val="8"/>
        <color theme="1"/>
        <rFont val="Tahoma"/>
        <family val="2"/>
      </rPr>
      <t>1653153.100</t>
    </r>
  </si>
  <si>
    <r>
      <t xml:space="preserve">TM </t>
    </r>
    <r>
      <rPr>
        <u/>
        <sz val="8"/>
        <color theme="1"/>
        <rFont val="Tahoma"/>
        <family val="2"/>
      </rPr>
      <t>400063030.000</t>
    </r>
  </si>
  <si>
    <r>
      <t xml:space="preserve">M </t>
    </r>
    <r>
      <rPr>
        <u/>
        <sz val="8"/>
        <color theme="1"/>
        <rFont val="Tahoma"/>
        <family val="2"/>
      </rPr>
      <t>90328.398</t>
    </r>
  </si>
  <si>
    <r>
      <t xml:space="preserve">T </t>
    </r>
    <r>
      <rPr>
        <u/>
        <sz val="8"/>
        <color theme="1"/>
        <rFont val="Tahoma"/>
        <family val="2"/>
      </rPr>
      <t>3136525.600</t>
    </r>
  </si>
  <si>
    <r>
      <t xml:space="preserve">T </t>
    </r>
    <r>
      <rPr>
        <u/>
        <sz val="8"/>
        <color theme="1"/>
        <rFont val="Tahoma"/>
        <family val="2"/>
      </rPr>
      <t>4428053.300</t>
    </r>
  </si>
  <si>
    <r>
      <t xml:space="preserve">T </t>
    </r>
    <r>
      <rPr>
        <u/>
        <sz val="8"/>
        <color theme="1"/>
        <rFont val="Tahoma"/>
        <family val="2"/>
      </rPr>
      <t>3899511.600</t>
    </r>
  </si>
  <si>
    <r>
      <t xml:space="preserve">T </t>
    </r>
    <r>
      <rPr>
        <u/>
        <sz val="8"/>
        <color theme="1"/>
        <rFont val="Tahoma"/>
        <family val="2"/>
      </rPr>
      <t>8521933.600</t>
    </r>
  </si>
  <si>
    <r>
      <t xml:space="preserve">T </t>
    </r>
    <r>
      <rPr>
        <u/>
        <sz val="8"/>
        <color theme="1"/>
        <rFont val="Tahoma"/>
        <family val="2"/>
      </rPr>
      <t>49346784.000</t>
    </r>
  </si>
  <si>
    <r>
      <t xml:space="preserve">T </t>
    </r>
    <r>
      <rPr>
        <u/>
        <sz val="8"/>
        <color theme="1"/>
        <rFont val="Tahoma"/>
        <family val="2"/>
      </rPr>
      <t>2512267.900</t>
    </r>
  </si>
  <si>
    <r>
      <t xml:space="preserve">T </t>
    </r>
    <r>
      <rPr>
        <u/>
        <sz val="8"/>
        <color theme="1"/>
        <rFont val="Tahoma"/>
        <family val="2"/>
      </rPr>
      <t>1649782.900</t>
    </r>
  </si>
  <si>
    <r>
      <t xml:space="preserve">TM </t>
    </r>
    <r>
      <rPr>
        <u/>
        <sz val="8"/>
        <color theme="1"/>
        <rFont val="Tahoma"/>
        <family val="2"/>
      </rPr>
      <t>397616470.000</t>
    </r>
  </si>
  <si>
    <r>
      <t xml:space="preserve">M </t>
    </r>
    <r>
      <rPr>
        <u/>
        <sz val="8"/>
        <color theme="1"/>
        <rFont val="Tahoma"/>
        <family val="2"/>
      </rPr>
      <t>91370.929</t>
    </r>
  </si>
  <si>
    <r>
      <t xml:space="preserve">T </t>
    </r>
    <r>
      <rPr>
        <u/>
        <sz val="8"/>
        <color theme="1"/>
        <rFont val="Tahoma"/>
        <family val="2"/>
      </rPr>
      <t>3141701.700</t>
    </r>
  </si>
  <si>
    <r>
      <t xml:space="preserve">T </t>
    </r>
    <r>
      <rPr>
        <u/>
        <sz val="8"/>
        <color theme="1"/>
        <rFont val="Tahoma"/>
        <family val="2"/>
      </rPr>
      <t>4411831.500</t>
    </r>
  </si>
  <si>
    <r>
      <t xml:space="preserve">T </t>
    </r>
    <r>
      <rPr>
        <u/>
        <sz val="8"/>
        <color theme="1"/>
        <rFont val="Tahoma"/>
        <family val="2"/>
      </rPr>
      <t>3875084.400</t>
    </r>
  </si>
  <si>
    <r>
      <t xml:space="preserve">T </t>
    </r>
    <r>
      <rPr>
        <u/>
        <sz val="8"/>
        <color rgb="FF0000FF"/>
        <rFont val="Tahoma"/>
        <family val="2"/>
      </rPr>
      <t>8540424.300</t>
    </r>
  </si>
  <si>
    <r>
      <t xml:space="preserve">T </t>
    </r>
    <r>
      <rPr>
        <u/>
        <sz val="8"/>
        <color rgb="FF0000FF"/>
        <rFont val="Tahoma"/>
        <family val="2"/>
      </rPr>
      <t>49586101.000</t>
    </r>
  </si>
  <si>
    <r>
      <t xml:space="preserve">T </t>
    </r>
    <r>
      <rPr>
        <u/>
        <sz val="8"/>
        <color rgb="FF0000FF"/>
        <rFont val="Tahoma"/>
        <family val="2"/>
      </rPr>
      <t>2517468.500</t>
    </r>
  </si>
  <si>
    <r>
      <t xml:space="preserve">T </t>
    </r>
    <r>
      <rPr>
        <u/>
        <sz val="8"/>
        <color rgb="FF0000FF"/>
        <rFont val="Tahoma"/>
        <family val="2"/>
      </rPr>
      <t>1647720.400</t>
    </r>
  </si>
  <si>
    <r>
      <t xml:space="preserve">TM </t>
    </r>
    <r>
      <rPr>
        <u/>
        <sz val="8"/>
        <color rgb="FF0000FF"/>
        <rFont val="Tahoma"/>
        <family val="2"/>
      </rPr>
      <t>399568880.000</t>
    </r>
  </si>
  <si>
    <r>
      <t xml:space="preserve">M </t>
    </r>
    <r>
      <rPr>
        <u/>
        <sz val="8"/>
        <color rgb="FF0000FF"/>
        <rFont val="Tahoma"/>
        <family val="2"/>
      </rPr>
      <t>90554.384</t>
    </r>
  </si>
  <si>
    <r>
      <t xml:space="preserve">T </t>
    </r>
    <r>
      <rPr>
        <u/>
        <sz val="8"/>
        <color rgb="FF0000FF"/>
        <rFont val="Tahoma"/>
        <family val="2"/>
      </rPr>
      <t>3135713.800</t>
    </r>
  </si>
  <si>
    <r>
      <t xml:space="preserve">T </t>
    </r>
    <r>
      <rPr>
        <u/>
        <sz val="8"/>
        <color rgb="FF0000FF"/>
        <rFont val="Tahoma"/>
        <family val="2"/>
      </rPr>
      <t>4437087.000</t>
    </r>
  </si>
  <si>
    <r>
      <t xml:space="preserve">T </t>
    </r>
    <r>
      <rPr>
        <u/>
        <sz val="8"/>
        <color rgb="FF0000FF"/>
        <rFont val="Tahoma"/>
        <family val="2"/>
      </rPr>
      <t>3895000.800</t>
    </r>
  </si>
  <si>
    <r>
      <t xml:space="preserve">T </t>
    </r>
    <r>
      <rPr>
        <u/>
        <sz val="8"/>
        <color rgb="FF0000FF"/>
        <rFont val="Tahoma"/>
        <family val="2"/>
      </rPr>
      <t>52576.934</t>
    </r>
  </si>
  <si>
    <r>
      <t xml:space="preserve">T </t>
    </r>
    <r>
      <rPr>
        <u/>
        <sz val="8"/>
        <color rgb="FF0000FF"/>
        <rFont val="Tahoma"/>
        <family val="2"/>
      </rPr>
      <t>271440.610</t>
    </r>
  </si>
  <si>
    <r>
      <t xml:space="preserve">T </t>
    </r>
    <r>
      <rPr>
        <u/>
        <sz val="8"/>
        <color rgb="FF0000FF"/>
        <rFont val="Tahoma"/>
        <family val="2"/>
      </rPr>
      <t>9746.141</t>
    </r>
  </si>
  <si>
    <r>
      <t xml:space="preserve">T </t>
    </r>
    <r>
      <rPr>
        <u/>
        <sz val="8"/>
        <color rgb="FF0000FF"/>
        <rFont val="Tahoma"/>
        <family val="2"/>
      </rPr>
      <t>6706.244</t>
    </r>
  </si>
  <si>
    <r>
      <t xml:space="preserve">TM </t>
    </r>
    <r>
      <rPr>
        <u/>
        <sz val="8"/>
        <color rgb="FF0000FF"/>
        <rFont val="Tahoma"/>
        <family val="2"/>
      </rPr>
      <t>1758212.900</t>
    </r>
  </si>
  <si>
    <r>
      <t xml:space="preserve">M </t>
    </r>
    <r>
      <rPr>
        <u/>
        <sz val="8"/>
        <color rgb="FF0000FF"/>
        <rFont val="Tahoma"/>
        <family val="2"/>
      </rPr>
      <t>730.265</t>
    </r>
  </si>
  <si>
    <r>
      <t xml:space="preserve">T </t>
    </r>
    <r>
      <rPr>
        <u/>
        <sz val="8"/>
        <color rgb="FF0000FF"/>
        <rFont val="Tahoma"/>
        <family val="2"/>
      </rPr>
      <t>6432.373</t>
    </r>
  </si>
  <si>
    <r>
      <t xml:space="preserve">T </t>
    </r>
    <r>
      <rPr>
        <u/>
        <sz val="8"/>
        <color rgb="FF0000FF"/>
        <rFont val="Tahoma"/>
        <family val="2"/>
      </rPr>
      <t>30783.093</t>
    </r>
  </si>
  <si>
    <r>
      <t xml:space="preserve">T </t>
    </r>
    <r>
      <rPr>
        <u/>
        <sz val="8"/>
        <color rgb="FF0000FF"/>
        <rFont val="Tahoma"/>
        <family val="2"/>
      </rPr>
      <t>18087.929</t>
    </r>
  </si>
  <si>
    <r>
      <t xml:space="preserve">TM </t>
    </r>
    <r>
      <rPr>
        <u/>
        <sz val="8"/>
        <color rgb="FF0000FF"/>
        <rFont val="Tahoma"/>
        <family val="2"/>
      </rPr>
      <t>0.440</t>
    </r>
  </si>
  <si>
    <r>
      <t xml:space="preserve">M </t>
    </r>
    <r>
      <rPr>
        <u/>
        <sz val="8"/>
        <color rgb="FF0000FF"/>
        <rFont val="Tahoma"/>
        <family val="2"/>
      </rPr>
      <t>0.806</t>
    </r>
  </si>
  <si>
    <r>
      <t xml:space="preserve">TM </t>
    </r>
    <r>
      <rPr>
        <u/>
        <sz val="8"/>
        <color theme="1"/>
        <rFont val="Tahoma"/>
        <family val="2"/>
      </rPr>
      <t>13219571.000</t>
    </r>
  </si>
  <si>
    <r>
      <t xml:space="preserve">T </t>
    </r>
    <r>
      <rPr>
        <u/>
        <sz val="8"/>
        <color theme="1"/>
        <rFont val="Tahoma"/>
        <family val="2"/>
      </rPr>
      <t>7223254.200</t>
    </r>
  </si>
  <si>
    <r>
      <t xml:space="preserve">TM </t>
    </r>
    <r>
      <rPr>
        <u/>
        <sz val="8"/>
        <color theme="1"/>
        <rFont val="Tahoma"/>
        <family val="2"/>
      </rPr>
      <t>13172524.000</t>
    </r>
  </si>
  <si>
    <r>
      <t xml:space="preserve">T </t>
    </r>
    <r>
      <rPr>
        <u/>
        <sz val="8"/>
        <color theme="1"/>
        <rFont val="Tahoma"/>
        <family val="2"/>
      </rPr>
      <t>7209347.600</t>
    </r>
  </si>
  <si>
    <r>
      <t xml:space="preserve">TM </t>
    </r>
    <r>
      <rPr>
        <u/>
        <sz val="8"/>
        <color theme="1"/>
        <rFont val="Tahoma"/>
        <family val="2"/>
      </rPr>
      <t>13075939.000</t>
    </r>
  </si>
  <si>
    <r>
      <t xml:space="preserve">T </t>
    </r>
    <r>
      <rPr>
        <u/>
        <sz val="8"/>
        <color theme="1"/>
        <rFont val="Tahoma"/>
        <family val="2"/>
      </rPr>
      <t>7225332.700</t>
    </r>
  </si>
  <si>
    <r>
      <t xml:space="preserve">TM </t>
    </r>
    <r>
      <rPr>
        <u/>
        <sz val="8"/>
        <color rgb="FF0000FF"/>
        <rFont val="Tahoma"/>
        <family val="2"/>
      </rPr>
      <t>13156011.000</t>
    </r>
  </si>
  <si>
    <r>
      <t xml:space="preserve">T </t>
    </r>
    <r>
      <rPr>
        <u/>
        <sz val="8"/>
        <color rgb="FF0000FF"/>
        <rFont val="Tahoma"/>
        <family val="2"/>
      </rPr>
      <t>7219311.500</t>
    </r>
  </si>
  <si>
    <r>
      <t xml:space="preserve">TM </t>
    </r>
    <r>
      <rPr>
        <u/>
        <sz val="8"/>
        <color rgb="FF0000FF"/>
        <rFont val="Tahoma"/>
        <family val="2"/>
      </rPr>
      <t>73226.115</t>
    </r>
  </si>
  <si>
    <r>
      <t xml:space="preserve">T </t>
    </r>
    <r>
      <rPr>
        <u/>
        <sz val="8"/>
        <color rgb="FF0000FF"/>
        <rFont val="Tahoma"/>
        <family val="2"/>
      </rPr>
      <t>8691.370</t>
    </r>
  </si>
  <si>
    <r>
      <t xml:space="preserve">TM </t>
    </r>
    <r>
      <rPr>
        <u/>
        <sz val="8"/>
        <color rgb="FF0000FF"/>
        <rFont val="Tahoma"/>
        <family val="2"/>
      </rPr>
      <t>0.557</t>
    </r>
  </si>
  <si>
    <r>
      <t xml:space="preserve">T </t>
    </r>
    <r>
      <rPr>
        <u/>
        <sz val="8"/>
        <color theme="1"/>
        <rFont val="Tahoma"/>
        <family val="2"/>
      </rPr>
      <t>9127656.100</t>
    </r>
  </si>
  <si>
    <r>
      <t xml:space="preserve">T </t>
    </r>
    <r>
      <rPr>
        <u/>
        <sz val="8"/>
        <color theme="1"/>
        <rFont val="Tahoma"/>
        <family val="2"/>
      </rPr>
      <t>9125184.200</t>
    </r>
  </si>
  <si>
    <r>
      <t xml:space="preserve">T </t>
    </r>
    <r>
      <rPr>
        <u/>
        <sz val="8"/>
        <color theme="1"/>
        <rFont val="Tahoma"/>
        <family val="2"/>
      </rPr>
      <t>9205410.400</t>
    </r>
  </si>
  <si>
    <r>
      <t xml:space="preserve">T </t>
    </r>
    <r>
      <rPr>
        <u/>
        <sz val="8"/>
        <color rgb="FF0000FF"/>
        <rFont val="Tahoma"/>
        <family val="2"/>
      </rPr>
      <t>9152750.200</t>
    </r>
  </si>
  <si>
    <r>
      <t xml:space="preserve">T </t>
    </r>
    <r>
      <rPr>
        <u/>
        <sz val="8"/>
        <color rgb="FF0000FF"/>
        <rFont val="Tahoma"/>
        <family val="2"/>
      </rPr>
      <t>45621.770</t>
    </r>
  </si>
  <si>
    <r>
      <t xml:space="preserve">T </t>
    </r>
    <r>
      <rPr>
        <u/>
        <sz val="8"/>
        <color theme="1"/>
        <rFont val="Tahoma"/>
        <family val="2"/>
      </rPr>
      <t>9268416.200</t>
    </r>
  </si>
  <si>
    <r>
      <t xml:space="preserve">T </t>
    </r>
    <r>
      <rPr>
        <u/>
        <sz val="8"/>
        <color theme="1"/>
        <rFont val="Tahoma"/>
        <family val="2"/>
      </rPr>
      <t>9305792.200</t>
    </r>
  </si>
  <si>
    <r>
      <t xml:space="preserve">T </t>
    </r>
    <r>
      <rPr>
        <u/>
        <sz val="8"/>
        <color theme="1"/>
        <rFont val="Tahoma"/>
        <family val="2"/>
      </rPr>
      <t>9318702.700</t>
    </r>
  </si>
  <si>
    <r>
      <t xml:space="preserve">T </t>
    </r>
    <r>
      <rPr>
        <u/>
        <sz val="8"/>
        <color rgb="FF0000FF"/>
        <rFont val="Tahoma"/>
        <family val="2"/>
      </rPr>
      <t>9297637.000</t>
    </r>
  </si>
  <si>
    <r>
      <t xml:space="preserve">T </t>
    </r>
    <r>
      <rPr>
        <u/>
        <sz val="8"/>
        <color rgb="FF0000FF"/>
        <rFont val="Tahoma"/>
        <family val="2"/>
      </rPr>
      <t>26116.320</t>
    </r>
  </si>
  <si>
    <r>
      <t xml:space="preserve">T </t>
    </r>
    <r>
      <rPr>
        <u/>
        <sz val="8"/>
        <color theme="1"/>
        <rFont val="Tahoma"/>
        <family val="2"/>
      </rPr>
      <t>7985605.400</t>
    </r>
  </si>
  <si>
    <r>
      <t xml:space="preserve">T </t>
    </r>
    <r>
      <rPr>
        <u/>
        <sz val="8"/>
        <color theme="1"/>
        <rFont val="Tahoma"/>
        <family val="2"/>
      </rPr>
      <t>66377942.000</t>
    </r>
  </si>
  <si>
    <r>
      <t xml:space="preserve">T </t>
    </r>
    <r>
      <rPr>
        <u/>
        <sz val="8"/>
        <color theme="1"/>
        <rFont val="Tahoma"/>
        <family val="2"/>
      </rPr>
      <t>2289101.000</t>
    </r>
  </si>
  <si>
    <r>
      <t xml:space="preserve">T </t>
    </r>
    <r>
      <rPr>
        <u/>
        <sz val="8"/>
        <color theme="1"/>
        <rFont val="Tahoma"/>
        <family val="2"/>
      </rPr>
      <t>2057855.500</t>
    </r>
  </si>
  <si>
    <r>
      <t xml:space="preserve">TM </t>
    </r>
    <r>
      <rPr>
        <u/>
        <sz val="8"/>
        <color theme="1"/>
        <rFont val="Tahoma"/>
        <family val="2"/>
      </rPr>
      <t>384472650.000</t>
    </r>
  </si>
  <si>
    <r>
      <t xml:space="preserve">M </t>
    </r>
    <r>
      <rPr>
        <u/>
        <sz val="8"/>
        <color theme="1"/>
        <rFont val="Tahoma"/>
        <family val="2"/>
      </rPr>
      <t>78558.837</t>
    </r>
  </si>
  <si>
    <r>
      <t xml:space="preserve">T </t>
    </r>
    <r>
      <rPr>
        <u/>
        <sz val="8"/>
        <color theme="1"/>
        <rFont val="Tahoma"/>
        <family val="2"/>
      </rPr>
      <t>3121333.000</t>
    </r>
  </si>
  <si>
    <r>
      <t xml:space="preserve">T </t>
    </r>
    <r>
      <rPr>
        <u/>
        <sz val="8"/>
        <color theme="1"/>
        <rFont val="Tahoma"/>
        <family val="2"/>
      </rPr>
      <t>3985164.900</t>
    </r>
  </si>
  <si>
    <r>
      <t xml:space="preserve">T </t>
    </r>
    <r>
      <rPr>
        <u/>
        <sz val="8"/>
        <color theme="1"/>
        <rFont val="Tahoma"/>
        <family val="2"/>
      </rPr>
      <t>4788062.400</t>
    </r>
  </si>
  <si>
    <r>
      <t xml:space="preserve">T </t>
    </r>
    <r>
      <rPr>
        <u/>
        <sz val="8"/>
        <color theme="1"/>
        <rFont val="Tahoma"/>
        <family val="2"/>
      </rPr>
      <t>7973798.400</t>
    </r>
  </si>
  <si>
    <r>
      <t xml:space="preserve">T </t>
    </r>
    <r>
      <rPr>
        <u/>
        <sz val="8"/>
        <color theme="1"/>
        <rFont val="Tahoma"/>
        <family val="2"/>
      </rPr>
      <t>66348262.000</t>
    </r>
  </si>
  <si>
    <r>
      <t xml:space="preserve">T </t>
    </r>
    <r>
      <rPr>
        <u/>
        <sz val="8"/>
        <color theme="1"/>
        <rFont val="Tahoma"/>
        <family val="2"/>
      </rPr>
      <t>2299016.300</t>
    </r>
  </si>
  <si>
    <r>
      <t xml:space="preserve">T </t>
    </r>
    <r>
      <rPr>
        <u/>
        <sz val="8"/>
        <color theme="1"/>
        <rFont val="Tahoma"/>
        <family val="2"/>
      </rPr>
      <t>2051917.500</t>
    </r>
  </si>
  <si>
    <r>
      <t xml:space="preserve">TM </t>
    </r>
    <r>
      <rPr>
        <u/>
        <sz val="8"/>
        <color theme="1"/>
        <rFont val="Tahoma"/>
        <family val="2"/>
      </rPr>
      <t>384366650.000</t>
    </r>
  </si>
  <si>
    <r>
      <t xml:space="preserve">M </t>
    </r>
    <r>
      <rPr>
        <u/>
        <sz val="8"/>
        <color theme="1"/>
        <rFont val="Tahoma"/>
        <family val="2"/>
      </rPr>
      <t>79598.773</t>
    </r>
  </si>
  <si>
    <r>
      <t xml:space="preserve">T </t>
    </r>
    <r>
      <rPr>
        <u/>
        <sz val="8"/>
        <color theme="1"/>
        <rFont val="Tahoma"/>
        <family val="2"/>
      </rPr>
      <t>3122028.900</t>
    </r>
  </si>
  <si>
    <r>
      <t xml:space="preserve">T </t>
    </r>
    <r>
      <rPr>
        <u/>
        <sz val="8"/>
        <color theme="1"/>
        <rFont val="Tahoma"/>
        <family val="2"/>
      </rPr>
      <t>3980595.000</t>
    </r>
  </si>
  <si>
    <r>
      <t xml:space="preserve">T </t>
    </r>
    <r>
      <rPr>
        <u/>
        <sz val="8"/>
        <color theme="1"/>
        <rFont val="Tahoma"/>
        <family val="2"/>
      </rPr>
      <t>4764115.300</t>
    </r>
  </si>
  <si>
    <r>
      <t xml:space="preserve">T </t>
    </r>
    <r>
      <rPr>
        <u/>
        <sz val="8"/>
        <color theme="1"/>
        <rFont val="Tahoma"/>
        <family val="2"/>
      </rPr>
      <t>7973729.200</t>
    </r>
  </si>
  <si>
    <r>
      <t xml:space="preserve">T </t>
    </r>
    <r>
      <rPr>
        <u/>
        <sz val="8"/>
        <color theme="1"/>
        <rFont val="Tahoma"/>
        <family val="2"/>
      </rPr>
      <t>66291200.000</t>
    </r>
  </si>
  <si>
    <r>
      <t xml:space="preserve">T </t>
    </r>
    <r>
      <rPr>
        <u/>
        <sz val="8"/>
        <color theme="1"/>
        <rFont val="Tahoma"/>
        <family val="2"/>
      </rPr>
      <t>2318100.400</t>
    </r>
  </si>
  <si>
    <r>
      <t xml:space="preserve">T </t>
    </r>
    <r>
      <rPr>
        <u/>
        <sz val="8"/>
        <color theme="1"/>
        <rFont val="Tahoma"/>
        <family val="2"/>
      </rPr>
      <t>2065933.200</t>
    </r>
  </si>
  <si>
    <r>
      <t xml:space="preserve">TM </t>
    </r>
    <r>
      <rPr>
        <u/>
        <sz val="8"/>
        <color theme="1"/>
        <rFont val="Tahoma"/>
        <family val="2"/>
      </rPr>
      <t>384692860.000</t>
    </r>
  </si>
  <si>
    <r>
      <t xml:space="preserve">M </t>
    </r>
    <r>
      <rPr>
        <u/>
        <sz val="8"/>
        <color theme="1"/>
        <rFont val="Tahoma"/>
        <family val="2"/>
      </rPr>
      <t>80830.502</t>
    </r>
  </si>
  <si>
    <r>
      <t xml:space="preserve">T </t>
    </r>
    <r>
      <rPr>
        <u/>
        <sz val="8"/>
        <color theme="1"/>
        <rFont val="Tahoma"/>
        <family val="2"/>
      </rPr>
      <t>3121827.400</t>
    </r>
  </si>
  <si>
    <r>
      <t xml:space="preserve">T </t>
    </r>
    <r>
      <rPr>
        <u/>
        <sz val="8"/>
        <color theme="1"/>
        <rFont val="Tahoma"/>
        <family val="2"/>
      </rPr>
      <t>3970046.600</t>
    </r>
  </si>
  <si>
    <r>
      <t xml:space="preserve">T </t>
    </r>
    <r>
      <rPr>
        <u/>
        <sz val="8"/>
        <color theme="1"/>
        <rFont val="Tahoma"/>
        <family val="2"/>
      </rPr>
      <t>4765420.500</t>
    </r>
  </si>
  <si>
    <r>
      <t xml:space="preserve">T </t>
    </r>
    <r>
      <rPr>
        <u/>
        <sz val="8"/>
        <color rgb="FF0000FF"/>
        <rFont val="Tahoma"/>
        <family val="2"/>
      </rPr>
      <t>7977711.000</t>
    </r>
  </si>
  <si>
    <r>
      <t xml:space="preserve">T </t>
    </r>
    <r>
      <rPr>
        <u/>
        <sz val="8"/>
        <color rgb="FF0000FF"/>
        <rFont val="Tahoma"/>
        <family val="2"/>
      </rPr>
      <t>66339135.000</t>
    </r>
  </si>
  <si>
    <r>
      <t xml:space="preserve">T </t>
    </r>
    <r>
      <rPr>
        <u/>
        <sz val="8"/>
        <color rgb="FF0000FF"/>
        <rFont val="Tahoma"/>
        <family val="2"/>
      </rPr>
      <t>2302072.600</t>
    </r>
  </si>
  <si>
    <r>
      <t xml:space="preserve">T </t>
    </r>
    <r>
      <rPr>
        <u/>
        <sz val="8"/>
        <color rgb="FF0000FF"/>
        <rFont val="Tahoma"/>
        <family val="2"/>
      </rPr>
      <t>2058568.700</t>
    </r>
  </si>
  <si>
    <r>
      <t xml:space="preserve">TM </t>
    </r>
    <r>
      <rPr>
        <u/>
        <sz val="8"/>
        <color rgb="FF0000FF"/>
        <rFont val="Tahoma"/>
        <family val="2"/>
      </rPr>
      <t>384510720.000</t>
    </r>
  </si>
  <si>
    <r>
      <t xml:space="preserve">M </t>
    </r>
    <r>
      <rPr>
        <u/>
        <sz val="8"/>
        <color rgb="FF0000FF"/>
        <rFont val="Tahoma"/>
        <family val="2"/>
      </rPr>
      <t>79662.704</t>
    </r>
  </si>
  <si>
    <r>
      <t xml:space="preserve">T </t>
    </r>
    <r>
      <rPr>
        <u/>
        <sz val="8"/>
        <color rgb="FF0000FF"/>
        <rFont val="Tahoma"/>
        <family val="2"/>
      </rPr>
      <t>3121729.800</t>
    </r>
  </si>
  <si>
    <r>
      <t xml:space="preserve">T </t>
    </r>
    <r>
      <rPr>
        <u/>
        <sz val="8"/>
        <color rgb="FF0000FF"/>
        <rFont val="Tahoma"/>
        <family val="2"/>
      </rPr>
      <t>3978602.200</t>
    </r>
  </si>
  <si>
    <r>
      <t xml:space="preserve">T </t>
    </r>
    <r>
      <rPr>
        <u/>
        <sz val="8"/>
        <color rgb="FF0000FF"/>
        <rFont val="Tahoma"/>
        <family val="2"/>
      </rPr>
      <t>4772532.800</t>
    </r>
  </si>
  <si>
    <r>
      <t xml:space="preserve">T </t>
    </r>
    <r>
      <rPr>
        <u/>
        <sz val="8"/>
        <color rgb="FF0000FF"/>
        <rFont val="Tahoma"/>
        <family val="2"/>
      </rPr>
      <t>6836.862</t>
    </r>
  </si>
  <si>
    <r>
      <t xml:space="preserve">T </t>
    </r>
    <r>
      <rPr>
        <u/>
        <sz val="8"/>
        <color rgb="FF0000FF"/>
        <rFont val="Tahoma"/>
        <family val="2"/>
      </rPr>
      <t>44085.428</t>
    </r>
  </si>
  <si>
    <r>
      <t xml:space="preserve">T </t>
    </r>
    <r>
      <rPr>
        <u/>
        <sz val="8"/>
        <color rgb="FF0000FF"/>
        <rFont val="Tahoma"/>
        <family val="2"/>
      </rPr>
      <t>14739.292</t>
    </r>
  </si>
  <si>
    <r>
      <t xml:space="preserve">T </t>
    </r>
    <r>
      <rPr>
        <u/>
        <sz val="8"/>
        <color rgb="FF0000FF"/>
        <rFont val="Tahoma"/>
        <family val="2"/>
      </rPr>
      <t>7035.029</t>
    </r>
  </si>
  <si>
    <r>
      <t xml:space="preserve">TM </t>
    </r>
    <r>
      <rPr>
        <u/>
        <sz val="8"/>
        <color rgb="FF0000FF"/>
        <rFont val="Tahoma"/>
        <family val="2"/>
      </rPr>
      <t>166401.880</t>
    </r>
  </si>
  <si>
    <r>
      <t xml:space="preserve">M </t>
    </r>
    <r>
      <rPr>
        <u/>
        <sz val="8"/>
        <color rgb="FF0000FF"/>
        <rFont val="Tahoma"/>
        <family val="2"/>
      </rPr>
      <t>1137.181</t>
    </r>
  </si>
  <si>
    <r>
      <t xml:space="preserve">T </t>
    </r>
    <r>
      <rPr>
        <u/>
        <sz val="8"/>
        <color rgb="FF0000FF"/>
        <rFont val="Tahoma"/>
        <family val="2"/>
      </rPr>
      <t>358.055</t>
    </r>
  </si>
  <si>
    <r>
      <t xml:space="preserve">T </t>
    </r>
    <r>
      <rPr>
        <u/>
        <sz val="8"/>
        <color rgb="FF0000FF"/>
        <rFont val="Tahoma"/>
        <family val="2"/>
      </rPr>
      <t>7753.632</t>
    </r>
  </si>
  <si>
    <r>
      <t xml:space="preserve">T </t>
    </r>
    <r>
      <rPr>
        <u/>
        <sz val="8"/>
        <color rgb="FF0000FF"/>
        <rFont val="Tahoma"/>
        <family val="2"/>
      </rPr>
      <t>13464.890</t>
    </r>
  </si>
  <si>
    <r>
      <t xml:space="preserve">T </t>
    </r>
    <r>
      <rPr>
        <u/>
        <sz val="8"/>
        <color rgb="FF0000FF"/>
        <rFont val="Tahoma"/>
        <family val="2"/>
      </rPr>
      <t>0.640</t>
    </r>
  </si>
  <si>
    <r>
      <t xml:space="preserve">TM </t>
    </r>
    <r>
      <rPr>
        <u/>
        <sz val="8"/>
        <color rgb="FF0000FF"/>
        <rFont val="Tahoma"/>
        <family val="2"/>
      </rPr>
      <t>0.043</t>
    </r>
  </si>
  <si>
    <r>
      <t xml:space="preserve">M </t>
    </r>
    <r>
      <rPr>
        <u/>
        <sz val="8"/>
        <color rgb="FF0000FF"/>
        <rFont val="Tahoma"/>
        <family val="2"/>
      </rPr>
      <t>1.427</t>
    </r>
  </si>
  <si>
    <r>
      <t xml:space="preserve">TM </t>
    </r>
    <r>
      <rPr>
        <u/>
        <sz val="8"/>
        <color theme="1"/>
        <rFont val="Tahoma"/>
        <family val="2"/>
      </rPr>
      <t>10743326.000</t>
    </r>
  </si>
  <si>
    <r>
      <t xml:space="preserve">T </t>
    </r>
    <r>
      <rPr>
        <u/>
        <sz val="8"/>
        <color theme="1"/>
        <rFont val="Tahoma"/>
        <family val="2"/>
      </rPr>
      <t>7262860.000</t>
    </r>
  </si>
  <si>
    <r>
      <t xml:space="preserve">TM </t>
    </r>
    <r>
      <rPr>
        <u/>
        <sz val="8"/>
        <color theme="1"/>
        <rFont val="Tahoma"/>
        <family val="2"/>
      </rPr>
      <t>10763525.000</t>
    </r>
  </si>
  <si>
    <r>
      <t xml:space="preserve">T </t>
    </r>
    <r>
      <rPr>
        <u/>
        <sz val="8"/>
        <color theme="1"/>
        <rFont val="Tahoma"/>
        <family val="2"/>
      </rPr>
      <t>7273945.300</t>
    </r>
  </si>
  <si>
    <r>
      <t xml:space="preserve">TM </t>
    </r>
    <r>
      <rPr>
        <u/>
        <sz val="8"/>
        <color theme="1"/>
        <rFont val="Tahoma"/>
        <family val="2"/>
      </rPr>
      <t>10671744.000</t>
    </r>
  </si>
  <si>
    <r>
      <t xml:space="preserve">T </t>
    </r>
    <r>
      <rPr>
        <u/>
        <sz val="8"/>
        <color theme="1"/>
        <rFont val="Tahoma"/>
        <family val="2"/>
      </rPr>
      <t>7200740.800</t>
    </r>
  </si>
  <si>
    <r>
      <t xml:space="preserve">TM </t>
    </r>
    <r>
      <rPr>
        <u/>
        <sz val="8"/>
        <color rgb="FF0000FF"/>
        <rFont val="Tahoma"/>
        <family val="2"/>
      </rPr>
      <t>10726198.000</t>
    </r>
  </si>
  <si>
    <r>
      <t xml:space="preserve">T </t>
    </r>
    <r>
      <rPr>
        <u/>
        <sz val="8"/>
        <color rgb="FF0000FF"/>
        <rFont val="Tahoma"/>
        <family val="2"/>
      </rPr>
      <t>7245848.700</t>
    </r>
  </si>
  <si>
    <r>
      <t xml:space="preserve">TM </t>
    </r>
    <r>
      <rPr>
        <u/>
        <sz val="8"/>
        <color rgb="FF0000FF"/>
        <rFont val="Tahoma"/>
        <family val="2"/>
      </rPr>
      <t>48227.984</t>
    </r>
  </si>
  <si>
    <r>
      <t xml:space="preserve">T </t>
    </r>
    <r>
      <rPr>
        <u/>
        <sz val="8"/>
        <color rgb="FF0000FF"/>
        <rFont val="Tahoma"/>
        <family val="2"/>
      </rPr>
      <t>39455.836</t>
    </r>
  </si>
  <si>
    <r>
      <t xml:space="preserve">TM </t>
    </r>
    <r>
      <rPr>
        <u/>
        <sz val="8"/>
        <color rgb="FF0000FF"/>
        <rFont val="Tahoma"/>
        <family val="2"/>
      </rPr>
      <t>0.450</t>
    </r>
  </si>
  <si>
    <r>
      <t xml:space="preserve">T </t>
    </r>
    <r>
      <rPr>
        <u/>
        <sz val="8"/>
        <color theme="1"/>
        <rFont val="Tahoma"/>
        <family val="2"/>
      </rPr>
      <t>9215756.700</t>
    </r>
  </si>
  <si>
    <r>
      <t xml:space="preserve">T </t>
    </r>
    <r>
      <rPr>
        <u/>
        <sz val="8"/>
        <color theme="1"/>
        <rFont val="Tahoma"/>
        <family val="2"/>
      </rPr>
      <t>9176778.900</t>
    </r>
  </si>
  <si>
    <r>
      <t xml:space="preserve">T </t>
    </r>
    <r>
      <rPr>
        <u/>
        <sz val="8"/>
        <color theme="1"/>
        <rFont val="Tahoma"/>
        <family val="2"/>
      </rPr>
      <t>9131118.300</t>
    </r>
  </si>
  <si>
    <r>
      <t xml:space="preserve">T </t>
    </r>
    <r>
      <rPr>
        <u/>
        <sz val="8"/>
        <color rgb="FF0000FF"/>
        <rFont val="Tahoma"/>
        <family val="2"/>
      </rPr>
      <t>9174551.300</t>
    </r>
  </si>
  <si>
    <r>
      <t xml:space="preserve">T </t>
    </r>
    <r>
      <rPr>
        <u/>
        <sz val="8"/>
        <color rgb="FF0000FF"/>
        <rFont val="Tahoma"/>
        <family val="2"/>
      </rPr>
      <t>42363.158</t>
    </r>
  </si>
  <si>
    <r>
      <t xml:space="preserve">T </t>
    </r>
    <r>
      <rPr>
        <u/>
        <sz val="8"/>
        <color theme="1"/>
        <rFont val="Tahoma"/>
        <family val="2"/>
      </rPr>
      <t>9298368.600</t>
    </r>
  </si>
  <si>
    <r>
      <t xml:space="preserve">T </t>
    </r>
    <r>
      <rPr>
        <u/>
        <sz val="8"/>
        <color theme="1"/>
        <rFont val="Tahoma"/>
        <family val="2"/>
      </rPr>
      <t>9328902.000</t>
    </r>
  </si>
  <si>
    <r>
      <t xml:space="preserve">T </t>
    </r>
    <r>
      <rPr>
        <u/>
        <sz val="8"/>
        <color theme="1"/>
        <rFont val="Tahoma"/>
        <family val="2"/>
      </rPr>
      <t>9296994.600</t>
    </r>
  </si>
  <si>
    <r>
      <t xml:space="preserve">T </t>
    </r>
    <r>
      <rPr>
        <u/>
        <sz val="8"/>
        <color rgb="FF0000FF"/>
        <rFont val="Tahoma"/>
        <family val="2"/>
      </rPr>
      <t>9308088.400</t>
    </r>
  </si>
  <si>
    <r>
      <t xml:space="preserve">T </t>
    </r>
    <r>
      <rPr>
        <u/>
        <sz val="8"/>
        <color rgb="FF0000FF"/>
        <rFont val="Tahoma"/>
        <family val="2"/>
      </rPr>
      <t>18038.197</t>
    </r>
  </si>
  <si>
    <r>
      <t xml:space="preserve">T </t>
    </r>
    <r>
      <rPr>
        <u/>
        <sz val="8"/>
        <color theme="1"/>
        <rFont val="Tahoma"/>
        <family val="2"/>
      </rPr>
      <t>5067748.700</t>
    </r>
  </si>
  <si>
    <r>
      <t xml:space="preserve">T </t>
    </r>
    <r>
      <rPr>
        <u/>
        <sz val="8"/>
        <color theme="1"/>
        <rFont val="Tahoma"/>
        <family val="2"/>
      </rPr>
      <t>34421404.000</t>
    </r>
  </si>
  <si>
    <r>
      <t xml:space="preserve">T </t>
    </r>
    <r>
      <rPr>
        <u/>
        <sz val="8"/>
        <color theme="1"/>
        <rFont val="Tahoma"/>
        <family val="2"/>
      </rPr>
      <t>2330709.600</t>
    </r>
  </si>
  <si>
    <r>
      <t xml:space="preserve">T </t>
    </r>
    <r>
      <rPr>
        <u/>
        <sz val="8"/>
        <color theme="1"/>
        <rFont val="Tahoma"/>
        <family val="2"/>
      </rPr>
      <t>1587591.900</t>
    </r>
  </si>
  <si>
    <r>
      <t xml:space="preserve">TM </t>
    </r>
    <r>
      <rPr>
        <u/>
        <sz val="8"/>
        <color theme="1"/>
        <rFont val="Tahoma"/>
        <family val="2"/>
      </rPr>
      <t>558500250.000</t>
    </r>
  </si>
  <si>
    <r>
      <t xml:space="preserve">M </t>
    </r>
    <r>
      <rPr>
        <u/>
        <sz val="8"/>
        <color theme="1"/>
        <rFont val="Tahoma"/>
        <family val="2"/>
      </rPr>
      <t>54335.765</t>
    </r>
  </si>
  <si>
    <r>
      <t xml:space="preserve">T </t>
    </r>
    <r>
      <rPr>
        <u/>
        <sz val="8"/>
        <color theme="1"/>
        <rFont val="Tahoma"/>
        <family val="2"/>
      </rPr>
      <t>3053488.200</t>
    </r>
  </si>
  <si>
    <r>
      <t xml:space="preserve">T </t>
    </r>
    <r>
      <rPr>
        <u/>
        <sz val="8"/>
        <color theme="1"/>
        <rFont val="Tahoma"/>
        <family val="2"/>
      </rPr>
      <t>2814530.300</t>
    </r>
  </si>
  <si>
    <r>
      <t xml:space="preserve">T </t>
    </r>
    <r>
      <rPr>
        <u/>
        <sz val="8"/>
        <color theme="1"/>
        <rFont val="Tahoma"/>
        <family val="2"/>
      </rPr>
      <t>2834810.200</t>
    </r>
  </si>
  <si>
    <r>
      <t xml:space="preserve">T </t>
    </r>
    <r>
      <rPr>
        <u/>
        <sz val="8"/>
        <color theme="1"/>
        <rFont val="Tahoma"/>
        <family val="2"/>
      </rPr>
      <t>5040326.500</t>
    </r>
  </si>
  <si>
    <r>
      <t xml:space="preserve">T </t>
    </r>
    <r>
      <rPr>
        <u/>
        <sz val="8"/>
        <color theme="1"/>
        <rFont val="Tahoma"/>
        <family val="2"/>
      </rPr>
      <t>34310312.000</t>
    </r>
  </si>
  <si>
    <r>
      <t xml:space="preserve">T </t>
    </r>
    <r>
      <rPr>
        <u/>
        <sz val="8"/>
        <color theme="1"/>
        <rFont val="Tahoma"/>
        <family val="2"/>
      </rPr>
      <t>2348091.300</t>
    </r>
  </si>
  <si>
    <r>
      <t xml:space="preserve">TM </t>
    </r>
    <r>
      <rPr>
        <u/>
        <sz val="8"/>
        <color theme="1"/>
        <rFont val="Tahoma"/>
        <family val="2"/>
      </rPr>
      <t>555764370.000</t>
    </r>
  </si>
  <si>
    <r>
      <t xml:space="preserve">M </t>
    </r>
    <r>
      <rPr>
        <u/>
        <sz val="8"/>
        <color theme="1"/>
        <rFont val="Tahoma"/>
        <family val="2"/>
      </rPr>
      <t>55758.517</t>
    </r>
  </si>
  <si>
    <r>
      <t xml:space="preserve">T </t>
    </r>
    <r>
      <rPr>
        <u/>
        <sz val="8"/>
        <color theme="1"/>
        <rFont val="Tahoma"/>
        <family val="2"/>
      </rPr>
      <t>3067051.000</t>
    </r>
  </si>
  <si>
    <r>
      <t xml:space="preserve">T </t>
    </r>
    <r>
      <rPr>
        <u/>
        <sz val="8"/>
        <color theme="1"/>
        <rFont val="Tahoma"/>
        <family val="2"/>
      </rPr>
      <t>2846824.500</t>
    </r>
  </si>
  <si>
    <r>
      <t xml:space="preserve">T </t>
    </r>
    <r>
      <rPr>
        <u/>
        <sz val="8"/>
        <color theme="1"/>
        <rFont val="Tahoma"/>
        <family val="2"/>
      </rPr>
      <t>2842418.400</t>
    </r>
  </si>
  <si>
    <r>
      <t xml:space="preserve">T </t>
    </r>
    <r>
      <rPr>
        <u/>
        <sz val="8"/>
        <color theme="1"/>
        <rFont val="Tahoma"/>
        <family val="2"/>
      </rPr>
      <t>5049064.800</t>
    </r>
  </si>
  <si>
    <r>
      <t xml:space="preserve">T </t>
    </r>
    <r>
      <rPr>
        <u/>
        <sz val="8"/>
        <color theme="1"/>
        <rFont val="Tahoma"/>
        <family val="2"/>
      </rPr>
      <t>34357898.000</t>
    </r>
  </si>
  <si>
    <r>
      <t xml:space="preserve">T </t>
    </r>
    <r>
      <rPr>
        <u/>
        <sz val="8"/>
        <color theme="1"/>
        <rFont val="Tahoma"/>
        <family val="2"/>
      </rPr>
      <t>2328559.300</t>
    </r>
  </si>
  <si>
    <r>
      <t xml:space="preserve">T </t>
    </r>
    <r>
      <rPr>
        <u/>
        <sz val="8"/>
        <color theme="1"/>
        <rFont val="Tahoma"/>
        <family val="2"/>
      </rPr>
      <t>1586218.900</t>
    </r>
  </si>
  <si>
    <r>
      <t xml:space="preserve">TM </t>
    </r>
    <r>
      <rPr>
        <u/>
        <sz val="8"/>
        <color theme="1"/>
        <rFont val="Tahoma"/>
        <family val="2"/>
      </rPr>
      <t>555023030.000</t>
    </r>
  </si>
  <si>
    <r>
      <t xml:space="preserve">M </t>
    </r>
    <r>
      <rPr>
        <u/>
        <sz val="8"/>
        <color theme="1"/>
        <rFont val="Tahoma"/>
        <family val="2"/>
      </rPr>
      <t>55551.966</t>
    </r>
  </si>
  <si>
    <r>
      <t xml:space="preserve">T </t>
    </r>
    <r>
      <rPr>
        <u/>
        <sz val="8"/>
        <color theme="1"/>
        <rFont val="Tahoma"/>
        <family val="2"/>
      </rPr>
      <t>3043374.000</t>
    </r>
  </si>
  <si>
    <r>
      <t xml:space="preserve">T </t>
    </r>
    <r>
      <rPr>
        <u/>
        <sz val="8"/>
        <color theme="1"/>
        <rFont val="Tahoma"/>
        <family val="2"/>
      </rPr>
      <t>2817788.900</t>
    </r>
  </si>
  <si>
    <r>
      <t xml:space="preserve">T </t>
    </r>
    <r>
      <rPr>
        <u/>
        <sz val="8"/>
        <color theme="1"/>
        <rFont val="Tahoma"/>
        <family val="2"/>
      </rPr>
      <t>2816827.900</t>
    </r>
  </si>
  <si>
    <r>
      <t xml:space="preserve">T </t>
    </r>
    <r>
      <rPr>
        <u/>
        <sz val="8"/>
        <color rgb="FF0000FF"/>
        <rFont val="Tahoma"/>
        <family val="2"/>
      </rPr>
      <t>5052380.000</t>
    </r>
  </si>
  <si>
    <r>
      <t xml:space="preserve">T </t>
    </r>
    <r>
      <rPr>
        <u/>
        <sz val="8"/>
        <color rgb="FF0000FF"/>
        <rFont val="Tahoma"/>
        <family val="2"/>
      </rPr>
      <t>34363204.000</t>
    </r>
  </si>
  <si>
    <r>
      <t xml:space="preserve">T </t>
    </r>
    <r>
      <rPr>
        <u/>
        <sz val="8"/>
        <color rgb="FF0000FF"/>
        <rFont val="Tahoma"/>
        <family val="2"/>
      </rPr>
      <t>2335786.700</t>
    </r>
  </si>
  <si>
    <r>
      <t xml:space="preserve">T </t>
    </r>
    <r>
      <rPr>
        <u/>
        <sz val="8"/>
        <color rgb="FF0000FF"/>
        <rFont val="Tahoma"/>
        <family val="2"/>
      </rPr>
      <t>1586629.000</t>
    </r>
  </si>
  <si>
    <r>
      <t xml:space="preserve">TM </t>
    </r>
    <r>
      <rPr>
        <u/>
        <sz val="8"/>
        <color rgb="FF0000FF"/>
        <rFont val="Tahoma"/>
        <family val="2"/>
      </rPr>
      <t>556429220.000</t>
    </r>
  </si>
  <si>
    <r>
      <t xml:space="preserve">M </t>
    </r>
    <r>
      <rPr>
        <u/>
        <sz val="8"/>
        <color rgb="FF0000FF"/>
        <rFont val="Tahoma"/>
        <family val="2"/>
      </rPr>
      <t>55215.416</t>
    </r>
  </si>
  <si>
    <r>
      <t xml:space="preserve">T </t>
    </r>
    <r>
      <rPr>
        <u/>
        <sz val="8"/>
        <color rgb="FF0000FF"/>
        <rFont val="Tahoma"/>
        <family val="2"/>
      </rPr>
      <t>3054637.800</t>
    </r>
  </si>
  <si>
    <r>
      <t xml:space="preserve">T </t>
    </r>
    <r>
      <rPr>
        <u/>
        <sz val="8"/>
        <color rgb="FF0000FF"/>
        <rFont val="Tahoma"/>
        <family val="2"/>
      </rPr>
      <t>2826381.300</t>
    </r>
  </si>
  <si>
    <r>
      <t xml:space="preserve">T </t>
    </r>
    <r>
      <rPr>
        <u/>
        <sz val="8"/>
        <color rgb="FF0000FF"/>
        <rFont val="Tahoma"/>
        <family val="2"/>
      </rPr>
      <t>2831352.200</t>
    </r>
  </si>
  <si>
    <r>
      <t xml:space="preserve">T </t>
    </r>
    <r>
      <rPr>
        <u/>
        <sz val="8"/>
        <color rgb="FF0000FF"/>
        <rFont val="Tahoma"/>
        <family val="2"/>
      </rPr>
      <t>14008.461</t>
    </r>
  </si>
  <si>
    <r>
      <t xml:space="preserve">T </t>
    </r>
    <r>
      <rPr>
        <u/>
        <sz val="8"/>
        <color rgb="FF0000FF"/>
        <rFont val="Tahoma"/>
        <family val="2"/>
      </rPr>
      <t>55735.974</t>
    </r>
  </si>
  <si>
    <r>
      <t xml:space="preserve">T </t>
    </r>
    <r>
      <rPr>
        <u/>
        <sz val="8"/>
        <color rgb="FF0000FF"/>
        <rFont val="Tahoma"/>
        <family val="2"/>
      </rPr>
      <t>10710.186</t>
    </r>
  </si>
  <si>
    <r>
      <t xml:space="preserve">T </t>
    </r>
    <r>
      <rPr>
        <u/>
        <sz val="8"/>
        <color rgb="FF0000FF"/>
        <rFont val="Tahoma"/>
        <family val="2"/>
      </rPr>
      <t>836.951</t>
    </r>
  </si>
  <si>
    <r>
      <t xml:space="preserve">TM </t>
    </r>
    <r>
      <rPr>
        <u/>
        <sz val="8"/>
        <color rgb="FF0000FF"/>
        <rFont val="Tahoma"/>
        <family val="2"/>
      </rPr>
      <t>1831466.700</t>
    </r>
  </si>
  <si>
    <r>
      <t xml:space="preserve">M </t>
    </r>
    <r>
      <rPr>
        <u/>
        <sz val="8"/>
        <color rgb="FF0000FF"/>
        <rFont val="Tahoma"/>
        <family val="2"/>
      </rPr>
      <t>768.769</t>
    </r>
  </si>
  <si>
    <r>
      <t xml:space="preserve">T </t>
    </r>
    <r>
      <rPr>
        <u/>
        <sz val="8"/>
        <color rgb="FF0000FF"/>
        <rFont val="Tahoma"/>
        <family val="2"/>
      </rPr>
      <t>11880.301</t>
    </r>
  </si>
  <si>
    <r>
      <t xml:space="preserve">T </t>
    </r>
    <r>
      <rPr>
        <u/>
        <sz val="8"/>
        <color rgb="FF0000FF"/>
        <rFont val="Tahoma"/>
        <family val="2"/>
      </rPr>
      <t>17779.203</t>
    </r>
  </si>
  <si>
    <r>
      <t xml:space="preserve">T </t>
    </r>
    <r>
      <rPr>
        <u/>
        <sz val="8"/>
        <color rgb="FF0000FF"/>
        <rFont val="Tahoma"/>
        <family val="2"/>
      </rPr>
      <t>13141.010</t>
    </r>
  </si>
  <si>
    <r>
      <t xml:space="preserve">T </t>
    </r>
    <r>
      <rPr>
        <u/>
        <sz val="8"/>
        <color rgb="FF0000FF"/>
        <rFont val="Tahoma"/>
        <family val="2"/>
      </rPr>
      <t>0.277</t>
    </r>
  </si>
  <si>
    <r>
      <t xml:space="preserve">TM </t>
    </r>
    <r>
      <rPr>
        <u/>
        <sz val="8"/>
        <color rgb="FF0000FF"/>
        <rFont val="Tahoma"/>
        <family val="2"/>
      </rPr>
      <t>0.329</t>
    </r>
  </si>
  <si>
    <r>
      <t xml:space="preserve">M </t>
    </r>
    <r>
      <rPr>
        <u/>
        <sz val="8"/>
        <color rgb="FF0000FF"/>
        <rFont val="Tahoma"/>
        <family val="2"/>
      </rPr>
      <t>1.392</t>
    </r>
  </si>
  <si>
    <r>
      <t xml:space="preserve">T </t>
    </r>
    <r>
      <rPr>
        <u/>
        <sz val="8"/>
        <color rgb="FF0000FF"/>
        <rFont val="Tahoma"/>
        <family val="2"/>
      </rPr>
      <t>0.629</t>
    </r>
  </si>
  <si>
    <r>
      <t xml:space="preserve">TM </t>
    </r>
    <r>
      <rPr>
        <u/>
        <sz val="8"/>
        <color theme="1"/>
        <rFont val="Tahoma"/>
        <family val="2"/>
      </rPr>
      <t>5960451.800</t>
    </r>
  </si>
  <si>
    <r>
      <t xml:space="preserve">T </t>
    </r>
    <r>
      <rPr>
        <u/>
        <sz val="8"/>
        <color theme="1"/>
        <rFont val="Tahoma"/>
        <family val="2"/>
      </rPr>
      <t>7138171.600</t>
    </r>
  </si>
  <si>
    <r>
      <t xml:space="preserve">TM </t>
    </r>
    <r>
      <rPr>
        <u/>
        <sz val="8"/>
        <color theme="1"/>
        <rFont val="Tahoma"/>
        <family val="2"/>
      </rPr>
      <t>5871197.900</t>
    </r>
  </si>
  <si>
    <r>
      <t xml:space="preserve">T </t>
    </r>
    <r>
      <rPr>
        <u/>
        <sz val="8"/>
        <color theme="1"/>
        <rFont val="Tahoma"/>
        <family val="2"/>
      </rPr>
      <t>7097480.200</t>
    </r>
  </si>
  <si>
    <r>
      <t xml:space="preserve">TM </t>
    </r>
    <r>
      <rPr>
        <u/>
        <sz val="8"/>
        <color theme="1"/>
        <rFont val="Tahoma"/>
        <family val="2"/>
      </rPr>
      <t>5896486.600</t>
    </r>
  </si>
  <si>
    <r>
      <t xml:space="preserve">T </t>
    </r>
    <r>
      <rPr>
        <u/>
        <sz val="8"/>
        <color theme="1"/>
        <rFont val="Tahoma"/>
        <family val="2"/>
      </rPr>
      <t>7119058.000</t>
    </r>
  </si>
  <si>
    <r>
      <t xml:space="preserve">TM </t>
    </r>
    <r>
      <rPr>
        <u/>
        <sz val="8"/>
        <color rgb="FF0000FF"/>
        <rFont val="Tahoma"/>
        <family val="2"/>
      </rPr>
      <t>5909378.800</t>
    </r>
  </si>
  <si>
    <r>
      <t xml:space="preserve">T </t>
    </r>
    <r>
      <rPr>
        <u/>
        <sz val="8"/>
        <color rgb="FF0000FF"/>
        <rFont val="Tahoma"/>
        <family val="2"/>
      </rPr>
      <t>7118236.600</t>
    </r>
  </si>
  <si>
    <r>
      <t xml:space="preserve">TM </t>
    </r>
    <r>
      <rPr>
        <u/>
        <sz val="8"/>
        <color rgb="FF0000FF"/>
        <rFont val="Tahoma"/>
        <family val="2"/>
      </rPr>
      <t>46002.411</t>
    </r>
  </si>
  <si>
    <r>
      <t xml:space="preserve">T </t>
    </r>
    <r>
      <rPr>
        <u/>
        <sz val="8"/>
        <color rgb="FF0000FF"/>
        <rFont val="Tahoma"/>
        <family val="2"/>
      </rPr>
      <t>20358.128</t>
    </r>
  </si>
  <si>
    <r>
      <t xml:space="preserve">TM </t>
    </r>
    <r>
      <rPr>
        <u/>
        <sz val="8"/>
        <color rgb="FF0000FF"/>
        <rFont val="Tahoma"/>
        <family val="2"/>
      </rPr>
      <t>0.778</t>
    </r>
  </si>
  <si>
    <r>
      <t xml:space="preserve">T </t>
    </r>
    <r>
      <rPr>
        <u/>
        <sz val="8"/>
        <color theme="1"/>
        <rFont val="Tahoma"/>
        <family val="2"/>
      </rPr>
      <t>9066536.400</t>
    </r>
  </si>
  <si>
    <r>
      <t xml:space="preserve">T </t>
    </r>
    <r>
      <rPr>
        <u/>
        <sz val="8"/>
        <color theme="1"/>
        <rFont val="Tahoma"/>
        <family val="2"/>
      </rPr>
      <t>9056850.300</t>
    </r>
  </si>
  <si>
    <r>
      <t xml:space="preserve">T </t>
    </r>
    <r>
      <rPr>
        <u/>
        <sz val="8"/>
        <color theme="1"/>
        <rFont val="Tahoma"/>
        <family val="2"/>
      </rPr>
      <t>9088010.000</t>
    </r>
  </si>
  <si>
    <r>
      <t xml:space="preserve">T </t>
    </r>
    <r>
      <rPr>
        <u/>
        <sz val="8"/>
        <color rgb="FF0000FF"/>
        <rFont val="Tahoma"/>
        <family val="2"/>
      </rPr>
      <t>9070465.600</t>
    </r>
  </si>
  <si>
    <r>
      <t xml:space="preserve">T </t>
    </r>
    <r>
      <rPr>
        <u/>
        <sz val="8"/>
        <color rgb="FF0000FF"/>
        <rFont val="Tahoma"/>
        <family val="2"/>
      </rPr>
      <t>15947.114</t>
    </r>
  </si>
  <si>
    <r>
      <t xml:space="preserve">T </t>
    </r>
    <r>
      <rPr>
        <u/>
        <sz val="8"/>
        <color theme="1"/>
        <rFont val="Tahoma"/>
        <family val="2"/>
      </rPr>
      <t>9198053.900</t>
    </r>
  </si>
  <si>
    <r>
      <t xml:space="preserve">T </t>
    </r>
    <r>
      <rPr>
        <u/>
        <sz val="8"/>
        <color theme="1"/>
        <rFont val="Tahoma"/>
        <family val="2"/>
      </rPr>
      <t>9214358.000</t>
    </r>
  </si>
  <si>
    <r>
      <t xml:space="preserve">T </t>
    </r>
    <r>
      <rPr>
        <u/>
        <sz val="8"/>
        <color theme="1"/>
        <rFont val="Tahoma"/>
        <family val="2"/>
      </rPr>
      <t>9217299.800</t>
    </r>
  </si>
  <si>
    <r>
      <t xml:space="preserve">T </t>
    </r>
    <r>
      <rPr>
        <u/>
        <sz val="8"/>
        <color rgb="FF0000FF"/>
        <rFont val="Tahoma"/>
        <family val="2"/>
      </rPr>
      <t>9209903.900</t>
    </r>
  </si>
  <si>
    <r>
      <t xml:space="preserve">T </t>
    </r>
    <r>
      <rPr>
        <u/>
        <sz val="8"/>
        <color rgb="FF0000FF"/>
        <rFont val="Tahoma"/>
        <family val="2"/>
      </rPr>
      <t>10367.284</t>
    </r>
  </si>
  <si>
    <r>
      <t xml:space="preserve">T </t>
    </r>
    <r>
      <rPr>
        <u/>
        <sz val="8"/>
        <color theme="1"/>
        <rFont val="Tahoma"/>
        <family val="2"/>
      </rPr>
      <t>8303827.200</t>
    </r>
  </si>
  <si>
    <r>
      <t xml:space="preserve">T </t>
    </r>
    <r>
      <rPr>
        <u/>
        <sz val="8"/>
        <color theme="1"/>
        <rFont val="Tahoma"/>
        <family val="2"/>
      </rPr>
      <t>61439251.000</t>
    </r>
  </si>
  <si>
    <r>
      <t xml:space="preserve">T </t>
    </r>
    <r>
      <rPr>
        <u/>
        <sz val="8"/>
        <color theme="1"/>
        <rFont val="Tahoma"/>
        <family val="2"/>
      </rPr>
      <t>2172031.800</t>
    </r>
  </si>
  <si>
    <r>
      <t xml:space="preserve">TM </t>
    </r>
    <r>
      <rPr>
        <u/>
        <sz val="8"/>
        <color theme="1"/>
        <rFont val="Tahoma"/>
        <family val="2"/>
      </rPr>
      <t>480780100.000</t>
    </r>
  </si>
  <si>
    <r>
      <t xml:space="preserve">M </t>
    </r>
    <r>
      <rPr>
        <u/>
        <sz val="8"/>
        <color theme="1"/>
        <rFont val="Tahoma"/>
        <family val="2"/>
      </rPr>
      <t>65172.781</t>
    </r>
  </si>
  <si>
    <r>
      <t xml:space="preserve">T </t>
    </r>
    <r>
      <rPr>
        <u/>
        <sz val="8"/>
        <color theme="1"/>
        <rFont val="Tahoma"/>
        <family val="2"/>
      </rPr>
      <t>2924732.500</t>
    </r>
  </si>
  <si>
    <r>
      <t xml:space="preserve">T </t>
    </r>
    <r>
      <rPr>
        <u/>
        <sz val="8"/>
        <color theme="1"/>
        <rFont val="Tahoma"/>
        <family val="2"/>
      </rPr>
      <t>3291076.100</t>
    </r>
  </si>
  <si>
    <r>
      <t xml:space="preserve">T </t>
    </r>
    <r>
      <rPr>
        <u/>
        <sz val="8"/>
        <color theme="1"/>
        <rFont val="Tahoma"/>
        <family val="2"/>
      </rPr>
      <t>3760055.900</t>
    </r>
  </si>
  <si>
    <r>
      <t xml:space="preserve">T </t>
    </r>
    <r>
      <rPr>
        <u/>
        <sz val="8"/>
        <color theme="1"/>
        <rFont val="Tahoma"/>
        <family val="2"/>
      </rPr>
      <t>8332903.500</t>
    </r>
  </si>
  <si>
    <r>
      <t xml:space="preserve">T </t>
    </r>
    <r>
      <rPr>
        <u/>
        <sz val="8"/>
        <color theme="1"/>
        <rFont val="Tahoma"/>
        <family val="2"/>
      </rPr>
      <t>61713674.000</t>
    </r>
  </si>
  <si>
    <r>
      <t xml:space="preserve">T </t>
    </r>
    <r>
      <rPr>
        <u/>
        <sz val="8"/>
        <color theme="1"/>
        <rFont val="Tahoma"/>
        <family val="2"/>
      </rPr>
      <t>1656711.000</t>
    </r>
  </si>
  <si>
    <r>
      <t xml:space="preserve">T </t>
    </r>
    <r>
      <rPr>
        <u/>
        <sz val="8"/>
        <color theme="1"/>
        <rFont val="Tahoma"/>
        <family val="2"/>
      </rPr>
      <t>2176287.700</t>
    </r>
  </si>
  <si>
    <r>
      <t xml:space="preserve">TM </t>
    </r>
    <r>
      <rPr>
        <u/>
        <sz val="8"/>
        <color theme="1"/>
        <rFont val="Tahoma"/>
        <family val="2"/>
      </rPr>
      <t>481393560.000</t>
    </r>
  </si>
  <si>
    <r>
      <t xml:space="preserve">M </t>
    </r>
    <r>
      <rPr>
        <u/>
        <sz val="8"/>
        <color theme="1"/>
        <rFont val="Tahoma"/>
        <family val="2"/>
      </rPr>
      <t>66557.147</t>
    </r>
  </si>
  <si>
    <r>
      <t xml:space="preserve">T </t>
    </r>
    <r>
      <rPr>
        <u/>
        <sz val="8"/>
        <color theme="1"/>
        <rFont val="Tahoma"/>
        <family val="2"/>
      </rPr>
      <t>2928907.600</t>
    </r>
  </si>
  <si>
    <r>
      <t xml:space="preserve">T </t>
    </r>
    <r>
      <rPr>
        <u/>
        <sz val="8"/>
        <color theme="1"/>
        <rFont val="Tahoma"/>
        <family val="2"/>
      </rPr>
      <t>3273653.500</t>
    </r>
  </si>
  <si>
    <r>
      <t xml:space="preserve">T </t>
    </r>
    <r>
      <rPr>
        <u/>
        <sz val="8"/>
        <color theme="1"/>
        <rFont val="Tahoma"/>
        <family val="2"/>
      </rPr>
      <t>3768178.100</t>
    </r>
  </si>
  <si>
    <r>
      <t xml:space="preserve">T </t>
    </r>
    <r>
      <rPr>
        <u/>
        <sz val="8"/>
        <color theme="1"/>
        <rFont val="Tahoma"/>
        <family val="2"/>
      </rPr>
      <t>8237835.300</t>
    </r>
  </si>
  <si>
    <r>
      <t xml:space="preserve">T </t>
    </r>
    <r>
      <rPr>
        <u/>
        <sz val="8"/>
        <color theme="1"/>
        <rFont val="Tahoma"/>
        <family val="2"/>
      </rPr>
      <t>61273991.000</t>
    </r>
  </si>
  <si>
    <r>
      <t xml:space="preserve">T </t>
    </r>
    <r>
      <rPr>
        <u/>
        <sz val="8"/>
        <color theme="1"/>
        <rFont val="Tahoma"/>
        <family val="2"/>
      </rPr>
      <t>1658060.900</t>
    </r>
  </si>
  <si>
    <r>
      <t xml:space="preserve">T </t>
    </r>
    <r>
      <rPr>
        <u/>
        <sz val="8"/>
        <color theme="1"/>
        <rFont val="Tahoma"/>
        <family val="2"/>
      </rPr>
      <t>2173856.600</t>
    </r>
  </si>
  <si>
    <r>
      <t xml:space="preserve">TM </t>
    </r>
    <r>
      <rPr>
        <u/>
        <sz val="8"/>
        <color theme="1"/>
        <rFont val="Tahoma"/>
        <family val="2"/>
      </rPr>
      <t>480422580.000</t>
    </r>
  </si>
  <si>
    <r>
      <t xml:space="preserve">M </t>
    </r>
    <r>
      <rPr>
        <u/>
        <sz val="8"/>
        <color theme="1"/>
        <rFont val="Tahoma"/>
        <family val="2"/>
      </rPr>
      <t>66604.297</t>
    </r>
  </si>
  <si>
    <r>
      <t xml:space="preserve">T </t>
    </r>
    <r>
      <rPr>
        <u/>
        <sz val="8"/>
        <color theme="1"/>
        <rFont val="Tahoma"/>
        <family val="2"/>
      </rPr>
      <t>2937453.000</t>
    </r>
  </si>
  <si>
    <r>
      <t xml:space="preserve">T </t>
    </r>
    <r>
      <rPr>
        <u/>
        <sz val="8"/>
        <color theme="1"/>
        <rFont val="Tahoma"/>
        <family val="2"/>
      </rPr>
      <t>3285461.100</t>
    </r>
  </si>
  <si>
    <r>
      <t xml:space="preserve">T </t>
    </r>
    <r>
      <rPr>
        <u/>
        <sz val="8"/>
        <color theme="1"/>
        <rFont val="Tahoma"/>
        <family val="2"/>
      </rPr>
      <t>3757114.100</t>
    </r>
  </si>
  <si>
    <r>
      <t xml:space="preserve">T </t>
    </r>
    <r>
      <rPr>
        <u/>
        <sz val="8"/>
        <color rgb="FF0000FF"/>
        <rFont val="Tahoma"/>
        <family val="2"/>
      </rPr>
      <t>8291522.000</t>
    </r>
  </si>
  <si>
    <r>
      <t xml:space="preserve">T </t>
    </r>
    <r>
      <rPr>
        <u/>
        <sz val="8"/>
        <color rgb="FF0000FF"/>
        <rFont val="Tahoma"/>
        <family val="2"/>
      </rPr>
      <t>61475639.000</t>
    </r>
  </si>
  <si>
    <r>
      <t xml:space="preserve">T </t>
    </r>
    <r>
      <rPr>
        <u/>
        <sz val="8"/>
        <color rgb="FF0000FF"/>
        <rFont val="Tahoma"/>
        <family val="2"/>
      </rPr>
      <t>1580869.300</t>
    </r>
  </si>
  <si>
    <r>
      <t xml:space="preserve">T </t>
    </r>
    <r>
      <rPr>
        <u/>
        <sz val="8"/>
        <color rgb="FF0000FF"/>
        <rFont val="Tahoma"/>
        <family val="2"/>
      </rPr>
      <t>2174058.700</t>
    </r>
  </si>
  <si>
    <r>
      <t xml:space="preserve">TM </t>
    </r>
    <r>
      <rPr>
        <u/>
        <sz val="8"/>
        <color rgb="FF0000FF"/>
        <rFont val="Tahoma"/>
        <family val="2"/>
      </rPr>
      <t>480865410.000</t>
    </r>
  </si>
  <si>
    <r>
      <t xml:space="preserve">M </t>
    </r>
    <r>
      <rPr>
        <u/>
        <sz val="8"/>
        <color rgb="FF0000FF"/>
        <rFont val="Tahoma"/>
        <family val="2"/>
      </rPr>
      <t>66111.408</t>
    </r>
  </si>
  <si>
    <r>
      <t xml:space="preserve">T </t>
    </r>
    <r>
      <rPr>
        <u/>
        <sz val="8"/>
        <color rgb="FF0000FF"/>
        <rFont val="Tahoma"/>
        <family val="2"/>
      </rPr>
      <t>2930364.400</t>
    </r>
  </si>
  <si>
    <r>
      <t xml:space="preserve">T </t>
    </r>
    <r>
      <rPr>
        <u/>
        <sz val="8"/>
        <color rgb="FF0000FF"/>
        <rFont val="Tahoma"/>
        <family val="2"/>
      </rPr>
      <t>3283396.900</t>
    </r>
  </si>
  <si>
    <r>
      <t xml:space="preserve">T </t>
    </r>
    <r>
      <rPr>
        <u/>
        <sz val="8"/>
        <color rgb="FF0000FF"/>
        <rFont val="Tahoma"/>
        <family val="2"/>
      </rPr>
      <t>3761782.700</t>
    </r>
  </si>
  <si>
    <r>
      <t xml:space="preserve">T </t>
    </r>
    <r>
      <rPr>
        <u/>
        <sz val="8"/>
        <color rgb="FF0000FF"/>
        <rFont val="Tahoma"/>
        <family val="2"/>
      </rPr>
      <t>48714.004</t>
    </r>
  </si>
  <si>
    <r>
      <t xml:space="preserve">T </t>
    </r>
    <r>
      <rPr>
        <u/>
        <sz val="8"/>
        <color rgb="FF0000FF"/>
        <rFont val="Tahoma"/>
        <family val="2"/>
      </rPr>
      <t>222088.320</t>
    </r>
  </si>
  <si>
    <r>
      <t xml:space="preserve">T </t>
    </r>
    <r>
      <rPr>
        <u/>
        <sz val="8"/>
        <color rgb="FF0000FF"/>
        <rFont val="Tahoma"/>
        <family val="2"/>
      </rPr>
      <t>132532.420</t>
    </r>
  </si>
  <si>
    <r>
      <t xml:space="preserve">T </t>
    </r>
    <r>
      <rPr>
        <u/>
        <sz val="8"/>
        <color rgb="FF0000FF"/>
        <rFont val="Tahoma"/>
        <family val="2"/>
      </rPr>
      <t>2135.102</t>
    </r>
  </si>
  <si>
    <r>
      <t xml:space="preserve">TM </t>
    </r>
    <r>
      <rPr>
        <u/>
        <sz val="8"/>
        <color rgb="FF0000FF"/>
        <rFont val="Tahoma"/>
        <family val="2"/>
      </rPr>
      <t>491080.030</t>
    </r>
  </si>
  <si>
    <r>
      <t xml:space="preserve">M </t>
    </r>
    <r>
      <rPr>
        <u/>
        <sz val="8"/>
        <color rgb="FF0000FF"/>
        <rFont val="Tahoma"/>
        <family val="2"/>
      </rPr>
      <t>813.217</t>
    </r>
  </si>
  <si>
    <r>
      <t xml:space="preserve">T </t>
    </r>
    <r>
      <rPr>
        <u/>
        <sz val="8"/>
        <color rgb="FF0000FF"/>
        <rFont val="Tahoma"/>
        <family val="2"/>
      </rPr>
      <t>6484.185</t>
    </r>
  </si>
  <si>
    <r>
      <t xml:space="preserve">T </t>
    </r>
    <r>
      <rPr>
        <u/>
        <sz val="8"/>
        <color rgb="FF0000FF"/>
        <rFont val="Tahoma"/>
        <family val="2"/>
      </rPr>
      <t>8892.861</t>
    </r>
  </si>
  <si>
    <r>
      <t xml:space="preserve">T </t>
    </r>
    <r>
      <rPr>
        <u/>
        <sz val="8"/>
        <color rgb="FF0000FF"/>
        <rFont val="Tahoma"/>
        <family val="2"/>
      </rPr>
      <t>5730.532</t>
    </r>
  </si>
  <si>
    <r>
      <t xml:space="preserve">T </t>
    </r>
    <r>
      <rPr>
        <u/>
        <sz val="8"/>
        <color rgb="FF0000FF"/>
        <rFont val="Tahoma"/>
        <family val="2"/>
      </rPr>
      <t>0.098</t>
    </r>
  </si>
  <si>
    <r>
      <t xml:space="preserve">TM </t>
    </r>
    <r>
      <rPr>
        <u/>
        <sz val="8"/>
        <color rgb="FF0000FF"/>
        <rFont val="Tahoma"/>
        <family val="2"/>
      </rPr>
      <t>0.102</t>
    </r>
  </si>
  <si>
    <r>
      <t xml:space="preserve">M </t>
    </r>
    <r>
      <rPr>
        <u/>
        <sz val="8"/>
        <color rgb="FF0000FF"/>
        <rFont val="Tahoma"/>
        <family val="2"/>
      </rPr>
      <t>1.230</t>
    </r>
  </si>
  <si>
    <r>
      <t xml:space="preserve">TM </t>
    </r>
    <r>
      <rPr>
        <u/>
        <sz val="8"/>
        <color theme="1"/>
        <rFont val="Tahoma"/>
        <family val="2"/>
      </rPr>
      <t>11465516.000</t>
    </r>
  </si>
  <si>
    <r>
      <t xml:space="preserve">T </t>
    </r>
    <r>
      <rPr>
        <u/>
        <sz val="8"/>
        <color theme="1"/>
        <rFont val="Tahoma"/>
        <family val="2"/>
      </rPr>
      <t>6901758.700</t>
    </r>
  </si>
  <si>
    <r>
      <t xml:space="preserve">TM </t>
    </r>
    <r>
      <rPr>
        <u/>
        <sz val="8"/>
        <color theme="1"/>
        <rFont val="Tahoma"/>
        <family val="2"/>
      </rPr>
      <t>11491669.000</t>
    </r>
  </si>
  <si>
    <r>
      <t xml:space="preserve">T </t>
    </r>
    <r>
      <rPr>
        <u/>
        <sz val="8"/>
        <color theme="1"/>
        <rFont val="Tahoma"/>
        <family val="2"/>
      </rPr>
      <t>6858353.100</t>
    </r>
  </si>
  <si>
    <r>
      <t xml:space="preserve">TM </t>
    </r>
    <r>
      <rPr>
        <u/>
        <sz val="8"/>
        <color theme="1"/>
        <rFont val="Tahoma"/>
        <family val="2"/>
      </rPr>
      <t>11435672.000</t>
    </r>
  </si>
  <si>
    <r>
      <t xml:space="preserve">T </t>
    </r>
    <r>
      <rPr>
        <u/>
        <sz val="8"/>
        <color theme="1"/>
        <rFont val="Tahoma"/>
        <family val="2"/>
      </rPr>
      <t>6869317.000</t>
    </r>
  </si>
  <si>
    <r>
      <t xml:space="preserve">TM </t>
    </r>
    <r>
      <rPr>
        <u/>
        <sz val="8"/>
        <color rgb="FF0000FF"/>
        <rFont val="Tahoma"/>
        <family val="2"/>
      </rPr>
      <t>11464286.000</t>
    </r>
  </si>
  <si>
    <r>
      <t xml:space="preserve">T </t>
    </r>
    <r>
      <rPr>
        <u/>
        <sz val="8"/>
        <color rgb="FF0000FF"/>
        <rFont val="Tahoma"/>
        <family val="2"/>
      </rPr>
      <t>6876476.200</t>
    </r>
  </si>
  <si>
    <r>
      <t xml:space="preserve">TM </t>
    </r>
    <r>
      <rPr>
        <u/>
        <sz val="8"/>
        <color rgb="FF0000FF"/>
        <rFont val="Tahoma"/>
        <family val="2"/>
      </rPr>
      <t>28018.773</t>
    </r>
  </si>
  <si>
    <r>
      <t xml:space="preserve">T </t>
    </r>
    <r>
      <rPr>
        <u/>
        <sz val="8"/>
        <color rgb="FF0000FF"/>
        <rFont val="Tahoma"/>
        <family val="2"/>
      </rPr>
      <t>22571.053</t>
    </r>
  </si>
  <si>
    <r>
      <t xml:space="preserve">T </t>
    </r>
    <r>
      <rPr>
        <u/>
        <sz val="8"/>
        <color theme="1"/>
        <rFont val="Tahoma"/>
        <family val="2"/>
      </rPr>
      <t>8812758.000</t>
    </r>
  </si>
  <si>
    <r>
      <t xml:space="preserve">T </t>
    </r>
    <r>
      <rPr>
        <u/>
        <sz val="8"/>
        <color theme="1"/>
        <rFont val="Tahoma"/>
        <family val="2"/>
      </rPr>
      <t>8782331.000</t>
    </r>
  </si>
  <si>
    <r>
      <t xml:space="preserve">T </t>
    </r>
    <r>
      <rPr>
        <u/>
        <sz val="8"/>
        <color theme="1"/>
        <rFont val="Tahoma"/>
        <family val="2"/>
      </rPr>
      <t>8784875.300</t>
    </r>
  </si>
  <si>
    <r>
      <t xml:space="preserve">T </t>
    </r>
    <r>
      <rPr>
        <u/>
        <sz val="8"/>
        <color rgb="FF0000FF"/>
        <rFont val="Tahoma"/>
        <family val="2"/>
      </rPr>
      <t>8793321.400</t>
    </r>
  </si>
  <si>
    <r>
      <t xml:space="preserve">T </t>
    </r>
    <r>
      <rPr>
        <u/>
        <sz val="8"/>
        <color rgb="FF0000FF"/>
        <rFont val="Tahoma"/>
        <family val="2"/>
      </rPr>
      <t>16880.561</t>
    </r>
  </si>
  <si>
    <r>
      <t xml:space="preserve">T </t>
    </r>
    <r>
      <rPr>
        <u/>
        <sz val="8"/>
        <color theme="1"/>
        <rFont val="Tahoma"/>
        <family val="2"/>
      </rPr>
      <t>9016707.200</t>
    </r>
  </si>
  <si>
    <r>
      <t xml:space="preserve">T </t>
    </r>
    <r>
      <rPr>
        <u/>
        <sz val="8"/>
        <color theme="1"/>
        <rFont val="Tahoma"/>
        <family val="2"/>
      </rPr>
      <t>9067417.800</t>
    </r>
  </si>
  <si>
    <r>
      <t xml:space="preserve">T </t>
    </r>
    <r>
      <rPr>
        <u/>
        <sz val="8"/>
        <color theme="1"/>
        <rFont val="Tahoma"/>
        <family val="2"/>
      </rPr>
      <t>9022922.700</t>
    </r>
  </si>
  <si>
    <r>
      <t xml:space="preserve">T </t>
    </r>
    <r>
      <rPr>
        <u/>
        <sz val="8"/>
        <color rgb="FF0000FF"/>
        <rFont val="Tahoma"/>
        <family val="2"/>
      </rPr>
      <t>9035682.600</t>
    </r>
  </si>
  <si>
    <r>
      <t xml:space="preserve">T </t>
    </r>
    <r>
      <rPr>
        <u/>
        <sz val="8"/>
        <color rgb="FF0000FF"/>
        <rFont val="Tahoma"/>
        <family val="2"/>
      </rPr>
      <t>27658.714</t>
    </r>
  </si>
  <si>
    <r>
      <t xml:space="preserve">T </t>
    </r>
    <r>
      <rPr>
        <u/>
        <sz val="8"/>
        <color theme="1"/>
        <rFont val="Tahoma"/>
        <family val="2"/>
      </rPr>
      <t>7657980.500</t>
    </r>
  </si>
  <si>
    <r>
      <t xml:space="preserve">T </t>
    </r>
    <r>
      <rPr>
        <u/>
        <sz val="8"/>
        <color theme="1"/>
        <rFont val="Tahoma"/>
        <family val="2"/>
      </rPr>
      <t>47065276.000</t>
    </r>
  </si>
  <si>
    <r>
      <t xml:space="preserve">T </t>
    </r>
    <r>
      <rPr>
        <u/>
        <sz val="8"/>
        <color theme="1"/>
        <rFont val="Tahoma"/>
        <family val="2"/>
      </rPr>
      <t>2837993.000</t>
    </r>
  </si>
  <si>
    <r>
      <t xml:space="preserve">T </t>
    </r>
    <r>
      <rPr>
        <u/>
        <sz val="8"/>
        <color theme="1"/>
        <rFont val="Tahoma"/>
        <family val="2"/>
      </rPr>
      <t>1925116.300</t>
    </r>
  </si>
  <si>
    <r>
      <t xml:space="preserve">TM </t>
    </r>
    <r>
      <rPr>
        <u/>
        <sz val="8"/>
        <color theme="1"/>
        <rFont val="Tahoma"/>
        <family val="2"/>
      </rPr>
      <t>522250050.000</t>
    </r>
  </si>
  <si>
    <r>
      <t xml:space="preserve">M </t>
    </r>
    <r>
      <rPr>
        <u/>
        <sz val="8"/>
        <color theme="1"/>
        <rFont val="Tahoma"/>
        <family val="2"/>
      </rPr>
      <t>46826.566</t>
    </r>
  </si>
  <si>
    <r>
      <t xml:space="preserve">T </t>
    </r>
    <r>
      <rPr>
        <u/>
        <sz val="8"/>
        <color theme="1"/>
        <rFont val="Tahoma"/>
        <family val="2"/>
      </rPr>
      <t>2835890.300</t>
    </r>
  </si>
  <si>
    <r>
      <t xml:space="preserve">T </t>
    </r>
    <r>
      <rPr>
        <u/>
        <sz val="8"/>
        <color theme="1"/>
        <rFont val="Tahoma"/>
        <family val="2"/>
      </rPr>
      <t>2469868.200</t>
    </r>
  </si>
  <si>
    <r>
      <t xml:space="preserve">T </t>
    </r>
    <r>
      <rPr>
        <u/>
        <sz val="8"/>
        <color theme="1"/>
        <rFont val="Tahoma"/>
        <family val="2"/>
      </rPr>
      <t>3195991.100</t>
    </r>
  </si>
  <si>
    <r>
      <t xml:space="preserve">T </t>
    </r>
    <r>
      <rPr>
        <u/>
        <sz val="8"/>
        <color theme="1"/>
        <rFont val="Tahoma"/>
        <family val="2"/>
      </rPr>
      <t>7661602.400</t>
    </r>
  </si>
  <si>
    <r>
      <t xml:space="preserve">T </t>
    </r>
    <r>
      <rPr>
        <u/>
        <sz val="8"/>
        <color theme="1"/>
        <rFont val="Tahoma"/>
        <family val="2"/>
      </rPr>
      <t>47053656.000</t>
    </r>
  </si>
  <si>
    <r>
      <t xml:space="preserve">T </t>
    </r>
    <r>
      <rPr>
        <u/>
        <sz val="8"/>
        <color theme="1"/>
        <rFont val="Tahoma"/>
        <family val="2"/>
      </rPr>
      <t>2847854.600</t>
    </r>
  </si>
  <si>
    <r>
      <t xml:space="preserve">T </t>
    </r>
    <r>
      <rPr>
        <u/>
        <sz val="8"/>
        <color theme="1"/>
        <rFont val="Tahoma"/>
        <family val="2"/>
      </rPr>
      <t>1923113.200</t>
    </r>
  </si>
  <si>
    <r>
      <t xml:space="preserve">TM </t>
    </r>
    <r>
      <rPr>
        <u/>
        <sz val="8"/>
        <color theme="1"/>
        <rFont val="Tahoma"/>
        <family val="2"/>
      </rPr>
      <t>520633100.000</t>
    </r>
  </si>
  <si>
    <r>
      <t xml:space="preserve">M </t>
    </r>
    <r>
      <rPr>
        <u/>
        <sz val="8"/>
        <color theme="1"/>
        <rFont val="Tahoma"/>
        <family val="2"/>
      </rPr>
      <t>47833.851</t>
    </r>
  </si>
  <si>
    <r>
      <t xml:space="preserve">T </t>
    </r>
    <r>
      <rPr>
        <u/>
        <sz val="8"/>
        <color theme="1"/>
        <rFont val="Tahoma"/>
        <family val="2"/>
      </rPr>
      <t>2844563.900</t>
    </r>
  </si>
  <si>
    <r>
      <t xml:space="preserve">T </t>
    </r>
    <r>
      <rPr>
        <u/>
        <sz val="8"/>
        <color theme="1"/>
        <rFont val="Tahoma"/>
        <family val="2"/>
      </rPr>
      <t>2468667.400</t>
    </r>
  </si>
  <si>
    <r>
      <t xml:space="preserve">T </t>
    </r>
    <r>
      <rPr>
        <u/>
        <sz val="8"/>
        <color theme="1"/>
        <rFont val="Tahoma"/>
        <family val="2"/>
      </rPr>
      <t>3195172.800</t>
    </r>
  </si>
  <si>
    <r>
      <t xml:space="preserve">T </t>
    </r>
    <r>
      <rPr>
        <u/>
        <sz val="8"/>
        <color theme="1"/>
        <rFont val="Tahoma"/>
        <family val="2"/>
      </rPr>
      <t>7617411.000</t>
    </r>
  </si>
  <si>
    <r>
      <t xml:space="preserve">T </t>
    </r>
    <r>
      <rPr>
        <u/>
        <sz val="8"/>
        <color theme="1"/>
        <rFont val="Tahoma"/>
        <family val="2"/>
      </rPr>
      <t>47139163.000</t>
    </r>
  </si>
  <si>
    <r>
      <t xml:space="preserve">T </t>
    </r>
    <r>
      <rPr>
        <u/>
        <sz val="8"/>
        <color theme="1"/>
        <rFont val="Tahoma"/>
        <family val="2"/>
      </rPr>
      <t>2841475.300</t>
    </r>
  </si>
  <si>
    <r>
      <t xml:space="preserve">T </t>
    </r>
    <r>
      <rPr>
        <u/>
        <sz val="8"/>
        <color theme="1"/>
        <rFont val="Tahoma"/>
        <family val="2"/>
      </rPr>
      <t>1919659.800</t>
    </r>
  </si>
  <si>
    <r>
      <t xml:space="preserve">TM </t>
    </r>
    <r>
      <rPr>
        <u/>
        <sz val="8"/>
        <color theme="1"/>
        <rFont val="Tahoma"/>
        <family val="2"/>
      </rPr>
      <t>520461740.000</t>
    </r>
  </si>
  <si>
    <r>
      <t xml:space="preserve">M </t>
    </r>
    <r>
      <rPr>
        <u/>
        <sz val="8"/>
        <color theme="1"/>
        <rFont val="Tahoma"/>
        <family val="2"/>
      </rPr>
      <t>47941.097</t>
    </r>
  </si>
  <si>
    <r>
      <t xml:space="preserve">T </t>
    </r>
    <r>
      <rPr>
        <u/>
        <sz val="8"/>
        <color theme="1"/>
        <rFont val="Tahoma"/>
        <family val="2"/>
      </rPr>
      <t>2844582.200</t>
    </r>
  </si>
  <si>
    <r>
      <t xml:space="preserve">T </t>
    </r>
    <r>
      <rPr>
        <u/>
        <sz val="8"/>
        <color theme="1"/>
        <rFont val="Tahoma"/>
        <family val="2"/>
      </rPr>
      <t>2476443.900</t>
    </r>
  </si>
  <si>
    <r>
      <t xml:space="preserve">T </t>
    </r>
    <r>
      <rPr>
        <u/>
        <sz val="8"/>
        <color theme="1"/>
        <rFont val="Tahoma"/>
        <family val="2"/>
      </rPr>
      <t>3179300.500</t>
    </r>
  </si>
  <si>
    <r>
      <t xml:space="preserve">T </t>
    </r>
    <r>
      <rPr>
        <u/>
        <sz val="8"/>
        <color rgb="FF0000FF"/>
        <rFont val="Tahoma"/>
        <family val="2"/>
      </rPr>
      <t>7645664.600</t>
    </r>
  </si>
  <si>
    <r>
      <t xml:space="preserve">T </t>
    </r>
    <r>
      <rPr>
        <u/>
        <sz val="8"/>
        <color rgb="FF0000FF"/>
        <rFont val="Tahoma"/>
        <family val="2"/>
      </rPr>
      <t>47086032.000</t>
    </r>
  </si>
  <si>
    <r>
      <t xml:space="preserve">T </t>
    </r>
    <r>
      <rPr>
        <u/>
        <sz val="8"/>
        <color rgb="FF0000FF"/>
        <rFont val="Tahoma"/>
        <family val="2"/>
      </rPr>
      <t>2842441.000</t>
    </r>
  </si>
  <si>
    <r>
      <t xml:space="preserve">T </t>
    </r>
    <r>
      <rPr>
        <u/>
        <sz val="8"/>
        <color rgb="FF0000FF"/>
        <rFont val="Tahoma"/>
        <family val="2"/>
      </rPr>
      <t>1922629.700</t>
    </r>
  </si>
  <si>
    <r>
      <t xml:space="preserve">TM </t>
    </r>
    <r>
      <rPr>
        <u/>
        <sz val="8"/>
        <color rgb="FF0000FF"/>
        <rFont val="Tahoma"/>
        <family val="2"/>
      </rPr>
      <t>521114960.000</t>
    </r>
  </si>
  <si>
    <r>
      <t xml:space="preserve">M </t>
    </r>
    <r>
      <rPr>
        <u/>
        <sz val="8"/>
        <color rgb="FF0000FF"/>
        <rFont val="Tahoma"/>
        <family val="2"/>
      </rPr>
      <t>47533.838</t>
    </r>
  </si>
  <si>
    <r>
      <t xml:space="preserve">T </t>
    </r>
    <r>
      <rPr>
        <u/>
        <sz val="8"/>
        <color rgb="FF0000FF"/>
        <rFont val="Tahoma"/>
        <family val="2"/>
      </rPr>
      <t>2841678.800</t>
    </r>
  </si>
  <si>
    <r>
      <t xml:space="preserve">T </t>
    </r>
    <r>
      <rPr>
        <u/>
        <sz val="8"/>
        <color rgb="FF0000FF"/>
        <rFont val="Tahoma"/>
        <family val="2"/>
      </rPr>
      <t>2471659.800</t>
    </r>
  </si>
  <si>
    <r>
      <t xml:space="preserve">T </t>
    </r>
    <r>
      <rPr>
        <u/>
        <sz val="8"/>
        <color rgb="FF0000FF"/>
        <rFont val="Tahoma"/>
        <family val="2"/>
      </rPr>
      <t>3190154.800</t>
    </r>
  </si>
  <si>
    <r>
      <t xml:space="preserve">T </t>
    </r>
    <r>
      <rPr>
        <u/>
        <sz val="8"/>
        <color rgb="FF0000FF"/>
        <rFont val="Tahoma"/>
        <family val="2"/>
      </rPr>
      <t>24535.298</t>
    </r>
  </si>
  <si>
    <r>
      <t xml:space="preserve">T </t>
    </r>
    <r>
      <rPr>
        <u/>
        <sz val="8"/>
        <color rgb="FF0000FF"/>
        <rFont val="Tahoma"/>
        <family val="2"/>
      </rPr>
      <t>46378.716</t>
    </r>
  </si>
  <si>
    <r>
      <t xml:space="preserve">T </t>
    </r>
    <r>
      <rPr>
        <u/>
        <sz val="8"/>
        <color rgb="FF0000FF"/>
        <rFont val="Tahoma"/>
        <family val="2"/>
      </rPr>
      <t>5001.209</t>
    </r>
  </si>
  <si>
    <r>
      <t xml:space="preserve">T </t>
    </r>
    <r>
      <rPr>
        <u/>
        <sz val="8"/>
        <color rgb="FF0000FF"/>
        <rFont val="Tahoma"/>
        <family val="2"/>
      </rPr>
      <t>2760.187</t>
    </r>
  </si>
  <si>
    <r>
      <t xml:space="preserve">TM </t>
    </r>
    <r>
      <rPr>
        <u/>
        <sz val="8"/>
        <color rgb="FF0000FF"/>
        <rFont val="Tahoma"/>
        <family val="2"/>
      </rPr>
      <t>986743.970</t>
    </r>
  </si>
  <si>
    <r>
      <t xml:space="preserve">M </t>
    </r>
    <r>
      <rPr>
        <u/>
        <sz val="8"/>
        <color rgb="FF0000FF"/>
        <rFont val="Tahoma"/>
        <family val="2"/>
      </rPr>
      <t>614.858</t>
    </r>
  </si>
  <si>
    <r>
      <t xml:space="preserve">T </t>
    </r>
    <r>
      <rPr>
        <u/>
        <sz val="8"/>
        <color rgb="FF0000FF"/>
        <rFont val="Tahoma"/>
        <family val="2"/>
      </rPr>
      <t>5013.024</t>
    </r>
  </si>
  <si>
    <r>
      <t xml:space="preserve">T </t>
    </r>
    <r>
      <rPr>
        <u/>
        <sz val="8"/>
        <color rgb="FF0000FF"/>
        <rFont val="Tahoma"/>
        <family val="2"/>
      </rPr>
      <t>4186.426</t>
    </r>
  </si>
  <si>
    <r>
      <t xml:space="preserve">T </t>
    </r>
    <r>
      <rPr>
        <u/>
        <sz val="8"/>
        <color rgb="FF0000FF"/>
        <rFont val="Tahoma"/>
        <family val="2"/>
      </rPr>
      <t>9408.995</t>
    </r>
  </si>
  <si>
    <r>
      <t xml:space="preserve">TM </t>
    </r>
    <r>
      <rPr>
        <u/>
        <sz val="8"/>
        <color rgb="FF0000FF"/>
        <rFont val="Tahoma"/>
        <family val="2"/>
      </rPr>
      <t>0.189</t>
    </r>
  </si>
  <si>
    <r>
      <t xml:space="preserve">M </t>
    </r>
    <r>
      <rPr>
        <u/>
        <sz val="8"/>
        <color rgb="FF0000FF"/>
        <rFont val="Tahoma"/>
        <family val="2"/>
      </rPr>
      <t>1.294</t>
    </r>
  </si>
  <si>
    <r>
      <t xml:space="preserve">TM </t>
    </r>
    <r>
      <rPr>
        <u/>
        <sz val="8"/>
        <color theme="1"/>
        <rFont val="Tahoma"/>
        <family val="2"/>
      </rPr>
      <t>7769332.500</t>
    </r>
  </si>
  <si>
    <r>
      <t xml:space="preserve">T </t>
    </r>
    <r>
      <rPr>
        <u/>
        <sz val="8"/>
        <color theme="1"/>
        <rFont val="Tahoma"/>
        <family val="2"/>
      </rPr>
      <t>6716186.800</t>
    </r>
  </si>
  <si>
    <r>
      <t xml:space="preserve">TM </t>
    </r>
    <r>
      <rPr>
        <u/>
        <sz val="8"/>
        <color theme="1"/>
        <rFont val="Tahoma"/>
        <family val="2"/>
      </rPr>
      <t>7759811.700</t>
    </r>
  </si>
  <si>
    <r>
      <t xml:space="preserve">T </t>
    </r>
    <r>
      <rPr>
        <u/>
        <sz val="8"/>
        <color theme="1"/>
        <rFont val="Tahoma"/>
        <family val="2"/>
      </rPr>
      <t>6731471.900</t>
    </r>
  </si>
  <si>
    <r>
      <t xml:space="preserve">TM </t>
    </r>
    <r>
      <rPr>
        <u/>
        <sz val="8"/>
        <color theme="1"/>
        <rFont val="Tahoma"/>
        <family val="2"/>
      </rPr>
      <t>7702342.600</t>
    </r>
  </si>
  <si>
    <r>
      <t xml:space="preserve">T </t>
    </r>
    <r>
      <rPr>
        <u/>
        <sz val="8"/>
        <color theme="1"/>
        <rFont val="Tahoma"/>
        <family val="2"/>
      </rPr>
      <t>6724243.600</t>
    </r>
  </si>
  <si>
    <r>
      <t xml:space="preserve">TM </t>
    </r>
    <r>
      <rPr>
        <u/>
        <sz val="8"/>
        <color rgb="FF0000FF"/>
        <rFont val="Tahoma"/>
        <family val="2"/>
      </rPr>
      <t>7743828.900</t>
    </r>
  </si>
  <si>
    <r>
      <t xml:space="preserve">T </t>
    </r>
    <r>
      <rPr>
        <u/>
        <sz val="8"/>
        <color rgb="FF0000FF"/>
        <rFont val="Tahoma"/>
        <family val="2"/>
      </rPr>
      <t>6723967.500</t>
    </r>
  </si>
  <si>
    <r>
      <t xml:space="preserve">TM </t>
    </r>
    <r>
      <rPr>
        <u/>
        <sz val="8"/>
        <color rgb="FF0000FF"/>
        <rFont val="Tahoma"/>
        <family val="2"/>
      </rPr>
      <t>36242.206</t>
    </r>
  </si>
  <si>
    <r>
      <t xml:space="preserve">T </t>
    </r>
    <r>
      <rPr>
        <u/>
        <sz val="8"/>
        <color rgb="FF0000FF"/>
        <rFont val="Tahoma"/>
        <family val="2"/>
      </rPr>
      <t>7646.324</t>
    </r>
  </si>
  <si>
    <r>
      <t xml:space="preserve">TM </t>
    </r>
    <r>
      <rPr>
        <u/>
        <sz val="8"/>
        <color rgb="FF0000FF"/>
        <rFont val="Tahoma"/>
        <family val="2"/>
      </rPr>
      <t>0.468</t>
    </r>
  </si>
  <si>
    <r>
      <t xml:space="preserve">T </t>
    </r>
    <r>
      <rPr>
        <u/>
        <sz val="8"/>
        <color theme="1"/>
        <rFont val="Tahoma"/>
        <family val="2"/>
      </rPr>
      <t>8602651.500</t>
    </r>
  </si>
  <si>
    <r>
      <t xml:space="preserve">T </t>
    </r>
    <r>
      <rPr>
        <u/>
        <sz val="8"/>
        <color theme="1"/>
        <rFont val="Tahoma"/>
        <family val="2"/>
      </rPr>
      <t>8571636.700</t>
    </r>
  </si>
  <si>
    <r>
      <t xml:space="preserve">T </t>
    </r>
    <r>
      <rPr>
        <u/>
        <sz val="8"/>
        <color theme="1"/>
        <rFont val="Tahoma"/>
        <family val="2"/>
      </rPr>
      <t>8595582.200</t>
    </r>
  </si>
  <si>
    <r>
      <t xml:space="preserve">T </t>
    </r>
    <r>
      <rPr>
        <u/>
        <sz val="8"/>
        <color rgb="FF0000FF"/>
        <rFont val="Tahoma"/>
        <family val="2"/>
      </rPr>
      <t>8589956.800</t>
    </r>
  </si>
  <si>
    <r>
      <t xml:space="preserve">T </t>
    </r>
    <r>
      <rPr>
        <u/>
        <sz val="8"/>
        <color rgb="FF0000FF"/>
        <rFont val="Tahoma"/>
        <family val="2"/>
      </rPr>
      <t>16254.618</t>
    </r>
  </si>
  <si>
    <r>
      <t xml:space="preserve">T </t>
    </r>
    <r>
      <rPr>
        <u/>
        <sz val="8"/>
        <color theme="1"/>
        <rFont val="Tahoma"/>
        <family val="2"/>
      </rPr>
      <t>8873741.600</t>
    </r>
  </si>
  <si>
    <r>
      <t xml:space="preserve">T </t>
    </r>
    <r>
      <rPr>
        <u/>
        <sz val="8"/>
        <color theme="1"/>
        <rFont val="Tahoma"/>
        <family val="2"/>
      </rPr>
      <t>8863772.800</t>
    </r>
  </si>
  <si>
    <r>
      <t xml:space="preserve">T </t>
    </r>
    <r>
      <rPr>
        <u/>
        <sz val="8"/>
        <color theme="1"/>
        <rFont val="Tahoma"/>
        <family val="2"/>
      </rPr>
      <t>8852734.300</t>
    </r>
  </si>
  <si>
    <r>
      <t xml:space="preserve">T </t>
    </r>
    <r>
      <rPr>
        <u/>
        <sz val="8"/>
        <color rgb="FF0000FF"/>
        <rFont val="Tahoma"/>
        <family val="2"/>
      </rPr>
      <t>8863416.300</t>
    </r>
  </si>
  <si>
    <r>
      <t xml:space="preserve">T </t>
    </r>
    <r>
      <rPr>
        <u/>
        <sz val="8"/>
        <color rgb="FF0000FF"/>
        <rFont val="Tahoma"/>
        <family val="2"/>
      </rPr>
      <t>10508.169</t>
    </r>
  </si>
  <si>
    <r>
      <t xml:space="preserve">T </t>
    </r>
    <r>
      <rPr>
        <u/>
        <sz val="8"/>
        <color theme="1"/>
        <rFont val="Tahoma"/>
        <family val="2"/>
      </rPr>
      <t>7007597.100</t>
    </r>
  </si>
  <si>
    <r>
      <t xml:space="preserve">T </t>
    </r>
    <r>
      <rPr>
        <u/>
        <sz val="8"/>
        <color theme="1"/>
        <rFont val="Tahoma"/>
        <family val="2"/>
      </rPr>
      <t>57380419.000</t>
    </r>
  </si>
  <si>
    <r>
      <t xml:space="preserve">T </t>
    </r>
    <r>
      <rPr>
        <u/>
        <sz val="8"/>
        <color theme="1"/>
        <rFont val="Tahoma"/>
        <family val="2"/>
      </rPr>
      <t>1938163.400</t>
    </r>
  </si>
  <si>
    <r>
      <t xml:space="preserve">T </t>
    </r>
    <r>
      <rPr>
        <u/>
        <sz val="8"/>
        <color theme="1"/>
        <rFont val="Tahoma"/>
        <family val="2"/>
      </rPr>
      <t>3100082.700</t>
    </r>
  </si>
  <si>
    <r>
      <t xml:space="preserve">TM </t>
    </r>
    <r>
      <rPr>
        <u/>
        <sz val="8"/>
        <color theme="1"/>
        <rFont val="Tahoma"/>
        <family val="2"/>
      </rPr>
      <t>422807380.000</t>
    </r>
  </si>
  <si>
    <r>
      <t xml:space="preserve">M </t>
    </r>
    <r>
      <rPr>
        <u/>
        <sz val="8"/>
        <color theme="1"/>
        <rFont val="Tahoma"/>
        <family val="2"/>
      </rPr>
      <t>75251.662</t>
    </r>
  </si>
  <si>
    <r>
      <t xml:space="preserve">T </t>
    </r>
    <r>
      <rPr>
        <u/>
        <sz val="8"/>
        <color theme="1"/>
        <rFont val="Tahoma"/>
        <family val="2"/>
      </rPr>
      <t>2898968.000</t>
    </r>
  </si>
  <si>
    <r>
      <t xml:space="preserve">T </t>
    </r>
    <r>
      <rPr>
        <u/>
        <sz val="8"/>
        <color theme="1"/>
        <rFont val="Tahoma"/>
        <family val="2"/>
      </rPr>
      <t>3779267.300</t>
    </r>
  </si>
  <si>
    <r>
      <t xml:space="preserve">T </t>
    </r>
    <r>
      <rPr>
        <u/>
        <sz val="8"/>
        <color theme="1"/>
        <rFont val="Tahoma"/>
        <family val="2"/>
      </rPr>
      <t>4296075.500</t>
    </r>
  </si>
  <si>
    <r>
      <t xml:space="preserve">T </t>
    </r>
    <r>
      <rPr>
        <u/>
        <sz val="8"/>
        <color theme="1"/>
        <rFont val="Tahoma"/>
        <family val="2"/>
      </rPr>
      <t>7088406.400</t>
    </r>
  </si>
  <si>
    <r>
      <t xml:space="preserve">T </t>
    </r>
    <r>
      <rPr>
        <u/>
        <sz val="8"/>
        <color theme="1"/>
        <rFont val="Tahoma"/>
        <family val="2"/>
      </rPr>
      <t>57836665.000</t>
    </r>
  </si>
  <si>
    <r>
      <t xml:space="preserve">T </t>
    </r>
    <r>
      <rPr>
        <u/>
        <sz val="8"/>
        <color theme="1"/>
        <rFont val="Tahoma"/>
        <family val="2"/>
      </rPr>
      <t>1977777.000</t>
    </r>
  </si>
  <si>
    <r>
      <t xml:space="preserve">T </t>
    </r>
    <r>
      <rPr>
        <u/>
        <sz val="8"/>
        <color theme="1"/>
        <rFont val="Tahoma"/>
        <family val="2"/>
      </rPr>
      <t>3145957.700</t>
    </r>
  </si>
  <si>
    <r>
      <t xml:space="preserve">TM </t>
    </r>
    <r>
      <rPr>
        <u/>
        <sz val="8"/>
        <color theme="1"/>
        <rFont val="Tahoma"/>
        <family val="2"/>
      </rPr>
      <t>428122660.000</t>
    </r>
  </si>
  <si>
    <r>
      <t xml:space="preserve">M </t>
    </r>
    <r>
      <rPr>
        <u/>
        <sz val="8"/>
        <color theme="1"/>
        <rFont val="Tahoma"/>
        <family val="2"/>
      </rPr>
      <t>75910.045</t>
    </r>
  </si>
  <si>
    <r>
      <t xml:space="preserve">T </t>
    </r>
    <r>
      <rPr>
        <u/>
        <sz val="8"/>
        <color theme="1"/>
        <rFont val="Tahoma"/>
        <family val="2"/>
      </rPr>
      <t>2916003.900</t>
    </r>
  </si>
  <si>
    <r>
      <t xml:space="preserve">T </t>
    </r>
    <r>
      <rPr>
        <u/>
        <sz val="8"/>
        <color theme="1"/>
        <rFont val="Tahoma"/>
        <family val="2"/>
      </rPr>
      <t>3839441.700</t>
    </r>
  </si>
  <si>
    <r>
      <t xml:space="preserve">T </t>
    </r>
    <r>
      <rPr>
        <u/>
        <sz val="8"/>
        <color theme="1"/>
        <rFont val="Tahoma"/>
        <family val="2"/>
      </rPr>
      <t>4352396.100</t>
    </r>
  </si>
  <si>
    <r>
      <t xml:space="preserve">T </t>
    </r>
    <r>
      <rPr>
        <u/>
        <sz val="8"/>
        <color theme="1"/>
        <rFont val="Tahoma"/>
        <family val="2"/>
      </rPr>
      <t>7058973.800</t>
    </r>
  </si>
  <si>
    <r>
      <t xml:space="preserve">T </t>
    </r>
    <r>
      <rPr>
        <u/>
        <sz val="8"/>
        <color theme="1"/>
        <rFont val="Tahoma"/>
        <family val="2"/>
      </rPr>
      <t>58052593.000</t>
    </r>
  </si>
  <si>
    <r>
      <t xml:space="preserve">T </t>
    </r>
    <r>
      <rPr>
        <u/>
        <sz val="8"/>
        <color theme="1"/>
        <rFont val="Tahoma"/>
        <family val="2"/>
      </rPr>
      <t>1949882.700</t>
    </r>
  </si>
  <si>
    <r>
      <t xml:space="preserve">T </t>
    </r>
    <r>
      <rPr>
        <u/>
        <sz val="8"/>
        <color theme="1"/>
        <rFont val="Tahoma"/>
        <family val="2"/>
      </rPr>
      <t>3170161.200</t>
    </r>
  </si>
  <si>
    <r>
      <t xml:space="preserve">TM </t>
    </r>
    <r>
      <rPr>
        <u/>
        <sz val="8"/>
        <color theme="1"/>
        <rFont val="Tahoma"/>
        <family val="2"/>
      </rPr>
      <t>428796100.000</t>
    </r>
  </si>
  <si>
    <r>
      <t xml:space="preserve">M </t>
    </r>
    <r>
      <rPr>
        <u/>
        <sz val="8"/>
        <color theme="1"/>
        <rFont val="Tahoma"/>
        <family val="2"/>
      </rPr>
      <t>76246.269</t>
    </r>
  </si>
  <si>
    <r>
      <t xml:space="preserve">T </t>
    </r>
    <r>
      <rPr>
        <u/>
        <sz val="8"/>
        <color theme="1"/>
        <rFont val="Tahoma"/>
        <family val="2"/>
      </rPr>
      <t>2918457.700</t>
    </r>
  </si>
  <si>
    <r>
      <t xml:space="preserve">T </t>
    </r>
    <r>
      <rPr>
        <u/>
        <sz val="8"/>
        <color theme="1"/>
        <rFont val="Tahoma"/>
        <family val="2"/>
      </rPr>
      <t>3850918.300</t>
    </r>
  </si>
  <si>
    <r>
      <t xml:space="preserve">T </t>
    </r>
    <r>
      <rPr>
        <u/>
        <sz val="8"/>
        <color theme="1"/>
        <rFont val="Tahoma"/>
        <family val="2"/>
      </rPr>
      <t>4369079.900</t>
    </r>
  </si>
  <si>
    <r>
      <t xml:space="preserve">T </t>
    </r>
    <r>
      <rPr>
        <u/>
        <sz val="8"/>
        <color rgb="FF0000FF"/>
        <rFont val="Tahoma"/>
        <family val="2"/>
      </rPr>
      <t>7051659.100</t>
    </r>
  </si>
  <si>
    <r>
      <t xml:space="preserve">T </t>
    </r>
    <r>
      <rPr>
        <u/>
        <sz val="8"/>
        <color rgb="FF0000FF"/>
        <rFont val="Tahoma"/>
        <family val="2"/>
      </rPr>
      <t>57756559.000</t>
    </r>
  </si>
  <si>
    <r>
      <t xml:space="preserve">T </t>
    </r>
    <r>
      <rPr>
        <u/>
        <sz val="8"/>
        <color rgb="FF0000FF"/>
        <rFont val="Tahoma"/>
        <family val="2"/>
      </rPr>
      <t>1955274.400</t>
    </r>
  </si>
  <si>
    <r>
      <t xml:space="preserve">T </t>
    </r>
    <r>
      <rPr>
        <u/>
        <sz val="8"/>
        <color rgb="FF0000FF"/>
        <rFont val="Tahoma"/>
        <family val="2"/>
      </rPr>
      <t>3138733.900</t>
    </r>
  </si>
  <si>
    <r>
      <t xml:space="preserve">TM </t>
    </r>
    <r>
      <rPr>
        <u/>
        <sz val="8"/>
        <color rgb="FF0000FF"/>
        <rFont val="Tahoma"/>
        <family val="2"/>
      </rPr>
      <t>426575380.000</t>
    </r>
  </si>
  <si>
    <r>
      <t xml:space="preserve">M </t>
    </r>
    <r>
      <rPr>
        <u/>
        <sz val="8"/>
        <color rgb="FF0000FF"/>
        <rFont val="Tahoma"/>
        <family val="2"/>
      </rPr>
      <t>75802.659</t>
    </r>
  </si>
  <si>
    <r>
      <t xml:space="preserve">T </t>
    </r>
    <r>
      <rPr>
        <u/>
        <sz val="8"/>
        <color rgb="FF0000FF"/>
        <rFont val="Tahoma"/>
        <family val="2"/>
      </rPr>
      <t>2911143.200</t>
    </r>
  </si>
  <si>
    <r>
      <t xml:space="preserve">T </t>
    </r>
    <r>
      <rPr>
        <u/>
        <sz val="8"/>
        <color rgb="FF0000FF"/>
        <rFont val="Tahoma"/>
        <family val="2"/>
      </rPr>
      <t>3823209.100</t>
    </r>
  </si>
  <si>
    <r>
      <t xml:space="preserve">T </t>
    </r>
    <r>
      <rPr>
        <u/>
        <sz val="8"/>
        <color rgb="FF0000FF"/>
        <rFont val="Tahoma"/>
        <family val="2"/>
      </rPr>
      <t>4339183.800</t>
    </r>
  </si>
  <si>
    <r>
      <t xml:space="preserve">T </t>
    </r>
    <r>
      <rPr>
        <u/>
        <sz val="8"/>
        <color rgb="FF0000FF"/>
        <rFont val="Tahoma"/>
        <family val="2"/>
      </rPr>
      <t>40898.216</t>
    </r>
  </si>
  <si>
    <r>
      <t xml:space="preserve">T </t>
    </r>
    <r>
      <rPr>
        <u/>
        <sz val="8"/>
        <color rgb="FF0000FF"/>
        <rFont val="Tahoma"/>
        <family val="2"/>
      </rPr>
      <t>343172.120</t>
    </r>
  </si>
  <si>
    <r>
      <t xml:space="preserve">T </t>
    </r>
    <r>
      <rPr>
        <u/>
        <sz val="8"/>
        <color rgb="FF0000FF"/>
        <rFont val="Tahoma"/>
        <family val="2"/>
      </rPr>
      <t>20349.749</t>
    </r>
  </si>
  <si>
    <r>
      <t xml:space="preserve">T </t>
    </r>
    <r>
      <rPr>
        <u/>
        <sz val="8"/>
        <color rgb="FF0000FF"/>
        <rFont val="Tahoma"/>
        <family val="2"/>
      </rPr>
      <t>35593.392</t>
    </r>
  </si>
  <si>
    <r>
      <t xml:space="preserve">TM </t>
    </r>
    <r>
      <rPr>
        <u/>
        <sz val="8"/>
        <color rgb="FF0000FF"/>
        <rFont val="Tahoma"/>
        <family val="2"/>
      </rPr>
      <t>3280509.900</t>
    </r>
  </si>
  <si>
    <r>
      <t xml:space="preserve">M </t>
    </r>
    <r>
      <rPr>
        <u/>
        <sz val="8"/>
        <color rgb="FF0000FF"/>
        <rFont val="Tahoma"/>
        <family val="2"/>
      </rPr>
      <t>505.924</t>
    </r>
  </si>
  <si>
    <r>
      <t xml:space="preserve">T </t>
    </r>
    <r>
      <rPr>
        <u/>
        <sz val="8"/>
        <color rgb="FF0000FF"/>
        <rFont val="Tahoma"/>
        <family val="2"/>
      </rPr>
      <t>10615.211</t>
    </r>
  </si>
  <si>
    <r>
      <t xml:space="preserve">T </t>
    </r>
    <r>
      <rPr>
        <u/>
        <sz val="8"/>
        <color rgb="FF0000FF"/>
        <rFont val="Tahoma"/>
        <family val="2"/>
      </rPr>
      <t>38484.903</t>
    </r>
  </si>
  <si>
    <r>
      <t xml:space="preserve">T </t>
    </r>
    <r>
      <rPr>
        <u/>
        <sz val="8"/>
        <color rgb="FF0000FF"/>
        <rFont val="Tahoma"/>
        <family val="2"/>
      </rPr>
      <t>38253.553</t>
    </r>
  </si>
  <si>
    <r>
      <t xml:space="preserve">TM </t>
    </r>
    <r>
      <rPr>
        <u/>
        <sz val="8"/>
        <color rgb="FF0000FF"/>
        <rFont val="Tahoma"/>
        <family val="2"/>
      </rPr>
      <t>0.769</t>
    </r>
  </si>
  <si>
    <r>
      <t xml:space="preserve">M </t>
    </r>
    <r>
      <rPr>
        <u/>
        <sz val="8"/>
        <color rgb="FF0000FF"/>
        <rFont val="Tahoma"/>
        <family val="2"/>
      </rPr>
      <t>0.667</t>
    </r>
  </si>
  <si>
    <r>
      <t xml:space="preserve">T </t>
    </r>
    <r>
      <rPr>
        <u/>
        <sz val="8"/>
        <color rgb="FF0000FF"/>
        <rFont val="Tahoma"/>
        <family val="2"/>
      </rPr>
      <t>1.007</t>
    </r>
  </si>
  <si>
    <r>
      <t xml:space="preserve">T </t>
    </r>
    <r>
      <rPr>
        <u/>
        <sz val="8"/>
        <color rgb="FF0000FF"/>
        <rFont val="Tahoma"/>
        <family val="2"/>
      </rPr>
      <t>0.882</t>
    </r>
  </si>
  <si>
    <r>
      <t xml:space="preserve">TM </t>
    </r>
    <r>
      <rPr>
        <u/>
        <sz val="8"/>
        <color theme="1"/>
        <rFont val="Tahoma"/>
        <family val="2"/>
      </rPr>
      <t>17623737.000</t>
    </r>
  </si>
  <si>
    <r>
      <t xml:space="preserve">T </t>
    </r>
    <r>
      <rPr>
        <u/>
        <sz val="8"/>
        <color theme="1"/>
        <rFont val="Tahoma"/>
        <family val="2"/>
      </rPr>
      <t>6791969.800</t>
    </r>
  </si>
  <si>
    <r>
      <t xml:space="preserve">TM </t>
    </r>
    <r>
      <rPr>
        <u/>
        <sz val="8"/>
        <color theme="1"/>
        <rFont val="Tahoma"/>
        <family val="2"/>
      </rPr>
      <t>17639952.000</t>
    </r>
  </si>
  <si>
    <r>
      <t xml:space="preserve">T </t>
    </r>
    <r>
      <rPr>
        <u/>
        <sz val="8"/>
        <color theme="1"/>
        <rFont val="Tahoma"/>
        <family val="2"/>
      </rPr>
      <t>6811847.600</t>
    </r>
  </si>
  <si>
    <r>
      <t xml:space="preserve">TM </t>
    </r>
    <r>
      <rPr>
        <u/>
        <sz val="8"/>
        <color theme="1"/>
        <rFont val="Tahoma"/>
        <family val="2"/>
      </rPr>
      <t>17709263.000</t>
    </r>
  </si>
  <si>
    <r>
      <t xml:space="preserve">T </t>
    </r>
    <r>
      <rPr>
        <u/>
        <sz val="8"/>
        <color theme="1"/>
        <rFont val="Tahoma"/>
        <family val="2"/>
      </rPr>
      <t>6834261.100</t>
    </r>
  </si>
  <si>
    <r>
      <t xml:space="preserve">TM </t>
    </r>
    <r>
      <rPr>
        <u/>
        <sz val="8"/>
        <color rgb="FF0000FF"/>
        <rFont val="Tahoma"/>
        <family val="2"/>
      </rPr>
      <t>17657651.000</t>
    </r>
  </si>
  <si>
    <r>
      <t xml:space="preserve">T </t>
    </r>
    <r>
      <rPr>
        <u/>
        <sz val="8"/>
        <color rgb="FF0000FF"/>
        <rFont val="Tahoma"/>
        <family val="2"/>
      </rPr>
      <t>6812692.800</t>
    </r>
  </si>
  <si>
    <r>
      <t xml:space="preserve">TM </t>
    </r>
    <r>
      <rPr>
        <u/>
        <sz val="8"/>
        <color rgb="FF0000FF"/>
        <rFont val="Tahoma"/>
        <family val="2"/>
      </rPr>
      <t>45427.093</t>
    </r>
  </si>
  <si>
    <r>
      <t xml:space="preserve">T </t>
    </r>
    <r>
      <rPr>
        <u/>
        <sz val="8"/>
        <color rgb="FF0000FF"/>
        <rFont val="Tahoma"/>
        <family val="2"/>
      </rPr>
      <t>21158.332</t>
    </r>
  </si>
  <si>
    <r>
      <t xml:space="preserve">T </t>
    </r>
    <r>
      <rPr>
        <u/>
        <sz val="8"/>
        <color theme="1"/>
        <rFont val="Tahoma"/>
        <family val="2"/>
      </rPr>
      <t>8610405.200</t>
    </r>
  </si>
  <si>
    <r>
      <t xml:space="preserve">T </t>
    </r>
    <r>
      <rPr>
        <u/>
        <sz val="8"/>
        <color theme="1"/>
        <rFont val="Tahoma"/>
        <family val="2"/>
      </rPr>
      <t>3078436.500</t>
    </r>
  </si>
  <si>
    <r>
      <t xml:space="preserve">T </t>
    </r>
    <r>
      <rPr>
        <u/>
        <sz val="8"/>
        <color theme="1"/>
        <rFont val="Tahoma"/>
        <family val="2"/>
      </rPr>
      <t>8701017.900</t>
    </r>
  </si>
  <si>
    <r>
      <t xml:space="preserve">T </t>
    </r>
    <r>
      <rPr>
        <u/>
        <sz val="8"/>
        <color theme="1"/>
        <rFont val="Tahoma"/>
        <family val="2"/>
      </rPr>
      <t>3101776.300</t>
    </r>
  </si>
  <si>
    <r>
      <t xml:space="preserve">T </t>
    </r>
    <r>
      <rPr>
        <u/>
        <sz val="8"/>
        <color theme="1"/>
        <rFont val="Tahoma"/>
        <family val="2"/>
      </rPr>
      <t>8692563.700</t>
    </r>
  </si>
  <si>
    <r>
      <t xml:space="preserve">T </t>
    </r>
    <r>
      <rPr>
        <u/>
        <sz val="8"/>
        <color theme="1"/>
        <rFont val="Tahoma"/>
        <family val="2"/>
      </rPr>
      <t>3092046.000</t>
    </r>
  </si>
  <si>
    <r>
      <t xml:space="preserve">T </t>
    </r>
    <r>
      <rPr>
        <u/>
        <sz val="8"/>
        <color rgb="FF0000FF"/>
        <rFont val="Tahoma"/>
        <family val="2"/>
      </rPr>
      <t>8667995.600</t>
    </r>
  </si>
  <si>
    <r>
      <t xml:space="preserve">T </t>
    </r>
    <r>
      <rPr>
        <u/>
        <sz val="8"/>
        <color rgb="FF0000FF"/>
        <rFont val="Tahoma"/>
        <family val="2"/>
      </rPr>
      <t>3090752.900</t>
    </r>
  </si>
  <si>
    <r>
      <t xml:space="preserve">T </t>
    </r>
    <r>
      <rPr>
        <u/>
        <sz val="8"/>
        <color rgb="FF0000FF"/>
        <rFont val="Tahoma"/>
        <family val="2"/>
      </rPr>
      <t>50053.570</t>
    </r>
  </si>
  <si>
    <r>
      <t xml:space="preserve">T </t>
    </r>
    <r>
      <rPr>
        <u/>
        <sz val="8"/>
        <color rgb="FF0000FF"/>
        <rFont val="Tahoma"/>
        <family val="2"/>
      </rPr>
      <t>11723.496</t>
    </r>
  </si>
  <si>
    <r>
      <t xml:space="preserve">T </t>
    </r>
    <r>
      <rPr>
        <u/>
        <sz val="8"/>
        <color theme="1"/>
        <rFont val="Tahoma"/>
        <family val="2"/>
      </rPr>
      <t>8880870.100</t>
    </r>
  </si>
  <si>
    <r>
      <t xml:space="preserve">T </t>
    </r>
    <r>
      <rPr>
        <u/>
        <sz val="8"/>
        <color theme="1"/>
        <rFont val="Tahoma"/>
        <family val="2"/>
      </rPr>
      <t>8933563.400</t>
    </r>
  </si>
  <si>
    <r>
      <t xml:space="preserve">T </t>
    </r>
    <r>
      <rPr>
        <u/>
        <sz val="8"/>
        <color theme="1"/>
        <rFont val="Tahoma"/>
        <family val="2"/>
      </rPr>
      <t>8943006.500</t>
    </r>
  </si>
  <si>
    <r>
      <t xml:space="preserve">T </t>
    </r>
    <r>
      <rPr>
        <u/>
        <sz val="8"/>
        <color rgb="FF0000FF"/>
        <rFont val="Tahoma"/>
        <family val="2"/>
      </rPr>
      <t>8919146.700</t>
    </r>
  </si>
  <si>
    <r>
      <t xml:space="preserve">T </t>
    </r>
    <r>
      <rPr>
        <u/>
        <sz val="8"/>
        <color rgb="FF0000FF"/>
        <rFont val="Tahoma"/>
        <family val="2"/>
      </rPr>
      <t>33483.096</t>
    </r>
  </si>
  <si>
    <r>
      <t xml:space="preserve">T </t>
    </r>
    <r>
      <rPr>
        <u/>
        <sz val="8"/>
        <color theme="1"/>
        <rFont val="Tahoma"/>
        <family val="2"/>
      </rPr>
      <t>6956725.600</t>
    </r>
  </si>
  <si>
    <r>
      <t xml:space="preserve">T </t>
    </r>
    <r>
      <rPr>
        <u/>
        <sz val="8"/>
        <color theme="1"/>
        <rFont val="Tahoma"/>
        <family val="2"/>
      </rPr>
      <t>48065636.000</t>
    </r>
  </si>
  <si>
    <r>
      <t xml:space="preserve">T </t>
    </r>
    <r>
      <rPr>
        <u/>
        <sz val="8"/>
        <color theme="1"/>
        <rFont val="Tahoma"/>
        <family val="2"/>
      </rPr>
      <t>1767147.600</t>
    </r>
  </si>
  <si>
    <r>
      <t xml:space="preserve">T </t>
    </r>
    <r>
      <rPr>
        <u/>
        <sz val="8"/>
        <color theme="1"/>
        <rFont val="Tahoma"/>
        <family val="2"/>
      </rPr>
      <t>1997691.300</t>
    </r>
  </si>
  <si>
    <r>
      <t xml:space="preserve">TM </t>
    </r>
    <r>
      <rPr>
        <u/>
        <sz val="8"/>
        <color theme="1"/>
        <rFont val="Tahoma"/>
        <family val="2"/>
      </rPr>
      <t>489955470.000</t>
    </r>
  </si>
  <si>
    <r>
      <t xml:space="preserve">M </t>
    </r>
    <r>
      <rPr>
        <u/>
        <sz val="8"/>
        <color theme="1"/>
        <rFont val="Tahoma"/>
        <family val="2"/>
      </rPr>
      <t>54657.605</t>
    </r>
  </si>
  <si>
    <r>
      <t xml:space="preserve">T </t>
    </r>
    <r>
      <rPr>
        <u/>
        <sz val="8"/>
        <color theme="1"/>
        <rFont val="Tahoma"/>
        <family val="2"/>
      </rPr>
      <t>2822534.900</t>
    </r>
  </si>
  <si>
    <r>
      <t xml:space="preserve">T </t>
    </r>
    <r>
      <rPr>
        <u/>
        <sz val="8"/>
        <color theme="1"/>
        <rFont val="Tahoma"/>
        <family val="2"/>
      </rPr>
      <t>2828512.600</t>
    </r>
  </si>
  <si>
    <r>
      <t xml:space="preserve">T </t>
    </r>
    <r>
      <rPr>
        <u/>
        <sz val="8"/>
        <color theme="1"/>
        <rFont val="Tahoma"/>
        <family val="2"/>
      </rPr>
      <t>3486832.100</t>
    </r>
  </si>
  <si>
    <r>
      <t xml:space="preserve">T </t>
    </r>
    <r>
      <rPr>
        <u/>
        <sz val="8"/>
        <color theme="1"/>
        <rFont val="Tahoma"/>
        <family val="2"/>
      </rPr>
      <t>6980079.200</t>
    </r>
  </si>
  <si>
    <r>
      <t xml:space="preserve">T </t>
    </r>
    <r>
      <rPr>
        <u/>
        <sz val="8"/>
        <color theme="1"/>
        <rFont val="Tahoma"/>
        <family val="2"/>
      </rPr>
      <t>48091278.000</t>
    </r>
  </si>
  <si>
    <r>
      <t xml:space="preserve">T </t>
    </r>
    <r>
      <rPr>
        <u/>
        <sz val="8"/>
        <color theme="1"/>
        <rFont val="Tahoma"/>
        <family val="2"/>
      </rPr>
      <t>1796027.500</t>
    </r>
  </si>
  <si>
    <r>
      <t xml:space="preserve">T </t>
    </r>
    <r>
      <rPr>
        <u/>
        <sz val="8"/>
        <color theme="1"/>
        <rFont val="Tahoma"/>
        <family val="2"/>
      </rPr>
      <t>2002779.300</t>
    </r>
  </si>
  <si>
    <r>
      <t xml:space="preserve">TM </t>
    </r>
    <r>
      <rPr>
        <u/>
        <sz val="8"/>
        <color theme="1"/>
        <rFont val="Tahoma"/>
        <family val="2"/>
      </rPr>
      <t>491445060.000</t>
    </r>
  </si>
  <si>
    <r>
      <t xml:space="preserve">M </t>
    </r>
    <r>
      <rPr>
        <u/>
        <sz val="8"/>
        <color theme="1"/>
        <rFont val="Tahoma"/>
        <family val="2"/>
      </rPr>
      <t>55228.107</t>
    </r>
  </si>
  <si>
    <r>
      <t xml:space="preserve">T </t>
    </r>
    <r>
      <rPr>
        <u/>
        <sz val="8"/>
        <color theme="1"/>
        <rFont val="Tahoma"/>
        <family val="2"/>
      </rPr>
      <t>2832270.600</t>
    </r>
  </si>
  <si>
    <r>
      <t xml:space="preserve">T </t>
    </r>
    <r>
      <rPr>
        <u/>
        <sz val="8"/>
        <color theme="1"/>
        <rFont val="Tahoma"/>
        <family val="2"/>
      </rPr>
      <t>2821878.500</t>
    </r>
  </si>
  <si>
    <r>
      <t xml:space="preserve">T </t>
    </r>
    <r>
      <rPr>
        <u/>
        <sz val="8"/>
        <color theme="1"/>
        <rFont val="Tahoma"/>
        <family val="2"/>
      </rPr>
      <t>3467382.200</t>
    </r>
  </si>
  <si>
    <r>
      <t xml:space="preserve">T </t>
    </r>
    <r>
      <rPr>
        <u/>
        <sz val="8"/>
        <color theme="1"/>
        <rFont val="Tahoma"/>
        <family val="2"/>
      </rPr>
      <t>7000044.800</t>
    </r>
  </si>
  <si>
    <r>
      <t xml:space="preserve">T </t>
    </r>
    <r>
      <rPr>
        <u/>
        <sz val="8"/>
        <color theme="1"/>
        <rFont val="Tahoma"/>
        <family val="2"/>
      </rPr>
      <t>48107864.000</t>
    </r>
  </si>
  <si>
    <r>
      <t xml:space="preserve">T </t>
    </r>
    <r>
      <rPr>
        <u/>
        <sz val="8"/>
        <color theme="1"/>
        <rFont val="Tahoma"/>
        <family val="2"/>
      </rPr>
      <t>1768646.900</t>
    </r>
  </si>
  <si>
    <r>
      <t xml:space="preserve">T </t>
    </r>
    <r>
      <rPr>
        <u/>
        <sz val="8"/>
        <color theme="1"/>
        <rFont val="Tahoma"/>
        <family val="2"/>
      </rPr>
      <t>2008140.700</t>
    </r>
  </si>
  <si>
    <r>
      <t xml:space="preserve">TM </t>
    </r>
    <r>
      <rPr>
        <u/>
        <sz val="8"/>
        <color theme="1"/>
        <rFont val="Tahoma"/>
        <family val="2"/>
      </rPr>
      <t>491861560.000</t>
    </r>
  </si>
  <si>
    <r>
      <t xml:space="preserve">M </t>
    </r>
    <r>
      <rPr>
        <u/>
        <sz val="8"/>
        <color theme="1"/>
        <rFont val="Tahoma"/>
        <family val="2"/>
      </rPr>
      <t>55950.029</t>
    </r>
  </si>
  <si>
    <r>
      <t xml:space="preserve">T </t>
    </r>
    <r>
      <rPr>
        <u/>
        <sz val="8"/>
        <color theme="1"/>
        <rFont val="Tahoma"/>
        <family val="2"/>
      </rPr>
      <t>2836891.300</t>
    </r>
  </si>
  <si>
    <r>
      <t xml:space="preserve">T </t>
    </r>
    <r>
      <rPr>
        <u/>
        <sz val="8"/>
        <color theme="1"/>
        <rFont val="Tahoma"/>
        <family val="2"/>
      </rPr>
      <t>2805903.400</t>
    </r>
  </si>
  <si>
    <r>
      <t xml:space="preserve">T </t>
    </r>
    <r>
      <rPr>
        <u/>
        <sz val="8"/>
        <color theme="1"/>
        <rFont val="Tahoma"/>
        <family val="2"/>
      </rPr>
      <t>3487095.800</t>
    </r>
  </si>
  <si>
    <r>
      <t xml:space="preserve">T </t>
    </r>
    <r>
      <rPr>
        <u/>
        <sz val="8"/>
        <color rgb="FF0000FF"/>
        <rFont val="Tahoma"/>
        <family val="2"/>
      </rPr>
      <t>6978949.900</t>
    </r>
  </si>
  <si>
    <r>
      <t xml:space="preserve">T </t>
    </r>
    <r>
      <rPr>
        <u/>
        <sz val="8"/>
        <color rgb="FF0000FF"/>
        <rFont val="Tahoma"/>
        <family val="2"/>
      </rPr>
      <t>48088259.000</t>
    </r>
  </si>
  <si>
    <r>
      <t xml:space="preserve">T </t>
    </r>
    <r>
      <rPr>
        <u/>
        <sz val="8"/>
        <color rgb="FF0000FF"/>
        <rFont val="Tahoma"/>
        <family val="2"/>
      </rPr>
      <t>1777274.000</t>
    </r>
  </si>
  <si>
    <r>
      <t xml:space="preserve">T </t>
    </r>
    <r>
      <rPr>
        <u/>
        <sz val="8"/>
        <color rgb="FF0000FF"/>
        <rFont val="Tahoma"/>
        <family val="2"/>
      </rPr>
      <t>2002870.400</t>
    </r>
  </si>
  <si>
    <r>
      <t xml:space="preserve">TM </t>
    </r>
    <r>
      <rPr>
        <u/>
        <sz val="8"/>
        <color rgb="FF0000FF"/>
        <rFont val="Tahoma"/>
        <family val="2"/>
      </rPr>
      <t>491087360.000</t>
    </r>
  </si>
  <si>
    <r>
      <t xml:space="preserve">M </t>
    </r>
    <r>
      <rPr>
        <u/>
        <sz val="8"/>
        <color rgb="FF0000FF"/>
        <rFont val="Tahoma"/>
        <family val="2"/>
      </rPr>
      <t>55278.580</t>
    </r>
  </si>
  <si>
    <r>
      <t xml:space="preserve">T </t>
    </r>
    <r>
      <rPr>
        <u/>
        <sz val="8"/>
        <color rgb="FF0000FF"/>
        <rFont val="Tahoma"/>
        <family val="2"/>
      </rPr>
      <t>2830565.600</t>
    </r>
  </si>
  <si>
    <r>
      <t xml:space="preserve">T </t>
    </r>
    <r>
      <rPr>
        <u/>
        <sz val="8"/>
        <color rgb="FF0000FF"/>
        <rFont val="Tahoma"/>
        <family val="2"/>
      </rPr>
      <t>2818764.800</t>
    </r>
  </si>
  <si>
    <r>
      <t xml:space="preserve">T </t>
    </r>
    <r>
      <rPr>
        <u/>
        <sz val="8"/>
        <color rgb="FF0000FF"/>
        <rFont val="Tahoma"/>
        <family val="2"/>
      </rPr>
      <t>3480436.700</t>
    </r>
  </si>
  <si>
    <r>
      <t xml:space="preserve">T </t>
    </r>
    <r>
      <rPr>
        <u/>
        <sz val="8"/>
        <color rgb="FF0000FF"/>
        <rFont val="Tahoma"/>
        <family val="2"/>
      </rPr>
      <t>21681.660</t>
    </r>
  </si>
  <si>
    <r>
      <t xml:space="preserve">T </t>
    </r>
    <r>
      <rPr>
        <u/>
        <sz val="8"/>
        <color rgb="FF0000FF"/>
        <rFont val="Tahoma"/>
        <family val="2"/>
      </rPr>
      <t>21275.058</t>
    </r>
  </si>
  <si>
    <r>
      <t xml:space="preserve">T </t>
    </r>
    <r>
      <rPr>
        <u/>
        <sz val="8"/>
        <color rgb="FF0000FF"/>
        <rFont val="Tahoma"/>
        <family val="2"/>
      </rPr>
      <t>16258.335</t>
    </r>
  </si>
  <si>
    <r>
      <t xml:space="preserve">T </t>
    </r>
    <r>
      <rPr>
        <u/>
        <sz val="8"/>
        <color rgb="FF0000FF"/>
        <rFont val="Tahoma"/>
        <family val="2"/>
      </rPr>
      <t>5225.284</t>
    </r>
  </si>
  <si>
    <r>
      <t xml:space="preserve">TM </t>
    </r>
    <r>
      <rPr>
        <u/>
        <sz val="8"/>
        <color rgb="FF0000FF"/>
        <rFont val="Tahoma"/>
        <family val="2"/>
      </rPr>
      <t>1002123.700</t>
    </r>
  </si>
  <si>
    <r>
      <t xml:space="preserve">M </t>
    </r>
    <r>
      <rPr>
        <u/>
        <sz val="8"/>
        <color rgb="FF0000FF"/>
        <rFont val="Tahoma"/>
        <family val="2"/>
      </rPr>
      <t>647.689</t>
    </r>
  </si>
  <si>
    <r>
      <t xml:space="preserve">T </t>
    </r>
    <r>
      <rPr>
        <u/>
        <sz val="8"/>
        <color rgb="FF0000FF"/>
        <rFont val="Tahoma"/>
        <family val="2"/>
      </rPr>
      <t>7328.485</t>
    </r>
  </si>
  <si>
    <r>
      <t xml:space="preserve">T </t>
    </r>
    <r>
      <rPr>
        <u/>
        <sz val="8"/>
        <color rgb="FF0000FF"/>
        <rFont val="Tahoma"/>
        <family val="2"/>
      </rPr>
      <t>11621.752</t>
    </r>
  </si>
  <si>
    <r>
      <t xml:space="preserve">T </t>
    </r>
    <r>
      <rPr>
        <u/>
        <sz val="8"/>
        <color rgb="FF0000FF"/>
        <rFont val="Tahoma"/>
        <family val="2"/>
      </rPr>
      <t>11306.262</t>
    </r>
  </si>
  <si>
    <r>
      <t xml:space="preserve">T </t>
    </r>
    <r>
      <rPr>
        <u/>
        <sz val="8"/>
        <color rgb="FF0000FF"/>
        <rFont val="Tahoma"/>
        <family val="2"/>
      </rPr>
      <t>0.044</t>
    </r>
  </si>
  <si>
    <r>
      <t xml:space="preserve">T </t>
    </r>
    <r>
      <rPr>
        <u/>
        <sz val="8"/>
        <color rgb="FF0000FF"/>
        <rFont val="Tahoma"/>
        <family val="2"/>
      </rPr>
      <t>0.915</t>
    </r>
  </si>
  <si>
    <r>
      <t xml:space="preserve">TM </t>
    </r>
    <r>
      <rPr>
        <u/>
        <sz val="8"/>
        <color rgb="FF0000FF"/>
        <rFont val="Tahoma"/>
        <family val="2"/>
      </rPr>
      <t>0.204</t>
    </r>
  </si>
  <si>
    <r>
      <t xml:space="preserve">M </t>
    </r>
    <r>
      <rPr>
        <u/>
        <sz val="8"/>
        <color rgb="FF0000FF"/>
        <rFont val="Tahoma"/>
        <family val="2"/>
      </rPr>
      <t>1.172</t>
    </r>
  </si>
  <si>
    <r>
      <t xml:space="preserve">T </t>
    </r>
    <r>
      <rPr>
        <u/>
        <sz val="8"/>
        <color rgb="FF0000FF"/>
        <rFont val="Tahoma"/>
        <family val="2"/>
      </rPr>
      <t>0.325</t>
    </r>
  </si>
  <si>
    <r>
      <t xml:space="preserve">TM </t>
    </r>
    <r>
      <rPr>
        <u/>
        <sz val="8"/>
        <color theme="1"/>
        <rFont val="Tahoma"/>
        <family val="2"/>
      </rPr>
      <t>8808192.000</t>
    </r>
  </si>
  <si>
    <r>
      <t xml:space="preserve">T </t>
    </r>
    <r>
      <rPr>
        <u/>
        <sz val="8"/>
        <color theme="1"/>
        <rFont val="Tahoma"/>
        <family val="2"/>
      </rPr>
      <t>6678159.600</t>
    </r>
  </si>
  <si>
    <r>
      <t xml:space="preserve">TM </t>
    </r>
    <r>
      <rPr>
        <u/>
        <sz val="8"/>
        <color theme="1"/>
        <rFont val="Tahoma"/>
        <family val="2"/>
      </rPr>
      <t>8774210.100</t>
    </r>
  </si>
  <si>
    <r>
      <t xml:space="preserve">T </t>
    </r>
    <r>
      <rPr>
        <u/>
        <sz val="8"/>
        <color theme="1"/>
        <rFont val="Tahoma"/>
        <family val="2"/>
      </rPr>
      <t>6649074.900</t>
    </r>
  </si>
  <si>
    <r>
      <t xml:space="preserve">TM </t>
    </r>
    <r>
      <rPr>
        <u/>
        <sz val="8"/>
        <color theme="1"/>
        <rFont val="Tahoma"/>
        <family val="2"/>
      </rPr>
      <t>8763524.800</t>
    </r>
  </si>
  <si>
    <r>
      <t xml:space="preserve">T </t>
    </r>
    <r>
      <rPr>
        <u/>
        <sz val="8"/>
        <color theme="1"/>
        <rFont val="Tahoma"/>
        <family val="2"/>
      </rPr>
      <t>6659817.400</t>
    </r>
  </si>
  <si>
    <r>
      <t xml:space="preserve">TM </t>
    </r>
    <r>
      <rPr>
        <u/>
        <sz val="8"/>
        <color rgb="FF0000FF"/>
        <rFont val="Tahoma"/>
        <family val="2"/>
      </rPr>
      <t>8781975.600</t>
    </r>
  </si>
  <si>
    <r>
      <t xml:space="preserve">T </t>
    </r>
    <r>
      <rPr>
        <u/>
        <sz val="8"/>
        <color rgb="FF0000FF"/>
        <rFont val="Tahoma"/>
        <family val="2"/>
      </rPr>
      <t>6662350.600</t>
    </r>
  </si>
  <si>
    <r>
      <t xml:space="preserve">TM </t>
    </r>
    <r>
      <rPr>
        <u/>
        <sz val="8"/>
        <color rgb="FF0000FF"/>
        <rFont val="Tahoma"/>
        <family val="2"/>
      </rPr>
      <t>23324.209</t>
    </r>
  </si>
  <si>
    <r>
      <t xml:space="preserve">T </t>
    </r>
    <r>
      <rPr>
        <u/>
        <sz val="8"/>
        <color rgb="FF0000FF"/>
        <rFont val="Tahoma"/>
        <family val="2"/>
      </rPr>
      <t>14706.885</t>
    </r>
  </si>
  <si>
    <r>
      <t xml:space="preserve">TM </t>
    </r>
    <r>
      <rPr>
        <u/>
        <sz val="8"/>
        <color rgb="FF0000FF"/>
        <rFont val="Tahoma"/>
        <family val="2"/>
      </rPr>
      <t>0.266</t>
    </r>
  </si>
  <si>
    <r>
      <t xml:space="preserve">T </t>
    </r>
    <r>
      <rPr>
        <u/>
        <sz val="8"/>
        <color theme="1"/>
        <rFont val="Tahoma"/>
        <family val="2"/>
      </rPr>
      <t>8568561.000</t>
    </r>
  </si>
  <si>
    <r>
      <t xml:space="preserve">T </t>
    </r>
    <r>
      <rPr>
        <u/>
        <sz val="8"/>
        <color theme="1"/>
        <rFont val="Tahoma"/>
        <family val="2"/>
      </rPr>
      <t>8531902.100</t>
    </r>
  </si>
  <si>
    <r>
      <t xml:space="preserve">T </t>
    </r>
    <r>
      <rPr>
        <u/>
        <sz val="8"/>
        <color theme="1"/>
        <rFont val="Tahoma"/>
        <family val="2"/>
      </rPr>
      <t>8518431.800</t>
    </r>
  </si>
  <si>
    <r>
      <t xml:space="preserve">T </t>
    </r>
    <r>
      <rPr>
        <u/>
        <sz val="8"/>
        <color rgb="FF0000FF"/>
        <rFont val="Tahoma"/>
        <family val="2"/>
      </rPr>
      <t>8539631.600</t>
    </r>
  </si>
  <si>
    <r>
      <t xml:space="preserve">T </t>
    </r>
    <r>
      <rPr>
        <u/>
        <sz val="8"/>
        <color rgb="FF0000FF"/>
        <rFont val="Tahoma"/>
        <family val="2"/>
      </rPr>
      <t>25943.111</t>
    </r>
  </si>
  <si>
    <r>
      <t xml:space="preserve">T </t>
    </r>
    <r>
      <rPr>
        <u/>
        <sz val="8"/>
        <color theme="1"/>
        <rFont val="Tahoma"/>
        <family val="2"/>
      </rPr>
      <t>8854126.800</t>
    </r>
  </si>
  <si>
    <r>
      <t xml:space="preserve">T </t>
    </r>
    <r>
      <rPr>
        <u/>
        <sz val="8"/>
        <color theme="1"/>
        <rFont val="Tahoma"/>
        <family val="2"/>
      </rPr>
      <t>8828388.800</t>
    </r>
  </si>
  <si>
    <r>
      <t xml:space="preserve">T </t>
    </r>
    <r>
      <rPr>
        <u/>
        <sz val="8"/>
        <color theme="1"/>
        <rFont val="Tahoma"/>
        <family val="2"/>
      </rPr>
      <t>8856994.800</t>
    </r>
  </si>
  <si>
    <r>
      <t xml:space="preserve">T </t>
    </r>
    <r>
      <rPr>
        <u/>
        <sz val="8"/>
        <color rgb="FF0000FF"/>
        <rFont val="Tahoma"/>
        <family val="2"/>
      </rPr>
      <t>8846503.500</t>
    </r>
  </si>
  <si>
    <r>
      <t xml:space="preserve">T </t>
    </r>
    <r>
      <rPr>
        <u/>
        <sz val="8"/>
        <color rgb="FF0000FF"/>
        <rFont val="Tahoma"/>
        <family val="2"/>
      </rPr>
      <t>15753.184</t>
    </r>
  </si>
  <si>
    <r>
      <t xml:space="preserve">T </t>
    </r>
    <r>
      <rPr>
        <u/>
        <sz val="8"/>
        <color theme="1"/>
        <rFont val="Tahoma"/>
        <family val="2"/>
      </rPr>
      <t>5269617.700</t>
    </r>
  </si>
  <si>
    <r>
      <t xml:space="preserve">T </t>
    </r>
    <r>
      <rPr>
        <u/>
        <sz val="8"/>
        <color theme="1"/>
        <rFont val="Tahoma"/>
        <family val="2"/>
      </rPr>
      <t>58100571.000</t>
    </r>
  </si>
  <si>
    <r>
      <t xml:space="preserve">T </t>
    </r>
    <r>
      <rPr>
        <u/>
        <sz val="8"/>
        <color theme="1"/>
        <rFont val="Tahoma"/>
        <family val="2"/>
      </rPr>
      <t>2224189.500</t>
    </r>
  </si>
  <si>
    <r>
      <t xml:space="preserve">TM </t>
    </r>
    <r>
      <rPr>
        <u/>
        <sz val="8"/>
        <color theme="1"/>
        <rFont val="Tahoma"/>
        <family val="2"/>
      </rPr>
      <t>419648340.000</t>
    </r>
  </si>
  <si>
    <r>
      <t xml:space="preserve">M </t>
    </r>
    <r>
      <rPr>
        <u/>
        <sz val="8"/>
        <color theme="1"/>
        <rFont val="Tahoma"/>
        <family val="2"/>
      </rPr>
      <t>69683.344</t>
    </r>
  </si>
  <si>
    <r>
      <t xml:space="preserve">T </t>
    </r>
    <r>
      <rPr>
        <u/>
        <sz val="8"/>
        <color theme="1"/>
        <rFont val="Tahoma"/>
        <family val="2"/>
      </rPr>
      <t>2854568.200</t>
    </r>
  </si>
  <si>
    <r>
      <t xml:space="preserve">T </t>
    </r>
    <r>
      <rPr>
        <u/>
        <sz val="8"/>
        <color theme="1"/>
        <rFont val="Tahoma"/>
        <family val="2"/>
      </rPr>
      <t>3543159.300</t>
    </r>
  </si>
  <si>
    <r>
      <t xml:space="preserve">T </t>
    </r>
    <r>
      <rPr>
        <u/>
        <sz val="8"/>
        <color theme="1"/>
        <rFont val="Tahoma"/>
        <family val="2"/>
      </rPr>
      <t>3490653.000</t>
    </r>
  </si>
  <si>
    <r>
      <t xml:space="preserve">T </t>
    </r>
    <r>
      <rPr>
        <u/>
        <sz val="8"/>
        <color theme="1"/>
        <rFont val="Tahoma"/>
        <family val="2"/>
      </rPr>
      <t>5309447.900</t>
    </r>
  </si>
  <si>
    <r>
      <t xml:space="preserve">T </t>
    </r>
    <r>
      <rPr>
        <u/>
        <sz val="8"/>
        <color theme="1"/>
        <rFont val="Tahoma"/>
        <family val="2"/>
      </rPr>
      <t>58919120.000</t>
    </r>
  </si>
  <si>
    <r>
      <t xml:space="preserve">T </t>
    </r>
    <r>
      <rPr>
        <u/>
        <sz val="8"/>
        <color theme="1"/>
        <rFont val="Tahoma"/>
        <family val="2"/>
      </rPr>
      <t>2243346.700</t>
    </r>
  </si>
  <si>
    <r>
      <t xml:space="preserve">TM </t>
    </r>
    <r>
      <rPr>
        <u/>
        <sz val="8"/>
        <color theme="1"/>
        <rFont val="Tahoma"/>
        <family val="2"/>
      </rPr>
      <t>422552580.000</t>
    </r>
  </si>
  <si>
    <r>
      <t xml:space="preserve">M </t>
    </r>
    <r>
      <rPr>
        <u/>
        <sz val="8"/>
        <color theme="1"/>
        <rFont val="Tahoma"/>
        <family val="2"/>
      </rPr>
      <t>70248.236</t>
    </r>
  </si>
  <si>
    <r>
      <t xml:space="preserve">T </t>
    </r>
    <r>
      <rPr>
        <u/>
        <sz val="8"/>
        <color theme="1"/>
        <rFont val="Tahoma"/>
        <family val="2"/>
      </rPr>
      <t>2866025.200</t>
    </r>
  </si>
  <si>
    <r>
      <t xml:space="preserve">T </t>
    </r>
    <r>
      <rPr>
        <u/>
        <sz val="8"/>
        <color theme="1"/>
        <rFont val="Tahoma"/>
        <family val="2"/>
      </rPr>
      <t>3579867.600</t>
    </r>
  </si>
  <si>
    <r>
      <t xml:space="preserve">T </t>
    </r>
    <r>
      <rPr>
        <u/>
        <sz val="8"/>
        <color theme="1"/>
        <rFont val="Tahoma"/>
        <family val="2"/>
      </rPr>
      <t>3520017.100</t>
    </r>
  </si>
  <si>
    <r>
      <t xml:space="preserve">T </t>
    </r>
    <r>
      <rPr>
        <u/>
        <sz val="8"/>
        <color theme="1"/>
        <rFont val="Tahoma"/>
        <family val="2"/>
      </rPr>
      <t>5334726.700</t>
    </r>
  </si>
  <si>
    <r>
      <t xml:space="preserve">T </t>
    </r>
    <r>
      <rPr>
        <u/>
        <sz val="8"/>
        <color theme="1"/>
        <rFont val="Tahoma"/>
        <family val="2"/>
      </rPr>
      <t>58781658.000</t>
    </r>
  </si>
  <si>
    <r>
      <t xml:space="preserve">T </t>
    </r>
    <r>
      <rPr>
        <u/>
        <sz val="8"/>
        <color theme="1"/>
        <rFont val="Tahoma"/>
        <family val="2"/>
      </rPr>
      <t>2251347.200</t>
    </r>
  </si>
  <si>
    <r>
      <t xml:space="preserve">TM </t>
    </r>
    <r>
      <rPr>
        <u/>
        <sz val="8"/>
        <color theme="1"/>
        <rFont val="Tahoma"/>
        <family val="2"/>
      </rPr>
      <t>423242900.000</t>
    </r>
  </si>
  <si>
    <r>
      <t xml:space="preserve">M </t>
    </r>
    <r>
      <rPr>
        <u/>
        <sz val="8"/>
        <color theme="1"/>
        <rFont val="Tahoma"/>
        <family val="2"/>
      </rPr>
      <t>70908.467</t>
    </r>
  </si>
  <si>
    <r>
      <t xml:space="preserve">T </t>
    </r>
    <r>
      <rPr>
        <u/>
        <sz val="8"/>
        <color theme="1"/>
        <rFont val="Tahoma"/>
        <family val="2"/>
      </rPr>
      <t>2877756.900</t>
    </r>
  </si>
  <si>
    <r>
      <t xml:space="preserve">T </t>
    </r>
    <r>
      <rPr>
        <u/>
        <sz val="8"/>
        <color theme="1"/>
        <rFont val="Tahoma"/>
        <family val="2"/>
      </rPr>
      <t>3563821.100</t>
    </r>
  </si>
  <si>
    <r>
      <t xml:space="preserve">T </t>
    </r>
    <r>
      <rPr>
        <u/>
        <sz val="8"/>
        <color theme="1"/>
        <rFont val="Tahoma"/>
        <family val="2"/>
      </rPr>
      <t>3521112.700</t>
    </r>
  </si>
  <si>
    <r>
      <t xml:space="preserve">T </t>
    </r>
    <r>
      <rPr>
        <u/>
        <sz val="8"/>
        <color rgb="FF0000FF"/>
        <rFont val="Tahoma"/>
        <family val="2"/>
      </rPr>
      <t>5304597.400</t>
    </r>
  </si>
  <si>
    <r>
      <t xml:space="preserve">T </t>
    </r>
    <r>
      <rPr>
        <u/>
        <sz val="8"/>
        <color rgb="FF0000FF"/>
        <rFont val="Tahoma"/>
        <family val="2"/>
      </rPr>
      <t>58600449.000</t>
    </r>
  </si>
  <si>
    <r>
      <t xml:space="preserve">T </t>
    </r>
    <r>
      <rPr>
        <u/>
        <sz val="8"/>
        <color rgb="FF0000FF"/>
        <rFont val="Tahoma"/>
        <family val="2"/>
      </rPr>
      <t>2239627.800</t>
    </r>
  </si>
  <si>
    <r>
      <t xml:space="preserve">TM </t>
    </r>
    <r>
      <rPr>
        <u/>
        <sz val="8"/>
        <color rgb="FF0000FF"/>
        <rFont val="Tahoma"/>
        <family val="2"/>
      </rPr>
      <t>421814610.000</t>
    </r>
  </si>
  <si>
    <r>
      <t xml:space="preserve">M </t>
    </r>
    <r>
      <rPr>
        <u/>
        <sz val="8"/>
        <color rgb="FF0000FF"/>
        <rFont val="Tahoma"/>
        <family val="2"/>
      </rPr>
      <t>70280.016</t>
    </r>
  </si>
  <si>
    <r>
      <t xml:space="preserve">T </t>
    </r>
    <r>
      <rPr>
        <u/>
        <sz val="8"/>
        <color rgb="FF0000FF"/>
        <rFont val="Tahoma"/>
        <family val="2"/>
      </rPr>
      <t>2866116.800</t>
    </r>
  </si>
  <si>
    <r>
      <t xml:space="preserve">T </t>
    </r>
    <r>
      <rPr>
        <u/>
        <sz val="8"/>
        <color rgb="FF0000FF"/>
        <rFont val="Tahoma"/>
        <family val="2"/>
      </rPr>
      <t>3562282.600</t>
    </r>
  </si>
  <si>
    <r>
      <t xml:space="preserve">T </t>
    </r>
    <r>
      <rPr>
        <u/>
        <sz val="8"/>
        <color rgb="FF0000FF"/>
        <rFont val="Tahoma"/>
        <family val="2"/>
      </rPr>
      <t>3510594.300</t>
    </r>
  </si>
  <si>
    <r>
      <t xml:space="preserve">T </t>
    </r>
    <r>
      <rPr>
        <u/>
        <sz val="8"/>
        <color rgb="FF0000FF"/>
        <rFont val="Tahoma"/>
        <family val="2"/>
      </rPr>
      <t>32824.431</t>
    </r>
  </si>
  <si>
    <r>
      <t xml:space="preserve">T </t>
    </r>
    <r>
      <rPr>
        <u/>
        <sz val="8"/>
        <color rgb="FF0000FF"/>
        <rFont val="Tahoma"/>
        <family val="2"/>
      </rPr>
      <t>438329.590</t>
    </r>
  </si>
  <si>
    <r>
      <t xml:space="preserve">T </t>
    </r>
    <r>
      <rPr>
        <u/>
        <sz val="8"/>
        <color rgb="FF0000FF"/>
        <rFont val="Tahoma"/>
        <family val="2"/>
      </rPr>
      <t>13955.556</t>
    </r>
  </si>
  <si>
    <r>
      <t xml:space="preserve">TM </t>
    </r>
    <r>
      <rPr>
        <u/>
        <sz val="8"/>
        <color rgb="FF0000FF"/>
        <rFont val="Tahoma"/>
        <family val="2"/>
      </rPr>
      <t>1907528.900</t>
    </r>
  </si>
  <si>
    <r>
      <t xml:space="preserve">M </t>
    </r>
    <r>
      <rPr>
        <u/>
        <sz val="8"/>
        <color rgb="FF0000FF"/>
        <rFont val="Tahoma"/>
        <family val="2"/>
      </rPr>
      <t>613.180</t>
    </r>
  </si>
  <si>
    <r>
      <t xml:space="preserve">T </t>
    </r>
    <r>
      <rPr>
        <u/>
        <sz val="8"/>
        <color rgb="FF0000FF"/>
        <rFont val="Tahoma"/>
        <family val="2"/>
      </rPr>
      <t>11594.629</t>
    </r>
  </si>
  <si>
    <r>
      <t xml:space="preserve">T </t>
    </r>
    <r>
      <rPr>
        <u/>
        <sz val="8"/>
        <color rgb="FF0000FF"/>
        <rFont val="Tahoma"/>
        <family val="2"/>
      </rPr>
      <t>18402.444</t>
    </r>
  </si>
  <si>
    <r>
      <t xml:space="preserve">T </t>
    </r>
    <r>
      <rPr>
        <u/>
        <sz val="8"/>
        <color rgb="FF0000FF"/>
        <rFont val="Tahoma"/>
        <family val="2"/>
      </rPr>
      <t>17278.309</t>
    </r>
  </si>
  <si>
    <r>
      <t xml:space="preserve">T </t>
    </r>
    <r>
      <rPr>
        <u/>
        <sz val="8"/>
        <color rgb="FF0000FF"/>
        <rFont val="Tahoma"/>
        <family val="2"/>
      </rPr>
      <t>0.748</t>
    </r>
  </si>
  <si>
    <r>
      <t xml:space="preserve">TM </t>
    </r>
    <r>
      <rPr>
        <u/>
        <sz val="8"/>
        <color rgb="FF0000FF"/>
        <rFont val="Tahoma"/>
        <family val="2"/>
      </rPr>
      <t>0.452</t>
    </r>
  </si>
  <si>
    <r>
      <t xml:space="preserve">T </t>
    </r>
    <r>
      <rPr>
        <u/>
        <sz val="8"/>
        <color rgb="FF0000FF"/>
        <rFont val="Tahoma"/>
        <family val="2"/>
      </rPr>
      <t>0.517</t>
    </r>
  </si>
  <si>
    <r>
      <t xml:space="preserve">TM </t>
    </r>
    <r>
      <rPr>
        <u/>
        <sz val="8"/>
        <color theme="1"/>
        <rFont val="Tahoma"/>
        <family val="2"/>
      </rPr>
      <t>12558673.000</t>
    </r>
  </si>
  <si>
    <r>
      <t xml:space="preserve">T </t>
    </r>
    <r>
      <rPr>
        <u/>
        <sz val="8"/>
        <color theme="1"/>
        <rFont val="Tahoma"/>
        <family val="2"/>
      </rPr>
      <t>6753014.000</t>
    </r>
  </si>
  <si>
    <r>
      <t xml:space="preserve">TM </t>
    </r>
    <r>
      <rPr>
        <u/>
        <sz val="8"/>
        <color theme="1"/>
        <rFont val="Tahoma"/>
        <family val="2"/>
      </rPr>
      <t>12531041.000</t>
    </r>
  </si>
  <si>
    <r>
      <t xml:space="preserve">T </t>
    </r>
    <r>
      <rPr>
        <u/>
        <sz val="8"/>
        <color theme="1"/>
        <rFont val="Tahoma"/>
        <family val="2"/>
      </rPr>
      <t>6725965.000</t>
    </r>
  </si>
  <si>
    <r>
      <t xml:space="preserve">TM </t>
    </r>
    <r>
      <rPr>
        <u/>
        <sz val="8"/>
        <color theme="1"/>
        <rFont val="Tahoma"/>
        <family val="2"/>
      </rPr>
      <t>12523322.000</t>
    </r>
  </si>
  <si>
    <r>
      <t xml:space="preserve">T </t>
    </r>
    <r>
      <rPr>
        <u/>
        <sz val="8"/>
        <color theme="1"/>
        <rFont val="Tahoma"/>
        <family val="2"/>
      </rPr>
      <t>6759842.400</t>
    </r>
  </si>
  <si>
    <r>
      <t xml:space="preserve">TM </t>
    </r>
    <r>
      <rPr>
        <u/>
        <sz val="8"/>
        <color rgb="FF0000FF"/>
        <rFont val="Tahoma"/>
        <family val="2"/>
      </rPr>
      <t>12537679.000</t>
    </r>
  </si>
  <si>
    <r>
      <t xml:space="preserve">T </t>
    </r>
    <r>
      <rPr>
        <u/>
        <sz val="8"/>
        <color rgb="FF0000FF"/>
        <rFont val="Tahoma"/>
        <family val="2"/>
      </rPr>
      <t>6746273.800</t>
    </r>
  </si>
  <si>
    <r>
      <t xml:space="preserve">TM </t>
    </r>
    <r>
      <rPr>
        <u/>
        <sz val="8"/>
        <color rgb="FF0000FF"/>
        <rFont val="Tahoma"/>
        <family val="2"/>
      </rPr>
      <t>18587.000</t>
    </r>
  </si>
  <si>
    <r>
      <t xml:space="preserve">T </t>
    </r>
    <r>
      <rPr>
        <u/>
        <sz val="8"/>
        <color rgb="FF0000FF"/>
        <rFont val="Tahoma"/>
        <family val="2"/>
      </rPr>
      <t>17916.244</t>
    </r>
  </si>
  <si>
    <r>
      <t xml:space="preserve">TM </t>
    </r>
    <r>
      <rPr>
        <u/>
        <sz val="8"/>
        <color rgb="FF0000FF"/>
        <rFont val="Tahoma"/>
        <family val="2"/>
      </rPr>
      <t>0.148</t>
    </r>
  </si>
  <si>
    <r>
      <t xml:space="preserve">T </t>
    </r>
    <r>
      <rPr>
        <u/>
        <sz val="8"/>
        <color theme="1"/>
        <rFont val="Tahoma"/>
        <family val="2"/>
      </rPr>
      <t>8557377.400</t>
    </r>
  </si>
  <si>
    <r>
      <t xml:space="preserve">T </t>
    </r>
    <r>
      <rPr>
        <u/>
        <sz val="8"/>
        <color theme="1"/>
        <rFont val="Tahoma"/>
        <family val="2"/>
      </rPr>
      <t>8598472.700</t>
    </r>
  </si>
  <si>
    <r>
      <t xml:space="preserve">T </t>
    </r>
    <r>
      <rPr>
        <u/>
        <sz val="8"/>
        <color theme="1"/>
        <rFont val="Tahoma"/>
        <family val="2"/>
      </rPr>
      <t>8605952.700</t>
    </r>
  </si>
  <si>
    <r>
      <t xml:space="preserve">T </t>
    </r>
    <r>
      <rPr>
        <u/>
        <sz val="8"/>
        <color rgb="FF0000FF"/>
        <rFont val="Tahoma"/>
        <family val="2"/>
      </rPr>
      <t>8587267.600</t>
    </r>
  </si>
  <si>
    <r>
      <t xml:space="preserve">T </t>
    </r>
    <r>
      <rPr>
        <u/>
        <sz val="8"/>
        <color rgb="FF0000FF"/>
        <rFont val="Tahoma"/>
        <family val="2"/>
      </rPr>
      <t>26154.473</t>
    </r>
  </si>
  <si>
    <r>
      <t xml:space="preserve">T </t>
    </r>
    <r>
      <rPr>
        <u/>
        <sz val="8"/>
        <color theme="1"/>
        <rFont val="Tahoma"/>
        <family val="2"/>
      </rPr>
      <t>8816520.300</t>
    </r>
  </si>
  <si>
    <r>
      <t xml:space="preserve">T </t>
    </r>
    <r>
      <rPr>
        <u/>
        <sz val="8"/>
        <color theme="1"/>
        <rFont val="Tahoma"/>
        <family val="2"/>
      </rPr>
      <t>8869361.200</t>
    </r>
  </si>
  <si>
    <r>
      <t xml:space="preserve">T </t>
    </r>
    <r>
      <rPr>
        <u/>
        <sz val="8"/>
        <color theme="1"/>
        <rFont val="Tahoma"/>
        <family val="2"/>
      </rPr>
      <t>8836623.900</t>
    </r>
  </si>
  <si>
    <r>
      <t xml:space="preserve">T </t>
    </r>
    <r>
      <rPr>
        <u/>
        <sz val="8"/>
        <color rgb="FF0000FF"/>
        <rFont val="Tahoma"/>
        <family val="2"/>
      </rPr>
      <t>8840835.100</t>
    </r>
  </si>
  <si>
    <r>
      <t xml:space="preserve">T </t>
    </r>
    <r>
      <rPr>
        <u/>
        <sz val="8"/>
        <color rgb="FF0000FF"/>
        <rFont val="Tahoma"/>
        <family val="2"/>
      </rPr>
      <t>26670.991</t>
    </r>
  </si>
  <si>
    <r>
      <t xml:space="preserve">T </t>
    </r>
    <r>
      <rPr>
        <u/>
        <sz val="8"/>
        <color theme="1"/>
        <rFont val="Tahoma"/>
        <family val="2"/>
      </rPr>
      <t>2016759.200</t>
    </r>
  </si>
  <si>
    <r>
      <t xml:space="preserve">T </t>
    </r>
    <r>
      <rPr>
        <u/>
        <sz val="8"/>
        <color theme="1"/>
        <rFont val="Tahoma"/>
        <family val="2"/>
      </rPr>
      <t>43870691.000</t>
    </r>
  </si>
  <si>
    <r>
      <t xml:space="preserve">T </t>
    </r>
    <r>
      <rPr>
        <u/>
        <sz val="8"/>
        <color theme="1"/>
        <rFont val="Tahoma"/>
        <family val="2"/>
      </rPr>
      <t>3482914.600</t>
    </r>
  </si>
  <si>
    <r>
      <t xml:space="preserve">T </t>
    </r>
    <r>
      <rPr>
        <u/>
        <sz val="8"/>
        <color theme="1"/>
        <rFont val="Tahoma"/>
        <family val="2"/>
      </rPr>
      <t>1683621.600</t>
    </r>
  </si>
  <si>
    <r>
      <t xml:space="preserve">TM </t>
    </r>
    <r>
      <rPr>
        <u/>
        <sz val="8"/>
        <color theme="1"/>
        <rFont val="Tahoma"/>
        <family val="2"/>
      </rPr>
      <t>373626630.000</t>
    </r>
  </si>
  <si>
    <r>
      <t xml:space="preserve">M </t>
    </r>
    <r>
      <rPr>
        <u/>
        <sz val="8"/>
        <color theme="1"/>
        <rFont val="Tahoma"/>
        <family val="2"/>
      </rPr>
      <t>34277.175</t>
    </r>
  </si>
  <si>
    <r>
      <t xml:space="preserve">T </t>
    </r>
    <r>
      <rPr>
        <u/>
        <sz val="8"/>
        <color theme="1"/>
        <rFont val="Tahoma"/>
        <family val="2"/>
      </rPr>
      <t>2711602.600</t>
    </r>
  </si>
  <si>
    <r>
      <t xml:space="preserve">T </t>
    </r>
    <r>
      <rPr>
        <u/>
        <sz val="8"/>
        <color theme="1"/>
        <rFont val="Tahoma"/>
        <family val="2"/>
      </rPr>
      <t>1834025.900</t>
    </r>
  </si>
  <si>
    <r>
      <t xml:space="preserve">T </t>
    </r>
    <r>
      <rPr>
        <u/>
        <sz val="8"/>
        <color theme="1"/>
        <rFont val="Tahoma"/>
        <family val="2"/>
      </rPr>
      <t>2332280.100</t>
    </r>
  </si>
  <si>
    <r>
      <t xml:space="preserve">T </t>
    </r>
    <r>
      <rPr>
        <u/>
        <sz val="8"/>
        <color theme="1"/>
        <rFont val="Tahoma"/>
        <family val="2"/>
      </rPr>
      <t>2013121.400</t>
    </r>
  </si>
  <si>
    <r>
      <t xml:space="preserve">T </t>
    </r>
    <r>
      <rPr>
        <u/>
        <sz val="8"/>
        <color theme="1"/>
        <rFont val="Tahoma"/>
        <family val="2"/>
      </rPr>
      <t>43459272.000</t>
    </r>
  </si>
  <si>
    <r>
      <t xml:space="preserve">T </t>
    </r>
    <r>
      <rPr>
        <u/>
        <sz val="8"/>
        <color theme="1"/>
        <rFont val="Tahoma"/>
        <family val="2"/>
      </rPr>
      <t>3411100.000</t>
    </r>
  </si>
  <si>
    <r>
      <t xml:space="preserve">T </t>
    </r>
    <r>
      <rPr>
        <u/>
        <sz val="8"/>
        <color theme="1"/>
        <rFont val="Tahoma"/>
        <family val="2"/>
      </rPr>
      <t>1690552.200</t>
    </r>
  </si>
  <si>
    <r>
      <t xml:space="preserve">TM </t>
    </r>
    <r>
      <rPr>
        <u/>
        <sz val="8"/>
        <color theme="1"/>
        <rFont val="Tahoma"/>
        <family val="2"/>
      </rPr>
      <t>374337990.000</t>
    </r>
  </si>
  <si>
    <r>
      <t xml:space="preserve">M </t>
    </r>
    <r>
      <rPr>
        <u/>
        <sz val="8"/>
        <color theme="1"/>
        <rFont val="Tahoma"/>
        <family val="2"/>
      </rPr>
      <t>34639.774</t>
    </r>
  </si>
  <si>
    <r>
      <t xml:space="preserve">T </t>
    </r>
    <r>
      <rPr>
        <u/>
        <sz val="8"/>
        <color theme="1"/>
        <rFont val="Tahoma"/>
        <family val="2"/>
      </rPr>
      <t>2700994.100</t>
    </r>
  </si>
  <si>
    <r>
      <t xml:space="preserve">T </t>
    </r>
    <r>
      <rPr>
        <u/>
        <sz val="8"/>
        <color theme="1"/>
        <rFont val="Tahoma"/>
        <family val="2"/>
      </rPr>
      <t>1870046.200</t>
    </r>
  </si>
  <si>
    <r>
      <t xml:space="preserve">T </t>
    </r>
    <r>
      <rPr>
        <u/>
        <sz val="8"/>
        <color theme="1"/>
        <rFont val="Tahoma"/>
        <family val="2"/>
      </rPr>
      <t>2341822.400</t>
    </r>
  </si>
  <si>
    <r>
      <t xml:space="preserve">T </t>
    </r>
    <r>
      <rPr>
        <u/>
        <sz val="8"/>
        <color theme="1"/>
        <rFont val="Tahoma"/>
        <family val="2"/>
      </rPr>
      <t>2004505.400</t>
    </r>
  </si>
  <si>
    <r>
      <t xml:space="preserve">T </t>
    </r>
    <r>
      <rPr>
        <u/>
        <sz val="8"/>
        <color theme="1"/>
        <rFont val="Tahoma"/>
        <family val="2"/>
      </rPr>
      <t>43470915.000</t>
    </r>
  </si>
  <si>
    <r>
      <t xml:space="preserve">T </t>
    </r>
    <r>
      <rPr>
        <u/>
        <sz val="8"/>
        <color theme="1"/>
        <rFont val="Tahoma"/>
        <family val="2"/>
      </rPr>
      <t>3413823.800</t>
    </r>
  </si>
  <si>
    <r>
      <t xml:space="preserve">T </t>
    </r>
    <r>
      <rPr>
        <u/>
        <sz val="8"/>
        <color theme="1"/>
        <rFont val="Tahoma"/>
        <family val="2"/>
      </rPr>
      <t>1685642.500</t>
    </r>
  </si>
  <si>
    <r>
      <t xml:space="preserve">TM </t>
    </r>
    <r>
      <rPr>
        <u/>
        <sz val="8"/>
        <color theme="1"/>
        <rFont val="Tahoma"/>
        <family val="2"/>
      </rPr>
      <t>372895780.000</t>
    </r>
  </si>
  <si>
    <r>
      <t xml:space="preserve">M </t>
    </r>
    <r>
      <rPr>
        <u/>
        <sz val="8"/>
        <color theme="1"/>
        <rFont val="Tahoma"/>
        <family val="2"/>
      </rPr>
      <t>34329.261</t>
    </r>
  </si>
  <si>
    <r>
      <t xml:space="preserve">T </t>
    </r>
    <r>
      <rPr>
        <u/>
        <sz val="8"/>
        <color theme="1"/>
        <rFont val="Tahoma"/>
        <family val="2"/>
      </rPr>
      <t>2686509.500</t>
    </r>
  </si>
  <si>
    <r>
      <t xml:space="preserve">T </t>
    </r>
    <r>
      <rPr>
        <u/>
        <sz val="8"/>
        <color theme="1"/>
        <rFont val="Tahoma"/>
        <family val="2"/>
      </rPr>
      <t>1819537.400</t>
    </r>
  </si>
  <si>
    <r>
      <t xml:space="preserve">T </t>
    </r>
    <r>
      <rPr>
        <u/>
        <sz val="8"/>
        <color theme="1"/>
        <rFont val="Tahoma"/>
        <family val="2"/>
      </rPr>
      <t>2331488.800</t>
    </r>
  </si>
  <si>
    <r>
      <t xml:space="preserve">T </t>
    </r>
    <r>
      <rPr>
        <u/>
        <sz val="8"/>
        <color rgb="FF0000FF"/>
        <rFont val="Tahoma"/>
        <family val="2"/>
      </rPr>
      <t>2011462.000</t>
    </r>
  </si>
  <si>
    <r>
      <t xml:space="preserve">T </t>
    </r>
    <r>
      <rPr>
        <u/>
        <sz val="8"/>
        <color rgb="FF0000FF"/>
        <rFont val="Tahoma"/>
        <family val="2"/>
      </rPr>
      <t>43600293.000</t>
    </r>
  </si>
  <si>
    <r>
      <t xml:space="preserve">T </t>
    </r>
    <r>
      <rPr>
        <u/>
        <sz val="8"/>
        <color rgb="FF0000FF"/>
        <rFont val="Tahoma"/>
        <family val="2"/>
      </rPr>
      <t>3435946.100</t>
    </r>
  </si>
  <si>
    <r>
      <t xml:space="preserve">T </t>
    </r>
    <r>
      <rPr>
        <u/>
        <sz val="8"/>
        <color rgb="FF0000FF"/>
        <rFont val="Tahoma"/>
        <family val="2"/>
      </rPr>
      <t>1686605.400</t>
    </r>
  </si>
  <si>
    <r>
      <t xml:space="preserve">TM </t>
    </r>
    <r>
      <rPr>
        <u/>
        <sz val="8"/>
        <color rgb="FF0000FF"/>
        <rFont val="Tahoma"/>
        <family val="2"/>
      </rPr>
      <t>373620130.000</t>
    </r>
  </si>
  <si>
    <r>
      <t xml:space="preserve">M </t>
    </r>
    <r>
      <rPr>
        <u/>
        <sz val="8"/>
        <color rgb="FF0000FF"/>
        <rFont val="Tahoma"/>
        <family val="2"/>
      </rPr>
      <t>34415.403</t>
    </r>
  </si>
  <si>
    <r>
      <t xml:space="preserve">T </t>
    </r>
    <r>
      <rPr>
        <u/>
        <sz val="8"/>
        <color rgb="FF0000FF"/>
        <rFont val="Tahoma"/>
        <family val="2"/>
      </rPr>
      <t>2699702.100</t>
    </r>
  </si>
  <si>
    <r>
      <t xml:space="preserve">T </t>
    </r>
    <r>
      <rPr>
        <u/>
        <sz val="8"/>
        <color rgb="FF0000FF"/>
        <rFont val="Tahoma"/>
        <family val="2"/>
      </rPr>
      <t>1841203.200</t>
    </r>
  </si>
  <si>
    <r>
      <t xml:space="preserve">T </t>
    </r>
    <r>
      <rPr>
        <u/>
        <sz val="8"/>
        <color rgb="FF0000FF"/>
        <rFont val="Tahoma"/>
        <family val="2"/>
      </rPr>
      <t>2335197.100</t>
    </r>
  </si>
  <si>
    <r>
      <t xml:space="preserve">T </t>
    </r>
    <r>
      <rPr>
        <u/>
        <sz val="8"/>
        <color rgb="FF0000FF"/>
        <rFont val="Tahoma"/>
        <family val="2"/>
      </rPr>
      <t>6293.186</t>
    </r>
  </si>
  <si>
    <r>
      <t xml:space="preserve">T </t>
    </r>
    <r>
      <rPr>
        <u/>
        <sz val="8"/>
        <color rgb="FF0000FF"/>
        <rFont val="Tahoma"/>
        <family val="2"/>
      </rPr>
      <t>234243.930</t>
    </r>
  </si>
  <si>
    <r>
      <t xml:space="preserve">T </t>
    </r>
    <r>
      <rPr>
        <u/>
        <sz val="8"/>
        <color rgb="FF0000FF"/>
        <rFont val="Tahoma"/>
        <family val="2"/>
      </rPr>
      <t>40698.686</t>
    </r>
  </si>
  <si>
    <r>
      <t xml:space="preserve">T </t>
    </r>
    <r>
      <rPr>
        <u/>
        <sz val="8"/>
        <color rgb="FF0000FF"/>
        <rFont val="Tahoma"/>
        <family val="2"/>
      </rPr>
      <t>3564.219</t>
    </r>
  </si>
  <si>
    <r>
      <t xml:space="preserve">TM </t>
    </r>
    <r>
      <rPr>
        <u/>
        <sz val="8"/>
        <color rgb="FF0000FF"/>
        <rFont val="Tahoma"/>
        <family val="2"/>
      </rPr>
      <t>721123.810</t>
    </r>
  </si>
  <si>
    <r>
      <t xml:space="preserve">M </t>
    </r>
    <r>
      <rPr>
        <u/>
        <sz val="8"/>
        <color rgb="FF0000FF"/>
        <rFont val="Tahoma"/>
        <family val="2"/>
      </rPr>
      <t>196.048</t>
    </r>
  </si>
  <si>
    <r>
      <t xml:space="preserve">T </t>
    </r>
    <r>
      <rPr>
        <u/>
        <sz val="8"/>
        <color rgb="FF0000FF"/>
        <rFont val="Tahoma"/>
        <family val="2"/>
      </rPr>
      <t>12596.359</t>
    </r>
  </si>
  <si>
    <r>
      <t xml:space="preserve">T </t>
    </r>
    <r>
      <rPr>
        <u/>
        <sz val="8"/>
        <color rgb="FF0000FF"/>
        <rFont val="Tahoma"/>
        <family val="2"/>
      </rPr>
      <t>26008.059</t>
    </r>
  </si>
  <si>
    <r>
      <t xml:space="preserve">T </t>
    </r>
    <r>
      <rPr>
        <u/>
        <sz val="8"/>
        <color rgb="FF0000FF"/>
        <rFont val="Tahoma"/>
        <family val="2"/>
      </rPr>
      <t>5751.293</t>
    </r>
  </si>
  <si>
    <r>
      <t xml:space="preserve">T </t>
    </r>
    <r>
      <rPr>
        <u/>
        <sz val="8"/>
        <color rgb="FF0000FF"/>
        <rFont val="Tahoma"/>
        <family val="2"/>
      </rPr>
      <t>1.184</t>
    </r>
  </si>
  <si>
    <r>
      <t xml:space="preserve">TM </t>
    </r>
    <r>
      <rPr>
        <u/>
        <sz val="8"/>
        <color rgb="FF0000FF"/>
        <rFont val="Tahoma"/>
        <family val="2"/>
      </rPr>
      <t>0.193</t>
    </r>
  </si>
  <si>
    <r>
      <t xml:space="preserve">M </t>
    </r>
    <r>
      <rPr>
        <u/>
        <sz val="8"/>
        <color rgb="FF0000FF"/>
        <rFont val="Tahoma"/>
        <family val="2"/>
      </rPr>
      <t>0.570</t>
    </r>
  </si>
  <si>
    <r>
      <t xml:space="preserve">T </t>
    </r>
    <r>
      <rPr>
        <u/>
        <sz val="8"/>
        <color rgb="FF0000FF"/>
        <rFont val="Tahoma"/>
        <family val="2"/>
      </rPr>
      <t>1.413</t>
    </r>
  </si>
  <si>
    <r>
      <t xml:space="preserve">T </t>
    </r>
    <r>
      <rPr>
        <u/>
        <sz val="8"/>
        <color rgb="FF0000FF"/>
        <rFont val="Tahoma"/>
        <family val="2"/>
      </rPr>
      <t>0.246</t>
    </r>
  </si>
  <si>
    <r>
      <t xml:space="preserve">TM </t>
    </r>
    <r>
      <rPr>
        <u/>
        <sz val="8"/>
        <color theme="1"/>
        <rFont val="Tahoma"/>
        <family val="2"/>
      </rPr>
      <t>4249547.600</t>
    </r>
  </si>
  <si>
    <r>
      <t xml:space="preserve">T </t>
    </r>
    <r>
      <rPr>
        <u/>
        <sz val="8"/>
        <color theme="1"/>
        <rFont val="Tahoma"/>
        <family val="2"/>
      </rPr>
      <t>6464495.800</t>
    </r>
  </si>
  <si>
    <r>
      <t xml:space="preserve">TM </t>
    </r>
    <r>
      <rPr>
        <u/>
        <sz val="8"/>
        <color theme="1"/>
        <rFont val="Tahoma"/>
        <family val="2"/>
      </rPr>
      <t>4224669.000</t>
    </r>
  </si>
  <si>
    <r>
      <t xml:space="preserve">T </t>
    </r>
    <r>
      <rPr>
        <u/>
        <sz val="8"/>
        <color theme="1"/>
        <rFont val="Tahoma"/>
        <family val="2"/>
      </rPr>
      <t>6455217.600</t>
    </r>
  </si>
  <si>
    <r>
      <t xml:space="preserve">TM </t>
    </r>
    <r>
      <rPr>
        <u/>
        <sz val="8"/>
        <color theme="1"/>
        <rFont val="Tahoma"/>
        <family val="2"/>
      </rPr>
      <t>4212621.500</t>
    </r>
  </si>
  <si>
    <r>
      <t xml:space="preserve">T </t>
    </r>
    <r>
      <rPr>
        <u/>
        <sz val="8"/>
        <color theme="1"/>
        <rFont val="Tahoma"/>
        <family val="2"/>
      </rPr>
      <t>6424540.100</t>
    </r>
  </si>
  <si>
    <r>
      <t xml:space="preserve">TM </t>
    </r>
    <r>
      <rPr>
        <u/>
        <sz val="8"/>
        <color rgb="FF0000FF"/>
        <rFont val="Tahoma"/>
        <family val="2"/>
      </rPr>
      <t>4228946.100</t>
    </r>
  </si>
  <si>
    <r>
      <t xml:space="preserve">T </t>
    </r>
    <r>
      <rPr>
        <u/>
        <sz val="8"/>
        <color rgb="FF0000FF"/>
        <rFont val="Tahoma"/>
        <family val="2"/>
      </rPr>
      <t>6448084.500</t>
    </r>
  </si>
  <si>
    <r>
      <t xml:space="preserve">TM </t>
    </r>
    <r>
      <rPr>
        <u/>
        <sz val="8"/>
        <color rgb="FF0000FF"/>
        <rFont val="Tahoma"/>
        <family val="2"/>
      </rPr>
      <t>18830.930</t>
    </r>
  </si>
  <si>
    <r>
      <t xml:space="preserve">T </t>
    </r>
    <r>
      <rPr>
        <u/>
        <sz val="8"/>
        <color rgb="FF0000FF"/>
        <rFont val="Tahoma"/>
        <family val="2"/>
      </rPr>
      <t>20911.125</t>
    </r>
  </si>
  <si>
    <r>
      <t xml:space="preserve">TM </t>
    </r>
    <r>
      <rPr>
        <u/>
        <sz val="8"/>
        <color rgb="FF0000FF"/>
        <rFont val="Tahoma"/>
        <family val="2"/>
      </rPr>
      <t>0.445</t>
    </r>
  </si>
  <si>
    <r>
      <t xml:space="preserve">T </t>
    </r>
    <r>
      <rPr>
        <u/>
        <sz val="8"/>
        <color theme="1"/>
        <rFont val="Tahoma"/>
        <family val="2"/>
      </rPr>
      <t>8347158.100</t>
    </r>
  </si>
  <si>
    <r>
      <t xml:space="preserve">T </t>
    </r>
    <r>
      <rPr>
        <u/>
        <sz val="8"/>
        <color theme="1"/>
        <rFont val="Tahoma"/>
        <family val="2"/>
      </rPr>
      <t>8345330.400</t>
    </r>
  </si>
  <si>
    <r>
      <t xml:space="preserve">T </t>
    </r>
    <r>
      <rPr>
        <u/>
        <sz val="8"/>
        <color theme="1"/>
        <rFont val="Tahoma"/>
        <family val="2"/>
      </rPr>
      <t>8273888.600</t>
    </r>
  </si>
  <si>
    <r>
      <t xml:space="preserve">T </t>
    </r>
    <r>
      <rPr>
        <u/>
        <sz val="8"/>
        <color rgb="FF0000FF"/>
        <rFont val="Tahoma"/>
        <family val="2"/>
      </rPr>
      <t>8322125.700</t>
    </r>
  </si>
  <si>
    <r>
      <t xml:space="preserve">T </t>
    </r>
    <r>
      <rPr>
        <u/>
        <sz val="8"/>
        <color rgb="FF0000FF"/>
        <rFont val="Tahoma"/>
        <family val="2"/>
      </rPr>
      <t>41784.579</t>
    </r>
  </si>
  <si>
    <r>
      <t xml:space="preserve">T </t>
    </r>
    <r>
      <rPr>
        <u/>
        <sz val="8"/>
        <color theme="1"/>
        <rFont val="Tahoma"/>
        <family val="2"/>
      </rPr>
      <t>8702806.300</t>
    </r>
  </si>
  <si>
    <r>
      <t xml:space="preserve">T </t>
    </r>
    <r>
      <rPr>
        <u/>
        <sz val="8"/>
        <color theme="1"/>
        <rFont val="Tahoma"/>
        <family val="2"/>
      </rPr>
      <t>8713946.300</t>
    </r>
  </si>
  <si>
    <r>
      <t xml:space="preserve">T </t>
    </r>
    <r>
      <rPr>
        <u/>
        <sz val="8"/>
        <color theme="1"/>
        <rFont val="Tahoma"/>
        <family val="2"/>
      </rPr>
      <t>8722153.700</t>
    </r>
  </si>
  <si>
    <r>
      <t xml:space="preserve">T </t>
    </r>
    <r>
      <rPr>
        <u/>
        <sz val="8"/>
        <color rgb="FF0000FF"/>
        <rFont val="Tahoma"/>
        <family val="2"/>
      </rPr>
      <t>8712968.700</t>
    </r>
  </si>
  <si>
    <r>
      <t xml:space="preserve">T </t>
    </r>
    <r>
      <rPr>
        <u/>
        <sz val="8"/>
        <color rgb="FF0000FF"/>
        <rFont val="Tahoma"/>
        <family val="2"/>
      </rPr>
      <t>9710.639</t>
    </r>
  </si>
  <si>
    <r>
      <t xml:space="preserve">T </t>
    </r>
    <r>
      <rPr>
        <u/>
        <sz val="8"/>
        <color theme="1"/>
        <rFont val="Tahoma"/>
        <family val="2"/>
      </rPr>
      <t>2428857.900</t>
    </r>
  </si>
  <si>
    <r>
      <t xml:space="preserve">T </t>
    </r>
    <r>
      <rPr>
        <u/>
        <sz val="8"/>
        <color theme="1"/>
        <rFont val="Tahoma"/>
        <family val="2"/>
      </rPr>
      <t>43299860.000</t>
    </r>
  </si>
  <si>
    <r>
      <t xml:space="preserve">T </t>
    </r>
    <r>
      <rPr>
        <u/>
        <sz val="8"/>
        <color theme="1"/>
        <rFont val="Tahoma"/>
        <family val="2"/>
      </rPr>
      <t>3116321.600</t>
    </r>
  </si>
  <si>
    <r>
      <t xml:space="preserve">T </t>
    </r>
    <r>
      <rPr>
        <u/>
        <sz val="8"/>
        <color theme="1"/>
        <rFont val="Tahoma"/>
        <family val="2"/>
      </rPr>
      <t>2369624.900</t>
    </r>
  </si>
  <si>
    <r>
      <t xml:space="preserve">TM </t>
    </r>
    <r>
      <rPr>
        <u/>
        <sz val="8"/>
        <color theme="1"/>
        <rFont val="Tahoma"/>
        <family val="2"/>
      </rPr>
      <t>476606090.000</t>
    </r>
  </si>
  <si>
    <r>
      <t xml:space="preserve">M </t>
    </r>
    <r>
      <rPr>
        <u/>
        <sz val="8"/>
        <color theme="1"/>
        <rFont val="Tahoma"/>
        <family val="2"/>
      </rPr>
      <t>33652.157</t>
    </r>
  </si>
  <si>
    <r>
      <t xml:space="preserve">T </t>
    </r>
    <r>
      <rPr>
        <u/>
        <sz val="8"/>
        <color theme="1"/>
        <rFont val="Tahoma"/>
        <family val="2"/>
      </rPr>
      <t>2678067.800</t>
    </r>
  </si>
  <si>
    <r>
      <t xml:space="preserve">T </t>
    </r>
    <r>
      <rPr>
        <u/>
        <sz val="8"/>
        <color theme="1"/>
        <rFont val="Tahoma"/>
        <family val="2"/>
      </rPr>
      <t>1850565.800</t>
    </r>
  </si>
  <si>
    <r>
      <t xml:space="preserve">T </t>
    </r>
    <r>
      <rPr>
        <u/>
        <sz val="8"/>
        <color theme="1"/>
        <rFont val="Tahoma"/>
        <family val="2"/>
      </rPr>
      <t>2443287.000</t>
    </r>
  </si>
  <si>
    <r>
      <t xml:space="preserve">T </t>
    </r>
    <r>
      <rPr>
        <u/>
        <sz val="8"/>
        <color theme="1"/>
        <rFont val="Tahoma"/>
        <family val="2"/>
      </rPr>
      <t>43824339.000</t>
    </r>
  </si>
  <si>
    <r>
      <t xml:space="preserve">T </t>
    </r>
    <r>
      <rPr>
        <u/>
        <sz val="8"/>
        <color theme="1"/>
        <rFont val="Tahoma"/>
        <family val="2"/>
      </rPr>
      <t>3117940.300</t>
    </r>
  </si>
  <si>
    <r>
      <t xml:space="preserve">T </t>
    </r>
    <r>
      <rPr>
        <u/>
        <sz val="8"/>
        <color theme="1"/>
        <rFont val="Tahoma"/>
        <family val="2"/>
      </rPr>
      <t>2386261.900</t>
    </r>
  </si>
  <si>
    <r>
      <t xml:space="preserve">TM </t>
    </r>
    <r>
      <rPr>
        <u/>
        <sz val="8"/>
        <color theme="1"/>
        <rFont val="Tahoma"/>
        <family val="2"/>
      </rPr>
      <t>478358890.000</t>
    </r>
  </si>
  <si>
    <r>
      <t xml:space="preserve">M </t>
    </r>
    <r>
      <rPr>
        <u/>
        <sz val="8"/>
        <color theme="1"/>
        <rFont val="Tahoma"/>
        <family val="2"/>
      </rPr>
      <t>34292.200</t>
    </r>
  </si>
  <si>
    <r>
      <t xml:space="preserve">T </t>
    </r>
    <r>
      <rPr>
        <u/>
        <sz val="8"/>
        <color theme="1"/>
        <rFont val="Tahoma"/>
        <family val="2"/>
      </rPr>
      <t>2686851.300</t>
    </r>
  </si>
  <si>
    <r>
      <t xml:space="preserve">T </t>
    </r>
    <r>
      <rPr>
        <u/>
        <sz val="8"/>
        <color theme="1"/>
        <rFont val="Tahoma"/>
        <family val="2"/>
      </rPr>
      <t>1861023.300</t>
    </r>
  </si>
  <si>
    <r>
      <t xml:space="preserve">T </t>
    </r>
    <r>
      <rPr>
        <u/>
        <sz val="8"/>
        <color theme="1"/>
        <rFont val="Tahoma"/>
        <family val="2"/>
      </rPr>
      <t>2063749.600</t>
    </r>
  </si>
  <si>
    <r>
      <t xml:space="preserve">T </t>
    </r>
    <r>
      <rPr>
        <u/>
        <sz val="8"/>
        <color theme="1"/>
        <rFont val="Tahoma"/>
        <family val="2"/>
      </rPr>
      <t>2445866.500</t>
    </r>
  </si>
  <si>
    <r>
      <t xml:space="preserve">T </t>
    </r>
    <r>
      <rPr>
        <u/>
        <sz val="8"/>
        <color theme="1"/>
        <rFont val="Tahoma"/>
        <family val="2"/>
      </rPr>
      <t>43720067.000</t>
    </r>
  </si>
  <si>
    <r>
      <t xml:space="preserve">T </t>
    </r>
    <r>
      <rPr>
        <u/>
        <sz val="8"/>
        <color theme="1"/>
        <rFont val="Tahoma"/>
        <family val="2"/>
      </rPr>
      <t>3080608.400</t>
    </r>
  </si>
  <si>
    <r>
      <t xml:space="preserve">T </t>
    </r>
    <r>
      <rPr>
        <u/>
        <sz val="8"/>
        <color theme="1"/>
        <rFont val="Tahoma"/>
        <family val="2"/>
      </rPr>
      <t>2403166.300</t>
    </r>
  </si>
  <si>
    <r>
      <t xml:space="preserve">TM </t>
    </r>
    <r>
      <rPr>
        <u/>
        <sz val="8"/>
        <color theme="1"/>
        <rFont val="Tahoma"/>
        <family val="2"/>
      </rPr>
      <t>480871150.000</t>
    </r>
  </si>
  <si>
    <r>
      <t xml:space="preserve">M </t>
    </r>
    <r>
      <rPr>
        <u/>
        <sz val="8"/>
        <color theme="1"/>
        <rFont val="Tahoma"/>
        <family val="2"/>
      </rPr>
      <t>34372.332</t>
    </r>
  </si>
  <si>
    <r>
      <t xml:space="preserve">T </t>
    </r>
    <r>
      <rPr>
        <u/>
        <sz val="8"/>
        <color theme="1"/>
        <rFont val="Tahoma"/>
        <family val="2"/>
      </rPr>
      <t>2685044.600</t>
    </r>
  </si>
  <si>
    <r>
      <t xml:space="preserve">T </t>
    </r>
    <r>
      <rPr>
        <u/>
        <sz val="8"/>
        <color theme="1"/>
        <rFont val="Tahoma"/>
        <family val="2"/>
      </rPr>
      <t>1860828.500</t>
    </r>
  </si>
  <si>
    <r>
      <t xml:space="preserve">T </t>
    </r>
    <r>
      <rPr>
        <u/>
        <sz val="8"/>
        <color rgb="FF0000FF"/>
        <rFont val="Tahoma"/>
        <family val="2"/>
      </rPr>
      <t>2439337.100</t>
    </r>
  </si>
  <si>
    <r>
      <t xml:space="preserve">T </t>
    </r>
    <r>
      <rPr>
        <u/>
        <sz val="8"/>
        <color rgb="FF0000FF"/>
        <rFont val="Tahoma"/>
        <family val="2"/>
      </rPr>
      <t>43614755.000</t>
    </r>
  </si>
  <si>
    <r>
      <t xml:space="preserve">T </t>
    </r>
    <r>
      <rPr>
        <u/>
        <sz val="8"/>
        <color rgb="FF0000FF"/>
        <rFont val="Tahoma"/>
        <family val="2"/>
      </rPr>
      <t>3104956.800</t>
    </r>
  </si>
  <si>
    <r>
      <t xml:space="preserve">T </t>
    </r>
    <r>
      <rPr>
        <u/>
        <sz val="8"/>
        <color rgb="FF0000FF"/>
        <rFont val="Tahoma"/>
        <family val="2"/>
      </rPr>
      <t>2386351.000</t>
    </r>
  </si>
  <si>
    <r>
      <t xml:space="preserve">TM </t>
    </r>
    <r>
      <rPr>
        <u/>
        <sz val="8"/>
        <color rgb="FF0000FF"/>
        <rFont val="Tahoma"/>
        <family val="2"/>
      </rPr>
      <t>478612040.000</t>
    </r>
  </si>
  <si>
    <r>
      <t xml:space="preserve">M </t>
    </r>
    <r>
      <rPr>
        <u/>
        <sz val="8"/>
        <color rgb="FF0000FF"/>
        <rFont val="Tahoma"/>
        <family val="2"/>
      </rPr>
      <t>34105.563</t>
    </r>
  </si>
  <si>
    <r>
      <t xml:space="preserve">T </t>
    </r>
    <r>
      <rPr>
        <u/>
        <sz val="8"/>
        <color rgb="FF0000FF"/>
        <rFont val="Tahoma"/>
        <family val="2"/>
      </rPr>
      <t>2683321.200</t>
    </r>
  </si>
  <si>
    <r>
      <t xml:space="preserve">T </t>
    </r>
    <r>
      <rPr>
        <u/>
        <sz val="8"/>
        <color rgb="FF0000FF"/>
        <rFont val="Tahoma"/>
        <family val="2"/>
      </rPr>
      <t>1857472.500</t>
    </r>
  </si>
  <si>
    <r>
      <t xml:space="preserve">T </t>
    </r>
    <r>
      <rPr>
        <u/>
        <sz val="8"/>
        <color rgb="FF0000FF"/>
        <rFont val="Tahoma"/>
        <family val="2"/>
      </rPr>
      <t>1862464.700</t>
    </r>
  </si>
  <si>
    <r>
      <t xml:space="preserve">T </t>
    </r>
    <r>
      <rPr>
        <u/>
        <sz val="8"/>
        <color rgb="FF0000FF"/>
        <rFont val="Tahoma"/>
        <family val="2"/>
      </rPr>
      <t>9166.457</t>
    </r>
  </si>
  <si>
    <r>
      <t xml:space="preserve">T </t>
    </r>
    <r>
      <rPr>
        <u/>
        <sz val="8"/>
        <color rgb="FF0000FF"/>
        <rFont val="Tahoma"/>
        <family val="2"/>
      </rPr>
      <t>277646.280</t>
    </r>
  </si>
  <si>
    <r>
      <t xml:space="preserve">T </t>
    </r>
    <r>
      <rPr>
        <u/>
        <sz val="8"/>
        <color rgb="FF0000FF"/>
        <rFont val="Tahoma"/>
        <family val="2"/>
      </rPr>
      <t>21101.814</t>
    </r>
  </si>
  <si>
    <r>
      <t xml:space="preserve">T </t>
    </r>
    <r>
      <rPr>
        <u/>
        <sz val="8"/>
        <color rgb="FF0000FF"/>
        <rFont val="Tahoma"/>
        <family val="2"/>
      </rPr>
      <t>16770.892</t>
    </r>
  </si>
  <si>
    <r>
      <t xml:space="preserve">TM </t>
    </r>
    <r>
      <rPr>
        <u/>
        <sz val="8"/>
        <color rgb="FF0000FF"/>
        <rFont val="Tahoma"/>
        <family val="2"/>
      </rPr>
      <t>2143768.400</t>
    </r>
  </si>
  <si>
    <r>
      <t xml:space="preserve">M </t>
    </r>
    <r>
      <rPr>
        <u/>
        <sz val="8"/>
        <color rgb="FF0000FF"/>
        <rFont val="Tahoma"/>
        <family val="2"/>
      </rPr>
      <t>394.700</t>
    </r>
  </si>
  <si>
    <r>
      <t xml:space="preserve">T </t>
    </r>
    <r>
      <rPr>
        <u/>
        <sz val="8"/>
        <color rgb="FF0000FF"/>
        <rFont val="Tahoma"/>
        <family val="2"/>
      </rPr>
      <t>4638.419</t>
    </r>
  </si>
  <si>
    <r>
      <t xml:space="preserve">T </t>
    </r>
    <r>
      <rPr>
        <u/>
        <sz val="8"/>
        <color rgb="FF0000FF"/>
        <rFont val="Tahoma"/>
        <family val="2"/>
      </rPr>
      <t>5982.208</t>
    </r>
  </si>
  <si>
    <r>
      <t xml:space="preserve">T </t>
    </r>
    <r>
      <rPr>
        <u/>
        <sz val="8"/>
        <color rgb="FF0000FF"/>
        <rFont val="Tahoma"/>
        <family val="2"/>
      </rPr>
      <t>174391.600</t>
    </r>
  </si>
  <si>
    <r>
      <t xml:space="preserve">T </t>
    </r>
    <r>
      <rPr>
        <u/>
        <sz val="8"/>
        <color rgb="FF0000FF"/>
        <rFont val="Tahoma"/>
        <family val="2"/>
      </rPr>
      <t>0.680</t>
    </r>
  </si>
  <si>
    <r>
      <t xml:space="preserve">M </t>
    </r>
    <r>
      <rPr>
        <u/>
        <sz val="8"/>
        <color rgb="FF0000FF"/>
        <rFont val="Tahoma"/>
        <family val="2"/>
      </rPr>
      <t>1.157</t>
    </r>
  </si>
  <si>
    <r>
      <t xml:space="preserve">T </t>
    </r>
    <r>
      <rPr>
        <u/>
        <sz val="8"/>
        <color rgb="FF0000FF"/>
        <rFont val="Tahoma"/>
        <family val="2"/>
      </rPr>
      <t>9.363</t>
    </r>
  </si>
  <si>
    <r>
      <t xml:space="preserve">TM </t>
    </r>
    <r>
      <rPr>
        <u/>
        <sz val="8"/>
        <color theme="1"/>
        <rFont val="Tahoma"/>
        <family val="2"/>
      </rPr>
      <t>3853496.600</t>
    </r>
  </si>
  <si>
    <r>
      <t xml:space="preserve">T </t>
    </r>
    <r>
      <rPr>
        <u/>
        <sz val="8"/>
        <color theme="1"/>
        <rFont val="Tahoma"/>
        <family val="2"/>
      </rPr>
      <t>6411083.500</t>
    </r>
  </si>
  <si>
    <r>
      <t xml:space="preserve">TM </t>
    </r>
    <r>
      <rPr>
        <u/>
        <sz val="8"/>
        <color theme="1"/>
        <rFont val="Tahoma"/>
        <family val="2"/>
      </rPr>
      <t>3849519.800</t>
    </r>
  </si>
  <si>
    <r>
      <t xml:space="preserve">T </t>
    </r>
    <r>
      <rPr>
        <u/>
        <sz val="8"/>
        <color theme="1"/>
        <rFont val="Tahoma"/>
        <family val="2"/>
      </rPr>
      <t>6422833.100</t>
    </r>
  </si>
  <si>
    <r>
      <t xml:space="preserve">TM </t>
    </r>
    <r>
      <rPr>
        <u/>
        <sz val="8"/>
        <color theme="1"/>
        <rFont val="Tahoma"/>
        <family val="2"/>
      </rPr>
      <t>3878206.700</t>
    </r>
  </si>
  <si>
    <r>
      <t xml:space="preserve">T </t>
    </r>
    <r>
      <rPr>
        <u/>
        <sz val="8"/>
        <color theme="1"/>
        <rFont val="Tahoma"/>
        <family val="2"/>
      </rPr>
      <t>6393277.000</t>
    </r>
  </si>
  <si>
    <r>
      <t xml:space="preserve">TM </t>
    </r>
    <r>
      <rPr>
        <u/>
        <sz val="8"/>
        <color rgb="FF0000FF"/>
        <rFont val="Tahoma"/>
        <family val="2"/>
      </rPr>
      <t>3860407.700</t>
    </r>
  </si>
  <si>
    <r>
      <t xml:space="preserve">T </t>
    </r>
    <r>
      <rPr>
        <u/>
        <sz val="8"/>
        <color rgb="FF0000FF"/>
        <rFont val="Tahoma"/>
        <family val="2"/>
      </rPr>
      <t>6409064.500</t>
    </r>
  </si>
  <si>
    <r>
      <t xml:space="preserve">TM </t>
    </r>
    <r>
      <rPr>
        <u/>
        <sz val="8"/>
        <color rgb="FF0000FF"/>
        <rFont val="Tahoma"/>
        <family val="2"/>
      </rPr>
      <t>15542.131</t>
    </r>
  </si>
  <si>
    <r>
      <t xml:space="preserve">T </t>
    </r>
    <r>
      <rPr>
        <u/>
        <sz val="8"/>
        <color rgb="FF0000FF"/>
        <rFont val="Tahoma"/>
        <family val="2"/>
      </rPr>
      <t>14881.117</t>
    </r>
  </si>
  <si>
    <r>
      <t xml:space="preserve">TM </t>
    </r>
    <r>
      <rPr>
        <u/>
        <sz val="8"/>
        <color rgb="FF0000FF"/>
        <rFont val="Tahoma"/>
        <family val="2"/>
      </rPr>
      <t>0.403</t>
    </r>
  </si>
  <si>
    <r>
      <t xml:space="preserve">T </t>
    </r>
    <r>
      <rPr>
        <u/>
        <sz val="8"/>
        <color theme="1"/>
        <rFont val="Tahoma"/>
        <family val="2"/>
      </rPr>
      <t>8260208.900</t>
    </r>
  </si>
  <si>
    <r>
      <t xml:space="preserve">T </t>
    </r>
    <r>
      <rPr>
        <u/>
        <sz val="8"/>
        <color theme="1"/>
        <rFont val="Tahoma"/>
        <family val="2"/>
      </rPr>
      <t>8254113.800</t>
    </r>
  </si>
  <si>
    <r>
      <t xml:space="preserve">T </t>
    </r>
    <r>
      <rPr>
        <u/>
        <sz val="8"/>
        <color theme="1"/>
        <rFont val="Tahoma"/>
        <family val="2"/>
      </rPr>
      <t>8230160.300</t>
    </r>
  </si>
  <si>
    <r>
      <t xml:space="preserve">T </t>
    </r>
    <r>
      <rPr>
        <u/>
        <sz val="8"/>
        <color rgb="FF0000FF"/>
        <rFont val="Tahoma"/>
        <family val="2"/>
      </rPr>
      <t>8248161.000</t>
    </r>
  </si>
  <si>
    <r>
      <t xml:space="preserve">T </t>
    </r>
    <r>
      <rPr>
        <u/>
        <sz val="8"/>
        <color rgb="FF0000FF"/>
        <rFont val="Tahoma"/>
        <family val="2"/>
      </rPr>
      <t>15884.149</t>
    </r>
  </si>
  <si>
    <r>
      <t xml:space="preserve">T </t>
    </r>
    <r>
      <rPr>
        <u/>
        <sz val="8"/>
        <color theme="1"/>
        <rFont val="Tahoma"/>
        <family val="2"/>
      </rPr>
      <t>8649624.200</t>
    </r>
  </si>
  <si>
    <r>
      <t xml:space="preserve">T </t>
    </r>
    <r>
      <rPr>
        <u/>
        <sz val="8"/>
        <color theme="1"/>
        <rFont val="Tahoma"/>
        <family val="2"/>
      </rPr>
      <t>8608153.800</t>
    </r>
  </si>
  <si>
    <r>
      <t xml:space="preserve">T </t>
    </r>
    <r>
      <rPr>
        <u/>
        <sz val="8"/>
        <color theme="1"/>
        <rFont val="Tahoma"/>
        <family val="2"/>
      </rPr>
      <t>8607738.800</t>
    </r>
  </si>
  <si>
    <r>
      <t xml:space="preserve">T </t>
    </r>
    <r>
      <rPr>
        <u/>
        <sz val="8"/>
        <color rgb="FF0000FF"/>
        <rFont val="Tahoma"/>
        <family val="2"/>
      </rPr>
      <t>8621838.900</t>
    </r>
  </si>
  <si>
    <r>
      <t xml:space="preserve">T </t>
    </r>
    <r>
      <rPr>
        <u/>
        <sz val="8"/>
        <color rgb="FF0000FF"/>
        <rFont val="Tahoma"/>
        <family val="2"/>
      </rPr>
      <t>24063.656</t>
    </r>
  </si>
  <si>
    <r>
      <t xml:space="preserve">T </t>
    </r>
    <r>
      <rPr>
        <u/>
        <sz val="8"/>
        <color theme="1"/>
        <rFont val="Tahoma"/>
        <family val="2"/>
      </rPr>
      <t>2436224.000</t>
    </r>
  </si>
  <si>
    <r>
      <t xml:space="preserve">T </t>
    </r>
    <r>
      <rPr>
        <u/>
        <sz val="8"/>
        <color theme="1"/>
        <rFont val="Tahoma"/>
        <family val="2"/>
      </rPr>
      <t>42098697.000</t>
    </r>
  </si>
  <si>
    <r>
      <t xml:space="preserve">T </t>
    </r>
    <r>
      <rPr>
        <u/>
        <sz val="8"/>
        <color theme="1"/>
        <rFont val="Tahoma"/>
        <family val="2"/>
      </rPr>
      <t>7764390.900</t>
    </r>
  </si>
  <si>
    <r>
      <t xml:space="preserve">T </t>
    </r>
    <r>
      <rPr>
        <u/>
        <sz val="8"/>
        <color theme="1"/>
        <rFont val="Tahoma"/>
        <family val="2"/>
      </rPr>
      <t>1677083.300</t>
    </r>
  </si>
  <si>
    <r>
      <t xml:space="preserve">TM </t>
    </r>
    <r>
      <rPr>
        <u/>
        <sz val="8"/>
        <color theme="1"/>
        <rFont val="Tahoma"/>
        <family val="2"/>
      </rPr>
      <t>508428480.000</t>
    </r>
  </si>
  <si>
    <r>
      <t xml:space="preserve">M </t>
    </r>
    <r>
      <rPr>
        <u/>
        <sz val="8"/>
        <color theme="1"/>
        <rFont val="Tahoma"/>
        <family val="2"/>
      </rPr>
      <t>33025.155</t>
    </r>
  </si>
  <si>
    <r>
      <t xml:space="preserve">T </t>
    </r>
    <r>
      <rPr>
        <u/>
        <sz val="8"/>
        <color theme="1"/>
        <rFont val="Tahoma"/>
        <family val="2"/>
      </rPr>
      <t>2675931.400</t>
    </r>
  </si>
  <si>
    <r>
      <t xml:space="preserve">T </t>
    </r>
    <r>
      <rPr>
        <u/>
        <sz val="8"/>
        <color theme="1"/>
        <rFont val="Tahoma"/>
        <family val="2"/>
      </rPr>
      <t>2051439.000</t>
    </r>
  </si>
  <si>
    <r>
      <t xml:space="preserve">T </t>
    </r>
    <r>
      <rPr>
        <u/>
        <sz val="8"/>
        <color theme="1"/>
        <rFont val="Tahoma"/>
        <family val="2"/>
      </rPr>
      <t>3053505.600</t>
    </r>
  </si>
  <si>
    <r>
      <t xml:space="preserve">T </t>
    </r>
    <r>
      <rPr>
        <u/>
        <sz val="8"/>
        <color theme="1"/>
        <rFont val="Tahoma"/>
        <family val="2"/>
      </rPr>
      <t>2431676.700</t>
    </r>
  </si>
  <si>
    <r>
      <t xml:space="preserve">T </t>
    </r>
    <r>
      <rPr>
        <u/>
        <sz val="8"/>
        <color theme="1"/>
        <rFont val="Tahoma"/>
        <family val="2"/>
      </rPr>
      <t>42291281.000</t>
    </r>
  </si>
  <si>
    <r>
      <t xml:space="preserve">T </t>
    </r>
    <r>
      <rPr>
        <u/>
        <sz val="8"/>
        <color theme="1"/>
        <rFont val="Tahoma"/>
        <family val="2"/>
      </rPr>
      <t>7801017.900</t>
    </r>
  </si>
  <si>
    <r>
      <t xml:space="preserve">T </t>
    </r>
    <r>
      <rPr>
        <u/>
        <sz val="8"/>
        <color theme="1"/>
        <rFont val="Tahoma"/>
        <family val="2"/>
      </rPr>
      <t>1692020.300</t>
    </r>
  </si>
  <si>
    <r>
      <t xml:space="preserve">TM </t>
    </r>
    <r>
      <rPr>
        <u/>
        <sz val="8"/>
        <color theme="1"/>
        <rFont val="Tahoma"/>
        <family val="2"/>
      </rPr>
      <t>511967860.000</t>
    </r>
  </si>
  <si>
    <r>
      <t xml:space="preserve">M </t>
    </r>
    <r>
      <rPr>
        <u/>
        <sz val="8"/>
        <color theme="1"/>
        <rFont val="Tahoma"/>
        <family val="2"/>
      </rPr>
      <t>33441.819</t>
    </r>
  </si>
  <si>
    <r>
      <t xml:space="preserve">T </t>
    </r>
    <r>
      <rPr>
        <u/>
        <sz val="8"/>
        <color theme="1"/>
        <rFont val="Tahoma"/>
        <family val="2"/>
      </rPr>
      <t>2696880.000</t>
    </r>
  </si>
  <si>
    <r>
      <t xml:space="preserve">T </t>
    </r>
    <r>
      <rPr>
        <u/>
        <sz val="8"/>
        <color theme="1"/>
        <rFont val="Tahoma"/>
        <family val="2"/>
      </rPr>
      <t>2078423.400</t>
    </r>
  </si>
  <si>
    <r>
      <t xml:space="preserve">T </t>
    </r>
    <r>
      <rPr>
        <u/>
        <sz val="8"/>
        <color theme="1"/>
        <rFont val="Tahoma"/>
        <family val="2"/>
      </rPr>
      <t>3080813.800</t>
    </r>
  </si>
  <si>
    <r>
      <t xml:space="preserve">T </t>
    </r>
    <r>
      <rPr>
        <u/>
        <sz val="8"/>
        <color theme="1"/>
        <rFont val="Tahoma"/>
        <family val="2"/>
      </rPr>
      <t>2497344.200</t>
    </r>
  </si>
  <si>
    <r>
      <t xml:space="preserve">T </t>
    </r>
    <r>
      <rPr>
        <u/>
        <sz val="8"/>
        <color theme="1"/>
        <rFont val="Tahoma"/>
        <family val="2"/>
      </rPr>
      <t>42783612.000</t>
    </r>
  </si>
  <si>
    <r>
      <t xml:space="preserve">T </t>
    </r>
    <r>
      <rPr>
        <u/>
        <sz val="8"/>
        <color theme="1"/>
        <rFont val="Tahoma"/>
        <family val="2"/>
      </rPr>
      <t>7903432.700</t>
    </r>
  </si>
  <si>
    <r>
      <t xml:space="preserve">T </t>
    </r>
    <r>
      <rPr>
        <u/>
        <sz val="8"/>
        <color theme="1"/>
        <rFont val="Tahoma"/>
        <family val="2"/>
      </rPr>
      <t>1692763.300</t>
    </r>
  </si>
  <si>
    <r>
      <t xml:space="preserve">TM </t>
    </r>
    <r>
      <rPr>
        <u/>
        <sz val="8"/>
        <color theme="1"/>
        <rFont val="Tahoma"/>
        <family val="2"/>
      </rPr>
      <t>515200000.000</t>
    </r>
  </si>
  <si>
    <r>
      <t xml:space="preserve">M </t>
    </r>
    <r>
      <rPr>
        <u/>
        <sz val="8"/>
        <color theme="1"/>
        <rFont val="Tahoma"/>
        <family val="2"/>
      </rPr>
      <t>33678.199</t>
    </r>
  </si>
  <si>
    <r>
      <t xml:space="preserve">T </t>
    </r>
    <r>
      <rPr>
        <u/>
        <sz val="8"/>
        <color theme="1"/>
        <rFont val="Tahoma"/>
        <family val="2"/>
      </rPr>
      <t>2720898.900</t>
    </r>
  </si>
  <si>
    <r>
      <t xml:space="preserve">T </t>
    </r>
    <r>
      <rPr>
        <u/>
        <sz val="8"/>
        <color theme="1"/>
        <rFont val="Tahoma"/>
        <family val="2"/>
      </rPr>
      <t>2076119.000</t>
    </r>
  </si>
  <si>
    <r>
      <t xml:space="preserve">T </t>
    </r>
    <r>
      <rPr>
        <u/>
        <sz val="8"/>
        <color theme="1"/>
        <rFont val="Tahoma"/>
        <family val="2"/>
      </rPr>
      <t>3072542.900</t>
    </r>
  </si>
  <si>
    <r>
      <t xml:space="preserve">T </t>
    </r>
    <r>
      <rPr>
        <u/>
        <sz val="8"/>
        <color rgb="FF0000FF"/>
        <rFont val="Tahoma"/>
        <family val="2"/>
      </rPr>
      <t>2455081.600</t>
    </r>
  </si>
  <si>
    <r>
      <t xml:space="preserve">T </t>
    </r>
    <r>
      <rPr>
        <u/>
        <sz val="8"/>
        <color rgb="FF0000FF"/>
        <rFont val="Tahoma"/>
        <family val="2"/>
      </rPr>
      <t>42391196.000</t>
    </r>
  </si>
  <si>
    <r>
      <t xml:space="preserve">T </t>
    </r>
    <r>
      <rPr>
        <u/>
        <sz val="8"/>
        <color rgb="FF0000FF"/>
        <rFont val="Tahoma"/>
        <family val="2"/>
      </rPr>
      <t>7822947.200</t>
    </r>
  </si>
  <si>
    <r>
      <t xml:space="preserve">T </t>
    </r>
    <r>
      <rPr>
        <u/>
        <sz val="8"/>
        <color rgb="FF0000FF"/>
        <rFont val="Tahoma"/>
        <family val="2"/>
      </rPr>
      <t>1687288.900</t>
    </r>
  </si>
  <si>
    <r>
      <t xml:space="preserve">TM </t>
    </r>
    <r>
      <rPr>
        <u/>
        <sz val="8"/>
        <color rgb="FF0000FF"/>
        <rFont val="Tahoma"/>
        <family val="2"/>
      </rPr>
      <t>511865450.000</t>
    </r>
  </si>
  <si>
    <r>
      <t xml:space="preserve">M </t>
    </r>
    <r>
      <rPr>
        <u/>
        <sz val="8"/>
        <color rgb="FF0000FF"/>
        <rFont val="Tahoma"/>
        <family val="2"/>
      </rPr>
      <t>33381.724</t>
    </r>
  </si>
  <si>
    <r>
      <t xml:space="preserve">T </t>
    </r>
    <r>
      <rPr>
        <u/>
        <sz val="8"/>
        <color rgb="FF0000FF"/>
        <rFont val="Tahoma"/>
        <family val="2"/>
      </rPr>
      <t>2697903.500</t>
    </r>
  </si>
  <si>
    <r>
      <t xml:space="preserve">T </t>
    </r>
    <r>
      <rPr>
        <u/>
        <sz val="8"/>
        <color rgb="FF0000FF"/>
        <rFont val="Tahoma"/>
        <family val="2"/>
      </rPr>
      <t>2068660.500</t>
    </r>
  </si>
  <si>
    <r>
      <t xml:space="preserve">T </t>
    </r>
    <r>
      <rPr>
        <u/>
        <sz val="8"/>
        <color rgb="FF0000FF"/>
        <rFont val="Tahoma"/>
        <family val="2"/>
      </rPr>
      <t>3068954.100</t>
    </r>
  </si>
  <si>
    <r>
      <t xml:space="preserve">T </t>
    </r>
    <r>
      <rPr>
        <u/>
        <sz val="8"/>
        <color rgb="FF0000FF"/>
        <rFont val="Tahoma"/>
        <family val="2"/>
      </rPr>
      <t>36671.016</t>
    </r>
  </si>
  <si>
    <r>
      <t xml:space="preserve">T </t>
    </r>
    <r>
      <rPr>
        <u/>
        <sz val="8"/>
        <color rgb="FF0000FF"/>
        <rFont val="Tahoma"/>
        <family val="2"/>
      </rPr>
      <t>353220.040</t>
    </r>
  </si>
  <si>
    <r>
      <t xml:space="preserve">T </t>
    </r>
    <r>
      <rPr>
        <u/>
        <sz val="8"/>
        <color rgb="FF0000FF"/>
        <rFont val="Tahoma"/>
        <family val="2"/>
      </rPr>
      <t>72068.202</t>
    </r>
  </si>
  <si>
    <r>
      <t xml:space="preserve">T </t>
    </r>
    <r>
      <rPr>
        <u/>
        <sz val="8"/>
        <color rgb="FF0000FF"/>
        <rFont val="Tahoma"/>
        <family val="2"/>
      </rPr>
      <t>8846.179</t>
    </r>
  </si>
  <si>
    <r>
      <t xml:space="preserve">TM </t>
    </r>
    <r>
      <rPr>
        <u/>
        <sz val="8"/>
        <color rgb="FF0000FF"/>
        <rFont val="Tahoma"/>
        <family val="2"/>
      </rPr>
      <t>3386922.900</t>
    </r>
  </si>
  <si>
    <r>
      <t xml:space="preserve">M </t>
    </r>
    <r>
      <rPr>
        <u/>
        <sz val="8"/>
        <color rgb="FF0000FF"/>
        <rFont val="Tahoma"/>
        <family val="2"/>
      </rPr>
      <t>330.644</t>
    </r>
  </si>
  <si>
    <r>
      <t xml:space="preserve">T </t>
    </r>
    <r>
      <rPr>
        <u/>
        <sz val="8"/>
        <color rgb="FF0000FF"/>
        <rFont val="Tahoma"/>
        <family val="2"/>
      </rPr>
      <t>22501.178</t>
    </r>
  </si>
  <si>
    <r>
      <t xml:space="preserve">T </t>
    </r>
    <r>
      <rPr>
        <u/>
        <sz val="8"/>
        <color rgb="FF0000FF"/>
        <rFont val="Tahoma"/>
        <family val="2"/>
      </rPr>
      <t>14958.627</t>
    </r>
  </si>
  <si>
    <r>
      <t xml:space="preserve">T </t>
    </r>
    <r>
      <rPr>
        <u/>
        <sz val="8"/>
        <color rgb="FF0000FF"/>
        <rFont val="Tahoma"/>
        <family val="2"/>
      </rPr>
      <t>14003.351</t>
    </r>
  </si>
  <si>
    <r>
      <t xml:space="preserve">T </t>
    </r>
    <r>
      <rPr>
        <u/>
        <sz val="8"/>
        <color rgb="FF0000FF"/>
        <rFont val="Tahoma"/>
        <family val="2"/>
      </rPr>
      <t>1.494</t>
    </r>
  </si>
  <si>
    <r>
      <t xml:space="preserve">T </t>
    </r>
    <r>
      <rPr>
        <u/>
        <sz val="8"/>
        <color rgb="FF0000FF"/>
        <rFont val="Tahoma"/>
        <family val="2"/>
      </rPr>
      <t>0.833</t>
    </r>
  </si>
  <si>
    <r>
      <t xml:space="preserve">T </t>
    </r>
    <r>
      <rPr>
        <u/>
        <sz val="8"/>
        <color rgb="FF0000FF"/>
        <rFont val="Tahoma"/>
        <family val="2"/>
      </rPr>
      <t>0.921</t>
    </r>
  </si>
  <si>
    <r>
      <t xml:space="preserve">TM </t>
    </r>
    <r>
      <rPr>
        <u/>
        <sz val="8"/>
        <color rgb="FF0000FF"/>
        <rFont val="Tahoma"/>
        <family val="2"/>
      </rPr>
      <t>0.662</t>
    </r>
  </si>
  <si>
    <r>
      <t xml:space="preserve">M </t>
    </r>
    <r>
      <rPr>
        <u/>
        <sz val="8"/>
        <color rgb="FF0000FF"/>
        <rFont val="Tahoma"/>
        <family val="2"/>
      </rPr>
      <t>0.990</t>
    </r>
  </si>
  <si>
    <r>
      <t xml:space="preserve">T </t>
    </r>
    <r>
      <rPr>
        <u/>
        <sz val="8"/>
        <color theme="1"/>
        <rFont val="Tahoma"/>
        <family val="2"/>
      </rPr>
      <t>3619028.300</t>
    </r>
  </si>
  <si>
    <r>
      <t xml:space="preserve">T </t>
    </r>
    <r>
      <rPr>
        <u/>
        <sz val="8"/>
        <color theme="1"/>
        <rFont val="Tahoma"/>
        <family val="2"/>
      </rPr>
      <t>6420883.100</t>
    </r>
  </si>
  <si>
    <r>
      <t xml:space="preserve">T </t>
    </r>
    <r>
      <rPr>
        <u/>
        <sz val="8"/>
        <color theme="1"/>
        <rFont val="Tahoma"/>
        <family val="2"/>
      </rPr>
      <t>3622646.200</t>
    </r>
  </si>
  <si>
    <r>
      <t xml:space="preserve">T </t>
    </r>
    <r>
      <rPr>
        <u/>
        <sz val="8"/>
        <color theme="1"/>
        <rFont val="Tahoma"/>
        <family val="2"/>
      </rPr>
      <t>6430882.800</t>
    </r>
  </si>
  <si>
    <r>
      <t xml:space="preserve">T </t>
    </r>
    <r>
      <rPr>
        <u/>
        <sz val="8"/>
        <color theme="1"/>
        <rFont val="Tahoma"/>
        <family val="2"/>
      </rPr>
      <t>3634012.600</t>
    </r>
  </si>
  <si>
    <r>
      <t xml:space="preserve">T </t>
    </r>
    <r>
      <rPr>
        <u/>
        <sz val="8"/>
        <color theme="1"/>
        <rFont val="Tahoma"/>
        <family val="2"/>
      </rPr>
      <t>6430839.900</t>
    </r>
  </si>
  <si>
    <r>
      <t xml:space="preserve">T </t>
    </r>
    <r>
      <rPr>
        <u/>
        <sz val="8"/>
        <color rgb="FF0000FF"/>
        <rFont val="Tahoma"/>
        <family val="2"/>
      </rPr>
      <t>3625229.100</t>
    </r>
  </si>
  <si>
    <r>
      <t xml:space="preserve">T </t>
    </r>
    <r>
      <rPr>
        <u/>
        <sz val="8"/>
        <color rgb="FF0000FF"/>
        <rFont val="Tahoma"/>
        <family val="2"/>
      </rPr>
      <t>6427535.300</t>
    </r>
  </si>
  <si>
    <r>
      <t xml:space="preserve">T </t>
    </r>
    <r>
      <rPr>
        <u/>
        <sz val="8"/>
        <color rgb="FF0000FF"/>
        <rFont val="Tahoma"/>
        <family val="2"/>
      </rPr>
      <t>7818.918</t>
    </r>
  </si>
  <si>
    <r>
      <t xml:space="preserve">T </t>
    </r>
    <r>
      <rPr>
        <u/>
        <sz val="8"/>
        <color rgb="FF0000FF"/>
        <rFont val="Tahoma"/>
        <family val="2"/>
      </rPr>
      <t>5760.963</t>
    </r>
  </si>
  <si>
    <r>
      <t xml:space="preserve">T </t>
    </r>
    <r>
      <rPr>
        <u/>
        <sz val="8"/>
        <color theme="1"/>
        <rFont val="Tahoma"/>
        <family val="2"/>
      </rPr>
      <t>8225466.300</t>
    </r>
  </si>
  <si>
    <r>
      <t xml:space="preserve">T </t>
    </r>
    <r>
      <rPr>
        <u/>
        <sz val="8"/>
        <color theme="1"/>
        <rFont val="Tahoma"/>
        <family val="2"/>
      </rPr>
      <t>8267238.000</t>
    </r>
  </si>
  <si>
    <r>
      <t xml:space="preserve">T </t>
    </r>
    <r>
      <rPr>
        <u/>
        <sz val="8"/>
        <color theme="1"/>
        <rFont val="Tahoma"/>
        <family val="2"/>
      </rPr>
      <t>8284468.400</t>
    </r>
  </si>
  <si>
    <r>
      <t xml:space="preserve">T </t>
    </r>
    <r>
      <rPr>
        <u/>
        <sz val="8"/>
        <color rgb="FF0000FF"/>
        <rFont val="Tahoma"/>
        <family val="2"/>
      </rPr>
      <t>8259057.500</t>
    </r>
  </si>
  <si>
    <r>
      <t xml:space="preserve">T </t>
    </r>
    <r>
      <rPr>
        <u/>
        <sz val="8"/>
        <color rgb="FF0000FF"/>
        <rFont val="Tahoma"/>
        <family val="2"/>
      </rPr>
      <t>30339.779</t>
    </r>
  </si>
  <si>
    <r>
      <t xml:space="preserve">T </t>
    </r>
    <r>
      <rPr>
        <u/>
        <sz val="8"/>
        <color theme="1"/>
        <rFont val="Tahoma"/>
        <family val="2"/>
      </rPr>
      <t>8599595.900</t>
    </r>
  </si>
  <si>
    <r>
      <t xml:space="preserve">T </t>
    </r>
    <r>
      <rPr>
        <u/>
        <sz val="8"/>
        <color theme="1"/>
        <rFont val="Tahoma"/>
        <family val="2"/>
      </rPr>
      <t>8644266.300</t>
    </r>
  </si>
  <si>
    <r>
      <t xml:space="preserve">T </t>
    </r>
    <r>
      <rPr>
        <u/>
        <sz val="8"/>
        <color theme="1"/>
        <rFont val="Tahoma"/>
        <family val="2"/>
      </rPr>
      <t>8680526.400</t>
    </r>
  </si>
  <si>
    <r>
      <t xml:space="preserve">T </t>
    </r>
    <r>
      <rPr>
        <u/>
        <sz val="8"/>
        <color rgb="FF0000FF"/>
        <rFont val="Tahoma"/>
        <family val="2"/>
      </rPr>
      <t>8641462.900</t>
    </r>
  </si>
  <si>
    <r>
      <t xml:space="preserve">T </t>
    </r>
    <r>
      <rPr>
        <u/>
        <sz val="8"/>
        <color rgb="FF0000FF"/>
        <rFont val="Tahoma"/>
        <family val="2"/>
      </rPr>
      <t>40538.026</t>
    </r>
  </si>
  <si>
    <r>
      <t xml:space="preserve">T </t>
    </r>
    <r>
      <rPr>
        <u/>
        <sz val="8"/>
        <color theme="1"/>
        <rFont val="Tahoma"/>
        <family val="2"/>
      </rPr>
      <t>3148211.600</t>
    </r>
  </si>
  <si>
    <r>
      <t xml:space="preserve">T </t>
    </r>
    <r>
      <rPr>
        <u/>
        <sz val="8"/>
        <color theme="1"/>
        <rFont val="Tahoma"/>
        <family val="2"/>
      </rPr>
      <t>66425585.000</t>
    </r>
  </si>
  <si>
    <r>
      <t xml:space="preserve">T </t>
    </r>
    <r>
      <rPr>
        <u/>
        <sz val="8"/>
        <color theme="1"/>
        <rFont val="Tahoma"/>
        <family val="2"/>
      </rPr>
      <t>4416109.900</t>
    </r>
  </si>
  <si>
    <r>
      <t xml:space="preserve">T </t>
    </r>
    <r>
      <rPr>
        <u/>
        <sz val="8"/>
        <color theme="1"/>
        <rFont val="Tahoma"/>
        <family val="2"/>
      </rPr>
      <t>1988062.200</t>
    </r>
  </si>
  <si>
    <r>
      <t xml:space="preserve">TM </t>
    </r>
    <r>
      <rPr>
        <u/>
        <sz val="8"/>
        <color theme="1"/>
        <rFont val="Tahoma"/>
        <family val="2"/>
      </rPr>
      <t>433445920.000</t>
    </r>
  </si>
  <si>
    <r>
      <t xml:space="preserve">M </t>
    </r>
    <r>
      <rPr>
        <u/>
        <sz val="8"/>
        <color theme="1"/>
        <rFont val="Tahoma"/>
        <family val="2"/>
      </rPr>
      <t>30527.350</t>
    </r>
  </si>
  <si>
    <r>
      <t xml:space="preserve">T </t>
    </r>
    <r>
      <rPr>
        <u/>
        <sz val="8"/>
        <color theme="1"/>
        <rFont val="Tahoma"/>
        <family val="2"/>
      </rPr>
      <t>2805810.200</t>
    </r>
  </si>
  <si>
    <r>
      <t xml:space="preserve">T </t>
    </r>
    <r>
      <rPr>
        <u/>
        <sz val="8"/>
        <color theme="1"/>
        <rFont val="Tahoma"/>
        <family val="2"/>
      </rPr>
      <t>1711184.600</t>
    </r>
  </si>
  <si>
    <r>
      <t xml:space="preserve">T </t>
    </r>
    <r>
      <rPr>
        <u/>
        <sz val="8"/>
        <color theme="1"/>
        <rFont val="Tahoma"/>
        <family val="2"/>
      </rPr>
      <t>2492328.500</t>
    </r>
  </si>
  <si>
    <r>
      <t xml:space="preserve">T </t>
    </r>
    <r>
      <rPr>
        <u/>
        <sz val="8"/>
        <color theme="1"/>
        <rFont val="Tahoma"/>
        <family val="2"/>
      </rPr>
      <t>3165108.500</t>
    </r>
  </si>
  <si>
    <r>
      <t xml:space="preserve">T </t>
    </r>
    <r>
      <rPr>
        <u/>
        <sz val="8"/>
        <color theme="1"/>
        <rFont val="Tahoma"/>
        <family val="2"/>
      </rPr>
      <t>67001108.000</t>
    </r>
  </si>
  <si>
    <r>
      <t xml:space="preserve">T </t>
    </r>
    <r>
      <rPr>
        <u/>
        <sz val="8"/>
        <color theme="1"/>
        <rFont val="Tahoma"/>
        <family val="2"/>
      </rPr>
      <t>4391644.100</t>
    </r>
  </si>
  <si>
    <r>
      <t xml:space="preserve">T </t>
    </r>
    <r>
      <rPr>
        <u/>
        <sz val="8"/>
        <color theme="1"/>
        <rFont val="Tahoma"/>
        <family val="2"/>
      </rPr>
      <t>1987990.900</t>
    </r>
  </si>
  <si>
    <r>
      <t xml:space="preserve">TM </t>
    </r>
    <r>
      <rPr>
        <u/>
        <sz val="8"/>
        <color theme="1"/>
        <rFont val="Tahoma"/>
        <family val="2"/>
      </rPr>
      <t>435991790.000</t>
    </r>
  </si>
  <si>
    <r>
      <t xml:space="preserve">M </t>
    </r>
    <r>
      <rPr>
        <u/>
        <sz val="8"/>
        <color theme="1"/>
        <rFont val="Tahoma"/>
        <family val="2"/>
      </rPr>
      <t>31174.307</t>
    </r>
  </si>
  <si>
    <r>
      <t xml:space="preserve">T </t>
    </r>
    <r>
      <rPr>
        <u/>
        <sz val="8"/>
        <color theme="1"/>
        <rFont val="Tahoma"/>
        <family val="2"/>
      </rPr>
      <t>2814386.200</t>
    </r>
  </si>
  <si>
    <r>
      <t xml:space="preserve">T </t>
    </r>
    <r>
      <rPr>
        <u/>
        <sz val="8"/>
        <color theme="1"/>
        <rFont val="Tahoma"/>
        <family val="2"/>
      </rPr>
      <t>2494458.800</t>
    </r>
  </si>
  <si>
    <r>
      <t xml:space="preserve">T </t>
    </r>
    <r>
      <rPr>
        <u/>
        <sz val="8"/>
        <color theme="1"/>
        <rFont val="Tahoma"/>
        <family val="2"/>
      </rPr>
      <t>3179409.900</t>
    </r>
  </si>
  <si>
    <r>
      <t xml:space="preserve">T </t>
    </r>
    <r>
      <rPr>
        <u/>
        <sz val="8"/>
        <color theme="1"/>
        <rFont val="Tahoma"/>
        <family val="2"/>
      </rPr>
      <t>67076167.000</t>
    </r>
  </si>
  <si>
    <r>
      <t xml:space="preserve">T </t>
    </r>
    <r>
      <rPr>
        <u/>
        <sz val="8"/>
        <color theme="1"/>
        <rFont val="Tahoma"/>
        <family val="2"/>
      </rPr>
      <t>4470303.900</t>
    </r>
  </si>
  <si>
    <r>
      <t xml:space="preserve">T </t>
    </r>
    <r>
      <rPr>
        <u/>
        <sz val="8"/>
        <color theme="1"/>
        <rFont val="Tahoma"/>
        <family val="2"/>
      </rPr>
      <t>2016854.400</t>
    </r>
  </si>
  <si>
    <r>
      <t xml:space="preserve">TM </t>
    </r>
    <r>
      <rPr>
        <u/>
        <sz val="8"/>
        <color theme="1"/>
        <rFont val="Tahoma"/>
        <family val="2"/>
      </rPr>
      <t>440192330.000</t>
    </r>
  </si>
  <si>
    <r>
      <t xml:space="preserve">M </t>
    </r>
    <r>
      <rPr>
        <u/>
        <sz val="8"/>
        <color theme="1"/>
        <rFont val="Tahoma"/>
        <family val="2"/>
      </rPr>
      <t>31479.765</t>
    </r>
  </si>
  <si>
    <r>
      <t xml:space="preserve">T </t>
    </r>
    <r>
      <rPr>
        <u/>
        <sz val="8"/>
        <color theme="1"/>
        <rFont val="Tahoma"/>
        <family val="2"/>
      </rPr>
      <t>2827729.300</t>
    </r>
  </si>
  <si>
    <r>
      <t xml:space="preserve">T </t>
    </r>
    <r>
      <rPr>
        <u/>
        <sz val="8"/>
        <color theme="1"/>
        <rFont val="Tahoma"/>
        <family val="2"/>
      </rPr>
      <t>1706536.800</t>
    </r>
  </si>
  <si>
    <r>
      <t xml:space="preserve">T </t>
    </r>
    <r>
      <rPr>
        <u/>
        <sz val="8"/>
        <color theme="1"/>
        <rFont val="Tahoma"/>
        <family val="2"/>
      </rPr>
      <t>2519521.700</t>
    </r>
  </si>
  <si>
    <r>
      <t xml:space="preserve">T </t>
    </r>
    <r>
      <rPr>
        <u/>
        <sz val="8"/>
        <color rgb="FF0000FF"/>
        <rFont val="Tahoma"/>
        <family val="2"/>
      </rPr>
      <t>3164243.300</t>
    </r>
  </si>
  <si>
    <r>
      <t xml:space="preserve">T </t>
    </r>
    <r>
      <rPr>
        <u/>
        <sz val="8"/>
        <color rgb="FF0000FF"/>
        <rFont val="Tahoma"/>
        <family val="2"/>
      </rPr>
      <t>66834286.000</t>
    </r>
  </si>
  <si>
    <r>
      <t xml:space="preserve">T </t>
    </r>
    <r>
      <rPr>
        <u/>
        <sz val="8"/>
        <color rgb="FF0000FF"/>
        <rFont val="Tahoma"/>
        <family val="2"/>
      </rPr>
      <t>4426019.300</t>
    </r>
  </si>
  <si>
    <r>
      <t xml:space="preserve">T </t>
    </r>
    <r>
      <rPr>
        <u/>
        <sz val="8"/>
        <color rgb="FF0000FF"/>
        <rFont val="Tahoma"/>
        <family val="2"/>
      </rPr>
      <t>1997635.800</t>
    </r>
  </si>
  <si>
    <r>
      <t xml:space="preserve">TM </t>
    </r>
    <r>
      <rPr>
        <u/>
        <sz val="8"/>
        <color rgb="FF0000FF"/>
        <rFont val="Tahoma"/>
        <family val="2"/>
      </rPr>
      <t>436543350.000</t>
    </r>
  </si>
  <si>
    <r>
      <t xml:space="preserve">M </t>
    </r>
    <r>
      <rPr>
        <u/>
        <sz val="8"/>
        <color rgb="FF0000FF"/>
        <rFont val="Tahoma"/>
        <family val="2"/>
      </rPr>
      <t>31060.474</t>
    </r>
  </si>
  <si>
    <r>
      <t xml:space="preserve">T </t>
    </r>
    <r>
      <rPr>
        <u/>
        <sz val="8"/>
        <color rgb="FF0000FF"/>
        <rFont val="Tahoma"/>
        <family val="2"/>
      </rPr>
      <t>2815975.300</t>
    </r>
  </si>
  <si>
    <r>
      <t xml:space="preserve">T </t>
    </r>
    <r>
      <rPr>
        <u/>
        <sz val="8"/>
        <color rgb="FF0000FF"/>
        <rFont val="Tahoma"/>
        <family val="2"/>
      </rPr>
      <t>1616250.200</t>
    </r>
  </si>
  <si>
    <r>
      <t xml:space="preserve">T </t>
    </r>
    <r>
      <rPr>
        <u/>
        <sz val="8"/>
        <color rgb="FF0000FF"/>
        <rFont val="Tahoma"/>
        <family val="2"/>
      </rPr>
      <t>2502103.000</t>
    </r>
  </si>
  <si>
    <r>
      <t xml:space="preserve">T </t>
    </r>
    <r>
      <rPr>
        <u/>
        <sz val="8"/>
        <color rgb="FF0000FF"/>
        <rFont val="Tahoma"/>
        <family val="2"/>
      </rPr>
      <t>15617.143</t>
    </r>
  </si>
  <si>
    <r>
      <t xml:space="preserve">T </t>
    </r>
    <r>
      <rPr>
        <u/>
        <sz val="8"/>
        <color rgb="FF0000FF"/>
        <rFont val="Tahoma"/>
        <family val="2"/>
      </rPr>
      <t>355930.200</t>
    </r>
  </si>
  <si>
    <r>
      <t xml:space="preserve">T </t>
    </r>
    <r>
      <rPr>
        <u/>
        <sz val="8"/>
        <color rgb="FF0000FF"/>
        <rFont val="Tahoma"/>
        <family val="2"/>
      </rPr>
      <t>40255.260</t>
    </r>
  </si>
  <si>
    <r>
      <t xml:space="preserve">T </t>
    </r>
    <r>
      <rPr>
        <u/>
        <sz val="8"/>
        <color rgb="FF0000FF"/>
        <rFont val="Tahoma"/>
        <family val="2"/>
      </rPr>
      <t>16643.843</t>
    </r>
  </si>
  <si>
    <r>
      <t xml:space="preserve">TM </t>
    </r>
    <r>
      <rPr>
        <u/>
        <sz val="8"/>
        <color rgb="FF0000FF"/>
        <rFont val="Tahoma"/>
        <family val="2"/>
      </rPr>
      <t>3406855.000</t>
    </r>
  </si>
  <si>
    <r>
      <t xml:space="preserve">M </t>
    </r>
    <r>
      <rPr>
        <u/>
        <sz val="8"/>
        <color rgb="FF0000FF"/>
        <rFont val="Tahoma"/>
        <family val="2"/>
      </rPr>
      <t>486.305</t>
    </r>
  </si>
  <si>
    <r>
      <t xml:space="preserve">T </t>
    </r>
    <r>
      <rPr>
        <u/>
        <sz val="8"/>
        <color rgb="FF0000FF"/>
        <rFont val="Tahoma"/>
        <family val="2"/>
      </rPr>
      <t>11045.614</t>
    </r>
  </si>
  <si>
    <r>
      <t xml:space="preserve">T </t>
    </r>
    <r>
      <rPr>
        <u/>
        <sz val="8"/>
        <color rgb="FF0000FF"/>
        <rFont val="Tahoma"/>
        <family val="2"/>
      </rPr>
      <t>160422.830</t>
    </r>
  </si>
  <si>
    <r>
      <t xml:space="preserve">T </t>
    </r>
    <r>
      <rPr>
        <u/>
        <sz val="8"/>
        <color rgb="FF0000FF"/>
        <rFont val="Tahoma"/>
        <family val="2"/>
      </rPr>
      <t>15122.610</t>
    </r>
  </si>
  <si>
    <r>
      <t xml:space="preserve">T </t>
    </r>
    <r>
      <rPr>
        <u/>
        <sz val="8"/>
        <color rgb="FF0000FF"/>
        <rFont val="Tahoma"/>
        <family val="2"/>
      </rPr>
      <t>0.910</t>
    </r>
  </si>
  <si>
    <r>
      <t xml:space="preserve">TM </t>
    </r>
    <r>
      <rPr>
        <u/>
        <sz val="8"/>
        <color rgb="FF0000FF"/>
        <rFont val="Tahoma"/>
        <family val="2"/>
      </rPr>
      <t>0.780</t>
    </r>
  </si>
  <si>
    <r>
      <t xml:space="preserve">M </t>
    </r>
    <r>
      <rPr>
        <u/>
        <sz val="8"/>
        <color rgb="FF0000FF"/>
        <rFont val="Tahoma"/>
        <family val="2"/>
      </rPr>
      <t>1.566</t>
    </r>
  </si>
  <si>
    <r>
      <t xml:space="preserve">T </t>
    </r>
    <r>
      <rPr>
        <u/>
        <sz val="8"/>
        <color rgb="FF0000FF"/>
        <rFont val="Tahoma"/>
        <family val="2"/>
      </rPr>
      <t>9.926</t>
    </r>
  </si>
  <si>
    <r>
      <t xml:space="preserve">TM </t>
    </r>
    <r>
      <rPr>
        <u/>
        <sz val="8"/>
        <color theme="1"/>
        <rFont val="Tahoma"/>
        <family val="2"/>
      </rPr>
      <t>10160733.000</t>
    </r>
  </si>
  <si>
    <r>
      <t xml:space="preserve">T </t>
    </r>
    <r>
      <rPr>
        <u/>
        <sz val="8"/>
        <color theme="1"/>
        <rFont val="Tahoma"/>
        <family val="2"/>
      </rPr>
      <t>6643632.200</t>
    </r>
  </si>
  <si>
    <r>
      <t xml:space="preserve">TM </t>
    </r>
    <r>
      <rPr>
        <u/>
        <sz val="8"/>
        <color theme="1"/>
        <rFont val="Tahoma"/>
        <family val="2"/>
      </rPr>
      <t>10190702.000</t>
    </r>
  </si>
  <si>
    <r>
      <t xml:space="preserve">T </t>
    </r>
    <r>
      <rPr>
        <u/>
        <sz val="8"/>
        <color theme="1"/>
        <rFont val="Tahoma"/>
        <family val="2"/>
      </rPr>
      <t>6653667.600</t>
    </r>
  </si>
  <si>
    <r>
      <t xml:space="preserve">TM </t>
    </r>
    <r>
      <rPr>
        <u/>
        <sz val="8"/>
        <color theme="1"/>
        <rFont val="Tahoma"/>
        <family val="2"/>
      </rPr>
      <t>10238994.000</t>
    </r>
  </si>
  <si>
    <r>
      <t xml:space="preserve">T </t>
    </r>
    <r>
      <rPr>
        <u/>
        <sz val="8"/>
        <color theme="1"/>
        <rFont val="Tahoma"/>
        <family val="2"/>
      </rPr>
      <t>6624740.100</t>
    </r>
  </si>
  <si>
    <r>
      <t xml:space="preserve">TM </t>
    </r>
    <r>
      <rPr>
        <u/>
        <sz val="8"/>
        <color rgb="FF0000FF"/>
        <rFont val="Tahoma"/>
        <family val="2"/>
      </rPr>
      <t>10196809.000</t>
    </r>
  </si>
  <si>
    <r>
      <t xml:space="preserve">T </t>
    </r>
    <r>
      <rPr>
        <u/>
        <sz val="8"/>
        <color rgb="FF0000FF"/>
        <rFont val="Tahoma"/>
        <family val="2"/>
      </rPr>
      <t>6640680.000</t>
    </r>
  </si>
  <si>
    <r>
      <t xml:space="preserve">TM </t>
    </r>
    <r>
      <rPr>
        <u/>
        <sz val="8"/>
        <color rgb="FF0000FF"/>
        <rFont val="Tahoma"/>
        <family val="2"/>
      </rPr>
      <t>39486.437</t>
    </r>
  </si>
  <si>
    <r>
      <t xml:space="preserve">T </t>
    </r>
    <r>
      <rPr>
        <u/>
        <sz val="8"/>
        <color rgb="FF0000FF"/>
        <rFont val="Tahoma"/>
        <family val="2"/>
      </rPr>
      <t>14688.003</t>
    </r>
  </si>
  <si>
    <r>
      <t xml:space="preserve">TM </t>
    </r>
    <r>
      <rPr>
        <u/>
        <sz val="8"/>
        <color rgb="FF0000FF"/>
        <rFont val="Tahoma"/>
        <family val="2"/>
      </rPr>
      <t>0.387</t>
    </r>
  </si>
  <si>
    <r>
      <t xml:space="preserve">T </t>
    </r>
    <r>
      <rPr>
        <u/>
        <sz val="8"/>
        <color theme="1"/>
        <rFont val="Tahoma"/>
        <family val="2"/>
      </rPr>
      <t>8508576.600</t>
    </r>
  </si>
  <si>
    <r>
      <t xml:space="preserve">T </t>
    </r>
    <r>
      <rPr>
        <u/>
        <sz val="8"/>
        <color theme="1"/>
        <rFont val="Tahoma"/>
        <family val="2"/>
      </rPr>
      <t>8525299.800</t>
    </r>
  </si>
  <si>
    <r>
      <t xml:space="preserve">T </t>
    </r>
    <r>
      <rPr>
        <u/>
        <sz val="8"/>
        <color theme="1"/>
        <rFont val="Tahoma"/>
        <family val="2"/>
      </rPr>
      <t>8502175.600</t>
    </r>
  </si>
  <si>
    <r>
      <t xml:space="preserve">T </t>
    </r>
    <r>
      <rPr>
        <u/>
        <sz val="8"/>
        <color rgb="FF0000FF"/>
        <rFont val="Tahoma"/>
        <family val="2"/>
      </rPr>
      <t>8512017.300</t>
    </r>
  </si>
  <si>
    <r>
      <t xml:space="preserve">T </t>
    </r>
    <r>
      <rPr>
        <u/>
        <sz val="8"/>
        <color rgb="FF0000FF"/>
        <rFont val="Tahoma"/>
        <family val="2"/>
      </rPr>
      <t>11939.891</t>
    </r>
  </si>
  <si>
    <r>
      <t xml:space="preserve">T </t>
    </r>
    <r>
      <rPr>
        <u/>
        <sz val="8"/>
        <color theme="1"/>
        <rFont val="Tahoma"/>
        <family val="2"/>
      </rPr>
      <t>8856884.200</t>
    </r>
  </si>
  <si>
    <r>
      <t xml:space="preserve">T </t>
    </r>
    <r>
      <rPr>
        <u/>
        <sz val="8"/>
        <color theme="1"/>
        <rFont val="Tahoma"/>
        <family val="2"/>
      </rPr>
      <t>8870514.000</t>
    </r>
  </si>
  <si>
    <r>
      <t xml:space="preserve">T </t>
    </r>
    <r>
      <rPr>
        <u/>
        <sz val="8"/>
        <color theme="1"/>
        <rFont val="Tahoma"/>
        <family val="2"/>
      </rPr>
      <t>8848990.300</t>
    </r>
  </si>
  <si>
    <r>
      <t xml:space="preserve">T </t>
    </r>
    <r>
      <rPr>
        <u/>
        <sz val="8"/>
        <color rgb="FF0000FF"/>
        <rFont val="Tahoma"/>
        <family val="2"/>
      </rPr>
      <t>8858796.100</t>
    </r>
  </si>
  <si>
    <r>
      <t xml:space="preserve">T </t>
    </r>
    <r>
      <rPr>
        <u/>
        <sz val="8"/>
        <color rgb="FF0000FF"/>
        <rFont val="Tahoma"/>
        <family val="2"/>
      </rPr>
      <t>10888.479</t>
    </r>
  </si>
  <si>
    <r>
      <t xml:space="preserve">T </t>
    </r>
    <r>
      <rPr>
        <u/>
        <sz val="8"/>
        <color theme="1"/>
        <rFont val="Tahoma"/>
        <family val="2"/>
      </rPr>
      <t>4785793.700</t>
    </r>
  </si>
  <si>
    <r>
      <t xml:space="preserve">T </t>
    </r>
    <r>
      <rPr>
        <u/>
        <sz val="8"/>
        <color theme="1"/>
        <rFont val="Tahoma"/>
        <family val="2"/>
      </rPr>
      <t>44837088.000</t>
    </r>
  </si>
  <si>
    <r>
      <t xml:space="preserve">T </t>
    </r>
    <r>
      <rPr>
        <u/>
        <sz val="8"/>
        <color theme="1"/>
        <rFont val="Tahoma"/>
        <family val="2"/>
      </rPr>
      <t>8764921.000</t>
    </r>
  </si>
  <si>
    <r>
      <t xml:space="preserve">TM </t>
    </r>
    <r>
      <rPr>
        <u/>
        <sz val="8"/>
        <color theme="1"/>
        <rFont val="Tahoma"/>
        <family val="2"/>
      </rPr>
      <t>307149580.000</t>
    </r>
  </si>
  <si>
    <r>
      <t xml:space="preserve">M </t>
    </r>
    <r>
      <rPr>
        <u/>
        <sz val="8"/>
        <color theme="1"/>
        <rFont val="Tahoma"/>
        <family val="2"/>
      </rPr>
      <t>51788.289</t>
    </r>
  </si>
  <si>
    <r>
      <t xml:space="preserve">T </t>
    </r>
    <r>
      <rPr>
        <u/>
        <sz val="8"/>
        <color theme="1"/>
        <rFont val="Tahoma"/>
        <family val="2"/>
      </rPr>
      <t>2805706.500</t>
    </r>
  </si>
  <si>
    <r>
      <t xml:space="preserve">T </t>
    </r>
    <r>
      <rPr>
        <u/>
        <sz val="8"/>
        <color theme="1"/>
        <rFont val="Tahoma"/>
        <family val="2"/>
      </rPr>
      <t>3002447.000</t>
    </r>
  </si>
  <si>
    <r>
      <t xml:space="preserve">T </t>
    </r>
    <r>
      <rPr>
        <u/>
        <sz val="8"/>
        <color theme="1"/>
        <rFont val="Tahoma"/>
        <family val="2"/>
      </rPr>
      <t>2560578.700</t>
    </r>
  </si>
  <si>
    <r>
      <t xml:space="preserve">T </t>
    </r>
    <r>
      <rPr>
        <u/>
        <sz val="8"/>
        <color theme="1"/>
        <rFont val="Tahoma"/>
        <family val="2"/>
      </rPr>
      <t>4805599.800</t>
    </r>
  </si>
  <si>
    <r>
      <t xml:space="preserve">T </t>
    </r>
    <r>
      <rPr>
        <u/>
        <sz val="8"/>
        <color theme="1"/>
        <rFont val="Tahoma"/>
        <family val="2"/>
      </rPr>
      <t>44904149.000</t>
    </r>
  </si>
  <si>
    <r>
      <t xml:space="preserve">T </t>
    </r>
    <r>
      <rPr>
        <u/>
        <sz val="8"/>
        <color theme="1"/>
        <rFont val="Tahoma"/>
        <family val="2"/>
      </rPr>
      <t>8597853.400</t>
    </r>
  </si>
  <si>
    <r>
      <t xml:space="preserve">TM </t>
    </r>
    <r>
      <rPr>
        <u/>
        <sz val="8"/>
        <color theme="1"/>
        <rFont val="Tahoma"/>
        <family val="2"/>
      </rPr>
      <t>308028270.000</t>
    </r>
  </si>
  <si>
    <r>
      <t xml:space="preserve">M </t>
    </r>
    <r>
      <rPr>
        <u/>
        <sz val="8"/>
        <color theme="1"/>
        <rFont val="Tahoma"/>
        <family val="2"/>
      </rPr>
      <t>52267.483</t>
    </r>
  </si>
  <si>
    <r>
      <t xml:space="preserve">T </t>
    </r>
    <r>
      <rPr>
        <u/>
        <sz val="8"/>
        <color theme="1"/>
        <rFont val="Tahoma"/>
        <family val="2"/>
      </rPr>
      <t>2807678.000</t>
    </r>
  </si>
  <si>
    <r>
      <t xml:space="preserve">T </t>
    </r>
    <r>
      <rPr>
        <u/>
        <sz val="8"/>
        <color theme="1"/>
        <rFont val="Tahoma"/>
        <family val="2"/>
      </rPr>
      <t>2996221.800</t>
    </r>
  </si>
  <si>
    <r>
      <t xml:space="preserve">T </t>
    </r>
    <r>
      <rPr>
        <u/>
        <sz val="8"/>
        <color theme="1"/>
        <rFont val="Tahoma"/>
        <family val="2"/>
      </rPr>
      <t>2549007.500</t>
    </r>
  </si>
  <si>
    <r>
      <t xml:space="preserve">T </t>
    </r>
    <r>
      <rPr>
        <u/>
        <sz val="8"/>
        <color theme="1"/>
        <rFont val="Tahoma"/>
        <family val="2"/>
      </rPr>
      <t>4873666.000</t>
    </r>
  </si>
  <si>
    <r>
      <t xml:space="preserve">T </t>
    </r>
    <r>
      <rPr>
        <u/>
        <sz val="8"/>
        <color theme="1"/>
        <rFont val="Tahoma"/>
        <family val="2"/>
      </rPr>
      <t>44553581.000</t>
    </r>
  </si>
  <si>
    <r>
      <t xml:space="preserve">T </t>
    </r>
    <r>
      <rPr>
        <u/>
        <sz val="8"/>
        <color theme="1"/>
        <rFont val="Tahoma"/>
        <family val="2"/>
      </rPr>
      <t>8542351.300</t>
    </r>
  </si>
  <si>
    <r>
      <t xml:space="preserve">TM </t>
    </r>
    <r>
      <rPr>
        <u/>
        <sz val="8"/>
        <color theme="1"/>
        <rFont val="Tahoma"/>
        <family val="2"/>
      </rPr>
      <t>306870230.000</t>
    </r>
  </si>
  <si>
    <r>
      <t xml:space="preserve">M </t>
    </r>
    <r>
      <rPr>
        <u/>
        <sz val="8"/>
        <color theme="1"/>
        <rFont val="Tahoma"/>
        <family val="2"/>
      </rPr>
      <t>52807.843</t>
    </r>
  </si>
  <si>
    <r>
      <t xml:space="preserve">T </t>
    </r>
    <r>
      <rPr>
        <u/>
        <sz val="8"/>
        <color theme="1"/>
        <rFont val="Tahoma"/>
        <family val="2"/>
      </rPr>
      <t>2792229.100</t>
    </r>
  </si>
  <si>
    <r>
      <t xml:space="preserve">T </t>
    </r>
    <r>
      <rPr>
        <u/>
        <sz val="8"/>
        <color theme="1"/>
        <rFont val="Tahoma"/>
        <family val="2"/>
      </rPr>
      <t>2958448.900</t>
    </r>
  </si>
  <si>
    <r>
      <t xml:space="preserve">T </t>
    </r>
    <r>
      <rPr>
        <u/>
        <sz val="8"/>
        <color theme="1"/>
        <rFont val="Tahoma"/>
        <family val="2"/>
      </rPr>
      <t>2533865.600</t>
    </r>
  </si>
  <si>
    <r>
      <t xml:space="preserve">T </t>
    </r>
    <r>
      <rPr>
        <u/>
        <sz val="8"/>
        <color rgb="FF0000FF"/>
        <rFont val="Tahoma"/>
        <family val="2"/>
      </rPr>
      <t>4821686.500</t>
    </r>
  </si>
  <si>
    <r>
      <t xml:space="preserve">T </t>
    </r>
    <r>
      <rPr>
        <u/>
        <sz val="8"/>
        <color rgb="FF0000FF"/>
        <rFont val="Tahoma"/>
        <family val="2"/>
      </rPr>
      <t>44764939.000</t>
    </r>
  </si>
  <si>
    <r>
      <t xml:space="preserve">T </t>
    </r>
    <r>
      <rPr>
        <u/>
        <sz val="8"/>
        <color rgb="FF0000FF"/>
        <rFont val="Tahoma"/>
        <family val="2"/>
      </rPr>
      <t>8635041.900</t>
    </r>
  </si>
  <si>
    <r>
      <t xml:space="preserve">TM </t>
    </r>
    <r>
      <rPr>
        <u/>
        <sz val="8"/>
        <color rgb="FF0000FF"/>
        <rFont val="Tahoma"/>
        <family val="2"/>
      </rPr>
      <t>307349360.000</t>
    </r>
  </si>
  <si>
    <r>
      <t xml:space="preserve">M </t>
    </r>
    <r>
      <rPr>
        <u/>
        <sz val="8"/>
        <color rgb="FF0000FF"/>
        <rFont val="Tahoma"/>
        <family val="2"/>
      </rPr>
      <t>52287.872</t>
    </r>
  </si>
  <si>
    <r>
      <t xml:space="preserve">T </t>
    </r>
    <r>
      <rPr>
        <u/>
        <sz val="8"/>
        <color rgb="FF0000FF"/>
        <rFont val="Tahoma"/>
        <family val="2"/>
      </rPr>
      <t>2801871.200</t>
    </r>
  </si>
  <si>
    <r>
      <t xml:space="preserve">T </t>
    </r>
    <r>
      <rPr>
        <u/>
        <sz val="8"/>
        <color rgb="FF0000FF"/>
        <rFont val="Tahoma"/>
        <family val="2"/>
      </rPr>
      <t>2985705.900</t>
    </r>
  </si>
  <si>
    <r>
      <t xml:space="preserve">T </t>
    </r>
    <r>
      <rPr>
        <u/>
        <sz val="8"/>
        <color rgb="FF0000FF"/>
        <rFont val="Tahoma"/>
        <family val="2"/>
      </rPr>
      <t>2547817.300</t>
    </r>
  </si>
  <si>
    <r>
      <t xml:space="preserve">T </t>
    </r>
    <r>
      <rPr>
        <u/>
        <sz val="8"/>
        <color rgb="FF0000FF"/>
        <rFont val="Tahoma"/>
        <family val="2"/>
      </rPr>
      <t>46091.969</t>
    </r>
  </si>
  <si>
    <r>
      <t xml:space="preserve">T </t>
    </r>
    <r>
      <rPr>
        <u/>
        <sz val="8"/>
        <color rgb="FF0000FF"/>
        <rFont val="Tahoma"/>
        <family val="2"/>
      </rPr>
      <t>186087.670</t>
    </r>
  </si>
  <si>
    <r>
      <t xml:space="preserve">T </t>
    </r>
    <r>
      <rPr>
        <u/>
        <sz val="8"/>
        <color rgb="FF0000FF"/>
        <rFont val="Tahoma"/>
        <family val="2"/>
      </rPr>
      <t>115851.420</t>
    </r>
  </si>
  <si>
    <r>
      <t xml:space="preserve">TM </t>
    </r>
    <r>
      <rPr>
        <u/>
        <sz val="8"/>
        <color rgb="FF0000FF"/>
        <rFont val="Tahoma"/>
        <family val="2"/>
      </rPr>
      <t>604317.310</t>
    </r>
  </si>
  <si>
    <r>
      <t xml:space="preserve">M </t>
    </r>
    <r>
      <rPr>
        <u/>
        <sz val="8"/>
        <color rgb="FF0000FF"/>
        <rFont val="Tahoma"/>
        <family val="2"/>
      </rPr>
      <t>510.083</t>
    </r>
  </si>
  <si>
    <r>
      <t xml:space="preserve">T </t>
    </r>
    <r>
      <rPr>
        <u/>
        <sz val="8"/>
        <color rgb="FF0000FF"/>
        <rFont val="Tahoma"/>
        <family val="2"/>
      </rPr>
      <t>8408.313</t>
    </r>
  </si>
  <si>
    <r>
      <t xml:space="preserve">T </t>
    </r>
    <r>
      <rPr>
        <u/>
        <sz val="8"/>
        <color rgb="FF0000FF"/>
        <rFont val="Tahoma"/>
        <family val="2"/>
      </rPr>
      <t>23809.555</t>
    </r>
  </si>
  <si>
    <r>
      <t xml:space="preserve">T </t>
    </r>
    <r>
      <rPr>
        <u/>
        <sz val="8"/>
        <color rgb="FF0000FF"/>
        <rFont val="Tahoma"/>
        <family val="2"/>
      </rPr>
      <t>13396.246</t>
    </r>
  </si>
  <si>
    <r>
      <t xml:space="preserve">T </t>
    </r>
    <r>
      <rPr>
        <u/>
        <sz val="8"/>
        <color rgb="FF0000FF"/>
        <rFont val="Tahoma"/>
        <family val="2"/>
      </rPr>
      <t>1.342</t>
    </r>
  </si>
  <si>
    <r>
      <t xml:space="preserve">M </t>
    </r>
    <r>
      <rPr>
        <u/>
        <sz val="8"/>
        <color rgb="FF0000FF"/>
        <rFont val="Tahoma"/>
        <family val="2"/>
      </rPr>
      <t>0.976</t>
    </r>
  </si>
  <si>
    <r>
      <t xml:space="preserve">T </t>
    </r>
    <r>
      <rPr>
        <u/>
        <sz val="8"/>
        <color rgb="FF0000FF"/>
        <rFont val="Tahoma"/>
        <family val="2"/>
      </rPr>
      <t>0.797</t>
    </r>
  </si>
  <si>
    <r>
      <t xml:space="preserve">TM </t>
    </r>
    <r>
      <rPr>
        <u/>
        <sz val="8"/>
        <color theme="1"/>
        <rFont val="Tahoma"/>
        <family val="2"/>
      </rPr>
      <t>5406743.500</t>
    </r>
  </si>
  <si>
    <r>
      <t xml:space="preserve">TM </t>
    </r>
    <r>
      <rPr>
        <u/>
        <sz val="8"/>
        <color theme="1"/>
        <rFont val="Tahoma"/>
        <family val="2"/>
      </rPr>
      <t>5282211.300</t>
    </r>
  </si>
  <si>
    <r>
      <t xml:space="preserve">T </t>
    </r>
    <r>
      <rPr>
        <u/>
        <sz val="8"/>
        <color theme="1"/>
        <rFont val="Tahoma"/>
        <family val="2"/>
      </rPr>
      <t>6662274.400</t>
    </r>
  </si>
  <si>
    <r>
      <t xml:space="preserve">TM </t>
    </r>
    <r>
      <rPr>
        <u/>
        <sz val="8"/>
        <color theme="1"/>
        <rFont val="Tahoma"/>
        <family val="2"/>
      </rPr>
      <t>5283097.500</t>
    </r>
  </si>
  <si>
    <r>
      <t xml:space="preserve">T </t>
    </r>
    <r>
      <rPr>
        <u/>
        <sz val="8"/>
        <color theme="1"/>
        <rFont val="Tahoma"/>
        <family val="2"/>
      </rPr>
      <t>6629311.300</t>
    </r>
  </si>
  <si>
    <r>
      <t xml:space="preserve">TM </t>
    </r>
    <r>
      <rPr>
        <u/>
        <sz val="8"/>
        <color rgb="FF0000FF"/>
        <rFont val="Tahoma"/>
        <family val="2"/>
      </rPr>
      <t>5324017.400</t>
    </r>
  </si>
  <si>
    <r>
      <t xml:space="preserve">T </t>
    </r>
    <r>
      <rPr>
        <u/>
        <sz val="8"/>
        <color rgb="FF0000FF"/>
        <rFont val="Tahoma"/>
        <family val="2"/>
      </rPr>
      <t>6648417.800</t>
    </r>
  </si>
  <si>
    <r>
      <t xml:space="preserve">TM </t>
    </r>
    <r>
      <rPr>
        <u/>
        <sz val="8"/>
        <color rgb="FF0000FF"/>
        <rFont val="Tahoma"/>
        <family val="2"/>
      </rPr>
      <t>71644.252</t>
    </r>
  </si>
  <si>
    <r>
      <t xml:space="preserve">T </t>
    </r>
    <r>
      <rPr>
        <u/>
        <sz val="8"/>
        <color rgb="FF0000FF"/>
        <rFont val="Tahoma"/>
        <family val="2"/>
      </rPr>
      <t>17097.130</t>
    </r>
  </si>
  <si>
    <r>
      <t xml:space="preserve">TM </t>
    </r>
    <r>
      <rPr>
        <u/>
        <sz val="8"/>
        <color rgb="FF0000FF"/>
        <rFont val="Tahoma"/>
        <family val="2"/>
      </rPr>
      <t>1.346</t>
    </r>
  </si>
  <si>
    <r>
      <t xml:space="preserve">T </t>
    </r>
    <r>
      <rPr>
        <u/>
        <sz val="8"/>
        <color theme="1"/>
        <rFont val="Tahoma"/>
        <family val="2"/>
      </rPr>
      <t>8523391.600</t>
    </r>
  </si>
  <si>
    <r>
      <t xml:space="preserve">T </t>
    </r>
    <r>
      <rPr>
        <u/>
        <sz val="8"/>
        <color theme="1"/>
        <rFont val="Tahoma"/>
        <family val="2"/>
      </rPr>
      <t>2199532.800</t>
    </r>
  </si>
  <si>
    <r>
      <t xml:space="preserve">T </t>
    </r>
    <r>
      <rPr>
        <u/>
        <sz val="8"/>
        <color theme="1"/>
        <rFont val="Tahoma"/>
        <family val="2"/>
      </rPr>
      <t>8545654.200</t>
    </r>
  </si>
  <si>
    <r>
      <t xml:space="preserve">T </t>
    </r>
    <r>
      <rPr>
        <u/>
        <sz val="8"/>
        <color theme="1"/>
        <rFont val="Tahoma"/>
        <family val="2"/>
      </rPr>
      <t>2208184.600</t>
    </r>
  </si>
  <si>
    <r>
      <t xml:space="preserve">T </t>
    </r>
    <r>
      <rPr>
        <u/>
        <sz val="8"/>
        <color theme="1"/>
        <rFont val="Tahoma"/>
        <family val="2"/>
      </rPr>
      <t>8491507.200</t>
    </r>
  </si>
  <si>
    <r>
      <t xml:space="preserve">T </t>
    </r>
    <r>
      <rPr>
        <u/>
        <sz val="8"/>
        <color theme="1"/>
        <rFont val="Tahoma"/>
        <family val="2"/>
      </rPr>
      <t>2183516.900</t>
    </r>
  </si>
  <si>
    <r>
      <t xml:space="preserve">T </t>
    </r>
    <r>
      <rPr>
        <u/>
        <sz val="8"/>
        <color rgb="FF0000FF"/>
        <rFont val="Tahoma"/>
        <family val="2"/>
      </rPr>
      <t>8520184.300</t>
    </r>
  </si>
  <si>
    <r>
      <t xml:space="preserve">T </t>
    </r>
    <r>
      <rPr>
        <u/>
        <sz val="8"/>
        <color rgb="FF0000FF"/>
        <rFont val="Tahoma"/>
        <family val="2"/>
      </rPr>
      <t>2197078.100</t>
    </r>
  </si>
  <si>
    <r>
      <t xml:space="preserve">T </t>
    </r>
    <r>
      <rPr>
        <u/>
        <sz val="8"/>
        <color rgb="FF0000FF"/>
        <rFont val="Tahoma"/>
        <family val="2"/>
      </rPr>
      <t>27215.609</t>
    </r>
  </si>
  <si>
    <r>
      <t xml:space="preserve">T </t>
    </r>
    <r>
      <rPr>
        <u/>
        <sz val="8"/>
        <color rgb="FF0000FF"/>
        <rFont val="Tahoma"/>
        <family val="2"/>
      </rPr>
      <t>12515.727</t>
    </r>
  </si>
  <si>
    <r>
      <t xml:space="preserve">T </t>
    </r>
    <r>
      <rPr>
        <u/>
        <sz val="8"/>
        <color rgb="FF0000FF"/>
        <rFont val="Tahoma"/>
        <family val="2"/>
      </rPr>
      <t>0.570</t>
    </r>
  </si>
  <si>
    <r>
      <t xml:space="preserve">T </t>
    </r>
    <r>
      <rPr>
        <u/>
        <sz val="8"/>
        <color theme="1"/>
        <rFont val="Tahoma"/>
        <family val="2"/>
      </rPr>
      <t>8826931.700</t>
    </r>
  </si>
  <si>
    <r>
      <t xml:space="preserve">T </t>
    </r>
    <r>
      <rPr>
        <u/>
        <sz val="8"/>
        <color theme="1"/>
        <rFont val="Tahoma"/>
        <family val="2"/>
      </rPr>
      <t>8839325.800</t>
    </r>
  </si>
  <si>
    <r>
      <t xml:space="preserve">T </t>
    </r>
    <r>
      <rPr>
        <u/>
        <sz val="8"/>
        <color theme="1"/>
        <rFont val="Tahoma"/>
        <family val="2"/>
      </rPr>
      <t>8827595.700</t>
    </r>
  </si>
  <si>
    <r>
      <t xml:space="preserve">T </t>
    </r>
    <r>
      <rPr>
        <u/>
        <sz val="8"/>
        <color rgb="FF0000FF"/>
        <rFont val="Tahoma"/>
        <family val="2"/>
      </rPr>
      <t>8831284.400</t>
    </r>
  </si>
  <si>
    <r>
      <t xml:space="preserve">T </t>
    </r>
    <r>
      <rPr>
        <u/>
        <sz val="8"/>
        <color rgb="FF0000FF"/>
        <rFont val="Tahoma"/>
        <family val="2"/>
      </rPr>
      <t>6971.974</t>
    </r>
  </si>
  <si>
    <r>
      <t xml:space="preserve">T </t>
    </r>
    <r>
      <rPr>
        <u/>
        <sz val="8"/>
        <color theme="1"/>
        <rFont val="Tahoma"/>
        <family val="2"/>
      </rPr>
      <t>4292151.800</t>
    </r>
  </si>
  <si>
    <r>
      <t xml:space="preserve">T </t>
    </r>
    <r>
      <rPr>
        <u/>
        <sz val="8"/>
        <color theme="1"/>
        <rFont val="Tahoma"/>
        <family val="2"/>
      </rPr>
      <t>42331131.000</t>
    </r>
  </si>
  <si>
    <r>
      <t xml:space="preserve">T </t>
    </r>
    <r>
      <rPr>
        <u/>
        <sz val="8"/>
        <color theme="1"/>
        <rFont val="Tahoma"/>
        <family val="2"/>
      </rPr>
      <t>3093635.700</t>
    </r>
  </si>
  <si>
    <r>
      <t xml:space="preserve">T </t>
    </r>
    <r>
      <rPr>
        <u/>
        <sz val="8"/>
        <color theme="1"/>
        <rFont val="Tahoma"/>
        <family val="2"/>
      </rPr>
      <t>1995646.600</t>
    </r>
  </si>
  <si>
    <r>
      <t xml:space="preserve">TM </t>
    </r>
    <r>
      <rPr>
        <u/>
        <sz val="8"/>
        <color theme="1"/>
        <rFont val="Tahoma"/>
        <family val="2"/>
      </rPr>
      <t>502728440.000</t>
    </r>
  </si>
  <si>
    <r>
      <t xml:space="preserve">M </t>
    </r>
    <r>
      <rPr>
        <u/>
        <sz val="8"/>
        <color theme="1"/>
        <rFont val="Tahoma"/>
        <family val="2"/>
      </rPr>
      <t>43973.359</t>
    </r>
  </si>
  <si>
    <r>
      <t xml:space="preserve">T </t>
    </r>
    <r>
      <rPr>
        <u/>
        <sz val="8"/>
        <color theme="1"/>
        <rFont val="Tahoma"/>
        <family val="2"/>
      </rPr>
      <t>2758187.600</t>
    </r>
  </si>
  <si>
    <r>
      <t xml:space="preserve">T </t>
    </r>
    <r>
      <rPr>
        <u/>
        <sz val="8"/>
        <color theme="1"/>
        <rFont val="Tahoma"/>
        <family val="2"/>
      </rPr>
      <t>2359204.600</t>
    </r>
  </si>
  <si>
    <r>
      <t xml:space="preserve">T </t>
    </r>
    <r>
      <rPr>
        <u/>
        <sz val="8"/>
        <color theme="1"/>
        <rFont val="Tahoma"/>
        <family val="2"/>
      </rPr>
      <t>4294140.900</t>
    </r>
  </si>
  <si>
    <r>
      <t xml:space="preserve">T </t>
    </r>
    <r>
      <rPr>
        <u/>
        <sz val="8"/>
        <color theme="1"/>
        <rFont val="Tahoma"/>
        <family val="2"/>
      </rPr>
      <t>42366528.000</t>
    </r>
  </si>
  <si>
    <r>
      <t xml:space="preserve">T </t>
    </r>
    <r>
      <rPr>
        <u/>
        <sz val="8"/>
        <color theme="1"/>
        <rFont val="Tahoma"/>
        <family val="2"/>
      </rPr>
      <t>3090225.100</t>
    </r>
  </si>
  <si>
    <r>
      <t xml:space="preserve">T </t>
    </r>
    <r>
      <rPr>
        <u/>
        <sz val="8"/>
        <color theme="1"/>
        <rFont val="Tahoma"/>
        <family val="2"/>
      </rPr>
      <t>2009573.200</t>
    </r>
  </si>
  <si>
    <r>
      <t xml:space="preserve">TM </t>
    </r>
    <r>
      <rPr>
        <u/>
        <sz val="8"/>
        <color theme="1"/>
        <rFont val="Tahoma"/>
        <family val="2"/>
      </rPr>
      <t>504564220.000</t>
    </r>
  </si>
  <si>
    <r>
      <t xml:space="preserve">M </t>
    </r>
    <r>
      <rPr>
        <u/>
        <sz val="8"/>
        <color theme="1"/>
        <rFont val="Tahoma"/>
        <family val="2"/>
      </rPr>
      <t>44519.517</t>
    </r>
  </si>
  <si>
    <r>
      <t xml:space="preserve">T </t>
    </r>
    <r>
      <rPr>
        <u/>
        <sz val="8"/>
        <color theme="1"/>
        <rFont val="Tahoma"/>
        <family val="2"/>
      </rPr>
      <t>2756258.800</t>
    </r>
  </si>
  <si>
    <r>
      <t xml:space="preserve">T </t>
    </r>
    <r>
      <rPr>
        <u/>
        <sz val="8"/>
        <color theme="1"/>
        <rFont val="Tahoma"/>
        <family val="2"/>
      </rPr>
      <t>2372998.600</t>
    </r>
  </si>
  <si>
    <r>
      <t xml:space="preserve">T </t>
    </r>
    <r>
      <rPr>
        <u/>
        <sz val="8"/>
        <color theme="1"/>
        <rFont val="Tahoma"/>
        <family val="2"/>
      </rPr>
      <t>4317765.700</t>
    </r>
  </si>
  <si>
    <r>
      <t xml:space="preserve">T </t>
    </r>
    <r>
      <rPr>
        <u/>
        <sz val="8"/>
        <color theme="1"/>
        <rFont val="Tahoma"/>
        <family val="2"/>
      </rPr>
      <t>42549186.000</t>
    </r>
  </si>
  <si>
    <r>
      <t xml:space="preserve">T </t>
    </r>
    <r>
      <rPr>
        <u/>
        <sz val="8"/>
        <color theme="1"/>
        <rFont val="Tahoma"/>
        <family val="2"/>
      </rPr>
      <t>3124050.800</t>
    </r>
  </si>
  <si>
    <r>
      <t xml:space="preserve">T </t>
    </r>
    <r>
      <rPr>
        <u/>
        <sz val="8"/>
        <color theme="1"/>
        <rFont val="Tahoma"/>
        <family val="2"/>
      </rPr>
      <t>2002850.600</t>
    </r>
  </si>
  <si>
    <r>
      <t xml:space="preserve">TM </t>
    </r>
    <r>
      <rPr>
        <u/>
        <sz val="8"/>
        <color theme="1"/>
        <rFont val="Tahoma"/>
        <family val="2"/>
      </rPr>
      <t>508503810.000</t>
    </r>
  </si>
  <si>
    <r>
      <t xml:space="preserve">M </t>
    </r>
    <r>
      <rPr>
        <u/>
        <sz val="8"/>
        <color theme="1"/>
        <rFont val="Tahoma"/>
        <family val="2"/>
      </rPr>
      <t>44684.870</t>
    </r>
  </si>
  <si>
    <r>
      <t xml:space="preserve">T </t>
    </r>
    <r>
      <rPr>
        <u/>
        <sz val="8"/>
        <color theme="1"/>
        <rFont val="Tahoma"/>
        <family val="2"/>
      </rPr>
      <t>2764175.500</t>
    </r>
  </si>
  <si>
    <r>
      <t xml:space="preserve">T </t>
    </r>
    <r>
      <rPr>
        <u/>
        <sz val="8"/>
        <color theme="1"/>
        <rFont val="Tahoma"/>
        <family val="2"/>
      </rPr>
      <t>2362560.600</t>
    </r>
  </si>
  <si>
    <r>
      <t xml:space="preserve">T </t>
    </r>
    <r>
      <rPr>
        <u/>
        <sz val="8"/>
        <color rgb="FF0000FF"/>
        <rFont val="Tahoma"/>
        <family val="2"/>
      </rPr>
      <t>4301352.800</t>
    </r>
  </si>
  <si>
    <r>
      <t xml:space="preserve">T </t>
    </r>
    <r>
      <rPr>
        <u/>
        <sz val="8"/>
        <color rgb="FF0000FF"/>
        <rFont val="Tahoma"/>
        <family val="2"/>
      </rPr>
      <t>42415615.000</t>
    </r>
  </si>
  <si>
    <r>
      <t xml:space="preserve">T </t>
    </r>
    <r>
      <rPr>
        <u/>
        <sz val="8"/>
        <color rgb="FF0000FF"/>
        <rFont val="Tahoma"/>
        <family val="2"/>
      </rPr>
      <t>3102637.200</t>
    </r>
  </si>
  <si>
    <r>
      <t xml:space="preserve">T </t>
    </r>
    <r>
      <rPr>
        <u/>
        <sz val="8"/>
        <color rgb="FF0000FF"/>
        <rFont val="Tahoma"/>
        <family val="2"/>
      </rPr>
      <t>2002690.100</t>
    </r>
  </si>
  <si>
    <r>
      <t xml:space="preserve">TM </t>
    </r>
    <r>
      <rPr>
        <u/>
        <sz val="8"/>
        <color rgb="FF0000FF"/>
        <rFont val="Tahoma"/>
        <family val="2"/>
      </rPr>
      <t>505265490.000</t>
    </r>
  </si>
  <si>
    <r>
      <t xml:space="preserve">M </t>
    </r>
    <r>
      <rPr>
        <u/>
        <sz val="8"/>
        <color rgb="FF0000FF"/>
        <rFont val="Tahoma"/>
        <family val="2"/>
      </rPr>
      <t>44392.582</t>
    </r>
  </si>
  <si>
    <r>
      <t xml:space="preserve">T </t>
    </r>
    <r>
      <rPr>
        <u/>
        <sz val="8"/>
        <color rgb="FF0000FF"/>
        <rFont val="Tahoma"/>
        <family val="2"/>
      </rPr>
      <t>2759540.600</t>
    </r>
  </si>
  <si>
    <r>
      <t xml:space="preserve">T </t>
    </r>
    <r>
      <rPr>
        <u/>
        <sz val="8"/>
        <color rgb="FF0000FF"/>
        <rFont val="Tahoma"/>
        <family val="2"/>
      </rPr>
      <t>2364921.200</t>
    </r>
  </si>
  <si>
    <r>
      <t xml:space="preserve">T </t>
    </r>
    <r>
      <rPr>
        <u/>
        <sz val="8"/>
        <color rgb="FF0000FF"/>
        <rFont val="Tahoma"/>
        <family val="2"/>
      </rPr>
      <t>14248.733</t>
    </r>
  </si>
  <si>
    <r>
      <t xml:space="preserve">T </t>
    </r>
    <r>
      <rPr>
        <u/>
        <sz val="8"/>
        <color rgb="FF0000FF"/>
        <rFont val="Tahoma"/>
        <family val="2"/>
      </rPr>
      <t>117022.210</t>
    </r>
  </si>
  <si>
    <r>
      <t xml:space="preserve">T </t>
    </r>
    <r>
      <rPr>
        <u/>
        <sz val="8"/>
        <color rgb="FF0000FF"/>
        <rFont val="Tahoma"/>
        <family val="2"/>
      </rPr>
      <t>18622.933</t>
    </r>
  </si>
  <si>
    <r>
      <t xml:space="preserve">T </t>
    </r>
    <r>
      <rPr>
        <u/>
        <sz val="8"/>
        <color rgb="FF0000FF"/>
        <rFont val="Tahoma"/>
        <family val="2"/>
      </rPr>
      <t>6964.666</t>
    </r>
  </si>
  <si>
    <r>
      <t xml:space="preserve">TM </t>
    </r>
    <r>
      <rPr>
        <u/>
        <sz val="8"/>
        <color rgb="FF0000FF"/>
        <rFont val="Tahoma"/>
        <family val="2"/>
      </rPr>
      <t>2950854.900</t>
    </r>
  </si>
  <si>
    <r>
      <t xml:space="preserve">M </t>
    </r>
    <r>
      <rPr>
        <u/>
        <sz val="8"/>
        <color rgb="FF0000FF"/>
        <rFont val="Tahoma"/>
        <family val="2"/>
      </rPr>
      <t>372.353</t>
    </r>
  </si>
  <si>
    <r>
      <t xml:space="preserve">T </t>
    </r>
    <r>
      <rPr>
        <u/>
        <sz val="8"/>
        <color rgb="FF0000FF"/>
        <rFont val="Tahoma"/>
        <family val="2"/>
      </rPr>
      <t>4128.170</t>
    </r>
  </si>
  <si>
    <r>
      <t xml:space="preserve">T </t>
    </r>
    <r>
      <rPr>
        <u/>
        <sz val="8"/>
        <color rgb="FF0000FF"/>
        <rFont val="Tahoma"/>
        <family val="2"/>
      </rPr>
      <t>7193.627</t>
    </r>
  </si>
  <si>
    <r>
      <t xml:space="preserve">M </t>
    </r>
    <r>
      <rPr>
        <u/>
        <sz val="8"/>
        <color rgb="FF0000FF"/>
        <rFont val="Tahoma"/>
        <family val="2"/>
      </rPr>
      <t>0.839</t>
    </r>
  </si>
  <si>
    <r>
      <t xml:space="preserve">TM </t>
    </r>
    <r>
      <rPr>
        <u/>
        <sz val="8"/>
        <color theme="1"/>
        <rFont val="Tahoma"/>
        <family val="2"/>
      </rPr>
      <t>7756054.600</t>
    </r>
  </si>
  <si>
    <r>
      <t xml:space="preserve">T </t>
    </r>
    <r>
      <rPr>
        <u/>
        <sz val="8"/>
        <color theme="1"/>
        <rFont val="Tahoma"/>
        <family val="2"/>
      </rPr>
      <t>6520022.400</t>
    </r>
  </si>
  <si>
    <r>
      <t xml:space="preserve">TM </t>
    </r>
    <r>
      <rPr>
        <u/>
        <sz val="8"/>
        <color theme="1"/>
        <rFont val="Tahoma"/>
        <family val="2"/>
      </rPr>
      <t>7772225.400</t>
    </r>
  </si>
  <si>
    <r>
      <t xml:space="preserve">T </t>
    </r>
    <r>
      <rPr>
        <u/>
        <sz val="8"/>
        <color theme="1"/>
        <rFont val="Tahoma"/>
        <family val="2"/>
      </rPr>
      <t>6545550.100</t>
    </r>
  </si>
  <si>
    <r>
      <t xml:space="preserve">TM </t>
    </r>
    <r>
      <rPr>
        <u/>
        <sz val="8"/>
        <color theme="1"/>
        <rFont val="Tahoma"/>
        <family val="2"/>
      </rPr>
      <t>7793610.600</t>
    </r>
  </si>
  <si>
    <r>
      <t xml:space="preserve">T </t>
    </r>
    <r>
      <rPr>
        <u/>
        <sz val="8"/>
        <color theme="1"/>
        <rFont val="Tahoma"/>
        <family val="2"/>
      </rPr>
      <t>6534614.700</t>
    </r>
  </si>
  <si>
    <r>
      <t xml:space="preserve">TM </t>
    </r>
    <r>
      <rPr>
        <u/>
        <sz val="8"/>
        <color rgb="FF0000FF"/>
        <rFont val="Tahoma"/>
        <family val="2"/>
      </rPr>
      <t>7773963.500</t>
    </r>
  </si>
  <si>
    <r>
      <t xml:space="preserve">T </t>
    </r>
    <r>
      <rPr>
        <u/>
        <sz val="8"/>
        <color rgb="FF0000FF"/>
        <rFont val="Tahoma"/>
        <family val="2"/>
      </rPr>
      <t>6533395.700</t>
    </r>
  </si>
  <si>
    <r>
      <t xml:space="preserve">TM </t>
    </r>
    <r>
      <rPr>
        <u/>
        <sz val="8"/>
        <color rgb="FF0000FF"/>
        <rFont val="Tahoma"/>
        <family val="2"/>
      </rPr>
      <t>18838.204</t>
    </r>
  </si>
  <si>
    <r>
      <t xml:space="preserve">T </t>
    </r>
    <r>
      <rPr>
        <u/>
        <sz val="8"/>
        <color rgb="FF0000FF"/>
        <rFont val="Tahoma"/>
        <family val="2"/>
      </rPr>
      <t>12807.409</t>
    </r>
  </si>
  <si>
    <r>
      <t xml:space="preserve">TM </t>
    </r>
    <r>
      <rPr>
        <u/>
        <sz val="8"/>
        <color rgb="FF0000FF"/>
        <rFont val="Tahoma"/>
        <family val="2"/>
      </rPr>
      <t>0.242</t>
    </r>
  </si>
  <si>
    <r>
      <t xml:space="preserve">T </t>
    </r>
    <r>
      <rPr>
        <u/>
        <sz val="8"/>
        <color theme="1"/>
        <rFont val="Tahoma"/>
        <family val="2"/>
      </rPr>
      <t>8410693.300</t>
    </r>
  </si>
  <si>
    <r>
      <t xml:space="preserve">T </t>
    </r>
    <r>
      <rPr>
        <u/>
        <sz val="8"/>
        <color theme="1"/>
        <rFont val="Tahoma"/>
        <family val="2"/>
      </rPr>
      <t>8416434.100</t>
    </r>
  </si>
  <si>
    <r>
      <t xml:space="preserve">T </t>
    </r>
    <r>
      <rPr>
        <u/>
        <sz val="8"/>
        <color theme="1"/>
        <rFont val="Tahoma"/>
        <family val="2"/>
      </rPr>
      <t>8383873.400</t>
    </r>
  </si>
  <si>
    <r>
      <t xml:space="preserve">T </t>
    </r>
    <r>
      <rPr>
        <u/>
        <sz val="8"/>
        <color rgb="FF0000FF"/>
        <rFont val="Tahoma"/>
        <family val="2"/>
      </rPr>
      <t>8403666.900</t>
    </r>
  </si>
  <si>
    <r>
      <t xml:space="preserve">T </t>
    </r>
    <r>
      <rPr>
        <u/>
        <sz val="8"/>
        <color rgb="FF0000FF"/>
        <rFont val="Tahoma"/>
        <family val="2"/>
      </rPr>
      <t>17380.352</t>
    </r>
  </si>
  <si>
    <r>
      <t xml:space="preserve">T </t>
    </r>
    <r>
      <rPr>
        <u/>
        <sz val="8"/>
        <color theme="1"/>
        <rFont val="Tahoma"/>
        <family val="2"/>
      </rPr>
      <t>8716703.600</t>
    </r>
  </si>
  <si>
    <r>
      <t xml:space="preserve">T </t>
    </r>
    <r>
      <rPr>
        <u/>
        <sz val="8"/>
        <color theme="1"/>
        <rFont val="Tahoma"/>
        <family val="2"/>
      </rPr>
      <t>8791492.400</t>
    </r>
  </si>
  <si>
    <r>
      <t xml:space="preserve">T </t>
    </r>
    <r>
      <rPr>
        <u/>
        <sz val="8"/>
        <color theme="1"/>
        <rFont val="Tahoma"/>
        <family val="2"/>
      </rPr>
      <t>8702483.600</t>
    </r>
  </si>
  <si>
    <r>
      <t xml:space="preserve">T </t>
    </r>
    <r>
      <rPr>
        <u/>
        <sz val="8"/>
        <color rgb="FF0000FF"/>
        <rFont val="Tahoma"/>
        <family val="2"/>
      </rPr>
      <t>8736893.200</t>
    </r>
  </si>
  <si>
    <r>
      <t xml:space="preserve">T </t>
    </r>
    <r>
      <rPr>
        <u/>
        <sz val="8"/>
        <color rgb="FF0000FF"/>
        <rFont val="Tahoma"/>
        <family val="2"/>
      </rPr>
      <t>47815.866</t>
    </r>
  </si>
  <si>
    <r>
      <t xml:space="preserve">T </t>
    </r>
    <r>
      <rPr>
        <u/>
        <sz val="8"/>
        <color theme="1"/>
        <rFont val="Tahoma"/>
        <family val="2"/>
      </rPr>
      <t>8590935.800</t>
    </r>
  </si>
  <si>
    <r>
      <t xml:space="preserve">T </t>
    </r>
    <r>
      <rPr>
        <u/>
        <sz val="8"/>
        <color theme="1"/>
        <rFont val="Tahoma"/>
        <family val="2"/>
      </rPr>
      <t>41282850.000</t>
    </r>
  </si>
  <si>
    <r>
      <t xml:space="preserve">T </t>
    </r>
    <r>
      <rPr>
        <u/>
        <sz val="8"/>
        <color theme="1"/>
        <rFont val="Tahoma"/>
        <family val="2"/>
      </rPr>
      <t>9944793.400</t>
    </r>
  </si>
  <si>
    <r>
      <t xml:space="preserve">TM </t>
    </r>
    <r>
      <rPr>
        <u/>
        <sz val="8"/>
        <color theme="1"/>
        <rFont val="Tahoma"/>
        <family val="2"/>
      </rPr>
      <t>370315770.000</t>
    </r>
  </si>
  <si>
    <r>
      <t xml:space="preserve">M </t>
    </r>
    <r>
      <rPr>
        <u/>
        <sz val="8"/>
        <color theme="1"/>
        <rFont val="Tahoma"/>
        <family val="2"/>
      </rPr>
      <t>54007.914</t>
    </r>
  </si>
  <si>
    <r>
      <t xml:space="preserve">T </t>
    </r>
    <r>
      <rPr>
        <u/>
        <sz val="8"/>
        <color theme="1"/>
        <rFont val="Tahoma"/>
        <family val="2"/>
      </rPr>
      <t>2744539.300</t>
    </r>
  </si>
  <si>
    <r>
      <t xml:space="preserve">T </t>
    </r>
    <r>
      <rPr>
        <u/>
        <sz val="8"/>
        <color theme="1"/>
        <rFont val="Tahoma"/>
        <family val="2"/>
      </rPr>
      <t>3154771.800</t>
    </r>
  </si>
  <si>
    <r>
      <t xml:space="preserve">T </t>
    </r>
    <r>
      <rPr>
        <u/>
        <sz val="8"/>
        <color theme="1"/>
        <rFont val="Tahoma"/>
        <family val="2"/>
      </rPr>
      <t>3780696.000</t>
    </r>
  </si>
  <si>
    <r>
      <t xml:space="preserve">T </t>
    </r>
    <r>
      <rPr>
        <u/>
        <sz val="8"/>
        <color theme="1"/>
        <rFont val="Tahoma"/>
        <family val="2"/>
      </rPr>
      <t>8554950.800</t>
    </r>
  </si>
  <si>
    <r>
      <t xml:space="preserve">T </t>
    </r>
    <r>
      <rPr>
        <u/>
        <sz val="8"/>
        <color theme="1"/>
        <rFont val="Tahoma"/>
        <family val="2"/>
      </rPr>
      <t>41358790.000</t>
    </r>
  </si>
  <si>
    <r>
      <t xml:space="preserve">T </t>
    </r>
    <r>
      <rPr>
        <u/>
        <sz val="8"/>
        <color theme="1"/>
        <rFont val="Tahoma"/>
        <family val="2"/>
      </rPr>
      <t>9991974.900</t>
    </r>
  </si>
  <si>
    <r>
      <t xml:space="preserve">TM </t>
    </r>
    <r>
      <rPr>
        <u/>
        <sz val="8"/>
        <color theme="1"/>
        <rFont val="Tahoma"/>
        <family val="2"/>
      </rPr>
      <t>371143000.000</t>
    </r>
  </si>
  <si>
    <r>
      <t xml:space="preserve">M </t>
    </r>
    <r>
      <rPr>
        <u/>
        <sz val="8"/>
        <color theme="1"/>
        <rFont val="Tahoma"/>
        <family val="2"/>
      </rPr>
      <t>54615.495</t>
    </r>
  </si>
  <si>
    <r>
      <t xml:space="preserve">T </t>
    </r>
    <r>
      <rPr>
        <u/>
        <sz val="8"/>
        <color theme="1"/>
        <rFont val="Tahoma"/>
        <family val="2"/>
      </rPr>
      <t>2745699.000</t>
    </r>
  </si>
  <si>
    <r>
      <t xml:space="preserve">T </t>
    </r>
    <r>
      <rPr>
        <u/>
        <sz val="8"/>
        <color theme="1"/>
        <rFont val="Tahoma"/>
        <family val="2"/>
      </rPr>
      <t>3211512.300</t>
    </r>
  </si>
  <si>
    <r>
      <t xml:space="preserve">T </t>
    </r>
    <r>
      <rPr>
        <u/>
        <sz val="8"/>
        <color theme="1"/>
        <rFont val="Tahoma"/>
        <family val="2"/>
      </rPr>
      <t>3773142.000</t>
    </r>
  </si>
  <si>
    <r>
      <t xml:space="preserve">T </t>
    </r>
    <r>
      <rPr>
        <u/>
        <sz val="8"/>
        <color theme="1"/>
        <rFont val="Tahoma"/>
        <family val="2"/>
      </rPr>
      <t>8587053.300</t>
    </r>
  </si>
  <si>
    <r>
      <t xml:space="preserve">T </t>
    </r>
    <r>
      <rPr>
        <u/>
        <sz val="8"/>
        <color theme="1"/>
        <rFont val="Tahoma"/>
        <family val="2"/>
      </rPr>
      <t>41288020.000</t>
    </r>
  </si>
  <si>
    <r>
      <t xml:space="preserve">T </t>
    </r>
    <r>
      <rPr>
        <u/>
        <sz val="8"/>
        <color theme="1"/>
        <rFont val="Tahoma"/>
        <family val="2"/>
      </rPr>
      <t>9992130.200</t>
    </r>
  </si>
  <si>
    <r>
      <t xml:space="preserve">TM </t>
    </r>
    <r>
      <rPr>
        <u/>
        <sz val="8"/>
        <color theme="1"/>
        <rFont val="Tahoma"/>
        <family val="2"/>
      </rPr>
      <t>371227420.000</t>
    </r>
  </si>
  <si>
    <r>
      <t xml:space="preserve">M </t>
    </r>
    <r>
      <rPr>
        <u/>
        <sz val="8"/>
        <color theme="1"/>
        <rFont val="Tahoma"/>
        <family val="2"/>
      </rPr>
      <t>54661.615</t>
    </r>
  </si>
  <si>
    <r>
      <t xml:space="preserve">T </t>
    </r>
    <r>
      <rPr>
        <u/>
        <sz val="8"/>
        <color theme="1"/>
        <rFont val="Tahoma"/>
        <family val="2"/>
      </rPr>
      <t>2749221.000</t>
    </r>
  </si>
  <si>
    <r>
      <t xml:space="preserve">T </t>
    </r>
    <r>
      <rPr>
        <u/>
        <sz val="8"/>
        <color theme="1"/>
        <rFont val="Tahoma"/>
        <family val="2"/>
      </rPr>
      <t>3142191.700</t>
    </r>
  </si>
  <si>
    <r>
      <t xml:space="preserve">T </t>
    </r>
    <r>
      <rPr>
        <u/>
        <sz val="8"/>
        <color theme="1"/>
        <rFont val="Tahoma"/>
        <family val="2"/>
      </rPr>
      <t>3776482.800</t>
    </r>
  </si>
  <si>
    <r>
      <t xml:space="preserve">T </t>
    </r>
    <r>
      <rPr>
        <u/>
        <sz val="8"/>
        <color rgb="FF0000FF"/>
        <rFont val="Tahoma"/>
        <family val="2"/>
      </rPr>
      <t>8577646.700</t>
    </r>
  </si>
  <si>
    <r>
      <t xml:space="preserve">T </t>
    </r>
    <r>
      <rPr>
        <u/>
        <sz val="8"/>
        <color rgb="FF0000FF"/>
        <rFont val="Tahoma"/>
        <family val="2"/>
      </rPr>
      <t>41309887.000</t>
    </r>
  </si>
  <si>
    <r>
      <t xml:space="preserve">T </t>
    </r>
    <r>
      <rPr>
        <u/>
        <sz val="8"/>
        <color rgb="FF0000FF"/>
        <rFont val="Tahoma"/>
        <family val="2"/>
      </rPr>
      <t>9976299.500</t>
    </r>
  </si>
  <si>
    <r>
      <t xml:space="preserve">TM </t>
    </r>
    <r>
      <rPr>
        <u/>
        <sz val="8"/>
        <color rgb="FF0000FF"/>
        <rFont val="Tahoma"/>
        <family val="2"/>
      </rPr>
      <t>370895400.000</t>
    </r>
  </si>
  <si>
    <r>
      <t xml:space="preserve">M </t>
    </r>
    <r>
      <rPr>
        <u/>
        <sz val="8"/>
        <color rgb="FF0000FF"/>
        <rFont val="Tahoma"/>
        <family val="2"/>
      </rPr>
      <t>54428.341</t>
    </r>
  </si>
  <si>
    <r>
      <t xml:space="preserve">T </t>
    </r>
    <r>
      <rPr>
        <u/>
        <sz val="8"/>
        <color rgb="FF0000FF"/>
        <rFont val="Tahoma"/>
        <family val="2"/>
      </rPr>
      <t>2746486.400</t>
    </r>
  </si>
  <si>
    <r>
      <t xml:space="preserve">T </t>
    </r>
    <r>
      <rPr>
        <u/>
        <sz val="8"/>
        <color rgb="FF0000FF"/>
        <rFont val="Tahoma"/>
        <family val="2"/>
      </rPr>
      <t>3169491.900</t>
    </r>
  </si>
  <si>
    <r>
      <t xml:space="preserve">T </t>
    </r>
    <r>
      <rPr>
        <u/>
        <sz val="8"/>
        <color rgb="FF0000FF"/>
        <rFont val="Tahoma"/>
        <family val="2"/>
      </rPr>
      <t>3776773.600</t>
    </r>
  </si>
  <si>
    <r>
      <t xml:space="preserve">T </t>
    </r>
    <r>
      <rPr>
        <u/>
        <sz val="8"/>
        <color rgb="FF0000FF"/>
        <rFont val="Tahoma"/>
        <family val="2"/>
      </rPr>
      <t>19750.782</t>
    </r>
  </si>
  <si>
    <r>
      <t xml:space="preserve">T </t>
    </r>
    <r>
      <rPr>
        <u/>
        <sz val="8"/>
        <color rgb="FF0000FF"/>
        <rFont val="Tahoma"/>
        <family val="2"/>
      </rPr>
      <t>42430.526</t>
    </r>
  </si>
  <si>
    <r>
      <t xml:space="preserve">T </t>
    </r>
    <r>
      <rPr>
        <u/>
        <sz val="8"/>
        <color rgb="FF0000FF"/>
        <rFont val="Tahoma"/>
        <family val="2"/>
      </rPr>
      <t>27285.203</t>
    </r>
  </si>
  <si>
    <r>
      <t xml:space="preserve">TM </t>
    </r>
    <r>
      <rPr>
        <u/>
        <sz val="8"/>
        <color rgb="FF0000FF"/>
        <rFont val="Tahoma"/>
        <family val="2"/>
      </rPr>
      <t>503745.370</t>
    </r>
  </si>
  <si>
    <r>
      <t xml:space="preserve">M </t>
    </r>
    <r>
      <rPr>
        <u/>
        <sz val="8"/>
        <color rgb="FF0000FF"/>
        <rFont val="Tahoma"/>
        <family val="2"/>
      </rPr>
      <t>364.830</t>
    </r>
  </si>
  <si>
    <r>
      <t xml:space="preserve">T </t>
    </r>
    <r>
      <rPr>
        <u/>
        <sz val="8"/>
        <color rgb="FF0000FF"/>
        <rFont val="Tahoma"/>
        <family val="2"/>
      </rPr>
      <t>2438.147</t>
    </r>
  </si>
  <si>
    <r>
      <t xml:space="preserve">T </t>
    </r>
    <r>
      <rPr>
        <u/>
        <sz val="8"/>
        <color rgb="FF0000FF"/>
        <rFont val="Tahoma"/>
        <family val="2"/>
      </rPr>
      <t>36930.303</t>
    </r>
  </si>
  <si>
    <r>
      <t xml:space="preserve">T </t>
    </r>
    <r>
      <rPr>
        <u/>
        <sz val="8"/>
        <color rgb="FF0000FF"/>
        <rFont val="Tahoma"/>
        <family val="2"/>
      </rPr>
      <t>3785.411</t>
    </r>
  </si>
  <si>
    <r>
      <t xml:space="preserve">M </t>
    </r>
    <r>
      <rPr>
        <u/>
        <sz val="8"/>
        <color rgb="FF0000FF"/>
        <rFont val="Tahoma"/>
        <family val="2"/>
      </rPr>
      <t>0.670</t>
    </r>
  </si>
  <si>
    <r>
      <t xml:space="preserve">T </t>
    </r>
    <r>
      <rPr>
        <u/>
        <sz val="8"/>
        <color rgb="FF0000FF"/>
        <rFont val="Tahoma"/>
        <family val="2"/>
      </rPr>
      <t>1.165</t>
    </r>
  </si>
  <si>
    <r>
      <t xml:space="preserve">T </t>
    </r>
    <r>
      <rPr>
        <u/>
        <sz val="8"/>
        <color rgb="FF0000FF"/>
        <rFont val="Tahoma"/>
        <family val="2"/>
      </rPr>
      <t>0.100</t>
    </r>
  </si>
  <si>
    <r>
      <t xml:space="preserve">TM </t>
    </r>
    <r>
      <rPr>
        <u/>
        <sz val="8"/>
        <color theme="1"/>
        <rFont val="Tahoma"/>
        <family val="2"/>
      </rPr>
      <t>7947444.900</t>
    </r>
  </si>
  <si>
    <r>
      <t xml:space="preserve">T </t>
    </r>
    <r>
      <rPr>
        <u/>
        <sz val="8"/>
        <color theme="1"/>
        <rFont val="Tahoma"/>
        <family val="2"/>
      </rPr>
      <t>6521408.100</t>
    </r>
  </si>
  <si>
    <r>
      <t xml:space="preserve">TM </t>
    </r>
    <r>
      <rPr>
        <u/>
        <sz val="8"/>
        <color theme="1"/>
        <rFont val="Tahoma"/>
        <family val="2"/>
      </rPr>
      <t>7999289.400</t>
    </r>
  </si>
  <si>
    <r>
      <t xml:space="preserve">T </t>
    </r>
    <r>
      <rPr>
        <u/>
        <sz val="8"/>
        <color theme="1"/>
        <rFont val="Tahoma"/>
        <family val="2"/>
      </rPr>
      <t>6536057.600</t>
    </r>
  </si>
  <si>
    <r>
      <t xml:space="preserve">TM </t>
    </r>
    <r>
      <rPr>
        <u/>
        <sz val="8"/>
        <color theme="1"/>
        <rFont val="Tahoma"/>
        <family val="2"/>
      </rPr>
      <t>7900397.400</t>
    </r>
  </si>
  <si>
    <r>
      <t xml:space="preserve">T </t>
    </r>
    <r>
      <rPr>
        <u/>
        <sz val="8"/>
        <color theme="1"/>
        <rFont val="Tahoma"/>
        <family val="2"/>
      </rPr>
      <t>6505087.200</t>
    </r>
  </si>
  <si>
    <r>
      <t xml:space="preserve">TM </t>
    </r>
    <r>
      <rPr>
        <u/>
        <sz val="8"/>
        <color rgb="FF0000FF"/>
        <rFont val="Tahoma"/>
        <family val="2"/>
      </rPr>
      <t>7949043.900</t>
    </r>
  </si>
  <si>
    <r>
      <t xml:space="preserve">T </t>
    </r>
    <r>
      <rPr>
        <u/>
        <sz val="8"/>
        <color rgb="FF0000FF"/>
        <rFont val="Tahoma"/>
        <family val="2"/>
      </rPr>
      <t>6520851.000</t>
    </r>
  </si>
  <si>
    <r>
      <t xml:space="preserve">TM </t>
    </r>
    <r>
      <rPr>
        <u/>
        <sz val="8"/>
        <color rgb="FF0000FF"/>
        <rFont val="Tahoma"/>
        <family val="2"/>
      </rPr>
      <t>49465.348</t>
    </r>
  </si>
  <si>
    <r>
      <t xml:space="preserve">T </t>
    </r>
    <r>
      <rPr>
        <u/>
        <sz val="8"/>
        <color rgb="FF0000FF"/>
        <rFont val="Tahoma"/>
        <family val="2"/>
      </rPr>
      <t>15492.672</t>
    </r>
  </si>
  <si>
    <r>
      <t xml:space="preserve">T </t>
    </r>
    <r>
      <rPr>
        <u/>
        <sz val="8"/>
        <color theme="1"/>
        <rFont val="Tahoma"/>
        <family val="2"/>
      </rPr>
      <t>8364324.100</t>
    </r>
  </si>
  <si>
    <r>
      <t xml:space="preserve">T </t>
    </r>
    <r>
      <rPr>
        <u/>
        <sz val="8"/>
        <color theme="1"/>
        <rFont val="Tahoma"/>
        <family val="2"/>
      </rPr>
      <t>8395024.900</t>
    </r>
  </si>
  <si>
    <r>
      <t xml:space="preserve">T </t>
    </r>
    <r>
      <rPr>
        <u/>
        <sz val="8"/>
        <color theme="1"/>
        <rFont val="Tahoma"/>
        <family val="2"/>
      </rPr>
      <t>8336594.400</t>
    </r>
  </si>
  <si>
    <r>
      <t xml:space="preserve">T </t>
    </r>
    <r>
      <rPr>
        <u/>
        <sz val="8"/>
        <color rgb="FF0000FF"/>
        <rFont val="Tahoma"/>
        <family val="2"/>
      </rPr>
      <t>8365314.500</t>
    </r>
  </si>
  <si>
    <r>
      <t xml:space="preserve">T </t>
    </r>
    <r>
      <rPr>
        <u/>
        <sz val="8"/>
        <color rgb="FF0000FF"/>
        <rFont val="Tahoma"/>
        <family val="2"/>
      </rPr>
      <t>29227.817</t>
    </r>
  </si>
  <si>
    <r>
      <t xml:space="preserve">T </t>
    </r>
    <r>
      <rPr>
        <u/>
        <sz val="8"/>
        <color theme="1"/>
        <rFont val="Tahoma"/>
        <family val="2"/>
      </rPr>
      <t>8746268.700</t>
    </r>
  </si>
  <si>
    <r>
      <t xml:space="preserve">T </t>
    </r>
    <r>
      <rPr>
        <u/>
        <sz val="8"/>
        <color theme="1"/>
        <rFont val="Tahoma"/>
        <family val="2"/>
      </rPr>
      <t>8805638.600</t>
    </r>
  </si>
  <si>
    <r>
      <t xml:space="preserve">T </t>
    </r>
    <r>
      <rPr>
        <u/>
        <sz val="8"/>
        <color theme="1"/>
        <rFont val="Tahoma"/>
        <family val="2"/>
      </rPr>
      <t>8778203.800</t>
    </r>
  </si>
  <si>
    <r>
      <t xml:space="preserve">T </t>
    </r>
    <r>
      <rPr>
        <u/>
        <sz val="8"/>
        <color rgb="FF0000FF"/>
        <rFont val="Tahoma"/>
        <family val="2"/>
      </rPr>
      <t>8776703.700</t>
    </r>
  </si>
  <si>
    <r>
      <t xml:space="preserve">T </t>
    </r>
    <r>
      <rPr>
        <u/>
        <sz val="8"/>
        <color rgb="FF0000FF"/>
        <rFont val="Tahoma"/>
        <family val="2"/>
      </rPr>
      <t>29713.387</t>
    </r>
  </si>
  <si>
    <r>
      <t xml:space="preserve">T </t>
    </r>
    <r>
      <rPr>
        <u/>
        <sz val="8"/>
        <color theme="1"/>
        <rFont val="Tahoma"/>
        <family val="2"/>
      </rPr>
      <t>5237462.000</t>
    </r>
  </si>
  <si>
    <r>
      <t xml:space="preserve">T </t>
    </r>
    <r>
      <rPr>
        <u/>
        <sz val="8"/>
        <color theme="1"/>
        <rFont val="Tahoma"/>
        <family val="2"/>
      </rPr>
      <t>41492606.000</t>
    </r>
  </si>
  <si>
    <r>
      <t xml:space="preserve">T </t>
    </r>
    <r>
      <rPr>
        <u/>
        <sz val="8"/>
        <color theme="1"/>
        <rFont val="Tahoma"/>
        <family val="2"/>
      </rPr>
      <t>6329240.100</t>
    </r>
  </si>
  <si>
    <r>
      <t xml:space="preserve">T </t>
    </r>
    <r>
      <rPr>
        <u/>
        <sz val="8"/>
        <color theme="1"/>
        <rFont val="Tahoma"/>
        <family val="2"/>
      </rPr>
      <t>1801221.600</t>
    </r>
  </si>
  <si>
    <r>
      <t xml:space="preserve">TM </t>
    </r>
    <r>
      <rPr>
        <u/>
        <sz val="8"/>
        <color theme="1"/>
        <rFont val="Tahoma"/>
        <family val="2"/>
      </rPr>
      <t>448330250.000</t>
    </r>
  </si>
  <si>
    <r>
      <t xml:space="preserve">M </t>
    </r>
    <r>
      <rPr>
        <u/>
        <sz val="8"/>
        <color theme="1"/>
        <rFont val="Tahoma"/>
        <family val="2"/>
      </rPr>
      <t>38762.026</t>
    </r>
  </si>
  <si>
    <r>
      <t xml:space="preserve">T </t>
    </r>
    <r>
      <rPr>
        <u/>
        <sz val="8"/>
        <color theme="1"/>
        <rFont val="Tahoma"/>
        <family val="2"/>
      </rPr>
      <t>2754799.900</t>
    </r>
  </si>
  <si>
    <r>
      <t xml:space="preserve">T </t>
    </r>
    <r>
      <rPr>
        <u/>
        <sz val="8"/>
        <color theme="1"/>
        <rFont val="Tahoma"/>
        <family val="2"/>
      </rPr>
      <t>2226334.100</t>
    </r>
  </si>
  <si>
    <r>
      <t xml:space="preserve">T </t>
    </r>
    <r>
      <rPr>
        <u/>
        <sz val="8"/>
        <color theme="1"/>
        <rFont val="Tahoma"/>
        <family val="2"/>
      </rPr>
      <t>2526243.900</t>
    </r>
  </si>
  <si>
    <r>
      <t xml:space="preserve">T </t>
    </r>
    <r>
      <rPr>
        <u/>
        <sz val="8"/>
        <color theme="1"/>
        <rFont val="Tahoma"/>
        <family val="2"/>
      </rPr>
      <t>5301273.400</t>
    </r>
  </si>
  <si>
    <r>
      <t xml:space="preserve">T </t>
    </r>
    <r>
      <rPr>
        <u/>
        <sz val="8"/>
        <color theme="1"/>
        <rFont val="Tahoma"/>
        <family val="2"/>
      </rPr>
      <t>42066833.000</t>
    </r>
  </si>
  <si>
    <r>
      <t xml:space="preserve">T </t>
    </r>
    <r>
      <rPr>
        <u/>
        <sz val="8"/>
        <color theme="1"/>
        <rFont val="Tahoma"/>
        <family val="2"/>
      </rPr>
      <t>6493040.400</t>
    </r>
  </si>
  <si>
    <r>
      <t xml:space="preserve">T </t>
    </r>
    <r>
      <rPr>
        <u/>
        <sz val="8"/>
        <color theme="1"/>
        <rFont val="Tahoma"/>
        <family val="2"/>
      </rPr>
      <t>1824587.100</t>
    </r>
  </si>
  <si>
    <r>
      <t xml:space="preserve">TM </t>
    </r>
    <r>
      <rPr>
        <u/>
        <sz val="8"/>
        <color theme="1"/>
        <rFont val="Tahoma"/>
        <family val="2"/>
      </rPr>
      <t>453543320.000</t>
    </r>
  </si>
  <si>
    <r>
      <t xml:space="preserve">M </t>
    </r>
    <r>
      <rPr>
        <u/>
        <sz val="8"/>
        <color theme="1"/>
        <rFont val="Tahoma"/>
        <family val="2"/>
      </rPr>
      <t>38864.216</t>
    </r>
  </si>
  <si>
    <r>
      <t xml:space="preserve">T </t>
    </r>
    <r>
      <rPr>
        <u/>
        <sz val="8"/>
        <color theme="1"/>
        <rFont val="Tahoma"/>
        <family val="2"/>
      </rPr>
      <t>2797692.000</t>
    </r>
  </si>
  <si>
    <r>
      <t xml:space="preserve">T </t>
    </r>
    <r>
      <rPr>
        <u/>
        <sz val="8"/>
        <color theme="1"/>
        <rFont val="Tahoma"/>
        <family val="2"/>
      </rPr>
      <t>2261205.400</t>
    </r>
  </si>
  <si>
    <r>
      <t xml:space="preserve">T </t>
    </r>
    <r>
      <rPr>
        <u/>
        <sz val="8"/>
        <color theme="1"/>
        <rFont val="Tahoma"/>
        <family val="2"/>
      </rPr>
      <t>2533649.200</t>
    </r>
  </si>
  <si>
    <r>
      <t xml:space="preserve">T </t>
    </r>
    <r>
      <rPr>
        <u/>
        <sz val="8"/>
        <color theme="1"/>
        <rFont val="Tahoma"/>
        <family val="2"/>
      </rPr>
      <t>5341257.900</t>
    </r>
  </si>
  <si>
    <r>
      <t xml:space="preserve">T </t>
    </r>
    <r>
      <rPr>
        <u/>
        <sz val="8"/>
        <color theme="1"/>
        <rFont val="Tahoma"/>
        <family val="2"/>
      </rPr>
      <t>42256948.000</t>
    </r>
  </si>
  <si>
    <r>
      <t xml:space="preserve">T </t>
    </r>
    <r>
      <rPr>
        <u/>
        <sz val="8"/>
        <color theme="1"/>
        <rFont val="Tahoma"/>
        <family val="2"/>
      </rPr>
      <t>6439706.600</t>
    </r>
  </si>
  <si>
    <r>
      <t xml:space="preserve">T </t>
    </r>
    <r>
      <rPr>
        <u/>
        <sz val="8"/>
        <color theme="1"/>
        <rFont val="Tahoma"/>
        <family val="2"/>
      </rPr>
      <t>1837021.700</t>
    </r>
  </si>
  <si>
    <r>
      <t xml:space="preserve">TM </t>
    </r>
    <r>
      <rPr>
        <u/>
        <sz val="8"/>
        <color theme="1"/>
        <rFont val="Tahoma"/>
        <family val="2"/>
      </rPr>
      <t>458891800.000</t>
    </r>
  </si>
  <si>
    <r>
      <t xml:space="preserve">M </t>
    </r>
    <r>
      <rPr>
        <u/>
        <sz val="8"/>
        <color theme="1"/>
        <rFont val="Tahoma"/>
        <family val="2"/>
      </rPr>
      <t>39195.837</t>
    </r>
  </si>
  <si>
    <r>
      <t xml:space="preserve">T </t>
    </r>
    <r>
      <rPr>
        <u/>
        <sz val="8"/>
        <color theme="1"/>
        <rFont val="Tahoma"/>
        <family val="2"/>
      </rPr>
      <t>2802959.700</t>
    </r>
  </si>
  <si>
    <r>
      <t xml:space="preserve">T </t>
    </r>
    <r>
      <rPr>
        <u/>
        <sz val="8"/>
        <color theme="1"/>
        <rFont val="Tahoma"/>
        <family val="2"/>
      </rPr>
      <t>2260322.600</t>
    </r>
  </si>
  <si>
    <r>
      <t xml:space="preserve">T </t>
    </r>
    <r>
      <rPr>
        <u/>
        <sz val="8"/>
        <color theme="1"/>
        <rFont val="Tahoma"/>
        <family val="2"/>
      </rPr>
      <t>2548209.500</t>
    </r>
  </si>
  <si>
    <r>
      <t xml:space="preserve">T </t>
    </r>
    <r>
      <rPr>
        <u/>
        <sz val="8"/>
        <color rgb="FF0000FF"/>
        <rFont val="Tahoma"/>
        <family val="2"/>
      </rPr>
      <t>5293331.100</t>
    </r>
  </si>
  <si>
    <r>
      <t xml:space="preserve">T </t>
    </r>
    <r>
      <rPr>
        <u/>
        <sz val="8"/>
        <color rgb="FF0000FF"/>
        <rFont val="Tahoma"/>
        <family val="2"/>
      </rPr>
      <t>41938796.000</t>
    </r>
  </si>
  <si>
    <r>
      <t xml:space="preserve">T </t>
    </r>
    <r>
      <rPr>
        <u/>
        <sz val="8"/>
        <color rgb="FF0000FF"/>
        <rFont val="Tahoma"/>
        <family val="2"/>
      </rPr>
      <t>6420662.400</t>
    </r>
  </si>
  <si>
    <r>
      <t xml:space="preserve">T </t>
    </r>
    <r>
      <rPr>
        <u/>
        <sz val="8"/>
        <color rgb="FF0000FF"/>
        <rFont val="Tahoma"/>
        <family val="2"/>
      </rPr>
      <t>1820943.500</t>
    </r>
  </si>
  <si>
    <r>
      <t xml:space="preserve">TM </t>
    </r>
    <r>
      <rPr>
        <u/>
        <sz val="8"/>
        <color rgb="FF0000FF"/>
        <rFont val="Tahoma"/>
        <family val="2"/>
      </rPr>
      <t>453588460.000</t>
    </r>
  </si>
  <si>
    <r>
      <t xml:space="preserve">M </t>
    </r>
    <r>
      <rPr>
        <u/>
        <sz val="8"/>
        <color rgb="FF0000FF"/>
        <rFont val="Tahoma"/>
        <family val="2"/>
      </rPr>
      <t>38940.693</t>
    </r>
  </si>
  <si>
    <r>
      <t xml:space="preserve">T </t>
    </r>
    <r>
      <rPr>
        <u/>
        <sz val="8"/>
        <color rgb="FF0000FF"/>
        <rFont val="Tahoma"/>
        <family val="2"/>
      </rPr>
      <t>2785150.600</t>
    </r>
  </si>
  <si>
    <r>
      <t xml:space="preserve">T </t>
    </r>
    <r>
      <rPr>
        <u/>
        <sz val="8"/>
        <color rgb="FF0000FF"/>
        <rFont val="Tahoma"/>
        <family val="2"/>
      </rPr>
      <t>2249287.400</t>
    </r>
  </si>
  <si>
    <r>
      <t xml:space="preserve">T </t>
    </r>
    <r>
      <rPr>
        <u/>
        <sz val="8"/>
        <color rgb="FF0000FF"/>
        <rFont val="Tahoma"/>
        <family val="2"/>
      </rPr>
      <t>2536034.200</t>
    </r>
  </si>
  <si>
    <r>
      <t xml:space="preserve">T </t>
    </r>
    <r>
      <rPr>
        <u/>
        <sz val="8"/>
        <color rgb="FF0000FF"/>
        <rFont val="Tahoma"/>
        <family val="2"/>
      </rPr>
      <t>52351.738</t>
    </r>
  </si>
  <si>
    <r>
      <t xml:space="preserve">T </t>
    </r>
    <r>
      <rPr>
        <u/>
        <sz val="8"/>
        <color rgb="FF0000FF"/>
        <rFont val="Tahoma"/>
        <family val="2"/>
      </rPr>
      <t>397931.880</t>
    </r>
  </si>
  <si>
    <r>
      <t xml:space="preserve">T </t>
    </r>
    <r>
      <rPr>
        <u/>
        <sz val="8"/>
        <color rgb="FF0000FF"/>
        <rFont val="Tahoma"/>
        <family val="2"/>
      </rPr>
      <t>83544.290</t>
    </r>
  </si>
  <si>
    <r>
      <t xml:space="preserve">T </t>
    </r>
    <r>
      <rPr>
        <u/>
        <sz val="8"/>
        <color rgb="FF0000FF"/>
        <rFont val="Tahoma"/>
        <family val="2"/>
      </rPr>
      <t>18176.053</t>
    </r>
  </si>
  <si>
    <r>
      <t xml:space="preserve">TM </t>
    </r>
    <r>
      <rPr>
        <u/>
        <sz val="8"/>
        <color rgb="FF0000FF"/>
        <rFont val="Tahoma"/>
        <family val="2"/>
      </rPr>
      <t>5280918.500</t>
    </r>
  </si>
  <si>
    <r>
      <t xml:space="preserve">M </t>
    </r>
    <r>
      <rPr>
        <u/>
        <sz val="8"/>
        <color rgb="FF0000FF"/>
        <rFont val="Tahoma"/>
        <family val="2"/>
      </rPr>
      <t>226.792</t>
    </r>
  </si>
  <si>
    <r>
      <t xml:space="preserve">T </t>
    </r>
    <r>
      <rPr>
        <u/>
        <sz val="8"/>
        <color rgb="FF0000FF"/>
        <rFont val="Tahoma"/>
        <family val="2"/>
      </rPr>
      <t>26416.045</t>
    </r>
  </si>
  <si>
    <r>
      <t xml:space="preserve">T </t>
    </r>
    <r>
      <rPr>
        <u/>
        <sz val="8"/>
        <color rgb="FF0000FF"/>
        <rFont val="Tahoma"/>
        <family val="2"/>
      </rPr>
      <t>19882.986</t>
    </r>
  </si>
  <si>
    <r>
      <t xml:space="preserve">T </t>
    </r>
    <r>
      <rPr>
        <u/>
        <sz val="8"/>
        <color rgb="FF0000FF"/>
        <rFont val="Tahoma"/>
        <family val="2"/>
      </rPr>
      <t>11175.323</t>
    </r>
  </si>
  <si>
    <r>
      <t xml:space="preserve">T </t>
    </r>
    <r>
      <rPr>
        <u/>
        <sz val="8"/>
        <color rgb="FF0000FF"/>
        <rFont val="Tahoma"/>
        <family val="2"/>
      </rPr>
      <t>0.989</t>
    </r>
  </si>
  <si>
    <r>
      <t xml:space="preserve">T </t>
    </r>
    <r>
      <rPr>
        <u/>
        <sz val="8"/>
        <color rgb="FF0000FF"/>
        <rFont val="Tahoma"/>
        <family val="2"/>
      </rPr>
      <t>0.949</t>
    </r>
  </si>
  <si>
    <r>
      <t xml:space="preserve">T </t>
    </r>
    <r>
      <rPr>
        <u/>
        <sz val="8"/>
        <color rgb="FF0000FF"/>
        <rFont val="Tahoma"/>
        <family val="2"/>
      </rPr>
      <t>1.301</t>
    </r>
  </si>
  <si>
    <r>
      <t xml:space="preserve">T </t>
    </r>
    <r>
      <rPr>
        <u/>
        <sz val="8"/>
        <color rgb="FF0000FF"/>
        <rFont val="Tahoma"/>
        <family val="2"/>
      </rPr>
      <t>0.998</t>
    </r>
  </si>
  <si>
    <r>
      <t xml:space="preserve">TM </t>
    </r>
    <r>
      <rPr>
        <u/>
        <sz val="8"/>
        <color rgb="FF0000FF"/>
        <rFont val="Tahoma"/>
        <family val="2"/>
      </rPr>
      <t>1.164</t>
    </r>
  </si>
  <si>
    <r>
      <t xml:space="preserve">M </t>
    </r>
    <r>
      <rPr>
        <u/>
        <sz val="8"/>
        <color rgb="FF0000FF"/>
        <rFont val="Tahoma"/>
        <family val="2"/>
      </rPr>
      <t>0.582</t>
    </r>
  </si>
  <si>
    <r>
      <t xml:space="preserve">TM </t>
    </r>
    <r>
      <rPr>
        <u/>
        <sz val="8"/>
        <color theme="1"/>
        <rFont val="Tahoma"/>
        <family val="2"/>
      </rPr>
      <t>6742190.900</t>
    </r>
  </si>
  <si>
    <r>
      <t xml:space="preserve">T </t>
    </r>
    <r>
      <rPr>
        <u/>
        <sz val="8"/>
        <color theme="1"/>
        <rFont val="Tahoma"/>
        <family val="2"/>
      </rPr>
      <t>6603798.000</t>
    </r>
  </si>
  <si>
    <r>
      <t xml:space="preserve">TM </t>
    </r>
    <r>
      <rPr>
        <u/>
        <sz val="8"/>
        <color theme="1"/>
        <rFont val="Tahoma"/>
        <family val="2"/>
      </rPr>
      <t>6841390.400</t>
    </r>
  </si>
  <si>
    <r>
      <t xml:space="preserve">T </t>
    </r>
    <r>
      <rPr>
        <u/>
        <sz val="8"/>
        <color theme="1"/>
        <rFont val="Tahoma"/>
        <family val="2"/>
      </rPr>
      <t>6601476.600</t>
    </r>
  </si>
  <si>
    <r>
      <t xml:space="preserve">TM </t>
    </r>
    <r>
      <rPr>
        <u/>
        <sz val="8"/>
        <color theme="1"/>
        <rFont val="Tahoma"/>
        <family val="2"/>
      </rPr>
      <t>6822729.600</t>
    </r>
  </si>
  <si>
    <r>
      <t xml:space="preserve">T </t>
    </r>
    <r>
      <rPr>
        <u/>
        <sz val="8"/>
        <color theme="1"/>
        <rFont val="Tahoma"/>
        <family val="2"/>
      </rPr>
      <t>6618811.700</t>
    </r>
  </si>
  <si>
    <r>
      <t xml:space="preserve">TM </t>
    </r>
    <r>
      <rPr>
        <u/>
        <sz val="8"/>
        <color rgb="FF0000FF"/>
        <rFont val="Tahoma"/>
        <family val="2"/>
      </rPr>
      <t>6802103.600</t>
    </r>
  </si>
  <si>
    <r>
      <t xml:space="preserve">T </t>
    </r>
    <r>
      <rPr>
        <u/>
        <sz val="8"/>
        <color rgb="FF0000FF"/>
        <rFont val="Tahoma"/>
        <family val="2"/>
      </rPr>
      <t>6608028.800</t>
    </r>
  </si>
  <si>
    <r>
      <t xml:space="preserve">TM </t>
    </r>
    <r>
      <rPr>
        <u/>
        <sz val="8"/>
        <color rgb="FF0000FF"/>
        <rFont val="Tahoma"/>
        <family val="2"/>
      </rPr>
      <t>52718.207</t>
    </r>
  </si>
  <si>
    <r>
      <t xml:space="preserve">T </t>
    </r>
    <r>
      <rPr>
        <u/>
        <sz val="8"/>
        <color rgb="FF0000FF"/>
        <rFont val="Tahoma"/>
        <family val="2"/>
      </rPr>
      <t>9410.159</t>
    </r>
  </si>
  <si>
    <r>
      <t xml:space="preserve">TM </t>
    </r>
    <r>
      <rPr>
        <u/>
        <sz val="8"/>
        <color rgb="FF0000FF"/>
        <rFont val="Tahoma"/>
        <family val="2"/>
      </rPr>
      <t>0.775</t>
    </r>
  </si>
  <si>
    <r>
      <t xml:space="preserve">T </t>
    </r>
    <r>
      <rPr>
        <u/>
        <sz val="8"/>
        <color theme="1"/>
        <rFont val="Tahoma"/>
        <family val="2"/>
      </rPr>
      <t>8468189.800</t>
    </r>
  </si>
  <si>
    <r>
      <t xml:space="preserve">T </t>
    </r>
    <r>
      <rPr>
        <u/>
        <sz val="8"/>
        <color theme="1"/>
        <rFont val="Tahoma"/>
        <family val="2"/>
      </rPr>
      <t>8487819.600</t>
    </r>
  </si>
  <si>
    <r>
      <t xml:space="preserve">T </t>
    </r>
    <r>
      <rPr>
        <u/>
        <sz val="8"/>
        <color theme="1"/>
        <rFont val="Tahoma"/>
        <family val="2"/>
      </rPr>
      <t>8525694.300</t>
    </r>
  </si>
  <si>
    <r>
      <t xml:space="preserve">T </t>
    </r>
    <r>
      <rPr>
        <u/>
        <sz val="8"/>
        <color rgb="FF0000FF"/>
        <rFont val="Tahoma"/>
        <family val="2"/>
      </rPr>
      <t>8493901.200</t>
    </r>
  </si>
  <si>
    <r>
      <t xml:space="preserve">T </t>
    </r>
    <r>
      <rPr>
        <u/>
        <sz val="8"/>
        <color rgb="FF0000FF"/>
        <rFont val="Tahoma"/>
        <family val="2"/>
      </rPr>
      <t>29230.676</t>
    </r>
  </si>
  <si>
    <r>
      <t xml:space="preserve">T </t>
    </r>
    <r>
      <rPr>
        <u/>
        <sz val="8"/>
        <color theme="1"/>
        <rFont val="Tahoma"/>
        <family val="2"/>
      </rPr>
      <t>8813431.000</t>
    </r>
  </si>
  <si>
    <r>
      <t xml:space="preserve">T </t>
    </r>
    <r>
      <rPr>
        <u/>
        <sz val="8"/>
        <color theme="1"/>
        <rFont val="Tahoma"/>
        <family val="2"/>
      </rPr>
      <t>8843051.500</t>
    </r>
  </si>
  <si>
    <r>
      <t xml:space="preserve">T </t>
    </r>
    <r>
      <rPr>
        <u/>
        <sz val="8"/>
        <color theme="1"/>
        <rFont val="Tahoma"/>
        <family val="2"/>
      </rPr>
      <t>8893900.500</t>
    </r>
  </si>
  <si>
    <r>
      <t xml:space="preserve">T </t>
    </r>
    <r>
      <rPr>
        <u/>
        <sz val="8"/>
        <color rgb="FF0000FF"/>
        <rFont val="Tahoma"/>
        <family val="2"/>
      </rPr>
      <t>8850127.600</t>
    </r>
  </si>
  <si>
    <r>
      <t xml:space="preserve">T </t>
    </r>
    <r>
      <rPr>
        <u/>
        <sz val="8"/>
        <color rgb="FF0000FF"/>
        <rFont val="Tahoma"/>
        <family val="2"/>
      </rPr>
      <t>40698.729</t>
    </r>
  </si>
  <si>
    <r>
      <t xml:space="preserve">T </t>
    </r>
    <r>
      <rPr>
        <u/>
        <sz val="8"/>
        <color theme="1"/>
        <rFont val="Tahoma"/>
        <family val="2"/>
      </rPr>
      <t>4588679.500</t>
    </r>
  </si>
  <si>
    <r>
      <t xml:space="preserve">T </t>
    </r>
    <r>
      <rPr>
        <u/>
        <sz val="8"/>
        <color theme="1"/>
        <rFont val="Tahoma"/>
        <family val="2"/>
      </rPr>
      <t>50608667.000</t>
    </r>
  </si>
  <si>
    <r>
      <t xml:space="preserve">T </t>
    </r>
    <r>
      <rPr>
        <u/>
        <sz val="8"/>
        <color theme="1"/>
        <rFont val="Tahoma"/>
        <family val="2"/>
      </rPr>
      <t>4855150.700</t>
    </r>
  </si>
  <si>
    <r>
      <t xml:space="preserve">T </t>
    </r>
    <r>
      <rPr>
        <u/>
        <sz val="8"/>
        <color theme="1"/>
        <rFont val="Tahoma"/>
        <family val="2"/>
      </rPr>
      <t>2465500.000</t>
    </r>
  </si>
  <si>
    <r>
      <t xml:space="preserve">TM </t>
    </r>
    <r>
      <rPr>
        <u/>
        <sz val="8"/>
        <color theme="1"/>
        <rFont val="Tahoma"/>
        <family val="2"/>
      </rPr>
      <t>503047830.000</t>
    </r>
  </si>
  <si>
    <r>
      <t xml:space="preserve">M </t>
    </r>
    <r>
      <rPr>
        <u/>
        <sz val="8"/>
        <color theme="1"/>
        <rFont val="Tahoma"/>
        <family val="2"/>
      </rPr>
      <t>44374.207</t>
    </r>
  </si>
  <si>
    <r>
      <t xml:space="preserve">T </t>
    </r>
    <r>
      <rPr>
        <u/>
        <sz val="8"/>
        <color theme="1"/>
        <rFont val="Tahoma"/>
        <family val="2"/>
      </rPr>
      <t>2775296.800</t>
    </r>
  </si>
  <si>
    <r>
      <t xml:space="preserve">T </t>
    </r>
    <r>
      <rPr>
        <u/>
        <sz val="8"/>
        <color theme="1"/>
        <rFont val="Tahoma"/>
        <family val="2"/>
      </rPr>
      <t>2465012.800</t>
    </r>
  </si>
  <si>
    <r>
      <t xml:space="preserve">T </t>
    </r>
    <r>
      <rPr>
        <u/>
        <sz val="8"/>
        <color theme="1"/>
        <rFont val="Tahoma"/>
        <family val="2"/>
      </rPr>
      <t>3358507.900</t>
    </r>
  </si>
  <si>
    <r>
      <t xml:space="preserve">T </t>
    </r>
    <r>
      <rPr>
        <u/>
        <sz val="8"/>
        <color theme="1"/>
        <rFont val="Tahoma"/>
        <family val="2"/>
      </rPr>
      <t>4623005.100</t>
    </r>
  </si>
  <si>
    <r>
      <t xml:space="preserve">T </t>
    </r>
    <r>
      <rPr>
        <u/>
        <sz val="8"/>
        <color theme="1"/>
        <rFont val="Tahoma"/>
        <family val="2"/>
      </rPr>
      <t>50695915.000</t>
    </r>
  </si>
  <si>
    <r>
      <t xml:space="preserve">T </t>
    </r>
    <r>
      <rPr>
        <u/>
        <sz val="8"/>
        <color theme="1"/>
        <rFont val="Tahoma"/>
        <family val="2"/>
      </rPr>
      <t>4826892.000</t>
    </r>
  </si>
  <si>
    <r>
      <t xml:space="preserve">T </t>
    </r>
    <r>
      <rPr>
        <u/>
        <sz val="8"/>
        <color theme="1"/>
        <rFont val="Tahoma"/>
        <family val="2"/>
      </rPr>
      <t>2472228.500</t>
    </r>
  </si>
  <si>
    <r>
      <t xml:space="preserve">TM </t>
    </r>
    <r>
      <rPr>
        <u/>
        <sz val="8"/>
        <color theme="1"/>
        <rFont val="Tahoma"/>
        <family val="2"/>
      </rPr>
      <t>505358080.000</t>
    </r>
  </si>
  <si>
    <r>
      <t xml:space="preserve">M </t>
    </r>
    <r>
      <rPr>
        <u/>
        <sz val="8"/>
        <color theme="1"/>
        <rFont val="Tahoma"/>
        <family val="2"/>
      </rPr>
      <t>44969.482</t>
    </r>
  </si>
  <si>
    <r>
      <t xml:space="preserve">T </t>
    </r>
    <r>
      <rPr>
        <u/>
        <sz val="8"/>
        <color theme="1"/>
        <rFont val="Tahoma"/>
        <family val="2"/>
      </rPr>
      <t>2775718.000</t>
    </r>
  </si>
  <si>
    <r>
      <t xml:space="preserve">T </t>
    </r>
    <r>
      <rPr>
        <u/>
        <sz val="8"/>
        <color theme="1"/>
        <rFont val="Tahoma"/>
        <family val="2"/>
      </rPr>
      <t>2459501.600</t>
    </r>
  </si>
  <si>
    <r>
      <t xml:space="preserve">T </t>
    </r>
    <r>
      <rPr>
        <u/>
        <sz val="8"/>
        <color theme="1"/>
        <rFont val="Tahoma"/>
        <family val="2"/>
      </rPr>
      <t>3371025.900</t>
    </r>
  </si>
  <si>
    <r>
      <t xml:space="preserve">T </t>
    </r>
    <r>
      <rPr>
        <u/>
        <sz val="8"/>
        <color theme="1"/>
        <rFont val="Tahoma"/>
        <family val="2"/>
      </rPr>
      <t>4637476.700</t>
    </r>
  </si>
  <si>
    <r>
      <t xml:space="preserve">T </t>
    </r>
    <r>
      <rPr>
        <u/>
        <sz val="8"/>
        <color theme="1"/>
        <rFont val="Tahoma"/>
        <family val="2"/>
      </rPr>
      <t>50977437.000</t>
    </r>
  </si>
  <si>
    <r>
      <t xml:space="preserve">T </t>
    </r>
    <r>
      <rPr>
        <u/>
        <sz val="8"/>
        <color theme="1"/>
        <rFont val="Tahoma"/>
        <family val="2"/>
      </rPr>
      <t>4833372.800</t>
    </r>
  </si>
  <si>
    <r>
      <t xml:space="preserve">T </t>
    </r>
    <r>
      <rPr>
        <u/>
        <sz val="8"/>
        <color theme="1"/>
        <rFont val="Tahoma"/>
        <family val="2"/>
      </rPr>
      <t>2474808.100</t>
    </r>
  </si>
  <si>
    <r>
      <t xml:space="preserve">TM </t>
    </r>
    <r>
      <rPr>
        <u/>
        <sz val="8"/>
        <color theme="1"/>
        <rFont val="Tahoma"/>
        <family val="2"/>
      </rPr>
      <t>507628330.000</t>
    </r>
  </si>
  <si>
    <r>
      <t xml:space="preserve">M </t>
    </r>
    <r>
      <rPr>
        <u/>
        <sz val="8"/>
        <color theme="1"/>
        <rFont val="Tahoma"/>
        <family val="2"/>
      </rPr>
      <t>45670.003</t>
    </r>
  </si>
  <si>
    <r>
      <t xml:space="preserve">T </t>
    </r>
    <r>
      <rPr>
        <u/>
        <sz val="8"/>
        <color theme="1"/>
        <rFont val="Tahoma"/>
        <family val="2"/>
      </rPr>
      <t>2796935.200</t>
    </r>
  </si>
  <si>
    <r>
      <t xml:space="preserve">T </t>
    </r>
    <r>
      <rPr>
        <u/>
        <sz val="8"/>
        <color theme="1"/>
        <rFont val="Tahoma"/>
        <family val="2"/>
      </rPr>
      <t>2470037.000</t>
    </r>
  </si>
  <si>
    <r>
      <t xml:space="preserve">T </t>
    </r>
    <r>
      <rPr>
        <u/>
        <sz val="8"/>
        <color theme="1"/>
        <rFont val="Tahoma"/>
        <family val="2"/>
      </rPr>
      <t>3360475.900</t>
    </r>
  </si>
  <si>
    <r>
      <t xml:space="preserve">T </t>
    </r>
    <r>
      <rPr>
        <u/>
        <sz val="8"/>
        <color rgb="FF0000FF"/>
        <rFont val="Tahoma"/>
        <family val="2"/>
      </rPr>
      <t>4616387.100</t>
    </r>
  </si>
  <si>
    <r>
      <t xml:space="preserve">T </t>
    </r>
    <r>
      <rPr>
        <u/>
        <sz val="8"/>
        <color rgb="FF0000FF"/>
        <rFont val="Tahoma"/>
        <family val="2"/>
      </rPr>
      <t>50760673.000</t>
    </r>
  </si>
  <si>
    <r>
      <t xml:space="preserve">T </t>
    </r>
    <r>
      <rPr>
        <u/>
        <sz val="8"/>
        <color rgb="FF0000FF"/>
        <rFont val="Tahoma"/>
        <family val="2"/>
      </rPr>
      <t>4838471.800</t>
    </r>
  </si>
  <si>
    <r>
      <t xml:space="preserve">T </t>
    </r>
    <r>
      <rPr>
        <u/>
        <sz val="8"/>
        <color rgb="FF0000FF"/>
        <rFont val="Tahoma"/>
        <family val="2"/>
      </rPr>
      <t>2470845.500</t>
    </r>
  </si>
  <si>
    <r>
      <t xml:space="preserve">TM </t>
    </r>
    <r>
      <rPr>
        <u/>
        <sz val="8"/>
        <color rgb="FF0000FF"/>
        <rFont val="Tahoma"/>
        <family val="2"/>
      </rPr>
      <t>505344740.000</t>
    </r>
  </si>
  <si>
    <r>
      <t xml:space="preserve">M </t>
    </r>
    <r>
      <rPr>
        <u/>
        <sz val="8"/>
        <color rgb="FF0000FF"/>
        <rFont val="Tahoma"/>
        <family val="2"/>
      </rPr>
      <t>45004.564</t>
    </r>
  </si>
  <si>
    <r>
      <t xml:space="preserve">T </t>
    </r>
    <r>
      <rPr>
        <u/>
        <sz val="8"/>
        <color rgb="FF0000FF"/>
        <rFont val="Tahoma"/>
        <family val="2"/>
      </rPr>
      <t>2782650.000</t>
    </r>
  </si>
  <si>
    <r>
      <t xml:space="preserve">T </t>
    </r>
    <r>
      <rPr>
        <u/>
        <sz val="8"/>
        <color rgb="FF0000FF"/>
        <rFont val="Tahoma"/>
        <family val="2"/>
      </rPr>
      <t>2464850.500</t>
    </r>
  </si>
  <si>
    <r>
      <t xml:space="preserve">T </t>
    </r>
    <r>
      <rPr>
        <u/>
        <sz val="8"/>
        <color rgb="FF0000FF"/>
        <rFont val="Tahoma"/>
        <family val="2"/>
      </rPr>
      <t>3363336.600</t>
    </r>
  </si>
  <si>
    <r>
      <t xml:space="preserve">T </t>
    </r>
    <r>
      <rPr>
        <u/>
        <sz val="8"/>
        <color rgb="FF0000FF"/>
        <rFont val="Tahoma"/>
        <family val="2"/>
      </rPr>
      <t>25062.739</t>
    </r>
  </si>
  <si>
    <r>
      <t xml:space="preserve">T </t>
    </r>
    <r>
      <rPr>
        <u/>
        <sz val="8"/>
        <color rgb="FF0000FF"/>
        <rFont val="Tahoma"/>
        <family val="2"/>
      </rPr>
      <t>192725.280</t>
    </r>
  </si>
  <si>
    <r>
      <t xml:space="preserve">T </t>
    </r>
    <r>
      <rPr>
        <u/>
        <sz val="8"/>
        <color rgb="FF0000FF"/>
        <rFont val="Tahoma"/>
        <family val="2"/>
      </rPr>
      <t>14803.350</t>
    </r>
  </si>
  <si>
    <r>
      <t xml:space="preserve">T </t>
    </r>
    <r>
      <rPr>
        <u/>
        <sz val="8"/>
        <color rgb="FF0000FF"/>
        <rFont val="Tahoma"/>
        <family val="2"/>
      </rPr>
      <t>4805.706</t>
    </r>
  </si>
  <si>
    <r>
      <t xml:space="preserve">TM </t>
    </r>
    <r>
      <rPr>
        <u/>
        <sz val="8"/>
        <color rgb="FF0000FF"/>
        <rFont val="Tahoma"/>
        <family val="2"/>
      </rPr>
      <t>2290280.300</t>
    </r>
  </si>
  <si>
    <r>
      <t xml:space="preserve">M </t>
    </r>
    <r>
      <rPr>
        <u/>
        <sz val="8"/>
        <color rgb="FF0000FF"/>
        <rFont val="Tahoma"/>
        <family val="2"/>
      </rPr>
      <t>648.610</t>
    </r>
  </si>
  <si>
    <r>
      <t xml:space="preserve">T </t>
    </r>
    <r>
      <rPr>
        <u/>
        <sz val="8"/>
        <color rgb="FF0000FF"/>
        <rFont val="Tahoma"/>
        <family val="2"/>
      </rPr>
      <t>12373.104</t>
    </r>
  </si>
  <si>
    <r>
      <t xml:space="preserve">T </t>
    </r>
    <r>
      <rPr>
        <u/>
        <sz val="8"/>
        <color rgb="FF0000FF"/>
        <rFont val="Tahoma"/>
        <family val="2"/>
      </rPr>
      <t>5269.564</t>
    </r>
  </si>
  <si>
    <r>
      <t xml:space="preserve">T </t>
    </r>
    <r>
      <rPr>
        <u/>
        <sz val="8"/>
        <color rgb="FF0000FF"/>
        <rFont val="Tahoma"/>
        <family val="2"/>
      </rPr>
      <t>6731.439</t>
    </r>
  </si>
  <si>
    <r>
      <t xml:space="preserve">M </t>
    </r>
    <r>
      <rPr>
        <u/>
        <sz val="8"/>
        <color rgb="FF0000FF"/>
        <rFont val="Tahoma"/>
        <family val="2"/>
      </rPr>
      <t>1.441</t>
    </r>
  </si>
  <si>
    <r>
      <t xml:space="preserve">TM </t>
    </r>
    <r>
      <rPr>
        <u/>
        <sz val="8"/>
        <color theme="1"/>
        <rFont val="Tahoma"/>
        <family val="2"/>
      </rPr>
      <t>6777959.800</t>
    </r>
  </si>
  <si>
    <r>
      <t xml:space="preserve">T </t>
    </r>
    <r>
      <rPr>
        <u/>
        <sz val="8"/>
        <color theme="1"/>
        <rFont val="Tahoma"/>
        <family val="2"/>
      </rPr>
      <t>6536814.700</t>
    </r>
  </si>
  <si>
    <r>
      <t xml:space="preserve">TM </t>
    </r>
    <r>
      <rPr>
        <u/>
        <sz val="8"/>
        <color theme="1"/>
        <rFont val="Tahoma"/>
        <family val="2"/>
      </rPr>
      <t>6823740.300</t>
    </r>
  </si>
  <si>
    <r>
      <t xml:space="preserve">T </t>
    </r>
    <r>
      <rPr>
        <u/>
        <sz val="8"/>
        <color theme="1"/>
        <rFont val="Tahoma"/>
        <family val="2"/>
      </rPr>
      <t>6570456.300</t>
    </r>
  </si>
  <si>
    <r>
      <t xml:space="preserve">TM </t>
    </r>
    <r>
      <rPr>
        <u/>
        <sz val="8"/>
        <color theme="1"/>
        <rFont val="Tahoma"/>
        <family val="2"/>
      </rPr>
      <t>6837545.500</t>
    </r>
  </si>
  <si>
    <r>
      <t xml:space="preserve">T </t>
    </r>
    <r>
      <rPr>
        <u/>
        <sz val="8"/>
        <color theme="1"/>
        <rFont val="Tahoma"/>
        <family val="2"/>
      </rPr>
      <t>6559078.200</t>
    </r>
  </si>
  <si>
    <r>
      <t xml:space="preserve">TM </t>
    </r>
    <r>
      <rPr>
        <u/>
        <sz val="8"/>
        <color rgb="FF0000FF"/>
        <rFont val="Tahoma"/>
        <family val="2"/>
      </rPr>
      <t>6813081.900</t>
    </r>
  </si>
  <si>
    <r>
      <t xml:space="preserve">T </t>
    </r>
    <r>
      <rPr>
        <u/>
        <sz val="8"/>
        <color rgb="FF0000FF"/>
        <rFont val="Tahoma"/>
        <family val="2"/>
      </rPr>
      <t>6555449.700</t>
    </r>
  </si>
  <si>
    <r>
      <t xml:space="preserve">TM </t>
    </r>
    <r>
      <rPr>
        <u/>
        <sz val="8"/>
        <color rgb="FF0000FF"/>
        <rFont val="Tahoma"/>
        <family val="2"/>
      </rPr>
      <t>31189.952</t>
    </r>
  </si>
  <si>
    <r>
      <t xml:space="preserve">T </t>
    </r>
    <r>
      <rPr>
        <u/>
        <sz val="8"/>
        <color rgb="FF0000FF"/>
        <rFont val="Tahoma"/>
        <family val="2"/>
      </rPr>
      <t>17111.817</t>
    </r>
  </si>
  <si>
    <r>
      <t xml:space="preserve">TM </t>
    </r>
    <r>
      <rPr>
        <u/>
        <sz val="8"/>
        <color rgb="FF0000FF"/>
        <rFont val="Tahoma"/>
        <family val="2"/>
      </rPr>
      <t>0.458</t>
    </r>
  </si>
  <si>
    <r>
      <t xml:space="preserve">T </t>
    </r>
    <r>
      <rPr>
        <u/>
        <sz val="8"/>
        <color theme="1"/>
        <rFont val="Tahoma"/>
        <family val="2"/>
      </rPr>
      <t>8420540.400</t>
    </r>
  </si>
  <si>
    <r>
      <t xml:space="preserve">T </t>
    </r>
    <r>
      <rPr>
        <u/>
        <sz val="8"/>
        <color theme="1"/>
        <rFont val="Tahoma"/>
        <family val="2"/>
      </rPr>
      <t>8405210.200</t>
    </r>
  </si>
  <si>
    <r>
      <t xml:space="preserve">T </t>
    </r>
    <r>
      <rPr>
        <u/>
        <sz val="8"/>
        <color theme="1"/>
        <rFont val="Tahoma"/>
        <family val="2"/>
      </rPr>
      <t>8468664.800</t>
    </r>
  </si>
  <si>
    <r>
      <t xml:space="preserve">T </t>
    </r>
    <r>
      <rPr>
        <u/>
        <sz val="8"/>
        <color rgb="FF0000FF"/>
        <rFont val="Tahoma"/>
        <family val="2"/>
      </rPr>
      <t>8431471.800</t>
    </r>
  </si>
  <si>
    <r>
      <t xml:space="preserve">T </t>
    </r>
    <r>
      <rPr>
        <u/>
        <sz val="8"/>
        <color rgb="FF0000FF"/>
        <rFont val="Tahoma"/>
        <family val="2"/>
      </rPr>
      <t>33109.589</t>
    </r>
  </si>
  <si>
    <r>
      <t xml:space="preserve">T </t>
    </r>
    <r>
      <rPr>
        <u/>
        <sz val="8"/>
        <color theme="1"/>
        <rFont val="Tahoma"/>
        <family val="2"/>
      </rPr>
      <t>8713097.800</t>
    </r>
  </si>
  <si>
    <r>
      <t xml:space="preserve">T </t>
    </r>
    <r>
      <rPr>
        <u/>
        <sz val="8"/>
        <color theme="1"/>
        <rFont val="Tahoma"/>
        <family val="2"/>
      </rPr>
      <t>8798583.900</t>
    </r>
  </si>
  <si>
    <r>
      <t xml:space="preserve">T </t>
    </r>
    <r>
      <rPr>
        <u/>
        <sz val="8"/>
        <color theme="1"/>
        <rFont val="Tahoma"/>
        <family val="2"/>
      </rPr>
      <t>8772569.200</t>
    </r>
  </si>
  <si>
    <r>
      <t xml:space="preserve">T </t>
    </r>
    <r>
      <rPr>
        <u/>
        <sz val="8"/>
        <color rgb="FF0000FF"/>
        <rFont val="Tahoma"/>
        <family val="2"/>
      </rPr>
      <t>8761417.000</t>
    </r>
  </si>
  <si>
    <r>
      <t xml:space="preserve">T </t>
    </r>
    <r>
      <rPr>
        <u/>
        <sz val="8"/>
        <color rgb="FF0000FF"/>
        <rFont val="Tahoma"/>
        <family val="2"/>
      </rPr>
      <t>43820.622</t>
    </r>
  </si>
  <si>
    <r>
      <t xml:space="preserve">T </t>
    </r>
    <r>
      <rPr>
        <u/>
        <sz val="8"/>
        <color theme="1"/>
        <rFont val="Tahoma"/>
        <family val="2"/>
      </rPr>
      <t>3629769.900</t>
    </r>
  </si>
  <si>
    <r>
      <t xml:space="preserve">T </t>
    </r>
    <r>
      <rPr>
        <u/>
        <sz val="8"/>
        <color theme="1"/>
        <rFont val="Tahoma"/>
        <family val="2"/>
      </rPr>
      <t>36048348.000</t>
    </r>
  </si>
  <si>
    <r>
      <t xml:space="preserve">T </t>
    </r>
    <r>
      <rPr>
        <u/>
        <sz val="8"/>
        <color theme="1"/>
        <rFont val="Tahoma"/>
        <family val="2"/>
      </rPr>
      <t>14180181.000</t>
    </r>
  </si>
  <si>
    <r>
      <t xml:space="preserve">TM </t>
    </r>
    <r>
      <rPr>
        <u/>
        <sz val="8"/>
        <color theme="1"/>
        <rFont val="Tahoma"/>
        <family val="2"/>
      </rPr>
      <t>456058700.000</t>
    </r>
  </si>
  <si>
    <r>
      <t xml:space="preserve">M </t>
    </r>
    <r>
      <rPr>
        <u/>
        <sz val="8"/>
        <color theme="1"/>
        <rFont val="Tahoma"/>
        <family val="2"/>
      </rPr>
      <t>45147.867</t>
    </r>
  </si>
  <si>
    <r>
      <t xml:space="preserve">T </t>
    </r>
    <r>
      <rPr>
        <u/>
        <sz val="8"/>
        <color theme="1"/>
        <rFont val="Tahoma"/>
        <family val="2"/>
      </rPr>
      <t>2855331.200</t>
    </r>
  </si>
  <si>
    <r>
      <t xml:space="preserve">T </t>
    </r>
    <r>
      <rPr>
        <u/>
        <sz val="8"/>
        <color theme="1"/>
        <rFont val="Tahoma"/>
        <family val="2"/>
      </rPr>
      <t>3020720.000</t>
    </r>
  </si>
  <si>
    <r>
      <t xml:space="preserve">T </t>
    </r>
    <r>
      <rPr>
        <u/>
        <sz val="8"/>
        <color theme="1"/>
        <rFont val="Tahoma"/>
        <family val="2"/>
      </rPr>
      <t>2893281.400</t>
    </r>
  </si>
  <si>
    <r>
      <t xml:space="preserve">T </t>
    </r>
    <r>
      <rPr>
        <u/>
        <sz val="8"/>
        <color theme="1"/>
        <rFont val="Tahoma"/>
        <family val="2"/>
      </rPr>
      <t>3644523.400</t>
    </r>
  </si>
  <si>
    <r>
      <t xml:space="preserve">T </t>
    </r>
    <r>
      <rPr>
        <u/>
        <sz val="8"/>
        <color theme="1"/>
        <rFont val="Tahoma"/>
        <family val="2"/>
      </rPr>
      <t>36287034.000</t>
    </r>
  </si>
  <si>
    <r>
      <t xml:space="preserve">T </t>
    </r>
    <r>
      <rPr>
        <u/>
        <sz val="8"/>
        <color theme="1"/>
        <rFont val="Tahoma"/>
        <family val="2"/>
      </rPr>
      <t>14298538.000</t>
    </r>
  </si>
  <si>
    <r>
      <t xml:space="preserve">TM </t>
    </r>
    <r>
      <rPr>
        <u/>
        <sz val="8"/>
        <color theme="1"/>
        <rFont val="Tahoma"/>
        <family val="2"/>
      </rPr>
      <t>460849960.000</t>
    </r>
  </si>
  <si>
    <r>
      <t xml:space="preserve">M </t>
    </r>
    <r>
      <rPr>
        <u/>
        <sz val="8"/>
        <color theme="1"/>
        <rFont val="Tahoma"/>
        <family val="2"/>
      </rPr>
      <t>45890.487</t>
    </r>
  </si>
  <si>
    <r>
      <t xml:space="preserve">T </t>
    </r>
    <r>
      <rPr>
        <u/>
        <sz val="8"/>
        <color theme="1"/>
        <rFont val="Tahoma"/>
        <family val="2"/>
      </rPr>
      <t>2864712.900</t>
    </r>
  </si>
  <si>
    <r>
      <t xml:space="preserve">T </t>
    </r>
    <r>
      <rPr>
        <u/>
        <sz val="8"/>
        <color theme="1"/>
        <rFont val="Tahoma"/>
        <family val="2"/>
      </rPr>
      <t>3008263.200</t>
    </r>
  </si>
  <si>
    <r>
      <t xml:space="preserve">T </t>
    </r>
    <r>
      <rPr>
        <u/>
        <sz val="8"/>
        <color theme="1"/>
        <rFont val="Tahoma"/>
        <family val="2"/>
      </rPr>
      <t>2910709.100</t>
    </r>
  </si>
  <si>
    <r>
      <t xml:space="preserve">T </t>
    </r>
    <r>
      <rPr>
        <u/>
        <sz val="8"/>
        <color theme="1"/>
        <rFont val="Tahoma"/>
        <family val="2"/>
      </rPr>
      <t>3667036.600</t>
    </r>
  </si>
  <si>
    <r>
      <t xml:space="preserve">T </t>
    </r>
    <r>
      <rPr>
        <u/>
        <sz val="8"/>
        <color theme="1"/>
        <rFont val="Tahoma"/>
        <family val="2"/>
      </rPr>
      <t>36451372.000</t>
    </r>
  </si>
  <si>
    <r>
      <t xml:space="preserve">T </t>
    </r>
    <r>
      <rPr>
        <u/>
        <sz val="8"/>
        <color theme="1"/>
        <rFont val="Tahoma"/>
        <family val="2"/>
      </rPr>
      <t>14234524.000</t>
    </r>
  </si>
  <si>
    <r>
      <t xml:space="preserve">TM </t>
    </r>
    <r>
      <rPr>
        <u/>
        <sz val="8"/>
        <color theme="1"/>
        <rFont val="Tahoma"/>
        <family val="2"/>
      </rPr>
      <t>462380800.000</t>
    </r>
  </si>
  <si>
    <r>
      <t xml:space="preserve">M </t>
    </r>
    <r>
      <rPr>
        <u/>
        <sz val="8"/>
        <color theme="1"/>
        <rFont val="Tahoma"/>
        <family val="2"/>
      </rPr>
      <t>46067.878</t>
    </r>
  </si>
  <si>
    <r>
      <t xml:space="preserve">T </t>
    </r>
    <r>
      <rPr>
        <u/>
        <sz val="8"/>
        <color theme="1"/>
        <rFont val="Tahoma"/>
        <family val="2"/>
      </rPr>
      <t>2885643.100</t>
    </r>
  </si>
  <si>
    <r>
      <t xml:space="preserve">T </t>
    </r>
    <r>
      <rPr>
        <u/>
        <sz val="8"/>
        <color theme="1"/>
        <rFont val="Tahoma"/>
        <family val="2"/>
      </rPr>
      <t>3047795.200</t>
    </r>
  </si>
  <si>
    <r>
      <t xml:space="preserve">T </t>
    </r>
    <r>
      <rPr>
        <u/>
        <sz val="8"/>
        <color theme="1"/>
        <rFont val="Tahoma"/>
        <family val="2"/>
      </rPr>
      <t>2919149.100</t>
    </r>
  </si>
  <si>
    <r>
      <t xml:space="preserve">T </t>
    </r>
    <r>
      <rPr>
        <u/>
        <sz val="8"/>
        <color rgb="FF0000FF"/>
        <rFont val="Tahoma"/>
        <family val="2"/>
      </rPr>
      <t>3647110.000</t>
    </r>
  </si>
  <si>
    <r>
      <t xml:space="preserve">T </t>
    </r>
    <r>
      <rPr>
        <u/>
        <sz val="8"/>
        <color rgb="FF0000FF"/>
        <rFont val="Tahoma"/>
        <family val="2"/>
      </rPr>
      <t>36262251.000</t>
    </r>
  </si>
  <si>
    <r>
      <t xml:space="preserve">T </t>
    </r>
    <r>
      <rPr>
        <u/>
        <sz val="8"/>
        <color rgb="FF0000FF"/>
        <rFont val="Tahoma"/>
        <family val="2"/>
      </rPr>
      <t>14237748.000</t>
    </r>
  </si>
  <si>
    <r>
      <t xml:space="preserve">TM </t>
    </r>
    <r>
      <rPr>
        <u/>
        <sz val="8"/>
        <color rgb="FF0000FF"/>
        <rFont val="Tahoma"/>
        <family val="2"/>
      </rPr>
      <t>459763150.000</t>
    </r>
  </si>
  <si>
    <r>
      <t xml:space="preserve">M </t>
    </r>
    <r>
      <rPr>
        <u/>
        <sz val="8"/>
        <color rgb="FF0000FF"/>
        <rFont val="Tahoma"/>
        <family val="2"/>
      </rPr>
      <t>45702.077</t>
    </r>
  </si>
  <si>
    <r>
      <t xml:space="preserve">T </t>
    </r>
    <r>
      <rPr>
        <u/>
        <sz val="8"/>
        <color rgb="FF0000FF"/>
        <rFont val="Tahoma"/>
        <family val="2"/>
      </rPr>
      <t>2868562.400</t>
    </r>
  </si>
  <si>
    <r>
      <t xml:space="preserve">T </t>
    </r>
    <r>
      <rPr>
        <u/>
        <sz val="8"/>
        <color rgb="FF0000FF"/>
        <rFont val="Tahoma"/>
        <family val="2"/>
      </rPr>
      <t>3025592.800</t>
    </r>
  </si>
  <si>
    <r>
      <t xml:space="preserve">T </t>
    </r>
    <r>
      <rPr>
        <u/>
        <sz val="8"/>
        <color rgb="FF0000FF"/>
        <rFont val="Tahoma"/>
        <family val="2"/>
      </rPr>
      <t>2907713.200</t>
    </r>
  </si>
  <si>
    <r>
      <t xml:space="preserve">T </t>
    </r>
    <r>
      <rPr>
        <u/>
        <sz val="8"/>
        <color rgb="FF0000FF"/>
        <rFont val="Tahoma"/>
        <family val="2"/>
      </rPr>
      <t>18767.526</t>
    </r>
  </si>
  <si>
    <r>
      <t xml:space="preserve">T </t>
    </r>
    <r>
      <rPr>
        <u/>
        <sz val="8"/>
        <color rgb="FF0000FF"/>
        <rFont val="Tahoma"/>
        <family val="2"/>
      </rPr>
      <t>202651.340</t>
    </r>
  </si>
  <si>
    <r>
      <t xml:space="preserve">T </t>
    </r>
    <r>
      <rPr>
        <u/>
        <sz val="8"/>
        <color rgb="FF0000FF"/>
        <rFont val="Tahoma"/>
        <family val="2"/>
      </rPr>
      <t>59244.296</t>
    </r>
  </si>
  <si>
    <r>
      <t xml:space="preserve">TM </t>
    </r>
    <r>
      <rPr>
        <u/>
        <sz val="8"/>
        <color rgb="FF0000FF"/>
        <rFont val="Tahoma"/>
        <family val="2"/>
      </rPr>
      <t>3298198.200</t>
    </r>
  </si>
  <si>
    <r>
      <t xml:space="preserve">M </t>
    </r>
    <r>
      <rPr>
        <u/>
        <sz val="8"/>
        <color rgb="FF0000FF"/>
        <rFont val="Tahoma"/>
        <family val="2"/>
      </rPr>
      <t>488.087</t>
    </r>
  </si>
  <si>
    <r>
      <t xml:space="preserve">T </t>
    </r>
    <r>
      <rPr>
        <u/>
        <sz val="8"/>
        <color rgb="FF0000FF"/>
        <rFont val="Tahoma"/>
        <family val="2"/>
      </rPr>
      <t>15518.311</t>
    </r>
  </si>
  <si>
    <r>
      <t xml:space="preserve">T </t>
    </r>
    <r>
      <rPr>
        <u/>
        <sz val="8"/>
        <color rgb="FF0000FF"/>
        <rFont val="Tahoma"/>
        <family val="2"/>
      </rPr>
      <t>20211.463</t>
    </r>
  </si>
  <si>
    <r>
      <t xml:space="preserve">T </t>
    </r>
    <r>
      <rPr>
        <u/>
        <sz val="8"/>
        <color rgb="FF0000FF"/>
        <rFont val="Tahoma"/>
        <family val="2"/>
      </rPr>
      <t>13191.522</t>
    </r>
  </si>
  <si>
    <r>
      <t xml:space="preserve">T </t>
    </r>
    <r>
      <rPr>
        <u/>
        <sz val="8"/>
        <color rgb="FF0000FF"/>
        <rFont val="Tahoma"/>
        <family val="2"/>
      </rPr>
      <t>0.515</t>
    </r>
  </si>
  <si>
    <r>
      <t xml:space="preserve">M </t>
    </r>
    <r>
      <rPr>
        <u/>
        <sz val="8"/>
        <color rgb="FF0000FF"/>
        <rFont val="Tahoma"/>
        <family val="2"/>
      </rPr>
      <t>1.068</t>
    </r>
  </si>
  <si>
    <r>
      <t xml:space="preserve">T </t>
    </r>
    <r>
      <rPr>
        <u/>
        <sz val="8"/>
        <color rgb="FF0000FF"/>
        <rFont val="Tahoma"/>
        <family val="2"/>
      </rPr>
      <t>0.454</t>
    </r>
  </si>
  <si>
    <r>
      <t xml:space="preserve">TM </t>
    </r>
    <r>
      <rPr>
        <u/>
        <sz val="8"/>
        <color theme="1"/>
        <rFont val="Tahoma"/>
        <family val="2"/>
      </rPr>
      <t>5473894.500</t>
    </r>
  </si>
  <si>
    <r>
      <t xml:space="preserve">T </t>
    </r>
    <r>
      <rPr>
        <u/>
        <sz val="8"/>
        <color theme="1"/>
        <rFont val="Tahoma"/>
        <family val="2"/>
      </rPr>
      <t>6759285.200</t>
    </r>
  </si>
  <si>
    <r>
      <t xml:space="preserve">TM </t>
    </r>
    <r>
      <rPr>
        <u/>
        <sz val="8"/>
        <color theme="1"/>
        <rFont val="Tahoma"/>
        <family val="2"/>
      </rPr>
      <t>5463223.900</t>
    </r>
  </si>
  <si>
    <r>
      <t xml:space="preserve">T </t>
    </r>
    <r>
      <rPr>
        <u/>
        <sz val="8"/>
        <color theme="1"/>
        <rFont val="Tahoma"/>
        <family val="2"/>
      </rPr>
      <t>6749007.000</t>
    </r>
  </si>
  <si>
    <r>
      <t xml:space="preserve">TM </t>
    </r>
    <r>
      <rPr>
        <u/>
        <sz val="8"/>
        <color theme="1"/>
        <rFont val="Tahoma"/>
        <family val="2"/>
      </rPr>
      <t>5507708.000</t>
    </r>
  </si>
  <si>
    <r>
      <t xml:space="preserve">T </t>
    </r>
    <r>
      <rPr>
        <u/>
        <sz val="8"/>
        <color theme="1"/>
        <rFont val="Tahoma"/>
        <family val="2"/>
      </rPr>
      <t>6792448.300</t>
    </r>
  </si>
  <si>
    <r>
      <t xml:space="preserve">TM </t>
    </r>
    <r>
      <rPr>
        <u/>
        <sz val="8"/>
        <color rgb="FF0000FF"/>
        <rFont val="Tahoma"/>
        <family val="2"/>
      </rPr>
      <t>5481608.800</t>
    </r>
  </si>
  <si>
    <r>
      <t xml:space="preserve">T </t>
    </r>
    <r>
      <rPr>
        <u/>
        <sz val="8"/>
        <color rgb="FF0000FF"/>
        <rFont val="Tahoma"/>
        <family val="2"/>
      </rPr>
      <t>6766913.500</t>
    </r>
  </si>
  <si>
    <r>
      <t xml:space="preserve">TM </t>
    </r>
    <r>
      <rPr>
        <u/>
        <sz val="8"/>
        <color rgb="FF0000FF"/>
        <rFont val="Tahoma"/>
        <family val="2"/>
      </rPr>
      <t>23223.754</t>
    </r>
  </si>
  <si>
    <r>
      <t xml:space="preserve">T </t>
    </r>
    <r>
      <rPr>
        <u/>
        <sz val="8"/>
        <color rgb="FF0000FF"/>
        <rFont val="Tahoma"/>
        <family val="2"/>
      </rPr>
      <t>22703.076</t>
    </r>
  </si>
  <si>
    <r>
      <t xml:space="preserve">TM </t>
    </r>
    <r>
      <rPr>
        <u/>
        <sz val="8"/>
        <color rgb="FF0000FF"/>
        <rFont val="Tahoma"/>
        <family val="2"/>
      </rPr>
      <t>0.424</t>
    </r>
  </si>
  <si>
    <r>
      <t xml:space="preserve">T </t>
    </r>
    <r>
      <rPr>
        <u/>
        <sz val="8"/>
        <color theme="1"/>
        <rFont val="Tahoma"/>
        <family val="2"/>
      </rPr>
      <t>8631436.000</t>
    </r>
  </si>
  <si>
    <r>
      <t xml:space="preserve">T </t>
    </r>
    <r>
      <rPr>
        <u/>
        <sz val="8"/>
        <color theme="1"/>
        <rFont val="Tahoma"/>
        <family val="2"/>
      </rPr>
      <t>8666251.100</t>
    </r>
  </si>
  <si>
    <r>
      <t xml:space="preserve">T </t>
    </r>
    <r>
      <rPr>
        <u/>
        <sz val="8"/>
        <color theme="1"/>
        <rFont val="Tahoma"/>
        <family val="2"/>
      </rPr>
      <t>8669930.700</t>
    </r>
  </si>
  <si>
    <r>
      <t xml:space="preserve">T </t>
    </r>
    <r>
      <rPr>
        <u/>
        <sz val="8"/>
        <color rgb="FF0000FF"/>
        <rFont val="Tahoma"/>
        <family val="2"/>
      </rPr>
      <t>8655872.600</t>
    </r>
  </si>
  <si>
    <r>
      <t xml:space="preserve">T </t>
    </r>
    <r>
      <rPr>
        <u/>
        <sz val="8"/>
        <color rgb="FF0000FF"/>
        <rFont val="Tahoma"/>
        <family val="2"/>
      </rPr>
      <t>21242.543</t>
    </r>
  </si>
  <si>
    <r>
      <t xml:space="preserve">T </t>
    </r>
    <r>
      <rPr>
        <u/>
        <sz val="8"/>
        <color theme="1"/>
        <rFont val="Tahoma"/>
        <family val="2"/>
      </rPr>
      <t>8928878.700</t>
    </r>
  </si>
  <si>
    <r>
      <t xml:space="preserve">T </t>
    </r>
    <r>
      <rPr>
        <u/>
        <sz val="8"/>
        <color theme="1"/>
        <rFont val="Tahoma"/>
        <family val="2"/>
      </rPr>
      <t>8987280.400</t>
    </r>
  </si>
  <si>
    <r>
      <t xml:space="preserve">T </t>
    </r>
    <r>
      <rPr>
        <u/>
        <sz val="8"/>
        <color theme="1"/>
        <rFont val="Tahoma"/>
        <family val="2"/>
      </rPr>
      <t>9001832.400</t>
    </r>
  </si>
  <si>
    <r>
      <t xml:space="preserve">T </t>
    </r>
    <r>
      <rPr>
        <u/>
        <sz val="8"/>
        <color rgb="FF0000FF"/>
        <rFont val="Tahoma"/>
        <family val="2"/>
      </rPr>
      <t>8972663.900</t>
    </r>
  </si>
  <si>
    <r>
      <t xml:space="preserve">T </t>
    </r>
    <r>
      <rPr>
        <u/>
        <sz val="8"/>
        <color rgb="FF0000FF"/>
        <rFont val="Tahoma"/>
        <family val="2"/>
      </rPr>
      <t>38610.774</t>
    </r>
  </si>
  <si>
    <r>
      <t xml:space="preserve">T </t>
    </r>
    <r>
      <rPr>
        <u/>
        <sz val="8"/>
        <color theme="1"/>
        <rFont val="Tahoma"/>
        <family val="2"/>
      </rPr>
      <t>9385854.800</t>
    </r>
  </si>
  <si>
    <r>
      <t xml:space="preserve">T </t>
    </r>
    <r>
      <rPr>
        <u/>
        <sz val="8"/>
        <color theme="1"/>
        <rFont val="Tahoma"/>
        <family val="2"/>
      </rPr>
      <t>49067265.000</t>
    </r>
  </si>
  <si>
    <r>
      <t xml:space="preserve">T </t>
    </r>
    <r>
      <rPr>
        <u/>
        <sz val="8"/>
        <color theme="1"/>
        <rFont val="Tahoma"/>
        <family val="2"/>
      </rPr>
      <t>21878259.000</t>
    </r>
  </si>
  <si>
    <r>
      <t xml:space="preserve">T </t>
    </r>
    <r>
      <rPr>
        <u/>
        <sz val="8"/>
        <color theme="1"/>
        <rFont val="Tahoma"/>
        <family val="2"/>
      </rPr>
      <t>1961641.500</t>
    </r>
  </si>
  <si>
    <r>
      <t xml:space="preserve">TM </t>
    </r>
    <r>
      <rPr>
        <u/>
        <sz val="8"/>
        <color theme="1"/>
        <rFont val="Tahoma"/>
        <family val="2"/>
      </rPr>
      <t>468697210.000</t>
    </r>
  </si>
  <si>
    <r>
      <t xml:space="preserve">M </t>
    </r>
    <r>
      <rPr>
        <u/>
        <sz val="8"/>
        <color theme="1"/>
        <rFont val="Tahoma"/>
        <family val="2"/>
      </rPr>
      <t>36341.670</t>
    </r>
  </si>
  <si>
    <r>
      <t xml:space="preserve">T </t>
    </r>
    <r>
      <rPr>
        <u/>
        <sz val="8"/>
        <color theme="1"/>
        <rFont val="Tahoma"/>
        <family val="2"/>
      </rPr>
      <t>2939656.600</t>
    </r>
  </si>
  <si>
    <r>
      <t xml:space="preserve">T </t>
    </r>
    <r>
      <rPr>
        <u/>
        <sz val="8"/>
        <color theme="1"/>
        <rFont val="Tahoma"/>
        <family val="2"/>
      </rPr>
      <t>2884467.600</t>
    </r>
  </si>
  <si>
    <r>
      <t xml:space="preserve">T </t>
    </r>
    <r>
      <rPr>
        <u/>
        <sz val="8"/>
        <color theme="1"/>
        <rFont val="Tahoma"/>
        <family val="2"/>
      </rPr>
      <t>3244142.200</t>
    </r>
  </si>
  <si>
    <r>
      <t xml:space="preserve">T </t>
    </r>
    <r>
      <rPr>
        <u/>
        <sz val="8"/>
        <color theme="1"/>
        <rFont val="Tahoma"/>
        <family val="2"/>
      </rPr>
      <t>9451862.700</t>
    </r>
  </si>
  <si>
    <r>
      <t xml:space="preserve">T </t>
    </r>
    <r>
      <rPr>
        <u/>
        <sz val="8"/>
        <color theme="1"/>
        <rFont val="Tahoma"/>
        <family val="2"/>
      </rPr>
      <t>49330778.000</t>
    </r>
  </si>
  <si>
    <r>
      <t xml:space="preserve">T </t>
    </r>
    <r>
      <rPr>
        <u/>
        <sz val="8"/>
        <color theme="1"/>
        <rFont val="Tahoma"/>
        <family val="2"/>
      </rPr>
      <t>21813050.000</t>
    </r>
  </si>
  <si>
    <r>
      <t xml:space="preserve">T </t>
    </r>
    <r>
      <rPr>
        <u/>
        <sz val="8"/>
        <color theme="1"/>
        <rFont val="Tahoma"/>
        <family val="2"/>
      </rPr>
      <t>1970093.800</t>
    </r>
  </si>
  <si>
    <r>
      <t xml:space="preserve">TM </t>
    </r>
    <r>
      <rPr>
        <u/>
        <sz val="8"/>
        <color theme="1"/>
        <rFont val="Tahoma"/>
        <family val="2"/>
      </rPr>
      <t>472829830.000</t>
    </r>
  </si>
  <si>
    <r>
      <t xml:space="preserve">M </t>
    </r>
    <r>
      <rPr>
        <u/>
        <sz val="8"/>
        <color theme="1"/>
        <rFont val="Tahoma"/>
        <family val="2"/>
      </rPr>
      <t>36318.629</t>
    </r>
  </si>
  <si>
    <r>
      <t xml:space="preserve">T </t>
    </r>
    <r>
      <rPr>
        <u/>
        <sz val="8"/>
        <color theme="1"/>
        <rFont val="Tahoma"/>
        <family val="2"/>
      </rPr>
      <t>2956771.900</t>
    </r>
  </si>
  <si>
    <r>
      <t xml:space="preserve">T </t>
    </r>
    <r>
      <rPr>
        <u/>
        <sz val="8"/>
        <color theme="1"/>
        <rFont val="Tahoma"/>
        <family val="2"/>
      </rPr>
      <t>2916677.400</t>
    </r>
  </si>
  <si>
    <r>
      <t xml:space="preserve">T </t>
    </r>
    <r>
      <rPr>
        <u/>
        <sz val="8"/>
        <color theme="1"/>
        <rFont val="Tahoma"/>
        <family val="2"/>
      </rPr>
      <t>3270747.100</t>
    </r>
  </si>
  <si>
    <r>
      <t xml:space="preserve">T </t>
    </r>
    <r>
      <rPr>
        <u/>
        <sz val="8"/>
        <color theme="1"/>
        <rFont val="Tahoma"/>
        <family val="2"/>
      </rPr>
      <t>9432359.700</t>
    </r>
  </si>
  <si>
    <r>
      <t xml:space="preserve">T </t>
    </r>
    <r>
      <rPr>
        <u/>
        <sz val="8"/>
        <color theme="1"/>
        <rFont val="Tahoma"/>
        <family val="2"/>
      </rPr>
      <t>49457285.000</t>
    </r>
  </si>
  <si>
    <r>
      <t xml:space="preserve">T </t>
    </r>
    <r>
      <rPr>
        <u/>
        <sz val="8"/>
        <color theme="1"/>
        <rFont val="Tahoma"/>
        <family val="2"/>
      </rPr>
      <t>21919342.000</t>
    </r>
  </si>
  <si>
    <r>
      <t xml:space="preserve">T </t>
    </r>
    <r>
      <rPr>
        <u/>
        <sz val="8"/>
        <color theme="1"/>
        <rFont val="Tahoma"/>
        <family val="2"/>
      </rPr>
      <t>1973683.900</t>
    </r>
  </si>
  <si>
    <r>
      <t xml:space="preserve">TM </t>
    </r>
    <r>
      <rPr>
        <u/>
        <sz val="8"/>
        <color theme="1"/>
        <rFont val="Tahoma"/>
        <family val="2"/>
      </rPr>
      <t>474856740.000</t>
    </r>
  </si>
  <si>
    <r>
      <t xml:space="preserve">M </t>
    </r>
    <r>
      <rPr>
        <u/>
        <sz val="8"/>
        <color theme="1"/>
        <rFont val="Tahoma"/>
        <family val="2"/>
      </rPr>
      <t>36446.853</t>
    </r>
  </si>
  <si>
    <r>
      <t xml:space="preserve">T </t>
    </r>
    <r>
      <rPr>
        <u/>
        <sz val="8"/>
        <color theme="1"/>
        <rFont val="Tahoma"/>
        <family val="2"/>
      </rPr>
      <t>2951254.000</t>
    </r>
  </si>
  <si>
    <r>
      <t xml:space="preserve">T </t>
    </r>
    <r>
      <rPr>
        <u/>
        <sz val="8"/>
        <color theme="1"/>
        <rFont val="Tahoma"/>
        <family val="2"/>
      </rPr>
      <t>2867473.400</t>
    </r>
  </si>
  <si>
    <r>
      <t xml:space="preserve">T </t>
    </r>
    <r>
      <rPr>
        <u/>
        <sz val="8"/>
        <color theme="1"/>
        <rFont val="Tahoma"/>
        <family val="2"/>
      </rPr>
      <t>3252839.200</t>
    </r>
  </si>
  <si>
    <r>
      <t xml:space="preserve">T </t>
    </r>
    <r>
      <rPr>
        <u/>
        <sz val="8"/>
        <color rgb="FF0000FF"/>
        <rFont val="Tahoma"/>
        <family val="2"/>
      </rPr>
      <t>9423359.100</t>
    </r>
  </si>
  <si>
    <r>
      <t xml:space="preserve">T </t>
    </r>
    <r>
      <rPr>
        <u/>
        <sz val="8"/>
        <color rgb="FF0000FF"/>
        <rFont val="Tahoma"/>
        <family val="2"/>
      </rPr>
      <t>49285109.000</t>
    </r>
  </si>
  <si>
    <r>
      <t xml:space="preserve">T </t>
    </r>
    <r>
      <rPr>
        <u/>
        <sz val="8"/>
        <color rgb="FF0000FF"/>
        <rFont val="Tahoma"/>
        <family val="2"/>
      </rPr>
      <t>21870217.000</t>
    </r>
  </si>
  <si>
    <r>
      <t xml:space="preserve">T </t>
    </r>
    <r>
      <rPr>
        <u/>
        <sz val="8"/>
        <color rgb="FF0000FF"/>
        <rFont val="Tahoma"/>
        <family val="2"/>
      </rPr>
      <t>1968473.100</t>
    </r>
  </si>
  <si>
    <r>
      <t xml:space="preserve">TM </t>
    </r>
    <r>
      <rPr>
        <u/>
        <sz val="8"/>
        <color rgb="FF0000FF"/>
        <rFont val="Tahoma"/>
        <family val="2"/>
      </rPr>
      <t>472127930.000</t>
    </r>
  </si>
  <si>
    <r>
      <t xml:space="preserve">M </t>
    </r>
    <r>
      <rPr>
        <u/>
        <sz val="8"/>
        <color rgb="FF0000FF"/>
        <rFont val="Tahoma"/>
        <family val="2"/>
      </rPr>
      <t>36369.051</t>
    </r>
  </si>
  <si>
    <r>
      <t xml:space="preserve">T </t>
    </r>
    <r>
      <rPr>
        <u/>
        <sz val="8"/>
        <color rgb="FF0000FF"/>
        <rFont val="Tahoma"/>
        <family val="2"/>
      </rPr>
      <t>2949227.500</t>
    </r>
  </si>
  <si>
    <r>
      <t xml:space="preserve">T </t>
    </r>
    <r>
      <rPr>
        <u/>
        <sz val="8"/>
        <color rgb="FF0000FF"/>
        <rFont val="Tahoma"/>
        <family val="2"/>
      </rPr>
      <t>2889539.400</t>
    </r>
  </si>
  <si>
    <r>
      <t xml:space="preserve">T </t>
    </r>
    <r>
      <rPr>
        <u/>
        <sz val="8"/>
        <color rgb="FF0000FF"/>
        <rFont val="Tahoma"/>
        <family val="2"/>
      </rPr>
      <t>3255909.500</t>
    </r>
  </si>
  <si>
    <r>
      <t xml:space="preserve">T </t>
    </r>
    <r>
      <rPr>
        <u/>
        <sz val="8"/>
        <color rgb="FF0000FF"/>
        <rFont val="Tahoma"/>
        <family val="2"/>
      </rPr>
      <t>33911.944</t>
    </r>
  </si>
  <si>
    <r>
      <t xml:space="preserve">T </t>
    </r>
    <r>
      <rPr>
        <u/>
        <sz val="8"/>
        <color rgb="FF0000FF"/>
        <rFont val="Tahoma"/>
        <family val="2"/>
      </rPr>
      <t>198980.480</t>
    </r>
  </si>
  <si>
    <r>
      <t xml:space="preserve">T </t>
    </r>
    <r>
      <rPr>
        <u/>
        <sz val="8"/>
        <color rgb="FF0000FF"/>
        <rFont val="Tahoma"/>
        <family val="2"/>
      </rPr>
      <t>53600.034</t>
    </r>
  </si>
  <si>
    <r>
      <t xml:space="preserve">T </t>
    </r>
    <r>
      <rPr>
        <u/>
        <sz val="8"/>
        <color rgb="FF0000FF"/>
        <rFont val="Tahoma"/>
        <family val="2"/>
      </rPr>
      <t>6182.597</t>
    </r>
  </si>
  <si>
    <r>
      <t xml:space="preserve">TM </t>
    </r>
    <r>
      <rPr>
        <u/>
        <sz val="8"/>
        <color rgb="FF0000FF"/>
        <rFont val="Tahoma"/>
        <family val="2"/>
      </rPr>
      <t>3139179.400</t>
    </r>
  </si>
  <si>
    <r>
      <t xml:space="preserve">M </t>
    </r>
    <r>
      <rPr>
        <u/>
        <sz val="8"/>
        <color rgb="FF0000FF"/>
        <rFont val="Tahoma"/>
        <family val="2"/>
      </rPr>
      <t>68.357</t>
    </r>
  </si>
  <si>
    <r>
      <t xml:space="preserve">T </t>
    </r>
    <r>
      <rPr>
        <u/>
        <sz val="8"/>
        <color rgb="FF0000FF"/>
        <rFont val="Tahoma"/>
        <family val="2"/>
      </rPr>
      <t>8735.771</t>
    </r>
  </si>
  <si>
    <r>
      <t xml:space="preserve">T </t>
    </r>
    <r>
      <rPr>
        <u/>
        <sz val="8"/>
        <color rgb="FF0000FF"/>
        <rFont val="Tahoma"/>
        <family val="2"/>
      </rPr>
      <t>24991.051</t>
    </r>
  </si>
  <si>
    <r>
      <t xml:space="preserve">T </t>
    </r>
    <r>
      <rPr>
        <u/>
        <sz val="8"/>
        <color rgb="FF0000FF"/>
        <rFont val="Tahoma"/>
        <family val="2"/>
      </rPr>
      <t>13565.570</t>
    </r>
  </si>
  <si>
    <r>
      <t xml:space="preserve">TM </t>
    </r>
    <r>
      <rPr>
        <u/>
        <sz val="8"/>
        <color theme="1"/>
        <rFont val="Tahoma"/>
        <family val="2"/>
      </rPr>
      <t>6051031.400</t>
    </r>
  </si>
  <si>
    <r>
      <t xml:space="preserve">T </t>
    </r>
    <r>
      <rPr>
        <u/>
        <sz val="8"/>
        <color theme="1"/>
        <rFont val="Tahoma"/>
        <family val="2"/>
      </rPr>
      <t>6934271.800</t>
    </r>
  </si>
  <si>
    <r>
      <t xml:space="preserve">TM </t>
    </r>
    <r>
      <rPr>
        <u/>
        <sz val="8"/>
        <color theme="1"/>
        <rFont val="Tahoma"/>
        <family val="2"/>
      </rPr>
      <t>5982313.100</t>
    </r>
  </si>
  <si>
    <r>
      <t xml:space="preserve">T </t>
    </r>
    <r>
      <rPr>
        <u/>
        <sz val="8"/>
        <color theme="1"/>
        <rFont val="Tahoma"/>
        <family val="2"/>
      </rPr>
      <t>6878031.000</t>
    </r>
  </si>
  <si>
    <r>
      <t xml:space="preserve">TM </t>
    </r>
    <r>
      <rPr>
        <u/>
        <sz val="8"/>
        <color theme="1"/>
        <rFont val="Tahoma"/>
        <family val="2"/>
      </rPr>
      <t>6042902.000</t>
    </r>
  </si>
  <si>
    <r>
      <t xml:space="preserve">T </t>
    </r>
    <r>
      <rPr>
        <u/>
        <sz val="8"/>
        <color theme="1"/>
        <rFont val="Tahoma"/>
        <family val="2"/>
      </rPr>
      <t>6894358.900</t>
    </r>
  </si>
  <si>
    <r>
      <t xml:space="preserve">TM </t>
    </r>
    <r>
      <rPr>
        <u/>
        <sz val="8"/>
        <color rgb="FF0000FF"/>
        <rFont val="Tahoma"/>
        <family val="2"/>
      </rPr>
      <t>6025415.500</t>
    </r>
  </si>
  <si>
    <r>
      <t xml:space="preserve">T </t>
    </r>
    <r>
      <rPr>
        <u/>
        <sz val="8"/>
        <color rgb="FF0000FF"/>
        <rFont val="Tahoma"/>
        <family val="2"/>
      </rPr>
      <t>6902220.600</t>
    </r>
  </si>
  <si>
    <r>
      <t xml:space="preserve">TM </t>
    </r>
    <r>
      <rPr>
        <u/>
        <sz val="8"/>
        <color rgb="FF0000FF"/>
        <rFont val="Tahoma"/>
        <family val="2"/>
      </rPr>
      <t>37548.437</t>
    </r>
  </si>
  <si>
    <r>
      <t xml:space="preserve">T </t>
    </r>
    <r>
      <rPr>
        <u/>
        <sz val="8"/>
        <color rgb="FF0000FF"/>
        <rFont val="Tahoma"/>
        <family val="2"/>
      </rPr>
      <t>28932.881</t>
    </r>
  </si>
  <si>
    <r>
      <t xml:space="preserve">T </t>
    </r>
    <r>
      <rPr>
        <u/>
        <sz val="8"/>
        <color theme="1"/>
        <rFont val="Tahoma"/>
        <family val="2"/>
      </rPr>
      <t>8875214.300</t>
    </r>
  </si>
  <si>
    <r>
      <t xml:space="preserve">T </t>
    </r>
    <r>
      <rPr>
        <u/>
        <sz val="8"/>
        <color theme="1"/>
        <rFont val="Tahoma"/>
        <family val="2"/>
      </rPr>
      <t>2012927.300</t>
    </r>
  </si>
  <si>
    <r>
      <t xml:space="preserve">T </t>
    </r>
    <r>
      <rPr>
        <u/>
        <sz val="8"/>
        <color theme="1"/>
        <rFont val="Tahoma"/>
        <family val="2"/>
      </rPr>
      <t>8842629.400</t>
    </r>
  </si>
  <si>
    <r>
      <t xml:space="preserve">T </t>
    </r>
    <r>
      <rPr>
        <u/>
        <sz val="8"/>
        <color theme="1"/>
        <rFont val="Tahoma"/>
        <family val="2"/>
      </rPr>
      <t>8823490.800</t>
    </r>
  </si>
  <si>
    <r>
      <t xml:space="preserve">T </t>
    </r>
    <r>
      <rPr>
        <u/>
        <sz val="8"/>
        <color theme="1"/>
        <rFont val="Tahoma"/>
        <family val="2"/>
      </rPr>
      <t>2018512.700</t>
    </r>
  </si>
  <si>
    <r>
      <t xml:space="preserve">T </t>
    </r>
    <r>
      <rPr>
        <u/>
        <sz val="8"/>
        <color rgb="FF0000FF"/>
        <rFont val="Tahoma"/>
        <family val="2"/>
      </rPr>
      <t>8847111.500</t>
    </r>
  </si>
  <si>
    <r>
      <t xml:space="preserve">T </t>
    </r>
    <r>
      <rPr>
        <u/>
        <sz val="8"/>
        <color rgb="FF0000FF"/>
        <rFont val="Tahoma"/>
        <family val="2"/>
      </rPr>
      <t>1906442.700</t>
    </r>
  </si>
  <si>
    <r>
      <t xml:space="preserve">T </t>
    </r>
    <r>
      <rPr>
        <u/>
        <sz val="8"/>
        <color rgb="FF0000FF"/>
        <rFont val="Tahoma"/>
        <family val="2"/>
      </rPr>
      <t>26151.409</t>
    </r>
  </si>
  <si>
    <r>
      <t xml:space="preserve">T </t>
    </r>
    <r>
      <rPr>
        <u/>
        <sz val="8"/>
        <color rgb="FF0000FF"/>
        <rFont val="Tahoma"/>
        <family val="2"/>
      </rPr>
      <t>189294.370</t>
    </r>
  </si>
  <si>
    <r>
      <t xml:space="preserve">T </t>
    </r>
    <r>
      <rPr>
        <u/>
        <sz val="8"/>
        <color rgb="FF0000FF"/>
        <rFont val="Tahoma"/>
        <family val="2"/>
      </rPr>
      <t>9.929</t>
    </r>
  </si>
  <si>
    <r>
      <t xml:space="preserve">T </t>
    </r>
    <r>
      <rPr>
        <u/>
        <sz val="8"/>
        <color theme="1"/>
        <rFont val="Tahoma"/>
        <family val="2"/>
      </rPr>
      <t>9050532.700</t>
    </r>
  </si>
  <si>
    <r>
      <t xml:space="preserve">T </t>
    </r>
    <r>
      <rPr>
        <u/>
        <sz val="8"/>
        <color theme="1"/>
        <rFont val="Tahoma"/>
        <family val="2"/>
      </rPr>
      <t>9138361.200</t>
    </r>
  </si>
  <si>
    <r>
      <t xml:space="preserve">T </t>
    </r>
    <r>
      <rPr>
        <u/>
        <sz val="8"/>
        <color theme="1"/>
        <rFont val="Tahoma"/>
        <family val="2"/>
      </rPr>
      <t>9116957.400</t>
    </r>
  </si>
  <si>
    <r>
      <t xml:space="preserve">T </t>
    </r>
    <r>
      <rPr>
        <u/>
        <sz val="8"/>
        <color rgb="FF0000FF"/>
        <rFont val="Tahoma"/>
        <family val="2"/>
      </rPr>
      <t>9101950.400</t>
    </r>
  </si>
  <si>
    <r>
      <t xml:space="preserve">T </t>
    </r>
    <r>
      <rPr>
        <u/>
        <sz val="8"/>
        <color rgb="FF0000FF"/>
        <rFont val="Tahoma"/>
        <family val="2"/>
      </rPr>
      <t>45796.989</t>
    </r>
  </si>
  <si>
    <r>
      <t xml:space="preserve">T </t>
    </r>
    <r>
      <rPr>
        <u/>
        <sz val="8"/>
        <color theme="1"/>
        <rFont val="Tahoma"/>
        <family val="2"/>
      </rPr>
      <t>5903524.400</t>
    </r>
  </si>
  <si>
    <r>
      <t xml:space="preserve">T </t>
    </r>
    <r>
      <rPr>
        <u/>
        <sz val="8"/>
        <color theme="1"/>
        <rFont val="Tahoma"/>
        <family val="2"/>
      </rPr>
      <t>45725599.000</t>
    </r>
  </si>
  <si>
    <r>
      <t xml:space="preserve">T </t>
    </r>
    <r>
      <rPr>
        <u/>
        <sz val="8"/>
        <color theme="1"/>
        <rFont val="Tahoma"/>
        <family val="2"/>
      </rPr>
      <t>4181456.700</t>
    </r>
  </si>
  <si>
    <r>
      <t xml:space="preserve">T </t>
    </r>
    <r>
      <rPr>
        <u/>
        <sz val="8"/>
        <color theme="1"/>
        <rFont val="Tahoma"/>
        <family val="2"/>
      </rPr>
      <t>2318121.000</t>
    </r>
  </si>
  <si>
    <r>
      <t xml:space="preserve">TM </t>
    </r>
    <r>
      <rPr>
        <u/>
        <sz val="8"/>
        <color theme="1"/>
        <rFont val="Tahoma"/>
        <family val="2"/>
      </rPr>
      <t>531247360.000</t>
    </r>
  </si>
  <si>
    <r>
      <t xml:space="preserve">M </t>
    </r>
    <r>
      <rPr>
        <u/>
        <sz val="8"/>
        <color theme="1"/>
        <rFont val="Tahoma"/>
        <family val="2"/>
      </rPr>
      <t>35825.777</t>
    </r>
  </si>
  <si>
    <r>
      <t xml:space="preserve">T </t>
    </r>
    <r>
      <rPr>
        <u/>
        <sz val="8"/>
        <color theme="1"/>
        <rFont val="Tahoma"/>
        <family val="2"/>
      </rPr>
      <t>2990392.200</t>
    </r>
  </si>
  <si>
    <r>
      <t xml:space="preserve">T </t>
    </r>
    <r>
      <rPr>
        <u/>
        <sz val="8"/>
        <color theme="1"/>
        <rFont val="Tahoma"/>
        <family val="2"/>
      </rPr>
      <t>1994938.800</t>
    </r>
  </si>
  <si>
    <r>
      <t xml:space="preserve">T </t>
    </r>
    <r>
      <rPr>
        <u/>
        <sz val="8"/>
        <color theme="1"/>
        <rFont val="Tahoma"/>
        <family val="2"/>
      </rPr>
      <t>2848944.500</t>
    </r>
  </si>
  <si>
    <r>
      <t xml:space="preserve">T </t>
    </r>
    <r>
      <rPr>
        <u/>
        <sz val="8"/>
        <color theme="1"/>
        <rFont val="Tahoma"/>
        <family val="2"/>
      </rPr>
      <t>5887638.000</t>
    </r>
  </si>
  <si>
    <r>
      <t xml:space="preserve">T </t>
    </r>
    <r>
      <rPr>
        <u/>
        <sz val="8"/>
        <color theme="1"/>
        <rFont val="Tahoma"/>
        <family val="2"/>
      </rPr>
      <t>45744904.000</t>
    </r>
  </si>
  <si>
    <r>
      <t xml:space="preserve">T </t>
    </r>
    <r>
      <rPr>
        <u/>
        <sz val="8"/>
        <color theme="1"/>
        <rFont val="Tahoma"/>
        <family val="2"/>
      </rPr>
      <t>4164767.900</t>
    </r>
  </si>
  <si>
    <r>
      <t xml:space="preserve">T </t>
    </r>
    <r>
      <rPr>
        <u/>
        <sz val="8"/>
        <color theme="1"/>
        <rFont val="Tahoma"/>
        <family val="2"/>
      </rPr>
      <t>2302803.600</t>
    </r>
  </si>
  <si>
    <r>
      <t xml:space="preserve">TM </t>
    </r>
    <r>
      <rPr>
        <u/>
        <sz val="8"/>
        <color theme="1"/>
        <rFont val="Tahoma"/>
        <family val="2"/>
      </rPr>
      <t>527286600.000</t>
    </r>
  </si>
  <si>
    <r>
      <t xml:space="preserve">M </t>
    </r>
    <r>
      <rPr>
        <u/>
        <sz val="8"/>
        <color theme="1"/>
        <rFont val="Tahoma"/>
        <family val="2"/>
      </rPr>
      <t>36092.237</t>
    </r>
  </si>
  <si>
    <r>
      <t xml:space="preserve">T </t>
    </r>
    <r>
      <rPr>
        <u/>
        <sz val="8"/>
        <color theme="1"/>
        <rFont val="Tahoma"/>
        <family val="2"/>
      </rPr>
      <t>2959219.600</t>
    </r>
  </si>
  <si>
    <r>
      <t xml:space="preserve">T </t>
    </r>
    <r>
      <rPr>
        <u/>
        <sz val="8"/>
        <color theme="1"/>
        <rFont val="Tahoma"/>
        <family val="2"/>
      </rPr>
      <t>1993173.100</t>
    </r>
  </si>
  <si>
    <r>
      <t xml:space="preserve">T </t>
    </r>
    <r>
      <rPr>
        <u/>
        <sz val="8"/>
        <color theme="1"/>
        <rFont val="Tahoma"/>
        <family val="2"/>
      </rPr>
      <t>2843912.900</t>
    </r>
  </si>
  <si>
    <r>
      <t xml:space="preserve">T </t>
    </r>
    <r>
      <rPr>
        <u/>
        <sz val="8"/>
        <color theme="1"/>
        <rFont val="Tahoma"/>
        <family val="2"/>
      </rPr>
      <t>5856051.400</t>
    </r>
  </si>
  <si>
    <r>
      <t xml:space="preserve">T </t>
    </r>
    <r>
      <rPr>
        <u/>
        <sz val="8"/>
        <color theme="1"/>
        <rFont val="Tahoma"/>
        <family val="2"/>
      </rPr>
      <t>45473564.000</t>
    </r>
  </si>
  <si>
    <r>
      <t xml:space="preserve">T </t>
    </r>
    <r>
      <rPr>
        <u/>
        <sz val="8"/>
        <color theme="1"/>
        <rFont val="Tahoma"/>
        <family val="2"/>
      </rPr>
      <t>4161954.500</t>
    </r>
  </si>
  <si>
    <r>
      <t xml:space="preserve">T </t>
    </r>
    <r>
      <rPr>
        <u/>
        <sz val="8"/>
        <color theme="1"/>
        <rFont val="Tahoma"/>
        <family val="2"/>
      </rPr>
      <t>2308640.500</t>
    </r>
  </si>
  <si>
    <r>
      <t xml:space="preserve">TM </t>
    </r>
    <r>
      <rPr>
        <u/>
        <sz val="8"/>
        <color theme="1"/>
        <rFont val="Tahoma"/>
        <family val="2"/>
      </rPr>
      <t>529610390.000</t>
    </r>
  </si>
  <si>
    <r>
      <t xml:space="preserve">M </t>
    </r>
    <r>
      <rPr>
        <u/>
        <sz val="8"/>
        <color theme="1"/>
        <rFont val="Tahoma"/>
        <family val="2"/>
      </rPr>
      <t>36067.193</t>
    </r>
  </si>
  <si>
    <r>
      <t xml:space="preserve">T </t>
    </r>
    <r>
      <rPr>
        <u/>
        <sz val="8"/>
        <color theme="1"/>
        <rFont val="Tahoma"/>
        <family val="2"/>
      </rPr>
      <t>2973044.900</t>
    </r>
  </si>
  <si>
    <r>
      <t xml:space="preserve">T </t>
    </r>
    <r>
      <rPr>
        <u/>
        <sz val="8"/>
        <color theme="1"/>
        <rFont val="Tahoma"/>
        <family val="2"/>
      </rPr>
      <t>1995672.300</t>
    </r>
  </si>
  <si>
    <r>
      <t xml:space="preserve">T </t>
    </r>
    <r>
      <rPr>
        <u/>
        <sz val="8"/>
        <color theme="1"/>
        <rFont val="Tahoma"/>
        <family val="2"/>
      </rPr>
      <t>2850980.100</t>
    </r>
  </si>
  <si>
    <r>
      <t xml:space="preserve">T </t>
    </r>
    <r>
      <rPr>
        <u/>
        <sz val="8"/>
        <color rgb="FF0000FF"/>
        <rFont val="Tahoma"/>
        <family val="2"/>
      </rPr>
      <t>5882404.600</t>
    </r>
  </si>
  <si>
    <r>
      <t xml:space="preserve">T </t>
    </r>
    <r>
      <rPr>
        <u/>
        <sz val="8"/>
        <color rgb="FF0000FF"/>
        <rFont val="Tahoma"/>
        <family val="2"/>
      </rPr>
      <t>45648022.000</t>
    </r>
  </si>
  <si>
    <r>
      <t xml:space="preserve">T </t>
    </r>
    <r>
      <rPr>
        <u/>
        <sz val="8"/>
        <color rgb="FF0000FF"/>
        <rFont val="Tahoma"/>
        <family val="2"/>
      </rPr>
      <t>4169393.000</t>
    </r>
  </si>
  <si>
    <r>
      <t xml:space="preserve">T </t>
    </r>
    <r>
      <rPr>
        <u/>
        <sz val="8"/>
        <color rgb="FF0000FF"/>
        <rFont val="Tahoma"/>
        <family val="2"/>
      </rPr>
      <t>2309855.000</t>
    </r>
  </si>
  <si>
    <r>
      <t xml:space="preserve">TM </t>
    </r>
    <r>
      <rPr>
        <u/>
        <sz val="8"/>
        <color rgb="FF0000FF"/>
        <rFont val="Tahoma"/>
        <family val="2"/>
      </rPr>
      <t>529381450.000</t>
    </r>
  </si>
  <si>
    <r>
      <t xml:space="preserve">M </t>
    </r>
    <r>
      <rPr>
        <u/>
        <sz val="8"/>
        <color rgb="FF0000FF"/>
        <rFont val="Tahoma"/>
        <family val="2"/>
      </rPr>
      <t>35995.069</t>
    </r>
  </si>
  <si>
    <r>
      <t xml:space="preserve">T </t>
    </r>
    <r>
      <rPr>
        <u/>
        <sz val="8"/>
        <color rgb="FF0000FF"/>
        <rFont val="Tahoma"/>
        <family val="2"/>
      </rPr>
      <t>2974218.900</t>
    </r>
  </si>
  <si>
    <r>
      <t xml:space="preserve">T </t>
    </r>
    <r>
      <rPr>
        <u/>
        <sz val="8"/>
        <color rgb="FF0000FF"/>
        <rFont val="Tahoma"/>
        <family val="2"/>
      </rPr>
      <t>1994594.700</t>
    </r>
  </si>
  <si>
    <r>
      <t xml:space="preserve">T </t>
    </r>
    <r>
      <rPr>
        <u/>
        <sz val="8"/>
        <color rgb="FF0000FF"/>
        <rFont val="Tahoma"/>
        <family val="2"/>
      </rPr>
      <t>2847945.800</t>
    </r>
  </si>
  <si>
    <r>
      <t xml:space="preserve">T </t>
    </r>
    <r>
      <rPr>
        <u/>
        <sz val="8"/>
        <color rgb="FF0000FF"/>
        <rFont val="Tahoma"/>
        <family val="2"/>
      </rPr>
      <t>24165.289</t>
    </r>
  </si>
  <si>
    <r>
      <t xml:space="preserve">T </t>
    </r>
    <r>
      <rPr>
        <u/>
        <sz val="8"/>
        <color rgb="FF0000FF"/>
        <rFont val="Tahoma"/>
        <family val="2"/>
      </rPr>
      <t>151393.560</t>
    </r>
  </si>
  <si>
    <r>
      <t xml:space="preserve">T </t>
    </r>
    <r>
      <rPr>
        <u/>
        <sz val="8"/>
        <color rgb="FF0000FF"/>
        <rFont val="Tahoma"/>
        <family val="2"/>
      </rPr>
      <t>10541.718</t>
    </r>
  </si>
  <si>
    <r>
      <t xml:space="preserve">T </t>
    </r>
    <r>
      <rPr>
        <u/>
        <sz val="8"/>
        <color rgb="FF0000FF"/>
        <rFont val="Tahoma"/>
        <family val="2"/>
      </rPr>
      <t>7730.604</t>
    </r>
  </si>
  <si>
    <r>
      <t xml:space="preserve">TM </t>
    </r>
    <r>
      <rPr>
        <u/>
        <sz val="8"/>
        <color rgb="FF0000FF"/>
        <rFont val="Tahoma"/>
        <family val="2"/>
      </rPr>
      <t>1990279.300</t>
    </r>
  </si>
  <si>
    <r>
      <t xml:space="preserve">M </t>
    </r>
    <r>
      <rPr>
        <u/>
        <sz val="8"/>
        <color rgb="FF0000FF"/>
        <rFont val="Tahoma"/>
        <family val="2"/>
      </rPr>
      <t>147.145</t>
    </r>
  </si>
  <si>
    <r>
      <t xml:space="preserve">T </t>
    </r>
    <r>
      <rPr>
        <u/>
        <sz val="8"/>
        <color rgb="FF0000FF"/>
        <rFont val="Tahoma"/>
        <family val="2"/>
      </rPr>
      <t>15619.433</t>
    </r>
  </si>
  <si>
    <r>
      <t xml:space="preserve">T </t>
    </r>
    <r>
      <rPr>
        <u/>
        <sz val="8"/>
        <color rgb="FF0000FF"/>
        <rFont val="Tahoma"/>
        <family val="2"/>
      </rPr>
      <t>1284.605</t>
    </r>
  </si>
  <si>
    <r>
      <t xml:space="preserve">T </t>
    </r>
    <r>
      <rPr>
        <u/>
        <sz val="8"/>
        <color rgb="FF0000FF"/>
        <rFont val="Tahoma"/>
        <family val="2"/>
      </rPr>
      <t>3637.860</t>
    </r>
  </si>
  <si>
    <r>
      <t xml:space="preserve">T </t>
    </r>
    <r>
      <rPr>
        <u/>
        <sz val="8"/>
        <color rgb="FF0000FF"/>
        <rFont val="Tahoma"/>
        <family val="2"/>
      </rPr>
      <t>0.253</t>
    </r>
  </si>
  <si>
    <r>
      <t xml:space="preserve">TM </t>
    </r>
    <r>
      <rPr>
        <u/>
        <sz val="8"/>
        <color rgb="FF0000FF"/>
        <rFont val="Tahoma"/>
        <family val="2"/>
      </rPr>
      <t>0.376</t>
    </r>
  </si>
  <si>
    <r>
      <t xml:space="preserve">M </t>
    </r>
    <r>
      <rPr>
        <u/>
        <sz val="8"/>
        <color rgb="FF0000FF"/>
        <rFont val="Tahoma"/>
        <family val="2"/>
      </rPr>
      <t>0.409</t>
    </r>
  </si>
  <si>
    <r>
      <t xml:space="preserve">T </t>
    </r>
    <r>
      <rPr>
        <u/>
        <sz val="8"/>
        <color rgb="FF0000FF"/>
        <rFont val="Tahoma"/>
        <family val="2"/>
      </rPr>
      <t>0.064</t>
    </r>
  </si>
  <si>
    <r>
      <t xml:space="preserve">TM </t>
    </r>
    <r>
      <rPr>
        <u/>
        <sz val="8"/>
        <color theme="1"/>
        <rFont val="Tahoma"/>
        <family val="2"/>
      </rPr>
      <t>6818716.200</t>
    </r>
  </si>
  <si>
    <r>
      <t xml:space="preserve">T </t>
    </r>
    <r>
      <rPr>
        <u/>
        <sz val="8"/>
        <color theme="1"/>
        <rFont val="Tahoma"/>
        <family val="2"/>
      </rPr>
      <t>6980313.000</t>
    </r>
  </si>
  <si>
    <r>
      <t xml:space="preserve">TM </t>
    </r>
    <r>
      <rPr>
        <u/>
        <sz val="8"/>
        <color theme="1"/>
        <rFont val="Tahoma"/>
        <family val="2"/>
      </rPr>
      <t>6776312.000</t>
    </r>
  </si>
  <si>
    <r>
      <t xml:space="preserve">T </t>
    </r>
    <r>
      <rPr>
        <u/>
        <sz val="8"/>
        <color theme="1"/>
        <rFont val="Tahoma"/>
        <family val="2"/>
      </rPr>
      <t>6959663.700</t>
    </r>
  </si>
  <si>
    <r>
      <t xml:space="preserve">TM </t>
    </r>
    <r>
      <rPr>
        <u/>
        <sz val="8"/>
        <color theme="1"/>
        <rFont val="Tahoma"/>
        <family val="2"/>
      </rPr>
      <t>6770335.900</t>
    </r>
  </si>
  <si>
    <r>
      <t xml:space="preserve">T </t>
    </r>
    <r>
      <rPr>
        <u/>
        <sz val="8"/>
        <color theme="1"/>
        <rFont val="Tahoma"/>
        <family val="2"/>
      </rPr>
      <t>6989034.100</t>
    </r>
  </si>
  <si>
    <r>
      <t xml:space="preserve">TM </t>
    </r>
    <r>
      <rPr>
        <u/>
        <sz val="8"/>
        <color rgb="FF0000FF"/>
        <rFont val="Tahoma"/>
        <family val="2"/>
      </rPr>
      <t>6788454.700</t>
    </r>
  </si>
  <si>
    <r>
      <t xml:space="preserve">T </t>
    </r>
    <r>
      <rPr>
        <u/>
        <sz val="8"/>
        <color rgb="FF0000FF"/>
        <rFont val="Tahoma"/>
        <family val="2"/>
      </rPr>
      <t>6976336.900</t>
    </r>
  </si>
  <si>
    <r>
      <t xml:space="preserve">TM </t>
    </r>
    <r>
      <rPr>
        <u/>
        <sz val="8"/>
        <color rgb="FF0000FF"/>
        <rFont val="Tahoma"/>
        <family val="2"/>
      </rPr>
      <t>26377.048</t>
    </r>
  </si>
  <si>
    <r>
      <t xml:space="preserve">T </t>
    </r>
    <r>
      <rPr>
        <u/>
        <sz val="8"/>
        <color rgb="FF0000FF"/>
        <rFont val="Tahoma"/>
        <family val="2"/>
      </rPr>
      <t>15083.481</t>
    </r>
  </si>
  <si>
    <r>
      <t xml:space="preserve">T </t>
    </r>
    <r>
      <rPr>
        <u/>
        <sz val="8"/>
        <color theme="1"/>
        <rFont val="Tahoma"/>
        <family val="2"/>
      </rPr>
      <t>8938330.800</t>
    </r>
  </si>
  <si>
    <r>
      <t xml:space="preserve">T </t>
    </r>
    <r>
      <rPr>
        <u/>
        <sz val="8"/>
        <color theme="1"/>
        <rFont val="Tahoma"/>
        <family val="2"/>
      </rPr>
      <t>8823587.400</t>
    </r>
  </si>
  <si>
    <r>
      <t xml:space="preserve">T </t>
    </r>
    <r>
      <rPr>
        <u/>
        <sz val="8"/>
        <color theme="1"/>
        <rFont val="Tahoma"/>
        <family val="2"/>
      </rPr>
      <t>8912034.200</t>
    </r>
  </si>
  <si>
    <r>
      <t xml:space="preserve">T </t>
    </r>
    <r>
      <rPr>
        <u/>
        <sz val="8"/>
        <color rgb="FF0000FF"/>
        <rFont val="Tahoma"/>
        <family val="2"/>
      </rPr>
      <t>8891317.500</t>
    </r>
  </si>
  <si>
    <r>
      <t xml:space="preserve">T </t>
    </r>
    <r>
      <rPr>
        <u/>
        <sz val="8"/>
        <color rgb="FF0000FF"/>
        <rFont val="Tahoma"/>
        <family val="2"/>
      </rPr>
      <t>60111.542</t>
    </r>
  </si>
  <si>
    <r>
      <t xml:space="preserve">T </t>
    </r>
    <r>
      <rPr>
        <u/>
        <sz val="8"/>
        <color theme="1"/>
        <rFont val="Tahoma"/>
        <family val="2"/>
      </rPr>
      <t>9140150.200</t>
    </r>
  </si>
  <si>
    <r>
      <t xml:space="preserve">T </t>
    </r>
    <r>
      <rPr>
        <u/>
        <sz val="8"/>
        <color theme="1"/>
        <rFont val="Tahoma"/>
        <family val="2"/>
      </rPr>
      <t>9090822.800</t>
    </r>
  </si>
  <si>
    <r>
      <t xml:space="preserve">T </t>
    </r>
    <r>
      <rPr>
        <u/>
        <sz val="8"/>
        <color theme="1"/>
        <rFont val="Tahoma"/>
        <family val="2"/>
      </rPr>
      <t>9110179.300</t>
    </r>
  </si>
  <si>
    <r>
      <t xml:space="preserve">T </t>
    </r>
    <r>
      <rPr>
        <u/>
        <sz val="8"/>
        <color rgb="FF0000FF"/>
        <rFont val="Tahoma"/>
        <family val="2"/>
      </rPr>
      <t>9113717.400</t>
    </r>
  </si>
  <si>
    <r>
      <t xml:space="preserve">T </t>
    </r>
    <r>
      <rPr>
        <u/>
        <sz val="8"/>
        <color rgb="FF0000FF"/>
        <rFont val="Tahoma"/>
        <family val="2"/>
      </rPr>
      <t>24853.308</t>
    </r>
  </si>
  <si>
    <r>
      <t xml:space="preserve">T </t>
    </r>
    <r>
      <rPr>
        <u/>
        <sz val="8"/>
        <color theme="1"/>
        <rFont val="Tahoma"/>
        <family val="2"/>
      </rPr>
      <t>3701670.700</t>
    </r>
  </si>
  <si>
    <r>
      <t xml:space="preserve">T </t>
    </r>
    <r>
      <rPr>
        <u/>
        <sz val="8"/>
        <color theme="1"/>
        <rFont val="Tahoma"/>
        <family val="2"/>
      </rPr>
      <t>35900091.000</t>
    </r>
  </si>
  <si>
    <r>
      <t xml:space="preserve">T </t>
    </r>
    <r>
      <rPr>
        <u/>
        <sz val="8"/>
        <color theme="1"/>
        <rFont val="Tahoma"/>
        <family val="2"/>
      </rPr>
      <t>10667120.000</t>
    </r>
  </si>
  <si>
    <r>
      <t xml:space="preserve">T </t>
    </r>
    <r>
      <rPr>
        <u/>
        <sz val="8"/>
        <color theme="1"/>
        <rFont val="Tahoma"/>
        <family val="2"/>
      </rPr>
      <t>2471497.400</t>
    </r>
  </si>
  <si>
    <r>
      <t xml:space="preserve">TM </t>
    </r>
    <r>
      <rPr>
        <u/>
        <sz val="8"/>
        <color theme="1"/>
        <rFont val="Tahoma"/>
        <family val="2"/>
      </rPr>
      <t>493063040.000</t>
    </r>
  </si>
  <si>
    <r>
      <t xml:space="preserve">M </t>
    </r>
    <r>
      <rPr>
        <u/>
        <sz val="8"/>
        <color theme="1"/>
        <rFont val="Tahoma"/>
        <family val="2"/>
      </rPr>
      <t>31992.546</t>
    </r>
  </si>
  <si>
    <r>
      <t xml:space="preserve">T </t>
    </r>
    <r>
      <rPr>
        <u/>
        <sz val="8"/>
        <color theme="1"/>
        <rFont val="Tahoma"/>
        <family val="2"/>
      </rPr>
      <t>2932045.000</t>
    </r>
  </si>
  <si>
    <r>
      <t xml:space="preserve">T </t>
    </r>
    <r>
      <rPr>
        <u/>
        <sz val="8"/>
        <color theme="1"/>
        <rFont val="Tahoma"/>
        <family val="2"/>
      </rPr>
      <t>2147451.900</t>
    </r>
  </si>
  <si>
    <r>
      <t xml:space="preserve">T </t>
    </r>
    <r>
      <rPr>
        <u/>
        <sz val="8"/>
        <color theme="1"/>
        <rFont val="Tahoma"/>
        <family val="2"/>
      </rPr>
      <t>3391821.500</t>
    </r>
  </si>
  <si>
    <r>
      <t xml:space="preserve">T </t>
    </r>
    <r>
      <rPr>
        <u/>
        <sz val="8"/>
        <color theme="1"/>
        <rFont val="Tahoma"/>
        <family val="2"/>
      </rPr>
      <t>3741628.600</t>
    </r>
  </si>
  <si>
    <r>
      <t xml:space="preserve">T </t>
    </r>
    <r>
      <rPr>
        <u/>
        <sz val="8"/>
        <color theme="1"/>
        <rFont val="Tahoma"/>
        <family val="2"/>
      </rPr>
      <t>36172734.000</t>
    </r>
  </si>
  <si>
    <r>
      <t xml:space="preserve">T </t>
    </r>
    <r>
      <rPr>
        <u/>
        <sz val="8"/>
        <color theme="1"/>
        <rFont val="Tahoma"/>
        <family val="2"/>
      </rPr>
      <t>10611780.000</t>
    </r>
  </si>
  <si>
    <r>
      <t xml:space="preserve">T </t>
    </r>
    <r>
      <rPr>
        <u/>
        <sz val="8"/>
        <color theme="1"/>
        <rFont val="Tahoma"/>
        <family val="2"/>
      </rPr>
      <t>2481982.400</t>
    </r>
  </si>
  <si>
    <r>
      <t xml:space="preserve">TM </t>
    </r>
    <r>
      <rPr>
        <u/>
        <sz val="8"/>
        <color theme="1"/>
        <rFont val="Tahoma"/>
        <family val="2"/>
      </rPr>
      <t>491817410.000</t>
    </r>
  </si>
  <si>
    <r>
      <t xml:space="preserve">M </t>
    </r>
    <r>
      <rPr>
        <u/>
        <sz val="8"/>
        <color theme="1"/>
        <rFont val="Tahoma"/>
        <family val="2"/>
      </rPr>
      <t>32087.692</t>
    </r>
  </si>
  <si>
    <r>
      <t xml:space="preserve">T </t>
    </r>
    <r>
      <rPr>
        <u/>
        <sz val="8"/>
        <color theme="1"/>
        <rFont val="Tahoma"/>
        <family val="2"/>
      </rPr>
      <t>2929151.700</t>
    </r>
  </si>
  <si>
    <r>
      <t xml:space="preserve">T </t>
    </r>
    <r>
      <rPr>
        <u/>
        <sz val="8"/>
        <color theme="1"/>
        <rFont val="Tahoma"/>
        <family val="2"/>
      </rPr>
      <t>2133534.500</t>
    </r>
  </si>
  <si>
    <r>
      <t xml:space="preserve">T </t>
    </r>
    <r>
      <rPr>
        <u/>
        <sz val="8"/>
        <color theme="1"/>
        <rFont val="Tahoma"/>
        <family val="2"/>
      </rPr>
      <t>3401397.600</t>
    </r>
  </si>
  <si>
    <r>
      <t xml:space="preserve">T </t>
    </r>
    <r>
      <rPr>
        <u/>
        <sz val="8"/>
        <color theme="1"/>
        <rFont val="Tahoma"/>
        <family val="2"/>
      </rPr>
      <t>3752504.900</t>
    </r>
  </si>
  <si>
    <r>
      <t xml:space="preserve">T </t>
    </r>
    <r>
      <rPr>
        <u/>
        <sz val="8"/>
        <color theme="1"/>
        <rFont val="Tahoma"/>
        <family val="2"/>
      </rPr>
      <t>36225268.000</t>
    </r>
  </si>
  <si>
    <r>
      <t xml:space="preserve">T </t>
    </r>
    <r>
      <rPr>
        <u/>
        <sz val="8"/>
        <color theme="1"/>
        <rFont val="Tahoma"/>
        <family val="2"/>
      </rPr>
      <t>10635433.000</t>
    </r>
  </si>
  <si>
    <r>
      <t xml:space="preserve">T </t>
    </r>
    <r>
      <rPr>
        <u/>
        <sz val="8"/>
        <color theme="1"/>
        <rFont val="Tahoma"/>
        <family val="2"/>
      </rPr>
      <t>2510739.000</t>
    </r>
  </si>
  <si>
    <r>
      <t xml:space="preserve">TM </t>
    </r>
    <r>
      <rPr>
        <u/>
        <sz val="8"/>
        <color theme="1"/>
        <rFont val="Tahoma"/>
        <family val="2"/>
      </rPr>
      <t>492438260.000</t>
    </r>
  </si>
  <si>
    <r>
      <t xml:space="preserve">M </t>
    </r>
    <r>
      <rPr>
        <u/>
        <sz val="8"/>
        <color theme="1"/>
        <rFont val="Tahoma"/>
        <family val="2"/>
      </rPr>
      <t>32497.326</t>
    </r>
  </si>
  <si>
    <r>
      <t xml:space="preserve">T </t>
    </r>
    <r>
      <rPr>
        <u/>
        <sz val="8"/>
        <color theme="1"/>
        <rFont val="Tahoma"/>
        <family val="2"/>
      </rPr>
      <t>2934065.400</t>
    </r>
  </si>
  <si>
    <r>
      <t xml:space="preserve">T </t>
    </r>
    <r>
      <rPr>
        <u/>
        <sz val="8"/>
        <color theme="1"/>
        <rFont val="Tahoma"/>
        <family val="2"/>
      </rPr>
      <t>2115988.500</t>
    </r>
  </si>
  <si>
    <r>
      <t xml:space="preserve">T </t>
    </r>
    <r>
      <rPr>
        <u/>
        <sz val="8"/>
        <color theme="1"/>
        <rFont val="Tahoma"/>
        <family val="2"/>
      </rPr>
      <t>3388987.900</t>
    </r>
  </si>
  <si>
    <r>
      <t xml:space="preserve">T </t>
    </r>
    <r>
      <rPr>
        <u/>
        <sz val="8"/>
        <color rgb="FF0000FF"/>
        <rFont val="Tahoma"/>
        <family val="2"/>
      </rPr>
      <t>3731934.700</t>
    </r>
  </si>
  <si>
    <r>
      <t xml:space="preserve">T </t>
    </r>
    <r>
      <rPr>
        <u/>
        <sz val="8"/>
        <color rgb="FF0000FF"/>
        <rFont val="Tahoma"/>
        <family val="2"/>
      </rPr>
      <t>36099364.000</t>
    </r>
  </si>
  <si>
    <r>
      <t xml:space="preserve">T </t>
    </r>
    <r>
      <rPr>
        <u/>
        <sz val="8"/>
        <color rgb="FF0000FF"/>
        <rFont val="Tahoma"/>
        <family val="2"/>
      </rPr>
      <t>10638111.000</t>
    </r>
  </si>
  <si>
    <r>
      <t xml:space="preserve">T </t>
    </r>
    <r>
      <rPr>
        <u/>
        <sz val="8"/>
        <color rgb="FF0000FF"/>
        <rFont val="Tahoma"/>
        <family val="2"/>
      </rPr>
      <t>2488073.000</t>
    </r>
  </si>
  <si>
    <r>
      <t xml:space="preserve">TM </t>
    </r>
    <r>
      <rPr>
        <u/>
        <sz val="8"/>
        <color rgb="FF0000FF"/>
        <rFont val="Tahoma"/>
        <family val="2"/>
      </rPr>
      <t>492439570.000</t>
    </r>
  </si>
  <si>
    <r>
      <t xml:space="preserve">M </t>
    </r>
    <r>
      <rPr>
        <u/>
        <sz val="8"/>
        <color rgb="FF0000FF"/>
        <rFont val="Tahoma"/>
        <family val="2"/>
      </rPr>
      <t>32192.521</t>
    </r>
  </si>
  <si>
    <r>
      <t xml:space="preserve">T </t>
    </r>
    <r>
      <rPr>
        <u/>
        <sz val="8"/>
        <color rgb="FF0000FF"/>
        <rFont val="Tahoma"/>
        <family val="2"/>
      </rPr>
      <t>2931754.000</t>
    </r>
  </si>
  <si>
    <r>
      <t xml:space="preserve">T </t>
    </r>
    <r>
      <rPr>
        <u/>
        <sz val="8"/>
        <color rgb="FF0000FF"/>
        <rFont val="Tahoma"/>
        <family val="2"/>
      </rPr>
      <t>2132325.000</t>
    </r>
  </si>
  <si>
    <r>
      <t xml:space="preserve">T </t>
    </r>
    <r>
      <rPr>
        <u/>
        <sz val="8"/>
        <color rgb="FF0000FF"/>
        <rFont val="Tahoma"/>
        <family val="2"/>
      </rPr>
      <t>3394069.000</t>
    </r>
  </si>
  <si>
    <r>
      <t xml:space="preserve">T </t>
    </r>
    <r>
      <rPr>
        <u/>
        <sz val="8"/>
        <color rgb="FF0000FF"/>
        <rFont val="Tahoma"/>
        <family val="2"/>
      </rPr>
      <t>26767.660</t>
    </r>
  </si>
  <si>
    <r>
      <t xml:space="preserve">T </t>
    </r>
    <r>
      <rPr>
        <u/>
        <sz val="8"/>
        <color rgb="FF0000FF"/>
        <rFont val="Tahoma"/>
        <family val="2"/>
      </rPr>
      <t>174563.390</t>
    </r>
  </si>
  <si>
    <r>
      <t xml:space="preserve">T </t>
    </r>
    <r>
      <rPr>
        <u/>
        <sz val="8"/>
        <color rgb="FF0000FF"/>
        <rFont val="Tahoma"/>
        <family val="2"/>
      </rPr>
      <t>27767.405</t>
    </r>
  </si>
  <si>
    <r>
      <t xml:space="preserve">T </t>
    </r>
    <r>
      <rPr>
        <u/>
        <sz val="8"/>
        <color rgb="FF0000FF"/>
        <rFont val="Tahoma"/>
        <family val="2"/>
      </rPr>
      <t>20317.409</t>
    </r>
  </si>
  <si>
    <r>
      <t xml:space="preserve">TM </t>
    </r>
    <r>
      <rPr>
        <u/>
        <sz val="8"/>
        <color rgb="FF0000FF"/>
        <rFont val="Tahoma"/>
        <family val="2"/>
      </rPr>
      <t>622818.990</t>
    </r>
  </si>
  <si>
    <r>
      <t xml:space="preserve">M </t>
    </r>
    <r>
      <rPr>
        <u/>
        <sz val="8"/>
        <color rgb="FF0000FF"/>
        <rFont val="Tahoma"/>
        <family val="2"/>
      </rPr>
      <t>268.221</t>
    </r>
  </si>
  <si>
    <r>
      <t xml:space="preserve">T </t>
    </r>
    <r>
      <rPr>
        <u/>
        <sz val="8"/>
        <color rgb="FF0000FF"/>
        <rFont val="Tahoma"/>
        <family val="2"/>
      </rPr>
      <t>2469.707</t>
    </r>
  </si>
  <si>
    <r>
      <t xml:space="preserve">T </t>
    </r>
    <r>
      <rPr>
        <u/>
        <sz val="8"/>
        <color rgb="FF0000FF"/>
        <rFont val="Tahoma"/>
        <family val="2"/>
      </rPr>
      <t>15766.501</t>
    </r>
  </si>
  <si>
    <r>
      <t xml:space="preserve">T </t>
    </r>
    <r>
      <rPr>
        <u/>
        <sz val="8"/>
        <color rgb="FF0000FF"/>
        <rFont val="Tahoma"/>
        <family val="2"/>
      </rPr>
      <t>6502.988</t>
    </r>
  </si>
  <si>
    <r>
      <t xml:space="preserve">T </t>
    </r>
    <r>
      <rPr>
        <u/>
        <sz val="8"/>
        <color rgb="FF0000FF"/>
        <rFont val="Tahoma"/>
        <family val="2"/>
      </rPr>
      <t>0.717</t>
    </r>
  </si>
  <si>
    <r>
      <t xml:space="preserve">TM </t>
    </r>
    <r>
      <rPr>
        <u/>
        <sz val="8"/>
        <color rgb="FF0000FF"/>
        <rFont val="Tahoma"/>
        <family val="2"/>
      </rPr>
      <t>0.126</t>
    </r>
  </si>
  <si>
    <r>
      <t xml:space="preserve">M </t>
    </r>
    <r>
      <rPr>
        <u/>
        <sz val="8"/>
        <color rgb="FF0000FF"/>
        <rFont val="Tahoma"/>
        <family val="2"/>
      </rPr>
      <t>0.833</t>
    </r>
  </si>
  <si>
    <r>
      <t xml:space="preserve">T </t>
    </r>
    <r>
      <rPr>
        <u/>
        <sz val="8"/>
        <color rgb="FF0000FF"/>
        <rFont val="Tahoma"/>
        <family val="2"/>
      </rPr>
      <t>0.739</t>
    </r>
  </si>
  <si>
    <r>
      <t xml:space="preserve">TM </t>
    </r>
    <r>
      <rPr>
        <u/>
        <sz val="8"/>
        <color theme="1"/>
        <rFont val="Tahoma"/>
        <family val="2"/>
      </rPr>
      <t>6868576.000</t>
    </r>
  </si>
  <si>
    <r>
      <t xml:space="preserve">T </t>
    </r>
    <r>
      <rPr>
        <u/>
        <sz val="8"/>
        <color theme="1"/>
        <rFont val="Tahoma"/>
        <family val="2"/>
      </rPr>
      <t>6926350.600</t>
    </r>
  </si>
  <si>
    <r>
      <t xml:space="preserve">TM </t>
    </r>
    <r>
      <rPr>
        <u/>
        <sz val="8"/>
        <color theme="1"/>
        <rFont val="Tahoma"/>
        <family val="2"/>
      </rPr>
      <t>6828244.400</t>
    </r>
  </si>
  <si>
    <r>
      <t xml:space="preserve">T </t>
    </r>
    <r>
      <rPr>
        <u/>
        <sz val="8"/>
        <color theme="1"/>
        <rFont val="Tahoma"/>
        <family val="2"/>
      </rPr>
      <t>6865810.000</t>
    </r>
  </si>
  <si>
    <r>
      <t xml:space="preserve">TM </t>
    </r>
    <r>
      <rPr>
        <u/>
        <sz val="8"/>
        <color theme="1"/>
        <rFont val="Tahoma"/>
        <family val="2"/>
      </rPr>
      <t>6819492.500</t>
    </r>
  </si>
  <si>
    <r>
      <t xml:space="preserve">T </t>
    </r>
    <r>
      <rPr>
        <u/>
        <sz val="8"/>
        <color theme="1"/>
        <rFont val="Tahoma"/>
        <family val="2"/>
      </rPr>
      <t>6860824.400</t>
    </r>
  </si>
  <si>
    <r>
      <t xml:space="preserve">TM </t>
    </r>
    <r>
      <rPr>
        <u/>
        <sz val="8"/>
        <color rgb="FF0000FF"/>
        <rFont val="Tahoma"/>
        <family val="2"/>
      </rPr>
      <t>6838771.000</t>
    </r>
  </si>
  <si>
    <r>
      <t xml:space="preserve">T </t>
    </r>
    <r>
      <rPr>
        <u/>
        <sz val="8"/>
        <color rgb="FF0000FF"/>
        <rFont val="Tahoma"/>
        <family val="2"/>
      </rPr>
      <t>6884328.300</t>
    </r>
  </si>
  <si>
    <r>
      <t xml:space="preserve">TM </t>
    </r>
    <r>
      <rPr>
        <u/>
        <sz val="8"/>
        <color rgb="FF0000FF"/>
        <rFont val="Tahoma"/>
        <family val="2"/>
      </rPr>
      <t>26180.201</t>
    </r>
  </si>
  <si>
    <r>
      <t xml:space="preserve">T </t>
    </r>
    <r>
      <rPr>
        <u/>
        <sz val="8"/>
        <color rgb="FF0000FF"/>
        <rFont val="Tahoma"/>
        <family val="2"/>
      </rPr>
      <t>36477.650</t>
    </r>
  </si>
  <si>
    <r>
      <t xml:space="preserve">TM </t>
    </r>
    <r>
      <rPr>
        <u/>
        <sz val="8"/>
        <color rgb="FF0000FF"/>
        <rFont val="Tahoma"/>
        <family val="2"/>
      </rPr>
      <t>0.383</t>
    </r>
  </si>
  <si>
    <r>
      <t xml:space="preserve">T </t>
    </r>
    <r>
      <rPr>
        <u/>
        <sz val="8"/>
        <color theme="1"/>
        <rFont val="Tahoma"/>
        <family val="2"/>
      </rPr>
      <t>8868145.000</t>
    </r>
  </si>
  <si>
    <r>
      <t xml:space="preserve">T </t>
    </r>
    <r>
      <rPr>
        <u/>
        <sz val="8"/>
        <color theme="1"/>
        <rFont val="Tahoma"/>
        <family val="2"/>
      </rPr>
      <t>8892887.500</t>
    </r>
  </si>
  <si>
    <r>
      <t xml:space="preserve">T </t>
    </r>
    <r>
      <rPr>
        <u/>
        <sz val="8"/>
        <color theme="1"/>
        <rFont val="Tahoma"/>
        <family val="2"/>
      </rPr>
      <t>8806067.100</t>
    </r>
  </si>
  <si>
    <r>
      <t xml:space="preserve">T </t>
    </r>
    <r>
      <rPr>
        <u/>
        <sz val="8"/>
        <color rgb="FF0000FF"/>
        <rFont val="Tahoma"/>
        <family val="2"/>
      </rPr>
      <t>8855699.900</t>
    </r>
  </si>
  <si>
    <r>
      <t xml:space="preserve">T </t>
    </r>
    <r>
      <rPr>
        <u/>
        <sz val="8"/>
        <color rgb="FF0000FF"/>
        <rFont val="Tahoma"/>
        <family val="2"/>
      </rPr>
      <t>44728.132</t>
    </r>
  </si>
  <si>
    <r>
      <t xml:space="preserve">T </t>
    </r>
    <r>
      <rPr>
        <u/>
        <sz val="8"/>
        <color theme="1"/>
        <rFont val="Tahoma"/>
        <family val="2"/>
      </rPr>
      <t>9123302.000</t>
    </r>
  </si>
  <si>
    <r>
      <t xml:space="preserve">T </t>
    </r>
    <r>
      <rPr>
        <u/>
        <sz val="8"/>
        <color theme="1"/>
        <rFont val="Tahoma"/>
        <family val="2"/>
      </rPr>
      <t>9144834.900</t>
    </r>
  </si>
  <si>
    <r>
      <t xml:space="preserve">T </t>
    </r>
    <r>
      <rPr>
        <u/>
        <sz val="8"/>
        <color theme="1"/>
        <rFont val="Tahoma"/>
        <family val="2"/>
      </rPr>
      <t>9185742.800</t>
    </r>
  </si>
  <si>
    <r>
      <t xml:space="preserve">T </t>
    </r>
    <r>
      <rPr>
        <u/>
        <sz val="8"/>
        <color rgb="FF0000FF"/>
        <rFont val="Tahoma"/>
        <family val="2"/>
      </rPr>
      <t>9151293.200</t>
    </r>
  </si>
  <si>
    <r>
      <t xml:space="preserve">T </t>
    </r>
    <r>
      <rPr>
        <u/>
        <sz val="8"/>
        <color rgb="FF0000FF"/>
        <rFont val="Tahoma"/>
        <family val="2"/>
      </rPr>
      <t>31717.443</t>
    </r>
  </si>
  <si>
    <r>
      <t xml:space="preserve">T </t>
    </r>
    <r>
      <rPr>
        <u/>
        <sz val="8"/>
        <color theme="1"/>
        <rFont val="Tahoma"/>
        <family val="2"/>
      </rPr>
      <t>4851615.500</t>
    </r>
  </si>
  <si>
    <r>
      <t xml:space="preserve">T </t>
    </r>
    <r>
      <rPr>
        <u/>
        <sz val="8"/>
        <color theme="1"/>
        <rFont val="Tahoma"/>
        <family val="2"/>
      </rPr>
      <t>56482460.000</t>
    </r>
  </si>
  <si>
    <r>
      <t xml:space="preserve">T </t>
    </r>
    <r>
      <rPr>
        <u/>
        <sz val="8"/>
        <color theme="1"/>
        <rFont val="Tahoma"/>
        <family val="2"/>
      </rPr>
      <t>12728109.000</t>
    </r>
  </si>
  <si>
    <r>
      <t xml:space="preserve">T </t>
    </r>
    <r>
      <rPr>
        <u/>
        <sz val="8"/>
        <color theme="1"/>
        <rFont val="Tahoma"/>
        <family val="2"/>
      </rPr>
      <t>1923612.500</t>
    </r>
  </si>
  <si>
    <r>
      <t xml:space="preserve">TM </t>
    </r>
    <r>
      <rPr>
        <u/>
        <sz val="8"/>
        <color theme="1"/>
        <rFont val="Tahoma"/>
        <family val="2"/>
      </rPr>
      <t>408887630.000</t>
    </r>
  </si>
  <si>
    <r>
      <t xml:space="preserve">M </t>
    </r>
    <r>
      <rPr>
        <u/>
        <sz val="8"/>
        <color theme="1"/>
        <rFont val="Tahoma"/>
        <family val="2"/>
      </rPr>
      <t>51379.278</t>
    </r>
  </si>
  <si>
    <r>
      <t xml:space="preserve">T </t>
    </r>
    <r>
      <rPr>
        <u/>
        <sz val="8"/>
        <color theme="1"/>
        <rFont val="Tahoma"/>
        <family val="2"/>
      </rPr>
      <t>2912726.100</t>
    </r>
  </si>
  <si>
    <r>
      <t xml:space="preserve">T </t>
    </r>
    <r>
      <rPr>
        <u/>
        <sz val="8"/>
        <color theme="1"/>
        <rFont val="Tahoma"/>
        <family val="2"/>
      </rPr>
      <t>3183774.900</t>
    </r>
  </si>
  <si>
    <r>
      <t xml:space="preserve">T </t>
    </r>
    <r>
      <rPr>
        <u/>
        <sz val="8"/>
        <color theme="1"/>
        <rFont val="Tahoma"/>
        <family val="2"/>
      </rPr>
      <t>4404172.100</t>
    </r>
  </si>
  <si>
    <r>
      <t xml:space="preserve">T </t>
    </r>
    <r>
      <rPr>
        <u/>
        <sz val="8"/>
        <color theme="1"/>
        <rFont val="Tahoma"/>
        <family val="2"/>
      </rPr>
      <t>4844190.900</t>
    </r>
  </si>
  <si>
    <r>
      <t xml:space="preserve">T </t>
    </r>
    <r>
      <rPr>
        <u/>
        <sz val="8"/>
        <color theme="1"/>
        <rFont val="Tahoma"/>
        <family val="2"/>
      </rPr>
      <t>56913832.000</t>
    </r>
  </si>
  <si>
    <r>
      <t xml:space="preserve">T </t>
    </r>
    <r>
      <rPr>
        <u/>
        <sz val="8"/>
        <color theme="1"/>
        <rFont val="Tahoma"/>
        <family val="2"/>
      </rPr>
      <t>12803173.000</t>
    </r>
  </si>
  <si>
    <r>
      <t xml:space="preserve">T </t>
    </r>
    <r>
      <rPr>
        <u/>
        <sz val="8"/>
        <color theme="1"/>
        <rFont val="Tahoma"/>
        <family val="2"/>
      </rPr>
      <t>1931375.200</t>
    </r>
  </si>
  <si>
    <r>
      <t xml:space="preserve">TM </t>
    </r>
    <r>
      <rPr>
        <u/>
        <sz val="8"/>
        <color theme="1"/>
        <rFont val="Tahoma"/>
        <family val="2"/>
      </rPr>
      <t>410152900.000</t>
    </r>
  </si>
  <si>
    <r>
      <t xml:space="preserve">M </t>
    </r>
    <r>
      <rPr>
        <u/>
        <sz val="8"/>
        <color theme="1"/>
        <rFont val="Tahoma"/>
        <family val="2"/>
      </rPr>
      <t>52097.057</t>
    </r>
  </si>
  <si>
    <r>
      <t xml:space="preserve">T </t>
    </r>
    <r>
      <rPr>
        <u/>
        <sz val="8"/>
        <color theme="1"/>
        <rFont val="Tahoma"/>
        <family val="2"/>
      </rPr>
      <t>2909308.000</t>
    </r>
  </si>
  <si>
    <r>
      <t xml:space="preserve">T </t>
    </r>
    <r>
      <rPr>
        <u/>
        <sz val="8"/>
        <color theme="1"/>
        <rFont val="Tahoma"/>
        <family val="2"/>
      </rPr>
      <t>3192226.600</t>
    </r>
  </si>
  <si>
    <r>
      <t xml:space="preserve">T </t>
    </r>
    <r>
      <rPr>
        <u/>
        <sz val="8"/>
        <color theme="1"/>
        <rFont val="Tahoma"/>
        <family val="2"/>
      </rPr>
      <t>4378980.600</t>
    </r>
  </si>
  <si>
    <r>
      <t xml:space="preserve">T </t>
    </r>
    <r>
      <rPr>
        <u/>
        <sz val="8"/>
        <color theme="1"/>
        <rFont val="Tahoma"/>
        <family val="2"/>
      </rPr>
      <t>4764626.100</t>
    </r>
  </si>
  <si>
    <r>
      <t xml:space="preserve">T </t>
    </r>
    <r>
      <rPr>
        <u/>
        <sz val="8"/>
        <color theme="1"/>
        <rFont val="Tahoma"/>
        <family val="2"/>
      </rPr>
      <t>56226045.000</t>
    </r>
  </si>
  <si>
    <r>
      <t xml:space="preserve">T </t>
    </r>
    <r>
      <rPr>
        <u/>
        <sz val="8"/>
        <color theme="1"/>
        <rFont val="Tahoma"/>
        <family val="2"/>
      </rPr>
      <t>12516141.000</t>
    </r>
  </si>
  <si>
    <r>
      <t xml:space="preserve">T </t>
    </r>
    <r>
      <rPr>
        <u/>
        <sz val="8"/>
        <color theme="1"/>
        <rFont val="Tahoma"/>
        <family val="2"/>
      </rPr>
      <t>1925996.000</t>
    </r>
  </si>
  <si>
    <r>
      <t xml:space="preserve">TM </t>
    </r>
    <r>
      <rPr>
        <u/>
        <sz val="8"/>
        <color theme="1"/>
        <rFont val="Tahoma"/>
        <family val="2"/>
      </rPr>
      <t>405780630.000</t>
    </r>
  </si>
  <si>
    <r>
      <t xml:space="preserve">M </t>
    </r>
    <r>
      <rPr>
        <u/>
        <sz val="8"/>
        <color theme="1"/>
        <rFont val="Tahoma"/>
        <family val="2"/>
      </rPr>
      <t>52090.040</t>
    </r>
  </si>
  <si>
    <r>
      <t xml:space="preserve">T </t>
    </r>
    <r>
      <rPr>
        <u/>
        <sz val="8"/>
        <color theme="1"/>
        <rFont val="Tahoma"/>
        <family val="2"/>
      </rPr>
      <t>2864078.100</t>
    </r>
  </si>
  <si>
    <r>
      <t xml:space="preserve">T </t>
    </r>
    <r>
      <rPr>
        <u/>
        <sz val="8"/>
        <color theme="1"/>
        <rFont val="Tahoma"/>
        <family val="2"/>
      </rPr>
      <t>3189805.300</t>
    </r>
  </si>
  <si>
    <r>
      <t xml:space="preserve">T </t>
    </r>
    <r>
      <rPr>
        <u/>
        <sz val="8"/>
        <color theme="1"/>
        <rFont val="Tahoma"/>
        <family val="2"/>
      </rPr>
      <t>4358949.200</t>
    </r>
  </si>
  <si>
    <r>
      <t xml:space="preserve">T </t>
    </r>
    <r>
      <rPr>
        <u/>
        <sz val="8"/>
        <color rgb="FF0000FF"/>
        <rFont val="Tahoma"/>
        <family val="2"/>
      </rPr>
      <t>4820144.100</t>
    </r>
  </si>
  <si>
    <r>
      <t xml:space="preserve">T </t>
    </r>
    <r>
      <rPr>
        <u/>
        <sz val="8"/>
        <color rgb="FF0000FF"/>
        <rFont val="Tahoma"/>
        <family val="2"/>
      </rPr>
      <t>56540779.000</t>
    </r>
  </si>
  <si>
    <r>
      <t xml:space="preserve">T </t>
    </r>
    <r>
      <rPr>
        <u/>
        <sz val="8"/>
        <color rgb="FF0000FF"/>
        <rFont val="Tahoma"/>
        <family val="2"/>
      </rPr>
      <t>12682474.000</t>
    </r>
  </si>
  <si>
    <r>
      <t xml:space="preserve">T </t>
    </r>
    <r>
      <rPr>
        <u/>
        <sz val="8"/>
        <color rgb="FF0000FF"/>
        <rFont val="Tahoma"/>
        <family val="2"/>
      </rPr>
      <t>1926994.500</t>
    </r>
  </si>
  <si>
    <r>
      <t xml:space="preserve">TM </t>
    </r>
    <r>
      <rPr>
        <u/>
        <sz val="8"/>
        <color rgb="FF0000FF"/>
        <rFont val="Tahoma"/>
        <family val="2"/>
      </rPr>
      <t>408273720.000</t>
    </r>
  </si>
  <si>
    <r>
      <t xml:space="preserve">M </t>
    </r>
    <r>
      <rPr>
        <u/>
        <sz val="8"/>
        <color rgb="FF0000FF"/>
        <rFont val="Tahoma"/>
        <family val="2"/>
      </rPr>
      <t>51855.458</t>
    </r>
  </si>
  <si>
    <r>
      <t xml:space="preserve">T </t>
    </r>
    <r>
      <rPr>
        <u/>
        <sz val="8"/>
        <color rgb="FF0000FF"/>
        <rFont val="Tahoma"/>
        <family val="2"/>
      </rPr>
      <t>2895370.700</t>
    </r>
  </si>
  <si>
    <r>
      <t xml:space="preserve">T </t>
    </r>
    <r>
      <rPr>
        <u/>
        <sz val="8"/>
        <color rgb="FF0000FF"/>
        <rFont val="Tahoma"/>
        <family val="2"/>
      </rPr>
      <t>3188602.300</t>
    </r>
  </si>
  <si>
    <r>
      <t xml:space="preserve">T </t>
    </r>
    <r>
      <rPr>
        <u/>
        <sz val="8"/>
        <color rgb="FF0000FF"/>
        <rFont val="Tahoma"/>
        <family val="2"/>
      </rPr>
      <t>4380700.600</t>
    </r>
  </si>
  <si>
    <r>
      <t xml:space="preserve">T </t>
    </r>
    <r>
      <rPr>
        <u/>
        <sz val="8"/>
        <color rgb="FF0000FF"/>
        <rFont val="Tahoma"/>
        <family val="2"/>
      </rPr>
      <t>48223.143</t>
    </r>
  </si>
  <si>
    <r>
      <t xml:space="preserve">T </t>
    </r>
    <r>
      <rPr>
        <u/>
        <sz val="8"/>
        <color rgb="FF0000FF"/>
        <rFont val="Tahoma"/>
        <family val="2"/>
      </rPr>
      <t>347582.610</t>
    </r>
  </si>
  <si>
    <r>
      <t xml:space="preserve">T </t>
    </r>
    <r>
      <rPr>
        <u/>
        <sz val="8"/>
        <color rgb="FF0000FF"/>
        <rFont val="Tahoma"/>
        <family val="2"/>
      </rPr>
      <t>148857.740</t>
    </r>
  </si>
  <si>
    <r>
      <t xml:space="preserve">T </t>
    </r>
    <r>
      <rPr>
        <u/>
        <sz val="8"/>
        <color rgb="FF0000FF"/>
        <rFont val="Tahoma"/>
        <family val="2"/>
      </rPr>
      <t>3976.540</t>
    </r>
  </si>
  <si>
    <r>
      <t xml:space="preserve">TM </t>
    </r>
    <r>
      <rPr>
        <u/>
        <sz val="8"/>
        <color rgb="FF0000FF"/>
        <rFont val="Tahoma"/>
        <family val="2"/>
      </rPr>
      <t>2249853.400</t>
    </r>
  </si>
  <si>
    <r>
      <t xml:space="preserve">M </t>
    </r>
    <r>
      <rPr>
        <u/>
        <sz val="8"/>
        <color rgb="FF0000FF"/>
        <rFont val="Tahoma"/>
        <family val="2"/>
      </rPr>
      <t>412.399</t>
    </r>
  </si>
  <si>
    <r>
      <t xml:space="preserve">T </t>
    </r>
    <r>
      <rPr>
        <u/>
        <sz val="8"/>
        <color rgb="FF0000FF"/>
        <rFont val="Tahoma"/>
        <family val="2"/>
      </rPr>
      <t>27154.078</t>
    </r>
  </si>
  <si>
    <r>
      <t xml:space="preserve">T </t>
    </r>
    <r>
      <rPr>
        <u/>
        <sz val="8"/>
        <color rgb="FF0000FF"/>
        <rFont val="Tahoma"/>
        <family val="2"/>
      </rPr>
      <t>4352.378</t>
    </r>
  </si>
  <si>
    <r>
      <t xml:space="preserve">T </t>
    </r>
    <r>
      <rPr>
        <u/>
        <sz val="8"/>
        <color rgb="FF0000FF"/>
        <rFont val="Tahoma"/>
        <family val="2"/>
      </rPr>
      <t>22660.433</t>
    </r>
  </si>
  <si>
    <r>
      <t xml:space="preserve">T </t>
    </r>
    <r>
      <rPr>
        <u/>
        <sz val="8"/>
        <color rgb="FF0000FF"/>
        <rFont val="Tahoma"/>
        <family val="2"/>
      </rPr>
      <t>1.000</t>
    </r>
  </si>
  <si>
    <r>
      <t xml:space="preserve">T </t>
    </r>
    <r>
      <rPr>
        <u/>
        <sz val="8"/>
        <color rgb="FF0000FF"/>
        <rFont val="Tahoma"/>
        <family val="2"/>
      </rPr>
      <t>0.615</t>
    </r>
  </si>
  <si>
    <r>
      <t xml:space="preserve">T </t>
    </r>
    <r>
      <rPr>
        <u/>
        <sz val="8"/>
        <color rgb="FF0000FF"/>
        <rFont val="Tahoma"/>
        <family val="2"/>
      </rPr>
      <t>1.174</t>
    </r>
  </si>
  <si>
    <r>
      <t xml:space="preserve">TM </t>
    </r>
    <r>
      <rPr>
        <u/>
        <sz val="8"/>
        <color rgb="FF0000FF"/>
        <rFont val="Tahoma"/>
        <family val="2"/>
      </rPr>
      <t>0.551</t>
    </r>
  </si>
  <si>
    <r>
      <t xml:space="preserve">M </t>
    </r>
    <r>
      <rPr>
        <u/>
        <sz val="8"/>
        <color rgb="FF0000FF"/>
        <rFont val="Tahoma"/>
        <family val="2"/>
      </rPr>
      <t>0.795</t>
    </r>
  </si>
  <si>
    <r>
      <t xml:space="preserve">TM </t>
    </r>
    <r>
      <rPr>
        <u/>
        <sz val="8"/>
        <color theme="1"/>
        <rFont val="Tahoma"/>
        <family val="2"/>
      </rPr>
      <t>7567982.000</t>
    </r>
  </si>
  <si>
    <r>
      <t xml:space="preserve">T </t>
    </r>
    <r>
      <rPr>
        <u/>
        <sz val="8"/>
        <color theme="1"/>
        <rFont val="Tahoma"/>
        <family val="2"/>
      </rPr>
      <t>6855881.800</t>
    </r>
  </si>
  <si>
    <r>
      <t xml:space="preserve">TM </t>
    </r>
    <r>
      <rPr>
        <u/>
        <sz val="8"/>
        <color theme="1"/>
        <rFont val="Tahoma"/>
        <family val="2"/>
      </rPr>
      <t>7561083.100</t>
    </r>
  </si>
  <si>
    <r>
      <t xml:space="preserve">T </t>
    </r>
    <r>
      <rPr>
        <u/>
        <sz val="8"/>
        <color theme="1"/>
        <rFont val="Tahoma"/>
        <family val="2"/>
      </rPr>
      <t>6831211.200</t>
    </r>
  </si>
  <si>
    <r>
      <t xml:space="preserve">TM </t>
    </r>
    <r>
      <rPr>
        <u/>
        <sz val="8"/>
        <color theme="1"/>
        <rFont val="Tahoma"/>
        <family val="2"/>
      </rPr>
      <t>7488578.500</t>
    </r>
  </si>
  <si>
    <r>
      <t xml:space="preserve">T </t>
    </r>
    <r>
      <rPr>
        <u/>
        <sz val="8"/>
        <color theme="1"/>
        <rFont val="Tahoma"/>
        <family val="2"/>
      </rPr>
      <t>6797491.000</t>
    </r>
  </si>
  <si>
    <r>
      <t xml:space="preserve">TM </t>
    </r>
    <r>
      <rPr>
        <u/>
        <sz val="8"/>
        <color rgb="FF0000FF"/>
        <rFont val="Tahoma"/>
        <family val="2"/>
      </rPr>
      <t>7539214.500</t>
    </r>
  </si>
  <si>
    <r>
      <t xml:space="preserve">T </t>
    </r>
    <r>
      <rPr>
        <u/>
        <sz val="8"/>
        <color rgb="FF0000FF"/>
        <rFont val="Tahoma"/>
        <family val="2"/>
      </rPr>
      <t>6828194.700</t>
    </r>
  </si>
  <si>
    <r>
      <t xml:space="preserve">TM </t>
    </r>
    <r>
      <rPr>
        <u/>
        <sz val="8"/>
        <color rgb="FF0000FF"/>
        <rFont val="Tahoma"/>
        <family val="2"/>
      </rPr>
      <t>43987.576</t>
    </r>
  </si>
  <si>
    <r>
      <t xml:space="preserve">T </t>
    </r>
    <r>
      <rPr>
        <u/>
        <sz val="8"/>
        <color rgb="FF0000FF"/>
        <rFont val="Tahoma"/>
        <family val="2"/>
      </rPr>
      <t>29312.025</t>
    </r>
  </si>
  <si>
    <r>
      <t xml:space="preserve">T </t>
    </r>
    <r>
      <rPr>
        <u/>
        <sz val="8"/>
        <color theme="1"/>
        <rFont val="Tahoma"/>
        <family val="2"/>
      </rPr>
      <t>8786775.500</t>
    </r>
  </si>
  <si>
    <r>
      <t xml:space="preserve">T </t>
    </r>
    <r>
      <rPr>
        <u/>
        <sz val="8"/>
        <color theme="1"/>
        <rFont val="Tahoma"/>
        <family val="2"/>
      </rPr>
      <t>2471159.600</t>
    </r>
  </si>
  <si>
    <r>
      <t xml:space="preserve">T </t>
    </r>
    <r>
      <rPr>
        <u/>
        <sz val="8"/>
        <color theme="1"/>
        <rFont val="Tahoma"/>
        <family val="2"/>
      </rPr>
      <t>8748280.800</t>
    </r>
  </si>
  <si>
    <r>
      <t xml:space="preserve">T </t>
    </r>
    <r>
      <rPr>
        <u/>
        <sz val="8"/>
        <color theme="1"/>
        <rFont val="Tahoma"/>
        <family val="2"/>
      </rPr>
      <t>2472326.600</t>
    </r>
  </si>
  <si>
    <r>
      <t xml:space="preserve">T </t>
    </r>
    <r>
      <rPr>
        <u/>
        <sz val="8"/>
        <color theme="1"/>
        <rFont val="Tahoma"/>
        <family val="2"/>
      </rPr>
      <t>8645808.100</t>
    </r>
  </si>
  <si>
    <r>
      <t xml:space="preserve">T </t>
    </r>
    <r>
      <rPr>
        <u/>
        <sz val="8"/>
        <color theme="1"/>
        <rFont val="Tahoma"/>
        <family val="2"/>
      </rPr>
      <t>2450733.200</t>
    </r>
  </si>
  <si>
    <r>
      <t xml:space="preserve">T </t>
    </r>
    <r>
      <rPr>
        <u/>
        <sz val="8"/>
        <color rgb="FF0000FF"/>
        <rFont val="Tahoma"/>
        <family val="2"/>
      </rPr>
      <t>8726954.800</t>
    </r>
  </si>
  <si>
    <r>
      <t xml:space="preserve">T </t>
    </r>
    <r>
      <rPr>
        <u/>
        <sz val="8"/>
        <color rgb="FF0000FF"/>
        <rFont val="Tahoma"/>
        <family val="2"/>
      </rPr>
      <t>2464739.800</t>
    </r>
  </si>
  <si>
    <r>
      <t xml:space="preserve">T </t>
    </r>
    <r>
      <rPr>
        <u/>
        <sz val="8"/>
        <color rgb="FF0000FF"/>
        <rFont val="Tahoma"/>
        <family val="2"/>
      </rPr>
      <t>72863.240</t>
    </r>
  </si>
  <si>
    <r>
      <t xml:space="preserve">T </t>
    </r>
    <r>
      <rPr>
        <u/>
        <sz val="8"/>
        <color rgb="FF0000FF"/>
        <rFont val="Tahoma"/>
        <family val="2"/>
      </rPr>
      <t>12144.055</t>
    </r>
  </si>
  <si>
    <r>
      <t xml:space="preserve">T </t>
    </r>
    <r>
      <rPr>
        <u/>
        <sz val="8"/>
        <color theme="1"/>
        <rFont val="Tahoma"/>
        <family val="2"/>
      </rPr>
      <t>9058094.600</t>
    </r>
  </si>
  <si>
    <r>
      <t xml:space="preserve">T </t>
    </r>
    <r>
      <rPr>
        <u/>
        <sz val="8"/>
        <color theme="1"/>
        <rFont val="Tahoma"/>
        <family val="2"/>
      </rPr>
      <t>9037668.300</t>
    </r>
  </si>
  <si>
    <r>
      <t xml:space="preserve">T </t>
    </r>
    <r>
      <rPr>
        <u/>
        <sz val="8"/>
        <color theme="1"/>
        <rFont val="Tahoma"/>
        <family val="2"/>
      </rPr>
      <t>8974286.900</t>
    </r>
  </si>
  <si>
    <r>
      <t xml:space="preserve">T </t>
    </r>
    <r>
      <rPr>
        <u/>
        <sz val="8"/>
        <color rgb="FF0000FF"/>
        <rFont val="Tahoma"/>
        <family val="2"/>
      </rPr>
      <t>9023349.900</t>
    </r>
  </si>
  <si>
    <r>
      <t xml:space="preserve">T </t>
    </r>
    <r>
      <rPr>
        <u/>
        <sz val="8"/>
        <color rgb="FF0000FF"/>
        <rFont val="Tahoma"/>
        <family val="2"/>
      </rPr>
      <t>43700.062</t>
    </r>
  </si>
  <si>
    <r>
      <t xml:space="preserve">T </t>
    </r>
    <r>
      <rPr>
        <u/>
        <sz val="8"/>
        <color theme="1"/>
        <rFont val="Tahoma"/>
        <family val="2"/>
      </rPr>
      <t>3514188.200</t>
    </r>
  </si>
  <si>
    <r>
      <t xml:space="preserve">T </t>
    </r>
    <r>
      <rPr>
        <u/>
        <sz val="8"/>
        <color theme="1"/>
        <rFont val="Tahoma"/>
        <family val="2"/>
      </rPr>
      <t>40515823.000</t>
    </r>
  </si>
  <si>
    <r>
      <t xml:space="preserve">T </t>
    </r>
    <r>
      <rPr>
        <u/>
        <sz val="8"/>
        <color theme="1"/>
        <rFont val="Tahoma"/>
        <family val="2"/>
      </rPr>
      <t>5261877.000</t>
    </r>
  </si>
  <si>
    <r>
      <t xml:space="preserve">T </t>
    </r>
    <r>
      <rPr>
        <u/>
        <sz val="8"/>
        <color theme="1"/>
        <rFont val="Tahoma"/>
        <family val="2"/>
      </rPr>
      <t>2281126.200</t>
    </r>
  </si>
  <si>
    <r>
      <t xml:space="preserve">TM </t>
    </r>
    <r>
      <rPr>
        <u/>
        <sz val="8"/>
        <color theme="1"/>
        <rFont val="Tahoma"/>
        <family val="2"/>
      </rPr>
      <t>652082910.000</t>
    </r>
  </si>
  <si>
    <r>
      <t xml:space="preserve">M </t>
    </r>
    <r>
      <rPr>
        <u/>
        <sz val="8"/>
        <color theme="1"/>
        <rFont val="Tahoma"/>
        <family val="2"/>
      </rPr>
      <t>43655.692</t>
    </r>
  </si>
  <si>
    <r>
      <t xml:space="preserve">T </t>
    </r>
    <r>
      <rPr>
        <u/>
        <sz val="8"/>
        <color theme="1"/>
        <rFont val="Tahoma"/>
        <family val="2"/>
      </rPr>
      <t>2976157.900</t>
    </r>
  </si>
  <si>
    <r>
      <t xml:space="preserve">T </t>
    </r>
    <r>
      <rPr>
        <u/>
        <sz val="8"/>
        <color theme="1"/>
        <rFont val="Tahoma"/>
        <family val="2"/>
      </rPr>
      <t>2497066.800</t>
    </r>
  </si>
  <si>
    <r>
      <t xml:space="preserve">T </t>
    </r>
    <r>
      <rPr>
        <u/>
        <sz val="8"/>
        <color theme="1"/>
        <rFont val="Tahoma"/>
        <family val="2"/>
      </rPr>
      <t>2918547.200</t>
    </r>
  </si>
  <si>
    <r>
      <t xml:space="preserve">T </t>
    </r>
    <r>
      <rPr>
        <u/>
        <sz val="8"/>
        <color theme="1"/>
        <rFont val="Tahoma"/>
        <family val="2"/>
      </rPr>
      <t>3518560.000</t>
    </r>
  </si>
  <si>
    <r>
      <t xml:space="preserve">T </t>
    </r>
    <r>
      <rPr>
        <u/>
        <sz val="8"/>
        <color theme="1"/>
        <rFont val="Tahoma"/>
        <family val="2"/>
      </rPr>
      <t>40539303.000</t>
    </r>
  </si>
  <si>
    <r>
      <t xml:space="preserve">T </t>
    </r>
    <r>
      <rPr>
        <u/>
        <sz val="8"/>
        <color theme="1"/>
        <rFont val="Tahoma"/>
        <family val="2"/>
      </rPr>
      <t>5253896.900</t>
    </r>
  </si>
  <si>
    <r>
      <t xml:space="preserve">T </t>
    </r>
    <r>
      <rPr>
        <u/>
        <sz val="8"/>
        <color theme="1"/>
        <rFont val="Tahoma"/>
        <family val="2"/>
      </rPr>
      <t>2275818.300</t>
    </r>
  </si>
  <si>
    <r>
      <t xml:space="preserve">TM </t>
    </r>
    <r>
      <rPr>
        <u/>
        <sz val="8"/>
        <color theme="1"/>
        <rFont val="Tahoma"/>
        <family val="2"/>
      </rPr>
      <t>651923710.000</t>
    </r>
  </si>
  <si>
    <r>
      <t xml:space="preserve">M </t>
    </r>
    <r>
      <rPr>
        <u/>
        <sz val="8"/>
        <color theme="1"/>
        <rFont val="Tahoma"/>
        <family val="2"/>
      </rPr>
      <t>44128.687</t>
    </r>
  </si>
  <si>
    <r>
      <t xml:space="preserve">T </t>
    </r>
    <r>
      <rPr>
        <u/>
        <sz val="8"/>
        <color theme="1"/>
        <rFont val="Tahoma"/>
        <family val="2"/>
      </rPr>
      <t>2968790.500</t>
    </r>
  </si>
  <si>
    <r>
      <t xml:space="preserve">T </t>
    </r>
    <r>
      <rPr>
        <u/>
        <sz val="8"/>
        <color theme="1"/>
        <rFont val="Tahoma"/>
        <family val="2"/>
      </rPr>
      <t>2504116.300</t>
    </r>
  </si>
  <si>
    <r>
      <t xml:space="preserve">T </t>
    </r>
    <r>
      <rPr>
        <u/>
        <sz val="8"/>
        <color theme="1"/>
        <rFont val="Tahoma"/>
        <family val="2"/>
      </rPr>
      <t>2909437.700</t>
    </r>
  </si>
  <si>
    <r>
      <t xml:space="preserve">T </t>
    </r>
    <r>
      <rPr>
        <u/>
        <sz val="8"/>
        <color theme="1"/>
        <rFont val="Tahoma"/>
        <family val="2"/>
      </rPr>
      <t>3506247.700</t>
    </r>
  </si>
  <si>
    <r>
      <t xml:space="preserve">T </t>
    </r>
    <r>
      <rPr>
        <u/>
        <sz val="8"/>
        <color theme="1"/>
        <rFont val="Tahoma"/>
        <family val="2"/>
      </rPr>
      <t>40524583.000</t>
    </r>
  </si>
  <si>
    <r>
      <t xml:space="preserve">T </t>
    </r>
    <r>
      <rPr>
        <u/>
        <sz val="8"/>
        <color theme="1"/>
        <rFont val="Tahoma"/>
        <family val="2"/>
      </rPr>
      <t>5270711.200</t>
    </r>
  </si>
  <si>
    <r>
      <t xml:space="preserve">T </t>
    </r>
    <r>
      <rPr>
        <u/>
        <sz val="8"/>
        <color theme="1"/>
        <rFont val="Tahoma"/>
        <family val="2"/>
      </rPr>
      <t>2294927.900</t>
    </r>
  </si>
  <si>
    <r>
      <t xml:space="preserve">TM </t>
    </r>
    <r>
      <rPr>
        <u/>
        <sz val="8"/>
        <color theme="1"/>
        <rFont val="Tahoma"/>
        <family val="2"/>
      </rPr>
      <t>652070830.000</t>
    </r>
  </si>
  <si>
    <r>
      <t xml:space="preserve">M </t>
    </r>
    <r>
      <rPr>
        <u/>
        <sz val="8"/>
        <color theme="1"/>
        <rFont val="Tahoma"/>
        <family val="2"/>
      </rPr>
      <t>44330.114</t>
    </r>
  </si>
  <si>
    <r>
      <t xml:space="preserve">T </t>
    </r>
    <r>
      <rPr>
        <u/>
        <sz val="8"/>
        <color theme="1"/>
        <rFont val="Tahoma"/>
        <family val="2"/>
      </rPr>
      <t>3000091.300</t>
    </r>
  </si>
  <si>
    <r>
      <t xml:space="preserve">T </t>
    </r>
    <r>
      <rPr>
        <u/>
        <sz val="8"/>
        <color theme="1"/>
        <rFont val="Tahoma"/>
        <family val="2"/>
      </rPr>
      <t>2514080.500</t>
    </r>
  </si>
  <si>
    <r>
      <t xml:space="preserve">T </t>
    </r>
    <r>
      <rPr>
        <u/>
        <sz val="8"/>
        <color theme="1"/>
        <rFont val="Tahoma"/>
        <family val="2"/>
      </rPr>
      <t>2920407.000</t>
    </r>
  </si>
  <si>
    <r>
      <t xml:space="preserve">T </t>
    </r>
    <r>
      <rPr>
        <u/>
        <sz val="8"/>
        <color rgb="FF0000FF"/>
        <rFont val="Tahoma"/>
        <family val="2"/>
      </rPr>
      <t>3512998.700</t>
    </r>
  </si>
  <si>
    <r>
      <t xml:space="preserve">T </t>
    </r>
    <r>
      <rPr>
        <u/>
        <sz val="8"/>
        <color rgb="FF0000FF"/>
        <rFont val="Tahoma"/>
        <family val="2"/>
      </rPr>
      <t>40526570.000</t>
    </r>
  </si>
  <si>
    <r>
      <t xml:space="preserve">T </t>
    </r>
    <r>
      <rPr>
        <u/>
        <sz val="8"/>
        <color rgb="FF0000FF"/>
        <rFont val="Tahoma"/>
        <family val="2"/>
      </rPr>
      <t>5262161.700</t>
    </r>
  </si>
  <si>
    <r>
      <t xml:space="preserve">T </t>
    </r>
    <r>
      <rPr>
        <u/>
        <sz val="8"/>
        <color rgb="FF0000FF"/>
        <rFont val="Tahoma"/>
        <family val="2"/>
      </rPr>
      <t>2283957.400</t>
    </r>
  </si>
  <si>
    <r>
      <t xml:space="preserve">TM </t>
    </r>
    <r>
      <rPr>
        <u/>
        <sz val="8"/>
        <color rgb="FF0000FF"/>
        <rFont val="Tahoma"/>
        <family val="2"/>
      </rPr>
      <t>652025820.000</t>
    </r>
  </si>
  <si>
    <r>
      <t xml:space="preserve">M </t>
    </r>
    <r>
      <rPr>
        <u/>
        <sz val="8"/>
        <color rgb="FF0000FF"/>
        <rFont val="Tahoma"/>
        <family val="2"/>
      </rPr>
      <t>44038.164</t>
    </r>
  </si>
  <si>
    <r>
      <t xml:space="preserve">T </t>
    </r>
    <r>
      <rPr>
        <u/>
        <sz val="8"/>
        <color rgb="FF0000FF"/>
        <rFont val="Tahoma"/>
        <family val="2"/>
      </rPr>
      <t>2981679.900</t>
    </r>
  </si>
  <si>
    <r>
      <t xml:space="preserve">T </t>
    </r>
    <r>
      <rPr>
        <u/>
        <sz val="8"/>
        <color rgb="FF0000FF"/>
        <rFont val="Tahoma"/>
        <family val="2"/>
      </rPr>
      <t>2505087.900</t>
    </r>
  </si>
  <si>
    <r>
      <t xml:space="preserve">T </t>
    </r>
    <r>
      <rPr>
        <u/>
        <sz val="8"/>
        <color rgb="FF0000FF"/>
        <rFont val="Tahoma"/>
        <family val="2"/>
      </rPr>
      <t>2916130.600</t>
    </r>
  </si>
  <si>
    <r>
      <t xml:space="preserve">T </t>
    </r>
    <r>
      <rPr>
        <u/>
        <sz val="8"/>
        <color rgb="FF0000FF"/>
        <rFont val="Tahoma"/>
        <family val="2"/>
      </rPr>
      <t>6241.767</t>
    </r>
  </si>
  <si>
    <r>
      <t xml:space="preserve">T </t>
    </r>
    <r>
      <rPr>
        <u/>
        <sz val="8"/>
        <color rgb="FF0000FF"/>
        <rFont val="Tahoma"/>
        <family val="2"/>
      </rPr>
      <t>11865.475</t>
    </r>
  </si>
  <si>
    <r>
      <t xml:space="preserve">T </t>
    </r>
    <r>
      <rPr>
        <u/>
        <sz val="8"/>
        <color rgb="FF0000FF"/>
        <rFont val="Tahoma"/>
        <family val="2"/>
      </rPr>
      <t>8410.753</t>
    </r>
  </si>
  <si>
    <r>
      <t xml:space="preserve">T </t>
    </r>
    <r>
      <rPr>
        <u/>
        <sz val="8"/>
        <color rgb="FF0000FF"/>
        <rFont val="Tahoma"/>
        <family val="2"/>
      </rPr>
      <t>9864.414</t>
    </r>
  </si>
  <si>
    <r>
      <t xml:space="preserve">TM </t>
    </r>
    <r>
      <rPr>
        <u/>
        <sz val="8"/>
        <color rgb="FF0000FF"/>
        <rFont val="Tahoma"/>
        <family val="2"/>
      </rPr>
      <t>88634.889</t>
    </r>
  </si>
  <si>
    <r>
      <t xml:space="preserve">M </t>
    </r>
    <r>
      <rPr>
        <u/>
        <sz val="8"/>
        <color rgb="FF0000FF"/>
        <rFont val="Tahoma"/>
        <family val="2"/>
      </rPr>
      <t>346.204</t>
    </r>
  </si>
  <si>
    <r>
      <t xml:space="preserve">T </t>
    </r>
    <r>
      <rPr>
        <u/>
        <sz val="8"/>
        <color rgb="FF0000FF"/>
        <rFont val="Tahoma"/>
        <family val="2"/>
      </rPr>
      <t>16364.728</t>
    </r>
  </si>
  <si>
    <r>
      <t xml:space="preserve">T </t>
    </r>
    <r>
      <rPr>
        <u/>
        <sz val="8"/>
        <color rgb="FF0000FF"/>
        <rFont val="Tahoma"/>
        <family val="2"/>
      </rPr>
      <t>8548.355</t>
    </r>
  </si>
  <si>
    <r>
      <t xml:space="preserve">T </t>
    </r>
    <r>
      <rPr>
        <u/>
        <sz val="8"/>
        <color rgb="FF0000FF"/>
        <rFont val="Tahoma"/>
        <family val="2"/>
      </rPr>
      <t>5870.353</t>
    </r>
  </si>
  <si>
    <r>
      <t xml:space="preserve">T </t>
    </r>
    <r>
      <rPr>
        <u/>
        <sz val="8"/>
        <color rgb="FF0000FF"/>
        <rFont val="Tahoma"/>
        <family val="2"/>
      </rPr>
      <t>0.029</t>
    </r>
  </si>
  <si>
    <r>
      <t xml:space="preserve">T </t>
    </r>
    <r>
      <rPr>
        <u/>
        <sz val="8"/>
        <color rgb="FF0000FF"/>
        <rFont val="Tahoma"/>
        <family val="2"/>
      </rPr>
      <t>0.160</t>
    </r>
  </si>
  <si>
    <r>
      <t xml:space="preserve">TM </t>
    </r>
    <r>
      <rPr>
        <u/>
        <sz val="8"/>
        <color rgb="FF0000FF"/>
        <rFont val="Tahoma"/>
        <family val="2"/>
      </rPr>
      <t>0.014</t>
    </r>
  </si>
  <si>
    <r>
      <t xml:space="preserve">M </t>
    </r>
    <r>
      <rPr>
        <u/>
        <sz val="8"/>
        <color rgb="FF0000FF"/>
        <rFont val="Tahoma"/>
        <family val="2"/>
      </rPr>
      <t>0.786</t>
    </r>
  </si>
  <si>
    <r>
      <t xml:space="preserve">T </t>
    </r>
    <r>
      <rPr>
        <u/>
        <sz val="8"/>
        <color rgb="FF0000FF"/>
        <rFont val="Tahoma"/>
        <family val="2"/>
      </rPr>
      <t>0.201</t>
    </r>
  </si>
  <si>
    <r>
      <t xml:space="preserve">TM </t>
    </r>
    <r>
      <rPr>
        <u/>
        <sz val="8"/>
        <color theme="1"/>
        <rFont val="Tahoma"/>
        <family val="2"/>
      </rPr>
      <t>7028723.300</t>
    </r>
  </si>
  <si>
    <r>
      <t xml:space="preserve">T </t>
    </r>
    <r>
      <rPr>
        <u/>
        <sz val="8"/>
        <color theme="1"/>
        <rFont val="Tahoma"/>
        <family val="2"/>
      </rPr>
      <t>6940507.300</t>
    </r>
  </si>
  <si>
    <r>
      <t xml:space="preserve">TM </t>
    </r>
    <r>
      <rPr>
        <u/>
        <sz val="8"/>
        <color theme="1"/>
        <rFont val="Tahoma"/>
        <family val="2"/>
      </rPr>
      <t>6989688.000</t>
    </r>
  </si>
  <si>
    <r>
      <t xml:space="preserve">T </t>
    </r>
    <r>
      <rPr>
        <u/>
        <sz val="8"/>
        <color theme="1"/>
        <rFont val="Tahoma"/>
        <family val="2"/>
      </rPr>
      <t>6946771.300</t>
    </r>
  </si>
  <si>
    <r>
      <t xml:space="preserve">TM </t>
    </r>
    <r>
      <rPr>
        <u/>
        <sz val="8"/>
        <color theme="1"/>
        <rFont val="Tahoma"/>
        <family val="2"/>
      </rPr>
      <t>6997568.300</t>
    </r>
  </si>
  <si>
    <r>
      <t xml:space="preserve">T </t>
    </r>
    <r>
      <rPr>
        <u/>
        <sz val="8"/>
        <color theme="1"/>
        <rFont val="Tahoma"/>
        <family val="2"/>
      </rPr>
      <t>6984791.400</t>
    </r>
  </si>
  <si>
    <r>
      <t xml:space="preserve">TM </t>
    </r>
    <r>
      <rPr>
        <u/>
        <sz val="8"/>
        <color rgb="FF0000FF"/>
        <rFont val="Tahoma"/>
        <family val="2"/>
      </rPr>
      <t>7005326.600</t>
    </r>
  </si>
  <si>
    <r>
      <t xml:space="preserve">T </t>
    </r>
    <r>
      <rPr>
        <u/>
        <sz val="8"/>
        <color rgb="FF0000FF"/>
        <rFont val="Tahoma"/>
        <family val="2"/>
      </rPr>
      <t>6957356.700</t>
    </r>
  </si>
  <si>
    <r>
      <t xml:space="preserve">TM </t>
    </r>
    <r>
      <rPr>
        <u/>
        <sz val="8"/>
        <color rgb="FF0000FF"/>
        <rFont val="Tahoma"/>
        <family val="2"/>
      </rPr>
      <t>20641.749</t>
    </r>
  </si>
  <si>
    <r>
      <t xml:space="preserve">T </t>
    </r>
    <r>
      <rPr>
        <u/>
        <sz val="8"/>
        <color rgb="FF0000FF"/>
        <rFont val="Tahoma"/>
        <family val="2"/>
      </rPr>
      <t>23964.719</t>
    </r>
  </si>
  <si>
    <r>
      <t xml:space="preserve">TM </t>
    </r>
    <r>
      <rPr>
        <u/>
        <sz val="8"/>
        <color rgb="FF0000FF"/>
        <rFont val="Tahoma"/>
        <family val="2"/>
      </rPr>
      <t>0.295</t>
    </r>
  </si>
  <si>
    <r>
      <t xml:space="preserve">T </t>
    </r>
    <r>
      <rPr>
        <u/>
        <sz val="8"/>
        <color theme="1"/>
        <rFont val="Tahoma"/>
        <family val="2"/>
      </rPr>
      <t>8807049.400</t>
    </r>
  </si>
  <si>
    <r>
      <t xml:space="preserve">T </t>
    </r>
    <r>
      <rPr>
        <u/>
        <sz val="8"/>
        <color theme="1"/>
        <rFont val="Tahoma"/>
        <family val="2"/>
      </rPr>
      <t>8842830.700</t>
    </r>
  </si>
  <si>
    <r>
      <t xml:space="preserve">T </t>
    </r>
    <r>
      <rPr>
        <u/>
        <sz val="8"/>
        <color theme="1"/>
        <rFont val="Tahoma"/>
        <family val="2"/>
      </rPr>
      <t>8915520.600</t>
    </r>
  </si>
  <si>
    <r>
      <t xml:space="preserve">T </t>
    </r>
    <r>
      <rPr>
        <u/>
        <sz val="8"/>
        <color rgb="FF0000FF"/>
        <rFont val="Tahoma"/>
        <family val="2"/>
      </rPr>
      <t>8855133.600</t>
    </r>
  </si>
  <si>
    <r>
      <t xml:space="preserve">T </t>
    </r>
    <r>
      <rPr>
        <u/>
        <sz val="8"/>
        <color rgb="FF0000FF"/>
        <rFont val="Tahoma"/>
        <family val="2"/>
      </rPr>
      <t>55272.216</t>
    </r>
  </si>
  <si>
    <r>
      <t xml:space="preserve">T </t>
    </r>
    <r>
      <rPr>
        <u/>
        <sz val="8"/>
        <color theme="1"/>
        <rFont val="Tahoma"/>
        <family val="2"/>
      </rPr>
      <t>9034643.600</t>
    </r>
  </si>
  <si>
    <r>
      <t xml:space="preserve">T </t>
    </r>
    <r>
      <rPr>
        <u/>
        <sz val="8"/>
        <color theme="1"/>
        <rFont val="Tahoma"/>
        <family val="2"/>
      </rPr>
      <t>9046429.000</t>
    </r>
  </si>
  <si>
    <r>
      <t xml:space="preserve">T </t>
    </r>
    <r>
      <rPr>
        <u/>
        <sz val="8"/>
        <color theme="1"/>
        <rFont val="Tahoma"/>
        <family val="2"/>
      </rPr>
      <t>9088222.200</t>
    </r>
  </si>
  <si>
    <r>
      <t xml:space="preserve">T </t>
    </r>
    <r>
      <rPr>
        <u/>
        <sz val="8"/>
        <color rgb="FF0000FF"/>
        <rFont val="Tahoma"/>
        <family val="2"/>
      </rPr>
      <t>9056431.600</t>
    </r>
  </si>
  <si>
    <r>
      <t xml:space="preserve">T </t>
    </r>
    <r>
      <rPr>
        <u/>
        <sz val="8"/>
        <color rgb="FF0000FF"/>
        <rFont val="Tahoma"/>
        <family val="2"/>
      </rPr>
      <t>28155.050</t>
    </r>
  </si>
  <si>
    <r>
      <t xml:space="preserve">T </t>
    </r>
    <r>
      <rPr>
        <u/>
        <sz val="8"/>
        <color theme="1"/>
        <rFont val="Tahoma"/>
        <family val="2"/>
      </rPr>
      <t>2757833.600</t>
    </r>
  </si>
  <si>
    <r>
      <t xml:space="preserve">T </t>
    </r>
    <r>
      <rPr>
        <u/>
        <sz val="8"/>
        <color theme="1"/>
        <rFont val="Tahoma"/>
        <family val="2"/>
      </rPr>
      <t>2740468.000</t>
    </r>
  </si>
  <si>
    <r>
      <t xml:space="preserve">T </t>
    </r>
    <r>
      <rPr>
        <u/>
        <sz val="8"/>
        <color theme="1"/>
        <rFont val="Tahoma"/>
        <family val="2"/>
      </rPr>
      <t>2725330.300</t>
    </r>
  </si>
  <si>
    <r>
      <t xml:space="preserve">T </t>
    </r>
    <r>
      <rPr>
        <u/>
        <sz val="8"/>
        <color rgb="FF0000FF"/>
        <rFont val="Tahoma"/>
        <family val="2"/>
      </rPr>
      <t>2741210.600</t>
    </r>
  </si>
  <si>
    <r>
      <t xml:space="preserve">T </t>
    </r>
    <r>
      <rPr>
        <u/>
        <sz val="8"/>
        <color rgb="FF0000FF"/>
        <rFont val="Tahoma"/>
        <family val="2"/>
      </rPr>
      <t>16264.355</t>
    </r>
  </si>
  <si>
    <r>
      <t xml:space="preserve">T </t>
    </r>
    <r>
      <rPr>
        <u/>
        <sz val="8"/>
        <color theme="1"/>
        <rFont val="Tahoma"/>
        <family val="2"/>
      </rPr>
      <t>6545185.800</t>
    </r>
  </si>
  <si>
    <r>
      <t xml:space="preserve">T </t>
    </r>
    <r>
      <rPr>
        <u/>
        <sz val="8"/>
        <color theme="1"/>
        <rFont val="Tahoma"/>
        <family val="2"/>
      </rPr>
      <t>6481616.700</t>
    </r>
  </si>
  <si>
    <r>
      <t xml:space="preserve">T </t>
    </r>
    <r>
      <rPr>
        <u/>
        <sz val="8"/>
        <color theme="1"/>
        <rFont val="Tahoma"/>
        <family val="2"/>
      </rPr>
      <t>6438939.600</t>
    </r>
  </si>
  <si>
    <r>
      <t xml:space="preserve">T </t>
    </r>
    <r>
      <rPr>
        <u/>
        <sz val="8"/>
        <color rgb="FF0000FF"/>
        <rFont val="Tahoma"/>
        <family val="2"/>
      </rPr>
      <t>6488580.700</t>
    </r>
  </si>
  <si>
    <r>
      <t xml:space="preserve">T </t>
    </r>
    <r>
      <rPr>
        <u/>
        <sz val="8"/>
        <color rgb="FF0000FF"/>
        <rFont val="Tahoma"/>
        <family val="2"/>
      </rPr>
      <t>53464.341</t>
    </r>
  </si>
  <si>
    <r>
      <t xml:space="preserve">T </t>
    </r>
    <r>
      <rPr>
        <u/>
        <sz val="8"/>
        <color theme="1"/>
        <rFont val="Tahoma"/>
        <family val="2"/>
      </rPr>
      <t>8490122.300</t>
    </r>
  </si>
  <si>
    <r>
      <t xml:space="preserve">T </t>
    </r>
    <r>
      <rPr>
        <u/>
        <sz val="8"/>
        <color theme="1"/>
        <rFont val="Tahoma"/>
        <family val="2"/>
      </rPr>
      <t>8410830.200</t>
    </r>
  </si>
  <si>
    <r>
      <t xml:space="preserve">T </t>
    </r>
    <r>
      <rPr>
        <u/>
        <sz val="8"/>
        <color theme="1"/>
        <rFont val="Tahoma"/>
        <family val="2"/>
      </rPr>
      <t>8370910.400</t>
    </r>
  </si>
  <si>
    <r>
      <t xml:space="preserve">T </t>
    </r>
    <r>
      <rPr>
        <u/>
        <sz val="8"/>
        <color rgb="FF0000FF"/>
        <rFont val="Tahoma"/>
        <family val="2"/>
      </rPr>
      <t>8423954.300</t>
    </r>
  </si>
  <si>
    <r>
      <t xml:space="preserve">T </t>
    </r>
    <r>
      <rPr>
        <u/>
        <sz val="8"/>
        <color rgb="FF0000FF"/>
        <rFont val="Tahoma"/>
        <family val="2"/>
      </rPr>
      <t>60679.950</t>
    </r>
  </si>
  <si>
    <r>
      <t xml:space="preserve">T </t>
    </r>
    <r>
      <rPr>
        <u/>
        <sz val="8"/>
        <color theme="1"/>
        <rFont val="Tahoma"/>
        <family val="2"/>
      </rPr>
      <t>8949092.900</t>
    </r>
  </si>
  <si>
    <r>
      <t xml:space="preserve">T </t>
    </r>
    <r>
      <rPr>
        <u/>
        <sz val="8"/>
        <color theme="1"/>
        <rFont val="Tahoma"/>
        <family val="2"/>
      </rPr>
      <t>8945035.300</t>
    </r>
  </si>
  <si>
    <r>
      <t xml:space="preserve">T </t>
    </r>
    <r>
      <rPr>
        <u/>
        <sz val="8"/>
        <color theme="1"/>
        <rFont val="Tahoma"/>
        <family val="2"/>
      </rPr>
      <t>8903196.000</t>
    </r>
  </si>
  <si>
    <r>
      <t xml:space="preserve">T </t>
    </r>
    <r>
      <rPr>
        <u/>
        <sz val="8"/>
        <color rgb="FF0000FF"/>
        <rFont val="Tahoma"/>
        <family val="2"/>
      </rPr>
      <t>8932441.400</t>
    </r>
  </si>
  <si>
    <r>
      <t xml:space="preserve">T </t>
    </r>
    <r>
      <rPr>
        <u/>
        <sz val="8"/>
        <color rgb="FF0000FF"/>
        <rFont val="Tahoma"/>
        <family val="2"/>
      </rPr>
      <t>25408.387</t>
    </r>
  </si>
  <si>
    <r>
      <t xml:space="preserve">T </t>
    </r>
    <r>
      <rPr>
        <u/>
        <sz val="8"/>
        <color theme="1"/>
        <rFont val="Tahoma"/>
        <family val="2"/>
      </rPr>
      <t>106628750.000</t>
    </r>
  </si>
  <si>
    <r>
      <t xml:space="preserve">T </t>
    </r>
    <r>
      <rPr>
        <u/>
        <sz val="8"/>
        <color theme="1"/>
        <rFont val="Tahoma"/>
        <family val="2"/>
      </rPr>
      <t>5529806.400</t>
    </r>
  </si>
  <si>
    <r>
      <t xml:space="preserve">T </t>
    </r>
    <r>
      <rPr>
        <u/>
        <sz val="8"/>
        <color theme="1"/>
        <rFont val="Tahoma"/>
        <family val="2"/>
      </rPr>
      <t>1815695.000</t>
    </r>
  </si>
  <si>
    <r>
      <t xml:space="preserve">TM </t>
    </r>
    <r>
      <rPr>
        <u/>
        <sz val="8"/>
        <color theme="1"/>
        <rFont val="Tahoma"/>
        <family val="2"/>
      </rPr>
      <t>664065490.000</t>
    </r>
  </si>
  <si>
    <r>
      <t xml:space="preserve">M </t>
    </r>
    <r>
      <rPr>
        <u/>
        <sz val="8"/>
        <color theme="1"/>
        <rFont val="Tahoma"/>
        <family val="2"/>
      </rPr>
      <t>38868.224</t>
    </r>
  </si>
  <si>
    <r>
      <t xml:space="preserve">T </t>
    </r>
    <r>
      <rPr>
        <u/>
        <sz val="8"/>
        <color theme="1"/>
        <rFont val="Tahoma"/>
        <family val="2"/>
      </rPr>
      <t>2981852.800</t>
    </r>
  </si>
  <si>
    <r>
      <t xml:space="preserve">T </t>
    </r>
    <r>
      <rPr>
        <u/>
        <sz val="8"/>
        <color theme="1"/>
        <rFont val="Tahoma"/>
        <family val="2"/>
      </rPr>
      <t>2136936.000</t>
    </r>
  </si>
  <si>
    <r>
      <t xml:space="preserve">T </t>
    </r>
    <r>
      <rPr>
        <u/>
        <sz val="8"/>
        <color theme="1"/>
        <rFont val="Tahoma"/>
        <family val="2"/>
      </rPr>
      <t>6494370.900</t>
    </r>
  </si>
  <si>
    <r>
      <t xml:space="preserve">T </t>
    </r>
    <r>
      <rPr>
        <u/>
        <sz val="8"/>
        <color theme="1"/>
        <rFont val="Tahoma"/>
        <family val="2"/>
      </rPr>
      <t>107967760.000</t>
    </r>
  </si>
  <si>
    <r>
      <t xml:space="preserve">T </t>
    </r>
    <r>
      <rPr>
        <u/>
        <sz val="8"/>
        <color theme="1"/>
        <rFont val="Tahoma"/>
        <family val="2"/>
      </rPr>
      <t>5465738.900</t>
    </r>
  </si>
  <si>
    <r>
      <t xml:space="preserve">T </t>
    </r>
    <r>
      <rPr>
        <u/>
        <sz val="8"/>
        <color theme="1"/>
        <rFont val="Tahoma"/>
        <family val="2"/>
      </rPr>
      <t>1844427.800</t>
    </r>
  </si>
  <si>
    <r>
      <t xml:space="preserve">TM </t>
    </r>
    <r>
      <rPr>
        <u/>
        <sz val="8"/>
        <color theme="1"/>
        <rFont val="Tahoma"/>
        <family val="2"/>
      </rPr>
      <t>676532820.000</t>
    </r>
  </si>
  <si>
    <r>
      <t xml:space="preserve">M </t>
    </r>
    <r>
      <rPr>
        <u/>
        <sz val="8"/>
        <color theme="1"/>
        <rFont val="Tahoma"/>
        <family val="2"/>
      </rPr>
      <t>39680.754</t>
    </r>
  </si>
  <si>
    <r>
      <t xml:space="preserve">T </t>
    </r>
    <r>
      <rPr>
        <u/>
        <sz val="8"/>
        <color theme="1"/>
        <rFont val="Tahoma"/>
        <family val="2"/>
      </rPr>
      <t>3016425.300</t>
    </r>
  </si>
  <si>
    <r>
      <t xml:space="preserve">T </t>
    </r>
    <r>
      <rPr>
        <u/>
        <sz val="8"/>
        <color theme="1"/>
        <rFont val="Tahoma"/>
        <family val="2"/>
      </rPr>
      <t>2196961.000</t>
    </r>
  </si>
  <si>
    <r>
      <t xml:space="preserve">T </t>
    </r>
    <r>
      <rPr>
        <u/>
        <sz val="8"/>
        <color theme="1"/>
        <rFont val="Tahoma"/>
        <family val="2"/>
      </rPr>
      <t>6568984.900</t>
    </r>
  </si>
  <si>
    <r>
      <t xml:space="preserve">T </t>
    </r>
    <r>
      <rPr>
        <u/>
        <sz val="8"/>
        <color theme="1"/>
        <rFont val="Tahoma"/>
        <family val="2"/>
      </rPr>
      <t>108129040.000</t>
    </r>
  </si>
  <si>
    <r>
      <t xml:space="preserve">T </t>
    </r>
    <r>
      <rPr>
        <u/>
        <sz val="8"/>
        <color theme="1"/>
        <rFont val="Tahoma"/>
        <family val="2"/>
      </rPr>
      <t>5469496.000</t>
    </r>
  </si>
  <si>
    <r>
      <t xml:space="preserve">T </t>
    </r>
    <r>
      <rPr>
        <u/>
        <sz val="8"/>
        <color theme="1"/>
        <rFont val="Tahoma"/>
        <family val="2"/>
      </rPr>
      <t>1869653.700</t>
    </r>
  </si>
  <si>
    <r>
      <t xml:space="preserve">TM </t>
    </r>
    <r>
      <rPr>
        <u/>
        <sz val="8"/>
        <color theme="1"/>
        <rFont val="Tahoma"/>
        <family val="2"/>
      </rPr>
      <t>680378290.000</t>
    </r>
  </si>
  <si>
    <r>
      <t xml:space="preserve">M </t>
    </r>
    <r>
      <rPr>
        <u/>
        <sz val="8"/>
        <color theme="1"/>
        <rFont val="Tahoma"/>
        <family val="2"/>
      </rPr>
      <t>39172.794</t>
    </r>
  </si>
  <si>
    <r>
      <t xml:space="preserve">T </t>
    </r>
    <r>
      <rPr>
        <u/>
        <sz val="8"/>
        <color theme="1"/>
        <rFont val="Tahoma"/>
        <family val="2"/>
      </rPr>
      <t>3036763.500</t>
    </r>
  </si>
  <si>
    <r>
      <t xml:space="preserve">T </t>
    </r>
    <r>
      <rPr>
        <u/>
        <sz val="8"/>
        <color theme="1"/>
        <rFont val="Tahoma"/>
        <family val="2"/>
      </rPr>
      <t>2178305.000</t>
    </r>
  </si>
  <si>
    <r>
      <t xml:space="preserve">T </t>
    </r>
    <r>
      <rPr>
        <u/>
        <sz val="8"/>
        <color theme="1"/>
        <rFont val="Tahoma"/>
        <family val="2"/>
      </rPr>
      <t>6555155.000</t>
    </r>
  </si>
  <si>
    <r>
      <t xml:space="preserve">T </t>
    </r>
    <r>
      <rPr>
        <u/>
        <sz val="8"/>
        <color rgb="FF0000FF"/>
        <rFont val="Tahoma"/>
        <family val="2"/>
      </rPr>
      <t>107575180.000</t>
    </r>
  </si>
  <si>
    <r>
      <t xml:space="preserve">T </t>
    </r>
    <r>
      <rPr>
        <u/>
        <sz val="8"/>
        <color rgb="FF0000FF"/>
        <rFont val="Tahoma"/>
        <family val="2"/>
      </rPr>
      <t>5488347.100</t>
    </r>
  </si>
  <si>
    <r>
      <t xml:space="preserve">T </t>
    </r>
    <r>
      <rPr>
        <u/>
        <sz val="8"/>
        <color rgb="FF0000FF"/>
        <rFont val="Tahoma"/>
        <family val="2"/>
      </rPr>
      <t>1843258.900</t>
    </r>
  </si>
  <si>
    <r>
      <t xml:space="preserve">TM </t>
    </r>
    <r>
      <rPr>
        <u/>
        <sz val="8"/>
        <color rgb="FF0000FF"/>
        <rFont val="Tahoma"/>
        <family val="2"/>
      </rPr>
      <t>673658870.000</t>
    </r>
  </si>
  <si>
    <r>
      <t xml:space="preserve">M </t>
    </r>
    <r>
      <rPr>
        <u/>
        <sz val="8"/>
        <color rgb="FF0000FF"/>
        <rFont val="Tahoma"/>
        <family val="2"/>
      </rPr>
      <t>39240.590</t>
    </r>
  </si>
  <si>
    <r>
      <t xml:space="preserve">T </t>
    </r>
    <r>
      <rPr>
        <u/>
        <sz val="8"/>
        <color rgb="FF0000FF"/>
        <rFont val="Tahoma"/>
        <family val="2"/>
      </rPr>
      <t>3011680.500</t>
    </r>
  </si>
  <si>
    <r>
      <t xml:space="preserve">T </t>
    </r>
    <r>
      <rPr>
        <u/>
        <sz val="8"/>
        <color rgb="FF0000FF"/>
        <rFont val="Tahoma"/>
        <family val="2"/>
      </rPr>
      <t>2170734.000</t>
    </r>
  </si>
  <si>
    <r>
      <t xml:space="preserve">T </t>
    </r>
    <r>
      <rPr>
        <u/>
        <sz val="8"/>
        <color rgb="FF0000FF"/>
        <rFont val="Tahoma"/>
        <family val="2"/>
      </rPr>
      <t>6539503.600</t>
    </r>
  </si>
  <si>
    <r>
      <t xml:space="preserve">T </t>
    </r>
    <r>
      <rPr>
        <u/>
        <sz val="8"/>
        <color rgb="FF0000FF"/>
        <rFont val="Tahoma"/>
        <family val="2"/>
      </rPr>
      <t>823593.020</t>
    </r>
  </si>
  <si>
    <r>
      <t xml:space="preserve">T </t>
    </r>
    <r>
      <rPr>
        <u/>
        <sz val="8"/>
        <color rgb="FF0000FF"/>
        <rFont val="Tahoma"/>
        <family val="2"/>
      </rPr>
      <t>35953.905</t>
    </r>
  </si>
  <si>
    <r>
      <t xml:space="preserve">T </t>
    </r>
    <r>
      <rPr>
        <u/>
        <sz val="8"/>
        <color rgb="FF0000FF"/>
        <rFont val="Tahoma"/>
        <family val="2"/>
      </rPr>
      <t>26998.349</t>
    </r>
  </si>
  <si>
    <r>
      <t xml:space="preserve">TM </t>
    </r>
    <r>
      <rPr>
        <u/>
        <sz val="8"/>
        <color rgb="FF0000FF"/>
        <rFont val="Tahoma"/>
        <family val="2"/>
      </rPr>
      <t>8527694.300</t>
    </r>
  </si>
  <si>
    <r>
      <t xml:space="preserve">M </t>
    </r>
    <r>
      <rPr>
        <u/>
        <sz val="8"/>
        <color rgb="FF0000FF"/>
        <rFont val="Tahoma"/>
        <family val="2"/>
      </rPr>
      <t>410.486</t>
    </r>
  </si>
  <si>
    <r>
      <t xml:space="preserve">T </t>
    </r>
    <r>
      <rPr>
        <u/>
        <sz val="8"/>
        <color rgb="FF0000FF"/>
        <rFont val="Tahoma"/>
        <family val="2"/>
      </rPr>
      <t>27761.131</t>
    </r>
  </si>
  <si>
    <r>
      <t xml:space="preserve">T </t>
    </r>
    <r>
      <rPr>
        <u/>
        <sz val="8"/>
        <color rgb="FF0000FF"/>
        <rFont val="Tahoma"/>
        <family val="2"/>
      </rPr>
      <t>30720.383</t>
    </r>
  </si>
  <si>
    <r>
      <t xml:space="preserve">T </t>
    </r>
    <r>
      <rPr>
        <u/>
        <sz val="8"/>
        <color rgb="FF0000FF"/>
        <rFont val="Tahoma"/>
        <family val="2"/>
      </rPr>
      <t>39693.014</t>
    </r>
  </si>
  <si>
    <r>
      <t xml:space="preserve">T </t>
    </r>
    <r>
      <rPr>
        <u/>
        <sz val="8"/>
        <color rgb="FF0000FF"/>
        <rFont val="Tahoma"/>
        <family val="2"/>
      </rPr>
      <t>0.766</t>
    </r>
  </si>
  <si>
    <r>
      <t xml:space="preserve">T </t>
    </r>
    <r>
      <rPr>
        <u/>
        <sz val="8"/>
        <color rgb="FF0000FF"/>
        <rFont val="Tahoma"/>
        <family val="2"/>
      </rPr>
      <t>0.655</t>
    </r>
  </si>
  <si>
    <r>
      <t xml:space="preserve">T </t>
    </r>
    <r>
      <rPr>
        <u/>
        <sz val="8"/>
        <color rgb="FF0000FF"/>
        <rFont val="Tahoma"/>
        <family val="2"/>
      </rPr>
      <t>1.465</t>
    </r>
  </si>
  <si>
    <r>
      <t xml:space="preserve">TM </t>
    </r>
    <r>
      <rPr>
        <u/>
        <sz val="8"/>
        <color rgb="FF0000FF"/>
        <rFont val="Tahoma"/>
        <family val="2"/>
      </rPr>
      <t>1.266</t>
    </r>
  </si>
  <si>
    <r>
      <t xml:space="preserve">M </t>
    </r>
    <r>
      <rPr>
        <u/>
        <sz val="8"/>
        <color rgb="FF0000FF"/>
        <rFont val="Tahoma"/>
        <family val="2"/>
      </rPr>
      <t>1.046</t>
    </r>
  </si>
  <si>
    <r>
      <t xml:space="preserve">T </t>
    </r>
    <r>
      <rPr>
        <u/>
        <sz val="8"/>
        <color rgb="FF0000FF"/>
        <rFont val="Tahoma"/>
        <family val="2"/>
      </rPr>
      <t>1.415</t>
    </r>
  </si>
  <si>
    <r>
      <t xml:space="preserve">T </t>
    </r>
    <r>
      <rPr>
        <u/>
        <sz val="8"/>
        <color rgb="FF0000FF"/>
        <rFont val="Tahoma"/>
        <family val="2"/>
      </rPr>
      <t>0.607</t>
    </r>
  </si>
  <si>
    <r>
      <t xml:space="preserve">TM </t>
    </r>
    <r>
      <rPr>
        <u/>
        <sz val="8"/>
        <color theme="1"/>
        <rFont val="Tahoma"/>
        <family val="2"/>
      </rPr>
      <t>4600601.900</t>
    </r>
  </si>
  <si>
    <r>
      <t xml:space="preserve">T </t>
    </r>
    <r>
      <rPr>
        <u/>
        <sz val="8"/>
        <color theme="1"/>
        <rFont val="Tahoma"/>
        <family val="2"/>
      </rPr>
      <t>7292866.000</t>
    </r>
  </si>
  <si>
    <r>
      <t xml:space="preserve">TM </t>
    </r>
    <r>
      <rPr>
        <u/>
        <sz val="8"/>
        <color theme="1"/>
        <rFont val="Tahoma"/>
        <family val="2"/>
      </rPr>
      <t>4628988.500</t>
    </r>
  </si>
  <si>
    <r>
      <t xml:space="preserve">T </t>
    </r>
    <r>
      <rPr>
        <u/>
        <sz val="8"/>
        <color theme="1"/>
        <rFont val="Tahoma"/>
        <family val="2"/>
      </rPr>
      <t>7290923.200</t>
    </r>
  </si>
  <si>
    <r>
      <t xml:space="preserve">TM </t>
    </r>
    <r>
      <rPr>
        <u/>
        <sz val="8"/>
        <color theme="1"/>
        <rFont val="Tahoma"/>
        <family val="2"/>
      </rPr>
      <t>4657074.900</t>
    </r>
  </si>
  <si>
    <r>
      <t xml:space="preserve">T </t>
    </r>
    <r>
      <rPr>
        <u/>
        <sz val="8"/>
        <color theme="1"/>
        <rFont val="Tahoma"/>
        <family val="2"/>
      </rPr>
      <t>7307872.600</t>
    </r>
  </si>
  <si>
    <r>
      <t xml:space="preserve">TM </t>
    </r>
    <r>
      <rPr>
        <u/>
        <sz val="8"/>
        <color rgb="FF0000FF"/>
        <rFont val="Tahoma"/>
        <family val="2"/>
      </rPr>
      <t>4628888.400</t>
    </r>
  </si>
  <si>
    <r>
      <t xml:space="preserve">T </t>
    </r>
    <r>
      <rPr>
        <u/>
        <sz val="8"/>
        <color rgb="FF0000FF"/>
        <rFont val="Tahoma"/>
        <family val="2"/>
      </rPr>
      <t>7297220.600</t>
    </r>
  </si>
  <si>
    <r>
      <t xml:space="preserve">TM </t>
    </r>
    <r>
      <rPr>
        <u/>
        <sz val="8"/>
        <color rgb="FF0000FF"/>
        <rFont val="Tahoma"/>
        <family val="2"/>
      </rPr>
      <t>28236.658</t>
    </r>
  </si>
  <si>
    <r>
      <t xml:space="preserve">T </t>
    </r>
    <r>
      <rPr>
        <u/>
        <sz val="8"/>
        <color rgb="FF0000FF"/>
        <rFont val="Tahoma"/>
        <family val="2"/>
      </rPr>
      <t>9275.904</t>
    </r>
  </si>
  <si>
    <r>
      <t xml:space="preserve">T </t>
    </r>
    <r>
      <rPr>
        <u/>
        <sz val="8"/>
        <color theme="1"/>
        <rFont val="Tahoma"/>
        <family val="2"/>
      </rPr>
      <t>8853233.400</t>
    </r>
  </si>
  <si>
    <r>
      <t xml:space="preserve">T </t>
    </r>
    <r>
      <rPr>
        <u/>
        <sz val="8"/>
        <color theme="1"/>
        <rFont val="Tahoma"/>
        <family val="2"/>
      </rPr>
      <t>11673995.000</t>
    </r>
  </si>
  <si>
    <r>
      <t xml:space="preserve">M </t>
    </r>
    <r>
      <rPr>
        <u/>
        <sz val="8"/>
        <color theme="1"/>
        <rFont val="Tahoma"/>
        <family val="2"/>
      </rPr>
      <t>1048916.000</t>
    </r>
  </si>
  <si>
    <r>
      <t xml:space="preserve">M </t>
    </r>
    <r>
      <rPr>
        <u/>
        <sz val="8"/>
        <color theme="1"/>
        <rFont val="Tahoma"/>
        <family val="2"/>
      </rPr>
      <t>1131343.500</t>
    </r>
  </si>
  <si>
    <r>
      <t xml:space="preserve">T </t>
    </r>
    <r>
      <rPr>
        <u/>
        <sz val="8"/>
        <color theme="1"/>
        <rFont val="Tahoma"/>
        <family val="2"/>
      </rPr>
      <t>8864433.200</t>
    </r>
  </si>
  <si>
    <r>
      <t xml:space="preserve">T </t>
    </r>
    <r>
      <rPr>
        <u/>
        <sz val="8"/>
        <color theme="1"/>
        <rFont val="Tahoma"/>
        <family val="2"/>
      </rPr>
      <t>11769084.000</t>
    </r>
  </si>
  <si>
    <r>
      <t xml:space="preserve">M </t>
    </r>
    <r>
      <rPr>
        <u/>
        <sz val="8"/>
        <color theme="1"/>
        <rFont val="Tahoma"/>
        <family val="2"/>
      </rPr>
      <t>1063425.500</t>
    </r>
  </si>
  <si>
    <r>
      <t xml:space="preserve">M </t>
    </r>
    <r>
      <rPr>
        <u/>
        <sz val="8"/>
        <color theme="1"/>
        <rFont val="Tahoma"/>
        <family val="2"/>
      </rPr>
      <t>1142805.400</t>
    </r>
  </si>
  <si>
    <r>
      <t xml:space="preserve">T </t>
    </r>
    <r>
      <rPr>
        <u/>
        <sz val="8"/>
        <color theme="1"/>
        <rFont val="Tahoma"/>
        <family val="2"/>
      </rPr>
      <t>8909626.800</t>
    </r>
  </si>
  <si>
    <r>
      <t xml:space="preserve">T </t>
    </r>
    <r>
      <rPr>
        <u/>
        <sz val="8"/>
        <color theme="1"/>
        <rFont val="Tahoma"/>
        <family val="2"/>
      </rPr>
      <t>11731080.000</t>
    </r>
  </si>
  <si>
    <r>
      <t xml:space="preserve">M </t>
    </r>
    <r>
      <rPr>
        <u/>
        <sz val="8"/>
        <color theme="1"/>
        <rFont val="Tahoma"/>
        <family val="2"/>
      </rPr>
      <t>1066049.700</t>
    </r>
  </si>
  <si>
    <r>
      <t xml:space="preserve">M </t>
    </r>
    <r>
      <rPr>
        <u/>
        <sz val="8"/>
        <color theme="1"/>
        <rFont val="Tahoma"/>
        <family val="2"/>
      </rPr>
      <t>1143931.700</t>
    </r>
  </si>
  <si>
    <r>
      <t xml:space="preserve">T </t>
    </r>
    <r>
      <rPr>
        <u/>
        <sz val="8"/>
        <color rgb="FF0000FF"/>
        <rFont val="Tahoma"/>
        <family val="2"/>
      </rPr>
      <t>8875764.500</t>
    </r>
  </si>
  <si>
    <r>
      <t xml:space="preserve">T </t>
    </r>
    <r>
      <rPr>
        <u/>
        <sz val="8"/>
        <color rgb="FF0000FF"/>
        <rFont val="Tahoma"/>
        <family val="2"/>
      </rPr>
      <t>11724720.000</t>
    </r>
  </si>
  <si>
    <r>
      <t xml:space="preserve">M </t>
    </r>
    <r>
      <rPr>
        <u/>
        <sz val="8"/>
        <color rgb="FF0000FF"/>
        <rFont val="Tahoma"/>
        <family val="2"/>
      </rPr>
      <t>1059463.700</t>
    </r>
  </si>
  <si>
    <r>
      <t xml:space="preserve">M </t>
    </r>
    <r>
      <rPr>
        <u/>
        <sz val="8"/>
        <color rgb="FF0000FF"/>
        <rFont val="Tahoma"/>
        <family val="2"/>
      </rPr>
      <t>1139360.200</t>
    </r>
  </si>
  <si>
    <r>
      <t xml:space="preserve">T </t>
    </r>
    <r>
      <rPr>
        <u/>
        <sz val="8"/>
        <color rgb="FF0000FF"/>
        <rFont val="Tahoma"/>
        <family val="2"/>
      </rPr>
      <t>29855.529</t>
    </r>
  </si>
  <si>
    <r>
      <t xml:space="preserve">T </t>
    </r>
    <r>
      <rPr>
        <u/>
        <sz val="8"/>
        <color rgb="FF0000FF"/>
        <rFont val="Tahoma"/>
        <family val="2"/>
      </rPr>
      <t>47862.792</t>
    </r>
  </si>
  <si>
    <r>
      <t xml:space="preserve">M </t>
    </r>
    <r>
      <rPr>
        <u/>
        <sz val="8"/>
        <color rgb="FF0000FF"/>
        <rFont val="Tahoma"/>
        <family val="2"/>
      </rPr>
      <t>9228.353</t>
    </r>
  </si>
  <si>
    <r>
      <t xml:space="preserve">M </t>
    </r>
    <r>
      <rPr>
        <u/>
        <sz val="8"/>
        <color rgb="FF0000FF"/>
        <rFont val="Tahoma"/>
        <family val="2"/>
      </rPr>
      <t>6965.475</t>
    </r>
  </si>
  <si>
    <r>
      <t xml:space="preserve">M </t>
    </r>
    <r>
      <rPr>
        <u/>
        <sz val="8"/>
        <color rgb="FF0000FF"/>
        <rFont val="Tahoma"/>
        <family val="2"/>
      </rPr>
      <t>0.611</t>
    </r>
  </si>
  <si>
    <r>
      <t xml:space="preserve">T </t>
    </r>
    <r>
      <rPr>
        <u/>
        <sz val="8"/>
        <color theme="1"/>
        <rFont val="Tahoma"/>
        <family val="2"/>
      </rPr>
      <t>9041772.000</t>
    </r>
  </si>
  <si>
    <r>
      <t xml:space="preserve">T </t>
    </r>
    <r>
      <rPr>
        <u/>
        <sz val="8"/>
        <color theme="1"/>
        <rFont val="Tahoma"/>
        <family val="2"/>
      </rPr>
      <t>9069372.900</t>
    </r>
  </si>
  <si>
    <r>
      <t xml:space="preserve">T </t>
    </r>
    <r>
      <rPr>
        <u/>
        <sz val="8"/>
        <color theme="1"/>
        <rFont val="Tahoma"/>
        <family val="2"/>
      </rPr>
      <t>9101261.900</t>
    </r>
  </si>
  <si>
    <r>
      <t xml:space="preserve">T </t>
    </r>
    <r>
      <rPr>
        <u/>
        <sz val="8"/>
        <color rgb="FF0000FF"/>
        <rFont val="Tahoma"/>
        <family val="2"/>
      </rPr>
      <t>9070802.200</t>
    </r>
  </si>
  <si>
    <r>
      <t xml:space="preserve">T </t>
    </r>
    <r>
      <rPr>
        <u/>
        <sz val="8"/>
        <color rgb="FF0000FF"/>
        <rFont val="Tahoma"/>
        <family val="2"/>
      </rPr>
      <t>29770.663</t>
    </r>
  </si>
  <si>
    <r>
      <t xml:space="preserve">T </t>
    </r>
    <r>
      <rPr>
        <u/>
        <sz val="8"/>
        <color theme="1"/>
        <rFont val="Tahoma"/>
        <family val="2"/>
      </rPr>
      <t>2782410.500</t>
    </r>
  </si>
  <si>
    <r>
      <t xml:space="preserve">T </t>
    </r>
    <r>
      <rPr>
        <u/>
        <sz val="8"/>
        <color theme="1"/>
        <rFont val="Tahoma"/>
        <family val="2"/>
      </rPr>
      <t>3268848.100</t>
    </r>
  </si>
  <si>
    <r>
      <t xml:space="preserve">T </t>
    </r>
    <r>
      <rPr>
        <u/>
        <sz val="8"/>
        <color theme="1"/>
        <rFont val="Tahoma"/>
        <family val="2"/>
      </rPr>
      <t>4274696.800</t>
    </r>
  </si>
  <si>
    <r>
      <t xml:space="preserve">T </t>
    </r>
    <r>
      <rPr>
        <u/>
        <sz val="8"/>
        <color theme="1"/>
        <rFont val="Tahoma"/>
        <family val="2"/>
      </rPr>
      <t>5009236.000</t>
    </r>
  </si>
  <si>
    <r>
      <t xml:space="preserve">T </t>
    </r>
    <r>
      <rPr>
        <u/>
        <sz val="8"/>
        <color theme="1"/>
        <rFont val="Tahoma"/>
        <family val="2"/>
      </rPr>
      <t>2780576.700</t>
    </r>
  </si>
  <si>
    <r>
      <t xml:space="preserve">T </t>
    </r>
    <r>
      <rPr>
        <u/>
        <sz val="8"/>
        <color theme="1"/>
        <rFont val="Tahoma"/>
        <family val="2"/>
      </rPr>
      <t>2035795.000</t>
    </r>
  </si>
  <si>
    <r>
      <t xml:space="preserve">T </t>
    </r>
    <r>
      <rPr>
        <u/>
        <sz val="8"/>
        <color theme="1"/>
        <rFont val="Tahoma"/>
        <family val="2"/>
      </rPr>
      <t>2771055.500</t>
    </r>
  </si>
  <si>
    <r>
      <t xml:space="preserve">T </t>
    </r>
    <r>
      <rPr>
        <u/>
        <sz val="8"/>
        <color theme="1"/>
        <rFont val="Tahoma"/>
        <family val="2"/>
      </rPr>
      <t>3274359.800</t>
    </r>
  </si>
  <si>
    <r>
      <t xml:space="preserve">T </t>
    </r>
    <r>
      <rPr>
        <u/>
        <sz val="8"/>
        <color theme="1"/>
        <rFont val="Tahoma"/>
        <family val="2"/>
      </rPr>
      <t>4295805.700</t>
    </r>
  </si>
  <si>
    <r>
      <t xml:space="preserve">T </t>
    </r>
    <r>
      <rPr>
        <u/>
        <sz val="8"/>
        <color theme="1"/>
        <rFont val="Tahoma"/>
        <family val="2"/>
      </rPr>
      <t>4932446.000</t>
    </r>
  </si>
  <si>
    <r>
      <t xml:space="preserve">T </t>
    </r>
    <r>
      <rPr>
        <u/>
        <sz val="8"/>
        <color theme="1"/>
        <rFont val="Tahoma"/>
        <family val="2"/>
      </rPr>
      <t>2755306.600</t>
    </r>
  </si>
  <si>
    <r>
      <t xml:space="preserve">T </t>
    </r>
    <r>
      <rPr>
        <u/>
        <sz val="8"/>
        <color theme="1"/>
        <rFont val="Tahoma"/>
        <family val="2"/>
      </rPr>
      <t>2014471.100</t>
    </r>
  </si>
  <si>
    <r>
      <t xml:space="preserve">T </t>
    </r>
    <r>
      <rPr>
        <u/>
        <sz val="8"/>
        <color theme="1"/>
        <rFont val="Tahoma"/>
        <family val="2"/>
      </rPr>
      <t>2779129.000</t>
    </r>
  </si>
  <si>
    <r>
      <t xml:space="preserve">T </t>
    </r>
    <r>
      <rPr>
        <u/>
        <sz val="8"/>
        <color theme="1"/>
        <rFont val="Tahoma"/>
        <family val="2"/>
      </rPr>
      <t>3280025.000</t>
    </r>
  </si>
  <si>
    <r>
      <t xml:space="preserve">T </t>
    </r>
    <r>
      <rPr>
        <u/>
        <sz val="8"/>
        <color theme="1"/>
        <rFont val="Tahoma"/>
        <family val="2"/>
      </rPr>
      <t>4286457.800</t>
    </r>
  </si>
  <si>
    <r>
      <t xml:space="preserve">T </t>
    </r>
    <r>
      <rPr>
        <u/>
        <sz val="8"/>
        <color theme="1"/>
        <rFont val="Tahoma"/>
        <family val="2"/>
      </rPr>
      <t>4888770.300</t>
    </r>
  </si>
  <si>
    <r>
      <t xml:space="preserve">T </t>
    </r>
    <r>
      <rPr>
        <u/>
        <sz val="8"/>
        <color theme="1"/>
        <rFont val="Tahoma"/>
        <family val="2"/>
      </rPr>
      <t>2769821.600</t>
    </r>
  </si>
  <si>
    <r>
      <t xml:space="preserve">T </t>
    </r>
    <r>
      <rPr>
        <u/>
        <sz val="8"/>
        <color theme="1"/>
        <rFont val="Tahoma"/>
        <family val="2"/>
      </rPr>
      <t>2023026.600</t>
    </r>
  </si>
  <si>
    <r>
      <t xml:space="preserve">T </t>
    </r>
    <r>
      <rPr>
        <u/>
        <sz val="8"/>
        <color rgb="FF0000FF"/>
        <rFont val="Tahoma"/>
        <family val="2"/>
      </rPr>
      <t>2777531.700</t>
    </r>
  </si>
  <si>
    <r>
      <t xml:space="preserve">T </t>
    </r>
    <r>
      <rPr>
        <u/>
        <sz val="8"/>
        <color rgb="FF0000FF"/>
        <rFont val="Tahoma"/>
        <family val="2"/>
      </rPr>
      <t>3274411.000</t>
    </r>
  </si>
  <si>
    <r>
      <t xml:space="preserve">T </t>
    </r>
    <r>
      <rPr>
        <u/>
        <sz val="8"/>
        <color rgb="FF0000FF"/>
        <rFont val="Tahoma"/>
        <family val="2"/>
      </rPr>
      <t>4285653.500</t>
    </r>
  </si>
  <si>
    <r>
      <t xml:space="preserve">T </t>
    </r>
    <r>
      <rPr>
        <u/>
        <sz val="8"/>
        <color rgb="FF0000FF"/>
        <rFont val="Tahoma"/>
        <family val="2"/>
      </rPr>
      <t>4943484.100</t>
    </r>
  </si>
  <si>
    <r>
      <t xml:space="preserve">T </t>
    </r>
    <r>
      <rPr>
        <u/>
        <sz val="8"/>
        <color rgb="FF0000FF"/>
        <rFont val="Tahoma"/>
        <family val="2"/>
      </rPr>
      <t>2768568.300</t>
    </r>
  </si>
  <si>
    <r>
      <t xml:space="preserve">T </t>
    </r>
    <r>
      <rPr>
        <u/>
        <sz val="8"/>
        <color rgb="FF0000FF"/>
        <rFont val="Tahoma"/>
        <family val="2"/>
      </rPr>
      <t>2024430.900</t>
    </r>
  </si>
  <si>
    <r>
      <t xml:space="preserve">T </t>
    </r>
    <r>
      <rPr>
        <u/>
        <sz val="8"/>
        <color rgb="FF0000FF"/>
        <rFont val="Tahoma"/>
        <family val="2"/>
      </rPr>
      <t>5843.592</t>
    </r>
  </si>
  <si>
    <r>
      <t xml:space="preserve">T </t>
    </r>
    <r>
      <rPr>
        <u/>
        <sz val="8"/>
        <color rgb="FF0000FF"/>
        <rFont val="Tahoma"/>
        <family val="2"/>
      </rPr>
      <t>5588.636</t>
    </r>
  </si>
  <si>
    <r>
      <t xml:space="preserve">T </t>
    </r>
    <r>
      <rPr>
        <u/>
        <sz val="8"/>
        <color rgb="FF0000FF"/>
        <rFont val="Tahoma"/>
        <family val="2"/>
      </rPr>
      <t>10577.431</t>
    </r>
  </si>
  <si>
    <r>
      <t xml:space="preserve">T </t>
    </r>
    <r>
      <rPr>
        <u/>
        <sz val="8"/>
        <color rgb="FF0000FF"/>
        <rFont val="Tahoma"/>
        <family val="2"/>
      </rPr>
      <t>60986.684</t>
    </r>
  </si>
  <si>
    <r>
      <t xml:space="preserve">T </t>
    </r>
    <r>
      <rPr>
        <u/>
        <sz val="8"/>
        <color rgb="FF0000FF"/>
        <rFont val="Tahoma"/>
        <family val="2"/>
      </rPr>
      <t>12681.609</t>
    </r>
  </si>
  <si>
    <r>
      <t xml:space="preserve">T </t>
    </r>
    <r>
      <rPr>
        <u/>
        <sz val="8"/>
        <color rgb="FF0000FF"/>
        <rFont val="Tahoma"/>
        <family val="2"/>
      </rPr>
      <t>10731.095</t>
    </r>
  </si>
  <si>
    <r>
      <t xml:space="preserve">T </t>
    </r>
    <r>
      <rPr>
        <u/>
        <sz val="8"/>
        <color rgb="FF0000FF"/>
        <rFont val="Tahoma"/>
        <family val="2"/>
      </rPr>
      <t>1.234</t>
    </r>
  </si>
  <si>
    <r>
      <t xml:space="preserve">T </t>
    </r>
    <r>
      <rPr>
        <u/>
        <sz val="8"/>
        <color theme="1"/>
        <rFont val="Tahoma"/>
        <family val="2"/>
      </rPr>
      <t>6523886.600</t>
    </r>
  </si>
  <si>
    <r>
      <t xml:space="preserve">T </t>
    </r>
    <r>
      <rPr>
        <u/>
        <sz val="8"/>
        <color theme="1"/>
        <rFont val="Tahoma"/>
        <family val="2"/>
      </rPr>
      <t>6466895.800</t>
    </r>
  </si>
  <si>
    <r>
      <t xml:space="preserve">T </t>
    </r>
    <r>
      <rPr>
        <u/>
        <sz val="8"/>
        <color theme="1"/>
        <rFont val="Tahoma"/>
        <family val="2"/>
      </rPr>
      <t>6475445.400</t>
    </r>
  </si>
  <si>
    <r>
      <t xml:space="preserve">T </t>
    </r>
    <r>
      <rPr>
        <u/>
        <sz val="8"/>
        <color rgb="FF0000FF"/>
        <rFont val="Tahoma"/>
        <family val="2"/>
      </rPr>
      <t>6488742.600</t>
    </r>
  </si>
  <si>
    <r>
      <t xml:space="preserve">T </t>
    </r>
    <r>
      <rPr>
        <u/>
        <sz val="8"/>
        <color rgb="FF0000FF"/>
        <rFont val="Tahoma"/>
        <family val="2"/>
      </rPr>
      <t>30734.320</t>
    </r>
  </si>
  <si>
    <r>
      <t xml:space="preserve">T </t>
    </r>
    <r>
      <rPr>
        <u/>
        <sz val="8"/>
        <color theme="1"/>
        <rFont val="Tahoma"/>
        <family val="2"/>
      </rPr>
      <t>8442038.200</t>
    </r>
  </si>
  <si>
    <r>
      <t xml:space="preserve">T </t>
    </r>
    <r>
      <rPr>
        <u/>
        <sz val="8"/>
        <color theme="1"/>
        <rFont val="Tahoma"/>
        <family val="2"/>
      </rPr>
      <t>8398108.700</t>
    </r>
  </si>
  <si>
    <r>
      <t xml:space="preserve">T </t>
    </r>
    <r>
      <rPr>
        <u/>
        <sz val="8"/>
        <color theme="1"/>
        <rFont val="Tahoma"/>
        <family val="2"/>
      </rPr>
      <t>8399807.500</t>
    </r>
  </si>
  <si>
    <r>
      <t xml:space="preserve">T </t>
    </r>
    <r>
      <rPr>
        <u/>
        <sz val="8"/>
        <color rgb="FF0000FF"/>
        <rFont val="Tahoma"/>
        <family val="2"/>
      </rPr>
      <t>8413318.100</t>
    </r>
  </si>
  <si>
    <r>
      <t xml:space="preserve">T </t>
    </r>
    <r>
      <rPr>
        <u/>
        <sz val="8"/>
        <color rgb="FF0000FF"/>
        <rFont val="Tahoma"/>
        <family val="2"/>
      </rPr>
      <t>24886.800</t>
    </r>
  </si>
  <si>
    <r>
      <t xml:space="preserve">T </t>
    </r>
    <r>
      <rPr>
        <u/>
        <sz val="8"/>
        <color theme="1"/>
        <rFont val="Tahoma"/>
        <family val="2"/>
      </rPr>
      <t>9052672.200</t>
    </r>
  </si>
  <si>
    <r>
      <t xml:space="preserve">T </t>
    </r>
    <r>
      <rPr>
        <u/>
        <sz val="8"/>
        <color theme="1"/>
        <rFont val="Tahoma"/>
        <family val="2"/>
      </rPr>
      <t>9094234.800</t>
    </r>
  </si>
  <si>
    <r>
      <t xml:space="preserve">T </t>
    </r>
    <r>
      <rPr>
        <u/>
        <sz val="8"/>
        <color theme="1"/>
        <rFont val="Tahoma"/>
        <family val="2"/>
      </rPr>
      <t>9046659.600</t>
    </r>
  </si>
  <si>
    <r>
      <t xml:space="preserve">T </t>
    </r>
    <r>
      <rPr>
        <u/>
        <sz val="8"/>
        <color rgb="FF0000FF"/>
        <rFont val="Tahoma"/>
        <family val="2"/>
      </rPr>
      <t>9064522.200</t>
    </r>
  </si>
  <si>
    <r>
      <t xml:space="preserve">T </t>
    </r>
    <r>
      <rPr>
        <u/>
        <sz val="8"/>
        <color rgb="FF0000FF"/>
        <rFont val="Tahoma"/>
        <family val="2"/>
      </rPr>
      <t>25906.922</t>
    </r>
  </si>
  <si>
    <r>
      <t xml:space="preserve">T </t>
    </r>
    <r>
      <rPr>
        <u/>
        <sz val="8"/>
        <color theme="1"/>
        <rFont val="Tahoma"/>
        <family val="2"/>
      </rPr>
      <t>2721228.500</t>
    </r>
  </si>
  <si>
    <r>
      <t xml:space="preserve">T </t>
    </r>
    <r>
      <rPr>
        <u/>
        <sz val="8"/>
        <color theme="1"/>
        <rFont val="Tahoma"/>
        <family val="2"/>
      </rPr>
      <t>2720929.400</t>
    </r>
  </si>
  <si>
    <r>
      <t xml:space="preserve">T </t>
    </r>
    <r>
      <rPr>
        <u/>
        <sz val="8"/>
        <color theme="1"/>
        <rFont val="Tahoma"/>
        <family val="2"/>
      </rPr>
      <t>2716418.600</t>
    </r>
  </si>
  <si>
    <r>
      <t xml:space="preserve">T </t>
    </r>
    <r>
      <rPr>
        <u/>
        <sz val="8"/>
        <color rgb="FF0000FF"/>
        <rFont val="Tahoma"/>
        <family val="2"/>
      </rPr>
      <t>2719525.500</t>
    </r>
  </si>
  <si>
    <r>
      <t xml:space="preserve">T </t>
    </r>
    <r>
      <rPr>
        <u/>
        <sz val="8"/>
        <color rgb="FF0000FF"/>
        <rFont val="Tahoma"/>
        <family val="2"/>
      </rPr>
      <t>2694.794</t>
    </r>
  </si>
  <si>
    <r>
      <t xml:space="preserve">T </t>
    </r>
    <r>
      <rPr>
        <u/>
        <sz val="8"/>
        <color theme="1"/>
        <rFont val="Tahoma"/>
        <family val="2"/>
      </rPr>
      <t>6450017.800</t>
    </r>
  </si>
  <si>
    <r>
      <t xml:space="preserve">T </t>
    </r>
    <r>
      <rPr>
        <u/>
        <sz val="8"/>
        <color theme="1"/>
        <rFont val="Tahoma"/>
        <family val="2"/>
      </rPr>
      <t>6418097.500</t>
    </r>
  </si>
  <si>
    <r>
      <t xml:space="preserve">T </t>
    </r>
    <r>
      <rPr>
        <u/>
        <sz val="8"/>
        <color theme="1"/>
        <rFont val="Tahoma"/>
        <family val="2"/>
      </rPr>
      <t>6380248.900</t>
    </r>
  </si>
  <si>
    <r>
      <t xml:space="preserve">T </t>
    </r>
    <r>
      <rPr>
        <u/>
        <sz val="8"/>
        <color rgb="FF0000FF"/>
        <rFont val="Tahoma"/>
        <family val="2"/>
      </rPr>
      <t>6416121.400</t>
    </r>
  </si>
  <si>
    <r>
      <t xml:space="preserve">T </t>
    </r>
    <r>
      <rPr>
        <u/>
        <sz val="8"/>
        <color rgb="FF0000FF"/>
        <rFont val="Tahoma"/>
        <family val="2"/>
      </rPr>
      <t>34926.412</t>
    </r>
  </si>
  <si>
    <r>
      <t xml:space="preserve">T </t>
    </r>
    <r>
      <rPr>
        <u/>
        <sz val="8"/>
        <color theme="1"/>
        <rFont val="Tahoma"/>
        <family val="2"/>
      </rPr>
      <t>8356167.900</t>
    </r>
  </si>
  <si>
    <r>
      <t xml:space="preserve">T </t>
    </r>
    <r>
      <rPr>
        <u/>
        <sz val="8"/>
        <color theme="1"/>
        <rFont val="Tahoma"/>
        <family val="2"/>
      </rPr>
      <t>8350322.400</t>
    </r>
  </si>
  <si>
    <r>
      <t xml:space="preserve">T </t>
    </r>
    <r>
      <rPr>
        <u/>
        <sz val="8"/>
        <color theme="1"/>
        <rFont val="Tahoma"/>
        <family val="2"/>
      </rPr>
      <t>8332391.500</t>
    </r>
  </si>
  <si>
    <r>
      <t xml:space="preserve">T </t>
    </r>
    <r>
      <rPr>
        <u/>
        <sz val="8"/>
        <color rgb="FF0000FF"/>
        <rFont val="Tahoma"/>
        <family val="2"/>
      </rPr>
      <t>8346293.900</t>
    </r>
  </si>
  <si>
    <r>
      <t xml:space="preserve">T </t>
    </r>
    <r>
      <rPr>
        <u/>
        <sz val="8"/>
        <color rgb="FF0000FF"/>
        <rFont val="Tahoma"/>
        <family val="2"/>
      </rPr>
      <t>12389.532</t>
    </r>
  </si>
  <si>
    <r>
      <t xml:space="preserve">T </t>
    </r>
    <r>
      <rPr>
        <u/>
        <sz val="8"/>
        <color theme="1"/>
        <rFont val="Tahoma"/>
        <family val="2"/>
      </rPr>
      <t>8982143.900</t>
    </r>
  </si>
  <si>
    <r>
      <t xml:space="preserve">T </t>
    </r>
    <r>
      <rPr>
        <u/>
        <sz val="8"/>
        <color theme="1"/>
        <rFont val="Tahoma"/>
        <family val="2"/>
      </rPr>
      <t>9040112.100</t>
    </r>
  </si>
  <si>
    <r>
      <t xml:space="preserve">T </t>
    </r>
    <r>
      <rPr>
        <u/>
        <sz val="8"/>
        <color theme="1"/>
        <rFont val="Tahoma"/>
        <family val="2"/>
      </rPr>
      <t>9046327.600</t>
    </r>
  </si>
  <si>
    <r>
      <t xml:space="preserve">T </t>
    </r>
    <r>
      <rPr>
        <u/>
        <sz val="8"/>
        <color rgb="FF0000FF"/>
        <rFont val="Tahoma"/>
        <family val="2"/>
      </rPr>
      <t>9022861.200</t>
    </r>
  </si>
  <si>
    <r>
      <t xml:space="preserve">T </t>
    </r>
    <r>
      <rPr>
        <u/>
        <sz val="8"/>
        <color rgb="FF0000FF"/>
        <rFont val="Tahoma"/>
        <family val="2"/>
      </rPr>
      <t>35398.916</t>
    </r>
  </si>
  <si>
    <t>Analyte ICPS</t>
  </si>
  <si>
    <r>
      <t xml:space="preserve">T </t>
    </r>
    <r>
      <rPr>
        <u/>
        <sz val="8"/>
        <color theme="1"/>
        <rFont val="Tahoma"/>
        <family val="2"/>
      </rPr>
      <t>768404.420</t>
    </r>
  </si>
  <si>
    <r>
      <t xml:space="preserve">T </t>
    </r>
    <r>
      <rPr>
        <u/>
        <sz val="8"/>
        <color theme="1"/>
        <rFont val="Tahoma"/>
        <family val="2"/>
      </rPr>
      <t>740093.920</t>
    </r>
  </si>
  <si>
    <r>
      <t xml:space="preserve">T </t>
    </r>
    <r>
      <rPr>
        <u/>
        <sz val="8"/>
        <color theme="1"/>
        <rFont val="Tahoma"/>
        <family val="2"/>
      </rPr>
      <t>754171.240</t>
    </r>
  </si>
  <si>
    <r>
      <t xml:space="preserve">T </t>
    </r>
    <r>
      <rPr>
        <u/>
        <sz val="8"/>
        <color rgb="FF0000FF"/>
        <rFont val="Tahoma"/>
        <family val="2"/>
      </rPr>
      <t>754223.190</t>
    </r>
  </si>
  <si>
    <r>
      <t xml:space="preserve">T </t>
    </r>
    <r>
      <rPr>
        <u/>
        <sz val="8"/>
        <color rgb="FF0000FF"/>
        <rFont val="Tahoma"/>
        <family val="2"/>
      </rPr>
      <t>14155.322</t>
    </r>
  </si>
  <si>
    <r>
      <t xml:space="preserve">T </t>
    </r>
    <r>
      <rPr>
        <u/>
        <sz val="8"/>
        <color theme="1"/>
        <rFont val="Tahoma"/>
        <family val="2"/>
      </rPr>
      <t>1193206.700</t>
    </r>
  </si>
  <si>
    <r>
      <t xml:space="preserve">T </t>
    </r>
    <r>
      <rPr>
        <u/>
        <sz val="8"/>
        <color theme="1"/>
        <rFont val="Tahoma"/>
        <family val="2"/>
      </rPr>
      <t>1703465.100</t>
    </r>
  </si>
  <si>
    <r>
      <t xml:space="preserve">T </t>
    </r>
    <r>
      <rPr>
        <u/>
        <sz val="8"/>
        <color theme="1"/>
        <rFont val="Tahoma"/>
        <family val="2"/>
      </rPr>
      <t>1473346.500</t>
    </r>
  </si>
  <si>
    <r>
      <t xml:space="preserve">T </t>
    </r>
    <r>
      <rPr>
        <u/>
        <sz val="8"/>
        <color theme="1"/>
        <rFont val="Tahoma"/>
        <family val="2"/>
      </rPr>
      <t>1190141.300</t>
    </r>
  </si>
  <si>
    <r>
      <t xml:space="preserve">T </t>
    </r>
    <r>
      <rPr>
        <u/>
        <sz val="8"/>
        <color theme="1"/>
        <rFont val="Tahoma"/>
        <family val="2"/>
      </rPr>
      <t>1703097.100</t>
    </r>
  </si>
  <si>
    <r>
      <t xml:space="preserve">T </t>
    </r>
    <r>
      <rPr>
        <u/>
        <sz val="8"/>
        <color theme="1"/>
        <rFont val="Tahoma"/>
        <family val="2"/>
      </rPr>
      <t>1477668.500</t>
    </r>
  </si>
  <si>
    <r>
      <t xml:space="preserve">T </t>
    </r>
    <r>
      <rPr>
        <u/>
        <sz val="8"/>
        <color theme="1"/>
        <rFont val="Tahoma"/>
        <family val="2"/>
      </rPr>
      <t>1188184.100</t>
    </r>
  </si>
  <si>
    <r>
      <t xml:space="preserve">T </t>
    </r>
    <r>
      <rPr>
        <u/>
        <sz val="8"/>
        <color theme="1"/>
        <rFont val="Tahoma"/>
        <family val="2"/>
      </rPr>
      <t>1710109.500</t>
    </r>
  </si>
  <si>
    <r>
      <t xml:space="preserve">T </t>
    </r>
    <r>
      <rPr>
        <u/>
        <sz val="8"/>
        <color theme="1"/>
        <rFont val="Tahoma"/>
        <family val="2"/>
      </rPr>
      <t>1493139.500</t>
    </r>
  </si>
  <si>
    <r>
      <t xml:space="preserve">T </t>
    </r>
    <r>
      <rPr>
        <u/>
        <sz val="8"/>
        <color rgb="FF0000FF"/>
        <rFont val="Tahoma"/>
        <family val="2"/>
      </rPr>
      <t>1190510.700</t>
    </r>
  </si>
  <si>
    <r>
      <t xml:space="preserve">T </t>
    </r>
    <r>
      <rPr>
        <u/>
        <sz val="8"/>
        <color rgb="FF0000FF"/>
        <rFont val="Tahoma"/>
        <family val="2"/>
      </rPr>
      <t>1705557.300</t>
    </r>
  </si>
  <si>
    <r>
      <t xml:space="preserve">T </t>
    </r>
    <r>
      <rPr>
        <u/>
        <sz val="8"/>
        <color rgb="FF0000FF"/>
        <rFont val="Tahoma"/>
        <family val="2"/>
      </rPr>
      <t>1481384.800</t>
    </r>
  </si>
  <si>
    <r>
      <t xml:space="preserve">T </t>
    </r>
    <r>
      <rPr>
        <u/>
        <sz val="8"/>
        <color rgb="FF0000FF"/>
        <rFont val="Tahoma"/>
        <family val="2"/>
      </rPr>
      <t>2531.566</t>
    </r>
  </si>
  <si>
    <r>
      <t xml:space="preserve">T </t>
    </r>
    <r>
      <rPr>
        <u/>
        <sz val="8"/>
        <color rgb="FF0000FF"/>
        <rFont val="Tahoma"/>
        <family val="2"/>
      </rPr>
      <t>3946.662</t>
    </r>
  </si>
  <si>
    <r>
      <t xml:space="preserve">T </t>
    </r>
    <r>
      <rPr>
        <u/>
        <sz val="8"/>
        <color rgb="FF0000FF"/>
        <rFont val="Tahoma"/>
        <family val="2"/>
      </rPr>
      <t>10406.697</t>
    </r>
  </si>
  <si>
    <r>
      <t xml:space="preserve">T </t>
    </r>
    <r>
      <rPr>
        <u/>
        <sz val="8"/>
        <color theme="1"/>
        <rFont val="Tahoma"/>
        <family val="2"/>
      </rPr>
      <t>4750738.900</t>
    </r>
  </si>
  <si>
    <r>
      <t xml:space="preserve">T </t>
    </r>
    <r>
      <rPr>
        <u/>
        <sz val="8"/>
        <color theme="1"/>
        <rFont val="Tahoma"/>
        <family val="2"/>
      </rPr>
      <t>6265002.000</t>
    </r>
  </si>
  <si>
    <r>
      <t xml:space="preserve">T </t>
    </r>
    <r>
      <rPr>
        <u/>
        <sz val="8"/>
        <color theme="1"/>
        <rFont val="Tahoma"/>
        <family val="2"/>
      </rPr>
      <t>7908701.500</t>
    </r>
  </si>
  <si>
    <r>
      <t xml:space="preserve">T </t>
    </r>
    <r>
      <rPr>
        <u/>
        <sz val="8"/>
        <color theme="1"/>
        <rFont val="Tahoma"/>
        <family val="2"/>
      </rPr>
      <t>6784798.200</t>
    </r>
  </si>
  <si>
    <r>
      <t xml:space="preserve">T </t>
    </r>
    <r>
      <rPr>
        <u/>
        <sz val="8"/>
        <color theme="1"/>
        <rFont val="Tahoma"/>
        <family val="2"/>
      </rPr>
      <t>3835555.100</t>
    </r>
  </si>
  <si>
    <r>
      <t xml:space="preserve">T </t>
    </r>
    <r>
      <rPr>
        <u/>
        <sz val="8"/>
        <color theme="1"/>
        <rFont val="Tahoma"/>
        <family val="2"/>
      </rPr>
      <t>4737990.900</t>
    </r>
  </si>
  <si>
    <r>
      <t xml:space="preserve">T </t>
    </r>
    <r>
      <rPr>
        <u/>
        <sz val="8"/>
        <color theme="1"/>
        <rFont val="Tahoma"/>
        <family val="2"/>
      </rPr>
      <t>6284444.400</t>
    </r>
  </si>
  <si>
    <r>
      <t xml:space="preserve">T </t>
    </r>
    <r>
      <rPr>
        <u/>
        <sz val="8"/>
        <color theme="1"/>
        <rFont val="Tahoma"/>
        <family val="2"/>
      </rPr>
      <t>7937578.000</t>
    </r>
  </si>
  <si>
    <r>
      <t xml:space="preserve">T </t>
    </r>
    <r>
      <rPr>
        <u/>
        <sz val="8"/>
        <color theme="1"/>
        <rFont val="Tahoma"/>
        <family val="2"/>
      </rPr>
      <t>6814086.500</t>
    </r>
  </si>
  <si>
    <r>
      <t xml:space="preserve">T </t>
    </r>
    <r>
      <rPr>
        <u/>
        <sz val="8"/>
        <color theme="1"/>
        <rFont val="Tahoma"/>
        <family val="2"/>
      </rPr>
      <t>3831232.400</t>
    </r>
  </si>
  <si>
    <r>
      <t xml:space="preserve">T </t>
    </r>
    <r>
      <rPr>
        <u/>
        <sz val="8"/>
        <color theme="1"/>
        <rFont val="Tahoma"/>
        <family val="2"/>
      </rPr>
      <t>4728535.600</t>
    </r>
  </si>
  <si>
    <r>
      <t xml:space="preserve">T </t>
    </r>
    <r>
      <rPr>
        <u/>
        <sz val="8"/>
        <color theme="1"/>
        <rFont val="Tahoma"/>
        <family val="2"/>
      </rPr>
      <t>6261993.900</t>
    </r>
  </si>
  <si>
    <r>
      <t xml:space="preserve">T </t>
    </r>
    <r>
      <rPr>
        <u/>
        <sz val="8"/>
        <color theme="1"/>
        <rFont val="Tahoma"/>
        <family val="2"/>
      </rPr>
      <t>7939534.700</t>
    </r>
  </si>
  <si>
    <r>
      <t xml:space="preserve">T </t>
    </r>
    <r>
      <rPr>
        <u/>
        <sz val="8"/>
        <color theme="1"/>
        <rFont val="Tahoma"/>
        <family val="2"/>
      </rPr>
      <t>6835994.500</t>
    </r>
  </si>
  <si>
    <r>
      <t xml:space="preserve">T </t>
    </r>
    <r>
      <rPr>
        <u/>
        <sz val="8"/>
        <color theme="1"/>
        <rFont val="Tahoma"/>
        <family val="2"/>
      </rPr>
      <t>3821821.400</t>
    </r>
  </si>
  <si>
    <r>
      <t xml:space="preserve">T </t>
    </r>
    <r>
      <rPr>
        <u/>
        <sz val="8"/>
        <color rgb="FF0000FF"/>
        <rFont val="Tahoma"/>
        <family val="2"/>
      </rPr>
      <t>4739088.500</t>
    </r>
  </si>
  <si>
    <r>
      <t xml:space="preserve">T </t>
    </r>
    <r>
      <rPr>
        <u/>
        <sz val="8"/>
        <color rgb="FF0000FF"/>
        <rFont val="Tahoma"/>
        <family val="2"/>
      </rPr>
      <t>6270480.100</t>
    </r>
  </si>
  <si>
    <r>
      <t xml:space="preserve">T </t>
    </r>
    <r>
      <rPr>
        <u/>
        <sz val="8"/>
        <color rgb="FF0000FF"/>
        <rFont val="Tahoma"/>
        <family val="2"/>
      </rPr>
      <t>7928604.800</t>
    </r>
  </si>
  <si>
    <r>
      <t xml:space="preserve">T </t>
    </r>
    <r>
      <rPr>
        <u/>
        <sz val="8"/>
        <color rgb="FF0000FF"/>
        <rFont val="Tahoma"/>
        <family val="2"/>
      </rPr>
      <t>6811626.400</t>
    </r>
  </si>
  <si>
    <r>
      <t xml:space="preserve">T </t>
    </r>
    <r>
      <rPr>
        <u/>
        <sz val="8"/>
        <color rgb="FF0000FF"/>
        <rFont val="Tahoma"/>
        <family val="2"/>
      </rPr>
      <t>3829536.300</t>
    </r>
  </si>
  <si>
    <r>
      <t xml:space="preserve">T </t>
    </r>
    <r>
      <rPr>
        <u/>
        <sz val="8"/>
        <color rgb="FF0000FF"/>
        <rFont val="Tahoma"/>
        <family val="2"/>
      </rPr>
      <t>11142.262</t>
    </r>
  </si>
  <si>
    <r>
      <t xml:space="preserve">T </t>
    </r>
    <r>
      <rPr>
        <u/>
        <sz val="8"/>
        <color rgb="FF0000FF"/>
        <rFont val="Tahoma"/>
        <family val="2"/>
      </rPr>
      <t>12186.600</t>
    </r>
  </si>
  <si>
    <r>
      <t xml:space="preserve">T </t>
    </r>
    <r>
      <rPr>
        <u/>
        <sz val="8"/>
        <color rgb="FF0000FF"/>
        <rFont val="Tahoma"/>
        <family val="2"/>
      </rPr>
      <t>17264.476</t>
    </r>
  </si>
  <si>
    <r>
      <t xml:space="preserve">T </t>
    </r>
    <r>
      <rPr>
        <u/>
        <sz val="8"/>
        <color rgb="FF0000FF"/>
        <rFont val="Tahoma"/>
        <family val="2"/>
      </rPr>
      <t>25686.632</t>
    </r>
  </si>
  <si>
    <r>
      <t xml:space="preserve">T </t>
    </r>
    <r>
      <rPr>
        <u/>
        <sz val="8"/>
        <color rgb="FF0000FF"/>
        <rFont val="Tahoma"/>
        <family val="2"/>
      </rPr>
      <t>7022.184</t>
    </r>
  </si>
  <si>
    <r>
      <t xml:space="preserve">T </t>
    </r>
    <r>
      <rPr>
        <u/>
        <sz val="8"/>
        <color theme="1"/>
        <rFont val="Tahoma"/>
        <family val="2"/>
      </rPr>
      <t>9295458.500</t>
    </r>
  </si>
  <si>
    <r>
      <t xml:space="preserve">T </t>
    </r>
    <r>
      <rPr>
        <u/>
        <sz val="8"/>
        <color theme="1"/>
        <rFont val="Tahoma"/>
        <family val="2"/>
      </rPr>
      <t>12580534.000</t>
    </r>
  </si>
  <si>
    <r>
      <t xml:space="preserve">T </t>
    </r>
    <r>
      <rPr>
        <u/>
        <sz val="8"/>
        <color theme="1"/>
        <rFont val="Tahoma"/>
        <family val="2"/>
      </rPr>
      <t>15681498.000</t>
    </r>
  </si>
  <si>
    <r>
      <t xml:space="preserve">T </t>
    </r>
    <r>
      <rPr>
        <u/>
        <sz val="8"/>
        <color theme="1"/>
        <rFont val="Tahoma"/>
        <family val="2"/>
      </rPr>
      <t>13707251.000</t>
    </r>
  </si>
  <si>
    <r>
      <t xml:space="preserve">T </t>
    </r>
    <r>
      <rPr>
        <u/>
        <sz val="8"/>
        <color theme="1"/>
        <rFont val="Tahoma"/>
        <family val="2"/>
      </rPr>
      <t>7741180.500</t>
    </r>
  </si>
  <si>
    <r>
      <t xml:space="preserve">T </t>
    </r>
    <r>
      <rPr>
        <u/>
        <sz val="8"/>
        <color theme="1"/>
        <rFont val="Tahoma"/>
        <family val="2"/>
      </rPr>
      <t>3311387.200</t>
    </r>
  </si>
  <si>
    <r>
      <t xml:space="preserve">T </t>
    </r>
    <r>
      <rPr>
        <u/>
        <sz val="8"/>
        <color theme="1"/>
        <rFont val="Tahoma"/>
        <family val="2"/>
      </rPr>
      <t>9417552.300</t>
    </r>
  </si>
  <si>
    <r>
      <t xml:space="preserve">T </t>
    </r>
    <r>
      <rPr>
        <u/>
        <sz val="8"/>
        <color theme="1"/>
        <rFont val="Tahoma"/>
        <family val="2"/>
      </rPr>
      <t>12702157.000</t>
    </r>
  </si>
  <si>
    <r>
      <t xml:space="preserve">T </t>
    </r>
    <r>
      <rPr>
        <u/>
        <sz val="8"/>
        <color theme="1"/>
        <rFont val="Tahoma"/>
        <family val="2"/>
      </rPr>
      <t>15889405.000</t>
    </r>
  </si>
  <si>
    <r>
      <t xml:space="preserve">T </t>
    </r>
    <r>
      <rPr>
        <u/>
        <sz val="8"/>
        <color theme="1"/>
        <rFont val="Tahoma"/>
        <family val="2"/>
      </rPr>
      <t>13916726.000</t>
    </r>
  </si>
  <si>
    <r>
      <t xml:space="preserve">T </t>
    </r>
    <r>
      <rPr>
        <u/>
        <sz val="8"/>
        <color theme="1"/>
        <rFont val="Tahoma"/>
        <family val="2"/>
      </rPr>
      <t>7827327.800</t>
    </r>
  </si>
  <si>
    <r>
      <t xml:space="preserve">T </t>
    </r>
    <r>
      <rPr>
        <u/>
        <sz val="8"/>
        <color theme="1"/>
        <rFont val="Tahoma"/>
        <family val="2"/>
      </rPr>
      <t>3341676.000</t>
    </r>
  </si>
  <si>
    <r>
      <t xml:space="preserve">T </t>
    </r>
    <r>
      <rPr>
        <u/>
        <sz val="8"/>
        <color theme="1"/>
        <rFont val="Tahoma"/>
        <family val="2"/>
      </rPr>
      <t>9304259.200</t>
    </r>
  </si>
  <si>
    <r>
      <t xml:space="preserve">T </t>
    </r>
    <r>
      <rPr>
        <u/>
        <sz val="8"/>
        <color theme="1"/>
        <rFont val="Tahoma"/>
        <family val="2"/>
      </rPr>
      <t>12577880.000</t>
    </r>
  </si>
  <si>
    <r>
      <t xml:space="preserve">T </t>
    </r>
    <r>
      <rPr>
        <u/>
        <sz val="8"/>
        <color theme="1"/>
        <rFont val="Tahoma"/>
        <family val="2"/>
      </rPr>
      <t>15716596.000</t>
    </r>
  </si>
  <si>
    <r>
      <t xml:space="preserve">T </t>
    </r>
    <r>
      <rPr>
        <u/>
        <sz val="8"/>
        <color theme="1"/>
        <rFont val="Tahoma"/>
        <family val="2"/>
      </rPr>
      <t>13788229.000</t>
    </r>
  </si>
  <si>
    <r>
      <t xml:space="preserve">T </t>
    </r>
    <r>
      <rPr>
        <u/>
        <sz val="8"/>
        <color theme="1"/>
        <rFont val="Tahoma"/>
        <family val="2"/>
      </rPr>
      <t>7737883.300</t>
    </r>
  </si>
  <si>
    <r>
      <t xml:space="preserve">T </t>
    </r>
    <r>
      <rPr>
        <u/>
        <sz val="8"/>
        <color theme="1"/>
        <rFont val="Tahoma"/>
        <family val="2"/>
      </rPr>
      <t>3294336.000</t>
    </r>
  </si>
  <si>
    <r>
      <t xml:space="preserve">T </t>
    </r>
    <r>
      <rPr>
        <u/>
        <sz val="8"/>
        <color rgb="FF0000FF"/>
        <rFont val="Tahoma"/>
        <family val="2"/>
      </rPr>
      <t>9339090.000</t>
    </r>
  </si>
  <si>
    <r>
      <t xml:space="preserve">T </t>
    </r>
    <r>
      <rPr>
        <u/>
        <sz val="8"/>
        <color rgb="FF0000FF"/>
        <rFont val="Tahoma"/>
        <family val="2"/>
      </rPr>
      <t>12620191.000</t>
    </r>
  </si>
  <si>
    <r>
      <t xml:space="preserve">T </t>
    </r>
    <r>
      <rPr>
        <u/>
        <sz val="8"/>
        <color rgb="FF0000FF"/>
        <rFont val="Tahoma"/>
        <family val="2"/>
      </rPr>
      <t>15762500.000</t>
    </r>
  </si>
  <si>
    <r>
      <t xml:space="preserve">T </t>
    </r>
    <r>
      <rPr>
        <u/>
        <sz val="8"/>
        <color rgb="FF0000FF"/>
        <rFont val="Tahoma"/>
        <family val="2"/>
      </rPr>
      <t>13804069.000</t>
    </r>
  </si>
  <si>
    <r>
      <t xml:space="preserve">T </t>
    </r>
    <r>
      <rPr>
        <u/>
        <sz val="8"/>
        <color rgb="FF0000FF"/>
        <rFont val="Tahoma"/>
        <family val="2"/>
      </rPr>
      <t>7768797.200</t>
    </r>
  </si>
  <si>
    <r>
      <t xml:space="preserve">T </t>
    </r>
    <r>
      <rPr>
        <u/>
        <sz val="8"/>
        <color rgb="FF0000FF"/>
        <rFont val="Tahoma"/>
        <family val="2"/>
      </rPr>
      <t>3315799.700</t>
    </r>
  </si>
  <si>
    <r>
      <t xml:space="preserve">T </t>
    </r>
    <r>
      <rPr>
        <u/>
        <sz val="8"/>
        <color rgb="FF0000FF"/>
        <rFont val="Tahoma"/>
        <family val="2"/>
      </rPr>
      <t>68092.678</t>
    </r>
  </si>
  <si>
    <r>
      <t xml:space="preserve">T </t>
    </r>
    <r>
      <rPr>
        <u/>
        <sz val="8"/>
        <color rgb="FF0000FF"/>
        <rFont val="Tahoma"/>
        <family val="2"/>
      </rPr>
      <t>70997.768</t>
    </r>
  </si>
  <si>
    <r>
      <t xml:space="preserve">T </t>
    </r>
    <r>
      <rPr>
        <u/>
        <sz val="8"/>
        <color rgb="FF0000FF"/>
        <rFont val="Tahoma"/>
        <family val="2"/>
      </rPr>
      <t>111295.660</t>
    </r>
  </si>
  <si>
    <r>
      <t xml:space="preserve">T </t>
    </r>
    <r>
      <rPr>
        <u/>
        <sz val="8"/>
        <color rgb="FF0000FF"/>
        <rFont val="Tahoma"/>
        <family val="2"/>
      </rPr>
      <t>105632.090</t>
    </r>
  </si>
  <si>
    <r>
      <t xml:space="preserve">T </t>
    </r>
    <r>
      <rPr>
        <u/>
        <sz val="8"/>
        <color rgb="FF0000FF"/>
        <rFont val="Tahoma"/>
        <family val="2"/>
      </rPr>
      <t>50715.789</t>
    </r>
  </si>
  <si>
    <r>
      <t xml:space="preserve">T </t>
    </r>
    <r>
      <rPr>
        <u/>
        <sz val="8"/>
        <color rgb="FF0000FF"/>
        <rFont val="Tahoma"/>
        <family val="2"/>
      </rPr>
      <t>23976.493</t>
    </r>
  </si>
  <si>
    <r>
      <t xml:space="preserve">TM </t>
    </r>
    <r>
      <rPr>
        <u/>
        <sz val="8"/>
        <color theme="1"/>
        <rFont val="Tahoma"/>
        <family val="2"/>
      </rPr>
      <t>80490883.000</t>
    </r>
  </si>
  <si>
    <r>
      <t xml:space="preserve">TM </t>
    </r>
    <r>
      <rPr>
        <u/>
        <sz val="8"/>
        <color theme="1"/>
        <rFont val="Tahoma"/>
        <family val="2"/>
      </rPr>
      <t>111674340.000</t>
    </r>
  </si>
  <si>
    <r>
      <t xml:space="preserve">T </t>
    </r>
    <r>
      <rPr>
        <u/>
        <sz val="8"/>
        <color theme="1"/>
        <rFont val="Tahoma"/>
        <family val="2"/>
      </rPr>
      <t>137826610.000</t>
    </r>
  </si>
  <si>
    <r>
      <t xml:space="preserve">TM </t>
    </r>
    <r>
      <rPr>
        <u/>
        <sz val="8"/>
        <color theme="1"/>
        <rFont val="Tahoma"/>
        <family val="2"/>
      </rPr>
      <t>3210509.200</t>
    </r>
  </si>
  <si>
    <r>
      <t xml:space="preserve">TM </t>
    </r>
    <r>
      <rPr>
        <u/>
        <sz val="8"/>
        <color theme="1"/>
        <rFont val="Tahoma"/>
        <family val="2"/>
      </rPr>
      <t>122838710.000</t>
    </r>
  </si>
  <si>
    <r>
      <t xml:space="preserve">M </t>
    </r>
    <r>
      <rPr>
        <u/>
        <sz val="8"/>
        <color theme="1"/>
        <rFont val="Tahoma"/>
        <family val="2"/>
      </rPr>
      <t>7280.640</t>
    </r>
  </si>
  <si>
    <r>
      <t xml:space="preserve">T </t>
    </r>
    <r>
      <rPr>
        <u/>
        <sz val="8"/>
        <color theme="1"/>
        <rFont val="Tahoma"/>
        <family val="2"/>
      </rPr>
      <t>69800314.000</t>
    </r>
  </si>
  <si>
    <r>
      <t xml:space="preserve">T </t>
    </r>
    <r>
      <rPr>
        <u/>
        <sz val="8"/>
        <color theme="1"/>
        <rFont val="Tahoma"/>
        <family val="2"/>
      </rPr>
      <t>4944096.000</t>
    </r>
  </si>
  <si>
    <r>
      <t xml:space="preserve">T </t>
    </r>
    <r>
      <rPr>
        <u/>
        <sz val="8"/>
        <color theme="1"/>
        <rFont val="Tahoma"/>
        <family val="2"/>
      </rPr>
      <t>30269799.000</t>
    </r>
  </si>
  <si>
    <r>
      <t xml:space="preserve">TM </t>
    </r>
    <r>
      <rPr>
        <u/>
        <sz val="8"/>
        <color theme="1"/>
        <rFont val="Tahoma"/>
        <family val="2"/>
      </rPr>
      <t>5916670.600</t>
    </r>
  </si>
  <si>
    <r>
      <t xml:space="preserve">TM </t>
    </r>
    <r>
      <rPr>
        <u/>
        <sz val="8"/>
        <color theme="1"/>
        <rFont val="Tahoma"/>
        <family val="2"/>
      </rPr>
      <t>2336109.400</t>
    </r>
  </si>
  <si>
    <r>
      <t xml:space="preserve">M </t>
    </r>
    <r>
      <rPr>
        <u/>
        <sz val="8"/>
        <color theme="1"/>
        <rFont val="Tahoma"/>
        <family val="2"/>
      </rPr>
      <t>476374.810</t>
    </r>
  </si>
  <si>
    <r>
      <t xml:space="preserve">T </t>
    </r>
    <r>
      <rPr>
        <u/>
        <sz val="8"/>
        <color theme="1"/>
        <rFont val="Tahoma"/>
        <family val="2"/>
      </rPr>
      <t>79816013.000</t>
    </r>
  </si>
  <si>
    <r>
      <t xml:space="preserve">T </t>
    </r>
    <r>
      <rPr>
        <u/>
        <sz val="8"/>
        <color theme="1"/>
        <rFont val="Tahoma"/>
        <family val="2"/>
      </rPr>
      <t>110615910.000</t>
    </r>
  </si>
  <si>
    <r>
      <t xml:space="preserve">T </t>
    </r>
    <r>
      <rPr>
        <u/>
        <sz val="8"/>
        <color theme="1"/>
        <rFont val="Tahoma"/>
        <family val="2"/>
      </rPr>
      <t>137602870.000</t>
    </r>
  </si>
  <si>
    <r>
      <t xml:space="preserve">T </t>
    </r>
    <r>
      <rPr>
        <u/>
        <sz val="8"/>
        <color theme="1"/>
        <rFont val="Tahoma"/>
        <family val="2"/>
      </rPr>
      <t>3197758.500</t>
    </r>
  </si>
  <si>
    <r>
      <t xml:space="preserve">T </t>
    </r>
    <r>
      <rPr>
        <u/>
        <sz val="8"/>
        <color theme="1"/>
        <rFont val="Tahoma"/>
        <family val="2"/>
      </rPr>
      <t>122340880.000</t>
    </r>
  </si>
  <si>
    <r>
      <t xml:space="preserve">T </t>
    </r>
    <r>
      <rPr>
        <u/>
        <sz val="8"/>
        <color theme="1"/>
        <rFont val="Tahoma"/>
        <family val="2"/>
      </rPr>
      <t>69617000.000</t>
    </r>
  </si>
  <si>
    <r>
      <t xml:space="preserve">T </t>
    </r>
    <r>
      <rPr>
        <u/>
        <sz val="8"/>
        <color theme="1"/>
        <rFont val="Tahoma"/>
        <family val="2"/>
      </rPr>
      <t>4940537.800</t>
    </r>
  </si>
  <si>
    <r>
      <t xml:space="preserve">T </t>
    </r>
    <r>
      <rPr>
        <u/>
        <sz val="8"/>
        <color theme="1"/>
        <rFont val="Tahoma"/>
        <family val="2"/>
      </rPr>
      <t>30283275.000</t>
    </r>
  </si>
  <si>
    <r>
      <t xml:space="preserve">T </t>
    </r>
    <r>
      <rPr>
        <u/>
        <sz val="8"/>
        <color theme="1"/>
        <rFont val="Tahoma"/>
        <family val="2"/>
      </rPr>
      <t>5879047.500</t>
    </r>
  </si>
  <si>
    <r>
      <t xml:space="preserve">T </t>
    </r>
    <r>
      <rPr>
        <u/>
        <sz val="8"/>
        <color theme="1"/>
        <rFont val="Tahoma"/>
        <family val="2"/>
      </rPr>
      <t>2326984.500</t>
    </r>
  </si>
  <si>
    <r>
      <t xml:space="preserve">M </t>
    </r>
    <r>
      <rPr>
        <u/>
        <sz val="8"/>
        <color theme="1"/>
        <rFont val="Tahoma"/>
        <family val="2"/>
      </rPr>
      <t>592371.030</t>
    </r>
  </si>
  <si>
    <r>
      <t xml:space="preserve">T </t>
    </r>
    <r>
      <rPr>
        <u/>
        <sz val="8"/>
        <color theme="1"/>
        <rFont val="Tahoma"/>
        <family val="2"/>
      </rPr>
      <t>80147423.000</t>
    </r>
  </si>
  <si>
    <r>
      <t xml:space="preserve">T </t>
    </r>
    <r>
      <rPr>
        <u/>
        <sz val="8"/>
        <color theme="1"/>
        <rFont val="Tahoma"/>
        <family val="2"/>
      </rPr>
      <t>110909290.000</t>
    </r>
  </si>
  <si>
    <r>
      <t xml:space="preserve">TM </t>
    </r>
    <r>
      <rPr>
        <u/>
        <sz val="8"/>
        <color theme="1"/>
        <rFont val="Tahoma"/>
        <family val="2"/>
      </rPr>
      <t>138109200.000</t>
    </r>
  </si>
  <si>
    <r>
      <t xml:space="preserve">T </t>
    </r>
    <r>
      <rPr>
        <u/>
        <sz val="8"/>
        <color theme="1"/>
        <rFont val="Tahoma"/>
        <family val="2"/>
      </rPr>
      <t>3195404.200</t>
    </r>
  </si>
  <si>
    <r>
      <t xml:space="preserve">T </t>
    </r>
    <r>
      <rPr>
        <u/>
        <sz val="8"/>
        <color theme="1"/>
        <rFont val="Tahoma"/>
        <family val="2"/>
      </rPr>
      <t>122415570.000</t>
    </r>
  </si>
  <si>
    <r>
      <t xml:space="preserve">TM </t>
    </r>
    <r>
      <rPr>
        <u/>
        <sz val="8"/>
        <color theme="1"/>
        <rFont val="Tahoma"/>
        <family val="2"/>
      </rPr>
      <t>70039862.000</t>
    </r>
  </si>
  <si>
    <r>
      <t xml:space="preserve">TM </t>
    </r>
    <r>
      <rPr>
        <u/>
        <sz val="8"/>
        <color theme="1"/>
        <rFont val="Tahoma"/>
        <family val="2"/>
      </rPr>
      <t>4955562.600</t>
    </r>
  </si>
  <si>
    <r>
      <t xml:space="preserve">T </t>
    </r>
    <r>
      <rPr>
        <u/>
        <sz val="8"/>
        <color theme="1"/>
        <rFont val="Tahoma"/>
        <family val="2"/>
      </rPr>
      <t>30301623.000</t>
    </r>
  </si>
  <si>
    <r>
      <t xml:space="preserve">T </t>
    </r>
    <r>
      <rPr>
        <u/>
        <sz val="8"/>
        <color theme="1"/>
        <rFont val="Tahoma"/>
        <family val="2"/>
      </rPr>
      <t>5843737.700</t>
    </r>
  </si>
  <si>
    <r>
      <t xml:space="preserve">T </t>
    </r>
    <r>
      <rPr>
        <u/>
        <sz val="8"/>
        <color theme="1"/>
        <rFont val="Tahoma"/>
        <family val="2"/>
      </rPr>
      <t>2331756.100</t>
    </r>
  </si>
  <si>
    <r>
      <t xml:space="preserve">M </t>
    </r>
    <r>
      <rPr>
        <u/>
        <sz val="8"/>
        <color theme="1"/>
        <rFont val="Tahoma"/>
        <family val="2"/>
      </rPr>
      <t>476370.630</t>
    </r>
  </si>
  <si>
    <r>
      <t xml:space="preserve">TM </t>
    </r>
    <r>
      <rPr>
        <u/>
        <sz val="8"/>
        <color rgb="FF0000FF"/>
        <rFont val="Tahoma"/>
        <family val="2"/>
      </rPr>
      <t>80151439.000</t>
    </r>
  </si>
  <si>
    <r>
      <t xml:space="preserve">TM </t>
    </r>
    <r>
      <rPr>
        <u/>
        <sz val="8"/>
        <color rgb="FF0000FF"/>
        <rFont val="Tahoma"/>
        <family val="2"/>
      </rPr>
      <t>111066510.000</t>
    </r>
  </si>
  <si>
    <r>
      <t xml:space="preserve">TM </t>
    </r>
    <r>
      <rPr>
        <u/>
        <sz val="8"/>
        <color rgb="FF0000FF"/>
        <rFont val="Tahoma"/>
        <family val="2"/>
      </rPr>
      <t>137846230.000</t>
    </r>
  </si>
  <si>
    <r>
      <t xml:space="preserve">TM </t>
    </r>
    <r>
      <rPr>
        <u/>
        <sz val="8"/>
        <color rgb="FF0000FF"/>
        <rFont val="Tahoma"/>
        <family val="2"/>
      </rPr>
      <t>3201224.000</t>
    </r>
  </si>
  <si>
    <r>
      <t xml:space="preserve">TM </t>
    </r>
    <r>
      <rPr>
        <u/>
        <sz val="8"/>
        <color rgb="FF0000FF"/>
        <rFont val="Tahoma"/>
        <family val="2"/>
      </rPr>
      <t>122531720.000</t>
    </r>
  </si>
  <si>
    <r>
      <t xml:space="preserve">M </t>
    </r>
    <r>
      <rPr>
        <u/>
        <sz val="8"/>
        <color rgb="FF0000FF"/>
        <rFont val="Tahoma"/>
        <family val="2"/>
      </rPr>
      <t>7204.586</t>
    </r>
  </si>
  <si>
    <r>
      <t xml:space="preserve">TM </t>
    </r>
    <r>
      <rPr>
        <u/>
        <sz val="8"/>
        <color rgb="FF0000FF"/>
        <rFont val="Tahoma"/>
        <family val="2"/>
      </rPr>
      <t>69819059.000</t>
    </r>
  </si>
  <si>
    <r>
      <t xml:space="preserve">TM </t>
    </r>
    <r>
      <rPr>
        <u/>
        <sz val="8"/>
        <color rgb="FF0000FF"/>
        <rFont val="Tahoma"/>
        <family val="2"/>
      </rPr>
      <t>4946732.100</t>
    </r>
  </si>
  <si>
    <r>
      <t xml:space="preserve">T </t>
    </r>
    <r>
      <rPr>
        <u/>
        <sz val="8"/>
        <color rgb="FF0000FF"/>
        <rFont val="Tahoma"/>
        <family val="2"/>
      </rPr>
      <t>30284899.000</t>
    </r>
  </si>
  <si>
    <r>
      <t xml:space="preserve">TM </t>
    </r>
    <r>
      <rPr>
        <u/>
        <sz val="8"/>
        <color rgb="FF0000FF"/>
        <rFont val="Tahoma"/>
        <family val="2"/>
      </rPr>
      <t>5879818.600</t>
    </r>
  </si>
  <si>
    <r>
      <t xml:space="preserve">TM </t>
    </r>
    <r>
      <rPr>
        <u/>
        <sz val="8"/>
        <color rgb="FF0000FF"/>
        <rFont val="Tahoma"/>
        <family val="2"/>
      </rPr>
      <t>2331616.700</t>
    </r>
  </si>
  <si>
    <r>
      <t xml:space="preserve">M </t>
    </r>
    <r>
      <rPr>
        <u/>
        <sz val="8"/>
        <color rgb="FF0000FF"/>
        <rFont val="Tahoma"/>
        <family val="2"/>
      </rPr>
      <t>475650.290</t>
    </r>
  </si>
  <si>
    <r>
      <t xml:space="preserve">M </t>
    </r>
    <r>
      <rPr>
        <u/>
        <sz val="8"/>
        <color rgb="FF0000FF"/>
        <rFont val="Tahoma"/>
        <family val="2"/>
      </rPr>
      <t>590714.580</t>
    </r>
  </si>
  <si>
    <r>
      <t xml:space="preserve">TM </t>
    </r>
    <r>
      <rPr>
        <u/>
        <sz val="8"/>
        <color rgb="FF0000FF"/>
        <rFont val="Tahoma"/>
        <family val="2"/>
      </rPr>
      <t>337452.700</t>
    </r>
  </si>
  <si>
    <r>
      <t xml:space="preserve">TM </t>
    </r>
    <r>
      <rPr>
        <u/>
        <sz val="8"/>
        <color rgb="FF0000FF"/>
        <rFont val="Tahoma"/>
        <family val="2"/>
      </rPr>
      <t>546446.730</t>
    </r>
  </si>
  <si>
    <r>
      <t xml:space="preserve">TM </t>
    </r>
    <r>
      <rPr>
        <u/>
        <sz val="8"/>
        <color rgb="FF0000FF"/>
        <rFont val="Tahoma"/>
        <family val="2"/>
      </rPr>
      <t>253731.980</t>
    </r>
  </si>
  <si>
    <r>
      <t xml:space="preserve">TM </t>
    </r>
    <r>
      <rPr>
        <u/>
        <sz val="8"/>
        <color rgb="FF0000FF"/>
        <rFont val="Tahoma"/>
        <family val="2"/>
      </rPr>
      <t>8126.988</t>
    </r>
  </si>
  <si>
    <r>
      <t xml:space="preserve">TM </t>
    </r>
    <r>
      <rPr>
        <u/>
        <sz val="8"/>
        <color rgb="FF0000FF"/>
        <rFont val="Tahoma"/>
        <family val="2"/>
      </rPr>
      <t>268471.810</t>
    </r>
  </si>
  <si>
    <r>
      <t xml:space="preserve">M </t>
    </r>
    <r>
      <rPr>
        <u/>
        <sz val="8"/>
        <color rgb="FF0000FF"/>
        <rFont val="Tahoma"/>
        <family val="2"/>
      </rPr>
      <t>66.125</t>
    </r>
  </si>
  <si>
    <r>
      <t xml:space="preserve">TM </t>
    </r>
    <r>
      <rPr>
        <u/>
        <sz val="8"/>
        <color rgb="FF0000FF"/>
        <rFont val="Tahoma"/>
        <family val="2"/>
      </rPr>
      <t>212053.410</t>
    </r>
  </si>
  <si>
    <r>
      <t xml:space="preserve">TM </t>
    </r>
    <r>
      <rPr>
        <u/>
        <sz val="8"/>
        <color rgb="FF0000FF"/>
        <rFont val="Tahoma"/>
        <family val="2"/>
      </rPr>
      <t>7851.652</t>
    </r>
  </si>
  <si>
    <r>
      <t xml:space="preserve">T </t>
    </r>
    <r>
      <rPr>
        <u/>
        <sz val="8"/>
        <color rgb="FF0000FF"/>
        <rFont val="Tahoma"/>
        <family val="2"/>
      </rPr>
      <t>15974.049</t>
    </r>
  </si>
  <si>
    <r>
      <t xml:space="preserve">TM </t>
    </r>
    <r>
      <rPr>
        <u/>
        <sz val="8"/>
        <color rgb="FF0000FF"/>
        <rFont val="Tahoma"/>
        <family val="2"/>
      </rPr>
      <t>36472.566</t>
    </r>
  </si>
  <si>
    <r>
      <t xml:space="preserve">TM </t>
    </r>
    <r>
      <rPr>
        <u/>
        <sz val="8"/>
        <color rgb="FF0000FF"/>
        <rFont val="Tahoma"/>
        <family val="2"/>
      </rPr>
      <t>4564.045</t>
    </r>
  </si>
  <si>
    <r>
      <t xml:space="preserve">M </t>
    </r>
    <r>
      <rPr>
        <u/>
        <sz val="8"/>
        <color rgb="FF0000FF"/>
        <rFont val="Tahoma"/>
        <family val="2"/>
      </rPr>
      <t>1251.275</t>
    </r>
  </si>
  <si>
    <r>
      <t xml:space="preserve">M </t>
    </r>
    <r>
      <rPr>
        <u/>
        <sz val="8"/>
        <color rgb="FF0000FF"/>
        <rFont val="Tahoma"/>
        <family val="2"/>
      </rPr>
      <t>1784.879</t>
    </r>
  </si>
  <si>
    <r>
      <t xml:space="preserve">M </t>
    </r>
    <r>
      <rPr>
        <u/>
        <sz val="8"/>
        <color theme="1"/>
        <rFont val="Tahoma"/>
        <family val="2"/>
      </rPr>
      <t>337.208</t>
    </r>
  </si>
  <si>
    <r>
      <t xml:space="preserve">TM </t>
    </r>
    <r>
      <rPr>
        <u/>
        <sz val="8"/>
        <color theme="1"/>
        <rFont val="Tahoma"/>
        <family val="2"/>
      </rPr>
      <t>6164932.400</t>
    </r>
  </si>
  <si>
    <r>
      <t xml:space="preserve">TM </t>
    </r>
    <r>
      <rPr>
        <u/>
        <sz val="8"/>
        <color theme="1"/>
        <rFont val="Tahoma"/>
        <family val="2"/>
      </rPr>
      <t>3596974.500</t>
    </r>
  </si>
  <si>
    <r>
      <t xml:space="preserve">M </t>
    </r>
    <r>
      <rPr>
        <u/>
        <sz val="8"/>
        <color theme="1"/>
        <rFont val="Tahoma"/>
        <family val="2"/>
      </rPr>
      <t>1083277.100</t>
    </r>
  </si>
  <si>
    <r>
      <t xml:space="preserve">M </t>
    </r>
    <r>
      <rPr>
        <u/>
        <sz val="8"/>
        <color theme="1"/>
        <rFont val="Tahoma"/>
        <family val="2"/>
      </rPr>
      <t>96601.649</t>
    </r>
  </si>
  <si>
    <r>
      <t xml:space="preserve">M </t>
    </r>
    <r>
      <rPr>
        <u/>
        <sz val="8"/>
        <color theme="1"/>
        <rFont val="Tahoma"/>
        <family val="2"/>
      </rPr>
      <t>342071.510</t>
    </r>
  </si>
  <si>
    <r>
      <t xml:space="preserve">M </t>
    </r>
    <r>
      <rPr>
        <u/>
        <sz val="8"/>
        <color theme="1"/>
        <rFont val="Tahoma"/>
        <family val="2"/>
      </rPr>
      <t>4499.632</t>
    </r>
  </si>
  <si>
    <r>
      <t xml:space="preserve">T </t>
    </r>
    <r>
      <rPr>
        <u/>
        <sz val="8"/>
        <color theme="1"/>
        <rFont val="Tahoma"/>
        <family val="2"/>
      </rPr>
      <t>6126573.900</t>
    </r>
  </si>
  <si>
    <r>
      <t xml:space="preserve">T </t>
    </r>
    <r>
      <rPr>
        <u/>
        <sz val="8"/>
        <color theme="1"/>
        <rFont val="Tahoma"/>
        <family val="2"/>
      </rPr>
      <t>3577344.000</t>
    </r>
  </si>
  <si>
    <r>
      <t xml:space="preserve">M </t>
    </r>
    <r>
      <rPr>
        <u/>
        <sz val="8"/>
        <color theme="1"/>
        <rFont val="Tahoma"/>
        <family val="2"/>
      </rPr>
      <t>1083294.600</t>
    </r>
  </si>
  <si>
    <r>
      <t xml:space="preserve">M </t>
    </r>
    <r>
      <rPr>
        <u/>
        <sz val="8"/>
        <color theme="1"/>
        <rFont val="Tahoma"/>
        <family val="2"/>
      </rPr>
      <t>635154.040</t>
    </r>
  </si>
  <si>
    <r>
      <t xml:space="preserve">M </t>
    </r>
    <r>
      <rPr>
        <u/>
        <sz val="8"/>
        <color theme="1"/>
        <rFont val="Tahoma"/>
        <family val="2"/>
      </rPr>
      <t>58801.165</t>
    </r>
  </si>
  <si>
    <r>
      <t xml:space="preserve">M </t>
    </r>
    <r>
      <rPr>
        <u/>
        <sz val="8"/>
        <color theme="1"/>
        <rFont val="Tahoma"/>
        <family val="2"/>
      </rPr>
      <t>284906.100</t>
    </r>
  </si>
  <si>
    <r>
      <t xml:space="preserve">M </t>
    </r>
    <r>
      <rPr>
        <u/>
        <sz val="8"/>
        <color theme="1"/>
        <rFont val="Tahoma"/>
        <family val="2"/>
      </rPr>
      <t>96693.915</t>
    </r>
  </si>
  <si>
    <r>
      <t xml:space="preserve">M </t>
    </r>
    <r>
      <rPr>
        <u/>
        <sz val="8"/>
        <color theme="1"/>
        <rFont val="Tahoma"/>
        <family val="2"/>
      </rPr>
      <t>496311.220</t>
    </r>
  </si>
  <si>
    <r>
      <t xml:space="preserve">M </t>
    </r>
    <r>
      <rPr>
        <u/>
        <sz val="8"/>
        <color theme="1"/>
        <rFont val="Tahoma"/>
        <family val="2"/>
      </rPr>
      <t>514201.550</t>
    </r>
  </si>
  <si>
    <r>
      <t xml:space="preserve">M </t>
    </r>
    <r>
      <rPr>
        <u/>
        <sz val="8"/>
        <color theme="1"/>
        <rFont val="Tahoma"/>
        <family val="2"/>
      </rPr>
      <t>1204774.500</t>
    </r>
  </si>
  <si>
    <r>
      <t xml:space="preserve">M </t>
    </r>
    <r>
      <rPr>
        <u/>
        <sz val="8"/>
        <color theme="1"/>
        <rFont val="Tahoma"/>
        <family val="2"/>
      </rPr>
      <t>4470.078</t>
    </r>
  </si>
  <si>
    <r>
      <t xml:space="preserve">T </t>
    </r>
    <r>
      <rPr>
        <u/>
        <sz val="8"/>
        <color theme="1"/>
        <rFont val="Tahoma"/>
        <family val="2"/>
      </rPr>
      <t>6141023.600</t>
    </r>
  </si>
  <si>
    <r>
      <t xml:space="preserve">T </t>
    </r>
    <r>
      <rPr>
        <u/>
        <sz val="8"/>
        <color theme="1"/>
        <rFont val="Tahoma"/>
        <family val="2"/>
      </rPr>
      <t>3565701.300</t>
    </r>
  </si>
  <si>
    <r>
      <t xml:space="preserve">M </t>
    </r>
    <r>
      <rPr>
        <u/>
        <sz val="8"/>
        <color theme="1"/>
        <rFont val="Tahoma"/>
        <family val="2"/>
      </rPr>
      <t>634481.730</t>
    </r>
  </si>
  <si>
    <r>
      <t xml:space="preserve">M </t>
    </r>
    <r>
      <rPr>
        <u/>
        <sz val="8"/>
        <color rgb="FF0000FF"/>
        <rFont val="Tahoma"/>
        <family val="2"/>
      </rPr>
      <t>341539.500</t>
    </r>
  </si>
  <si>
    <r>
      <t xml:space="preserve">M </t>
    </r>
    <r>
      <rPr>
        <u/>
        <sz val="8"/>
        <color rgb="FF0000FF"/>
        <rFont val="Tahoma"/>
        <family val="2"/>
      </rPr>
      <t>1199138.200</t>
    </r>
  </si>
  <si>
    <r>
      <t xml:space="preserve">M </t>
    </r>
    <r>
      <rPr>
        <u/>
        <sz val="8"/>
        <color rgb="FF0000FF"/>
        <rFont val="Tahoma"/>
        <family val="2"/>
      </rPr>
      <t>4463.565</t>
    </r>
  </si>
  <si>
    <r>
      <t xml:space="preserve">M </t>
    </r>
    <r>
      <rPr>
        <u/>
        <sz val="8"/>
        <color rgb="FF0000FF"/>
        <rFont val="Tahoma"/>
        <family val="2"/>
      </rPr>
      <t>302.833</t>
    </r>
  </si>
  <si>
    <r>
      <t xml:space="preserve">TM </t>
    </r>
    <r>
      <rPr>
        <u/>
        <sz val="8"/>
        <color rgb="FF0000FF"/>
        <rFont val="Tahoma"/>
        <family val="2"/>
      </rPr>
      <t>6144176.600</t>
    </r>
  </si>
  <si>
    <r>
      <t xml:space="preserve">TM </t>
    </r>
    <r>
      <rPr>
        <u/>
        <sz val="8"/>
        <color rgb="FF0000FF"/>
        <rFont val="Tahoma"/>
        <family val="2"/>
      </rPr>
      <t>3580006.600</t>
    </r>
  </si>
  <si>
    <r>
      <t xml:space="preserve">M </t>
    </r>
    <r>
      <rPr>
        <u/>
        <sz val="8"/>
        <color rgb="FF0000FF"/>
        <rFont val="Tahoma"/>
        <family val="2"/>
      </rPr>
      <t>1081853.500</t>
    </r>
  </si>
  <si>
    <r>
      <t xml:space="preserve">M </t>
    </r>
    <r>
      <rPr>
        <u/>
        <sz val="8"/>
        <color rgb="FF0000FF"/>
        <rFont val="Tahoma"/>
        <family val="2"/>
      </rPr>
      <t>633611.590</t>
    </r>
  </si>
  <si>
    <r>
      <t xml:space="preserve">M </t>
    </r>
    <r>
      <rPr>
        <u/>
        <sz val="8"/>
        <color rgb="FF0000FF"/>
        <rFont val="Tahoma"/>
        <family val="2"/>
      </rPr>
      <t>58464.344</t>
    </r>
  </si>
  <si>
    <r>
      <t xml:space="preserve">M </t>
    </r>
    <r>
      <rPr>
        <u/>
        <sz val="8"/>
        <color rgb="FF0000FF"/>
        <rFont val="Tahoma"/>
        <family val="2"/>
      </rPr>
      <t>283395.190</t>
    </r>
  </si>
  <si>
    <r>
      <t xml:space="preserve">M </t>
    </r>
    <r>
      <rPr>
        <u/>
        <sz val="8"/>
        <color rgb="FF0000FF"/>
        <rFont val="Tahoma"/>
        <family val="2"/>
      </rPr>
      <t>96466.385</t>
    </r>
  </si>
  <si>
    <r>
      <t xml:space="preserve">M </t>
    </r>
    <r>
      <rPr>
        <u/>
        <sz val="8"/>
        <color rgb="FF0000FF"/>
        <rFont val="Tahoma"/>
        <family val="2"/>
      </rPr>
      <t>493348.110</t>
    </r>
  </si>
  <si>
    <r>
      <t xml:space="preserve">M </t>
    </r>
    <r>
      <rPr>
        <u/>
        <sz val="8"/>
        <color rgb="FF0000FF"/>
        <rFont val="Tahoma"/>
        <family val="2"/>
      </rPr>
      <t>513737.880</t>
    </r>
  </si>
  <si>
    <r>
      <t xml:space="preserve">M </t>
    </r>
    <r>
      <rPr>
        <u/>
        <sz val="8"/>
        <color rgb="FF0000FF"/>
        <rFont val="Tahoma"/>
        <family val="2"/>
      </rPr>
      <t>667.203</t>
    </r>
  </si>
  <si>
    <r>
      <t xml:space="preserve">M </t>
    </r>
    <r>
      <rPr>
        <u/>
        <sz val="8"/>
        <color rgb="FF0000FF"/>
        <rFont val="Tahoma"/>
        <family val="2"/>
      </rPr>
      <t>5270.612</t>
    </r>
  </si>
  <si>
    <r>
      <t xml:space="preserve">M </t>
    </r>
    <r>
      <rPr>
        <u/>
        <sz val="8"/>
        <color rgb="FF0000FF"/>
        <rFont val="Tahoma"/>
        <family val="2"/>
      </rPr>
      <t>39.725</t>
    </r>
  </si>
  <si>
    <r>
      <t xml:space="preserve">M </t>
    </r>
    <r>
      <rPr>
        <u/>
        <sz val="8"/>
        <color rgb="FF0000FF"/>
        <rFont val="Tahoma"/>
        <family val="2"/>
      </rPr>
      <t>30.934</t>
    </r>
  </si>
  <si>
    <r>
      <t xml:space="preserve">TM </t>
    </r>
    <r>
      <rPr>
        <u/>
        <sz val="8"/>
        <color rgb="FF0000FF"/>
        <rFont val="Tahoma"/>
        <family val="2"/>
      </rPr>
      <t>19372.663</t>
    </r>
  </si>
  <si>
    <r>
      <t xml:space="preserve">TM </t>
    </r>
    <r>
      <rPr>
        <u/>
        <sz val="8"/>
        <color rgb="FF0000FF"/>
        <rFont val="Tahoma"/>
        <family val="2"/>
      </rPr>
      <t>15805.677</t>
    </r>
  </si>
  <si>
    <r>
      <t xml:space="preserve">M </t>
    </r>
    <r>
      <rPr>
        <u/>
        <sz val="8"/>
        <color rgb="FF0000FF"/>
        <rFont val="Tahoma"/>
        <family val="2"/>
      </rPr>
      <t>2480.835</t>
    </r>
  </si>
  <si>
    <r>
      <t xml:space="preserve">M </t>
    </r>
    <r>
      <rPr>
        <u/>
        <sz val="8"/>
        <color rgb="FF0000FF"/>
        <rFont val="Tahoma"/>
        <family val="2"/>
      </rPr>
      <t>2116.246</t>
    </r>
  </si>
  <si>
    <r>
      <t xml:space="preserve">M </t>
    </r>
    <r>
      <rPr>
        <u/>
        <sz val="8"/>
        <color rgb="FF0000FF"/>
        <rFont val="Tahoma"/>
        <family val="2"/>
      </rPr>
      <t>292.711</t>
    </r>
  </si>
  <si>
    <r>
      <t xml:space="preserve">M </t>
    </r>
    <r>
      <rPr>
        <u/>
        <sz val="8"/>
        <color rgb="FF0000FF"/>
        <rFont val="Tahoma"/>
        <family val="2"/>
      </rPr>
      <t>1345.013</t>
    </r>
  </si>
  <si>
    <r>
      <t xml:space="preserve">M </t>
    </r>
    <r>
      <rPr>
        <u/>
        <sz val="8"/>
        <color rgb="FF0000FF"/>
        <rFont val="Tahoma"/>
        <family val="2"/>
      </rPr>
      <t>317.558</t>
    </r>
  </si>
  <si>
    <r>
      <t xml:space="preserve">M </t>
    </r>
    <r>
      <rPr>
        <u/>
        <sz val="8"/>
        <color rgb="FF0000FF"/>
        <rFont val="Tahoma"/>
        <family val="2"/>
      </rPr>
      <t>2711.511</t>
    </r>
  </si>
  <si>
    <r>
      <t xml:space="preserve">M </t>
    </r>
    <r>
      <rPr>
        <u/>
        <sz val="8"/>
        <color rgb="FF0000FF"/>
        <rFont val="Tahoma"/>
        <family val="2"/>
      </rPr>
      <t>453.828</t>
    </r>
  </si>
  <si>
    <r>
      <t xml:space="preserve">M </t>
    </r>
    <r>
      <rPr>
        <u/>
        <sz val="8"/>
        <color rgb="FF0000FF"/>
        <rFont val="Tahoma"/>
        <family val="2"/>
      </rPr>
      <t>10.215</t>
    </r>
  </si>
  <si>
    <r>
      <t xml:space="preserve">TM </t>
    </r>
    <r>
      <rPr>
        <u/>
        <sz val="8"/>
        <color rgb="FF0000FF"/>
        <rFont val="Tahoma"/>
        <family val="2"/>
      </rPr>
      <t>0.441</t>
    </r>
  </si>
  <si>
    <r>
      <t xml:space="preserve">TM </t>
    </r>
    <r>
      <rPr>
        <u/>
        <sz val="8"/>
        <color theme="1"/>
        <rFont val="Tahoma"/>
        <family val="2"/>
      </rPr>
      <t>2666811.200</t>
    </r>
  </si>
  <si>
    <r>
      <t xml:space="preserve">T </t>
    </r>
    <r>
      <rPr>
        <u/>
        <sz val="8"/>
        <color theme="1"/>
        <rFont val="Tahoma"/>
        <family val="2"/>
      </rPr>
      <t>3645843.500</t>
    </r>
  </si>
  <si>
    <r>
      <t xml:space="preserve">T </t>
    </r>
    <r>
      <rPr>
        <u/>
        <sz val="8"/>
        <color theme="1"/>
        <rFont val="Tahoma"/>
        <family val="2"/>
      </rPr>
      <t>23330825.000</t>
    </r>
  </si>
  <si>
    <r>
      <t xml:space="preserve">M </t>
    </r>
    <r>
      <rPr>
        <u/>
        <sz val="8"/>
        <color theme="1"/>
        <rFont val="Tahoma"/>
        <family val="2"/>
      </rPr>
      <t>192028.900</t>
    </r>
  </si>
  <si>
    <r>
      <t xml:space="preserve">M </t>
    </r>
    <r>
      <rPr>
        <u/>
        <sz val="8"/>
        <color theme="1"/>
        <rFont val="Tahoma"/>
        <family val="2"/>
      </rPr>
      <t>163561.710</t>
    </r>
  </si>
  <si>
    <r>
      <t xml:space="preserve">M </t>
    </r>
    <r>
      <rPr>
        <u/>
        <sz val="8"/>
        <color theme="1"/>
        <rFont val="Tahoma"/>
        <family val="2"/>
      </rPr>
      <t>634043.760</t>
    </r>
  </si>
  <si>
    <r>
      <t xml:space="preserve">M </t>
    </r>
    <r>
      <rPr>
        <u/>
        <sz val="8"/>
        <color theme="1"/>
        <rFont val="Tahoma"/>
        <family val="2"/>
      </rPr>
      <t>203051.420</t>
    </r>
  </si>
  <si>
    <r>
      <t xml:space="preserve">M </t>
    </r>
    <r>
      <rPr>
        <u/>
        <sz val="8"/>
        <color theme="1"/>
        <rFont val="Tahoma"/>
        <family val="2"/>
      </rPr>
      <t>1242107.500</t>
    </r>
  </si>
  <si>
    <r>
      <t xml:space="preserve">M </t>
    </r>
    <r>
      <rPr>
        <u/>
        <sz val="8"/>
        <color theme="1"/>
        <rFont val="Tahoma"/>
        <family val="2"/>
      </rPr>
      <t>311952.670</t>
    </r>
  </si>
  <si>
    <r>
      <t xml:space="preserve">M </t>
    </r>
    <r>
      <rPr>
        <u/>
        <sz val="8"/>
        <color theme="1"/>
        <rFont val="Tahoma"/>
        <family val="2"/>
      </rPr>
      <t>109521.990</t>
    </r>
  </si>
  <si>
    <r>
      <t xml:space="preserve">M </t>
    </r>
    <r>
      <rPr>
        <u/>
        <sz val="8"/>
        <color theme="1"/>
        <rFont val="Tahoma"/>
        <family val="2"/>
      </rPr>
      <t>6746.082</t>
    </r>
  </si>
  <si>
    <r>
      <t xml:space="preserve">T </t>
    </r>
    <r>
      <rPr>
        <u/>
        <sz val="8"/>
        <color theme="1"/>
        <rFont val="Tahoma"/>
        <family val="2"/>
      </rPr>
      <t>3645029.400</t>
    </r>
  </si>
  <si>
    <r>
      <t xml:space="preserve">T </t>
    </r>
    <r>
      <rPr>
        <u/>
        <sz val="8"/>
        <color theme="1"/>
        <rFont val="Tahoma"/>
        <family val="2"/>
      </rPr>
      <t>23290477.000</t>
    </r>
  </si>
  <si>
    <r>
      <t xml:space="preserve">M </t>
    </r>
    <r>
      <rPr>
        <u/>
        <sz val="8"/>
        <color theme="1"/>
        <rFont val="Tahoma"/>
        <family val="2"/>
      </rPr>
      <t>110752.490</t>
    </r>
  </si>
  <si>
    <r>
      <t xml:space="preserve">TM </t>
    </r>
    <r>
      <rPr>
        <u/>
        <sz val="8"/>
        <color theme="1"/>
        <rFont val="Tahoma"/>
        <family val="2"/>
      </rPr>
      <t>2701489.500</t>
    </r>
  </si>
  <si>
    <r>
      <t xml:space="preserve">TM </t>
    </r>
    <r>
      <rPr>
        <u/>
        <sz val="8"/>
        <color theme="1"/>
        <rFont val="Tahoma"/>
        <family val="2"/>
      </rPr>
      <t>3672437.800</t>
    </r>
  </si>
  <si>
    <r>
      <t xml:space="preserve">TM </t>
    </r>
    <r>
      <rPr>
        <u/>
        <sz val="8"/>
        <color theme="1"/>
        <rFont val="Tahoma"/>
        <family val="2"/>
      </rPr>
      <t>23436608.000</t>
    </r>
  </si>
  <si>
    <r>
      <t xml:space="preserve">M </t>
    </r>
    <r>
      <rPr>
        <u/>
        <sz val="8"/>
        <color theme="1"/>
        <rFont val="Tahoma"/>
        <family val="2"/>
      </rPr>
      <t>847409.960</t>
    </r>
  </si>
  <si>
    <r>
      <t xml:space="preserve">M </t>
    </r>
    <r>
      <rPr>
        <u/>
        <sz val="8"/>
        <color theme="1"/>
        <rFont val="Tahoma"/>
        <family val="2"/>
      </rPr>
      <t>838035.520</t>
    </r>
  </si>
  <si>
    <r>
      <t xml:space="preserve">M </t>
    </r>
    <r>
      <rPr>
        <u/>
        <sz val="8"/>
        <color theme="1"/>
        <rFont val="Tahoma"/>
        <family val="2"/>
      </rPr>
      <t>1036390.800</t>
    </r>
  </si>
  <si>
    <r>
      <t xml:space="preserve">M </t>
    </r>
    <r>
      <rPr>
        <u/>
        <sz val="8"/>
        <color theme="1"/>
        <rFont val="Tahoma"/>
        <family val="2"/>
      </rPr>
      <t>191402.850</t>
    </r>
  </si>
  <si>
    <r>
      <t xml:space="preserve">M </t>
    </r>
    <r>
      <rPr>
        <u/>
        <sz val="8"/>
        <color theme="1"/>
        <rFont val="Tahoma"/>
        <family val="2"/>
      </rPr>
      <t>163061.670</t>
    </r>
  </si>
  <si>
    <r>
      <t xml:space="preserve">M </t>
    </r>
    <r>
      <rPr>
        <u/>
        <sz val="8"/>
        <color theme="1"/>
        <rFont val="Tahoma"/>
        <family val="2"/>
      </rPr>
      <t>203577.590</t>
    </r>
  </si>
  <si>
    <r>
      <t xml:space="preserve">M </t>
    </r>
    <r>
      <rPr>
        <u/>
        <sz val="8"/>
        <color theme="1"/>
        <rFont val="Tahoma"/>
        <family val="2"/>
      </rPr>
      <t>1242111.800</t>
    </r>
  </si>
  <si>
    <r>
      <t xml:space="preserve">M </t>
    </r>
    <r>
      <rPr>
        <u/>
        <sz val="8"/>
        <color theme="1"/>
        <rFont val="Tahoma"/>
        <family val="2"/>
      </rPr>
      <t>311027.820</t>
    </r>
  </si>
  <si>
    <r>
      <t xml:space="preserve">M </t>
    </r>
    <r>
      <rPr>
        <u/>
        <sz val="8"/>
        <color rgb="FF0000FF"/>
        <rFont val="Tahoma"/>
        <family val="2"/>
      </rPr>
      <t>110608.700</t>
    </r>
  </si>
  <si>
    <r>
      <t xml:space="preserve">M </t>
    </r>
    <r>
      <rPr>
        <u/>
        <sz val="8"/>
        <color rgb="FF0000FF"/>
        <rFont val="Tahoma"/>
        <family val="2"/>
      </rPr>
      <t>109257.740</t>
    </r>
  </si>
  <si>
    <r>
      <t xml:space="preserve">M </t>
    </r>
    <r>
      <rPr>
        <u/>
        <sz val="8"/>
        <color rgb="FF0000FF"/>
        <rFont val="Tahoma"/>
        <family val="2"/>
      </rPr>
      <t>6703.448</t>
    </r>
  </si>
  <si>
    <r>
      <t xml:space="preserve">TM </t>
    </r>
    <r>
      <rPr>
        <u/>
        <sz val="8"/>
        <color rgb="FF0000FF"/>
        <rFont val="Tahoma"/>
        <family val="2"/>
      </rPr>
      <t>2619604.300</t>
    </r>
  </si>
  <si>
    <r>
      <t xml:space="preserve">TM </t>
    </r>
    <r>
      <rPr>
        <u/>
        <sz val="8"/>
        <color rgb="FF0000FF"/>
        <rFont val="Tahoma"/>
        <family val="2"/>
      </rPr>
      <t>3654436.900</t>
    </r>
  </si>
  <si>
    <r>
      <t xml:space="preserve">TM </t>
    </r>
    <r>
      <rPr>
        <u/>
        <sz val="8"/>
        <color rgb="FF0000FF"/>
        <rFont val="Tahoma"/>
        <family val="2"/>
      </rPr>
      <t>23352637.000</t>
    </r>
  </si>
  <si>
    <r>
      <t xml:space="preserve">M </t>
    </r>
    <r>
      <rPr>
        <u/>
        <sz val="8"/>
        <color rgb="FF0000FF"/>
        <rFont val="Tahoma"/>
        <family val="2"/>
      </rPr>
      <t>842096.620</t>
    </r>
  </si>
  <si>
    <r>
      <t xml:space="preserve">M </t>
    </r>
    <r>
      <rPr>
        <u/>
        <sz val="8"/>
        <color rgb="FF0000FF"/>
        <rFont val="Tahoma"/>
        <family val="2"/>
      </rPr>
      <t>831829.200</t>
    </r>
  </si>
  <si>
    <r>
      <t xml:space="preserve">M </t>
    </r>
    <r>
      <rPr>
        <u/>
        <sz val="8"/>
        <color rgb="FF0000FF"/>
        <rFont val="Tahoma"/>
        <family val="2"/>
      </rPr>
      <t>1028957.100</t>
    </r>
  </si>
  <si>
    <r>
      <t xml:space="preserve">M </t>
    </r>
    <r>
      <rPr>
        <u/>
        <sz val="8"/>
        <color rgb="FF0000FF"/>
        <rFont val="Tahoma"/>
        <family val="2"/>
      </rPr>
      <t>191195.960</t>
    </r>
  </si>
  <si>
    <r>
      <t xml:space="preserve">M </t>
    </r>
    <r>
      <rPr>
        <u/>
        <sz val="8"/>
        <color rgb="FF0000FF"/>
        <rFont val="Tahoma"/>
        <family val="2"/>
      </rPr>
      <t>162684.590</t>
    </r>
  </si>
  <si>
    <r>
      <t xml:space="preserve">M </t>
    </r>
    <r>
      <rPr>
        <u/>
        <sz val="8"/>
        <color rgb="FF0000FF"/>
        <rFont val="Tahoma"/>
        <family val="2"/>
      </rPr>
      <t>631134.650</t>
    </r>
  </si>
  <si>
    <r>
      <t xml:space="preserve">M </t>
    </r>
    <r>
      <rPr>
        <u/>
        <sz val="8"/>
        <color rgb="FF0000FF"/>
        <rFont val="Tahoma"/>
        <family val="2"/>
      </rPr>
      <t>202195.480</t>
    </r>
  </si>
  <si>
    <r>
      <t xml:space="preserve">M </t>
    </r>
    <r>
      <rPr>
        <u/>
        <sz val="8"/>
        <color rgb="FF0000FF"/>
        <rFont val="Tahoma"/>
        <family val="2"/>
      </rPr>
      <t>1239102.000</t>
    </r>
  </si>
  <si>
    <r>
      <t xml:space="preserve">M </t>
    </r>
    <r>
      <rPr>
        <u/>
        <sz val="8"/>
        <color rgb="FF0000FF"/>
        <rFont val="Tahoma"/>
        <family val="2"/>
      </rPr>
      <t>310424.900</t>
    </r>
  </si>
  <si>
    <r>
      <t xml:space="preserve">M </t>
    </r>
    <r>
      <rPr>
        <u/>
        <sz val="8"/>
        <color rgb="FF0000FF"/>
        <rFont val="Tahoma"/>
        <family val="2"/>
      </rPr>
      <t>138.038</t>
    </r>
  </si>
  <si>
    <r>
      <t xml:space="preserve">M </t>
    </r>
    <r>
      <rPr>
        <u/>
        <sz val="8"/>
        <color rgb="FF0000FF"/>
        <rFont val="Tahoma"/>
        <family val="2"/>
      </rPr>
      <t>271.417</t>
    </r>
  </si>
  <si>
    <r>
      <t xml:space="preserve">M </t>
    </r>
    <r>
      <rPr>
        <u/>
        <sz val="8"/>
        <color rgb="FF0000FF"/>
        <rFont val="Tahoma"/>
        <family val="2"/>
      </rPr>
      <t>38.485</t>
    </r>
  </si>
  <si>
    <r>
      <t xml:space="preserve">TM </t>
    </r>
    <r>
      <rPr>
        <u/>
        <sz val="8"/>
        <color rgb="FF0000FF"/>
        <rFont val="Tahoma"/>
        <family val="2"/>
      </rPr>
      <t>113133.600</t>
    </r>
  </si>
  <si>
    <r>
      <t xml:space="preserve">TM </t>
    </r>
    <r>
      <rPr>
        <u/>
        <sz val="8"/>
        <color rgb="FF0000FF"/>
        <rFont val="Tahoma"/>
        <family val="2"/>
      </rPr>
      <t>15594.570</t>
    </r>
  </si>
  <si>
    <r>
      <t xml:space="preserve">TM </t>
    </r>
    <r>
      <rPr>
        <u/>
        <sz val="8"/>
        <color rgb="FF0000FF"/>
        <rFont val="Tahoma"/>
        <family val="2"/>
      </rPr>
      <t>75467.491</t>
    </r>
  </si>
  <si>
    <r>
      <t xml:space="preserve">M </t>
    </r>
    <r>
      <rPr>
        <u/>
        <sz val="8"/>
        <color rgb="FF0000FF"/>
        <rFont val="Tahoma"/>
        <family val="2"/>
      </rPr>
      <t>4864.053</t>
    </r>
  </si>
  <si>
    <r>
      <t xml:space="preserve">M </t>
    </r>
    <r>
      <rPr>
        <u/>
        <sz val="8"/>
        <color rgb="FF0000FF"/>
        <rFont val="Tahoma"/>
        <family val="2"/>
      </rPr>
      <t>5696.842</t>
    </r>
  </si>
  <si>
    <r>
      <t xml:space="preserve">M </t>
    </r>
    <r>
      <rPr>
        <u/>
        <sz val="8"/>
        <color rgb="FF0000FF"/>
        <rFont val="Tahoma"/>
        <family val="2"/>
      </rPr>
      <t>7255.313</t>
    </r>
  </si>
  <si>
    <r>
      <t xml:space="preserve">M </t>
    </r>
    <r>
      <rPr>
        <u/>
        <sz val="8"/>
        <color rgb="FF0000FF"/>
        <rFont val="Tahoma"/>
        <family val="2"/>
      </rPr>
      <t>953.363</t>
    </r>
  </si>
  <si>
    <r>
      <t xml:space="preserve">M </t>
    </r>
    <r>
      <rPr>
        <u/>
        <sz val="8"/>
        <color rgb="FF0000FF"/>
        <rFont val="Tahoma"/>
        <family val="2"/>
      </rPr>
      <t>1114.573</t>
    </r>
  </si>
  <si>
    <r>
      <t xml:space="preserve">M </t>
    </r>
    <r>
      <rPr>
        <u/>
        <sz val="8"/>
        <color rgb="FF0000FF"/>
        <rFont val="Tahoma"/>
        <family val="2"/>
      </rPr>
      <t>2759.682</t>
    </r>
  </si>
  <si>
    <r>
      <t xml:space="preserve">M </t>
    </r>
    <r>
      <rPr>
        <u/>
        <sz val="8"/>
        <color rgb="FF0000FF"/>
        <rFont val="Tahoma"/>
        <family val="2"/>
      </rPr>
      <t>1955.979</t>
    </r>
  </si>
  <si>
    <r>
      <t xml:space="preserve">M </t>
    </r>
    <r>
      <rPr>
        <u/>
        <sz val="8"/>
        <color rgb="FF0000FF"/>
        <rFont val="Tahoma"/>
        <family val="2"/>
      </rPr>
      <t>5209.390</t>
    </r>
  </si>
  <si>
    <r>
      <t xml:space="preserve">M </t>
    </r>
    <r>
      <rPr>
        <u/>
        <sz val="8"/>
        <color rgb="FF0000FF"/>
        <rFont val="Tahoma"/>
        <family val="2"/>
      </rPr>
      <t>1902.293</t>
    </r>
  </si>
  <si>
    <r>
      <t xml:space="preserve">M </t>
    </r>
    <r>
      <rPr>
        <u/>
        <sz val="8"/>
        <color theme="1"/>
        <rFont val="Tahoma"/>
        <family val="2"/>
      </rPr>
      <t>1239745.900</t>
    </r>
  </si>
  <si>
    <r>
      <t xml:space="preserve">M </t>
    </r>
    <r>
      <rPr>
        <u/>
        <sz val="8"/>
        <color theme="1"/>
        <rFont val="Tahoma"/>
        <family val="2"/>
      </rPr>
      <t>425188.530</t>
    </r>
  </si>
  <si>
    <r>
      <t xml:space="preserve">M </t>
    </r>
    <r>
      <rPr>
        <u/>
        <sz val="8"/>
        <color theme="1"/>
        <rFont val="Tahoma"/>
        <family val="2"/>
      </rPr>
      <t>1300894.100</t>
    </r>
  </si>
  <si>
    <r>
      <t xml:space="preserve">M </t>
    </r>
    <r>
      <rPr>
        <u/>
        <sz val="8"/>
        <color theme="1"/>
        <rFont val="Tahoma"/>
        <family val="2"/>
      </rPr>
      <t>289919.880</t>
    </r>
  </si>
  <si>
    <r>
      <t xml:space="preserve">M </t>
    </r>
    <r>
      <rPr>
        <u/>
        <sz val="8"/>
        <color theme="1"/>
        <rFont val="Tahoma"/>
        <family val="2"/>
      </rPr>
      <t>1305708.100</t>
    </r>
  </si>
  <si>
    <r>
      <t xml:space="preserve">TM </t>
    </r>
    <r>
      <rPr>
        <u/>
        <sz val="8"/>
        <color theme="1"/>
        <rFont val="Tahoma"/>
        <family val="2"/>
      </rPr>
      <t>3207319.000</t>
    </r>
  </si>
  <si>
    <r>
      <t xml:space="preserve">M </t>
    </r>
    <r>
      <rPr>
        <u/>
        <sz val="8"/>
        <color theme="1"/>
        <rFont val="Tahoma"/>
        <family val="2"/>
      </rPr>
      <t>1147976.600</t>
    </r>
  </si>
  <si>
    <r>
      <t xml:space="preserve">M </t>
    </r>
    <r>
      <rPr>
        <u/>
        <sz val="8"/>
        <color theme="1"/>
        <rFont val="Tahoma"/>
        <family val="2"/>
      </rPr>
      <t>317112.070</t>
    </r>
  </si>
  <si>
    <r>
      <t xml:space="preserve">M </t>
    </r>
    <r>
      <rPr>
        <u/>
        <sz val="8"/>
        <color theme="1"/>
        <rFont val="Tahoma"/>
        <family val="2"/>
      </rPr>
      <t>137017.770</t>
    </r>
  </si>
  <si>
    <r>
      <t xml:space="preserve">M </t>
    </r>
    <r>
      <rPr>
        <u/>
        <sz val="8"/>
        <color theme="1"/>
        <rFont val="Tahoma"/>
        <family val="2"/>
      </rPr>
      <t>42283.655</t>
    </r>
  </si>
  <si>
    <r>
      <t xml:space="preserve">T </t>
    </r>
    <r>
      <rPr>
        <u/>
        <sz val="8"/>
        <color theme="1"/>
        <rFont val="Tahoma"/>
        <family val="2"/>
      </rPr>
      <t>16219654.000</t>
    </r>
  </si>
  <si>
    <r>
      <t xml:space="preserve">M </t>
    </r>
    <r>
      <rPr>
        <u/>
        <sz val="8"/>
        <color theme="1"/>
        <rFont val="Tahoma"/>
        <family val="2"/>
      </rPr>
      <t>3836138.500</t>
    </r>
  </si>
  <si>
    <r>
      <t xml:space="preserve">M </t>
    </r>
    <r>
      <rPr>
        <u/>
        <sz val="8"/>
        <color theme="1"/>
        <rFont val="Tahoma"/>
        <family val="2"/>
      </rPr>
      <t>42251.148</t>
    </r>
  </si>
  <si>
    <r>
      <t xml:space="preserve">TM </t>
    </r>
    <r>
      <rPr>
        <u/>
        <sz val="8"/>
        <color theme="1"/>
        <rFont val="Tahoma"/>
        <family val="2"/>
      </rPr>
      <t>16274509.000</t>
    </r>
  </si>
  <si>
    <r>
      <t xml:space="preserve">M </t>
    </r>
    <r>
      <rPr>
        <u/>
        <sz val="8"/>
        <color theme="1"/>
        <rFont val="Tahoma"/>
        <family val="2"/>
      </rPr>
      <t>1233451.700</t>
    </r>
  </si>
  <si>
    <r>
      <t xml:space="preserve">M </t>
    </r>
    <r>
      <rPr>
        <u/>
        <sz val="8"/>
        <color theme="1"/>
        <rFont val="Tahoma"/>
        <family val="2"/>
      </rPr>
      <t>423588.780</t>
    </r>
  </si>
  <si>
    <r>
      <t xml:space="preserve">M </t>
    </r>
    <r>
      <rPr>
        <u/>
        <sz val="8"/>
        <color theme="1"/>
        <rFont val="Tahoma"/>
        <family val="2"/>
      </rPr>
      <t>1304156.700</t>
    </r>
  </si>
  <si>
    <r>
      <t xml:space="preserve">M </t>
    </r>
    <r>
      <rPr>
        <u/>
        <sz val="8"/>
        <color theme="1"/>
        <rFont val="Tahoma"/>
        <family val="2"/>
      </rPr>
      <t>291298.290</t>
    </r>
  </si>
  <si>
    <r>
      <t xml:space="preserve">M </t>
    </r>
    <r>
      <rPr>
        <u/>
        <sz val="8"/>
        <color theme="1"/>
        <rFont val="Tahoma"/>
        <family val="2"/>
      </rPr>
      <t>1314969.700</t>
    </r>
  </si>
  <si>
    <r>
      <t xml:space="preserve">M </t>
    </r>
    <r>
      <rPr>
        <u/>
        <sz val="8"/>
        <color theme="1"/>
        <rFont val="Tahoma"/>
        <family val="2"/>
      </rPr>
      <t>1157325.300</t>
    </r>
  </si>
  <si>
    <r>
      <t xml:space="preserve">M </t>
    </r>
    <r>
      <rPr>
        <u/>
        <sz val="8"/>
        <color theme="1"/>
        <rFont val="Tahoma"/>
        <family val="2"/>
      </rPr>
      <t>1586379.600</t>
    </r>
  </si>
  <si>
    <r>
      <t xml:space="preserve">M </t>
    </r>
    <r>
      <rPr>
        <u/>
        <sz val="8"/>
        <color theme="1"/>
        <rFont val="Tahoma"/>
        <family val="2"/>
      </rPr>
      <t>2281927.200</t>
    </r>
  </si>
  <si>
    <r>
      <t xml:space="preserve">M </t>
    </r>
    <r>
      <rPr>
        <u/>
        <sz val="8"/>
        <color theme="1"/>
        <rFont val="Tahoma"/>
        <family val="2"/>
      </rPr>
      <t>319686.750</t>
    </r>
  </si>
  <si>
    <r>
      <t xml:space="preserve">M </t>
    </r>
    <r>
      <rPr>
        <u/>
        <sz val="8"/>
        <color theme="1"/>
        <rFont val="Tahoma"/>
        <family val="2"/>
      </rPr>
      <t>136120.970</t>
    </r>
  </si>
  <si>
    <r>
      <t xml:space="preserve">TM </t>
    </r>
    <r>
      <rPr>
        <u/>
        <sz val="8"/>
        <color theme="1"/>
        <rFont val="Tahoma"/>
        <family val="2"/>
      </rPr>
      <t>16332910.000</t>
    </r>
  </si>
  <si>
    <r>
      <t xml:space="preserve">M </t>
    </r>
    <r>
      <rPr>
        <u/>
        <sz val="8"/>
        <color theme="1"/>
        <rFont val="Tahoma"/>
        <family val="2"/>
      </rPr>
      <t>3819003.900</t>
    </r>
  </si>
  <si>
    <r>
      <t xml:space="preserve">M </t>
    </r>
    <r>
      <rPr>
        <u/>
        <sz val="8"/>
        <color theme="1"/>
        <rFont val="Tahoma"/>
        <family val="2"/>
      </rPr>
      <t>930436.970</t>
    </r>
  </si>
  <si>
    <r>
      <t xml:space="preserve">M </t>
    </r>
    <r>
      <rPr>
        <u/>
        <sz val="8"/>
        <color rgb="FF0000FF"/>
        <rFont val="Tahoma"/>
        <family val="2"/>
      </rPr>
      <t>1232629.400</t>
    </r>
  </si>
  <si>
    <r>
      <t xml:space="preserve">M </t>
    </r>
    <r>
      <rPr>
        <u/>
        <sz val="8"/>
        <color rgb="FF0000FF"/>
        <rFont val="Tahoma"/>
        <family val="2"/>
      </rPr>
      <t>423284.540</t>
    </r>
  </si>
  <si>
    <r>
      <t xml:space="preserve">M </t>
    </r>
    <r>
      <rPr>
        <u/>
        <sz val="8"/>
        <color rgb="FF0000FF"/>
        <rFont val="Tahoma"/>
        <family val="2"/>
      </rPr>
      <t>1296067.600</t>
    </r>
  </si>
  <si>
    <r>
      <t xml:space="preserve">M </t>
    </r>
    <r>
      <rPr>
        <u/>
        <sz val="8"/>
        <color rgb="FF0000FF"/>
        <rFont val="Tahoma"/>
        <family val="2"/>
      </rPr>
      <t>288988.310</t>
    </r>
  </si>
  <si>
    <r>
      <t xml:space="preserve">M </t>
    </r>
    <r>
      <rPr>
        <u/>
        <sz val="8"/>
        <color rgb="FF0000FF"/>
        <rFont val="Tahoma"/>
        <family val="2"/>
      </rPr>
      <t>1304892.600</t>
    </r>
  </si>
  <si>
    <r>
      <t xml:space="preserve">TM </t>
    </r>
    <r>
      <rPr>
        <u/>
        <sz val="8"/>
        <color rgb="FF0000FF"/>
        <rFont val="Tahoma"/>
        <family val="2"/>
      </rPr>
      <t>3035152.500</t>
    </r>
  </si>
  <si>
    <r>
      <t xml:space="preserve">M </t>
    </r>
    <r>
      <rPr>
        <u/>
        <sz val="8"/>
        <color rgb="FF0000FF"/>
        <rFont val="Tahoma"/>
        <family val="2"/>
      </rPr>
      <t>1147379.000</t>
    </r>
  </si>
  <si>
    <r>
      <t xml:space="preserve">M </t>
    </r>
    <r>
      <rPr>
        <u/>
        <sz val="8"/>
        <color rgb="FF0000FF"/>
        <rFont val="Tahoma"/>
        <family val="2"/>
      </rPr>
      <t>1570909.800</t>
    </r>
  </si>
  <si>
    <r>
      <t xml:space="preserve">M </t>
    </r>
    <r>
      <rPr>
        <u/>
        <sz val="8"/>
        <color rgb="FF0000FF"/>
        <rFont val="Tahoma"/>
        <family val="2"/>
      </rPr>
      <t>2264283.700</t>
    </r>
  </si>
  <si>
    <r>
      <t xml:space="preserve">M </t>
    </r>
    <r>
      <rPr>
        <u/>
        <sz val="8"/>
        <color rgb="FF0000FF"/>
        <rFont val="Tahoma"/>
        <family val="2"/>
      </rPr>
      <t>317143.580</t>
    </r>
  </si>
  <si>
    <r>
      <t xml:space="preserve">M </t>
    </r>
    <r>
      <rPr>
        <u/>
        <sz val="8"/>
        <color rgb="FF0000FF"/>
        <rFont val="Tahoma"/>
        <family val="2"/>
      </rPr>
      <t>135930.010</t>
    </r>
  </si>
  <si>
    <r>
      <t xml:space="preserve">M </t>
    </r>
    <r>
      <rPr>
        <u/>
        <sz val="8"/>
        <color rgb="FF0000FF"/>
        <rFont val="Tahoma"/>
        <family val="2"/>
      </rPr>
      <t>41871.727</t>
    </r>
  </si>
  <si>
    <r>
      <t xml:space="preserve">TM </t>
    </r>
    <r>
      <rPr>
        <u/>
        <sz val="8"/>
        <color rgb="FF0000FF"/>
        <rFont val="Tahoma"/>
        <family val="2"/>
      </rPr>
      <t>16275691.000</t>
    </r>
  </si>
  <si>
    <r>
      <t xml:space="preserve">M </t>
    </r>
    <r>
      <rPr>
        <u/>
        <sz val="8"/>
        <color rgb="FF0000FF"/>
        <rFont val="Tahoma"/>
        <family val="2"/>
      </rPr>
      <t>3818113.600</t>
    </r>
  </si>
  <si>
    <r>
      <t xml:space="preserve">M </t>
    </r>
    <r>
      <rPr>
        <u/>
        <sz val="8"/>
        <color rgb="FF0000FF"/>
        <rFont val="Tahoma"/>
        <family val="2"/>
      </rPr>
      <t>925763.470</t>
    </r>
  </si>
  <si>
    <r>
      <t xml:space="preserve">M </t>
    </r>
    <r>
      <rPr>
        <u/>
        <sz val="8"/>
        <color rgb="FF0000FF"/>
        <rFont val="Tahoma"/>
        <family val="2"/>
      </rPr>
      <t>7561.244</t>
    </r>
  </si>
  <si>
    <r>
      <t xml:space="preserve">M </t>
    </r>
    <r>
      <rPr>
        <u/>
        <sz val="8"/>
        <color rgb="FF0000FF"/>
        <rFont val="Tahoma"/>
        <family val="2"/>
      </rPr>
      <t>2072.922</t>
    </r>
  </si>
  <si>
    <r>
      <t xml:space="preserve">M </t>
    </r>
    <r>
      <rPr>
        <u/>
        <sz val="8"/>
        <color rgb="FF0000FF"/>
        <rFont val="Tahoma"/>
        <family val="2"/>
      </rPr>
      <t>11303.542</t>
    </r>
  </si>
  <si>
    <r>
      <t xml:space="preserve">M </t>
    </r>
    <r>
      <rPr>
        <u/>
        <sz val="8"/>
        <color rgb="FF0000FF"/>
        <rFont val="Tahoma"/>
        <family val="2"/>
      </rPr>
      <t>2890.632</t>
    </r>
  </si>
  <si>
    <r>
      <t xml:space="preserve">M </t>
    </r>
    <r>
      <rPr>
        <u/>
        <sz val="8"/>
        <color rgb="FF0000FF"/>
        <rFont val="Tahoma"/>
        <family val="2"/>
      </rPr>
      <t>10508.612</t>
    </r>
  </si>
  <si>
    <r>
      <t xml:space="preserve">TM </t>
    </r>
    <r>
      <rPr>
        <u/>
        <sz val="8"/>
        <color rgb="FF0000FF"/>
        <rFont val="Tahoma"/>
        <family val="2"/>
      </rPr>
      <t>151463.690</t>
    </r>
  </si>
  <si>
    <r>
      <t xml:space="preserve">M </t>
    </r>
    <r>
      <rPr>
        <u/>
        <sz val="8"/>
        <color rgb="FF0000FF"/>
        <rFont val="Tahoma"/>
        <family val="2"/>
      </rPr>
      <t>10258.139</t>
    </r>
  </si>
  <si>
    <r>
      <t xml:space="preserve">M </t>
    </r>
    <r>
      <rPr>
        <u/>
        <sz val="8"/>
        <color rgb="FF0000FF"/>
        <rFont val="Tahoma"/>
        <family val="2"/>
      </rPr>
      <t>13675.944</t>
    </r>
  </si>
  <si>
    <r>
      <t xml:space="preserve">M </t>
    </r>
    <r>
      <rPr>
        <u/>
        <sz val="8"/>
        <color rgb="FF0000FF"/>
        <rFont val="Tahoma"/>
        <family val="2"/>
      </rPr>
      <t>15657.300</t>
    </r>
  </si>
  <si>
    <r>
      <t xml:space="preserve">M </t>
    </r>
    <r>
      <rPr>
        <u/>
        <sz val="8"/>
        <color rgb="FF0000FF"/>
        <rFont val="Tahoma"/>
        <family val="2"/>
      </rPr>
      <t>2527.567</t>
    </r>
  </si>
  <si>
    <r>
      <t xml:space="preserve">M </t>
    </r>
    <r>
      <rPr>
        <u/>
        <sz val="8"/>
        <color rgb="FF0000FF"/>
        <rFont val="Tahoma"/>
        <family val="2"/>
      </rPr>
      <t>1194.742</t>
    </r>
  </si>
  <si>
    <r>
      <t xml:space="preserve">M </t>
    </r>
    <r>
      <rPr>
        <u/>
        <sz val="8"/>
        <color rgb="FF0000FF"/>
        <rFont val="Tahoma"/>
        <family val="2"/>
      </rPr>
      <t>685.522</t>
    </r>
  </si>
  <si>
    <r>
      <t xml:space="preserve">TM </t>
    </r>
    <r>
      <rPr>
        <u/>
        <sz val="8"/>
        <color rgb="FF0000FF"/>
        <rFont val="Tahoma"/>
        <family val="2"/>
      </rPr>
      <t>56637.200</t>
    </r>
  </si>
  <si>
    <r>
      <t xml:space="preserve">M </t>
    </r>
    <r>
      <rPr>
        <u/>
        <sz val="8"/>
        <color rgb="FF0000FF"/>
        <rFont val="Tahoma"/>
        <family val="2"/>
      </rPr>
      <t>18486.205</t>
    </r>
  </si>
  <si>
    <r>
      <t xml:space="preserve">M </t>
    </r>
    <r>
      <rPr>
        <u/>
        <sz val="8"/>
        <color rgb="FF0000FF"/>
        <rFont val="Tahoma"/>
        <family val="2"/>
      </rPr>
      <t>4624.229</t>
    </r>
  </si>
  <si>
    <r>
      <t xml:space="preserve">M </t>
    </r>
    <r>
      <rPr>
        <u/>
        <sz val="8"/>
        <color rgb="FF0000FF"/>
        <rFont val="Tahoma"/>
        <family val="2"/>
      </rPr>
      <t>0.691</t>
    </r>
  </si>
  <si>
    <r>
      <t xml:space="preserve">TM </t>
    </r>
    <r>
      <rPr>
        <u/>
        <sz val="8"/>
        <color theme="1"/>
        <rFont val="Tahoma"/>
        <family val="2"/>
      </rPr>
      <t>5232999.400</t>
    </r>
  </si>
  <si>
    <r>
      <t xml:space="preserve">T </t>
    </r>
    <r>
      <rPr>
        <u/>
        <sz val="8"/>
        <color theme="1"/>
        <rFont val="Tahoma"/>
        <family val="2"/>
      </rPr>
      <t>5191748.400</t>
    </r>
  </si>
  <si>
    <r>
      <t xml:space="preserve">TM </t>
    </r>
    <r>
      <rPr>
        <u/>
        <sz val="8"/>
        <color theme="1"/>
        <rFont val="Tahoma"/>
        <family val="2"/>
      </rPr>
      <t>5257091.000</t>
    </r>
  </si>
  <si>
    <r>
      <t xml:space="preserve">TM </t>
    </r>
    <r>
      <rPr>
        <u/>
        <sz val="8"/>
        <color rgb="FF0000FF"/>
        <rFont val="Tahoma"/>
        <family val="2"/>
      </rPr>
      <t>5227279.600</t>
    </r>
  </si>
  <si>
    <r>
      <t xml:space="preserve">TM </t>
    </r>
    <r>
      <rPr>
        <u/>
        <sz val="8"/>
        <color rgb="FF0000FF"/>
        <rFont val="Tahoma"/>
        <family val="2"/>
      </rPr>
      <t>33044.693</t>
    </r>
  </si>
  <si>
    <r>
      <t xml:space="preserve">T </t>
    </r>
    <r>
      <rPr>
        <u/>
        <sz val="8"/>
        <color theme="1"/>
        <rFont val="Tahoma"/>
        <family val="2"/>
      </rPr>
      <t>12568618.000</t>
    </r>
  </si>
  <si>
    <r>
      <t xml:space="preserve">T </t>
    </r>
    <r>
      <rPr>
        <u/>
        <sz val="8"/>
        <color theme="1"/>
        <rFont val="Tahoma"/>
        <family val="2"/>
      </rPr>
      <t>1580481.500</t>
    </r>
  </si>
  <si>
    <r>
      <t xml:space="preserve">TM </t>
    </r>
    <r>
      <rPr>
        <u/>
        <sz val="8"/>
        <color theme="1"/>
        <rFont val="Tahoma"/>
        <family val="2"/>
      </rPr>
      <t>813641870.000</t>
    </r>
  </si>
  <si>
    <r>
      <t xml:space="preserve">T </t>
    </r>
    <r>
      <rPr>
        <u/>
        <sz val="8"/>
        <color theme="1"/>
        <rFont val="Tahoma"/>
        <family val="2"/>
      </rPr>
      <t>12551825.000</t>
    </r>
  </si>
  <si>
    <r>
      <t xml:space="preserve">T </t>
    </r>
    <r>
      <rPr>
        <u/>
        <sz val="8"/>
        <color theme="1"/>
        <rFont val="Tahoma"/>
        <family val="2"/>
      </rPr>
      <t>1550182.100</t>
    </r>
  </si>
  <si>
    <r>
      <t xml:space="preserve">TM </t>
    </r>
    <r>
      <rPr>
        <u/>
        <sz val="8"/>
        <color theme="1"/>
        <rFont val="Tahoma"/>
        <family val="2"/>
      </rPr>
      <t>814488570.000</t>
    </r>
  </si>
  <si>
    <r>
      <t xml:space="preserve">T </t>
    </r>
    <r>
      <rPr>
        <u/>
        <sz val="8"/>
        <color theme="1"/>
        <rFont val="Tahoma"/>
        <family val="2"/>
      </rPr>
      <t>12499812.000</t>
    </r>
  </si>
  <si>
    <r>
      <t xml:space="preserve">T </t>
    </r>
    <r>
      <rPr>
        <u/>
        <sz val="8"/>
        <color theme="1"/>
        <rFont val="Tahoma"/>
        <family val="2"/>
      </rPr>
      <t>1560498.900</t>
    </r>
  </si>
  <si>
    <r>
      <t xml:space="preserve">TM </t>
    </r>
    <r>
      <rPr>
        <u/>
        <sz val="8"/>
        <color theme="1"/>
        <rFont val="Tahoma"/>
        <family val="2"/>
      </rPr>
      <t>815054290.000</t>
    </r>
  </si>
  <si>
    <r>
      <t xml:space="preserve">T </t>
    </r>
    <r>
      <rPr>
        <u/>
        <sz val="8"/>
        <color rgb="FF0000FF"/>
        <rFont val="Tahoma"/>
        <family val="2"/>
      </rPr>
      <t>12540085.000</t>
    </r>
  </si>
  <si>
    <r>
      <t xml:space="preserve">T </t>
    </r>
    <r>
      <rPr>
        <u/>
        <sz val="8"/>
        <color rgb="FF0000FF"/>
        <rFont val="Tahoma"/>
        <family val="2"/>
      </rPr>
      <t>1563720.800</t>
    </r>
  </si>
  <si>
    <r>
      <t xml:space="preserve">TM </t>
    </r>
    <r>
      <rPr>
        <u/>
        <sz val="8"/>
        <color rgb="FF0000FF"/>
        <rFont val="Tahoma"/>
        <family val="2"/>
      </rPr>
      <t>814394910.000</t>
    </r>
  </si>
  <si>
    <r>
      <t xml:space="preserve">T </t>
    </r>
    <r>
      <rPr>
        <u/>
        <sz val="8"/>
        <color rgb="FF0000FF"/>
        <rFont val="Tahoma"/>
        <family val="2"/>
      </rPr>
      <t>35873.829</t>
    </r>
  </si>
  <si>
    <r>
      <t xml:space="preserve">T </t>
    </r>
    <r>
      <rPr>
        <u/>
        <sz val="8"/>
        <color rgb="FF0000FF"/>
        <rFont val="Tahoma"/>
        <family val="2"/>
      </rPr>
      <t>15404.521</t>
    </r>
  </si>
  <si>
    <r>
      <t xml:space="preserve">TM </t>
    </r>
    <r>
      <rPr>
        <u/>
        <sz val="8"/>
        <color rgb="FF0000FF"/>
        <rFont val="Tahoma"/>
        <family val="2"/>
      </rPr>
      <t>710849.640</t>
    </r>
  </si>
  <si>
    <r>
      <t xml:space="preserve">M </t>
    </r>
    <r>
      <rPr>
        <u/>
        <sz val="8"/>
        <color theme="1"/>
        <rFont val="Tahoma"/>
        <family val="2"/>
      </rPr>
      <t>1764615.000</t>
    </r>
  </si>
  <si>
    <r>
      <t xml:space="preserve">TM </t>
    </r>
    <r>
      <rPr>
        <u/>
        <sz val="8"/>
        <color theme="1"/>
        <rFont val="Tahoma"/>
        <family val="2"/>
      </rPr>
      <t>1916925.300</t>
    </r>
  </si>
  <si>
    <r>
      <t xml:space="preserve">M </t>
    </r>
    <r>
      <rPr>
        <u/>
        <sz val="8"/>
        <color theme="1"/>
        <rFont val="Tahoma"/>
        <family val="2"/>
      </rPr>
      <t>1771096.400</t>
    </r>
  </si>
  <si>
    <r>
      <t xml:space="preserve">TM </t>
    </r>
    <r>
      <rPr>
        <u/>
        <sz val="8"/>
        <color rgb="FF0000FF"/>
        <rFont val="Tahoma"/>
        <family val="2"/>
      </rPr>
      <t>1817545.600</t>
    </r>
  </si>
  <si>
    <r>
      <t xml:space="preserve">TM </t>
    </r>
    <r>
      <rPr>
        <u/>
        <sz val="8"/>
        <color rgb="FF0000FF"/>
        <rFont val="Tahoma"/>
        <family val="2"/>
      </rPr>
      <t>86126.355</t>
    </r>
  </si>
  <si>
    <r>
      <t xml:space="preserve">T </t>
    </r>
    <r>
      <rPr>
        <u/>
        <sz val="8"/>
        <color theme="1"/>
        <rFont val="Tahoma"/>
        <family val="2"/>
      </rPr>
      <t>14844664.000</t>
    </r>
  </si>
  <si>
    <r>
      <t xml:space="preserve">T </t>
    </r>
    <r>
      <rPr>
        <u/>
        <sz val="8"/>
        <color theme="1"/>
        <rFont val="Tahoma"/>
        <family val="2"/>
      </rPr>
      <t>1634543.000</t>
    </r>
  </si>
  <si>
    <r>
      <t xml:space="preserve">TM </t>
    </r>
    <r>
      <rPr>
        <u/>
        <sz val="8"/>
        <color theme="1"/>
        <rFont val="Tahoma"/>
        <family val="2"/>
      </rPr>
      <t>904880290.000</t>
    </r>
  </si>
  <si>
    <r>
      <t xml:space="preserve">T </t>
    </r>
    <r>
      <rPr>
        <u/>
        <sz val="8"/>
        <color theme="1"/>
        <rFont val="Tahoma"/>
        <family val="2"/>
      </rPr>
      <t>14799284.000</t>
    </r>
  </si>
  <si>
    <r>
      <t xml:space="preserve">T </t>
    </r>
    <r>
      <rPr>
        <u/>
        <sz val="8"/>
        <color theme="1"/>
        <rFont val="Tahoma"/>
        <family val="2"/>
      </rPr>
      <t>1616772.300</t>
    </r>
  </si>
  <si>
    <r>
      <t xml:space="preserve">TM </t>
    </r>
    <r>
      <rPr>
        <u/>
        <sz val="8"/>
        <color theme="1"/>
        <rFont val="Tahoma"/>
        <family val="2"/>
      </rPr>
      <t>903307010.000</t>
    </r>
  </si>
  <si>
    <r>
      <t xml:space="preserve">T </t>
    </r>
    <r>
      <rPr>
        <u/>
        <sz val="8"/>
        <color theme="1"/>
        <rFont val="Tahoma"/>
        <family val="2"/>
      </rPr>
      <t>14829094.000</t>
    </r>
  </si>
  <si>
    <r>
      <t xml:space="preserve">T </t>
    </r>
    <r>
      <rPr>
        <u/>
        <sz val="8"/>
        <color theme="1"/>
        <rFont val="Tahoma"/>
        <family val="2"/>
      </rPr>
      <t>1632941.800</t>
    </r>
  </si>
  <si>
    <r>
      <t xml:space="preserve">TM </t>
    </r>
    <r>
      <rPr>
        <u/>
        <sz val="8"/>
        <color theme="1"/>
        <rFont val="Tahoma"/>
        <family val="2"/>
      </rPr>
      <t>902411340.000</t>
    </r>
  </si>
  <si>
    <r>
      <t xml:space="preserve">T </t>
    </r>
    <r>
      <rPr>
        <u/>
        <sz val="8"/>
        <color rgb="FF0000FF"/>
        <rFont val="Tahoma"/>
        <family val="2"/>
      </rPr>
      <t>14824347.000</t>
    </r>
  </si>
  <si>
    <r>
      <t xml:space="preserve">T </t>
    </r>
    <r>
      <rPr>
        <u/>
        <sz val="8"/>
        <color rgb="FF0000FF"/>
        <rFont val="Tahoma"/>
        <family val="2"/>
      </rPr>
      <t>1628085.700</t>
    </r>
  </si>
  <si>
    <r>
      <t xml:space="preserve">TM </t>
    </r>
    <r>
      <rPr>
        <u/>
        <sz val="8"/>
        <color rgb="FF0000FF"/>
        <rFont val="Tahoma"/>
        <family val="2"/>
      </rPr>
      <t>903532880.000</t>
    </r>
  </si>
  <si>
    <r>
      <t xml:space="preserve">T </t>
    </r>
    <r>
      <rPr>
        <u/>
        <sz val="8"/>
        <color rgb="FF0000FF"/>
        <rFont val="Tahoma"/>
        <family val="2"/>
      </rPr>
      <t>23059.389</t>
    </r>
  </si>
  <si>
    <r>
      <t xml:space="preserve">T </t>
    </r>
    <r>
      <rPr>
        <u/>
        <sz val="8"/>
        <color rgb="FF0000FF"/>
        <rFont val="Tahoma"/>
        <family val="2"/>
      </rPr>
      <t>9830.328</t>
    </r>
  </si>
  <si>
    <r>
      <t xml:space="preserve">TM </t>
    </r>
    <r>
      <rPr>
        <u/>
        <sz val="8"/>
        <color rgb="FF0000FF"/>
        <rFont val="Tahoma"/>
        <family val="2"/>
      </rPr>
      <t>1249875.500</t>
    </r>
  </si>
  <si>
    <r>
      <t xml:space="preserve">M </t>
    </r>
    <r>
      <rPr>
        <u/>
        <sz val="8"/>
        <color theme="1"/>
        <rFont val="Tahoma"/>
        <family val="2"/>
      </rPr>
      <t>2014028.000</t>
    </r>
  </si>
  <si>
    <r>
      <t xml:space="preserve">TM </t>
    </r>
    <r>
      <rPr>
        <u/>
        <sz val="8"/>
        <color theme="1"/>
        <rFont val="Tahoma"/>
        <family val="2"/>
      </rPr>
      <t>2218302.300</t>
    </r>
  </si>
  <si>
    <r>
      <t xml:space="preserve">TM </t>
    </r>
    <r>
      <rPr>
        <u/>
        <sz val="8"/>
        <color theme="1"/>
        <rFont val="Tahoma"/>
        <family val="2"/>
      </rPr>
      <t>2199719.900</t>
    </r>
  </si>
  <si>
    <r>
      <t xml:space="preserve">TM </t>
    </r>
    <r>
      <rPr>
        <u/>
        <sz val="8"/>
        <color rgb="FF0000FF"/>
        <rFont val="Tahoma"/>
        <family val="2"/>
      </rPr>
      <t>2144016.700</t>
    </r>
  </si>
  <si>
    <r>
      <t xml:space="preserve">TM </t>
    </r>
    <r>
      <rPr>
        <u/>
        <sz val="8"/>
        <color rgb="FF0000FF"/>
        <rFont val="Tahoma"/>
        <family val="2"/>
      </rPr>
      <t>112956.300</t>
    </r>
  </si>
  <si>
    <r>
      <t xml:space="preserve">T </t>
    </r>
    <r>
      <rPr>
        <u/>
        <sz val="8"/>
        <color theme="1"/>
        <rFont val="Tahoma"/>
        <family val="2"/>
      </rPr>
      <t>2513813.200</t>
    </r>
  </si>
  <si>
    <r>
      <t xml:space="preserve">TM </t>
    </r>
    <r>
      <rPr>
        <u/>
        <sz val="8"/>
        <color theme="1"/>
        <rFont val="Tahoma"/>
        <family val="2"/>
      </rPr>
      <t>1082870200.000</t>
    </r>
  </si>
  <si>
    <r>
      <t xml:space="preserve">T </t>
    </r>
    <r>
      <rPr>
        <u/>
        <sz val="8"/>
        <color theme="1"/>
        <rFont val="Tahoma"/>
        <family val="2"/>
      </rPr>
      <t>2487749.700</t>
    </r>
  </si>
  <si>
    <r>
      <t xml:space="preserve">TM </t>
    </r>
    <r>
      <rPr>
        <u/>
        <sz val="8"/>
        <color theme="1"/>
        <rFont val="Tahoma"/>
        <family val="2"/>
      </rPr>
      <t>1081017200.000</t>
    </r>
  </si>
  <si>
    <r>
      <t xml:space="preserve">T </t>
    </r>
    <r>
      <rPr>
        <u/>
        <sz val="8"/>
        <color theme="1"/>
        <rFont val="Tahoma"/>
        <family val="2"/>
      </rPr>
      <t>2507595.200</t>
    </r>
  </si>
  <si>
    <r>
      <t xml:space="preserve">TM </t>
    </r>
    <r>
      <rPr>
        <u/>
        <sz val="8"/>
        <color theme="1"/>
        <rFont val="Tahoma"/>
        <family val="2"/>
      </rPr>
      <t>1088229700.000</t>
    </r>
  </si>
  <si>
    <r>
      <t xml:space="preserve">T </t>
    </r>
    <r>
      <rPr>
        <u/>
        <sz val="8"/>
        <color rgb="FF0000FF"/>
        <rFont val="Tahoma"/>
        <family val="2"/>
      </rPr>
      <t>2503052.700</t>
    </r>
  </si>
  <si>
    <r>
      <t xml:space="preserve">TM </t>
    </r>
    <r>
      <rPr>
        <u/>
        <sz val="8"/>
        <color rgb="FF0000FF"/>
        <rFont val="Tahoma"/>
        <family val="2"/>
      </rPr>
      <t>1084039000.000</t>
    </r>
  </si>
  <si>
    <r>
      <t xml:space="preserve">T </t>
    </r>
    <r>
      <rPr>
        <u/>
        <sz val="8"/>
        <color rgb="FF0000FF"/>
        <rFont val="Tahoma"/>
        <family val="2"/>
      </rPr>
      <t>13612.540</t>
    </r>
  </si>
  <si>
    <r>
      <t xml:space="preserve">TM </t>
    </r>
    <r>
      <rPr>
        <u/>
        <sz val="8"/>
        <color rgb="FF0000FF"/>
        <rFont val="Tahoma"/>
        <family val="2"/>
      </rPr>
      <t>3745621.000</t>
    </r>
  </si>
  <si>
    <r>
      <t xml:space="preserve">TM </t>
    </r>
    <r>
      <rPr>
        <u/>
        <sz val="8"/>
        <color rgb="FF0000FF"/>
        <rFont val="Tahoma"/>
        <family val="2"/>
      </rPr>
      <t>0.346</t>
    </r>
  </si>
  <si>
    <r>
      <t xml:space="preserve">T </t>
    </r>
    <r>
      <rPr>
        <u/>
        <sz val="8"/>
        <color theme="1"/>
        <rFont val="Tahoma"/>
        <family val="2"/>
      </rPr>
      <t>2455382.400</t>
    </r>
  </si>
  <si>
    <r>
      <t xml:space="preserve">TM </t>
    </r>
    <r>
      <rPr>
        <u/>
        <sz val="8"/>
        <color theme="1"/>
        <rFont val="Tahoma"/>
        <family val="2"/>
      </rPr>
      <t>1098761100.000</t>
    </r>
  </si>
  <si>
    <r>
      <t xml:space="preserve">T </t>
    </r>
    <r>
      <rPr>
        <u/>
        <sz val="8"/>
        <color theme="1"/>
        <rFont val="Tahoma"/>
        <family val="2"/>
      </rPr>
      <t>2439597.400</t>
    </r>
  </si>
  <si>
    <r>
      <t xml:space="preserve">TM </t>
    </r>
    <r>
      <rPr>
        <u/>
        <sz val="8"/>
        <color theme="1"/>
        <rFont val="Tahoma"/>
        <family val="2"/>
      </rPr>
      <t>1094583000.000</t>
    </r>
  </si>
  <si>
    <r>
      <t xml:space="preserve">T </t>
    </r>
    <r>
      <rPr>
        <u/>
        <sz val="8"/>
        <color theme="1"/>
        <rFont val="Tahoma"/>
        <family val="2"/>
      </rPr>
      <t>2437311.700</t>
    </r>
  </si>
  <si>
    <r>
      <t xml:space="preserve">TM </t>
    </r>
    <r>
      <rPr>
        <u/>
        <sz val="8"/>
        <color theme="1"/>
        <rFont val="Tahoma"/>
        <family val="2"/>
      </rPr>
      <t>1095100400.000</t>
    </r>
  </si>
  <si>
    <r>
      <t xml:space="preserve">T </t>
    </r>
    <r>
      <rPr>
        <u/>
        <sz val="8"/>
        <color rgb="FF0000FF"/>
        <rFont val="Tahoma"/>
        <family val="2"/>
      </rPr>
      <t>2444097.200</t>
    </r>
  </si>
  <si>
    <r>
      <t xml:space="preserve">TM </t>
    </r>
    <r>
      <rPr>
        <u/>
        <sz val="8"/>
        <color rgb="FF0000FF"/>
        <rFont val="Tahoma"/>
        <family val="2"/>
      </rPr>
      <t>1096148200.000</t>
    </r>
  </si>
  <si>
    <r>
      <t xml:space="preserve">T </t>
    </r>
    <r>
      <rPr>
        <u/>
        <sz val="8"/>
        <color rgb="FF0000FF"/>
        <rFont val="Tahoma"/>
        <family val="2"/>
      </rPr>
      <t>9839.892</t>
    </r>
  </si>
  <si>
    <r>
      <t xml:space="preserve">TM </t>
    </r>
    <r>
      <rPr>
        <u/>
        <sz val="8"/>
        <color rgb="FF0000FF"/>
        <rFont val="Tahoma"/>
        <family val="2"/>
      </rPr>
      <t>2277575.300</t>
    </r>
  </si>
  <si>
    <r>
      <t xml:space="preserve">T </t>
    </r>
    <r>
      <rPr>
        <u/>
        <sz val="8"/>
        <color theme="1"/>
        <rFont val="Tahoma"/>
        <family val="2"/>
      </rPr>
      <t>2341870.900</t>
    </r>
  </si>
  <si>
    <r>
      <t xml:space="preserve">TM </t>
    </r>
    <r>
      <rPr>
        <u/>
        <sz val="8"/>
        <color theme="1"/>
        <rFont val="Tahoma"/>
        <family val="2"/>
      </rPr>
      <t>810902690.000</t>
    </r>
  </si>
  <si>
    <r>
      <t xml:space="preserve">T </t>
    </r>
    <r>
      <rPr>
        <u/>
        <sz val="8"/>
        <color theme="1"/>
        <rFont val="Tahoma"/>
        <family val="2"/>
      </rPr>
      <t>2322037.400</t>
    </r>
  </si>
  <si>
    <r>
      <t xml:space="preserve">TM </t>
    </r>
    <r>
      <rPr>
        <u/>
        <sz val="8"/>
        <color theme="1"/>
        <rFont val="Tahoma"/>
        <family val="2"/>
      </rPr>
      <t>809328150.000</t>
    </r>
  </si>
  <si>
    <r>
      <t xml:space="preserve">T </t>
    </r>
    <r>
      <rPr>
        <u/>
        <sz val="8"/>
        <color theme="1"/>
        <rFont val="Tahoma"/>
        <family val="2"/>
      </rPr>
      <t>2308946.200</t>
    </r>
  </si>
  <si>
    <r>
      <t xml:space="preserve">TM </t>
    </r>
    <r>
      <rPr>
        <u/>
        <sz val="8"/>
        <color theme="1"/>
        <rFont val="Tahoma"/>
        <family val="2"/>
      </rPr>
      <t>810186280.000</t>
    </r>
  </si>
  <si>
    <r>
      <t xml:space="preserve">T </t>
    </r>
    <r>
      <rPr>
        <u/>
        <sz val="8"/>
        <color rgb="FF0000FF"/>
        <rFont val="Tahoma"/>
        <family val="2"/>
      </rPr>
      <t>2324284.800</t>
    </r>
  </si>
  <si>
    <r>
      <t xml:space="preserve">TM </t>
    </r>
    <r>
      <rPr>
        <u/>
        <sz val="8"/>
        <color rgb="FF0000FF"/>
        <rFont val="Tahoma"/>
        <family val="2"/>
      </rPr>
      <t>810139040.000</t>
    </r>
  </si>
  <si>
    <r>
      <t xml:space="preserve">T </t>
    </r>
    <r>
      <rPr>
        <u/>
        <sz val="8"/>
        <color rgb="FF0000FF"/>
        <rFont val="Tahoma"/>
        <family val="2"/>
      </rPr>
      <t>16576.987</t>
    </r>
  </si>
  <si>
    <r>
      <t xml:space="preserve">TM </t>
    </r>
    <r>
      <rPr>
        <u/>
        <sz val="8"/>
        <color rgb="FF0000FF"/>
        <rFont val="Tahoma"/>
        <family val="2"/>
      </rPr>
      <t>788334.160</t>
    </r>
  </si>
  <si>
    <r>
      <t xml:space="preserve">TM </t>
    </r>
    <r>
      <rPr>
        <u/>
        <sz val="8"/>
        <color theme="1"/>
        <rFont val="Tahoma"/>
        <family val="2"/>
      </rPr>
      <t>1889004.700</t>
    </r>
  </si>
  <si>
    <r>
      <t xml:space="preserve">M </t>
    </r>
    <r>
      <rPr>
        <u/>
        <sz val="8"/>
        <color theme="1"/>
        <rFont val="Tahoma"/>
        <family val="2"/>
      </rPr>
      <t>1700414.100</t>
    </r>
  </si>
  <si>
    <r>
      <t xml:space="preserve">M </t>
    </r>
    <r>
      <rPr>
        <u/>
        <sz val="8"/>
        <color theme="1"/>
        <rFont val="Tahoma"/>
        <family val="2"/>
      </rPr>
      <t>1710126.800</t>
    </r>
  </si>
  <si>
    <r>
      <t xml:space="preserve">TM </t>
    </r>
    <r>
      <rPr>
        <u/>
        <sz val="8"/>
        <color rgb="FF0000FF"/>
        <rFont val="Tahoma"/>
        <family val="2"/>
      </rPr>
      <t>1766515.200</t>
    </r>
  </si>
  <si>
    <r>
      <t xml:space="preserve">TM </t>
    </r>
    <r>
      <rPr>
        <u/>
        <sz val="8"/>
        <color rgb="FF0000FF"/>
        <rFont val="Tahoma"/>
        <family val="2"/>
      </rPr>
      <t>106190.110</t>
    </r>
  </si>
  <si>
    <r>
      <t xml:space="preserve">T </t>
    </r>
    <r>
      <rPr>
        <u/>
        <sz val="8"/>
        <color theme="1"/>
        <rFont val="Tahoma"/>
        <family val="2"/>
      </rPr>
      <t>3403605.700</t>
    </r>
  </si>
  <si>
    <r>
      <t xml:space="preserve">TM </t>
    </r>
    <r>
      <rPr>
        <u/>
        <sz val="8"/>
        <color theme="1"/>
        <rFont val="Tahoma"/>
        <family val="2"/>
      </rPr>
      <t>1069824000.000</t>
    </r>
  </si>
  <si>
    <r>
      <t xml:space="preserve">T </t>
    </r>
    <r>
      <rPr>
        <u/>
        <sz val="8"/>
        <color theme="1"/>
        <rFont val="Tahoma"/>
        <family val="2"/>
      </rPr>
      <t>3379605.900</t>
    </r>
  </si>
  <si>
    <r>
      <t xml:space="preserve">TM </t>
    </r>
    <r>
      <rPr>
        <u/>
        <sz val="8"/>
        <color theme="1"/>
        <rFont val="Tahoma"/>
        <family val="2"/>
      </rPr>
      <t>1064615600.000</t>
    </r>
  </si>
  <si>
    <r>
      <t xml:space="preserve">T </t>
    </r>
    <r>
      <rPr>
        <u/>
        <sz val="8"/>
        <color theme="1"/>
        <rFont val="Tahoma"/>
        <family val="2"/>
      </rPr>
      <t>3373640.300</t>
    </r>
  </si>
  <si>
    <r>
      <t xml:space="preserve">TM </t>
    </r>
    <r>
      <rPr>
        <u/>
        <sz val="8"/>
        <color theme="1"/>
        <rFont val="Tahoma"/>
        <family val="2"/>
      </rPr>
      <t>1067621900.000</t>
    </r>
  </si>
  <si>
    <r>
      <t xml:space="preserve">T </t>
    </r>
    <r>
      <rPr>
        <u/>
        <sz val="8"/>
        <color rgb="FF0000FF"/>
        <rFont val="Tahoma"/>
        <family val="2"/>
      </rPr>
      <t>3385617.300</t>
    </r>
  </si>
  <si>
    <r>
      <t xml:space="preserve">TM </t>
    </r>
    <r>
      <rPr>
        <u/>
        <sz val="8"/>
        <color rgb="FF0000FF"/>
        <rFont val="Tahoma"/>
        <family val="2"/>
      </rPr>
      <t>1067353800.000</t>
    </r>
  </si>
  <si>
    <r>
      <t xml:space="preserve">T </t>
    </r>
    <r>
      <rPr>
        <u/>
        <sz val="8"/>
        <color rgb="FF0000FF"/>
        <rFont val="Tahoma"/>
        <family val="2"/>
      </rPr>
      <t>15861.417</t>
    </r>
  </si>
  <si>
    <r>
      <t xml:space="preserve">TM </t>
    </r>
    <r>
      <rPr>
        <u/>
        <sz val="8"/>
        <color rgb="FF0000FF"/>
        <rFont val="Tahoma"/>
        <family val="2"/>
      </rPr>
      <t>2614541.900</t>
    </r>
  </si>
  <si>
    <r>
      <t xml:space="preserve">TM </t>
    </r>
    <r>
      <rPr>
        <u/>
        <sz val="8"/>
        <color theme="1"/>
        <rFont val="Tahoma"/>
        <family val="2"/>
      </rPr>
      <t>3379524.300</t>
    </r>
  </si>
  <si>
    <r>
      <t xml:space="preserve">TM </t>
    </r>
    <r>
      <rPr>
        <u/>
        <sz val="8"/>
        <color theme="1"/>
        <rFont val="Tahoma"/>
        <family val="2"/>
      </rPr>
      <t>3359363.800</t>
    </r>
  </si>
  <si>
    <r>
      <t xml:space="preserve">TM </t>
    </r>
    <r>
      <rPr>
        <u/>
        <sz val="8"/>
        <color theme="1"/>
        <rFont val="Tahoma"/>
        <family val="2"/>
      </rPr>
      <t>3390623.600</t>
    </r>
  </si>
  <si>
    <r>
      <t xml:space="preserve">TM </t>
    </r>
    <r>
      <rPr>
        <u/>
        <sz val="8"/>
        <color rgb="FF0000FF"/>
        <rFont val="Tahoma"/>
        <family val="2"/>
      </rPr>
      <t>3376503.900</t>
    </r>
  </si>
  <si>
    <r>
      <t xml:space="preserve">TM </t>
    </r>
    <r>
      <rPr>
        <u/>
        <sz val="8"/>
        <color rgb="FF0000FF"/>
        <rFont val="Tahoma"/>
        <family val="2"/>
      </rPr>
      <t>15847.304</t>
    </r>
  </si>
  <si>
    <r>
      <t xml:space="preserve">T </t>
    </r>
    <r>
      <rPr>
        <u/>
        <sz val="8"/>
        <color theme="1"/>
        <rFont val="Tahoma"/>
        <family val="2"/>
      </rPr>
      <t>2704081.900</t>
    </r>
  </si>
  <si>
    <r>
      <t xml:space="preserve">TM </t>
    </r>
    <r>
      <rPr>
        <u/>
        <sz val="8"/>
        <color theme="1"/>
        <rFont val="Tahoma"/>
        <family val="2"/>
      </rPr>
      <t>859763550.000</t>
    </r>
  </si>
  <si>
    <r>
      <t xml:space="preserve">T </t>
    </r>
    <r>
      <rPr>
        <u/>
        <sz val="8"/>
        <color theme="1"/>
        <rFont val="Tahoma"/>
        <family val="2"/>
      </rPr>
      <t>2679348.900</t>
    </r>
  </si>
  <si>
    <r>
      <t xml:space="preserve">TM </t>
    </r>
    <r>
      <rPr>
        <u/>
        <sz val="8"/>
        <color theme="1"/>
        <rFont val="Tahoma"/>
        <family val="2"/>
      </rPr>
      <t>860232070.000</t>
    </r>
  </si>
  <si>
    <r>
      <t xml:space="preserve">T </t>
    </r>
    <r>
      <rPr>
        <u/>
        <sz val="8"/>
        <color theme="1"/>
        <rFont val="Tahoma"/>
        <family val="2"/>
      </rPr>
      <t>2694534.600</t>
    </r>
  </si>
  <si>
    <r>
      <t xml:space="preserve">TM </t>
    </r>
    <r>
      <rPr>
        <u/>
        <sz val="8"/>
        <color theme="1"/>
        <rFont val="Tahoma"/>
        <family val="2"/>
      </rPr>
      <t>860141390.000</t>
    </r>
  </si>
  <si>
    <r>
      <t xml:space="preserve">T </t>
    </r>
    <r>
      <rPr>
        <u/>
        <sz val="8"/>
        <color rgb="FF0000FF"/>
        <rFont val="Tahoma"/>
        <family val="2"/>
      </rPr>
      <t>2692655.100</t>
    </r>
  </si>
  <si>
    <r>
      <t xml:space="preserve">TM </t>
    </r>
    <r>
      <rPr>
        <u/>
        <sz val="8"/>
        <color rgb="FF0000FF"/>
        <rFont val="Tahoma"/>
        <family val="2"/>
      </rPr>
      <t>860045670.000</t>
    </r>
  </si>
  <si>
    <r>
      <t xml:space="preserve">T </t>
    </r>
    <r>
      <rPr>
        <u/>
        <sz val="8"/>
        <color rgb="FF0000FF"/>
        <rFont val="Tahoma"/>
        <family val="2"/>
      </rPr>
      <t>12473.177</t>
    </r>
  </si>
  <si>
    <r>
      <t xml:space="preserve">TM </t>
    </r>
    <r>
      <rPr>
        <u/>
        <sz val="8"/>
        <color rgb="FF0000FF"/>
        <rFont val="Tahoma"/>
        <family val="2"/>
      </rPr>
      <t>248493.880</t>
    </r>
  </si>
  <si>
    <r>
      <t xml:space="preserve">TM </t>
    </r>
    <r>
      <rPr>
        <u/>
        <sz val="8"/>
        <color theme="1"/>
        <rFont val="Tahoma"/>
        <family val="2"/>
      </rPr>
      <t>2733373.100</t>
    </r>
  </si>
  <si>
    <r>
      <t xml:space="preserve">TM </t>
    </r>
    <r>
      <rPr>
        <u/>
        <sz val="8"/>
        <color theme="1"/>
        <rFont val="Tahoma"/>
        <family val="2"/>
      </rPr>
      <t>2728702.100</t>
    </r>
  </si>
  <si>
    <r>
      <t xml:space="preserve">TM </t>
    </r>
    <r>
      <rPr>
        <u/>
        <sz val="8"/>
        <color theme="1"/>
        <rFont val="Tahoma"/>
        <family val="2"/>
      </rPr>
      <t>2748561.300</t>
    </r>
  </si>
  <si>
    <r>
      <t xml:space="preserve">TM </t>
    </r>
    <r>
      <rPr>
        <u/>
        <sz val="8"/>
        <color rgb="FF0000FF"/>
        <rFont val="Tahoma"/>
        <family val="2"/>
      </rPr>
      <t>2736878.800</t>
    </r>
  </si>
  <si>
    <r>
      <t xml:space="preserve">TM </t>
    </r>
    <r>
      <rPr>
        <u/>
        <sz val="8"/>
        <color rgb="FF0000FF"/>
        <rFont val="Tahoma"/>
        <family val="2"/>
      </rPr>
      <t>10383.399</t>
    </r>
  </si>
  <si>
    <r>
      <t xml:space="preserve">T </t>
    </r>
    <r>
      <rPr>
        <u/>
        <sz val="8"/>
        <color theme="1"/>
        <rFont val="Tahoma"/>
        <family val="2"/>
      </rPr>
      <t>1274325.400</t>
    </r>
  </si>
  <si>
    <r>
      <t xml:space="preserve">T </t>
    </r>
    <r>
      <rPr>
        <u/>
        <sz val="8"/>
        <color theme="1"/>
        <rFont val="Tahoma"/>
        <family val="2"/>
      </rPr>
      <t>1786910.600</t>
    </r>
  </si>
  <si>
    <r>
      <t xml:space="preserve">TM </t>
    </r>
    <r>
      <rPr>
        <u/>
        <sz val="8"/>
        <color theme="1"/>
        <rFont val="Tahoma"/>
        <family val="2"/>
      </rPr>
      <t>506085360.000</t>
    </r>
  </si>
  <si>
    <r>
      <t xml:space="preserve">T </t>
    </r>
    <r>
      <rPr>
        <u/>
        <sz val="8"/>
        <color theme="1"/>
        <rFont val="Tahoma"/>
        <family val="2"/>
      </rPr>
      <t>1271842.700</t>
    </r>
  </si>
  <si>
    <r>
      <t xml:space="preserve">T </t>
    </r>
    <r>
      <rPr>
        <u/>
        <sz val="8"/>
        <color theme="1"/>
        <rFont val="Tahoma"/>
        <family val="2"/>
      </rPr>
      <t>1765394.900</t>
    </r>
  </si>
  <si>
    <r>
      <t xml:space="preserve">TM </t>
    </r>
    <r>
      <rPr>
        <u/>
        <sz val="8"/>
        <color theme="1"/>
        <rFont val="Tahoma"/>
        <family val="2"/>
      </rPr>
      <t>507860340.000</t>
    </r>
  </si>
  <si>
    <r>
      <t xml:space="preserve">T </t>
    </r>
    <r>
      <rPr>
        <u/>
        <sz val="8"/>
        <color theme="1"/>
        <rFont val="Tahoma"/>
        <family val="2"/>
      </rPr>
      <t>1279606.900</t>
    </r>
  </si>
  <si>
    <r>
      <t xml:space="preserve">T </t>
    </r>
    <r>
      <rPr>
        <u/>
        <sz val="8"/>
        <color theme="1"/>
        <rFont val="Tahoma"/>
        <family val="2"/>
      </rPr>
      <t>1778094.900</t>
    </r>
  </si>
  <si>
    <r>
      <t xml:space="preserve">TM </t>
    </r>
    <r>
      <rPr>
        <u/>
        <sz val="8"/>
        <color theme="1"/>
        <rFont val="Tahoma"/>
        <family val="2"/>
      </rPr>
      <t>509614290.000</t>
    </r>
  </si>
  <si>
    <r>
      <t xml:space="preserve">T </t>
    </r>
    <r>
      <rPr>
        <u/>
        <sz val="8"/>
        <color rgb="FF0000FF"/>
        <rFont val="Tahoma"/>
        <family val="2"/>
      </rPr>
      <t>1275258.300</t>
    </r>
  </si>
  <si>
    <r>
      <t xml:space="preserve">T </t>
    </r>
    <r>
      <rPr>
        <u/>
        <sz val="8"/>
        <color rgb="FF0000FF"/>
        <rFont val="Tahoma"/>
        <family val="2"/>
      </rPr>
      <t>1776800.100</t>
    </r>
  </si>
  <si>
    <r>
      <t xml:space="preserve">TM </t>
    </r>
    <r>
      <rPr>
        <u/>
        <sz val="8"/>
        <color rgb="FF0000FF"/>
        <rFont val="Tahoma"/>
        <family val="2"/>
      </rPr>
      <t>507853330.000</t>
    </r>
  </si>
  <si>
    <r>
      <t xml:space="preserve">T </t>
    </r>
    <r>
      <rPr>
        <u/>
        <sz val="8"/>
        <color rgb="FF0000FF"/>
        <rFont val="Tahoma"/>
        <family val="2"/>
      </rPr>
      <t>3965.254</t>
    </r>
  </si>
  <si>
    <r>
      <t xml:space="preserve">T </t>
    </r>
    <r>
      <rPr>
        <u/>
        <sz val="8"/>
        <color rgb="FF0000FF"/>
        <rFont val="Tahoma"/>
        <family val="2"/>
      </rPr>
      <t>10816.138</t>
    </r>
  </si>
  <si>
    <r>
      <t xml:space="preserve">TM </t>
    </r>
    <r>
      <rPr>
        <u/>
        <sz val="8"/>
        <color rgb="FF0000FF"/>
        <rFont val="Tahoma"/>
        <family val="2"/>
      </rPr>
      <t>1764477.100</t>
    </r>
  </si>
  <si>
    <r>
      <t xml:space="preserve">T </t>
    </r>
    <r>
      <rPr>
        <u/>
        <sz val="8"/>
        <color theme="1"/>
        <rFont val="Tahoma"/>
        <family val="2"/>
      </rPr>
      <t>1219303.800</t>
    </r>
  </si>
  <si>
    <r>
      <t xml:space="preserve">T </t>
    </r>
    <r>
      <rPr>
        <u/>
        <sz val="8"/>
        <color theme="1"/>
        <rFont val="Tahoma"/>
        <family val="2"/>
      </rPr>
      <t>1925820.900</t>
    </r>
  </si>
  <si>
    <r>
      <t xml:space="preserve">TM </t>
    </r>
    <r>
      <rPr>
        <u/>
        <sz val="8"/>
        <color theme="1"/>
        <rFont val="Tahoma"/>
        <family val="2"/>
      </rPr>
      <t>481475130.000</t>
    </r>
  </si>
  <si>
    <r>
      <t xml:space="preserve">T </t>
    </r>
    <r>
      <rPr>
        <u/>
        <sz val="8"/>
        <color theme="1"/>
        <rFont val="Tahoma"/>
        <family val="2"/>
      </rPr>
      <t>1202682.900</t>
    </r>
  </si>
  <si>
    <r>
      <t xml:space="preserve">T </t>
    </r>
    <r>
      <rPr>
        <u/>
        <sz val="8"/>
        <color theme="1"/>
        <rFont val="Tahoma"/>
        <family val="2"/>
      </rPr>
      <t>1916119.300</t>
    </r>
  </si>
  <si>
    <r>
      <t xml:space="preserve">TM </t>
    </r>
    <r>
      <rPr>
        <u/>
        <sz val="8"/>
        <color theme="1"/>
        <rFont val="Tahoma"/>
        <family val="2"/>
      </rPr>
      <t>480079570.000</t>
    </r>
  </si>
  <si>
    <r>
      <t xml:space="preserve">T </t>
    </r>
    <r>
      <rPr>
        <u/>
        <sz val="8"/>
        <color theme="1"/>
        <rFont val="Tahoma"/>
        <family val="2"/>
      </rPr>
      <t>1215139.900</t>
    </r>
  </si>
  <si>
    <r>
      <t xml:space="preserve">T </t>
    </r>
    <r>
      <rPr>
        <u/>
        <sz val="8"/>
        <color theme="1"/>
        <rFont val="Tahoma"/>
        <family val="2"/>
      </rPr>
      <t>1929144.800</t>
    </r>
  </si>
  <si>
    <r>
      <t xml:space="preserve">TM </t>
    </r>
    <r>
      <rPr>
        <u/>
        <sz val="8"/>
        <color theme="1"/>
        <rFont val="Tahoma"/>
        <family val="2"/>
      </rPr>
      <t>479917150.000</t>
    </r>
  </si>
  <si>
    <r>
      <t xml:space="preserve">T </t>
    </r>
    <r>
      <rPr>
        <u/>
        <sz val="8"/>
        <color rgb="FF0000FF"/>
        <rFont val="Tahoma"/>
        <family val="2"/>
      </rPr>
      <t>1212375.500</t>
    </r>
  </si>
  <si>
    <r>
      <t xml:space="preserve">T </t>
    </r>
    <r>
      <rPr>
        <u/>
        <sz val="8"/>
        <color rgb="FF0000FF"/>
        <rFont val="Tahoma"/>
        <family val="2"/>
      </rPr>
      <t>1923695.000</t>
    </r>
  </si>
  <si>
    <r>
      <t xml:space="preserve">TM </t>
    </r>
    <r>
      <rPr>
        <u/>
        <sz val="8"/>
        <color rgb="FF0000FF"/>
        <rFont val="Tahoma"/>
        <family val="2"/>
      </rPr>
      <t>480490620.000</t>
    </r>
  </si>
  <si>
    <r>
      <t xml:space="preserve">T </t>
    </r>
    <r>
      <rPr>
        <u/>
        <sz val="8"/>
        <color rgb="FF0000FF"/>
        <rFont val="Tahoma"/>
        <family val="2"/>
      </rPr>
      <t>8648.413</t>
    </r>
  </si>
  <si>
    <r>
      <t xml:space="preserve">T </t>
    </r>
    <r>
      <rPr>
        <u/>
        <sz val="8"/>
        <color rgb="FF0000FF"/>
        <rFont val="Tahoma"/>
        <family val="2"/>
      </rPr>
      <t>6767.993</t>
    </r>
  </si>
  <si>
    <r>
      <t xml:space="preserve">TM </t>
    </r>
    <r>
      <rPr>
        <u/>
        <sz val="8"/>
        <color rgb="FF0000FF"/>
        <rFont val="Tahoma"/>
        <family val="2"/>
      </rPr>
      <t>856474.740</t>
    </r>
  </si>
  <si>
    <r>
      <t xml:space="preserve">T </t>
    </r>
    <r>
      <rPr>
        <u/>
        <sz val="8"/>
        <color theme="1"/>
        <rFont val="Tahoma"/>
        <family val="2"/>
      </rPr>
      <t>2905823.600</t>
    </r>
  </si>
  <si>
    <r>
      <t xml:space="preserve">TM </t>
    </r>
    <r>
      <rPr>
        <u/>
        <sz val="8"/>
        <color theme="1"/>
        <rFont val="Tahoma"/>
        <family val="2"/>
      </rPr>
      <t>964876390.000</t>
    </r>
  </si>
  <si>
    <r>
      <t xml:space="preserve">T </t>
    </r>
    <r>
      <rPr>
        <u/>
        <sz val="8"/>
        <color theme="1"/>
        <rFont val="Tahoma"/>
        <family val="2"/>
      </rPr>
      <t>2877561.600</t>
    </r>
  </si>
  <si>
    <r>
      <t xml:space="preserve">TM </t>
    </r>
    <r>
      <rPr>
        <u/>
        <sz val="8"/>
        <color theme="1"/>
        <rFont val="Tahoma"/>
        <family val="2"/>
      </rPr>
      <t>962064220.000</t>
    </r>
  </si>
  <si>
    <r>
      <t xml:space="preserve">T </t>
    </r>
    <r>
      <rPr>
        <u/>
        <sz val="8"/>
        <color theme="1"/>
        <rFont val="Tahoma"/>
        <family val="2"/>
      </rPr>
      <t>2883757.900</t>
    </r>
  </si>
  <si>
    <r>
      <t xml:space="preserve">TM </t>
    </r>
    <r>
      <rPr>
        <u/>
        <sz val="8"/>
        <color theme="1"/>
        <rFont val="Tahoma"/>
        <family val="2"/>
      </rPr>
      <t>961640810.000</t>
    </r>
  </si>
  <si>
    <r>
      <t xml:space="preserve">T </t>
    </r>
    <r>
      <rPr>
        <u/>
        <sz val="8"/>
        <color rgb="FF0000FF"/>
        <rFont val="Tahoma"/>
        <family val="2"/>
      </rPr>
      <t>2889047.700</t>
    </r>
  </si>
  <si>
    <r>
      <t xml:space="preserve">TM </t>
    </r>
    <r>
      <rPr>
        <u/>
        <sz val="8"/>
        <color rgb="FF0000FF"/>
        <rFont val="Tahoma"/>
        <family val="2"/>
      </rPr>
      <t>962860470.000</t>
    </r>
  </si>
  <si>
    <r>
      <t xml:space="preserve">T </t>
    </r>
    <r>
      <rPr>
        <u/>
        <sz val="8"/>
        <color rgb="FF0000FF"/>
        <rFont val="Tahoma"/>
        <family val="2"/>
      </rPr>
      <t>14855.019</t>
    </r>
  </si>
  <si>
    <r>
      <t xml:space="preserve">TM </t>
    </r>
    <r>
      <rPr>
        <u/>
        <sz val="8"/>
        <color rgb="FF0000FF"/>
        <rFont val="Tahoma"/>
        <family val="2"/>
      </rPr>
      <t>1758625.900</t>
    </r>
  </si>
  <si>
    <r>
      <t xml:space="preserve">TM </t>
    </r>
    <r>
      <rPr>
        <u/>
        <sz val="8"/>
        <color theme="1"/>
        <rFont val="Tahoma"/>
        <family val="2"/>
      </rPr>
      <t>2266596.400</t>
    </r>
  </si>
  <si>
    <r>
      <t xml:space="preserve">TM </t>
    </r>
    <r>
      <rPr>
        <u/>
        <sz val="8"/>
        <color theme="1"/>
        <rFont val="Tahoma"/>
        <family val="2"/>
      </rPr>
      <t>2270895.800</t>
    </r>
  </si>
  <si>
    <r>
      <t xml:space="preserve">TM </t>
    </r>
    <r>
      <rPr>
        <u/>
        <sz val="8"/>
        <color theme="1"/>
        <rFont val="Tahoma"/>
        <family val="2"/>
      </rPr>
      <t>2248898.800</t>
    </r>
  </si>
  <si>
    <r>
      <t xml:space="preserve">TM </t>
    </r>
    <r>
      <rPr>
        <u/>
        <sz val="8"/>
        <color rgb="FF0000FF"/>
        <rFont val="Tahoma"/>
        <family val="2"/>
      </rPr>
      <t>2262130.300</t>
    </r>
  </si>
  <si>
    <r>
      <t xml:space="preserve">TM </t>
    </r>
    <r>
      <rPr>
        <u/>
        <sz val="8"/>
        <color rgb="FF0000FF"/>
        <rFont val="Tahoma"/>
        <family val="2"/>
      </rPr>
      <t>11658.768</t>
    </r>
  </si>
  <si>
    <r>
      <t xml:space="preserve">T </t>
    </r>
    <r>
      <rPr>
        <u/>
        <sz val="8"/>
        <color theme="1"/>
        <rFont val="Tahoma"/>
        <family val="2"/>
      </rPr>
      <t>4649381.700</t>
    </r>
  </si>
  <si>
    <r>
      <t xml:space="preserve">T </t>
    </r>
    <r>
      <rPr>
        <u/>
        <sz val="8"/>
        <color theme="1"/>
        <rFont val="Tahoma"/>
        <family val="2"/>
      </rPr>
      <t>6159870.400</t>
    </r>
  </si>
  <si>
    <r>
      <t xml:space="preserve">T </t>
    </r>
    <r>
      <rPr>
        <u/>
        <sz val="8"/>
        <color theme="1"/>
        <rFont val="Tahoma"/>
        <family val="2"/>
      </rPr>
      <t>7895580.500</t>
    </r>
  </si>
  <si>
    <r>
      <t xml:space="preserve">T </t>
    </r>
    <r>
      <rPr>
        <u/>
        <sz val="8"/>
        <color theme="1"/>
        <rFont val="Tahoma"/>
        <family val="2"/>
      </rPr>
      <t>6794536.700</t>
    </r>
  </si>
  <si>
    <r>
      <t xml:space="preserve">T </t>
    </r>
    <r>
      <rPr>
        <u/>
        <sz val="8"/>
        <color theme="1"/>
        <rFont val="Tahoma"/>
        <family val="2"/>
      </rPr>
      <t>3873607.300</t>
    </r>
  </si>
  <si>
    <r>
      <t xml:space="preserve">T </t>
    </r>
    <r>
      <rPr>
        <u/>
        <sz val="8"/>
        <color theme="1"/>
        <rFont val="Tahoma"/>
        <family val="2"/>
      </rPr>
      <t>4669930.400</t>
    </r>
  </si>
  <si>
    <r>
      <t xml:space="preserve">T </t>
    </r>
    <r>
      <rPr>
        <u/>
        <sz val="8"/>
        <color theme="1"/>
        <rFont val="Tahoma"/>
        <family val="2"/>
      </rPr>
      <t>6194671.400</t>
    </r>
  </si>
  <si>
    <r>
      <t xml:space="preserve">T </t>
    </r>
    <r>
      <rPr>
        <u/>
        <sz val="8"/>
        <color theme="1"/>
        <rFont val="Tahoma"/>
        <family val="2"/>
      </rPr>
      <t>7931582.500</t>
    </r>
  </si>
  <si>
    <r>
      <t xml:space="preserve">T </t>
    </r>
    <r>
      <rPr>
        <u/>
        <sz val="8"/>
        <color theme="1"/>
        <rFont val="Tahoma"/>
        <family val="2"/>
      </rPr>
      <t>6832962.200</t>
    </r>
  </si>
  <si>
    <r>
      <t xml:space="preserve">T </t>
    </r>
    <r>
      <rPr>
        <u/>
        <sz val="8"/>
        <color theme="1"/>
        <rFont val="Tahoma"/>
        <family val="2"/>
      </rPr>
      <t>3834749.900</t>
    </r>
  </si>
  <si>
    <r>
      <t xml:space="preserve">T </t>
    </r>
    <r>
      <rPr>
        <u/>
        <sz val="8"/>
        <color theme="1"/>
        <rFont val="Tahoma"/>
        <family val="2"/>
      </rPr>
      <t>4644667.400</t>
    </r>
  </si>
  <si>
    <r>
      <t xml:space="preserve">T </t>
    </r>
    <r>
      <rPr>
        <u/>
        <sz val="8"/>
        <color theme="1"/>
        <rFont val="Tahoma"/>
        <family val="2"/>
      </rPr>
      <t>6146321.900</t>
    </r>
  </si>
  <si>
    <r>
      <t xml:space="preserve">T </t>
    </r>
    <r>
      <rPr>
        <u/>
        <sz val="8"/>
        <color theme="1"/>
        <rFont val="Tahoma"/>
        <family val="2"/>
      </rPr>
      <t>7880563.500</t>
    </r>
  </si>
  <si>
    <r>
      <t xml:space="preserve">T </t>
    </r>
    <r>
      <rPr>
        <u/>
        <sz val="8"/>
        <color theme="1"/>
        <rFont val="Tahoma"/>
        <family val="2"/>
      </rPr>
      <t>6775104.800</t>
    </r>
  </si>
  <si>
    <r>
      <t xml:space="preserve">T </t>
    </r>
    <r>
      <rPr>
        <u/>
        <sz val="8"/>
        <color theme="1"/>
        <rFont val="Tahoma"/>
        <family val="2"/>
      </rPr>
      <t>3800583.900</t>
    </r>
  </si>
  <si>
    <r>
      <t xml:space="preserve">T </t>
    </r>
    <r>
      <rPr>
        <u/>
        <sz val="8"/>
        <color rgb="FF0000FF"/>
        <rFont val="Tahoma"/>
        <family val="2"/>
      </rPr>
      <t>4654659.800</t>
    </r>
  </si>
  <si>
    <r>
      <t xml:space="preserve">T </t>
    </r>
    <r>
      <rPr>
        <u/>
        <sz val="8"/>
        <color rgb="FF0000FF"/>
        <rFont val="Tahoma"/>
        <family val="2"/>
      </rPr>
      <t>6166954.600</t>
    </r>
  </si>
  <si>
    <r>
      <t xml:space="preserve">T </t>
    </r>
    <r>
      <rPr>
        <u/>
        <sz val="8"/>
        <color rgb="FF0000FF"/>
        <rFont val="Tahoma"/>
        <family val="2"/>
      </rPr>
      <t>7902575.500</t>
    </r>
  </si>
  <si>
    <r>
      <t xml:space="preserve">T </t>
    </r>
    <r>
      <rPr>
        <u/>
        <sz val="8"/>
        <color rgb="FF0000FF"/>
        <rFont val="Tahoma"/>
        <family val="2"/>
      </rPr>
      <t>6800867.900</t>
    </r>
  </si>
  <si>
    <r>
      <t xml:space="preserve">T </t>
    </r>
    <r>
      <rPr>
        <u/>
        <sz val="8"/>
        <color rgb="FF0000FF"/>
        <rFont val="Tahoma"/>
        <family val="2"/>
      </rPr>
      <t>3836313.700</t>
    </r>
  </si>
  <si>
    <r>
      <t xml:space="preserve">T </t>
    </r>
    <r>
      <rPr>
        <u/>
        <sz val="8"/>
        <color rgb="FF0000FF"/>
        <rFont val="Tahoma"/>
        <family val="2"/>
      </rPr>
      <t>13433.101</t>
    </r>
  </si>
  <si>
    <r>
      <t xml:space="preserve">T </t>
    </r>
    <r>
      <rPr>
        <u/>
        <sz val="8"/>
        <color rgb="FF0000FF"/>
        <rFont val="Tahoma"/>
        <family val="2"/>
      </rPr>
      <t>24941.075</t>
    </r>
  </si>
  <si>
    <r>
      <t xml:space="preserve">T </t>
    </r>
    <r>
      <rPr>
        <u/>
        <sz val="8"/>
        <color rgb="FF0000FF"/>
        <rFont val="Tahoma"/>
        <family val="2"/>
      </rPr>
      <t>26218.919</t>
    </r>
  </si>
  <si>
    <r>
      <t xml:space="preserve">T </t>
    </r>
    <r>
      <rPr>
        <u/>
        <sz val="8"/>
        <color rgb="FF0000FF"/>
        <rFont val="Tahoma"/>
        <family val="2"/>
      </rPr>
      <t>29443.716</t>
    </r>
  </si>
  <si>
    <r>
      <t xml:space="preserve">T </t>
    </r>
    <r>
      <rPr>
        <u/>
        <sz val="8"/>
        <color rgb="FF0000FF"/>
        <rFont val="Tahoma"/>
        <family val="2"/>
      </rPr>
      <t>36536.812</t>
    </r>
  </si>
  <si>
    <r>
      <t xml:space="preserve">T </t>
    </r>
    <r>
      <rPr>
        <u/>
        <sz val="8"/>
        <color theme="1"/>
        <rFont val="Tahoma"/>
        <family val="2"/>
      </rPr>
      <t>4369486.100</t>
    </r>
  </si>
  <si>
    <r>
      <t xml:space="preserve">T </t>
    </r>
    <r>
      <rPr>
        <u/>
        <sz val="8"/>
        <color theme="1"/>
        <rFont val="Tahoma"/>
        <family val="2"/>
      </rPr>
      <t>47122320.000</t>
    </r>
  </si>
  <si>
    <r>
      <t xml:space="preserve">T </t>
    </r>
    <r>
      <rPr>
        <u/>
        <sz val="8"/>
        <color theme="1"/>
        <rFont val="Tahoma"/>
        <family val="2"/>
      </rPr>
      <t>3563446.700</t>
    </r>
  </si>
  <si>
    <r>
      <t xml:space="preserve">T </t>
    </r>
    <r>
      <rPr>
        <u/>
        <sz val="8"/>
        <color theme="1"/>
        <rFont val="Tahoma"/>
        <family val="2"/>
      </rPr>
      <t>1366310.100</t>
    </r>
  </si>
  <si>
    <r>
      <t xml:space="preserve">TM </t>
    </r>
    <r>
      <rPr>
        <u/>
        <sz val="8"/>
        <color theme="1"/>
        <rFont val="Tahoma"/>
        <family val="2"/>
      </rPr>
      <t>395257670.000</t>
    </r>
  </si>
  <si>
    <r>
      <t xml:space="preserve">M </t>
    </r>
    <r>
      <rPr>
        <u/>
        <sz val="8"/>
        <color theme="1"/>
        <rFont val="Tahoma"/>
        <family val="2"/>
      </rPr>
      <t>48173.435</t>
    </r>
  </si>
  <si>
    <r>
      <t xml:space="preserve">T </t>
    </r>
    <r>
      <rPr>
        <u/>
        <sz val="8"/>
        <color theme="1"/>
        <rFont val="Tahoma"/>
        <family val="2"/>
      </rPr>
      <t>2480319.700</t>
    </r>
  </si>
  <si>
    <r>
      <t xml:space="preserve">T </t>
    </r>
    <r>
      <rPr>
        <u/>
        <sz val="8"/>
        <color theme="1"/>
        <rFont val="Tahoma"/>
        <family val="2"/>
      </rPr>
      <t>2411791.800</t>
    </r>
  </si>
  <si>
    <r>
      <t xml:space="preserve">T </t>
    </r>
    <r>
      <rPr>
        <u/>
        <sz val="8"/>
        <color theme="1"/>
        <rFont val="Tahoma"/>
        <family val="2"/>
      </rPr>
      <t>3957313.900</t>
    </r>
  </si>
  <si>
    <r>
      <t xml:space="preserve">T </t>
    </r>
    <r>
      <rPr>
        <u/>
        <sz val="8"/>
        <color theme="1"/>
        <rFont val="Tahoma"/>
        <family val="2"/>
      </rPr>
      <t>47329531.000</t>
    </r>
  </si>
  <si>
    <r>
      <t xml:space="preserve">T </t>
    </r>
    <r>
      <rPr>
        <u/>
        <sz val="8"/>
        <color theme="1"/>
        <rFont val="Tahoma"/>
        <family val="2"/>
      </rPr>
      <t>3555603.900</t>
    </r>
  </si>
  <si>
    <r>
      <t xml:space="preserve">T </t>
    </r>
    <r>
      <rPr>
        <u/>
        <sz val="8"/>
        <color theme="1"/>
        <rFont val="Tahoma"/>
        <family val="2"/>
      </rPr>
      <t>1355788.100</t>
    </r>
  </si>
  <si>
    <r>
      <t xml:space="preserve">TM </t>
    </r>
    <r>
      <rPr>
        <u/>
        <sz val="8"/>
        <color theme="1"/>
        <rFont val="Tahoma"/>
        <family val="2"/>
      </rPr>
      <t>396137130.000</t>
    </r>
  </si>
  <si>
    <r>
      <t xml:space="preserve">M </t>
    </r>
    <r>
      <rPr>
        <u/>
        <sz val="8"/>
        <color theme="1"/>
        <rFont val="Tahoma"/>
        <family val="2"/>
      </rPr>
      <t>47811.843</t>
    </r>
  </si>
  <si>
    <r>
      <t xml:space="preserve">T </t>
    </r>
    <r>
      <rPr>
        <u/>
        <sz val="8"/>
        <color theme="1"/>
        <rFont val="Tahoma"/>
        <family val="2"/>
      </rPr>
      <t>2495716.100</t>
    </r>
  </si>
  <si>
    <r>
      <t xml:space="preserve">T </t>
    </r>
    <r>
      <rPr>
        <u/>
        <sz val="8"/>
        <color theme="1"/>
        <rFont val="Tahoma"/>
        <family val="2"/>
      </rPr>
      <t>2403918.700</t>
    </r>
  </si>
  <si>
    <r>
      <t xml:space="preserve">T </t>
    </r>
    <r>
      <rPr>
        <u/>
        <sz val="8"/>
        <color theme="1"/>
        <rFont val="Tahoma"/>
        <family val="2"/>
      </rPr>
      <t>3960807.600</t>
    </r>
  </si>
  <si>
    <r>
      <t xml:space="preserve">T </t>
    </r>
    <r>
      <rPr>
        <u/>
        <sz val="8"/>
        <color theme="1"/>
        <rFont val="Tahoma"/>
        <family val="2"/>
      </rPr>
      <t>47351548.000</t>
    </r>
  </si>
  <si>
    <r>
      <t xml:space="preserve">T </t>
    </r>
    <r>
      <rPr>
        <u/>
        <sz val="8"/>
        <color theme="1"/>
        <rFont val="Tahoma"/>
        <family val="2"/>
      </rPr>
      <t>3523826.800</t>
    </r>
  </si>
  <si>
    <r>
      <t xml:space="preserve">T </t>
    </r>
    <r>
      <rPr>
        <u/>
        <sz val="8"/>
        <color theme="1"/>
        <rFont val="Tahoma"/>
        <family val="2"/>
      </rPr>
      <t>1361301.100</t>
    </r>
  </si>
  <si>
    <r>
      <t xml:space="preserve">TM </t>
    </r>
    <r>
      <rPr>
        <u/>
        <sz val="8"/>
        <color theme="1"/>
        <rFont val="Tahoma"/>
        <family val="2"/>
      </rPr>
      <t>393813450.000</t>
    </r>
  </si>
  <si>
    <r>
      <t xml:space="preserve">M </t>
    </r>
    <r>
      <rPr>
        <u/>
        <sz val="8"/>
        <color theme="1"/>
        <rFont val="Tahoma"/>
        <family val="2"/>
      </rPr>
      <t>47813.250</t>
    </r>
  </si>
  <si>
    <r>
      <t xml:space="preserve">T </t>
    </r>
    <r>
      <rPr>
        <u/>
        <sz val="8"/>
        <color theme="1"/>
        <rFont val="Tahoma"/>
        <family val="2"/>
      </rPr>
      <t>2492943.400</t>
    </r>
  </si>
  <si>
    <r>
      <t xml:space="preserve">T </t>
    </r>
    <r>
      <rPr>
        <u/>
        <sz val="8"/>
        <color theme="1"/>
        <rFont val="Tahoma"/>
        <family val="2"/>
      </rPr>
      <t>2413360.900</t>
    </r>
  </si>
  <si>
    <r>
      <t xml:space="preserve">T </t>
    </r>
    <r>
      <rPr>
        <u/>
        <sz val="8"/>
        <color rgb="FF0000FF"/>
        <rFont val="Tahoma"/>
        <family val="2"/>
      </rPr>
      <t>4095869.200</t>
    </r>
  </si>
  <si>
    <r>
      <t xml:space="preserve">T </t>
    </r>
    <r>
      <rPr>
        <u/>
        <sz val="8"/>
        <color rgb="FF0000FF"/>
        <rFont val="Tahoma"/>
        <family val="2"/>
      </rPr>
      <t>47267800.000</t>
    </r>
  </si>
  <si>
    <r>
      <t xml:space="preserve">T </t>
    </r>
    <r>
      <rPr>
        <u/>
        <sz val="8"/>
        <color rgb="FF0000FF"/>
        <rFont val="Tahoma"/>
        <family val="2"/>
      </rPr>
      <t>3547625.800</t>
    </r>
  </si>
  <si>
    <r>
      <t xml:space="preserve">T </t>
    </r>
    <r>
      <rPr>
        <u/>
        <sz val="8"/>
        <color rgb="FF0000FF"/>
        <rFont val="Tahoma"/>
        <family val="2"/>
      </rPr>
      <t>1361133.100</t>
    </r>
  </si>
  <si>
    <r>
      <t xml:space="preserve">TM </t>
    </r>
    <r>
      <rPr>
        <u/>
        <sz val="8"/>
        <color rgb="FF0000FF"/>
        <rFont val="Tahoma"/>
        <family val="2"/>
      </rPr>
      <t>395069420.000</t>
    </r>
  </si>
  <si>
    <r>
      <t xml:space="preserve">M </t>
    </r>
    <r>
      <rPr>
        <u/>
        <sz val="8"/>
        <color rgb="FF0000FF"/>
        <rFont val="Tahoma"/>
        <family val="2"/>
      </rPr>
      <t>47932.843</t>
    </r>
  </si>
  <si>
    <r>
      <t xml:space="preserve">T </t>
    </r>
    <r>
      <rPr>
        <u/>
        <sz val="8"/>
        <color rgb="FF0000FF"/>
        <rFont val="Tahoma"/>
        <family val="2"/>
      </rPr>
      <t>2489659.700</t>
    </r>
  </si>
  <si>
    <r>
      <t xml:space="preserve">T </t>
    </r>
    <r>
      <rPr>
        <u/>
        <sz val="8"/>
        <color rgb="FF0000FF"/>
        <rFont val="Tahoma"/>
        <family val="2"/>
      </rPr>
      <t>2409690.500</t>
    </r>
  </si>
  <si>
    <r>
      <t xml:space="preserve">T </t>
    </r>
    <r>
      <rPr>
        <u/>
        <sz val="8"/>
        <color rgb="FF0000FF"/>
        <rFont val="Tahoma"/>
        <family val="2"/>
      </rPr>
      <t>236965.640</t>
    </r>
  </si>
  <si>
    <r>
      <t xml:space="preserve">T </t>
    </r>
    <r>
      <rPr>
        <u/>
        <sz val="8"/>
        <color rgb="FF0000FF"/>
        <rFont val="Tahoma"/>
        <family val="2"/>
      </rPr>
      <t>126468.730</t>
    </r>
  </si>
  <si>
    <r>
      <t xml:space="preserve">T </t>
    </r>
    <r>
      <rPr>
        <u/>
        <sz val="8"/>
        <color rgb="FF0000FF"/>
        <rFont val="Tahoma"/>
        <family val="2"/>
      </rPr>
      <t>20980.280</t>
    </r>
  </si>
  <si>
    <r>
      <t xml:space="preserve">T </t>
    </r>
    <r>
      <rPr>
        <u/>
        <sz val="8"/>
        <color rgb="FF0000FF"/>
        <rFont val="Tahoma"/>
        <family val="2"/>
      </rPr>
      <t>5263.013</t>
    </r>
  </si>
  <si>
    <r>
      <t xml:space="preserve">TM </t>
    </r>
    <r>
      <rPr>
        <u/>
        <sz val="8"/>
        <color rgb="FF0000FF"/>
        <rFont val="Tahoma"/>
        <family val="2"/>
      </rPr>
      <t>1173226.700</t>
    </r>
  </si>
  <si>
    <r>
      <t xml:space="preserve">M </t>
    </r>
    <r>
      <rPr>
        <u/>
        <sz val="8"/>
        <color rgb="FF0000FF"/>
        <rFont val="Tahoma"/>
        <family val="2"/>
      </rPr>
      <t>208.360</t>
    </r>
  </si>
  <si>
    <r>
      <t xml:space="preserve">T </t>
    </r>
    <r>
      <rPr>
        <u/>
        <sz val="8"/>
        <color rgb="FF0000FF"/>
        <rFont val="Tahoma"/>
        <family val="2"/>
      </rPr>
      <t>8206.662</t>
    </r>
  </si>
  <si>
    <r>
      <t xml:space="preserve">T </t>
    </r>
    <r>
      <rPr>
        <u/>
        <sz val="8"/>
        <color rgb="FF0000FF"/>
        <rFont val="Tahoma"/>
        <family val="2"/>
      </rPr>
      <t>5059.684</t>
    </r>
  </si>
  <si>
    <r>
      <t xml:space="preserve">TM </t>
    </r>
    <r>
      <rPr>
        <u/>
        <sz val="8"/>
        <color theme="1"/>
        <rFont val="Tahoma"/>
        <family val="2"/>
      </rPr>
      <t>6189116.400</t>
    </r>
  </si>
  <si>
    <r>
      <t xml:space="preserve">TM </t>
    </r>
    <r>
      <rPr>
        <u/>
        <sz val="8"/>
        <color theme="1"/>
        <rFont val="Tahoma"/>
        <family val="2"/>
      </rPr>
      <t>6201659.600</t>
    </r>
  </si>
  <si>
    <r>
      <t xml:space="preserve">TM </t>
    </r>
    <r>
      <rPr>
        <u/>
        <sz val="8"/>
        <color theme="1"/>
        <rFont val="Tahoma"/>
        <family val="2"/>
      </rPr>
      <t>6178524.700</t>
    </r>
  </si>
  <si>
    <r>
      <t xml:space="preserve">TM </t>
    </r>
    <r>
      <rPr>
        <u/>
        <sz val="8"/>
        <color rgb="FF0000FF"/>
        <rFont val="Tahoma"/>
        <family val="2"/>
      </rPr>
      <t>6189766.900</t>
    </r>
  </si>
  <si>
    <r>
      <t xml:space="preserve">TM </t>
    </r>
    <r>
      <rPr>
        <u/>
        <sz val="8"/>
        <color rgb="FF0000FF"/>
        <rFont val="Tahoma"/>
        <family val="2"/>
      </rPr>
      <t>11581.177</t>
    </r>
  </si>
  <si>
    <r>
      <t xml:space="preserve">T </t>
    </r>
    <r>
      <rPr>
        <u/>
        <sz val="8"/>
        <color theme="1"/>
        <rFont val="Tahoma"/>
        <family val="2"/>
      </rPr>
      <t>2533101.100</t>
    </r>
  </si>
  <si>
    <r>
      <t xml:space="preserve">T </t>
    </r>
    <r>
      <rPr>
        <u/>
        <sz val="8"/>
        <color theme="1"/>
        <rFont val="Tahoma"/>
        <family val="2"/>
      </rPr>
      <t>40330288.000</t>
    </r>
  </si>
  <si>
    <r>
      <t xml:space="preserve">T </t>
    </r>
    <r>
      <rPr>
        <u/>
        <sz val="8"/>
        <color theme="1"/>
        <rFont val="Tahoma"/>
        <family val="2"/>
      </rPr>
      <t>3360191.900</t>
    </r>
  </si>
  <si>
    <r>
      <t xml:space="preserve">T </t>
    </r>
    <r>
      <rPr>
        <u/>
        <sz val="8"/>
        <color theme="1"/>
        <rFont val="Tahoma"/>
        <family val="2"/>
      </rPr>
      <t>1679353.600</t>
    </r>
  </si>
  <si>
    <r>
      <t xml:space="preserve">TM </t>
    </r>
    <r>
      <rPr>
        <u/>
        <sz val="8"/>
        <color theme="1"/>
        <rFont val="Tahoma"/>
        <family val="2"/>
      </rPr>
      <t>516173930.000</t>
    </r>
  </si>
  <si>
    <r>
      <t xml:space="preserve">M </t>
    </r>
    <r>
      <rPr>
        <u/>
        <sz val="8"/>
        <color theme="1"/>
        <rFont val="Tahoma"/>
        <family val="2"/>
      </rPr>
      <t>36303.170</t>
    </r>
  </si>
  <si>
    <r>
      <t xml:space="preserve">T </t>
    </r>
    <r>
      <rPr>
        <u/>
        <sz val="8"/>
        <color theme="1"/>
        <rFont val="Tahoma"/>
        <family val="2"/>
      </rPr>
      <t>1927263.000</t>
    </r>
  </si>
  <si>
    <r>
      <t xml:space="preserve">T </t>
    </r>
    <r>
      <rPr>
        <u/>
        <sz val="8"/>
        <color theme="1"/>
        <rFont val="Tahoma"/>
        <family val="2"/>
      </rPr>
      <t>2249369.900</t>
    </r>
  </si>
  <si>
    <r>
      <t xml:space="preserve">T </t>
    </r>
    <r>
      <rPr>
        <u/>
        <sz val="8"/>
        <color theme="1"/>
        <rFont val="Tahoma"/>
        <family val="2"/>
      </rPr>
      <t>2534655.100</t>
    </r>
  </si>
  <si>
    <r>
      <t xml:space="preserve">T </t>
    </r>
    <r>
      <rPr>
        <u/>
        <sz val="8"/>
        <color theme="1"/>
        <rFont val="Tahoma"/>
        <family val="2"/>
      </rPr>
      <t>40459030.000</t>
    </r>
  </si>
  <si>
    <r>
      <t xml:space="preserve">T </t>
    </r>
    <r>
      <rPr>
        <u/>
        <sz val="8"/>
        <color theme="1"/>
        <rFont val="Tahoma"/>
        <family val="2"/>
      </rPr>
      <t>3415519.700</t>
    </r>
  </si>
  <si>
    <r>
      <t xml:space="preserve">T </t>
    </r>
    <r>
      <rPr>
        <u/>
        <sz val="8"/>
        <color theme="1"/>
        <rFont val="Tahoma"/>
        <family val="2"/>
      </rPr>
      <t>1683909.500</t>
    </r>
  </si>
  <si>
    <r>
      <t xml:space="preserve">TM </t>
    </r>
    <r>
      <rPr>
        <u/>
        <sz val="8"/>
        <color theme="1"/>
        <rFont val="Tahoma"/>
        <family val="2"/>
      </rPr>
      <t>517490440.000</t>
    </r>
  </si>
  <si>
    <r>
      <t xml:space="preserve">M </t>
    </r>
    <r>
      <rPr>
        <u/>
        <sz val="8"/>
        <color theme="1"/>
        <rFont val="Tahoma"/>
        <family val="2"/>
      </rPr>
      <t>36426.650</t>
    </r>
  </si>
  <si>
    <r>
      <t xml:space="preserve">T </t>
    </r>
    <r>
      <rPr>
        <u/>
        <sz val="8"/>
        <color theme="1"/>
        <rFont val="Tahoma"/>
        <family val="2"/>
      </rPr>
      <t>1924347.500</t>
    </r>
  </si>
  <si>
    <r>
      <t xml:space="preserve">T </t>
    </r>
    <r>
      <rPr>
        <u/>
        <sz val="8"/>
        <color theme="1"/>
        <rFont val="Tahoma"/>
        <family val="2"/>
      </rPr>
      <t>2244359.700</t>
    </r>
  </si>
  <si>
    <r>
      <t xml:space="preserve">T </t>
    </r>
    <r>
      <rPr>
        <u/>
        <sz val="8"/>
        <color theme="1"/>
        <rFont val="Tahoma"/>
        <family val="2"/>
      </rPr>
      <t>2546568.900</t>
    </r>
  </si>
  <si>
    <r>
      <t xml:space="preserve">T </t>
    </r>
    <r>
      <rPr>
        <u/>
        <sz val="8"/>
        <color theme="1"/>
        <rFont val="Tahoma"/>
        <family val="2"/>
      </rPr>
      <t>40479411.000</t>
    </r>
  </si>
  <si>
    <r>
      <t xml:space="preserve">T </t>
    </r>
    <r>
      <rPr>
        <u/>
        <sz val="8"/>
        <color theme="1"/>
        <rFont val="Tahoma"/>
        <family val="2"/>
      </rPr>
      <t>3386986.200</t>
    </r>
  </si>
  <si>
    <r>
      <t xml:space="preserve">T </t>
    </r>
    <r>
      <rPr>
        <u/>
        <sz val="8"/>
        <color theme="1"/>
        <rFont val="Tahoma"/>
        <family val="2"/>
      </rPr>
      <t>1691473.600</t>
    </r>
  </si>
  <si>
    <r>
      <t xml:space="preserve">TM </t>
    </r>
    <r>
      <rPr>
        <u/>
        <sz val="8"/>
        <color theme="1"/>
        <rFont val="Tahoma"/>
        <family val="2"/>
      </rPr>
      <t>518616050.000</t>
    </r>
  </si>
  <si>
    <r>
      <t xml:space="preserve">M </t>
    </r>
    <r>
      <rPr>
        <u/>
        <sz val="8"/>
        <color theme="1"/>
        <rFont val="Tahoma"/>
        <family val="2"/>
      </rPr>
      <t>36735.108</t>
    </r>
  </si>
  <si>
    <r>
      <t xml:space="preserve">T </t>
    </r>
    <r>
      <rPr>
        <u/>
        <sz val="8"/>
        <color theme="1"/>
        <rFont val="Tahoma"/>
        <family val="2"/>
      </rPr>
      <t>1913860.900</t>
    </r>
  </si>
  <si>
    <r>
      <t xml:space="preserve">T </t>
    </r>
    <r>
      <rPr>
        <u/>
        <sz val="8"/>
        <color theme="1"/>
        <rFont val="Tahoma"/>
        <family val="2"/>
      </rPr>
      <t>2248822.700</t>
    </r>
  </si>
  <si>
    <r>
      <t xml:space="preserve">T </t>
    </r>
    <r>
      <rPr>
        <u/>
        <sz val="8"/>
        <color rgb="FF0000FF"/>
        <rFont val="Tahoma"/>
        <family val="2"/>
      </rPr>
      <t>2538108.400</t>
    </r>
  </si>
  <si>
    <r>
      <t xml:space="preserve">T </t>
    </r>
    <r>
      <rPr>
        <u/>
        <sz val="8"/>
        <color rgb="FF0000FF"/>
        <rFont val="Tahoma"/>
        <family val="2"/>
      </rPr>
      <t>40422910.000</t>
    </r>
  </si>
  <si>
    <r>
      <t xml:space="preserve">T </t>
    </r>
    <r>
      <rPr>
        <u/>
        <sz val="8"/>
        <color rgb="FF0000FF"/>
        <rFont val="Tahoma"/>
        <family val="2"/>
      </rPr>
      <t>3387565.900</t>
    </r>
  </si>
  <si>
    <r>
      <t xml:space="preserve">T </t>
    </r>
    <r>
      <rPr>
        <u/>
        <sz val="8"/>
        <color rgb="FF0000FF"/>
        <rFont val="Tahoma"/>
        <family val="2"/>
      </rPr>
      <t>1684912.200</t>
    </r>
  </si>
  <si>
    <r>
      <t xml:space="preserve">TM </t>
    </r>
    <r>
      <rPr>
        <u/>
        <sz val="8"/>
        <color rgb="FF0000FF"/>
        <rFont val="Tahoma"/>
        <family val="2"/>
      </rPr>
      <t>517426810.000</t>
    </r>
  </si>
  <si>
    <r>
      <t xml:space="preserve">M </t>
    </r>
    <r>
      <rPr>
        <u/>
        <sz val="8"/>
        <color rgb="FF0000FF"/>
        <rFont val="Tahoma"/>
        <family val="2"/>
      </rPr>
      <t>36488.309</t>
    </r>
  </si>
  <si>
    <r>
      <t xml:space="preserve">T </t>
    </r>
    <r>
      <rPr>
        <u/>
        <sz val="8"/>
        <color rgb="FF0000FF"/>
        <rFont val="Tahoma"/>
        <family val="2"/>
      </rPr>
      <t>1921823.800</t>
    </r>
  </si>
  <si>
    <r>
      <t xml:space="preserve">T </t>
    </r>
    <r>
      <rPr>
        <u/>
        <sz val="8"/>
        <color rgb="FF0000FF"/>
        <rFont val="Tahoma"/>
        <family val="2"/>
      </rPr>
      <t>2247517.400</t>
    </r>
  </si>
  <si>
    <r>
      <t xml:space="preserve">T </t>
    </r>
    <r>
      <rPr>
        <u/>
        <sz val="8"/>
        <color rgb="FF0000FF"/>
        <rFont val="Tahoma"/>
        <family val="2"/>
      </rPr>
      <t>7368.113</t>
    </r>
  </si>
  <si>
    <r>
      <t xml:space="preserve">T </t>
    </r>
    <r>
      <rPr>
        <u/>
        <sz val="8"/>
        <color rgb="FF0000FF"/>
        <rFont val="Tahoma"/>
        <family val="2"/>
      </rPr>
      <t>80857.397</t>
    </r>
  </si>
  <si>
    <r>
      <t xml:space="preserve">T </t>
    </r>
    <r>
      <rPr>
        <u/>
        <sz val="8"/>
        <color rgb="FF0000FF"/>
        <rFont val="Tahoma"/>
        <family val="2"/>
      </rPr>
      <t>27668.461</t>
    </r>
  </si>
  <si>
    <r>
      <t xml:space="preserve">T </t>
    </r>
    <r>
      <rPr>
        <u/>
        <sz val="8"/>
        <color rgb="FF0000FF"/>
        <rFont val="Tahoma"/>
        <family val="2"/>
      </rPr>
      <t>6121.886</t>
    </r>
  </si>
  <si>
    <r>
      <t xml:space="preserve">TM </t>
    </r>
    <r>
      <rPr>
        <u/>
        <sz val="8"/>
        <color rgb="FF0000FF"/>
        <rFont val="Tahoma"/>
        <family val="2"/>
      </rPr>
      <t>1222303.300</t>
    </r>
  </si>
  <si>
    <r>
      <t xml:space="preserve">M </t>
    </r>
    <r>
      <rPr>
        <u/>
        <sz val="8"/>
        <color rgb="FF0000FF"/>
        <rFont val="Tahoma"/>
        <family val="2"/>
      </rPr>
      <t>222.473</t>
    </r>
  </si>
  <si>
    <r>
      <t xml:space="preserve">T </t>
    </r>
    <r>
      <rPr>
        <u/>
        <sz val="8"/>
        <color rgb="FF0000FF"/>
        <rFont val="Tahoma"/>
        <family val="2"/>
      </rPr>
      <t>7048.439</t>
    </r>
  </si>
  <si>
    <r>
      <t xml:space="preserve">T </t>
    </r>
    <r>
      <rPr>
        <u/>
        <sz val="8"/>
        <color rgb="FF0000FF"/>
        <rFont val="Tahoma"/>
        <family val="2"/>
      </rPr>
      <t>2748.327</t>
    </r>
  </si>
  <si>
    <r>
      <t xml:space="preserve">T </t>
    </r>
    <r>
      <rPr>
        <u/>
        <sz val="8"/>
        <color theme="1"/>
        <rFont val="Tahoma"/>
        <family val="2"/>
      </rPr>
      <t>3088562.000</t>
    </r>
  </si>
  <si>
    <r>
      <t xml:space="preserve">T </t>
    </r>
    <r>
      <rPr>
        <u/>
        <sz val="8"/>
        <color theme="1"/>
        <rFont val="Tahoma"/>
        <family val="2"/>
      </rPr>
      <t>3107536.900</t>
    </r>
  </si>
  <si>
    <r>
      <t xml:space="preserve">T </t>
    </r>
    <r>
      <rPr>
        <u/>
        <sz val="8"/>
        <color theme="1"/>
        <rFont val="Tahoma"/>
        <family val="2"/>
      </rPr>
      <t>3086089.000</t>
    </r>
  </si>
  <si>
    <r>
      <t xml:space="preserve">T </t>
    </r>
    <r>
      <rPr>
        <u/>
        <sz val="8"/>
        <color rgb="FF0000FF"/>
        <rFont val="Tahoma"/>
        <family val="2"/>
      </rPr>
      <t>3094062.600</t>
    </r>
  </si>
  <si>
    <r>
      <t xml:space="preserve">T </t>
    </r>
    <r>
      <rPr>
        <u/>
        <sz val="8"/>
        <color rgb="FF0000FF"/>
        <rFont val="Tahoma"/>
        <family val="2"/>
      </rPr>
      <t>11734.356</t>
    </r>
  </si>
  <si>
    <r>
      <t xml:space="preserve">T </t>
    </r>
    <r>
      <rPr>
        <u/>
        <sz val="8"/>
        <color theme="1"/>
        <rFont val="Tahoma"/>
        <family val="2"/>
      </rPr>
      <t>1695680.000</t>
    </r>
  </si>
  <si>
    <r>
      <t xml:space="preserve">T </t>
    </r>
    <r>
      <rPr>
        <u/>
        <sz val="8"/>
        <color theme="1"/>
        <rFont val="Tahoma"/>
        <family val="2"/>
      </rPr>
      <t>32998721.000</t>
    </r>
  </si>
  <si>
    <r>
      <t xml:space="preserve">T </t>
    </r>
    <r>
      <rPr>
        <u/>
        <sz val="8"/>
        <color theme="1"/>
        <rFont val="Tahoma"/>
        <family val="2"/>
      </rPr>
      <t>3540371.000</t>
    </r>
  </si>
  <si>
    <r>
      <t xml:space="preserve">T </t>
    </r>
    <r>
      <rPr>
        <u/>
        <sz val="8"/>
        <color theme="1"/>
        <rFont val="Tahoma"/>
        <family val="2"/>
      </rPr>
      <t>1386810.400</t>
    </r>
  </si>
  <si>
    <r>
      <t xml:space="preserve">TM </t>
    </r>
    <r>
      <rPr>
        <u/>
        <sz val="8"/>
        <color theme="1"/>
        <rFont val="Tahoma"/>
        <family val="2"/>
      </rPr>
      <t>520990390.000</t>
    </r>
  </si>
  <si>
    <r>
      <t xml:space="preserve">M </t>
    </r>
    <r>
      <rPr>
        <u/>
        <sz val="8"/>
        <color theme="1"/>
        <rFont val="Tahoma"/>
        <family val="2"/>
      </rPr>
      <t>30859.740</t>
    </r>
  </si>
  <si>
    <r>
      <t xml:space="preserve">T </t>
    </r>
    <r>
      <rPr>
        <u/>
        <sz val="8"/>
        <color theme="1"/>
        <rFont val="Tahoma"/>
        <family val="2"/>
      </rPr>
      <t>1679657.300</t>
    </r>
  </si>
  <si>
    <r>
      <t xml:space="preserve">T </t>
    </r>
    <r>
      <rPr>
        <u/>
        <sz val="8"/>
        <color theme="1"/>
        <rFont val="Tahoma"/>
        <family val="2"/>
      </rPr>
      <t>2227943.900</t>
    </r>
  </si>
  <si>
    <r>
      <t xml:space="preserve">T </t>
    </r>
    <r>
      <rPr>
        <u/>
        <sz val="8"/>
        <color theme="1"/>
        <rFont val="Tahoma"/>
        <family val="2"/>
      </rPr>
      <t>1716937.900</t>
    </r>
  </si>
  <si>
    <r>
      <t xml:space="preserve">T </t>
    </r>
    <r>
      <rPr>
        <u/>
        <sz val="8"/>
        <color theme="1"/>
        <rFont val="Tahoma"/>
        <family val="2"/>
      </rPr>
      <t>33032398.000</t>
    </r>
  </si>
  <si>
    <r>
      <t xml:space="preserve">T </t>
    </r>
    <r>
      <rPr>
        <u/>
        <sz val="8"/>
        <color theme="1"/>
        <rFont val="Tahoma"/>
        <family val="2"/>
      </rPr>
      <t>3530760.500</t>
    </r>
  </si>
  <si>
    <r>
      <t xml:space="preserve">T </t>
    </r>
    <r>
      <rPr>
        <u/>
        <sz val="8"/>
        <color theme="1"/>
        <rFont val="Tahoma"/>
        <family val="2"/>
      </rPr>
      <t>1399545.600</t>
    </r>
  </si>
  <si>
    <r>
      <t xml:space="preserve">TM </t>
    </r>
    <r>
      <rPr>
        <u/>
        <sz val="8"/>
        <color theme="1"/>
        <rFont val="Tahoma"/>
        <family val="2"/>
      </rPr>
      <t>525652220.000</t>
    </r>
  </si>
  <si>
    <r>
      <t xml:space="preserve">M </t>
    </r>
    <r>
      <rPr>
        <u/>
        <sz val="8"/>
        <color theme="1"/>
        <rFont val="Tahoma"/>
        <family val="2"/>
      </rPr>
      <t>30643.643</t>
    </r>
  </si>
  <si>
    <r>
      <t xml:space="preserve">T </t>
    </r>
    <r>
      <rPr>
        <u/>
        <sz val="8"/>
        <color theme="1"/>
        <rFont val="Tahoma"/>
        <family val="2"/>
      </rPr>
      <t>1685273.500</t>
    </r>
  </si>
  <si>
    <r>
      <t xml:space="preserve">T </t>
    </r>
    <r>
      <rPr>
        <u/>
        <sz val="8"/>
        <color theme="1"/>
        <rFont val="Tahoma"/>
        <family val="2"/>
      </rPr>
      <t>2231748.900</t>
    </r>
  </si>
  <si>
    <r>
      <t xml:space="preserve">T </t>
    </r>
    <r>
      <rPr>
        <u/>
        <sz val="8"/>
        <color theme="1"/>
        <rFont val="Tahoma"/>
        <family val="2"/>
      </rPr>
      <t>1702393.700</t>
    </r>
  </si>
  <si>
    <r>
      <t xml:space="preserve">T </t>
    </r>
    <r>
      <rPr>
        <u/>
        <sz val="8"/>
        <color theme="1"/>
        <rFont val="Tahoma"/>
        <family val="2"/>
      </rPr>
      <t>32978502.000</t>
    </r>
  </si>
  <si>
    <r>
      <t xml:space="preserve">T </t>
    </r>
    <r>
      <rPr>
        <u/>
        <sz val="8"/>
        <color theme="1"/>
        <rFont val="Tahoma"/>
        <family val="2"/>
      </rPr>
      <t>3535085.500</t>
    </r>
  </si>
  <si>
    <r>
      <t xml:space="preserve">T </t>
    </r>
    <r>
      <rPr>
        <u/>
        <sz val="8"/>
        <color theme="1"/>
        <rFont val="Tahoma"/>
        <family val="2"/>
      </rPr>
      <t>1397357.700</t>
    </r>
  </si>
  <si>
    <r>
      <t xml:space="preserve">TM </t>
    </r>
    <r>
      <rPr>
        <u/>
        <sz val="8"/>
        <color theme="1"/>
        <rFont val="Tahoma"/>
        <family val="2"/>
      </rPr>
      <t>523477220.000</t>
    </r>
  </si>
  <si>
    <r>
      <t xml:space="preserve">M </t>
    </r>
    <r>
      <rPr>
        <u/>
        <sz val="8"/>
        <color theme="1"/>
        <rFont val="Tahoma"/>
        <family val="2"/>
      </rPr>
      <t>31001.403</t>
    </r>
  </si>
  <si>
    <r>
      <t xml:space="preserve">T </t>
    </r>
    <r>
      <rPr>
        <u/>
        <sz val="8"/>
        <color theme="1"/>
        <rFont val="Tahoma"/>
        <family val="2"/>
      </rPr>
      <t>1680092.200</t>
    </r>
  </si>
  <si>
    <r>
      <t xml:space="preserve">T </t>
    </r>
    <r>
      <rPr>
        <u/>
        <sz val="8"/>
        <color theme="1"/>
        <rFont val="Tahoma"/>
        <family val="2"/>
      </rPr>
      <t>2218632.300</t>
    </r>
  </si>
  <si>
    <r>
      <t xml:space="preserve">T </t>
    </r>
    <r>
      <rPr>
        <u/>
        <sz val="8"/>
        <color rgb="FF0000FF"/>
        <rFont val="Tahoma"/>
        <family val="2"/>
      </rPr>
      <t>1705003.900</t>
    </r>
  </si>
  <si>
    <r>
      <t xml:space="preserve">T </t>
    </r>
    <r>
      <rPr>
        <u/>
        <sz val="8"/>
        <color rgb="FF0000FF"/>
        <rFont val="Tahoma"/>
        <family val="2"/>
      </rPr>
      <t>33003207.000</t>
    </r>
  </si>
  <si>
    <r>
      <t xml:space="preserve">T </t>
    </r>
    <r>
      <rPr>
        <u/>
        <sz val="8"/>
        <color rgb="FF0000FF"/>
        <rFont val="Tahoma"/>
        <family val="2"/>
      </rPr>
      <t>3535405.700</t>
    </r>
  </si>
  <si>
    <r>
      <t xml:space="preserve">T </t>
    </r>
    <r>
      <rPr>
        <u/>
        <sz val="8"/>
        <color rgb="FF0000FF"/>
        <rFont val="Tahoma"/>
        <family val="2"/>
      </rPr>
      <t>1394571.200</t>
    </r>
  </si>
  <si>
    <r>
      <t xml:space="preserve">TM </t>
    </r>
    <r>
      <rPr>
        <u/>
        <sz val="8"/>
        <color rgb="FF0000FF"/>
        <rFont val="Tahoma"/>
        <family val="2"/>
      </rPr>
      <t>523373280.000</t>
    </r>
  </si>
  <si>
    <r>
      <t xml:space="preserve">M </t>
    </r>
    <r>
      <rPr>
        <u/>
        <sz val="8"/>
        <color rgb="FF0000FF"/>
        <rFont val="Tahoma"/>
        <family val="2"/>
      </rPr>
      <t>30834.929</t>
    </r>
  </si>
  <si>
    <r>
      <t xml:space="preserve">T </t>
    </r>
    <r>
      <rPr>
        <u/>
        <sz val="8"/>
        <color rgb="FF0000FF"/>
        <rFont val="Tahoma"/>
        <family val="2"/>
      </rPr>
      <t>1681674.300</t>
    </r>
  </si>
  <si>
    <r>
      <t xml:space="preserve">T </t>
    </r>
    <r>
      <rPr>
        <u/>
        <sz val="8"/>
        <color rgb="FF0000FF"/>
        <rFont val="Tahoma"/>
        <family val="2"/>
      </rPr>
      <t>2226108.400</t>
    </r>
  </si>
  <si>
    <r>
      <t xml:space="preserve">T </t>
    </r>
    <r>
      <rPr>
        <u/>
        <sz val="8"/>
        <color rgb="FF0000FF"/>
        <rFont val="Tahoma"/>
        <family val="2"/>
      </rPr>
      <t>10866.660</t>
    </r>
  </si>
  <si>
    <r>
      <t xml:space="preserve">T </t>
    </r>
    <r>
      <rPr>
        <u/>
        <sz val="8"/>
        <color rgb="FF0000FF"/>
        <rFont val="Tahoma"/>
        <family val="2"/>
      </rPr>
      <t>27226.620</t>
    </r>
  </si>
  <si>
    <r>
      <t xml:space="preserve">T </t>
    </r>
    <r>
      <rPr>
        <u/>
        <sz val="8"/>
        <color rgb="FF0000FF"/>
        <rFont val="Tahoma"/>
        <family val="2"/>
      </rPr>
      <t>4813.223</t>
    </r>
  </si>
  <si>
    <r>
      <t xml:space="preserve">T </t>
    </r>
    <r>
      <rPr>
        <u/>
        <sz val="8"/>
        <color rgb="FF0000FF"/>
        <rFont val="Tahoma"/>
        <family val="2"/>
      </rPr>
      <t>6809.511</t>
    </r>
  </si>
  <si>
    <r>
      <t xml:space="preserve">TM </t>
    </r>
    <r>
      <rPr>
        <u/>
        <sz val="8"/>
        <color rgb="FF0000FF"/>
        <rFont val="Tahoma"/>
        <family val="2"/>
      </rPr>
      <t>2332653.000</t>
    </r>
  </si>
  <si>
    <r>
      <t xml:space="preserve">M </t>
    </r>
    <r>
      <rPr>
        <u/>
        <sz val="8"/>
        <color rgb="FF0000FF"/>
        <rFont val="Tahoma"/>
        <family val="2"/>
      </rPr>
      <t>180.166</t>
    </r>
  </si>
  <si>
    <r>
      <t xml:space="preserve">T </t>
    </r>
    <r>
      <rPr>
        <u/>
        <sz val="8"/>
        <color rgb="FF0000FF"/>
        <rFont val="Tahoma"/>
        <family val="2"/>
      </rPr>
      <t>3124.526</t>
    </r>
  </si>
  <si>
    <r>
      <t xml:space="preserve">T </t>
    </r>
    <r>
      <rPr>
        <u/>
        <sz val="8"/>
        <color rgb="FF0000FF"/>
        <rFont val="Tahoma"/>
        <family val="2"/>
      </rPr>
      <t>6748.174</t>
    </r>
  </si>
  <si>
    <r>
      <t xml:space="preserve">T </t>
    </r>
    <r>
      <rPr>
        <u/>
        <sz val="8"/>
        <color rgb="FF0000FF"/>
        <rFont val="Tahoma"/>
        <family val="2"/>
      </rPr>
      <t>0.082</t>
    </r>
  </si>
  <si>
    <r>
      <t xml:space="preserve">T </t>
    </r>
    <r>
      <rPr>
        <u/>
        <sz val="8"/>
        <color theme="1"/>
        <rFont val="Tahoma"/>
        <family val="2"/>
      </rPr>
      <t>2252888.500</t>
    </r>
  </si>
  <si>
    <r>
      <t xml:space="preserve">T </t>
    </r>
    <r>
      <rPr>
        <u/>
        <sz val="8"/>
        <color theme="1"/>
        <rFont val="Tahoma"/>
        <family val="2"/>
      </rPr>
      <t>2248113.800</t>
    </r>
  </si>
  <si>
    <r>
      <t xml:space="preserve">T </t>
    </r>
    <r>
      <rPr>
        <u/>
        <sz val="8"/>
        <color theme="1"/>
        <rFont val="Tahoma"/>
        <family val="2"/>
      </rPr>
      <t>2247464.600</t>
    </r>
  </si>
  <si>
    <r>
      <t xml:space="preserve">T </t>
    </r>
    <r>
      <rPr>
        <u/>
        <sz val="8"/>
        <color rgb="FF0000FF"/>
        <rFont val="Tahoma"/>
        <family val="2"/>
      </rPr>
      <t>2249489.000</t>
    </r>
  </si>
  <si>
    <r>
      <t xml:space="preserve">T </t>
    </r>
    <r>
      <rPr>
        <u/>
        <sz val="8"/>
        <color rgb="FF0000FF"/>
        <rFont val="Tahoma"/>
        <family val="2"/>
      </rPr>
      <t>2961.894</t>
    </r>
  </si>
  <si>
    <r>
      <t xml:space="preserve">T </t>
    </r>
    <r>
      <rPr>
        <u/>
        <sz val="8"/>
        <color theme="1"/>
        <rFont val="Tahoma"/>
        <family val="2"/>
      </rPr>
      <t>2371614.800</t>
    </r>
  </si>
  <si>
    <r>
      <t xml:space="preserve">T </t>
    </r>
    <r>
      <rPr>
        <u/>
        <sz val="8"/>
        <color theme="1"/>
        <rFont val="Tahoma"/>
        <family val="2"/>
      </rPr>
      <t>32767301.000</t>
    </r>
  </si>
  <si>
    <r>
      <t xml:space="preserve">T </t>
    </r>
    <r>
      <rPr>
        <u/>
        <sz val="8"/>
        <color theme="1"/>
        <rFont val="Tahoma"/>
        <family val="2"/>
      </rPr>
      <t>2763103.700</t>
    </r>
  </si>
  <si>
    <r>
      <t xml:space="preserve">T </t>
    </r>
    <r>
      <rPr>
        <u/>
        <sz val="8"/>
        <color theme="1"/>
        <rFont val="Tahoma"/>
        <family val="2"/>
      </rPr>
      <t>1307212.000</t>
    </r>
  </si>
  <si>
    <r>
      <t xml:space="preserve">TM </t>
    </r>
    <r>
      <rPr>
        <u/>
        <sz val="8"/>
        <color theme="1"/>
        <rFont val="Tahoma"/>
        <family val="2"/>
      </rPr>
      <t>717245090.000</t>
    </r>
  </si>
  <si>
    <r>
      <t xml:space="preserve">M </t>
    </r>
    <r>
      <rPr>
        <u/>
        <sz val="8"/>
        <color theme="1"/>
        <rFont val="Tahoma"/>
        <family val="2"/>
      </rPr>
      <t>23275.144</t>
    </r>
  </si>
  <si>
    <r>
      <t xml:space="preserve">T </t>
    </r>
    <r>
      <rPr>
        <u/>
        <sz val="8"/>
        <color theme="1"/>
        <rFont val="Tahoma"/>
        <family val="2"/>
      </rPr>
      <t>2369252.700</t>
    </r>
  </si>
  <si>
    <r>
      <t xml:space="preserve">T </t>
    </r>
    <r>
      <rPr>
        <u/>
        <sz val="8"/>
        <color theme="1"/>
        <rFont val="Tahoma"/>
        <family val="2"/>
      </rPr>
      <t>32484501.000</t>
    </r>
  </si>
  <si>
    <r>
      <t xml:space="preserve">T </t>
    </r>
    <r>
      <rPr>
        <u/>
        <sz val="8"/>
        <color theme="1"/>
        <rFont val="Tahoma"/>
        <family val="2"/>
      </rPr>
      <t>2757636.400</t>
    </r>
  </si>
  <si>
    <r>
      <t xml:space="preserve">T </t>
    </r>
    <r>
      <rPr>
        <u/>
        <sz val="8"/>
        <color theme="1"/>
        <rFont val="Tahoma"/>
        <family val="2"/>
      </rPr>
      <t>1312740.800</t>
    </r>
  </si>
  <si>
    <r>
      <t xml:space="preserve">TM </t>
    </r>
    <r>
      <rPr>
        <u/>
        <sz val="8"/>
        <color theme="1"/>
        <rFont val="Tahoma"/>
        <family val="2"/>
      </rPr>
      <t>718886730.000</t>
    </r>
  </si>
  <si>
    <r>
      <t xml:space="preserve">M </t>
    </r>
    <r>
      <rPr>
        <u/>
        <sz val="8"/>
        <color theme="1"/>
        <rFont val="Tahoma"/>
        <family val="2"/>
      </rPr>
      <t>22983.330</t>
    </r>
  </si>
  <si>
    <r>
      <t xml:space="preserve">T </t>
    </r>
    <r>
      <rPr>
        <u/>
        <sz val="8"/>
        <color theme="1"/>
        <rFont val="Tahoma"/>
        <family val="2"/>
      </rPr>
      <t>2361669.800</t>
    </r>
  </si>
  <si>
    <r>
      <t xml:space="preserve">T </t>
    </r>
    <r>
      <rPr>
        <u/>
        <sz val="8"/>
        <color theme="1"/>
        <rFont val="Tahoma"/>
        <family val="2"/>
      </rPr>
      <t>32527133.000</t>
    </r>
  </si>
  <si>
    <r>
      <t xml:space="preserve">T </t>
    </r>
    <r>
      <rPr>
        <u/>
        <sz val="8"/>
        <color theme="1"/>
        <rFont val="Tahoma"/>
        <family val="2"/>
      </rPr>
      <t>2758646.400</t>
    </r>
  </si>
  <si>
    <r>
      <t xml:space="preserve">T </t>
    </r>
    <r>
      <rPr>
        <u/>
        <sz val="8"/>
        <color theme="1"/>
        <rFont val="Tahoma"/>
        <family val="2"/>
      </rPr>
      <t>1309091.300</t>
    </r>
  </si>
  <si>
    <r>
      <t xml:space="preserve">TM </t>
    </r>
    <r>
      <rPr>
        <u/>
        <sz val="8"/>
        <color theme="1"/>
        <rFont val="Tahoma"/>
        <family val="2"/>
      </rPr>
      <t>721426200.000</t>
    </r>
  </si>
  <si>
    <r>
      <t xml:space="preserve">M </t>
    </r>
    <r>
      <rPr>
        <u/>
        <sz val="8"/>
        <color theme="1"/>
        <rFont val="Tahoma"/>
        <family val="2"/>
      </rPr>
      <t>23241.423</t>
    </r>
  </si>
  <si>
    <r>
      <t xml:space="preserve">T </t>
    </r>
    <r>
      <rPr>
        <u/>
        <sz val="8"/>
        <color rgb="FF0000FF"/>
        <rFont val="Tahoma"/>
        <family val="2"/>
      </rPr>
      <t>2367512.400</t>
    </r>
  </si>
  <si>
    <r>
      <t xml:space="preserve">T </t>
    </r>
    <r>
      <rPr>
        <u/>
        <sz val="8"/>
        <color rgb="FF0000FF"/>
        <rFont val="Tahoma"/>
        <family val="2"/>
      </rPr>
      <t>32592978.000</t>
    </r>
  </si>
  <si>
    <r>
      <t xml:space="preserve">T </t>
    </r>
    <r>
      <rPr>
        <u/>
        <sz val="8"/>
        <color rgb="FF0000FF"/>
        <rFont val="Tahoma"/>
        <family val="2"/>
      </rPr>
      <t>2759795.500</t>
    </r>
  </si>
  <si>
    <r>
      <t xml:space="preserve">T </t>
    </r>
    <r>
      <rPr>
        <u/>
        <sz val="8"/>
        <color rgb="FF0000FF"/>
        <rFont val="Tahoma"/>
        <family val="2"/>
      </rPr>
      <t>1309681.400</t>
    </r>
  </si>
  <si>
    <r>
      <t xml:space="preserve">TM </t>
    </r>
    <r>
      <rPr>
        <u/>
        <sz val="8"/>
        <color rgb="FF0000FF"/>
        <rFont val="Tahoma"/>
        <family val="2"/>
      </rPr>
      <t>719186010.000</t>
    </r>
  </si>
  <si>
    <r>
      <t xml:space="preserve">M </t>
    </r>
    <r>
      <rPr>
        <u/>
        <sz val="8"/>
        <color rgb="FF0000FF"/>
        <rFont val="Tahoma"/>
        <family val="2"/>
      </rPr>
      <t>23166.632</t>
    </r>
  </si>
  <si>
    <r>
      <t xml:space="preserve">T </t>
    </r>
    <r>
      <rPr>
        <u/>
        <sz val="8"/>
        <color rgb="FF0000FF"/>
        <rFont val="Tahoma"/>
        <family val="2"/>
      </rPr>
      <t>5195.854</t>
    </r>
  </si>
  <si>
    <r>
      <t xml:space="preserve">T </t>
    </r>
    <r>
      <rPr>
        <u/>
        <sz val="8"/>
        <color rgb="FF0000FF"/>
        <rFont val="Tahoma"/>
        <family val="2"/>
      </rPr>
      <t>152465.100</t>
    </r>
  </si>
  <si>
    <r>
      <t xml:space="preserve">T </t>
    </r>
    <r>
      <rPr>
        <u/>
        <sz val="8"/>
        <color rgb="FF0000FF"/>
        <rFont val="Tahoma"/>
        <family val="2"/>
      </rPr>
      <t>2909.154</t>
    </r>
  </si>
  <si>
    <r>
      <t xml:space="preserve">T </t>
    </r>
    <r>
      <rPr>
        <u/>
        <sz val="8"/>
        <color rgb="FF0000FF"/>
        <rFont val="Tahoma"/>
        <family val="2"/>
      </rPr>
      <t>2811.266</t>
    </r>
  </si>
  <si>
    <r>
      <t xml:space="preserve">TM </t>
    </r>
    <r>
      <rPr>
        <u/>
        <sz val="8"/>
        <color rgb="FF0000FF"/>
        <rFont val="Tahoma"/>
        <family val="2"/>
      </rPr>
      <t>2106559.900</t>
    </r>
  </si>
  <si>
    <r>
      <t xml:space="preserve">M </t>
    </r>
    <r>
      <rPr>
        <u/>
        <sz val="8"/>
        <color rgb="FF0000FF"/>
        <rFont val="Tahoma"/>
        <family val="2"/>
      </rPr>
      <t>159.637</t>
    </r>
  </si>
  <si>
    <r>
      <t xml:space="preserve">TM </t>
    </r>
    <r>
      <rPr>
        <u/>
        <sz val="8"/>
        <color theme="1"/>
        <rFont val="Tahoma"/>
        <family val="2"/>
      </rPr>
      <t>8097266.200</t>
    </r>
  </si>
  <si>
    <r>
      <t xml:space="preserve">TM </t>
    </r>
    <r>
      <rPr>
        <u/>
        <sz val="8"/>
        <color theme="1"/>
        <rFont val="Tahoma"/>
        <family val="2"/>
      </rPr>
      <t>8114507.700</t>
    </r>
  </si>
  <si>
    <r>
      <t xml:space="preserve">TM </t>
    </r>
    <r>
      <rPr>
        <u/>
        <sz val="8"/>
        <color theme="1"/>
        <rFont val="Tahoma"/>
        <family val="2"/>
      </rPr>
      <t>8047284.100</t>
    </r>
  </si>
  <si>
    <r>
      <t xml:space="preserve">TM </t>
    </r>
    <r>
      <rPr>
        <u/>
        <sz val="8"/>
        <color rgb="FF0000FF"/>
        <rFont val="Tahoma"/>
        <family val="2"/>
      </rPr>
      <t>8086352.700</t>
    </r>
  </si>
  <si>
    <r>
      <t xml:space="preserve">TM </t>
    </r>
    <r>
      <rPr>
        <u/>
        <sz val="8"/>
        <color rgb="FF0000FF"/>
        <rFont val="Tahoma"/>
        <family val="2"/>
      </rPr>
      <t>34915.364</t>
    </r>
  </si>
  <si>
    <r>
      <t xml:space="preserve">T </t>
    </r>
    <r>
      <rPr>
        <u/>
        <sz val="8"/>
        <color theme="1"/>
        <rFont val="Tahoma"/>
        <family val="2"/>
      </rPr>
      <t>3152189.800</t>
    </r>
  </si>
  <si>
    <r>
      <t xml:space="preserve">T </t>
    </r>
    <r>
      <rPr>
        <u/>
        <sz val="8"/>
        <color theme="1"/>
        <rFont val="Tahoma"/>
        <family val="2"/>
      </rPr>
      <t>36616344.000</t>
    </r>
  </si>
  <si>
    <r>
      <t xml:space="preserve">T </t>
    </r>
    <r>
      <rPr>
        <u/>
        <sz val="8"/>
        <color theme="1"/>
        <rFont val="Tahoma"/>
        <family val="2"/>
      </rPr>
      <t>3097126.600</t>
    </r>
  </si>
  <si>
    <r>
      <t xml:space="preserve">T </t>
    </r>
    <r>
      <rPr>
        <u/>
        <sz val="8"/>
        <color theme="1"/>
        <rFont val="Tahoma"/>
        <family val="2"/>
      </rPr>
      <t>1399883.100</t>
    </r>
  </si>
  <si>
    <r>
      <t xml:space="preserve">TM </t>
    </r>
    <r>
      <rPr>
        <u/>
        <sz val="8"/>
        <color theme="1"/>
        <rFont val="Tahoma"/>
        <family val="2"/>
      </rPr>
      <t>469057240.000</t>
    </r>
  </si>
  <si>
    <r>
      <t xml:space="preserve">M </t>
    </r>
    <r>
      <rPr>
        <u/>
        <sz val="8"/>
        <color theme="1"/>
        <rFont val="Tahoma"/>
        <family val="2"/>
      </rPr>
      <t>39731.836</t>
    </r>
  </si>
  <si>
    <r>
      <t xml:space="preserve">T </t>
    </r>
    <r>
      <rPr>
        <u/>
        <sz val="8"/>
        <color theme="1"/>
        <rFont val="Tahoma"/>
        <family val="2"/>
      </rPr>
      <t>2074270.100</t>
    </r>
  </si>
  <si>
    <r>
      <t xml:space="preserve">T </t>
    </r>
    <r>
      <rPr>
        <u/>
        <sz val="8"/>
        <color theme="1"/>
        <rFont val="Tahoma"/>
        <family val="2"/>
      </rPr>
      <t>3150030.400</t>
    </r>
  </si>
  <si>
    <r>
      <t xml:space="preserve">T </t>
    </r>
    <r>
      <rPr>
        <u/>
        <sz val="8"/>
        <color theme="1"/>
        <rFont val="Tahoma"/>
        <family val="2"/>
      </rPr>
      <t>36570310.000</t>
    </r>
  </si>
  <si>
    <r>
      <t xml:space="preserve">T </t>
    </r>
    <r>
      <rPr>
        <u/>
        <sz val="8"/>
        <color theme="1"/>
        <rFont val="Tahoma"/>
        <family val="2"/>
      </rPr>
      <t>3099005.300</t>
    </r>
  </si>
  <si>
    <r>
      <t xml:space="preserve">T </t>
    </r>
    <r>
      <rPr>
        <u/>
        <sz val="8"/>
        <color theme="1"/>
        <rFont val="Tahoma"/>
        <family val="2"/>
      </rPr>
      <t>1408194.700</t>
    </r>
  </si>
  <si>
    <r>
      <t xml:space="preserve">TM </t>
    </r>
    <r>
      <rPr>
        <u/>
        <sz val="8"/>
        <color theme="1"/>
        <rFont val="Tahoma"/>
        <family val="2"/>
      </rPr>
      <t>473240650.000</t>
    </r>
  </si>
  <si>
    <r>
      <t xml:space="preserve">M </t>
    </r>
    <r>
      <rPr>
        <u/>
        <sz val="8"/>
        <color theme="1"/>
        <rFont val="Tahoma"/>
        <family val="2"/>
      </rPr>
      <t>40346.823</t>
    </r>
  </si>
  <si>
    <r>
      <t xml:space="preserve">T </t>
    </r>
    <r>
      <rPr>
        <u/>
        <sz val="8"/>
        <color theme="1"/>
        <rFont val="Tahoma"/>
        <family val="2"/>
      </rPr>
      <t>2082607.500</t>
    </r>
  </si>
  <si>
    <r>
      <t xml:space="preserve">T </t>
    </r>
    <r>
      <rPr>
        <u/>
        <sz val="8"/>
        <color theme="1"/>
        <rFont val="Tahoma"/>
        <family val="2"/>
      </rPr>
      <t>1742066.600</t>
    </r>
  </si>
  <si>
    <r>
      <t xml:space="preserve">T </t>
    </r>
    <r>
      <rPr>
        <u/>
        <sz val="8"/>
        <color theme="1"/>
        <rFont val="Tahoma"/>
        <family val="2"/>
      </rPr>
      <t>3126913.900</t>
    </r>
  </si>
  <si>
    <r>
      <t xml:space="preserve">T </t>
    </r>
    <r>
      <rPr>
        <u/>
        <sz val="8"/>
        <color theme="1"/>
        <rFont val="Tahoma"/>
        <family val="2"/>
      </rPr>
      <t>36500925.000</t>
    </r>
  </si>
  <si>
    <r>
      <t xml:space="preserve">T </t>
    </r>
    <r>
      <rPr>
        <u/>
        <sz val="8"/>
        <color theme="1"/>
        <rFont val="Tahoma"/>
        <family val="2"/>
      </rPr>
      <t>3104324.400</t>
    </r>
  </si>
  <si>
    <r>
      <t xml:space="preserve">T </t>
    </r>
    <r>
      <rPr>
        <u/>
        <sz val="8"/>
        <color theme="1"/>
        <rFont val="Tahoma"/>
        <family val="2"/>
      </rPr>
      <t>1405737.900</t>
    </r>
  </si>
  <si>
    <r>
      <t xml:space="preserve">TM </t>
    </r>
    <r>
      <rPr>
        <u/>
        <sz val="8"/>
        <color theme="1"/>
        <rFont val="Tahoma"/>
        <family val="2"/>
      </rPr>
      <t>470649830.000</t>
    </r>
  </si>
  <si>
    <r>
      <t xml:space="preserve">M </t>
    </r>
    <r>
      <rPr>
        <u/>
        <sz val="8"/>
        <color theme="1"/>
        <rFont val="Tahoma"/>
        <family val="2"/>
      </rPr>
      <t>39680.162</t>
    </r>
  </si>
  <si>
    <r>
      <t xml:space="preserve">T </t>
    </r>
    <r>
      <rPr>
        <u/>
        <sz val="8"/>
        <color theme="1"/>
        <rFont val="Tahoma"/>
        <family val="2"/>
      </rPr>
      <t>2074620.400</t>
    </r>
  </si>
  <si>
    <r>
      <t xml:space="preserve">T </t>
    </r>
    <r>
      <rPr>
        <u/>
        <sz val="8"/>
        <color theme="1"/>
        <rFont val="Tahoma"/>
        <family val="2"/>
      </rPr>
      <t>1732932.300</t>
    </r>
  </si>
  <si>
    <r>
      <t xml:space="preserve">T </t>
    </r>
    <r>
      <rPr>
        <u/>
        <sz val="8"/>
        <color rgb="FF0000FF"/>
        <rFont val="Tahoma"/>
        <family val="2"/>
      </rPr>
      <t>3143044.700</t>
    </r>
  </si>
  <si>
    <r>
      <t xml:space="preserve">T </t>
    </r>
    <r>
      <rPr>
        <u/>
        <sz val="8"/>
        <color rgb="FF0000FF"/>
        <rFont val="Tahoma"/>
        <family val="2"/>
      </rPr>
      <t>36562526.000</t>
    </r>
  </si>
  <si>
    <r>
      <t xml:space="preserve">T </t>
    </r>
    <r>
      <rPr>
        <u/>
        <sz val="8"/>
        <color rgb="FF0000FF"/>
        <rFont val="Tahoma"/>
        <family val="2"/>
      </rPr>
      <t>3100152.100</t>
    </r>
  </si>
  <si>
    <r>
      <t xml:space="preserve">T </t>
    </r>
    <r>
      <rPr>
        <u/>
        <sz val="8"/>
        <color rgb="FF0000FF"/>
        <rFont val="Tahoma"/>
        <family val="2"/>
      </rPr>
      <t>1404605.300</t>
    </r>
  </si>
  <si>
    <r>
      <t xml:space="preserve">TM </t>
    </r>
    <r>
      <rPr>
        <u/>
        <sz val="8"/>
        <color rgb="FF0000FF"/>
        <rFont val="Tahoma"/>
        <family val="2"/>
      </rPr>
      <t>470982570.000</t>
    </r>
  </si>
  <si>
    <r>
      <t xml:space="preserve">M </t>
    </r>
    <r>
      <rPr>
        <u/>
        <sz val="8"/>
        <color rgb="FF0000FF"/>
        <rFont val="Tahoma"/>
        <family val="2"/>
      </rPr>
      <t>39919.607</t>
    </r>
  </si>
  <si>
    <r>
      <t xml:space="preserve">T </t>
    </r>
    <r>
      <rPr>
        <u/>
        <sz val="8"/>
        <color rgb="FF0000FF"/>
        <rFont val="Tahoma"/>
        <family val="2"/>
      </rPr>
      <t>2077166.000</t>
    </r>
  </si>
  <si>
    <r>
      <t xml:space="preserve">T </t>
    </r>
    <r>
      <rPr>
        <u/>
        <sz val="8"/>
        <color rgb="FF0000FF"/>
        <rFont val="Tahoma"/>
        <family val="2"/>
      </rPr>
      <t>1668014.400</t>
    </r>
  </si>
  <si>
    <r>
      <t xml:space="preserve">T </t>
    </r>
    <r>
      <rPr>
        <u/>
        <sz val="8"/>
        <color rgb="FF0000FF"/>
        <rFont val="Tahoma"/>
        <family val="2"/>
      </rPr>
      <t>14011.351</t>
    </r>
  </si>
  <si>
    <r>
      <t xml:space="preserve">T </t>
    </r>
    <r>
      <rPr>
        <u/>
        <sz val="8"/>
        <color rgb="FF0000FF"/>
        <rFont val="Tahoma"/>
        <family val="2"/>
      </rPr>
      <t>58102.044</t>
    </r>
  </si>
  <si>
    <r>
      <t xml:space="preserve">T </t>
    </r>
    <r>
      <rPr>
        <u/>
        <sz val="8"/>
        <color rgb="FF0000FF"/>
        <rFont val="Tahoma"/>
        <family val="2"/>
      </rPr>
      <t>3733.440</t>
    </r>
  </si>
  <si>
    <r>
      <t xml:space="preserve">T </t>
    </r>
    <r>
      <rPr>
        <u/>
        <sz val="8"/>
        <color rgb="FF0000FF"/>
        <rFont val="Tahoma"/>
        <family val="2"/>
      </rPr>
      <t>4270.038</t>
    </r>
  </si>
  <si>
    <r>
      <t xml:space="preserve">TM </t>
    </r>
    <r>
      <rPr>
        <u/>
        <sz val="8"/>
        <color rgb="FF0000FF"/>
        <rFont val="Tahoma"/>
        <family val="2"/>
      </rPr>
      <t>2111465.100</t>
    </r>
  </si>
  <si>
    <r>
      <t xml:space="preserve">M </t>
    </r>
    <r>
      <rPr>
        <u/>
        <sz val="8"/>
        <color rgb="FF0000FF"/>
        <rFont val="Tahoma"/>
        <family val="2"/>
      </rPr>
      <t>370.881</t>
    </r>
  </si>
  <si>
    <r>
      <t xml:space="preserve">T </t>
    </r>
    <r>
      <rPr>
        <u/>
        <sz val="8"/>
        <color rgb="FF0000FF"/>
        <rFont val="Tahoma"/>
        <family val="2"/>
      </rPr>
      <t>4715.765</t>
    </r>
  </si>
  <si>
    <r>
      <t xml:space="preserve">T </t>
    </r>
    <r>
      <rPr>
        <u/>
        <sz val="8"/>
        <color rgb="FF0000FF"/>
        <rFont val="Tahoma"/>
        <family val="2"/>
      </rPr>
      <t>120438.150</t>
    </r>
  </si>
  <si>
    <r>
      <t xml:space="preserve">T </t>
    </r>
    <r>
      <rPr>
        <u/>
        <sz val="8"/>
        <color theme="1"/>
        <rFont val="Tahoma"/>
        <family val="2"/>
      </rPr>
      <t>3208783.500</t>
    </r>
  </si>
  <si>
    <r>
      <t xml:space="preserve">T </t>
    </r>
    <r>
      <rPr>
        <u/>
        <sz val="8"/>
        <color theme="1"/>
        <rFont val="Tahoma"/>
        <family val="2"/>
      </rPr>
      <t>3193218.800</t>
    </r>
  </si>
  <si>
    <r>
      <t xml:space="preserve">T </t>
    </r>
    <r>
      <rPr>
        <u/>
        <sz val="8"/>
        <color theme="1"/>
        <rFont val="Tahoma"/>
        <family val="2"/>
      </rPr>
      <t>3181541.700</t>
    </r>
  </si>
  <si>
    <r>
      <t xml:space="preserve">T </t>
    </r>
    <r>
      <rPr>
        <u/>
        <sz val="8"/>
        <color rgb="FF0000FF"/>
        <rFont val="Tahoma"/>
        <family val="2"/>
      </rPr>
      <t>3194514.700</t>
    </r>
  </si>
  <si>
    <r>
      <t xml:space="preserve">T </t>
    </r>
    <r>
      <rPr>
        <u/>
        <sz val="8"/>
        <color rgb="FF0000FF"/>
        <rFont val="Tahoma"/>
        <family val="2"/>
      </rPr>
      <t>13667.075</t>
    </r>
  </si>
  <si>
    <r>
      <t xml:space="preserve">T </t>
    </r>
    <r>
      <rPr>
        <u/>
        <sz val="8"/>
        <color theme="1"/>
        <rFont val="Tahoma"/>
        <family val="2"/>
      </rPr>
      <t>4297264.300</t>
    </r>
  </si>
  <si>
    <r>
      <t xml:space="preserve">T </t>
    </r>
    <r>
      <rPr>
        <u/>
        <sz val="8"/>
        <color theme="1"/>
        <rFont val="Tahoma"/>
        <family val="2"/>
      </rPr>
      <t>23579473.000</t>
    </r>
  </si>
  <si>
    <r>
      <t xml:space="preserve">T </t>
    </r>
    <r>
      <rPr>
        <u/>
        <sz val="8"/>
        <color theme="1"/>
        <rFont val="Tahoma"/>
        <family val="2"/>
      </rPr>
      <t>4813809.100</t>
    </r>
  </si>
  <si>
    <r>
      <t xml:space="preserve">TM </t>
    </r>
    <r>
      <rPr>
        <u/>
        <sz val="8"/>
        <color theme="1"/>
        <rFont val="Tahoma"/>
        <family val="2"/>
      </rPr>
      <t>505112000.000</t>
    </r>
  </si>
  <si>
    <r>
      <t xml:space="preserve">M </t>
    </r>
    <r>
      <rPr>
        <u/>
        <sz val="8"/>
        <color theme="1"/>
        <rFont val="Tahoma"/>
        <family val="2"/>
      </rPr>
      <t>27880.766</t>
    </r>
  </si>
  <si>
    <r>
      <t xml:space="preserve">T </t>
    </r>
    <r>
      <rPr>
        <u/>
        <sz val="8"/>
        <color theme="1"/>
        <rFont val="Tahoma"/>
        <family val="2"/>
      </rPr>
      <t>1692563.900</t>
    </r>
  </si>
  <si>
    <r>
      <t xml:space="preserve">T </t>
    </r>
    <r>
      <rPr>
        <u/>
        <sz val="8"/>
        <color theme="1"/>
        <rFont val="Tahoma"/>
        <family val="2"/>
      </rPr>
      <t>4259793.900</t>
    </r>
  </si>
  <si>
    <r>
      <t xml:space="preserve">T </t>
    </r>
    <r>
      <rPr>
        <u/>
        <sz val="8"/>
        <color theme="1"/>
        <rFont val="Tahoma"/>
        <family val="2"/>
      </rPr>
      <t>23406888.000</t>
    </r>
  </si>
  <si>
    <r>
      <t xml:space="preserve">T </t>
    </r>
    <r>
      <rPr>
        <u/>
        <sz val="8"/>
        <color theme="1"/>
        <rFont val="Tahoma"/>
        <family val="2"/>
      </rPr>
      <t>4799012.000</t>
    </r>
  </si>
  <si>
    <r>
      <t xml:space="preserve">T </t>
    </r>
    <r>
      <rPr>
        <u/>
        <sz val="8"/>
        <color theme="1"/>
        <rFont val="Tahoma"/>
        <family val="2"/>
      </rPr>
      <t>1235411.700</t>
    </r>
  </si>
  <si>
    <r>
      <t xml:space="preserve">TM </t>
    </r>
    <r>
      <rPr>
        <u/>
        <sz val="8"/>
        <color theme="1"/>
        <rFont val="Tahoma"/>
        <family val="2"/>
      </rPr>
      <t>507670360.000</t>
    </r>
  </si>
  <si>
    <r>
      <t xml:space="preserve">M </t>
    </r>
    <r>
      <rPr>
        <u/>
        <sz val="8"/>
        <color theme="1"/>
        <rFont val="Tahoma"/>
        <family val="2"/>
      </rPr>
      <t>28506.378</t>
    </r>
  </si>
  <si>
    <r>
      <t xml:space="preserve">T </t>
    </r>
    <r>
      <rPr>
        <u/>
        <sz val="8"/>
        <color theme="1"/>
        <rFont val="Tahoma"/>
        <family val="2"/>
      </rPr>
      <t>1666414.200</t>
    </r>
  </si>
  <si>
    <r>
      <t xml:space="preserve">T </t>
    </r>
    <r>
      <rPr>
        <u/>
        <sz val="8"/>
        <color theme="1"/>
        <rFont val="Tahoma"/>
        <family val="2"/>
      </rPr>
      <t>4298655.700</t>
    </r>
  </si>
  <si>
    <r>
      <t xml:space="preserve">T </t>
    </r>
    <r>
      <rPr>
        <u/>
        <sz val="8"/>
        <color theme="1"/>
        <rFont val="Tahoma"/>
        <family val="2"/>
      </rPr>
      <t>23676730.000</t>
    </r>
  </si>
  <si>
    <r>
      <t xml:space="preserve">T </t>
    </r>
    <r>
      <rPr>
        <u/>
        <sz val="8"/>
        <color theme="1"/>
        <rFont val="Tahoma"/>
        <family val="2"/>
      </rPr>
      <t>4846802.500</t>
    </r>
  </si>
  <si>
    <r>
      <t xml:space="preserve">T </t>
    </r>
    <r>
      <rPr>
        <u/>
        <sz val="8"/>
        <color theme="1"/>
        <rFont val="Tahoma"/>
        <family val="2"/>
      </rPr>
      <t>1246666.200</t>
    </r>
  </si>
  <si>
    <r>
      <t xml:space="preserve">TM </t>
    </r>
    <r>
      <rPr>
        <u/>
        <sz val="8"/>
        <color theme="1"/>
        <rFont val="Tahoma"/>
        <family val="2"/>
      </rPr>
      <t>511661260.000</t>
    </r>
  </si>
  <si>
    <r>
      <t xml:space="preserve">M </t>
    </r>
    <r>
      <rPr>
        <u/>
        <sz val="8"/>
        <color theme="1"/>
        <rFont val="Tahoma"/>
        <family val="2"/>
      </rPr>
      <t>27838.136</t>
    </r>
  </si>
  <si>
    <r>
      <t xml:space="preserve">T </t>
    </r>
    <r>
      <rPr>
        <u/>
        <sz val="8"/>
        <color theme="1"/>
        <rFont val="Tahoma"/>
        <family val="2"/>
      </rPr>
      <t>1750188.400</t>
    </r>
  </si>
  <si>
    <r>
      <t xml:space="preserve">T </t>
    </r>
    <r>
      <rPr>
        <u/>
        <sz val="8"/>
        <color rgb="FF0000FF"/>
        <rFont val="Tahoma"/>
        <family val="2"/>
      </rPr>
      <t>4285238.000</t>
    </r>
  </si>
  <si>
    <r>
      <t xml:space="preserve">T </t>
    </r>
    <r>
      <rPr>
        <u/>
        <sz val="8"/>
        <color rgb="FF0000FF"/>
        <rFont val="Tahoma"/>
        <family val="2"/>
      </rPr>
      <t>23554364.000</t>
    </r>
  </si>
  <si>
    <r>
      <t xml:space="preserve">T </t>
    </r>
    <r>
      <rPr>
        <u/>
        <sz val="8"/>
        <color rgb="FF0000FF"/>
        <rFont val="Tahoma"/>
        <family val="2"/>
      </rPr>
      <t>4819874.500</t>
    </r>
  </si>
  <si>
    <r>
      <t xml:space="preserve">T </t>
    </r>
    <r>
      <rPr>
        <u/>
        <sz val="8"/>
        <color rgb="FF0000FF"/>
        <rFont val="Tahoma"/>
        <family val="2"/>
      </rPr>
      <t>1168892.500</t>
    </r>
  </si>
  <si>
    <r>
      <t xml:space="preserve">TM </t>
    </r>
    <r>
      <rPr>
        <u/>
        <sz val="8"/>
        <color rgb="FF0000FF"/>
        <rFont val="Tahoma"/>
        <family val="2"/>
      </rPr>
      <t>508147870.000</t>
    </r>
  </si>
  <si>
    <r>
      <t xml:space="preserve">M </t>
    </r>
    <r>
      <rPr>
        <u/>
        <sz val="8"/>
        <color rgb="FF0000FF"/>
        <rFont val="Tahoma"/>
        <family val="2"/>
      </rPr>
      <t>28075.093</t>
    </r>
  </si>
  <si>
    <r>
      <t xml:space="preserve">T </t>
    </r>
    <r>
      <rPr>
        <u/>
        <sz val="8"/>
        <color rgb="FF0000FF"/>
        <rFont val="Tahoma"/>
        <family val="2"/>
      </rPr>
      <t>1703055.500</t>
    </r>
  </si>
  <si>
    <r>
      <t xml:space="preserve">T </t>
    </r>
    <r>
      <rPr>
        <u/>
        <sz val="8"/>
        <color rgb="FF0000FF"/>
        <rFont val="Tahoma"/>
        <family val="2"/>
      </rPr>
      <t>22046.210</t>
    </r>
  </si>
  <si>
    <r>
      <t xml:space="preserve">T </t>
    </r>
    <r>
      <rPr>
        <u/>
        <sz val="8"/>
        <color rgb="FF0000FF"/>
        <rFont val="Tahoma"/>
        <family val="2"/>
      </rPr>
      <t>136661.860</t>
    </r>
  </si>
  <si>
    <r>
      <t xml:space="preserve">T </t>
    </r>
    <r>
      <rPr>
        <u/>
        <sz val="8"/>
        <color rgb="FF0000FF"/>
        <rFont val="Tahoma"/>
        <family val="2"/>
      </rPr>
      <t>24465.774</t>
    </r>
  </si>
  <si>
    <r>
      <t xml:space="preserve">T </t>
    </r>
    <r>
      <rPr>
        <u/>
        <sz val="8"/>
        <color rgb="FF0000FF"/>
        <rFont val="Tahoma"/>
        <family val="2"/>
      </rPr>
      <t>125088.050</t>
    </r>
  </si>
  <si>
    <r>
      <t xml:space="preserve">TM </t>
    </r>
    <r>
      <rPr>
        <u/>
        <sz val="8"/>
        <color rgb="FF0000FF"/>
        <rFont val="Tahoma"/>
        <family val="2"/>
      </rPr>
      <t>3300639.800</t>
    </r>
  </si>
  <si>
    <r>
      <t xml:space="preserve">M </t>
    </r>
    <r>
      <rPr>
        <u/>
        <sz val="8"/>
        <color rgb="FF0000FF"/>
        <rFont val="Tahoma"/>
        <family val="2"/>
      </rPr>
      <t>374.111</t>
    </r>
  </si>
  <si>
    <r>
      <t xml:space="preserve">T </t>
    </r>
    <r>
      <rPr>
        <u/>
        <sz val="8"/>
        <color rgb="FF0000FF"/>
        <rFont val="Tahoma"/>
        <family val="2"/>
      </rPr>
      <t>42861.212</t>
    </r>
  </si>
  <si>
    <r>
      <t xml:space="preserve">T </t>
    </r>
    <r>
      <rPr>
        <u/>
        <sz val="8"/>
        <color rgb="FF0000FF"/>
        <rFont val="Tahoma"/>
        <family val="2"/>
      </rPr>
      <t>10.701</t>
    </r>
  </si>
  <si>
    <r>
      <t xml:space="preserve">TM </t>
    </r>
    <r>
      <rPr>
        <u/>
        <sz val="8"/>
        <color theme="1"/>
        <rFont val="Tahoma"/>
        <family val="2"/>
      </rPr>
      <t>3703222.000</t>
    </r>
  </si>
  <si>
    <r>
      <t xml:space="preserve">TM </t>
    </r>
    <r>
      <rPr>
        <u/>
        <sz val="8"/>
        <color theme="1"/>
        <rFont val="Tahoma"/>
        <family val="2"/>
      </rPr>
      <t>3707737.200</t>
    </r>
  </si>
  <si>
    <r>
      <t xml:space="preserve">TM </t>
    </r>
    <r>
      <rPr>
        <u/>
        <sz val="8"/>
        <color theme="1"/>
        <rFont val="Tahoma"/>
        <family val="2"/>
      </rPr>
      <t>3723337.100</t>
    </r>
  </si>
  <si>
    <r>
      <t xml:space="preserve">TM </t>
    </r>
    <r>
      <rPr>
        <u/>
        <sz val="8"/>
        <color rgb="FF0000FF"/>
        <rFont val="Tahoma"/>
        <family val="2"/>
      </rPr>
      <t>3711432.100</t>
    </r>
  </si>
  <si>
    <r>
      <t xml:space="preserve">TM </t>
    </r>
    <r>
      <rPr>
        <u/>
        <sz val="8"/>
        <color rgb="FF0000FF"/>
        <rFont val="Tahoma"/>
        <family val="2"/>
      </rPr>
      <t>10554.315</t>
    </r>
  </si>
  <si>
    <r>
      <t xml:space="preserve">T </t>
    </r>
    <r>
      <rPr>
        <u/>
        <sz val="8"/>
        <color theme="1"/>
        <rFont val="Tahoma"/>
        <family val="2"/>
      </rPr>
      <t>3902522.600</t>
    </r>
  </si>
  <si>
    <r>
      <t xml:space="preserve">T </t>
    </r>
    <r>
      <rPr>
        <u/>
        <sz val="8"/>
        <color theme="1"/>
        <rFont val="Tahoma"/>
        <family val="2"/>
      </rPr>
      <t>32392675.000</t>
    </r>
  </si>
  <si>
    <r>
      <t xml:space="preserve">T </t>
    </r>
    <r>
      <rPr>
        <u/>
        <sz val="8"/>
        <color theme="1"/>
        <rFont val="Tahoma"/>
        <family val="2"/>
      </rPr>
      <t>4345827.000</t>
    </r>
  </si>
  <si>
    <r>
      <t xml:space="preserve">TM </t>
    </r>
    <r>
      <rPr>
        <u/>
        <sz val="8"/>
        <color theme="1"/>
        <rFont val="Tahoma"/>
        <family val="2"/>
      </rPr>
      <t>279266490.000</t>
    </r>
  </si>
  <si>
    <r>
      <t xml:space="preserve">M </t>
    </r>
    <r>
      <rPr>
        <u/>
        <sz val="8"/>
        <color theme="1"/>
        <rFont val="Tahoma"/>
        <family val="2"/>
      </rPr>
      <t>57824.569</t>
    </r>
  </si>
  <si>
    <r>
      <t xml:space="preserve">T </t>
    </r>
    <r>
      <rPr>
        <u/>
        <sz val="8"/>
        <color theme="1"/>
        <rFont val="Tahoma"/>
        <family val="2"/>
      </rPr>
      <t>2979410.500</t>
    </r>
  </si>
  <si>
    <r>
      <t xml:space="preserve">T </t>
    </r>
    <r>
      <rPr>
        <u/>
        <sz val="8"/>
        <color theme="1"/>
        <rFont val="Tahoma"/>
        <family val="2"/>
      </rPr>
      <t>3116243.100</t>
    </r>
  </si>
  <si>
    <r>
      <t xml:space="preserve">T </t>
    </r>
    <r>
      <rPr>
        <u/>
        <sz val="8"/>
        <color theme="1"/>
        <rFont val="Tahoma"/>
        <family val="2"/>
      </rPr>
      <t>3892035.000</t>
    </r>
  </si>
  <si>
    <r>
      <t xml:space="preserve">T </t>
    </r>
    <r>
      <rPr>
        <u/>
        <sz val="8"/>
        <color theme="1"/>
        <rFont val="Tahoma"/>
        <family val="2"/>
      </rPr>
      <t>32072552.000</t>
    </r>
  </si>
  <si>
    <r>
      <t xml:space="preserve">T </t>
    </r>
    <r>
      <rPr>
        <u/>
        <sz val="8"/>
        <color theme="1"/>
        <rFont val="Tahoma"/>
        <family val="2"/>
      </rPr>
      <t>4359120.200</t>
    </r>
  </si>
  <si>
    <r>
      <t xml:space="preserve">TM </t>
    </r>
    <r>
      <rPr>
        <u/>
        <sz val="8"/>
        <color theme="1"/>
        <rFont val="Tahoma"/>
        <family val="2"/>
      </rPr>
      <t>278408330.000</t>
    </r>
  </si>
  <si>
    <r>
      <t xml:space="preserve">M </t>
    </r>
    <r>
      <rPr>
        <u/>
        <sz val="8"/>
        <color theme="1"/>
        <rFont val="Tahoma"/>
        <family val="2"/>
      </rPr>
      <t>57694.698</t>
    </r>
  </si>
  <si>
    <r>
      <t xml:space="preserve">T </t>
    </r>
    <r>
      <rPr>
        <u/>
        <sz val="8"/>
        <color theme="1"/>
        <rFont val="Tahoma"/>
        <family val="2"/>
      </rPr>
      <t>2997894.500</t>
    </r>
  </si>
  <si>
    <r>
      <t xml:space="preserve">T </t>
    </r>
    <r>
      <rPr>
        <u/>
        <sz val="8"/>
        <color theme="1"/>
        <rFont val="Tahoma"/>
        <family val="2"/>
      </rPr>
      <t>3073578.200</t>
    </r>
  </si>
  <si>
    <r>
      <t xml:space="preserve">T </t>
    </r>
    <r>
      <rPr>
        <u/>
        <sz val="8"/>
        <color theme="1"/>
        <rFont val="Tahoma"/>
        <family val="2"/>
      </rPr>
      <t>3911885.000</t>
    </r>
  </si>
  <si>
    <r>
      <t xml:space="preserve">T </t>
    </r>
    <r>
      <rPr>
        <u/>
        <sz val="8"/>
        <color theme="1"/>
        <rFont val="Tahoma"/>
        <family val="2"/>
      </rPr>
      <t>32321575.000</t>
    </r>
  </si>
  <si>
    <r>
      <t xml:space="preserve">T </t>
    </r>
    <r>
      <rPr>
        <u/>
        <sz val="8"/>
        <color theme="1"/>
        <rFont val="Tahoma"/>
        <family val="2"/>
      </rPr>
      <t>4305725.300</t>
    </r>
  </si>
  <si>
    <r>
      <t xml:space="preserve">TM </t>
    </r>
    <r>
      <rPr>
        <u/>
        <sz val="8"/>
        <color theme="1"/>
        <rFont val="Tahoma"/>
        <family val="2"/>
      </rPr>
      <t>278813600.000</t>
    </r>
  </si>
  <si>
    <r>
      <t xml:space="preserve">M </t>
    </r>
    <r>
      <rPr>
        <u/>
        <sz val="8"/>
        <color theme="1"/>
        <rFont val="Tahoma"/>
        <family val="2"/>
      </rPr>
      <t>57888.932</t>
    </r>
  </si>
  <si>
    <r>
      <t xml:space="preserve">T </t>
    </r>
    <r>
      <rPr>
        <u/>
        <sz val="8"/>
        <color theme="1"/>
        <rFont val="Tahoma"/>
        <family val="2"/>
      </rPr>
      <t>2974785.100</t>
    </r>
  </si>
  <si>
    <r>
      <t xml:space="preserve">T </t>
    </r>
    <r>
      <rPr>
        <u/>
        <sz val="8"/>
        <color theme="1"/>
        <rFont val="Tahoma"/>
        <family val="2"/>
      </rPr>
      <t>3098609.400</t>
    </r>
  </si>
  <si>
    <r>
      <t xml:space="preserve">T </t>
    </r>
    <r>
      <rPr>
        <u/>
        <sz val="8"/>
        <color rgb="FF0000FF"/>
        <rFont val="Tahoma"/>
        <family val="2"/>
      </rPr>
      <t>3902147.500</t>
    </r>
  </si>
  <si>
    <r>
      <t xml:space="preserve">T </t>
    </r>
    <r>
      <rPr>
        <u/>
        <sz val="8"/>
        <color rgb="FF0000FF"/>
        <rFont val="Tahoma"/>
        <family val="2"/>
      </rPr>
      <t>32262267.000</t>
    </r>
  </si>
  <si>
    <r>
      <t xml:space="preserve">T </t>
    </r>
    <r>
      <rPr>
        <u/>
        <sz val="8"/>
        <color rgb="FF0000FF"/>
        <rFont val="Tahoma"/>
        <family val="2"/>
      </rPr>
      <t>4336890.800</t>
    </r>
  </si>
  <si>
    <r>
      <t xml:space="preserve">TM </t>
    </r>
    <r>
      <rPr>
        <u/>
        <sz val="8"/>
        <color rgb="FF0000FF"/>
        <rFont val="Tahoma"/>
        <family val="2"/>
      </rPr>
      <t>278829470.000</t>
    </r>
  </si>
  <si>
    <r>
      <t xml:space="preserve">M </t>
    </r>
    <r>
      <rPr>
        <u/>
        <sz val="8"/>
        <color rgb="FF0000FF"/>
        <rFont val="Tahoma"/>
        <family val="2"/>
      </rPr>
      <t>57802.733</t>
    </r>
  </si>
  <si>
    <r>
      <t xml:space="preserve">T </t>
    </r>
    <r>
      <rPr>
        <u/>
        <sz val="8"/>
        <color rgb="FF0000FF"/>
        <rFont val="Tahoma"/>
        <family val="2"/>
      </rPr>
      <t>2984030.000</t>
    </r>
  </si>
  <si>
    <r>
      <t xml:space="preserve">T </t>
    </r>
    <r>
      <rPr>
        <u/>
        <sz val="8"/>
        <color rgb="FF0000FF"/>
        <rFont val="Tahoma"/>
        <family val="2"/>
      </rPr>
      <t>3096143.600</t>
    </r>
  </si>
  <si>
    <r>
      <t xml:space="preserve">T </t>
    </r>
    <r>
      <rPr>
        <u/>
        <sz val="8"/>
        <color rgb="FF0000FF"/>
        <rFont val="Tahoma"/>
        <family val="2"/>
      </rPr>
      <t>9930.313</t>
    </r>
  </si>
  <si>
    <r>
      <t xml:space="preserve">T </t>
    </r>
    <r>
      <rPr>
        <u/>
        <sz val="8"/>
        <color rgb="FF0000FF"/>
        <rFont val="Tahoma"/>
        <family val="2"/>
      </rPr>
      <t>168100.810</t>
    </r>
  </si>
  <si>
    <r>
      <t xml:space="preserve">T </t>
    </r>
    <r>
      <rPr>
        <u/>
        <sz val="8"/>
        <color rgb="FF0000FF"/>
        <rFont val="Tahoma"/>
        <family val="2"/>
      </rPr>
      <t>27796.493</t>
    </r>
  </si>
  <si>
    <r>
      <t xml:space="preserve">TM </t>
    </r>
    <r>
      <rPr>
        <u/>
        <sz val="8"/>
        <color rgb="FF0000FF"/>
        <rFont val="Tahoma"/>
        <family val="2"/>
      </rPr>
      <t>429302.410</t>
    </r>
  </si>
  <si>
    <r>
      <t xml:space="preserve">M </t>
    </r>
    <r>
      <rPr>
        <u/>
        <sz val="8"/>
        <color rgb="FF0000FF"/>
        <rFont val="Tahoma"/>
        <family val="2"/>
      </rPr>
      <t>98.941</t>
    </r>
  </si>
  <si>
    <r>
      <t xml:space="preserve">T </t>
    </r>
    <r>
      <rPr>
        <u/>
        <sz val="8"/>
        <color rgb="FF0000FF"/>
        <rFont val="Tahoma"/>
        <family val="2"/>
      </rPr>
      <t>12227.665</t>
    </r>
  </si>
  <si>
    <r>
      <t xml:space="preserve">T </t>
    </r>
    <r>
      <rPr>
        <u/>
        <sz val="8"/>
        <color rgb="FF0000FF"/>
        <rFont val="Tahoma"/>
        <family val="2"/>
      </rPr>
      <t>21439.026</t>
    </r>
  </si>
  <si>
    <r>
      <t xml:space="preserve">TM </t>
    </r>
    <r>
      <rPr>
        <u/>
        <sz val="8"/>
        <color theme="1"/>
        <rFont val="Tahoma"/>
        <family val="2"/>
      </rPr>
      <t>7040237.900</t>
    </r>
  </si>
  <si>
    <r>
      <t xml:space="preserve">TM </t>
    </r>
    <r>
      <rPr>
        <u/>
        <sz val="8"/>
        <color theme="1"/>
        <rFont val="Tahoma"/>
        <family val="2"/>
      </rPr>
      <t>7056185.300</t>
    </r>
  </si>
  <si>
    <r>
      <t xml:space="preserve">TM </t>
    </r>
    <r>
      <rPr>
        <u/>
        <sz val="8"/>
        <color theme="1"/>
        <rFont val="Tahoma"/>
        <family val="2"/>
      </rPr>
      <t>7032975.800</t>
    </r>
  </si>
  <si>
    <r>
      <t xml:space="preserve">TM </t>
    </r>
    <r>
      <rPr>
        <u/>
        <sz val="8"/>
        <color rgb="FF0000FF"/>
        <rFont val="Tahoma"/>
        <family val="2"/>
      </rPr>
      <t>7043133.000</t>
    </r>
  </si>
  <si>
    <r>
      <t xml:space="preserve">TM </t>
    </r>
    <r>
      <rPr>
        <u/>
        <sz val="8"/>
        <color rgb="FF0000FF"/>
        <rFont val="Tahoma"/>
        <family val="2"/>
      </rPr>
      <t>11872.529</t>
    </r>
  </si>
  <si>
    <r>
      <t xml:space="preserve">T </t>
    </r>
    <r>
      <rPr>
        <u/>
        <sz val="8"/>
        <color theme="1"/>
        <rFont val="Tahoma"/>
        <family val="2"/>
      </rPr>
      <t>6454541.900</t>
    </r>
  </si>
  <si>
    <r>
      <t xml:space="preserve">T </t>
    </r>
    <r>
      <rPr>
        <u/>
        <sz val="8"/>
        <color theme="1"/>
        <rFont val="Tahoma"/>
        <family val="2"/>
      </rPr>
      <t>35151061.000</t>
    </r>
  </si>
  <si>
    <r>
      <t xml:space="preserve">T </t>
    </r>
    <r>
      <rPr>
        <u/>
        <sz val="8"/>
        <color theme="1"/>
        <rFont val="Tahoma"/>
        <family val="2"/>
      </rPr>
      <t>4852753.100</t>
    </r>
  </si>
  <si>
    <r>
      <t xml:space="preserve">TM </t>
    </r>
    <r>
      <rPr>
        <u/>
        <sz val="8"/>
        <color theme="1"/>
        <rFont val="Tahoma"/>
        <family val="2"/>
      </rPr>
      <t>340088430.000</t>
    </r>
  </si>
  <si>
    <r>
      <t xml:space="preserve">M </t>
    </r>
    <r>
      <rPr>
        <u/>
        <sz val="8"/>
        <color theme="1"/>
        <rFont val="Tahoma"/>
        <family val="2"/>
      </rPr>
      <t>55053.921</t>
    </r>
  </si>
  <si>
    <r>
      <t xml:space="preserve">T </t>
    </r>
    <r>
      <rPr>
        <u/>
        <sz val="8"/>
        <color theme="1"/>
        <rFont val="Tahoma"/>
        <family val="2"/>
      </rPr>
      <t>2929484.100</t>
    </r>
  </si>
  <si>
    <r>
      <t xml:space="preserve">T </t>
    </r>
    <r>
      <rPr>
        <u/>
        <sz val="8"/>
        <color theme="1"/>
        <rFont val="Tahoma"/>
        <family val="2"/>
      </rPr>
      <t>2793824.300</t>
    </r>
  </si>
  <si>
    <r>
      <t xml:space="preserve">T </t>
    </r>
    <r>
      <rPr>
        <u/>
        <sz val="8"/>
        <color theme="1"/>
        <rFont val="Tahoma"/>
        <family val="2"/>
      </rPr>
      <t>6446352.800</t>
    </r>
  </si>
  <si>
    <r>
      <t xml:space="preserve">T </t>
    </r>
    <r>
      <rPr>
        <u/>
        <sz val="8"/>
        <color theme="1"/>
        <rFont val="Tahoma"/>
        <family val="2"/>
      </rPr>
      <t>35103965.000</t>
    </r>
  </si>
  <si>
    <r>
      <t xml:space="preserve">T </t>
    </r>
    <r>
      <rPr>
        <u/>
        <sz val="8"/>
        <color theme="1"/>
        <rFont val="Tahoma"/>
        <family val="2"/>
      </rPr>
      <t>4817403.700</t>
    </r>
  </si>
  <si>
    <r>
      <t xml:space="preserve">TM </t>
    </r>
    <r>
      <rPr>
        <u/>
        <sz val="8"/>
        <color theme="1"/>
        <rFont val="Tahoma"/>
        <family val="2"/>
      </rPr>
      <t>341534440.000</t>
    </r>
  </si>
  <si>
    <r>
      <t xml:space="preserve">M </t>
    </r>
    <r>
      <rPr>
        <u/>
        <sz val="8"/>
        <color theme="1"/>
        <rFont val="Tahoma"/>
        <family val="2"/>
      </rPr>
      <t>54626.810</t>
    </r>
  </si>
  <si>
    <r>
      <t xml:space="preserve">T </t>
    </r>
    <r>
      <rPr>
        <u/>
        <sz val="8"/>
        <color theme="1"/>
        <rFont val="Tahoma"/>
        <family val="2"/>
      </rPr>
      <t>2899199.900</t>
    </r>
  </si>
  <si>
    <r>
      <t xml:space="preserve">T </t>
    </r>
    <r>
      <rPr>
        <u/>
        <sz val="8"/>
        <color theme="1"/>
        <rFont val="Tahoma"/>
        <family val="2"/>
      </rPr>
      <t>2781977.300</t>
    </r>
  </si>
  <si>
    <r>
      <t xml:space="preserve">T </t>
    </r>
    <r>
      <rPr>
        <u/>
        <sz val="8"/>
        <color theme="1"/>
        <rFont val="Tahoma"/>
        <family val="2"/>
      </rPr>
      <t>6461963.000</t>
    </r>
  </si>
  <si>
    <r>
      <t xml:space="preserve">T </t>
    </r>
    <r>
      <rPr>
        <u/>
        <sz val="8"/>
        <color theme="1"/>
        <rFont val="Tahoma"/>
        <family val="2"/>
      </rPr>
      <t>35157244.000</t>
    </r>
  </si>
  <si>
    <r>
      <t xml:space="preserve">T </t>
    </r>
    <r>
      <rPr>
        <u/>
        <sz val="8"/>
        <color theme="1"/>
        <rFont val="Tahoma"/>
        <family val="2"/>
      </rPr>
      <t>4855252.900</t>
    </r>
  </si>
  <si>
    <r>
      <t xml:space="preserve">TM </t>
    </r>
    <r>
      <rPr>
        <u/>
        <sz val="8"/>
        <color theme="1"/>
        <rFont val="Tahoma"/>
        <family val="2"/>
      </rPr>
      <t>341542320.000</t>
    </r>
  </si>
  <si>
    <r>
      <t xml:space="preserve">M </t>
    </r>
    <r>
      <rPr>
        <u/>
        <sz val="8"/>
        <color theme="1"/>
        <rFont val="Tahoma"/>
        <family val="2"/>
      </rPr>
      <t>54702.519</t>
    </r>
  </si>
  <si>
    <r>
      <t xml:space="preserve">T </t>
    </r>
    <r>
      <rPr>
        <u/>
        <sz val="8"/>
        <color theme="1"/>
        <rFont val="Tahoma"/>
        <family val="2"/>
      </rPr>
      <t>2886635.100</t>
    </r>
  </si>
  <si>
    <r>
      <t xml:space="preserve">T </t>
    </r>
    <r>
      <rPr>
        <u/>
        <sz val="8"/>
        <color theme="1"/>
        <rFont val="Tahoma"/>
        <family val="2"/>
      </rPr>
      <t>2786335.900</t>
    </r>
  </si>
  <si>
    <r>
      <t xml:space="preserve">T </t>
    </r>
    <r>
      <rPr>
        <u/>
        <sz val="8"/>
        <color rgb="FF0000FF"/>
        <rFont val="Tahoma"/>
        <family val="2"/>
      </rPr>
      <t>6454285.900</t>
    </r>
  </si>
  <si>
    <r>
      <t xml:space="preserve">T </t>
    </r>
    <r>
      <rPr>
        <u/>
        <sz val="8"/>
        <color rgb="FF0000FF"/>
        <rFont val="Tahoma"/>
        <family val="2"/>
      </rPr>
      <t>35137424.000</t>
    </r>
  </si>
  <si>
    <r>
      <t xml:space="preserve">T </t>
    </r>
    <r>
      <rPr>
        <u/>
        <sz val="8"/>
        <color rgb="FF0000FF"/>
        <rFont val="Tahoma"/>
        <family val="2"/>
      </rPr>
      <t>4841803.200</t>
    </r>
  </si>
  <si>
    <r>
      <t xml:space="preserve">TM </t>
    </r>
    <r>
      <rPr>
        <u/>
        <sz val="8"/>
        <color rgb="FF0000FF"/>
        <rFont val="Tahoma"/>
        <family val="2"/>
      </rPr>
      <t>341055060.000</t>
    </r>
  </si>
  <si>
    <r>
      <t xml:space="preserve">M </t>
    </r>
    <r>
      <rPr>
        <u/>
        <sz val="8"/>
        <color rgb="FF0000FF"/>
        <rFont val="Tahoma"/>
        <family val="2"/>
      </rPr>
      <t>54794.417</t>
    </r>
  </si>
  <si>
    <r>
      <t xml:space="preserve">T </t>
    </r>
    <r>
      <rPr>
        <u/>
        <sz val="8"/>
        <color rgb="FF0000FF"/>
        <rFont val="Tahoma"/>
        <family val="2"/>
      </rPr>
      <t>2905106.400</t>
    </r>
  </si>
  <si>
    <r>
      <t xml:space="preserve">T </t>
    </r>
    <r>
      <rPr>
        <u/>
        <sz val="8"/>
        <color rgb="FF0000FF"/>
        <rFont val="Tahoma"/>
        <family val="2"/>
      </rPr>
      <t>2787379.200</t>
    </r>
  </si>
  <si>
    <r>
      <t xml:space="preserve">T </t>
    </r>
    <r>
      <rPr>
        <u/>
        <sz val="8"/>
        <color rgb="FF0000FF"/>
        <rFont val="Tahoma"/>
        <family val="2"/>
      </rPr>
      <t>7808.240</t>
    </r>
  </si>
  <si>
    <r>
      <t xml:space="preserve">T </t>
    </r>
    <r>
      <rPr>
        <u/>
        <sz val="8"/>
        <color rgb="FF0000FF"/>
        <rFont val="Tahoma"/>
        <family val="2"/>
      </rPr>
      <t>29140.119</t>
    </r>
  </si>
  <si>
    <r>
      <t xml:space="preserve">T </t>
    </r>
    <r>
      <rPr>
        <u/>
        <sz val="8"/>
        <color rgb="FF0000FF"/>
        <rFont val="Tahoma"/>
        <family val="2"/>
      </rPr>
      <t>21167.570</t>
    </r>
  </si>
  <si>
    <r>
      <t xml:space="preserve">TM </t>
    </r>
    <r>
      <rPr>
        <u/>
        <sz val="8"/>
        <color rgb="FF0000FF"/>
        <rFont val="Tahoma"/>
        <family val="2"/>
      </rPr>
      <t>837137.610</t>
    </r>
  </si>
  <si>
    <r>
      <t xml:space="preserve">M </t>
    </r>
    <r>
      <rPr>
        <u/>
        <sz val="8"/>
        <color rgb="FF0000FF"/>
        <rFont val="Tahoma"/>
        <family val="2"/>
      </rPr>
      <t>227.903</t>
    </r>
  </si>
  <si>
    <r>
      <t xml:space="preserve">T </t>
    </r>
    <r>
      <rPr>
        <u/>
        <sz val="8"/>
        <color rgb="FF0000FF"/>
        <rFont val="Tahoma"/>
        <family val="2"/>
      </rPr>
      <t>22026.684</t>
    </r>
  </si>
  <si>
    <r>
      <t xml:space="preserve">T </t>
    </r>
    <r>
      <rPr>
        <u/>
        <sz val="8"/>
        <color rgb="FF0000FF"/>
        <rFont val="Tahoma"/>
        <family val="2"/>
      </rPr>
      <t>5991.993</t>
    </r>
  </si>
  <si>
    <r>
      <t xml:space="preserve">TM </t>
    </r>
    <r>
      <rPr>
        <u/>
        <sz val="8"/>
        <color theme="1"/>
        <rFont val="Tahoma"/>
        <family val="2"/>
      </rPr>
      <t>7782661.700</t>
    </r>
  </si>
  <si>
    <r>
      <t xml:space="preserve">TM </t>
    </r>
    <r>
      <rPr>
        <u/>
        <sz val="8"/>
        <color theme="1"/>
        <rFont val="Tahoma"/>
        <family val="2"/>
      </rPr>
      <t>7749937.800</t>
    </r>
  </si>
  <si>
    <r>
      <t xml:space="preserve">TM </t>
    </r>
    <r>
      <rPr>
        <u/>
        <sz val="8"/>
        <color theme="1"/>
        <rFont val="Tahoma"/>
        <family val="2"/>
      </rPr>
      <t>7751932.200</t>
    </r>
  </si>
  <si>
    <r>
      <t xml:space="preserve">TM </t>
    </r>
    <r>
      <rPr>
        <u/>
        <sz val="8"/>
        <color rgb="FF0000FF"/>
        <rFont val="Tahoma"/>
        <family val="2"/>
      </rPr>
      <t>7761510.600</t>
    </r>
  </si>
  <si>
    <r>
      <t xml:space="preserve">TM </t>
    </r>
    <r>
      <rPr>
        <u/>
        <sz val="8"/>
        <color rgb="FF0000FF"/>
        <rFont val="Tahoma"/>
        <family val="2"/>
      </rPr>
      <t>18344.544</t>
    </r>
  </si>
  <si>
    <r>
      <t xml:space="preserve">T </t>
    </r>
    <r>
      <rPr>
        <u/>
        <sz val="8"/>
        <color theme="1"/>
        <rFont val="Tahoma"/>
        <family val="2"/>
      </rPr>
      <t>3463331.000</t>
    </r>
  </si>
  <si>
    <r>
      <t xml:space="preserve">T </t>
    </r>
    <r>
      <rPr>
        <u/>
        <sz val="8"/>
        <color theme="1"/>
        <rFont val="Tahoma"/>
        <family val="2"/>
      </rPr>
      <t>38489048.000</t>
    </r>
  </si>
  <si>
    <r>
      <t xml:space="preserve">T </t>
    </r>
    <r>
      <rPr>
        <u/>
        <sz val="8"/>
        <color theme="1"/>
        <rFont val="Tahoma"/>
        <family val="2"/>
      </rPr>
      <t>3518490.900</t>
    </r>
  </si>
  <si>
    <r>
      <t xml:space="preserve">T </t>
    </r>
    <r>
      <rPr>
        <u/>
        <sz val="8"/>
        <color theme="1"/>
        <rFont val="Tahoma"/>
        <family val="2"/>
      </rPr>
      <t>1280015.600</t>
    </r>
  </si>
  <si>
    <r>
      <t xml:space="preserve">TM </t>
    </r>
    <r>
      <rPr>
        <u/>
        <sz val="8"/>
        <color theme="1"/>
        <rFont val="Tahoma"/>
        <family val="2"/>
      </rPr>
      <t>334671480.000</t>
    </r>
  </si>
  <si>
    <r>
      <t xml:space="preserve">M </t>
    </r>
    <r>
      <rPr>
        <u/>
        <sz val="8"/>
        <color theme="1"/>
        <rFont val="Tahoma"/>
        <family val="2"/>
      </rPr>
      <t>35007.079</t>
    </r>
  </si>
  <si>
    <r>
      <t xml:space="preserve">T </t>
    </r>
    <r>
      <rPr>
        <u/>
        <sz val="8"/>
        <color theme="1"/>
        <rFont val="Tahoma"/>
        <family val="2"/>
      </rPr>
      <t>1854265.500</t>
    </r>
  </si>
  <si>
    <r>
      <t xml:space="preserve">T </t>
    </r>
    <r>
      <rPr>
        <u/>
        <sz val="8"/>
        <color theme="1"/>
        <rFont val="Tahoma"/>
        <family val="2"/>
      </rPr>
      <t>2428438.400</t>
    </r>
  </si>
  <si>
    <r>
      <t xml:space="preserve">T </t>
    </r>
    <r>
      <rPr>
        <u/>
        <sz val="8"/>
        <color theme="1"/>
        <rFont val="Tahoma"/>
        <family val="2"/>
      </rPr>
      <t>3462111.100</t>
    </r>
  </si>
  <si>
    <r>
      <t xml:space="preserve">T </t>
    </r>
    <r>
      <rPr>
        <u/>
        <sz val="8"/>
        <color theme="1"/>
        <rFont val="Tahoma"/>
        <family val="2"/>
      </rPr>
      <t>39230966.000</t>
    </r>
  </si>
  <si>
    <r>
      <t xml:space="preserve">T </t>
    </r>
    <r>
      <rPr>
        <u/>
        <sz val="8"/>
        <color theme="1"/>
        <rFont val="Tahoma"/>
        <family val="2"/>
      </rPr>
      <t>3507678.900</t>
    </r>
  </si>
  <si>
    <r>
      <t xml:space="preserve">T </t>
    </r>
    <r>
      <rPr>
        <u/>
        <sz val="8"/>
        <color theme="1"/>
        <rFont val="Tahoma"/>
        <family val="2"/>
      </rPr>
      <t>1286505.800</t>
    </r>
  </si>
  <si>
    <r>
      <t xml:space="preserve">TM </t>
    </r>
    <r>
      <rPr>
        <u/>
        <sz val="8"/>
        <color theme="1"/>
        <rFont val="Tahoma"/>
        <family val="2"/>
      </rPr>
      <t>337136980.000</t>
    </r>
  </si>
  <si>
    <r>
      <t xml:space="preserve">M </t>
    </r>
    <r>
      <rPr>
        <u/>
        <sz val="8"/>
        <color theme="1"/>
        <rFont val="Tahoma"/>
        <family val="2"/>
      </rPr>
      <t>34560.067</t>
    </r>
  </si>
  <si>
    <r>
      <t xml:space="preserve">T </t>
    </r>
    <r>
      <rPr>
        <u/>
        <sz val="8"/>
        <color theme="1"/>
        <rFont val="Tahoma"/>
        <family val="2"/>
      </rPr>
      <t>1855038.900</t>
    </r>
  </si>
  <si>
    <r>
      <t xml:space="preserve">T </t>
    </r>
    <r>
      <rPr>
        <u/>
        <sz val="8"/>
        <color theme="1"/>
        <rFont val="Tahoma"/>
        <family val="2"/>
      </rPr>
      <t>2433588.600</t>
    </r>
  </si>
  <si>
    <r>
      <t xml:space="preserve">T </t>
    </r>
    <r>
      <rPr>
        <u/>
        <sz val="8"/>
        <color theme="1"/>
        <rFont val="Tahoma"/>
        <family val="2"/>
      </rPr>
      <t>3423345.300</t>
    </r>
  </si>
  <si>
    <r>
      <t xml:space="preserve">T </t>
    </r>
    <r>
      <rPr>
        <u/>
        <sz val="8"/>
        <color theme="1"/>
        <rFont val="Tahoma"/>
        <family val="2"/>
      </rPr>
      <t>38606498.000</t>
    </r>
  </si>
  <si>
    <r>
      <t xml:space="preserve">T </t>
    </r>
    <r>
      <rPr>
        <u/>
        <sz val="8"/>
        <color theme="1"/>
        <rFont val="Tahoma"/>
        <family val="2"/>
      </rPr>
      <t>3516209.500</t>
    </r>
  </si>
  <si>
    <r>
      <t xml:space="preserve">T </t>
    </r>
    <r>
      <rPr>
        <u/>
        <sz val="8"/>
        <color theme="1"/>
        <rFont val="Tahoma"/>
        <family val="2"/>
      </rPr>
      <t>1276559.500</t>
    </r>
  </si>
  <si>
    <r>
      <t xml:space="preserve">TM </t>
    </r>
    <r>
      <rPr>
        <u/>
        <sz val="8"/>
        <color theme="1"/>
        <rFont val="Tahoma"/>
        <family val="2"/>
      </rPr>
      <t>334238660.000</t>
    </r>
  </si>
  <si>
    <r>
      <t xml:space="preserve">M </t>
    </r>
    <r>
      <rPr>
        <u/>
        <sz val="8"/>
        <color theme="1"/>
        <rFont val="Tahoma"/>
        <family val="2"/>
      </rPr>
      <t>34674.119</t>
    </r>
  </si>
  <si>
    <r>
      <t xml:space="preserve">T </t>
    </r>
    <r>
      <rPr>
        <u/>
        <sz val="8"/>
        <color theme="1"/>
        <rFont val="Tahoma"/>
        <family val="2"/>
      </rPr>
      <t>1911984.700</t>
    </r>
  </si>
  <si>
    <r>
      <t xml:space="preserve">T </t>
    </r>
    <r>
      <rPr>
        <u/>
        <sz val="8"/>
        <color theme="1"/>
        <rFont val="Tahoma"/>
        <family val="2"/>
      </rPr>
      <t>2421494.200</t>
    </r>
  </si>
  <si>
    <r>
      <t xml:space="preserve">T </t>
    </r>
    <r>
      <rPr>
        <u/>
        <sz val="8"/>
        <color rgb="FF0000FF"/>
        <rFont val="Tahoma"/>
        <family val="2"/>
      </rPr>
      <t>3449595.800</t>
    </r>
  </si>
  <si>
    <r>
      <t xml:space="preserve">T </t>
    </r>
    <r>
      <rPr>
        <u/>
        <sz val="8"/>
        <color rgb="FF0000FF"/>
        <rFont val="Tahoma"/>
        <family val="2"/>
      </rPr>
      <t>38775504.000</t>
    </r>
  </si>
  <si>
    <r>
      <t xml:space="preserve">T </t>
    </r>
    <r>
      <rPr>
        <u/>
        <sz val="8"/>
        <color rgb="FF0000FF"/>
        <rFont val="Tahoma"/>
        <family val="2"/>
      </rPr>
      <t>3514126.400</t>
    </r>
  </si>
  <si>
    <r>
      <t xml:space="preserve">T </t>
    </r>
    <r>
      <rPr>
        <u/>
        <sz val="8"/>
        <color rgb="FF0000FF"/>
        <rFont val="Tahoma"/>
        <family val="2"/>
      </rPr>
      <t>1281027.000</t>
    </r>
  </si>
  <si>
    <r>
      <t xml:space="preserve">TM </t>
    </r>
    <r>
      <rPr>
        <u/>
        <sz val="8"/>
        <color rgb="FF0000FF"/>
        <rFont val="Tahoma"/>
        <family val="2"/>
      </rPr>
      <t>335349040.000</t>
    </r>
  </si>
  <si>
    <r>
      <t xml:space="preserve">M </t>
    </r>
    <r>
      <rPr>
        <u/>
        <sz val="8"/>
        <color rgb="FF0000FF"/>
        <rFont val="Tahoma"/>
        <family val="2"/>
      </rPr>
      <t>34747.089</t>
    </r>
  </si>
  <si>
    <r>
      <t xml:space="preserve">T </t>
    </r>
    <r>
      <rPr>
        <u/>
        <sz val="8"/>
        <color rgb="FF0000FF"/>
        <rFont val="Tahoma"/>
        <family val="2"/>
      </rPr>
      <t>1873763.000</t>
    </r>
  </si>
  <si>
    <r>
      <t xml:space="preserve">T </t>
    </r>
    <r>
      <rPr>
        <u/>
        <sz val="8"/>
        <color rgb="FF0000FF"/>
        <rFont val="Tahoma"/>
        <family val="2"/>
      </rPr>
      <t>2427840.400</t>
    </r>
  </si>
  <si>
    <r>
      <t xml:space="preserve">T </t>
    </r>
    <r>
      <rPr>
        <u/>
        <sz val="8"/>
        <color rgb="FF0000FF"/>
        <rFont val="Tahoma"/>
        <family val="2"/>
      </rPr>
      <t>22741.813</t>
    </r>
  </si>
  <si>
    <r>
      <t xml:space="preserve">T </t>
    </r>
    <r>
      <rPr>
        <u/>
        <sz val="8"/>
        <color rgb="FF0000FF"/>
        <rFont val="Tahoma"/>
        <family val="2"/>
      </rPr>
      <t>398789.150</t>
    </r>
  </si>
  <si>
    <r>
      <t xml:space="preserve">T </t>
    </r>
    <r>
      <rPr>
        <u/>
        <sz val="8"/>
        <color rgb="FF0000FF"/>
        <rFont val="Tahoma"/>
        <family val="2"/>
      </rPr>
      <t>5699.046</t>
    </r>
  </si>
  <si>
    <r>
      <t xml:space="preserve">T </t>
    </r>
    <r>
      <rPr>
        <u/>
        <sz val="8"/>
        <color rgb="FF0000FF"/>
        <rFont val="Tahoma"/>
        <family val="2"/>
      </rPr>
      <t>5049.664</t>
    </r>
  </si>
  <si>
    <r>
      <t xml:space="preserve">TM </t>
    </r>
    <r>
      <rPr>
        <u/>
        <sz val="8"/>
        <color rgb="FF0000FF"/>
        <rFont val="Tahoma"/>
        <family val="2"/>
      </rPr>
      <t>1563448.300</t>
    </r>
  </si>
  <si>
    <r>
      <t xml:space="preserve">M </t>
    </r>
    <r>
      <rPr>
        <u/>
        <sz val="8"/>
        <color rgb="FF0000FF"/>
        <rFont val="Tahoma"/>
        <family val="2"/>
      </rPr>
      <t>232.268</t>
    </r>
  </si>
  <si>
    <r>
      <t xml:space="preserve">T </t>
    </r>
    <r>
      <rPr>
        <u/>
        <sz val="8"/>
        <color rgb="FF0000FF"/>
        <rFont val="Tahoma"/>
        <family val="2"/>
      </rPr>
      <t>33103.218</t>
    </r>
  </si>
  <si>
    <r>
      <t xml:space="preserve">T </t>
    </r>
    <r>
      <rPr>
        <u/>
        <sz val="8"/>
        <color rgb="FF0000FF"/>
        <rFont val="Tahoma"/>
        <family val="2"/>
      </rPr>
      <t>6069.337</t>
    </r>
  </si>
  <si>
    <r>
      <t xml:space="preserve">TM </t>
    </r>
    <r>
      <rPr>
        <u/>
        <sz val="8"/>
        <color theme="1"/>
        <rFont val="Tahoma"/>
        <family val="2"/>
      </rPr>
      <t>4157778.000</t>
    </r>
  </si>
  <si>
    <r>
      <t xml:space="preserve">TM </t>
    </r>
    <r>
      <rPr>
        <u/>
        <sz val="8"/>
        <color theme="1"/>
        <rFont val="Tahoma"/>
        <family val="2"/>
      </rPr>
      <t>4142910.400</t>
    </r>
  </si>
  <si>
    <r>
      <t xml:space="preserve">TM </t>
    </r>
    <r>
      <rPr>
        <u/>
        <sz val="8"/>
        <color theme="1"/>
        <rFont val="Tahoma"/>
        <family val="2"/>
      </rPr>
      <t>4120533.500</t>
    </r>
  </si>
  <si>
    <r>
      <t xml:space="preserve">TM </t>
    </r>
    <r>
      <rPr>
        <u/>
        <sz val="8"/>
        <color rgb="FF0000FF"/>
        <rFont val="Tahoma"/>
        <family val="2"/>
      </rPr>
      <t>4140407.300</t>
    </r>
  </si>
  <si>
    <r>
      <t xml:space="preserve">TM </t>
    </r>
    <r>
      <rPr>
        <u/>
        <sz val="8"/>
        <color rgb="FF0000FF"/>
        <rFont val="Tahoma"/>
        <family val="2"/>
      </rPr>
      <t>18747.966</t>
    </r>
  </si>
  <si>
    <r>
      <t xml:space="preserve">T </t>
    </r>
    <r>
      <rPr>
        <u/>
        <sz val="8"/>
        <color theme="1"/>
        <rFont val="Tahoma"/>
        <family val="2"/>
      </rPr>
      <t>1904606.700</t>
    </r>
  </si>
  <si>
    <r>
      <t xml:space="preserve">T </t>
    </r>
    <r>
      <rPr>
        <u/>
        <sz val="8"/>
        <color theme="1"/>
        <rFont val="Tahoma"/>
        <family val="2"/>
      </rPr>
      <t>32552701.000</t>
    </r>
  </si>
  <si>
    <r>
      <t xml:space="preserve">T </t>
    </r>
    <r>
      <rPr>
        <u/>
        <sz val="8"/>
        <color theme="1"/>
        <rFont val="Tahoma"/>
        <family val="2"/>
      </rPr>
      <t>3441628.100</t>
    </r>
  </si>
  <si>
    <r>
      <t xml:space="preserve">TM </t>
    </r>
    <r>
      <rPr>
        <u/>
        <sz val="8"/>
        <color theme="1"/>
        <rFont val="Tahoma"/>
        <family val="2"/>
      </rPr>
      <t>487467440.000</t>
    </r>
  </si>
  <si>
    <r>
      <t xml:space="preserve">M </t>
    </r>
    <r>
      <rPr>
        <u/>
        <sz val="8"/>
        <color theme="1"/>
        <rFont val="Tahoma"/>
        <family val="2"/>
      </rPr>
      <t>45482.282</t>
    </r>
  </si>
  <si>
    <r>
      <t xml:space="preserve">T </t>
    </r>
    <r>
      <rPr>
        <u/>
        <sz val="8"/>
        <color theme="1"/>
        <rFont val="Tahoma"/>
        <family val="2"/>
      </rPr>
      <t>2351875.500</t>
    </r>
  </si>
  <si>
    <r>
      <t xml:space="preserve">T </t>
    </r>
    <r>
      <rPr>
        <u/>
        <sz val="8"/>
        <color theme="1"/>
        <rFont val="Tahoma"/>
        <family val="2"/>
      </rPr>
      <t>2039781.800</t>
    </r>
  </si>
  <si>
    <r>
      <t xml:space="preserve">T </t>
    </r>
    <r>
      <rPr>
        <u/>
        <sz val="8"/>
        <color theme="1"/>
        <rFont val="Tahoma"/>
        <family val="2"/>
      </rPr>
      <t>1924752.200</t>
    </r>
  </si>
  <si>
    <r>
      <t xml:space="preserve">T </t>
    </r>
    <r>
      <rPr>
        <u/>
        <sz val="8"/>
        <color theme="1"/>
        <rFont val="Tahoma"/>
        <family val="2"/>
      </rPr>
      <t>32795454.000</t>
    </r>
  </si>
  <si>
    <r>
      <t xml:space="preserve">T </t>
    </r>
    <r>
      <rPr>
        <u/>
        <sz val="8"/>
        <color theme="1"/>
        <rFont val="Tahoma"/>
        <family val="2"/>
      </rPr>
      <t>3489446.000</t>
    </r>
  </si>
  <si>
    <r>
      <t xml:space="preserve">TM </t>
    </r>
    <r>
      <rPr>
        <u/>
        <sz val="8"/>
        <color theme="1"/>
        <rFont val="Tahoma"/>
        <family val="2"/>
      </rPr>
      <t>495003380.000</t>
    </r>
  </si>
  <si>
    <r>
      <t xml:space="preserve">M </t>
    </r>
    <r>
      <rPr>
        <u/>
        <sz val="8"/>
        <color theme="1"/>
        <rFont val="Tahoma"/>
        <family val="2"/>
      </rPr>
      <t>44797.498</t>
    </r>
  </si>
  <si>
    <r>
      <t xml:space="preserve">T </t>
    </r>
    <r>
      <rPr>
        <u/>
        <sz val="8"/>
        <color theme="1"/>
        <rFont val="Tahoma"/>
        <family val="2"/>
      </rPr>
      <t>2370963.200</t>
    </r>
  </si>
  <si>
    <r>
      <t xml:space="preserve">T </t>
    </r>
    <r>
      <rPr>
        <u/>
        <sz val="8"/>
        <color theme="1"/>
        <rFont val="Tahoma"/>
        <family val="2"/>
      </rPr>
      <t>2051050.200</t>
    </r>
  </si>
  <si>
    <r>
      <t xml:space="preserve">T </t>
    </r>
    <r>
      <rPr>
        <u/>
        <sz val="8"/>
        <color theme="1"/>
        <rFont val="Tahoma"/>
        <family val="2"/>
      </rPr>
      <t>1913585.400</t>
    </r>
  </si>
  <si>
    <r>
      <t xml:space="preserve">T </t>
    </r>
    <r>
      <rPr>
        <u/>
        <sz val="8"/>
        <color theme="1"/>
        <rFont val="Tahoma"/>
        <family val="2"/>
      </rPr>
      <t>32817489.000</t>
    </r>
  </si>
  <si>
    <r>
      <t xml:space="preserve">T </t>
    </r>
    <r>
      <rPr>
        <u/>
        <sz val="8"/>
        <color theme="1"/>
        <rFont val="Tahoma"/>
        <family val="2"/>
      </rPr>
      <t>3471112.900</t>
    </r>
  </si>
  <si>
    <r>
      <t xml:space="preserve">TM </t>
    </r>
    <r>
      <rPr>
        <u/>
        <sz val="8"/>
        <color theme="1"/>
        <rFont val="Tahoma"/>
        <family val="2"/>
      </rPr>
      <t>491186010.000</t>
    </r>
  </si>
  <si>
    <r>
      <t xml:space="preserve">M </t>
    </r>
    <r>
      <rPr>
        <u/>
        <sz val="8"/>
        <color theme="1"/>
        <rFont val="Tahoma"/>
        <family val="2"/>
      </rPr>
      <t>45368.578</t>
    </r>
  </si>
  <si>
    <r>
      <t xml:space="preserve">T </t>
    </r>
    <r>
      <rPr>
        <u/>
        <sz val="8"/>
        <color theme="1"/>
        <rFont val="Tahoma"/>
        <family val="2"/>
      </rPr>
      <t>2367443.700</t>
    </r>
  </si>
  <si>
    <r>
      <t xml:space="preserve">T </t>
    </r>
    <r>
      <rPr>
        <u/>
        <sz val="8"/>
        <color theme="1"/>
        <rFont val="Tahoma"/>
        <family val="2"/>
      </rPr>
      <t>2056099.000</t>
    </r>
  </si>
  <si>
    <r>
      <t xml:space="preserve">T </t>
    </r>
    <r>
      <rPr>
        <u/>
        <sz val="8"/>
        <color rgb="FF0000FF"/>
        <rFont val="Tahoma"/>
        <family val="2"/>
      </rPr>
      <t>1914314.800</t>
    </r>
  </si>
  <si>
    <r>
      <t xml:space="preserve">T </t>
    </r>
    <r>
      <rPr>
        <u/>
        <sz val="8"/>
        <color rgb="FF0000FF"/>
        <rFont val="Tahoma"/>
        <family val="2"/>
      </rPr>
      <t>32721881.000</t>
    </r>
  </si>
  <si>
    <r>
      <t xml:space="preserve">T </t>
    </r>
    <r>
      <rPr>
        <u/>
        <sz val="8"/>
        <color rgb="FF0000FF"/>
        <rFont val="Tahoma"/>
        <family val="2"/>
      </rPr>
      <t>3467395.700</t>
    </r>
  </si>
  <si>
    <r>
      <t xml:space="preserve">TM </t>
    </r>
    <r>
      <rPr>
        <u/>
        <sz val="8"/>
        <color rgb="FF0000FF"/>
        <rFont val="Tahoma"/>
        <family val="2"/>
      </rPr>
      <t>491218940.000</t>
    </r>
  </si>
  <si>
    <r>
      <t xml:space="preserve">M </t>
    </r>
    <r>
      <rPr>
        <u/>
        <sz val="8"/>
        <color rgb="FF0000FF"/>
        <rFont val="Tahoma"/>
        <family val="2"/>
      </rPr>
      <t>45216.120</t>
    </r>
  </si>
  <si>
    <r>
      <t xml:space="preserve">T </t>
    </r>
    <r>
      <rPr>
        <u/>
        <sz val="8"/>
        <color rgb="FF0000FF"/>
        <rFont val="Tahoma"/>
        <family val="2"/>
      </rPr>
      <t>2363427.500</t>
    </r>
  </si>
  <si>
    <r>
      <t xml:space="preserve">T </t>
    </r>
    <r>
      <rPr>
        <u/>
        <sz val="8"/>
        <color rgb="FF0000FF"/>
        <rFont val="Tahoma"/>
        <family val="2"/>
      </rPr>
      <t>2048977.000</t>
    </r>
  </si>
  <si>
    <r>
      <t xml:space="preserve">T </t>
    </r>
    <r>
      <rPr>
        <u/>
        <sz val="8"/>
        <color rgb="FF0000FF"/>
        <rFont val="Tahoma"/>
        <family val="2"/>
      </rPr>
      <t>10092.579</t>
    </r>
  </si>
  <si>
    <r>
      <t xml:space="preserve">T </t>
    </r>
    <r>
      <rPr>
        <u/>
        <sz val="8"/>
        <color rgb="FF0000FF"/>
        <rFont val="Tahoma"/>
        <family val="2"/>
      </rPr>
      <t>146928.230</t>
    </r>
  </si>
  <si>
    <r>
      <t xml:space="preserve">T </t>
    </r>
    <r>
      <rPr>
        <u/>
        <sz val="8"/>
        <color rgb="FF0000FF"/>
        <rFont val="Tahoma"/>
        <family val="2"/>
      </rPr>
      <t>24124.707</t>
    </r>
  </si>
  <si>
    <r>
      <t xml:space="preserve">TM </t>
    </r>
    <r>
      <rPr>
        <u/>
        <sz val="8"/>
        <color rgb="FF0000FF"/>
        <rFont val="Tahoma"/>
        <family val="2"/>
      </rPr>
      <t>3768079.400</t>
    </r>
  </si>
  <si>
    <r>
      <t xml:space="preserve">M </t>
    </r>
    <r>
      <rPr>
        <u/>
        <sz val="8"/>
        <color rgb="FF0000FF"/>
        <rFont val="Tahoma"/>
        <family val="2"/>
      </rPr>
      <t>366.967</t>
    </r>
  </si>
  <si>
    <r>
      <t xml:space="preserve">T </t>
    </r>
    <r>
      <rPr>
        <u/>
        <sz val="8"/>
        <color rgb="FF0000FF"/>
        <rFont val="Tahoma"/>
        <family val="2"/>
      </rPr>
      <t>10157.864</t>
    </r>
  </si>
  <si>
    <r>
      <t xml:space="preserve">T </t>
    </r>
    <r>
      <rPr>
        <u/>
        <sz val="8"/>
        <color rgb="FF0000FF"/>
        <rFont val="Tahoma"/>
        <family val="2"/>
      </rPr>
      <t>8353.856</t>
    </r>
  </si>
  <si>
    <r>
      <t xml:space="preserve">TM </t>
    </r>
    <r>
      <rPr>
        <u/>
        <sz val="8"/>
        <color theme="1"/>
        <rFont val="Tahoma"/>
        <family val="2"/>
      </rPr>
      <t>4208422.800</t>
    </r>
  </si>
  <si>
    <r>
      <t xml:space="preserve">TM </t>
    </r>
    <r>
      <rPr>
        <u/>
        <sz val="8"/>
        <color theme="1"/>
        <rFont val="Tahoma"/>
        <family val="2"/>
      </rPr>
      <t>4247142.600</t>
    </r>
  </si>
  <si>
    <r>
      <t xml:space="preserve">TM </t>
    </r>
    <r>
      <rPr>
        <u/>
        <sz val="8"/>
        <color theme="1"/>
        <rFont val="Tahoma"/>
        <family val="2"/>
      </rPr>
      <t>4263318.700</t>
    </r>
  </si>
  <si>
    <r>
      <t xml:space="preserve">TM </t>
    </r>
    <r>
      <rPr>
        <u/>
        <sz val="8"/>
        <color rgb="FF0000FF"/>
        <rFont val="Tahoma"/>
        <family val="2"/>
      </rPr>
      <t>4239628.000</t>
    </r>
  </si>
  <si>
    <r>
      <t xml:space="preserve">TM </t>
    </r>
    <r>
      <rPr>
        <u/>
        <sz val="8"/>
        <color rgb="FF0000FF"/>
        <rFont val="Tahoma"/>
        <family val="2"/>
      </rPr>
      <t>28208.910</t>
    </r>
  </si>
  <si>
    <r>
      <t xml:space="preserve">T </t>
    </r>
    <r>
      <rPr>
        <u/>
        <sz val="8"/>
        <color theme="1"/>
        <rFont val="Tahoma"/>
        <family val="2"/>
      </rPr>
      <t>8513088.300</t>
    </r>
  </si>
  <si>
    <r>
      <t xml:space="preserve">T </t>
    </r>
    <r>
      <rPr>
        <u/>
        <sz val="8"/>
        <color theme="1"/>
        <rFont val="Tahoma"/>
        <family val="2"/>
      </rPr>
      <t>36365024.000</t>
    </r>
  </si>
  <si>
    <r>
      <t xml:space="preserve">T </t>
    </r>
    <r>
      <rPr>
        <u/>
        <sz val="8"/>
        <color theme="1"/>
        <rFont val="Tahoma"/>
        <family val="2"/>
      </rPr>
      <t>3365732.600</t>
    </r>
  </si>
  <si>
    <r>
      <t xml:space="preserve">T </t>
    </r>
    <r>
      <rPr>
        <u/>
        <sz val="8"/>
        <color theme="1"/>
        <rFont val="Tahoma"/>
        <family val="2"/>
      </rPr>
      <t>1965681.000</t>
    </r>
  </si>
  <si>
    <r>
      <t xml:space="preserve">TM </t>
    </r>
    <r>
      <rPr>
        <u/>
        <sz val="8"/>
        <color theme="1"/>
        <rFont val="Tahoma"/>
        <family val="2"/>
      </rPr>
      <t>458131560.000</t>
    </r>
  </si>
  <si>
    <r>
      <t xml:space="preserve">M </t>
    </r>
    <r>
      <rPr>
        <u/>
        <sz val="8"/>
        <color theme="1"/>
        <rFont val="Tahoma"/>
        <family val="2"/>
      </rPr>
      <t>40649.008</t>
    </r>
  </si>
  <si>
    <r>
      <t xml:space="preserve">T </t>
    </r>
    <r>
      <rPr>
        <u/>
        <sz val="8"/>
        <color theme="1"/>
        <rFont val="Tahoma"/>
        <family val="2"/>
      </rPr>
      <t>2143489.100</t>
    </r>
  </si>
  <si>
    <r>
      <t xml:space="preserve">T </t>
    </r>
    <r>
      <rPr>
        <u/>
        <sz val="8"/>
        <color theme="1"/>
        <rFont val="Tahoma"/>
        <family val="2"/>
      </rPr>
      <t>2469019.500</t>
    </r>
  </si>
  <si>
    <r>
      <t xml:space="preserve">T </t>
    </r>
    <r>
      <rPr>
        <u/>
        <sz val="8"/>
        <color theme="1"/>
        <rFont val="Tahoma"/>
        <family val="2"/>
      </rPr>
      <t>8536095.200</t>
    </r>
  </si>
  <si>
    <r>
      <t xml:space="preserve">T </t>
    </r>
    <r>
      <rPr>
        <u/>
        <sz val="8"/>
        <color theme="1"/>
        <rFont val="Tahoma"/>
        <family val="2"/>
      </rPr>
      <t>36309302.000</t>
    </r>
  </si>
  <si>
    <r>
      <t xml:space="preserve">T </t>
    </r>
    <r>
      <rPr>
        <u/>
        <sz val="8"/>
        <color theme="1"/>
        <rFont val="Tahoma"/>
        <family val="2"/>
      </rPr>
      <t>3348192.200</t>
    </r>
  </si>
  <si>
    <r>
      <t xml:space="preserve">T </t>
    </r>
    <r>
      <rPr>
        <u/>
        <sz val="8"/>
        <color theme="1"/>
        <rFont val="Tahoma"/>
        <family val="2"/>
      </rPr>
      <t>1958339.400</t>
    </r>
  </si>
  <si>
    <r>
      <t xml:space="preserve">TM </t>
    </r>
    <r>
      <rPr>
        <u/>
        <sz val="8"/>
        <color theme="1"/>
        <rFont val="Tahoma"/>
        <family val="2"/>
      </rPr>
      <t>456314260.000</t>
    </r>
  </si>
  <si>
    <r>
      <t xml:space="preserve">M </t>
    </r>
    <r>
      <rPr>
        <u/>
        <sz val="8"/>
        <color theme="1"/>
        <rFont val="Tahoma"/>
        <family val="2"/>
      </rPr>
      <t>41167.708</t>
    </r>
  </si>
  <si>
    <r>
      <t xml:space="preserve">T </t>
    </r>
    <r>
      <rPr>
        <u/>
        <sz val="8"/>
        <color theme="1"/>
        <rFont val="Tahoma"/>
        <family val="2"/>
      </rPr>
      <t>2114505.700</t>
    </r>
  </si>
  <si>
    <r>
      <t xml:space="preserve">T </t>
    </r>
    <r>
      <rPr>
        <u/>
        <sz val="8"/>
        <color theme="1"/>
        <rFont val="Tahoma"/>
        <family val="2"/>
      </rPr>
      <t>2473746.300</t>
    </r>
  </si>
  <si>
    <r>
      <t xml:space="preserve">T </t>
    </r>
    <r>
      <rPr>
        <u/>
        <sz val="8"/>
        <color theme="1"/>
        <rFont val="Tahoma"/>
        <family val="2"/>
      </rPr>
      <t>8607361.800</t>
    </r>
  </si>
  <si>
    <r>
      <t xml:space="preserve">T </t>
    </r>
    <r>
      <rPr>
        <u/>
        <sz val="8"/>
        <color theme="1"/>
        <rFont val="Tahoma"/>
        <family val="2"/>
      </rPr>
      <t>36664231.000</t>
    </r>
  </si>
  <si>
    <r>
      <t xml:space="preserve">T </t>
    </r>
    <r>
      <rPr>
        <u/>
        <sz val="8"/>
        <color theme="1"/>
        <rFont val="Tahoma"/>
        <family val="2"/>
      </rPr>
      <t>3351899.700</t>
    </r>
  </si>
  <si>
    <r>
      <t xml:space="preserve">T </t>
    </r>
    <r>
      <rPr>
        <u/>
        <sz val="8"/>
        <color theme="1"/>
        <rFont val="Tahoma"/>
        <family val="2"/>
      </rPr>
      <t>1986702.200</t>
    </r>
  </si>
  <si>
    <r>
      <t xml:space="preserve">TM </t>
    </r>
    <r>
      <rPr>
        <u/>
        <sz val="8"/>
        <color theme="1"/>
        <rFont val="Tahoma"/>
        <family val="2"/>
      </rPr>
      <t>460184190.000</t>
    </r>
  </si>
  <si>
    <r>
      <t xml:space="preserve">M </t>
    </r>
    <r>
      <rPr>
        <u/>
        <sz val="8"/>
        <color theme="1"/>
        <rFont val="Tahoma"/>
        <family val="2"/>
      </rPr>
      <t>40192.161</t>
    </r>
  </si>
  <si>
    <r>
      <t xml:space="preserve">T </t>
    </r>
    <r>
      <rPr>
        <u/>
        <sz val="8"/>
        <color theme="1"/>
        <rFont val="Tahoma"/>
        <family val="2"/>
      </rPr>
      <t>2116956.000</t>
    </r>
  </si>
  <si>
    <r>
      <t xml:space="preserve">T </t>
    </r>
    <r>
      <rPr>
        <u/>
        <sz val="8"/>
        <color theme="1"/>
        <rFont val="Tahoma"/>
        <family val="2"/>
      </rPr>
      <t>2489860.000</t>
    </r>
  </si>
  <si>
    <r>
      <t xml:space="preserve">T </t>
    </r>
    <r>
      <rPr>
        <u/>
        <sz val="8"/>
        <color rgb="FF0000FF"/>
        <rFont val="Tahoma"/>
        <family val="2"/>
      </rPr>
      <t>8552181.800</t>
    </r>
  </si>
  <si>
    <r>
      <t xml:space="preserve">T </t>
    </r>
    <r>
      <rPr>
        <u/>
        <sz val="8"/>
        <color rgb="FF0000FF"/>
        <rFont val="Tahoma"/>
        <family val="2"/>
      </rPr>
      <t>36446186.000</t>
    </r>
  </si>
  <si>
    <r>
      <t xml:space="preserve">T </t>
    </r>
    <r>
      <rPr>
        <u/>
        <sz val="8"/>
        <color rgb="FF0000FF"/>
        <rFont val="Tahoma"/>
        <family val="2"/>
      </rPr>
      <t>3355274.800</t>
    </r>
  </si>
  <si>
    <r>
      <t xml:space="preserve">T </t>
    </r>
    <r>
      <rPr>
        <u/>
        <sz val="8"/>
        <color rgb="FF0000FF"/>
        <rFont val="Tahoma"/>
        <family val="2"/>
      </rPr>
      <t>1970240.800</t>
    </r>
  </si>
  <si>
    <r>
      <t xml:space="preserve">TM </t>
    </r>
    <r>
      <rPr>
        <u/>
        <sz val="8"/>
        <color rgb="FF0000FF"/>
        <rFont val="Tahoma"/>
        <family val="2"/>
      </rPr>
      <t>458210000.000</t>
    </r>
  </si>
  <si>
    <r>
      <t xml:space="preserve">M </t>
    </r>
    <r>
      <rPr>
        <u/>
        <sz val="8"/>
        <color rgb="FF0000FF"/>
        <rFont val="Tahoma"/>
        <family val="2"/>
      </rPr>
      <t>40669.626</t>
    </r>
  </si>
  <si>
    <r>
      <t xml:space="preserve">T </t>
    </r>
    <r>
      <rPr>
        <u/>
        <sz val="8"/>
        <color rgb="FF0000FF"/>
        <rFont val="Tahoma"/>
        <family val="2"/>
      </rPr>
      <t>2124983.600</t>
    </r>
  </si>
  <si>
    <r>
      <t xml:space="preserve">T </t>
    </r>
    <r>
      <rPr>
        <u/>
        <sz val="8"/>
        <color rgb="FF0000FF"/>
        <rFont val="Tahoma"/>
        <family val="2"/>
      </rPr>
      <t>2477541.900</t>
    </r>
  </si>
  <si>
    <r>
      <t xml:space="preserve">T </t>
    </r>
    <r>
      <rPr>
        <u/>
        <sz val="8"/>
        <color rgb="FF0000FF"/>
        <rFont val="Tahoma"/>
        <family val="2"/>
      </rPr>
      <t>49152.329</t>
    </r>
  </si>
  <si>
    <r>
      <t xml:space="preserve">T </t>
    </r>
    <r>
      <rPr>
        <u/>
        <sz val="8"/>
        <color rgb="FF0000FF"/>
        <rFont val="Tahoma"/>
        <family val="2"/>
      </rPr>
      <t>190877.310</t>
    </r>
  </si>
  <si>
    <r>
      <t xml:space="preserve">T </t>
    </r>
    <r>
      <rPr>
        <u/>
        <sz val="8"/>
        <color rgb="FF0000FF"/>
        <rFont val="Tahoma"/>
        <family val="2"/>
      </rPr>
      <t>9244.438</t>
    </r>
  </si>
  <si>
    <r>
      <t xml:space="preserve">T </t>
    </r>
    <r>
      <rPr>
        <u/>
        <sz val="8"/>
        <color rgb="FF0000FF"/>
        <rFont val="Tahoma"/>
        <family val="2"/>
      </rPr>
      <t>14720.984</t>
    </r>
  </si>
  <si>
    <r>
      <t xml:space="preserve">TM </t>
    </r>
    <r>
      <rPr>
        <u/>
        <sz val="8"/>
        <color rgb="FF0000FF"/>
        <rFont val="Tahoma"/>
        <family val="2"/>
      </rPr>
      <t>1936156.200</t>
    </r>
  </si>
  <si>
    <r>
      <t xml:space="preserve">M </t>
    </r>
    <r>
      <rPr>
        <u/>
        <sz val="8"/>
        <color rgb="FF0000FF"/>
        <rFont val="Tahoma"/>
        <family val="2"/>
      </rPr>
      <t>488.100</t>
    </r>
  </si>
  <si>
    <r>
      <t xml:space="preserve">T </t>
    </r>
    <r>
      <rPr>
        <u/>
        <sz val="8"/>
        <color rgb="FF0000FF"/>
        <rFont val="Tahoma"/>
        <family val="2"/>
      </rPr>
      <t>16073.004</t>
    </r>
  </si>
  <si>
    <r>
      <t xml:space="preserve">T </t>
    </r>
    <r>
      <rPr>
        <u/>
        <sz val="8"/>
        <color rgb="FF0000FF"/>
        <rFont val="Tahoma"/>
        <family val="2"/>
      </rPr>
      <t>10926.406</t>
    </r>
  </si>
  <si>
    <r>
      <t xml:space="preserve">TM </t>
    </r>
    <r>
      <rPr>
        <u/>
        <sz val="8"/>
        <color rgb="FF0000FF"/>
        <rFont val="Tahoma"/>
        <family val="2"/>
      </rPr>
      <t>0.423</t>
    </r>
  </si>
  <si>
    <r>
      <t xml:space="preserve">TM </t>
    </r>
    <r>
      <rPr>
        <u/>
        <sz val="8"/>
        <color theme="1"/>
        <rFont val="Tahoma"/>
        <family val="2"/>
      </rPr>
      <t>6212188.800</t>
    </r>
  </si>
  <si>
    <r>
      <t xml:space="preserve">TM </t>
    </r>
    <r>
      <rPr>
        <u/>
        <sz val="8"/>
        <color theme="1"/>
        <rFont val="Tahoma"/>
        <family val="2"/>
      </rPr>
      <t>6257267.000</t>
    </r>
  </si>
  <si>
    <r>
      <t xml:space="preserve">TM </t>
    </r>
    <r>
      <rPr>
        <u/>
        <sz val="8"/>
        <color theme="1"/>
        <rFont val="Tahoma"/>
        <family val="2"/>
      </rPr>
      <t>6269352.500</t>
    </r>
  </si>
  <si>
    <r>
      <t xml:space="preserve">TM </t>
    </r>
    <r>
      <rPr>
        <u/>
        <sz val="8"/>
        <color rgb="FF0000FF"/>
        <rFont val="Tahoma"/>
        <family val="2"/>
      </rPr>
      <t>6246269.400</t>
    </r>
  </si>
  <si>
    <r>
      <t xml:space="preserve">TM </t>
    </r>
    <r>
      <rPr>
        <u/>
        <sz val="8"/>
        <color rgb="FF0000FF"/>
        <rFont val="Tahoma"/>
        <family val="2"/>
      </rPr>
      <t>30126.929</t>
    </r>
  </si>
  <si>
    <r>
      <t xml:space="preserve">T </t>
    </r>
    <r>
      <rPr>
        <u/>
        <sz val="8"/>
        <color theme="1"/>
        <rFont val="Tahoma"/>
        <family val="2"/>
      </rPr>
      <t>6045781.600</t>
    </r>
  </si>
  <si>
    <r>
      <t xml:space="preserve">T </t>
    </r>
    <r>
      <rPr>
        <u/>
        <sz val="8"/>
        <color theme="1"/>
        <rFont val="Tahoma"/>
        <family val="2"/>
      </rPr>
      <t>36186593.000</t>
    </r>
  </si>
  <si>
    <r>
      <t xml:space="preserve">T </t>
    </r>
    <r>
      <rPr>
        <u/>
        <sz val="8"/>
        <color theme="1"/>
        <rFont val="Tahoma"/>
        <family val="2"/>
      </rPr>
      <t>3993609.700</t>
    </r>
  </si>
  <si>
    <r>
      <t xml:space="preserve">T </t>
    </r>
    <r>
      <rPr>
        <u/>
        <sz val="8"/>
        <color theme="1"/>
        <rFont val="Tahoma"/>
        <family val="2"/>
      </rPr>
      <t>1455805.400</t>
    </r>
  </si>
  <si>
    <r>
      <t xml:space="preserve">TM </t>
    </r>
    <r>
      <rPr>
        <u/>
        <sz val="8"/>
        <color theme="1"/>
        <rFont val="Tahoma"/>
        <family val="2"/>
      </rPr>
      <t>506051470.000</t>
    </r>
  </si>
  <si>
    <r>
      <t xml:space="preserve">M </t>
    </r>
    <r>
      <rPr>
        <u/>
        <sz val="8"/>
        <color theme="1"/>
        <rFont val="Tahoma"/>
        <family val="2"/>
      </rPr>
      <t>42674.860</t>
    </r>
  </si>
  <si>
    <r>
      <t xml:space="preserve">T </t>
    </r>
    <r>
      <rPr>
        <u/>
        <sz val="8"/>
        <color theme="1"/>
        <rFont val="Tahoma"/>
        <family val="2"/>
      </rPr>
      <t>2258403.800</t>
    </r>
  </si>
  <si>
    <r>
      <t xml:space="preserve">T </t>
    </r>
    <r>
      <rPr>
        <u/>
        <sz val="8"/>
        <color theme="1"/>
        <rFont val="Tahoma"/>
        <family val="2"/>
      </rPr>
      <t>3051768.500</t>
    </r>
  </si>
  <si>
    <r>
      <t xml:space="preserve">T </t>
    </r>
    <r>
      <rPr>
        <u/>
        <sz val="8"/>
        <color theme="1"/>
        <rFont val="Tahoma"/>
        <family val="2"/>
      </rPr>
      <t>6047439.500</t>
    </r>
  </si>
  <si>
    <r>
      <t xml:space="preserve">T </t>
    </r>
    <r>
      <rPr>
        <u/>
        <sz val="8"/>
        <color theme="1"/>
        <rFont val="Tahoma"/>
        <family val="2"/>
      </rPr>
      <t>36034488.000</t>
    </r>
  </si>
  <si>
    <r>
      <t xml:space="preserve">T </t>
    </r>
    <r>
      <rPr>
        <u/>
        <sz val="8"/>
        <color theme="1"/>
        <rFont val="Tahoma"/>
        <family val="2"/>
      </rPr>
      <t>4002394.400</t>
    </r>
  </si>
  <si>
    <r>
      <t xml:space="preserve">T </t>
    </r>
    <r>
      <rPr>
        <u/>
        <sz val="8"/>
        <color theme="1"/>
        <rFont val="Tahoma"/>
        <family val="2"/>
      </rPr>
      <t>1448356.500</t>
    </r>
  </si>
  <si>
    <r>
      <t xml:space="preserve">TM </t>
    </r>
    <r>
      <rPr>
        <u/>
        <sz val="8"/>
        <color theme="1"/>
        <rFont val="Tahoma"/>
        <family val="2"/>
      </rPr>
      <t>504379390.000</t>
    </r>
  </si>
  <si>
    <r>
      <t xml:space="preserve">M </t>
    </r>
    <r>
      <rPr>
        <u/>
        <sz val="8"/>
        <color theme="1"/>
        <rFont val="Tahoma"/>
        <family val="2"/>
      </rPr>
      <t>43828.376</t>
    </r>
  </si>
  <si>
    <r>
      <t xml:space="preserve">T </t>
    </r>
    <r>
      <rPr>
        <u/>
        <sz val="8"/>
        <color theme="1"/>
        <rFont val="Tahoma"/>
        <family val="2"/>
      </rPr>
      <t>2291152.000</t>
    </r>
  </si>
  <si>
    <r>
      <t xml:space="preserve">T </t>
    </r>
    <r>
      <rPr>
        <u/>
        <sz val="8"/>
        <color theme="1"/>
        <rFont val="Tahoma"/>
        <family val="2"/>
      </rPr>
      <t>3065619.600</t>
    </r>
  </si>
  <si>
    <r>
      <t xml:space="preserve">T </t>
    </r>
    <r>
      <rPr>
        <u/>
        <sz val="8"/>
        <color theme="1"/>
        <rFont val="Tahoma"/>
        <family val="2"/>
      </rPr>
      <t>6033276.700</t>
    </r>
  </si>
  <si>
    <r>
      <t xml:space="preserve">T </t>
    </r>
    <r>
      <rPr>
        <u/>
        <sz val="8"/>
        <color theme="1"/>
        <rFont val="Tahoma"/>
        <family val="2"/>
      </rPr>
      <t>36125392.000</t>
    </r>
  </si>
  <si>
    <r>
      <t xml:space="preserve">T </t>
    </r>
    <r>
      <rPr>
        <u/>
        <sz val="8"/>
        <color theme="1"/>
        <rFont val="Tahoma"/>
        <family val="2"/>
      </rPr>
      <t>3963444.900</t>
    </r>
  </si>
  <si>
    <r>
      <t xml:space="preserve">T </t>
    </r>
    <r>
      <rPr>
        <u/>
        <sz val="8"/>
        <color theme="1"/>
        <rFont val="Tahoma"/>
        <family val="2"/>
      </rPr>
      <t>1452329.600</t>
    </r>
  </si>
  <si>
    <r>
      <t xml:space="preserve">TM </t>
    </r>
    <r>
      <rPr>
        <u/>
        <sz val="8"/>
        <color theme="1"/>
        <rFont val="Tahoma"/>
        <family val="2"/>
      </rPr>
      <t>506827160.000</t>
    </r>
  </si>
  <si>
    <r>
      <t xml:space="preserve">M </t>
    </r>
    <r>
      <rPr>
        <u/>
        <sz val="8"/>
        <color theme="1"/>
        <rFont val="Tahoma"/>
        <family val="2"/>
      </rPr>
      <t>43495.387</t>
    </r>
  </si>
  <si>
    <r>
      <t xml:space="preserve">T </t>
    </r>
    <r>
      <rPr>
        <u/>
        <sz val="8"/>
        <color theme="1"/>
        <rFont val="Tahoma"/>
        <family val="2"/>
      </rPr>
      <t>2271602.600</t>
    </r>
  </si>
  <si>
    <r>
      <t xml:space="preserve">T </t>
    </r>
    <r>
      <rPr>
        <u/>
        <sz val="8"/>
        <color theme="1"/>
        <rFont val="Tahoma"/>
        <family val="2"/>
      </rPr>
      <t>3058491.700</t>
    </r>
  </si>
  <si>
    <r>
      <t xml:space="preserve">T </t>
    </r>
    <r>
      <rPr>
        <u/>
        <sz val="8"/>
        <color rgb="FF0000FF"/>
        <rFont val="Tahoma"/>
        <family val="2"/>
      </rPr>
      <t>6042165.900</t>
    </r>
  </si>
  <si>
    <r>
      <t xml:space="preserve">T </t>
    </r>
    <r>
      <rPr>
        <u/>
        <sz val="8"/>
        <color rgb="FF0000FF"/>
        <rFont val="Tahoma"/>
        <family val="2"/>
      </rPr>
      <t>36115491.000</t>
    </r>
  </si>
  <si>
    <r>
      <t xml:space="preserve">T </t>
    </r>
    <r>
      <rPr>
        <u/>
        <sz val="8"/>
        <color rgb="FF0000FF"/>
        <rFont val="Tahoma"/>
        <family val="2"/>
      </rPr>
      <t>3986483.000</t>
    </r>
  </si>
  <si>
    <r>
      <t xml:space="preserve">T </t>
    </r>
    <r>
      <rPr>
        <u/>
        <sz val="8"/>
        <color rgb="FF0000FF"/>
        <rFont val="Tahoma"/>
        <family val="2"/>
      </rPr>
      <t>1452163.800</t>
    </r>
  </si>
  <si>
    <r>
      <t xml:space="preserve">TM </t>
    </r>
    <r>
      <rPr>
        <u/>
        <sz val="8"/>
        <color rgb="FF0000FF"/>
        <rFont val="Tahoma"/>
        <family val="2"/>
      </rPr>
      <t>505752670.000</t>
    </r>
  </si>
  <si>
    <r>
      <t xml:space="preserve">M </t>
    </r>
    <r>
      <rPr>
        <u/>
        <sz val="8"/>
        <color rgb="FF0000FF"/>
        <rFont val="Tahoma"/>
        <family val="2"/>
      </rPr>
      <t>43332.874</t>
    </r>
  </si>
  <si>
    <r>
      <t xml:space="preserve">T </t>
    </r>
    <r>
      <rPr>
        <u/>
        <sz val="8"/>
        <color rgb="FF0000FF"/>
        <rFont val="Tahoma"/>
        <family val="2"/>
      </rPr>
      <t>2273719.500</t>
    </r>
  </si>
  <si>
    <r>
      <t xml:space="preserve">T </t>
    </r>
    <r>
      <rPr>
        <u/>
        <sz val="8"/>
        <color rgb="FF0000FF"/>
        <rFont val="Tahoma"/>
        <family val="2"/>
      </rPr>
      <t>3058626.600</t>
    </r>
  </si>
  <si>
    <r>
      <t xml:space="preserve">T </t>
    </r>
    <r>
      <rPr>
        <u/>
        <sz val="8"/>
        <color rgb="FF0000FF"/>
        <rFont val="Tahoma"/>
        <family val="2"/>
      </rPr>
      <t>7742.819</t>
    </r>
  </si>
  <si>
    <r>
      <t xml:space="preserve">T </t>
    </r>
    <r>
      <rPr>
        <u/>
        <sz val="8"/>
        <color rgb="FF0000FF"/>
        <rFont val="Tahoma"/>
        <family val="2"/>
      </rPr>
      <t>76534.115</t>
    </r>
  </si>
  <si>
    <r>
      <t xml:space="preserve">T </t>
    </r>
    <r>
      <rPr>
        <u/>
        <sz val="8"/>
        <color rgb="FF0000FF"/>
        <rFont val="Tahoma"/>
        <family val="2"/>
      </rPr>
      <t>20429.377</t>
    </r>
  </si>
  <si>
    <r>
      <t xml:space="preserve">T </t>
    </r>
    <r>
      <rPr>
        <u/>
        <sz val="8"/>
        <color rgb="FF0000FF"/>
        <rFont val="Tahoma"/>
        <family val="2"/>
      </rPr>
      <t>3727.220</t>
    </r>
  </si>
  <si>
    <r>
      <t xml:space="preserve">TM </t>
    </r>
    <r>
      <rPr>
        <u/>
        <sz val="8"/>
        <color rgb="FF0000FF"/>
        <rFont val="Tahoma"/>
        <family val="2"/>
      </rPr>
      <t>1250938.800</t>
    </r>
  </si>
  <si>
    <r>
      <t xml:space="preserve">M </t>
    </r>
    <r>
      <rPr>
        <u/>
        <sz val="8"/>
        <color rgb="FF0000FF"/>
        <rFont val="Tahoma"/>
        <family val="2"/>
      </rPr>
      <t>593.681</t>
    </r>
  </si>
  <si>
    <r>
      <t xml:space="preserve">T </t>
    </r>
    <r>
      <rPr>
        <u/>
        <sz val="8"/>
        <color rgb="FF0000FF"/>
        <rFont val="Tahoma"/>
        <family val="2"/>
      </rPr>
      <t>16476.442</t>
    </r>
  </si>
  <si>
    <r>
      <t xml:space="preserve">T </t>
    </r>
    <r>
      <rPr>
        <u/>
        <sz val="8"/>
        <color rgb="FF0000FF"/>
        <rFont val="Tahoma"/>
        <family val="2"/>
      </rPr>
      <t>6926.538</t>
    </r>
  </si>
  <si>
    <r>
      <t xml:space="preserve">T </t>
    </r>
    <r>
      <rPr>
        <u/>
        <sz val="8"/>
        <color rgb="FF0000FF"/>
        <rFont val="Tahoma"/>
        <family val="2"/>
      </rPr>
      <t>0.226</t>
    </r>
  </si>
  <si>
    <r>
      <t xml:space="preserve">TM </t>
    </r>
    <r>
      <rPr>
        <u/>
        <sz val="8"/>
        <color theme="1"/>
        <rFont val="Tahoma"/>
        <family val="2"/>
      </rPr>
      <t>7217656.400</t>
    </r>
  </si>
  <si>
    <r>
      <t xml:space="preserve">TM </t>
    </r>
    <r>
      <rPr>
        <u/>
        <sz val="8"/>
        <color theme="1"/>
        <rFont val="Tahoma"/>
        <family val="2"/>
      </rPr>
      <t>7212489.400</t>
    </r>
  </si>
  <si>
    <r>
      <t xml:space="preserve">TM </t>
    </r>
    <r>
      <rPr>
        <u/>
        <sz val="8"/>
        <color theme="1"/>
        <rFont val="Tahoma"/>
        <family val="2"/>
      </rPr>
      <t>7197922.500</t>
    </r>
  </si>
  <si>
    <r>
      <t xml:space="preserve">TM </t>
    </r>
    <r>
      <rPr>
        <u/>
        <sz val="8"/>
        <color rgb="FF0000FF"/>
        <rFont val="Tahoma"/>
        <family val="2"/>
      </rPr>
      <t>7209356.100</t>
    </r>
  </si>
  <si>
    <r>
      <t xml:space="preserve">TM </t>
    </r>
    <r>
      <rPr>
        <u/>
        <sz val="8"/>
        <color rgb="FF0000FF"/>
        <rFont val="Tahoma"/>
        <family val="2"/>
      </rPr>
      <t>10233.296</t>
    </r>
  </si>
  <si>
    <r>
      <t xml:space="preserve">T </t>
    </r>
    <r>
      <rPr>
        <u/>
        <sz val="8"/>
        <color theme="1"/>
        <rFont val="Tahoma"/>
        <family val="2"/>
      </rPr>
      <t>6410054.500</t>
    </r>
  </si>
  <si>
    <r>
      <t xml:space="preserve">T </t>
    </r>
    <r>
      <rPr>
        <u/>
        <sz val="8"/>
        <color theme="1"/>
        <rFont val="Tahoma"/>
        <family val="2"/>
      </rPr>
      <t>33423243.000</t>
    </r>
  </si>
  <si>
    <r>
      <t xml:space="preserve">T </t>
    </r>
    <r>
      <rPr>
        <u/>
        <sz val="8"/>
        <color theme="1"/>
        <rFont val="Tahoma"/>
        <family val="2"/>
      </rPr>
      <t>3390219.200</t>
    </r>
  </si>
  <si>
    <r>
      <t xml:space="preserve">T </t>
    </r>
    <r>
      <rPr>
        <u/>
        <sz val="8"/>
        <color theme="1"/>
        <rFont val="Tahoma"/>
        <family val="2"/>
      </rPr>
      <t>2000003.200</t>
    </r>
  </si>
  <si>
    <r>
      <t xml:space="preserve">TM </t>
    </r>
    <r>
      <rPr>
        <u/>
        <sz val="8"/>
        <color theme="1"/>
        <rFont val="Tahoma"/>
        <family val="2"/>
      </rPr>
      <t>481725670.000</t>
    </r>
  </si>
  <si>
    <r>
      <t xml:space="preserve">M </t>
    </r>
    <r>
      <rPr>
        <u/>
        <sz val="8"/>
        <color theme="1"/>
        <rFont val="Tahoma"/>
        <family val="2"/>
      </rPr>
      <t>42326.460</t>
    </r>
  </si>
  <si>
    <r>
      <t xml:space="preserve">T </t>
    </r>
    <r>
      <rPr>
        <u/>
        <sz val="8"/>
        <color theme="1"/>
        <rFont val="Tahoma"/>
        <family val="2"/>
      </rPr>
      <t>2137700.000</t>
    </r>
  </si>
  <si>
    <r>
      <t xml:space="preserve">T </t>
    </r>
    <r>
      <rPr>
        <u/>
        <sz val="8"/>
        <color theme="1"/>
        <rFont val="Tahoma"/>
        <family val="2"/>
      </rPr>
      <t>3297955.200</t>
    </r>
  </si>
  <si>
    <r>
      <t xml:space="preserve">M </t>
    </r>
    <r>
      <rPr>
        <u/>
        <sz val="8"/>
        <color theme="1"/>
        <rFont val="Tahoma"/>
        <family val="2"/>
      </rPr>
      <t>752181.310</t>
    </r>
  </si>
  <si>
    <r>
      <t xml:space="preserve">T </t>
    </r>
    <r>
      <rPr>
        <u/>
        <sz val="8"/>
        <color theme="1"/>
        <rFont val="Tahoma"/>
        <family val="2"/>
      </rPr>
      <t>6425947.900</t>
    </r>
  </si>
  <si>
    <r>
      <t xml:space="preserve">T </t>
    </r>
    <r>
      <rPr>
        <u/>
        <sz val="8"/>
        <color theme="1"/>
        <rFont val="Tahoma"/>
        <family val="2"/>
      </rPr>
      <t>33685087.000</t>
    </r>
  </si>
  <si>
    <r>
      <t xml:space="preserve">T </t>
    </r>
    <r>
      <rPr>
        <u/>
        <sz val="8"/>
        <color theme="1"/>
        <rFont val="Tahoma"/>
        <family val="2"/>
      </rPr>
      <t>3377986.800</t>
    </r>
  </si>
  <si>
    <r>
      <t xml:space="preserve">T </t>
    </r>
    <r>
      <rPr>
        <u/>
        <sz val="8"/>
        <color theme="1"/>
        <rFont val="Tahoma"/>
        <family val="2"/>
      </rPr>
      <t>2009289.800</t>
    </r>
  </si>
  <si>
    <r>
      <t xml:space="preserve">TM </t>
    </r>
    <r>
      <rPr>
        <u/>
        <sz val="8"/>
        <color theme="1"/>
        <rFont val="Tahoma"/>
        <family val="2"/>
      </rPr>
      <t>483082330.000</t>
    </r>
  </si>
  <si>
    <r>
      <t xml:space="preserve">M </t>
    </r>
    <r>
      <rPr>
        <u/>
        <sz val="8"/>
        <color theme="1"/>
        <rFont val="Tahoma"/>
        <family val="2"/>
      </rPr>
      <t>42197.053</t>
    </r>
  </si>
  <si>
    <r>
      <t xml:space="preserve">T </t>
    </r>
    <r>
      <rPr>
        <u/>
        <sz val="8"/>
        <color theme="1"/>
        <rFont val="Tahoma"/>
        <family val="2"/>
      </rPr>
      <t>2137831.300</t>
    </r>
  </si>
  <si>
    <r>
      <t xml:space="preserve">T </t>
    </r>
    <r>
      <rPr>
        <u/>
        <sz val="8"/>
        <color theme="1"/>
        <rFont val="Tahoma"/>
        <family val="2"/>
      </rPr>
      <t>3312598.100</t>
    </r>
  </si>
  <si>
    <r>
      <t xml:space="preserve">M </t>
    </r>
    <r>
      <rPr>
        <u/>
        <sz val="8"/>
        <color theme="1"/>
        <rFont val="Tahoma"/>
        <family val="2"/>
      </rPr>
      <t>758120.580</t>
    </r>
  </si>
  <si>
    <r>
      <t xml:space="preserve">T </t>
    </r>
    <r>
      <rPr>
        <u/>
        <sz val="8"/>
        <color theme="1"/>
        <rFont val="Tahoma"/>
        <family val="2"/>
      </rPr>
      <t>6410459.900</t>
    </r>
  </si>
  <si>
    <r>
      <t xml:space="preserve">T </t>
    </r>
    <r>
      <rPr>
        <u/>
        <sz val="8"/>
        <color theme="1"/>
        <rFont val="Tahoma"/>
        <family val="2"/>
      </rPr>
      <t>33658007.000</t>
    </r>
  </si>
  <si>
    <r>
      <t xml:space="preserve">T </t>
    </r>
    <r>
      <rPr>
        <u/>
        <sz val="8"/>
        <color theme="1"/>
        <rFont val="Tahoma"/>
        <family val="2"/>
      </rPr>
      <t>3308891.600</t>
    </r>
  </si>
  <si>
    <r>
      <t xml:space="preserve">T </t>
    </r>
    <r>
      <rPr>
        <u/>
        <sz val="8"/>
        <color theme="1"/>
        <rFont val="Tahoma"/>
        <family val="2"/>
      </rPr>
      <t>2019552.400</t>
    </r>
  </si>
  <si>
    <r>
      <t xml:space="preserve">TM </t>
    </r>
    <r>
      <rPr>
        <u/>
        <sz val="8"/>
        <color theme="1"/>
        <rFont val="Tahoma"/>
        <family val="2"/>
      </rPr>
      <t>485109720.000</t>
    </r>
  </si>
  <si>
    <r>
      <t xml:space="preserve">M </t>
    </r>
    <r>
      <rPr>
        <u/>
        <sz val="8"/>
        <color theme="1"/>
        <rFont val="Tahoma"/>
        <family val="2"/>
      </rPr>
      <t>41639.148</t>
    </r>
  </si>
  <si>
    <r>
      <t xml:space="preserve">T </t>
    </r>
    <r>
      <rPr>
        <u/>
        <sz val="8"/>
        <color theme="1"/>
        <rFont val="Tahoma"/>
        <family val="2"/>
      </rPr>
      <t>2148889.800</t>
    </r>
  </si>
  <si>
    <r>
      <t xml:space="preserve">T </t>
    </r>
    <r>
      <rPr>
        <u/>
        <sz val="8"/>
        <color theme="1"/>
        <rFont val="Tahoma"/>
        <family val="2"/>
      </rPr>
      <t>3277372.300</t>
    </r>
  </si>
  <si>
    <r>
      <t xml:space="preserve">M </t>
    </r>
    <r>
      <rPr>
        <u/>
        <sz val="8"/>
        <color theme="1"/>
        <rFont val="Tahoma"/>
        <family val="2"/>
      </rPr>
      <t>753477.450</t>
    </r>
  </si>
  <si>
    <r>
      <t xml:space="preserve">T </t>
    </r>
    <r>
      <rPr>
        <u/>
        <sz val="8"/>
        <color rgb="FF0000FF"/>
        <rFont val="Tahoma"/>
        <family val="2"/>
      </rPr>
      <t>6415487.500</t>
    </r>
  </si>
  <si>
    <r>
      <t xml:space="preserve">T </t>
    </r>
    <r>
      <rPr>
        <u/>
        <sz val="8"/>
        <color rgb="FF0000FF"/>
        <rFont val="Tahoma"/>
        <family val="2"/>
      </rPr>
      <t>33588779.000</t>
    </r>
  </si>
  <si>
    <r>
      <t xml:space="preserve">T </t>
    </r>
    <r>
      <rPr>
        <u/>
        <sz val="8"/>
        <color rgb="FF0000FF"/>
        <rFont val="Tahoma"/>
        <family val="2"/>
      </rPr>
      <t>3359032.500</t>
    </r>
  </si>
  <si>
    <r>
      <t xml:space="preserve">T </t>
    </r>
    <r>
      <rPr>
        <u/>
        <sz val="8"/>
        <color rgb="FF0000FF"/>
        <rFont val="Tahoma"/>
        <family val="2"/>
      </rPr>
      <t>2009615.100</t>
    </r>
  </si>
  <si>
    <r>
      <t xml:space="preserve">TM </t>
    </r>
    <r>
      <rPr>
        <u/>
        <sz val="8"/>
        <color rgb="FF0000FF"/>
        <rFont val="Tahoma"/>
        <family val="2"/>
      </rPr>
      <t>483305910.000</t>
    </r>
  </si>
  <si>
    <r>
      <t xml:space="preserve">M </t>
    </r>
    <r>
      <rPr>
        <u/>
        <sz val="8"/>
        <color rgb="FF0000FF"/>
        <rFont val="Tahoma"/>
        <family val="2"/>
      </rPr>
      <t>42054.220</t>
    </r>
  </si>
  <si>
    <r>
      <t xml:space="preserve">T </t>
    </r>
    <r>
      <rPr>
        <u/>
        <sz val="8"/>
        <color rgb="FF0000FF"/>
        <rFont val="Tahoma"/>
        <family val="2"/>
      </rPr>
      <t>2141473.700</t>
    </r>
  </si>
  <si>
    <r>
      <t xml:space="preserve">T </t>
    </r>
    <r>
      <rPr>
        <u/>
        <sz val="8"/>
        <color rgb="FF0000FF"/>
        <rFont val="Tahoma"/>
        <family val="2"/>
      </rPr>
      <t>3295975.200</t>
    </r>
  </si>
  <si>
    <r>
      <t xml:space="preserve">M </t>
    </r>
    <r>
      <rPr>
        <u/>
        <sz val="8"/>
        <color rgb="FF0000FF"/>
        <rFont val="Tahoma"/>
        <family val="2"/>
      </rPr>
      <t>754593.120</t>
    </r>
  </si>
  <si>
    <r>
      <t xml:space="preserve">T </t>
    </r>
    <r>
      <rPr>
        <u/>
        <sz val="8"/>
        <color rgb="FF0000FF"/>
        <rFont val="Tahoma"/>
        <family val="2"/>
      </rPr>
      <t>9061.304</t>
    </r>
  </si>
  <si>
    <r>
      <t xml:space="preserve">T </t>
    </r>
    <r>
      <rPr>
        <u/>
        <sz val="8"/>
        <color rgb="FF0000FF"/>
        <rFont val="Tahoma"/>
        <family val="2"/>
      </rPr>
      <t>143996.510</t>
    </r>
  </si>
  <si>
    <r>
      <t xml:space="preserve">T </t>
    </r>
    <r>
      <rPr>
        <u/>
        <sz val="8"/>
        <color rgb="FF0000FF"/>
        <rFont val="Tahoma"/>
        <family val="2"/>
      </rPr>
      <t>43851.935</t>
    </r>
  </si>
  <si>
    <r>
      <t xml:space="preserve">T </t>
    </r>
    <r>
      <rPr>
        <u/>
        <sz val="8"/>
        <color rgb="FF0000FF"/>
        <rFont val="Tahoma"/>
        <family val="2"/>
      </rPr>
      <t>9778.659</t>
    </r>
  </si>
  <si>
    <r>
      <t xml:space="preserve">TM </t>
    </r>
    <r>
      <rPr>
        <u/>
        <sz val="8"/>
        <color rgb="FF0000FF"/>
        <rFont val="Tahoma"/>
        <family val="2"/>
      </rPr>
      <t>1703069.200</t>
    </r>
  </si>
  <si>
    <r>
      <t xml:space="preserve">M </t>
    </r>
    <r>
      <rPr>
        <u/>
        <sz val="8"/>
        <color rgb="FF0000FF"/>
        <rFont val="Tahoma"/>
        <family val="2"/>
      </rPr>
      <t>365.240</t>
    </r>
  </si>
  <si>
    <r>
      <t xml:space="preserve">T </t>
    </r>
    <r>
      <rPr>
        <u/>
        <sz val="8"/>
        <color rgb="FF0000FF"/>
        <rFont val="Tahoma"/>
        <family val="2"/>
      </rPr>
      <t>6422.874</t>
    </r>
  </si>
  <si>
    <r>
      <t xml:space="preserve">T </t>
    </r>
    <r>
      <rPr>
        <u/>
        <sz val="8"/>
        <color rgb="FF0000FF"/>
        <rFont val="Tahoma"/>
        <family val="2"/>
      </rPr>
      <t>17696.189</t>
    </r>
  </si>
  <si>
    <r>
      <t xml:space="preserve">M </t>
    </r>
    <r>
      <rPr>
        <u/>
        <sz val="8"/>
        <color rgb="FF0000FF"/>
        <rFont val="Tahoma"/>
        <family val="2"/>
      </rPr>
      <t>3122.862</t>
    </r>
  </si>
  <si>
    <r>
      <t xml:space="preserve">M </t>
    </r>
    <r>
      <rPr>
        <u/>
        <sz val="8"/>
        <color theme="1"/>
        <rFont val="Tahoma"/>
        <family val="2"/>
      </rPr>
      <t>369.734</t>
    </r>
  </si>
  <si>
    <r>
      <t xml:space="preserve">TM </t>
    </r>
    <r>
      <rPr>
        <u/>
        <sz val="8"/>
        <color theme="1"/>
        <rFont val="Tahoma"/>
        <family val="2"/>
      </rPr>
      <t>9164622.100</t>
    </r>
  </si>
  <si>
    <r>
      <t xml:space="preserve">M </t>
    </r>
    <r>
      <rPr>
        <u/>
        <sz val="8"/>
        <color theme="1"/>
        <rFont val="Tahoma"/>
        <family val="2"/>
      </rPr>
      <t>369.682</t>
    </r>
  </si>
  <si>
    <r>
      <t xml:space="preserve">TM </t>
    </r>
    <r>
      <rPr>
        <u/>
        <sz val="8"/>
        <color theme="1"/>
        <rFont val="Tahoma"/>
        <family val="2"/>
      </rPr>
      <t>9172699.200</t>
    </r>
  </si>
  <si>
    <r>
      <t xml:space="preserve">M </t>
    </r>
    <r>
      <rPr>
        <u/>
        <sz val="8"/>
        <color theme="1"/>
        <rFont val="Tahoma"/>
        <family val="2"/>
      </rPr>
      <t>391.402</t>
    </r>
  </si>
  <si>
    <r>
      <t xml:space="preserve">TM </t>
    </r>
    <r>
      <rPr>
        <u/>
        <sz val="8"/>
        <color theme="1"/>
        <rFont val="Tahoma"/>
        <family val="2"/>
      </rPr>
      <t>9177062.500</t>
    </r>
  </si>
  <si>
    <r>
      <t xml:space="preserve">M </t>
    </r>
    <r>
      <rPr>
        <u/>
        <sz val="8"/>
        <color rgb="FF0000FF"/>
        <rFont val="Tahoma"/>
        <family val="2"/>
      </rPr>
      <t>376.939</t>
    </r>
  </si>
  <si>
    <r>
      <t xml:space="preserve">TM </t>
    </r>
    <r>
      <rPr>
        <u/>
        <sz val="8"/>
        <color rgb="FF0000FF"/>
        <rFont val="Tahoma"/>
        <family val="2"/>
      </rPr>
      <t>9171461.300</t>
    </r>
  </si>
  <si>
    <r>
      <t xml:space="preserve">M </t>
    </r>
    <r>
      <rPr>
        <u/>
        <sz val="8"/>
        <color rgb="FF0000FF"/>
        <rFont val="Tahoma"/>
        <family val="2"/>
      </rPr>
      <t>12.525</t>
    </r>
  </si>
  <si>
    <r>
      <t xml:space="preserve">TM </t>
    </r>
    <r>
      <rPr>
        <u/>
        <sz val="8"/>
        <color rgb="FF0000FF"/>
        <rFont val="Tahoma"/>
        <family val="2"/>
      </rPr>
      <t>6311.910</t>
    </r>
  </si>
  <si>
    <r>
      <t xml:space="preserve">M </t>
    </r>
    <r>
      <rPr>
        <u/>
        <sz val="8"/>
        <color theme="1"/>
        <rFont val="Tahoma"/>
        <family val="2"/>
      </rPr>
      <t>245421.720</t>
    </r>
  </si>
  <si>
    <r>
      <t xml:space="preserve">M </t>
    </r>
    <r>
      <rPr>
        <u/>
        <sz val="8"/>
        <color theme="1"/>
        <rFont val="Tahoma"/>
        <family val="2"/>
      </rPr>
      <t>249486.120</t>
    </r>
  </si>
  <si>
    <r>
      <t xml:space="preserve">M </t>
    </r>
    <r>
      <rPr>
        <u/>
        <sz val="8"/>
        <color theme="1"/>
        <rFont val="Tahoma"/>
        <family val="2"/>
      </rPr>
      <t>241529.290</t>
    </r>
  </si>
  <si>
    <r>
      <t xml:space="preserve">M </t>
    </r>
    <r>
      <rPr>
        <u/>
        <sz val="8"/>
        <color rgb="FF0000FF"/>
        <rFont val="Tahoma"/>
        <family val="2"/>
      </rPr>
      <t>245479.040</t>
    </r>
  </si>
  <si>
    <r>
      <t xml:space="preserve">M </t>
    </r>
    <r>
      <rPr>
        <u/>
        <sz val="8"/>
        <color rgb="FF0000FF"/>
        <rFont val="Tahoma"/>
        <family val="2"/>
      </rPr>
      <t>3978.726</t>
    </r>
  </si>
  <si>
    <r>
      <t xml:space="preserve">TM </t>
    </r>
    <r>
      <rPr>
        <u/>
        <sz val="8"/>
        <color theme="1"/>
        <rFont val="Tahoma"/>
        <family val="2"/>
      </rPr>
      <t>16961413.000</t>
    </r>
  </si>
  <si>
    <r>
      <t xml:space="preserve">TM </t>
    </r>
    <r>
      <rPr>
        <u/>
        <sz val="8"/>
        <color theme="1"/>
        <rFont val="Tahoma"/>
        <family val="2"/>
      </rPr>
      <t>16938227.000</t>
    </r>
  </si>
  <si>
    <r>
      <t xml:space="preserve">TM </t>
    </r>
    <r>
      <rPr>
        <u/>
        <sz val="8"/>
        <color theme="1"/>
        <rFont val="Tahoma"/>
        <family val="2"/>
      </rPr>
      <t>16895007.000</t>
    </r>
  </si>
  <si>
    <r>
      <t xml:space="preserve">TM </t>
    </r>
    <r>
      <rPr>
        <u/>
        <sz val="8"/>
        <color rgb="FF0000FF"/>
        <rFont val="Tahoma"/>
        <family val="2"/>
      </rPr>
      <t>16931549.000</t>
    </r>
  </si>
  <si>
    <r>
      <t xml:space="preserve">TM </t>
    </r>
    <r>
      <rPr>
        <u/>
        <sz val="8"/>
        <color rgb="FF0000FF"/>
        <rFont val="Tahoma"/>
        <family val="2"/>
      </rPr>
      <t>33702.677</t>
    </r>
  </si>
  <si>
    <r>
      <t xml:space="preserve">T </t>
    </r>
    <r>
      <rPr>
        <u/>
        <sz val="8"/>
        <color theme="1"/>
        <rFont val="Tahoma"/>
        <family val="2"/>
      </rPr>
      <t>2986049.400</t>
    </r>
  </si>
  <si>
    <r>
      <t xml:space="preserve">T </t>
    </r>
    <r>
      <rPr>
        <u/>
        <sz val="8"/>
        <color theme="1"/>
        <rFont val="Tahoma"/>
        <family val="2"/>
      </rPr>
      <t>31512168.000</t>
    </r>
  </si>
  <si>
    <r>
      <t xml:space="preserve">T </t>
    </r>
    <r>
      <rPr>
        <u/>
        <sz val="8"/>
        <color theme="1"/>
        <rFont val="Tahoma"/>
        <family val="2"/>
      </rPr>
      <t>2650961.000</t>
    </r>
  </si>
  <si>
    <r>
      <t xml:space="preserve">T </t>
    </r>
    <r>
      <rPr>
        <u/>
        <sz val="8"/>
        <color theme="1"/>
        <rFont val="Tahoma"/>
        <family val="2"/>
      </rPr>
      <t>1693243.300</t>
    </r>
  </si>
  <si>
    <r>
      <t xml:space="preserve">TM </t>
    </r>
    <r>
      <rPr>
        <u/>
        <sz val="8"/>
        <color theme="1"/>
        <rFont val="Tahoma"/>
        <family val="2"/>
      </rPr>
      <t>531842380.000</t>
    </r>
  </si>
  <si>
    <r>
      <t xml:space="preserve">M </t>
    </r>
    <r>
      <rPr>
        <u/>
        <sz val="8"/>
        <color theme="1"/>
        <rFont val="Tahoma"/>
        <family val="2"/>
      </rPr>
      <t>31284.216</t>
    </r>
  </si>
  <si>
    <r>
      <t xml:space="preserve">T </t>
    </r>
    <r>
      <rPr>
        <u/>
        <sz val="8"/>
        <color theme="1"/>
        <rFont val="Tahoma"/>
        <family val="2"/>
      </rPr>
      <t>1623790.500</t>
    </r>
  </si>
  <si>
    <r>
      <t xml:space="preserve">T </t>
    </r>
    <r>
      <rPr>
        <u/>
        <sz val="8"/>
        <color theme="1"/>
        <rFont val="Tahoma"/>
        <family val="2"/>
      </rPr>
      <t>2166954.500</t>
    </r>
  </si>
  <si>
    <r>
      <t xml:space="preserve">T </t>
    </r>
    <r>
      <rPr>
        <u/>
        <sz val="8"/>
        <color theme="1"/>
        <rFont val="Tahoma"/>
        <family val="2"/>
      </rPr>
      <t>2974816.000</t>
    </r>
  </si>
  <si>
    <r>
      <t xml:space="preserve">T </t>
    </r>
    <r>
      <rPr>
        <u/>
        <sz val="8"/>
        <color theme="1"/>
        <rFont val="Tahoma"/>
        <family val="2"/>
      </rPr>
      <t>31349770.000</t>
    </r>
  </si>
  <si>
    <r>
      <t xml:space="preserve">T </t>
    </r>
    <r>
      <rPr>
        <u/>
        <sz val="8"/>
        <color theme="1"/>
        <rFont val="Tahoma"/>
        <family val="2"/>
      </rPr>
      <t>2609157.800</t>
    </r>
  </si>
  <si>
    <r>
      <t xml:space="preserve">T </t>
    </r>
    <r>
      <rPr>
        <u/>
        <sz val="8"/>
        <color theme="1"/>
        <rFont val="Tahoma"/>
        <family val="2"/>
      </rPr>
      <t>1690342.500</t>
    </r>
  </si>
  <si>
    <r>
      <t xml:space="preserve">TM </t>
    </r>
    <r>
      <rPr>
        <u/>
        <sz val="8"/>
        <color theme="1"/>
        <rFont val="Tahoma"/>
        <family val="2"/>
      </rPr>
      <t>529115970.000</t>
    </r>
  </si>
  <si>
    <r>
      <t xml:space="preserve">M </t>
    </r>
    <r>
      <rPr>
        <u/>
        <sz val="8"/>
        <color theme="1"/>
        <rFont val="Tahoma"/>
        <family val="2"/>
      </rPr>
      <t>30924.666</t>
    </r>
  </si>
  <si>
    <r>
      <t xml:space="preserve">T </t>
    </r>
    <r>
      <rPr>
        <u/>
        <sz val="8"/>
        <color theme="1"/>
        <rFont val="Tahoma"/>
        <family val="2"/>
      </rPr>
      <t>1634776.300</t>
    </r>
  </si>
  <si>
    <r>
      <t xml:space="preserve">T </t>
    </r>
    <r>
      <rPr>
        <u/>
        <sz val="8"/>
        <color theme="1"/>
        <rFont val="Tahoma"/>
        <family val="2"/>
      </rPr>
      <t>2140474.300</t>
    </r>
  </si>
  <si>
    <r>
      <t xml:space="preserve">T </t>
    </r>
    <r>
      <rPr>
        <u/>
        <sz val="8"/>
        <color theme="1"/>
        <rFont val="Tahoma"/>
        <family val="2"/>
      </rPr>
      <t>2985945.800</t>
    </r>
  </si>
  <si>
    <r>
      <t xml:space="preserve">T </t>
    </r>
    <r>
      <rPr>
        <u/>
        <sz val="8"/>
        <color theme="1"/>
        <rFont val="Tahoma"/>
        <family val="2"/>
      </rPr>
      <t>31588365.000</t>
    </r>
  </si>
  <si>
    <r>
      <t xml:space="preserve">T </t>
    </r>
    <r>
      <rPr>
        <u/>
        <sz val="8"/>
        <color theme="1"/>
        <rFont val="Tahoma"/>
        <family val="2"/>
      </rPr>
      <t>2671832.600</t>
    </r>
  </si>
  <si>
    <r>
      <t xml:space="preserve">T </t>
    </r>
    <r>
      <rPr>
        <u/>
        <sz val="8"/>
        <color theme="1"/>
        <rFont val="Tahoma"/>
        <family val="2"/>
      </rPr>
      <t>1697882.500</t>
    </r>
  </si>
  <si>
    <r>
      <t xml:space="preserve">TM </t>
    </r>
    <r>
      <rPr>
        <u/>
        <sz val="8"/>
        <color theme="1"/>
        <rFont val="Tahoma"/>
        <family val="2"/>
      </rPr>
      <t>532683050.000</t>
    </r>
  </si>
  <si>
    <r>
      <t xml:space="preserve">M </t>
    </r>
    <r>
      <rPr>
        <u/>
        <sz val="8"/>
        <color theme="1"/>
        <rFont val="Tahoma"/>
        <family val="2"/>
      </rPr>
      <t>31131.613</t>
    </r>
  </si>
  <si>
    <r>
      <t xml:space="preserve">T </t>
    </r>
    <r>
      <rPr>
        <u/>
        <sz val="8"/>
        <color theme="1"/>
        <rFont val="Tahoma"/>
        <family val="2"/>
      </rPr>
      <t>1622743.000</t>
    </r>
  </si>
  <si>
    <r>
      <t xml:space="preserve">T </t>
    </r>
    <r>
      <rPr>
        <u/>
        <sz val="8"/>
        <color theme="1"/>
        <rFont val="Tahoma"/>
        <family val="2"/>
      </rPr>
      <t>2158046.300</t>
    </r>
  </si>
  <si>
    <r>
      <t xml:space="preserve">T </t>
    </r>
    <r>
      <rPr>
        <u/>
        <sz val="8"/>
        <color rgb="FF0000FF"/>
        <rFont val="Tahoma"/>
        <family val="2"/>
      </rPr>
      <t>2982270.400</t>
    </r>
  </si>
  <si>
    <r>
      <t xml:space="preserve">T </t>
    </r>
    <r>
      <rPr>
        <u/>
        <sz val="8"/>
        <color rgb="FF0000FF"/>
        <rFont val="Tahoma"/>
        <family val="2"/>
      </rPr>
      <t>31483434.000</t>
    </r>
  </si>
  <si>
    <r>
      <t xml:space="preserve">T </t>
    </r>
    <r>
      <rPr>
        <u/>
        <sz val="8"/>
        <color rgb="FF0000FF"/>
        <rFont val="Tahoma"/>
        <family val="2"/>
      </rPr>
      <t>2643983.800</t>
    </r>
  </si>
  <si>
    <r>
      <t xml:space="preserve">T </t>
    </r>
    <r>
      <rPr>
        <u/>
        <sz val="8"/>
        <color rgb="FF0000FF"/>
        <rFont val="Tahoma"/>
        <family val="2"/>
      </rPr>
      <t>1693822.800</t>
    </r>
  </si>
  <si>
    <r>
      <t xml:space="preserve">TM </t>
    </r>
    <r>
      <rPr>
        <u/>
        <sz val="8"/>
        <color rgb="FF0000FF"/>
        <rFont val="Tahoma"/>
        <family val="2"/>
      </rPr>
      <t>531213800.000</t>
    </r>
  </si>
  <si>
    <r>
      <t xml:space="preserve">M </t>
    </r>
    <r>
      <rPr>
        <u/>
        <sz val="8"/>
        <color rgb="FF0000FF"/>
        <rFont val="Tahoma"/>
        <family val="2"/>
      </rPr>
      <t>31113.499</t>
    </r>
  </si>
  <si>
    <r>
      <t xml:space="preserve">T </t>
    </r>
    <r>
      <rPr>
        <u/>
        <sz val="8"/>
        <color rgb="FF0000FF"/>
        <rFont val="Tahoma"/>
        <family val="2"/>
      </rPr>
      <t>1627103.300</t>
    </r>
  </si>
  <si>
    <r>
      <t xml:space="preserve">T </t>
    </r>
    <r>
      <rPr>
        <u/>
        <sz val="8"/>
        <color rgb="FF0000FF"/>
        <rFont val="Tahoma"/>
        <family val="2"/>
      </rPr>
      <t>2155158.300</t>
    </r>
  </si>
  <si>
    <r>
      <t xml:space="preserve">T </t>
    </r>
    <r>
      <rPr>
        <u/>
        <sz val="8"/>
        <color rgb="FF0000FF"/>
        <rFont val="Tahoma"/>
        <family val="2"/>
      </rPr>
      <t>6455.923</t>
    </r>
  </si>
  <si>
    <r>
      <t xml:space="preserve">T </t>
    </r>
    <r>
      <rPr>
        <u/>
        <sz val="8"/>
        <color rgb="FF0000FF"/>
        <rFont val="Tahoma"/>
        <family val="2"/>
      </rPr>
      <t>121865.240</t>
    </r>
  </si>
  <si>
    <r>
      <t xml:space="preserve">T </t>
    </r>
    <r>
      <rPr>
        <u/>
        <sz val="8"/>
        <color rgb="FF0000FF"/>
        <rFont val="Tahoma"/>
        <family val="2"/>
      </rPr>
      <t>31914.662</t>
    </r>
  </si>
  <si>
    <r>
      <t xml:space="preserve">T </t>
    </r>
    <r>
      <rPr>
        <u/>
        <sz val="8"/>
        <color rgb="FF0000FF"/>
        <rFont val="Tahoma"/>
        <family val="2"/>
      </rPr>
      <t>3803.218</t>
    </r>
  </si>
  <si>
    <r>
      <t xml:space="preserve">TM </t>
    </r>
    <r>
      <rPr>
        <u/>
        <sz val="8"/>
        <color rgb="FF0000FF"/>
        <rFont val="Tahoma"/>
        <family val="2"/>
      </rPr>
      <t>1864762.100</t>
    </r>
  </si>
  <si>
    <r>
      <t xml:space="preserve">M </t>
    </r>
    <r>
      <rPr>
        <u/>
        <sz val="8"/>
        <color rgb="FF0000FF"/>
        <rFont val="Tahoma"/>
        <family val="2"/>
      </rPr>
      <t>180.458</t>
    </r>
  </si>
  <si>
    <r>
      <t xml:space="preserve">T </t>
    </r>
    <r>
      <rPr>
        <u/>
        <sz val="8"/>
        <color rgb="FF0000FF"/>
        <rFont val="Tahoma"/>
        <family val="2"/>
      </rPr>
      <t>6665.662</t>
    </r>
  </si>
  <si>
    <r>
      <t xml:space="preserve">T </t>
    </r>
    <r>
      <rPr>
        <u/>
        <sz val="8"/>
        <color rgb="FF0000FF"/>
        <rFont val="Tahoma"/>
        <family val="2"/>
      </rPr>
      <t>13474.241</t>
    </r>
  </si>
  <si>
    <r>
      <t xml:space="preserve">TM </t>
    </r>
    <r>
      <rPr>
        <u/>
        <sz val="8"/>
        <color theme="1"/>
        <rFont val="Tahoma"/>
        <family val="2"/>
      </rPr>
      <t>4043372.600</t>
    </r>
  </si>
  <si>
    <r>
      <t xml:space="preserve">TM </t>
    </r>
    <r>
      <rPr>
        <u/>
        <sz val="8"/>
        <color theme="1"/>
        <rFont val="Tahoma"/>
        <family val="2"/>
      </rPr>
      <t>4048131.900</t>
    </r>
  </si>
  <si>
    <r>
      <t xml:space="preserve">TM </t>
    </r>
    <r>
      <rPr>
        <u/>
        <sz val="8"/>
        <color theme="1"/>
        <rFont val="Tahoma"/>
        <family val="2"/>
      </rPr>
      <t>4019090.300</t>
    </r>
  </si>
  <si>
    <r>
      <t xml:space="preserve">TM </t>
    </r>
    <r>
      <rPr>
        <u/>
        <sz val="8"/>
        <color rgb="FF0000FF"/>
        <rFont val="Tahoma"/>
        <family val="2"/>
      </rPr>
      <t>4036864.900</t>
    </r>
  </si>
  <si>
    <r>
      <t xml:space="preserve">TM </t>
    </r>
    <r>
      <rPr>
        <u/>
        <sz val="8"/>
        <color rgb="FF0000FF"/>
        <rFont val="Tahoma"/>
        <family val="2"/>
      </rPr>
      <t>15576.120</t>
    </r>
  </si>
  <si>
    <r>
      <t xml:space="preserve">T </t>
    </r>
    <r>
      <rPr>
        <u/>
        <sz val="8"/>
        <color theme="1"/>
        <rFont val="Tahoma"/>
        <family val="2"/>
      </rPr>
      <t>3740231.700</t>
    </r>
  </si>
  <si>
    <r>
      <t xml:space="preserve">T </t>
    </r>
    <r>
      <rPr>
        <u/>
        <sz val="8"/>
        <color theme="1"/>
        <rFont val="Tahoma"/>
        <family val="2"/>
      </rPr>
      <t>34763571.000</t>
    </r>
  </si>
  <si>
    <r>
      <t xml:space="preserve">T </t>
    </r>
    <r>
      <rPr>
        <u/>
        <sz val="8"/>
        <color theme="1"/>
        <rFont val="Tahoma"/>
        <family val="2"/>
      </rPr>
      <t>5442676.300</t>
    </r>
  </si>
  <si>
    <r>
      <t xml:space="preserve">T </t>
    </r>
    <r>
      <rPr>
        <u/>
        <sz val="8"/>
        <color theme="1"/>
        <rFont val="Tahoma"/>
        <family val="2"/>
      </rPr>
      <t>1479832.000</t>
    </r>
  </si>
  <si>
    <r>
      <t xml:space="preserve">TM </t>
    </r>
    <r>
      <rPr>
        <u/>
        <sz val="8"/>
        <color theme="1"/>
        <rFont val="Tahoma"/>
        <family val="2"/>
      </rPr>
      <t>480138610.000</t>
    </r>
  </si>
  <si>
    <r>
      <t xml:space="preserve">M </t>
    </r>
    <r>
      <rPr>
        <u/>
        <sz val="8"/>
        <color theme="1"/>
        <rFont val="Tahoma"/>
        <family val="2"/>
      </rPr>
      <t>49271.767</t>
    </r>
  </si>
  <si>
    <r>
      <t xml:space="preserve">T </t>
    </r>
    <r>
      <rPr>
        <u/>
        <sz val="8"/>
        <color theme="1"/>
        <rFont val="Tahoma"/>
        <family val="2"/>
      </rPr>
      <t>2584122.500</t>
    </r>
  </si>
  <si>
    <r>
      <t xml:space="preserve">T </t>
    </r>
    <r>
      <rPr>
        <u/>
        <sz val="8"/>
        <color theme="1"/>
        <rFont val="Tahoma"/>
        <family val="2"/>
      </rPr>
      <t>2954299.400</t>
    </r>
  </si>
  <si>
    <r>
      <t xml:space="preserve">T </t>
    </r>
    <r>
      <rPr>
        <u/>
        <sz val="8"/>
        <color theme="1"/>
        <rFont val="Tahoma"/>
        <family val="2"/>
      </rPr>
      <t>3678407.600</t>
    </r>
  </si>
  <si>
    <r>
      <t xml:space="preserve">T </t>
    </r>
    <r>
      <rPr>
        <u/>
        <sz val="8"/>
        <color theme="1"/>
        <rFont val="Tahoma"/>
        <family val="2"/>
      </rPr>
      <t>34553492.000</t>
    </r>
  </si>
  <si>
    <r>
      <t xml:space="preserve">T </t>
    </r>
    <r>
      <rPr>
        <u/>
        <sz val="8"/>
        <color theme="1"/>
        <rFont val="Tahoma"/>
        <family val="2"/>
      </rPr>
      <t>5438601.600</t>
    </r>
  </si>
  <si>
    <r>
      <t xml:space="preserve">T </t>
    </r>
    <r>
      <rPr>
        <u/>
        <sz val="8"/>
        <color theme="1"/>
        <rFont val="Tahoma"/>
        <family val="2"/>
      </rPr>
      <t>1471794.300</t>
    </r>
  </si>
  <si>
    <r>
      <t xml:space="preserve">TM </t>
    </r>
    <r>
      <rPr>
        <u/>
        <sz val="8"/>
        <color theme="1"/>
        <rFont val="Tahoma"/>
        <family val="2"/>
      </rPr>
      <t>475054060.000</t>
    </r>
  </si>
  <si>
    <r>
      <t xml:space="preserve">M </t>
    </r>
    <r>
      <rPr>
        <u/>
        <sz val="8"/>
        <color theme="1"/>
        <rFont val="Tahoma"/>
        <family val="2"/>
      </rPr>
      <t>50085.792</t>
    </r>
  </si>
  <si>
    <r>
      <t xml:space="preserve">T </t>
    </r>
    <r>
      <rPr>
        <u/>
        <sz val="8"/>
        <color theme="1"/>
        <rFont val="Tahoma"/>
        <family val="2"/>
      </rPr>
      <t>2570121.500</t>
    </r>
  </si>
  <si>
    <r>
      <t xml:space="preserve">T </t>
    </r>
    <r>
      <rPr>
        <u/>
        <sz val="8"/>
        <color theme="1"/>
        <rFont val="Tahoma"/>
        <family val="2"/>
      </rPr>
      <t>2926573.000</t>
    </r>
  </si>
  <si>
    <r>
      <t xml:space="preserve">T </t>
    </r>
    <r>
      <rPr>
        <u/>
        <sz val="8"/>
        <color theme="1"/>
        <rFont val="Tahoma"/>
        <family val="2"/>
      </rPr>
      <t>3740191.100</t>
    </r>
  </si>
  <si>
    <r>
      <t xml:space="preserve">T </t>
    </r>
    <r>
      <rPr>
        <u/>
        <sz val="8"/>
        <color theme="1"/>
        <rFont val="Tahoma"/>
        <family val="2"/>
      </rPr>
      <t>34889584.000</t>
    </r>
  </si>
  <si>
    <r>
      <t xml:space="preserve">T </t>
    </r>
    <r>
      <rPr>
        <u/>
        <sz val="8"/>
        <color theme="1"/>
        <rFont val="Tahoma"/>
        <family val="2"/>
      </rPr>
      <t>5490491.400</t>
    </r>
  </si>
  <si>
    <r>
      <t xml:space="preserve">T </t>
    </r>
    <r>
      <rPr>
        <u/>
        <sz val="8"/>
        <color theme="1"/>
        <rFont val="Tahoma"/>
        <family val="2"/>
      </rPr>
      <t>1490781.300</t>
    </r>
  </si>
  <si>
    <r>
      <t xml:space="preserve">TM </t>
    </r>
    <r>
      <rPr>
        <u/>
        <sz val="8"/>
        <color theme="1"/>
        <rFont val="Tahoma"/>
        <family val="2"/>
      </rPr>
      <t>478463280.000</t>
    </r>
  </si>
  <si>
    <r>
      <t xml:space="preserve">M </t>
    </r>
    <r>
      <rPr>
        <u/>
        <sz val="8"/>
        <color theme="1"/>
        <rFont val="Tahoma"/>
        <family val="2"/>
      </rPr>
      <t>48603.748</t>
    </r>
  </si>
  <si>
    <r>
      <t xml:space="preserve">T </t>
    </r>
    <r>
      <rPr>
        <u/>
        <sz val="8"/>
        <color theme="1"/>
        <rFont val="Tahoma"/>
        <family val="2"/>
      </rPr>
      <t>2577884.500</t>
    </r>
  </si>
  <si>
    <r>
      <t xml:space="preserve">T </t>
    </r>
    <r>
      <rPr>
        <u/>
        <sz val="8"/>
        <color theme="1"/>
        <rFont val="Tahoma"/>
        <family val="2"/>
      </rPr>
      <t>2952482.000</t>
    </r>
  </si>
  <si>
    <r>
      <t xml:space="preserve">T </t>
    </r>
    <r>
      <rPr>
        <u/>
        <sz val="8"/>
        <color rgb="FF0000FF"/>
        <rFont val="Tahoma"/>
        <family val="2"/>
      </rPr>
      <t>3719610.200</t>
    </r>
  </si>
  <si>
    <r>
      <t xml:space="preserve">T </t>
    </r>
    <r>
      <rPr>
        <u/>
        <sz val="8"/>
        <color rgb="FF0000FF"/>
        <rFont val="Tahoma"/>
        <family val="2"/>
      </rPr>
      <t>34735549.000</t>
    </r>
  </si>
  <si>
    <r>
      <t xml:space="preserve">T </t>
    </r>
    <r>
      <rPr>
        <u/>
        <sz val="8"/>
        <color rgb="FF0000FF"/>
        <rFont val="Tahoma"/>
        <family val="2"/>
      </rPr>
      <t>5457256.400</t>
    </r>
  </si>
  <si>
    <r>
      <t xml:space="preserve">T </t>
    </r>
    <r>
      <rPr>
        <u/>
        <sz val="8"/>
        <color rgb="FF0000FF"/>
        <rFont val="Tahoma"/>
        <family val="2"/>
      </rPr>
      <t>1480802.500</t>
    </r>
  </si>
  <si>
    <r>
      <t xml:space="preserve">TM </t>
    </r>
    <r>
      <rPr>
        <u/>
        <sz val="8"/>
        <color rgb="FF0000FF"/>
        <rFont val="Tahoma"/>
        <family val="2"/>
      </rPr>
      <t>477885320.000</t>
    </r>
  </si>
  <si>
    <r>
      <t xml:space="preserve">M </t>
    </r>
    <r>
      <rPr>
        <u/>
        <sz val="8"/>
        <color rgb="FF0000FF"/>
        <rFont val="Tahoma"/>
        <family val="2"/>
      </rPr>
      <t>49320.435</t>
    </r>
  </si>
  <si>
    <r>
      <t xml:space="preserve">T </t>
    </r>
    <r>
      <rPr>
        <u/>
        <sz val="8"/>
        <color rgb="FF0000FF"/>
        <rFont val="Tahoma"/>
        <family val="2"/>
      </rPr>
      <t>2577376.200</t>
    </r>
  </si>
  <si>
    <r>
      <t xml:space="preserve">T </t>
    </r>
    <r>
      <rPr>
        <u/>
        <sz val="8"/>
        <color rgb="FF0000FF"/>
        <rFont val="Tahoma"/>
        <family val="2"/>
      </rPr>
      <t>2944451.500</t>
    </r>
  </si>
  <si>
    <r>
      <t xml:space="preserve">T </t>
    </r>
    <r>
      <rPr>
        <u/>
        <sz val="8"/>
        <color rgb="FF0000FF"/>
        <rFont val="Tahoma"/>
        <family val="2"/>
      </rPr>
      <t>35682.452</t>
    </r>
  </si>
  <si>
    <r>
      <t xml:space="preserve">T </t>
    </r>
    <r>
      <rPr>
        <u/>
        <sz val="8"/>
        <color rgb="FF0000FF"/>
        <rFont val="Tahoma"/>
        <family val="2"/>
      </rPr>
      <t>169789.140</t>
    </r>
  </si>
  <si>
    <r>
      <t xml:space="preserve">T </t>
    </r>
    <r>
      <rPr>
        <u/>
        <sz val="8"/>
        <color rgb="FF0000FF"/>
        <rFont val="Tahoma"/>
        <family val="2"/>
      </rPr>
      <t>28854.376</t>
    </r>
  </si>
  <si>
    <r>
      <t xml:space="preserve">T </t>
    </r>
    <r>
      <rPr>
        <u/>
        <sz val="8"/>
        <color rgb="FF0000FF"/>
        <rFont val="Tahoma"/>
        <family val="2"/>
      </rPr>
      <t>9530.663</t>
    </r>
  </si>
  <si>
    <r>
      <t xml:space="preserve">TM </t>
    </r>
    <r>
      <rPr>
        <u/>
        <sz val="8"/>
        <color rgb="FF0000FF"/>
        <rFont val="Tahoma"/>
        <family val="2"/>
      </rPr>
      <t>2591079.500</t>
    </r>
  </si>
  <si>
    <r>
      <t xml:space="preserve">M </t>
    </r>
    <r>
      <rPr>
        <u/>
        <sz val="8"/>
        <color rgb="FF0000FF"/>
        <rFont val="Tahoma"/>
        <family val="2"/>
      </rPr>
      <t>742.220</t>
    </r>
  </si>
  <si>
    <r>
      <t xml:space="preserve">T </t>
    </r>
    <r>
      <rPr>
        <u/>
        <sz val="8"/>
        <color rgb="FF0000FF"/>
        <rFont val="Tahoma"/>
        <family val="2"/>
      </rPr>
      <t>7014.317</t>
    </r>
  </si>
  <si>
    <r>
      <t xml:space="preserve">T </t>
    </r>
    <r>
      <rPr>
        <u/>
        <sz val="8"/>
        <color rgb="FF0000FF"/>
        <rFont val="Tahoma"/>
        <family val="2"/>
      </rPr>
      <t>15509.814</t>
    </r>
  </si>
  <si>
    <r>
      <t xml:space="preserve">TM </t>
    </r>
    <r>
      <rPr>
        <u/>
        <sz val="8"/>
        <color theme="1"/>
        <rFont val="Tahoma"/>
        <family val="2"/>
      </rPr>
      <t>6747296.400</t>
    </r>
  </si>
  <si>
    <r>
      <t xml:space="preserve">TM </t>
    </r>
    <r>
      <rPr>
        <u/>
        <sz val="8"/>
        <color theme="1"/>
        <rFont val="Tahoma"/>
        <family val="2"/>
      </rPr>
      <t>6757428.100</t>
    </r>
  </si>
  <si>
    <r>
      <t xml:space="preserve">TM </t>
    </r>
    <r>
      <rPr>
        <u/>
        <sz val="8"/>
        <color theme="1"/>
        <rFont val="Tahoma"/>
        <family val="2"/>
      </rPr>
      <t>6713334.400</t>
    </r>
  </si>
  <si>
    <r>
      <t xml:space="preserve">TM </t>
    </r>
    <r>
      <rPr>
        <u/>
        <sz val="8"/>
        <color rgb="FF0000FF"/>
        <rFont val="Tahoma"/>
        <family val="2"/>
      </rPr>
      <t>6739353.000</t>
    </r>
  </si>
  <si>
    <r>
      <t xml:space="preserve">TM </t>
    </r>
    <r>
      <rPr>
        <u/>
        <sz val="8"/>
        <color rgb="FF0000FF"/>
        <rFont val="Tahoma"/>
        <family val="2"/>
      </rPr>
      <t>23095.193</t>
    </r>
  </si>
  <si>
    <r>
      <t xml:space="preserve">T </t>
    </r>
    <r>
      <rPr>
        <u/>
        <sz val="8"/>
        <color theme="1"/>
        <rFont val="Tahoma"/>
        <family val="2"/>
      </rPr>
      <t>1967379.700</t>
    </r>
  </si>
  <si>
    <r>
      <t xml:space="preserve">T </t>
    </r>
    <r>
      <rPr>
        <u/>
        <sz val="8"/>
        <color theme="1"/>
        <rFont val="Tahoma"/>
        <family val="2"/>
      </rPr>
      <t>40163156.000</t>
    </r>
  </si>
  <si>
    <r>
      <t xml:space="preserve">T </t>
    </r>
    <r>
      <rPr>
        <u/>
        <sz val="8"/>
        <color theme="1"/>
        <rFont val="Tahoma"/>
        <family val="2"/>
      </rPr>
      <t>6208453.500</t>
    </r>
  </si>
  <si>
    <r>
      <t xml:space="preserve">TM </t>
    </r>
    <r>
      <rPr>
        <u/>
        <sz val="8"/>
        <color theme="1"/>
        <rFont val="Tahoma"/>
        <family val="2"/>
      </rPr>
      <t>346227540.000</t>
    </r>
  </si>
  <si>
    <r>
      <t xml:space="preserve">M </t>
    </r>
    <r>
      <rPr>
        <u/>
        <sz val="8"/>
        <color theme="1"/>
        <rFont val="Tahoma"/>
        <family val="2"/>
      </rPr>
      <t>42554.464</t>
    </r>
  </si>
  <si>
    <r>
      <t xml:space="preserve">T </t>
    </r>
    <r>
      <rPr>
        <u/>
        <sz val="8"/>
        <color theme="1"/>
        <rFont val="Tahoma"/>
        <family val="2"/>
      </rPr>
      <t>2330688.400</t>
    </r>
  </si>
  <si>
    <r>
      <t xml:space="preserve">T </t>
    </r>
    <r>
      <rPr>
        <u/>
        <sz val="8"/>
        <color theme="1"/>
        <rFont val="Tahoma"/>
        <family val="2"/>
      </rPr>
      <t>2107171.800</t>
    </r>
  </si>
  <si>
    <r>
      <t xml:space="preserve">T </t>
    </r>
    <r>
      <rPr>
        <u/>
        <sz val="8"/>
        <color theme="1"/>
        <rFont val="Tahoma"/>
        <family val="2"/>
      </rPr>
      <t>2113661.000</t>
    </r>
  </si>
  <si>
    <r>
      <t xml:space="preserve">T </t>
    </r>
    <r>
      <rPr>
        <u/>
        <sz val="8"/>
        <color theme="1"/>
        <rFont val="Tahoma"/>
        <family val="2"/>
      </rPr>
      <t>39935384.000</t>
    </r>
  </si>
  <si>
    <r>
      <t xml:space="preserve">T </t>
    </r>
    <r>
      <rPr>
        <u/>
        <sz val="8"/>
        <color theme="1"/>
        <rFont val="Tahoma"/>
        <family val="2"/>
      </rPr>
      <t>6174759.800</t>
    </r>
  </si>
  <si>
    <r>
      <t xml:space="preserve">TM </t>
    </r>
    <r>
      <rPr>
        <u/>
        <sz val="8"/>
        <color theme="1"/>
        <rFont val="Tahoma"/>
        <family val="2"/>
      </rPr>
      <t>346633540.000</t>
    </r>
  </si>
  <si>
    <r>
      <t xml:space="preserve">M </t>
    </r>
    <r>
      <rPr>
        <u/>
        <sz val="8"/>
        <color theme="1"/>
        <rFont val="Tahoma"/>
        <family val="2"/>
      </rPr>
      <t>41755.678</t>
    </r>
  </si>
  <si>
    <r>
      <t xml:space="preserve">T </t>
    </r>
    <r>
      <rPr>
        <u/>
        <sz val="8"/>
        <color theme="1"/>
        <rFont val="Tahoma"/>
        <family val="2"/>
      </rPr>
      <t>2325122.100</t>
    </r>
  </si>
  <si>
    <r>
      <t xml:space="preserve">T </t>
    </r>
    <r>
      <rPr>
        <u/>
        <sz val="8"/>
        <color theme="1"/>
        <rFont val="Tahoma"/>
        <family val="2"/>
      </rPr>
      <t>2102455.600</t>
    </r>
  </si>
  <si>
    <r>
      <t xml:space="preserve">T </t>
    </r>
    <r>
      <rPr>
        <u/>
        <sz val="8"/>
        <color theme="1"/>
        <rFont val="Tahoma"/>
        <family val="2"/>
      </rPr>
      <t>1893289.600</t>
    </r>
  </si>
  <si>
    <r>
      <t xml:space="preserve">T </t>
    </r>
    <r>
      <rPr>
        <u/>
        <sz val="8"/>
        <color theme="1"/>
        <rFont val="Tahoma"/>
        <family val="2"/>
      </rPr>
      <t>40201442.000</t>
    </r>
  </si>
  <si>
    <r>
      <t xml:space="preserve">T </t>
    </r>
    <r>
      <rPr>
        <u/>
        <sz val="8"/>
        <color theme="1"/>
        <rFont val="Tahoma"/>
        <family val="2"/>
      </rPr>
      <t>6245047.300</t>
    </r>
  </si>
  <si>
    <r>
      <t xml:space="preserve">TM </t>
    </r>
    <r>
      <rPr>
        <u/>
        <sz val="8"/>
        <color theme="1"/>
        <rFont val="Tahoma"/>
        <family val="2"/>
      </rPr>
      <t>348433180.000</t>
    </r>
  </si>
  <si>
    <r>
      <t xml:space="preserve">M </t>
    </r>
    <r>
      <rPr>
        <u/>
        <sz val="8"/>
        <color theme="1"/>
        <rFont val="Tahoma"/>
        <family val="2"/>
      </rPr>
      <t>41636.240</t>
    </r>
  </si>
  <si>
    <r>
      <t xml:space="preserve">T </t>
    </r>
    <r>
      <rPr>
        <u/>
        <sz val="8"/>
        <color theme="1"/>
        <rFont val="Tahoma"/>
        <family val="2"/>
      </rPr>
      <t>2437754.500</t>
    </r>
  </si>
  <si>
    <r>
      <t xml:space="preserve">T </t>
    </r>
    <r>
      <rPr>
        <u/>
        <sz val="8"/>
        <color theme="1"/>
        <rFont val="Tahoma"/>
        <family val="2"/>
      </rPr>
      <t>2116227.700</t>
    </r>
  </si>
  <si>
    <r>
      <t xml:space="preserve">T </t>
    </r>
    <r>
      <rPr>
        <u/>
        <sz val="8"/>
        <color rgb="FF0000FF"/>
        <rFont val="Tahoma"/>
        <family val="2"/>
      </rPr>
      <t>1991443.400</t>
    </r>
  </si>
  <si>
    <r>
      <t xml:space="preserve">T </t>
    </r>
    <r>
      <rPr>
        <u/>
        <sz val="8"/>
        <color rgb="FF0000FF"/>
        <rFont val="Tahoma"/>
        <family val="2"/>
      </rPr>
      <t>40099994.000</t>
    </r>
  </si>
  <si>
    <r>
      <t xml:space="preserve">T </t>
    </r>
    <r>
      <rPr>
        <u/>
        <sz val="8"/>
        <color rgb="FF0000FF"/>
        <rFont val="Tahoma"/>
        <family val="2"/>
      </rPr>
      <t>6209420.200</t>
    </r>
  </si>
  <si>
    <r>
      <t xml:space="preserve">TM </t>
    </r>
    <r>
      <rPr>
        <u/>
        <sz val="8"/>
        <color rgb="FF0000FF"/>
        <rFont val="Tahoma"/>
        <family val="2"/>
      </rPr>
      <t>347098090.000</t>
    </r>
  </si>
  <si>
    <r>
      <t xml:space="preserve">M </t>
    </r>
    <r>
      <rPr>
        <u/>
        <sz val="8"/>
        <color rgb="FF0000FF"/>
        <rFont val="Tahoma"/>
        <family val="2"/>
      </rPr>
      <t>41982.127</t>
    </r>
  </si>
  <si>
    <r>
      <t xml:space="preserve">T </t>
    </r>
    <r>
      <rPr>
        <u/>
        <sz val="8"/>
        <color rgb="FF0000FF"/>
        <rFont val="Tahoma"/>
        <family val="2"/>
      </rPr>
      <t>2364521.600</t>
    </r>
  </si>
  <si>
    <r>
      <t xml:space="preserve">T </t>
    </r>
    <r>
      <rPr>
        <u/>
        <sz val="8"/>
        <color rgb="FF0000FF"/>
        <rFont val="Tahoma"/>
        <family val="2"/>
      </rPr>
      <t>2108618.400</t>
    </r>
  </si>
  <si>
    <r>
      <t xml:space="preserve">T </t>
    </r>
    <r>
      <rPr>
        <u/>
        <sz val="8"/>
        <color rgb="FF0000FF"/>
        <rFont val="Tahoma"/>
        <family val="2"/>
      </rPr>
      <t>112139.150</t>
    </r>
  </si>
  <si>
    <r>
      <t xml:space="preserve">T </t>
    </r>
    <r>
      <rPr>
        <u/>
        <sz val="8"/>
        <color rgb="FF0000FF"/>
        <rFont val="Tahoma"/>
        <family val="2"/>
      </rPr>
      <t>143835.830</t>
    </r>
  </si>
  <si>
    <r>
      <t xml:space="preserve">T </t>
    </r>
    <r>
      <rPr>
        <u/>
        <sz val="8"/>
        <color rgb="FF0000FF"/>
        <rFont val="Tahoma"/>
        <family val="2"/>
      </rPr>
      <t>35153.732</t>
    </r>
  </si>
  <si>
    <r>
      <t xml:space="preserve">TM </t>
    </r>
    <r>
      <rPr>
        <u/>
        <sz val="8"/>
        <color rgb="FF0000FF"/>
        <rFont val="Tahoma"/>
        <family val="2"/>
      </rPr>
      <t>1173907.600</t>
    </r>
  </si>
  <si>
    <r>
      <t xml:space="preserve">M </t>
    </r>
    <r>
      <rPr>
        <u/>
        <sz val="8"/>
        <color rgb="FF0000FF"/>
        <rFont val="Tahoma"/>
        <family val="2"/>
      </rPr>
      <t>499.243</t>
    </r>
  </si>
  <si>
    <r>
      <t xml:space="preserve">T </t>
    </r>
    <r>
      <rPr>
        <u/>
        <sz val="8"/>
        <color rgb="FF0000FF"/>
        <rFont val="Tahoma"/>
        <family val="2"/>
      </rPr>
      <t>63482.526</t>
    </r>
  </si>
  <si>
    <r>
      <t xml:space="preserve">T </t>
    </r>
    <r>
      <rPr>
        <u/>
        <sz val="8"/>
        <color rgb="FF0000FF"/>
        <rFont val="Tahoma"/>
        <family val="2"/>
      </rPr>
      <t>6999.048</t>
    </r>
  </si>
  <si>
    <r>
      <t xml:space="preserve">TM </t>
    </r>
    <r>
      <rPr>
        <u/>
        <sz val="8"/>
        <color theme="1"/>
        <rFont val="Tahoma"/>
        <family val="2"/>
      </rPr>
      <t>5894032.300</t>
    </r>
  </si>
  <si>
    <r>
      <t xml:space="preserve">TM </t>
    </r>
    <r>
      <rPr>
        <u/>
        <sz val="8"/>
        <color theme="1"/>
        <rFont val="Tahoma"/>
        <family val="2"/>
      </rPr>
      <t>5862237.600</t>
    </r>
  </si>
  <si>
    <r>
      <t xml:space="preserve">TM </t>
    </r>
    <r>
      <rPr>
        <u/>
        <sz val="8"/>
        <color theme="1"/>
        <rFont val="Tahoma"/>
        <family val="2"/>
      </rPr>
      <t>5943892.600</t>
    </r>
  </si>
  <si>
    <r>
      <t xml:space="preserve">TM </t>
    </r>
    <r>
      <rPr>
        <u/>
        <sz val="8"/>
        <color rgb="FF0000FF"/>
        <rFont val="Tahoma"/>
        <family val="2"/>
      </rPr>
      <t>5900054.200</t>
    </r>
  </si>
  <si>
    <r>
      <t xml:space="preserve">TM </t>
    </r>
    <r>
      <rPr>
        <u/>
        <sz val="8"/>
        <color rgb="FF0000FF"/>
        <rFont val="Tahoma"/>
        <family val="2"/>
      </rPr>
      <t>41159.258</t>
    </r>
  </si>
  <si>
    <r>
      <t xml:space="preserve">T </t>
    </r>
    <r>
      <rPr>
        <u/>
        <sz val="8"/>
        <color theme="1"/>
        <rFont val="Tahoma"/>
        <family val="2"/>
      </rPr>
      <t>2164433.400</t>
    </r>
  </si>
  <si>
    <r>
      <t xml:space="preserve">T </t>
    </r>
    <r>
      <rPr>
        <u/>
        <sz val="8"/>
        <color theme="1"/>
        <rFont val="Tahoma"/>
        <family val="2"/>
      </rPr>
      <t>29387405.000</t>
    </r>
  </si>
  <si>
    <r>
      <t xml:space="preserve">T </t>
    </r>
    <r>
      <rPr>
        <u/>
        <sz val="8"/>
        <color theme="1"/>
        <rFont val="Tahoma"/>
        <family val="2"/>
      </rPr>
      <t>4490136.200</t>
    </r>
  </si>
  <si>
    <r>
      <t xml:space="preserve">T </t>
    </r>
    <r>
      <rPr>
        <u/>
        <sz val="8"/>
        <color theme="1"/>
        <rFont val="Tahoma"/>
        <family val="2"/>
      </rPr>
      <t>1475764.100</t>
    </r>
  </si>
  <si>
    <r>
      <t xml:space="preserve">TM </t>
    </r>
    <r>
      <rPr>
        <u/>
        <sz val="8"/>
        <color theme="1"/>
        <rFont val="Tahoma"/>
        <family val="2"/>
      </rPr>
      <t>402286010.000</t>
    </r>
  </si>
  <si>
    <r>
      <t xml:space="preserve">M </t>
    </r>
    <r>
      <rPr>
        <u/>
        <sz val="8"/>
        <color theme="1"/>
        <rFont val="Tahoma"/>
        <family val="2"/>
      </rPr>
      <t>35686.154</t>
    </r>
  </si>
  <si>
    <r>
      <t xml:space="preserve">T </t>
    </r>
    <r>
      <rPr>
        <u/>
        <sz val="8"/>
        <color theme="1"/>
        <rFont val="Tahoma"/>
        <family val="2"/>
      </rPr>
      <t>1974325.300</t>
    </r>
  </si>
  <si>
    <r>
      <t xml:space="preserve">T </t>
    </r>
    <r>
      <rPr>
        <u/>
        <sz val="8"/>
        <color theme="1"/>
        <rFont val="Tahoma"/>
        <family val="2"/>
      </rPr>
      <t>3004395.200</t>
    </r>
  </si>
  <si>
    <r>
      <t xml:space="preserve">T </t>
    </r>
    <r>
      <rPr>
        <u/>
        <sz val="8"/>
        <color theme="1"/>
        <rFont val="Tahoma"/>
        <family val="2"/>
      </rPr>
      <t>2178828.700</t>
    </r>
  </si>
  <si>
    <r>
      <t xml:space="preserve">T </t>
    </r>
    <r>
      <rPr>
        <u/>
        <sz val="8"/>
        <color theme="1"/>
        <rFont val="Tahoma"/>
        <family val="2"/>
      </rPr>
      <t>29443417.000</t>
    </r>
  </si>
  <si>
    <r>
      <t xml:space="preserve">T </t>
    </r>
    <r>
      <rPr>
        <u/>
        <sz val="8"/>
        <color theme="1"/>
        <rFont val="Tahoma"/>
        <family val="2"/>
      </rPr>
      <t>4472264.600</t>
    </r>
  </si>
  <si>
    <r>
      <t xml:space="preserve">T </t>
    </r>
    <r>
      <rPr>
        <u/>
        <sz val="8"/>
        <color theme="1"/>
        <rFont val="Tahoma"/>
        <family val="2"/>
      </rPr>
      <t>1464710.600</t>
    </r>
  </si>
  <si>
    <r>
      <t xml:space="preserve">TM </t>
    </r>
    <r>
      <rPr>
        <u/>
        <sz val="8"/>
        <color theme="1"/>
        <rFont val="Tahoma"/>
        <family val="2"/>
      </rPr>
      <t>400280150.000</t>
    </r>
  </si>
  <si>
    <r>
      <t xml:space="preserve">M </t>
    </r>
    <r>
      <rPr>
        <u/>
        <sz val="8"/>
        <color theme="1"/>
        <rFont val="Tahoma"/>
        <family val="2"/>
      </rPr>
      <t>35830.667</t>
    </r>
  </si>
  <si>
    <r>
      <t xml:space="preserve">T </t>
    </r>
    <r>
      <rPr>
        <u/>
        <sz val="8"/>
        <color theme="1"/>
        <rFont val="Tahoma"/>
        <family val="2"/>
      </rPr>
      <t>1962488.700</t>
    </r>
  </si>
  <si>
    <r>
      <t xml:space="preserve">T </t>
    </r>
    <r>
      <rPr>
        <u/>
        <sz val="8"/>
        <color theme="1"/>
        <rFont val="Tahoma"/>
        <family val="2"/>
      </rPr>
      <t>2974136.500</t>
    </r>
  </si>
  <si>
    <r>
      <t xml:space="preserve">T </t>
    </r>
    <r>
      <rPr>
        <u/>
        <sz val="8"/>
        <color theme="1"/>
        <rFont val="Tahoma"/>
        <family val="2"/>
      </rPr>
      <t>2178669.700</t>
    </r>
  </si>
  <si>
    <r>
      <t xml:space="preserve">T </t>
    </r>
    <r>
      <rPr>
        <u/>
        <sz val="8"/>
        <color theme="1"/>
        <rFont val="Tahoma"/>
        <family val="2"/>
      </rPr>
      <t>29601726.000</t>
    </r>
  </si>
  <si>
    <r>
      <t xml:space="preserve">T </t>
    </r>
    <r>
      <rPr>
        <u/>
        <sz val="8"/>
        <color theme="1"/>
        <rFont val="Tahoma"/>
        <family val="2"/>
      </rPr>
      <t>4452016.300</t>
    </r>
  </si>
  <si>
    <r>
      <t xml:space="preserve">T </t>
    </r>
    <r>
      <rPr>
        <u/>
        <sz val="8"/>
        <color theme="1"/>
        <rFont val="Tahoma"/>
        <family val="2"/>
      </rPr>
      <t>1474763.600</t>
    </r>
  </si>
  <si>
    <r>
      <t xml:space="preserve">TM </t>
    </r>
    <r>
      <rPr>
        <u/>
        <sz val="8"/>
        <color theme="1"/>
        <rFont val="Tahoma"/>
        <family val="2"/>
      </rPr>
      <t>401480190.000</t>
    </r>
  </si>
  <si>
    <r>
      <t xml:space="preserve">M </t>
    </r>
    <r>
      <rPr>
        <u/>
        <sz val="8"/>
        <color theme="1"/>
        <rFont val="Tahoma"/>
        <family val="2"/>
      </rPr>
      <t>35558.296</t>
    </r>
  </si>
  <si>
    <r>
      <t xml:space="preserve">T </t>
    </r>
    <r>
      <rPr>
        <u/>
        <sz val="8"/>
        <color theme="1"/>
        <rFont val="Tahoma"/>
        <family val="2"/>
      </rPr>
      <t>1987024.000</t>
    </r>
  </si>
  <si>
    <r>
      <t xml:space="preserve">T </t>
    </r>
    <r>
      <rPr>
        <u/>
        <sz val="8"/>
        <color theme="1"/>
        <rFont val="Tahoma"/>
        <family val="2"/>
      </rPr>
      <t>3000549.700</t>
    </r>
  </si>
  <si>
    <r>
      <t xml:space="preserve">T </t>
    </r>
    <r>
      <rPr>
        <u/>
        <sz val="8"/>
        <color rgb="FF0000FF"/>
        <rFont val="Tahoma"/>
        <family val="2"/>
      </rPr>
      <t>2173977.300</t>
    </r>
  </si>
  <si>
    <r>
      <t xml:space="preserve">T </t>
    </r>
    <r>
      <rPr>
        <u/>
        <sz val="8"/>
        <color rgb="FF0000FF"/>
        <rFont val="Tahoma"/>
        <family val="2"/>
      </rPr>
      <t>29477516.000</t>
    </r>
  </si>
  <si>
    <r>
      <t xml:space="preserve">T </t>
    </r>
    <r>
      <rPr>
        <u/>
        <sz val="8"/>
        <color rgb="FF0000FF"/>
        <rFont val="Tahoma"/>
        <family val="2"/>
      </rPr>
      <t>4471472.400</t>
    </r>
  </si>
  <si>
    <r>
      <t xml:space="preserve">T </t>
    </r>
    <r>
      <rPr>
        <u/>
        <sz val="8"/>
        <color rgb="FF0000FF"/>
        <rFont val="Tahoma"/>
        <family val="2"/>
      </rPr>
      <t>1471746.100</t>
    </r>
  </si>
  <si>
    <r>
      <t xml:space="preserve">TM </t>
    </r>
    <r>
      <rPr>
        <u/>
        <sz val="8"/>
        <color rgb="FF0000FF"/>
        <rFont val="Tahoma"/>
        <family val="2"/>
      </rPr>
      <t>401348780.000</t>
    </r>
  </si>
  <si>
    <r>
      <t xml:space="preserve">M </t>
    </r>
    <r>
      <rPr>
        <u/>
        <sz val="8"/>
        <color rgb="FF0000FF"/>
        <rFont val="Tahoma"/>
        <family val="2"/>
      </rPr>
      <t>35691.706</t>
    </r>
  </si>
  <si>
    <r>
      <t xml:space="preserve">T </t>
    </r>
    <r>
      <rPr>
        <u/>
        <sz val="8"/>
        <color rgb="FF0000FF"/>
        <rFont val="Tahoma"/>
        <family val="2"/>
      </rPr>
      <t>1974612.700</t>
    </r>
  </si>
  <si>
    <r>
      <t xml:space="preserve">T </t>
    </r>
    <r>
      <rPr>
        <u/>
        <sz val="8"/>
        <color rgb="FF0000FF"/>
        <rFont val="Tahoma"/>
        <family val="2"/>
      </rPr>
      <t>2993027.100</t>
    </r>
  </si>
  <si>
    <r>
      <t xml:space="preserve">T </t>
    </r>
    <r>
      <rPr>
        <u/>
        <sz val="8"/>
        <color rgb="FF0000FF"/>
        <rFont val="Tahoma"/>
        <family val="2"/>
      </rPr>
      <t>8265.646</t>
    </r>
  </si>
  <si>
    <r>
      <t xml:space="preserve">T </t>
    </r>
    <r>
      <rPr>
        <u/>
        <sz val="8"/>
        <color rgb="FF0000FF"/>
        <rFont val="Tahoma"/>
        <family val="2"/>
      </rPr>
      <t>111154.910</t>
    </r>
  </si>
  <si>
    <r>
      <t xml:space="preserve">T </t>
    </r>
    <r>
      <rPr>
        <u/>
        <sz val="8"/>
        <color rgb="FF0000FF"/>
        <rFont val="Tahoma"/>
        <family val="2"/>
      </rPr>
      <t>19072.320</t>
    </r>
  </si>
  <si>
    <r>
      <t xml:space="preserve">T </t>
    </r>
    <r>
      <rPr>
        <u/>
        <sz val="8"/>
        <color rgb="FF0000FF"/>
        <rFont val="Tahoma"/>
        <family val="2"/>
      </rPr>
      <t>6113.404</t>
    </r>
  </si>
  <si>
    <r>
      <t xml:space="preserve">TM </t>
    </r>
    <r>
      <rPr>
        <u/>
        <sz val="8"/>
        <color rgb="FF0000FF"/>
        <rFont val="Tahoma"/>
        <family val="2"/>
      </rPr>
      <t>1009363.300</t>
    </r>
  </si>
  <si>
    <r>
      <t xml:space="preserve">M </t>
    </r>
    <r>
      <rPr>
        <u/>
        <sz val="8"/>
        <color rgb="FF0000FF"/>
        <rFont val="Tahoma"/>
        <family val="2"/>
      </rPr>
      <t>136.270</t>
    </r>
  </si>
  <si>
    <r>
      <t xml:space="preserve">T </t>
    </r>
    <r>
      <rPr>
        <u/>
        <sz val="8"/>
        <color rgb="FF0000FF"/>
        <rFont val="Tahoma"/>
        <family val="2"/>
      </rPr>
      <t>12270.212</t>
    </r>
  </si>
  <si>
    <r>
      <t xml:space="preserve">T </t>
    </r>
    <r>
      <rPr>
        <u/>
        <sz val="8"/>
        <color rgb="FF0000FF"/>
        <rFont val="Tahoma"/>
        <family val="2"/>
      </rPr>
      <t>16472.357</t>
    </r>
  </si>
  <si>
    <r>
      <t xml:space="preserve">T </t>
    </r>
    <r>
      <rPr>
        <u/>
        <sz val="8"/>
        <color rgb="FF0000FF"/>
        <rFont val="Tahoma"/>
        <family val="2"/>
      </rPr>
      <t>0.427</t>
    </r>
  </si>
  <si>
    <r>
      <t xml:space="preserve">TM </t>
    </r>
    <r>
      <rPr>
        <u/>
        <sz val="8"/>
        <color rgb="FF0000FF"/>
        <rFont val="Tahoma"/>
        <family val="2"/>
      </rPr>
      <t>0.251</t>
    </r>
  </si>
  <si>
    <r>
      <t xml:space="preserve">T </t>
    </r>
    <r>
      <rPr>
        <u/>
        <sz val="8"/>
        <color theme="1"/>
        <rFont val="Tahoma"/>
        <family val="2"/>
      </rPr>
      <t>3452895.400</t>
    </r>
  </si>
  <si>
    <r>
      <t xml:space="preserve">T </t>
    </r>
    <r>
      <rPr>
        <u/>
        <sz val="8"/>
        <color theme="1"/>
        <rFont val="Tahoma"/>
        <family val="2"/>
      </rPr>
      <t>3450699.100</t>
    </r>
  </si>
  <si>
    <r>
      <t xml:space="preserve">T </t>
    </r>
    <r>
      <rPr>
        <u/>
        <sz val="8"/>
        <color theme="1"/>
        <rFont val="Tahoma"/>
        <family val="2"/>
      </rPr>
      <t>3488953.800</t>
    </r>
  </si>
  <si>
    <r>
      <t xml:space="preserve">T </t>
    </r>
    <r>
      <rPr>
        <u/>
        <sz val="8"/>
        <color rgb="FF0000FF"/>
        <rFont val="Tahoma"/>
        <family val="2"/>
      </rPr>
      <t>3464182.800</t>
    </r>
  </si>
  <si>
    <r>
      <t xml:space="preserve">T </t>
    </r>
    <r>
      <rPr>
        <u/>
        <sz val="8"/>
        <color rgb="FF0000FF"/>
        <rFont val="Tahoma"/>
        <family val="2"/>
      </rPr>
      <t>21480.408</t>
    </r>
  </si>
  <si>
    <r>
      <t xml:space="preserve">T </t>
    </r>
    <r>
      <rPr>
        <u/>
        <sz val="8"/>
        <color theme="1"/>
        <rFont val="Tahoma"/>
        <family val="2"/>
      </rPr>
      <t>3368710.100</t>
    </r>
  </si>
  <si>
    <r>
      <t xml:space="preserve">T </t>
    </r>
    <r>
      <rPr>
        <u/>
        <sz val="8"/>
        <color theme="1"/>
        <rFont val="Tahoma"/>
        <family val="2"/>
      </rPr>
      <t>41040101.000</t>
    </r>
  </si>
  <si>
    <r>
      <t xml:space="preserve">T </t>
    </r>
    <r>
      <rPr>
        <u/>
        <sz val="8"/>
        <color theme="1"/>
        <rFont val="Tahoma"/>
        <family val="2"/>
      </rPr>
      <t>6116339.000</t>
    </r>
  </si>
  <si>
    <r>
      <t xml:space="preserve">TM </t>
    </r>
    <r>
      <rPr>
        <u/>
        <sz val="8"/>
        <color theme="1"/>
        <rFont val="Tahoma"/>
        <family val="2"/>
      </rPr>
      <t>493420130.000</t>
    </r>
  </si>
  <si>
    <r>
      <t xml:space="preserve">M </t>
    </r>
    <r>
      <rPr>
        <u/>
        <sz val="8"/>
        <color theme="1"/>
        <rFont val="Tahoma"/>
        <family val="2"/>
      </rPr>
      <t>36712.883</t>
    </r>
  </si>
  <si>
    <r>
      <t xml:space="preserve">T </t>
    </r>
    <r>
      <rPr>
        <u/>
        <sz val="8"/>
        <color theme="1"/>
        <rFont val="Tahoma"/>
        <family val="2"/>
      </rPr>
      <t>2047675.500</t>
    </r>
  </si>
  <si>
    <r>
      <t xml:space="preserve">T </t>
    </r>
    <r>
      <rPr>
        <u/>
        <sz val="8"/>
        <color theme="1"/>
        <rFont val="Tahoma"/>
        <family val="2"/>
      </rPr>
      <t>3632777.000</t>
    </r>
  </si>
  <si>
    <r>
      <t xml:space="preserve">T </t>
    </r>
    <r>
      <rPr>
        <u/>
        <sz val="8"/>
        <color theme="1"/>
        <rFont val="Tahoma"/>
        <family val="2"/>
      </rPr>
      <t>3377110.000</t>
    </r>
  </si>
  <si>
    <r>
      <t xml:space="preserve">T </t>
    </r>
    <r>
      <rPr>
        <u/>
        <sz val="8"/>
        <color theme="1"/>
        <rFont val="Tahoma"/>
        <family val="2"/>
      </rPr>
      <t>41182973.000</t>
    </r>
  </si>
  <si>
    <r>
      <t xml:space="preserve">T </t>
    </r>
    <r>
      <rPr>
        <u/>
        <sz val="8"/>
        <color theme="1"/>
        <rFont val="Tahoma"/>
        <family val="2"/>
      </rPr>
      <t>5992158.300</t>
    </r>
  </si>
  <si>
    <r>
      <t xml:space="preserve">TM </t>
    </r>
    <r>
      <rPr>
        <u/>
        <sz val="8"/>
        <color theme="1"/>
        <rFont val="Tahoma"/>
        <family val="2"/>
      </rPr>
      <t>495561170.000</t>
    </r>
  </si>
  <si>
    <r>
      <t xml:space="preserve">M </t>
    </r>
    <r>
      <rPr>
        <u/>
        <sz val="8"/>
        <color theme="1"/>
        <rFont val="Tahoma"/>
        <family val="2"/>
      </rPr>
      <t>36379.310</t>
    </r>
  </si>
  <si>
    <r>
      <t xml:space="preserve">T </t>
    </r>
    <r>
      <rPr>
        <u/>
        <sz val="8"/>
        <color theme="1"/>
        <rFont val="Tahoma"/>
        <family val="2"/>
      </rPr>
      <t>2047738.100</t>
    </r>
  </si>
  <si>
    <r>
      <t xml:space="preserve">T </t>
    </r>
    <r>
      <rPr>
        <u/>
        <sz val="8"/>
        <color theme="1"/>
        <rFont val="Tahoma"/>
        <family val="2"/>
      </rPr>
      <t>3616552.200</t>
    </r>
  </si>
  <si>
    <r>
      <t xml:space="preserve">T </t>
    </r>
    <r>
      <rPr>
        <u/>
        <sz val="8"/>
        <color theme="1"/>
        <rFont val="Tahoma"/>
        <family val="2"/>
      </rPr>
      <t>3539268.800</t>
    </r>
  </si>
  <si>
    <r>
      <t xml:space="preserve">T </t>
    </r>
    <r>
      <rPr>
        <u/>
        <sz val="8"/>
        <color theme="1"/>
        <rFont val="Tahoma"/>
        <family val="2"/>
      </rPr>
      <t>41303146.000</t>
    </r>
  </si>
  <si>
    <r>
      <t xml:space="preserve">T </t>
    </r>
    <r>
      <rPr>
        <u/>
        <sz val="8"/>
        <color theme="1"/>
        <rFont val="Tahoma"/>
        <family val="2"/>
      </rPr>
      <t>5976373.100</t>
    </r>
  </si>
  <si>
    <r>
      <t xml:space="preserve">TM </t>
    </r>
    <r>
      <rPr>
        <u/>
        <sz val="8"/>
        <color theme="1"/>
        <rFont val="Tahoma"/>
        <family val="2"/>
      </rPr>
      <t>493460370.000</t>
    </r>
  </si>
  <si>
    <r>
      <t xml:space="preserve">M </t>
    </r>
    <r>
      <rPr>
        <u/>
        <sz val="8"/>
        <color theme="1"/>
        <rFont val="Tahoma"/>
        <family val="2"/>
      </rPr>
      <t>36391.668</t>
    </r>
  </si>
  <si>
    <r>
      <t xml:space="preserve">T </t>
    </r>
    <r>
      <rPr>
        <u/>
        <sz val="8"/>
        <color theme="1"/>
        <rFont val="Tahoma"/>
        <family val="2"/>
      </rPr>
      <t>2050744.300</t>
    </r>
  </si>
  <si>
    <r>
      <t xml:space="preserve">T </t>
    </r>
    <r>
      <rPr>
        <u/>
        <sz val="8"/>
        <color theme="1"/>
        <rFont val="Tahoma"/>
        <family val="2"/>
      </rPr>
      <t>3623974.000</t>
    </r>
  </si>
  <si>
    <r>
      <t xml:space="preserve">T </t>
    </r>
    <r>
      <rPr>
        <u/>
        <sz val="8"/>
        <color rgb="FF0000FF"/>
        <rFont val="Tahoma"/>
        <family val="2"/>
      </rPr>
      <t>3428363.000</t>
    </r>
  </si>
  <si>
    <r>
      <t xml:space="preserve">T </t>
    </r>
    <r>
      <rPr>
        <u/>
        <sz val="8"/>
        <color rgb="FF0000FF"/>
        <rFont val="Tahoma"/>
        <family val="2"/>
      </rPr>
      <t>41175407.000</t>
    </r>
  </si>
  <si>
    <r>
      <t xml:space="preserve">T </t>
    </r>
    <r>
      <rPr>
        <u/>
        <sz val="8"/>
        <color rgb="FF0000FF"/>
        <rFont val="Tahoma"/>
        <family val="2"/>
      </rPr>
      <t>6028290.100</t>
    </r>
  </si>
  <si>
    <r>
      <t xml:space="preserve">TM </t>
    </r>
    <r>
      <rPr>
        <u/>
        <sz val="8"/>
        <color rgb="FF0000FF"/>
        <rFont val="Tahoma"/>
        <family val="2"/>
      </rPr>
      <t>494147220.000</t>
    </r>
  </si>
  <si>
    <r>
      <t xml:space="preserve">M </t>
    </r>
    <r>
      <rPr>
        <u/>
        <sz val="8"/>
        <color rgb="FF0000FF"/>
        <rFont val="Tahoma"/>
        <family val="2"/>
      </rPr>
      <t>36494.620</t>
    </r>
  </si>
  <si>
    <r>
      <t xml:space="preserve">T </t>
    </r>
    <r>
      <rPr>
        <u/>
        <sz val="8"/>
        <color rgb="FF0000FF"/>
        <rFont val="Tahoma"/>
        <family val="2"/>
      </rPr>
      <t>2048719.300</t>
    </r>
  </si>
  <si>
    <r>
      <t xml:space="preserve">T </t>
    </r>
    <r>
      <rPr>
        <u/>
        <sz val="8"/>
        <color rgb="FF0000FF"/>
        <rFont val="Tahoma"/>
        <family val="2"/>
      </rPr>
      <t>3624434.400</t>
    </r>
  </si>
  <si>
    <r>
      <t xml:space="preserve">T </t>
    </r>
    <r>
      <rPr>
        <u/>
        <sz val="8"/>
        <color rgb="FF0000FF"/>
        <rFont val="Tahoma"/>
        <family val="2"/>
      </rPr>
      <t>96139.022</t>
    </r>
  </si>
  <si>
    <r>
      <t xml:space="preserve">T </t>
    </r>
    <r>
      <rPr>
        <u/>
        <sz val="8"/>
        <color rgb="FF0000FF"/>
        <rFont val="Tahoma"/>
        <family val="2"/>
      </rPr>
      <t>131685.570</t>
    </r>
  </si>
  <si>
    <r>
      <t xml:space="preserve">T </t>
    </r>
    <r>
      <rPr>
        <u/>
        <sz val="8"/>
        <color rgb="FF0000FF"/>
        <rFont val="Tahoma"/>
        <family val="2"/>
      </rPr>
      <t>76659.947</t>
    </r>
  </si>
  <si>
    <r>
      <t xml:space="preserve">TM </t>
    </r>
    <r>
      <rPr>
        <u/>
        <sz val="8"/>
        <color rgb="FF0000FF"/>
        <rFont val="Tahoma"/>
        <family val="2"/>
      </rPr>
      <t>1224681.400</t>
    </r>
  </si>
  <si>
    <r>
      <t xml:space="preserve">M </t>
    </r>
    <r>
      <rPr>
        <u/>
        <sz val="8"/>
        <color rgb="FF0000FF"/>
        <rFont val="Tahoma"/>
        <family val="2"/>
      </rPr>
      <t>189.122</t>
    </r>
  </si>
  <si>
    <r>
      <t xml:space="preserve">T </t>
    </r>
    <r>
      <rPr>
        <u/>
        <sz val="8"/>
        <color rgb="FF0000FF"/>
        <rFont val="Tahoma"/>
        <family val="2"/>
      </rPr>
      <t>1753.949</t>
    </r>
  </si>
  <si>
    <r>
      <t xml:space="preserve">T </t>
    </r>
    <r>
      <rPr>
        <u/>
        <sz val="8"/>
        <color rgb="FF0000FF"/>
        <rFont val="Tahoma"/>
        <family val="2"/>
      </rPr>
      <t>8122.217</t>
    </r>
  </si>
  <si>
    <r>
      <t xml:space="preserve">T </t>
    </r>
    <r>
      <rPr>
        <u/>
        <sz val="8"/>
        <color theme="1"/>
        <rFont val="Tahoma"/>
        <family val="2"/>
      </rPr>
      <t>3139461.900</t>
    </r>
  </si>
  <si>
    <r>
      <t xml:space="preserve">T </t>
    </r>
    <r>
      <rPr>
        <u/>
        <sz val="8"/>
        <color theme="1"/>
        <rFont val="Tahoma"/>
        <family val="2"/>
      </rPr>
      <t>3166801.500</t>
    </r>
  </si>
  <si>
    <r>
      <t xml:space="preserve">T </t>
    </r>
    <r>
      <rPr>
        <u/>
        <sz val="8"/>
        <color theme="1"/>
        <rFont val="Tahoma"/>
        <family val="2"/>
      </rPr>
      <t>3166391.600</t>
    </r>
  </si>
  <si>
    <r>
      <t xml:space="preserve">T </t>
    </r>
    <r>
      <rPr>
        <u/>
        <sz val="8"/>
        <color rgb="FF0000FF"/>
        <rFont val="Tahoma"/>
        <family val="2"/>
      </rPr>
      <t>3157551.700</t>
    </r>
  </si>
  <si>
    <r>
      <t xml:space="preserve">T </t>
    </r>
    <r>
      <rPr>
        <u/>
        <sz val="8"/>
        <color rgb="FF0000FF"/>
        <rFont val="Tahoma"/>
        <family val="2"/>
      </rPr>
      <t>15667.524</t>
    </r>
  </si>
  <si>
    <r>
      <t xml:space="preserve">T </t>
    </r>
    <r>
      <rPr>
        <u/>
        <sz val="8"/>
        <color theme="1"/>
        <rFont val="Tahoma"/>
        <family val="2"/>
      </rPr>
      <t>4688797.800</t>
    </r>
  </si>
  <si>
    <r>
      <t xml:space="preserve">T </t>
    </r>
    <r>
      <rPr>
        <u/>
        <sz val="8"/>
        <color theme="1"/>
        <rFont val="Tahoma"/>
        <family val="2"/>
      </rPr>
      <t>50407208.000</t>
    </r>
  </si>
  <si>
    <r>
      <t xml:space="preserve">T </t>
    </r>
    <r>
      <rPr>
        <u/>
        <sz val="8"/>
        <color theme="1"/>
        <rFont val="Tahoma"/>
        <family val="2"/>
      </rPr>
      <t>7610123.700</t>
    </r>
  </si>
  <si>
    <r>
      <t xml:space="preserve">TM </t>
    </r>
    <r>
      <rPr>
        <u/>
        <sz val="8"/>
        <color theme="1"/>
        <rFont val="Tahoma"/>
        <family val="2"/>
      </rPr>
      <t>480890280.000</t>
    </r>
  </si>
  <si>
    <r>
      <t xml:space="preserve">M </t>
    </r>
    <r>
      <rPr>
        <u/>
        <sz val="8"/>
        <color theme="1"/>
        <rFont val="Tahoma"/>
        <family val="2"/>
      </rPr>
      <t>30804.652</t>
    </r>
  </si>
  <si>
    <r>
      <t xml:space="preserve">T </t>
    </r>
    <r>
      <rPr>
        <u/>
        <sz val="8"/>
        <color theme="1"/>
        <rFont val="Tahoma"/>
        <family val="2"/>
      </rPr>
      <t>1810659.700</t>
    </r>
  </si>
  <si>
    <r>
      <t xml:space="preserve">T </t>
    </r>
    <r>
      <rPr>
        <u/>
        <sz val="8"/>
        <color theme="1"/>
        <rFont val="Tahoma"/>
        <family val="2"/>
      </rPr>
      <t>4698875.400</t>
    </r>
  </si>
  <si>
    <r>
      <t xml:space="preserve">T </t>
    </r>
    <r>
      <rPr>
        <u/>
        <sz val="8"/>
        <color theme="1"/>
        <rFont val="Tahoma"/>
        <family val="2"/>
      </rPr>
      <t>50287891.000</t>
    </r>
  </si>
  <si>
    <r>
      <t xml:space="preserve">T </t>
    </r>
    <r>
      <rPr>
        <u/>
        <sz val="8"/>
        <color theme="1"/>
        <rFont val="Tahoma"/>
        <family val="2"/>
      </rPr>
      <t>7328681.600</t>
    </r>
  </si>
  <si>
    <r>
      <t xml:space="preserve">TM </t>
    </r>
    <r>
      <rPr>
        <u/>
        <sz val="8"/>
        <color theme="1"/>
        <rFont val="Tahoma"/>
        <family val="2"/>
      </rPr>
      <t>476739790.000</t>
    </r>
  </si>
  <si>
    <r>
      <t xml:space="preserve">M </t>
    </r>
    <r>
      <rPr>
        <u/>
        <sz val="8"/>
        <color theme="1"/>
        <rFont val="Tahoma"/>
        <family val="2"/>
      </rPr>
      <t>30923.348</t>
    </r>
  </si>
  <si>
    <r>
      <t xml:space="preserve">T </t>
    </r>
    <r>
      <rPr>
        <u/>
        <sz val="8"/>
        <color theme="1"/>
        <rFont val="Tahoma"/>
        <family val="2"/>
      </rPr>
      <t>1824734.200</t>
    </r>
  </si>
  <si>
    <r>
      <t xml:space="preserve">T </t>
    </r>
    <r>
      <rPr>
        <u/>
        <sz val="8"/>
        <color theme="1"/>
        <rFont val="Tahoma"/>
        <family val="2"/>
      </rPr>
      <t>1869001.600</t>
    </r>
  </si>
  <si>
    <r>
      <t xml:space="preserve">T </t>
    </r>
    <r>
      <rPr>
        <u/>
        <sz val="8"/>
        <color theme="1"/>
        <rFont val="Tahoma"/>
        <family val="2"/>
      </rPr>
      <t>4661604.600</t>
    </r>
  </si>
  <si>
    <r>
      <t xml:space="preserve">T </t>
    </r>
    <r>
      <rPr>
        <u/>
        <sz val="8"/>
        <color theme="1"/>
        <rFont val="Tahoma"/>
        <family val="2"/>
      </rPr>
      <t>50154723.000</t>
    </r>
  </si>
  <si>
    <r>
      <t xml:space="preserve">T </t>
    </r>
    <r>
      <rPr>
        <u/>
        <sz val="8"/>
        <color theme="1"/>
        <rFont val="Tahoma"/>
        <family val="2"/>
      </rPr>
      <t>7316687.000</t>
    </r>
  </si>
  <si>
    <r>
      <t xml:space="preserve">TM </t>
    </r>
    <r>
      <rPr>
        <u/>
        <sz val="8"/>
        <color theme="1"/>
        <rFont val="Tahoma"/>
        <family val="2"/>
      </rPr>
      <t>474451910.000</t>
    </r>
  </si>
  <si>
    <r>
      <t xml:space="preserve">M </t>
    </r>
    <r>
      <rPr>
        <u/>
        <sz val="8"/>
        <color theme="1"/>
        <rFont val="Tahoma"/>
        <family val="2"/>
      </rPr>
      <t>30738.992</t>
    </r>
  </si>
  <si>
    <r>
      <t xml:space="preserve">T </t>
    </r>
    <r>
      <rPr>
        <u/>
        <sz val="8"/>
        <color theme="1"/>
        <rFont val="Tahoma"/>
        <family val="2"/>
      </rPr>
      <t>1822194.300</t>
    </r>
  </si>
  <si>
    <r>
      <t xml:space="preserve">T </t>
    </r>
    <r>
      <rPr>
        <u/>
        <sz val="8"/>
        <color rgb="FF0000FF"/>
        <rFont val="Tahoma"/>
        <family val="2"/>
      </rPr>
      <t>4683092.600</t>
    </r>
  </si>
  <si>
    <r>
      <t xml:space="preserve">T </t>
    </r>
    <r>
      <rPr>
        <u/>
        <sz val="8"/>
        <color rgb="FF0000FF"/>
        <rFont val="Tahoma"/>
        <family val="2"/>
      </rPr>
      <t>50283274.000</t>
    </r>
  </si>
  <si>
    <r>
      <t xml:space="preserve">T </t>
    </r>
    <r>
      <rPr>
        <u/>
        <sz val="8"/>
        <color rgb="FF0000FF"/>
        <rFont val="Tahoma"/>
        <family val="2"/>
      </rPr>
      <t>7418497.400</t>
    </r>
  </si>
  <si>
    <r>
      <t xml:space="preserve">TM </t>
    </r>
    <r>
      <rPr>
        <u/>
        <sz val="8"/>
        <color rgb="FF0000FF"/>
        <rFont val="Tahoma"/>
        <family val="2"/>
      </rPr>
      <t>477360660.000</t>
    </r>
  </si>
  <si>
    <r>
      <t xml:space="preserve">M </t>
    </r>
    <r>
      <rPr>
        <u/>
        <sz val="8"/>
        <color rgb="FF0000FF"/>
        <rFont val="Tahoma"/>
        <family val="2"/>
      </rPr>
      <t>30822.331</t>
    </r>
  </si>
  <si>
    <r>
      <t xml:space="preserve">T </t>
    </r>
    <r>
      <rPr>
        <u/>
        <sz val="8"/>
        <color rgb="FF0000FF"/>
        <rFont val="Tahoma"/>
        <family val="2"/>
      </rPr>
      <t>1819196.100</t>
    </r>
  </si>
  <si>
    <r>
      <t xml:space="preserve">T </t>
    </r>
    <r>
      <rPr>
        <u/>
        <sz val="8"/>
        <color rgb="FF0000FF"/>
        <rFont val="Tahoma"/>
        <family val="2"/>
      </rPr>
      <t>1704343.900</t>
    </r>
  </si>
  <si>
    <r>
      <t xml:space="preserve">T </t>
    </r>
    <r>
      <rPr>
        <u/>
        <sz val="8"/>
        <color rgb="FF0000FF"/>
        <rFont val="Tahoma"/>
        <family val="2"/>
      </rPr>
      <t>19279.288</t>
    </r>
  </si>
  <si>
    <r>
      <t xml:space="preserve">T </t>
    </r>
    <r>
      <rPr>
        <u/>
        <sz val="8"/>
        <color rgb="FF0000FF"/>
        <rFont val="Tahoma"/>
        <family val="2"/>
      </rPr>
      <t>126305.800</t>
    </r>
  </si>
  <si>
    <r>
      <t xml:space="preserve">T </t>
    </r>
    <r>
      <rPr>
        <u/>
        <sz val="8"/>
        <color rgb="FF0000FF"/>
        <rFont val="Tahoma"/>
        <family val="2"/>
      </rPr>
      <t>166061.540</t>
    </r>
  </si>
  <si>
    <r>
      <t xml:space="preserve">TM </t>
    </r>
    <r>
      <rPr>
        <u/>
        <sz val="8"/>
        <color rgb="FF0000FF"/>
        <rFont val="Tahoma"/>
        <family val="2"/>
      </rPr>
      <t>3263779.900</t>
    </r>
  </si>
  <si>
    <r>
      <t xml:space="preserve">M </t>
    </r>
    <r>
      <rPr>
        <u/>
        <sz val="8"/>
        <color rgb="FF0000FF"/>
        <rFont val="Tahoma"/>
        <family val="2"/>
      </rPr>
      <t>93.441</t>
    </r>
  </si>
  <si>
    <r>
      <t xml:space="preserve">T </t>
    </r>
    <r>
      <rPr>
        <u/>
        <sz val="8"/>
        <color rgb="FF0000FF"/>
        <rFont val="Tahoma"/>
        <family val="2"/>
      </rPr>
      <t>7500.974</t>
    </r>
  </si>
  <si>
    <r>
      <t xml:space="preserve">T </t>
    </r>
    <r>
      <rPr>
        <u/>
        <sz val="8"/>
        <color rgb="FF0000FF"/>
        <rFont val="Tahoma"/>
        <family val="2"/>
      </rPr>
      <t>142959.330</t>
    </r>
  </si>
  <si>
    <r>
      <t xml:space="preserve">TM </t>
    </r>
    <r>
      <rPr>
        <u/>
        <sz val="8"/>
        <color theme="1"/>
        <rFont val="Tahoma"/>
        <family val="2"/>
      </rPr>
      <t>11347227.000</t>
    </r>
  </si>
  <si>
    <r>
      <t xml:space="preserve">TM </t>
    </r>
    <r>
      <rPr>
        <u/>
        <sz val="8"/>
        <color theme="1"/>
        <rFont val="Tahoma"/>
        <family val="2"/>
      </rPr>
      <t>11223572.000</t>
    </r>
  </si>
  <si>
    <r>
      <t xml:space="preserve">TM </t>
    </r>
    <r>
      <rPr>
        <u/>
        <sz val="8"/>
        <color theme="1"/>
        <rFont val="Tahoma"/>
        <family val="2"/>
      </rPr>
      <t>11230089.000</t>
    </r>
  </si>
  <si>
    <r>
      <t xml:space="preserve">TM </t>
    </r>
    <r>
      <rPr>
        <u/>
        <sz val="8"/>
        <color rgb="FF0000FF"/>
        <rFont val="Tahoma"/>
        <family val="2"/>
      </rPr>
      <t>11266963.000</t>
    </r>
  </si>
  <si>
    <r>
      <t xml:space="preserve">TM </t>
    </r>
    <r>
      <rPr>
        <u/>
        <sz val="8"/>
        <color rgb="FF0000FF"/>
        <rFont val="Tahoma"/>
        <family val="2"/>
      </rPr>
      <t>69587.224</t>
    </r>
  </si>
  <si>
    <r>
      <t xml:space="preserve">T </t>
    </r>
    <r>
      <rPr>
        <u/>
        <sz val="8"/>
        <color theme="1"/>
        <rFont val="Tahoma"/>
        <family val="2"/>
      </rPr>
      <t>4109553.500</t>
    </r>
  </si>
  <si>
    <r>
      <t xml:space="preserve">T </t>
    </r>
    <r>
      <rPr>
        <u/>
        <sz val="8"/>
        <color theme="1"/>
        <rFont val="Tahoma"/>
        <family val="2"/>
      </rPr>
      <t>36736613.000</t>
    </r>
  </si>
  <si>
    <r>
      <t xml:space="preserve">T </t>
    </r>
    <r>
      <rPr>
        <u/>
        <sz val="8"/>
        <color theme="1"/>
        <rFont val="Tahoma"/>
        <family val="2"/>
      </rPr>
      <t>5663798.400</t>
    </r>
  </si>
  <si>
    <r>
      <t xml:space="preserve">TM </t>
    </r>
    <r>
      <rPr>
        <u/>
        <sz val="8"/>
        <color theme="1"/>
        <rFont val="Tahoma"/>
        <family val="2"/>
      </rPr>
      <t>242040250.000</t>
    </r>
  </si>
  <si>
    <r>
      <t xml:space="preserve">M </t>
    </r>
    <r>
      <rPr>
        <u/>
        <sz val="8"/>
        <color theme="1"/>
        <rFont val="Tahoma"/>
        <family val="2"/>
      </rPr>
      <t>50293.464</t>
    </r>
  </si>
  <si>
    <r>
      <t xml:space="preserve">T </t>
    </r>
    <r>
      <rPr>
        <u/>
        <sz val="8"/>
        <color theme="1"/>
        <rFont val="Tahoma"/>
        <family val="2"/>
      </rPr>
      <t>2823400.400</t>
    </r>
  </si>
  <si>
    <r>
      <t xml:space="preserve">T </t>
    </r>
    <r>
      <rPr>
        <u/>
        <sz val="8"/>
        <color theme="1"/>
        <rFont val="Tahoma"/>
        <family val="2"/>
      </rPr>
      <t>2695980.400</t>
    </r>
  </si>
  <si>
    <r>
      <t xml:space="preserve">T </t>
    </r>
    <r>
      <rPr>
        <u/>
        <sz val="8"/>
        <color theme="1"/>
        <rFont val="Tahoma"/>
        <family val="2"/>
      </rPr>
      <t>4119281.400</t>
    </r>
  </si>
  <si>
    <r>
      <t xml:space="preserve">T </t>
    </r>
    <r>
      <rPr>
        <u/>
        <sz val="8"/>
        <color theme="1"/>
        <rFont val="Tahoma"/>
        <family val="2"/>
      </rPr>
      <t>36845598.000</t>
    </r>
  </si>
  <si>
    <r>
      <t xml:space="preserve">T </t>
    </r>
    <r>
      <rPr>
        <u/>
        <sz val="8"/>
        <color theme="1"/>
        <rFont val="Tahoma"/>
        <family val="2"/>
      </rPr>
      <t>5688249.700</t>
    </r>
  </si>
  <si>
    <r>
      <t xml:space="preserve">TM </t>
    </r>
    <r>
      <rPr>
        <u/>
        <sz val="8"/>
        <color theme="1"/>
        <rFont val="Tahoma"/>
        <family val="2"/>
      </rPr>
      <t>242237730.000</t>
    </r>
  </si>
  <si>
    <r>
      <t xml:space="preserve">M </t>
    </r>
    <r>
      <rPr>
        <u/>
        <sz val="8"/>
        <color theme="1"/>
        <rFont val="Tahoma"/>
        <family val="2"/>
      </rPr>
      <t>51923.274</t>
    </r>
  </si>
  <si>
    <r>
      <t xml:space="preserve">T </t>
    </r>
    <r>
      <rPr>
        <u/>
        <sz val="8"/>
        <color theme="1"/>
        <rFont val="Tahoma"/>
        <family val="2"/>
      </rPr>
      <t>2751397.900</t>
    </r>
  </si>
  <si>
    <r>
      <t xml:space="preserve">T </t>
    </r>
    <r>
      <rPr>
        <u/>
        <sz val="8"/>
        <color theme="1"/>
        <rFont val="Tahoma"/>
        <family val="2"/>
      </rPr>
      <t>2696203.200</t>
    </r>
  </si>
  <si>
    <r>
      <t xml:space="preserve">T </t>
    </r>
    <r>
      <rPr>
        <u/>
        <sz val="8"/>
        <color theme="1"/>
        <rFont val="Tahoma"/>
        <family val="2"/>
      </rPr>
      <t>4110945.100</t>
    </r>
  </si>
  <si>
    <r>
      <t xml:space="preserve">T </t>
    </r>
    <r>
      <rPr>
        <u/>
        <sz val="8"/>
        <color theme="1"/>
        <rFont val="Tahoma"/>
        <family val="2"/>
      </rPr>
      <t>36801155.000</t>
    </r>
  </si>
  <si>
    <r>
      <t xml:space="preserve">T </t>
    </r>
    <r>
      <rPr>
        <u/>
        <sz val="8"/>
        <color theme="1"/>
        <rFont val="Tahoma"/>
        <family val="2"/>
      </rPr>
      <t>5717965.300</t>
    </r>
  </si>
  <si>
    <r>
      <t xml:space="preserve">TM </t>
    </r>
    <r>
      <rPr>
        <u/>
        <sz val="8"/>
        <color theme="1"/>
        <rFont val="Tahoma"/>
        <family val="2"/>
      </rPr>
      <t>240334100.000</t>
    </r>
  </si>
  <si>
    <r>
      <t xml:space="preserve">M </t>
    </r>
    <r>
      <rPr>
        <u/>
        <sz val="8"/>
        <color theme="1"/>
        <rFont val="Tahoma"/>
        <family val="2"/>
      </rPr>
      <t>51579.532</t>
    </r>
  </si>
  <si>
    <r>
      <t xml:space="preserve">T </t>
    </r>
    <r>
      <rPr>
        <u/>
        <sz val="8"/>
        <color theme="1"/>
        <rFont val="Tahoma"/>
        <family val="2"/>
      </rPr>
      <t>2746379.800</t>
    </r>
  </si>
  <si>
    <r>
      <t xml:space="preserve">T </t>
    </r>
    <r>
      <rPr>
        <u/>
        <sz val="8"/>
        <color theme="1"/>
        <rFont val="Tahoma"/>
        <family val="2"/>
      </rPr>
      <t>2687164.200</t>
    </r>
  </si>
  <si>
    <r>
      <t xml:space="preserve">T </t>
    </r>
    <r>
      <rPr>
        <u/>
        <sz val="8"/>
        <color rgb="FF0000FF"/>
        <rFont val="Tahoma"/>
        <family val="2"/>
      </rPr>
      <t>4113260.000</t>
    </r>
  </si>
  <si>
    <r>
      <t xml:space="preserve">T </t>
    </r>
    <r>
      <rPr>
        <u/>
        <sz val="8"/>
        <color rgb="FF0000FF"/>
        <rFont val="Tahoma"/>
        <family val="2"/>
      </rPr>
      <t>36794455.000</t>
    </r>
  </si>
  <si>
    <r>
      <t xml:space="preserve">T </t>
    </r>
    <r>
      <rPr>
        <u/>
        <sz val="8"/>
        <color rgb="FF0000FF"/>
        <rFont val="Tahoma"/>
        <family val="2"/>
      </rPr>
      <t>5690004.500</t>
    </r>
  </si>
  <si>
    <r>
      <t xml:space="preserve">TM </t>
    </r>
    <r>
      <rPr>
        <u/>
        <sz val="8"/>
        <color rgb="FF0000FF"/>
        <rFont val="Tahoma"/>
        <family val="2"/>
      </rPr>
      <t>241537360.000</t>
    </r>
  </si>
  <si>
    <r>
      <t xml:space="preserve">M </t>
    </r>
    <r>
      <rPr>
        <u/>
        <sz val="8"/>
        <color rgb="FF0000FF"/>
        <rFont val="Tahoma"/>
        <family val="2"/>
      </rPr>
      <t>51265.423</t>
    </r>
  </si>
  <si>
    <r>
      <t xml:space="preserve">T </t>
    </r>
    <r>
      <rPr>
        <u/>
        <sz val="8"/>
        <color rgb="FF0000FF"/>
        <rFont val="Tahoma"/>
        <family val="2"/>
      </rPr>
      <t>2773726.100</t>
    </r>
  </si>
  <si>
    <r>
      <t xml:space="preserve">T </t>
    </r>
    <r>
      <rPr>
        <u/>
        <sz val="8"/>
        <color rgb="FF0000FF"/>
        <rFont val="Tahoma"/>
        <family val="2"/>
      </rPr>
      <t>2693115.900</t>
    </r>
  </si>
  <si>
    <r>
      <t xml:space="preserve">T </t>
    </r>
    <r>
      <rPr>
        <u/>
        <sz val="8"/>
        <color rgb="FF0000FF"/>
        <rFont val="Tahoma"/>
        <family val="2"/>
      </rPr>
      <t>5260.882</t>
    </r>
  </si>
  <si>
    <r>
      <t xml:space="preserve">T </t>
    </r>
    <r>
      <rPr>
        <u/>
        <sz val="8"/>
        <color rgb="FF0000FF"/>
        <rFont val="Tahoma"/>
        <family val="2"/>
      </rPr>
      <t>54800.498</t>
    </r>
  </si>
  <si>
    <r>
      <t xml:space="preserve">T </t>
    </r>
    <r>
      <rPr>
        <u/>
        <sz val="8"/>
        <color rgb="FF0000FF"/>
        <rFont val="Tahoma"/>
        <family val="2"/>
      </rPr>
      <t>27126.060</t>
    </r>
  </si>
  <si>
    <r>
      <t xml:space="preserve">TM </t>
    </r>
    <r>
      <rPr>
        <u/>
        <sz val="8"/>
        <color rgb="FF0000FF"/>
        <rFont val="Tahoma"/>
        <family val="2"/>
      </rPr>
      <t>1046720.900</t>
    </r>
  </si>
  <si>
    <r>
      <t xml:space="preserve">M </t>
    </r>
    <r>
      <rPr>
        <u/>
        <sz val="8"/>
        <color rgb="FF0000FF"/>
        <rFont val="Tahoma"/>
        <family val="2"/>
      </rPr>
      <t>859.109</t>
    </r>
  </si>
  <si>
    <r>
      <t xml:space="preserve">T </t>
    </r>
    <r>
      <rPr>
        <u/>
        <sz val="8"/>
        <color rgb="FF0000FF"/>
        <rFont val="Tahoma"/>
        <family val="2"/>
      </rPr>
      <t>43092.358</t>
    </r>
  </si>
  <si>
    <r>
      <t xml:space="preserve">T </t>
    </r>
    <r>
      <rPr>
        <u/>
        <sz val="8"/>
        <color rgb="FF0000FF"/>
        <rFont val="Tahoma"/>
        <family val="2"/>
      </rPr>
      <t>5155.598</t>
    </r>
  </si>
  <si>
    <r>
      <t xml:space="preserve">TM </t>
    </r>
    <r>
      <rPr>
        <u/>
        <sz val="8"/>
        <color theme="1"/>
        <rFont val="Tahoma"/>
        <family val="2"/>
      </rPr>
      <t>4944366.400</t>
    </r>
  </si>
  <si>
    <r>
      <t xml:space="preserve">TM </t>
    </r>
    <r>
      <rPr>
        <u/>
        <sz val="8"/>
        <color theme="1"/>
        <rFont val="Tahoma"/>
        <family val="2"/>
      </rPr>
      <t>4966520.800</t>
    </r>
  </si>
  <si>
    <r>
      <t xml:space="preserve">TM </t>
    </r>
    <r>
      <rPr>
        <u/>
        <sz val="8"/>
        <color theme="1"/>
        <rFont val="Tahoma"/>
        <family val="2"/>
      </rPr>
      <t>4942732.600</t>
    </r>
  </si>
  <si>
    <r>
      <t xml:space="preserve">TM </t>
    </r>
    <r>
      <rPr>
        <u/>
        <sz val="8"/>
        <color rgb="FF0000FF"/>
        <rFont val="Tahoma"/>
        <family val="2"/>
      </rPr>
      <t>4951206.600</t>
    </r>
  </si>
  <si>
    <r>
      <t xml:space="preserve">TM </t>
    </r>
    <r>
      <rPr>
        <u/>
        <sz val="8"/>
        <color rgb="FF0000FF"/>
        <rFont val="Tahoma"/>
        <family val="2"/>
      </rPr>
      <t>13287.623</t>
    </r>
  </si>
  <si>
    <r>
      <t xml:space="preserve">T </t>
    </r>
    <r>
      <rPr>
        <u/>
        <sz val="8"/>
        <color theme="1"/>
        <rFont val="Tahoma"/>
        <family val="2"/>
      </rPr>
      <t>1897909.700</t>
    </r>
  </si>
  <si>
    <r>
      <t xml:space="preserve">T </t>
    </r>
    <r>
      <rPr>
        <u/>
        <sz val="8"/>
        <color theme="1"/>
        <rFont val="Tahoma"/>
        <family val="2"/>
      </rPr>
      <t>1912685.500</t>
    </r>
  </si>
  <si>
    <r>
      <t xml:space="preserve">T </t>
    </r>
    <r>
      <rPr>
        <u/>
        <sz val="8"/>
        <color theme="1"/>
        <rFont val="Tahoma"/>
        <family val="2"/>
      </rPr>
      <t>1894499.200</t>
    </r>
  </si>
  <si>
    <r>
      <t xml:space="preserve">T </t>
    </r>
    <r>
      <rPr>
        <u/>
        <sz val="8"/>
        <color rgb="FF0000FF"/>
        <rFont val="Tahoma"/>
        <family val="2"/>
      </rPr>
      <t>1901698.200</t>
    </r>
  </si>
  <si>
    <r>
      <t xml:space="preserve">T </t>
    </r>
    <r>
      <rPr>
        <u/>
        <sz val="8"/>
        <color rgb="FF0000FF"/>
        <rFont val="Tahoma"/>
        <family val="2"/>
      </rPr>
      <t>9666.931</t>
    </r>
  </si>
  <si>
    <r>
      <t xml:space="preserve">T </t>
    </r>
    <r>
      <rPr>
        <u/>
        <sz val="8"/>
        <color theme="1"/>
        <rFont val="Tahoma"/>
        <family val="2"/>
      </rPr>
      <t>5422766.000</t>
    </r>
  </si>
  <si>
    <r>
      <t xml:space="preserve">T </t>
    </r>
    <r>
      <rPr>
        <u/>
        <sz val="8"/>
        <color theme="1"/>
        <rFont val="Tahoma"/>
        <family val="2"/>
      </rPr>
      <t>24080902.000</t>
    </r>
  </si>
  <si>
    <r>
      <t xml:space="preserve">T </t>
    </r>
    <r>
      <rPr>
        <u/>
        <sz val="8"/>
        <color theme="1"/>
        <rFont val="Tahoma"/>
        <family val="2"/>
      </rPr>
      <t>6813964.400</t>
    </r>
  </si>
  <si>
    <r>
      <t xml:space="preserve">TM </t>
    </r>
    <r>
      <rPr>
        <u/>
        <sz val="8"/>
        <color theme="1"/>
        <rFont val="Tahoma"/>
        <family val="2"/>
      </rPr>
      <t>450144830.000</t>
    </r>
  </si>
  <si>
    <r>
      <t xml:space="preserve">M </t>
    </r>
    <r>
      <rPr>
        <u/>
        <sz val="8"/>
        <color theme="1"/>
        <rFont val="Tahoma"/>
        <family val="2"/>
      </rPr>
      <t>35778.927</t>
    </r>
  </si>
  <si>
    <r>
      <t xml:space="preserve">T </t>
    </r>
    <r>
      <rPr>
        <u/>
        <sz val="8"/>
        <color theme="1"/>
        <rFont val="Tahoma"/>
        <family val="2"/>
      </rPr>
      <t>2064727.700</t>
    </r>
  </si>
  <si>
    <r>
      <t xml:space="preserve">T </t>
    </r>
    <r>
      <rPr>
        <u/>
        <sz val="8"/>
        <color theme="1"/>
        <rFont val="Tahoma"/>
        <family val="2"/>
      </rPr>
      <t>5458968.900</t>
    </r>
  </si>
  <si>
    <r>
      <t xml:space="preserve">T </t>
    </r>
    <r>
      <rPr>
        <u/>
        <sz val="8"/>
        <color theme="1"/>
        <rFont val="Tahoma"/>
        <family val="2"/>
      </rPr>
      <t>23994506.000</t>
    </r>
  </si>
  <si>
    <r>
      <t xml:space="preserve">T </t>
    </r>
    <r>
      <rPr>
        <u/>
        <sz val="8"/>
        <color theme="1"/>
        <rFont val="Tahoma"/>
        <family val="2"/>
      </rPr>
      <t>6747029.600</t>
    </r>
  </si>
  <si>
    <r>
      <t xml:space="preserve">TM </t>
    </r>
    <r>
      <rPr>
        <u/>
        <sz val="8"/>
        <color theme="1"/>
        <rFont val="Tahoma"/>
        <family val="2"/>
      </rPr>
      <t>448042340.000</t>
    </r>
  </si>
  <si>
    <r>
      <t xml:space="preserve">M </t>
    </r>
    <r>
      <rPr>
        <u/>
        <sz val="8"/>
        <color theme="1"/>
        <rFont val="Tahoma"/>
        <family val="2"/>
      </rPr>
      <t>35689.718</t>
    </r>
  </si>
  <si>
    <r>
      <t xml:space="preserve">T </t>
    </r>
    <r>
      <rPr>
        <u/>
        <sz val="8"/>
        <color theme="1"/>
        <rFont val="Tahoma"/>
        <family val="2"/>
      </rPr>
      <t>2063142.900</t>
    </r>
  </si>
  <si>
    <r>
      <t xml:space="preserve">T </t>
    </r>
    <r>
      <rPr>
        <u/>
        <sz val="8"/>
        <color theme="1"/>
        <rFont val="Tahoma"/>
        <family val="2"/>
      </rPr>
      <t>1647330.700</t>
    </r>
  </si>
  <si>
    <r>
      <t xml:space="preserve">T </t>
    </r>
    <r>
      <rPr>
        <u/>
        <sz val="8"/>
        <color theme="1"/>
        <rFont val="Tahoma"/>
        <family val="2"/>
      </rPr>
      <t>5410500.800</t>
    </r>
  </si>
  <si>
    <r>
      <t xml:space="preserve">T </t>
    </r>
    <r>
      <rPr>
        <u/>
        <sz val="8"/>
        <color theme="1"/>
        <rFont val="Tahoma"/>
        <family val="2"/>
      </rPr>
      <t>23899426.000</t>
    </r>
  </si>
  <si>
    <r>
      <t xml:space="preserve">T </t>
    </r>
    <r>
      <rPr>
        <u/>
        <sz val="8"/>
        <color theme="1"/>
        <rFont val="Tahoma"/>
        <family val="2"/>
      </rPr>
      <t>6849334.400</t>
    </r>
  </si>
  <si>
    <r>
      <t xml:space="preserve">TM </t>
    </r>
    <r>
      <rPr>
        <u/>
        <sz val="8"/>
        <color theme="1"/>
        <rFont val="Tahoma"/>
        <family val="2"/>
      </rPr>
      <t>446674850.000</t>
    </r>
  </si>
  <si>
    <r>
      <t xml:space="preserve">M </t>
    </r>
    <r>
      <rPr>
        <u/>
        <sz val="8"/>
        <color theme="1"/>
        <rFont val="Tahoma"/>
        <family val="2"/>
      </rPr>
      <t>35912.905</t>
    </r>
  </si>
  <si>
    <r>
      <t xml:space="preserve">T </t>
    </r>
    <r>
      <rPr>
        <u/>
        <sz val="8"/>
        <color theme="1"/>
        <rFont val="Tahoma"/>
        <family val="2"/>
      </rPr>
      <t>2046035.900</t>
    </r>
  </si>
  <si>
    <r>
      <t xml:space="preserve">T </t>
    </r>
    <r>
      <rPr>
        <u/>
        <sz val="8"/>
        <color rgb="FF0000FF"/>
        <rFont val="Tahoma"/>
        <family val="2"/>
      </rPr>
      <t>5430745.200</t>
    </r>
  </si>
  <si>
    <r>
      <t xml:space="preserve">T </t>
    </r>
    <r>
      <rPr>
        <u/>
        <sz val="8"/>
        <color rgb="FF0000FF"/>
        <rFont val="Tahoma"/>
        <family val="2"/>
      </rPr>
      <t>23991611.000</t>
    </r>
  </si>
  <si>
    <r>
      <t xml:space="preserve">T </t>
    </r>
    <r>
      <rPr>
        <u/>
        <sz val="8"/>
        <color rgb="FF0000FF"/>
        <rFont val="Tahoma"/>
        <family val="2"/>
      </rPr>
      <t>6803442.800</t>
    </r>
  </si>
  <si>
    <r>
      <t xml:space="preserve">TM </t>
    </r>
    <r>
      <rPr>
        <u/>
        <sz val="8"/>
        <color rgb="FF0000FF"/>
        <rFont val="Tahoma"/>
        <family val="2"/>
      </rPr>
      <t>448287340.000</t>
    </r>
  </si>
  <si>
    <r>
      <t xml:space="preserve">M </t>
    </r>
    <r>
      <rPr>
        <u/>
        <sz val="8"/>
        <color rgb="FF0000FF"/>
        <rFont val="Tahoma"/>
        <family val="2"/>
      </rPr>
      <t>35793.850</t>
    </r>
  </si>
  <si>
    <r>
      <t xml:space="preserve">T </t>
    </r>
    <r>
      <rPr>
        <u/>
        <sz val="8"/>
        <color rgb="FF0000FF"/>
        <rFont val="Tahoma"/>
        <family val="2"/>
      </rPr>
      <t>2057968.800</t>
    </r>
  </si>
  <si>
    <r>
      <t xml:space="preserve">T </t>
    </r>
    <r>
      <rPr>
        <u/>
        <sz val="8"/>
        <color rgb="FF0000FF"/>
        <rFont val="Tahoma"/>
        <family val="2"/>
      </rPr>
      <t>1476844.800</t>
    </r>
  </si>
  <si>
    <r>
      <t xml:space="preserve">T </t>
    </r>
    <r>
      <rPr>
        <u/>
        <sz val="8"/>
        <color rgb="FF0000FF"/>
        <rFont val="Tahoma"/>
        <family val="2"/>
      </rPr>
      <t>25199.985</t>
    </r>
  </si>
  <si>
    <r>
      <t xml:space="preserve">T </t>
    </r>
    <r>
      <rPr>
        <u/>
        <sz val="8"/>
        <color rgb="FF0000FF"/>
        <rFont val="Tahoma"/>
        <family val="2"/>
      </rPr>
      <t>90772.521</t>
    </r>
  </si>
  <si>
    <r>
      <t xml:space="preserve">T </t>
    </r>
    <r>
      <rPr>
        <u/>
        <sz val="8"/>
        <color rgb="FF0000FF"/>
        <rFont val="Tahoma"/>
        <family val="2"/>
      </rPr>
      <t>51957.624</t>
    </r>
  </si>
  <si>
    <r>
      <t xml:space="preserve">TM </t>
    </r>
    <r>
      <rPr>
        <u/>
        <sz val="8"/>
        <color rgb="FF0000FF"/>
        <rFont val="Tahoma"/>
        <family val="2"/>
      </rPr>
      <t>1747915.800</t>
    </r>
  </si>
  <si>
    <r>
      <t xml:space="preserve">M </t>
    </r>
    <r>
      <rPr>
        <u/>
        <sz val="8"/>
        <color rgb="FF0000FF"/>
        <rFont val="Tahoma"/>
        <family val="2"/>
      </rPr>
      <t>112.340</t>
    </r>
  </si>
  <si>
    <r>
      <t xml:space="preserve">T </t>
    </r>
    <r>
      <rPr>
        <u/>
        <sz val="8"/>
        <color rgb="FF0000FF"/>
        <rFont val="Tahoma"/>
        <family val="2"/>
      </rPr>
      <t>10364.563</t>
    </r>
  </si>
  <si>
    <r>
      <t xml:space="preserve">T </t>
    </r>
    <r>
      <rPr>
        <u/>
        <sz val="8"/>
        <color rgb="FF0000FF"/>
        <rFont val="Tahoma"/>
        <family val="2"/>
      </rPr>
      <t>147660.670</t>
    </r>
  </si>
  <si>
    <r>
      <t xml:space="preserve">TM </t>
    </r>
    <r>
      <rPr>
        <u/>
        <sz val="8"/>
        <color theme="1"/>
        <rFont val="Tahoma"/>
        <family val="2"/>
      </rPr>
      <t>5089328.600</t>
    </r>
  </si>
  <si>
    <r>
      <t xml:space="preserve">TM </t>
    </r>
    <r>
      <rPr>
        <u/>
        <sz val="8"/>
        <color theme="1"/>
        <rFont val="Tahoma"/>
        <family val="2"/>
      </rPr>
      <t>5092836.900</t>
    </r>
  </si>
  <si>
    <r>
      <t xml:space="preserve">TM </t>
    </r>
    <r>
      <rPr>
        <u/>
        <sz val="8"/>
        <color theme="1"/>
        <rFont val="Tahoma"/>
        <family val="2"/>
      </rPr>
      <t>5084949.600</t>
    </r>
  </si>
  <si>
    <r>
      <t xml:space="preserve">TM </t>
    </r>
    <r>
      <rPr>
        <u/>
        <sz val="8"/>
        <color rgb="FF0000FF"/>
        <rFont val="Tahoma"/>
        <family val="2"/>
      </rPr>
      <t>5089038.400</t>
    </r>
  </si>
  <si>
    <r>
      <t xml:space="preserve">TM </t>
    </r>
    <r>
      <rPr>
        <u/>
        <sz val="8"/>
        <color rgb="FF0000FF"/>
        <rFont val="Tahoma"/>
        <family val="2"/>
      </rPr>
      <t>3951.687</t>
    </r>
  </si>
  <si>
    <r>
      <t xml:space="preserve">T </t>
    </r>
    <r>
      <rPr>
        <u/>
        <sz val="8"/>
        <color theme="1"/>
        <rFont val="Tahoma"/>
        <family val="2"/>
      </rPr>
      <t>5593753.300</t>
    </r>
  </si>
  <si>
    <r>
      <t xml:space="preserve">T </t>
    </r>
    <r>
      <rPr>
        <u/>
        <sz val="8"/>
        <color theme="1"/>
        <rFont val="Tahoma"/>
        <family val="2"/>
      </rPr>
      <t>36895382.000</t>
    </r>
  </si>
  <si>
    <r>
      <t xml:space="preserve">T </t>
    </r>
    <r>
      <rPr>
        <u/>
        <sz val="8"/>
        <color theme="1"/>
        <rFont val="Tahoma"/>
        <family val="2"/>
      </rPr>
      <t>8370246.400</t>
    </r>
  </si>
  <si>
    <r>
      <t xml:space="preserve">TM </t>
    </r>
    <r>
      <rPr>
        <u/>
        <sz val="8"/>
        <color theme="1"/>
        <rFont val="Tahoma"/>
        <family val="2"/>
      </rPr>
      <t>221578600.000</t>
    </r>
  </si>
  <si>
    <r>
      <t xml:space="preserve">M </t>
    </r>
    <r>
      <rPr>
        <u/>
        <sz val="8"/>
        <color theme="1"/>
        <rFont val="Tahoma"/>
        <family val="2"/>
      </rPr>
      <t>58522.372</t>
    </r>
  </si>
  <si>
    <r>
      <t xml:space="preserve">T </t>
    </r>
    <r>
      <rPr>
        <u/>
        <sz val="8"/>
        <color theme="1"/>
        <rFont val="Tahoma"/>
        <family val="2"/>
      </rPr>
      <t>3292613.100</t>
    </r>
  </si>
  <si>
    <r>
      <t xml:space="preserve">T </t>
    </r>
    <r>
      <rPr>
        <u/>
        <sz val="8"/>
        <color theme="1"/>
        <rFont val="Tahoma"/>
        <family val="2"/>
      </rPr>
      <t>3597943.300</t>
    </r>
  </si>
  <si>
    <r>
      <t xml:space="preserve">T </t>
    </r>
    <r>
      <rPr>
        <u/>
        <sz val="8"/>
        <color theme="1"/>
        <rFont val="Tahoma"/>
        <family val="2"/>
      </rPr>
      <t>5569994.500</t>
    </r>
  </si>
  <si>
    <r>
      <t xml:space="preserve">T </t>
    </r>
    <r>
      <rPr>
        <u/>
        <sz val="8"/>
        <color theme="1"/>
        <rFont val="Tahoma"/>
        <family val="2"/>
      </rPr>
      <t>37125532.000</t>
    </r>
  </si>
  <si>
    <r>
      <t xml:space="preserve">T </t>
    </r>
    <r>
      <rPr>
        <u/>
        <sz val="8"/>
        <color theme="1"/>
        <rFont val="Tahoma"/>
        <family val="2"/>
      </rPr>
      <t>8432200.900</t>
    </r>
  </si>
  <si>
    <r>
      <t xml:space="preserve">TM </t>
    </r>
    <r>
      <rPr>
        <u/>
        <sz val="8"/>
        <color theme="1"/>
        <rFont val="Tahoma"/>
        <family val="2"/>
      </rPr>
      <t>222395100.000</t>
    </r>
  </si>
  <si>
    <r>
      <t xml:space="preserve">M </t>
    </r>
    <r>
      <rPr>
        <u/>
        <sz val="8"/>
        <color theme="1"/>
        <rFont val="Tahoma"/>
        <family val="2"/>
      </rPr>
      <t>58368.440</t>
    </r>
  </si>
  <si>
    <r>
      <t xml:space="preserve">T </t>
    </r>
    <r>
      <rPr>
        <u/>
        <sz val="8"/>
        <color theme="1"/>
        <rFont val="Tahoma"/>
        <family val="2"/>
      </rPr>
      <t>3267666.400</t>
    </r>
  </si>
  <si>
    <r>
      <t xml:space="preserve">T </t>
    </r>
    <r>
      <rPr>
        <u/>
        <sz val="8"/>
        <color theme="1"/>
        <rFont val="Tahoma"/>
        <family val="2"/>
      </rPr>
      <t>3588334.200</t>
    </r>
  </si>
  <si>
    <r>
      <t xml:space="preserve">T </t>
    </r>
    <r>
      <rPr>
        <u/>
        <sz val="8"/>
        <color theme="1"/>
        <rFont val="Tahoma"/>
        <family val="2"/>
      </rPr>
      <t>5575258.500</t>
    </r>
  </si>
  <si>
    <r>
      <t xml:space="preserve">T </t>
    </r>
    <r>
      <rPr>
        <u/>
        <sz val="8"/>
        <color theme="1"/>
        <rFont val="Tahoma"/>
        <family val="2"/>
      </rPr>
      <t>37165558.000</t>
    </r>
  </si>
  <si>
    <r>
      <t xml:space="preserve">T </t>
    </r>
    <r>
      <rPr>
        <u/>
        <sz val="8"/>
        <color theme="1"/>
        <rFont val="Tahoma"/>
        <family val="2"/>
      </rPr>
      <t>8324059.800</t>
    </r>
  </si>
  <si>
    <r>
      <t xml:space="preserve">TM </t>
    </r>
    <r>
      <rPr>
        <u/>
        <sz val="8"/>
        <color theme="1"/>
        <rFont val="Tahoma"/>
        <family val="2"/>
      </rPr>
      <t>222662490.000</t>
    </r>
  </si>
  <si>
    <r>
      <t xml:space="preserve">M </t>
    </r>
    <r>
      <rPr>
        <u/>
        <sz val="8"/>
        <color theme="1"/>
        <rFont val="Tahoma"/>
        <family val="2"/>
      </rPr>
      <t>58864.462</t>
    </r>
  </si>
  <si>
    <r>
      <t xml:space="preserve">T </t>
    </r>
    <r>
      <rPr>
        <u/>
        <sz val="8"/>
        <color theme="1"/>
        <rFont val="Tahoma"/>
        <family val="2"/>
      </rPr>
      <t>3252373.500</t>
    </r>
  </si>
  <si>
    <r>
      <t xml:space="preserve">T </t>
    </r>
    <r>
      <rPr>
        <u/>
        <sz val="8"/>
        <color theme="1"/>
        <rFont val="Tahoma"/>
        <family val="2"/>
      </rPr>
      <t>3613460.400</t>
    </r>
  </si>
  <si>
    <r>
      <t xml:space="preserve">T </t>
    </r>
    <r>
      <rPr>
        <u/>
        <sz val="8"/>
        <color rgb="FF0000FF"/>
        <rFont val="Tahoma"/>
        <family val="2"/>
      </rPr>
      <t>5579668.800</t>
    </r>
  </si>
  <si>
    <r>
      <t xml:space="preserve">T </t>
    </r>
    <r>
      <rPr>
        <u/>
        <sz val="8"/>
        <color rgb="FF0000FF"/>
        <rFont val="Tahoma"/>
        <family val="2"/>
      </rPr>
      <t>37062157.000</t>
    </r>
  </si>
  <si>
    <r>
      <t xml:space="preserve">T </t>
    </r>
    <r>
      <rPr>
        <u/>
        <sz val="8"/>
        <color rgb="FF0000FF"/>
        <rFont val="Tahoma"/>
        <family val="2"/>
      </rPr>
      <t>8375502.400</t>
    </r>
  </si>
  <si>
    <r>
      <t xml:space="preserve">TM </t>
    </r>
    <r>
      <rPr>
        <u/>
        <sz val="8"/>
        <color rgb="FF0000FF"/>
        <rFont val="Tahoma"/>
        <family val="2"/>
      </rPr>
      <t>222212060.000</t>
    </r>
  </si>
  <si>
    <r>
      <t xml:space="preserve">M </t>
    </r>
    <r>
      <rPr>
        <u/>
        <sz val="8"/>
        <color rgb="FF0000FF"/>
        <rFont val="Tahoma"/>
        <family val="2"/>
      </rPr>
      <t>58585.091</t>
    </r>
  </si>
  <si>
    <r>
      <t xml:space="preserve">T </t>
    </r>
    <r>
      <rPr>
        <u/>
        <sz val="8"/>
        <color rgb="FF0000FF"/>
        <rFont val="Tahoma"/>
        <family val="2"/>
      </rPr>
      <t>3270884.300</t>
    </r>
  </si>
  <si>
    <r>
      <t xml:space="preserve">T </t>
    </r>
    <r>
      <rPr>
        <u/>
        <sz val="8"/>
        <color rgb="FF0000FF"/>
        <rFont val="Tahoma"/>
        <family val="2"/>
      </rPr>
      <t>3599912.600</t>
    </r>
  </si>
  <si>
    <r>
      <t xml:space="preserve">T </t>
    </r>
    <r>
      <rPr>
        <u/>
        <sz val="8"/>
        <color rgb="FF0000FF"/>
        <rFont val="Tahoma"/>
        <family val="2"/>
      </rPr>
      <t>12478.262</t>
    </r>
  </si>
  <si>
    <r>
      <t xml:space="preserve">T </t>
    </r>
    <r>
      <rPr>
        <u/>
        <sz val="8"/>
        <color rgb="FF0000FF"/>
        <rFont val="Tahoma"/>
        <family val="2"/>
      </rPr>
      <t>145811.760</t>
    </r>
  </si>
  <si>
    <r>
      <t xml:space="preserve">T </t>
    </r>
    <r>
      <rPr>
        <u/>
        <sz val="8"/>
        <color rgb="FF0000FF"/>
        <rFont val="Tahoma"/>
        <family val="2"/>
      </rPr>
      <t>54261.771</t>
    </r>
  </si>
  <si>
    <r>
      <t xml:space="preserve">TM </t>
    </r>
    <r>
      <rPr>
        <u/>
        <sz val="8"/>
        <color rgb="FF0000FF"/>
        <rFont val="Tahoma"/>
        <family val="2"/>
      </rPr>
      <t>564654.510</t>
    </r>
  </si>
  <si>
    <r>
      <t xml:space="preserve">M </t>
    </r>
    <r>
      <rPr>
        <u/>
        <sz val="8"/>
        <color rgb="FF0000FF"/>
        <rFont val="Tahoma"/>
        <family val="2"/>
      </rPr>
      <t>253.889</t>
    </r>
  </si>
  <si>
    <r>
      <t xml:space="preserve">T </t>
    </r>
    <r>
      <rPr>
        <u/>
        <sz val="8"/>
        <color rgb="FF0000FF"/>
        <rFont val="Tahoma"/>
        <family val="2"/>
      </rPr>
      <t>20311.872</t>
    </r>
  </si>
  <si>
    <r>
      <t xml:space="preserve">T </t>
    </r>
    <r>
      <rPr>
        <u/>
        <sz val="8"/>
        <color rgb="FF0000FF"/>
        <rFont val="Tahoma"/>
        <family val="2"/>
      </rPr>
      <t>12678.322</t>
    </r>
  </si>
  <si>
    <r>
      <t xml:space="preserve">TM </t>
    </r>
    <r>
      <rPr>
        <u/>
        <sz val="8"/>
        <color theme="1"/>
        <rFont val="Tahoma"/>
        <family val="2"/>
      </rPr>
      <t>7155064.500</t>
    </r>
  </si>
  <si>
    <r>
      <t xml:space="preserve">TM </t>
    </r>
    <r>
      <rPr>
        <u/>
        <sz val="8"/>
        <color theme="1"/>
        <rFont val="Tahoma"/>
        <family val="2"/>
      </rPr>
      <t>7147571.800</t>
    </r>
  </si>
  <si>
    <r>
      <t xml:space="preserve">TM </t>
    </r>
    <r>
      <rPr>
        <u/>
        <sz val="8"/>
        <color theme="1"/>
        <rFont val="Tahoma"/>
        <family val="2"/>
      </rPr>
      <t>7134777.400</t>
    </r>
  </si>
  <si>
    <r>
      <t xml:space="preserve">TM </t>
    </r>
    <r>
      <rPr>
        <u/>
        <sz val="8"/>
        <color rgb="FF0000FF"/>
        <rFont val="Tahoma"/>
        <family val="2"/>
      </rPr>
      <t>7145804.600</t>
    </r>
  </si>
  <si>
    <r>
      <t xml:space="preserve">TM </t>
    </r>
    <r>
      <rPr>
        <u/>
        <sz val="8"/>
        <color rgb="FF0000FF"/>
        <rFont val="Tahoma"/>
        <family val="2"/>
      </rPr>
      <t>10258.396</t>
    </r>
  </si>
  <si>
    <r>
      <t xml:space="preserve">T </t>
    </r>
    <r>
      <rPr>
        <u/>
        <sz val="8"/>
        <color theme="1"/>
        <rFont val="Tahoma"/>
        <family val="2"/>
      </rPr>
      <t>8808909.000</t>
    </r>
  </si>
  <si>
    <r>
      <t xml:space="preserve">T </t>
    </r>
    <r>
      <rPr>
        <u/>
        <sz val="8"/>
        <color theme="1"/>
        <rFont val="Tahoma"/>
        <family val="2"/>
      </rPr>
      <t>43668026.000</t>
    </r>
  </si>
  <si>
    <r>
      <t xml:space="preserve">T </t>
    </r>
    <r>
      <rPr>
        <u/>
        <sz val="8"/>
        <color theme="1"/>
        <rFont val="Tahoma"/>
        <family val="2"/>
      </rPr>
      <t>6793672.300</t>
    </r>
  </si>
  <si>
    <r>
      <t xml:space="preserve">TM </t>
    </r>
    <r>
      <rPr>
        <u/>
        <sz val="8"/>
        <color theme="1"/>
        <rFont val="Tahoma"/>
        <family val="2"/>
      </rPr>
      <t>338987370.000</t>
    </r>
  </si>
  <si>
    <r>
      <t xml:space="preserve">M </t>
    </r>
    <r>
      <rPr>
        <u/>
        <sz val="8"/>
        <color theme="1"/>
        <rFont val="Tahoma"/>
        <family val="2"/>
      </rPr>
      <t>62139.172</t>
    </r>
  </si>
  <si>
    <r>
      <t xml:space="preserve">T </t>
    </r>
    <r>
      <rPr>
        <u/>
        <sz val="8"/>
        <color theme="1"/>
        <rFont val="Tahoma"/>
        <family val="2"/>
      </rPr>
      <t>3346644.500</t>
    </r>
  </si>
  <si>
    <r>
      <t xml:space="preserve">T </t>
    </r>
    <r>
      <rPr>
        <u/>
        <sz val="8"/>
        <color theme="1"/>
        <rFont val="Tahoma"/>
        <family val="2"/>
      </rPr>
      <t>4102275.800</t>
    </r>
  </si>
  <si>
    <r>
      <t xml:space="preserve">T </t>
    </r>
    <r>
      <rPr>
        <u/>
        <sz val="8"/>
        <color theme="1"/>
        <rFont val="Tahoma"/>
        <family val="2"/>
      </rPr>
      <t>8929969.700</t>
    </r>
  </si>
  <si>
    <r>
      <t xml:space="preserve">T </t>
    </r>
    <r>
      <rPr>
        <u/>
        <sz val="8"/>
        <color theme="1"/>
        <rFont val="Tahoma"/>
        <family val="2"/>
      </rPr>
      <t>43960430.000</t>
    </r>
  </si>
  <si>
    <r>
      <t xml:space="preserve">T </t>
    </r>
    <r>
      <rPr>
        <u/>
        <sz val="8"/>
        <color theme="1"/>
        <rFont val="Tahoma"/>
        <family val="2"/>
      </rPr>
      <t>6668573.600</t>
    </r>
  </si>
  <si>
    <r>
      <t xml:space="preserve">TM </t>
    </r>
    <r>
      <rPr>
        <u/>
        <sz val="8"/>
        <color theme="1"/>
        <rFont val="Tahoma"/>
        <family val="2"/>
      </rPr>
      <t>340267650.000</t>
    </r>
  </si>
  <si>
    <r>
      <t xml:space="preserve">M </t>
    </r>
    <r>
      <rPr>
        <u/>
        <sz val="8"/>
        <color theme="1"/>
        <rFont val="Tahoma"/>
        <family val="2"/>
      </rPr>
      <t>62448.451</t>
    </r>
  </si>
  <si>
    <r>
      <t xml:space="preserve">T </t>
    </r>
    <r>
      <rPr>
        <u/>
        <sz val="8"/>
        <color theme="1"/>
        <rFont val="Tahoma"/>
        <family val="2"/>
      </rPr>
      <t>3343470.000</t>
    </r>
  </si>
  <si>
    <r>
      <t xml:space="preserve">T </t>
    </r>
    <r>
      <rPr>
        <u/>
        <sz val="8"/>
        <color theme="1"/>
        <rFont val="Tahoma"/>
        <family val="2"/>
      </rPr>
      <t>4120212.600</t>
    </r>
  </si>
  <si>
    <r>
      <t xml:space="preserve">T </t>
    </r>
    <r>
      <rPr>
        <u/>
        <sz val="8"/>
        <color theme="1"/>
        <rFont val="Tahoma"/>
        <family val="2"/>
      </rPr>
      <t>8847512.100</t>
    </r>
  </si>
  <si>
    <r>
      <t xml:space="preserve">T </t>
    </r>
    <r>
      <rPr>
        <u/>
        <sz val="8"/>
        <color theme="1"/>
        <rFont val="Tahoma"/>
        <family val="2"/>
      </rPr>
      <t>44216136.000</t>
    </r>
  </si>
  <si>
    <r>
      <t xml:space="preserve">T </t>
    </r>
    <r>
      <rPr>
        <u/>
        <sz val="8"/>
        <color theme="1"/>
        <rFont val="Tahoma"/>
        <family val="2"/>
      </rPr>
      <t>6780202.300</t>
    </r>
  </si>
  <si>
    <r>
      <t xml:space="preserve">TM </t>
    </r>
    <r>
      <rPr>
        <u/>
        <sz val="8"/>
        <color theme="1"/>
        <rFont val="Tahoma"/>
        <family val="2"/>
      </rPr>
      <t>340414390.000</t>
    </r>
  </si>
  <si>
    <r>
      <t xml:space="preserve">M </t>
    </r>
    <r>
      <rPr>
        <u/>
        <sz val="8"/>
        <color theme="1"/>
        <rFont val="Tahoma"/>
        <family val="2"/>
      </rPr>
      <t>62694.522</t>
    </r>
  </si>
  <si>
    <r>
      <t xml:space="preserve">T </t>
    </r>
    <r>
      <rPr>
        <u/>
        <sz val="8"/>
        <color theme="1"/>
        <rFont val="Tahoma"/>
        <family val="2"/>
      </rPr>
      <t>3377142.600</t>
    </r>
  </si>
  <si>
    <r>
      <t xml:space="preserve">T </t>
    </r>
    <r>
      <rPr>
        <u/>
        <sz val="8"/>
        <color theme="1"/>
        <rFont val="Tahoma"/>
        <family val="2"/>
      </rPr>
      <t>4118069.500</t>
    </r>
  </si>
  <si>
    <r>
      <t xml:space="preserve">T </t>
    </r>
    <r>
      <rPr>
        <u/>
        <sz val="8"/>
        <color rgb="FF0000FF"/>
        <rFont val="Tahoma"/>
        <family val="2"/>
      </rPr>
      <t>8862130.300</t>
    </r>
  </si>
  <si>
    <r>
      <t xml:space="preserve">T </t>
    </r>
    <r>
      <rPr>
        <u/>
        <sz val="8"/>
        <color rgb="FF0000FF"/>
        <rFont val="Tahoma"/>
        <family val="2"/>
      </rPr>
      <t>43948197.000</t>
    </r>
  </si>
  <si>
    <r>
      <t xml:space="preserve">T </t>
    </r>
    <r>
      <rPr>
        <u/>
        <sz val="8"/>
        <color rgb="FF0000FF"/>
        <rFont val="Tahoma"/>
        <family val="2"/>
      </rPr>
      <t>6747482.700</t>
    </r>
  </si>
  <si>
    <r>
      <t xml:space="preserve">TM </t>
    </r>
    <r>
      <rPr>
        <u/>
        <sz val="8"/>
        <color rgb="FF0000FF"/>
        <rFont val="Tahoma"/>
        <family val="2"/>
      </rPr>
      <t>339889800.000</t>
    </r>
  </si>
  <si>
    <r>
      <t xml:space="preserve">M </t>
    </r>
    <r>
      <rPr>
        <u/>
        <sz val="8"/>
        <color rgb="FF0000FF"/>
        <rFont val="Tahoma"/>
        <family val="2"/>
      </rPr>
      <t>62427.382</t>
    </r>
  </si>
  <si>
    <r>
      <t xml:space="preserve">T </t>
    </r>
    <r>
      <rPr>
        <u/>
        <sz val="8"/>
        <color rgb="FF0000FF"/>
        <rFont val="Tahoma"/>
        <family val="2"/>
      </rPr>
      <t>3355752.400</t>
    </r>
  </si>
  <si>
    <r>
      <t xml:space="preserve">T </t>
    </r>
    <r>
      <rPr>
        <u/>
        <sz val="8"/>
        <color rgb="FF0000FF"/>
        <rFont val="Tahoma"/>
        <family val="2"/>
      </rPr>
      <t>4113519.300</t>
    </r>
  </si>
  <si>
    <r>
      <t xml:space="preserve">T </t>
    </r>
    <r>
      <rPr>
        <u/>
        <sz val="8"/>
        <color rgb="FF0000FF"/>
        <rFont val="Tahoma"/>
        <family val="2"/>
      </rPr>
      <t>61840.036</t>
    </r>
  </si>
  <si>
    <r>
      <t xml:space="preserve">T </t>
    </r>
    <r>
      <rPr>
        <u/>
        <sz val="8"/>
        <color rgb="FF0000FF"/>
        <rFont val="Tahoma"/>
        <family val="2"/>
      </rPr>
      <t>274259.470</t>
    </r>
  </si>
  <si>
    <r>
      <t xml:space="preserve">T </t>
    </r>
    <r>
      <rPr>
        <u/>
        <sz val="8"/>
        <color rgb="FF0000FF"/>
        <rFont val="Tahoma"/>
        <family val="2"/>
      </rPr>
      <t>68668.366</t>
    </r>
  </si>
  <si>
    <r>
      <t xml:space="preserve">TM </t>
    </r>
    <r>
      <rPr>
        <u/>
        <sz val="8"/>
        <color rgb="FF0000FF"/>
        <rFont val="Tahoma"/>
        <family val="2"/>
      </rPr>
      <t>784967.860</t>
    </r>
  </si>
  <si>
    <r>
      <t xml:space="preserve">M </t>
    </r>
    <r>
      <rPr>
        <u/>
        <sz val="8"/>
        <color rgb="FF0000FF"/>
        <rFont val="Tahoma"/>
        <family val="2"/>
      </rPr>
      <t>278.274</t>
    </r>
  </si>
  <si>
    <r>
      <t xml:space="preserve">T </t>
    </r>
    <r>
      <rPr>
        <u/>
        <sz val="8"/>
        <color rgb="FF0000FF"/>
        <rFont val="Tahoma"/>
        <family val="2"/>
      </rPr>
      <t>18592.357</t>
    </r>
  </si>
  <si>
    <r>
      <t xml:space="preserve">T </t>
    </r>
    <r>
      <rPr>
        <u/>
        <sz val="8"/>
        <color rgb="FF0000FF"/>
        <rFont val="Tahoma"/>
        <family val="2"/>
      </rPr>
      <t>9795.946</t>
    </r>
  </si>
  <si>
    <r>
      <t xml:space="preserve">TM </t>
    </r>
    <r>
      <rPr>
        <u/>
        <sz val="8"/>
        <color theme="1"/>
        <rFont val="Tahoma"/>
        <family val="2"/>
      </rPr>
      <t>9360563.200</t>
    </r>
  </si>
  <si>
    <r>
      <t xml:space="preserve">TM </t>
    </r>
    <r>
      <rPr>
        <u/>
        <sz val="8"/>
        <color theme="1"/>
        <rFont val="Tahoma"/>
        <family val="2"/>
      </rPr>
      <t>9379279.000</t>
    </r>
  </si>
  <si>
    <r>
      <t xml:space="preserve">TM </t>
    </r>
    <r>
      <rPr>
        <u/>
        <sz val="8"/>
        <color theme="1"/>
        <rFont val="Tahoma"/>
        <family val="2"/>
      </rPr>
      <t>9323572.500</t>
    </r>
  </si>
  <si>
    <r>
      <t xml:space="preserve">TM </t>
    </r>
    <r>
      <rPr>
        <u/>
        <sz val="8"/>
        <color rgb="FF0000FF"/>
        <rFont val="Tahoma"/>
        <family val="2"/>
      </rPr>
      <t>9354471.600</t>
    </r>
  </si>
  <si>
    <r>
      <t xml:space="preserve">TM </t>
    </r>
    <r>
      <rPr>
        <u/>
        <sz val="8"/>
        <color rgb="FF0000FF"/>
        <rFont val="Tahoma"/>
        <family val="2"/>
      </rPr>
      <t>28348.410</t>
    </r>
  </si>
  <si>
    <r>
      <t xml:space="preserve">T </t>
    </r>
    <r>
      <rPr>
        <u/>
        <sz val="8"/>
        <color theme="1"/>
        <rFont val="Tahoma"/>
        <family val="2"/>
      </rPr>
      <t>5515648.300</t>
    </r>
  </si>
  <si>
    <r>
      <t xml:space="preserve">T </t>
    </r>
    <r>
      <rPr>
        <u/>
        <sz val="8"/>
        <color theme="1"/>
        <rFont val="Tahoma"/>
        <family val="2"/>
      </rPr>
      <t>47238853.000</t>
    </r>
  </si>
  <si>
    <r>
      <t xml:space="preserve">T </t>
    </r>
    <r>
      <rPr>
        <u/>
        <sz val="8"/>
        <color theme="1"/>
        <rFont val="Tahoma"/>
        <family val="2"/>
      </rPr>
      <t>9524084.100</t>
    </r>
  </si>
  <si>
    <r>
      <t xml:space="preserve">TM </t>
    </r>
    <r>
      <rPr>
        <u/>
        <sz val="8"/>
        <color theme="1"/>
        <rFont val="Tahoma"/>
        <family val="2"/>
      </rPr>
      <t>337689240.000</t>
    </r>
  </si>
  <si>
    <r>
      <t xml:space="preserve">M </t>
    </r>
    <r>
      <rPr>
        <u/>
        <sz val="8"/>
        <color theme="1"/>
        <rFont val="Tahoma"/>
        <family val="2"/>
      </rPr>
      <t>39980.328</t>
    </r>
  </si>
  <si>
    <r>
      <t xml:space="preserve">T </t>
    </r>
    <r>
      <rPr>
        <u/>
        <sz val="8"/>
        <color theme="1"/>
        <rFont val="Tahoma"/>
        <family val="2"/>
      </rPr>
      <t>2413570.400</t>
    </r>
  </si>
  <si>
    <r>
      <t xml:space="preserve">T </t>
    </r>
    <r>
      <rPr>
        <u/>
        <sz val="8"/>
        <color theme="1"/>
        <rFont val="Tahoma"/>
        <family val="2"/>
      </rPr>
      <t>2958929.500</t>
    </r>
  </si>
  <si>
    <r>
      <t xml:space="preserve">T </t>
    </r>
    <r>
      <rPr>
        <u/>
        <sz val="8"/>
        <color theme="1"/>
        <rFont val="Tahoma"/>
        <family val="2"/>
      </rPr>
      <t>5469502.200</t>
    </r>
  </si>
  <si>
    <r>
      <t xml:space="preserve">T </t>
    </r>
    <r>
      <rPr>
        <u/>
        <sz val="8"/>
        <color theme="1"/>
        <rFont val="Tahoma"/>
        <family val="2"/>
      </rPr>
      <t>46666310.000</t>
    </r>
  </si>
  <si>
    <r>
      <t xml:space="preserve">T </t>
    </r>
    <r>
      <rPr>
        <u/>
        <sz val="8"/>
        <color theme="1"/>
        <rFont val="Tahoma"/>
        <family val="2"/>
      </rPr>
      <t>9362783.000</t>
    </r>
  </si>
  <si>
    <r>
      <t xml:space="preserve">TM </t>
    </r>
    <r>
      <rPr>
        <u/>
        <sz val="8"/>
        <color theme="1"/>
        <rFont val="Tahoma"/>
        <family val="2"/>
      </rPr>
      <t>336592130.000</t>
    </r>
  </si>
  <si>
    <r>
      <t xml:space="preserve">M </t>
    </r>
    <r>
      <rPr>
        <u/>
        <sz val="8"/>
        <color theme="1"/>
        <rFont val="Tahoma"/>
        <family val="2"/>
      </rPr>
      <t>39815.035</t>
    </r>
  </si>
  <si>
    <r>
      <t xml:space="preserve">T </t>
    </r>
    <r>
      <rPr>
        <u/>
        <sz val="8"/>
        <color theme="1"/>
        <rFont val="Tahoma"/>
        <family val="2"/>
      </rPr>
      <t>2418139.600</t>
    </r>
  </si>
  <si>
    <r>
      <t xml:space="preserve">T </t>
    </r>
    <r>
      <rPr>
        <u/>
        <sz val="8"/>
        <color theme="1"/>
        <rFont val="Tahoma"/>
        <family val="2"/>
      </rPr>
      <t>2955994.300</t>
    </r>
  </si>
  <si>
    <r>
      <t xml:space="preserve">T </t>
    </r>
    <r>
      <rPr>
        <u/>
        <sz val="8"/>
        <color theme="1"/>
        <rFont val="Tahoma"/>
        <family val="2"/>
      </rPr>
      <t>5496918.600</t>
    </r>
  </si>
  <si>
    <r>
      <t xml:space="preserve">T </t>
    </r>
    <r>
      <rPr>
        <u/>
        <sz val="8"/>
        <color theme="1"/>
        <rFont val="Tahoma"/>
        <family val="2"/>
      </rPr>
      <t>47041109.000</t>
    </r>
  </si>
  <si>
    <r>
      <t xml:space="preserve">T </t>
    </r>
    <r>
      <rPr>
        <u/>
        <sz val="8"/>
        <color theme="1"/>
        <rFont val="Tahoma"/>
        <family val="2"/>
      </rPr>
      <t>9383707.000</t>
    </r>
  </si>
  <si>
    <r>
      <t xml:space="preserve">TM </t>
    </r>
    <r>
      <rPr>
        <u/>
        <sz val="8"/>
        <color theme="1"/>
        <rFont val="Tahoma"/>
        <family val="2"/>
      </rPr>
      <t>338039910.000</t>
    </r>
  </si>
  <si>
    <r>
      <t xml:space="preserve">M </t>
    </r>
    <r>
      <rPr>
        <u/>
        <sz val="8"/>
        <color theme="1"/>
        <rFont val="Tahoma"/>
        <family val="2"/>
      </rPr>
      <t>40846.107</t>
    </r>
  </si>
  <si>
    <r>
      <t xml:space="preserve">T </t>
    </r>
    <r>
      <rPr>
        <u/>
        <sz val="8"/>
        <color theme="1"/>
        <rFont val="Tahoma"/>
        <family val="2"/>
      </rPr>
      <t>2382945.100</t>
    </r>
  </si>
  <si>
    <r>
      <t xml:space="preserve">T </t>
    </r>
    <r>
      <rPr>
        <u/>
        <sz val="8"/>
        <color theme="1"/>
        <rFont val="Tahoma"/>
        <family val="2"/>
      </rPr>
      <t>2952824.400</t>
    </r>
  </si>
  <si>
    <r>
      <t xml:space="preserve">T </t>
    </r>
    <r>
      <rPr>
        <u/>
        <sz val="8"/>
        <color rgb="FF0000FF"/>
        <rFont val="Tahoma"/>
        <family val="2"/>
      </rPr>
      <t>5494023.100</t>
    </r>
  </si>
  <si>
    <r>
      <t xml:space="preserve">T </t>
    </r>
    <r>
      <rPr>
        <u/>
        <sz val="8"/>
        <color rgb="FF0000FF"/>
        <rFont val="Tahoma"/>
        <family val="2"/>
      </rPr>
      <t>46982091.000</t>
    </r>
  </si>
  <si>
    <r>
      <t xml:space="preserve">T </t>
    </r>
    <r>
      <rPr>
        <u/>
        <sz val="8"/>
        <color rgb="FF0000FF"/>
        <rFont val="Tahoma"/>
        <family val="2"/>
      </rPr>
      <t>9423524.700</t>
    </r>
  </si>
  <si>
    <r>
      <t xml:space="preserve">TM </t>
    </r>
    <r>
      <rPr>
        <u/>
        <sz val="8"/>
        <color rgb="FF0000FF"/>
        <rFont val="Tahoma"/>
        <family val="2"/>
      </rPr>
      <t>337440430.000</t>
    </r>
  </si>
  <si>
    <r>
      <t xml:space="preserve">M </t>
    </r>
    <r>
      <rPr>
        <u/>
        <sz val="8"/>
        <color rgb="FF0000FF"/>
        <rFont val="Tahoma"/>
        <family val="2"/>
      </rPr>
      <t>40213.823</t>
    </r>
  </si>
  <si>
    <r>
      <t xml:space="preserve">T </t>
    </r>
    <r>
      <rPr>
        <u/>
        <sz val="8"/>
        <color rgb="FF0000FF"/>
        <rFont val="Tahoma"/>
        <family val="2"/>
      </rPr>
      <t>2404885.000</t>
    </r>
  </si>
  <si>
    <r>
      <t xml:space="preserve">T </t>
    </r>
    <r>
      <rPr>
        <u/>
        <sz val="8"/>
        <color rgb="FF0000FF"/>
        <rFont val="Tahoma"/>
        <family val="2"/>
      </rPr>
      <t>2955916.100</t>
    </r>
  </si>
  <si>
    <r>
      <t xml:space="preserve">T </t>
    </r>
    <r>
      <rPr>
        <u/>
        <sz val="8"/>
        <color rgb="FF0000FF"/>
        <rFont val="Tahoma"/>
        <family val="2"/>
      </rPr>
      <t>23208.910</t>
    </r>
  </si>
  <si>
    <r>
      <t xml:space="preserve">T </t>
    </r>
    <r>
      <rPr>
        <u/>
        <sz val="8"/>
        <color rgb="FF0000FF"/>
        <rFont val="Tahoma"/>
        <family val="2"/>
      </rPr>
      <t>290798.700</t>
    </r>
  </si>
  <si>
    <r>
      <t xml:space="preserve">T </t>
    </r>
    <r>
      <rPr>
        <u/>
        <sz val="8"/>
        <color rgb="FF0000FF"/>
        <rFont val="Tahoma"/>
        <family val="2"/>
      </rPr>
      <t>87713.161</t>
    </r>
  </si>
  <si>
    <r>
      <t xml:space="preserve">TM </t>
    </r>
    <r>
      <rPr>
        <u/>
        <sz val="8"/>
        <color rgb="FF0000FF"/>
        <rFont val="Tahoma"/>
        <family val="2"/>
      </rPr>
      <t>755283.150</t>
    </r>
  </si>
  <si>
    <r>
      <t xml:space="preserve">M </t>
    </r>
    <r>
      <rPr>
        <u/>
        <sz val="8"/>
        <color rgb="FF0000FF"/>
        <rFont val="Tahoma"/>
        <family val="2"/>
      </rPr>
      <t>553.776</t>
    </r>
  </si>
  <si>
    <r>
      <t xml:space="preserve">T </t>
    </r>
    <r>
      <rPr>
        <u/>
        <sz val="8"/>
        <color rgb="FF0000FF"/>
        <rFont val="Tahoma"/>
        <family val="2"/>
      </rPr>
      <t>19137.416</t>
    </r>
  </si>
  <si>
    <r>
      <t xml:space="preserve">T </t>
    </r>
    <r>
      <rPr>
        <u/>
        <sz val="8"/>
        <color rgb="FF0000FF"/>
        <rFont val="Tahoma"/>
        <family val="2"/>
      </rPr>
      <t>3053.297</t>
    </r>
  </si>
  <si>
    <r>
      <t xml:space="preserve">TM </t>
    </r>
    <r>
      <rPr>
        <u/>
        <sz val="8"/>
        <color theme="1"/>
        <rFont val="Tahoma"/>
        <family val="2"/>
      </rPr>
      <t>5285210.700</t>
    </r>
  </si>
  <si>
    <r>
      <t xml:space="preserve">TM </t>
    </r>
    <r>
      <rPr>
        <u/>
        <sz val="8"/>
        <color theme="1"/>
        <rFont val="Tahoma"/>
        <family val="2"/>
      </rPr>
      <t>5272160.500</t>
    </r>
  </si>
  <si>
    <r>
      <t xml:space="preserve">TM </t>
    </r>
    <r>
      <rPr>
        <u/>
        <sz val="8"/>
        <color theme="1"/>
        <rFont val="Tahoma"/>
        <family val="2"/>
      </rPr>
      <t>5253670.300</t>
    </r>
  </si>
  <si>
    <r>
      <t xml:space="preserve">TM </t>
    </r>
    <r>
      <rPr>
        <u/>
        <sz val="8"/>
        <color rgb="FF0000FF"/>
        <rFont val="Tahoma"/>
        <family val="2"/>
      </rPr>
      <t>5270347.200</t>
    </r>
  </si>
  <si>
    <r>
      <t xml:space="preserve">TM </t>
    </r>
    <r>
      <rPr>
        <u/>
        <sz val="8"/>
        <color rgb="FF0000FF"/>
        <rFont val="Tahoma"/>
        <family val="2"/>
      </rPr>
      <t>15848.191</t>
    </r>
  </si>
  <si>
    <r>
      <t xml:space="preserve">T </t>
    </r>
    <r>
      <rPr>
        <u/>
        <sz val="8"/>
        <color theme="1"/>
        <rFont val="Tahoma"/>
        <family val="2"/>
      </rPr>
      <t>3319717.700</t>
    </r>
  </si>
  <si>
    <r>
      <t xml:space="preserve">T </t>
    </r>
    <r>
      <rPr>
        <u/>
        <sz val="8"/>
        <color theme="1"/>
        <rFont val="Tahoma"/>
        <family val="2"/>
      </rPr>
      <t>33619266.000</t>
    </r>
  </si>
  <si>
    <r>
      <t xml:space="preserve">T </t>
    </r>
    <r>
      <rPr>
        <u/>
        <sz val="8"/>
        <color theme="1"/>
        <rFont val="Tahoma"/>
        <family val="2"/>
      </rPr>
      <t>6489318.700</t>
    </r>
  </si>
  <si>
    <r>
      <t xml:space="preserve">TM </t>
    </r>
    <r>
      <rPr>
        <u/>
        <sz val="8"/>
        <color theme="1"/>
        <rFont val="Tahoma"/>
        <family val="2"/>
      </rPr>
      <t>406185810.000</t>
    </r>
  </si>
  <si>
    <r>
      <t xml:space="preserve">M </t>
    </r>
    <r>
      <rPr>
        <u/>
        <sz val="8"/>
        <color theme="1"/>
        <rFont val="Tahoma"/>
        <family val="2"/>
      </rPr>
      <t>47862.915</t>
    </r>
  </si>
  <si>
    <r>
      <t xml:space="preserve">T </t>
    </r>
    <r>
      <rPr>
        <u/>
        <sz val="8"/>
        <color theme="1"/>
        <rFont val="Tahoma"/>
        <family val="2"/>
      </rPr>
      <t>2702849.500</t>
    </r>
  </si>
  <si>
    <r>
      <t xml:space="preserve">T </t>
    </r>
    <r>
      <rPr>
        <u/>
        <sz val="8"/>
        <color theme="1"/>
        <rFont val="Tahoma"/>
        <family val="2"/>
      </rPr>
      <t>2298509.500</t>
    </r>
  </si>
  <si>
    <r>
      <t xml:space="preserve">T </t>
    </r>
    <r>
      <rPr>
        <u/>
        <sz val="8"/>
        <color theme="1"/>
        <rFont val="Tahoma"/>
        <family val="2"/>
      </rPr>
      <t>3356860.700</t>
    </r>
  </si>
  <si>
    <r>
      <t xml:space="preserve">T </t>
    </r>
    <r>
      <rPr>
        <u/>
        <sz val="8"/>
        <color theme="1"/>
        <rFont val="Tahoma"/>
        <family val="2"/>
      </rPr>
      <t>34001977.000</t>
    </r>
  </si>
  <si>
    <r>
      <t xml:space="preserve">T </t>
    </r>
    <r>
      <rPr>
        <u/>
        <sz val="8"/>
        <color theme="1"/>
        <rFont val="Tahoma"/>
        <family val="2"/>
      </rPr>
      <t>6641765.600</t>
    </r>
  </si>
  <si>
    <r>
      <t xml:space="preserve">TM </t>
    </r>
    <r>
      <rPr>
        <u/>
        <sz val="8"/>
        <color theme="1"/>
        <rFont val="Tahoma"/>
        <family val="2"/>
      </rPr>
      <t>407462120.000</t>
    </r>
  </si>
  <si>
    <r>
      <t xml:space="preserve">M </t>
    </r>
    <r>
      <rPr>
        <u/>
        <sz val="8"/>
        <color theme="1"/>
        <rFont val="Tahoma"/>
        <family val="2"/>
      </rPr>
      <t>48332.878</t>
    </r>
  </si>
  <si>
    <r>
      <t xml:space="preserve">T </t>
    </r>
    <r>
      <rPr>
        <u/>
        <sz val="8"/>
        <color theme="1"/>
        <rFont val="Tahoma"/>
        <family val="2"/>
      </rPr>
      <t>2663646.800</t>
    </r>
  </si>
  <si>
    <r>
      <t xml:space="preserve">T </t>
    </r>
    <r>
      <rPr>
        <u/>
        <sz val="8"/>
        <color theme="1"/>
        <rFont val="Tahoma"/>
        <family val="2"/>
      </rPr>
      <t>2305697.700</t>
    </r>
  </si>
  <si>
    <r>
      <t xml:space="preserve">T </t>
    </r>
    <r>
      <rPr>
        <u/>
        <sz val="8"/>
        <color theme="1"/>
        <rFont val="Tahoma"/>
        <family val="2"/>
      </rPr>
      <t>3322547.800</t>
    </r>
  </si>
  <si>
    <r>
      <t xml:space="preserve">T </t>
    </r>
    <r>
      <rPr>
        <u/>
        <sz val="8"/>
        <color theme="1"/>
        <rFont val="Tahoma"/>
        <family val="2"/>
      </rPr>
      <t>34015582.000</t>
    </r>
  </si>
  <si>
    <r>
      <t xml:space="preserve">T </t>
    </r>
    <r>
      <rPr>
        <u/>
        <sz val="8"/>
        <color theme="1"/>
        <rFont val="Tahoma"/>
        <family val="2"/>
      </rPr>
      <t>6553132.000</t>
    </r>
  </si>
  <si>
    <r>
      <t xml:space="preserve">TM </t>
    </r>
    <r>
      <rPr>
        <u/>
        <sz val="8"/>
        <color theme="1"/>
        <rFont val="Tahoma"/>
        <family val="2"/>
      </rPr>
      <t>406542980.000</t>
    </r>
  </si>
  <si>
    <r>
      <t xml:space="preserve">M </t>
    </r>
    <r>
      <rPr>
        <u/>
        <sz val="8"/>
        <color theme="1"/>
        <rFont val="Tahoma"/>
        <family val="2"/>
      </rPr>
      <t>47679.870</t>
    </r>
  </si>
  <si>
    <r>
      <t xml:space="preserve">T </t>
    </r>
    <r>
      <rPr>
        <u/>
        <sz val="8"/>
        <color theme="1"/>
        <rFont val="Tahoma"/>
        <family val="2"/>
      </rPr>
      <t>2663361.800</t>
    </r>
  </si>
  <si>
    <r>
      <t xml:space="preserve">T </t>
    </r>
    <r>
      <rPr>
        <u/>
        <sz val="8"/>
        <color theme="1"/>
        <rFont val="Tahoma"/>
        <family val="2"/>
      </rPr>
      <t>2303788.600</t>
    </r>
  </si>
  <si>
    <r>
      <t xml:space="preserve">T </t>
    </r>
    <r>
      <rPr>
        <u/>
        <sz val="8"/>
        <color rgb="FF0000FF"/>
        <rFont val="Tahoma"/>
        <family val="2"/>
      </rPr>
      <t>3333042.100</t>
    </r>
  </si>
  <si>
    <r>
      <t xml:space="preserve">T </t>
    </r>
    <r>
      <rPr>
        <u/>
        <sz val="8"/>
        <color rgb="FF0000FF"/>
        <rFont val="Tahoma"/>
        <family val="2"/>
      </rPr>
      <t>33878942.000</t>
    </r>
  </si>
  <si>
    <r>
      <t xml:space="preserve">T </t>
    </r>
    <r>
      <rPr>
        <u/>
        <sz val="8"/>
        <color rgb="FF0000FF"/>
        <rFont val="Tahoma"/>
        <family val="2"/>
      </rPr>
      <t>6561405.400</t>
    </r>
  </si>
  <si>
    <r>
      <t xml:space="preserve">TM </t>
    </r>
    <r>
      <rPr>
        <u/>
        <sz val="8"/>
        <color rgb="FF0000FF"/>
        <rFont val="Tahoma"/>
        <family val="2"/>
      </rPr>
      <t>406730300.000</t>
    </r>
  </si>
  <si>
    <r>
      <t xml:space="preserve">M </t>
    </r>
    <r>
      <rPr>
        <u/>
        <sz val="8"/>
        <color rgb="FF0000FF"/>
        <rFont val="Tahoma"/>
        <family val="2"/>
      </rPr>
      <t>47958.555</t>
    </r>
  </si>
  <si>
    <r>
      <t xml:space="preserve">T </t>
    </r>
    <r>
      <rPr>
        <u/>
        <sz val="8"/>
        <color rgb="FF0000FF"/>
        <rFont val="Tahoma"/>
        <family val="2"/>
      </rPr>
      <t>2676619.400</t>
    </r>
  </si>
  <si>
    <r>
      <t xml:space="preserve">T </t>
    </r>
    <r>
      <rPr>
        <u/>
        <sz val="8"/>
        <color rgb="FF0000FF"/>
        <rFont val="Tahoma"/>
        <family val="2"/>
      </rPr>
      <t>2302665.300</t>
    </r>
  </si>
  <si>
    <r>
      <t xml:space="preserve">T </t>
    </r>
    <r>
      <rPr>
        <u/>
        <sz val="8"/>
        <color rgb="FF0000FF"/>
        <rFont val="Tahoma"/>
        <family val="2"/>
      </rPr>
      <t>20676.026</t>
    </r>
  </si>
  <si>
    <r>
      <t xml:space="preserve">T </t>
    </r>
    <r>
      <rPr>
        <u/>
        <sz val="8"/>
        <color rgb="FF0000FF"/>
        <rFont val="Tahoma"/>
        <family val="2"/>
      </rPr>
      <t>224988.870</t>
    </r>
  </si>
  <si>
    <r>
      <t xml:space="preserve">T </t>
    </r>
    <r>
      <rPr>
        <u/>
        <sz val="8"/>
        <color rgb="FF0000FF"/>
        <rFont val="Tahoma"/>
        <family val="2"/>
      </rPr>
      <t>76559.444</t>
    </r>
  </si>
  <si>
    <r>
      <t xml:space="preserve">TM </t>
    </r>
    <r>
      <rPr>
        <u/>
        <sz val="8"/>
        <color rgb="FF0000FF"/>
        <rFont val="Tahoma"/>
        <family val="2"/>
      </rPr>
      <t>658453.970</t>
    </r>
  </si>
  <si>
    <r>
      <t xml:space="preserve">M </t>
    </r>
    <r>
      <rPr>
        <u/>
        <sz val="8"/>
        <color rgb="FF0000FF"/>
        <rFont val="Tahoma"/>
        <family val="2"/>
      </rPr>
      <t>336.846</t>
    </r>
  </si>
  <si>
    <r>
      <t xml:space="preserve">T </t>
    </r>
    <r>
      <rPr>
        <u/>
        <sz val="8"/>
        <color rgb="FF0000FF"/>
        <rFont val="Tahoma"/>
        <family val="2"/>
      </rPr>
      <t>22716.388</t>
    </r>
  </si>
  <si>
    <r>
      <t xml:space="preserve">T </t>
    </r>
    <r>
      <rPr>
        <u/>
        <sz val="8"/>
        <color rgb="FF0000FF"/>
        <rFont val="Tahoma"/>
        <family val="2"/>
      </rPr>
      <t>3723.453</t>
    </r>
  </si>
  <si>
    <r>
      <t xml:space="preserve">TM </t>
    </r>
    <r>
      <rPr>
        <u/>
        <sz val="8"/>
        <color theme="1"/>
        <rFont val="Tahoma"/>
        <family val="2"/>
      </rPr>
      <t>4921309.800</t>
    </r>
  </si>
  <si>
    <r>
      <t xml:space="preserve">TM </t>
    </r>
    <r>
      <rPr>
        <u/>
        <sz val="8"/>
        <color theme="1"/>
        <rFont val="Tahoma"/>
        <family val="2"/>
      </rPr>
      <t>4912560.900</t>
    </r>
  </si>
  <si>
    <r>
      <t xml:space="preserve">TM </t>
    </r>
    <r>
      <rPr>
        <u/>
        <sz val="8"/>
        <color theme="1"/>
        <rFont val="Tahoma"/>
        <family val="2"/>
      </rPr>
      <t>4919625.800</t>
    </r>
  </si>
  <si>
    <r>
      <t xml:space="preserve">TM </t>
    </r>
    <r>
      <rPr>
        <u/>
        <sz val="8"/>
        <color rgb="FF0000FF"/>
        <rFont val="Tahoma"/>
        <family val="2"/>
      </rPr>
      <t>4917832.200</t>
    </r>
  </si>
  <si>
    <r>
      <t xml:space="preserve">TM </t>
    </r>
    <r>
      <rPr>
        <u/>
        <sz val="8"/>
        <color rgb="FF0000FF"/>
        <rFont val="Tahoma"/>
        <family val="2"/>
      </rPr>
      <t>4642.055</t>
    </r>
  </si>
  <si>
    <r>
      <t xml:space="preserve">T </t>
    </r>
    <r>
      <rPr>
        <u/>
        <sz val="8"/>
        <color theme="1"/>
        <rFont val="Tahoma"/>
        <family val="2"/>
      </rPr>
      <t>5136312.400</t>
    </r>
  </si>
  <si>
    <r>
      <t xml:space="preserve">T </t>
    </r>
    <r>
      <rPr>
        <u/>
        <sz val="8"/>
        <color theme="1"/>
        <rFont val="Tahoma"/>
        <family val="2"/>
      </rPr>
      <t>49505041.000</t>
    </r>
  </si>
  <si>
    <r>
      <t xml:space="preserve">T </t>
    </r>
    <r>
      <rPr>
        <u/>
        <sz val="8"/>
        <color theme="1"/>
        <rFont val="Tahoma"/>
        <family val="2"/>
      </rPr>
      <t>4247566.100</t>
    </r>
  </si>
  <si>
    <r>
      <t xml:space="preserve">T </t>
    </r>
    <r>
      <rPr>
        <u/>
        <sz val="8"/>
        <color theme="1"/>
        <rFont val="Tahoma"/>
        <family val="2"/>
      </rPr>
      <t>1911328.300</t>
    </r>
  </si>
  <si>
    <r>
      <t xml:space="preserve">TM </t>
    </r>
    <r>
      <rPr>
        <u/>
        <sz val="8"/>
        <color theme="1"/>
        <rFont val="Tahoma"/>
        <family val="2"/>
      </rPr>
      <t>433624170.000</t>
    </r>
  </si>
  <si>
    <r>
      <t xml:space="preserve">M </t>
    </r>
    <r>
      <rPr>
        <u/>
        <sz val="8"/>
        <color theme="1"/>
        <rFont val="Tahoma"/>
        <family val="2"/>
      </rPr>
      <t>45727.884</t>
    </r>
  </si>
  <si>
    <r>
      <t xml:space="preserve">T </t>
    </r>
    <r>
      <rPr>
        <u/>
        <sz val="8"/>
        <color theme="1"/>
        <rFont val="Tahoma"/>
        <family val="2"/>
      </rPr>
      <t>2379503.600</t>
    </r>
  </si>
  <si>
    <r>
      <t xml:space="preserve">T </t>
    </r>
    <r>
      <rPr>
        <u/>
        <sz val="8"/>
        <color theme="1"/>
        <rFont val="Tahoma"/>
        <family val="2"/>
      </rPr>
      <t>2622381.000</t>
    </r>
  </si>
  <si>
    <r>
      <t xml:space="preserve">T </t>
    </r>
    <r>
      <rPr>
        <u/>
        <sz val="8"/>
        <color theme="1"/>
        <rFont val="Tahoma"/>
        <family val="2"/>
      </rPr>
      <t>4984406.100</t>
    </r>
  </si>
  <si>
    <r>
      <t xml:space="preserve">T </t>
    </r>
    <r>
      <rPr>
        <u/>
        <sz val="8"/>
        <color theme="1"/>
        <rFont val="Tahoma"/>
        <family val="2"/>
      </rPr>
      <t>49468525.000</t>
    </r>
  </si>
  <si>
    <r>
      <t xml:space="preserve">T </t>
    </r>
    <r>
      <rPr>
        <u/>
        <sz val="8"/>
        <color theme="1"/>
        <rFont val="Tahoma"/>
        <family val="2"/>
      </rPr>
      <t>4279873.600</t>
    </r>
  </si>
  <si>
    <r>
      <t xml:space="preserve">T </t>
    </r>
    <r>
      <rPr>
        <u/>
        <sz val="8"/>
        <color theme="1"/>
        <rFont val="Tahoma"/>
        <family val="2"/>
      </rPr>
      <t>1899124.400</t>
    </r>
  </si>
  <si>
    <r>
      <t xml:space="preserve">TM </t>
    </r>
    <r>
      <rPr>
        <u/>
        <sz val="8"/>
        <color theme="1"/>
        <rFont val="Tahoma"/>
        <family val="2"/>
      </rPr>
      <t>430988850.000</t>
    </r>
  </si>
  <si>
    <r>
      <t xml:space="preserve">M </t>
    </r>
    <r>
      <rPr>
        <u/>
        <sz val="8"/>
        <color theme="1"/>
        <rFont val="Tahoma"/>
        <family val="2"/>
      </rPr>
      <t>46256.520</t>
    </r>
  </si>
  <si>
    <r>
      <t xml:space="preserve">T </t>
    </r>
    <r>
      <rPr>
        <u/>
        <sz val="8"/>
        <color theme="1"/>
        <rFont val="Tahoma"/>
        <family val="2"/>
      </rPr>
      <t>2362058.900</t>
    </r>
  </si>
  <si>
    <r>
      <t xml:space="preserve">T </t>
    </r>
    <r>
      <rPr>
        <u/>
        <sz val="8"/>
        <color theme="1"/>
        <rFont val="Tahoma"/>
        <family val="2"/>
      </rPr>
      <t>2617544.100</t>
    </r>
  </si>
  <si>
    <r>
      <t xml:space="preserve">T </t>
    </r>
    <r>
      <rPr>
        <u/>
        <sz val="8"/>
        <color theme="1"/>
        <rFont val="Tahoma"/>
        <family val="2"/>
      </rPr>
      <t>4977525.500</t>
    </r>
  </si>
  <si>
    <r>
      <t xml:space="preserve">T </t>
    </r>
    <r>
      <rPr>
        <u/>
        <sz val="8"/>
        <color theme="1"/>
        <rFont val="Tahoma"/>
        <family val="2"/>
      </rPr>
      <t>49462726.000</t>
    </r>
  </si>
  <si>
    <r>
      <t xml:space="preserve">T </t>
    </r>
    <r>
      <rPr>
        <u/>
        <sz val="8"/>
        <color theme="1"/>
        <rFont val="Tahoma"/>
        <family val="2"/>
      </rPr>
      <t>4236914.600</t>
    </r>
  </si>
  <si>
    <r>
      <t xml:space="preserve">T </t>
    </r>
    <r>
      <rPr>
        <u/>
        <sz val="8"/>
        <color theme="1"/>
        <rFont val="Tahoma"/>
        <family val="2"/>
      </rPr>
      <t>1894319.600</t>
    </r>
  </si>
  <si>
    <r>
      <t xml:space="preserve">TM </t>
    </r>
    <r>
      <rPr>
        <u/>
        <sz val="8"/>
        <color theme="1"/>
        <rFont val="Tahoma"/>
        <family val="2"/>
      </rPr>
      <t>430586810.000</t>
    </r>
  </si>
  <si>
    <r>
      <t xml:space="preserve">M </t>
    </r>
    <r>
      <rPr>
        <u/>
        <sz val="8"/>
        <color theme="1"/>
        <rFont val="Tahoma"/>
        <family val="2"/>
      </rPr>
      <t>45380.802</t>
    </r>
  </si>
  <si>
    <r>
      <t xml:space="preserve">T </t>
    </r>
    <r>
      <rPr>
        <u/>
        <sz val="8"/>
        <color theme="1"/>
        <rFont val="Tahoma"/>
        <family val="2"/>
      </rPr>
      <t>2366586.500</t>
    </r>
  </si>
  <si>
    <r>
      <t xml:space="preserve">T </t>
    </r>
    <r>
      <rPr>
        <u/>
        <sz val="8"/>
        <color theme="1"/>
        <rFont val="Tahoma"/>
        <family val="2"/>
      </rPr>
      <t>2601207.300</t>
    </r>
  </si>
  <si>
    <r>
      <t xml:space="preserve">T </t>
    </r>
    <r>
      <rPr>
        <u/>
        <sz val="8"/>
        <color rgb="FF0000FF"/>
        <rFont val="Tahoma"/>
        <family val="2"/>
      </rPr>
      <t>5032748.000</t>
    </r>
  </si>
  <si>
    <r>
      <t xml:space="preserve">T </t>
    </r>
    <r>
      <rPr>
        <u/>
        <sz val="8"/>
        <color rgb="FF0000FF"/>
        <rFont val="Tahoma"/>
        <family val="2"/>
      </rPr>
      <t>49478764.000</t>
    </r>
  </si>
  <si>
    <r>
      <t xml:space="preserve">T </t>
    </r>
    <r>
      <rPr>
        <u/>
        <sz val="8"/>
        <color rgb="FF0000FF"/>
        <rFont val="Tahoma"/>
        <family val="2"/>
      </rPr>
      <t>4254784.800</t>
    </r>
  </si>
  <si>
    <r>
      <t xml:space="preserve">T </t>
    </r>
    <r>
      <rPr>
        <u/>
        <sz val="8"/>
        <color rgb="FF0000FF"/>
        <rFont val="Tahoma"/>
        <family val="2"/>
      </rPr>
      <t>1901590.800</t>
    </r>
  </si>
  <si>
    <r>
      <t xml:space="preserve">TM </t>
    </r>
    <r>
      <rPr>
        <u/>
        <sz val="8"/>
        <color rgb="FF0000FF"/>
        <rFont val="Tahoma"/>
        <family val="2"/>
      </rPr>
      <t>431733280.000</t>
    </r>
  </si>
  <si>
    <r>
      <t xml:space="preserve">M </t>
    </r>
    <r>
      <rPr>
        <u/>
        <sz val="8"/>
        <color rgb="FF0000FF"/>
        <rFont val="Tahoma"/>
        <family val="2"/>
      </rPr>
      <t>45788.402</t>
    </r>
  </si>
  <si>
    <r>
      <t xml:space="preserve">T </t>
    </r>
    <r>
      <rPr>
        <u/>
        <sz val="8"/>
        <color rgb="FF0000FF"/>
        <rFont val="Tahoma"/>
        <family val="2"/>
      </rPr>
      <t>2369383.000</t>
    </r>
  </si>
  <si>
    <r>
      <t xml:space="preserve">T </t>
    </r>
    <r>
      <rPr>
        <u/>
        <sz val="8"/>
        <color rgb="FF0000FF"/>
        <rFont val="Tahoma"/>
        <family val="2"/>
      </rPr>
      <t>2613710.800</t>
    </r>
  </si>
  <si>
    <r>
      <t xml:space="preserve">T </t>
    </r>
    <r>
      <rPr>
        <u/>
        <sz val="8"/>
        <color rgb="FF0000FF"/>
        <rFont val="Tahoma"/>
        <family val="2"/>
      </rPr>
      <t>89755.351</t>
    </r>
  </si>
  <si>
    <r>
      <t xml:space="preserve">T </t>
    </r>
    <r>
      <rPr>
        <u/>
        <sz val="8"/>
        <color rgb="FF0000FF"/>
        <rFont val="Tahoma"/>
        <family val="2"/>
      </rPr>
      <t>22940.600</t>
    </r>
  </si>
  <si>
    <r>
      <t xml:space="preserve">T </t>
    </r>
    <r>
      <rPr>
        <u/>
        <sz val="8"/>
        <color rgb="FF0000FF"/>
        <rFont val="Tahoma"/>
        <family val="2"/>
      </rPr>
      <t>22370.746</t>
    </r>
  </si>
  <si>
    <r>
      <t xml:space="preserve">T </t>
    </r>
    <r>
      <rPr>
        <u/>
        <sz val="8"/>
        <color rgb="FF0000FF"/>
        <rFont val="Tahoma"/>
        <family val="2"/>
      </rPr>
      <t>8768.514</t>
    </r>
  </si>
  <si>
    <r>
      <t xml:space="preserve">TM </t>
    </r>
    <r>
      <rPr>
        <u/>
        <sz val="8"/>
        <color rgb="FF0000FF"/>
        <rFont val="Tahoma"/>
        <family val="2"/>
      </rPr>
      <t>1649856.900</t>
    </r>
  </si>
  <si>
    <r>
      <t xml:space="preserve">M </t>
    </r>
    <r>
      <rPr>
        <u/>
        <sz val="8"/>
        <color rgb="FF0000FF"/>
        <rFont val="Tahoma"/>
        <family val="2"/>
      </rPr>
      <t>440.984</t>
    </r>
  </si>
  <si>
    <r>
      <t xml:space="preserve">T </t>
    </r>
    <r>
      <rPr>
        <u/>
        <sz val="8"/>
        <color rgb="FF0000FF"/>
        <rFont val="Tahoma"/>
        <family val="2"/>
      </rPr>
      <t>9052.348</t>
    </r>
  </si>
  <si>
    <r>
      <t xml:space="preserve">T </t>
    </r>
    <r>
      <rPr>
        <u/>
        <sz val="8"/>
        <color rgb="FF0000FF"/>
        <rFont val="Tahoma"/>
        <family val="2"/>
      </rPr>
      <t>11095.112</t>
    </r>
  </si>
  <si>
    <r>
      <t xml:space="preserve">TM </t>
    </r>
    <r>
      <rPr>
        <u/>
        <sz val="8"/>
        <color theme="1"/>
        <rFont val="Tahoma"/>
        <family val="2"/>
      </rPr>
      <t>7876300.800</t>
    </r>
  </si>
  <si>
    <r>
      <t xml:space="preserve">TM </t>
    </r>
    <r>
      <rPr>
        <u/>
        <sz val="8"/>
        <color theme="1"/>
        <rFont val="Tahoma"/>
        <family val="2"/>
      </rPr>
      <t>7861646.300</t>
    </r>
  </si>
  <si>
    <r>
      <t xml:space="preserve">TM </t>
    </r>
    <r>
      <rPr>
        <u/>
        <sz val="8"/>
        <color theme="1"/>
        <rFont val="Tahoma"/>
        <family val="2"/>
      </rPr>
      <t>7849814.700</t>
    </r>
  </si>
  <si>
    <r>
      <t xml:space="preserve">TM </t>
    </r>
    <r>
      <rPr>
        <u/>
        <sz val="8"/>
        <color rgb="FF0000FF"/>
        <rFont val="Tahoma"/>
        <family val="2"/>
      </rPr>
      <t>7862587.300</t>
    </r>
  </si>
  <si>
    <r>
      <t xml:space="preserve">TM </t>
    </r>
    <r>
      <rPr>
        <u/>
        <sz val="8"/>
        <color rgb="FF0000FF"/>
        <rFont val="Tahoma"/>
        <family val="2"/>
      </rPr>
      <t>13268.114</t>
    </r>
  </si>
  <si>
    <r>
      <t xml:space="preserve">T </t>
    </r>
    <r>
      <rPr>
        <u/>
        <sz val="8"/>
        <color theme="1"/>
        <rFont val="Tahoma"/>
        <family val="2"/>
      </rPr>
      <t>1989344.500</t>
    </r>
  </si>
  <si>
    <r>
      <t xml:space="preserve">T </t>
    </r>
    <r>
      <rPr>
        <u/>
        <sz val="8"/>
        <color theme="1"/>
        <rFont val="Tahoma"/>
        <family val="2"/>
      </rPr>
      <t>1991480.200</t>
    </r>
  </si>
  <si>
    <r>
      <t xml:space="preserve">T </t>
    </r>
    <r>
      <rPr>
        <u/>
        <sz val="8"/>
        <color theme="1"/>
        <rFont val="Tahoma"/>
        <family val="2"/>
      </rPr>
      <t>1970891.000</t>
    </r>
  </si>
  <si>
    <r>
      <t xml:space="preserve">T </t>
    </r>
    <r>
      <rPr>
        <u/>
        <sz val="8"/>
        <color rgb="FF0000FF"/>
        <rFont val="Tahoma"/>
        <family val="2"/>
      </rPr>
      <t>1983905.200</t>
    </r>
  </si>
  <si>
    <r>
      <t xml:space="preserve">T </t>
    </r>
    <r>
      <rPr>
        <u/>
        <sz val="8"/>
        <color rgb="FF0000FF"/>
        <rFont val="Tahoma"/>
        <family val="2"/>
      </rPr>
      <t>11321.115</t>
    </r>
  </si>
  <si>
    <r>
      <t xml:space="preserve">T </t>
    </r>
    <r>
      <rPr>
        <u/>
        <sz val="8"/>
        <color theme="1"/>
        <rFont val="Tahoma"/>
        <family val="2"/>
      </rPr>
      <t>5359835.900</t>
    </r>
  </si>
  <si>
    <r>
      <t xml:space="preserve">T </t>
    </r>
    <r>
      <rPr>
        <u/>
        <sz val="8"/>
        <color theme="1"/>
        <rFont val="Tahoma"/>
        <family val="2"/>
      </rPr>
      <t>45025413.000</t>
    </r>
  </si>
  <si>
    <r>
      <t xml:space="preserve">T </t>
    </r>
    <r>
      <rPr>
        <u/>
        <sz val="8"/>
        <color theme="1"/>
        <rFont val="Tahoma"/>
        <family val="2"/>
      </rPr>
      <t>5269695.800</t>
    </r>
  </si>
  <si>
    <r>
      <t xml:space="preserve">T </t>
    </r>
    <r>
      <rPr>
        <u/>
        <sz val="8"/>
        <color theme="1"/>
        <rFont val="Tahoma"/>
        <family val="2"/>
      </rPr>
      <t>1634815.100</t>
    </r>
  </si>
  <si>
    <r>
      <t xml:space="preserve">TM </t>
    </r>
    <r>
      <rPr>
        <u/>
        <sz val="8"/>
        <color theme="1"/>
        <rFont val="Tahoma"/>
        <family val="2"/>
      </rPr>
      <t>465248740.000</t>
    </r>
  </si>
  <si>
    <r>
      <t xml:space="preserve">M </t>
    </r>
    <r>
      <rPr>
        <u/>
        <sz val="8"/>
        <color theme="1"/>
        <rFont val="Tahoma"/>
        <family val="2"/>
      </rPr>
      <t>34266.742</t>
    </r>
  </si>
  <si>
    <r>
      <t xml:space="preserve">T </t>
    </r>
    <r>
      <rPr>
        <u/>
        <sz val="8"/>
        <color theme="1"/>
        <rFont val="Tahoma"/>
        <family val="2"/>
      </rPr>
      <t>1942208.200</t>
    </r>
  </si>
  <si>
    <r>
      <t xml:space="preserve">T </t>
    </r>
    <r>
      <rPr>
        <u/>
        <sz val="8"/>
        <color theme="1"/>
        <rFont val="Tahoma"/>
        <family val="2"/>
      </rPr>
      <t>2786970.100</t>
    </r>
  </si>
  <si>
    <r>
      <t xml:space="preserve">T </t>
    </r>
    <r>
      <rPr>
        <u/>
        <sz val="8"/>
        <color theme="1"/>
        <rFont val="Tahoma"/>
        <family val="2"/>
      </rPr>
      <t>5402475.600</t>
    </r>
  </si>
  <si>
    <r>
      <t xml:space="preserve">T </t>
    </r>
    <r>
      <rPr>
        <u/>
        <sz val="8"/>
        <color theme="1"/>
        <rFont val="Tahoma"/>
        <family val="2"/>
      </rPr>
      <t>45308036.000</t>
    </r>
  </si>
  <si>
    <r>
      <t xml:space="preserve">T </t>
    </r>
    <r>
      <rPr>
        <u/>
        <sz val="8"/>
        <color theme="1"/>
        <rFont val="Tahoma"/>
        <family val="2"/>
      </rPr>
      <t>5228617.100</t>
    </r>
  </si>
  <si>
    <r>
      <t xml:space="preserve">T </t>
    </r>
    <r>
      <rPr>
        <u/>
        <sz val="8"/>
        <color theme="1"/>
        <rFont val="Tahoma"/>
        <family val="2"/>
      </rPr>
      <t>1638753.300</t>
    </r>
  </si>
  <si>
    <r>
      <t xml:space="preserve">TM </t>
    </r>
    <r>
      <rPr>
        <u/>
        <sz val="8"/>
        <color theme="1"/>
        <rFont val="Tahoma"/>
        <family val="2"/>
      </rPr>
      <t>468098550.000</t>
    </r>
  </si>
  <si>
    <r>
      <t xml:space="preserve">M </t>
    </r>
    <r>
      <rPr>
        <u/>
        <sz val="8"/>
        <color theme="1"/>
        <rFont val="Tahoma"/>
        <family val="2"/>
      </rPr>
      <t>34471.842</t>
    </r>
  </si>
  <si>
    <r>
      <t xml:space="preserve">T </t>
    </r>
    <r>
      <rPr>
        <u/>
        <sz val="8"/>
        <color theme="1"/>
        <rFont val="Tahoma"/>
        <family val="2"/>
      </rPr>
      <t>1927660.700</t>
    </r>
  </si>
  <si>
    <r>
      <t xml:space="preserve">T </t>
    </r>
    <r>
      <rPr>
        <u/>
        <sz val="8"/>
        <color theme="1"/>
        <rFont val="Tahoma"/>
        <family val="2"/>
      </rPr>
      <t>2776050.300</t>
    </r>
  </si>
  <si>
    <r>
      <t xml:space="preserve">T </t>
    </r>
    <r>
      <rPr>
        <u/>
        <sz val="8"/>
        <color theme="1"/>
        <rFont val="Tahoma"/>
        <family val="2"/>
      </rPr>
      <t>5573007.500</t>
    </r>
  </si>
  <si>
    <r>
      <t xml:space="preserve">T </t>
    </r>
    <r>
      <rPr>
        <u/>
        <sz val="8"/>
        <color theme="1"/>
        <rFont val="Tahoma"/>
        <family val="2"/>
      </rPr>
      <t>45272491.000</t>
    </r>
  </si>
  <si>
    <r>
      <t xml:space="preserve">T </t>
    </r>
    <r>
      <rPr>
        <u/>
        <sz val="8"/>
        <color theme="1"/>
        <rFont val="Tahoma"/>
        <family val="2"/>
      </rPr>
      <t>5417129.500</t>
    </r>
  </si>
  <si>
    <r>
      <t xml:space="preserve">T </t>
    </r>
    <r>
      <rPr>
        <u/>
        <sz val="8"/>
        <color theme="1"/>
        <rFont val="Tahoma"/>
        <family val="2"/>
      </rPr>
      <t>1647181.000</t>
    </r>
  </si>
  <si>
    <r>
      <t xml:space="preserve">TM </t>
    </r>
    <r>
      <rPr>
        <u/>
        <sz val="8"/>
        <color theme="1"/>
        <rFont val="Tahoma"/>
        <family val="2"/>
      </rPr>
      <t>469080270.000</t>
    </r>
  </si>
  <si>
    <r>
      <t xml:space="preserve">M </t>
    </r>
    <r>
      <rPr>
        <u/>
        <sz val="8"/>
        <color theme="1"/>
        <rFont val="Tahoma"/>
        <family val="2"/>
      </rPr>
      <t>33823.485</t>
    </r>
  </si>
  <si>
    <r>
      <t xml:space="preserve">T </t>
    </r>
    <r>
      <rPr>
        <u/>
        <sz val="8"/>
        <color theme="1"/>
        <rFont val="Tahoma"/>
        <family val="2"/>
      </rPr>
      <t>1939599.900</t>
    </r>
  </si>
  <si>
    <r>
      <t xml:space="preserve">T </t>
    </r>
    <r>
      <rPr>
        <u/>
        <sz val="8"/>
        <color theme="1"/>
        <rFont val="Tahoma"/>
        <family val="2"/>
      </rPr>
      <t>2785555.500</t>
    </r>
  </si>
  <si>
    <r>
      <t xml:space="preserve">T </t>
    </r>
    <r>
      <rPr>
        <u/>
        <sz val="8"/>
        <color rgb="FF0000FF"/>
        <rFont val="Tahoma"/>
        <family val="2"/>
      </rPr>
      <t>5445106.400</t>
    </r>
  </si>
  <si>
    <r>
      <t xml:space="preserve">T </t>
    </r>
    <r>
      <rPr>
        <u/>
        <sz val="8"/>
        <color rgb="FF0000FF"/>
        <rFont val="Tahoma"/>
        <family val="2"/>
      </rPr>
      <t>45201980.000</t>
    </r>
  </si>
  <si>
    <r>
      <t xml:space="preserve">T </t>
    </r>
    <r>
      <rPr>
        <u/>
        <sz val="8"/>
        <color rgb="FF0000FF"/>
        <rFont val="Tahoma"/>
        <family val="2"/>
      </rPr>
      <t>5305147.500</t>
    </r>
  </si>
  <si>
    <r>
      <t xml:space="preserve">T </t>
    </r>
    <r>
      <rPr>
        <u/>
        <sz val="8"/>
        <color rgb="FF0000FF"/>
        <rFont val="Tahoma"/>
        <family val="2"/>
      </rPr>
      <t>1640249.800</t>
    </r>
  </si>
  <si>
    <r>
      <t xml:space="preserve">TM </t>
    </r>
    <r>
      <rPr>
        <u/>
        <sz val="8"/>
        <color rgb="FF0000FF"/>
        <rFont val="Tahoma"/>
        <family val="2"/>
      </rPr>
      <t>467475850.000</t>
    </r>
  </si>
  <si>
    <r>
      <t xml:space="preserve">M </t>
    </r>
    <r>
      <rPr>
        <u/>
        <sz val="8"/>
        <color rgb="FF0000FF"/>
        <rFont val="Tahoma"/>
        <family val="2"/>
      </rPr>
      <t>34187.356</t>
    </r>
  </si>
  <si>
    <r>
      <t xml:space="preserve">T </t>
    </r>
    <r>
      <rPr>
        <u/>
        <sz val="8"/>
        <color rgb="FF0000FF"/>
        <rFont val="Tahoma"/>
        <family val="2"/>
      </rPr>
      <t>1936489.600</t>
    </r>
  </si>
  <si>
    <r>
      <t xml:space="preserve">T </t>
    </r>
    <r>
      <rPr>
        <u/>
        <sz val="8"/>
        <color rgb="FF0000FF"/>
        <rFont val="Tahoma"/>
        <family val="2"/>
      </rPr>
      <t>2782858.600</t>
    </r>
  </si>
  <si>
    <r>
      <t xml:space="preserve">T </t>
    </r>
    <r>
      <rPr>
        <u/>
        <sz val="8"/>
        <color rgb="FF0000FF"/>
        <rFont val="Tahoma"/>
        <family val="2"/>
      </rPr>
      <t>112798.820</t>
    </r>
  </si>
  <si>
    <r>
      <t xml:space="preserve">T </t>
    </r>
    <r>
      <rPr>
        <u/>
        <sz val="8"/>
        <color rgb="FF0000FF"/>
        <rFont val="Tahoma"/>
        <family val="2"/>
      </rPr>
      <t>153940.920</t>
    </r>
  </si>
  <si>
    <r>
      <t xml:space="preserve">T </t>
    </r>
    <r>
      <rPr>
        <u/>
        <sz val="8"/>
        <color rgb="FF0000FF"/>
        <rFont val="Tahoma"/>
        <family val="2"/>
      </rPr>
      <t>99130.437</t>
    </r>
  </si>
  <si>
    <r>
      <t xml:space="preserve">T </t>
    </r>
    <r>
      <rPr>
        <u/>
        <sz val="8"/>
        <color rgb="FF0000FF"/>
        <rFont val="Tahoma"/>
        <family val="2"/>
      </rPr>
      <t>6317.324</t>
    </r>
  </si>
  <si>
    <r>
      <t xml:space="preserve">TM </t>
    </r>
    <r>
      <rPr>
        <u/>
        <sz val="8"/>
        <color rgb="FF0000FF"/>
        <rFont val="Tahoma"/>
        <family val="2"/>
      </rPr>
      <t>1990222.700</t>
    </r>
  </si>
  <si>
    <r>
      <t xml:space="preserve">M </t>
    </r>
    <r>
      <rPr>
        <u/>
        <sz val="8"/>
        <color rgb="FF0000FF"/>
        <rFont val="Tahoma"/>
        <family val="2"/>
      </rPr>
      <t>331.389</t>
    </r>
  </si>
  <si>
    <r>
      <t xml:space="preserve">T </t>
    </r>
    <r>
      <rPr>
        <u/>
        <sz val="8"/>
        <color rgb="FF0000FF"/>
        <rFont val="Tahoma"/>
        <family val="2"/>
      </rPr>
      <t>7756.479</t>
    </r>
  </si>
  <si>
    <r>
      <t xml:space="preserve">T </t>
    </r>
    <r>
      <rPr>
        <u/>
        <sz val="8"/>
        <color rgb="FF0000FF"/>
        <rFont val="Tahoma"/>
        <family val="2"/>
      </rPr>
      <t>5938.488</t>
    </r>
  </si>
  <si>
    <r>
      <t xml:space="preserve">TM </t>
    </r>
    <r>
      <rPr>
        <u/>
        <sz val="8"/>
        <color theme="1"/>
        <rFont val="Tahoma"/>
        <family val="2"/>
      </rPr>
      <t>7060388.300</t>
    </r>
  </si>
  <si>
    <r>
      <t xml:space="preserve">TM </t>
    </r>
    <r>
      <rPr>
        <u/>
        <sz val="8"/>
        <color theme="1"/>
        <rFont val="Tahoma"/>
        <family val="2"/>
      </rPr>
      <t>7136736.200</t>
    </r>
  </si>
  <si>
    <r>
      <t xml:space="preserve">TM </t>
    </r>
    <r>
      <rPr>
        <u/>
        <sz val="8"/>
        <color theme="1"/>
        <rFont val="Tahoma"/>
        <family val="2"/>
      </rPr>
      <t>7104219.600</t>
    </r>
  </si>
  <si>
    <r>
      <t xml:space="preserve">TM </t>
    </r>
    <r>
      <rPr>
        <u/>
        <sz val="8"/>
        <color rgb="FF0000FF"/>
        <rFont val="Tahoma"/>
        <family val="2"/>
      </rPr>
      <t>7100448.000</t>
    </r>
  </si>
  <si>
    <r>
      <t xml:space="preserve">TM </t>
    </r>
    <r>
      <rPr>
        <u/>
        <sz val="8"/>
        <color rgb="FF0000FF"/>
        <rFont val="Tahoma"/>
        <family val="2"/>
      </rPr>
      <t>38313.445</t>
    </r>
  </si>
  <si>
    <r>
      <t xml:space="preserve">T </t>
    </r>
    <r>
      <rPr>
        <u/>
        <sz val="8"/>
        <color theme="1"/>
        <rFont val="Tahoma"/>
        <family val="2"/>
      </rPr>
      <t>4462207.800</t>
    </r>
  </si>
  <si>
    <r>
      <t xml:space="preserve">T </t>
    </r>
    <r>
      <rPr>
        <u/>
        <sz val="8"/>
        <color theme="1"/>
        <rFont val="Tahoma"/>
        <family val="2"/>
      </rPr>
      <t>40886886.000</t>
    </r>
  </si>
  <si>
    <r>
      <t xml:space="preserve">T </t>
    </r>
    <r>
      <rPr>
        <u/>
        <sz val="8"/>
        <color theme="1"/>
        <rFont val="Tahoma"/>
        <family val="2"/>
      </rPr>
      <t>4968561.700</t>
    </r>
  </si>
  <si>
    <r>
      <t xml:space="preserve">T </t>
    </r>
    <r>
      <rPr>
        <u/>
        <sz val="8"/>
        <color theme="1"/>
        <rFont val="Tahoma"/>
        <family val="2"/>
      </rPr>
      <t>2654440.400</t>
    </r>
  </si>
  <si>
    <r>
      <t xml:space="preserve">TM </t>
    </r>
    <r>
      <rPr>
        <u/>
        <sz val="8"/>
        <color theme="1"/>
        <rFont val="Tahoma"/>
        <family val="2"/>
      </rPr>
      <t>469758050.000</t>
    </r>
  </si>
  <si>
    <r>
      <t xml:space="preserve">M </t>
    </r>
    <r>
      <rPr>
        <u/>
        <sz val="8"/>
        <color theme="1"/>
        <rFont val="Tahoma"/>
        <family val="2"/>
      </rPr>
      <t>38486.453</t>
    </r>
  </si>
  <si>
    <r>
      <t xml:space="preserve">T </t>
    </r>
    <r>
      <rPr>
        <u/>
        <sz val="8"/>
        <color theme="1"/>
        <rFont val="Tahoma"/>
        <family val="2"/>
      </rPr>
      <t>2079777.400</t>
    </r>
  </si>
  <si>
    <r>
      <t xml:space="preserve">T </t>
    </r>
    <r>
      <rPr>
        <u/>
        <sz val="8"/>
        <color theme="1"/>
        <rFont val="Tahoma"/>
        <family val="2"/>
      </rPr>
      <t>2372489.000</t>
    </r>
  </si>
  <si>
    <r>
      <t xml:space="preserve">T </t>
    </r>
    <r>
      <rPr>
        <u/>
        <sz val="8"/>
        <color theme="1"/>
        <rFont val="Tahoma"/>
        <family val="2"/>
      </rPr>
      <t>4498174.400</t>
    </r>
  </si>
  <si>
    <r>
      <t xml:space="preserve">T </t>
    </r>
    <r>
      <rPr>
        <u/>
        <sz val="8"/>
        <color theme="1"/>
        <rFont val="Tahoma"/>
        <family val="2"/>
      </rPr>
      <t>41472117.000</t>
    </r>
  </si>
  <si>
    <r>
      <t xml:space="preserve">T </t>
    </r>
    <r>
      <rPr>
        <u/>
        <sz val="8"/>
        <color theme="1"/>
        <rFont val="Tahoma"/>
        <family val="2"/>
      </rPr>
      <t>4940207.300</t>
    </r>
  </si>
  <si>
    <r>
      <t xml:space="preserve">T </t>
    </r>
    <r>
      <rPr>
        <u/>
        <sz val="8"/>
        <color theme="1"/>
        <rFont val="Tahoma"/>
        <family val="2"/>
      </rPr>
      <t>2667286.500</t>
    </r>
  </si>
  <si>
    <r>
      <t xml:space="preserve">TM </t>
    </r>
    <r>
      <rPr>
        <u/>
        <sz val="8"/>
        <color theme="1"/>
        <rFont val="Tahoma"/>
        <family val="2"/>
      </rPr>
      <t>471721730.000</t>
    </r>
  </si>
  <si>
    <r>
      <t xml:space="preserve">M </t>
    </r>
    <r>
      <rPr>
        <u/>
        <sz val="8"/>
        <color theme="1"/>
        <rFont val="Tahoma"/>
        <family val="2"/>
      </rPr>
      <t>38298.999</t>
    </r>
  </si>
  <si>
    <r>
      <t xml:space="preserve">T </t>
    </r>
    <r>
      <rPr>
        <u/>
        <sz val="8"/>
        <color theme="1"/>
        <rFont val="Tahoma"/>
        <family val="2"/>
      </rPr>
      <t>2084986.000</t>
    </r>
  </si>
  <si>
    <r>
      <t xml:space="preserve">T </t>
    </r>
    <r>
      <rPr>
        <u/>
        <sz val="8"/>
        <color theme="1"/>
        <rFont val="Tahoma"/>
        <family val="2"/>
      </rPr>
      <t>2366698.700</t>
    </r>
  </si>
  <si>
    <r>
      <t xml:space="preserve">T </t>
    </r>
    <r>
      <rPr>
        <u/>
        <sz val="8"/>
        <color theme="1"/>
        <rFont val="Tahoma"/>
        <family val="2"/>
      </rPr>
      <t>4651063.400</t>
    </r>
  </si>
  <si>
    <r>
      <t xml:space="preserve">T </t>
    </r>
    <r>
      <rPr>
        <u/>
        <sz val="8"/>
        <color theme="1"/>
        <rFont val="Tahoma"/>
        <family val="2"/>
      </rPr>
      <t>41367785.000</t>
    </r>
  </si>
  <si>
    <r>
      <t xml:space="preserve">T </t>
    </r>
    <r>
      <rPr>
        <u/>
        <sz val="8"/>
        <color theme="1"/>
        <rFont val="Tahoma"/>
        <family val="2"/>
      </rPr>
      <t>4953121.700</t>
    </r>
  </si>
  <si>
    <r>
      <t xml:space="preserve">T </t>
    </r>
    <r>
      <rPr>
        <u/>
        <sz val="8"/>
        <color theme="1"/>
        <rFont val="Tahoma"/>
        <family val="2"/>
      </rPr>
      <t>2676741.300</t>
    </r>
  </si>
  <si>
    <r>
      <t xml:space="preserve">TM </t>
    </r>
    <r>
      <rPr>
        <u/>
        <sz val="8"/>
        <color theme="1"/>
        <rFont val="Tahoma"/>
        <family val="2"/>
      </rPr>
      <t>471895020.000</t>
    </r>
  </si>
  <si>
    <r>
      <t xml:space="preserve">M </t>
    </r>
    <r>
      <rPr>
        <u/>
        <sz val="8"/>
        <color theme="1"/>
        <rFont val="Tahoma"/>
        <family val="2"/>
      </rPr>
      <t>39138.723</t>
    </r>
  </si>
  <si>
    <r>
      <t xml:space="preserve">T </t>
    </r>
    <r>
      <rPr>
        <u/>
        <sz val="8"/>
        <color theme="1"/>
        <rFont val="Tahoma"/>
        <family val="2"/>
      </rPr>
      <t>2084354.800</t>
    </r>
  </si>
  <si>
    <r>
      <t xml:space="preserve">T </t>
    </r>
    <r>
      <rPr>
        <u/>
        <sz val="8"/>
        <color theme="1"/>
        <rFont val="Tahoma"/>
        <family val="2"/>
      </rPr>
      <t>2383863.400</t>
    </r>
  </si>
  <si>
    <r>
      <t xml:space="preserve">T </t>
    </r>
    <r>
      <rPr>
        <u/>
        <sz val="8"/>
        <color rgb="FF0000FF"/>
        <rFont val="Tahoma"/>
        <family val="2"/>
      </rPr>
      <t>4537148.500</t>
    </r>
  </si>
  <si>
    <r>
      <t xml:space="preserve">T </t>
    </r>
    <r>
      <rPr>
        <u/>
        <sz val="8"/>
        <color rgb="FF0000FF"/>
        <rFont val="Tahoma"/>
        <family val="2"/>
      </rPr>
      <t>41242263.000</t>
    </r>
  </si>
  <si>
    <r>
      <t xml:space="preserve">T </t>
    </r>
    <r>
      <rPr>
        <u/>
        <sz val="8"/>
        <color rgb="FF0000FF"/>
        <rFont val="Tahoma"/>
        <family val="2"/>
      </rPr>
      <t>4953963.500</t>
    </r>
  </si>
  <si>
    <r>
      <t xml:space="preserve">T </t>
    </r>
    <r>
      <rPr>
        <u/>
        <sz val="8"/>
        <color rgb="FF0000FF"/>
        <rFont val="Tahoma"/>
        <family val="2"/>
      </rPr>
      <t>2666156.100</t>
    </r>
  </si>
  <si>
    <r>
      <t xml:space="preserve">TM </t>
    </r>
    <r>
      <rPr>
        <u/>
        <sz val="8"/>
        <color rgb="FF0000FF"/>
        <rFont val="Tahoma"/>
        <family val="2"/>
      </rPr>
      <t>471124930.000</t>
    </r>
  </si>
  <si>
    <r>
      <t xml:space="preserve">M </t>
    </r>
    <r>
      <rPr>
        <u/>
        <sz val="8"/>
        <color rgb="FF0000FF"/>
        <rFont val="Tahoma"/>
        <family val="2"/>
      </rPr>
      <t>38641.392</t>
    </r>
  </si>
  <si>
    <r>
      <t xml:space="preserve">T </t>
    </r>
    <r>
      <rPr>
        <u/>
        <sz val="8"/>
        <color rgb="FF0000FF"/>
        <rFont val="Tahoma"/>
        <family val="2"/>
      </rPr>
      <t>2083039.400</t>
    </r>
  </si>
  <si>
    <r>
      <t xml:space="preserve">T </t>
    </r>
    <r>
      <rPr>
        <u/>
        <sz val="8"/>
        <color rgb="FF0000FF"/>
        <rFont val="Tahoma"/>
        <family val="2"/>
      </rPr>
      <t>2374350.400</t>
    </r>
  </si>
  <si>
    <r>
      <t xml:space="preserve">T </t>
    </r>
    <r>
      <rPr>
        <u/>
        <sz val="8"/>
        <color rgb="FF0000FF"/>
        <rFont val="Tahoma"/>
        <family val="2"/>
      </rPr>
      <t>100278.880</t>
    </r>
  </si>
  <si>
    <r>
      <t xml:space="preserve">T </t>
    </r>
    <r>
      <rPr>
        <u/>
        <sz val="8"/>
        <color rgb="FF0000FF"/>
        <rFont val="Tahoma"/>
        <family val="2"/>
      </rPr>
      <t>312155.440</t>
    </r>
  </si>
  <si>
    <r>
      <t xml:space="preserve">T </t>
    </r>
    <r>
      <rPr>
        <u/>
        <sz val="8"/>
        <color rgb="FF0000FF"/>
        <rFont val="Tahoma"/>
        <family val="2"/>
      </rPr>
      <t>14195.943</t>
    </r>
  </si>
  <si>
    <r>
      <t xml:space="preserve">T </t>
    </r>
    <r>
      <rPr>
        <u/>
        <sz val="8"/>
        <color rgb="FF0000FF"/>
        <rFont val="Tahoma"/>
        <family val="2"/>
      </rPr>
      <t>11193.302</t>
    </r>
  </si>
  <si>
    <r>
      <t xml:space="preserve">TM </t>
    </r>
    <r>
      <rPr>
        <u/>
        <sz val="8"/>
        <color rgb="FF0000FF"/>
        <rFont val="Tahoma"/>
        <family val="2"/>
      </rPr>
      <t>1186920.400</t>
    </r>
  </si>
  <si>
    <r>
      <t xml:space="preserve">M </t>
    </r>
    <r>
      <rPr>
        <u/>
        <sz val="8"/>
        <color rgb="FF0000FF"/>
        <rFont val="Tahoma"/>
        <family val="2"/>
      </rPr>
      <t>440.782</t>
    </r>
  </si>
  <si>
    <r>
      <t xml:space="preserve">T </t>
    </r>
    <r>
      <rPr>
        <u/>
        <sz val="8"/>
        <color rgb="FF0000FF"/>
        <rFont val="Tahoma"/>
        <family val="2"/>
      </rPr>
      <t>2842.557</t>
    </r>
  </si>
  <si>
    <r>
      <t xml:space="preserve">T </t>
    </r>
    <r>
      <rPr>
        <u/>
        <sz val="8"/>
        <color rgb="FF0000FF"/>
        <rFont val="Tahoma"/>
        <family val="2"/>
      </rPr>
      <t>8732.464</t>
    </r>
  </si>
  <si>
    <r>
      <t xml:space="preserve">TM </t>
    </r>
    <r>
      <rPr>
        <u/>
        <sz val="8"/>
        <color theme="1"/>
        <rFont val="Tahoma"/>
        <family val="2"/>
      </rPr>
      <t>9406464.600</t>
    </r>
  </si>
  <si>
    <r>
      <t xml:space="preserve">TM </t>
    </r>
    <r>
      <rPr>
        <u/>
        <sz val="8"/>
        <color theme="1"/>
        <rFont val="Tahoma"/>
        <family val="2"/>
      </rPr>
      <t>9470064.600</t>
    </r>
  </si>
  <si>
    <r>
      <t xml:space="preserve">TM </t>
    </r>
    <r>
      <rPr>
        <u/>
        <sz val="8"/>
        <color theme="1"/>
        <rFont val="Tahoma"/>
        <family val="2"/>
      </rPr>
      <t>9332147.400</t>
    </r>
  </si>
  <si>
    <r>
      <t xml:space="preserve">TM </t>
    </r>
    <r>
      <rPr>
        <u/>
        <sz val="8"/>
        <color rgb="FF0000FF"/>
        <rFont val="Tahoma"/>
        <family val="2"/>
      </rPr>
      <t>9402892.200</t>
    </r>
  </si>
  <si>
    <r>
      <t xml:space="preserve">TM </t>
    </r>
    <r>
      <rPr>
        <u/>
        <sz val="8"/>
        <color rgb="FF0000FF"/>
        <rFont val="Tahoma"/>
        <family val="2"/>
      </rPr>
      <t>69027.963</t>
    </r>
  </si>
  <si>
    <r>
      <t xml:space="preserve">T </t>
    </r>
    <r>
      <rPr>
        <u/>
        <sz val="8"/>
        <color theme="1"/>
        <rFont val="Tahoma"/>
        <family val="2"/>
      </rPr>
      <t>2085135.800</t>
    </r>
  </si>
  <si>
    <r>
      <t xml:space="preserve">T </t>
    </r>
    <r>
      <rPr>
        <u/>
        <sz val="8"/>
        <color theme="1"/>
        <rFont val="Tahoma"/>
        <family val="2"/>
      </rPr>
      <t>2061938.400</t>
    </r>
  </si>
  <si>
    <r>
      <t xml:space="preserve">T </t>
    </r>
    <r>
      <rPr>
        <u/>
        <sz val="8"/>
        <color theme="1"/>
        <rFont val="Tahoma"/>
        <family val="2"/>
      </rPr>
      <t>2074716.200</t>
    </r>
  </si>
  <si>
    <r>
      <t xml:space="preserve">T </t>
    </r>
    <r>
      <rPr>
        <u/>
        <sz val="8"/>
        <color rgb="FF0000FF"/>
        <rFont val="Tahoma"/>
        <family val="2"/>
      </rPr>
      <t>2073930.100</t>
    </r>
  </si>
  <si>
    <r>
      <t xml:space="preserve">T </t>
    </r>
    <r>
      <rPr>
        <u/>
        <sz val="8"/>
        <color rgb="FF0000FF"/>
        <rFont val="Tahoma"/>
        <family val="2"/>
      </rPr>
      <t>11618.684</t>
    </r>
  </si>
  <si>
    <r>
      <t xml:space="preserve">T </t>
    </r>
    <r>
      <rPr>
        <u/>
        <sz val="8"/>
        <color theme="1"/>
        <rFont val="Tahoma"/>
        <family val="2"/>
      </rPr>
      <t>7284741.800</t>
    </r>
  </si>
  <si>
    <r>
      <t xml:space="preserve">T </t>
    </r>
    <r>
      <rPr>
        <u/>
        <sz val="8"/>
        <color theme="1"/>
        <rFont val="Tahoma"/>
        <family val="2"/>
      </rPr>
      <t>28417597.000</t>
    </r>
  </si>
  <si>
    <r>
      <t xml:space="preserve">T </t>
    </r>
    <r>
      <rPr>
        <u/>
        <sz val="8"/>
        <color theme="1"/>
        <rFont val="Tahoma"/>
        <family val="2"/>
      </rPr>
      <t>6093228.400</t>
    </r>
  </si>
  <si>
    <r>
      <t xml:space="preserve">T </t>
    </r>
    <r>
      <rPr>
        <u/>
        <sz val="8"/>
        <color theme="1"/>
        <rFont val="Tahoma"/>
        <family val="2"/>
      </rPr>
      <t>1331383.600</t>
    </r>
  </si>
  <si>
    <r>
      <t xml:space="preserve">TM </t>
    </r>
    <r>
      <rPr>
        <u/>
        <sz val="8"/>
        <color theme="1"/>
        <rFont val="Tahoma"/>
        <family val="2"/>
      </rPr>
      <t>402968220.000</t>
    </r>
  </si>
  <si>
    <r>
      <t xml:space="preserve">M </t>
    </r>
    <r>
      <rPr>
        <u/>
        <sz val="8"/>
        <color theme="1"/>
        <rFont val="Tahoma"/>
        <family val="2"/>
      </rPr>
      <t>38856.655</t>
    </r>
  </si>
  <si>
    <r>
      <t xml:space="preserve">T </t>
    </r>
    <r>
      <rPr>
        <u/>
        <sz val="8"/>
        <color theme="1"/>
        <rFont val="Tahoma"/>
        <family val="2"/>
      </rPr>
      <t>2211817.600</t>
    </r>
  </si>
  <si>
    <r>
      <t xml:space="preserve">T </t>
    </r>
    <r>
      <rPr>
        <u/>
        <sz val="8"/>
        <color theme="1"/>
        <rFont val="Tahoma"/>
        <family val="2"/>
      </rPr>
      <t>2704424.100</t>
    </r>
  </si>
  <si>
    <r>
      <t xml:space="preserve">T </t>
    </r>
    <r>
      <rPr>
        <u/>
        <sz val="8"/>
        <color theme="1"/>
        <rFont val="Tahoma"/>
        <family val="2"/>
      </rPr>
      <t>7250989.900</t>
    </r>
  </si>
  <si>
    <r>
      <t xml:space="preserve">T </t>
    </r>
    <r>
      <rPr>
        <u/>
        <sz val="8"/>
        <color theme="1"/>
        <rFont val="Tahoma"/>
        <family val="2"/>
      </rPr>
      <t>28555045.000</t>
    </r>
  </si>
  <si>
    <r>
      <t xml:space="preserve">T </t>
    </r>
    <r>
      <rPr>
        <u/>
        <sz val="8"/>
        <color theme="1"/>
        <rFont val="Tahoma"/>
        <family val="2"/>
      </rPr>
      <t>6027369.000</t>
    </r>
  </si>
  <si>
    <r>
      <t xml:space="preserve">T </t>
    </r>
    <r>
      <rPr>
        <u/>
        <sz val="8"/>
        <color theme="1"/>
        <rFont val="Tahoma"/>
        <family val="2"/>
      </rPr>
      <t>1326202.500</t>
    </r>
  </si>
  <si>
    <r>
      <t xml:space="preserve">TM </t>
    </r>
    <r>
      <rPr>
        <u/>
        <sz val="8"/>
        <color theme="1"/>
        <rFont val="Tahoma"/>
        <family val="2"/>
      </rPr>
      <t>404204640.000</t>
    </r>
  </si>
  <si>
    <r>
      <t xml:space="preserve">M </t>
    </r>
    <r>
      <rPr>
        <u/>
        <sz val="8"/>
        <color theme="1"/>
        <rFont val="Tahoma"/>
        <family val="2"/>
      </rPr>
      <t>40018.832</t>
    </r>
  </si>
  <si>
    <r>
      <t xml:space="preserve">T </t>
    </r>
    <r>
      <rPr>
        <u/>
        <sz val="8"/>
        <color theme="1"/>
        <rFont val="Tahoma"/>
        <family val="2"/>
      </rPr>
      <t>2203200.600</t>
    </r>
  </si>
  <si>
    <r>
      <t xml:space="preserve">T </t>
    </r>
    <r>
      <rPr>
        <u/>
        <sz val="8"/>
        <color theme="1"/>
        <rFont val="Tahoma"/>
        <family val="2"/>
      </rPr>
      <t>2698600.700</t>
    </r>
  </si>
  <si>
    <r>
      <t xml:space="preserve">T </t>
    </r>
    <r>
      <rPr>
        <u/>
        <sz val="8"/>
        <color theme="1"/>
        <rFont val="Tahoma"/>
        <family val="2"/>
      </rPr>
      <t>7272315.600</t>
    </r>
  </si>
  <si>
    <r>
      <t xml:space="preserve">T </t>
    </r>
    <r>
      <rPr>
        <u/>
        <sz val="8"/>
        <color theme="1"/>
        <rFont val="Tahoma"/>
        <family val="2"/>
      </rPr>
      <t>28479344.000</t>
    </r>
  </si>
  <si>
    <r>
      <t xml:space="preserve">T </t>
    </r>
    <r>
      <rPr>
        <u/>
        <sz val="8"/>
        <color theme="1"/>
        <rFont val="Tahoma"/>
        <family val="2"/>
      </rPr>
      <t>5925943.000</t>
    </r>
  </si>
  <si>
    <r>
      <t xml:space="preserve">T </t>
    </r>
    <r>
      <rPr>
        <u/>
        <sz val="8"/>
        <color theme="1"/>
        <rFont val="Tahoma"/>
        <family val="2"/>
      </rPr>
      <t>1328274.600</t>
    </r>
  </si>
  <si>
    <r>
      <t xml:space="preserve">TM </t>
    </r>
    <r>
      <rPr>
        <u/>
        <sz val="8"/>
        <color theme="1"/>
        <rFont val="Tahoma"/>
        <family val="2"/>
      </rPr>
      <t>403130300.000</t>
    </r>
  </si>
  <si>
    <r>
      <t xml:space="preserve">M </t>
    </r>
    <r>
      <rPr>
        <u/>
        <sz val="8"/>
        <color theme="1"/>
        <rFont val="Tahoma"/>
        <family val="2"/>
      </rPr>
      <t>39302.351</t>
    </r>
  </si>
  <si>
    <r>
      <t xml:space="preserve">T </t>
    </r>
    <r>
      <rPr>
        <u/>
        <sz val="8"/>
        <color theme="1"/>
        <rFont val="Tahoma"/>
        <family val="2"/>
      </rPr>
      <t>2209027.000</t>
    </r>
  </si>
  <si>
    <r>
      <t xml:space="preserve">T </t>
    </r>
    <r>
      <rPr>
        <u/>
        <sz val="8"/>
        <color theme="1"/>
        <rFont val="Tahoma"/>
        <family val="2"/>
      </rPr>
      <t>2693756.400</t>
    </r>
  </si>
  <si>
    <r>
      <t xml:space="preserve">T </t>
    </r>
    <r>
      <rPr>
        <u/>
        <sz val="8"/>
        <color rgb="FF0000FF"/>
        <rFont val="Tahoma"/>
        <family val="2"/>
      </rPr>
      <t>7269349.100</t>
    </r>
  </si>
  <si>
    <r>
      <t xml:space="preserve">T </t>
    </r>
    <r>
      <rPr>
        <u/>
        <sz val="8"/>
        <color rgb="FF0000FF"/>
        <rFont val="Tahoma"/>
        <family val="2"/>
      </rPr>
      <t>28483996.000</t>
    </r>
  </si>
  <si>
    <r>
      <t xml:space="preserve">T </t>
    </r>
    <r>
      <rPr>
        <u/>
        <sz val="8"/>
        <color rgb="FF0000FF"/>
        <rFont val="Tahoma"/>
        <family val="2"/>
      </rPr>
      <t>6015513.500</t>
    </r>
  </si>
  <si>
    <r>
      <t xml:space="preserve">T </t>
    </r>
    <r>
      <rPr>
        <u/>
        <sz val="8"/>
        <color rgb="FF0000FF"/>
        <rFont val="Tahoma"/>
        <family val="2"/>
      </rPr>
      <t>1328620.200</t>
    </r>
  </si>
  <si>
    <r>
      <t xml:space="preserve">TM </t>
    </r>
    <r>
      <rPr>
        <u/>
        <sz val="8"/>
        <color rgb="FF0000FF"/>
        <rFont val="Tahoma"/>
        <family val="2"/>
      </rPr>
      <t>403434390.000</t>
    </r>
  </si>
  <si>
    <r>
      <t xml:space="preserve">M </t>
    </r>
    <r>
      <rPr>
        <u/>
        <sz val="8"/>
        <color rgb="FF0000FF"/>
        <rFont val="Tahoma"/>
        <family val="2"/>
      </rPr>
      <t>39392.613</t>
    </r>
  </si>
  <si>
    <r>
      <t xml:space="preserve">T </t>
    </r>
    <r>
      <rPr>
        <u/>
        <sz val="8"/>
        <color rgb="FF0000FF"/>
        <rFont val="Tahoma"/>
        <family val="2"/>
      </rPr>
      <t>2208015.100</t>
    </r>
  </si>
  <si>
    <r>
      <t xml:space="preserve">T </t>
    </r>
    <r>
      <rPr>
        <u/>
        <sz val="8"/>
        <color rgb="FF0000FF"/>
        <rFont val="Tahoma"/>
        <family val="2"/>
      </rPr>
      <t>2698927.100</t>
    </r>
  </si>
  <si>
    <r>
      <t xml:space="preserve">T </t>
    </r>
    <r>
      <rPr>
        <u/>
        <sz val="8"/>
        <color rgb="FF0000FF"/>
        <rFont val="Tahoma"/>
        <family val="2"/>
      </rPr>
      <t>17070.409</t>
    </r>
  </si>
  <si>
    <r>
      <t xml:space="preserve">T </t>
    </r>
    <r>
      <rPr>
        <u/>
        <sz val="8"/>
        <color rgb="FF0000FF"/>
        <rFont val="Tahoma"/>
        <family val="2"/>
      </rPr>
      <t>68842.117</t>
    </r>
  </si>
  <si>
    <r>
      <t xml:space="preserve">T </t>
    </r>
    <r>
      <rPr>
        <u/>
        <sz val="8"/>
        <color rgb="FF0000FF"/>
        <rFont val="Tahoma"/>
        <family val="2"/>
      </rPr>
      <t>84270.490</t>
    </r>
  </si>
  <si>
    <r>
      <t xml:space="preserve">T </t>
    </r>
    <r>
      <rPr>
        <u/>
        <sz val="8"/>
        <color rgb="FF0000FF"/>
        <rFont val="Tahoma"/>
        <family val="2"/>
      </rPr>
      <t>2607.780</t>
    </r>
  </si>
  <si>
    <r>
      <t xml:space="preserve">TM </t>
    </r>
    <r>
      <rPr>
        <u/>
        <sz val="8"/>
        <color rgb="FF0000FF"/>
        <rFont val="Tahoma"/>
        <family val="2"/>
      </rPr>
      <t>671964.870</t>
    </r>
  </si>
  <si>
    <r>
      <t xml:space="preserve">M </t>
    </r>
    <r>
      <rPr>
        <u/>
        <sz val="8"/>
        <color rgb="FF0000FF"/>
        <rFont val="Tahoma"/>
        <family val="2"/>
      </rPr>
      <t>586.322</t>
    </r>
  </si>
  <si>
    <r>
      <t xml:space="preserve">T </t>
    </r>
    <r>
      <rPr>
        <u/>
        <sz val="8"/>
        <color rgb="FF0000FF"/>
        <rFont val="Tahoma"/>
        <family val="2"/>
      </rPr>
      <t>4396.724</t>
    </r>
  </si>
  <si>
    <r>
      <t xml:space="preserve">T </t>
    </r>
    <r>
      <rPr>
        <u/>
        <sz val="8"/>
        <color rgb="FF0000FF"/>
        <rFont val="Tahoma"/>
        <family val="2"/>
      </rPr>
      <t>5341.343</t>
    </r>
  </si>
  <si>
    <r>
      <t xml:space="preserve">TM </t>
    </r>
    <r>
      <rPr>
        <u/>
        <sz val="8"/>
        <color theme="1"/>
        <rFont val="Tahoma"/>
        <family val="2"/>
      </rPr>
      <t>5658747.900</t>
    </r>
  </si>
  <si>
    <r>
      <t xml:space="preserve">TM </t>
    </r>
    <r>
      <rPr>
        <u/>
        <sz val="8"/>
        <color theme="1"/>
        <rFont val="Tahoma"/>
        <family val="2"/>
      </rPr>
      <t>5629803.400</t>
    </r>
  </si>
  <si>
    <r>
      <t xml:space="preserve">TM </t>
    </r>
    <r>
      <rPr>
        <u/>
        <sz val="8"/>
        <color theme="1"/>
        <rFont val="Tahoma"/>
        <family val="2"/>
      </rPr>
      <t>5614584.000</t>
    </r>
  </si>
  <si>
    <r>
      <t xml:space="preserve">TM </t>
    </r>
    <r>
      <rPr>
        <u/>
        <sz val="8"/>
        <color rgb="FF0000FF"/>
        <rFont val="Tahoma"/>
        <family val="2"/>
      </rPr>
      <t>5634378.500</t>
    </r>
  </si>
  <si>
    <r>
      <t xml:space="preserve">TM </t>
    </r>
    <r>
      <rPr>
        <u/>
        <sz val="8"/>
        <color rgb="FF0000FF"/>
        <rFont val="Tahoma"/>
        <family val="2"/>
      </rPr>
      <t>22434.609</t>
    </r>
  </si>
  <si>
    <r>
      <t xml:space="preserve">T </t>
    </r>
    <r>
      <rPr>
        <u/>
        <sz val="8"/>
        <color theme="1"/>
        <rFont val="Tahoma"/>
        <family val="2"/>
      </rPr>
      <t>5299627.400</t>
    </r>
  </si>
  <si>
    <r>
      <t xml:space="preserve">T </t>
    </r>
    <r>
      <rPr>
        <u/>
        <sz val="8"/>
        <color theme="1"/>
        <rFont val="Tahoma"/>
        <family val="2"/>
      </rPr>
      <t>31312159.000</t>
    </r>
  </si>
  <si>
    <r>
      <t xml:space="preserve">T </t>
    </r>
    <r>
      <rPr>
        <u/>
        <sz val="8"/>
        <color theme="1"/>
        <rFont val="Tahoma"/>
        <family val="2"/>
      </rPr>
      <t>7648296.900</t>
    </r>
  </si>
  <si>
    <r>
      <t xml:space="preserve">T </t>
    </r>
    <r>
      <rPr>
        <u/>
        <sz val="8"/>
        <color theme="1"/>
        <rFont val="Tahoma"/>
        <family val="2"/>
      </rPr>
      <t>1590225.100</t>
    </r>
  </si>
  <si>
    <r>
      <t xml:space="preserve">TM </t>
    </r>
    <r>
      <rPr>
        <u/>
        <sz val="8"/>
        <color theme="1"/>
        <rFont val="Tahoma"/>
        <family val="2"/>
      </rPr>
      <t>427484460.000</t>
    </r>
  </si>
  <si>
    <r>
      <t xml:space="preserve">M </t>
    </r>
    <r>
      <rPr>
        <u/>
        <sz val="8"/>
        <color theme="1"/>
        <rFont val="Tahoma"/>
        <family val="2"/>
      </rPr>
      <t>39651.280</t>
    </r>
  </si>
  <si>
    <r>
      <t xml:space="preserve">T </t>
    </r>
    <r>
      <rPr>
        <u/>
        <sz val="8"/>
        <color theme="1"/>
        <rFont val="Tahoma"/>
        <family val="2"/>
      </rPr>
      <t>2271549.800</t>
    </r>
  </si>
  <si>
    <r>
      <t xml:space="preserve">T </t>
    </r>
    <r>
      <rPr>
        <u/>
        <sz val="8"/>
        <color theme="1"/>
        <rFont val="Tahoma"/>
        <family val="2"/>
      </rPr>
      <t>3024586.400</t>
    </r>
  </si>
  <si>
    <r>
      <t xml:space="preserve">T </t>
    </r>
    <r>
      <rPr>
        <u/>
        <sz val="8"/>
        <color theme="1"/>
        <rFont val="Tahoma"/>
        <family val="2"/>
      </rPr>
      <t>5294414.100</t>
    </r>
  </si>
  <si>
    <r>
      <t xml:space="preserve">T </t>
    </r>
    <r>
      <rPr>
        <u/>
        <sz val="8"/>
        <color theme="1"/>
        <rFont val="Tahoma"/>
        <family val="2"/>
      </rPr>
      <t>31546173.000</t>
    </r>
  </si>
  <si>
    <r>
      <t xml:space="preserve">T </t>
    </r>
    <r>
      <rPr>
        <u/>
        <sz val="8"/>
        <color theme="1"/>
        <rFont val="Tahoma"/>
        <family val="2"/>
      </rPr>
      <t>7688442.000</t>
    </r>
  </si>
  <si>
    <r>
      <t xml:space="preserve">T </t>
    </r>
    <r>
      <rPr>
        <u/>
        <sz val="8"/>
        <color theme="1"/>
        <rFont val="Tahoma"/>
        <family val="2"/>
      </rPr>
      <t>1603240.200</t>
    </r>
  </si>
  <si>
    <r>
      <t xml:space="preserve">TM </t>
    </r>
    <r>
      <rPr>
        <u/>
        <sz val="8"/>
        <color theme="1"/>
        <rFont val="Tahoma"/>
        <family val="2"/>
      </rPr>
      <t>428353680.000</t>
    </r>
  </si>
  <si>
    <r>
      <t xml:space="preserve">M </t>
    </r>
    <r>
      <rPr>
        <u/>
        <sz val="8"/>
        <color theme="1"/>
        <rFont val="Tahoma"/>
        <family val="2"/>
      </rPr>
      <t>39329.175</t>
    </r>
  </si>
  <si>
    <r>
      <t xml:space="preserve">T </t>
    </r>
    <r>
      <rPr>
        <u/>
        <sz val="8"/>
        <color theme="1"/>
        <rFont val="Tahoma"/>
        <family val="2"/>
      </rPr>
      <t>2280549.800</t>
    </r>
  </si>
  <si>
    <r>
      <t xml:space="preserve">T </t>
    </r>
    <r>
      <rPr>
        <u/>
        <sz val="8"/>
        <color theme="1"/>
        <rFont val="Tahoma"/>
        <family val="2"/>
      </rPr>
      <t>3011157.000</t>
    </r>
  </si>
  <si>
    <r>
      <t xml:space="preserve">T </t>
    </r>
    <r>
      <rPr>
        <u/>
        <sz val="8"/>
        <color theme="1"/>
        <rFont val="Tahoma"/>
        <family val="2"/>
      </rPr>
      <t>5226665.800</t>
    </r>
  </si>
  <si>
    <r>
      <t xml:space="preserve">T </t>
    </r>
    <r>
      <rPr>
        <u/>
        <sz val="8"/>
        <color theme="1"/>
        <rFont val="Tahoma"/>
        <family val="2"/>
      </rPr>
      <t>31322238.000</t>
    </r>
  </si>
  <si>
    <r>
      <t xml:space="preserve">T </t>
    </r>
    <r>
      <rPr>
        <u/>
        <sz val="8"/>
        <color theme="1"/>
        <rFont val="Tahoma"/>
        <family val="2"/>
      </rPr>
      <t>7682417.000</t>
    </r>
  </si>
  <si>
    <r>
      <t xml:space="preserve">T </t>
    </r>
    <r>
      <rPr>
        <u/>
        <sz val="8"/>
        <color theme="1"/>
        <rFont val="Tahoma"/>
        <family val="2"/>
      </rPr>
      <t>1606124.700</t>
    </r>
  </si>
  <si>
    <r>
      <t xml:space="preserve">TM </t>
    </r>
    <r>
      <rPr>
        <u/>
        <sz val="8"/>
        <color theme="1"/>
        <rFont val="Tahoma"/>
        <family val="2"/>
      </rPr>
      <t>427741650.000</t>
    </r>
  </si>
  <si>
    <r>
      <t xml:space="preserve">M </t>
    </r>
    <r>
      <rPr>
        <u/>
        <sz val="8"/>
        <color theme="1"/>
        <rFont val="Tahoma"/>
        <family val="2"/>
      </rPr>
      <t>39325.000</t>
    </r>
  </si>
  <si>
    <r>
      <t xml:space="preserve">T </t>
    </r>
    <r>
      <rPr>
        <u/>
        <sz val="8"/>
        <color theme="1"/>
        <rFont val="Tahoma"/>
        <family val="2"/>
      </rPr>
      <t>2259015.600</t>
    </r>
  </si>
  <si>
    <r>
      <t xml:space="preserve">T </t>
    </r>
    <r>
      <rPr>
        <u/>
        <sz val="8"/>
        <color theme="1"/>
        <rFont val="Tahoma"/>
        <family val="2"/>
      </rPr>
      <t>3016415.500</t>
    </r>
  </si>
  <si>
    <r>
      <t xml:space="preserve">T </t>
    </r>
    <r>
      <rPr>
        <u/>
        <sz val="8"/>
        <color rgb="FF0000FF"/>
        <rFont val="Tahoma"/>
        <family val="2"/>
      </rPr>
      <t>5273569.100</t>
    </r>
  </si>
  <si>
    <r>
      <t xml:space="preserve">T </t>
    </r>
    <r>
      <rPr>
        <u/>
        <sz val="8"/>
        <color rgb="FF0000FF"/>
        <rFont val="Tahoma"/>
        <family val="2"/>
      </rPr>
      <t>31393523.000</t>
    </r>
  </si>
  <si>
    <r>
      <t xml:space="preserve">T </t>
    </r>
    <r>
      <rPr>
        <u/>
        <sz val="8"/>
        <color rgb="FF0000FF"/>
        <rFont val="Tahoma"/>
        <family val="2"/>
      </rPr>
      <t>7673052.000</t>
    </r>
  </si>
  <si>
    <r>
      <t xml:space="preserve">T </t>
    </r>
    <r>
      <rPr>
        <u/>
        <sz val="8"/>
        <color rgb="FF0000FF"/>
        <rFont val="Tahoma"/>
        <family val="2"/>
      </rPr>
      <t>1599863.300</t>
    </r>
  </si>
  <si>
    <r>
      <t xml:space="preserve">TM </t>
    </r>
    <r>
      <rPr>
        <u/>
        <sz val="8"/>
        <color rgb="FF0000FF"/>
        <rFont val="Tahoma"/>
        <family val="2"/>
      </rPr>
      <t>427859930.000</t>
    </r>
  </si>
  <si>
    <r>
      <t xml:space="preserve">M </t>
    </r>
    <r>
      <rPr>
        <u/>
        <sz val="8"/>
        <color rgb="FF0000FF"/>
        <rFont val="Tahoma"/>
        <family val="2"/>
      </rPr>
      <t>39435.152</t>
    </r>
  </si>
  <si>
    <r>
      <t xml:space="preserve">T </t>
    </r>
    <r>
      <rPr>
        <u/>
        <sz val="8"/>
        <color rgb="FF0000FF"/>
        <rFont val="Tahoma"/>
        <family val="2"/>
      </rPr>
      <t>2270371.700</t>
    </r>
  </si>
  <si>
    <r>
      <t xml:space="preserve">T </t>
    </r>
    <r>
      <rPr>
        <u/>
        <sz val="8"/>
        <color rgb="FF0000FF"/>
        <rFont val="Tahoma"/>
        <family val="2"/>
      </rPr>
      <t>3017386.300</t>
    </r>
  </si>
  <si>
    <r>
      <t xml:space="preserve">T </t>
    </r>
    <r>
      <rPr>
        <u/>
        <sz val="8"/>
        <color rgb="FF0000FF"/>
        <rFont val="Tahoma"/>
        <family val="2"/>
      </rPr>
      <t>40703.032</t>
    </r>
  </si>
  <si>
    <r>
      <t xml:space="preserve">T </t>
    </r>
    <r>
      <rPr>
        <u/>
        <sz val="8"/>
        <color rgb="FF0000FF"/>
        <rFont val="Tahoma"/>
        <family val="2"/>
      </rPr>
      <t>132294.490</t>
    </r>
  </si>
  <si>
    <r>
      <t xml:space="preserve">T </t>
    </r>
    <r>
      <rPr>
        <u/>
        <sz val="8"/>
        <color rgb="FF0000FF"/>
        <rFont val="Tahoma"/>
        <family val="2"/>
      </rPr>
      <t>21649.112</t>
    </r>
  </si>
  <si>
    <r>
      <t xml:space="preserve">T </t>
    </r>
    <r>
      <rPr>
        <u/>
        <sz val="8"/>
        <color rgb="FF0000FF"/>
        <rFont val="Tahoma"/>
        <family val="2"/>
      </rPr>
      <t>8470.620</t>
    </r>
  </si>
  <si>
    <r>
      <t xml:space="preserve">TM </t>
    </r>
    <r>
      <rPr>
        <u/>
        <sz val="8"/>
        <color rgb="FF0000FF"/>
        <rFont val="Tahoma"/>
        <family val="2"/>
      </rPr>
      <t>446521.480</t>
    </r>
  </si>
  <si>
    <r>
      <t xml:space="preserve">M </t>
    </r>
    <r>
      <rPr>
        <u/>
        <sz val="8"/>
        <color rgb="FF0000FF"/>
        <rFont val="Tahoma"/>
        <family val="2"/>
      </rPr>
      <t>187.184</t>
    </r>
  </si>
  <si>
    <r>
      <t xml:space="preserve">T </t>
    </r>
    <r>
      <rPr>
        <u/>
        <sz val="8"/>
        <color rgb="FF0000FF"/>
        <rFont val="Tahoma"/>
        <family val="2"/>
      </rPr>
      <t>10815.351</t>
    </r>
  </si>
  <si>
    <r>
      <t xml:space="preserve">T </t>
    </r>
    <r>
      <rPr>
        <u/>
        <sz val="8"/>
        <color rgb="FF0000FF"/>
        <rFont val="Tahoma"/>
        <family val="2"/>
      </rPr>
      <t>6767.152</t>
    </r>
  </si>
  <si>
    <r>
      <t xml:space="preserve">TM </t>
    </r>
    <r>
      <rPr>
        <u/>
        <sz val="8"/>
        <color theme="1"/>
        <rFont val="Tahoma"/>
        <family val="2"/>
      </rPr>
      <t>5490605.600</t>
    </r>
  </si>
  <si>
    <r>
      <t xml:space="preserve">TM </t>
    </r>
    <r>
      <rPr>
        <u/>
        <sz val="8"/>
        <color theme="1"/>
        <rFont val="Tahoma"/>
        <family val="2"/>
      </rPr>
      <t>5499941.400</t>
    </r>
  </si>
  <si>
    <r>
      <t xml:space="preserve">TM </t>
    </r>
    <r>
      <rPr>
        <u/>
        <sz val="8"/>
        <color theme="1"/>
        <rFont val="Tahoma"/>
        <family val="2"/>
      </rPr>
      <t>5473539.600</t>
    </r>
  </si>
  <si>
    <r>
      <t xml:space="preserve">TM </t>
    </r>
    <r>
      <rPr>
        <u/>
        <sz val="8"/>
        <color rgb="FF0000FF"/>
        <rFont val="Tahoma"/>
        <family val="2"/>
      </rPr>
      <t>5488028.900</t>
    </r>
  </si>
  <si>
    <r>
      <t xml:space="preserve">TM </t>
    </r>
    <r>
      <rPr>
        <u/>
        <sz val="8"/>
        <color rgb="FF0000FF"/>
        <rFont val="Tahoma"/>
        <family val="2"/>
      </rPr>
      <t>13388.192</t>
    </r>
  </si>
  <si>
    <r>
      <t xml:space="preserve">T </t>
    </r>
    <r>
      <rPr>
        <u/>
        <sz val="8"/>
        <color theme="1"/>
        <rFont val="Tahoma"/>
        <family val="2"/>
      </rPr>
      <t>59424882.000</t>
    </r>
  </si>
  <si>
    <r>
      <t xml:space="preserve">T </t>
    </r>
    <r>
      <rPr>
        <u/>
        <sz val="8"/>
        <color theme="1"/>
        <rFont val="Tahoma"/>
        <family val="2"/>
      </rPr>
      <t>6237226.600</t>
    </r>
  </si>
  <si>
    <r>
      <t xml:space="preserve">T </t>
    </r>
    <r>
      <rPr>
        <u/>
        <sz val="8"/>
        <color theme="1"/>
        <rFont val="Tahoma"/>
        <family val="2"/>
      </rPr>
      <t>1761347.500</t>
    </r>
  </si>
  <si>
    <r>
      <t xml:space="preserve">TM </t>
    </r>
    <r>
      <rPr>
        <u/>
        <sz val="8"/>
        <color theme="1"/>
        <rFont val="Tahoma"/>
        <family val="2"/>
      </rPr>
      <t>384975030.000</t>
    </r>
  </si>
  <si>
    <r>
      <t xml:space="preserve">M </t>
    </r>
    <r>
      <rPr>
        <u/>
        <sz val="8"/>
        <color theme="1"/>
        <rFont val="Tahoma"/>
        <family val="2"/>
      </rPr>
      <t>34616.473</t>
    </r>
  </si>
  <si>
    <r>
      <t xml:space="preserve">T </t>
    </r>
    <r>
      <rPr>
        <u/>
        <sz val="8"/>
        <color theme="1"/>
        <rFont val="Tahoma"/>
        <family val="2"/>
      </rPr>
      <t>1909218.500</t>
    </r>
  </si>
  <si>
    <r>
      <t xml:space="preserve">T </t>
    </r>
    <r>
      <rPr>
        <u/>
        <sz val="8"/>
        <color theme="1"/>
        <rFont val="Tahoma"/>
        <family val="2"/>
      </rPr>
      <t>3265443.500</t>
    </r>
  </si>
  <si>
    <r>
      <t xml:space="preserve">T </t>
    </r>
    <r>
      <rPr>
        <u/>
        <sz val="8"/>
        <color theme="1"/>
        <rFont val="Tahoma"/>
        <family val="2"/>
      </rPr>
      <t>59178844.000</t>
    </r>
  </si>
  <si>
    <r>
      <t xml:space="preserve">T </t>
    </r>
    <r>
      <rPr>
        <u/>
        <sz val="8"/>
        <color theme="1"/>
        <rFont val="Tahoma"/>
        <family val="2"/>
      </rPr>
      <t>6120473.500</t>
    </r>
  </si>
  <si>
    <r>
      <t xml:space="preserve">T </t>
    </r>
    <r>
      <rPr>
        <u/>
        <sz val="8"/>
        <color theme="1"/>
        <rFont val="Tahoma"/>
        <family val="2"/>
      </rPr>
      <t>1762187.400</t>
    </r>
  </si>
  <si>
    <r>
      <t xml:space="preserve">TM </t>
    </r>
    <r>
      <rPr>
        <u/>
        <sz val="8"/>
        <color theme="1"/>
        <rFont val="Tahoma"/>
        <family val="2"/>
      </rPr>
      <t>385712940.000</t>
    </r>
  </si>
  <si>
    <r>
      <t xml:space="preserve">M </t>
    </r>
    <r>
      <rPr>
        <u/>
        <sz val="8"/>
        <color theme="1"/>
        <rFont val="Tahoma"/>
        <family val="2"/>
      </rPr>
      <t>34465.965</t>
    </r>
  </si>
  <si>
    <r>
      <t xml:space="preserve">T </t>
    </r>
    <r>
      <rPr>
        <u/>
        <sz val="8"/>
        <color theme="1"/>
        <rFont val="Tahoma"/>
        <family val="2"/>
      </rPr>
      <t>1926714.600</t>
    </r>
  </si>
  <si>
    <r>
      <t xml:space="preserve">T </t>
    </r>
    <r>
      <rPr>
        <u/>
        <sz val="8"/>
        <color theme="1"/>
        <rFont val="Tahoma"/>
        <family val="2"/>
      </rPr>
      <t>3269596.300</t>
    </r>
  </si>
  <si>
    <r>
      <t xml:space="preserve">T </t>
    </r>
    <r>
      <rPr>
        <u/>
        <sz val="8"/>
        <color theme="1"/>
        <rFont val="Tahoma"/>
        <family val="2"/>
      </rPr>
      <t>59156240.000</t>
    </r>
  </si>
  <si>
    <r>
      <t xml:space="preserve">T </t>
    </r>
    <r>
      <rPr>
        <u/>
        <sz val="8"/>
        <color theme="1"/>
        <rFont val="Tahoma"/>
        <family val="2"/>
      </rPr>
      <t>6041880.000</t>
    </r>
  </si>
  <si>
    <r>
      <t xml:space="preserve">T </t>
    </r>
    <r>
      <rPr>
        <u/>
        <sz val="8"/>
        <color theme="1"/>
        <rFont val="Tahoma"/>
        <family val="2"/>
      </rPr>
      <t>1745036.300</t>
    </r>
  </si>
  <si>
    <r>
      <t xml:space="preserve">TM </t>
    </r>
    <r>
      <rPr>
        <u/>
        <sz val="8"/>
        <color theme="1"/>
        <rFont val="Tahoma"/>
        <family val="2"/>
      </rPr>
      <t>384675170.000</t>
    </r>
  </si>
  <si>
    <r>
      <t xml:space="preserve">M </t>
    </r>
    <r>
      <rPr>
        <u/>
        <sz val="8"/>
        <color theme="1"/>
        <rFont val="Tahoma"/>
        <family val="2"/>
      </rPr>
      <t>34498.350</t>
    </r>
  </si>
  <si>
    <r>
      <t xml:space="preserve">T </t>
    </r>
    <r>
      <rPr>
        <u/>
        <sz val="8"/>
        <color theme="1"/>
        <rFont val="Tahoma"/>
        <family val="2"/>
      </rPr>
      <t>1911901.900</t>
    </r>
  </si>
  <si>
    <r>
      <t xml:space="preserve">T </t>
    </r>
    <r>
      <rPr>
        <u/>
        <sz val="8"/>
        <color theme="1"/>
        <rFont val="Tahoma"/>
        <family val="2"/>
      </rPr>
      <t>3254320.400</t>
    </r>
  </si>
  <si>
    <r>
      <t xml:space="preserve">T </t>
    </r>
    <r>
      <rPr>
        <u/>
        <sz val="8"/>
        <color rgb="FF0000FF"/>
        <rFont val="Tahoma"/>
        <family val="2"/>
      </rPr>
      <t>59253322.000</t>
    </r>
  </si>
  <si>
    <r>
      <t xml:space="preserve">T </t>
    </r>
    <r>
      <rPr>
        <u/>
        <sz val="8"/>
        <color rgb="FF0000FF"/>
        <rFont val="Tahoma"/>
        <family val="2"/>
      </rPr>
      <t>6133193.400</t>
    </r>
  </si>
  <si>
    <r>
      <t xml:space="preserve">T </t>
    </r>
    <r>
      <rPr>
        <u/>
        <sz val="8"/>
        <color rgb="FF0000FF"/>
        <rFont val="Tahoma"/>
        <family val="2"/>
      </rPr>
      <t>1756190.400</t>
    </r>
  </si>
  <si>
    <r>
      <t xml:space="preserve">TM </t>
    </r>
    <r>
      <rPr>
        <u/>
        <sz val="8"/>
        <color rgb="FF0000FF"/>
        <rFont val="Tahoma"/>
        <family val="2"/>
      </rPr>
      <t>385121050.000</t>
    </r>
  </si>
  <si>
    <r>
      <t xml:space="preserve">M </t>
    </r>
    <r>
      <rPr>
        <u/>
        <sz val="8"/>
        <color rgb="FF0000FF"/>
        <rFont val="Tahoma"/>
        <family val="2"/>
      </rPr>
      <t>34526.930</t>
    </r>
  </si>
  <si>
    <r>
      <t xml:space="preserve">T </t>
    </r>
    <r>
      <rPr>
        <u/>
        <sz val="8"/>
        <color rgb="FF0000FF"/>
        <rFont val="Tahoma"/>
        <family val="2"/>
      </rPr>
      <t>1915945.000</t>
    </r>
  </si>
  <si>
    <r>
      <t xml:space="preserve">T </t>
    </r>
    <r>
      <rPr>
        <u/>
        <sz val="8"/>
        <color rgb="FF0000FF"/>
        <rFont val="Tahoma"/>
        <family val="2"/>
      </rPr>
      <t>3263120.100</t>
    </r>
  </si>
  <si>
    <r>
      <t xml:space="preserve">T </t>
    </r>
    <r>
      <rPr>
        <u/>
        <sz val="8"/>
        <color rgb="FF0000FF"/>
        <rFont val="Tahoma"/>
        <family val="2"/>
      </rPr>
      <t>149004.450</t>
    </r>
  </si>
  <si>
    <r>
      <t xml:space="preserve">T </t>
    </r>
    <r>
      <rPr>
        <u/>
        <sz val="8"/>
        <color rgb="FF0000FF"/>
        <rFont val="Tahoma"/>
        <family val="2"/>
      </rPr>
      <t>98292.567</t>
    </r>
  </si>
  <si>
    <r>
      <t xml:space="preserve">T </t>
    </r>
    <r>
      <rPr>
        <u/>
        <sz val="8"/>
        <color rgb="FF0000FF"/>
        <rFont val="Tahoma"/>
        <family val="2"/>
      </rPr>
      <t>9668.885</t>
    </r>
  </si>
  <si>
    <r>
      <t xml:space="preserve">TM </t>
    </r>
    <r>
      <rPr>
        <u/>
        <sz val="8"/>
        <color rgb="FF0000FF"/>
        <rFont val="Tahoma"/>
        <family val="2"/>
      </rPr>
      <t>534067.290</t>
    </r>
  </si>
  <si>
    <r>
      <t xml:space="preserve">M </t>
    </r>
    <r>
      <rPr>
        <u/>
        <sz val="8"/>
        <color rgb="FF0000FF"/>
        <rFont val="Tahoma"/>
        <family val="2"/>
      </rPr>
      <t>79.219</t>
    </r>
  </si>
  <si>
    <r>
      <t xml:space="preserve">T </t>
    </r>
    <r>
      <rPr>
        <u/>
        <sz val="8"/>
        <color rgb="FF0000FF"/>
        <rFont val="Tahoma"/>
        <family val="2"/>
      </rPr>
      <t>9422.743</t>
    </r>
  </si>
  <si>
    <r>
      <t xml:space="preserve">T </t>
    </r>
    <r>
      <rPr>
        <u/>
        <sz val="8"/>
        <color rgb="FF0000FF"/>
        <rFont val="Tahoma"/>
        <family val="2"/>
      </rPr>
      <t>7898.544</t>
    </r>
  </si>
  <si>
    <r>
      <t xml:space="preserve">T </t>
    </r>
    <r>
      <rPr>
        <u/>
        <sz val="8"/>
        <color theme="1"/>
        <rFont val="Tahoma"/>
        <family val="2"/>
      </rPr>
      <t>1566460.800</t>
    </r>
  </si>
  <si>
    <r>
      <t xml:space="preserve">T </t>
    </r>
    <r>
      <rPr>
        <u/>
        <sz val="8"/>
        <color theme="1"/>
        <rFont val="Tahoma"/>
        <family val="2"/>
      </rPr>
      <t>1560427.800</t>
    </r>
  </si>
  <si>
    <r>
      <t xml:space="preserve">T </t>
    </r>
    <r>
      <rPr>
        <u/>
        <sz val="8"/>
        <color rgb="FF0000FF"/>
        <rFont val="Tahoma"/>
        <family val="2"/>
      </rPr>
      <t>1491585.700</t>
    </r>
  </si>
  <si>
    <r>
      <t xml:space="preserve">T </t>
    </r>
    <r>
      <rPr>
        <u/>
        <sz val="8"/>
        <color rgb="FF0000FF"/>
        <rFont val="Tahoma"/>
        <family val="2"/>
      </rPr>
      <t>124499.250</t>
    </r>
  </si>
  <si>
    <r>
      <t xml:space="preserve">T </t>
    </r>
    <r>
      <rPr>
        <u/>
        <sz val="8"/>
        <color theme="1"/>
        <rFont val="Tahoma"/>
        <family val="2"/>
      </rPr>
      <t>4038443.800</t>
    </r>
  </si>
  <si>
    <r>
      <t xml:space="preserve">TM </t>
    </r>
    <r>
      <rPr>
        <u/>
        <sz val="8"/>
        <color theme="1"/>
        <rFont val="Tahoma"/>
        <family val="2"/>
      </rPr>
      <t>2457444.700</t>
    </r>
  </si>
  <si>
    <r>
      <t xml:space="preserve">M </t>
    </r>
    <r>
      <rPr>
        <u/>
        <sz val="8"/>
        <color theme="1"/>
        <rFont val="Tahoma"/>
        <family val="2"/>
      </rPr>
      <t>387502.570</t>
    </r>
  </si>
  <si>
    <r>
      <t xml:space="preserve">T </t>
    </r>
    <r>
      <rPr>
        <u/>
        <sz val="8"/>
        <color theme="1"/>
        <rFont val="Tahoma"/>
        <family val="2"/>
      </rPr>
      <t>4008133.800</t>
    </r>
  </si>
  <si>
    <r>
      <t xml:space="preserve">TM </t>
    </r>
    <r>
      <rPr>
        <u/>
        <sz val="8"/>
        <color theme="1"/>
        <rFont val="Tahoma"/>
        <family val="2"/>
      </rPr>
      <t>2428379.000</t>
    </r>
  </si>
  <si>
    <r>
      <t xml:space="preserve">M </t>
    </r>
    <r>
      <rPr>
        <u/>
        <sz val="8"/>
        <color theme="1"/>
        <rFont val="Tahoma"/>
        <family val="2"/>
      </rPr>
      <t>382896.500</t>
    </r>
  </si>
  <si>
    <r>
      <t xml:space="preserve">T </t>
    </r>
    <r>
      <rPr>
        <u/>
        <sz val="8"/>
        <color theme="1"/>
        <rFont val="Tahoma"/>
        <family val="2"/>
      </rPr>
      <t>4000116.700</t>
    </r>
  </si>
  <si>
    <r>
      <t xml:space="preserve">M </t>
    </r>
    <r>
      <rPr>
        <u/>
        <sz val="8"/>
        <color theme="1"/>
        <rFont val="Tahoma"/>
        <family val="2"/>
      </rPr>
      <t>2073379.900</t>
    </r>
  </si>
  <si>
    <r>
      <t xml:space="preserve">M </t>
    </r>
    <r>
      <rPr>
        <u/>
        <sz val="8"/>
        <color theme="1"/>
        <rFont val="Tahoma"/>
        <family val="2"/>
      </rPr>
      <t>383344.840</t>
    </r>
  </si>
  <si>
    <r>
      <t xml:space="preserve">T </t>
    </r>
    <r>
      <rPr>
        <u/>
        <sz val="8"/>
        <color rgb="FF0000FF"/>
        <rFont val="Tahoma"/>
        <family val="2"/>
      </rPr>
      <t>4015564.800</t>
    </r>
  </si>
  <si>
    <r>
      <t xml:space="preserve">TM </t>
    </r>
    <r>
      <rPr>
        <u/>
        <sz val="8"/>
        <color rgb="FF0000FF"/>
        <rFont val="Tahoma"/>
        <family val="2"/>
      </rPr>
      <t>2319734.500</t>
    </r>
  </si>
  <si>
    <r>
      <t xml:space="preserve">M </t>
    </r>
    <r>
      <rPr>
        <u/>
        <sz val="8"/>
        <color rgb="FF0000FF"/>
        <rFont val="Tahoma"/>
        <family val="2"/>
      </rPr>
      <t>384581.300</t>
    </r>
  </si>
  <si>
    <r>
      <t xml:space="preserve">T </t>
    </r>
    <r>
      <rPr>
        <u/>
        <sz val="8"/>
        <color rgb="FF0000FF"/>
        <rFont val="Tahoma"/>
        <family val="2"/>
      </rPr>
      <t>20215.284</t>
    </r>
  </si>
  <si>
    <r>
      <t xml:space="preserve">TM </t>
    </r>
    <r>
      <rPr>
        <u/>
        <sz val="8"/>
        <color rgb="FF0000FF"/>
        <rFont val="Tahoma"/>
        <family val="2"/>
      </rPr>
      <t>213843.800</t>
    </r>
  </si>
  <si>
    <r>
      <t xml:space="preserve">M </t>
    </r>
    <r>
      <rPr>
        <u/>
        <sz val="8"/>
        <color rgb="FF0000FF"/>
        <rFont val="Tahoma"/>
        <family val="2"/>
      </rPr>
      <t>2539.804</t>
    </r>
  </si>
  <si>
    <r>
      <t xml:space="preserve">T </t>
    </r>
    <r>
      <rPr>
        <u/>
        <sz val="8"/>
        <color theme="1"/>
        <rFont val="Tahoma"/>
        <family val="2"/>
      </rPr>
      <t>2436405.500</t>
    </r>
  </si>
  <si>
    <r>
      <t xml:space="preserve">T </t>
    </r>
    <r>
      <rPr>
        <u/>
        <sz val="8"/>
        <color theme="1"/>
        <rFont val="Tahoma"/>
        <family val="2"/>
      </rPr>
      <t>3338443.200</t>
    </r>
  </si>
  <si>
    <r>
      <t xml:space="preserve">T </t>
    </r>
    <r>
      <rPr>
        <u/>
        <sz val="8"/>
        <color theme="1"/>
        <rFont val="Tahoma"/>
        <family val="2"/>
      </rPr>
      <t>4308329.200</t>
    </r>
  </si>
  <si>
    <r>
      <t xml:space="preserve">T </t>
    </r>
    <r>
      <rPr>
        <u/>
        <sz val="8"/>
        <color theme="1"/>
        <rFont val="Tahoma"/>
        <family val="2"/>
      </rPr>
      <t>3894172.600</t>
    </r>
  </si>
  <si>
    <r>
      <t xml:space="preserve">T </t>
    </r>
    <r>
      <rPr>
        <u/>
        <sz val="8"/>
        <color theme="1"/>
        <rFont val="Tahoma"/>
        <family val="2"/>
      </rPr>
      <t>2059758.300</t>
    </r>
  </si>
  <si>
    <r>
      <t xml:space="preserve">T </t>
    </r>
    <r>
      <rPr>
        <u/>
        <sz val="8"/>
        <color theme="1"/>
        <rFont val="Tahoma"/>
        <family val="2"/>
      </rPr>
      <t>823048.200</t>
    </r>
  </si>
  <si>
    <r>
      <t xml:space="preserve">T </t>
    </r>
    <r>
      <rPr>
        <u/>
        <sz val="8"/>
        <color theme="1"/>
        <rFont val="Tahoma"/>
        <family val="2"/>
      </rPr>
      <t>677186.710</t>
    </r>
  </si>
  <si>
    <r>
      <t xml:space="preserve">T </t>
    </r>
    <r>
      <rPr>
        <u/>
        <sz val="8"/>
        <color rgb="FF0000FF"/>
        <rFont val="Tahoma"/>
        <family val="2"/>
      </rPr>
      <t>2436405.500</t>
    </r>
  </si>
  <si>
    <r>
      <t xml:space="preserve">T </t>
    </r>
    <r>
      <rPr>
        <u/>
        <sz val="8"/>
        <color rgb="FF0000FF"/>
        <rFont val="Tahoma"/>
        <family val="2"/>
      </rPr>
      <t>3338443.200</t>
    </r>
  </si>
  <si>
    <r>
      <t xml:space="preserve">T </t>
    </r>
    <r>
      <rPr>
        <u/>
        <sz val="8"/>
        <color rgb="FF0000FF"/>
        <rFont val="Tahoma"/>
        <family val="2"/>
      </rPr>
      <t>4308329.200</t>
    </r>
  </si>
  <si>
    <r>
      <t xml:space="preserve">T </t>
    </r>
    <r>
      <rPr>
        <u/>
        <sz val="8"/>
        <color rgb="FF0000FF"/>
        <rFont val="Tahoma"/>
        <family val="2"/>
      </rPr>
      <t>3894172.600</t>
    </r>
  </si>
  <si>
    <r>
      <t xml:space="preserve">T </t>
    </r>
    <r>
      <rPr>
        <u/>
        <sz val="8"/>
        <color rgb="FF0000FF"/>
        <rFont val="Tahoma"/>
        <family val="2"/>
      </rPr>
      <t>2059758.300</t>
    </r>
  </si>
  <si>
    <r>
      <t xml:space="preserve">T </t>
    </r>
    <r>
      <rPr>
        <u/>
        <sz val="8"/>
        <color theme="1"/>
        <rFont val="Tahoma"/>
        <family val="2"/>
      </rPr>
      <t>1266468.800</t>
    </r>
  </si>
  <si>
    <r>
      <t xml:space="preserve">T </t>
    </r>
    <r>
      <rPr>
        <u/>
        <sz val="8"/>
        <color theme="1"/>
        <rFont val="Tahoma"/>
        <family val="2"/>
      </rPr>
      <t>11738607.000</t>
    </r>
  </si>
  <si>
    <r>
      <t xml:space="preserve">T </t>
    </r>
    <r>
      <rPr>
        <u/>
        <sz val="8"/>
        <color theme="1"/>
        <rFont val="Tahoma"/>
        <family val="2"/>
      </rPr>
      <t>1664167.900</t>
    </r>
  </si>
  <si>
    <r>
      <t xml:space="preserve">T </t>
    </r>
    <r>
      <rPr>
        <u/>
        <sz val="8"/>
        <color theme="1"/>
        <rFont val="Tahoma"/>
        <family val="2"/>
      </rPr>
      <t>49012395.000</t>
    </r>
  </si>
  <si>
    <r>
      <t xml:space="preserve">T </t>
    </r>
    <r>
      <rPr>
        <u/>
        <sz val="8"/>
        <color theme="1"/>
        <rFont val="Tahoma"/>
        <family val="2"/>
      </rPr>
      <t>3057979.800</t>
    </r>
  </si>
  <si>
    <r>
      <t xml:space="preserve">T </t>
    </r>
    <r>
      <rPr>
        <u/>
        <sz val="8"/>
        <color theme="1"/>
        <rFont val="Tahoma"/>
        <family val="2"/>
      </rPr>
      <t>42159316.000</t>
    </r>
  </si>
  <si>
    <r>
      <t xml:space="preserve">T </t>
    </r>
    <r>
      <rPr>
        <u/>
        <sz val="8"/>
        <color theme="1"/>
        <rFont val="Tahoma"/>
        <family val="2"/>
      </rPr>
      <t>2122639.500</t>
    </r>
  </si>
  <si>
    <r>
      <t xml:space="preserve">T </t>
    </r>
    <r>
      <rPr>
        <u/>
        <sz val="8"/>
        <color theme="1"/>
        <rFont val="Tahoma"/>
        <family val="2"/>
      </rPr>
      <t>1422837.100</t>
    </r>
  </si>
  <si>
    <r>
      <t xml:space="preserve">TM </t>
    </r>
    <r>
      <rPr>
        <u/>
        <sz val="8"/>
        <color theme="1"/>
        <rFont val="Tahoma"/>
        <family val="2"/>
      </rPr>
      <t>185986060.000</t>
    </r>
  </si>
  <si>
    <r>
      <t xml:space="preserve">T </t>
    </r>
    <r>
      <rPr>
        <u/>
        <sz val="8"/>
        <color theme="1"/>
        <rFont val="Tahoma"/>
        <family val="2"/>
      </rPr>
      <t>2581702.600</t>
    </r>
  </si>
  <si>
    <r>
      <t xml:space="preserve">T </t>
    </r>
    <r>
      <rPr>
        <u/>
        <sz val="8"/>
        <color theme="1"/>
        <rFont val="Tahoma"/>
        <family val="2"/>
      </rPr>
      <t>2695971.800</t>
    </r>
  </si>
  <si>
    <r>
      <t xml:space="preserve">T </t>
    </r>
    <r>
      <rPr>
        <u/>
        <sz val="8"/>
        <color theme="1"/>
        <rFont val="Tahoma"/>
        <family val="2"/>
      </rPr>
      <t>3105954.300</t>
    </r>
  </si>
  <si>
    <r>
      <t xml:space="preserve">T </t>
    </r>
    <r>
      <rPr>
        <u/>
        <sz val="8"/>
        <color theme="1"/>
        <rFont val="Tahoma"/>
        <family val="2"/>
      </rPr>
      <t>42602576.000</t>
    </r>
  </si>
  <si>
    <r>
      <t xml:space="preserve">T </t>
    </r>
    <r>
      <rPr>
        <u/>
        <sz val="8"/>
        <color theme="1"/>
        <rFont val="Tahoma"/>
        <family val="2"/>
      </rPr>
      <t>2115188.700</t>
    </r>
  </si>
  <si>
    <r>
      <t xml:space="preserve">T </t>
    </r>
    <r>
      <rPr>
        <u/>
        <sz val="8"/>
        <color theme="1"/>
        <rFont val="Tahoma"/>
        <family val="2"/>
      </rPr>
      <t>1425849.700</t>
    </r>
  </si>
  <si>
    <r>
      <t xml:space="preserve">TM </t>
    </r>
    <r>
      <rPr>
        <u/>
        <sz val="8"/>
        <color theme="1"/>
        <rFont val="Tahoma"/>
        <family val="2"/>
      </rPr>
      <t>186942560.000</t>
    </r>
  </si>
  <si>
    <r>
      <t xml:space="preserve">T </t>
    </r>
    <r>
      <rPr>
        <u/>
        <sz val="8"/>
        <color theme="1"/>
        <rFont val="Tahoma"/>
        <family val="2"/>
      </rPr>
      <t>2608490.000</t>
    </r>
  </si>
  <si>
    <r>
      <t xml:space="preserve">T </t>
    </r>
    <r>
      <rPr>
        <u/>
        <sz val="8"/>
        <color theme="1"/>
        <rFont val="Tahoma"/>
        <family val="2"/>
      </rPr>
      <t>2714384.300</t>
    </r>
  </si>
  <si>
    <r>
      <t xml:space="preserve">T </t>
    </r>
    <r>
      <rPr>
        <u/>
        <sz val="8"/>
        <color rgb="FF0000FF"/>
        <rFont val="Tahoma"/>
        <family val="2"/>
      </rPr>
      <t>2476801.000</t>
    </r>
  </si>
  <si>
    <r>
      <t xml:space="preserve">T </t>
    </r>
    <r>
      <rPr>
        <u/>
        <sz val="8"/>
        <color rgb="FF0000FF"/>
        <rFont val="Tahoma"/>
        <family val="2"/>
      </rPr>
      <t>32166833.000</t>
    </r>
  </si>
  <si>
    <r>
      <t xml:space="preserve">T </t>
    </r>
    <r>
      <rPr>
        <u/>
        <sz val="8"/>
        <color rgb="FF0000FF"/>
        <rFont val="Tahoma"/>
        <family val="2"/>
      </rPr>
      <t>1967332.000</t>
    </r>
  </si>
  <si>
    <r>
      <t xml:space="preserve">T </t>
    </r>
    <r>
      <rPr>
        <u/>
        <sz val="8"/>
        <color rgb="FF0000FF"/>
        <rFont val="Tahoma"/>
        <family val="2"/>
      </rPr>
      <t>1061104.200</t>
    </r>
  </si>
  <si>
    <r>
      <t xml:space="preserve">TM </t>
    </r>
    <r>
      <rPr>
        <u/>
        <sz val="8"/>
        <color rgb="FF0000FF"/>
        <rFont val="Tahoma"/>
        <family val="2"/>
      </rPr>
      <t>140647010.000</t>
    </r>
  </si>
  <si>
    <r>
      <t xml:space="preserve">T </t>
    </r>
    <r>
      <rPr>
        <u/>
        <sz val="8"/>
        <color rgb="FF0000FF"/>
        <rFont val="Tahoma"/>
        <family val="2"/>
      </rPr>
      <t>1928770.400</t>
    </r>
  </si>
  <si>
    <r>
      <t xml:space="preserve">T </t>
    </r>
    <r>
      <rPr>
        <u/>
        <sz val="8"/>
        <color rgb="FF0000FF"/>
        <rFont val="Tahoma"/>
        <family val="2"/>
      </rPr>
      <t>2008605.600</t>
    </r>
  </si>
  <si>
    <r>
      <t xml:space="preserve">T </t>
    </r>
    <r>
      <rPr>
        <u/>
        <sz val="8"/>
        <color rgb="FF0000FF"/>
        <rFont val="Tahoma"/>
        <family val="2"/>
      </rPr>
      <t>1048452.800</t>
    </r>
  </si>
  <si>
    <r>
      <t xml:space="preserve">T </t>
    </r>
    <r>
      <rPr>
        <u/>
        <sz val="8"/>
        <color rgb="FF0000FF"/>
        <rFont val="Tahoma"/>
        <family val="2"/>
      </rPr>
      <t>17692751.000</t>
    </r>
  </si>
  <si>
    <r>
      <t xml:space="preserve">T </t>
    </r>
    <r>
      <rPr>
        <u/>
        <sz val="8"/>
        <color rgb="FF0000FF"/>
        <rFont val="Tahoma"/>
        <family val="2"/>
      </rPr>
      <t>262574.290</t>
    </r>
  </si>
  <si>
    <r>
      <t xml:space="preserve">T </t>
    </r>
    <r>
      <rPr>
        <u/>
        <sz val="8"/>
        <color rgb="FF0000FF"/>
        <rFont val="Tahoma"/>
        <family val="2"/>
      </rPr>
      <t>629150.460</t>
    </r>
  </si>
  <si>
    <r>
      <t xml:space="preserve">TM </t>
    </r>
    <r>
      <rPr>
        <u/>
        <sz val="8"/>
        <color rgb="FF0000FF"/>
        <rFont val="Tahoma"/>
        <family val="2"/>
      </rPr>
      <t>79359341.000</t>
    </r>
  </si>
  <si>
    <r>
      <t xml:space="preserve">T </t>
    </r>
    <r>
      <rPr>
        <u/>
        <sz val="8"/>
        <color rgb="FF0000FF"/>
        <rFont val="Tahoma"/>
        <family val="2"/>
      </rPr>
      <t>1154188.000</t>
    </r>
  </si>
  <si>
    <r>
      <t xml:space="preserve">T </t>
    </r>
    <r>
      <rPr>
        <u/>
        <sz val="8"/>
        <color rgb="FF0000FF"/>
        <rFont val="Tahoma"/>
        <family val="2"/>
      </rPr>
      <t>1206534.000</t>
    </r>
  </si>
  <si>
    <r>
      <t xml:space="preserve">T </t>
    </r>
    <r>
      <rPr>
        <u/>
        <sz val="8"/>
        <color rgb="FF0000FF"/>
        <rFont val="Tahoma"/>
        <family val="2"/>
      </rPr>
      <t>42.331</t>
    </r>
  </si>
  <si>
    <r>
      <t xml:space="preserve">T </t>
    </r>
    <r>
      <rPr>
        <u/>
        <sz val="8"/>
        <color rgb="FF0000FF"/>
        <rFont val="Tahoma"/>
        <family val="2"/>
      </rPr>
      <t>55.003</t>
    </r>
  </si>
  <si>
    <r>
      <t xml:space="preserve">T </t>
    </r>
    <r>
      <rPr>
        <u/>
        <sz val="8"/>
        <color rgb="FF0000FF"/>
        <rFont val="Tahoma"/>
        <family val="2"/>
      </rPr>
      <t>13.347</t>
    </r>
  </si>
  <si>
    <r>
      <t xml:space="preserve">T </t>
    </r>
    <r>
      <rPr>
        <u/>
        <sz val="8"/>
        <color rgb="FF0000FF"/>
        <rFont val="Tahoma"/>
        <family val="2"/>
      </rPr>
      <t>59.292</t>
    </r>
  </si>
  <si>
    <r>
      <t xml:space="preserve">TM </t>
    </r>
    <r>
      <rPr>
        <u/>
        <sz val="8"/>
        <color rgb="FF0000FF"/>
        <rFont val="Tahoma"/>
        <family val="2"/>
      </rPr>
      <t>56.424</t>
    </r>
  </si>
  <si>
    <r>
      <t xml:space="preserve">T </t>
    </r>
    <r>
      <rPr>
        <u/>
        <sz val="8"/>
        <color rgb="FF0000FF"/>
        <rFont val="Tahoma"/>
        <family val="2"/>
      </rPr>
      <t>59.841</t>
    </r>
  </si>
  <si>
    <r>
      <t xml:space="preserve">T </t>
    </r>
    <r>
      <rPr>
        <u/>
        <sz val="8"/>
        <color rgb="FF0000FF"/>
        <rFont val="Tahoma"/>
        <family val="2"/>
      </rPr>
      <t>60.068</t>
    </r>
  </si>
  <si>
    <r>
      <t xml:space="preserve">T </t>
    </r>
    <r>
      <rPr>
        <u/>
        <sz val="8"/>
        <color theme="1"/>
        <rFont val="Tahoma"/>
        <family val="2"/>
      </rPr>
      <t>2023593.300</t>
    </r>
  </si>
  <si>
    <r>
      <t xml:space="preserve">TM </t>
    </r>
    <r>
      <rPr>
        <u/>
        <sz val="8"/>
        <color theme="1"/>
        <rFont val="Tahoma"/>
        <family val="2"/>
      </rPr>
      <t>7592389.300</t>
    </r>
  </si>
  <si>
    <r>
      <t xml:space="preserve">TM </t>
    </r>
    <r>
      <rPr>
        <u/>
        <sz val="8"/>
        <color theme="1"/>
        <rFont val="Tahoma"/>
        <family val="2"/>
      </rPr>
      <t>7686864.700</t>
    </r>
  </si>
  <si>
    <r>
      <t xml:space="preserve">TM </t>
    </r>
    <r>
      <rPr>
        <u/>
        <sz val="8"/>
        <color rgb="FF0000FF"/>
        <rFont val="Tahoma"/>
        <family val="2"/>
      </rPr>
      <t>5767615.800</t>
    </r>
  </si>
  <si>
    <r>
      <t xml:space="preserve">TM </t>
    </r>
    <r>
      <rPr>
        <u/>
        <sz val="8"/>
        <color rgb="FF0000FF"/>
        <rFont val="Tahoma"/>
        <family val="2"/>
      </rPr>
      <t>3242762.700</t>
    </r>
  </si>
  <si>
    <r>
      <t xml:space="preserve">TM </t>
    </r>
    <r>
      <rPr>
        <u/>
        <sz val="8"/>
        <color rgb="FF0000FF"/>
        <rFont val="Tahoma"/>
        <family val="2"/>
      </rPr>
      <t>56.224</t>
    </r>
  </si>
  <si>
    <r>
      <t xml:space="preserve">T </t>
    </r>
    <r>
      <rPr>
        <u/>
        <sz val="8"/>
        <color theme="1"/>
        <rFont val="Tahoma"/>
        <family val="2"/>
      </rPr>
      <t>1432257.600</t>
    </r>
  </si>
  <si>
    <r>
      <t xml:space="preserve">T </t>
    </r>
    <r>
      <rPr>
        <u/>
        <sz val="8"/>
        <color theme="1"/>
        <rFont val="Tahoma"/>
        <family val="2"/>
      </rPr>
      <t>23751839.000</t>
    </r>
  </si>
  <si>
    <r>
      <t xml:space="preserve">TM </t>
    </r>
    <r>
      <rPr>
        <u/>
        <sz val="8"/>
        <color theme="1"/>
        <rFont val="Tahoma"/>
        <family val="2"/>
      </rPr>
      <t>259157840.000</t>
    </r>
  </si>
  <si>
    <r>
      <t xml:space="preserve">M </t>
    </r>
    <r>
      <rPr>
        <u/>
        <sz val="8"/>
        <color theme="1"/>
        <rFont val="Tahoma"/>
        <family val="2"/>
      </rPr>
      <t>24569.125</t>
    </r>
  </si>
  <si>
    <r>
      <t xml:space="preserve">T </t>
    </r>
    <r>
      <rPr>
        <u/>
        <sz val="8"/>
        <color theme="1"/>
        <rFont val="Tahoma"/>
        <family val="2"/>
      </rPr>
      <t>1450489.500</t>
    </r>
  </si>
  <si>
    <r>
      <t xml:space="preserve">T </t>
    </r>
    <r>
      <rPr>
        <u/>
        <sz val="8"/>
        <color theme="1"/>
        <rFont val="Tahoma"/>
        <family val="2"/>
      </rPr>
      <t>23874623.000</t>
    </r>
  </si>
  <si>
    <r>
      <t xml:space="preserve">TM </t>
    </r>
    <r>
      <rPr>
        <u/>
        <sz val="8"/>
        <color theme="1"/>
        <rFont val="Tahoma"/>
        <family val="2"/>
      </rPr>
      <t>261079870.000</t>
    </r>
  </si>
  <si>
    <r>
      <t xml:space="preserve">M </t>
    </r>
    <r>
      <rPr>
        <u/>
        <sz val="8"/>
        <color theme="1"/>
        <rFont val="Tahoma"/>
        <family val="2"/>
      </rPr>
      <t>24496.386</t>
    </r>
  </si>
  <si>
    <r>
      <t xml:space="preserve">T </t>
    </r>
    <r>
      <rPr>
        <u/>
        <sz val="8"/>
        <color theme="1"/>
        <rFont val="Tahoma"/>
        <family val="2"/>
      </rPr>
      <t>1440873.500</t>
    </r>
  </si>
  <si>
    <r>
      <t xml:space="preserve">T </t>
    </r>
    <r>
      <rPr>
        <u/>
        <sz val="8"/>
        <color theme="1"/>
        <rFont val="Tahoma"/>
        <family val="2"/>
      </rPr>
      <t>23886043.000</t>
    </r>
  </si>
  <si>
    <r>
      <t xml:space="preserve">TM </t>
    </r>
    <r>
      <rPr>
        <u/>
        <sz val="8"/>
        <color theme="1"/>
        <rFont val="Tahoma"/>
        <family val="2"/>
      </rPr>
      <t>261492540.000</t>
    </r>
  </si>
  <si>
    <r>
      <t xml:space="preserve">M </t>
    </r>
    <r>
      <rPr>
        <u/>
        <sz val="8"/>
        <color theme="1"/>
        <rFont val="Tahoma"/>
        <family val="2"/>
      </rPr>
      <t>23968.208</t>
    </r>
  </si>
  <si>
    <r>
      <t xml:space="preserve">T </t>
    </r>
    <r>
      <rPr>
        <u/>
        <sz val="8"/>
        <color rgb="FF0000FF"/>
        <rFont val="Tahoma"/>
        <family val="2"/>
      </rPr>
      <t>1441206.900</t>
    </r>
  </si>
  <si>
    <r>
      <t xml:space="preserve">T </t>
    </r>
    <r>
      <rPr>
        <u/>
        <sz val="8"/>
        <color rgb="FF0000FF"/>
        <rFont val="Tahoma"/>
        <family val="2"/>
      </rPr>
      <t>23837502.000</t>
    </r>
  </si>
  <si>
    <r>
      <t xml:space="preserve">TM </t>
    </r>
    <r>
      <rPr>
        <u/>
        <sz val="8"/>
        <color rgb="FF0000FF"/>
        <rFont val="Tahoma"/>
        <family val="2"/>
      </rPr>
      <t>260576750.000</t>
    </r>
  </si>
  <si>
    <r>
      <t xml:space="preserve">M </t>
    </r>
    <r>
      <rPr>
        <u/>
        <sz val="8"/>
        <color rgb="FF0000FF"/>
        <rFont val="Tahoma"/>
        <family val="2"/>
      </rPr>
      <t>24344.573</t>
    </r>
  </si>
  <si>
    <r>
      <t xml:space="preserve">T </t>
    </r>
    <r>
      <rPr>
        <u/>
        <sz val="8"/>
        <color rgb="FF0000FF"/>
        <rFont val="Tahoma"/>
        <family val="2"/>
      </rPr>
      <t>9120.480</t>
    </r>
  </si>
  <si>
    <r>
      <t xml:space="preserve">T </t>
    </r>
    <r>
      <rPr>
        <u/>
        <sz val="8"/>
        <color rgb="FF0000FF"/>
        <rFont val="Tahoma"/>
        <family val="2"/>
      </rPr>
      <t>74405.524</t>
    </r>
  </si>
  <si>
    <r>
      <t xml:space="preserve">TM </t>
    </r>
    <r>
      <rPr>
        <u/>
        <sz val="8"/>
        <color rgb="FF0000FF"/>
        <rFont val="Tahoma"/>
        <family val="2"/>
      </rPr>
      <t>1246015.900</t>
    </r>
  </si>
  <si>
    <r>
      <t xml:space="preserve">M </t>
    </r>
    <r>
      <rPr>
        <u/>
        <sz val="8"/>
        <color rgb="FF0000FF"/>
        <rFont val="Tahoma"/>
        <family val="2"/>
      </rPr>
      <t>327.964</t>
    </r>
  </si>
  <si>
    <r>
      <t xml:space="preserve">T </t>
    </r>
    <r>
      <rPr>
        <u/>
        <sz val="8"/>
        <color theme="1"/>
        <rFont val="Tahoma"/>
        <family val="2"/>
      </rPr>
      <t>2449889.100</t>
    </r>
  </si>
  <si>
    <r>
      <t xml:space="preserve">T </t>
    </r>
    <r>
      <rPr>
        <u/>
        <sz val="8"/>
        <color theme="1"/>
        <rFont val="Tahoma"/>
        <family val="2"/>
      </rPr>
      <t>2470382.300</t>
    </r>
  </si>
  <si>
    <r>
      <t xml:space="preserve">T </t>
    </r>
    <r>
      <rPr>
        <u/>
        <sz val="8"/>
        <color theme="1"/>
        <rFont val="Tahoma"/>
        <family val="2"/>
      </rPr>
      <t>2435153.800</t>
    </r>
  </si>
  <si>
    <r>
      <t xml:space="preserve">T </t>
    </r>
    <r>
      <rPr>
        <u/>
        <sz val="8"/>
        <color rgb="FF0000FF"/>
        <rFont val="Tahoma"/>
        <family val="2"/>
      </rPr>
      <t>2451808.400</t>
    </r>
  </si>
  <si>
    <r>
      <t xml:space="preserve">T </t>
    </r>
    <r>
      <rPr>
        <u/>
        <sz val="8"/>
        <color rgb="FF0000FF"/>
        <rFont val="Tahoma"/>
        <family val="2"/>
      </rPr>
      <t>17692.510</t>
    </r>
  </si>
  <si>
    <r>
      <t xml:space="preserve">T </t>
    </r>
    <r>
      <rPr>
        <u/>
        <sz val="8"/>
        <color theme="1"/>
        <rFont val="Tahoma"/>
        <family val="2"/>
      </rPr>
      <t>1010099.100</t>
    </r>
  </si>
  <si>
    <r>
      <t xml:space="preserve">T </t>
    </r>
    <r>
      <rPr>
        <u/>
        <sz val="8"/>
        <color theme="1"/>
        <rFont val="Tahoma"/>
        <family val="2"/>
      </rPr>
      <t>44007825.000</t>
    </r>
  </si>
  <si>
    <r>
      <t xml:space="preserve">T </t>
    </r>
    <r>
      <rPr>
        <u/>
        <sz val="8"/>
        <color theme="1"/>
        <rFont val="Tahoma"/>
        <family val="2"/>
      </rPr>
      <t>1628178.000</t>
    </r>
  </si>
  <si>
    <r>
      <t xml:space="preserve">T </t>
    </r>
    <r>
      <rPr>
        <u/>
        <sz val="8"/>
        <color theme="1"/>
        <rFont val="Tahoma"/>
        <family val="2"/>
      </rPr>
      <t>1821841.100</t>
    </r>
  </si>
  <si>
    <r>
      <t xml:space="preserve">TM </t>
    </r>
    <r>
      <rPr>
        <u/>
        <sz val="8"/>
        <color theme="1"/>
        <rFont val="Tahoma"/>
        <family val="2"/>
      </rPr>
      <t>449702800.000</t>
    </r>
  </si>
  <si>
    <r>
      <t xml:space="preserve">M </t>
    </r>
    <r>
      <rPr>
        <u/>
        <sz val="8"/>
        <color theme="1"/>
        <rFont val="Tahoma"/>
        <family val="2"/>
      </rPr>
      <t>39540.460</t>
    </r>
  </si>
  <si>
    <r>
      <t xml:space="preserve">T </t>
    </r>
    <r>
      <rPr>
        <u/>
        <sz val="8"/>
        <color theme="1"/>
        <rFont val="Tahoma"/>
        <family val="2"/>
      </rPr>
      <t>2037267.300</t>
    </r>
  </si>
  <si>
    <r>
      <t xml:space="preserve">T </t>
    </r>
    <r>
      <rPr>
        <u/>
        <sz val="8"/>
        <color theme="1"/>
        <rFont val="Tahoma"/>
        <family val="2"/>
      </rPr>
      <t>3307581.400</t>
    </r>
  </si>
  <si>
    <r>
      <t xml:space="preserve">T </t>
    </r>
    <r>
      <rPr>
        <u/>
        <sz val="8"/>
        <color theme="1"/>
        <rFont val="Tahoma"/>
        <family val="2"/>
      </rPr>
      <t>1007487.400</t>
    </r>
  </si>
  <si>
    <r>
      <t xml:space="preserve">T </t>
    </r>
    <r>
      <rPr>
        <u/>
        <sz val="8"/>
        <color theme="1"/>
        <rFont val="Tahoma"/>
        <family val="2"/>
      </rPr>
      <t>43369720.000</t>
    </r>
  </si>
  <si>
    <r>
      <t xml:space="preserve">T </t>
    </r>
    <r>
      <rPr>
        <u/>
        <sz val="8"/>
        <color theme="1"/>
        <rFont val="Tahoma"/>
        <family val="2"/>
      </rPr>
      <t>1590803.200</t>
    </r>
  </si>
  <si>
    <r>
      <t xml:space="preserve">T </t>
    </r>
    <r>
      <rPr>
        <u/>
        <sz val="8"/>
        <color theme="1"/>
        <rFont val="Tahoma"/>
        <family val="2"/>
      </rPr>
      <t>1810168.500</t>
    </r>
  </si>
  <si>
    <r>
      <t xml:space="preserve">TM </t>
    </r>
    <r>
      <rPr>
        <u/>
        <sz val="8"/>
        <color theme="1"/>
        <rFont val="Tahoma"/>
        <family val="2"/>
      </rPr>
      <t>443967890.000</t>
    </r>
  </si>
  <si>
    <r>
      <t xml:space="preserve">M </t>
    </r>
    <r>
      <rPr>
        <u/>
        <sz val="8"/>
        <color theme="1"/>
        <rFont val="Tahoma"/>
        <family val="2"/>
      </rPr>
      <t>40264.232</t>
    </r>
  </si>
  <si>
    <r>
      <t xml:space="preserve">T </t>
    </r>
    <r>
      <rPr>
        <u/>
        <sz val="8"/>
        <color theme="1"/>
        <rFont val="Tahoma"/>
        <family val="2"/>
      </rPr>
      <t>2013906.400</t>
    </r>
  </si>
  <si>
    <r>
      <t xml:space="preserve">T </t>
    </r>
    <r>
      <rPr>
        <u/>
        <sz val="8"/>
        <color theme="1"/>
        <rFont val="Tahoma"/>
        <family val="2"/>
      </rPr>
      <t>3293909.500</t>
    </r>
  </si>
  <si>
    <r>
      <t xml:space="preserve">T </t>
    </r>
    <r>
      <rPr>
        <u/>
        <sz val="8"/>
        <color theme="1"/>
        <rFont val="Tahoma"/>
        <family val="2"/>
      </rPr>
      <t>1017302.500</t>
    </r>
  </si>
  <si>
    <r>
      <t xml:space="preserve">T </t>
    </r>
    <r>
      <rPr>
        <u/>
        <sz val="8"/>
        <color theme="1"/>
        <rFont val="Tahoma"/>
        <family val="2"/>
      </rPr>
      <t>43484953.000</t>
    </r>
  </si>
  <si>
    <r>
      <t xml:space="preserve">T </t>
    </r>
    <r>
      <rPr>
        <u/>
        <sz val="8"/>
        <color theme="1"/>
        <rFont val="Tahoma"/>
        <family val="2"/>
      </rPr>
      <t>1578682.400</t>
    </r>
  </si>
  <si>
    <r>
      <t xml:space="preserve">T </t>
    </r>
    <r>
      <rPr>
        <u/>
        <sz val="8"/>
        <color theme="1"/>
        <rFont val="Tahoma"/>
        <family val="2"/>
      </rPr>
      <t>1807283.300</t>
    </r>
  </si>
  <si>
    <r>
      <t xml:space="preserve">TM </t>
    </r>
    <r>
      <rPr>
        <u/>
        <sz val="8"/>
        <color theme="1"/>
        <rFont val="Tahoma"/>
        <family val="2"/>
      </rPr>
      <t>444849720.000</t>
    </r>
  </si>
  <si>
    <r>
      <t xml:space="preserve">M </t>
    </r>
    <r>
      <rPr>
        <u/>
        <sz val="8"/>
        <color theme="1"/>
        <rFont val="Tahoma"/>
        <family val="2"/>
      </rPr>
      <t>40101.238</t>
    </r>
  </si>
  <si>
    <r>
      <t xml:space="preserve">T </t>
    </r>
    <r>
      <rPr>
        <u/>
        <sz val="8"/>
        <color theme="1"/>
        <rFont val="Tahoma"/>
        <family val="2"/>
      </rPr>
      <t>2016259.900</t>
    </r>
  </si>
  <si>
    <r>
      <t xml:space="preserve">T </t>
    </r>
    <r>
      <rPr>
        <u/>
        <sz val="8"/>
        <color theme="1"/>
        <rFont val="Tahoma"/>
        <family val="2"/>
      </rPr>
      <t>3259921.700</t>
    </r>
  </si>
  <si>
    <r>
      <t xml:space="preserve">T </t>
    </r>
    <r>
      <rPr>
        <u/>
        <sz val="8"/>
        <color rgb="FF0000FF"/>
        <rFont val="Tahoma"/>
        <family val="2"/>
      </rPr>
      <t>1011629.700</t>
    </r>
  </si>
  <si>
    <r>
      <t xml:space="preserve">T </t>
    </r>
    <r>
      <rPr>
        <u/>
        <sz val="8"/>
        <color rgb="FF0000FF"/>
        <rFont val="Tahoma"/>
        <family val="2"/>
      </rPr>
      <t>43620833.000</t>
    </r>
  </si>
  <si>
    <r>
      <t xml:space="preserve">T </t>
    </r>
    <r>
      <rPr>
        <u/>
        <sz val="8"/>
        <color rgb="FF0000FF"/>
        <rFont val="Tahoma"/>
        <family val="2"/>
      </rPr>
      <t>1599221.200</t>
    </r>
  </si>
  <si>
    <r>
      <t xml:space="preserve">T </t>
    </r>
    <r>
      <rPr>
        <u/>
        <sz val="8"/>
        <color rgb="FF0000FF"/>
        <rFont val="Tahoma"/>
        <family val="2"/>
      </rPr>
      <t>1813097.600</t>
    </r>
  </si>
  <si>
    <r>
      <t xml:space="preserve">TM </t>
    </r>
    <r>
      <rPr>
        <u/>
        <sz val="8"/>
        <color rgb="FF0000FF"/>
        <rFont val="Tahoma"/>
        <family val="2"/>
      </rPr>
      <t>446173470.000</t>
    </r>
  </si>
  <si>
    <r>
      <t xml:space="preserve">M </t>
    </r>
    <r>
      <rPr>
        <u/>
        <sz val="8"/>
        <color rgb="FF0000FF"/>
        <rFont val="Tahoma"/>
        <family val="2"/>
      </rPr>
      <t>39968.643</t>
    </r>
  </si>
  <si>
    <r>
      <t xml:space="preserve">T </t>
    </r>
    <r>
      <rPr>
        <u/>
        <sz val="8"/>
        <color rgb="FF0000FF"/>
        <rFont val="Tahoma"/>
        <family val="2"/>
      </rPr>
      <t>2022477.900</t>
    </r>
  </si>
  <si>
    <r>
      <t xml:space="preserve">T </t>
    </r>
    <r>
      <rPr>
        <u/>
        <sz val="8"/>
        <color rgb="FF0000FF"/>
        <rFont val="Tahoma"/>
        <family val="2"/>
      </rPr>
      <t>3287137.500</t>
    </r>
  </si>
  <si>
    <r>
      <t xml:space="preserve">T </t>
    </r>
    <r>
      <rPr>
        <u/>
        <sz val="8"/>
        <color rgb="FF0000FF"/>
        <rFont val="Tahoma"/>
        <family val="2"/>
      </rPr>
      <t>5083.430</t>
    </r>
  </si>
  <si>
    <r>
      <t xml:space="preserve">T </t>
    </r>
    <r>
      <rPr>
        <u/>
        <sz val="8"/>
        <color rgb="FF0000FF"/>
        <rFont val="Tahoma"/>
        <family val="2"/>
      </rPr>
      <t>340061.590</t>
    </r>
  </si>
  <si>
    <r>
      <t xml:space="preserve">T </t>
    </r>
    <r>
      <rPr>
        <u/>
        <sz val="8"/>
        <color rgb="FF0000FF"/>
        <rFont val="Tahoma"/>
        <family val="2"/>
      </rPr>
      <t>25799.269</t>
    </r>
  </si>
  <si>
    <r>
      <t xml:space="preserve">T </t>
    </r>
    <r>
      <rPr>
        <u/>
        <sz val="8"/>
        <color rgb="FF0000FF"/>
        <rFont val="Tahoma"/>
        <family val="2"/>
      </rPr>
      <t>7708.301</t>
    </r>
  </si>
  <si>
    <r>
      <t xml:space="preserve">TM </t>
    </r>
    <r>
      <rPr>
        <u/>
        <sz val="8"/>
        <color rgb="FF0000FF"/>
        <rFont val="Tahoma"/>
        <family val="2"/>
      </rPr>
      <t>3088123.200</t>
    </r>
  </si>
  <si>
    <r>
      <t xml:space="preserve">M </t>
    </r>
    <r>
      <rPr>
        <u/>
        <sz val="8"/>
        <color rgb="FF0000FF"/>
        <rFont val="Tahoma"/>
        <family val="2"/>
      </rPr>
      <t>379.668</t>
    </r>
  </si>
  <si>
    <r>
      <t xml:space="preserve">T </t>
    </r>
    <r>
      <rPr>
        <u/>
        <sz val="8"/>
        <color rgb="FF0000FF"/>
        <rFont val="Tahoma"/>
        <family val="2"/>
      </rPr>
      <t>12861.991</t>
    </r>
  </si>
  <si>
    <r>
      <t xml:space="preserve">T </t>
    </r>
    <r>
      <rPr>
        <u/>
        <sz val="8"/>
        <color rgb="FF0000FF"/>
        <rFont val="Tahoma"/>
        <family val="2"/>
      </rPr>
      <t>24540.897</t>
    </r>
  </si>
  <si>
    <r>
      <t xml:space="preserve">T </t>
    </r>
    <r>
      <rPr>
        <u/>
        <sz val="8"/>
        <color theme="1"/>
        <rFont val="Tahoma"/>
        <family val="2"/>
      </rPr>
      <t>3271550.300</t>
    </r>
  </si>
  <si>
    <r>
      <t xml:space="preserve">T </t>
    </r>
    <r>
      <rPr>
        <u/>
        <sz val="8"/>
        <color theme="1"/>
        <rFont val="Tahoma"/>
        <family val="2"/>
      </rPr>
      <t>3233471.400</t>
    </r>
  </si>
  <si>
    <r>
      <t xml:space="preserve">T </t>
    </r>
    <r>
      <rPr>
        <u/>
        <sz val="8"/>
        <color theme="1"/>
        <rFont val="Tahoma"/>
        <family val="2"/>
      </rPr>
      <t>3216766.200</t>
    </r>
  </si>
  <si>
    <r>
      <t xml:space="preserve">T </t>
    </r>
    <r>
      <rPr>
        <u/>
        <sz val="8"/>
        <color rgb="FF0000FF"/>
        <rFont val="Tahoma"/>
        <family val="2"/>
      </rPr>
      <t>3240596.000</t>
    </r>
  </si>
  <si>
    <r>
      <t xml:space="preserve">T </t>
    </r>
    <r>
      <rPr>
        <u/>
        <sz val="8"/>
        <color rgb="FF0000FF"/>
        <rFont val="Tahoma"/>
        <family val="2"/>
      </rPr>
      <t>28078.340</t>
    </r>
  </si>
  <si>
    <r>
      <t xml:space="preserve">T </t>
    </r>
    <r>
      <rPr>
        <u/>
        <sz val="8"/>
        <color rgb="FF0000FF"/>
        <rFont val="Tahoma"/>
        <family val="2"/>
      </rPr>
      <t>0.866</t>
    </r>
  </si>
  <si>
    <r>
      <t xml:space="preserve">T </t>
    </r>
    <r>
      <rPr>
        <u/>
        <sz val="8"/>
        <color theme="1"/>
        <rFont val="Tahoma"/>
        <family val="2"/>
      </rPr>
      <t>6051019.600</t>
    </r>
  </si>
  <si>
    <r>
      <t xml:space="preserve">T </t>
    </r>
    <r>
      <rPr>
        <u/>
        <sz val="8"/>
        <color theme="1"/>
        <rFont val="Tahoma"/>
        <family val="2"/>
      </rPr>
      <t>52177814.000</t>
    </r>
  </si>
  <si>
    <r>
      <t xml:space="preserve">T </t>
    </r>
    <r>
      <rPr>
        <u/>
        <sz val="8"/>
        <color theme="1"/>
        <rFont val="Tahoma"/>
        <family val="2"/>
      </rPr>
      <t>1463791.200</t>
    </r>
  </si>
  <si>
    <r>
      <t xml:space="preserve">T </t>
    </r>
    <r>
      <rPr>
        <u/>
        <sz val="8"/>
        <color theme="1"/>
        <rFont val="Tahoma"/>
        <family val="2"/>
      </rPr>
      <t>1279871.600</t>
    </r>
  </si>
  <si>
    <r>
      <t xml:space="preserve">TM </t>
    </r>
    <r>
      <rPr>
        <u/>
        <sz val="8"/>
        <color theme="1"/>
        <rFont val="Tahoma"/>
        <family val="2"/>
      </rPr>
      <t>499034980.000</t>
    </r>
  </si>
  <si>
    <r>
      <t xml:space="preserve">M </t>
    </r>
    <r>
      <rPr>
        <u/>
        <sz val="8"/>
        <color theme="1"/>
        <rFont val="Tahoma"/>
        <family val="2"/>
      </rPr>
      <t>26868.843</t>
    </r>
  </si>
  <si>
    <r>
      <t xml:space="preserve">T </t>
    </r>
    <r>
      <rPr>
        <u/>
        <sz val="8"/>
        <color theme="1"/>
        <rFont val="Tahoma"/>
        <family val="2"/>
      </rPr>
      <t>6049053.200</t>
    </r>
  </si>
  <si>
    <r>
      <t xml:space="preserve">T </t>
    </r>
    <r>
      <rPr>
        <u/>
        <sz val="8"/>
        <color theme="1"/>
        <rFont val="Tahoma"/>
        <family val="2"/>
      </rPr>
      <t>52216849.000</t>
    </r>
  </si>
  <si>
    <r>
      <t xml:space="preserve">T </t>
    </r>
    <r>
      <rPr>
        <u/>
        <sz val="8"/>
        <color theme="1"/>
        <rFont val="Tahoma"/>
        <family val="2"/>
      </rPr>
      <t>1461932.400</t>
    </r>
  </si>
  <si>
    <r>
      <t xml:space="preserve">T </t>
    </r>
    <r>
      <rPr>
        <u/>
        <sz val="8"/>
        <color theme="1"/>
        <rFont val="Tahoma"/>
        <family val="2"/>
      </rPr>
      <t>1283230.800</t>
    </r>
  </si>
  <si>
    <r>
      <t xml:space="preserve">TM </t>
    </r>
    <r>
      <rPr>
        <u/>
        <sz val="8"/>
        <color theme="1"/>
        <rFont val="Tahoma"/>
        <family val="2"/>
      </rPr>
      <t>499503070.000</t>
    </r>
  </si>
  <si>
    <r>
      <t xml:space="preserve">M </t>
    </r>
    <r>
      <rPr>
        <u/>
        <sz val="8"/>
        <color theme="1"/>
        <rFont val="Tahoma"/>
        <family val="2"/>
      </rPr>
      <t>27028.862</t>
    </r>
  </si>
  <si>
    <r>
      <t xml:space="preserve">T </t>
    </r>
    <r>
      <rPr>
        <u/>
        <sz val="8"/>
        <color theme="1"/>
        <rFont val="Tahoma"/>
        <family val="2"/>
      </rPr>
      <t>6019001.300</t>
    </r>
  </si>
  <si>
    <r>
      <t xml:space="preserve">T </t>
    </r>
    <r>
      <rPr>
        <u/>
        <sz val="8"/>
        <color theme="1"/>
        <rFont val="Tahoma"/>
        <family val="2"/>
      </rPr>
      <t>51902166.000</t>
    </r>
  </si>
  <si>
    <r>
      <t xml:space="preserve">T </t>
    </r>
    <r>
      <rPr>
        <u/>
        <sz val="8"/>
        <color theme="1"/>
        <rFont val="Tahoma"/>
        <family val="2"/>
      </rPr>
      <t>1471196.800</t>
    </r>
  </si>
  <si>
    <r>
      <t xml:space="preserve">T </t>
    </r>
    <r>
      <rPr>
        <u/>
        <sz val="8"/>
        <color theme="1"/>
        <rFont val="Tahoma"/>
        <family val="2"/>
      </rPr>
      <t>1276200.700</t>
    </r>
  </si>
  <si>
    <r>
      <t xml:space="preserve">TM </t>
    </r>
    <r>
      <rPr>
        <u/>
        <sz val="8"/>
        <color theme="1"/>
        <rFont val="Tahoma"/>
        <family val="2"/>
      </rPr>
      <t>499753550.000</t>
    </r>
  </si>
  <si>
    <r>
      <t xml:space="preserve">M </t>
    </r>
    <r>
      <rPr>
        <u/>
        <sz val="8"/>
        <color theme="1"/>
        <rFont val="Tahoma"/>
        <family val="2"/>
      </rPr>
      <t>26922.249</t>
    </r>
  </si>
  <si>
    <r>
      <t xml:space="preserve">T </t>
    </r>
    <r>
      <rPr>
        <u/>
        <sz val="8"/>
        <color rgb="FF0000FF"/>
        <rFont val="Tahoma"/>
        <family val="2"/>
      </rPr>
      <t>6039691.400</t>
    </r>
  </si>
  <si>
    <r>
      <t xml:space="preserve">T </t>
    </r>
    <r>
      <rPr>
        <u/>
        <sz val="8"/>
        <color rgb="FF0000FF"/>
        <rFont val="Tahoma"/>
        <family val="2"/>
      </rPr>
      <t>52098943.000</t>
    </r>
  </si>
  <si>
    <r>
      <t xml:space="preserve">T </t>
    </r>
    <r>
      <rPr>
        <u/>
        <sz val="8"/>
        <color rgb="FF0000FF"/>
        <rFont val="Tahoma"/>
        <family val="2"/>
      </rPr>
      <t>1465640.100</t>
    </r>
  </si>
  <si>
    <r>
      <t xml:space="preserve">T </t>
    </r>
    <r>
      <rPr>
        <u/>
        <sz val="8"/>
        <color rgb="FF0000FF"/>
        <rFont val="Tahoma"/>
        <family val="2"/>
      </rPr>
      <t>1279767.700</t>
    </r>
  </si>
  <si>
    <r>
      <t xml:space="preserve">TM </t>
    </r>
    <r>
      <rPr>
        <u/>
        <sz val="8"/>
        <color rgb="FF0000FF"/>
        <rFont val="Tahoma"/>
        <family val="2"/>
      </rPr>
      <t>499430530.000</t>
    </r>
  </si>
  <si>
    <r>
      <t xml:space="preserve">M </t>
    </r>
    <r>
      <rPr>
        <u/>
        <sz val="8"/>
        <color rgb="FF0000FF"/>
        <rFont val="Tahoma"/>
        <family val="2"/>
      </rPr>
      <t>26939.985</t>
    </r>
  </si>
  <si>
    <r>
      <t xml:space="preserve">T </t>
    </r>
    <r>
      <rPr>
        <u/>
        <sz val="8"/>
        <color rgb="FF0000FF"/>
        <rFont val="Tahoma"/>
        <family val="2"/>
      </rPr>
      <t>17945.040</t>
    </r>
  </si>
  <si>
    <r>
      <t xml:space="preserve">T </t>
    </r>
    <r>
      <rPr>
        <u/>
        <sz val="8"/>
        <color rgb="FF0000FF"/>
        <rFont val="Tahoma"/>
        <family val="2"/>
      </rPr>
      <t>171527.690</t>
    </r>
  </si>
  <si>
    <r>
      <t xml:space="preserve">T </t>
    </r>
    <r>
      <rPr>
        <u/>
        <sz val="8"/>
        <color rgb="FF0000FF"/>
        <rFont val="Tahoma"/>
        <family val="2"/>
      </rPr>
      <t>4901.150</t>
    </r>
  </si>
  <si>
    <r>
      <t xml:space="preserve">T </t>
    </r>
    <r>
      <rPr>
        <u/>
        <sz val="8"/>
        <color rgb="FF0000FF"/>
        <rFont val="Tahoma"/>
        <family val="2"/>
      </rPr>
      <t>3516.247</t>
    </r>
  </si>
  <si>
    <r>
      <t xml:space="preserve">TM </t>
    </r>
    <r>
      <rPr>
        <u/>
        <sz val="8"/>
        <color rgb="FF0000FF"/>
        <rFont val="Tahoma"/>
        <family val="2"/>
      </rPr>
      <t>364733.710</t>
    </r>
  </si>
  <si>
    <r>
      <t xml:space="preserve">M </t>
    </r>
    <r>
      <rPr>
        <u/>
        <sz val="8"/>
        <color rgb="FF0000FF"/>
        <rFont val="Tahoma"/>
        <family val="2"/>
      </rPr>
      <t>81.470</t>
    </r>
  </si>
  <si>
    <r>
      <t xml:space="preserve">TM </t>
    </r>
    <r>
      <rPr>
        <u/>
        <sz val="8"/>
        <color theme="1"/>
        <rFont val="Tahoma"/>
        <family val="2"/>
      </rPr>
      <t>10209343.000</t>
    </r>
  </si>
  <si>
    <r>
      <t xml:space="preserve">TM </t>
    </r>
    <r>
      <rPr>
        <u/>
        <sz val="8"/>
        <color theme="1"/>
        <rFont val="Tahoma"/>
        <family val="2"/>
      </rPr>
      <t>10175963.000</t>
    </r>
  </si>
  <si>
    <r>
      <t xml:space="preserve">TM </t>
    </r>
    <r>
      <rPr>
        <u/>
        <sz val="8"/>
        <color theme="1"/>
        <rFont val="Tahoma"/>
        <family val="2"/>
      </rPr>
      <t>10188558.000</t>
    </r>
  </si>
  <si>
    <r>
      <t xml:space="preserve">TM </t>
    </r>
    <r>
      <rPr>
        <u/>
        <sz val="8"/>
        <color rgb="FF0000FF"/>
        <rFont val="Tahoma"/>
        <family val="2"/>
      </rPr>
      <t>10191288.000</t>
    </r>
  </si>
  <si>
    <r>
      <t xml:space="preserve">TM </t>
    </r>
    <r>
      <rPr>
        <u/>
        <sz val="8"/>
        <color rgb="FF0000FF"/>
        <rFont val="Tahoma"/>
        <family val="2"/>
      </rPr>
      <t>16856.745</t>
    </r>
  </si>
  <si>
    <r>
      <t xml:space="preserve">T </t>
    </r>
    <r>
      <rPr>
        <u/>
        <sz val="8"/>
        <color theme="1"/>
        <rFont val="Tahoma"/>
        <family val="2"/>
      </rPr>
      <t>3098362.700</t>
    </r>
  </si>
  <si>
    <r>
      <t xml:space="preserve">T </t>
    </r>
    <r>
      <rPr>
        <u/>
        <sz val="8"/>
        <color theme="1"/>
        <rFont val="Tahoma"/>
        <family val="2"/>
      </rPr>
      <t>54512444.000</t>
    </r>
  </si>
  <si>
    <r>
      <t xml:space="preserve">T </t>
    </r>
    <r>
      <rPr>
        <u/>
        <sz val="8"/>
        <color theme="1"/>
        <rFont val="Tahoma"/>
        <family val="2"/>
      </rPr>
      <t>3120895.200</t>
    </r>
  </si>
  <si>
    <r>
      <t xml:space="preserve">T </t>
    </r>
    <r>
      <rPr>
        <u/>
        <sz val="8"/>
        <color theme="1"/>
        <rFont val="Tahoma"/>
        <family val="2"/>
      </rPr>
      <t>2153398.700</t>
    </r>
  </si>
  <si>
    <r>
      <t xml:space="preserve">TM </t>
    </r>
    <r>
      <rPr>
        <u/>
        <sz val="8"/>
        <color theme="1"/>
        <rFont val="Tahoma"/>
        <family val="2"/>
      </rPr>
      <t>403836590.000</t>
    </r>
  </si>
  <si>
    <r>
      <t xml:space="preserve">M </t>
    </r>
    <r>
      <rPr>
        <u/>
        <sz val="8"/>
        <color theme="1"/>
        <rFont val="Tahoma"/>
        <family val="2"/>
      </rPr>
      <t>51019.543</t>
    </r>
  </si>
  <si>
    <r>
      <t xml:space="preserve">T </t>
    </r>
    <r>
      <rPr>
        <u/>
        <sz val="8"/>
        <color theme="1"/>
        <rFont val="Tahoma"/>
        <family val="2"/>
      </rPr>
      <t>2687948.900</t>
    </r>
  </si>
  <si>
    <r>
      <t xml:space="preserve">T </t>
    </r>
    <r>
      <rPr>
        <u/>
        <sz val="8"/>
        <color theme="1"/>
        <rFont val="Tahoma"/>
        <family val="2"/>
      </rPr>
      <t>2647931.400</t>
    </r>
  </si>
  <si>
    <r>
      <t xml:space="preserve">T </t>
    </r>
    <r>
      <rPr>
        <u/>
        <sz val="8"/>
        <color theme="1"/>
        <rFont val="Tahoma"/>
        <family val="2"/>
      </rPr>
      <t>3116089.600</t>
    </r>
  </si>
  <si>
    <r>
      <t xml:space="preserve">T </t>
    </r>
    <r>
      <rPr>
        <u/>
        <sz val="8"/>
        <color theme="1"/>
        <rFont val="Tahoma"/>
        <family val="2"/>
      </rPr>
      <t>54405961.000</t>
    </r>
  </si>
  <si>
    <r>
      <t xml:space="preserve">T </t>
    </r>
    <r>
      <rPr>
        <u/>
        <sz val="8"/>
        <color theme="1"/>
        <rFont val="Tahoma"/>
        <family val="2"/>
      </rPr>
      <t>3056201.000</t>
    </r>
  </si>
  <si>
    <r>
      <t xml:space="preserve">T </t>
    </r>
    <r>
      <rPr>
        <u/>
        <sz val="8"/>
        <color theme="1"/>
        <rFont val="Tahoma"/>
        <family val="2"/>
      </rPr>
      <t>2131317.300</t>
    </r>
  </si>
  <si>
    <r>
      <t xml:space="preserve">TM </t>
    </r>
    <r>
      <rPr>
        <u/>
        <sz val="8"/>
        <color theme="1"/>
        <rFont val="Tahoma"/>
        <family val="2"/>
      </rPr>
      <t>402026030.000</t>
    </r>
  </si>
  <si>
    <r>
      <t xml:space="preserve">M </t>
    </r>
    <r>
      <rPr>
        <u/>
        <sz val="8"/>
        <color theme="1"/>
        <rFont val="Tahoma"/>
        <family val="2"/>
      </rPr>
      <t>51259.575</t>
    </r>
  </si>
  <si>
    <r>
      <t xml:space="preserve">T </t>
    </r>
    <r>
      <rPr>
        <u/>
        <sz val="8"/>
        <color theme="1"/>
        <rFont val="Tahoma"/>
        <family val="2"/>
      </rPr>
      <t>2668333.500</t>
    </r>
  </si>
  <si>
    <r>
      <t xml:space="preserve">T </t>
    </r>
    <r>
      <rPr>
        <u/>
        <sz val="8"/>
        <color theme="1"/>
        <rFont val="Tahoma"/>
        <family val="2"/>
      </rPr>
      <t>2624676.800</t>
    </r>
  </si>
  <si>
    <r>
      <t xml:space="preserve">T </t>
    </r>
    <r>
      <rPr>
        <u/>
        <sz val="8"/>
        <color theme="1"/>
        <rFont val="Tahoma"/>
        <family val="2"/>
      </rPr>
      <t>3123948.500</t>
    </r>
  </si>
  <si>
    <r>
      <t xml:space="preserve">T </t>
    </r>
    <r>
      <rPr>
        <u/>
        <sz val="8"/>
        <color theme="1"/>
        <rFont val="Tahoma"/>
        <family val="2"/>
      </rPr>
      <t>54423647.000</t>
    </r>
  </si>
  <si>
    <r>
      <t xml:space="preserve">T </t>
    </r>
    <r>
      <rPr>
        <u/>
        <sz val="8"/>
        <color theme="1"/>
        <rFont val="Tahoma"/>
        <family val="2"/>
      </rPr>
      <t>3077632.300</t>
    </r>
  </si>
  <si>
    <r>
      <t xml:space="preserve">T </t>
    </r>
    <r>
      <rPr>
        <u/>
        <sz val="8"/>
        <color theme="1"/>
        <rFont val="Tahoma"/>
        <family val="2"/>
      </rPr>
      <t>2137212.200</t>
    </r>
  </si>
  <si>
    <r>
      <t xml:space="preserve">TM </t>
    </r>
    <r>
      <rPr>
        <u/>
        <sz val="8"/>
        <color theme="1"/>
        <rFont val="Tahoma"/>
        <family val="2"/>
      </rPr>
      <t>400266560.000</t>
    </r>
  </si>
  <si>
    <r>
      <t xml:space="preserve">M </t>
    </r>
    <r>
      <rPr>
        <u/>
        <sz val="8"/>
        <color theme="1"/>
        <rFont val="Tahoma"/>
        <family val="2"/>
      </rPr>
      <t>51677.313</t>
    </r>
  </si>
  <si>
    <r>
      <t xml:space="preserve">T </t>
    </r>
    <r>
      <rPr>
        <u/>
        <sz val="8"/>
        <color theme="1"/>
        <rFont val="Tahoma"/>
        <family val="2"/>
      </rPr>
      <t>2682137.400</t>
    </r>
  </si>
  <si>
    <r>
      <t xml:space="preserve">T </t>
    </r>
    <r>
      <rPr>
        <u/>
        <sz val="8"/>
        <color theme="1"/>
        <rFont val="Tahoma"/>
        <family val="2"/>
      </rPr>
      <t>2631216.900</t>
    </r>
  </si>
  <si>
    <r>
      <t xml:space="preserve">T </t>
    </r>
    <r>
      <rPr>
        <u/>
        <sz val="8"/>
        <color rgb="FF0000FF"/>
        <rFont val="Tahoma"/>
        <family val="2"/>
      </rPr>
      <t>3112800.300</t>
    </r>
  </si>
  <si>
    <r>
      <t xml:space="preserve">T </t>
    </r>
    <r>
      <rPr>
        <u/>
        <sz val="8"/>
        <color rgb="FF0000FF"/>
        <rFont val="Tahoma"/>
        <family val="2"/>
      </rPr>
      <t>54447351.000</t>
    </r>
  </si>
  <si>
    <r>
      <t xml:space="preserve">T </t>
    </r>
    <r>
      <rPr>
        <u/>
        <sz val="8"/>
        <color rgb="FF0000FF"/>
        <rFont val="Tahoma"/>
        <family val="2"/>
      </rPr>
      <t>3084909.500</t>
    </r>
  </si>
  <si>
    <r>
      <t xml:space="preserve">T </t>
    </r>
    <r>
      <rPr>
        <u/>
        <sz val="8"/>
        <color rgb="FF0000FF"/>
        <rFont val="Tahoma"/>
        <family val="2"/>
      </rPr>
      <t>2140642.700</t>
    </r>
  </si>
  <si>
    <r>
      <t xml:space="preserve">TM </t>
    </r>
    <r>
      <rPr>
        <u/>
        <sz val="8"/>
        <color rgb="FF0000FF"/>
        <rFont val="Tahoma"/>
        <family val="2"/>
      </rPr>
      <t>402043060.000</t>
    </r>
  </si>
  <si>
    <r>
      <t xml:space="preserve">M </t>
    </r>
    <r>
      <rPr>
        <u/>
        <sz val="8"/>
        <color rgb="FF0000FF"/>
        <rFont val="Tahoma"/>
        <family val="2"/>
      </rPr>
      <t>51318.811</t>
    </r>
  </si>
  <si>
    <r>
      <t xml:space="preserve">T </t>
    </r>
    <r>
      <rPr>
        <u/>
        <sz val="8"/>
        <color rgb="FF0000FF"/>
        <rFont val="Tahoma"/>
        <family val="2"/>
      </rPr>
      <t>2679473.300</t>
    </r>
  </si>
  <si>
    <r>
      <t xml:space="preserve">T </t>
    </r>
    <r>
      <rPr>
        <u/>
        <sz val="8"/>
        <color rgb="FF0000FF"/>
        <rFont val="Tahoma"/>
        <family val="2"/>
      </rPr>
      <t>2634608.400</t>
    </r>
  </si>
  <si>
    <r>
      <t xml:space="preserve">T </t>
    </r>
    <r>
      <rPr>
        <u/>
        <sz val="8"/>
        <color rgb="FF0000FF"/>
        <rFont val="Tahoma"/>
        <family val="2"/>
      </rPr>
      <t>13106.231</t>
    </r>
  </si>
  <si>
    <r>
      <t xml:space="preserve">T </t>
    </r>
    <r>
      <rPr>
        <u/>
        <sz val="8"/>
        <color rgb="FF0000FF"/>
        <rFont val="Tahoma"/>
        <family val="2"/>
      </rPr>
      <t>57061.996</t>
    </r>
  </si>
  <si>
    <r>
      <t xml:space="preserve">T </t>
    </r>
    <r>
      <rPr>
        <u/>
        <sz val="8"/>
        <color rgb="FF0000FF"/>
        <rFont val="Tahoma"/>
        <family val="2"/>
      </rPr>
      <t>32955.305</t>
    </r>
  </si>
  <si>
    <r>
      <t xml:space="preserve">T </t>
    </r>
    <r>
      <rPr>
        <u/>
        <sz val="8"/>
        <color rgb="FF0000FF"/>
        <rFont val="Tahoma"/>
        <family val="2"/>
      </rPr>
      <t>11433.415</t>
    </r>
  </si>
  <si>
    <r>
      <t xml:space="preserve">TM </t>
    </r>
    <r>
      <rPr>
        <u/>
        <sz val="8"/>
        <color rgb="FF0000FF"/>
        <rFont val="Tahoma"/>
        <family val="2"/>
      </rPr>
      <t>1785075.400</t>
    </r>
  </si>
  <si>
    <r>
      <t xml:space="preserve">M </t>
    </r>
    <r>
      <rPr>
        <u/>
        <sz val="8"/>
        <color rgb="FF0000FF"/>
        <rFont val="Tahoma"/>
        <family val="2"/>
      </rPr>
      <t>332.862</t>
    </r>
  </si>
  <si>
    <r>
      <t xml:space="preserve">T </t>
    </r>
    <r>
      <rPr>
        <u/>
        <sz val="8"/>
        <color rgb="FF0000FF"/>
        <rFont val="Tahoma"/>
        <family val="2"/>
      </rPr>
      <t>10075.373</t>
    </r>
  </si>
  <si>
    <r>
      <t xml:space="preserve">T </t>
    </r>
    <r>
      <rPr>
        <u/>
        <sz val="8"/>
        <color rgb="FF0000FF"/>
        <rFont val="Tahoma"/>
        <family val="2"/>
      </rPr>
      <t>11992.488</t>
    </r>
  </si>
  <si>
    <r>
      <t xml:space="preserve">TM </t>
    </r>
    <r>
      <rPr>
        <u/>
        <sz val="8"/>
        <color theme="1"/>
        <rFont val="Tahoma"/>
        <family val="2"/>
      </rPr>
      <t>5303993.900</t>
    </r>
  </si>
  <si>
    <r>
      <t xml:space="preserve">TM </t>
    </r>
    <r>
      <rPr>
        <u/>
        <sz val="8"/>
        <color theme="1"/>
        <rFont val="Tahoma"/>
        <family val="2"/>
      </rPr>
      <t>5289349.300</t>
    </r>
  </si>
  <si>
    <r>
      <t xml:space="preserve">TM </t>
    </r>
    <r>
      <rPr>
        <u/>
        <sz val="8"/>
        <color theme="1"/>
        <rFont val="Tahoma"/>
        <family val="2"/>
      </rPr>
      <t>5303269.000</t>
    </r>
  </si>
  <si>
    <r>
      <t xml:space="preserve">TM </t>
    </r>
    <r>
      <rPr>
        <u/>
        <sz val="8"/>
        <color rgb="FF0000FF"/>
        <rFont val="Tahoma"/>
        <family val="2"/>
      </rPr>
      <t>5298870.700</t>
    </r>
  </si>
  <si>
    <r>
      <t xml:space="preserve">TM </t>
    </r>
    <r>
      <rPr>
        <u/>
        <sz val="8"/>
        <color rgb="FF0000FF"/>
        <rFont val="Tahoma"/>
        <family val="2"/>
      </rPr>
      <t>8253.749</t>
    </r>
  </si>
  <si>
    <r>
      <t xml:space="preserve">T </t>
    </r>
    <r>
      <rPr>
        <u/>
        <sz val="8"/>
        <color theme="1"/>
        <rFont val="Tahoma"/>
        <family val="2"/>
      </rPr>
      <t>5312129.600</t>
    </r>
  </si>
  <si>
    <r>
      <t xml:space="preserve">T </t>
    </r>
    <r>
      <rPr>
        <u/>
        <sz val="8"/>
        <color theme="1"/>
        <rFont val="Tahoma"/>
        <family val="2"/>
      </rPr>
      <t>37106862.000</t>
    </r>
  </si>
  <si>
    <r>
      <t xml:space="preserve">T </t>
    </r>
    <r>
      <rPr>
        <u/>
        <sz val="8"/>
        <color theme="1"/>
        <rFont val="Tahoma"/>
        <family val="2"/>
      </rPr>
      <t>2079626.000</t>
    </r>
  </si>
  <si>
    <r>
      <t xml:space="preserve">T </t>
    </r>
    <r>
      <rPr>
        <u/>
        <sz val="8"/>
        <color theme="1"/>
        <rFont val="Tahoma"/>
        <family val="2"/>
      </rPr>
      <t>1326164.100</t>
    </r>
  </si>
  <si>
    <r>
      <t xml:space="preserve">TM </t>
    </r>
    <r>
      <rPr>
        <u/>
        <sz val="8"/>
        <color theme="1"/>
        <rFont val="Tahoma"/>
        <family val="2"/>
      </rPr>
      <t>582812870.000</t>
    </r>
  </si>
  <si>
    <r>
      <t xml:space="preserve">M </t>
    </r>
    <r>
      <rPr>
        <u/>
        <sz val="8"/>
        <color theme="1"/>
        <rFont val="Tahoma"/>
        <family val="2"/>
      </rPr>
      <t>62378.204</t>
    </r>
  </si>
  <si>
    <r>
      <t xml:space="preserve">T </t>
    </r>
    <r>
      <rPr>
        <u/>
        <sz val="8"/>
        <color theme="1"/>
        <rFont val="Tahoma"/>
        <family val="2"/>
      </rPr>
      <t>3258936.900</t>
    </r>
  </si>
  <si>
    <r>
      <t xml:space="preserve">T </t>
    </r>
    <r>
      <rPr>
        <u/>
        <sz val="8"/>
        <color theme="1"/>
        <rFont val="Tahoma"/>
        <family val="2"/>
      </rPr>
      <t>5320420.800</t>
    </r>
  </si>
  <si>
    <r>
      <t xml:space="preserve">T </t>
    </r>
    <r>
      <rPr>
        <u/>
        <sz val="8"/>
        <color theme="1"/>
        <rFont val="Tahoma"/>
        <family val="2"/>
      </rPr>
      <t>36965687.000</t>
    </r>
  </si>
  <si>
    <r>
      <t xml:space="preserve">T </t>
    </r>
    <r>
      <rPr>
        <u/>
        <sz val="8"/>
        <color theme="1"/>
        <rFont val="Tahoma"/>
        <family val="2"/>
      </rPr>
      <t>2099485.300</t>
    </r>
  </si>
  <si>
    <r>
      <t xml:space="preserve">T </t>
    </r>
    <r>
      <rPr>
        <u/>
        <sz val="8"/>
        <color theme="1"/>
        <rFont val="Tahoma"/>
        <family val="2"/>
      </rPr>
      <t>1329159.600</t>
    </r>
  </si>
  <si>
    <r>
      <t xml:space="preserve">TM </t>
    </r>
    <r>
      <rPr>
        <u/>
        <sz val="8"/>
        <color theme="1"/>
        <rFont val="Tahoma"/>
        <family val="2"/>
      </rPr>
      <t>583671010.000</t>
    </r>
  </si>
  <si>
    <r>
      <t xml:space="preserve">M </t>
    </r>
    <r>
      <rPr>
        <u/>
        <sz val="8"/>
        <color theme="1"/>
        <rFont val="Tahoma"/>
        <family val="2"/>
      </rPr>
      <t>62039.976</t>
    </r>
  </si>
  <si>
    <r>
      <t xml:space="preserve">T </t>
    </r>
    <r>
      <rPr>
        <u/>
        <sz val="8"/>
        <color theme="1"/>
        <rFont val="Tahoma"/>
        <family val="2"/>
      </rPr>
      <t>3247546.500</t>
    </r>
  </si>
  <si>
    <r>
      <t xml:space="preserve">T </t>
    </r>
    <r>
      <rPr>
        <u/>
        <sz val="8"/>
        <color theme="1"/>
        <rFont val="Tahoma"/>
        <family val="2"/>
      </rPr>
      <t>5290858.400</t>
    </r>
  </si>
  <si>
    <r>
      <t xml:space="preserve">T </t>
    </r>
    <r>
      <rPr>
        <u/>
        <sz val="8"/>
        <color theme="1"/>
        <rFont val="Tahoma"/>
        <family val="2"/>
      </rPr>
      <t>36948656.000</t>
    </r>
  </si>
  <si>
    <r>
      <t xml:space="preserve">T </t>
    </r>
    <r>
      <rPr>
        <u/>
        <sz val="8"/>
        <color theme="1"/>
        <rFont val="Tahoma"/>
        <family val="2"/>
      </rPr>
      <t>2093343.400</t>
    </r>
  </si>
  <si>
    <r>
      <t xml:space="preserve">T </t>
    </r>
    <r>
      <rPr>
        <u/>
        <sz val="8"/>
        <color theme="1"/>
        <rFont val="Tahoma"/>
        <family val="2"/>
      </rPr>
      <t>1338764.300</t>
    </r>
  </si>
  <si>
    <r>
      <t xml:space="preserve">TM </t>
    </r>
    <r>
      <rPr>
        <u/>
        <sz val="8"/>
        <color theme="1"/>
        <rFont val="Tahoma"/>
        <family val="2"/>
      </rPr>
      <t>582047550.000</t>
    </r>
  </si>
  <si>
    <r>
      <t xml:space="preserve">M </t>
    </r>
    <r>
      <rPr>
        <u/>
        <sz val="8"/>
        <color theme="1"/>
        <rFont val="Tahoma"/>
        <family val="2"/>
      </rPr>
      <t>61453.890</t>
    </r>
  </si>
  <si>
    <r>
      <t xml:space="preserve">T </t>
    </r>
    <r>
      <rPr>
        <u/>
        <sz val="8"/>
        <color theme="1"/>
        <rFont val="Tahoma"/>
        <family val="2"/>
      </rPr>
      <t>3262479.100</t>
    </r>
  </si>
  <si>
    <r>
      <t xml:space="preserve">T </t>
    </r>
    <r>
      <rPr>
        <u/>
        <sz val="8"/>
        <color rgb="FF0000FF"/>
        <rFont val="Tahoma"/>
        <family val="2"/>
      </rPr>
      <t>5307803.000</t>
    </r>
  </si>
  <si>
    <r>
      <t xml:space="preserve">T </t>
    </r>
    <r>
      <rPr>
        <u/>
        <sz val="8"/>
        <color rgb="FF0000FF"/>
        <rFont val="Tahoma"/>
        <family val="2"/>
      </rPr>
      <t>37007068.000</t>
    </r>
  </si>
  <si>
    <r>
      <t xml:space="preserve">T </t>
    </r>
    <r>
      <rPr>
        <u/>
        <sz val="8"/>
        <color rgb="FF0000FF"/>
        <rFont val="Tahoma"/>
        <family val="2"/>
      </rPr>
      <t>2090818.200</t>
    </r>
  </si>
  <si>
    <r>
      <t xml:space="preserve">T </t>
    </r>
    <r>
      <rPr>
        <u/>
        <sz val="8"/>
        <color rgb="FF0000FF"/>
        <rFont val="Tahoma"/>
        <family val="2"/>
      </rPr>
      <t>1331362.700</t>
    </r>
  </si>
  <si>
    <r>
      <t xml:space="preserve">TM </t>
    </r>
    <r>
      <rPr>
        <u/>
        <sz val="8"/>
        <color rgb="FF0000FF"/>
        <rFont val="Tahoma"/>
        <family val="2"/>
      </rPr>
      <t>582843810.000</t>
    </r>
  </si>
  <si>
    <r>
      <t xml:space="preserve">M </t>
    </r>
    <r>
      <rPr>
        <u/>
        <sz val="8"/>
        <color rgb="FF0000FF"/>
        <rFont val="Tahoma"/>
        <family val="2"/>
      </rPr>
      <t>61957.357</t>
    </r>
  </si>
  <si>
    <r>
      <t xml:space="preserve">T </t>
    </r>
    <r>
      <rPr>
        <u/>
        <sz val="8"/>
        <color rgb="FF0000FF"/>
        <rFont val="Tahoma"/>
        <family val="2"/>
      </rPr>
      <t>3256320.800</t>
    </r>
  </si>
  <si>
    <r>
      <t xml:space="preserve">T </t>
    </r>
    <r>
      <rPr>
        <u/>
        <sz val="8"/>
        <color rgb="FF0000FF"/>
        <rFont val="Tahoma"/>
        <family val="2"/>
      </rPr>
      <t>15248.725</t>
    </r>
  </si>
  <si>
    <r>
      <t xml:space="preserve">T </t>
    </r>
    <r>
      <rPr>
        <u/>
        <sz val="8"/>
        <color rgb="FF0000FF"/>
        <rFont val="Tahoma"/>
        <family val="2"/>
      </rPr>
      <t>86842.629</t>
    </r>
  </si>
  <si>
    <r>
      <t xml:space="preserve">T </t>
    </r>
    <r>
      <rPr>
        <u/>
        <sz val="8"/>
        <color rgb="FF0000FF"/>
        <rFont val="Tahoma"/>
        <family val="2"/>
      </rPr>
      <t>10167.581</t>
    </r>
  </si>
  <si>
    <r>
      <t xml:space="preserve">T </t>
    </r>
    <r>
      <rPr>
        <u/>
        <sz val="8"/>
        <color rgb="FF0000FF"/>
        <rFont val="Tahoma"/>
        <family val="2"/>
      </rPr>
      <t>6582.660</t>
    </r>
  </si>
  <si>
    <r>
      <t xml:space="preserve">TM </t>
    </r>
    <r>
      <rPr>
        <u/>
        <sz val="8"/>
        <color rgb="FF0000FF"/>
        <rFont val="Tahoma"/>
        <family val="2"/>
      </rPr>
      <t>812172.760</t>
    </r>
  </si>
  <si>
    <r>
      <t xml:space="preserve">M </t>
    </r>
    <r>
      <rPr>
        <u/>
        <sz val="8"/>
        <color rgb="FF0000FF"/>
        <rFont val="Tahoma"/>
        <family val="2"/>
      </rPr>
      <t>467.663</t>
    </r>
  </si>
  <si>
    <r>
      <t xml:space="preserve">T </t>
    </r>
    <r>
      <rPr>
        <u/>
        <sz val="8"/>
        <color rgb="FF0000FF"/>
        <rFont val="Tahoma"/>
        <family val="2"/>
      </rPr>
      <t>7802.503</t>
    </r>
  </si>
  <si>
    <r>
      <t xml:space="preserve">TM </t>
    </r>
    <r>
      <rPr>
        <u/>
        <sz val="8"/>
        <color theme="1"/>
        <rFont val="Tahoma"/>
        <family val="2"/>
      </rPr>
      <t>10018172.000</t>
    </r>
  </si>
  <si>
    <r>
      <t xml:space="preserve">TM </t>
    </r>
    <r>
      <rPr>
        <u/>
        <sz val="8"/>
        <color theme="1"/>
        <rFont val="Tahoma"/>
        <family val="2"/>
      </rPr>
      <t>10099883.000</t>
    </r>
  </si>
  <si>
    <r>
      <t xml:space="preserve">TM </t>
    </r>
    <r>
      <rPr>
        <u/>
        <sz val="8"/>
        <color theme="1"/>
        <rFont val="Tahoma"/>
        <family val="2"/>
      </rPr>
      <t>10053362.000</t>
    </r>
  </si>
  <si>
    <r>
      <t xml:space="preserve">TM </t>
    </r>
    <r>
      <rPr>
        <u/>
        <sz val="8"/>
        <color rgb="FF0000FF"/>
        <rFont val="Tahoma"/>
        <family val="2"/>
      </rPr>
      <t>10057139.000</t>
    </r>
  </si>
  <si>
    <r>
      <t xml:space="preserve">TM </t>
    </r>
    <r>
      <rPr>
        <u/>
        <sz val="8"/>
        <color rgb="FF0000FF"/>
        <rFont val="Tahoma"/>
        <family val="2"/>
      </rPr>
      <t>40986.143</t>
    </r>
  </si>
  <si>
    <r>
      <t xml:space="preserve">TM </t>
    </r>
    <r>
      <rPr>
        <u/>
        <sz val="8"/>
        <color rgb="FF0000FF"/>
        <rFont val="Tahoma"/>
        <family val="2"/>
      </rPr>
      <t>0.408</t>
    </r>
  </si>
  <si>
    <r>
      <t xml:space="preserve">T </t>
    </r>
    <r>
      <rPr>
        <u/>
        <sz val="8"/>
        <color theme="1"/>
        <rFont val="Tahoma"/>
        <family val="2"/>
      </rPr>
      <t>4726624.300</t>
    </r>
  </si>
  <si>
    <r>
      <t xml:space="preserve">T </t>
    </r>
    <r>
      <rPr>
        <u/>
        <sz val="8"/>
        <color theme="1"/>
        <rFont val="Tahoma"/>
        <family val="2"/>
      </rPr>
      <t>36361290.000</t>
    </r>
  </si>
  <si>
    <r>
      <t xml:space="preserve">T </t>
    </r>
    <r>
      <rPr>
        <u/>
        <sz val="8"/>
        <color theme="1"/>
        <rFont val="Tahoma"/>
        <family val="2"/>
      </rPr>
      <t>1893078.200</t>
    </r>
  </si>
  <si>
    <r>
      <t xml:space="preserve">TM </t>
    </r>
    <r>
      <rPr>
        <u/>
        <sz val="8"/>
        <color theme="1"/>
        <rFont val="Tahoma"/>
        <family val="2"/>
      </rPr>
      <t>226505760.000</t>
    </r>
  </si>
  <si>
    <r>
      <t xml:space="preserve">M </t>
    </r>
    <r>
      <rPr>
        <u/>
        <sz val="8"/>
        <color theme="1"/>
        <rFont val="Tahoma"/>
        <family val="2"/>
      </rPr>
      <t>61197.698</t>
    </r>
  </si>
  <si>
    <r>
      <t xml:space="preserve">T </t>
    </r>
    <r>
      <rPr>
        <u/>
        <sz val="8"/>
        <color theme="1"/>
        <rFont val="Tahoma"/>
        <family val="2"/>
      </rPr>
      <t>3045528.200</t>
    </r>
  </si>
  <si>
    <r>
      <t xml:space="preserve">T </t>
    </r>
    <r>
      <rPr>
        <u/>
        <sz val="8"/>
        <color theme="1"/>
        <rFont val="Tahoma"/>
        <family val="2"/>
      </rPr>
      <t>3059133.700</t>
    </r>
  </si>
  <si>
    <r>
      <t xml:space="preserve">T </t>
    </r>
    <r>
      <rPr>
        <u/>
        <sz val="8"/>
        <color theme="1"/>
        <rFont val="Tahoma"/>
        <family val="2"/>
      </rPr>
      <t>4738064.700</t>
    </r>
  </si>
  <si>
    <r>
      <t xml:space="preserve">T </t>
    </r>
    <r>
      <rPr>
        <u/>
        <sz val="8"/>
        <color theme="1"/>
        <rFont val="Tahoma"/>
        <family val="2"/>
      </rPr>
      <t>36441502.000</t>
    </r>
  </si>
  <si>
    <r>
      <t xml:space="preserve">T </t>
    </r>
    <r>
      <rPr>
        <u/>
        <sz val="8"/>
        <color theme="1"/>
        <rFont val="Tahoma"/>
        <family val="2"/>
      </rPr>
      <t>1901955.600</t>
    </r>
  </si>
  <si>
    <r>
      <t xml:space="preserve">TM </t>
    </r>
    <r>
      <rPr>
        <u/>
        <sz val="8"/>
        <color theme="1"/>
        <rFont val="Tahoma"/>
        <family val="2"/>
      </rPr>
      <t>225657680.000</t>
    </r>
  </si>
  <si>
    <r>
      <t xml:space="preserve">M </t>
    </r>
    <r>
      <rPr>
        <u/>
        <sz val="8"/>
        <color theme="1"/>
        <rFont val="Tahoma"/>
        <family val="2"/>
      </rPr>
      <t>60187.977</t>
    </r>
  </si>
  <si>
    <r>
      <t xml:space="preserve">T </t>
    </r>
    <r>
      <rPr>
        <u/>
        <sz val="8"/>
        <color theme="1"/>
        <rFont val="Tahoma"/>
        <family val="2"/>
      </rPr>
      <t>3067035.800</t>
    </r>
  </si>
  <si>
    <r>
      <t xml:space="preserve">T </t>
    </r>
    <r>
      <rPr>
        <u/>
        <sz val="8"/>
        <color theme="1"/>
        <rFont val="Tahoma"/>
        <family val="2"/>
      </rPr>
      <t>3052080.100</t>
    </r>
  </si>
  <si>
    <r>
      <t xml:space="preserve">T </t>
    </r>
    <r>
      <rPr>
        <u/>
        <sz val="8"/>
        <color theme="1"/>
        <rFont val="Tahoma"/>
        <family val="2"/>
      </rPr>
      <t>4765754.700</t>
    </r>
  </si>
  <si>
    <r>
      <t xml:space="preserve">T </t>
    </r>
    <r>
      <rPr>
        <u/>
        <sz val="8"/>
        <color theme="1"/>
        <rFont val="Tahoma"/>
        <family val="2"/>
      </rPr>
      <t>36502503.000</t>
    </r>
  </si>
  <si>
    <r>
      <t xml:space="preserve">T </t>
    </r>
    <r>
      <rPr>
        <u/>
        <sz val="8"/>
        <color theme="1"/>
        <rFont val="Tahoma"/>
        <family val="2"/>
      </rPr>
      <t>1935834.600</t>
    </r>
  </si>
  <si>
    <r>
      <t xml:space="preserve">TM </t>
    </r>
    <r>
      <rPr>
        <u/>
        <sz val="8"/>
        <color theme="1"/>
        <rFont val="Tahoma"/>
        <family val="2"/>
      </rPr>
      <t>225529560.000</t>
    </r>
  </si>
  <si>
    <r>
      <t xml:space="preserve">M </t>
    </r>
    <r>
      <rPr>
        <u/>
        <sz val="8"/>
        <color theme="1"/>
        <rFont val="Tahoma"/>
        <family val="2"/>
      </rPr>
      <t>59494.822</t>
    </r>
  </si>
  <si>
    <r>
      <t xml:space="preserve">T </t>
    </r>
    <r>
      <rPr>
        <u/>
        <sz val="8"/>
        <color theme="1"/>
        <rFont val="Tahoma"/>
        <family val="2"/>
      </rPr>
      <t>3083622.900</t>
    </r>
  </si>
  <si>
    <r>
      <t xml:space="preserve">T </t>
    </r>
    <r>
      <rPr>
        <u/>
        <sz val="8"/>
        <color theme="1"/>
        <rFont val="Tahoma"/>
        <family val="2"/>
      </rPr>
      <t>3052421.700</t>
    </r>
  </si>
  <si>
    <r>
      <t xml:space="preserve">T </t>
    </r>
    <r>
      <rPr>
        <u/>
        <sz val="8"/>
        <color rgb="FF0000FF"/>
        <rFont val="Tahoma"/>
        <family val="2"/>
      </rPr>
      <t>4743481.300</t>
    </r>
  </si>
  <si>
    <r>
      <t xml:space="preserve">T </t>
    </r>
    <r>
      <rPr>
        <u/>
        <sz val="8"/>
        <color rgb="FF0000FF"/>
        <rFont val="Tahoma"/>
        <family val="2"/>
      </rPr>
      <t>36435098.000</t>
    </r>
  </si>
  <si>
    <r>
      <t xml:space="preserve">T </t>
    </r>
    <r>
      <rPr>
        <u/>
        <sz val="8"/>
        <color rgb="FF0000FF"/>
        <rFont val="Tahoma"/>
        <family val="2"/>
      </rPr>
      <t>1910289.500</t>
    </r>
  </si>
  <si>
    <r>
      <t xml:space="preserve">TM </t>
    </r>
    <r>
      <rPr>
        <u/>
        <sz val="8"/>
        <color rgb="FF0000FF"/>
        <rFont val="Tahoma"/>
        <family val="2"/>
      </rPr>
      <t>225897670.000</t>
    </r>
  </si>
  <si>
    <r>
      <t xml:space="preserve">M </t>
    </r>
    <r>
      <rPr>
        <u/>
        <sz val="8"/>
        <color rgb="FF0000FF"/>
        <rFont val="Tahoma"/>
        <family val="2"/>
      </rPr>
      <t>60293.499</t>
    </r>
  </si>
  <si>
    <r>
      <t xml:space="preserve">T </t>
    </r>
    <r>
      <rPr>
        <u/>
        <sz val="8"/>
        <color rgb="FF0000FF"/>
        <rFont val="Tahoma"/>
        <family val="2"/>
      </rPr>
      <t>3065395.600</t>
    </r>
  </si>
  <si>
    <r>
      <t xml:space="preserve">T </t>
    </r>
    <r>
      <rPr>
        <u/>
        <sz val="8"/>
        <color rgb="FF0000FF"/>
        <rFont val="Tahoma"/>
        <family val="2"/>
      </rPr>
      <t>3054545.200</t>
    </r>
  </si>
  <si>
    <r>
      <t xml:space="preserve">T </t>
    </r>
    <r>
      <rPr>
        <u/>
        <sz val="8"/>
        <color rgb="FF0000FF"/>
        <rFont val="Tahoma"/>
        <family val="2"/>
      </rPr>
      <t>20119.704</t>
    </r>
  </si>
  <si>
    <r>
      <t xml:space="preserve">T </t>
    </r>
    <r>
      <rPr>
        <u/>
        <sz val="8"/>
        <color rgb="FF0000FF"/>
        <rFont val="Tahoma"/>
        <family val="2"/>
      </rPr>
      <t>70824.048</t>
    </r>
  </si>
  <si>
    <r>
      <t xml:space="preserve">T </t>
    </r>
    <r>
      <rPr>
        <u/>
        <sz val="8"/>
        <color rgb="FF0000FF"/>
        <rFont val="Tahoma"/>
        <family val="2"/>
      </rPr>
      <t>22563.630</t>
    </r>
  </si>
  <si>
    <r>
      <t xml:space="preserve">TM </t>
    </r>
    <r>
      <rPr>
        <u/>
        <sz val="8"/>
        <color rgb="FF0000FF"/>
        <rFont val="Tahoma"/>
        <family val="2"/>
      </rPr>
      <t>530504.670</t>
    </r>
  </si>
  <si>
    <r>
      <t xml:space="preserve">M </t>
    </r>
    <r>
      <rPr>
        <u/>
        <sz val="8"/>
        <color rgb="FF0000FF"/>
        <rFont val="Tahoma"/>
        <family val="2"/>
      </rPr>
      <t>856.328</t>
    </r>
  </si>
  <si>
    <r>
      <t xml:space="preserve">T </t>
    </r>
    <r>
      <rPr>
        <u/>
        <sz val="8"/>
        <color rgb="FF0000FF"/>
        <rFont val="Tahoma"/>
        <family val="2"/>
      </rPr>
      <t>19100.255</t>
    </r>
  </si>
  <si>
    <r>
      <t xml:space="preserve">T </t>
    </r>
    <r>
      <rPr>
        <u/>
        <sz val="8"/>
        <color rgb="FF0000FF"/>
        <rFont val="Tahoma"/>
        <family val="2"/>
      </rPr>
      <t>3977.455</t>
    </r>
  </si>
  <si>
    <r>
      <t xml:space="preserve">TM </t>
    </r>
    <r>
      <rPr>
        <u/>
        <sz val="8"/>
        <color theme="1"/>
        <rFont val="Tahoma"/>
        <family val="2"/>
      </rPr>
      <t>9212847.900</t>
    </r>
  </si>
  <si>
    <r>
      <t xml:space="preserve">TM </t>
    </r>
    <r>
      <rPr>
        <u/>
        <sz val="8"/>
        <color theme="1"/>
        <rFont val="Tahoma"/>
        <family val="2"/>
      </rPr>
      <t>9145864.200</t>
    </r>
  </si>
  <si>
    <r>
      <t xml:space="preserve">TM </t>
    </r>
    <r>
      <rPr>
        <u/>
        <sz val="8"/>
        <color theme="1"/>
        <rFont val="Tahoma"/>
        <family val="2"/>
      </rPr>
      <t>9182123.200</t>
    </r>
  </si>
  <si>
    <r>
      <t xml:space="preserve">TM </t>
    </r>
    <r>
      <rPr>
        <u/>
        <sz val="8"/>
        <color rgb="FF0000FF"/>
        <rFont val="Tahoma"/>
        <family val="2"/>
      </rPr>
      <t>9180278.400</t>
    </r>
  </si>
  <si>
    <r>
      <t xml:space="preserve">TM </t>
    </r>
    <r>
      <rPr>
        <u/>
        <sz val="8"/>
        <color rgb="FF0000FF"/>
        <rFont val="Tahoma"/>
        <family val="2"/>
      </rPr>
      <t>33529.909</t>
    </r>
  </si>
  <si>
    <r>
      <t xml:space="preserve">T </t>
    </r>
    <r>
      <rPr>
        <u/>
        <sz val="8"/>
        <color theme="1"/>
        <rFont val="Tahoma"/>
        <family val="2"/>
      </rPr>
      <t>6693374.500</t>
    </r>
  </si>
  <si>
    <r>
      <t xml:space="preserve">T </t>
    </r>
    <r>
      <rPr>
        <u/>
        <sz val="8"/>
        <color theme="1"/>
        <rFont val="Tahoma"/>
        <family val="2"/>
      </rPr>
      <t>41265918.000</t>
    </r>
  </si>
  <si>
    <r>
      <t xml:space="preserve">T </t>
    </r>
    <r>
      <rPr>
        <u/>
        <sz val="8"/>
        <color theme="1"/>
        <rFont val="Tahoma"/>
        <family val="2"/>
      </rPr>
      <t>2034075.600</t>
    </r>
  </si>
  <si>
    <r>
      <t xml:space="preserve">T </t>
    </r>
    <r>
      <rPr>
        <u/>
        <sz val="8"/>
        <color theme="1"/>
        <rFont val="Tahoma"/>
        <family val="2"/>
      </rPr>
      <t>1339397.500</t>
    </r>
  </si>
  <si>
    <r>
      <t xml:space="preserve">TM </t>
    </r>
    <r>
      <rPr>
        <u/>
        <sz val="8"/>
        <color theme="1"/>
        <rFont val="Tahoma"/>
        <family val="2"/>
      </rPr>
      <t>330826360.000</t>
    </r>
  </si>
  <si>
    <r>
      <t xml:space="preserve">M </t>
    </r>
    <r>
      <rPr>
        <u/>
        <sz val="8"/>
        <color theme="1"/>
        <rFont val="Tahoma"/>
        <family val="2"/>
      </rPr>
      <t>76045.730</t>
    </r>
  </si>
  <si>
    <r>
      <t xml:space="preserve">T </t>
    </r>
    <r>
      <rPr>
        <u/>
        <sz val="8"/>
        <color theme="1"/>
        <rFont val="Tahoma"/>
        <family val="2"/>
      </rPr>
      <t>3759972.200</t>
    </r>
  </si>
  <si>
    <r>
      <t xml:space="preserve">T </t>
    </r>
    <r>
      <rPr>
        <u/>
        <sz val="8"/>
        <color theme="1"/>
        <rFont val="Tahoma"/>
        <family val="2"/>
      </rPr>
      <t>3436186.300</t>
    </r>
  </si>
  <si>
    <r>
      <t xml:space="preserve">T </t>
    </r>
    <r>
      <rPr>
        <u/>
        <sz val="8"/>
        <color theme="1"/>
        <rFont val="Tahoma"/>
        <family val="2"/>
      </rPr>
      <t>6593440.300</t>
    </r>
  </si>
  <si>
    <r>
      <t xml:space="preserve">T </t>
    </r>
    <r>
      <rPr>
        <u/>
        <sz val="8"/>
        <color theme="1"/>
        <rFont val="Tahoma"/>
        <family val="2"/>
      </rPr>
      <t>40876412.000</t>
    </r>
  </si>
  <si>
    <r>
      <t xml:space="preserve">T </t>
    </r>
    <r>
      <rPr>
        <u/>
        <sz val="8"/>
        <color theme="1"/>
        <rFont val="Tahoma"/>
        <family val="2"/>
      </rPr>
      <t>2043300.500</t>
    </r>
  </si>
  <si>
    <r>
      <t xml:space="preserve">T </t>
    </r>
    <r>
      <rPr>
        <u/>
        <sz val="8"/>
        <color theme="1"/>
        <rFont val="Tahoma"/>
        <family val="2"/>
      </rPr>
      <t>1346774.600</t>
    </r>
  </si>
  <si>
    <r>
      <t xml:space="preserve">TM </t>
    </r>
    <r>
      <rPr>
        <u/>
        <sz val="8"/>
        <color theme="1"/>
        <rFont val="Tahoma"/>
        <family val="2"/>
      </rPr>
      <t>329225400.000</t>
    </r>
  </si>
  <si>
    <r>
      <t xml:space="preserve">M </t>
    </r>
    <r>
      <rPr>
        <u/>
        <sz val="8"/>
        <color theme="1"/>
        <rFont val="Tahoma"/>
        <family val="2"/>
      </rPr>
      <t>74281.607</t>
    </r>
  </si>
  <si>
    <r>
      <t xml:space="preserve">T </t>
    </r>
    <r>
      <rPr>
        <u/>
        <sz val="8"/>
        <color theme="1"/>
        <rFont val="Tahoma"/>
        <family val="2"/>
      </rPr>
      <t>3711887.500</t>
    </r>
  </si>
  <si>
    <r>
      <t xml:space="preserve">T </t>
    </r>
    <r>
      <rPr>
        <u/>
        <sz val="8"/>
        <color theme="1"/>
        <rFont val="Tahoma"/>
        <family val="2"/>
      </rPr>
      <t>3410937.200</t>
    </r>
  </si>
  <si>
    <r>
      <t xml:space="preserve">T </t>
    </r>
    <r>
      <rPr>
        <u/>
        <sz val="8"/>
        <color theme="1"/>
        <rFont val="Tahoma"/>
        <family val="2"/>
      </rPr>
      <t>6600293.100</t>
    </r>
  </si>
  <si>
    <r>
      <t xml:space="preserve">T </t>
    </r>
    <r>
      <rPr>
        <u/>
        <sz val="8"/>
        <color theme="1"/>
        <rFont val="Tahoma"/>
        <family val="2"/>
      </rPr>
      <t>40657697.000</t>
    </r>
  </si>
  <si>
    <r>
      <t xml:space="preserve">T </t>
    </r>
    <r>
      <rPr>
        <u/>
        <sz val="8"/>
        <color theme="1"/>
        <rFont val="Tahoma"/>
        <family val="2"/>
      </rPr>
      <t>2026311.900</t>
    </r>
  </si>
  <si>
    <r>
      <t xml:space="preserve">T </t>
    </r>
    <r>
      <rPr>
        <u/>
        <sz val="8"/>
        <color theme="1"/>
        <rFont val="Tahoma"/>
        <family val="2"/>
      </rPr>
      <t>1341749.500</t>
    </r>
  </si>
  <si>
    <r>
      <t xml:space="preserve">TM </t>
    </r>
    <r>
      <rPr>
        <u/>
        <sz val="8"/>
        <color theme="1"/>
        <rFont val="Tahoma"/>
        <family val="2"/>
      </rPr>
      <t>326665400.000</t>
    </r>
  </si>
  <si>
    <r>
      <t xml:space="preserve">M </t>
    </r>
    <r>
      <rPr>
        <u/>
        <sz val="8"/>
        <color theme="1"/>
        <rFont val="Tahoma"/>
        <family val="2"/>
      </rPr>
      <t>75831.720</t>
    </r>
  </si>
  <si>
    <r>
      <t xml:space="preserve">T </t>
    </r>
    <r>
      <rPr>
        <u/>
        <sz val="8"/>
        <color theme="1"/>
        <rFont val="Tahoma"/>
        <family val="2"/>
      </rPr>
      <t>3692551.400</t>
    </r>
  </si>
  <si>
    <r>
      <t xml:space="preserve">T </t>
    </r>
    <r>
      <rPr>
        <u/>
        <sz val="8"/>
        <color theme="1"/>
        <rFont val="Tahoma"/>
        <family val="2"/>
      </rPr>
      <t>3385337.100</t>
    </r>
  </si>
  <si>
    <r>
      <t xml:space="preserve">T </t>
    </r>
    <r>
      <rPr>
        <u/>
        <sz val="8"/>
        <color rgb="FF0000FF"/>
        <rFont val="Tahoma"/>
        <family val="2"/>
      </rPr>
      <t>6629036.000</t>
    </r>
  </si>
  <si>
    <r>
      <t xml:space="preserve">T </t>
    </r>
    <r>
      <rPr>
        <u/>
        <sz val="8"/>
        <color rgb="FF0000FF"/>
        <rFont val="Tahoma"/>
        <family val="2"/>
      </rPr>
      <t>40933342.000</t>
    </r>
  </si>
  <si>
    <r>
      <t xml:space="preserve">T </t>
    </r>
    <r>
      <rPr>
        <u/>
        <sz val="8"/>
        <color rgb="FF0000FF"/>
        <rFont val="Tahoma"/>
        <family val="2"/>
      </rPr>
      <t>2034562.700</t>
    </r>
  </si>
  <si>
    <r>
      <t xml:space="preserve">T </t>
    </r>
    <r>
      <rPr>
        <u/>
        <sz val="8"/>
        <color rgb="FF0000FF"/>
        <rFont val="Tahoma"/>
        <family val="2"/>
      </rPr>
      <t>1342640.500</t>
    </r>
  </si>
  <si>
    <r>
      <t xml:space="preserve">TM </t>
    </r>
    <r>
      <rPr>
        <u/>
        <sz val="8"/>
        <color rgb="FF0000FF"/>
        <rFont val="Tahoma"/>
        <family val="2"/>
      </rPr>
      <t>328905720.000</t>
    </r>
  </si>
  <si>
    <r>
      <t xml:space="preserve">M </t>
    </r>
    <r>
      <rPr>
        <u/>
        <sz val="8"/>
        <color rgb="FF0000FF"/>
        <rFont val="Tahoma"/>
        <family val="2"/>
      </rPr>
      <t>75386.352</t>
    </r>
  </si>
  <si>
    <r>
      <t xml:space="preserve">T </t>
    </r>
    <r>
      <rPr>
        <u/>
        <sz val="8"/>
        <color rgb="FF0000FF"/>
        <rFont val="Tahoma"/>
        <family val="2"/>
      </rPr>
      <t>3721470.400</t>
    </r>
  </si>
  <si>
    <r>
      <t xml:space="preserve">T </t>
    </r>
    <r>
      <rPr>
        <u/>
        <sz val="8"/>
        <color rgb="FF0000FF"/>
        <rFont val="Tahoma"/>
        <family val="2"/>
      </rPr>
      <t>3410820.200</t>
    </r>
  </si>
  <si>
    <r>
      <t xml:space="preserve">T </t>
    </r>
    <r>
      <rPr>
        <u/>
        <sz val="8"/>
        <color rgb="FF0000FF"/>
        <rFont val="Tahoma"/>
        <family val="2"/>
      </rPr>
      <t>55824.076</t>
    </r>
  </si>
  <si>
    <r>
      <t xml:space="preserve">T </t>
    </r>
    <r>
      <rPr>
        <u/>
        <sz val="8"/>
        <color rgb="FF0000FF"/>
        <rFont val="Tahoma"/>
        <family val="2"/>
      </rPr>
      <t>308080.930</t>
    </r>
  </si>
  <si>
    <r>
      <t xml:space="preserve">T </t>
    </r>
    <r>
      <rPr>
        <u/>
        <sz val="8"/>
        <color rgb="FF0000FF"/>
        <rFont val="Tahoma"/>
        <family val="2"/>
      </rPr>
      <t>8504.768</t>
    </r>
  </si>
  <si>
    <r>
      <t xml:space="preserve">T </t>
    </r>
    <r>
      <rPr>
        <u/>
        <sz val="8"/>
        <color rgb="FF0000FF"/>
        <rFont val="Tahoma"/>
        <family val="2"/>
      </rPr>
      <t>3768.382</t>
    </r>
  </si>
  <si>
    <r>
      <t xml:space="preserve">TM </t>
    </r>
    <r>
      <rPr>
        <u/>
        <sz val="8"/>
        <color rgb="FF0000FF"/>
        <rFont val="Tahoma"/>
        <family val="2"/>
      </rPr>
      <t>2098819.300</t>
    </r>
  </si>
  <si>
    <r>
      <t xml:space="preserve">M </t>
    </r>
    <r>
      <rPr>
        <u/>
        <sz val="8"/>
        <color rgb="FF0000FF"/>
        <rFont val="Tahoma"/>
        <family val="2"/>
      </rPr>
      <t>962.702</t>
    </r>
  </si>
  <si>
    <r>
      <t xml:space="preserve">T </t>
    </r>
    <r>
      <rPr>
        <u/>
        <sz val="8"/>
        <color rgb="FF0000FF"/>
        <rFont val="Tahoma"/>
        <family val="2"/>
      </rPr>
      <t>34716.950</t>
    </r>
  </si>
  <si>
    <r>
      <t xml:space="preserve">T </t>
    </r>
    <r>
      <rPr>
        <u/>
        <sz val="8"/>
        <color rgb="FF0000FF"/>
        <rFont val="Tahoma"/>
        <family val="2"/>
      </rPr>
      <t>25424.814</t>
    </r>
  </si>
  <si>
    <r>
      <t xml:space="preserve">TM </t>
    </r>
    <r>
      <rPr>
        <u/>
        <sz val="8"/>
        <color theme="1"/>
        <rFont val="Tahoma"/>
        <family val="2"/>
      </rPr>
      <t>11029490.000</t>
    </r>
  </si>
  <si>
    <r>
      <t xml:space="preserve">TM </t>
    </r>
    <r>
      <rPr>
        <u/>
        <sz val="8"/>
        <color theme="1"/>
        <rFont val="Tahoma"/>
        <family val="2"/>
      </rPr>
      <t>11004216.000</t>
    </r>
  </si>
  <si>
    <r>
      <t xml:space="preserve">TM </t>
    </r>
    <r>
      <rPr>
        <u/>
        <sz val="8"/>
        <color theme="1"/>
        <rFont val="Tahoma"/>
        <family val="2"/>
      </rPr>
      <t>10900509.000</t>
    </r>
  </si>
  <si>
    <r>
      <t xml:space="preserve">TM </t>
    </r>
    <r>
      <rPr>
        <u/>
        <sz val="8"/>
        <color rgb="FF0000FF"/>
        <rFont val="Tahoma"/>
        <family val="2"/>
      </rPr>
      <t>10978071.000</t>
    </r>
  </si>
  <si>
    <r>
      <t xml:space="preserve">TM </t>
    </r>
    <r>
      <rPr>
        <u/>
        <sz val="8"/>
        <color rgb="FF0000FF"/>
        <rFont val="Tahoma"/>
        <family val="2"/>
      </rPr>
      <t>68349.747</t>
    </r>
  </si>
  <si>
    <r>
      <t xml:space="preserve">T </t>
    </r>
    <r>
      <rPr>
        <u/>
        <sz val="8"/>
        <color theme="1"/>
        <rFont val="Tahoma"/>
        <family val="2"/>
      </rPr>
      <t>6201293.700</t>
    </r>
  </si>
  <si>
    <r>
      <t xml:space="preserve">T </t>
    </r>
    <r>
      <rPr>
        <u/>
        <sz val="8"/>
        <color theme="1"/>
        <rFont val="Tahoma"/>
        <family val="2"/>
      </rPr>
      <t>55048461.000</t>
    </r>
  </si>
  <si>
    <r>
      <t xml:space="preserve">T </t>
    </r>
    <r>
      <rPr>
        <u/>
        <sz val="8"/>
        <color theme="1"/>
        <rFont val="Tahoma"/>
        <family val="2"/>
      </rPr>
      <t>1854729.200</t>
    </r>
  </si>
  <si>
    <r>
      <t xml:space="preserve">T </t>
    </r>
    <r>
      <rPr>
        <u/>
        <sz val="8"/>
        <color theme="1"/>
        <rFont val="Tahoma"/>
        <family val="2"/>
      </rPr>
      <t>1689070.600</t>
    </r>
  </si>
  <si>
    <r>
      <t xml:space="preserve">TM </t>
    </r>
    <r>
      <rPr>
        <u/>
        <sz val="8"/>
        <color theme="1"/>
        <rFont val="Tahoma"/>
        <family val="2"/>
      </rPr>
      <t>317902150.000</t>
    </r>
  </si>
  <si>
    <r>
      <t xml:space="preserve">M </t>
    </r>
    <r>
      <rPr>
        <u/>
        <sz val="8"/>
        <color theme="1"/>
        <rFont val="Tahoma"/>
        <family val="2"/>
      </rPr>
      <t>66248.423</t>
    </r>
  </si>
  <si>
    <r>
      <t xml:space="preserve">T </t>
    </r>
    <r>
      <rPr>
        <u/>
        <sz val="8"/>
        <color theme="1"/>
        <rFont val="Tahoma"/>
        <family val="2"/>
      </rPr>
      <t>3357657.700</t>
    </r>
  </si>
  <si>
    <r>
      <t xml:space="preserve">T </t>
    </r>
    <r>
      <rPr>
        <u/>
        <sz val="8"/>
        <color theme="1"/>
        <rFont val="Tahoma"/>
        <family val="2"/>
      </rPr>
      <t>4212580.500</t>
    </r>
  </si>
  <si>
    <r>
      <t xml:space="preserve">T </t>
    </r>
    <r>
      <rPr>
        <u/>
        <sz val="8"/>
        <color theme="1"/>
        <rFont val="Tahoma"/>
        <family val="2"/>
      </rPr>
      <t>6190027.100</t>
    </r>
  </si>
  <si>
    <r>
      <t xml:space="preserve">T </t>
    </r>
    <r>
      <rPr>
        <u/>
        <sz val="8"/>
        <color theme="1"/>
        <rFont val="Tahoma"/>
        <family val="2"/>
      </rPr>
      <t>55011580.000</t>
    </r>
  </si>
  <si>
    <r>
      <t xml:space="preserve">T </t>
    </r>
    <r>
      <rPr>
        <u/>
        <sz val="8"/>
        <color theme="1"/>
        <rFont val="Tahoma"/>
        <family val="2"/>
      </rPr>
      <t>1862527.900</t>
    </r>
  </si>
  <si>
    <r>
      <t xml:space="preserve">T </t>
    </r>
    <r>
      <rPr>
        <u/>
        <sz val="8"/>
        <color theme="1"/>
        <rFont val="Tahoma"/>
        <family val="2"/>
      </rPr>
      <t>1683766.400</t>
    </r>
  </si>
  <si>
    <r>
      <t xml:space="preserve">TM </t>
    </r>
    <r>
      <rPr>
        <u/>
        <sz val="8"/>
        <color theme="1"/>
        <rFont val="Tahoma"/>
        <family val="2"/>
      </rPr>
      <t>317743180.000</t>
    </r>
  </si>
  <si>
    <r>
      <t xml:space="preserve">M </t>
    </r>
    <r>
      <rPr>
        <u/>
        <sz val="8"/>
        <color theme="1"/>
        <rFont val="Tahoma"/>
        <family val="2"/>
      </rPr>
      <t>66610.995</t>
    </r>
  </si>
  <si>
    <r>
      <t xml:space="preserve">T </t>
    </r>
    <r>
      <rPr>
        <u/>
        <sz val="8"/>
        <color theme="1"/>
        <rFont val="Tahoma"/>
        <family val="2"/>
      </rPr>
      <t>3353330.000</t>
    </r>
  </si>
  <si>
    <r>
      <t xml:space="preserve">T </t>
    </r>
    <r>
      <rPr>
        <u/>
        <sz val="8"/>
        <color theme="1"/>
        <rFont val="Tahoma"/>
        <family val="2"/>
      </rPr>
      <t>4191980.800</t>
    </r>
  </si>
  <si>
    <r>
      <t xml:space="preserve">T </t>
    </r>
    <r>
      <rPr>
        <u/>
        <sz val="8"/>
        <color theme="1"/>
        <rFont val="Tahoma"/>
        <family val="2"/>
      </rPr>
      <t>6190396.400</t>
    </r>
  </si>
  <si>
    <r>
      <t xml:space="preserve">T </t>
    </r>
    <r>
      <rPr>
        <u/>
        <sz val="8"/>
        <color theme="1"/>
        <rFont val="Tahoma"/>
        <family val="2"/>
      </rPr>
      <t>54967810.000</t>
    </r>
  </si>
  <si>
    <r>
      <t xml:space="preserve">T </t>
    </r>
    <r>
      <rPr>
        <u/>
        <sz val="8"/>
        <color theme="1"/>
        <rFont val="Tahoma"/>
        <family val="2"/>
      </rPr>
      <t>1878476.400</t>
    </r>
  </si>
  <si>
    <r>
      <t xml:space="preserve">T </t>
    </r>
    <r>
      <rPr>
        <u/>
        <sz val="8"/>
        <color theme="1"/>
        <rFont val="Tahoma"/>
        <family val="2"/>
      </rPr>
      <t>1695498.800</t>
    </r>
  </si>
  <si>
    <r>
      <t xml:space="preserve">TM </t>
    </r>
    <r>
      <rPr>
        <u/>
        <sz val="8"/>
        <color theme="1"/>
        <rFont val="Tahoma"/>
        <family val="2"/>
      </rPr>
      <t>318034260.000</t>
    </r>
  </si>
  <si>
    <r>
      <t xml:space="preserve">M </t>
    </r>
    <r>
      <rPr>
        <u/>
        <sz val="8"/>
        <color theme="1"/>
        <rFont val="Tahoma"/>
        <family val="2"/>
      </rPr>
      <t>65669.488</t>
    </r>
  </si>
  <si>
    <r>
      <t xml:space="preserve">T </t>
    </r>
    <r>
      <rPr>
        <u/>
        <sz val="8"/>
        <color theme="1"/>
        <rFont val="Tahoma"/>
        <family val="2"/>
      </rPr>
      <t>3345183.100</t>
    </r>
  </si>
  <si>
    <r>
      <t xml:space="preserve">T </t>
    </r>
    <r>
      <rPr>
        <u/>
        <sz val="8"/>
        <color theme="1"/>
        <rFont val="Tahoma"/>
        <family val="2"/>
      </rPr>
      <t>4195940.900</t>
    </r>
  </si>
  <si>
    <r>
      <t xml:space="preserve">T </t>
    </r>
    <r>
      <rPr>
        <u/>
        <sz val="8"/>
        <color rgb="FF0000FF"/>
        <rFont val="Tahoma"/>
        <family val="2"/>
      </rPr>
      <t>6193905.700</t>
    </r>
  </si>
  <si>
    <r>
      <t xml:space="preserve">T </t>
    </r>
    <r>
      <rPr>
        <u/>
        <sz val="8"/>
        <color rgb="FF0000FF"/>
        <rFont val="Tahoma"/>
        <family val="2"/>
      </rPr>
      <t>55009283.000</t>
    </r>
  </si>
  <si>
    <r>
      <t xml:space="preserve">T </t>
    </r>
    <r>
      <rPr>
        <u/>
        <sz val="8"/>
        <color rgb="FF0000FF"/>
        <rFont val="Tahoma"/>
        <family val="2"/>
      </rPr>
      <t>1865244.500</t>
    </r>
  </si>
  <si>
    <r>
      <t xml:space="preserve">T </t>
    </r>
    <r>
      <rPr>
        <u/>
        <sz val="8"/>
        <color rgb="FF0000FF"/>
        <rFont val="Tahoma"/>
        <family val="2"/>
      </rPr>
      <t>1689445.300</t>
    </r>
  </si>
  <si>
    <r>
      <t xml:space="preserve">TM </t>
    </r>
    <r>
      <rPr>
        <u/>
        <sz val="8"/>
        <color rgb="FF0000FF"/>
        <rFont val="Tahoma"/>
        <family val="2"/>
      </rPr>
      <t>317893200.000</t>
    </r>
  </si>
  <si>
    <r>
      <t xml:space="preserve">M </t>
    </r>
    <r>
      <rPr>
        <u/>
        <sz val="8"/>
        <color rgb="FF0000FF"/>
        <rFont val="Tahoma"/>
        <family val="2"/>
      </rPr>
      <t>66176.302</t>
    </r>
  </si>
  <si>
    <r>
      <t xml:space="preserve">T </t>
    </r>
    <r>
      <rPr>
        <u/>
        <sz val="8"/>
        <color rgb="FF0000FF"/>
        <rFont val="Tahoma"/>
        <family val="2"/>
      </rPr>
      <t>3352056.900</t>
    </r>
  </si>
  <si>
    <r>
      <t xml:space="preserve">T </t>
    </r>
    <r>
      <rPr>
        <u/>
        <sz val="8"/>
        <color rgb="FF0000FF"/>
        <rFont val="Tahoma"/>
        <family val="2"/>
      </rPr>
      <t>4200167.400</t>
    </r>
  </si>
  <si>
    <r>
      <t xml:space="preserve">T </t>
    </r>
    <r>
      <rPr>
        <u/>
        <sz val="8"/>
        <color rgb="FF0000FF"/>
        <rFont val="Tahoma"/>
        <family val="2"/>
      </rPr>
      <t>6400.852</t>
    </r>
  </si>
  <si>
    <r>
      <t xml:space="preserve">T </t>
    </r>
    <r>
      <rPr>
        <u/>
        <sz val="8"/>
        <color rgb="FF0000FF"/>
        <rFont val="Tahoma"/>
        <family val="2"/>
      </rPr>
      <t>40374.107</t>
    </r>
  </si>
  <si>
    <r>
      <t xml:space="preserve">T </t>
    </r>
    <r>
      <rPr>
        <u/>
        <sz val="8"/>
        <color rgb="FF0000FF"/>
        <rFont val="Tahoma"/>
        <family val="2"/>
      </rPr>
      <t>12104.452</t>
    </r>
  </si>
  <si>
    <r>
      <t xml:space="preserve">T </t>
    </r>
    <r>
      <rPr>
        <u/>
        <sz val="8"/>
        <color rgb="FF0000FF"/>
        <rFont val="Tahoma"/>
        <family val="2"/>
      </rPr>
      <t>5875.163</t>
    </r>
  </si>
  <si>
    <r>
      <t xml:space="preserve">TM </t>
    </r>
    <r>
      <rPr>
        <u/>
        <sz val="8"/>
        <color rgb="FF0000FF"/>
        <rFont val="Tahoma"/>
        <family val="2"/>
      </rPr>
      <t>145743.180</t>
    </r>
  </si>
  <si>
    <r>
      <t xml:space="preserve">M </t>
    </r>
    <r>
      <rPr>
        <u/>
        <sz val="8"/>
        <color rgb="FF0000FF"/>
        <rFont val="Tahoma"/>
        <family val="2"/>
      </rPr>
      <t>474.879</t>
    </r>
  </si>
  <si>
    <r>
      <t xml:space="preserve">T </t>
    </r>
    <r>
      <rPr>
        <u/>
        <sz val="8"/>
        <color rgb="FF0000FF"/>
        <rFont val="Tahoma"/>
        <family val="2"/>
      </rPr>
      <t>6333.989</t>
    </r>
  </si>
  <si>
    <r>
      <t xml:space="preserve">T </t>
    </r>
    <r>
      <rPr>
        <u/>
        <sz val="8"/>
        <color rgb="FF0000FF"/>
        <rFont val="Tahoma"/>
        <family val="2"/>
      </rPr>
      <t>10930.892</t>
    </r>
  </si>
  <si>
    <r>
      <t xml:space="preserve">TM </t>
    </r>
    <r>
      <rPr>
        <u/>
        <sz val="8"/>
        <color theme="1"/>
        <rFont val="Tahoma"/>
        <family val="2"/>
      </rPr>
      <t>8917241.300</t>
    </r>
  </si>
  <si>
    <r>
      <t xml:space="preserve">TM </t>
    </r>
    <r>
      <rPr>
        <u/>
        <sz val="8"/>
        <color theme="1"/>
        <rFont val="Tahoma"/>
        <family val="2"/>
      </rPr>
      <t>8921698.900</t>
    </r>
  </si>
  <si>
    <r>
      <t xml:space="preserve">TM </t>
    </r>
    <r>
      <rPr>
        <u/>
        <sz val="8"/>
        <color theme="1"/>
        <rFont val="Tahoma"/>
        <family val="2"/>
      </rPr>
      <t>8930313.100</t>
    </r>
  </si>
  <si>
    <r>
      <t xml:space="preserve">TM </t>
    </r>
    <r>
      <rPr>
        <u/>
        <sz val="8"/>
        <color rgb="FF0000FF"/>
        <rFont val="Tahoma"/>
        <family val="2"/>
      </rPr>
      <t>8923084.500</t>
    </r>
  </si>
  <si>
    <r>
      <t xml:space="preserve">TM </t>
    </r>
    <r>
      <rPr>
        <u/>
        <sz val="8"/>
        <color rgb="FF0000FF"/>
        <rFont val="Tahoma"/>
        <family val="2"/>
      </rPr>
      <t>6645.151</t>
    </r>
  </si>
  <si>
    <r>
      <t xml:space="preserve">T </t>
    </r>
    <r>
      <rPr>
        <u/>
        <sz val="8"/>
        <color theme="1"/>
        <rFont val="Tahoma"/>
        <family val="2"/>
      </rPr>
      <t>3874650.400</t>
    </r>
  </si>
  <si>
    <r>
      <t xml:space="preserve">T </t>
    </r>
    <r>
      <rPr>
        <u/>
        <sz val="8"/>
        <color theme="1"/>
        <rFont val="Tahoma"/>
        <family val="2"/>
      </rPr>
      <t>29178449.000</t>
    </r>
  </si>
  <si>
    <r>
      <t xml:space="preserve">T </t>
    </r>
    <r>
      <rPr>
        <u/>
        <sz val="8"/>
        <color theme="1"/>
        <rFont val="Tahoma"/>
        <family val="2"/>
      </rPr>
      <t>1932189.100</t>
    </r>
  </si>
  <si>
    <r>
      <t xml:space="preserve">T </t>
    </r>
    <r>
      <rPr>
        <u/>
        <sz val="8"/>
        <color theme="1"/>
        <rFont val="Tahoma"/>
        <family val="2"/>
      </rPr>
      <t>1328296.400</t>
    </r>
  </si>
  <si>
    <r>
      <t xml:space="preserve">TM </t>
    </r>
    <r>
      <rPr>
        <u/>
        <sz val="8"/>
        <color theme="1"/>
        <rFont val="Tahoma"/>
        <family val="2"/>
      </rPr>
      <t>472530360.000</t>
    </r>
  </si>
  <si>
    <r>
      <t xml:space="preserve">M </t>
    </r>
    <r>
      <rPr>
        <u/>
        <sz val="8"/>
        <color theme="1"/>
        <rFont val="Tahoma"/>
        <family val="2"/>
      </rPr>
      <t>47432.520</t>
    </r>
  </si>
  <si>
    <r>
      <t xml:space="preserve">T </t>
    </r>
    <r>
      <rPr>
        <u/>
        <sz val="8"/>
        <color theme="1"/>
        <rFont val="Tahoma"/>
        <family val="2"/>
      </rPr>
      <t>2425229.500</t>
    </r>
  </si>
  <si>
    <r>
      <t xml:space="preserve">T </t>
    </r>
    <r>
      <rPr>
        <u/>
        <sz val="8"/>
        <color theme="1"/>
        <rFont val="Tahoma"/>
        <family val="2"/>
      </rPr>
      <t>2554901.200</t>
    </r>
  </si>
  <si>
    <r>
      <t xml:space="preserve">T </t>
    </r>
    <r>
      <rPr>
        <u/>
        <sz val="8"/>
        <color theme="1"/>
        <rFont val="Tahoma"/>
        <family val="2"/>
      </rPr>
      <t>3832504.600</t>
    </r>
  </si>
  <si>
    <r>
      <t xml:space="preserve">T </t>
    </r>
    <r>
      <rPr>
        <u/>
        <sz val="8"/>
        <color theme="1"/>
        <rFont val="Tahoma"/>
        <family val="2"/>
      </rPr>
      <t>28955630.000</t>
    </r>
  </si>
  <si>
    <r>
      <t xml:space="preserve">T </t>
    </r>
    <r>
      <rPr>
        <u/>
        <sz val="8"/>
        <color theme="1"/>
        <rFont val="Tahoma"/>
        <family val="2"/>
      </rPr>
      <t>1938122.200</t>
    </r>
  </si>
  <si>
    <r>
      <t xml:space="preserve">T </t>
    </r>
    <r>
      <rPr>
        <u/>
        <sz val="8"/>
        <color theme="1"/>
        <rFont val="Tahoma"/>
        <family val="2"/>
      </rPr>
      <t>1321064.900</t>
    </r>
  </si>
  <si>
    <r>
      <t xml:space="preserve">TM </t>
    </r>
    <r>
      <rPr>
        <u/>
        <sz val="8"/>
        <color theme="1"/>
        <rFont val="Tahoma"/>
        <family val="2"/>
      </rPr>
      <t>468127210.000</t>
    </r>
  </si>
  <si>
    <r>
      <t xml:space="preserve">M </t>
    </r>
    <r>
      <rPr>
        <u/>
        <sz val="8"/>
        <color theme="1"/>
        <rFont val="Tahoma"/>
        <family val="2"/>
      </rPr>
      <t>48388.644</t>
    </r>
  </si>
  <si>
    <r>
      <t xml:space="preserve">T </t>
    </r>
    <r>
      <rPr>
        <u/>
        <sz val="8"/>
        <color theme="1"/>
        <rFont val="Tahoma"/>
        <family val="2"/>
      </rPr>
      <t>2443806.900</t>
    </r>
  </si>
  <si>
    <r>
      <t xml:space="preserve">T </t>
    </r>
    <r>
      <rPr>
        <u/>
        <sz val="8"/>
        <color theme="1"/>
        <rFont val="Tahoma"/>
        <family val="2"/>
      </rPr>
      <t>2555881.400</t>
    </r>
  </si>
  <si>
    <r>
      <t xml:space="preserve">T </t>
    </r>
    <r>
      <rPr>
        <u/>
        <sz val="8"/>
        <color theme="1"/>
        <rFont val="Tahoma"/>
        <family val="2"/>
      </rPr>
      <t>3873036.100</t>
    </r>
  </si>
  <si>
    <r>
      <t xml:space="preserve">T </t>
    </r>
    <r>
      <rPr>
        <u/>
        <sz val="8"/>
        <color theme="1"/>
        <rFont val="Tahoma"/>
        <family val="2"/>
      </rPr>
      <t>29221414.000</t>
    </r>
  </si>
  <si>
    <r>
      <t xml:space="preserve">T </t>
    </r>
    <r>
      <rPr>
        <u/>
        <sz val="8"/>
        <color theme="1"/>
        <rFont val="Tahoma"/>
        <family val="2"/>
      </rPr>
      <t>1936926.900</t>
    </r>
  </si>
  <si>
    <r>
      <t xml:space="preserve">T </t>
    </r>
    <r>
      <rPr>
        <u/>
        <sz val="8"/>
        <color theme="1"/>
        <rFont val="Tahoma"/>
        <family val="2"/>
      </rPr>
      <t>1331601.600</t>
    </r>
  </si>
  <si>
    <r>
      <t xml:space="preserve">TM </t>
    </r>
    <r>
      <rPr>
        <u/>
        <sz val="8"/>
        <color theme="1"/>
        <rFont val="Tahoma"/>
        <family val="2"/>
      </rPr>
      <t>471146140.000</t>
    </r>
  </si>
  <si>
    <r>
      <t xml:space="preserve">M </t>
    </r>
    <r>
      <rPr>
        <u/>
        <sz val="8"/>
        <color theme="1"/>
        <rFont val="Tahoma"/>
        <family val="2"/>
      </rPr>
      <t>47536.169</t>
    </r>
  </si>
  <si>
    <r>
      <t xml:space="preserve">T </t>
    </r>
    <r>
      <rPr>
        <u/>
        <sz val="8"/>
        <color theme="1"/>
        <rFont val="Tahoma"/>
        <family val="2"/>
      </rPr>
      <t>2434461.100</t>
    </r>
  </si>
  <si>
    <r>
      <t xml:space="preserve">T </t>
    </r>
    <r>
      <rPr>
        <u/>
        <sz val="8"/>
        <color theme="1"/>
        <rFont val="Tahoma"/>
        <family val="2"/>
      </rPr>
      <t>2541863.700</t>
    </r>
  </si>
  <si>
    <r>
      <t xml:space="preserve">T </t>
    </r>
    <r>
      <rPr>
        <u/>
        <sz val="8"/>
        <color rgb="FF0000FF"/>
        <rFont val="Tahoma"/>
        <family val="2"/>
      </rPr>
      <t>3860063.700</t>
    </r>
  </si>
  <si>
    <r>
      <t xml:space="preserve">T </t>
    </r>
    <r>
      <rPr>
        <u/>
        <sz val="8"/>
        <color rgb="FF0000FF"/>
        <rFont val="Tahoma"/>
        <family val="2"/>
      </rPr>
      <t>29118497.000</t>
    </r>
  </si>
  <si>
    <r>
      <t xml:space="preserve">T </t>
    </r>
    <r>
      <rPr>
        <u/>
        <sz val="8"/>
        <color rgb="FF0000FF"/>
        <rFont val="Tahoma"/>
        <family val="2"/>
      </rPr>
      <t>1935746.100</t>
    </r>
  </si>
  <si>
    <r>
      <t xml:space="preserve">T </t>
    </r>
    <r>
      <rPr>
        <u/>
        <sz val="8"/>
        <color rgb="FF0000FF"/>
        <rFont val="Tahoma"/>
        <family val="2"/>
      </rPr>
      <t>1326987.600</t>
    </r>
  </si>
  <si>
    <r>
      <t xml:space="preserve">TM </t>
    </r>
    <r>
      <rPr>
        <u/>
        <sz val="8"/>
        <color rgb="FF0000FF"/>
        <rFont val="Tahoma"/>
        <family val="2"/>
      </rPr>
      <t>470601240.000</t>
    </r>
  </si>
  <si>
    <r>
      <t xml:space="preserve">M </t>
    </r>
    <r>
      <rPr>
        <u/>
        <sz val="8"/>
        <color rgb="FF0000FF"/>
        <rFont val="Tahoma"/>
        <family val="2"/>
      </rPr>
      <t>47785.778</t>
    </r>
  </si>
  <si>
    <r>
      <t xml:space="preserve">T </t>
    </r>
    <r>
      <rPr>
        <u/>
        <sz val="8"/>
        <color rgb="FF0000FF"/>
        <rFont val="Tahoma"/>
        <family val="2"/>
      </rPr>
      <t>2434499.200</t>
    </r>
  </si>
  <si>
    <r>
      <t xml:space="preserve">T </t>
    </r>
    <r>
      <rPr>
        <u/>
        <sz val="8"/>
        <color rgb="FF0000FF"/>
        <rFont val="Tahoma"/>
        <family val="2"/>
      </rPr>
      <t>2550882.100</t>
    </r>
  </si>
  <si>
    <r>
      <t xml:space="preserve">T </t>
    </r>
    <r>
      <rPr>
        <u/>
        <sz val="8"/>
        <color rgb="FF0000FF"/>
        <rFont val="Tahoma"/>
        <family val="2"/>
      </rPr>
      <t>23880.516</t>
    </r>
  </si>
  <si>
    <r>
      <t xml:space="preserve">T </t>
    </r>
    <r>
      <rPr>
        <u/>
        <sz val="8"/>
        <color rgb="FF0000FF"/>
        <rFont val="Tahoma"/>
        <family val="2"/>
      </rPr>
      <t>142674.290</t>
    </r>
  </si>
  <si>
    <r>
      <t xml:space="preserve">T </t>
    </r>
    <r>
      <rPr>
        <u/>
        <sz val="8"/>
        <color rgb="FF0000FF"/>
        <rFont val="Tahoma"/>
        <family val="2"/>
      </rPr>
      <t>3137.892</t>
    </r>
  </si>
  <si>
    <r>
      <t xml:space="preserve">T </t>
    </r>
    <r>
      <rPr>
        <u/>
        <sz val="8"/>
        <color rgb="FF0000FF"/>
        <rFont val="Tahoma"/>
        <family val="2"/>
      </rPr>
      <t>5388.866</t>
    </r>
  </si>
  <si>
    <r>
      <t xml:space="preserve">TM </t>
    </r>
    <r>
      <rPr>
        <u/>
        <sz val="8"/>
        <color rgb="FF0000FF"/>
        <rFont val="Tahoma"/>
        <family val="2"/>
      </rPr>
      <t>2251583.400</t>
    </r>
  </si>
  <si>
    <r>
      <t xml:space="preserve">M </t>
    </r>
    <r>
      <rPr>
        <u/>
        <sz val="8"/>
        <color rgb="FF0000FF"/>
        <rFont val="Tahoma"/>
        <family val="2"/>
      </rPr>
      <t>524.663</t>
    </r>
  </si>
  <si>
    <r>
      <t xml:space="preserve">T </t>
    </r>
    <r>
      <rPr>
        <u/>
        <sz val="8"/>
        <color rgb="FF0000FF"/>
        <rFont val="Tahoma"/>
        <family val="2"/>
      </rPr>
      <t>9288.777</t>
    </r>
  </si>
  <si>
    <r>
      <t xml:space="preserve">T </t>
    </r>
    <r>
      <rPr>
        <u/>
        <sz val="8"/>
        <color rgb="FF0000FF"/>
        <rFont val="Tahoma"/>
        <family val="2"/>
      </rPr>
      <t>7825.531</t>
    </r>
  </si>
  <si>
    <r>
      <t xml:space="preserve">TM </t>
    </r>
    <r>
      <rPr>
        <u/>
        <sz val="8"/>
        <color theme="1"/>
        <rFont val="Tahoma"/>
        <family val="2"/>
      </rPr>
      <t>5037119.200</t>
    </r>
  </si>
  <si>
    <r>
      <t xml:space="preserve">TM </t>
    </r>
    <r>
      <rPr>
        <u/>
        <sz val="8"/>
        <color theme="1"/>
        <rFont val="Tahoma"/>
        <family val="2"/>
      </rPr>
      <t>4988429.800</t>
    </r>
  </si>
  <si>
    <r>
      <t xml:space="preserve">TM </t>
    </r>
    <r>
      <rPr>
        <u/>
        <sz val="8"/>
        <color theme="1"/>
        <rFont val="Tahoma"/>
        <family val="2"/>
      </rPr>
      <t>4994903.200</t>
    </r>
  </si>
  <si>
    <r>
      <t xml:space="preserve">TM </t>
    </r>
    <r>
      <rPr>
        <u/>
        <sz val="8"/>
        <color rgb="FF0000FF"/>
        <rFont val="Tahoma"/>
        <family val="2"/>
      </rPr>
      <t>5006817.400</t>
    </r>
  </si>
  <si>
    <r>
      <t xml:space="preserve">TM </t>
    </r>
    <r>
      <rPr>
        <u/>
        <sz val="8"/>
        <color rgb="FF0000FF"/>
        <rFont val="Tahoma"/>
        <family val="2"/>
      </rPr>
      <t>26441.014</t>
    </r>
  </si>
  <si>
    <r>
      <t xml:space="preserve">T </t>
    </r>
    <r>
      <rPr>
        <u/>
        <sz val="8"/>
        <color theme="1"/>
        <rFont val="Tahoma"/>
        <family val="2"/>
      </rPr>
      <t>6928172.400</t>
    </r>
  </si>
  <si>
    <r>
      <t xml:space="preserve">T </t>
    </r>
    <r>
      <rPr>
        <u/>
        <sz val="8"/>
        <color theme="1"/>
        <rFont val="Tahoma"/>
        <family val="2"/>
      </rPr>
      <t>54377698.000</t>
    </r>
  </si>
  <si>
    <r>
      <t xml:space="preserve">T </t>
    </r>
    <r>
      <rPr>
        <u/>
        <sz val="8"/>
        <color theme="1"/>
        <rFont val="Tahoma"/>
        <family val="2"/>
      </rPr>
      <t>1904860.700</t>
    </r>
  </si>
  <si>
    <r>
      <t xml:space="preserve">TM </t>
    </r>
    <r>
      <rPr>
        <u/>
        <sz val="8"/>
        <color theme="1"/>
        <rFont val="Tahoma"/>
        <family val="2"/>
      </rPr>
      <t>424582420.000</t>
    </r>
  </si>
  <si>
    <r>
      <t xml:space="preserve">M </t>
    </r>
    <r>
      <rPr>
        <u/>
        <sz val="8"/>
        <color theme="1"/>
        <rFont val="Tahoma"/>
        <family val="2"/>
      </rPr>
      <t>58547.915</t>
    </r>
  </si>
  <si>
    <r>
      <t xml:space="preserve">T </t>
    </r>
    <r>
      <rPr>
        <u/>
        <sz val="8"/>
        <color theme="1"/>
        <rFont val="Tahoma"/>
        <family val="2"/>
      </rPr>
      <t>2958915.200</t>
    </r>
  </si>
  <si>
    <r>
      <t xml:space="preserve">T </t>
    </r>
    <r>
      <rPr>
        <u/>
        <sz val="8"/>
        <color theme="1"/>
        <rFont val="Tahoma"/>
        <family val="2"/>
      </rPr>
      <t>3530188.500</t>
    </r>
  </si>
  <si>
    <r>
      <t xml:space="preserve">T </t>
    </r>
    <r>
      <rPr>
        <u/>
        <sz val="8"/>
        <color theme="1"/>
        <rFont val="Tahoma"/>
        <family val="2"/>
      </rPr>
      <t>6943395.000</t>
    </r>
  </si>
  <si>
    <r>
      <t xml:space="preserve">T </t>
    </r>
    <r>
      <rPr>
        <u/>
        <sz val="8"/>
        <color theme="1"/>
        <rFont val="Tahoma"/>
        <family val="2"/>
      </rPr>
      <t>54542734.000</t>
    </r>
  </si>
  <si>
    <r>
      <t xml:space="preserve">T </t>
    </r>
    <r>
      <rPr>
        <u/>
        <sz val="8"/>
        <color theme="1"/>
        <rFont val="Tahoma"/>
        <family val="2"/>
      </rPr>
      <t>1420506.900</t>
    </r>
  </si>
  <si>
    <r>
      <t xml:space="preserve">T </t>
    </r>
    <r>
      <rPr>
        <u/>
        <sz val="8"/>
        <color theme="1"/>
        <rFont val="Tahoma"/>
        <family val="2"/>
      </rPr>
      <t>1905881.800</t>
    </r>
  </si>
  <si>
    <r>
      <t xml:space="preserve">TM </t>
    </r>
    <r>
      <rPr>
        <u/>
        <sz val="8"/>
        <color theme="1"/>
        <rFont val="Tahoma"/>
        <family val="2"/>
      </rPr>
      <t>424518020.000</t>
    </r>
  </si>
  <si>
    <r>
      <t xml:space="preserve">M </t>
    </r>
    <r>
      <rPr>
        <u/>
        <sz val="8"/>
        <color theme="1"/>
        <rFont val="Tahoma"/>
        <family val="2"/>
      </rPr>
      <t>58660.972</t>
    </r>
  </si>
  <si>
    <r>
      <t xml:space="preserve">T </t>
    </r>
    <r>
      <rPr>
        <u/>
        <sz val="8"/>
        <color theme="1"/>
        <rFont val="Tahoma"/>
        <family val="2"/>
      </rPr>
      <t>2939796.600</t>
    </r>
  </si>
  <si>
    <r>
      <t xml:space="preserve">T </t>
    </r>
    <r>
      <rPr>
        <u/>
        <sz val="8"/>
        <color theme="1"/>
        <rFont val="Tahoma"/>
        <family val="2"/>
      </rPr>
      <t>3536202.100</t>
    </r>
  </si>
  <si>
    <r>
      <t xml:space="preserve">T </t>
    </r>
    <r>
      <rPr>
        <u/>
        <sz val="8"/>
        <color theme="1"/>
        <rFont val="Tahoma"/>
        <family val="2"/>
      </rPr>
      <t>6838184.400</t>
    </r>
  </si>
  <si>
    <r>
      <t xml:space="preserve">T </t>
    </r>
    <r>
      <rPr>
        <u/>
        <sz val="8"/>
        <color theme="1"/>
        <rFont val="Tahoma"/>
        <family val="2"/>
      </rPr>
      <t>53996554.000</t>
    </r>
  </si>
  <si>
    <r>
      <t xml:space="preserve">T </t>
    </r>
    <r>
      <rPr>
        <u/>
        <sz val="8"/>
        <color theme="1"/>
        <rFont val="Tahoma"/>
        <family val="2"/>
      </rPr>
      <t>1417436.600</t>
    </r>
  </si>
  <si>
    <r>
      <t xml:space="preserve">T </t>
    </r>
    <r>
      <rPr>
        <u/>
        <sz val="8"/>
        <color theme="1"/>
        <rFont val="Tahoma"/>
        <family val="2"/>
      </rPr>
      <t>1898143.400</t>
    </r>
  </si>
  <si>
    <r>
      <t xml:space="preserve">TM </t>
    </r>
    <r>
      <rPr>
        <u/>
        <sz val="8"/>
        <color theme="1"/>
        <rFont val="Tahoma"/>
        <family val="2"/>
      </rPr>
      <t>422424470.000</t>
    </r>
  </si>
  <si>
    <r>
      <t xml:space="preserve">M </t>
    </r>
    <r>
      <rPr>
        <u/>
        <sz val="8"/>
        <color theme="1"/>
        <rFont val="Tahoma"/>
        <family val="2"/>
      </rPr>
      <t>58337.946</t>
    </r>
  </si>
  <si>
    <r>
      <t xml:space="preserve">T </t>
    </r>
    <r>
      <rPr>
        <u/>
        <sz val="8"/>
        <color theme="1"/>
        <rFont val="Tahoma"/>
        <family val="2"/>
      </rPr>
      <t>2941988.100</t>
    </r>
  </si>
  <si>
    <r>
      <t xml:space="preserve">T </t>
    </r>
    <r>
      <rPr>
        <u/>
        <sz val="8"/>
        <color theme="1"/>
        <rFont val="Tahoma"/>
        <family val="2"/>
      </rPr>
      <t>3516137.600</t>
    </r>
  </si>
  <si>
    <r>
      <t xml:space="preserve">T </t>
    </r>
    <r>
      <rPr>
        <u/>
        <sz val="8"/>
        <color rgb="FF0000FF"/>
        <rFont val="Tahoma"/>
        <family val="2"/>
      </rPr>
      <t>6903250.600</t>
    </r>
  </si>
  <si>
    <r>
      <t xml:space="preserve">T </t>
    </r>
    <r>
      <rPr>
        <u/>
        <sz val="8"/>
        <color rgb="FF0000FF"/>
        <rFont val="Tahoma"/>
        <family val="2"/>
      </rPr>
      <t>54305662.000</t>
    </r>
  </si>
  <si>
    <r>
      <t xml:space="preserve">T </t>
    </r>
    <r>
      <rPr>
        <u/>
        <sz val="8"/>
        <color rgb="FF0000FF"/>
        <rFont val="Tahoma"/>
        <family val="2"/>
      </rPr>
      <t>1352651.600</t>
    </r>
  </si>
  <si>
    <r>
      <t xml:space="preserve">T </t>
    </r>
    <r>
      <rPr>
        <u/>
        <sz val="8"/>
        <color rgb="FF0000FF"/>
        <rFont val="Tahoma"/>
        <family val="2"/>
      </rPr>
      <t>1902962.000</t>
    </r>
  </si>
  <si>
    <r>
      <t xml:space="preserve">TM </t>
    </r>
    <r>
      <rPr>
        <u/>
        <sz val="8"/>
        <color rgb="FF0000FF"/>
        <rFont val="Tahoma"/>
        <family val="2"/>
      </rPr>
      <t>423841640.000</t>
    </r>
  </si>
  <si>
    <r>
      <t xml:space="preserve">M </t>
    </r>
    <r>
      <rPr>
        <u/>
        <sz val="8"/>
        <color rgb="FF0000FF"/>
        <rFont val="Tahoma"/>
        <family val="2"/>
      </rPr>
      <t>58515.611</t>
    </r>
  </si>
  <si>
    <r>
      <t xml:space="preserve">T </t>
    </r>
    <r>
      <rPr>
        <u/>
        <sz val="8"/>
        <color rgb="FF0000FF"/>
        <rFont val="Tahoma"/>
        <family val="2"/>
      </rPr>
      <t>2946900.000</t>
    </r>
  </si>
  <si>
    <r>
      <t xml:space="preserve">T </t>
    </r>
    <r>
      <rPr>
        <u/>
        <sz val="8"/>
        <color rgb="FF0000FF"/>
        <rFont val="Tahoma"/>
        <family val="2"/>
      </rPr>
      <t>3527509.400</t>
    </r>
  </si>
  <si>
    <r>
      <t xml:space="preserve">T </t>
    </r>
    <r>
      <rPr>
        <u/>
        <sz val="8"/>
        <color rgb="FF0000FF"/>
        <rFont val="Tahoma"/>
        <family val="2"/>
      </rPr>
      <t>56860.731</t>
    </r>
  </si>
  <si>
    <r>
      <t xml:space="preserve">T </t>
    </r>
    <r>
      <rPr>
        <u/>
        <sz val="8"/>
        <color rgb="FF0000FF"/>
        <rFont val="Tahoma"/>
        <family val="2"/>
      </rPr>
      <t>280124.970</t>
    </r>
  </si>
  <si>
    <r>
      <t xml:space="preserve">T </t>
    </r>
    <r>
      <rPr>
        <u/>
        <sz val="8"/>
        <color rgb="FF0000FF"/>
        <rFont val="Tahoma"/>
        <family val="2"/>
      </rPr>
      <t>114880.140</t>
    </r>
  </si>
  <si>
    <r>
      <t xml:space="preserve">T </t>
    </r>
    <r>
      <rPr>
        <u/>
        <sz val="8"/>
        <color rgb="FF0000FF"/>
        <rFont val="Tahoma"/>
        <family val="2"/>
      </rPr>
      <t>4204.136</t>
    </r>
  </si>
  <si>
    <r>
      <t xml:space="preserve">TM </t>
    </r>
    <r>
      <rPr>
        <u/>
        <sz val="8"/>
        <color rgb="FF0000FF"/>
        <rFont val="Tahoma"/>
        <family val="2"/>
      </rPr>
      <t>1227722.900</t>
    </r>
  </si>
  <si>
    <r>
      <t xml:space="preserve">M </t>
    </r>
    <r>
      <rPr>
        <u/>
        <sz val="8"/>
        <color rgb="FF0000FF"/>
        <rFont val="Tahoma"/>
        <family val="2"/>
      </rPr>
      <t>163.918</t>
    </r>
  </si>
  <si>
    <r>
      <t xml:space="preserve">T </t>
    </r>
    <r>
      <rPr>
        <u/>
        <sz val="8"/>
        <color rgb="FF0000FF"/>
        <rFont val="Tahoma"/>
        <family val="2"/>
      </rPr>
      <t>10462.990</t>
    </r>
  </si>
  <si>
    <r>
      <t xml:space="preserve">T </t>
    </r>
    <r>
      <rPr>
        <u/>
        <sz val="8"/>
        <color rgb="FF0000FF"/>
        <rFont val="Tahoma"/>
        <family val="2"/>
      </rPr>
      <t>10297.041</t>
    </r>
  </si>
  <si>
    <r>
      <t xml:space="preserve">TM </t>
    </r>
    <r>
      <rPr>
        <u/>
        <sz val="8"/>
        <color theme="1"/>
        <rFont val="Tahoma"/>
        <family val="2"/>
      </rPr>
      <t>10024488.000</t>
    </r>
  </si>
  <si>
    <r>
      <t xml:space="preserve">TM </t>
    </r>
    <r>
      <rPr>
        <u/>
        <sz val="8"/>
        <color theme="1"/>
        <rFont val="Tahoma"/>
        <family val="2"/>
      </rPr>
      <t>10107197.000</t>
    </r>
  </si>
  <si>
    <r>
      <t xml:space="preserve">TM </t>
    </r>
    <r>
      <rPr>
        <u/>
        <sz val="8"/>
        <color theme="1"/>
        <rFont val="Tahoma"/>
        <family val="2"/>
      </rPr>
      <t>10041259.000</t>
    </r>
  </si>
  <si>
    <r>
      <t xml:space="preserve">TM </t>
    </r>
    <r>
      <rPr>
        <u/>
        <sz val="8"/>
        <color rgb="FF0000FF"/>
        <rFont val="Tahoma"/>
        <family val="2"/>
      </rPr>
      <t>10057648.000</t>
    </r>
  </si>
  <si>
    <r>
      <t xml:space="preserve">TM </t>
    </r>
    <r>
      <rPr>
        <u/>
        <sz val="8"/>
        <color rgb="FF0000FF"/>
        <rFont val="Tahoma"/>
        <family val="2"/>
      </rPr>
      <t>43722.227</t>
    </r>
  </si>
  <si>
    <r>
      <t xml:space="preserve">T </t>
    </r>
    <r>
      <rPr>
        <u/>
        <sz val="8"/>
        <color theme="1"/>
        <rFont val="Tahoma"/>
        <family val="2"/>
      </rPr>
      <t>6568860.500</t>
    </r>
  </si>
  <si>
    <r>
      <t xml:space="preserve">T </t>
    </r>
    <r>
      <rPr>
        <u/>
        <sz val="8"/>
        <color theme="1"/>
        <rFont val="Tahoma"/>
        <family val="2"/>
      </rPr>
      <t>42959840.000</t>
    </r>
  </si>
  <si>
    <r>
      <t xml:space="preserve">T </t>
    </r>
    <r>
      <rPr>
        <u/>
        <sz val="8"/>
        <color theme="1"/>
        <rFont val="Tahoma"/>
        <family val="2"/>
      </rPr>
      <t>2546891.000</t>
    </r>
  </si>
  <si>
    <r>
      <t xml:space="preserve">T </t>
    </r>
    <r>
      <rPr>
        <u/>
        <sz val="8"/>
        <color theme="1"/>
        <rFont val="Tahoma"/>
        <family val="2"/>
      </rPr>
      <t>1739688.800</t>
    </r>
  </si>
  <si>
    <r>
      <t xml:space="preserve">TM </t>
    </r>
    <r>
      <rPr>
        <u/>
        <sz val="8"/>
        <color theme="1"/>
        <rFont val="Tahoma"/>
        <family val="2"/>
      </rPr>
      <t>475770760.000</t>
    </r>
  </si>
  <si>
    <r>
      <t xml:space="preserve">M </t>
    </r>
    <r>
      <rPr>
        <u/>
        <sz val="8"/>
        <color theme="1"/>
        <rFont val="Tahoma"/>
        <family val="2"/>
      </rPr>
      <t>43377.512</t>
    </r>
  </si>
  <si>
    <r>
      <t xml:space="preserve">T </t>
    </r>
    <r>
      <rPr>
        <u/>
        <sz val="8"/>
        <color theme="1"/>
        <rFont val="Tahoma"/>
        <family val="2"/>
      </rPr>
      <t>2289227.200</t>
    </r>
  </si>
  <si>
    <r>
      <t xml:space="preserve">T </t>
    </r>
    <r>
      <rPr>
        <u/>
        <sz val="8"/>
        <color theme="1"/>
        <rFont val="Tahoma"/>
        <family val="2"/>
      </rPr>
      <t>3092396.100</t>
    </r>
  </si>
  <si>
    <r>
      <t xml:space="preserve">T </t>
    </r>
    <r>
      <rPr>
        <u/>
        <sz val="8"/>
        <color theme="1"/>
        <rFont val="Tahoma"/>
        <family val="2"/>
      </rPr>
      <t>6550840.600</t>
    </r>
  </si>
  <si>
    <r>
      <t xml:space="preserve">T </t>
    </r>
    <r>
      <rPr>
        <u/>
        <sz val="8"/>
        <color theme="1"/>
        <rFont val="Tahoma"/>
        <family val="2"/>
      </rPr>
      <t>42818258.000</t>
    </r>
  </si>
  <si>
    <r>
      <t xml:space="preserve">T </t>
    </r>
    <r>
      <rPr>
        <u/>
        <sz val="8"/>
        <color theme="1"/>
        <rFont val="Tahoma"/>
        <family val="2"/>
      </rPr>
      <t>2547966.200</t>
    </r>
  </si>
  <si>
    <r>
      <t xml:space="preserve">T </t>
    </r>
    <r>
      <rPr>
        <u/>
        <sz val="8"/>
        <color theme="1"/>
        <rFont val="Tahoma"/>
        <family val="2"/>
      </rPr>
      <t>1732507.200</t>
    </r>
  </si>
  <si>
    <r>
      <t xml:space="preserve">TM </t>
    </r>
    <r>
      <rPr>
        <u/>
        <sz val="8"/>
        <color theme="1"/>
        <rFont val="Tahoma"/>
        <family val="2"/>
      </rPr>
      <t>472845500.000</t>
    </r>
  </si>
  <si>
    <r>
      <t xml:space="preserve">M </t>
    </r>
    <r>
      <rPr>
        <u/>
        <sz val="8"/>
        <color theme="1"/>
        <rFont val="Tahoma"/>
        <family val="2"/>
      </rPr>
      <t>43943.077</t>
    </r>
  </si>
  <si>
    <r>
      <t xml:space="preserve">T </t>
    </r>
    <r>
      <rPr>
        <u/>
        <sz val="8"/>
        <color theme="1"/>
        <rFont val="Tahoma"/>
        <family val="2"/>
      </rPr>
      <t>2279414.700</t>
    </r>
  </si>
  <si>
    <r>
      <t xml:space="preserve">T </t>
    </r>
    <r>
      <rPr>
        <u/>
        <sz val="8"/>
        <color theme="1"/>
        <rFont val="Tahoma"/>
        <family val="2"/>
      </rPr>
      <t>3075109.600</t>
    </r>
  </si>
  <si>
    <r>
      <t xml:space="preserve">T </t>
    </r>
    <r>
      <rPr>
        <u/>
        <sz val="8"/>
        <color theme="1"/>
        <rFont val="Tahoma"/>
        <family val="2"/>
      </rPr>
      <t>6510578.100</t>
    </r>
  </si>
  <si>
    <r>
      <t xml:space="preserve">T </t>
    </r>
    <r>
      <rPr>
        <u/>
        <sz val="8"/>
        <color theme="1"/>
        <rFont val="Tahoma"/>
        <family val="2"/>
      </rPr>
      <t>42895801.000</t>
    </r>
  </si>
  <si>
    <r>
      <t xml:space="preserve">T </t>
    </r>
    <r>
      <rPr>
        <u/>
        <sz val="8"/>
        <color theme="1"/>
        <rFont val="Tahoma"/>
        <family val="2"/>
      </rPr>
      <t>2542143.900</t>
    </r>
  </si>
  <si>
    <r>
      <t xml:space="preserve">T </t>
    </r>
    <r>
      <rPr>
        <u/>
        <sz val="8"/>
        <color theme="1"/>
        <rFont val="Tahoma"/>
        <family val="2"/>
      </rPr>
      <t>1729353.100</t>
    </r>
  </si>
  <si>
    <r>
      <t xml:space="preserve">TM </t>
    </r>
    <r>
      <rPr>
        <u/>
        <sz val="8"/>
        <color theme="1"/>
        <rFont val="Tahoma"/>
        <family val="2"/>
      </rPr>
      <t>472686500.000</t>
    </r>
  </si>
  <si>
    <r>
      <t xml:space="preserve">M </t>
    </r>
    <r>
      <rPr>
        <u/>
        <sz val="8"/>
        <color theme="1"/>
        <rFont val="Tahoma"/>
        <family val="2"/>
      </rPr>
      <t>43925.139</t>
    </r>
  </si>
  <si>
    <r>
      <t xml:space="preserve">T </t>
    </r>
    <r>
      <rPr>
        <u/>
        <sz val="8"/>
        <color theme="1"/>
        <rFont val="Tahoma"/>
        <family val="2"/>
      </rPr>
      <t>2287969.000</t>
    </r>
  </si>
  <si>
    <r>
      <t xml:space="preserve">T </t>
    </r>
    <r>
      <rPr>
        <u/>
        <sz val="8"/>
        <color theme="1"/>
        <rFont val="Tahoma"/>
        <family val="2"/>
      </rPr>
      <t>3065704.700</t>
    </r>
  </si>
  <si>
    <r>
      <t xml:space="preserve">T </t>
    </r>
    <r>
      <rPr>
        <u/>
        <sz val="8"/>
        <color rgb="FF0000FF"/>
        <rFont val="Tahoma"/>
        <family val="2"/>
      </rPr>
      <t>6543426.400</t>
    </r>
  </si>
  <si>
    <r>
      <t xml:space="preserve">T </t>
    </r>
    <r>
      <rPr>
        <u/>
        <sz val="8"/>
        <color rgb="FF0000FF"/>
        <rFont val="Tahoma"/>
        <family val="2"/>
      </rPr>
      <t>42891299.000</t>
    </r>
  </si>
  <si>
    <r>
      <t xml:space="preserve">T </t>
    </r>
    <r>
      <rPr>
        <u/>
        <sz val="8"/>
        <color rgb="FF0000FF"/>
        <rFont val="Tahoma"/>
        <family val="2"/>
      </rPr>
      <t>2545667.000</t>
    </r>
  </si>
  <si>
    <r>
      <t xml:space="preserve">T </t>
    </r>
    <r>
      <rPr>
        <u/>
        <sz val="8"/>
        <color rgb="FF0000FF"/>
        <rFont val="Tahoma"/>
        <family val="2"/>
      </rPr>
      <t>1733849.700</t>
    </r>
  </si>
  <si>
    <r>
      <t xml:space="preserve">TM </t>
    </r>
    <r>
      <rPr>
        <u/>
        <sz val="8"/>
        <color rgb="FF0000FF"/>
        <rFont val="Tahoma"/>
        <family val="2"/>
      </rPr>
      <t>473767590.000</t>
    </r>
  </si>
  <si>
    <r>
      <t xml:space="preserve">M </t>
    </r>
    <r>
      <rPr>
        <u/>
        <sz val="8"/>
        <color rgb="FF0000FF"/>
        <rFont val="Tahoma"/>
        <family val="2"/>
      </rPr>
      <t>43748.576</t>
    </r>
  </si>
  <si>
    <r>
      <t xml:space="preserve">T </t>
    </r>
    <r>
      <rPr>
        <u/>
        <sz val="8"/>
        <color rgb="FF0000FF"/>
        <rFont val="Tahoma"/>
        <family val="2"/>
      </rPr>
      <t>2285537.000</t>
    </r>
  </si>
  <si>
    <r>
      <t xml:space="preserve">T </t>
    </r>
    <r>
      <rPr>
        <u/>
        <sz val="8"/>
        <color rgb="FF0000FF"/>
        <rFont val="Tahoma"/>
        <family val="2"/>
      </rPr>
      <t>3077736.800</t>
    </r>
  </si>
  <si>
    <r>
      <t xml:space="preserve">T </t>
    </r>
    <r>
      <rPr>
        <u/>
        <sz val="8"/>
        <color rgb="FF0000FF"/>
        <rFont val="Tahoma"/>
        <family val="2"/>
      </rPr>
      <t>29840.200</t>
    </r>
  </si>
  <si>
    <r>
      <t xml:space="preserve">T </t>
    </r>
    <r>
      <rPr>
        <u/>
        <sz val="8"/>
        <color rgb="FF0000FF"/>
        <rFont val="Tahoma"/>
        <family val="2"/>
      </rPr>
      <t>70898.548</t>
    </r>
  </si>
  <si>
    <r>
      <t xml:space="preserve">T </t>
    </r>
    <r>
      <rPr>
        <u/>
        <sz val="8"/>
        <color rgb="FF0000FF"/>
        <rFont val="Tahoma"/>
        <family val="2"/>
      </rPr>
      <t>3098.119</t>
    </r>
  </si>
  <si>
    <r>
      <t xml:space="preserve">T </t>
    </r>
    <r>
      <rPr>
        <u/>
        <sz val="8"/>
        <color rgb="FF0000FF"/>
        <rFont val="Tahoma"/>
        <family val="2"/>
      </rPr>
      <t>5297.019</t>
    </r>
  </si>
  <si>
    <r>
      <t xml:space="preserve">TM </t>
    </r>
    <r>
      <rPr>
        <u/>
        <sz val="8"/>
        <color rgb="FF0000FF"/>
        <rFont val="Tahoma"/>
        <family val="2"/>
      </rPr>
      <t>1736617.800</t>
    </r>
  </si>
  <si>
    <r>
      <t xml:space="preserve">M </t>
    </r>
    <r>
      <rPr>
        <u/>
        <sz val="8"/>
        <color rgb="FF0000FF"/>
        <rFont val="Tahoma"/>
        <family val="2"/>
      </rPr>
      <t>321.476</t>
    </r>
  </si>
  <si>
    <r>
      <t xml:space="preserve">T </t>
    </r>
    <r>
      <rPr>
        <u/>
        <sz val="8"/>
        <color rgb="FF0000FF"/>
        <rFont val="Tahoma"/>
        <family val="2"/>
      </rPr>
      <t>5339.238</t>
    </r>
  </si>
  <si>
    <r>
      <t xml:space="preserve">T </t>
    </r>
    <r>
      <rPr>
        <u/>
        <sz val="8"/>
        <color rgb="FF0000FF"/>
        <rFont val="Tahoma"/>
        <family val="2"/>
      </rPr>
      <t>13538.227</t>
    </r>
  </si>
  <si>
    <r>
      <t xml:space="preserve">TM </t>
    </r>
    <r>
      <rPr>
        <u/>
        <sz val="8"/>
        <color theme="1"/>
        <rFont val="Tahoma"/>
        <family val="2"/>
      </rPr>
      <t>6981284.300</t>
    </r>
  </si>
  <si>
    <r>
      <t xml:space="preserve">TM </t>
    </r>
    <r>
      <rPr>
        <u/>
        <sz val="8"/>
        <color theme="1"/>
        <rFont val="Tahoma"/>
        <family val="2"/>
      </rPr>
      <t>6953787.300</t>
    </r>
  </si>
  <si>
    <r>
      <t xml:space="preserve">TM </t>
    </r>
    <r>
      <rPr>
        <u/>
        <sz val="8"/>
        <color theme="1"/>
        <rFont val="Tahoma"/>
        <family val="2"/>
      </rPr>
      <t>6911460.300</t>
    </r>
  </si>
  <si>
    <r>
      <t xml:space="preserve">TM </t>
    </r>
    <r>
      <rPr>
        <u/>
        <sz val="8"/>
        <color rgb="FF0000FF"/>
        <rFont val="Tahoma"/>
        <family val="2"/>
      </rPr>
      <t>6948844.000</t>
    </r>
  </si>
  <si>
    <r>
      <t xml:space="preserve">TM </t>
    </r>
    <r>
      <rPr>
        <u/>
        <sz val="8"/>
        <color rgb="FF0000FF"/>
        <rFont val="Tahoma"/>
        <family val="2"/>
      </rPr>
      <t>35173.513</t>
    </r>
  </si>
  <si>
    <r>
      <t xml:space="preserve">T </t>
    </r>
    <r>
      <rPr>
        <u/>
        <sz val="8"/>
        <color theme="1"/>
        <rFont val="Tahoma"/>
        <family val="2"/>
      </rPr>
      <t>5835956.100</t>
    </r>
  </si>
  <si>
    <r>
      <t xml:space="preserve">T </t>
    </r>
    <r>
      <rPr>
        <u/>
        <sz val="8"/>
        <color theme="1"/>
        <rFont val="Tahoma"/>
        <family val="2"/>
      </rPr>
      <t>51236464.000</t>
    </r>
  </si>
  <si>
    <r>
      <t xml:space="preserve">T </t>
    </r>
    <r>
      <rPr>
        <u/>
        <sz val="8"/>
        <color theme="1"/>
        <rFont val="Tahoma"/>
        <family val="2"/>
      </rPr>
      <t>1686968.400</t>
    </r>
  </si>
  <si>
    <r>
      <t xml:space="preserve">T </t>
    </r>
    <r>
      <rPr>
        <u/>
        <sz val="8"/>
        <color theme="1"/>
        <rFont val="Tahoma"/>
        <family val="2"/>
      </rPr>
      <t>2750701.200</t>
    </r>
  </si>
  <si>
    <r>
      <t xml:space="preserve">TM </t>
    </r>
    <r>
      <rPr>
        <u/>
        <sz val="8"/>
        <color theme="1"/>
        <rFont val="Tahoma"/>
        <family val="2"/>
      </rPr>
      <t>376594640.000</t>
    </r>
  </si>
  <si>
    <r>
      <t xml:space="preserve">M </t>
    </r>
    <r>
      <rPr>
        <u/>
        <sz val="8"/>
        <color theme="1"/>
        <rFont val="Tahoma"/>
        <family val="2"/>
      </rPr>
      <t>69788.186</t>
    </r>
  </si>
  <si>
    <r>
      <t xml:space="preserve">T </t>
    </r>
    <r>
      <rPr>
        <u/>
        <sz val="8"/>
        <color theme="1"/>
        <rFont val="Tahoma"/>
        <family val="2"/>
      </rPr>
      <t>3428687.600</t>
    </r>
  </si>
  <si>
    <r>
      <t xml:space="preserve">T </t>
    </r>
    <r>
      <rPr>
        <u/>
        <sz val="8"/>
        <color theme="1"/>
        <rFont val="Tahoma"/>
        <family val="2"/>
      </rPr>
      <t>4070550.600</t>
    </r>
  </si>
  <si>
    <r>
      <t xml:space="preserve">T </t>
    </r>
    <r>
      <rPr>
        <u/>
        <sz val="8"/>
        <color theme="1"/>
        <rFont val="Tahoma"/>
        <family val="2"/>
      </rPr>
      <t>5871138.000</t>
    </r>
  </si>
  <si>
    <r>
      <t xml:space="preserve">T </t>
    </r>
    <r>
      <rPr>
        <u/>
        <sz val="8"/>
        <color theme="1"/>
        <rFont val="Tahoma"/>
        <family val="2"/>
      </rPr>
      <t>51342151.000</t>
    </r>
  </si>
  <si>
    <r>
      <t xml:space="preserve">T </t>
    </r>
    <r>
      <rPr>
        <u/>
        <sz val="8"/>
        <color theme="1"/>
        <rFont val="Tahoma"/>
        <family val="2"/>
      </rPr>
      <t>1712025.200</t>
    </r>
  </si>
  <si>
    <r>
      <t xml:space="preserve">T </t>
    </r>
    <r>
      <rPr>
        <u/>
        <sz val="8"/>
        <color theme="1"/>
        <rFont val="Tahoma"/>
        <family val="2"/>
      </rPr>
      <t>2775254.800</t>
    </r>
  </si>
  <si>
    <r>
      <t xml:space="preserve">TM </t>
    </r>
    <r>
      <rPr>
        <u/>
        <sz val="8"/>
        <color theme="1"/>
        <rFont val="Tahoma"/>
        <family val="2"/>
      </rPr>
      <t>379107630.000</t>
    </r>
  </si>
  <si>
    <r>
      <t xml:space="preserve">M </t>
    </r>
    <r>
      <rPr>
        <u/>
        <sz val="8"/>
        <color theme="1"/>
        <rFont val="Tahoma"/>
        <family val="2"/>
      </rPr>
      <t>69517.090</t>
    </r>
  </si>
  <si>
    <r>
      <t xml:space="preserve">T </t>
    </r>
    <r>
      <rPr>
        <u/>
        <sz val="8"/>
        <color theme="1"/>
        <rFont val="Tahoma"/>
        <family val="2"/>
      </rPr>
      <t>3462340.900</t>
    </r>
  </si>
  <si>
    <r>
      <t xml:space="preserve">T </t>
    </r>
    <r>
      <rPr>
        <u/>
        <sz val="8"/>
        <color theme="1"/>
        <rFont val="Tahoma"/>
        <family val="2"/>
      </rPr>
      <t>4097345.000</t>
    </r>
  </si>
  <si>
    <r>
      <t xml:space="preserve">T </t>
    </r>
    <r>
      <rPr>
        <u/>
        <sz val="8"/>
        <color theme="1"/>
        <rFont val="Tahoma"/>
        <family val="2"/>
      </rPr>
      <t>5839739.100</t>
    </r>
  </si>
  <si>
    <r>
      <t xml:space="preserve">T </t>
    </r>
    <r>
      <rPr>
        <u/>
        <sz val="8"/>
        <color theme="1"/>
        <rFont val="Tahoma"/>
        <family val="2"/>
      </rPr>
      <t>51490517.000</t>
    </r>
  </si>
  <si>
    <r>
      <t xml:space="preserve">T </t>
    </r>
    <r>
      <rPr>
        <u/>
        <sz val="8"/>
        <color theme="1"/>
        <rFont val="Tahoma"/>
        <family val="2"/>
      </rPr>
      <t>1685805.400</t>
    </r>
  </si>
  <si>
    <r>
      <t xml:space="preserve">T </t>
    </r>
    <r>
      <rPr>
        <u/>
        <sz val="8"/>
        <color theme="1"/>
        <rFont val="Tahoma"/>
        <family val="2"/>
      </rPr>
      <t>2794376.200</t>
    </r>
  </si>
  <si>
    <r>
      <t xml:space="preserve">TM </t>
    </r>
    <r>
      <rPr>
        <u/>
        <sz val="8"/>
        <color theme="1"/>
        <rFont val="Tahoma"/>
        <family val="2"/>
      </rPr>
      <t>379385440.000</t>
    </r>
  </si>
  <si>
    <r>
      <t xml:space="preserve">M </t>
    </r>
    <r>
      <rPr>
        <u/>
        <sz val="8"/>
        <color theme="1"/>
        <rFont val="Tahoma"/>
        <family val="2"/>
      </rPr>
      <t>70542.513</t>
    </r>
  </si>
  <si>
    <r>
      <t xml:space="preserve">T </t>
    </r>
    <r>
      <rPr>
        <u/>
        <sz val="8"/>
        <color theme="1"/>
        <rFont val="Tahoma"/>
        <family val="2"/>
      </rPr>
      <t>3466262.300</t>
    </r>
  </si>
  <si>
    <r>
      <t xml:space="preserve">T </t>
    </r>
    <r>
      <rPr>
        <u/>
        <sz val="8"/>
        <color theme="1"/>
        <rFont val="Tahoma"/>
        <family val="2"/>
      </rPr>
      <t>4096307.300</t>
    </r>
  </si>
  <si>
    <r>
      <t xml:space="preserve">T </t>
    </r>
    <r>
      <rPr>
        <u/>
        <sz val="8"/>
        <color rgb="FF0000FF"/>
        <rFont val="Tahoma"/>
        <family val="2"/>
      </rPr>
      <t>5848944.400</t>
    </r>
  </si>
  <si>
    <r>
      <t xml:space="preserve">T </t>
    </r>
    <r>
      <rPr>
        <u/>
        <sz val="8"/>
        <color rgb="FF0000FF"/>
        <rFont val="Tahoma"/>
        <family val="2"/>
      </rPr>
      <t>51356377.000</t>
    </r>
  </si>
  <si>
    <r>
      <t xml:space="preserve">T </t>
    </r>
    <r>
      <rPr>
        <u/>
        <sz val="8"/>
        <color rgb="FF0000FF"/>
        <rFont val="Tahoma"/>
        <family val="2"/>
      </rPr>
      <t>1694933.000</t>
    </r>
  </si>
  <si>
    <r>
      <t xml:space="preserve">T </t>
    </r>
    <r>
      <rPr>
        <u/>
        <sz val="8"/>
        <color rgb="FF0000FF"/>
        <rFont val="Tahoma"/>
        <family val="2"/>
      </rPr>
      <t>2773444.100</t>
    </r>
  </si>
  <si>
    <r>
      <t xml:space="preserve">TM </t>
    </r>
    <r>
      <rPr>
        <u/>
        <sz val="8"/>
        <color rgb="FF0000FF"/>
        <rFont val="Tahoma"/>
        <family val="2"/>
      </rPr>
      <t>378362570.000</t>
    </r>
  </si>
  <si>
    <r>
      <t xml:space="preserve">M </t>
    </r>
    <r>
      <rPr>
        <u/>
        <sz val="8"/>
        <color rgb="FF0000FF"/>
        <rFont val="Tahoma"/>
        <family val="2"/>
      </rPr>
      <t>69949.263</t>
    </r>
  </si>
  <si>
    <r>
      <t xml:space="preserve">T </t>
    </r>
    <r>
      <rPr>
        <u/>
        <sz val="8"/>
        <color rgb="FF0000FF"/>
        <rFont val="Tahoma"/>
        <family val="2"/>
      </rPr>
      <t>3452430.300</t>
    </r>
  </si>
  <si>
    <r>
      <t xml:space="preserve">T </t>
    </r>
    <r>
      <rPr>
        <u/>
        <sz val="8"/>
        <color rgb="FF0000FF"/>
        <rFont val="Tahoma"/>
        <family val="2"/>
      </rPr>
      <t>4088067.600</t>
    </r>
  </si>
  <si>
    <r>
      <t xml:space="preserve">T </t>
    </r>
    <r>
      <rPr>
        <u/>
        <sz val="8"/>
        <color rgb="FF0000FF"/>
        <rFont val="Tahoma"/>
        <family val="2"/>
      </rPr>
      <t>19313.051</t>
    </r>
  </si>
  <si>
    <r>
      <t xml:space="preserve">T </t>
    </r>
    <r>
      <rPr>
        <u/>
        <sz val="8"/>
        <color rgb="FF0000FF"/>
        <rFont val="Tahoma"/>
        <family val="2"/>
      </rPr>
      <t>127622.730</t>
    </r>
  </si>
  <si>
    <r>
      <t xml:space="preserve">T </t>
    </r>
    <r>
      <rPr>
        <u/>
        <sz val="8"/>
        <color rgb="FF0000FF"/>
        <rFont val="Tahoma"/>
        <family val="2"/>
      </rPr>
      <t>14813.672</t>
    </r>
  </si>
  <si>
    <r>
      <t xml:space="preserve">T </t>
    </r>
    <r>
      <rPr>
        <u/>
        <sz val="8"/>
        <color rgb="FF0000FF"/>
        <rFont val="Tahoma"/>
        <family val="2"/>
      </rPr>
      <t>21893.741</t>
    </r>
  </si>
  <si>
    <r>
      <t xml:space="preserve">TM </t>
    </r>
    <r>
      <rPr>
        <u/>
        <sz val="8"/>
        <color rgb="FF0000FF"/>
        <rFont val="Tahoma"/>
        <family val="2"/>
      </rPr>
      <t>1537359.700</t>
    </r>
  </si>
  <si>
    <r>
      <t xml:space="preserve">M </t>
    </r>
    <r>
      <rPr>
        <u/>
        <sz val="8"/>
        <color rgb="FF0000FF"/>
        <rFont val="Tahoma"/>
        <family val="2"/>
      </rPr>
      <t>531.349</t>
    </r>
  </si>
  <si>
    <r>
      <t xml:space="preserve">T </t>
    </r>
    <r>
      <rPr>
        <u/>
        <sz val="8"/>
        <color rgb="FF0000FF"/>
        <rFont val="Tahoma"/>
        <family val="2"/>
      </rPr>
      <t>20655.048</t>
    </r>
  </si>
  <si>
    <r>
      <t xml:space="preserve">T </t>
    </r>
    <r>
      <rPr>
        <u/>
        <sz val="8"/>
        <color rgb="FF0000FF"/>
        <rFont val="Tahoma"/>
        <family val="2"/>
      </rPr>
      <t>15179.075</t>
    </r>
  </si>
  <si>
    <r>
      <t xml:space="preserve">TM </t>
    </r>
    <r>
      <rPr>
        <u/>
        <sz val="8"/>
        <color theme="1"/>
        <rFont val="Tahoma"/>
        <family val="2"/>
      </rPr>
      <t>15651072.000</t>
    </r>
  </si>
  <si>
    <r>
      <t xml:space="preserve">TM </t>
    </r>
    <r>
      <rPr>
        <u/>
        <sz val="8"/>
        <color theme="1"/>
        <rFont val="Tahoma"/>
        <family val="2"/>
      </rPr>
      <t>15614982.000</t>
    </r>
  </si>
  <si>
    <r>
      <t xml:space="preserve">TM </t>
    </r>
    <r>
      <rPr>
        <u/>
        <sz val="8"/>
        <color theme="1"/>
        <rFont val="Tahoma"/>
        <family val="2"/>
      </rPr>
      <t>15618984.000</t>
    </r>
  </si>
  <si>
    <r>
      <t xml:space="preserve">TM </t>
    </r>
    <r>
      <rPr>
        <u/>
        <sz val="8"/>
        <color rgb="FF0000FF"/>
        <rFont val="Tahoma"/>
        <family val="2"/>
      </rPr>
      <t>15628346.000</t>
    </r>
  </si>
  <si>
    <r>
      <t xml:space="preserve">TM </t>
    </r>
    <r>
      <rPr>
        <u/>
        <sz val="8"/>
        <color rgb="FF0000FF"/>
        <rFont val="Tahoma"/>
        <family val="2"/>
      </rPr>
      <t>19782.936</t>
    </r>
  </si>
  <si>
    <r>
      <t xml:space="preserve">T </t>
    </r>
    <r>
      <rPr>
        <u/>
        <sz val="8"/>
        <color theme="1"/>
        <rFont val="Tahoma"/>
        <family val="2"/>
      </rPr>
      <t>2795962.800</t>
    </r>
  </si>
  <si>
    <r>
      <t xml:space="preserve">T </t>
    </r>
    <r>
      <rPr>
        <u/>
        <sz val="8"/>
        <color theme="1"/>
        <rFont val="Tahoma"/>
        <family val="2"/>
      </rPr>
      <t>2791051.900</t>
    </r>
  </si>
  <si>
    <r>
      <t xml:space="preserve">T </t>
    </r>
    <r>
      <rPr>
        <u/>
        <sz val="8"/>
        <color theme="1"/>
        <rFont val="Tahoma"/>
        <family val="2"/>
      </rPr>
      <t>2783562.700</t>
    </r>
  </si>
  <si>
    <r>
      <t xml:space="preserve">T </t>
    </r>
    <r>
      <rPr>
        <u/>
        <sz val="8"/>
        <color rgb="FF0000FF"/>
        <rFont val="Tahoma"/>
        <family val="2"/>
      </rPr>
      <t>2790192.500</t>
    </r>
  </si>
  <si>
    <r>
      <t xml:space="preserve">T </t>
    </r>
    <r>
      <rPr>
        <u/>
        <sz val="8"/>
        <color rgb="FF0000FF"/>
        <rFont val="Tahoma"/>
        <family val="2"/>
      </rPr>
      <t>6244.526</t>
    </r>
  </si>
  <si>
    <r>
      <t xml:space="preserve">T </t>
    </r>
    <r>
      <rPr>
        <u/>
        <sz val="8"/>
        <color theme="1"/>
        <rFont val="Tahoma"/>
        <family val="2"/>
      </rPr>
      <t>5958756.500</t>
    </r>
  </si>
  <si>
    <r>
      <t xml:space="preserve">T </t>
    </r>
    <r>
      <rPr>
        <u/>
        <sz val="8"/>
        <color theme="1"/>
        <rFont val="Tahoma"/>
        <family val="2"/>
      </rPr>
      <t>44080651.000</t>
    </r>
  </si>
  <si>
    <r>
      <t xml:space="preserve">T </t>
    </r>
    <r>
      <rPr>
        <u/>
        <sz val="8"/>
        <color theme="1"/>
        <rFont val="Tahoma"/>
        <family val="2"/>
      </rPr>
      <t>1576983.900</t>
    </r>
  </si>
  <si>
    <r>
      <t xml:space="preserve">T </t>
    </r>
    <r>
      <rPr>
        <u/>
        <sz val="8"/>
        <color theme="1"/>
        <rFont val="Tahoma"/>
        <family val="2"/>
      </rPr>
      <t>1814569.000</t>
    </r>
  </si>
  <si>
    <r>
      <t xml:space="preserve">TM </t>
    </r>
    <r>
      <rPr>
        <u/>
        <sz val="8"/>
        <color theme="1"/>
        <rFont val="Tahoma"/>
        <family val="2"/>
      </rPr>
      <t>448406400.000</t>
    </r>
  </si>
  <si>
    <r>
      <t xml:space="preserve">M </t>
    </r>
    <r>
      <rPr>
        <u/>
        <sz val="8"/>
        <color theme="1"/>
        <rFont val="Tahoma"/>
        <family val="2"/>
      </rPr>
      <t>51527.252</t>
    </r>
  </si>
  <si>
    <r>
      <t xml:space="preserve">T </t>
    </r>
    <r>
      <rPr>
        <u/>
        <sz val="8"/>
        <color theme="1"/>
        <rFont val="Tahoma"/>
        <family val="2"/>
      </rPr>
      <t>2630874.400</t>
    </r>
  </si>
  <si>
    <r>
      <t xml:space="preserve">T </t>
    </r>
    <r>
      <rPr>
        <u/>
        <sz val="8"/>
        <color theme="1"/>
        <rFont val="Tahoma"/>
        <family val="2"/>
      </rPr>
      <t>3375497.600</t>
    </r>
  </si>
  <si>
    <r>
      <t xml:space="preserve">T </t>
    </r>
    <r>
      <rPr>
        <u/>
        <sz val="8"/>
        <color theme="1"/>
        <rFont val="Tahoma"/>
        <family val="2"/>
      </rPr>
      <t>5958169.500</t>
    </r>
  </si>
  <si>
    <r>
      <t xml:space="preserve">T </t>
    </r>
    <r>
      <rPr>
        <u/>
        <sz val="8"/>
        <color theme="1"/>
        <rFont val="Tahoma"/>
        <family val="2"/>
      </rPr>
      <t>43952549.000</t>
    </r>
  </si>
  <si>
    <r>
      <t xml:space="preserve">T </t>
    </r>
    <r>
      <rPr>
        <u/>
        <sz val="8"/>
        <color theme="1"/>
        <rFont val="Tahoma"/>
        <family val="2"/>
      </rPr>
      <t>1597809.800</t>
    </r>
  </si>
  <si>
    <r>
      <t xml:space="preserve">T </t>
    </r>
    <r>
      <rPr>
        <u/>
        <sz val="8"/>
        <color theme="1"/>
        <rFont val="Tahoma"/>
        <family val="2"/>
      </rPr>
      <t>1812921.300</t>
    </r>
  </si>
  <si>
    <r>
      <t xml:space="preserve">TM </t>
    </r>
    <r>
      <rPr>
        <u/>
        <sz val="8"/>
        <color theme="1"/>
        <rFont val="Tahoma"/>
        <family val="2"/>
      </rPr>
      <t>448223220.000</t>
    </r>
  </si>
  <si>
    <r>
      <t xml:space="preserve">M </t>
    </r>
    <r>
      <rPr>
        <u/>
        <sz val="8"/>
        <color theme="1"/>
        <rFont val="Tahoma"/>
        <family val="2"/>
      </rPr>
      <t>51549.865</t>
    </r>
  </si>
  <si>
    <r>
      <t xml:space="preserve">T </t>
    </r>
    <r>
      <rPr>
        <u/>
        <sz val="8"/>
        <color theme="1"/>
        <rFont val="Tahoma"/>
        <family val="2"/>
      </rPr>
      <t>2616508.500</t>
    </r>
  </si>
  <si>
    <r>
      <t xml:space="preserve">T </t>
    </r>
    <r>
      <rPr>
        <u/>
        <sz val="8"/>
        <color theme="1"/>
        <rFont val="Tahoma"/>
        <family val="2"/>
      </rPr>
      <t>3348795.000</t>
    </r>
  </si>
  <si>
    <r>
      <t xml:space="preserve">T </t>
    </r>
    <r>
      <rPr>
        <u/>
        <sz val="8"/>
        <color theme="1"/>
        <rFont val="Tahoma"/>
        <family val="2"/>
      </rPr>
      <t>5965997.500</t>
    </r>
  </si>
  <si>
    <r>
      <t xml:space="preserve">T </t>
    </r>
    <r>
      <rPr>
        <u/>
        <sz val="8"/>
        <color theme="1"/>
        <rFont val="Tahoma"/>
        <family val="2"/>
      </rPr>
      <t>43896088.000</t>
    </r>
  </si>
  <si>
    <r>
      <t xml:space="preserve">T </t>
    </r>
    <r>
      <rPr>
        <u/>
        <sz val="8"/>
        <color theme="1"/>
        <rFont val="Tahoma"/>
        <family val="2"/>
      </rPr>
      <t>1570149.800</t>
    </r>
  </si>
  <si>
    <r>
      <t xml:space="preserve">T </t>
    </r>
    <r>
      <rPr>
        <u/>
        <sz val="8"/>
        <color theme="1"/>
        <rFont val="Tahoma"/>
        <family val="2"/>
      </rPr>
      <t>1814832.200</t>
    </r>
  </si>
  <si>
    <r>
      <t xml:space="preserve">TM </t>
    </r>
    <r>
      <rPr>
        <u/>
        <sz val="8"/>
        <color theme="1"/>
        <rFont val="Tahoma"/>
        <family val="2"/>
      </rPr>
      <t>447871650.000</t>
    </r>
  </si>
  <si>
    <r>
      <t xml:space="preserve">M </t>
    </r>
    <r>
      <rPr>
        <u/>
        <sz val="8"/>
        <color theme="1"/>
        <rFont val="Tahoma"/>
        <family val="2"/>
      </rPr>
      <t>51195.355</t>
    </r>
  </si>
  <si>
    <r>
      <t xml:space="preserve">T </t>
    </r>
    <r>
      <rPr>
        <u/>
        <sz val="8"/>
        <color theme="1"/>
        <rFont val="Tahoma"/>
        <family val="2"/>
      </rPr>
      <t>2597642.900</t>
    </r>
  </si>
  <si>
    <r>
      <t xml:space="preserve">T </t>
    </r>
    <r>
      <rPr>
        <u/>
        <sz val="8"/>
        <color theme="1"/>
        <rFont val="Tahoma"/>
        <family val="2"/>
      </rPr>
      <t>3363548.000</t>
    </r>
  </si>
  <si>
    <r>
      <t xml:space="preserve">T </t>
    </r>
    <r>
      <rPr>
        <u/>
        <sz val="8"/>
        <color rgb="FF0000FF"/>
        <rFont val="Tahoma"/>
        <family val="2"/>
      </rPr>
      <t>5960974.500</t>
    </r>
  </si>
  <si>
    <r>
      <t xml:space="preserve">T </t>
    </r>
    <r>
      <rPr>
        <u/>
        <sz val="8"/>
        <color rgb="FF0000FF"/>
        <rFont val="Tahoma"/>
        <family val="2"/>
      </rPr>
      <t>43976429.000</t>
    </r>
  </si>
  <si>
    <r>
      <t xml:space="preserve">T </t>
    </r>
    <r>
      <rPr>
        <u/>
        <sz val="8"/>
        <color rgb="FF0000FF"/>
        <rFont val="Tahoma"/>
        <family val="2"/>
      </rPr>
      <t>1581647.900</t>
    </r>
  </si>
  <si>
    <r>
      <t xml:space="preserve">T </t>
    </r>
    <r>
      <rPr>
        <u/>
        <sz val="8"/>
        <color rgb="FF0000FF"/>
        <rFont val="Tahoma"/>
        <family val="2"/>
      </rPr>
      <t>1814107.500</t>
    </r>
  </si>
  <si>
    <r>
      <t xml:space="preserve">TM </t>
    </r>
    <r>
      <rPr>
        <u/>
        <sz val="8"/>
        <color rgb="FF0000FF"/>
        <rFont val="Tahoma"/>
        <family val="2"/>
      </rPr>
      <t>448167090.000</t>
    </r>
  </si>
  <si>
    <r>
      <t xml:space="preserve">M </t>
    </r>
    <r>
      <rPr>
        <u/>
        <sz val="8"/>
        <color rgb="FF0000FF"/>
        <rFont val="Tahoma"/>
        <family val="2"/>
      </rPr>
      <t>51424.158</t>
    </r>
  </si>
  <si>
    <r>
      <t xml:space="preserve">T </t>
    </r>
    <r>
      <rPr>
        <u/>
        <sz val="8"/>
        <color rgb="FF0000FF"/>
        <rFont val="Tahoma"/>
        <family val="2"/>
      </rPr>
      <t>2615008.600</t>
    </r>
  </si>
  <si>
    <r>
      <t xml:space="preserve">T </t>
    </r>
    <r>
      <rPr>
        <u/>
        <sz val="8"/>
        <color rgb="FF0000FF"/>
        <rFont val="Tahoma"/>
        <family val="2"/>
      </rPr>
      <t>3362613.500</t>
    </r>
  </si>
  <si>
    <r>
      <t xml:space="preserve">T </t>
    </r>
    <r>
      <rPr>
        <u/>
        <sz val="8"/>
        <color rgb="FF0000FF"/>
        <rFont val="Tahoma"/>
        <family val="2"/>
      </rPr>
      <t>4359.907</t>
    </r>
  </si>
  <si>
    <r>
      <t xml:space="preserve">T </t>
    </r>
    <r>
      <rPr>
        <u/>
        <sz val="8"/>
        <color rgb="FF0000FF"/>
        <rFont val="Tahoma"/>
        <family val="2"/>
      </rPr>
      <t>94570.420</t>
    </r>
  </si>
  <si>
    <r>
      <t xml:space="preserve">T </t>
    </r>
    <r>
      <rPr>
        <u/>
        <sz val="8"/>
        <color rgb="FF0000FF"/>
        <rFont val="Tahoma"/>
        <family val="2"/>
      </rPr>
      <t>14407.724</t>
    </r>
  </si>
  <si>
    <r>
      <t xml:space="preserve">T </t>
    </r>
    <r>
      <rPr>
        <u/>
        <sz val="8"/>
        <color rgb="FF0000FF"/>
        <rFont val="Tahoma"/>
        <family val="2"/>
      </rPr>
      <t>1035.656</t>
    </r>
  </si>
  <si>
    <r>
      <t xml:space="preserve">TM </t>
    </r>
    <r>
      <rPr>
        <u/>
        <sz val="8"/>
        <color rgb="FF0000FF"/>
        <rFont val="Tahoma"/>
        <family val="2"/>
      </rPr>
      <t>271756.940</t>
    </r>
  </si>
  <si>
    <r>
      <t xml:space="preserve">M </t>
    </r>
    <r>
      <rPr>
        <u/>
        <sz val="8"/>
        <color rgb="FF0000FF"/>
        <rFont val="Tahoma"/>
        <family val="2"/>
      </rPr>
      <t>198.471</t>
    </r>
  </si>
  <si>
    <r>
      <t xml:space="preserve">T </t>
    </r>
    <r>
      <rPr>
        <u/>
        <sz val="8"/>
        <color rgb="FF0000FF"/>
        <rFont val="Tahoma"/>
        <family val="2"/>
      </rPr>
      <t>16666.444</t>
    </r>
  </si>
  <si>
    <r>
      <t xml:space="preserve">T </t>
    </r>
    <r>
      <rPr>
        <u/>
        <sz val="8"/>
        <color rgb="FF0000FF"/>
        <rFont val="Tahoma"/>
        <family val="2"/>
      </rPr>
      <t>13375.798</t>
    </r>
  </si>
  <si>
    <r>
      <t xml:space="preserve">TM </t>
    </r>
    <r>
      <rPr>
        <u/>
        <sz val="8"/>
        <color theme="1"/>
        <rFont val="Tahoma"/>
        <family val="2"/>
      </rPr>
      <t>7953597.700</t>
    </r>
  </si>
  <si>
    <r>
      <t xml:space="preserve">TM </t>
    </r>
    <r>
      <rPr>
        <u/>
        <sz val="8"/>
        <color theme="1"/>
        <rFont val="Tahoma"/>
        <family val="2"/>
      </rPr>
      <t>7954789.400</t>
    </r>
  </si>
  <si>
    <r>
      <t xml:space="preserve">TM </t>
    </r>
    <r>
      <rPr>
        <u/>
        <sz val="8"/>
        <color theme="1"/>
        <rFont val="Tahoma"/>
        <family val="2"/>
      </rPr>
      <t>7932750.400</t>
    </r>
  </si>
  <si>
    <r>
      <t xml:space="preserve">TM </t>
    </r>
    <r>
      <rPr>
        <u/>
        <sz val="8"/>
        <color rgb="FF0000FF"/>
        <rFont val="Tahoma"/>
        <family val="2"/>
      </rPr>
      <t>7947045.800</t>
    </r>
  </si>
  <si>
    <r>
      <t xml:space="preserve">TM </t>
    </r>
    <r>
      <rPr>
        <u/>
        <sz val="8"/>
        <color rgb="FF0000FF"/>
        <rFont val="Tahoma"/>
        <family val="2"/>
      </rPr>
      <t>12394.557</t>
    </r>
  </si>
  <si>
    <r>
      <t xml:space="preserve">T </t>
    </r>
    <r>
      <rPr>
        <u/>
        <sz val="8"/>
        <color theme="1"/>
        <rFont val="Tahoma"/>
        <family val="2"/>
      </rPr>
      <t>4357125.800</t>
    </r>
  </si>
  <si>
    <r>
      <t xml:space="preserve">T </t>
    </r>
    <r>
      <rPr>
        <u/>
        <sz val="8"/>
        <color theme="1"/>
        <rFont val="Tahoma"/>
        <family val="2"/>
      </rPr>
      <t>52686565.000</t>
    </r>
  </si>
  <si>
    <r>
      <t xml:space="preserve">T </t>
    </r>
    <r>
      <rPr>
        <u/>
        <sz val="8"/>
        <color theme="1"/>
        <rFont val="Tahoma"/>
        <family val="2"/>
      </rPr>
      <t>1999417.900</t>
    </r>
  </si>
  <si>
    <r>
      <t xml:space="preserve">TM </t>
    </r>
    <r>
      <rPr>
        <u/>
        <sz val="8"/>
        <color theme="1"/>
        <rFont val="Tahoma"/>
        <family val="2"/>
      </rPr>
      <t>379602410.000</t>
    </r>
  </si>
  <si>
    <r>
      <t xml:space="preserve">M </t>
    </r>
    <r>
      <rPr>
        <u/>
        <sz val="8"/>
        <color theme="1"/>
        <rFont val="Tahoma"/>
        <family val="2"/>
      </rPr>
      <t>66671.237</t>
    </r>
  </si>
  <si>
    <r>
      <t xml:space="preserve">T </t>
    </r>
    <r>
      <rPr>
        <u/>
        <sz val="8"/>
        <color theme="1"/>
        <rFont val="Tahoma"/>
        <family val="2"/>
      </rPr>
      <t>3261709.300</t>
    </r>
  </si>
  <si>
    <r>
      <t xml:space="preserve">T </t>
    </r>
    <r>
      <rPr>
        <u/>
        <sz val="8"/>
        <color theme="1"/>
        <rFont val="Tahoma"/>
        <family val="2"/>
      </rPr>
      <t>3349507.200</t>
    </r>
  </si>
  <si>
    <r>
      <t xml:space="preserve">T </t>
    </r>
    <r>
      <rPr>
        <u/>
        <sz val="8"/>
        <color theme="1"/>
        <rFont val="Tahoma"/>
        <family val="2"/>
      </rPr>
      <t>4373999.100</t>
    </r>
  </si>
  <si>
    <r>
      <t xml:space="preserve">T </t>
    </r>
    <r>
      <rPr>
        <u/>
        <sz val="8"/>
        <color theme="1"/>
        <rFont val="Tahoma"/>
        <family val="2"/>
      </rPr>
      <t>53215300.000</t>
    </r>
  </si>
  <si>
    <r>
      <t xml:space="preserve">T </t>
    </r>
    <r>
      <rPr>
        <u/>
        <sz val="8"/>
        <color theme="1"/>
        <rFont val="Tahoma"/>
        <family val="2"/>
      </rPr>
      <t>2008658.500</t>
    </r>
  </si>
  <si>
    <r>
      <t xml:space="preserve">TM </t>
    </r>
    <r>
      <rPr>
        <u/>
        <sz val="8"/>
        <color theme="1"/>
        <rFont val="Tahoma"/>
        <family val="2"/>
      </rPr>
      <t>380704350.000</t>
    </r>
  </si>
  <si>
    <r>
      <t xml:space="preserve">M </t>
    </r>
    <r>
      <rPr>
        <u/>
        <sz val="8"/>
        <color theme="1"/>
        <rFont val="Tahoma"/>
        <family val="2"/>
      </rPr>
      <t>65658.855</t>
    </r>
  </si>
  <si>
    <r>
      <t xml:space="preserve">T </t>
    </r>
    <r>
      <rPr>
        <u/>
        <sz val="8"/>
        <color theme="1"/>
        <rFont val="Tahoma"/>
        <family val="2"/>
      </rPr>
      <t>3284164.100</t>
    </r>
  </si>
  <si>
    <r>
      <t xml:space="preserve">T </t>
    </r>
    <r>
      <rPr>
        <u/>
        <sz val="8"/>
        <color theme="1"/>
        <rFont val="Tahoma"/>
        <family val="2"/>
      </rPr>
      <t>3370126.600</t>
    </r>
  </si>
  <si>
    <r>
      <t xml:space="preserve">T </t>
    </r>
    <r>
      <rPr>
        <u/>
        <sz val="8"/>
        <color theme="1"/>
        <rFont val="Tahoma"/>
        <family val="2"/>
      </rPr>
      <t>4377188.500</t>
    </r>
  </si>
  <si>
    <r>
      <t xml:space="preserve">T </t>
    </r>
    <r>
      <rPr>
        <u/>
        <sz val="8"/>
        <color theme="1"/>
        <rFont val="Tahoma"/>
        <family val="2"/>
      </rPr>
      <t>52874681.000</t>
    </r>
  </si>
  <si>
    <r>
      <t xml:space="preserve">T </t>
    </r>
    <r>
      <rPr>
        <u/>
        <sz val="8"/>
        <color theme="1"/>
        <rFont val="Tahoma"/>
        <family val="2"/>
      </rPr>
      <t>2007594.900</t>
    </r>
  </si>
  <si>
    <r>
      <t xml:space="preserve">TM </t>
    </r>
    <r>
      <rPr>
        <u/>
        <sz val="8"/>
        <color theme="1"/>
        <rFont val="Tahoma"/>
        <family val="2"/>
      </rPr>
      <t>379769370.000</t>
    </r>
  </si>
  <si>
    <r>
      <t xml:space="preserve">M </t>
    </r>
    <r>
      <rPr>
        <u/>
        <sz val="8"/>
        <color theme="1"/>
        <rFont val="Tahoma"/>
        <family val="2"/>
      </rPr>
      <t>65367.563</t>
    </r>
  </si>
  <si>
    <r>
      <t xml:space="preserve">T </t>
    </r>
    <r>
      <rPr>
        <u/>
        <sz val="8"/>
        <color theme="1"/>
        <rFont val="Tahoma"/>
        <family val="2"/>
      </rPr>
      <t>3254545.900</t>
    </r>
  </si>
  <si>
    <r>
      <t xml:space="preserve">T </t>
    </r>
    <r>
      <rPr>
        <u/>
        <sz val="8"/>
        <color theme="1"/>
        <rFont val="Tahoma"/>
        <family val="2"/>
      </rPr>
      <t>3352572.500</t>
    </r>
  </si>
  <si>
    <r>
      <t xml:space="preserve">T </t>
    </r>
    <r>
      <rPr>
        <u/>
        <sz val="8"/>
        <color rgb="FF0000FF"/>
        <rFont val="Tahoma"/>
        <family val="2"/>
      </rPr>
      <t>4369437.800</t>
    </r>
  </si>
  <si>
    <r>
      <t xml:space="preserve">T </t>
    </r>
    <r>
      <rPr>
        <u/>
        <sz val="8"/>
        <color rgb="FF0000FF"/>
        <rFont val="Tahoma"/>
        <family val="2"/>
      </rPr>
      <t>52925515.000</t>
    </r>
  </si>
  <si>
    <r>
      <t xml:space="preserve">T </t>
    </r>
    <r>
      <rPr>
        <u/>
        <sz val="8"/>
        <color rgb="FF0000FF"/>
        <rFont val="Tahoma"/>
        <family val="2"/>
      </rPr>
      <t>2005223.800</t>
    </r>
  </si>
  <si>
    <r>
      <t xml:space="preserve">TM </t>
    </r>
    <r>
      <rPr>
        <u/>
        <sz val="8"/>
        <color rgb="FF0000FF"/>
        <rFont val="Tahoma"/>
        <family val="2"/>
      </rPr>
      <t>380025380.000</t>
    </r>
  </si>
  <si>
    <r>
      <t xml:space="preserve">M </t>
    </r>
    <r>
      <rPr>
        <u/>
        <sz val="8"/>
        <color rgb="FF0000FF"/>
        <rFont val="Tahoma"/>
        <family val="2"/>
      </rPr>
      <t>65899.218</t>
    </r>
  </si>
  <si>
    <r>
      <t xml:space="preserve">T </t>
    </r>
    <r>
      <rPr>
        <u/>
        <sz val="8"/>
        <color rgb="FF0000FF"/>
        <rFont val="Tahoma"/>
        <family val="2"/>
      </rPr>
      <t>3266806.400</t>
    </r>
  </si>
  <si>
    <r>
      <t xml:space="preserve">T </t>
    </r>
    <r>
      <rPr>
        <u/>
        <sz val="8"/>
        <color rgb="FF0000FF"/>
        <rFont val="Tahoma"/>
        <family val="2"/>
      </rPr>
      <t>3357402.100</t>
    </r>
  </si>
  <si>
    <r>
      <t xml:space="preserve">T </t>
    </r>
    <r>
      <rPr>
        <u/>
        <sz val="8"/>
        <color rgb="FF0000FF"/>
        <rFont val="Tahoma"/>
        <family val="2"/>
      </rPr>
      <t>10781.061</t>
    </r>
  </si>
  <si>
    <r>
      <t xml:space="preserve">T </t>
    </r>
    <r>
      <rPr>
        <u/>
        <sz val="8"/>
        <color rgb="FF0000FF"/>
        <rFont val="Tahoma"/>
        <family val="2"/>
      </rPr>
      <t>268008.260</t>
    </r>
  </si>
  <si>
    <r>
      <t xml:space="preserve">T </t>
    </r>
    <r>
      <rPr>
        <u/>
        <sz val="8"/>
        <color rgb="FF0000FF"/>
        <rFont val="Tahoma"/>
        <family val="2"/>
      </rPr>
      <t>5056.101</t>
    </r>
  </si>
  <si>
    <r>
      <t xml:space="preserve">TM </t>
    </r>
    <r>
      <rPr>
        <u/>
        <sz val="8"/>
        <color rgb="FF0000FF"/>
        <rFont val="Tahoma"/>
        <family val="2"/>
      </rPr>
      <t>593905.690</t>
    </r>
  </si>
  <si>
    <r>
      <t xml:space="preserve">M </t>
    </r>
    <r>
      <rPr>
        <u/>
        <sz val="8"/>
        <color rgb="FF0000FF"/>
        <rFont val="Tahoma"/>
        <family val="2"/>
      </rPr>
      <t>684.268</t>
    </r>
  </si>
  <si>
    <r>
      <t xml:space="preserve">T </t>
    </r>
    <r>
      <rPr>
        <u/>
        <sz val="8"/>
        <color rgb="FF0000FF"/>
        <rFont val="Tahoma"/>
        <family val="2"/>
      </rPr>
      <t>15452.964</t>
    </r>
  </si>
  <si>
    <r>
      <t xml:space="preserve">T </t>
    </r>
    <r>
      <rPr>
        <u/>
        <sz val="8"/>
        <color rgb="FF0000FF"/>
        <rFont val="Tahoma"/>
        <family val="2"/>
      </rPr>
      <t>11125.809</t>
    </r>
  </si>
  <si>
    <r>
      <t xml:space="preserve">TM </t>
    </r>
    <r>
      <rPr>
        <u/>
        <sz val="8"/>
        <color theme="1"/>
        <rFont val="Tahoma"/>
        <family val="2"/>
      </rPr>
      <t>11219488.000</t>
    </r>
  </si>
  <si>
    <r>
      <t xml:space="preserve">TM </t>
    </r>
    <r>
      <rPr>
        <u/>
        <sz val="8"/>
        <color theme="1"/>
        <rFont val="Tahoma"/>
        <family val="2"/>
      </rPr>
      <t>11236964.000</t>
    </r>
  </si>
  <si>
    <r>
      <t xml:space="preserve">TM </t>
    </r>
    <r>
      <rPr>
        <u/>
        <sz val="8"/>
        <color theme="1"/>
        <rFont val="Tahoma"/>
        <family val="2"/>
      </rPr>
      <t>11171737.000</t>
    </r>
  </si>
  <si>
    <r>
      <t xml:space="preserve">TM </t>
    </r>
    <r>
      <rPr>
        <u/>
        <sz val="8"/>
        <color rgb="FF0000FF"/>
        <rFont val="Tahoma"/>
        <family val="2"/>
      </rPr>
      <t>11209396.000</t>
    </r>
  </si>
  <si>
    <r>
      <t xml:space="preserve">TM </t>
    </r>
    <r>
      <rPr>
        <u/>
        <sz val="8"/>
        <color rgb="FF0000FF"/>
        <rFont val="Tahoma"/>
        <family val="2"/>
      </rPr>
      <t>33763.866</t>
    </r>
  </si>
  <si>
    <r>
      <t xml:space="preserve">T </t>
    </r>
    <r>
      <rPr>
        <u/>
        <sz val="8"/>
        <color theme="1"/>
        <rFont val="Tahoma"/>
        <family val="2"/>
      </rPr>
      <t>1503557.300</t>
    </r>
  </si>
  <si>
    <r>
      <t xml:space="preserve">T </t>
    </r>
    <r>
      <rPr>
        <u/>
        <sz val="8"/>
        <color theme="1"/>
        <rFont val="Tahoma"/>
        <family val="2"/>
      </rPr>
      <t>41879232.000</t>
    </r>
  </si>
  <si>
    <r>
      <t xml:space="preserve">T </t>
    </r>
    <r>
      <rPr>
        <u/>
        <sz val="8"/>
        <color theme="1"/>
        <rFont val="Tahoma"/>
        <family val="2"/>
      </rPr>
      <t>3281350.100</t>
    </r>
  </si>
  <si>
    <r>
      <t xml:space="preserve">T </t>
    </r>
    <r>
      <rPr>
        <u/>
        <sz val="8"/>
        <color theme="1"/>
        <rFont val="Tahoma"/>
        <family val="2"/>
      </rPr>
      <t>1589681.700</t>
    </r>
  </si>
  <si>
    <r>
      <t xml:space="preserve">TM </t>
    </r>
    <r>
      <rPr>
        <u/>
        <sz val="8"/>
        <color theme="1"/>
        <rFont val="Tahoma"/>
        <family val="2"/>
      </rPr>
      <t>355730440.000</t>
    </r>
  </si>
  <si>
    <r>
      <t xml:space="preserve">M </t>
    </r>
    <r>
      <rPr>
        <u/>
        <sz val="8"/>
        <color theme="1"/>
        <rFont val="Tahoma"/>
        <family val="2"/>
      </rPr>
      <t>33457.915</t>
    </r>
  </si>
  <si>
    <r>
      <t xml:space="preserve">T </t>
    </r>
    <r>
      <rPr>
        <u/>
        <sz val="8"/>
        <color theme="1"/>
        <rFont val="Tahoma"/>
        <family val="2"/>
      </rPr>
      <t>1774814.500</t>
    </r>
  </si>
  <si>
    <r>
      <t xml:space="preserve">T </t>
    </r>
    <r>
      <rPr>
        <u/>
        <sz val="8"/>
        <color theme="1"/>
        <rFont val="Tahoma"/>
        <family val="2"/>
      </rPr>
      <t>2349368.800</t>
    </r>
  </si>
  <si>
    <r>
      <t xml:space="preserve">T </t>
    </r>
    <r>
      <rPr>
        <u/>
        <sz val="8"/>
        <color theme="1"/>
        <rFont val="Tahoma"/>
        <family val="2"/>
      </rPr>
      <t>1507633.000</t>
    </r>
  </si>
  <si>
    <r>
      <t xml:space="preserve">T </t>
    </r>
    <r>
      <rPr>
        <u/>
        <sz val="8"/>
        <color theme="1"/>
        <rFont val="Tahoma"/>
        <family val="2"/>
      </rPr>
      <t>41649409.000</t>
    </r>
  </si>
  <si>
    <r>
      <t xml:space="preserve">T </t>
    </r>
    <r>
      <rPr>
        <u/>
        <sz val="8"/>
        <color theme="1"/>
        <rFont val="Tahoma"/>
        <family val="2"/>
      </rPr>
      <t>3225578.900</t>
    </r>
  </si>
  <si>
    <r>
      <t xml:space="preserve">T </t>
    </r>
    <r>
      <rPr>
        <u/>
        <sz val="8"/>
        <color theme="1"/>
        <rFont val="Tahoma"/>
        <family val="2"/>
      </rPr>
      <t>1602637.600</t>
    </r>
  </si>
  <si>
    <r>
      <t xml:space="preserve">TM </t>
    </r>
    <r>
      <rPr>
        <u/>
        <sz val="8"/>
        <color theme="1"/>
        <rFont val="Tahoma"/>
        <family val="2"/>
      </rPr>
      <t>357813270.000</t>
    </r>
  </si>
  <si>
    <r>
      <t xml:space="preserve">M </t>
    </r>
    <r>
      <rPr>
        <u/>
        <sz val="8"/>
        <color theme="1"/>
        <rFont val="Tahoma"/>
        <family val="2"/>
      </rPr>
      <t>33593.836</t>
    </r>
  </si>
  <si>
    <r>
      <t xml:space="preserve">T </t>
    </r>
    <r>
      <rPr>
        <u/>
        <sz val="8"/>
        <color theme="1"/>
        <rFont val="Tahoma"/>
        <family val="2"/>
      </rPr>
      <t>1816629.300</t>
    </r>
  </si>
  <si>
    <r>
      <t xml:space="preserve">T </t>
    </r>
    <r>
      <rPr>
        <u/>
        <sz val="8"/>
        <color theme="1"/>
        <rFont val="Tahoma"/>
        <family val="2"/>
      </rPr>
      <t>2367245.500</t>
    </r>
  </si>
  <si>
    <r>
      <t xml:space="preserve">T </t>
    </r>
    <r>
      <rPr>
        <u/>
        <sz val="8"/>
        <color theme="1"/>
        <rFont val="Tahoma"/>
        <family val="2"/>
      </rPr>
      <t>1509733.500</t>
    </r>
  </si>
  <si>
    <r>
      <t xml:space="preserve">T </t>
    </r>
    <r>
      <rPr>
        <u/>
        <sz val="8"/>
        <color theme="1"/>
        <rFont val="Tahoma"/>
        <family val="2"/>
      </rPr>
      <t>41885210.000</t>
    </r>
  </si>
  <si>
    <r>
      <t xml:space="preserve">T </t>
    </r>
    <r>
      <rPr>
        <u/>
        <sz val="8"/>
        <color theme="1"/>
        <rFont val="Tahoma"/>
        <family val="2"/>
      </rPr>
      <t>3245830.800</t>
    </r>
  </si>
  <si>
    <r>
      <t xml:space="preserve">T </t>
    </r>
    <r>
      <rPr>
        <u/>
        <sz val="8"/>
        <color theme="1"/>
        <rFont val="Tahoma"/>
        <family val="2"/>
      </rPr>
      <t>1606642.600</t>
    </r>
  </si>
  <si>
    <r>
      <t xml:space="preserve">TM </t>
    </r>
    <r>
      <rPr>
        <u/>
        <sz val="8"/>
        <color theme="1"/>
        <rFont val="Tahoma"/>
        <family val="2"/>
      </rPr>
      <t>358357960.000</t>
    </r>
  </si>
  <si>
    <r>
      <t xml:space="preserve">M </t>
    </r>
    <r>
      <rPr>
        <u/>
        <sz val="8"/>
        <color theme="1"/>
        <rFont val="Tahoma"/>
        <family val="2"/>
      </rPr>
      <t>32460.568</t>
    </r>
  </si>
  <si>
    <r>
      <t xml:space="preserve">T </t>
    </r>
    <r>
      <rPr>
        <u/>
        <sz val="8"/>
        <color theme="1"/>
        <rFont val="Tahoma"/>
        <family val="2"/>
      </rPr>
      <t>1776623.800</t>
    </r>
  </si>
  <si>
    <r>
      <t xml:space="preserve">T </t>
    </r>
    <r>
      <rPr>
        <u/>
        <sz val="8"/>
        <color theme="1"/>
        <rFont val="Tahoma"/>
        <family val="2"/>
      </rPr>
      <t>2367989.900</t>
    </r>
  </si>
  <si>
    <r>
      <t xml:space="preserve">T </t>
    </r>
    <r>
      <rPr>
        <u/>
        <sz val="8"/>
        <color rgb="FF0000FF"/>
        <rFont val="Tahoma"/>
        <family val="2"/>
      </rPr>
      <t>1506974.600</t>
    </r>
  </si>
  <si>
    <r>
      <t xml:space="preserve">T </t>
    </r>
    <r>
      <rPr>
        <u/>
        <sz val="8"/>
        <color rgb="FF0000FF"/>
        <rFont val="Tahoma"/>
        <family val="2"/>
      </rPr>
      <t>41804617.000</t>
    </r>
  </si>
  <si>
    <r>
      <t xml:space="preserve">T </t>
    </r>
    <r>
      <rPr>
        <u/>
        <sz val="8"/>
        <color rgb="FF0000FF"/>
        <rFont val="Tahoma"/>
        <family val="2"/>
      </rPr>
      <t>3250919.900</t>
    </r>
  </si>
  <si>
    <r>
      <t xml:space="preserve">T </t>
    </r>
    <r>
      <rPr>
        <u/>
        <sz val="8"/>
        <color rgb="FF0000FF"/>
        <rFont val="Tahoma"/>
        <family val="2"/>
      </rPr>
      <t>1599654.000</t>
    </r>
  </si>
  <si>
    <r>
      <t xml:space="preserve">TM </t>
    </r>
    <r>
      <rPr>
        <u/>
        <sz val="8"/>
        <color rgb="FF0000FF"/>
        <rFont val="Tahoma"/>
        <family val="2"/>
      </rPr>
      <t>357300550.000</t>
    </r>
  </si>
  <si>
    <r>
      <t xml:space="preserve">M </t>
    </r>
    <r>
      <rPr>
        <u/>
        <sz val="8"/>
        <color rgb="FF0000FF"/>
        <rFont val="Tahoma"/>
        <family val="2"/>
      </rPr>
      <t>33170.773</t>
    </r>
  </si>
  <si>
    <r>
      <t xml:space="preserve">T </t>
    </r>
    <r>
      <rPr>
        <u/>
        <sz val="8"/>
        <color rgb="FF0000FF"/>
        <rFont val="Tahoma"/>
        <family val="2"/>
      </rPr>
      <t>1789355.900</t>
    </r>
  </si>
  <si>
    <r>
      <t xml:space="preserve">T </t>
    </r>
    <r>
      <rPr>
        <u/>
        <sz val="8"/>
        <color rgb="FF0000FF"/>
        <rFont val="Tahoma"/>
        <family val="2"/>
      </rPr>
      <t>2361534.800</t>
    </r>
  </si>
  <si>
    <r>
      <t xml:space="preserve">T </t>
    </r>
    <r>
      <rPr>
        <u/>
        <sz val="8"/>
        <color rgb="FF0000FF"/>
        <rFont val="Tahoma"/>
        <family val="2"/>
      </rPr>
      <t>3140.256</t>
    </r>
  </si>
  <si>
    <r>
      <t xml:space="preserve">T </t>
    </r>
    <r>
      <rPr>
        <u/>
        <sz val="8"/>
        <color rgb="FF0000FF"/>
        <rFont val="Tahoma"/>
        <family val="2"/>
      </rPr>
      <t>134447.200</t>
    </r>
  </si>
  <si>
    <r>
      <t xml:space="preserve">T </t>
    </r>
    <r>
      <rPr>
        <u/>
        <sz val="8"/>
        <color rgb="FF0000FF"/>
        <rFont val="Tahoma"/>
        <family val="2"/>
      </rPr>
      <t>28231.740</t>
    </r>
  </si>
  <si>
    <r>
      <t xml:space="preserve">T </t>
    </r>
    <r>
      <rPr>
        <u/>
        <sz val="8"/>
        <color rgb="FF0000FF"/>
        <rFont val="Tahoma"/>
        <family val="2"/>
      </rPr>
      <t>8865.364</t>
    </r>
  </si>
  <si>
    <r>
      <t xml:space="preserve">TM </t>
    </r>
    <r>
      <rPr>
        <u/>
        <sz val="8"/>
        <color rgb="FF0000FF"/>
        <rFont val="Tahoma"/>
        <family val="2"/>
      </rPr>
      <t>1386764.000</t>
    </r>
  </si>
  <si>
    <r>
      <t xml:space="preserve">M </t>
    </r>
    <r>
      <rPr>
        <u/>
        <sz val="8"/>
        <color rgb="FF0000FF"/>
        <rFont val="Tahoma"/>
        <family val="2"/>
      </rPr>
      <t>618.799</t>
    </r>
  </si>
  <si>
    <r>
      <t xml:space="preserve">T </t>
    </r>
    <r>
      <rPr>
        <u/>
        <sz val="8"/>
        <color rgb="FF0000FF"/>
        <rFont val="Tahoma"/>
        <family val="2"/>
      </rPr>
      <t>23636.776</t>
    </r>
  </si>
  <si>
    <r>
      <t xml:space="preserve">T </t>
    </r>
    <r>
      <rPr>
        <u/>
        <sz val="8"/>
        <color rgb="FF0000FF"/>
        <rFont val="Tahoma"/>
        <family val="2"/>
      </rPr>
      <t>10542.565</t>
    </r>
  </si>
  <si>
    <r>
      <t xml:space="preserve">TM </t>
    </r>
    <r>
      <rPr>
        <u/>
        <sz val="8"/>
        <color theme="1"/>
        <rFont val="Tahoma"/>
        <family val="2"/>
      </rPr>
      <t>3965693.300</t>
    </r>
  </si>
  <si>
    <r>
      <t xml:space="preserve">TM </t>
    </r>
    <r>
      <rPr>
        <u/>
        <sz val="8"/>
        <color theme="1"/>
        <rFont val="Tahoma"/>
        <family val="2"/>
      </rPr>
      <t>3948527.300</t>
    </r>
  </si>
  <si>
    <r>
      <t xml:space="preserve">TM </t>
    </r>
    <r>
      <rPr>
        <u/>
        <sz val="8"/>
        <color theme="1"/>
        <rFont val="Tahoma"/>
        <family val="2"/>
      </rPr>
      <t>3955801.600</t>
    </r>
  </si>
  <si>
    <r>
      <t xml:space="preserve">TM </t>
    </r>
    <r>
      <rPr>
        <u/>
        <sz val="8"/>
        <color rgb="FF0000FF"/>
        <rFont val="Tahoma"/>
        <family val="2"/>
      </rPr>
      <t>3956674.000</t>
    </r>
  </si>
  <si>
    <r>
      <t xml:space="preserve">TM </t>
    </r>
    <r>
      <rPr>
        <u/>
        <sz val="8"/>
        <color rgb="FF0000FF"/>
        <rFont val="Tahoma"/>
        <family val="2"/>
      </rPr>
      <t>8616.201</t>
    </r>
  </si>
  <si>
    <r>
      <t xml:space="preserve">T </t>
    </r>
    <r>
      <rPr>
        <u/>
        <sz val="8"/>
        <color theme="1"/>
        <rFont val="Tahoma"/>
        <family val="2"/>
      </rPr>
      <t>1926028.500</t>
    </r>
  </si>
  <si>
    <r>
      <t xml:space="preserve">T </t>
    </r>
    <r>
      <rPr>
        <u/>
        <sz val="8"/>
        <color theme="1"/>
        <rFont val="Tahoma"/>
        <family val="2"/>
      </rPr>
      <t>41851900.000</t>
    </r>
  </si>
  <si>
    <r>
      <t xml:space="preserve">T </t>
    </r>
    <r>
      <rPr>
        <u/>
        <sz val="8"/>
        <color theme="1"/>
        <rFont val="Tahoma"/>
        <family val="2"/>
      </rPr>
      <t>2968615.600</t>
    </r>
  </si>
  <si>
    <r>
      <t xml:space="preserve">T </t>
    </r>
    <r>
      <rPr>
        <u/>
        <sz val="8"/>
        <color theme="1"/>
        <rFont val="Tahoma"/>
        <family val="2"/>
      </rPr>
      <t>2272944.100</t>
    </r>
  </si>
  <si>
    <r>
      <t xml:space="preserve">TM </t>
    </r>
    <r>
      <rPr>
        <u/>
        <sz val="8"/>
        <color theme="1"/>
        <rFont val="Tahoma"/>
        <family val="2"/>
      </rPr>
      <t>459743660.000</t>
    </r>
  </si>
  <si>
    <r>
      <t xml:space="preserve">M </t>
    </r>
    <r>
      <rPr>
        <u/>
        <sz val="8"/>
        <color theme="1"/>
        <rFont val="Tahoma"/>
        <family val="2"/>
      </rPr>
      <t>33544.291</t>
    </r>
  </si>
  <si>
    <r>
      <t xml:space="preserve">T </t>
    </r>
    <r>
      <rPr>
        <u/>
        <sz val="8"/>
        <color theme="1"/>
        <rFont val="Tahoma"/>
        <family val="2"/>
      </rPr>
      <t>1813719.000</t>
    </r>
  </si>
  <si>
    <r>
      <t xml:space="preserve">T </t>
    </r>
    <r>
      <rPr>
        <u/>
        <sz val="8"/>
        <color theme="1"/>
        <rFont val="Tahoma"/>
        <family val="2"/>
      </rPr>
      <t>1932255.500</t>
    </r>
  </si>
  <si>
    <r>
      <t xml:space="preserve">T </t>
    </r>
    <r>
      <rPr>
        <u/>
        <sz val="8"/>
        <color theme="1"/>
        <rFont val="Tahoma"/>
        <family val="2"/>
      </rPr>
      <t>42220406.000</t>
    </r>
  </si>
  <si>
    <r>
      <t xml:space="preserve">T </t>
    </r>
    <r>
      <rPr>
        <u/>
        <sz val="8"/>
        <color theme="1"/>
        <rFont val="Tahoma"/>
        <family val="2"/>
      </rPr>
      <t>2960327.400</t>
    </r>
  </si>
  <si>
    <r>
      <t xml:space="preserve">T </t>
    </r>
    <r>
      <rPr>
        <u/>
        <sz val="8"/>
        <color theme="1"/>
        <rFont val="Tahoma"/>
        <family val="2"/>
      </rPr>
      <t>2281485.600</t>
    </r>
  </si>
  <si>
    <r>
      <t xml:space="preserve">TM </t>
    </r>
    <r>
      <rPr>
        <u/>
        <sz val="8"/>
        <color theme="1"/>
        <rFont val="Tahoma"/>
        <family val="2"/>
      </rPr>
      <t>459926380.000</t>
    </r>
  </si>
  <si>
    <r>
      <t xml:space="preserve">M </t>
    </r>
    <r>
      <rPr>
        <u/>
        <sz val="8"/>
        <color theme="1"/>
        <rFont val="Tahoma"/>
        <family val="2"/>
      </rPr>
      <t>34135.614</t>
    </r>
  </si>
  <si>
    <r>
      <t xml:space="preserve">T </t>
    </r>
    <r>
      <rPr>
        <u/>
        <sz val="8"/>
        <color theme="1"/>
        <rFont val="Tahoma"/>
        <family val="2"/>
      </rPr>
      <t>1818069.500</t>
    </r>
  </si>
  <si>
    <r>
      <t xml:space="preserve">T </t>
    </r>
    <r>
      <rPr>
        <u/>
        <sz val="8"/>
        <color theme="1"/>
        <rFont val="Tahoma"/>
        <family val="2"/>
      </rPr>
      <t>2099329.700</t>
    </r>
  </si>
  <si>
    <r>
      <t xml:space="preserve">T </t>
    </r>
    <r>
      <rPr>
        <u/>
        <sz val="8"/>
        <color theme="1"/>
        <rFont val="Tahoma"/>
        <family val="2"/>
      </rPr>
      <t>1936326.600</t>
    </r>
  </si>
  <si>
    <r>
      <t xml:space="preserve">T </t>
    </r>
    <r>
      <rPr>
        <u/>
        <sz val="8"/>
        <color theme="1"/>
        <rFont val="Tahoma"/>
        <family val="2"/>
      </rPr>
      <t>42148284.000</t>
    </r>
  </si>
  <si>
    <r>
      <t xml:space="preserve">T </t>
    </r>
    <r>
      <rPr>
        <u/>
        <sz val="8"/>
        <color theme="1"/>
        <rFont val="Tahoma"/>
        <family val="2"/>
      </rPr>
      <t>2926355.200</t>
    </r>
  </si>
  <si>
    <r>
      <t xml:space="preserve">T </t>
    </r>
    <r>
      <rPr>
        <u/>
        <sz val="8"/>
        <color theme="1"/>
        <rFont val="Tahoma"/>
        <family val="2"/>
      </rPr>
      <t>2299331.200</t>
    </r>
  </si>
  <si>
    <r>
      <t xml:space="preserve">TM </t>
    </r>
    <r>
      <rPr>
        <u/>
        <sz val="8"/>
        <color theme="1"/>
        <rFont val="Tahoma"/>
        <family val="2"/>
      </rPr>
      <t>462658710.000</t>
    </r>
  </si>
  <si>
    <r>
      <t xml:space="preserve">M </t>
    </r>
    <r>
      <rPr>
        <u/>
        <sz val="8"/>
        <color theme="1"/>
        <rFont val="Tahoma"/>
        <family val="2"/>
      </rPr>
      <t>33532.353</t>
    </r>
  </si>
  <si>
    <r>
      <t xml:space="preserve">T </t>
    </r>
    <r>
      <rPr>
        <u/>
        <sz val="8"/>
        <color theme="1"/>
        <rFont val="Tahoma"/>
        <family val="2"/>
      </rPr>
      <t>1818933.000</t>
    </r>
  </si>
  <si>
    <r>
      <t xml:space="preserve">T </t>
    </r>
    <r>
      <rPr>
        <u/>
        <sz val="8"/>
        <color rgb="FF0000FF"/>
        <rFont val="Tahoma"/>
        <family val="2"/>
      </rPr>
      <t>1931536.900</t>
    </r>
  </si>
  <si>
    <r>
      <t xml:space="preserve">T </t>
    </r>
    <r>
      <rPr>
        <u/>
        <sz val="8"/>
        <color rgb="FF0000FF"/>
        <rFont val="Tahoma"/>
        <family val="2"/>
      </rPr>
      <t>42073530.000</t>
    </r>
  </si>
  <si>
    <r>
      <t xml:space="preserve">T </t>
    </r>
    <r>
      <rPr>
        <u/>
        <sz val="8"/>
        <color rgb="FF0000FF"/>
        <rFont val="Tahoma"/>
        <family val="2"/>
      </rPr>
      <t>2951766.100</t>
    </r>
  </si>
  <si>
    <r>
      <t xml:space="preserve">T </t>
    </r>
    <r>
      <rPr>
        <u/>
        <sz val="8"/>
        <color rgb="FF0000FF"/>
        <rFont val="Tahoma"/>
        <family val="2"/>
      </rPr>
      <t>2284587.000</t>
    </r>
  </si>
  <si>
    <r>
      <t xml:space="preserve">TM </t>
    </r>
    <r>
      <rPr>
        <u/>
        <sz val="8"/>
        <color rgb="FF0000FF"/>
        <rFont val="Tahoma"/>
        <family val="2"/>
      </rPr>
      <t>460776250.000</t>
    </r>
  </si>
  <si>
    <r>
      <t xml:space="preserve">M </t>
    </r>
    <r>
      <rPr>
        <u/>
        <sz val="8"/>
        <color rgb="FF0000FF"/>
        <rFont val="Tahoma"/>
        <family val="2"/>
      </rPr>
      <t>33737.419</t>
    </r>
  </si>
  <si>
    <r>
      <t xml:space="preserve">T </t>
    </r>
    <r>
      <rPr>
        <u/>
        <sz val="8"/>
        <color rgb="FF0000FF"/>
        <rFont val="Tahoma"/>
        <family val="2"/>
      </rPr>
      <t>1816907.200</t>
    </r>
  </si>
  <si>
    <r>
      <t xml:space="preserve">T </t>
    </r>
    <r>
      <rPr>
        <u/>
        <sz val="8"/>
        <color rgb="FF0000FF"/>
        <rFont val="Tahoma"/>
        <family val="2"/>
      </rPr>
      <t>1896404.600</t>
    </r>
  </si>
  <si>
    <r>
      <t xml:space="preserve">T </t>
    </r>
    <r>
      <rPr>
        <u/>
        <sz val="8"/>
        <color rgb="FF0000FF"/>
        <rFont val="Tahoma"/>
        <family val="2"/>
      </rPr>
      <t>5186.550</t>
    </r>
  </si>
  <si>
    <r>
      <t xml:space="preserve">T </t>
    </r>
    <r>
      <rPr>
        <u/>
        <sz val="8"/>
        <color rgb="FF0000FF"/>
        <rFont val="Tahoma"/>
        <family val="2"/>
      </rPr>
      <t>195295.510</t>
    </r>
  </si>
  <si>
    <r>
      <t xml:space="preserve">T </t>
    </r>
    <r>
      <rPr>
        <u/>
        <sz val="8"/>
        <color rgb="FF0000FF"/>
        <rFont val="Tahoma"/>
        <family val="2"/>
      </rPr>
      <t>22393.231</t>
    </r>
  </si>
  <si>
    <r>
      <t xml:space="preserve">T </t>
    </r>
    <r>
      <rPr>
        <u/>
        <sz val="8"/>
        <color rgb="FF0000FF"/>
        <rFont val="Tahoma"/>
        <family val="2"/>
      </rPr>
      <t>13464.168</t>
    </r>
  </si>
  <si>
    <r>
      <t xml:space="preserve">TM </t>
    </r>
    <r>
      <rPr>
        <u/>
        <sz val="8"/>
        <color rgb="FF0000FF"/>
        <rFont val="Tahoma"/>
        <family val="2"/>
      </rPr>
      <t>1632816.000</t>
    </r>
  </si>
  <si>
    <r>
      <t xml:space="preserve">M </t>
    </r>
    <r>
      <rPr>
        <u/>
        <sz val="8"/>
        <color rgb="FF0000FF"/>
        <rFont val="Tahoma"/>
        <family val="2"/>
      </rPr>
      <t>344.899</t>
    </r>
  </si>
  <si>
    <r>
      <t xml:space="preserve">T </t>
    </r>
    <r>
      <rPr>
        <u/>
        <sz val="8"/>
        <color rgb="FF0000FF"/>
        <rFont val="Tahoma"/>
        <family val="2"/>
      </rPr>
      <t>2794.594</t>
    </r>
  </si>
  <si>
    <r>
      <t xml:space="preserve">T </t>
    </r>
    <r>
      <rPr>
        <u/>
        <sz val="8"/>
        <color rgb="FF0000FF"/>
        <rFont val="Tahoma"/>
        <family val="2"/>
      </rPr>
      <t>175759.440</t>
    </r>
  </si>
  <si>
    <r>
      <t xml:space="preserve">TM </t>
    </r>
    <r>
      <rPr>
        <u/>
        <sz val="8"/>
        <color theme="1"/>
        <rFont val="Tahoma"/>
        <family val="2"/>
      </rPr>
      <t>3627395.200</t>
    </r>
  </si>
  <si>
    <r>
      <t xml:space="preserve">TM </t>
    </r>
    <r>
      <rPr>
        <u/>
        <sz val="8"/>
        <color theme="1"/>
        <rFont val="Tahoma"/>
        <family val="2"/>
      </rPr>
      <t>3616759.800</t>
    </r>
  </si>
  <si>
    <r>
      <t xml:space="preserve">TM </t>
    </r>
    <r>
      <rPr>
        <u/>
        <sz val="8"/>
        <color theme="1"/>
        <rFont val="Tahoma"/>
        <family val="2"/>
      </rPr>
      <t>3659382.600</t>
    </r>
  </si>
  <si>
    <r>
      <t xml:space="preserve">TM </t>
    </r>
    <r>
      <rPr>
        <u/>
        <sz val="8"/>
        <color rgb="FF0000FF"/>
        <rFont val="Tahoma"/>
        <family val="2"/>
      </rPr>
      <t>3634512.500</t>
    </r>
  </si>
  <si>
    <r>
      <t xml:space="preserve">TM </t>
    </r>
    <r>
      <rPr>
        <u/>
        <sz val="8"/>
        <color rgb="FF0000FF"/>
        <rFont val="Tahoma"/>
        <family val="2"/>
      </rPr>
      <t>22184.858</t>
    </r>
  </si>
  <si>
    <r>
      <t xml:space="preserve">T </t>
    </r>
    <r>
      <rPr>
        <u/>
        <sz val="8"/>
        <color theme="1"/>
        <rFont val="Tahoma"/>
        <family val="2"/>
      </rPr>
      <t>1935029.200</t>
    </r>
  </si>
  <si>
    <r>
      <t xml:space="preserve">T </t>
    </r>
    <r>
      <rPr>
        <u/>
        <sz val="8"/>
        <color theme="1"/>
        <rFont val="Tahoma"/>
        <family val="2"/>
      </rPr>
      <t>40723268.000</t>
    </r>
  </si>
  <si>
    <r>
      <t xml:space="preserve">T </t>
    </r>
    <r>
      <rPr>
        <u/>
        <sz val="8"/>
        <color theme="1"/>
        <rFont val="Tahoma"/>
        <family val="2"/>
      </rPr>
      <t>7467729.800</t>
    </r>
  </si>
  <si>
    <r>
      <t xml:space="preserve">T </t>
    </r>
    <r>
      <rPr>
        <u/>
        <sz val="8"/>
        <color theme="1"/>
        <rFont val="Tahoma"/>
        <family val="2"/>
      </rPr>
      <t>1604783.200</t>
    </r>
  </si>
  <si>
    <r>
      <t xml:space="preserve">TM </t>
    </r>
    <r>
      <rPr>
        <u/>
        <sz val="8"/>
        <color theme="1"/>
        <rFont val="Tahoma"/>
        <family val="2"/>
      </rPr>
      <t>490897610.000</t>
    </r>
  </si>
  <si>
    <r>
      <t xml:space="preserve">M </t>
    </r>
    <r>
      <rPr>
        <u/>
        <sz val="8"/>
        <color theme="1"/>
        <rFont val="Tahoma"/>
        <family val="2"/>
      </rPr>
      <t>33523.082</t>
    </r>
  </si>
  <si>
    <r>
      <t xml:space="preserve">T </t>
    </r>
    <r>
      <rPr>
        <u/>
        <sz val="8"/>
        <color theme="1"/>
        <rFont val="Tahoma"/>
        <family val="2"/>
      </rPr>
      <t>2011412.300</t>
    </r>
  </si>
  <si>
    <r>
      <t xml:space="preserve">T </t>
    </r>
    <r>
      <rPr>
        <u/>
        <sz val="8"/>
        <color theme="1"/>
        <rFont val="Tahoma"/>
        <family val="2"/>
      </rPr>
      <t>3112342.900</t>
    </r>
  </si>
  <si>
    <r>
      <t xml:space="preserve">T </t>
    </r>
    <r>
      <rPr>
        <u/>
        <sz val="8"/>
        <color theme="1"/>
        <rFont val="Tahoma"/>
        <family val="2"/>
      </rPr>
      <t>1912356.500</t>
    </r>
  </si>
  <si>
    <r>
      <t xml:space="preserve">T </t>
    </r>
    <r>
      <rPr>
        <u/>
        <sz val="8"/>
        <color theme="1"/>
        <rFont val="Tahoma"/>
        <family val="2"/>
      </rPr>
      <t>40591772.000</t>
    </r>
  </si>
  <si>
    <r>
      <t xml:space="preserve">T </t>
    </r>
    <r>
      <rPr>
        <u/>
        <sz val="8"/>
        <color theme="1"/>
        <rFont val="Tahoma"/>
        <family val="2"/>
      </rPr>
      <t>7444541.300</t>
    </r>
  </si>
  <si>
    <r>
      <t xml:space="preserve">T </t>
    </r>
    <r>
      <rPr>
        <u/>
        <sz val="8"/>
        <color theme="1"/>
        <rFont val="Tahoma"/>
        <family val="2"/>
      </rPr>
      <t>1606518.700</t>
    </r>
  </si>
  <si>
    <r>
      <t xml:space="preserve">TM </t>
    </r>
    <r>
      <rPr>
        <u/>
        <sz val="8"/>
        <color theme="1"/>
        <rFont val="Tahoma"/>
        <family val="2"/>
      </rPr>
      <t>490474410.000</t>
    </r>
  </si>
  <si>
    <r>
      <t xml:space="preserve">M </t>
    </r>
    <r>
      <rPr>
        <u/>
        <sz val="8"/>
        <color theme="1"/>
        <rFont val="Tahoma"/>
        <family val="2"/>
      </rPr>
      <t>32536.449</t>
    </r>
  </si>
  <si>
    <r>
      <t xml:space="preserve">T </t>
    </r>
    <r>
      <rPr>
        <u/>
        <sz val="8"/>
        <color theme="1"/>
        <rFont val="Tahoma"/>
        <family val="2"/>
      </rPr>
      <t>2022336.300</t>
    </r>
  </si>
  <si>
    <r>
      <t xml:space="preserve">T </t>
    </r>
    <r>
      <rPr>
        <u/>
        <sz val="8"/>
        <color theme="1"/>
        <rFont val="Tahoma"/>
        <family val="2"/>
      </rPr>
      <t>3117169.700</t>
    </r>
  </si>
  <si>
    <r>
      <t xml:space="preserve">T </t>
    </r>
    <r>
      <rPr>
        <u/>
        <sz val="8"/>
        <color theme="1"/>
        <rFont val="Tahoma"/>
        <family val="2"/>
      </rPr>
      <t>1954230.300</t>
    </r>
  </si>
  <si>
    <r>
      <t xml:space="preserve">T </t>
    </r>
    <r>
      <rPr>
        <u/>
        <sz val="8"/>
        <color theme="1"/>
        <rFont val="Tahoma"/>
        <family val="2"/>
      </rPr>
      <t>40701833.000</t>
    </r>
  </si>
  <si>
    <r>
      <t xml:space="preserve">T </t>
    </r>
    <r>
      <rPr>
        <u/>
        <sz val="8"/>
        <color theme="1"/>
        <rFont val="Tahoma"/>
        <family val="2"/>
      </rPr>
      <t>7475879.700</t>
    </r>
  </si>
  <si>
    <r>
      <t xml:space="preserve">T </t>
    </r>
    <r>
      <rPr>
        <u/>
        <sz val="8"/>
        <color theme="1"/>
        <rFont val="Tahoma"/>
        <family val="2"/>
      </rPr>
      <t>1592887.800</t>
    </r>
  </si>
  <si>
    <r>
      <t xml:space="preserve">TM </t>
    </r>
    <r>
      <rPr>
        <u/>
        <sz val="8"/>
        <color theme="1"/>
        <rFont val="Tahoma"/>
        <family val="2"/>
      </rPr>
      <t>489211340.000</t>
    </r>
  </si>
  <si>
    <r>
      <t xml:space="preserve">M </t>
    </r>
    <r>
      <rPr>
        <u/>
        <sz val="8"/>
        <color theme="1"/>
        <rFont val="Tahoma"/>
        <family val="2"/>
      </rPr>
      <t>33227.213</t>
    </r>
  </si>
  <si>
    <r>
      <t xml:space="preserve">T </t>
    </r>
    <r>
      <rPr>
        <u/>
        <sz val="8"/>
        <color theme="1"/>
        <rFont val="Tahoma"/>
        <family val="2"/>
      </rPr>
      <t>2004476.000</t>
    </r>
  </si>
  <si>
    <r>
      <t xml:space="preserve">T </t>
    </r>
    <r>
      <rPr>
        <u/>
        <sz val="8"/>
        <color theme="1"/>
        <rFont val="Tahoma"/>
        <family val="2"/>
      </rPr>
      <t>3092528.400</t>
    </r>
  </si>
  <si>
    <r>
      <t xml:space="preserve">T </t>
    </r>
    <r>
      <rPr>
        <u/>
        <sz val="8"/>
        <color rgb="FF0000FF"/>
        <rFont val="Tahoma"/>
        <family val="2"/>
      </rPr>
      <t>1933872.000</t>
    </r>
  </si>
  <si>
    <r>
      <t xml:space="preserve">T </t>
    </r>
    <r>
      <rPr>
        <u/>
        <sz val="8"/>
        <color rgb="FF0000FF"/>
        <rFont val="Tahoma"/>
        <family val="2"/>
      </rPr>
      <t>40672291.000</t>
    </r>
  </si>
  <si>
    <r>
      <t xml:space="preserve">T </t>
    </r>
    <r>
      <rPr>
        <u/>
        <sz val="8"/>
        <color rgb="FF0000FF"/>
        <rFont val="Tahoma"/>
        <family val="2"/>
      </rPr>
      <t>7462716.900</t>
    </r>
  </si>
  <si>
    <r>
      <t xml:space="preserve">T </t>
    </r>
    <r>
      <rPr>
        <u/>
        <sz val="8"/>
        <color rgb="FF0000FF"/>
        <rFont val="Tahoma"/>
        <family val="2"/>
      </rPr>
      <t>1601396.600</t>
    </r>
  </si>
  <si>
    <r>
      <t xml:space="preserve">TM </t>
    </r>
    <r>
      <rPr>
        <u/>
        <sz val="8"/>
        <color rgb="FF0000FF"/>
        <rFont val="Tahoma"/>
        <family val="2"/>
      </rPr>
      <t>490194450.000</t>
    </r>
  </si>
  <si>
    <r>
      <t xml:space="preserve">M </t>
    </r>
    <r>
      <rPr>
        <u/>
        <sz val="8"/>
        <color rgb="FF0000FF"/>
        <rFont val="Tahoma"/>
        <family val="2"/>
      </rPr>
      <t>33095.581</t>
    </r>
  </si>
  <si>
    <r>
      <t xml:space="preserve">T </t>
    </r>
    <r>
      <rPr>
        <u/>
        <sz val="8"/>
        <color rgb="FF0000FF"/>
        <rFont val="Tahoma"/>
        <family val="2"/>
      </rPr>
      <t>2012741.600</t>
    </r>
  </si>
  <si>
    <r>
      <t xml:space="preserve">T </t>
    </r>
    <r>
      <rPr>
        <u/>
        <sz val="8"/>
        <color rgb="FF0000FF"/>
        <rFont val="Tahoma"/>
        <family val="2"/>
      </rPr>
      <t>3107347.000</t>
    </r>
  </si>
  <si>
    <r>
      <t xml:space="preserve">T </t>
    </r>
    <r>
      <rPr>
        <u/>
        <sz val="8"/>
        <color rgb="FF0000FF"/>
        <rFont val="Tahoma"/>
        <family val="2"/>
      </rPr>
      <t>20960.865</t>
    </r>
  </si>
  <si>
    <r>
      <t xml:space="preserve">T </t>
    </r>
    <r>
      <rPr>
        <u/>
        <sz val="8"/>
        <color rgb="FF0000FF"/>
        <rFont val="Tahoma"/>
        <family val="2"/>
      </rPr>
      <t>70550.332</t>
    </r>
  </si>
  <si>
    <r>
      <t xml:space="preserve">T </t>
    </r>
    <r>
      <rPr>
        <u/>
        <sz val="8"/>
        <color rgb="FF0000FF"/>
        <rFont val="Tahoma"/>
        <family val="2"/>
      </rPr>
      <t>16259.487</t>
    </r>
  </si>
  <si>
    <r>
      <t xml:space="preserve">T </t>
    </r>
    <r>
      <rPr>
        <u/>
        <sz val="8"/>
        <color rgb="FF0000FF"/>
        <rFont val="Tahoma"/>
        <family val="2"/>
      </rPr>
      <t>7419.691</t>
    </r>
  </si>
  <si>
    <r>
      <t xml:space="preserve">TM </t>
    </r>
    <r>
      <rPr>
        <u/>
        <sz val="8"/>
        <color rgb="FF0000FF"/>
        <rFont val="Tahoma"/>
        <family val="2"/>
      </rPr>
      <t>877299.010</t>
    </r>
  </si>
  <si>
    <r>
      <t xml:space="preserve">M </t>
    </r>
    <r>
      <rPr>
        <u/>
        <sz val="8"/>
        <color rgb="FF0000FF"/>
        <rFont val="Tahoma"/>
        <family val="2"/>
      </rPr>
      <t>506.316</t>
    </r>
  </si>
  <si>
    <r>
      <t xml:space="preserve">T </t>
    </r>
    <r>
      <rPr>
        <u/>
        <sz val="8"/>
        <color rgb="FF0000FF"/>
        <rFont val="Tahoma"/>
        <family val="2"/>
      </rPr>
      <t>9004.029</t>
    </r>
  </si>
  <si>
    <r>
      <t xml:space="preserve">T </t>
    </r>
    <r>
      <rPr>
        <u/>
        <sz val="8"/>
        <color rgb="FF0000FF"/>
        <rFont val="Tahoma"/>
        <family val="2"/>
      </rPr>
      <t>13058.243</t>
    </r>
  </si>
  <si>
    <r>
      <t xml:space="preserve">T </t>
    </r>
    <r>
      <rPr>
        <u/>
        <sz val="8"/>
        <color theme="1"/>
        <rFont val="Tahoma"/>
        <family val="2"/>
      </rPr>
      <t>3400615.400</t>
    </r>
  </si>
  <si>
    <r>
      <t xml:space="preserve">T </t>
    </r>
    <r>
      <rPr>
        <u/>
        <sz val="8"/>
        <color theme="1"/>
        <rFont val="Tahoma"/>
        <family val="2"/>
      </rPr>
      <t>3397508.800</t>
    </r>
  </si>
  <si>
    <r>
      <t xml:space="preserve">T </t>
    </r>
    <r>
      <rPr>
        <u/>
        <sz val="8"/>
        <color theme="1"/>
        <rFont val="Tahoma"/>
        <family val="2"/>
      </rPr>
      <t>3408217.700</t>
    </r>
  </si>
  <si>
    <r>
      <t xml:space="preserve">T </t>
    </r>
    <r>
      <rPr>
        <u/>
        <sz val="8"/>
        <color rgb="FF0000FF"/>
        <rFont val="Tahoma"/>
        <family val="2"/>
      </rPr>
      <t>3402114.000</t>
    </r>
  </si>
  <si>
    <r>
      <t xml:space="preserve">T </t>
    </r>
    <r>
      <rPr>
        <u/>
        <sz val="8"/>
        <color rgb="FF0000FF"/>
        <rFont val="Tahoma"/>
        <family val="2"/>
      </rPr>
      <t>5509.493</t>
    </r>
  </si>
  <si>
    <r>
      <t xml:space="preserve">T </t>
    </r>
    <r>
      <rPr>
        <u/>
        <sz val="8"/>
        <color theme="1"/>
        <rFont val="Tahoma"/>
        <family val="2"/>
      </rPr>
      <t>2482848.800</t>
    </r>
  </si>
  <si>
    <r>
      <t xml:space="preserve">T </t>
    </r>
    <r>
      <rPr>
        <u/>
        <sz val="8"/>
        <color theme="1"/>
        <rFont val="Tahoma"/>
        <family val="2"/>
      </rPr>
      <t>61283311.000</t>
    </r>
  </si>
  <si>
    <r>
      <t xml:space="preserve">T </t>
    </r>
    <r>
      <rPr>
        <u/>
        <sz val="8"/>
        <color theme="1"/>
        <rFont val="Tahoma"/>
        <family val="2"/>
      </rPr>
      <t>4030720.900</t>
    </r>
  </si>
  <si>
    <r>
      <t xml:space="preserve">T </t>
    </r>
    <r>
      <rPr>
        <u/>
        <sz val="8"/>
        <color theme="1"/>
        <rFont val="Tahoma"/>
        <family val="2"/>
      </rPr>
      <t>1816606.200</t>
    </r>
  </si>
  <si>
    <r>
      <t xml:space="preserve">TM </t>
    </r>
    <r>
      <rPr>
        <u/>
        <sz val="8"/>
        <color theme="1"/>
        <rFont val="Tahoma"/>
        <family val="2"/>
      </rPr>
      <t>398946270.000</t>
    </r>
  </si>
  <si>
    <r>
      <t xml:space="preserve">M </t>
    </r>
    <r>
      <rPr>
        <u/>
        <sz val="8"/>
        <color theme="1"/>
        <rFont val="Tahoma"/>
        <family val="2"/>
      </rPr>
      <t>28696.785</t>
    </r>
  </si>
  <si>
    <r>
      <t xml:space="preserve">T </t>
    </r>
    <r>
      <rPr>
        <u/>
        <sz val="8"/>
        <color theme="1"/>
        <rFont val="Tahoma"/>
        <family val="2"/>
      </rPr>
      <t>1602361.900</t>
    </r>
  </si>
  <si>
    <r>
      <t xml:space="preserve">T </t>
    </r>
    <r>
      <rPr>
        <u/>
        <sz val="8"/>
        <color theme="1"/>
        <rFont val="Tahoma"/>
        <family val="2"/>
      </rPr>
      <t>2437051.700</t>
    </r>
  </si>
  <si>
    <r>
      <t xml:space="preserve">T </t>
    </r>
    <r>
      <rPr>
        <u/>
        <sz val="8"/>
        <color theme="1"/>
        <rFont val="Tahoma"/>
        <family val="2"/>
      </rPr>
      <t>2489540.000</t>
    </r>
  </si>
  <si>
    <r>
      <t xml:space="preserve">T </t>
    </r>
    <r>
      <rPr>
        <u/>
        <sz val="8"/>
        <color theme="1"/>
        <rFont val="Tahoma"/>
        <family val="2"/>
      </rPr>
      <t>61625946.000</t>
    </r>
  </si>
  <si>
    <r>
      <t xml:space="preserve">T </t>
    </r>
    <r>
      <rPr>
        <u/>
        <sz val="8"/>
        <color theme="1"/>
        <rFont val="Tahoma"/>
        <family val="2"/>
      </rPr>
      <t>3995800.300</t>
    </r>
  </si>
  <si>
    <r>
      <t xml:space="preserve">T </t>
    </r>
    <r>
      <rPr>
        <u/>
        <sz val="8"/>
        <color theme="1"/>
        <rFont val="Tahoma"/>
        <family val="2"/>
      </rPr>
      <t>1810951.200</t>
    </r>
  </si>
  <si>
    <r>
      <t xml:space="preserve">TM </t>
    </r>
    <r>
      <rPr>
        <u/>
        <sz val="8"/>
        <color theme="1"/>
        <rFont val="Tahoma"/>
        <family val="2"/>
      </rPr>
      <t>400069440.000</t>
    </r>
  </si>
  <si>
    <r>
      <t xml:space="preserve">M </t>
    </r>
    <r>
      <rPr>
        <u/>
        <sz val="8"/>
        <color theme="1"/>
        <rFont val="Tahoma"/>
        <family val="2"/>
      </rPr>
      <t>29404.227</t>
    </r>
  </si>
  <si>
    <r>
      <t xml:space="preserve">T </t>
    </r>
    <r>
      <rPr>
        <u/>
        <sz val="8"/>
        <color theme="1"/>
        <rFont val="Tahoma"/>
        <family val="2"/>
      </rPr>
      <t>2425247.800</t>
    </r>
  </si>
  <si>
    <r>
      <t xml:space="preserve">T </t>
    </r>
    <r>
      <rPr>
        <u/>
        <sz val="8"/>
        <color theme="1"/>
        <rFont val="Tahoma"/>
        <family val="2"/>
      </rPr>
      <t>2488895.100</t>
    </r>
  </si>
  <si>
    <r>
      <t xml:space="preserve">T </t>
    </r>
    <r>
      <rPr>
        <u/>
        <sz val="8"/>
        <color theme="1"/>
        <rFont val="Tahoma"/>
        <family val="2"/>
      </rPr>
      <t>61403849.000</t>
    </r>
  </si>
  <si>
    <r>
      <t xml:space="preserve">T </t>
    </r>
    <r>
      <rPr>
        <u/>
        <sz val="8"/>
        <color theme="1"/>
        <rFont val="Tahoma"/>
        <family val="2"/>
      </rPr>
      <t>4048751.900</t>
    </r>
  </si>
  <si>
    <r>
      <t xml:space="preserve">T </t>
    </r>
    <r>
      <rPr>
        <u/>
        <sz val="8"/>
        <color theme="1"/>
        <rFont val="Tahoma"/>
        <family val="2"/>
      </rPr>
      <t>1828747.100</t>
    </r>
  </si>
  <si>
    <r>
      <t xml:space="preserve">TM </t>
    </r>
    <r>
      <rPr>
        <u/>
        <sz val="8"/>
        <color theme="1"/>
        <rFont val="Tahoma"/>
        <family val="2"/>
      </rPr>
      <t>402022640.000</t>
    </r>
  </si>
  <si>
    <r>
      <t xml:space="preserve">M </t>
    </r>
    <r>
      <rPr>
        <u/>
        <sz val="8"/>
        <color theme="1"/>
        <rFont val="Tahoma"/>
        <family val="2"/>
      </rPr>
      <t>29484.726</t>
    </r>
  </si>
  <si>
    <r>
      <t xml:space="preserve">T </t>
    </r>
    <r>
      <rPr>
        <u/>
        <sz val="8"/>
        <color theme="1"/>
        <rFont val="Tahoma"/>
        <family val="2"/>
      </rPr>
      <t>1584029.000</t>
    </r>
  </si>
  <si>
    <r>
      <t xml:space="preserve">T </t>
    </r>
    <r>
      <rPr>
        <u/>
        <sz val="8"/>
        <color theme="1"/>
        <rFont val="Tahoma"/>
        <family val="2"/>
      </rPr>
      <t>2437239.900</t>
    </r>
  </si>
  <si>
    <r>
      <t xml:space="preserve">T </t>
    </r>
    <r>
      <rPr>
        <u/>
        <sz val="8"/>
        <color rgb="FF0000FF"/>
        <rFont val="Tahoma"/>
        <family val="2"/>
      </rPr>
      <t>2487094.600</t>
    </r>
  </si>
  <si>
    <r>
      <t xml:space="preserve">T </t>
    </r>
    <r>
      <rPr>
        <u/>
        <sz val="8"/>
        <color rgb="FF0000FF"/>
        <rFont val="Tahoma"/>
        <family val="2"/>
      </rPr>
      <t>61437702.000</t>
    </r>
  </si>
  <si>
    <r>
      <t xml:space="preserve">T </t>
    </r>
    <r>
      <rPr>
        <u/>
        <sz val="8"/>
        <color rgb="FF0000FF"/>
        <rFont val="Tahoma"/>
        <family val="2"/>
      </rPr>
      <t>4025091.000</t>
    </r>
  </si>
  <si>
    <r>
      <t xml:space="preserve">T </t>
    </r>
    <r>
      <rPr>
        <u/>
        <sz val="8"/>
        <color rgb="FF0000FF"/>
        <rFont val="Tahoma"/>
        <family val="2"/>
      </rPr>
      <t>1818768.200</t>
    </r>
  </si>
  <si>
    <r>
      <t xml:space="preserve">TM </t>
    </r>
    <r>
      <rPr>
        <u/>
        <sz val="8"/>
        <color rgb="FF0000FF"/>
        <rFont val="Tahoma"/>
        <family val="2"/>
      </rPr>
      <t>400346120.000</t>
    </r>
  </si>
  <si>
    <r>
      <t xml:space="preserve">M </t>
    </r>
    <r>
      <rPr>
        <u/>
        <sz val="8"/>
        <color rgb="FF0000FF"/>
        <rFont val="Tahoma"/>
        <family val="2"/>
      </rPr>
      <t>29195.246</t>
    </r>
  </si>
  <si>
    <r>
      <t xml:space="preserve">T </t>
    </r>
    <r>
      <rPr>
        <u/>
        <sz val="8"/>
        <color rgb="FF0000FF"/>
        <rFont val="Tahoma"/>
        <family val="2"/>
      </rPr>
      <t>1506765.900</t>
    </r>
  </si>
  <si>
    <r>
      <t xml:space="preserve">T </t>
    </r>
    <r>
      <rPr>
        <u/>
        <sz val="8"/>
        <color rgb="FF0000FF"/>
        <rFont val="Tahoma"/>
        <family val="2"/>
      </rPr>
      <t>2433179.800</t>
    </r>
  </si>
  <si>
    <r>
      <t xml:space="preserve">T </t>
    </r>
    <r>
      <rPr>
        <u/>
        <sz val="8"/>
        <color rgb="FF0000FF"/>
        <rFont val="Tahoma"/>
        <family val="2"/>
      </rPr>
      <t>3691.129</t>
    </r>
  </si>
  <si>
    <r>
      <t xml:space="preserve">T </t>
    </r>
    <r>
      <rPr>
        <u/>
        <sz val="8"/>
        <color rgb="FF0000FF"/>
        <rFont val="Tahoma"/>
        <family val="2"/>
      </rPr>
      <t>173807.920</t>
    </r>
  </si>
  <si>
    <r>
      <t xml:space="preserve">T </t>
    </r>
    <r>
      <rPr>
        <u/>
        <sz val="8"/>
        <color rgb="FF0000FF"/>
        <rFont val="Tahoma"/>
        <family val="2"/>
      </rPr>
      <t>26920.956</t>
    </r>
  </si>
  <si>
    <r>
      <t xml:space="preserve">T </t>
    </r>
    <r>
      <rPr>
        <u/>
        <sz val="8"/>
        <color rgb="FF0000FF"/>
        <rFont val="Tahoma"/>
        <family val="2"/>
      </rPr>
      <t>9092.810</t>
    </r>
  </si>
  <si>
    <r>
      <t xml:space="preserve">TM </t>
    </r>
    <r>
      <rPr>
        <u/>
        <sz val="8"/>
        <color rgb="FF0000FF"/>
        <rFont val="Tahoma"/>
        <family val="2"/>
      </rPr>
      <t>1556736.200</t>
    </r>
  </si>
  <si>
    <r>
      <t xml:space="preserve">M </t>
    </r>
    <r>
      <rPr>
        <u/>
        <sz val="8"/>
        <color rgb="FF0000FF"/>
        <rFont val="Tahoma"/>
        <family val="2"/>
      </rPr>
      <t>433.552</t>
    </r>
  </si>
  <si>
    <r>
      <t xml:space="preserve">T </t>
    </r>
    <r>
      <rPr>
        <u/>
        <sz val="8"/>
        <color rgb="FF0000FF"/>
        <rFont val="Tahoma"/>
        <family val="2"/>
      </rPr>
      <t>149980.590</t>
    </r>
  </si>
  <si>
    <r>
      <t xml:space="preserve">T </t>
    </r>
    <r>
      <rPr>
        <u/>
        <sz val="8"/>
        <color rgb="FF0000FF"/>
        <rFont val="Tahoma"/>
        <family val="2"/>
      </rPr>
      <t>6869.935</t>
    </r>
  </si>
  <si>
    <r>
      <t xml:space="preserve">TM </t>
    </r>
    <r>
      <rPr>
        <u/>
        <sz val="8"/>
        <color theme="1"/>
        <rFont val="Tahoma"/>
        <family val="2"/>
      </rPr>
      <t>9230136.400</t>
    </r>
  </si>
  <si>
    <r>
      <t xml:space="preserve">TM </t>
    </r>
    <r>
      <rPr>
        <u/>
        <sz val="8"/>
        <color theme="1"/>
        <rFont val="Tahoma"/>
        <family val="2"/>
      </rPr>
      <t>9238215.300</t>
    </r>
  </si>
  <si>
    <r>
      <t xml:space="preserve">TM </t>
    </r>
    <r>
      <rPr>
        <u/>
        <sz val="8"/>
        <color theme="1"/>
        <rFont val="Tahoma"/>
        <family val="2"/>
      </rPr>
      <t>9316165.500</t>
    </r>
  </si>
  <si>
    <r>
      <t xml:space="preserve">TM </t>
    </r>
    <r>
      <rPr>
        <u/>
        <sz val="8"/>
        <color rgb="FF0000FF"/>
        <rFont val="Tahoma"/>
        <family val="2"/>
      </rPr>
      <t>9261505.700</t>
    </r>
  </si>
  <si>
    <r>
      <t xml:space="preserve">TM </t>
    </r>
    <r>
      <rPr>
        <u/>
        <sz val="8"/>
        <color rgb="FF0000FF"/>
        <rFont val="Tahoma"/>
        <family val="2"/>
      </rPr>
      <t>47508.755</t>
    </r>
  </si>
  <si>
    <r>
      <t xml:space="preserve">T </t>
    </r>
    <r>
      <rPr>
        <u/>
        <sz val="8"/>
        <color theme="1"/>
        <rFont val="Tahoma"/>
        <family val="2"/>
      </rPr>
      <t>3993933.900</t>
    </r>
  </si>
  <si>
    <r>
      <t xml:space="preserve">T </t>
    </r>
    <r>
      <rPr>
        <u/>
        <sz val="8"/>
        <color theme="1"/>
        <rFont val="Tahoma"/>
        <family val="2"/>
      </rPr>
      <t>41366127.000</t>
    </r>
  </si>
  <si>
    <r>
      <t xml:space="preserve">T </t>
    </r>
    <r>
      <rPr>
        <u/>
        <sz val="8"/>
        <color theme="1"/>
        <rFont val="Tahoma"/>
        <family val="2"/>
      </rPr>
      <t>8043468.100</t>
    </r>
  </si>
  <si>
    <r>
      <t xml:space="preserve">TM </t>
    </r>
    <r>
      <rPr>
        <u/>
        <sz val="8"/>
        <color theme="1"/>
        <rFont val="Tahoma"/>
        <family val="2"/>
      </rPr>
      <t>282428920.000</t>
    </r>
  </si>
  <si>
    <r>
      <t xml:space="preserve">M </t>
    </r>
    <r>
      <rPr>
        <u/>
        <sz val="8"/>
        <color theme="1"/>
        <rFont val="Tahoma"/>
        <family val="2"/>
      </rPr>
      <t>49497.808</t>
    </r>
  </si>
  <si>
    <r>
      <t xml:space="preserve">T </t>
    </r>
    <r>
      <rPr>
        <u/>
        <sz val="8"/>
        <color theme="1"/>
        <rFont val="Tahoma"/>
        <family val="2"/>
      </rPr>
      <t>2814468.500</t>
    </r>
  </si>
  <si>
    <r>
      <t xml:space="preserve">T </t>
    </r>
    <r>
      <rPr>
        <u/>
        <sz val="8"/>
        <color theme="1"/>
        <rFont val="Tahoma"/>
        <family val="2"/>
      </rPr>
      <t>2505466.800</t>
    </r>
  </si>
  <si>
    <r>
      <t xml:space="preserve">T </t>
    </r>
    <r>
      <rPr>
        <u/>
        <sz val="8"/>
        <color theme="1"/>
        <rFont val="Tahoma"/>
        <family val="2"/>
      </rPr>
      <t>4009095.100</t>
    </r>
  </si>
  <si>
    <r>
      <t xml:space="preserve">T </t>
    </r>
    <r>
      <rPr>
        <u/>
        <sz val="8"/>
        <color theme="1"/>
        <rFont val="Tahoma"/>
        <family val="2"/>
      </rPr>
      <t>41398910.000</t>
    </r>
  </si>
  <si>
    <r>
      <t xml:space="preserve">T </t>
    </r>
    <r>
      <rPr>
        <u/>
        <sz val="8"/>
        <color theme="1"/>
        <rFont val="Tahoma"/>
        <family val="2"/>
      </rPr>
      <t>7883746.200</t>
    </r>
  </si>
  <si>
    <r>
      <t xml:space="preserve">TM </t>
    </r>
    <r>
      <rPr>
        <u/>
        <sz val="8"/>
        <color theme="1"/>
        <rFont val="Tahoma"/>
        <family val="2"/>
      </rPr>
      <t>283040100.000</t>
    </r>
  </si>
  <si>
    <r>
      <t xml:space="preserve">M </t>
    </r>
    <r>
      <rPr>
        <u/>
        <sz val="8"/>
        <color theme="1"/>
        <rFont val="Tahoma"/>
        <family val="2"/>
      </rPr>
      <t>49628.533</t>
    </r>
  </si>
  <si>
    <r>
      <t xml:space="preserve">T </t>
    </r>
    <r>
      <rPr>
        <u/>
        <sz val="8"/>
        <color theme="1"/>
        <rFont val="Tahoma"/>
        <family val="2"/>
      </rPr>
      <t>2806833.000</t>
    </r>
  </si>
  <si>
    <r>
      <t xml:space="preserve">T </t>
    </r>
    <r>
      <rPr>
        <u/>
        <sz val="8"/>
        <color theme="1"/>
        <rFont val="Tahoma"/>
        <family val="2"/>
      </rPr>
      <t>2493023.200</t>
    </r>
  </si>
  <si>
    <r>
      <t xml:space="preserve">T </t>
    </r>
    <r>
      <rPr>
        <u/>
        <sz val="8"/>
        <color theme="1"/>
        <rFont val="Tahoma"/>
        <family val="2"/>
      </rPr>
      <t>4096717.900</t>
    </r>
  </si>
  <si>
    <r>
      <t xml:space="preserve">T </t>
    </r>
    <r>
      <rPr>
        <u/>
        <sz val="8"/>
        <color theme="1"/>
        <rFont val="Tahoma"/>
        <family val="2"/>
      </rPr>
      <t>41302962.000</t>
    </r>
  </si>
  <si>
    <r>
      <t xml:space="preserve">T </t>
    </r>
    <r>
      <rPr>
        <u/>
        <sz val="8"/>
        <color theme="1"/>
        <rFont val="Tahoma"/>
        <family val="2"/>
      </rPr>
      <t>7876149.900</t>
    </r>
  </si>
  <si>
    <r>
      <t xml:space="preserve">TM </t>
    </r>
    <r>
      <rPr>
        <u/>
        <sz val="8"/>
        <color theme="1"/>
        <rFont val="Tahoma"/>
        <family val="2"/>
      </rPr>
      <t>283537840.000</t>
    </r>
  </si>
  <si>
    <r>
      <t xml:space="preserve">M </t>
    </r>
    <r>
      <rPr>
        <u/>
        <sz val="8"/>
        <color theme="1"/>
        <rFont val="Tahoma"/>
        <family val="2"/>
      </rPr>
      <t>49750.481</t>
    </r>
  </si>
  <si>
    <r>
      <t xml:space="preserve">T </t>
    </r>
    <r>
      <rPr>
        <u/>
        <sz val="8"/>
        <color theme="1"/>
        <rFont val="Tahoma"/>
        <family val="2"/>
      </rPr>
      <t>2783281.200</t>
    </r>
  </si>
  <si>
    <r>
      <t xml:space="preserve">T </t>
    </r>
    <r>
      <rPr>
        <u/>
        <sz val="8"/>
        <color theme="1"/>
        <rFont val="Tahoma"/>
        <family val="2"/>
      </rPr>
      <t>2482238.400</t>
    </r>
  </si>
  <si>
    <r>
      <t xml:space="preserve">T </t>
    </r>
    <r>
      <rPr>
        <u/>
        <sz val="8"/>
        <color rgb="FF0000FF"/>
        <rFont val="Tahoma"/>
        <family val="2"/>
      </rPr>
      <t>4033248.900</t>
    </r>
  </si>
  <si>
    <r>
      <t xml:space="preserve">T </t>
    </r>
    <r>
      <rPr>
        <u/>
        <sz val="8"/>
        <color rgb="FF0000FF"/>
        <rFont val="Tahoma"/>
        <family val="2"/>
      </rPr>
      <t>41356000.000</t>
    </r>
  </si>
  <si>
    <r>
      <t xml:space="preserve">T </t>
    </r>
    <r>
      <rPr>
        <u/>
        <sz val="8"/>
        <color rgb="FF0000FF"/>
        <rFont val="Tahoma"/>
        <family val="2"/>
      </rPr>
      <t>7934454.700</t>
    </r>
  </si>
  <si>
    <r>
      <t xml:space="preserve">TM </t>
    </r>
    <r>
      <rPr>
        <u/>
        <sz val="8"/>
        <color rgb="FF0000FF"/>
        <rFont val="Tahoma"/>
        <family val="2"/>
      </rPr>
      <t>283002290.000</t>
    </r>
  </si>
  <si>
    <r>
      <t xml:space="preserve">M </t>
    </r>
    <r>
      <rPr>
        <u/>
        <sz val="8"/>
        <color rgb="FF0000FF"/>
        <rFont val="Tahoma"/>
        <family val="2"/>
      </rPr>
      <t>49625.607</t>
    </r>
  </si>
  <si>
    <r>
      <t xml:space="preserve">T </t>
    </r>
    <r>
      <rPr>
        <u/>
        <sz val="8"/>
        <color rgb="FF0000FF"/>
        <rFont val="Tahoma"/>
        <family val="2"/>
      </rPr>
      <t>2801527.600</t>
    </r>
  </si>
  <si>
    <r>
      <t xml:space="preserve">T </t>
    </r>
    <r>
      <rPr>
        <u/>
        <sz val="8"/>
        <color rgb="FF0000FF"/>
        <rFont val="Tahoma"/>
        <family val="2"/>
      </rPr>
      <t>2493576.100</t>
    </r>
  </si>
  <si>
    <r>
      <t xml:space="preserve">T </t>
    </r>
    <r>
      <rPr>
        <u/>
        <sz val="8"/>
        <color rgb="FF0000FF"/>
        <rFont val="Tahoma"/>
        <family val="2"/>
      </rPr>
      <t>55485.985</t>
    </r>
  </si>
  <si>
    <r>
      <t xml:space="preserve">T </t>
    </r>
    <r>
      <rPr>
        <u/>
        <sz val="8"/>
        <color rgb="FF0000FF"/>
        <rFont val="Tahoma"/>
        <family val="2"/>
      </rPr>
      <t>48769.090</t>
    </r>
  </si>
  <si>
    <r>
      <t xml:space="preserve">T </t>
    </r>
    <r>
      <rPr>
        <u/>
        <sz val="8"/>
        <color rgb="FF0000FF"/>
        <rFont val="Tahoma"/>
        <family val="2"/>
      </rPr>
      <t>94484.749</t>
    </r>
  </si>
  <si>
    <r>
      <t xml:space="preserve">TM </t>
    </r>
    <r>
      <rPr>
        <u/>
        <sz val="8"/>
        <color rgb="FF0000FF"/>
        <rFont val="Tahoma"/>
        <family val="2"/>
      </rPr>
      <t>555428.210</t>
    </r>
  </si>
  <si>
    <r>
      <t xml:space="preserve">M </t>
    </r>
    <r>
      <rPr>
        <u/>
        <sz val="8"/>
        <color rgb="FF0000FF"/>
        <rFont val="Tahoma"/>
        <family val="2"/>
      </rPr>
      <t>126.362</t>
    </r>
  </si>
  <si>
    <r>
      <t xml:space="preserve">T </t>
    </r>
    <r>
      <rPr>
        <u/>
        <sz val="8"/>
        <color rgb="FF0000FF"/>
        <rFont val="Tahoma"/>
        <family val="2"/>
      </rPr>
      <t>16256.436</t>
    </r>
  </si>
  <si>
    <r>
      <t xml:space="preserve">T </t>
    </r>
    <r>
      <rPr>
        <u/>
        <sz val="8"/>
        <color rgb="FF0000FF"/>
        <rFont val="Tahoma"/>
        <family val="2"/>
      </rPr>
      <t>11624.062</t>
    </r>
  </si>
  <si>
    <r>
      <t xml:space="preserve">TM </t>
    </r>
    <r>
      <rPr>
        <u/>
        <sz val="8"/>
        <color theme="1"/>
        <rFont val="Tahoma"/>
        <family val="2"/>
      </rPr>
      <t>4904757.100</t>
    </r>
  </si>
  <si>
    <r>
      <t xml:space="preserve">TM </t>
    </r>
    <r>
      <rPr>
        <u/>
        <sz val="8"/>
        <color theme="1"/>
        <rFont val="Tahoma"/>
        <family val="2"/>
      </rPr>
      <t>4785984.200</t>
    </r>
  </si>
  <si>
    <r>
      <t xml:space="preserve">TM </t>
    </r>
    <r>
      <rPr>
        <u/>
        <sz val="8"/>
        <color theme="1"/>
        <rFont val="Tahoma"/>
        <family val="2"/>
      </rPr>
      <t>4807568.000</t>
    </r>
  </si>
  <si>
    <r>
      <t xml:space="preserve">TM </t>
    </r>
    <r>
      <rPr>
        <u/>
        <sz val="8"/>
        <color rgb="FF0000FF"/>
        <rFont val="Tahoma"/>
        <family val="2"/>
      </rPr>
      <t>4832769.800</t>
    </r>
  </si>
  <si>
    <r>
      <t xml:space="preserve">TM </t>
    </r>
    <r>
      <rPr>
        <u/>
        <sz val="8"/>
        <color rgb="FF0000FF"/>
        <rFont val="Tahoma"/>
        <family val="2"/>
      </rPr>
      <t>63270.046</t>
    </r>
  </si>
  <si>
    <r>
      <t xml:space="preserve">T </t>
    </r>
    <r>
      <rPr>
        <u/>
        <sz val="8"/>
        <color theme="1"/>
        <rFont val="Tahoma"/>
        <family val="2"/>
      </rPr>
      <t>2015669.600</t>
    </r>
  </si>
  <si>
    <r>
      <t xml:space="preserve">T </t>
    </r>
    <r>
      <rPr>
        <u/>
        <sz val="8"/>
        <color theme="1"/>
        <rFont val="Tahoma"/>
        <family val="2"/>
      </rPr>
      <t>2018940.400</t>
    </r>
  </si>
  <si>
    <r>
      <t xml:space="preserve">T </t>
    </r>
    <r>
      <rPr>
        <u/>
        <sz val="8"/>
        <color theme="1"/>
        <rFont val="Tahoma"/>
        <family val="2"/>
      </rPr>
      <t>2006558.000</t>
    </r>
  </si>
  <si>
    <r>
      <t xml:space="preserve">T </t>
    </r>
    <r>
      <rPr>
        <u/>
        <sz val="8"/>
        <color rgb="FF0000FF"/>
        <rFont val="Tahoma"/>
        <family val="2"/>
      </rPr>
      <t>2013722.700</t>
    </r>
  </si>
  <si>
    <r>
      <t xml:space="preserve">T </t>
    </r>
    <r>
      <rPr>
        <u/>
        <sz val="8"/>
        <color rgb="FF0000FF"/>
        <rFont val="Tahoma"/>
        <family val="2"/>
      </rPr>
      <t>6416.704</t>
    </r>
  </si>
  <si>
    <r>
      <t xml:space="preserve">T </t>
    </r>
    <r>
      <rPr>
        <u/>
        <sz val="8"/>
        <color theme="1"/>
        <rFont val="Tahoma"/>
        <family val="2"/>
      </rPr>
      <t>3606685.800</t>
    </r>
  </si>
  <si>
    <r>
      <t xml:space="preserve">T </t>
    </r>
    <r>
      <rPr>
        <u/>
        <sz val="8"/>
        <color theme="1"/>
        <rFont val="Tahoma"/>
        <family val="2"/>
      </rPr>
      <t>39726821.000</t>
    </r>
  </si>
  <si>
    <r>
      <t xml:space="preserve">T </t>
    </r>
    <r>
      <rPr>
        <u/>
        <sz val="8"/>
        <color theme="1"/>
        <rFont val="Tahoma"/>
        <family val="2"/>
      </rPr>
      <t>2859817.800</t>
    </r>
  </si>
  <si>
    <r>
      <t xml:space="preserve">T </t>
    </r>
    <r>
      <rPr>
        <u/>
        <sz val="8"/>
        <color theme="1"/>
        <rFont val="Tahoma"/>
        <family val="2"/>
      </rPr>
      <t>1855395.600</t>
    </r>
  </si>
  <si>
    <r>
      <t xml:space="preserve">TM </t>
    </r>
    <r>
      <rPr>
        <u/>
        <sz val="8"/>
        <color theme="1"/>
        <rFont val="Tahoma"/>
        <family val="2"/>
      </rPr>
      <t>470878770.000</t>
    </r>
  </si>
  <si>
    <r>
      <t xml:space="preserve">M </t>
    </r>
    <r>
      <rPr>
        <u/>
        <sz val="8"/>
        <color theme="1"/>
        <rFont val="Tahoma"/>
        <family val="2"/>
      </rPr>
      <t>42916.628</t>
    </r>
  </si>
  <si>
    <r>
      <t xml:space="preserve">T </t>
    </r>
    <r>
      <rPr>
        <u/>
        <sz val="8"/>
        <color theme="1"/>
        <rFont val="Tahoma"/>
        <family val="2"/>
      </rPr>
      <t>2247548.400</t>
    </r>
  </si>
  <si>
    <r>
      <t xml:space="preserve">T </t>
    </r>
    <r>
      <rPr>
        <u/>
        <sz val="8"/>
        <color theme="1"/>
        <rFont val="Tahoma"/>
        <family val="2"/>
      </rPr>
      <t>3611373.300</t>
    </r>
  </si>
  <si>
    <r>
      <t xml:space="preserve">T </t>
    </r>
    <r>
      <rPr>
        <u/>
        <sz val="8"/>
        <color theme="1"/>
        <rFont val="Tahoma"/>
        <family val="2"/>
      </rPr>
      <t>39787871.000</t>
    </r>
  </si>
  <si>
    <r>
      <t xml:space="preserve">T </t>
    </r>
    <r>
      <rPr>
        <u/>
        <sz val="8"/>
        <color theme="1"/>
        <rFont val="Tahoma"/>
        <family val="2"/>
      </rPr>
      <t>2858646.400</t>
    </r>
  </si>
  <si>
    <r>
      <t xml:space="preserve">T </t>
    </r>
    <r>
      <rPr>
        <u/>
        <sz val="8"/>
        <color theme="1"/>
        <rFont val="Tahoma"/>
        <family val="2"/>
      </rPr>
      <t>1869786.800</t>
    </r>
  </si>
  <si>
    <r>
      <t xml:space="preserve">TM </t>
    </r>
    <r>
      <rPr>
        <u/>
        <sz val="8"/>
        <color theme="1"/>
        <rFont val="Tahoma"/>
        <family val="2"/>
      </rPr>
      <t>472933210.000</t>
    </r>
  </si>
  <si>
    <r>
      <t xml:space="preserve">M </t>
    </r>
    <r>
      <rPr>
        <u/>
        <sz val="8"/>
        <color theme="1"/>
        <rFont val="Tahoma"/>
        <family val="2"/>
      </rPr>
      <t>42929.233</t>
    </r>
  </si>
  <si>
    <r>
      <t xml:space="preserve">T </t>
    </r>
    <r>
      <rPr>
        <u/>
        <sz val="8"/>
        <color theme="1"/>
        <rFont val="Tahoma"/>
        <family val="2"/>
      </rPr>
      <t>2259975.700</t>
    </r>
  </si>
  <si>
    <r>
      <t xml:space="preserve">T </t>
    </r>
    <r>
      <rPr>
        <u/>
        <sz val="8"/>
        <color theme="1"/>
        <rFont val="Tahoma"/>
        <family val="2"/>
      </rPr>
      <t>3621947.700</t>
    </r>
  </si>
  <si>
    <r>
      <t xml:space="preserve">T </t>
    </r>
    <r>
      <rPr>
        <u/>
        <sz val="8"/>
        <color theme="1"/>
        <rFont val="Tahoma"/>
        <family val="2"/>
      </rPr>
      <t>39844973.000</t>
    </r>
  </si>
  <si>
    <r>
      <t xml:space="preserve">T </t>
    </r>
    <r>
      <rPr>
        <u/>
        <sz val="8"/>
        <color theme="1"/>
        <rFont val="Tahoma"/>
        <family val="2"/>
      </rPr>
      <t>2882013.000</t>
    </r>
  </si>
  <si>
    <r>
      <t xml:space="preserve">T </t>
    </r>
    <r>
      <rPr>
        <u/>
        <sz val="8"/>
        <color theme="1"/>
        <rFont val="Tahoma"/>
        <family val="2"/>
      </rPr>
      <t>1858084.900</t>
    </r>
  </si>
  <si>
    <r>
      <t xml:space="preserve">TM </t>
    </r>
    <r>
      <rPr>
        <u/>
        <sz val="8"/>
        <color theme="1"/>
        <rFont val="Tahoma"/>
        <family val="2"/>
      </rPr>
      <t>475265540.000</t>
    </r>
  </si>
  <si>
    <r>
      <t xml:space="preserve">M </t>
    </r>
    <r>
      <rPr>
        <u/>
        <sz val="8"/>
        <color theme="1"/>
        <rFont val="Tahoma"/>
        <family val="2"/>
      </rPr>
      <t>43327.352</t>
    </r>
  </si>
  <si>
    <r>
      <t xml:space="preserve">T </t>
    </r>
    <r>
      <rPr>
        <u/>
        <sz val="8"/>
        <color theme="1"/>
        <rFont val="Tahoma"/>
        <family val="2"/>
      </rPr>
      <t>2243962.700</t>
    </r>
  </si>
  <si>
    <r>
      <t xml:space="preserve">T </t>
    </r>
    <r>
      <rPr>
        <u/>
        <sz val="8"/>
        <color rgb="FF0000FF"/>
        <rFont val="Tahoma"/>
        <family val="2"/>
      </rPr>
      <t>3613335.600</t>
    </r>
  </si>
  <si>
    <r>
      <t xml:space="preserve">T </t>
    </r>
    <r>
      <rPr>
        <u/>
        <sz val="8"/>
        <color rgb="FF0000FF"/>
        <rFont val="Tahoma"/>
        <family val="2"/>
      </rPr>
      <t>39786555.000</t>
    </r>
  </si>
  <si>
    <r>
      <t xml:space="preserve">T </t>
    </r>
    <r>
      <rPr>
        <u/>
        <sz val="8"/>
        <color rgb="FF0000FF"/>
        <rFont val="Tahoma"/>
        <family val="2"/>
      </rPr>
      <t>2866825.700</t>
    </r>
  </si>
  <si>
    <r>
      <t xml:space="preserve">T </t>
    </r>
    <r>
      <rPr>
        <u/>
        <sz val="8"/>
        <color rgb="FF0000FF"/>
        <rFont val="Tahoma"/>
        <family val="2"/>
      </rPr>
      <t>1861089.100</t>
    </r>
  </si>
  <si>
    <r>
      <t xml:space="preserve">TM </t>
    </r>
    <r>
      <rPr>
        <u/>
        <sz val="8"/>
        <color rgb="FF0000FF"/>
        <rFont val="Tahoma"/>
        <family val="2"/>
      </rPr>
      <t>473025840.000</t>
    </r>
  </si>
  <si>
    <r>
      <t xml:space="preserve">M </t>
    </r>
    <r>
      <rPr>
        <u/>
        <sz val="8"/>
        <color rgb="FF0000FF"/>
        <rFont val="Tahoma"/>
        <family val="2"/>
      </rPr>
      <t>43057.738</t>
    </r>
  </si>
  <si>
    <r>
      <t xml:space="preserve">T </t>
    </r>
    <r>
      <rPr>
        <u/>
        <sz val="8"/>
        <color rgb="FF0000FF"/>
        <rFont val="Tahoma"/>
        <family val="2"/>
      </rPr>
      <t>2250495.600</t>
    </r>
  </si>
  <si>
    <r>
      <t xml:space="preserve">T </t>
    </r>
    <r>
      <rPr>
        <u/>
        <sz val="8"/>
        <color rgb="FF0000FF"/>
        <rFont val="Tahoma"/>
        <family val="2"/>
      </rPr>
      <t>7817.863</t>
    </r>
  </si>
  <si>
    <r>
      <t xml:space="preserve">T </t>
    </r>
    <r>
      <rPr>
        <u/>
        <sz val="8"/>
        <color rgb="FF0000FF"/>
        <rFont val="Tahoma"/>
        <family val="2"/>
      </rPr>
      <t>59086.686</t>
    </r>
  </si>
  <si>
    <r>
      <t xml:space="preserve">T </t>
    </r>
    <r>
      <rPr>
        <u/>
        <sz val="8"/>
        <color rgb="FF0000FF"/>
        <rFont val="Tahoma"/>
        <family val="2"/>
      </rPr>
      <t>13165.603</t>
    </r>
  </si>
  <si>
    <r>
      <t xml:space="preserve">T </t>
    </r>
    <r>
      <rPr>
        <u/>
        <sz val="8"/>
        <color rgb="FF0000FF"/>
        <rFont val="Tahoma"/>
        <family val="2"/>
      </rPr>
      <t>7651.492</t>
    </r>
  </si>
  <si>
    <r>
      <t xml:space="preserve">TM </t>
    </r>
    <r>
      <rPr>
        <u/>
        <sz val="8"/>
        <color rgb="FF0000FF"/>
        <rFont val="Tahoma"/>
        <family val="2"/>
      </rPr>
      <t>2194850.600</t>
    </r>
  </si>
  <si>
    <r>
      <t xml:space="preserve">M </t>
    </r>
    <r>
      <rPr>
        <u/>
        <sz val="8"/>
        <color rgb="FF0000FF"/>
        <rFont val="Tahoma"/>
        <family val="2"/>
      </rPr>
      <t>233.578</t>
    </r>
  </si>
  <si>
    <r>
      <t xml:space="preserve">T </t>
    </r>
    <r>
      <rPr>
        <u/>
        <sz val="8"/>
        <color rgb="FF0000FF"/>
        <rFont val="Tahoma"/>
        <family val="2"/>
      </rPr>
      <t>8403.476</t>
    </r>
  </si>
  <si>
    <r>
      <t xml:space="preserve">TM </t>
    </r>
    <r>
      <rPr>
        <u/>
        <sz val="8"/>
        <color theme="1"/>
        <rFont val="Tahoma"/>
        <family val="2"/>
      </rPr>
      <t>7176875.200</t>
    </r>
  </si>
  <si>
    <r>
      <t xml:space="preserve">TM </t>
    </r>
    <r>
      <rPr>
        <u/>
        <sz val="8"/>
        <color theme="1"/>
        <rFont val="Tahoma"/>
        <family val="2"/>
      </rPr>
      <t>7162093.500</t>
    </r>
  </si>
  <si>
    <r>
      <t xml:space="preserve">TM </t>
    </r>
    <r>
      <rPr>
        <u/>
        <sz val="8"/>
        <color theme="1"/>
        <rFont val="Tahoma"/>
        <family val="2"/>
      </rPr>
      <t>7192308.600</t>
    </r>
  </si>
  <si>
    <r>
      <t xml:space="preserve">TM </t>
    </r>
    <r>
      <rPr>
        <u/>
        <sz val="8"/>
        <color rgb="FF0000FF"/>
        <rFont val="Tahoma"/>
        <family val="2"/>
      </rPr>
      <t>7177092.500</t>
    </r>
  </si>
  <si>
    <r>
      <t xml:space="preserve">TM </t>
    </r>
    <r>
      <rPr>
        <u/>
        <sz val="8"/>
        <color rgb="FF0000FF"/>
        <rFont val="Tahoma"/>
        <family val="2"/>
      </rPr>
      <t>15108.739</t>
    </r>
  </si>
  <si>
    <r>
      <t xml:space="preserve">TM </t>
    </r>
    <r>
      <rPr>
        <u/>
        <sz val="8"/>
        <color rgb="FF0000FF"/>
        <rFont val="Tahoma"/>
        <family val="2"/>
      </rPr>
      <t>0.211</t>
    </r>
  </si>
  <si>
    <r>
      <t xml:space="preserve">T </t>
    </r>
    <r>
      <rPr>
        <u/>
        <sz val="8"/>
        <color theme="1"/>
        <rFont val="Tahoma"/>
        <family val="2"/>
      </rPr>
      <t>7681556.000</t>
    </r>
  </si>
  <si>
    <r>
      <t xml:space="preserve">T </t>
    </r>
    <r>
      <rPr>
        <u/>
        <sz val="8"/>
        <color theme="1"/>
        <rFont val="Tahoma"/>
        <family val="2"/>
      </rPr>
      <t>38935608.000</t>
    </r>
  </si>
  <si>
    <r>
      <t xml:space="preserve">T </t>
    </r>
    <r>
      <rPr>
        <u/>
        <sz val="8"/>
        <color theme="1"/>
        <rFont val="Tahoma"/>
        <family val="2"/>
      </rPr>
      <t>9336625.500</t>
    </r>
  </si>
  <si>
    <r>
      <t xml:space="preserve">TM </t>
    </r>
    <r>
      <rPr>
        <u/>
        <sz val="8"/>
        <color theme="1"/>
        <rFont val="Tahoma"/>
        <family val="2"/>
      </rPr>
      <t>348326730.000</t>
    </r>
  </si>
  <si>
    <r>
      <t xml:space="preserve">M </t>
    </r>
    <r>
      <rPr>
        <u/>
        <sz val="8"/>
        <color theme="1"/>
        <rFont val="Tahoma"/>
        <family val="2"/>
      </rPr>
      <t>52817.426</t>
    </r>
  </si>
  <si>
    <r>
      <t xml:space="preserve">T </t>
    </r>
    <r>
      <rPr>
        <u/>
        <sz val="8"/>
        <color theme="1"/>
        <rFont val="Tahoma"/>
        <family val="2"/>
      </rPr>
      <t>3026308.900</t>
    </r>
  </si>
  <si>
    <r>
      <t xml:space="preserve">T </t>
    </r>
    <r>
      <rPr>
        <u/>
        <sz val="8"/>
        <color theme="1"/>
        <rFont val="Tahoma"/>
        <family val="2"/>
      </rPr>
      <t>3794707.800</t>
    </r>
  </si>
  <si>
    <r>
      <t xml:space="preserve">T </t>
    </r>
    <r>
      <rPr>
        <u/>
        <sz val="8"/>
        <color theme="1"/>
        <rFont val="Tahoma"/>
        <family val="2"/>
      </rPr>
      <t>7644204.700</t>
    </r>
  </si>
  <si>
    <r>
      <t xml:space="preserve">T </t>
    </r>
    <r>
      <rPr>
        <u/>
        <sz val="8"/>
        <color theme="1"/>
        <rFont val="Tahoma"/>
        <family val="2"/>
      </rPr>
      <t>38990761.000</t>
    </r>
  </si>
  <si>
    <r>
      <t xml:space="preserve">T </t>
    </r>
    <r>
      <rPr>
        <u/>
        <sz val="8"/>
        <color theme="1"/>
        <rFont val="Tahoma"/>
        <family val="2"/>
      </rPr>
      <t>9377148.600</t>
    </r>
  </si>
  <si>
    <r>
      <t xml:space="preserve">TM </t>
    </r>
    <r>
      <rPr>
        <u/>
        <sz val="8"/>
        <color theme="1"/>
        <rFont val="Tahoma"/>
        <family val="2"/>
      </rPr>
      <t>348959150.000</t>
    </r>
  </si>
  <si>
    <r>
      <t xml:space="preserve">M </t>
    </r>
    <r>
      <rPr>
        <u/>
        <sz val="8"/>
        <color theme="1"/>
        <rFont val="Tahoma"/>
        <family val="2"/>
      </rPr>
      <t>53434.759</t>
    </r>
  </si>
  <si>
    <r>
      <t xml:space="preserve">T </t>
    </r>
    <r>
      <rPr>
        <u/>
        <sz val="8"/>
        <color theme="1"/>
        <rFont val="Tahoma"/>
        <family val="2"/>
      </rPr>
      <t>3075100.900</t>
    </r>
  </si>
  <si>
    <r>
      <t xml:space="preserve">T </t>
    </r>
    <r>
      <rPr>
        <u/>
        <sz val="8"/>
        <color theme="1"/>
        <rFont val="Tahoma"/>
        <family val="2"/>
      </rPr>
      <t>3768182.000</t>
    </r>
  </si>
  <si>
    <r>
      <t xml:space="preserve">T </t>
    </r>
    <r>
      <rPr>
        <u/>
        <sz val="8"/>
        <color theme="1"/>
        <rFont val="Tahoma"/>
        <family val="2"/>
      </rPr>
      <t>7664100.600</t>
    </r>
  </si>
  <si>
    <r>
      <t xml:space="preserve">T </t>
    </r>
    <r>
      <rPr>
        <u/>
        <sz val="8"/>
        <color theme="1"/>
        <rFont val="Tahoma"/>
        <family val="2"/>
      </rPr>
      <t>38874165.000</t>
    </r>
  </si>
  <si>
    <r>
      <t xml:space="preserve">T </t>
    </r>
    <r>
      <rPr>
        <u/>
        <sz val="8"/>
        <color theme="1"/>
        <rFont val="Tahoma"/>
        <family val="2"/>
      </rPr>
      <t>9365225.900</t>
    </r>
  </si>
  <si>
    <r>
      <t xml:space="preserve">TM </t>
    </r>
    <r>
      <rPr>
        <u/>
        <sz val="8"/>
        <color theme="1"/>
        <rFont val="Tahoma"/>
        <family val="2"/>
      </rPr>
      <t>348590350.000</t>
    </r>
  </si>
  <si>
    <r>
      <t xml:space="preserve">M </t>
    </r>
    <r>
      <rPr>
        <u/>
        <sz val="8"/>
        <color theme="1"/>
        <rFont val="Tahoma"/>
        <family val="2"/>
      </rPr>
      <t>52417.908</t>
    </r>
  </si>
  <si>
    <r>
      <t xml:space="preserve">T </t>
    </r>
    <r>
      <rPr>
        <u/>
        <sz val="8"/>
        <color theme="1"/>
        <rFont val="Tahoma"/>
        <family val="2"/>
      </rPr>
      <t>3009373.600</t>
    </r>
  </si>
  <si>
    <r>
      <t xml:space="preserve">T </t>
    </r>
    <r>
      <rPr>
        <u/>
        <sz val="8"/>
        <color theme="1"/>
        <rFont val="Tahoma"/>
        <family val="2"/>
      </rPr>
      <t>3785430.800</t>
    </r>
  </si>
  <si>
    <r>
      <t xml:space="preserve">T </t>
    </r>
    <r>
      <rPr>
        <u/>
        <sz val="8"/>
        <color rgb="FF0000FF"/>
        <rFont val="Tahoma"/>
        <family val="2"/>
      </rPr>
      <t>7663287.100</t>
    </r>
  </si>
  <si>
    <r>
      <t xml:space="preserve">T </t>
    </r>
    <r>
      <rPr>
        <u/>
        <sz val="8"/>
        <color rgb="FF0000FF"/>
        <rFont val="Tahoma"/>
        <family val="2"/>
      </rPr>
      <t>38933511.000</t>
    </r>
  </si>
  <si>
    <r>
      <t xml:space="preserve">T </t>
    </r>
    <r>
      <rPr>
        <u/>
        <sz val="8"/>
        <color rgb="FF0000FF"/>
        <rFont val="Tahoma"/>
        <family val="2"/>
      </rPr>
      <t>9359666.700</t>
    </r>
  </si>
  <si>
    <r>
      <t xml:space="preserve">TM </t>
    </r>
    <r>
      <rPr>
        <u/>
        <sz val="8"/>
        <color rgb="FF0000FF"/>
        <rFont val="Tahoma"/>
        <family val="2"/>
      </rPr>
      <t>348625410.000</t>
    </r>
  </si>
  <si>
    <r>
      <t xml:space="preserve">M </t>
    </r>
    <r>
      <rPr>
        <u/>
        <sz val="8"/>
        <color rgb="FF0000FF"/>
        <rFont val="Tahoma"/>
        <family val="2"/>
      </rPr>
      <t>52890.031</t>
    </r>
  </si>
  <si>
    <r>
      <t xml:space="preserve">T </t>
    </r>
    <r>
      <rPr>
        <u/>
        <sz val="8"/>
        <color rgb="FF0000FF"/>
        <rFont val="Tahoma"/>
        <family val="2"/>
      </rPr>
      <t>3036927.800</t>
    </r>
  </si>
  <si>
    <r>
      <t xml:space="preserve">T </t>
    </r>
    <r>
      <rPr>
        <u/>
        <sz val="8"/>
        <color rgb="FF0000FF"/>
        <rFont val="Tahoma"/>
        <family val="2"/>
      </rPr>
      <t>3782773.600</t>
    </r>
  </si>
  <si>
    <r>
      <t xml:space="preserve">T </t>
    </r>
    <r>
      <rPr>
        <u/>
        <sz val="8"/>
        <color rgb="FF0000FF"/>
        <rFont val="Tahoma"/>
        <family val="2"/>
      </rPr>
      <t>18688.943</t>
    </r>
  </si>
  <si>
    <r>
      <t xml:space="preserve">T </t>
    </r>
    <r>
      <rPr>
        <u/>
        <sz val="8"/>
        <color rgb="FF0000FF"/>
        <rFont val="Tahoma"/>
        <family val="2"/>
      </rPr>
      <t>58326.335</t>
    </r>
  </si>
  <si>
    <r>
      <t xml:space="preserve">T </t>
    </r>
    <r>
      <rPr>
        <u/>
        <sz val="8"/>
        <color rgb="FF0000FF"/>
        <rFont val="Tahoma"/>
        <family val="2"/>
      </rPr>
      <t>20825.690</t>
    </r>
  </si>
  <si>
    <r>
      <t xml:space="preserve">TM </t>
    </r>
    <r>
      <rPr>
        <u/>
        <sz val="8"/>
        <color rgb="FF0000FF"/>
        <rFont val="Tahoma"/>
        <family val="2"/>
      </rPr>
      <t>317663.760</t>
    </r>
  </si>
  <si>
    <r>
      <t xml:space="preserve">M </t>
    </r>
    <r>
      <rPr>
        <u/>
        <sz val="8"/>
        <color rgb="FF0000FF"/>
        <rFont val="Tahoma"/>
        <family val="2"/>
      </rPr>
      <t>512.299</t>
    </r>
  </si>
  <si>
    <r>
      <t xml:space="preserve">T </t>
    </r>
    <r>
      <rPr>
        <u/>
        <sz val="8"/>
        <color rgb="FF0000FF"/>
        <rFont val="Tahoma"/>
        <family val="2"/>
      </rPr>
      <t>34126.082</t>
    </r>
  </si>
  <si>
    <r>
      <t xml:space="preserve">T </t>
    </r>
    <r>
      <rPr>
        <u/>
        <sz val="8"/>
        <color rgb="FF0000FF"/>
        <rFont val="Tahoma"/>
        <family val="2"/>
      </rPr>
      <t>13461.085</t>
    </r>
  </si>
  <si>
    <r>
      <t xml:space="preserve">TM </t>
    </r>
    <r>
      <rPr>
        <u/>
        <sz val="8"/>
        <color theme="1"/>
        <rFont val="Tahoma"/>
        <family val="2"/>
      </rPr>
      <t>7361127.300</t>
    </r>
  </si>
  <si>
    <r>
      <t xml:space="preserve">TM </t>
    </r>
    <r>
      <rPr>
        <u/>
        <sz val="8"/>
        <color theme="1"/>
        <rFont val="Tahoma"/>
        <family val="2"/>
      </rPr>
      <t>7387646.400</t>
    </r>
  </si>
  <si>
    <r>
      <t xml:space="preserve">TM </t>
    </r>
    <r>
      <rPr>
        <u/>
        <sz val="8"/>
        <color theme="1"/>
        <rFont val="Tahoma"/>
        <family val="2"/>
      </rPr>
      <t>7334205.300</t>
    </r>
  </si>
  <si>
    <r>
      <t xml:space="preserve">TM </t>
    </r>
    <r>
      <rPr>
        <u/>
        <sz val="8"/>
        <color rgb="FF0000FF"/>
        <rFont val="Tahoma"/>
        <family val="2"/>
      </rPr>
      <t>7360993.000</t>
    </r>
  </si>
  <si>
    <r>
      <t xml:space="preserve">TM </t>
    </r>
    <r>
      <rPr>
        <u/>
        <sz val="8"/>
        <color rgb="FF0000FF"/>
        <rFont val="Tahoma"/>
        <family val="2"/>
      </rPr>
      <t>26720.767</t>
    </r>
  </si>
  <si>
    <r>
      <t xml:space="preserve">T </t>
    </r>
    <r>
      <rPr>
        <u/>
        <sz val="8"/>
        <color theme="1"/>
        <rFont val="Tahoma"/>
        <family val="2"/>
      </rPr>
      <t>4499984.500</t>
    </r>
  </si>
  <si>
    <r>
      <t xml:space="preserve">T </t>
    </r>
    <r>
      <rPr>
        <u/>
        <sz val="8"/>
        <color theme="1"/>
        <rFont val="Tahoma"/>
        <family val="2"/>
      </rPr>
      <t>38987686.000</t>
    </r>
  </si>
  <si>
    <r>
      <t xml:space="preserve">T </t>
    </r>
    <r>
      <rPr>
        <u/>
        <sz val="8"/>
        <color theme="1"/>
        <rFont val="Tahoma"/>
        <family val="2"/>
      </rPr>
      <t>5904011.200</t>
    </r>
  </si>
  <si>
    <r>
      <t xml:space="preserve">T </t>
    </r>
    <r>
      <rPr>
        <u/>
        <sz val="8"/>
        <color theme="1"/>
        <rFont val="Tahoma"/>
        <family val="2"/>
      </rPr>
      <t>1674990.300</t>
    </r>
  </si>
  <si>
    <r>
      <t xml:space="preserve">TM </t>
    </r>
    <r>
      <rPr>
        <u/>
        <sz val="8"/>
        <color theme="1"/>
        <rFont val="Tahoma"/>
        <family val="2"/>
      </rPr>
      <t>420338940.000</t>
    </r>
  </si>
  <si>
    <r>
      <t xml:space="preserve">M </t>
    </r>
    <r>
      <rPr>
        <u/>
        <sz val="8"/>
        <color theme="1"/>
        <rFont val="Tahoma"/>
        <family val="2"/>
      </rPr>
      <t>37527.386</t>
    </r>
  </si>
  <si>
    <r>
      <t xml:space="preserve">T </t>
    </r>
    <r>
      <rPr>
        <u/>
        <sz val="8"/>
        <color theme="1"/>
        <rFont val="Tahoma"/>
        <family val="2"/>
      </rPr>
      <t>2122405.500</t>
    </r>
  </si>
  <si>
    <r>
      <t xml:space="preserve">T </t>
    </r>
    <r>
      <rPr>
        <u/>
        <sz val="8"/>
        <color theme="1"/>
        <rFont val="Tahoma"/>
        <family val="2"/>
      </rPr>
      <t>2508583.600</t>
    </r>
  </si>
  <si>
    <r>
      <t xml:space="preserve">T </t>
    </r>
    <r>
      <rPr>
        <u/>
        <sz val="8"/>
        <color theme="1"/>
        <rFont val="Tahoma"/>
        <family val="2"/>
      </rPr>
      <t>4483573.100</t>
    </r>
  </si>
  <si>
    <r>
      <t xml:space="preserve">T </t>
    </r>
    <r>
      <rPr>
        <u/>
        <sz val="8"/>
        <color theme="1"/>
        <rFont val="Tahoma"/>
        <family val="2"/>
      </rPr>
      <t>38921236.000</t>
    </r>
  </si>
  <si>
    <r>
      <t xml:space="preserve">T </t>
    </r>
    <r>
      <rPr>
        <u/>
        <sz val="8"/>
        <color theme="1"/>
        <rFont val="Tahoma"/>
        <family val="2"/>
      </rPr>
      <t>5964393.100</t>
    </r>
  </si>
  <si>
    <r>
      <t xml:space="preserve">T </t>
    </r>
    <r>
      <rPr>
        <u/>
        <sz val="8"/>
        <color theme="1"/>
        <rFont val="Tahoma"/>
        <family val="2"/>
      </rPr>
      <t>1670660.300</t>
    </r>
  </si>
  <si>
    <r>
      <t xml:space="preserve">TM </t>
    </r>
    <r>
      <rPr>
        <u/>
        <sz val="8"/>
        <color theme="1"/>
        <rFont val="Tahoma"/>
        <family val="2"/>
      </rPr>
      <t>418703490.000</t>
    </r>
  </si>
  <si>
    <r>
      <t xml:space="preserve">M </t>
    </r>
    <r>
      <rPr>
        <u/>
        <sz val="8"/>
        <color theme="1"/>
        <rFont val="Tahoma"/>
        <family val="2"/>
      </rPr>
      <t>37573.850</t>
    </r>
  </si>
  <si>
    <r>
      <t xml:space="preserve">T </t>
    </r>
    <r>
      <rPr>
        <u/>
        <sz val="8"/>
        <color theme="1"/>
        <rFont val="Tahoma"/>
        <family val="2"/>
      </rPr>
      <t>2123836.100</t>
    </r>
  </si>
  <si>
    <r>
      <t xml:space="preserve">T </t>
    </r>
    <r>
      <rPr>
        <u/>
        <sz val="8"/>
        <color theme="1"/>
        <rFont val="Tahoma"/>
        <family val="2"/>
      </rPr>
      <t>2481808.200</t>
    </r>
  </si>
  <si>
    <r>
      <t xml:space="preserve">T </t>
    </r>
    <r>
      <rPr>
        <u/>
        <sz val="8"/>
        <color theme="1"/>
        <rFont val="Tahoma"/>
        <family val="2"/>
      </rPr>
      <t>4511283.500</t>
    </r>
  </si>
  <si>
    <r>
      <t xml:space="preserve">T </t>
    </r>
    <r>
      <rPr>
        <u/>
        <sz val="8"/>
        <color theme="1"/>
        <rFont val="Tahoma"/>
        <family val="2"/>
      </rPr>
      <t>39023671.000</t>
    </r>
  </si>
  <si>
    <r>
      <t xml:space="preserve">T </t>
    </r>
    <r>
      <rPr>
        <u/>
        <sz val="8"/>
        <color theme="1"/>
        <rFont val="Tahoma"/>
        <family val="2"/>
      </rPr>
      <t>5903843.100</t>
    </r>
  </si>
  <si>
    <r>
      <t xml:space="preserve">T </t>
    </r>
    <r>
      <rPr>
        <u/>
        <sz val="8"/>
        <color theme="1"/>
        <rFont val="Tahoma"/>
        <family val="2"/>
      </rPr>
      <t>1678971.800</t>
    </r>
  </si>
  <si>
    <r>
      <t xml:space="preserve">TM </t>
    </r>
    <r>
      <rPr>
        <u/>
        <sz val="8"/>
        <color theme="1"/>
        <rFont val="Tahoma"/>
        <family val="2"/>
      </rPr>
      <t>422854600.000</t>
    </r>
  </si>
  <si>
    <r>
      <t xml:space="preserve">M </t>
    </r>
    <r>
      <rPr>
        <u/>
        <sz val="8"/>
        <color theme="1"/>
        <rFont val="Tahoma"/>
        <family val="2"/>
      </rPr>
      <t>37494.156</t>
    </r>
  </si>
  <si>
    <r>
      <t xml:space="preserve">T </t>
    </r>
    <r>
      <rPr>
        <u/>
        <sz val="8"/>
        <color theme="1"/>
        <rFont val="Tahoma"/>
        <family val="2"/>
      </rPr>
      <t>2119850.500</t>
    </r>
  </si>
  <si>
    <r>
      <t xml:space="preserve">T </t>
    </r>
    <r>
      <rPr>
        <u/>
        <sz val="8"/>
        <color theme="1"/>
        <rFont val="Tahoma"/>
        <family val="2"/>
      </rPr>
      <t>2494657.000</t>
    </r>
  </si>
  <si>
    <r>
      <t xml:space="preserve">T </t>
    </r>
    <r>
      <rPr>
        <u/>
        <sz val="8"/>
        <color rgb="FF0000FF"/>
        <rFont val="Tahoma"/>
        <family val="2"/>
      </rPr>
      <t>4498280.400</t>
    </r>
  </si>
  <si>
    <r>
      <t xml:space="preserve">T </t>
    </r>
    <r>
      <rPr>
        <u/>
        <sz val="8"/>
        <color rgb="FF0000FF"/>
        <rFont val="Tahoma"/>
        <family val="2"/>
      </rPr>
      <t>38977531.000</t>
    </r>
  </si>
  <si>
    <r>
      <t xml:space="preserve">T </t>
    </r>
    <r>
      <rPr>
        <u/>
        <sz val="8"/>
        <color rgb="FF0000FF"/>
        <rFont val="Tahoma"/>
        <family val="2"/>
      </rPr>
      <t>5924082.500</t>
    </r>
  </si>
  <si>
    <r>
      <t xml:space="preserve">T </t>
    </r>
    <r>
      <rPr>
        <u/>
        <sz val="8"/>
        <color rgb="FF0000FF"/>
        <rFont val="Tahoma"/>
        <family val="2"/>
      </rPr>
      <t>1674874.100</t>
    </r>
  </si>
  <si>
    <r>
      <t xml:space="preserve">TM </t>
    </r>
    <r>
      <rPr>
        <u/>
        <sz val="8"/>
        <color rgb="FF0000FF"/>
        <rFont val="Tahoma"/>
        <family val="2"/>
      </rPr>
      <t>420632340.000</t>
    </r>
  </si>
  <si>
    <r>
      <t xml:space="preserve">M </t>
    </r>
    <r>
      <rPr>
        <u/>
        <sz val="8"/>
        <color rgb="FF0000FF"/>
        <rFont val="Tahoma"/>
        <family val="2"/>
      </rPr>
      <t>37531.797</t>
    </r>
  </si>
  <si>
    <r>
      <t xml:space="preserve">T </t>
    </r>
    <r>
      <rPr>
        <u/>
        <sz val="8"/>
        <color rgb="FF0000FF"/>
        <rFont val="Tahoma"/>
        <family val="2"/>
      </rPr>
      <t>2122030.700</t>
    </r>
  </si>
  <si>
    <r>
      <t xml:space="preserve">T </t>
    </r>
    <r>
      <rPr>
        <u/>
        <sz val="8"/>
        <color rgb="FF0000FF"/>
        <rFont val="Tahoma"/>
        <family val="2"/>
      </rPr>
      <t>2495016.300</t>
    </r>
  </si>
  <si>
    <r>
      <t xml:space="preserve">T </t>
    </r>
    <r>
      <rPr>
        <u/>
        <sz val="8"/>
        <color rgb="FF0000FF"/>
        <rFont val="Tahoma"/>
        <family val="2"/>
      </rPr>
      <t>13933.609</t>
    </r>
  </si>
  <si>
    <r>
      <t xml:space="preserve">T </t>
    </r>
    <r>
      <rPr>
        <u/>
        <sz val="8"/>
        <color rgb="FF0000FF"/>
        <rFont val="Tahoma"/>
        <family val="2"/>
      </rPr>
      <t>51967.170</t>
    </r>
  </si>
  <si>
    <r>
      <t xml:space="preserve">T </t>
    </r>
    <r>
      <rPr>
        <u/>
        <sz val="8"/>
        <color rgb="FF0000FF"/>
        <rFont val="Tahoma"/>
        <family val="2"/>
      </rPr>
      <t>34910.154</t>
    </r>
  </si>
  <si>
    <r>
      <t xml:space="preserve">T </t>
    </r>
    <r>
      <rPr>
        <u/>
        <sz val="8"/>
        <color rgb="FF0000FF"/>
        <rFont val="Tahoma"/>
        <family val="2"/>
      </rPr>
      <t>4157.011</t>
    </r>
  </si>
  <si>
    <r>
      <t xml:space="preserve">TM </t>
    </r>
    <r>
      <rPr>
        <u/>
        <sz val="8"/>
        <color rgb="FF0000FF"/>
        <rFont val="Tahoma"/>
        <family val="2"/>
      </rPr>
      <t>2091049.300</t>
    </r>
  </si>
  <si>
    <r>
      <t xml:space="preserve">M </t>
    </r>
    <r>
      <rPr>
        <u/>
        <sz val="8"/>
        <color rgb="FF0000FF"/>
        <rFont val="Tahoma"/>
        <family val="2"/>
      </rPr>
      <t>40.030</t>
    </r>
  </si>
  <si>
    <r>
      <t xml:space="preserve">T </t>
    </r>
    <r>
      <rPr>
        <u/>
        <sz val="8"/>
        <color rgb="FF0000FF"/>
        <rFont val="Tahoma"/>
        <family val="2"/>
      </rPr>
      <t>2019.053</t>
    </r>
  </si>
  <si>
    <r>
      <t xml:space="preserve">T </t>
    </r>
    <r>
      <rPr>
        <u/>
        <sz val="8"/>
        <color rgb="FF0000FF"/>
        <rFont val="Tahoma"/>
        <family val="2"/>
      </rPr>
      <t>13391.275</t>
    </r>
  </si>
  <si>
    <r>
      <t xml:space="preserve">TM </t>
    </r>
    <r>
      <rPr>
        <u/>
        <sz val="8"/>
        <color theme="1"/>
        <rFont val="Tahoma"/>
        <family val="2"/>
      </rPr>
      <t>6163493.200</t>
    </r>
  </si>
  <si>
    <r>
      <t xml:space="preserve">TM </t>
    </r>
    <r>
      <rPr>
        <u/>
        <sz val="8"/>
        <color theme="1"/>
        <rFont val="Tahoma"/>
        <family val="2"/>
      </rPr>
      <t>6251448.900</t>
    </r>
  </si>
  <si>
    <r>
      <t xml:space="preserve">TM </t>
    </r>
    <r>
      <rPr>
        <u/>
        <sz val="8"/>
        <color theme="1"/>
        <rFont val="Tahoma"/>
        <family val="2"/>
      </rPr>
      <t>6219775.300</t>
    </r>
  </si>
  <si>
    <r>
      <t xml:space="preserve">TM </t>
    </r>
    <r>
      <rPr>
        <u/>
        <sz val="8"/>
        <color rgb="FF0000FF"/>
        <rFont val="Tahoma"/>
        <family val="2"/>
      </rPr>
      <t>6211572.500</t>
    </r>
  </si>
  <si>
    <r>
      <t xml:space="preserve">TM </t>
    </r>
    <r>
      <rPr>
        <u/>
        <sz val="8"/>
        <color rgb="FF0000FF"/>
        <rFont val="Tahoma"/>
        <family val="2"/>
      </rPr>
      <t>44547.933</t>
    </r>
  </si>
  <si>
    <r>
      <t xml:space="preserve">T </t>
    </r>
    <r>
      <rPr>
        <u/>
        <sz val="8"/>
        <color theme="1"/>
        <rFont val="Tahoma"/>
        <family val="2"/>
      </rPr>
      <t>3858451.000</t>
    </r>
  </si>
  <si>
    <r>
      <t xml:space="preserve">T </t>
    </r>
    <r>
      <rPr>
        <u/>
        <sz val="8"/>
        <color theme="1"/>
        <rFont val="Tahoma"/>
        <family val="2"/>
      </rPr>
      <t>47203156.000</t>
    </r>
  </si>
  <si>
    <r>
      <t xml:space="preserve">T </t>
    </r>
    <r>
      <rPr>
        <u/>
        <sz val="8"/>
        <color theme="1"/>
        <rFont val="Tahoma"/>
        <family val="2"/>
      </rPr>
      <t>4485055.600</t>
    </r>
  </si>
  <si>
    <r>
      <t xml:space="preserve">T </t>
    </r>
    <r>
      <rPr>
        <u/>
        <sz val="8"/>
        <color theme="1"/>
        <rFont val="Tahoma"/>
        <family val="2"/>
      </rPr>
      <t>2282126.800</t>
    </r>
  </si>
  <si>
    <r>
      <t xml:space="preserve">TM </t>
    </r>
    <r>
      <rPr>
        <u/>
        <sz val="8"/>
        <color theme="1"/>
        <rFont val="Tahoma"/>
        <family val="2"/>
      </rPr>
      <t>468267800.000</t>
    </r>
  </si>
  <si>
    <r>
      <t xml:space="preserve">M </t>
    </r>
    <r>
      <rPr>
        <u/>
        <sz val="8"/>
        <color theme="1"/>
        <rFont val="Tahoma"/>
        <family val="2"/>
      </rPr>
      <t>42763.179</t>
    </r>
  </si>
  <si>
    <r>
      <t xml:space="preserve">T </t>
    </r>
    <r>
      <rPr>
        <u/>
        <sz val="8"/>
        <color theme="1"/>
        <rFont val="Tahoma"/>
        <family val="2"/>
      </rPr>
      <t>2334302.200</t>
    </r>
  </si>
  <si>
    <r>
      <t xml:space="preserve">T </t>
    </r>
    <r>
      <rPr>
        <u/>
        <sz val="8"/>
        <color theme="1"/>
        <rFont val="Tahoma"/>
        <family val="2"/>
      </rPr>
      <t>3318271.200</t>
    </r>
  </si>
  <si>
    <r>
      <t xml:space="preserve">T </t>
    </r>
    <r>
      <rPr>
        <u/>
        <sz val="8"/>
        <color theme="1"/>
        <rFont val="Tahoma"/>
        <family val="2"/>
      </rPr>
      <t>3889815.600</t>
    </r>
  </si>
  <si>
    <r>
      <t xml:space="preserve">T </t>
    </r>
    <r>
      <rPr>
        <u/>
        <sz val="8"/>
        <color theme="1"/>
        <rFont val="Tahoma"/>
        <family val="2"/>
      </rPr>
      <t>47277365.000</t>
    </r>
  </si>
  <si>
    <r>
      <t xml:space="preserve">T </t>
    </r>
    <r>
      <rPr>
        <u/>
        <sz val="8"/>
        <color theme="1"/>
        <rFont val="Tahoma"/>
        <family val="2"/>
      </rPr>
      <t>4458012.700</t>
    </r>
  </si>
  <si>
    <r>
      <t xml:space="preserve">T </t>
    </r>
    <r>
      <rPr>
        <u/>
        <sz val="8"/>
        <color theme="1"/>
        <rFont val="Tahoma"/>
        <family val="2"/>
      </rPr>
      <t>2288053.200</t>
    </r>
  </si>
  <si>
    <r>
      <t xml:space="preserve">TM </t>
    </r>
    <r>
      <rPr>
        <u/>
        <sz val="8"/>
        <color theme="1"/>
        <rFont val="Tahoma"/>
        <family val="2"/>
      </rPr>
      <t>470351270.000</t>
    </r>
  </si>
  <si>
    <r>
      <t xml:space="preserve">M </t>
    </r>
    <r>
      <rPr>
        <u/>
        <sz val="8"/>
        <color theme="1"/>
        <rFont val="Tahoma"/>
        <family val="2"/>
      </rPr>
      <t>42383.460</t>
    </r>
  </si>
  <si>
    <r>
      <t xml:space="preserve">T </t>
    </r>
    <r>
      <rPr>
        <u/>
        <sz val="8"/>
        <color theme="1"/>
        <rFont val="Tahoma"/>
        <family val="2"/>
      </rPr>
      <t>2327144.800</t>
    </r>
  </si>
  <si>
    <r>
      <t xml:space="preserve">T </t>
    </r>
    <r>
      <rPr>
        <u/>
        <sz val="8"/>
        <color theme="1"/>
        <rFont val="Tahoma"/>
        <family val="2"/>
      </rPr>
      <t>3323168.900</t>
    </r>
  </si>
  <si>
    <r>
      <t xml:space="preserve">T </t>
    </r>
    <r>
      <rPr>
        <u/>
        <sz val="8"/>
        <color theme="1"/>
        <rFont val="Tahoma"/>
        <family val="2"/>
      </rPr>
      <t>3870502.500</t>
    </r>
  </si>
  <si>
    <r>
      <t xml:space="preserve">T </t>
    </r>
    <r>
      <rPr>
        <u/>
        <sz val="8"/>
        <color theme="1"/>
        <rFont val="Tahoma"/>
        <family val="2"/>
      </rPr>
      <t>47179263.000</t>
    </r>
  </si>
  <si>
    <r>
      <t xml:space="preserve">T </t>
    </r>
    <r>
      <rPr>
        <u/>
        <sz val="8"/>
        <color theme="1"/>
        <rFont val="Tahoma"/>
        <family val="2"/>
      </rPr>
      <t>4429860.900</t>
    </r>
  </si>
  <si>
    <r>
      <t xml:space="preserve">T </t>
    </r>
    <r>
      <rPr>
        <u/>
        <sz val="8"/>
        <color theme="1"/>
        <rFont val="Tahoma"/>
        <family val="2"/>
      </rPr>
      <t>2272949.900</t>
    </r>
  </si>
  <si>
    <r>
      <t xml:space="preserve">TM </t>
    </r>
    <r>
      <rPr>
        <u/>
        <sz val="8"/>
        <color theme="1"/>
        <rFont val="Tahoma"/>
        <family val="2"/>
      </rPr>
      <t>468877160.000</t>
    </r>
  </si>
  <si>
    <r>
      <t xml:space="preserve">M </t>
    </r>
    <r>
      <rPr>
        <u/>
        <sz val="8"/>
        <color theme="1"/>
        <rFont val="Tahoma"/>
        <family val="2"/>
      </rPr>
      <t>43676.936</t>
    </r>
  </si>
  <si>
    <r>
      <t xml:space="preserve">T </t>
    </r>
    <r>
      <rPr>
        <u/>
        <sz val="8"/>
        <color theme="1"/>
        <rFont val="Tahoma"/>
        <family val="2"/>
      </rPr>
      <t>2320818.000</t>
    </r>
  </si>
  <si>
    <r>
      <t xml:space="preserve">T </t>
    </r>
    <r>
      <rPr>
        <u/>
        <sz val="8"/>
        <color theme="1"/>
        <rFont val="Tahoma"/>
        <family val="2"/>
      </rPr>
      <t>3294355.300</t>
    </r>
  </si>
  <si>
    <r>
      <t xml:space="preserve">T </t>
    </r>
    <r>
      <rPr>
        <u/>
        <sz val="8"/>
        <color rgb="FF0000FF"/>
        <rFont val="Tahoma"/>
        <family val="2"/>
      </rPr>
      <t>3872923.000</t>
    </r>
  </si>
  <si>
    <r>
      <t xml:space="preserve">T </t>
    </r>
    <r>
      <rPr>
        <u/>
        <sz val="8"/>
        <color rgb="FF0000FF"/>
        <rFont val="Tahoma"/>
        <family val="2"/>
      </rPr>
      <t>47219928.000</t>
    </r>
  </si>
  <si>
    <r>
      <t xml:space="preserve">T </t>
    </r>
    <r>
      <rPr>
        <u/>
        <sz val="8"/>
        <color rgb="FF0000FF"/>
        <rFont val="Tahoma"/>
        <family val="2"/>
      </rPr>
      <t>4457643.100</t>
    </r>
  </si>
  <si>
    <r>
      <t xml:space="preserve">T </t>
    </r>
    <r>
      <rPr>
        <u/>
        <sz val="8"/>
        <color rgb="FF0000FF"/>
        <rFont val="Tahoma"/>
        <family val="2"/>
      </rPr>
      <t>2281043.300</t>
    </r>
  </si>
  <si>
    <r>
      <t xml:space="preserve">TM </t>
    </r>
    <r>
      <rPr>
        <u/>
        <sz val="8"/>
        <color rgb="FF0000FF"/>
        <rFont val="Tahoma"/>
        <family val="2"/>
      </rPr>
      <t>469165410.000</t>
    </r>
  </si>
  <si>
    <r>
      <t xml:space="preserve">M </t>
    </r>
    <r>
      <rPr>
        <u/>
        <sz val="8"/>
        <color rgb="FF0000FF"/>
        <rFont val="Tahoma"/>
        <family val="2"/>
      </rPr>
      <t>42941.192</t>
    </r>
  </si>
  <si>
    <r>
      <t xml:space="preserve">T </t>
    </r>
    <r>
      <rPr>
        <u/>
        <sz val="8"/>
        <color rgb="FF0000FF"/>
        <rFont val="Tahoma"/>
        <family val="2"/>
      </rPr>
      <t>2327421.700</t>
    </r>
  </si>
  <si>
    <r>
      <t xml:space="preserve">T </t>
    </r>
    <r>
      <rPr>
        <u/>
        <sz val="8"/>
        <color rgb="FF0000FF"/>
        <rFont val="Tahoma"/>
        <family val="2"/>
      </rPr>
      <t>3311931.800</t>
    </r>
  </si>
  <si>
    <r>
      <t xml:space="preserve">T </t>
    </r>
    <r>
      <rPr>
        <u/>
        <sz val="8"/>
        <color rgb="FF0000FF"/>
        <rFont val="Tahoma"/>
        <family val="2"/>
      </rPr>
      <t>15821.751</t>
    </r>
  </si>
  <si>
    <r>
      <t xml:space="preserve">T </t>
    </r>
    <r>
      <rPr>
        <u/>
        <sz val="8"/>
        <color rgb="FF0000FF"/>
        <rFont val="Tahoma"/>
        <family val="2"/>
      </rPr>
      <t>51156.589</t>
    </r>
  </si>
  <si>
    <r>
      <t xml:space="preserve">T </t>
    </r>
    <r>
      <rPr>
        <u/>
        <sz val="8"/>
        <color rgb="FF0000FF"/>
        <rFont val="Tahoma"/>
        <family val="2"/>
      </rPr>
      <t>27599.174</t>
    </r>
  </si>
  <si>
    <r>
      <t xml:space="preserve">T </t>
    </r>
    <r>
      <rPr>
        <u/>
        <sz val="8"/>
        <color rgb="FF0000FF"/>
        <rFont val="Tahoma"/>
        <family val="2"/>
      </rPr>
      <t>7609.746</t>
    </r>
  </si>
  <si>
    <r>
      <t xml:space="preserve">TM </t>
    </r>
    <r>
      <rPr>
        <u/>
        <sz val="8"/>
        <color rgb="FF0000FF"/>
        <rFont val="Tahoma"/>
        <family val="2"/>
      </rPr>
      <t>1071227.300</t>
    </r>
  </si>
  <si>
    <r>
      <t xml:space="preserve">M </t>
    </r>
    <r>
      <rPr>
        <u/>
        <sz val="8"/>
        <color rgb="FF0000FF"/>
        <rFont val="Tahoma"/>
        <family val="2"/>
      </rPr>
      <t>664.858</t>
    </r>
  </si>
  <si>
    <r>
      <t xml:space="preserve">T </t>
    </r>
    <r>
      <rPr>
        <u/>
        <sz val="8"/>
        <color rgb="FF0000FF"/>
        <rFont val="Tahoma"/>
        <family val="2"/>
      </rPr>
      <t>6746.349</t>
    </r>
  </si>
  <si>
    <r>
      <t xml:space="preserve">T </t>
    </r>
    <r>
      <rPr>
        <u/>
        <sz val="8"/>
        <color rgb="FF0000FF"/>
        <rFont val="Tahoma"/>
        <family val="2"/>
      </rPr>
      <t>15417.434</t>
    </r>
  </si>
  <si>
    <r>
      <t xml:space="preserve">T </t>
    </r>
    <r>
      <rPr>
        <u/>
        <sz val="8"/>
        <color rgb="FF0000FF"/>
        <rFont val="Tahoma"/>
        <family val="2"/>
      </rPr>
      <t>0.409</t>
    </r>
  </si>
  <si>
    <r>
      <t xml:space="preserve">TM </t>
    </r>
    <r>
      <rPr>
        <u/>
        <sz val="8"/>
        <color theme="1"/>
        <rFont val="Tahoma"/>
        <family val="2"/>
      </rPr>
      <t>6254309.700</t>
    </r>
  </si>
  <si>
    <r>
      <t xml:space="preserve">TM </t>
    </r>
    <r>
      <rPr>
        <u/>
        <sz val="8"/>
        <color theme="1"/>
        <rFont val="Tahoma"/>
        <family val="2"/>
      </rPr>
      <t>6264234.000</t>
    </r>
  </si>
  <si>
    <r>
      <t xml:space="preserve">TM </t>
    </r>
    <r>
      <rPr>
        <u/>
        <sz val="8"/>
        <color theme="1"/>
        <rFont val="Tahoma"/>
        <family val="2"/>
      </rPr>
      <t>6285935.400</t>
    </r>
  </si>
  <si>
    <r>
      <t xml:space="preserve">TM </t>
    </r>
    <r>
      <rPr>
        <u/>
        <sz val="8"/>
        <color rgb="FF0000FF"/>
        <rFont val="Tahoma"/>
        <family val="2"/>
      </rPr>
      <t>6268159.700</t>
    </r>
  </si>
  <si>
    <r>
      <t xml:space="preserve">TM </t>
    </r>
    <r>
      <rPr>
        <u/>
        <sz val="8"/>
        <color rgb="FF0000FF"/>
        <rFont val="Tahoma"/>
        <family val="2"/>
      </rPr>
      <t>16174.208</t>
    </r>
  </si>
  <si>
    <r>
      <t xml:space="preserve">T </t>
    </r>
    <r>
      <rPr>
        <u/>
        <sz val="8"/>
        <color theme="1"/>
        <rFont val="Tahoma"/>
        <family val="2"/>
      </rPr>
      <t>2869077.300</t>
    </r>
  </si>
  <si>
    <r>
      <t xml:space="preserve">T </t>
    </r>
    <r>
      <rPr>
        <u/>
        <sz val="8"/>
        <color theme="1"/>
        <rFont val="Tahoma"/>
        <family val="2"/>
      </rPr>
      <t>32678790.000</t>
    </r>
  </si>
  <si>
    <r>
      <t xml:space="preserve">T </t>
    </r>
    <r>
      <rPr>
        <u/>
        <sz val="8"/>
        <color theme="1"/>
        <rFont val="Tahoma"/>
        <family val="2"/>
      </rPr>
      <t>12812671.000</t>
    </r>
  </si>
  <si>
    <r>
      <t xml:space="preserve">TM </t>
    </r>
    <r>
      <rPr>
        <u/>
        <sz val="8"/>
        <color theme="1"/>
        <rFont val="Tahoma"/>
        <family val="2"/>
      </rPr>
      <t>412512240.000</t>
    </r>
  </si>
  <si>
    <r>
      <t xml:space="preserve">M </t>
    </r>
    <r>
      <rPr>
        <u/>
        <sz val="8"/>
        <color theme="1"/>
        <rFont val="Tahoma"/>
        <family val="2"/>
      </rPr>
      <t>43187.761</t>
    </r>
  </si>
  <si>
    <r>
      <t xml:space="preserve">T </t>
    </r>
    <r>
      <rPr>
        <u/>
        <sz val="8"/>
        <color theme="1"/>
        <rFont val="Tahoma"/>
        <family val="2"/>
      </rPr>
      <t>2783951.500</t>
    </r>
  </si>
  <si>
    <r>
      <t xml:space="preserve">T </t>
    </r>
    <r>
      <rPr>
        <u/>
        <sz val="8"/>
        <color theme="1"/>
        <rFont val="Tahoma"/>
        <family val="2"/>
      </rPr>
      <t>2785487.700</t>
    </r>
  </si>
  <si>
    <r>
      <t xml:space="preserve">T </t>
    </r>
    <r>
      <rPr>
        <u/>
        <sz val="8"/>
        <color theme="1"/>
        <rFont val="Tahoma"/>
        <family val="2"/>
      </rPr>
      <t>2871632.300</t>
    </r>
  </si>
  <si>
    <r>
      <t xml:space="preserve">T </t>
    </r>
    <r>
      <rPr>
        <u/>
        <sz val="8"/>
        <color theme="1"/>
        <rFont val="Tahoma"/>
        <family val="2"/>
      </rPr>
      <t>32787451.000</t>
    </r>
  </si>
  <si>
    <r>
      <t xml:space="preserve">T </t>
    </r>
    <r>
      <rPr>
        <u/>
        <sz val="8"/>
        <color theme="1"/>
        <rFont val="Tahoma"/>
        <family val="2"/>
      </rPr>
      <t>12877524.000</t>
    </r>
  </si>
  <si>
    <r>
      <t xml:space="preserve">TM </t>
    </r>
    <r>
      <rPr>
        <u/>
        <sz val="8"/>
        <color theme="1"/>
        <rFont val="Tahoma"/>
        <family val="2"/>
      </rPr>
      <t>415487890.000</t>
    </r>
  </si>
  <si>
    <r>
      <t xml:space="preserve">M </t>
    </r>
    <r>
      <rPr>
        <u/>
        <sz val="8"/>
        <color theme="1"/>
        <rFont val="Tahoma"/>
        <family val="2"/>
      </rPr>
      <t>43712.095</t>
    </r>
  </si>
  <si>
    <r>
      <t xml:space="preserve">T </t>
    </r>
    <r>
      <rPr>
        <u/>
        <sz val="8"/>
        <color theme="1"/>
        <rFont val="Tahoma"/>
        <family val="2"/>
      </rPr>
      <t>2763260.300</t>
    </r>
  </si>
  <si>
    <r>
      <t xml:space="preserve">T </t>
    </r>
    <r>
      <rPr>
        <u/>
        <sz val="8"/>
        <color theme="1"/>
        <rFont val="Tahoma"/>
        <family val="2"/>
      </rPr>
      <t>2792973.400</t>
    </r>
  </si>
  <si>
    <r>
      <t xml:space="preserve">T </t>
    </r>
    <r>
      <rPr>
        <u/>
        <sz val="8"/>
        <color theme="1"/>
        <rFont val="Tahoma"/>
        <family val="2"/>
      </rPr>
      <t>2867941.000</t>
    </r>
  </si>
  <si>
    <r>
      <t xml:space="preserve">T </t>
    </r>
    <r>
      <rPr>
        <u/>
        <sz val="8"/>
        <color theme="1"/>
        <rFont val="Tahoma"/>
        <family val="2"/>
      </rPr>
      <t>32697035.000</t>
    </r>
  </si>
  <si>
    <r>
      <t xml:space="preserve">T </t>
    </r>
    <r>
      <rPr>
        <u/>
        <sz val="8"/>
        <color theme="1"/>
        <rFont val="Tahoma"/>
        <family val="2"/>
      </rPr>
      <t>12726374.000</t>
    </r>
  </si>
  <si>
    <r>
      <t xml:space="preserve">TM </t>
    </r>
    <r>
      <rPr>
        <u/>
        <sz val="8"/>
        <color theme="1"/>
        <rFont val="Tahoma"/>
        <family val="2"/>
      </rPr>
      <t>413840550.000</t>
    </r>
  </si>
  <si>
    <r>
      <t xml:space="preserve">M </t>
    </r>
    <r>
      <rPr>
        <u/>
        <sz val="8"/>
        <color theme="1"/>
        <rFont val="Tahoma"/>
        <family val="2"/>
      </rPr>
      <t>43029.672</t>
    </r>
  </si>
  <si>
    <r>
      <t xml:space="preserve">T </t>
    </r>
    <r>
      <rPr>
        <u/>
        <sz val="8"/>
        <color theme="1"/>
        <rFont val="Tahoma"/>
        <family val="2"/>
      </rPr>
      <t>2781457.600</t>
    </r>
  </si>
  <si>
    <r>
      <t xml:space="preserve">T </t>
    </r>
    <r>
      <rPr>
        <u/>
        <sz val="8"/>
        <color theme="1"/>
        <rFont val="Tahoma"/>
        <family val="2"/>
      </rPr>
      <t>2787595.200</t>
    </r>
  </si>
  <si>
    <r>
      <t xml:space="preserve">T </t>
    </r>
    <r>
      <rPr>
        <u/>
        <sz val="8"/>
        <color rgb="FF0000FF"/>
        <rFont val="Tahoma"/>
        <family val="2"/>
      </rPr>
      <t>2869550.200</t>
    </r>
  </si>
  <si>
    <r>
      <t xml:space="preserve">T </t>
    </r>
    <r>
      <rPr>
        <u/>
        <sz val="8"/>
        <color rgb="FF0000FF"/>
        <rFont val="Tahoma"/>
        <family val="2"/>
      </rPr>
      <t>32721092.000</t>
    </r>
  </si>
  <si>
    <r>
      <t xml:space="preserve">T </t>
    </r>
    <r>
      <rPr>
        <u/>
        <sz val="8"/>
        <color rgb="FF0000FF"/>
        <rFont val="Tahoma"/>
        <family val="2"/>
      </rPr>
      <t>12805523.000</t>
    </r>
  </si>
  <si>
    <r>
      <t xml:space="preserve">TM </t>
    </r>
    <r>
      <rPr>
        <u/>
        <sz val="8"/>
        <color rgb="FF0000FF"/>
        <rFont val="Tahoma"/>
        <family val="2"/>
      </rPr>
      <t>413946890.000</t>
    </r>
  </si>
  <si>
    <r>
      <t xml:space="preserve">M </t>
    </r>
    <r>
      <rPr>
        <u/>
        <sz val="8"/>
        <color rgb="FF0000FF"/>
        <rFont val="Tahoma"/>
        <family val="2"/>
      </rPr>
      <t>43309.843</t>
    </r>
  </si>
  <si>
    <r>
      <t xml:space="preserve">T </t>
    </r>
    <r>
      <rPr>
        <u/>
        <sz val="8"/>
        <color rgb="FF0000FF"/>
        <rFont val="Tahoma"/>
        <family val="2"/>
      </rPr>
      <t>2776223.100</t>
    </r>
  </si>
  <si>
    <r>
      <t xml:space="preserve">T </t>
    </r>
    <r>
      <rPr>
        <u/>
        <sz val="8"/>
        <color rgb="FF0000FF"/>
        <rFont val="Tahoma"/>
        <family val="2"/>
      </rPr>
      <t>2788685.400</t>
    </r>
  </si>
  <si>
    <r>
      <t xml:space="preserve">T </t>
    </r>
    <r>
      <rPr>
        <u/>
        <sz val="8"/>
        <color rgb="FF0000FF"/>
        <rFont val="Tahoma"/>
        <family val="2"/>
      </rPr>
      <t>1890.525</t>
    </r>
  </si>
  <si>
    <r>
      <t xml:space="preserve">T </t>
    </r>
    <r>
      <rPr>
        <u/>
        <sz val="8"/>
        <color rgb="FF0000FF"/>
        <rFont val="Tahoma"/>
        <family val="2"/>
      </rPr>
      <t>58188.141</t>
    </r>
  </si>
  <si>
    <r>
      <t xml:space="preserve">T </t>
    </r>
    <r>
      <rPr>
        <u/>
        <sz val="8"/>
        <color rgb="FF0000FF"/>
        <rFont val="Tahoma"/>
        <family val="2"/>
      </rPr>
      <t>75828.184</t>
    </r>
  </si>
  <si>
    <r>
      <t xml:space="preserve">TM </t>
    </r>
    <r>
      <rPr>
        <u/>
        <sz val="8"/>
        <color rgb="FF0000FF"/>
        <rFont val="Tahoma"/>
        <family val="2"/>
      </rPr>
      <t>1490670.400</t>
    </r>
  </si>
  <si>
    <r>
      <t xml:space="preserve">M </t>
    </r>
    <r>
      <rPr>
        <u/>
        <sz val="8"/>
        <color rgb="FF0000FF"/>
        <rFont val="Tahoma"/>
        <family val="2"/>
      </rPr>
      <t>357.216</t>
    </r>
  </si>
  <si>
    <r>
      <t xml:space="preserve">T </t>
    </r>
    <r>
      <rPr>
        <u/>
        <sz val="8"/>
        <color rgb="FF0000FF"/>
        <rFont val="Tahoma"/>
        <family val="2"/>
      </rPr>
      <t>11295.206</t>
    </r>
  </si>
  <si>
    <r>
      <t xml:space="preserve">T </t>
    </r>
    <r>
      <rPr>
        <u/>
        <sz val="8"/>
        <color rgb="FF0000FF"/>
        <rFont val="Tahoma"/>
        <family val="2"/>
      </rPr>
      <t>3860.103</t>
    </r>
  </si>
  <si>
    <r>
      <t xml:space="preserve">TM </t>
    </r>
    <r>
      <rPr>
        <u/>
        <sz val="8"/>
        <color theme="1"/>
        <rFont val="Tahoma"/>
        <family val="2"/>
      </rPr>
      <t>4888491.100</t>
    </r>
  </si>
  <si>
    <r>
      <t xml:space="preserve">TM </t>
    </r>
    <r>
      <rPr>
        <u/>
        <sz val="8"/>
        <color theme="1"/>
        <rFont val="Tahoma"/>
        <family val="2"/>
      </rPr>
      <t>4884717.500</t>
    </r>
  </si>
  <si>
    <r>
      <t xml:space="preserve">TM </t>
    </r>
    <r>
      <rPr>
        <u/>
        <sz val="8"/>
        <color theme="1"/>
        <rFont val="Tahoma"/>
        <family val="2"/>
      </rPr>
      <t>4894760.600</t>
    </r>
  </si>
  <si>
    <r>
      <t xml:space="preserve">TM </t>
    </r>
    <r>
      <rPr>
        <u/>
        <sz val="8"/>
        <color rgb="FF0000FF"/>
        <rFont val="Tahoma"/>
        <family val="2"/>
      </rPr>
      <t>4889323.100</t>
    </r>
  </si>
  <si>
    <r>
      <t xml:space="preserve">TM </t>
    </r>
    <r>
      <rPr>
        <u/>
        <sz val="8"/>
        <color rgb="FF0000FF"/>
        <rFont val="Tahoma"/>
        <family val="2"/>
      </rPr>
      <t>5072.981</t>
    </r>
  </si>
  <si>
    <r>
      <t xml:space="preserve">T </t>
    </r>
    <r>
      <rPr>
        <u/>
        <sz val="8"/>
        <color theme="1"/>
        <rFont val="Tahoma"/>
        <family val="2"/>
      </rPr>
      <t>7843739.300</t>
    </r>
  </si>
  <si>
    <r>
      <t xml:space="preserve">T </t>
    </r>
    <r>
      <rPr>
        <u/>
        <sz val="8"/>
        <color theme="1"/>
        <rFont val="Tahoma"/>
        <family val="2"/>
      </rPr>
      <t>43206290.000</t>
    </r>
  </si>
  <si>
    <r>
      <t xml:space="preserve">T </t>
    </r>
    <r>
      <rPr>
        <u/>
        <sz val="8"/>
        <color theme="1"/>
        <rFont val="Tahoma"/>
        <family val="2"/>
      </rPr>
      <t>19223146.000</t>
    </r>
  </si>
  <si>
    <r>
      <t xml:space="preserve">T </t>
    </r>
    <r>
      <rPr>
        <u/>
        <sz val="8"/>
        <color theme="1"/>
        <rFont val="Tahoma"/>
        <family val="2"/>
      </rPr>
      <t>1709821.300</t>
    </r>
  </si>
  <si>
    <r>
      <t xml:space="preserve">TM </t>
    </r>
    <r>
      <rPr>
        <u/>
        <sz val="8"/>
        <color theme="1"/>
        <rFont val="Tahoma"/>
        <family val="2"/>
      </rPr>
      <t>411781230.000</t>
    </r>
  </si>
  <si>
    <r>
      <t xml:space="preserve">M </t>
    </r>
    <r>
      <rPr>
        <u/>
        <sz val="8"/>
        <color theme="1"/>
        <rFont val="Tahoma"/>
        <family val="2"/>
      </rPr>
      <t>33774.998</t>
    </r>
  </si>
  <si>
    <r>
      <t xml:space="preserve">T </t>
    </r>
    <r>
      <rPr>
        <u/>
        <sz val="8"/>
        <color theme="1"/>
        <rFont val="Tahoma"/>
        <family val="2"/>
      </rPr>
      <t>2586552.700</t>
    </r>
  </si>
  <si>
    <r>
      <t xml:space="preserve">T </t>
    </r>
    <r>
      <rPr>
        <u/>
        <sz val="8"/>
        <color theme="1"/>
        <rFont val="Tahoma"/>
        <family val="2"/>
      </rPr>
      <t>3049433.800</t>
    </r>
  </si>
  <si>
    <r>
      <t xml:space="preserve">T </t>
    </r>
    <r>
      <rPr>
        <u/>
        <sz val="8"/>
        <color theme="1"/>
        <rFont val="Tahoma"/>
        <family val="2"/>
      </rPr>
      <t>7853686.800</t>
    </r>
  </si>
  <si>
    <r>
      <t xml:space="preserve">T </t>
    </r>
    <r>
      <rPr>
        <u/>
        <sz val="8"/>
        <color theme="1"/>
        <rFont val="Tahoma"/>
        <family val="2"/>
      </rPr>
      <t>43186882.000</t>
    </r>
  </si>
  <si>
    <r>
      <t xml:space="preserve">T </t>
    </r>
    <r>
      <rPr>
        <u/>
        <sz val="8"/>
        <color theme="1"/>
        <rFont val="Tahoma"/>
        <family val="2"/>
      </rPr>
      <t>19054526.000</t>
    </r>
  </si>
  <si>
    <r>
      <t xml:space="preserve">T </t>
    </r>
    <r>
      <rPr>
        <u/>
        <sz val="8"/>
        <color theme="1"/>
        <rFont val="Tahoma"/>
        <family val="2"/>
      </rPr>
      <t>1707221.900</t>
    </r>
  </si>
  <si>
    <r>
      <t xml:space="preserve">TM </t>
    </r>
    <r>
      <rPr>
        <u/>
        <sz val="8"/>
        <color theme="1"/>
        <rFont val="Tahoma"/>
        <family val="2"/>
      </rPr>
      <t>413010280.000</t>
    </r>
  </si>
  <si>
    <r>
      <t xml:space="preserve">M </t>
    </r>
    <r>
      <rPr>
        <u/>
        <sz val="8"/>
        <color theme="1"/>
        <rFont val="Tahoma"/>
        <family val="2"/>
      </rPr>
      <t>33449.140</t>
    </r>
  </si>
  <si>
    <r>
      <t xml:space="preserve">T </t>
    </r>
    <r>
      <rPr>
        <u/>
        <sz val="8"/>
        <color theme="1"/>
        <rFont val="Tahoma"/>
        <family val="2"/>
      </rPr>
      <t>2600099.400</t>
    </r>
  </si>
  <si>
    <r>
      <t xml:space="preserve">T </t>
    </r>
    <r>
      <rPr>
        <u/>
        <sz val="8"/>
        <color theme="1"/>
        <rFont val="Tahoma"/>
        <family val="2"/>
      </rPr>
      <t>3055735.800</t>
    </r>
  </si>
  <si>
    <r>
      <t xml:space="preserve">T </t>
    </r>
    <r>
      <rPr>
        <u/>
        <sz val="8"/>
        <color theme="1"/>
        <rFont val="Tahoma"/>
        <family val="2"/>
      </rPr>
      <t>7852051.800</t>
    </r>
  </si>
  <si>
    <r>
      <t xml:space="preserve">T </t>
    </r>
    <r>
      <rPr>
        <u/>
        <sz val="8"/>
        <color theme="1"/>
        <rFont val="Tahoma"/>
        <family val="2"/>
      </rPr>
      <t>43378606.000</t>
    </r>
  </si>
  <si>
    <r>
      <t xml:space="preserve">T </t>
    </r>
    <r>
      <rPr>
        <u/>
        <sz val="8"/>
        <color theme="1"/>
        <rFont val="Tahoma"/>
        <family val="2"/>
      </rPr>
      <t>19183471.000</t>
    </r>
  </si>
  <si>
    <r>
      <t xml:space="preserve">T </t>
    </r>
    <r>
      <rPr>
        <u/>
        <sz val="8"/>
        <color theme="1"/>
        <rFont val="Tahoma"/>
        <family val="2"/>
      </rPr>
      <t>1713596.100</t>
    </r>
  </si>
  <si>
    <r>
      <t xml:space="preserve">TM </t>
    </r>
    <r>
      <rPr>
        <u/>
        <sz val="8"/>
        <color theme="1"/>
        <rFont val="Tahoma"/>
        <family val="2"/>
      </rPr>
      <t>415562280.000</t>
    </r>
  </si>
  <si>
    <r>
      <t xml:space="preserve">M </t>
    </r>
    <r>
      <rPr>
        <u/>
        <sz val="8"/>
        <color theme="1"/>
        <rFont val="Tahoma"/>
        <family val="2"/>
      </rPr>
      <t>33532.396</t>
    </r>
  </si>
  <si>
    <r>
      <t xml:space="preserve">T </t>
    </r>
    <r>
      <rPr>
        <u/>
        <sz val="8"/>
        <color theme="1"/>
        <rFont val="Tahoma"/>
        <family val="2"/>
      </rPr>
      <t>2561874.700</t>
    </r>
  </si>
  <si>
    <r>
      <t xml:space="preserve">T </t>
    </r>
    <r>
      <rPr>
        <u/>
        <sz val="8"/>
        <color theme="1"/>
        <rFont val="Tahoma"/>
        <family val="2"/>
      </rPr>
      <t>3048309.800</t>
    </r>
  </si>
  <si>
    <r>
      <t xml:space="preserve">T </t>
    </r>
    <r>
      <rPr>
        <u/>
        <sz val="8"/>
        <color rgb="FF0000FF"/>
        <rFont val="Tahoma"/>
        <family val="2"/>
      </rPr>
      <t>7849826.000</t>
    </r>
  </si>
  <si>
    <r>
      <t xml:space="preserve">T </t>
    </r>
    <r>
      <rPr>
        <u/>
        <sz val="8"/>
        <color rgb="FF0000FF"/>
        <rFont val="Tahoma"/>
        <family val="2"/>
      </rPr>
      <t>43257260.000</t>
    </r>
  </si>
  <si>
    <r>
      <t xml:space="preserve">T </t>
    </r>
    <r>
      <rPr>
        <u/>
        <sz val="8"/>
        <color rgb="FF0000FF"/>
        <rFont val="Tahoma"/>
        <family val="2"/>
      </rPr>
      <t>19153714.000</t>
    </r>
  </si>
  <si>
    <r>
      <t xml:space="preserve">T </t>
    </r>
    <r>
      <rPr>
        <u/>
        <sz val="8"/>
        <color rgb="FF0000FF"/>
        <rFont val="Tahoma"/>
        <family val="2"/>
      </rPr>
      <t>1710213.100</t>
    </r>
  </si>
  <si>
    <r>
      <t xml:space="preserve">TM </t>
    </r>
    <r>
      <rPr>
        <u/>
        <sz val="8"/>
        <color rgb="FF0000FF"/>
        <rFont val="Tahoma"/>
        <family val="2"/>
      </rPr>
      <t>413451260.000</t>
    </r>
  </si>
  <si>
    <r>
      <t xml:space="preserve">M </t>
    </r>
    <r>
      <rPr>
        <u/>
        <sz val="8"/>
        <color rgb="FF0000FF"/>
        <rFont val="Tahoma"/>
        <family val="2"/>
      </rPr>
      <t>33585.511</t>
    </r>
  </si>
  <si>
    <r>
      <t xml:space="preserve">T </t>
    </r>
    <r>
      <rPr>
        <u/>
        <sz val="8"/>
        <color rgb="FF0000FF"/>
        <rFont val="Tahoma"/>
        <family val="2"/>
      </rPr>
      <t>2582842.300</t>
    </r>
  </si>
  <si>
    <r>
      <t xml:space="preserve">T </t>
    </r>
    <r>
      <rPr>
        <u/>
        <sz val="8"/>
        <color rgb="FF0000FF"/>
        <rFont val="Tahoma"/>
        <family val="2"/>
      </rPr>
      <t>3051159.800</t>
    </r>
  </si>
  <si>
    <r>
      <t xml:space="preserve">T </t>
    </r>
    <r>
      <rPr>
        <u/>
        <sz val="8"/>
        <color rgb="FF0000FF"/>
        <rFont val="Tahoma"/>
        <family val="2"/>
      </rPr>
      <t>5334.177</t>
    </r>
  </si>
  <si>
    <r>
      <t xml:space="preserve">T </t>
    </r>
    <r>
      <rPr>
        <u/>
        <sz val="8"/>
        <color rgb="FF0000FF"/>
        <rFont val="Tahoma"/>
        <family val="2"/>
      </rPr>
      <t>105536.460</t>
    </r>
  </si>
  <si>
    <r>
      <t xml:space="preserve">T </t>
    </r>
    <r>
      <rPr>
        <u/>
        <sz val="8"/>
        <color rgb="FF0000FF"/>
        <rFont val="Tahoma"/>
        <family val="2"/>
      </rPr>
      <t>88160.551</t>
    </r>
  </si>
  <si>
    <r>
      <t xml:space="preserve">T </t>
    </r>
    <r>
      <rPr>
        <u/>
        <sz val="8"/>
        <color rgb="FF0000FF"/>
        <rFont val="Tahoma"/>
        <family val="2"/>
      </rPr>
      <t>3205.129</t>
    </r>
  </si>
  <si>
    <r>
      <t xml:space="preserve">TM </t>
    </r>
    <r>
      <rPr>
        <u/>
        <sz val="8"/>
        <color rgb="FF0000FF"/>
        <rFont val="Tahoma"/>
        <family val="2"/>
      </rPr>
      <t>1928713.100</t>
    </r>
  </si>
  <si>
    <r>
      <t xml:space="preserve">M </t>
    </r>
    <r>
      <rPr>
        <u/>
        <sz val="8"/>
        <color rgb="FF0000FF"/>
        <rFont val="Tahoma"/>
        <family val="2"/>
      </rPr>
      <t>169.298</t>
    </r>
  </si>
  <si>
    <r>
      <t xml:space="preserve">T </t>
    </r>
    <r>
      <rPr>
        <u/>
        <sz val="8"/>
        <color rgb="FF0000FF"/>
        <rFont val="Tahoma"/>
        <family val="2"/>
      </rPr>
      <t>19380.558</t>
    </r>
  </si>
  <si>
    <r>
      <t xml:space="preserve">T </t>
    </r>
    <r>
      <rPr>
        <u/>
        <sz val="8"/>
        <color rgb="FF0000FF"/>
        <rFont val="Tahoma"/>
        <family val="2"/>
      </rPr>
      <t>4002.617</t>
    </r>
  </si>
  <si>
    <r>
      <t xml:space="preserve">TM </t>
    </r>
    <r>
      <rPr>
        <u/>
        <sz val="8"/>
        <color theme="1"/>
        <rFont val="Tahoma"/>
        <family val="2"/>
      </rPr>
      <t>5270909.000</t>
    </r>
  </si>
  <si>
    <r>
      <t xml:space="preserve">TM </t>
    </r>
    <r>
      <rPr>
        <u/>
        <sz val="8"/>
        <color theme="1"/>
        <rFont val="Tahoma"/>
        <family val="2"/>
      </rPr>
      <t>5248258.300</t>
    </r>
  </si>
  <si>
    <r>
      <t xml:space="preserve">TM </t>
    </r>
    <r>
      <rPr>
        <u/>
        <sz val="8"/>
        <color theme="1"/>
        <rFont val="Tahoma"/>
        <family val="2"/>
      </rPr>
      <t>5291500.900</t>
    </r>
  </si>
  <si>
    <r>
      <t xml:space="preserve">TM </t>
    </r>
    <r>
      <rPr>
        <u/>
        <sz val="8"/>
        <color rgb="FF0000FF"/>
        <rFont val="Tahoma"/>
        <family val="2"/>
      </rPr>
      <t>5270222.700</t>
    </r>
  </si>
  <si>
    <r>
      <t xml:space="preserve">TM </t>
    </r>
    <r>
      <rPr>
        <u/>
        <sz val="8"/>
        <color rgb="FF0000FF"/>
        <rFont val="Tahoma"/>
        <family val="2"/>
      </rPr>
      <t>21629.492</t>
    </r>
  </si>
  <si>
    <r>
      <t xml:space="preserve">T </t>
    </r>
    <r>
      <rPr>
        <u/>
        <sz val="8"/>
        <color theme="1"/>
        <rFont val="Tahoma"/>
        <family val="2"/>
      </rPr>
      <t>1778103.800</t>
    </r>
  </si>
  <si>
    <r>
      <t xml:space="preserve">T </t>
    </r>
    <r>
      <rPr>
        <u/>
        <sz val="8"/>
        <color theme="1"/>
        <rFont val="Tahoma"/>
        <family val="2"/>
      </rPr>
      <t>1787495.200</t>
    </r>
  </si>
  <si>
    <r>
      <t xml:space="preserve">T </t>
    </r>
    <r>
      <rPr>
        <u/>
        <sz val="8"/>
        <color rgb="FF0000FF"/>
        <rFont val="Tahoma"/>
        <family val="2"/>
      </rPr>
      <t>1685605.200</t>
    </r>
  </si>
  <si>
    <r>
      <t xml:space="preserve">T </t>
    </r>
    <r>
      <rPr>
        <u/>
        <sz val="8"/>
        <color rgb="FF0000FF"/>
        <rFont val="Tahoma"/>
        <family val="2"/>
      </rPr>
      <t>168410.990</t>
    </r>
  </si>
  <si>
    <r>
      <t xml:space="preserve">T </t>
    </r>
    <r>
      <rPr>
        <u/>
        <sz val="8"/>
        <color theme="1"/>
        <rFont val="Tahoma"/>
        <family val="2"/>
      </rPr>
      <t>4688838.700</t>
    </r>
  </si>
  <si>
    <r>
      <t xml:space="preserve">T </t>
    </r>
    <r>
      <rPr>
        <u/>
        <sz val="8"/>
        <color theme="1"/>
        <rFont val="Tahoma"/>
        <family val="2"/>
      </rPr>
      <t>39580276.000</t>
    </r>
  </si>
  <si>
    <r>
      <t xml:space="preserve">T </t>
    </r>
    <r>
      <rPr>
        <u/>
        <sz val="8"/>
        <color theme="1"/>
        <rFont val="Tahoma"/>
        <family val="2"/>
      </rPr>
      <t>3576079.800</t>
    </r>
  </si>
  <si>
    <r>
      <t xml:space="preserve">T </t>
    </r>
    <r>
      <rPr>
        <u/>
        <sz val="8"/>
        <color theme="1"/>
        <rFont val="Tahoma"/>
        <family val="2"/>
      </rPr>
      <t>1989117.400</t>
    </r>
  </si>
  <si>
    <r>
      <t xml:space="preserve">TM </t>
    </r>
    <r>
      <rPr>
        <u/>
        <sz val="8"/>
        <color theme="1"/>
        <rFont val="Tahoma"/>
        <family val="2"/>
      </rPr>
      <t>458928200.000</t>
    </r>
  </si>
  <si>
    <r>
      <t xml:space="preserve">M </t>
    </r>
    <r>
      <rPr>
        <u/>
        <sz val="8"/>
        <color theme="1"/>
        <rFont val="Tahoma"/>
        <family val="2"/>
      </rPr>
      <t>32805.326</t>
    </r>
  </si>
  <si>
    <r>
      <t xml:space="preserve">T </t>
    </r>
    <r>
      <rPr>
        <u/>
        <sz val="8"/>
        <color theme="1"/>
        <rFont val="Tahoma"/>
        <family val="2"/>
      </rPr>
      <t>1757369.300</t>
    </r>
  </si>
  <si>
    <r>
      <t xml:space="preserve">T </t>
    </r>
    <r>
      <rPr>
        <u/>
        <sz val="8"/>
        <color theme="1"/>
        <rFont val="Tahoma"/>
        <family val="2"/>
      </rPr>
      <t>2634758.300</t>
    </r>
  </si>
  <si>
    <r>
      <t xml:space="preserve">T </t>
    </r>
    <r>
      <rPr>
        <u/>
        <sz val="8"/>
        <color theme="1"/>
        <rFont val="Tahoma"/>
        <family val="2"/>
      </rPr>
      <t>4728777.400</t>
    </r>
  </si>
  <si>
    <r>
      <t xml:space="preserve">T </t>
    </r>
    <r>
      <rPr>
        <u/>
        <sz val="8"/>
        <color theme="1"/>
        <rFont val="Tahoma"/>
        <family val="2"/>
      </rPr>
      <t>40014153.000</t>
    </r>
  </si>
  <si>
    <r>
      <t xml:space="preserve">T </t>
    </r>
    <r>
      <rPr>
        <u/>
        <sz val="8"/>
        <color theme="1"/>
        <rFont val="Tahoma"/>
        <family val="2"/>
      </rPr>
      <t>3599612.300</t>
    </r>
  </si>
  <si>
    <r>
      <t xml:space="preserve">T </t>
    </r>
    <r>
      <rPr>
        <u/>
        <sz val="8"/>
        <color theme="1"/>
        <rFont val="Tahoma"/>
        <family val="2"/>
      </rPr>
      <t>1996857.200</t>
    </r>
  </si>
  <si>
    <r>
      <t xml:space="preserve">TM </t>
    </r>
    <r>
      <rPr>
        <u/>
        <sz val="8"/>
        <color theme="1"/>
        <rFont val="Tahoma"/>
        <family val="2"/>
      </rPr>
      <t>460307880.000</t>
    </r>
  </si>
  <si>
    <r>
      <t xml:space="preserve">M </t>
    </r>
    <r>
      <rPr>
        <u/>
        <sz val="8"/>
        <color theme="1"/>
        <rFont val="Tahoma"/>
        <family val="2"/>
      </rPr>
      <t>32905.685</t>
    </r>
  </si>
  <si>
    <r>
      <t xml:space="preserve">T </t>
    </r>
    <r>
      <rPr>
        <u/>
        <sz val="8"/>
        <color theme="1"/>
        <rFont val="Tahoma"/>
        <family val="2"/>
      </rPr>
      <t>1772736.200</t>
    </r>
  </si>
  <si>
    <r>
      <t xml:space="preserve">T </t>
    </r>
    <r>
      <rPr>
        <u/>
        <sz val="8"/>
        <color theme="1"/>
        <rFont val="Tahoma"/>
        <family val="2"/>
      </rPr>
      <t>2650305.300</t>
    </r>
  </si>
  <si>
    <r>
      <t xml:space="preserve">T </t>
    </r>
    <r>
      <rPr>
        <u/>
        <sz val="8"/>
        <color theme="1"/>
        <rFont val="Tahoma"/>
        <family val="2"/>
      </rPr>
      <t>4677321.700</t>
    </r>
  </si>
  <si>
    <r>
      <t xml:space="preserve">T </t>
    </r>
    <r>
      <rPr>
        <u/>
        <sz val="8"/>
        <color theme="1"/>
        <rFont val="Tahoma"/>
        <family val="2"/>
      </rPr>
      <t>39591786.000</t>
    </r>
  </si>
  <si>
    <r>
      <t xml:space="preserve">T </t>
    </r>
    <r>
      <rPr>
        <u/>
        <sz val="8"/>
        <color theme="1"/>
        <rFont val="Tahoma"/>
        <family val="2"/>
      </rPr>
      <t>3580219.800</t>
    </r>
  </si>
  <si>
    <r>
      <t xml:space="preserve">T </t>
    </r>
    <r>
      <rPr>
        <u/>
        <sz val="8"/>
        <color theme="1"/>
        <rFont val="Tahoma"/>
        <family val="2"/>
      </rPr>
      <t>1992571.700</t>
    </r>
  </si>
  <si>
    <r>
      <t xml:space="preserve">TM </t>
    </r>
    <r>
      <rPr>
        <u/>
        <sz val="8"/>
        <color theme="1"/>
        <rFont val="Tahoma"/>
        <family val="2"/>
      </rPr>
      <t>460186260.000</t>
    </r>
  </si>
  <si>
    <r>
      <t xml:space="preserve">M </t>
    </r>
    <r>
      <rPr>
        <u/>
        <sz val="8"/>
        <color theme="1"/>
        <rFont val="Tahoma"/>
        <family val="2"/>
      </rPr>
      <t>32448.252</t>
    </r>
  </si>
  <si>
    <r>
      <t xml:space="preserve">T </t>
    </r>
    <r>
      <rPr>
        <u/>
        <sz val="8"/>
        <color theme="1"/>
        <rFont val="Tahoma"/>
        <family val="2"/>
      </rPr>
      <t>1767424.200</t>
    </r>
  </si>
  <si>
    <r>
      <t xml:space="preserve">T </t>
    </r>
    <r>
      <rPr>
        <u/>
        <sz val="8"/>
        <color theme="1"/>
        <rFont val="Tahoma"/>
        <family val="2"/>
      </rPr>
      <t>2647985.600</t>
    </r>
  </si>
  <si>
    <r>
      <t xml:space="preserve">T </t>
    </r>
    <r>
      <rPr>
        <u/>
        <sz val="8"/>
        <color rgb="FF0000FF"/>
        <rFont val="Tahoma"/>
        <family val="2"/>
      </rPr>
      <t>4698312.600</t>
    </r>
  </si>
  <si>
    <r>
      <t xml:space="preserve">T </t>
    </r>
    <r>
      <rPr>
        <u/>
        <sz val="8"/>
        <color rgb="FF0000FF"/>
        <rFont val="Tahoma"/>
        <family val="2"/>
      </rPr>
      <t>39728738.000</t>
    </r>
  </si>
  <si>
    <r>
      <t xml:space="preserve">T </t>
    </r>
    <r>
      <rPr>
        <u/>
        <sz val="8"/>
        <color rgb="FF0000FF"/>
        <rFont val="Tahoma"/>
        <family val="2"/>
      </rPr>
      <t>3585304.000</t>
    </r>
  </si>
  <si>
    <r>
      <t xml:space="preserve">T </t>
    </r>
    <r>
      <rPr>
        <u/>
        <sz val="8"/>
        <color rgb="FF0000FF"/>
        <rFont val="Tahoma"/>
        <family val="2"/>
      </rPr>
      <t>1992848.800</t>
    </r>
  </si>
  <si>
    <r>
      <t xml:space="preserve">TM </t>
    </r>
    <r>
      <rPr>
        <u/>
        <sz val="8"/>
        <color rgb="FF0000FF"/>
        <rFont val="Tahoma"/>
        <family val="2"/>
      </rPr>
      <t>459807440.000</t>
    </r>
  </si>
  <si>
    <r>
      <t xml:space="preserve">M </t>
    </r>
    <r>
      <rPr>
        <u/>
        <sz val="8"/>
        <color rgb="FF0000FF"/>
        <rFont val="Tahoma"/>
        <family val="2"/>
      </rPr>
      <t>32719.754</t>
    </r>
  </si>
  <si>
    <r>
      <t xml:space="preserve">T </t>
    </r>
    <r>
      <rPr>
        <u/>
        <sz val="8"/>
        <color rgb="FF0000FF"/>
        <rFont val="Tahoma"/>
        <family val="2"/>
      </rPr>
      <t>1765843.200</t>
    </r>
  </si>
  <si>
    <r>
      <t xml:space="preserve">T </t>
    </r>
    <r>
      <rPr>
        <u/>
        <sz val="8"/>
        <color rgb="FF0000FF"/>
        <rFont val="Tahoma"/>
        <family val="2"/>
      </rPr>
      <t>2644349.700</t>
    </r>
  </si>
  <si>
    <r>
      <t xml:space="preserve">T </t>
    </r>
    <r>
      <rPr>
        <u/>
        <sz val="8"/>
        <color rgb="FF0000FF"/>
        <rFont val="Tahoma"/>
        <family val="2"/>
      </rPr>
      <t>27004.450</t>
    </r>
  </si>
  <si>
    <r>
      <t xml:space="preserve">T </t>
    </r>
    <r>
      <rPr>
        <u/>
        <sz val="8"/>
        <color rgb="FF0000FF"/>
        <rFont val="Tahoma"/>
        <family val="2"/>
      </rPr>
      <t>247243.400</t>
    </r>
  </si>
  <si>
    <r>
      <t xml:space="preserve">T </t>
    </r>
    <r>
      <rPr>
        <u/>
        <sz val="8"/>
        <color rgb="FF0000FF"/>
        <rFont val="Tahoma"/>
        <family val="2"/>
      </rPr>
      <t>12563.091</t>
    </r>
  </si>
  <si>
    <r>
      <t xml:space="preserve">T </t>
    </r>
    <r>
      <rPr>
        <u/>
        <sz val="8"/>
        <color rgb="FF0000FF"/>
        <rFont val="Tahoma"/>
        <family val="2"/>
      </rPr>
      <t>3877.326</t>
    </r>
  </si>
  <si>
    <r>
      <t xml:space="preserve">TM </t>
    </r>
    <r>
      <rPr>
        <u/>
        <sz val="8"/>
        <color rgb="FF0000FF"/>
        <rFont val="Tahoma"/>
        <family val="2"/>
      </rPr>
      <t>763876.750</t>
    </r>
  </si>
  <si>
    <r>
      <t xml:space="preserve">M </t>
    </r>
    <r>
      <rPr>
        <u/>
        <sz val="8"/>
        <color rgb="FF0000FF"/>
        <rFont val="Tahoma"/>
        <family val="2"/>
      </rPr>
      <t>240.423</t>
    </r>
  </si>
  <si>
    <r>
      <t xml:space="preserve">T </t>
    </r>
    <r>
      <rPr>
        <u/>
        <sz val="8"/>
        <color rgb="FF0000FF"/>
        <rFont val="Tahoma"/>
        <family val="2"/>
      </rPr>
      <t>7804.507</t>
    </r>
  </si>
  <si>
    <r>
      <t xml:space="preserve">T </t>
    </r>
    <r>
      <rPr>
        <u/>
        <sz val="8"/>
        <color rgb="FF0000FF"/>
        <rFont val="Tahoma"/>
        <family val="2"/>
      </rPr>
      <t>8387.027</t>
    </r>
  </si>
  <si>
    <r>
      <t xml:space="preserve">TM </t>
    </r>
    <r>
      <rPr>
        <u/>
        <sz val="8"/>
        <color theme="1"/>
        <rFont val="Tahoma"/>
        <family val="2"/>
      </rPr>
      <t>5897197.400</t>
    </r>
  </si>
  <si>
    <r>
      <t xml:space="preserve">TM </t>
    </r>
    <r>
      <rPr>
        <u/>
        <sz val="8"/>
        <color theme="1"/>
        <rFont val="Tahoma"/>
        <family val="2"/>
      </rPr>
      <t>5878159.300</t>
    </r>
  </si>
  <si>
    <r>
      <t xml:space="preserve">TM </t>
    </r>
    <r>
      <rPr>
        <u/>
        <sz val="8"/>
        <color theme="1"/>
        <rFont val="Tahoma"/>
        <family val="2"/>
      </rPr>
      <t>5849411.500</t>
    </r>
  </si>
  <si>
    <r>
      <t xml:space="preserve">TM </t>
    </r>
    <r>
      <rPr>
        <u/>
        <sz val="8"/>
        <color rgb="FF0000FF"/>
        <rFont val="Tahoma"/>
        <family val="2"/>
      </rPr>
      <t>5874922.700</t>
    </r>
  </si>
  <si>
    <r>
      <t xml:space="preserve">TM </t>
    </r>
    <r>
      <rPr>
        <u/>
        <sz val="8"/>
        <color rgb="FF0000FF"/>
        <rFont val="Tahoma"/>
        <family val="2"/>
      </rPr>
      <t>24056.816</t>
    </r>
  </si>
  <si>
    <r>
      <t xml:space="preserve">T </t>
    </r>
    <r>
      <rPr>
        <u/>
        <sz val="8"/>
        <color theme="1"/>
        <rFont val="Tahoma"/>
        <family val="2"/>
      </rPr>
      <t>2846456.800</t>
    </r>
  </si>
  <si>
    <r>
      <t xml:space="preserve">T </t>
    </r>
    <r>
      <rPr>
        <u/>
        <sz val="8"/>
        <color theme="1"/>
        <rFont val="Tahoma"/>
        <family val="2"/>
      </rPr>
      <t>31692765.000</t>
    </r>
  </si>
  <si>
    <r>
      <t xml:space="preserve">T </t>
    </r>
    <r>
      <rPr>
        <u/>
        <sz val="8"/>
        <color theme="1"/>
        <rFont val="Tahoma"/>
        <family val="2"/>
      </rPr>
      <t>9374506.000</t>
    </r>
  </si>
  <si>
    <r>
      <t xml:space="preserve">T </t>
    </r>
    <r>
      <rPr>
        <u/>
        <sz val="8"/>
        <color theme="1"/>
        <rFont val="Tahoma"/>
        <family val="2"/>
      </rPr>
      <t>2164473.200</t>
    </r>
  </si>
  <si>
    <r>
      <t xml:space="preserve">TM </t>
    </r>
    <r>
      <rPr>
        <u/>
        <sz val="8"/>
        <color theme="1"/>
        <rFont val="Tahoma"/>
        <family val="2"/>
      </rPr>
      <t>434366070.000</t>
    </r>
  </si>
  <si>
    <r>
      <t xml:space="preserve">M </t>
    </r>
    <r>
      <rPr>
        <u/>
        <sz val="8"/>
        <color theme="1"/>
        <rFont val="Tahoma"/>
        <family val="2"/>
      </rPr>
      <t>29706.742</t>
    </r>
  </si>
  <si>
    <r>
      <t xml:space="preserve">T </t>
    </r>
    <r>
      <rPr>
        <u/>
        <sz val="8"/>
        <color theme="1"/>
        <rFont val="Tahoma"/>
        <family val="2"/>
      </rPr>
      <t>1927250.600</t>
    </r>
  </si>
  <si>
    <r>
      <t xml:space="preserve">T </t>
    </r>
    <r>
      <rPr>
        <u/>
        <sz val="8"/>
        <color theme="1"/>
        <rFont val="Tahoma"/>
        <family val="2"/>
      </rPr>
      <t>3184529.600</t>
    </r>
  </si>
  <si>
    <r>
      <t xml:space="preserve">T </t>
    </r>
    <r>
      <rPr>
        <u/>
        <sz val="8"/>
        <color theme="1"/>
        <rFont val="Tahoma"/>
        <family val="2"/>
      </rPr>
      <t>2885000.000</t>
    </r>
  </si>
  <si>
    <r>
      <t xml:space="preserve">T </t>
    </r>
    <r>
      <rPr>
        <u/>
        <sz val="8"/>
        <color theme="1"/>
        <rFont val="Tahoma"/>
        <family val="2"/>
      </rPr>
      <t>31965036.000</t>
    </r>
  </si>
  <si>
    <r>
      <t xml:space="preserve">T </t>
    </r>
    <r>
      <rPr>
        <u/>
        <sz val="8"/>
        <color theme="1"/>
        <rFont val="Tahoma"/>
        <family val="2"/>
      </rPr>
      <t>9334898.500</t>
    </r>
  </si>
  <si>
    <r>
      <t xml:space="preserve">T </t>
    </r>
    <r>
      <rPr>
        <u/>
        <sz val="8"/>
        <color theme="1"/>
        <rFont val="Tahoma"/>
        <family val="2"/>
      </rPr>
      <t>2175895.300</t>
    </r>
  </si>
  <si>
    <r>
      <t xml:space="preserve">TM </t>
    </r>
    <r>
      <rPr>
        <u/>
        <sz val="8"/>
        <color theme="1"/>
        <rFont val="Tahoma"/>
        <family val="2"/>
      </rPr>
      <t>433695180.000</t>
    </r>
  </si>
  <si>
    <r>
      <t xml:space="preserve">M </t>
    </r>
    <r>
      <rPr>
        <u/>
        <sz val="8"/>
        <color theme="1"/>
        <rFont val="Tahoma"/>
        <family val="2"/>
      </rPr>
      <t>29345.200</t>
    </r>
  </si>
  <si>
    <r>
      <t xml:space="preserve">T </t>
    </r>
    <r>
      <rPr>
        <u/>
        <sz val="8"/>
        <color theme="1"/>
        <rFont val="Tahoma"/>
        <family val="2"/>
      </rPr>
      <t>1915659.200</t>
    </r>
  </si>
  <si>
    <r>
      <t xml:space="preserve">T </t>
    </r>
    <r>
      <rPr>
        <u/>
        <sz val="8"/>
        <color theme="1"/>
        <rFont val="Tahoma"/>
        <family val="2"/>
      </rPr>
      <t>3191606.700</t>
    </r>
  </si>
  <si>
    <r>
      <t xml:space="preserve">T </t>
    </r>
    <r>
      <rPr>
        <u/>
        <sz val="8"/>
        <color theme="1"/>
        <rFont val="Tahoma"/>
        <family val="2"/>
      </rPr>
      <t>2889058.500</t>
    </r>
  </si>
  <si>
    <r>
      <t xml:space="preserve">T </t>
    </r>
    <r>
      <rPr>
        <u/>
        <sz val="8"/>
        <color theme="1"/>
        <rFont val="Tahoma"/>
        <family val="2"/>
      </rPr>
      <t>31957849.000</t>
    </r>
  </si>
  <si>
    <r>
      <t xml:space="preserve">T </t>
    </r>
    <r>
      <rPr>
        <u/>
        <sz val="8"/>
        <color theme="1"/>
        <rFont val="Tahoma"/>
        <family val="2"/>
      </rPr>
      <t>9340062.100</t>
    </r>
  </si>
  <si>
    <r>
      <t xml:space="preserve">T </t>
    </r>
    <r>
      <rPr>
        <u/>
        <sz val="8"/>
        <color theme="1"/>
        <rFont val="Tahoma"/>
        <family val="2"/>
      </rPr>
      <t>2197594.400</t>
    </r>
  </si>
  <si>
    <r>
      <t xml:space="preserve">TM </t>
    </r>
    <r>
      <rPr>
        <u/>
        <sz val="8"/>
        <color theme="1"/>
        <rFont val="Tahoma"/>
        <family val="2"/>
      </rPr>
      <t>433515040.000</t>
    </r>
  </si>
  <si>
    <r>
      <t xml:space="preserve">M </t>
    </r>
    <r>
      <rPr>
        <u/>
        <sz val="8"/>
        <color theme="1"/>
        <rFont val="Tahoma"/>
        <family val="2"/>
      </rPr>
      <t>29436.084</t>
    </r>
  </si>
  <si>
    <r>
      <t xml:space="preserve">T </t>
    </r>
    <r>
      <rPr>
        <u/>
        <sz val="8"/>
        <color theme="1"/>
        <rFont val="Tahoma"/>
        <family val="2"/>
      </rPr>
      <t>1895561.000</t>
    </r>
  </si>
  <si>
    <r>
      <t xml:space="preserve">T </t>
    </r>
    <r>
      <rPr>
        <u/>
        <sz val="8"/>
        <color theme="1"/>
        <rFont val="Tahoma"/>
        <family val="2"/>
      </rPr>
      <t>3168829.700</t>
    </r>
  </si>
  <si>
    <r>
      <t xml:space="preserve">T </t>
    </r>
    <r>
      <rPr>
        <u/>
        <sz val="8"/>
        <color rgb="FF0000FF"/>
        <rFont val="Tahoma"/>
        <family val="2"/>
      </rPr>
      <t>2873505.100</t>
    </r>
  </si>
  <si>
    <r>
      <t xml:space="preserve">T </t>
    </r>
    <r>
      <rPr>
        <u/>
        <sz val="8"/>
        <color rgb="FF0000FF"/>
        <rFont val="Tahoma"/>
        <family val="2"/>
      </rPr>
      <t>31871883.000</t>
    </r>
  </si>
  <si>
    <r>
      <t xml:space="preserve">T </t>
    </r>
    <r>
      <rPr>
        <u/>
        <sz val="8"/>
        <color rgb="FF0000FF"/>
        <rFont val="Tahoma"/>
        <family val="2"/>
      </rPr>
      <t>9349822.200</t>
    </r>
  </si>
  <si>
    <r>
      <t xml:space="preserve">T </t>
    </r>
    <r>
      <rPr>
        <u/>
        <sz val="8"/>
        <color rgb="FF0000FF"/>
        <rFont val="Tahoma"/>
        <family val="2"/>
      </rPr>
      <t>2179321.000</t>
    </r>
  </si>
  <si>
    <r>
      <t xml:space="preserve">TM </t>
    </r>
    <r>
      <rPr>
        <u/>
        <sz val="8"/>
        <color rgb="FF0000FF"/>
        <rFont val="Tahoma"/>
        <family val="2"/>
      </rPr>
      <t>433858760.000</t>
    </r>
  </si>
  <si>
    <r>
      <t xml:space="preserve">M </t>
    </r>
    <r>
      <rPr>
        <u/>
        <sz val="8"/>
        <color rgb="FF0000FF"/>
        <rFont val="Tahoma"/>
        <family val="2"/>
      </rPr>
      <t>29496.009</t>
    </r>
  </si>
  <si>
    <r>
      <t xml:space="preserve">T </t>
    </r>
    <r>
      <rPr>
        <u/>
        <sz val="8"/>
        <color rgb="FF0000FF"/>
        <rFont val="Tahoma"/>
        <family val="2"/>
      </rPr>
      <t>1912823.600</t>
    </r>
  </si>
  <si>
    <r>
      <t xml:space="preserve">T </t>
    </r>
    <r>
      <rPr>
        <u/>
        <sz val="8"/>
        <color rgb="FF0000FF"/>
        <rFont val="Tahoma"/>
        <family val="2"/>
      </rPr>
      <t>3181655.300</t>
    </r>
  </si>
  <si>
    <r>
      <t xml:space="preserve">T </t>
    </r>
    <r>
      <rPr>
        <u/>
        <sz val="8"/>
        <color rgb="FF0000FF"/>
        <rFont val="Tahoma"/>
        <family val="2"/>
      </rPr>
      <t>23512.210</t>
    </r>
  </si>
  <si>
    <r>
      <t xml:space="preserve">T </t>
    </r>
    <r>
      <rPr>
        <u/>
        <sz val="8"/>
        <color rgb="FF0000FF"/>
        <rFont val="Tahoma"/>
        <family val="2"/>
      </rPr>
      <t>155162.890</t>
    </r>
  </si>
  <si>
    <r>
      <t xml:space="preserve">T </t>
    </r>
    <r>
      <rPr>
        <u/>
        <sz val="8"/>
        <color rgb="FF0000FF"/>
        <rFont val="Tahoma"/>
        <family val="2"/>
      </rPr>
      <t>21532.111</t>
    </r>
  </si>
  <si>
    <r>
      <t xml:space="preserve">T </t>
    </r>
    <r>
      <rPr>
        <u/>
        <sz val="8"/>
        <color rgb="FF0000FF"/>
        <rFont val="Tahoma"/>
        <family val="2"/>
      </rPr>
      <t>16824.202</t>
    </r>
  </si>
  <si>
    <r>
      <t xml:space="preserve">TM </t>
    </r>
    <r>
      <rPr>
        <u/>
        <sz val="8"/>
        <color rgb="FF0000FF"/>
        <rFont val="Tahoma"/>
        <family val="2"/>
      </rPr>
      <t>448480.650</t>
    </r>
  </si>
  <si>
    <r>
      <t xml:space="preserve">M </t>
    </r>
    <r>
      <rPr>
        <u/>
        <sz val="8"/>
        <color rgb="FF0000FF"/>
        <rFont val="Tahoma"/>
        <family val="2"/>
      </rPr>
      <t>188.073</t>
    </r>
  </si>
  <si>
    <r>
      <t xml:space="preserve">T </t>
    </r>
    <r>
      <rPr>
        <u/>
        <sz val="8"/>
        <color rgb="FF0000FF"/>
        <rFont val="Tahoma"/>
        <family val="2"/>
      </rPr>
      <t>16033.961</t>
    </r>
  </si>
  <si>
    <r>
      <t xml:space="preserve">T </t>
    </r>
    <r>
      <rPr>
        <u/>
        <sz val="8"/>
        <color rgb="FF0000FF"/>
        <rFont val="Tahoma"/>
        <family val="2"/>
      </rPr>
      <t>11657.369</t>
    </r>
  </si>
  <si>
    <r>
      <t xml:space="preserve">TM </t>
    </r>
    <r>
      <rPr>
        <u/>
        <sz val="8"/>
        <color theme="1"/>
        <rFont val="Tahoma"/>
        <family val="2"/>
      </rPr>
      <t>5986725.600</t>
    </r>
  </si>
  <si>
    <r>
      <t xml:space="preserve">TM </t>
    </r>
    <r>
      <rPr>
        <u/>
        <sz val="8"/>
        <color theme="1"/>
        <rFont val="Tahoma"/>
        <family val="2"/>
      </rPr>
      <t>5999169.400</t>
    </r>
  </si>
  <si>
    <r>
      <t xml:space="preserve">TM </t>
    </r>
    <r>
      <rPr>
        <u/>
        <sz val="8"/>
        <color theme="1"/>
        <rFont val="Tahoma"/>
        <family val="2"/>
      </rPr>
      <t>5992982.400</t>
    </r>
  </si>
  <si>
    <r>
      <t xml:space="preserve">TM </t>
    </r>
    <r>
      <rPr>
        <u/>
        <sz val="8"/>
        <color rgb="FF0000FF"/>
        <rFont val="Tahoma"/>
        <family val="2"/>
      </rPr>
      <t>5992959.200</t>
    </r>
  </si>
  <si>
    <r>
      <t xml:space="preserve">TM </t>
    </r>
    <r>
      <rPr>
        <u/>
        <sz val="8"/>
        <color rgb="FF0000FF"/>
        <rFont val="Tahoma"/>
        <family val="2"/>
      </rPr>
      <t>6221.922</t>
    </r>
  </si>
  <si>
    <r>
      <t xml:space="preserve">T </t>
    </r>
    <r>
      <rPr>
        <u/>
        <sz val="8"/>
        <color theme="1"/>
        <rFont val="Tahoma"/>
        <family val="2"/>
      </rPr>
      <t>3890189.800</t>
    </r>
  </si>
  <si>
    <r>
      <t xml:space="preserve">T </t>
    </r>
    <r>
      <rPr>
        <u/>
        <sz val="8"/>
        <color theme="1"/>
        <rFont val="Tahoma"/>
        <family val="2"/>
      </rPr>
      <t>50196334.000</t>
    </r>
  </si>
  <si>
    <r>
      <t xml:space="preserve">T </t>
    </r>
    <r>
      <rPr>
        <u/>
        <sz val="8"/>
        <color theme="1"/>
        <rFont val="Tahoma"/>
        <family val="2"/>
      </rPr>
      <t>11268753.000</t>
    </r>
  </si>
  <si>
    <r>
      <t xml:space="preserve">T </t>
    </r>
    <r>
      <rPr>
        <u/>
        <sz val="8"/>
        <color theme="1"/>
        <rFont val="Tahoma"/>
        <family val="2"/>
      </rPr>
      <t>1691993.700</t>
    </r>
  </si>
  <si>
    <r>
      <t xml:space="preserve">TM </t>
    </r>
    <r>
      <rPr>
        <u/>
        <sz val="8"/>
        <color theme="1"/>
        <rFont val="Tahoma"/>
        <family val="2"/>
      </rPr>
      <t>362439520.000</t>
    </r>
  </si>
  <si>
    <r>
      <t xml:space="preserve">M </t>
    </r>
    <r>
      <rPr>
        <u/>
        <sz val="8"/>
        <color theme="1"/>
        <rFont val="Tahoma"/>
        <family val="2"/>
      </rPr>
      <t>47676.919</t>
    </r>
  </si>
  <si>
    <r>
      <t xml:space="preserve">T </t>
    </r>
    <r>
      <rPr>
        <u/>
        <sz val="8"/>
        <color theme="1"/>
        <rFont val="Tahoma"/>
        <family val="2"/>
      </rPr>
      <t>2875246.300</t>
    </r>
  </si>
  <si>
    <r>
      <t xml:space="preserve">T </t>
    </r>
    <r>
      <rPr>
        <u/>
        <sz val="8"/>
        <color theme="1"/>
        <rFont val="Tahoma"/>
        <family val="2"/>
      </rPr>
      <t>4153355.800</t>
    </r>
  </si>
  <si>
    <r>
      <t xml:space="preserve">T </t>
    </r>
    <r>
      <rPr>
        <u/>
        <sz val="8"/>
        <color theme="1"/>
        <rFont val="Tahoma"/>
        <family val="2"/>
      </rPr>
      <t>3888649.400</t>
    </r>
  </si>
  <si>
    <r>
      <t xml:space="preserve">T </t>
    </r>
    <r>
      <rPr>
        <u/>
        <sz val="8"/>
        <color theme="1"/>
        <rFont val="Tahoma"/>
        <family val="2"/>
      </rPr>
      <t>50639164.000</t>
    </r>
  </si>
  <si>
    <r>
      <t xml:space="preserve">T </t>
    </r>
    <r>
      <rPr>
        <u/>
        <sz val="8"/>
        <color theme="1"/>
        <rFont val="Tahoma"/>
        <family val="2"/>
      </rPr>
      <t>11348838.000</t>
    </r>
  </si>
  <si>
    <r>
      <t xml:space="preserve">T </t>
    </r>
    <r>
      <rPr>
        <u/>
        <sz val="8"/>
        <color theme="1"/>
        <rFont val="Tahoma"/>
        <family val="2"/>
      </rPr>
      <t>1700910.000</t>
    </r>
  </si>
  <si>
    <r>
      <t xml:space="preserve">TM </t>
    </r>
    <r>
      <rPr>
        <u/>
        <sz val="8"/>
        <color theme="1"/>
        <rFont val="Tahoma"/>
        <family val="2"/>
      </rPr>
      <t>363992370.000</t>
    </r>
  </si>
  <si>
    <r>
      <t xml:space="preserve">M </t>
    </r>
    <r>
      <rPr>
        <u/>
        <sz val="8"/>
        <color theme="1"/>
        <rFont val="Tahoma"/>
        <family val="2"/>
      </rPr>
      <t>48303.831</t>
    </r>
  </si>
  <si>
    <r>
      <t xml:space="preserve">T </t>
    </r>
    <r>
      <rPr>
        <u/>
        <sz val="8"/>
        <color theme="1"/>
        <rFont val="Tahoma"/>
        <family val="2"/>
      </rPr>
      <t>2887697.000</t>
    </r>
  </si>
  <si>
    <r>
      <t xml:space="preserve">T </t>
    </r>
    <r>
      <rPr>
        <u/>
        <sz val="8"/>
        <color theme="1"/>
        <rFont val="Tahoma"/>
        <family val="2"/>
      </rPr>
      <t>4141148.800</t>
    </r>
  </si>
  <si>
    <r>
      <t xml:space="preserve">T </t>
    </r>
    <r>
      <rPr>
        <u/>
        <sz val="8"/>
        <color theme="1"/>
        <rFont val="Tahoma"/>
        <family val="2"/>
      </rPr>
      <t>3884804.300</t>
    </r>
  </si>
  <si>
    <r>
      <t xml:space="preserve">T </t>
    </r>
    <r>
      <rPr>
        <u/>
        <sz val="8"/>
        <color theme="1"/>
        <rFont val="Tahoma"/>
        <family val="2"/>
      </rPr>
      <t>50817257.000</t>
    </r>
  </si>
  <si>
    <r>
      <t xml:space="preserve">T </t>
    </r>
    <r>
      <rPr>
        <u/>
        <sz val="8"/>
        <color theme="1"/>
        <rFont val="Tahoma"/>
        <family val="2"/>
      </rPr>
      <t>11269310.000</t>
    </r>
  </si>
  <si>
    <r>
      <t xml:space="preserve">T </t>
    </r>
    <r>
      <rPr>
        <u/>
        <sz val="8"/>
        <color theme="1"/>
        <rFont val="Tahoma"/>
        <family val="2"/>
      </rPr>
      <t>1723188.100</t>
    </r>
  </si>
  <si>
    <r>
      <t xml:space="preserve">TM </t>
    </r>
    <r>
      <rPr>
        <u/>
        <sz val="8"/>
        <color theme="1"/>
        <rFont val="Tahoma"/>
        <family val="2"/>
      </rPr>
      <t>365803960.000</t>
    </r>
  </si>
  <si>
    <r>
      <t xml:space="preserve">M </t>
    </r>
    <r>
      <rPr>
        <u/>
        <sz val="8"/>
        <color theme="1"/>
        <rFont val="Tahoma"/>
        <family val="2"/>
      </rPr>
      <t>47465.973</t>
    </r>
  </si>
  <si>
    <r>
      <t xml:space="preserve">T </t>
    </r>
    <r>
      <rPr>
        <u/>
        <sz val="8"/>
        <color theme="1"/>
        <rFont val="Tahoma"/>
        <family val="2"/>
      </rPr>
      <t>2926490.900</t>
    </r>
  </si>
  <si>
    <r>
      <t xml:space="preserve">T </t>
    </r>
    <r>
      <rPr>
        <u/>
        <sz val="8"/>
        <color theme="1"/>
        <rFont val="Tahoma"/>
        <family val="2"/>
      </rPr>
      <t>4166217.400</t>
    </r>
  </si>
  <si>
    <r>
      <t xml:space="preserve">T </t>
    </r>
    <r>
      <rPr>
        <u/>
        <sz val="8"/>
        <color rgb="FF0000FF"/>
        <rFont val="Tahoma"/>
        <family val="2"/>
      </rPr>
      <t>3887881.100</t>
    </r>
  </si>
  <si>
    <r>
      <t xml:space="preserve">T </t>
    </r>
    <r>
      <rPr>
        <u/>
        <sz val="8"/>
        <color rgb="FF0000FF"/>
        <rFont val="Tahoma"/>
        <family val="2"/>
      </rPr>
      <t>50550919.000</t>
    </r>
  </si>
  <si>
    <r>
      <t xml:space="preserve">T </t>
    </r>
    <r>
      <rPr>
        <u/>
        <sz val="8"/>
        <color rgb="FF0000FF"/>
        <rFont val="Tahoma"/>
        <family val="2"/>
      </rPr>
      <t>11295633.000</t>
    </r>
  </si>
  <si>
    <r>
      <t xml:space="preserve">T </t>
    </r>
    <r>
      <rPr>
        <u/>
        <sz val="8"/>
        <color rgb="FF0000FF"/>
        <rFont val="Tahoma"/>
        <family val="2"/>
      </rPr>
      <t>1705363.900</t>
    </r>
  </si>
  <si>
    <r>
      <t xml:space="preserve">TM </t>
    </r>
    <r>
      <rPr>
        <u/>
        <sz val="8"/>
        <color rgb="FF0000FF"/>
        <rFont val="Tahoma"/>
        <family val="2"/>
      </rPr>
      <t>364078610.000</t>
    </r>
  </si>
  <si>
    <r>
      <t xml:space="preserve">M </t>
    </r>
    <r>
      <rPr>
        <u/>
        <sz val="8"/>
        <color rgb="FF0000FF"/>
        <rFont val="Tahoma"/>
        <family val="2"/>
      </rPr>
      <t>47815.574</t>
    </r>
  </si>
  <si>
    <r>
      <t xml:space="preserve">T </t>
    </r>
    <r>
      <rPr>
        <u/>
        <sz val="8"/>
        <color rgb="FF0000FF"/>
        <rFont val="Tahoma"/>
        <family val="2"/>
      </rPr>
      <t>2896478.100</t>
    </r>
  </si>
  <si>
    <r>
      <t xml:space="preserve">T </t>
    </r>
    <r>
      <rPr>
        <u/>
        <sz val="8"/>
        <color rgb="FF0000FF"/>
        <rFont val="Tahoma"/>
        <family val="2"/>
      </rPr>
      <t>4153574.000</t>
    </r>
  </si>
  <si>
    <r>
      <t xml:space="preserve">T </t>
    </r>
    <r>
      <rPr>
        <u/>
        <sz val="8"/>
        <color rgb="FF0000FF"/>
        <rFont val="Tahoma"/>
        <family val="2"/>
      </rPr>
      <t>2773.712</t>
    </r>
  </si>
  <si>
    <r>
      <t xml:space="preserve">T </t>
    </r>
    <r>
      <rPr>
        <u/>
        <sz val="8"/>
        <color rgb="FF0000FF"/>
        <rFont val="Tahoma"/>
        <family val="2"/>
      </rPr>
      <t>319729.040</t>
    </r>
  </si>
  <si>
    <r>
      <t xml:space="preserve">T </t>
    </r>
    <r>
      <rPr>
        <u/>
        <sz val="8"/>
        <color rgb="FF0000FF"/>
        <rFont val="Tahoma"/>
        <family val="2"/>
      </rPr>
      <t>46077.425</t>
    </r>
  </si>
  <si>
    <r>
      <t xml:space="preserve">T </t>
    </r>
    <r>
      <rPr>
        <u/>
        <sz val="8"/>
        <color rgb="FF0000FF"/>
        <rFont val="Tahoma"/>
        <family val="2"/>
      </rPr>
      <t>16067.061</t>
    </r>
  </si>
  <si>
    <r>
      <t xml:space="preserve">TM </t>
    </r>
    <r>
      <rPr>
        <u/>
        <sz val="8"/>
        <color rgb="FF0000FF"/>
        <rFont val="Tahoma"/>
        <family val="2"/>
      </rPr>
      <t>1683876.800</t>
    </r>
  </si>
  <si>
    <r>
      <t xml:space="preserve">M </t>
    </r>
    <r>
      <rPr>
        <u/>
        <sz val="8"/>
        <color rgb="FF0000FF"/>
        <rFont val="Tahoma"/>
        <family val="2"/>
      </rPr>
      <t>435.798</t>
    </r>
  </si>
  <si>
    <r>
      <t xml:space="preserve">T </t>
    </r>
    <r>
      <rPr>
        <u/>
        <sz val="8"/>
        <color rgb="FF0000FF"/>
        <rFont val="Tahoma"/>
        <family val="2"/>
      </rPr>
      <t>26726.975</t>
    </r>
  </si>
  <si>
    <r>
      <t xml:space="preserve">T </t>
    </r>
    <r>
      <rPr>
        <u/>
        <sz val="8"/>
        <color rgb="FF0000FF"/>
        <rFont val="Tahoma"/>
        <family val="2"/>
      </rPr>
      <t>12535.759</t>
    </r>
  </si>
  <si>
    <r>
      <t xml:space="preserve">TM </t>
    </r>
    <r>
      <rPr>
        <u/>
        <sz val="8"/>
        <color theme="1"/>
        <rFont val="Tahoma"/>
        <family val="2"/>
      </rPr>
      <t>6659852.300</t>
    </r>
  </si>
  <si>
    <r>
      <t xml:space="preserve">TM </t>
    </r>
    <r>
      <rPr>
        <u/>
        <sz val="8"/>
        <color theme="1"/>
        <rFont val="Tahoma"/>
        <family val="2"/>
      </rPr>
      <t>6678531.500</t>
    </r>
  </si>
  <si>
    <r>
      <t xml:space="preserve">TM </t>
    </r>
    <r>
      <rPr>
        <u/>
        <sz val="8"/>
        <color theme="1"/>
        <rFont val="Tahoma"/>
        <family val="2"/>
      </rPr>
      <t>6646505.800</t>
    </r>
  </si>
  <si>
    <r>
      <t xml:space="preserve">TM </t>
    </r>
    <r>
      <rPr>
        <u/>
        <sz val="8"/>
        <color rgb="FF0000FF"/>
        <rFont val="Tahoma"/>
        <family val="2"/>
      </rPr>
      <t>6661629.900</t>
    </r>
  </si>
  <si>
    <r>
      <t xml:space="preserve">TM </t>
    </r>
    <r>
      <rPr>
        <u/>
        <sz val="8"/>
        <color rgb="FF0000FF"/>
        <rFont val="Tahoma"/>
        <family val="2"/>
      </rPr>
      <t>16086.675</t>
    </r>
  </si>
  <si>
    <r>
      <t xml:space="preserve">T </t>
    </r>
    <r>
      <rPr>
        <u/>
        <sz val="8"/>
        <color theme="1"/>
        <rFont val="Tahoma"/>
        <family val="2"/>
      </rPr>
      <t>2199244.300</t>
    </r>
  </si>
  <si>
    <r>
      <t xml:space="preserve">T </t>
    </r>
    <r>
      <rPr>
        <u/>
        <sz val="8"/>
        <color theme="1"/>
        <rFont val="Tahoma"/>
        <family val="2"/>
      </rPr>
      <t>2208770.600</t>
    </r>
  </si>
  <si>
    <r>
      <t xml:space="preserve">T </t>
    </r>
    <r>
      <rPr>
        <u/>
        <sz val="8"/>
        <color theme="1"/>
        <rFont val="Tahoma"/>
        <family val="2"/>
      </rPr>
      <t>2212770.800</t>
    </r>
  </si>
  <si>
    <r>
      <t xml:space="preserve">T </t>
    </r>
    <r>
      <rPr>
        <u/>
        <sz val="8"/>
        <color rgb="FF0000FF"/>
        <rFont val="Tahoma"/>
        <family val="2"/>
      </rPr>
      <t>2206928.600</t>
    </r>
  </si>
  <si>
    <r>
      <t xml:space="preserve">T </t>
    </r>
    <r>
      <rPr>
        <u/>
        <sz val="8"/>
        <color rgb="FF0000FF"/>
        <rFont val="Tahoma"/>
        <family val="2"/>
      </rPr>
      <t>6948.824</t>
    </r>
  </si>
  <si>
    <r>
      <t xml:space="preserve">T </t>
    </r>
    <r>
      <rPr>
        <u/>
        <sz val="8"/>
        <color theme="1"/>
        <rFont val="Tahoma"/>
        <family val="2"/>
      </rPr>
      <t>2634933.100</t>
    </r>
  </si>
  <si>
    <r>
      <t xml:space="preserve">T </t>
    </r>
    <r>
      <rPr>
        <u/>
        <sz val="8"/>
        <color theme="1"/>
        <rFont val="Tahoma"/>
        <family val="2"/>
      </rPr>
      <t>35237910.000</t>
    </r>
  </si>
  <si>
    <r>
      <t xml:space="preserve">T </t>
    </r>
    <r>
      <rPr>
        <u/>
        <sz val="8"/>
        <color theme="1"/>
        <rFont val="Tahoma"/>
        <family val="2"/>
      </rPr>
      <t>4533189.800</t>
    </r>
  </si>
  <si>
    <r>
      <t xml:space="preserve">T </t>
    </r>
    <r>
      <rPr>
        <u/>
        <sz val="8"/>
        <color theme="1"/>
        <rFont val="Tahoma"/>
        <family val="2"/>
      </rPr>
      <t>1966535.800</t>
    </r>
  </si>
  <si>
    <r>
      <t xml:space="preserve">TM </t>
    </r>
    <r>
      <rPr>
        <u/>
        <sz val="8"/>
        <color theme="1"/>
        <rFont val="Tahoma"/>
        <family val="2"/>
      </rPr>
      <t>566235850.000</t>
    </r>
  </si>
  <si>
    <r>
      <t xml:space="preserve">M </t>
    </r>
    <r>
      <rPr>
        <u/>
        <sz val="8"/>
        <color theme="1"/>
        <rFont val="Tahoma"/>
        <family val="2"/>
      </rPr>
      <t>40036.341</t>
    </r>
  </si>
  <si>
    <r>
      <t xml:space="preserve">T </t>
    </r>
    <r>
      <rPr>
        <u/>
        <sz val="8"/>
        <color theme="1"/>
        <rFont val="Tahoma"/>
        <family val="2"/>
      </rPr>
      <t>2211009.500</t>
    </r>
  </si>
  <si>
    <r>
      <t xml:space="preserve">T </t>
    </r>
    <r>
      <rPr>
        <u/>
        <sz val="8"/>
        <color theme="1"/>
        <rFont val="Tahoma"/>
        <family val="2"/>
      </rPr>
      <t>2711930.600</t>
    </r>
  </si>
  <si>
    <r>
      <t xml:space="preserve">T </t>
    </r>
    <r>
      <rPr>
        <u/>
        <sz val="8"/>
        <color theme="1"/>
        <rFont val="Tahoma"/>
        <family val="2"/>
      </rPr>
      <t>2646331.100</t>
    </r>
  </si>
  <si>
    <r>
      <t xml:space="preserve">T </t>
    </r>
    <r>
      <rPr>
        <u/>
        <sz val="8"/>
        <color theme="1"/>
        <rFont val="Tahoma"/>
        <family val="2"/>
      </rPr>
      <t>35345843.000</t>
    </r>
  </si>
  <si>
    <r>
      <t xml:space="preserve">T </t>
    </r>
    <r>
      <rPr>
        <u/>
        <sz val="8"/>
        <color theme="1"/>
        <rFont val="Tahoma"/>
        <family val="2"/>
      </rPr>
      <t>4537589.500</t>
    </r>
  </si>
  <si>
    <r>
      <t xml:space="preserve">T </t>
    </r>
    <r>
      <rPr>
        <u/>
        <sz val="8"/>
        <color theme="1"/>
        <rFont val="Tahoma"/>
        <family val="2"/>
      </rPr>
      <t>1966831.400</t>
    </r>
  </si>
  <si>
    <r>
      <t xml:space="preserve">TM </t>
    </r>
    <r>
      <rPr>
        <u/>
        <sz val="8"/>
        <color theme="1"/>
        <rFont val="Tahoma"/>
        <family val="2"/>
      </rPr>
      <t>567504620.000</t>
    </r>
  </si>
  <si>
    <r>
      <t xml:space="preserve">M </t>
    </r>
    <r>
      <rPr>
        <u/>
        <sz val="8"/>
        <color theme="1"/>
        <rFont val="Tahoma"/>
        <family val="2"/>
      </rPr>
      <t>39869.020</t>
    </r>
  </si>
  <si>
    <r>
      <t xml:space="preserve">T </t>
    </r>
    <r>
      <rPr>
        <u/>
        <sz val="8"/>
        <color theme="1"/>
        <rFont val="Tahoma"/>
        <family val="2"/>
      </rPr>
      <t>2221135.000</t>
    </r>
  </si>
  <si>
    <r>
      <t xml:space="preserve">T </t>
    </r>
    <r>
      <rPr>
        <u/>
        <sz val="8"/>
        <color theme="1"/>
        <rFont val="Tahoma"/>
        <family val="2"/>
      </rPr>
      <t>2703930.400</t>
    </r>
  </si>
  <si>
    <r>
      <t xml:space="preserve">T </t>
    </r>
    <r>
      <rPr>
        <u/>
        <sz val="8"/>
        <color theme="1"/>
        <rFont val="Tahoma"/>
        <family val="2"/>
      </rPr>
      <t>2603695.400</t>
    </r>
  </si>
  <si>
    <r>
      <t xml:space="preserve">T </t>
    </r>
    <r>
      <rPr>
        <u/>
        <sz val="8"/>
        <color theme="1"/>
        <rFont val="Tahoma"/>
        <family val="2"/>
      </rPr>
      <t>34964320.000</t>
    </r>
  </si>
  <si>
    <r>
      <t xml:space="preserve">T </t>
    </r>
    <r>
      <rPr>
        <u/>
        <sz val="8"/>
        <color theme="1"/>
        <rFont val="Tahoma"/>
        <family val="2"/>
      </rPr>
      <t>4504299.500</t>
    </r>
  </si>
  <si>
    <r>
      <t xml:space="preserve">T </t>
    </r>
    <r>
      <rPr>
        <u/>
        <sz val="8"/>
        <color theme="1"/>
        <rFont val="Tahoma"/>
        <family val="2"/>
      </rPr>
      <t>1962616.200</t>
    </r>
  </si>
  <si>
    <r>
      <t xml:space="preserve">TM </t>
    </r>
    <r>
      <rPr>
        <u/>
        <sz val="8"/>
        <color theme="1"/>
        <rFont val="Tahoma"/>
        <family val="2"/>
      </rPr>
      <t>561700470.000</t>
    </r>
  </si>
  <si>
    <r>
      <t xml:space="preserve">M </t>
    </r>
    <r>
      <rPr>
        <u/>
        <sz val="8"/>
        <color theme="1"/>
        <rFont val="Tahoma"/>
        <family val="2"/>
      </rPr>
      <t>40648.092</t>
    </r>
  </si>
  <si>
    <r>
      <t xml:space="preserve">T </t>
    </r>
    <r>
      <rPr>
        <u/>
        <sz val="8"/>
        <color theme="1"/>
        <rFont val="Tahoma"/>
        <family val="2"/>
      </rPr>
      <t>2207297.600</t>
    </r>
  </si>
  <si>
    <r>
      <t xml:space="preserve">T </t>
    </r>
    <r>
      <rPr>
        <u/>
        <sz val="8"/>
        <color theme="1"/>
        <rFont val="Tahoma"/>
        <family val="2"/>
      </rPr>
      <t>2688162.100</t>
    </r>
  </si>
  <si>
    <r>
      <t xml:space="preserve">T </t>
    </r>
    <r>
      <rPr>
        <u/>
        <sz val="8"/>
        <color rgb="FF0000FF"/>
        <rFont val="Tahoma"/>
        <family val="2"/>
      </rPr>
      <t>2628319.900</t>
    </r>
  </si>
  <si>
    <r>
      <t xml:space="preserve">T </t>
    </r>
    <r>
      <rPr>
        <u/>
        <sz val="8"/>
        <color rgb="FF0000FF"/>
        <rFont val="Tahoma"/>
        <family val="2"/>
      </rPr>
      <t>35182691.000</t>
    </r>
  </si>
  <si>
    <r>
      <t xml:space="preserve">T </t>
    </r>
    <r>
      <rPr>
        <u/>
        <sz val="8"/>
        <color rgb="FF0000FF"/>
        <rFont val="Tahoma"/>
        <family val="2"/>
      </rPr>
      <t>4525026.300</t>
    </r>
  </si>
  <si>
    <r>
      <t xml:space="preserve">T </t>
    </r>
    <r>
      <rPr>
        <u/>
        <sz val="8"/>
        <color rgb="FF0000FF"/>
        <rFont val="Tahoma"/>
        <family val="2"/>
      </rPr>
      <t>1965327.800</t>
    </r>
  </si>
  <si>
    <r>
      <t xml:space="preserve">TM </t>
    </r>
    <r>
      <rPr>
        <u/>
        <sz val="8"/>
        <color rgb="FF0000FF"/>
        <rFont val="Tahoma"/>
        <family val="2"/>
      </rPr>
      <t>565146980.000</t>
    </r>
  </si>
  <si>
    <r>
      <t xml:space="preserve">M </t>
    </r>
    <r>
      <rPr>
        <u/>
        <sz val="8"/>
        <color rgb="FF0000FF"/>
        <rFont val="Tahoma"/>
        <family val="2"/>
      </rPr>
      <t>40184.484</t>
    </r>
  </si>
  <si>
    <r>
      <t xml:space="preserve">T </t>
    </r>
    <r>
      <rPr>
        <u/>
        <sz val="8"/>
        <color rgb="FF0000FF"/>
        <rFont val="Tahoma"/>
        <family val="2"/>
      </rPr>
      <t>2213147.400</t>
    </r>
  </si>
  <si>
    <r>
      <t xml:space="preserve">T </t>
    </r>
    <r>
      <rPr>
        <u/>
        <sz val="8"/>
        <color rgb="FF0000FF"/>
        <rFont val="Tahoma"/>
        <family val="2"/>
      </rPr>
      <t>2701341.000</t>
    </r>
  </si>
  <si>
    <r>
      <t xml:space="preserve">T </t>
    </r>
    <r>
      <rPr>
        <u/>
        <sz val="8"/>
        <color rgb="FF0000FF"/>
        <rFont val="Tahoma"/>
        <family val="2"/>
      </rPr>
      <t>22073.768</t>
    </r>
  </si>
  <si>
    <r>
      <t xml:space="preserve">T </t>
    </r>
    <r>
      <rPr>
        <u/>
        <sz val="8"/>
        <color rgb="FF0000FF"/>
        <rFont val="Tahoma"/>
        <family val="2"/>
      </rPr>
      <t>196664.070</t>
    </r>
  </si>
  <si>
    <r>
      <t xml:space="preserve">T </t>
    </r>
    <r>
      <rPr>
        <u/>
        <sz val="8"/>
        <color rgb="FF0000FF"/>
        <rFont val="Tahoma"/>
        <family val="2"/>
      </rPr>
      <t>18084.210</t>
    </r>
  </si>
  <si>
    <r>
      <t xml:space="preserve">T </t>
    </r>
    <r>
      <rPr>
        <u/>
        <sz val="8"/>
        <color rgb="FF0000FF"/>
        <rFont val="Tahoma"/>
        <family val="2"/>
      </rPr>
      <t>2352.996</t>
    </r>
  </si>
  <si>
    <r>
      <t xml:space="preserve">TM </t>
    </r>
    <r>
      <rPr>
        <u/>
        <sz val="8"/>
        <color rgb="FF0000FF"/>
        <rFont val="Tahoma"/>
        <family val="2"/>
      </rPr>
      <t>3051436.400</t>
    </r>
  </si>
  <si>
    <r>
      <t xml:space="preserve">M </t>
    </r>
    <r>
      <rPr>
        <u/>
        <sz val="8"/>
        <color rgb="FF0000FF"/>
        <rFont val="Tahoma"/>
        <family val="2"/>
      </rPr>
      <t>410.119</t>
    </r>
  </si>
  <si>
    <r>
      <t xml:space="preserve">T </t>
    </r>
    <r>
      <rPr>
        <u/>
        <sz val="8"/>
        <color rgb="FF0000FF"/>
        <rFont val="Tahoma"/>
        <family val="2"/>
      </rPr>
      <t>7162.115</t>
    </r>
  </si>
  <si>
    <r>
      <t xml:space="preserve">T </t>
    </r>
    <r>
      <rPr>
        <u/>
        <sz val="8"/>
        <color rgb="FF0000FF"/>
        <rFont val="Tahoma"/>
        <family val="2"/>
      </rPr>
      <t>12093.954</t>
    </r>
  </si>
  <si>
    <r>
      <t xml:space="preserve">TM </t>
    </r>
    <r>
      <rPr>
        <u/>
        <sz val="8"/>
        <color theme="1"/>
        <rFont val="Tahoma"/>
        <family val="2"/>
      </rPr>
      <t>6113244.200</t>
    </r>
  </si>
  <si>
    <r>
      <t xml:space="preserve">TM </t>
    </r>
    <r>
      <rPr>
        <u/>
        <sz val="8"/>
        <color theme="1"/>
        <rFont val="Tahoma"/>
        <family val="2"/>
      </rPr>
      <t>6072857.500</t>
    </r>
  </si>
  <si>
    <r>
      <t xml:space="preserve">TM </t>
    </r>
    <r>
      <rPr>
        <u/>
        <sz val="8"/>
        <color theme="1"/>
        <rFont val="Tahoma"/>
        <family val="2"/>
      </rPr>
      <t>6045394.200</t>
    </r>
  </si>
  <si>
    <r>
      <t xml:space="preserve">TM </t>
    </r>
    <r>
      <rPr>
        <u/>
        <sz val="8"/>
        <color rgb="FF0000FF"/>
        <rFont val="Tahoma"/>
        <family val="2"/>
      </rPr>
      <t>6077165.300</t>
    </r>
  </si>
  <si>
    <r>
      <t xml:space="preserve">TM </t>
    </r>
    <r>
      <rPr>
        <u/>
        <sz val="8"/>
        <color rgb="FF0000FF"/>
        <rFont val="Tahoma"/>
        <family val="2"/>
      </rPr>
      <t>34129.511</t>
    </r>
  </si>
  <si>
    <r>
      <t xml:space="preserve">T </t>
    </r>
    <r>
      <rPr>
        <u/>
        <sz val="8"/>
        <color theme="1"/>
        <rFont val="Tahoma"/>
        <family val="2"/>
      </rPr>
      <t>92568682.000</t>
    </r>
  </si>
  <si>
    <r>
      <t xml:space="preserve">T </t>
    </r>
    <r>
      <rPr>
        <u/>
        <sz val="8"/>
        <color theme="1"/>
        <rFont val="Tahoma"/>
        <family val="2"/>
      </rPr>
      <t>4757059.900</t>
    </r>
  </si>
  <si>
    <r>
      <t xml:space="preserve">T </t>
    </r>
    <r>
      <rPr>
        <u/>
        <sz val="8"/>
        <color theme="1"/>
        <rFont val="Tahoma"/>
        <family val="2"/>
      </rPr>
      <t>1558667.100</t>
    </r>
  </si>
  <si>
    <r>
      <t xml:space="preserve">TM </t>
    </r>
    <r>
      <rPr>
        <u/>
        <sz val="8"/>
        <color theme="1"/>
        <rFont val="Tahoma"/>
        <family val="2"/>
      </rPr>
      <t>575555620.000</t>
    </r>
  </si>
  <si>
    <r>
      <t xml:space="preserve">M </t>
    </r>
    <r>
      <rPr>
        <u/>
        <sz val="8"/>
        <color theme="1"/>
        <rFont val="Tahoma"/>
        <family val="2"/>
      </rPr>
      <t>35547.750</t>
    </r>
  </si>
  <si>
    <r>
      <t xml:space="preserve">T </t>
    </r>
    <r>
      <rPr>
        <u/>
        <sz val="8"/>
        <color theme="1"/>
        <rFont val="Tahoma"/>
        <family val="2"/>
      </rPr>
      <t>1883525.900</t>
    </r>
  </si>
  <si>
    <r>
      <t xml:space="preserve">T </t>
    </r>
    <r>
      <rPr>
        <u/>
        <sz val="8"/>
        <color theme="1"/>
        <rFont val="Tahoma"/>
        <family val="2"/>
      </rPr>
      <t>5981005.700</t>
    </r>
  </si>
  <si>
    <r>
      <t xml:space="preserve">T </t>
    </r>
    <r>
      <rPr>
        <u/>
        <sz val="8"/>
        <color theme="1"/>
        <rFont val="Tahoma"/>
        <family val="2"/>
      </rPr>
      <t>92656845.000</t>
    </r>
  </si>
  <si>
    <r>
      <t xml:space="preserve">T </t>
    </r>
    <r>
      <rPr>
        <u/>
        <sz val="8"/>
        <color theme="1"/>
        <rFont val="Tahoma"/>
        <family val="2"/>
      </rPr>
      <t>4647050.300</t>
    </r>
  </si>
  <si>
    <r>
      <t xml:space="preserve">T </t>
    </r>
    <r>
      <rPr>
        <u/>
        <sz val="8"/>
        <color theme="1"/>
        <rFont val="Tahoma"/>
        <family val="2"/>
      </rPr>
      <t>1565259.300</t>
    </r>
  </si>
  <si>
    <r>
      <t xml:space="preserve">TM </t>
    </r>
    <r>
      <rPr>
        <u/>
        <sz val="8"/>
        <color theme="1"/>
        <rFont val="Tahoma"/>
        <family val="2"/>
      </rPr>
      <t>579647630.000</t>
    </r>
  </si>
  <si>
    <r>
      <t xml:space="preserve">M </t>
    </r>
    <r>
      <rPr>
        <u/>
        <sz val="8"/>
        <color theme="1"/>
        <rFont val="Tahoma"/>
        <family val="2"/>
      </rPr>
      <t>35310.056</t>
    </r>
  </si>
  <si>
    <r>
      <t xml:space="preserve">T </t>
    </r>
    <r>
      <rPr>
        <u/>
        <sz val="8"/>
        <color theme="1"/>
        <rFont val="Tahoma"/>
        <family val="2"/>
      </rPr>
      <t>1915870.100</t>
    </r>
  </si>
  <si>
    <r>
      <t xml:space="preserve">T </t>
    </r>
    <r>
      <rPr>
        <u/>
        <sz val="8"/>
        <color theme="1"/>
        <rFont val="Tahoma"/>
        <family val="2"/>
      </rPr>
      <t>5996006.000</t>
    </r>
  </si>
  <si>
    <r>
      <t xml:space="preserve">T </t>
    </r>
    <r>
      <rPr>
        <u/>
        <sz val="8"/>
        <color theme="1"/>
        <rFont val="Tahoma"/>
        <family val="2"/>
      </rPr>
      <t>92173749.000</t>
    </r>
  </si>
  <si>
    <r>
      <t xml:space="preserve">T </t>
    </r>
    <r>
      <rPr>
        <u/>
        <sz val="8"/>
        <color theme="1"/>
        <rFont val="Tahoma"/>
        <family val="2"/>
      </rPr>
      <t>4618836.800</t>
    </r>
  </si>
  <si>
    <r>
      <t xml:space="preserve">T </t>
    </r>
    <r>
      <rPr>
        <u/>
        <sz val="8"/>
        <color theme="1"/>
        <rFont val="Tahoma"/>
        <family val="2"/>
      </rPr>
      <t>1576162.400</t>
    </r>
  </si>
  <si>
    <r>
      <t xml:space="preserve">TM </t>
    </r>
    <r>
      <rPr>
        <u/>
        <sz val="8"/>
        <color theme="1"/>
        <rFont val="Tahoma"/>
        <family val="2"/>
      </rPr>
      <t>579037220.000</t>
    </r>
  </si>
  <si>
    <r>
      <t xml:space="preserve">M </t>
    </r>
    <r>
      <rPr>
        <u/>
        <sz val="8"/>
        <color theme="1"/>
        <rFont val="Tahoma"/>
        <family val="2"/>
      </rPr>
      <t>34908.529</t>
    </r>
  </si>
  <si>
    <r>
      <t xml:space="preserve">T </t>
    </r>
    <r>
      <rPr>
        <u/>
        <sz val="8"/>
        <color theme="1"/>
        <rFont val="Tahoma"/>
        <family val="2"/>
      </rPr>
      <t>1885509.800</t>
    </r>
  </si>
  <si>
    <r>
      <t xml:space="preserve">T </t>
    </r>
    <r>
      <rPr>
        <u/>
        <sz val="8"/>
        <color theme="1"/>
        <rFont val="Tahoma"/>
        <family val="2"/>
      </rPr>
      <t>5929836.600</t>
    </r>
  </si>
  <si>
    <r>
      <t xml:space="preserve">T </t>
    </r>
    <r>
      <rPr>
        <u/>
        <sz val="8"/>
        <color rgb="FF0000FF"/>
        <rFont val="Tahoma"/>
        <family val="2"/>
      </rPr>
      <t>92466425.000</t>
    </r>
  </si>
  <si>
    <r>
      <t xml:space="preserve">T </t>
    </r>
    <r>
      <rPr>
        <u/>
        <sz val="8"/>
        <color rgb="FF0000FF"/>
        <rFont val="Tahoma"/>
        <family val="2"/>
      </rPr>
      <t>4674315.700</t>
    </r>
  </si>
  <si>
    <r>
      <t xml:space="preserve">T </t>
    </r>
    <r>
      <rPr>
        <u/>
        <sz val="8"/>
        <color rgb="FF0000FF"/>
        <rFont val="Tahoma"/>
        <family val="2"/>
      </rPr>
      <t>1566696.300</t>
    </r>
  </si>
  <si>
    <r>
      <t xml:space="preserve">TM </t>
    </r>
    <r>
      <rPr>
        <u/>
        <sz val="8"/>
        <color rgb="FF0000FF"/>
        <rFont val="Tahoma"/>
        <family val="2"/>
      </rPr>
      <t>578080160.000</t>
    </r>
  </si>
  <si>
    <r>
      <t xml:space="preserve">M </t>
    </r>
    <r>
      <rPr>
        <u/>
        <sz val="8"/>
        <color rgb="FF0000FF"/>
        <rFont val="Tahoma"/>
        <family val="2"/>
      </rPr>
      <t>35255.445</t>
    </r>
  </si>
  <si>
    <r>
      <t xml:space="preserve">T </t>
    </r>
    <r>
      <rPr>
        <u/>
        <sz val="8"/>
        <color rgb="FF0000FF"/>
        <rFont val="Tahoma"/>
        <family val="2"/>
      </rPr>
      <t>1894968.600</t>
    </r>
  </si>
  <si>
    <r>
      <t xml:space="preserve">T </t>
    </r>
    <r>
      <rPr>
        <u/>
        <sz val="8"/>
        <color rgb="FF0000FF"/>
        <rFont val="Tahoma"/>
        <family val="2"/>
      </rPr>
      <t>5968949.400</t>
    </r>
  </si>
  <si>
    <r>
      <t xml:space="preserve">T </t>
    </r>
    <r>
      <rPr>
        <u/>
        <sz val="8"/>
        <color rgb="FF0000FF"/>
        <rFont val="Tahoma"/>
        <family val="2"/>
      </rPr>
      <t>257270.250</t>
    </r>
  </si>
  <si>
    <r>
      <t xml:space="preserve">T </t>
    </r>
    <r>
      <rPr>
        <u/>
        <sz val="8"/>
        <color rgb="FF0000FF"/>
        <rFont val="Tahoma"/>
        <family val="2"/>
      </rPr>
      <t>73033.923</t>
    </r>
  </si>
  <si>
    <r>
      <t xml:space="preserve">T </t>
    </r>
    <r>
      <rPr>
        <u/>
        <sz val="8"/>
        <color rgb="FF0000FF"/>
        <rFont val="Tahoma"/>
        <family val="2"/>
      </rPr>
      <t>8835.751</t>
    </r>
  </si>
  <si>
    <r>
      <t xml:space="preserve">TM </t>
    </r>
    <r>
      <rPr>
        <u/>
        <sz val="8"/>
        <color rgb="FF0000FF"/>
        <rFont val="Tahoma"/>
        <family val="2"/>
      </rPr>
      <t>2207513.400</t>
    </r>
  </si>
  <si>
    <r>
      <t xml:space="preserve">M </t>
    </r>
    <r>
      <rPr>
        <u/>
        <sz val="8"/>
        <color rgb="FF0000FF"/>
        <rFont val="Tahoma"/>
        <family val="2"/>
      </rPr>
      <t>323.091</t>
    </r>
  </si>
  <si>
    <r>
      <t xml:space="preserve">T </t>
    </r>
    <r>
      <rPr>
        <u/>
        <sz val="8"/>
        <color rgb="FF0000FF"/>
        <rFont val="Tahoma"/>
        <family val="2"/>
      </rPr>
      <t>18128.390</t>
    </r>
  </si>
  <si>
    <r>
      <t xml:space="preserve">T </t>
    </r>
    <r>
      <rPr>
        <u/>
        <sz val="8"/>
        <color rgb="FF0000FF"/>
        <rFont val="Tahoma"/>
        <family val="2"/>
      </rPr>
      <t>34693.102</t>
    </r>
  </si>
  <si>
    <r>
      <t xml:space="preserve">TM </t>
    </r>
    <r>
      <rPr>
        <u/>
        <sz val="8"/>
        <color theme="1"/>
        <rFont val="Tahoma"/>
        <family val="2"/>
      </rPr>
      <t>3815589.800</t>
    </r>
  </si>
  <si>
    <r>
      <t xml:space="preserve">TM </t>
    </r>
    <r>
      <rPr>
        <u/>
        <sz val="8"/>
        <color theme="1"/>
        <rFont val="Tahoma"/>
        <family val="2"/>
      </rPr>
      <t>3838678.100</t>
    </r>
  </si>
  <si>
    <r>
      <t xml:space="preserve">TM </t>
    </r>
    <r>
      <rPr>
        <u/>
        <sz val="8"/>
        <color theme="1"/>
        <rFont val="Tahoma"/>
        <family val="2"/>
      </rPr>
      <t>3850286.500</t>
    </r>
  </si>
  <si>
    <r>
      <t xml:space="preserve">TM </t>
    </r>
    <r>
      <rPr>
        <u/>
        <sz val="8"/>
        <color rgb="FF0000FF"/>
        <rFont val="Tahoma"/>
        <family val="2"/>
      </rPr>
      <t>3834851.500</t>
    </r>
  </si>
  <si>
    <r>
      <t xml:space="preserve">TM </t>
    </r>
    <r>
      <rPr>
        <u/>
        <sz val="8"/>
        <color rgb="FF0000FF"/>
        <rFont val="Tahoma"/>
        <family val="2"/>
      </rPr>
      <t>17662.015</t>
    </r>
  </si>
  <si>
    <r>
      <t xml:space="preserve">T </t>
    </r>
    <r>
      <rPr>
        <u/>
        <sz val="8"/>
        <color theme="1"/>
        <rFont val="Tahoma"/>
        <family val="2"/>
      </rPr>
      <t>10336874.000</t>
    </r>
  </si>
  <si>
    <r>
      <t xml:space="preserve">M </t>
    </r>
    <r>
      <rPr>
        <u/>
        <sz val="8"/>
        <color theme="1"/>
        <rFont val="Tahoma"/>
        <family val="2"/>
      </rPr>
      <t>929719.380</t>
    </r>
  </si>
  <si>
    <r>
      <t xml:space="preserve">M </t>
    </r>
    <r>
      <rPr>
        <u/>
        <sz val="8"/>
        <color theme="1"/>
        <rFont val="Tahoma"/>
        <family val="2"/>
      </rPr>
      <t>1002603.500</t>
    </r>
  </si>
  <si>
    <r>
      <t xml:space="preserve">T </t>
    </r>
    <r>
      <rPr>
        <u/>
        <sz val="8"/>
        <color theme="1"/>
        <rFont val="Tahoma"/>
        <family val="2"/>
      </rPr>
      <t>10403160.000</t>
    </r>
  </si>
  <si>
    <r>
      <t xml:space="preserve">M </t>
    </r>
    <r>
      <rPr>
        <u/>
        <sz val="8"/>
        <color theme="1"/>
        <rFont val="Tahoma"/>
        <family val="2"/>
      </rPr>
      <t>940942.250</t>
    </r>
  </si>
  <si>
    <r>
      <t xml:space="preserve">M </t>
    </r>
    <r>
      <rPr>
        <u/>
        <sz val="8"/>
        <color theme="1"/>
        <rFont val="Tahoma"/>
        <family val="2"/>
      </rPr>
      <t>1010988.900</t>
    </r>
  </si>
  <si>
    <r>
      <t xml:space="preserve">T </t>
    </r>
    <r>
      <rPr>
        <u/>
        <sz val="8"/>
        <color theme="1"/>
        <rFont val="Tahoma"/>
        <family val="2"/>
      </rPr>
      <t>10321105.000</t>
    </r>
  </si>
  <si>
    <r>
      <t xml:space="preserve">M </t>
    </r>
    <r>
      <rPr>
        <u/>
        <sz val="8"/>
        <color theme="1"/>
        <rFont val="Tahoma"/>
        <family val="2"/>
      </rPr>
      <t>938873.540</t>
    </r>
  </si>
  <si>
    <r>
      <t xml:space="preserve">M </t>
    </r>
    <r>
      <rPr>
        <u/>
        <sz val="8"/>
        <color theme="1"/>
        <rFont val="Tahoma"/>
        <family val="2"/>
      </rPr>
      <t>1007288.900</t>
    </r>
  </si>
  <si>
    <r>
      <t xml:space="preserve">T </t>
    </r>
    <r>
      <rPr>
        <u/>
        <sz val="8"/>
        <color rgb="FF0000FF"/>
        <rFont val="Tahoma"/>
        <family val="2"/>
      </rPr>
      <t>10353713.000</t>
    </r>
  </si>
  <si>
    <r>
      <t xml:space="preserve">M </t>
    </r>
    <r>
      <rPr>
        <u/>
        <sz val="8"/>
        <color rgb="FF0000FF"/>
        <rFont val="Tahoma"/>
        <family val="2"/>
      </rPr>
      <t>936511.720</t>
    </r>
  </si>
  <si>
    <r>
      <t xml:space="preserve">M </t>
    </r>
    <r>
      <rPr>
        <u/>
        <sz val="8"/>
        <color rgb="FF0000FF"/>
        <rFont val="Tahoma"/>
        <family val="2"/>
      </rPr>
      <t>1006960.400</t>
    </r>
  </si>
  <si>
    <r>
      <t xml:space="preserve">T </t>
    </r>
    <r>
      <rPr>
        <u/>
        <sz val="8"/>
        <color rgb="FF0000FF"/>
        <rFont val="Tahoma"/>
        <family val="2"/>
      </rPr>
      <t>43542.443</t>
    </r>
  </si>
  <si>
    <r>
      <t xml:space="preserve">M </t>
    </r>
    <r>
      <rPr>
        <u/>
        <sz val="8"/>
        <color rgb="FF0000FF"/>
        <rFont val="Tahoma"/>
        <family val="2"/>
      </rPr>
      <t>5972.591</t>
    </r>
  </si>
  <si>
    <r>
      <t xml:space="preserve">M </t>
    </r>
    <r>
      <rPr>
        <u/>
        <sz val="8"/>
        <color rgb="FF0000FF"/>
        <rFont val="Tahoma"/>
        <family val="2"/>
      </rPr>
      <t>4202.291</t>
    </r>
  </si>
  <si>
    <r>
      <t xml:space="preserve">T </t>
    </r>
    <r>
      <rPr>
        <u/>
        <sz val="8"/>
        <color theme="1"/>
        <rFont val="Tahoma"/>
        <family val="2"/>
      </rPr>
      <t>2168638.100</t>
    </r>
  </si>
  <si>
    <r>
      <t xml:space="preserve">T </t>
    </r>
    <r>
      <rPr>
        <u/>
        <sz val="8"/>
        <color theme="1"/>
        <rFont val="Tahoma"/>
        <family val="2"/>
      </rPr>
      <t>3038863.000</t>
    </r>
  </si>
  <si>
    <r>
      <t xml:space="preserve">T </t>
    </r>
    <r>
      <rPr>
        <u/>
        <sz val="8"/>
        <color theme="1"/>
        <rFont val="Tahoma"/>
        <family val="2"/>
      </rPr>
      <t>3936037.600</t>
    </r>
  </si>
  <si>
    <r>
      <t xml:space="preserve">T </t>
    </r>
    <r>
      <rPr>
        <u/>
        <sz val="8"/>
        <color theme="1"/>
        <rFont val="Tahoma"/>
        <family val="2"/>
      </rPr>
      <t>3689372.300</t>
    </r>
  </si>
  <si>
    <r>
      <t xml:space="preserve">T </t>
    </r>
    <r>
      <rPr>
        <u/>
        <sz val="8"/>
        <color theme="1"/>
        <rFont val="Tahoma"/>
        <family val="2"/>
      </rPr>
      <t>1915878.200</t>
    </r>
  </si>
  <si>
    <r>
      <t xml:space="preserve">T </t>
    </r>
    <r>
      <rPr>
        <u/>
        <sz val="8"/>
        <color theme="1"/>
        <rFont val="Tahoma"/>
        <family val="2"/>
      </rPr>
      <t>2181727.900</t>
    </r>
  </si>
  <si>
    <r>
      <t xml:space="preserve">T </t>
    </r>
    <r>
      <rPr>
        <u/>
        <sz val="8"/>
        <color theme="1"/>
        <rFont val="Tahoma"/>
        <family val="2"/>
      </rPr>
      <t>3071953.800</t>
    </r>
  </si>
  <si>
    <r>
      <t xml:space="preserve">T </t>
    </r>
    <r>
      <rPr>
        <u/>
        <sz val="8"/>
        <color theme="1"/>
        <rFont val="Tahoma"/>
        <family val="2"/>
      </rPr>
      <t>3992371.900</t>
    </r>
  </si>
  <si>
    <r>
      <t xml:space="preserve">T </t>
    </r>
    <r>
      <rPr>
        <u/>
        <sz val="8"/>
        <color theme="1"/>
        <rFont val="Tahoma"/>
        <family val="2"/>
      </rPr>
      <t>3659996.200</t>
    </r>
  </si>
  <si>
    <r>
      <t xml:space="preserve">T </t>
    </r>
    <r>
      <rPr>
        <u/>
        <sz val="8"/>
        <color theme="1"/>
        <rFont val="Tahoma"/>
        <family val="2"/>
      </rPr>
      <t>1910427.500</t>
    </r>
  </si>
  <si>
    <r>
      <t xml:space="preserve">T </t>
    </r>
    <r>
      <rPr>
        <u/>
        <sz val="8"/>
        <color theme="1"/>
        <rFont val="Tahoma"/>
        <family val="2"/>
      </rPr>
      <t>2175629.800</t>
    </r>
  </si>
  <si>
    <r>
      <t xml:space="preserve">T </t>
    </r>
    <r>
      <rPr>
        <u/>
        <sz val="8"/>
        <color theme="1"/>
        <rFont val="Tahoma"/>
        <family val="2"/>
      </rPr>
      <t>3061126.700</t>
    </r>
  </si>
  <si>
    <r>
      <t xml:space="preserve">T </t>
    </r>
    <r>
      <rPr>
        <u/>
        <sz val="8"/>
        <color theme="1"/>
        <rFont val="Tahoma"/>
        <family val="2"/>
      </rPr>
      <t>3962483.600</t>
    </r>
  </si>
  <si>
    <r>
      <t xml:space="preserve">T </t>
    </r>
    <r>
      <rPr>
        <u/>
        <sz val="8"/>
        <color theme="1"/>
        <rFont val="Tahoma"/>
        <family val="2"/>
      </rPr>
      <t>3594889.100</t>
    </r>
  </si>
  <si>
    <r>
      <t xml:space="preserve">T </t>
    </r>
    <r>
      <rPr>
        <u/>
        <sz val="8"/>
        <color theme="1"/>
        <rFont val="Tahoma"/>
        <family val="2"/>
      </rPr>
      <t>1910838.200</t>
    </r>
  </si>
  <si>
    <r>
      <t xml:space="preserve">T </t>
    </r>
    <r>
      <rPr>
        <u/>
        <sz val="8"/>
        <color rgb="FF0000FF"/>
        <rFont val="Tahoma"/>
        <family val="2"/>
      </rPr>
      <t>2175331.900</t>
    </r>
  </si>
  <si>
    <r>
      <t xml:space="preserve">T </t>
    </r>
    <r>
      <rPr>
        <u/>
        <sz val="8"/>
        <color rgb="FF0000FF"/>
        <rFont val="Tahoma"/>
        <family val="2"/>
      </rPr>
      <t>3057314.500</t>
    </r>
  </si>
  <si>
    <r>
      <t xml:space="preserve">T </t>
    </r>
    <r>
      <rPr>
        <u/>
        <sz val="8"/>
        <color rgb="FF0000FF"/>
        <rFont val="Tahoma"/>
        <family val="2"/>
      </rPr>
      <t>3963631.000</t>
    </r>
  </si>
  <si>
    <r>
      <t xml:space="preserve">T </t>
    </r>
    <r>
      <rPr>
        <u/>
        <sz val="8"/>
        <color rgb="FF0000FF"/>
        <rFont val="Tahoma"/>
        <family val="2"/>
      </rPr>
      <t>3648085.900</t>
    </r>
  </si>
  <si>
    <r>
      <t xml:space="preserve">T </t>
    </r>
    <r>
      <rPr>
        <u/>
        <sz val="8"/>
        <color rgb="FF0000FF"/>
        <rFont val="Tahoma"/>
        <family val="2"/>
      </rPr>
      <t>1912381.300</t>
    </r>
  </si>
  <si>
    <r>
      <t xml:space="preserve">T </t>
    </r>
    <r>
      <rPr>
        <u/>
        <sz val="8"/>
        <color rgb="FF0000FF"/>
        <rFont val="Tahoma"/>
        <family val="2"/>
      </rPr>
      <t>6550.011</t>
    </r>
  </si>
  <si>
    <r>
      <t xml:space="preserve">T </t>
    </r>
    <r>
      <rPr>
        <u/>
        <sz val="8"/>
        <color rgb="FF0000FF"/>
        <rFont val="Tahoma"/>
        <family val="2"/>
      </rPr>
      <t>16871.588</t>
    </r>
  </si>
  <si>
    <r>
      <t xml:space="preserve">T </t>
    </r>
    <r>
      <rPr>
        <u/>
        <sz val="8"/>
        <color rgb="FF0000FF"/>
        <rFont val="Tahoma"/>
        <family val="2"/>
      </rPr>
      <t>28184.671</t>
    </r>
  </si>
  <si>
    <r>
      <t xml:space="preserve">T </t>
    </r>
    <r>
      <rPr>
        <u/>
        <sz val="8"/>
        <color rgb="FF0000FF"/>
        <rFont val="Tahoma"/>
        <family val="2"/>
      </rPr>
      <t>48354.576</t>
    </r>
  </si>
  <si>
    <r>
      <t xml:space="preserve">T </t>
    </r>
    <r>
      <rPr>
        <u/>
        <sz val="8"/>
        <color rgb="FF0000FF"/>
        <rFont val="Tahoma"/>
        <family val="2"/>
      </rPr>
      <t>3035.364</t>
    </r>
  </si>
  <si>
    <t>Survey Dilution Corrected Concentrations</t>
  </si>
  <si>
    <t>7Li</t>
  </si>
  <si>
    <t>9Be</t>
  </si>
  <si>
    <t>11B</t>
  </si>
  <si>
    <t>29Si</t>
  </si>
  <si>
    <t>33S</t>
  </si>
  <si>
    <t>47Ti</t>
  </si>
  <si>
    <r>
      <t xml:space="preserve">V </t>
    </r>
    <r>
      <rPr>
        <u/>
        <sz val="8"/>
        <color theme="1"/>
        <rFont val="Tahoma"/>
        <family val="2"/>
      </rPr>
      <t>0.000</t>
    </r>
  </si>
  <si>
    <r>
      <t xml:space="preserve">V </t>
    </r>
    <r>
      <rPr>
        <u/>
        <sz val="8"/>
        <color rgb="FF0000FF"/>
        <rFont val="Tahoma"/>
        <family val="2"/>
      </rPr>
      <t>0.000</t>
    </r>
  </si>
  <si>
    <t>66Zn</t>
  </si>
  <si>
    <t>71Ga</t>
  </si>
  <si>
    <t>90Zr</t>
  </si>
  <si>
    <t>105Pd</t>
  </si>
  <si>
    <t>121Sb</t>
  </si>
  <si>
    <t>181Ta</t>
  </si>
  <si>
    <t>189Os</t>
  </si>
  <si>
    <t>202Hg</t>
  </si>
  <si>
    <t>220Bkg</t>
  </si>
  <si>
    <t>239Pu</t>
  </si>
  <si>
    <r>
      <t xml:space="preserve">V </t>
    </r>
    <r>
      <rPr>
        <u/>
        <sz val="8"/>
        <color theme="1"/>
        <rFont val="Tahoma"/>
        <family val="2"/>
      </rPr>
      <t>0.026</t>
    </r>
  </si>
  <si>
    <r>
      <t xml:space="preserve">V </t>
    </r>
    <r>
      <rPr>
        <u/>
        <sz val="8"/>
        <color theme="1"/>
        <rFont val="Tahoma"/>
        <family val="2"/>
      </rPr>
      <t>0.098</t>
    </r>
  </si>
  <si>
    <r>
      <t xml:space="preserve">V </t>
    </r>
    <r>
      <rPr>
        <u/>
        <sz val="8"/>
        <color rgb="FF0000FF"/>
        <rFont val="Tahoma"/>
        <family val="2"/>
      </rPr>
      <t>0.026</t>
    </r>
  </si>
  <si>
    <r>
      <t xml:space="preserve">V </t>
    </r>
    <r>
      <rPr>
        <u/>
        <sz val="8"/>
        <color rgb="FF0000FF"/>
        <rFont val="Tahoma"/>
        <family val="2"/>
      </rPr>
      <t>0.098</t>
    </r>
  </si>
  <si>
    <r>
      <t xml:space="preserve">V </t>
    </r>
    <r>
      <rPr>
        <u/>
        <sz val="8"/>
        <color theme="1"/>
        <rFont val="Tahoma"/>
        <family val="2"/>
      </rPr>
      <t>-0.005</t>
    </r>
  </si>
  <si>
    <r>
      <t xml:space="preserve">V </t>
    </r>
    <r>
      <rPr>
        <u/>
        <sz val="8"/>
        <color rgb="FF0000FF"/>
        <rFont val="Tahoma"/>
        <family val="2"/>
      </rPr>
      <t>-0.005</t>
    </r>
  </si>
  <si>
    <r>
      <t xml:space="preserve">V </t>
    </r>
    <r>
      <rPr>
        <u/>
        <sz val="8"/>
        <color theme="1"/>
        <rFont val="Tahoma"/>
        <family val="2"/>
      </rPr>
      <t>-0.006</t>
    </r>
  </si>
  <si>
    <r>
      <t xml:space="preserve">V </t>
    </r>
    <r>
      <rPr>
        <u/>
        <sz val="8"/>
        <color theme="1"/>
        <rFont val="Tahoma"/>
        <family val="2"/>
      </rPr>
      <t>-0.039</t>
    </r>
  </si>
  <si>
    <r>
      <t xml:space="preserve">V </t>
    </r>
    <r>
      <rPr>
        <u/>
        <sz val="8"/>
        <color rgb="FF0000FF"/>
        <rFont val="Tahoma"/>
        <family val="2"/>
      </rPr>
      <t>-0.006</t>
    </r>
  </si>
  <si>
    <r>
      <t xml:space="preserve">V </t>
    </r>
    <r>
      <rPr>
        <u/>
        <sz val="8"/>
        <color rgb="FF0000FF"/>
        <rFont val="Tahoma"/>
        <family val="2"/>
      </rPr>
      <t>-0.039</t>
    </r>
  </si>
  <si>
    <r>
      <t xml:space="preserve">V </t>
    </r>
    <r>
      <rPr>
        <u/>
        <sz val="8"/>
        <color theme="1"/>
        <rFont val="Tahoma"/>
        <family val="2"/>
      </rPr>
      <t>-0.070</t>
    </r>
  </si>
  <si>
    <r>
      <t xml:space="preserve">V </t>
    </r>
    <r>
      <rPr>
        <u/>
        <sz val="8"/>
        <color rgb="FF0000FF"/>
        <rFont val="Tahoma"/>
        <family val="2"/>
      </rPr>
      <t>-0.070</t>
    </r>
  </si>
  <si>
    <r>
      <t xml:space="preserve">T </t>
    </r>
    <r>
      <rPr>
        <u/>
        <sz val="8"/>
        <color theme="1"/>
        <rFont val="Tahoma"/>
        <family val="2"/>
      </rPr>
      <t>1.397</t>
    </r>
  </si>
  <si>
    <r>
      <t xml:space="preserve">T </t>
    </r>
    <r>
      <rPr>
        <u/>
        <sz val="8"/>
        <color theme="1"/>
        <rFont val="Tahoma"/>
        <family val="2"/>
      </rPr>
      <t>33.840</t>
    </r>
  </si>
  <si>
    <r>
      <t xml:space="preserve">T </t>
    </r>
    <r>
      <rPr>
        <u/>
        <sz val="8"/>
        <color rgb="FF0000FF"/>
        <rFont val="Tahoma"/>
        <family val="2"/>
      </rPr>
      <t>1.397</t>
    </r>
  </si>
  <si>
    <r>
      <t xml:space="preserve">T </t>
    </r>
    <r>
      <rPr>
        <u/>
        <sz val="8"/>
        <color rgb="FF0000FF"/>
        <rFont val="Tahoma"/>
        <family val="2"/>
      </rPr>
      <t>33.840</t>
    </r>
  </si>
  <si>
    <r>
      <t xml:space="preserve">V </t>
    </r>
    <r>
      <rPr>
        <u/>
        <sz val="8"/>
        <color theme="1"/>
        <rFont val="Tahoma"/>
        <family val="2"/>
      </rPr>
      <t>-0.000</t>
    </r>
  </si>
  <si>
    <r>
      <t xml:space="preserve">V </t>
    </r>
    <r>
      <rPr>
        <u/>
        <sz val="8"/>
        <color theme="1"/>
        <rFont val="Tahoma"/>
        <family val="2"/>
      </rPr>
      <t>-0.001</t>
    </r>
  </si>
  <si>
    <r>
      <t xml:space="preserve">V </t>
    </r>
    <r>
      <rPr>
        <u/>
        <sz val="8"/>
        <color rgb="FF0000FF"/>
        <rFont val="Tahoma"/>
        <family val="2"/>
      </rPr>
      <t>-0.000</t>
    </r>
  </si>
  <si>
    <r>
      <t xml:space="preserve">V </t>
    </r>
    <r>
      <rPr>
        <u/>
        <sz val="8"/>
        <color rgb="FF0000FF"/>
        <rFont val="Tahoma"/>
        <family val="2"/>
      </rPr>
      <t>-0.001</t>
    </r>
  </si>
  <si>
    <r>
      <t xml:space="preserve">V </t>
    </r>
    <r>
      <rPr>
        <u/>
        <sz val="8"/>
        <color theme="1"/>
        <rFont val="Tahoma"/>
        <family val="2"/>
      </rPr>
      <t>-0.004</t>
    </r>
  </si>
  <si>
    <r>
      <t xml:space="preserve">V </t>
    </r>
    <r>
      <rPr>
        <u/>
        <sz val="8"/>
        <color rgb="FF0000FF"/>
        <rFont val="Tahoma"/>
        <family val="2"/>
      </rPr>
      <t>-0.004</t>
    </r>
  </si>
  <si>
    <r>
      <t xml:space="preserve">T </t>
    </r>
    <r>
      <rPr>
        <u/>
        <sz val="8"/>
        <color theme="1"/>
        <rFont val="Tahoma"/>
        <family val="2"/>
      </rPr>
      <t>52.780</t>
    </r>
  </si>
  <si>
    <r>
      <t xml:space="preserve">T </t>
    </r>
    <r>
      <rPr>
        <u/>
        <sz val="8"/>
        <color rgb="FF0000FF"/>
        <rFont val="Tahoma"/>
        <family val="2"/>
      </rPr>
      <t>52.780</t>
    </r>
  </si>
  <si>
    <r>
      <t xml:space="preserve">T </t>
    </r>
    <r>
      <rPr>
        <u/>
        <sz val="8"/>
        <color theme="1"/>
        <rFont val="Tahoma"/>
        <family val="2"/>
      </rPr>
      <t>50.940</t>
    </r>
  </si>
  <si>
    <r>
      <t xml:space="preserve">T </t>
    </r>
    <r>
      <rPr>
        <u/>
        <sz val="8"/>
        <color rgb="FF0000FF"/>
        <rFont val="Tahoma"/>
        <family val="2"/>
      </rPr>
      <t>50.940</t>
    </r>
  </si>
  <si>
    <r>
      <t xml:space="preserve">T </t>
    </r>
    <r>
      <rPr>
        <u/>
        <sz val="8"/>
        <color theme="1"/>
        <rFont val="Tahoma"/>
        <family val="2"/>
      </rPr>
      <t>65.930</t>
    </r>
  </si>
  <si>
    <r>
      <t xml:space="preserve">T </t>
    </r>
    <r>
      <rPr>
        <u/>
        <sz val="8"/>
        <color rgb="FF0000FF"/>
        <rFont val="Tahoma"/>
        <family val="2"/>
      </rPr>
      <t>65.930</t>
    </r>
  </si>
  <si>
    <r>
      <t xml:space="preserve">T </t>
    </r>
    <r>
      <rPr>
        <u/>
        <sz val="8"/>
        <color theme="1"/>
        <rFont val="Tahoma"/>
        <family val="2"/>
      </rPr>
      <t>66.040</t>
    </r>
  </si>
  <si>
    <r>
      <t xml:space="preserve">T </t>
    </r>
    <r>
      <rPr>
        <u/>
        <sz val="8"/>
        <color rgb="FF0000FF"/>
        <rFont val="Tahoma"/>
        <family val="2"/>
      </rPr>
      <t>66.040</t>
    </r>
  </si>
  <si>
    <r>
      <t xml:space="preserve">T </t>
    </r>
    <r>
      <rPr>
        <u/>
        <sz val="8"/>
        <color theme="1"/>
        <rFont val="Tahoma"/>
        <family val="2"/>
      </rPr>
      <t>48.840</t>
    </r>
  </si>
  <si>
    <r>
      <t xml:space="preserve">T </t>
    </r>
    <r>
      <rPr>
        <u/>
        <sz val="8"/>
        <color rgb="FF0000FF"/>
        <rFont val="Tahoma"/>
        <family val="2"/>
      </rPr>
      <t>48.840</t>
    </r>
  </si>
  <si>
    <r>
      <t xml:space="preserve">T </t>
    </r>
    <r>
      <rPr>
        <u/>
        <sz val="8"/>
        <color theme="1"/>
        <rFont val="Tahoma"/>
        <family val="2"/>
      </rPr>
      <t>59.760</t>
    </r>
  </si>
  <si>
    <r>
      <t xml:space="preserve">T </t>
    </r>
    <r>
      <rPr>
        <u/>
        <sz val="8"/>
        <color rgb="FF0000FF"/>
        <rFont val="Tahoma"/>
        <family val="2"/>
      </rPr>
      <t>59.760</t>
    </r>
  </si>
  <si>
    <r>
      <t xml:space="preserve">T </t>
    </r>
    <r>
      <rPr>
        <u/>
        <sz val="8"/>
        <color theme="1"/>
        <rFont val="Tahoma"/>
        <family val="2"/>
      </rPr>
      <t>47.530</t>
    </r>
  </si>
  <si>
    <r>
      <t xml:space="preserve">T </t>
    </r>
    <r>
      <rPr>
        <u/>
        <sz val="8"/>
        <color rgb="FF0000FF"/>
        <rFont val="Tahoma"/>
        <family val="2"/>
      </rPr>
      <t>47.530</t>
    </r>
  </si>
  <si>
    <r>
      <t xml:space="preserve">V </t>
    </r>
    <r>
      <rPr>
        <u/>
        <sz val="8"/>
        <color theme="1"/>
        <rFont val="Tahoma"/>
        <family val="2"/>
      </rPr>
      <t>-0.002</t>
    </r>
  </si>
  <si>
    <r>
      <t xml:space="preserve">V </t>
    </r>
    <r>
      <rPr>
        <u/>
        <sz val="8"/>
        <color rgb="FF0000FF"/>
        <rFont val="Tahoma"/>
        <family val="2"/>
      </rPr>
      <t>-0.002</t>
    </r>
  </si>
  <si>
    <r>
      <t xml:space="preserve">T </t>
    </r>
    <r>
      <rPr>
        <u/>
        <sz val="8"/>
        <color theme="1"/>
        <rFont val="Tahoma"/>
        <family val="2"/>
      </rPr>
      <t>57.410</t>
    </r>
  </si>
  <si>
    <r>
      <t xml:space="preserve">T </t>
    </r>
    <r>
      <rPr>
        <u/>
        <sz val="8"/>
        <color rgb="FF0000FF"/>
        <rFont val="Tahoma"/>
        <family val="2"/>
      </rPr>
      <t>57.410</t>
    </r>
  </si>
  <si>
    <r>
      <t xml:space="preserve">V </t>
    </r>
    <r>
      <rPr>
        <u/>
        <sz val="8"/>
        <color theme="1"/>
        <rFont val="Tahoma"/>
        <family val="2"/>
      </rPr>
      <t>0.051</t>
    </r>
  </si>
  <si>
    <r>
      <t xml:space="preserve">V </t>
    </r>
    <r>
      <rPr>
        <u/>
        <sz val="8"/>
        <color rgb="FF0000FF"/>
        <rFont val="Tahoma"/>
        <family val="2"/>
      </rPr>
      <t>0.051</t>
    </r>
  </si>
  <si>
    <r>
      <t xml:space="preserve">V </t>
    </r>
    <r>
      <rPr>
        <u/>
        <sz val="8"/>
        <color theme="1"/>
        <rFont val="Tahoma"/>
        <family val="2"/>
      </rPr>
      <t>0.068</t>
    </r>
  </si>
  <si>
    <r>
      <t xml:space="preserve">V </t>
    </r>
    <r>
      <rPr>
        <u/>
        <sz val="8"/>
        <color rgb="FF0000FF"/>
        <rFont val="Tahoma"/>
        <family val="2"/>
      </rPr>
      <t>0.068</t>
    </r>
  </si>
  <si>
    <r>
      <t xml:space="preserve">V </t>
    </r>
    <r>
      <rPr>
        <u/>
        <sz val="8"/>
        <color theme="1"/>
        <rFont val="Tahoma"/>
        <family val="2"/>
      </rPr>
      <t>0.038</t>
    </r>
  </si>
  <si>
    <r>
      <t xml:space="preserve">V </t>
    </r>
    <r>
      <rPr>
        <u/>
        <sz val="8"/>
        <color rgb="FF0000FF"/>
        <rFont val="Tahoma"/>
        <family val="2"/>
      </rPr>
      <t>0.038</t>
    </r>
  </si>
  <si>
    <r>
      <t xml:space="preserve">V </t>
    </r>
    <r>
      <rPr>
        <u/>
        <sz val="8"/>
        <color theme="1"/>
        <rFont val="Tahoma"/>
        <family val="2"/>
      </rPr>
      <t>0.037</t>
    </r>
  </si>
  <si>
    <r>
      <t xml:space="preserve">V </t>
    </r>
    <r>
      <rPr>
        <u/>
        <sz val="8"/>
        <color rgb="FF0000FF"/>
        <rFont val="Tahoma"/>
        <family val="2"/>
      </rPr>
      <t>0.037</t>
    </r>
  </si>
  <si>
    <r>
      <t xml:space="preserve">V </t>
    </r>
    <r>
      <rPr>
        <u/>
        <sz val="8"/>
        <color theme="1"/>
        <rFont val="Tahoma"/>
        <family val="2"/>
      </rPr>
      <t>0.024</t>
    </r>
  </si>
  <si>
    <r>
      <t xml:space="preserve">V </t>
    </r>
    <r>
      <rPr>
        <u/>
        <sz val="8"/>
        <color rgb="FF0000FF"/>
        <rFont val="Tahoma"/>
        <family val="2"/>
      </rPr>
      <t>0.024</t>
    </r>
  </si>
  <si>
    <r>
      <t xml:space="preserve">V </t>
    </r>
    <r>
      <rPr>
        <u/>
        <sz val="8"/>
        <color theme="1"/>
        <rFont val="Tahoma"/>
        <family val="2"/>
      </rPr>
      <t>0.045</t>
    </r>
  </si>
  <si>
    <r>
      <t xml:space="preserve">V </t>
    </r>
    <r>
      <rPr>
        <u/>
        <sz val="8"/>
        <color rgb="FF0000FF"/>
        <rFont val="Tahoma"/>
        <family val="2"/>
      </rPr>
      <t>0.045</t>
    </r>
  </si>
  <si>
    <r>
      <t xml:space="preserve">V </t>
    </r>
    <r>
      <rPr>
        <u/>
        <sz val="8"/>
        <color theme="1"/>
        <rFont val="Tahoma"/>
        <family val="2"/>
      </rPr>
      <t>0.052</t>
    </r>
  </si>
  <si>
    <r>
      <t xml:space="preserve">V </t>
    </r>
    <r>
      <rPr>
        <u/>
        <sz val="8"/>
        <color rgb="FF0000FF"/>
        <rFont val="Tahoma"/>
        <family val="2"/>
      </rPr>
      <t>0.052</t>
    </r>
  </si>
  <si>
    <r>
      <t xml:space="preserve">V </t>
    </r>
    <r>
      <rPr>
        <u/>
        <sz val="8"/>
        <color theme="1"/>
        <rFont val="Tahoma"/>
        <family val="2"/>
      </rPr>
      <t>0.094</t>
    </r>
  </si>
  <si>
    <r>
      <t xml:space="preserve">V </t>
    </r>
    <r>
      <rPr>
        <u/>
        <sz val="8"/>
        <color rgb="FF0000FF"/>
        <rFont val="Tahoma"/>
        <family val="2"/>
      </rPr>
      <t>0.094</t>
    </r>
  </si>
  <si>
    <t xml:space="preserve">V </t>
  </si>
  <si>
    <r>
      <t xml:space="preserve">V </t>
    </r>
    <r>
      <rPr>
        <u/>
        <sz val="8"/>
        <color theme="1"/>
        <rFont val="Tahoma"/>
        <family val="2"/>
      </rPr>
      <t>0.013</t>
    </r>
  </si>
  <si>
    <r>
      <t xml:space="preserve">V </t>
    </r>
    <r>
      <rPr>
        <u/>
        <sz val="8"/>
        <color theme="1"/>
        <rFont val="Tahoma"/>
        <family val="2"/>
      </rPr>
      <t>0.055</t>
    </r>
  </si>
  <si>
    <r>
      <t xml:space="preserve">V </t>
    </r>
    <r>
      <rPr>
        <u/>
        <sz val="8"/>
        <color rgb="FF0000FF"/>
        <rFont val="Tahoma"/>
        <family val="2"/>
      </rPr>
      <t>0.013</t>
    </r>
  </si>
  <si>
    <r>
      <t xml:space="preserve">V </t>
    </r>
    <r>
      <rPr>
        <u/>
        <sz val="8"/>
        <color rgb="FF0000FF"/>
        <rFont val="Tahoma"/>
        <family val="2"/>
      </rPr>
      <t>0.055</t>
    </r>
  </si>
  <si>
    <r>
      <t xml:space="preserve">V </t>
    </r>
    <r>
      <rPr>
        <u/>
        <sz val="8"/>
        <color theme="1"/>
        <rFont val="Tahoma"/>
        <family val="2"/>
      </rPr>
      <t>0.058</t>
    </r>
  </si>
  <si>
    <r>
      <t xml:space="preserve">V </t>
    </r>
    <r>
      <rPr>
        <u/>
        <sz val="8"/>
        <color rgb="FF0000FF"/>
        <rFont val="Tahoma"/>
        <family val="2"/>
      </rPr>
      <t>0.058</t>
    </r>
  </si>
  <si>
    <r>
      <t xml:space="preserve">V </t>
    </r>
    <r>
      <rPr>
        <u/>
        <sz val="8"/>
        <color theme="1"/>
        <rFont val="Tahoma"/>
        <family val="2"/>
      </rPr>
      <t>0.046</t>
    </r>
  </si>
  <si>
    <r>
      <t xml:space="preserve">V </t>
    </r>
    <r>
      <rPr>
        <u/>
        <sz val="8"/>
        <color rgb="FF0000FF"/>
        <rFont val="Tahoma"/>
        <family val="2"/>
      </rPr>
      <t>0.046</t>
    </r>
  </si>
  <si>
    <r>
      <t xml:space="preserve">V </t>
    </r>
    <r>
      <rPr>
        <u/>
        <sz val="8"/>
        <color theme="1"/>
        <rFont val="Tahoma"/>
        <family val="2"/>
      </rPr>
      <t>0.067</t>
    </r>
  </si>
  <si>
    <r>
      <t xml:space="preserve">V </t>
    </r>
    <r>
      <rPr>
        <u/>
        <sz val="8"/>
        <color theme="1"/>
        <rFont val="Tahoma"/>
        <family val="2"/>
      </rPr>
      <t>-0.029</t>
    </r>
  </si>
  <si>
    <r>
      <t xml:space="preserve">V </t>
    </r>
    <r>
      <rPr>
        <u/>
        <sz val="8"/>
        <color rgb="FF0000FF"/>
        <rFont val="Tahoma"/>
        <family val="2"/>
      </rPr>
      <t>0.067</t>
    </r>
  </si>
  <si>
    <r>
      <t xml:space="preserve">V </t>
    </r>
    <r>
      <rPr>
        <u/>
        <sz val="8"/>
        <color rgb="FF0000FF"/>
        <rFont val="Tahoma"/>
        <family val="2"/>
      </rPr>
      <t>-0.029</t>
    </r>
  </si>
  <si>
    <r>
      <t xml:space="preserve">V </t>
    </r>
    <r>
      <rPr>
        <u/>
        <sz val="8"/>
        <color theme="1"/>
        <rFont val="Tahoma"/>
        <family val="2"/>
      </rPr>
      <t>0.054</t>
    </r>
  </si>
  <si>
    <r>
      <t xml:space="preserve">V </t>
    </r>
    <r>
      <rPr>
        <u/>
        <sz val="8"/>
        <color rgb="FF0000FF"/>
        <rFont val="Tahoma"/>
        <family val="2"/>
      </rPr>
      <t>0.054</t>
    </r>
  </si>
  <si>
    <r>
      <t xml:space="preserve">V </t>
    </r>
    <r>
      <rPr>
        <u/>
        <sz val="8"/>
        <color theme="1"/>
        <rFont val="Tahoma"/>
        <family val="2"/>
      </rPr>
      <t>0.065</t>
    </r>
  </si>
  <si>
    <r>
      <t xml:space="preserve">V </t>
    </r>
    <r>
      <rPr>
        <u/>
        <sz val="8"/>
        <color rgb="FF0000FF"/>
        <rFont val="Tahoma"/>
        <family val="2"/>
      </rPr>
      <t>0.065</t>
    </r>
  </si>
  <si>
    <r>
      <t xml:space="preserve">V </t>
    </r>
    <r>
      <rPr>
        <u/>
        <sz val="8"/>
        <color theme="1"/>
        <rFont val="Tahoma"/>
        <family val="2"/>
      </rPr>
      <t>0.041</t>
    </r>
  </si>
  <si>
    <r>
      <t xml:space="preserve">V </t>
    </r>
    <r>
      <rPr>
        <u/>
        <sz val="8"/>
        <color rgb="FF0000FF"/>
        <rFont val="Tahoma"/>
        <family val="2"/>
      </rPr>
      <t>0.041</t>
    </r>
  </si>
  <si>
    <r>
      <t xml:space="preserve">V </t>
    </r>
    <r>
      <rPr>
        <u/>
        <sz val="8"/>
        <color theme="1"/>
        <rFont val="Tahoma"/>
        <family val="2"/>
      </rPr>
      <t>0.001</t>
    </r>
  </si>
  <si>
    <r>
      <t xml:space="preserve">V </t>
    </r>
    <r>
      <rPr>
        <u/>
        <sz val="8"/>
        <color rgb="FF0000FF"/>
        <rFont val="Tahoma"/>
        <family val="2"/>
      </rPr>
      <t>0.001</t>
    </r>
  </si>
  <si>
    <r>
      <t xml:space="preserve">V </t>
    </r>
    <r>
      <rPr>
        <u/>
        <sz val="8"/>
        <color theme="1"/>
        <rFont val="Tahoma"/>
        <family val="2"/>
      </rPr>
      <t>0.057</t>
    </r>
  </si>
  <si>
    <r>
      <t xml:space="preserve">V </t>
    </r>
    <r>
      <rPr>
        <u/>
        <sz val="8"/>
        <color rgb="FF0000FF"/>
        <rFont val="Tahoma"/>
        <family val="2"/>
      </rPr>
      <t>0.057</t>
    </r>
  </si>
  <si>
    <r>
      <t xml:space="preserve">V </t>
    </r>
    <r>
      <rPr>
        <u/>
        <sz val="8"/>
        <color theme="1"/>
        <rFont val="Tahoma"/>
        <family val="2"/>
      </rPr>
      <t>0.072</t>
    </r>
  </si>
  <si>
    <r>
      <t xml:space="preserve">V </t>
    </r>
    <r>
      <rPr>
        <u/>
        <sz val="8"/>
        <color rgb="FF0000FF"/>
        <rFont val="Tahoma"/>
        <family val="2"/>
      </rPr>
      <t>0.072</t>
    </r>
  </si>
  <si>
    <r>
      <t xml:space="preserve">V </t>
    </r>
    <r>
      <rPr>
        <u/>
        <sz val="8"/>
        <color theme="1"/>
        <rFont val="Tahoma"/>
        <family val="2"/>
      </rPr>
      <t>0.048</t>
    </r>
  </si>
  <si>
    <r>
      <t xml:space="preserve">V </t>
    </r>
    <r>
      <rPr>
        <u/>
        <sz val="8"/>
        <color rgb="FF0000FF"/>
        <rFont val="Tahoma"/>
        <family val="2"/>
      </rPr>
      <t>0.048</t>
    </r>
  </si>
  <si>
    <r>
      <t xml:space="preserve">V </t>
    </r>
    <r>
      <rPr>
        <u/>
        <sz val="8"/>
        <color theme="1"/>
        <rFont val="Tahoma"/>
        <family val="2"/>
      </rPr>
      <t>0.002</t>
    </r>
  </si>
  <si>
    <r>
      <t xml:space="preserve">V </t>
    </r>
    <r>
      <rPr>
        <u/>
        <sz val="8"/>
        <color theme="1"/>
        <rFont val="Tahoma"/>
        <family val="2"/>
      </rPr>
      <t>0.033</t>
    </r>
  </si>
  <si>
    <r>
      <t xml:space="preserve">V </t>
    </r>
    <r>
      <rPr>
        <u/>
        <sz val="8"/>
        <color rgb="FF0000FF"/>
        <rFont val="Tahoma"/>
        <family val="2"/>
      </rPr>
      <t>0.002</t>
    </r>
  </si>
  <si>
    <r>
      <t xml:space="preserve">V </t>
    </r>
    <r>
      <rPr>
        <u/>
        <sz val="8"/>
        <color rgb="FF0000FF"/>
        <rFont val="Tahoma"/>
        <family val="2"/>
      </rPr>
      <t>0.033</t>
    </r>
  </si>
  <si>
    <r>
      <t xml:space="preserve">V </t>
    </r>
    <r>
      <rPr>
        <u/>
        <sz val="8"/>
        <color theme="1"/>
        <rFont val="Tahoma"/>
        <family val="2"/>
      </rPr>
      <t>0.075</t>
    </r>
  </si>
  <si>
    <r>
      <t xml:space="preserve">V </t>
    </r>
    <r>
      <rPr>
        <u/>
        <sz val="8"/>
        <color rgb="FF0000FF"/>
        <rFont val="Tahoma"/>
        <family val="2"/>
      </rPr>
      <t>0.075</t>
    </r>
  </si>
  <si>
    <r>
      <t xml:space="preserve">V </t>
    </r>
    <r>
      <rPr>
        <u/>
        <sz val="8"/>
        <color theme="1"/>
        <rFont val="Tahoma"/>
        <family val="2"/>
      </rPr>
      <t>0.040</t>
    </r>
  </si>
  <si>
    <r>
      <t xml:space="preserve">V </t>
    </r>
    <r>
      <rPr>
        <u/>
        <sz val="8"/>
        <color rgb="FF0000FF"/>
        <rFont val="Tahoma"/>
        <family val="2"/>
      </rPr>
      <t>0.040</t>
    </r>
  </si>
  <si>
    <r>
      <t xml:space="preserve">V </t>
    </r>
    <r>
      <rPr>
        <u/>
        <sz val="8"/>
        <color theme="1"/>
        <rFont val="Tahoma"/>
        <family val="2"/>
      </rPr>
      <t>0.059</t>
    </r>
  </si>
  <si>
    <r>
      <t xml:space="preserve">V </t>
    </r>
    <r>
      <rPr>
        <u/>
        <sz val="8"/>
        <color rgb="FF0000FF"/>
        <rFont val="Tahoma"/>
        <family val="2"/>
      </rPr>
      <t>0.059</t>
    </r>
  </si>
  <si>
    <r>
      <t xml:space="preserve">V </t>
    </r>
    <r>
      <rPr>
        <u/>
        <sz val="8"/>
        <color theme="1"/>
        <rFont val="Tahoma"/>
        <family val="2"/>
      </rPr>
      <t>0.039</t>
    </r>
  </si>
  <si>
    <r>
      <t xml:space="preserve">V </t>
    </r>
    <r>
      <rPr>
        <u/>
        <sz val="8"/>
        <color rgb="FF0000FF"/>
        <rFont val="Tahoma"/>
        <family val="2"/>
      </rPr>
      <t>0.039</t>
    </r>
  </si>
  <si>
    <t>Survey Mass Uncorrected ICPS</t>
  </si>
  <si>
    <r>
      <t xml:space="preserve">T </t>
    </r>
    <r>
      <rPr>
        <u/>
        <sz val="8"/>
        <color theme="1"/>
        <rFont val="Tahoma"/>
        <family val="2"/>
      </rPr>
      <t>198103.280</t>
    </r>
  </si>
  <si>
    <r>
      <t xml:space="preserve">T </t>
    </r>
    <r>
      <rPr>
        <u/>
        <sz val="8"/>
        <color theme="1"/>
        <rFont val="Tahoma"/>
        <family val="2"/>
      </rPr>
      <t>3691891.000</t>
    </r>
  </si>
  <si>
    <r>
      <t xml:space="preserve">T </t>
    </r>
    <r>
      <rPr>
        <u/>
        <sz val="8"/>
        <color rgb="FF0000FF"/>
        <rFont val="Tahoma"/>
        <family val="2"/>
      </rPr>
      <t>198103.280</t>
    </r>
  </si>
  <si>
    <r>
      <t xml:space="preserve">T </t>
    </r>
    <r>
      <rPr>
        <u/>
        <sz val="8"/>
        <color rgb="FF0000FF"/>
        <rFont val="Tahoma"/>
        <family val="2"/>
      </rPr>
      <t>3691891.000</t>
    </r>
  </si>
  <si>
    <r>
      <t xml:space="preserve">T </t>
    </r>
    <r>
      <rPr>
        <u/>
        <sz val="8"/>
        <color theme="1"/>
        <rFont val="Tahoma"/>
        <family val="2"/>
      </rPr>
      <t>316137.660</t>
    </r>
  </si>
  <si>
    <r>
      <t xml:space="preserve">T </t>
    </r>
    <r>
      <rPr>
        <u/>
        <sz val="8"/>
        <color rgb="FF0000FF"/>
        <rFont val="Tahoma"/>
        <family val="2"/>
      </rPr>
      <t>316137.660</t>
    </r>
  </si>
  <si>
    <r>
      <t xml:space="preserve">T </t>
    </r>
    <r>
      <rPr>
        <u/>
        <sz val="8"/>
        <color theme="1"/>
        <rFont val="Tahoma"/>
        <family val="2"/>
      </rPr>
      <t>349030.790</t>
    </r>
  </si>
  <si>
    <r>
      <t xml:space="preserve">T </t>
    </r>
    <r>
      <rPr>
        <u/>
        <sz val="8"/>
        <color rgb="FF0000FF"/>
        <rFont val="Tahoma"/>
        <family val="2"/>
      </rPr>
      <t>349030.790</t>
    </r>
  </si>
  <si>
    <r>
      <t xml:space="preserve">T </t>
    </r>
    <r>
      <rPr>
        <u/>
        <sz val="8"/>
        <color theme="1"/>
        <rFont val="Tahoma"/>
        <family val="2"/>
      </rPr>
      <t>418214.460</t>
    </r>
  </si>
  <si>
    <r>
      <t xml:space="preserve">T </t>
    </r>
    <r>
      <rPr>
        <u/>
        <sz val="8"/>
        <color rgb="FF0000FF"/>
        <rFont val="Tahoma"/>
        <family val="2"/>
      </rPr>
      <t>418214.460</t>
    </r>
  </si>
  <si>
    <r>
      <t xml:space="preserve">T </t>
    </r>
    <r>
      <rPr>
        <u/>
        <sz val="8"/>
        <color theme="1"/>
        <rFont val="Tahoma"/>
        <family val="2"/>
      </rPr>
      <t>417433.640</t>
    </r>
  </si>
  <si>
    <r>
      <t xml:space="preserve">T </t>
    </r>
    <r>
      <rPr>
        <u/>
        <sz val="8"/>
        <color rgb="FF0000FF"/>
        <rFont val="Tahoma"/>
        <family val="2"/>
      </rPr>
      <t>417433.640</t>
    </r>
  </si>
  <si>
    <r>
      <t xml:space="preserve">T </t>
    </r>
    <r>
      <rPr>
        <u/>
        <sz val="8"/>
        <color theme="1"/>
        <rFont val="Tahoma"/>
        <family val="2"/>
      </rPr>
      <t>309217.080</t>
    </r>
  </si>
  <si>
    <r>
      <t xml:space="preserve">T </t>
    </r>
    <r>
      <rPr>
        <u/>
        <sz val="8"/>
        <color rgb="FF0000FF"/>
        <rFont val="Tahoma"/>
        <family val="2"/>
      </rPr>
      <t>309217.080</t>
    </r>
  </si>
  <si>
    <r>
      <t xml:space="preserve">T </t>
    </r>
    <r>
      <rPr>
        <u/>
        <sz val="8"/>
        <color theme="1"/>
        <rFont val="Tahoma"/>
        <family val="2"/>
      </rPr>
      <t>407596.300</t>
    </r>
  </si>
  <si>
    <r>
      <t xml:space="preserve">T </t>
    </r>
    <r>
      <rPr>
        <u/>
        <sz val="8"/>
        <color rgb="FF0000FF"/>
        <rFont val="Tahoma"/>
        <family val="2"/>
      </rPr>
      <t>407596.300</t>
    </r>
  </si>
  <si>
    <r>
      <t xml:space="preserve">T </t>
    </r>
    <r>
      <rPr>
        <u/>
        <sz val="8"/>
        <color theme="1"/>
        <rFont val="Tahoma"/>
        <family val="2"/>
      </rPr>
      <t>326371.570</t>
    </r>
  </si>
  <si>
    <r>
      <t xml:space="preserve">T </t>
    </r>
    <r>
      <rPr>
        <u/>
        <sz val="8"/>
        <color rgb="FF0000FF"/>
        <rFont val="Tahoma"/>
        <family val="2"/>
      </rPr>
      <t>326371.570</t>
    </r>
  </si>
  <si>
    <r>
      <t xml:space="preserve">T </t>
    </r>
    <r>
      <rPr>
        <u/>
        <sz val="8"/>
        <color theme="1"/>
        <rFont val="Tahoma"/>
        <family val="2"/>
      </rPr>
      <t>397384.260</t>
    </r>
  </si>
  <si>
    <r>
      <t xml:space="preserve">T </t>
    </r>
    <r>
      <rPr>
        <u/>
        <sz val="8"/>
        <color rgb="FF0000FF"/>
        <rFont val="Tahoma"/>
        <family val="2"/>
      </rPr>
      <t>397384.260</t>
    </r>
  </si>
  <si>
    <r>
      <t xml:space="preserve">V </t>
    </r>
    <r>
      <rPr>
        <u/>
        <sz val="8"/>
        <color theme="1"/>
        <rFont val="Tahoma"/>
        <family val="2"/>
      </rPr>
      <t>83.334</t>
    </r>
  </si>
  <si>
    <r>
      <t xml:space="preserve">V </t>
    </r>
    <r>
      <rPr>
        <u/>
        <sz val="8"/>
        <color rgb="FF0000FF"/>
        <rFont val="Tahoma"/>
        <family val="2"/>
      </rPr>
      <t>83.334</t>
    </r>
  </si>
  <si>
    <t>Survey Analyte ICPS</t>
  </si>
  <si>
    <r>
      <t xml:space="preserve">V </t>
    </r>
    <r>
      <rPr>
        <u/>
        <sz val="8"/>
        <color theme="1"/>
        <rFont val="Tahoma"/>
        <family val="2"/>
      </rPr>
      <t>32.404</t>
    </r>
  </si>
  <si>
    <r>
      <t xml:space="preserve">V </t>
    </r>
    <r>
      <rPr>
        <u/>
        <sz val="8"/>
        <color rgb="FF0000FF"/>
        <rFont val="Tahoma"/>
        <family val="2"/>
      </rPr>
      <t>32.404</t>
    </r>
  </si>
  <si>
    <r>
      <t xml:space="preserve">V </t>
    </r>
    <r>
      <rPr>
        <u/>
        <sz val="8"/>
        <color theme="1"/>
        <rFont val="Tahoma"/>
        <family val="2"/>
      </rPr>
      <t>354.907</t>
    </r>
  </si>
  <si>
    <r>
      <t xml:space="preserve">V </t>
    </r>
    <r>
      <rPr>
        <u/>
        <sz val="8"/>
        <color theme="1"/>
        <rFont val="Tahoma"/>
        <family val="2"/>
      </rPr>
      <t>144.882</t>
    </r>
  </si>
  <si>
    <r>
      <t xml:space="preserve">V </t>
    </r>
    <r>
      <rPr>
        <u/>
        <sz val="8"/>
        <color rgb="FF0000FF"/>
        <rFont val="Tahoma"/>
        <family val="2"/>
      </rPr>
      <t>354.907</t>
    </r>
  </si>
  <si>
    <r>
      <t xml:space="preserve">V </t>
    </r>
    <r>
      <rPr>
        <u/>
        <sz val="8"/>
        <color rgb="FF0000FF"/>
        <rFont val="Tahoma"/>
        <family val="2"/>
      </rPr>
      <t>144.882</t>
    </r>
  </si>
  <si>
    <r>
      <t xml:space="preserve">V </t>
    </r>
    <r>
      <rPr>
        <u/>
        <sz val="8"/>
        <color theme="1"/>
        <rFont val="Tahoma"/>
        <family val="2"/>
      </rPr>
      <t>-79.709</t>
    </r>
  </si>
  <si>
    <r>
      <t xml:space="preserve">V </t>
    </r>
    <r>
      <rPr>
        <u/>
        <sz val="8"/>
        <color rgb="FF0000FF"/>
        <rFont val="Tahoma"/>
        <family val="2"/>
      </rPr>
      <t>-79.709</t>
    </r>
  </si>
  <si>
    <r>
      <t xml:space="preserve">V </t>
    </r>
    <r>
      <rPr>
        <u/>
        <sz val="8"/>
        <color theme="1"/>
        <rFont val="Tahoma"/>
        <family val="2"/>
      </rPr>
      <t>-83.727</t>
    </r>
  </si>
  <si>
    <r>
      <t xml:space="preserve">V </t>
    </r>
    <r>
      <rPr>
        <u/>
        <sz val="8"/>
        <color theme="1"/>
        <rFont val="Tahoma"/>
        <family val="2"/>
      </rPr>
      <t>-84.942</t>
    </r>
  </si>
  <si>
    <r>
      <t xml:space="preserve">V </t>
    </r>
    <r>
      <rPr>
        <u/>
        <sz val="8"/>
        <color rgb="FF0000FF"/>
        <rFont val="Tahoma"/>
        <family val="2"/>
      </rPr>
      <t>-83.727</t>
    </r>
  </si>
  <si>
    <r>
      <t xml:space="preserve">V </t>
    </r>
    <r>
      <rPr>
        <u/>
        <sz val="8"/>
        <color rgb="FF0000FF"/>
        <rFont val="Tahoma"/>
        <family val="2"/>
      </rPr>
      <t>-84.942</t>
    </r>
  </si>
  <si>
    <r>
      <t xml:space="preserve">V </t>
    </r>
    <r>
      <rPr>
        <u/>
        <sz val="8"/>
        <color theme="1"/>
        <rFont val="Tahoma"/>
        <family val="2"/>
      </rPr>
      <t>-297.444</t>
    </r>
  </si>
  <si>
    <r>
      <t xml:space="preserve">V </t>
    </r>
    <r>
      <rPr>
        <u/>
        <sz val="8"/>
        <color rgb="FF0000FF"/>
        <rFont val="Tahoma"/>
        <family val="2"/>
      </rPr>
      <t>-297.444</t>
    </r>
  </si>
  <si>
    <r>
      <t xml:space="preserve">T </t>
    </r>
    <r>
      <rPr>
        <u/>
        <sz val="8"/>
        <color theme="1"/>
        <rFont val="Tahoma"/>
        <family val="2"/>
      </rPr>
      <t>326931.310</t>
    </r>
  </si>
  <si>
    <r>
      <t xml:space="preserve">T </t>
    </r>
    <r>
      <rPr>
        <u/>
        <sz val="8"/>
        <color theme="1"/>
        <rFont val="Tahoma"/>
        <family val="2"/>
      </rPr>
      <t>6136909.700</t>
    </r>
  </si>
  <si>
    <r>
      <t xml:space="preserve">T </t>
    </r>
    <r>
      <rPr>
        <u/>
        <sz val="8"/>
        <color rgb="FF0000FF"/>
        <rFont val="Tahoma"/>
        <family val="2"/>
      </rPr>
      <t>326931.310</t>
    </r>
  </si>
  <si>
    <r>
      <t xml:space="preserve">T </t>
    </r>
    <r>
      <rPr>
        <u/>
        <sz val="8"/>
        <color rgb="FF0000FF"/>
        <rFont val="Tahoma"/>
        <family val="2"/>
      </rPr>
      <t>6136909.700</t>
    </r>
  </si>
  <si>
    <r>
      <t xml:space="preserve">V </t>
    </r>
    <r>
      <rPr>
        <u/>
        <sz val="8"/>
        <color theme="1"/>
        <rFont val="Tahoma"/>
        <family val="2"/>
      </rPr>
      <t>-47.088</t>
    </r>
  </si>
  <si>
    <r>
      <t xml:space="preserve">V </t>
    </r>
    <r>
      <rPr>
        <u/>
        <sz val="8"/>
        <color theme="1"/>
        <rFont val="Tahoma"/>
        <family val="2"/>
      </rPr>
      <t>-136.173</t>
    </r>
  </si>
  <si>
    <r>
      <t xml:space="preserve">V </t>
    </r>
    <r>
      <rPr>
        <u/>
        <sz val="8"/>
        <color rgb="FF0000FF"/>
        <rFont val="Tahoma"/>
        <family val="2"/>
      </rPr>
      <t>-47.088</t>
    </r>
  </si>
  <si>
    <r>
      <t xml:space="preserve">V </t>
    </r>
    <r>
      <rPr>
        <u/>
        <sz val="8"/>
        <color rgb="FF0000FF"/>
        <rFont val="Tahoma"/>
        <family val="2"/>
      </rPr>
      <t>-136.173</t>
    </r>
  </si>
  <si>
    <r>
      <t xml:space="preserve">V </t>
    </r>
    <r>
      <rPr>
        <u/>
        <sz val="8"/>
        <color theme="1"/>
        <rFont val="Tahoma"/>
        <family val="2"/>
      </rPr>
      <t>-75.955</t>
    </r>
  </si>
  <si>
    <r>
      <t xml:space="preserve">V </t>
    </r>
    <r>
      <rPr>
        <u/>
        <sz val="8"/>
        <color rgb="FF0000FF"/>
        <rFont val="Tahoma"/>
        <family val="2"/>
      </rPr>
      <t>-75.955</t>
    </r>
  </si>
  <si>
    <r>
      <t xml:space="preserve">V </t>
    </r>
    <r>
      <rPr>
        <u/>
        <sz val="8"/>
        <color theme="1"/>
        <rFont val="Tahoma"/>
        <family val="2"/>
      </rPr>
      <t>-226.137</t>
    </r>
  </si>
  <si>
    <r>
      <t xml:space="preserve">V </t>
    </r>
    <r>
      <rPr>
        <u/>
        <sz val="8"/>
        <color rgb="FF0000FF"/>
        <rFont val="Tahoma"/>
        <family val="2"/>
      </rPr>
      <t>-226.137</t>
    </r>
  </si>
  <si>
    <r>
      <t xml:space="preserve">T </t>
    </r>
    <r>
      <rPr>
        <u/>
        <sz val="8"/>
        <color theme="1"/>
        <rFont val="Tahoma"/>
        <family val="2"/>
      </rPr>
      <t>575206.400</t>
    </r>
  </si>
  <si>
    <r>
      <t xml:space="preserve">T </t>
    </r>
    <r>
      <rPr>
        <u/>
        <sz val="8"/>
        <color rgb="FF0000FF"/>
        <rFont val="Tahoma"/>
        <family val="2"/>
      </rPr>
      <t>575206.400</t>
    </r>
  </si>
  <si>
    <r>
      <t xml:space="preserve">T </t>
    </r>
    <r>
      <rPr>
        <u/>
        <sz val="8"/>
        <color theme="1"/>
        <rFont val="Tahoma"/>
        <family val="2"/>
      </rPr>
      <t>555105.300</t>
    </r>
  </si>
  <si>
    <r>
      <t xml:space="preserve">T </t>
    </r>
    <r>
      <rPr>
        <u/>
        <sz val="8"/>
        <color rgb="FF0000FF"/>
        <rFont val="Tahoma"/>
        <family val="2"/>
      </rPr>
      <t>555105.300</t>
    </r>
  </si>
  <si>
    <r>
      <t xml:space="preserve">V </t>
    </r>
    <r>
      <rPr>
        <u/>
        <sz val="8"/>
        <color theme="1"/>
        <rFont val="Tahoma"/>
        <family val="2"/>
      </rPr>
      <t>-59.489</t>
    </r>
  </si>
  <si>
    <r>
      <t xml:space="preserve">T </t>
    </r>
    <r>
      <rPr>
        <u/>
        <sz val="8"/>
        <color theme="1"/>
        <rFont val="Tahoma"/>
        <family val="2"/>
      </rPr>
      <t>718493.920</t>
    </r>
  </si>
  <si>
    <r>
      <t xml:space="preserve">V </t>
    </r>
    <r>
      <rPr>
        <u/>
        <sz val="8"/>
        <color rgb="FF0000FF"/>
        <rFont val="Tahoma"/>
        <family val="2"/>
      </rPr>
      <t>-59.489</t>
    </r>
  </si>
  <si>
    <r>
      <t xml:space="preserve">T </t>
    </r>
    <r>
      <rPr>
        <u/>
        <sz val="8"/>
        <color rgb="FF0000FF"/>
        <rFont val="Tahoma"/>
        <family val="2"/>
      </rPr>
      <t>718493.920</t>
    </r>
  </si>
  <si>
    <r>
      <t xml:space="preserve">T </t>
    </r>
    <r>
      <rPr>
        <u/>
        <sz val="8"/>
        <color theme="1"/>
        <rFont val="Tahoma"/>
        <family val="2"/>
      </rPr>
      <t>719726.700</t>
    </r>
  </si>
  <si>
    <r>
      <t xml:space="preserve">T </t>
    </r>
    <r>
      <rPr>
        <u/>
        <sz val="8"/>
        <color rgb="FF0000FF"/>
        <rFont val="Tahoma"/>
        <family val="2"/>
      </rPr>
      <t>719726.700</t>
    </r>
  </si>
  <si>
    <r>
      <t xml:space="preserve">T </t>
    </r>
    <r>
      <rPr>
        <u/>
        <sz val="8"/>
        <color theme="1"/>
        <rFont val="Tahoma"/>
        <family val="2"/>
      </rPr>
      <t>532236.570</t>
    </r>
  </si>
  <si>
    <r>
      <t xml:space="preserve">T </t>
    </r>
    <r>
      <rPr>
        <u/>
        <sz val="8"/>
        <color rgb="FF0000FF"/>
        <rFont val="Tahoma"/>
        <family val="2"/>
      </rPr>
      <t>532236.570</t>
    </r>
  </si>
  <si>
    <r>
      <t xml:space="preserve">T </t>
    </r>
    <r>
      <rPr>
        <u/>
        <sz val="8"/>
        <color theme="1"/>
        <rFont val="Tahoma"/>
        <family val="2"/>
      </rPr>
      <t>651295.540</t>
    </r>
  </si>
  <si>
    <r>
      <t xml:space="preserve">T </t>
    </r>
    <r>
      <rPr>
        <u/>
        <sz val="8"/>
        <color rgb="FF0000FF"/>
        <rFont val="Tahoma"/>
        <family val="2"/>
      </rPr>
      <t>651295.540</t>
    </r>
  </si>
  <si>
    <r>
      <t xml:space="preserve">T </t>
    </r>
    <r>
      <rPr>
        <u/>
        <sz val="8"/>
        <color theme="1"/>
        <rFont val="Tahoma"/>
        <family val="2"/>
      </rPr>
      <t>517971.970</t>
    </r>
  </si>
  <si>
    <r>
      <t xml:space="preserve">T </t>
    </r>
    <r>
      <rPr>
        <u/>
        <sz val="8"/>
        <color rgb="FF0000FF"/>
        <rFont val="Tahoma"/>
        <family val="2"/>
      </rPr>
      <t>517971.970</t>
    </r>
  </si>
  <si>
    <r>
      <t xml:space="preserve">V </t>
    </r>
    <r>
      <rPr>
        <u/>
        <sz val="8"/>
        <color theme="1"/>
        <rFont val="Tahoma"/>
        <family val="2"/>
      </rPr>
      <t>-99.148</t>
    </r>
  </si>
  <si>
    <r>
      <t xml:space="preserve">V </t>
    </r>
    <r>
      <rPr>
        <u/>
        <sz val="8"/>
        <color theme="1"/>
        <rFont val="Tahoma"/>
        <family val="2"/>
      </rPr>
      <t>18.945</t>
    </r>
  </si>
  <si>
    <r>
      <t xml:space="preserve">V </t>
    </r>
    <r>
      <rPr>
        <u/>
        <sz val="8"/>
        <color rgb="FF0000FF"/>
        <rFont val="Tahoma"/>
        <family val="2"/>
      </rPr>
      <t>-99.148</t>
    </r>
  </si>
  <si>
    <r>
      <t xml:space="preserve">V </t>
    </r>
    <r>
      <rPr>
        <u/>
        <sz val="8"/>
        <color rgb="FF0000FF"/>
        <rFont val="Tahoma"/>
        <family val="2"/>
      </rPr>
      <t>18.945</t>
    </r>
  </si>
  <si>
    <r>
      <t xml:space="preserve">V </t>
    </r>
    <r>
      <rPr>
        <u/>
        <sz val="8"/>
        <color theme="1"/>
        <rFont val="Tahoma"/>
        <family val="2"/>
      </rPr>
      <t>-78.719</t>
    </r>
  </si>
  <si>
    <r>
      <t xml:space="preserve">V </t>
    </r>
    <r>
      <rPr>
        <u/>
        <sz val="8"/>
        <color rgb="FF0000FF"/>
        <rFont val="Tahoma"/>
        <family val="2"/>
      </rPr>
      <t>-78.719</t>
    </r>
  </si>
  <si>
    <r>
      <t xml:space="preserve">T </t>
    </r>
    <r>
      <rPr>
        <u/>
        <sz val="8"/>
        <color theme="1"/>
        <rFont val="Tahoma"/>
        <family val="2"/>
      </rPr>
      <t>625615.580</t>
    </r>
  </si>
  <si>
    <r>
      <t xml:space="preserve">T </t>
    </r>
    <r>
      <rPr>
        <u/>
        <sz val="8"/>
        <color rgb="FF0000FF"/>
        <rFont val="Tahoma"/>
        <family val="2"/>
      </rPr>
      <t>625615.580</t>
    </r>
  </si>
  <si>
    <r>
      <t xml:space="preserve">V </t>
    </r>
    <r>
      <rPr>
        <u/>
        <sz val="8"/>
        <color theme="1"/>
        <rFont val="Tahoma"/>
        <family val="2"/>
      </rPr>
      <t>690.874</t>
    </r>
  </si>
  <si>
    <r>
      <t xml:space="preserve">V </t>
    </r>
    <r>
      <rPr>
        <u/>
        <sz val="8"/>
        <color rgb="FF0000FF"/>
        <rFont val="Tahoma"/>
        <family val="2"/>
      </rPr>
      <t>690.874</t>
    </r>
  </si>
  <si>
    <r>
      <t xml:space="preserve">V </t>
    </r>
    <r>
      <rPr>
        <u/>
        <sz val="8"/>
        <color theme="1"/>
        <rFont val="Tahoma"/>
        <family val="2"/>
      </rPr>
      <t>919.592</t>
    </r>
  </si>
  <si>
    <r>
      <t xml:space="preserve">V </t>
    </r>
    <r>
      <rPr>
        <u/>
        <sz val="8"/>
        <color rgb="FF0000FF"/>
        <rFont val="Tahoma"/>
        <family val="2"/>
      </rPr>
      <t>919.592</t>
    </r>
  </si>
  <si>
    <r>
      <t xml:space="preserve">V </t>
    </r>
    <r>
      <rPr>
        <u/>
        <sz val="8"/>
        <color theme="1"/>
        <rFont val="Tahoma"/>
        <family val="2"/>
      </rPr>
      <t>513.516</t>
    </r>
  </si>
  <si>
    <r>
      <t xml:space="preserve">V </t>
    </r>
    <r>
      <rPr>
        <u/>
        <sz val="8"/>
        <color theme="1"/>
        <rFont val="Tahoma"/>
        <family val="2"/>
      </rPr>
      <t>-76.732</t>
    </r>
  </si>
  <si>
    <r>
      <t xml:space="preserve">V </t>
    </r>
    <r>
      <rPr>
        <u/>
        <sz val="8"/>
        <color rgb="FF0000FF"/>
        <rFont val="Tahoma"/>
        <family val="2"/>
      </rPr>
      <t>513.516</t>
    </r>
  </si>
  <si>
    <r>
      <t xml:space="preserve">V </t>
    </r>
    <r>
      <rPr>
        <u/>
        <sz val="8"/>
        <color rgb="FF0000FF"/>
        <rFont val="Tahoma"/>
        <family val="2"/>
      </rPr>
      <t>-76.732</t>
    </r>
  </si>
  <si>
    <r>
      <t xml:space="preserve">V </t>
    </r>
    <r>
      <rPr>
        <u/>
        <sz val="8"/>
        <color theme="1"/>
        <rFont val="Tahoma"/>
        <family val="2"/>
      </rPr>
      <t>501.974</t>
    </r>
  </si>
  <si>
    <r>
      <t xml:space="preserve">V </t>
    </r>
    <r>
      <rPr>
        <u/>
        <sz val="8"/>
        <color rgb="FF0000FF"/>
        <rFont val="Tahoma"/>
        <family val="2"/>
      </rPr>
      <t>501.974</t>
    </r>
  </si>
  <si>
    <r>
      <t xml:space="preserve">V </t>
    </r>
    <r>
      <rPr>
        <u/>
        <sz val="8"/>
        <color theme="1"/>
        <rFont val="Tahoma"/>
        <family val="2"/>
      </rPr>
      <t>329.343</t>
    </r>
  </si>
  <si>
    <r>
      <t xml:space="preserve">V </t>
    </r>
    <r>
      <rPr>
        <u/>
        <sz val="8"/>
        <color rgb="FF0000FF"/>
        <rFont val="Tahoma"/>
        <family val="2"/>
      </rPr>
      <t>329.343</t>
    </r>
  </si>
  <si>
    <r>
      <t xml:space="preserve">V </t>
    </r>
    <r>
      <rPr>
        <u/>
        <sz val="8"/>
        <color theme="1"/>
        <rFont val="Tahoma"/>
        <family val="2"/>
      </rPr>
      <t>508.701</t>
    </r>
  </si>
  <si>
    <r>
      <t xml:space="preserve">V </t>
    </r>
    <r>
      <rPr>
        <u/>
        <sz val="8"/>
        <color rgb="FF0000FF"/>
        <rFont val="Tahoma"/>
        <family val="2"/>
      </rPr>
      <t>508.701</t>
    </r>
  </si>
  <si>
    <r>
      <t xml:space="preserve">V </t>
    </r>
    <r>
      <rPr>
        <u/>
        <sz val="8"/>
        <color theme="1"/>
        <rFont val="Tahoma"/>
        <family val="2"/>
      </rPr>
      <t>614.890</t>
    </r>
  </si>
  <si>
    <r>
      <t xml:space="preserve">V </t>
    </r>
    <r>
      <rPr>
        <u/>
        <sz val="8"/>
        <color rgb="FF0000FF"/>
        <rFont val="Tahoma"/>
        <family val="2"/>
      </rPr>
      <t>614.890</t>
    </r>
  </si>
  <si>
    <r>
      <t xml:space="preserve">V </t>
    </r>
    <r>
      <rPr>
        <u/>
        <sz val="8"/>
        <color theme="1"/>
        <rFont val="Tahoma"/>
        <family val="2"/>
      </rPr>
      <t>354.759</t>
    </r>
  </si>
  <si>
    <r>
      <t xml:space="preserve">V </t>
    </r>
    <r>
      <rPr>
        <u/>
        <sz val="8"/>
        <color rgb="FF0000FF"/>
        <rFont val="Tahoma"/>
        <family val="2"/>
      </rPr>
      <t>354.759</t>
    </r>
  </si>
  <si>
    <r>
      <t xml:space="preserve">V </t>
    </r>
    <r>
      <rPr>
        <u/>
        <sz val="8"/>
        <color theme="1"/>
        <rFont val="Tahoma"/>
        <family val="2"/>
      </rPr>
      <t>700.666</t>
    </r>
  </si>
  <si>
    <r>
      <t xml:space="preserve">V </t>
    </r>
    <r>
      <rPr>
        <u/>
        <sz val="8"/>
        <color rgb="FF0000FF"/>
        <rFont val="Tahoma"/>
        <family val="2"/>
      </rPr>
      <t>700.666</t>
    </r>
  </si>
  <si>
    <r>
      <t xml:space="preserve">V </t>
    </r>
    <r>
      <rPr>
        <u/>
        <sz val="8"/>
        <color theme="1"/>
        <rFont val="Tahoma"/>
        <family val="2"/>
      </rPr>
      <t>923.870</t>
    </r>
  </si>
  <si>
    <r>
      <t xml:space="preserve">V </t>
    </r>
    <r>
      <rPr>
        <u/>
        <sz val="8"/>
        <color rgb="FF0000FF"/>
        <rFont val="Tahoma"/>
        <family val="2"/>
      </rPr>
      <t>923.870</t>
    </r>
  </si>
  <si>
    <r>
      <t xml:space="preserve">V </t>
    </r>
    <r>
      <rPr>
        <u/>
        <sz val="8"/>
        <color theme="1"/>
        <rFont val="Tahoma"/>
        <family val="2"/>
      </rPr>
      <t>1283.117</t>
    </r>
  </si>
  <si>
    <r>
      <t xml:space="preserve">V </t>
    </r>
    <r>
      <rPr>
        <u/>
        <sz val="8"/>
        <color rgb="FF0000FF"/>
        <rFont val="Tahoma"/>
        <family val="2"/>
      </rPr>
      <t>1283.117</t>
    </r>
  </si>
  <si>
    <r>
      <t xml:space="preserve">V </t>
    </r>
    <r>
      <rPr>
        <u/>
        <sz val="8"/>
        <color theme="1"/>
        <rFont val="Tahoma"/>
        <family val="2"/>
      </rPr>
      <t>181.582</t>
    </r>
  </si>
  <si>
    <r>
      <t xml:space="preserve">V </t>
    </r>
    <r>
      <rPr>
        <u/>
        <sz val="8"/>
        <color theme="1"/>
        <rFont val="Tahoma"/>
        <family val="2"/>
      </rPr>
      <t>81.974</t>
    </r>
  </si>
  <si>
    <r>
      <t xml:space="preserve">V </t>
    </r>
    <r>
      <rPr>
        <u/>
        <sz val="8"/>
        <color rgb="FF0000FF"/>
        <rFont val="Tahoma"/>
        <family val="2"/>
      </rPr>
      <t>181.582</t>
    </r>
  </si>
  <si>
    <r>
      <t xml:space="preserve">V </t>
    </r>
    <r>
      <rPr>
        <u/>
        <sz val="8"/>
        <color rgb="FF0000FF"/>
        <rFont val="Tahoma"/>
        <family val="2"/>
      </rPr>
      <t>81.974</t>
    </r>
  </si>
  <si>
    <r>
      <t xml:space="preserve">V </t>
    </r>
    <r>
      <rPr>
        <u/>
        <sz val="8"/>
        <color theme="1"/>
        <rFont val="Tahoma"/>
        <family val="2"/>
      </rPr>
      <t>85.649</t>
    </r>
  </si>
  <si>
    <r>
      <t xml:space="preserve">V </t>
    </r>
    <r>
      <rPr>
        <u/>
        <sz val="8"/>
        <color rgb="FF0000FF"/>
        <rFont val="Tahoma"/>
        <family val="2"/>
      </rPr>
      <t>85.649</t>
    </r>
  </si>
  <si>
    <r>
      <t xml:space="preserve">V </t>
    </r>
    <r>
      <rPr>
        <u/>
        <sz val="8"/>
        <color theme="1"/>
        <rFont val="Tahoma"/>
        <family val="2"/>
      </rPr>
      <t>621.165</t>
    </r>
  </si>
  <si>
    <r>
      <t xml:space="preserve">V </t>
    </r>
    <r>
      <rPr>
        <u/>
        <sz val="8"/>
        <color rgb="FF0000FF"/>
        <rFont val="Tahoma"/>
        <family val="2"/>
      </rPr>
      <t>621.165</t>
    </r>
  </si>
  <si>
    <r>
      <t xml:space="preserve">V </t>
    </r>
    <r>
      <rPr>
        <u/>
        <sz val="8"/>
        <color theme="1"/>
        <rFont val="Tahoma"/>
        <family val="2"/>
      </rPr>
      <t>907.883</t>
    </r>
  </si>
  <si>
    <r>
      <t xml:space="preserve">V </t>
    </r>
    <r>
      <rPr>
        <u/>
        <sz val="8"/>
        <color theme="1"/>
        <rFont val="Tahoma"/>
        <family val="2"/>
      </rPr>
      <t>-547.948</t>
    </r>
  </si>
  <si>
    <r>
      <t xml:space="preserve">V </t>
    </r>
    <r>
      <rPr>
        <u/>
        <sz val="8"/>
        <color rgb="FF0000FF"/>
        <rFont val="Tahoma"/>
        <family val="2"/>
      </rPr>
      <t>907.883</t>
    </r>
  </si>
  <si>
    <r>
      <t xml:space="preserve">V </t>
    </r>
    <r>
      <rPr>
        <u/>
        <sz val="8"/>
        <color rgb="FF0000FF"/>
        <rFont val="Tahoma"/>
        <family val="2"/>
      </rPr>
      <t>-547.948</t>
    </r>
  </si>
  <si>
    <r>
      <t xml:space="preserve">V </t>
    </r>
    <r>
      <rPr>
        <u/>
        <sz val="8"/>
        <color theme="1"/>
        <rFont val="Tahoma"/>
        <family val="2"/>
      </rPr>
      <t>738.236</t>
    </r>
  </si>
  <si>
    <r>
      <t xml:space="preserve">V </t>
    </r>
    <r>
      <rPr>
        <u/>
        <sz val="8"/>
        <color rgb="FF0000FF"/>
        <rFont val="Tahoma"/>
        <family val="2"/>
      </rPr>
      <t>738.236</t>
    </r>
  </si>
  <si>
    <r>
      <t xml:space="preserve">V </t>
    </r>
    <r>
      <rPr>
        <u/>
        <sz val="8"/>
        <color theme="1"/>
        <rFont val="Tahoma"/>
        <family val="2"/>
      </rPr>
      <t>0.264</t>
    </r>
  </si>
  <si>
    <r>
      <t xml:space="preserve">V </t>
    </r>
    <r>
      <rPr>
        <u/>
        <sz val="8"/>
        <color rgb="FF0000FF"/>
        <rFont val="Tahoma"/>
        <family val="2"/>
      </rPr>
      <t>0.264</t>
    </r>
  </si>
  <si>
    <r>
      <t xml:space="preserve">V </t>
    </r>
    <r>
      <rPr>
        <u/>
        <sz val="8"/>
        <color theme="1"/>
        <rFont val="Tahoma"/>
        <family val="2"/>
      </rPr>
      <t>-76.563</t>
    </r>
  </si>
  <si>
    <r>
      <t xml:space="preserve">V </t>
    </r>
    <r>
      <rPr>
        <u/>
        <sz val="8"/>
        <color rgb="FF0000FF"/>
        <rFont val="Tahoma"/>
        <family val="2"/>
      </rPr>
      <t>-76.563</t>
    </r>
  </si>
  <si>
    <r>
      <t xml:space="preserve">V </t>
    </r>
    <r>
      <rPr>
        <u/>
        <sz val="8"/>
        <color theme="1"/>
        <rFont val="Tahoma"/>
        <family val="2"/>
      </rPr>
      <t>884.509</t>
    </r>
  </si>
  <si>
    <r>
      <t xml:space="preserve">V </t>
    </r>
    <r>
      <rPr>
        <u/>
        <sz val="8"/>
        <color rgb="FF0000FF"/>
        <rFont val="Tahoma"/>
        <family val="2"/>
      </rPr>
      <t>884.509</t>
    </r>
  </si>
  <si>
    <r>
      <t xml:space="preserve">V </t>
    </r>
    <r>
      <rPr>
        <u/>
        <sz val="8"/>
        <color theme="1"/>
        <rFont val="Tahoma"/>
        <family val="2"/>
      </rPr>
      <t>552.751</t>
    </r>
  </si>
  <si>
    <r>
      <t xml:space="preserve">V </t>
    </r>
    <r>
      <rPr>
        <u/>
        <sz val="8"/>
        <color rgb="FF0000FF"/>
        <rFont val="Tahoma"/>
        <family val="2"/>
      </rPr>
      <t>552.751</t>
    </r>
  </si>
  <si>
    <r>
      <t xml:space="preserve">V </t>
    </r>
    <r>
      <rPr>
        <u/>
        <sz val="8"/>
        <color theme="1"/>
        <rFont val="Tahoma"/>
        <family val="2"/>
      </rPr>
      <t>74.373</t>
    </r>
  </si>
  <si>
    <r>
      <t xml:space="preserve">V </t>
    </r>
    <r>
      <rPr>
        <u/>
        <sz val="8"/>
        <color rgb="FF0000FF"/>
        <rFont val="Tahoma"/>
        <family val="2"/>
      </rPr>
      <t>74.373</t>
    </r>
  </si>
  <si>
    <r>
      <t xml:space="preserve">V </t>
    </r>
    <r>
      <rPr>
        <u/>
        <sz val="8"/>
        <color theme="1"/>
        <rFont val="Tahoma"/>
        <family val="2"/>
      </rPr>
      <t>83.873</t>
    </r>
  </si>
  <si>
    <r>
      <t xml:space="preserve">V </t>
    </r>
    <r>
      <rPr>
        <u/>
        <sz val="8"/>
        <color rgb="FF0000FF"/>
        <rFont val="Tahoma"/>
        <family val="2"/>
      </rPr>
      <t>83.873</t>
    </r>
  </si>
  <si>
    <r>
      <t xml:space="preserve">V </t>
    </r>
    <r>
      <rPr>
        <u/>
        <sz val="8"/>
        <color theme="1"/>
        <rFont val="Tahoma"/>
        <family val="2"/>
      </rPr>
      <t>976.496</t>
    </r>
  </si>
  <si>
    <r>
      <t xml:space="preserve">V </t>
    </r>
    <r>
      <rPr>
        <u/>
        <sz val="8"/>
        <color rgb="FF0000FF"/>
        <rFont val="Tahoma"/>
        <family val="2"/>
      </rPr>
      <t>976.496</t>
    </r>
  </si>
  <si>
    <r>
      <t xml:space="preserve">V </t>
    </r>
    <r>
      <rPr>
        <u/>
        <sz val="8"/>
        <color theme="1"/>
        <rFont val="Tahoma"/>
        <family val="2"/>
      </rPr>
      <t>656.705</t>
    </r>
  </si>
  <si>
    <r>
      <t xml:space="preserve">V </t>
    </r>
    <r>
      <rPr>
        <u/>
        <sz val="8"/>
        <color rgb="FF0000FF"/>
        <rFont val="Tahoma"/>
        <family val="2"/>
      </rPr>
      <t>656.705</t>
    </r>
  </si>
  <si>
    <r>
      <t xml:space="preserve">V </t>
    </r>
    <r>
      <rPr>
        <u/>
        <sz val="8"/>
        <color theme="1"/>
        <rFont val="Tahoma"/>
        <family val="2"/>
      </rPr>
      <t>174.608</t>
    </r>
  </si>
  <si>
    <r>
      <t xml:space="preserve">V </t>
    </r>
    <r>
      <rPr>
        <u/>
        <sz val="8"/>
        <color theme="1"/>
        <rFont val="Tahoma"/>
        <family val="2"/>
      </rPr>
      <t>444.283</t>
    </r>
  </si>
  <si>
    <r>
      <t xml:space="preserve">V </t>
    </r>
    <r>
      <rPr>
        <u/>
        <sz val="8"/>
        <color rgb="FF0000FF"/>
        <rFont val="Tahoma"/>
        <family val="2"/>
      </rPr>
      <t>174.608</t>
    </r>
  </si>
  <si>
    <r>
      <t xml:space="preserve">V </t>
    </r>
    <r>
      <rPr>
        <u/>
        <sz val="8"/>
        <color rgb="FF0000FF"/>
        <rFont val="Tahoma"/>
        <family val="2"/>
      </rPr>
      <t>444.283</t>
    </r>
  </si>
  <si>
    <r>
      <t xml:space="preserve">V </t>
    </r>
    <r>
      <rPr>
        <u/>
        <sz val="8"/>
        <color theme="1"/>
        <rFont val="Tahoma"/>
        <family val="2"/>
      </rPr>
      <t>1018.992</t>
    </r>
  </si>
  <si>
    <r>
      <t xml:space="preserve">V </t>
    </r>
    <r>
      <rPr>
        <u/>
        <sz val="8"/>
        <color rgb="FF0000FF"/>
        <rFont val="Tahoma"/>
        <family val="2"/>
      </rPr>
      <t>1018.992</t>
    </r>
  </si>
  <si>
    <r>
      <t xml:space="preserve">V </t>
    </r>
    <r>
      <rPr>
        <u/>
        <sz val="8"/>
        <color theme="1"/>
        <rFont val="Tahoma"/>
        <family val="2"/>
      </rPr>
      <t>546.079</t>
    </r>
  </si>
  <si>
    <r>
      <t xml:space="preserve">V </t>
    </r>
    <r>
      <rPr>
        <u/>
        <sz val="8"/>
        <color rgb="FF0000FF"/>
        <rFont val="Tahoma"/>
        <family val="2"/>
      </rPr>
      <t>546.079</t>
    </r>
  </si>
  <si>
    <r>
      <t xml:space="preserve">V </t>
    </r>
    <r>
      <rPr>
        <u/>
        <sz val="8"/>
        <color theme="1"/>
        <rFont val="Tahoma"/>
        <family val="2"/>
      </rPr>
      <t>807.189</t>
    </r>
  </si>
  <si>
    <r>
      <t xml:space="preserve">V </t>
    </r>
    <r>
      <rPr>
        <u/>
        <sz val="8"/>
        <color rgb="FF0000FF"/>
        <rFont val="Tahoma"/>
        <family val="2"/>
      </rPr>
      <t>807.189</t>
    </r>
  </si>
  <si>
    <r>
      <t xml:space="preserve">V </t>
    </r>
    <r>
      <rPr>
        <u/>
        <sz val="8"/>
        <color theme="1"/>
        <rFont val="Tahoma"/>
        <family val="2"/>
      </rPr>
      <t>168.393</t>
    </r>
  </si>
  <si>
    <r>
      <t xml:space="preserve">V </t>
    </r>
    <r>
      <rPr>
        <u/>
        <sz val="8"/>
        <color rgb="FF0000FF"/>
        <rFont val="Tahoma"/>
        <family val="2"/>
      </rPr>
      <t>168.393</t>
    </r>
  </si>
  <si>
    <r>
      <t xml:space="preserve">V </t>
    </r>
    <r>
      <rPr>
        <u/>
        <sz val="8"/>
        <color theme="1"/>
        <rFont val="Tahoma"/>
        <family val="2"/>
      </rPr>
      <t>549.530</t>
    </r>
  </si>
  <si>
    <r>
      <t xml:space="preserve">V </t>
    </r>
    <r>
      <rPr>
        <u/>
        <sz val="8"/>
        <color rgb="FF0000FF"/>
        <rFont val="Tahoma"/>
        <family val="2"/>
      </rPr>
      <t>549.530</t>
    </r>
  </si>
  <si>
    <r>
      <t xml:space="preserve">V </t>
    </r>
    <r>
      <rPr>
        <u/>
        <sz val="8"/>
        <color theme="1"/>
        <rFont val="Tahoma"/>
        <family val="2"/>
      </rPr>
      <t>176.648</t>
    </r>
  </si>
  <si>
    <r>
      <t xml:space="preserve">V </t>
    </r>
    <r>
      <rPr>
        <u/>
        <sz val="8"/>
        <color theme="1"/>
        <rFont val="Tahoma"/>
        <family val="2"/>
      </rPr>
      <t>77.461</t>
    </r>
  </si>
  <si>
    <r>
      <t xml:space="preserve">V </t>
    </r>
    <r>
      <rPr>
        <u/>
        <sz val="8"/>
        <color rgb="FF0000FF"/>
        <rFont val="Tahoma"/>
        <family val="2"/>
      </rPr>
      <t>176.648</t>
    </r>
  </si>
  <si>
    <r>
      <t xml:space="preserve">V </t>
    </r>
    <r>
      <rPr>
        <u/>
        <sz val="8"/>
        <color rgb="FF0000FF"/>
        <rFont val="Tahoma"/>
        <family val="2"/>
      </rPr>
      <t>77.461</t>
    </r>
  </si>
  <si>
    <r>
      <t xml:space="preserve">V </t>
    </r>
    <r>
      <rPr>
        <u/>
        <sz val="8"/>
        <color theme="1"/>
        <rFont val="Tahoma"/>
        <family val="2"/>
      </rPr>
      <t>543.710</t>
    </r>
  </si>
  <si>
    <r>
      <t xml:space="preserve">V </t>
    </r>
    <r>
      <rPr>
        <u/>
        <sz val="8"/>
        <color rgb="FF0000FF"/>
        <rFont val="Tahoma"/>
        <family val="2"/>
      </rPr>
      <t>543.710</t>
    </r>
  </si>
  <si>
    <r>
      <t xml:space="preserve">V </t>
    </r>
    <r>
      <rPr>
        <u/>
        <sz val="8"/>
        <color theme="1"/>
        <rFont val="Tahoma"/>
        <family val="2"/>
      </rPr>
      <t>14.139</t>
    </r>
  </si>
  <si>
    <r>
      <t xml:space="preserve">V </t>
    </r>
    <r>
      <rPr>
        <u/>
        <sz val="8"/>
        <color rgb="FF0000FF"/>
        <rFont val="Tahoma"/>
        <family val="2"/>
      </rPr>
      <t>14.139</t>
    </r>
  </si>
  <si>
    <r>
      <t xml:space="preserve">V </t>
    </r>
    <r>
      <rPr>
        <u/>
        <sz val="8"/>
        <color theme="1"/>
        <rFont val="Tahoma"/>
        <family val="2"/>
      </rPr>
      <t>531.299</t>
    </r>
  </si>
  <si>
    <r>
      <t xml:space="preserve">V </t>
    </r>
    <r>
      <rPr>
        <u/>
        <sz val="8"/>
        <color rgb="FF0000FF"/>
        <rFont val="Tahoma"/>
        <family val="2"/>
      </rPr>
      <t>531.299</t>
    </r>
  </si>
  <si>
    <t>+/-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</si>
</sst>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"/>
  </numFmts>
  <fonts count="2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Tahoma"/>
      <family val="2"/>
    </font>
    <font>
      <sz val="7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7"/>
      <color theme="1"/>
      <name val="Tahoma"/>
      <family val="2"/>
    </font>
    <font>
      <sz val="7"/>
      <color rgb="FF0000FF"/>
      <name val="Tahoma"/>
      <family val="2"/>
    </font>
    <font>
      <u/>
      <sz val="7"/>
      <color theme="1"/>
      <name val="Tahoma"/>
      <family val="2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rgb="FFFFFFFF"/>
      <name val="Calibri"/>
      <family val="2"/>
      <scheme val="minor"/>
    </font>
    <font>
      <sz val="5"/>
      <color rgb="FF000000"/>
      <name val="Tahoma"/>
      <family val="2"/>
    </font>
    <font>
      <u/>
      <sz val="8"/>
      <color theme="1"/>
      <name val="Tahoma"/>
      <family val="2"/>
    </font>
    <font>
      <sz val="8"/>
      <color rgb="FF0000FF"/>
      <name val="Tahoma"/>
      <family val="2"/>
    </font>
    <font>
      <u/>
      <sz val="8"/>
      <color rgb="FF0000FF"/>
      <name val="Tahoma"/>
      <family val="2"/>
    </font>
    <font>
      <sz val="8"/>
      <color rgb="FF0000FF"/>
      <name val="Symbol"/>
      <family val="1"/>
      <charset val="2"/>
    </font>
    <font>
      <sz val="5"/>
      <color rgb="FF0000FF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2828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FF8040"/>
        <bgColor indexed="64"/>
      </patternFill>
    </fill>
    <fill>
      <patternFill patternType="solid">
        <fgColor rgb="FFDCDCDC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/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1" fillId="0" borderId="1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20" fontId="1" fillId="0" borderId="2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4" fillId="5" borderId="6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164" fontId="0" fillId="2" borderId="0" xfId="0" applyNumberFormat="1" applyFill="1"/>
    <xf numFmtId="0" fontId="0" fillId="0" borderId="0" xfId="0" applyBorder="1"/>
    <xf numFmtId="0" fontId="2" fillId="3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20" fontId="1" fillId="0" borderId="0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165" fontId="5" fillId="8" borderId="9" xfId="0" applyNumberFormat="1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165" fontId="5" fillId="8" borderId="0" xfId="0" applyNumberFormat="1" applyFont="1" applyFill="1" applyAlignment="1">
      <alignment horizontal="center"/>
    </xf>
    <xf numFmtId="165" fontId="6" fillId="0" borderId="0" xfId="0" applyNumberFormat="1" applyFont="1" applyAlignment="1">
      <alignment horizontal="center"/>
    </xf>
    <xf numFmtId="165" fontId="6" fillId="8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Fill="1" applyAlignment="1">
      <alignment horizontal="center"/>
    </xf>
    <xf numFmtId="49" fontId="1" fillId="0" borderId="0" xfId="0" applyNumberFormat="1" applyFont="1" applyFill="1" applyAlignment="1">
      <alignment horizontal="center"/>
    </xf>
    <xf numFmtId="0" fontId="1" fillId="0" borderId="0" xfId="0" applyFont="1" applyFill="1"/>
    <xf numFmtId="166" fontId="1" fillId="0" borderId="0" xfId="0" applyNumberFormat="1" applyFont="1" applyFill="1" applyAlignment="1">
      <alignment horizontal="center"/>
    </xf>
    <xf numFmtId="165" fontId="7" fillId="0" borderId="0" xfId="0" applyNumberFormat="1" applyFont="1" applyAlignment="1">
      <alignment horizontal="center"/>
    </xf>
    <xf numFmtId="165" fontId="7" fillId="8" borderId="0" xfId="0" applyNumberFormat="1" applyFont="1" applyFill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166" fontId="6" fillId="8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right" vertical="top"/>
    </xf>
    <xf numFmtId="0" fontId="12" fillId="0" borderId="0" xfId="0" applyFont="1" applyAlignment="1">
      <alignment vertical="top" wrapText="1"/>
    </xf>
    <xf numFmtId="22" fontId="12" fillId="0" borderId="0" xfId="0" applyNumberFormat="1" applyFont="1" applyAlignment="1">
      <alignment vertical="top" wrapText="1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9" fillId="0" borderId="0" xfId="0" applyFont="1" applyAlignment="1">
      <alignment vertical="top"/>
    </xf>
    <xf numFmtId="0" fontId="16" fillId="0" borderId="10" xfId="0" applyFont="1" applyBorder="1" applyAlignment="1">
      <alignment horizontal="right"/>
    </xf>
    <xf numFmtId="0" fontId="17" fillId="9" borderId="11" xfId="0" applyFont="1" applyFill="1" applyBorder="1" applyAlignment="1">
      <alignment horizontal="right"/>
    </xf>
    <xf numFmtId="0" fontId="16" fillId="10" borderId="10" xfId="0" applyFont="1" applyFill="1" applyBorder="1" applyAlignment="1">
      <alignment horizontal="right"/>
    </xf>
    <xf numFmtId="0" fontId="17" fillId="11" borderId="11" xfId="0" applyFont="1" applyFill="1" applyBorder="1" applyAlignment="1">
      <alignment horizontal="right"/>
    </xf>
    <xf numFmtId="0" fontId="16" fillId="12" borderId="10" xfId="0" applyFont="1" applyFill="1" applyBorder="1" applyAlignment="1">
      <alignment horizontal="right"/>
    </xf>
    <xf numFmtId="0" fontId="18" fillId="13" borderId="12" xfId="0" applyFont="1" applyFill="1" applyBorder="1" applyAlignment="1">
      <alignment horizontal="right"/>
    </xf>
    <xf numFmtId="0" fontId="16" fillId="14" borderId="10" xfId="0" applyFont="1" applyFill="1" applyBorder="1" applyAlignment="1">
      <alignment horizontal="right"/>
    </xf>
    <xf numFmtId="0" fontId="18" fillId="2" borderId="12" xfId="0" applyFont="1" applyFill="1" applyBorder="1" applyAlignment="1">
      <alignment horizontal="right"/>
    </xf>
    <xf numFmtId="0" fontId="17" fillId="0" borderId="0" xfId="0" applyFont="1"/>
    <xf numFmtId="0" fontId="18" fillId="15" borderId="11" xfId="0" applyFont="1" applyFill="1" applyBorder="1" applyAlignment="1">
      <alignment horizontal="right"/>
    </xf>
    <xf numFmtId="0" fontId="18" fillId="16" borderId="11" xfId="0" applyFont="1" applyFill="1" applyBorder="1" applyAlignment="1">
      <alignment horizontal="right"/>
    </xf>
    <xf numFmtId="0" fontId="18" fillId="17" borderId="11" xfId="0" applyFont="1" applyFill="1" applyBorder="1" applyAlignment="1">
      <alignment horizontal="right"/>
    </xf>
    <xf numFmtId="0" fontId="13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3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11" fillId="18" borderId="10" xfId="0" applyFont="1" applyFill="1" applyBorder="1" applyAlignment="1">
      <alignment horizontal="right"/>
    </xf>
    <xf numFmtId="0" fontId="12" fillId="18" borderId="10" xfId="0" applyFont="1" applyFill="1" applyBorder="1" applyAlignment="1">
      <alignment horizontal="right"/>
    </xf>
    <xf numFmtId="0" fontId="12" fillId="0" borderId="0" xfId="0" applyFont="1" applyAlignment="1">
      <alignment horizontal="right"/>
    </xf>
    <xf numFmtId="0" fontId="12" fillId="18" borderId="10" xfId="0" applyNumberFormat="1" applyFont="1" applyFill="1" applyBorder="1" applyAlignment="1">
      <alignment horizontal="right"/>
    </xf>
    <xf numFmtId="20" fontId="12" fillId="18" borderId="10" xfId="0" applyNumberFormat="1" applyFont="1" applyFill="1" applyBorder="1" applyAlignment="1">
      <alignment horizontal="right"/>
    </xf>
    <xf numFmtId="0" fontId="11" fillId="0" borderId="0" xfId="0" applyFont="1" applyAlignment="1">
      <alignment horizontal="right"/>
    </xf>
    <xf numFmtId="0" fontId="12" fillId="0" borderId="0" xfId="0" applyFont="1"/>
    <xf numFmtId="0" fontId="11" fillId="18" borderId="10" xfId="0" applyFont="1" applyFill="1" applyBorder="1" applyAlignment="1">
      <alignment horizontal="right" wrapText="1"/>
    </xf>
    <xf numFmtId="0" fontId="12" fillId="18" borderId="10" xfId="0" applyFont="1" applyFill="1" applyBorder="1" applyAlignment="1">
      <alignment horizontal="right" vertical="top"/>
    </xf>
    <xf numFmtId="0" fontId="12" fillId="18" borderId="10" xfId="0" applyFont="1" applyFill="1" applyBorder="1" applyAlignment="1">
      <alignment horizontal="right" vertical="top" wrapText="1"/>
    </xf>
    <xf numFmtId="0" fontId="12" fillId="0" borderId="0" xfId="0" applyFont="1" applyAlignment="1">
      <alignment horizontal="right" vertical="top"/>
    </xf>
    <xf numFmtId="0" fontId="12" fillId="0" borderId="13" xfId="0" applyFont="1" applyBorder="1"/>
    <xf numFmtId="0" fontId="12" fillId="0" borderId="14" xfId="0" applyFont="1" applyBorder="1"/>
    <xf numFmtId="0" fontId="13" fillId="0" borderId="0" xfId="0" applyFont="1" applyAlignment="1">
      <alignment horizontal="right"/>
    </xf>
    <xf numFmtId="0" fontId="13" fillId="0" borderId="0" xfId="0" applyFont="1" applyAlignment="1">
      <alignment horizontal="right" vertical="top"/>
    </xf>
    <xf numFmtId="0" fontId="9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0" fontId="9" fillId="0" borderId="0" xfId="0" applyNumberFormat="1" applyFont="1" applyAlignment="1">
      <alignment horizontal="left"/>
    </xf>
    <xf numFmtId="20" fontId="9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9" fillId="0" borderId="0" xfId="0" applyNumberFormat="1" applyFont="1"/>
    <xf numFmtId="20" fontId="9" fillId="0" borderId="0" xfId="0" applyNumberFormat="1" applyFont="1"/>
    <xf numFmtId="0" fontId="13" fillId="0" borderId="0" xfId="0" applyFont="1"/>
    <xf numFmtId="0" fontId="13" fillId="18" borderId="0" xfId="0" applyFont="1" applyFill="1" applyAlignment="1">
      <alignment horizontal="center"/>
    </xf>
    <xf numFmtId="0" fontId="11" fillId="14" borderId="10" xfId="0" applyFont="1" applyFill="1" applyBorder="1" applyAlignment="1">
      <alignment horizontal="right"/>
    </xf>
    <xf numFmtId="0" fontId="11" fillId="0" borderId="10" xfId="0" applyFont="1" applyBorder="1" applyAlignment="1">
      <alignment horizontal="right"/>
    </xf>
    <xf numFmtId="21" fontId="12" fillId="18" borderId="10" xfId="0" applyNumberFormat="1" applyFont="1" applyFill="1" applyBorder="1" applyAlignment="1">
      <alignment horizontal="right"/>
    </xf>
    <xf numFmtId="10" fontId="12" fillId="9" borderId="11" xfId="0" applyNumberFormat="1" applyFont="1" applyFill="1" applyBorder="1" applyAlignment="1">
      <alignment horizontal="right"/>
    </xf>
    <xf numFmtId="0" fontId="19" fillId="9" borderId="0" xfId="0" applyFont="1" applyFill="1" applyAlignment="1">
      <alignment horizontal="right"/>
    </xf>
    <xf numFmtId="0" fontId="21" fillId="18" borderId="10" xfId="0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10" fontId="21" fillId="9" borderId="15" xfId="0" applyNumberFormat="1" applyFont="1" applyFill="1" applyBorder="1" applyAlignment="1">
      <alignment horizontal="right"/>
    </xf>
    <xf numFmtId="0" fontId="23" fillId="18" borderId="10" xfId="0" applyFont="1" applyFill="1" applyBorder="1" applyAlignment="1">
      <alignment horizontal="right"/>
    </xf>
    <xf numFmtId="0" fontId="24" fillId="18" borderId="10" xfId="0" applyFont="1" applyFill="1" applyBorder="1" applyAlignment="1">
      <alignment horizontal="right"/>
    </xf>
    <xf numFmtId="0" fontId="21" fillId="9" borderId="15" xfId="0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12" fillId="11" borderId="11" xfId="0" applyFont="1" applyFill="1" applyBorder="1" applyAlignment="1">
      <alignment horizontal="right"/>
    </xf>
    <xf numFmtId="0" fontId="19" fillId="11" borderId="0" xfId="0" applyFont="1" applyFill="1" applyAlignment="1">
      <alignment horizontal="right"/>
    </xf>
    <xf numFmtId="10" fontId="12" fillId="11" borderId="11" xfId="0" applyNumberFormat="1" applyFont="1" applyFill="1" applyBorder="1" applyAlignment="1">
      <alignment horizontal="right"/>
    </xf>
    <xf numFmtId="0" fontId="12" fillId="9" borderId="11" xfId="0" applyFont="1" applyFill="1" applyBorder="1" applyAlignment="1">
      <alignment horizontal="right"/>
    </xf>
    <xf numFmtId="0" fontId="11" fillId="10" borderId="10" xfId="0" applyFont="1" applyFill="1" applyBorder="1" applyAlignment="1">
      <alignment horizontal="right"/>
    </xf>
    <xf numFmtId="0" fontId="19" fillId="0" borderId="0" xfId="0" applyFont="1"/>
    <xf numFmtId="2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98"/>
  <sheetViews>
    <sheetView tabSelected="1" zoomScale="85" zoomScaleNormal="85" workbookViewId="0">
      <pane ySplit="1" topLeftCell="A56" activePane="bottomLeft" state="frozen"/>
      <selection pane="bottomLeft" activeCell="J74" sqref="J74"/>
    </sheetView>
  </sheetViews>
  <sheetFormatPr defaultRowHeight="18.75" x14ac:dyDescent="0.3"/>
  <cols>
    <col min="1" max="1" width="24.7109375" style="52" customWidth="1"/>
    <col min="2" max="2" width="13.5703125" style="52" bestFit="1" customWidth="1"/>
    <col min="3" max="3" width="13.7109375" style="52" bestFit="1" customWidth="1"/>
    <col min="4" max="5" width="13.5703125" style="52" bestFit="1" customWidth="1"/>
    <col min="6" max="6" width="13.85546875" style="52" bestFit="1" customWidth="1"/>
    <col min="7" max="7" width="15.140625" style="52" bestFit="1" customWidth="1"/>
    <col min="8" max="8" width="10" style="52" bestFit="1" customWidth="1"/>
    <col min="9" max="9" width="9.5703125" style="52" bestFit="1" customWidth="1"/>
    <col min="10" max="11" width="12" style="52" bestFit="1" customWidth="1"/>
    <col min="12" max="13" width="11.42578125" style="52" bestFit="1" customWidth="1"/>
    <col min="14" max="14" width="12" style="52" bestFit="1" customWidth="1"/>
    <col min="15" max="18" width="11.42578125" style="52" bestFit="1" customWidth="1"/>
    <col min="19" max="19" width="13.7109375" style="52" bestFit="1" customWidth="1"/>
    <col min="20" max="20" width="10.5703125" style="52" bestFit="1" customWidth="1"/>
    <col min="21" max="21" width="9.5703125" style="52" bestFit="1" customWidth="1"/>
    <col min="22" max="22" width="10.7109375" style="52" bestFit="1" customWidth="1"/>
    <col min="23" max="23" width="10" style="52" bestFit="1" customWidth="1"/>
    <col min="24" max="24" width="9.140625" style="52" bestFit="1" customWidth="1"/>
    <col min="25" max="25" width="10" style="52" bestFit="1" customWidth="1"/>
    <col min="26" max="27" width="9.5703125" style="52" bestFit="1" customWidth="1"/>
    <col min="28" max="29" width="13.7109375" style="52" bestFit="1" customWidth="1"/>
    <col min="30" max="32" width="10.7109375" style="52" bestFit="1" customWidth="1"/>
    <col min="33" max="33" width="13.7109375" style="52" bestFit="1" customWidth="1"/>
    <col min="34" max="34" width="10.7109375" style="52" bestFit="1" customWidth="1"/>
    <col min="35" max="35" width="11.7109375" style="52" bestFit="1" customWidth="1"/>
    <col min="36" max="36" width="9.5703125" style="52" bestFit="1" customWidth="1"/>
    <col min="37" max="37" width="10.7109375" style="52" bestFit="1" customWidth="1"/>
    <col min="38" max="38" width="13.7109375" style="52" bestFit="1" customWidth="1"/>
    <col min="39" max="39" width="10.7109375" style="52" bestFit="1" customWidth="1"/>
    <col min="40" max="40" width="13.7109375" style="52" bestFit="1" customWidth="1"/>
    <col min="41" max="41" width="10.7109375" style="52" bestFit="1" customWidth="1"/>
    <col min="42" max="42" width="13.7109375" style="52" bestFit="1" customWidth="1"/>
    <col min="43" max="43" width="10.7109375" style="52" bestFit="1" customWidth="1"/>
    <col min="44" max="44" width="13.7109375" style="52" bestFit="1" customWidth="1"/>
    <col min="45" max="55" width="10.7109375" style="52" bestFit="1" customWidth="1"/>
    <col min="56" max="56" width="11.42578125" style="52" bestFit="1" customWidth="1"/>
    <col min="57" max="61" width="10.7109375" style="52" bestFit="1" customWidth="1"/>
    <col min="62" max="62" width="13.7109375" style="52" bestFit="1" customWidth="1"/>
    <col min="63" max="63" width="11.42578125" style="52" bestFit="1" customWidth="1"/>
    <col min="64" max="64" width="13" style="52" bestFit="1" customWidth="1"/>
    <col min="65" max="65" width="11.5703125" style="52" bestFit="1" customWidth="1"/>
    <col min="66" max="66" width="9.5703125" style="52" bestFit="1" customWidth="1"/>
    <col min="67" max="68" width="10.7109375" style="52" bestFit="1" customWidth="1"/>
    <col min="69" max="16384" width="9.140625" style="52"/>
  </cols>
  <sheetData>
    <row r="1" spans="1:68" s="50" customFormat="1" ht="19.5" thickBot="1" x14ac:dyDescent="0.35">
      <c r="A1" s="50" t="s">
        <v>154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62" t="s">
        <v>6</v>
      </c>
      <c r="I1" s="62" t="s">
        <v>7</v>
      </c>
      <c r="J1" s="50" t="s">
        <v>8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18</v>
      </c>
      <c r="T1" s="62" t="s">
        <v>19</v>
      </c>
      <c r="U1" s="62" t="s">
        <v>20</v>
      </c>
      <c r="V1" s="50" t="s">
        <v>21</v>
      </c>
      <c r="W1" s="50" t="s">
        <v>22</v>
      </c>
      <c r="X1" s="50" t="s">
        <v>23</v>
      </c>
      <c r="Y1" s="50" t="s">
        <v>24</v>
      </c>
      <c r="Z1" s="62" t="s">
        <v>25</v>
      </c>
      <c r="AA1" s="62" t="s">
        <v>26</v>
      </c>
      <c r="AB1" s="50" t="s">
        <v>27</v>
      </c>
      <c r="AC1" s="50" t="s">
        <v>28</v>
      </c>
      <c r="AD1" s="50" t="s">
        <v>29</v>
      </c>
      <c r="AE1" s="50" t="s">
        <v>30</v>
      </c>
      <c r="AF1" s="50" t="s">
        <v>31</v>
      </c>
      <c r="AG1" s="50" t="s">
        <v>32</v>
      </c>
      <c r="AH1" s="50" t="s">
        <v>33</v>
      </c>
      <c r="AI1" s="62" t="s">
        <v>34</v>
      </c>
      <c r="AJ1" s="62" t="s">
        <v>35</v>
      </c>
      <c r="AK1" s="50" t="s">
        <v>36</v>
      </c>
      <c r="AL1" s="50" t="s">
        <v>37</v>
      </c>
      <c r="AM1" s="50" t="s">
        <v>38</v>
      </c>
      <c r="AN1" s="50" t="s">
        <v>39</v>
      </c>
      <c r="AO1" s="50" t="s">
        <v>41</v>
      </c>
      <c r="AP1" s="50" t="s">
        <v>42</v>
      </c>
      <c r="AQ1" s="50" t="s">
        <v>43</v>
      </c>
      <c r="AR1" s="50" t="s">
        <v>44</v>
      </c>
      <c r="AS1" s="50" t="s">
        <v>45</v>
      </c>
      <c r="AT1" s="50" t="s">
        <v>46</v>
      </c>
      <c r="AU1" s="50" t="s">
        <v>47</v>
      </c>
      <c r="AV1" s="50" t="s">
        <v>48</v>
      </c>
      <c r="AW1" s="50" t="s">
        <v>49</v>
      </c>
      <c r="AX1" s="50" t="s">
        <v>50</v>
      </c>
      <c r="AY1" s="50" t="s">
        <v>51</v>
      </c>
      <c r="AZ1" s="50" t="s">
        <v>52</v>
      </c>
      <c r="BA1" s="50" t="s">
        <v>53</v>
      </c>
      <c r="BB1" s="50" t="s">
        <v>54</v>
      </c>
      <c r="BC1" s="50" t="s">
        <v>55</v>
      </c>
      <c r="BD1" s="50" t="s">
        <v>56</v>
      </c>
      <c r="BE1" s="50" t="s">
        <v>57</v>
      </c>
      <c r="BF1" s="50" t="s">
        <v>58</v>
      </c>
      <c r="BG1" s="50" t="s">
        <v>59</v>
      </c>
      <c r="BH1" s="50" t="s">
        <v>60</v>
      </c>
      <c r="BI1" s="50" t="s">
        <v>61</v>
      </c>
      <c r="BJ1" s="50" t="s">
        <v>62</v>
      </c>
      <c r="BK1" s="50" t="s">
        <v>63</v>
      </c>
      <c r="BL1" s="50" t="s">
        <v>64</v>
      </c>
      <c r="BM1" s="62" t="s">
        <v>65</v>
      </c>
      <c r="BN1" s="62" t="s">
        <v>66</v>
      </c>
      <c r="BO1" s="50" t="s">
        <v>67</v>
      </c>
      <c r="BP1" s="50" t="s">
        <v>68</v>
      </c>
    </row>
    <row r="2" spans="1:68" s="51" customFormat="1" x14ac:dyDescent="0.3">
      <c r="B2" s="51" t="s">
        <v>111</v>
      </c>
      <c r="C2" s="51" t="s">
        <v>111</v>
      </c>
      <c r="D2" s="51" t="s">
        <v>111</v>
      </c>
      <c r="E2" s="51" t="s">
        <v>111</v>
      </c>
      <c r="F2" s="51" t="s">
        <v>111</v>
      </c>
      <c r="G2" s="51" t="s">
        <v>111</v>
      </c>
      <c r="H2" s="63" t="s">
        <v>171</v>
      </c>
      <c r="I2" s="63" t="s">
        <v>171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1" t="s">
        <v>111</v>
      </c>
      <c r="S2" s="51" t="s">
        <v>111</v>
      </c>
      <c r="T2" s="63" t="s">
        <v>171</v>
      </c>
      <c r="U2" s="63" t="s">
        <v>171</v>
      </c>
      <c r="V2" s="51" t="s">
        <v>111</v>
      </c>
      <c r="W2" s="51" t="s">
        <v>111</v>
      </c>
      <c r="X2" s="51" t="s">
        <v>111</v>
      </c>
      <c r="Y2" s="51" t="s">
        <v>111</v>
      </c>
      <c r="Z2" s="63" t="s">
        <v>171</v>
      </c>
      <c r="AA2" s="63" t="s">
        <v>171</v>
      </c>
      <c r="AB2" s="51" t="s">
        <v>111</v>
      </c>
      <c r="AC2" s="51" t="s">
        <v>111</v>
      </c>
      <c r="AD2" s="51" t="s">
        <v>111</v>
      </c>
      <c r="AE2" s="51" t="s">
        <v>111</v>
      </c>
      <c r="AF2" s="51" t="s">
        <v>111</v>
      </c>
      <c r="AG2" s="51" t="s">
        <v>111</v>
      </c>
      <c r="AH2" s="51" t="s">
        <v>111</v>
      </c>
      <c r="AI2" s="63" t="s">
        <v>171</v>
      </c>
      <c r="AJ2" s="63" t="s">
        <v>171</v>
      </c>
      <c r="AK2" s="51" t="s">
        <v>111</v>
      </c>
      <c r="AL2" s="51" t="s">
        <v>111</v>
      </c>
      <c r="AM2" s="51" t="s">
        <v>111</v>
      </c>
      <c r="AN2" s="51" t="s">
        <v>111</v>
      </c>
      <c r="AO2" s="51" t="s">
        <v>111</v>
      </c>
      <c r="AP2" s="51" t="s">
        <v>111</v>
      </c>
      <c r="AQ2" s="51" t="s">
        <v>111</v>
      </c>
      <c r="AR2" s="51" t="s">
        <v>111</v>
      </c>
      <c r="AS2" s="51" t="s">
        <v>111</v>
      </c>
      <c r="AT2" s="51" t="s">
        <v>111</v>
      </c>
      <c r="AU2" s="51" t="s">
        <v>111</v>
      </c>
      <c r="AV2" s="51" t="s">
        <v>111</v>
      </c>
      <c r="AW2" s="51" t="s">
        <v>111</v>
      </c>
      <c r="AX2" s="51" t="s">
        <v>111</v>
      </c>
      <c r="AY2" s="51" t="s">
        <v>111</v>
      </c>
      <c r="AZ2" s="51" t="s">
        <v>111</v>
      </c>
      <c r="BA2" s="51" t="s">
        <v>111</v>
      </c>
      <c r="BB2" s="51" t="s">
        <v>111</v>
      </c>
      <c r="BC2" s="51" t="s">
        <v>111</v>
      </c>
      <c r="BD2" s="51" t="s">
        <v>111</v>
      </c>
      <c r="BE2" s="51" t="s">
        <v>111</v>
      </c>
      <c r="BF2" s="51" t="s">
        <v>111</v>
      </c>
      <c r="BG2" s="51" t="s">
        <v>111</v>
      </c>
      <c r="BH2" s="51" t="s">
        <v>111</v>
      </c>
      <c r="BI2" s="51" t="s">
        <v>111</v>
      </c>
      <c r="BJ2" s="51" t="s">
        <v>111</v>
      </c>
      <c r="BK2" s="51" t="s">
        <v>111</v>
      </c>
      <c r="BL2" s="51" t="s">
        <v>111</v>
      </c>
      <c r="BM2" s="63" t="s">
        <v>171</v>
      </c>
      <c r="BN2" s="63" t="s">
        <v>171</v>
      </c>
      <c r="BO2" s="51" t="s">
        <v>111</v>
      </c>
      <c r="BP2" s="51" t="s">
        <v>111</v>
      </c>
    </row>
    <row r="3" spans="1:68" x14ac:dyDescent="0.3">
      <c r="A3" s="52" t="s">
        <v>69</v>
      </c>
      <c r="B3" s="52">
        <v>1.1499999999999999</v>
      </c>
      <c r="C3" s="52">
        <v>-3.5000000000000003E-2</v>
      </c>
      <c r="D3" s="52">
        <v>0.104</v>
      </c>
      <c r="E3" s="52">
        <v>0.34200000000000003</v>
      </c>
      <c r="F3" s="52">
        <v>2.0590000000000002</v>
      </c>
      <c r="G3" s="52">
        <v>-2.96</v>
      </c>
      <c r="H3" s="64">
        <v>1</v>
      </c>
      <c r="I3" s="64">
        <v>1</v>
      </c>
      <c r="J3" s="52">
        <v>-4.0000000000000001E-3</v>
      </c>
      <c r="K3" s="52">
        <v>0</v>
      </c>
      <c r="L3" s="52">
        <v>1.7999999999999999E-2</v>
      </c>
      <c r="M3" s="52">
        <v>-2.1999999999999999E-2</v>
      </c>
      <c r="N3" s="52">
        <v>2E-3</v>
      </c>
      <c r="O3" s="52">
        <v>1E-3</v>
      </c>
      <c r="P3" s="52">
        <v>3.0000000000000001E-3</v>
      </c>
      <c r="Q3" s="52">
        <v>2.1999999999999999E-2</v>
      </c>
      <c r="R3" s="52">
        <v>-3.6160000000000001</v>
      </c>
      <c r="S3" s="52">
        <v>1E-3</v>
      </c>
      <c r="T3" s="64">
        <v>1</v>
      </c>
      <c r="U3" s="64">
        <v>1</v>
      </c>
      <c r="V3" s="52">
        <v>-6.0000000000000001E-3</v>
      </c>
      <c r="W3" s="52">
        <v>-0.218</v>
      </c>
      <c r="X3" s="52">
        <v>0</v>
      </c>
      <c r="Y3" s="52">
        <v>-1E-3</v>
      </c>
      <c r="Z3" s="64">
        <v>1</v>
      </c>
      <c r="AA3" s="64">
        <v>1</v>
      </c>
      <c r="AB3" s="52">
        <v>0</v>
      </c>
      <c r="AC3" s="52">
        <v>2E-3</v>
      </c>
      <c r="AD3" s="52">
        <v>0</v>
      </c>
      <c r="AE3" s="52">
        <v>0</v>
      </c>
      <c r="AF3" s="52">
        <v>0</v>
      </c>
      <c r="AG3" s="52">
        <v>3.7999999999999999E-2</v>
      </c>
      <c r="AH3" s="52">
        <v>0</v>
      </c>
      <c r="AI3" s="64">
        <v>1</v>
      </c>
      <c r="AJ3" s="64">
        <v>1</v>
      </c>
      <c r="AK3" s="52">
        <v>3.0000000000000001E-3</v>
      </c>
      <c r="AL3" s="52">
        <v>0</v>
      </c>
      <c r="AM3" s="52">
        <v>1E-3</v>
      </c>
      <c r="AN3" s="52">
        <v>0</v>
      </c>
      <c r="AO3" s="52">
        <v>1E-3</v>
      </c>
      <c r="AP3" s="52">
        <v>0</v>
      </c>
      <c r="AQ3" s="52">
        <v>2.9000000000000001E-2</v>
      </c>
      <c r="AR3" s="52">
        <v>0</v>
      </c>
      <c r="AS3" s="52">
        <v>0</v>
      </c>
      <c r="AT3" s="52">
        <v>0</v>
      </c>
      <c r="AU3" s="52">
        <v>0</v>
      </c>
      <c r="AV3" s="52">
        <v>0</v>
      </c>
      <c r="AW3" s="52">
        <v>0</v>
      </c>
      <c r="AX3" s="52">
        <v>0</v>
      </c>
      <c r="AY3" s="52">
        <v>0</v>
      </c>
      <c r="AZ3" s="52">
        <v>0</v>
      </c>
      <c r="BA3" s="52">
        <v>0</v>
      </c>
      <c r="BB3" s="52">
        <v>0</v>
      </c>
      <c r="BC3" s="52">
        <v>0</v>
      </c>
      <c r="BD3" s="52">
        <v>0</v>
      </c>
      <c r="BE3" s="52">
        <v>0</v>
      </c>
      <c r="BF3" s="52">
        <v>0</v>
      </c>
      <c r="BG3" s="52">
        <v>0</v>
      </c>
      <c r="BH3" s="52">
        <v>0</v>
      </c>
      <c r="BI3" s="52">
        <v>0</v>
      </c>
      <c r="BJ3" s="52">
        <v>1E-3</v>
      </c>
      <c r="BK3" s="52">
        <v>0</v>
      </c>
      <c r="BL3" s="52">
        <v>1E-3</v>
      </c>
      <c r="BM3" s="64">
        <v>1</v>
      </c>
      <c r="BN3" s="64">
        <v>1</v>
      </c>
      <c r="BO3" s="52">
        <v>0</v>
      </c>
      <c r="BP3" s="52">
        <v>0</v>
      </c>
    </row>
    <row r="4" spans="1:68" x14ac:dyDescent="0.3">
      <c r="A4" s="52" t="s">
        <v>69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64">
        <v>1</v>
      </c>
      <c r="I4" s="64">
        <v>1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-3.1789999999999998</v>
      </c>
      <c r="S4" s="52">
        <v>0</v>
      </c>
      <c r="T4" s="64">
        <v>1</v>
      </c>
      <c r="U4" s="64">
        <v>1</v>
      </c>
      <c r="V4" s="52">
        <v>0</v>
      </c>
      <c r="W4" s="52">
        <v>0</v>
      </c>
      <c r="X4" s="52">
        <v>0</v>
      </c>
      <c r="Y4" s="52">
        <v>0</v>
      </c>
      <c r="Z4" s="64">
        <v>1</v>
      </c>
      <c r="AA4" s="64">
        <v>1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  <c r="AG4" s="52">
        <v>0</v>
      </c>
      <c r="AH4" s="52">
        <v>0</v>
      </c>
      <c r="AI4" s="64">
        <v>1</v>
      </c>
      <c r="AJ4" s="64">
        <v>1</v>
      </c>
      <c r="AK4" s="52">
        <v>0</v>
      </c>
      <c r="AL4" s="52">
        <v>0</v>
      </c>
      <c r="AM4" s="52">
        <v>0</v>
      </c>
      <c r="AN4" s="52">
        <v>0</v>
      </c>
      <c r="AO4" s="52">
        <v>0</v>
      </c>
      <c r="AP4" s="52">
        <v>0</v>
      </c>
      <c r="AQ4" s="52">
        <v>0</v>
      </c>
      <c r="AR4" s="52">
        <v>0</v>
      </c>
      <c r="AS4" s="52">
        <v>0</v>
      </c>
      <c r="AT4" s="52">
        <v>0</v>
      </c>
      <c r="AU4" s="52">
        <v>0</v>
      </c>
      <c r="AV4" s="52">
        <v>0</v>
      </c>
      <c r="AW4" s="52">
        <v>0</v>
      </c>
      <c r="AX4" s="52">
        <v>0</v>
      </c>
      <c r="AY4" s="52">
        <v>0</v>
      </c>
      <c r="AZ4" s="52">
        <v>0</v>
      </c>
      <c r="BA4" s="52">
        <v>0</v>
      </c>
      <c r="BB4" s="52">
        <v>0</v>
      </c>
      <c r="BC4" s="52">
        <v>0</v>
      </c>
      <c r="BD4" s="52">
        <v>0</v>
      </c>
      <c r="BE4" s="52">
        <v>0</v>
      </c>
      <c r="BF4" s="52">
        <v>0</v>
      </c>
      <c r="BG4" s="52">
        <v>0</v>
      </c>
      <c r="BH4" s="52">
        <v>0</v>
      </c>
      <c r="BI4" s="52">
        <v>0</v>
      </c>
      <c r="BJ4" s="52">
        <v>0</v>
      </c>
      <c r="BK4" s="52">
        <v>0</v>
      </c>
      <c r="BL4" s="52">
        <v>0</v>
      </c>
      <c r="BM4" s="64">
        <v>1</v>
      </c>
      <c r="BN4" s="64">
        <v>1</v>
      </c>
      <c r="BO4" s="52">
        <v>0</v>
      </c>
      <c r="BP4" s="52">
        <v>0</v>
      </c>
    </row>
    <row r="5" spans="1:68" x14ac:dyDescent="0.3">
      <c r="A5" s="53" t="s">
        <v>155</v>
      </c>
      <c r="B5" s="52">
        <v>18.440000000000001</v>
      </c>
      <c r="C5" s="52">
        <v>14.79</v>
      </c>
      <c r="D5" s="52">
        <v>22.3</v>
      </c>
      <c r="E5" s="52">
        <v>12.8</v>
      </c>
      <c r="F5" s="52">
        <v>11.29</v>
      </c>
      <c r="G5" s="52">
        <v>7.077</v>
      </c>
      <c r="H5" s="64">
        <v>0.98026000000000002</v>
      </c>
      <c r="I5" s="64">
        <v>1.00238</v>
      </c>
      <c r="J5" s="52">
        <v>6.5830000000000002</v>
      </c>
      <c r="K5" s="52">
        <v>0.34200000000000003</v>
      </c>
      <c r="L5" s="52">
        <v>0.24199999999999999</v>
      </c>
      <c r="M5" s="52">
        <v>1.359</v>
      </c>
      <c r="N5" s="52">
        <v>18.32</v>
      </c>
      <c r="O5" s="52">
        <v>0.109</v>
      </c>
      <c r="P5" s="52">
        <v>0.14199999999999999</v>
      </c>
      <c r="Q5" s="52">
        <v>4.8000000000000001E-2</v>
      </c>
      <c r="R5" s="52">
        <v>1.4E-2</v>
      </c>
      <c r="S5" s="52">
        <v>4.3999999999999997E-2</v>
      </c>
      <c r="T5" s="64">
        <v>0.97628999999999999</v>
      </c>
      <c r="U5" s="64">
        <v>0.99409999999999998</v>
      </c>
      <c r="V5" s="52">
        <v>5.3999999999999999E-2</v>
      </c>
      <c r="W5" s="52">
        <v>7.6999999999999999E-2</v>
      </c>
      <c r="X5" s="52">
        <v>0.34499999999999997</v>
      </c>
      <c r="Y5" s="52">
        <v>0.14799999999999999</v>
      </c>
      <c r="Z5" s="64">
        <v>0.99221999999999999</v>
      </c>
      <c r="AA5" s="64">
        <v>0.99970000000000003</v>
      </c>
      <c r="AB5" s="52">
        <v>4.7E-2</v>
      </c>
      <c r="AC5" s="52">
        <v>0.13700000000000001</v>
      </c>
      <c r="AD5" s="52">
        <v>1.0999999999999999E-2</v>
      </c>
      <c r="AE5" s="52">
        <v>1.0999999999999999E-2</v>
      </c>
      <c r="AF5" s="52">
        <v>8.0000000000000002E-3</v>
      </c>
      <c r="AG5" s="52">
        <v>0.50700000000000001</v>
      </c>
      <c r="AH5" s="52">
        <v>0.13300000000000001</v>
      </c>
      <c r="AI5" s="64">
        <v>0.98653000000000002</v>
      </c>
      <c r="AJ5" s="64">
        <v>1.00525</v>
      </c>
      <c r="AK5" s="52">
        <v>1.2999999999999999E-2</v>
      </c>
      <c r="AL5" s="52">
        <v>1.0999999999999999E-2</v>
      </c>
      <c r="AM5" s="52">
        <v>1.2999999999999999E-2</v>
      </c>
      <c r="AN5" s="52">
        <v>6.3E-2</v>
      </c>
      <c r="AO5" s="52">
        <v>0.63300000000000001</v>
      </c>
      <c r="AP5" s="52">
        <v>0.02</v>
      </c>
      <c r="AQ5" s="52">
        <v>1.4E-2</v>
      </c>
      <c r="AR5" s="52">
        <v>1.7999999999999999E-2</v>
      </c>
      <c r="AS5" s="52">
        <v>1.9E-2</v>
      </c>
      <c r="AT5" s="52">
        <v>1.7000000000000001E-2</v>
      </c>
      <c r="AU5" s="52">
        <v>1.7000000000000001E-2</v>
      </c>
      <c r="AV5" s="52">
        <v>1.9E-2</v>
      </c>
      <c r="AW5" s="52">
        <v>1.7000000000000001E-2</v>
      </c>
      <c r="AX5" s="52">
        <v>1.7000000000000001E-2</v>
      </c>
      <c r="AY5" s="52">
        <v>1.7999999999999999E-2</v>
      </c>
      <c r="AZ5" s="52">
        <v>1.7000000000000001E-2</v>
      </c>
      <c r="BA5" s="52">
        <v>1.7999999999999999E-2</v>
      </c>
      <c r="BB5" s="52">
        <v>1.7999999999999999E-2</v>
      </c>
      <c r="BC5" s="52">
        <v>1.7999999999999999E-2</v>
      </c>
      <c r="BD5" s="52">
        <v>0.01</v>
      </c>
      <c r="BE5" s="52">
        <v>6.4000000000000001E-2</v>
      </c>
      <c r="BF5" s="52">
        <v>6.6000000000000003E-2</v>
      </c>
      <c r="BG5" s="52">
        <v>6.7000000000000004E-2</v>
      </c>
      <c r="BH5" s="52">
        <v>8.0000000000000002E-3</v>
      </c>
      <c r="BI5" s="52">
        <v>0.01</v>
      </c>
      <c r="BJ5" s="52">
        <v>6.0000000000000001E-3</v>
      </c>
      <c r="BK5" s="52">
        <v>0.40200000000000002</v>
      </c>
      <c r="BL5" s="52">
        <v>6.9000000000000006E-2</v>
      </c>
      <c r="BM5" s="64">
        <v>0.98517999999999994</v>
      </c>
      <c r="BN5" s="64">
        <v>0.99424999999999997</v>
      </c>
      <c r="BO5" s="52">
        <v>0.02</v>
      </c>
      <c r="BP5" s="52">
        <v>0.08</v>
      </c>
    </row>
    <row r="6" spans="1:68" x14ac:dyDescent="0.3">
      <c r="A6" s="53" t="s">
        <v>156</v>
      </c>
      <c r="B6" s="52">
        <v>45.84</v>
      </c>
      <c r="C6" s="52">
        <v>73.03</v>
      </c>
      <c r="D6" s="52">
        <v>78.67</v>
      </c>
      <c r="E6" s="52">
        <v>39.76</v>
      </c>
      <c r="F6" s="52">
        <v>81.55</v>
      </c>
      <c r="G6" s="52">
        <v>39.159999999999997</v>
      </c>
      <c r="H6" s="64">
        <v>1.00298</v>
      </c>
      <c r="I6" s="64">
        <v>0.99351</v>
      </c>
      <c r="J6" s="52">
        <v>32.85</v>
      </c>
      <c r="K6" s="52">
        <v>1.9390000000000001</v>
      </c>
      <c r="L6" s="52">
        <v>0.84</v>
      </c>
      <c r="M6" s="52">
        <v>6.68</v>
      </c>
      <c r="N6" s="52">
        <v>85.76</v>
      </c>
      <c r="O6" s="52">
        <v>0.64700000000000002</v>
      </c>
      <c r="P6" s="52">
        <v>0.71299999999999997</v>
      </c>
      <c r="Q6" s="52">
        <v>0.64400000000000002</v>
      </c>
      <c r="R6" s="52">
        <v>0.30099999999999999</v>
      </c>
      <c r="S6" s="52">
        <v>0.22700000000000001</v>
      </c>
      <c r="T6" s="64">
        <v>1.01248</v>
      </c>
      <c r="U6" s="64">
        <v>0.99141999999999997</v>
      </c>
      <c r="V6" s="52">
        <v>0.41699999999999998</v>
      </c>
      <c r="W6" s="52">
        <v>0.46400000000000002</v>
      </c>
      <c r="X6" s="52">
        <v>1.702</v>
      </c>
      <c r="Y6" s="52">
        <v>0.69</v>
      </c>
      <c r="Z6" s="64">
        <v>1.00593</v>
      </c>
      <c r="AA6" s="64">
        <v>0.98856999999999995</v>
      </c>
      <c r="AB6" s="52">
        <v>0.22900000000000001</v>
      </c>
      <c r="AC6" s="52">
        <v>0.70199999999999996</v>
      </c>
      <c r="AD6" s="52">
        <v>5.1999999999999998E-2</v>
      </c>
      <c r="AE6" s="52">
        <v>5.3999999999999999E-2</v>
      </c>
      <c r="AF6" s="52">
        <v>0.04</v>
      </c>
      <c r="AG6" s="52">
        <v>1.7050000000000001</v>
      </c>
      <c r="AH6" s="52">
        <v>0.69499999999999995</v>
      </c>
      <c r="AI6" s="64">
        <v>1.00973</v>
      </c>
      <c r="AJ6" s="64">
        <v>0.99687000000000003</v>
      </c>
      <c r="AK6" s="52">
        <v>5.1999999999999998E-2</v>
      </c>
      <c r="AL6" s="52">
        <v>5.6000000000000001E-2</v>
      </c>
      <c r="AM6" s="52">
        <v>5.5E-2</v>
      </c>
      <c r="AN6" s="52">
        <v>0.312</v>
      </c>
      <c r="AO6" s="52">
        <v>3.13</v>
      </c>
      <c r="AP6" s="52">
        <v>9.1999999999999998E-2</v>
      </c>
      <c r="AQ6" s="52">
        <v>8.1000000000000003E-2</v>
      </c>
      <c r="AR6" s="52">
        <v>0.09</v>
      </c>
      <c r="AS6" s="52">
        <v>8.6999999999999994E-2</v>
      </c>
      <c r="AT6" s="52">
        <v>8.8999999999999996E-2</v>
      </c>
      <c r="AU6" s="52">
        <v>8.7999999999999995E-2</v>
      </c>
      <c r="AV6" s="52">
        <v>8.5999999999999993E-2</v>
      </c>
      <c r="AW6" s="52">
        <v>8.7999999999999995E-2</v>
      </c>
      <c r="AX6" s="52">
        <v>8.8999999999999996E-2</v>
      </c>
      <c r="AY6" s="52">
        <v>8.8999999999999996E-2</v>
      </c>
      <c r="AZ6" s="52">
        <v>0.09</v>
      </c>
      <c r="BA6" s="52">
        <v>8.8999999999999996E-2</v>
      </c>
      <c r="BB6" s="52">
        <v>8.6999999999999994E-2</v>
      </c>
      <c r="BC6" s="52">
        <v>8.7999999999999995E-2</v>
      </c>
      <c r="BD6" s="52">
        <v>4.7E-2</v>
      </c>
      <c r="BE6" s="52">
        <v>0.311</v>
      </c>
      <c r="BF6" s="52">
        <v>0.33500000000000002</v>
      </c>
      <c r="BG6" s="52">
        <v>0.33100000000000002</v>
      </c>
      <c r="BH6" s="52">
        <v>4.2000000000000003E-2</v>
      </c>
      <c r="BI6" s="52">
        <v>4.4999999999999998E-2</v>
      </c>
      <c r="BJ6" s="52">
        <v>1.0999999999999999E-2</v>
      </c>
      <c r="BK6" s="52">
        <v>2.0070000000000001</v>
      </c>
      <c r="BL6" s="52">
        <v>0.33500000000000002</v>
      </c>
      <c r="BM6" s="64">
        <v>0.99560000000000004</v>
      </c>
      <c r="BN6" s="64">
        <v>0.98902999999999996</v>
      </c>
      <c r="BO6" s="52">
        <v>8.8999999999999996E-2</v>
      </c>
      <c r="BP6" s="52">
        <v>0.39900000000000002</v>
      </c>
    </row>
    <row r="7" spans="1:68" x14ac:dyDescent="0.3">
      <c r="A7" s="53" t="s">
        <v>157</v>
      </c>
      <c r="B7" s="52">
        <v>95.47</v>
      </c>
      <c r="C7" s="52">
        <v>145</v>
      </c>
      <c r="D7" s="52">
        <v>163</v>
      </c>
      <c r="E7" s="52">
        <v>72.64</v>
      </c>
      <c r="F7" s="52">
        <v>160.19999999999999</v>
      </c>
      <c r="G7" s="52">
        <v>93.09</v>
      </c>
      <c r="H7" s="64">
        <v>1.0284199999999999</v>
      </c>
      <c r="I7" s="64">
        <v>1.00003</v>
      </c>
      <c r="J7" s="52">
        <v>64.88</v>
      </c>
      <c r="K7" s="52">
        <v>3.5979999999999999</v>
      </c>
      <c r="L7" s="52">
        <v>1.577</v>
      </c>
      <c r="M7" s="52">
        <v>13.22</v>
      </c>
      <c r="N7" s="52">
        <v>169.7</v>
      </c>
      <c r="O7" s="52">
        <v>1.3220000000000001</v>
      </c>
      <c r="P7" s="52">
        <v>1.5029999999999999</v>
      </c>
      <c r="Q7" s="52">
        <v>1.3919999999999999</v>
      </c>
      <c r="R7" s="52">
        <v>1.5449999999999999</v>
      </c>
      <c r="S7" s="52">
        <v>0.44600000000000001</v>
      </c>
      <c r="T7" s="64">
        <v>1.02058</v>
      </c>
      <c r="U7" s="64">
        <v>0.99248999999999998</v>
      </c>
      <c r="V7" s="52">
        <v>0.68</v>
      </c>
      <c r="W7" s="52">
        <v>0.73099999999999998</v>
      </c>
      <c r="X7" s="52">
        <v>3.3769999999999998</v>
      </c>
      <c r="Y7" s="52">
        <v>1.3720000000000001</v>
      </c>
      <c r="Z7" s="64">
        <v>1.0321800000000001</v>
      </c>
      <c r="AA7" s="64">
        <v>1.0018</v>
      </c>
      <c r="AB7" s="52">
        <v>0.45600000000000002</v>
      </c>
      <c r="AC7" s="52">
        <v>1.41</v>
      </c>
      <c r="AD7" s="52">
        <v>0.109</v>
      </c>
      <c r="AE7" s="52">
        <v>0.105</v>
      </c>
      <c r="AF7" s="52">
        <v>7.8E-2</v>
      </c>
      <c r="AG7" s="52">
        <v>4.4059999999999997</v>
      </c>
      <c r="AH7" s="52">
        <v>1.3460000000000001</v>
      </c>
      <c r="AI7" s="64">
        <v>1.02867</v>
      </c>
      <c r="AJ7" s="64">
        <v>1.00448</v>
      </c>
      <c r="AK7" s="52">
        <v>0.104</v>
      </c>
      <c r="AL7" s="52">
        <v>0.107</v>
      </c>
      <c r="AM7" s="52">
        <v>0.108</v>
      </c>
      <c r="AN7" s="52">
        <v>0.61899999999999999</v>
      </c>
      <c r="AO7" s="52">
        <v>6.2240000000000002</v>
      </c>
      <c r="AP7" s="52">
        <v>0.184</v>
      </c>
      <c r="AQ7" s="52">
        <v>0.17100000000000001</v>
      </c>
      <c r="AR7" s="52">
        <v>0.17799999999999999</v>
      </c>
      <c r="AS7" s="52">
        <v>0.17599999999999999</v>
      </c>
      <c r="AT7" s="52">
        <v>0.16700000000000001</v>
      </c>
      <c r="AU7" s="52">
        <v>0.17699999999999999</v>
      </c>
      <c r="AV7" s="52">
        <v>0.16900000000000001</v>
      </c>
      <c r="AW7" s="52">
        <v>0.17399999999999999</v>
      </c>
      <c r="AX7" s="52">
        <v>0.17299999999999999</v>
      </c>
      <c r="AY7" s="52">
        <v>0.17399999999999999</v>
      </c>
      <c r="AZ7" s="52">
        <v>0.17199999999999999</v>
      </c>
      <c r="BA7" s="52">
        <v>0.17399999999999999</v>
      </c>
      <c r="BB7" s="52">
        <v>0.17499999999999999</v>
      </c>
      <c r="BC7" s="52">
        <v>0.17499999999999999</v>
      </c>
      <c r="BD7" s="52">
        <v>9.2999999999999999E-2</v>
      </c>
      <c r="BE7" s="52">
        <v>0.61799999999999999</v>
      </c>
      <c r="BF7" s="52">
        <v>0.64800000000000002</v>
      </c>
      <c r="BG7" s="52">
        <v>0.65800000000000003</v>
      </c>
      <c r="BH7" s="52">
        <v>8.2000000000000003E-2</v>
      </c>
      <c r="BI7" s="52">
        <v>9.0999999999999998E-2</v>
      </c>
      <c r="BJ7" s="52">
        <v>0.03</v>
      </c>
      <c r="BK7" s="52">
        <v>3.976</v>
      </c>
      <c r="BL7" s="52">
        <v>0.67</v>
      </c>
      <c r="BM7" s="64">
        <v>1.0027999999999999</v>
      </c>
      <c r="BN7" s="64">
        <v>0.99617</v>
      </c>
      <c r="BO7" s="52">
        <v>0.17699999999999999</v>
      </c>
      <c r="BP7" s="52">
        <v>0.79100000000000004</v>
      </c>
    </row>
    <row r="8" spans="1:68" x14ac:dyDescent="0.3">
      <c r="A8" s="53" t="s">
        <v>151</v>
      </c>
      <c r="B8" s="52">
        <v>380.1</v>
      </c>
      <c r="C8" s="52">
        <v>769.4</v>
      </c>
      <c r="D8" s="52">
        <v>757.9</v>
      </c>
      <c r="E8" s="52">
        <v>339.3</v>
      </c>
      <c r="F8" s="52">
        <v>736.5</v>
      </c>
      <c r="G8" s="52">
        <v>457.5</v>
      </c>
      <c r="H8" s="64">
        <v>1.05447</v>
      </c>
      <c r="I8" s="64">
        <v>1.0070600000000001</v>
      </c>
      <c r="J8" s="52">
        <v>355.3</v>
      </c>
      <c r="K8" s="52">
        <v>18.149999999999999</v>
      </c>
      <c r="L8" s="52">
        <v>7.3730000000000002</v>
      </c>
      <c r="M8" s="52">
        <v>64.209999999999994</v>
      </c>
      <c r="N8" s="52">
        <v>851.1</v>
      </c>
      <c r="O8" s="52">
        <v>6.5750000000000002</v>
      </c>
      <c r="P8" s="52">
        <v>7.0679999999999996</v>
      </c>
      <c r="Q8" s="52">
        <v>6.944</v>
      </c>
      <c r="R8" s="52">
        <v>9.859</v>
      </c>
      <c r="S8" s="52">
        <v>2.2240000000000002</v>
      </c>
      <c r="T8" s="64">
        <v>1.0457799999999999</v>
      </c>
      <c r="U8" s="64">
        <v>0.98828000000000005</v>
      </c>
      <c r="V8" s="52">
        <v>3.22</v>
      </c>
      <c r="W8" s="52">
        <v>3.3450000000000002</v>
      </c>
      <c r="X8" s="52">
        <v>16.41</v>
      </c>
      <c r="Y8" s="52">
        <v>6.71</v>
      </c>
      <c r="Z8" s="64">
        <v>1.0676000000000001</v>
      </c>
      <c r="AA8" s="64">
        <v>1.0121800000000001</v>
      </c>
      <c r="AB8" s="52">
        <v>2.2090000000000001</v>
      </c>
      <c r="AC8" s="52">
        <v>6.9370000000000003</v>
      </c>
      <c r="AD8" s="52">
        <v>0.51100000000000001</v>
      </c>
      <c r="AE8" s="52">
        <v>0.51600000000000001</v>
      </c>
      <c r="AF8" s="52">
        <v>0.41299999999999998</v>
      </c>
      <c r="AG8" s="52">
        <v>18.73</v>
      </c>
      <c r="AH8" s="52">
        <v>6.7089999999999996</v>
      </c>
      <c r="AI8" s="64">
        <v>1.04695</v>
      </c>
      <c r="AJ8" s="64">
        <v>0.99675000000000002</v>
      </c>
      <c r="AK8" s="52">
        <v>0.503</v>
      </c>
      <c r="AL8" s="52">
        <v>0.49199999999999999</v>
      </c>
      <c r="AM8" s="52">
        <v>0.53500000000000003</v>
      </c>
      <c r="AN8" s="52">
        <v>3.08</v>
      </c>
      <c r="AO8" s="52">
        <v>30.34</v>
      </c>
      <c r="AP8" s="52">
        <v>0.88700000000000001</v>
      </c>
      <c r="AQ8" s="52">
        <v>0.872</v>
      </c>
      <c r="AR8" s="52">
        <v>0.872</v>
      </c>
      <c r="AS8" s="52">
        <v>0.875</v>
      </c>
      <c r="AT8" s="52">
        <v>0.874</v>
      </c>
      <c r="AU8" s="52">
        <v>0.85799999999999998</v>
      </c>
      <c r="AV8" s="52">
        <v>0.85399999999999998</v>
      </c>
      <c r="AW8" s="52">
        <v>0.86599999999999999</v>
      </c>
      <c r="AX8" s="52">
        <v>0.85099999999999998</v>
      </c>
      <c r="AY8" s="52">
        <v>0.86799999999999999</v>
      </c>
      <c r="AZ8" s="52">
        <v>0.85399999999999998</v>
      </c>
      <c r="BA8" s="52">
        <v>0.86899999999999999</v>
      </c>
      <c r="BB8" s="52">
        <v>0.86</v>
      </c>
      <c r="BC8" s="52">
        <v>0.86499999999999999</v>
      </c>
      <c r="BD8" s="52">
        <v>0.47799999999999998</v>
      </c>
      <c r="BE8" s="52">
        <v>3.0779999999999998</v>
      </c>
      <c r="BF8" s="52">
        <v>3.2719999999999998</v>
      </c>
      <c r="BG8" s="52">
        <v>3.2909999999999999</v>
      </c>
      <c r="BH8" s="52">
        <v>0.41399999999999998</v>
      </c>
      <c r="BI8" s="52">
        <v>0.46200000000000002</v>
      </c>
      <c r="BJ8" s="52">
        <v>0.48599999999999999</v>
      </c>
      <c r="BK8" s="52">
        <v>19.52</v>
      </c>
      <c r="BL8" s="52">
        <v>3.2509999999999999</v>
      </c>
      <c r="BM8" s="64">
        <v>1.01678</v>
      </c>
      <c r="BN8" s="64">
        <v>0.98682000000000003</v>
      </c>
      <c r="BO8" s="52">
        <v>0.86799999999999999</v>
      </c>
      <c r="BP8" s="52">
        <v>3.9060000000000001</v>
      </c>
    </row>
    <row r="9" spans="1:68" x14ac:dyDescent="0.3">
      <c r="A9" s="53" t="s">
        <v>152</v>
      </c>
      <c r="B9" s="52">
        <v>749</v>
      </c>
      <c r="C9" s="52">
        <v>1548</v>
      </c>
      <c r="D9" s="52">
        <v>1507</v>
      </c>
      <c r="E9" s="52">
        <v>682.4</v>
      </c>
      <c r="F9" s="52">
        <v>1493</v>
      </c>
      <c r="G9" s="52">
        <v>881.2</v>
      </c>
      <c r="H9" s="64">
        <v>1.0884799999999999</v>
      </c>
      <c r="I9" s="64">
        <v>1.0165599999999999</v>
      </c>
      <c r="J9" s="52">
        <v>720.8</v>
      </c>
      <c r="K9" s="52">
        <v>36.51</v>
      </c>
      <c r="L9" s="52">
        <v>14.86</v>
      </c>
      <c r="M9" s="52">
        <v>140.69999999999999</v>
      </c>
      <c r="N9" s="52">
        <v>1656</v>
      </c>
      <c r="O9" s="52">
        <v>13.38</v>
      </c>
      <c r="P9" s="52">
        <v>14.32</v>
      </c>
      <c r="Q9" s="52">
        <v>14.07</v>
      </c>
      <c r="R9" s="52">
        <v>13.69</v>
      </c>
      <c r="S9" s="52">
        <v>4.49</v>
      </c>
      <c r="T9" s="64">
        <v>1.07524</v>
      </c>
      <c r="U9" s="64">
        <v>1.0000100000000001</v>
      </c>
      <c r="V9" s="52">
        <v>6.46</v>
      </c>
      <c r="W9" s="52">
        <v>6.702</v>
      </c>
      <c r="X9" s="52">
        <v>33.340000000000003</v>
      </c>
      <c r="Y9" s="52">
        <v>13.64</v>
      </c>
      <c r="Z9" s="64">
        <v>1.0868800000000001</v>
      </c>
      <c r="AA9" s="64">
        <v>1.01698</v>
      </c>
      <c r="AB9" s="52">
        <v>4.5590000000000002</v>
      </c>
      <c r="AC9" s="52">
        <v>14.18</v>
      </c>
      <c r="AD9" s="52">
        <v>1.0549999999999999</v>
      </c>
      <c r="AE9" s="52">
        <v>1.0629999999999999</v>
      </c>
      <c r="AF9" s="52">
        <v>0.84499999999999997</v>
      </c>
      <c r="AG9" s="52">
        <v>46.17</v>
      </c>
      <c r="AH9" s="52">
        <v>13.66</v>
      </c>
      <c r="AI9" s="64">
        <v>1.06595</v>
      </c>
      <c r="AJ9" s="64">
        <v>0.99863999999999997</v>
      </c>
      <c r="AK9" s="52">
        <v>1.0029999999999999</v>
      </c>
      <c r="AL9" s="52">
        <v>1.0069999999999999</v>
      </c>
      <c r="AM9" s="52">
        <v>1.0329999999999999</v>
      </c>
      <c r="AN9" s="52">
        <v>6.2220000000000004</v>
      </c>
      <c r="AO9" s="52">
        <v>61.28</v>
      </c>
      <c r="AP9" s="52">
        <v>1.796</v>
      </c>
      <c r="AQ9" s="52">
        <v>1.778</v>
      </c>
      <c r="AR9" s="52">
        <v>1.79</v>
      </c>
      <c r="AS9" s="52">
        <v>1.7809999999999999</v>
      </c>
      <c r="AT9" s="52">
        <v>1.778</v>
      </c>
      <c r="AU9" s="52">
        <v>1.7629999999999999</v>
      </c>
      <c r="AV9" s="52">
        <v>1.752</v>
      </c>
      <c r="AW9" s="52">
        <v>1.768</v>
      </c>
      <c r="AX9" s="52">
        <v>1.754</v>
      </c>
      <c r="AY9" s="52">
        <v>1.7749999999999999</v>
      </c>
      <c r="AZ9" s="52">
        <v>1.7509999999999999</v>
      </c>
      <c r="BA9" s="52">
        <v>1.7689999999999999</v>
      </c>
      <c r="BB9" s="52">
        <v>1.7549999999999999</v>
      </c>
      <c r="BC9" s="52">
        <v>1.784</v>
      </c>
      <c r="BD9" s="52">
        <v>0.97899999999999998</v>
      </c>
      <c r="BE9" s="52">
        <v>6.4029999999999996</v>
      </c>
      <c r="BF9" s="52">
        <v>6.6509999999999998</v>
      </c>
      <c r="BG9" s="52">
        <v>6.6970000000000001</v>
      </c>
      <c r="BH9" s="52">
        <v>0.81499999999999995</v>
      </c>
      <c r="BI9" s="52">
        <v>0.91100000000000003</v>
      </c>
      <c r="BJ9" s="52">
        <v>0.874</v>
      </c>
      <c r="BK9" s="52">
        <v>39.47</v>
      </c>
      <c r="BL9" s="52">
        <v>6.6790000000000003</v>
      </c>
      <c r="BM9" s="64">
        <v>1.0284599999999999</v>
      </c>
      <c r="BN9" s="64">
        <v>0.98087000000000002</v>
      </c>
      <c r="BO9" s="52">
        <v>1.7709999999999999</v>
      </c>
      <c r="BP9" s="52">
        <v>7.952</v>
      </c>
    </row>
    <row r="10" spans="1:68" x14ac:dyDescent="0.3">
      <c r="A10" s="53" t="s">
        <v>153</v>
      </c>
      <c r="B10" s="52">
        <v>6428</v>
      </c>
      <c r="C10" s="52">
        <v>13630</v>
      </c>
      <c r="D10" s="52">
        <v>13180</v>
      </c>
      <c r="E10" s="52">
        <v>6463</v>
      </c>
      <c r="F10" s="52">
        <v>13250</v>
      </c>
      <c r="G10" s="52">
        <v>8155</v>
      </c>
      <c r="H10" s="64">
        <v>1.2299</v>
      </c>
      <c r="I10" s="64">
        <v>1.1201300000000001</v>
      </c>
      <c r="J10" s="52">
        <v>6478</v>
      </c>
      <c r="K10" s="52">
        <v>326</v>
      </c>
      <c r="L10" s="52">
        <v>132</v>
      </c>
      <c r="M10" s="52">
        <v>1285</v>
      </c>
      <c r="N10" s="52">
        <v>14270</v>
      </c>
      <c r="O10" s="52">
        <v>131.19999999999999</v>
      </c>
      <c r="P10" s="52">
        <v>131.69999999999999</v>
      </c>
      <c r="Q10" s="52">
        <v>131.9</v>
      </c>
      <c r="R10" s="52">
        <v>132.5</v>
      </c>
      <c r="S10" s="52">
        <v>42.66</v>
      </c>
      <c r="T10" s="64">
        <v>1.1010599999999999</v>
      </c>
      <c r="U10" s="64">
        <v>1.0179800000000001</v>
      </c>
      <c r="V10" s="52">
        <v>63.09</v>
      </c>
      <c r="W10" s="52">
        <v>63.06</v>
      </c>
      <c r="X10" s="52">
        <v>322</v>
      </c>
      <c r="Y10" s="52">
        <v>129.30000000000001</v>
      </c>
      <c r="Z10" s="64">
        <v>1.2475099999999999</v>
      </c>
      <c r="AA10" s="64">
        <v>1.1266700000000001</v>
      </c>
      <c r="AB10" s="52">
        <v>41.66</v>
      </c>
      <c r="AC10" s="52">
        <v>129.9</v>
      </c>
      <c r="AD10" s="52">
        <v>9.9039999999999999</v>
      </c>
      <c r="AE10" s="52">
        <v>9.9030000000000005</v>
      </c>
      <c r="AF10" s="52">
        <v>9.93</v>
      </c>
      <c r="AG10" s="52">
        <v>407.8</v>
      </c>
      <c r="AH10" s="52">
        <v>131.6</v>
      </c>
      <c r="AI10" s="64">
        <v>1.09144</v>
      </c>
      <c r="AJ10" s="64">
        <v>0.99773999999999996</v>
      </c>
      <c r="AK10" s="52">
        <v>9.9090000000000007</v>
      </c>
      <c r="AL10" s="52">
        <v>9.91</v>
      </c>
      <c r="AM10" s="52">
        <v>9.9049999999999994</v>
      </c>
      <c r="AN10" s="52">
        <v>63.41</v>
      </c>
      <c r="AO10" s="52">
        <v>649.1</v>
      </c>
      <c r="AP10" s="52">
        <v>17.68</v>
      </c>
      <c r="AQ10" s="52">
        <v>17.68</v>
      </c>
      <c r="AR10" s="52">
        <v>17.68</v>
      </c>
      <c r="AS10" s="52">
        <v>17.68</v>
      </c>
      <c r="AT10" s="52">
        <v>17.68</v>
      </c>
      <c r="AU10" s="52">
        <v>17.690000000000001</v>
      </c>
      <c r="AV10" s="52">
        <v>17.690000000000001</v>
      </c>
      <c r="AW10" s="52">
        <v>17.690000000000001</v>
      </c>
      <c r="AX10" s="52">
        <v>17.690000000000001</v>
      </c>
      <c r="AY10" s="52">
        <v>17.690000000000001</v>
      </c>
      <c r="AZ10" s="52">
        <v>17.690000000000001</v>
      </c>
      <c r="BA10" s="52">
        <v>17.690000000000001</v>
      </c>
      <c r="BB10" s="52">
        <v>17.690000000000001</v>
      </c>
      <c r="BC10" s="52">
        <v>17.68</v>
      </c>
      <c r="BD10" s="52">
        <v>9.9130000000000003</v>
      </c>
      <c r="BE10" s="52">
        <v>65.02</v>
      </c>
      <c r="BF10" s="52">
        <v>66.45</v>
      </c>
      <c r="BG10" s="52">
        <v>66.45</v>
      </c>
      <c r="BH10" s="52">
        <v>9.9329999999999998</v>
      </c>
      <c r="BI10" s="52">
        <v>9.9209999999999994</v>
      </c>
      <c r="BJ10" s="52">
        <v>9.9239999999999995</v>
      </c>
      <c r="BK10" s="52">
        <v>421.9</v>
      </c>
      <c r="BL10" s="52">
        <v>65.34</v>
      </c>
      <c r="BM10" s="64">
        <v>1.0230699999999999</v>
      </c>
      <c r="BN10" s="64">
        <v>0.98233999999999999</v>
      </c>
      <c r="BO10" s="52">
        <v>17.690000000000001</v>
      </c>
      <c r="BP10" s="52">
        <v>83.6</v>
      </c>
    </row>
    <row r="11" spans="1:68" x14ac:dyDescent="0.3">
      <c r="A11" s="52" t="s">
        <v>70</v>
      </c>
      <c r="B11" s="52">
        <v>0.38800000000000001</v>
      </c>
      <c r="C11" s="52">
        <v>6.0000000000000001E-3</v>
      </c>
      <c r="D11" s="52">
        <v>-7.1999999999999995E-2</v>
      </c>
      <c r="E11" s="52">
        <v>-3.581</v>
      </c>
      <c r="F11" s="52">
        <v>-4.0990000000000002</v>
      </c>
      <c r="G11" s="52">
        <v>-1.542</v>
      </c>
      <c r="H11" s="64">
        <v>1.09579</v>
      </c>
      <c r="I11" s="64">
        <v>1.03287</v>
      </c>
      <c r="J11" s="52">
        <v>1.6E-2</v>
      </c>
      <c r="K11" s="52">
        <v>1.2999999999999999E-2</v>
      </c>
      <c r="L11" s="52">
        <v>-0.01</v>
      </c>
      <c r="M11" s="52">
        <v>-0.05</v>
      </c>
      <c r="N11" s="52">
        <v>0.17799999999999999</v>
      </c>
      <c r="O11" s="52">
        <v>-1E-3</v>
      </c>
      <c r="P11" s="52">
        <v>-1E-3</v>
      </c>
      <c r="Q11" s="52">
        <v>-2E-3</v>
      </c>
      <c r="R11" s="52">
        <v>-4.4169999999999998</v>
      </c>
      <c r="S11" s="52">
        <v>0</v>
      </c>
      <c r="T11" s="64">
        <v>1.1077900000000001</v>
      </c>
      <c r="U11" s="64">
        <v>1.01139</v>
      </c>
      <c r="V11" s="52">
        <v>1.0999999999999999E-2</v>
      </c>
      <c r="W11" s="52">
        <v>-8.2000000000000003E-2</v>
      </c>
      <c r="X11" s="52">
        <v>1.9E-2</v>
      </c>
      <c r="Y11" s="52">
        <v>-1.2E-2</v>
      </c>
      <c r="Z11" s="64">
        <v>1.1150899999999999</v>
      </c>
      <c r="AA11" s="64">
        <v>1.0272300000000001</v>
      </c>
      <c r="AB11" s="52">
        <v>1E-3</v>
      </c>
      <c r="AC11" s="52">
        <v>0.47699999999999998</v>
      </c>
      <c r="AD11" s="52">
        <v>0</v>
      </c>
      <c r="AE11" s="52">
        <v>0</v>
      </c>
      <c r="AF11" s="52">
        <v>1E-3</v>
      </c>
      <c r="AG11" s="52">
        <v>5.0229999999999997</v>
      </c>
      <c r="AH11" s="52">
        <v>1E-3</v>
      </c>
      <c r="AI11" s="64">
        <v>1.07751</v>
      </c>
      <c r="AJ11" s="64">
        <v>1.0266200000000001</v>
      </c>
      <c r="AK11" s="52">
        <v>-4.0000000000000001E-3</v>
      </c>
      <c r="AL11" s="52">
        <v>0</v>
      </c>
      <c r="AM11" s="52">
        <v>1E-3</v>
      </c>
      <c r="AN11" s="52">
        <v>3.0000000000000001E-3</v>
      </c>
      <c r="AO11" s="52">
        <v>4.0000000000000001E-3</v>
      </c>
      <c r="AP11" s="52">
        <v>0</v>
      </c>
      <c r="AQ11" s="52">
        <v>-1.2999999999999999E-2</v>
      </c>
      <c r="AR11" s="52">
        <v>0</v>
      </c>
      <c r="AS11" s="52">
        <v>0</v>
      </c>
      <c r="AT11" s="52">
        <v>0</v>
      </c>
      <c r="AU11" s="52">
        <v>0</v>
      </c>
      <c r="AV11" s="52">
        <v>0</v>
      </c>
      <c r="AW11" s="52">
        <v>0</v>
      </c>
      <c r="AX11" s="52">
        <v>0</v>
      </c>
      <c r="AY11" s="52">
        <v>0</v>
      </c>
      <c r="AZ11" s="52">
        <v>0</v>
      </c>
      <c r="BA11" s="52">
        <v>0</v>
      </c>
      <c r="BB11" s="52">
        <v>0</v>
      </c>
      <c r="BC11" s="52">
        <v>0</v>
      </c>
      <c r="BD11" s="52">
        <v>0</v>
      </c>
      <c r="BE11" s="52">
        <v>7.4999999999999997E-2</v>
      </c>
      <c r="BF11" s="52">
        <v>1E-3</v>
      </c>
      <c r="BG11" s="52">
        <v>1E-3</v>
      </c>
      <c r="BH11" s="52">
        <v>1E-3</v>
      </c>
      <c r="BI11" s="52">
        <v>1E-3</v>
      </c>
      <c r="BJ11" s="52">
        <v>1.4999999999999999E-2</v>
      </c>
      <c r="BK11" s="52">
        <v>6.0000000000000001E-3</v>
      </c>
      <c r="BL11" s="52">
        <v>2E-3</v>
      </c>
      <c r="BM11" s="64">
        <v>1.03793</v>
      </c>
      <c r="BN11" s="64">
        <v>1.0175000000000001</v>
      </c>
      <c r="BO11" s="52">
        <v>0</v>
      </c>
      <c r="BP11" s="52">
        <v>2E-3</v>
      </c>
    </row>
    <row r="12" spans="1:68" x14ac:dyDescent="0.3">
      <c r="A12" s="52" t="s">
        <v>71</v>
      </c>
      <c r="B12" s="52">
        <v>373.3</v>
      </c>
      <c r="C12" s="52">
        <v>756.6</v>
      </c>
      <c r="D12" s="52">
        <v>755.4</v>
      </c>
      <c r="E12" s="52">
        <v>324.2</v>
      </c>
      <c r="F12" s="52">
        <v>735.4</v>
      </c>
      <c r="G12" s="52">
        <v>439.2</v>
      </c>
      <c r="H12" s="64">
        <v>1.1596599999999999</v>
      </c>
      <c r="I12" s="64">
        <v>1.0988899999999999</v>
      </c>
      <c r="J12" s="52">
        <v>355.9</v>
      </c>
      <c r="K12" s="52">
        <v>17.98</v>
      </c>
      <c r="L12" s="52">
        <v>7.0039999999999996</v>
      </c>
      <c r="M12" s="52">
        <v>61.3</v>
      </c>
      <c r="N12" s="52">
        <v>855.8</v>
      </c>
      <c r="O12" s="52">
        <v>6.4189999999999996</v>
      </c>
      <c r="P12" s="52">
        <v>6.9690000000000003</v>
      </c>
      <c r="Q12" s="52">
        <v>6.8550000000000004</v>
      </c>
      <c r="R12" s="52">
        <v>9.4909999999999997</v>
      </c>
      <c r="S12" s="52">
        <v>2.1930000000000001</v>
      </c>
      <c r="T12" s="64">
        <v>1.1736599999999999</v>
      </c>
      <c r="U12" s="64">
        <v>1.03545</v>
      </c>
      <c r="V12" s="52">
        <v>3.0219999999999998</v>
      </c>
      <c r="W12" s="52">
        <v>3.133</v>
      </c>
      <c r="X12" s="52">
        <v>15.75</v>
      </c>
      <c r="Y12" s="52">
        <v>6.3659999999999997</v>
      </c>
      <c r="Z12" s="64">
        <v>1.1882999999999999</v>
      </c>
      <c r="AA12" s="64">
        <v>1.1008500000000001</v>
      </c>
      <c r="AB12" s="52">
        <v>2.129</v>
      </c>
      <c r="AC12" s="52">
        <v>6.63</v>
      </c>
      <c r="AD12" s="52">
        <v>0.49299999999999999</v>
      </c>
      <c r="AE12" s="52">
        <v>0.505</v>
      </c>
      <c r="AF12" s="52">
        <v>0.39800000000000002</v>
      </c>
      <c r="AG12" s="52">
        <v>18.010000000000002</v>
      </c>
      <c r="AH12" s="52">
        <v>6.41</v>
      </c>
      <c r="AI12" s="64">
        <v>1.11551</v>
      </c>
      <c r="AJ12" s="64">
        <v>1.08199</v>
      </c>
      <c r="AK12" s="52">
        <v>0.46700000000000003</v>
      </c>
      <c r="AL12" s="52">
        <v>0.46300000000000002</v>
      </c>
      <c r="AM12" s="52">
        <v>0.47499999999999998</v>
      </c>
      <c r="AN12" s="52">
        <v>2.8879999999999999</v>
      </c>
      <c r="AO12" s="52">
        <v>28.46</v>
      </c>
      <c r="AP12" s="52">
        <v>0.83699999999999997</v>
      </c>
      <c r="AQ12" s="52">
        <v>0.81299999999999994</v>
      </c>
      <c r="AR12" s="52">
        <v>0.81699999999999995</v>
      </c>
      <c r="AS12" s="52">
        <v>0.81499999999999995</v>
      </c>
      <c r="AT12" s="52">
        <v>0.81399999999999995</v>
      </c>
      <c r="AU12" s="52">
        <v>0.80700000000000005</v>
      </c>
      <c r="AV12" s="52">
        <v>0.81299999999999994</v>
      </c>
      <c r="AW12" s="52">
        <v>0.81499999999999995</v>
      </c>
      <c r="AX12" s="52">
        <v>0.80700000000000005</v>
      </c>
      <c r="AY12" s="52">
        <v>0.81499999999999995</v>
      </c>
      <c r="AZ12" s="52">
        <v>0.8</v>
      </c>
      <c r="BA12" s="52">
        <v>0.80900000000000005</v>
      </c>
      <c r="BB12" s="52">
        <v>0.80400000000000005</v>
      </c>
      <c r="BC12" s="52">
        <v>0.80700000000000005</v>
      </c>
      <c r="BD12" s="52">
        <v>0.44400000000000001</v>
      </c>
      <c r="BE12" s="52">
        <v>2.883</v>
      </c>
      <c r="BF12" s="52">
        <v>3.044</v>
      </c>
      <c r="BG12" s="52">
        <v>3.1440000000000001</v>
      </c>
      <c r="BH12" s="52">
        <v>0.38700000000000001</v>
      </c>
      <c r="BI12" s="52">
        <v>0.43</v>
      </c>
      <c r="BJ12" s="52">
        <v>0.47</v>
      </c>
      <c r="BK12" s="52">
        <v>18.71</v>
      </c>
      <c r="BL12" s="52">
        <v>3.032</v>
      </c>
      <c r="BM12" s="64">
        <v>1.0449600000000001</v>
      </c>
      <c r="BN12" s="64">
        <v>1.06159</v>
      </c>
      <c r="BO12" s="52">
        <v>0.82799999999999996</v>
      </c>
      <c r="BP12" s="52">
        <v>3.5819999999999999</v>
      </c>
    </row>
    <row r="13" spans="1:68" x14ac:dyDescent="0.3"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</row>
    <row r="14" spans="1:68" x14ac:dyDescent="0.3">
      <c r="A14" s="66" t="s">
        <v>172</v>
      </c>
      <c r="B14" s="51" t="s">
        <v>178</v>
      </c>
      <c r="C14" s="51" t="s">
        <v>178</v>
      </c>
      <c r="D14" s="51" t="s">
        <v>178</v>
      </c>
      <c r="E14" s="51" t="s">
        <v>178</v>
      </c>
      <c r="F14" s="51" t="s">
        <v>178</v>
      </c>
      <c r="G14" s="51" t="s">
        <v>178</v>
      </c>
      <c r="H14" s="63" t="s">
        <v>171</v>
      </c>
      <c r="I14" s="64" t="s">
        <v>171</v>
      </c>
      <c r="J14" s="67" t="s">
        <v>178</v>
      </c>
      <c r="K14" s="67" t="s">
        <v>178</v>
      </c>
      <c r="L14" s="67" t="s">
        <v>178</v>
      </c>
      <c r="M14" s="67" t="s">
        <v>178</v>
      </c>
      <c r="N14" s="67" t="s">
        <v>178</v>
      </c>
      <c r="O14" s="67" t="s">
        <v>178</v>
      </c>
      <c r="P14" s="67" t="s">
        <v>178</v>
      </c>
      <c r="Q14" s="67" t="s">
        <v>178</v>
      </c>
      <c r="R14" s="67" t="s">
        <v>178</v>
      </c>
      <c r="S14" s="67" t="s">
        <v>178</v>
      </c>
      <c r="T14" s="64" t="s">
        <v>171</v>
      </c>
      <c r="U14" s="64" t="s">
        <v>171</v>
      </c>
      <c r="V14" s="67" t="s">
        <v>178</v>
      </c>
      <c r="W14" s="67" t="s">
        <v>178</v>
      </c>
      <c r="X14" s="67" t="s">
        <v>178</v>
      </c>
      <c r="Y14" s="67" t="s">
        <v>178</v>
      </c>
      <c r="Z14" s="64" t="s">
        <v>171</v>
      </c>
      <c r="AA14" s="64" t="s">
        <v>171</v>
      </c>
      <c r="AB14" s="67" t="s">
        <v>178</v>
      </c>
      <c r="AC14" s="67" t="s">
        <v>178</v>
      </c>
      <c r="AD14" s="67" t="s">
        <v>178</v>
      </c>
      <c r="AE14" s="67" t="s">
        <v>178</v>
      </c>
      <c r="AF14" s="67" t="s">
        <v>178</v>
      </c>
      <c r="AG14" s="67" t="s">
        <v>178</v>
      </c>
      <c r="AH14" s="67" t="s">
        <v>178</v>
      </c>
      <c r="AI14" s="64" t="s">
        <v>171</v>
      </c>
      <c r="AJ14" s="64" t="s">
        <v>171</v>
      </c>
      <c r="AK14" s="67" t="s">
        <v>178</v>
      </c>
      <c r="AL14" s="67" t="s">
        <v>178</v>
      </c>
      <c r="AM14" s="67" t="s">
        <v>178</v>
      </c>
      <c r="AN14" s="67" t="s">
        <v>178</v>
      </c>
      <c r="AO14" s="67" t="s">
        <v>178</v>
      </c>
      <c r="AP14" s="67" t="s">
        <v>178</v>
      </c>
      <c r="AQ14" s="67" t="s">
        <v>178</v>
      </c>
      <c r="AR14" s="67" t="s">
        <v>178</v>
      </c>
      <c r="AS14" s="67" t="s">
        <v>178</v>
      </c>
      <c r="AT14" s="67" t="s">
        <v>178</v>
      </c>
      <c r="AU14" s="67" t="s">
        <v>178</v>
      </c>
      <c r="AV14" s="67" t="s">
        <v>178</v>
      </c>
      <c r="AW14" s="67" t="s">
        <v>178</v>
      </c>
      <c r="AX14" s="67" t="s">
        <v>178</v>
      </c>
      <c r="AY14" s="67" t="s">
        <v>178</v>
      </c>
      <c r="AZ14" s="67" t="s">
        <v>178</v>
      </c>
      <c r="BA14" s="67" t="s">
        <v>178</v>
      </c>
      <c r="BB14" s="67" t="s">
        <v>178</v>
      </c>
      <c r="BC14" s="67" t="s">
        <v>178</v>
      </c>
      <c r="BD14" s="67" t="s">
        <v>178</v>
      </c>
      <c r="BE14" s="67" t="s">
        <v>178</v>
      </c>
      <c r="BF14" s="67" t="s">
        <v>178</v>
      </c>
      <c r="BG14" s="67" t="s">
        <v>178</v>
      </c>
      <c r="BH14" s="67" t="s">
        <v>178</v>
      </c>
      <c r="BI14" s="67" t="s">
        <v>178</v>
      </c>
      <c r="BJ14" s="67" t="s">
        <v>178</v>
      </c>
      <c r="BK14" s="67" t="s">
        <v>178</v>
      </c>
      <c r="BL14" s="67" t="s">
        <v>178</v>
      </c>
      <c r="BM14" s="64" t="s">
        <v>171</v>
      </c>
      <c r="BN14" s="64" t="s">
        <v>171</v>
      </c>
      <c r="BO14" s="67" t="s">
        <v>178</v>
      </c>
      <c r="BP14" s="67" t="s">
        <v>178</v>
      </c>
    </row>
    <row r="15" spans="1:68" x14ac:dyDescent="0.3">
      <c r="A15" s="52" t="s">
        <v>173</v>
      </c>
      <c r="B15" s="75">
        <f>(Input!B93*0.1/0.2529*1000)</f>
        <v>129.89323843416369</v>
      </c>
      <c r="C15" s="75">
        <f>(Input!C93*0.1/0.2529*1000)</f>
        <v>2293.0011862396204</v>
      </c>
      <c r="D15" s="75">
        <f>(Input!D93*0.1/0.2529*1000)</f>
        <v>134.08461842625545</v>
      </c>
      <c r="E15" s="75">
        <f>(Input!E93*0.1/0.2529*1000)</f>
        <v>1086.5954922894425</v>
      </c>
      <c r="F15" s="75">
        <f>(Input!F93*0.1/0.2529*1000)</f>
        <v>16892.052194543296</v>
      </c>
      <c r="G15" s="75">
        <f>(Input!G93*0.1/0.2529*1000)</f>
        <v>21455.120601028073</v>
      </c>
      <c r="H15" s="64">
        <v>1.2986899999999999</v>
      </c>
      <c r="I15" s="64">
        <v>1.1355999999999999</v>
      </c>
      <c r="J15" s="75">
        <f>(Input!J93*0.1/0.2529*1000)</f>
        <v>91.340450771055771</v>
      </c>
      <c r="K15" s="75">
        <f>(Input!L93*0.1/0.2529*1000)</f>
        <v>0.51047844998022929</v>
      </c>
      <c r="L15" s="75">
        <f>(Input!M93*0.1/0.2529*1000)</f>
        <v>1.2526690391459074</v>
      </c>
      <c r="M15" s="75">
        <f>(Input!N93*0.1/0.2529*1000)</f>
        <v>40.41122973507315</v>
      </c>
      <c r="N15" s="75">
        <f>(Input!O93*0.1/0.2529*1000)</f>
        <v>157.76986951364177</v>
      </c>
      <c r="O15" s="75">
        <f>(Input!P93*0.1/0.2529*1000)</f>
        <v>0.11071569790431002</v>
      </c>
      <c r="P15" s="75">
        <f>(Input!Q93*0.1/0.2529*1000)</f>
        <v>1.3594306049822062</v>
      </c>
      <c r="Q15" s="75">
        <f>(Input!R93*0.1/0.2529*1000)</f>
        <v>18.714907077896399</v>
      </c>
      <c r="R15" s="75">
        <f>(Input!S93*0.1/0.2529*1000)</f>
        <v>20.858046658758404</v>
      </c>
      <c r="S15" s="75">
        <f>(Input!T93*0.1/0.2529*1000)</f>
        <v>0.4175563463819692</v>
      </c>
      <c r="T15" s="64">
        <v>1.1798900000000001</v>
      </c>
      <c r="U15" s="64">
        <v>1.01115</v>
      </c>
      <c r="V15" s="75">
        <f>(Input!W93*0.1/0.2529*1000)</f>
        <v>7.2756030051403714E-2</v>
      </c>
      <c r="W15" s="75">
        <f>(Input!X93*0.1/0.2529*1000)</f>
        <v>4.2111506524317912</v>
      </c>
      <c r="X15" s="75">
        <f>(Input!Y93*0.1/0.2529*1000)</f>
        <v>9.7311190193752459</v>
      </c>
      <c r="Y15" s="75">
        <f>(Input!Z93*0.1/0.2529*1000)</f>
        <v>88.414393040727575</v>
      </c>
      <c r="Z15" s="64">
        <v>1.2782800000000001</v>
      </c>
      <c r="AA15" s="64">
        <v>1.1553</v>
      </c>
      <c r="AB15" s="75">
        <f>(Input!AC93*0.1/0.2529*1000)</f>
        <v>2.2538552787663108E-2</v>
      </c>
      <c r="AC15" s="75">
        <f>(Input!AD93*0.1/0.2529*1000)</f>
        <v>0.44325820482404116</v>
      </c>
      <c r="AD15" s="75">
        <f>(Input!AE93*0.1/0.2529*1000)</f>
        <v>3.9541320680110711E-4</v>
      </c>
      <c r="AE15" s="75">
        <f>(Input!AF93*0.1/0.2529*1000)</f>
        <v>1.5816528272044285E-3</v>
      </c>
      <c r="AF15" s="75">
        <f>(Input!AG93*0.1/0.2529*1000)</f>
        <v>2.4911032028469754E-2</v>
      </c>
      <c r="AG15" s="75">
        <f>(Input!AH93*0.1/0.2529*1000)</f>
        <v>0.33886911822854887</v>
      </c>
      <c r="AH15" s="75">
        <f>(Input!AI93*0.1/0.2529*1000)</f>
        <v>0.11071569790431002</v>
      </c>
      <c r="AI15" s="64">
        <v>1.1836</v>
      </c>
      <c r="AJ15" s="64">
        <v>1.12391</v>
      </c>
      <c r="AK15" s="75">
        <f>(Input!AL93*0.1/0.2529*1000)</f>
        <v>1.8754448398576515</v>
      </c>
      <c r="AL15" s="75">
        <f>(Input!AM93*0.1/0.2529*1000)</f>
        <v>1.6607354685646499E-2</v>
      </c>
      <c r="AM15" s="75">
        <f>(Input!AN93*0.1/0.2529*1000)</f>
        <v>3.9541320680110711E-4</v>
      </c>
      <c r="AN15" s="75">
        <f>(Input!AO93*0.1/0.2529*1000)</f>
        <v>0.15183867141162516</v>
      </c>
      <c r="AO15" s="75">
        <f>(Input!AQ93*0.1/0.2529*1000)</f>
        <v>10.810597073942271</v>
      </c>
      <c r="AP15" s="75">
        <f>(Input!AR93*0.1/0.2529*1000)</f>
        <v>0.14116251482799524</v>
      </c>
      <c r="AQ15" s="75">
        <f>(Input!AS93*0.1/0.2529*1000)</f>
        <v>0.26611308817714513</v>
      </c>
      <c r="AR15" s="75">
        <f>(Input!AT93*0.1/0.2529*1000)</f>
        <v>3.2423882957690789E-2</v>
      </c>
      <c r="AS15" s="75">
        <f>(Input!AU93*0.1/0.2529*1000)</f>
        <v>0.11901937524713324</v>
      </c>
      <c r="AT15" s="75">
        <f>(Input!AV93*0.1/0.2529*1000)</f>
        <v>2.2143139580862004E-2</v>
      </c>
      <c r="AU15" s="75">
        <f>(Input!AW93*0.1/0.2529*1000)</f>
        <v>5.5357848952155009E-3</v>
      </c>
      <c r="AV15" s="75">
        <f>(Input!AX93*0.1/0.2529*1000)</f>
        <v>2.0166073546856463E-2</v>
      </c>
      <c r="AW15" s="75">
        <f>(Input!AY93*0.1/0.2529*1000)</f>
        <v>2.7678924476077504E-3</v>
      </c>
      <c r="AX15" s="75">
        <f>(Input!AZ93*0.1/0.2529*1000)</f>
        <v>1.4630288651640963E-2</v>
      </c>
      <c r="AY15" s="75">
        <f>(Input!BA93*0.1/0.2529*1000)</f>
        <v>2.7678924476077504E-3</v>
      </c>
      <c r="AZ15" s="75">
        <f>(Input!BB93*0.1/0.2529*1000)</f>
        <v>7.9082641360221449E-3</v>
      </c>
      <c r="BA15" s="75">
        <f>(Input!BC93*0.1/0.2529*1000)</f>
        <v>1.1862396204033216E-3</v>
      </c>
      <c r="BB15" s="75">
        <f>(Input!BD93*0.1/0.2529*1000)</f>
        <v>7.1174377224199276E-3</v>
      </c>
      <c r="BC15" s="75">
        <f>(Input!BE93*0.1/0.2529*1000)</f>
        <v>1.1862396204033216E-3</v>
      </c>
      <c r="BD15" s="75">
        <f>(Input!BF93*0.1/0.2529*1000)</f>
        <v>3.9541320680110711E-4</v>
      </c>
      <c r="BE15" s="75">
        <f>(Input!BG93*0.1/0.2529*1000)</f>
        <v>6.4056939501779361E-2</v>
      </c>
      <c r="BF15" s="75">
        <f>(Input!BH93*0.1/0.2529*1000)</f>
        <v>0.15144325820482404</v>
      </c>
      <c r="BG15" s="75">
        <f>(Input!BI93*0.1/0.2529*1000)</f>
        <v>0.15500197706603402</v>
      </c>
      <c r="BH15" s="75">
        <f>(Input!BJ93*0.1/0.2529*1000)</f>
        <v>3.9541320680110711E-4</v>
      </c>
      <c r="BI15" s="75">
        <f>(Input!BK93*0.1/0.2529*1000)</f>
        <v>3.9541320680110711E-4</v>
      </c>
      <c r="BJ15" s="75">
        <f>(Input!BL93*0.1/0.2529*1000)</f>
        <v>7.4733096085409262E-2</v>
      </c>
      <c r="BK15" s="75">
        <f>(Input!BM93*0.1/0.2529*1000)</f>
        <v>1.9770660340055362E-3</v>
      </c>
      <c r="BL15" s="75">
        <f>(Input!BN93*0.1/0.2529*1000)</f>
        <v>0.7406089363384738</v>
      </c>
      <c r="BM15" s="64">
        <v>1.03579</v>
      </c>
      <c r="BN15" s="64">
        <v>1.04765</v>
      </c>
      <c r="BO15" s="75">
        <f>(Input!BQ93*0.1/0.2529*1000)</f>
        <v>4.2309213127718466E-2</v>
      </c>
      <c r="BP15" s="75">
        <f>(Input!BR93*0.1/0.2529*1000)</f>
        <v>8.3036773428232496E-3</v>
      </c>
    </row>
    <row r="16" spans="1:68" x14ac:dyDescent="0.3">
      <c r="A16" s="52" t="s">
        <v>73</v>
      </c>
      <c r="B16" s="75">
        <f>(Input!B94*0.1/0.2515*1000)</f>
        <v>80.914512922465207</v>
      </c>
      <c r="C16" s="75">
        <f>(Input!C94*0.1/0.2515*1000)</f>
        <v>1972.1669980119284</v>
      </c>
      <c r="D16" s="75">
        <f>(Input!D94*0.1/0.2515*1000)</f>
        <v>128.74751491053678</v>
      </c>
      <c r="E16" s="75">
        <f>(Input!E94*0.1/0.2515*1000)</f>
        <v>1352.286282306163</v>
      </c>
      <c r="F16" s="75">
        <f>(Input!F94*0.1/0.2515*1000)</f>
        <v>22246.520874751492</v>
      </c>
      <c r="G16" s="75">
        <f>(Input!G94*0.1/0.2515*1000)</f>
        <v>16421.471172962225</v>
      </c>
      <c r="H16" s="64">
        <v>1.2097899999999999</v>
      </c>
      <c r="I16" s="64">
        <v>1.09263</v>
      </c>
      <c r="J16" s="75">
        <f>(Input!J94*0.1/0.2515*1000)</f>
        <v>70.894632206759454</v>
      </c>
      <c r="K16" s="75">
        <f>(Input!L94*0.1/0.2515*1000)</f>
        <v>0.53598409542743541</v>
      </c>
      <c r="L16" s="75">
        <f>(Input!M94*0.1/0.2515*1000)</f>
        <v>1.4337972166998012</v>
      </c>
      <c r="M16" s="75">
        <f>(Input!N94*0.1/0.2515*1000)</f>
        <v>37.912524850894634</v>
      </c>
      <c r="N16" s="75">
        <f>(Input!O94*0.1/0.2515*1000)</f>
        <v>152.04771371769382</v>
      </c>
      <c r="O16" s="75">
        <f>(Input!P94*0.1/0.2515*1000)</f>
        <v>0.12842942345924452</v>
      </c>
      <c r="P16" s="75">
        <f>(Input!Q94*0.1/0.2515*1000)</f>
        <v>0.94751491053677939</v>
      </c>
      <c r="Q16" s="75">
        <f>(Input!R94*0.1/0.2515*1000)</f>
        <v>9.4990059642147138</v>
      </c>
      <c r="R16" s="75">
        <f>(Input!S94*0.1/0.2515*1000)</f>
        <v>4.286282306163022</v>
      </c>
      <c r="S16" s="75">
        <f>(Input!T94*0.1/0.2515*1000)</f>
        <v>0.29860834990059648</v>
      </c>
      <c r="T16" s="64">
        <v>1.1189499999999999</v>
      </c>
      <c r="U16" s="64">
        <v>0.98748000000000002</v>
      </c>
      <c r="V16" s="75">
        <f>(Input!W94*0.1/0.2515*1000)</f>
        <v>3.4194831013916502E-2</v>
      </c>
      <c r="W16" s="75">
        <f>(Input!X94*0.1/0.2515*1000)</f>
        <v>5.1451292246520879</v>
      </c>
      <c r="X16" s="75">
        <f>(Input!Y94*0.1/0.2515*1000)</f>
        <v>9.1848906560636188</v>
      </c>
      <c r="Y16" s="75">
        <f>(Input!Z94*0.1/0.2515*1000)</f>
        <v>44.453280318091451</v>
      </c>
      <c r="Z16" s="64">
        <v>1.20112</v>
      </c>
      <c r="AA16" s="64">
        <v>1.1119300000000001</v>
      </c>
      <c r="AB16" s="75">
        <f>(Input!AC94*0.1/0.2515*1000)</f>
        <v>2.2266401590457258E-2</v>
      </c>
      <c r="AC16" s="75">
        <f>(Input!AD94*0.1/0.2515*1000)</f>
        <v>0.36819085487077541</v>
      </c>
      <c r="AD16" s="75">
        <f>(Input!AE94*0.1/0.2515*1000)</f>
        <v>3.9761431411530811E-4</v>
      </c>
      <c r="AE16" s="75">
        <f>(Input!AF94*0.1/0.2515*1000)</f>
        <v>1.1928429423459245E-3</v>
      </c>
      <c r="AF16" s="75">
        <f>(Input!AG94*0.1/0.2515*1000)</f>
        <v>1.272365805168986E-2</v>
      </c>
      <c r="AG16" s="75">
        <f>(Input!AH94*0.1/0.2515*1000)</f>
        <v>9.5427435387673953E-2</v>
      </c>
      <c r="AH16" s="75">
        <f>(Input!AI94*0.1/0.2515*1000)</f>
        <v>6.3220675944334018E-2</v>
      </c>
      <c r="AI16" s="64">
        <v>1.1215299999999999</v>
      </c>
      <c r="AJ16" s="64">
        <v>1.0903400000000001</v>
      </c>
      <c r="AK16" s="75">
        <f>(Input!AL94*0.1/0.2515*1000)</f>
        <v>1.0202783300198808</v>
      </c>
      <c r="AL16" s="75">
        <f>(Input!AM94*0.1/0.2515*1000)</f>
        <v>1.8687872763419485E-2</v>
      </c>
      <c r="AM16" s="75">
        <f>(Input!AN94*0.1/0.2515*1000)</f>
        <v>1.1928429423459245E-3</v>
      </c>
      <c r="AN16" s="75">
        <f>(Input!AO94*0.1/0.2515*1000)</f>
        <v>0.12286282306163022</v>
      </c>
      <c r="AO16" s="75">
        <f>(Input!AQ94*0.1/0.2515*1000)</f>
        <v>7.7335984095427426</v>
      </c>
      <c r="AP16" s="75">
        <f>(Input!AR94*0.1/0.2515*1000)</f>
        <v>0.11133200795228629</v>
      </c>
      <c r="AQ16" s="75">
        <f>(Input!AS94*0.1/0.2515*1000)</f>
        <v>0.21510934393638173</v>
      </c>
      <c r="AR16" s="75">
        <f>(Input!AT94*0.1/0.2515*1000)</f>
        <v>2.6640159045725649E-2</v>
      </c>
      <c r="AS16" s="75">
        <f>(Input!AU94*0.1/0.2515*1000)</f>
        <v>9.7813121272365813E-2</v>
      </c>
      <c r="AT16" s="75">
        <f>(Input!AV94*0.1/0.2515*1000)</f>
        <v>1.8687872763419485E-2</v>
      </c>
      <c r="AU16" s="75">
        <f>(Input!AW94*0.1/0.2515*1000)</f>
        <v>4.7713717693836982E-3</v>
      </c>
      <c r="AV16" s="75">
        <f>(Input!AX94*0.1/0.2515*1000)</f>
        <v>1.6699801192842943E-2</v>
      </c>
      <c r="AW16" s="75">
        <f>(Input!AY94*0.1/0.2515*1000)</f>
        <v>2.3856858846918491E-3</v>
      </c>
      <c r="AX16" s="75">
        <f>(Input!AZ94*0.1/0.2515*1000)</f>
        <v>1.272365805168986E-2</v>
      </c>
      <c r="AY16" s="75">
        <f>(Input!BA94*0.1/0.2515*1000)</f>
        <v>2.3856858846918491E-3</v>
      </c>
      <c r="AZ16" s="75">
        <f>(Input!BB94*0.1/0.2515*1000)</f>
        <v>6.7594433399602383E-3</v>
      </c>
      <c r="BA16" s="75">
        <f>(Input!BC94*0.1/0.2515*1000)</f>
        <v>7.9522862823061622E-4</v>
      </c>
      <c r="BB16" s="75">
        <f>(Input!BD94*0.1/0.2515*1000)</f>
        <v>6.3618290258449298E-3</v>
      </c>
      <c r="BC16" s="75">
        <f>(Input!BE94*0.1/0.2515*1000)</f>
        <v>7.9522862823061622E-4</v>
      </c>
      <c r="BD16" s="75">
        <f>(Input!BF94*0.1/0.2515*1000)</f>
        <v>3.9761431411530811E-4</v>
      </c>
      <c r="BE16" s="75">
        <f>(Input!BG94*0.1/0.2515*1000)</f>
        <v>4.7713717693836977E-2</v>
      </c>
      <c r="BF16" s="75">
        <f>(Input!BH94*0.1/0.2515*1000)</f>
        <v>0.13638170974155073</v>
      </c>
      <c r="BG16" s="75">
        <f>(Input!BI94*0.1/0.2515*1000)</f>
        <v>0.14115308151093436</v>
      </c>
      <c r="BH16" s="75">
        <f>(Input!BJ94*0.1/0.2515*1000)</f>
        <v>0</v>
      </c>
      <c r="BI16" s="75">
        <f>(Input!BK94*0.1/0.2515*1000)</f>
        <v>0</v>
      </c>
      <c r="BJ16" s="75">
        <f>(Input!BL94*0.1/0.2515*1000)</f>
        <v>7.9522862823061632E-2</v>
      </c>
      <c r="BK16" s="75">
        <f>(Input!BM94*0.1/0.2515*1000)</f>
        <v>3.1809145129224649E-3</v>
      </c>
      <c r="BL16" s="75">
        <f>(Input!BN94*0.1/0.2515*1000)</f>
        <v>0.64731610337972167</v>
      </c>
      <c r="BM16" s="64">
        <v>1.0024999999999999</v>
      </c>
      <c r="BN16" s="64">
        <v>1.03782</v>
      </c>
      <c r="BO16" s="75">
        <f>(Input!BQ94*0.1/0.2515*1000)</f>
        <v>2.6640159045725649E-2</v>
      </c>
      <c r="BP16" s="75">
        <f>(Input!BR94*0.1/0.2515*1000)</f>
        <v>7.157057654075546E-3</v>
      </c>
    </row>
    <row r="17" spans="1:69" x14ac:dyDescent="0.3">
      <c r="A17" s="52" t="s">
        <v>74</v>
      </c>
      <c r="B17" s="75">
        <f>(Input!B95*0.1/0.2541*1000)</f>
        <v>53.797717434081072</v>
      </c>
      <c r="C17" s="75">
        <f>(Input!C95*0.1/0.2541*1000)</f>
        <v>1593.4671389216846</v>
      </c>
      <c r="D17" s="75">
        <f>(Input!D95*0.1/0.2541*1000)</f>
        <v>132.97914207005115</v>
      </c>
      <c r="E17" s="75">
        <f>(Input!E95*0.1/0.2541*1000)</f>
        <v>1107.831562377017</v>
      </c>
      <c r="F17" s="75">
        <f>(Input!F95*0.1/0.2541*1000)</f>
        <v>22270.75954348682</v>
      </c>
      <c r="G17" s="75">
        <f>(Input!G95*0.1/0.2541*1000)</f>
        <v>13734.750098386463</v>
      </c>
      <c r="H17" s="64">
        <v>1.2309699999999999</v>
      </c>
      <c r="I17" s="64">
        <v>1.1269199999999999</v>
      </c>
      <c r="J17" s="75">
        <f>(Input!J95*0.1/0.2541*1000)</f>
        <v>61.393152302243216</v>
      </c>
      <c r="K17" s="75">
        <f>(Input!L95*0.1/0.2541*1000)</f>
        <v>0.50649350649350655</v>
      </c>
      <c r="L17" s="75">
        <f>(Input!M95*0.1/0.2541*1000)</f>
        <v>1.2589531680440773</v>
      </c>
      <c r="M17" s="75">
        <f>(Input!N95*0.1/0.2541*1000)</f>
        <v>37.166469893742629</v>
      </c>
      <c r="N17" s="75">
        <f>(Input!O95*0.1/0.2541*1000)</f>
        <v>158.83510428964979</v>
      </c>
      <c r="O17" s="75">
        <f>(Input!P95*0.1/0.2541*1000)</f>
        <v>0.15466351829988198</v>
      </c>
      <c r="P17" s="75">
        <f>(Input!Q95*0.1/0.2541*1000)</f>
        <v>2.3408107044470685</v>
      </c>
      <c r="Q17" s="75">
        <f>(Input!R95*0.1/0.2541*1000)</f>
        <v>12.72727272727273</v>
      </c>
      <c r="R17" s="75">
        <f>(Input!S95*0.1/0.2541*1000)</f>
        <v>3.5730027548209371</v>
      </c>
      <c r="S17" s="75">
        <f>(Input!T95*0.1/0.2541*1000)</f>
        <v>0.1042896497441952</v>
      </c>
      <c r="T17" s="64">
        <v>1.11405</v>
      </c>
      <c r="U17" s="64">
        <v>1.0040500000000001</v>
      </c>
      <c r="V17" s="75">
        <f>(Input!W95*0.1/0.2541*1000)</f>
        <v>4.0928768201495477E-2</v>
      </c>
      <c r="W17" s="75">
        <f>(Input!X95*0.1/0.2541*1000)</f>
        <v>3.0295159386068482</v>
      </c>
      <c r="X17" s="75">
        <f>(Input!Y95*0.1/0.2541*1000)</f>
        <v>13.290043290043291</v>
      </c>
      <c r="Y17" s="75">
        <f>(Input!Z95*0.1/0.2541*1000)</f>
        <v>31.983471074380169</v>
      </c>
      <c r="Z17" s="64">
        <v>1.20408</v>
      </c>
      <c r="AA17" s="64">
        <v>1.1451100000000001</v>
      </c>
      <c r="AB17" s="75">
        <f>(Input!AC95*0.1/0.2541*1000)</f>
        <v>1.8890200708382529E-2</v>
      </c>
      <c r="AC17" s="75">
        <f>(Input!AD95*0.1/0.2541*1000)</f>
        <v>0.15741833923652107</v>
      </c>
      <c r="AD17" s="75">
        <f>(Input!AE95*0.1/0.2541*1000)</f>
        <v>3.9354584809130262E-4</v>
      </c>
      <c r="AE17" s="75">
        <f>(Input!AF95*0.1/0.2541*1000)</f>
        <v>7.8709169618260523E-4</v>
      </c>
      <c r="AF17" s="75">
        <f>(Input!AG95*0.1/0.2541*1000)</f>
        <v>9.0515545060999604E-3</v>
      </c>
      <c r="AG17" s="75">
        <f>(Input!AH95*0.1/0.2541*1000)</f>
        <v>5.9425423061786692E-2</v>
      </c>
      <c r="AH17" s="75">
        <f>(Input!AI95*0.1/0.2541*1000)</f>
        <v>3.2270759543486821E-2</v>
      </c>
      <c r="AI17" s="64">
        <v>1.11981</v>
      </c>
      <c r="AJ17" s="64">
        <v>1.12517</v>
      </c>
      <c r="AK17" s="75">
        <f>(Input!AL95*0.1/0.2541*1000)</f>
        <v>0.54033844942935849</v>
      </c>
      <c r="AL17" s="75">
        <f>(Input!AM95*0.1/0.2541*1000)</f>
        <v>1.6528925619834715E-2</v>
      </c>
      <c r="AM17" s="75">
        <f>(Input!AN95*0.1/0.2541*1000)</f>
        <v>0</v>
      </c>
      <c r="AN17" s="75">
        <f>(Input!AO95*0.1/0.2541*1000)</f>
        <v>9.7205824478551764E-2</v>
      </c>
      <c r="AO17" s="75">
        <f>(Input!AQ95*0.1/0.2541*1000)</f>
        <v>2.336088154269973</v>
      </c>
      <c r="AP17" s="75">
        <f>(Input!AR95*0.1/0.2541*1000)</f>
        <v>0.11334120425029515</v>
      </c>
      <c r="AQ17" s="75">
        <f>(Input!AS95*0.1/0.2541*1000)</f>
        <v>0.21763085399449036</v>
      </c>
      <c r="AR17" s="75">
        <f>(Input!AT95*0.1/0.2541*1000)</f>
        <v>2.7154663518299888E-2</v>
      </c>
      <c r="AS17" s="75">
        <f>(Input!AU95*0.1/0.2541*1000)</f>
        <v>0.10035419126328218</v>
      </c>
      <c r="AT17" s="75">
        <f>(Input!AV95*0.1/0.2541*1000)</f>
        <v>1.9283746556473833E-2</v>
      </c>
      <c r="AU17" s="75">
        <f>(Input!AW95*0.1/0.2541*1000)</f>
        <v>3.9354584809130266E-3</v>
      </c>
      <c r="AV17" s="75">
        <f>(Input!AX95*0.1/0.2541*1000)</f>
        <v>1.6922471467926012E-2</v>
      </c>
      <c r="AW17" s="75">
        <f>(Input!AY95*0.1/0.2541*1000)</f>
        <v>2.3612750885478161E-3</v>
      </c>
      <c r="AX17" s="75">
        <f>(Input!AZ95*0.1/0.2541*1000)</f>
        <v>1.2199921290830385E-2</v>
      </c>
      <c r="AY17" s="75">
        <f>(Input!BA95*0.1/0.2541*1000)</f>
        <v>2.3612750885478161E-3</v>
      </c>
      <c r="AZ17" s="75">
        <f>(Input!BB95*0.1/0.2541*1000)</f>
        <v>6.6902794175521451E-3</v>
      </c>
      <c r="BA17" s="75">
        <f>(Input!BC95*0.1/0.2541*1000)</f>
        <v>7.8709169618260523E-4</v>
      </c>
      <c r="BB17" s="75">
        <f>(Input!BD95*0.1/0.2541*1000)</f>
        <v>5.5096418732782379E-3</v>
      </c>
      <c r="BC17" s="75">
        <f>(Input!BE95*0.1/0.2541*1000)</f>
        <v>7.8709169618260523E-4</v>
      </c>
      <c r="BD17" s="75">
        <f>(Input!BF95*0.1/0.2541*1000)</f>
        <v>3.9354584809130262E-4</v>
      </c>
      <c r="BE17" s="75">
        <f>(Input!BG95*0.1/0.2541*1000)</f>
        <v>3.8173947264856359E-2</v>
      </c>
      <c r="BF17" s="75">
        <f>(Input!BH95*0.1/0.2541*1000)</f>
        <v>9.2089728453364827E-2</v>
      </c>
      <c r="BG17" s="75">
        <f>(Input!BI95*0.1/0.2541*1000)</f>
        <v>9.5238095238095261E-2</v>
      </c>
      <c r="BH17" s="75">
        <f>(Input!BJ95*0.1/0.2541*1000)</f>
        <v>0</v>
      </c>
      <c r="BI17" s="75">
        <f>(Input!BK95*0.1/0.2541*1000)</f>
        <v>0</v>
      </c>
      <c r="BJ17" s="75">
        <f>(Input!BL95*0.1/0.2541*1000)</f>
        <v>5.5883510428964979E-2</v>
      </c>
      <c r="BK17" s="75">
        <f>(Input!BM95*0.1/0.2541*1000)</f>
        <v>1.5741833923652105E-3</v>
      </c>
      <c r="BL17" s="75">
        <f>(Input!BN95*0.1/0.2541*1000)</f>
        <v>0.26761117670208584</v>
      </c>
      <c r="BM17" s="64">
        <v>0.99731000000000003</v>
      </c>
      <c r="BN17" s="64">
        <v>1.0577700000000001</v>
      </c>
      <c r="BO17" s="75">
        <f>(Input!BQ95*0.1/0.2541*1000)</f>
        <v>3.187721369539552E-2</v>
      </c>
      <c r="BP17" s="75">
        <f>(Input!BR95*0.1/0.2541*1000)</f>
        <v>6.6902794175521451E-3</v>
      </c>
    </row>
    <row r="18" spans="1:69" x14ac:dyDescent="0.3">
      <c r="A18" s="52" t="s">
        <v>75</v>
      </c>
      <c r="B18" s="75">
        <f>(Input!B96*0.1/0.2586*1000)</f>
        <v>73.433874709976806</v>
      </c>
      <c r="C18" s="75">
        <f>(Input!C96*0.1/0.2586*1000)</f>
        <v>1546.4037122969837</v>
      </c>
      <c r="D18" s="75">
        <f>(Input!D96*0.1/0.2586*1000)</f>
        <v>102.01082753286931</v>
      </c>
      <c r="E18" s="75">
        <f>(Input!E96*0.1/0.2586*1000)</f>
        <v>1022.4284609435423</v>
      </c>
      <c r="F18" s="75">
        <f>(Input!F96*0.1/0.2586*1000)</f>
        <v>30073.472544470224</v>
      </c>
      <c r="G18" s="75">
        <f>(Input!G96*0.1/0.2586*1000)</f>
        <v>10139.211136890952</v>
      </c>
      <c r="H18" s="64">
        <v>1.25549</v>
      </c>
      <c r="I18" s="64">
        <v>1.16791</v>
      </c>
      <c r="J18" s="75">
        <f>(Input!J96*0.1/0.2586*1000)</f>
        <v>38.201856148491885</v>
      </c>
      <c r="K18" s="75">
        <f>(Input!L96*0.1/0.2586*1000)</f>
        <v>0.54369682907965977</v>
      </c>
      <c r="L18" s="75">
        <f>(Input!M96*0.1/0.2586*1000)</f>
        <v>1.5355761794276876</v>
      </c>
      <c r="M18" s="75">
        <f>(Input!N96*0.1/0.2586*1000)</f>
        <v>15.707656612529</v>
      </c>
      <c r="N18" s="75">
        <f>(Input!O96*0.1/0.2586*1000)</f>
        <v>129.54369682907969</v>
      </c>
      <c r="O18" s="75">
        <f>(Input!P96*0.1/0.2586*1000)</f>
        <v>8.507347254447023E-2</v>
      </c>
      <c r="P18" s="75">
        <f>(Input!Q96*0.1/0.2586*1000)</f>
        <v>0.91995359628770312</v>
      </c>
      <c r="Q18" s="75">
        <f>(Input!R96*0.1/0.2586*1000)</f>
        <v>5.9203402938901792</v>
      </c>
      <c r="R18" s="75">
        <f>(Input!S96*0.1/0.2586*1000)</f>
        <v>3.1747873163186395</v>
      </c>
      <c r="S18" s="75">
        <f>(Input!T96*0.1/0.2586*1000)</f>
        <v>0.33294663573085853</v>
      </c>
      <c r="T18" s="64">
        <v>1.1423399999999999</v>
      </c>
      <c r="U18" s="64">
        <v>1.03291</v>
      </c>
      <c r="V18" s="75">
        <f>(Input!W96*0.1/0.2586*1000)</f>
        <v>4.2923433874709982E-2</v>
      </c>
      <c r="W18" s="75">
        <f>(Input!X96*0.1/0.2586*1000)</f>
        <v>1.0177880897138438</v>
      </c>
      <c r="X18" s="75">
        <f>(Input!Y96*0.1/0.2586*1000)</f>
        <v>3.9365815931941222</v>
      </c>
      <c r="Y18" s="75">
        <f>(Input!Z96*0.1/0.2586*1000)</f>
        <v>112.99303944315545</v>
      </c>
      <c r="Z18" s="64">
        <v>1.2208300000000001</v>
      </c>
      <c r="AA18" s="64">
        <v>1.1735100000000001</v>
      </c>
      <c r="AB18" s="75">
        <f>(Input!AC96*0.1/0.2586*1000)</f>
        <v>1.7014694508894045E-2</v>
      </c>
      <c r="AC18" s="75">
        <f>(Input!AD96*0.1/0.2586*1000)</f>
        <v>0.31825212683681359</v>
      </c>
      <c r="AD18" s="75">
        <f>(Input!AE96*0.1/0.2586*1000)</f>
        <v>7.7339520494972924E-4</v>
      </c>
      <c r="AE18" s="75">
        <f>(Input!AF96*0.1/0.2586*1000)</f>
        <v>2.3201856148491883E-3</v>
      </c>
      <c r="AF18" s="75">
        <f>(Input!AG96*0.1/0.2586*1000)</f>
        <v>2.8615622583139984E-2</v>
      </c>
      <c r="AG18" s="75">
        <f>(Input!AH96*0.1/0.2586*1000)</f>
        <v>5.7231245166279969E-2</v>
      </c>
      <c r="AH18" s="75">
        <f>(Input!AI96*0.1/0.2586*1000)</f>
        <v>3.0162412993039442E-2</v>
      </c>
      <c r="AI18" s="64">
        <v>1.1276299999999999</v>
      </c>
      <c r="AJ18" s="64">
        <v>1.14838</v>
      </c>
      <c r="AK18" s="75">
        <f>(Input!AL96*0.1/0.2586*1000)</f>
        <v>0.57811291569992262</v>
      </c>
      <c r="AL18" s="75">
        <f>(Input!AM96*0.1/0.2586*1000)</f>
        <v>1.8174787316318639E-2</v>
      </c>
      <c r="AM18" s="75">
        <f>(Input!AN96*0.1/0.2586*1000)</f>
        <v>1.1600928074245941E-3</v>
      </c>
      <c r="AN18" s="75">
        <f>(Input!AO96*0.1/0.2586*1000)</f>
        <v>2.7068832173240531E-2</v>
      </c>
      <c r="AO18" s="75">
        <f>(Input!AQ96*0.1/0.2586*1000)</f>
        <v>8.6078886310904874</v>
      </c>
      <c r="AP18" s="75">
        <f>(Input!AR96*0.1/0.2586*1000)</f>
        <v>0.1129156999226605</v>
      </c>
      <c r="AQ18" s="75">
        <f>(Input!AS96*0.1/0.2586*1000)</f>
        <v>0.20997679814385156</v>
      </c>
      <c r="AR18" s="75">
        <f>(Input!AT96*0.1/0.2586*1000)</f>
        <v>2.5135344160866206E-2</v>
      </c>
      <c r="AS18" s="75">
        <f>(Input!AU96*0.1/0.2586*1000)</f>
        <v>9.2807424593967527E-2</v>
      </c>
      <c r="AT18" s="75">
        <f>(Input!AV96*0.1/0.2586*1000)</f>
        <v>1.7788089713843776E-2</v>
      </c>
      <c r="AU18" s="75">
        <f>(Input!AW96*0.1/0.2586*1000)</f>
        <v>4.6403712296983765E-3</v>
      </c>
      <c r="AV18" s="75">
        <f>(Input!AX96*0.1/0.2586*1000)</f>
        <v>1.6241299303944315E-2</v>
      </c>
      <c r="AW18" s="75">
        <f>(Input!AY96*0.1/0.2586*1000)</f>
        <v>2.3201856148491883E-3</v>
      </c>
      <c r="AX18" s="75">
        <f>(Input!AZ96*0.1/0.2586*1000)</f>
        <v>1.1600928074245941E-2</v>
      </c>
      <c r="AY18" s="75">
        <f>(Input!BA96*0.1/0.2586*1000)</f>
        <v>2.3201856148491883E-3</v>
      </c>
      <c r="AZ18" s="75">
        <f>(Input!BB96*0.1/0.2586*1000)</f>
        <v>6.1871616395978339E-3</v>
      </c>
      <c r="BA18" s="75">
        <f>(Input!BC96*0.1/0.2586*1000)</f>
        <v>7.7339520494972924E-4</v>
      </c>
      <c r="BB18" s="75">
        <f>(Input!BD96*0.1/0.2586*1000)</f>
        <v>4.6403712296983765E-3</v>
      </c>
      <c r="BC18" s="75">
        <f>(Input!BE96*0.1/0.2586*1000)</f>
        <v>7.7339520494972924E-4</v>
      </c>
      <c r="BD18" s="75">
        <f>(Input!BF96*0.1/0.2586*1000)</f>
        <v>3.8669760247486462E-4</v>
      </c>
      <c r="BE18" s="75">
        <f>(Input!BG96*0.1/0.2586*1000)</f>
        <v>4.021655065738592E-2</v>
      </c>
      <c r="BF18" s="75">
        <f>(Input!BH96*0.1/0.2586*1000)</f>
        <v>3.7896365042536746E-2</v>
      </c>
      <c r="BG18" s="75">
        <f>(Input!BI96*0.1/0.2586*1000)</f>
        <v>3.9056457849961333E-2</v>
      </c>
      <c r="BH18" s="75">
        <f>(Input!BJ96*0.1/0.2586*1000)</f>
        <v>0</v>
      </c>
      <c r="BI18" s="75">
        <f>(Input!BK96*0.1/0.2586*1000)</f>
        <v>0</v>
      </c>
      <c r="BJ18" s="75">
        <f>(Input!BL96*0.1/0.2586*1000)</f>
        <v>4.4856921887084303E-2</v>
      </c>
      <c r="BK18" s="75">
        <f>(Input!BM96*0.1/0.2586*1000)</f>
        <v>1.1600928074245941E-3</v>
      </c>
      <c r="BL18" s="75">
        <f>(Input!BN96*0.1/0.2586*1000)</f>
        <v>0.22467130703789634</v>
      </c>
      <c r="BM18" s="64">
        <v>1.00718</v>
      </c>
      <c r="BN18" s="64">
        <v>1.0771299999999999</v>
      </c>
      <c r="BO18" s="75">
        <f>(Input!BQ96*0.1/0.2586*1000)</f>
        <v>3.1322505800464043E-2</v>
      </c>
      <c r="BP18" s="75">
        <f>(Input!BR96*0.1/0.2586*1000)</f>
        <v>6.1871616395978339E-3</v>
      </c>
    </row>
    <row r="19" spans="1:69" x14ac:dyDescent="0.3">
      <c r="A19" s="52" t="s">
        <v>76</v>
      </c>
      <c r="B19" s="75">
        <f>(Input!B97*0.1/0.2567*1000)</f>
        <v>98.20802493182704</v>
      </c>
      <c r="C19" s="75">
        <f>(Input!C97*0.1/0.2567*1000)</f>
        <v>1747.5652512660695</v>
      </c>
      <c r="D19" s="75">
        <f>(Input!D97*0.1/0.2567*1000)</f>
        <v>115.42656797818466</v>
      </c>
      <c r="E19" s="75">
        <f>(Input!E97*0.1/0.2567*1000)</f>
        <v>1104.7915855083756</v>
      </c>
      <c r="F19" s="75">
        <f>(Input!F97*0.1/0.2567*1000)</f>
        <v>19840.28048305415</v>
      </c>
      <c r="G19" s="75">
        <f>(Input!G97*0.1/0.2567*1000)</f>
        <v>17604.207245812235</v>
      </c>
      <c r="H19" s="64">
        <v>1.29996</v>
      </c>
      <c r="I19" s="64">
        <v>1.2014</v>
      </c>
      <c r="J19" s="75">
        <f>(Input!J97*0.1/0.2567*1000)</f>
        <v>75.068172964550058</v>
      </c>
      <c r="K19" s="75">
        <f>(Input!L97*0.1/0.2567*1000)</f>
        <v>0.56719906505648621</v>
      </c>
      <c r="L19" s="75">
        <f>(Input!M97*0.1/0.2567*1000)</f>
        <v>1.564472146474484</v>
      </c>
      <c r="M19" s="75">
        <f>(Input!N97*0.1/0.2567*1000)</f>
        <v>27.565251266069346</v>
      </c>
      <c r="N19" s="75">
        <f>(Input!O97*0.1/0.2567*1000)</f>
        <v>137.43669653291781</v>
      </c>
      <c r="O19" s="75">
        <f>(Input!P97*0.1/0.2567*1000)</f>
        <v>0.12543825477210754</v>
      </c>
      <c r="P19" s="75">
        <f>(Input!Q97*0.1/0.2567*1000)</f>
        <v>1.3992987923646283</v>
      </c>
      <c r="Q19" s="75">
        <f>(Input!R97*0.1/0.2567*1000)</f>
        <v>13.4164394234515</v>
      </c>
      <c r="R19" s="75">
        <f>(Input!S97*0.1/0.2567*1000)</f>
        <v>7.6938059992208823</v>
      </c>
      <c r="S19" s="75">
        <f>(Input!T97*0.1/0.2567*1000)</f>
        <v>0.46552395792754198</v>
      </c>
      <c r="T19" s="64">
        <v>1.1666799999999999</v>
      </c>
      <c r="U19" s="64">
        <v>1.04664</v>
      </c>
      <c r="V19" s="75">
        <f>(Input!W97*0.1/0.2567*1000)</f>
        <v>4.3241137514608494E-2</v>
      </c>
      <c r="W19" s="75">
        <f>(Input!X97*0.1/0.2567*1000)</f>
        <v>2.6891312816517337</v>
      </c>
      <c r="X19" s="75">
        <f>(Input!Y97*0.1/0.2567*1000)</f>
        <v>7.6275808336579658</v>
      </c>
      <c r="Y19" s="75">
        <f>(Input!Z97*0.1/0.2567*1000)</f>
        <v>44.955200623295688</v>
      </c>
      <c r="Z19" s="64">
        <v>1.26135</v>
      </c>
      <c r="AA19" s="64">
        <v>1.21217</v>
      </c>
      <c r="AB19" s="75">
        <f>(Input!AC97*0.1/0.2567*1000)</f>
        <v>1.402415270744059E-2</v>
      </c>
      <c r="AC19" s="75">
        <f>(Input!AD97*0.1/0.2567*1000)</f>
        <v>0.2150370081807558</v>
      </c>
      <c r="AD19" s="75">
        <f>(Input!AE97*0.1/0.2567*1000)</f>
        <v>3.8955979742890534E-4</v>
      </c>
      <c r="AE19" s="75">
        <f>(Input!AF97*0.1/0.2567*1000)</f>
        <v>7.7911959485781068E-4</v>
      </c>
      <c r="AF19" s="75">
        <f>(Input!AG97*0.1/0.2567*1000)</f>
        <v>1.3245033112582783E-2</v>
      </c>
      <c r="AG19" s="75">
        <f>(Input!AH97*0.1/0.2567*1000)</f>
        <v>3.9735099337748353E-2</v>
      </c>
      <c r="AH19" s="75">
        <f>(Input!AI97*0.1/0.2567*1000)</f>
        <v>4.6357615894039736E-2</v>
      </c>
      <c r="AI19" s="64">
        <v>1.1643600000000001</v>
      </c>
      <c r="AJ19" s="64">
        <v>1.1833100000000001</v>
      </c>
      <c r="AK19" s="75">
        <f>(Input!AL97*0.1/0.2567*1000)</f>
        <v>0.93026879626022596</v>
      </c>
      <c r="AL19" s="75">
        <f>(Input!AM97*0.1/0.2567*1000)</f>
        <v>2.0646669263731984E-2</v>
      </c>
      <c r="AM19" s="75">
        <f>(Input!AN97*0.1/0.2567*1000)</f>
        <v>7.7911959485781068E-4</v>
      </c>
      <c r="AN19" s="75">
        <f>(Input!AO97*0.1/0.2567*1000)</f>
        <v>6.5056486170627204E-2</v>
      </c>
      <c r="AO19" s="75">
        <f>(Input!AQ97*0.1/0.2567*1000)</f>
        <v>11.943903389170238</v>
      </c>
      <c r="AP19" s="75">
        <f>(Input!AR97*0.1/0.2567*1000)</f>
        <v>9.894818854694197E-2</v>
      </c>
      <c r="AQ19" s="75">
        <f>(Input!AS97*0.1/0.2567*1000)</f>
        <v>0.18932606155044801</v>
      </c>
      <c r="AR19" s="75">
        <f>(Input!AT97*0.1/0.2567*1000)</f>
        <v>2.2984028048305415E-2</v>
      </c>
      <c r="AS19" s="75">
        <f>(Input!AU97*0.1/0.2567*1000)</f>
        <v>8.7261394624074812E-2</v>
      </c>
      <c r="AT19" s="75">
        <f>(Input!AV97*0.1/0.2567*1000)</f>
        <v>1.5582391897156217E-2</v>
      </c>
      <c r="AU19" s="75">
        <f>(Input!AW97*0.1/0.2567*1000)</f>
        <v>5.0642773665757704E-3</v>
      </c>
      <c r="AV19" s="75">
        <f>(Input!AX97*0.1/0.2567*1000)</f>
        <v>1.4413712504869499E-2</v>
      </c>
      <c r="AW19" s="75">
        <f>(Input!AY97*0.1/0.2567*1000)</f>
        <v>1.9477989871445271E-3</v>
      </c>
      <c r="AX19" s="75">
        <f>(Input!AZ97*0.1/0.2567*1000)</f>
        <v>1.0518114530580446E-2</v>
      </c>
      <c r="AY19" s="75">
        <f>(Input!BA97*0.1/0.2567*1000)</f>
        <v>1.9477989871445271E-3</v>
      </c>
      <c r="AZ19" s="75">
        <f>(Input!BB97*0.1/0.2567*1000)</f>
        <v>5.4538371640046757E-3</v>
      </c>
      <c r="BA19" s="75">
        <f>(Input!BC97*0.1/0.2567*1000)</f>
        <v>7.7911959485781068E-4</v>
      </c>
      <c r="BB19" s="75">
        <f>(Input!BD97*0.1/0.2567*1000)</f>
        <v>5.0642773665757704E-3</v>
      </c>
      <c r="BC19" s="75">
        <f>(Input!BE97*0.1/0.2567*1000)</f>
        <v>7.7911959485781068E-4</v>
      </c>
      <c r="BD19" s="75">
        <f>(Input!BF97*0.1/0.2567*1000)</f>
        <v>0</v>
      </c>
      <c r="BE19" s="75">
        <f>(Input!BG97*0.1/0.2567*1000)</f>
        <v>2.7658745617452279E-2</v>
      </c>
      <c r="BF19" s="75">
        <f>(Input!BH97*0.1/0.2567*1000)</f>
        <v>7.8691079080638895E-2</v>
      </c>
      <c r="BG19" s="75">
        <f>(Input!BI97*0.1/0.2567*1000)</f>
        <v>8.1417997662641212E-2</v>
      </c>
      <c r="BH19" s="75">
        <f>(Input!BJ97*0.1/0.2567*1000)</f>
        <v>0</v>
      </c>
      <c r="BI19" s="75">
        <f>(Input!BK97*0.1/0.2567*1000)</f>
        <v>0</v>
      </c>
      <c r="BJ19" s="75">
        <f>(Input!BL97*0.1/0.2567*1000)</f>
        <v>7.0899883132060776E-2</v>
      </c>
      <c r="BK19" s="75">
        <f>(Input!BM97*0.1/0.2567*1000)</f>
        <v>1.5582391897156214E-3</v>
      </c>
      <c r="BL19" s="75">
        <f>(Input!BN97*0.1/0.2567*1000)</f>
        <v>0.42500973899493572</v>
      </c>
      <c r="BM19" s="64">
        <v>1.02857</v>
      </c>
      <c r="BN19" s="64">
        <v>1.09779</v>
      </c>
      <c r="BO19" s="75">
        <f>(Input!BQ97*0.1/0.2567*1000)</f>
        <v>2.3373587845734321E-2</v>
      </c>
      <c r="BP19" s="75">
        <f>(Input!BR97*0.1/0.2567*1000)</f>
        <v>4.6747175691468652E-3</v>
      </c>
    </row>
    <row r="20" spans="1:69" x14ac:dyDescent="0.3">
      <c r="A20" s="52" t="s">
        <v>77</v>
      </c>
      <c r="B20" s="75">
        <f>(Input!B98*0.1/0.2563*1000)</f>
        <v>134.10066328521268</v>
      </c>
      <c r="C20" s="75">
        <f>(Input!C98*0.1/0.2563*1000)</f>
        <v>1127.5848614904412</v>
      </c>
      <c r="D20" s="75">
        <f>(Input!D98*0.1/0.2563*1000)</f>
        <v>179.7502926258291</v>
      </c>
      <c r="E20" s="75">
        <f>(Input!E98*0.1/0.2563*1000)</f>
        <v>920.79594225516985</v>
      </c>
      <c r="F20" s="75">
        <f>(Input!F98*0.1/0.2563*1000)</f>
        <v>21439.719079204064</v>
      </c>
      <c r="G20" s="75">
        <f>(Input!G98*0.1/0.2563*1000)</f>
        <v>12399.531798673434</v>
      </c>
      <c r="H20" s="64">
        <v>1.2691699999999999</v>
      </c>
      <c r="I20" s="64">
        <v>1.1868700000000001</v>
      </c>
      <c r="J20" s="75">
        <f>(Input!J98*0.1/0.2563*1000)</f>
        <v>61.64650799843934</v>
      </c>
      <c r="K20" s="75">
        <f>(Input!L98*0.1/0.2563*1000)</f>
        <v>0.58954350370659403</v>
      </c>
      <c r="L20" s="75">
        <f>(Input!M98*0.1/0.2563*1000)</f>
        <v>1.4311353882169335</v>
      </c>
      <c r="M20" s="75">
        <f>(Input!N98*0.1/0.2563*1000)</f>
        <v>14.502536090518925</v>
      </c>
      <c r="N20" s="75">
        <f>(Input!O98*0.1/0.2563*1000)</f>
        <v>226.68747561451428</v>
      </c>
      <c r="O20" s="75">
        <f>(Input!P98*0.1/0.2563*1000)</f>
        <v>0.13577838470542333</v>
      </c>
      <c r="P20" s="75">
        <f>(Input!Q98*0.1/0.2563*1000)</f>
        <v>1.1213421771361689</v>
      </c>
      <c r="Q20" s="75">
        <f>(Input!R98*0.1/0.2563*1000)</f>
        <v>16.433866562621926</v>
      </c>
      <c r="R20" s="75">
        <f>(Input!S98*0.1/0.2563*1000)</f>
        <v>15.696449473273509</v>
      </c>
      <c r="S20" s="75">
        <f>(Input!T98*0.1/0.2563*1000)</f>
        <v>0.29808817791650416</v>
      </c>
      <c r="T20" s="64">
        <v>1.1457299999999999</v>
      </c>
      <c r="U20" s="64">
        <v>1.0391900000000001</v>
      </c>
      <c r="V20" s="75">
        <f>(Input!W98*0.1/0.2563*1000)</f>
        <v>8.0374561061256344E-2</v>
      </c>
      <c r="W20" s="75">
        <f>(Input!X98*0.1/0.2563*1000)</f>
        <v>1.8271556769410848</v>
      </c>
      <c r="X20" s="75">
        <f>(Input!Y98*0.1/0.2563*1000)</f>
        <v>5.8720249707374181</v>
      </c>
      <c r="Y20" s="75">
        <f>(Input!Z98*0.1/0.2563*1000)</f>
        <v>52.321498244245028</v>
      </c>
      <c r="Z20" s="64">
        <v>1.2425900000000001</v>
      </c>
      <c r="AA20" s="64">
        <v>1.1988099999999999</v>
      </c>
      <c r="AB20" s="75">
        <f>(Input!AC98*0.1/0.2563*1000)</f>
        <v>4.0967616074912214E-2</v>
      </c>
      <c r="AC20" s="75">
        <f>(Input!AD98*0.1/0.2563*1000)</f>
        <v>0.25126804525946161</v>
      </c>
      <c r="AD20" s="75">
        <f>(Input!AE98*0.1/0.2563*1000)</f>
        <v>3.9016777214202108E-4</v>
      </c>
      <c r="AE20" s="75">
        <f>(Input!AF98*0.1/0.2563*1000)</f>
        <v>1.1705033164260636E-3</v>
      </c>
      <c r="AF20" s="75">
        <f>(Input!AG98*0.1/0.2563*1000)</f>
        <v>1.4046039797112757E-2</v>
      </c>
      <c r="AG20" s="75">
        <f>(Input!AH98*0.1/0.2563*1000)</f>
        <v>0.12524385485758877</v>
      </c>
      <c r="AH20" s="75">
        <f>(Input!AI98*0.1/0.2563*1000)</f>
        <v>0.16348029652750684</v>
      </c>
      <c r="AI20" s="64">
        <v>1.1368499999999999</v>
      </c>
      <c r="AJ20" s="64">
        <v>1.17092</v>
      </c>
      <c r="AK20" s="75">
        <f>(Input!AL98*0.1/0.2563*1000)</f>
        <v>0.58291065158017963</v>
      </c>
      <c r="AL20" s="75">
        <f>(Input!AM98*0.1/0.2563*1000)</f>
        <v>6.6718689036285625E-2</v>
      </c>
      <c r="AM20" s="75">
        <f>(Input!AN98*0.1/0.2563*1000)</f>
        <v>1.1705033164260636E-3</v>
      </c>
      <c r="AN20" s="75">
        <f>(Input!AO98*0.1/0.2563*1000)</f>
        <v>3.9797112758486151E-2</v>
      </c>
      <c r="AO20" s="75">
        <f>(Input!AQ98*0.1/0.2563*1000)</f>
        <v>7.3507608271556775</v>
      </c>
      <c r="AP20" s="75">
        <f>(Input!AR98*0.1/0.2563*1000)</f>
        <v>0.14670308232539991</v>
      </c>
      <c r="AQ20" s="75">
        <f>(Input!AS98*0.1/0.2563*1000)</f>
        <v>0.28599297698010151</v>
      </c>
      <c r="AR20" s="75">
        <f>(Input!AT98*0.1/0.2563*1000)</f>
        <v>3.3554428404213812E-2</v>
      </c>
      <c r="AS20" s="75">
        <f>(Input!AU98*0.1/0.2563*1000)</f>
        <v>0.13226687475614518</v>
      </c>
      <c r="AT20" s="75">
        <f>(Input!AV98*0.1/0.2563*1000)</f>
        <v>2.731174404994148E-2</v>
      </c>
      <c r="AU20" s="75">
        <f>(Input!AW98*0.1/0.2563*1000)</f>
        <v>7.4131876706984021E-3</v>
      </c>
      <c r="AV20" s="75">
        <f>(Input!AX98*0.1/0.2563*1000)</f>
        <v>3.3554428404213812E-2</v>
      </c>
      <c r="AW20" s="75">
        <f>(Input!AY98*0.1/0.2563*1000)</f>
        <v>7.0230198985563787E-3</v>
      </c>
      <c r="AX20" s="75">
        <f>(Input!AZ98*0.1/0.2563*1000)</f>
        <v>4.760046820132658E-2</v>
      </c>
      <c r="AY20" s="75">
        <f>(Input!BA98*0.1/0.2563*1000)</f>
        <v>1.014436207569255E-2</v>
      </c>
      <c r="AZ20" s="75">
        <f>(Input!BB98*0.1/0.2563*1000)</f>
        <v>3.3164260632071799E-2</v>
      </c>
      <c r="BA20" s="75">
        <f>(Input!BC98*0.1/0.2563*1000)</f>
        <v>5.4623488099882957E-3</v>
      </c>
      <c r="BB20" s="75">
        <f>(Input!BD98*0.1/0.2563*1000)</f>
        <v>3.8626609442060096E-2</v>
      </c>
      <c r="BC20" s="75">
        <f>(Input!BE98*0.1/0.2563*1000)</f>
        <v>5.4623488099882957E-3</v>
      </c>
      <c r="BD20" s="75">
        <f>(Input!BF98*0.1/0.2563*1000)</f>
        <v>5.072181037846275E-3</v>
      </c>
      <c r="BE20" s="75">
        <f>(Input!BG98*0.1/0.2563*1000)</f>
        <v>3.8626609442060096E-2</v>
      </c>
      <c r="BF20" s="75">
        <f>(Input!BH98*0.1/0.2563*1000)</f>
        <v>7.3741708934841999E-2</v>
      </c>
      <c r="BG20" s="75">
        <f>(Input!BI98*0.1/0.2563*1000)</f>
        <v>7.6472883339836137E-2</v>
      </c>
      <c r="BH20" s="75">
        <f>(Input!BJ98*0.1/0.2563*1000)</f>
        <v>0</v>
      </c>
      <c r="BI20" s="75">
        <f>(Input!BK98*0.1/0.2563*1000)</f>
        <v>7.8033554428404216E-4</v>
      </c>
      <c r="BJ20" s="75">
        <f>(Input!BL98*0.1/0.2563*1000)</f>
        <v>4.6429964884900511E-2</v>
      </c>
      <c r="BK20" s="75">
        <f>(Input!BM98*0.1/0.2563*1000)</f>
        <v>2.3410066328521271E-3</v>
      </c>
      <c r="BL20" s="75">
        <f>(Input!BN98*0.1/0.2563*1000)</f>
        <v>1.2774092859929773</v>
      </c>
      <c r="BM20" s="64">
        <v>1.0173399999999999</v>
      </c>
      <c r="BN20" s="64">
        <v>1.09575</v>
      </c>
      <c r="BO20" s="75">
        <f>(Input!BQ98*0.1/0.2563*1000)</f>
        <v>6.1646507998439334E-2</v>
      </c>
      <c r="BP20" s="75">
        <f>(Input!BR98*0.1/0.2563*1000)</f>
        <v>2.380023410066329E-2</v>
      </c>
    </row>
    <row r="21" spans="1:69" x14ac:dyDescent="0.3">
      <c r="A21" s="52" t="s">
        <v>78</v>
      </c>
      <c r="B21" s="75">
        <f>(Input!B99*0.1/0.252*1000)</f>
        <v>124.16666666666666</v>
      </c>
      <c r="C21" s="75">
        <f>(Input!C99*0.1/0.252*1000)</f>
        <v>1570.6349206349207</v>
      </c>
      <c r="D21" s="75">
        <f>(Input!D99*0.1/0.252*1000)</f>
        <v>164.48412698412699</v>
      </c>
      <c r="E21" s="75">
        <f>(Input!E99*0.1/0.252*1000)</f>
        <v>736.50793650793651</v>
      </c>
      <c r="F21" s="75">
        <f>(Input!F99*0.1/0.252*1000)</f>
        <v>11964.285714285716</v>
      </c>
      <c r="G21" s="75">
        <f>(Input!G99*0.1/0.252*1000)</f>
        <v>25964.285714285717</v>
      </c>
      <c r="H21" s="64">
        <v>1.2935700000000001</v>
      </c>
      <c r="I21" s="64">
        <v>1.19292</v>
      </c>
      <c r="J21" s="75">
        <f>(Input!J99*0.1/0.252*1000)</f>
        <v>109.88095238095237</v>
      </c>
      <c r="K21" s="75">
        <f>(Input!L99*0.1/0.252*1000)</f>
        <v>0.64841269841269833</v>
      </c>
      <c r="L21" s="75">
        <f>(Input!M99*0.1/0.252*1000)</f>
        <v>1.6484126984126986</v>
      </c>
      <c r="M21" s="75">
        <f>(Input!N99*0.1/0.252*1000)</f>
        <v>52.103174603174608</v>
      </c>
      <c r="N21" s="75">
        <f>(Input!O99*0.1/0.252*1000)</f>
        <v>198.73015873015876</v>
      </c>
      <c r="O21" s="75">
        <f>(Input!P99*0.1/0.252*1000)</f>
        <v>0.12579365079365082</v>
      </c>
      <c r="P21" s="75">
        <f>(Input!Q99*0.1/0.252*1000)</f>
        <v>1.5079365079365081</v>
      </c>
      <c r="Q21" s="75">
        <f>(Input!R99*0.1/0.252*1000)</f>
        <v>14.476190476190478</v>
      </c>
      <c r="R21" s="75">
        <f>(Input!S99*0.1/0.252*1000)</f>
        <v>9.2341269841269842</v>
      </c>
      <c r="S21" s="75">
        <f>(Input!T99*0.1/0.252*1000)</f>
        <v>0.41269841269841279</v>
      </c>
      <c r="T21" s="64">
        <v>1.17012</v>
      </c>
      <c r="U21" s="64">
        <v>1.0459000000000001</v>
      </c>
      <c r="V21" s="75">
        <f>(Input!W99*0.1/0.252*1000)</f>
        <v>5.8333333333333334E-2</v>
      </c>
      <c r="W21" s="75">
        <f>(Input!X99*0.1/0.252*1000)</f>
        <v>1.7892857142857144</v>
      </c>
      <c r="X21" s="75">
        <f>(Input!Y99*0.1/0.252*1000)</f>
        <v>6.6111111111111116</v>
      </c>
      <c r="Y21" s="75">
        <f>(Input!Z99*0.1/0.252*1000)</f>
        <v>100.99206349206349</v>
      </c>
      <c r="Z21" s="64">
        <v>1.2512700000000001</v>
      </c>
      <c r="AA21" s="64">
        <v>1.2012400000000001</v>
      </c>
      <c r="AB21" s="75">
        <f>(Input!AC99*0.1/0.252*1000)</f>
        <v>1.984126984126984E-2</v>
      </c>
      <c r="AC21" s="75">
        <f>(Input!AD99*0.1/0.252*1000)</f>
        <v>0.19563492063492063</v>
      </c>
      <c r="AD21" s="75">
        <f>(Input!AE99*0.1/0.252*1000)</f>
        <v>3.9682539682539683E-4</v>
      </c>
      <c r="AE21" s="75">
        <f>(Input!AF99*0.1/0.252*1000)</f>
        <v>1.9841269841269845E-3</v>
      </c>
      <c r="AF21" s="75">
        <f>(Input!AG99*0.1/0.252*1000)</f>
        <v>2.6587301587301587E-2</v>
      </c>
      <c r="AG21" s="75">
        <f>(Input!AH99*0.1/0.252*1000)</f>
        <v>6.9444444444444461E-2</v>
      </c>
      <c r="AH21" s="75">
        <f>(Input!AI99*0.1/0.252*1000)</f>
        <v>3.3333333333333333E-2</v>
      </c>
      <c r="AI21" s="64">
        <v>1.1535299999999999</v>
      </c>
      <c r="AJ21" s="64">
        <v>1.1778500000000001</v>
      </c>
      <c r="AK21" s="75">
        <f>(Input!AL99*0.1/0.252*1000)</f>
        <v>0.97698412698412695</v>
      </c>
      <c r="AL21" s="75">
        <f>(Input!AM99*0.1/0.252*1000)</f>
        <v>5.1190476190476196E-2</v>
      </c>
      <c r="AM21" s="75">
        <f>(Input!AN99*0.1/0.252*1000)</f>
        <v>1.5873015873015873E-3</v>
      </c>
      <c r="AN21" s="75">
        <f>(Input!AO99*0.1/0.252*1000)</f>
        <v>0.13055555555555559</v>
      </c>
      <c r="AO21" s="75">
        <f>(Input!AQ99*0.1/0.252*1000)</f>
        <v>10.5</v>
      </c>
      <c r="AP21" s="75">
        <f>(Input!AR99*0.1/0.252*1000)</f>
        <v>0.14682539682539686</v>
      </c>
      <c r="AQ21" s="75">
        <f>(Input!AS99*0.1/0.252*1000)</f>
        <v>0.26825396825396824</v>
      </c>
      <c r="AR21" s="75">
        <f>(Input!AT99*0.1/0.252*1000)</f>
        <v>3.1746031746031751E-2</v>
      </c>
      <c r="AS21" s="75">
        <f>(Input!AU99*0.1/0.252*1000)</f>
        <v>0.12023809523809524</v>
      </c>
      <c r="AT21" s="75">
        <f>(Input!AV99*0.1/0.252*1000)</f>
        <v>2.3809523809523812E-2</v>
      </c>
      <c r="AU21" s="75">
        <f>(Input!AW99*0.1/0.252*1000)</f>
        <v>7.9365079365079378E-3</v>
      </c>
      <c r="AV21" s="75">
        <f>(Input!AX99*0.1/0.252*1000)</f>
        <v>2.1031746031746033E-2</v>
      </c>
      <c r="AW21" s="75">
        <f>(Input!AY99*0.1/0.252*1000)</f>
        <v>4.7619047619047623E-3</v>
      </c>
      <c r="AX21" s="75">
        <f>(Input!AZ99*0.1/0.252*1000)</f>
        <v>1.4285714285714284E-2</v>
      </c>
      <c r="AY21" s="75">
        <f>(Input!BA99*0.1/0.252*1000)</f>
        <v>2.7777777777777779E-3</v>
      </c>
      <c r="AZ21" s="75">
        <f>(Input!BB99*0.1/0.252*1000)</f>
        <v>7.1428571428571418E-3</v>
      </c>
      <c r="BA21" s="75">
        <f>(Input!BC99*0.1/0.252*1000)</f>
        <v>7.9365079365079365E-4</v>
      </c>
      <c r="BB21" s="75">
        <f>(Input!BD99*0.1/0.252*1000)</f>
        <v>5.9523809523809529E-3</v>
      </c>
      <c r="BC21" s="75">
        <f>(Input!BE99*0.1/0.252*1000)</f>
        <v>7.9365079365079365E-4</v>
      </c>
      <c r="BD21" s="75">
        <f>(Input!BF99*0.1/0.252*1000)</f>
        <v>3.9682539682539683E-4</v>
      </c>
      <c r="BE21" s="75">
        <f>(Input!BG99*0.1/0.252*1000)</f>
        <v>3.3333333333333333E-2</v>
      </c>
      <c r="BF21" s="75">
        <f>(Input!BH99*0.1/0.252*1000)</f>
        <v>5.9523809523809514E-2</v>
      </c>
      <c r="BG21" s="75">
        <f>(Input!BI99*0.1/0.252*1000)</f>
        <v>6.1111111111111123E-2</v>
      </c>
      <c r="BH21" s="75">
        <f>(Input!BJ99*0.1/0.252*1000)</f>
        <v>0</v>
      </c>
      <c r="BI21" s="75">
        <f>(Input!BK99*0.1/0.252*1000)</f>
        <v>0</v>
      </c>
      <c r="BJ21" s="75">
        <f>(Input!BL99*0.1/0.252*1000)</f>
        <v>5.5555555555555559E-2</v>
      </c>
      <c r="BK21" s="75">
        <f>(Input!BM99*0.1/0.252*1000)</f>
        <v>2.3809523809523812E-3</v>
      </c>
      <c r="BL21" s="75">
        <f>(Input!BN99*0.1/0.252*1000)</f>
        <v>0.30198412698412702</v>
      </c>
      <c r="BM21" s="64">
        <v>1.03179</v>
      </c>
      <c r="BN21" s="64">
        <v>1.0999699999999999</v>
      </c>
      <c r="BO21" s="75">
        <f>(Input!BQ99*0.1/0.252*1000)</f>
        <v>3.2936507936507937E-2</v>
      </c>
      <c r="BP21" s="75">
        <f>(Input!BR99*0.1/0.252*1000)</f>
        <v>5.9523809523809529E-3</v>
      </c>
    </row>
    <row r="22" spans="1:69" x14ac:dyDescent="0.3">
      <c r="A22" s="52" t="s">
        <v>79</v>
      </c>
      <c r="B22" s="75">
        <f>(Input!B100*0.1/0.2548*1000)</f>
        <v>203.13971742543171</v>
      </c>
      <c r="C22" s="75">
        <f>(Input!C100*0.1/0.2548*1000)</f>
        <v>1691.9152276295133</v>
      </c>
      <c r="D22" s="75">
        <f>(Input!D100*0.1/0.2548*1000)</f>
        <v>181.63265306122449</v>
      </c>
      <c r="E22" s="75">
        <f>(Input!E100*0.1/0.2548*1000)</f>
        <v>769.23076923076917</v>
      </c>
      <c r="F22" s="75">
        <f>(Input!F100*0.1/0.2548*1000)</f>
        <v>14474.097331240189</v>
      </c>
      <c r="G22" s="75">
        <f>(Input!G100*0.1/0.2548*1000)</f>
        <v>24340.659340659342</v>
      </c>
      <c r="H22" s="64">
        <v>1.2765500000000001</v>
      </c>
      <c r="I22" s="64">
        <v>1.1738500000000001</v>
      </c>
      <c r="J22" s="75">
        <f>(Input!J100*0.1/0.2548*1000)</f>
        <v>105.76923076923077</v>
      </c>
      <c r="K22" s="75">
        <f>(Input!L100*0.1/0.2548*1000)</f>
        <v>0.57025117739403453</v>
      </c>
      <c r="L22" s="75">
        <f>(Input!M100*0.1/0.2548*1000)</f>
        <v>1.2425431711145996</v>
      </c>
      <c r="M22" s="75">
        <f>(Input!N100*0.1/0.2548*1000)</f>
        <v>46.428571428571423</v>
      </c>
      <c r="N22" s="75">
        <f>(Input!O100*0.1/0.2548*1000)</f>
        <v>235.63579277864989</v>
      </c>
      <c r="O22" s="75">
        <f>(Input!P100*0.1/0.2548*1000)</f>
        <v>0.16875981161695447</v>
      </c>
      <c r="P22" s="75">
        <f>(Input!Q100*0.1/0.2548*1000)</f>
        <v>1.2684458398744114</v>
      </c>
      <c r="Q22" s="75">
        <f>(Input!R100*0.1/0.2548*1000)</f>
        <v>15.098116169544738</v>
      </c>
      <c r="R22" s="75">
        <f>(Input!S100*0.1/0.2548*1000)</f>
        <v>5.7417582417582418</v>
      </c>
      <c r="S22" s="75">
        <f>(Input!T100*0.1/0.2548*1000)</f>
        <v>0.51648351648351654</v>
      </c>
      <c r="T22" s="64">
        <v>1.15751</v>
      </c>
      <c r="U22" s="64">
        <v>1.0397099999999999</v>
      </c>
      <c r="V22" s="75">
        <f>(Input!W100*0.1/0.2548*1000)</f>
        <v>6.9466248037676592E-2</v>
      </c>
      <c r="W22" s="75">
        <f>(Input!X100*0.1/0.2548*1000)</f>
        <v>2.1934850863422293</v>
      </c>
      <c r="X22" s="75">
        <f>(Input!Y100*0.1/0.2548*1000)</f>
        <v>3.4972527472527464</v>
      </c>
      <c r="Y22" s="75">
        <f>(Input!Z100*0.1/0.2548*1000)</f>
        <v>110.04709576138146</v>
      </c>
      <c r="Z22" s="64">
        <v>1.2389699999999999</v>
      </c>
      <c r="AA22" s="64">
        <v>1.1853100000000001</v>
      </c>
      <c r="AB22" s="75">
        <f>(Input!AC100*0.1/0.2548*1000)</f>
        <v>2.5902668759811617E-2</v>
      </c>
      <c r="AC22" s="75">
        <f>(Input!AD100*0.1/0.2548*1000)</f>
        <v>0.21507064364207223</v>
      </c>
      <c r="AD22" s="75">
        <f>(Input!AE100*0.1/0.2548*1000)</f>
        <v>3.9246467817896386E-4</v>
      </c>
      <c r="AE22" s="75">
        <f>(Input!AF100*0.1/0.2548*1000)</f>
        <v>1.9623233908948197E-3</v>
      </c>
      <c r="AF22" s="75">
        <f>(Input!AG100*0.1/0.2548*1000)</f>
        <v>2.8257456828885395E-2</v>
      </c>
      <c r="AG22" s="75">
        <f>(Input!AH100*0.1/0.2548*1000)</f>
        <v>0.11656200941915228</v>
      </c>
      <c r="AH22" s="75">
        <f>(Input!AI100*0.1/0.2548*1000)</f>
        <v>4.3563579277864993E-2</v>
      </c>
      <c r="AI22" s="64">
        <v>1.1362699999999999</v>
      </c>
      <c r="AJ22" s="64">
        <v>1.16211</v>
      </c>
      <c r="AK22" s="75">
        <f>(Input!AL100*0.1/0.2548*1000)</f>
        <v>0.46350078492935631</v>
      </c>
      <c r="AL22" s="75">
        <f>(Input!AM100*0.1/0.2548*1000)</f>
        <v>7.1036106750392444E-2</v>
      </c>
      <c r="AM22" s="75">
        <f>(Input!AN100*0.1/0.2548*1000)</f>
        <v>3.9246467817896386E-4</v>
      </c>
      <c r="AN22" s="75">
        <f>(Input!AO100*0.1/0.2548*1000)</f>
        <v>3.6891679748822598E-2</v>
      </c>
      <c r="AO22" s="75">
        <f>(Input!AQ100*0.1/0.2548*1000)</f>
        <v>13.422291993720565</v>
      </c>
      <c r="AP22" s="75">
        <f>(Input!AR100*0.1/0.2548*1000)</f>
        <v>0.16365777080062793</v>
      </c>
      <c r="AQ22" s="75">
        <f>(Input!AS100*0.1/0.2548*1000)</f>
        <v>0.30847723704866564</v>
      </c>
      <c r="AR22" s="75">
        <f>(Input!AT100*0.1/0.2548*1000)</f>
        <v>3.6106750392464672E-2</v>
      </c>
      <c r="AS22" s="75">
        <f>(Input!AU100*0.1/0.2548*1000)</f>
        <v>0.13304552590266874</v>
      </c>
      <c r="AT22" s="75">
        <f>(Input!AV100*0.1/0.2548*1000)</f>
        <v>2.5117739403453687E-2</v>
      </c>
      <c r="AU22" s="75">
        <f>(Input!AW100*0.1/0.2548*1000)</f>
        <v>7.849293563579279E-3</v>
      </c>
      <c r="AV22" s="75">
        <f>(Input!AX100*0.1/0.2548*1000)</f>
        <v>2.2370486656200943E-2</v>
      </c>
      <c r="AW22" s="75">
        <f>(Input!AY100*0.1/0.2548*1000)</f>
        <v>4.3171114599686025E-3</v>
      </c>
      <c r="AX22" s="75">
        <f>(Input!AZ100*0.1/0.2548*1000)</f>
        <v>1.6875981161695443E-2</v>
      </c>
      <c r="AY22" s="75">
        <f>(Input!BA100*0.1/0.2548*1000)</f>
        <v>3.1397174254317109E-3</v>
      </c>
      <c r="AZ22" s="75">
        <f>(Input!BB100*0.1/0.2548*1000)</f>
        <v>8.2417582417582402E-3</v>
      </c>
      <c r="BA22" s="75">
        <f>(Input!BC100*0.1/0.2548*1000)</f>
        <v>1.1773940345368918E-3</v>
      </c>
      <c r="BB22" s="75">
        <f>(Input!BD100*0.1/0.2548*1000)</f>
        <v>7.4568288854003142E-3</v>
      </c>
      <c r="BC22" s="75">
        <f>(Input!BE100*0.1/0.2548*1000)</f>
        <v>1.1773940345368918E-3</v>
      </c>
      <c r="BD22" s="75">
        <f>(Input!BF100*0.1/0.2548*1000)</f>
        <v>3.9246467817896386E-4</v>
      </c>
      <c r="BE22" s="75">
        <f>(Input!BG100*0.1/0.2548*1000)</f>
        <v>4.5525902668759811E-2</v>
      </c>
      <c r="BF22" s="75">
        <f>(Input!BH100*0.1/0.2548*1000)</f>
        <v>7.7315541601255894E-2</v>
      </c>
      <c r="BG22" s="75">
        <f>(Input!BI100*0.1/0.2548*1000)</f>
        <v>7.8492935635792779E-2</v>
      </c>
      <c r="BH22" s="75">
        <f>(Input!BJ100*0.1/0.2548*1000)</f>
        <v>0</v>
      </c>
      <c r="BI22" s="75">
        <f>(Input!BK100*0.1/0.2548*1000)</f>
        <v>0</v>
      </c>
      <c r="BJ22" s="75">
        <f>(Input!BL100*0.1/0.2548*1000)</f>
        <v>5.1805337519623233E-2</v>
      </c>
      <c r="BK22" s="75">
        <f>(Input!BM100*0.1/0.2548*1000)</f>
        <v>1.5698587127158554E-3</v>
      </c>
      <c r="BL22" s="75">
        <f>(Input!BN100*0.1/0.2548*1000)</f>
        <v>0.42189952904238615</v>
      </c>
      <c r="BM22" s="64">
        <v>1.02254</v>
      </c>
      <c r="BN22" s="64">
        <v>1.0902799999999999</v>
      </c>
      <c r="BO22" s="75">
        <f>(Input!BQ100*0.1/0.2548*1000)</f>
        <v>4.2386185243328094E-2</v>
      </c>
      <c r="BP22" s="75">
        <f>(Input!BR100*0.1/0.2548*1000)</f>
        <v>8.2417582417582402E-3</v>
      </c>
    </row>
    <row r="23" spans="1:69" x14ac:dyDescent="0.3">
      <c r="A23" s="52" t="s">
        <v>80</v>
      </c>
      <c r="B23" s="75">
        <f>(Input!B101*0.1/0.2549*1000)</f>
        <v>108.51314240878777</v>
      </c>
      <c r="C23" s="75">
        <f>(Input!C101*0.1/0.2549*1000)</f>
        <v>1866.614358571989</v>
      </c>
      <c r="D23" s="75">
        <f>(Input!D101*0.1/0.2549*1000)</f>
        <v>131.77716751667322</v>
      </c>
      <c r="E23" s="75">
        <f>(Input!E101*0.1/0.2549*1000)</f>
        <v>1014.5154962730483</v>
      </c>
      <c r="F23" s="75">
        <f>(Input!F101*0.1/0.2549*1000)</f>
        <v>14225.186347587287</v>
      </c>
      <c r="G23" s="75">
        <f>(Input!G101*0.1/0.2549*1000)</f>
        <v>15429.580227540211</v>
      </c>
      <c r="H23" s="64">
        <v>1.2757499999999999</v>
      </c>
      <c r="I23" s="64">
        <v>1.17178</v>
      </c>
      <c r="J23" s="75">
        <f>(Input!J101*0.1/0.2549*1000)</f>
        <v>68.183601412318566</v>
      </c>
      <c r="K23" s="75">
        <f>(Input!L101*0.1/0.2549*1000)</f>
        <v>0.60219693997646129</v>
      </c>
      <c r="L23" s="75">
        <f>(Input!M101*0.1/0.2549*1000)</f>
        <v>1.6241663397410746</v>
      </c>
      <c r="M23" s="75">
        <f>(Input!N101*0.1/0.2549*1000)</f>
        <v>40.408003138485682</v>
      </c>
      <c r="N23" s="75">
        <f>(Input!O101*0.1/0.2549*1000)</f>
        <v>175.51981169085914</v>
      </c>
      <c r="O23" s="75">
        <f>(Input!P101*0.1/0.2549*1000)</f>
        <v>0.11337779521380932</v>
      </c>
      <c r="P23" s="75">
        <f>(Input!Q101*0.1/0.2549*1000)</f>
        <v>1.4790113770105924</v>
      </c>
      <c r="Q23" s="75">
        <f>(Input!R101*0.1/0.2549*1000)</f>
        <v>14.08395449195763</v>
      </c>
      <c r="R23" s="75">
        <f>(Input!S101*0.1/0.2549*1000)</f>
        <v>8.1365241271086699</v>
      </c>
      <c r="S23" s="75">
        <f>(Input!T101*0.1/0.2549*1000)</f>
        <v>0.44527265594350723</v>
      </c>
      <c r="T23" s="64">
        <v>1.1444799999999999</v>
      </c>
      <c r="U23" s="64">
        <v>1.0285899999999999</v>
      </c>
      <c r="V23" s="75">
        <f>(Input!W101*0.1/0.2549*1000)</f>
        <v>5.4923499411533939E-2</v>
      </c>
      <c r="W23" s="75">
        <f>(Input!X101*0.1/0.2549*1000)</f>
        <v>3.4554727344056495</v>
      </c>
      <c r="X23" s="75">
        <f>(Input!Y101*0.1/0.2549*1000)</f>
        <v>4.4370341310317771</v>
      </c>
      <c r="Y23" s="75">
        <f>(Input!Z101*0.1/0.2549*1000)</f>
        <v>58.689682228324827</v>
      </c>
      <c r="Z23" s="64">
        <v>1.2361500000000001</v>
      </c>
      <c r="AA23" s="64">
        <v>1.1874100000000001</v>
      </c>
      <c r="AB23" s="75">
        <f>(Input!AC101*0.1/0.2549*1000)</f>
        <v>1.6084739113377794E-2</v>
      </c>
      <c r="AC23" s="75">
        <f>(Input!AD101*0.1/0.2549*1000)</f>
        <v>0.31737936445664972</v>
      </c>
      <c r="AD23" s="75">
        <f>(Input!AE101*0.1/0.2549*1000)</f>
        <v>0</v>
      </c>
      <c r="AE23" s="75">
        <f>(Input!AF101*0.1/0.2549*1000)</f>
        <v>1.1769321302471558E-3</v>
      </c>
      <c r="AF23" s="75">
        <f>(Input!AG101*0.1/0.2549*1000)</f>
        <v>1.7261671243624949E-2</v>
      </c>
      <c r="AG23" s="75">
        <f>(Input!AH101*0.1/0.2549*1000)</f>
        <v>6.5123577873675953E-2</v>
      </c>
      <c r="AH23" s="75">
        <f>(Input!AI101*0.1/0.2549*1000)</f>
        <v>2.4323264025107885E-2</v>
      </c>
      <c r="AI23" s="64">
        <v>1.1372</v>
      </c>
      <c r="AJ23" s="64">
        <v>1.16913</v>
      </c>
      <c r="AK23" s="75">
        <f>(Input!AL101*0.1/0.2549*1000)</f>
        <v>0.62495096116123983</v>
      </c>
      <c r="AL23" s="75">
        <f>(Input!AM101*0.1/0.2549*1000)</f>
        <v>3.6484896037661835E-2</v>
      </c>
      <c r="AM23" s="75">
        <f>(Input!AN101*0.1/0.2549*1000)</f>
        <v>7.8462142016477038E-4</v>
      </c>
      <c r="AN23" s="75">
        <f>(Input!AO101*0.1/0.2549*1000)</f>
        <v>4.4723420949391919E-2</v>
      </c>
      <c r="AO23" s="75">
        <f>(Input!AQ101*0.1/0.2549*1000)</f>
        <v>11.357395056885052</v>
      </c>
      <c r="AP23" s="75">
        <f>(Input!AR101*0.1/0.2549*1000)</f>
        <v>0.12279325225578658</v>
      </c>
      <c r="AQ23" s="75">
        <f>(Input!AS101*0.1/0.2549*1000)</f>
        <v>0.24362495096116124</v>
      </c>
      <c r="AR23" s="75">
        <f>(Input!AT101*0.1/0.2549*1000)</f>
        <v>2.8638681836014122E-2</v>
      </c>
      <c r="AS23" s="75">
        <f>(Input!AU101*0.1/0.2549*1000)</f>
        <v>0.10827775598273834</v>
      </c>
      <c r="AT23" s="75">
        <f>(Input!AV101*0.1/0.2549*1000)</f>
        <v>2.0792467634366419E-2</v>
      </c>
      <c r="AU23" s="75">
        <f>(Input!AW101*0.1/0.2549*1000)</f>
        <v>5.8846606512357787E-3</v>
      </c>
      <c r="AV23" s="75">
        <f>(Input!AX101*0.1/0.2549*1000)</f>
        <v>1.8830914083954493E-2</v>
      </c>
      <c r="AW23" s="75">
        <f>(Input!AY101*0.1/0.2549*1000)</f>
        <v>3.1384856806590815E-3</v>
      </c>
      <c r="AX23" s="75">
        <f>(Input!AZ101*0.1/0.2549*1000)</f>
        <v>1.3338564142801098E-2</v>
      </c>
      <c r="AY23" s="75">
        <f>(Input!BA101*0.1/0.2549*1000)</f>
        <v>2.3538642604943117E-3</v>
      </c>
      <c r="AZ23" s="75">
        <f>(Input!BB101*0.1/0.2549*1000)</f>
        <v>6.669282071400549E-3</v>
      </c>
      <c r="BA23" s="75">
        <f>(Input!BC101*0.1/0.2549*1000)</f>
        <v>7.8462142016477038E-4</v>
      </c>
      <c r="BB23" s="75">
        <f>(Input!BD101*0.1/0.2549*1000)</f>
        <v>6.276971361318163E-3</v>
      </c>
      <c r="BC23" s="75">
        <f>(Input!BE101*0.1/0.2549*1000)</f>
        <v>7.8462142016477038E-4</v>
      </c>
      <c r="BD23" s="75">
        <f>(Input!BF101*0.1/0.2549*1000)</f>
        <v>3.9231071008238519E-4</v>
      </c>
      <c r="BE23" s="75">
        <f>(Input!BG101*0.1/0.2549*1000)</f>
        <v>3.2561788936837976E-2</v>
      </c>
      <c r="BF23" s="75">
        <f>(Input!BH101*0.1/0.2549*1000)</f>
        <v>0.10749313456257358</v>
      </c>
      <c r="BG23" s="75">
        <f>(Input!BI101*0.1/0.2549*1000)</f>
        <v>0.11141624166339741</v>
      </c>
      <c r="BH23" s="75">
        <f>(Input!BJ101*0.1/0.2549*1000)</f>
        <v>0</v>
      </c>
      <c r="BI23" s="75">
        <f>(Input!BK101*0.1/0.2549*1000)</f>
        <v>0</v>
      </c>
      <c r="BJ23" s="75">
        <f>(Input!BL101*0.1/0.2549*1000)</f>
        <v>2.5892506865437433E-2</v>
      </c>
      <c r="BK23" s="75">
        <f>(Input!BM101*0.1/0.2549*1000)</f>
        <v>1.9615535504119265E-3</v>
      </c>
      <c r="BL23" s="75">
        <f>(Input!BN101*0.1/0.2549*1000)</f>
        <v>0.80855237347979592</v>
      </c>
      <c r="BM23" s="64">
        <v>1.0238100000000001</v>
      </c>
      <c r="BN23" s="64">
        <v>1.09941</v>
      </c>
      <c r="BO23" s="75">
        <f>(Input!BQ101*0.1/0.2549*1000)</f>
        <v>2.6284817575519811E-2</v>
      </c>
      <c r="BP23" s="75">
        <f>(Input!BR101*0.1/0.2549*1000)</f>
        <v>6.276971361318163E-3</v>
      </c>
    </row>
    <row r="24" spans="1:69" x14ac:dyDescent="0.3">
      <c r="A24" s="52" t="s">
        <v>81</v>
      </c>
      <c r="B24" s="75">
        <f>(Input!B102*0.1/0.2589*1000)</f>
        <v>59.289300888373894</v>
      </c>
      <c r="C24" s="75">
        <f>(Input!C102*0.1/0.2589*1000)</f>
        <v>1550.7918115102354</v>
      </c>
      <c r="D24" s="75">
        <f>(Input!D102*0.1/0.2589*1000)</f>
        <v>128.0030899961375</v>
      </c>
      <c r="E24" s="75">
        <f>(Input!E102*0.1/0.2589*1000)</f>
        <v>808.80648899188873</v>
      </c>
      <c r="F24" s="75">
        <f>(Input!F102*0.1/0.2589*1000)</f>
        <v>20517.574353032058</v>
      </c>
      <c r="G24" s="75">
        <f>(Input!G102*0.1/0.2589*1000)</f>
        <v>19768.250289687137</v>
      </c>
      <c r="H24" s="64">
        <v>1.23204</v>
      </c>
      <c r="I24" s="64">
        <v>1.14788</v>
      </c>
      <c r="J24" s="75">
        <f>(Input!J102*0.1/0.2589*1000)</f>
        <v>84.704519119351119</v>
      </c>
      <c r="K24" s="75">
        <f>(Input!L102*0.1/0.2589*1000)</f>
        <v>0.55310930861336416</v>
      </c>
      <c r="L24" s="75">
        <f>(Input!M102*0.1/0.2589*1000)</f>
        <v>1.5048281189648511</v>
      </c>
      <c r="M24" s="75">
        <f>(Input!N102*0.1/0.2589*1000)</f>
        <v>33.572808033989951</v>
      </c>
      <c r="N24" s="75">
        <f>(Input!O102*0.1/0.2589*1000)</f>
        <v>385.05214368482041</v>
      </c>
      <c r="O24" s="75">
        <f>(Input!P102*0.1/0.2589*1000)</f>
        <v>0.13364233294708378</v>
      </c>
      <c r="P24" s="75">
        <f>(Input!Q102*0.1/0.2589*1000)</f>
        <v>1.1278485901892621</v>
      </c>
      <c r="Q24" s="75">
        <f>(Input!R102*0.1/0.2589*1000)</f>
        <v>8.752414059482426</v>
      </c>
      <c r="R24" s="75">
        <f>(Input!S102*0.1/0.2589*1000)</f>
        <v>11.919660100424874</v>
      </c>
      <c r="S24" s="75">
        <f>(Input!T102*0.1/0.2589*1000)</f>
        <v>0.29663962920046349</v>
      </c>
      <c r="T24" s="64">
        <v>1.1111200000000001</v>
      </c>
      <c r="U24" s="64">
        <v>1.0131399999999999</v>
      </c>
      <c r="V24" s="75">
        <f>(Input!W102*0.1/0.2589*1000)</f>
        <v>9.6176129779837763E-2</v>
      </c>
      <c r="W24" s="75">
        <f>(Input!X102*0.1/0.2589*1000)</f>
        <v>4.8435689455388173</v>
      </c>
      <c r="X24" s="75">
        <f>(Input!Y102*0.1/0.2589*1000)</f>
        <v>12.348397064503668</v>
      </c>
      <c r="Y24" s="75">
        <f>(Input!Z102*0.1/0.2589*1000)</f>
        <v>59.173426033217453</v>
      </c>
      <c r="Z24" s="64">
        <v>1.1937599999999999</v>
      </c>
      <c r="AA24" s="64">
        <v>1.16378</v>
      </c>
      <c r="AB24" s="75">
        <f>(Input!AC102*0.1/0.2589*1000)</f>
        <v>1.6994978756276553E-2</v>
      </c>
      <c r="AC24" s="75">
        <f>(Input!AD102*0.1/0.2589*1000)</f>
        <v>0.33371958285052145</v>
      </c>
      <c r="AD24" s="75">
        <f>(Input!AE102*0.1/0.2589*1000)</f>
        <v>3.8624951718810345E-4</v>
      </c>
      <c r="AE24" s="75">
        <f>(Input!AF102*0.1/0.2589*1000)</f>
        <v>1.1587485515643105E-3</v>
      </c>
      <c r="AF24" s="75">
        <f>(Input!AG102*0.1/0.2589*1000)</f>
        <v>1.4677481653147934E-2</v>
      </c>
      <c r="AG24" s="75">
        <f>(Input!AH102*0.1/0.2589*1000)</f>
        <v>0.2665121668597914</v>
      </c>
      <c r="AH24" s="75">
        <f>(Input!AI102*0.1/0.2589*1000)</f>
        <v>2.7037466203167246E-2</v>
      </c>
      <c r="AI24" s="64">
        <v>1.0971200000000001</v>
      </c>
      <c r="AJ24" s="64">
        <v>1.14276</v>
      </c>
      <c r="AK24" s="75">
        <f>(Input!AL102*0.1/0.2589*1000)</f>
        <v>0.48435689455388176</v>
      </c>
      <c r="AL24" s="75">
        <f>(Input!AM102*0.1/0.2589*1000)</f>
        <v>5.2916183854770184E-2</v>
      </c>
      <c r="AM24" s="75">
        <f>(Input!AN102*0.1/0.2589*1000)</f>
        <v>1.1587485515643105E-3</v>
      </c>
      <c r="AN24" s="75">
        <f>(Input!AO102*0.1/0.2589*1000)</f>
        <v>8.2271147161066052E-2</v>
      </c>
      <c r="AO24" s="75">
        <f>(Input!AQ102*0.1/0.2589*1000)</f>
        <v>7.6091154886056378</v>
      </c>
      <c r="AP24" s="75">
        <f>(Input!AR102*0.1/0.2589*1000)</f>
        <v>0.13827732715334104</v>
      </c>
      <c r="AQ24" s="75">
        <f>(Input!AS102*0.1/0.2589*1000)</f>
        <v>0.25492468134414831</v>
      </c>
      <c r="AR24" s="75">
        <f>(Input!AT102*0.1/0.2589*1000)</f>
        <v>3.0899961375048284E-2</v>
      </c>
      <c r="AS24" s="75">
        <f>(Input!AU102*0.1/0.2589*1000)</f>
        <v>0.11510235612205484</v>
      </c>
      <c r="AT24" s="75">
        <f>(Input!AV102*0.1/0.2589*1000)</f>
        <v>2.3174971031286209E-2</v>
      </c>
      <c r="AU24" s="75">
        <f>(Input!AW102*0.1/0.2589*1000)</f>
        <v>5.7937427578215522E-3</v>
      </c>
      <c r="AV24" s="75">
        <f>(Input!AX102*0.1/0.2589*1000)</f>
        <v>2.0084974893781381E-2</v>
      </c>
      <c r="AW24" s="75">
        <f>(Input!AY102*0.1/0.2589*1000)</f>
        <v>3.0899961375048276E-3</v>
      </c>
      <c r="AX24" s="75">
        <f>(Input!AZ102*0.1/0.2589*1000)</f>
        <v>1.4677481653147934E-2</v>
      </c>
      <c r="AY24" s="75">
        <f>(Input!BA102*0.1/0.2589*1000)</f>
        <v>2.703746620316725E-3</v>
      </c>
      <c r="AZ24" s="75">
        <f>(Input!BB102*0.1/0.2589*1000)</f>
        <v>7.724990343762071E-3</v>
      </c>
      <c r="BA24" s="75">
        <f>(Input!BC102*0.1/0.2589*1000)</f>
        <v>1.1587485515643105E-3</v>
      </c>
      <c r="BB24" s="75">
        <f>(Input!BD102*0.1/0.2589*1000)</f>
        <v>6.9524913093858614E-3</v>
      </c>
      <c r="BC24" s="75">
        <f>(Input!BE102*0.1/0.2589*1000)</f>
        <v>1.1587485515643105E-3</v>
      </c>
      <c r="BD24" s="75">
        <f>(Input!BF102*0.1/0.2589*1000)</f>
        <v>3.8624951718810345E-4</v>
      </c>
      <c r="BE24" s="75">
        <f>(Input!BG102*0.1/0.2589*1000)</f>
        <v>3.3989957512553105E-2</v>
      </c>
      <c r="BF24" s="75">
        <f>(Input!BH102*0.1/0.2589*1000)</f>
        <v>5.1757435303205868E-2</v>
      </c>
      <c r="BG24" s="75">
        <f>(Input!BI102*0.1/0.2589*1000)</f>
        <v>5.4074932406334493E-2</v>
      </c>
      <c r="BH24" s="75">
        <f>(Input!BJ102*0.1/0.2589*1000)</f>
        <v>0</v>
      </c>
      <c r="BI24" s="75">
        <f>(Input!BK102*0.1/0.2589*1000)</f>
        <v>3.8624951718810345E-4</v>
      </c>
      <c r="BJ24" s="75">
        <f>(Input!BL102*0.1/0.2589*1000)</f>
        <v>0.15295480880648901</v>
      </c>
      <c r="BK24" s="75">
        <f>(Input!BM102*0.1/0.2589*1000)</f>
        <v>4.2487446890691382E-3</v>
      </c>
      <c r="BL24" s="75">
        <f>(Input!BN102*0.1/0.2589*1000)</f>
        <v>0.50057937427578214</v>
      </c>
      <c r="BM24" s="64">
        <v>0.99319999999999997</v>
      </c>
      <c r="BN24" s="64">
        <v>1.0764899999999999</v>
      </c>
      <c r="BO24" s="75">
        <f>(Input!BQ102*0.1/0.2589*1000)</f>
        <v>3.2831208960988803E-2</v>
      </c>
      <c r="BP24" s="75">
        <f>(Input!BR102*0.1/0.2589*1000)</f>
        <v>6.9524913093858614E-3</v>
      </c>
    </row>
    <row r="25" spans="1:69" x14ac:dyDescent="0.3">
      <c r="A25" s="52" t="s">
        <v>82</v>
      </c>
      <c r="B25" s="75">
        <f>(Input!B103*0.1/0.2568*1000)</f>
        <v>267.09501557632404</v>
      </c>
      <c r="C25" s="75">
        <f>(Input!C103*0.1/0.2568*1000)</f>
        <v>1741.433021806854</v>
      </c>
      <c r="D25" s="75">
        <f>(Input!D103*0.1/0.2568*1000)</f>
        <v>124.88317757009347</v>
      </c>
      <c r="E25" s="75">
        <f>(Input!E103*0.1/0.2568*1000)</f>
        <v>1548.6760124610591</v>
      </c>
      <c r="F25" s="75">
        <f>(Input!F103*0.1/0.2568*1000)</f>
        <v>19295.171339563865</v>
      </c>
      <c r="G25" s="75">
        <f>(Input!G103*0.1/0.2568*1000)</f>
        <v>17924.45482866044</v>
      </c>
      <c r="H25" s="64">
        <v>1.2191399999999999</v>
      </c>
      <c r="I25" s="64">
        <v>1.16032</v>
      </c>
      <c r="J25" s="75">
        <f>(Input!J103*0.1/0.2568*1000)</f>
        <v>76.791277258566993</v>
      </c>
      <c r="K25" s="75">
        <f>(Input!L103*0.1/0.2568*1000)</f>
        <v>0.54945482866043616</v>
      </c>
      <c r="L25" s="75">
        <f>(Input!M103*0.1/0.2568*1000)</f>
        <v>1.5116822429906545</v>
      </c>
      <c r="M25" s="75">
        <f>(Input!N103*0.1/0.2568*1000)</f>
        <v>40.926791277258573</v>
      </c>
      <c r="N25" s="75">
        <f>(Input!O103*0.1/0.2568*1000)</f>
        <v>275.03894080996889</v>
      </c>
      <c r="O25" s="75">
        <f>(Input!P103*0.1/0.2568*1000)</f>
        <v>0.13395638629283491</v>
      </c>
      <c r="P25" s="75">
        <f>(Input!Q103*0.1/0.2568*1000)</f>
        <v>1.3625389408099688</v>
      </c>
      <c r="Q25" s="75">
        <f>(Input!R103*0.1/0.2568*1000)</f>
        <v>16.479750778816204</v>
      </c>
      <c r="R25" s="75">
        <f>(Input!S103*0.1/0.2568*1000)</f>
        <v>7.35202492211838</v>
      </c>
      <c r="S25" s="75">
        <f>(Input!T103*0.1/0.2568*1000)</f>
        <v>0.54400311526479761</v>
      </c>
      <c r="T25" s="64">
        <v>1.10798</v>
      </c>
      <c r="U25" s="64">
        <v>1.0082</v>
      </c>
      <c r="V25" s="75">
        <f>(Input!W103*0.1/0.2568*1000)</f>
        <v>8.0996884735202501E-2</v>
      </c>
      <c r="W25" s="75">
        <f>(Input!X103*0.1/0.2568*1000)</f>
        <v>7.7531152647975095</v>
      </c>
      <c r="X25" s="75">
        <f>(Input!Y103*0.1/0.2568*1000)</f>
        <v>5.0739875389408109</v>
      </c>
      <c r="Y25" s="75">
        <f>(Input!Z103*0.1/0.2568*1000)</f>
        <v>87.889408099688481</v>
      </c>
      <c r="Z25" s="64">
        <v>1.18781</v>
      </c>
      <c r="AA25" s="64">
        <v>1.17526</v>
      </c>
      <c r="AB25" s="75">
        <f>(Input!AC103*0.1/0.2568*1000)</f>
        <v>1.2461059190031154E-2</v>
      </c>
      <c r="AC25" s="75">
        <f>(Input!AD103*0.1/0.2568*1000)</f>
        <v>0.38239875389408107</v>
      </c>
      <c r="AD25" s="75">
        <f>(Input!AE103*0.1/0.2568*1000)</f>
        <v>3.8940809968847356E-4</v>
      </c>
      <c r="AE25" s="75">
        <f>(Input!AF103*0.1/0.2568*1000)</f>
        <v>1.5576323987538943E-3</v>
      </c>
      <c r="AF25" s="75">
        <f>(Input!AG103*0.1/0.2568*1000)</f>
        <v>2.3753894080996887E-2</v>
      </c>
      <c r="AG25" s="75">
        <f>(Input!AH103*0.1/0.2568*1000)</f>
        <v>0.16004672897196259</v>
      </c>
      <c r="AH25" s="75">
        <f>(Input!AI103*0.1/0.2568*1000)</f>
        <v>1.9080996884735205E-2</v>
      </c>
      <c r="AI25" s="64">
        <v>1.0943700000000001</v>
      </c>
      <c r="AJ25" s="64">
        <v>1.15509</v>
      </c>
      <c r="AK25" s="75">
        <f>(Input!AL103*0.1/0.2568*1000)</f>
        <v>0.76246105919003138</v>
      </c>
      <c r="AL25" s="75">
        <f>(Input!AM103*0.1/0.2568*1000)</f>
        <v>1.2850467289719629E-2</v>
      </c>
      <c r="AM25" s="75">
        <f>(Input!AN103*0.1/0.2568*1000)</f>
        <v>3.8940809968847356E-4</v>
      </c>
      <c r="AN25" s="75">
        <f>(Input!AO103*0.1/0.2568*1000)</f>
        <v>4.5560747663551414E-2</v>
      </c>
      <c r="AO25" s="75">
        <f>(Input!AQ103*0.1/0.2568*1000)</f>
        <v>13.99532710280374</v>
      </c>
      <c r="AP25" s="75">
        <f>(Input!AR103*0.1/0.2568*1000)</f>
        <v>0.10085669781931465</v>
      </c>
      <c r="AQ25" s="75">
        <f>(Input!AS103*0.1/0.2568*1000)</f>
        <v>0.19314641744548292</v>
      </c>
      <c r="AR25" s="75">
        <f>(Input!AT103*0.1/0.2568*1000)</f>
        <v>2.3364485981308414E-2</v>
      </c>
      <c r="AS25" s="75">
        <f>(Input!AU103*0.1/0.2568*1000)</f>
        <v>8.9174454828660446E-2</v>
      </c>
      <c r="AT25" s="75">
        <f>(Input!AV103*0.1/0.2568*1000)</f>
        <v>1.8691588785046735E-2</v>
      </c>
      <c r="AU25" s="75">
        <f>(Input!AW103*0.1/0.2568*1000)</f>
        <v>5.4517133956386299E-3</v>
      </c>
      <c r="AV25" s="75">
        <f>(Input!AX103*0.1/0.2568*1000)</f>
        <v>1.596573208722742E-2</v>
      </c>
      <c r="AW25" s="75">
        <f>(Input!AY103*0.1/0.2568*1000)</f>
        <v>2.3364485981308418E-3</v>
      </c>
      <c r="AX25" s="75">
        <f>(Input!AZ103*0.1/0.2568*1000)</f>
        <v>1.1682242990654207E-2</v>
      </c>
      <c r="AY25" s="75">
        <f>(Input!BA103*0.1/0.2568*1000)</f>
        <v>1.947040498442368E-3</v>
      </c>
      <c r="AZ25" s="75">
        <f>(Input!BB103*0.1/0.2568*1000)</f>
        <v>5.4517133956386299E-3</v>
      </c>
      <c r="BA25" s="75">
        <f>(Input!BC103*0.1/0.2568*1000)</f>
        <v>7.7881619937694713E-4</v>
      </c>
      <c r="BB25" s="75">
        <f>(Input!BD103*0.1/0.2568*1000)</f>
        <v>4.6728971962616836E-3</v>
      </c>
      <c r="BC25" s="75">
        <f>(Input!BE103*0.1/0.2568*1000)</f>
        <v>7.7881619937694713E-4</v>
      </c>
      <c r="BD25" s="75">
        <f>(Input!BF103*0.1/0.2568*1000)</f>
        <v>7.7881619937694713E-4</v>
      </c>
      <c r="BE25" s="75">
        <f>(Input!BG103*0.1/0.2568*1000)</f>
        <v>4.5171339563862933E-2</v>
      </c>
      <c r="BF25" s="75">
        <f>(Input!BH103*0.1/0.2568*1000)</f>
        <v>6.6978193146417453E-2</v>
      </c>
      <c r="BG25" s="75">
        <f>(Input!BI103*0.1/0.2568*1000)</f>
        <v>6.8146417445482874E-2</v>
      </c>
      <c r="BH25" s="75">
        <f>(Input!BJ103*0.1/0.2568*1000)</f>
        <v>0</v>
      </c>
      <c r="BI25" s="75">
        <f>(Input!BK103*0.1/0.2568*1000)</f>
        <v>0</v>
      </c>
      <c r="BJ25" s="75">
        <f>(Input!BL103*0.1/0.2568*1000)</f>
        <v>5.1012461059190044E-2</v>
      </c>
      <c r="BK25" s="75">
        <f>(Input!BM103*0.1/0.2568*1000)</f>
        <v>1.947040498442368E-3</v>
      </c>
      <c r="BL25" s="75">
        <f>(Input!BN103*0.1/0.2568*1000)</f>
        <v>0.43613707165109045</v>
      </c>
      <c r="BM25" s="64">
        <v>0.99036000000000002</v>
      </c>
      <c r="BN25" s="64">
        <v>1.0866199999999999</v>
      </c>
      <c r="BO25" s="75">
        <f>(Input!BQ103*0.1/0.2568*1000)</f>
        <v>3.1542056074766359E-2</v>
      </c>
      <c r="BP25" s="75">
        <f>(Input!BR103*0.1/0.2568*1000)</f>
        <v>5.4517133956386299E-3</v>
      </c>
    </row>
    <row r="26" spans="1:69" x14ac:dyDescent="0.3">
      <c r="A26" s="52" t="s">
        <v>83</v>
      </c>
      <c r="B26" s="75">
        <f>(Input!B104*0.1/0.2544*1000)</f>
        <v>190.48742138364778</v>
      </c>
      <c r="C26" s="75">
        <f>(Input!C104*0.1/0.2544*1000)</f>
        <v>1741.7452830188679</v>
      </c>
      <c r="D26" s="75">
        <f>(Input!D104*0.1/0.2544*1000)</f>
        <v>149.76415094339623</v>
      </c>
      <c r="E26" s="75">
        <f>(Input!E104*0.1/0.2544*1000)</f>
        <v>1152.51572327044</v>
      </c>
      <c r="F26" s="75">
        <f>(Input!F104*0.1/0.2544*1000)</f>
        <v>21497.641509433961</v>
      </c>
      <c r="G26" s="75">
        <f>(Input!G104*0.1/0.2544*1000)</f>
        <v>19280.66037735849</v>
      </c>
      <c r="H26" s="64">
        <v>1.2141599999999999</v>
      </c>
      <c r="I26" s="64">
        <v>1.1486000000000001</v>
      </c>
      <c r="J26" s="75">
        <f>(Input!J104*0.1/0.2544*1000)</f>
        <v>82.940251572327043</v>
      </c>
      <c r="K26" s="75">
        <f>(Input!L104*0.1/0.2544*1000)</f>
        <v>0.61949685534591203</v>
      </c>
      <c r="L26" s="75">
        <f>(Input!M104*0.1/0.2544*1000)</f>
        <v>1.5805817610062893</v>
      </c>
      <c r="M26" s="75">
        <f>(Input!N104*0.1/0.2544*1000)</f>
        <v>51.022012578616348</v>
      </c>
      <c r="N26" s="75">
        <f>(Input!O104*0.1/0.2544*1000)</f>
        <v>191.47012578616352</v>
      </c>
      <c r="O26" s="75">
        <f>(Input!P104*0.1/0.2544*1000)</f>
        <v>0.21265723270440254</v>
      </c>
      <c r="P26" s="75">
        <f>(Input!Q104*0.1/0.2544*1000)</f>
        <v>1.21187106918239</v>
      </c>
      <c r="Q26" s="75">
        <f>(Input!R104*0.1/0.2544*1000)</f>
        <v>16.238207547169811</v>
      </c>
      <c r="R26" s="75">
        <f>(Input!S104*0.1/0.2544*1000)</f>
        <v>3.9583333333333335</v>
      </c>
      <c r="S26" s="75">
        <f>(Input!T104*0.1/0.2544*1000)</f>
        <v>0.40015723270440251</v>
      </c>
      <c r="T26" s="64">
        <v>1.09832</v>
      </c>
      <c r="U26" s="64">
        <v>1.00156</v>
      </c>
      <c r="V26" s="75">
        <f>(Input!W104*0.1/0.2544*1000)</f>
        <v>6.7610062893081746E-2</v>
      </c>
      <c r="W26" s="75">
        <f>(Input!X104*0.1/0.2544*1000)</f>
        <v>9.6816037735849054</v>
      </c>
      <c r="X26" s="75">
        <f>(Input!Y104*0.1/0.2544*1000)</f>
        <v>6.2224842767295607</v>
      </c>
      <c r="Y26" s="75">
        <f>(Input!Z104*0.1/0.2544*1000)</f>
        <v>102.39779874213838</v>
      </c>
      <c r="Z26" s="64">
        <v>1.1814800000000001</v>
      </c>
      <c r="AA26" s="64">
        <v>1.1672100000000001</v>
      </c>
      <c r="AB26" s="75">
        <f>(Input!AC104*0.1/0.2544*1000)</f>
        <v>1.4937106918238996E-2</v>
      </c>
      <c r="AC26" s="75">
        <f>(Input!AD104*0.1/0.2544*1000)</f>
        <v>0.50904088050314467</v>
      </c>
      <c r="AD26" s="75">
        <f>(Input!AE104*0.1/0.2544*1000)</f>
        <v>3.9308176100628928E-4</v>
      </c>
      <c r="AE26" s="75">
        <f>(Input!AF104*0.1/0.2544*1000)</f>
        <v>1.965408805031447E-3</v>
      </c>
      <c r="AF26" s="75">
        <f>(Input!AG104*0.1/0.2544*1000)</f>
        <v>2.5157232704402514E-2</v>
      </c>
      <c r="AG26" s="75">
        <f>(Input!AH104*0.1/0.2544*1000)</f>
        <v>3.4198113207547162E-2</v>
      </c>
      <c r="AH26" s="75">
        <f>(Input!AI104*0.1/0.2544*1000)</f>
        <v>1.7688679245283018E-2</v>
      </c>
      <c r="AI26" s="64">
        <v>1.0868100000000001</v>
      </c>
      <c r="AJ26" s="64">
        <v>1.1428100000000001</v>
      </c>
      <c r="AK26" s="75">
        <f>(Input!AL104*0.1/0.2544*1000)</f>
        <v>0.48781446540880502</v>
      </c>
      <c r="AL26" s="75">
        <f>(Input!AM104*0.1/0.2544*1000)</f>
        <v>1.1792452830188678E-2</v>
      </c>
      <c r="AM26" s="75">
        <f>(Input!AN104*0.1/0.2544*1000)</f>
        <v>7.8616352201257855E-4</v>
      </c>
      <c r="AN26" s="75">
        <f>(Input!AO104*0.1/0.2544*1000)</f>
        <v>5.3066037735849059E-2</v>
      </c>
      <c r="AO26" s="75">
        <f>(Input!AQ104*0.1/0.2544*1000)</f>
        <v>10.17688679245283</v>
      </c>
      <c r="AP26" s="75">
        <f>(Input!AR104*0.1/0.2544*1000)</f>
        <v>0.12185534591194969</v>
      </c>
      <c r="AQ26" s="75">
        <f>(Input!AS104*0.1/0.2544*1000)</f>
        <v>0.23506289308176101</v>
      </c>
      <c r="AR26" s="75">
        <f>(Input!AT104*0.1/0.2544*1000)</f>
        <v>2.8301886792452824E-2</v>
      </c>
      <c r="AS26" s="75">
        <f>(Input!AU104*0.1/0.2544*1000)</f>
        <v>0.10966981132075472</v>
      </c>
      <c r="AT26" s="75">
        <f>(Input!AV104*0.1/0.2544*1000)</f>
        <v>2.20125786163522E-2</v>
      </c>
      <c r="AU26" s="75">
        <f>(Input!AW104*0.1/0.2544*1000)</f>
        <v>5.50314465408805E-3</v>
      </c>
      <c r="AV26" s="75">
        <f>(Input!AX104*0.1/0.2544*1000)</f>
        <v>1.9654088050314465E-2</v>
      </c>
      <c r="AW26" s="75">
        <f>(Input!AY104*0.1/0.2544*1000)</f>
        <v>2.751572327044025E-3</v>
      </c>
      <c r="AX26" s="75">
        <f>(Input!AZ104*0.1/0.2544*1000)</f>
        <v>1.4937106918238996E-2</v>
      </c>
      <c r="AY26" s="75">
        <f>(Input!BA104*0.1/0.2544*1000)</f>
        <v>2.751572327044025E-3</v>
      </c>
      <c r="AZ26" s="75">
        <f>(Input!BB104*0.1/0.2544*1000)</f>
        <v>7.4685534591194978E-3</v>
      </c>
      <c r="BA26" s="75">
        <f>(Input!BC104*0.1/0.2544*1000)</f>
        <v>7.8616352201257855E-4</v>
      </c>
      <c r="BB26" s="75">
        <f>(Input!BD104*0.1/0.2544*1000)</f>
        <v>5.8962264150943392E-3</v>
      </c>
      <c r="BC26" s="75">
        <f>(Input!BE104*0.1/0.2544*1000)</f>
        <v>7.8616352201257855E-4</v>
      </c>
      <c r="BD26" s="75">
        <f>(Input!BF104*0.1/0.2544*1000)</f>
        <v>3.9308176100628928E-4</v>
      </c>
      <c r="BE26" s="75">
        <f>(Input!BG104*0.1/0.2544*1000)</f>
        <v>4.40251572327044E-2</v>
      </c>
      <c r="BF26" s="75">
        <f>(Input!BH104*0.1/0.2544*1000)</f>
        <v>0.13718553459119498</v>
      </c>
      <c r="BG26" s="75">
        <f>(Input!BI104*0.1/0.2544*1000)</f>
        <v>0.142688679245283</v>
      </c>
      <c r="BH26" s="75">
        <f>(Input!BJ104*0.1/0.2544*1000)</f>
        <v>0</v>
      </c>
      <c r="BI26" s="75">
        <f>(Input!BK104*0.1/0.2544*1000)</f>
        <v>0</v>
      </c>
      <c r="BJ26" s="75">
        <f>(Input!BL104*0.1/0.2544*1000)</f>
        <v>4.9135220125786166E-2</v>
      </c>
      <c r="BK26" s="75">
        <f>(Input!BM104*0.1/0.2544*1000)</f>
        <v>1.965408805031447E-3</v>
      </c>
      <c r="BL26" s="75">
        <f>(Input!BN104*0.1/0.2544*1000)</f>
        <v>0.6301100628930818</v>
      </c>
      <c r="BM26" s="64">
        <v>0.98653999999999997</v>
      </c>
      <c r="BN26" s="64">
        <v>1.0783199999999999</v>
      </c>
      <c r="BO26" s="75">
        <f>(Input!BQ104*0.1/0.2544*1000)</f>
        <v>3.6949685534591194E-2</v>
      </c>
      <c r="BP26" s="75">
        <f>(Input!BR104*0.1/0.2544*1000)</f>
        <v>7.075471698113206E-3</v>
      </c>
    </row>
    <row r="27" spans="1:69" x14ac:dyDescent="0.3">
      <c r="A27" s="52" t="s">
        <v>84</v>
      </c>
      <c r="B27" s="75">
        <f>(Input!B105*0.1/0.2561*1000)</f>
        <v>200.89808668488871</v>
      </c>
      <c r="C27" s="75">
        <f>(Input!C105*0.1/0.2561*1000)</f>
        <v>1609.1370558375638</v>
      </c>
      <c r="D27" s="75">
        <f>(Input!D105*0.1/0.2561*1000)</f>
        <v>125.38071065989847</v>
      </c>
      <c r="E27" s="75">
        <f>(Input!E105*0.1/0.2561*1000)</f>
        <v>1584.1468176493561</v>
      </c>
      <c r="F27" s="75">
        <f>(Input!F105*0.1/0.2561*1000)</f>
        <v>20406.091370558373</v>
      </c>
      <c r="G27" s="75">
        <f>(Input!G105*0.1/0.2561*1000)</f>
        <v>18586.489652479504</v>
      </c>
      <c r="H27" s="64">
        <v>1.21102</v>
      </c>
      <c r="I27" s="64">
        <v>1.1499900000000001</v>
      </c>
      <c r="J27" s="75">
        <f>(Input!J105*0.1/0.2561*1000)</f>
        <v>77.586880124951179</v>
      </c>
      <c r="K27" s="75">
        <f>(Input!L105*0.1/0.2561*1000)</f>
        <v>0.47950019523623588</v>
      </c>
      <c r="L27" s="75">
        <f>(Input!M105*0.1/0.2561*1000)</f>
        <v>1.1940648184303007</v>
      </c>
      <c r="M27" s="75">
        <f>(Input!N105*0.1/0.2561*1000)</f>
        <v>54.588051542366266</v>
      </c>
      <c r="N27" s="75">
        <f>(Input!O105*0.1/0.2561*1000)</f>
        <v>155.56423272159316</v>
      </c>
      <c r="O27" s="75">
        <f>(Input!P105*0.1/0.2561*1000)</f>
        <v>0.22256930886372511</v>
      </c>
      <c r="P27" s="75">
        <f>(Input!Q105*0.1/0.2561*1000)</f>
        <v>2.0542756735650141</v>
      </c>
      <c r="Q27" s="75">
        <f>(Input!R105*0.1/0.2561*1000)</f>
        <v>65.794611479890676</v>
      </c>
      <c r="R27" s="75">
        <f>(Input!S105*0.1/0.2561*1000)</f>
        <v>6.8254588051542369</v>
      </c>
      <c r="S27" s="75">
        <f>(Input!T105*0.1/0.2561*1000)</f>
        <v>0.68566966028894971</v>
      </c>
      <c r="T27" s="64">
        <v>1.0867500000000001</v>
      </c>
      <c r="U27" s="64">
        <v>1.00095</v>
      </c>
      <c r="V27" s="75">
        <f>(Input!W105*0.1/0.2561*1000)</f>
        <v>7.8094494338149162E-2</v>
      </c>
      <c r="W27" s="75">
        <f>(Input!X105*0.1/0.2561*1000)</f>
        <v>30.648184303006641</v>
      </c>
      <c r="X27" s="75">
        <f>(Input!Y105*0.1/0.2561*1000)</f>
        <v>6.481843030066381</v>
      </c>
      <c r="Y27" s="75">
        <f>(Input!Z105*0.1/0.2561*1000)</f>
        <v>129.40257711831316</v>
      </c>
      <c r="Z27" s="64">
        <v>1.1795599999999999</v>
      </c>
      <c r="AA27" s="64">
        <v>1.1678200000000001</v>
      </c>
      <c r="AB27" s="75">
        <f>(Input!AC105*0.1/0.2561*1000)</f>
        <v>1.3276064037485357E-2</v>
      </c>
      <c r="AC27" s="75">
        <f>(Input!AD105*0.1/0.2561*1000)</f>
        <v>0.40101522842639598</v>
      </c>
      <c r="AD27" s="75">
        <f>(Input!AE105*0.1/0.2561*1000)</f>
        <v>7.8094494338149152E-4</v>
      </c>
      <c r="AE27" s="75">
        <f>(Input!AF105*0.1/0.2561*1000)</f>
        <v>5.8570870753611873E-3</v>
      </c>
      <c r="AF27" s="75">
        <f>(Input!AG105*0.1/0.2561*1000)</f>
        <v>4.8418586489652485E-2</v>
      </c>
      <c r="AG27" s="75">
        <f>(Input!AH105*0.1/0.2561*1000)</f>
        <v>8.3561108941819603E-2</v>
      </c>
      <c r="AH27" s="75">
        <f>(Input!AI105*0.1/0.2561*1000)</f>
        <v>4.8418586489652485E-2</v>
      </c>
      <c r="AI27" s="64">
        <v>1.0825499999999999</v>
      </c>
      <c r="AJ27" s="64">
        <v>1.1438999999999999</v>
      </c>
      <c r="AK27" s="75">
        <f>(Input!AL105*0.1/0.2561*1000)</f>
        <v>8.5864896524795</v>
      </c>
      <c r="AL27" s="75">
        <f>(Input!AM105*0.1/0.2561*1000)</f>
        <v>1.6399843811011325E-2</v>
      </c>
      <c r="AM27" s="75">
        <f>(Input!AN105*0.1/0.2561*1000)</f>
        <v>1.1714174150722375E-3</v>
      </c>
      <c r="AN27" s="75">
        <f>(Input!AO105*0.1/0.2561*1000)</f>
        <v>3.7094884810620857E-2</v>
      </c>
      <c r="AO27" s="75">
        <f>(Input!AQ105*0.1/0.2561*1000)</f>
        <v>17.965638422491214</v>
      </c>
      <c r="AP27" s="75">
        <f>(Input!AR105*0.1/0.2561*1000)</f>
        <v>0.10503709488481064</v>
      </c>
      <c r="AQ27" s="75">
        <f>(Input!AS105*0.1/0.2561*1000)</f>
        <v>0.19055056618508395</v>
      </c>
      <c r="AR27" s="75">
        <f>(Input!AT105*0.1/0.2561*1000)</f>
        <v>2.4209293244826242E-2</v>
      </c>
      <c r="AS27" s="75">
        <f>(Input!AU105*0.1/0.2561*1000)</f>
        <v>8.9808668488871549E-2</v>
      </c>
      <c r="AT27" s="75">
        <f>(Input!AV105*0.1/0.2561*1000)</f>
        <v>1.7571261226083563E-2</v>
      </c>
      <c r="AU27" s="75">
        <f>(Input!AW105*0.1/0.2561*1000)</f>
        <v>7.0285044904334227E-3</v>
      </c>
      <c r="AV27" s="75">
        <f>(Input!AX105*0.1/0.2561*1000)</f>
        <v>1.6399843811011325E-2</v>
      </c>
      <c r="AW27" s="75">
        <f>(Input!AY105*0.1/0.2561*1000)</f>
        <v>2.3428348301444751E-3</v>
      </c>
      <c r="AX27" s="75">
        <f>(Input!AZ105*0.1/0.2561*1000)</f>
        <v>1.2104646622413121E-2</v>
      </c>
      <c r="AY27" s="75">
        <f>(Input!BA105*0.1/0.2561*1000)</f>
        <v>2.3428348301444751E-3</v>
      </c>
      <c r="AZ27" s="75">
        <f>(Input!BB105*0.1/0.2561*1000)</f>
        <v>6.2475595470519322E-3</v>
      </c>
      <c r="BA27" s="75">
        <f>(Input!BC105*0.1/0.2561*1000)</f>
        <v>7.8094494338149152E-4</v>
      </c>
      <c r="BB27" s="75">
        <f>(Input!BD105*0.1/0.2561*1000)</f>
        <v>5.0761421319796959E-3</v>
      </c>
      <c r="BC27" s="75">
        <f>(Input!BE105*0.1/0.2561*1000)</f>
        <v>7.8094494338149152E-4</v>
      </c>
      <c r="BD27" s="75">
        <f>(Input!BF105*0.1/0.2561*1000)</f>
        <v>3.9047247169074576E-4</v>
      </c>
      <c r="BE27" s="75">
        <f>(Input!BG105*0.1/0.2561*1000)</f>
        <v>5.4275673565013678E-2</v>
      </c>
      <c r="BF27" s="75">
        <f>(Input!BH105*0.1/0.2561*1000)</f>
        <v>0.10933229207340883</v>
      </c>
      <c r="BG27" s="75">
        <f>(Input!BI105*0.1/0.2561*1000)</f>
        <v>0.11284654431862554</v>
      </c>
      <c r="BH27" s="75">
        <f>(Input!BJ105*0.1/0.2561*1000)</f>
        <v>0</v>
      </c>
      <c r="BI27" s="75">
        <f>(Input!BK105*0.1/0.2561*1000)</f>
        <v>0</v>
      </c>
      <c r="BJ27" s="75">
        <f>(Input!BL105*0.1/0.2561*1000)</f>
        <v>4.0609137055837567E-2</v>
      </c>
      <c r="BK27" s="75">
        <f>(Input!BM105*0.1/0.2561*1000)</f>
        <v>2.7333073018352208E-3</v>
      </c>
      <c r="BL27" s="75">
        <f>(Input!BN105*0.1/0.2561*1000)</f>
        <v>113.15892229597814</v>
      </c>
      <c r="BM27" s="64">
        <v>0.98294000000000004</v>
      </c>
      <c r="BN27" s="64">
        <v>1.07768</v>
      </c>
      <c r="BO27" s="75">
        <f>(Input!BQ105*0.1/0.2561*1000)</f>
        <v>1.7571261226083563E-2</v>
      </c>
      <c r="BP27" s="75">
        <f>(Input!BR105*0.1/0.2561*1000)</f>
        <v>5.8570870753611873E-3</v>
      </c>
    </row>
    <row r="28" spans="1:69" x14ac:dyDescent="0.3">
      <c r="A28" s="52" t="s">
        <v>85</v>
      </c>
      <c r="B28" s="75">
        <f>(Input!B106*0.1/0.2561*1000)</f>
        <v>93.401015228426388</v>
      </c>
      <c r="C28" s="75">
        <f>(Input!C106*0.1/0.2561*1000)</f>
        <v>1508.3951581413512</v>
      </c>
      <c r="D28" s="75">
        <f>(Input!D106*0.1/0.2561*1000)</f>
        <v>98.672393596251482</v>
      </c>
      <c r="E28" s="75">
        <f>(Input!E106*0.1/0.2561*1000)</f>
        <v>1335.0253807106601</v>
      </c>
      <c r="F28" s="75">
        <f>(Input!F106*0.1/0.2561*1000)</f>
        <v>22428.738773916441</v>
      </c>
      <c r="G28" s="75">
        <f>(Input!G106*0.1/0.2561*1000)</f>
        <v>13752.440452948069</v>
      </c>
      <c r="H28" s="64">
        <v>1.20306</v>
      </c>
      <c r="I28" s="64">
        <v>1.15151</v>
      </c>
      <c r="J28" s="75">
        <f>(Input!J106*0.1/0.2561*1000)</f>
        <v>58.96134322530262</v>
      </c>
      <c r="K28" s="75">
        <f>(Input!L106*0.1/0.2561*1000)</f>
        <v>0.45646231940648191</v>
      </c>
      <c r="L28" s="75">
        <f>(Input!M106*0.1/0.2561*1000)</f>
        <v>1.2862163217493168</v>
      </c>
      <c r="M28" s="75">
        <f>(Input!N106*0.1/0.2561*1000)</f>
        <v>35.700898086684894</v>
      </c>
      <c r="N28" s="75">
        <f>(Input!O106*0.1/0.2561*1000)</f>
        <v>134.47871925029284</v>
      </c>
      <c r="O28" s="75">
        <f>(Input!P106*0.1/0.2561*1000)</f>
        <v>0.20343615775087856</v>
      </c>
      <c r="P28" s="75">
        <f>(Input!Q106*0.1/0.2561*1000)</f>
        <v>2.4861382272549788</v>
      </c>
      <c r="Q28" s="75">
        <f>(Input!R106*0.1/0.2561*1000)</f>
        <v>12.811401796173371</v>
      </c>
      <c r="R28" s="75">
        <f>(Input!S106*0.1/0.2561*1000)</f>
        <v>2.6837172979304964</v>
      </c>
      <c r="S28" s="75">
        <f>(Input!T106*0.1/0.2561*1000)</f>
        <v>0.42092932448262399</v>
      </c>
      <c r="T28" s="64">
        <v>1.0643199999999999</v>
      </c>
      <c r="U28" s="64">
        <v>1.00064</v>
      </c>
      <c r="V28" s="75">
        <f>(Input!W106*0.1/0.2561*1000)</f>
        <v>5.974228816868412E-2</v>
      </c>
      <c r="W28" s="75">
        <f>(Input!X106*0.1/0.2561*1000)</f>
        <v>9.1682936352987117</v>
      </c>
      <c r="X28" s="75">
        <f>(Input!Y106*0.1/0.2561*1000)</f>
        <v>10.269426005466617</v>
      </c>
      <c r="Y28" s="75">
        <f>(Input!Z106*0.1/0.2561*1000)</f>
        <v>56.930886372510749</v>
      </c>
      <c r="Z28" s="64">
        <v>1.15812</v>
      </c>
      <c r="AA28" s="64">
        <v>1.16764</v>
      </c>
      <c r="AB28" s="75">
        <f>(Input!AC106*0.1/0.2561*1000)</f>
        <v>9.7618117922686452E-3</v>
      </c>
      <c r="AC28" s="75">
        <f>(Input!AD106*0.1/0.2561*1000)</f>
        <v>0.1831315892229598</v>
      </c>
      <c r="AD28" s="75">
        <f>(Input!AE106*0.1/0.2561*1000)</f>
        <v>3.9047247169074576E-4</v>
      </c>
      <c r="AE28" s="75">
        <f>(Input!AF106*0.1/0.2561*1000)</f>
        <v>1.1714174150722375E-3</v>
      </c>
      <c r="AF28" s="75">
        <f>(Input!AG106*0.1/0.2561*1000)</f>
        <v>1.600937133932058E-2</v>
      </c>
      <c r="AG28" s="75">
        <f>(Input!AH106*0.1/0.2561*1000)</f>
        <v>9.7618117922686459E-2</v>
      </c>
      <c r="AH28" s="75">
        <f>(Input!AI106*0.1/0.2561*1000)</f>
        <v>2.0304568527918784E-2</v>
      </c>
      <c r="AI28" s="64">
        <v>1.0646199999999999</v>
      </c>
      <c r="AJ28" s="64">
        <v>1.1523699999999999</v>
      </c>
      <c r="AK28" s="75">
        <f>(Input!AL106*0.1/0.2561*1000)</f>
        <v>0.34127294025771188</v>
      </c>
      <c r="AL28" s="75">
        <f>(Input!AM106*0.1/0.2561*1000)</f>
        <v>1.4057008980866845E-2</v>
      </c>
      <c r="AM28" s="75">
        <f>(Input!AN106*0.1/0.2561*1000)</f>
        <v>7.8094494338149152E-4</v>
      </c>
      <c r="AN28" s="75">
        <f>(Input!AO106*0.1/0.2561*1000)</f>
        <v>4.9980476376415457E-2</v>
      </c>
      <c r="AO28" s="75">
        <f>(Input!AQ106*0.1/0.2561*1000)</f>
        <v>10.941038656774699</v>
      </c>
      <c r="AP28" s="75">
        <f>(Input!AR106*0.1/0.2561*1000)</f>
        <v>8.4732526356891824E-2</v>
      </c>
      <c r="AQ28" s="75">
        <f>(Input!AS106*0.1/0.2561*1000)</f>
        <v>0.15111284654431864</v>
      </c>
      <c r="AR28" s="75">
        <f>(Input!AT106*0.1/0.2561*1000)</f>
        <v>1.952362358453729E-2</v>
      </c>
      <c r="AS28" s="75">
        <f>(Input!AU106*0.1/0.2561*1000)</f>
        <v>7.3018352206169479E-2</v>
      </c>
      <c r="AT28" s="75">
        <f>(Input!AV106*0.1/0.2561*1000)</f>
        <v>1.4057008980866845E-2</v>
      </c>
      <c r="AU28" s="75">
        <f>(Input!AW106*0.1/0.2561*1000)</f>
        <v>4.6856696602889502E-3</v>
      </c>
      <c r="AV28" s="75">
        <f>(Input!AX106*0.1/0.2561*1000)</f>
        <v>1.2885591565794614E-2</v>
      </c>
      <c r="AW28" s="75">
        <f>(Input!AY106*0.1/0.2561*1000)</f>
        <v>1.9523623584537294E-3</v>
      </c>
      <c r="AX28" s="75">
        <f>(Input!AZ106*0.1/0.2561*1000)</f>
        <v>9.7618117922686452E-3</v>
      </c>
      <c r="AY28" s="75">
        <f>(Input!BA106*0.1/0.2561*1000)</f>
        <v>1.9523623584537294E-3</v>
      </c>
      <c r="AZ28" s="75">
        <f>(Input!BB106*0.1/0.2561*1000)</f>
        <v>5.0761421319796959E-3</v>
      </c>
      <c r="BA28" s="75">
        <f>(Input!BC106*0.1/0.2561*1000)</f>
        <v>7.8094494338149152E-4</v>
      </c>
      <c r="BB28" s="75">
        <f>(Input!BD106*0.1/0.2561*1000)</f>
        <v>4.2951971885982036E-3</v>
      </c>
      <c r="BC28" s="75">
        <f>(Input!BE106*0.1/0.2561*1000)</f>
        <v>3.9047247169074576E-4</v>
      </c>
      <c r="BD28" s="75">
        <f>(Input!BF106*0.1/0.2561*1000)</f>
        <v>3.9047247169074576E-4</v>
      </c>
      <c r="BE28" s="75">
        <f>(Input!BG106*0.1/0.2561*1000)</f>
        <v>2.8894962905115191E-2</v>
      </c>
      <c r="BF28" s="75">
        <f>(Input!BH106*0.1/0.2561*1000)</f>
        <v>9.1761030847325273E-2</v>
      </c>
      <c r="BG28" s="75">
        <f>(Input!BI106*0.1/0.2561*1000)</f>
        <v>9.3713393205778997E-2</v>
      </c>
      <c r="BH28" s="75">
        <f>(Input!BJ106*0.1/0.2561*1000)</f>
        <v>0</v>
      </c>
      <c r="BI28" s="75">
        <f>(Input!BK106*0.1/0.2561*1000)</f>
        <v>0</v>
      </c>
      <c r="BJ28" s="75">
        <f>(Input!BL106*0.1/0.2561*1000)</f>
        <v>4.9590003904724719E-2</v>
      </c>
      <c r="BK28" s="75">
        <f>(Input!BM106*0.1/0.2561*1000)</f>
        <v>1.9523623584537294E-3</v>
      </c>
      <c r="BL28" s="75">
        <f>(Input!BN106*0.1/0.2561*1000)</f>
        <v>0.86567746973838355</v>
      </c>
      <c r="BM28" s="64">
        <v>0.97599000000000002</v>
      </c>
      <c r="BN28" s="64">
        <v>1.0849800000000001</v>
      </c>
      <c r="BO28" s="75">
        <f>(Input!BQ106*0.1/0.2561*1000)</f>
        <v>2.2256930886372515E-2</v>
      </c>
      <c r="BP28" s="75">
        <f>(Input!BR106*0.1/0.2561*1000)</f>
        <v>4.6856696602889502E-3</v>
      </c>
    </row>
    <row r="29" spans="1:69" x14ac:dyDescent="0.3">
      <c r="A29" s="52" t="s">
        <v>86</v>
      </c>
      <c r="B29" s="75">
        <f>(Input!B107*0.1/0.2578*1000)</f>
        <v>115.70985259891391</v>
      </c>
      <c r="C29" s="75">
        <f>(Input!C107*0.1/0.2578*1000)</f>
        <v>1653.2195500387897</v>
      </c>
      <c r="D29" s="75">
        <f>(Input!D107*0.1/0.2578*1000)</f>
        <v>202.32738557020954</v>
      </c>
      <c r="E29" s="75">
        <f>(Input!E107*0.1/0.2578*1000)</f>
        <v>1159.4259115593484</v>
      </c>
      <c r="F29" s="75">
        <f>(Input!F107*0.1/0.2578*1000)</f>
        <v>20042.668735453844</v>
      </c>
      <c r="G29" s="75">
        <f>(Input!G107*0.1/0.2578*1000)</f>
        <v>21656.322730799071</v>
      </c>
      <c r="H29" s="64">
        <v>1.17126</v>
      </c>
      <c r="I29" s="64">
        <v>1.12259</v>
      </c>
      <c r="J29" s="75">
        <f>(Input!J107*0.1/0.2578*1000)</f>
        <v>92.746314972847173</v>
      </c>
      <c r="K29" s="75">
        <f>(Input!L107*0.1/0.2578*1000)</f>
        <v>0.6020170674941816</v>
      </c>
      <c r="L29" s="75">
        <f>(Input!M107*0.1/0.2578*1000)</f>
        <v>1.4328937160589605</v>
      </c>
      <c r="M29" s="75">
        <f>(Input!N107*0.1/0.2578*1000)</f>
        <v>48.448409619860371</v>
      </c>
      <c r="N29" s="75">
        <f>(Input!O107*0.1/0.2578*1000)</f>
        <v>234.13498836307221</v>
      </c>
      <c r="O29" s="75">
        <f>(Input!P107*0.1/0.2578*1000)</f>
        <v>0.14391000775795193</v>
      </c>
      <c r="P29" s="75">
        <f>(Input!Q107*0.1/0.2578*1000)</f>
        <v>0.83048875096974417</v>
      </c>
      <c r="Q29" s="75">
        <f>(Input!R107*0.1/0.2578*1000)</f>
        <v>8.5841737781225778</v>
      </c>
      <c r="R29" s="75">
        <f>(Input!S107*0.1/0.2578*1000)</f>
        <v>4.6741660201706763</v>
      </c>
      <c r="S29" s="75">
        <f>(Input!T107*0.1/0.2578*1000)</f>
        <v>0.65438324282389471</v>
      </c>
      <c r="T29" s="64">
        <v>1.0468999999999999</v>
      </c>
      <c r="U29" s="64">
        <v>0.97055999999999998</v>
      </c>
      <c r="V29" s="75">
        <f>(Input!W107*0.1/0.2578*1000)</f>
        <v>4.887509697439877E-2</v>
      </c>
      <c r="W29" s="75">
        <f>(Input!X107*0.1/0.2578*1000)</f>
        <v>7.6027928626842538</v>
      </c>
      <c r="X29" s="75">
        <f>(Input!Y107*0.1/0.2578*1000)</f>
        <v>3.5209464701318858</v>
      </c>
      <c r="Y29" s="75">
        <f>(Input!Z107*0.1/0.2578*1000)</f>
        <v>94.453064391000794</v>
      </c>
      <c r="Z29" s="64">
        <v>1.1392100000000001</v>
      </c>
      <c r="AA29" s="64">
        <v>1.1536599999999999</v>
      </c>
      <c r="AB29" s="75">
        <f>(Input!AC107*0.1/0.2578*1000)</f>
        <v>1.9006982156710633E-2</v>
      </c>
      <c r="AC29" s="75">
        <f>(Input!AD107*0.1/0.2578*1000)</f>
        <v>0.16563227307990691</v>
      </c>
      <c r="AD29" s="75">
        <f>(Input!AE107*0.1/0.2578*1000)</f>
        <v>3.8789759503491083E-4</v>
      </c>
      <c r="AE29" s="75">
        <f>(Input!AF107*0.1/0.2578*1000)</f>
        <v>1.9394879751745543E-3</v>
      </c>
      <c r="AF29" s="75">
        <f>(Input!AG107*0.1/0.2578*1000)</f>
        <v>2.6377036462373937E-2</v>
      </c>
      <c r="AG29" s="75">
        <f>(Input!AH107*0.1/0.2578*1000)</f>
        <v>0.217610550814585</v>
      </c>
      <c r="AH29" s="75">
        <f>(Input!AI107*0.1/0.2578*1000)</f>
        <v>1.0861132660977504E-2</v>
      </c>
      <c r="AI29" s="64">
        <v>1.0477099999999999</v>
      </c>
      <c r="AJ29" s="64">
        <v>1.13496</v>
      </c>
      <c r="AK29" s="75">
        <f>(Input!AL107*0.1/0.2578*1000)</f>
        <v>0.92319627618308775</v>
      </c>
      <c r="AL29" s="75">
        <f>(Input!AM107*0.1/0.2578*1000)</f>
        <v>1.3188518231186969E-2</v>
      </c>
      <c r="AM29" s="75">
        <f>(Input!AN107*0.1/0.2578*1000)</f>
        <v>1.5515903801396433E-3</v>
      </c>
      <c r="AN29" s="75">
        <f>(Input!AO107*0.1/0.2578*1000)</f>
        <v>3.9177657098525998E-2</v>
      </c>
      <c r="AO29" s="75">
        <f>(Input!AQ107*0.1/0.2578*1000)</f>
        <v>17.001551590380146</v>
      </c>
      <c r="AP29" s="75">
        <f>(Input!AR107*0.1/0.2578*1000)</f>
        <v>0.17532971295577973</v>
      </c>
      <c r="AQ29" s="75">
        <f>(Input!AS107*0.1/0.2578*1000)</f>
        <v>0.3258339798293251</v>
      </c>
      <c r="AR29" s="75">
        <f>(Input!AT107*0.1/0.2578*1000)</f>
        <v>4.1892940263770363E-2</v>
      </c>
      <c r="AS29" s="75">
        <f>(Input!AU107*0.1/0.2578*1000)</f>
        <v>0.15632273079906908</v>
      </c>
      <c r="AT29" s="75">
        <f>(Input!AV107*0.1/0.2578*1000)</f>
        <v>2.9868114817688137E-2</v>
      </c>
      <c r="AU29" s="75">
        <f>(Input!AW107*0.1/0.2578*1000)</f>
        <v>8.5337470907680384E-3</v>
      </c>
      <c r="AV29" s="75">
        <f>(Input!AX107*0.1/0.2578*1000)</f>
        <v>2.6377036462373937E-2</v>
      </c>
      <c r="AW29" s="75">
        <f>(Input!AY107*0.1/0.2578*1000)</f>
        <v>3.4910783553141968E-3</v>
      </c>
      <c r="AX29" s="75">
        <f>(Input!AZ107*0.1/0.2578*1000)</f>
        <v>1.8619084561675721E-2</v>
      </c>
      <c r="AY29" s="75">
        <f>(Input!BA107*0.1/0.2578*1000)</f>
        <v>3.4910783553141968E-3</v>
      </c>
      <c r="AZ29" s="75">
        <f>(Input!BB107*0.1/0.2578*1000)</f>
        <v>8.9216446858029503E-3</v>
      </c>
      <c r="BA29" s="75">
        <f>(Input!BC107*0.1/0.2578*1000)</f>
        <v>1.1636927851047326E-3</v>
      </c>
      <c r="BB29" s="75">
        <f>(Input!BD107*0.1/0.2578*1000)</f>
        <v>7.3700543056633072E-3</v>
      </c>
      <c r="BC29" s="75">
        <f>(Input!BE107*0.1/0.2578*1000)</f>
        <v>1.1636927851047326E-3</v>
      </c>
      <c r="BD29" s="75">
        <f>(Input!BF107*0.1/0.2578*1000)</f>
        <v>3.8789759503491083E-4</v>
      </c>
      <c r="BE29" s="75">
        <f>(Input!BG107*0.1/0.2578*1000)</f>
        <v>3.1031807602792869E-2</v>
      </c>
      <c r="BF29" s="75">
        <f>(Input!BH107*0.1/0.2578*1000)</f>
        <v>7.5640031031807609E-2</v>
      </c>
      <c r="BG29" s="75">
        <f>(Input!BI107*0.1/0.2578*1000)</f>
        <v>7.9131109387121812E-2</v>
      </c>
      <c r="BH29" s="75">
        <f>(Input!BJ107*0.1/0.2578*1000)</f>
        <v>0</v>
      </c>
      <c r="BI29" s="75">
        <f>(Input!BK107*0.1/0.2578*1000)</f>
        <v>3.8789759503491083E-4</v>
      </c>
      <c r="BJ29" s="75">
        <f>(Input!BL107*0.1/0.2578*1000)</f>
        <v>0.20946470131885186</v>
      </c>
      <c r="BK29" s="75">
        <f>(Input!BM107*0.1/0.2578*1000)</f>
        <v>2.7152831652443761E-3</v>
      </c>
      <c r="BL29" s="75">
        <f>(Input!BN107*0.1/0.2578*1000)</f>
        <v>0.52715283165244375</v>
      </c>
      <c r="BM29" s="64">
        <v>0.96319999999999995</v>
      </c>
      <c r="BN29" s="64">
        <v>1.0725499999999999</v>
      </c>
      <c r="BO29" s="75">
        <f>(Input!BQ107*0.1/0.2578*1000)</f>
        <v>3.3359193173002323E-2</v>
      </c>
      <c r="BP29" s="75">
        <f>(Input!BR107*0.1/0.2578*1000)</f>
        <v>7.3700543056633072E-3</v>
      </c>
      <c r="BQ29" s="75"/>
    </row>
    <row r="30" spans="1:69" s="65" customFormat="1" x14ac:dyDescent="0.3"/>
    <row r="31" spans="1:69" s="65" customFormat="1" x14ac:dyDescent="0.3">
      <c r="A31" s="68" t="s">
        <v>174</v>
      </c>
      <c r="B31" s="51" t="s">
        <v>178</v>
      </c>
      <c r="C31" s="51" t="s">
        <v>178</v>
      </c>
      <c r="D31" s="51" t="s">
        <v>178</v>
      </c>
      <c r="E31" s="51" t="s">
        <v>178</v>
      </c>
      <c r="F31" s="51" t="s">
        <v>178</v>
      </c>
      <c r="G31" s="51" t="s">
        <v>178</v>
      </c>
      <c r="H31" s="63" t="s">
        <v>171</v>
      </c>
      <c r="I31" s="64" t="s">
        <v>171</v>
      </c>
      <c r="J31" s="67" t="s">
        <v>178</v>
      </c>
      <c r="K31" s="67" t="s">
        <v>178</v>
      </c>
      <c r="L31" s="67" t="s">
        <v>178</v>
      </c>
      <c r="M31" s="67" t="s">
        <v>178</v>
      </c>
      <c r="N31" s="67" t="s">
        <v>178</v>
      </c>
      <c r="O31" s="67" t="s">
        <v>178</v>
      </c>
      <c r="P31" s="67" t="s">
        <v>178</v>
      </c>
      <c r="Q31" s="67" t="s">
        <v>178</v>
      </c>
      <c r="R31" s="67" t="s">
        <v>178</v>
      </c>
      <c r="S31" s="67" t="s">
        <v>178</v>
      </c>
      <c r="T31" s="64" t="s">
        <v>171</v>
      </c>
      <c r="U31" s="64" t="s">
        <v>171</v>
      </c>
      <c r="V31" s="67" t="s">
        <v>178</v>
      </c>
      <c r="W31" s="67" t="s">
        <v>178</v>
      </c>
      <c r="X31" s="67" t="s">
        <v>178</v>
      </c>
      <c r="Y31" s="67" t="s">
        <v>178</v>
      </c>
      <c r="Z31" s="64" t="s">
        <v>171</v>
      </c>
      <c r="AA31" s="64" t="s">
        <v>171</v>
      </c>
      <c r="AB31" s="67" t="s">
        <v>178</v>
      </c>
      <c r="AC31" s="67" t="s">
        <v>178</v>
      </c>
      <c r="AD31" s="67" t="s">
        <v>178</v>
      </c>
      <c r="AE31" s="67" t="s">
        <v>178</v>
      </c>
      <c r="AF31" s="67" t="s">
        <v>178</v>
      </c>
      <c r="AG31" s="67" t="s">
        <v>178</v>
      </c>
      <c r="AH31" s="67" t="s">
        <v>178</v>
      </c>
      <c r="AI31" s="64" t="s">
        <v>171</v>
      </c>
      <c r="AJ31" s="64" t="s">
        <v>171</v>
      </c>
      <c r="AK31" s="67" t="s">
        <v>178</v>
      </c>
      <c r="AL31" s="67" t="s">
        <v>178</v>
      </c>
      <c r="AM31" s="67" t="s">
        <v>178</v>
      </c>
      <c r="AN31" s="67" t="s">
        <v>178</v>
      </c>
      <c r="AO31" s="67" t="s">
        <v>178</v>
      </c>
      <c r="AP31" s="67" t="s">
        <v>178</v>
      </c>
      <c r="AQ31" s="67" t="s">
        <v>178</v>
      </c>
      <c r="AR31" s="67" t="s">
        <v>178</v>
      </c>
      <c r="AS31" s="67" t="s">
        <v>178</v>
      </c>
      <c r="AT31" s="67" t="s">
        <v>178</v>
      </c>
      <c r="AU31" s="67" t="s">
        <v>178</v>
      </c>
      <c r="AV31" s="67" t="s">
        <v>178</v>
      </c>
      <c r="AW31" s="67" t="s">
        <v>178</v>
      </c>
      <c r="AX31" s="67" t="s">
        <v>178</v>
      </c>
      <c r="AY31" s="67" t="s">
        <v>178</v>
      </c>
      <c r="AZ31" s="67" t="s">
        <v>178</v>
      </c>
      <c r="BA31" s="67" t="s">
        <v>178</v>
      </c>
      <c r="BB31" s="67" t="s">
        <v>178</v>
      </c>
      <c r="BC31" s="67" t="s">
        <v>178</v>
      </c>
      <c r="BD31" s="67" t="s">
        <v>178</v>
      </c>
      <c r="BE31" s="67" t="s">
        <v>178</v>
      </c>
      <c r="BF31" s="67" t="s">
        <v>178</v>
      </c>
      <c r="BG31" s="67" t="s">
        <v>178</v>
      </c>
      <c r="BH31" s="67" t="s">
        <v>178</v>
      </c>
      <c r="BI31" s="67" t="s">
        <v>178</v>
      </c>
      <c r="BJ31" s="67" t="s">
        <v>178</v>
      </c>
      <c r="BK31" s="67" t="s">
        <v>178</v>
      </c>
      <c r="BL31" s="67" t="s">
        <v>178</v>
      </c>
      <c r="BM31" s="64" t="s">
        <v>171</v>
      </c>
      <c r="BN31" s="64" t="s">
        <v>171</v>
      </c>
      <c r="BO31" s="67" t="s">
        <v>178</v>
      </c>
      <c r="BP31" s="67" t="s">
        <v>178</v>
      </c>
    </row>
    <row r="32" spans="1:69" x14ac:dyDescent="0.3">
      <c r="A32" s="52" t="s">
        <v>175</v>
      </c>
      <c r="B32" s="75">
        <f>(Input!B108*0.1/0.2529*1000)</f>
        <v>63.147489126136797</v>
      </c>
      <c r="C32" s="75">
        <f>(Input!C108*0.1/0.2529*1000)</f>
        <v>1945.4329774614471</v>
      </c>
      <c r="D32" s="75">
        <f>(Input!D108*0.1/0.2529*1000)</f>
        <v>234.67773823645709</v>
      </c>
      <c r="E32" s="75">
        <f>(Input!E108*0.1/0.2529*1000)</f>
        <v>748.12178726769469</v>
      </c>
      <c r="F32" s="75">
        <f>(Input!F108*0.1/0.2529*1000)</f>
        <v>14839.857651245551</v>
      </c>
      <c r="G32" s="75">
        <f>(Input!G108*0.1/0.2529*1000)</f>
        <v>18790.035587188613</v>
      </c>
      <c r="H32" s="64">
        <v>1.14429</v>
      </c>
      <c r="I32" s="64">
        <v>1.10151</v>
      </c>
      <c r="J32" s="75">
        <f>(Input!J108*0.1/0.2529*1000)</f>
        <v>86.753657572162908</v>
      </c>
      <c r="K32" s="75">
        <f>(Input!L108*0.1/0.2529*1000)</f>
        <v>0.65836298932384341</v>
      </c>
      <c r="L32" s="75">
        <f>(Input!M108*0.1/0.2529*1000)</f>
        <v>1.3531039936733886</v>
      </c>
      <c r="M32" s="75">
        <f>(Input!N108*0.1/0.2529*1000)</f>
        <v>35.37366548042705</v>
      </c>
      <c r="N32" s="75">
        <f>(Input!O108*0.1/0.2529*1000)</f>
        <v>264.13602214313966</v>
      </c>
      <c r="O32" s="75">
        <f>(Input!P108*0.1/0.2529*1000)</f>
        <v>0.10794780545670225</v>
      </c>
      <c r="P32" s="75">
        <f>(Input!Q108*0.1/0.2529*1000)</f>
        <v>0.58125741399762743</v>
      </c>
      <c r="Q32" s="75">
        <f>(Input!R108*0.1/0.2529*1000)</f>
        <v>9.0510083036773423</v>
      </c>
      <c r="R32" s="75">
        <f>(Input!S108*0.1/0.2529*1000)</f>
        <v>22.285488335310401</v>
      </c>
      <c r="S32" s="75">
        <f>(Input!T108*0.1/0.2529*1000)</f>
        <v>0.46105179913009092</v>
      </c>
      <c r="T32" s="64">
        <v>1.0320100000000001</v>
      </c>
      <c r="U32" s="64">
        <v>0.96023999999999998</v>
      </c>
      <c r="V32" s="75">
        <f>(Input!W108*0.1/0.2529*1000)</f>
        <v>9.8062475286674583E-2</v>
      </c>
      <c r="W32" s="75">
        <f>(Input!X108*0.1/0.2529*1000)</f>
        <v>12.230130486358243</v>
      </c>
      <c r="X32" s="75">
        <f>(Input!Y108*0.1/0.2529*1000)</f>
        <v>6.4768683274021344</v>
      </c>
      <c r="Y32" s="75">
        <f>(Input!Z108*0.1/0.2529*1000)</f>
        <v>84.302095689996051</v>
      </c>
      <c r="Z32" s="64">
        <v>1.11053</v>
      </c>
      <c r="AA32" s="64">
        <v>1.1337200000000001</v>
      </c>
      <c r="AB32" s="75">
        <f>(Input!AC108*0.1/0.2529*1000)</f>
        <v>2.7678924476077504E-2</v>
      </c>
      <c r="AC32" s="75">
        <f>(Input!AD108*0.1/0.2529*1000)</f>
        <v>0.27520759193357053</v>
      </c>
      <c r="AD32" s="75">
        <f>(Input!AE108*0.1/0.2529*1000)</f>
        <v>3.9541320680110711E-4</v>
      </c>
      <c r="AE32" s="75">
        <f>(Input!AF108*0.1/0.2529*1000)</f>
        <v>1.9770660340055362E-3</v>
      </c>
      <c r="AF32" s="75">
        <f>(Input!AG108*0.1/0.2529*1000)</f>
        <v>2.2538552787663108E-2</v>
      </c>
      <c r="AG32" s="75">
        <f>(Input!AH108*0.1/0.2529*1000)</f>
        <v>4.3495452748121791E-2</v>
      </c>
      <c r="AH32" s="75">
        <f>(Input!AI108*0.1/0.2529*1000)</f>
        <v>7.0383550810597065E-2</v>
      </c>
      <c r="AI32" s="64">
        <v>1.02759</v>
      </c>
      <c r="AJ32" s="64">
        <v>1.12171</v>
      </c>
      <c r="AK32" s="75">
        <f>(Input!AL108*0.1/0.2529*1000)</f>
        <v>0.22617635429023328</v>
      </c>
      <c r="AL32" s="75">
        <f>(Input!AM108*0.1/0.2529*1000)</f>
        <v>3.4796362198497431E-2</v>
      </c>
      <c r="AM32" s="75">
        <f>(Input!AN108*0.1/0.2529*1000)</f>
        <v>1.5816528272044285E-3</v>
      </c>
      <c r="AN32" s="75">
        <f>(Input!AO108*0.1/0.2529*1000)</f>
        <v>0.18386714116251482</v>
      </c>
      <c r="AO32" s="75">
        <f>(Input!AQ108*0.1/0.2529*1000)</f>
        <v>11.629102412020561</v>
      </c>
      <c r="AP32" s="75">
        <f>(Input!AR108*0.1/0.2529*1000)</f>
        <v>0.21668643732700676</v>
      </c>
      <c r="AQ32" s="75">
        <f>(Input!AS108*0.1/0.2529*1000)</f>
        <v>0.42783708975879797</v>
      </c>
      <c r="AR32" s="75">
        <f>(Input!AT108*0.1/0.2529*1000)</f>
        <v>5.4567022538552799E-2</v>
      </c>
      <c r="AS32" s="75">
        <f>(Input!AU108*0.1/0.2529*1000)</f>
        <v>0.19652036378015028</v>
      </c>
      <c r="AT32" s="75">
        <f>(Input!AV108*0.1/0.2529*1000)</f>
        <v>3.8750494266508506E-2</v>
      </c>
      <c r="AU32" s="75">
        <f>(Input!AW108*0.1/0.2529*1000)</f>
        <v>8.6990905496243578E-3</v>
      </c>
      <c r="AV32" s="75">
        <f>(Input!AX108*0.1/0.2529*1000)</f>
        <v>3.5587188612099641E-2</v>
      </c>
      <c r="AW32" s="75">
        <f>(Input!AY108*0.1/0.2529*1000)</f>
        <v>5.1403716884143927E-3</v>
      </c>
      <c r="AX32" s="75">
        <f>(Input!AZ108*0.1/0.2529*1000)</f>
        <v>2.4911032028469754E-2</v>
      </c>
      <c r="AY32" s="75">
        <f>(Input!BA108*0.1/0.2529*1000)</f>
        <v>4.7449584816132862E-3</v>
      </c>
      <c r="AZ32" s="75">
        <f>(Input!BB108*0.1/0.2529*1000)</f>
        <v>1.3048635824436538E-2</v>
      </c>
      <c r="BA32" s="75">
        <f>(Input!BC108*0.1/0.2529*1000)</f>
        <v>1.9770660340055362E-3</v>
      </c>
      <c r="BB32" s="75">
        <f>(Input!BD108*0.1/0.2529*1000)</f>
        <v>1.1466982997232106E-2</v>
      </c>
      <c r="BC32" s="75">
        <f>(Input!BE108*0.1/0.2529*1000)</f>
        <v>1.5816528272044285E-3</v>
      </c>
      <c r="BD32" s="75">
        <f>(Input!BF108*0.1/0.2529*1000)</f>
        <v>3.9541320680110711E-4</v>
      </c>
      <c r="BE32" s="75">
        <f>(Input!BG108*0.1/0.2529*1000)</f>
        <v>3.3214709371292998E-2</v>
      </c>
      <c r="BF32" s="75">
        <f>(Input!BH108*0.1/0.2529*1000)</f>
        <v>0.25939106366152631</v>
      </c>
      <c r="BG32" s="75">
        <f>(Input!BI108*0.1/0.2529*1000)</f>
        <v>0.26848556741795176</v>
      </c>
      <c r="BH32" s="75">
        <f>(Input!BJ108*0.1/0.2529*1000)</f>
        <v>0</v>
      </c>
      <c r="BI32" s="75">
        <f>(Input!BK108*0.1/0.2529*1000)</f>
        <v>0</v>
      </c>
      <c r="BJ32" s="75">
        <f>(Input!BL108*0.1/0.2529*1000)</f>
        <v>3.7168841439304073E-2</v>
      </c>
      <c r="BK32" s="75">
        <f>(Input!BM108*0.1/0.2529*1000)</f>
        <v>3.1633056544088569E-3</v>
      </c>
      <c r="BL32" s="75">
        <f>(Input!BN108*0.1/0.2529*1000)</f>
        <v>0.47726374060893639</v>
      </c>
      <c r="BM32" s="64">
        <v>0.95499000000000001</v>
      </c>
      <c r="BN32" s="64">
        <v>1.0682199999999999</v>
      </c>
      <c r="BO32" s="75">
        <f>(Input!BQ108*0.1/0.2529*1000)</f>
        <v>6.6034005535784895E-2</v>
      </c>
      <c r="BP32" s="75">
        <f>(Input!BR108*0.1/0.2529*1000)</f>
        <v>9.8853301700276789E-3</v>
      </c>
    </row>
    <row r="33" spans="1:68" x14ac:dyDescent="0.3">
      <c r="A33" s="52" t="s">
        <v>73</v>
      </c>
      <c r="B33" s="75">
        <f>(Input!B109*0.1/0.2528*1000)</f>
        <v>68.947784810126578</v>
      </c>
      <c r="C33" s="75">
        <f>(Input!C109*0.1/0.2528*1000)</f>
        <v>1430.7753164556962</v>
      </c>
      <c r="D33" s="75">
        <f>(Input!D109*0.1/0.2528*1000)</f>
        <v>169.06645569620252</v>
      </c>
      <c r="E33" s="75">
        <f>(Input!E109*0.1/0.2528*1000)</f>
        <v>1175.2373417721519</v>
      </c>
      <c r="F33" s="75">
        <f>(Input!F109*0.1/0.2528*1000)</f>
        <v>17167.721518987339</v>
      </c>
      <c r="G33" s="75">
        <f>(Input!G109*0.1/0.2528*1000)</f>
        <v>15981.012658227846</v>
      </c>
      <c r="H33" s="64">
        <v>1.1431199999999999</v>
      </c>
      <c r="I33" s="64">
        <v>1.1027400000000001</v>
      </c>
      <c r="J33" s="75">
        <f>(Input!J109*0.1/0.2528*1000)</f>
        <v>72.468354430379748</v>
      </c>
      <c r="K33" s="75">
        <f>(Input!L109*0.1/0.2528*1000)</f>
        <v>0.56091772151898733</v>
      </c>
      <c r="L33" s="75">
        <f>(Input!M109*0.1/0.2528*1000)</f>
        <v>1.3678797468354431</v>
      </c>
      <c r="M33" s="75">
        <f>(Input!N109*0.1/0.2528*1000)</f>
        <v>50.237341772151893</v>
      </c>
      <c r="N33" s="75">
        <f>(Input!O109*0.1/0.2528*1000)</f>
        <v>247.78481012658227</v>
      </c>
      <c r="O33" s="75">
        <f>(Input!P109*0.1/0.2528*1000)</f>
        <v>0.12223101265822783</v>
      </c>
      <c r="P33" s="75">
        <f>(Input!Q109*0.1/0.2528*1000)</f>
        <v>1.25</v>
      </c>
      <c r="Q33" s="75">
        <f>(Input!R109*0.1/0.2528*1000)</f>
        <v>5.3362341772151902</v>
      </c>
      <c r="R33" s="75">
        <f>(Input!S109*0.1/0.2528*1000)</f>
        <v>8.6946202531645547</v>
      </c>
      <c r="S33" s="75">
        <f>(Input!T109*0.1/0.2528*1000)</f>
        <v>0.33465189873417717</v>
      </c>
      <c r="T33" s="64">
        <v>1.0302500000000001</v>
      </c>
      <c r="U33" s="64">
        <v>0.95850999999999997</v>
      </c>
      <c r="V33" s="75">
        <f>(Input!W109*0.1/0.2528*1000)</f>
        <v>8.5838607594936694E-2</v>
      </c>
      <c r="W33" s="75">
        <f>(Input!X109*0.1/0.2528*1000)</f>
        <v>18.560126582278482</v>
      </c>
      <c r="X33" s="75">
        <f>(Input!Y109*0.1/0.2528*1000)</f>
        <v>5.5656645569620258</v>
      </c>
      <c r="Y33" s="75">
        <f>(Input!Z109*0.1/0.2528*1000)</f>
        <v>49.525316455696206</v>
      </c>
      <c r="Z33" s="64">
        <v>1.11066</v>
      </c>
      <c r="AA33" s="64">
        <v>1.13262</v>
      </c>
      <c r="AB33" s="75">
        <f>(Input!AC109*0.1/0.2528*1000)</f>
        <v>2.2151898734177215E-2</v>
      </c>
      <c r="AC33" s="75">
        <f>(Input!AD109*0.1/0.2528*1000)</f>
        <v>0.22903481012658225</v>
      </c>
      <c r="AD33" s="75">
        <f>(Input!AE109*0.1/0.2528*1000)</f>
        <v>3.955696202531645E-4</v>
      </c>
      <c r="AE33" s="75">
        <f>(Input!AF109*0.1/0.2528*1000)</f>
        <v>7.9113924050632899E-4</v>
      </c>
      <c r="AF33" s="75">
        <f>(Input!AG109*0.1/0.2528*1000)</f>
        <v>1.3053797468354431E-2</v>
      </c>
      <c r="AG33" s="75">
        <f>(Input!AH109*0.1/0.2528*1000)</f>
        <v>0.18235759493670889</v>
      </c>
      <c r="AH33" s="75">
        <f>(Input!AI109*0.1/0.2528*1000)</f>
        <v>1.8591772151898729E-2</v>
      </c>
      <c r="AI33" s="64">
        <v>1.02658</v>
      </c>
      <c r="AJ33" s="64">
        <v>1.12276</v>
      </c>
      <c r="AK33" s="75">
        <f>(Input!AL109*0.1/0.2528*1000)</f>
        <v>0.25514240506329117</v>
      </c>
      <c r="AL33" s="75">
        <f>(Input!AM109*0.1/0.2528*1000)</f>
        <v>2.4525316455696205E-2</v>
      </c>
      <c r="AM33" s="75">
        <f>(Input!AN109*0.1/0.2528*1000)</f>
        <v>7.9113924050632899E-4</v>
      </c>
      <c r="AN33" s="75">
        <f>(Input!AO109*0.1/0.2528*1000)</f>
        <v>8.9003164556962028E-2</v>
      </c>
      <c r="AO33" s="75">
        <f>(Input!AQ109*0.1/0.2528*1000)</f>
        <v>8.3979430379746827</v>
      </c>
      <c r="AP33" s="75">
        <f>(Input!AR109*0.1/0.2528*1000)</f>
        <v>0.17444620253164556</v>
      </c>
      <c r="AQ33" s="75">
        <f>(Input!AS109*0.1/0.2528*1000)</f>
        <v>0.33227848101265817</v>
      </c>
      <c r="AR33" s="75">
        <f>(Input!AT109*0.1/0.2528*1000)</f>
        <v>4.1534810126582271E-2</v>
      </c>
      <c r="AS33" s="75">
        <f>(Input!AU109*0.1/0.2528*1000)</f>
        <v>0.15387658227848103</v>
      </c>
      <c r="AT33" s="75">
        <f>(Input!AV109*0.1/0.2528*1000)</f>
        <v>3.0063291139240507E-2</v>
      </c>
      <c r="AU33" s="75">
        <f>(Input!AW109*0.1/0.2528*1000)</f>
        <v>6.3291139240506319E-3</v>
      </c>
      <c r="AV33" s="75">
        <f>(Input!AX109*0.1/0.2528*1000)</f>
        <v>2.6503164556962024E-2</v>
      </c>
      <c r="AW33" s="75">
        <f>(Input!AY109*0.1/0.2528*1000)</f>
        <v>3.9556962025316458E-3</v>
      </c>
      <c r="AX33" s="75">
        <f>(Input!AZ109*0.1/0.2528*1000)</f>
        <v>1.8987341772151899E-2</v>
      </c>
      <c r="AY33" s="75">
        <f>(Input!BA109*0.1/0.2528*1000)</f>
        <v>3.56012658227848E-3</v>
      </c>
      <c r="AZ33" s="75">
        <f>(Input!BB109*0.1/0.2528*1000)</f>
        <v>9.8892405063291146E-3</v>
      </c>
      <c r="BA33" s="75">
        <f>(Input!BC109*0.1/0.2528*1000)</f>
        <v>1.1867088607594937E-3</v>
      </c>
      <c r="BB33" s="75">
        <f>(Input!BD109*0.1/0.2528*1000)</f>
        <v>8.3069620253164566E-3</v>
      </c>
      <c r="BC33" s="75">
        <f>(Input!BE109*0.1/0.2528*1000)</f>
        <v>1.1867088607594937E-3</v>
      </c>
      <c r="BD33" s="75">
        <f>(Input!BF109*0.1/0.2528*1000)</f>
        <v>3.955696202531645E-4</v>
      </c>
      <c r="BE33" s="75">
        <f>(Input!BG109*0.1/0.2528*1000)</f>
        <v>3.4810126582278479E-2</v>
      </c>
      <c r="BF33" s="75">
        <f>(Input!BH109*0.1/0.2528*1000)</f>
        <v>0.1238132911392405</v>
      </c>
      <c r="BG33" s="75">
        <f>(Input!BI109*0.1/0.2528*1000)</f>
        <v>0.12856012658227847</v>
      </c>
      <c r="BH33" s="75">
        <f>(Input!BJ109*0.1/0.2528*1000)</f>
        <v>0</v>
      </c>
      <c r="BI33" s="75">
        <f>(Input!BK109*0.1/0.2528*1000)</f>
        <v>0</v>
      </c>
      <c r="BJ33" s="75">
        <f>(Input!BL109*0.1/0.2528*1000)</f>
        <v>4.4699367088607597E-2</v>
      </c>
      <c r="BK33" s="75">
        <f>(Input!BM109*0.1/0.2528*1000)</f>
        <v>2.7689873417721519E-3</v>
      </c>
      <c r="BL33" s="75">
        <f>(Input!BN109*0.1/0.2528*1000)</f>
        <v>0.38963607594936711</v>
      </c>
      <c r="BM33" s="64">
        <v>0.95574000000000003</v>
      </c>
      <c r="BN33" s="64">
        <v>1.0734399999999999</v>
      </c>
      <c r="BO33" s="75">
        <f>(Input!BQ109*0.1/0.2528*1000)</f>
        <v>5.6566455696202521E-2</v>
      </c>
      <c r="BP33" s="75">
        <f>(Input!BR109*0.1/0.2528*1000)</f>
        <v>8.3069620253164566E-3</v>
      </c>
    </row>
    <row r="34" spans="1:68" x14ac:dyDescent="0.3">
      <c r="A34" s="52" t="s">
        <v>74</v>
      </c>
      <c r="B34" s="75">
        <f>(Input!B110*0.1/0.2619*1000)</f>
        <v>104.96372661321114</v>
      </c>
      <c r="C34" s="75">
        <f>(Input!C110*0.1/0.2619*1000)</f>
        <v>1928.9805269186711</v>
      </c>
      <c r="D34" s="75">
        <f>(Input!D110*0.1/0.2619*1000)</f>
        <v>220.00763650248186</v>
      </c>
      <c r="E34" s="75">
        <f>(Input!E110*0.1/0.2619*1000)</f>
        <v>852.99732722413137</v>
      </c>
      <c r="F34" s="75">
        <f>(Input!F110*0.1/0.2619*1000)</f>
        <v>20400.916380297822</v>
      </c>
      <c r="G34" s="75">
        <f>(Input!G110*0.1/0.2619*1000)</f>
        <v>15773.195876288659</v>
      </c>
      <c r="H34" s="64">
        <v>1.1079399999999999</v>
      </c>
      <c r="I34" s="64">
        <v>1.0926499999999999</v>
      </c>
      <c r="J34" s="75">
        <f>(Input!J110*0.1/0.2619*1000)</f>
        <v>72.584956090110722</v>
      </c>
      <c r="K34" s="75">
        <f>(Input!L110*0.1/0.2619*1000)</f>
        <v>0.57655593738067967</v>
      </c>
      <c r="L34" s="75">
        <f>(Input!M110*0.1/0.2619*1000)</f>
        <v>1.1825124093165329</v>
      </c>
      <c r="M34" s="75">
        <f>(Input!N110*0.1/0.2619*1000)</f>
        <v>58.724704085528835</v>
      </c>
      <c r="N34" s="75">
        <f>(Input!O110*0.1/0.2619*1000)</f>
        <v>251.73730431462388</v>
      </c>
      <c r="O34" s="75">
        <f>(Input!P110*0.1/0.2619*1000)</f>
        <v>0.18442153493699884</v>
      </c>
      <c r="P34" s="75">
        <f>(Input!Q110*0.1/0.2619*1000)</f>
        <v>2.5452462772050399</v>
      </c>
      <c r="Q34" s="75">
        <f>(Input!R110*0.1/0.2619*1000)</f>
        <v>8.6445208094692614</v>
      </c>
      <c r="R34" s="75">
        <f>(Input!S110*0.1/0.2619*1000)</f>
        <v>5.4677357770141271</v>
      </c>
      <c r="S34" s="75">
        <f>(Input!T110*0.1/0.2619*1000)</f>
        <v>0.15807560137457047</v>
      </c>
      <c r="T34" s="64">
        <v>1.0251399999999999</v>
      </c>
      <c r="U34" s="64">
        <v>0.96841999999999995</v>
      </c>
      <c r="V34" s="75">
        <f>(Input!W110*0.1/0.2619*1000)</f>
        <v>7.407407407407407E-2</v>
      </c>
      <c r="W34" s="75">
        <f>(Input!X110*0.1/0.2619*1000)</f>
        <v>3.0194730813287514</v>
      </c>
      <c r="X34" s="75">
        <f>(Input!Y110*0.1/0.2619*1000)</f>
        <v>9.1523482245131706</v>
      </c>
      <c r="Y34" s="75">
        <f>(Input!Z110*0.1/0.2619*1000)</f>
        <v>43.566246659030156</v>
      </c>
      <c r="Z34" s="64">
        <v>1.0853900000000001</v>
      </c>
      <c r="AA34" s="64">
        <v>1.11904</v>
      </c>
      <c r="AB34" s="75">
        <f>(Input!AC110*0.1/0.2619*1000)</f>
        <v>2.4054982817869417E-2</v>
      </c>
      <c r="AC34" s="75">
        <f>(Input!AD110*0.1/0.2619*1000)</f>
        <v>0.16151202749140892</v>
      </c>
      <c r="AD34" s="75">
        <f>(Input!AE110*0.1/0.2619*1000)</f>
        <v>3.8182512409316529E-4</v>
      </c>
      <c r="AE34" s="75">
        <f>(Input!AF110*0.1/0.2619*1000)</f>
        <v>7.6365024818633059E-4</v>
      </c>
      <c r="AF34" s="75">
        <f>(Input!AG110*0.1/0.2619*1000)</f>
        <v>1.1454753722794959E-2</v>
      </c>
      <c r="AG34" s="75">
        <f>(Input!AH110*0.1/0.2619*1000)</f>
        <v>9.0110729285987012E-2</v>
      </c>
      <c r="AH34" s="75">
        <f>(Input!AI110*0.1/0.2619*1000)</f>
        <v>2.5582283314242074E-2</v>
      </c>
      <c r="AI34" s="64">
        <v>0.99936999999999998</v>
      </c>
      <c r="AJ34" s="64">
        <v>1.1058699999999999</v>
      </c>
      <c r="AK34" s="75">
        <f>(Input!AL110*0.1/0.2619*1000)</f>
        <v>0.21954944635357004</v>
      </c>
      <c r="AL34" s="75">
        <f>(Input!AM110*0.1/0.2619*1000)</f>
        <v>2.5200458190148912E-2</v>
      </c>
      <c r="AM34" s="75">
        <f>(Input!AN110*0.1/0.2619*1000)</f>
        <v>1.145475372279496E-3</v>
      </c>
      <c r="AN34" s="75">
        <f>(Input!AO110*0.1/0.2619*1000)</f>
        <v>7.9037800687285234E-2</v>
      </c>
      <c r="AO34" s="75">
        <f>(Input!AQ110*0.1/0.2619*1000)</f>
        <v>3.4982817869415808</v>
      </c>
      <c r="AP34" s="75">
        <f>(Input!AR110*0.1/0.2619*1000)</f>
        <v>0.18174875906834667</v>
      </c>
      <c r="AQ34" s="75">
        <f>(Input!AS110*0.1/0.2619*1000)</f>
        <v>0.35700649102710957</v>
      </c>
      <c r="AR34" s="75">
        <f>(Input!AT110*0.1/0.2619*1000)</f>
        <v>4.2382588774341347E-2</v>
      </c>
      <c r="AS34" s="75">
        <f>(Input!AU110*0.1/0.2619*1000)</f>
        <v>0.16303932798778159</v>
      </c>
      <c r="AT34" s="75">
        <f>(Input!AV110*0.1/0.2619*1000)</f>
        <v>3.1691485299732716E-2</v>
      </c>
      <c r="AU34" s="75">
        <f>(Input!AW110*0.1/0.2619*1000)</f>
        <v>6.1092019854906447E-3</v>
      </c>
      <c r="AV34" s="75">
        <f>(Input!AX110*0.1/0.2619*1000)</f>
        <v>2.9018709431080567E-2</v>
      </c>
      <c r="AW34" s="75">
        <f>(Input!AY110*0.1/0.2619*1000)</f>
        <v>4.2000763650248182E-3</v>
      </c>
      <c r="AX34" s="75">
        <f>(Input!AZ110*0.1/0.2619*1000)</f>
        <v>2.0618556701030927E-2</v>
      </c>
      <c r="AY34" s="75">
        <f>(Input!BA110*0.1/0.2619*1000)</f>
        <v>4.2000763650248182E-3</v>
      </c>
      <c r="AZ34" s="75">
        <f>(Input!BB110*0.1/0.2619*1000)</f>
        <v>1.1454753722794959E-2</v>
      </c>
      <c r="BA34" s="75">
        <f>(Input!BC110*0.1/0.2619*1000)</f>
        <v>1.5273004963726612E-3</v>
      </c>
      <c r="BB34" s="75">
        <f>(Input!BD110*0.1/0.2619*1000)</f>
        <v>1.1072928598701794E-2</v>
      </c>
      <c r="BC34" s="75">
        <f>(Input!BE110*0.1/0.2619*1000)</f>
        <v>1.5273004963726612E-3</v>
      </c>
      <c r="BD34" s="75">
        <f>(Input!BF110*0.1/0.2619*1000)</f>
        <v>3.8182512409316529E-4</v>
      </c>
      <c r="BE34" s="75">
        <f>(Input!BG110*0.1/0.2619*1000)</f>
        <v>2.9782359679266894E-2</v>
      </c>
      <c r="BF34" s="75">
        <f>(Input!BH110*0.1/0.2619*1000)</f>
        <v>0.1023291332569683</v>
      </c>
      <c r="BG34" s="75">
        <f>(Input!BI110*0.1/0.2619*1000)</f>
        <v>0.10385643375334096</v>
      </c>
      <c r="BH34" s="75">
        <f>(Input!BJ110*0.1/0.2619*1000)</f>
        <v>0</v>
      </c>
      <c r="BI34" s="75">
        <f>(Input!BK110*0.1/0.2619*1000)</f>
        <v>0</v>
      </c>
      <c r="BJ34" s="75">
        <f>(Input!BL110*0.1/0.2619*1000)</f>
        <v>6.3382970599465432E-2</v>
      </c>
      <c r="BK34" s="75">
        <f>(Input!BM110*0.1/0.2619*1000)</f>
        <v>2.6727758686521576E-3</v>
      </c>
      <c r="BL34" s="75">
        <f>(Input!BN110*0.1/0.2619*1000)</f>
        <v>0.38067964872088583</v>
      </c>
      <c r="BM34" s="64">
        <v>0.94516999999999995</v>
      </c>
      <c r="BN34" s="64">
        <v>1.0620400000000001</v>
      </c>
      <c r="BO34" s="75">
        <f>(Input!BQ110*0.1/0.2619*1000)</f>
        <v>5.0400916380297825E-2</v>
      </c>
      <c r="BP34" s="75">
        <f>(Input!BR110*0.1/0.2619*1000)</f>
        <v>9.9274532264222969E-3</v>
      </c>
    </row>
    <row r="35" spans="1:68" x14ac:dyDescent="0.3">
      <c r="A35" s="52" t="s">
        <v>75</v>
      </c>
      <c r="B35" s="75">
        <f>(Input!B111*0.1/0.2544*1000)</f>
        <v>147.64150943396228</v>
      </c>
      <c r="C35" s="75">
        <f>(Input!C111*0.1/0.2544*1000)</f>
        <v>2424.9213836477988</v>
      </c>
      <c r="D35" s="75">
        <f>(Input!D111*0.1/0.2544*1000)</f>
        <v>278.73427672955978</v>
      </c>
      <c r="E35" s="75">
        <f>(Input!E111*0.1/0.2544*1000)</f>
        <v>625.39308176100633</v>
      </c>
      <c r="F35" s="75">
        <f>(Input!F111*0.1/0.2544*1000)</f>
        <v>20290.880503144654</v>
      </c>
      <c r="G35" s="75">
        <f>(Input!G111*0.1/0.2544*1000)</f>
        <v>13714.622641509435</v>
      </c>
      <c r="H35" s="64">
        <v>1.19123</v>
      </c>
      <c r="I35" s="64">
        <v>1.17482</v>
      </c>
      <c r="J35" s="75">
        <f>(Input!J111*0.1/0.2544*1000)</f>
        <v>66.352201257861651</v>
      </c>
      <c r="K35" s="75">
        <f>(Input!L111*0.1/0.2544*1000)</f>
        <v>0.73545597484276737</v>
      </c>
      <c r="L35" s="75">
        <f>(Input!M111*0.1/0.2544*1000)</f>
        <v>1.3738207547169812</v>
      </c>
      <c r="M35" s="75">
        <f>(Input!N111*0.1/0.2544*1000)</f>
        <v>28.419811320754718</v>
      </c>
      <c r="N35" s="75">
        <f>(Input!O111*0.1/0.2544*1000)</f>
        <v>365.68396226415098</v>
      </c>
      <c r="O35" s="75">
        <f>(Input!P111*0.1/0.2544*1000)</f>
        <v>0.1650943396226415</v>
      </c>
      <c r="P35" s="75">
        <f>(Input!Q111*0.1/0.2544*1000)</f>
        <v>1.2688679245283019</v>
      </c>
      <c r="Q35" s="75">
        <f>(Input!R111*0.1/0.2544*1000)</f>
        <v>7.291666666666667</v>
      </c>
      <c r="R35" s="75">
        <f>(Input!S111*0.1/0.2544*1000)</f>
        <v>6.1281446540880502</v>
      </c>
      <c r="S35" s="75">
        <f>(Input!T111*0.1/0.2544*1000)</f>
        <v>0.59198113207547165</v>
      </c>
      <c r="T35" s="64">
        <v>1.06728</v>
      </c>
      <c r="U35" s="64">
        <v>1.0098100000000001</v>
      </c>
      <c r="V35" s="75">
        <f>(Input!W111*0.1/0.2544*1000)</f>
        <v>0.13089622641509435</v>
      </c>
      <c r="W35" s="75">
        <f>(Input!X111*0.1/0.2544*1000)</f>
        <v>3.3773584905660381</v>
      </c>
      <c r="X35" s="75">
        <f>(Input!Y111*0.1/0.2544*1000)</f>
        <v>3.9937106918238996</v>
      </c>
      <c r="Y35" s="75">
        <f>(Input!Z111*0.1/0.2544*1000)</f>
        <v>160.02358490566039</v>
      </c>
      <c r="Z35" s="64">
        <v>1.15117</v>
      </c>
      <c r="AA35" s="64">
        <v>1.1907099999999999</v>
      </c>
      <c r="AB35" s="75">
        <f>(Input!AC111*0.1/0.2544*1000)</f>
        <v>3.5770440251572333E-2</v>
      </c>
      <c r="AC35" s="75">
        <f>(Input!AD111*0.1/0.2544*1000)</f>
        <v>0.39740566037735847</v>
      </c>
      <c r="AD35" s="75">
        <f>(Input!AE111*0.1/0.2544*1000)</f>
        <v>3.9308176100628928E-4</v>
      </c>
      <c r="AE35" s="75">
        <f>(Input!AF111*0.1/0.2544*1000)</f>
        <v>2.751572327044025E-3</v>
      </c>
      <c r="AF35" s="75">
        <f>(Input!AG111*0.1/0.2544*1000)</f>
        <v>3.9308176100628929E-2</v>
      </c>
      <c r="AG35" s="75">
        <f>(Input!AH111*0.1/0.2544*1000)</f>
        <v>0.10809748427672958</v>
      </c>
      <c r="AH35" s="75">
        <f>(Input!AI111*0.1/0.2544*1000)</f>
        <v>2.9481132075471695E-2</v>
      </c>
      <c r="AI35" s="64">
        <v>1.05603</v>
      </c>
      <c r="AJ35" s="64">
        <v>1.1653100000000001</v>
      </c>
      <c r="AK35" s="75">
        <f>(Input!AL111*0.1/0.2544*1000)</f>
        <v>7.5864779874213834E-2</v>
      </c>
      <c r="AL35" s="75">
        <f>(Input!AM111*0.1/0.2544*1000)</f>
        <v>3.1053459119496859E-2</v>
      </c>
      <c r="AM35" s="75">
        <f>(Input!AN111*0.1/0.2544*1000)</f>
        <v>0</v>
      </c>
      <c r="AN35" s="75">
        <f>(Input!AO111*0.1/0.2544*1000)</f>
        <v>6.9968553459119495E-2</v>
      </c>
      <c r="AO35" s="75">
        <f>(Input!AQ111*0.1/0.2544*1000)</f>
        <v>14.764150943396228</v>
      </c>
      <c r="AP35" s="75">
        <f>(Input!AR111*0.1/0.2544*1000)</f>
        <v>0.27948113207547165</v>
      </c>
      <c r="AQ35" s="75">
        <f>(Input!AS111*0.1/0.2544*1000)</f>
        <v>0.52672955974842772</v>
      </c>
      <c r="AR35" s="75">
        <f>(Input!AT111*0.1/0.2544*1000)</f>
        <v>6.4465408805031446E-2</v>
      </c>
      <c r="AS35" s="75">
        <f>(Input!AU111*0.1/0.2544*1000)</f>
        <v>0.24095911949685531</v>
      </c>
      <c r="AT35" s="75">
        <f>(Input!AV111*0.1/0.2544*1000)</f>
        <v>4.8349056603773581E-2</v>
      </c>
      <c r="AU35" s="75">
        <f>(Input!AW111*0.1/0.2544*1000)</f>
        <v>1.1399371069182391E-2</v>
      </c>
      <c r="AV35" s="75">
        <f>(Input!AX111*0.1/0.2544*1000)</f>
        <v>4.2059748427672954E-2</v>
      </c>
      <c r="AW35" s="75">
        <f>(Input!AY111*0.1/0.2544*1000)</f>
        <v>6.2893081761006284E-3</v>
      </c>
      <c r="AX35" s="75">
        <f>(Input!AZ111*0.1/0.2544*1000)</f>
        <v>3.1053459119496859E-2</v>
      </c>
      <c r="AY35" s="75">
        <f>(Input!BA111*0.1/0.2544*1000)</f>
        <v>5.8962264150943392E-3</v>
      </c>
      <c r="AZ35" s="75">
        <f>(Input!BB111*0.1/0.2544*1000)</f>
        <v>1.6116352201257862E-2</v>
      </c>
      <c r="BA35" s="75">
        <f>(Input!BC111*0.1/0.2544*1000)</f>
        <v>1.965408805031447E-3</v>
      </c>
      <c r="BB35" s="75">
        <f>(Input!BD111*0.1/0.2544*1000)</f>
        <v>1.4150943396226412E-2</v>
      </c>
      <c r="BC35" s="75">
        <f>(Input!BE111*0.1/0.2544*1000)</f>
        <v>1.965408805031447E-3</v>
      </c>
      <c r="BD35" s="75">
        <f>(Input!BF111*0.1/0.2544*1000)</f>
        <v>7.8616352201257855E-4</v>
      </c>
      <c r="BE35" s="75">
        <f>(Input!BG111*0.1/0.2544*1000)</f>
        <v>3.4198113207547162E-2</v>
      </c>
      <c r="BF35" s="75">
        <f>(Input!BH111*0.1/0.2544*1000)</f>
        <v>6.1320754716981132E-2</v>
      </c>
      <c r="BG35" s="75">
        <f>(Input!BI111*0.1/0.2544*1000)</f>
        <v>6.3286163522012578E-2</v>
      </c>
      <c r="BH35" s="75">
        <f>(Input!BJ111*0.1/0.2544*1000)</f>
        <v>0</v>
      </c>
      <c r="BI35" s="75">
        <f>(Input!BK111*0.1/0.2544*1000)</f>
        <v>0</v>
      </c>
      <c r="BJ35" s="75">
        <f>(Input!BL111*0.1/0.2544*1000)</f>
        <v>4.0094339622641514E-2</v>
      </c>
      <c r="BK35" s="75">
        <f>(Input!BM111*0.1/0.2544*1000)</f>
        <v>3.1446540880503142E-3</v>
      </c>
      <c r="BL35" s="75">
        <f>(Input!BN111*0.1/0.2544*1000)</f>
        <v>0.39465408805031449</v>
      </c>
      <c r="BM35" s="64">
        <v>0.97047000000000005</v>
      </c>
      <c r="BN35" s="64">
        <v>1.0936600000000001</v>
      </c>
      <c r="BO35" s="75">
        <f>(Input!BQ111*0.1/0.2544*1000)</f>
        <v>7.5864779874213834E-2</v>
      </c>
      <c r="BP35" s="75">
        <f>(Input!BR111*0.1/0.2544*1000)</f>
        <v>1.2578616352201257E-2</v>
      </c>
    </row>
    <row r="36" spans="1:68" x14ac:dyDescent="0.3">
      <c r="A36" s="52" t="s">
        <v>76</v>
      </c>
      <c r="B36" s="75">
        <f>(Input!B112*0.1/0.253*1000)</f>
        <v>130.39525691699606</v>
      </c>
      <c r="C36" s="75">
        <f>(Input!C112*0.1/0.253*1000)</f>
        <v>1784.1897233201582</v>
      </c>
      <c r="D36" s="75">
        <f>(Input!D112*0.1/0.253*1000)</f>
        <v>214.98023715415019</v>
      </c>
      <c r="E36" s="75">
        <f>(Input!E112*0.1/0.253*1000)</f>
        <v>587.74703557312262</v>
      </c>
      <c r="F36" s="75">
        <f>(Input!F112*0.1/0.253*1000)</f>
        <v>10324.11067193676</v>
      </c>
      <c r="G36" s="75">
        <f>(Input!G112*0.1/0.253*1000)</f>
        <v>22936.758893280636</v>
      </c>
      <c r="H36" s="64">
        <v>1.21993</v>
      </c>
      <c r="I36" s="64">
        <v>1.1628099999999999</v>
      </c>
      <c r="J36" s="75">
        <f>(Input!J112*0.1/0.253*1000)</f>
        <v>101.69960474308301</v>
      </c>
      <c r="K36" s="75">
        <f>(Input!L112*0.1/0.253*1000)</f>
        <v>0.65770750988142301</v>
      </c>
      <c r="L36" s="75">
        <f>(Input!M112*0.1/0.253*1000)</f>
        <v>1.3679841897233203</v>
      </c>
      <c r="M36" s="75">
        <f>(Input!N112*0.1/0.253*1000)</f>
        <v>45.177865612648219</v>
      </c>
      <c r="N36" s="75">
        <f>(Input!O112*0.1/0.253*1000)</f>
        <v>257.03557312252968</v>
      </c>
      <c r="O36" s="75">
        <f>(Input!P112*0.1/0.253*1000)</f>
        <v>0.17628458498023716</v>
      </c>
      <c r="P36" s="75">
        <f>(Input!Q112*0.1/0.253*1000)</f>
        <v>1.6355731225296444</v>
      </c>
      <c r="Q36" s="75">
        <f>(Input!R112*0.1/0.253*1000)</f>
        <v>5.7114624505928857</v>
      </c>
      <c r="R36" s="75">
        <f>(Input!S112*0.1/0.253*1000)</f>
        <v>7.4901185770750986</v>
      </c>
      <c r="S36" s="75">
        <f>(Input!T112*0.1/0.253*1000)</f>
        <v>0.71304347826086956</v>
      </c>
      <c r="T36" s="64">
        <v>1.0951299999999999</v>
      </c>
      <c r="U36" s="64">
        <v>1.0042199999999999</v>
      </c>
      <c r="V36" s="75">
        <f>(Input!W112*0.1/0.253*1000)</f>
        <v>7.8260869565217397E-2</v>
      </c>
      <c r="W36" s="75">
        <f>(Input!X112*0.1/0.253*1000)</f>
        <v>5.1027667984189726</v>
      </c>
      <c r="X36" s="75">
        <f>(Input!Y112*0.1/0.253*1000)</f>
        <v>5.8814229249011865</v>
      </c>
      <c r="Y36" s="75">
        <f>(Input!Z112*0.1/0.253*1000)</f>
        <v>70.71146245059289</v>
      </c>
      <c r="Z36" s="64">
        <v>1.17944</v>
      </c>
      <c r="AA36" s="64">
        <v>1.1823699999999999</v>
      </c>
      <c r="AB36" s="75">
        <f>(Input!AC112*0.1/0.253*1000)</f>
        <v>2.5691699604743087E-2</v>
      </c>
      <c r="AC36" s="75">
        <f>(Input!AD112*0.1/0.253*1000)</f>
        <v>0.21857707509881422</v>
      </c>
      <c r="AD36" s="75">
        <f>(Input!AE112*0.1/0.253*1000)</f>
        <v>3.9525691699604743E-4</v>
      </c>
      <c r="AE36" s="75">
        <f>(Input!AF112*0.1/0.253*1000)</f>
        <v>1.1857707509881424E-3</v>
      </c>
      <c r="AF36" s="75">
        <f>(Input!AG112*0.1/0.253*1000)</f>
        <v>1.8181818181818181E-2</v>
      </c>
      <c r="AG36" s="75">
        <f>(Input!AH112*0.1/0.253*1000)</f>
        <v>0.34387351778656128</v>
      </c>
      <c r="AH36" s="75">
        <f>(Input!AI112*0.1/0.253*1000)</f>
        <v>2.7272727272727278E-2</v>
      </c>
      <c r="AI36" s="64">
        <v>1.07931</v>
      </c>
      <c r="AJ36" s="64">
        <v>1.16276</v>
      </c>
      <c r="AK36" s="75">
        <f>(Input!AL112*0.1/0.253*1000)</f>
        <v>4.3873517786561268E-2</v>
      </c>
      <c r="AL36" s="75">
        <f>(Input!AM112*0.1/0.253*1000)</f>
        <v>3.8339920948616601E-2</v>
      </c>
      <c r="AM36" s="75">
        <f>(Input!AN112*0.1/0.253*1000)</f>
        <v>1.1857707509881424E-3</v>
      </c>
      <c r="AN36" s="75">
        <f>(Input!AO112*0.1/0.253*1000)</f>
        <v>8.7747035573122537E-2</v>
      </c>
      <c r="AO36" s="75">
        <f>(Input!AQ112*0.1/0.253*1000)</f>
        <v>20.893280632411066</v>
      </c>
      <c r="AP36" s="75">
        <f>(Input!AR112*0.1/0.253*1000)</f>
        <v>0.22371541501976283</v>
      </c>
      <c r="AQ36" s="75">
        <f>(Input!AS112*0.1/0.253*1000)</f>
        <v>0.41581027667984194</v>
      </c>
      <c r="AR36" s="75">
        <f>(Input!AT112*0.1/0.253*1000)</f>
        <v>5.0988142292490123E-2</v>
      </c>
      <c r="AS36" s="75">
        <f>(Input!AU112*0.1/0.253*1000)</f>
        <v>0.19051383399209487</v>
      </c>
      <c r="AT36" s="75">
        <f>(Input!AV112*0.1/0.253*1000)</f>
        <v>3.6363636363636362E-2</v>
      </c>
      <c r="AU36" s="75">
        <f>(Input!AW112*0.1/0.253*1000)</f>
        <v>1.0276679841897235E-2</v>
      </c>
      <c r="AV36" s="75">
        <f>(Input!AX112*0.1/0.253*1000)</f>
        <v>3.2411067193675897E-2</v>
      </c>
      <c r="AW36" s="75">
        <f>(Input!AY112*0.1/0.253*1000)</f>
        <v>5.1383399209486173E-3</v>
      </c>
      <c r="AX36" s="75">
        <f>(Input!AZ112*0.1/0.253*1000)</f>
        <v>2.3320158102766799E-2</v>
      </c>
      <c r="AY36" s="75">
        <f>(Input!BA112*0.1/0.253*1000)</f>
        <v>4.3478260869565218E-3</v>
      </c>
      <c r="AZ36" s="75">
        <f>(Input!BB112*0.1/0.253*1000)</f>
        <v>1.2252964426877472E-2</v>
      </c>
      <c r="BA36" s="75">
        <f>(Input!BC112*0.1/0.253*1000)</f>
        <v>1.5810276679841897E-3</v>
      </c>
      <c r="BB36" s="75">
        <f>(Input!BD112*0.1/0.253*1000)</f>
        <v>9.4861660079051391E-3</v>
      </c>
      <c r="BC36" s="75">
        <f>(Input!BE112*0.1/0.253*1000)</f>
        <v>1.5810276679841897E-3</v>
      </c>
      <c r="BD36" s="75">
        <f>(Input!BF112*0.1/0.253*1000)</f>
        <v>3.9525691699604743E-4</v>
      </c>
      <c r="BE36" s="75">
        <f>(Input!BG112*0.1/0.253*1000)</f>
        <v>2.845849802371541E-2</v>
      </c>
      <c r="BF36" s="75">
        <f>(Input!BH112*0.1/0.253*1000)</f>
        <v>0.10316205533596838</v>
      </c>
      <c r="BG36" s="75">
        <f>(Input!BI112*0.1/0.253*1000)</f>
        <v>0.10513833992094863</v>
      </c>
      <c r="BH36" s="75">
        <f>(Input!BJ112*0.1/0.253*1000)</f>
        <v>0</v>
      </c>
      <c r="BI36" s="75">
        <f>(Input!BK112*0.1/0.253*1000)</f>
        <v>0</v>
      </c>
      <c r="BJ36" s="75">
        <f>(Input!BL112*0.1/0.253*1000)</f>
        <v>4.0316205533596841E-2</v>
      </c>
      <c r="BK36" s="75">
        <f>(Input!BM112*0.1/0.253*1000)</f>
        <v>2.7667984189723325E-3</v>
      </c>
      <c r="BL36" s="75">
        <f>(Input!BN112*0.1/0.253*1000)</f>
        <v>0.42964426877470346</v>
      </c>
      <c r="BM36" s="64">
        <v>0.99061999999999995</v>
      </c>
      <c r="BN36" s="64">
        <v>1.0948599999999999</v>
      </c>
      <c r="BO36" s="75">
        <f>(Input!BQ112*0.1/0.253*1000)</f>
        <v>6.6007905138339942E-2</v>
      </c>
      <c r="BP36" s="75">
        <f>(Input!BR112*0.1/0.253*1000)</f>
        <v>1.0276679841897235E-2</v>
      </c>
    </row>
    <row r="37" spans="1:68" x14ac:dyDescent="0.3">
      <c r="A37" s="52" t="s">
        <v>77</v>
      </c>
      <c r="B37" s="75">
        <f>(Input!B113*0.1/0.2569*1000)</f>
        <v>169.52121448034254</v>
      </c>
      <c r="C37" s="75">
        <f>(Input!C113*0.1/0.2569*1000)</f>
        <v>1145.9711950175165</v>
      </c>
      <c r="D37" s="75">
        <f>(Input!D113*0.1/0.2569*1000)</f>
        <v>253.13351498637604</v>
      </c>
      <c r="E37" s="75">
        <f>(Input!E113*0.1/0.2569*1000)</f>
        <v>558.58310626702996</v>
      </c>
      <c r="F37" s="75">
        <f>(Input!F113*0.1/0.2569*1000)</f>
        <v>18867.263526664072</v>
      </c>
      <c r="G37" s="75">
        <f>(Input!G113*0.1/0.2569*1000)</f>
        <v>15772.674192292723</v>
      </c>
      <c r="H37" s="64">
        <v>1.1898899999999999</v>
      </c>
      <c r="I37" s="64">
        <v>1.15412</v>
      </c>
      <c r="J37" s="75">
        <f>(Input!J113*0.1/0.2569*1000)</f>
        <v>74.30906967691709</v>
      </c>
      <c r="K37" s="75">
        <f>(Input!L113*0.1/0.2569*1000)</f>
        <v>0.67652783184118326</v>
      </c>
      <c r="L37" s="75">
        <f>(Input!M113*0.1/0.2569*1000)</f>
        <v>1.4667185675360062</v>
      </c>
      <c r="M37" s="75">
        <f>(Input!N113*0.1/0.2569*1000)</f>
        <v>24.386920980926426</v>
      </c>
      <c r="N37" s="75">
        <f>(Input!O113*0.1/0.2569*1000)</f>
        <v>301.08991825613077</v>
      </c>
      <c r="O37" s="75">
        <f>(Input!P113*0.1/0.2569*1000)</f>
        <v>0.15258855585831063</v>
      </c>
      <c r="P37" s="75">
        <f>(Input!Q113*0.1/0.2569*1000)</f>
        <v>0.95679252627481515</v>
      </c>
      <c r="Q37" s="75">
        <f>(Input!R113*0.1/0.2569*1000)</f>
        <v>8.7115609186453877</v>
      </c>
      <c r="R37" s="75">
        <f>(Input!S113*0.1/0.2569*1000)</f>
        <v>13.086804203970416</v>
      </c>
      <c r="S37" s="75">
        <f>(Input!T113*0.1/0.2569*1000)</f>
        <v>0.38302841572596341</v>
      </c>
      <c r="T37" s="64">
        <v>1.0704100000000001</v>
      </c>
      <c r="U37" s="64">
        <v>1.00464</v>
      </c>
      <c r="V37" s="75">
        <f>(Input!W113*0.1/0.2569*1000)</f>
        <v>0.11054885169326585</v>
      </c>
      <c r="W37" s="75">
        <f>(Input!X113*0.1/0.2569*1000)</f>
        <v>2.484235110938108</v>
      </c>
      <c r="X37" s="75">
        <f>(Input!Y113*0.1/0.2569*1000)</f>
        <v>5.266640716231997</v>
      </c>
      <c r="Y37" s="75">
        <f>(Input!Z113*0.1/0.2569*1000)</f>
        <v>71.584274036590102</v>
      </c>
      <c r="Z37" s="64">
        <v>1.1533800000000001</v>
      </c>
      <c r="AA37" s="64">
        <v>1.1758900000000001</v>
      </c>
      <c r="AB37" s="75">
        <f>(Input!AC113*0.1/0.2569*1000)</f>
        <v>2.8026469443363167E-2</v>
      </c>
      <c r="AC37" s="75">
        <f>(Input!AD113*0.1/0.2569*1000)</f>
        <v>0.25418450759050215</v>
      </c>
      <c r="AD37" s="75">
        <f>(Input!AE113*0.1/0.2569*1000)</f>
        <v>3.8925652004671076E-4</v>
      </c>
      <c r="AE37" s="75">
        <f>(Input!AF113*0.1/0.2569*1000)</f>
        <v>1.1677695601401326E-3</v>
      </c>
      <c r="AF37" s="75">
        <f>(Input!AG113*0.1/0.2569*1000)</f>
        <v>1.8295056442195402E-2</v>
      </c>
      <c r="AG37" s="75">
        <f>(Input!AH113*0.1/0.2569*1000)</f>
        <v>8.5247177890229661E-2</v>
      </c>
      <c r="AH37" s="75">
        <f>(Input!AI113*0.1/0.2569*1000)</f>
        <v>2.5690930323082912E-2</v>
      </c>
      <c r="AI37" s="64">
        <v>1.0559400000000001</v>
      </c>
      <c r="AJ37" s="64">
        <v>1.1562600000000001</v>
      </c>
      <c r="AK37" s="75">
        <f>(Input!AL113*0.1/0.2569*1000)</f>
        <v>7.1233943168548072E-2</v>
      </c>
      <c r="AL37" s="75">
        <f>(Input!AM113*0.1/0.2569*1000)</f>
        <v>6.1502530167380304E-2</v>
      </c>
      <c r="AM37" s="75">
        <f>(Input!AN113*0.1/0.2569*1000)</f>
        <v>3.8925652004671076E-4</v>
      </c>
      <c r="AN37" s="75">
        <f>(Input!AO113*0.1/0.2569*1000)</f>
        <v>5.644219540677306E-2</v>
      </c>
      <c r="AO37" s="75">
        <f>(Input!AQ113*0.1/0.2569*1000)</f>
        <v>9.3460490463215269</v>
      </c>
      <c r="AP37" s="75">
        <f>(Input!AR113*0.1/0.2569*1000)</f>
        <v>0.22343324250681199</v>
      </c>
      <c r="AQ37" s="75">
        <f>(Input!AS113*0.1/0.2569*1000)</f>
        <v>0.43869209809264303</v>
      </c>
      <c r="AR37" s="75">
        <f>(Input!AT113*0.1/0.2569*1000)</f>
        <v>5.2549630206305958E-2</v>
      </c>
      <c r="AS37" s="75">
        <f>(Input!AU113*0.1/0.2569*1000)</f>
        <v>0.20046710782405608</v>
      </c>
      <c r="AT37" s="75">
        <f>(Input!AV113*0.1/0.2569*1000)</f>
        <v>3.8925652004671074E-2</v>
      </c>
      <c r="AU37" s="75">
        <f>(Input!AW113*0.1/0.2569*1000)</f>
        <v>8.9528999610743471E-3</v>
      </c>
      <c r="AV37" s="75">
        <f>(Input!AX113*0.1/0.2569*1000)</f>
        <v>3.4254573764110549E-2</v>
      </c>
      <c r="AW37" s="75">
        <f>(Input!AY113*0.1/0.2569*1000)</f>
        <v>5.4495912806539508E-3</v>
      </c>
      <c r="AX37" s="75">
        <f>(Input!AZ113*0.1/0.2569*1000)</f>
        <v>2.4523160762942781E-2</v>
      </c>
      <c r="AY37" s="75">
        <f>(Input!BA113*0.1/0.2569*1000)</f>
        <v>4.6710782405605302E-3</v>
      </c>
      <c r="AZ37" s="75">
        <f>(Input!BB113*0.1/0.2569*1000)</f>
        <v>1.3623978201634879E-2</v>
      </c>
      <c r="BA37" s="75">
        <f>(Input!BC113*0.1/0.2569*1000)</f>
        <v>1.557026080186843E-3</v>
      </c>
      <c r="BB37" s="75">
        <f>(Input!BD113*0.1/0.2569*1000)</f>
        <v>1.0509926041261192E-2</v>
      </c>
      <c r="BC37" s="75">
        <f>(Input!BE113*0.1/0.2569*1000)</f>
        <v>1.557026080186843E-3</v>
      </c>
      <c r="BD37" s="75">
        <f>(Input!BF113*0.1/0.2569*1000)</f>
        <v>7.7851304009342152E-4</v>
      </c>
      <c r="BE37" s="75">
        <f>(Input!BG113*0.1/0.2569*1000)</f>
        <v>3.4254573764110549E-2</v>
      </c>
      <c r="BF37" s="75">
        <f>(Input!BH113*0.1/0.2569*1000)</f>
        <v>0.10509926041261192</v>
      </c>
      <c r="BG37" s="75">
        <f>(Input!BI113*0.1/0.2569*1000)</f>
        <v>0.10821331257298561</v>
      </c>
      <c r="BH37" s="75">
        <f>(Input!BJ113*0.1/0.2569*1000)</f>
        <v>0</v>
      </c>
      <c r="BI37" s="75">
        <f>(Input!BK113*0.1/0.2569*1000)</f>
        <v>0</v>
      </c>
      <c r="BJ37" s="75">
        <f>(Input!BL113*0.1/0.2569*1000)</f>
        <v>5.7609964966913195E-2</v>
      </c>
      <c r="BK37" s="75">
        <f>(Input!BM113*0.1/0.2569*1000)</f>
        <v>3.1140521603736861E-3</v>
      </c>
      <c r="BL37" s="75">
        <f>(Input!BN113*0.1/0.2569*1000)</f>
        <v>0.48034254573764112</v>
      </c>
      <c r="BM37" s="64">
        <v>0.97775999999999996</v>
      </c>
      <c r="BN37" s="64">
        <v>1.09456</v>
      </c>
      <c r="BO37" s="75">
        <f>(Input!BQ113*0.1/0.2569*1000)</f>
        <v>6.0334760607240169E-2</v>
      </c>
      <c r="BP37" s="75">
        <f>(Input!BR113*0.1/0.2569*1000)</f>
        <v>1.0509926041261192E-2</v>
      </c>
    </row>
    <row r="38" spans="1:68" x14ac:dyDescent="0.3">
      <c r="A38" s="52" t="s">
        <v>78</v>
      </c>
      <c r="B38" s="75">
        <f>(Input!B114*0.1/0.2541*1000)</f>
        <v>176.11176702085797</v>
      </c>
      <c r="C38" s="75">
        <f>(Input!C114*0.1/0.2541*1000)</f>
        <v>1789.452971271153</v>
      </c>
      <c r="D38" s="75">
        <f>(Input!D114*0.1/0.2541*1000)</f>
        <v>315.07280598189692</v>
      </c>
      <c r="E38" s="75">
        <f>(Input!E114*0.1/0.2541*1000)</f>
        <v>481.70011806375447</v>
      </c>
      <c r="F38" s="75">
        <f>(Input!F114*0.1/0.2541*1000)</f>
        <v>9456.9067296340054</v>
      </c>
      <c r="G38" s="75">
        <f>(Input!G114*0.1/0.2541*1000)</f>
        <v>26096.025186934279</v>
      </c>
      <c r="H38" s="64">
        <v>1.2220800000000001</v>
      </c>
      <c r="I38" s="64">
        <v>1.1731</v>
      </c>
      <c r="J38" s="75">
        <f>(Input!J114*0.1/0.2541*1000)</f>
        <v>119.44116489571036</v>
      </c>
      <c r="K38" s="75">
        <f>(Input!L114*0.1/0.2541*1000)</f>
        <v>0.76072412436048797</v>
      </c>
      <c r="L38" s="75">
        <f>(Input!M114*0.1/0.2541*1000)</f>
        <v>1.4573002754820936</v>
      </c>
      <c r="M38" s="75">
        <f>(Input!N114*0.1/0.2541*1000)</f>
        <v>60.09445100354192</v>
      </c>
      <c r="N38" s="75">
        <f>(Input!O114*0.1/0.2541*1000)</f>
        <v>414.79732388823305</v>
      </c>
      <c r="O38" s="75">
        <f>(Input!P114*0.1/0.2541*1000)</f>
        <v>0.18417945690672965</v>
      </c>
      <c r="P38" s="75">
        <f>(Input!Q114*0.1/0.2541*1000)</f>
        <v>1.057064147973239</v>
      </c>
      <c r="Q38" s="75">
        <f>(Input!R114*0.1/0.2541*1000)</f>
        <v>11.302636757182212</v>
      </c>
      <c r="R38" s="75">
        <f>(Input!S114*0.1/0.2541*1000)</f>
        <v>12.164502164502164</v>
      </c>
      <c r="S38" s="75">
        <f>(Input!T114*0.1/0.2541*1000)</f>
        <v>0.46792601338055889</v>
      </c>
      <c r="T38" s="64">
        <v>1.0781499999999999</v>
      </c>
      <c r="U38" s="64">
        <v>1.0036799999999999</v>
      </c>
      <c r="V38" s="75">
        <f>(Input!W114*0.1/0.2541*1000)</f>
        <v>0.12593467138921685</v>
      </c>
      <c r="W38" s="75">
        <f>(Input!X114*0.1/0.2541*1000)</f>
        <v>2.327823691460055</v>
      </c>
      <c r="X38" s="75">
        <f>(Input!Y114*0.1/0.2541*1000)</f>
        <v>5.5411255411255418</v>
      </c>
      <c r="Y38" s="75">
        <f>(Input!Z114*0.1/0.2541*1000)</f>
        <v>101.61353797717435</v>
      </c>
      <c r="Z38" s="64">
        <v>1.1722699999999999</v>
      </c>
      <c r="AA38" s="64">
        <v>1.19414</v>
      </c>
      <c r="AB38" s="75">
        <f>(Input!AC114*0.1/0.2541*1000)</f>
        <v>3.2664305391578122E-2</v>
      </c>
      <c r="AC38" s="75">
        <f>(Input!AD114*0.1/0.2541*1000)</f>
        <v>0.20503738685556866</v>
      </c>
      <c r="AD38" s="75">
        <f>(Input!AE114*0.1/0.2541*1000)</f>
        <v>3.9354584809130262E-4</v>
      </c>
      <c r="AE38" s="75">
        <f>(Input!AF114*0.1/0.2541*1000)</f>
        <v>1.5741833923652105E-3</v>
      </c>
      <c r="AF38" s="75">
        <f>(Input!AG114*0.1/0.2541*1000)</f>
        <v>2.439984258166077E-2</v>
      </c>
      <c r="AG38" s="75">
        <f>(Input!AH114*0.1/0.2541*1000)</f>
        <v>0.10665092483274304</v>
      </c>
      <c r="AH38" s="75">
        <f>(Input!AI114*0.1/0.2541*1000)</f>
        <v>5.1160960251869357E-2</v>
      </c>
      <c r="AI38" s="64">
        <v>1.06795</v>
      </c>
      <c r="AJ38" s="64">
        <v>1.16648</v>
      </c>
      <c r="AK38" s="75">
        <f>(Input!AL114*0.1/0.2541*1000)</f>
        <v>8.3431719795356171E-2</v>
      </c>
      <c r="AL38" s="75">
        <f>(Input!AM114*0.1/0.2541*1000)</f>
        <v>6.7689885871704047E-2</v>
      </c>
      <c r="AM38" s="75">
        <f>(Input!AN114*0.1/0.2541*1000)</f>
        <v>1.1806375442739081E-3</v>
      </c>
      <c r="AN38" s="75">
        <f>(Input!AO114*0.1/0.2541*1000)</f>
        <v>0.14128295946477765</v>
      </c>
      <c r="AO38" s="75">
        <f>(Input!AQ114*0.1/0.2541*1000)</f>
        <v>11.286894923258561</v>
      </c>
      <c r="AP38" s="75">
        <f>(Input!AR114*0.1/0.2541*1000)</f>
        <v>0.26564344746162932</v>
      </c>
      <c r="AQ38" s="75">
        <f>(Input!AS114*0.1/0.2541*1000)</f>
        <v>0.50491932310114129</v>
      </c>
      <c r="AR38" s="75">
        <f>(Input!AT114*0.1/0.2541*1000)</f>
        <v>6.1393152302243216E-2</v>
      </c>
      <c r="AS38" s="75">
        <f>(Input!AU114*0.1/0.2541*1000)</f>
        <v>0.23337268791814247</v>
      </c>
      <c r="AT38" s="75">
        <f>(Input!AV114*0.1/0.2541*1000)</f>
        <v>4.5257772530499812E-2</v>
      </c>
      <c r="AU38" s="75">
        <f>(Input!AW114*0.1/0.2541*1000)</f>
        <v>1.1412829594647778E-2</v>
      </c>
      <c r="AV38" s="75">
        <f>(Input!AX114*0.1/0.2541*1000)</f>
        <v>4.053522235340417E-2</v>
      </c>
      <c r="AW38" s="75">
        <f>(Input!AY114*0.1/0.2541*1000)</f>
        <v>7.8709169618260532E-3</v>
      </c>
      <c r="AX38" s="75">
        <f>(Input!AZ114*0.1/0.2541*1000)</f>
        <v>2.8335301062573787E-2</v>
      </c>
      <c r="AY38" s="75">
        <f>(Input!BA114*0.1/0.2541*1000)</f>
        <v>5.5096418732782379E-3</v>
      </c>
      <c r="AZ38" s="75">
        <f>(Input!BB114*0.1/0.2541*1000)</f>
        <v>1.4954742227469503E-2</v>
      </c>
      <c r="BA38" s="75">
        <f>(Input!BC114*0.1/0.2541*1000)</f>
        <v>1.9677292404565133E-3</v>
      </c>
      <c r="BB38" s="75">
        <f>(Input!BD114*0.1/0.2541*1000)</f>
        <v>1.338055883510429E-2</v>
      </c>
      <c r="BC38" s="75">
        <f>(Input!BE114*0.1/0.2541*1000)</f>
        <v>1.9677292404565133E-3</v>
      </c>
      <c r="BD38" s="75">
        <f>(Input!BF114*0.1/0.2541*1000)</f>
        <v>7.8709169618260523E-4</v>
      </c>
      <c r="BE38" s="75">
        <f>(Input!BG114*0.1/0.2541*1000)</f>
        <v>3.9354584809130268E-2</v>
      </c>
      <c r="BF38" s="75">
        <f>(Input!BH114*0.1/0.2541*1000)</f>
        <v>8.3038173947264857E-2</v>
      </c>
      <c r="BG38" s="75">
        <f>(Input!BI114*0.1/0.2541*1000)</f>
        <v>8.500590318772136E-2</v>
      </c>
      <c r="BH38" s="75">
        <f>(Input!BJ114*0.1/0.2541*1000)</f>
        <v>0</v>
      </c>
      <c r="BI38" s="75">
        <f>(Input!BK114*0.1/0.2541*1000)</f>
        <v>0</v>
      </c>
      <c r="BJ38" s="75">
        <f>(Input!BL114*0.1/0.2541*1000)</f>
        <v>7.3593073593073599E-2</v>
      </c>
      <c r="BK38" s="75">
        <f>(Input!BM114*0.1/0.2541*1000)</f>
        <v>3.9354584809130266E-3</v>
      </c>
      <c r="BL38" s="75">
        <f>(Input!BN114*0.1/0.2541*1000)</f>
        <v>0.45533254624163716</v>
      </c>
      <c r="BM38" s="64">
        <v>0.98253000000000001</v>
      </c>
      <c r="BN38" s="64">
        <v>1.0951299999999999</v>
      </c>
      <c r="BO38" s="75">
        <f>(Input!BQ114*0.1/0.2541*1000)</f>
        <v>6.9657615112160565E-2</v>
      </c>
      <c r="BP38" s="75">
        <f>(Input!BR114*0.1/0.2541*1000)</f>
        <v>1.3774104683195594E-2</v>
      </c>
    </row>
    <row r="39" spans="1:68" x14ac:dyDescent="0.3">
      <c r="A39" s="52" t="s">
        <v>79</v>
      </c>
      <c r="B39" s="75">
        <f>(Input!B115*0.1/0.2599*1000)</f>
        <v>273.45132743362831</v>
      </c>
      <c r="C39" s="75">
        <f>(Input!C115*0.1/0.2599*1000)</f>
        <v>2074.644093882262</v>
      </c>
      <c r="D39" s="75">
        <f>(Input!D115*0.1/0.2599*1000)</f>
        <v>248.17237398999615</v>
      </c>
      <c r="E39" s="75">
        <f>(Input!E115*0.1/0.2599*1000)</f>
        <v>608.695652173913</v>
      </c>
      <c r="F39" s="75">
        <f>(Input!F115*0.1/0.2599*1000)</f>
        <v>14140.053866871875</v>
      </c>
      <c r="G39" s="75">
        <f>(Input!G115*0.1/0.2599*1000)</f>
        <v>27187.379761446708</v>
      </c>
      <c r="H39" s="64">
        <v>1.20312</v>
      </c>
      <c r="I39" s="64">
        <v>1.1564399999999999</v>
      </c>
      <c r="J39" s="75">
        <f>(Input!J115*0.1/0.2599*1000)</f>
        <v>119.77683724509427</v>
      </c>
      <c r="K39" s="75">
        <f>(Input!L115*0.1/0.2599*1000)</f>
        <v>0.7156598691804541</v>
      </c>
      <c r="L39" s="75">
        <f>(Input!M115*0.1/0.2599*1000)</f>
        <v>1.4320892651019623</v>
      </c>
      <c r="M39" s="75">
        <f>(Input!N115*0.1/0.2599*1000)</f>
        <v>67.141208156983453</v>
      </c>
      <c r="N39" s="75">
        <f>(Input!O115*0.1/0.2599*1000)</f>
        <v>337.20661792997305</v>
      </c>
      <c r="O39" s="75">
        <f>(Input!P115*0.1/0.2599*1000)</f>
        <v>0.19430550211619857</v>
      </c>
      <c r="P39" s="75">
        <f>(Input!Q115*0.1/0.2599*1000)</f>
        <v>1.2928049249711424</v>
      </c>
      <c r="Q39" s="75">
        <f>(Input!R115*0.1/0.2599*1000)</f>
        <v>8.876490958060792</v>
      </c>
      <c r="R39" s="75">
        <f>(Input!S115*0.1/0.2599*1000)</f>
        <v>5.6521739130434776</v>
      </c>
      <c r="S39" s="75">
        <f>(Input!T115*0.1/0.2599*1000)</f>
        <v>0.66833397460561761</v>
      </c>
      <c r="T39" s="64">
        <v>1.0763400000000001</v>
      </c>
      <c r="U39" s="64">
        <v>0.99324999999999997</v>
      </c>
      <c r="V39" s="75">
        <f>(Input!W115*0.1/0.2599*1000)</f>
        <v>0.12004617160446325</v>
      </c>
      <c r="W39" s="75">
        <f>(Input!X115*0.1/0.2599*1000)</f>
        <v>14.744132358599462</v>
      </c>
      <c r="X39" s="75">
        <f>(Input!Y115*0.1/0.2599*1000)</f>
        <v>2.7968449403616775</v>
      </c>
      <c r="Y39" s="75">
        <f>(Input!Z115*0.1/0.2599*1000)</f>
        <v>130.05001923816852</v>
      </c>
      <c r="Z39" s="64">
        <v>1.15822</v>
      </c>
      <c r="AA39" s="64">
        <v>1.1755500000000001</v>
      </c>
      <c r="AB39" s="75">
        <f>(Input!AC115*0.1/0.2599*1000)</f>
        <v>2.8472489419007308E-2</v>
      </c>
      <c r="AC39" s="75">
        <f>(Input!AD115*0.1/0.2599*1000)</f>
        <v>0.2177760677183532</v>
      </c>
      <c r="AD39" s="75">
        <f>(Input!AE115*0.1/0.2599*1000)</f>
        <v>3.8476337052712579E-4</v>
      </c>
      <c r="AE39" s="75">
        <f>(Input!AF115*0.1/0.2599*1000)</f>
        <v>2.3085802231627549E-3</v>
      </c>
      <c r="AF39" s="75">
        <f>(Input!AG115*0.1/0.2599*1000)</f>
        <v>3.2704886494805699E-2</v>
      </c>
      <c r="AG39" s="75">
        <f>(Input!AH115*0.1/0.2599*1000)</f>
        <v>0.14082339361292806</v>
      </c>
      <c r="AH39" s="75">
        <f>(Input!AI115*0.1/0.2599*1000)</f>
        <v>3.1165833012697187E-2</v>
      </c>
      <c r="AI39" s="64">
        <v>1.0573600000000001</v>
      </c>
      <c r="AJ39" s="64">
        <v>1.15469</v>
      </c>
      <c r="AK39" s="75">
        <f>(Input!AL115*0.1/0.2599*1000)</f>
        <v>7.6567910734898048E-2</v>
      </c>
      <c r="AL39" s="75">
        <f>(Input!AM115*0.1/0.2599*1000)</f>
        <v>7.6567910734898048E-2</v>
      </c>
      <c r="AM39" s="75">
        <f>(Input!AN115*0.1/0.2599*1000)</f>
        <v>1.1542901115813775E-3</v>
      </c>
      <c r="AN39" s="75">
        <f>(Input!AO115*0.1/0.2599*1000)</f>
        <v>5.232781839168911E-2</v>
      </c>
      <c r="AO39" s="75">
        <f>(Input!AQ115*0.1/0.2599*1000)</f>
        <v>17.018083878414771</v>
      </c>
      <c r="AP39" s="75">
        <f>(Input!AR115*0.1/0.2599*1000)</f>
        <v>0.31088880338591768</v>
      </c>
      <c r="AQ39" s="75">
        <f>(Input!AS115*0.1/0.2599*1000)</f>
        <v>0.50827241246633315</v>
      </c>
      <c r="AR39" s="75">
        <f>(Input!AT115*0.1/0.2599*1000)</f>
        <v>6.3101192766448641E-2</v>
      </c>
      <c r="AS39" s="75">
        <f>(Input!AU115*0.1/0.2599*1000)</f>
        <v>0.23355136590996536</v>
      </c>
      <c r="AT39" s="75">
        <f>(Input!AV115*0.1/0.2599*1000)</f>
        <v>4.4632550981146595E-2</v>
      </c>
      <c r="AU39" s="75">
        <f>(Input!AW115*0.1/0.2599*1000)</f>
        <v>1.1927664486340901E-2</v>
      </c>
      <c r="AV39" s="75">
        <f>(Input!AX115*0.1/0.2599*1000)</f>
        <v>4.3093497499038097E-2</v>
      </c>
      <c r="AW39" s="75">
        <f>(Input!AY115*0.1/0.2599*1000)</f>
        <v>5.7714505579068865E-3</v>
      </c>
      <c r="AX39" s="75">
        <f>(Input!AZ115*0.1/0.2599*1000)</f>
        <v>2.8857252789534431E-2</v>
      </c>
      <c r="AY39" s="75">
        <f>(Input!BA115*0.1/0.2599*1000)</f>
        <v>5.3866871873797621E-3</v>
      </c>
      <c r="AZ39" s="75">
        <f>(Input!BB115*0.1/0.2599*1000)</f>
        <v>1.4236244709503654E-2</v>
      </c>
      <c r="BA39" s="75">
        <f>(Input!BC115*0.1/0.2599*1000)</f>
        <v>1.9238168526356295E-3</v>
      </c>
      <c r="BB39" s="75">
        <f>(Input!BD115*0.1/0.2599*1000)</f>
        <v>1.1927664486340901E-2</v>
      </c>
      <c r="BC39" s="75">
        <f>(Input!BE115*0.1/0.2599*1000)</f>
        <v>1.9238168526356295E-3</v>
      </c>
      <c r="BD39" s="75">
        <f>(Input!BF115*0.1/0.2599*1000)</f>
        <v>7.6952674105425158E-4</v>
      </c>
      <c r="BE39" s="75">
        <f>(Input!BG115*0.1/0.2599*1000)</f>
        <v>3.6552520200076946E-2</v>
      </c>
      <c r="BF39" s="75">
        <f>(Input!BH115*0.1/0.2599*1000)</f>
        <v>0.10388611004232397</v>
      </c>
      <c r="BG39" s="75">
        <f>(Input!BI115*0.1/0.2599*1000)</f>
        <v>0.10542516352443249</v>
      </c>
      <c r="BH39" s="75">
        <f>(Input!BJ115*0.1/0.2599*1000)</f>
        <v>0</v>
      </c>
      <c r="BI39" s="75">
        <f>(Input!BK115*0.1/0.2599*1000)</f>
        <v>0</v>
      </c>
      <c r="BJ39" s="75">
        <f>(Input!BL115*0.1/0.2599*1000)</f>
        <v>3.1550596383224321E-2</v>
      </c>
      <c r="BK39" s="75">
        <f>(Input!BM115*0.1/0.2599*1000)</f>
        <v>2.6933435936898811E-3</v>
      </c>
      <c r="BL39" s="75">
        <f>(Input!BN115*0.1/0.2599*1000)</f>
        <v>0.47749134282416311</v>
      </c>
      <c r="BM39" s="64">
        <v>0.97302</v>
      </c>
      <c r="BN39" s="64">
        <v>1.08985</v>
      </c>
      <c r="BO39" s="75">
        <f>(Input!BQ115*0.1/0.2599*1000)</f>
        <v>7.8876490958060777E-2</v>
      </c>
      <c r="BP39" s="75">
        <f>(Input!BR115*0.1/0.2599*1000)</f>
        <v>1.1542901115813773E-2</v>
      </c>
    </row>
    <row r="40" spans="1:68" x14ac:dyDescent="0.3">
      <c r="A40" s="52" t="s">
        <v>80</v>
      </c>
      <c r="B40" s="75">
        <f>(Input!B116*0.1/0.2626*1000)</f>
        <v>167.78370144706781</v>
      </c>
      <c r="C40" s="75">
        <f>(Input!C116*0.1/0.2626*1000)</f>
        <v>2194.9733434881955</v>
      </c>
      <c r="D40" s="75">
        <f>(Input!D116*0.1/0.2626*1000)</f>
        <v>342.99314546839304</v>
      </c>
      <c r="E40" s="75">
        <f>(Input!E116*0.1/0.2626*1000)</f>
        <v>786.36709824828642</v>
      </c>
      <c r="F40" s="75">
        <f>(Input!F116*0.1/0.2626*1000)</f>
        <v>13895.658796648897</v>
      </c>
      <c r="G40" s="75">
        <f>(Input!G116*0.1/0.2626*1000)</f>
        <v>17334.348819497336</v>
      </c>
      <c r="H40" s="64">
        <v>1.16516</v>
      </c>
      <c r="I40" s="64">
        <v>1.12313</v>
      </c>
      <c r="J40" s="75">
        <f>(Input!J116*0.1/0.2626*1000)</f>
        <v>84.958111195734958</v>
      </c>
      <c r="K40" s="75">
        <f>(Input!L116*0.1/0.2626*1000)</f>
        <v>0.79284082254379273</v>
      </c>
      <c r="L40" s="75">
        <f>(Input!M116*0.1/0.2626*1000)</f>
        <v>1.3183549124143186</v>
      </c>
      <c r="M40" s="75">
        <f>(Input!N116*0.1/0.2626*1000)</f>
        <v>47.753236862147759</v>
      </c>
      <c r="N40" s="75">
        <f>(Input!O116*0.1/0.2626*1000)</f>
        <v>388.80426504188881</v>
      </c>
      <c r="O40" s="75">
        <f>(Input!P116*0.1/0.2626*1000)</f>
        <v>0.17783701447067785</v>
      </c>
      <c r="P40" s="75">
        <f>(Input!Q116*0.1/0.2626*1000)</f>
        <v>1.5186595582635189</v>
      </c>
      <c r="Q40" s="75">
        <f>(Input!R116*0.1/0.2626*1000)</f>
        <v>8.7128712871287117</v>
      </c>
      <c r="R40" s="75">
        <f>(Input!S116*0.1/0.2626*1000)</f>
        <v>7.9398324447829403</v>
      </c>
      <c r="S40" s="75">
        <f>(Input!T116*0.1/0.2626*1000)</f>
        <v>0.58073115003808073</v>
      </c>
      <c r="T40" s="64">
        <v>1.0636300000000001</v>
      </c>
      <c r="U40" s="64">
        <v>0.98646</v>
      </c>
      <c r="V40" s="75">
        <f>(Input!W116*0.1/0.2626*1000)</f>
        <v>0.12071591774562074</v>
      </c>
      <c r="W40" s="75">
        <f>(Input!X116*0.1/0.2626*1000)</f>
        <v>3.2102056359482103</v>
      </c>
      <c r="X40" s="75">
        <f>(Input!Y116*0.1/0.2626*1000)</f>
        <v>5.6359482102056369</v>
      </c>
      <c r="Y40" s="75">
        <f>(Input!Z116*0.1/0.2626*1000)</f>
        <v>72.505712109672501</v>
      </c>
      <c r="Z40" s="64">
        <v>1.1250800000000001</v>
      </c>
      <c r="AA40" s="64">
        <v>1.14611</v>
      </c>
      <c r="AB40" s="75">
        <f>(Input!AC116*0.1/0.2626*1000)</f>
        <v>3.7699923838537708E-2</v>
      </c>
      <c r="AC40" s="75">
        <f>(Input!AD116*0.1/0.2626*1000)</f>
        <v>0.36557501904036555</v>
      </c>
      <c r="AD40" s="75">
        <f>(Input!AE116*0.1/0.2626*1000)</f>
        <v>3.8080731150038082E-4</v>
      </c>
      <c r="AE40" s="75">
        <f>(Input!AF116*0.1/0.2626*1000)</f>
        <v>1.1424219345011425E-3</v>
      </c>
      <c r="AF40" s="75">
        <f>(Input!AG116*0.1/0.2626*1000)</f>
        <v>1.7897943640517895E-2</v>
      </c>
      <c r="AG40" s="75">
        <f>(Input!AH116*0.1/0.2626*1000)</f>
        <v>8.6443259710586445E-2</v>
      </c>
      <c r="AH40" s="75">
        <f>(Input!AI116*0.1/0.2626*1000)</f>
        <v>2.6275704493526283E-2</v>
      </c>
      <c r="AI40" s="64">
        <v>1.03626</v>
      </c>
      <c r="AJ40" s="64">
        <v>1.13002</v>
      </c>
      <c r="AK40" s="75">
        <f>(Input!AL116*0.1/0.2626*1000)</f>
        <v>3.9984767707539982E-2</v>
      </c>
      <c r="AL40" s="75">
        <f>(Input!AM116*0.1/0.2626*1000)</f>
        <v>4.1127189642041123E-2</v>
      </c>
      <c r="AM40" s="75">
        <f>(Input!AN116*0.1/0.2626*1000)</f>
        <v>1.5232292460015233E-3</v>
      </c>
      <c r="AN40" s="75">
        <f>(Input!AO116*0.1/0.2626*1000)</f>
        <v>9.5963442498095977E-2</v>
      </c>
      <c r="AO40" s="75">
        <f>(Input!AQ116*0.1/0.2626*1000)</f>
        <v>14.607768469154607</v>
      </c>
      <c r="AP40" s="75">
        <f>(Input!AR116*0.1/0.2626*1000)</f>
        <v>0.2905559786747906</v>
      </c>
      <c r="AQ40" s="75">
        <f>(Input!AS116*0.1/0.2626*1000)</f>
        <v>0.57920792079207928</v>
      </c>
      <c r="AR40" s="75">
        <f>(Input!AT116*0.1/0.2626*1000)</f>
        <v>7.0449352627570461E-2</v>
      </c>
      <c r="AS40" s="75">
        <f>(Input!AU116*0.1/0.2626*1000)</f>
        <v>0.26275704493526275</v>
      </c>
      <c r="AT40" s="75">
        <f>(Input!AV116*0.1/0.2626*1000)</f>
        <v>5.1789794364051796E-2</v>
      </c>
      <c r="AU40" s="75">
        <f>(Input!AW116*0.1/0.2626*1000)</f>
        <v>1.1424219345011423E-2</v>
      </c>
      <c r="AV40" s="75">
        <f>(Input!AX116*0.1/0.2626*1000)</f>
        <v>4.5696877380045693E-2</v>
      </c>
      <c r="AW40" s="75">
        <f>(Input!AY116*0.1/0.2626*1000)</f>
        <v>6.8545316070068533E-3</v>
      </c>
      <c r="AX40" s="75">
        <f>(Input!AZ116*0.1/0.2626*1000)</f>
        <v>3.3130236100533131E-2</v>
      </c>
      <c r="AY40" s="75">
        <f>(Input!BA116*0.1/0.2626*1000)</f>
        <v>6.0929169840060931E-3</v>
      </c>
      <c r="AZ40" s="75">
        <f>(Input!BB116*0.1/0.2626*1000)</f>
        <v>1.6374714394516373E-2</v>
      </c>
      <c r="BA40" s="75">
        <f>(Input!BC116*0.1/0.2626*1000)</f>
        <v>2.284843869002285E-3</v>
      </c>
      <c r="BB40" s="75">
        <f>(Input!BD116*0.1/0.2626*1000)</f>
        <v>1.3709063214013707E-2</v>
      </c>
      <c r="BC40" s="75">
        <f>(Input!BE116*0.1/0.2626*1000)</f>
        <v>1.9040365575019042E-3</v>
      </c>
      <c r="BD40" s="75">
        <f>(Input!BF116*0.1/0.2626*1000)</f>
        <v>7.6161462300076163E-4</v>
      </c>
      <c r="BE40" s="75">
        <f>(Input!BG116*0.1/0.2626*1000)</f>
        <v>3.1607006854531605E-2</v>
      </c>
      <c r="BF40" s="75">
        <f>(Input!BH116*0.1/0.2626*1000)</f>
        <v>0.11386138613861387</v>
      </c>
      <c r="BG40" s="75">
        <f>(Input!BI116*0.1/0.2626*1000)</f>
        <v>0.11538461538461539</v>
      </c>
      <c r="BH40" s="75">
        <f>(Input!BJ116*0.1/0.2626*1000)</f>
        <v>0</v>
      </c>
      <c r="BI40" s="75">
        <f>(Input!BK116*0.1/0.2626*1000)</f>
        <v>0</v>
      </c>
      <c r="BJ40" s="75">
        <f>(Input!BL116*0.1/0.2626*1000)</f>
        <v>4.3792840822543797E-2</v>
      </c>
      <c r="BK40" s="75">
        <f>(Input!BM116*0.1/0.2626*1000)</f>
        <v>4.1888804265041895E-3</v>
      </c>
      <c r="BL40" s="75">
        <f>(Input!BN116*0.1/0.2626*1000)</f>
        <v>0.94897182025894888</v>
      </c>
      <c r="BM40" s="64">
        <v>0.97121999999999997</v>
      </c>
      <c r="BN40" s="64">
        <v>1.07575</v>
      </c>
      <c r="BO40" s="75">
        <f>(Input!BQ116*0.1/0.2626*1000)</f>
        <v>8.5681645087585689E-2</v>
      </c>
      <c r="BP40" s="75">
        <f>(Input!BR116*0.1/0.2626*1000)</f>
        <v>1.332825590251333E-2</v>
      </c>
    </row>
    <row r="41" spans="1:68" x14ac:dyDescent="0.3">
      <c r="A41" s="52" t="s">
        <v>81</v>
      </c>
      <c r="B41" s="75">
        <f>(Input!B117*0.1/0.2514*1000)</f>
        <v>106.32458233890216</v>
      </c>
      <c r="C41" s="75">
        <f>(Input!C117*0.1/0.2514*1000)</f>
        <v>1653.5401750198887</v>
      </c>
      <c r="D41" s="75">
        <f>(Input!D117*0.1/0.2514*1000)</f>
        <v>249.48289578361181</v>
      </c>
      <c r="E41" s="75">
        <f>(Input!E117*0.1/0.2514*1000)</f>
        <v>662.29116945107398</v>
      </c>
      <c r="F41" s="75">
        <f>(Input!F117*0.1/0.2514*1000)</f>
        <v>17494.033412887828</v>
      </c>
      <c r="G41" s="75">
        <f>(Input!G117*0.1/0.2514*1000)</f>
        <v>21591.08989657916</v>
      </c>
      <c r="H41" s="64">
        <v>1.20201</v>
      </c>
      <c r="I41" s="64">
        <v>1.1789099999999999</v>
      </c>
      <c r="J41" s="75">
        <f>(Input!J117*0.1/0.2514*1000)</f>
        <v>98.766905330151175</v>
      </c>
      <c r="K41" s="75">
        <f>(Input!L117*0.1/0.2514*1000)</f>
        <v>0.80230708035003961</v>
      </c>
      <c r="L41" s="75">
        <f>(Input!M117*0.1/0.2514*1000)</f>
        <v>1.7171837708830553</v>
      </c>
      <c r="M41" s="75">
        <f>(Input!N117*0.1/0.2514*1000)</f>
        <v>38.858392999204455</v>
      </c>
      <c r="N41" s="75">
        <f>(Input!O117*0.1/0.2514*1000)</f>
        <v>382.10023866348445</v>
      </c>
      <c r="O41" s="75">
        <f>(Input!P117*0.1/0.2514*1000)</f>
        <v>0.18894192521877487</v>
      </c>
      <c r="P41" s="75">
        <f>(Input!Q117*0.1/0.2514*1000)</f>
        <v>1.0823389021479712</v>
      </c>
      <c r="Q41" s="75">
        <f>(Input!R117*0.1/0.2514*1000)</f>
        <v>10.334128878281623</v>
      </c>
      <c r="R41" s="75">
        <f>(Input!S117*0.1/0.2514*1000)</f>
        <v>13.257756563245822</v>
      </c>
      <c r="S41" s="75">
        <f>(Input!T117*0.1/0.2514*1000)</f>
        <v>0.40214797136038188</v>
      </c>
      <c r="T41" s="64">
        <v>1.0781799999999999</v>
      </c>
      <c r="U41" s="64">
        <v>1.0093000000000001</v>
      </c>
      <c r="V41" s="75">
        <f>(Input!W117*0.1/0.2514*1000)</f>
        <v>0.14319809069212408</v>
      </c>
      <c r="W41" s="75">
        <f>(Input!X117*0.1/0.2514*1000)</f>
        <v>3.0469371519490851</v>
      </c>
      <c r="X41" s="75">
        <f>(Input!Y117*0.1/0.2514*1000)</f>
        <v>12.03261734287987</v>
      </c>
      <c r="Y41" s="75">
        <f>(Input!Z117*0.1/0.2514*1000)</f>
        <v>70.684168655529035</v>
      </c>
      <c r="Z41" s="64">
        <v>1.1575</v>
      </c>
      <c r="AA41" s="64">
        <v>1.19312</v>
      </c>
      <c r="AB41" s="75">
        <f>(Input!AC117*0.1/0.2514*1000)</f>
        <v>3.2219570405727926E-2</v>
      </c>
      <c r="AC41" s="75">
        <f>(Input!AD117*0.1/0.2514*1000)</f>
        <v>0.2816229116945107</v>
      </c>
      <c r="AD41" s="75">
        <f>(Input!AE117*0.1/0.2514*1000)</f>
        <v>3.9777247414478914E-4</v>
      </c>
      <c r="AE41" s="75">
        <f>(Input!AF117*0.1/0.2514*1000)</f>
        <v>1.1933174224343676E-3</v>
      </c>
      <c r="AF41" s="75">
        <f>(Input!AG117*0.1/0.2514*1000)</f>
        <v>1.7104216388225933E-2</v>
      </c>
      <c r="AG41" s="75">
        <f>(Input!AH117*0.1/0.2514*1000)</f>
        <v>7.8361177406523472E-2</v>
      </c>
      <c r="AH41" s="75">
        <f>(Input!AI117*0.1/0.2514*1000)</f>
        <v>4.0572792362768492E-2</v>
      </c>
      <c r="AI41" s="64">
        <v>1.05681</v>
      </c>
      <c r="AJ41" s="64">
        <v>1.17303</v>
      </c>
      <c r="AK41" s="75">
        <f>(Input!AL117*0.1/0.2514*1000)</f>
        <v>0.347255369928401</v>
      </c>
      <c r="AL41" s="75">
        <f>(Input!AM117*0.1/0.2514*1000)</f>
        <v>6.6825775656324582E-2</v>
      </c>
      <c r="AM41" s="75">
        <f>(Input!AN117*0.1/0.2514*1000)</f>
        <v>1.1933174224343676E-3</v>
      </c>
      <c r="AN41" s="75">
        <f>(Input!AO117*0.1/0.2514*1000)</f>
        <v>0.11296738265712011</v>
      </c>
      <c r="AO41" s="75">
        <f>(Input!AQ117*0.1/0.2514*1000)</f>
        <v>9.7931583134447084</v>
      </c>
      <c r="AP41" s="75">
        <f>(Input!AR117*0.1/0.2514*1000)</f>
        <v>0.29037390612569608</v>
      </c>
      <c r="AQ41" s="75">
        <f>(Input!AS117*0.1/0.2514*1000)</f>
        <v>0.55926809864757354</v>
      </c>
      <c r="AR41" s="75">
        <f>(Input!AT117*0.1/0.2514*1000)</f>
        <v>6.841686555290373E-2</v>
      </c>
      <c r="AS41" s="75">
        <f>(Input!AU117*0.1/0.2514*1000)</f>
        <v>0.25178997613365156</v>
      </c>
      <c r="AT41" s="75">
        <f>(Input!AV117*0.1/0.2514*1000)</f>
        <v>4.733492442322991E-2</v>
      </c>
      <c r="AU41" s="75">
        <f>(Input!AW117*0.1/0.2514*1000)</f>
        <v>1.0739856801909307E-2</v>
      </c>
      <c r="AV41" s="75">
        <f>(Input!AX117*0.1/0.2514*1000)</f>
        <v>4.3357199681782019E-2</v>
      </c>
      <c r="AW41" s="75">
        <f>(Input!AY117*0.1/0.2514*1000)</f>
        <v>6.3643595863166263E-3</v>
      </c>
      <c r="AX41" s="75">
        <f>(Input!AZ117*0.1/0.2514*1000)</f>
        <v>3.1424025457438345E-2</v>
      </c>
      <c r="AY41" s="75">
        <f>(Input!BA117*0.1/0.2514*1000)</f>
        <v>5.5688146380270488E-3</v>
      </c>
      <c r="AZ41" s="75">
        <f>(Input!BB117*0.1/0.2514*1000)</f>
        <v>1.5115354017501989E-2</v>
      </c>
      <c r="BA41" s="75">
        <f>(Input!BC117*0.1/0.2514*1000)</f>
        <v>1.988862370723946E-3</v>
      </c>
      <c r="BB41" s="75">
        <f>(Input!BD117*0.1/0.2514*1000)</f>
        <v>1.3922036595067622E-2</v>
      </c>
      <c r="BC41" s="75">
        <f>(Input!BE117*0.1/0.2514*1000)</f>
        <v>1.988862370723946E-3</v>
      </c>
      <c r="BD41" s="75">
        <f>(Input!BF117*0.1/0.2514*1000)</f>
        <v>7.9554494828957829E-4</v>
      </c>
      <c r="BE41" s="75">
        <f>(Input!BG117*0.1/0.2514*1000)</f>
        <v>4.0175019888623716E-2</v>
      </c>
      <c r="BF41" s="75">
        <f>(Input!BH117*0.1/0.2514*1000)</f>
        <v>4.9721559268098653E-2</v>
      </c>
      <c r="BG41" s="75">
        <f>(Input!BI117*0.1/0.2514*1000)</f>
        <v>5.051710421638822E-2</v>
      </c>
      <c r="BH41" s="75">
        <f>(Input!BJ117*0.1/0.2514*1000)</f>
        <v>0</v>
      </c>
      <c r="BI41" s="75">
        <f>(Input!BK117*0.1/0.2514*1000)</f>
        <v>0</v>
      </c>
      <c r="BJ41" s="75">
        <f>(Input!BL117*0.1/0.2514*1000)</f>
        <v>4.6539379474940336E-2</v>
      </c>
      <c r="BK41" s="75">
        <f>(Input!BM117*0.1/0.2514*1000)</f>
        <v>5.1710421638822592E-3</v>
      </c>
      <c r="BL41" s="75">
        <f>(Input!BN117*0.1/0.2514*1000)</f>
        <v>0.59148766905330152</v>
      </c>
      <c r="BM41" s="64">
        <v>0.97504999999999997</v>
      </c>
      <c r="BN41" s="64">
        <v>1.0992299999999999</v>
      </c>
      <c r="BO41" s="75">
        <f>(Input!BQ117*0.1/0.2514*1000)</f>
        <v>7.8361177406523472E-2</v>
      </c>
      <c r="BP41" s="75">
        <f>(Input!BR117*0.1/0.2514*1000)</f>
        <v>1.1933174224343675E-2</v>
      </c>
    </row>
    <row r="42" spans="1:68" x14ac:dyDescent="0.3">
      <c r="A42" s="52" t="s">
        <v>82</v>
      </c>
      <c r="B42" s="75">
        <f>(Input!B118*0.1/0.2542*1000)</f>
        <v>158.7726199842644</v>
      </c>
      <c r="C42" s="75">
        <f>(Input!C118*0.1/0.2542*1000)</f>
        <v>2388.2769472856016</v>
      </c>
      <c r="D42" s="75">
        <f>(Input!D118*0.1/0.2542*1000)</f>
        <v>159.99213217938635</v>
      </c>
      <c r="E42" s="75">
        <f>(Input!E118*0.1/0.2542*1000)</f>
        <v>1510.2281667977973</v>
      </c>
      <c r="F42" s="75">
        <f>(Input!F118*0.1/0.2542*1000)</f>
        <v>18363.493312352482</v>
      </c>
      <c r="G42" s="75">
        <f>(Input!G118*0.1/0.2542*1000)</f>
        <v>20389.457120377658</v>
      </c>
      <c r="H42" s="64">
        <v>1.1865000000000001</v>
      </c>
      <c r="I42" s="64">
        <v>1.16856</v>
      </c>
      <c r="J42" s="75">
        <f>(Input!J118*0.1/0.2542*1000)</f>
        <v>86.467348544453202</v>
      </c>
      <c r="K42" s="75">
        <f>(Input!L118*0.1/0.2542*1000)</f>
        <v>0.59047993705743518</v>
      </c>
      <c r="L42" s="75">
        <f>(Input!M118*0.1/0.2542*1000)</f>
        <v>1.3808025177025962</v>
      </c>
      <c r="M42" s="75">
        <f>(Input!N118*0.1/0.2542*1000)</f>
        <v>43.627065302911106</v>
      </c>
      <c r="N42" s="75">
        <f>(Input!O118*0.1/0.2542*1000)</f>
        <v>202.51770259638079</v>
      </c>
      <c r="O42" s="75">
        <f>(Input!P118*0.1/0.2542*1000)</f>
        <v>0.10267505900865462</v>
      </c>
      <c r="P42" s="75">
        <f>(Input!Q118*0.1/0.2542*1000)</f>
        <v>1.0141620771046422</v>
      </c>
      <c r="Q42" s="75">
        <f>(Input!R118*0.1/0.2542*1000)</f>
        <v>6.782061369000786</v>
      </c>
      <c r="R42" s="75">
        <f>(Input!S118*0.1/0.2542*1000)</f>
        <v>6.404405979543669</v>
      </c>
      <c r="S42" s="75">
        <f>(Input!T118*0.1/0.2542*1000)</f>
        <v>0.72344610542879628</v>
      </c>
      <c r="T42" s="64">
        <v>1.0745400000000001</v>
      </c>
      <c r="U42" s="64">
        <v>1.0047600000000001</v>
      </c>
      <c r="V42" s="75">
        <f>(Input!W118*0.1/0.2542*1000)</f>
        <v>0.10228166797797013</v>
      </c>
      <c r="W42" s="75">
        <f>(Input!X118*0.1/0.2542*1000)</f>
        <v>4.3745082612116439</v>
      </c>
      <c r="X42" s="75">
        <f>(Input!Y118*0.1/0.2542*1000)</f>
        <v>4.1738788355625491</v>
      </c>
      <c r="Y42" s="75">
        <f>(Input!Z118*0.1/0.2542*1000)</f>
        <v>111.76239181746658</v>
      </c>
      <c r="Z42" s="64">
        <v>1.15595</v>
      </c>
      <c r="AA42" s="64">
        <v>1.18323</v>
      </c>
      <c r="AB42" s="75">
        <f>(Input!AC118*0.1/0.2542*1000)</f>
        <v>1.4948859166011019E-2</v>
      </c>
      <c r="AC42" s="75">
        <f>(Input!AD118*0.1/0.2542*1000)</f>
        <v>0.33516915814319442</v>
      </c>
      <c r="AD42" s="75">
        <f>(Input!AE118*0.1/0.2542*1000)</f>
        <v>3.9339103068450039E-4</v>
      </c>
      <c r="AE42" s="75">
        <f>(Input!AF118*0.1/0.2542*1000)</f>
        <v>1.5735641227380016E-3</v>
      </c>
      <c r="AF42" s="75">
        <f>(Input!AG118*0.1/0.2542*1000)</f>
        <v>2.8324154209284025E-2</v>
      </c>
      <c r="AG42" s="75">
        <f>(Input!AH118*0.1/0.2542*1000)</f>
        <v>4.4846577498033051E-2</v>
      </c>
      <c r="AH42" s="75">
        <f>(Input!AI118*0.1/0.2542*1000)</f>
        <v>1.8095987411487019E-2</v>
      </c>
      <c r="AI42" s="64">
        <v>1.0527899999999999</v>
      </c>
      <c r="AJ42" s="64">
        <v>1.1614100000000001</v>
      </c>
      <c r="AK42" s="75">
        <f>(Input!AL118*0.1/0.2542*1000)</f>
        <v>0.28914240755310777</v>
      </c>
      <c r="AL42" s="75">
        <f>(Input!AM118*0.1/0.2542*1000)</f>
        <v>7.4744295830055096E-3</v>
      </c>
      <c r="AM42" s="75">
        <f>(Input!AN118*0.1/0.2542*1000)</f>
        <v>1.5735641227380016E-3</v>
      </c>
      <c r="AN42" s="75">
        <f>(Input!AO118*0.1/0.2542*1000)</f>
        <v>3.8552321007081045E-2</v>
      </c>
      <c r="AO42" s="75">
        <f>(Input!AQ118*0.1/0.2542*1000)</f>
        <v>21.691581431943359</v>
      </c>
      <c r="AP42" s="75">
        <f>(Input!AR118*0.1/0.2542*1000)</f>
        <v>0.13808025177025965</v>
      </c>
      <c r="AQ42" s="75">
        <f>(Input!AS118*0.1/0.2542*1000)</f>
        <v>0.27065302911093625</v>
      </c>
      <c r="AR42" s="75">
        <f>(Input!AT118*0.1/0.2542*1000)</f>
        <v>3.4618410700236038E-2</v>
      </c>
      <c r="AS42" s="75">
        <f>(Input!AU118*0.1/0.2542*1000)</f>
        <v>0.12667191188040916</v>
      </c>
      <c r="AT42" s="75">
        <f>(Input!AV118*0.1/0.2542*1000)</f>
        <v>2.4783634933123529E-2</v>
      </c>
      <c r="AU42" s="75">
        <f>(Input!AW118*0.1/0.2542*1000)</f>
        <v>7.0810385523210062E-3</v>
      </c>
      <c r="AV42" s="75">
        <f>(Input!AX118*0.1/0.2542*1000)</f>
        <v>2.1636506687647526E-2</v>
      </c>
      <c r="AW42" s="75">
        <f>(Input!AY118*0.1/0.2542*1000)</f>
        <v>2.7537372147915032E-3</v>
      </c>
      <c r="AX42" s="75">
        <f>(Input!AZ118*0.1/0.2542*1000)</f>
        <v>1.4162077104642012E-2</v>
      </c>
      <c r="AY42" s="75">
        <f>(Input!BA118*0.1/0.2542*1000)</f>
        <v>2.7537372147915032E-3</v>
      </c>
      <c r="AZ42" s="75">
        <f>(Input!BB118*0.1/0.2542*1000)</f>
        <v>7.4744295830055096E-3</v>
      </c>
      <c r="BA42" s="75">
        <f>(Input!BC118*0.1/0.2542*1000)</f>
        <v>7.8678206136900079E-4</v>
      </c>
      <c r="BB42" s="75">
        <f>(Input!BD118*0.1/0.2542*1000)</f>
        <v>6.2942564909520063E-3</v>
      </c>
      <c r="BC42" s="75">
        <f>(Input!BE118*0.1/0.2542*1000)</f>
        <v>7.8678206136900079E-4</v>
      </c>
      <c r="BD42" s="75">
        <f>(Input!BF118*0.1/0.2542*1000)</f>
        <v>3.9339103068450039E-4</v>
      </c>
      <c r="BE42" s="75">
        <f>(Input!BG118*0.1/0.2542*1000)</f>
        <v>2.5570416994492532E-2</v>
      </c>
      <c r="BF42" s="75">
        <f>(Input!BH118*0.1/0.2542*1000)</f>
        <v>8.7332808811959095E-2</v>
      </c>
      <c r="BG42" s="75">
        <f>(Input!BI118*0.1/0.2542*1000)</f>
        <v>9.0479937057435109E-2</v>
      </c>
      <c r="BH42" s="75">
        <f>(Input!BJ118*0.1/0.2542*1000)</f>
        <v>0</v>
      </c>
      <c r="BI42" s="75">
        <f>(Input!BK118*0.1/0.2542*1000)</f>
        <v>0</v>
      </c>
      <c r="BJ42" s="75">
        <f>(Input!BL118*0.1/0.2542*1000)</f>
        <v>4.4453186467348554E-2</v>
      </c>
      <c r="BK42" s="75">
        <f>(Input!BM118*0.1/0.2542*1000)</f>
        <v>3.9339103068450048E-3</v>
      </c>
      <c r="BL42" s="75">
        <f>(Input!BN118*0.1/0.2542*1000)</f>
        <v>0.16089693154996068</v>
      </c>
      <c r="BM42" s="64">
        <v>0.97401000000000004</v>
      </c>
      <c r="BN42" s="64">
        <v>1.0908</v>
      </c>
      <c r="BO42" s="75">
        <f>(Input!BQ118*0.1/0.2542*1000)</f>
        <v>5.035405192761605E-2</v>
      </c>
      <c r="BP42" s="75">
        <f>(Input!BR118*0.1/0.2542*1000)</f>
        <v>5.5074744295830064E-3</v>
      </c>
    </row>
    <row r="43" spans="1:68" x14ac:dyDescent="0.3">
      <c r="A43" s="52" t="s">
        <v>83</v>
      </c>
      <c r="B43" s="75">
        <f>(Input!B119*0.1/0.2595*1000)</f>
        <v>168.28516377649325</v>
      </c>
      <c r="C43" s="75">
        <f>(Input!C119*0.1/0.2595*1000)</f>
        <v>2137.1868978805401</v>
      </c>
      <c r="D43" s="75">
        <f>(Input!D119*0.1/0.2595*1000)</f>
        <v>195.41425818882468</v>
      </c>
      <c r="E43" s="75">
        <f>(Input!E119*0.1/0.2595*1000)</f>
        <v>1275.9152215799613</v>
      </c>
      <c r="F43" s="75">
        <f>(Input!F119*0.1/0.2595*1000)</f>
        <v>19479.768786127166</v>
      </c>
      <c r="G43" s="75">
        <f>(Input!G119*0.1/0.2595*1000)</f>
        <v>14913.294797687862</v>
      </c>
      <c r="H43" s="64">
        <v>1.18824</v>
      </c>
      <c r="I43" s="64">
        <v>1.1652499999999999</v>
      </c>
      <c r="J43" s="75">
        <f>(Input!J119*0.1/0.2595*1000)</f>
        <v>69.248554913294797</v>
      </c>
      <c r="K43" s="75">
        <f>(Input!L119*0.1/0.2595*1000)</f>
        <v>0.66628131021194614</v>
      </c>
      <c r="L43" s="75">
        <f>(Input!M119*0.1/0.2595*1000)</f>
        <v>1.4593448940269751</v>
      </c>
      <c r="M43" s="75">
        <f>(Input!N119*0.1/0.2595*1000)</f>
        <v>45.51059730250482</v>
      </c>
      <c r="N43" s="75">
        <f>(Input!O119*0.1/0.2595*1000)</f>
        <v>256.49325626204234</v>
      </c>
      <c r="O43" s="75">
        <f>(Input!P119*0.1/0.2595*1000)</f>
        <v>0.15722543352601157</v>
      </c>
      <c r="P43" s="75">
        <f>(Input!Q119*0.1/0.2595*1000)</f>
        <v>1.4011560693641618</v>
      </c>
      <c r="Q43" s="75">
        <f>(Input!R119*0.1/0.2595*1000)</f>
        <v>12.289017341040465</v>
      </c>
      <c r="R43" s="75">
        <f>(Input!S119*0.1/0.2595*1000)</f>
        <v>7.2215799614643537</v>
      </c>
      <c r="S43" s="75">
        <f>(Input!T119*0.1/0.2595*1000)</f>
        <v>0.46936416184971091</v>
      </c>
      <c r="T43" s="64">
        <v>1.06412</v>
      </c>
      <c r="U43" s="64">
        <v>1.0007200000000001</v>
      </c>
      <c r="V43" s="75">
        <f>(Input!W119*0.1/0.2595*1000)</f>
        <v>5.5491329479768772E-2</v>
      </c>
      <c r="W43" s="75">
        <f>(Input!X119*0.1/0.2595*1000)</f>
        <v>2.4462427745664739</v>
      </c>
      <c r="X43" s="75">
        <f>(Input!Y119*0.1/0.2595*1000)</f>
        <v>5.2716763005780347</v>
      </c>
      <c r="Y43" s="75">
        <f>(Input!Z119*0.1/0.2595*1000)</f>
        <v>98.843930635838163</v>
      </c>
      <c r="Z43" s="64">
        <v>1.13113</v>
      </c>
      <c r="AA43" s="64">
        <v>1.1833499999999999</v>
      </c>
      <c r="AB43" s="75">
        <f>(Input!AC119*0.1/0.2595*1000)</f>
        <v>1.9653179190751446E-2</v>
      </c>
      <c r="AC43" s="75">
        <f>(Input!AD119*0.1/0.2595*1000)</f>
        <v>0.46358381502890172</v>
      </c>
      <c r="AD43" s="75">
        <f>(Input!AE119*0.1/0.2595*1000)</f>
        <v>3.8535645472061652E-4</v>
      </c>
      <c r="AE43" s="75">
        <f>(Input!AF119*0.1/0.2595*1000)</f>
        <v>1.926782273603083E-3</v>
      </c>
      <c r="AF43" s="75">
        <f>(Input!AG119*0.1/0.2595*1000)</f>
        <v>2.6589595375722547E-2</v>
      </c>
      <c r="AG43" s="75">
        <f>(Input!AH119*0.1/0.2595*1000)</f>
        <v>5.0096339113680152E-3</v>
      </c>
      <c r="AH43" s="75">
        <f>(Input!AI119*0.1/0.2595*1000)</f>
        <v>3.892100192678228E-2</v>
      </c>
      <c r="AI43" s="64">
        <v>1.0341800000000001</v>
      </c>
      <c r="AJ43" s="64">
        <v>1.15943</v>
      </c>
      <c r="AK43" s="75">
        <f>(Input!AL119*0.1/0.2595*1000)</f>
        <v>0.17996146435452795</v>
      </c>
      <c r="AL43" s="75">
        <f>(Input!AM119*0.1/0.2595*1000)</f>
        <v>8.4778420038535644E-3</v>
      </c>
      <c r="AM43" s="75">
        <f>(Input!AN119*0.1/0.2595*1000)</f>
        <v>-3.8535645472061652E-4</v>
      </c>
      <c r="AN43" s="75">
        <f>(Input!AO119*0.1/0.2595*1000)</f>
        <v>6.2427745664739895E-2</v>
      </c>
      <c r="AO43" s="75">
        <f>(Input!AQ119*0.1/0.2595*1000)</f>
        <v>11.976878612716762</v>
      </c>
      <c r="AP43" s="75">
        <f>(Input!AR119*0.1/0.2595*1000)</f>
        <v>0.20423892100192678</v>
      </c>
      <c r="AQ43" s="75">
        <f>(Input!AS119*0.1/0.2595*1000)</f>
        <v>0.39653179190751447</v>
      </c>
      <c r="AR43" s="75">
        <f>(Input!AT119*0.1/0.2595*1000)</f>
        <v>5.0096339113680159E-2</v>
      </c>
      <c r="AS43" s="75">
        <f>(Input!AU119*0.1/0.2595*1000)</f>
        <v>0.18728323699421967</v>
      </c>
      <c r="AT43" s="75">
        <f>(Input!AV119*0.1/0.2595*1000)</f>
        <v>3.5452793834296725E-2</v>
      </c>
      <c r="AU43" s="75">
        <f>(Input!AW119*0.1/0.2595*1000)</f>
        <v>7.3217726396917152E-3</v>
      </c>
      <c r="AV43" s="75">
        <f>(Input!AX119*0.1/0.2595*1000)</f>
        <v>3.2369942196531797E-2</v>
      </c>
      <c r="AW43" s="75">
        <f>(Input!AY119*0.1/0.2595*1000)</f>
        <v>4.2389210019267822E-3</v>
      </c>
      <c r="AX43" s="75">
        <f>(Input!AZ119*0.1/0.2595*1000)</f>
        <v>2.1194605009633914E-2</v>
      </c>
      <c r="AY43" s="75">
        <f>(Input!BA119*0.1/0.2595*1000)</f>
        <v>3.8535645472061661E-3</v>
      </c>
      <c r="AZ43" s="75">
        <f>(Input!BB119*0.1/0.2595*1000)</f>
        <v>1.0404624277456647E-2</v>
      </c>
      <c r="BA43" s="75">
        <f>(Input!BC119*0.1/0.2595*1000)</f>
        <v>1.5414258188824661E-3</v>
      </c>
      <c r="BB43" s="75">
        <f>(Input!BD119*0.1/0.2595*1000)</f>
        <v>8.4778420038535644E-3</v>
      </c>
      <c r="BC43" s="75">
        <f>(Input!BE119*0.1/0.2595*1000)</f>
        <v>1.1560693641618498E-3</v>
      </c>
      <c r="BD43" s="75">
        <f>(Input!BF119*0.1/0.2595*1000)</f>
        <v>3.8535645472061652E-4</v>
      </c>
      <c r="BE43" s="75">
        <f>(Input!BG119*0.1/0.2595*1000)</f>
        <v>4.1233140655105971E-2</v>
      </c>
      <c r="BF43" s="75">
        <f>(Input!BH119*0.1/0.2595*1000)</f>
        <v>0.10520231213872833</v>
      </c>
      <c r="BG43" s="75">
        <f>(Input!BI119*0.1/0.2595*1000)</f>
        <v>0.10867052023121386</v>
      </c>
      <c r="BH43" s="75">
        <f>(Input!BJ119*0.1/0.2595*1000)</f>
        <v>0</v>
      </c>
      <c r="BI43" s="75">
        <f>(Input!BK119*0.1/0.2595*1000)</f>
        <v>0</v>
      </c>
      <c r="BJ43" s="75">
        <f>(Input!BL119*0.1/0.2595*1000)</f>
        <v>3.6994219653179193E-2</v>
      </c>
      <c r="BK43" s="75">
        <f>(Input!BM119*0.1/0.2595*1000)</f>
        <v>5.394990366088633E-3</v>
      </c>
      <c r="BL43" s="75">
        <f>(Input!BN119*0.1/0.2595*1000)</f>
        <v>0.18689788053949905</v>
      </c>
      <c r="BM43" s="64">
        <v>0.96309999999999996</v>
      </c>
      <c r="BN43" s="64">
        <v>1.0970299999999999</v>
      </c>
      <c r="BO43" s="75">
        <f>(Input!BQ119*0.1/0.2595*1000)</f>
        <v>7.475915221579961E-2</v>
      </c>
      <c r="BP43" s="75">
        <f>(Input!BR119*0.1/0.2595*1000)</f>
        <v>9.2485549132947983E-3</v>
      </c>
    </row>
    <row r="44" spans="1:68" x14ac:dyDescent="0.3">
      <c r="A44" s="52" t="s">
        <v>84</v>
      </c>
      <c r="B44" s="75">
        <f>(Input!B120*0.1/0.2581*1000)</f>
        <v>140.9918636187524</v>
      </c>
      <c r="C44" s="75">
        <f>(Input!C120*0.1/0.2581*1000)</f>
        <v>1960.4804339403331</v>
      </c>
      <c r="D44" s="75">
        <f>(Input!D120*0.1/0.2581*1000)</f>
        <v>183.45602479659047</v>
      </c>
      <c r="E44" s="75">
        <f>(Input!E120*0.1/0.2581*1000)</f>
        <v>2085.2382797365362</v>
      </c>
      <c r="F44" s="75">
        <f>(Input!F120*0.1/0.2581*1000)</f>
        <v>19736.53622626889</v>
      </c>
      <c r="G44" s="75">
        <f>(Input!G120*0.1/0.2581*1000)</f>
        <v>16946.919798527706</v>
      </c>
      <c r="H44" s="64">
        <v>1.17622</v>
      </c>
      <c r="I44" s="64">
        <v>1.1636</v>
      </c>
      <c r="J44" s="75">
        <f>(Input!J120*0.1/0.2581*1000)</f>
        <v>74.893452150329338</v>
      </c>
      <c r="K44" s="75">
        <f>(Input!L120*0.1/0.2581*1000)</f>
        <v>0.61022859356838444</v>
      </c>
      <c r="L44" s="75">
        <f>(Input!M120*0.1/0.2581*1000)</f>
        <v>1.4149554436265015</v>
      </c>
      <c r="M44" s="75">
        <f>(Input!N120*0.1/0.2581*1000)</f>
        <v>39.015885315769083</v>
      </c>
      <c r="N44" s="75">
        <f>(Input!O120*0.1/0.2581*1000)</f>
        <v>228.6323130569547</v>
      </c>
      <c r="O44" s="75">
        <f>(Input!P120*0.1/0.2581*1000)</f>
        <v>0.17280123982952345</v>
      </c>
      <c r="P44" s="75">
        <f>(Input!Q120*0.1/0.2581*1000)</f>
        <v>2.0228593568384348</v>
      </c>
      <c r="Q44" s="75">
        <f>(Input!R120*0.1/0.2581*1000)</f>
        <v>8.8996512979465319</v>
      </c>
      <c r="R44" s="75">
        <f>(Input!S120*0.1/0.2581*1000)</f>
        <v>3.7051530414568004</v>
      </c>
      <c r="S44" s="75">
        <f>(Input!T120*0.1/0.2581*1000)</f>
        <v>0.75242154203796985</v>
      </c>
      <c r="T44" s="64">
        <v>1.0589299999999999</v>
      </c>
      <c r="U44" s="64">
        <v>0.99768000000000001</v>
      </c>
      <c r="V44" s="75">
        <f>(Input!W120*0.1/0.2581*1000)</f>
        <v>7.0127857419604797E-2</v>
      </c>
      <c r="W44" s="75">
        <f>(Input!X120*0.1/0.2581*1000)</f>
        <v>6.4083688492832236</v>
      </c>
      <c r="X44" s="75">
        <f>(Input!Y120*0.1/0.2581*1000)</f>
        <v>6.811313444401395</v>
      </c>
      <c r="Y44" s="75">
        <f>(Input!Z120*0.1/0.2581*1000)</f>
        <v>131.61565284773343</v>
      </c>
      <c r="Z44" s="64">
        <v>1.13008</v>
      </c>
      <c r="AA44" s="64">
        <v>1.1795</v>
      </c>
      <c r="AB44" s="75">
        <f>(Input!AC120*0.1/0.2581*1000)</f>
        <v>1.5110422316931422E-2</v>
      </c>
      <c r="AC44" s="75">
        <f>(Input!AD120*0.1/0.2581*1000)</f>
        <v>0.25455249903138322</v>
      </c>
      <c r="AD44" s="75">
        <f>(Input!AE120*0.1/0.2581*1000)</f>
        <v>3.8744672607516468E-4</v>
      </c>
      <c r="AE44" s="75">
        <f>(Input!AF120*0.1/0.2581*1000)</f>
        <v>1.9372336303758236E-3</v>
      </c>
      <c r="AF44" s="75">
        <f>(Input!AG120*0.1/0.2581*1000)</f>
        <v>3.3707865168539325E-2</v>
      </c>
      <c r="AG44" s="75">
        <f>(Input!AH120*0.1/0.2581*1000)</f>
        <v>9.6861681518791168E-2</v>
      </c>
      <c r="AH44" s="75">
        <f>(Input!AI120*0.1/0.2581*1000)</f>
        <v>6.2766369624176685E-2</v>
      </c>
      <c r="AI44" s="64">
        <v>1.0310699999999999</v>
      </c>
      <c r="AJ44" s="64">
        <v>1.1631899999999999</v>
      </c>
      <c r="AK44" s="75">
        <f>(Input!AL120*0.1/0.2581*1000)</f>
        <v>0.51336691204959317</v>
      </c>
      <c r="AL44" s="75">
        <f>(Input!AM120*0.1/0.2581*1000)</f>
        <v>9.2987214258039522E-3</v>
      </c>
      <c r="AM44" s="75">
        <f>(Input!AN120*0.1/0.2581*1000)</f>
        <v>1.162340178225494E-3</v>
      </c>
      <c r="AN44" s="75">
        <f>(Input!AO120*0.1/0.2581*1000)</f>
        <v>5.230530802014724E-2</v>
      </c>
      <c r="AO44" s="75">
        <f>(Input!AQ120*0.1/0.2581*1000)</f>
        <v>22.336303758233246</v>
      </c>
      <c r="AP44" s="75">
        <f>(Input!AR120*0.1/0.2581*1000)</f>
        <v>0.13056954668733051</v>
      </c>
      <c r="AQ44" s="75">
        <f>(Input!AS120*0.1/0.2581*1000)</f>
        <v>0.2460286710577296</v>
      </c>
      <c r="AR44" s="75">
        <f>(Input!AT120*0.1/0.2581*1000)</f>
        <v>3.2545524990313837E-2</v>
      </c>
      <c r="AS44" s="75">
        <f>(Input!AU120*0.1/0.2581*1000)</f>
        <v>0.12359550561797755</v>
      </c>
      <c r="AT44" s="75">
        <f>(Input!AV120*0.1/0.2581*1000)</f>
        <v>2.4796590468810539E-2</v>
      </c>
      <c r="AU44" s="75">
        <f>(Input!AW120*0.1/0.2581*1000)</f>
        <v>7.7489345215032944E-3</v>
      </c>
      <c r="AV44" s="75">
        <f>(Input!AX120*0.1/0.2581*1000)</f>
        <v>2.2084463386284389E-2</v>
      </c>
      <c r="AW44" s="75">
        <f>(Input!AY120*0.1/0.2581*1000)</f>
        <v>3.0995738086013174E-3</v>
      </c>
      <c r="AX44" s="75">
        <f>(Input!AZ120*0.1/0.2581*1000)</f>
        <v>1.5885315769081754E-2</v>
      </c>
      <c r="AY44" s="75">
        <f>(Input!BA120*0.1/0.2581*1000)</f>
        <v>3.0995738086013174E-3</v>
      </c>
      <c r="AZ44" s="75">
        <f>(Input!BB120*0.1/0.2581*1000)</f>
        <v>8.1363812475784593E-3</v>
      </c>
      <c r="BA44" s="75">
        <f>(Input!BC120*0.1/0.2581*1000)</f>
        <v>1.162340178225494E-3</v>
      </c>
      <c r="BB44" s="75">
        <f>(Input!BD120*0.1/0.2581*1000)</f>
        <v>6.5865943432777997E-3</v>
      </c>
      <c r="BC44" s="75">
        <f>(Input!BE120*0.1/0.2581*1000)</f>
        <v>1.162340178225494E-3</v>
      </c>
      <c r="BD44" s="75">
        <f>(Input!BF120*0.1/0.2581*1000)</f>
        <v>3.8744672607516468E-4</v>
      </c>
      <c r="BE44" s="75">
        <f>(Input!BG120*0.1/0.2581*1000)</f>
        <v>4.4943820224719107E-2</v>
      </c>
      <c r="BF44" s="75">
        <f>(Input!BH120*0.1/0.2581*1000)</f>
        <v>0.1088725300271213</v>
      </c>
      <c r="BG44" s="75">
        <f>(Input!BI120*0.1/0.2581*1000)</f>
        <v>0.11080976365749709</v>
      </c>
      <c r="BH44" s="75">
        <f>(Input!BJ120*0.1/0.2581*1000)</f>
        <v>0</v>
      </c>
      <c r="BI44" s="75">
        <f>(Input!BK120*0.1/0.2581*1000)</f>
        <v>3.8744672607516468E-4</v>
      </c>
      <c r="BJ44" s="75">
        <f>(Input!BL120*0.1/0.2581*1000)</f>
        <v>7.6327005036807449E-2</v>
      </c>
      <c r="BK44" s="75">
        <f>(Input!BM120*0.1/0.2581*1000)</f>
        <v>3.4870205346764814E-3</v>
      </c>
      <c r="BL44" s="75">
        <f>(Input!BN120*0.1/0.2581*1000)</f>
        <v>0.17163889965129794</v>
      </c>
      <c r="BM44" s="64">
        <v>0.96136999999999995</v>
      </c>
      <c r="BN44" s="64">
        <v>1.0960300000000001</v>
      </c>
      <c r="BO44" s="75">
        <f>(Input!BQ120*0.1/0.2581*1000)</f>
        <v>3.5645098798915149E-2</v>
      </c>
      <c r="BP44" s="75">
        <f>(Input!BR120*0.1/0.2581*1000)</f>
        <v>5.4242541650523068E-3</v>
      </c>
    </row>
    <row r="45" spans="1:68" x14ac:dyDescent="0.3">
      <c r="A45" s="52" t="s">
        <v>85</v>
      </c>
      <c r="B45" s="75">
        <f>(Input!B121*0.1/0.2526*1000)</f>
        <v>230.79968329374506</v>
      </c>
      <c r="C45" s="75">
        <f>(Input!C121*0.1/0.2526*1000)</f>
        <v>1383.6104513064136</v>
      </c>
      <c r="D45" s="75">
        <f>(Input!D121*0.1/0.2526*1000)</f>
        <v>227.6326207442597</v>
      </c>
      <c r="E45" s="75">
        <f>(Input!E121*0.1/0.2526*1000)</f>
        <v>1061.7577197149644</v>
      </c>
      <c r="F45" s="75">
        <f>(Input!F121*0.1/0.2526*1000)</f>
        <v>17268.408551068886</v>
      </c>
      <c r="G45" s="75">
        <f>(Input!G121*0.1/0.2526*1000)</f>
        <v>17652.414885193983</v>
      </c>
      <c r="H45" s="64">
        <v>1.15794</v>
      </c>
      <c r="I45" s="64">
        <v>1.14178</v>
      </c>
      <c r="J45" s="75">
        <f>(Input!J121*0.1/0.2526*1000)</f>
        <v>81.11638954869359</v>
      </c>
      <c r="K45" s="75">
        <f>(Input!L121*0.1/0.2526*1000)</f>
        <v>0.75336500395882822</v>
      </c>
      <c r="L45" s="75">
        <f>(Input!M121*0.1/0.2526*1000)</f>
        <v>1.6836896278701503</v>
      </c>
      <c r="M45" s="75">
        <f>(Input!N121*0.1/0.2526*1000)</f>
        <v>45.328582739509116</v>
      </c>
      <c r="N45" s="75">
        <f>(Input!O121*0.1/0.2526*1000)</f>
        <v>280.64133016627079</v>
      </c>
      <c r="O45" s="75">
        <f>(Input!P121*0.1/0.2526*1000)</f>
        <v>0.25534441805225655</v>
      </c>
      <c r="P45" s="75">
        <f>(Input!Q121*0.1/0.2526*1000)</f>
        <v>2.0665083135391922</v>
      </c>
      <c r="Q45" s="75">
        <f>(Input!R121*0.1/0.2526*1000)</f>
        <v>9.1923990498812351</v>
      </c>
      <c r="R45" s="75">
        <f>(Input!S121*0.1/0.2526*1000)</f>
        <v>3.9390340459224076</v>
      </c>
      <c r="S45" s="75">
        <f>(Input!T121*0.1/0.2526*1000)</f>
        <v>0.60728424386381641</v>
      </c>
      <c r="T45" s="64">
        <v>1.0320400000000001</v>
      </c>
      <c r="U45" s="64">
        <v>0.97767000000000004</v>
      </c>
      <c r="V45" s="75">
        <f>(Input!W121*0.1/0.2526*1000)</f>
        <v>9.8178939034045939E-2</v>
      </c>
      <c r="W45" s="75">
        <f>(Input!X121*0.1/0.2526*1000)</f>
        <v>8.800475059382423</v>
      </c>
      <c r="X45" s="75">
        <f>(Input!Y121*0.1/0.2526*1000)</f>
        <v>6.5874901029295341</v>
      </c>
      <c r="Y45" s="75">
        <f>(Input!Z121*0.1/0.2526*1000)</f>
        <v>80.60174188440223</v>
      </c>
      <c r="Z45" s="64">
        <v>1.1072900000000001</v>
      </c>
      <c r="AA45" s="64">
        <v>1.1660200000000001</v>
      </c>
      <c r="AB45" s="75">
        <f>(Input!AC121*0.1/0.2526*1000)</f>
        <v>2.5336500395882817E-2</v>
      </c>
      <c r="AC45" s="75">
        <f>(Input!AD121*0.1/0.2526*1000)</f>
        <v>0.19081551860649251</v>
      </c>
      <c r="AD45" s="75">
        <f>(Input!AE121*0.1/0.2526*1000)</f>
        <v>3.9588281868566902E-4</v>
      </c>
      <c r="AE45" s="75">
        <f>(Input!AF121*0.1/0.2526*1000)</f>
        <v>1.1876484560570074E-3</v>
      </c>
      <c r="AF45" s="75">
        <f>(Input!AG121*0.1/0.2526*1000)</f>
        <v>1.9794140934283454E-2</v>
      </c>
      <c r="AG45" s="75">
        <f>(Input!AH121*0.1/0.2526*1000)</f>
        <v>8.6302454473475856E-2</v>
      </c>
      <c r="AH45" s="75">
        <f>(Input!AI121*0.1/0.2526*1000)</f>
        <v>3.8004750593824237E-2</v>
      </c>
      <c r="AI45" s="64">
        <v>1.01271</v>
      </c>
      <c r="AJ45" s="64">
        <v>1.1507400000000001</v>
      </c>
      <c r="AK45" s="75">
        <f>(Input!AL121*0.1/0.2526*1000)</f>
        <v>0.18091844813935076</v>
      </c>
      <c r="AL45" s="75">
        <f>(Input!AM121*0.1/0.2526*1000)</f>
        <v>2.2565320665083138E-2</v>
      </c>
      <c r="AM45" s="75">
        <f>(Input!AN121*0.1/0.2526*1000)</f>
        <v>7.9176563737133805E-4</v>
      </c>
      <c r="AN45" s="75">
        <f>(Input!AO121*0.1/0.2526*1000)</f>
        <v>6.2549485352335718E-2</v>
      </c>
      <c r="AO45" s="75">
        <f>(Input!AQ121*0.1/0.2526*1000)</f>
        <v>15.166270783847985</v>
      </c>
      <c r="AP45" s="75">
        <f>(Input!AR121*0.1/0.2526*1000)</f>
        <v>0.21536025336500397</v>
      </c>
      <c r="AQ45" s="75">
        <f>(Input!AS121*0.1/0.2526*1000)</f>
        <v>0.43309580364212202</v>
      </c>
      <c r="AR45" s="75">
        <f>(Input!AT121*0.1/0.2526*1000)</f>
        <v>5.3840063341250993E-2</v>
      </c>
      <c r="AS45" s="75">
        <f>(Input!AU121*0.1/0.2526*1000)</f>
        <v>0.20269200316706254</v>
      </c>
      <c r="AT45" s="75">
        <f>(Input!AV121*0.1/0.2526*1000)</f>
        <v>4.1567695961995242E-2</v>
      </c>
      <c r="AU45" s="75">
        <f>(Input!AW121*0.1/0.2526*1000)</f>
        <v>1.0292953285827397E-2</v>
      </c>
      <c r="AV45" s="75">
        <f>(Input!AX121*0.1/0.2526*1000)</f>
        <v>3.7212984956452887E-2</v>
      </c>
      <c r="AW45" s="75">
        <f>(Input!AY121*0.1/0.2526*1000)</f>
        <v>5.1464766429136985E-3</v>
      </c>
      <c r="AX45" s="75">
        <f>(Input!AZ121*0.1/0.2526*1000)</f>
        <v>2.6920031670625497E-2</v>
      </c>
      <c r="AY45" s="75">
        <f>(Input!BA121*0.1/0.2526*1000)</f>
        <v>5.1464766429136985E-3</v>
      </c>
      <c r="AZ45" s="75">
        <f>(Input!BB121*0.1/0.2526*1000)</f>
        <v>1.3855898653998418E-2</v>
      </c>
      <c r="BA45" s="75">
        <f>(Input!BC121*0.1/0.2526*1000)</f>
        <v>1.9794140934283454E-3</v>
      </c>
      <c r="BB45" s="75">
        <f>(Input!BD121*0.1/0.2526*1000)</f>
        <v>1.1876484560570073E-2</v>
      </c>
      <c r="BC45" s="75">
        <f>(Input!BE121*0.1/0.2526*1000)</f>
        <v>1.5835312747426761E-3</v>
      </c>
      <c r="BD45" s="75">
        <f>(Input!BF121*0.1/0.2526*1000)</f>
        <v>3.9588281868566902E-4</v>
      </c>
      <c r="BE45" s="75">
        <f>(Input!BG121*0.1/0.2526*1000)</f>
        <v>2.889944576405384E-2</v>
      </c>
      <c r="BF45" s="75">
        <f>(Input!BH121*0.1/0.2526*1000)</f>
        <v>8.907363420427554E-2</v>
      </c>
      <c r="BG45" s="75">
        <f>(Input!BI121*0.1/0.2526*1000)</f>
        <v>9.1053048297703901E-2</v>
      </c>
      <c r="BH45" s="75">
        <f>(Input!BJ121*0.1/0.2526*1000)</f>
        <v>0</v>
      </c>
      <c r="BI45" s="75">
        <f>(Input!BK121*0.1/0.2526*1000)</f>
        <v>0</v>
      </c>
      <c r="BJ45" s="75">
        <f>(Input!BL121*0.1/0.2526*1000)</f>
        <v>3.4837688044338878E-2</v>
      </c>
      <c r="BK45" s="75">
        <f>(Input!BM121*0.1/0.2526*1000)</f>
        <v>4.7505938242280296E-3</v>
      </c>
      <c r="BL45" s="75">
        <f>(Input!BN121*0.1/0.2526*1000)</f>
        <v>0.33808392715756136</v>
      </c>
      <c r="BM45" s="64">
        <v>0.95431999999999995</v>
      </c>
      <c r="BN45" s="64">
        <v>1.0924700000000001</v>
      </c>
      <c r="BO45" s="75">
        <f>(Input!BQ121*0.1/0.2526*1000)</f>
        <v>6.6508313539192412E-2</v>
      </c>
      <c r="BP45" s="75">
        <f>(Input!BR121*0.1/0.2526*1000)</f>
        <v>1.0688836104513065E-2</v>
      </c>
    </row>
    <row r="46" spans="1:68" x14ac:dyDescent="0.3">
      <c r="A46" s="52" t="s">
        <v>86</v>
      </c>
      <c r="B46" s="75">
        <f>(Input!B122*0.1/0.2566*1000)</f>
        <v>164.80904130943102</v>
      </c>
      <c r="C46" s="75">
        <f>(Input!C122*0.1/0.2566*1000)</f>
        <v>1501.1691348402182</v>
      </c>
      <c r="D46" s="75">
        <f>(Input!D122*0.1/0.2566*1000)</f>
        <v>285.81449727201874</v>
      </c>
      <c r="E46" s="75">
        <f>(Input!E122*0.1/0.2566*1000)</f>
        <v>1258.7685113016369</v>
      </c>
      <c r="F46" s="75">
        <f>(Input!F122*0.1/0.2566*1000)</f>
        <v>18028.059236165242</v>
      </c>
      <c r="G46" s="75">
        <f>(Input!G122*0.1/0.2566*1000)</f>
        <v>17396.726422447391</v>
      </c>
      <c r="H46" s="64">
        <v>1.11852</v>
      </c>
      <c r="I46" s="64">
        <v>1.1359300000000001</v>
      </c>
      <c r="J46" s="75">
        <f>(Input!J122*0.1/0.2566*1000)</f>
        <v>82.073265783320352</v>
      </c>
      <c r="K46" s="75">
        <f>(Input!L122*0.1/0.2566*1000)</f>
        <v>0.66523772408417781</v>
      </c>
      <c r="L46" s="75">
        <f>(Input!M122*0.1/0.2566*1000)</f>
        <v>1.2275915822291503</v>
      </c>
      <c r="M46" s="75">
        <f>(Input!N122*0.1/0.2566*1000)</f>
        <v>49.883086515978178</v>
      </c>
      <c r="N46" s="75">
        <f>(Input!O122*0.1/0.2566*1000)</f>
        <v>427.51363990646922</v>
      </c>
      <c r="O46" s="75">
        <f>(Input!P122*0.1/0.2566*1000)</f>
        <v>0.15705378020265007</v>
      </c>
      <c r="P46" s="75">
        <f>(Input!Q122*0.1/0.2566*1000)</f>
        <v>1.3168355416991426</v>
      </c>
      <c r="Q46" s="75">
        <f>(Input!R122*0.1/0.2566*1000)</f>
        <v>10.697583787996884</v>
      </c>
      <c r="R46" s="75">
        <f>(Input!S122*0.1/0.2566*1000)</f>
        <v>7.1862821512081068</v>
      </c>
      <c r="S46" s="75">
        <f>(Input!T122*0.1/0.2566*1000)</f>
        <v>0.61964146531566655</v>
      </c>
      <c r="T46" s="64">
        <v>1.00671</v>
      </c>
      <c r="U46" s="64">
        <v>0.97167000000000003</v>
      </c>
      <c r="V46" s="75">
        <f>(Input!W122*0.1/0.2566*1000)</f>
        <v>0.11067809820732658</v>
      </c>
      <c r="W46" s="75">
        <f>(Input!X122*0.1/0.2566*1000)</f>
        <v>1.982852689010133</v>
      </c>
      <c r="X46" s="75">
        <f>(Input!Y122*0.1/0.2566*1000)</f>
        <v>4.9064692127825413</v>
      </c>
      <c r="Y46" s="75">
        <f>(Input!Z122*0.1/0.2566*1000)</f>
        <v>77.279812938425565</v>
      </c>
      <c r="Z46" s="64">
        <v>1.08941</v>
      </c>
      <c r="AA46" s="64">
        <v>1.1597200000000001</v>
      </c>
      <c r="AB46" s="75">
        <f>(Input!AC122*0.1/0.2566*1000)</f>
        <v>2.8448947778643804E-2</v>
      </c>
      <c r="AC46" s="75">
        <f>(Input!AD122*0.1/0.2566*1000)</f>
        <v>0.15510522213561967</v>
      </c>
      <c r="AD46" s="75">
        <f>(Input!AE122*0.1/0.2566*1000)</f>
        <v>3.8971161340607951E-4</v>
      </c>
      <c r="AE46" s="75">
        <f>(Input!AF122*0.1/0.2566*1000)</f>
        <v>1.1691348402182386E-3</v>
      </c>
      <c r="AF46" s="75">
        <f>(Input!AG122*0.1/0.2566*1000)</f>
        <v>1.8706157443491817E-2</v>
      </c>
      <c r="AG46" s="75">
        <f>(Input!AH122*0.1/0.2566*1000)</f>
        <v>0.15471551052221358</v>
      </c>
      <c r="AH46" s="75">
        <f>(Input!AI122*0.1/0.2566*1000)</f>
        <v>4.4427123928293066E-2</v>
      </c>
      <c r="AI46" s="64">
        <v>0.99778</v>
      </c>
      <c r="AJ46" s="64">
        <v>1.14463</v>
      </c>
      <c r="AK46" s="75">
        <f>(Input!AL122*0.1/0.2566*1000)</f>
        <v>0.29423226812159003</v>
      </c>
      <c r="AL46" s="75">
        <f>(Input!AM122*0.1/0.2566*1000)</f>
        <v>1.5978176149649262E-2</v>
      </c>
      <c r="AM46" s="75">
        <f>(Input!AN122*0.1/0.2566*1000)</f>
        <v>3.8971161340607951E-4</v>
      </c>
      <c r="AN46" s="75">
        <f>(Input!AO122*0.1/0.2566*1000)</f>
        <v>7.0148090413094305E-2</v>
      </c>
      <c r="AO46" s="75">
        <f>(Input!AQ122*0.1/0.2566*1000)</f>
        <v>15.3975058456742</v>
      </c>
      <c r="AP46" s="75">
        <f>(Input!AR122*0.1/0.2566*1000)</f>
        <v>0.22213561964146533</v>
      </c>
      <c r="AQ46" s="75">
        <f>(Input!AS122*0.1/0.2566*1000)</f>
        <v>0.43296960249415434</v>
      </c>
      <c r="AR46" s="75">
        <f>(Input!AT122*0.1/0.2566*1000)</f>
        <v>5.3780202650038987E-2</v>
      </c>
      <c r="AS46" s="75">
        <f>(Input!AU122*0.1/0.2566*1000)</f>
        <v>0.20187061574434922</v>
      </c>
      <c r="AT46" s="75">
        <f>(Input!AV122*0.1/0.2566*1000)</f>
        <v>3.8581449727201879E-2</v>
      </c>
      <c r="AU46" s="75">
        <f>(Input!AW122*0.1/0.2566*1000)</f>
        <v>9.7427903351519872E-3</v>
      </c>
      <c r="AV46" s="75">
        <f>(Input!AX122*0.1/0.2566*1000)</f>
        <v>3.7412314886983634E-2</v>
      </c>
      <c r="AW46" s="75">
        <f>(Input!AY122*0.1/0.2566*1000)</f>
        <v>5.0662509742790338E-3</v>
      </c>
      <c r="AX46" s="75">
        <f>(Input!AZ122*0.1/0.2566*1000)</f>
        <v>2.4551831644583012E-2</v>
      </c>
      <c r="AY46" s="75">
        <f>(Input!BA122*0.1/0.2566*1000)</f>
        <v>4.6765393608729543E-3</v>
      </c>
      <c r="AZ46" s="75">
        <f>(Input!BB122*0.1/0.2566*1000)</f>
        <v>1.2470771628994544E-2</v>
      </c>
      <c r="BA46" s="75">
        <f>(Input!BC122*0.1/0.2566*1000)</f>
        <v>1.558846453624318E-3</v>
      </c>
      <c r="BB46" s="75">
        <f>(Input!BD122*0.1/0.2566*1000)</f>
        <v>1.0132501948558068E-2</v>
      </c>
      <c r="BC46" s="75">
        <f>(Input!BE122*0.1/0.2566*1000)</f>
        <v>1.558846453624318E-3</v>
      </c>
      <c r="BD46" s="75">
        <f>(Input!BF122*0.1/0.2566*1000)</f>
        <v>7.7942322681215901E-4</v>
      </c>
      <c r="BE46" s="75">
        <f>(Input!BG122*0.1/0.2566*1000)</f>
        <v>3.0787217459080286E-2</v>
      </c>
      <c r="BF46" s="75">
        <f>(Input!BH122*0.1/0.2566*1000)</f>
        <v>7.638347622759159E-2</v>
      </c>
      <c r="BG46" s="75">
        <f>(Input!BI122*0.1/0.2566*1000)</f>
        <v>7.9501169134840233E-2</v>
      </c>
      <c r="BH46" s="75">
        <f>(Input!BJ122*0.1/0.2566*1000)</f>
        <v>0</v>
      </c>
      <c r="BI46" s="75">
        <f>(Input!BK122*0.1/0.2566*1000)</f>
        <v>0</v>
      </c>
      <c r="BJ46" s="75">
        <f>(Input!BL122*0.1/0.2566*1000)</f>
        <v>6.5861262665627446E-2</v>
      </c>
      <c r="BK46" s="75">
        <f>(Input!BM122*0.1/0.2566*1000)</f>
        <v>3.1176929072486361E-3</v>
      </c>
      <c r="BL46" s="75">
        <f>(Input!BN122*0.1/0.2566*1000)</f>
        <v>0.25915822291504287</v>
      </c>
      <c r="BM46" s="64">
        <v>0.93910000000000005</v>
      </c>
      <c r="BN46" s="64">
        <v>1.08175</v>
      </c>
      <c r="BO46" s="75">
        <f>(Input!BQ122*0.1/0.2566*1000)</f>
        <v>6.2743569758378803E-2</v>
      </c>
      <c r="BP46" s="75">
        <f>(Input!BR122*0.1/0.2566*1000)</f>
        <v>1.0522213561964148E-2</v>
      </c>
    </row>
    <row r="47" spans="1:68" x14ac:dyDescent="0.3">
      <c r="A47" s="52" t="s">
        <v>184</v>
      </c>
      <c r="B47" s="75">
        <f>(Input!B124*0.1/0.2509*1000)</f>
        <v>17.090474292546833</v>
      </c>
      <c r="C47" s="75">
        <f>(Input!C124*0.1/0.2509*1000)</f>
        <v>2897.5687524910318</v>
      </c>
      <c r="D47" s="75">
        <f>(Input!D124*0.1/0.2509*1000)</f>
        <v>233.6388999601435</v>
      </c>
      <c r="E47" s="75">
        <f>(Input!E124*0.1/0.2509*1000)</f>
        <v>1412.9135113591074</v>
      </c>
      <c r="F47" s="75">
        <f>(Input!F124*0.1/0.2509*1000)</f>
        <v>16596.253487445199</v>
      </c>
      <c r="G47" s="75">
        <f>(Input!G124*0.1/0.2509*1000)</f>
        <v>15575.926664009565</v>
      </c>
      <c r="H47" s="64">
        <v>1.1443300000000001</v>
      </c>
      <c r="I47" s="64">
        <v>1.12666</v>
      </c>
      <c r="J47" s="75">
        <f>(Input!J124*0.1/0.2509*1000)</f>
        <v>70.864886408927859</v>
      </c>
      <c r="K47" s="75">
        <f>(Input!L124*0.1/0.2509*1000)</f>
        <v>0.4687126345157433</v>
      </c>
      <c r="L47" s="75">
        <f>(Input!M124*0.1/0.2509*1000)</f>
        <v>1.3172578716620169</v>
      </c>
      <c r="M47" s="75">
        <f>(Input!N124*0.1/0.2509*1000)</f>
        <v>55.161418891988831</v>
      </c>
      <c r="N47" s="75">
        <f>(Input!O124*0.1/0.2509*1000)</f>
        <v>117.29772817855719</v>
      </c>
      <c r="O47" s="75">
        <f>(Input!P124*0.1/0.2509*1000)</f>
        <v>8.4495815065763258E-2</v>
      </c>
      <c r="P47" s="75">
        <f>(Input!Q124*0.1/0.2509*1000)</f>
        <v>0.95416500597847753</v>
      </c>
      <c r="Q47" s="75">
        <f>(Input!R124*0.1/0.2509*1000)</f>
        <v>5.2092467118373849</v>
      </c>
      <c r="R47" s="75">
        <f>(Input!S124*0.1/0.2509*1000)</f>
        <v>7.8636907134316463</v>
      </c>
      <c r="S47" s="75">
        <f>(Input!T124*0.1/0.2509*1000)</f>
        <v>1.4651255480271026</v>
      </c>
      <c r="T47" s="64">
        <v>1.04748</v>
      </c>
      <c r="U47" s="64">
        <v>0.97406999999999999</v>
      </c>
      <c r="V47" s="75">
        <f>(Input!W124*0.1/0.2509*1000)</f>
        <v>0.46592267835791157</v>
      </c>
      <c r="W47" s="75">
        <f>(Input!X124*0.1/0.2509*1000)</f>
        <v>2.3882024711040253</v>
      </c>
      <c r="X47" s="75">
        <f>(Input!Y124*0.1/0.2509*1000)</f>
        <v>7.9194898365882826</v>
      </c>
      <c r="Y47" s="75">
        <f>(Input!Z124*0.1/0.2509*1000)</f>
        <v>21.478676763650856</v>
      </c>
      <c r="Z47" s="64">
        <v>1.2773399999999999</v>
      </c>
      <c r="AA47" s="64">
        <v>1.32294</v>
      </c>
      <c r="AB47" s="75">
        <f>(Input!AC124*0.1/0.2509*1000)</f>
        <v>2.2718214428058991E-2</v>
      </c>
      <c r="AC47" s="75">
        <f>(Input!AD124*0.1/0.2509*1000)</f>
        <v>6.5364687126345161E-2</v>
      </c>
      <c r="AD47" s="75">
        <f>(Input!AE124*0.1/0.2509*1000)</f>
        <v>0</v>
      </c>
      <c r="AE47" s="75">
        <f>(Input!AF124*0.1/0.2509*1000)</f>
        <v>3.9856516540454361E-4</v>
      </c>
      <c r="AF47" s="75">
        <f>(Input!AG124*0.1/0.2509*1000)</f>
        <v>6.775607811877242E-3</v>
      </c>
      <c r="AG47" s="75">
        <f>(Input!AH124*0.1/0.2509*1000)</f>
        <v>1.6022319649262651</v>
      </c>
      <c r="AH47" s="74">
        <f>(Input!AI124*0.1/0.2509*1000)</f>
        <v>1.6739736946990835E-2</v>
      </c>
      <c r="AI47" s="64">
        <v>1.0238100000000001</v>
      </c>
      <c r="AJ47" s="64">
        <v>1.13906</v>
      </c>
      <c r="AK47" s="75">
        <f>(Input!AL124*0.1/0.2509*1000)</f>
        <v>0.30011956954962132</v>
      </c>
      <c r="AL47" s="75">
        <f>(Input!AM124*0.1/0.2509*1000)</f>
        <v>1.3949780789159028E-2</v>
      </c>
      <c r="AM47" s="75">
        <f>(Input!AN124*0.1/0.2509*1000)</f>
        <v>1.195695496213631E-3</v>
      </c>
      <c r="AN47" s="75">
        <f>(Input!AO124*0.1/0.2509*1000)</f>
        <v>4.3842168194499799E-3</v>
      </c>
      <c r="AO47" s="75">
        <f>(Input!AQ124*0.1/0.2509*1000)</f>
        <v>44.479872459147067</v>
      </c>
      <c r="AP47" s="75">
        <f>(Input!AR124*0.1/0.2509*1000)</f>
        <v>19.414109206855318</v>
      </c>
      <c r="AQ47" s="75">
        <f>(Input!AS124*0.1/0.2509*1000)</f>
        <v>2.616580310880829</v>
      </c>
      <c r="AR47" s="75">
        <f>(Input!AT124*0.1/0.2509*1000)</f>
        <v>3.6723794340374654</v>
      </c>
      <c r="AS47" s="75">
        <f>(Input!AU124*0.1/0.2509*1000)</f>
        <v>14.176962933439617</v>
      </c>
      <c r="AT47" s="75">
        <f>(Input!AV124*0.1/0.2509*1000)</f>
        <v>2.6157831805500198</v>
      </c>
      <c r="AU47" s="75">
        <f>(Input!AW124*0.1/0.2509*1000)</f>
        <v>0.23116779593463532</v>
      </c>
      <c r="AV47" s="75">
        <f>(Input!AX124*0.1/0.2509*1000)</f>
        <v>2.669190912714229</v>
      </c>
      <c r="AW47" s="75">
        <f>(Input!AY124*0.1/0.2509*1000)</f>
        <v>0.34356317257871666</v>
      </c>
      <c r="AX47" s="75">
        <f>(Input!AZ124*0.1/0.2509*1000)</f>
        <v>1.5870864886408929</v>
      </c>
      <c r="AY47" s="75">
        <f>(Input!BA124*0.1/0.2509*1000)</f>
        <v>0.26703866082104427</v>
      </c>
      <c r="AZ47" s="75">
        <f>(Input!BB124*0.1/0.2509*1000)</f>
        <v>0.55360701474691121</v>
      </c>
      <c r="BA47" s="75">
        <f>(Input!BC124*0.1/0.2509*1000)</f>
        <v>4.6632124352331612E-2</v>
      </c>
      <c r="BB47" s="75">
        <f>(Input!BD124*0.1/0.2509*1000)</f>
        <v>0.18692706257473096</v>
      </c>
      <c r="BC47" s="75">
        <f>(Input!BE124*0.1/0.2509*1000)</f>
        <v>1.9928258270227182E-2</v>
      </c>
      <c r="BD47" s="75">
        <f>(Input!BF124*0.1/0.2509*1000)</f>
        <v>3.9856516540454361E-4</v>
      </c>
      <c r="BE47" s="75">
        <f>(Input!BG124*0.1/0.2509*1000)</f>
        <v>1.4348345954563567E-2</v>
      </c>
      <c r="BF47" s="75">
        <f>(Input!BH124*0.1/0.2509*1000)</f>
        <v>3.9856516540454361E-4</v>
      </c>
      <c r="BG47" s="75">
        <f>(Input!BI124*0.1/0.2509*1000)</f>
        <v>0</v>
      </c>
      <c r="BH47" s="75">
        <f>(Input!BJ124*0.1/0.2509*1000)</f>
        <v>0</v>
      </c>
      <c r="BI47" s="75">
        <f>(Input!BK124*0.1/0.2509*1000)</f>
        <v>0</v>
      </c>
      <c r="BJ47" s="75">
        <f>(Input!BL124*0.1/0.2509*1000)</f>
        <v>9.2865683539258684E-2</v>
      </c>
      <c r="BK47" s="75">
        <f>(Input!BM124*0.1/0.2509*1000)</f>
        <v>1.1558389796731766E-2</v>
      </c>
      <c r="BL47" s="75">
        <f>(Input!BN124*0.1/0.2509*1000)</f>
        <v>0.39338381825428459</v>
      </c>
      <c r="BM47" s="64">
        <v>0.95382</v>
      </c>
      <c r="BN47" s="64">
        <v>1.0784899999999999</v>
      </c>
      <c r="BO47" s="75">
        <f>(Input!BQ124*0.1/0.2509*1000)</f>
        <v>1.9529693104822641E-2</v>
      </c>
      <c r="BP47" s="75">
        <f>(Input!BR124*0.1/0.2509*1000)</f>
        <v>5.1813471502590676E-3</v>
      </c>
    </row>
    <row r="48" spans="1:68" s="65" customFormat="1" x14ac:dyDescent="0.3"/>
    <row r="49" spans="1:68" s="69" customFormat="1" x14ac:dyDescent="0.3">
      <c r="B49" s="70" t="s">
        <v>180</v>
      </c>
      <c r="C49" s="70" t="s">
        <v>181</v>
      </c>
      <c r="D49" s="70" t="s">
        <v>180</v>
      </c>
      <c r="E49" s="70" t="s">
        <v>181</v>
      </c>
      <c r="F49" s="70" t="s">
        <v>181</v>
      </c>
      <c r="G49" s="70" t="s">
        <v>181</v>
      </c>
      <c r="H49" s="67"/>
      <c r="I49" s="67"/>
      <c r="J49" s="70"/>
      <c r="K49" s="70" t="s">
        <v>180</v>
      </c>
      <c r="L49" s="70" t="s">
        <v>180</v>
      </c>
      <c r="M49" s="70" t="s">
        <v>180</v>
      </c>
      <c r="N49" s="70" t="s">
        <v>180</v>
      </c>
      <c r="O49" s="70"/>
      <c r="P49" s="70" t="s">
        <v>180</v>
      </c>
      <c r="Q49" s="70" t="s">
        <v>180</v>
      </c>
      <c r="R49" s="70" t="s">
        <v>180</v>
      </c>
      <c r="S49" s="67"/>
      <c r="T49" s="67"/>
      <c r="V49" s="70" t="s">
        <v>180</v>
      </c>
      <c r="W49" s="70" t="s">
        <v>180</v>
      </c>
      <c r="X49" s="70"/>
      <c r="Y49" s="70" t="s">
        <v>180</v>
      </c>
      <c r="AA49" s="67"/>
      <c r="AB49" s="67"/>
      <c r="AC49" s="70" t="s">
        <v>180</v>
      </c>
      <c r="AD49" s="70" t="s">
        <v>180</v>
      </c>
      <c r="AF49" s="70"/>
      <c r="AG49" s="70"/>
      <c r="AH49" s="70" t="s">
        <v>180</v>
      </c>
      <c r="AJ49" s="67"/>
      <c r="AK49" s="67"/>
      <c r="AL49" s="70"/>
      <c r="AM49" s="70" t="s">
        <v>170</v>
      </c>
      <c r="AN49" s="70"/>
      <c r="AO49" s="70" t="s">
        <v>170</v>
      </c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 t="s">
        <v>180</v>
      </c>
      <c r="BM49" s="67"/>
      <c r="BN49" s="67"/>
      <c r="BO49" s="70"/>
      <c r="BP49" s="70"/>
    </row>
    <row r="50" spans="1:68" s="65" customFormat="1" x14ac:dyDescent="0.3">
      <c r="A50" s="65" t="s">
        <v>179</v>
      </c>
      <c r="B50" s="61">
        <v>24.4</v>
      </c>
      <c r="C50" s="76">
        <v>0.27100000000000002</v>
      </c>
      <c r="D50" s="61">
        <v>286</v>
      </c>
      <c r="E50" s="76">
        <v>0.159</v>
      </c>
      <c r="F50" s="76">
        <v>1.61</v>
      </c>
      <c r="G50" s="76">
        <v>1.52</v>
      </c>
      <c r="K50" s="76">
        <v>0.26</v>
      </c>
      <c r="L50" s="61"/>
      <c r="M50" s="61">
        <v>54</v>
      </c>
      <c r="N50" s="61">
        <v>83</v>
      </c>
      <c r="O50" s="61"/>
      <c r="P50" s="76">
        <v>0.91</v>
      </c>
      <c r="Q50" s="61">
        <v>5.64</v>
      </c>
      <c r="R50" s="61">
        <v>12.5</v>
      </c>
      <c r="S50" s="60"/>
      <c r="V50" s="76">
        <v>3.7999999999999999E-2</v>
      </c>
      <c r="W50" s="76">
        <v>0.05</v>
      </c>
      <c r="X50" s="61"/>
      <c r="Y50" s="61">
        <v>25</v>
      </c>
      <c r="AC50" s="76">
        <v>9.4E-2</v>
      </c>
      <c r="AD50" s="61">
        <v>10.199999999999999</v>
      </c>
      <c r="AH50" s="76">
        <v>1.2999999999999999E-2</v>
      </c>
      <c r="BL50" s="76">
        <v>0.47</v>
      </c>
    </row>
    <row r="52" spans="1:68" s="51" customFormat="1" x14ac:dyDescent="0.3">
      <c r="B52" s="51" t="s">
        <v>111</v>
      </c>
      <c r="C52" s="51" t="s">
        <v>111</v>
      </c>
      <c r="D52" s="51" t="s">
        <v>111</v>
      </c>
      <c r="E52" s="51" t="s">
        <v>111</v>
      </c>
      <c r="F52" s="51" t="s">
        <v>111</v>
      </c>
      <c r="G52" s="51" t="s">
        <v>111</v>
      </c>
      <c r="H52" s="63" t="s">
        <v>171</v>
      </c>
      <c r="I52" s="63" t="s">
        <v>171</v>
      </c>
      <c r="J52" s="51" t="s">
        <v>111</v>
      </c>
      <c r="K52" s="51" t="s">
        <v>111</v>
      </c>
      <c r="L52" s="51" t="s">
        <v>111</v>
      </c>
      <c r="M52" s="51" t="s">
        <v>111</v>
      </c>
      <c r="N52" s="51" t="s">
        <v>111</v>
      </c>
      <c r="O52" s="51" t="s">
        <v>111</v>
      </c>
      <c r="P52" s="51" t="s">
        <v>111</v>
      </c>
      <c r="Q52" s="51" t="s">
        <v>111</v>
      </c>
      <c r="R52" s="51" t="s">
        <v>111</v>
      </c>
      <c r="S52" s="51" t="s">
        <v>111</v>
      </c>
      <c r="T52" s="63" t="s">
        <v>171</v>
      </c>
      <c r="U52" s="63" t="s">
        <v>171</v>
      </c>
      <c r="V52" s="51" t="s">
        <v>111</v>
      </c>
      <c r="W52" s="51" t="s">
        <v>111</v>
      </c>
      <c r="X52" s="51" t="s">
        <v>111</v>
      </c>
      <c r="Y52" s="51" t="s">
        <v>111</v>
      </c>
      <c r="Z52" s="63" t="s">
        <v>171</v>
      </c>
      <c r="AA52" s="63" t="s">
        <v>171</v>
      </c>
      <c r="AB52" s="51" t="s">
        <v>111</v>
      </c>
      <c r="AC52" s="51" t="s">
        <v>111</v>
      </c>
      <c r="AD52" s="51" t="s">
        <v>111</v>
      </c>
      <c r="AE52" s="51" t="s">
        <v>111</v>
      </c>
      <c r="AF52" s="51" t="s">
        <v>111</v>
      </c>
      <c r="AG52" s="51" t="s">
        <v>111</v>
      </c>
      <c r="AH52" s="51" t="s">
        <v>111</v>
      </c>
      <c r="AI52" s="63" t="s">
        <v>171</v>
      </c>
      <c r="AJ52" s="63" t="s">
        <v>171</v>
      </c>
      <c r="AK52" s="51" t="s">
        <v>111</v>
      </c>
      <c r="AL52" s="51" t="s">
        <v>111</v>
      </c>
      <c r="AM52" s="51" t="s">
        <v>111</v>
      </c>
      <c r="AN52" s="51" t="s">
        <v>111</v>
      </c>
      <c r="AO52" s="51" t="s">
        <v>111</v>
      </c>
      <c r="AP52" s="51" t="s">
        <v>111</v>
      </c>
      <c r="AQ52" s="51" t="s">
        <v>111</v>
      </c>
      <c r="AR52" s="51" t="s">
        <v>111</v>
      </c>
      <c r="AS52" s="51" t="s">
        <v>111</v>
      </c>
      <c r="AT52" s="51" t="s">
        <v>111</v>
      </c>
      <c r="AU52" s="51" t="s">
        <v>111</v>
      </c>
      <c r="AV52" s="51" t="s">
        <v>111</v>
      </c>
      <c r="AW52" s="51" t="s">
        <v>111</v>
      </c>
      <c r="AX52" s="51" t="s">
        <v>111</v>
      </c>
      <c r="AY52" s="51" t="s">
        <v>111</v>
      </c>
      <c r="AZ52" s="51" t="s">
        <v>111</v>
      </c>
      <c r="BA52" s="51" t="s">
        <v>111</v>
      </c>
      <c r="BB52" s="51" t="s">
        <v>111</v>
      </c>
      <c r="BC52" s="51" t="s">
        <v>111</v>
      </c>
      <c r="BD52" s="51" t="s">
        <v>111</v>
      </c>
      <c r="BE52" s="51" t="s">
        <v>111</v>
      </c>
      <c r="BF52" s="51" t="s">
        <v>111</v>
      </c>
      <c r="BG52" s="51" t="s">
        <v>111</v>
      </c>
      <c r="BH52" s="51" t="s">
        <v>111</v>
      </c>
      <c r="BI52" s="51" t="s">
        <v>111</v>
      </c>
      <c r="BJ52" s="51" t="s">
        <v>111</v>
      </c>
      <c r="BK52" s="51" t="s">
        <v>111</v>
      </c>
      <c r="BL52" s="51" t="s">
        <v>111</v>
      </c>
      <c r="BM52" s="63" t="s">
        <v>171</v>
      </c>
      <c r="BN52" s="63" t="s">
        <v>171</v>
      </c>
      <c r="BO52" s="51" t="s">
        <v>111</v>
      </c>
      <c r="BP52" s="51" t="s">
        <v>111</v>
      </c>
    </row>
    <row r="53" spans="1:68" s="61" customFormat="1" ht="15.95" customHeight="1" x14ac:dyDescent="0.25">
      <c r="A53" s="61" t="s">
        <v>88</v>
      </c>
      <c r="B53" s="61">
        <v>-17.91</v>
      </c>
      <c r="C53" s="61">
        <v>1.73</v>
      </c>
      <c r="D53" s="61">
        <v>-2.2450000000000001</v>
      </c>
      <c r="E53" s="61">
        <v>18.53</v>
      </c>
      <c r="F53" s="61">
        <v>-6.0940000000000003</v>
      </c>
      <c r="G53" s="61">
        <v>-0.27800000000000002</v>
      </c>
      <c r="H53" s="77">
        <v>1.0580400000000001</v>
      </c>
      <c r="I53" s="77">
        <v>1.05888</v>
      </c>
      <c r="J53" s="61">
        <v>0.10199999999999999</v>
      </c>
      <c r="K53" s="61">
        <v>0.32100000000000001</v>
      </c>
      <c r="L53" s="61">
        <v>0.161</v>
      </c>
      <c r="M53" s="61">
        <v>8.4000000000000005E-2</v>
      </c>
      <c r="N53" s="61">
        <v>187.1</v>
      </c>
      <c r="O53" s="61">
        <v>-2.4E-2</v>
      </c>
      <c r="P53" s="61">
        <v>0.06</v>
      </c>
      <c r="Q53" s="61">
        <v>0.255</v>
      </c>
      <c r="R53" s="61">
        <v>-1.5429999999999999</v>
      </c>
      <c r="S53" s="61">
        <v>-2E-3</v>
      </c>
      <c r="T53" s="77">
        <v>0.99541000000000002</v>
      </c>
      <c r="U53" s="77">
        <v>0.93454999999999999</v>
      </c>
      <c r="V53" s="61">
        <v>8.9999999999999993E-3</v>
      </c>
      <c r="W53" s="61">
        <v>-7.2999999999999995E-2</v>
      </c>
      <c r="X53" s="61">
        <v>0</v>
      </c>
      <c r="Y53" s="61">
        <v>-1.4999999999999999E-2</v>
      </c>
      <c r="Z53" s="77">
        <v>1.0190600000000001</v>
      </c>
      <c r="AA53" s="77">
        <v>1.0874600000000001</v>
      </c>
      <c r="AB53" s="61">
        <v>-1E-3</v>
      </c>
      <c r="AC53" s="61">
        <v>-8.0000000000000002E-3</v>
      </c>
      <c r="AD53" s="61">
        <v>0</v>
      </c>
      <c r="AE53" s="61">
        <v>0</v>
      </c>
      <c r="AF53" s="61">
        <v>1E-3</v>
      </c>
      <c r="AG53" s="61">
        <v>-4.2000000000000003E-2</v>
      </c>
      <c r="AH53" s="61">
        <v>2E-3</v>
      </c>
      <c r="AI53" s="77">
        <v>0.92588999999999999</v>
      </c>
      <c r="AJ53" s="77">
        <v>1.09198</v>
      </c>
      <c r="AK53" s="61">
        <v>1.6E-2</v>
      </c>
      <c r="AL53" s="61">
        <v>4.0000000000000001E-3</v>
      </c>
      <c r="AM53" s="61">
        <v>0</v>
      </c>
      <c r="AN53" s="61">
        <v>1E-3</v>
      </c>
      <c r="AO53" s="61">
        <v>-4.0000000000000001E-3</v>
      </c>
      <c r="AP53" s="61">
        <v>8.9999999999999993E-3</v>
      </c>
      <c r="AQ53" s="61">
        <v>-1.0999999999999999E-2</v>
      </c>
      <c r="AR53" s="61">
        <v>0</v>
      </c>
      <c r="AS53" s="61">
        <v>-1E-3</v>
      </c>
      <c r="AT53" s="61">
        <v>0</v>
      </c>
      <c r="AU53" s="61">
        <v>0</v>
      </c>
      <c r="AV53" s="61">
        <v>0</v>
      </c>
      <c r="AW53" s="61">
        <v>0</v>
      </c>
      <c r="AX53" s="61">
        <v>0</v>
      </c>
      <c r="AY53" s="61">
        <v>0</v>
      </c>
      <c r="AZ53" s="61">
        <v>0</v>
      </c>
      <c r="BA53" s="61">
        <v>0</v>
      </c>
      <c r="BB53" s="61">
        <v>0</v>
      </c>
      <c r="BC53" s="61">
        <v>0</v>
      </c>
      <c r="BD53" s="61">
        <v>0</v>
      </c>
      <c r="BE53" s="61">
        <v>1E-3</v>
      </c>
      <c r="BF53" s="61">
        <v>0</v>
      </c>
      <c r="BG53" s="61">
        <v>0</v>
      </c>
      <c r="BH53" s="61">
        <v>0</v>
      </c>
      <c r="BI53" s="61">
        <v>0</v>
      </c>
      <c r="BJ53" s="61">
        <v>0.42</v>
      </c>
      <c r="BK53" s="61">
        <v>0</v>
      </c>
      <c r="BL53" s="61">
        <v>4.7E-2</v>
      </c>
      <c r="BM53" s="77">
        <v>0.91796</v>
      </c>
      <c r="BN53" s="77">
        <v>1.0616099999999999</v>
      </c>
      <c r="BO53" s="61">
        <v>2E-3</v>
      </c>
      <c r="BP53" s="61">
        <v>0</v>
      </c>
    </row>
    <row r="54" spans="1:68" s="71" customFormat="1" ht="15.95" customHeight="1" x14ac:dyDescent="0.3">
      <c r="A54" s="71" t="s">
        <v>90</v>
      </c>
      <c r="B54" s="75">
        <v>195.4</v>
      </c>
      <c r="C54" s="75">
        <v>409.6</v>
      </c>
      <c r="D54" s="75">
        <v>411.8</v>
      </c>
      <c r="E54" s="75">
        <v>168.8</v>
      </c>
      <c r="F54" s="75">
        <v>421.1</v>
      </c>
      <c r="G54" s="75">
        <v>256.60000000000002</v>
      </c>
      <c r="H54" s="72">
        <v>1.06718</v>
      </c>
      <c r="I54" s="72">
        <v>1.02765</v>
      </c>
      <c r="J54" s="79">
        <v>191.1</v>
      </c>
      <c r="K54" s="79">
        <v>8.4009999999999998</v>
      </c>
      <c r="L54" s="75">
        <v>4.2610000000000001</v>
      </c>
      <c r="M54" s="75">
        <v>32.83</v>
      </c>
      <c r="N54" s="75">
        <v>449.8</v>
      </c>
      <c r="O54" s="75">
        <v>3.3559999999999999</v>
      </c>
      <c r="P54" s="75">
        <v>3.669</v>
      </c>
      <c r="Q54" s="75">
        <v>4.274</v>
      </c>
      <c r="R54" s="75">
        <v>3.262</v>
      </c>
      <c r="S54" s="75">
        <v>1.173</v>
      </c>
      <c r="T54" s="72">
        <v>1.02545</v>
      </c>
      <c r="U54" s="72">
        <v>0.94776000000000005</v>
      </c>
      <c r="V54" s="73">
        <v>1.9450000000000001</v>
      </c>
      <c r="W54" s="73">
        <v>2.8849999999999998</v>
      </c>
      <c r="X54" s="73">
        <v>8.3510000000000009</v>
      </c>
      <c r="Y54" s="73">
        <v>3.4980000000000002</v>
      </c>
      <c r="Z54" s="72">
        <v>1.0440799999999999</v>
      </c>
      <c r="AA54" s="72">
        <v>1.0631600000000001</v>
      </c>
      <c r="AB54" s="73">
        <v>1.0669999999999999</v>
      </c>
      <c r="AC54" s="73">
        <v>3.427</v>
      </c>
      <c r="AD54" s="73">
        <v>0.25</v>
      </c>
      <c r="AE54" s="73">
        <v>0.253</v>
      </c>
      <c r="AF54" s="73">
        <v>0.188</v>
      </c>
      <c r="AG54" s="73">
        <v>5.7720000000000002</v>
      </c>
      <c r="AH54" s="73">
        <v>3.38</v>
      </c>
      <c r="AI54" s="72">
        <v>0.96189000000000002</v>
      </c>
      <c r="AJ54" s="72">
        <v>1.0628599999999999</v>
      </c>
      <c r="AK54" s="74">
        <v>0.246</v>
      </c>
      <c r="AL54" s="74">
        <v>0.251</v>
      </c>
      <c r="AM54" s="74">
        <v>0.252</v>
      </c>
      <c r="AN54" s="74">
        <v>1.5069999999999999</v>
      </c>
      <c r="AO54" s="74">
        <v>15.16</v>
      </c>
      <c r="AP54" s="74">
        <v>0.438</v>
      </c>
      <c r="AQ54" s="74">
        <v>0.41699999999999998</v>
      </c>
      <c r="AR54" s="74">
        <v>0.433</v>
      </c>
      <c r="AS54" s="74">
        <v>0.44</v>
      </c>
      <c r="AT54" s="74">
        <v>0.42899999999999999</v>
      </c>
      <c r="AU54" s="74">
        <v>0.43</v>
      </c>
      <c r="AV54" s="74">
        <v>0.42499999999999999</v>
      </c>
      <c r="AW54" s="74">
        <v>0.437</v>
      </c>
      <c r="AX54" s="74">
        <v>0.43099999999999999</v>
      </c>
      <c r="AY54" s="74">
        <v>0.43099999999999999</v>
      </c>
      <c r="AZ54" s="74">
        <v>0.42599999999999999</v>
      </c>
      <c r="BA54" s="74">
        <v>0.43099999999999999</v>
      </c>
      <c r="BB54" s="74">
        <v>0.435</v>
      </c>
      <c r="BC54" s="74">
        <v>0.434</v>
      </c>
      <c r="BD54" s="74">
        <v>0.22900000000000001</v>
      </c>
      <c r="BE54" s="74">
        <v>1.5389999999999999</v>
      </c>
      <c r="BF54" s="74">
        <v>1.623</v>
      </c>
      <c r="BG54" s="74">
        <v>1.6479999999999999</v>
      </c>
      <c r="BH54" s="74">
        <v>0.20599999999999999</v>
      </c>
      <c r="BI54" s="74">
        <v>0.222</v>
      </c>
      <c r="BJ54" s="74">
        <v>0.19800000000000001</v>
      </c>
      <c r="BK54" s="74">
        <v>9.9369999999999994</v>
      </c>
      <c r="BL54" s="74">
        <v>1.6319999999999999</v>
      </c>
      <c r="BM54" s="72">
        <v>0.94937000000000005</v>
      </c>
      <c r="BN54" s="72">
        <v>1.0638099999999999</v>
      </c>
      <c r="BO54" s="73">
        <v>0.42899999999999999</v>
      </c>
      <c r="BP54" s="73">
        <v>1.9430000000000001</v>
      </c>
    </row>
    <row r="55" spans="1:68" s="65" customFormat="1" x14ac:dyDescent="0.3"/>
    <row r="56" spans="1:68" s="53" customFormat="1" x14ac:dyDescent="0.3">
      <c r="A56" s="66" t="s">
        <v>176</v>
      </c>
      <c r="B56" s="51" t="s">
        <v>178</v>
      </c>
      <c r="C56" s="51" t="s">
        <v>178</v>
      </c>
      <c r="D56" s="51" t="s">
        <v>178</v>
      </c>
      <c r="E56" s="51" t="s">
        <v>178</v>
      </c>
      <c r="F56" s="51" t="s">
        <v>178</v>
      </c>
      <c r="G56" s="51" t="s">
        <v>178</v>
      </c>
      <c r="H56" s="63" t="s">
        <v>171</v>
      </c>
      <c r="I56" s="64" t="s">
        <v>171</v>
      </c>
      <c r="J56" s="67" t="s">
        <v>178</v>
      </c>
      <c r="K56" s="67" t="s">
        <v>178</v>
      </c>
      <c r="L56" s="67" t="s">
        <v>178</v>
      </c>
      <c r="M56" s="67" t="s">
        <v>178</v>
      </c>
      <c r="N56" s="67" t="s">
        <v>178</v>
      </c>
      <c r="O56" s="67" t="s">
        <v>178</v>
      </c>
      <c r="P56" s="67" t="s">
        <v>178</v>
      </c>
      <c r="Q56" s="67" t="s">
        <v>178</v>
      </c>
      <c r="R56" s="67" t="s">
        <v>178</v>
      </c>
      <c r="S56" s="67" t="s">
        <v>178</v>
      </c>
      <c r="T56" s="64" t="s">
        <v>171</v>
      </c>
      <c r="U56" s="64" t="s">
        <v>171</v>
      </c>
      <c r="V56" s="67" t="s">
        <v>178</v>
      </c>
      <c r="W56" s="67" t="s">
        <v>178</v>
      </c>
      <c r="X56" s="67" t="s">
        <v>178</v>
      </c>
      <c r="Y56" s="67" t="s">
        <v>178</v>
      </c>
      <c r="Z56" s="64" t="s">
        <v>171</v>
      </c>
      <c r="AA56" s="64" t="s">
        <v>171</v>
      </c>
      <c r="AB56" s="67" t="s">
        <v>178</v>
      </c>
      <c r="AC56" s="67" t="s">
        <v>178</v>
      </c>
      <c r="AD56" s="67" t="s">
        <v>178</v>
      </c>
      <c r="AE56" s="67" t="s">
        <v>178</v>
      </c>
      <c r="AF56" s="67" t="s">
        <v>178</v>
      </c>
      <c r="AG56" s="67" t="s">
        <v>178</v>
      </c>
      <c r="AH56" s="67" t="s">
        <v>178</v>
      </c>
      <c r="AI56" s="64" t="s">
        <v>171</v>
      </c>
      <c r="AJ56" s="64" t="s">
        <v>171</v>
      </c>
      <c r="AK56" s="67" t="s">
        <v>178</v>
      </c>
      <c r="AL56" s="67" t="s">
        <v>178</v>
      </c>
      <c r="AM56" s="67" t="s">
        <v>178</v>
      </c>
      <c r="AN56" s="67" t="s">
        <v>178</v>
      </c>
      <c r="AO56" s="67" t="s">
        <v>178</v>
      </c>
      <c r="AP56" s="67" t="s">
        <v>178</v>
      </c>
      <c r="AQ56" s="67" t="s">
        <v>178</v>
      </c>
      <c r="AR56" s="67" t="s">
        <v>178</v>
      </c>
      <c r="AS56" s="67" t="s">
        <v>178</v>
      </c>
      <c r="AT56" s="67" t="s">
        <v>178</v>
      </c>
      <c r="AU56" s="67" t="s">
        <v>178</v>
      </c>
      <c r="AV56" s="67" t="s">
        <v>178</v>
      </c>
      <c r="AW56" s="67" t="s">
        <v>178</v>
      </c>
      <c r="AX56" s="67" t="s">
        <v>178</v>
      </c>
      <c r="AY56" s="67" t="s">
        <v>178</v>
      </c>
      <c r="AZ56" s="67" t="s">
        <v>178</v>
      </c>
      <c r="BA56" s="67" t="s">
        <v>178</v>
      </c>
      <c r="BB56" s="67" t="s">
        <v>178</v>
      </c>
      <c r="BC56" s="67" t="s">
        <v>178</v>
      </c>
      <c r="BD56" s="67" t="s">
        <v>178</v>
      </c>
      <c r="BE56" s="67" t="s">
        <v>178</v>
      </c>
      <c r="BF56" s="67" t="s">
        <v>178</v>
      </c>
      <c r="BG56" s="67" t="s">
        <v>178</v>
      </c>
      <c r="BH56" s="67" t="s">
        <v>178</v>
      </c>
      <c r="BI56" s="67" t="s">
        <v>178</v>
      </c>
      <c r="BJ56" s="67" t="s">
        <v>178</v>
      </c>
      <c r="BK56" s="67" t="s">
        <v>178</v>
      </c>
      <c r="BL56" s="67" t="s">
        <v>178</v>
      </c>
      <c r="BM56" s="64" t="s">
        <v>171</v>
      </c>
      <c r="BN56" s="64" t="s">
        <v>171</v>
      </c>
      <c r="BO56" s="67" t="s">
        <v>178</v>
      </c>
      <c r="BP56" s="67" t="s">
        <v>178</v>
      </c>
    </row>
    <row r="57" spans="1:68" x14ac:dyDescent="0.3">
      <c r="A57" s="52" t="s">
        <v>175</v>
      </c>
      <c r="B57" s="75">
        <f>(Input!B126*0.1/0.2371*1000)</f>
        <v>83.762125685364836</v>
      </c>
      <c r="C57" s="75">
        <f>(Input!C126*0.1/0.2371*1000)</f>
        <v>1664.6984394770141</v>
      </c>
      <c r="D57" s="75">
        <f>(Input!D126*0.1/0.2371*1000)</f>
        <v>79.291438211725023</v>
      </c>
      <c r="E57" s="75">
        <f>(Input!E126*0.1/0.2371*1000)</f>
        <v>903.41628005061159</v>
      </c>
      <c r="F57" s="75">
        <f>(Input!F126*0.1/0.2371*1000)</f>
        <v>6415.014761703922</v>
      </c>
      <c r="G57" s="75">
        <f>(Input!G126*0.1/0.2371*1000)</f>
        <v>-4.3441585828764238</v>
      </c>
      <c r="H57" s="64">
        <v>1.74211</v>
      </c>
      <c r="I57" s="64">
        <v>1.1623300000000001</v>
      </c>
      <c r="J57" s="75">
        <f>(Input!J126*0.1/0.2371*1000)</f>
        <v>75.495571488823273</v>
      </c>
      <c r="K57" s="75">
        <f>(Input!L126*0.1/0.2371*1000)</f>
        <v>0.4896668072543231</v>
      </c>
      <c r="L57" s="75">
        <f>(Input!M126*0.1/0.2371*1000)</f>
        <v>0.71615352172079294</v>
      </c>
      <c r="M57" s="75">
        <f>(Input!N126*0.1/0.2371*1000)</f>
        <v>35.938422606495145</v>
      </c>
      <c r="N57" s="75">
        <f>(Input!O126*0.1/0.2371*1000)</f>
        <v>1.1691269506537323</v>
      </c>
      <c r="O57" s="75">
        <f>(Input!P126*0.1/0.2371*1000)</f>
        <v>0.17798397300716998</v>
      </c>
      <c r="P57" s="75">
        <f>(Input!Q126*0.1/0.2371*1000)</f>
        <v>0.82496836777730909</v>
      </c>
      <c r="Q57" s="75">
        <f>(Input!R126*0.1/0.2371*1000)</f>
        <v>11.556305356389709</v>
      </c>
      <c r="R57" s="75">
        <f>(Input!S126*0.1/0.2371*1000)</f>
        <v>11.826233656684943</v>
      </c>
      <c r="S57" s="75">
        <f>(Input!T126*0.1/0.2371*1000)</f>
        <v>0.3842260649514973</v>
      </c>
      <c r="T57" s="64">
        <v>1.78271</v>
      </c>
      <c r="U57" s="64">
        <v>1.0407900000000001</v>
      </c>
      <c r="V57" s="75">
        <f>(Input!W126*0.1/0.2371*1000)</f>
        <v>1.8135807676086038E-2</v>
      </c>
      <c r="W57" s="75">
        <f>(Input!X126*0.1/0.2371*1000)</f>
        <v>-0.1935892028679882</v>
      </c>
      <c r="X57" s="75">
        <f>(Input!Y126*0.1/0.2371*1000)</f>
        <v>5.2551665963728382</v>
      </c>
      <c r="Y57" s="75">
        <f>(Input!Z126*0.1/0.2371*1000)</f>
        <v>87.895402783635603</v>
      </c>
      <c r="Z57" s="64">
        <v>1.74394</v>
      </c>
      <c r="AA57" s="64">
        <v>1.1913</v>
      </c>
      <c r="AB57" s="75">
        <f>(Input!AC126*0.1/0.2371*1000)</f>
        <v>4.6393926613243361E-2</v>
      </c>
      <c r="AC57" s="75">
        <f>(Input!AD126*0.1/0.2371*1000)</f>
        <v>0.43778996204133286</v>
      </c>
      <c r="AD57" s="75">
        <f>(Input!AE126*0.1/0.2371*1000)</f>
        <v>8.8570223534373688E-3</v>
      </c>
      <c r="AE57" s="75">
        <f>(Input!AF126*0.1/0.2371*1000)</f>
        <v>1.0122311261071278E-2</v>
      </c>
      <c r="AF57" s="75">
        <f>(Input!AG126*0.1/0.2371*1000)</f>
        <v>2.6992830029523407E-2</v>
      </c>
      <c r="AG57" s="75">
        <f>(Input!AH126*0.1/0.2371*1000)</f>
        <v>0.44200759173344584</v>
      </c>
      <c r="AH57" s="75">
        <f>(Input!AI126*0.1/0.2371*1000)</f>
        <v>0.16111345423871787</v>
      </c>
      <c r="AI57" s="64">
        <v>1.59595</v>
      </c>
      <c r="AJ57" s="64">
        <v>1.18635</v>
      </c>
      <c r="AK57" s="75">
        <f>(Input!AL126*0.1/0.2371*1000)</f>
        <v>7.7182623365668501E-2</v>
      </c>
      <c r="AL57" s="75">
        <f>(Input!AM126*0.1/0.2371*1000)</f>
        <v>1.940109658371995E-2</v>
      </c>
      <c r="AM57" s="75">
        <f>(Input!AN126*0.1/0.2371*1000)</f>
        <v>6.7482075073808517E-3</v>
      </c>
      <c r="AN57" s="75">
        <f>(Input!AO126*0.1/0.2371*1000)</f>
        <v>0.16743989877688742</v>
      </c>
      <c r="AO57" s="75">
        <f>(Input!AQ126*0.1/0.2371*1000)</f>
        <v>9.8397300716997034</v>
      </c>
      <c r="AP57" s="75">
        <f>(Input!AR126*0.1/0.2371*1000)</f>
        <v>7.6339097427245872E-2</v>
      </c>
      <c r="AQ57" s="75">
        <f>(Input!AS126*0.1/0.2371*1000)</f>
        <v>0.13201180936313792</v>
      </c>
      <c r="AR57" s="75">
        <f>(Input!AT126*0.1/0.2371*1000)</f>
        <v>2.867988190636862E-2</v>
      </c>
      <c r="AS57" s="75">
        <f>(Input!AU126*0.1/0.2371*1000)</f>
        <v>6.5373260227752014E-2</v>
      </c>
      <c r="AT57" s="75">
        <f>(Input!AV126*0.1/0.2371*1000)</f>
        <v>2.488401518346689E-2</v>
      </c>
      <c r="AU57" s="75">
        <f>(Input!AW126*0.1/0.2371*1000)</f>
        <v>1.7292281737663433E-2</v>
      </c>
      <c r="AV57" s="75">
        <f>(Input!AX126*0.1/0.2371*1000)</f>
        <v>2.319696330662168E-2</v>
      </c>
      <c r="AW57" s="75">
        <f>(Input!AY126*0.1/0.2371*1000)</f>
        <v>1.6026992830029525E-2</v>
      </c>
      <c r="AX57" s="75">
        <f>(Input!AZ126*0.1/0.2371*1000)</f>
        <v>2.1509911429776468E-2</v>
      </c>
      <c r="AY57" s="75">
        <f>(Input!BA126*0.1/0.2371*1000)</f>
        <v>1.6870518768452133E-2</v>
      </c>
      <c r="AZ57" s="75">
        <f>(Input!BB126*0.1/0.2371*1000)</f>
        <v>1.8557570645297346E-2</v>
      </c>
      <c r="BA57" s="75">
        <f>(Input!BC126*0.1/0.2371*1000)</f>
        <v>1.5605229860818219E-2</v>
      </c>
      <c r="BB57" s="75">
        <f>(Input!BD126*0.1/0.2371*1000)</f>
        <v>1.7714044706874738E-2</v>
      </c>
      <c r="BC57" s="75">
        <f>(Input!BE126*0.1/0.2371*1000)</f>
        <v>1.5605229860818219E-2</v>
      </c>
      <c r="BD57" s="75">
        <f>(Input!BF126*0.1/0.2371*1000)</f>
        <v>8.4352593842260664E-3</v>
      </c>
      <c r="BE57" s="75">
        <f>(Input!BG126*0.1/0.2371*1000)</f>
        <v>8.7304934626739772E-2</v>
      </c>
      <c r="BF57" s="75">
        <f>(Input!BH126*0.1/0.2371*1000)</f>
        <v>0.19907212146773512</v>
      </c>
      <c r="BG57" s="75">
        <f>(Input!BI126*0.1/0.2371*1000)</f>
        <v>0.20118093631379166</v>
      </c>
      <c r="BH57" s="75">
        <f>(Input!BJ126*0.1/0.2371*1000)</f>
        <v>7.169970476592155E-3</v>
      </c>
      <c r="BI57" s="75">
        <f>(Input!BK126*0.1/0.2371*1000)</f>
        <v>7.5917334458034573E-3</v>
      </c>
      <c r="BJ57" s="75">
        <f>(Input!BL126*0.1/0.2371*1000)</f>
        <v>0.10080134964150146</v>
      </c>
      <c r="BK57" s="75">
        <f>(Input!BM126*0.1/0.2371*1000)</f>
        <v>0.33741037536904261</v>
      </c>
      <c r="BL57" s="75">
        <f>(Input!BN126*0.1/0.2371*1000)</f>
        <v>0.22648671446646984</v>
      </c>
      <c r="BM57" s="64">
        <v>1.6095299999999999</v>
      </c>
      <c r="BN57" s="64">
        <v>1.14758</v>
      </c>
      <c r="BO57" s="75">
        <f>(Input!BQ126*0.1/0.2371*1000)</f>
        <v>4.048924504428511E-2</v>
      </c>
      <c r="BP57" s="75">
        <f>(Input!BR126*0.1/0.2371*1000)</f>
        <v>7.2121467735132866E-2</v>
      </c>
    </row>
    <row r="58" spans="1:68" x14ac:dyDescent="0.3">
      <c r="A58" s="52" t="s">
        <v>73</v>
      </c>
      <c r="B58" s="75">
        <f>(Input!B127*0.1/0.1656*1000)</f>
        <v>69.806763285024161</v>
      </c>
      <c r="C58" s="75">
        <f>(Input!C127*0.1/0.1656*1000)</f>
        <v>1766.304347826087</v>
      </c>
      <c r="D58" s="75">
        <f>(Input!D127*0.1/0.1656*1000)</f>
        <v>54.595410628019316</v>
      </c>
      <c r="E58" s="75">
        <f>(Input!E127*0.1/0.1656*1000)</f>
        <v>1198.0676328502418</v>
      </c>
      <c r="F58" s="75">
        <f>(Input!F127*0.1/0.1656*1000)</f>
        <v>17016.908212560389</v>
      </c>
      <c r="G58" s="75">
        <f>(Input!G127*0.1/0.1656*1000)</f>
        <v>16642.512077294687</v>
      </c>
      <c r="H58" s="64">
        <v>1.11409</v>
      </c>
      <c r="I58" s="64">
        <v>1.0791299999999999</v>
      </c>
      <c r="J58" s="75">
        <f>(Input!J127*0.1/0.1656*1000)</f>
        <v>59.35386473429952</v>
      </c>
      <c r="K58" s="75">
        <f>(Input!L127*0.1/0.1656*1000)</f>
        <v>0.29408212560386476</v>
      </c>
      <c r="L58" s="75">
        <f>(Input!M127*0.1/0.1656*1000)</f>
        <v>0.87983091787439627</v>
      </c>
      <c r="M58" s="75">
        <f>(Input!N127*0.1/0.1656*1000)</f>
        <v>19.7524154589372</v>
      </c>
      <c r="N58" s="75">
        <f>(Input!O127*0.1/0.1656*1000)</f>
        <v>118.65942028985509</v>
      </c>
      <c r="O58" s="75">
        <f>(Input!P127*0.1/0.1656*1000)</f>
        <v>9.0579710144927522E-2</v>
      </c>
      <c r="P58" s="75">
        <f>(Input!Q127*0.1/0.1656*1000)</f>
        <v>1.2047101449275364</v>
      </c>
      <c r="Q58" s="75">
        <f>(Input!R127*0.1/0.1656*1000)</f>
        <v>8.4420289855072479</v>
      </c>
      <c r="R58" s="75">
        <f>(Input!S127*0.1/0.1656*1000)</f>
        <v>5.1195652173913038</v>
      </c>
      <c r="S58" s="75">
        <f>(Input!T127*0.1/0.1656*1000)</f>
        <v>0.31400966183574885</v>
      </c>
      <c r="T58" s="64">
        <v>1.0461199999999999</v>
      </c>
      <c r="U58" s="64">
        <v>0.96020000000000005</v>
      </c>
      <c r="V58" s="75">
        <f>(Input!W127*0.1/0.1656*1000)</f>
        <v>2.415458937198068E-2</v>
      </c>
      <c r="W58" s="75">
        <f>(Input!X127*0.1/0.1656*1000)</f>
        <v>2.543478260869565</v>
      </c>
      <c r="X58" s="75">
        <f>(Input!Y127*0.1/0.1656*1000)</f>
        <v>5.2397342995169076</v>
      </c>
      <c r="Y58" s="75">
        <f>(Input!Z127*0.1/0.1656*1000)</f>
        <v>53.490338164251206</v>
      </c>
      <c r="Z58" s="64">
        <v>1.08179</v>
      </c>
      <c r="AA58" s="64">
        <v>1.1072299999999999</v>
      </c>
      <c r="AB58" s="75">
        <f>(Input!AC127*0.1/0.1656*1000)</f>
        <v>1.0869565217391304E-2</v>
      </c>
      <c r="AC58" s="75">
        <f>(Input!AD127*0.1/0.1656*1000)</f>
        <v>0.33212560386473439</v>
      </c>
      <c r="AD58" s="75">
        <f>(Input!AE127*0.1/0.1656*1000)</f>
        <v>0</v>
      </c>
      <c r="AE58" s="75">
        <f>(Input!AF127*0.1/0.1656*1000)</f>
        <v>1.2077294685990338E-3</v>
      </c>
      <c r="AF58" s="75">
        <f>(Input!AG127*0.1/0.1656*1000)</f>
        <v>1.3285024154589372E-2</v>
      </c>
      <c r="AG58" s="75">
        <f>(Input!AH127*0.1/0.1656*1000)</f>
        <v>4.1666666666666678E-2</v>
      </c>
      <c r="AH58" s="75">
        <f>(Input!AI127*0.1/0.1656*1000)</f>
        <v>0.11292270531400968</v>
      </c>
      <c r="AI58" s="64">
        <v>0.99158999999999997</v>
      </c>
      <c r="AJ58" s="64">
        <v>1.1009</v>
      </c>
      <c r="AK58" s="75">
        <f>(Input!AL127*0.1/0.1656*1000)</f>
        <v>0.18538647342995171</v>
      </c>
      <c r="AL58" s="75">
        <f>(Input!AM127*0.1/0.1656*1000)</f>
        <v>1.2681159420289858E-2</v>
      </c>
      <c r="AM58" s="75">
        <f>(Input!AN127*0.1/0.1656*1000)</f>
        <v>0</v>
      </c>
      <c r="AN58" s="75">
        <f>(Input!AO127*0.1/0.1656*1000)</f>
        <v>6.4613526570048319E-2</v>
      </c>
      <c r="AO58" s="75">
        <f>(Input!AQ127*0.1/0.1656*1000)</f>
        <v>8.7560386473429954</v>
      </c>
      <c r="AP58" s="75">
        <f>(Input!AR127*0.1/0.1656*1000)</f>
        <v>6.7028985507246369E-2</v>
      </c>
      <c r="AQ58" s="75">
        <f>(Input!AS127*0.1/0.1656*1000)</f>
        <v>0.11352657004830917</v>
      </c>
      <c r="AR58" s="75">
        <f>(Input!AT127*0.1/0.1656*1000)</f>
        <v>1.3285024154589372E-2</v>
      </c>
      <c r="AS58" s="75">
        <f>(Input!AU127*0.1/0.1656*1000)</f>
        <v>5.072463768115943E-2</v>
      </c>
      <c r="AT58" s="75">
        <f>(Input!AV127*0.1/0.1656*1000)</f>
        <v>9.6618357487922701E-3</v>
      </c>
      <c r="AU58" s="75">
        <f>(Input!AW127*0.1/0.1656*1000)</f>
        <v>3.0193236714975849E-3</v>
      </c>
      <c r="AV58" s="75">
        <f>(Input!AX127*0.1/0.1656*1000)</f>
        <v>9.057971014492754E-3</v>
      </c>
      <c r="AW58" s="75">
        <f>(Input!AY127*0.1/0.1656*1000)</f>
        <v>1.2077294685990338E-3</v>
      </c>
      <c r="AX58" s="75">
        <f>(Input!AZ127*0.1/0.1656*1000)</f>
        <v>6.0386473429951699E-3</v>
      </c>
      <c r="AY58" s="75">
        <f>(Input!BA127*0.1/0.1656*1000)</f>
        <v>1.2077294685990338E-3</v>
      </c>
      <c r="AZ58" s="75">
        <f>(Input!BB127*0.1/0.1656*1000)</f>
        <v>3.6231884057971019E-3</v>
      </c>
      <c r="BA58" s="75">
        <f>(Input!BC127*0.1/0.1656*1000)</f>
        <v>6.0386473429951688E-4</v>
      </c>
      <c r="BB58" s="75">
        <f>(Input!BD127*0.1/0.1656*1000)</f>
        <v>2.4154589371980675E-3</v>
      </c>
      <c r="BC58" s="75">
        <f>(Input!BE127*0.1/0.1656*1000)</f>
        <v>6.0386473429951688E-4</v>
      </c>
      <c r="BD58" s="75">
        <f>(Input!BF127*0.1/0.1656*1000)</f>
        <v>6.0386473429951688E-4</v>
      </c>
      <c r="BE58" s="75">
        <f>(Input!BG127*0.1/0.1656*1000)</f>
        <v>3.3816425120772951E-2</v>
      </c>
      <c r="BF58" s="75">
        <f>(Input!BH127*0.1/0.1656*1000)</f>
        <v>0.14794685990338163</v>
      </c>
      <c r="BG58" s="75">
        <f>(Input!BI127*0.1/0.1656*1000)</f>
        <v>0.15157004830917875</v>
      </c>
      <c r="BH58" s="75">
        <f>(Input!BJ127*0.1/0.1656*1000)</f>
        <v>0</v>
      </c>
      <c r="BI58" s="75">
        <f>(Input!BK127*0.1/0.1656*1000)</f>
        <v>0</v>
      </c>
      <c r="BJ58" s="75">
        <f>(Input!BL127*0.1/0.1656*1000)</f>
        <v>8.5748792270531393E-2</v>
      </c>
      <c r="BK58" s="75">
        <f>(Input!BM127*0.1/0.1656*1000)</f>
        <v>1.2077294685990338E-3</v>
      </c>
      <c r="BL58" s="75">
        <f>(Input!BN127*0.1/0.1656*1000)</f>
        <v>0.18538647342995171</v>
      </c>
      <c r="BM58" s="64">
        <v>0.95047000000000004</v>
      </c>
      <c r="BN58" s="64">
        <v>1.0664899999999999</v>
      </c>
      <c r="BO58" s="75">
        <f>(Input!BQ127*0.1/0.1656*1000)</f>
        <v>1.570048309178744E-2</v>
      </c>
      <c r="BP58" s="75">
        <f>(Input!BR127*0.1/0.1656*1000)</f>
        <v>4.2270531400966189E-3</v>
      </c>
    </row>
    <row r="59" spans="1:68" x14ac:dyDescent="0.3">
      <c r="A59" s="52" t="s">
        <v>74</v>
      </c>
      <c r="B59" s="75">
        <f>(Input!B128*0.1/0.2515*1000)</f>
        <v>32.258449304174952</v>
      </c>
      <c r="C59" s="75">
        <f>(Input!C128*0.1/0.2515*1000)</f>
        <v>2128.031809145129</v>
      </c>
      <c r="D59" s="75">
        <f>(Input!D128*0.1/0.2515*1000)</f>
        <v>60.795228628230618</v>
      </c>
      <c r="E59" s="75">
        <f>(Input!E128*0.1/0.2515*1000)</f>
        <v>1455.2683896620281</v>
      </c>
      <c r="F59" s="75">
        <f>(Input!F128*0.1/0.2515*1000)</f>
        <v>19184.890656063621</v>
      </c>
      <c r="G59" s="75">
        <f>(Input!G128*0.1/0.2515*1000)</f>
        <v>17988.07157057654</v>
      </c>
      <c r="H59" s="64">
        <v>1.13629</v>
      </c>
      <c r="I59" s="64">
        <v>1.1220600000000001</v>
      </c>
      <c r="J59" s="75">
        <f>(Input!J128*0.1/0.2515*1000)</f>
        <v>74.5924453280318</v>
      </c>
      <c r="K59" s="75">
        <f>(Input!L128*0.1/0.2515*1000)</f>
        <v>0.21510934393638173</v>
      </c>
      <c r="L59" s="75">
        <f>(Input!M128*0.1/0.2515*1000)</f>
        <v>0.6353876739562625</v>
      </c>
      <c r="M59" s="75">
        <f>(Input!N128*0.1/0.2515*1000)</f>
        <v>55.467196819085494</v>
      </c>
      <c r="N59" s="75">
        <f>(Input!O128*0.1/0.2515*1000)</f>
        <v>110.77534791252486</v>
      </c>
      <c r="O59" s="75">
        <f>(Input!P128*0.1/0.2515*1000)</f>
        <v>0.16262425447316101</v>
      </c>
      <c r="P59" s="75">
        <f>(Input!Q128*0.1/0.2515*1000)</f>
        <v>2.3594433399602384</v>
      </c>
      <c r="Q59" s="75">
        <f>(Input!R128*0.1/0.2515*1000)</f>
        <v>8.1669980119284293</v>
      </c>
      <c r="R59" s="75">
        <f>(Input!S128*0.1/0.2515*1000)</f>
        <v>7.0974155069582503</v>
      </c>
      <c r="S59" s="75">
        <f>(Input!T128*0.1/0.2515*1000)</f>
        <v>7.5149105367793248E-2</v>
      </c>
      <c r="T59" s="64">
        <v>1.03207</v>
      </c>
      <c r="U59" s="64">
        <v>0.97797000000000001</v>
      </c>
      <c r="V59" s="75">
        <f>(Input!W128*0.1/0.2515*1000)</f>
        <v>3.8568588469184893E-2</v>
      </c>
      <c r="W59" s="75">
        <f>(Input!X128*0.1/0.2515*1000)</f>
        <v>3.1455268389662026</v>
      </c>
      <c r="X59" s="75">
        <f>(Input!Y128*0.1/0.2515*1000)</f>
        <v>16.246520874751489</v>
      </c>
      <c r="Y59" s="75">
        <f>(Input!Z128*0.1/0.2515*1000)</f>
        <v>46.560636182902584</v>
      </c>
      <c r="Z59" s="64">
        <v>1.0991</v>
      </c>
      <c r="AA59" s="64">
        <v>1.14181</v>
      </c>
      <c r="AB59" s="75">
        <f>(Input!AC128*0.1/0.2515*1000)</f>
        <v>8.7475149105367793E-3</v>
      </c>
      <c r="AC59" s="75">
        <f>(Input!AD128*0.1/0.2515*1000)</f>
        <v>0.21669980119284296</v>
      </c>
      <c r="AD59" s="75">
        <f>(Input!AE128*0.1/0.2515*1000)</f>
        <v>0</v>
      </c>
      <c r="AE59" s="75">
        <f>(Input!AF128*0.1/0.2515*1000)</f>
        <v>7.9522862823061622E-4</v>
      </c>
      <c r="AF59" s="75">
        <f>(Input!AG128*0.1/0.2515*1000)</f>
        <v>1.272365805168986E-2</v>
      </c>
      <c r="AG59" s="75">
        <f>(Input!AH128*0.1/0.2515*1000)</f>
        <v>0.17296222664015903</v>
      </c>
      <c r="AH59" s="75">
        <f>(Input!AI128*0.1/0.2515*1000)</f>
        <v>7.992047713717694E-2</v>
      </c>
      <c r="AI59" s="64">
        <v>1.00715</v>
      </c>
      <c r="AJ59" s="64">
        <v>1.13266</v>
      </c>
      <c r="AK59" s="75">
        <f>(Input!AL128*0.1/0.2515*1000)</f>
        <v>6.3618290258449312E-2</v>
      </c>
      <c r="AL59" s="75">
        <f>(Input!AM128*0.1/0.2515*1000)</f>
        <v>9.9403578528827041E-3</v>
      </c>
      <c r="AM59" s="75">
        <f>(Input!AN128*0.1/0.2515*1000)</f>
        <v>0</v>
      </c>
      <c r="AN59" s="75">
        <f>(Input!AO128*0.1/0.2515*1000)</f>
        <v>0.11928429423459244</v>
      </c>
      <c r="AO59" s="75">
        <f>(Input!AQ128*0.1/0.2515*1000)</f>
        <v>1.8652087475149106</v>
      </c>
      <c r="AP59" s="75">
        <f>(Input!AR128*0.1/0.2515*1000)</f>
        <v>5.5666003976143144E-2</v>
      </c>
      <c r="AQ59" s="75">
        <f>(Input!AS128*0.1/0.2515*1000)</f>
        <v>9.7415506958250506E-2</v>
      </c>
      <c r="AR59" s="75">
        <f>(Input!AT128*0.1/0.2515*1000)</f>
        <v>1.2326043737574554E-2</v>
      </c>
      <c r="AS59" s="75">
        <f>(Input!AU128*0.1/0.2515*1000)</f>
        <v>4.5328031809145131E-2</v>
      </c>
      <c r="AT59" s="75">
        <f>(Input!AV128*0.1/0.2515*1000)</f>
        <v>9.145129224652087E-3</v>
      </c>
      <c r="AU59" s="75">
        <f>(Input!AW128*0.1/0.2515*1000)</f>
        <v>1.5904572564612324E-3</v>
      </c>
      <c r="AV59" s="75">
        <f>(Input!AX128*0.1/0.2515*1000)</f>
        <v>7.9522862823061639E-3</v>
      </c>
      <c r="AW59" s="75">
        <f>(Input!AY128*0.1/0.2515*1000)</f>
        <v>1.1928429423459245E-3</v>
      </c>
      <c r="AX59" s="75">
        <f>(Input!AZ128*0.1/0.2515*1000)</f>
        <v>5.5666003976143144E-3</v>
      </c>
      <c r="AY59" s="75">
        <f>(Input!BA128*0.1/0.2515*1000)</f>
        <v>1.5904572564612324E-3</v>
      </c>
      <c r="AZ59" s="75">
        <f>(Input!BB128*0.1/0.2515*1000)</f>
        <v>3.1809145129224649E-3</v>
      </c>
      <c r="BA59" s="75">
        <f>(Input!BC128*0.1/0.2515*1000)</f>
        <v>3.9761431411530811E-4</v>
      </c>
      <c r="BB59" s="75">
        <f>(Input!BD128*0.1/0.2515*1000)</f>
        <v>2.7833001988071572E-3</v>
      </c>
      <c r="BC59" s="75">
        <f>(Input!BE128*0.1/0.2515*1000)</f>
        <v>3.9761431411530811E-4</v>
      </c>
      <c r="BD59" s="75">
        <f>(Input!BF128*0.1/0.2515*1000)</f>
        <v>3.9761431411530811E-4</v>
      </c>
      <c r="BE59" s="75">
        <f>(Input!BG128*0.1/0.2515*1000)</f>
        <v>3.4592445328031803E-2</v>
      </c>
      <c r="BF59" s="75">
        <f>(Input!BH128*0.1/0.2515*1000)</f>
        <v>0.14831013916500996</v>
      </c>
      <c r="BG59" s="75">
        <f>(Input!BI128*0.1/0.2515*1000)</f>
        <v>0.15506958250497019</v>
      </c>
      <c r="BH59" s="75">
        <f>(Input!BJ128*0.1/0.2515*1000)</f>
        <v>0</v>
      </c>
      <c r="BI59" s="75">
        <f>(Input!BK128*0.1/0.2515*1000)</f>
        <v>0</v>
      </c>
      <c r="BJ59" s="75">
        <f>(Input!BL128*0.1/0.2515*1000)</f>
        <v>9.1053677932405583E-2</v>
      </c>
      <c r="BK59" s="75">
        <f>(Input!BM128*0.1/0.2515*1000)</f>
        <v>1.5904572564612324E-3</v>
      </c>
      <c r="BL59" s="75">
        <f>(Input!BN128*0.1/0.2515*1000)</f>
        <v>0.31491053677932412</v>
      </c>
      <c r="BM59" s="64">
        <v>0.94601000000000002</v>
      </c>
      <c r="BN59" s="64">
        <v>1.07226</v>
      </c>
      <c r="BO59" s="75">
        <f>(Input!BQ128*0.1/0.2515*1000)</f>
        <v>2.7833001988071572E-2</v>
      </c>
      <c r="BP59" s="75">
        <f>(Input!BR128*0.1/0.2515*1000)</f>
        <v>3.976143141153082E-3</v>
      </c>
    </row>
    <row r="60" spans="1:68" x14ac:dyDescent="0.3">
      <c r="A60" s="52" t="s">
        <v>75</v>
      </c>
      <c r="B60" s="75">
        <f>(Input!B129*0.1/0.2576*1000)</f>
        <v>188.04347826086959</v>
      </c>
      <c r="C60" s="75">
        <f>(Input!C129*0.1/0.2576*1000)</f>
        <v>2481.3664596273293</v>
      </c>
      <c r="D60" s="75">
        <f>(Input!D129*0.1/0.2576*1000)</f>
        <v>54.386645962732928</v>
      </c>
      <c r="E60" s="75">
        <f>(Input!E129*0.1/0.2576*1000)</f>
        <v>1003.105590062112</v>
      </c>
      <c r="F60" s="75">
        <f>(Input!F129*0.1/0.2576*1000)</f>
        <v>20962.73291925466</v>
      </c>
      <c r="G60" s="75">
        <f>(Input!G129*0.1/0.2576*1000)</f>
        <v>11836.180124223603</v>
      </c>
      <c r="H60" s="64">
        <v>1.16238</v>
      </c>
      <c r="I60" s="64">
        <v>1.15117</v>
      </c>
      <c r="J60" s="75">
        <f>(Input!J129*0.1/0.2576*1000)</f>
        <v>40.954968944099384</v>
      </c>
      <c r="K60" s="75">
        <f>(Input!L129*0.1/0.2576*1000)</f>
        <v>0.203804347826087</v>
      </c>
      <c r="L60" s="75">
        <f>(Input!M129*0.1/0.2576*1000)</f>
        <v>0.51319875776397528</v>
      </c>
      <c r="M60" s="75">
        <f>(Input!N129*0.1/0.2576*1000)</f>
        <v>18.194875776397517</v>
      </c>
      <c r="N60" s="75">
        <f>(Input!O129*0.1/0.2576*1000)</f>
        <v>115.33385093167703</v>
      </c>
      <c r="O60" s="75">
        <f>(Input!P129*0.1/0.2576*1000)</f>
        <v>8.850931677018635E-2</v>
      </c>
      <c r="P60" s="75">
        <f>(Input!Q129*0.1/0.2576*1000)</f>
        <v>1.3571428571428574</v>
      </c>
      <c r="Q60" s="75">
        <f>(Input!R129*0.1/0.2576*1000)</f>
        <v>3.1114130434782612</v>
      </c>
      <c r="R60" s="75">
        <f>(Input!S129*0.1/0.2576*1000)</f>
        <v>5.0465838509316772</v>
      </c>
      <c r="S60" s="75">
        <f>(Input!T129*0.1/0.2576*1000)</f>
        <v>0.38936335403726713</v>
      </c>
      <c r="T60" s="64">
        <v>1.05152</v>
      </c>
      <c r="U60" s="64">
        <v>1.0039199999999999</v>
      </c>
      <c r="V60" s="75">
        <f>(Input!W129*0.1/0.2576*1000)</f>
        <v>4.6972049689440999E-2</v>
      </c>
      <c r="W60" s="75">
        <f>(Input!X129*0.1/0.2576*1000)</f>
        <v>1.956521739130435</v>
      </c>
      <c r="X60" s="75">
        <f>(Input!Y129*0.1/0.2576*1000)</f>
        <v>4.5652173913043486</v>
      </c>
      <c r="Y60" s="75">
        <f>(Input!Z129*0.1/0.2576*1000)</f>
        <v>142.93478260869566</v>
      </c>
      <c r="Z60" s="64">
        <v>1.1148</v>
      </c>
      <c r="AA60" s="64">
        <v>1.16439</v>
      </c>
      <c r="AB60" s="75">
        <f>(Input!AC129*0.1/0.2576*1000)</f>
        <v>8.9285714285714298E-3</v>
      </c>
      <c r="AC60" s="75">
        <f>(Input!AD129*0.1/0.2576*1000)</f>
        <v>0.31909937888198758</v>
      </c>
      <c r="AD60" s="75">
        <f>(Input!AE129*0.1/0.2576*1000)</f>
        <v>3.8819875776397518E-4</v>
      </c>
      <c r="AE60" s="75">
        <f>(Input!AF129*0.1/0.2576*1000)</f>
        <v>2.3291925465838514E-3</v>
      </c>
      <c r="AF60" s="75">
        <f>(Input!AG129*0.1/0.2576*1000)</f>
        <v>3.4549689440993785E-2</v>
      </c>
      <c r="AG60" s="75">
        <f>(Input!AH129*0.1/0.2576*1000)</f>
        <v>7.3757763975155289E-3</v>
      </c>
      <c r="AH60" s="75">
        <f>(Input!AI129*0.1/0.2576*1000)</f>
        <v>4.5419254658385096E-2</v>
      </c>
      <c r="AI60" s="64">
        <v>1.01542</v>
      </c>
      <c r="AJ60" s="64">
        <v>1.1492599999999999</v>
      </c>
      <c r="AK60" s="75">
        <f>(Input!AL129*0.1/0.2576*1000)</f>
        <v>0.16964285714285718</v>
      </c>
      <c r="AL60" s="75">
        <f>(Input!AM129*0.1/0.2576*1000)</f>
        <v>1.3586956521739132E-2</v>
      </c>
      <c r="AM60" s="75">
        <f>(Input!AN129*0.1/0.2576*1000)</f>
        <v>7.7639751552795037E-4</v>
      </c>
      <c r="AN60" s="75">
        <f>(Input!AO129*0.1/0.2576*1000)</f>
        <v>3.027950310559006E-2</v>
      </c>
      <c r="AO60" s="75">
        <f>(Input!AQ129*0.1/0.2576*1000)</f>
        <v>10.617236024844722</v>
      </c>
      <c r="AP60" s="75">
        <f>(Input!AR129*0.1/0.2576*1000)</f>
        <v>5.9782608695652183E-2</v>
      </c>
      <c r="AQ60" s="75">
        <f>(Input!AS129*0.1/0.2576*1000)</f>
        <v>9.5885093167701871E-2</v>
      </c>
      <c r="AR60" s="75">
        <f>(Input!AT129*0.1/0.2576*1000)</f>
        <v>1.1257763975155282E-2</v>
      </c>
      <c r="AS60" s="75">
        <f>(Input!AU129*0.1/0.2576*1000)</f>
        <v>4.192546583850932E-2</v>
      </c>
      <c r="AT60" s="75">
        <f>(Input!AV129*0.1/0.2576*1000)</f>
        <v>8.1521739130434798E-3</v>
      </c>
      <c r="AU60" s="75">
        <f>(Input!AW129*0.1/0.2576*1000)</f>
        <v>3.4937888198757761E-3</v>
      </c>
      <c r="AV60" s="75">
        <f>(Input!AX129*0.1/0.2576*1000)</f>
        <v>7.3757763975155289E-3</v>
      </c>
      <c r="AW60" s="75">
        <f>(Input!AY129*0.1/0.2576*1000)</f>
        <v>1.5527950310559007E-3</v>
      </c>
      <c r="AX60" s="75">
        <f>(Input!AZ129*0.1/0.2576*1000)</f>
        <v>5.4347826086956529E-3</v>
      </c>
      <c r="AY60" s="75">
        <f>(Input!BA129*0.1/0.2576*1000)</f>
        <v>1.1645962732919257E-3</v>
      </c>
      <c r="AZ60" s="75">
        <f>(Input!BB129*0.1/0.2576*1000)</f>
        <v>3.1055900621118015E-3</v>
      </c>
      <c r="BA60" s="75">
        <f>(Input!BC129*0.1/0.2576*1000)</f>
        <v>3.8819875776397518E-4</v>
      </c>
      <c r="BB60" s="75">
        <f>(Input!BD129*0.1/0.2576*1000)</f>
        <v>2.7173913043478264E-3</v>
      </c>
      <c r="BC60" s="75">
        <f>(Input!BE129*0.1/0.2576*1000)</f>
        <v>3.8819875776397518E-4</v>
      </c>
      <c r="BD60" s="75">
        <f>(Input!BF129*0.1/0.2576*1000)</f>
        <v>3.8819875776397518E-4</v>
      </c>
      <c r="BE60" s="75">
        <f>(Input!BG129*0.1/0.2576*1000)</f>
        <v>3.1055900621118019E-2</v>
      </c>
      <c r="BF60" s="75">
        <f>(Input!BH129*0.1/0.2576*1000)</f>
        <v>2.8338509316770188E-2</v>
      </c>
      <c r="BG60" s="75">
        <f>(Input!BI129*0.1/0.2576*1000)</f>
        <v>2.9114906832298136E-2</v>
      </c>
      <c r="BH60" s="75">
        <f>(Input!BJ129*0.1/0.2576*1000)</f>
        <v>0</v>
      </c>
      <c r="BI60" s="75">
        <f>(Input!BK129*0.1/0.2576*1000)</f>
        <v>0</v>
      </c>
      <c r="BJ60" s="75">
        <f>(Input!BL129*0.1/0.2576*1000)</f>
        <v>4.5031055900621127E-2</v>
      </c>
      <c r="BK60" s="75">
        <f>(Input!BM129*0.1/0.2576*1000)</f>
        <v>7.7639751552795037E-4</v>
      </c>
      <c r="BL60" s="75">
        <f>(Input!BN129*0.1/0.2576*1000)</f>
        <v>0.22787267080745341</v>
      </c>
      <c r="BM60" s="64">
        <v>0.95440000000000003</v>
      </c>
      <c r="BN60" s="64">
        <v>1.0849299999999999</v>
      </c>
      <c r="BO60" s="75">
        <f>(Input!BQ129*0.1/0.2576*1000)</f>
        <v>1.2034161490683232E-2</v>
      </c>
      <c r="BP60" s="75">
        <f>(Input!BR129*0.1/0.2576*1000)</f>
        <v>4.6583850931677028E-3</v>
      </c>
    </row>
    <row r="61" spans="1:68" x14ac:dyDescent="0.3">
      <c r="A61" s="52" t="s">
        <v>76</v>
      </c>
      <c r="B61" s="75">
        <f>(Input!B130*0.1/0.2535*1000)</f>
        <v>98.461538461538467</v>
      </c>
      <c r="C61" s="75">
        <f>(Input!C130*0.1/0.2535*1000)</f>
        <v>2635.1084812623276</v>
      </c>
      <c r="D61" s="75">
        <f>(Input!D130*0.1/0.2535*1000)</f>
        <v>116.33136094674556</v>
      </c>
      <c r="E61" s="75">
        <f>(Input!E130*0.1/0.2535*1000)</f>
        <v>1704.5364891518736</v>
      </c>
      <c r="F61" s="75">
        <f>(Input!F130*0.1/0.2535*1000)</f>
        <v>17147.928994082842</v>
      </c>
      <c r="G61" s="75">
        <f>(Input!G130*0.1/0.2535*1000)</f>
        <v>22915.187376725844</v>
      </c>
      <c r="H61" s="64">
        <v>1.18079</v>
      </c>
      <c r="I61" s="64">
        <v>1.1756</v>
      </c>
      <c r="J61" s="75">
        <f>(Input!J130*0.1/0.2535*1000)</f>
        <v>98.067061143984219</v>
      </c>
      <c r="K61" s="75">
        <f>(Input!L130*0.1/0.2535*1000)</f>
        <v>0.39368836291913212</v>
      </c>
      <c r="L61" s="75">
        <f>(Input!M130*0.1/0.2535*1000)</f>
        <v>1.1846153846153846</v>
      </c>
      <c r="M61" s="75">
        <f>(Input!N130*0.1/0.2535*1000)</f>
        <v>44.102564102564109</v>
      </c>
      <c r="N61" s="75">
        <f>(Input!O130*0.1/0.2535*1000)</f>
        <v>189.70414201183434</v>
      </c>
      <c r="O61" s="75">
        <f>(Input!P130*0.1/0.2535*1000)</f>
        <v>0.13333333333333333</v>
      </c>
      <c r="P61" s="75">
        <f>(Input!Q130*0.1/0.2535*1000)</f>
        <v>2.7151873767258383</v>
      </c>
      <c r="Q61" s="75">
        <f>(Input!R130*0.1/0.2535*1000)</f>
        <v>11.057199211045365</v>
      </c>
      <c r="R61" s="75">
        <f>(Input!S130*0.1/0.2535*1000)</f>
        <v>16.011834319526628</v>
      </c>
      <c r="S61" s="75">
        <f>(Input!T130*0.1/0.2535*1000)</f>
        <v>0.57751479289940832</v>
      </c>
      <c r="T61" s="64">
        <v>1.05714</v>
      </c>
      <c r="U61" s="64">
        <v>0.99994000000000005</v>
      </c>
      <c r="V61" s="75">
        <f>(Input!W130*0.1/0.2535*1000)</f>
        <v>7.8895463510848141E-2</v>
      </c>
      <c r="W61" s="75">
        <f>(Input!X130*0.1/0.2535*1000)</f>
        <v>11.037475345167653</v>
      </c>
      <c r="X61" s="75">
        <f>(Input!Y130*0.1/0.2535*1000)</f>
        <v>8.2327416173570001</v>
      </c>
      <c r="Y61" s="75">
        <f>(Input!Z130*0.1/0.2535*1000)</f>
        <v>75.502958579881678</v>
      </c>
      <c r="Z61" s="64">
        <v>1.13188</v>
      </c>
      <c r="AA61" s="64">
        <v>1.18855</v>
      </c>
      <c r="AB61" s="75">
        <f>(Input!AC130*0.1/0.2535*1000)</f>
        <v>1.5384615384615384E-2</v>
      </c>
      <c r="AC61" s="75">
        <f>(Input!AD130*0.1/0.2535*1000)</f>
        <v>0.32702169625246552</v>
      </c>
      <c r="AD61" s="75">
        <f>(Input!AE130*0.1/0.2535*1000)</f>
        <v>0</v>
      </c>
      <c r="AE61" s="75">
        <f>(Input!AF130*0.1/0.2535*1000)</f>
        <v>1.5779092702169625E-3</v>
      </c>
      <c r="AF61" s="75">
        <f>(Input!AG130*0.1/0.2535*1000)</f>
        <v>2.1301775147928994E-2</v>
      </c>
      <c r="AG61" s="75">
        <f>(Input!AH130*0.1/0.2535*1000)</f>
        <v>0.10177514792899409</v>
      </c>
      <c r="AH61" s="75">
        <f>(Input!AI130*0.1/0.2535*1000)</f>
        <v>4.4970414201183431E-2</v>
      </c>
      <c r="AI61" s="64">
        <v>1.0277099999999999</v>
      </c>
      <c r="AJ61" s="64">
        <v>1.17109</v>
      </c>
      <c r="AK61" s="75">
        <f>(Input!AL130*0.1/0.2535*1000)</f>
        <v>0.28086785009861931</v>
      </c>
      <c r="AL61" s="75">
        <f>(Input!AM130*0.1/0.2535*1000)</f>
        <v>2.2485207100591716E-2</v>
      </c>
      <c r="AM61" s="75">
        <f>(Input!AN130*0.1/0.2535*1000)</f>
        <v>1.5779092702169625E-3</v>
      </c>
      <c r="AN61" s="75">
        <f>(Input!AO130*0.1/0.2535*1000)</f>
        <v>8.2840236686390525E-2</v>
      </c>
      <c r="AO61" s="75">
        <f>(Input!AQ130*0.1/0.2535*1000)</f>
        <v>15.159763313609467</v>
      </c>
      <c r="AP61" s="75">
        <f>(Input!AR130*0.1/0.2535*1000)</f>
        <v>0.10927021696252466</v>
      </c>
      <c r="AQ61" s="75">
        <f>(Input!AS130*0.1/0.2535*1000)</f>
        <v>0.18698224852071008</v>
      </c>
      <c r="AR61" s="75">
        <f>(Input!AT130*0.1/0.2535*1000)</f>
        <v>2.4063116370808678E-2</v>
      </c>
      <c r="AS61" s="75">
        <f>(Input!AU130*0.1/0.2535*1000)</f>
        <v>9.1124260355029602E-2</v>
      </c>
      <c r="AT61" s="75">
        <f>(Input!AV130*0.1/0.2535*1000)</f>
        <v>1.7751479289940829E-2</v>
      </c>
      <c r="AU61" s="75">
        <f>(Input!AW130*0.1/0.2535*1000)</f>
        <v>5.5226824457593696E-3</v>
      </c>
      <c r="AV61" s="75">
        <f>(Input!AX130*0.1/0.2535*1000)</f>
        <v>1.617357001972387E-2</v>
      </c>
      <c r="AW61" s="75">
        <f>(Input!AY130*0.1/0.2535*1000)</f>
        <v>2.3668639053254438E-3</v>
      </c>
      <c r="AX61" s="75">
        <f>(Input!AZ130*0.1/0.2535*1000)</f>
        <v>1.1834319526627219E-2</v>
      </c>
      <c r="AY61" s="75">
        <f>(Input!BA130*0.1/0.2535*1000)</f>
        <v>2.3668639053254438E-3</v>
      </c>
      <c r="AZ61" s="75">
        <f>(Input!BB130*0.1/0.2535*1000)</f>
        <v>6.3116370808678499E-3</v>
      </c>
      <c r="BA61" s="75">
        <f>(Input!BC130*0.1/0.2535*1000)</f>
        <v>7.8895463510848124E-4</v>
      </c>
      <c r="BB61" s="75">
        <f>(Input!BD130*0.1/0.2535*1000)</f>
        <v>4.7337278106508876E-3</v>
      </c>
      <c r="BC61" s="75">
        <f>(Input!BE130*0.1/0.2535*1000)</f>
        <v>7.8895463510848124E-4</v>
      </c>
      <c r="BD61" s="75">
        <f>(Input!BF130*0.1/0.2535*1000)</f>
        <v>3.9447731755424062E-4</v>
      </c>
      <c r="BE61" s="75">
        <f>(Input!BG130*0.1/0.2535*1000)</f>
        <v>3.5502958579881658E-2</v>
      </c>
      <c r="BF61" s="75">
        <f>(Input!BH130*0.1/0.2535*1000)</f>
        <v>0.12781065088757396</v>
      </c>
      <c r="BG61" s="75">
        <f>(Input!BI130*0.1/0.2535*1000)</f>
        <v>0.13017751479289943</v>
      </c>
      <c r="BH61" s="75">
        <f>(Input!BJ130*0.1/0.2535*1000)</f>
        <v>0</v>
      </c>
      <c r="BI61" s="75">
        <f>(Input!BK130*0.1/0.2535*1000)</f>
        <v>3.9447731755424062E-4</v>
      </c>
      <c r="BJ61" s="75">
        <f>(Input!BL130*0.1/0.2535*1000)</f>
        <v>8.5996055226824464E-2</v>
      </c>
      <c r="BK61" s="75">
        <f>(Input!BM130*0.1/0.2535*1000)</f>
        <v>2.3668639053254438E-3</v>
      </c>
      <c r="BL61" s="75">
        <f>(Input!BN130*0.1/0.2535*1000)</f>
        <v>5.8067061143984233</v>
      </c>
      <c r="BM61" s="64">
        <v>0.95545999999999998</v>
      </c>
      <c r="BN61" s="64">
        <v>1.08955</v>
      </c>
      <c r="BO61" s="75">
        <f>(Input!BQ130*0.1/0.2535*1000)</f>
        <v>2.9585798816568042E-2</v>
      </c>
      <c r="BP61" s="75">
        <f>(Input!BR130*0.1/0.2535*1000)</f>
        <v>5.5226824457593696E-3</v>
      </c>
    </row>
    <row r="62" spans="1:68" x14ac:dyDescent="0.3">
      <c r="A62" s="52" t="s">
        <v>77</v>
      </c>
      <c r="B62" s="75">
        <f>(Input!B131*0.1/0.2549*1000)</f>
        <v>167.00666928207139</v>
      </c>
      <c r="C62" s="75">
        <f>(Input!C131*0.1/0.2549*1000)</f>
        <v>1781.4829344841114</v>
      </c>
      <c r="D62" s="75">
        <f>(Input!D131*0.1/0.2549*1000)</f>
        <v>78.422910945468814</v>
      </c>
      <c r="E62" s="75">
        <f>(Input!E131*0.1/0.2549*1000)</f>
        <v>1054.5311887014516</v>
      </c>
      <c r="F62" s="75">
        <f>(Input!F131*0.1/0.2549*1000)</f>
        <v>24723.420949391919</v>
      </c>
      <c r="G62" s="75">
        <f>(Input!G131*0.1/0.2549*1000)</f>
        <v>27512.750098077675</v>
      </c>
      <c r="H62" s="64">
        <v>1.1830099999999999</v>
      </c>
      <c r="I62" s="64">
        <v>1.1763999999999999</v>
      </c>
      <c r="J62" s="75">
        <f>(Input!J131*0.1/0.2549*1000)</f>
        <v>118.51706551588859</v>
      </c>
      <c r="K62" s="75">
        <f>(Input!L131*0.1/0.2549*1000)</f>
        <v>0.28481757551981168</v>
      </c>
      <c r="L62" s="75">
        <f>(Input!M131*0.1/0.2549*1000)</f>
        <v>0.70969007453903488</v>
      </c>
      <c r="M62" s="75">
        <f>(Input!N131*0.1/0.2549*1000)</f>
        <v>14.723420949391919</v>
      </c>
      <c r="N62" s="75">
        <f>(Input!O131*0.1/0.2549*1000)</f>
        <v>134.48411141624163</v>
      </c>
      <c r="O62" s="75">
        <f>(Input!P131*0.1/0.2549*1000)</f>
        <v>0.11455472734405649</v>
      </c>
      <c r="P62" s="75">
        <f>(Input!Q131*0.1/0.2549*1000)</f>
        <v>1.6123970184386034</v>
      </c>
      <c r="Q62" s="75">
        <f>(Input!R131*0.1/0.2549*1000)</f>
        <v>6.206355433503334</v>
      </c>
      <c r="R62" s="75">
        <f>(Input!S131*0.1/0.2549*1000)</f>
        <v>19.513534719497841</v>
      </c>
      <c r="S62" s="75">
        <f>(Input!T131*0.1/0.2549*1000)</f>
        <v>0.43311102393095335</v>
      </c>
      <c r="T62" s="64">
        <v>1.0654600000000001</v>
      </c>
      <c r="U62" s="64">
        <v>1.0198</v>
      </c>
      <c r="V62" s="75">
        <f>(Input!W131*0.1/0.2549*1000)</f>
        <v>6.5123577873675953E-2</v>
      </c>
      <c r="W62" s="75">
        <f>(Input!X131*0.1/0.2549*1000)</f>
        <v>1.7187132208709299</v>
      </c>
      <c r="X62" s="75">
        <f>(Input!Y131*0.1/0.2549*1000)</f>
        <v>15.017653981953709</v>
      </c>
      <c r="Y62" s="75">
        <f>(Input!Z131*0.1/0.2549*1000)</f>
        <v>142.56571204393882</v>
      </c>
      <c r="Z62" s="64">
        <v>1.12527</v>
      </c>
      <c r="AA62" s="64">
        <v>1.1834499999999999</v>
      </c>
      <c r="AB62" s="75">
        <f>(Input!AC131*0.1/0.2549*1000)</f>
        <v>1.9615535504119264E-2</v>
      </c>
      <c r="AC62" s="75">
        <f>(Input!AD131*0.1/0.2549*1000)</f>
        <v>0.34719497842291092</v>
      </c>
      <c r="AD62" s="75">
        <f>(Input!AE131*0.1/0.2549*1000)</f>
        <v>7.8462142016477038E-4</v>
      </c>
      <c r="AE62" s="75">
        <f>(Input!AF131*0.1/0.2549*1000)</f>
        <v>2.3538642604943117E-3</v>
      </c>
      <c r="AF62" s="75">
        <f>(Input!AG131*0.1/0.2549*1000)</f>
        <v>3.6092585327579439E-2</v>
      </c>
      <c r="AG62" s="75">
        <f>(Input!AH131*0.1/0.2549*1000)</f>
        <v>9.0231463318948615E-2</v>
      </c>
      <c r="AH62" s="75">
        <f>(Input!AI131*0.1/0.2549*1000)</f>
        <v>6.1592781482934476E-2</v>
      </c>
      <c r="AI62" s="64">
        <v>1.0128699999999999</v>
      </c>
      <c r="AJ62" s="64">
        <v>1.1617999999999999</v>
      </c>
      <c r="AK62" s="75">
        <f>(Input!AL131*0.1/0.2549*1000)</f>
        <v>0.12357787367595134</v>
      </c>
      <c r="AL62" s="75">
        <f>(Input!AM131*0.1/0.2549*1000)</f>
        <v>2.903099254609651E-2</v>
      </c>
      <c r="AM62" s="75">
        <f>(Input!AN131*0.1/0.2549*1000)</f>
        <v>-7.8462142016477038E-4</v>
      </c>
      <c r="AN62" s="75">
        <f>(Input!AO131*0.1/0.2549*1000)</f>
        <v>8.1208316987053747E-2</v>
      </c>
      <c r="AO62" s="75">
        <f>(Input!AQ131*0.1/0.2549*1000)</f>
        <v>11.785013730874853</v>
      </c>
      <c r="AP62" s="75">
        <f>(Input!AR131*0.1/0.2549*1000)</f>
        <v>7.4146724205570821E-2</v>
      </c>
      <c r="AQ62" s="75">
        <f>(Input!AS131*0.1/0.2549*1000)</f>
        <v>0.12279325225578658</v>
      </c>
      <c r="AR62" s="75">
        <f>(Input!AT131*0.1/0.2549*1000)</f>
        <v>1.6084739113377794E-2</v>
      </c>
      <c r="AS62" s="75">
        <f>(Input!AU131*0.1/0.2549*1000)</f>
        <v>6.1200470772852095E-2</v>
      </c>
      <c r="AT62" s="75">
        <f>(Input!AV131*0.1/0.2549*1000)</f>
        <v>1.1769321302471557E-2</v>
      </c>
      <c r="AU62" s="75">
        <f>(Input!AW131*0.1/0.2549*1000)</f>
        <v>4.3154178109062373E-3</v>
      </c>
      <c r="AV62" s="75">
        <f>(Input!AX131*0.1/0.2549*1000)</f>
        <v>1.1377010592389172E-2</v>
      </c>
      <c r="AW62" s="75">
        <f>(Input!AY131*0.1/0.2549*1000)</f>
        <v>1.5692428403295408E-3</v>
      </c>
      <c r="AX62" s="75">
        <f>(Input!AZ131*0.1/0.2549*1000)</f>
        <v>7.8462142016477061E-3</v>
      </c>
      <c r="AY62" s="75">
        <f>(Input!BA131*0.1/0.2549*1000)</f>
        <v>1.5692428403295408E-3</v>
      </c>
      <c r="AZ62" s="75">
        <f>(Input!BB131*0.1/0.2549*1000)</f>
        <v>4.3154178109062373E-3</v>
      </c>
      <c r="BA62" s="75">
        <f>(Input!BC131*0.1/0.2549*1000)</f>
        <v>7.8462142016477038E-4</v>
      </c>
      <c r="BB62" s="75">
        <f>(Input!BD131*0.1/0.2549*1000)</f>
        <v>3.9231071008238531E-3</v>
      </c>
      <c r="BC62" s="75">
        <f>(Input!BE131*0.1/0.2549*1000)</f>
        <v>3.9231071008238519E-4</v>
      </c>
      <c r="BD62" s="75">
        <f>(Input!BF131*0.1/0.2549*1000)</f>
        <v>3.9231071008238519E-4</v>
      </c>
      <c r="BE62" s="75">
        <f>(Input!BG131*0.1/0.2549*1000)</f>
        <v>2.8638681836014122E-2</v>
      </c>
      <c r="BF62" s="75">
        <f>(Input!BH131*0.1/0.2549*1000)</f>
        <v>0.12632404864652805</v>
      </c>
      <c r="BG62" s="75">
        <f>(Input!BI131*0.1/0.2549*1000)</f>
        <v>0.1278932914868576</v>
      </c>
      <c r="BH62" s="75">
        <f>(Input!BJ131*0.1/0.2549*1000)</f>
        <v>0</v>
      </c>
      <c r="BI62" s="75">
        <f>(Input!BK131*0.1/0.2549*1000)</f>
        <v>3.9231071008238519E-4</v>
      </c>
      <c r="BJ62" s="75">
        <f>(Input!BL131*0.1/0.2549*1000)</f>
        <v>0.10710082385249117</v>
      </c>
      <c r="BK62" s="75">
        <f>(Input!BM131*0.1/0.2549*1000)</f>
        <v>2.7461749705766968E-3</v>
      </c>
      <c r="BL62" s="75">
        <f>(Input!BN131*0.1/0.2549*1000)</f>
        <v>0.37504903883876023</v>
      </c>
      <c r="BM62" s="64">
        <v>0.95204999999999995</v>
      </c>
      <c r="BN62" s="64">
        <v>1.0846100000000001</v>
      </c>
      <c r="BO62" s="75">
        <f>(Input!BQ131*0.1/0.2549*1000)</f>
        <v>1.9615535504119264E-2</v>
      </c>
      <c r="BP62" s="75">
        <f>(Input!BR131*0.1/0.2549*1000)</f>
        <v>4.7077285209886233E-3</v>
      </c>
    </row>
    <row r="63" spans="1:68" x14ac:dyDescent="0.3">
      <c r="A63" s="52" t="s">
        <v>78</v>
      </c>
      <c r="B63" s="75">
        <f>(Input!B132*0.1/0.2512*1000)</f>
        <v>151.43312101910828</v>
      </c>
      <c r="C63" s="75">
        <f>(Input!C132*0.1/0.2512*1000)</f>
        <v>1779.4585987261148</v>
      </c>
      <c r="D63" s="75">
        <f>(Input!D132*0.1/0.2512*1000)</f>
        <v>72.691082802547768</v>
      </c>
      <c r="E63" s="75">
        <f>(Input!E132*0.1/0.2512*1000)</f>
        <v>777.46815286624224</v>
      </c>
      <c r="F63" s="75">
        <f>(Input!F132*0.1/0.2512*1000)</f>
        <v>9725.3184713375795</v>
      </c>
      <c r="G63" s="75">
        <f>(Input!G132*0.1/0.2512*1000)</f>
        <v>27169.585987261151</v>
      </c>
      <c r="H63" s="64">
        <v>1.1901600000000001</v>
      </c>
      <c r="I63" s="64">
        <v>1.1571100000000001</v>
      </c>
      <c r="J63" s="75">
        <f>(Input!J132*0.1/0.2512*1000)</f>
        <v>113.21656050955414</v>
      </c>
      <c r="K63" s="75">
        <f>(Input!L132*0.1/0.2512*1000)</f>
        <v>0.20222929936305736</v>
      </c>
      <c r="L63" s="75">
        <f>(Input!M132*0.1/0.2512*1000)</f>
        <v>0.50039808917197448</v>
      </c>
      <c r="M63" s="75">
        <f>(Input!N132*0.1/0.2512*1000)</f>
        <v>51.592356687898089</v>
      </c>
      <c r="N63" s="75">
        <f>(Input!O132*0.1/0.2512*1000)</f>
        <v>102.03025477707008</v>
      </c>
      <c r="O63" s="75">
        <f>(Input!P132*0.1/0.2512*1000)</f>
        <v>9.355095541401276E-2</v>
      </c>
      <c r="P63" s="75">
        <f>(Input!Q132*0.1/0.2512*1000)</f>
        <v>0.84036624203821664</v>
      </c>
      <c r="Q63" s="75">
        <f>(Input!R132*0.1/0.2512*1000)</f>
        <v>7.9697452229299373</v>
      </c>
      <c r="R63" s="75">
        <f>(Input!S132*0.1/0.2512*1000)</f>
        <v>13.666401273885352</v>
      </c>
      <c r="S63" s="75">
        <f>(Input!T132*0.1/0.2512*1000)</f>
        <v>0.34554140127388538</v>
      </c>
      <c r="T63" s="64">
        <v>1.08382</v>
      </c>
      <c r="U63" s="64">
        <v>1.01135</v>
      </c>
      <c r="V63" s="75">
        <f>(Input!W132*0.1/0.2512*1000)</f>
        <v>3.1449044585987261E-2</v>
      </c>
      <c r="W63" s="75">
        <f>(Input!X132*0.1/0.2512*1000)</f>
        <v>1.83359872611465</v>
      </c>
      <c r="X63" s="75">
        <f>(Input!Y132*0.1/0.2512*1000)</f>
        <v>6.9824840764331215</v>
      </c>
      <c r="Y63" s="75">
        <f>(Input!Z132*0.1/0.2512*1000)</f>
        <v>132.04617834394904</v>
      </c>
      <c r="Z63" s="64">
        <v>1.13273</v>
      </c>
      <c r="AA63" s="64">
        <v>1.1681900000000001</v>
      </c>
      <c r="AB63" s="75">
        <f>(Input!AC132*0.1/0.2512*1000)</f>
        <v>9.1560509554140124E-3</v>
      </c>
      <c r="AC63" s="75">
        <f>(Input!AD132*0.1/0.2512*1000)</f>
        <v>0.1640127388535032</v>
      </c>
      <c r="AD63" s="75">
        <f>(Input!AE132*0.1/0.2512*1000)</f>
        <v>3.9808917197452231E-4</v>
      </c>
      <c r="AE63" s="75">
        <f>(Input!AF132*0.1/0.2512*1000)</f>
        <v>2.3885350318471345E-3</v>
      </c>
      <c r="AF63" s="75">
        <f>(Input!AG132*0.1/0.2512*1000)</f>
        <v>3.3439490445859879E-2</v>
      </c>
      <c r="AG63" s="75">
        <f>(Input!AH132*0.1/0.2512*1000)</f>
        <v>0.10230891719745225</v>
      </c>
      <c r="AH63" s="75">
        <f>(Input!AI132*0.1/0.2512*1000)</f>
        <v>5.6926751592356689E-2</v>
      </c>
      <c r="AI63" s="64">
        <v>1.0266900000000001</v>
      </c>
      <c r="AJ63" s="64">
        <v>1.1524300000000001</v>
      </c>
      <c r="AK63" s="75">
        <f>(Input!AL132*0.1/0.2512*1000)</f>
        <v>8.3200636942675155E-2</v>
      </c>
      <c r="AL63" s="75">
        <f>(Input!AM132*0.1/0.2512*1000)</f>
        <v>2.5079617834394909E-2</v>
      </c>
      <c r="AM63" s="75">
        <f>(Input!AN132*0.1/0.2512*1000)</f>
        <v>3.9808917197452231E-4</v>
      </c>
      <c r="AN63" s="75">
        <f>(Input!AO132*0.1/0.2512*1000)</f>
        <v>0.13933121019108283</v>
      </c>
      <c r="AO63" s="75">
        <f>(Input!AQ132*0.1/0.2512*1000)</f>
        <v>9.4665605095541423</v>
      </c>
      <c r="AP63" s="75">
        <f>(Input!AR132*0.1/0.2512*1000)</f>
        <v>5.6528662420382167E-2</v>
      </c>
      <c r="AQ63" s="75">
        <f>(Input!AS132*0.1/0.2512*1000)</f>
        <v>9.7531847133757968E-2</v>
      </c>
      <c r="AR63" s="75">
        <f>(Input!AT132*0.1/0.2512*1000)</f>
        <v>1.2340764331210194E-2</v>
      </c>
      <c r="AS63" s="75">
        <f>(Input!AU132*0.1/0.2512*1000)</f>
        <v>4.5780254777070074E-2</v>
      </c>
      <c r="AT63" s="75">
        <f>(Input!AV132*0.1/0.2512*1000)</f>
        <v>8.757961783439492E-3</v>
      </c>
      <c r="AU63" s="75">
        <f>(Input!AW132*0.1/0.2512*1000)</f>
        <v>3.5828025477707003E-3</v>
      </c>
      <c r="AV63" s="75">
        <f>(Input!AX132*0.1/0.2512*1000)</f>
        <v>8.3598726114649698E-3</v>
      </c>
      <c r="AW63" s="75">
        <f>(Input!AY132*0.1/0.2512*1000)</f>
        <v>1.1942675159235673E-3</v>
      </c>
      <c r="AX63" s="75">
        <f>(Input!AZ132*0.1/0.2512*1000)</f>
        <v>5.5732484076433135E-3</v>
      </c>
      <c r="AY63" s="75">
        <f>(Input!BA132*0.1/0.2512*1000)</f>
        <v>1.1942675159235673E-3</v>
      </c>
      <c r="AZ63" s="75">
        <f>(Input!BB132*0.1/0.2512*1000)</f>
        <v>3.1847133757961785E-3</v>
      </c>
      <c r="BA63" s="75">
        <f>(Input!BC132*0.1/0.2512*1000)</f>
        <v>3.9808917197452231E-4</v>
      </c>
      <c r="BB63" s="75">
        <f>(Input!BD132*0.1/0.2512*1000)</f>
        <v>2.7866242038216567E-3</v>
      </c>
      <c r="BC63" s="75">
        <f>(Input!BE132*0.1/0.2512*1000)</f>
        <v>3.9808917197452231E-4</v>
      </c>
      <c r="BD63" s="75">
        <f>(Input!BF132*0.1/0.2512*1000)</f>
        <v>3.9808917197452231E-4</v>
      </c>
      <c r="BE63" s="75">
        <f>(Input!BG132*0.1/0.2512*1000)</f>
        <v>2.0700636942675162E-2</v>
      </c>
      <c r="BF63" s="75">
        <f>(Input!BH132*0.1/0.2512*1000)</f>
        <v>4.5382165605095545E-2</v>
      </c>
      <c r="BG63" s="75">
        <f>(Input!BI132*0.1/0.2512*1000)</f>
        <v>4.7770700636942678E-2</v>
      </c>
      <c r="BH63" s="75">
        <f>(Input!BJ132*0.1/0.2512*1000)</f>
        <v>0</v>
      </c>
      <c r="BI63" s="75">
        <f>(Input!BK132*0.1/0.2512*1000)</f>
        <v>3.9808917197452231E-4</v>
      </c>
      <c r="BJ63" s="75">
        <f>(Input!BL132*0.1/0.2512*1000)</f>
        <v>5.6926751592356689E-2</v>
      </c>
      <c r="BK63" s="75">
        <f>(Input!BM132*0.1/0.2512*1000)</f>
        <v>1.9904458598726123E-3</v>
      </c>
      <c r="BL63" s="75">
        <f>(Input!BN132*0.1/0.2512*1000)</f>
        <v>0.34156050955414019</v>
      </c>
      <c r="BM63" s="64">
        <v>0.96670999999999996</v>
      </c>
      <c r="BN63" s="64">
        <v>1.08789</v>
      </c>
      <c r="BO63" s="75">
        <f>(Input!BQ132*0.1/0.2512*1000)</f>
        <v>1.2340764331210194E-2</v>
      </c>
      <c r="BP63" s="75">
        <f>(Input!BR132*0.1/0.2512*1000)</f>
        <v>4.378980891719746E-3</v>
      </c>
    </row>
    <row r="64" spans="1:68" x14ac:dyDescent="0.3">
      <c r="A64" s="52" t="s">
        <v>79</v>
      </c>
      <c r="B64" s="75">
        <f>(Input!B133*0.1/0.2513*1000)</f>
        <v>211.53999204138483</v>
      </c>
      <c r="C64" s="75">
        <f>(Input!C133*0.1/0.2513*1000)</f>
        <v>1998.4082769598092</v>
      </c>
      <c r="D64" s="75">
        <f>(Input!D133*0.1/0.2513*1000)</f>
        <v>77.397532829287698</v>
      </c>
      <c r="E64" s="75">
        <f>(Input!E133*0.1/0.2513*1000)</f>
        <v>1078.392359729407</v>
      </c>
      <c r="F64" s="75">
        <f>(Input!F133*0.1/0.2513*1000)</f>
        <v>14150.417827298052</v>
      </c>
      <c r="G64" s="75">
        <f>(Input!G133*0.1/0.2513*1000)</f>
        <v>33955.431754874648</v>
      </c>
      <c r="H64" s="64">
        <v>1.20105</v>
      </c>
      <c r="I64" s="64">
        <v>1.2112700000000001</v>
      </c>
      <c r="J64" s="75">
        <f>(Input!J133*0.1/0.2513*1000)</f>
        <v>137.40549144448863</v>
      </c>
      <c r="K64" s="75">
        <f>(Input!L133*0.1/0.2513*1000)</f>
        <v>0.30043772383605255</v>
      </c>
      <c r="L64" s="75">
        <f>(Input!M133*0.1/0.2513*1000)</f>
        <v>0.95861520095503361</v>
      </c>
      <c r="M64" s="75">
        <f>(Input!N133*0.1/0.2513*1000)</f>
        <v>57.580580978909666</v>
      </c>
      <c r="N64" s="75">
        <f>(Input!O133*0.1/0.2513*1000)</f>
        <v>146.55789892558693</v>
      </c>
      <c r="O64" s="75">
        <f>(Input!P133*0.1/0.2513*1000)</f>
        <v>0.12813370473537605</v>
      </c>
      <c r="P64" s="75">
        <f>(Input!Q133*0.1/0.2513*1000)</f>
        <v>1.2857142857142856</v>
      </c>
      <c r="Q64" s="75">
        <f>(Input!R133*0.1/0.2513*1000)</f>
        <v>10.465578989255869</v>
      </c>
      <c r="R64" s="75">
        <f>(Input!S133*0.1/0.2513*1000)</f>
        <v>7.1030640668523679</v>
      </c>
      <c r="S64" s="75">
        <f>(Input!T133*0.1/0.2513*1000)</f>
        <v>0.61082371667329871</v>
      </c>
      <c r="T64" s="64">
        <v>1.0837300000000001</v>
      </c>
      <c r="U64" s="64">
        <v>1.03871</v>
      </c>
      <c r="V64" s="75">
        <f>(Input!W133*0.1/0.2513*1000)</f>
        <v>2.1090330282530836E-2</v>
      </c>
      <c r="W64" s="75">
        <f>(Input!X133*0.1/0.2513*1000)</f>
        <v>3.6693195384003183</v>
      </c>
      <c r="X64" s="75">
        <f>(Input!Y133*0.1/0.2513*1000)</f>
        <v>4.9701551929964189</v>
      </c>
      <c r="Y64" s="75">
        <f>(Input!Z133*0.1/0.2513*1000)</f>
        <v>157.81933943493831</v>
      </c>
      <c r="Z64" s="64">
        <v>1.1515599999999999</v>
      </c>
      <c r="AA64" s="64">
        <v>1.2099299999999999</v>
      </c>
      <c r="AB64" s="75">
        <f>(Input!AC133*0.1/0.2513*1000)</f>
        <v>1.1539992041384799E-2</v>
      </c>
      <c r="AC64" s="75">
        <f>(Input!AD133*0.1/0.2513*1000)</f>
        <v>0.27735773975328293</v>
      </c>
      <c r="AD64" s="75">
        <f>(Input!AE133*0.1/0.2513*1000)</f>
        <v>3.9793076004775168E-4</v>
      </c>
      <c r="AE64" s="75">
        <f>(Input!AF133*0.1/0.2513*1000)</f>
        <v>2.7855153203342618E-3</v>
      </c>
      <c r="AF64" s="75">
        <f>(Input!AG133*0.1/0.2513*1000)</f>
        <v>4.2578591325109424E-2</v>
      </c>
      <c r="AG64" s="75">
        <f>(Input!AH133*0.1/0.2513*1000)</f>
        <v>0.12813370473537605</v>
      </c>
      <c r="AH64" s="75">
        <f>(Input!AI133*0.1/0.2513*1000)</f>
        <v>5.3322721846398725E-2</v>
      </c>
      <c r="AI64" s="64">
        <v>1.0370699999999999</v>
      </c>
      <c r="AJ64" s="64">
        <v>1.18645</v>
      </c>
      <c r="AK64" s="75">
        <f>(Input!AL133*0.1/0.2513*1000)</f>
        <v>8.8340628730600862E-2</v>
      </c>
      <c r="AL64" s="75">
        <f>(Input!AM133*0.1/0.2513*1000)</f>
        <v>3.2232391563867882E-2</v>
      </c>
      <c r="AM64" s="75">
        <f>(Input!AN133*0.1/0.2513*1000)</f>
        <v>3.9793076004775168E-4</v>
      </c>
      <c r="AN64" s="75">
        <f>(Input!AO133*0.1/0.2513*1000)</f>
        <v>3.501790688420215E-2</v>
      </c>
      <c r="AO64" s="75">
        <f>(Input!AQ133*0.1/0.2513*1000)</f>
        <v>16.275368085953041</v>
      </c>
      <c r="AP64" s="75">
        <f>(Input!AR133*0.1/0.2513*1000)</f>
        <v>7.0433744528452039E-2</v>
      </c>
      <c r="AQ64" s="75">
        <f>(Input!AS133*0.1/0.2513*1000)</f>
        <v>0.12017508953442099</v>
      </c>
      <c r="AR64" s="75">
        <f>(Input!AT133*0.1/0.2513*1000)</f>
        <v>1.5917230401910069E-2</v>
      </c>
      <c r="AS64" s="75">
        <f>(Input!AU133*0.1/0.2513*1000)</f>
        <v>5.7302029446876228E-2</v>
      </c>
      <c r="AT64" s="75">
        <f>(Input!AV133*0.1/0.2513*1000)</f>
        <v>1.0744130521289296E-2</v>
      </c>
      <c r="AU64" s="75">
        <f>(Input!AW133*0.1/0.2513*1000)</f>
        <v>4.7751691205730204E-3</v>
      </c>
      <c r="AV64" s="75">
        <f>(Input!AX133*0.1/0.2513*1000)</f>
        <v>1.0346199761241544E-2</v>
      </c>
      <c r="AW64" s="75">
        <f>(Input!AY133*0.1/0.2513*1000)</f>
        <v>1.5917230401910067E-3</v>
      </c>
      <c r="AX64" s="75">
        <f>(Input!AZ133*0.1/0.2513*1000)</f>
        <v>7.5606844409072818E-3</v>
      </c>
      <c r="AY64" s="75">
        <f>(Input!BA133*0.1/0.2513*1000)</f>
        <v>1.1937922801432551E-3</v>
      </c>
      <c r="AZ64" s="75">
        <f>(Input!BB133*0.1/0.2513*1000)</f>
        <v>3.9793076004775172E-3</v>
      </c>
      <c r="BA64" s="75">
        <f>(Input!BC133*0.1/0.2513*1000)</f>
        <v>3.9793076004775168E-4</v>
      </c>
      <c r="BB64" s="75">
        <f>(Input!BD133*0.1/0.2513*1000)</f>
        <v>3.1834460803820135E-3</v>
      </c>
      <c r="BC64" s="75">
        <f>(Input!BE133*0.1/0.2513*1000)</f>
        <v>3.9793076004775168E-4</v>
      </c>
      <c r="BD64" s="75">
        <f>(Input!BF133*0.1/0.2513*1000)</f>
        <v>3.9793076004775168E-4</v>
      </c>
      <c r="BE64" s="75">
        <f>(Input!BG133*0.1/0.2513*1000)</f>
        <v>4.5364106645443693E-2</v>
      </c>
      <c r="BF64" s="75">
        <f>(Input!BH133*0.1/0.2513*1000)</f>
        <v>0.12853163549542379</v>
      </c>
      <c r="BG64" s="75">
        <f>(Input!BI133*0.1/0.2513*1000)</f>
        <v>0.12972542777556703</v>
      </c>
      <c r="BH64" s="75">
        <f>(Input!BJ133*0.1/0.2513*1000)</f>
        <v>0</v>
      </c>
      <c r="BI64" s="75">
        <f>(Input!BK133*0.1/0.2513*1000)</f>
        <v>0</v>
      </c>
      <c r="BJ64" s="75">
        <f>(Input!BL133*0.1/0.2513*1000)</f>
        <v>7.5208913649025072E-2</v>
      </c>
      <c r="BK64" s="75">
        <f>(Input!BM133*0.1/0.2513*1000)</f>
        <v>1.5917230401910067E-3</v>
      </c>
      <c r="BL64" s="75">
        <f>(Input!BN133*0.1/0.2513*1000)</f>
        <v>0.25586947871070431</v>
      </c>
      <c r="BM64" s="64">
        <v>0.96355999999999997</v>
      </c>
      <c r="BN64" s="64">
        <v>1.1050199999999999</v>
      </c>
      <c r="BO64" s="75">
        <f>(Input!BQ133*0.1/0.2513*1000)</f>
        <v>1.5121368881814564E-2</v>
      </c>
      <c r="BP64" s="75">
        <f>(Input!BR133*0.1/0.2513*1000)</f>
        <v>3.5813768404297642E-3</v>
      </c>
    </row>
    <row r="65" spans="1:68" x14ac:dyDescent="0.3">
      <c r="A65" s="52" t="s">
        <v>80</v>
      </c>
      <c r="B65" s="75">
        <f>(Input!B134*0.1/0.2576*1000)</f>
        <v>192.81832298136644</v>
      </c>
      <c r="C65" s="75">
        <f>(Input!C134*0.1/0.2576*1000)</f>
        <v>2619.9534161490687</v>
      </c>
      <c r="D65" s="75">
        <f>(Input!D134*0.1/0.2576*1000)</f>
        <v>69.215838509316782</v>
      </c>
      <c r="E65" s="75">
        <f>(Input!E134*0.1/0.2576*1000)</f>
        <v>1324.1459627329193</v>
      </c>
      <c r="F65" s="75">
        <f>(Input!F134*0.1/0.2576*1000)</f>
        <v>13342.391304347826</v>
      </c>
      <c r="G65" s="75">
        <f>(Input!G134*0.1/0.2576*1000)</f>
        <v>29079.968944099379</v>
      </c>
      <c r="H65" s="64">
        <v>1.2035800000000001</v>
      </c>
      <c r="I65" s="64">
        <v>1.2058599999999999</v>
      </c>
      <c r="J65" s="75">
        <f>(Input!J134*0.1/0.2576*1000)</f>
        <v>120.72981366459629</v>
      </c>
      <c r="K65" s="75">
        <f>(Input!L134*0.1/0.2576*1000)</f>
        <v>0.31017080745341619</v>
      </c>
      <c r="L65" s="75">
        <f>(Input!M134*0.1/0.2576*1000)</f>
        <v>0.86956521739130443</v>
      </c>
      <c r="M65" s="75">
        <f>(Input!N134*0.1/0.2576*1000)</f>
        <v>69.177018633540371</v>
      </c>
      <c r="N65" s="75">
        <f>(Input!O134*0.1/0.2576*1000)</f>
        <v>140.37267080745343</v>
      </c>
      <c r="O65" s="75">
        <f>(Input!P134*0.1/0.2576*1000)</f>
        <v>0.12616459627329193</v>
      </c>
      <c r="P65" s="75">
        <f>(Input!Q134*0.1/0.2576*1000)</f>
        <v>1.9429347826086956</v>
      </c>
      <c r="Q65" s="75">
        <f>(Input!R134*0.1/0.2576*1000)</f>
        <v>7.5815217391304364</v>
      </c>
      <c r="R65" s="75">
        <f>(Input!S134*0.1/0.2576*1000)</f>
        <v>12.919254658385096</v>
      </c>
      <c r="S65" s="75">
        <f>(Input!T134*0.1/0.2576*1000)</f>
        <v>0.64945652173913049</v>
      </c>
      <c r="T65" s="64">
        <v>1.0789800000000001</v>
      </c>
      <c r="U65" s="64">
        <v>1.03308</v>
      </c>
      <c r="V65" s="75">
        <f>(Input!W134*0.1/0.2576*1000)</f>
        <v>5.4736024844720489E-2</v>
      </c>
      <c r="W65" s="75">
        <f>(Input!X134*0.1/0.2576*1000)</f>
        <v>3.3241459627329202</v>
      </c>
      <c r="X65" s="75">
        <f>(Input!Y134*0.1/0.2576*1000)</f>
        <v>7.6048136645962741</v>
      </c>
      <c r="Y65" s="75">
        <f>(Input!Z134*0.1/0.2576*1000)</f>
        <v>125.15527950310559</v>
      </c>
      <c r="Z65" s="64">
        <v>1.1488799999999999</v>
      </c>
      <c r="AA65" s="64">
        <v>1.21438</v>
      </c>
      <c r="AB65" s="75">
        <f>(Input!AC134*0.1/0.2576*1000)</f>
        <v>7.3757763975155289E-3</v>
      </c>
      <c r="AC65" s="75">
        <f>(Input!AD134*0.1/0.2576*1000)</f>
        <v>0.48913043478260876</v>
      </c>
      <c r="AD65" s="75">
        <f>(Input!AE134*0.1/0.2576*1000)</f>
        <v>3.8819875776397518E-4</v>
      </c>
      <c r="AE65" s="75">
        <f>(Input!AF134*0.1/0.2576*1000)</f>
        <v>2.3291925465838514E-3</v>
      </c>
      <c r="AF65" s="75">
        <f>(Input!AG134*0.1/0.2576*1000)</f>
        <v>3.4549689440993785E-2</v>
      </c>
      <c r="AG65" s="75">
        <f>(Input!AH134*0.1/0.2576*1000)</f>
        <v>6.4829192546583855E-2</v>
      </c>
      <c r="AH65" s="75">
        <f>(Input!AI134*0.1/0.2576*1000)</f>
        <v>3.998447204968944E-2</v>
      </c>
      <c r="AI65" s="64">
        <v>1.03546</v>
      </c>
      <c r="AJ65" s="64">
        <v>1.1892799999999999</v>
      </c>
      <c r="AK65" s="75">
        <f>(Input!AL134*0.1/0.2576*1000)</f>
        <v>0.11878881987577641</v>
      </c>
      <c r="AL65" s="75">
        <f>(Input!AM134*0.1/0.2576*1000)</f>
        <v>1.785714285714286E-2</v>
      </c>
      <c r="AM65" s="75">
        <f>(Input!AN134*0.1/0.2576*1000)</f>
        <v>1.1645962732919257E-3</v>
      </c>
      <c r="AN65" s="75">
        <f>(Input!AO134*0.1/0.2576*1000)</f>
        <v>9.7437888198757774E-2</v>
      </c>
      <c r="AO65" s="75">
        <f>(Input!AQ134*0.1/0.2576*1000)</f>
        <v>17.410714285714285</v>
      </c>
      <c r="AP65" s="75">
        <f>(Input!AR134*0.1/0.2576*1000)</f>
        <v>6.5217391304347838E-2</v>
      </c>
      <c r="AQ65" s="75">
        <f>(Input!AS134*0.1/0.2576*1000)</f>
        <v>0.11529503105590064</v>
      </c>
      <c r="AR65" s="75">
        <f>(Input!AT134*0.1/0.2576*1000)</f>
        <v>1.436335403726708E-2</v>
      </c>
      <c r="AS65" s="75">
        <f>(Input!AU134*0.1/0.2576*1000)</f>
        <v>5.5124223602484472E-2</v>
      </c>
      <c r="AT65" s="75">
        <f>(Input!AV134*0.1/0.2576*1000)</f>
        <v>1.1257763975155282E-2</v>
      </c>
      <c r="AU65" s="75">
        <f>(Input!AW134*0.1/0.2576*1000)</f>
        <v>4.6583850931677028E-3</v>
      </c>
      <c r="AV65" s="75">
        <f>(Input!AX134*0.1/0.2576*1000)</f>
        <v>9.3167701863354057E-3</v>
      </c>
      <c r="AW65" s="75">
        <f>(Input!AY134*0.1/0.2576*1000)</f>
        <v>1.1645962732919257E-3</v>
      </c>
      <c r="AX65" s="75">
        <f>(Input!AZ134*0.1/0.2576*1000)</f>
        <v>6.2111801242236029E-3</v>
      </c>
      <c r="AY65" s="75">
        <f>(Input!BA134*0.1/0.2576*1000)</f>
        <v>1.1645962732919257E-3</v>
      </c>
      <c r="AZ65" s="75">
        <f>(Input!BB134*0.1/0.2576*1000)</f>
        <v>3.1055900621118015E-3</v>
      </c>
      <c r="BA65" s="75">
        <f>(Input!BC134*0.1/0.2576*1000)</f>
        <v>3.8819875776397518E-4</v>
      </c>
      <c r="BB65" s="75">
        <f>(Input!BD134*0.1/0.2576*1000)</f>
        <v>2.7173913043478264E-3</v>
      </c>
      <c r="BC65" s="75">
        <f>(Input!BE134*0.1/0.2576*1000)</f>
        <v>3.8819875776397518E-4</v>
      </c>
      <c r="BD65" s="75">
        <f>(Input!BF134*0.1/0.2576*1000)</f>
        <v>0</v>
      </c>
      <c r="BE65" s="75">
        <f>(Input!BG134*0.1/0.2576*1000)</f>
        <v>4.9689440993788823E-2</v>
      </c>
      <c r="BF65" s="75">
        <f>(Input!BH134*0.1/0.2576*1000)</f>
        <v>0.18322981366459629</v>
      </c>
      <c r="BG65" s="75">
        <f>(Input!BI134*0.1/0.2576*1000)</f>
        <v>0.18672360248447206</v>
      </c>
      <c r="BH65" s="75">
        <f>(Input!BJ134*0.1/0.2576*1000)</f>
        <v>0</v>
      </c>
      <c r="BI65" s="75">
        <f>(Input!BK134*0.1/0.2576*1000)</f>
        <v>0</v>
      </c>
      <c r="BJ65" s="75">
        <f>(Input!BL134*0.1/0.2576*1000)</f>
        <v>5.0077639751552792E-2</v>
      </c>
      <c r="BK65" s="75">
        <f>(Input!BM134*0.1/0.2576*1000)</f>
        <v>1.1645962732919257E-3</v>
      </c>
      <c r="BL65" s="75">
        <f>(Input!BN134*0.1/0.2576*1000)</f>
        <v>0.50970496894409933</v>
      </c>
      <c r="BM65" s="64">
        <v>0.96638999999999997</v>
      </c>
      <c r="BN65" s="64">
        <v>1.10626</v>
      </c>
      <c r="BO65" s="75">
        <f>(Input!BQ134*0.1/0.2576*1000)</f>
        <v>1.630434782608696E-2</v>
      </c>
      <c r="BP65" s="75">
        <f>(Input!BR134*0.1/0.2576*1000)</f>
        <v>3.4937888198757761E-3</v>
      </c>
    </row>
    <row r="66" spans="1:68" x14ac:dyDescent="0.3">
      <c r="A66" s="52" t="s">
        <v>81</v>
      </c>
      <c r="B66" s="75">
        <f>(Input!B135*0.1/0.2533*1000)</f>
        <v>122.2266087643111</v>
      </c>
      <c r="C66" s="75">
        <f>(Input!C135*0.1/0.2533*1000)</f>
        <v>1410.5803395183575</v>
      </c>
      <c r="D66" s="75">
        <f>(Input!D135*0.1/0.2533*1000)</f>
        <v>73.035925779707839</v>
      </c>
      <c r="E66" s="75">
        <f>(Input!E135*0.1/0.2533*1000)</f>
        <v>1057.6391630477692</v>
      </c>
      <c r="F66" s="75">
        <f>(Input!F135*0.1/0.2533*1000)</f>
        <v>20090.801421239637</v>
      </c>
      <c r="G66" s="75">
        <f>(Input!G135*0.1/0.2533*1000)</f>
        <v>21354.125542834583</v>
      </c>
      <c r="H66" s="64">
        <v>1.1550800000000001</v>
      </c>
      <c r="I66" s="64">
        <v>1.1799500000000001</v>
      </c>
      <c r="J66" s="75">
        <f>(Input!J135*0.1/0.2533*1000)</f>
        <v>89.18278720884328</v>
      </c>
      <c r="K66" s="75">
        <f>(Input!L135*0.1/0.2533*1000)</f>
        <v>0.36360047374654564</v>
      </c>
      <c r="L66" s="75">
        <f>(Input!M135*0.1/0.2533*1000)</f>
        <v>1.1030398736675877</v>
      </c>
      <c r="M66" s="75">
        <f>(Input!N135*0.1/0.2533*1000)</f>
        <v>42.716146861429138</v>
      </c>
      <c r="N66" s="75">
        <f>(Input!O135*0.1/0.2533*1000)</f>
        <v>137.86024476904853</v>
      </c>
      <c r="O66" s="75">
        <f>(Input!P135*0.1/0.2533*1000)</f>
        <v>0.117252270035531</v>
      </c>
      <c r="P66" s="75">
        <f>(Input!Q135*0.1/0.2533*1000)</f>
        <v>0.98657718120805349</v>
      </c>
      <c r="Q66" s="75">
        <f>(Input!R135*0.1/0.2533*1000)</f>
        <v>12.096328464271615</v>
      </c>
      <c r="R66" s="75">
        <f>(Input!S135*0.1/0.2533*1000)</f>
        <v>13.639952625345437</v>
      </c>
      <c r="S66" s="75">
        <f>(Input!T135*0.1/0.2533*1000)</f>
        <v>0.29214370311883142</v>
      </c>
      <c r="T66" s="64">
        <v>1.04115</v>
      </c>
      <c r="U66" s="64">
        <v>1.0056499999999999</v>
      </c>
      <c r="V66" s="75">
        <f>(Input!W135*0.1/0.2533*1000)</f>
        <v>5.8823529411764698E-2</v>
      </c>
      <c r="W66" s="75">
        <f>(Input!X135*0.1/0.2533*1000)</f>
        <v>3.5377023292538494</v>
      </c>
      <c r="X66" s="75">
        <f>(Input!Y135*0.1/0.2533*1000)</f>
        <v>20.35136202131859</v>
      </c>
      <c r="Y66" s="75">
        <f>(Input!Z135*0.1/0.2533*1000)</f>
        <v>71.417291748914323</v>
      </c>
      <c r="Z66" s="64">
        <v>1.1175600000000001</v>
      </c>
      <c r="AA66" s="64">
        <v>1.19299</v>
      </c>
      <c r="AB66" s="75">
        <f>(Input!AC135*0.1/0.2533*1000)</f>
        <v>9.0801421239636772E-3</v>
      </c>
      <c r="AC66" s="75">
        <f>(Input!AD135*0.1/0.2533*1000)</f>
        <v>0.33043821555467823</v>
      </c>
      <c r="AD66" s="75">
        <f>(Input!AE135*0.1/0.2533*1000)</f>
        <v>3.9478878799842083E-4</v>
      </c>
      <c r="AE66" s="75">
        <f>(Input!AF135*0.1/0.2533*1000)</f>
        <v>1.1843663639952626E-3</v>
      </c>
      <c r="AF66" s="75">
        <f>(Input!AG135*0.1/0.2533*1000)</f>
        <v>2.1318594551914725E-2</v>
      </c>
      <c r="AG66" s="75">
        <f>(Input!AH135*0.1/0.2533*1000)</f>
        <v>4.6585076983813659E-2</v>
      </c>
      <c r="AH66" s="75">
        <f>(Input!AI135*0.1/0.2533*1000)</f>
        <v>3.5925779707856299E-2</v>
      </c>
      <c r="AI66" s="64">
        <v>1.0085999999999999</v>
      </c>
      <c r="AJ66" s="64">
        <v>1.1757899999999999</v>
      </c>
      <c r="AK66" s="75">
        <f>(Input!AL135*0.1/0.2533*1000)</f>
        <v>0.13106987761547573</v>
      </c>
      <c r="AL66" s="75">
        <f>(Input!AM135*0.1/0.2533*1000)</f>
        <v>3.5530990919857876E-2</v>
      </c>
      <c r="AM66" s="75">
        <f>(Input!AN135*0.1/0.2533*1000)</f>
        <v>0</v>
      </c>
      <c r="AN66" s="75">
        <f>(Input!AO135*0.1/0.2533*1000)</f>
        <v>0.13343861034346624</v>
      </c>
      <c r="AO66" s="75">
        <f>(Input!AQ135*0.1/0.2533*1000)</f>
        <v>7.6352151598894586</v>
      </c>
      <c r="AP66" s="75">
        <f>(Input!AR135*0.1/0.2533*1000)</f>
        <v>7.461508093170155E-2</v>
      </c>
      <c r="AQ66" s="75">
        <f>(Input!AS135*0.1/0.2533*1000)</f>
        <v>0.13778128701144884</v>
      </c>
      <c r="AR66" s="75">
        <f>(Input!AT135*0.1/0.2533*1000)</f>
        <v>1.7370706671930518E-2</v>
      </c>
      <c r="AS66" s="75">
        <f>(Input!AU135*0.1/0.2533*1000)</f>
        <v>6.4745361231741017E-2</v>
      </c>
      <c r="AT66" s="75">
        <f>(Input!AV135*0.1/0.2533*1000)</f>
        <v>1.1843663639952625E-2</v>
      </c>
      <c r="AU66" s="75">
        <f>(Input!AW135*0.1/0.2533*1000)</f>
        <v>4.3426766679826295E-3</v>
      </c>
      <c r="AV66" s="75">
        <f>(Input!AX135*0.1/0.2533*1000)</f>
        <v>1.1054086063955783E-2</v>
      </c>
      <c r="AW66" s="75">
        <f>(Input!AY135*0.1/0.2533*1000)</f>
        <v>1.9739439399921043E-3</v>
      </c>
      <c r="AX66" s="75">
        <f>(Input!AZ135*0.1/0.2533*1000)</f>
        <v>8.2905645479668388E-3</v>
      </c>
      <c r="AY66" s="75">
        <f>(Input!BA135*0.1/0.2533*1000)</f>
        <v>1.5791551519936833E-3</v>
      </c>
      <c r="AZ66" s="75">
        <f>(Input!BB135*0.1/0.2533*1000)</f>
        <v>4.7374654559810504E-3</v>
      </c>
      <c r="BA66" s="75">
        <f>(Input!BC135*0.1/0.2533*1000)</f>
        <v>7.8957757599684166E-4</v>
      </c>
      <c r="BB66" s="75">
        <f>(Input!BD135*0.1/0.2533*1000)</f>
        <v>4.3426766679826295E-3</v>
      </c>
      <c r="BC66" s="75">
        <f>(Input!BE135*0.1/0.2533*1000)</f>
        <v>3.9478878799842083E-4</v>
      </c>
      <c r="BD66" s="75">
        <f>(Input!BF135*0.1/0.2533*1000)</f>
        <v>0</v>
      </c>
      <c r="BE66" s="75">
        <f>(Input!BG135*0.1/0.2533*1000)</f>
        <v>3.0793525463876825E-2</v>
      </c>
      <c r="BF66" s="75">
        <f>(Input!BH135*0.1/0.2533*1000)</f>
        <v>3.9084090011843667E-2</v>
      </c>
      <c r="BG66" s="75">
        <f>(Input!BI135*0.1/0.2533*1000)</f>
        <v>4.0268456375838924E-2</v>
      </c>
      <c r="BH66" s="75">
        <f>(Input!BJ135*0.1/0.2533*1000)</f>
        <v>0</v>
      </c>
      <c r="BI66" s="75">
        <f>(Input!BK135*0.1/0.2533*1000)</f>
        <v>0</v>
      </c>
      <c r="BJ66" s="75">
        <f>(Input!BL135*0.1/0.2533*1000)</f>
        <v>6.5929727595736287E-2</v>
      </c>
      <c r="BK66" s="75">
        <f>(Input!BM135*0.1/0.2533*1000)</f>
        <v>2.7635215159889457E-3</v>
      </c>
      <c r="BL66" s="75">
        <f>(Input!BN135*0.1/0.2533*1000)</f>
        <v>3.1650217133833398</v>
      </c>
      <c r="BM66" s="64">
        <v>0.94887999999999995</v>
      </c>
      <c r="BN66" s="64">
        <v>1.09459</v>
      </c>
      <c r="BO66" s="75">
        <f>(Input!BQ135*0.1/0.2533*1000)</f>
        <v>1.8555073035925778E-2</v>
      </c>
      <c r="BP66" s="75">
        <f>(Input!BR135*0.1/0.2533*1000)</f>
        <v>4.3426766679826295E-3</v>
      </c>
    </row>
    <row r="67" spans="1:68" x14ac:dyDescent="0.3">
      <c r="A67" s="52" t="s">
        <v>82</v>
      </c>
      <c r="B67" s="75">
        <f>(Input!B136*0.1/0.2553*1000)</f>
        <v>216.84292988640814</v>
      </c>
      <c r="C67" s="75">
        <f>(Input!C136*0.1/0.2553*1000)</f>
        <v>2609.8707403055232</v>
      </c>
      <c r="D67" s="75">
        <f>(Input!D136*0.1/0.2553*1000)</f>
        <v>50.646298472385432</v>
      </c>
      <c r="E67" s="75">
        <f>(Input!E136*0.1/0.2553*1000)</f>
        <v>1504.8962005483743</v>
      </c>
      <c r="F67" s="75">
        <f>(Input!F136*0.1/0.2553*1000)</f>
        <v>17951.429690560126</v>
      </c>
      <c r="G67" s="75">
        <f>(Input!G136*0.1/0.2553*1000)</f>
        <v>25942.028985507248</v>
      </c>
      <c r="H67" s="64">
        <v>1.1294900000000001</v>
      </c>
      <c r="I67" s="64">
        <v>1.1319399999999999</v>
      </c>
      <c r="J67" s="75">
        <f>(Input!J136*0.1/0.2553*1000)</f>
        <v>107.08969839404621</v>
      </c>
      <c r="K67" s="75">
        <f>(Input!L136*0.1/0.2553*1000)</f>
        <v>0.3149236192714453</v>
      </c>
      <c r="L67" s="75">
        <f>(Input!M136*0.1/0.2553*1000)</f>
        <v>1.1049745397571484</v>
      </c>
      <c r="M67" s="75">
        <f>(Input!N136*0.1/0.2553*1000)</f>
        <v>58.59772816294555</v>
      </c>
      <c r="N67" s="75">
        <f>(Input!O136*0.1/0.2553*1000)</f>
        <v>428.51547199373283</v>
      </c>
      <c r="O67" s="75">
        <f>(Input!P136*0.1/0.2553*1000)</f>
        <v>0.15119467293380334</v>
      </c>
      <c r="P67" s="75">
        <f>(Input!Q136*0.1/0.2553*1000)</f>
        <v>1.1034077555816686</v>
      </c>
      <c r="Q67" s="75">
        <f>(Input!R136*0.1/0.2553*1000)</f>
        <v>5.5229142185663918</v>
      </c>
      <c r="R67" s="75">
        <f>(Input!S136*0.1/0.2553*1000)</f>
        <v>5.8323540932236586</v>
      </c>
      <c r="S67" s="75">
        <f>(Input!T136*0.1/0.2553*1000)</f>
        <v>0.6572659616137877</v>
      </c>
      <c r="T67" s="64">
        <v>1.00545</v>
      </c>
      <c r="U67" s="64">
        <v>0.96901999999999999</v>
      </c>
      <c r="V67" s="75">
        <f>(Input!W136*0.1/0.2553*1000)</f>
        <v>4.5436741088914996E-2</v>
      </c>
      <c r="W67" s="75">
        <f>(Input!X136*0.1/0.2553*1000)</f>
        <v>12.248335291813552</v>
      </c>
      <c r="X67" s="75">
        <f>(Input!Y136*0.1/0.2553*1000)</f>
        <v>6.388562475518996</v>
      </c>
      <c r="Y67" s="75">
        <f>(Input!Z136*0.1/0.2553*1000)</f>
        <v>142.34234234234233</v>
      </c>
      <c r="Z67" s="64">
        <v>1.07853</v>
      </c>
      <c r="AA67" s="64">
        <v>1.1524700000000001</v>
      </c>
      <c r="AB67" s="75">
        <f>(Input!AC136*0.1/0.2553*1000)</f>
        <v>6.2671367019193104E-3</v>
      </c>
      <c r="AC67" s="75">
        <f>(Input!AD136*0.1/0.2553*1000)</f>
        <v>0.45554249902075983</v>
      </c>
      <c r="AD67" s="75">
        <f>(Input!AE136*0.1/0.2553*1000)</f>
        <v>7.833920877399138E-4</v>
      </c>
      <c r="AE67" s="75">
        <f>(Input!AF136*0.1/0.2553*1000)</f>
        <v>2.7418723070896981E-3</v>
      </c>
      <c r="AF67" s="75">
        <f>(Input!AG136*0.1/0.2553*1000)</f>
        <v>3.8777908343125736E-2</v>
      </c>
      <c r="AG67" s="75">
        <f>(Input!AH136*0.1/0.2553*1000)</f>
        <v>0.86603995299647474</v>
      </c>
      <c r="AH67" s="75">
        <f>(Input!AI136*0.1/0.2553*1000)</f>
        <v>5.3270661966314137E-2</v>
      </c>
      <c r="AI67" s="64">
        <v>0.97921999999999998</v>
      </c>
      <c r="AJ67" s="64">
        <v>1.1398600000000001</v>
      </c>
      <c r="AK67" s="75">
        <f>(Input!AL136*0.1/0.2553*1000)</f>
        <v>0.11829220524872698</v>
      </c>
      <c r="AL67" s="75">
        <f>(Input!AM136*0.1/0.2553*1000)</f>
        <v>1.2534273403838621E-2</v>
      </c>
      <c r="AM67" s="75">
        <f>(Input!AN136*0.1/0.2553*1000)</f>
        <v>7.833920877399138E-4</v>
      </c>
      <c r="AN67" s="75">
        <f>(Input!AO136*0.1/0.2553*1000)</f>
        <v>6.1104582843713263E-2</v>
      </c>
      <c r="AO67" s="75">
        <f>(Input!AQ136*0.1/0.2553*1000)</f>
        <v>17.837837837837835</v>
      </c>
      <c r="AP67" s="75">
        <f>(Input!AR136*0.1/0.2553*1000)</f>
        <v>5.0528789659224436E-2</v>
      </c>
      <c r="AQ67" s="75">
        <f>(Input!AS136*0.1/0.2553*1000)</f>
        <v>8.3039561300430859E-2</v>
      </c>
      <c r="AR67" s="75">
        <f>(Input!AT136*0.1/0.2553*1000)</f>
        <v>1.1359185272228749E-2</v>
      </c>
      <c r="AS67" s="75">
        <f>(Input!AU136*0.1/0.2553*1000)</f>
        <v>4.2303172737955343E-2</v>
      </c>
      <c r="AT67" s="75">
        <f>(Input!AV136*0.1/0.2553*1000)</f>
        <v>8.2256169212690956E-3</v>
      </c>
      <c r="AU67" s="75">
        <f>(Input!AW136*0.1/0.2553*1000)</f>
        <v>4.3086564825695261E-3</v>
      </c>
      <c r="AV67" s="75">
        <f>(Input!AX136*0.1/0.2553*1000)</f>
        <v>7.4422248335291813E-3</v>
      </c>
      <c r="AW67" s="75">
        <f>(Input!AY136*0.1/0.2553*1000)</f>
        <v>1.1750881316098707E-3</v>
      </c>
      <c r="AX67" s="75">
        <f>(Input!AZ136*0.1/0.2553*1000)</f>
        <v>4.7003525264394828E-3</v>
      </c>
      <c r="AY67" s="75">
        <f>(Input!BA136*0.1/0.2553*1000)</f>
        <v>7.833920877399138E-4</v>
      </c>
      <c r="AZ67" s="75">
        <f>(Input!BB136*0.1/0.2553*1000)</f>
        <v>2.3501762632197414E-3</v>
      </c>
      <c r="BA67" s="75">
        <f>(Input!BC136*0.1/0.2553*1000)</f>
        <v>3.916960438699569E-4</v>
      </c>
      <c r="BB67" s="75">
        <f>(Input!BD136*0.1/0.2553*1000)</f>
        <v>1.9584802193497847E-3</v>
      </c>
      <c r="BC67" s="75">
        <f>(Input!BE136*0.1/0.2553*1000)</f>
        <v>3.916960438699569E-4</v>
      </c>
      <c r="BD67" s="75">
        <f>(Input!BF136*0.1/0.2553*1000)</f>
        <v>3.916960438699569E-4</v>
      </c>
      <c r="BE67" s="75">
        <f>(Input!BG136*0.1/0.2553*1000)</f>
        <v>8.1864473168820978E-2</v>
      </c>
      <c r="BF67" s="75">
        <f>(Input!BH136*0.1/0.2553*1000)</f>
        <v>0.11398354876615745</v>
      </c>
      <c r="BG67" s="75">
        <f>(Input!BI136*0.1/0.2553*1000)</f>
        <v>0.11476694085389734</v>
      </c>
      <c r="BH67" s="75">
        <f>(Input!BJ136*0.1/0.2553*1000)</f>
        <v>0</v>
      </c>
      <c r="BI67" s="75">
        <f>(Input!BK136*0.1/0.2553*1000)</f>
        <v>7.833920877399138E-4</v>
      </c>
      <c r="BJ67" s="75">
        <f>(Input!BL136*0.1/0.2553*1000)</f>
        <v>0.44222483352918135</v>
      </c>
      <c r="BK67" s="75">
        <f>(Input!BM136*0.1/0.2553*1000)</f>
        <v>1.5667841754798276E-3</v>
      </c>
      <c r="BL67" s="75">
        <f>(Input!BN136*0.1/0.2553*1000)</f>
        <v>0.36506071288679987</v>
      </c>
      <c r="BM67" s="64">
        <v>0.93237000000000003</v>
      </c>
      <c r="BN67" s="64">
        <v>1.0738799999999999</v>
      </c>
      <c r="BO67" s="75">
        <f>(Input!BQ136*0.1/0.2553*1000)</f>
        <v>1.4101057579318446E-2</v>
      </c>
      <c r="BP67" s="75">
        <f>(Input!BR136*0.1/0.2553*1000)</f>
        <v>3.5252643948296115E-3</v>
      </c>
    </row>
    <row r="68" spans="1:68" x14ac:dyDescent="0.3">
      <c r="A68" s="52" t="s">
        <v>83</v>
      </c>
      <c r="B68" s="75">
        <f>(Input!B137*0.1/0.254*1000)</f>
        <v>206.61417322834643</v>
      </c>
      <c r="C68" s="75">
        <f>(Input!C137*0.1/0.254*1000)</f>
        <v>2072.0472440944882</v>
      </c>
      <c r="D68" s="75">
        <f>(Input!D137*0.1/0.254*1000)</f>
        <v>95.78740157480317</v>
      </c>
      <c r="E68" s="75">
        <f>(Input!E137*0.1/0.254*1000)</f>
        <v>1377.952755905512</v>
      </c>
      <c r="F68" s="75">
        <f>(Input!F137*0.1/0.254*1000)</f>
        <v>20169.291338582676</v>
      </c>
      <c r="G68" s="75">
        <f>(Input!G137*0.1/0.254*1000)</f>
        <v>19496.06299212599</v>
      </c>
      <c r="H68" s="64">
        <v>1.0860700000000001</v>
      </c>
      <c r="I68" s="64">
        <v>1.0976900000000001</v>
      </c>
      <c r="J68" s="75">
        <f>(Input!J137*0.1/0.254*1000)</f>
        <v>83.503937007874001</v>
      </c>
      <c r="K68" s="75">
        <f>(Input!L137*0.1/0.254*1000)</f>
        <v>0.38031496062992132</v>
      </c>
      <c r="L68" s="75">
        <f>(Input!M137*0.1/0.254*1000)</f>
        <v>1.0649606299212599</v>
      </c>
      <c r="M68" s="75">
        <f>(Input!N137*0.1/0.254*1000)</f>
        <v>51.417322834645674</v>
      </c>
      <c r="N68" s="75">
        <f>(Input!O137*0.1/0.254*1000)</f>
        <v>144.72440944881893</v>
      </c>
      <c r="O68" s="75">
        <f>(Input!P137*0.1/0.254*1000)</f>
        <v>0.19566929133858271</v>
      </c>
      <c r="P68" s="75">
        <f>(Input!Q137*0.1/0.254*1000)</f>
        <v>0.84881889763779528</v>
      </c>
      <c r="Q68" s="75">
        <f>(Input!R137*0.1/0.254*1000)</f>
        <v>6.8464566929133861</v>
      </c>
      <c r="R68" s="75">
        <f>(Input!S137*0.1/0.254*1000)</f>
        <v>5.059055118110237</v>
      </c>
      <c r="S68" s="75">
        <f>(Input!T137*0.1/0.254*1000)</f>
        <v>0.37795275590551181</v>
      </c>
      <c r="T68" s="64">
        <v>0.97804999999999997</v>
      </c>
      <c r="U68" s="64">
        <v>0.94479999999999997</v>
      </c>
      <c r="V68" s="75">
        <f>(Input!W137*0.1/0.254*1000)</f>
        <v>1.9685039370078743E-2</v>
      </c>
      <c r="W68" s="75">
        <f>(Input!X137*0.1/0.254*1000)</f>
        <v>13.161417322834648</v>
      </c>
      <c r="X68" s="75">
        <f>(Input!Y137*0.1/0.254*1000)</f>
        <v>6.452755905511812</v>
      </c>
      <c r="Y68" s="75">
        <f>(Input!Z137*0.1/0.254*1000)</f>
        <v>98.858267716535423</v>
      </c>
      <c r="Z68" s="64">
        <v>1.04121</v>
      </c>
      <c r="AA68" s="64">
        <v>1.1269100000000001</v>
      </c>
      <c r="AB68" s="75">
        <f>(Input!AC137*0.1/0.254*1000)</f>
        <v>8.2677165354330708E-3</v>
      </c>
      <c r="AC68" s="75">
        <f>(Input!AD137*0.1/0.254*1000)</f>
        <v>0.54409448818897643</v>
      </c>
      <c r="AD68" s="75">
        <f>(Input!AE137*0.1/0.254*1000)</f>
        <v>0</v>
      </c>
      <c r="AE68" s="75">
        <f>(Input!AF137*0.1/0.254*1000)</f>
        <v>1.574803149606299E-3</v>
      </c>
      <c r="AF68" s="75">
        <f>(Input!AG137*0.1/0.254*1000)</f>
        <v>2.7165354330708668E-2</v>
      </c>
      <c r="AG68" s="75">
        <f>(Input!AH137*0.1/0.254*1000)</f>
        <v>0.13110236220472443</v>
      </c>
      <c r="AH68" s="75">
        <f>(Input!AI137*0.1/0.254*1000)</f>
        <v>2.8346456692913382E-2</v>
      </c>
      <c r="AI68" s="64">
        <v>0.94806000000000001</v>
      </c>
      <c r="AJ68" s="64">
        <v>1.1134999999999999</v>
      </c>
      <c r="AK68" s="75">
        <f>(Input!AL137*0.1/0.254*1000)</f>
        <v>6.0236220472440954E-2</v>
      </c>
      <c r="AL68" s="75">
        <f>(Input!AM137*0.1/0.254*1000)</f>
        <v>9.4488188976377969E-3</v>
      </c>
      <c r="AM68" s="75">
        <f>(Input!AN137*0.1/0.254*1000)</f>
        <v>3.9370078740157474E-4</v>
      </c>
      <c r="AN68" s="75">
        <f>(Input!AO137*0.1/0.254*1000)</f>
        <v>4.9606299212598431E-2</v>
      </c>
      <c r="AO68" s="75">
        <f>(Input!AQ137*0.1/0.254*1000)</f>
        <v>10.003937007874015</v>
      </c>
      <c r="AP68" s="75">
        <f>(Input!AR137*0.1/0.254*1000)</f>
        <v>7.7559055118110246E-2</v>
      </c>
      <c r="AQ68" s="75">
        <f>(Input!AS137*0.1/0.254*1000)</f>
        <v>0.14330708661417324</v>
      </c>
      <c r="AR68" s="75">
        <f>(Input!AT137*0.1/0.254*1000)</f>
        <v>1.8503937007874012E-2</v>
      </c>
      <c r="AS68" s="75">
        <f>(Input!AU137*0.1/0.254*1000)</f>
        <v>7.1259842519685035E-2</v>
      </c>
      <c r="AT68" s="75">
        <f>(Input!AV137*0.1/0.254*1000)</f>
        <v>1.4566929133858269E-2</v>
      </c>
      <c r="AU68" s="75">
        <f>(Input!AW137*0.1/0.254*1000)</f>
        <v>4.3307086614173228E-3</v>
      </c>
      <c r="AV68" s="75">
        <f>(Input!AX137*0.1/0.254*1000)</f>
        <v>1.3385826771653543E-2</v>
      </c>
      <c r="AW68" s="75">
        <f>(Input!AY137*0.1/0.254*1000)</f>
        <v>1.574803149606299E-3</v>
      </c>
      <c r="AX68" s="75">
        <f>(Input!AZ137*0.1/0.254*1000)</f>
        <v>9.0551181102362203E-3</v>
      </c>
      <c r="AY68" s="75">
        <f>(Input!BA137*0.1/0.254*1000)</f>
        <v>1.574803149606299E-3</v>
      </c>
      <c r="AZ68" s="75">
        <f>(Input!BB137*0.1/0.254*1000)</f>
        <v>4.7244094488188984E-3</v>
      </c>
      <c r="BA68" s="75">
        <f>(Input!BC137*0.1/0.254*1000)</f>
        <v>7.8740157480314949E-4</v>
      </c>
      <c r="BB68" s="75">
        <f>(Input!BD137*0.1/0.254*1000)</f>
        <v>3.5433070866141727E-3</v>
      </c>
      <c r="BC68" s="75">
        <f>(Input!BE137*0.1/0.254*1000)</f>
        <v>3.9370078740157474E-4</v>
      </c>
      <c r="BD68" s="75">
        <f>(Input!BF137*0.1/0.254*1000)</f>
        <v>3.9370078740157474E-4</v>
      </c>
      <c r="BE68" s="75">
        <f>(Input!BG137*0.1/0.254*1000)</f>
        <v>3.7401574803149609E-2</v>
      </c>
      <c r="BF68" s="75">
        <f>(Input!BH137*0.1/0.254*1000)</f>
        <v>0.20393700787401578</v>
      </c>
      <c r="BG68" s="75">
        <f>(Input!BI137*0.1/0.254*1000)</f>
        <v>0.20708661417322835</v>
      </c>
      <c r="BH68" s="75">
        <f>(Input!BJ137*0.1/0.254*1000)</f>
        <v>0</v>
      </c>
      <c r="BI68" s="75">
        <f>(Input!BK137*0.1/0.254*1000)</f>
        <v>0</v>
      </c>
      <c r="BJ68" s="75">
        <f>(Input!BL137*0.1/0.254*1000)</f>
        <v>7.9133858267716545E-2</v>
      </c>
      <c r="BK68" s="75">
        <f>(Input!BM137*0.1/0.254*1000)</f>
        <v>1.9685039370078744E-3</v>
      </c>
      <c r="BL68" s="75">
        <f>(Input!BN137*0.1/0.254*1000)</f>
        <v>0.55078740157480321</v>
      </c>
      <c r="BM68" s="64">
        <v>0.91025999999999996</v>
      </c>
      <c r="BN68" s="64">
        <v>1.05341</v>
      </c>
      <c r="BO68" s="75">
        <f>(Input!BQ137*0.1/0.254*1000)</f>
        <v>2.2834645669291338E-2</v>
      </c>
      <c r="BP68" s="75">
        <f>(Input!BR137*0.1/0.254*1000)</f>
        <v>4.7244094488188984E-3</v>
      </c>
    </row>
    <row r="69" spans="1:68" x14ac:dyDescent="0.3">
      <c r="A69" s="52" t="s">
        <v>84</v>
      </c>
      <c r="B69" s="75">
        <f>(Input!B138*0.1/0.2558*1000)</f>
        <v>183.38545738858483</v>
      </c>
      <c r="C69" s="75">
        <f>(Input!C138*0.1/0.2558*1000)</f>
        <v>2463.2525410476937</v>
      </c>
      <c r="D69" s="75">
        <f>(Input!D138*0.1/0.2558*1000)</f>
        <v>63.330727130570764</v>
      </c>
      <c r="E69" s="75">
        <f>(Input!E138*0.1/0.2558*1000)</f>
        <v>2188.8193901485533</v>
      </c>
      <c r="F69" s="75">
        <f>(Input!F138*0.1/0.2558*1000)</f>
        <v>15992.963252541047</v>
      </c>
      <c r="G69" s="75">
        <f>(Input!G138*0.1/0.2558*1000)</f>
        <v>30953.870211102421</v>
      </c>
      <c r="H69" s="64">
        <v>1.08344</v>
      </c>
      <c r="I69" s="64">
        <v>1.12452</v>
      </c>
      <c r="J69" s="75">
        <f>(Input!J138*0.1/0.2558*1000)</f>
        <v>125.21501172791244</v>
      </c>
      <c r="K69" s="75">
        <f>(Input!L138*0.1/0.2558*1000)</f>
        <v>0.31978107896794367</v>
      </c>
      <c r="L69" s="75">
        <f>(Input!M138*0.1/0.2558*1000)</f>
        <v>0.99061767005473012</v>
      </c>
      <c r="M69" s="75">
        <f>(Input!N138*0.1/0.2558*1000)</f>
        <v>67.787333854573887</v>
      </c>
      <c r="N69" s="75">
        <f>(Input!O138*0.1/0.2558*1000)</f>
        <v>132.21266614542611</v>
      </c>
      <c r="O69" s="75">
        <f>(Input!P138*0.1/0.2558*1000)</f>
        <v>0.38936669272869423</v>
      </c>
      <c r="P69" s="75">
        <f>(Input!Q138*0.1/0.2558*1000)</f>
        <v>2.7263487099296322</v>
      </c>
      <c r="Q69" s="75">
        <f>(Input!R138*0.1/0.2558*1000)</f>
        <v>7.4511336982017182</v>
      </c>
      <c r="R69" s="75">
        <f>(Input!S138*0.1/0.2558*1000)</f>
        <v>4.9765441751368256</v>
      </c>
      <c r="S69" s="75">
        <f>(Input!T138*0.1/0.2558*1000)</f>
        <v>0.96129788897576229</v>
      </c>
      <c r="T69" s="64">
        <v>0.97902</v>
      </c>
      <c r="U69" s="64">
        <v>0.96738000000000002</v>
      </c>
      <c r="V69" s="75">
        <f>(Input!W138*0.1/0.2558*1000)</f>
        <v>4.5738858483189995E-2</v>
      </c>
      <c r="W69" s="75">
        <f>(Input!X138*0.1/0.2558*1000)</f>
        <v>14.038311180609849</v>
      </c>
      <c r="X69" s="75">
        <f>(Input!Y138*0.1/0.2558*1000)</f>
        <v>11.825645035183735</v>
      </c>
      <c r="Y69" s="75">
        <f>(Input!Z138*0.1/0.2558*1000)</f>
        <v>220.71931196247067</v>
      </c>
      <c r="Z69" s="64">
        <v>1.0491699999999999</v>
      </c>
      <c r="AA69" s="64">
        <v>1.14178</v>
      </c>
      <c r="AB69" s="75">
        <f>(Input!AC138*0.1/0.2558*1000)</f>
        <v>5.4730258014073496E-3</v>
      </c>
      <c r="AC69" s="75">
        <f>(Input!AD138*0.1/0.2558*1000)</f>
        <v>0.30140734949179043</v>
      </c>
      <c r="AD69" s="75">
        <f>(Input!AE138*0.1/0.2558*1000)</f>
        <v>3.9093041438623919E-4</v>
      </c>
      <c r="AE69" s="75">
        <f>(Input!AF138*0.1/0.2558*1000)</f>
        <v>3.5183737294761522E-3</v>
      </c>
      <c r="AF69" s="75">
        <f>(Input!AG138*0.1/0.2558*1000)</f>
        <v>6.0594214229867077E-2</v>
      </c>
      <c r="AG69" s="75">
        <f>(Input!AH138*0.1/0.2558*1000)</f>
        <v>0.11923377638780296</v>
      </c>
      <c r="AH69" s="75">
        <f>(Input!AI138*0.1/0.2558*1000)</f>
        <v>2.7365129007036745E-2</v>
      </c>
      <c r="AI69" s="64">
        <v>0.94937000000000005</v>
      </c>
      <c r="AJ69" s="64">
        <v>1.1236200000000001</v>
      </c>
      <c r="AK69" s="75">
        <f>(Input!AL138*0.1/0.2558*1000)</f>
        <v>9.8905394839718538E-2</v>
      </c>
      <c r="AL69" s="75">
        <f>(Input!AM138*0.1/0.2558*1000)</f>
        <v>8.2095387021110244E-3</v>
      </c>
      <c r="AM69" s="75">
        <f>(Input!AN138*0.1/0.2558*1000)</f>
        <v>0</v>
      </c>
      <c r="AN69" s="75">
        <f>(Input!AO138*0.1/0.2558*1000)</f>
        <v>7.9749804534792801E-2</v>
      </c>
      <c r="AO69" s="75">
        <f>(Input!AQ138*0.1/0.2558*1000)</f>
        <v>30.320562939796716</v>
      </c>
      <c r="AP69" s="75">
        <f>(Input!AR138*0.1/0.2558*1000)</f>
        <v>5.3948397185301027E-2</v>
      </c>
      <c r="AQ69" s="75">
        <f>(Input!AS138*0.1/0.2558*1000)</f>
        <v>0.10164190774042221</v>
      </c>
      <c r="AR69" s="75">
        <f>(Input!AT138*0.1/0.2558*1000)</f>
        <v>1.2509773260359654E-2</v>
      </c>
      <c r="AS69" s="75">
        <f>(Input!AU138*0.1/0.2558*1000)</f>
        <v>4.6520719311962465E-2</v>
      </c>
      <c r="AT69" s="75">
        <f>(Input!AV138*0.1/0.2558*1000)</f>
        <v>9.773260359655981E-3</v>
      </c>
      <c r="AU69" s="75">
        <f>(Input!AW138*0.1/0.2558*1000)</f>
        <v>6.6458170445660662E-3</v>
      </c>
      <c r="AV69" s="75">
        <f>(Input!AX138*0.1/0.2558*1000)</f>
        <v>8.6004691164972627E-3</v>
      </c>
      <c r="AW69" s="75">
        <f>(Input!AY138*0.1/0.2558*1000)</f>
        <v>1.1727912431587178E-3</v>
      </c>
      <c r="AX69" s="75">
        <f>(Input!AZ138*0.1/0.2558*1000)</f>
        <v>5.8639562157935879E-3</v>
      </c>
      <c r="AY69" s="75">
        <f>(Input!BA138*0.1/0.2558*1000)</f>
        <v>1.1727912431587178E-3</v>
      </c>
      <c r="AZ69" s="75">
        <f>(Input!BB138*0.1/0.2558*1000)</f>
        <v>3.1274433150899135E-3</v>
      </c>
      <c r="BA69" s="75">
        <f>(Input!BC138*0.1/0.2558*1000)</f>
        <v>3.9093041438623919E-4</v>
      </c>
      <c r="BB69" s="75">
        <f>(Input!BD138*0.1/0.2558*1000)</f>
        <v>2.3455824863174357E-3</v>
      </c>
      <c r="BC69" s="75">
        <f>(Input!BE138*0.1/0.2558*1000)</f>
        <v>3.9093041438623919E-4</v>
      </c>
      <c r="BD69" s="75">
        <f>(Input!BF138*0.1/0.2558*1000)</f>
        <v>0</v>
      </c>
      <c r="BE69" s="75">
        <f>(Input!BG138*0.1/0.2558*1000)</f>
        <v>6.2548866301798275E-2</v>
      </c>
      <c r="BF69" s="75">
        <f>(Input!BH138*0.1/0.2558*1000)</f>
        <v>0.18842845973416733</v>
      </c>
      <c r="BG69" s="75">
        <f>(Input!BI138*0.1/0.2558*1000)</f>
        <v>0.19077404222048472</v>
      </c>
      <c r="BH69" s="75">
        <f>(Input!BJ138*0.1/0.2558*1000)</f>
        <v>0</v>
      </c>
      <c r="BI69" s="75">
        <f>(Input!BK138*0.1/0.2558*1000)</f>
        <v>0</v>
      </c>
      <c r="BJ69" s="75">
        <f>(Input!BL138*0.1/0.2558*1000)</f>
        <v>7.1149335418295545E-2</v>
      </c>
      <c r="BK69" s="75">
        <f>(Input!BM138*0.1/0.2558*1000)</f>
        <v>1.9546520719311961E-3</v>
      </c>
      <c r="BL69" s="75">
        <f>(Input!BN138*0.1/0.2558*1000)</f>
        <v>0.1157154026583268</v>
      </c>
      <c r="BM69" s="64">
        <v>0.91003999999999996</v>
      </c>
      <c r="BN69" s="64">
        <v>1.06003</v>
      </c>
      <c r="BO69" s="75">
        <f>(Input!BQ138*0.1/0.2558*1000)</f>
        <v>1.4073494917904609E-2</v>
      </c>
      <c r="BP69" s="75">
        <f>(Input!BR138*0.1/0.2558*1000)</f>
        <v>3.1274433150899135E-3</v>
      </c>
    </row>
    <row r="70" spans="1:68" x14ac:dyDescent="0.3">
      <c r="A70" s="52" t="s">
        <v>85</v>
      </c>
      <c r="B70" s="75">
        <f>(Input!B139*0.1/0.2588*1000)</f>
        <v>184.69860896445135</v>
      </c>
      <c r="C70" s="75">
        <f>(Input!C139*0.1/0.2588*1000)</f>
        <v>2085.0077279752704</v>
      </c>
      <c r="D70" s="75">
        <f>(Input!D139*0.1/0.2588*1000)</f>
        <v>58.423493044822273</v>
      </c>
      <c r="E70" s="75">
        <f>(Input!E139*0.1/0.2588*1000)</f>
        <v>1414.9922720247296</v>
      </c>
      <c r="F70" s="75">
        <f>(Input!F139*0.1/0.2588*1000)</f>
        <v>18724.884080370946</v>
      </c>
      <c r="G70" s="75">
        <f>(Input!G139*0.1/0.2588*1000)</f>
        <v>22492.272024729526</v>
      </c>
      <c r="H70" s="64">
        <v>1.07464</v>
      </c>
      <c r="I70" s="64">
        <v>1.0933900000000001</v>
      </c>
      <c r="J70" s="75">
        <f>(Input!J139*0.1/0.2588*1000)</f>
        <v>93.740340030911923</v>
      </c>
      <c r="K70" s="75">
        <f>(Input!L139*0.1/0.2588*1000)</f>
        <v>0.28516228748068012</v>
      </c>
      <c r="L70" s="75">
        <f>(Input!M139*0.1/0.2588*1000)</f>
        <v>0.93160741885625975</v>
      </c>
      <c r="M70" s="75">
        <f>(Input!N139*0.1/0.2588*1000)</f>
        <v>55.139103554868633</v>
      </c>
      <c r="N70" s="75">
        <f>(Input!O139*0.1/0.2588*1000)</f>
        <v>120.36321483771253</v>
      </c>
      <c r="O70" s="75">
        <f>(Input!P139*0.1/0.2588*1000)</f>
        <v>0.20556414219474503</v>
      </c>
      <c r="P70" s="75">
        <f>(Input!Q139*0.1/0.2588*1000)</f>
        <v>2.1989953632148378</v>
      </c>
      <c r="Q70" s="75">
        <f>(Input!R139*0.1/0.2588*1000)</f>
        <v>6.9860896445131377</v>
      </c>
      <c r="R70" s="75">
        <f>(Input!S139*0.1/0.2588*1000)</f>
        <v>3.2407264296754255</v>
      </c>
      <c r="S70" s="75">
        <f>(Input!T139*0.1/0.2588*1000)</f>
        <v>0.58230293663060284</v>
      </c>
      <c r="T70" s="64">
        <v>0.98179000000000005</v>
      </c>
      <c r="U70" s="64">
        <v>0.94704999999999995</v>
      </c>
      <c r="V70" s="75">
        <f>(Input!W139*0.1/0.2588*1000)</f>
        <v>5.4482225656877901E-2</v>
      </c>
      <c r="W70" s="75">
        <f>(Input!X139*0.1/0.2588*1000)</f>
        <v>6.6924265842349309</v>
      </c>
      <c r="X70" s="75">
        <f>(Input!Y139*0.1/0.2588*1000)</f>
        <v>9.8995363214837724</v>
      </c>
      <c r="Y70" s="75">
        <f>(Input!Z139*0.1/0.2588*1000)</f>
        <v>110.93508500772801</v>
      </c>
      <c r="Z70" s="64">
        <v>1.0396000000000001</v>
      </c>
      <c r="AA70" s="64">
        <v>1.1165799999999999</v>
      </c>
      <c r="AB70" s="75">
        <f>(Input!AC139*0.1/0.2588*1000)</f>
        <v>5.4095826893353956E-3</v>
      </c>
      <c r="AC70" s="75">
        <f>(Input!AD139*0.1/0.2588*1000)</f>
        <v>0.23995363214837717</v>
      </c>
      <c r="AD70" s="75">
        <f>(Input!AE139*0.1/0.2588*1000)</f>
        <v>3.8639876352395672E-4</v>
      </c>
      <c r="AE70" s="75">
        <f>(Input!AF139*0.1/0.2588*1000)</f>
        <v>1.9319938176197841E-3</v>
      </c>
      <c r="AF70" s="75">
        <f>(Input!AG139*0.1/0.2588*1000)</f>
        <v>2.9366306027820716E-2</v>
      </c>
      <c r="AG70" s="75">
        <f>(Input!AH139*0.1/0.2588*1000)</f>
        <v>0.14335394126738799</v>
      </c>
      <c r="AH70" s="75">
        <f>(Input!AI139*0.1/0.2588*1000)</f>
        <v>3.3230293663060281E-2</v>
      </c>
      <c r="AI70" s="64">
        <v>0.94525999999999999</v>
      </c>
      <c r="AJ70" s="64">
        <v>1.1069800000000001</v>
      </c>
      <c r="AK70" s="75">
        <f>(Input!AL139*0.1/0.2588*1000)</f>
        <v>6.3369397217928919E-2</v>
      </c>
      <c r="AL70" s="75">
        <f>(Input!AM139*0.1/0.2588*1000)</f>
        <v>1.1978361669242661E-2</v>
      </c>
      <c r="AM70" s="75">
        <f>(Input!AN139*0.1/0.2588*1000)</f>
        <v>0</v>
      </c>
      <c r="AN70" s="75">
        <f>(Input!AO139*0.1/0.2588*1000)</f>
        <v>6.7619783616692436E-2</v>
      </c>
      <c r="AO70" s="75">
        <f>(Input!AQ139*0.1/0.2588*1000)</f>
        <v>15.815301391035552</v>
      </c>
      <c r="AP70" s="75">
        <f>(Input!AR139*0.1/0.2588*1000)</f>
        <v>6.1437403400309142E-2</v>
      </c>
      <c r="AQ70" s="75">
        <f>(Input!AS139*0.1/0.2588*1000)</f>
        <v>0.10123647604327669</v>
      </c>
      <c r="AR70" s="75">
        <f>(Input!AT139*0.1/0.2588*1000)</f>
        <v>1.3523956723338487E-2</v>
      </c>
      <c r="AS70" s="75">
        <f>(Input!AU139*0.1/0.2588*1000)</f>
        <v>5.0618238021638347E-2</v>
      </c>
      <c r="AT70" s="75">
        <f>(Input!AV139*0.1/0.2588*1000)</f>
        <v>1.0046367851622875E-2</v>
      </c>
      <c r="AU70" s="75">
        <f>(Input!AW139*0.1/0.2588*1000)</f>
        <v>5.0231839258114376E-3</v>
      </c>
      <c r="AV70" s="75">
        <f>(Input!AX139*0.1/0.2588*1000)</f>
        <v>9.6599690880989197E-3</v>
      </c>
      <c r="AW70" s="75">
        <f>(Input!AY139*0.1/0.2588*1000)</f>
        <v>1.1591962905718705E-3</v>
      </c>
      <c r="AX70" s="75">
        <f>(Input!AZ139*0.1/0.2588*1000)</f>
        <v>6.1823802163833074E-3</v>
      </c>
      <c r="AY70" s="75">
        <f>(Input!BA139*0.1/0.2588*1000)</f>
        <v>1.1591962905718705E-3</v>
      </c>
      <c r="AZ70" s="75">
        <f>(Input!BB139*0.1/0.2588*1000)</f>
        <v>3.0911901081916537E-3</v>
      </c>
      <c r="BA70" s="75">
        <f>(Input!BC139*0.1/0.2588*1000)</f>
        <v>3.8639876352395672E-4</v>
      </c>
      <c r="BB70" s="75">
        <f>(Input!BD139*0.1/0.2588*1000)</f>
        <v>2.7047913446676978E-3</v>
      </c>
      <c r="BC70" s="75">
        <f>(Input!BE139*0.1/0.2588*1000)</f>
        <v>3.8639876352395672E-4</v>
      </c>
      <c r="BD70" s="75">
        <f>(Input!BF139*0.1/0.2588*1000)</f>
        <v>0</v>
      </c>
      <c r="BE70" s="75">
        <f>(Input!BG139*0.1/0.2588*1000)</f>
        <v>3.0911901081916545E-2</v>
      </c>
      <c r="BF70" s="75">
        <f>(Input!BH139*0.1/0.2588*1000)</f>
        <v>0.14914992272024732</v>
      </c>
      <c r="BG70" s="75">
        <f>(Input!BI139*0.1/0.2588*1000)</f>
        <v>0.15340030911901084</v>
      </c>
      <c r="BH70" s="75">
        <f>(Input!BJ139*0.1/0.2588*1000)</f>
        <v>0</v>
      </c>
      <c r="BI70" s="75">
        <f>(Input!BK139*0.1/0.2588*1000)</f>
        <v>0</v>
      </c>
      <c r="BJ70" s="75">
        <f>(Input!BL139*0.1/0.2588*1000)</f>
        <v>6.0278207109737254E-2</v>
      </c>
      <c r="BK70" s="75">
        <f>(Input!BM139*0.1/0.2588*1000)</f>
        <v>1.5455950540958269E-3</v>
      </c>
      <c r="BL70" s="75">
        <f>(Input!BN139*0.1/0.2588*1000)</f>
        <v>0.12442040185471409</v>
      </c>
      <c r="BM70" s="64">
        <v>0.91132000000000002</v>
      </c>
      <c r="BN70" s="64">
        <v>1.0513999999999999</v>
      </c>
      <c r="BO70" s="75">
        <f>(Input!BQ139*0.1/0.2588*1000)</f>
        <v>3.6707882534775894E-2</v>
      </c>
      <c r="BP70" s="75">
        <f>(Input!BR139*0.1/0.2588*1000)</f>
        <v>3.8639876352395681E-3</v>
      </c>
    </row>
    <row r="71" spans="1:68" x14ac:dyDescent="0.3">
      <c r="A71" s="52" t="s">
        <v>86</v>
      </c>
      <c r="B71" s="75">
        <f>(Input!B140*0.1/0.2544*1000)</f>
        <v>137.73584905660377</v>
      </c>
      <c r="C71" s="75">
        <f>(Input!C140*0.1/0.2544*1000)</f>
        <v>2552.6729559748428</v>
      </c>
      <c r="D71" s="75">
        <f>(Input!D140*0.1/0.2544*1000)</f>
        <v>30.172955974842772</v>
      </c>
      <c r="E71" s="75">
        <f>(Input!E140*0.1/0.2544*1000)</f>
        <v>1591.1949685534591</v>
      </c>
      <c r="F71" s="75">
        <f>(Input!F140*0.1/0.2544*1000)</f>
        <v>16151.729559748428</v>
      </c>
      <c r="G71" s="75">
        <f>(Input!G140*0.1/0.2544*1000)</f>
        <v>29319.968553459119</v>
      </c>
      <c r="H71" s="64">
        <v>1.0663400000000001</v>
      </c>
      <c r="I71" s="64">
        <v>1.1071299999999999</v>
      </c>
      <c r="J71" s="75">
        <f>(Input!J140*0.1/0.2544*1000)</f>
        <v>119.1430817610063</v>
      </c>
      <c r="K71" s="75">
        <f>(Input!L140*0.1/0.2544*1000)</f>
        <v>0.26808176100628939</v>
      </c>
      <c r="L71" s="75">
        <f>(Input!M140*0.1/0.2544*1000)</f>
        <v>0.97169811320754707</v>
      </c>
      <c r="M71" s="75">
        <f>(Input!N140*0.1/0.2544*1000)</f>
        <v>55.974842767295598</v>
      </c>
      <c r="N71" s="75">
        <f>(Input!O140*0.1/0.2544*1000)</f>
        <v>370.16509433962267</v>
      </c>
      <c r="O71" s="75">
        <f>(Input!P140*0.1/0.2544*1000)</f>
        <v>0.19732704402515724</v>
      </c>
      <c r="P71" s="75">
        <f>(Input!Q140*0.1/0.2544*1000)</f>
        <v>1.2822327044025157</v>
      </c>
      <c r="Q71" s="75">
        <f>(Input!R140*0.1/0.2544*1000)</f>
        <v>6.6588050314465406</v>
      </c>
      <c r="R71" s="75">
        <f>(Input!S140*0.1/0.2544*1000)</f>
        <v>5.6761006289308167</v>
      </c>
      <c r="S71" s="75">
        <f>(Input!T140*0.1/0.2544*1000)</f>
        <v>0.80581761006289299</v>
      </c>
      <c r="T71" s="64">
        <v>0.96938000000000002</v>
      </c>
      <c r="U71" s="64">
        <v>0.95350000000000001</v>
      </c>
      <c r="V71" s="75">
        <f>(Input!W140*0.1/0.2544*1000)</f>
        <v>4.6776729559748424E-2</v>
      </c>
      <c r="W71" s="75">
        <f>(Input!X140*0.1/0.2544*1000)</f>
        <v>4.7366352201257858</v>
      </c>
      <c r="X71" s="75">
        <f>(Input!Y140*0.1/0.2544*1000)</f>
        <v>9.8584905660377355</v>
      </c>
      <c r="Y71" s="75">
        <f>(Input!Z140*0.1/0.2544*1000)</f>
        <v>159.19811320754721</v>
      </c>
      <c r="Z71" s="64">
        <v>1.0293600000000001</v>
      </c>
      <c r="AA71" s="64">
        <v>1.1306499999999999</v>
      </c>
      <c r="AB71" s="75">
        <f>(Input!AC140*0.1/0.2544*1000)</f>
        <v>3.9308176100628939E-3</v>
      </c>
      <c r="AC71" s="75">
        <f>(Input!AD140*0.1/0.2544*1000)</f>
        <v>0.3352987421383648</v>
      </c>
      <c r="AD71" s="75">
        <f>(Input!AE140*0.1/0.2544*1000)</f>
        <v>3.9308176100628928E-4</v>
      </c>
      <c r="AE71" s="75">
        <f>(Input!AF140*0.1/0.2544*1000)</f>
        <v>2.3584905660377362E-3</v>
      </c>
      <c r="AF71" s="75">
        <f>(Input!AG140*0.1/0.2544*1000)</f>
        <v>4.363207547169811E-2</v>
      </c>
      <c r="AG71" s="75">
        <f>(Input!AH140*0.1/0.2544*1000)</f>
        <v>0.27515723270440251</v>
      </c>
      <c r="AH71" s="75">
        <f>(Input!AI140*0.1/0.2544*1000)</f>
        <v>8.1367924528301896E-2</v>
      </c>
      <c r="AI71" s="64">
        <v>0.93569000000000002</v>
      </c>
      <c r="AJ71" s="64">
        <v>1.1131500000000001</v>
      </c>
      <c r="AK71" s="75">
        <f>(Input!AL140*0.1/0.2544*1000)</f>
        <v>0.11242138364779872</v>
      </c>
      <c r="AL71" s="75">
        <f>(Input!AM140*0.1/0.2544*1000)</f>
        <v>9.8270440251572323E-3</v>
      </c>
      <c r="AM71" s="75">
        <f>(Input!AN140*0.1/0.2544*1000)</f>
        <v>1.1792452830188681E-3</v>
      </c>
      <c r="AN71" s="75">
        <f>(Input!AO140*0.1/0.2544*1000)</f>
        <v>9.0801886792452838E-2</v>
      </c>
      <c r="AO71" s="75">
        <f>(Input!AQ140*0.1/0.2544*1000)</f>
        <v>21.776729559748425</v>
      </c>
      <c r="AP71" s="75">
        <f>(Input!AR140*0.1/0.2544*1000)</f>
        <v>2.7908805031446538E-2</v>
      </c>
      <c r="AQ71" s="75">
        <f>(Input!AS140*0.1/0.2544*1000)</f>
        <v>4.6383647798742135E-2</v>
      </c>
      <c r="AR71" s="75">
        <f>(Input!AT140*0.1/0.2544*1000)</f>
        <v>5.8962264150943392E-3</v>
      </c>
      <c r="AS71" s="75">
        <f>(Input!AU140*0.1/0.2544*1000)</f>
        <v>2.2798742138364782E-2</v>
      </c>
      <c r="AT71" s="75">
        <f>(Input!AV140*0.1/0.2544*1000)</f>
        <v>4.3238993710691823E-3</v>
      </c>
      <c r="AU71" s="75">
        <f>(Input!AW140*0.1/0.2544*1000)</f>
        <v>4.3238993710691823E-3</v>
      </c>
      <c r="AV71" s="75">
        <f>(Input!AX140*0.1/0.2544*1000)</f>
        <v>3.9308176100628939E-3</v>
      </c>
      <c r="AW71" s="75">
        <f>(Input!AY140*0.1/0.2544*1000)</f>
        <v>3.9308176100628928E-4</v>
      </c>
      <c r="AX71" s="75">
        <f>(Input!AZ140*0.1/0.2544*1000)</f>
        <v>3.1446540880503142E-3</v>
      </c>
      <c r="AY71" s="75">
        <f>(Input!BA140*0.1/0.2544*1000)</f>
        <v>7.8616352201257855E-4</v>
      </c>
      <c r="AZ71" s="75">
        <f>(Input!BB140*0.1/0.2544*1000)</f>
        <v>1.5723270440251571E-3</v>
      </c>
      <c r="BA71" s="75">
        <f>(Input!BC140*0.1/0.2544*1000)</f>
        <v>0</v>
      </c>
      <c r="BB71" s="75">
        <f>(Input!BD140*0.1/0.2544*1000)</f>
        <v>1.1792452830188681E-3</v>
      </c>
      <c r="BC71" s="75">
        <f>(Input!BE140*0.1/0.2544*1000)</f>
        <v>0</v>
      </c>
      <c r="BD71" s="75">
        <f>(Input!BF140*0.1/0.2544*1000)</f>
        <v>0</v>
      </c>
      <c r="BE71" s="75">
        <f>(Input!BG140*0.1/0.2544*1000)</f>
        <v>5.8176100628930812E-2</v>
      </c>
      <c r="BF71" s="75">
        <f>(Input!BH140*0.1/0.2544*1000)</f>
        <v>9.7484276729559755E-2</v>
      </c>
      <c r="BG71" s="75">
        <f>(Input!BI140*0.1/0.2544*1000)</f>
        <v>9.9449685534591215E-2</v>
      </c>
      <c r="BH71" s="75">
        <f>(Input!BJ140*0.1/0.2544*1000)</f>
        <v>0</v>
      </c>
      <c r="BI71" s="75">
        <f>(Input!BK140*0.1/0.2544*1000)</f>
        <v>0</v>
      </c>
      <c r="BJ71" s="75">
        <f>(Input!BL140*0.1/0.2544*1000)</f>
        <v>0.14661949685534592</v>
      </c>
      <c r="BK71" s="75">
        <f>(Input!BM140*0.1/0.2544*1000)</f>
        <v>2.751572327044025E-3</v>
      </c>
      <c r="BL71" s="75">
        <f>(Input!BN140*0.1/0.2544*1000)</f>
        <v>7.1933962264150941E-2</v>
      </c>
      <c r="BM71" s="64">
        <v>0.90002000000000004</v>
      </c>
      <c r="BN71" s="64">
        <v>1.0507299999999999</v>
      </c>
      <c r="BO71" s="75">
        <f>(Input!BQ140*0.1/0.2544*1000)</f>
        <v>7.075471698113206E-3</v>
      </c>
      <c r="BP71" s="75">
        <f>(Input!BR140*0.1/0.2544*1000)</f>
        <v>1.965408805031447E-3</v>
      </c>
    </row>
    <row r="72" spans="1:68" s="65" customFormat="1" x14ac:dyDescent="0.3"/>
    <row r="73" spans="1:68" s="53" customFormat="1" x14ac:dyDescent="0.3">
      <c r="A73" s="66" t="s">
        <v>177</v>
      </c>
      <c r="B73" s="51" t="s">
        <v>178</v>
      </c>
      <c r="C73" s="51" t="s">
        <v>178</v>
      </c>
      <c r="D73" s="51" t="s">
        <v>178</v>
      </c>
      <c r="E73" s="51" t="s">
        <v>178</v>
      </c>
      <c r="F73" s="51" t="s">
        <v>178</v>
      </c>
      <c r="G73" s="51" t="s">
        <v>178</v>
      </c>
      <c r="H73" s="63" t="s">
        <v>171</v>
      </c>
      <c r="I73" s="64" t="s">
        <v>171</v>
      </c>
      <c r="J73" s="67" t="s">
        <v>178</v>
      </c>
      <c r="K73" s="67" t="s">
        <v>178</v>
      </c>
      <c r="L73" s="67" t="s">
        <v>178</v>
      </c>
      <c r="M73" s="67" t="s">
        <v>178</v>
      </c>
      <c r="N73" s="67" t="s">
        <v>178</v>
      </c>
      <c r="O73" s="67" t="s">
        <v>178</v>
      </c>
      <c r="P73" s="67" t="s">
        <v>178</v>
      </c>
      <c r="Q73" s="67" t="s">
        <v>178</v>
      </c>
      <c r="R73" s="67" t="s">
        <v>178</v>
      </c>
      <c r="S73" s="67" t="s">
        <v>178</v>
      </c>
      <c r="T73" s="64" t="s">
        <v>171</v>
      </c>
      <c r="U73" s="64" t="s">
        <v>171</v>
      </c>
      <c r="V73" s="67" t="s">
        <v>178</v>
      </c>
      <c r="W73" s="67" t="s">
        <v>178</v>
      </c>
      <c r="X73" s="67" t="s">
        <v>178</v>
      </c>
      <c r="Y73" s="67" t="s">
        <v>178</v>
      </c>
      <c r="Z73" s="64" t="s">
        <v>171</v>
      </c>
      <c r="AA73" s="64" t="s">
        <v>171</v>
      </c>
      <c r="AB73" s="67" t="s">
        <v>178</v>
      </c>
      <c r="AC73" s="67" t="s">
        <v>178</v>
      </c>
      <c r="AD73" s="67" t="s">
        <v>178</v>
      </c>
      <c r="AE73" s="67" t="s">
        <v>178</v>
      </c>
      <c r="AF73" s="67" t="s">
        <v>178</v>
      </c>
      <c r="AG73" s="67" t="s">
        <v>178</v>
      </c>
      <c r="AH73" s="67" t="s">
        <v>178</v>
      </c>
      <c r="AI73" s="64" t="s">
        <v>171</v>
      </c>
      <c r="AJ73" s="64" t="s">
        <v>171</v>
      </c>
      <c r="AK73" s="67" t="s">
        <v>178</v>
      </c>
      <c r="AL73" s="67" t="s">
        <v>178</v>
      </c>
      <c r="AM73" s="67" t="s">
        <v>178</v>
      </c>
      <c r="AN73" s="67" t="s">
        <v>178</v>
      </c>
      <c r="AO73" s="67" t="s">
        <v>178</v>
      </c>
      <c r="AP73" s="67" t="s">
        <v>178</v>
      </c>
      <c r="AQ73" s="67" t="s">
        <v>178</v>
      </c>
      <c r="AR73" s="67" t="s">
        <v>178</v>
      </c>
      <c r="AS73" s="67" t="s">
        <v>178</v>
      </c>
      <c r="AT73" s="67" t="s">
        <v>178</v>
      </c>
      <c r="AU73" s="67" t="s">
        <v>178</v>
      </c>
      <c r="AV73" s="67" t="s">
        <v>178</v>
      </c>
      <c r="AW73" s="67" t="s">
        <v>178</v>
      </c>
      <c r="AX73" s="67" t="s">
        <v>178</v>
      </c>
      <c r="AY73" s="67" t="s">
        <v>178</v>
      </c>
      <c r="AZ73" s="67" t="s">
        <v>178</v>
      </c>
      <c r="BA73" s="67" t="s">
        <v>178</v>
      </c>
      <c r="BB73" s="67" t="s">
        <v>178</v>
      </c>
      <c r="BC73" s="67" t="s">
        <v>178</v>
      </c>
      <c r="BD73" s="67" t="s">
        <v>178</v>
      </c>
      <c r="BE73" s="67" t="s">
        <v>178</v>
      </c>
      <c r="BF73" s="67" t="s">
        <v>178</v>
      </c>
      <c r="BG73" s="67" t="s">
        <v>178</v>
      </c>
      <c r="BH73" s="67" t="s">
        <v>178</v>
      </c>
      <c r="BI73" s="67" t="s">
        <v>178</v>
      </c>
      <c r="BJ73" s="67" t="s">
        <v>178</v>
      </c>
      <c r="BK73" s="67" t="s">
        <v>178</v>
      </c>
      <c r="BL73" s="67" t="s">
        <v>178</v>
      </c>
      <c r="BM73" s="64" t="s">
        <v>171</v>
      </c>
      <c r="BN73" s="64" t="s">
        <v>171</v>
      </c>
      <c r="BO73" s="67" t="s">
        <v>178</v>
      </c>
      <c r="BP73" s="67" t="s">
        <v>178</v>
      </c>
    </row>
    <row r="74" spans="1:68" x14ac:dyDescent="0.3">
      <c r="A74" s="52" t="s">
        <v>175</v>
      </c>
      <c r="B74" s="75">
        <f>(Input!B141*0.1/0.258*1000)</f>
        <v>46.860465116279073</v>
      </c>
      <c r="C74" s="75">
        <f>(Input!C141*0.1/0.258*1000)</f>
        <v>1987.984496124031</v>
      </c>
      <c r="D74" s="75">
        <f>(Input!D141*0.1/0.258*1000)</f>
        <v>120.42635658914729</v>
      </c>
      <c r="E74" s="75">
        <f>(Input!E141*0.1/0.258*1000)</f>
        <v>1251.5503875968991</v>
      </c>
      <c r="F74" s="75">
        <f>(Input!F141*0.1/0.258*1000)</f>
        <v>14976.744186046511</v>
      </c>
      <c r="G74" s="75">
        <f>(Input!G141*0.1/0.258*1000)</f>
        <v>14554.263565891471</v>
      </c>
      <c r="H74" s="64">
        <v>1.0371999999999999</v>
      </c>
      <c r="I74" s="64">
        <v>1.04284</v>
      </c>
      <c r="J74" s="75">
        <f>(Input!J141*0.1/0.258*1000)</f>
        <v>64.341085271317823</v>
      </c>
      <c r="K74" s="75">
        <f>(Input!L141*0.1/0.258*1000)</f>
        <v>0.39651162790697669</v>
      </c>
      <c r="L74" s="75">
        <f>(Input!M141*0.1/0.258*1000)</f>
        <v>0.98449612403100795</v>
      </c>
      <c r="M74" s="75">
        <f>(Input!N141*0.1/0.258*1000)</f>
        <v>38.837209302325583</v>
      </c>
      <c r="N74" s="75">
        <f>(Input!O141*0.1/0.258*1000)</f>
        <v>182.05426356589149</v>
      </c>
      <c r="O74" s="75">
        <f>(Input!P141*0.1/0.258*1000)</f>
        <v>7.8294573643410872E-2</v>
      </c>
      <c r="P74" s="75">
        <f>(Input!Q141*0.1/0.258*1000)</f>
        <v>0.75155038759689918</v>
      </c>
      <c r="Q74" s="75">
        <f>(Input!R141*0.1/0.258*1000)</f>
        <v>14.755813953488371</v>
      </c>
      <c r="R74" s="75">
        <f>(Input!S141*0.1/0.258*1000)</f>
        <v>18.577519379844961</v>
      </c>
      <c r="S74" s="75">
        <f>(Input!T141*0.1/0.258*1000)</f>
        <v>0.39496124031007751</v>
      </c>
      <c r="T74" s="64">
        <v>0.94132000000000005</v>
      </c>
      <c r="U74" s="64">
        <v>0.90629999999999999</v>
      </c>
      <c r="V74" s="75">
        <f>(Input!W141*0.1/0.258*1000)</f>
        <v>7.2093023255813959E-2</v>
      </c>
      <c r="W74" s="75">
        <f>(Input!X141*0.1/0.258*1000)</f>
        <v>6.2519379844961236</v>
      </c>
      <c r="X74" s="75">
        <f>(Input!Y141*0.1/0.258*1000)</f>
        <v>9.4379844961240309</v>
      </c>
      <c r="Y74" s="75">
        <f>(Input!Z141*0.1/0.258*1000)</f>
        <v>55.426356589147289</v>
      </c>
      <c r="Z74" s="64">
        <v>1.0025900000000001</v>
      </c>
      <c r="AA74" s="64">
        <v>1.08067</v>
      </c>
      <c r="AB74" s="75">
        <f>(Input!AC141*0.1/0.258*1000)</f>
        <v>1.2015503875968994E-2</v>
      </c>
      <c r="AC74" s="75">
        <f>(Input!AD141*0.1/0.258*1000)</f>
        <v>0.34031007751937986</v>
      </c>
      <c r="AD74" s="75">
        <f>(Input!AE141*0.1/0.258*1000)</f>
        <v>0</v>
      </c>
      <c r="AE74" s="75">
        <f>(Input!AF141*0.1/0.258*1000)</f>
        <v>7.7519379844961239E-4</v>
      </c>
      <c r="AF74" s="75">
        <f>(Input!AG141*0.1/0.258*1000)</f>
        <v>1.5503875968992251E-2</v>
      </c>
      <c r="AG74" s="75">
        <f>(Input!AH141*0.1/0.258*1000)</f>
        <v>2.7131782945736438E-3</v>
      </c>
      <c r="AH74" s="75">
        <f>(Input!AI141*0.1/0.258*1000)</f>
        <v>3.1007751937984503E-2</v>
      </c>
      <c r="AI74" s="64">
        <v>0.91515999999999997</v>
      </c>
      <c r="AJ74" s="64">
        <v>1.0787800000000001</v>
      </c>
      <c r="AK74" s="75">
        <f>(Input!AL141*0.1/0.258*1000)</f>
        <v>0.11937984496124032</v>
      </c>
      <c r="AL74" s="75">
        <f>(Input!AM141*0.1/0.258*1000)</f>
        <v>1.2790697674418606E-2</v>
      </c>
      <c r="AM74" s="75">
        <f>(Input!AN141*0.1/0.258*1000)</f>
        <v>1.1627906976744188E-3</v>
      </c>
      <c r="AN74" s="75">
        <f>(Input!AO141*0.1/0.258*1000)</f>
        <v>0.1189922480620155</v>
      </c>
      <c r="AO74" s="75">
        <f>(Input!AQ141*0.1/0.258*1000)</f>
        <v>10.36046511627907</v>
      </c>
      <c r="AP74" s="75">
        <f>(Input!AR141*0.1/0.258*1000)</f>
        <v>0.11860465116279072</v>
      </c>
      <c r="AQ74" s="75">
        <f>(Input!AS141*0.1/0.258*1000)</f>
        <v>0.22325581395348831</v>
      </c>
      <c r="AR74" s="75">
        <f>(Input!AT141*0.1/0.258*1000)</f>
        <v>2.7906976744186039E-2</v>
      </c>
      <c r="AS74" s="75">
        <f>(Input!AU141*0.1/0.258*1000)</f>
        <v>0.10697674418604654</v>
      </c>
      <c r="AT74" s="75">
        <f>(Input!AV141*0.1/0.258*1000)</f>
        <v>2.0542635658914728E-2</v>
      </c>
      <c r="AU74" s="75">
        <f>(Input!AW141*0.1/0.258*1000)</f>
        <v>5.8139534883720929E-3</v>
      </c>
      <c r="AV74" s="75">
        <f>(Input!AX141*0.1/0.258*1000)</f>
        <v>1.8604651162790701E-2</v>
      </c>
      <c r="AW74" s="75">
        <f>(Input!AY141*0.1/0.258*1000)</f>
        <v>2.3255813953488376E-3</v>
      </c>
      <c r="AX74" s="75">
        <f>(Input!AZ141*0.1/0.258*1000)</f>
        <v>1.3178294573643411E-2</v>
      </c>
      <c r="AY74" s="75">
        <f>(Input!BA141*0.1/0.258*1000)</f>
        <v>2.7131782945736438E-3</v>
      </c>
      <c r="AZ74" s="75">
        <f>(Input!BB141*0.1/0.258*1000)</f>
        <v>6.9767441860465098E-3</v>
      </c>
      <c r="BA74" s="75">
        <f>(Input!BC141*0.1/0.258*1000)</f>
        <v>7.7519379844961239E-4</v>
      </c>
      <c r="BB74" s="75">
        <f>(Input!BD141*0.1/0.258*1000)</f>
        <v>5.8139534883720929E-3</v>
      </c>
      <c r="BC74" s="75">
        <f>(Input!BE141*0.1/0.258*1000)</f>
        <v>7.7519379844961239E-4</v>
      </c>
      <c r="BD74" s="75">
        <f>(Input!BF141*0.1/0.258*1000)</f>
        <v>3.875968992248062E-4</v>
      </c>
      <c r="BE74" s="75">
        <f>(Input!BG141*0.1/0.258*1000)</f>
        <v>2.4806201550387597E-2</v>
      </c>
      <c r="BF74" s="75">
        <f>(Input!BH141*0.1/0.258*1000)</f>
        <v>0.14031007751937985</v>
      </c>
      <c r="BG74" s="75">
        <f>(Input!BI141*0.1/0.258*1000)</f>
        <v>0.14069767441860467</v>
      </c>
      <c r="BH74" s="75">
        <f>(Input!BJ141*0.1/0.258*1000)</f>
        <v>0</v>
      </c>
      <c r="BI74" s="75">
        <f>(Input!BK141*0.1/0.258*1000)</f>
        <v>0</v>
      </c>
      <c r="BJ74" s="75">
        <f>(Input!BL141*0.1/0.258*1000)</f>
        <v>5.0775193798449622E-2</v>
      </c>
      <c r="BK74" s="75">
        <f>(Input!BM141*0.1/0.258*1000)</f>
        <v>3.1007751937984496E-3</v>
      </c>
      <c r="BL74" s="75">
        <f>(Input!BN141*0.1/0.258*1000)</f>
        <v>1.5127906976744188</v>
      </c>
      <c r="BM74" s="64">
        <v>0.89612000000000003</v>
      </c>
      <c r="BN74" s="64">
        <v>1.0355300000000001</v>
      </c>
      <c r="BO74" s="75">
        <f>(Input!BQ141*0.1/0.258*1000)</f>
        <v>3.604651162790698E-2</v>
      </c>
      <c r="BP74" s="75">
        <f>(Input!BR141*0.1/0.258*1000)</f>
        <v>6.2015503875968991E-3</v>
      </c>
    </row>
    <row r="75" spans="1:68" x14ac:dyDescent="0.3">
      <c r="A75" s="52" t="s">
        <v>73</v>
      </c>
      <c r="B75" s="75">
        <f>(Input!B142*0.1/0.2619*1000)</f>
        <v>59.14471172203131</v>
      </c>
      <c r="C75" s="75">
        <f>(Input!C142*0.1/0.2619*1000)</f>
        <v>1970.9812905689193</v>
      </c>
      <c r="D75" s="75">
        <f>(Input!D142*0.1/0.2619*1000)</f>
        <v>107.71286750668193</v>
      </c>
      <c r="E75" s="75">
        <f>(Input!E142*0.1/0.2619*1000)</f>
        <v>1760.9774723176786</v>
      </c>
      <c r="F75" s="75">
        <f>(Input!F142*0.1/0.2619*1000)</f>
        <v>19022.527682321495</v>
      </c>
      <c r="G75" s="75">
        <f>(Input!G142*0.1/0.2619*1000)</f>
        <v>14581.901489117981</v>
      </c>
      <c r="H75" s="64">
        <v>1.01044</v>
      </c>
      <c r="I75" s="64">
        <v>1.03651</v>
      </c>
      <c r="J75" s="75">
        <f>(Input!J142*0.1/0.2619*1000)</f>
        <v>64.375715922107673</v>
      </c>
      <c r="K75" s="75">
        <f>(Input!L142*0.1/0.2619*1000)</f>
        <v>0.38869797632684233</v>
      </c>
      <c r="L75" s="75">
        <f>(Input!M142*0.1/0.2619*1000)</f>
        <v>1.0114547537227949</v>
      </c>
      <c r="M75" s="75">
        <f>(Input!N142*0.1/0.2619*1000)</f>
        <v>30.717831233295154</v>
      </c>
      <c r="N75" s="75">
        <f>(Input!O142*0.1/0.2619*1000)</f>
        <v>200.30546009927454</v>
      </c>
      <c r="O75" s="75">
        <f>(Input!P142*0.1/0.2619*1000)</f>
        <v>9.6983581519663978E-2</v>
      </c>
      <c r="P75" s="75">
        <f>(Input!Q142*0.1/0.2619*1000)</f>
        <v>1.7040855288277967</v>
      </c>
      <c r="Q75" s="75">
        <f>(Input!R142*0.1/0.2619*1000)</f>
        <v>9.7098129056891942</v>
      </c>
      <c r="R75" s="75">
        <f>(Input!S142*0.1/0.2619*1000)</f>
        <v>12.504772814051163</v>
      </c>
      <c r="S75" s="75">
        <f>(Input!T142*0.1/0.2619*1000)</f>
        <v>0.38946162657502864</v>
      </c>
      <c r="T75" s="64">
        <v>0.90575000000000006</v>
      </c>
      <c r="U75" s="64">
        <v>0.89834000000000003</v>
      </c>
      <c r="V75" s="75">
        <f>(Input!W142*0.1/0.2619*1000)</f>
        <v>6.911034746086292E-2</v>
      </c>
      <c r="W75" s="75">
        <f>(Input!X142*0.1/0.2619*1000)</f>
        <v>15.712103856433751</v>
      </c>
      <c r="X75" s="75">
        <f>(Input!Y142*0.1/0.2619*1000)</f>
        <v>6.7697594501718212</v>
      </c>
      <c r="Y75" s="75">
        <f>(Input!Z142*0.1/0.2619*1000)</f>
        <v>50.133638793432603</v>
      </c>
      <c r="Z75" s="64">
        <v>0.97435000000000005</v>
      </c>
      <c r="AA75" s="64">
        <v>1.07413</v>
      </c>
      <c r="AB75" s="75">
        <f>(Input!AC142*0.1/0.2619*1000)</f>
        <v>1.0309278350515464E-2</v>
      </c>
      <c r="AC75" s="75">
        <f>(Input!AD142*0.1/0.2619*1000)</f>
        <v>0.21496754486445205</v>
      </c>
      <c r="AD75" s="75">
        <f>(Input!AE142*0.1/0.2619*1000)</f>
        <v>0</v>
      </c>
      <c r="AE75" s="75">
        <f>(Input!AF142*0.1/0.2619*1000)</f>
        <v>1.5273004963726612E-3</v>
      </c>
      <c r="AF75" s="75">
        <f>(Input!AG142*0.1/0.2619*1000)</f>
        <v>1.4127529591447115E-2</v>
      </c>
      <c r="AG75" s="75">
        <f>(Input!AH142*0.1/0.2619*1000)</f>
        <v>2.4054982817869417E-2</v>
      </c>
      <c r="AH75" s="75">
        <f>(Input!AI142*0.1/0.2619*1000)</f>
        <v>1.9091256204658267E-2</v>
      </c>
      <c r="AI75" s="64">
        <v>0.89134999999999998</v>
      </c>
      <c r="AJ75" s="64">
        <v>1.0691900000000001</v>
      </c>
      <c r="AK75" s="75">
        <f>(Input!AL142*0.1/0.2619*1000)</f>
        <v>0.25849560901107294</v>
      </c>
      <c r="AL75" s="75">
        <f>(Input!AM142*0.1/0.2619*1000)</f>
        <v>1.7945780832378768E-2</v>
      </c>
      <c r="AM75" s="75">
        <f>(Input!AN142*0.1/0.2619*1000)</f>
        <v>7.6365024818633059E-4</v>
      </c>
      <c r="AN75" s="75">
        <f>(Input!AO142*0.1/0.2619*1000)</f>
        <v>6.4910271095838107E-2</v>
      </c>
      <c r="AO75" s="75">
        <f>(Input!AQ142*0.1/0.2619*1000)</f>
        <v>10.400916380297822</v>
      </c>
      <c r="AP75" s="75">
        <f>(Input!AR142*0.1/0.2619*1000)</f>
        <v>0.10920198549064526</v>
      </c>
      <c r="AQ75" s="75">
        <f>(Input!AS142*0.1/0.2619*1000)</f>
        <v>0.19931271477663229</v>
      </c>
      <c r="AR75" s="75">
        <f>(Input!AT142*0.1/0.2619*1000)</f>
        <v>2.6345933562428411E-2</v>
      </c>
      <c r="AS75" s="75">
        <f>(Input!AU142*0.1/0.2619*1000)</f>
        <v>0.10156548300878199</v>
      </c>
      <c r="AT75" s="75">
        <f>(Input!AV142*0.1/0.2619*1000)</f>
        <v>1.9854906452844594E-2</v>
      </c>
      <c r="AU75" s="75">
        <f>(Input!AW142*0.1/0.2619*1000)</f>
        <v>5.3455517373043153E-3</v>
      </c>
      <c r="AV75" s="75">
        <f>(Input!AX142*0.1/0.2619*1000)</f>
        <v>1.7182130584192438E-2</v>
      </c>
      <c r="AW75" s="75">
        <f>(Input!AY142*0.1/0.2619*1000)</f>
        <v>2.2909507445589921E-3</v>
      </c>
      <c r="AX75" s="75">
        <f>(Input!AZ142*0.1/0.2619*1000)</f>
        <v>1.2218403970981289E-2</v>
      </c>
      <c r="AY75" s="75">
        <f>(Input!BA142*0.1/0.2619*1000)</f>
        <v>2.2909507445589921E-3</v>
      </c>
      <c r="AZ75" s="75">
        <f>(Input!BB142*0.1/0.2619*1000)</f>
        <v>6.1092019854906447E-3</v>
      </c>
      <c r="BA75" s="75">
        <f>(Input!BC142*0.1/0.2619*1000)</f>
        <v>7.6365024818633059E-4</v>
      </c>
      <c r="BB75" s="75">
        <f>(Input!BD142*0.1/0.2619*1000)</f>
        <v>5.3455517373043153E-3</v>
      </c>
      <c r="BC75" s="75">
        <f>(Input!BE142*0.1/0.2619*1000)</f>
        <v>7.6365024818633059E-4</v>
      </c>
      <c r="BD75" s="75">
        <f>(Input!BF142*0.1/0.2619*1000)</f>
        <v>3.8182512409316529E-4</v>
      </c>
      <c r="BE75" s="75">
        <f>(Input!BG142*0.1/0.2619*1000)</f>
        <v>2.3673157693776252E-2</v>
      </c>
      <c r="BF75" s="75">
        <f>(Input!BH142*0.1/0.2619*1000)</f>
        <v>0.10003818251240933</v>
      </c>
      <c r="BG75" s="75">
        <f>(Input!BI142*0.1/0.2619*1000)</f>
        <v>0.10080183276059565</v>
      </c>
      <c r="BH75" s="75">
        <f>(Input!BJ142*0.1/0.2619*1000)</f>
        <v>0</v>
      </c>
      <c r="BI75" s="75">
        <f>(Input!BK142*0.1/0.2619*1000)</f>
        <v>0</v>
      </c>
      <c r="BJ75" s="75">
        <f>(Input!BL142*0.1/0.2619*1000)</f>
        <v>5.5746468117602137E-2</v>
      </c>
      <c r="BK75" s="75">
        <f>(Input!BM142*0.1/0.2619*1000)</f>
        <v>3.0546009927453223E-3</v>
      </c>
      <c r="BL75" s="75">
        <f>(Input!BN142*0.1/0.2619*1000)</f>
        <v>10.87819778541428</v>
      </c>
      <c r="BM75" s="64">
        <v>0.87239999999999995</v>
      </c>
      <c r="BN75" s="64">
        <v>1.0246999999999999</v>
      </c>
      <c r="BO75" s="75">
        <f>(Input!BQ142*0.1/0.2619*1000)</f>
        <v>3.2073310423825892E-2</v>
      </c>
      <c r="BP75" s="75">
        <f>(Input!BR142*0.1/0.2619*1000)</f>
        <v>4.9637266132111484E-3</v>
      </c>
    </row>
    <row r="76" spans="1:68" x14ac:dyDescent="0.3">
      <c r="A76" s="52" t="s">
        <v>74</v>
      </c>
      <c r="B76" s="75">
        <f>(Input!B143*0.1/0.2535*1000)</f>
        <v>61.183431952662716</v>
      </c>
      <c r="C76" s="75">
        <f>(Input!C143*0.1/0.2535*1000)</f>
        <v>1968.4418145956611</v>
      </c>
      <c r="D76" s="75">
        <f>(Input!D143*0.1/0.2535*1000)</f>
        <v>281.38067061143977</v>
      </c>
      <c r="E76" s="75">
        <f>(Input!E143*0.1/0.2535*1000)</f>
        <v>1275.34516765286</v>
      </c>
      <c r="F76" s="75">
        <f>(Input!F143*0.1/0.2535*1000)</f>
        <v>20911.242603550294</v>
      </c>
      <c r="G76" s="75">
        <f>(Input!G143*0.1/0.2535*1000)</f>
        <v>14777.120315581857</v>
      </c>
      <c r="H76" s="64">
        <v>1.0083299999999999</v>
      </c>
      <c r="I76" s="64">
        <v>1.0421499999999999</v>
      </c>
      <c r="J76" s="75">
        <f>(Input!J143*0.1/0.2535*1000)</f>
        <v>73.648915187376716</v>
      </c>
      <c r="K76" s="75">
        <f>(Input!L143*0.1/0.2535*1000)</f>
        <v>0.59723865877712023</v>
      </c>
      <c r="L76" s="75">
        <f>(Input!M143*0.1/0.2535*1000)</f>
        <v>0.85562130177514795</v>
      </c>
      <c r="M76" s="75">
        <f>(Input!N143*0.1/0.2535*1000)</f>
        <v>51.99211045364892</v>
      </c>
      <c r="N76" s="75">
        <f>(Input!O143*0.1/0.2535*1000)</f>
        <v>339.09270216962528</v>
      </c>
      <c r="O76" s="75">
        <f>(Input!P143*0.1/0.2535*1000)</f>
        <v>0.16528599605522684</v>
      </c>
      <c r="P76" s="75">
        <f>(Input!Q143*0.1/0.2535*1000)</f>
        <v>2.269033530571992</v>
      </c>
      <c r="Q76" s="75">
        <f>(Input!R143*0.1/0.2535*1000)</f>
        <v>11.747534516765286</v>
      </c>
      <c r="R76" s="75">
        <f>(Input!S143*0.1/0.2535*1000)</f>
        <v>9.479289940828405</v>
      </c>
      <c r="S76" s="75">
        <f>(Input!T143*0.1/0.2535*1000)</f>
        <v>0.17790927021696254</v>
      </c>
      <c r="T76" s="64">
        <v>0.91564000000000001</v>
      </c>
      <c r="U76" s="64">
        <v>0.90508</v>
      </c>
      <c r="V76" s="75">
        <f>(Input!W143*0.1/0.2535*1000)</f>
        <v>9.8619329388560148E-2</v>
      </c>
      <c r="W76" s="75">
        <f>(Input!X143*0.1/0.2535*1000)</f>
        <v>2.0240631163708089</v>
      </c>
      <c r="X76" s="75">
        <f>(Input!Y143*0.1/0.2535*1000)</f>
        <v>10.717948717948721</v>
      </c>
      <c r="Y76" s="75">
        <f>(Input!Z143*0.1/0.2535*1000)</f>
        <v>48.481262327416182</v>
      </c>
      <c r="Z76" s="64">
        <v>0.97824</v>
      </c>
      <c r="AA76" s="64">
        <v>1.0772299999999999</v>
      </c>
      <c r="AB76" s="75">
        <f>(Input!AC143*0.1/0.2535*1000)</f>
        <v>2.8402366863905321E-2</v>
      </c>
      <c r="AC76" s="75">
        <f>(Input!AD143*0.1/0.2535*1000)</f>
        <v>0.1297830374753452</v>
      </c>
      <c r="AD76" s="75">
        <f>(Input!AE143*0.1/0.2535*1000)</f>
        <v>0</v>
      </c>
      <c r="AE76" s="75">
        <f>(Input!AF143*0.1/0.2535*1000)</f>
        <v>7.8895463510848124E-4</v>
      </c>
      <c r="AF76" s="75">
        <f>(Input!AG143*0.1/0.2535*1000)</f>
        <v>1.2228796844181461E-2</v>
      </c>
      <c r="AG76" s="75">
        <f>(Input!AH143*0.1/0.2535*1000)</f>
        <v>5.7199211045364892E-2</v>
      </c>
      <c r="AH76" s="75">
        <f>(Input!AI143*0.1/0.2535*1000)</f>
        <v>2.4457593688362922E-2</v>
      </c>
      <c r="AI76" s="64">
        <v>0.89281999999999995</v>
      </c>
      <c r="AJ76" s="64">
        <v>1.0706100000000001</v>
      </c>
      <c r="AK76" s="75">
        <f>(Input!AL143*0.1/0.2535*1000)</f>
        <v>1.3921104536489153</v>
      </c>
      <c r="AL76" s="75">
        <f>(Input!AM143*0.1/0.2535*1000)</f>
        <v>2.3668639053254437E-2</v>
      </c>
      <c r="AM76" s="75">
        <f>(Input!AN143*0.1/0.2535*1000)</f>
        <v>7.8895463510848124E-4</v>
      </c>
      <c r="AN76" s="75">
        <f>(Input!AO143*0.1/0.2535*1000)</f>
        <v>9.4674556213017749E-2</v>
      </c>
      <c r="AO76" s="75">
        <f>(Input!AQ143*0.1/0.2535*1000)</f>
        <v>3.846942800788955</v>
      </c>
      <c r="AP76" s="75">
        <f>(Input!AR143*0.1/0.2535*1000)</f>
        <v>0.23510848126232742</v>
      </c>
      <c r="AQ76" s="75">
        <f>(Input!AS143*0.1/0.2535*1000)</f>
        <v>0.46982248520710063</v>
      </c>
      <c r="AR76" s="75">
        <f>(Input!AT143*0.1/0.2535*1000)</f>
        <v>5.7593688362919136E-2</v>
      </c>
      <c r="AS76" s="75">
        <f>(Input!AU143*0.1/0.2535*1000)</f>
        <v>0.21499013806706116</v>
      </c>
      <c r="AT76" s="75">
        <f>(Input!AV143*0.1/0.2535*1000)</f>
        <v>4.2209072978303751E-2</v>
      </c>
      <c r="AU76" s="75">
        <f>(Input!AW143*0.1/0.2535*1000)</f>
        <v>7.889546351084813E-3</v>
      </c>
      <c r="AV76" s="75">
        <f>(Input!AX143*0.1/0.2535*1000)</f>
        <v>3.708086785009862E-2</v>
      </c>
      <c r="AW76" s="75">
        <f>(Input!AY143*0.1/0.2535*1000)</f>
        <v>5.1282051282051282E-3</v>
      </c>
      <c r="AX76" s="75">
        <f>(Input!AZ143*0.1/0.2535*1000)</f>
        <v>2.6824457593688365E-2</v>
      </c>
      <c r="AY76" s="75">
        <f>(Input!BA143*0.1/0.2535*1000)</f>
        <v>5.1282051282051282E-3</v>
      </c>
      <c r="AZ76" s="75">
        <f>(Input!BB143*0.1/0.2535*1000)</f>
        <v>1.3806706114398425E-2</v>
      </c>
      <c r="BA76" s="75">
        <f>(Input!BC143*0.1/0.2535*1000)</f>
        <v>1.9723865877712033E-3</v>
      </c>
      <c r="BB76" s="75">
        <f>(Input!BD143*0.1/0.2535*1000)</f>
        <v>1.3017751479289942E-2</v>
      </c>
      <c r="BC76" s="75">
        <f>(Input!BE143*0.1/0.2535*1000)</f>
        <v>1.5779092702169625E-3</v>
      </c>
      <c r="BD76" s="75">
        <f>(Input!BF143*0.1/0.2535*1000)</f>
        <v>3.9447731755424062E-4</v>
      </c>
      <c r="BE76" s="75">
        <f>(Input!BG143*0.1/0.2535*1000)</f>
        <v>2.2485207100591716E-2</v>
      </c>
      <c r="BF76" s="75">
        <f>(Input!BH143*0.1/0.2535*1000)</f>
        <v>0.14753451676528601</v>
      </c>
      <c r="BG76" s="75">
        <f>(Input!BI143*0.1/0.2535*1000)</f>
        <v>0.15029585798816569</v>
      </c>
      <c r="BH76" s="75">
        <f>(Input!BJ143*0.1/0.2535*1000)</f>
        <v>0</v>
      </c>
      <c r="BI76" s="75">
        <f>(Input!BK143*0.1/0.2535*1000)</f>
        <v>0</v>
      </c>
      <c r="BJ76" s="75">
        <f>(Input!BL143*0.1/0.2535*1000)</f>
        <v>7.7317554240631164E-2</v>
      </c>
      <c r="BK76" s="75">
        <f>(Input!BM143*0.1/0.2535*1000)</f>
        <v>3.5502958579881651E-3</v>
      </c>
      <c r="BL76" s="75">
        <f>(Input!BN143*0.1/0.2535*1000)</f>
        <v>3.0714003944773172</v>
      </c>
      <c r="BM76" s="64">
        <v>0.87785000000000002</v>
      </c>
      <c r="BN76" s="64">
        <v>1.0270300000000001</v>
      </c>
      <c r="BO76" s="75">
        <f>(Input!BQ143*0.1/0.2535*1000)</f>
        <v>5.7593688362919136E-2</v>
      </c>
      <c r="BP76" s="75">
        <f>(Input!BR143*0.1/0.2535*1000)</f>
        <v>1.1834319526627219E-2</v>
      </c>
    </row>
    <row r="77" spans="1:68" x14ac:dyDescent="0.3">
      <c r="A77" s="52" t="s">
        <v>75</v>
      </c>
      <c r="B77" s="75">
        <f>(Input!B144*0.1/0.2545*1000)</f>
        <v>78.388998035363457</v>
      </c>
      <c r="C77" s="75">
        <f>(Input!C144*0.1/0.2545*1000)</f>
        <v>2961.8860510805503</v>
      </c>
      <c r="D77" s="75">
        <f>(Input!D144*0.1/0.2545*1000)</f>
        <v>151.15913555992142</v>
      </c>
      <c r="E77" s="75">
        <f>(Input!E144*0.1/0.2545*1000)</f>
        <v>1442.8290766208252</v>
      </c>
      <c r="F77" s="75">
        <f>(Input!F144*0.1/0.2545*1000)</f>
        <v>17009.823182711199</v>
      </c>
      <c r="G77" s="75">
        <f>(Input!G144*0.1/0.2545*1000)</f>
        <v>12986.247544204321</v>
      </c>
      <c r="H77" s="64">
        <v>1.0632699999999999</v>
      </c>
      <c r="I77" s="64">
        <v>1.0877600000000001</v>
      </c>
      <c r="J77" s="75">
        <f>(Input!J144*0.1/0.2545*1000)</f>
        <v>54.93123772102161</v>
      </c>
      <c r="K77" s="75">
        <f>(Input!L144*0.1/0.2545*1000)</f>
        <v>0.41296660117878192</v>
      </c>
      <c r="L77" s="75">
        <f>(Input!M144*0.1/0.2545*1000)</f>
        <v>0.84990176817288798</v>
      </c>
      <c r="M77" s="75">
        <f>(Input!N144*0.1/0.2545*1000)</f>
        <v>40.550098231827114</v>
      </c>
      <c r="N77" s="75">
        <f>(Input!O144*0.1/0.2545*1000)</f>
        <v>197.56385068762282</v>
      </c>
      <c r="O77" s="75">
        <f>(Input!P144*0.1/0.2545*1000)</f>
        <v>0.10137524557956777</v>
      </c>
      <c r="P77" s="75">
        <f>(Input!Q144*0.1/0.2545*1000)</f>
        <v>2.2066797642436149</v>
      </c>
      <c r="Q77" s="75">
        <f>(Input!R144*0.1/0.2545*1000)</f>
        <v>7.5324165029469556</v>
      </c>
      <c r="R77" s="75">
        <f>(Input!S144*0.1/0.2545*1000)</f>
        <v>14.667976424361491</v>
      </c>
      <c r="S77" s="75">
        <f>(Input!T144*0.1/0.2545*1000)</f>
        <v>0.59410609037328099</v>
      </c>
      <c r="T77" s="64">
        <v>0.94886999999999999</v>
      </c>
      <c r="U77" s="64">
        <v>0.93835999999999997</v>
      </c>
      <c r="V77" s="75">
        <f>(Input!W144*0.1/0.2545*1000)</f>
        <v>6.7976424361493121E-2</v>
      </c>
      <c r="W77" s="75">
        <f>(Input!X144*0.1/0.2545*1000)</f>
        <v>4.3261296660117878</v>
      </c>
      <c r="X77" s="75">
        <f>(Input!Y144*0.1/0.2545*1000)</f>
        <v>5.5402750491159134</v>
      </c>
      <c r="Y77" s="75">
        <f>(Input!Z144*0.1/0.2545*1000)</f>
        <v>131.47347740667979</v>
      </c>
      <c r="Z77" s="64">
        <v>1.01387</v>
      </c>
      <c r="AA77" s="64">
        <v>1.1129500000000001</v>
      </c>
      <c r="AB77" s="75">
        <f>(Input!AC144*0.1/0.2545*1000)</f>
        <v>1.2180746561886053E-2</v>
      </c>
      <c r="AC77" s="75">
        <f>(Input!AD144*0.1/0.2545*1000)</f>
        <v>0.18899803536345777</v>
      </c>
      <c r="AD77" s="75">
        <f>(Input!AE144*0.1/0.2545*1000)</f>
        <v>3.9292730844793711E-4</v>
      </c>
      <c r="AE77" s="75">
        <f>(Input!AF144*0.1/0.2545*1000)</f>
        <v>1.964636542239686E-3</v>
      </c>
      <c r="AF77" s="75">
        <f>(Input!AG144*0.1/0.2545*1000)</f>
        <v>3.2612966601178781E-2</v>
      </c>
      <c r="AG77" s="75">
        <f>(Input!AH144*0.1/0.2545*1000)</f>
        <v>7.4656188605108061E-3</v>
      </c>
      <c r="AH77" s="75">
        <f>(Input!AI144*0.1/0.2545*1000)</f>
        <v>3.6935166994106088E-2</v>
      </c>
      <c r="AI77" s="64">
        <v>0.92337999999999998</v>
      </c>
      <c r="AJ77" s="64">
        <v>1.1033999999999999</v>
      </c>
      <c r="AK77" s="75">
        <f>(Input!AL144*0.1/0.2545*1000)</f>
        <v>4.5579567779960709E-2</v>
      </c>
      <c r="AL77" s="75">
        <f>(Input!AM144*0.1/0.2545*1000)</f>
        <v>1.0609037328094303E-2</v>
      </c>
      <c r="AM77" s="75">
        <f>(Input!AN144*0.1/0.2545*1000)</f>
        <v>0</v>
      </c>
      <c r="AN77" s="75">
        <f>(Input!AO144*0.1/0.2545*1000)</f>
        <v>4.9115913555992145E-2</v>
      </c>
      <c r="AO77" s="75">
        <f>(Input!AQ144*0.1/0.2545*1000)</f>
        <v>15.740667976424366</v>
      </c>
      <c r="AP77" s="75">
        <f>(Input!AR144*0.1/0.2545*1000)</f>
        <v>0.12927308447937133</v>
      </c>
      <c r="AQ77" s="75">
        <f>(Input!AS144*0.1/0.2545*1000)</f>
        <v>0.26168958742632614</v>
      </c>
      <c r="AR77" s="75">
        <f>(Input!AT144*0.1/0.2545*1000)</f>
        <v>3.1434184675834975E-2</v>
      </c>
      <c r="AS77" s="75">
        <f>(Input!AU144*0.1/0.2545*1000)</f>
        <v>0.11473477406679765</v>
      </c>
      <c r="AT77" s="75">
        <f>(Input!AV144*0.1/0.2545*1000)</f>
        <v>2.3182711198428289E-2</v>
      </c>
      <c r="AU77" s="75">
        <f>(Input!AW144*0.1/0.2545*1000)</f>
        <v>6.6797642436149315E-3</v>
      </c>
      <c r="AV77" s="75">
        <f>(Input!AX144*0.1/0.2545*1000)</f>
        <v>2.0039292730844795E-2</v>
      </c>
      <c r="AW77" s="75">
        <f>(Input!AY144*0.1/0.2545*1000)</f>
        <v>2.7504911591355601E-3</v>
      </c>
      <c r="AX77" s="75">
        <f>(Input!AZ144*0.1/0.2545*1000)</f>
        <v>1.4538310412573674E-2</v>
      </c>
      <c r="AY77" s="75">
        <f>(Input!BA144*0.1/0.2545*1000)</f>
        <v>2.7504911591355601E-3</v>
      </c>
      <c r="AZ77" s="75">
        <f>(Input!BB144*0.1/0.2545*1000)</f>
        <v>7.4656188605108061E-3</v>
      </c>
      <c r="BA77" s="75">
        <f>(Input!BC144*0.1/0.2545*1000)</f>
        <v>1.1787819253438116E-3</v>
      </c>
      <c r="BB77" s="75">
        <f>(Input!BD144*0.1/0.2545*1000)</f>
        <v>6.6797642436149315E-3</v>
      </c>
      <c r="BC77" s="75">
        <f>(Input!BE144*0.1/0.2545*1000)</f>
        <v>7.8585461689587423E-4</v>
      </c>
      <c r="BD77" s="75">
        <f>(Input!BF144*0.1/0.2545*1000)</f>
        <v>3.9292730844793711E-4</v>
      </c>
      <c r="BE77" s="75">
        <f>(Input!BG144*0.1/0.2545*1000)</f>
        <v>1.5324165029469549E-2</v>
      </c>
      <c r="BF77" s="75">
        <f>(Input!BH144*0.1/0.2545*1000)</f>
        <v>3.3005893909626723E-2</v>
      </c>
      <c r="BG77" s="75">
        <f>(Input!BI144*0.1/0.2545*1000)</f>
        <v>3.4184675834970528E-2</v>
      </c>
      <c r="BH77" s="75">
        <f>(Input!BJ144*0.1/0.2545*1000)</f>
        <v>0</v>
      </c>
      <c r="BI77" s="75">
        <f>(Input!BK144*0.1/0.2545*1000)</f>
        <v>0</v>
      </c>
      <c r="BJ77" s="75">
        <f>(Input!BL144*0.1/0.2545*1000)</f>
        <v>2.7504911591355603E-2</v>
      </c>
      <c r="BK77" s="75">
        <f>(Input!BM144*0.1/0.2545*1000)</f>
        <v>1.964636542239686E-3</v>
      </c>
      <c r="BL77" s="75">
        <f>(Input!BN144*0.1/0.2545*1000)</f>
        <v>1.5214145383104127</v>
      </c>
      <c r="BM77" s="64">
        <v>0.8962</v>
      </c>
      <c r="BN77" s="64">
        <v>1.0528599999999999</v>
      </c>
      <c r="BO77" s="75">
        <f>(Input!BQ144*0.1/0.2545*1000)</f>
        <v>3.8506876227897842E-2</v>
      </c>
      <c r="BP77" s="75">
        <f>(Input!BR144*0.1/0.2545*1000)</f>
        <v>5.893909626719057E-3</v>
      </c>
    </row>
    <row r="78" spans="1:68" x14ac:dyDescent="0.3">
      <c r="A78" s="52" t="s">
        <v>76</v>
      </c>
      <c r="B78" s="75">
        <f>(Input!B145*0.1/0.2531*1000)</f>
        <v>127.81509284867643</v>
      </c>
      <c r="C78" s="75">
        <f>(Input!C145*0.1/0.2531*1000)</f>
        <v>2004.7412090082969</v>
      </c>
      <c r="D78" s="75">
        <f>(Input!D145*0.1/0.2531*1000)</f>
        <v>299.64440932437776</v>
      </c>
      <c r="E78" s="75">
        <f>(Input!E145*0.1/0.2531*1000)</f>
        <v>823.78506519162397</v>
      </c>
      <c r="F78" s="75">
        <f>(Input!F145*0.1/0.2531*1000)</f>
        <v>12090.082971157648</v>
      </c>
      <c r="G78" s="75">
        <f>(Input!G145*0.1/0.2531*1000)</f>
        <v>22192.809166337418</v>
      </c>
      <c r="H78" s="64">
        <v>1.0532699999999999</v>
      </c>
      <c r="I78" s="64">
        <v>1.0823100000000001</v>
      </c>
      <c r="J78" s="75">
        <f>(Input!J145*0.1/0.2531*1000)</f>
        <v>102.68668510470171</v>
      </c>
      <c r="K78" s="75">
        <f>(Input!L145*0.1/0.2531*1000)</f>
        <v>0.71552745950217311</v>
      </c>
      <c r="L78" s="75">
        <f>(Input!M145*0.1/0.2531*1000)</f>
        <v>1.1485578822599765</v>
      </c>
      <c r="M78" s="75">
        <f>(Input!N145*0.1/0.2531*1000)</f>
        <v>41.801659423152898</v>
      </c>
      <c r="N78" s="75">
        <f>(Input!O145*0.1/0.2531*1000)</f>
        <v>392.09798498617147</v>
      </c>
      <c r="O78" s="75">
        <f>(Input!P145*0.1/0.2531*1000)</f>
        <v>0.17977084156459899</v>
      </c>
      <c r="P78" s="75">
        <f>(Input!Q145*0.1/0.2531*1000)</f>
        <v>1.9612801264322401</v>
      </c>
      <c r="Q78" s="75">
        <f>(Input!R145*0.1/0.2531*1000)</f>
        <v>12.726195179770842</v>
      </c>
      <c r="R78" s="75">
        <f>(Input!S145*0.1/0.2531*1000)</f>
        <v>16.353220071118137</v>
      </c>
      <c r="S78" s="75">
        <f>(Input!T145*0.1/0.2531*1000)</f>
        <v>0.74476491505333864</v>
      </c>
      <c r="T78" s="64">
        <v>0.95420000000000005</v>
      </c>
      <c r="U78" s="64">
        <v>0.93052000000000001</v>
      </c>
      <c r="V78" s="75">
        <f>(Input!W145*0.1/0.2531*1000)</f>
        <v>9.7194784670090878E-2</v>
      </c>
      <c r="W78" s="75">
        <f>(Input!X145*0.1/0.2531*1000)</f>
        <v>8.862109838008692</v>
      </c>
      <c r="X78" s="75">
        <f>(Input!Y145*0.1/0.2531*1000)</f>
        <v>7.2026866851047018</v>
      </c>
      <c r="Y78" s="75">
        <f>(Input!Z145*0.1/0.2531*1000)</f>
        <v>68.984591070723042</v>
      </c>
      <c r="Z78" s="64">
        <v>1.0210300000000001</v>
      </c>
      <c r="AA78" s="64">
        <v>1.11425</v>
      </c>
      <c r="AB78" s="75">
        <f>(Input!AC145*0.1/0.2531*1000)</f>
        <v>3.3978664559462662E-2</v>
      </c>
      <c r="AC78" s="75">
        <f>(Input!AD145*0.1/0.2531*1000)</f>
        <v>0.25207427894113005</v>
      </c>
      <c r="AD78" s="75">
        <f>(Input!AE145*0.1/0.2531*1000)</f>
        <v>0</v>
      </c>
      <c r="AE78" s="75">
        <f>(Input!AF145*0.1/0.2531*1000)</f>
        <v>1.9755037534571317E-3</v>
      </c>
      <c r="AF78" s="75">
        <f>(Input!AG145*0.1/0.2531*1000)</f>
        <v>1.7779533781114184E-2</v>
      </c>
      <c r="AG78" s="75">
        <f>(Input!AH145*0.1/0.2531*1000)</f>
        <v>0.10154089292769657</v>
      </c>
      <c r="AH78" s="75">
        <f>(Input!AI145*0.1/0.2531*1000)</f>
        <v>3.4768866060845519E-2</v>
      </c>
      <c r="AI78" s="64">
        <v>0.92684999999999995</v>
      </c>
      <c r="AJ78" s="64">
        <v>1.1044499999999999</v>
      </c>
      <c r="AK78" s="75">
        <f>(Input!AL145*0.1/0.2531*1000)</f>
        <v>0.69537732121691043</v>
      </c>
      <c r="AL78" s="75">
        <f>(Input!AM145*0.1/0.2531*1000)</f>
        <v>3.1212959304622683E-2</v>
      </c>
      <c r="AM78" s="75">
        <f>(Input!AN145*0.1/0.2531*1000)</f>
        <v>7.9020150138285269E-4</v>
      </c>
      <c r="AN78" s="75">
        <f>(Input!AO145*0.1/0.2531*1000)</f>
        <v>0.10865270644014226</v>
      </c>
      <c r="AO78" s="75">
        <f>(Input!AQ145*0.1/0.2531*1000)</f>
        <v>22.113789016199135</v>
      </c>
      <c r="AP78" s="75">
        <f>(Input!AR145*0.1/0.2531*1000)</f>
        <v>0.27459502173054129</v>
      </c>
      <c r="AQ78" s="75">
        <f>(Input!AS145*0.1/0.2531*1000)</f>
        <v>0.5412880284472541</v>
      </c>
      <c r="AR78" s="75">
        <f>(Input!AT145*0.1/0.2531*1000)</f>
        <v>6.7167127617542483E-2</v>
      </c>
      <c r="AS78" s="75">
        <f>(Input!AU145*0.1/0.2531*1000)</f>
        <v>0.24891347293559857</v>
      </c>
      <c r="AT78" s="75">
        <f>(Input!AV145*0.1/0.2531*1000)</f>
        <v>4.8992493085736867E-2</v>
      </c>
      <c r="AU78" s="75">
        <f>(Input!AW145*0.1/0.2531*1000)</f>
        <v>1.185302252074279E-2</v>
      </c>
      <c r="AV78" s="75">
        <f>(Input!AX145*0.1/0.2531*1000)</f>
        <v>4.3856183326748323E-2</v>
      </c>
      <c r="AW78" s="75">
        <f>(Input!AY145*0.1/0.2531*1000)</f>
        <v>5.9265112603713952E-3</v>
      </c>
      <c r="AX78" s="75">
        <f>(Input!AZ145*0.1/0.2531*1000)</f>
        <v>3.0817858553931252E-2</v>
      </c>
      <c r="AY78" s="75">
        <f>(Input!BA145*0.1/0.2531*1000)</f>
        <v>5.9265112603713952E-3</v>
      </c>
      <c r="AZ78" s="75">
        <f>(Input!BB145*0.1/0.2531*1000)</f>
        <v>1.659423152903991E-2</v>
      </c>
      <c r="BA78" s="75">
        <f>(Input!BC145*0.1/0.2531*1000)</f>
        <v>2.3706045041485581E-3</v>
      </c>
      <c r="BB78" s="75">
        <f>(Input!BD145*0.1/0.2531*1000)</f>
        <v>1.4223627024891345E-2</v>
      </c>
      <c r="BC78" s="75">
        <f>(Input!BE145*0.1/0.2531*1000)</f>
        <v>1.9755037534571317E-3</v>
      </c>
      <c r="BD78" s="75">
        <f>(Input!BF145*0.1/0.2531*1000)</f>
        <v>7.9020150138285269E-4</v>
      </c>
      <c r="BE78" s="75">
        <f>(Input!BG145*0.1/0.2531*1000)</f>
        <v>2.844725404978269E-2</v>
      </c>
      <c r="BF78" s="75">
        <f>(Input!BH145*0.1/0.2531*1000)</f>
        <v>0.10509679968391941</v>
      </c>
      <c r="BG78" s="75">
        <f>(Input!BI145*0.1/0.2531*1000)</f>
        <v>0.10746740418806797</v>
      </c>
      <c r="BH78" s="75">
        <f>(Input!BJ145*0.1/0.2531*1000)</f>
        <v>0</v>
      </c>
      <c r="BI78" s="75">
        <f>(Input!BK145*0.1/0.2531*1000)</f>
        <v>0</v>
      </c>
      <c r="BJ78" s="75">
        <f>(Input!BL145*0.1/0.2531*1000)</f>
        <v>5.3733702094033983E-2</v>
      </c>
      <c r="BK78" s="75">
        <f>(Input!BM145*0.1/0.2531*1000)</f>
        <v>3.9510075069142635E-3</v>
      </c>
      <c r="BL78" s="75">
        <f>(Input!BN145*0.1/0.2531*1000)</f>
        <v>5.8237850651916245</v>
      </c>
      <c r="BM78" s="64">
        <v>0.90159</v>
      </c>
      <c r="BN78" s="64">
        <v>1.04959</v>
      </c>
      <c r="BO78" s="75">
        <f>(Input!BQ145*0.1/0.2531*1000)</f>
        <v>8.3366258395890958E-2</v>
      </c>
      <c r="BP78" s="75">
        <f>(Input!BR145*0.1/0.2531*1000)</f>
        <v>1.3433425523508496E-2</v>
      </c>
    </row>
    <row r="79" spans="1:68" x14ac:dyDescent="0.3">
      <c r="A79" s="52" t="s">
        <v>77</v>
      </c>
      <c r="B79" s="75">
        <f>(Input!B146*0.1/0.2584*1000)</f>
        <v>112.15170278637771</v>
      </c>
      <c r="C79" s="75">
        <f>(Input!C146*0.1/0.2584*1000)</f>
        <v>1889.3188854489163</v>
      </c>
      <c r="D79" s="75">
        <f>(Input!D146*0.1/0.2584*1000)</f>
        <v>106.03715170278637</v>
      </c>
      <c r="E79" s="75">
        <f>(Input!E146*0.1/0.2584*1000)</f>
        <v>1453.9473684210527</v>
      </c>
      <c r="F79" s="75">
        <f>(Input!F146*0.1/0.2584*1000)</f>
        <v>19794.891640866874</v>
      </c>
      <c r="G79" s="75">
        <f>(Input!G146*0.1/0.2584*1000)</f>
        <v>18862.229102167184</v>
      </c>
      <c r="H79" s="64">
        <v>1.0305899999999999</v>
      </c>
      <c r="I79" s="64">
        <v>1.06596</v>
      </c>
      <c r="J79" s="75">
        <f>(Input!J146*0.1/0.2584*1000)</f>
        <v>80.80495356037153</v>
      </c>
      <c r="K79" s="75">
        <f>(Input!L146*0.1/0.2584*1000)</f>
        <v>0.31075851393188852</v>
      </c>
      <c r="L79" s="75">
        <f>(Input!M146*0.1/0.2584*1000)</f>
        <v>0.77089783281733737</v>
      </c>
      <c r="M79" s="75">
        <f>(Input!N146*0.1/0.2584*1000)</f>
        <v>24.83359133126935</v>
      </c>
      <c r="N79" s="75">
        <f>(Input!O146*0.1/0.2584*1000)</f>
        <v>190.59597523219816</v>
      </c>
      <c r="O79" s="75">
        <f>(Input!P146*0.1/0.2584*1000)</f>
        <v>0.14241486068111453</v>
      </c>
      <c r="P79" s="75">
        <f>(Input!Q146*0.1/0.2584*1000)</f>
        <v>1.566950464396285</v>
      </c>
      <c r="Q79" s="75">
        <f>(Input!R146*0.1/0.2584*1000)</f>
        <v>9.2608359133126932</v>
      </c>
      <c r="R79" s="75">
        <f>(Input!S146*0.1/0.2584*1000)</f>
        <v>18.703560371517028</v>
      </c>
      <c r="S79" s="75">
        <f>(Input!T146*0.1/0.2584*1000)</f>
        <v>0.48065015479876161</v>
      </c>
      <c r="T79" s="64">
        <v>0.93069000000000002</v>
      </c>
      <c r="U79" s="64">
        <v>0.92225999999999997</v>
      </c>
      <c r="V79" s="75">
        <f>(Input!W146*0.1/0.2584*1000)</f>
        <v>7.275541795665634E-2</v>
      </c>
      <c r="W79" s="75">
        <f>(Input!X146*0.1/0.2584*1000)</f>
        <v>1.6617647058823526</v>
      </c>
      <c r="X79" s="75">
        <f>(Input!Y146*0.1/0.2584*1000)</f>
        <v>6.5673374613003093</v>
      </c>
      <c r="Y79" s="75">
        <f>(Input!Z146*0.1/0.2584*1000)</f>
        <v>100.3482972136223</v>
      </c>
      <c r="Z79" s="64">
        <v>0.99160000000000004</v>
      </c>
      <c r="AA79" s="64">
        <v>1.09497</v>
      </c>
      <c r="AB79" s="75">
        <f>(Input!AC146*0.1/0.2584*1000)</f>
        <v>1.044891640866873E-2</v>
      </c>
      <c r="AC79" s="75">
        <f>(Input!AD146*0.1/0.2584*1000)</f>
        <v>0.14744582043343654</v>
      </c>
      <c r="AD79" s="75">
        <f>(Input!AE146*0.1/0.2584*1000)</f>
        <v>3.8699690402476777E-4</v>
      </c>
      <c r="AE79" s="75">
        <f>(Input!AF146*0.1/0.2584*1000)</f>
        <v>1.5479876160990711E-3</v>
      </c>
      <c r="AF79" s="75">
        <f>(Input!AG146*0.1/0.2584*1000)</f>
        <v>2.6315789473684209E-2</v>
      </c>
      <c r="AG79" s="75">
        <f>(Input!AH146*0.1/0.2584*1000)</f>
        <v>1.044891640866873E-2</v>
      </c>
      <c r="AH79" s="75">
        <f>(Input!AI146*0.1/0.2584*1000)</f>
        <v>6.2306501547987614E-2</v>
      </c>
      <c r="AI79" s="64">
        <v>0.90207000000000004</v>
      </c>
      <c r="AJ79" s="64">
        <v>1.08935</v>
      </c>
      <c r="AK79" s="75">
        <f>(Input!AL146*0.1/0.2584*1000)</f>
        <v>6.6176470588235309E-2</v>
      </c>
      <c r="AL79" s="75">
        <f>(Input!AM146*0.1/0.2584*1000)</f>
        <v>2.5541795665634678E-2</v>
      </c>
      <c r="AM79" s="75">
        <f>(Input!AN146*0.1/0.2584*1000)</f>
        <v>3.8699690402476777E-4</v>
      </c>
      <c r="AN79" s="75">
        <f>(Input!AO146*0.1/0.2584*1000)</f>
        <v>3.2120743034055731E-2</v>
      </c>
      <c r="AO79" s="75">
        <f>(Input!AQ146*0.1/0.2584*1000)</f>
        <v>13.045665634674926</v>
      </c>
      <c r="AP79" s="75">
        <f>(Input!AR146*0.1/0.2584*1000)</f>
        <v>9.4040247678018565E-2</v>
      </c>
      <c r="AQ79" s="75">
        <f>(Input!AS146*0.1/0.2584*1000)</f>
        <v>0.18227554179566563</v>
      </c>
      <c r="AR79" s="75">
        <f>(Input!AT146*0.1/0.2584*1000)</f>
        <v>2.2445820433436531E-2</v>
      </c>
      <c r="AS79" s="75">
        <f>(Input!AU146*0.1/0.2584*1000)</f>
        <v>8.6687306501548003E-2</v>
      </c>
      <c r="AT79" s="75">
        <f>(Input!AV146*0.1/0.2584*1000)</f>
        <v>1.6640866873065013E-2</v>
      </c>
      <c r="AU79" s="75">
        <f>(Input!AW146*0.1/0.2584*1000)</f>
        <v>5.0309597523219814E-3</v>
      </c>
      <c r="AV79" s="75">
        <f>(Input!AX146*0.1/0.2584*1000)</f>
        <v>1.4705882352941176E-2</v>
      </c>
      <c r="AW79" s="75">
        <f>(Input!AY146*0.1/0.2584*1000)</f>
        <v>2.3219814241486067E-3</v>
      </c>
      <c r="AX79" s="75">
        <f>(Input!AZ146*0.1/0.2584*1000)</f>
        <v>1.08359133126935E-2</v>
      </c>
      <c r="AY79" s="75">
        <f>(Input!BA146*0.1/0.2584*1000)</f>
        <v>1.934984520123839E-3</v>
      </c>
      <c r="AZ79" s="75">
        <f>(Input!BB146*0.1/0.2584*1000)</f>
        <v>5.4179566563467502E-3</v>
      </c>
      <c r="BA79" s="75">
        <f>(Input!BC146*0.1/0.2584*1000)</f>
        <v>7.7399380804953554E-4</v>
      </c>
      <c r="BB79" s="75">
        <f>(Input!BD146*0.1/0.2584*1000)</f>
        <v>5.0309597523219814E-3</v>
      </c>
      <c r="BC79" s="75">
        <f>(Input!BE146*0.1/0.2584*1000)</f>
        <v>7.7399380804953554E-4</v>
      </c>
      <c r="BD79" s="75">
        <f>(Input!BF146*0.1/0.2584*1000)</f>
        <v>3.8699690402476777E-4</v>
      </c>
      <c r="BE79" s="75">
        <f>(Input!BG146*0.1/0.2584*1000)</f>
        <v>1.5092879256965943E-2</v>
      </c>
      <c r="BF79" s="75">
        <f>(Input!BH146*0.1/0.2584*1000)</f>
        <v>3.6764705882352935E-2</v>
      </c>
      <c r="BG79" s="75">
        <f>(Input!BI146*0.1/0.2584*1000)</f>
        <v>3.7151702786377708E-2</v>
      </c>
      <c r="BH79" s="75">
        <f>(Input!BJ146*0.1/0.2584*1000)</f>
        <v>0</v>
      </c>
      <c r="BI79" s="75">
        <f>(Input!BK146*0.1/0.2584*1000)</f>
        <v>0</v>
      </c>
      <c r="BJ79" s="75">
        <f>(Input!BL146*0.1/0.2584*1000)</f>
        <v>4.8761609907120744E-2</v>
      </c>
      <c r="BK79" s="75">
        <f>(Input!BM146*0.1/0.2584*1000)</f>
        <v>4.2569659442724455E-3</v>
      </c>
      <c r="BL79" s="75">
        <f>(Input!BN146*0.1/0.2584*1000)</f>
        <v>0.85294117647058831</v>
      </c>
      <c r="BM79" s="64">
        <v>0.87794000000000005</v>
      </c>
      <c r="BN79" s="64">
        <v>1.03837</v>
      </c>
      <c r="BO79" s="75">
        <f>(Input!BQ146*0.1/0.2584*1000)</f>
        <v>2.902476780185758E-2</v>
      </c>
      <c r="BP79" s="75">
        <f>(Input!BR146*0.1/0.2584*1000)</f>
        <v>4.6439628482972135E-3</v>
      </c>
    </row>
    <row r="80" spans="1:68" x14ac:dyDescent="0.3">
      <c r="A80" s="52" t="s">
        <v>78</v>
      </c>
      <c r="B80" s="75">
        <f>(Input!B147*0.1/0.2571*1000)</f>
        <v>239.05095293660059</v>
      </c>
      <c r="C80" s="75">
        <f>(Input!C147*0.1/0.2571*1000)</f>
        <v>1858.0318942045897</v>
      </c>
      <c r="D80" s="75">
        <f>(Input!D147*0.1/0.2571*1000)</f>
        <v>347.95799299883316</v>
      </c>
      <c r="E80" s="75">
        <f>(Input!E147*0.1/0.2571*1000)</f>
        <v>879.0353947880202</v>
      </c>
      <c r="F80" s="75">
        <f>(Input!F147*0.1/0.2571*1000)</f>
        <v>14663.555036950605</v>
      </c>
      <c r="G80" s="75">
        <f>(Input!G147*0.1/0.2571*1000)</f>
        <v>23286.658887592377</v>
      </c>
      <c r="H80" s="64">
        <v>1.0288200000000001</v>
      </c>
      <c r="I80" s="64">
        <v>1.06091</v>
      </c>
      <c r="J80" s="75">
        <f>(Input!J147*0.1/0.2571*1000)</f>
        <v>109.60715674834695</v>
      </c>
      <c r="K80" s="75">
        <f>(Input!L147*0.1/0.2571*1000)</f>
        <v>0.75651497471800855</v>
      </c>
      <c r="L80" s="75">
        <f>(Input!M147*0.1/0.2571*1000)</f>
        <v>1.1730844029560483</v>
      </c>
      <c r="M80" s="75">
        <f>(Input!N147*0.1/0.2571*1000)</f>
        <v>62.427071178529758</v>
      </c>
      <c r="N80" s="75">
        <f>(Input!O147*0.1/0.2571*1000)</f>
        <v>528.58809801633595</v>
      </c>
      <c r="O80" s="75">
        <f>(Input!P147*0.1/0.2571*1000)</f>
        <v>0.17930766238817586</v>
      </c>
      <c r="P80" s="75">
        <f>(Input!Q147*0.1/0.2571*1000)</f>
        <v>0.98716452742123695</v>
      </c>
      <c r="Q80" s="75">
        <f>(Input!R147*0.1/0.2571*1000)</f>
        <v>12.489303772851031</v>
      </c>
      <c r="R80" s="75">
        <f>(Input!S147*0.1/0.2571*1000)</f>
        <v>13.636717230649555</v>
      </c>
      <c r="S80" s="75">
        <f>(Input!T147*0.1/0.2571*1000)</f>
        <v>0.4885258654220147</v>
      </c>
      <c r="T80" s="64">
        <v>0.92835999999999996</v>
      </c>
      <c r="U80" s="64">
        <v>0.90593999999999997</v>
      </c>
      <c r="V80" s="75">
        <f>(Input!W147*0.1/0.2571*1000)</f>
        <v>0.13068844807467911</v>
      </c>
      <c r="W80" s="75">
        <f>(Input!X147*0.1/0.2571*1000)</f>
        <v>4.2979385453131087</v>
      </c>
      <c r="X80" s="75">
        <f>(Input!Y147*0.1/0.2571*1000)</f>
        <v>11.894204589653832</v>
      </c>
      <c r="Y80" s="75">
        <f>(Input!Z147*0.1/0.2571*1000)</f>
        <v>103.42279268767017</v>
      </c>
      <c r="Z80" s="64">
        <v>0.99094000000000004</v>
      </c>
      <c r="AA80" s="64">
        <v>1.09287</v>
      </c>
      <c r="AB80" s="75">
        <f>(Input!AC147*0.1/0.2571*1000)</f>
        <v>3.4227926876701675E-2</v>
      </c>
      <c r="AC80" s="75">
        <f>(Input!AD147*0.1/0.2571*1000)</f>
        <v>0.16063788409179308</v>
      </c>
      <c r="AD80" s="75">
        <f>(Input!AE147*0.1/0.2571*1000)</f>
        <v>3.889537145079735E-4</v>
      </c>
      <c r="AE80" s="75">
        <f>(Input!AF147*0.1/0.2571*1000)</f>
        <v>2.7226760015558152E-3</v>
      </c>
      <c r="AF80" s="75">
        <f>(Input!AG147*0.1/0.2571*1000)</f>
        <v>2.4893037728510304E-2</v>
      </c>
      <c r="AG80" s="75">
        <f>(Input!AH147*0.1/0.2571*1000)</f>
        <v>9.4904706339945549E-2</v>
      </c>
      <c r="AH80" s="75">
        <f>(Input!AI147*0.1/0.2571*1000)</f>
        <v>2.0225593154414627E-2</v>
      </c>
      <c r="AI80" s="64">
        <v>0.90193000000000001</v>
      </c>
      <c r="AJ80" s="64">
        <v>1.0843799999999999</v>
      </c>
      <c r="AK80" s="75">
        <f>(Input!AL147*0.1/0.2571*1000)</f>
        <v>0.11979774406845588</v>
      </c>
      <c r="AL80" s="75">
        <f>(Input!AM147*0.1/0.2571*1000)</f>
        <v>4.472967716841697E-2</v>
      </c>
      <c r="AM80" s="75">
        <f>(Input!AN147*0.1/0.2571*1000)</f>
        <v>1.9447685725398683E-3</v>
      </c>
      <c r="AN80" s="75">
        <f>(Input!AO147*0.1/0.2571*1000)</f>
        <v>0.19136522753792301</v>
      </c>
      <c r="AO80" s="75">
        <f>(Input!AQ147*0.1/0.2571*1000)</f>
        <v>12.061454686892262</v>
      </c>
      <c r="AP80" s="75">
        <f>(Input!AR147*0.1/0.2571*1000)</f>
        <v>0.30455075845974333</v>
      </c>
      <c r="AQ80" s="75">
        <f>(Input!AS147*0.1/0.2571*1000)</f>
        <v>0.62388175807078972</v>
      </c>
      <c r="AR80" s="75">
        <f>(Input!AT147*0.1/0.2571*1000)</f>
        <v>7.4679113185530929E-2</v>
      </c>
      <c r="AS80" s="75">
        <f>(Input!AU147*0.1/0.2571*1000)</f>
        <v>0.28510307273434465</v>
      </c>
      <c r="AT80" s="75">
        <f>(Input!AV147*0.1/0.2571*1000)</f>
        <v>5.4842473745624266E-2</v>
      </c>
      <c r="AU80" s="75">
        <f>(Input!AW147*0.1/0.2571*1000)</f>
        <v>1.2446518864255152E-2</v>
      </c>
      <c r="AV80" s="75">
        <f>(Input!AX147*0.1/0.2571*1000)</f>
        <v>4.7841306884480753E-2</v>
      </c>
      <c r="AW80" s="75">
        <f>(Input!AY147*0.1/0.2571*1000)</f>
        <v>7.0011668611435233E-3</v>
      </c>
      <c r="AX80" s="75">
        <f>(Input!AZ147*0.1/0.2571*1000)</f>
        <v>3.5394788020225595E-2</v>
      </c>
      <c r="AY80" s="75">
        <f>(Input!BA147*0.1/0.2571*1000)</f>
        <v>6.6122131466355505E-3</v>
      </c>
      <c r="AZ80" s="75">
        <f>(Input!BB147*0.1/0.2571*1000)</f>
        <v>1.8280824581874758E-2</v>
      </c>
      <c r="BA80" s="75">
        <f>(Input!BC147*0.1/0.2571*1000)</f>
        <v>2.3337222870478415E-3</v>
      </c>
      <c r="BB80" s="75">
        <f>(Input!BD147*0.1/0.2571*1000)</f>
        <v>1.5558148580318946E-2</v>
      </c>
      <c r="BC80" s="75">
        <f>(Input!BE147*0.1/0.2571*1000)</f>
        <v>2.3337222870478415E-3</v>
      </c>
      <c r="BD80" s="75">
        <f>(Input!BF147*0.1/0.2571*1000)</f>
        <v>7.77907429015947E-4</v>
      </c>
      <c r="BE80" s="75">
        <f>(Input!BG147*0.1/0.2571*1000)</f>
        <v>3.5783741734733567E-2</v>
      </c>
      <c r="BF80" s="75">
        <f>(Input!BH147*0.1/0.2571*1000)</f>
        <v>3.2672112018669777E-2</v>
      </c>
      <c r="BG80" s="75">
        <f>(Input!BI147*0.1/0.2571*1000)</f>
        <v>3.4616880591209646E-2</v>
      </c>
      <c r="BH80" s="75">
        <f>(Input!BJ147*0.1/0.2571*1000)</f>
        <v>0</v>
      </c>
      <c r="BI80" s="75">
        <f>(Input!BK147*0.1/0.2571*1000)</f>
        <v>3.889537145079735E-4</v>
      </c>
      <c r="BJ80" s="75">
        <f>(Input!BL147*0.1/0.2571*1000)</f>
        <v>4.9397121742512644E-2</v>
      </c>
      <c r="BK80" s="75">
        <f>(Input!BM147*0.1/0.2571*1000)</f>
        <v>6.223259432127576E-3</v>
      </c>
      <c r="BL80" s="75">
        <f>(Input!BN147*0.1/0.2571*1000)</f>
        <v>2.4531310774017898</v>
      </c>
      <c r="BM80" s="64">
        <v>0.87695000000000001</v>
      </c>
      <c r="BN80" s="64">
        <v>1.0430999999999999</v>
      </c>
      <c r="BO80" s="75">
        <f>(Input!BQ147*0.1/0.2571*1000)</f>
        <v>9.1793076623881767E-2</v>
      </c>
      <c r="BP80" s="75">
        <f>(Input!BR147*0.1/0.2571*1000)</f>
        <v>1.4780241151302997E-2</v>
      </c>
    </row>
    <row r="81" spans="1:68" x14ac:dyDescent="0.3">
      <c r="A81" s="52" t="s">
        <v>79</v>
      </c>
      <c r="B81" s="75">
        <f>(Input!B148*0.1/0.2544*1000)</f>
        <v>141.78459119496853</v>
      </c>
      <c r="C81" s="75">
        <f>(Input!C148*0.1/0.2544*1000)</f>
        <v>1879.7169811320755</v>
      </c>
      <c r="D81" s="75">
        <f>(Input!D148*0.1/0.2544*1000)</f>
        <v>222.60220125786159</v>
      </c>
      <c r="E81" s="75">
        <f>(Input!E148*0.1/0.2544*1000)</f>
        <v>1329.009433962264</v>
      </c>
      <c r="F81" s="75">
        <f>(Input!F148*0.1/0.2544*1000)</f>
        <v>17877.358490566039</v>
      </c>
      <c r="G81" s="75">
        <f>(Input!G148*0.1/0.2544*1000)</f>
        <v>16698.113207547169</v>
      </c>
      <c r="H81" s="64">
        <v>1.0370699999999999</v>
      </c>
      <c r="I81" s="64">
        <v>1.07585</v>
      </c>
      <c r="J81" s="75">
        <f>(Input!J148*0.1/0.2544*1000)</f>
        <v>77.397798742138363</v>
      </c>
      <c r="K81" s="75">
        <f>(Input!L148*0.1/0.2544*1000)</f>
        <v>0.5911949685534591</v>
      </c>
      <c r="L81" s="75">
        <f>(Input!M148*0.1/0.2544*1000)</f>
        <v>1.1132075471698111</v>
      </c>
      <c r="M81" s="75">
        <f>(Input!N148*0.1/0.2544*1000)</f>
        <v>41.588050314465399</v>
      </c>
      <c r="N81" s="75">
        <f>(Input!O148*0.1/0.2544*1000)</f>
        <v>361.63522012578619</v>
      </c>
      <c r="O81" s="75">
        <f>(Input!P148*0.1/0.2544*1000)</f>
        <v>0.17570754716981132</v>
      </c>
      <c r="P81" s="75">
        <f>(Input!Q148*0.1/0.2544*1000)</f>
        <v>1.4143081761006289</v>
      </c>
      <c r="Q81" s="75">
        <f>(Input!R148*0.1/0.2544*1000)</f>
        <v>11.116352201257863</v>
      </c>
      <c r="R81" s="75">
        <f>(Input!S148*0.1/0.2544*1000)</f>
        <v>14.689465408805033</v>
      </c>
      <c r="S81" s="75">
        <f>(Input!T148*0.1/0.2544*1000)</f>
        <v>0.51611635220125784</v>
      </c>
      <c r="T81" s="64">
        <v>0.92747999999999997</v>
      </c>
      <c r="U81" s="64">
        <v>0.92679</v>
      </c>
      <c r="V81" s="75">
        <f>(Input!W148*0.1/0.2544*1000)</f>
        <v>0.12657232704402516</v>
      </c>
      <c r="W81" s="75">
        <f>(Input!X148*0.1/0.2544*1000)</f>
        <v>8.8482704402515733</v>
      </c>
      <c r="X81" s="75">
        <f>(Input!Y148*0.1/0.2544*1000)</f>
        <v>3.7613993710691829</v>
      </c>
      <c r="Y81" s="75">
        <f>(Input!Z148*0.1/0.2544*1000)</f>
        <v>88.20754716981132</v>
      </c>
      <c r="Z81" s="64">
        <v>0.99124999999999996</v>
      </c>
      <c r="AA81" s="64">
        <v>1.10748</v>
      </c>
      <c r="AB81" s="75">
        <f>(Input!AC148*0.1/0.2544*1000)</f>
        <v>2.3191823899371068E-2</v>
      </c>
      <c r="AC81" s="75">
        <f>(Input!AD148*0.1/0.2544*1000)</f>
        <v>0.11556603773584904</v>
      </c>
      <c r="AD81" s="75">
        <f>(Input!AE148*0.1/0.2544*1000)</f>
        <v>3.9308176100628928E-4</v>
      </c>
      <c r="AE81" s="75">
        <f>(Input!AF148*0.1/0.2544*1000)</f>
        <v>1.5723270440251571E-3</v>
      </c>
      <c r="AF81" s="75">
        <f>(Input!AG148*0.1/0.2544*1000)</f>
        <v>2.0833333333333332E-2</v>
      </c>
      <c r="AG81" s="75">
        <f>(Input!AH148*0.1/0.2544*1000)</f>
        <v>5.8176100628930812E-2</v>
      </c>
      <c r="AH81" s="75">
        <f>(Input!AI148*0.1/0.2544*1000)</f>
        <v>1.9654088050314465E-2</v>
      </c>
      <c r="AI81" s="64">
        <v>0.90634999999999999</v>
      </c>
      <c r="AJ81" s="64">
        <v>1.1010500000000001</v>
      </c>
      <c r="AK81" s="75">
        <f>(Input!AL148*0.1/0.2544*1000)</f>
        <v>9.3946540880503138E-2</v>
      </c>
      <c r="AL81" s="75">
        <f>(Input!AM148*0.1/0.2544*1000)</f>
        <v>4.2059748427672954E-2</v>
      </c>
      <c r="AM81" s="75">
        <f>(Input!AN148*0.1/0.2544*1000)</f>
        <v>3.9308176100628928E-4</v>
      </c>
      <c r="AN81" s="75">
        <f>(Input!AO148*0.1/0.2544*1000)</f>
        <v>4.4418238993710703E-2</v>
      </c>
      <c r="AO81" s="75">
        <f>(Input!AQ148*0.1/0.2544*1000)</f>
        <v>13.211477987421384</v>
      </c>
      <c r="AP81" s="75">
        <f>(Input!AR148*0.1/0.2544*1000)</f>
        <v>0.22051886792452832</v>
      </c>
      <c r="AQ81" s="75">
        <f>(Input!AS148*0.1/0.2544*1000)</f>
        <v>0.43278301886792453</v>
      </c>
      <c r="AR81" s="75">
        <f>(Input!AT148*0.1/0.2544*1000)</f>
        <v>5.3852201257861644E-2</v>
      </c>
      <c r="AS81" s="75">
        <f>(Input!AU148*0.1/0.2544*1000)</f>
        <v>0.20047169811320756</v>
      </c>
      <c r="AT81" s="75">
        <f>(Input!AV148*0.1/0.2544*1000)</f>
        <v>3.8128930817610061E-2</v>
      </c>
      <c r="AU81" s="75">
        <f>(Input!AW148*0.1/0.2544*1000)</f>
        <v>9.0408805031446538E-3</v>
      </c>
      <c r="AV81" s="75">
        <f>(Input!AX148*0.1/0.2544*1000)</f>
        <v>3.4984276729559748E-2</v>
      </c>
      <c r="AW81" s="75">
        <f>(Input!AY148*0.1/0.2544*1000)</f>
        <v>4.7169811320754724E-3</v>
      </c>
      <c r="AX81" s="75">
        <f>(Input!AZ148*0.1/0.2544*1000)</f>
        <v>2.3977987421383646E-2</v>
      </c>
      <c r="AY81" s="75">
        <f>(Input!BA148*0.1/0.2544*1000)</f>
        <v>4.7169811320754724E-3</v>
      </c>
      <c r="AZ81" s="75">
        <f>(Input!BB148*0.1/0.2544*1000)</f>
        <v>1.1792452830188678E-2</v>
      </c>
      <c r="BA81" s="75">
        <f>(Input!BC148*0.1/0.2544*1000)</f>
        <v>1.5723270440251571E-3</v>
      </c>
      <c r="BB81" s="75">
        <f>(Input!BD148*0.1/0.2544*1000)</f>
        <v>1.0220125786163521E-2</v>
      </c>
      <c r="BC81" s="75">
        <f>(Input!BE148*0.1/0.2544*1000)</f>
        <v>1.5723270440251571E-3</v>
      </c>
      <c r="BD81" s="75">
        <f>(Input!BF148*0.1/0.2544*1000)</f>
        <v>3.9308176100628928E-4</v>
      </c>
      <c r="BE81" s="75">
        <f>(Input!BG148*0.1/0.2544*1000)</f>
        <v>2.0440251572327043E-2</v>
      </c>
      <c r="BF81" s="75">
        <f>(Input!BH148*0.1/0.2544*1000)</f>
        <v>2.3584905660377357E-2</v>
      </c>
      <c r="BG81" s="75">
        <f>(Input!BI148*0.1/0.2544*1000)</f>
        <v>2.4371069182389939E-2</v>
      </c>
      <c r="BH81" s="75">
        <f>(Input!BJ148*0.1/0.2544*1000)</f>
        <v>0</v>
      </c>
      <c r="BI81" s="75">
        <f>(Input!BK148*0.1/0.2544*1000)</f>
        <v>0</v>
      </c>
      <c r="BJ81" s="75">
        <f>(Input!BL148*0.1/0.2544*1000)</f>
        <v>5.0314465408805027E-2</v>
      </c>
      <c r="BK81" s="75">
        <f>(Input!BM148*0.1/0.2544*1000)</f>
        <v>3.1446540880503142E-3</v>
      </c>
      <c r="BL81" s="75">
        <f>(Input!BN148*0.1/0.2544*1000)</f>
        <v>1.2315251572327046</v>
      </c>
      <c r="BM81" s="64">
        <v>0.87946000000000002</v>
      </c>
      <c r="BN81" s="64">
        <v>1.05183</v>
      </c>
      <c r="BO81" s="75">
        <f>(Input!BQ148*0.1/0.2544*1000)</f>
        <v>6.2106918238993718E-2</v>
      </c>
      <c r="BP81" s="75">
        <f>(Input!BR148*0.1/0.2544*1000)</f>
        <v>9.0408805031446538E-3</v>
      </c>
    </row>
    <row r="82" spans="1:68" x14ac:dyDescent="0.3">
      <c r="A82" s="52" t="s">
        <v>80</v>
      </c>
      <c r="B82" s="75">
        <f>(Input!B149*0.1/0.2601*1000)</f>
        <v>119.41560938100733</v>
      </c>
      <c r="C82" s="75">
        <f>(Input!C149*0.1/0.2601*1000)</f>
        <v>2227.6047673971552</v>
      </c>
      <c r="D82" s="75">
        <f>(Input!D149*0.1/0.2601*1000)</f>
        <v>163.82160707420226</v>
      </c>
      <c r="E82" s="75">
        <f>(Input!E149*0.1/0.2601*1000)</f>
        <v>1770.4728950403694</v>
      </c>
      <c r="F82" s="75">
        <f>(Input!F149*0.1/0.2601*1000)</f>
        <v>19504.0369088812</v>
      </c>
      <c r="G82" s="75">
        <f>(Input!G149*0.1/0.2601*1000)</f>
        <v>18688.965782391391</v>
      </c>
      <c r="H82" s="64">
        <v>1.04769</v>
      </c>
      <c r="I82" s="64">
        <v>1.0748800000000001</v>
      </c>
      <c r="J82" s="75">
        <f>(Input!J149*0.1/0.2601*1000)</f>
        <v>83.006535947712422</v>
      </c>
      <c r="K82" s="75">
        <f>(Input!L149*0.1/0.2601*1000)</f>
        <v>0.39600153787005005</v>
      </c>
      <c r="L82" s="75">
        <f>(Input!M149*0.1/0.2601*1000)</f>
        <v>0.72395232602845061</v>
      </c>
      <c r="M82" s="75">
        <f>(Input!N149*0.1/0.2601*1000)</f>
        <v>54.017685505574789</v>
      </c>
      <c r="N82" s="75">
        <f>(Input!O149*0.1/0.2601*1000)</f>
        <v>245.29027297193389</v>
      </c>
      <c r="O82" s="75">
        <f>(Input!P149*0.1/0.2601*1000)</f>
        <v>0.13148788927335645</v>
      </c>
      <c r="P82" s="75">
        <f>(Input!Q149*0.1/0.2601*1000)</f>
        <v>2.910034602076125</v>
      </c>
      <c r="Q82" s="75">
        <f>(Input!R149*0.1/0.2601*1000)</f>
        <v>24.659746251441756</v>
      </c>
      <c r="R82" s="75">
        <f>(Input!S149*0.1/0.2601*1000)</f>
        <v>18.123798539023454</v>
      </c>
      <c r="S82" s="75">
        <f>(Input!T149*0.1/0.2601*1000)</f>
        <v>0.54479046520569008</v>
      </c>
      <c r="T82" s="64">
        <v>0.94681000000000004</v>
      </c>
      <c r="U82" s="64">
        <v>0.92649999999999999</v>
      </c>
      <c r="V82" s="75">
        <f>(Input!W149*0.1/0.2601*1000)</f>
        <v>7.4586697424067663E-2</v>
      </c>
      <c r="W82" s="75">
        <f>(Input!X149*0.1/0.2601*1000)</f>
        <v>1.3675509419454057</v>
      </c>
      <c r="X82" s="75">
        <f>(Input!Y149*0.1/0.2601*1000)</f>
        <v>8.5505574778931184</v>
      </c>
      <c r="Y82" s="75">
        <f>(Input!Z149*0.1/0.2601*1000)</f>
        <v>87.081891580161496</v>
      </c>
      <c r="Z82" s="64">
        <v>1.00003</v>
      </c>
      <c r="AA82" s="64">
        <v>1.09867</v>
      </c>
      <c r="AB82" s="75">
        <f>(Input!AC149*0.1/0.2601*1000)</f>
        <v>1.4225297962322185E-2</v>
      </c>
      <c r="AC82" s="75">
        <f>(Input!AD149*0.1/0.2601*1000)</f>
        <v>0.23644752018454443</v>
      </c>
      <c r="AD82" s="75">
        <f>(Input!AE149*0.1/0.2601*1000)</f>
        <v>0</v>
      </c>
      <c r="AE82" s="75">
        <f>(Input!AF149*0.1/0.2601*1000)</f>
        <v>1.5378700499807765E-3</v>
      </c>
      <c r="AF82" s="75">
        <f>(Input!AG149*0.1/0.2601*1000)</f>
        <v>2.0761245674740483E-2</v>
      </c>
      <c r="AG82" s="75">
        <f>(Input!AH149*0.1/0.2601*1000)</f>
        <v>3.2679738562091505E-2</v>
      </c>
      <c r="AH82" s="75">
        <f>(Input!AI149*0.1/0.2601*1000)</f>
        <v>6.4975009611687826E-2</v>
      </c>
      <c r="AI82" s="64">
        <v>0.90788999999999997</v>
      </c>
      <c r="AJ82" s="64">
        <v>1.0929500000000001</v>
      </c>
      <c r="AK82" s="75">
        <f>(Input!AL149*0.1/0.2601*1000)</f>
        <v>3.8831218762014612E-2</v>
      </c>
      <c r="AL82" s="75">
        <f>(Input!AM149*0.1/0.2601*1000)</f>
        <v>1.6532103037293348E-2</v>
      </c>
      <c r="AM82" s="75">
        <f>(Input!AN149*0.1/0.2601*1000)</f>
        <v>0</v>
      </c>
      <c r="AN82" s="75">
        <f>(Input!AO149*0.1/0.2601*1000)</f>
        <v>6.1130334486735882E-2</v>
      </c>
      <c r="AO82" s="75">
        <f>(Input!AQ149*0.1/0.2601*1000)</f>
        <v>14.5520953479431</v>
      </c>
      <c r="AP82" s="75">
        <f>(Input!AR149*0.1/0.2601*1000)</f>
        <v>0.12995001922337565</v>
      </c>
      <c r="AQ82" s="75">
        <f>(Input!AS149*0.1/0.2601*1000)</f>
        <v>0.24951941560938101</v>
      </c>
      <c r="AR82" s="75">
        <f>(Input!AT149*0.1/0.2601*1000)</f>
        <v>3.1526336024605923E-2</v>
      </c>
      <c r="AS82" s="75">
        <f>(Input!AU149*0.1/0.2601*1000)</f>
        <v>0.11610918877354863</v>
      </c>
      <c r="AT82" s="75">
        <f>(Input!AV149*0.1/0.2601*1000)</f>
        <v>2.4221453287197235E-2</v>
      </c>
      <c r="AU82" s="75">
        <f>(Input!AW149*0.1/0.2601*1000)</f>
        <v>7.6893502499038842E-3</v>
      </c>
      <c r="AV82" s="75">
        <f>(Input!AX149*0.1/0.2601*1000)</f>
        <v>2.1145713187235682E-2</v>
      </c>
      <c r="AW82" s="75">
        <f>(Input!AY149*0.1/0.2601*1000)</f>
        <v>3.0757400999615529E-3</v>
      </c>
      <c r="AX82" s="75">
        <f>(Input!AZ149*0.1/0.2601*1000)</f>
        <v>1.4994232987312572E-2</v>
      </c>
      <c r="AY82" s="75">
        <f>(Input!BA149*0.1/0.2601*1000)</f>
        <v>2.6912725874663596E-3</v>
      </c>
      <c r="AZ82" s="75">
        <f>(Input!BB149*0.1/0.2601*1000)</f>
        <v>7.6893502499038842E-3</v>
      </c>
      <c r="BA82" s="75">
        <f>(Input!BC149*0.1/0.2601*1000)</f>
        <v>7.6893502499038823E-4</v>
      </c>
      <c r="BB82" s="75">
        <f>(Input!BD149*0.1/0.2601*1000)</f>
        <v>6.1514801999231058E-3</v>
      </c>
      <c r="BC82" s="75">
        <f>(Input!BE149*0.1/0.2601*1000)</f>
        <v>7.6893502499038823E-4</v>
      </c>
      <c r="BD82" s="75">
        <f>(Input!BF149*0.1/0.2601*1000)</f>
        <v>3.8446751249519411E-4</v>
      </c>
      <c r="BE82" s="75">
        <f>(Input!BG149*0.1/0.2601*1000)</f>
        <v>2.6528258362168405E-2</v>
      </c>
      <c r="BF82" s="75">
        <f>(Input!BH149*0.1/0.2601*1000)</f>
        <v>8.9965397923875451E-2</v>
      </c>
      <c r="BG82" s="75">
        <f>(Input!BI149*0.1/0.2601*1000)</f>
        <v>9.3425605536332182E-2</v>
      </c>
      <c r="BH82" s="75">
        <f>(Input!BJ149*0.1/0.2601*1000)</f>
        <v>0</v>
      </c>
      <c r="BI82" s="75">
        <f>(Input!BK149*0.1/0.2601*1000)</f>
        <v>0</v>
      </c>
      <c r="BJ82" s="75">
        <f>(Input!BL149*0.1/0.2601*1000)</f>
        <v>6.5743944636678223E-2</v>
      </c>
      <c r="BK82" s="75">
        <f>(Input!BM149*0.1/0.2601*1000)</f>
        <v>3.4602076124567466E-3</v>
      </c>
      <c r="BL82" s="75">
        <f>(Input!BN149*0.1/0.2601*1000)</f>
        <v>0.98423683198769718</v>
      </c>
      <c r="BM82" s="64">
        <v>0.88032999999999995</v>
      </c>
      <c r="BN82" s="64">
        <v>1.04129</v>
      </c>
      <c r="BO82" s="75">
        <f>(Input!BQ149*0.1/0.2601*1000)</f>
        <v>3.844675124951942E-2</v>
      </c>
      <c r="BP82" s="75">
        <f>(Input!BR149*0.1/0.2601*1000)</f>
        <v>6.9204152249134933E-3</v>
      </c>
    </row>
    <row r="83" spans="1:68" x14ac:dyDescent="0.3">
      <c r="A83" s="52" t="s">
        <v>81</v>
      </c>
      <c r="B83" s="75">
        <f>(Input!B150*0.1/0.2526*1000)</f>
        <v>91.092636579572471</v>
      </c>
      <c r="C83" s="75">
        <f>(Input!C150*0.1/0.2526*1000)</f>
        <v>1589.4695170229611</v>
      </c>
      <c r="D83" s="75">
        <f>(Input!D150*0.1/0.2526*1000)</f>
        <v>484.56057007125895</v>
      </c>
      <c r="E83" s="75">
        <f>(Input!E150*0.1/0.2526*1000)</f>
        <v>765.63737133808411</v>
      </c>
      <c r="F83" s="75">
        <f>(Input!F150*0.1/0.2526*1000)</f>
        <v>17719.714964370545</v>
      </c>
      <c r="G83" s="75">
        <f>(Input!G150*0.1/0.2526*1000)</f>
        <v>19406.175771971502</v>
      </c>
      <c r="H83" s="64">
        <v>1.0548599999999999</v>
      </c>
      <c r="I83" s="64">
        <v>1.1080700000000001</v>
      </c>
      <c r="J83" s="75">
        <f>(Input!J150*0.1/0.2526*1000)</f>
        <v>101.97941409342835</v>
      </c>
      <c r="K83" s="75">
        <f>(Input!L150*0.1/0.2526*1000)</f>
        <v>1.1155977830562154</v>
      </c>
      <c r="L83" s="75">
        <f>(Input!M150*0.1/0.2526*1000)</f>
        <v>1.4113222486144104</v>
      </c>
      <c r="M83" s="75">
        <f>(Input!N150*0.1/0.2526*1000)</f>
        <v>46.832937450514649</v>
      </c>
      <c r="N83" s="75">
        <f>(Input!O150*0.1/0.2526*1000)</f>
        <v>721.69437846397477</v>
      </c>
      <c r="O83" s="75">
        <f>(Input!P150*0.1/0.2526*1000)</f>
        <v>0.31947743467933498</v>
      </c>
      <c r="P83" s="75">
        <f>(Input!Q150*0.1/0.2526*1000)</f>
        <v>1.4833729216152018</v>
      </c>
      <c r="Q83" s="75">
        <f>(Input!R150*0.1/0.2526*1000)</f>
        <v>13.646080760095014</v>
      </c>
      <c r="R83" s="75">
        <f>(Input!S150*0.1/0.2526*1000)</f>
        <v>15.419635787806813</v>
      </c>
      <c r="S83" s="75">
        <f>(Input!T150*0.1/0.2526*1000)</f>
        <v>0.52652414885193988</v>
      </c>
      <c r="T83" s="64">
        <v>0.94979000000000002</v>
      </c>
      <c r="U83" s="64">
        <v>0.94535999999999998</v>
      </c>
      <c r="V83" s="75">
        <f>(Input!W150*0.1/0.2526*1000)</f>
        <v>0.20387965162311958</v>
      </c>
      <c r="W83" s="75">
        <f>(Input!X150*0.1/0.2526*1000)</f>
        <v>6.3262074425969921</v>
      </c>
      <c r="X83" s="75">
        <f>(Input!Y150*0.1/0.2526*1000)</f>
        <v>16.98733174980206</v>
      </c>
      <c r="Y83" s="75">
        <f>(Input!Z150*0.1/0.2526*1000)</f>
        <v>69.912905779889158</v>
      </c>
      <c r="Z83" s="64">
        <v>1.01641</v>
      </c>
      <c r="AA83" s="64">
        <v>1.13411</v>
      </c>
      <c r="AB83" s="75">
        <f>(Input!AC150*0.1/0.2526*1000)</f>
        <v>6.2153602533650036E-2</v>
      </c>
      <c r="AC83" s="75">
        <f>(Input!AD150*0.1/0.2526*1000)</f>
        <v>0.31631037212984958</v>
      </c>
      <c r="AD83" s="75">
        <f>(Input!AE150*0.1/0.2526*1000)</f>
        <v>3.9588281868566902E-4</v>
      </c>
      <c r="AE83" s="75">
        <f>(Input!AF150*0.1/0.2526*1000)</f>
        <v>1.5835312747426761E-3</v>
      </c>
      <c r="AF83" s="75">
        <f>(Input!AG150*0.1/0.2526*1000)</f>
        <v>1.6627078384798103E-2</v>
      </c>
      <c r="AG83" s="75">
        <f>(Input!AH150*0.1/0.2526*1000)</f>
        <v>0.14885193982581155</v>
      </c>
      <c r="AH83" s="75">
        <f>(Input!AI150*0.1/0.2526*1000)</f>
        <v>4.0380047505938245E-2</v>
      </c>
      <c r="AI83" s="64">
        <v>0.92040999999999995</v>
      </c>
      <c r="AJ83" s="64">
        <v>1.1220399999999999</v>
      </c>
      <c r="AK83" s="75">
        <f>(Input!AL150*0.1/0.2526*1000)</f>
        <v>1.6646872525732388</v>
      </c>
      <c r="AL83" s="75">
        <f>(Input!AM150*0.1/0.2526*1000)</f>
        <v>7.3634204275534451E-2</v>
      </c>
      <c r="AM83" s="75">
        <f>(Input!AN150*0.1/0.2526*1000)</f>
        <v>7.9176563737133805E-4</v>
      </c>
      <c r="AN83" s="75">
        <f>(Input!AO150*0.1/0.2526*1000)</f>
        <v>0.18685669041963579</v>
      </c>
      <c r="AO83" s="75">
        <f>(Input!AQ150*0.1/0.2526*1000)</f>
        <v>12.272367379255742</v>
      </c>
      <c r="AP83" s="75">
        <f>(Input!AR150*0.1/0.2526*1000)</f>
        <v>0.59422011084718929</v>
      </c>
      <c r="AQ83" s="75">
        <f>(Input!AS150*0.1/0.2526*1000)</f>
        <v>1.1634996041171815</v>
      </c>
      <c r="AR83" s="75">
        <f>(Input!AT150*0.1/0.2526*1000)</f>
        <v>0.14212193190815517</v>
      </c>
      <c r="AS83" s="75">
        <f>(Input!AU150*0.1/0.2526*1000)</f>
        <v>0.53562945368171033</v>
      </c>
      <c r="AT83" s="75">
        <f>(Input!AV150*0.1/0.2526*1000)</f>
        <v>0.12707838479809977</v>
      </c>
      <c r="AU83" s="75">
        <f>(Input!AW150*0.1/0.2526*1000)</f>
        <v>2.0585906571654794E-2</v>
      </c>
      <c r="AV83" s="75">
        <f>(Input!AX150*0.1/0.2526*1000)</f>
        <v>9.2636579572446559E-2</v>
      </c>
      <c r="AW83" s="75">
        <f>(Input!AY150*0.1/0.2526*1000)</f>
        <v>1.2668250197941409E-2</v>
      </c>
      <c r="AX83" s="75">
        <f>(Input!AZ150*0.1/0.2526*1000)</f>
        <v>6.7300079176563748E-2</v>
      </c>
      <c r="AY83" s="75">
        <f>(Input!BA150*0.1/0.2526*1000)</f>
        <v>1.2668250197941409E-2</v>
      </c>
      <c r="AZ83" s="75">
        <f>(Input!BB150*0.1/0.2526*1000)</f>
        <v>3.444180522565321E-2</v>
      </c>
      <c r="BA83" s="75">
        <f>(Input!BC150*0.1/0.2526*1000)</f>
        <v>4.7505938242280296E-3</v>
      </c>
      <c r="BB83" s="75">
        <f>(Input!BD150*0.1/0.2526*1000)</f>
        <v>2.9295328582739512E-2</v>
      </c>
      <c r="BC83" s="75">
        <f>(Input!BE150*0.1/0.2526*1000)</f>
        <v>3.9588281868566909E-3</v>
      </c>
      <c r="BD83" s="75">
        <f>(Input!BF150*0.1/0.2526*1000)</f>
        <v>1.1876484560570074E-3</v>
      </c>
      <c r="BE83" s="75">
        <f>(Input!BG150*0.1/0.2526*1000)</f>
        <v>5.8194774346793349E-2</v>
      </c>
      <c r="BF83" s="75">
        <f>(Input!BH150*0.1/0.2526*1000)</f>
        <v>2.414885193982581E-2</v>
      </c>
      <c r="BG83" s="75">
        <f>(Input!BI150*0.1/0.2526*1000)</f>
        <v>2.4544734758511485E-2</v>
      </c>
      <c r="BH83" s="75">
        <f>(Input!BJ150*0.1/0.2526*1000)</f>
        <v>0</v>
      </c>
      <c r="BI83" s="75">
        <f>(Input!BK150*0.1/0.2526*1000)</f>
        <v>0</v>
      </c>
      <c r="BJ83" s="75">
        <f>(Input!BL150*0.1/0.2526*1000)</f>
        <v>5.2652414885193996E-2</v>
      </c>
      <c r="BK83" s="75">
        <f>(Input!BM150*0.1/0.2526*1000)</f>
        <v>9.5011876484560592E-3</v>
      </c>
      <c r="BL83" s="75">
        <f>(Input!BN150*0.1/0.2526*1000)</f>
        <v>3.2743467933491694</v>
      </c>
      <c r="BM83" s="64">
        <v>0.89249999999999996</v>
      </c>
      <c r="BN83" s="64">
        <v>1.0663899999999999</v>
      </c>
      <c r="BO83" s="75">
        <f>(Input!BQ150*0.1/0.2526*1000)</f>
        <v>0.15518606492478229</v>
      </c>
      <c r="BP83" s="75">
        <f>(Input!BR150*0.1/0.2526*1000)</f>
        <v>2.4544734758511485E-2</v>
      </c>
    </row>
    <row r="84" spans="1:68" x14ac:dyDescent="0.3">
      <c r="A84" s="52" t="s">
        <v>82</v>
      </c>
      <c r="B84" s="75">
        <f>(Input!B151*0.1/0.2574*1000)</f>
        <v>244.56099456099452</v>
      </c>
      <c r="C84" s="75">
        <f>(Input!C151*0.1/0.2574*1000)</f>
        <v>2061.7715617715621</v>
      </c>
      <c r="D84" s="75">
        <f>(Input!D151*0.1/0.2574*1000)</f>
        <v>711.34421134421132</v>
      </c>
      <c r="E84" s="75">
        <f>(Input!E151*0.1/0.2574*1000)</f>
        <v>1341.4918414918413</v>
      </c>
      <c r="F84" s="75">
        <f>(Input!F151*0.1/0.2574*1000)</f>
        <v>17369.852369852368</v>
      </c>
      <c r="G84" s="75">
        <f>(Input!G151*0.1/0.2574*1000)</f>
        <v>14770.784770784772</v>
      </c>
      <c r="H84" s="64">
        <v>1.0823499999999999</v>
      </c>
      <c r="I84" s="64">
        <v>1.13923</v>
      </c>
      <c r="J84" s="75">
        <f>(Input!J151*0.1/0.2574*1000)</f>
        <v>93.084693084693086</v>
      </c>
      <c r="K84" s="75">
        <f>(Input!L151*0.1/0.2574*1000)</f>
        <v>1.4137529137529137</v>
      </c>
      <c r="L84" s="75">
        <f>(Input!M151*0.1/0.2574*1000)</f>
        <v>1.4766899766899768</v>
      </c>
      <c r="M84" s="75">
        <f>(Input!N151*0.1/0.2574*1000)</f>
        <v>50.271950271950274</v>
      </c>
      <c r="N84" s="75">
        <f>(Input!O151*0.1/0.2574*1000)</f>
        <v>885.78088578088568</v>
      </c>
      <c r="O84" s="75">
        <f>(Input!P151*0.1/0.2574*1000)</f>
        <v>0.317016317016317</v>
      </c>
      <c r="P84" s="75">
        <f>(Input!Q151*0.1/0.2574*1000)</f>
        <v>1.6060606060606062</v>
      </c>
      <c r="Q84" s="75">
        <f>(Input!R151*0.1/0.2574*1000)</f>
        <v>12.136752136752136</v>
      </c>
      <c r="R84" s="75">
        <f>(Input!S151*0.1/0.2574*1000)</f>
        <v>9.7202797202797218</v>
      </c>
      <c r="S84" s="75">
        <f>(Input!T151*0.1/0.2574*1000)</f>
        <v>0.7319347319347318</v>
      </c>
      <c r="T84" s="64">
        <v>0.97289000000000003</v>
      </c>
      <c r="U84" s="64">
        <v>0.96131</v>
      </c>
      <c r="V84" s="75">
        <f>(Input!W151*0.1/0.2574*1000)</f>
        <v>0.20007770007770007</v>
      </c>
      <c r="W84" s="75">
        <f>(Input!X151*0.1/0.2574*1000)</f>
        <v>3.9121989121989125</v>
      </c>
      <c r="X84" s="75">
        <f>(Input!Y151*0.1/0.2574*1000)</f>
        <v>5.7653457653457645</v>
      </c>
      <c r="Y84" s="75">
        <f>(Input!Z151*0.1/0.2574*1000)</f>
        <v>73.970473970473975</v>
      </c>
      <c r="Z84" s="64">
        <v>1.0364500000000001</v>
      </c>
      <c r="AA84" s="64">
        <v>1.15679</v>
      </c>
      <c r="AB84" s="75">
        <f>(Input!AC151*0.1/0.2574*1000)</f>
        <v>7.5369075369075361E-2</v>
      </c>
      <c r="AC84" s="75">
        <f>(Input!AD151*0.1/0.2574*1000)</f>
        <v>0.38306138306138304</v>
      </c>
      <c r="AD84" s="75">
        <f>(Input!AE151*0.1/0.2574*1000)</f>
        <v>3.8850038850038845E-4</v>
      </c>
      <c r="AE84" s="75">
        <f>(Input!AF151*0.1/0.2574*1000)</f>
        <v>1.1655011655011657E-3</v>
      </c>
      <c r="AF84" s="75">
        <f>(Input!AG151*0.1/0.2574*1000)</f>
        <v>1.6317016317016316E-2</v>
      </c>
      <c r="AG84" s="75">
        <f>(Input!AH151*0.1/0.2574*1000)</f>
        <v>0.14257964257964256</v>
      </c>
      <c r="AH84" s="75">
        <f>(Input!AI151*0.1/0.2574*1000)</f>
        <v>2.7972027972027965E-2</v>
      </c>
      <c r="AI84" s="64">
        <v>0.93896000000000002</v>
      </c>
      <c r="AJ84" s="64">
        <v>1.14683</v>
      </c>
      <c r="AK84" s="75">
        <f>(Input!AL151*0.1/0.2574*1000)</f>
        <v>6.5656565656565649E-2</v>
      </c>
      <c r="AL84" s="75">
        <f>(Input!AM151*0.1/0.2574*1000)</f>
        <v>1.4763014763014764E-2</v>
      </c>
      <c r="AM84" s="75">
        <f>(Input!AN151*0.1/0.2574*1000)</f>
        <v>1.5540015540015538E-3</v>
      </c>
      <c r="AN84" s="75">
        <f>(Input!AO151*0.1/0.2574*1000)</f>
        <v>0.15229215229215232</v>
      </c>
      <c r="AO84" s="75">
        <f>(Input!AQ151*0.1/0.2574*1000)</f>
        <v>18.201243201243201</v>
      </c>
      <c r="AP84" s="75">
        <f>(Input!AR151*0.1/0.2574*1000)</f>
        <v>0.69502719502719501</v>
      </c>
      <c r="AQ84" s="75">
        <f>(Input!AS151*0.1/0.2574*1000)</f>
        <v>1.3632478632478633</v>
      </c>
      <c r="AR84" s="75">
        <f>(Input!AT151*0.1/0.2574*1000)</f>
        <v>0.17016317016317017</v>
      </c>
      <c r="AS84" s="75">
        <f>(Input!AU151*0.1/0.2574*1000)</f>
        <v>0.62198912198912204</v>
      </c>
      <c r="AT84" s="75">
        <f>(Input!AV151*0.1/0.2574*1000)</f>
        <v>0.12198912198912197</v>
      </c>
      <c r="AU84" s="75">
        <f>(Input!AW151*0.1/0.2574*1000)</f>
        <v>2.292152292152292E-2</v>
      </c>
      <c r="AV84" s="75">
        <f>(Input!AX151*0.1/0.2574*1000)</f>
        <v>0.10528360528360529</v>
      </c>
      <c r="AW84" s="75">
        <f>(Input!AY151*0.1/0.2574*1000)</f>
        <v>1.4374514374514374E-2</v>
      </c>
      <c r="AX84" s="75">
        <f>(Input!AZ151*0.1/0.2574*1000)</f>
        <v>7.3038073038073026E-2</v>
      </c>
      <c r="AY84" s="75">
        <f>(Input!BA151*0.1/0.2574*1000)</f>
        <v>1.3597513597513598E-2</v>
      </c>
      <c r="AZ84" s="75">
        <f>(Input!BB151*0.1/0.2574*1000)</f>
        <v>3.6907536907536904E-2</v>
      </c>
      <c r="BA84" s="75">
        <f>(Input!BC151*0.1/0.2574*1000)</f>
        <v>5.0505050505050509E-3</v>
      </c>
      <c r="BB84" s="75">
        <f>(Input!BD151*0.1/0.2574*1000)</f>
        <v>3.108003108003108E-2</v>
      </c>
      <c r="BC84" s="75">
        <f>(Input!BE151*0.1/0.2574*1000)</f>
        <v>4.2735042735042739E-3</v>
      </c>
      <c r="BD84" s="75">
        <f>(Input!BF151*0.1/0.2574*1000)</f>
        <v>1.1655011655011657E-3</v>
      </c>
      <c r="BE84" s="75">
        <f>(Input!BG151*0.1/0.2574*1000)</f>
        <v>4.2346542346542351E-2</v>
      </c>
      <c r="BF84" s="75">
        <f>(Input!BH151*0.1/0.2574*1000)</f>
        <v>3.9627039627039624E-2</v>
      </c>
      <c r="BG84" s="75">
        <f>(Input!BI151*0.1/0.2574*1000)</f>
        <v>4.0792540792540785E-2</v>
      </c>
      <c r="BH84" s="75">
        <f>(Input!BJ151*0.1/0.2574*1000)</f>
        <v>0</v>
      </c>
      <c r="BI84" s="75">
        <f>(Input!BK151*0.1/0.2574*1000)</f>
        <v>0</v>
      </c>
      <c r="BJ84" s="75">
        <f>(Input!BL151*0.1/0.2574*1000)</f>
        <v>4.1181041181041177E-2</v>
      </c>
      <c r="BK84" s="75">
        <f>(Input!BM151*0.1/0.2574*1000)</f>
        <v>8.5470085470085479E-3</v>
      </c>
      <c r="BL84" s="75">
        <f>(Input!BN151*0.1/0.2574*1000)</f>
        <v>2.3644133644133647</v>
      </c>
      <c r="BM84" s="64">
        <v>0.90400000000000003</v>
      </c>
      <c r="BN84" s="64">
        <v>1.0817600000000001</v>
      </c>
      <c r="BO84" s="75">
        <f>(Input!BQ151*0.1/0.2574*1000)</f>
        <v>0.25174825174825172</v>
      </c>
      <c r="BP84" s="75">
        <f>(Input!BR151*0.1/0.2574*1000)</f>
        <v>3.03030303030303E-2</v>
      </c>
    </row>
    <row r="85" spans="1:68" x14ac:dyDescent="0.3">
      <c r="A85" s="52" t="s">
        <v>83</v>
      </c>
      <c r="B85" s="75">
        <f>(Input!B152*0.1/0.2577*1000)</f>
        <v>146.2165308498254</v>
      </c>
      <c r="C85" s="75">
        <f>(Input!C152*0.1/0.2577*1000)</f>
        <v>1891.3465269693443</v>
      </c>
      <c r="D85" s="75">
        <f>(Input!D152*0.1/0.2577*1000)</f>
        <v>132.98409002716338</v>
      </c>
      <c r="E85" s="75">
        <f>(Input!E152*0.1/0.2577*1000)</f>
        <v>1561.1175785797441</v>
      </c>
      <c r="F85" s="75">
        <f>(Input!F152*0.1/0.2577*1000)</f>
        <v>19293.752425300743</v>
      </c>
      <c r="G85" s="75">
        <f>(Input!G152*0.1/0.2577*1000)</f>
        <v>14373.302289483898</v>
      </c>
      <c r="H85" s="64">
        <v>1.09958</v>
      </c>
      <c r="I85" s="64">
        <v>1.1488799999999999</v>
      </c>
      <c r="J85" s="75">
        <f>(Input!J152*0.1/0.2577*1000)</f>
        <v>63.562281722933655</v>
      </c>
      <c r="K85" s="75">
        <f>(Input!L152*0.1/0.2577*1000)</f>
        <v>0.47109041521148631</v>
      </c>
      <c r="L85" s="75">
        <f>(Input!M152*0.1/0.2577*1000)</f>
        <v>1.1474582848273187</v>
      </c>
      <c r="M85" s="75">
        <f>(Input!N152*0.1/0.2577*1000)</f>
        <v>43.538998835855651</v>
      </c>
      <c r="N85" s="75">
        <f>(Input!O152*0.1/0.2577*1000)</f>
        <v>204.42374854481957</v>
      </c>
      <c r="O85" s="75">
        <f>(Input!P152*0.1/0.2577*1000)</f>
        <v>0.1233993015133877</v>
      </c>
      <c r="P85" s="75">
        <f>(Input!Q152*0.1/0.2577*1000)</f>
        <v>1.3337213814513</v>
      </c>
      <c r="Q85" s="75">
        <f>(Input!R152*0.1/0.2577*1000)</f>
        <v>20.896391152502918</v>
      </c>
      <c r="R85" s="75">
        <f>(Input!S152*0.1/0.2577*1000)</f>
        <v>10.721769499417928</v>
      </c>
      <c r="S85" s="75">
        <f>(Input!T152*0.1/0.2577*1000)</f>
        <v>0.43267365153279008</v>
      </c>
      <c r="T85" s="64">
        <v>0.97750000000000004</v>
      </c>
      <c r="U85" s="64">
        <v>0.97102999999999995</v>
      </c>
      <c r="V85" s="75">
        <f>(Input!W152*0.1/0.2577*1000)</f>
        <v>5.6655025223127674E-2</v>
      </c>
      <c r="W85" s="75">
        <f>(Input!X152*0.1/0.2577*1000)</f>
        <v>3.4206441598758248</v>
      </c>
      <c r="X85" s="75">
        <f>(Input!Y152*0.1/0.2577*1000)</f>
        <v>5.7780364765230896</v>
      </c>
      <c r="Y85" s="75">
        <f>(Input!Z152*0.1/0.2577*1000)</f>
        <v>82.382615444315107</v>
      </c>
      <c r="Z85" s="64">
        <v>1.0439799999999999</v>
      </c>
      <c r="AA85" s="64">
        <v>1.1692100000000001</v>
      </c>
      <c r="AB85" s="75">
        <f>(Input!AC152*0.1/0.2577*1000)</f>
        <v>1.125339542103221E-2</v>
      </c>
      <c r="AC85" s="75">
        <f>(Input!AD152*0.1/0.2577*1000)</f>
        <v>0.45091191307722156</v>
      </c>
      <c r="AD85" s="75">
        <f>(Input!AE152*0.1/0.2577*1000)</f>
        <v>3.8804811796662784E-4</v>
      </c>
      <c r="AE85" s="75">
        <f>(Input!AF152*0.1/0.2577*1000)</f>
        <v>1.1641443538998838E-3</v>
      </c>
      <c r="AF85" s="75">
        <f>(Input!AG152*0.1/0.2577*1000)</f>
        <v>1.9014357780364768E-2</v>
      </c>
      <c r="AG85" s="75">
        <f>(Input!AH152*0.1/0.2577*1000)</f>
        <v>-1.3193636010865348E-2</v>
      </c>
      <c r="AH85" s="75">
        <f>(Input!AI152*0.1/0.2577*1000)</f>
        <v>3.2596041909196745E-2</v>
      </c>
      <c r="AI85" s="64">
        <v>0.94457000000000002</v>
      </c>
      <c r="AJ85" s="64">
        <v>1.15256</v>
      </c>
      <c r="AK85" s="75">
        <f>(Input!AL152*0.1/0.2577*1000)</f>
        <v>2.444703143189756E-2</v>
      </c>
      <c r="AL85" s="75">
        <f>(Input!AM152*0.1/0.2577*1000)</f>
        <v>8.1490104772991862E-3</v>
      </c>
      <c r="AM85" s="75">
        <f>(Input!AN152*0.1/0.2577*1000)</f>
        <v>7.7609623593325567E-4</v>
      </c>
      <c r="AN85" s="75">
        <f>(Input!AO152*0.1/0.2577*1000)</f>
        <v>3.6864571206829649E-2</v>
      </c>
      <c r="AO85" s="75">
        <f>(Input!AQ152*0.1/0.2577*1000)</f>
        <v>11.222351571594881</v>
      </c>
      <c r="AP85" s="75">
        <f>(Input!AR152*0.1/0.2577*1000)</f>
        <v>0.13193636010865351</v>
      </c>
      <c r="AQ85" s="75">
        <f>(Input!AS152*0.1/0.2577*1000)</f>
        <v>0.25844004656577424</v>
      </c>
      <c r="AR85" s="75">
        <f>(Input!AT152*0.1/0.2577*1000)</f>
        <v>3.4148234381063257E-2</v>
      </c>
      <c r="AS85" s="75">
        <f>(Input!AU152*0.1/0.2577*1000)</f>
        <v>0.13348855258052</v>
      </c>
      <c r="AT85" s="75">
        <f>(Input!AV152*0.1/0.2577*1000)</f>
        <v>2.9491656965463721E-2</v>
      </c>
      <c r="AU85" s="75">
        <f>(Input!AW152*0.1/0.2577*1000)</f>
        <v>5.8207217694994191E-3</v>
      </c>
      <c r="AV85" s="75">
        <f>(Input!AX152*0.1/0.2577*1000)</f>
        <v>2.9103608847497089E-2</v>
      </c>
      <c r="AW85" s="75">
        <f>(Input!AY152*0.1/0.2577*1000)</f>
        <v>4.2685292976329071E-3</v>
      </c>
      <c r="AX85" s="75">
        <f>(Input!AZ152*0.1/0.2577*1000)</f>
        <v>2.6387272021730697E-2</v>
      </c>
      <c r="AY85" s="75">
        <f>(Input!BA152*0.1/0.2577*1000)</f>
        <v>5.4326736515327911E-3</v>
      </c>
      <c r="AZ85" s="75">
        <f>(Input!BB152*0.1/0.2577*1000)</f>
        <v>1.3969732246798601E-2</v>
      </c>
      <c r="BA85" s="75">
        <f>(Input!BC152*0.1/0.2577*1000)</f>
        <v>1.9402405898331398E-3</v>
      </c>
      <c r="BB85" s="75">
        <f>(Input!BD152*0.1/0.2577*1000)</f>
        <v>1.1641443538998838E-2</v>
      </c>
      <c r="BC85" s="75">
        <f>(Input!BE152*0.1/0.2577*1000)</f>
        <v>1.5521924718665113E-3</v>
      </c>
      <c r="BD85" s="75">
        <f>(Input!BF152*0.1/0.2577*1000)</f>
        <v>3.8804811796662784E-4</v>
      </c>
      <c r="BE85" s="75">
        <f>(Input!BG152*0.1/0.2577*1000)</f>
        <v>3.9192859914629424E-2</v>
      </c>
      <c r="BF85" s="75">
        <f>(Input!BH152*0.1/0.2577*1000)</f>
        <v>4.5401629802095465E-2</v>
      </c>
      <c r="BG85" s="75">
        <f>(Input!BI152*0.1/0.2577*1000)</f>
        <v>4.6177726038028714E-2</v>
      </c>
      <c r="BH85" s="75">
        <f>(Input!BJ152*0.1/0.2577*1000)</f>
        <v>0</v>
      </c>
      <c r="BI85" s="75">
        <f>(Input!BK152*0.1/0.2577*1000)</f>
        <v>0</v>
      </c>
      <c r="BJ85" s="75">
        <f>(Input!BL152*0.1/0.2577*1000)</f>
        <v>7.6833527357392337E-2</v>
      </c>
      <c r="BK85" s="75">
        <f>(Input!BM152*0.1/0.2577*1000)</f>
        <v>3.4924330616996502E-3</v>
      </c>
      <c r="BL85" s="75">
        <f>(Input!BN152*0.1/0.2577*1000)</f>
        <v>0.13232440822662014</v>
      </c>
      <c r="BM85" s="64">
        <v>0.90503</v>
      </c>
      <c r="BN85" s="64">
        <v>1.0831599999999999</v>
      </c>
      <c r="BO85" s="75">
        <f>(Input!BQ152*0.1/0.2577*1000)</f>
        <v>3.4924330616996506E-2</v>
      </c>
      <c r="BP85" s="75">
        <f>(Input!BR152*0.1/0.2577*1000)</f>
        <v>5.8207217694994191E-3</v>
      </c>
    </row>
    <row r="86" spans="1:68" x14ac:dyDescent="0.3">
      <c r="A86" s="52" t="s">
        <v>84</v>
      </c>
      <c r="B86" s="75">
        <f>(Input!B153*0.1/0.2501*1000)</f>
        <v>92.12315073970413</v>
      </c>
      <c r="C86" s="75">
        <f>(Input!C153*0.1/0.2501*1000)</f>
        <v>1563.3746501399442</v>
      </c>
      <c r="D86" s="75">
        <f>(Input!D153*0.1/0.2501*1000)</f>
        <v>357.33706517393051</v>
      </c>
      <c r="E86" s="75">
        <f>(Input!E153*0.1/0.2501*1000)</f>
        <v>1759.2962814874054</v>
      </c>
      <c r="F86" s="75">
        <f>(Input!F153*0.1/0.2501*1000)</f>
        <v>18756.497401039585</v>
      </c>
      <c r="G86" s="75">
        <f>(Input!G153*0.1/0.2501*1000)</f>
        <v>13350.659736105561</v>
      </c>
      <c r="H86" s="64">
        <v>1.09084</v>
      </c>
      <c r="I86" s="64">
        <v>1.1324799999999999</v>
      </c>
      <c r="J86" s="75">
        <f>(Input!J153*0.1/0.2501*1000)</f>
        <v>70.971611355457824</v>
      </c>
      <c r="K86" s="75">
        <f>(Input!L153*0.1/0.2501*1000)</f>
        <v>0.83086765293882459</v>
      </c>
      <c r="L86" s="75">
        <f>(Input!M153*0.1/0.2501*1000)</f>
        <v>1.1783286685325871</v>
      </c>
      <c r="M86" s="75">
        <f>(Input!N153*0.1/0.2501*1000)</f>
        <v>53.978408636545389</v>
      </c>
      <c r="N86" s="75">
        <f>(Input!O153*0.1/0.2501*1000)</f>
        <v>461.81527389044385</v>
      </c>
      <c r="O86" s="75">
        <f>(Input!P153*0.1/0.2501*1000)</f>
        <v>0.42263094762095166</v>
      </c>
      <c r="P86" s="75">
        <f>(Input!Q153*0.1/0.2501*1000)</f>
        <v>2.6717313074770095</v>
      </c>
      <c r="Q86" s="75">
        <f>(Input!R153*0.1/0.2501*1000)</f>
        <v>11.719312275089964</v>
      </c>
      <c r="R86" s="75">
        <f>(Input!S153*0.1/0.2501*1000)</f>
        <v>5.3258696521391453</v>
      </c>
      <c r="S86" s="75">
        <f>(Input!T153*0.1/0.2501*1000)</f>
        <v>0.66613354658136747</v>
      </c>
      <c r="T86" s="64">
        <v>0.96779999999999999</v>
      </c>
      <c r="U86" s="64">
        <v>0.96894999999999998</v>
      </c>
      <c r="V86" s="75">
        <f>(Input!W153*0.1/0.2501*1000)</f>
        <v>9.6361455417832892E-2</v>
      </c>
      <c r="W86" s="75">
        <f>(Input!X153*0.1/0.2501*1000)</f>
        <v>12.818872451019596</v>
      </c>
      <c r="X86" s="75">
        <f>(Input!Y153*0.1/0.2501*1000)</f>
        <v>8.8804478208716535</v>
      </c>
      <c r="Y86" s="75">
        <f>(Input!Z153*0.1/0.2501*1000)</f>
        <v>86.565373850459835</v>
      </c>
      <c r="Z86" s="64">
        <v>1.03386</v>
      </c>
      <c r="AA86" s="64">
        <v>1.1537900000000001</v>
      </c>
      <c r="AB86" s="75">
        <f>(Input!AC153*0.1/0.2501*1000)</f>
        <v>3.758496601359456E-2</v>
      </c>
      <c r="AC86" s="75">
        <f>(Input!AD153*0.1/0.2501*1000)</f>
        <v>0.23950419832067171</v>
      </c>
      <c r="AD86" s="75">
        <f>(Input!AE153*0.1/0.2501*1000)</f>
        <v>3.9984006397441024E-4</v>
      </c>
      <c r="AE86" s="75">
        <f>(Input!AF153*0.1/0.2501*1000)</f>
        <v>1.5993602558976409E-3</v>
      </c>
      <c r="AF86" s="75">
        <f>(Input!AG153*0.1/0.2501*1000)</f>
        <v>2.0391843262694925E-2</v>
      </c>
      <c r="AG86" s="75">
        <f>(Input!AH153*0.1/0.2501*1000)</f>
        <v>2.6389444222311081E-2</v>
      </c>
      <c r="AH86" s="75">
        <f>(Input!AI153*0.1/0.2501*1000)</f>
        <v>6.7173130747700927E-2</v>
      </c>
      <c r="AI86" s="64">
        <v>0.93508999999999998</v>
      </c>
      <c r="AJ86" s="64">
        <v>1.14795</v>
      </c>
      <c r="AK86" s="75">
        <f>(Input!AL153*0.1/0.2501*1000)</f>
        <v>5.5177928828468628E-2</v>
      </c>
      <c r="AL86" s="75">
        <f>(Input!AM153*0.1/0.2501*1000)</f>
        <v>1.7992802878848461E-2</v>
      </c>
      <c r="AM86" s="75">
        <f>(Input!AN153*0.1/0.2501*1000)</f>
        <v>3.9984006397441024E-4</v>
      </c>
      <c r="AN86" s="75">
        <f>(Input!AO153*0.1/0.2501*1000)</f>
        <v>8.836465413834467E-2</v>
      </c>
      <c r="AO86" s="75">
        <f>(Input!AQ153*0.1/0.2501*1000)</f>
        <v>16.417433026789286</v>
      </c>
      <c r="AP86" s="75">
        <f>(Input!AR153*0.1/0.2501*1000)</f>
        <v>0.33346661335465816</v>
      </c>
      <c r="AQ86" s="75">
        <f>(Input!AS153*0.1/0.2501*1000)</f>
        <v>0.68092762894842074</v>
      </c>
      <c r="AR86" s="75">
        <f>(Input!AT153*0.1/0.2501*1000)</f>
        <v>8.596561375449821E-2</v>
      </c>
      <c r="AS86" s="75">
        <f>(Input!AU153*0.1/0.2501*1000)</f>
        <v>0.32626949220311879</v>
      </c>
      <c r="AT86" s="75">
        <f>(Input!AV153*0.1/0.2501*1000)</f>
        <v>6.3974410235905652E-2</v>
      </c>
      <c r="AU86" s="75">
        <f>(Input!AW153*0.1/0.2501*1000)</f>
        <v>1.3594562175129948E-2</v>
      </c>
      <c r="AV86" s="75">
        <f>(Input!AX153*0.1/0.2501*1000)</f>
        <v>5.6377449020391837E-2</v>
      </c>
      <c r="AW86" s="75">
        <f>(Input!AY153*0.1/0.2501*1000)</f>
        <v>7.5969612155137953E-3</v>
      </c>
      <c r="AX86" s="75">
        <f>(Input!AZ153*0.1/0.2501*1000)</f>
        <v>3.7984806077568982E-2</v>
      </c>
      <c r="AY86" s="75">
        <f>(Input!BA153*0.1/0.2501*1000)</f>
        <v>7.1971211515393834E-3</v>
      </c>
      <c r="AZ86" s="75">
        <f>(Input!BB153*0.1/0.2501*1000)</f>
        <v>1.9192323070771695E-2</v>
      </c>
      <c r="BA86" s="75">
        <f>(Input!BC153*0.1/0.2501*1000)</f>
        <v>2.3990403838464618E-3</v>
      </c>
      <c r="BB86" s="75">
        <f>(Input!BD153*0.1/0.2501*1000)</f>
        <v>1.5193922431027591E-2</v>
      </c>
      <c r="BC86" s="75">
        <f>(Input!BE153*0.1/0.2501*1000)</f>
        <v>1.9992003198720516E-3</v>
      </c>
      <c r="BD86" s="75">
        <f>(Input!BF153*0.1/0.2501*1000)</f>
        <v>7.9968012794882047E-4</v>
      </c>
      <c r="BE86" s="75">
        <f>(Input!BG153*0.1/0.2501*1000)</f>
        <v>3.4786085565773693E-2</v>
      </c>
      <c r="BF86" s="75">
        <f>(Input!BH153*0.1/0.2501*1000)</f>
        <v>4.838064774090365E-2</v>
      </c>
      <c r="BG86" s="75">
        <f>(Input!BI153*0.1/0.2501*1000)</f>
        <v>4.9180327868852465E-2</v>
      </c>
      <c r="BH86" s="75">
        <f>(Input!BJ153*0.1/0.2501*1000)</f>
        <v>0</v>
      </c>
      <c r="BI86" s="75">
        <f>(Input!BK153*0.1/0.2501*1000)</f>
        <v>0</v>
      </c>
      <c r="BJ86" s="75">
        <f>(Input!BL153*0.1/0.2501*1000)</f>
        <v>4.3982407037185131E-2</v>
      </c>
      <c r="BK86" s="75">
        <f>(Input!BM153*0.1/0.2501*1000)</f>
        <v>6.3974410235905638E-3</v>
      </c>
      <c r="BL86" s="75">
        <f>(Input!BN153*0.1/0.2501*1000)</f>
        <v>0.7173130747700921</v>
      </c>
      <c r="BM86" s="64">
        <v>0.90327000000000002</v>
      </c>
      <c r="BN86" s="64">
        <v>1.08762</v>
      </c>
      <c r="BO86" s="75">
        <f>(Input!BQ153*0.1/0.2501*1000)</f>
        <v>0.10635745701719314</v>
      </c>
      <c r="BP86" s="75">
        <f>(Input!BR153*0.1/0.2501*1000)</f>
        <v>1.3994402239104359E-2</v>
      </c>
    </row>
    <row r="87" spans="1:68" x14ac:dyDescent="0.3">
      <c r="A87" s="52" t="s">
        <v>85</v>
      </c>
      <c r="B87" s="75">
        <f>(Input!B154*0.1/0.2536*1000)</f>
        <v>122.94952681388014</v>
      </c>
      <c r="C87" s="75">
        <f>(Input!C154*0.1/0.2536*1000)</f>
        <v>2445.5835962145115</v>
      </c>
      <c r="D87" s="75">
        <f>(Input!D154*0.1/0.2536*1000)</f>
        <v>425.86750788643542</v>
      </c>
      <c r="E87" s="75">
        <f>(Input!E154*0.1/0.2536*1000)</f>
        <v>1357.6498422712937</v>
      </c>
      <c r="F87" s="75">
        <f>(Input!F154*0.1/0.2536*1000)</f>
        <v>15524.447949526813</v>
      </c>
      <c r="G87" s="75">
        <f>(Input!G154*0.1/0.2536*1000)</f>
        <v>21340.69400630915</v>
      </c>
      <c r="H87" s="64">
        <v>1.0841499999999999</v>
      </c>
      <c r="I87" s="64">
        <v>1.11843</v>
      </c>
      <c r="J87" s="75">
        <f>(Input!J154*0.1/0.2536*1000)</f>
        <v>105.95425867507888</v>
      </c>
      <c r="K87" s="75">
        <f>(Input!L154*0.1/0.2536*1000)</f>
        <v>0.99763406940063093</v>
      </c>
      <c r="L87" s="75">
        <f>(Input!M154*0.1/0.2536*1000)</f>
        <v>1.3544952681388016</v>
      </c>
      <c r="M87" s="75">
        <f>(Input!N154*0.1/0.2536*1000)</f>
        <v>69.479495268138805</v>
      </c>
      <c r="N87" s="75">
        <f>(Input!O154*0.1/0.2536*1000)</f>
        <v>549.29022082018935</v>
      </c>
      <c r="O87" s="75">
        <f>(Input!P154*0.1/0.2536*1000)</f>
        <v>0.42389589905362779</v>
      </c>
      <c r="P87" s="75">
        <f>(Input!Q154*0.1/0.2536*1000)</f>
        <v>3.4956624605678237</v>
      </c>
      <c r="Q87" s="75">
        <f>(Input!R154*0.1/0.2536*1000)</f>
        <v>20.508675078864357</v>
      </c>
      <c r="R87" s="75">
        <f>(Input!S154*0.1/0.2536*1000)</f>
        <v>7.9337539432176669</v>
      </c>
      <c r="S87" s="75">
        <f>(Input!T154*0.1/0.2536*1000)</f>
        <v>0.8221608832807572</v>
      </c>
      <c r="T87" s="64">
        <v>0.97250000000000003</v>
      </c>
      <c r="U87" s="64">
        <v>0.95999000000000001</v>
      </c>
      <c r="V87" s="75">
        <f>(Input!W154*0.1/0.2536*1000)</f>
        <v>0.18059936908517352</v>
      </c>
      <c r="W87" s="75">
        <f>(Input!X154*0.1/0.2536*1000)</f>
        <v>5.1537854889589907</v>
      </c>
      <c r="X87" s="75">
        <f>(Input!Y154*0.1/0.2536*1000)</f>
        <v>5.287854889589906</v>
      </c>
      <c r="Y87" s="75">
        <f>(Input!Z154*0.1/0.2536*1000)</f>
        <v>94.913249211356472</v>
      </c>
      <c r="Z87" s="64">
        <v>1.0341100000000001</v>
      </c>
      <c r="AA87" s="64">
        <v>1.14438</v>
      </c>
      <c r="AB87" s="75">
        <f>(Input!AC154*0.1/0.2536*1000)</f>
        <v>4.5741324921135654E-2</v>
      </c>
      <c r="AC87" s="75">
        <f>(Input!AD154*0.1/0.2536*1000)</f>
        <v>0.23817034700315456</v>
      </c>
      <c r="AD87" s="75">
        <f>(Input!AE154*0.1/0.2536*1000)</f>
        <v>3.9432176656151418E-4</v>
      </c>
      <c r="AE87" s="75">
        <f>(Input!AF154*0.1/0.2536*1000)</f>
        <v>1.5772870662460567E-3</v>
      </c>
      <c r="AF87" s="75">
        <f>(Input!AG154*0.1/0.2536*1000)</f>
        <v>2.2870662460567827E-2</v>
      </c>
      <c r="AG87" s="75">
        <f>(Input!AH154*0.1/0.2536*1000)</f>
        <v>0.11238170347003155</v>
      </c>
      <c r="AH87" s="75">
        <f>(Input!AI154*0.1/0.2536*1000)</f>
        <v>2.8391167192429019E-2</v>
      </c>
      <c r="AI87" s="64">
        <v>0.93705000000000005</v>
      </c>
      <c r="AJ87" s="64">
        <v>1.1312599999999999</v>
      </c>
      <c r="AK87" s="75">
        <f>(Input!AL154*0.1/0.2536*1000)</f>
        <v>5.8753943217665618E-2</v>
      </c>
      <c r="AL87" s="75">
        <f>(Input!AM154*0.1/0.2536*1000)</f>
        <v>1.93217665615142E-2</v>
      </c>
      <c r="AM87" s="75">
        <f>(Input!AN154*0.1/0.2536*1000)</f>
        <v>7.8864353312302837E-4</v>
      </c>
      <c r="AN87" s="75">
        <f>(Input!AO154*0.1/0.2536*1000)</f>
        <v>8.9905362776025247E-2</v>
      </c>
      <c r="AO87" s="75">
        <f>(Input!AQ154*0.1/0.2536*1000)</f>
        <v>24.187697160883282</v>
      </c>
      <c r="AP87" s="75">
        <f>(Input!AR154*0.1/0.2536*1000)</f>
        <v>0.40260252365930604</v>
      </c>
      <c r="AQ87" s="75">
        <f>(Input!AS154*0.1/0.2536*1000)</f>
        <v>0.81151419558359639</v>
      </c>
      <c r="AR87" s="75">
        <f>(Input!AT154*0.1/0.2536*1000)</f>
        <v>0.10291798107255522</v>
      </c>
      <c r="AS87" s="75">
        <f>(Input!AU154*0.1/0.2536*1000)</f>
        <v>0.38091482649842273</v>
      </c>
      <c r="AT87" s="75">
        <f>(Input!AV154*0.1/0.2536*1000)</f>
        <v>7.6892744479495276E-2</v>
      </c>
      <c r="AU87" s="75">
        <f>(Input!AW154*0.1/0.2536*1000)</f>
        <v>1.6955835962145109E-2</v>
      </c>
      <c r="AV87" s="75">
        <f>(Input!AX154*0.1/0.2536*1000)</f>
        <v>6.7429022082018938E-2</v>
      </c>
      <c r="AW87" s="75">
        <f>(Input!AY154*0.1/0.2536*1000)</f>
        <v>9.4637223974763426E-3</v>
      </c>
      <c r="AX87" s="75">
        <f>(Input!AZ154*0.1/0.2536*1000)</f>
        <v>4.850157728706625E-2</v>
      </c>
      <c r="AY87" s="75">
        <f>(Input!BA154*0.1/0.2536*1000)</f>
        <v>9.0694006309148274E-3</v>
      </c>
      <c r="AZ87" s="75">
        <f>(Input!BB154*0.1/0.2536*1000)</f>
        <v>2.4053627760252366E-2</v>
      </c>
      <c r="BA87" s="75">
        <f>(Input!BC154*0.1/0.2536*1000)</f>
        <v>3.1545741324921135E-3</v>
      </c>
      <c r="BB87" s="75">
        <f>(Input!BD154*0.1/0.2536*1000)</f>
        <v>1.93217665615142E-2</v>
      </c>
      <c r="BC87" s="75">
        <f>(Input!BE154*0.1/0.2536*1000)</f>
        <v>2.7602523659306E-3</v>
      </c>
      <c r="BD87" s="75">
        <f>(Input!BF154*0.1/0.2536*1000)</f>
        <v>7.8864353312302837E-4</v>
      </c>
      <c r="BE87" s="75">
        <f>(Input!BG154*0.1/0.2536*1000)</f>
        <v>4.140378548895899E-2</v>
      </c>
      <c r="BF87" s="75">
        <f>(Input!BH154*0.1/0.2536*1000)</f>
        <v>9.0694006309148284E-2</v>
      </c>
      <c r="BG87" s="75">
        <f>(Input!BI154*0.1/0.2536*1000)</f>
        <v>9.5425867507886453E-2</v>
      </c>
      <c r="BH87" s="75">
        <f>(Input!BJ154*0.1/0.2536*1000)</f>
        <v>0</v>
      </c>
      <c r="BI87" s="75">
        <f>(Input!BK154*0.1/0.2536*1000)</f>
        <v>0</v>
      </c>
      <c r="BJ87" s="75">
        <f>(Input!BL154*0.1/0.2536*1000)</f>
        <v>2.5236593059936908E-2</v>
      </c>
      <c r="BK87" s="75">
        <f>(Input!BM154*0.1/0.2536*1000)</f>
        <v>9.4637223974763426E-3</v>
      </c>
      <c r="BL87" s="75">
        <f>(Input!BN154*0.1/0.2536*1000)</f>
        <v>2.3462145110410098</v>
      </c>
      <c r="BM87" s="64">
        <v>0.90446000000000004</v>
      </c>
      <c r="BN87" s="64">
        <v>1.0724199999999999</v>
      </c>
      <c r="BO87" s="75">
        <f>(Input!BQ154*0.1/0.2536*1000)</f>
        <v>0.12894321766561515</v>
      </c>
      <c r="BP87" s="75">
        <f>(Input!BR154*0.1/0.2536*1000)</f>
        <v>1.9716088328075712E-2</v>
      </c>
    </row>
    <row r="88" spans="1:68" x14ac:dyDescent="0.3">
      <c r="A88" s="52" t="s">
        <v>86</v>
      </c>
      <c r="B88" s="75">
        <f>(Input!B155*0.1/0.2516*1000)</f>
        <v>83.78378378378379</v>
      </c>
      <c r="C88" s="75">
        <f>(Input!C155*0.1/0.2516*1000)</f>
        <v>1715.8187599364071</v>
      </c>
      <c r="D88" s="75">
        <f>(Input!D155*0.1/0.2516*1000)</f>
        <v>171.89984101748809</v>
      </c>
      <c r="E88" s="75">
        <f>(Input!E155*0.1/0.2516*1000)</f>
        <v>1577.1065182829891</v>
      </c>
      <c r="F88" s="75">
        <f>(Input!F155*0.1/0.2516*1000)</f>
        <v>24288.553259141499</v>
      </c>
      <c r="G88" s="75">
        <f>(Input!G155*0.1/0.2516*1000)</f>
        <v>18080.286168521463</v>
      </c>
      <c r="H88" s="64">
        <v>1.09548</v>
      </c>
      <c r="I88" s="64">
        <v>1.1517599999999999</v>
      </c>
      <c r="J88" s="75">
        <f>(Input!J155*0.1/0.2516*1000)</f>
        <v>81.597774244833076</v>
      </c>
      <c r="K88" s="75">
        <f>(Input!L155*0.1/0.2516*1000)</f>
        <v>0.48211446740858516</v>
      </c>
      <c r="L88" s="75">
        <f>(Input!M155*0.1/0.2516*1000)</f>
        <v>0.97496025437201905</v>
      </c>
      <c r="M88" s="75">
        <f>(Input!N155*0.1/0.2516*1000)</f>
        <v>45.548489666136724</v>
      </c>
      <c r="N88" s="75">
        <f>(Input!O155*0.1/0.2516*1000)</f>
        <v>263.83147853736091</v>
      </c>
      <c r="O88" s="75">
        <f>(Input!P155*0.1/0.2516*1000)</f>
        <v>0.15222575516693165</v>
      </c>
      <c r="P88" s="75">
        <f>(Input!Q155*0.1/0.2516*1000)</f>
        <v>1.508744038155803</v>
      </c>
      <c r="Q88" s="75">
        <f>(Input!R155*0.1/0.2516*1000)</f>
        <v>9.7376788553259157</v>
      </c>
      <c r="R88" s="75">
        <f>(Input!S155*0.1/0.2516*1000)</f>
        <v>7.7186009538950735</v>
      </c>
      <c r="S88" s="75">
        <f>(Input!T155*0.1/0.2516*1000)</f>
        <v>0.72297297297297303</v>
      </c>
      <c r="T88" s="64">
        <v>0.97814000000000001</v>
      </c>
      <c r="U88" s="64">
        <v>0.97313000000000005</v>
      </c>
      <c r="V88" s="75">
        <f>(Input!W155*0.1/0.2516*1000)</f>
        <v>2.1462639109697933E-2</v>
      </c>
      <c r="W88" s="75">
        <f>(Input!X155*0.1/0.2516*1000)</f>
        <v>2.6263910969793325</v>
      </c>
      <c r="X88" s="75">
        <f>(Input!Y155*0.1/0.2516*1000)</f>
        <v>4.6343402225755179</v>
      </c>
      <c r="Y88" s="75">
        <f>(Input!Z155*0.1/0.2516*1000)</f>
        <v>87.281399046104937</v>
      </c>
      <c r="Z88" s="64">
        <v>1.03803</v>
      </c>
      <c r="AA88" s="64">
        <v>1.1660299999999999</v>
      </c>
      <c r="AB88" s="75">
        <f>(Input!AC155*0.1/0.2516*1000)</f>
        <v>1.6693163751987282E-2</v>
      </c>
      <c r="AC88" s="75">
        <f>(Input!AD155*0.1/0.2516*1000)</f>
        <v>0.22257551669316378</v>
      </c>
      <c r="AD88" s="75">
        <f>(Input!AE155*0.1/0.2516*1000)</f>
        <v>0</v>
      </c>
      <c r="AE88" s="75">
        <f>(Input!AF155*0.1/0.2516*1000)</f>
        <v>1.589825119236884E-3</v>
      </c>
      <c r="AF88" s="75">
        <f>(Input!AG155*0.1/0.2516*1000)</f>
        <v>2.0667726550079493E-2</v>
      </c>
      <c r="AG88" s="75">
        <f>(Input!AH155*0.1/0.2516*1000)</f>
        <v>1.1923688394276631E-3</v>
      </c>
      <c r="AH88" s="75">
        <f>(Input!AI155*0.1/0.2516*1000)</f>
        <v>3.5771065182829888E-2</v>
      </c>
      <c r="AI88" s="64">
        <v>0.93645</v>
      </c>
      <c r="AJ88" s="64">
        <v>1.1478699999999999</v>
      </c>
      <c r="AK88" s="75">
        <f>(Input!AL155*0.1/0.2516*1000)</f>
        <v>3.1399046104928462E-2</v>
      </c>
      <c r="AL88" s="75">
        <f>(Input!AM155*0.1/0.2516*1000)</f>
        <v>9.9364069952305265E-3</v>
      </c>
      <c r="AM88" s="75">
        <f>(Input!AN155*0.1/0.2516*1000)</f>
        <v>-3.9745627980922101E-4</v>
      </c>
      <c r="AN88" s="75">
        <f>(Input!AO155*0.1/0.2516*1000)</f>
        <v>3.4181240063593007E-2</v>
      </c>
      <c r="AO88" s="75">
        <f>(Input!AQ155*0.1/0.2516*1000)</f>
        <v>18.74006359300477</v>
      </c>
      <c r="AP88" s="75">
        <f>(Input!AR155*0.1/0.2516*1000)</f>
        <v>0.12281399046104929</v>
      </c>
      <c r="AQ88" s="75">
        <f>(Input!AS155*0.1/0.2516*1000)</f>
        <v>0.24642289348171703</v>
      </c>
      <c r="AR88" s="75">
        <f>(Input!AT155*0.1/0.2516*1000)</f>
        <v>2.9809220985691574E-2</v>
      </c>
      <c r="AS88" s="75">
        <f>(Input!AU155*0.1/0.2516*1000)</f>
        <v>0.11009538950715422</v>
      </c>
      <c r="AT88" s="75">
        <f>(Input!AV155*0.1/0.2516*1000)</f>
        <v>2.2257551669316381E-2</v>
      </c>
      <c r="AU88" s="75">
        <f>(Input!AW155*0.1/0.2516*1000)</f>
        <v>7.1542130365659764E-3</v>
      </c>
      <c r="AV88" s="75">
        <f>(Input!AX155*0.1/0.2516*1000)</f>
        <v>1.9872813990461053E-2</v>
      </c>
      <c r="AW88" s="75">
        <f>(Input!AY155*0.1/0.2516*1000)</f>
        <v>2.7821939586645476E-3</v>
      </c>
      <c r="AX88" s="75">
        <f>(Input!AZ155*0.1/0.2516*1000)</f>
        <v>1.3513513513513514E-2</v>
      </c>
      <c r="AY88" s="75">
        <f>(Input!BA155*0.1/0.2516*1000)</f>
        <v>2.3847376788553262E-3</v>
      </c>
      <c r="AZ88" s="75">
        <f>(Input!BB155*0.1/0.2516*1000)</f>
        <v>7.1542130365659764E-3</v>
      </c>
      <c r="BA88" s="75">
        <f>(Input!BC155*0.1/0.2516*1000)</f>
        <v>7.9491255961844202E-4</v>
      </c>
      <c r="BB88" s="75">
        <f>(Input!BD155*0.1/0.2516*1000)</f>
        <v>5.5643879173290951E-3</v>
      </c>
      <c r="BC88" s="75">
        <f>(Input!BE155*0.1/0.2516*1000)</f>
        <v>7.9491255961844202E-4</v>
      </c>
      <c r="BD88" s="75">
        <f>(Input!BF155*0.1/0.2516*1000)</f>
        <v>3.9745627980922101E-4</v>
      </c>
      <c r="BE88" s="75">
        <f>(Input!BG155*0.1/0.2516*1000)</f>
        <v>2.6629570747217807E-2</v>
      </c>
      <c r="BF88" s="75">
        <f>(Input!BH155*0.1/0.2516*1000)</f>
        <v>4.0540540540540543E-2</v>
      </c>
      <c r="BG88" s="75">
        <f>(Input!BI155*0.1/0.2516*1000)</f>
        <v>4.0540540540540543E-2</v>
      </c>
      <c r="BH88" s="75">
        <f>(Input!BJ155*0.1/0.2516*1000)</f>
        <v>0</v>
      </c>
      <c r="BI88" s="75">
        <f>(Input!BK155*0.1/0.2516*1000)</f>
        <v>0</v>
      </c>
      <c r="BJ88" s="75">
        <f>(Input!BL155*0.1/0.2516*1000)</f>
        <v>4.5310015898251198E-2</v>
      </c>
      <c r="BK88" s="75">
        <f>(Input!BM155*0.1/0.2516*1000)</f>
        <v>3.9745627980922104E-3</v>
      </c>
      <c r="BL88" s="75">
        <f>(Input!BN155*0.1/0.2516*1000)</f>
        <v>1.0107313195548491</v>
      </c>
      <c r="BM88" s="64">
        <v>0.89802000000000004</v>
      </c>
      <c r="BN88" s="64">
        <v>1.0763499999999999</v>
      </c>
      <c r="BO88" s="75">
        <f>(Input!BQ155*0.1/0.2516*1000)</f>
        <v>3.3783783783783793E-2</v>
      </c>
      <c r="BP88" s="75">
        <f>(Input!BR155*0.1/0.2516*1000)</f>
        <v>5.5643879173290951E-3</v>
      </c>
    </row>
    <row r="89" spans="1:68" x14ac:dyDescent="0.3">
      <c r="A89" s="52" t="s">
        <v>183</v>
      </c>
      <c r="B89" s="75">
        <f>(Input!B157*0.1/0.255*1000)</f>
        <v>11.619607843137256</v>
      </c>
      <c r="C89" s="75">
        <f>(Input!C157*0.1/0.255*1000)</f>
        <v>4450.9803921568628</v>
      </c>
      <c r="D89" s="75">
        <f>(Input!D157*0.1/0.255*1000)</f>
        <v>175.21568627450981</v>
      </c>
      <c r="E89" s="75">
        <f>(Input!E157*0.1/0.255*1000)</f>
        <v>1240.3921568627452</v>
      </c>
      <c r="F89" s="75">
        <f>(Input!F157*0.1/0.255*1000)</f>
        <v>24513.725490196081</v>
      </c>
      <c r="G89" s="75">
        <f>(Input!G157*0.1/0.255*1000)</f>
        <v>15650.98039215686</v>
      </c>
      <c r="H89" s="64">
        <v>1.1125799999999999</v>
      </c>
      <c r="I89" s="64">
        <v>1.1633500000000001</v>
      </c>
      <c r="J89" s="75">
        <f>(Input!J157*0.1/0.255*1000)</f>
        <v>68.941176470588246</v>
      </c>
      <c r="K89" s="75">
        <f>(Input!L157*0.1/0.255*1000)</f>
        <v>0.39803921568627443</v>
      </c>
      <c r="L89" s="75">
        <f>(Input!M157*0.1/0.255*1000)</f>
        <v>1.2039215686274509</v>
      </c>
      <c r="M89" s="75">
        <f>(Input!N157*0.1/0.255*1000)</f>
        <v>99.294117647058812</v>
      </c>
      <c r="N89" s="75">
        <f>(Input!O157*0.1/0.255*1000)</f>
        <v>245.96078431372553</v>
      </c>
      <c r="O89" s="75">
        <f>(Input!P157*0.1/0.255*1000)</f>
        <v>6.4705882352941183E-2</v>
      </c>
      <c r="P89" s="75">
        <f>(Input!Q157*0.1/0.255*1000)</f>
        <v>0.56078431372549009</v>
      </c>
      <c r="Q89" s="75">
        <f>(Input!R157*0.1/0.255*1000)</f>
        <v>3.4454901960784317</v>
      </c>
      <c r="R89" s="75">
        <f>(Input!S157*0.1/0.255*1000)</f>
        <v>14.584313725490196</v>
      </c>
      <c r="S89" s="75">
        <f>(Input!T157*0.1/0.255*1000)</f>
        <v>3.5396078431372544</v>
      </c>
      <c r="T89" s="64">
        <v>1.0089300000000001</v>
      </c>
      <c r="U89" s="64">
        <v>0.99578</v>
      </c>
      <c r="V89" s="75">
        <f>(Input!W157*0.1/0.255*1000)</f>
        <v>0.26509803921568625</v>
      </c>
      <c r="W89" s="75">
        <f>(Input!X157*0.1/0.255*1000)</f>
        <v>3.558039215686275</v>
      </c>
      <c r="X89" s="75">
        <f>(Input!Y157*0.1/0.255*1000)</f>
        <v>16.380392156862747</v>
      </c>
      <c r="Y89" s="75">
        <f>(Input!Z157*0.1/0.255*1000)</f>
        <v>54.313725490196084</v>
      </c>
      <c r="Z89" s="64">
        <v>1.10754</v>
      </c>
      <c r="AA89" s="64">
        <v>1.22299</v>
      </c>
      <c r="AB89" s="75">
        <f>(Input!AC157*0.1/0.255*1000)</f>
        <v>1.7647058823529412E-2</v>
      </c>
      <c r="AC89" s="74">
        <f>(Input!AD157*0.1/0.255*1000)</f>
        <v>3.8039215686274511E-2</v>
      </c>
      <c r="AD89" s="75">
        <f>(Input!AE157*0.1/0.255*1000)</f>
        <v>0</v>
      </c>
      <c r="AE89" s="75">
        <f>(Input!AF157*0.1/0.255*1000)</f>
        <v>1.1764705882352942E-3</v>
      </c>
      <c r="AF89" s="75">
        <f>(Input!AG157*0.1/0.255*1000)</f>
        <v>1.4117647058823526E-2</v>
      </c>
      <c r="AG89" s="75">
        <f>(Input!AH157*0.1/0.255*1000)</f>
        <v>-2.9019607843137254E-2</v>
      </c>
      <c r="AH89" s="74">
        <f>(Input!AI157*0.1/0.255*1000)</f>
        <v>4.3137254901960791E-2</v>
      </c>
      <c r="AI89" s="64">
        <v>0.95852999999999999</v>
      </c>
      <c r="AJ89" s="64">
        <v>1.15055</v>
      </c>
      <c r="AK89" s="75">
        <f>(Input!AL157*0.1/0.255*1000)</f>
        <v>0.37490196078431365</v>
      </c>
      <c r="AL89" s="75">
        <f>(Input!AM157*0.1/0.255*1000)</f>
        <v>1.7254901960784313E-2</v>
      </c>
      <c r="AM89" s="75">
        <f>(Input!AN157*0.1/0.255*1000)</f>
        <v>7.8431372549019605E-4</v>
      </c>
      <c r="AN89" s="75">
        <f>(Input!AO157*0.1/0.255*1000)</f>
        <v>5.4901960784313732E-2</v>
      </c>
      <c r="AO89" s="75">
        <f>(Input!AQ157*0.1/0.255*1000)</f>
        <v>112.86274509803921</v>
      </c>
      <c r="AP89" s="75">
        <f>(Input!AR157*0.1/0.255*1000)</f>
        <v>7.7098039215686285</v>
      </c>
      <c r="AQ89" s="75">
        <f>(Input!AS157*0.1/0.255*1000)</f>
        <v>8.3960784313725494</v>
      </c>
      <c r="AR89" s="75">
        <f>(Input!AT157*0.1/0.255*1000)</f>
        <v>1.5737254901960787</v>
      </c>
      <c r="AS89" s="75">
        <f>(Input!AU157*0.1/0.255*1000)</f>
        <v>5.9647058823529422</v>
      </c>
      <c r="AT89" s="75">
        <f>(Input!AV157*0.1/0.255*1000)</f>
        <v>0.98549019607843158</v>
      </c>
      <c r="AU89" s="75">
        <f>(Input!AW157*0.1/0.255*1000)</f>
        <v>0.17686274509803926</v>
      </c>
      <c r="AV89" s="75">
        <f>(Input!AX157*0.1/0.255*1000)</f>
        <v>0.9</v>
      </c>
      <c r="AW89" s="75">
        <f>(Input!AY157*0.1/0.255*1000)</f>
        <v>0.1035294117647059</v>
      </c>
      <c r="AX89" s="75">
        <f>(Input!AZ157*0.1/0.255*1000)</f>
        <v>0.46470588235294119</v>
      </c>
      <c r="AY89" s="75">
        <f>(Input!BA157*0.1/0.255*1000)</f>
        <v>8.4313725490196084E-2</v>
      </c>
      <c r="AZ89" s="75">
        <f>(Input!BB157*0.1/0.255*1000)</f>
        <v>0.20509803921568628</v>
      </c>
      <c r="BA89" s="75">
        <f>(Input!BC157*0.1/0.255*1000)</f>
        <v>2.2352941176470589E-2</v>
      </c>
      <c r="BB89" s="75">
        <f>(Input!BD157*0.1/0.255*1000)</f>
        <v>0.11411764705882352</v>
      </c>
      <c r="BC89" s="75">
        <f>(Input!BE157*0.1/0.255*1000)</f>
        <v>1.5686274509803925E-2</v>
      </c>
      <c r="BD89" s="75">
        <f>(Input!BF157*0.1/0.255*1000)</f>
        <v>3.9215686274509802E-4</v>
      </c>
      <c r="BE89" s="75">
        <f>(Input!BG157*0.1/0.255*1000)</f>
        <v>5.4901960784313726E-3</v>
      </c>
      <c r="BF89" s="75">
        <f>(Input!BH157*0.1/0.255*1000)</f>
        <v>3.9215686274509802E-4</v>
      </c>
      <c r="BG89" s="75">
        <f>(Input!BI157*0.1/0.255*1000)</f>
        <v>0</v>
      </c>
      <c r="BH89" s="75">
        <f>(Input!BJ157*0.1/0.255*1000)</f>
        <v>0</v>
      </c>
      <c r="BI89" s="75">
        <f>(Input!BK157*0.1/0.255*1000)</f>
        <v>0</v>
      </c>
      <c r="BJ89" s="75">
        <f>(Input!BL157*0.1/0.255*1000)</f>
        <v>2.7058823529411774E-2</v>
      </c>
      <c r="BK89" s="75">
        <f>(Input!BM157*0.1/0.255*1000)</f>
        <v>1.7647058823529412E-2</v>
      </c>
      <c r="BL89" s="75">
        <f>(Input!BN157*0.1/0.255*1000)</f>
        <v>0.74862745098039218</v>
      </c>
      <c r="BM89" s="64">
        <v>0.91100000000000003</v>
      </c>
      <c r="BN89" s="64">
        <v>1.07806</v>
      </c>
      <c r="BO89" s="75">
        <f>(Input!BQ157*0.1/0.255*1000)</f>
        <v>3.3725490196078421E-2</v>
      </c>
      <c r="BP89" s="75">
        <f>(Input!BR157*0.1/0.255*1000)</f>
        <v>7.4509803921568628E-3</v>
      </c>
    </row>
    <row r="91" spans="1:68" s="69" customFormat="1" x14ac:dyDescent="0.3">
      <c r="B91" s="70"/>
      <c r="C91" s="70" t="s">
        <v>181</v>
      </c>
      <c r="D91" s="70" t="s">
        <v>180</v>
      </c>
      <c r="E91" s="70" t="s">
        <v>181</v>
      </c>
      <c r="F91" s="70" t="s">
        <v>181</v>
      </c>
      <c r="G91" s="70" t="s">
        <v>181</v>
      </c>
      <c r="H91" s="67"/>
      <c r="I91" s="67"/>
      <c r="J91" s="70"/>
      <c r="K91" s="70" t="s">
        <v>180</v>
      </c>
      <c r="L91" s="70" t="s">
        <v>170</v>
      </c>
      <c r="M91" s="70" t="s">
        <v>180</v>
      </c>
      <c r="N91" s="70" t="s">
        <v>180</v>
      </c>
      <c r="P91" s="70" t="s">
        <v>180</v>
      </c>
      <c r="Q91" s="70" t="s">
        <v>180</v>
      </c>
      <c r="R91" s="70" t="s">
        <v>180</v>
      </c>
      <c r="S91" s="67"/>
      <c r="T91" s="67"/>
      <c r="V91" s="70" t="s">
        <v>180</v>
      </c>
      <c r="W91" s="70" t="s">
        <v>180</v>
      </c>
      <c r="X91" s="70" t="s">
        <v>180</v>
      </c>
      <c r="Y91" s="70" t="s">
        <v>180</v>
      </c>
      <c r="Z91" s="67"/>
      <c r="AA91" s="70"/>
      <c r="AC91" s="70" t="s">
        <v>180</v>
      </c>
      <c r="AD91" s="70"/>
      <c r="AE91" s="70"/>
      <c r="AF91" s="70"/>
      <c r="AH91" s="70" t="s">
        <v>180</v>
      </c>
      <c r="AI91" s="67"/>
      <c r="AJ91" s="70"/>
      <c r="AK91" s="70" t="s">
        <v>170</v>
      </c>
      <c r="AL91" s="70"/>
      <c r="AM91" s="70"/>
      <c r="AO91" s="70" t="s">
        <v>180</v>
      </c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 t="s">
        <v>170</v>
      </c>
      <c r="BK91" s="67"/>
      <c r="BL91" s="70" t="s">
        <v>180</v>
      </c>
      <c r="BN91" s="70" t="s">
        <v>170</v>
      </c>
    </row>
    <row r="92" spans="1:68" s="65" customFormat="1" x14ac:dyDescent="0.3">
      <c r="A92" s="65" t="s">
        <v>182</v>
      </c>
      <c r="C92" s="65">
        <v>0.432</v>
      </c>
      <c r="D92" s="65">
        <v>249</v>
      </c>
      <c r="E92" s="65">
        <v>0.13700000000000001</v>
      </c>
      <c r="F92" s="65">
        <v>2.4300000000000002</v>
      </c>
      <c r="G92" s="65">
        <v>1.56</v>
      </c>
      <c r="K92" s="65">
        <v>0.37</v>
      </c>
      <c r="M92" s="65">
        <v>98</v>
      </c>
      <c r="N92" s="65">
        <v>218</v>
      </c>
      <c r="P92" s="65">
        <v>0.69</v>
      </c>
      <c r="Q92" s="65">
        <v>3.7</v>
      </c>
      <c r="R92" s="65">
        <v>17.899999999999999</v>
      </c>
      <c r="V92" s="65">
        <v>0.06</v>
      </c>
      <c r="W92" s="65">
        <v>0.12</v>
      </c>
      <c r="X92" s="65">
        <v>19.7</v>
      </c>
      <c r="Y92" s="65">
        <v>53</v>
      </c>
      <c r="AC92" s="65">
        <v>0.06</v>
      </c>
      <c r="AH92" s="65">
        <v>2.5999999999999999E-2</v>
      </c>
      <c r="AO92" s="65">
        <v>12.4</v>
      </c>
      <c r="BL92" s="65">
        <v>0.87</v>
      </c>
    </row>
    <row r="93" spans="1:68" s="65" customFormat="1" x14ac:dyDescent="0.3"/>
    <row r="94" spans="1:68" s="51" customFormat="1" x14ac:dyDescent="0.3">
      <c r="B94" s="51" t="s">
        <v>111</v>
      </c>
      <c r="C94" s="51" t="s">
        <v>111</v>
      </c>
      <c r="D94" s="51" t="s">
        <v>111</v>
      </c>
      <c r="E94" s="51" t="s">
        <v>111</v>
      </c>
      <c r="F94" s="51" t="s">
        <v>111</v>
      </c>
      <c r="G94" s="51" t="s">
        <v>111</v>
      </c>
      <c r="H94" s="63" t="s">
        <v>171</v>
      </c>
      <c r="I94" s="63" t="s">
        <v>171</v>
      </c>
      <c r="J94" s="51" t="s">
        <v>111</v>
      </c>
      <c r="K94" s="51" t="s">
        <v>111</v>
      </c>
      <c r="L94" s="51" t="s">
        <v>111</v>
      </c>
      <c r="M94" s="51" t="s">
        <v>111</v>
      </c>
      <c r="N94" s="51" t="s">
        <v>111</v>
      </c>
      <c r="O94" s="51" t="s">
        <v>111</v>
      </c>
      <c r="P94" s="51" t="s">
        <v>111</v>
      </c>
      <c r="Q94" s="51" t="s">
        <v>111</v>
      </c>
      <c r="R94" s="51" t="s">
        <v>111</v>
      </c>
      <c r="S94" s="51" t="s">
        <v>111</v>
      </c>
      <c r="T94" s="63" t="s">
        <v>171</v>
      </c>
      <c r="U94" s="63" t="s">
        <v>171</v>
      </c>
      <c r="V94" s="51" t="s">
        <v>111</v>
      </c>
      <c r="W94" s="51" t="s">
        <v>111</v>
      </c>
      <c r="X94" s="51" t="s">
        <v>111</v>
      </c>
      <c r="Y94" s="51" t="s">
        <v>111</v>
      </c>
      <c r="Z94" s="63" t="s">
        <v>171</v>
      </c>
      <c r="AA94" s="63" t="s">
        <v>171</v>
      </c>
      <c r="AB94" s="51" t="s">
        <v>111</v>
      </c>
      <c r="AC94" s="51" t="s">
        <v>111</v>
      </c>
      <c r="AD94" s="51" t="s">
        <v>111</v>
      </c>
      <c r="AE94" s="51" t="s">
        <v>111</v>
      </c>
      <c r="AF94" s="51" t="s">
        <v>111</v>
      </c>
      <c r="AG94" s="51" t="s">
        <v>111</v>
      </c>
      <c r="AH94" s="51" t="s">
        <v>111</v>
      </c>
      <c r="AI94" s="63" t="s">
        <v>171</v>
      </c>
      <c r="AJ94" s="63" t="s">
        <v>171</v>
      </c>
      <c r="AK94" s="51" t="s">
        <v>111</v>
      </c>
      <c r="AL94" s="51" t="s">
        <v>111</v>
      </c>
      <c r="AM94" s="51" t="s">
        <v>111</v>
      </c>
      <c r="AN94" s="51" t="s">
        <v>111</v>
      </c>
      <c r="AO94" s="51" t="s">
        <v>111</v>
      </c>
      <c r="AP94" s="51" t="s">
        <v>111</v>
      </c>
      <c r="AQ94" s="51" t="s">
        <v>111</v>
      </c>
      <c r="AR94" s="51" t="s">
        <v>111</v>
      </c>
      <c r="AS94" s="51" t="s">
        <v>111</v>
      </c>
      <c r="AT94" s="51" t="s">
        <v>111</v>
      </c>
      <c r="AU94" s="51" t="s">
        <v>111</v>
      </c>
      <c r="AV94" s="51" t="s">
        <v>111</v>
      </c>
      <c r="AW94" s="51" t="s">
        <v>111</v>
      </c>
      <c r="AX94" s="51" t="s">
        <v>111</v>
      </c>
      <c r="AY94" s="51" t="s">
        <v>111</v>
      </c>
      <c r="AZ94" s="51" t="s">
        <v>111</v>
      </c>
      <c r="BA94" s="51" t="s">
        <v>111</v>
      </c>
      <c r="BB94" s="51" t="s">
        <v>111</v>
      </c>
      <c r="BC94" s="51" t="s">
        <v>111</v>
      </c>
      <c r="BD94" s="51" t="s">
        <v>111</v>
      </c>
      <c r="BE94" s="51" t="s">
        <v>111</v>
      </c>
      <c r="BF94" s="51" t="s">
        <v>111</v>
      </c>
      <c r="BG94" s="51" t="s">
        <v>111</v>
      </c>
      <c r="BH94" s="51" t="s">
        <v>111</v>
      </c>
      <c r="BI94" s="51" t="s">
        <v>111</v>
      </c>
      <c r="BJ94" s="51" t="s">
        <v>111</v>
      </c>
      <c r="BK94" s="51" t="s">
        <v>111</v>
      </c>
      <c r="BL94" s="51" t="s">
        <v>111</v>
      </c>
      <c r="BM94" s="63" t="s">
        <v>171</v>
      </c>
      <c r="BN94" s="63" t="s">
        <v>171</v>
      </c>
      <c r="BO94" s="51" t="s">
        <v>111</v>
      </c>
      <c r="BP94" s="51" t="s">
        <v>111</v>
      </c>
    </row>
    <row r="95" spans="1:68" s="75" customFormat="1" ht="15.95" customHeight="1" x14ac:dyDescent="0.3">
      <c r="A95" s="75" t="s">
        <v>88</v>
      </c>
      <c r="B95" s="75">
        <v>-17.91</v>
      </c>
      <c r="C95" s="75">
        <v>1.73</v>
      </c>
      <c r="D95" s="75">
        <v>-2.2450000000000001</v>
      </c>
      <c r="E95" s="75">
        <v>18.53</v>
      </c>
      <c r="F95" s="75">
        <v>-6.0940000000000003</v>
      </c>
      <c r="G95" s="75">
        <v>-0.27800000000000002</v>
      </c>
      <c r="H95" s="72">
        <v>1.0580400000000001</v>
      </c>
      <c r="I95" s="72">
        <v>1.05888</v>
      </c>
      <c r="J95" s="75">
        <v>0.10199999999999999</v>
      </c>
      <c r="K95" s="75">
        <v>0.32100000000000001</v>
      </c>
      <c r="L95" s="75">
        <v>0.161</v>
      </c>
      <c r="M95" s="75">
        <v>8.4000000000000005E-2</v>
      </c>
      <c r="N95" s="75">
        <v>187.1</v>
      </c>
      <c r="O95" s="75">
        <v>-2.4E-2</v>
      </c>
      <c r="P95" s="75">
        <v>0.06</v>
      </c>
      <c r="Q95" s="75">
        <v>0.255</v>
      </c>
      <c r="R95" s="75">
        <v>-1.5429999999999999</v>
      </c>
      <c r="S95" s="75">
        <v>-2E-3</v>
      </c>
      <c r="T95" s="72">
        <v>0.99541000000000002</v>
      </c>
      <c r="U95" s="72">
        <v>0.93454999999999999</v>
      </c>
      <c r="V95" s="75">
        <v>8.9999999999999993E-3</v>
      </c>
      <c r="W95" s="75">
        <v>-7.2999999999999995E-2</v>
      </c>
      <c r="X95" s="75">
        <v>0</v>
      </c>
      <c r="Y95" s="75">
        <v>-1.4999999999999999E-2</v>
      </c>
      <c r="Z95" s="72">
        <v>1.0190600000000001</v>
      </c>
      <c r="AA95" s="72">
        <v>1.0874600000000001</v>
      </c>
      <c r="AB95" s="75">
        <v>-1E-3</v>
      </c>
      <c r="AC95" s="75">
        <v>-8.0000000000000002E-3</v>
      </c>
      <c r="AD95" s="75">
        <v>0</v>
      </c>
      <c r="AE95" s="75">
        <v>0</v>
      </c>
      <c r="AF95" s="75">
        <v>1E-3</v>
      </c>
      <c r="AG95" s="75">
        <v>-4.2000000000000003E-2</v>
      </c>
      <c r="AH95" s="75">
        <v>2E-3</v>
      </c>
      <c r="AI95" s="72">
        <v>0.92588999999999999</v>
      </c>
      <c r="AJ95" s="72">
        <v>1.09198</v>
      </c>
      <c r="AK95" s="75">
        <v>1.6E-2</v>
      </c>
      <c r="AL95" s="75">
        <v>4.0000000000000001E-3</v>
      </c>
      <c r="AM95" s="75">
        <v>0</v>
      </c>
      <c r="AN95" s="75">
        <v>1E-3</v>
      </c>
      <c r="AO95" s="75">
        <v>-4.0000000000000001E-3</v>
      </c>
      <c r="AP95" s="75">
        <v>8.9999999999999993E-3</v>
      </c>
      <c r="AQ95" s="75">
        <v>-1.0999999999999999E-2</v>
      </c>
      <c r="AR95" s="75">
        <v>0</v>
      </c>
      <c r="AS95" s="75">
        <v>-1E-3</v>
      </c>
      <c r="AT95" s="75">
        <v>0</v>
      </c>
      <c r="AU95" s="75">
        <v>0</v>
      </c>
      <c r="AV95" s="75">
        <v>0</v>
      </c>
      <c r="AW95" s="75">
        <v>0</v>
      </c>
      <c r="AX95" s="75">
        <v>0</v>
      </c>
      <c r="AY95" s="75">
        <v>0</v>
      </c>
      <c r="AZ95" s="75">
        <v>0</v>
      </c>
      <c r="BA95" s="75">
        <v>0</v>
      </c>
      <c r="BB95" s="75">
        <v>0</v>
      </c>
      <c r="BC95" s="75">
        <v>0</v>
      </c>
      <c r="BD95" s="75">
        <v>0</v>
      </c>
      <c r="BE95" s="75">
        <v>1E-3</v>
      </c>
      <c r="BF95" s="75">
        <v>0</v>
      </c>
      <c r="BG95" s="75">
        <v>0</v>
      </c>
      <c r="BH95" s="75">
        <v>0</v>
      </c>
      <c r="BI95" s="75">
        <v>0</v>
      </c>
      <c r="BJ95" s="75">
        <v>0.42</v>
      </c>
      <c r="BK95" s="75">
        <v>0</v>
      </c>
      <c r="BL95" s="75">
        <v>4.7E-2</v>
      </c>
      <c r="BM95" s="72">
        <v>0.91796</v>
      </c>
      <c r="BN95" s="72">
        <v>1.0616099999999999</v>
      </c>
      <c r="BO95" s="75">
        <v>2E-3</v>
      </c>
      <c r="BP95" s="75">
        <v>0</v>
      </c>
    </row>
    <row r="96" spans="1:68" s="71" customFormat="1" ht="15.95" customHeight="1" x14ac:dyDescent="0.3">
      <c r="A96" s="71" t="s">
        <v>90</v>
      </c>
      <c r="B96" s="71">
        <v>174.5</v>
      </c>
      <c r="C96" s="71">
        <v>375.1</v>
      </c>
      <c r="D96" s="71">
        <v>378.9</v>
      </c>
      <c r="E96" s="71">
        <v>148.80000000000001</v>
      </c>
      <c r="F96" s="71">
        <v>394.5</v>
      </c>
      <c r="G96" s="71">
        <v>221.6</v>
      </c>
      <c r="H96" s="72">
        <v>1.07972</v>
      </c>
      <c r="I96" s="72">
        <v>1.0694399999999999</v>
      </c>
      <c r="J96" s="52">
        <v>177.4</v>
      </c>
      <c r="K96" s="52">
        <v>7.6630000000000003</v>
      </c>
      <c r="L96" s="71">
        <v>3.5329999999999999</v>
      </c>
      <c r="M96" s="71">
        <v>30.13</v>
      </c>
      <c r="N96" s="71">
        <v>411.4</v>
      </c>
      <c r="O96" s="71">
        <v>3.0619999999999998</v>
      </c>
      <c r="P96" s="71">
        <v>3.3180000000000001</v>
      </c>
      <c r="Q96" s="71">
        <v>3.367</v>
      </c>
      <c r="R96" s="71">
        <v>1.304</v>
      </c>
      <c r="S96" s="71">
        <v>1.089</v>
      </c>
      <c r="T96" s="72">
        <v>1.0456700000000001</v>
      </c>
      <c r="U96" s="72">
        <v>0.9667</v>
      </c>
      <c r="V96" s="71">
        <v>1.581</v>
      </c>
      <c r="W96" s="71">
        <v>1.7450000000000001</v>
      </c>
      <c r="X96" s="71">
        <v>7.7089999999999996</v>
      </c>
      <c r="Y96" s="71">
        <v>3.1280000000000001</v>
      </c>
      <c r="Z96" s="72">
        <v>1.03807</v>
      </c>
      <c r="AA96" s="72">
        <v>1.0874900000000001</v>
      </c>
      <c r="AB96" s="71">
        <v>0.97899999999999998</v>
      </c>
      <c r="AC96" s="71">
        <v>3.0880000000000001</v>
      </c>
      <c r="AD96" s="71">
        <v>0.23400000000000001</v>
      </c>
      <c r="AE96" s="71">
        <v>0.23499999999999999</v>
      </c>
      <c r="AF96" s="71">
        <v>0.17899999999999999</v>
      </c>
      <c r="AG96" s="71">
        <v>2.7629999999999999</v>
      </c>
      <c r="AH96" s="71">
        <v>3.077</v>
      </c>
      <c r="AI96" s="72">
        <v>0.94640999999999997</v>
      </c>
      <c r="AJ96" s="72">
        <v>1.0906</v>
      </c>
      <c r="AK96" s="71">
        <v>0.219</v>
      </c>
      <c r="AL96" s="71">
        <v>0.224</v>
      </c>
      <c r="AM96" s="71">
        <v>0.24399999999999999</v>
      </c>
      <c r="AN96" s="71">
        <v>1.3779999999999999</v>
      </c>
      <c r="AO96" s="71">
        <v>13.91</v>
      </c>
      <c r="AP96" s="71">
        <v>0.39700000000000002</v>
      </c>
      <c r="AQ96" s="71">
        <v>0.378</v>
      </c>
      <c r="AR96" s="71">
        <v>0.39600000000000002</v>
      </c>
      <c r="AS96" s="71">
        <v>0.38700000000000001</v>
      </c>
      <c r="AT96" s="71">
        <v>0.39</v>
      </c>
      <c r="AU96" s="71">
        <v>0.39300000000000002</v>
      </c>
      <c r="AV96" s="71">
        <v>0.39</v>
      </c>
      <c r="AW96" s="71">
        <v>0.39200000000000002</v>
      </c>
      <c r="AX96" s="71">
        <v>0.38800000000000001</v>
      </c>
      <c r="AY96" s="71">
        <v>0.39600000000000002</v>
      </c>
      <c r="AZ96" s="71">
        <v>0.38900000000000001</v>
      </c>
      <c r="BA96" s="71">
        <v>0.39500000000000002</v>
      </c>
      <c r="BB96" s="71">
        <v>0.39300000000000002</v>
      </c>
      <c r="BC96" s="71">
        <v>0.39400000000000002</v>
      </c>
      <c r="BD96" s="71">
        <v>0.214</v>
      </c>
      <c r="BE96" s="71">
        <v>1.3919999999999999</v>
      </c>
      <c r="BF96" s="71">
        <v>1.4690000000000001</v>
      </c>
      <c r="BG96" s="71">
        <v>1.5049999999999999</v>
      </c>
      <c r="BH96" s="71">
        <v>0.191</v>
      </c>
      <c r="BI96" s="71">
        <v>0.19500000000000001</v>
      </c>
      <c r="BJ96" s="71">
        <v>0.313</v>
      </c>
      <c r="BK96" s="71">
        <v>9.0259999999999998</v>
      </c>
      <c r="BL96" s="71">
        <v>1.4730000000000001</v>
      </c>
      <c r="BM96" s="72">
        <v>0.94359999999999999</v>
      </c>
      <c r="BN96" s="72">
        <v>1.07731</v>
      </c>
      <c r="BO96" s="71">
        <v>0.39500000000000002</v>
      </c>
      <c r="BP96" s="71">
        <v>1.7569999999999999</v>
      </c>
    </row>
    <row r="97" spans="1:68" s="71" customFormat="1" ht="15.95" customHeight="1" x14ac:dyDescent="0.3">
      <c r="A97" s="71" t="s">
        <v>69</v>
      </c>
      <c r="B97" s="71">
        <v>-14.02</v>
      </c>
      <c r="C97" s="71">
        <v>-4.2000000000000003E-2</v>
      </c>
      <c r="D97" s="71">
        <v>-0.44500000000000001</v>
      </c>
      <c r="E97" s="71">
        <v>-9.2010000000000005</v>
      </c>
      <c r="F97" s="71">
        <v>1.474</v>
      </c>
      <c r="G97" s="71">
        <v>-2.5249999999999999</v>
      </c>
      <c r="H97" s="72">
        <v>1.05986</v>
      </c>
      <c r="I97" s="72">
        <v>1.0505</v>
      </c>
      <c r="J97" s="71">
        <v>-0.08</v>
      </c>
      <c r="K97" s="71">
        <v>1.9E-2</v>
      </c>
      <c r="L97" s="71">
        <v>-3.0000000000000001E-3</v>
      </c>
      <c r="M97" s="71">
        <v>-5.1999999999999998E-2</v>
      </c>
      <c r="N97" s="71">
        <v>-1.4999999999999999E-2</v>
      </c>
      <c r="O97" s="71">
        <v>-6.0000000000000001E-3</v>
      </c>
      <c r="P97" s="71">
        <v>-2E-3</v>
      </c>
      <c r="Q97" s="71">
        <v>-2.1000000000000001E-2</v>
      </c>
      <c r="R97" s="71">
        <v>-4.4850000000000003</v>
      </c>
      <c r="S97" s="71">
        <v>-1E-3</v>
      </c>
      <c r="T97" s="72">
        <v>1.0268699999999999</v>
      </c>
      <c r="U97" s="72">
        <v>0.95133999999999996</v>
      </c>
      <c r="V97" s="71">
        <v>4.7E-2</v>
      </c>
      <c r="W97" s="71">
        <v>-2.7E-2</v>
      </c>
      <c r="X97" s="71">
        <v>3.0000000000000001E-3</v>
      </c>
      <c r="Y97" s="71">
        <v>-1.2999999999999999E-2</v>
      </c>
      <c r="Z97" s="72">
        <v>1.02399</v>
      </c>
      <c r="AA97" s="72">
        <v>1.0753200000000001</v>
      </c>
      <c r="AB97" s="71">
        <v>3.0000000000000001E-3</v>
      </c>
      <c r="AC97" s="71">
        <v>-2E-3</v>
      </c>
      <c r="AD97" s="71">
        <v>0</v>
      </c>
      <c r="AE97" s="71">
        <v>0</v>
      </c>
      <c r="AF97" s="71">
        <v>0</v>
      </c>
      <c r="AG97" s="71">
        <v>1.07</v>
      </c>
      <c r="AH97" s="71">
        <v>0</v>
      </c>
      <c r="AI97" s="72">
        <v>0.93350999999999995</v>
      </c>
      <c r="AJ97" s="72">
        <v>1.0819099999999999</v>
      </c>
      <c r="AK97" s="71">
        <v>-8.0000000000000002E-3</v>
      </c>
      <c r="AL97" s="71">
        <v>0</v>
      </c>
      <c r="AM97" s="71">
        <v>0</v>
      </c>
      <c r="AN97" s="71">
        <v>0</v>
      </c>
      <c r="AO97" s="71">
        <v>-1E-3</v>
      </c>
      <c r="AP97" s="71">
        <v>0</v>
      </c>
      <c r="AQ97" s="71">
        <v>-1.2999999999999999E-2</v>
      </c>
      <c r="AR97" s="71">
        <v>0</v>
      </c>
      <c r="AS97" s="71">
        <v>0</v>
      </c>
      <c r="AT97" s="71">
        <v>0</v>
      </c>
      <c r="AU97" s="71">
        <v>0</v>
      </c>
      <c r="AV97" s="71">
        <v>0</v>
      </c>
      <c r="AW97" s="71">
        <v>0</v>
      </c>
      <c r="AX97" s="71">
        <v>0</v>
      </c>
      <c r="AY97" s="71">
        <v>0</v>
      </c>
      <c r="AZ97" s="71">
        <v>0</v>
      </c>
      <c r="BA97" s="71">
        <v>0</v>
      </c>
      <c r="BB97" s="71">
        <v>0</v>
      </c>
      <c r="BC97" s="71">
        <v>0</v>
      </c>
      <c r="BD97" s="71">
        <v>0</v>
      </c>
      <c r="BE97" s="71">
        <v>-3.0000000000000001E-3</v>
      </c>
      <c r="BF97" s="71">
        <v>0</v>
      </c>
      <c r="BG97" s="71">
        <v>0</v>
      </c>
      <c r="BH97" s="71">
        <v>0</v>
      </c>
      <c r="BI97" s="71">
        <v>0</v>
      </c>
      <c r="BJ97" s="71">
        <v>2.4E-2</v>
      </c>
      <c r="BK97" s="71">
        <v>1E-3</v>
      </c>
      <c r="BL97" s="71">
        <v>-1E-3</v>
      </c>
      <c r="BM97" s="72">
        <v>0.93352999999999997</v>
      </c>
      <c r="BN97" s="72">
        <v>1.07236</v>
      </c>
      <c r="BO97" s="71">
        <v>0</v>
      </c>
      <c r="BP97" s="71">
        <v>0</v>
      </c>
    </row>
    <row r="98" spans="1:68" s="65" customFormat="1" x14ac:dyDescent="0.3"/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59"/>
  <sheetViews>
    <sheetView workbookViewId="0">
      <pane ySplit="1" topLeftCell="A115" activePane="bottomLeft" state="frozen"/>
      <selection pane="bottomLeft" activeCell="A93" sqref="A93"/>
    </sheetView>
  </sheetViews>
  <sheetFormatPr defaultRowHeight="15.95" customHeight="1" x14ac:dyDescent="0.25"/>
  <cols>
    <col min="1" max="1" width="17.28515625" style="58" bestFit="1" customWidth="1"/>
    <col min="2" max="2" width="13.140625" style="58" bestFit="1" customWidth="1"/>
    <col min="3" max="4" width="14.28515625" style="58" bestFit="1" customWidth="1"/>
    <col min="5" max="5" width="13.140625" style="58" bestFit="1" customWidth="1"/>
    <col min="6" max="7" width="14.28515625" style="58" bestFit="1" customWidth="1"/>
    <col min="8" max="9" width="9.5703125" style="58" bestFit="1" customWidth="1"/>
    <col min="10" max="12" width="13.140625" style="58" bestFit="1" customWidth="1"/>
    <col min="13" max="13" width="11.85546875" style="58" bestFit="1" customWidth="1"/>
    <col min="14" max="14" width="13.140625" style="58" bestFit="1" customWidth="1"/>
    <col min="15" max="15" width="14.28515625" style="58" bestFit="1" customWidth="1"/>
    <col min="16" max="19" width="11.85546875" style="58" bestFit="1" customWidth="1"/>
    <col min="20" max="20" width="10.7109375" style="58" bestFit="1" customWidth="1"/>
    <col min="21" max="22" width="9.5703125" style="58" bestFit="1" customWidth="1"/>
    <col min="23" max="23" width="11.28515625" style="58" bestFit="1" customWidth="1"/>
    <col min="24" max="24" width="10.7109375" style="58" bestFit="1" customWidth="1"/>
    <col min="25" max="26" width="11.85546875" style="58" bestFit="1" customWidth="1"/>
    <col min="27" max="28" width="9.5703125" style="58" bestFit="1" customWidth="1"/>
    <col min="29" max="29" width="10.7109375" style="58" bestFit="1" customWidth="1"/>
    <col min="30" max="30" width="11.85546875" style="58" bestFit="1" customWidth="1"/>
    <col min="31" max="33" width="9.5703125" style="58" bestFit="1" customWidth="1"/>
    <col min="34" max="35" width="11.85546875" style="58" bestFit="1" customWidth="1"/>
    <col min="36" max="37" width="9.5703125" style="58" bestFit="1" customWidth="1"/>
    <col min="38" max="38" width="10.7109375" style="58" bestFit="1" customWidth="1"/>
    <col min="39" max="40" width="10.28515625" style="58" bestFit="1" customWidth="1"/>
    <col min="41" max="41" width="10.7109375" style="58" bestFit="1" customWidth="1"/>
    <col min="42" max="43" width="11.85546875" style="58" bestFit="1" customWidth="1"/>
    <col min="44" max="57" width="10.7109375" style="58" bestFit="1" customWidth="1"/>
    <col min="58" max="58" width="10.28515625" style="58" bestFit="1" customWidth="1"/>
    <col min="59" max="61" width="10.7109375" style="58" bestFit="1" customWidth="1"/>
    <col min="62" max="63" width="9.5703125" style="58" bestFit="1" customWidth="1"/>
    <col min="64" max="64" width="10.28515625" style="58" bestFit="1" customWidth="1"/>
    <col min="65" max="66" width="11.85546875" style="58" bestFit="1" customWidth="1"/>
    <col min="67" max="68" width="9.5703125" style="58" bestFit="1" customWidth="1"/>
    <col min="69" max="70" width="10.7109375" style="58" bestFit="1" customWidth="1"/>
    <col min="71" max="16384" width="9.140625" style="58"/>
  </cols>
  <sheetData>
    <row r="1" spans="1:70" s="54" customFormat="1" ht="15.95" customHeight="1" thickBot="1" x14ac:dyDescent="0.3">
      <c r="A1" s="54" t="s">
        <v>154</v>
      </c>
      <c r="B1" s="54" t="s">
        <v>0</v>
      </c>
      <c r="C1" s="54" t="s">
        <v>1</v>
      </c>
      <c r="D1" s="54" t="s">
        <v>2</v>
      </c>
      <c r="E1" s="54" t="s">
        <v>3</v>
      </c>
      <c r="F1" s="54" t="s">
        <v>4</v>
      </c>
      <c r="G1" s="54" t="s">
        <v>5</v>
      </c>
      <c r="H1" s="55" t="s">
        <v>6</v>
      </c>
      <c r="I1" s="55" t="s">
        <v>7</v>
      </c>
      <c r="J1" s="54" t="s">
        <v>8</v>
      </c>
      <c r="K1" s="54" t="s">
        <v>9</v>
      </c>
      <c r="L1" s="54" t="s">
        <v>10</v>
      </c>
      <c r="M1" s="54" t="s">
        <v>11</v>
      </c>
      <c r="N1" s="54" t="s">
        <v>12</v>
      </c>
      <c r="O1" s="54" t="s">
        <v>13</v>
      </c>
      <c r="P1" s="54" t="s">
        <v>14</v>
      </c>
      <c r="Q1" s="54" t="s">
        <v>15</v>
      </c>
      <c r="R1" s="54" t="s">
        <v>16</v>
      </c>
      <c r="S1" s="54" t="s">
        <v>17</v>
      </c>
      <c r="T1" s="54" t="s">
        <v>18</v>
      </c>
      <c r="U1" s="55" t="s">
        <v>19</v>
      </c>
      <c r="V1" s="55" t="s">
        <v>20</v>
      </c>
      <c r="W1" s="54" t="s">
        <v>21</v>
      </c>
      <c r="X1" s="54" t="s">
        <v>22</v>
      </c>
      <c r="Y1" s="54" t="s">
        <v>23</v>
      </c>
      <c r="Z1" s="54" t="s">
        <v>24</v>
      </c>
      <c r="AA1" s="55" t="s">
        <v>25</v>
      </c>
      <c r="AB1" s="55" t="s">
        <v>26</v>
      </c>
      <c r="AC1" s="54" t="s">
        <v>27</v>
      </c>
      <c r="AD1" s="54" t="s">
        <v>28</v>
      </c>
      <c r="AE1" s="54" t="s">
        <v>29</v>
      </c>
      <c r="AF1" s="54" t="s">
        <v>30</v>
      </c>
      <c r="AG1" s="54" t="s">
        <v>31</v>
      </c>
      <c r="AH1" s="54" t="s">
        <v>32</v>
      </c>
      <c r="AI1" s="54" t="s">
        <v>33</v>
      </c>
      <c r="AJ1" s="55" t="s">
        <v>34</v>
      </c>
      <c r="AK1" s="55" t="s">
        <v>35</v>
      </c>
      <c r="AL1" s="54" t="s">
        <v>36</v>
      </c>
      <c r="AM1" s="54" t="s">
        <v>37</v>
      </c>
      <c r="AN1" s="54" t="s">
        <v>38</v>
      </c>
      <c r="AO1" s="54" t="s">
        <v>39</v>
      </c>
      <c r="AP1" s="54" t="s">
        <v>40</v>
      </c>
      <c r="AQ1" s="54" t="s">
        <v>41</v>
      </c>
      <c r="AR1" s="54" t="s">
        <v>42</v>
      </c>
      <c r="AS1" s="54" t="s">
        <v>43</v>
      </c>
      <c r="AT1" s="54" t="s">
        <v>44</v>
      </c>
      <c r="AU1" s="54" t="s">
        <v>45</v>
      </c>
      <c r="AV1" s="54" t="s">
        <v>46</v>
      </c>
      <c r="AW1" s="54" t="s">
        <v>47</v>
      </c>
      <c r="AX1" s="54" t="s">
        <v>48</v>
      </c>
      <c r="AY1" s="54" t="s">
        <v>49</v>
      </c>
      <c r="AZ1" s="54" t="s">
        <v>50</v>
      </c>
      <c r="BA1" s="54" t="s">
        <v>51</v>
      </c>
      <c r="BB1" s="54" t="s">
        <v>52</v>
      </c>
      <c r="BC1" s="54" t="s">
        <v>53</v>
      </c>
      <c r="BD1" s="54" t="s">
        <v>54</v>
      </c>
      <c r="BE1" s="54" t="s">
        <v>55</v>
      </c>
      <c r="BF1" s="54" t="s">
        <v>56</v>
      </c>
      <c r="BG1" s="54" t="s">
        <v>57</v>
      </c>
      <c r="BH1" s="54" t="s">
        <v>58</v>
      </c>
      <c r="BI1" s="54" t="s">
        <v>59</v>
      </c>
      <c r="BJ1" s="54" t="s">
        <v>60</v>
      </c>
      <c r="BK1" s="54" t="s">
        <v>61</v>
      </c>
      <c r="BL1" s="54" t="s">
        <v>62</v>
      </c>
      <c r="BM1" s="54" t="s">
        <v>63</v>
      </c>
      <c r="BN1" s="54" t="s">
        <v>64</v>
      </c>
      <c r="BO1" s="55" t="s">
        <v>65</v>
      </c>
      <c r="BP1" s="55" t="s">
        <v>66</v>
      </c>
      <c r="BQ1" s="54" t="s">
        <v>67</v>
      </c>
      <c r="BR1" s="54" t="s">
        <v>68</v>
      </c>
    </row>
    <row r="2" spans="1:70" s="56" customFormat="1" ht="15.95" customHeight="1" x14ac:dyDescent="0.25">
      <c r="B2" s="56" t="s">
        <v>111</v>
      </c>
      <c r="C2" s="56" t="s">
        <v>111</v>
      </c>
      <c r="D2" s="56" t="s">
        <v>111</v>
      </c>
      <c r="E2" s="56" t="s">
        <v>111</v>
      </c>
      <c r="F2" s="56" t="s">
        <v>111</v>
      </c>
      <c r="G2" s="56" t="s">
        <v>111</v>
      </c>
      <c r="H2" s="57" t="s">
        <v>171</v>
      </c>
      <c r="I2" s="57" t="s">
        <v>171</v>
      </c>
      <c r="J2" s="56" t="s">
        <v>111</v>
      </c>
      <c r="K2" s="56" t="s">
        <v>111</v>
      </c>
      <c r="L2" s="56" t="s">
        <v>111</v>
      </c>
      <c r="M2" s="56" t="s">
        <v>111</v>
      </c>
      <c r="N2" s="56" t="s">
        <v>111</v>
      </c>
      <c r="O2" s="56" t="s">
        <v>111</v>
      </c>
      <c r="P2" s="56" t="s">
        <v>111</v>
      </c>
      <c r="Q2" s="56" t="s">
        <v>111</v>
      </c>
      <c r="R2" s="56" t="s">
        <v>111</v>
      </c>
      <c r="S2" s="56" t="s">
        <v>111</v>
      </c>
      <c r="T2" s="56" t="s">
        <v>111</v>
      </c>
      <c r="U2" s="57" t="s">
        <v>171</v>
      </c>
      <c r="V2" s="57" t="s">
        <v>171</v>
      </c>
      <c r="W2" s="56" t="s">
        <v>111</v>
      </c>
      <c r="X2" s="56" t="s">
        <v>111</v>
      </c>
      <c r="Y2" s="56" t="s">
        <v>111</v>
      </c>
      <c r="Z2" s="56" t="s">
        <v>111</v>
      </c>
      <c r="AA2" s="57" t="s">
        <v>171</v>
      </c>
      <c r="AB2" s="57" t="s">
        <v>171</v>
      </c>
      <c r="AC2" s="56" t="s">
        <v>111</v>
      </c>
      <c r="AD2" s="56" t="s">
        <v>111</v>
      </c>
      <c r="AE2" s="56" t="s">
        <v>111</v>
      </c>
      <c r="AF2" s="56" t="s">
        <v>111</v>
      </c>
      <c r="AG2" s="56" t="s">
        <v>111</v>
      </c>
      <c r="AH2" s="56" t="s">
        <v>111</v>
      </c>
      <c r="AI2" s="56" t="s">
        <v>111</v>
      </c>
      <c r="AJ2" s="57" t="s">
        <v>171</v>
      </c>
      <c r="AK2" s="57" t="s">
        <v>171</v>
      </c>
      <c r="AL2" s="56" t="s">
        <v>111</v>
      </c>
      <c r="AM2" s="56" t="s">
        <v>111</v>
      </c>
      <c r="AN2" s="56" t="s">
        <v>111</v>
      </c>
      <c r="AO2" s="56" t="s">
        <v>111</v>
      </c>
      <c r="AP2" s="56" t="s">
        <v>111</v>
      </c>
      <c r="AQ2" s="56" t="s">
        <v>111</v>
      </c>
      <c r="AR2" s="56" t="s">
        <v>111</v>
      </c>
      <c r="AS2" s="56" t="s">
        <v>111</v>
      </c>
      <c r="AT2" s="56" t="s">
        <v>111</v>
      </c>
      <c r="AU2" s="56" t="s">
        <v>111</v>
      </c>
      <c r="AV2" s="56" t="s">
        <v>111</v>
      </c>
      <c r="AW2" s="56" t="s">
        <v>111</v>
      </c>
      <c r="AX2" s="56" t="s">
        <v>111</v>
      </c>
      <c r="AY2" s="56" t="s">
        <v>111</v>
      </c>
      <c r="AZ2" s="56" t="s">
        <v>111</v>
      </c>
      <c r="BA2" s="56" t="s">
        <v>111</v>
      </c>
      <c r="BB2" s="56" t="s">
        <v>111</v>
      </c>
      <c r="BC2" s="56" t="s">
        <v>111</v>
      </c>
      <c r="BD2" s="56" t="s">
        <v>111</v>
      </c>
      <c r="BE2" s="56" t="s">
        <v>111</v>
      </c>
      <c r="BF2" s="56" t="s">
        <v>111</v>
      </c>
      <c r="BG2" s="56" t="s">
        <v>111</v>
      </c>
      <c r="BH2" s="56" t="s">
        <v>111</v>
      </c>
      <c r="BI2" s="56" t="s">
        <v>111</v>
      </c>
      <c r="BJ2" s="56" t="s">
        <v>111</v>
      </c>
      <c r="BK2" s="56" t="s">
        <v>111</v>
      </c>
      <c r="BL2" s="56" t="s">
        <v>111</v>
      </c>
      <c r="BM2" s="56" t="s">
        <v>111</v>
      </c>
      <c r="BN2" s="56" t="s">
        <v>111</v>
      </c>
      <c r="BO2" s="57" t="s">
        <v>171</v>
      </c>
      <c r="BP2" s="57" t="s">
        <v>171</v>
      </c>
      <c r="BQ2" s="56" t="s">
        <v>111</v>
      </c>
      <c r="BR2" s="56" t="s">
        <v>111</v>
      </c>
    </row>
    <row r="3" spans="1:70" ht="15.95" customHeight="1" x14ac:dyDescent="0.25">
      <c r="A3" s="58" t="s">
        <v>69</v>
      </c>
      <c r="B3" s="58">
        <v>1.1499999999999999</v>
      </c>
      <c r="C3" s="58">
        <v>-3.5000000000000003E-2</v>
      </c>
      <c r="D3" s="58">
        <v>0.104</v>
      </c>
      <c r="E3" s="58">
        <v>0.34200000000000003</v>
      </c>
      <c r="F3" s="58">
        <v>2.0590000000000002</v>
      </c>
      <c r="G3" s="58">
        <v>-2.96</v>
      </c>
      <c r="H3" s="59">
        <v>1</v>
      </c>
      <c r="I3" s="59">
        <v>1</v>
      </c>
      <c r="J3" s="78">
        <v>-4.0000000000000001E-3</v>
      </c>
      <c r="K3" s="78">
        <v>0</v>
      </c>
      <c r="L3" s="78">
        <v>-6.0000000000000001E-3</v>
      </c>
      <c r="M3" s="58">
        <v>1.7999999999999999E-2</v>
      </c>
      <c r="N3" s="58">
        <v>-2.1999999999999999E-2</v>
      </c>
      <c r="O3" s="58">
        <v>2E-3</v>
      </c>
      <c r="P3" s="58">
        <v>1E-3</v>
      </c>
      <c r="Q3" s="58">
        <v>3.0000000000000001E-3</v>
      </c>
      <c r="R3" s="58">
        <v>2.1999999999999999E-2</v>
      </c>
      <c r="S3" s="58">
        <v>-3.6160000000000001</v>
      </c>
      <c r="T3" s="58">
        <v>1E-3</v>
      </c>
      <c r="U3" s="59">
        <v>1</v>
      </c>
      <c r="V3" s="59">
        <v>1</v>
      </c>
      <c r="W3" s="58">
        <v>-6.0000000000000001E-3</v>
      </c>
      <c r="X3" s="58">
        <v>-0.218</v>
      </c>
      <c r="Y3" s="58">
        <v>0</v>
      </c>
      <c r="Z3" s="58">
        <v>-1E-3</v>
      </c>
      <c r="AA3" s="59">
        <v>1</v>
      </c>
      <c r="AB3" s="59">
        <v>1</v>
      </c>
      <c r="AC3" s="58">
        <v>0</v>
      </c>
      <c r="AD3" s="58">
        <v>2E-3</v>
      </c>
      <c r="AE3" s="58">
        <v>0</v>
      </c>
      <c r="AF3" s="58">
        <v>0</v>
      </c>
      <c r="AG3" s="58">
        <v>0</v>
      </c>
      <c r="AH3" s="58">
        <v>3.7999999999999999E-2</v>
      </c>
      <c r="AI3" s="58">
        <v>0</v>
      </c>
      <c r="AJ3" s="59">
        <v>1</v>
      </c>
      <c r="AK3" s="59">
        <v>1</v>
      </c>
      <c r="AL3" s="58">
        <v>3.0000000000000001E-3</v>
      </c>
      <c r="AM3" s="58">
        <v>0</v>
      </c>
      <c r="AN3" s="58">
        <v>1E-3</v>
      </c>
      <c r="AO3" s="58">
        <v>0</v>
      </c>
      <c r="AP3" s="58">
        <v>-1E-3</v>
      </c>
      <c r="AQ3" s="58">
        <v>1E-3</v>
      </c>
      <c r="AR3" s="58">
        <v>0</v>
      </c>
      <c r="AS3" s="58">
        <v>2.9000000000000001E-2</v>
      </c>
      <c r="AT3" s="58">
        <v>0</v>
      </c>
      <c r="AU3" s="58">
        <v>0</v>
      </c>
      <c r="AV3" s="58">
        <v>0</v>
      </c>
      <c r="AW3" s="58">
        <v>0</v>
      </c>
      <c r="AX3" s="58">
        <v>0</v>
      </c>
      <c r="AY3" s="58">
        <v>0</v>
      </c>
      <c r="AZ3" s="58">
        <v>0</v>
      </c>
      <c r="BA3" s="58">
        <v>0</v>
      </c>
      <c r="BB3" s="58">
        <v>0</v>
      </c>
      <c r="BC3" s="58">
        <v>0</v>
      </c>
      <c r="BD3" s="58">
        <v>0</v>
      </c>
      <c r="BE3" s="58">
        <v>0</v>
      </c>
      <c r="BF3" s="58">
        <v>0</v>
      </c>
      <c r="BG3" s="58">
        <v>0</v>
      </c>
      <c r="BH3" s="58">
        <v>0</v>
      </c>
      <c r="BI3" s="58">
        <v>0</v>
      </c>
      <c r="BJ3" s="58">
        <v>0</v>
      </c>
      <c r="BK3" s="58">
        <v>0</v>
      </c>
      <c r="BL3" s="58">
        <v>1E-3</v>
      </c>
      <c r="BM3" s="58">
        <v>0</v>
      </c>
      <c r="BN3" s="58">
        <v>1E-3</v>
      </c>
      <c r="BO3" s="59">
        <v>1</v>
      </c>
      <c r="BP3" s="59">
        <v>1</v>
      </c>
      <c r="BQ3" s="58">
        <v>0</v>
      </c>
      <c r="BR3" s="58">
        <v>0</v>
      </c>
    </row>
    <row r="4" spans="1:70" ht="15.95" customHeight="1" x14ac:dyDescent="0.25">
      <c r="A4" s="58" t="s">
        <v>69</v>
      </c>
      <c r="B4" s="58">
        <v>0</v>
      </c>
      <c r="C4" s="58">
        <v>0</v>
      </c>
      <c r="D4" s="58">
        <v>0</v>
      </c>
      <c r="E4" s="58">
        <v>0</v>
      </c>
      <c r="F4" s="58">
        <v>0</v>
      </c>
      <c r="G4" s="58">
        <v>0</v>
      </c>
      <c r="H4" s="59">
        <v>1</v>
      </c>
      <c r="I4" s="59">
        <v>1</v>
      </c>
      <c r="J4" s="78">
        <v>0</v>
      </c>
      <c r="K4" s="78">
        <v>0</v>
      </c>
      <c r="L4" s="78">
        <v>0</v>
      </c>
      <c r="M4" s="58">
        <v>0</v>
      </c>
      <c r="N4" s="58">
        <v>0</v>
      </c>
      <c r="O4" s="58">
        <v>0</v>
      </c>
      <c r="P4" s="58">
        <v>0</v>
      </c>
      <c r="Q4" s="58">
        <v>0</v>
      </c>
      <c r="R4" s="58">
        <v>0</v>
      </c>
      <c r="S4" s="58">
        <v>-3.1789999999999998</v>
      </c>
      <c r="T4" s="58">
        <v>0</v>
      </c>
      <c r="U4" s="59">
        <v>1</v>
      </c>
      <c r="V4" s="59">
        <v>1</v>
      </c>
      <c r="W4" s="58">
        <v>0</v>
      </c>
      <c r="X4" s="58">
        <v>0</v>
      </c>
      <c r="Y4" s="58">
        <v>0</v>
      </c>
      <c r="Z4" s="58">
        <v>0</v>
      </c>
      <c r="AA4" s="59">
        <v>1</v>
      </c>
      <c r="AB4" s="59">
        <v>1</v>
      </c>
      <c r="AC4" s="58">
        <v>0</v>
      </c>
      <c r="AD4" s="58">
        <v>0</v>
      </c>
      <c r="AE4" s="58">
        <v>0</v>
      </c>
      <c r="AF4" s="58">
        <v>0</v>
      </c>
      <c r="AG4" s="58">
        <v>0</v>
      </c>
      <c r="AH4" s="58">
        <v>0</v>
      </c>
      <c r="AI4" s="58">
        <v>0</v>
      </c>
      <c r="AJ4" s="59">
        <v>1</v>
      </c>
      <c r="AK4" s="59">
        <v>1</v>
      </c>
      <c r="AL4" s="58">
        <v>0</v>
      </c>
      <c r="AM4" s="58">
        <v>0</v>
      </c>
      <c r="AN4" s="58">
        <v>0</v>
      </c>
      <c r="AO4" s="58">
        <v>0</v>
      </c>
      <c r="AP4" s="58">
        <v>0</v>
      </c>
      <c r="AQ4" s="58">
        <v>0</v>
      </c>
      <c r="AR4" s="58">
        <v>0</v>
      </c>
      <c r="AS4" s="58">
        <v>0</v>
      </c>
      <c r="AT4" s="58">
        <v>0</v>
      </c>
      <c r="AU4" s="58">
        <v>0</v>
      </c>
      <c r="AV4" s="58">
        <v>0</v>
      </c>
      <c r="AW4" s="58">
        <v>0</v>
      </c>
      <c r="AX4" s="58">
        <v>0</v>
      </c>
      <c r="AY4" s="58">
        <v>0</v>
      </c>
      <c r="AZ4" s="58">
        <v>0</v>
      </c>
      <c r="BA4" s="58">
        <v>0</v>
      </c>
      <c r="BB4" s="58">
        <v>0</v>
      </c>
      <c r="BC4" s="58">
        <v>0</v>
      </c>
      <c r="BD4" s="58">
        <v>0</v>
      </c>
      <c r="BE4" s="58">
        <v>0</v>
      </c>
      <c r="BF4" s="58">
        <v>0</v>
      </c>
      <c r="BG4" s="58">
        <v>0</v>
      </c>
      <c r="BH4" s="58">
        <v>0</v>
      </c>
      <c r="BI4" s="58">
        <v>0</v>
      </c>
      <c r="BJ4" s="58">
        <v>0</v>
      </c>
      <c r="BK4" s="58">
        <v>0</v>
      </c>
      <c r="BL4" s="58">
        <v>0</v>
      </c>
      <c r="BM4" s="58">
        <v>0</v>
      </c>
      <c r="BN4" s="58">
        <v>0</v>
      </c>
      <c r="BO4" s="59">
        <v>1</v>
      </c>
      <c r="BP4" s="59">
        <v>1</v>
      </c>
      <c r="BQ4" s="58">
        <v>0</v>
      </c>
      <c r="BR4" s="58">
        <v>0</v>
      </c>
    </row>
    <row r="5" spans="1:70" ht="15.95" customHeight="1" x14ac:dyDescent="0.25">
      <c r="A5" s="58" t="s">
        <v>155</v>
      </c>
      <c r="B5" s="58">
        <v>18.440000000000001</v>
      </c>
      <c r="C5" s="58">
        <v>14.79</v>
      </c>
      <c r="D5" s="58">
        <v>22.3</v>
      </c>
      <c r="E5" s="58">
        <v>12.8</v>
      </c>
      <c r="F5" s="58">
        <v>11.29</v>
      </c>
      <c r="G5" s="58">
        <v>7.077</v>
      </c>
      <c r="H5" s="59">
        <v>0.98026000000000002</v>
      </c>
      <c r="I5" s="59">
        <v>1.00238</v>
      </c>
      <c r="J5" s="78">
        <v>6.5830000000000002</v>
      </c>
      <c r="K5" s="78">
        <v>0.34200000000000003</v>
      </c>
      <c r="L5" s="78">
        <v>0.36599999999999999</v>
      </c>
      <c r="M5" s="58">
        <v>0.24199999999999999</v>
      </c>
      <c r="N5" s="58">
        <v>1.359</v>
      </c>
      <c r="O5" s="58">
        <v>18.32</v>
      </c>
      <c r="P5" s="58">
        <v>0.109</v>
      </c>
      <c r="Q5" s="58">
        <v>0.14199999999999999</v>
      </c>
      <c r="R5" s="58">
        <v>4.8000000000000001E-2</v>
      </c>
      <c r="S5" s="58">
        <v>1.4E-2</v>
      </c>
      <c r="T5" s="58">
        <v>4.3999999999999997E-2</v>
      </c>
      <c r="U5" s="59">
        <v>0.97628999999999999</v>
      </c>
      <c r="V5" s="59">
        <v>0.99409999999999998</v>
      </c>
      <c r="W5" s="58">
        <v>5.3999999999999999E-2</v>
      </c>
      <c r="X5" s="58">
        <v>7.6999999999999999E-2</v>
      </c>
      <c r="Y5" s="58">
        <v>0.34499999999999997</v>
      </c>
      <c r="Z5" s="58">
        <v>0.14799999999999999</v>
      </c>
      <c r="AA5" s="59">
        <v>0.99221999999999999</v>
      </c>
      <c r="AB5" s="59">
        <v>0.99970000000000003</v>
      </c>
      <c r="AC5" s="58">
        <v>4.7E-2</v>
      </c>
      <c r="AD5" s="58">
        <v>0.13700000000000001</v>
      </c>
      <c r="AE5" s="58">
        <v>1.0999999999999999E-2</v>
      </c>
      <c r="AF5" s="58">
        <v>1.0999999999999999E-2</v>
      </c>
      <c r="AG5" s="58">
        <v>8.0000000000000002E-3</v>
      </c>
      <c r="AH5" s="58">
        <v>0.50700000000000001</v>
      </c>
      <c r="AI5" s="58">
        <v>0.13300000000000001</v>
      </c>
      <c r="AJ5" s="59">
        <v>0.98653000000000002</v>
      </c>
      <c r="AK5" s="59">
        <v>1.00525</v>
      </c>
      <c r="AL5" s="58">
        <v>1.2999999999999999E-2</v>
      </c>
      <c r="AM5" s="58">
        <v>1.0999999999999999E-2</v>
      </c>
      <c r="AN5" s="58">
        <v>1.2999999999999999E-2</v>
      </c>
      <c r="AO5" s="58">
        <v>6.3E-2</v>
      </c>
      <c r="AP5" s="58">
        <v>0.61799999999999999</v>
      </c>
      <c r="AQ5" s="58">
        <v>0.63300000000000001</v>
      </c>
      <c r="AR5" s="58">
        <v>0.02</v>
      </c>
      <c r="AS5" s="58">
        <v>1.4E-2</v>
      </c>
      <c r="AT5" s="58">
        <v>1.7999999999999999E-2</v>
      </c>
      <c r="AU5" s="58">
        <v>1.9E-2</v>
      </c>
      <c r="AV5" s="58">
        <v>1.7000000000000001E-2</v>
      </c>
      <c r="AW5" s="58">
        <v>1.7000000000000001E-2</v>
      </c>
      <c r="AX5" s="58">
        <v>1.9E-2</v>
      </c>
      <c r="AY5" s="58">
        <v>1.7000000000000001E-2</v>
      </c>
      <c r="AZ5" s="58">
        <v>1.7000000000000001E-2</v>
      </c>
      <c r="BA5" s="58">
        <v>1.7999999999999999E-2</v>
      </c>
      <c r="BB5" s="58">
        <v>1.7000000000000001E-2</v>
      </c>
      <c r="BC5" s="58">
        <v>1.7999999999999999E-2</v>
      </c>
      <c r="BD5" s="58">
        <v>1.7999999999999999E-2</v>
      </c>
      <c r="BE5" s="58">
        <v>1.7999999999999999E-2</v>
      </c>
      <c r="BF5" s="58">
        <v>0.01</v>
      </c>
      <c r="BG5" s="58">
        <v>6.4000000000000001E-2</v>
      </c>
      <c r="BH5" s="58">
        <v>6.6000000000000003E-2</v>
      </c>
      <c r="BI5" s="58">
        <v>6.7000000000000004E-2</v>
      </c>
      <c r="BJ5" s="58">
        <v>8.0000000000000002E-3</v>
      </c>
      <c r="BK5" s="58">
        <v>0.01</v>
      </c>
      <c r="BL5" s="58">
        <v>6.0000000000000001E-3</v>
      </c>
      <c r="BM5" s="58">
        <v>0.40200000000000002</v>
      </c>
      <c r="BN5" s="58">
        <v>6.9000000000000006E-2</v>
      </c>
      <c r="BO5" s="59">
        <v>0.98517999999999994</v>
      </c>
      <c r="BP5" s="59">
        <v>0.99424999999999997</v>
      </c>
      <c r="BQ5" s="58">
        <v>0.02</v>
      </c>
      <c r="BR5" s="58">
        <v>0.08</v>
      </c>
    </row>
    <row r="6" spans="1:70" ht="15.95" customHeight="1" x14ac:dyDescent="0.25">
      <c r="A6" s="58" t="s">
        <v>156</v>
      </c>
      <c r="B6" s="58">
        <v>45.84</v>
      </c>
      <c r="C6" s="58">
        <v>73.03</v>
      </c>
      <c r="D6" s="58">
        <v>78.67</v>
      </c>
      <c r="E6" s="58">
        <v>39.76</v>
      </c>
      <c r="F6" s="58">
        <v>81.55</v>
      </c>
      <c r="G6" s="58">
        <v>39.159999999999997</v>
      </c>
      <c r="H6" s="59">
        <v>1.00298</v>
      </c>
      <c r="I6" s="59">
        <v>0.99351</v>
      </c>
      <c r="J6" s="78">
        <v>32.85</v>
      </c>
      <c r="K6" s="78">
        <v>1.9390000000000001</v>
      </c>
      <c r="L6" s="78">
        <v>1.752</v>
      </c>
      <c r="M6" s="58">
        <v>0.84</v>
      </c>
      <c r="N6" s="58">
        <v>6.68</v>
      </c>
      <c r="O6" s="58">
        <v>85.76</v>
      </c>
      <c r="P6" s="58">
        <v>0.64700000000000002</v>
      </c>
      <c r="Q6" s="58">
        <v>0.71299999999999997</v>
      </c>
      <c r="R6" s="58">
        <v>0.64400000000000002</v>
      </c>
      <c r="S6" s="58">
        <v>0.30099999999999999</v>
      </c>
      <c r="T6" s="58">
        <v>0.22700000000000001</v>
      </c>
      <c r="U6" s="59">
        <v>1.01248</v>
      </c>
      <c r="V6" s="59">
        <v>0.99141999999999997</v>
      </c>
      <c r="W6" s="58">
        <v>0.41699999999999998</v>
      </c>
      <c r="X6" s="58">
        <v>0.46400000000000002</v>
      </c>
      <c r="Y6" s="58">
        <v>1.702</v>
      </c>
      <c r="Z6" s="58">
        <v>0.69</v>
      </c>
      <c r="AA6" s="59">
        <v>1.00593</v>
      </c>
      <c r="AB6" s="59">
        <v>0.98856999999999995</v>
      </c>
      <c r="AC6" s="58">
        <v>0.22900000000000001</v>
      </c>
      <c r="AD6" s="58">
        <v>0.70199999999999996</v>
      </c>
      <c r="AE6" s="58">
        <v>5.1999999999999998E-2</v>
      </c>
      <c r="AF6" s="58">
        <v>5.3999999999999999E-2</v>
      </c>
      <c r="AG6" s="58">
        <v>0.04</v>
      </c>
      <c r="AH6" s="58">
        <v>1.7050000000000001</v>
      </c>
      <c r="AI6" s="58">
        <v>0.69499999999999995</v>
      </c>
      <c r="AJ6" s="59">
        <v>1.00973</v>
      </c>
      <c r="AK6" s="59">
        <v>0.99687000000000003</v>
      </c>
      <c r="AL6" s="58">
        <v>5.1999999999999998E-2</v>
      </c>
      <c r="AM6" s="58">
        <v>5.6000000000000001E-2</v>
      </c>
      <c r="AN6" s="58">
        <v>5.5E-2</v>
      </c>
      <c r="AO6" s="58">
        <v>0.312</v>
      </c>
      <c r="AP6" s="58">
        <v>3.1139999999999999</v>
      </c>
      <c r="AQ6" s="58">
        <v>3.13</v>
      </c>
      <c r="AR6" s="58">
        <v>9.1999999999999998E-2</v>
      </c>
      <c r="AS6" s="58">
        <v>8.1000000000000003E-2</v>
      </c>
      <c r="AT6" s="58">
        <v>0.09</v>
      </c>
      <c r="AU6" s="58">
        <v>8.6999999999999994E-2</v>
      </c>
      <c r="AV6" s="58">
        <v>8.8999999999999996E-2</v>
      </c>
      <c r="AW6" s="58">
        <v>8.7999999999999995E-2</v>
      </c>
      <c r="AX6" s="58">
        <v>8.5999999999999993E-2</v>
      </c>
      <c r="AY6" s="58">
        <v>8.7999999999999995E-2</v>
      </c>
      <c r="AZ6" s="58">
        <v>8.8999999999999996E-2</v>
      </c>
      <c r="BA6" s="58">
        <v>8.8999999999999996E-2</v>
      </c>
      <c r="BB6" s="58">
        <v>0.09</v>
      </c>
      <c r="BC6" s="58">
        <v>8.8999999999999996E-2</v>
      </c>
      <c r="BD6" s="58">
        <v>8.6999999999999994E-2</v>
      </c>
      <c r="BE6" s="58">
        <v>8.7999999999999995E-2</v>
      </c>
      <c r="BF6" s="58">
        <v>4.7E-2</v>
      </c>
      <c r="BG6" s="58">
        <v>0.311</v>
      </c>
      <c r="BH6" s="58">
        <v>0.33500000000000002</v>
      </c>
      <c r="BI6" s="58">
        <v>0.33100000000000002</v>
      </c>
      <c r="BJ6" s="58">
        <v>4.2000000000000003E-2</v>
      </c>
      <c r="BK6" s="58">
        <v>4.4999999999999998E-2</v>
      </c>
      <c r="BL6" s="58">
        <v>1.0999999999999999E-2</v>
      </c>
      <c r="BM6" s="58">
        <v>2.0070000000000001</v>
      </c>
      <c r="BN6" s="58">
        <v>0.33500000000000002</v>
      </c>
      <c r="BO6" s="59">
        <v>0.99560000000000004</v>
      </c>
      <c r="BP6" s="59">
        <v>0.98902999999999996</v>
      </c>
      <c r="BQ6" s="58">
        <v>8.8999999999999996E-2</v>
      </c>
      <c r="BR6" s="58">
        <v>0.39900000000000002</v>
      </c>
    </row>
    <row r="7" spans="1:70" ht="15.95" customHeight="1" x14ac:dyDescent="0.25">
      <c r="A7" s="58" t="s">
        <v>157</v>
      </c>
      <c r="B7" s="58">
        <v>95.47</v>
      </c>
      <c r="C7" s="58">
        <v>145</v>
      </c>
      <c r="D7" s="58">
        <v>163</v>
      </c>
      <c r="E7" s="58">
        <v>72.64</v>
      </c>
      <c r="F7" s="58">
        <v>160.19999999999999</v>
      </c>
      <c r="G7" s="58">
        <v>93.09</v>
      </c>
      <c r="H7" s="59">
        <v>1.0284199999999999</v>
      </c>
      <c r="I7" s="59">
        <v>1.00003</v>
      </c>
      <c r="J7" s="78">
        <v>64.88</v>
      </c>
      <c r="K7" s="78">
        <v>3.5979999999999999</v>
      </c>
      <c r="L7" s="78">
        <v>3.4289999999999998</v>
      </c>
      <c r="M7" s="58">
        <v>1.577</v>
      </c>
      <c r="N7" s="58">
        <v>13.22</v>
      </c>
      <c r="O7" s="58">
        <v>169.7</v>
      </c>
      <c r="P7" s="58">
        <v>1.3220000000000001</v>
      </c>
      <c r="Q7" s="58">
        <v>1.5029999999999999</v>
      </c>
      <c r="R7" s="58">
        <v>1.3919999999999999</v>
      </c>
      <c r="S7" s="58">
        <v>1.5449999999999999</v>
      </c>
      <c r="T7" s="58">
        <v>0.44600000000000001</v>
      </c>
      <c r="U7" s="59">
        <v>1.02058</v>
      </c>
      <c r="V7" s="59">
        <v>0.99248999999999998</v>
      </c>
      <c r="W7" s="58">
        <v>0.68</v>
      </c>
      <c r="X7" s="58">
        <v>0.73099999999999998</v>
      </c>
      <c r="Y7" s="58">
        <v>3.3769999999999998</v>
      </c>
      <c r="Z7" s="58">
        <v>1.3720000000000001</v>
      </c>
      <c r="AA7" s="59">
        <v>1.0321800000000001</v>
      </c>
      <c r="AB7" s="59">
        <v>1.0018</v>
      </c>
      <c r="AC7" s="58">
        <v>0.45600000000000002</v>
      </c>
      <c r="AD7" s="58">
        <v>1.41</v>
      </c>
      <c r="AE7" s="58">
        <v>0.109</v>
      </c>
      <c r="AF7" s="58">
        <v>0.105</v>
      </c>
      <c r="AG7" s="58">
        <v>7.8E-2</v>
      </c>
      <c r="AH7" s="58">
        <v>4.4059999999999997</v>
      </c>
      <c r="AI7" s="58">
        <v>1.3460000000000001</v>
      </c>
      <c r="AJ7" s="59">
        <v>1.02867</v>
      </c>
      <c r="AK7" s="59">
        <v>1.00448</v>
      </c>
      <c r="AL7" s="58">
        <v>0.104</v>
      </c>
      <c r="AM7" s="58">
        <v>0.107</v>
      </c>
      <c r="AN7" s="58">
        <v>0.108</v>
      </c>
      <c r="AO7" s="58">
        <v>0.61899999999999999</v>
      </c>
      <c r="AP7" s="58">
        <v>6.1779999999999999</v>
      </c>
      <c r="AQ7" s="58">
        <v>6.2240000000000002</v>
      </c>
      <c r="AR7" s="58">
        <v>0.184</v>
      </c>
      <c r="AS7" s="58">
        <v>0.17100000000000001</v>
      </c>
      <c r="AT7" s="58">
        <v>0.17799999999999999</v>
      </c>
      <c r="AU7" s="58">
        <v>0.17599999999999999</v>
      </c>
      <c r="AV7" s="58">
        <v>0.16700000000000001</v>
      </c>
      <c r="AW7" s="58">
        <v>0.17699999999999999</v>
      </c>
      <c r="AX7" s="58">
        <v>0.16900000000000001</v>
      </c>
      <c r="AY7" s="58">
        <v>0.17399999999999999</v>
      </c>
      <c r="AZ7" s="58">
        <v>0.17299999999999999</v>
      </c>
      <c r="BA7" s="58">
        <v>0.17399999999999999</v>
      </c>
      <c r="BB7" s="58">
        <v>0.17199999999999999</v>
      </c>
      <c r="BC7" s="58">
        <v>0.17399999999999999</v>
      </c>
      <c r="BD7" s="58">
        <v>0.17499999999999999</v>
      </c>
      <c r="BE7" s="58">
        <v>0.17499999999999999</v>
      </c>
      <c r="BF7" s="58">
        <v>9.2999999999999999E-2</v>
      </c>
      <c r="BG7" s="58">
        <v>0.61799999999999999</v>
      </c>
      <c r="BH7" s="58">
        <v>0.64800000000000002</v>
      </c>
      <c r="BI7" s="58">
        <v>0.65800000000000003</v>
      </c>
      <c r="BJ7" s="58">
        <v>8.2000000000000003E-2</v>
      </c>
      <c r="BK7" s="58">
        <v>9.0999999999999998E-2</v>
      </c>
      <c r="BL7" s="58">
        <v>0.03</v>
      </c>
      <c r="BM7" s="58">
        <v>3.976</v>
      </c>
      <c r="BN7" s="58">
        <v>0.67</v>
      </c>
      <c r="BO7" s="59">
        <v>1.0027999999999999</v>
      </c>
      <c r="BP7" s="59">
        <v>0.99617</v>
      </c>
      <c r="BQ7" s="58">
        <v>0.17699999999999999</v>
      </c>
      <c r="BR7" s="58">
        <v>0.79100000000000004</v>
      </c>
    </row>
    <row r="8" spans="1:70" ht="15.95" customHeight="1" x14ac:dyDescent="0.25">
      <c r="A8" s="58" t="s">
        <v>151</v>
      </c>
      <c r="B8" s="58">
        <v>380.1</v>
      </c>
      <c r="C8" s="58">
        <v>769.4</v>
      </c>
      <c r="D8" s="58">
        <v>757.9</v>
      </c>
      <c r="E8" s="58">
        <v>339.3</v>
      </c>
      <c r="F8" s="58">
        <v>736.5</v>
      </c>
      <c r="G8" s="58">
        <v>457.5</v>
      </c>
      <c r="H8" s="59">
        <v>1.05447</v>
      </c>
      <c r="I8" s="59">
        <v>1.0070600000000001</v>
      </c>
      <c r="J8" s="78">
        <v>355.3</v>
      </c>
      <c r="K8" s="78">
        <v>18.149999999999999</v>
      </c>
      <c r="L8" s="78">
        <v>16.66</v>
      </c>
      <c r="M8" s="58">
        <v>7.3730000000000002</v>
      </c>
      <c r="N8" s="58">
        <v>64.209999999999994</v>
      </c>
      <c r="O8" s="58">
        <v>851.1</v>
      </c>
      <c r="P8" s="58">
        <v>6.5750000000000002</v>
      </c>
      <c r="Q8" s="58">
        <v>7.0679999999999996</v>
      </c>
      <c r="R8" s="58">
        <v>6.944</v>
      </c>
      <c r="S8" s="58">
        <v>9.859</v>
      </c>
      <c r="T8" s="58">
        <v>2.2240000000000002</v>
      </c>
      <c r="U8" s="59">
        <v>1.0457799999999999</v>
      </c>
      <c r="V8" s="59">
        <v>0.98828000000000005</v>
      </c>
      <c r="W8" s="58">
        <v>3.22</v>
      </c>
      <c r="X8" s="58">
        <v>3.3450000000000002</v>
      </c>
      <c r="Y8" s="58">
        <v>16.41</v>
      </c>
      <c r="Z8" s="58">
        <v>6.71</v>
      </c>
      <c r="AA8" s="59">
        <v>1.0676000000000001</v>
      </c>
      <c r="AB8" s="59">
        <v>1.0121800000000001</v>
      </c>
      <c r="AC8" s="58">
        <v>2.2090000000000001</v>
      </c>
      <c r="AD8" s="58">
        <v>6.9370000000000003</v>
      </c>
      <c r="AE8" s="58">
        <v>0.51100000000000001</v>
      </c>
      <c r="AF8" s="58">
        <v>0.51600000000000001</v>
      </c>
      <c r="AG8" s="58">
        <v>0.41299999999999998</v>
      </c>
      <c r="AH8" s="58">
        <v>18.73</v>
      </c>
      <c r="AI8" s="58">
        <v>6.7089999999999996</v>
      </c>
      <c r="AJ8" s="59">
        <v>1.04695</v>
      </c>
      <c r="AK8" s="59">
        <v>0.99675000000000002</v>
      </c>
      <c r="AL8" s="58">
        <v>0.503</v>
      </c>
      <c r="AM8" s="58">
        <v>0.49199999999999999</v>
      </c>
      <c r="AN8" s="58">
        <v>0.53500000000000003</v>
      </c>
      <c r="AO8" s="58">
        <v>3.08</v>
      </c>
      <c r="AP8" s="58">
        <v>30.31</v>
      </c>
      <c r="AQ8" s="58">
        <v>30.34</v>
      </c>
      <c r="AR8" s="58">
        <v>0.88700000000000001</v>
      </c>
      <c r="AS8" s="58">
        <v>0.872</v>
      </c>
      <c r="AT8" s="58">
        <v>0.872</v>
      </c>
      <c r="AU8" s="58">
        <v>0.875</v>
      </c>
      <c r="AV8" s="58">
        <v>0.874</v>
      </c>
      <c r="AW8" s="58">
        <v>0.85799999999999998</v>
      </c>
      <c r="AX8" s="58">
        <v>0.85399999999999998</v>
      </c>
      <c r="AY8" s="58">
        <v>0.86599999999999999</v>
      </c>
      <c r="AZ8" s="58">
        <v>0.85099999999999998</v>
      </c>
      <c r="BA8" s="58">
        <v>0.86799999999999999</v>
      </c>
      <c r="BB8" s="58">
        <v>0.85399999999999998</v>
      </c>
      <c r="BC8" s="58">
        <v>0.86899999999999999</v>
      </c>
      <c r="BD8" s="58">
        <v>0.86</v>
      </c>
      <c r="BE8" s="58">
        <v>0.86499999999999999</v>
      </c>
      <c r="BF8" s="58">
        <v>0.47799999999999998</v>
      </c>
      <c r="BG8" s="58">
        <v>3.0779999999999998</v>
      </c>
      <c r="BH8" s="58">
        <v>3.2719999999999998</v>
      </c>
      <c r="BI8" s="58">
        <v>3.2909999999999999</v>
      </c>
      <c r="BJ8" s="58">
        <v>0.41399999999999998</v>
      </c>
      <c r="BK8" s="58">
        <v>0.46200000000000002</v>
      </c>
      <c r="BL8" s="58">
        <v>0.48599999999999999</v>
      </c>
      <c r="BM8" s="58">
        <v>19.52</v>
      </c>
      <c r="BN8" s="58">
        <v>3.2509999999999999</v>
      </c>
      <c r="BO8" s="59">
        <v>1.01678</v>
      </c>
      <c r="BP8" s="59">
        <v>0.98682000000000003</v>
      </c>
      <c r="BQ8" s="58">
        <v>0.86799999999999999</v>
      </c>
      <c r="BR8" s="58">
        <v>3.9060000000000001</v>
      </c>
    </row>
    <row r="9" spans="1:70" ht="15.95" customHeight="1" x14ac:dyDescent="0.25">
      <c r="A9" s="58" t="s">
        <v>152</v>
      </c>
      <c r="B9" s="58">
        <v>749</v>
      </c>
      <c r="C9" s="58">
        <v>1548</v>
      </c>
      <c r="D9" s="58">
        <v>1507</v>
      </c>
      <c r="E9" s="58">
        <v>682.4</v>
      </c>
      <c r="F9" s="58">
        <v>1493</v>
      </c>
      <c r="G9" s="58">
        <v>881.2</v>
      </c>
      <c r="H9" s="59">
        <v>1.0884799999999999</v>
      </c>
      <c r="I9" s="59">
        <v>1.0165599999999999</v>
      </c>
      <c r="J9" s="78">
        <v>720.8</v>
      </c>
      <c r="K9" s="78">
        <v>36.51</v>
      </c>
      <c r="L9" s="78">
        <v>33.79</v>
      </c>
      <c r="M9" s="58">
        <v>14.86</v>
      </c>
      <c r="N9" s="58">
        <v>140.69999999999999</v>
      </c>
      <c r="O9" s="58">
        <v>1656</v>
      </c>
      <c r="P9" s="58">
        <v>13.38</v>
      </c>
      <c r="Q9" s="58">
        <v>14.32</v>
      </c>
      <c r="R9" s="58">
        <v>14.07</v>
      </c>
      <c r="S9" s="58">
        <v>13.69</v>
      </c>
      <c r="T9" s="58">
        <v>4.49</v>
      </c>
      <c r="U9" s="59">
        <v>1.07524</v>
      </c>
      <c r="V9" s="59">
        <v>1.0000100000000001</v>
      </c>
      <c r="W9" s="58">
        <v>6.46</v>
      </c>
      <c r="X9" s="58">
        <v>6.702</v>
      </c>
      <c r="Y9" s="58">
        <v>33.340000000000003</v>
      </c>
      <c r="Z9" s="58">
        <v>13.64</v>
      </c>
      <c r="AA9" s="59">
        <v>1.0868800000000001</v>
      </c>
      <c r="AB9" s="59">
        <v>1.01698</v>
      </c>
      <c r="AC9" s="58">
        <v>4.5590000000000002</v>
      </c>
      <c r="AD9" s="58">
        <v>14.18</v>
      </c>
      <c r="AE9" s="58">
        <v>1.0549999999999999</v>
      </c>
      <c r="AF9" s="58">
        <v>1.0629999999999999</v>
      </c>
      <c r="AG9" s="58">
        <v>0.84499999999999997</v>
      </c>
      <c r="AH9" s="58">
        <v>46.17</v>
      </c>
      <c r="AI9" s="58">
        <v>13.66</v>
      </c>
      <c r="AJ9" s="59">
        <v>1.06595</v>
      </c>
      <c r="AK9" s="59">
        <v>0.99863999999999997</v>
      </c>
      <c r="AL9" s="58">
        <v>1.0029999999999999</v>
      </c>
      <c r="AM9" s="58">
        <v>1.0069999999999999</v>
      </c>
      <c r="AN9" s="58">
        <v>1.0329999999999999</v>
      </c>
      <c r="AO9" s="58">
        <v>6.2220000000000004</v>
      </c>
      <c r="AP9" s="58">
        <v>61.63</v>
      </c>
      <c r="AQ9" s="58">
        <v>61.28</v>
      </c>
      <c r="AR9" s="58">
        <v>1.796</v>
      </c>
      <c r="AS9" s="58">
        <v>1.778</v>
      </c>
      <c r="AT9" s="58">
        <v>1.79</v>
      </c>
      <c r="AU9" s="58">
        <v>1.7809999999999999</v>
      </c>
      <c r="AV9" s="58">
        <v>1.778</v>
      </c>
      <c r="AW9" s="58">
        <v>1.7629999999999999</v>
      </c>
      <c r="AX9" s="58">
        <v>1.752</v>
      </c>
      <c r="AY9" s="58">
        <v>1.768</v>
      </c>
      <c r="AZ9" s="58">
        <v>1.754</v>
      </c>
      <c r="BA9" s="58">
        <v>1.7749999999999999</v>
      </c>
      <c r="BB9" s="58">
        <v>1.7509999999999999</v>
      </c>
      <c r="BC9" s="58">
        <v>1.7689999999999999</v>
      </c>
      <c r="BD9" s="58">
        <v>1.7549999999999999</v>
      </c>
      <c r="BE9" s="58">
        <v>1.784</v>
      </c>
      <c r="BF9" s="58">
        <v>0.97899999999999998</v>
      </c>
      <c r="BG9" s="58">
        <v>6.4029999999999996</v>
      </c>
      <c r="BH9" s="58">
        <v>6.6509999999999998</v>
      </c>
      <c r="BI9" s="58">
        <v>6.6970000000000001</v>
      </c>
      <c r="BJ9" s="58">
        <v>0.81499999999999995</v>
      </c>
      <c r="BK9" s="58">
        <v>0.91100000000000003</v>
      </c>
      <c r="BL9" s="58">
        <v>0.874</v>
      </c>
      <c r="BM9" s="58">
        <v>39.47</v>
      </c>
      <c r="BN9" s="58">
        <v>6.6790000000000003</v>
      </c>
      <c r="BO9" s="59">
        <v>1.0284599999999999</v>
      </c>
      <c r="BP9" s="59">
        <v>0.98087000000000002</v>
      </c>
      <c r="BQ9" s="58">
        <v>1.7709999999999999</v>
      </c>
      <c r="BR9" s="58">
        <v>7.952</v>
      </c>
    </row>
    <row r="10" spans="1:70" ht="15.95" customHeight="1" x14ac:dyDescent="0.25">
      <c r="A10" s="58" t="s">
        <v>153</v>
      </c>
      <c r="B10" s="58">
        <v>6428</v>
      </c>
      <c r="C10" s="58">
        <v>13630</v>
      </c>
      <c r="D10" s="58">
        <v>13180</v>
      </c>
      <c r="E10" s="58">
        <v>6463</v>
      </c>
      <c r="F10" s="58">
        <v>13250</v>
      </c>
      <c r="G10" s="58">
        <v>8155</v>
      </c>
      <c r="H10" s="59">
        <v>1.2299</v>
      </c>
      <c r="I10" s="59">
        <v>1.1201300000000001</v>
      </c>
      <c r="J10" s="78">
        <v>6478</v>
      </c>
      <c r="K10" s="78">
        <v>326</v>
      </c>
      <c r="L10" s="78">
        <v>326.39999999999998</v>
      </c>
      <c r="M10" s="58">
        <v>132</v>
      </c>
      <c r="N10" s="58">
        <v>1285</v>
      </c>
      <c r="O10" s="58">
        <v>14270</v>
      </c>
      <c r="P10" s="58">
        <v>131.19999999999999</v>
      </c>
      <c r="Q10" s="58">
        <v>131.69999999999999</v>
      </c>
      <c r="R10" s="58">
        <v>131.9</v>
      </c>
      <c r="S10" s="58">
        <v>132.5</v>
      </c>
      <c r="T10" s="58">
        <v>42.66</v>
      </c>
      <c r="U10" s="59">
        <v>1.1010599999999999</v>
      </c>
      <c r="V10" s="59">
        <v>1.0179800000000001</v>
      </c>
      <c r="W10" s="58">
        <v>63.09</v>
      </c>
      <c r="X10" s="58">
        <v>63.06</v>
      </c>
      <c r="Y10" s="58">
        <v>322</v>
      </c>
      <c r="Z10" s="58">
        <v>129.30000000000001</v>
      </c>
      <c r="AA10" s="59">
        <v>1.2475099999999999</v>
      </c>
      <c r="AB10" s="59">
        <v>1.1266700000000001</v>
      </c>
      <c r="AC10" s="58">
        <v>41.66</v>
      </c>
      <c r="AD10" s="58">
        <v>129.9</v>
      </c>
      <c r="AE10" s="58">
        <v>9.9039999999999999</v>
      </c>
      <c r="AF10" s="58">
        <v>9.9030000000000005</v>
      </c>
      <c r="AG10" s="58">
        <v>9.93</v>
      </c>
      <c r="AH10" s="58">
        <v>407.8</v>
      </c>
      <c r="AI10" s="58">
        <v>131.6</v>
      </c>
      <c r="AJ10" s="59">
        <v>1.09144</v>
      </c>
      <c r="AK10" s="59">
        <v>0.99773999999999996</v>
      </c>
      <c r="AL10" s="58">
        <v>9.9090000000000007</v>
      </c>
      <c r="AM10" s="58">
        <v>9.91</v>
      </c>
      <c r="AN10" s="58">
        <v>9.9049999999999994</v>
      </c>
      <c r="AO10" s="58">
        <v>63.41</v>
      </c>
      <c r="AP10" s="58">
        <v>649.1</v>
      </c>
      <c r="AQ10" s="58">
        <v>649.1</v>
      </c>
      <c r="AR10" s="58">
        <v>17.68</v>
      </c>
      <c r="AS10" s="58">
        <v>17.68</v>
      </c>
      <c r="AT10" s="58">
        <v>17.68</v>
      </c>
      <c r="AU10" s="58">
        <v>17.68</v>
      </c>
      <c r="AV10" s="58">
        <v>17.68</v>
      </c>
      <c r="AW10" s="58">
        <v>17.690000000000001</v>
      </c>
      <c r="AX10" s="58">
        <v>17.690000000000001</v>
      </c>
      <c r="AY10" s="58">
        <v>17.690000000000001</v>
      </c>
      <c r="AZ10" s="58">
        <v>17.690000000000001</v>
      </c>
      <c r="BA10" s="58">
        <v>17.690000000000001</v>
      </c>
      <c r="BB10" s="58">
        <v>17.690000000000001</v>
      </c>
      <c r="BC10" s="58">
        <v>17.690000000000001</v>
      </c>
      <c r="BD10" s="58">
        <v>17.690000000000001</v>
      </c>
      <c r="BE10" s="58">
        <v>17.68</v>
      </c>
      <c r="BF10" s="58">
        <v>9.9130000000000003</v>
      </c>
      <c r="BG10" s="58">
        <v>65.02</v>
      </c>
      <c r="BH10" s="58">
        <v>66.45</v>
      </c>
      <c r="BI10" s="58">
        <v>66.45</v>
      </c>
      <c r="BJ10" s="58">
        <v>9.9329999999999998</v>
      </c>
      <c r="BK10" s="58">
        <v>9.9209999999999994</v>
      </c>
      <c r="BL10" s="58">
        <v>9.9239999999999995</v>
      </c>
      <c r="BM10" s="58">
        <v>421.9</v>
      </c>
      <c r="BN10" s="58">
        <v>65.34</v>
      </c>
      <c r="BO10" s="59">
        <v>1.0230699999999999</v>
      </c>
      <c r="BP10" s="59">
        <v>0.98233999999999999</v>
      </c>
      <c r="BQ10" s="58">
        <v>17.690000000000001</v>
      </c>
      <c r="BR10" s="58">
        <v>83.6</v>
      </c>
    </row>
    <row r="11" spans="1:70" ht="15.95" customHeight="1" x14ac:dyDescent="0.25">
      <c r="A11" s="58" t="s">
        <v>70</v>
      </c>
      <c r="B11" s="58">
        <v>0.38800000000000001</v>
      </c>
      <c r="C11" s="58">
        <v>6.0000000000000001E-3</v>
      </c>
      <c r="D11" s="58">
        <v>-7.1999999999999995E-2</v>
      </c>
      <c r="E11" s="58">
        <v>-3.581</v>
      </c>
      <c r="F11" s="58">
        <v>-4.0990000000000002</v>
      </c>
      <c r="G11" s="58">
        <v>-1.542</v>
      </c>
      <c r="H11" s="59">
        <v>1.09579</v>
      </c>
      <c r="I11" s="59">
        <v>1.03287</v>
      </c>
      <c r="J11" s="78">
        <v>1.6E-2</v>
      </c>
      <c r="K11" s="78">
        <v>1.2999999999999999E-2</v>
      </c>
      <c r="L11" s="78">
        <v>-2E-3</v>
      </c>
      <c r="M11" s="58">
        <v>-0.01</v>
      </c>
      <c r="N11" s="58">
        <v>-0.05</v>
      </c>
      <c r="O11" s="58">
        <v>0.17799999999999999</v>
      </c>
      <c r="P11" s="58">
        <v>-1E-3</v>
      </c>
      <c r="Q11" s="58">
        <v>-1E-3</v>
      </c>
      <c r="R11" s="58">
        <v>-2E-3</v>
      </c>
      <c r="S11" s="58">
        <v>-4.4169999999999998</v>
      </c>
      <c r="T11" s="58">
        <v>0</v>
      </c>
      <c r="U11" s="59">
        <v>1.1077900000000001</v>
      </c>
      <c r="V11" s="59">
        <v>1.01139</v>
      </c>
      <c r="W11" s="58">
        <v>1.0999999999999999E-2</v>
      </c>
      <c r="X11" s="58">
        <v>-8.2000000000000003E-2</v>
      </c>
      <c r="Y11" s="58">
        <v>1.9E-2</v>
      </c>
      <c r="Z11" s="58">
        <v>-1.2E-2</v>
      </c>
      <c r="AA11" s="59">
        <v>1.1150899999999999</v>
      </c>
      <c r="AB11" s="59">
        <v>1.0272300000000001</v>
      </c>
      <c r="AC11" s="58">
        <v>1E-3</v>
      </c>
      <c r="AD11" s="58">
        <v>0.47699999999999998</v>
      </c>
      <c r="AE11" s="58">
        <v>0</v>
      </c>
      <c r="AF11" s="58">
        <v>0</v>
      </c>
      <c r="AG11" s="58">
        <v>1E-3</v>
      </c>
      <c r="AH11" s="58">
        <v>5.0229999999999997</v>
      </c>
      <c r="AI11" s="58">
        <v>1E-3</v>
      </c>
      <c r="AJ11" s="59">
        <v>1.07751</v>
      </c>
      <c r="AK11" s="59">
        <v>1.0266200000000001</v>
      </c>
      <c r="AL11" s="58">
        <v>-4.0000000000000001E-3</v>
      </c>
      <c r="AM11" s="58">
        <v>0</v>
      </c>
      <c r="AN11" s="58">
        <v>1E-3</v>
      </c>
      <c r="AO11" s="58">
        <v>3.0000000000000001E-3</v>
      </c>
      <c r="AP11" s="58">
        <v>4.0000000000000001E-3</v>
      </c>
      <c r="AQ11" s="58">
        <v>4.0000000000000001E-3</v>
      </c>
      <c r="AR11" s="58">
        <v>0</v>
      </c>
      <c r="AS11" s="58">
        <v>-1.2999999999999999E-2</v>
      </c>
      <c r="AT11" s="58">
        <v>0</v>
      </c>
      <c r="AU11" s="58">
        <v>0</v>
      </c>
      <c r="AV11" s="58">
        <v>0</v>
      </c>
      <c r="AW11" s="58">
        <v>0</v>
      </c>
      <c r="AX11" s="58">
        <v>0</v>
      </c>
      <c r="AY11" s="58">
        <v>0</v>
      </c>
      <c r="AZ11" s="58">
        <v>0</v>
      </c>
      <c r="BA11" s="58">
        <v>0</v>
      </c>
      <c r="BB11" s="58">
        <v>0</v>
      </c>
      <c r="BC11" s="58">
        <v>0</v>
      </c>
      <c r="BD11" s="58">
        <v>0</v>
      </c>
      <c r="BE11" s="58">
        <v>0</v>
      </c>
      <c r="BF11" s="58">
        <v>0</v>
      </c>
      <c r="BG11" s="58">
        <v>7.4999999999999997E-2</v>
      </c>
      <c r="BH11" s="58">
        <v>1E-3</v>
      </c>
      <c r="BI11" s="58">
        <v>1E-3</v>
      </c>
      <c r="BJ11" s="58">
        <v>1E-3</v>
      </c>
      <c r="BK11" s="58">
        <v>1E-3</v>
      </c>
      <c r="BL11" s="58">
        <v>1.4999999999999999E-2</v>
      </c>
      <c r="BM11" s="58">
        <v>6.0000000000000001E-3</v>
      </c>
      <c r="BN11" s="58">
        <v>2E-3</v>
      </c>
      <c r="BO11" s="59">
        <v>1.03793</v>
      </c>
      <c r="BP11" s="59">
        <v>1.0175000000000001</v>
      </c>
      <c r="BQ11" s="58">
        <v>0</v>
      </c>
      <c r="BR11" s="58">
        <v>2E-3</v>
      </c>
    </row>
    <row r="12" spans="1:70" ht="15.95" customHeight="1" x14ac:dyDescent="0.25">
      <c r="A12" s="58" t="s">
        <v>71</v>
      </c>
      <c r="B12" s="58">
        <v>373.3</v>
      </c>
      <c r="C12" s="58">
        <v>756.6</v>
      </c>
      <c r="D12" s="58">
        <v>755.4</v>
      </c>
      <c r="E12" s="58">
        <v>324.2</v>
      </c>
      <c r="F12" s="58">
        <v>735.4</v>
      </c>
      <c r="G12" s="58">
        <v>439.2</v>
      </c>
      <c r="H12" s="59">
        <v>1.1596599999999999</v>
      </c>
      <c r="I12" s="59">
        <v>1.0988899999999999</v>
      </c>
      <c r="J12" s="78">
        <v>355.9</v>
      </c>
      <c r="K12" s="78">
        <v>17.98</v>
      </c>
      <c r="L12" s="78">
        <v>15.96</v>
      </c>
      <c r="M12" s="58">
        <v>7.0039999999999996</v>
      </c>
      <c r="N12" s="58">
        <v>61.3</v>
      </c>
      <c r="O12" s="58">
        <v>855.8</v>
      </c>
      <c r="P12" s="58">
        <v>6.4189999999999996</v>
      </c>
      <c r="Q12" s="58">
        <v>6.9690000000000003</v>
      </c>
      <c r="R12" s="58">
        <v>6.8550000000000004</v>
      </c>
      <c r="S12" s="58">
        <v>9.4909999999999997</v>
      </c>
      <c r="T12" s="58">
        <v>2.1930000000000001</v>
      </c>
      <c r="U12" s="59">
        <v>1.1736599999999999</v>
      </c>
      <c r="V12" s="59">
        <v>1.03545</v>
      </c>
      <c r="W12" s="58">
        <v>3.0219999999999998</v>
      </c>
      <c r="X12" s="58">
        <v>3.133</v>
      </c>
      <c r="Y12" s="58">
        <v>15.75</v>
      </c>
      <c r="Z12" s="58">
        <v>6.3659999999999997</v>
      </c>
      <c r="AA12" s="59">
        <v>1.1882999999999999</v>
      </c>
      <c r="AB12" s="59">
        <v>1.1008500000000001</v>
      </c>
      <c r="AC12" s="58">
        <v>2.129</v>
      </c>
      <c r="AD12" s="58">
        <v>6.63</v>
      </c>
      <c r="AE12" s="58">
        <v>0.49299999999999999</v>
      </c>
      <c r="AF12" s="58">
        <v>0.505</v>
      </c>
      <c r="AG12" s="58">
        <v>0.39800000000000002</v>
      </c>
      <c r="AH12" s="58">
        <v>18.010000000000002</v>
      </c>
      <c r="AI12" s="58">
        <v>6.41</v>
      </c>
      <c r="AJ12" s="59">
        <v>1.11551</v>
      </c>
      <c r="AK12" s="59">
        <v>1.08199</v>
      </c>
      <c r="AL12" s="58">
        <v>0.46700000000000003</v>
      </c>
      <c r="AM12" s="58">
        <v>0.46300000000000002</v>
      </c>
      <c r="AN12" s="58">
        <v>0.47499999999999998</v>
      </c>
      <c r="AO12" s="58">
        <v>2.8879999999999999</v>
      </c>
      <c r="AP12" s="58">
        <v>28.37</v>
      </c>
      <c r="AQ12" s="58">
        <v>28.46</v>
      </c>
      <c r="AR12" s="58">
        <v>0.83699999999999997</v>
      </c>
      <c r="AS12" s="58">
        <v>0.81299999999999994</v>
      </c>
      <c r="AT12" s="58">
        <v>0.81699999999999995</v>
      </c>
      <c r="AU12" s="58">
        <v>0.81499999999999995</v>
      </c>
      <c r="AV12" s="58">
        <v>0.81399999999999995</v>
      </c>
      <c r="AW12" s="58">
        <v>0.80700000000000005</v>
      </c>
      <c r="AX12" s="58">
        <v>0.81299999999999994</v>
      </c>
      <c r="AY12" s="58">
        <v>0.81499999999999995</v>
      </c>
      <c r="AZ12" s="58">
        <v>0.80700000000000005</v>
      </c>
      <c r="BA12" s="58">
        <v>0.81499999999999995</v>
      </c>
      <c r="BB12" s="58">
        <v>0.8</v>
      </c>
      <c r="BC12" s="58">
        <v>0.80900000000000005</v>
      </c>
      <c r="BD12" s="58">
        <v>0.80400000000000005</v>
      </c>
      <c r="BE12" s="58">
        <v>0.80700000000000005</v>
      </c>
      <c r="BF12" s="58">
        <v>0.44400000000000001</v>
      </c>
      <c r="BG12" s="58">
        <v>2.883</v>
      </c>
      <c r="BH12" s="58">
        <v>3.044</v>
      </c>
      <c r="BI12" s="58">
        <v>3.1440000000000001</v>
      </c>
      <c r="BJ12" s="58">
        <v>0.38700000000000001</v>
      </c>
      <c r="BK12" s="58">
        <v>0.43</v>
      </c>
      <c r="BL12" s="58">
        <v>0.47</v>
      </c>
      <c r="BM12" s="58">
        <v>18.71</v>
      </c>
      <c r="BN12" s="58">
        <v>3.032</v>
      </c>
      <c r="BO12" s="59">
        <v>1.0449600000000001</v>
      </c>
      <c r="BP12" s="59">
        <v>1.06159</v>
      </c>
      <c r="BQ12" s="58">
        <v>0.82799999999999996</v>
      </c>
      <c r="BR12" s="58">
        <v>3.5819999999999999</v>
      </c>
    </row>
    <row r="13" spans="1:70" ht="15.95" customHeight="1" x14ac:dyDescent="0.25">
      <c r="A13" s="58" t="s">
        <v>72</v>
      </c>
      <c r="B13" s="58">
        <v>328.5</v>
      </c>
      <c r="C13" s="58">
        <v>5799</v>
      </c>
      <c r="D13" s="58">
        <v>339.1</v>
      </c>
      <c r="E13" s="58">
        <v>2748</v>
      </c>
      <c r="F13" s="58">
        <v>42720</v>
      </c>
      <c r="G13" s="58">
        <v>54260</v>
      </c>
      <c r="H13" s="59">
        <v>1.2986899999999999</v>
      </c>
      <c r="I13" s="59">
        <v>1.1355999999999999</v>
      </c>
      <c r="J13" s="78">
        <v>231</v>
      </c>
      <c r="K13" s="78">
        <v>0.65900000000000003</v>
      </c>
      <c r="L13" s="78">
        <v>1.2909999999999999</v>
      </c>
      <c r="M13" s="58">
        <v>3.1680000000000001</v>
      </c>
      <c r="N13" s="58">
        <v>102.2</v>
      </c>
      <c r="O13" s="58">
        <v>399</v>
      </c>
      <c r="P13" s="58">
        <v>0.28000000000000003</v>
      </c>
      <c r="Q13" s="58">
        <v>3.4380000000000002</v>
      </c>
      <c r="R13" s="58">
        <v>47.33</v>
      </c>
      <c r="S13" s="58">
        <v>52.75</v>
      </c>
      <c r="T13" s="58">
        <v>1.056</v>
      </c>
      <c r="U13" s="59">
        <v>1.1798900000000001</v>
      </c>
      <c r="V13" s="59">
        <v>1.01115</v>
      </c>
      <c r="W13" s="58">
        <v>0.184</v>
      </c>
      <c r="X13" s="58">
        <v>10.65</v>
      </c>
      <c r="Y13" s="58">
        <v>24.61</v>
      </c>
      <c r="Z13" s="58">
        <v>223.6</v>
      </c>
      <c r="AA13" s="59">
        <v>1.2782800000000001</v>
      </c>
      <c r="AB13" s="59">
        <v>1.1553</v>
      </c>
      <c r="AC13" s="58">
        <v>5.7000000000000002E-2</v>
      </c>
      <c r="AD13" s="58">
        <v>1.121</v>
      </c>
      <c r="AE13" s="58">
        <v>1E-3</v>
      </c>
      <c r="AF13" s="58">
        <v>4.0000000000000001E-3</v>
      </c>
      <c r="AG13" s="58">
        <v>6.3E-2</v>
      </c>
      <c r="AH13" s="58">
        <v>0.85699999999999998</v>
      </c>
      <c r="AI13" s="58">
        <v>0.28000000000000003</v>
      </c>
      <c r="AJ13" s="59">
        <v>1.1836</v>
      </c>
      <c r="AK13" s="59">
        <v>1.12391</v>
      </c>
      <c r="AL13" s="58">
        <v>4.7430000000000003</v>
      </c>
      <c r="AM13" s="58">
        <v>4.2000000000000003E-2</v>
      </c>
      <c r="AN13" s="58">
        <v>1E-3</v>
      </c>
      <c r="AO13" s="58">
        <v>0.38400000000000001</v>
      </c>
      <c r="AP13" s="58">
        <v>27.27</v>
      </c>
      <c r="AQ13" s="58">
        <v>27.34</v>
      </c>
      <c r="AR13" s="58">
        <v>0.35699999999999998</v>
      </c>
      <c r="AS13" s="58">
        <v>0.67300000000000004</v>
      </c>
      <c r="AT13" s="58">
        <v>8.2000000000000003E-2</v>
      </c>
      <c r="AU13" s="58">
        <v>0.30099999999999999</v>
      </c>
      <c r="AV13" s="58">
        <v>5.6000000000000001E-2</v>
      </c>
      <c r="AW13" s="58">
        <v>1.4E-2</v>
      </c>
      <c r="AX13" s="58">
        <v>5.0999999999999997E-2</v>
      </c>
      <c r="AY13" s="58">
        <v>7.0000000000000001E-3</v>
      </c>
      <c r="AZ13" s="58">
        <v>3.6999999999999998E-2</v>
      </c>
      <c r="BA13" s="58">
        <v>7.0000000000000001E-3</v>
      </c>
      <c r="BB13" s="58">
        <v>0.02</v>
      </c>
      <c r="BC13" s="58">
        <v>3.0000000000000001E-3</v>
      </c>
      <c r="BD13" s="58">
        <v>1.7999999999999999E-2</v>
      </c>
      <c r="BE13" s="58">
        <v>3.0000000000000001E-3</v>
      </c>
      <c r="BF13" s="58">
        <v>1E-3</v>
      </c>
      <c r="BG13" s="58">
        <v>0.16200000000000001</v>
      </c>
      <c r="BH13" s="58">
        <v>0.38300000000000001</v>
      </c>
      <c r="BI13" s="58">
        <v>0.39200000000000002</v>
      </c>
      <c r="BJ13" s="58">
        <v>1E-3</v>
      </c>
      <c r="BK13" s="58">
        <v>1E-3</v>
      </c>
      <c r="BL13" s="58">
        <v>0.189</v>
      </c>
      <c r="BM13" s="58">
        <v>5.0000000000000001E-3</v>
      </c>
      <c r="BN13" s="58">
        <v>1.873</v>
      </c>
      <c r="BO13" s="59">
        <v>1.03579</v>
      </c>
      <c r="BP13" s="59">
        <v>1.04765</v>
      </c>
      <c r="BQ13" s="58">
        <v>0.107</v>
      </c>
      <c r="BR13" s="58">
        <v>2.1000000000000001E-2</v>
      </c>
    </row>
    <row r="14" spans="1:70" ht="15.95" customHeight="1" x14ac:dyDescent="0.25">
      <c r="A14" s="58" t="s">
        <v>73</v>
      </c>
      <c r="B14" s="58">
        <v>203.5</v>
      </c>
      <c r="C14" s="58">
        <v>4960</v>
      </c>
      <c r="D14" s="58">
        <v>323.8</v>
      </c>
      <c r="E14" s="58">
        <v>3401</v>
      </c>
      <c r="F14" s="58">
        <v>55950</v>
      </c>
      <c r="G14" s="58">
        <v>41300</v>
      </c>
      <c r="H14" s="59">
        <v>1.2097899999999999</v>
      </c>
      <c r="I14" s="59">
        <v>1.09263</v>
      </c>
      <c r="J14" s="78">
        <v>178.3</v>
      </c>
      <c r="K14" s="78">
        <v>0.57299999999999995</v>
      </c>
      <c r="L14" s="78">
        <v>1.3480000000000001</v>
      </c>
      <c r="M14" s="58">
        <v>3.6059999999999999</v>
      </c>
      <c r="N14" s="58">
        <v>95.35</v>
      </c>
      <c r="O14" s="58">
        <v>382.4</v>
      </c>
      <c r="P14" s="58">
        <v>0.32300000000000001</v>
      </c>
      <c r="Q14" s="58">
        <v>2.383</v>
      </c>
      <c r="R14" s="58">
        <v>23.89</v>
      </c>
      <c r="S14" s="58">
        <v>10.78</v>
      </c>
      <c r="T14" s="58">
        <v>0.751</v>
      </c>
      <c r="U14" s="59">
        <v>1.1189499999999999</v>
      </c>
      <c r="V14" s="59">
        <v>0.98748000000000002</v>
      </c>
      <c r="W14" s="58">
        <v>8.5999999999999993E-2</v>
      </c>
      <c r="X14" s="58">
        <v>12.94</v>
      </c>
      <c r="Y14" s="58">
        <v>23.1</v>
      </c>
      <c r="Z14" s="58">
        <v>111.8</v>
      </c>
      <c r="AA14" s="59">
        <v>1.20112</v>
      </c>
      <c r="AB14" s="59">
        <v>1.1119300000000001</v>
      </c>
      <c r="AC14" s="58">
        <v>5.6000000000000001E-2</v>
      </c>
      <c r="AD14" s="58">
        <v>0.92600000000000005</v>
      </c>
      <c r="AE14" s="58">
        <v>1E-3</v>
      </c>
      <c r="AF14" s="58">
        <v>3.0000000000000001E-3</v>
      </c>
      <c r="AG14" s="58">
        <v>3.2000000000000001E-2</v>
      </c>
      <c r="AH14" s="58">
        <v>0.24</v>
      </c>
      <c r="AI14" s="58">
        <v>0.159</v>
      </c>
      <c r="AJ14" s="59">
        <v>1.1215299999999999</v>
      </c>
      <c r="AK14" s="59">
        <v>1.0903400000000001</v>
      </c>
      <c r="AL14" s="58">
        <v>2.5659999999999998</v>
      </c>
      <c r="AM14" s="58">
        <v>4.7E-2</v>
      </c>
      <c r="AN14" s="58">
        <v>3.0000000000000001E-3</v>
      </c>
      <c r="AO14" s="58">
        <v>0.309</v>
      </c>
      <c r="AP14" s="58">
        <v>19.399999999999999</v>
      </c>
      <c r="AQ14" s="58">
        <v>19.45</v>
      </c>
      <c r="AR14" s="58">
        <v>0.28000000000000003</v>
      </c>
      <c r="AS14" s="58">
        <v>0.54100000000000004</v>
      </c>
      <c r="AT14" s="58">
        <v>6.7000000000000004E-2</v>
      </c>
      <c r="AU14" s="58">
        <v>0.246</v>
      </c>
      <c r="AV14" s="58">
        <v>4.7E-2</v>
      </c>
      <c r="AW14" s="58">
        <v>1.2E-2</v>
      </c>
      <c r="AX14" s="58">
        <v>4.2000000000000003E-2</v>
      </c>
      <c r="AY14" s="58">
        <v>6.0000000000000001E-3</v>
      </c>
      <c r="AZ14" s="58">
        <v>3.2000000000000001E-2</v>
      </c>
      <c r="BA14" s="58">
        <v>6.0000000000000001E-3</v>
      </c>
      <c r="BB14" s="58">
        <v>1.7000000000000001E-2</v>
      </c>
      <c r="BC14" s="58">
        <v>2E-3</v>
      </c>
      <c r="BD14" s="58">
        <v>1.6E-2</v>
      </c>
      <c r="BE14" s="58">
        <v>2E-3</v>
      </c>
      <c r="BF14" s="58">
        <v>1E-3</v>
      </c>
      <c r="BG14" s="58">
        <v>0.12</v>
      </c>
      <c r="BH14" s="58">
        <v>0.34300000000000003</v>
      </c>
      <c r="BI14" s="58">
        <v>0.35499999999999998</v>
      </c>
      <c r="BJ14" s="58">
        <v>0</v>
      </c>
      <c r="BK14" s="58">
        <v>0</v>
      </c>
      <c r="BL14" s="58">
        <v>0.2</v>
      </c>
      <c r="BM14" s="58">
        <v>8.0000000000000002E-3</v>
      </c>
      <c r="BN14" s="58">
        <v>1.6279999999999999</v>
      </c>
      <c r="BO14" s="59">
        <v>1.0024999999999999</v>
      </c>
      <c r="BP14" s="59">
        <v>1.03782</v>
      </c>
      <c r="BQ14" s="58">
        <v>6.7000000000000004E-2</v>
      </c>
      <c r="BR14" s="58">
        <v>1.7999999999999999E-2</v>
      </c>
    </row>
    <row r="15" spans="1:70" ht="15.95" customHeight="1" x14ac:dyDescent="0.25">
      <c r="A15" s="58" t="s">
        <v>74</v>
      </c>
      <c r="B15" s="58">
        <v>136.69999999999999</v>
      </c>
      <c r="C15" s="58">
        <v>4049</v>
      </c>
      <c r="D15" s="58">
        <v>337.9</v>
      </c>
      <c r="E15" s="58">
        <v>2815</v>
      </c>
      <c r="F15" s="58">
        <v>56590</v>
      </c>
      <c r="G15" s="58">
        <v>34900</v>
      </c>
      <c r="H15" s="59">
        <v>1.2309699999999999</v>
      </c>
      <c r="I15" s="59">
        <v>1.1269199999999999</v>
      </c>
      <c r="J15" s="78">
        <v>156</v>
      </c>
      <c r="K15" s="78">
        <v>0.56699999999999995</v>
      </c>
      <c r="L15" s="78">
        <v>1.2869999999999999</v>
      </c>
      <c r="M15" s="58">
        <v>3.1989999999999998</v>
      </c>
      <c r="N15" s="58">
        <v>94.44</v>
      </c>
      <c r="O15" s="58">
        <v>403.6</v>
      </c>
      <c r="P15" s="58">
        <v>0.39300000000000002</v>
      </c>
      <c r="Q15" s="58">
        <v>5.9480000000000004</v>
      </c>
      <c r="R15" s="58">
        <v>32.340000000000003</v>
      </c>
      <c r="S15" s="58">
        <v>9.0790000000000006</v>
      </c>
      <c r="T15" s="58">
        <v>0.26500000000000001</v>
      </c>
      <c r="U15" s="59">
        <v>1.11405</v>
      </c>
      <c r="V15" s="59">
        <v>1.0040500000000001</v>
      </c>
      <c r="W15" s="58">
        <v>0.104</v>
      </c>
      <c r="X15" s="58">
        <v>7.6980000000000004</v>
      </c>
      <c r="Y15" s="58">
        <v>33.770000000000003</v>
      </c>
      <c r="Z15" s="58">
        <v>81.27</v>
      </c>
      <c r="AA15" s="59">
        <v>1.20408</v>
      </c>
      <c r="AB15" s="59">
        <v>1.1451100000000001</v>
      </c>
      <c r="AC15" s="58">
        <v>4.8000000000000001E-2</v>
      </c>
      <c r="AD15" s="58">
        <v>0.4</v>
      </c>
      <c r="AE15" s="58">
        <v>1E-3</v>
      </c>
      <c r="AF15" s="58">
        <v>2E-3</v>
      </c>
      <c r="AG15" s="58">
        <v>2.3E-2</v>
      </c>
      <c r="AH15" s="58">
        <v>0.151</v>
      </c>
      <c r="AI15" s="58">
        <v>8.2000000000000003E-2</v>
      </c>
      <c r="AJ15" s="59">
        <v>1.11981</v>
      </c>
      <c r="AK15" s="59">
        <v>1.12517</v>
      </c>
      <c r="AL15" s="58">
        <v>1.373</v>
      </c>
      <c r="AM15" s="58">
        <v>4.2000000000000003E-2</v>
      </c>
      <c r="AN15" s="58">
        <v>0</v>
      </c>
      <c r="AO15" s="58">
        <v>0.247</v>
      </c>
      <c r="AP15" s="58">
        <v>5.9009999999999998</v>
      </c>
      <c r="AQ15" s="58">
        <v>5.9359999999999999</v>
      </c>
      <c r="AR15" s="58">
        <v>0.28799999999999998</v>
      </c>
      <c r="AS15" s="58">
        <v>0.55300000000000005</v>
      </c>
      <c r="AT15" s="58">
        <v>6.9000000000000006E-2</v>
      </c>
      <c r="AU15" s="58">
        <v>0.255</v>
      </c>
      <c r="AV15" s="58">
        <v>4.9000000000000002E-2</v>
      </c>
      <c r="AW15" s="58">
        <v>0.01</v>
      </c>
      <c r="AX15" s="58">
        <v>4.2999999999999997E-2</v>
      </c>
      <c r="AY15" s="58">
        <v>6.0000000000000001E-3</v>
      </c>
      <c r="AZ15" s="58">
        <v>3.1E-2</v>
      </c>
      <c r="BA15" s="58">
        <v>6.0000000000000001E-3</v>
      </c>
      <c r="BB15" s="58">
        <v>1.7000000000000001E-2</v>
      </c>
      <c r="BC15" s="58">
        <v>2E-3</v>
      </c>
      <c r="BD15" s="58">
        <v>1.4E-2</v>
      </c>
      <c r="BE15" s="58">
        <v>2E-3</v>
      </c>
      <c r="BF15" s="58">
        <v>1E-3</v>
      </c>
      <c r="BG15" s="58">
        <v>9.7000000000000003E-2</v>
      </c>
      <c r="BH15" s="58">
        <v>0.23400000000000001</v>
      </c>
      <c r="BI15" s="58">
        <v>0.24199999999999999</v>
      </c>
      <c r="BJ15" s="58">
        <v>0</v>
      </c>
      <c r="BK15" s="58">
        <v>0</v>
      </c>
      <c r="BL15" s="58">
        <v>0.14199999999999999</v>
      </c>
      <c r="BM15" s="58">
        <v>4.0000000000000001E-3</v>
      </c>
      <c r="BN15" s="58">
        <v>0.68</v>
      </c>
      <c r="BO15" s="59">
        <v>0.99731000000000003</v>
      </c>
      <c r="BP15" s="59">
        <v>1.0577700000000001</v>
      </c>
      <c r="BQ15" s="58">
        <v>8.1000000000000003E-2</v>
      </c>
      <c r="BR15" s="58">
        <v>1.7000000000000001E-2</v>
      </c>
    </row>
    <row r="16" spans="1:70" ht="15.95" customHeight="1" x14ac:dyDescent="0.25">
      <c r="A16" s="58" t="s">
        <v>75</v>
      </c>
      <c r="B16" s="58">
        <v>189.9</v>
      </c>
      <c r="C16" s="58">
        <v>3999</v>
      </c>
      <c r="D16" s="58">
        <v>263.8</v>
      </c>
      <c r="E16" s="58">
        <v>2644</v>
      </c>
      <c r="F16" s="58">
        <v>77770</v>
      </c>
      <c r="G16" s="58">
        <v>26220</v>
      </c>
      <c r="H16" s="59">
        <v>1.25549</v>
      </c>
      <c r="I16" s="59">
        <v>1.16791</v>
      </c>
      <c r="J16" s="78">
        <v>98.79</v>
      </c>
      <c r="K16" s="78">
        <v>0.52200000000000002</v>
      </c>
      <c r="L16" s="78">
        <v>1.4059999999999999</v>
      </c>
      <c r="M16" s="58">
        <v>3.9710000000000001</v>
      </c>
      <c r="N16" s="58">
        <v>40.619999999999997</v>
      </c>
      <c r="O16" s="58">
        <v>335</v>
      </c>
      <c r="P16" s="58">
        <v>0.22</v>
      </c>
      <c r="Q16" s="58">
        <v>2.379</v>
      </c>
      <c r="R16" s="58">
        <v>15.31</v>
      </c>
      <c r="S16" s="58">
        <v>8.2100000000000009</v>
      </c>
      <c r="T16" s="58">
        <v>0.86099999999999999</v>
      </c>
      <c r="U16" s="59">
        <v>1.1423399999999999</v>
      </c>
      <c r="V16" s="59">
        <v>1.03291</v>
      </c>
      <c r="W16" s="58">
        <v>0.111</v>
      </c>
      <c r="X16" s="58">
        <v>2.6320000000000001</v>
      </c>
      <c r="Y16" s="58">
        <v>10.18</v>
      </c>
      <c r="Z16" s="58">
        <v>292.2</v>
      </c>
      <c r="AA16" s="59">
        <v>1.2208300000000001</v>
      </c>
      <c r="AB16" s="59">
        <v>1.1735100000000001</v>
      </c>
      <c r="AC16" s="58">
        <v>4.3999999999999997E-2</v>
      </c>
      <c r="AD16" s="58">
        <v>0.82299999999999995</v>
      </c>
      <c r="AE16" s="58">
        <v>2E-3</v>
      </c>
      <c r="AF16" s="58">
        <v>6.0000000000000001E-3</v>
      </c>
      <c r="AG16" s="58">
        <v>7.3999999999999996E-2</v>
      </c>
      <c r="AH16" s="58">
        <v>0.14799999999999999</v>
      </c>
      <c r="AI16" s="58">
        <v>7.8E-2</v>
      </c>
      <c r="AJ16" s="59">
        <v>1.1276299999999999</v>
      </c>
      <c r="AK16" s="59">
        <v>1.14838</v>
      </c>
      <c r="AL16" s="58">
        <v>1.4950000000000001</v>
      </c>
      <c r="AM16" s="58">
        <v>4.7E-2</v>
      </c>
      <c r="AN16" s="58">
        <v>3.0000000000000001E-3</v>
      </c>
      <c r="AO16" s="58">
        <v>7.0000000000000007E-2</v>
      </c>
      <c r="AP16" s="58">
        <v>22.15</v>
      </c>
      <c r="AQ16" s="58">
        <v>22.26</v>
      </c>
      <c r="AR16" s="58">
        <v>0.29199999999999998</v>
      </c>
      <c r="AS16" s="58">
        <v>0.54300000000000004</v>
      </c>
      <c r="AT16" s="58">
        <v>6.5000000000000002E-2</v>
      </c>
      <c r="AU16" s="58">
        <v>0.24</v>
      </c>
      <c r="AV16" s="58">
        <v>4.5999999999999999E-2</v>
      </c>
      <c r="AW16" s="58">
        <v>1.2E-2</v>
      </c>
      <c r="AX16" s="58">
        <v>4.2000000000000003E-2</v>
      </c>
      <c r="AY16" s="58">
        <v>6.0000000000000001E-3</v>
      </c>
      <c r="AZ16" s="58">
        <v>0.03</v>
      </c>
      <c r="BA16" s="58">
        <v>6.0000000000000001E-3</v>
      </c>
      <c r="BB16" s="58">
        <v>1.6E-2</v>
      </c>
      <c r="BC16" s="58">
        <v>2E-3</v>
      </c>
      <c r="BD16" s="58">
        <v>1.2E-2</v>
      </c>
      <c r="BE16" s="58">
        <v>2E-3</v>
      </c>
      <c r="BF16" s="58">
        <v>1E-3</v>
      </c>
      <c r="BG16" s="58">
        <v>0.104</v>
      </c>
      <c r="BH16" s="58">
        <v>9.8000000000000004E-2</v>
      </c>
      <c r="BI16" s="58">
        <v>0.10100000000000001</v>
      </c>
      <c r="BJ16" s="58">
        <v>0</v>
      </c>
      <c r="BK16" s="58">
        <v>0</v>
      </c>
      <c r="BL16" s="58">
        <v>0.11600000000000001</v>
      </c>
      <c r="BM16" s="58">
        <v>3.0000000000000001E-3</v>
      </c>
      <c r="BN16" s="58">
        <v>0.58099999999999996</v>
      </c>
      <c r="BO16" s="59">
        <v>1.00718</v>
      </c>
      <c r="BP16" s="59">
        <v>1.0771299999999999</v>
      </c>
      <c r="BQ16" s="58">
        <v>8.1000000000000003E-2</v>
      </c>
      <c r="BR16" s="58">
        <v>1.6E-2</v>
      </c>
    </row>
    <row r="17" spans="1:70" ht="15.95" customHeight="1" x14ac:dyDescent="0.25">
      <c r="A17" s="58" t="s">
        <v>76</v>
      </c>
      <c r="B17" s="58">
        <v>252.1</v>
      </c>
      <c r="C17" s="58">
        <v>4486</v>
      </c>
      <c r="D17" s="58">
        <v>296.3</v>
      </c>
      <c r="E17" s="58">
        <v>2836</v>
      </c>
      <c r="F17" s="58">
        <v>50930</v>
      </c>
      <c r="G17" s="58">
        <v>45190</v>
      </c>
      <c r="H17" s="59">
        <v>1.29996</v>
      </c>
      <c r="I17" s="59">
        <v>1.2014</v>
      </c>
      <c r="J17" s="78">
        <v>192.7</v>
      </c>
      <c r="K17" s="78">
        <v>0.56100000000000005</v>
      </c>
      <c r="L17" s="78">
        <v>1.456</v>
      </c>
      <c r="M17" s="58">
        <v>4.016</v>
      </c>
      <c r="N17" s="58">
        <v>70.760000000000005</v>
      </c>
      <c r="O17" s="58">
        <v>352.8</v>
      </c>
      <c r="P17" s="58">
        <v>0.32200000000000001</v>
      </c>
      <c r="Q17" s="58">
        <v>3.5920000000000001</v>
      </c>
      <c r="R17" s="58">
        <v>34.44</v>
      </c>
      <c r="S17" s="58">
        <v>19.75</v>
      </c>
      <c r="T17" s="58">
        <v>1.1950000000000001</v>
      </c>
      <c r="U17" s="59">
        <v>1.1666799999999999</v>
      </c>
      <c r="V17" s="59">
        <v>1.04664</v>
      </c>
      <c r="W17" s="58">
        <v>0.111</v>
      </c>
      <c r="X17" s="58">
        <v>6.9029999999999996</v>
      </c>
      <c r="Y17" s="58">
        <v>19.579999999999998</v>
      </c>
      <c r="Z17" s="58">
        <v>115.4</v>
      </c>
      <c r="AA17" s="59">
        <v>1.26135</v>
      </c>
      <c r="AB17" s="59">
        <v>1.21217</v>
      </c>
      <c r="AC17" s="58">
        <v>3.5999999999999997E-2</v>
      </c>
      <c r="AD17" s="58">
        <v>0.55200000000000005</v>
      </c>
      <c r="AE17" s="58">
        <v>1E-3</v>
      </c>
      <c r="AF17" s="58">
        <v>2E-3</v>
      </c>
      <c r="AG17" s="58">
        <v>3.4000000000000002E-2</v>
      </c>
      <c r="AH17" s="58">
        <v>0.10199999999999999</v>
      </c>
      <c r="AI17" s="58">
        <v>0.11899999999999999</v>
      </c>
      <c r="AJ17" s="59">
        <v>1.1643600000000001</v>
      </c>
      <c r="AK17" s="59">
        <v>1.1833100000000001</v>
      </c>
      <c r="AL17" s="58">
        <v>2.3879999999999999</v>
      </c>
      <c r="AM17" s="58">
        <v>5.2999999999999999E-2</v>
      </c>
      <c r="AN17" s="58">
        <v>2E-3</v>
      </c>
      <c r="AO17" s="58">
        <v>0.16700000000000001</v>
      </c>
      <c r="AP17" s="58">
        <v>30.55</v>
      </c>
      <c r="AQ17" s="58">
        <v>30.66</v>
      </c>
      <c r="AR17" s="58">
        <v>0.254</v>
      </c>
      <c r="AS17" s="58">
        <v>0.48599999999999999</v>
      </c>
      <c r="AT17" s="58">
        <v>5.8999999999999997E-2</v>
      </c>
      <c r="AU17" s="58">
        <v>0.224</v>
      </c>
      <c r="AV17" s="58">
        <v>0.04</v>
      </c>
      <c r="AW17" s="58">
        <v>1.2999999999999999E-2</v>
      </c>
      <c r="AX17" s="58">
        <v>3.6999999999999998E-2</v>
      </c>
      <c r="AY17" s="58">
        <v>5.0000000000000001E-3</v>
      </c>
      <c r="AZ17" s="58">
        <v>2.7E-2</v>
      </c>
      <c r="BA17" s="58">
        <v>5.0000000000000001E-3</v>
      </c>
      <c r="BB17" s="58">
        <v>1.4E-2</v>
      </c>
      <c r="BC17" s="58">
        <v>2E-3</v>
      </c>
      <c r="BD17" s="58">
        <v>1.2999999999999999E-2</v>
      </c>
      <c r="BE17" s="58">
        <v>2E-3</v>
      </c>
      <c r="BF17" s="58">
        <v>0</v>
      </c>
      <c r="BG17" s="58">
        <v>7.0999999999999994E-2</v>
      </c>
      <c r="BH17" s="58">
        <v>0.20200000000000001</v>
      </c>
      <c r="BI17" s="58">
        <v>0.20899999999999999</v>
      </c>
      <c r="BJ17" s="58">
        <v>0</v>
      </c>
      <c r="BK17" s="58">
        <v>0</v>
      </c>
      <c r="BL17" s="58">
        <v>0.182</v>
      </c>
      <c r="BM17" s="58">
        <v>4.0000000000000001E-3</v>
      </c>
      <c r="BN17" s="58">
        <v>1.091</v>
      </c>
      <c r="BO17" s="59">
        <v>1.02857</v>
      </c>
      <c r="BP17" s="59">
        <v>1.09779</v>
      </c>
      <c r="BQ17" s="58">
        <v>0.06</v>
      </c>
      <c r="BR17" s="58">
        <v>1.2E-2</v>
      </c>
    </row>
    <row r="18" spans="1:70" ht="15.95" customHeight="1" x14ac:dyDescent="0.25">
      <c r="A18" s="58" t="s">
        <v>77</v>
      </c>
      <c r="B18" s="58">
        <v>343.7</v>
      </c>
      <c r="C18" s="58">
        <v>2890</v>
      </c>
      <c r="D18" s="58">
        <v>460.7</v>
      </c>
      <c r="E18" s="58">
        <v>2360</v>
      </c>
      <c r="F18" s="58">
        <v>54950</v>
      </c>
      <c r="G18" s="58">
        <v>31780</v>
      </c>
      <c r="H18" s="59">
        <v>1.2691699999999999</v>
      </c>
      <c r="I18" s="59">
        <v>1.1868700000000001</v>
      </c>
      <c r="J18" s="78">
        <v>158</v>
      </c>
      <c r="K18" s="78">
        <v>0.91500000000000004</v>
      </c>
      <c r="L18" s="78">
        <v>1.5109999999999999</v>
      </c>
      <c r="M18" s="58">
        <v>3.6680000000000001</v>
      </c>
      <c r="N18" s="58">
        <v>37.17</v>
      </c>
      <c r="O18" s="58">
        <v>581</v>
      </c>
      <c r="P18" s="58">
        <v>0.34799999999999998</v>
      </c>
      <c r="Q18" s="58">
        <v>2.8740000000000001</v>
      </c>
      <c r="R18" s="58">
        <v>42.12</v>
      </c>
      <c r="S18" s="58">
        <v>40.229999999999997</v>
      </c>
      <c r="T18" s="58">
        <v>0.76400000000000001</v>
      </c>
      <c r="U18" s="59">
        <v>1.1457299999999999</v>
      </c>
      <c r="V18" s="59">
        <v>1.0391900000000001</v>
      </c>
      <c r="W18" s="58">
        <v>0.20599999999999999</v>
      </c>
      <c r="X18" s="58">
        <v>4.6829999999999998</v>
      </c>
      <c r="Y18" s="58">
        <v>15.05</v>
      </c>
      <c r="Z18" s="58">
        <v>134.1</v>
      </c>
      <c r="AA18" s="59">
        <v>1.2425900000000001</v>
      </c>
      <c r="AB18" s="59">
        <v>1.1988099999999999</v>
      </c>
      <c r="AC18" s="58">
        <v>0.105</v>
      </c>
      <c r="AD18" s="58">
        <v>0.64400000000000002</v>
      </c>
      <c r="AE18" s="58">
        <v>1E-3</v>
      </c>
      <c r="AF18" s="58">
        <v>3.0000000000000001E-3</v>
      </c>
      <c r="AG18" s="58">
        <v>3.5999999999999997E-2</v>
      </c>
      <c r="AH18" s="58">
        <v>0.32100000000000001</v>
      </c>
      <c r="AI18" s="58">
        <v>0.41899999999999998</v>
      </c>
      <c r="AJ18" s="59">
        <v>1.1368499999999999</v>
      </c>
      <c r="AK18" s="59">
        <v>1.17092</v>
      </c>
      <c r="AL18" s="58">
        <v>1.494</v>
      </c>
      <c r="AM18" s="58">
        <v>0.17100000000000001</v>
      </c>
      <c r="AN18" s="58">
        <v>3.0000000000000001E-3</v>
      </c>
      <c r="AO18" s="58">
        <v>0.10199999999999999</v>
      </c>
      <c r="AP18" s="58">
        <v>18.77</v>
      </c>
      <c r="AQ18" s="58">
        <v>18.84</v>
      </c>
      <c r="AR18" s="58">
        <v>0.376</v>
      </c>
      <c r="AS18" s="58">
        <v>0.73299999999999998</v>
      </c>
      <c r="AT18" s="58">
        <v>8.5999999999999993E-2</v>
      </c>
      <c r="AU18" s="58">
        <v>0.33900000000000002</v>
      </c>
      <c r="AV18" s="58">
        <v>7.0000000000000007E-2</v>
      </c>
      <c r="AW18" s="58">
        <v>1.9E-2</v>
      </c>
      <c r="AX18" s="58">
        <v>8.5999999999999993E-2</v>
      </c>
      <c r="AY18" s="58">
        <v>1.7999999999999999E-2</v>
      </c>
      <c r="AZ18" s="58">
        <v>0.122</v>
      </c>
      <c r="BA18" s="58">
        <v>2.5999999999999999E-2</v>
      </c>
      <c r="BB18" s="58">
        <v>8.5000000000000006E-2</v>
      </c>
      <c r="BC18" s="58">
        <v>1.4E-2</v>
      </c>
      <c r="BD18" s="58">
        <v>9.9000000000000005E-2</v>
      </c>
      <c r="BE18" s="58">
        <v>1.4E-2</v>
      </c>
      <c r="BF18" s="58">
        <v>1.2999999999999999E-2</v>
      </c>
      <c r="BG18" s="58">
        <v>9.9000000000000005E-2</v>
      </c>
      <c r="BH18" s="58">
        <v>0.189</v>
      </c>
      <c r="BI18" s="58">
        <v>0.19600000000000001</v>
      </c>
      <c r="BJ18" s="58">
        <v>0</v>
      </c>
      <c r="BK18" s="58">
        <v>2E-3</v>
      </c>
      <c r="BL18" s="58">
        <v>0.11899999999999999</v>
      </c>
      <c r="BM18" s="58">
        <v>6.0000000000000001E-3</v>
      </c>
      <c r="BN18" s="58">
        <v>3.274</v>
      </c>
      <c r="BO18" s="59">
        <v>1.0173399999999999</v>
      </c>
      <c r="BP18" s="59">
        <v>1.09575</v>
      </c>
      <c r="BQ18" s="58">
        <v>0.158</v>
      </c>
      <c r="BR18" s="58">
        <v>6.0999999999999999E-2</v>
      </c>
    </row>
    <row r="19" spans="1:70" ht="15.95" customHeight="1" x14ac:dyDescent="0.25">
      <c r="A19" s="58" t="s">
        <v>78</v>
      </c>
      <c r="B19" s="58">
        <v>312.89999999999998</v>
      </c>
      <c r="C19" s="58">
        <v>3958</v>
      </c>
      <c r="D19" s="58">
        <v>414.5</v>
      </c>
      <c r="E19" s="58">
        <v>1856</v>
      </c>
      <c r="F19" s="58">
        <v>30150</v>
      </c>
      <c r="G19" s="58">
        <v>65430</v>
      </c>
      <c r="H19" s="59">
        <v>1.2935700000000001</v>
      </c>
      <c r="I19" s="59">
        <v>1.19292</v>
      </c>
      <c r="J19" s="78">
        <v>276.89999999999998</v>
      </c>
      <c r="K19" s="78">
        <v>0.78700000000000003</v>
      </c>
      <c r="L19" s="78">
        <v>1.6339999999999999</v>
      </c>
      <c r="M19" s="58">
        <v>4.1539999999999999</v>
      </c>
      <c r="N19" s="58">
        <v>131.30000000000001</v>
      </c>
      <c r="O19" s="58">
        <v>500.8</v>
      </c>
      <c r="P19" s="58">
        <v>0.317</v>
      </c>
      <c r="Q19" s="58">
        <v>3.8</v>
      </c>
      <c r="R19" s="58">
        <v>36.479999999999997</v>
      </c>
      <c r="S19" s="58">
        <v>23.27</v>
      </c>
      <c r="T19" s="58">
        <v>1.04</v>
      </c>
      <c r="U19" s="59">
        <v>1.17012</v>
      </c>
      <c r="V19" s="59">
        <v>1.0459000000000001</v>
      </c>
      <c r="W19" s="58">
        <v>0.14699999999999999</v>
      </c>
      <c r="X19" s="58">
        <v>4.5090000000000003</v>
      </c>
      <c r="Y19" s="58">
        <v>16.66</v>
      </c>
      <c r="Z19" s="58">
        <v>254.5</v>
      </c>
      <c r="AA19" s="59">
        <v>1.2512700000000001</v>
      </c>
      <c r="AB19" s="59">
        <v>1.2012400000000001</v>
      </c>
      <c r="AC19" s="58">
        <v>0.05</v>
      </c>
      <c r="AD19" s="58">
        <v>0.49299999999999999</v>
      </c>
      <c r="AE19" s="58">
        <v>1E-3</v>
      </c>
      <c r="AF19" s="58">
        <v>5.0000000000000001E-3</v>
      </c>
      <c r="AG19" s="58">
        <v>6.7000000000000004E-2</v>
      </c>
      <c r="AH19" s="58">
        <v>0.17499999999999999</v>
      </c>
      <c r="AI19" s="58">
        <v>8.4000000000000005E-2</v>
      </c>
      <c r="AJ19" s="59">
        <v>1.1535299999999999</v>
      </c>
      <c r="AK19" s="59">
        <v>1.1778500000000001</v>
      </c>
      <c r="AL19" s="58">
        <v>2.4620000000000002</v>
      </c>
      <c r="AM19" s="58">
        <v>0.129</v>
      </c>
      <c r="AN19" s="58">
        <v>4.0000000000000001E-3</v>
      </c>
      <c r="AO19" s="58">
        <v>0.32900000000000001</v>
      </c>
      <c r="AP19" s="58">
        <v>26.37</v>
      </c>
      <c r="AQ19" s="58">
        <v>26.46</v>
      </c>
      <c r="AR19" s="58">
        <v>0.37</v>
      </c>
      <c r="AS19" s="58">
        <v>0.67600000000000005</v>
      </c>
      <c r="AT19" s="58">
        <v>0.08</v>
      </c>
      <c r="AU19" s="58">
        <v>0.30299999999999999</v>
      </c>
      <c r="AV19" s="58">
        <v>0.06</v>
      </c>
      <c r="AW19" s="58">
        <v>0.02</v>
      </c>
      <c r="AX19" s="58">
        <v>5.2999999999999999E-2</v>
      </c>
      <c r="AY19" s="58">
        <v>1.2E-2</v>
      </c>
      <c r="AZ19" s="58">
        <v>3.5999999999999997E-2</v>
      </c>
      <c r="BA19" s="58">
        <v>7.0000000000000001E-3</v>
      </c>
      <c r="BB19" s="58">
        <v>1.7999999999999999E-2</v>
      </c>
      <c r="BC19" s="58">
        <v>2E-3</v>
      </c>
      <c r="BD19" s="58">
        <v>1.4999999999999999E-2</v>
      </c>
      <c r="BE19" s="58">
        <v>2E-3</v>
      </c>
      <c r="BF19" s="58">
        <v>1E-3</v>
      </c>
      <c r="BG19" s="58">
        <v>8.4000000000000005E-2</v>
      </c>
      <c r="BH19" s="58">
        <v>0.15</v>
      </c>
      <c r="BI19" s="58">
        <v>0.154</v>
      </c>
      <c r="BJ19" s="58">
        <v>0</v>
      </c>
      <c r="BK19" s="58">
        <v>0</v>
      </c>
      <c r="BL19" s="58">
        <v>0.14000000000000001</v>
      </c>
      <c r="BM19" s="58">
        <v>6.0000000000000001E-3</v>
      </c>
      <c r="BN19" s="58">
        <v>0.76100000000000001</v>
      </c>
      <c r="BO19" s="59">
        <v>1.03179</v>
      </c>
      <c r="BP19" s="59">
        <v>1.0999699999999999</v>
      </c>
      <c r="BQ19" s="58">
        <v>8.3000000000000004E-2</v>
      </c>
      <c r="BR19" s="58">
        <v>1.4999999999999999E-2</v>
      </c>
    </row>
    <row r="20" spans="1:70" ht="15.95" customHeight="1" x14ac:dyDescent="0.25">
      <c r="A20" s="58" t="s">
        <v>79</v>
      </c>
      <c r="B20" s="58">
        <v>517.6</v>
      </c>
      <c r="C20" s="58">
        <v>4311</v>
      </c>
      <c r="D20" s="58">
        <v>462.8</v>
      </c>
      <c r="E20" s="58">
        <v>1960</v>
      </c>
      <c r="F20" s="58">
        <v>36880</v>
      </c>
      <c r="G20" s="58">
        <v>62020</v>
      </c>
      <c r="H20" s="59">
        <v>1.2765500000000001</v>
      </c>
      <c r="I20" s="59">
        <v>1.1738500000000001</v>
      </c>
      <c r="J20" s="78">
        <v>269.5</v>
      </c>
      <c r="K20" s="78">
        <v>0.93899999999999995</v>
      </c>
      <c r="L20" s="78">
        <v>1.4530000000000001</v>
      </c>
      <c r="M20" s="58">
        <v>3.1659999999999999</v>
      </c>
      <c r="N20" s="58">
        <v>118.3</v>
      </c>
      <c r="O20" s="58">
        <v>600.4</v>
      </c>
      <c r="P20" s="58">
        <v>0.43</v>
      </c>
      <c r="Q20" s="58">
        <v>3.2320000000000002</v>
      </c>
      <c r="R20" s="58">
        <v>38.47</v>
      </c>
      <c r="S20" s="58">
        <v>14.63</v>
      </c>
      <c r="T20" s="58">
        <v>1.3160000000000001</v>
      </c>
      <c r="U20" s="59">
        <v>1.15751</v>
      </c>
      <c r="V20" s="59">
        <v>1.0397099999999999</v>
      </c>
      <c r="W20" s="58">
        <v>0.17699999999999999</v>
      </c>
      <c r="X20" s="58">
        <v>5.5890000000000004</v>
      </c>
      <c r="Y20" s="58">
        <v>8.9109999999999996</v>
      </c>
      <c r="Z20" s="58">
        <v>280.39999999999998</v>
      </c>
      <c r="AA20" s="59">
        <v>1.2389699999999999</v>
      </c>
      <c r="AB20" s="59">
        <v>1.1853100000000001</v>
      </c>
      <c r="AC20" s="58">
        <v>6.6000000000000003E-2</v>
      </c>
      <c r="AD20" s="58">
        <v>0.54800000000000004</v>
      </c>
      <c r="AE20" s="58">
        <v>1E-3</v>
      </c>
      <c r="AF20" s="58">
        <v>5.0000000000000001E-3</v>
      </c>
      <c r="AG20" s="58">
        <v>7.1999999999999995E-2</v>
      </c>
      <c r="AH20" s="58">
        <v>0.29699999999999999</v>
      </c>
      <c r="AI20" s="58">
        <v>0.111</v>
      </c>
      <c r="AJ20" s="59">
        <v>1.1362699999999999</v>
      </c>
      <c r="AK20" s="59">
        <v>1.16211</v>
      </c>
      <c r="AL20" s="58">
        <v>1.181</v>
      </c>
      <c r="AM20" s="58">
        <v>0.18099999999999999</v>
      </c>
      <c r="AN20" s="58">
        <v>1E-3</v>
      </c>
      <c r="AO20" s="58">
        <v>9.4E-2</v>
      </c>
      <c r="AP20" s="58">
        <v>34.26</v>
      </c>
      <c r="AQ20" s="58">
        <v>34.200000000000003</v>
      </c>
      <c r="AR20" s="58">
        <v>0.41699999999999998</v>
      </c>
      <c r="AS20" s="58">
        <v>0.78600000000000003</v>
      </c>
      <c r="AT20" s="58">
        <v>9.1999999999999998E-2</v>
      </c>
      <c r="AU20" s="58">
        <v>0.33900000000000002</v>
      </c>
      <c r="AV20" s="58">
        <v>6.4000000000000001E-2</v>
      </c>
      <c r="AW20" s="58">
        <v>0.02</v>
      </c>
      <c r="AX20" s="58">
        <v>5.7000000000000002E-2</v>
      </c>
      <c r="AY20" s="58">
        <v>1.0999999999999999E-2</v>
      </c>
      <c r="AZ20" s="58">
        <v>4.2999999999999997E-2</v>
      </c>
      <c r="BA20" s="58">
        <v>8.0000000000000002E-3</v>
      </c>
      <c r="BB20" s="58">
        <v>2.1000000000000001E-2</v>
      </c>
      <c r="BC20" s="58">
        <v>3.0000000000000001E-3</v>
      </c>
      <c r="BD20" s="58">
        <v>1.9E-2</v>
      </c>
      <c r="BE20" s="58">
        <v>3.0000000000000001E-3</v>
      </c>
      <c r="BF20" s="58">
        <v>1E-3</v>
      </c>
      <c r="BG20" s="58">
        <v>0.11600000000000001</v>
      </c>
      <c r="BH20" s="58">
        <v>0.19700000000000001</v>
      </c>
      <c r="BI20" s="58">
        <v>0.2</v>
      </c>
      <c r="BJ20" s="58">
        <v>0</v>
      </c>
      <c r="BK20" s="58">
        <v>0</v>
      </c>
      <c r="BL20" s="58">
        <v>0.13200000000000001</v>
      </c>
      <c r="BM20" s="58">
        <v>4.0000000000000001E-3</v>
      </c>
      <c r="BN20" s="58">
        <v>1.075</v>
      </c>
      <c r="BO20" s="59">
        <v>1.02254</v>
      </c>
      <c r="BP20" s="59">
        <v>1.0902799999999999</v>
      </c>
      <c r="BQ20" s="58">
        <v>0.108</v>
      </c>
      <c r="BR20" s="58">
        <v>2.1000000000000001E-2</v>
      </c>
    </row>
    <row r="21" spans="1:70" ht="15.95" customHeight="1" x14ac:dyDescent="0.25">
      <c r="A21" s="58" t="s">
        <v>80</v>
      </c>
      <c r="B21" s="58">
        <v>276.60000000000002</v>
      </c>
      <c r="C21" s="58">
        <v>4758</v>
      </c>
      <c r="D21" s="58">
        <v>335.9</v>
      </c>
      <c r="E21" s="58">
        <v>2586</v>
      </c>
      <c r="F21" s="58">
        <v>36260</v>
      </c>
      <c r="G21" s="58">
        <v>39330</v>
      </c>
      <c r="H21" s="59">
        <v>1.2757499999999999</v>
      </c>
      <c r="I21" s="59">
        <v>1.17178</v>
      </c>
      <c r="J21" s="78">
        <v>173.8</v>
      </c>
      <c r="K21" s="78">
        <v>0.68200000000000005</v>
      </c>
      <c r="L21" s="78">
        <v>1.5349999999999999</v>
      </c>
      <c r="M21" s="58">
        <v>4.1399999999999997</v>
      </c>
      <c r="N21" s="58">
        <v>103</v>
      </c>
      <c r="O21" s="58">
        <v>447.4</v>
      </c>
      <c r="P21" s="58">
        <v>0.28899999999999998</v>
      </c>
      <c r="Q21" s="58">
        <v>3.77</v>
      </c>
      <c r="R21" s="58">
        <v>35.9</v>
      </c>
      <c r="S21" s="58">
        <v>20.74</v>
      </c>
      <c r="T21" s="58">
        <v>1.135</v>
      </c>
      <c r="U21" s="59">
        <v>1.1444799999999999</v>
      </c>
      <c r="V21" s="59">
        <v>1.0285899999999999</v>
      </c>
      <c r="W21" s="58">
        <v>0.14000000000000001</v>
      </c>
      <c r="X21" s="58">
        <v>8.8079999999999998</v>
      </c>
      <c r="Y21" s="58">
        <v>11.31</v>
      </c>
      <c r="Z21" s="58">
        <v>149.6</v>
      </c>
      <c r="AA21" s="59">
        <v>1.2361500000000001</v>
      </c>
      <c r="AB21" s="59">
        <v>1.1874100000000001</v>
      </c>
      <c r="AC21" s="58">
        <v>4.1000000000000002E-2</v>
      </c>
      <c r="AD21" s="58">
        <v>0.80900000000000005</v>
      </c>
      <c r="AE21" s="58">
        <v>0</v>
      </c>
      <c r="AF21" s="58">
        <v>3.0000000000000001E-3</v>
      </c>
      <c r="AG21" s="58">
        <v>4.3999999999999997E-2</v>
      </c>
      <c r="AH21" s="58">
        <v>0.16600000000000001</v>
      </c>
      <c r="AI21" s="58">
        <v>6.2E-2</v>
      </c>
      <c r="AJ21" s="59">
        <v>1.1372</v>
      </c>
      <c r="AK21" s="59">
        <v>1.16913</v>
      </c>
      <c r="AL21" s="58">
        <v>1.593</v>
      </c>
      <c r="AM21" s="58">
        <v>9.2999999999999999E-2</v>
      </c>
      <c r="AN21" s="58">
        <v>2E-3</v>
      </c>
      <c r="AO21" s="58">
        <v>0.114</v>
      </c>
      <c r="AP21" s="58">
        <v>28.94</v>
      </c>
      <c r="AQ21" s="58">
        <v>28.95</v>
      </c>
      <c r="AR21" s="58">
        <v>0.313</v>
      </c>
      <c r="AS21" s="58">
        <v>0.621</v>
      </c>
      <c r="AT21" s="58">
        <v>7.2999999999999995E-2</v>
      </c>
      <c r="AU21" s="58">
        <v>0.27600000000000002</v>
      </c>
      <c r="AV21" s="58">
        <v>5.2999999999999999E-2</v>
      </c>
      <c r="AW21" s="58">
        <v>1.4999999999999999E-2</v>
      </c>
      <c r="AX21" s="58">
        <v>4.8000000000000001E-2</v>
      </c>
      <c r="AY21" s="58">
        <v>8.0000000000000002E-3</v>
      </c>
      <c r="AZ21" s="58">
        <v>3.4000000000000002E-2</v>
      </c>
      <c r="BA21" s="58">
        <v>6.0000000000000001E-3</v>
      </c>
      <c r="BB21" s="58">
        <v>1.7000000000000001E-2</v>
      </c>
      <c r="BC21" s="58">
        <v>2E-3</v>
      </c>
      <c r="BD21" s="58">
        <v>1.6E-2</v>
      </c>
      <c r="BE21" s="58">
        <v>2E-3</v>
      </c>
      <c r="BF21" s="58">
        <v>1E-3</v>
      </c>
      <c r="BG21" s="58">
        <v>8.3000000000000004E-2</v>
      </c>
      <c r="BH21" s="58">
        <v>0.27400000000000002</v>
      </c>
      <c r="BI21" s="58">
        <v>0.28399999999999997</v>
      </c>
      <c r="BJ21" s="58">
        <v>0</v>
      </c>
      <c r="BK21" s="58">
        <v>0</v>
      </c>
      <c r="BL21" s="58">
        <v>6.6000000000000003E-2</v>
      </c>
      <c r="BM21" s="58">
        <v>5.0000000000000001E-3</v>
      </c>
      <c r="BN21" s="58">
        <v>2.0609999999999999</v>
      </c>
      <c r="BO21" s="59">
        <v>1.0238100000000001</v>
      </c>
      <c r="BP21" s="59">
        <v>1.09941</v>
      </c>
      <c r="BQ21" s="58">
        <v>6.7000000000000004E-2</v>
      </c>
      <c r="BR21" s="58">
        <v>1.6E-2</v>
      </c>
    </row>
    <row r="22" spans="1:70" ht="15.95" customHeight="1" x14ac:dyDescent="0.25">
      <c r="A22" s="58" t="s">
        <v>81</v>
      </c>
      <c r="B22" s="58">
        <v>153.5</v>
      </c>
      <c r="C22" s="58">
        <v>4015</v>
      </c>
      <c r="D22" s="58">
        <v>331.4</v>
      </c>
      <c r="E22" s="58">
        <v>2094</v>
      </c>
      <c r="F22" s="58">
        <v>53120</v>
      </c>
      <c r="G22" s="58">
        <v>51180</v>
      </c>
      <c r="H22" s="59">
        <v>1.23204</v>
      </c>
      <c r="I22" s="59">
        <v>1.14788</v>
      </c>
      <c r="J22" s="78">
        <v>219.3</v>
      </c>
      <c r="K22" s="78">
        <v>0.74299999999999999</v>
      </c>
      <c r="L22" s="78">
        <v>1.4319999999999999</v>
      </c>
      <c r="M22" s="58">
        <v>3.8959999999999999</v>
      </c>
      <c r="N22" s="58">
        <v>86.92</v>
      </c>
      <c r="O22" s="58">
        <v>996.9</v>
      </c>
      <c r="P22" s="58">
        <v>0.34599999999999997</v>
      </c>
      <c r="Q22" s="58">
        <v>2.92</v>
      </c>
      <c r="R22" s="58">
        <v>22.66</v>
      </c>
      <c r="S22" s="58">
        <v>30.86</v>
      </c>
      <c r="T22" s="58">
        <v>0.76800000000000002</v>
      </c>
      <c r="U22" s="59">
        <v>1.1111200000000001</v>
      </c>
      <c r="V22" s="59">
        <v>1.0131399999999999</v>
      </c>
      <c r="W22" s="58">
        <v>0.249</v>
      </c>
      <c r="X22" s="58">
        <v>12.54</v>
      </c>
      <c r="Y22" s="58">
        <v>31.97</v>
      </c>
      <c r="Z22" s="58">
        <v>153.19999999999999</v>
      </c>
      <c r="AA22" s="59">
        <v>1.1937599999999999</v>
      </c>
      <c r="AB22" s="59">
        <v>1.16378</v>
      </c>
      <c r="AC22" s="58">
        <v>4.3999999999999997E-2</v>
      </c>
      <c r="AD22" s="58">
        <v>0.86399999999999999</v>
      </c>
      <c r="AE22" s="58">
        <v>1E-3</v>
      </c>
      <c r="AF22" s="58">
        <v>3.0000000000000001E-3</v>
      </c>
      <c r="AG22" s="58">
        <v>3.7999999999999999E-2</v>
      </c>
      <c r="AH22" s="58">
        <v>0.69</v>
      </c>
      <c r="AI22" s="58">
        <v>7.0000000000000007E-2</v>
      </c>
      <c r="AJ22" s="59">
        <v>1.0971200000000001</v>
      </c>
      <c r="AK22" s="59">
        <v>1.14276</v>
      </c>
      <c r="AL22" s="58">
        <v>1.254</v>
      </c>
      <c r="AM22" s="58">
        <v>0.13700000000000001</v>
      </c>
      <c r="AN22" s="58">
        <v>3.0000000000000001E-3</v>
      </c>
      <c r="AO22" s="58">
        <v>0.21299999999999999</v>
      </c>
      <c r="AP22" s="58">
        <v>19.600000000000001</v>
      </c>
      <c r="AQ22" s="58">
        <v>19.7</v>
      </c>
      <c r="AR22" s="58">
        <v>0.35799999999999998</v>
      </c>
      <c r="AS22" s="58">
        <v>0.66</v>
      </c>
      <c r="AT22" s="58">
        <v>0.08</v>
      </c>
      <c r="AU22" s="58">
        <v>0.29799999999999999</v>
      </c>
      <c r="AV22" s="58">
        <v>0.06</v>
      </c>
      <c r="AW22" s="58">
        <v>1.4999999999999999E-2</v>
      </c>
      <c r="AX22" s="58">
        <v>5.1999999999999998E-2</v>
      </c>
      <c r="AY22" s="58">
        <v>8.0000000000000002E-3</v>
      </c>
      <c r="AZ22" s="58">
        <v>3.7999999999999999E-2</v>
      </c>
      <c r="BA22" s="58">
        <v>7.0000000000000001E-3</v>
      </c>
      <c r="BB22" s="58">
        <v>0.02</v>
      </c>
      <c r="BC22" s="58">
        <v>3.0000000000000001E-3</v>
      </c>
      <c r="BD22" s="58">
        <v>1.7999999999999999E-2</v>
      </c>
      <c r="BE22" s="58">
        <v>3.0000000000000001E-3</v>
      </c>
      <c r="BF22" s="58">
        <v>1E-3</v>
      </c>
      <c r="BG22" s="58">
        <v>8.7999999999999995E-2</v>
      </c>
      <c r="BH22" s="58">
        <v>0.13400000000000001</v>
      </c>
      <c r="BI22" s="58">
        <v>0.14000000000000001</v>
      </c>
      <c r="BJ22" s="58">
        <v>0</v>
      </c>
      <c r="BK22" s="58">
        <v>1E-3</v>
      </c>
      <c r="BL22" s="58">
        <v>0.39600000000000002</v>
      </c>
      <c r="BM22" s="58">
        <v>1.0999999999999999E-2</v>
      </c>
      <c r="BN22" s="58">
        <v>1.296</v>
      </c>
      <c r="BO22" s="59">
        <v>0.99319999999999997</v>
      </c>
      <c r="BP22" s="59">
        <v>1.0764899999999999</v>
      </c>
      <c r="BQ22" s="58">
        <v>8.5000000000000006E-2</v>
      </c>
      <c r="BR22" s="58">
        <v>1.7999999999999999E-2</v>
      </c>
    </row>
    <row r="23" spans="1:70" ht="15.95" customHeight="1" x14ac:dyDescent="0.25">
      <c r="A23" s="58" t="s">
        <v>82</v>
      </c>
      <c r="B23" s="58">
        <v>685.9</v>
      </c>
      <c r="C23" s="58">
        <v>4472</v>
      </c>
      <c r="D23" s="58">
        <v>320.7</v>
      </c>
      <c r="E23" s="58">
        <v>3977</v>
      </c>
      <c r="F23" s="58">
        <v>49550</v>
      </c>
      <c r="G23" s="58">
        <v>46030</v>
      </c>
      <c r="H23" s="59">
        <v>1.2191399999999999</v>
      </c>
      <c r="I23" s="59">
        <v>1.16032</v>
      </c>
      <c r="J23" s="78">
        <v>197.2</v>
      </c>
      <c r="K23" s="78">
        <v>0.57899999999999996</v>
      </c>
      <c r="L23" s="78">
        <v>1.411</v>
      </c>
      <c r="M23" s="58">
        <v>3.8820000000000001</v>
      </c>
      <c r="N23" s="58">
        <v>105.1</v>
      </c>
      <c r="O23" s="58">
        <v>706.3</v>
      </c>
      <c r="P23" s="58">
        <v>0.34399999999999997</v>
      </c>
      <c r="Q23" s="58">
        <v>3.4990000000000001</v>
      </c>
      <c r="R23" s="58">
        <v>42.32</v>
      </c>
      <c r="S23" s="58">
        <v>18.88</v>
      </c>
      <c r="T23" s="58">
        <v>1.397</v>
      </c>
      <c r="U23" s="59">
        <v>1.10798</v>
      </c>
      <c r="V23" s="59">
        <v>1.0082</v>
      </c>
      <c r="W23" s="58">
        <v>0.20799999999999999</v>
      </c>
      <c r="X23" s="58">
        <v>19.91</v>
      </c>
      <c r="Y23" s="58">
        <v>13.03</v>
      </c>
      <c r="Z23" s="58">
        <v>225.7</v>
      </c>
      <c r="AA23" s="59">
        <v>1.18781</v>
      </c>
      <c r="AB23" s="59">
        <v>1.17526</v>
      </c>
      <c r="AC23" s="58">
        <v>3.2000000000000001E-2</v>
      </c>
      <c r="AD23" s="58">
        <v>0.98199999999999998</v>
      </c>
      <c r="AE23" s="58">
        <v>1E-3</v>
      </c>
      <c r="AF23" s="58">
        <v>4.0000000000000001E-3</v>
      </c>
      <c r="AG23" s="58">
        <v>6.0999999999999999E-2</v>
      </c>
      <c r="AH23" s="58">
        <v>0.41099999999999998</v>
      </c>
      <c r="AI23" s="58">
        <v>4.9000000000000002E-2</v>
      </c>
      <c r="AJ23" s="59">
        <v>1.0943700000000001</v>
      </c>
      <c r="AK23" s="59">
        <v>1.15509</v>
      </c>
      <c r="AL23" s="58">
        <v>1.958</v>
      </c>
      <c r="AM23" s="58">
        <v>3.3000000000000002E-2</v>
      </c>
      <c r="AN23" s="58">
        <v>1E-3</v>
      </c>
      <c r="AO23" s="58">
        <v>0.11700000000000001</v>
      </c>
      <c r="AP23" s="58">
        <v>35.909999999999997</v>
      </c>
      <c r="AQ23" s="58">
        <v>35.94</v>
      </c>
      <c r="AR23" s="58">
        <v>0.25900000000000001</v>
      </c>
      <c r="AS23" s="58">
        <v>0.496</v>
      </c>
      <c r="AT23" s="58">
        <v>0.06</v>
      </c>
      <c r="AU23" s="58">
        <v>0.22900000000000001</v>
      </c>
      <c r="AV23" s="58">
        <v>4.8000000000000001E-2</v>
      </c>
      <c r="AW23" s="58">
        <v>1.4E-2</v>
      </c>
      <c r="AX23" s="58">
        <v>4.1000000000000002E-2</v>
      </c>
      <c r="AY23" s="58">
        <v>6.0000000000000001E-3</v>
      </c>
      <c r="AZ23" s="58">
        <v>0.03</v>
      </c>
      <c r="BA23" s="58">
        <v>5.0000000000000001E-3</v>
      </c>
      <c r="BB23" s="58">
        <v>1.4E-2</v>
      </c>
      <c r="BC23" s="58">
        <v>2E-3</v>
      </c>
      <c r="BD23" s="58">
        <v>1.2E-2</v>
      </c>
      <c r="BE23" s="58">
        <v>2E-3</v>
      </c>
      <c r="BF23" s="58">
        <v>2E-3</v>
      </c>
      <c r="BG23" s="58">
        <v>0.11600000000000001</v>
      </c>
      <c r="BH23" s="58">
        <v>0.17199999999999999</v>
      </c>
      <c r="BI23" s="58">
        <v>0.17499999999999999</v>
      </c>
      <c r="BJ23" s="58">
        <v>0</v>
      </c>
      <c r="BK23" s="58">
        <v>0</v>
      </c>
      <c r="BL23" s="58">
        <v>0.13100000000000001</v>
      </c>
      <c r="BM23" s="58">
        <v>5.0000000000000001E-3</v>
      </c>
      <c r="BN23" s="58">
        <v>1.1200000000000001</v>
      </c>
      <c r="BO23" s="59">
        <v>0.99036000000000002</v>
      </c>
      <c r="BP23" s="59">
        <v>1.0866199999999999</v>
      </c>
      <c r="BQ23" s="58">
        <v>8.1000000000000003E-2</v>
      </c>
      <c r="BR23" s="58">
        <v>1.4E-2</v>
      </c>
    </row>
    <row r="24" spans="1:70" ht="15.95" customHeight="1" x14ac:dyDescent="0.25">
      <c r="A24" s="58" t="s">
        <v>83</v>
      </c>
      <c r="B24" s="58">
        <v>484.6</v>
      </c>
      <c r="C24" s="58">
        <v>4431</v>
      </c>
      <c r="D24" s="58">
        <v>381</v>
      </c>
      <c r="E24" s="58">
        <v>2932</v>
      </c>
      <c r="F24" s="58">
        <v>54690</v>
      </c>
      <c r="G24" s="58">
        <v>49050</v>
      </c>
      <c r="H24" s="59">
        <v>1.2141599999999999</v>
      </c>
      <c r="I24" s="59">
        <v>1.1486000000000001</v>
      </c>
      <c r="J24" s="78">
        <v>211</v>
      </c>
      <c r="K24" s="78">
        <v>0.68500000000000005</v>
      </c>
      <c r="L24" s="78">
        <v>1.5760000000000001</v>
      </c>
      <c r="M24" s="58">
        <v>4.0209999999999999</v>
      </c>
      <c r="N24" s="58">
        <v>129.80000000000001</v>
      </c>
      <c r="O24" s="58">
        <v>487.1</v>
      </c>
      <c r="P24" s="58">
        <v>0.54100000000000004</v>
      </c>
      <c r="Q24" s="58">
        <v>3.0830000000000002</v>
      </c>
      <c r="R24" s="58">
        <v>41.31</v>
      </c>
      <c r="S24" s="58">
        <v>10.07</v>
      </c>
      <c r="T24" s="58">
        <v>1.018</v>
      </c>
      <c r="U24" s="59">
        <v>1.09832</v>
      </c>
      <c r="V24" s="59">
        <v>1.00156</v>
      </c>
      <c r="W24" s="58">
        <v>0.17199999999999999</v>
      </c>
      <c r="X24" s="58">
        <v>24.63</v>
      </c>
      <c r="Y24" s="58">
        <v>15.83</v>
      </c>
      <c r="Z24" s="58">
        <v>260.5</v>
      </c>
      <c r="AA24" s="59">
        <v>1.1814800000000001</v>
      </c>
      <c r="AB24" s="59">
        <v>1.1672100000000001</v>
      </c>
      <c r="AC24" s="58">
        <v>3.7999999999999999E-2</v>
      </c>
      <c r="AD24" s="58">
        <v>1.2949999999999999</v>
      </c>
      <c r="AE24" s="58">
        <v>1E-3</v>
      </c>
      <c r="AF24" s="58">
        <v>5.0000000000000001E-3</v>
      </c>
      <c r="AG24" s="58">
        <v>6.4000000000000001E-2</v>
      </c>
      <c r="AH24" s="58">
        <v>8.6999999999999994E-2</v>
      </c>
      <c r="AI24" s="58">
        <v>4.4999999999999998E-2</v>
      </c>
      <c r="AJ24" s="59">
        <v>1.0868100000000001</v>
      </c>
      <c r="AK24" s="59">
        <v>1.1428100000000001</v>
      </c>
      <c r="AL24" s="58">
        <v>1.2410000000000001</v>
      </c>
      <c r="AM24" s="58">
        <v>0.03</v>
      </c>
      <c r="AN24" s="58">
        <v>2E-3</v>
      </c>
      <c r="AO24" s="58">
        <v>0.13500000000000001</v>
      </c>
      <c r="AP24" s="58">
        <v>25.94</v>
      </c>
      <c r="AQ24" s="58">
        <v>25.89</v>
      </c>
      <c r="AR24" s="58">
        <v>0.31</v>
      </c>
      <c r="AS24" s="58">
        <v>0.59799999999999998</v>
      </c>
      <c r="AT24" s="58">
        <v>7.1999999999999995E-2</v>
      </c>
      <c r="AU24" s="58">
        <v>0.27900000000000003</v>
      </c>
      <c r="AV24" s="58">
        <v>5.6000000000000001E-2</v>
      </c>
      <c r="AW24" s="58">
        <v>1.4E-2</v>
      </c>
      <c r="AX24" s="58">
        <v>0.05</v>
      </c>
      <c r="AY24" s="58">
        <v>7.0000000000000001E-3</v>
      </c>
      <c r="AZ24" s="58">
        <v>3.7999999999999999E-2</v>
      </c>
      <c r="BA24" s="58">
        <v>7.0000000000000001E-3</v>
      </c>
      <c r="BB24" s="58">
        <v>1.9E-2</v>
      </c>
      <c r="BC24" s="58">
        <v>2E-3</v>
      </c>
      <c r="BD24" s="58">
        <v>1.4999999999999999E-2</v>
      </c>
      <c r="BE24" s="58">
        <v>2E-3</v>
      </c>
      <c r="BF24" s="58">
        <v>1E-3</v>
      </c>
      <c r="BG24" s="58">
        <v>0.112</v>
      </c>
      <c r="BH24" s="58">
        <v>0.34899999999999998</v>
      </c>
      <c r="BI24" s="58">
        <v>0.36299999999999999</v>
      </c>
      <c r="BJ24" s="58">
        <v>0</v>
      </c>
      <c r="BK24" s="58">
        <v>0</v>
      </c>
      <c r="BL24" s="58">
        <v>0.125</v>
      </c>
      <c r="BM24" s="58">
        <v>5.0000000000000001E-3</v>
      </c>
      <c r="BN24" s="58">
        <v>1.603</v>
      </c>
      <c r="BO24" s="59">
        <v>0.98653999999999997</v>
      </c>
      <c r="BP24" s="59">
        <v>1.0783199999999999</v>
      </c>
      <c r="BQ24" s="58">
        <v>9.4E-2</v>
      </c>
      <c r="BR24" s="58">
        <v>1.7999999999999999E-2</v>
      </c>
    </row>
    <row r="25" spans="1:70" ht="15.95" customHeight="1" x14ac:dyDescent="0.25">
      <c r="A25" s="58" t="s">
        <v>84</v>
      </c>
      <c r="B25" s="58">
        <v>514.5</v>
      </c>
      <c r="C25" s="58">
        <v>4121</v>
      </c>
      <c r="D25" s="58">
        <v>321.10000000000002</v>
      </c>
      <c r="E25" s="58">
        <v>4057</v>
      </c>
      <c r="F25" s="58">
        <v>52260</v>
      </c>
      <c r="G25" s="58">
        <v>47600</v>
      </c>
      <c r="H25" s="59">
        <v>1.21102</v>
      </c>
      <c r="I25" s="59">
        <v>1.1499900000000001</v>
      </c>
      <c r="J25" s="78">
        <v>198.7</v>
      </c>
      <c r="K25" s="78">
        <v>0.625</v>
      </c>
      <c r="L25" s="78">
        <v>1.228</v>
      </c>
      <c r="M25" s="58">
        <v>3.0579999999999998</v>
      </c>
      <c r="N25" s="58">
        <v>139.80000000000001</v>
      </c>
      <c r="O25" s="58">
        <v>398.4</v>
      </c>
      <c r="P25" s="58">
        <v>0.56999999999999995</v>
      </c>
      <c r="Q25" s="58">
        <v>5.2610000000000001</v>
      </c>
      <c r="R25" s="58">
        <v>168.5</v>
      </c>
      <c r="S25" s="58">
        <v>17.48</v>
      </c>
      <c r="T25" s="58">
        <v>1.756</v>
      </c>
      <c r="U25" s="59">
        <v>1.0867500000000001</v>
      </c>
      <c r="V25" s="59">
        <v>1.00095</v>
      </c>
      <c r="W25" s="58">
        <v>0.2</v>
      </c>
      <c r="X25" s="58">
        <v>78.489999999999995</v>
      </c>
      <c r="Y25" s="58">
        <v>16.600000000000001</v>
      </c>
      <c r="Z25" s="58">
        <v>331.4</v>
      </c>
      <c r="AA25" s="59">
        <v>1.1795599999999999</v>
      </c>
      <c r="AB25" s="59">
        <v>1.1678200000000001</v>
      </c>
      <c r="AC25" s="58">
        <v>3.4000000000000002E-2</v>
      </c>
      <c r="AD25" s="58">
        <v>1.0269999999999999</v>
      </c>
      <c r="AE25" s="58">
        <v>2E-3</v>
      </c>
      <c r="AF25" s="58">
        <v>1.4999999999999999E-2</v>
      </c>
      <c r="AG25" s="58">
        <v>0.124</v>
      </c>
      <c r="AH25" s="58">
        <v>0.214</v>
      </c>
      <c r="AI25" s="58">
        <v>0.124</v>
      </c>
      <c r="AJ25" s="59">
        <v>1.0825499999999999</v>
      </c>
      <c r="AK25" s="59">
        <v>1.1438999999999999</v>
      </c>
      <c r="AL25" s="58">
        <v>21.99</v>
      </c>
      <c r="AM25" s="58">
        <v>4.2000000000000003E-2</v>
      </c>
      <c r="AN25" s="58">
        <v>3.0000000000000001E-3</v>
      </c>
      <c r="AO25" s="58">
        <v>9.5000000000000001E-2</v>
      </c>
      <c r="AP25" s="58">
        <v>46.38</v>
      </c>
      <c r="AQ25" s="58">
        <v>46.01</v>
      </c>
      <c r="AR25" s="58">
        <v>0.26900000000000002</v>
      </c>
      <c r="AS25" s="58">
        <v>0.48799999999999999</v>
      </c>
      <c r="AT25" s="58">
        <v>6.2E-2</v>
      </c>
      <c r="AU25" s="58">
        <v>0.23</v>
      </c>
      <c r="AV25" s="58">
        <v>4.4999999999999998E-2</v>
      </c>
      <c r="AW25" s="58">
        <v>1.7999999999999999E-2</v>
      </c>
      <c r="AX25" s="58">
        <v>4.2000000000000003E-2</v>
      </c>
      <c r="AY25" s="58">
        <v>6.0000000000000001E-3</v>
      </c>
      <c r="AZ25" s="58">
        <v>3.1E-2</v>
      </c>
      <c r="BA25" s="58">
        <v>6.0000000000000001E-3</v>
      </c>
      <c r="BB25" s="58">
        <v>1.6E-2</v>
      </c>
      <c r="BC25" s="58">
        <v>2E-3</v>
      </c>
      <c r="BD25" s="58">
        <v>1.2999999999999999E-2</v>
      </c>
      <c r="BE25" s="58">
        <v>2E-3</v>
      </c>
      <c r="BF25" s="58">
        <v>1E-3</v>
      </c>
      <c r="BG25" s="58">
        <v>0.13900000000000001</v>
      </c>
      <c r="BH25" s="58">
        <v>0.28000000000000003</v>
      </c>
      <c r="BI25" s="58">
        <v>0.28899999999999998</v>
      </c>
      <c r="BJ25" s="58">
        <v>0</v>
      </c>
      <c r="BK25" s="58">
        <v>0</v>
      </c>
      <c r="BL25" s="58">
        <v>0.104</v>
      </c>
      <c r="BM25" s="58">
        <v>7.0000000000000001E-3</v>
      </c>
      <c r="BN25" s="58">
        <v>289.8</v>
      </c>
      <c r="BO25" s="59">
        <v>0.98294000000000004</v>
      </c>
      <c r="BP25" s="59">
        <v>1.07768</v>
      </c>
      <c r="BQ25" s="58">
        <v>4.4999999999999998E-2</v>
      </c>
      <c r="BR25" s="58">
        <v>1.4999999999999999E-2</v>
      </c>
    </row>
    <row r="26" spans="1:70" ht="15.95" customHeight="1" x14ac:dyDescent="0.25">
      <c r="A26" s="58" t="s">
        <v>85</v>
      </c>
      <c r="B26" s="58">
        <v>239.2</v>
      </c>
      <c r="C26" s="58">
        <v>3863</v>
      </c>
      <c r="D26" s="58">
        <v>252.7</v>
      </c>
      <c r="E26" s="58">
        <v>3419</v>
      </c>
      <c r="F26" s="58">
        <v>57440</v>
      </c>
      <c r="G26" s="58">
        <v>35220</v>
      </c>
      <c r="H26" s="59">
        <v>1.20306</v>
      </c>
      <c r="I26" s="59">
        <v>1.15151</v>
      </c>
      <c r="J26" s="78">
        <v>151</v>
      </c>
      <c r="K26" s="78">
        <v>0.501</v>
      </c>
      <c r="L26" s="78">
        <v>1.169</v>
      </c>
      <c r="M26" s="58">
        <v>3.294</v>
      </c>
      <c r="N26" s="58">
        <v>91.43</v>
      </c>
      <c r="O26" s="58">
        <v>344.4</v>
      </c>
      <c r="P26" s="58">
        <v>0.52100000000000002</v>
      </c>
      <c r="Q26" s="58">
        <v>6.367</v>
      </c>
      <c r="R26" s="58">
        <v>32.81</v>
      </c>
      <c r="S26" s="58">
        <v>6.8730000000000002</v>
      </c>
      <c r="T26" s="58">
        <v>1.0780000000000001</v>
      </c>
      <c r="U26" s="59">
        <v>1.0643199999999999</v>
      </c>
      <c r="V26" s="59">
        <v>1.00064</v>
      </c>
      <c r="W26" s="58">
        <v>0.153</v>
      </c>
      <c r="X26" s="58">
        <v>23.48</v>
      </c>
      <c r="Y26" s="58">
        <v>26.3</v>
      </c>
      <c r="Z26" s="58">
        <v>145.80000000000001</v>
      </c>
      <c r="AA26" s="59">
        <v>1.15812</v>
      </c>
      <c r="AB26" s="59">
        <v>1.16764</v>
      </c>
      <c r="AC26" s="58">
        <v>2.5000000000000001E-2</v>
      </c>
      <c r="AD26" s="58">
        <v>0.46899999999999997</v>
      </c>
      <c r="AE26" s="58">
        <v>1E-3</v>
      </c>
      <c r="AF26" s="58">
        <v>3.0000000000000001E-3</v>
      </c>
      <c r="AG26" s="58">
        <v>4.1000000000000002E-2</v>
      </c>
      <c r="AH26" s="58">
        <v>0.25</v>
      </c>
      <c r="AI26" s="58">
        <v>5.1999999999999998E-2</v>
      </c>
      <c r="AJ26" s="59">
        <v>1.0646199999999999</v>
      </c>
      <c r="AK26" s="59">
        <v>1.1523699999999999</v>
      </c>
      <c r="AL26" s="58">
        <v>0.874</v>
      </c>
      <c r="AM26" s="58">
        <v>3.5999999999999997E-2</v>
      </c>
      <c r="AN26" s="58">
        <v>2E-3</v>
      </c>
      <c r="AO26" s="58">
        <v>0.128</v>
      </c>
      <c r="AP26" s="58">
        <v>27.98</v>
      </c>
      <c r="AQ26" s="58">
        <v>28.02</v>
      </c>
      <c r="AR26" s="58">
        <v>0.217</v>
      </c>
      <c r="AS26" s="58">
        <v>0.38700000000000001</v>
      </c>
      <c r="AT26" s="58">
        <v>0.05</v>
      </c>
      <c r="AU26" s="58">
        <v>0.187</v>
      </c>
      <c r="AV26" s="58">
        <v>3.5999999999999997E-2</v>
      </c>
      <c r="AW26" s="58">
        <v>1.2E-2</v>
      </c>
      <c r="AX26" s="58">
        <v>3.3000000000000002E-2</v>
      </c>
      <c r="AY26" s="58">
        <v>5.0000000000000001E-3</v>
      </c>
      <c r="AZ26" s="58">
        <v>2.5000000000000001E-2</v>
      </c>
      <c r="BA26" s="58">
        <v>5.0000000000000001E-3</v>
      </c>
      <c r="BB26" s="58">
        <v>1.2999999999999999E-2</v>
      </c>
      <c r="BC26" s="58">
        <v>2E-3</v>
      </c>
      <c r="BD26" s="58">
        <v>1.0999999999999999E-2</v>
      </c>
      <c r="BE26" s="58">
        <v>1E-3</v>
      </c>
      <c r="BF26" s="58">
        <v>1E-3</v>
      </c>
      <c r="BG26" s="58">
        <v>7.3999999999999996E-2</v>
      </c>
      <c r="BH26" s="58">
        <v>0.23499999999999999</v>
      </c>
      <c r="BI26" s="58">
        <v>0.24</v>
      </c>
      <c r="BJ26" s="58">
        <v>0</v>
      </c>
      <c r="BK26" s="58">
        <v>0</v>
      </c>
      <c r="BL26" s="58">
        <v>0.127</v>
      </c>
      <c r="BM26" s="58">
        <v>5.0000000000000001E-3</v>
      </c>
      <c r="BN26" s="58">
        <v>2.2170000000000001</v>
      </c>
      <c r="BO26" s="59">
        <v>0.97599000000000002</v>
      </c>
      <c r="BP26" s="59">
        <v>1.0849800000000001</v>
      </c>
      <c r="BQ26" s="58">
        <v>5.7000000000000002E-2</v>
      </c>
      <c r="BR26" s="58">
        <v>1.2E-2</v>
      </c>
    </row>
    <row r="27" spans="1:70" ht="15.95" customHeight="1" x14ac:dyDescent="0.25">
      <c r="A27" s="58" t="s">
        <v>86</v>
      </c>
      <c r="B27" s="58">
        <v>298.3</v>
      </c>
      <c r="C27" s="58">
        <v>4262</v>
      </c>
      <c r="D27" s="58">
        <v>521.6</v>
      </c>
      <c r="E27" s="58">
        <v>2989</v>
      </c>
      <c r="F27" s="58">
        <v>51670</v>
      </c>
      <c r="G27" s="58">
        <v>55830</v>
      </c>
      <c r="H27" s="59">
        <v>1.17126</v>
      </c>
      <c r="I27" s="59">
        <v>1.12259</v>
      </c>
      <c r="J27" s="78">
        <v>239.1</v>
      </c>
      <c r="K27" s="78">
        <v>0.89500000000000002</v>
      </c>
      <c r="L27" s="78">
        <v>1.552</v>
      </c>
      <c r="M27" s="58">
        <v>3.694</v>
      </c>
      <c r="N27" s="58">
        <v>124.9</v>
      </c>
      <c r="O27" s="58">
        <v>603.6</v>
      </c>
      <c r="P27" s="58">
        <v>0.371</v>
      </c>
      <c r="Q27" s="58">
        <v>2.141</v>
      </c>
      <c r="R27" s="58">
        <v>22.13</v>
      </c>
      <c r="S27" s="58">
        <v>12.05</v>
      </c>
      <c r="T27" s="58">
        <v>1.6870000000000001</v>
      </c>
      <c r="U27" s="59">
        <v>1.0468999999999999</v>
      </c>
      <c r="V27" s="59">
        <v>0.97055999999999998</v>
      </c>
      <c r="W27" s="58">
        <v>0.126</v>
      </c>
      <c r="X27" s="58">
        <v>19.600000000000001</v>
      </c>
      <c r="Y27" s="58">
        <v>9.077</v>
      </c>
      <c r="Z27" s="58">
        <v>243.5</v>
      </c>
      <c r="AA27" s="59">
        <v>1.1392100000000001</v>
      </c>
      <c r="AB27" s="59">
        <v>1.1536599999999999</v>
      </c>
      <c r="AC27" s="58">
        <v>4.9000000000000002E-2</v>
      </c>
      <c r="AD27" s="58">
        <v>0.42699999999999999</v>
      </c>
      <c r="AE27" s="58">
        <v>1E-3</v>
      </c>
      <c r="AF27" s="58">
        <v>5.0000000000000001E-3</v>
      </c>
      <c r="AG27" s="58">
        <v>6.8000000000000005E-2</v>
      </c>
      <c r="AH27" s="58">
        <v>0.56100000000000005</v>
      </c>
      <c r="AI27" s="58">
        <v>2.8000000000000001E-2</v>
      </c>
      <c r="AJ27" s="59">
        <v>1.0477099999999999</v>
      </c>
      <c r="AK27" s="59">
        <v>1.13496</v>
      </c>
      <c r="AL27" s="58">
        <v>2.38</v>
      </c>
      <c r="AM27" s="58">
        <v>3.4000000000000002E-2</v>
      </c>
      <c r="AN27" s="58">
        <v>4.0000000000000001E-3</v>
      </c>
      <c r="AO27" s="58">
        <v>0.10100000000000001</v>
      </c>
      <c r="AP27" s="58">
        <v>44.22</v>
      </c>
      <c r="AQ27" s="58">
        <v>43.83</v>
      </c>
      <c r="AR27" s="58">
        <v>0.45200000000000001</v>
      </c>
      <c r="AS27" s="58">
        <v>0.84</v>
      </c>
      <c r="AT27" s="58">
        <v>0.108</v>
      </c>
      <c r="AU27" s="58">
        <v>0.40300000000000002</v>
      </c>
      <c r="AV27" s="58">
        <v>7.6999999999999999E-2</v>
      </c>
      <c r="AW27" s="58">
        <v>2.1999999999999999E-2</v>
      </c>
      <c r="AX27" s="58">
        <v>6.8000000000000005E-2</v>
      </c>
      <c r="AY27" s="58">
        <v>8.9999999999999993E-3</v>
      </c>
      <c r="AZ27" s="58">
        <v>4.8000000000000001E-2</v>
      </c>
      <c r="BA27" s="58">
        <v>8.9999999999999993E-3</v>
      </c>
      <c r="BB27" s="58">
        <v>2.3E-2</v>
      </c>
      <c r="BC27" s="58">
        <v>3.0000000000000001E-3</v>
      </c>
      <c r="BD27" s="58">
        <v>1.9E-2</v>
      </c>
      <c r="BE27" s="58">
        <v>3.0000000000000001E-3</v>
      </c>
      <c r="BF27" s="58">
        <v>1E-3</v>
      </c>
      <c r="BG27" s="58">
        <v>0.08</v>
      </c>
      <c r="BH27" s="58">
        <v>0.19500000000000001</v>
      </c>
      <c r="BI27" s="58">
        <v>0.20399999999999999</v>
      </c>
      <c r="BJ27" s="58">
        <v>0</v>
      </c>
      <c r="BK27" s="58">
        <v>1E-3</v>
      </c>
      <c r="BL27" s="58">
        <v>0.54</v>
      </c>
      <c r="BM27" s="58">
        <v>7.0000000000000001E-3</v>
      </c>
      <c r="BN27" s="58">
        <v>1.359</v>
      </c>
      <c r="BO27" s="59">
        <v>0.96319999999999995</v>
      </c>
      <c r="BP27" s="59">
        <v>1.0725499999999999</v>
      </c>
      <c r="BQ27" s="58">
        <v>8.5999999999999993E-2</v>
      </c>
      <c r="BR27" s="58">
        <v>1.9E-2</v>
      </c>
    </row>
    <row r="28" spans="1:70" ht="15.95" customHeight="1" x14ac:dyDescent="0.25">
      <c r="A28" s="58" t="s">
        <v>87</v>
      </c>
      <c r="B28" s="58">
        <v>159.69999999999999</v>
      </c>
      <c r="C28" s="58">
        <v>4920</v>
      </c>
      <c r="D28" s="58">
        <v>593.5</v>
      </c>
      <c r="E28" s="58">
        <v>1892</v>
      </c>
      <c r="F28" s="58">
        <v>37530</v>
      </c>
      <c r="G28" s="58">
        <v>47520</v>
      </c>
      <c r="H28" s="59">
        <v>1.14429</v>
      </c>
      <c r="I28" s="59">
        <v>1.10151</v>
      </c>
      <c r="J28" s="78">
        <v>219.4</v>
      </c>
      <c r="K28" s="78">
        <v>1.0740000000000001</v>
      </c>
      <c r="L28" s="78">
        <v>1.665</v>
      </c>
      <c r="M28" s="58">
        <v>3.4220000000000002</v>
      </c>
      <c r="N28" s="58">
        <v>89.46</v>
      </c>
      <c r="O28" s="58">
        <v>668</v>
      </c>
      <c r="P28" s="58">
        <v>0.27300000000000002</v>
      </c>
      <c r="Q28" s="58">
        <v>1.47</v>
      </c>
      <c r="R28" s="58">
        <v>22.89</v>
      </c>
      <c r="S28" s="58">
        <v>56.36</v>
      </c>
      <c r="T28" s="58">
        <v>1.1659999999999999</v>
      </c>
      <c r="U28" s="59">
        <v>1.0320100000000001</v>
      </c>
      <c r="V28" s="59">
        <v>0.96023999999999998</v>
      </c>
      <c r="W28" s="58">
        <v>0.248</v>
      </c>
      <c r="X28" s="58">
        <v>30.93</v>
      </c>
      <c r="Y28" s="58">
        <v>16.38</v>
      </c>
      <c r="Z28" s="58">
        <v>213.2</v>
      </c>
      <c r="AA28" s="59">
        <v>1.11053</v>
      </c>
      <c r="AB28" s="59">
        <v>1.1337200000000001</v>
      </c>
      <c r="AC28" s="58">
        <v>7.0000000000000007E-2</v>
      </c>
      <c r="AD28" s="58">
        <v>0.69599999999999995</v>
      </c>
      <c r="AE28" s="58">
        <v>1E-3</v>
      </c>
      <c r="AF28" s="58">
        <v>5.0000000000000001E-3</v>
      </c>
      <c r="AG28" s="58">
        <v>5.7000000000000002E-2</v>
      </c>
      <c r="AH28" s="58">
        <v>0.11</v>
      </c>
      <c r="AI28" s="58">
        <v>0.17799999999999999</v>
      </c>
      <c r="AJ28" s="59">
        <v>1.02759</v>
      </c>
      <c r="AK28" s="59">
        <v>1.12171</v>
      </c>
      <c r="AL28" s="58">
        <v>0.57199999999999995</v>
      </c>
      <c r="AM28" s="58">
        <v>8.7999999999999995E-2</v>
      </c>
      <c r="AN28" s="58">
        <v>4.0000000000000001E-3</v>
      </c>
      <c r="AO28" s="58">
        <v>0.46500000000000002</v>
      </c>
      <c r="AP28" s="58">
        <v>29.42</v>
      </c>
      <c r="AQ28" s="58">
        <v>29.41</v>
      </c>
      <c r="AR28" s="58">
        <v>0.54800000000000004</v>
      </c>
      <c r="AS28" s="58">
        <v>1.0820000000000001</v>
      </c>
      <c r="AT28" s="58">
        <v>0.13800000000000001</v>
      </c>
      <c r="AU28" s="58">
        <v>0.497</v>
      </c>
      <c r="AV28" s="58">
        <v>9.8000000000000004E-2</v>
      </c>
      <c r="AW28" s="58">
        <v>2.1999999999999999E-2</v>
      </c>
      <c r="AX28" s="58">
        <v>0.09</v>
      </c>
      <c r="AY28" s="58">
        <v>1.2999999999999999E-2</v>
      </c>
      <c r="AZ28" s="58">
        <v>6.3E-2</v>
      </c>
      <c r="BA28" s="58">
        <v>1.2E-2</v>
      </c>
      <c r="BB28" s="58">
        <v>3.3000000000000002E-2</v>
      </c>
      <c r="BC28" s="58">
        <v>5.0000000000000001E-3</v>
      </c>
      <c r="BD28" s="58">
        <v>2.9000000000000001E-2</v>
      </c>
      <c r="BE28" s="58">
        <v>4.0000000000000001E-3</v>
      </c>
      <c r="BF28" s="58">
        <v>1E-3</v>
      </c>
      <c r="BG28" s="58">
        <v>8.4000000000000005E-2</v>
      </c>
      <c r="BH28" s="58">
        <v>0.65600000000000003</v>
      </c>
      <c r="BI28" s="58">
        <v>0.67900000000000005</v>
      </c>
      <c r="BJ28" s="58">
        <v>0</v>
      </c>
      <c r="BK28" s="58">
        <v>0</v>
      </c>
      <c r="BL28" s="58">
        <v>9.4E-2</v>
      </c>
      <c r="BM28" s="58">
        <v>8.0000000000000002E-3</v>
      </c>
      <c r="BN28" s="58">
        <v>1.2070000000000001</v>
      </c>
      <c r="BO28" s="59">
        <v>0.95499000000000001</v>
      </c>
      <c r="BP28" s="59">
        <v>1.0682199999999999</v>
      </c>
      <c r="BQ28" s="58">
        <v>0.16700000000000001</v>
      </c>
      <c r="BR28" s="58">
        <v>2.5000000000000001E-2</v>
      </c>
    </row>
    <row r="29" spans="1:70" ht="15.95" customHeight="1" x14ac:dyDescent="0.25">
      <c r="A29" s="58" t="s">
        <v>73</v>
      </c>
      <c r="B29" s="58">
        <v>174.3</v>
      </c>
      <c r="C29" s="58">
        <v>3617</v>
      </c>
      <c r="D29" s="58">
        <v>427.4</v>
      </c>
      <c r="E29" s="58">
        <v>2971</v>
      </c>
      <c r="F29" s="58">
        <v>43400</v>
      </c>
      <c r="G29" s="58">
        <v>40400</v>
      </c>
      <c r="H29" s="59">
        <v>1.1431199999999999</v>
      </c>
      <c r="I29" s="59">
        <v>1.1027400000000001</v>
      </c>
      <c r="J29" s="78">
        <v>183.2</v>
      </c>
      <c r="K29" s="78">
        <v>0.80800000000000005</v>
      </c>
      <c r="L29" s="78">
        <v>1.4179999999999999</v>
      </c>
      <c r="M29" s="58">
        <v>3.4580000000000002</v>
      </c>
      <c r="N29" s="58">
        <v>127</v>
      </c>
      <c r="O29" s="58">
        <v>626.4</v>
      </c>
      <c r="P29" s="58">
        <v>0.309</v>
      </c>
      <c r="Q29" s="58">
        <v>3.16</v>
      </c>
      <c r="R29" s="58">
        <v>13.49</v>
      </c>
      <c r="S29" s="58">
        <v>21.98</v>
      </c>
      <c r="T29" s="58">
        <v>0.84599999999999997</v>
      </c>
      <c r="U29" s="59">
        <v>1.0302500000000001</v>
      </c>
      <c r="V29" s="59">
        <v>0.95850999999999997</v>
      </c>
      <c r="W29" s="58">
        <v>0.217</v>
      </c>
      <c r="X29" s="58">
        <v>46.92</v>
      </c>
      <c r="Y29" s="58">
        <v>14.07</v>
      </c>
      <c r="Z29" s="58">
        <v>125.2</v>
      </c>
      <c r="AA29" s="59">
        <v>1.11066</v>
      </c>
      <c r="AB29" s="59">
        <v>1.13262</v>
      </c>
      <c r="AC29" s="58">
        <v>5.6000000000000001E-2</v>
      </c>
      <c r="AD29" s="58">
        <v>0.57899999999999996</v>
      </c>
      <c r="AE29" s="58">
        <v>1E-3</v>
      </c>
      <c r="AF29" s="58">
        <v>2E-3</v>
      </c>
      <c r="AG29" s="58">
        <v>3.3000000000000002E-2</v>
      </c>
      <c r="AH29" s="58">
        <v>0.46100000000000002</v>
      </c>
      <c r="AI29" s="58">
        <v>4.7E-2</v>
      </c>
      <c r="AJ29" s="59">
        <v>1.02658</v>
      </c>
      <c r="AK29" s="59">
        <v>1.12276</v>
      </c>
      <c r="AL29" s="58">
        <v>0.64500000000000002</v>
      </c>
      <c r="AM29" s="58">
        <v>6.2E-2</v>
      </c>
      <c r="AN29" s="58">
        <v>2E-3</v>
      </c>
      <c r="AO29" s="58">
        <v>0.22500000000000001</v>
      </c>
      <c r="AP29" s="58">
        <v>21.24</v>
      </c>
      <c r="AQ29" s="58">
        <v>21.23</v>
      </c>
      <c r="AR29" s="58">
        <v>0.441</v>
      </c>
      <c r="AS29" s="58">
        <v>0.84</v>
      </c>
      <c r="AT29" s="58">
        <v>0.105</v>
      </c>
      <c r="AU29" s="58">
        <v>0.38900000000000001</v>
      </c>
      <c r="AV29" s="58">
        <v>7.5999999999999998E-2</v>
      </c>
      <c r="AW29" s="58">
        <v>1.6E-2</v>
      </c>
      <c r="AX29" s="58">
        <v>6.7000000000000004E-2</v>
      </c>
      <c r="AY29" s="58">
        <v>0.01</v>
      </c>
      <c r="AZ29" s="58">
        <v>4.8000000000000001E-2</v>
      </c>
      <c r="BA29" s="58">
        <v>8.9999999999999993E-3</v>
      </c>
      <c r="BB29" s="58">
        <v>2.5000000000000001E-2</v>
      </c>
      <c r="BC29" s="58">
        <v>3.0000000000000001E-3</v>
      </c>
      <c r="BD29" s="58">
        <v>2.1000000000000001E-2</v>
      </c>
      <c r="BE29" s="58">
        <v>3.0000000000000001E-3</v>
      </c>
      <c r="BF29" s="58">
        <v>1E-3</v>
      </c>
      <c r="BG29" s="58">
        <v>8.7999999999999995E-2</v>
      </c>
      <c r="BH29" s="58">
        <v>0.313</v>
      </c>
      <c r="BI29" s="58">
        <v>0.32500000000000001</v>
      </c>
      <c r="BJ29" s="58">
        <v>0</v>
      </c>
      <c r="BK29" s="58">
        <v>0</v>
      </c>
      <c r="BL29" s="58">
        <v>0.113</v>
      </c>
      <c r="BM29" s="58">
        <v>7.0000000000000001E-3</v>
      </c>
      <c r="BN29" s="58">
        <v>0.98499999999999999</v>
      </c>
      <c r="BO29" s="59">
        <v>0.95574000000000003</v>
      </c>
      <c r="BP29" s="59">
        <v>1.0734399999999999</v>
      </c>
      <c r="BQ29" s="58">
        <v>0.14299999999999999</v>
      </c>
      <c r="BR29" s="58">
        <v>2.1000000000000001E-2</v>
      </c>
    </row>
    <row r="30" spans="1:70" ht="15.95" customHeight="1" x14ac:dyDescent="0.25">
      <c r="A30" s="58" t="s">
        <v>74</v>
      </c>
      <c r="B30" s="58">
        <v>274.89999999999998</v>
      </c>
      <c r="C30" s="58">
        <v>5052</v>
      </c>
      <c r="D30" s="58">
        <v>576.20000000000005</v>
      </c>
      <c r="E30" s="58">
        <v>2234</v>
      </c>
      <c r="F30" s="58">
        <v>53430</v>
      </c>
      <c r="G30" s="58">
        <v>41310</v>
      </c>
      <c r="H30" s="59">
        <v>1.1079399999999999</v>
      </c>
      <c r="I30" s="59">
        <v>1.0926499999999999</v>
      </c>
      <c r="J30" s="78">
        <v>190.1</v>
      </c>
      <c r="K30" s="78">
        <v>1.0229999999999999</v>
      </c>
      <c r="L30" s="78">
        <v>1.51</v>
      </c>
      <c r="M30" s="58">
        <v>3.097</v>
      </c>
      <c r="N30" s="58">
        <v>153.80000000000001</v>
      </c>
      <c r="O30" s="58">
        <v>659.3</v>
      </c>
      <c r="P30" s="58">
        <v>0.48299999999999998</v>
      </c>
      <c r="Q30" s="58">
        <v>6.6660000000000004</v>
      </c>
      <c r="R30" s="58">
        <v>22.64</v>
      </c>
      <c r="S30" s="58">
        <v>14.32</v>
      </c>
      <c r="T30" s="58">
        <v>0.41399999999999998</v>
      </c>
      <c r="U30" s="59">
        <v>1.0251399999999999</v>
      </c>
      <c r="V30" s="59">
        <v>0.96841999999999995</v>
      </c>
      <c r="W30" s="58">
        <v>0.19400000000000001</v>
      </c>
      <c r="X30" s="58">
        <v>7.9080000000000004</v>
      </c>
      <c r="Y30" s="58">
        <v>23.97</v>
      </c>
      <c r="Z30" s="58">
        <v>114.1</v>
      </c>
      <c r="AA30" s="59">
        <v>1.0853900000000001</v>
      </c>
      <c r="AB30" s="59">
        <v>1.11904</v>
      </c>
      <c r="AC30" s="58">
        <v>6.3E-2</v>
      </c>
      <c r="AD30" s="58">
        <v>0.42299999999999999</v>
      </c>
      <c r="AE30" s="58">
        <v>1E-3</v>
      </c>
      <c r="AF30" s="58">
        <v>2E-3</v>
      </c>
      <c r="AG30" s="58">
        <v>0.03</v>
      </c>
      <c r="AH30" s="58">
        <v>0.23599999999999999</v>
      </c>
      <c r="AI30" s="58">
        <v>6.7000000000000004E-2</v>
      </c>
      <c r="AJ30" s="59">
        <v>0.99936999999999998</v>
      </c>
      <c r="AK30" s="59">
        <v>1.1058699999999999</v>
      </c>
      <c r="AL30" s="58">
        <v>0.57499999999999996</v>
      </c>
      <c r="AM30" s="58">
        <v>6.6000000000000003E-2</v>
      </c>
      <c r="AN30" s="58">
        <v>3.0000000000000001E-3</v>
      </c>
      <c r="AO30" s="58">
        <v>0.20699999999999999</v>
      </c>
      <c r="AP30" s="58">
        <v>9.0909999999999993</v>
      </c>
      <c r="AQ30" s="58">
        <v>9.1620000000000008</v>
      </c>
      <c r="AR30" s="58">
        <v>0.47599999999999998</v>
      </c>
      <c r="AS30" s="58">
        <v>0.93500000000000005</v>
      </c>
      <c r="AT30" s="58">
        <v>0.111</v>
      </c>
      <c r="AU30" s="58">
        <v>0.42699999999999999</v>
      </c>
      <c r="AV30" s="58">
        <v>8.3000000000000004E-2</v>
      </c>
      <c r="AW30" s="58">
        <v>1.6E-2</v>
      </c>
      <c r="AX30" s="58">
        <v>7.5999999999999998E-2</v>
      </c>
      <c r="AY30" s="58">
        <v>1.0999999999999999E-2</v>
      </c>
      <c r="AZ30" s="58">
        <v>5.3999999999999999E-2</v>
      </c>
      <c r="BA30" s="58">
        <v>1.0999999999999999E-2</v>
      </c>
      <c r="BB30" s="58">
        <v>0.03</v>
      </c>
      <c r="BC30" s="58">
        <v>4.0000000000000001E-3</v>
      </c>
      <c r="BD30" s="58">
        <v>2.9000000000000001E-2</v>
      </c>
      <c r="BE30" s="58">
        <v>4.0000000000000001E-3</v>
      </c>
      <c r="BF30" s="58">
        <v>1E-3</v>
      </c>
      <c r="BG30" s="58">
        <v>7.8E-2</v>
      </c>
      <c r="BH30" s="58">
        <v>0.26800000000000002</v>
      </c>
      <c r="BI30" s="58">
        <v>0.27200000000000002</v>
      </c>
      <c r="BJ30" s="58">
        <v>0</v>
      </c>
      <c r="BK30" s="58">
        <v>0</v>
      </c>
      <c r="BL30" s="58">
        <v>0.16600000000000001</v>
      </c>
      <c r="BM30" s="58">
        <v>7.0000000000000001E-3</v>
      </c>
      <c r="BN30" s="58">
        <v>0.997</v>
      </c>
      <c r="BO30" s="59">
        <v>0.94516999999999995</v>
      </c>
      <c r="BP30" s="59">
        <v>1.0620400000000001</v>
      </c>
      <c r="BQ30" s="58">
        <v>0.13200000000000001</v>
      </c>
      <c r="BR30" s="58">
        <v>2.5999999999999999E-2</v>
      </c>
    </row>
    <row r="31" spans="1:70" ht="15.95" customHeight="1" x14ac:dyDescent="0.25">
      <c r="A31" s="58" t="s">
        <v>75</v>
      </c>
      <c r="B31" s="58">
        <v>375.6</v>
      </c>
      <c r="C31" s="58">
        <v>6169</v>
      </c>
      <c r="D31" s="58">
        <v>709.1</v>
      </c>
      <c r="E31" s="58">
        <v>1591</v>
      </c>
      <c r="F31" s="58">
        <v>51620</v>
      </c>
      <c r="G31" s="58">
        <v>34890</v>
      </c>
      <c r="H31" s="59">
        <v>1.19123</v>
      </c>
      <c r="I31" s="59">
        <v>1.17482</v>
      </c>
      <c r="J31" s="78">
        <v>168.8</v>
      </c>
      <c r="K31" s="78">
        <v>1.427</v>
      </c>
      <c r="L31" s="78">
        <v>1.871</v>
      </c>
      <c r="M31" s="58">
        <v>3.4950000000000001</v>
      </c>
      <c r="N31" s="58">
        <v>72.3</v>
      </c>
      <c r="O31" s="58">
        <v>930.3</v>
      </c>
      <c r="P31" s="58">
        <v>0.42</v>
      </c>
      <c r="Q31" s="58">
        <v>3.2280000000000002</v>
      </c>
      <c r="R31" s="58">
        <v>18.55</v>
      </c>
      <c r="S31" s="58">
        <v>15.59</v>
      </c>
      <c r="T31" s="58">
        <v>1.506</v>
      </c>
      <c r="U31" s="59">
        <v>1.06728</v>
      </c>
      <c r="V31" s="59">
        <v>1.0098100000000001</v>
      </c>
      <c r="W31" s="58">
        <v>0.33300000000000002</v>
      </c>
      <c r="X31" s="58">
        <v>8.5920000000000005</v>
      </c>
      <c r="Y31" s="58">
        <v>10.16</v>
      </c>
      <c r="Z31" s="58">
        <v>407.1</v>
      </c>
      <c r="AA31" s="59">
        <v>1.15117</v>
      </c>
      <c r="AB31" s="59">
        <v>1.1907099999999999</v>
      </c>
      <c r="AC31" s="58">
        <v>9.0999999999999998E-2</v>
      </c>
      <c r="AD31" s="58">
        <v>1.0109999999999999</v>
      </c>
      <c r="AE31" s="58">
        <v>1E-3</v>
      </c>
      <c r="AF31" s="58">
        <v>7.0000000000000001E-3</v>
      </c>
      <c r="AG31" s="58">
        <v>0.1</v>
      </c>
      <c r="AH31" s="58">
        <v>0.27500000000000002</v>
      </c>
      <c r="AI31" s="58">
        <v>7.4999999999999997E-2</v>
      </c>
      <c r="AJ31" s="59">
        <v>1.05603</v>
      </c>
      <c r="AK31" s="59">
        <v>1.1653100000000001</v>
      </c>
      <c r="AL31" s="58">
        <v>0.193</v>
      </c>
      <c r="AM31" s="58">
        <v>7.9000000000000001E-2</v>
      </c>
      <c r="AN31" s="58">
        <v>0</v>
      </c>
      <c r="AO31" s="58">
        <v>0.17799999999999999</v>
      </c>
      <c r="AP31" s="58">
        <v>37.67</v>
      </c>
      <c r="AQ31" s="58">
        <v>37.56</v>
      </c>
      <c r="AR31" s="58">
        <v>0.71099999999999997</v>
      </c>
      <c r="AS31" s="58">
        <v>1.34</v>
      </c>
      <c r="AT31" s="58">
        <v>0.16400000000000001</v>
      </c>
      <c r="AU31" s="58">
        <v>0.61299999999999999</v>
      </c>
      <c r="AV31" s="58">
        <v>0.123</v>
      </c>
      <c r="AW31" s="58">
        <v>2.9000000000000001E-2</v>
      </c>
      <c r="AX31" s="58">
        <v>0.107</v>
      </c>
      <c r="AY31" s="58">
        <v>1.6E-2</v>
      </c>
      <c r="AZ31" s="58">
        <v>7.9000000000000001E-2</v>
      </c>
      <c r="BA31" s="58">
        <v>1.4999999999999999E-2</v>
      </c>
      <c r="BB31" s="58">
        <v>4.1000000000000002E-2</v>
      </c>
      <c r="BC31" s="58">
        <v>5.0000000000000001E-3</v>
      </c>
      <c r="BD31" s="58">
        <v>3.5999999999999997E-2</v>
      </c>
      <c r="BE31" s="58">
        <v>5.0000000000000001E-3</v>
      </c>
      <c r="BF31" s="58">
        <v>2E-3</v>
      </c>
      <c r="BG31" s="58">
        <v>8.6999999999999994E-2</v>
      </c>
      <c r="BH31" s="58">
        <v>0.156</v>
      </c>
      <c r="BI31" s="58">
        <v>0.161</v>
      </c>
      <c r="BJ31" s="58">
        <v>0</v>
      </c>
      <c r="BK31" s="58">
        <v>0</v>
      </c>
      <c r="BL31" s="58">
        <v>0.10199999999999999</v>
      </c>
      <c r="BM31" s="58">
        <v>8.0000000000000002E-3</v>
      </c>
      <c r="BN31" s="58">
        <v>1.004</v>
      </c>
      <c r="BO31" s="59">
        <v>0.97047000000000005</v>
      </c>
      <c r="BP31" s="59">
        <v>1.0936600000000001</v>
      </c>
      <c r="BQ31" s="58">
        <v>0.193</v>
      </c>
      <c r="BR31" s="58">
        <v>3.2000000000000001E-2</v>
      </c>
    </row>
    <row r="32" spans="1:70" ht="15.95" customHeight="1" x14ac:dyDescent="0.25">
      <c r="A32" s="58" t="s">
        <v>76</v>
      </c>
      <c r="B32" s="58">
        <v>329.9</v>
      </c>
      <c r="C32" s="58">
        <v>4514</v>
      </c>
      <c r="D32" s="58">
        <v>543.9</v>
      </c>
      <c r="E32" s="58">
        <v>1487</v>
      </c>
      <c r="F32" s="58">
        <v>26120</v>
      </c>
      <c r="G32" s="58">
        <v>58030</v>
      </c>
      <c r="H32" s="59">
        <v>1.21993</v>
      </c>
      <c r="I32" s="59">
        <v>1.1628099999999999</v>
      </c>
      <c r="J32" s="78">
        <v>257.3</v>
      </c>
      <c r="K32" s="78">
        <v>1.0109999999999999</v>
      </c>
      <c r="L32" s="78">
        <v>1.6639999999999999</v>
      </c>
      <c r="M32" s="58">
        <v>3.4609999999999999</v>
      </c>
      <c r="N32" s="58">
        <v>114.3</v>
      </c>
      <c r="O32" s="58">
        <v>650.29999999999995</v>
      </c>
      <c r="P32" s="58">
        <v>0.44600000000000001</v>
      </c>
      <c r="Q32" s="58">
        <v>4.1379999999999999</v>
      </c>
      <c r="R32" s="58">
        <v>14.45</v>
      </c>
      <c r="S32" s="58">
        <v>18.95</v>
      </c>
      <c r="T32" s="58">
        <v>1.804</v>
      </c>
      <c r="U32" s="59">
        <v>1.0951299999999999</v>
      </c>
      <c r="V32" s="59">
        <v>1.0042199999999999</v>
      </c>
      <c r="W32" s="58">
        <v>0.19800000000000001</v>
      </c>
      <c r="X32" s="58">
        <v>12.91</v>
      </c>
      <c r="Y32" s="58">
        <v>14.88</v>
      </c>
      <c r="Z32" s="58">
        <v>178.9</v>
      </c>
      <c r="AA32" s="59">
        <v>1.17944</v>
      </c>
      <c r="AB32" s="59">
        <v>1.1823699999999999</v>
      </c>
      <c r="AC32" s="58">
        <v>6.5000000000000002E-2</v>
      </c>
      <c r="AD32" s="58">
        <v>0.55300000000000005</v>
      </c>
      <c r="AE32" s="58">
        <v>1E-3</v>
      </c>
      <c r="AF32" s="58">
        <v>3.0000000000000001E-3</v>
      </c>
      <c r="AG32" s="58">
        <v>4.5999999999999999E-2</v>
      </c>
      <c r="AH32" s="58">
        <v>0.87</v>
      </c>
      <c r="AI32" s="58">
        <v>6.9000000000000006E-2</v>
      </c>
      <c r="AJ32" s="59">
        <v>1.07931</v>
      </c>
      <c r="AK32" s="59">
        <v>1.16276</v>
      </c>
      <c r="AL32" s="58">
        <v>0.111</v>
      </c>
      <c r="AM32" s="58">
        <v>9.7000000000000003E-2</v>
      </c>
      <c r="AN32" s="58">
        <v>3.0000000000000001E-3</v>
      </c>
      <c r="AO32" s="58">
        <v>0.222</v>
      </c>
      <c r="AP32" s="58">
        <v>46.36</v>
      </c>
      <c r="AQ32" s="58">
        <v>52.86</v>
      </c>
      <c r="AR32" s="58">
        <v>0.56599999999999995</v>
      </c>
      <c r="AS32" s="58">
        <v>1.052</v>
      </c>
      <c r="AT32" s="58">
        <v>0.129</v>
      </c>
      <c r="AU32" s="58">
        <v>0.48199999999999998</v>
      </c>
      <c r="AV32" s="58">
        <v>9.1999999999999998E-2</v>
      </c>
      <c r="AW32" s="58">
        <v>2.5999999999999999E-2</v>
      </c>
      <c r="AX32" s="58">
        <v>8.2000000000000003E-2</v>
      </c>
      <c r="AY32" s="58">
        <v>1.2999999999999999E-2</v>
      </c>
      <c r="AZ32" s="58">
        <v>5.8999999999999997E-2</v>
      </c>
      <c r="BA32" s="58">
        <v>1.0999999999999999E-2</v>
      </c>
      <c r="BB32" s="58">
        <v>3.1E-2</v>
      </c>
      <c r="BC32" s="58">
        <v>4.0000000000000001E-3</v>
      </c>
      <c r="BD32" s="58">
        <v>2.4E-2</v>
      </c>
      <c r="BE32" s="58">
        <v>4.0000000000000001E-3</v>
      </c>
      <c r="BF32" s="58">
        <v>1E-3</v>
      </c>
      <c r="BG32" s="58">
        <v>7.1999999999999995E-2</v>
      </c>
      <c r="BH32" s="58">
        <v>0.26100000000000001</v>
      </c>
      <c r="BI32" s="58">
        <v>0.26600000000000001</v>
      </c>
      <c r="BJ32" s="58">
        <v>0</v>
      </c>
      <c r="BK32" s="58">
        <v>0</v>
      </c>
      <c r="BL32" s="58">
        <v>0.10199999999999999</v>
      </c>
      <c r="BM32" s="58">
        <v>7.0000000000000001E-3</v>
      </c>
      <c r="BN32" s="58">
        <v>1.087</v>
      </c>
      <c r="BO32" s="59">
        <v>0.99061999999999995</v>
      </c>
      <c r="BP32" s="59">
        <v>1.0948599999999999</v>
      </c>
      <c r="BQ32" s="58">
        <v>0.16700000000000001</v>
      </c>
      <c r="BR32" s="58">
        <v>2.5999999999999999E-2</v>
      </c>
    </row>
    <row r="33" spans="1:70" ht="15.95" customHeight="1" x14ac:dyDescent="0.25">
      <c r="A33" s="58" t="s">
        <v>77</v>
      </c>
      <c r="B33" s="58">
        <v>435.5</v>
      </c>
      <c r="C33" s="58">
        <v>2944</v>
      </c>
      <c r="D33" s="58">
        <v>650.29999999999995</v>
      </c>
      <c r="E33" s="58">
        <v>1435</v>
      </c>
      <c r="F33" s="58">
        <v>48470</v>
      </c>
      <c r="G33" s="58">
        <v>40520</v>
      </c>
      <c r="H33" s="59">
        <v>1.1898899999999999</v>
      </c>
      <c r="I33" s="59">
        <v>1.15412</v>
      </c>
      <c r="J33" s="78">
        <v>190.9</v>
      </c>
      <c r="K33" s="78">
        <v>1.2310000000000001</v>
      </c>
      <c r="L33" s="78">
        <v>1.738</v>
      </c>
      <c r="M33" s="58">
        <v>3.7679999999999998</v>
      </c>
      <c r="N33" s="58">
        <v>62.65</v>
      </c>
      <c r="O33" s="58">
        <v>773.5</v>
      </c>
      <c r="P33" s="58">
        <v>0.39200000000000002</v>
      </c>
      <c r="Q33" s="58">
        <v>2.4580000000000002</v>
      </c>
      <c r="R33" s="58">
        <v>22.38</v>
      </c>
      <c r="S33" s="58">
        <v>33.619999999999997</v>
      </c>
      <c r="T33" s="58">
        <v>0.98399999999999999</v>
      </c>
      <c r="U33" s="59">
        <v>1.0704100000000001</v>
      </c>
      <c r="V33" s="59">
        <v>1.00464</v>
      </c>
      <c r="W33" s="58">
        <v>0.28399999999999997</v>
      </c>
      <c r="X33" s="58">
        <v>6.3819999999999997</v>
      </c>
      <c r="Y33" s="58">
        <v>13.53</v>
      </c>
      <c r="Z33" s="58">
        <v>183.9</v>
      </c>
      <c r="AA33" s="59">
        <v>1.1533800000000001</v>
      </c>
      <c r="AB33" s="59">
        <v>1.1758900000000001</v>
      </c>
      <c r="AC33" s="58">
        <v>7.1999999999999995E-2</v>
      </c>
      <c r="AD33" s="58">
        <v>0.65300000000000002</v>
      </c>
      <c r="AE33" s="58">
        <v>1E-3</v>
      </c>
      <c r="AF33" s="58">
        <v>3.0000000000000001E-3</v>
      </c>
      <c r="AG33" s="58">
        <v>4.7E-2</v>
      </c>
      <c r="AH33" s="58">
        <v>0.219</v>
      </c>
      <c r="AI33" s="58">
        <v>6.6000000000000003E-2</v>
      </c>
      <c r="AJ33" s="59">
        <v>1.0559400000000001</v>
      </c>
      <c r="AK33" s="59">
        <v>1.1562600000000001</v>
      </c>
      <c r="AL33" s="58">
        <v>0.183</v>
      </c>
      <c r="AM33" s="58">
        <v>0.158</v>
      </c>
      <c r="AN33" s="58">
        <v>1E-3</v>
      </c>
      <c r="AO33" s="58">
        <v>0.14499999999999999</v>
      </c>
      <c r="AP33" s="58">
        <v>23.97</v>
      </c>
      <c r="AQ33" s="58">
        <v>24.01</v>
      </c>
      <c r="AR33" s="58">
        <v>0.57399999999999995</v>
      </c>
      <c r="AS33" s="58">
        <v>1.127</v>
      </c>
      <c r="AT33" s="58">
        <v>0.13500000000000001</v>
      </c>
      <c r="AU33" s="58">
        <v>0.51500000000000001</v>
      </c>
      <c r="AV33" s="58">
        <v>0.1</v>
      </c>
      <c r="AW33" s="58">
        <v>2.3E-2</v>
      </c>
      <c r="AX33" s="58">
        <v>8.7999999999999995E-2</v>
      </c>
      <c r="AY33" s="58">
        <v>1.4E-2</v>
      </c>
      <c r="AZ33" s="58">
        <v>6.3E-2</v>
      </c>
      <c r="BA33" s="58">
        <v>1.2E-2</v>
      </c>
      <c r="BB33" s="58">
        <v>3.5000000000000003E-2</v>
      </c>
      <c r="BC33" s="58">
        <v>4.0000000000000001E-3</v>
      </c>
      <c r="BD33" s="58">
        <v>2.7E-2</v>
      </c>
      <c r="BE33" s="58">
        <v>4.0000000000000001E-3</v>
      </c>
      <c r="BF33" s="58">
        <v>2E-3</v>
      </c>
      <c r="BG33" s="58">
        <v>8.7999999999999995E-2</v>
      </c>
      <c r="BH33" s="58">
        <v>0.27</v>
      </c>
      <c r="BI33" s="58">
        <v>0.27800000000000002</v>
      </c>
      <c r="BJ33" s="58">
        <v>0</v>
      </c>
      <c r="BK33" s="58">
        <v>0</v>
      </c>
      <c r="BL33" s="58">
        <v>0.14799999999999999</v>
      </c>
      <c r="BM33" s="58">
        <v>8.0000000000000002E-3</v>
      </c>
      <c r="BN33" s="58">
        <v>1.234</v>
      </c>
      <c r="BO33" s="59">
        <v>0.97775999999999996</v>
      </c>
      <c r="BP33" s="59">
        <v>1.09456</v>
      </c>
      <c r="BQ33" s="58">
        <v>0.155</v>
      </c>
      <c r="BR33" s="58">
        <v>2.7E-2</v>
      </c>
    </row>
    <row r="34" spans="1:70" ht="15.95" customHeight="1" x14ac:dyDescent="0.25">
      <c r="A34" s="58" t="s">
        <v>78</v>
      </c>
      <c r="B34" s="58">
        <v>447.5</v>
      </c>
      <c r="C34" s="58">
        <v>4547</v>
      </c>
      <c r="D34" s="58">
        <v>800.6</v>
      </c>
      <c r="E34" s="58">
        <v>1224</v>
      </c>
      <c r="F34" s="58">
        <v>24030</v>
      </c>
      <c r="G34" s="58">
        <v>66310</v>
      </c>
      <c r="H34" s="59">
        <v>1.2220800000000001</v>
      </c>
      <c r="I34" s="59">
        <v>1.1731</v>
      </c>
      <c r="J34" s="78">
        <v>303.5</v>
      </c>
      <c r="K34" s="78">
        <v>1.496</v>
      </c>
      <c r="L34" s="78">
        <v>1.9330000000000001</v>
      </c>
      <c r="M34" s="58">
        <v>3.7029999999999998</v>
      </c>
      <c r="N34" s="58">
        <v>152.69999999999999</v>
      </c>
      <c r="O34" s="58">
        <v>1054</v>
      </c>
      <c r="P34" s="58">
        <v>0.46800000000000003</v>
      </c>
      <c r="Q34" s="58">
        <v>2.6859999999999999</v>
      </c>
      <c r="R34" s="58">
        <v>28.72</v>
      </c>
      <c r="S34" s="58">
        <v>30.91</v>
      </c>
      <c r="T34" s="58">
        <v>1.1890000000000001</v>
      </c>
      <c r="U34" s="59">
        <v>1.0781499999999999</v>
      </c>
      <c r="V34" s="59">
        <v>1.0036799999999999</v>
      </c>
      <c r="W34" s="58">
        <v>0.32</v>
      </c>
      <c r="X34" s="58">
        <v>5.915</v>
      </c>
      <c r="Y34" s="58">
        <v>14.08</v>
      </c>
      <c r="Z34" s="58">
        <v>258.2</v>
      </c>
      <c r="AA34" s="59">
        <v>1.1722699999999999</v>
      </c>
      <c r="AB34" s="59">
        <v>1.19414</v>
      </c>
      <c r="AC34" s="58">
        <v>8.3000000000000004E-2</v>
      </c>
      <c r="AD34" s="58">
        <v>0.52100000000000002</v>
      </c>
      <c r="AE34" s="58">
        <v>1E-3</v>
      </c>
      <c r="AF34" s="58">
        <v>4.0000000000000001E-3</v>
      </c>
      <c r="AG34" s="58">
        <v>6.2E-2</v>
      </c>
      <c r="AH34" s="58">
        <v>0.27100000000000002</v>
      </c>
      <c r="AI34" s="58">
        <v>0.13</v>
      </c>
      <c r="AJ34" s="59">
        <v>1.06795</v>
      </c>
      <c r="AK34" s="59">
        <v>1.16648</v>
      </c>
      <c r="AL34" s="58">
        <v>0.21199999999999999</v>
      </c>
      <c r="AM34" s="58">
        <v>0.17199999999999999</v>
      </c>
      <c r="AN34" s="58">
        <v>3.0000000000000001E-3</v>
      </c>
      <c r="AO34" s="58">
        <v>0.35899999999999999</v>
      </c>
      <c r="AP34" s="58">
        <v>28.63</v>
      </c>
      <c r="AQ34" s="58">
        <v>28.68</v>
      </c>
      <c r="AR34" s="58">
        <v>0.67500000000000004</v>
      </c>
      <c r="AS34" s="58">
        <v>1.2829999999999999</v>
      </c>
      <c r="AT34" s="58">
        <v>0.156</v>
      </c>
      <c r="AU34" s="58">
        <v>0.59299999999999997</v>
      </c>
      <c r="AV34" s="58">
        <v>0.115</v>
      </c>
      <c r="AW34" s="58">
        <v>2.9000000000000001E-2</v>
      </c>
      <c r="AX34" s="58">
        <v>0.10299999999999999</v>
      </c>
      <c r="AY34" s="58">
        <v>0.02</v>
      </c>
      <c r="AZ34" s="58">
        <v>7.1999999999999995E-2</v>
      </c>
      <c r="BA34" s="58">
        <v>1.4E-2</v>
      </c>
      <c r="BB34" s="58">
        <v>3.7999999999999999E-2</v>
      </c>
      <c r="BC34" s="58">
        <v>5.0000000000000001E-3</v>
      </c>
      <c r="BD34" s="58">
        <v>3.4000000000000002E-2</v>
      </c>
      <c r="BE34" s="58">
        <v>5.0000000000000001E-3</v>
      </c>
      <c r="BF34" s="58">
        <v>2E-3</v>
      </c>
      <c r="BG34" s="58">
        <v>0.1</v>
      </c>
      <c r="BH34" s="58">
        <v>0.21099999999999999</v>
      </c>
      <c r="BI34" s="58">
        <v>0.216</v>
      </c>
      <c r="BJ34" s="58">
        <v>0</v>
      </c>
      <c r="BK34" s="58">
        <v>0</v>
      </c>
      <c r="BL34" s="58">
        <v>0.187</v>
      </c>
      <c r="BM34" s="58">
        <v>0.01</v>
      </c>
      <c r="BN34" s="58">
        <v>1.157</v>
      </c>
      <c r="BO34" s="59">
        <v>0.98253000000000001</v>
      </c>
      <c r="BP34" s="59">
        <v>1.0951299999999999</v>
      </c>
      <c r="BQ34" s="58">
        <v>0.17699999999999999</v>
      </c>
      <c r="BR34" s="58">
        <v>3.5000000000000003E-2</v>
      </c>
    </row>
    <row r="35" spans="1:70" ht="15.95" customHeight="1" x14ac:dyDescent="0.25">
      <c r="A35" s="58" t="s">
        <v>79</v>
      </c>
      <c r="B35" s="58">
        <v>710.7</v>
      </c>
      <c r="C35" s="58">
        <v>5392</v>
      </c>
      <c r="D35" s="58">
        <v>645</v>
      </c>
      <c r="E35" s="58">
        <v>1582</v>
      </c>
      <c r="F35" s="58">
        <v>36750</v>
      </c>
      <c r="G35" s="58">
        <v>70660</v>
      </c>
      <c r="H35" s="59">
        <v>1.20312</v>
      </c>
      <c r="I35" s="59">
        <v>1.1564399999999999</v>
      </c>
      <c r="J35" s="78">
        <v>311.3</v>
      </c>
      <c r="K35" s="78">
        <v>1.31</v>
      </c>
      <c r="L35" s="78">
        <v>1.86</v>
      </c>
      <c r="M35" s="58">
        <v>3.722</v>
      </c>
      <c r="N35" s="58">
        <v>174.5</v>
      </c>
      <c r="O35" s="58">
        <v>876.4</v>
      </c>
      <c r="P35" s="58">
        <v>0.505</v>
      </c>
      <c r="Q35" s="58">
        <v>3.36</v>
      </c>
      <c r="R35" s="58">
        <v>23.07</v>
      </c>
      <c r="S35" s="58">
        <v>14.69</v>
      </c>
      <c r="T35" s="58">
        <v>1.7370000000000001</v>
      </c>
      <c r="U35" s="59">
        <v>1.0763400000000001</v>
      </c>
      <c r="V35" s="59">
        <v>0.99324999999999997</v>
      </c>
      <c r="W35" s="58">
        <v>0.312</v>
      </c>
      <c r="X35" s="58">
        <v>38.32</v>
      </c>
      <c r="Y35" s="58">
        <v>7.2690000000000001</v>
      </c>
      <c r="Z35" s="58">
        <v>338</v>
      </c>
      <c r="AA35" s="59">
        <v>1.15822</v>
      </c>
      <c r="AB35" s="59">
        <v>1.1755500000000001</v>
      </c>
      <c r="AC35" s="58">
        <v>7.3999999999999996E-2</v>
      </c>
      <c r="AD35" s="58">
        <v>0.56599999999999995</v>
      </c>
      <c r="AE35" s="58">
        <v>1E-3</v>
      </c>
      <c r="AF35" s="58">
        <v>6.0000000000000001E-3</v>
      </c>
      <c r="AG35" s="58">
        <v>8.5000000000000006E-2</v>
      </c>
      <c r="AH35" s="58">
        <v>0.36599999999999999</v>
      </c>
      <c r="AI35" s="58">
        <v>8.1000000000000003E-2</v>
      </c>
      <c r="AJ35" s="59">
        <v>1.0573600000000001</v>
      </c>
      <c r="AK35" s="59">
        <v>1.15469</v>
      </c>
      <c r="AL35" s="58">
        <v>0.19900000000000001</v>
      </c>
      <c r="AM35" s="58">
        <v>0.19900000000000001</v>
      </c>
      <c r="AN35" s="58">
        <v>3.0000000000000001E-3</v>
      </c>
      <c r="AO35" s="58">
        <v>0.13600000000000001</v>
      </c>
      <c r="AP35" s="58">
        <v>44.47</v>
      </c>
      <c r="AQ35" s="58">
        <v>44.23</v>
      </c>
      <c r="AR35" s="58">
        <v>0.80800000000000005</v>
      </c>
      <c r="AS35" s="58">
        <v>1.321</v>
      </c>
      <c r="AT35" s="58">
        <v>0.16400000000000001</v>
      </c>
      <c r="AU35" s="58">
        <v>0.60699999999999998</v>
      </c>
      <c r="AV35" s="58">
        <v>0.11600000000000001</v>
      </c>
      <c r="AW35" s="58">
        <v>3.1E-2</v>
      </c>
      <c r="AX35" s="58">
        <v>0.112</v>
      </c>
      <c r="AY35" s="58">
        <v>1.4999999999999999E-2</v>
      </c>
      <c r="AZ35" s="58">
        <v>7.4999999999999997E-2</v>
      </c>
      <c r="BA35" s="58">
        <v>1.4E-2</v>
      </c>
      <c r="BB35" s="58">
        <v>3.6999999999999998E-2</v>
      </c>
      <c r="BC35" s="58">
        <v>5.0000000000000001E-3</v>
      </c>
      <c r="BD35" s="58">
        <v>3.1E-2</v>
      </c>
      <c r="BE35" s="58">
        <v>5.0000000000000001E-3</v>
      </c>
      <c r="BF35" s="58">
        <v>2E-3</v>
      </c>
      <c r="BG35" s="58">
        <v>9.5000000000000001E-2</v>
      </c>
      <c r="BH35" s="58">
        <v>0.27</v>
      </c>
      <c r="BI35" s="58">
        <v>0.27400000000000002</v>
      </c>
      <c r="BJ35" s="58">
        <v>0</v>
      </c>
      <c r="BK35" s="58">
        <v>0</v>
      </c>
      <c r="BL35" s="58">
        <v>8.2000000000000003E-2</v>
      </c>
      <c r="BM35" s="58">
        <v>7.0000000000000001E-3</v>
      </c>
      <c r="BN35" s="58">
        <v>1.2410000000000001</v>
      </c>
      <c r="BO35" s="59">
        <v>0.97302</v>
      </c>
      <c r="BP35" s="59">
        <v>1.08985</v>
      </c>
      <c r="BQ35" s="58">
        <v>0.20499999999999999</v>
      </c>
      <c r="BR35" s="58">
        <v>0.03</v>
      </c>
    </row>
    <row r="36" spans="1:70" ht="15.95" customHeight="1" x14ac:dyDescent="0.25">
      <c r="A36" s="58" t="s">
        <v>80</v>
      </c>
      <c r="B36" s="58">
        <v>440.6</v>
      </c>
      <c r="C36" s="58">
        <v>5764</v>
      </c>
      <c r="D36" s="58">
        <v>900.7</v>
      </c>
      <c r="E36" s="58">
        <v>2065</v>
      </c>
      <c r="F36" s="58">
        <v>36490</v>
      </c>
      <c r="G36" s="58">
        <v>45520</v>
      </c>
      <c r="H36" s="59">
        <v>1.16516</v>
      </c>
      <c r="I36" s="59">
        <v>1.12313</v>
      </c>
      <c r="J36" s="78">
        <v>223.1</v>
      </c>
      <c r="K36" s="78">
        <v>1.627</v>
      </c>
      <c r="L36" s="78">
        <v>2.0819999999999999</v>
      </c>
      <c r="M36" s="58">
        <v>3.4620000000000002</v>
      </c>
      <c r="N36" s="58">
        <v>125.4</v>
      </c>
      <c r="O36" s="58">
        <v>1021</v>
      </c>
      <c r="P36" s="58">
        <v>0.46700000000000003</v>
      </c>
      <c r="Q36" s="58">
        <v>3.988</v>
      </c>
      <c r="R36" s="58">
        <v>22.88</v>
      </c>
      <c r="S36" s="58">
        <v>20.85</v>
      </c>
      <c r="T36" s="58">
        <v>1.5249999999999999</v>
      </c>
      <c r="U36" s="59">
        <v>1.0636300000000001</v>
      </c>
      <c r="V36" s="59">
        <v>0.98646</v>
      </c>
      <c r="W36" s="58">
        <v>0.317</v>
      </c>
      <c r="X36" s="58">
        <v>8.43</v>
      </c>
      <c r="Y36" s="58">
        <v>14.8</v>
      </c>
      <c r="Z36" s="58">
        <v>190.4</v>
      </c>
      <c r="AA36" s="59">
        <v>1.1250800000000001</v>
      </c>
      <c r="AB36" s="59">
        <v>1.14611</v>
      </c>
      <c r="AC36" s="58">
        <v>9.9000000000000005E-2</v>
      </c>
      <c r="AD36" s="58">
        <v>0.96</v>
      </c>
      <c r="AE36" s="58">
        <v>1E-3</v>
      </c>
      <c r="AF36" s="58">
        <v>3.0000000000000001E-3</v>
      </c>
      <c r="AG36" s="58">
        <v>4.7E-2</v>
      </c>
      <c r="AH36" s="58">
        <v>0.22700000000000001</v>
      </c>
      <c r="AI36" s="58">
        <v>6.9000000000000006E-2</v>
      </c>
      <c r="AJ36" s="59">
        <v>1.03626</v>
      </c>
      <c r="AK36" s="59">
        <v>1.13002</v>
      </c>
      <c r="AL36" s="58">
        <v>0.105</v>
      </c>
      <c r="AM36" s="58">
        <v>0.108</v>
      </c>
      <c r="AN36" s="58">
        <v>4.0000000000000001E-3</v>
      </c>
      <c r="AO36" s="58">
        <v>0.252</v>
      </c>
      <c r="AP36" s="58">
        <v>38.51</v>
      </c>
      <c r="AQ36" s="58">
        <v>38.36</v>
      </c>
      <c r="AR36" s="58">
        <v>0.76300000000000001</v>
      </c>
      <c r="AS36" s="58">
        <v>1.5209999999999999</v>
      </c>
      <c r="AT36" s="58">
        <v>0.185</v>
      </c>
      <c r="AU36" s="58">
        <v>0.69</v>
      </c>
      <c r="AV36" s="58">
        <v>0.13600000000000001</v>
      </c>
      <c r="AW36" s="58">
        <v>0.03</v>
      </c>
      <c r="AX36" s="58">
        <v>0.12</v>
      </c>
      <c r="AY36" s="58">
        <v>1.7999999999999999E-2</v>
      </c>
      <c r="AZ36" s="58">
        <v>8.6999999999999994E-2</v>
      </c>
      <c r="BA36" s="58">
        <v>1.6E-2</v>
      </c>
      <c r="BB36" s="58">
        <v>4.2999999999999997E-2</v>
      </c>
      <c r="BC36" s="58">
        <v>6.0000000000000001E-3</v>
      </c>
      <c r="BD36" s="58">
        <v>3.5999999999999997E-2</v>
      </c>
      <c r="BE36" s="58">
        <v>5.0000000000000001E-3</v>
      </c>
      <c r="BF36" s="58">
        <v>2E-3</v>
      </c>
      <c r="BG36" s="58">
        <v>8.3000000000000004E-2</v>
      </c>
      <c r="BH36" s="58">
        <v>0.29899999999999999</v>
      </c>
      <c r="BI36" s="58">
        <v>0.30299999999999999</v>
      </c>
      <c r="BJ36" s="58">
        <v>0</v>
      </c>
      <c r="BK36" s="58">
        <v>0</v>
      </c>
      <c r="BL36" s="58">
        <v>0.115</v>
      </c>
      <c r="BM36" s="58">
        <v>1.0999999999999999E-2</v>
      </c>
      <c r="BN36" s="58">
        <v>2.492</v>
      </c>
      <c r="BO36" s="59">
        <v>0.97121999999999997</v>
      </c>
      <c r="BP36" s="59">
        <v>1.07575</v>
      </c>
      <c r="BQ36" s="58">
        <v>0.22500000000000001</v>
      </c>
      <c r="BR36" s="58">
        <v>3.5000000000000003E-2</v>
      </c>
    </row>
    <row r="37" spans="1:70" ht="15.95" customHeight="1" x14ac:dyDescent="0.25">
      <c r="A37" s="58" t="s">
        <v>81</v>
      </c>
      <c r="B37" s="58">
        <v>267.3</v>
      </c>
      <c r="C37" s="58">
        <v>4157</v>
      </c>
      <c r="D37" s="58">
        <v>627.20000000000005</v>
      </c>
      <c r="E37" s="58">
        <v>1665</v>
      </c>
      <c r="F37" s="58">
        <v>43980</v>
      </c>
      <c r="G37" s="58">
        <v>54280</v>
      </c>
      <c r="H37" s="59">
        <v>1.20201</v>
      </c>
      <c r="I37" s="59">
        <v>1.1789099999999999</v>
      </c>
      <c r="J37" s="78">
        <v>248.3</v>
      </c>
      <c r="K37" s="78">
        <v>1.3149999999999999</v>
      </c>
      <c r="L37" s="78">
        <v>2.0169999999999999</v>
      </c>
      <c r="M37" s="58">
        <v>4.3170000000000002</v>
      </c>
      <c r="N37" s="58">
        <v>97.69</v>
      </c>
      <c r="O37" s="58">
        <v>960.6</v>
      </c>
      <c r="P37" s="58">
        <v>0.47499999999999998</v>
      </c>
      <c r="Q37" s="58">
        <v>2.7210000000000001</v>
      </c>
      <c r="R37" s="58">
        <v>25.98</v>
      </c>
      <c r="S37" s="58">
        <v>33.33</v>
      </c>
      <c r="T37" s="58">
        <v>1.0109999999999999</v>
      </c>
      <c r="U37" s="59">
        <v>1.0781799999999999</v>
      </c>
      <c r="V37" s="59">
        <v>1.0093000000000001</v>
      </c>
      <c r="W37" s="58">
        <v>0.36</v>
      </c>
      <c r="X37" s="58">
        <v>7.66</v>
      </c>
      <c r="Y37" s="58">
        <v>30.25</v>
      </c>
      <c r="Z37" s="58">
        <v>177.7</v>
      </c>
      <c r="AA37" s="59">
        <v>1.1575</v>
      </c>
      <c r="AB37" s="59">
        <v>1.19312</v>
      </c>
      <c r="AC37" s="58">
        <v>8.1000000000000003E-2</v>
      </c>
      <c r="AD37" s="58">
        <v>0.70799999999999996</v>
      </c>
      <c r="AE37" s="58">
        <v>1E-3</v>
      </c>
      <c r="AF37" s="58">
        <v>3.0000000000000001E-3</v>
      </c>
      <c r="AG37" s="58">
        <v>4.2999999999999997E-2</v>
      </c>
      <c r="AH37" s="58">
        <v>0.19700000000000001</v>
      </c>
      <c r="AI37" s="58">
        <v>0.10199999999999999</v>
      </c>
      <c r="AJ37" s="59">
        <v>1.05681</v>
      </c>
      <c r="AK37" s="59">
        <v>1.17303</v>
      </c>
      <c r="AL37" s="58">
        <v>0.873</v>
      </c>
      <c r="AM37" s="58">
        <v>0.16800000000000001</v>
      </c>
      <c r="AN37" s="58">
        <v>3.0000000000000001E-3</v>
      </c>
      <c r="AO37" s="58">
        <v>0.28399999999999997</v>
      </c>
      <c r="AP37" s="58">
        <v>24.45</v>
      </c>
      <c r="AQ37" s="58">
        <v>24.62</v>
      </c>
      <c r="AR37" s="58">
        <v>0.73</v>
      </c>
      <c r="AS37" s="58">
        <v>1.4059999999999999</v>
      </c>
      <c r="AT37" s="58">
        <v>0.17199999999999999</v>
      </c>
      <c r="AU37" s="58">
        <v>0.63300000000000001</v>
      </c>
      <c r="AV37" s="58">
        <v>0.11899999999999999</v>
      </c>
      <c r="AW37" s="58">
        <v>2.7E-2</v>
      </c>
      <c r="AX37" s="58">
        <v>0.109</v>
      </c>
      <c r="AY37" s="58">
        <v>1.6E-2</v>
      </c>
      <c r="AZ37" s="58">
        <v>7.9000000000000001E-2</v>
      </c>
      <c r="BA37" s="58">
        <v>1.4E-2</v>
      </c>
      <c r="BB37" s="58">
        <v>3.7999999999999999E-2</v>
      </c>
      <c r="BC37" s="58">
        <v>5.0000000000000001E-3</v>
      </c>
      <c r="BD37" s="58">
        <v>3.5000000000000003E-2</v>
      </c>
      <c r="BE37" s="58">
        <v>5.0000000000000001E-3</v>
      </c>
      <c r="BF37" s="58">
        <v>2E-3</v>
      </c>
      <c r="BG37" s="58">
        <v>0.10100000000000001</v>
      </c>
      <c r="BH37" s="58">
        <v>0.125</v>
      </c>
      <c r="BI37" s="58">
        <v>0.127</v>
      </c>
      <c r="BJ37" s="58">
        <v>0</v>
      </c>
      <c r="BK37" s="58">
        <v>0</v>
      </c>
      <c r="BL37" s="58">
        <v>0.11700000000000001</v>
      </c>
      <c r="BM37" s="58">
        <v>1.2999999999999999E-2</v>
      </c>
      <c r="BN37" s="58">
        <v>1.4870000000000001</v>
      </c>
      <c r="BO37" s="59">
        <v>0.97504999999999997</v>
      </c>
      <c r="BP37" s="59">
        <v>1.0992299999999999</v>
      </c>
      <c r="BQ37" s="58">
        <v>0.19700000000000001</v>
      </c>
      <c r="BR37" s="58">
        <v>0.03</v>
      </c>
    </row>
    <row r="38" spans="1:70" ht="15.95" customHeight="1" x14ac:dyDescent="0.25">
      <c r="A38" s="58" t="s">
        <v>82</v>
      </c>
      <c r="B38" s="58">
        <v>403.6</v>
      </c>
      <c r="C38" s="58">
        <v>6071</v>
      </c>
      <c r="D38" s="58">
        <v>406.7</v>
      </c>
      <c r="E38" s="58">
        <v>3839</v>
      </c>
      <c r="F38" s="58">
        <v>46680</v>
      </c>
      <c r="G38" s="58">
        <v>51830</v>
      </c>
      <c r="H38" s="59">
        <v>1.1865000000000001</v>
      </c>
      <c r="I38" s="59">
        <v>1.16856</v>
      </c>
      <c r="J38" s="78">
        <v>219.8</v>
      </c>
      <c r="K38" s="78">
        <v>0.77400000000000002</v>
      </c>
      <c r="L38" s="78">
        <v>1.5009999999999999</v>
      </c>
      <c r="M38" s="58">
        <v>3.51</v>
      </c>
      <c r="N38" s="58">
        <v>110.9</v>
      </c>
      <c r="O38" s="58">
        <v>514.79999999999995</v>
      </c>
      <c r="P38" s="58">
        <v>0.26100000000000001</v>
      </c>
      <c r="Q38" s="58">
        <v>2.5779999999999998</v>
      </c>
      <c r="R38" s="58">
        <v>17.239999999999998</v>
      </c>
      <c r="S38" s="58">
        <v>16.28</v>
      </c>
      <c r="T38" s="58">
        <v>1.839</v>
      </c>
      <c r="U38" s="59">
        <v>1.0745400000000001</v>
      </c>
      <c r="V38" s="59">
        <v>1.0047600000000001</v>
      </c>
      <c r="W38" s="58">
        <v>0.26</v>
      </c>
      <c r="X38" s="58">
        <v>11.12</v>
      </c>
      <c r="Y38" s="58">
        <v>10.61</v>
      </c>
      <c r="Z38" s="58">
        <v>284.10000000000002</v>
      </c>
      <c r="AA38" s="59">
        <v>1.15595</v>
      </c>
      <c r="AB38" s="59">
        <v>1.18323</v>
      </c>
      <c r="AC38" s="58">
        <v>3.7999999999999999E-2</v>
      </c>
      <c r="AD38" s="58">
        <v>0.85199999999999998</v>
      </c>
      <c r="AE38" s="58">
        <v>1E-3</v>
      </c>
      <c r="AF38" s="58">
        <v>4.0000000000000001E-3</v>
      </c>
      <c r="AG38" s="58">
        <v>7.1999999999999995E-2</v>
      </c>
      <c r="AH38" s="58">
        <v>0.114</v>
      </c>
      <c r="AI38" s="58">
        <v>4.5999999999999999E-2</v>
      </c>
      <c r="AJ38" s="59">
        <v>1.0527899999999999</v>
      </c>
      <c r="AK38" s="59">
        <v>1.1614100000000001</v>
      </c>
      <c r="AL38" s="58">
        <v>0.73499999999999999</v>
      </c>
      <c r="AM38" s="58">
        <v>1.9E-2</v>
      </c>
      <c r="AN38" s="58">
        <v>4.0000000000000001E-3</v>
      </c>
      <c r="AO38" s="58">
        <v>9.8000000000000004E-2</v>
      </c>
      <c r="AP38" s="58">
        <v>48.18</v>
      </c>
      <c r="AQ38" s="58">
        <v>55.14</v>
      </c>
      <c r="AR38" s="58">
        <v>0.35099999999999998</v>
      </c>
      <c r="AS38" s="58">
        <v>0.68799999999999994</v>
      </c>
      <c r="AT38" s="58">
        <v>8.7999999999999995E-2</v>
      </c>
      <c r="AU38" s="58">
        <v>0.32200000000000001</v>
      </c>
      <c r="AV38" s="58">
        <v>6.3E-2</v>
      </c>
      <c r="AW38" s="58">
        <v>1.7999999999999999E-2</v>
      </c>
      <c r="AX38" s="58">
        <v>5.5E-2</v>
      </c>
      <c r="AY38" s="58">
        <v>7.0000000000000001E-3</v>
      </c>
      <c r="AZ38" s="58">
        <v>3.5999999999999997E-2</v>
      </c>
      <c r="BA38" s="58">
        <v>7.0000000000000001E-3</v>
      </c>
      <c r="BB38" s="58">
        <v>1.9E-2</v>
      </c>
      <c r="BC38" s="58">
        <v>2E-3</v>
      </c>
      <c r="BD38" s="58">
        <v>1.6E-2</v>
      </c>
      <c r="BE38" s="58">
        <v>2E-3</v>
      </c>
      <c r="BF38" s="58">
        <v>1E-3</v>
      </c>
      <c r="BG38" s="58">
        <v>6.5000000000000002E-2</v>
      </c>
      <c r="BH38" s="58">
        <v>0.222</v>
      </c>
      <c r="BI38" s="58">
        <v>0.23</v>
      </c>
      <c r="BJ38" s="58">
        <v>0</v>
      </c>
      <c r="BK38" s="58">
        <v>0</v>
      </c>
      <c r="BL38" s="58">
        <v>0.113</v>
      </c>
      <c r="BM38" s="58">
        <v>0.01</v>
      </c>
      <c r="BN38" s="58">
        <v>0.40899999999999997</v>
      </c>
      <c r="BO38" s="59">
        <v>0.97401000000000004</v>
      </c>
      <c r="BP38" s="59">
        <v>1.0908</v>
      </c>
      <c r="BQ38" s="58">
        <v>0.128</v>
      </c>
      <c r="BR38" s="58">
        <v>1.4E-2</v>
      </c>
    </row>
    <row r="39" spans="1:70" ht="15.95" customHeight="1" x14ac:dyDescent="0.25">
      <c r="A39" s="58" t="s">
        <v>83</v>
      </c>
      <c r="B39" s="58">
        <v>436.7</v>
      </c>
      <c r="C39" s="58">
        <v>5546</v>
      </c>
      <c r="D39" s="58">
        <v>507.1</v>
      </c>
      <c r="E39" s="58">
        <v>3311</v>
      </c>
      <c r="F39" s="58">
        <v>50550</v>
      </c>
      <c r="G39" s="58">
        <v>38700</v>
      </c>
      <c r="H39" s="59">
        <v>1.18824</v>
      </c>
      <c r="I39" s="59">
        <v>1.1652499999999999</v>
      </c>
      <c r="J39" s="78">
        <v>179.7</v>
      </c>
      <c r="K39" s="78">
        <v>0.93400000000000005</v>
      </c>
      <c r="L39" s="78">
        <v>1.7290000000000001</v>
      </c>
      <c r="M39" s="58">
        <v>3.7869999999999999</v>
      </c>
      <c r="N39" s="58">
        <v>118.1</v>
      </c>
      <c r="O39" s="58">
        <v>665.6</v>
      </c>
      <c r="P39" s="58">
        <v>0.40799999999999997</v>
      </c>
      <c r="Q39" s="58">
        <v>3.6360000000000001</v>
      </c>
      <c r="R39" s="58">
        <v>31.89</v>
      </c>
      <c r="S39" s="58">
        <v>18.739999999999998</v>
      </c>
      <c r="T39" s="58">
        <v>1.218</v>
      </c>
      <c r="U39" s="59">
        <v>1.06412</v>
      </c>
      <c r="V39" s="59">
        <v>1.0007200000000001</v>
      </c>
      <c r="W39" s="58">
        <v>0.14399999999999999</v>
      </c>
      <c r="X39" s="58">
        <v>6.3479999999999999</v>
      </c>
      <c r="Y39" s="58">
        <v>13.68</v>
      </c>
      <c r="Z39" s="58">
        <v>256.5</v>
      </c>
      <c r="AA39" s="59">
        <v>1.13113</v>
      </c>
      <c r="AB39" s="59">
        <v>1.1833499999999999</v>
      </c>
      <c r="AC39" s="58">
        <v>5.0999999999999997E-2</v>
      </c>
      <c r="AD39" s="58">
        <v>1.2030000000000001</v>
      </c>
      <c r="AE39" s="58">
        <v>1E-3</v>
      </c>
      <c r="AF39" s="58">
        <v>5.0000000000000001E-3</v>
      </c>
      <c r="AG39" s="58">
        <v>6.9000000000000006E-2</v>
      </c>
      <c r="AH39" s="58">
        <v>1.2999999999999999E-2</v>
      </c>
      <c r="AI39" s="58">
        <v>0.10100000000000001</v>
      </c>
      <c r="AJ39" s="59">
        <v>1.0341800000000001</v>
      </c>
      <c r="AK39" s="59">
        <v>1.15943</v>
      </c>
      <c r="AL39" s="58">
        <v>0.46700000000000003</v>
      </c>
      <c r="AM39" s="58">
        <v>2.1999999999999999E-2</v>
      </c>
      <c r="AN39" s="58">
        <v>-1E-3</v>
      </c>
      <c r="AO39" s="58">
        <v>0.16200000000000001</v>
      </c>
      <c r="AP39" s="58">
        <v>31</v>
      </c>
      <c r="AQ39" s="58">
        <v>31.08</v>
      </c>
      <c r="AR39" s="58">
        <v>0.53</v>
      </c>
      <c r="AS39" s="58">
        <v>1.0289999999999999</v>
      </c>
      <c r="AT39" s="58">
        <v>0.13</v>
      </c>
      <c r="AU39" s="58">
        <v>0.48599999999999999</v>
      </c>
      <c r="AV39" s="58">
        <v>9.1999999999999998E-2</v>
      </c>
      <c r="AW39" s="58">
        <v>1.9E-2</v>
      </c>
      <c r="AX39" s="58">
        <v>8.4000000000000005E-2</v>
      </c>
      <c r="AY39" s="58">
        <v>1.0999999999999999E-2</v>
      </c>
      <c r="AZ39" s="58">
        <v>5.5E-2</v>
      </c>
      <c r="BA39" s="58">
        <v>0.01</v>
      </c>
      <c r="BB39" s="58">
        <v>2.7E-2</v>
      </c>
      <c r="BC39" s="58">
        <v>4.0000000000000001E-3</v>
      </c>
      <c r="BD39" s="58">
        <v>2.1999999999999999E-2</v>
      </c>
      <c r="BE39" s="58">
        <v>3.0000000000000001E-3</v>
      </c>
      <c r="BF39" s="58">
        <v>1E-3</v>
      </c>
      <c r="BG39" s="58">
        <v>0.107</v>
      </c>
      <c r="BH39" s="58">
        <v>0.27300000000000002</v>
      </c>
      <c r="BI39" s="58">
        <v>0.28199999999999997</v>
      </c>
      <c r="BJ39" s="58">
        <v>0</v>
      </c>
      <c r="BK39" s="58">
        <v>0</v>
      </c>
      <c r="BL39" s="58">
        <v>9.6000000000000002E-2</v>
      </c>
      <c r="BM39" s="58">
        <v>1.4E-2</v>
      </c>
      <c r="BN39" s="58">
        <v>0.48499999999999999</v>
      </c>
      <c r="BO39" s="59">
        <v>0.96309999999999996</v>
      </c>
      <c r="BP39" s="59">
        <v>1.0970299999999999</v>
      </c>
      <c r="BQ39" s="58">
        <v>0.19400000000000001</v>
      </c>
      <c r="BR39" s="58">
        <v>2.4E-2</v>
      </c>
    </row>
    <row r="40" spans="1:70" ht="15.95" customHeight="1" x14ac:dyDescent="0.25">
      <c r="A40" s="58" t="s">
        <v>84</v>
      </c>
      <c r="B40" s="58">
        <v>363.9</v>
      </c>
      <c r="C40" s="58">
        <v>5060</v>
      </c>
      <c r="D40" s="58">
        <v>473.5</v>
      </c>
      <c r="E40" s="58">
        <v>5382</v>
      </c>
      <c r="F40" s="58">
        <v>50940</v>
      </c>
      <c r="G40" s="58">
        <v>43740</v>
      </c>
      <c r="H40" s="59">
        <v>1.17622</v>
      </c>
      <c r="I40" s="59">
        <v>1.1636</v>
      </c>
      <c r="J40" s="78">
        <v>193.3</v>
      </c>
      <c r="K40" s="78">
        <v>0.94299999999999995</v>
      </c>
      <c r="L40" s="78">
        <v>1.575</v>
      </c>
      <c r="M40" s="58">
        <v>3.6520000000000001</v>
      </c>
      <c r="N40" s="58">
        <v>100.7</v>
      </c>
      <c r="O40" s="58">
        <v>590.1</v>
      </c>
      <c r="P40" s="58">
        <v>0.44600000000000001</v>
      </c>
      <c r="Q40" s="58">
        <v>5.2210000000000001</v>
      </c>
      <c r="R40" s="58">
        <v>22.97</v>
      </c>
      <c r="S40" s="58">
        <v>9.5630000000000006</v>
      </c>
      <c r="T40" s="58">
        <v>1.9419999999999999</v>
      </c>
      <c r="U40" s="59">
        <v>1.0589299999999999</v>
      </c>
      <c r="V40" s="59">
        <v>0.99768000000000001</v>
      </c>
      <c r="W40" s="58">
        <v>0.18099999999999999</v>
      </c>
      <c r="X40" s="58">
        <v>16.54</v>
      </c>
      <c r="Y40" s="58">
        <v>17.579999999999998</v>
      </c>
      <c r="Z40" s="58">
        <v>339.7</v>
      </c>
      <c r="AA40" s="59">
        <v>1.13008</v>
      </c>
      <c r="AB40" s="59">
        <v>1.1795</v>
      </c>
      <c r="AC40" s="58">
        <v>3.9E-2</v>
      </c>
      <c r="AD40" s="58">
        <v>0.65700000000000003</v>
      </c>
      <c r="AE40" s="58">
        <v>1E-3</v>
      </c>
      <c r="AF40" s="58">
        <v>5.0000000000000001E-3</v>
      </c>
      <c r="AG40" s="58">
        <v>8.6999999999999994E-2</v>
      </c>
      <c r="AH40" s="58">
        <v>0.25</v>
      </c>
      <c r="AI40" s="58">
        <v>0.16200000000000001</v>
      </c>
      <c r="AJ40" s="59">
        <v>1.0310699999999999</v>
      </c>
      <c r="AK40" s="59">
        <v>1.1631899999999999</v>
      </c>
      <c r="AL40" s="58">
        <v>1.325</v>
      </c>
      <c r="AM40" s="58">
        <v>2.4E-2</v>
      </c>
      <c r="AN40" s="58">
        <v>3.0000000000000001E-3</v>
      </c>
      <c r="AO40" s="58">
        <v>0.13500000000000001</v>
      </c>
      <c r="AP40" s="58">
        <v>50.44</v>
      </c>
      <c r="AQ40" s="58">
        <v>57.65</v>
      </c>
      <c r="AR40" s="58">
        <v>0.33700000000000002</v>
      </c>
      <c r="AS40" s="58">
        <v>0.63500000000000001</v>
      </c>
      <c r="AT40" s="58">
        <v>8.4000000000000005E-2</v>
      </c>
      <c r="AU40" s="58">
        <v>0.31900000000000001</v>
      </c>
      <c r="AV40" s="58">
        <v>6.4000000000000001E-2</v>
      </c>
      <c r="AW40" s="58">
        <v>0.02</v>
      </c>
      <c r="AX40" s="58">
        <v>5.7000000000000002E-2</v>
      </c>
      <c r="AY40" s="58">
        <v>8.0000000000000002E-3</v>
      </c>
      <c r="AZ40" s="58">
        <v>4.1000000000000002E-2</v>
      </c>
      <c r="BA40" s="58">
        <v>8.0000000000000002E-3</v>
      </c>
      <c r="BB40" s="58">
        <v>2.1000000000000001E-2</v>
      </c>
      <c r="BC40" s="58">
        <v>3.0000000000000001E-3</v>
      </c>
      <c r="BD40" s="58">
        <v>1.7000000000000001E-2</v>
      </c>
      <c r="BE40" s="58">
        <v>3.0000000000000001E-3</v>
      </c>
      <c r="BF40" s="58">
        <v>1E-3</v>
      </c>
      <c r="BG40" s="58">
        <v>0.11600000000000001</v>
      </c>
      <c r="BH40" s="58">
        <v>0.28100000000000003</v>
      </c>
      <c r="BI40" s="58">
        <v>0.28599999999999998</v>
      </c>
      <c r="BJ40" s="58">
        <v>0</v>
      </c>
      <c r="BK40" s="58">
        <v>1E-3</v>
      </c>
      <c r="BL40" s="58">
        <v>0.19700000000000001</v>
      </c>
      <c r="BM40" s="58">
        <v>8.9999999999999993E-3</v>
      </c>
      <c r="BN40" s="58">
        <v>0.443</v>
      </c>
      <c r="BO40" s="59">
        <v>0.96136999999999995</v>
      </c>
      <c r="BP40" s="59">
        <v>1.0960300000000001</v>
      </c>
      <c r="BQ40" s="58">
        <v>9.1999999999999998E-2</v>
      </c>
      <c r="BR40" s="58">
        <v>1.4E-2</v>
      </c>
    </row>
    <row r="41" spans="1:70" ht="15.95" customHeight="1" x14ac:dyDescent="0.25">
      <c r="A41" s="58" t="s">
        <v>85</v>
      </c>
      <c r="B41" s="58">
        <v>583</v>
      </c>
      <c r="C41" s="58">
        <v>3495</v>
      </c>
      <c r="D41" s="58">
        <v>575</v>
      </c>
      <c r="E41" s="58">
        <v>2682</v>
      </c>
      <c r="F41" s="58">
        <v>43620</v>
      </c>
      <c r="G41" s="58">
        <v>44590</v>
      </c>
      <c r="H41" s="59">
        <v>1.15794</v>
      </c>
      <c r="I41" s="59">
        <v>1.14178</v>
      </c>
      <c r="J41" s="78">
        <v>204.9</v>
      </c>
      <c r="K41" s="78">
        <v>1.0620000000000001</v>
      </c>
      <c r="L41" s="78">
        <v>1.903</v>
      </c>
      <c r="M41" s="58">
        <v>4.2530000000000001</v>
      </c>
      <c r="N41" s="58">
        <v>114.5</v>
      </c>
      <c r="O41" s="58">
        <v>708.9</v>
      </c>
      <c r="P41" s="58">
        <v>0.64500000000000002</v>
      </c>
      <c r="Q41" s="58">
        <v>5.22</v>
      </c>
      <c r="R41" s="58">
        <v>23.22</v>
      </c>
      <c r="S41" s="58">
        <v>9.9499999999999993</v>
      </c>
      <c r="T41" s="58">
        <v>1.534</v>
      </c>
      <c r="U41" s="59">
        <v>1.0320400000000001</v>
      </c>
      <c r="V41" s="59">
        <v>0.97767000000000004</v>
      </c>
      <c r="W41" s="58">
        <v>0.248</v>
      </c>
      <c r="X41" s="58">
        <v>22.23</v>
      </c>
      <c r="Y41" s="58">
        <v>16.64</v>
      </c>
      <c r="Z41" s="58">
        <v>203.6</v>
      </c>
      <c r="AA41" s="59">
        <v>1.1072900000000001</v>
      </c>
      <c r="AB41" s="59">
        <v>1.1660200000000001</v>
      </c>
      <c r="AC41" s="58">
        <v>6.4000000000000001E-2</v>
      </c>
      <c r="AD41" s="58">
        <v>0.48199999999999998</v>
      </c>
      <c r="AE41" s="58">
        <v>1E-3</v>
      </c>
      <c r="AF41" s="58">
        <v>3.0000000000000001E-3</v>
      </c>
      <c r="AG41" s="58">
        <v>0.05</v>
      </c>
      <c r="AH41" s="58">
        <v>0.218</v>
      </c>
      <c r="AI41" s="58">
        <v>9.6000000000000002E-2</v>
      </c>
      <c r="AJ41" s="59">
        <v>1.01271</v>
      </c>
      <c r="AK41" s="59">
        <v>1.1507400000000001</v>
      </c>
      <c r="AL41" s="58">
        <v>0.45700000000000002</v>
      </c>
      <c r="AM41" s="58">
        <v>5.7000000000000002E-2</v>
      </c>
      <c r="AN41" s="58">
        <v>2E-3</v>
      </c>
      <c r="AO41" s="58">
        <v>0.158</v>
      </c>
      <c r="AP41" s="58">
        <v>39.26</v>
      </c>
      <c r="AQ41" s="58">
        <v>38.31</v>
      </c>
      <c r="AR41" s="58">
        <v>0.54400000000000004</v>
      </c>
      <c r="AS41" s="58">
        <v>1.0940000000000001</v>
      </c>
      <c r="AT41" s="58">
        <v>0.13600000000000001</v>
      </c>
      <c r="AU41" s="58">
        <v>0.51200000000000001</v>
      </c>
      <c r="AV41" s="58">
        <v>0.105</v>
      </c>
      <c r="AW41" s="58">
        <v>2.5999999999999999E-2</v>
      </c>
      <c r="AX41" s="58">
        <v>9.4E-2</v>
      </c>
      <c r="AY41" s="58">
        <v>1.2999999999999999E-2</v>
      </c>
      <c r="AZ41" s="58">
        <v>6.8000000000000005E-2</v>
      </c>
      <c r="BA41" s="58">
        <v>1.2999999999999999E-2</v>
      </c>
      <c r="BB41" s="58">
        <v>3.5000000000000003E-2</v>
      </c>
      <c r="BC41" s="58">
        <v>5.0000000000000001E-3</v>
      </c>
      <c r="BD41" s="58">
        <v>0.03</v>
      </c>
      <c r="BE41" s="58">
        <v>4.0000000000000001E-3</v>
      </c>
      <c r="BF41" s="58">
        <v>1E-3</v>
      </c>
      <c r="BG41" s="58">
        <v>7.2999999999999995E-2</v>
      </c>
      <c r="BH41" s="58">
        <v>0.22500000000000001</v>
      </c>
      <c r="BI41" s="58">
        <v>0.23</v>
      </c>
      <c r="BJ41" s="58">
        <v>0</v>
      </c>
      <c r="BK41" s="58">
        <v>0</v>
      </c>
      <c r="BL41" s="58">
        <v>8.7999999999999995E-2</v>
      </c>
      <c r="BM41" s="58">
        <v>1.2E-2</v>
      </c>
      <c r="BN41" s="58">
        <v>0.85399999999999998</v>
      </c>
      <c r="BO41" s="59">
        <v>0.95431999999999995</v>
      </c>
      <c r="BP41" s="59">
        <v>1.0924700000000001</v>
      </c>
      <c r="BQ41" s="58">
        <v>0.16800000000000001</v>
      </c>
      <c r="BR41" s="58">
        <v>2.7E-2</v>
      </c>
    </row>
    <row r="42" spans="1:70" ht="15.95" customHeight="1" x14ac:dyDescent="0.25">
      <c r="A42" s="58" t="s">
        <v>86</v>
      </c>
      <c r="B42" s="58">
        <v>422.9</v>
      </c>
      <c r="C42" s="58">
        <v>3852</v>
      </c>
      <c r="D42" s="58">
        <v>733.4</v>
      </c>
      <c r="E42" s="58">
        <v>3230</v>
      </c>
      <c r="F42" s="58">
        <v>46260</v>
      </c>
      <c r="G42" s="58">
        <v>44640</v>
      </c>
      <c r="H42" s="59">
        <v>1.11852</v>
      </c>
      <c r="I42" s="59">
        <v>1.1359300000000001</v>
      </c>
      <c r="J42" s="78">
        <v>210.6</v>
      </c>
      <c r="K42" s="78">
        <v>1.2869999999999999</v>
      </c>
      <c r="L42" s="78">
        <v>1.7070000000000001</v>
      </c>
      <c r="M42" s="58">
        <v>3.15</v>
      </c>
      <c r="N42" s="58">
        <v>128</v>
      </c>
      <c r="O42" s="58">
        <v>1097</v>
      </c>
      <c r="P42" s="58">
        <v>0.40300000000000002</v>
      </c>
      <c r="Q42" s="58">
        <v>3.379</v>
      </c>
      <c r="R42" s="58">
        <v>27.45</v>
      </c>
      <c r="S42" s="58">
        <v>18.440000000000001</v>
      </c>
      <c r="T42" s="58">
        <v>1.59</v>
      </c>
      <c r="U42" s="59">
        <v>1.00671</v>
      </c>
      <c r="V42" s="59">
        <v>0.97167000000000003</v>
      </c>
      <c r="W42" s="58">
        <v>0.28399999999999997</v>
      </c>
      <c r="X42" s="58">
        <v>5.0880000000000001</v>
      </c>
      <c r="Y42" s="58">
        <v>12.59</v>
      </c>
      <c r="Z42" s="58">
        <v>198.3</v>
      </c>
      <c r="AA42" s="59">
        <v>1.08941</v>
      </c>
      <c r="AB42" s="59">
        <v>1.1597200000000001</v>
      </c>
      <c r="AC42" s="58">
        <v>7.2999999999999995E-2</v>
      </c>
      <c r="AD42" s="58">
        <v>0.39800000000000002</v>
      </c>
      <c r="AE42" s="58">
        <v>1E-3</v>
      </c>
      <c r="AF42" s="58">
        <v>3.0000000000000001E-3</v>
      </c>
      <c r="AG42" s="58">
        <v>4.8000000000000001E-2</v>
      </c>
      <c r="AH42" s="58">
        <v>0.39700000000000002</v>
      </c>
      <c r="AI42" s="58">
        <v>0.114</v>
      </c>
      <c r="AJ42" s="59">
        <v>0.99778</v>
      </c>
      <c r="AK42" s="59">
        <v>1.14463</v>
      </c>
      <c r="AL42" s="58">
        <v>0.755</v>
      </c>
      <c r="AM42" s="58">
        <v>4.1000000000000002E-2</v>
      </c>
      <c r="AN42" s="58">
        <v>1E-3</v>
      </c>
      <c r="AO42" s="58">
        <v>0.18</v>
      </c>
      <c r="AP42" s="58">
        <v>40.11</v>
      </c>
      <c r="AQ42" s="58">
        <v>39.51</v>
      </c>
      <c r="AR42" s="58">
        <v>0.56999999999999995</v>
      </c>
      <c r="AS42" s="58">
        <v>1.111</v>
      </c>
      <c r="AT42" s="58">
        <v>0.13800000000000001</v>
      </c>
      <c r="AU42" s="58">
        <v>0.51800000000000002</v>
      </c>
      <c r="AV42" s="58">
        <v>9.9000000000000005E-2</v>
      </c>
      <c r="AW42" s="58">
        <v>2.5000000000000001E-2</v>
      </c>
      <c r="AX42" s="58">
        <v>9.6000000000000002E-2</v>
      </c>
      <c r="AY42" s="58">
        <v>1.2999999999999999E-2</v>
      </c>
      <c r="AZ42" s="58">
        <v>6.3E-2</v>
      </c>
      <c r="BA42" s="58">
        <v>1.2E-2</v>
      </c>
      <c r="BB42" s="58">
        <v>3.2000000000000001E-2</v>
      </c>
      <c r="BC42" s="58">
        <v>4.0000000000000001E-3</v>
      </c>
      <c r="BD42" s="58">
        <v>2.5999999999999999E-2</v>
      </c>
      <c r="BE42" s="58">
        <v>4.0000000000000001E-3</v>
      </c>
      <c r="BF42" s="58">
        <v>2E-3</v>
      </c>
      <c r="BG42" s="58">
        <v>7.9000000000000001E-2</v>
      </c>
      <c r="BH42" s="58">
        <v>0.19600000000000001</v>
      </c>
      <c r="BI42" s="58">
        <v>0.20399999999999999</v>
      </c>
      <c r="BJ42" s="58">
        <v>0</v>
      </c>
      <c r="BK42" s="58">
        <v>0</v>
      </c>
      <c r="BL42" s="58">
        <v>0.16900000000000001</v>
      </c>
      <c r="BM42" s="58">
        <v>8.0000000000000002E-3</v>
      </c>
      <c r="BN42" s="58">
        <v>0.66500000000000004</v>
      </c>
      <c r="BO42" s="59">
        <v>0.93910000000000005</v>
      </c>
      <c r="BP42" s="59">
        <v>1.08175</v>
      </c>
      <c r="BQ42" s="58">
        <v>0.161</v>
      </c>
      <c r="BR42" s="58">
        <v>2.7E-2</v>
      </c>
    </row>
    <row r="43" spans="1:70" ht="15.95" customHeight="1" x14ac:dyDescent="0.25">
      <c r="A43" s="58" t="s">
        <v>88</v>
      </c>
      <c r="B43" s="58">
        <v>-13.22</v>
      </c>
      <c r="C43" s="58">
        <v>6.9000000000000006E-2</v>
      </c>
      <c r="D43" s="58">
        <v>-2.04</v>
      </c>
      <c r="E43" s="58">
        <v>20.78</v>
      </c>
      <c r="F43" s="58">
        <v>-1.7569999999999999</v>
      </c>
      <c r="G43" s="58">
        <v>1.3440000000000001</v>
      </c>
      <c r="H43" s="59">
        <v>1.1013999999999999</v>
      </c>
      <c r="I43" s="59">
        <v>1.04504</v>
      </c>
      <c r="J43" s="78">
        <v>7.8E-2</v>
      </c>
      <c r="K43" s="78">
        <v>2E-3</v>
      </c>
      <c r="L43" s="78">
        <v>3.5000000000000003E-2</v>
      </c>
      <c r="M43" s="58">
        <v>0.19700000000000001</v>
      </c>
      <c r="N43" s="58">
        <v>0.08</v>
      </c>
      <c r="O43" s="58">
        <v>183.5</v>
      </c>
      <c r="P43" s="58">
        <v>-2.3E-2</v>
      </c>
      <c r="Q43" s="58">
        <v>6.0999999999999999E-2</v>
      </c>
      <c r="R43" s="58">
        <v>4.5999999999999999E-2</v>
      </c>
      <c r="S43" s="58">
        <v>-2.3610000000000002</v>
      </c>
      <c r="T43" s="58">
        <v>-2E-3</v>
      </c>
      <c r="U43" s="59">
        <v>1.0395300000000001</v>
      </c>
      <c r="V43" s="59">
        <v>0.94433999999999996</v>
      </c>
      <c r="W43" s="58">
        <v>4.1000000000000002E-2</v>
      </c>
      <c r="X43" s="58">
        <v>-0.04</v>
      </c>
      <c r="Y43" s="58">
        <v>1E-3</v>
      </c>
      <c r="Z43" s="58">
        <v>-1.4E-2</v>
      </c>
      <c r="AA43" s="59">
        <v>1.0746100000000001</v>
      </c>
      <c r="AB43" s="59">
        <v>1.0839399999999999</v>
      </c>
      <c r="AC43" s="58">
        <v>0</v>
      </c>
      <c r="AD43" s="58">
        <v>-2E-3</v>
      </c>
      <c r="AE43" s="58">
        <v>0</v>
      </c>
      <c r="AF43" s="58">
        <v>0</v>
      </c>
      <c r="AG43" s="58">
        <v>0</v>
      </c>
      <c r="AH43" s="58">
        <v>-1.4999999999999999E-2</v>
      </c>
      <c r="AI43" s="58">
        <v>0.107</v>
      </c>
      <c r="AJ43" s="59">
        <v>0.98894000000000004</v>
      </c>
      <c r="AK43" s="59">
        <v>1.0801099999999999</v>
      </c>
      <c r="AL43" s="58">
        <v>1.7999999999999999E-2</v>
      </c>
      <c r="AM43" s="58">
        <v>3.0000000000000001E-3</v>
      </c>
      <c r="AN43" s="58">
        <v>-1E-3</v>
      </c>
      <c r="AO43" s="58">
        <v>0</v>
      </c>
      <c r="AP43" s="58">
        <v>-8.0000000000000002E-3</v>
      </c>
      <c r="AQ43" s="58">
        <v>-6.0000000000000001E-3</v>
      </c>
      <c r="AR43" s="58">
        <v>4.0000000000000001E-3</v>
      </c>
      <c r="AS43" s="58">
        <v>-8.9999999999999993E-3</v>
      </c>
      <c r="AT43" s="58">
        <v>0</v>
      </c>
      <c r="AU43" s="58">
        <v>-1E-3</v>
      </c>
      <c r="AV43" s="58">
        <v>0</v>
      </c>
      <c r="AW43" s="58">
        <v>0</v>
      </c>
      <c r="AX43" s="58">
        <v>0</v>
      </c>
      <c r="AY43" s="58">
        <v>0</v>
      </c>
      <c r="AZ43" s="58">
        <v>0</v>
      </c>
      <c r="BA43" s="58">
        <v>0</v>
      </c>
      <c r="BB43" s="58">
        <v>0</v>
      </c>
      <c r="BC43" s="58">
        <v>0</v>
      </c>
      <c r="BD43" s="58">
        <v>0</v>
      </c>
      <c r="BE43" s="58">
        <v>0</v>
      </c>
      <c r="BF43" s="58">
        <v>0</v>
      </c>
      <c r="BG43" s="58">
        <v>5.0000000000000001E-3</v>
      </c>
      <c r="BH43" s="58">
        <v>0</v>
      </c>
      <c r="BI43" s="58">
        <v>0</v>
      </c>
      <c r="BJ43" s="58">
        <v>0</v>
      </c>
      <c r="BK43" s="58">
        <v>0</v>
      </c>
      <c r="BL43" s="58">
        <v>6.9000000000000006E-2</v>
      </c>
      <c r="BM43" s="58">
        <v>-1E-3</v>
      </c>
      <c r="BN43" s="58">
        <v>1.2E-2</v>
      </c>
      <c r="BO43" s="59">
        <v>0.95926</v>
      </c>
      <c r="BP43" s="59">
        <v>1.0628899999999999</v>
      </c>
      <c r="BQ43" s="58">
        <v>1E-3</v>
      </c>
      <c r="BR43" s="58">
        <v>0</v>
      </c>
    </row>
    <row r="44" spans="1:70" ht="15.95" customHeight="1" x14ac:dyDescent="0.25">
      <c r="A44" s="58" t="s">
        <v>89</v>
      </c>
      <c r="B44" s="58">
        <v>42.88</v>
      </c>
      <c r="C44" s="58">
        <v>7270</v>
      </c>
      <c r="D44" s="58">
        <v>586.20000000000005</v>
      </c>
      <c r="E44" s="58">
        <v>3545</v>
      </c>
      <c r="F44" s="58">
        <v>41640</v>
      </c>
      <c r="G44" s="58">
        <v>39080</v>
      </c>
      <c r="H44" s="59">
        <v>1.1443300000000001</v>
      </c>
      <c r="I44" s="59">
        <v>1.12666</v>
      </c>
      <c r="J44" s="78">
        <v>177.8</v>
      </c>
      <c r="K44" s="78">
        <v>0.51100000000000001</v>
      </c>
      <c r="L44" s="78">
        <v>1.1759999999999999</v>
      </c>
      <c r="M44" s="58">
        <v>3.3050000000000002</v>
      </c>
      <c r="N44" s="58">
        <v>138.4</v>
      </c>
      <c r="O44" s="58">
        <v>294.3</v>
      </c>
      <c r="P44" s="58">
        <v>0.21199999999999999</v>
      </c>
      <c r="Q44" s="58">
        <v>2.3940000000000001</v>
      </c>
      <c r="R44" s="58">
        <v>13.07</v>
      </c>
      <c r="S44" s="58">
        <v>19.73</v>
      </c>
      <c r="T44" s="58">
        <v>3.6760000000000002</v>
      </c>
      <c r="U44" s="59">
        <v>1.04748</v>
      </c>
      <c r="V44" s="59">
        <v>0.97406999999999999</v>
      </c>
      <c r="W44" s="58">
        <v>1.169</v>
      </c>
      <c r="X44" s="58">
        <v>5.992</v>
      </c>
      <c r="Y44" s="58">
        <v>19.87</v>
      </c>
      <c r="Z44" s="58">
        <v>53.89</v>
      </c>
      <c r="AA44" s="59">
        <v>1.2773399999999999</v>
      </c>
      <c r="AB44" s="59">
        <v>1.32294</v>
      </c>
      <c r="AC44" s="58">
        <v>5.7000000000000002E-2</v>
      </c>
      <c r="AD44" s="58">
        <v>0.16400000000000001</v>
      </c>
      <c r="AE44" s="58">
        <v>0</v>
      </c>
      <c r="AF44" s="58">
        <v>1E-3</v>
      </c>
      <c r="AG44" s="58">
        <v>1.7000000000000001E-2</v>
      </c>
      <c r="AH44" s="58">
        <v>4.0199999999999996</v>
      </c>
      <c r="AI44" s="58">
        <v>4.2000000000000003E-2</v>
      </c>
      <c r="AJ44" s="59">
        <v>1.0238100000000001</v>
      </c>
      <c r="AK44" s="59">
        <v>1.13906</v>
      </c>
      <c r="AL44" s="58">
        <v>0.753</v>
      </c>
      <c r="AM44" s="58">
        <v>3.5000000000000003E-2</v>
      </c>
      <c r="AN44" s="58">
        <v>3.0000000000000001E-3</v>
      </c>
      <c r="AO44" s="58">
        <v>1.0999999999999999E-2</v>
      </c>
      <c r="AP44" s="58">
        <v>97.57</v>
      </c>
      <c r="AQ44" s="58">
        <v>111.6</v>
      </c>
      <c r="AR44" s="58">
        <v>48.71</v>
      </c>
      <c r="AS44" s="58">
        <v>6.5650000000000004</v>
      </c>
      <c r="AT44" s="58">
        <v>9.2140000000000004</v>
      </c>
      <c r="AU44" s="58">
        <v>35.57</v>
      </c>
      <c r="AV44" s="58">
        <v>6.5629999999999997</v>
      </c>
      <c r="AW44" s="58">
        <v>0.57999999999999996</v>
      </c>
      <c r="AX44" s="58">
        <v>6.6970000000000001</v>
      </c>
      <c r="AY44" s="58">
        <v>0.86199999999999999</v>
      </c>
      <c r="AZ44" s="58">
        <v>3.9820000000000002</v>
      </c>
      <c r="BA44" s="58">
        <v>0.67</v>
      </c>
      <c r="BB44" s="58">
        <v>1.389</v>
      </c>
      <c r="BC44" s="58">
        <v>0.11700000000000001</v>
      </c>
      <c r="BD44" s="58">
        <v>0.46899999999999997</v>
      </c>
      <c r="BE44" s="58">
        <v>0.05</v>
      </c>
      <c r="BF44" s="58">
        <v>1E-3</v>
      </c>
      <c r="BG44" s="58">
        <v>3.5999999999999997E-2</v>
      </c>
      <c r="BH44" s="58">
        <v>1E-3</v>
      </c>
      <c r="BI44" s="58">
        <v>0</v>
      </c>
      <c r="BJ44" s="58">
        <v>0</v>
      </c>
      <c r="BK44" s="58">
        <v>0</v>
      </c>
      <c r="BL44" s="58">
        <v>0.23300000000000001</v>
      </c>
      <c r="BM44" s="58">
        <v>2.9000000000000001E-2</v>
      </c>
      <c r="BN44" s="58">
        <v>0.98699999999999999</v>
      </c>
      <c r="BO44" s="59">
        <v>0.95382</v>
      </c>
      <c r="BP44" s="59">
        <v>1.0784899999999999</v>
      </c>
      <c r="BQ44" s="58">
        <v>4.9000000000000002E-2</v>
      </c>
      <c r="BR44" s="58">
        <v>1.2999999999999999E-2</v>
      </c>
    </row>
    <row r="45" spans="1:70" ht="15.95" customHeight="1" x14ac:dyDescent="0.25">
      <c r="A45" s="58" t="s">
        <v>90</v>
      </c>
      <c r="B45" s="58">
        <v>195.4</v>
      </c>
      <c r="C45" s="58">
        <v>409.6</v>
      </c>
      <c r="D45" s="58">
        <v>411.8</v>
      </c>
      <c r="E45" s="58">
        <v>168.8</v>
      </c>
      <c r="F45" s="58">
        <v>421.1</v>
      </c>
      <c r="G45" s="58">
        <v>256.60000000000002</v>
      </c>
      <c r="H45" s="59">
        <v>1.06718</v>
      </c>
      <c r="I45" s="59">
        <v>1.02765</v>
      </c>
      <c r="J45" s="78">
        <v>191.1</v>
      </c>
      <c r="K45" s="78">
        <v>9.6509999999999998</v>
      </c>
      <c r="L45" s="78">
        <v>8.4009999999999998</v>
      </c>
      <c r="M45" s="58">
        <v>4.2610000000000001</v>
      </c>
      <c r="N45" s="58">
        <v>32.83</v>
      </c>
      <c r="O45" s="58">
        <v>449.8</v>
      </c>
      <c r="P45" s="58">
        <v>3.3559999999999999</v>
      </c>
      <c r="Q45" s="58">
        <v>3.669</v>
      </c>
      <c r="R45" s="58">
        <v>4.274</v>
      </c>
      <c r="S45" s="58">
        <v>3.262</v>
      </c>
      <c r="T45" s="58">
        <v>1.173</v>
      </c>
      <c r="U45" s="59">
        <v>1.02545</v>
      </c>
      <c r="V45" s="59">
        <v>0.94776000000000005</v>
      </c>
      <c r="W45" s="58">
        <v>1.9450000000000001</v>
      </c>
      <c r="X45" s="58">
        <v>2.8849999999999998</v>
      </c>
      <c r="Y45" s="58">
        <v>8.3510000000000009</v>
      </c>
      <c r="Z45" s="58">
        <v>3.4980000000000002</v>
      </c>
      <c r="AA45" s="59">
        <v>1.0440799999999999</v>
      </c>
      <c r="AB45" s="59">
        <v>1.0631600000000001</v>
      </c>
      <c r="AC45" s="58">
        <v>1.0669999999999999</v>
      </c>
      <c r="AD45" s="58">
        <v>3.427</v>
      </c>
      <c r="AE45" s="58">
        <v>0.25</v>
      </c>
      <c r="AF45" s="58">
        <v>0.253</v>
      </c>
      <c r="AG45" s="58">
        <v>0.188</v>
      </c>
      <c r="AH45" s="58">
        <v>5.7720000000000002</v>
      </c>
      <c r="AI45" s="58">
        <v>3.38</v>
      </c>
      <c r="AJ45" s="59">
        <v>0.96189000000000002</v>
      </c>
      <c r="AK45" s="59">
        <v>1.0628599999999999</v>
      </c>
      <c r="AL45" s="58">
        <v>0.246</v>
      </c>
      <c r="AM45" s="58">
        <v>0.251</v>
      </c>
      <c r="AN45" s="58">
        <v>0.252</v>
      </c>
      <c r="AO45" s="58">
        <v>1.5069999999999999</v>
      </c>
      <c r="AP45" s="58">
        <v>14.96</v>
      </c>
      <c r="AQ45" s="58">
        <v>15.16</v>
      </c>
      <c r="AR45" s="58">
        <v>0.438</v>
      </c>
      <c r="AS45" s="58">
        <v>0.41699999999999998</v>
      </c>
      <c r="AT45" s="58">
        <v>0.433</v>
      </c>
      <c r="AU45" s="58">
        <v>0.44</v>
      </c>
      <c r="AV45" s="58">
        <v>0.42899999999999999</v>
      </c>
      <c r="AW45" s="58">
        <v>0.43</v>
      </c>
      <c r="AX45" s="58">
        <v>0.42499999999999999</v>
      </c>
      <c r="AY45" s="58">
        <v>0.437</v>
      </c>
      <c r="AZ45" s="58">
        <v>0.43099999999999999</v>
      </c>
      <c r="BA45" s="58">
        <v>0.43099999999999999</v>
      </c>
      <c r="BB45" s="58">
        <v>0.42599999999999999</v>
      </c>
      <c r="BC45" s="58">
        <v>0.43099999999999999</v>
      </c>
      <c r="BD45" s="58">
        <v>0.435</v>
      </c>
      <c r="BE45" s="58">
        <v>0.434</v>
      </c>
      <c r="BF45" s="58">
        <v>0.22900000000000001</v>
      </c>
      <c r="BG45" s="58">
        <v>1.5389999999999999</v>
      </c>
      <c r="BH45" s="58">
        <v>1.623</v>
      </c>
      <c r="BI45" s="58">
        <v>1.6479999999999999</v>
      </c>
      <c r="BJ45" s="58">
        <v>0.20599999999999999</v>
      </c>
      <c r="BK45" s="58">
        <v>0.222</v>
      </c>
      <c r="BL45" s="58">
        <v>0.19800000000000001</v>
      </c>
      <c r="BM45" s="58">
        <v>9.9369999999999994</v>
      </c>
      <c r="BN45" s="58">
        <v>1.6319999999999999</v>
      </c>
      <c r="BO45" s="59">
        <v>0.94937000000000005</v>
      </c>
      <c r="BP45" s="59">
        <v>1.0638099999999999</v>
      </c>
      <c r="BQ45" s="58">
        <v>0.42899999999999999</v>
      </c>
      <c r="BR45" s="58">
        <v>1.9430000000000001</v>
      </c>
    </row>
    <row r="46" spans="1:70" ht="15.95" customHeight="1" x14ac:dyDescent="0.25">
      <c r="A46" s="58" t="s">
        <v>91</v>
      </c>
      <c r="B46" s="58">
        <v>198.6</v>
      </c>
      <c r="C46" s="58">
        <v>3947</v>
      </c>
      <c r="D46" s="58">
        <v>188</v>
      </c>
      <c r="E46" s="58">
        <v>2142</v>
      </c>
      <c r="F46" s="58">
        <v>15210</v>
      </c>
      <c r="G46" s="58">
        <v>-10.3</v>
      </c>
      <c r="H46" s="59">
        <v>1.74211</v>
      </c>
      <c r="I46" s="59">
        <v>1.1623300000000001</v>
      </c>
      <c r="J46" s="78">
        <v>179</v>
      </c>
      <c r="K46" s="78">
        <v>8.1000000000000003E-2</v>
      </c>
      <c r="L46" s="78">
        <v>1.161</v>
      </c>
      <c r="M46" s="58">
        <v>1.698</v>
      </c>
      <c r="N46" s="58">
        <v>85.21</v>
      </c>
      <c r="O46" s="58">
        <v>2.7719999999999998</v>
      </c>
      <c r="P46" s="58">
        <v>0.42199999999999999</v>
      </c>
      <c r="Q46" s="58">
        <v>1.956</v>
      </c>
      <c r="R46" s="58">
        <v>27.4</v>
      </c>
      <c r="S46" s="58">
        <v>28.04</v>
      </c>
      <c r="T46" s="58">
        <v>0.91100000000000003</v>
      </c>
      <c r="U46" s="59">
        <v>1.78271</v>
      </c>
      <c r="V46" s="59">
        <v>1.0407900000000001</v>
      </c>
      <c r="W46" s="58">
        <v>4.2999999999999997E-2</v>
      </c>
      <c r="X46" s="58">
        <v>-0.45900000000000002</v>
      </c>
      <c r="Y46" s="58">
        <v>12.46</v>
      </c>
      <c r="Z46" s="58">
        <v>208.4</v>
      </c>
      <c r="AA46" s="59">
        <v>1.74394</v>
      </c>
      <c r="AB46" s="59">
        <v>1.1913</v>
      </c>
      <c r="AC46" s="58">
        <v>0.11</v>
      </c>
      <c r="AD46" s="58">
        <v>1.038</v>
      </c>
      <c r="AE46" s="58">
        <v>2.1000000000000001E-2</v>
      </c>
      <c r="AF46" s="58">
        <v>2.4E-2</v>
      </c>
      <c r="AG46" s="58">
        <v>6.4000000000000001E-2</v>
      </c>
      <c r="AH46" s="58">
        <v>1.048</v>
      </c>
      <c r="AI46" s="58">
        <v>0.38200000000000001</v>
      </c>
      <c r="AJ46" s="59">
        <v>1.59595</v>
      </c>
      <c r="AK46" s="59">
        <v>1.18635</v>
      </c>
      <c r="AL46" s="58">
        <v>0.183</v>
      </c>
      <c r="AM46" s="58">
        <v>4.5999999999999999E-2</v>
      </c>
      <c r="AN46" s="58">
        <v>1.6E-2</v>
      </c>
      <c r="AO46" s="58">
        <v>0.39700000000000002</v>
      </c>
      <c r="AP46" s="58">
        <v>23.3</v>
      </c>
      <c r="AQ46" s="58">
        <v>23.33</v>
      </c>
      <c r="AR46" s="58">
        <v>0.18099999999999999</v>
      </c>
      <c r="AS46" s="58">
        <v>0.313</v>
      </c>
      <c r="AT46" s="58">
        <v>6.8000000000000005E-2</v>
      </c>
      <c r="AU46" s="58">
        <v>0.155</v>
      </c>
      <c r="AV46" s="58">
        <v>5.8999999999999997E-2</v>
      </c>
      <c r="AW46" s="58">
        <v>4.1000000000000002E-2</v>
      </c>
      <c r="AX46" s="58">
        <v>5.5E-2</v>
      </c>
      <c r="AY46" s="58">
        <v>3.7999999999999999E-2</v>
      </c>
      <c r="AZ46" s="58">
        <v>5.0999999999999997E-2</v>
      </c>
      <c r="BA46" s="58">
        <v>0.04</v>
      </c>
      <c r="BB46" s="58">
        <v>4.3999999999999997E-2</v>
      </c>
      <c r="BC46" s="58">
        <v>3.6999999999999998E-2</v>
      </c>
      <c r="BD46" s="58">
        <v>4.2000000000000003E-2</v>
      </c>
      <c r="BE46" s="58">
        <v>3.6999999999999998E-2</v>
      </c>
      <c r="BF46" s="58">
        <v>0.02</v>
      </c>
      <c r="BG46" s="58">
        <v>0.20699999999999999</v>
      </c>
      <c r="BH46" s="58">
        <v>0.47199999999999998</v>
      </c>
      <c r="BI46" s="58">
        <v>0.47699999999999998</v>
      </c>
      <c r="BJ46" s="58">
        <v>1.7000000000000001E-2</v>
      </c>
      <c r="BK46" s="58">
        <v>1.7999999999999999E-2</v>
      </c>
      <c r="BL46" s="58">
        <v>0.23899999999999999</v>
      </c>
      <c r="BM46" s="58">
        <v>0.8</v>
      </c>
      <c r="BN46" s="58">
        <v>0.53700000000000003</v>
      </c>
      <c r="BO46" s="59">
        <v>1.6095299999999999</v>
      </c>
      <c r="BP46" s="59">
        <v>1.14758</v>
      </c>
      <c r="BQ46" s="58">
        <v>9.6000000000000002E-2</v>
      </c>
      <c r="BR46" s="58">
        <v>0.17100000000000001</v>
      </c>
    </row>
    <row r="47" spans="1:70" ht="15.95" customHeight="1" x14ac:dyDescent="0.25">
      <c r="A47" s="58" t="s">
        <v>73</v>
      </c>
      <c r="B47" s="58">
        <v>115.6</v>
      </c>
      <c r="C47" s="58">
        <v>2925</v>
      </c>
      <c r="D47" s="58">
        <v>90.41</v>
      </c>
      <c r="E47" s="58">
        <v>1984</v>
      </c>
      <c r="F47" s="58">
        <v>28180</v>
      </c>
      <c r="G47" s="58">
        <v>27560</v>
      </c>
      <c r="H47" s="59">
        <v>1.11409</v>
      </c>
      <c r="I47" s="59">
        <v>1.0791299999999999</v>
      </c>
      <c r="J47" s="78">
        <v>98.29</v>
      </c>
      <c r="K47" s="78">
        <v>0.20899999999999999</v>
      </c>
      <c r="L47" s="78">
        <v>0.48699999999999999</v>
      </c>
      <c r="M47" s="58">
        <v>1.4570000000000001</v>
      </c>
      <c r="N47" s="58">
        <v>32.71</v>
      </c>
      <c r="O47" s="58">
        <v>196.5</v>
      </c>
      <c r="P47" s="58">
        <v>0.15</v>
      </c>
      <c r="Q47" s="58">
        <v>1.9950000000000001</v>
      </c>
      <c r="R47" s="58">
        <v>13.98</v>
      </c>
      <c r="S47" s="58">
        <v>8.4779999999999998</v>
      </c>
      <c r="T47" s="58">
        <v>0.52</v>
      </c>
      <c r="U47" s="59">
        <v>1.0461199999999999</v>
      </c>
      <c r="V47" s="59">
        <v>0.96020000000000005</v>
      </c>
      <c r="W47" s="58">
        <v>0.04</v>
      </c>
      <c r="X47" s="58">
        <v>4.2119999999999997</v>
      </c>
      <c r="Y47" s="58">
        <v>8.6769999999999996</v>
      </c>
      <c r="Z47" s="58">
        <v>88.58</v>
      </c>
      <c r="AA47" s="59">
        <v>1.08179</v>
      </c>
      <c r="AB47" s="59">
        <v>1.1072299999999999</v>
      </c>
      <c r="AC47" s="58">
        <v>1.7999999999999999E-2</v>
      </c>
      <c r="AD47" s="58">
        <v>0.55000000000000004</v>
      </c>
      <c r="AE47" s="58">
        <v>0</v>
      </c>
      <c r="AF47" s="58">
        <v>2E-3</v>
      </c>
      <c r="AG47" s="58">
        <v>2.1999999999999999E-2</v>
      </c>
      <c r="AH47" s="58">
        <v>6.9000000000000006E-2</v>
      </c>
      <c r="AI47" s="58">
        <v>0.187</v>
      </c>
      <c r="AJ47" s="59">
        <v>0.99158999999999997</v>
      </c>
      <c r="AK47" s="59">
        <v>1.1009</v>
      </c>
      <c r="AL47" s="58">
        <v>0.307</v>
      </c>
      <c r="AM47" s="58">
        <v>2.1000000000000001E-2</v>
      </c>
      <c r="AN47" s="58">
        <v>0</v>
      </c>
      <c r="AO47" s="58">
        <v>0.107</v>
      </c>
      <c r="AP47" s="58">
        <v>14.45</v>
      </c>
      <c r="AQ47" s="58">
        <v>14.5</v>
      </c>
      <c r="AR47" s="58">
        <v>0.111</v>
      </c>
      <c r="AS47" s="58">
        <v>0.188</v>
      </c>
      <c r="AT47" s="58">
        <v>2.1999999999999999E-2</v>
      </c>
      <c r="AU47" s="58">
        <v>8.4000000000000005E-2</v>
      </c>
      <c r="AV47" s="58">
        <v>1.6E-2</v>
      </c>
      <c r="AW47" s="58">
        <v>5.0000000000000001E-3</v>
      </c>
      <c r="AX47" s="58">
        <v>1.4999999999999999E-2</v>
      </c>
      <c r="AY47" s="58">
        <v>2E-3</v>
      </c>
      <c r="AZ47" s="58">
        <v>0.01</v>
      </c>
      <c r="BA47" s="58">
        <v>2E-3</v>
      </c>
      <c r="BB47" s="58">
        <v>6.0000000000000001E-3</v>
      </c>
      <c r="BC47" s="58">
        <v>1E-3</v>
      </c>
      <c r="BD47" s="58">
        <v>4.0000000000000001E-3</v>
      </c>
      <c r="BE47" s="58">
        <v>1E-3</v>
      </c>
      <c r="BF47" s="58">
        <v>1E-3</v>
      </c>
      <c r="BG47" s="58">
        <v>5.6000000000000001E-2</v>
      </c>
      <c r="BH47" s="58">
        <v>0.245</v>
      </c>
      <c r="BI47" s="58">
        <v>0.251</v>
      </c>
      <c r="BJ47" s="58">
        <v>0</v>
      </c>
      <c r="BK47" s="58">
        <v>0</v>
      </c>
      <c r="BL47" s="58">
        <v>0.14199999999999999</v>
      </c>
      <c r="BM47" s="58">
        <v>2E-3</v>
      </c>
      <c r="BN47" s="58">
        <v>0.307</v>
      </c>
      <c r="BO47" s="59">
        <v>0.95047000000000004</v>
      </c>
      <c r="BP47" s="59">
        <v>1.0664899999999999</v>
      </c>
      <c r="BQ47" s="58">
        <v>2.5999999999999999E-2</v>
      </c>
      <c r="BR47" s="58">
        <v>7.0000000000000001E-3</v>
      </c>
    </row>
    <row r="48" spans="1:70" ht="15.95" customHeight="1" x14ac:dyDescent="0.25">
      <c r="A48" s="58" t="s">
        <v>74</v>
      </c>
      <c r="B48" s="58">
        <v>81.13</v>
      </c>
      <c r="C48" s="58">
        <v>5352</v>
      </c>
      <c r="D48" s="58">
        <v>152.9</v>
      </c>
      <c r="E48" s="58">
        <v>3660</v>
      </c>
      <c r="F48" s="58">
        <v>48250</v>
      </c>
      <c r="G48" s="58">
        <v>45240</v>
      </c>
      <c r="H48" s="59">
        <v>1.13629</v>
      </c>
      <c r="I48" s="59">
        <v>1.1220600000000001</v>
      </c>
      <c r="J48" s="78">
        <v>187.6</v>
      </c>
      <c r="K48" s="78">
        <v>0.28299999999999997</v>
      </c>
      <c r="L48" s="78">
        <v>0.54100000000000004</v>
      </c>
      <c r="M48" s="58">
        <v>1.5980000000000001</v>
      </c>
      <c r="N48" s="58">
        <v>139.5</v>
      </c>
      <c r="O48" s="58">
        <v>278.60000000000002</v>
      </c>
      <c r="P48" s="58">
        <v>0.40899999999999997</v>
      </c>
      <c r="Q48" s="58">
        <v>5.9340000000000002</v>
      </c>
      <c r="R48" s="58">
        <v>20.54</v>
      </c>
      <c r="S48" s="58">
        <v>17.850000000000001</v>
      </c>
      <c r="T48" s="58">
        <v>0.189</v>
      </c>
      <c r="U48" s="59">
        <v>1.03207</v>
      </c>
      <c r="V48" s="59">
        <v>0.97797000000000001</v>
      </c>
      <c r="W48" s="58">
        <v>9.7000000000000003E-2</v>
      </c>
      <c r="X48" s="58">
        <v>7.9109999999999996</v>
      </c>
      <c r="Y48" s="58">
        <v>40.86</v>
      </c>
      <c r="Z48" s="58">
        <v>117.1</v>
      </c>
      <c r="AA48" s="59">
        <v>1.0991</v>
      </c>
      <c r="AB48" s="59">
        <v>1.14181</v>
      </c>
      <c r="AC48" s="58">
        <v>2.1999999999999999E-2</v>
      </c>
      <c r="AD48" s="58">
        <v>0.54500000000000004</v>
      </c>
      <c r="AE48" s="58">
        <v>0</v>
      </c>
      <c r="AF48" s="58">
        <v>2E-3</v>
      </c>
      <c r="AG48" s="58">
        <v>3.2000000000000001E-2</v>
      </c>
      <c r="AH48" s="58">
        <v>0.435</v>
      </c>
      <c r="AI48" s="58">
        <v>0.20100000000000001</v>
      </c>
      <c r="AJ48" s="59">
        <v>1.00715</v>
      </c>
      <c r="AK48" s="59">
        <v>1.13266</v>
      </c>
      <c r="AL48" s="58">
        <v>0.16</v>
      </c>
      <c r="AM48" s="58">
        <v>2.5000000000000001E-2</v>
      </c>
      <c r="AN48" s="58">
        <v>0</v>
      </c>
      <c r="AO48" s="58">
        <v>0.3</v>
      </c>
      <c r="AP48" s="58">
        <v>4.665</v>
      </c>
      <c r="AQ48" s="58">
        <v>4.6909999999999998</v>
      </c>
      <c r="AR48" s="58">
        <v>0.14000000000000001</v>
      </c>
      <c r="AS48" s="58">
        <v>0.245</v>
      </c>
      <c r="AT48" s="58">
        <v>3.1E-2</v>
      </c>
      <c r="AU48" s="58">
        <v>0.114</v>
      </c>
      <c r="AV48" s="58">
        <v>2.3E-2</v>
      </c>
      <c r="AW48" s="58">
        <v>4.0000000000000001E-3</v>
      </c>
      <c r="AX48" s="58">
        <v>0.02</v>
      </c>
      <c r="AY48" s="58">
        <v>3.0000000000000001E-3</v>
      </c>
      <c r="AZ48" s="58">
        <v>1.4E-2</v>
      </c>
      <c r="BA48" s="58">
        <v>4.0000000000000001E-3</v>
      </c>
      <c r="BB48" s="58">
        <v>8.0000000000000002E-3</v>
      </c>
      <c r="BC48" s="58">
        <v>1E-3</v>
      </c>
      <c r="BD48" s="58">
        <v>7.0000000000000001E-3</v>
      </c>
      <c r="BE48" s="58">
        <v>1E-3</v>
      </c>
      <c r="BF48" s="58">
        <v>1E-3</v>
      </c>
      <c r="BG48" s="58">
        <v>8.6999999999999994E-2</v>
      </c>
      <c r="BH48" s="58">
        <v>0.373</v>
      </c>
      <c r="BI48" s="58">
        <v>0.39</v>
      </c>
      <c r="BJ48" s="58">
        <v>0</v>
      </c>
      <c r="BK48" s="58">
        <v>0</v>
      </c>
      <c r="BL48" s="58">
        <v>0.22900000000000001</v>
      </c>
      <c r="BM48" s="58">
        <v>4.0000000000000001E-3</v>
      </c>
      <c r="BN48" s="58">
        <v>0.79200000000000004</v>
      </c>
      <c r="BO48" s="59">
        <v>0.94601000000000002</v>
      </c>
      <c r="BP48" s="59">
        <v>1.07226</v>
      </c>
      <c r="BQ48" s="58">
        <v>7.0000000000000007E-2</v>
      </c>
      <c r="BR48" s="58">
        <v>0.01</v>
      </c>
    </row>
    <row r="49" spans="1:70" ht="15.95" customHeight="1" x14ac:dyDescent="0.25">
      <c r="A49" s="58" t="s">
        <v>75</v>
      </c>
      <c r="B49" s="58">
        <v>484.4</v>
      </c>
      <c r="C49" s="58">
        <v>6392</v>
      </c>
      <c r="D49" s="58">
        <v>140.1</v>
      </c>
      <c r="E49" s="58">
        <v>2584</v>
      </c>
      <c r="F49" s="58">
        <v>54000</v>
      </c>
      <c r="G49" s="58">
        <v>30490</v>
      </c>
      <c r="H49" s="59">
        <v>1.16238</v>
      </c>
      <c r="I49" s="59">
        <v>1.15117</v>
      </c>
      <c r="J49" s="78">
        <v>105.5</v>
      </c>
      <c r="K49" s="78">
        <v>0.312</v>
      </c>
      <c r="L49" s="78">
        <v>0.52500000000000002</v>
      </c>
      <c r="M49" s="58">
        <v>1.3220000000000001</v>
      </c>
      <c r="N49" s="58">
        <v>46.87</v>
      </c>
      <c r="O49" s="58">
        <v>297.10000000000002</v>
      </c>
      <c r="P49" s="58">
        <v>0.22800000000000001</v>
      </c>
      <c r="Q49" s="58">
        <v>3.496</v>
      </c>
      <c r="R49" s="58">
        <v>8.0150000000000006</v>
      </c>
      <c r="S49" s="58">
        <v>13</v>
      </c>
      <c r="T49" s="58">
        <v>1.0029999999999999</v>
      </c>
      <c r="U49" s="59">
        <v>1.05152</v>
      </c>
      <c r="V49" s="59">
        <v>1.0039199999999999</v>
      </c>
      <c r="W49" s="58">
        <v>0.121</v>
      </c>
      <c r="X49" s="58">
        <v>5.04</v>
      </c>
      <c r="Y49" s="58">
        <v>11.76</v>
      </c>
      <c r="Z49" s="58">
        <v>368.2</v>
      </c>
      <c r="AA49" s="59">
        <v>1.1148</v>
      </c>
      <c r="AB49" s="59">
        <v>1.16439</v>
      </c>
      <c r="AC49" s="58">
        <v>2.3E-2</v>
      </c>
      <c r="AD49" s="58">
        <v>0.82199999999999995</v>
      </c>
      <c r="AE49" s="58">
        <v>1E-3</v>
      </c>
      <c r="AF49" s="58">
        <v>6.0000000000000001E-3</v>
      </c>
      <c r="AG49" s="58">
        <v>8.8999999999999996E-2</v>
      </c>
      <c r="AH49" s="58">
        <v>1.9E-2</v>
      </c>
      <c r="AI49" s="58">
        <v>0.11700000000000001</v>
      </c>
      <c r="AJ49" s="59">
        <v>1.01542</v>
      </c>
      <c r="AK49" s="59">
        <v>1.1492599999999999</v>
      </c>
      <c r="AL49" s="58">
        <v>0.437</v>
      </c>
      <c r="AM49" s="58">
        <v>3.5000000000000003E-2</v>
      </c>
      <c r="AN49" s="58">
        <v>2E-3</v>
      </c>
      <c r="AO49" s="58">
        <v>7.8E-2</v>
      </c>
      <c r="AP49" s="58">
        <v>27.24</v>
      </c>
      <c r="AQ49" s="58">
        <v>27.35</v>
      </c>
      <c r="AR49" s="58">
        <v>0.154</v>
      </c>
      <c r="AS49" s="58">
        <v>0.247</v>
      </c>
      <c r="AT49" s="58">
        <v>2.9000000000000001E-2</v>
      </c>
      <c r="AU49" s="58">
        <v>0.108</v>
      </c>
      <c r="AV49" s="58">
        <v>2.1000000000000001E-2</v>
      </c>
      <c r="AW49" s="58">
        <v>8.9999999999999993E-3</v>
      </c>
      <c r="AX49" s="58">
        <v>1.9E-2</v>
      </c>
      <c r="AY49" s="58">
        <v>4.0000000000000001E-3</v>
      </c>
      <c r="AZ49" s="58">
        <v>1.4E-2</v>
      </c>
      <c r="BA49" s="58">
        <v>3.0000000000000001E-3</v>
      </c>
      <c r="BB49" s="58">
        <v>8.0000000000000002E-3</v>
      </c>
      <c r="BC49" s="58">
        <v>1E-3</v>
      </c>
      <c r="BD49" s="58">
        <v>7.0000000000000001E-3</v>
      </c>
      <c r="BE49" s="58">
        <v>1E-3</v>
      </c>
      <c r="BF49" s="58">
        <v>1E-3</v>
      </c>
      <c r="BG49" s="58">
        <v>0.08</v>
      </c>
      <c r="BH49" s="58">
        <v>7.2999999999999995E-2</v>
      </c>
      <c r="BI49" s="58">
        <v>7.4999999999999997E-2</v>
      </c>
      <c r="BJ49" s="58">
        <v>0</v>
      </c>
      <c r="BK49" s="58">
        <v>0</v>
      </c>
      <c r="BL49" s="58">
        <v>0.11600000000000001</v>
      </c>
      <c r="BM49" s="58">
        <v>2E-3</v>
      </c>
      <c r="BN49" s="58">
        <v>0.58699999999999997</v>
      </c>
      <c r="BO49" s="59">
        <v>0.95440000000000003</v>
      </c>
      <c r="BP49" s="59">
        <v>1.0849299999999999</v>
      </c>
      <c r="BQ49" s="58">
        <v>3.1E-2</v>
      </c>
      <c r="BR49" s="58">
        <v>1.2E-2</v>
      </c>
    </row>
    <row r="50" spans="1:70" ht="15.95" customHeight="1" x14ac:dyDescent="0.25">
      <c r="A50" s="58" t="s">
        <v>76</v>
      </c>
      <c r="B50" s="58">
        <v>249.6</v>
      </c>
      <c r="C50" s="58">
        <v>6680</v>
      </c>
      <c r="D50" s="58">
        <v>294.89999999999998</v>
      </c>
      <c r="E50" s="58">
        <v>4321</v>
      </c>
      <c r="F50" s="58">
        <v>43470</v>
      </c>
      <c r="G50" s="58">
        <v>58090</v>
      </c>
      <c r="H50" s="59">
        <v>1.18079</v>
      </c>
      <c r="I50" s="59">
        <v>1.1756</v>
      </c>
      <c r="J50" s="78">
        <v>248.6</v>
      </c>
      <c r="K50" s="78">
        <v>0.55800000000000005</v>
      </c>
      <c r="L50" s="78">
        <v>0.998</v>
      </c>
      <c r="M50" s="58">
        <v>3.0030000000000001</v>
      </c>
      <c r="N50" s="58">
        <v>111.8</v>
      </c>
      <c r="O50" s="58">
        <v>480.9</v>
      </c>
      <c r="P50" s="58">
        <v>0.33800000000000002</v>
      </c>
      <c r="Q50" s="58">
        <v>6.883</v>
      </c>
      <c r="R50" s="58">
        <v>28.03</v>
      </c>
      <c r="S50" s="58">
        <v>40.590000000000003</v>
      </c>
      <c r="T50" s="58">
        <v>1.464</v>
      </c>
      <c r="U50" s="59">
        <v>1.05714</v>
      </c>
      <c r="V50" s="59">
        <v>0.99994000000000005</v>
      </c>
      <c r="W50" s="58">
        <v>0.2</v>
      </c>
      <c r="X50" s="58">
        <v>27.98</v>
      </c>
      <c r="Y50" s="58">
        <v>20.87</v>
      </c>
      <c r="Z50" s="58">
        <v>191.4</v>
      </c>
      <c r="AA50" s="59">
        <v>1.13188</v>
      </c>
      <c r="AB50" s="59">
        <v>1.18855</v>
      </c>
      <c r="AC50" s="58">
        <v>3.9E-2</v>
      </c>
      <c r="AD50" s="58">
        <v>0.82899999999999996</v>
      </c>
      <c r="AE50" s="58">
        <v>0</v>
      </c>
      <c r="AF50" s="58">
        <v>4.0000000000000001E-3</v>
      </c>
      <c r="AG50" s="58">
        <v>5.3999999999999999E-2</v>
      </c>
      <c r="AH50" s="58">
        <v>0.25800000000000001</v>
      </c>
      <c r="AI50" s="58">
        <v>0.114</v>
      </c>
      <c r="AJ50" s="59">
        <v>1.0277099999999999</v>
      </c>
      <c r="AK50" s="59">
        <v>1.17109</v>
      </c>
      <c r="AL50" s="58">
        <v>0.71199999999999997</v>
      </c>
      <c r="AM50" s="58">
        <v>5.7000000000000002E-2</v>
      </c>
      <c r="AN50" s="58">
        <v>4.0000000000000001E-3</v>
      </c>
      <c r="AO50" s="58">
        <v>0.21</v>
      </c>
      <c r="AP50" s="58">
        <v>38.659999999999997</v>
      </c>
      <c r="AQ50" s="58">
        <v>38.43</v>
      </c>
      <c r="AR50" s="58">
        <v>0.27700000000000002</v>
      </c>
      <c r="AS50" s="58">
        <v>0.47399999999999998</v>
      </c>
      <c r="AT50" s="58">
        <v>6.0999999999999999E-2</v>
      </c>
      <c r="AU50" s="58">
        <v>0.23100000000000001</v>
      </c>
      <c r="AV50" s="58">
        <v>4.4999999999999998E-2</v>
      </c>
      <c r="AW50" s="58">
        <v>1.4E-2</v>
      </c>
      <c r="AX50" s="58">
        <v>4.1000000000000002E-2</v>
      </c>
      <c r="AY50" s="58">
        <v>6.0000000000000001E-3</v>
      </c>
      <c r="AZ50" s="58">
        <v>0.03</v>
      </c>
      <c r="BA50" s="58">
        <v>6.0000000000000001E-3</v>
      </c>
      <c r="BB50" s="58">
        <v>1.6E-2</v>
      </c>
      <c r="BC50" s="58">
        <v>2E-3</v>
      </c>
      <c r="BD50" s="58">
        <v>1.2E-2</v>
      </c>
      <c r="BE50" s="58">
        <v>2E-3</v>
      </c>
      <c r="BF50" s="58">
        <v>1E-3</v>
      </c>
      <c r="BG50" s="58">
        <v>0.09</v>
      </c>
      <c r="BH50" s="58">
        <v>0.32400000000000001</v>
      </c>
      <c r="BI50" s="58">
        <v>0.33</v>
      </c>
      <c r="BJ50" s="58">
        <v>0</v>
      </c>
      <c r="BK50" s="58">
        <v>1E-3</v>
      </c>
      <c r="BL50" s="58">
        <v>0.218</v>
      </c>
      <c r="BM50" s="58">
        <v>6.0000000000000001E-3</v>
      </c>
      <c r="BN50" s="58">
        <v>14.72</v>
      </c>
      <c r="BO50" s="59">
        <v>0.95545999999999998</v>
      </c>
      <c r="BP50" s="59">
        <v>1.08955</v>
      </c>
      <c r="BQ50" s="58">
        <v>7.4999999999999997E-2</v>
      </c>
      <c r="BR50" s="58">
        <v>1.4E-2</v>
      </c>
    </row>
    <row r="51" spans="1:70" ht="15.95" customHeight="1" x14ac:dyDescent="0.25">
      <c r="A51" s="58" t="s">
        <v>77</v>
      </c>
      <c r="B51" s="58">
        <v>425.7</v>
      </c>
      <c r="C51" s="58">
        <v>4541</v>
      </c>
      <c r="D51" s="58">
        <v>199.9</v>
      </c>
      <c r="E51" s="58">
        <v>2688</v>
      </c>
      <c r="F51" s="58">
        <v>63020</v>
      </c>
      <c r="G51" s="58">
        <v>70130</v>
      </c>
      <c r="H51" s="59">
        <v>1.1830099999999999</v>
      </c>
      <c r="I51" s="59">
        <v>1.1763999999999999</v>
      </c>
      <c r="J51" s="78">
        <v>302.10000000000002</v>
      </c>
      <c r="K51" s="78">
        <v>0.44800000000000001</v>
      </c>
      <c r="L51" s="78">
        <v>0.72599999999999998</v>
      </c>
      <c r="M51" s="58">
        <v>1.8089999999999999</v>
      </c>
      <c r="N51" s="58">
        <v>37.53</v>
      </c>
      <c r="O51" s="58">
        <v>342.8</v>
      </c>
      <c r="P51" s="58">
        <v>0.29199999999999998</v>
      </c>
      <c r="Q51" s="58">
        <v>4.1100000000000003</v>
      </c>
      <c r="R51" s="58">
        <v>15.82</v>
      </c>
      <c r="S51" s="58">
        <v>49.74</v>
      </c>
      <c r="T51" s="58">
        <v>1.1040000000000001</v>
      </c>
      <c r="U51" s="59">
        <v>1.0654600000000001</v>
      </c>
      <c r="V51" s="59">
        <v>1.0198</v>
      </c>
      <c r="W51" s="58">
        <v>0.16600000000000001</v>
      </c>
      <c r="X51" s="58">
        <v>4.3810000000000002</v>
      </c>
      <c r="Y51" s="58">
        <v>38.28</v>
      </c>
      <c r="Z51" s="58">
        <v>363.4</v>
      </c>
      <c r="AA51" s="59">
        <v>1.12527</v>
      </c>
      <c r="AB51" s="59">
        <v>1.1834499999999999</v>
      </c>
      <c r="AC51" s="58">
        <v>0.05</v>
      </c>
      <c r="AD51" s="58">
        <v>0.88500000000000001</v>
      </c>
      <c r="AE51" s="58">
        <v>2E-3</v>
      </c>
      <c r="AF51" s="58">
        <v>6.0000000000000001E-3</v>
      </c>
      <c r="AG51" s="58">
        <v>9.1999999999999998E-2</v>
      </c>
      <c r="AH51" s="58">
        <v>0.23</v>
      </c>
      <c r="AI51" s="58">
        <v>0.157</v>
      </c>
      <c r="AJ51" s="59">
        <v>1.0128699999999999</v>
      </c>
      <c r="AK51" s="59">
        <v>1.1617999999999999</v>
      </c>
      <c r="AL51" s="58">
        <v>0.315</v>
      </c>
      <c r="AM51" s="58">
        <v>7.3999999999999996E-2</v>
      </c>
      <c r="AN51" s="58">
        <v>-2E-3</v>
      </c>
      <c r="AO51" s="58">
        <v>0.20699999999999999</v>
      </c>
      <c r="AP51" s="58">
        <v>30.04</v>
      </c>
      <c r="AQ51" s="58">
        <v>30.04</v>
      </c>
      <c r="AR51" s="58">
        <v>0.189</v>
      </c>
      <c r="AS51" s="58">
        <v>0.313</v>
      </c>
      <c r="AT51" s="58">
        <v>4.1000000000000002E-2</v>
      </c>
      <c r="AU51" s="58">
        <v>0.156</v>
      </c>
      <c r="AV51" s="58">
        <v>0.03</v>
      </c>
      <c r="AW51" s="58">
        <v>1.0999999999999999E-2</v>
      </c>
      <c r="AX51" s="58">
        <v>2.9000000000000001E-2</v>
      </c>
      <c r="AY51" s="58">
        <v>4.0000000000000001E-3</v>
      </c>
      <c r="AZ51" s="58">
        <v>0.02</v>
      </c>
      <c r="BA51" s="58">
        <v>4.0000000000000001E-3</v>
      </c>
      <c r="BB51" s="58">
        <v>1.0999999999999999E-2</v>
      </c>
      <c r="BC51" s="58">
        <v>2E-3</v>
      </c>
      <c r="BD51" s="58">
        <v>0.01</v>
      </c>
      <c r="BE51" s="58">
        <v>1E-3</v>
      </c>
      <c r="BF51" s="58">
        <v>1E-3</v>
      </c>
      <c r="BG51" s="58">
        <v>7.2999999999999995E-2</v>
      </c>
      <c r="BH51" s="58">
        <v>0.32200000000000001</v>
      </c>
      <c r="BI51" s="58">
        <v>0.32600000000000001</v>
      </c>
      <c r="BJ51" s="58">
        <v>0</v>
      </c>
      <c r="BK51" s="58">
        <v>1E-3</v>
      </c>
      <c r="BL51" s="58">
        <v>0.27300000000000002</v>
      </c>
      <c r="BM51" s="58">
        <v>7.0000000000000001E-3</v>
      </c>
      <c r="BN51" s="58">
        <v>0.95599999999999996</v>
      </c>
      <c r="BO51" s="59">
        <v>0.95204999999999995</v>
      </c>
      <c r="BP51" s="59">
        <v>1.0846100000000001</v>
      </c>
      <c r="BQ51" s="58">
        <v>0.05</v>
      </c>
      <c r="BR51" s="58">
        <v>1.2E-2</v>
      </c>
    </row>
    <row r="52" spans="1:70" ht="15.95" customHeight="1" x14ac:dyDescent="0.25">
      <c r="A52" s="58" t="s">
        <v>78</v>
      </c>
      <c r="B52" s="58">
        <v>380.4</v>
      </c>
      <c r="C52" s="58">
        <v>4470</v>
      </c>
      <c r="D52" s="58">
        <v>182.6</v>
      </c>
      <c r="E52" s="58">
        <v>1953</v>
      </c>
      <c r="F52" s="58">
        <v>24430</v>
      </c>
      <c r="G52" s="58">
        <v>68250</v>
      </c>
      <c r="H52" s="59">
        <v>1.1901600000000001</v>
      </c>
      <c r="I52" s="59">
        <v>1.1571100000000001</v>
      </c>
      <c r="J52" s="78">
        <v>284.39999999999998</v>
      </c>
      <c r="K52" s="78">
        <v>0.36399999999999999</v>
      </c>
      <c r="L52" s="78">
        <v>0.50800000000000001</v>
      </c>
      <c r="M52" s="58">
        <v>1.2569999999999999</v>
      </c>
      <c r="N52" s="58">
        <v>129.6</v>
      </c>
      <c r="O52" s="58">
        <v>256.3</v>
      </c>
      <c r="P52" s="58">
        <v>0.23499999999999999</v>
      </c>
      <c r="Q52" s="58">
        <v>2.1110000000000002</v>
      </c>
      <c r="R52" s="58">
        <v>20.02</v>
      </c>
      <c r="S52" s="58">
        <v>34.33</v>
      </c>
      <c r="T52" s="58">
        <v>0.86799999999999999</v>
      </c>
      <c r="U52" s="59">
        <v>1.08382</v>
      </c>
      <c r="V52" s="59">
        <v>1.01135</v>
      </c>
      <c r="W52" s="58">
        <v>7.9000000000000001E-2</v>
      </c>
      <c r="X52" s="58">
        <v>4.6059999999999999</v>
      </c>
      <c r="Y52" s="58">
        <v>17.54</v>
      </c>
      <c r="Z52" s="58">
        <v>331.7</v>
      </c>
      <c r="AA52" s="59">
        <v>1.13273</v>
      </c>
      <c r="AB52" s="59">
        <v>1.1681900000000001</v>
      </c>
      <c r="AC52" s="58">
        <v>2.3E-2</v>
      </c>
      <c r="AD52" s="58">
        <v>0.41199999999999998</v>
      </c>
      <c r="AE52" s="58">
        <v>1E-3</v>
      </c>
      <c r="AF52" s="58">
        <v>6.0000000000000001E-3</v>
      </c>
      <c r="AG52" s="58">
        <v>8.4000000000000005E-2</v>
      </c>
      <c r="AH52" s="58">
        <v>0.25700000000000001</v>
      </c>
      <c r="AI52" s="58">
        <v>0.14299999999999999</v>
      </c>
      <c r="AJ52" s="59">
        <v>1.0266900000000001</v>
      </c>
      <c r="AK52" s="59">
        <v>1.1524300000000001</v>
      </c>
      <c r="AL52" s="58">
        <v>0.20899999999999999</v>
      </c>
      <c r="AM52" s="58">
        <v>6.3E-2</v>
      </c>
      <c r="AN52" s="58">
        <v>1E-3</v>
      </c>
      <c r="AO52" s="58">
        <v>0.35</v>
      </c>
      <c r="AP52" s="58">
        <v>23.58</v>
      </c>
      <c r="AQ52" s="58">
        <v>23.78</v>
      </c>
      <c r="AR52" s="58">
        <v>0.14199999999999999</v>
      </c>
      <c r="AS52" s="58">
        <v>0.245</v>
      </c>
      <c r="AT52" s="58">
        <v>3.1E-2</v>
      </c>
      <c r="AU52" s="58">
        <v>0.115</v>
      </c>
      <c r="AV52" s="58">
        <v>2.1999999999999999E-2</v>
      </c>
      <c r="AW52" s="58">
        <v>8.9999999999999993E-3</v>
      </c>
      <c r="AX52" s="58">
        <v>2.1000000000000001E-2</v>
      </c>
      <c r="AY52" s="58">
        <v>3.0000000000000001E-3</v>
      </c>
      <c r="AZ52" s="58">
        <v>1.4E-2</v>
      </c>
      <c r="BA52" s="58">
        <v>3.0000000000000001E-3</v>
      </c>
      <c r="BB52" s="58">
        <v>8.0000000000000002E-3</v>
      </c>
      <c r="BC52" s="58">
        <v>1E-3</v>
      </c>
      <c r="BD52" s="58">
        <v>7.0000000000000001E-3</v>
      </c>
      <c r="BE52" s="58">
        <v>1E-3</v>
      </c>
      <c r="BF52" s="58">
        <v>1E-3</v>
      </c>
      <c r="BG52" s="58">
        <v>5.1999999999999998E-2</v>
      </c>
      <c r="BH52" s="58">
        <v>0.114</v>
      </c>
      <c r="BI52" s="58">
        <v>0.12</v>
      </c>
      <c r="BJ52" s="58">
        <v>0</v>
      </c>
      <c r="BK52" s="58">
        <v>1E-3</v>
      </c>
      <c r="BL52" s="58">
        <v>0.14299999999999999</v>
      </c>
      <c r="BM52" s="58">
        <v>5.0000000000000001E-3</v>
      </c>
      <c r="BN52" s="58">
        <v>0.85799999999999998</v>
      </c>
      <c r="BO52" s="59">
        <v>0.96670999999999996</v>
      </c>
      <c r="BP52" s="59">
        <v>1.08789</v>
      </c>
      <c r="BQ52" s="58">
        <v>3.1E-2</v>
      </c>
      <c r="BR52" s="58">
        <v>1.0999999999999999E-2</v>
      </c>
    </row>
    <row r="53" spans="1:70" ht="15.95" customHeight="1" x14ac:dyDescent="0.25">
      <c r="A53" s="58" t="s">
        <v>79</v>
      </c>
      <c r="B53" s="58">
        <v>531.6</v>
      </c>
      <c r="C53" s="58">
        <v>5022</v>
      </c>
      <c r="D53" s="58">
        <v>194.5</v>
      </c>
      <c r="E53" s="58">
        <v>2710</v>
      </c>
      <c r="F53" s="58">
        <v>35560</v>
      </c>
      <c r="G53" s="58">
        <v>85330</v>
      </c>
      <c r="H53" s="59">
        <v>1.20105</v>
      </c>
      <c r="I53" s="59">
        <v>1.2112700000000001</v>
      </c>
      <c r="J53" s="78">
        <v>345.3</v>
      </c>
      <c r="K53" s="78">
        <v>0.41799999999999998</v>
      </c>
      <c r="L53" s="78">
        <v>0.755</v>
      </c>
      <c r="M53" s="58">
        <v>2.4089999999999998</v>
      </c>
      <c r="N53" s="58">
        <v>144.69999999999999</v>
      </c>
      <c r="O53" s="58">
        <v>368.3</v>
      </c>
      <c r="P53" s="58">
        <v>0.32200000000000001</v>
      </c>
      <c r="Q53" s="58">
        <v>3.2309999999999999</v>
      </c>
      <c r="R53" s="58">
        <v>26.3</v>
      </c>
      <c r="S53" s="58">
        <v>17.850000000000001</v>
      </c>
      <c r="T53" s="58">
        <v>1.5349999999999999</v>
      </c>
      <c r="U53" s="59">
        <v>1.0837300000000001</v>
      </c>
      <c r="V53" s="59">
        <v>1.03871</v>
      </c>
      <c r="W53" s="58">
        <v>5.2999999999999999E-2</v>
      </c>
      <c r="X53" s="58">
        <v>9.2210000000000001</v>
      </c>
      <c r="Y53" s="58">
        <v>12.49</v>
      </c>
      <c r="Z53" s="58">
        <v>396.6</v>
      </c>
      <c r="AA53" s="59">
        <v>1.1515599999999999</v>
      </c>
      <c r="AB53" s="59">
        <v>1.2099299999999999</v>
      </c>
      <c r="AC53" s="58">
        <v>2.9000000000000001E-2</v>
      </c>
      <c r="AD53" s="58">
        <v>0.69699999999999995</v>
      </c>
      <c r="AE53" s="58">
        <v>1E-3</v>
      </c>
      <c r="AF53" s="58">
        <v>7.0000000000000001E-3</v>
      </c>
      <c r="AG53" s="58">
        <v>0.107</v>
      </c>
      <c r="AH53" s="58">
        <v>0.32200000000000001</v>
      </c>
      <c r="AI53" s="58">
        <v>0.13400000000000001</v>
      </c>
      <c r="AJ53" s="59">
        <v>1.0370699999999999</v>
      </c>
      <c r="AK53" s="59">
        <v>1.18645</v>
      </c>
      <c r="AL53" s="58">
        <v>0.222</v>
      </c>
      <c r="AM53" s="58">
        <v>8.1000000000000003E-2</v>
      </c>
      <c r="AN53" s="58">
        <v>1E-3</v>
      </c>
      <c r="AO53" s="58">
        <v>8.7999999999999995E-2</v>
      </c>
      <c r="AP53" s="58">
        <v>41.08</v>
      </c>
      <c r="AQ53" s="58">
        <v>40.9</v>
      </c>
      <c r="AR53" s="58">
        <v>0.17699999999999999</v>
      </c>
      <c r="AS53" s="58">
        <v>0.30199999999999999</v>
      </c>
      <c r="AT53" s="58">
        <v>0.04</v>
      </c>
      <c r="AU53" s="58">
        <v>0.14399999999999999</v>
      </c>
      <c r="AV53" s="58">
        <v>2.7E-2</v>
      </c>
      <c r="AW53" s="58">
        <v>1.2E-2</v>
      </c>
      <c r="AX53" s="58">
        <v>2.5999999999999999E-2</v>
      </c>
      <c r="AY53" s="58">
        <v>4.0000000000000001E-3</v>
      </c>
      <c r="AZ53" s="58">
        <v>1.9E-2</v>
      </c>
      <c r="BA53" s="58">
        <v>3.0000000000000001E-3</v>
      </c>
      <c r="BB53" s="58">
        <v>0.01</v>
      </c>
      <c r="BC53" s="58">
        <v>1E-3</v>
      </c>
      <c r="BD53" s="58">
        <v>8.0000000000000002E-3</v>
      </c>
      <c r="BE53" s="58">
        <v>1E-3</v>
      </c>
      <c r="BF53" s="58">
        <v>1E-3</v>
      </c>
      <c r="BG53" s="58">
        <v>0.114</v>
      </c>
      <c r="BH53" s="58">
        <v>0.32300000000000001</v>
      </c>
      <c r="BI53" s="58">
        <v>0.32600000000000001</v>
      </c>
      <c r="BJ53" s="58">
        <v>0</v>
      </c>
      <c r="BK53" s="58">
        <v>0</v>
      </c>
      <c r="BL53" s="58">
        <v>0.189</v>
      </c>
      <c r="BM53" s="58">
        <v>4.0000000000000001E-3</v>
      </c>
      <c r="BN53" s="58">
        <v>0.64300000000000002</v>
      </c>
      <c r="BO53" s="59">
        <v>0.96355999999999997</v>
      </c>
      <c r="BP53" s="59">
        <v>1.1050199999999999</v>
      </c>
      <c r="BQ53" s="58">
        <v>3.7999999999999999E-2</v>
      </c>
      <c r="BR53" s="58">
        <v>8.9999999999999993E-3</v>
      </c>
    </row>
    <row r="54" spans="1:70" ht="15.95" customHeight="1" x14ac:dyDescent="0.25">
      <c r="A54" s="58" t="s">
        <v>80</v>
      </c>
      <c r="B54" s="58">
        <v>496.7</v>
      </c>
      <c r="C54" s="58">
        <v>6749</v>
      </c>
      <c r="D54" s="58">
        <v>178.3</v>
      </c>
      <c r="E54" s="58">
        <v>3411</v>
      </c>
      <c r="F54" s="58">
        <v>34370</v>
      </c>
      <c r="G54" s="58">
        <v>74910</v>
      </c>
      <c r="H54" s="59">
        <v>1.2035800000000001</v>
      </c>
      <c r="I54" s="59">
        <v>1.2058599999999999</v>
      </c>
      <c r="J54" s="78">
        <v>311</v>
      </c>
      <c r="K54" s="78">
        <v>0.35699999999999998</v>
      </c>
      <c r="L54" s="78">
        <v>0.79900000000000004</v>
      </c>
      <c r="M54" s="58">
        <v>2.2400000000000002</v>
      </c>
      <c r="N54" s="58">
        <v>178.2</v>
      </c>
      <c r="O54" s="58">
        <v>361.6</v>
      </c>
      <c r="P54" s="58">
        <v>0.32500000000000001</v>
      </c>
      <c r="Q54" s="58">
        <v>5.0049999999999999</v>
      </c>
      <c r="R54" s="58">
        <v>19.53</v>
      </c>
      <c r="S54" s="58">
        <v>33.28</v>
      </c>
      <c r="T54" s="58">
        <v>1.673</v>
      </c>
      <c r="U54" s="59">
        <v>1.0789800000000001</v>
      </c>
      <c r="V54" s="59">
        <v>1.03308</v>
      </c>
      <c r="W54" s="58">
        <v>0.14099999999999999</v>
      </c>
      <c r="X54" s="58">
        <v>8.5630000000000006</v>
      </c>
      <c r="Y54" s="58">
        <v>19.59</v>
      </c>
      <c r="Z54" s="58">
        <v>322.39999999999998</v>
      </c>
      <c r="AA54" s="59">
        <v>1.1488799999999999</v>
      </c>
      <c r="AB54" s="59">
        <v>1.21438</v>
      </c>
      <c r="AC54" s="58">
        <v>1.9E-2</v>
      </c>
      <c r="AD54" s="58">
        <v>1.26</v>
      </c>
      <c r="AE54" s="58">
        <v>1E-3</v>
      </c>
      <c r="AF54" s="58">
        <v>6.0000000000000001E-3</v>
      </c>
      <c r="AG54" s="58">
        <v>8.8999999999999996E-2</v>
      </c>
      <c r="AH54" s="58">
        <v>0.16700000000000001</v>
      </c>
      <c r="AI54" s="58">
        <v>0.10299999999999999</v>
      </c>
      <c r="AJ54" s="59">
        <v>1.03546</v>
      </c>
      <c r="AK54" s="59">
        <v>1.1892799999999999</v>
      </c>
      <c r="AL54" s="58">
        <v>0.30599999999999999</v>
      </c>
      <c r="AM54" s="58">
        <v>4.5999999999999999E-2</v>
      </c>
      <c r="AN54" s="58">
        <v>3.0000000000000001E-3</v>
      </c>
      <c r="AO54" s="58">
        <v>0.251</v>
      </c>
      <c r="AP54" s="58">
        <v>44.97</v>
      </c>
      <c r="AQ54" s="58">
        <v>44.85</v>
      </c>
      <c r="AR54" s="58">
        <v>0.16800000000000001</v>
      </c>
      <c r="AS54" s="58">
        <v>0.29699999999999999</v>
      </c>
      <c r="AT54" s="58">
        <v>3.6999999999999998E-2</v>
      </c>
      <c r="AU54" s="58">
        <v>0.14199999999999999</v>
      </c>
      <c r="AV54" s="58">
        <v>2.9000000000000001E-2</v>
      </c>
      <c r="AW54" s="58">
        <v>1.2E-2</v>
      </c>
      <c r="AX54" s="58">
        <v>2.4E-2</v>
      </c>
      <c r="AY54" s="58">
        <v>3.0000000000000001E-3</v>
      </c>
      <c r="AZ54" s="58">
        <v>1.6E-2</v>
      </c>
      <c r="BA54" s="58">
        <v>3.0000000000000001E-3</v>
      </c>
      <c r="BB54" s="58">
        <v>8.0000000000000002E-3</v>
      </c>
      <c r="BC54" s="58">
        <v>1E-3</v>
      </c>
      <c r="BD54" s="58">
        <v>7.0000000000000001E-3</v>
      </c>
      <c r="BE54" s="58">
        <v>1E-3</v>
      </c>
      <c r="BF54" s="58">
        <v>0</v>
      </c>
      <c r="BG54" s="58">
        <v>0.128</v>
      </c>
      <c r="BH54" s="58">
        <v>0.47199999999999998</v>
      </c>
      <c r="BI54" s="58">
        <v>0.48099999999999998</v>
      </c>
      <c r="BJ54" s="58">
        <v>0</v>
      </c>
      <c r="BK54" s="58">
        <v>0</v>
      </c>
      <c r="BL54" s="58">
        <v>0.129</v>
      </c>
      <c r="BM54" s="58">
        <v>3.0000000000000001E-3</v>
      </c>
      <c r="BN54" s="58">
        <v>1.3129999999999999</v>
      </c>
      <c r="BO54" s="59">
        <v>0.96638999999999997</v>
      </c>
      <c r="BP54" s="59">
        <v>1.10626</v>
      </c>
      <c r="BQ54" s="58">
        <v>4.2000000000000003E-2</v>
      </c>
      <c r="BR54" s="58">
        <v>8.9999999999999993E-3</v>
      </c>
    </row>
    <row r="55" spans="1:70" ht="15.95" customHeight="1" x14ac:dyDescent="0.25">
      <c r="A55" s="58" t="s">
        <v>81</v>
      </c>
      <c r="B55" s="58">
        <v>309.60000000000002</v>
      </c>
      <c r="C55" s="58">
        <v>3573</v>
      </c>
      <c r="D55" s="58">
        <v>185</v>
      </c>
      <c r="E55" s="58">
        <v>2679</v>
      </c>
      <c r="F55" s="58">
        <v>50890</v>
      </c>
      <c r="G55" s="58">
        <v>54090</v>
      </c>
      <c r="H55" s="59">
        <v>1.1550800000000001</v>
      </c>
      <c r="I55" s="59">
        <v>1.1799500000000001</v>
      </c>
      <c r="J55" s="78">
        <v>225.9</v>
      </c>
      <c r="K55" s="78">
        <v>0.41399999999999998</v>
      </c>
      <c r="L55" s="78">
        <v>0.92100000000000004</v>
      </c>
      <c r="M55" s="58">
        <v>2.794</v>
      </c>
      <c r="N55" s="58">
        <v>108.2</v>
      </c>
      <c r="O55" s="58">
        <v>349.2</v>
      </c>
      <c r="P55" s="58">
        <v>0.29699999999999999</v>
      </c>
      <c r="Q55" s="58">
        <v>2.4990000000000001</v>
      </c>
      <c r="R55" s="58">
        <v>30.64</v>
      </c>
      <c r="S55" s="58">
        <v>34.549999999999997</v>
      </c>
      <c r="T55" s="58">
        <v>0.74</v>
      </c>
      <c r="U55" s="59">
        <v>1.04115</v>
      </c>
      <c r="V55" s="59">
        <v>1.0056499999999999</v>
      </c>
      <c r="W55" s="58">
        <v>0.14899999999999999</v>
      </c>
      <c r="X55" s="58">
        <v>8.9610000000000003</v>
      </c>
      <c r="Y55" s="58">
        <v>51.55</v>
      </c>
      <c r="Z55" s="58">
        <v>180.9</v>
      </c>
      <c r="AA55" s="59">
        <v>1.1175600000000001</v>
      </c>
      <c r="AB55" s="59">
        <v>1.19299</v>
      </c>
      <c r="AC55" s="58">
        <v>2.3E-2</v>
      </c>
      <c r="AD55" s="58">
        <v>0.83699999999999997</v>
      </c>
      <c r="AE55" s="58">
        <v>1E-3</v>
      </c>
      <c r="AF55" s="58">
        <v>3.0000000000000001E-3</v>
      </c>
      <c r="AG55" s="58">
        <v>5.3999999999999999E-2</v>
      </c>
      <c r="AH55" s="58">
        <v>0.11799999999999999</v>
      </c>
      <c r="AI55" s="58">
        <v>9.0999999999999998E-2</v>
      </c>
      <c r="AJ55" s="59">
        <v>1.0085999999999999</v>
      </c>
      <c r="AK55" s="59">
        <v>1.1757899999999999</v>
      </c>
      <c r="AL55" s="58">
        <v>0.33200000000000002</v>
      </c>
      <c r="AM55" s="58">
        <v>0.09</v>
      </c>
      <c r="AN55" s="58">
        <v>0</v>
      </c>
      <c r="AO55" s="58">
        <v>0.33800000000000002</v>
      </c>
      <c r="AP55" s="58">
        <v>19.21</v>
      </c>
      <c r="AQ55" s="58">
        <v>19.34</v>
      </c>
      <c r="AR55" s="58">
        <v>0.189</v>
      </c>
      <c r="AS55" s="58">
        <v>0.34899999999999998</v>
      </c>
      <c r="AT55" s="58">
        <v>4.3999999999999997E-2</v>
      </c>
      <c r="AU55" s="58">
        <v>0.16400000000000001</v>
      </c>
      <c r="AV55" s="58">
        <v>0.03</v>
      </c>
      <c r="AW55" s="58">
        <v>1.0999999999999999E-2</v>
      </c>
      <c r="AX55" s="58">
        <v>2.8000000000000001E-2</v>
      </c>
      <c r="AY55" s="58">
        <v>5.0000000000000001E-3</v>
      </c>
      <c r="AZ55" s="58">
        <v>2.1000000000000001E-2</v>
      </c>
      <c r="BA55" s="58">
        <v>4.0000000000000001E-3</v>
      </c>
      <c r="BB55" s="58">
        <v>1.2E-2</v>
      </c>
      <c r="BC55" s="58">
        <v>2E-3</v>
      </c>
      <c r="BD55" s="58">
        <v>1.0999999999999999E-2</v>
      </c>
      <c r="BE55" s="58">
        <v>1E-3</v>
      </c>
      <c r="BF55" s="58">
        <v>0</v>
      </c>
      <c r="BG55" s="58">
        <v>7.8E-2</v>
      </c>
      <c r="BH55" s="58">
        <v>9.9000000000000005E-2</v>
      </c>
      <c r="BI55" s="58">
        <v>0.10199999999999999</v>
      </c>
      <c r="BJ55" s="58">
        <v>0</v>
      </c>
      <c r="BK55" s="58">
        <v>0</v>
      </c>
      <c r="BL55" s="58">
        <v>0.16700000000000001</v>
      </c>
      <c r="BM55" s="58">
        <v>7.0000000000000001E-3</v>
      </c>
      <c r="BN55" s="58">
        <v>8.0169999999999995</v>
      </c>
      <c r="BO55" s="59">
        <v>0.94887999999999995</v>
      </c>
      <c r="BP55" s="59">
        <v>1.09459</v>
      </c>
      <c r="BQ55" s="58">
        <v>4.7E-2</v>
      </c>
      <c r="BR55" s="58">
        <v>1.0999999999999999E-2</v>
      </c>
    </row>
    <row r="56" spans="1:70" ht="15.95" customHeight="1" x14ac:dyDescent="0.25">
      <c r="A56" s="58" t="s">
        <v>82</v>
      </c>
      <c r="B56" s="58">
        <v>553.6</v>
      </c>
      <c r="C56" s="58">
        <v>6663</v>
      </c>
      <c r="D56" s="58">
        <v>129.30000000000001</v>
      </c>
      <c r="E56" s="58">
        <v>3842</v>
      </c>
      <c r="F56" s="58">
        <v>45830</v>
      </c>
      <c r="G56" s="58">
        <v>66230</v>
      </c>
      <c r="H56" s="59">
        <v>1.1294900000000001</v>
      </c>
      <c r="I56" s="59">
        <v>1.1319399999999999</v>
      </c>
      <c r="J56" s="78">
        <v>273.39999999999998</v>
      </c>
      <c r="K56" s="78">
        <v>0.30199999999999999</v>
      </c>
      <c r="L56" s="78">
        <v>0.80400000000000005</v>
      </c>
      <c r="M56" s="58">
        <v>2.8210000000000002</v>
      </c>
      <c r="N56" s="58">
        <v>149.6</v>
      </c>
      <c r="O56" s="58">
        <v>1094</v>
      </c>
      <c r="P56" s="58">
        <v>0.38600000000000001</v>
      </c>
      <c r="Q56" s="58">
        <v>2.8170000000000002</v>
      </c>
      <c r="R56" s="58">
        <v>14.1</v>
      </c>
      <c r="S56" s="58">
        <v>14.89</v>
      </c>
      <c r="T56" s="58">
        <v>1.6779999999999999</v>
      </c>
      <c r="U56" s="59">
        <v>1.00545</v>
      </c>
      <c r="V56" s="59">
        <v>0.96901999999999999</v>
      </c>
      <c r="W56" s="58">
        <v>0.11600000000000001</v>
      </c>
      <c r="X56" s="58">
        <v>31.27</v>
      </c>
      <c r="Y56" s="58">
        <v>16.309999999999999</v>
      </c>
      <c r="Z56" s="58">
        <v>363.4</v>
      </c>
      <c r="AA56" s="59">
        <v>1.07853</v>
      </c>
      <c r="AB56" s="59">
        <v>1.1524700000000001</v>
      </c>
      <c r="AC56" s="58">
        <v>1.6E-2</v>
      </c>
      <c r="AD56" s="58">
        <v>1.163</v>
      </c>
      <c r="AE56" s="58">
        <v>2E-3</v>
      </c>
      <c r="AF56" s="58">
        <v>7.0000000000000001E-3</v>
      </c>
      <c r="AG56" s="58">
        <v>9.9000000000000005E-2</v>
      </c>
      <c r="AH56" s="58">
        <v>2.2109999999999999</v>
      </c>
      <c r="AI56" s="58">
        <v>0.13600000000000001</v>
      </c>
      <c r="AJ56" s="59">
        <v>0.97921999999999998</v>
      </c>
      <c r="AK56" s="59">
        <v>1.1398600000000001</v>
      </c>
      <c r="AL56" s="58">
        <v>0.30199999999999999</v>
      </c>
      <c r="AM56" s="58">
        <v>3.2000000000000001E-2</v>
      </c>
      <c r="AN56" s="58">
        <v>2E-3</v>
      </c>
      <c r="AO56" s="58">
        <v>0.156</v>
      </c>
      <c r="AP56" s="58">
        <v>45.89</v>
      </c>
      <c r="AQ56" s="58">
        <v>45.54</v>
      </c>
      <c r="AR56" s="58">
        <v>0.129</v>
      </c>
      <c r="AS56" s="58">
        <v>0.21199999999999999</v>
      </c>
      <c r="AT56" s="58">
        <v>2.9000000000000001E-2</v>
      </c>
      <c r="AU56" s="58">
        <v>0.108</v>
      </c>
      <c r="AV56" s="58">
        <v>2.1000000000000001E-2</v>
      </c>
      <c r="AW56" s="58">
        <v>1.0999999999999999E-2</v>
      </c>
      <c r="AX56" s="58">
        <v>1.9E-2</v>
      </c>
      <c r="AY56" s="58">
        <v>3.0000000000000001E-3</v>
      </c>
      <c r="AZ56" s="58">
        <v>1.2E-2</v>
      </c>
      <c r="BA56" s="58">
        <v>2E-3</v>
      </c>
      <c r="BB56" s="58">
        <v>6.0000000000000001E-3</v>
      </c>
      <c r="BC56" s="58">
        <v>1E-3</v>
      </c>
      <c r="BD56" s="58">
        <v>5.0000000000000001E-3</v>
      </c>
      <c r="BE56" s="58">
        <v>1E-3</v>
      </c>
      <c r="BF56" s="58">
        <v>1E-3</v>
      </c>
      <c r="BG56" s="58">
        <v>0.20899999999999999</v>
      </c>
      <c r="BH56" s="58">
        <v>0.29099999999999998</v>
      </c>
      <c r="BI56" s="58">
        <v>0.29299999999999998</v>
      </c>
      <c r="BJ56" s="58">
        <v>0</v>
      </c>
      <c r="BK56" s="58">
        <v>2E-3</v>
      </c>
      <c r="BL56" s="58">
        <v>1.129</v>
      </c>
      <c r="BM56" s="58">
        <v>4.0000000000000001E-3</v>
      </c>
      <c r="BN56" s="58">
        <v>0.93200000000000005</v>
      </c>
      <c r="BO56" s="59">
        <v>0.93237000000000003</v>
      </c>
      <c r="BP56" s="59">
        <v>1.0738799999999999</v>
      </c>
      <c r="BQ56" s="58">
        <v>3.5999999999999997E-2</v>
      </c>
      <c r="BR56" s="58">
        <v>8.9999999999999993E-3</v>
      </c>
    </row>
    <row r="57" spans="1:70" ht="15.95" customHeight="1" x14ac:dyDescent="0.25">
      <c r="A57" s="58" t="s">
        <v>83</v>
      </c>
      <c r="B57" s="58">
        <v>524.79999999999995</v>
      </c>
      <c r="C57" s="58">
        <v>5263</v>
      </c>
      <c r="D57" s="58">
        <v>243.3</v>
      </c>
      <c r="E57" s="58">
        <v>3500</v>
      </c>
      <c r="F57" s="58">
        <v>51230</v>
      </c>
      <c r="G57" s="58">
        <v>49520</v>
      </c>
      <c r="H57" s="59">
        <v>1.0860700000000001</v>
      </c>
      <c r="I57" s="59">
        <v>1.0976900000000001</v>
      </c>
      <c r="J57" s="78">
        <v>212.1</v>
      </c>
      <c r="K57" s="78">
        <v>0.45100000000000001</v>
      </c>
      <c r="L57" s="78">
        <v>0.96599999999999997</v>
      </c>
      <c r="M57" s="58">
        <v>2.7050000000000001</v>
      </c>
      <c r="N57" s="58">
        <v>130.6</v>
      </c>
      <c r="O57" s="58">
        <v>367.6</v>
      </c>
      <c r="P57" s="58">
        <v>0.497</v>
      </c>
      <c r="Q57" s="58">
        <v>2.1560000000000001</v>
      </c>
      <c r="R57" s="58">
        <v>17.39</v>
      </c>
      <c r="S57" s="58">
        <v>12.85</v>
      </c>
      <c r="T57" s="58">
        <v>0.96</v>
      </c>
      <c r="U57" s="59">
        <v>0.97804999999999997</v>
      </c>
      <c r="V57" s="59">
        <v>0.94479999999999997</v>
      </c>
      <c r="W57" s="58">
        <v>0.05</v>
      </c>
      <c r="X57" s="58">
        <v>33.43</v>
      </c>
      <c r="Y57" s="58">
        <v>16.39</v>
      </c>
      <c r="Z57" s="58">
        <v>251.1</v>
      </c>
      <c r="AA57" s="59">
        <v>1.04121</v>
      </c>
      <c r="AB57" s="59">
        <v>1.1269100000000001</v>
      </c>
      <c r="AC57" s="58">
        <v>2.1000000000000001E-2</v>
      </c>
      <c r="AD57" s="58">
        <v>1.3819999999999999</v>
      </c>
      <c r="AE57" s="58">
        <v>0</v>
      </c>
      <c r="AF57" s="58">
        <v>4.0000000000000001E-3</v>
      </c>
      <c r="AG57" s="58">
        <v>6.9000000000000006E-2</v>
      </c>
      <c r="AH57" s="58">
        <v>0.33300000000000002</v>
      </c>
      <c r="AI57" s="58">
        <v>7.1999999999999995E-2</v>
      </c>
      <c r="AJ57" s="59">
        <v>0.94806000000000001</v>
      </c>
      <c r="AK57" s="59">
        <v>1.1134999999999999</v>
      </c>
      <c r="AL57" s="58">
        <v>0.153</v>
      </c>
      <c r="AM57" s="58">
        <v>2.4E-2</v>
      </c>
      <c r="AN57" s="58">
        <v>1E-3</v>
      </c>
      <c r="AO57" s="58">
        <v>0.126</v>
      </c>
      <c r="AP57" s="58">
        <v>25.37</v>
      </c>
      <c r="AQ57" s="58">
        <v>25.41</v>
      </c>
      <c r="AR57" s="58">
        <v>0.19700000000000001</v>
      </c>
      <c r="AS57" s="58">
        <v>0.36399999999999999</v>
      </c>
      <c r="AT57" s="58">
        <v>4.7E-2</v>
      </c>
      <c r="AU57" s="58">
        <v>0.18099999999999999</v>
      </c>
      <c r="AV57" s="58">
        <v>3.6999999999999998E-2</v>
      </c>
      <c r="AW57" s="58">
        <v>1.0999999999999999E-2</v>
      </c>
      <c r="AX57" s="58">
        <v>3.4000000000000002E-2</v>
      </c>
      <c r="AY57" s="58">
        <v>4.0000000000000001E-3</v>
      </c>
      <c r="AZ57" s="58">
        <v>2.3E-2</v>
      </c>
      <c r="BA57" s="58">
        <v>4.0000000000000001E-3</v>
      </c>
      <c r="BB57" s="58">
        <v>1.2E-2</v>
      </c>
      <c r="BC57" s="58">
        <v>2E-3</v>
      </c>
      <c r="BD57" s="58">
        <v>8.9999999999999993E-3</v>
      </c>
      <c r="BE57" s="58">
        <v>1E-3</v>
      </c>
      <c r="BF57" s="58">
        <v>1E-3</v>
      </c>
      <c r="BG57" s="58">
        <v>9.5000000000000001E-2</v>
      </c>
      <c r="BH57" s="58">
        <v>0.51800000000000002</v>
      </c>
      <c r="BI57" s="58">
        <v>0.52600000000000002</v>
      </c>
      <c r="BJ57" s="58">
        <v>0</v>
      </c>
      <c r="BK57" s="58">
        <v>0</v>
      </c>
      <c r="BL57" s="58">
        <v>0.20100000000000001</v>
      </c>
      <c r="BM57" s="58">
        <v>5.0000000000000001E-3</v>
      </c>
      <c r="BN57" s="58">
        <v>1.399</v>
      </c>
      <c r="BO57" s="59">
        <v>0.91025999999999996</v>
      </c>
      <c r="BP57" s="59">
        <v>1.05341</v>
      </c>
      <c r="BQ57" s="58">
        <v>5.8000000000000003E-2</v>
      </c>
      <c r="BR57" s="58">
        <v>1.2E-2</v>
      </c>
    </row>
    <row r="58" spans="1:70" ht="15.95" customHeight="1" x14ac:dyDescent="0.25">
      <c r="A58" s="58" t="s">
        <v>84</v>
      </c>
      <c r="B58" s="58">
        <v>469.1</v>
      </c>
      <c r="C58" s="58">
        <v>6301</v>
      </c>
      <c r="D58" s="58">
        <v>162</v>
      </c>
      <c r="E58" s="58">
        <v>5599</v>
      </c>
      <c r="F58" s="58">
        <v>40910</v>
      </c>
      <c r="G58" s="58">
        <v>79180</v>
      </c>
      <c r="H58" s="59">
        <v>1.08344</v>
      </c>
      <c r="I58" s="59">
        <v>1.12452</v>
      </c>
      <c r="J58" s="78">
        <v>320.3</v>
      </c>
      <c r="K58" s="78">
        <v>0.39200000000000002</v>
      </c>
      <c r="L58" s="78">
        <v>0.81799999999999995</v>
      </c>
      <c r="M58" s="58">
        <v>2.5339999999999998</v>
      </c>
      <c r="N58" s="58">
        <v>173.4</v>
      </c>
      <c r="O58" s="58">
        <v>338.2</v>
      </c>
      <c r="P58" s="58">
        <v>0.996</v>
      </c>
      <c r="Q58" s="58">
        <v>6.9740000000000002</v>
      </c>
      <c r="R58" s="58">
        <v>19.059999999999999</v>
      </c>
      <c r="S58" s="58">
        <v>12.73</v>
      </c>
      <c r="T58" s="58">
        <v>2.4590000000000001</v>
      </c>
      <c r="U58" s="59">
        <v>0.97902</v>
      </c>
      <c r="V58" s="59">
        <v>0.96738000000000002</v>
      </c>
      <c r="W58" s="58">
        <v>0.11700000000000001</v>
      </c>
      <c r="X58" s="58">
        <v>35.909999999999997</v>
      </c>
      <c r="Y58" s="58">
        <v>30.25</v>
      </c>
      <c r="Z58" s="58">
        <v>564.6</v>
      </c>
      <c r="AA58" s="59">
        <v>1.0491699999999999</v>
      </c>
      <c r="AB58" s="59">
        <v>1.14178</v>
      </c>
      <c r="AC58" s="58">
        <v>1.4E-2</v>
      </c>
      <c r="AD58" s="58">
        <v>0.77100000000000002</v>
      </c>
      <c r="AE58" s="58">
        <v>1E-3</v>
      </c>
      <c r="AF58" s="58">
        <v>8.9999999999999993E-3</v>
      </c>
      <c r="AG58" s="58">
        <v>0.155</v>
      </c>
      <c r="AH58" s="58">
        <v>0.30499999999999999</v>
      </c>
      <c r="AI58" s="58">
        <v>7.0000000000000007E-2</v>
      </c>
      <c r="AJ58" s="59">
        <v>0.94937000000000005</v>
      </c>
      <c r="AK58" s="59">
        <v>1.1236200000000001</v>
      </c>
      <c r="AL58" s="58">
        <v>0.253</v>
      </c>
      <c r="AM58" s="58">
        <v>2.1000000000000001E-2</v>
      </c>
      <c r="AN58" s="58">
        <v>0</v>
      </c>
      <c r="AO58" s="58">
        <v>0.20399999999999999</v>
      </c>
      <c r="AP58" s="58">
        <v>67.22</v>
      </c>
      <c r="AQ58" s="58">
        <v>77.56</v>
      </c>
      <c r="AR58" s="58">
        <v>0.13800000000000001</v>
      </c>
      <c r="AS58" s="58">
        <v>0.26</v>
      </c>
      <c r="AT58" s="58">
        <v>3.2000000000000001E-2</v>
      </c>
      <c r="AU58" s="58">
        <v>0.11899999999999999</v>
      </c>
      <c r="AV58" s="58">
        <v>2.5000000000000001E-2</v>
      </c>
      <c r="AW58" s="58">
        <v>1.7000000000000001E-2</v>
      </c>
      <c r="AX58" s="58">
        <v>2.1999999999999999E-2</v>
      </c>
      <c r="AY58" s="58">
        <v>3.0000000000000001E-3</v>
      </c>
      <c r="AZ58" s="58">
        <v>1.4999999999999999E-2</v>
      </c>
      <c r="BA58" s="58">
        <v>3.0000000000000001E-3</v>
      </c>
      <c r="BB58" s="58">
        <v>8.0000000000000002E-3</v>
      </c>
      <c r="BC58" s="58">
        <v>1E-3</v>
      </c>
      <c r="BD58" s="58">
        <v>6.0000000000000001E-3</v>
      </c>
      <c r="BE58" s="58">
        <v>1E-3</v>
      </c>
      <c r="BF58" s="58">
        <v>0</v>
      </c>
      <c r="BG58" s="58">
        <v>0.16</v>
      </c>
      <c r="BH58" s="58">
        <v>0.48199999999999998</v>
      </c>
      <c r="BI58" s="58">
        <v>0.48799999999999999</v>
      </c>
      <c r="BJ58" s="58">
        <v>0</v>
      </c>
      <c r="BK58" s="58">
        <v>0</v>
      </c>
      <c r="BL58" s="58">
        <v>0.182</v>
      </c>
      <c r="BM58" s="58">
        <v>5.0000000000000001E-3</v>
      </c>
      <c r="BN58" s="58">
        <v>0.29599999999999999</v>
      </c>
      <c r="BO58" s="59">
        <v>0.91003999999999996</v>
      </c>
      <c r="BP58" s="59">
        <v>1.06003</v>
      </c>
      <c r="BQ58" s="58">
        <v>3.5999999999999997E-2</v>
      </c>
      <c r="BR58" s="58">
        <v>8.0000000000000002E-3</v>
      </c>
    </row>
    <row r="59" spans="1:70" ht="15.95" customHeight="1" x14ac:dyDescent="0.25">
      <c r="A59" s="58" t="s">
        <v>85</v>
      </c>
      <c r="B59" s="58">
        <v>478</v>
      </c>
      <c r="C59" s="58">
        <v>5396</v>
      </c>
      <c r="D59" s="58">
        <v>151.19999999999999</v>
      </c>
      <c r="E59" s="58">
        <v>3662</v>
      </c>
      <c r="F59" s="58">
        <v>48460</v>
      </c>
      <c r="G59" s="58">
        <v>58210</v>
      </c>
      <c r="H59" s="59">
        <v>1.07464</v>
      </c>
      <c r="I59" s="59">
        <v>1.0933900000000001</v>
      </c>
      <c r="J59" s="78">
        <v>242.6</v>
      </c>
      <c r="K59" s="78">
        <v>0.30499999999999999</v>
      </c>
      <c r="L59" s="78">
        <v>0.73799999999999999</v>
      </c>
      <c r="M59" s="58">
        <v>2.411</v>
      </c>
      <c r="N59" s="58">
        <v>142.69999999999999</v>
      </c>
      <c r="O59" s="58">
        <v>311.5</v>
      </c>
      <c r="P59" s="58">
        <v>0.53200000000000003</v>
      </c>
      <c r="Q59" s="58">
        <v>5.6909999999999998</v>
      </c>
      <c r="R59" s="58">
        <v>18.079999999999998</v>
      </c>
      <c r="S59" s="58">
        <v>8.3870000000000005</v>
      </c>
      <c r="T59" s="58">
        <v>1.5069999999999999</v>
      </c>
      <c r="U59" s="59">
        <v>0.98179000000000005</v>
      </c>
      <c r="V59" s="59">
        <v>0.94704999999999995</v>
      </c>
      <c r="W59" s="58">
        <v>0.14099999999999999</v>
      </c>
      <c r="X59" s="58">
        <v>17.32</v>
      </c>
      <c r="Y59" s="58">
        <v>25.62</v>
      </c>
      <c r="Z59" s="58">
        <v>287.10000000000002</v>
      </c>
      <c r="AA59" s="59">
        <v>1.0396000000000001</v>
      </c>
      <c r="AB59" s="59">
        <v>1.1165799999999999</v>
      </c>
      <c r="AC59" s="58">
        <v>1.4E-2</v>
      </c>
      <c r="AD59" s="58">
        <v>0.621</v>
      </c>
      <c r="AE59" s="58">
        <v>1E-3</v>
      </c>
      <c r="AF59" s="58">
        <v>5.0000000000000001E-3</v>
      </c>
      <c r="AG59" s="58">
        <v>7.5999999999999998E-2</v>
      </c>
      <c r="AH59" s="58">
        <v>0.371</v>
      </c>
      <c r="AI59" s="58">
        <v>8.5999999999999993E-2</v>
      </c>
      <c r="AJ59" s="59">
        <v>0.94525999999999999</v>
      </c>
      <c r="AK59" s="59">
        <v>1.1069800000000001</v>
      </c>
      <c r="AL59" s="58">
        <v>0.16400000000000001</v>
      </c>
      <c r="AM59" s="58">
        <v>3.1E-2</v>
      </c>
      <c r="AN59" s="58">
        <v>0</v>
      </c>
      <c r="AO59" s="58">
        <v>0.17499999999999999</v>
      </c>
      <c r="AP59" s="58">
        <v>40.98</v>
      </c>
      <c r="AQ59" s="58">
        <v>40.93</v>
      </c>
      <c r="AR59" s="58">
        <v>0.159</v>
      </c>
      <c r="AS59" s="58">
        <v>0.26200000000000001</v>
      </c>
      <c r="AT59" s="58">
        <v>3.5000000000000003E-2</v>
      </c>
      <c r="AU59" s="58">
        <v>0.13100000000000001</v>
      </c>
      <c r="AV59" s="58">
        <v>2.5999999999999999E-2</v>
      </c>
      <c r="AW59" s="58">
        <v>1.2999999999999999E-2</v>
      </c>
      <c r="AX59" s="58">
        <v>2.5000000000000001E-2</v>
      </c>
      <c r="AY59" s="58">
        <v>3.0000000000000001E-3</v>
      </c>
      <c r="AZ59" s="58">
        <v>1.6E-2</v>
      </c>
      <c r="BA59" s="58">
        <v>3.0000000000000001E-3</v>
      </c>
      <c r="BB59" s="58">
        <v>8.0000000000000002E-3</v>
      </c>
      <c r="BC59" s="58">
        <v>1E-3</v>
      </c>
      <c r="BD59" s="58">
        <v>7.0000000000000001E-3</v>
      </c>
      <c r="BE59" s="58">
        <v>1E-3</v>
      </c>
      <c r="BF59" s="58">
        <v>0</v>
      </c>
      <c r="BG59" s="58">
        <v>0.08</v>
      </c>
      <c r="BH59" s="58">
        <v>0.38600000000000001</v>
      </c>
      <c r="BI59" s="58">
        <v>0.39700000000000002</v>
      </c>
      <c r="BJ59" s="58">
        <v>0</v>
      </c>
      <c r="BK59" s="58">
        <v>0</v>
      </c>
      <c r="BL59" s="58">
        <v>0.156</v>
      </c>
      <c r="BM59" s="58">
        <v>4.0000000000000001E-3</v>
      </c>
      <c r="BN59" s="58">
        <v>0.32200000000000001</v>
      </c>
      <c r="BO59" s="59">
        <v>0.91132000000000002</v>
      </c>
      <c r="BP59" s="59">
        <v>1.0513999999999999</v>
      </c>
      <c r="BQ59" s="58">
        <v>9.5000000000000001E-2</v>
      </c>
      <c r="BR59" s="58">
        <v>0.01</v>
      </c>
    </row>
    <row r="60" spans="1:70" ht="15.95" customHeight="1" x14ac:dyDescent="0.25">
      <c r="A60" s="58" t="s">
        <v>86</v>
      </c>
      <c r="B60" s="58">
        <v>350.4</v>
      </c>
      <c r="C60" s="58">
        <v>6494</v>
      </c>
      <c r="D60" s="58">
        <v>76.760000000000005</v>
      </c>
      <c r="E60" s="58">
        <v>4048</v>
      </c>
      <c r="F60" s="58">
        <v>41090</v>
      </c>
      <c r="G60" s="58">
        <v>74590</v>
      </c>
      <c r="H60" s="59">
        <v>1.0663400000000001</v>
      </c>
      <c r="I60" s="59">
        <v>1.1071299999999999</v>
      </c>
      <c r="J60" s="78">
        <v>303.10000000000002</v>
      </c>
      <c r="K60" s="78">
        <v>0.18</v>
      </c>
      <c r="L60" s="78">
        <v>0.68200000000000005</v>
      </c>
      <c r="M60" s="58">
        <v>2.472</v>
      </c>
      <c r="N60" s="58">
        <v>142.4</v>
      </c>
      <c r="O60" s="58">
        <v>941.7</v>
      </c>
      <c r="P60" s="58">
        <v>0.502</v>
      </c>
      <c r="Q60" s="58">
        <v>3.262</v>
      </c>
      <c r="R60" s="58">
        <v>16.940000000000001</v>
      </c>
      <c r="S60" s="58">
        <v>14.44</v>
      </c>
      <c r="T60" s="58">
        <v>2.0499999999999998</v>
      </c>
      <c r="U60" s="59">
        <v>0.96938000000000002</v>
      </c>
      <c r="V60" s="59">
        <v>0.95350000000000001</v>
      </c>
      <c r="W60" s="58">
        <v>0.11899999999999999</v>
      </c>
      <c r="X60" s="58">
        <v>12.05</v>
      </c>
      <c r="Y60" s="58">
        <v>25.08</v>
      </c>
      <c r="Z60" s="58">
        <v>405</v>
      </c>
      <c r="AA60" s="59">
        <v>1.0293600000000001</v>
      </c>
      <c r="AB60" s="59">
        <v>1.1306499999999999</v>
      </c>
      <c r="AC60" s="58">
        <v>0.01</v>
      </c>
      <c r="AD60" s="58">
        <v>0.85299999999999998</v>
      </c>
      <c r="AE60" s="58">
        <v>1E-3</v>
      </c>
      <c r="AF60" s="58">
        <v>6.0000000000000001E-3</v>
      </c>
      <c r="AG60" s="58">
        <v>0.111</v>
      </c>
      <c r="AH60" s="58">
        <v>0.7</v>
      </c>
      <c r="AI60" s="58">
        <v>0.20699999999999999</v>
      </c>
      <c r="AJ60" s="59">
        <v>0.93569000000000002</v>
      </c>
      <c r="AK60" s="59">
        <v>1.1131500000000001</v>
      </c>
      <c r="AL60" s="58">
        <v>0.28599999999999998</v>
      </c>
      <c r="AM60" s="58">
        <v>2.5000000000000001E-2</v>
      </c>
      <c r="AN60" s="58">
        <v>3.0000000000000001E-3</v>
      </c>
      <c r="AO60" s="58">
        <v>0.23100000000000001</v>
      </c>
      <c r="AP60" s="58">
        <v>56.12</v>
      </c>
      <c r="AQ60" s="58">
        <v>55.4</v>
      </c>
      <c r="AR60" s="58">
        <v>7.0999999999999994E-2</v>
      </c>
      <c r="AS60" s="58">
        <v>0.11799999999999999</v>
      </c>
      <c r="AT60" s="58">
        <v>1.4999999999999999E-2</v>
      </c>
      <c r="AU60" s="58">
        <v>5.8000000000000003E-2</v>
      </c>
      <c r="AV60" s="58">
        <v>1.0999999999999999E-2</v>
      </c>
      <c r="AW60" s="58">
        <v>1.0999999999999999E-2</v>
      </c>
      <c r="AX60" s="58">
        <v>0.01</v>
      </c>
      <c r="AY60" s="58">
        <v>1E-3</v>
      </c>
      <c r="AZ60" s="58">
        <v>8.0000000000000002E-3</v>
      </c>
      <c r="BA60" s="58">
        <v>2E-3</v>
      </c>
      <c r="BB60" s="58">
        <v>4.0000000000000001E-3</v>
      </c>
      <c r="BC60" s="58">
        <v>0</v>
      </c>
      <c r="BD60" s="58">
        <v>3.0000000000000001E-3</v>
      </c>
      <c r="BE60" s="58">
        <v>0</v>
      </c>
      <c r="BF60" s="58">
        <v>0</v>
      </c>
      <c r="BG60" s="58">
        <v>0.14799999999999999</v>
      </c>
      <c r="BH60" s="58">
        <v>0.248</v>
      </c>
      <c r="BI60" s="58">
        <v>0.253</v>
      </c>
      <c r="BJ60" s="58">
        <v>0</v>
      </c>
      <c r="BK60" s="58">
        <v>0</v>
      </c>
      <c r="BL60" s="58">
        <v>0.373</v>
      </c>
      <c r="BM60" s="58">
        <v>7.0000000000000001E-3</v>
      </c>
      <c r="BN60" s="58">
        <v>0.183</v>
      </c>
      <c r="BO60" s="59">
        <v>0.90002000000000004</v>
      </c>
      <c r="BP60" s="59">
        <v>1.0507299999999999</v>
      </c>
      <c r="BQ60" s="58">
        <v>1.7999999999999999E-2</v>
      </c>
      <c r="BR60" s="58">
        <v>5.0000000000000001E-3</v>
      </c>
    </row>
    <row r="61" spans="1:70" ht="15.95" customHeight="1" x14ac:dyDescent="0.25">
      <c r="A61" s="58" t="s">
        <v>92</v>
      </c>
      <c r="B61" s="58">
        <v>120.9</v>
      </c>
      <c r="C61" s="58">
        <v>5129</v>
      </c>
      <c r="D61" s="58">
        <v>310.7</v>
      </c>
      <c r="E61" s="58">
        <v>3229</v>
      </c>
      <c r="F61" s="58">
        <v>38640</v>
      </c>
      <c r="G61" s="58">
        <v>37550</v>
      </c>
      <c r="H61" s="59">
        <v>1.0371999999999999</v>
      </c>
      <c r="I61" s="59">
        <v>1.04284</v>
      </c>
      <c r="J61" s="78">
        <v>166</v>
      </c>
      <c r="K61" s="78">
        <v>0.52300000000000002</v>
      </c>
      <c r="L61" s="78">
        <v>1.0229999999999999</v>
      </c>
      <c r="M61" s="58">
        <v>2.54</v>
      </c>
      <c r="N61" s="58">
        <v>100.2</v>
      </c>
      <c r="O61" s="58">
        <v>469.7</v>
      </c>
      <c r="P61" s="58">
        <v>0.20200000000000001</v>
      </c>
      <c r="Q61" s="58">
        <v>1.9390000000000001</v>
      </c>
      <c r="R61" s="58">
        <v>38.07</v>
      </c>
      <c r="S61" s="58">
        <v>47.93</v>
      </c>
      <c r="T61" s="58">
        <v>1.0189999999999999</v>
      </c>
      <c r="U61" s="59">
        <v>0.94132000000000005</v>
      </c>
      <c r="V61" s="59">
        <v>0.90629999999999999</v>
      </c>
      <c r="W61" s="58">
        <v>0.186</v>
      </c>
      <c r="X61" s="58">
        <v>16.13</v>
      </c>
      <c r="Y61" s="58">
        <v>24.35</v>
      </c>
      <c r="Z61" s="58">
        <v>143</v>
      </c>
      <c r="AA61" s="59">
        <v>1.0025900000000001</v>
      </c>
      <c r="AB61" s="59">
        <v>1.08067</v>
      </c>
      <c r="AC61" s="58">
        <v>3.1E-2</v>
      </c>
      <c r="AD61" s="58">
        <v>0.878</v>
      </c>
      <c r="AE61" s="58">
        <v>0</v>
      </c>
      <c r="AF61" s="58">
        <v>2E-3</v>
      </c>
      <c r="AG61" s="58">
        <v>0.04</v>
      </c>
      <c r="AH61" s="58">
        <v>7.0000000000000001E-3</v>
      </c>
      <c r="AI61" s="58">
        <v>0.08</v>
      </c>
      <c r="AJ61" s="59">
        <v>0.91515999999999997</v>
      </c>
      <c r="AK61" s="59">
        <v>1.0787800000000001</v>
      </c>
      <c r="AL61" s="58">
        <v>0.308</v>
      </c>
      <c r="AM61" s="58">
        <v>3.3000000000000002E-2</v>
      </c>
      <c r="AN61" s="58">
        <v>3.0000000000000001E-3</v>
      </c>
      <c r="AO61" s="58">
        <v>0.307</v>
      </c>
      <c r="AP61" s="58">
        <v>26.74</v>
      </c>
      <c r="AQ61" s="58">
        <v>26.73</v>
      </c>
      <c r="AR61" s="58">
        <v>0.30599999999999999</v>
      </c>
      <c r="AS61" s="58">
        <v>0.57599999999999996</v>
      </c>
      <c r="AT61" s="58">
        <v>7.1999999999999995E-2</v>
      </c>
      <c r="AU61" s="58">
        <v>0.27600000000000002</v>
      </c>
      <c r="AV61" s="58">
        <v>5.2999999999999999E-2</v>
      </c>
      <c r="AW61" s="58">
        <v>1.4999999999999999E-2</v>
      </c>
      <c r="AX61" s="58">
        <v>4.8000000000000001E-2</v>
      </c>
      <c r="AY61" s="58">
        <v>6.0000000000000001E-3</v>
      </c>
      <c r="AZ61" s="58">
        <v>3.4000000000000002E-2</v>
      </c>
      <c r="BA61" s="58">
        <v>7.0000000000000001E-3</v>
      </c>
      <c r="BB61" s="58">
        <v>1.7999999999999999E-2</v>
      </c>
      <c r="BC61" s="58">
        <v>2E-3</v>
      </c>
      <c r="BD61" s="58">
        <v>1.4999999999999999E-2</v>
      </c>
      <c r="BE61" s="58">
        <v>2E-3</v>
      </c>
      <c r="BF61" s="58">
        <v>1E-3</v>
      </c>
      <c r="BG61" s="58">
        <v>6.4000000000000001E-2</v>
      </c>
      <c r="BH61" s="58">
        <v>0.36199999999999999</v>
      </c>
      <c r="BI61" s="58">
        <v>0.36299999999999999</v>
      </c>
      <c r="BJ61" s="58">
        <v>0</v>
      </c>
      <c r="BK61" s="58">
        <v>0</v>
      </c>
      <c r="BL61" s="58">
        <v>0.13100000000000001</v>
      </c>
      <c r="BM61" s="58">
        <v>8.0000000000000002E-3</v>
      </c>
      <c r="BN61" s="58">
        <v>3.903</v>
      </c>
      <c r="BO61" s="59">
        <v>0.89612000000000003</v>
      </c>
      <c r="BP61" s="59">
        <v>1.0355300000000001</v>
      </c>
      <c r="BQ61" s="58">
        <v>9.2999999999999999E-2</v>
      </c>
      <c r="BR61" s="58">
        <v>1.6E-2</v>
      </c>
    </row>
    <row r="62" spans="1:70" ht="15.95" customHeight="1" x14ac:dyDescent="0.25">
      <c r="A62" s="58" t="s">
        <v>73</v>
      </c>
      <c r="B62" s="58">
        <v>154.9</v>
      </c>
      <c r="C62" s="58">
        <v>5162</v>
      </c>
      <c r="D62" s="58">
        <v>282.10000000000002</v>
      </c>
      <c r="E62" s="58">
        <v>4612</v>
      </c>
      <c r="F62" s="58">
        <v>49820</v>
      </c>
      <c r="G62" s="58">
        <v>38190</v>
      </c>
      <c r="H62" s="59">
        <v>1.01044</v>
      </c>
      <c r="I62" s="59">
        <v>1.03651</v>
      </c>
      <c r="J62" s="78">
        <v>168.6</v>
      </c>
      <c r="K62" s="78">
        <v>0.52700000000000002</v>
      </c>
      <c r="L62" s="78">
        <v>1.018</v>
      </c>
      <c r="M62" s="58">
        <v>2.649</v>
      </c>
      <c r="N62" s="58">
        <v>80.45</v>
      </c>
      <c r="O62" s="58">
        <v>524.6</v>
      </c>
      <c r="P62" s="58">
        <v>0.254</v>
      </c>
      <c r="Q62" s="58">
        <v>4.4630000000000001</v>
      </c>
      <c r="R62" s="58">
        <v>25.43</v>
      </c>
      <c r="S62" s="58">
        <v>32.75</v>
      </c>
      <c r="T62" s="58">
        <v>1.02</v>
      </c>
      <c r="U62" s="59">
        <v>0.90575000000000006</v>
      </c>
      <c r="V62" s="59">
        <v>0.89834000000000003</v>
      </c>
      <c r="W62" s="58">
        <v>0.18099999999999999</v>
      </c>
      <c r="X62" s="58">
        <v>41.15</v>
      </c>
      <c r="Y62" s="58">
        <v>17.73</v>
      </c>
      <c r="Z62" s="58">
        <v>131.30000000000001</v>
      </c>
      <c r="AA62" s="59">
        <v>0.97435000000000005</v>
      </c>
      <c r="AB62" s="59">
        <v>1.07413</v>
      </c>
      <c r="AC62" s="58">
        <v>2.7E-2</v>
      </c>
      <c r="AD62" s="58">
        <v>0.56299999999999994</v>
      </c>
      <c r="AE62" s="58">
        <v>0</v>
      </c>
      <c r="AF62" s="58">
        <v>4.0000000000000001E-3</v>
      </c>
      <c r="AG62" s="58">
        <v>3.6999999999999998E-2</v>
      </c>
      <c r="AH62" s="58">
        <v>6.3E-2</v>
      </c>
      <c r="AI62" s="58">
        <v>0.05</v>
      </c>
      <c r="AJ62" s="59">
        <v>0.89134999999999998</v>
      </c>
      <c r="AK62" s="59">
        <v>1.0691900000000001</v>
      </c>
      <c r="AL62" s="58">
        <v>0.67700000000000005</v>
      </c>
      <c r="AM62" s="58">
        <v>4.7E-2</v>
      </c>
      <c r="AN62" s="58">
        <v>2E-3</v>
      </c>
      <c r="AO62" s="58">
        <v>0.17</v>
      </c>
      <c r="AP62" s="58">
        <v>27.04</v>
      </c>
      <c r="AQ62" s="58">
        <v>27.24</v>
      </c>
      <c r="AR62" s="58">
        <v>0.28599999999999998</v>
      </c>
      <c r="AS62" s="58">
        <v>0.52200000000000002</v>
      </c>
      <c r="AT62" s="58">
        <v>6.9000000000000006E-2</v>
      </c>
      <c r="AU62" s="58">
        <v>0.26600000000000001</v>
      </c>
      <c r="AV62" s="58">
        <v>5.1999999999999998E-2</v>
      </c>
      <c r="AW62" s="58">
        <v>1.4E-2</v>
      </c>
      <c r="AX62" s="58">
        <v>4.4999999999999998E-2</v>
      </c>
      <c r="AY62" s="58">
        <v>6.0000000000000001E-3</v>
      </c>
      <c r="AZ62" s="58">
        <v>3.2000000000000001E-2</v>
      </c>
      <c r="BA62" s="58">
        <v>6.0000000000000001E-3</v>
      </c>
      <c r="BB62" s="58">
        <v>1.6E-2</v>
      </c>
      <c r="BC62" s="58">
        <v>2E-3</v>
      </c>
      <c r="BD62" s="58">
        <v>1.4E-2</v>
      </c>
      <c r="BE62" s="58">
        <v>2E-3</v>
      </c>
      <c r="BF62" s="58">
        <v>1E-3</v>
      </c>
      <c r="BG62" s="58">
        <v>6.2E-2</v>
      </c>
      <c r="BH62" s="58">
        <v>0.26200000000000001</v>
      </c>
      <c r="BI62" s="58">
        <v>0.26400000000000001</v>
      </c>
      <c r="BJ62" s="58">
        <v>0</v>
      </c>
      <c r="BK62" s="58">
        <v>0</v>
      </c>
      <c r="BL62" s="58">
        <v>0.14599999999999999</v>
      </c>
      <c r="BM62" s="58">
        <v>8.0000000000000002E-3</v>
      </c>
      <c r="BN62" s="58">
        <v>28.49</v>
      </c>
      <c r="BO62" s="59">
        <v>0.87239999999999995</v>
      </c>
      <c r="BP62" s="59">
        <v>1.0246999999999999</v>
      </c>
      <c r="BQ62" s="58">
        <v>8.4000000000000005E-2</v>
      </c>
      <c r="BR62" s="58">
        <v>1.2999999999999999E-2</v>
      </c>
    </row>
    <row r="63" spans="1:70" ht="15.95" customHeight="1" x14ac:dyDescent="0.25">
      <c r="A63" s="58" t="s">
        <v>74</v>
      </c>
      <c r="B63" s="58">
        <v>155.1</v>
      </c>
      <c r="C63" s="58">
        <v>4990</v>
      </c>
      <c r="D63" s="58">
        <v>713.3</v>
      </c>
      <c r="E63" s="58">
        <v>3233</v>
      </c>
      <c r="F63" s="58">
        <v>53010</v>
      </c>
      <c r="G63" s="58">
        <v>37460</v>
      </c>
      <c r="H63" s="59">
        <v>1.0083299999999999</v>
      </c>
      <c r="I63" s="59">
        <v>1.0421499999999999</v>
      </c>
      <c r="J63" s="78">
        <v>186.7</v>
      </c>
      <c r="K63" s="78">
        <v>1.331</v>
      </c>
      <c r="L63" s="78">
        <v>1.514</v>
      </c>
      <c r="M63" s="58">
        <v>2.169</v>
      </c>
      <c r="N63" s="58">
        <v>131.80000000000001</v>
      </c>
      <c r="O63" s="58">
        <v>859.6</v>
      </c>
      <c r="P63" s="58">
        <v>0.41899999999999998</v>
      </c>
      <c r="Q63" s="58">
        <v>5.7519999999999998</v>
      </c>
      <c r="R63" s="58">
        <v>29.78</v>
      </c>
      <c r="S63" s="58">
        <v>24.03</v>
      </c>
      <c r="T63" s="58">
        <v>0.45100000000000001</v>
      </c>
      <c r="U63" s="59">
        <v>0.91564000000000001</v>
      </c>
      <c r="V63" s="59">
        <v>0.90508</v>
      </c>
      <c r="W63" s="58">
        <v>0.25</v>
      </c>
      <c r="X63" s="58">
        <v>5.1310000000000002</v>
      </c>
      <c r="Y63" s="58">
        <v>27.17</v>
      </c>
      <c r="Z63" s="58">
        <v>122.9</v>
      </c>
      <c r="AA63" s="59">
        <v>0.97824</v>
      </c>
      <c r="AB63" s="59">
        <v>1.0772299999999999</v>
      </c>
      <c r="AC63" s="58">
        <v>7.1999999999999995E-2</v>
      </c>
      <c r="AD63" s="58">
        <v>0.32900000000000001</v>
      </c>
      <c r="AE63" s="58">
        <v>0</v>
      </c>
      <c r="AF63" s="58">
        <v>2E-3</v>
      </c>
      <c r="AG63" s="58">
        <v>3.1E-2</v>
      </c>
      <c r="AH63" s="58">
        <v>0.14499999999999999</v>
      </c>
      <c r="AI63" s="58">
        <v>6.2E-2</v>
      </c>
      <c r="AJ63" s="59">
        <v>0.89281999999999995</v>
      </c>
      <c r="AK63" s="59">
        <v>1.0706100000000001</v>
      </c>
      <c r="AL63" s="58">
        <v>3.5289999999999999</v>
      </c>
      <c r="AM63" s="58">
        <v>0.06</v>
      </c>
      <c r="AN63" s="58">
        <v>2E-3</v>
      </c>
      <c r="AO63" s="58">
        <v>0.24</v>
      </c>
      <c r="AP63" s="58">
        <v>9.6240000000000006</v>
      </c>
      <c r="AQ63" s="58">
        <v>9.7520000000000007</v>
      </c>
      <c r="AR63" s="58">
        <v>0.59599999999999997</v>
      </c>
      <c r="AS63" s="58">
        <v>1.1910000000000001</v>
      </c>
      <c r="AT63" s="58">
        <v>0.14599999999999999</v>
      </c>
      <c r="AU63" s="58">
        <v>0.54500000000000004</v>
      </c>
      <c r="AV63" s="58">
        <v>0.107</v>
      </c>
      <c r="AW63" s="58">
        <v>0.02</v>
      </c>
      <c r="AX63" s="58">
        <v>9.4E-2</v>
      </c>
      <c r="AY63" s="58">
        <v>1.2999999999999999E-2</v>
      </c>
      <c r="AZ63" s="58">
        <v>6.8000000000000005E-2</v>
      </c>
      <c r="BA63" s="58">
        <v>1.2999999999999999E-2</v>
      </c>
      <c r="BB63" s="58">
        <v>3.5000000000000003E-2</v>
      </c>
      <c r="BC63" s="58">
        <v>5.0000000000000001E-3</v>
      </c>
      <c r="BD63" s="58">
        <v>3.3000000000000002E-2</v>
      </c>
      <c r="BE63" s="58">
        <v>4.0000000000000001E-3</v>
      </c>
      <c r="BF63" s="58">
        <v>1E-3</v>
      </c>
      <c r="BG63" s="58">
        <v>5.7000000000000002E-2</v>
      </c>
      <c r="BH63" s="58">
        <v>0.374</v>
      </c>
      <c r="BI63" s="58">
        <v>0.38100000000000001</v>
      </c>
      <c r="BJ63" s="58">
        <v>0</v>
      </c>
      <c r="BK63" s="58">
        <v>0</v>
      </c>
      <c r="BL63" s="58">
        <v>0.19600000000000001</v>
      </c>
      <c r="BM63" s="58">
        <v>8.9999999999999993E-3</v>
      </c>
      <c r="BN63" s="58">
        <v>7.7859999999999996</v>
      </c>
      <c r="BO63" s="59">
        <v>0.87785000000000002</v>
      </c>
      <c r="BP63" s="59">
        <v>1.0270300000000001</v>
      </c>
      <c r="BQ63" s="58">
        <v>0.14599999999999999</v>
      </c>
      <c r="BR63" s="58">
        <v>0.03</v>
      </c>
    </row>
    <row r="64" spans="1:70" ht="15.95" customHeight="1" x14ac:dyDescent="0.25">
      <c r="A64" s="58" t="s">
        <v>75</v>
      </c>
      <c r="B64" s="58">
        <v>199.5</v>
      </c>
      <c r="C64" s="58">
        <v>7538</v>
      </c>
      <c r="D64" s="58">
        <v>384.7</v>
      </c>
      <c r="E64" s="58">
        <v>3672</v>
      </c>
      <c r="F64" s="58">
        <v>43290</v>
      </c>
      <c r="G64" s="58">
        <v>33050</v>
      </c>
      <c r="H64" s="59">
        <v>1.0632699999999999</v>
      </c>
      <c r="I64" s="59">
        <v>1.0877600000000001</v>
      </c>
      <c r="J64" s="78">
        <v>139.80000000000001</v>
      </c>
      <c r="K64" s="78">
        <v>0.66500000000000004</v>
      </c>
      <c r="L64" s="78">
        <v>1.0509999999999999</v>
      </c>
      <c r="M64" s="58">
        <v>2.1629999999999998</v>
      </c>
      <c r="N64" s="58">
        <v>103.2</v>
      </c>
      <c r="O64" s="58">
        <v>502.8</v>
      </c>
      <c r="P64" s="58">
        <v>0.25800000000000001</v>
      </c>
      <c r="Q64" s="58">
        <v>5.6159999999999997</v>
      </c>
      <c r="R64" s="58">
        <v>19.170000000000002</v>
      </c>
      <c r="S64" s="58">
        <v>37.33</v>
      </c>
      <c r="T64" s="58">
        <v>1.512</v>
      </c>
      <c r="U64" s="59">
        <v>0.94886999999999999</v>
      </c>
      <c r="V64" s="59">
        <v>0.93835999999999997</v>
      </c>
      <c r="W64" s="58">
        <v>0.17299999999999999</v>
      </c>
      <c r="X64" s="58">
        <v>11.01</v>
      </c>
      <c r="Y64" s="58">
        <v>14.1</v>
      </c>
      <c r="Z64" s="58">
        <v>334.6</v>
      </c>
      <c r="AA64" s="59">
        <v>1.01387</v>
      </c>
      <c r="AB64" s="59">
        <v>1.1129500000000001</v>
      </c>
      <c r="AC64" s="58">
        <v>3.1E-2</v>
      </c>
      <c r="AD64" s="58">
        <v>0.48099999999999998</v>
      </c>
      <c r="AE64" s="58">
        <v>1E-3</v>
      </c>
      <c r="AF64" s="58">
        <v>5.0000000000000001E-3</v>
      </c>
      <c r="AG64" s="58">
        <v>8.3000000000000004E-2</v>
      </c>
      <c r="AH64" s="58">
        <v>1.9E-2</v>
      </c>
      <c r="AI64" s="58">
        <v>9.4E-2</v>
      </c>
      <c r="AJ64" s="59">
        <v>0.92337999999999998</v>
      </c>
      <c r="AK64" s="59">
        <v>1.1033999999999999</v>
      </c>
      <c r="AL64" s="58">
        <v>0.11600000000000001</v>
      </c>
      <c r="AM64" s="58">
        <v>2.7E-2</v>
      </c>
      <c r="AN64" s="58">
        <v>0</v>
      </c>
      <c r="AO64" s="58">
        <v>0.125</v>
      </c>
      <c r="AP64" s="58">
        <v>40.25</v>
      </c>
      <c r="AQ64" s="58">
        <v>40.06</v>
      </c>
      <c r="AR64" s="58">
        <v>0.32900000000000001</v>
      </c>
      <c r="AS64" s="58">
        <v>0.66600000000000004</v>
      </c>
      <c r="AT64" s="58">
        <v>0.08</v>
      </c>
      <c r="AU64" s="58">
        <v>0.29199999999999998</v>
      </c>
      <c r="AV64" s="58">
        <v>5.8999999999999997E-2</v>
      </c>
      <c r="AW64" s="58">
        <v>1.7000000000000001E-2</v>
      </c>
      <c r="AX64" s="58">
        <v>5.0999999999999997E-2</v>
      </c>
      <c r="AY64" s="58">
        <v>7.0000000000000001E-3</v>
      </c>
      <c r="AZ64" s="58">
        <v>3.6999999999999998E-2</v>
      </c>
      <c r="BA64" s="58">
        <v>7.0000000000000001E-3</v>
      </c>
      <c r="BB64" s="58">
        <v>1.9E-2</v>
      </c>
      <c r="BC64" s="58">
        <v>3.0000000000000001E-3</v>
      </c>
      <c r="BD64" s="58">
        <v>1.7000000000000001E-2</v>
      </c>
      <c r="BE64" s="58">
        <v>2E-3</v>
      </c>
      <c r="BF64" s="58">
        <v>1E-3</v>
      </c>
      <c r="BG64" s="58">
        <v>3.9E-2</v>
      </c>
      <c r="BH64" s="58">
        <v>8.4000000000000005E-2</v>
      </c>
      <c r="BI64" s="58">
        <v>8.6999999999999994E-2</v>
      </c>
      <c r="BJ64" s="58">
        <v>0</v>
      </c>
      <c r="BK64" s="58">
        <v>0</v>
      </c>
      <c r="BL64" s="58">
        <v>7.0000000000000007E-2</v>
      </c>
      <c r="BM64" s="58">
        <v>5.0000000000000001E-3</v>
      </c>
      <c r="BN64" s="58">
        <v>3.8719999999999999</v>
      </c>
      <c r="BO64" s="59">
        <v>0.8962</v>
      </c>
      <c r="BP64" s="59">
        <v>1.0528599999999999</v>
      </c>
      <c r="BQ64" s="58">
        <v>9.8000000000000004E-2</v>
      </c>
      <c r="BR64" s="58">
        <v>1.4999999999999999E-2</v>
      </c>
    </row>
    <row r="65" spans="1:70" ht="15.95" customHeight="1" x14ac:dyDescent="0.25">
      <c r="A65" s="58" t="s">
        <v>76</v>
      </c>
      <c r="B65" s="58">
        <v>323.5</v>
      </c>
      <c r="C65" s="58">
        <v>5074</v>
      </c>
      <c r="D65" s="58">
        <v>758.4</v>
      </c>
      <c r="E65" s="58">
        <v>2085</v>
      </c>
      <c r="F65" s="58">
        <v>30600</v>
      </c>
      <c r="G65" s="58">
        <v>56170</v>
      </c>
      <c r="H65" s="59">
        <v>1.0532699999999999</v>
      </c>
      <c r="I65" s="59">
        <v>1.0823100000000001</v>
      </c>
      <c r="J65" s="78">
        <v>259.89999999999998</v>
      </c>
      <c r="K65" s="78">
        <v>1.407</v>
      </c>
      <c r="L65" s="78">
        <v>1.8109999999999999</v>
      </c>
      <c r="M65" s="58">
        <v>2.907</v>
      </c>
      <c r="N65" s="58">
        <v>105.8</v>
      </c>
      <c r="O65" s="58">
        <v>992.4</v>
      </c>
      <c r="P65" s="58">
        <v>0.45500000000000002</v>
      </c>
      <c r="Q65" s="58">
        <v>4.9640000000000004</v>
      </c>
      <c r="R65" s="58">
        <v>32.21</v>
      </c>
      <c r="S65" s="58">
        <v>41.39</v>
      </c>
      <c r="T65" s="58">
        <v>1.885</v>
      </c>
      <c r="U65" s="59">
        <v>0.95420000000000005</v>
      </c>
      <c r="V65" s="59">
        <v>0.93052000000000001</v>
      </c>
      <c r="W65" s="58">
        <v>0.246</v>
      </c>
      <c r="X65" s="58">
        <v>22.43</v>
      </c>
      <c r="Y65" s="58">
        <v>18.23</v>
      </c>
      <c r="Z65" s="58">
        <v>174.6</v>
      </c>
      <c r="AA65" s="59">
        <v>1.0210300000000001</v>
      </c>
      <c r="AB65" s="59">
        <v>1.11425</v>
      </c>
      <c r="AC65" s="58">
        <v>8.5999999999999993E-2</v>
      </c>
      <c r="AD65" s="58">
        <v>0.63800000000000001</v>
      </c>
      <c r="AE65" s="58">
        <v>0</v>
      </c>
      <c r="AF65" s="58">
        <v>5.0000000000000001E-3</v>
      </c>
      <c r="AG65" s="58">
        <v>4.4999999999999998E-2</v>
      </c>
      <c r="AH65" s="58">
        <v>0.25700000000000001</v>
      </c>
      <c r="AI65" s="58">
        <v>8.7999999999999995E-2</v>
      </c>
      <c r="AJ65" s="59">
        <v>0.92684999999999995</v>
      </c>
      <c r="AK65" s="59">
        <v>1.1044499999999999</v>
      </c>
      <c r="AL65" s="58">
        <v>1.76</v>
      </c>
      <c r="AM65" s="58">
        <v>7.9000000000000001E-2</v>
      </c>
      <c r="AN65" s="58">
        <v>2E-3</v>
      </c>
      <c r="AO65" s="58">
        <v>0.27500000000000002</v>
      </c>
      <c r="AP65" s="58">
        <v>48.5</v>
      </c>
      <c r="AQ65" s="58">
        <v>55.97</v>
      </c>
      <c r="AR65" s="58">
        <v>0.69499999999999995</v>
      </c>
      <c r="AS65" s="58">
        <v>1.37</v>
      </c>
      <c r="AT65" s="58">
        <v>0.17</v>
      </c>
      <c r="AU65" s="58">
        <v>0.63</v>
      </c>
      <c r="AV65" s="58">
        <v>0.124</v>
      </c>
      <c r="AW65" s="58">
        <v>0.03</v>
      </c>
      <c r="AX65" s="58">
        <v>0.111</v>
      </c>
      <c r="AY65" s="58">
        <v>1.4999999999999999E-2</v>
      </c>
      <c r="AZ65" s="58">
        <v>7.8E-2</v>
      </c>
      <c r="BA65" s="58">
        <v>1.4999999999999999E-2</v>
      </c>
      <c r="BB65" s="58">
        <v>4.2000000000000003E-2</v>
      </c>
      <c r="BC65" s="58">
        <v>6.0000000000000001E-3</v>
      </c>
      <c r="BD65" s="58">
        <v>3.5999999999999997E-2</v>
      </c>
      <c r="BE65" s="58">
        <v>5.0000000000000001E-3</v>
      </c>
      <c r="BF65" s="58">
        <v>2E-3</v>
      </c>
      <c r="BG65" s="58">
        <v>7.1999999999999995E-2</v>
      </c>
      <c r="BH65" s="58">
        <v>0.26600000000000001</v>
      </c>
      <c r="BI65" s="58">
        <v>0.27200000000000002</v>
      </c>
      <c r="BJ65" s="58">
        <v>0</v>
      </c>
      <c r="BK65" s="58">
        <v>0</v>
      </c>
      <c r="BL65" s="58">
        <v>0.13600000000000001</v>
      </c>
      <c r="BM65" s="58">
        <v>0.01</v>
      </c>
      <c r="BN65" s="58">
        <v>14.74</v>
      </c>
      <c r="BO65" s="59">
        <v>0.90159</v>
      </c>
      <c r="BP65" s="59">
        <v>1.04959</v>
      </c>
      <c r="BQ65" s="58">
        <v>0.21099999999999999</v>
      </c>
      <c r="BR65" s="58">
        <v>3.4000000000000002E-2</v>
      </c>
    </row>
    <row r="66" spans="1:70" ht="15.95" customHeight="1" x14ac:dyDescent="0.25">
      <c r="A66" s="58" t="s">
        <v>77</v>
      </c>
      <c r="B66" s="58">
        <v>289.8</v>
      </c>
      <c r="C66" s="58">
        <v>4882</v>
      </c>
      <c r="D66" s="58">
        <v>274</v>
      </c>
      <c r="E66" s="58">
        <v>3757</v>
      </c>
      <c r="F66" s="58">
        <v>51150</v>
      </c>
      <c r="G66" s="58">
        <v>48740</v>
      </c>
      <c r="H66" s="59">
        <v>1.0305899999999999</v>
      </c>
      <c r="I66" s="59">
        <v>1.06596</v>
      </c>
      <c r="J66" s="78">
        <v>208.8</v>
      </c>
      <c r="K66" s="78">
        <v>0.46300000000000002</v>
      </c>
      <c r="L66" s="78">
        <v>0.80300000000000005</v>
      </c>
      <c r="M66" s="58">
        <v>1.992</v>
      </c>
      <c r="N66" s="58">
        <v>64.17</v>
      </c>
      <c r="O66" s="58">
        <v>492.5</v>
      </c>
      <c r="P66" s="58">
        <v>0.36799999999999999</v>
      </c>
      <c r="Q66" s="58">
        <v>4.0490000000000004</v>
      </c>
      <c r="R66" s="58">
        <v>23.93</v>
      </c>
      <c r="S66" s="58">
        <v>48.33</v>
      </c>
      <c r="T66" s="58">
        <v>1.242</v>
      </c>
      <c r="U66" s="59">
        <v>0.93069000000000002</v>
      </c>
      <c r="V66" s="59">
        <v>0.92225999999999997</v>
      </c>
      <c r="W66" s="58">
        <v>0.188</v>
      </c>
      <c r="X66" s="58">
        <v>4.2939999999999996</v>
      </c>
      <c r="Y66" s="58">
        <v>16.97</v>
      </c>
      <c r="Z66" s="58">
        <v>259.3</v>
      </c>
      <c r="AA66" s="59">
        <v>0.99160000000000004</v>
      </c>
      <c r="AB66" s="59">
        <v>1.09497</v>
      </c>
      <c r="AC66" s="58">
        <v>2.7E-2</v>
      </c>
      <c r="AD66" s="58">
        <v>0.38100000000000001</v>
      </c>
      <c r="AE66" s="58">
        <v>1E-3</v>
      </c>
      <c r="AF66" s="58">
        <v>4.0000000000000001E-3</v>
      </c>
      <c r="AG66" s="58">
        <v>6.8000000000000005E-2</v>
      </c>
      <c r="AH66" s="58">
        <v>2.7E-2</v>
      </c>
      <c r="AI66" s="58">
        <v>0.161</v>
      </c>
      <c r="AJ66" s="59">
        <v>0.90207000000000004</v>
      </c>
      <c r="AK66" s="59">
        <v>1.08935</v>
      </c>
      <c r="AL66" s="58">
        <v>0.17100000000000001</v>
      </c>
      <c r="AM66" s="58">
        <v>6.6000000000000003E-2</v>
      </c>
      <c r="AN66" s="58">
        <v>1E-3</v>
      </c>
      <c r="AO66" s="58">
        <v>8.3000000000000004E-2</v>
      </c>
      <c r="AP66" s="58">
        <v>33.57</v>
      </c>
      <c r="AQ66" s="58">
        <v>33.71</v>
      </c>
      <c r="AR66" s="58">
        <v>0.24299999999999999</v>
      </c>
      <c r="AS66" s="58">
        <v>0.47099999999999997</v>
      </c>
      <c r="AT66" s="58">
        <v>5.8000000000000003E-2</v>
      </c>
      <c r="AU66" s="58">
        <v>0.224</v>
      </c>
      <c r="AV66" s="58">
        <v>4.2999999999999997E-2</v>
      </c>
      <c r="AW66" s="58">
        <v>1.2999999999999999E-2</v>
      </c>
      <c r="AX66" s="58">
        <v>3.7999999999999999E-2</v>
      </c>
      <c r="AY66" s="58">
        <v>6.0000000000000001E-3</v>
      </c>
      <c r="AZ66" s="58">
        <v>2.8000000000000001E-2</v>
      </c>
      <c r="BA66" s="58">
        <v>5.0000000000000001E-3</v>
      </c>
      <c r="BB66" s="58">
        <v>1.4E-2</v>
      </c>
      <c r="BC66" s="58">
        <v>2E-3</v>
      </c>
      <c r="BD66" s="58">
        <v>1.2999999999999999E-2</v>
      </c>
      <c r="BE66" s="58">
        <v>2E-3</v>
      </c>
      <c r="BF66" s="58">
        <v>1E-3</v>
      </c>
      <c r="BG66" s="58">
        <v>3.9E-2</v>
      </c>
      <c r="BH66" s="58">
        <v>9.5000000000000001E-2</v>
      </c>
      <c r="BI66" s="58">
        <v>9.6000000000000002E-2</v>
      </c>
      <c r="BJ66" s="58">
        <v>0</v>
      </c>
      <c r="BK66" s="58">
        <v>0</v>
      </c>
      <c r="BL66" s="58">
        <v>0.126</v>
      </c>
      <c r="BM66" s="58">
        <v>1.0999999999999999E-2</v>
      </c>
      <c r="BN66" s="58">
        <v>2.2040000000000002</v>
      </c>
      <c r="BO66" s="59">
        <v>0.87794000000000005</v>
      </c>
      <c r="BP66" s="59">
        <v>1.03837</v>
      </c>
      <c r="BQ66" s="58">
        <v>7.4999999999999997E-2</v>
      </c>
      <c r="BR66" s="58">
        <v>1.2E-2</v>
      </c>
    </row>
    <row r="67" spans="1:70" ht="15.95" customHeight="1" x14ac:dyDescent="0.25">
      <c r="A67" s="58" t="s">
        <v>78</v>
      </c>
      <c r="B67" s="58">
        <v>614.6</v>
      </c>
      <c r="C67" s="58">
        <v>4777</v>
      </c>
      <c r="D67" s="58">
        <v>894.6</v>
      </c>
      <c r="E67" s="58">
        <v>2260</v>
      </c>
      <c r="F67" s="58">
        <v>37700</v>
      </c>
      <c r="G67" s="58">
        <v>59870</v>
      </c>
      <c r="H67" s="59">
        <v>1.0288200000000001</v>
      </c>
      <c r="I67" s="59">
        <v>1.06091</v>
      </c>
      <c r="J67" s="78">
        <v>281.8</v>
      </c>
      <c r="K67" s="78">
        <v>1.796</v>
      </c>
      <c r="L67" s="78">
        <v>1.9450000000000001</v>
      </c>
      <c r="M67" s="58">
        <v>3.016</v>
      </c>
      <c r="N67" s="58">
        <v>160.5</v>
      </c>
      <c r="O67" s="58">
        <v>1359</v>
      </c>
      <c r="P67" s="58">
        <v>0.46100000000000002</v>
      </c>
      <c r="Q67" s="58">
        <v>2.5379999999999998</v>
      </c>
      <c r="R67" s="58">
        <v>32.11</v>
      </c>
      <c r="S67" s="58">
        <v>35.06</v>
      </c>
      <c r="T67" s="58">
        <v>1.256</v>
      </c>
      <c r="U67" s="59">
        <v>0.92835999999999996</v>
      </c>
      <c r="V67" s="59">
        <v>0.90593999999999997</v>
      </c>
      <c r="W67" s="58">
        <v>0.33600000000000002</v>
      </c>
      <c r="X67" s="58">
        <v>11.05</v>
      </c>
      <c r="Y67" s="58">
        <v>30.58</v>
      </c>
      <c r="Z67" s="58">
        <v>265.89999999999998</v>
      </c>
      <c r="AA67" s="59">
        <v>0.99094000000000004</v>
      </c>
      <c r="AB67" s="59">
        <v>1.09287</v>
      </c>
      <c r="AC67" s="58">
        <v>8.7999999999999995E-2</v>
      </c>
      <c r="AD67" s="58">
        <v>0.41299999999999998</v>
      </c>
      <c r="AE67" s="58">
        <v>1E-3</v>
      </c>
      <c r="AF67" s="58">
        <v>7.0000000000000001E-3</v>
      </c>
      <c r="AG67" s="58">
        <v>6.4000000000000001E-2</v>
      </c>
      <c r="AH67" s="58">
        <v>0.24399999999999999</v>
      </c>
      <c r="AI67" s="58">
        <v>5.1999999999999998E-2</v>
      </c>
      <c r="AJ67" s="59">
        <v>0.90193000000000001</v>
      </c>
      <c r="AK67" s="59">
        <v>1.0843799999999999</v>
      </c>
      <c r="AL67" s="58">
        <v>0.308</v>
      </c>
      <c r="AM67" s="58">
        <v>0.115</v>
      </c>
      <c r="AN67" s="58">
        <v>5.0000000000000001E-3</v>
      </c>
      <c r="AO67" s="58">
        <v>0.49199999999999999</v>
      </c>
      <c r="AP67" s="58">
        <v>30.92</v>
      </c>
      <c r="AQ67" s="58">
        <v>31.01</v>
      </c>
      <c r="AR67" s="58">
        <v>0.78300000000000003</v>
      </c>
      <c r="AS67" s="58">
        <v>1.6040000000000001</v>
      </c>
      <c r="AT67" s="58">
        <v>0.192</v>
      </c>
      <c r="AU67" s="58">
        <v>0.73299999999999998</v>
      </c>
      <c r="AV67" s="58">
        <v>0.14099999999999999</v>
      </c>
      <c r="AW67" s="58">
        <v>3.2000000000000001E-2</v>
      </c>
      <c r="AX67" s="58">
        <v>0.123</v>
      </c>
      <c r="AY67" s="58">
        <v>1.7999999999999999E-2</v>
      </c>
      <c r="AZ67" s="58">
        <v>9.0999999999999998E-2</v>
      </c>
      <c r="BA67" s="58">
        <v>1.7000000000000001E-2</v>
      </c>
      <c r="BB67" s="58">
        <v>4.7E-2</v>
      </c>
      <c r="BC67" s="58">
        <v>6.0000000000000001E-3</v>
      </c>
      <c r="BD67" s="58">
        <v>0.04</v>
      </c>
      <c r="BE67" s="58">
        <v>6.0000000000000001E-3</v>
      </c>
      <c r="BF67" s="58">
        <v>2E-3</v>
      </c>
      <c r="BG67" s="58">
        <v>9.1999999999999998E-2</v>
      </c>
      <c r="BH67" s="58">
        <v>8.4000000000000005E-2</v>
      </c>
      <c r="BI67" s="58">
        <v>8.8999999999999996E-2</v>
      </c>
      <c r="BJ67" s="58">
        <v>0</v>
      </c>
      <c r="BK67" s="58">
        <v>1E-3</v>
      </c>
      <c r="BL67" s="58">
        <v>0.127</v>
      </c>
      <c r="BM67" s="58">
        <v>1.6E-2</v>
      </c>
      <c r="BN67" s="58">
        <v>6.3070000000000004</v>
      </c>
      <c r="BO67" s="59">
        <v>0.87695000000000001</v>
      </c>
      <c r="BP67" s="59">
        <v>1.0430999999999999</v>
      </c>
      <c r="BQ67" s="58">
        <v>0.23599999999999999</v>
      </c>
      <c r="BR67" s="58">
        <v>3.7999999999999999E-2</v>
      </c>
    </row>
    <row r="68" spans="1:70" ht="15.95" customHeight="1" x14ac:dyDescent="0.25">
      <c r="A68" s="58" t="s">
        <v>79</v>
      </c>
      <c r="B68" s="58">
        <v>360.7</v>
      </c>
      <c r="C68" s="58">
        <v>4782</v>
      </c>
      <c r="D68" s="58">
        <v>566.29999999999995</v>
      </c>
      <c r="E68" s="58">
        <v>3381</v>
      </c>
      <c r="F68" s="58">
        <v>45480</v>
      </c>
      <c r="G68" s="58">
        <v>42480</v>
      </c>
      <c r="H68" s="59">
        <v>1.0370699999999999</v>
      </c>
      <c r="I68" s="59">
        <v>1.07585</v>
      </c>
      <c r="J68" s="78">
        <v>196.9</v>
      </c>
      <c r="K68" s="78">
        <v>1.155</v>
      </c>
      <c r="L68" s="78">
        <v>1.504</v>
      </c>
      <c r="M68" s="58">
        <v>2.8319999999999999</v>
      </c>
      <c r="N68" s="58">
        <v>105.8</v>
      </c>
      <c r="O68" s="58">
        <v>920</v>
      </c>
      <c r="P68" s="58">
        <v>0.44700000000000001</v>
      </c>
      <c r="Q68" s="58">
        <v>3.5979999999999999</v>
      </c>
      <c r="R68" s="58">
        <v>28.28</v>
      </c>
      <c r="S68" s="58">
        <v>37.369999999999997</v>
      </c>
      <c r="T68" s="58">
        <v>1.3129999999999999</v>
      </c>
      <c r="U68" s="59">
        <v>0.92747999999999997</v>
      </c>
      <c r="V68" s="59">
        <v>0.92679</v>
      </c>
      <c r="W68" s="58">
        <v>0.32200000000000001</v>
      </c>
      <c r="X68" s="58">
        <v>22.51</v>
      </c>
      <c r="Y68" s="58">
        <v>9.5690000000000008</v>
      </c>
      <c r="Z68" s="58">
        <v>224.4</v>
      </c>
      <c r="AA68" s="59">
        <v>0.99124999999999996</v>
      </c>
      <c r="AB68" s="59">
        <v>1.10748</v>
      </c>
      <c r="AC68" s="58">
        <v>5.8999999999999997E-2</v>
      </c>
      <c r="AD68" s="58">
        <v>0.29399999999999998</v>
      </c>
      <c r="AE68" s="58">
        <v>1E-3</v>
      </c>
      <c r="AF68" s="58">
        <v>4.0000000000000001E-3</v>
      </c>
      <c r="AG68" s="58">
        <v>5.2999999999999999E-2</v>
      </c>
      <c r="AH68" s="58">
        <v>0.14799999999999999</v>
      </c>
      <c r="AI68" s="58">
        <v>0.05</v>
      </c>
      <c r="AJ68" s="59">
        <v>0.90634999999999999</v>
      </c>
      <c r="AK68" s="59">
        <v>1.1010500000000001</v>
      </c>
      <c r="AL68" s="58">
        <v>0.23899999999999999</v>
      </c>
      <c r="AM68" s="58">
        <v>0.107</v>
      </c>
      <c r="AN68" s="58">
        <v>1E-3</v>
      </c>
      <c r="AO68" s="58">
        <v>0.113</v>
      </c>
      <c r="AP68" s="58">
        <v>33.68</v>
      </c>
      <c r="AQ68" s="58">
        <v>33.61</v>
      </c>
      <c r="AR68" s="58">
        <v>0.56100000000000005</v>
      </c>
      <c r="AS68" s="58">
        <v>1.101</v>
      </c>
      <c r="AT68" s="58">
        <v>0.13700000000000001</v>
      </c>
      <c r="AU68" s="58">
        <v>0.51</v>
      </c>
      <c r="AV68" s="58">
        <v>9.7000000000000003E-2</v>
      </c>
      <c r="AW68" s="58">
        <v>2.3E-2</v>
      </c>
      <c r="AX68" s="58">
        <v>8.8999999999999996E-2</v>
      </c>
      <c r="AY68" s="58">
        <v>1.2E-2</v>
      </c>
      <c r="AZ68" s="58">
        <v>6.0999999999999999E-2</v>
      </c>
      <c r="BA68" s="58">
        <v>1.2E-2</v>
      </c>
      <c r="BB68" s="58">
        <v>0.03</v>
      </c>
      <c r="BC68" s="58">
        <v>4.0000000000000001E-3</v>
      </c>
      <c r="BD68" s="58">
        <v>2.5999999999999999E-2</v>
      </c>
      <c r="BE68" s="58">
        <v>4.0000000000000001E-3</v>
      </c>
      <c r="BF68" s="58">
        <v>1E-3</v>
      </c>
      <c r="BG68" s="58">
        <v>5.1999999999999998E-2</v>
      </c>
      <c r="BH68" s="58">
        <v>0.06</v>
      </c>
      <c r="BI68" s="58">
        <v>6.2E-2</v>
      </c>
      <c r="BJ68" s="58">
        <v>0</v>
      </c>
      <c r="BK68" s="58">
        <v>0</v>
      </c>
      <c r="BL68" s="58">
        <v>0.128</v>
      </c>
      <c r="BM68" s="58">
        <v>8.0000000000000002E-3</v>
      </c>
      <c r="BN68" s="58">
        <v>3.133</v>
      </c>
      <c r="BO68" s="59">
        <v>0.87946000000000002</v>
      </c>
      <c r="BP68" s="59">
        <v>1.05183</v>
      </c>
      <c r="BQ68" s="58">
        <v>0.158</v>
      </c>
      <c r="BR68" s="58">
        <v>2.3E-2</v>
      </c>
    </row>
    <row r="69" spans="1:70" ht="15.95" customHeight="1" x14ac:dyDescent="0.25">
      <c r="A69" s="58" t="s">
        <v>80</v>
      </c>
      <c r="B69" s="58">
        <v>310.60000000000002</v>
      </c>
      <c r="C69" s="58">
        <v>5794</v>
      </c>
      <c r="D69" s="58">
        <v>426.1</v>
      </c>
      <c r="E69" s="58">
        <v>4605</v>
      </c>
      <c r="F69" s="58">
        <v>50730</v>
      </c>
      <c r="G69" s="58">
        <v>48610</v>
      </c>
      <c r="H69" s="59">
        <v>1.04769</v>
      </c>
      <c r="I69" s="59">
        <v>1.0748800000000001</v>
      </c>
      <c r="J69" s="78">
        <v>215.9</v>
      </c>
      <c r="K69" s="78">
        <v>0.72699999999999998</v>
      </c>
      <c r="L69" s="78">
        <v>1.03</v>
      </c>
      <c r="M69" s="58">
        <v>1.883</v>
      </c>
      <c r="N69" s="58">
        <v>140.5</v>
      </c>
      <c r="O69" s="58">
        <v>638</v>
      </c>
      <c r="P69" s="58">
        <v>0.34200000000000003</v>
      </c>
      <c r="Q69" s="58">
        <v>7.569</v>
      </c>
      <c r="R69" s="58">
        <v>64.14</v>
      </c>
      <c r="S69" s="58">
        <v>47.14</v>
      </c>
      <c r="T69" s="58">
        <v>1.417</v>
      </c>
      <c r="U69" s="59">
        <v>0.94681000000000004</v>
      </c>
      <c r="V69" s="59">
        <v>0.92649999999999999</v>
      </c>
      <c r="W69" s="58">
        <v>0.19400000000000001</v>
      </c>
      <c r="X69" s="58">
        <v>3.5569999999999999</v>
      </c>
      <c r="Y69" s="58">
        <v>22.24</v>
      </c>
      <c r="Z69" s="58">
        <v>226.5</v>
      </c>
      <c r="AA69" s="59">
        <v>1.00003</v>
      </c>
      <c r="AB69" s="59">
        <v>1.09867</v>
      </c>
      <c r="AC69" s="58">
        <v>3.6999999999999998E-2</v>
      </c>
      <c r="AD69" s="58">
        <v>0.61499999999999999</v>
      </c>
      <c r="AE69" s="58">
        <v>0</v>
      </c>
      <c r="AF69" s="58">
        <v>4.0000000000000001E-3</v>
      </c>
      <c r="AG69" s="58">
        <v>5.3999999999999999E-2</v>
      </c>
      <c r="AH69" s="58">
        <v>8.5000000000000006E-2</v>
      </c>
      <c r="AI69" s="58">
        <v>0.16900000000000001</v>
      </c>
      <c r="AJ69" s="59">
        <v>0.90788999999999997</v>
      </c>
      <c r="AK69" s="59">
        <v>1.0929500000000001</v>
      </c>
      <c r="AL69" s="58">
        <v>0.10100000000000001</v>
      </c>
      <c r="AM69" s="58">
        <v>4.2999999999999997E-2</v>
      </c>
      <c r="AN69" s="58">
        <v>0</v>
      </c>
      <c r="AO69" s="58">
        <v>0.159</v>
      </c>
      <c r="AP69" s="58">
        <v>37.869999999999997</v>
      </c>
      <c r="AQ69" s="58">
        <v>37.85</v>
      </c>
      <c r="AR69" s="58">
        <v>0.33800000000000002</v>
      </c>
      <c r="AS69" s="58">
        <v>0.64900000000000002</v>
      </c>
      <c r="AT69" s="58">
        <v>8.2000000000000003E-2</v>
      </c>
      <c r="AU69" s="58">
        <v>0.30199999999999999</v>
      </c>
      <c r="AV69" s="58">
        <v>6.3E-2</v>
      </c>
      <c r="AW69" s="58">
        <v>0.02</v>
      </c>
      <c r="AX69" s="58">
        <v>5.5E-2</v>
      </c>
      <c r="AY69" s="58">
        <v>8.0000000000000002E-3</v>
      </c>
      <c r="AZ69" s="58">
        <v>3.9E-2</v>
      </c>
      <c r="BA69" s="58">
        <v>7.0000000000000001E-3</v>
      </c>
      <c r="BB69" s="58">
        <v>0.02</v>
      </c>
      <c r="BC69" s="58">
        <v>2E-3</v>
      </c>
      <c r="BD69" s="58">
        <v>1.6E-2</v>
      </c>
      <c r="BE69" s="58">
        <v>2E-3</v>
      </c>
      <c r="BF69" s="58">
        <v>1E-3</v>
      </c>
      <c r="BG69" s="58">
        <v>6.9000000000000006E-2</v>
      </c>
      <c r="BH69" s="58">
        <v>0.23400000000000001</v>
      </c>
      <c r="BI69" s="58">
        <v>0.24299999999999999</v>
      </c>
      <c r="BJ69" s="58">
        <v>0</v>
      </c>
      <c r="BK69" s="58">
        <v>0</v>
      </c>
      <c r="BL69" s="58">
        <v>0.17100000000000001</v>
      </c>
      <c r="BM69" s="58">
        <v>8.9999999999999993E-3</v>
      </c>
      <c r="BN69" s="58">
        <v>2.56</v>
      </c>
      <c r="BO69" s="59">
        <v>0.88032999999999995</v>
      </c>
      <c r="BP69" s="59">
        <v>1.04129</v>
      </c>
      <c r="BQ69" s="58">
        <v>0.1</v>
      </c>
      <c r="BR69" s="58">
        <v>1.7999999999999999E-2</v>
      </c>
    </row>
    <row r="70" spans="1:70" ht="15.95" customHeight="1" x14ac:dyDescent="0.25">
      <c r="A70" s="58" t="s">
        <v>81</v>
      </c>
      <c r="B70" s="58">
        <v>230.1</v>
      </c>
      <c r="C70" s="58">
        <v>4015</v>
      </c>
      <c r="D70" s="58">
        <v>1224</v>
      </c>
      <c r="E70" s="58">
        <v>1934</v>
      </c>
      <c r="F70" s="58">
        <v>44760</v>
      </c>
      <c r="G70" s="58">
        <v>49020</v>
      </c>
      <c r="H70" s="59">
        <v>1.0548599999999999</v>
      </c>
      <c r="I70" s="59">
        <v>1.1080700000000001</v>
      </c>
      <c r="J70" s="78">
        <v>257.60000000000002</v>
      </c>
      <c r="K70" s="78">
        <v>2.7069999999999999</v>
      </c>
      <c r="L70" s="78">
        <v>2.8180000000000001</v>
      </c>
      <c r="M70" s="58">
        <v>3.5649999999999999</v>
      </c>
      <c r="N70" s="58">
        <v>118.3</v>
      </c>
      <c r="O70" s="58">
        <v>1823</v>
      </c>
      <c r="P70" s="58">
        <v>0.80700000000000005</v>
      </c>
      <c r="Q70" s="58">
        <v>3.7469999999999999</v>
      </c>
      <c r="R70" s="58">
        <v>34.47</v>
      </c>
      <c r="S70" s="58">
        <v>38.950000000000003</v>
      </c>
      <c r="T70" s="58">
        <v>1.33</v>
      </c>
      <c r="U70" s="59">
        <v>0.94979000000000002</v>
      </c>
      <c r="V70" s="59">
        <v>0.94535999999999998</v>
      </c>
      <c r="W70" s="58">
        <v>0.51500000000000001</v>
      </c>
      <c r="X70" s="58">
        <v>15.98</v>
      </c>
      <c r="Y70" s="58">
        <v>42.91</v>
      </c>
      <c r="Z70" s="58">
        <v>176.6</v>
      </c>
      <c r="AA70" s="59">
        <v>1.01641</v>
      </c>
      <c r="AB70" s="59">
        <v>1.13411</v>
      </c>
      <c r="AC70" s="58">
        <v>0.157</v>
      </c>
      <c r="AD70" s="58">
        <v>0.79900000000000004</v>
      </c>
      <c r="AE70" s="58">
        <v>1E-3</v>
      </c>
      <c r="AF70" s="58">
        <v>4.0000000000000001E-3</v>
      </c>
      <c r="AG70" s="58">
        <v>4.2000000000000003E-2</v>
      </c>
      <c r="AH70" s="58">
        <v>0.376</v>
      </c>
      <c r="AI70" s="58">
        <v>0.10199999999999999</v>
      </c>
      <c r="AJ70" s="59">
        <v>0.92040999999999995</v>
      </c>
      <c r="AK70" s="59">
        <v>1.1220399999999999</v>
      </c>
      <c r="AL70" s="58">
        <v>4.2050000000000001</v>
      </c>
      <c r="AM70" s="58">
        <v>0.186</v>
      </c>
      <c r="AN70" s="58">
        <v>2E-3</v>
      </c>
      <c r="AO70" s="58">
        <v>0.47199999999999998</v>
      </c>
      <c r="AP70" s="58">
        <v>31.12</v>
      </c>
      <c r="AQ70" s="58">
        <v>31</v>
      </c>
      <c r="AR70" s="58">
        <v>1.5009999999999999</v>
      </c>
      <c r="AS70" s="58">
        <v>2.9390000000000001</v>
      </c>
      <c r="AT70" s="58">
        <v>0.35899999999999999</v>
      </c>
      <c r="AU70" s="58">
        <v>1.353</v>
      </c>
      <c r="AV70" s="58">
        <v>0.32100000000000001</v>
      </c>
      <c r="AW70" s="58">
        <v>5.1999999999999998E-2</v>
      </c>
      <c r="AX70" s="58">
        <v>0.23400000000000001</v>
      </c>
      <c r="AY70" s="58">
        <v>3.2000000000000001E-2</v>
      </c>
      <c r="AZ70" s="58">
        <v>0.17</v>
      </c>
      <c r="BA70" s="58">
        <v>3.2000000000000001E-2</v>
      </c>
      <c r="BB70" s="58">
        <v>8.6999999999999994E-2</v>
      </c>
      <c r="BC70" s="58">
        <v>1.2E-2</v>
      </c>
      <c r="BD70" s="58">
        <v>7.3999999999999996E-2</v>
      </c>
      <c r="BE70" s="58">
        <v>0.01</v>
      </c>
      <c r="BF70" s="58">
        <v>3.0000000000000001E-3</v>
      </c>
      <c r="BG70" s="58">
        <v>0.14699999999999999</v>
      </c>
      <c r="BH70" s="58">
        <v>6.0999999999999999E-2</v>
      </c>
      <c r="BI70" s="58">
        <v>6.2E-2</v>
      </c>
      <c r="BJ70" s="58">
        <v>0</v>
      </c>
      <c r="BK70" s="58">
        <v>0</v>
      </c>
      <c r="BL70" s="58">
        <v>0.13300000000000001</v>
      </c>
      <c r="BM70" s="58">
        <v>2.4E-2</v>
      </c>
      <c r="BN70" s="58">
        <v>8.2710000000000008</v>
      </c>
      <c r="BO70" s="59">
        <v>0.89249999999999996</v>
      </c>
      <c r="BP70" s="59">
        <v>1.0663899999999999</v>
      </c>
      <c r="BQ70" s="58">
        <v>0.39200000000000002</v>
      </c>
      <c r="BR70" s="58">
        <v>6.2E-2</v>
      </c>
    </row>
    <row r="71" spans="1:70" ht="15.95" customHeight="1" x14ac:dyDescent="0.25">
      <c r="A71" s="58" t="s">
        <v>82</v>
      </c>
      <c r="B71" s="58">
        <v>629.5</v>
      </c>
      <c r="C71" s="58">
        <v>5307</v>
      </c>
      <c r="D71" s="58">
        <v>1831</v>
      </c>
      <c r="E71" s="58">
        <v>3453</v>
      </c>
      <c r="F71" s="58">
        <v>44710</v>
      </c>
      <c r="G71" s="58">
        <v>38020</v>
      </c>
      <c r="H71" s="59">
        <v>1.0823499999999999</v>
      </c>
      <c r="I71" s="59">
        <v>1.13923</v>
      </c>
      <c r="J71" s="78">
        <v>239.6</v>
      </c>
      <c r="K71" s="78">
        <v>3.6379999999999999</v>
      </c>
      <c r="L71" s="78">
        <v>3.6389999999999998</v>
      </c>
      <c r="M71" s="58">
        <v>3.8010000000000002</v>
      </c>
      <c r="N71" s="58">
        <v>129.4</v>
      </c>
      <c r="O71" s="58">
        <v>2280</v>
      </c>
      <c r="P71" s="58">
        <v>0.81599999999999995</v>
      </c>
      <c r="Q71" s="58">
        <v>4.1340000000000003</v>
      </c>
      <c r="R71" s="58">
        <v>31.24</v>
      </c>
      <c r="S71" s="58">
        <v>25.02</v>
      </c>
      <c r="T71" s="58">
        <v>1.8839999999999999</v>
      </c>
      <c r="U71" s="59">
        <v>0.97289000000000003</v>
      </c>
      <c r="V71" s="59">
        <v>0.96131</v>
      </c>
      <c r="W71" s="58">
        <v>0.51500000000000001</v>
      </c>
      <c r="X71" s="58">
        <v>10.07</v>
      </c>
      <c r="Y71" s="58">
        <v>14.84</v>
      </c>
      <c r="Z71" s="58">
        <v>190.4</v>
      </c>
      <c r="AA71" s="59">
        <v>1.0364500000000001</v>
      </c>
      <c r="AB71" s="59">
        <v>1.15679</v>
      </c>
      <c r="AC71" s="58">
        <v>0.19400000000000001</v>
      </c>
      <c r="AD71" s="58">
        <v>0.98599999999999999</v>
      </c>
      <c r="AE71" s="58">
        <v>1E-3</v>
      </c>
      <c r="AF71" s="58">
        <v>3.0000000000000001E-3</v>
      </c>
      <c r="AG71" s="58">
        <v>4.2000000000000003E-2</v>
      </c>
      <c r="AH71" s="58">
        <v>0.36699999999999999</v>
      </c>
      <c r="AI71" s="58">
        <v>7.1999999999999995E-2</v>
      </c>
      <c r="AJ71" s="59">
        <v>0.93896000000000002</v>
      </c>
      <c r="AK71" s="59">
        <v>1.14683</v>
      </c>
      <c r="AL71" s="58">
        <v>0.16900000000000001</v>
      </c>
      <c r="AM71" s="58">
        <v>3.7999999999999999E-2</v>
      </c>
      <c r="AN71" s="58">
        <v>4.0000000000000001E-3</v>
      </c>
      <c r="AO71" s="58">
        <v>0.39200000000000002</v>
      </c>
      <c r="AP71" s="58">
        <v>42.52</v>
      </c>
      <c r="AQ71" s="58">
        <v>46.85</v>
      </c>
      <c r="AR71" s="58">
        <v>1.7889999999999999</v>
      </c>
      <c r="AS71" s="58">
        <v>3.5089999999999999</v>
      </c>
      <c r="AT71" s="58">
        <v>0.438</v>
      </c>
      <c r="AU71" s="58">
        <v>1.601</v>
      </c>
      <c r="AV71" s="58">
        <v>0.314</v>
      </c>
      <c r="AW71" s="58">
        <v>5.8999999999999997E-2</v>
      </c>
      <c r="AX71" s="58">
        <v>0.27100000000000002</v>
      </c>
      <c r="AY71" s="58">
        <v>3.6999999999999998E-2</v>
      </c>
      <c r="AZ71" s="58">
        <v>0.188</v>
      </c>
      <c r="BA71" s="58">
        <v>3.5000000000000003E-2</v>
      </c>
      <c r="BB71" s="58">
        <v>9.5000000000000001E-2</v>
      </c>
      <c r="BC71" s="58">
        <v>1.2999999999999999E-2</v>
      </c>
      <c r="BD71" s="58">
        <v>0.08</v>
      </c>
      <c r="BE71" s="58">
        <v>1.0999999999999999E-2</v>
      </c>
      <c r="BF71" s="58">
        <v>3.0000000000000001E-3</v>
      </c>
      <c r="BG71" s="58">
        <v>0.109</v>
      </c>
      <c r="BH71" s="58">
        <v>0.10199999999999999</v>
      </c>
      <c r="BI71" s="58">
        <v>0.105</v>
      </c>
      <c r="BJ71" s="58">
        <v>0</v>
      </c>
      <c r="BK71" s="58">
        <v>0</v>
      </c>
      <c r="BL71" s="58">
        <v>0.106</v>
      </c>
      <c r="BM71" s="58">
        <v>2.1999999999999999E-2</v>
      </c>
      <c r="BN71" s="58">
        <v>6.0860000000000003</v>
      </c>
      <c r="BO71" s="59">
        <v>0.90400000000000003</v>
      </c>
      <c r="BP71" s="59">
        <v>1.0817600000000001</v>
      </c>
      <c r="BQ71" s="58">
        <v>0.64800000000000002</v>
      </c>
      <c r="BR71" s="58">
        <v>7.8E-2</v>
      </c>
    </row>
    <row r="72" spans="1:70" ht="15.95" customHeight="1" x14ac:dyDescent="0.25">
      <c r="A72" s="58" t="s">
        <v>83</v>
      </c>
      <c r="B72" s="58">
        <v>376.8</v>
      </c>
      <c r="C72" s="58">
        <v>4874</v>
      </c>
      <c r="D72" s="58">
        <v>342.7</v>
      </c>
      <c r="E72" s="58">
        <v>4023</v>
      </c>
      <c r="F72" s="58">
        <v>49720</v>
      </c>
      <c r="G72" s="58">
        <v>37040</v>
      </c>
      <c r="H72" s="59">
        <v>1.09958</v>
      </c>
      <c r="I72" s="59">
        <v>1.1488799999999999</v>
      </c>
      <c r="J72" s="78">
        <v>163.80000000000001</v>
      </c>
      <c r="K72" s="78">
        <v>0.60699999999999998</v>
      </c>
      <c r="L72" s="78">
        <v>1.214</v>
      </c>
      <c r="M72" s="58">
        <v>2.9569999999999999</v>
      </c>
      <c r="N72" s="58">
        <v>112.2</v>
      </c>
      <c r="O72" s="58">
        <v>526.79999999999995</v>
      </c>
      <c r="P72" s="58">
        <v>0.318</v>
      </c>
      <c r="Q72" s="58">
        <v>3.4369999999999998</v>
      </c>
      <c r="R72" s="58">
        <v>53.85</v>
      </c>
      <c r="S72" s="58">
        <v>27.63</v>
      </c>
      <c r="T72" s="58">
        <v>1.115</v>
      </c>
      <c r="U72" s="59">
        <v>0.97750000000000004</v>
      </c>
      <c r="V72" s="59">
        <v>0.97102999999999995</v>
      </c>
      <c r="W72" s="58">
        <v>0.14599999999999999</v>
      </c>
      <c r="X72" s="58">
        <v>8.8149999999999995</v>
      </c>
      <c r="Y72" s="58">
        <v>14.89</v>
      </c>
      <c r="Z72" s="58">
        <v>212.3</v>
      </c>
      <c r="AA72" s="59">
        <v>1.0439799999999999</v>
      </c>
      <c r="AB72" s="59">
        <v>1.1692100000000001</v>
      </c>
      <c r="AC72" s="58">
        <v>2.9000000000000001E-2</v>
      </c>
      <c r="AD72" s="58">
        <v>1.1619999999999999</v>
      </c>
      <c r="AE72" s="58">
        <v>1E-3</v>
      </c>
      <c r="AF72" s="58">
        <v>3.0000000000000001E-3</v>
      </c>
      <c r="AG72" s="58">
        <v>4.9000000000000002E-2</v>
      </c>
      <c r="AH72" s="58">
        <v>-3.4000000000000002E-2</v>
      </c>
      <c r="AI72" s="58">
        <v>8.4000000000000005E-2</v>
      </c>
      <c r="AJ72" s="59">
        <v>0.94457000000000002</v>
      </c>
      <c r="AK72" s="59">
        <v>1.15256</v>
      </c>
      <c r="AL72" s="58">
        <v>6.3E-2</v>
      </c>
      <c r="AM72" s="58">
        <v>2.1000000000000001E-2</v>
      </c>
      <c r="AN72" s="58">
        <v>2E-3</v>
      </c>
      <c r="AO72" s="58">
        <v>9.5000000000000001E-2</v>
      </c>
      <c r="AP72" s="58">
        <v>28.86</v>
      </c>
      <c r="AQ72" s="58">
        <v>28.92</v>
      </c>
      <c r="AR72" s="58">
        <v>0.34</v>
      </c>
      <c r="AS72" s="58">
        <v>0.66600000000000004</v>
      </c>
      <c r="AT72" s="58">
        <v>8.7999999999999995E-2</v>
      </c>
      <c r="AU72" s="58">
        <v>0.34399999999999997</v>
      </c>
      <c r="AV72" s="58">
        <v>7.5999999999999998E-2</v>
      </c>
      <c r="AW72" s="58">
        <v>1.4999999999999999E-2</v>
      </c>
      <c r="AX72" s="58">
        <v>7.4999999999999997E-2</v>
      </c>
      <c r="AY72" s="58">
        <v>1.0999999999999999E-2</v>
      </c>
      <c r="AZ72" s="58">
        <v>6.8000000000000005E-2</v>
      </c>
      <c r="BA72" s="58">
        <v>1.4E-2</v>
      </c>
      <c r="BB72" s="58">
        <v>3.5999999999999997E-2</v>
      </c>
      <c r="BC72" s="58">
        <v>5.0000000000000001E-3</v>
      </c>
      <c r="BD72" s="58">
        <v>0.03</v>
      </c>
      <c r="BE72" s="58">
        <v>4.0000000000000001E-3</v>
      </c>
      <c r="BF72" s="58">
        <v>1E-3</v>
      </c>
      <c r="BG72" s="58">
        <v>0.10100000000000001</v>
      </c>
      <c r="BH72" s="58">
        <v>0.11700000000000001</v>
      </c>
      <c r="BI72" s="58">
        <v>0.11899999999999999</v>
      </c>
      <c r="BJ72" s="58">
        <v>0</v>
      </c>
      <c r="BK72" s="58">
        <v>0</v>
      </c>
      <c r="BL72" s="58">
        <v>0.19800000000000001</v>
      </c>
      <c r="BM72" s="58">
        <v>8.9999999999999993E-3</v>
      </c>
      <c r="BN72" s="58">
        <v>0.34100000000000003</v>
      </c>
      <c r="BO72" s="59">
        <v>0.90503</v>
      </c>
      <c r="BP72" s="59">
        <v>1.0831599999999999</v>
      </c>
      <c r="BQ72" s="58">
        <v>0.09</v>
      </c>
      <c r="BR72" s="58">
        <v>1.4999999999999999E-2</v>
      </c>
    </row>
    <row r="73" spans="1:70" ht="15.95" customHeight="1" x14ac:dyDescent="0.25">
      <c r="A73" s="58" t="s">
        <v>84</v>
      </c>
      <c r="B73" s="58">
        <v>230.4</v>
      </c>
      <c r="C73" s="58">
        <v>3910</v>
      </c>
      <c r="D73" s="58">
        <v>893.7</v>
      </c>
      <c r="E73" s="58">
        <v>4400</v>
      </c>
      <c r="F73" s="58">
        <v>46910</v>
      </c>
      <c r="G73" s="58">
        <v>33390</v>
      </c>
      <c r="H73" s="59">
        <v>1.09084</v>
      </c>
      <c r="I73" s="59">
        <v>1.1324799999999999</v>
      </c>
      <c r="J73" s="78">
        <v>177.5</v>
      </c>
      <c r="K73" s="78">
        <v>1.8360000000000001</v>
      </c>
      <c r="L73" s="78">
        <v>2.0779999999999998</v>
      </c>
      <c r="M73" s="58">
        <v>2.9470000000000001</v>
      </c>
      <c r="N73" s="58">
        <v>135</v>
      </c>
      <c r="O73" s="58">
        <v>1155</v>
      </c>
      <c r="P73" s="58">
        <v>1.0569999999999999</v>
      </c>
      <c r="Q73" s="58">
        <v>6.6820000000000004</v>
      </c>
      <c r="R73" s="58">
        <v>29.31</v>
      </c>
      <c r="S73" s="58">
        <v>13.32</v>
      </c>
      <c r="T73" s="58">
        <v>1.6659999999999999</v>
      </c>
      <c r="U73" s="59">
        <v>0.96779999999999999</v>
      </c>
      <c r="V73" s="59">
        <v>0.96894999999999998</v>
      </c>
      <c r="W73" s="58">
        <v>0.24099999999999999</v>
      </c>
      <c r="X73" s="58">
        <v>32.06</v>
      </c>
      <c r="Y73" s="58">
        <v>22.21</v>
      </c>
      <c r="Z73" s="58">
        <v>216.5</v>
      </c>
      <c r="AA73" s="59">
        <v>1.03386</v>
      </c>
      <c r="AB73" s="59">
        <v>1.1537900000000001</v>
      </c>
      <c r="AC73" s="58">
        <v>9.4E-2</v>
      </c>
      <c r="AD73" s="58">
        <v>0.59899999999999998</v>
      </c>
      <c r="AE73" s="58">
        <v>1E-3</v>
      </c>
      <c r="AF73" s="58">
        <v>4.0000000000000001E-3</v>
      </c>
      <c r="AG73" s="58">
        <v>5.0999999999999997E-2</v>
      </c>
      <c r="AH73" s="58">
        <v>6.6000000000000003E-2</v>
      </c>
      <c r="AI73" s="58">
        <v>0.16800000000000001</v>
      </c>
      <c r="AJ73" s="59">
        <v>0.93508999999999998</v>
      </c>
      <c r="AK73" s="59">
        <v>1.14795</v>
      </c>
      <c r="AL73" s="58">
        <v>0.13800000000000001</v>
      </c>
      <c r="AM73" s="58">
        <v>4.4999999999999998E-2</v>
      </c>
      <c r="AN73" s="58">
        <v>1E-3</v>
      </c>
      <c r="AO73" s="58">
        <v>0.221</v>
      </c>
      <c r="AP73" s="58">
        <v>41.27</v>
      </c>
      <c r="AQ73" s="58">
        <v>41.06</v>
      </c>
      <c r="AR73" s="58">
        <v>0.83399999999999996</v>
      </c>
      <c r="AS73" s="58">
        <v>1.7030000000000001</v>
      </c>
      <c r="AT73" s="58">
        <v>0.215</v>
      </c>
      <c r="AU73" s="58">
        <v>0.81599999999999995</v>
      </c>
      <c r="AV73" s="58">
        <v>0.16</v>
      </c>
      <c r="AW73" s="58">
        <v>3.4000000000000002E-2</v>
      </c>
      <c r="AX73" s="58">
        <v>0.14099999999999999</v>
      </c>
      <c r="AY73" s="58">
        <v>1.9E-2</v>
      </c>
      <c r="AZ73" s="58">
        <v>9.5000000000000001E-2</v>
      </c>
      <c r="BA73" s="58">
        <v>1.7999999999999999E-2</v>
      </c>
      <c r="BB73" s="58">
        <v>4.8000000000000001E-2</v>
      </c>
      <c r="BC73" s="58">
        <v>6.0000000000000001E-3</v>
      </c>
      <c r="BD73" s="58">
        <v>3.7999999999999999E-2</v>
      </c>
      <c r="BE73" s="58">
        <v>5.0000000000000001E-3</v>
      </c>
      <c r="BF73" s="58">
        <v>2E-3</v>
      </c>
      <c r="BG73" s="58">
        <v>8.6999999999999994E-2</v>
      </c>
      <c r="BH73" s="58">
        <v>0.121</v>
      </c>
      <c r="BI73" s="58">
        <v>0.123</v>
      </c>
      <c r="BJ73" s="58">
        <v>0</v>
      </c>
      <c r="BK73" s="58">
        <v>0</v>
      </c>
      <c r="BL73" s="58">
        <v>0.11</v>
      </c>
      <c r="BM73" s="58">
        <v>1.6E-2</v>
      </c>
      <c r="BN73" s="58">
        <v>1.794</v>
      </c>
      <c r="BO73" s="59">
        <v>0.90327000000000002</v>
      </c>
      <c r="BP73" s="59">
        <v>1.08762</v>
      </c>
      <c r="BQ73" s="58">
        <v>0.26600000000000001</v>
      </c>
      <c r="BR73" s="58">
        <v>3.5000000000000003E-2</v>
      </c>
    </row>
    <row r="74" spans="1:70" ht="15.95" customHeight="1" x14ac:dyDescent="0.25">
      <c r="A74" s="58" t="s">
        <v>85</v>
      </c>
      <c r="B74" s="58">
        <v>311.8</v>
      </c>
      <c r="C74" s="58">
        <v>6202</v>
      </c>
      <c r="D74" s="58">
        <v>1080</v>
      </c>
      <c r="E74" s="58">
        <v>3443</v>
      </c>
      <c r="F74" s="58">
        <v>39370</v>
      </c>
      <c r="G74" s="58">
        <v>54120</v>
      </c>
      <c r="H74" s="59">
        <v>1.0841499999999999</v>
      </c>
      <c r="I74" s="59">
        <v>1.11843</v>
      </c>
      <c r="J74" s="78">
        <v>268.7</v>
      </c>
      <c r="K74" s="78">
        <v>2.2690000000000001</v>
      </c>
      <c r="L74" s="78">
        <v>2.5299999999999998</v>
      </c>
      <c r="M74" s="58">
        <v>3.4350000000000001</v>
      </c>
      <c r="N74" s="58">
        <v>176.2</v>
      </c>
      <c r="O74" s="58">
        <v>1393</v>
      </c>
      <c r="P74" s="58">
        <v>1.075</v>
      </c>
      <c r="Q74" s="58">
        <v>8.8650000000000002</v>
      </c>
      <c r="R74" s="58">
        <v>52.01</v>
      </c>
      <c r="S74" s="58">
        <v>20.12</v>
      </c>
      <c r="T74" s="58">
        <v>2.085</v>
      </c>
      <c r="U74" s="59">
        <v>0.97250000000000003</v>
      </c>
      <c r="V74" s="59">
        <v>0.95999000000000001</v>
      </c>
      <c r="W74" s="58">
        <v>0.45800000000000002</v>
      </c>
      <c r="X74" s="58">
        <v>13.07</v>
      </c>
      <c r="Y74" s="58">
        <v>13.41</v>
      </c>
      <c r="Z74" s="58">
        <v>240.7</v>
      </c>
      <c r="AA74" s="59">
        <v>1.0341100000000001</v>
      </c>
      <c r="AB74" s="59">
        <v>1.14438</v>
      </c>
      <c r="AC74" s="58">
        <v>0.11600000000000001</v>
      </c>
      <c r="AD74" s="58">
        <v>0.60399999999999998</v>
      </c>
      <c r="AE74" s="58">
        <v>1E-3</v>
      </c>
      <c r="AF74" s="58">
        <v>4.0000000000000001E-3</v>
      </c>
      <c r="AG74" s="58">
        <v>5.8000000000000003E-2</v>
      </c>
      <c r="AH74" s="58">
        <v>0.28499999999999998</v>
      </c>
      <c r="AI74" s="58">
        <v>7.1999999999999995E-2</v>
      </c>
      <c r="AJ74" s="59">
        <v>0.93705000000000005</v>
      </c>
      <c r="AK74" s="59">
        <v>1.1312599999999999</v>
      </c>
      <c r="AL74" s="58">
        <v>0.14899999999999999</v>
      </c>
      <c r="AM74" s="58">
        <v>4.9000000000000002E-2</v>
      </c>
      <c r="AN74" s="58">
        <v>2E-3</v>
      </c>
      <c r="AO74" s="58">
        <v>0.22800000000000001</v>
      </c>
      <c r="AP74" s="58">
        <v>52.87</v>
      </c>
      <c r="AQ74" s="58">
        <v>61.34</v>
      </c>
      <c r="AR74" s="58">
        <v>1.0209999999999999</v>
      </c>
      <c r="AS74" s="58">
        <v>2.0579999999999998</v>
      </c>
      <c r="AT74" s="58">
        <v>0.26100000000000001</v>
      </c>
      <c r="AU74" s="58">
        <v>0.96599999999999997</v>
      </c>
      <c r="AV74" s="58">
        <v>0.19500000000000001</v>
      </c>
      <c r="AW74" s="58">
        <v>4.2999999999999997E-2</v>
      </c>
      <c r="AX74" s="58">
        <v>0.17100000000000001</v>
      </c>
      <c r="AY74" s="58">
        <v>2.4E-2</v>
      </c>
      <c r="AZ74" s="58">
        <v>0.123</v>
      </c>
      <c r="BA74" s="58">
        <v>2.3E-2</v>
      </c>
      <c r="BB74" s="58">
        <v>6.0999999999999999E-2</v>
      </c>
      <c r="BC74" s="58">
        <v>8.0000000000000002E-3</v>
      </c>
      <c r="BD74" s="58">
        <v>4.9000000000000002E-2</v>
      </c>
      <c r="BE74" s="58">
        <v>7.0000000000000001E-3</v>
      </c>
      <c r="BF74" s="58">
        <v>2E-3</v>
      </c>
      <c r="BG74" s="58">
        <v>0.105</v>
      </c>
      <c r="BH74" s="58">
        <v>0.23</v>
      </c>
      <c r="BI74" s="58">
        <v>0.24199999999999999</v>
      </c>
      <c r="BJ74" s="58">
        <v>0</v>
      </c>
      <c r="BK74" s="58">
        <v>0</v>
      </c>
      <c r="BL74" s="58">
        <v>6.4000000000000001E-2</v>
      </c>
      <c r="BM74" s="58">
        <v>2.4E-2</v>
      </c>
      <c r="BN74" s="58">
        <v>5.95</v>
      </c>
      <c r="BO74" s="59">
        <v>0.90446000000000004</v>
      </c>
      <c r="BP74" s="59">
        <v>1.0724199999999999</v>
      </c>
      <c r="BQ74" s="58">
        <v>0.32700000000000001</v>
      </c>
      <c r="BR74" s="58">
        <v>0.05</v>
      </c>
    </row>
    <row r="75" spans="1:70" ht="15.95" customHeight="1" x14ac:dyDescent="0.25">
      <c r="A75" s="58" t="s">
        <v>86</v>
      </c>
      <c r="B75" s="58">
        <v>210.8</v>
      </c>
      <c r="C75" s="58">
        <v>4317</v>
      </c>
      <c r="D75" s="58">
        <v>432.5</v>
      </c>
      <c r="E75" s="58">
        <v>3968</v>
      </c>
      <c r="F75" s="58">
        <v>61110</v>
      </c>
      <c r="G75" s="58">
        <v>45490</v>
      </c>
      <c r="H75" s="59">
        <v>1.09548</v>
      </c>
      <c r="I75" s="59">
        <v>1.1517599999999999</v>
      </c>
      <c r="J75" s="78">
        <v>205.3</v>
      </c>
      <c r="K75" s="78">
        <v>0.80500000000000005</v>
      </c>
      <c r="L75" s="78">
        <v>1.2130000000000001</v>
      </c>
      <c r="M75" s="58">
        <v>2.4529999999999998</v>
      </c>
      <c r="N75" s="58">
        <v>114.6</v>
      </c>
      <c r="O75" s="58">
        <v>663.8</v>
      </c>
      <c r="P75" s="58">
        <v>0.38300000000000001</v>
      </c>
      <c r="Q75" s="58">
        <v>3.7959999999999998</v>
      </c>
      <c r="R75" s="58">
        <v>24.5</v>
      </c>
      <c r="S75" s="58">
        <v>19.420000000000002</v>
      </c>
      <c r="T75" s="58">
        <v>1.819</v>
      </c>
      <c r="U75" s="59">
        <v>0.97814000000000001</v>
      </c>
      <c r="V75" s="59">
        <v>0.97313000000000005</v>
      </c>
      <c r="W75" s="58">
        <v>5.3999999999999999E-2</v>
      </c>
      <c r="X75" s="58">
        <v>6.6079999999999997</v>
      </c>
      <c r="Y75" s="58">
        <v>11.66</v>
      </c>
      <c r="Z75" s="58">
        <v>219.6</v>
      </c>
      <c r="AA75" s="59">
        <v>1.03803</v>
      </c>
      <c r="AB75" s="59">
        <v>1.1660299999999999</v>
      </c>
      <c r="AC75" s="58">
        <v>4.2000000000000003E-2</v>
      </c>
      <c r="AD75" s="58">
        <v>0.56000000000000005</v>
      </c>
      <c r="AE75" s="58">
        <v>0</v>
      </c>
      <c r="AF75" s="58">
        <v>4.0000000000000001E-3</v>
      </c>
      <c r="AG75" s="58">
        <v>5.1999999999999998E-2</v>
      </c>
      <c r="AH75" s="58">
        <v>3.0000000000000001E-3</v>
      </c>
      <c r="AI75" s="58">
        <v>0.09</v>
      </c>
      <c r="AJ75" s="59">
        <v>0.93645</v>
      </c>
      <c r="AK75" s="59">
        <v>1.1478699999999999</v>
      </c>
      <c r="AL75" s="58">
        <v>7.9000000000000001E-2</v>
      </c>
      <c r="AM75" s="58">
        <v>2.5000000000000001E-2</v>
      </c>
      <c r="AN75" s="58">
        <v>-1E-3</v>
      </c>
      <c r="AO75" s="58">
        <v>8.5999999999999993E-2</v>
      </c>
      <c r="AP75" s="58">
        <v>47.24</v>
      </c>
      <c r="AQ75" s="58">
        <v>47.15</v>
      </c>
      <c r="AR75" s="58">
        <v>0.309</v>
      </c>
      <c r="AS75" s="58">
        <v>0.62</v>
      </c>
      <c r="AT75" s="58">
        <v>7.4999999999999997E-2</v>
      </c>
      <c r="AU75" s="58">
        <v>0.27700000000000002</v>
      </c>
      <c r="AV75" s="58">
        <v>5.6000000000000001E-2</v>
      </c>
      <c r="AW75" s="58">
        <v>1.7999999999999999E-2</v>
      </c>
      <c r="AX75" s="58">
        <v>0.05</v>
      </c>
      <c r="AY75" s="58">
        <v>7.0000000000000001E-3</v>
      </c>
      <c r="AZ75" s="58">
        <v>3.4000000000000002E-2</v>
      </c>
      <c r="BA75" s="58">
        <v>6.0000000000000001E-3</v>
      </c>
      <c r="BB75" s="58">
        <v>1.7999999999999999E-2</v>
      </c>
      <c r="BC75" s="58">
        <v>2E-3</v>
      </c>
      <c r="BD75" s="58">
        <v>1.4E-2</v>
      </c>
      <c r="BE75" s="58">
        <v>2E-3</v>
      </c>
      <c r="BF75" s="58">
        <v>1E-3</v>
      </c>
      <c r="BG75" s="58">
        <v>6.7000000000000004E-2</v>
      </c>
      <c r="BH75" s="58">
        <v>0.10199999999999999</v>
      </c>
      <c r="BI75" s="58">
        <v>0.10199999999999999</v>
      </c>
      <c r="BJ75" s="58">
        <v>0</v>
      </c>
      <c r="BK75" s="58">
        <v>0</v>
      </c>
      <c r="BL75" s="58">
        <v>0.114</v>
      </c>
      <c r="BM75" s="58">
        <v>0.01</v>
      </c>
      <c r="BN75" s="58">
        <v>2.5430000000000001</v>
      </c>
      <c r="BO75" s="59">
        <v>0.89802000000000004</v>
      </c>
      <c r="BP75" s="59">
        <v>1.0763499999999999</v>
      </c>
      <c r="BQ75" s="58">
        <v>8.5000000000000006E-2</v>
      </c>
      <c r="BR75" s="58">
        <v>1.4E-2</v>
      </c>
    </row>
    <row r="76" spans="1:70" ht="15.95" customHeight="1" x14ac:dyDescent="0.25">
      <c r="A76" s="58" t="s">
        <v>88</v>
      </c>
      <c r="B76" s="58">
        <v>-17.91</v>
      </c>
      <c r="C76" s="58">
        <v>1.73</v>
      </c>
      <c r="D76" s="58">
        <v>-2.2450000000000001</v>
      </c>
      <c r="E76" s="58">
        <v>18.53</v>
      </c>
      <c r="F76" s="58">
        <v>-6.0940000000000003</v>
      </c>
      <c r="G76" s="58">
        <v>-0.27800000000000002</v>
      </c>
      <c r="H76" s="59">
        <v>1.0580400000000001</v>
      </c>
      <c r="I76" s="59">
        <v>1.05888</v>
      </c>
      <c r="J76" s="78">
        <v>8.1000000000000003E-2</v>
      </c>
      <c r="K76" s="78">
        <v>7.0000000000000001E-3</v>
      </c>
      <c r="L76" s="78">
        <v>1.6E-2</v>
      </c>
      <c r="M76" s="58">
        <v>0.161</v>
      </c>
      <c r="N76" s="58">
        <v>8.4000000000000005E-2</v>
      </c>
      <c r="O76" s="58">
        <v>187.1</v>
      </c>
      <c r="P76" s="58">
        <v>-2.4E-2</v>
      </c>
      <c r="Q76" s="58">
        <v>0.06</v>
      </c>
      <c r="R76" s="58">
        <v>0.255</v>
      </c>
      <c r="S76" s="58">
        <v>-1.5429999999999999</v>
      </c>
      <c r="T76" s="58">
        <v>-2E-3</v>
      </c>
      <c r="U76" s="59">
        <v>0.99541000000000002</v>
      </c>
      <c r="V76" s="59">
        <v>0.93454999999999999</v>
      </c>
      <c r="W76" s="58">
        <v>8.9999999999999993E-3</v>
      </c>
      <c r="X76" s="58">
        <v>-7.2999999999999995E-2</v>
      </c>
      <c r="Y76" s="58">
        <v>0</v>
      </c>
      <c r="Z76" s="58">
        <v>-1.4999999999999999E-2</v>
      </c>
      <c r="AA76" s="59">
        <v>1.0190600000000001</v>
      </c>
      <c r="AB76" s="59">
        <v>1.0874600000000001</v>
      </c>
      <c r="AC76" s="58">
        <v>-1E-3</v>
      </c>
      <c r="AD76" s="58">
        <v>-8.0000000000000002E-3</v>
      </c>
      <c r="AE76" s="58">
        <v>0</v>
      </c>
      <c r="AF76" s="58">
        <v>0</v>
      </c>
      <c r="AG76" s="58">
        <v>1E-3</v>
      </c>
      <c r="AH76" s="58">
        <v>-4.2000000000000003E-2</v>
      </c>
      <c r="AI76" s="58">
        <v>2E-3</v>
      </c>
      <c r="AJ76" s="59">
        <v>0.92588999999999999</v>
      </c>
      <c r="AK76" s="59">
        <v>1.09198</v>
      </c>
      <c r="AL76" s="58">
        <v>1.6E-2</v>
      </c>
      <c r="AM76" s="58">
        <v>4.0000000000000001E-3</v>
      </c>
      <c r="AN76" s="58">
        <v>0</v>
      </c>
      <c r="AO76" s="58">
        <v>1E-3</v>
      </c>
      <c r="AP76" s="58">
        <v>-5.0000000000000001E-3</v>
      </c>
      <c r="AQ76" s="58">
        <v>-4.0000000000000001E-3</v>
      </c>
      <c r="AR76" s="58">
        <v>8.9999999999999993E-3</v>
      </c>
      <c r="AS76" s="58">
        <v>-1.0999999999999999E-2</v>
      </c>
      <c r="AT76" s="58">
        <v>0</v>
      </c>
      <c r="AU76" s="58">
        <v>-1E-3</v>
      </c>
      <c r="AV76" s="58">
        <v>0</v>
      </c>
      <c r="AW76" s="58">
        <v>0</v>
      </c>
      <c r="AX76" s="58">
        <v>0</v>
      </c>
      <c r="AY76" s="58">
        <v>0</v>
      </c>
      <c r="AZ76" s="58">
        <v>0</v>
      </c>
      <c r="BA76" s="58">
        <v>0</v>
      </c>
      <c r="BB76" s="58">
        <v>0</v>
      </c>
      <c r="BC76" s="58">
        <v>0</v>
      </c>
      <c r="BD76" s="58">
        <v>0</v>
      </c>
      <c r="BE76" s="58">
        <v>0</v>
      </c>
      <c r="BF76" s="58">
        <v>0</v>
      </c>
      <c r="BG76" s="58">
        <v>1E-3</v>
      </c>
      <c r="BH76" s="58">
        <v>0</v>
      </c>
      <c r="BI76" s="58">
        <v>0</v>
      </c>
      <c r="BJ76" s="58">
        <v>0</v>
      </c>
      <c r="BK76" s="58">
        <v>0</v>
      </c>
      <c r="BL76" s="58">
        <v>0.42</v>
      </c>
      <c r="BM76" s="58">
        <v>0</v>
      </c>
      <c r="BN76" s="58">
        <v>4.7E-2</v>
      </c>
      <c r="BO76" s="59">
        <v>0.91796</v>
      </c>
      <c r="BP76" s="59">
        <v>1.0616099999999999</v>
      </c>
      <c r="BQ76" s="58">
        <v>2E-3</v>
      </c>
      <c r="BR76" s="58">
        <v>0</v>
      </c>
    </row>
    <row r="77" spans="1:70" ht="15.95" customHeight="1" x14ac:dyDescent="0.25">
      <c r="A77" s="58" t="s">
        <v>93</v>
      </c>
      <c r="B77" s="58">
        <v>29.63</v>
      </c>
      <c r="C77" s="58">
        <v>11350</v>
      </c>
      <c r="D77" s="58">
        <v>446.8</v>
      </c>
      <c r="E77" s="58">
        <v>3163</v>
      </c>
      <c r="F77" s="58">
        <v>62510</v>
      </c>
      <c r="G77" s="58">
        <v>39910</v>
      </c>
      <c r="H77" s="59">
        <v>1.1125799999999999</v>
      </c>
      <c r="I77" s="59">
        <v>1.1633500000000001</v>
      </c>
      <c r="J77" s="78">
        <v>175.8</v>
      </c>
      <c r="K77" s="78">
        <v>0.76400000000000001</v>
      </c>
      <c r="L77" s="78">
        <v>1.0149999999999999</v>
      </c>
      <c r="M77" s="58">
        <v>3.07</v>
      </c>
      <c r="N77" s="58">
        <v>253.2</v>
      </c>
      <c r="O77" s="58">
        <v>627.20000000000005</v>
      </c>
      <c r="P77" s="58">
        <v>0.16500000000000001</v>
      </c>
      <c r="Q77" s="58">
        <v>1.43</v>
      </c>
      <c r="R77" s="58">
        <v>8.7859999999999996</v>
      </c>
      <c r="S77" s="58">
        <v>37.19</v>
      </c>
      <c r="T77" s="58">
        <v>9.0259999999999998</v>
      </c>
      <c r="U77" s="59">
        <v>1.0089300000000001</v>
      </c>
      <c r="V77" s="59">
        <v>0.99578</v>
      </c>
      <c r="W77" s="58">
        <v>0.67600000000000005</v>
      </c>
      <c r="X77" s="58">
        <v>9.0730000000000004</v>
      </c>
      <c r="Y77" s="58">
        <v>41.77</v>
      </c>
      <c r="Z77" s="58">
        <v>138.5</v>
      </c>
      <c r="AA77" s="59">
        <v>1.10754</v>
      </c>
      <c r="AB77" s="59">
        <v>1.22299</v>
      </c>
      <c r="AC77" s="58">
        <v>4.4999999999999998E-2</v>
      </c>
      <c r="AD77" s="58">
        <v>9.7000000000000003E-2</v>
      </c>
      <c r="AE77" s="58">
        <v>0</v>
      </c>
      <c r="AF77" s="58">
        <v>3.0000000000000001E-3</v>
      </c>
      <c r="AG77" s="58">
        <v>3.5999999999999997E-2</v>
      </c>
      <c r="AH77" s="58">
        <v>-7.3999999999999996E-2</v>
      </c>
      <c r="AI77" s="58">
        <v>0.11</v>
      </c>
      <c r="AJ77" s="59">
        <v>0.95852999999999999</v>
      </c>
      <c r="AK77" s="59">
        <v>1.15055</v>
      </c>
      <c r="AL77" s="58">
        <v>0.95599999999999996</v>
      </c>
      <c r="AM77" s="58">
        <v>4.3999999999999997E-2</v>
      </c>
      <c r="AN77" s="58">
        <v>2E-3</v>
      </c>
      <c r="AO77" s="58">
        <v>0.14000000000000001</v>
      </c>
      <c r="AP77" s="58">
        <v>245.8</v>
      </c>
      <c r="AQ77" s="58">
        <v>287.8</v>
      </c>
      <c r="AR77" s="58">
        <v>19.66</v>
      </c>
      <c r="AS77" s="58">
        <v>21.41</v>
      </c>
      <c r="AT77" s="58">
        <v>4.0129999999999999</v>
      </c>
      <c r="AU77" s="58">
        <v>15.21</v>
      </c>
      <c r="AV77" s="58">
        <v>2.5129999999999999</v>
      </c>
      <c r="AW77" s="58">
        <v>0.45100000000000001</v>
      </c>
      <c r="AX77" s="58">
        <v>2.2949999999999999</v>
      </c>
      <c r="AY77" s="58">
        <v>0.26400000000000001</v>
      </c>
      <c r="AZ77" s="58">
        <v>1.1850000000000001</v>
      </c>
      <c r="BA77" s="58">
        <v>0.215</v>
      </c>
      <c r="BB77" s="58">
        <v>0.52300000000000002</v>
      </c>
      <c r="BC77" s="58">
        <v>5.7000000000000002E-2</v>
      </c>
      <c r="BD77" s="58">
        <v>0.29099999999999998</v>
      </c>
      <c r="BE77" s="58">
        <v>0.04</v>
      </c>
      <c r="BF77" s="58">
        <v>1E-3</v>
      </c>
      <c r="BG77" s="58">
        <v>1.4E-2</v>
      </c>
      <c r="BH77" s="58">
        <v>1E-3</v>
      </c>
      <c r="BI77" s="58">
        <v>0</v>
      </c>
      <c r="BJ77" s="58">
        <v>0</v>
      </c>
      <c r="BK77" s="58">
        <v>0</v>
      </c>
      <c r="BL77" s="58">
        <v>6.9000000000000006E-2</v>
      </c>
      <c r="BM77" s="58">
        <v>4.4999999999999998E-2</v>
      </c>
      <c r="BN77" s="58">
        <v>1.909</v>
      </c>
      <c r="BO77" s="59">
        <v>0.91100000000000003</v>
      </c>
      <c r="BP77" s="59">
        <v>1.07806</v>
      </c>
      <c r="BQ77" s="58">
        <v>8.5999999999999993E-2</v>
      </c>
      <c r="BR77" s="58">
        <v>1.9E-2</v>
      </c>
    </row>
    <row r="78" spans="1:70" ht="15.95" customHeight="1" x14ac:dyDescent="0.25">
      <c r="A78" s="58" t="s">
        <v>90</v>
      </c>
      <c r="B78" s="58">
        <v>174.5</v>
      </c>
      <c r="C78" s="58">
        <v>375.1</v>
      </c>
      <c r="D78" s="58">
        <v>378.9</v>
      </c>
      <c r="E78" s="58">
        <v>148.80000000000001</v>
      </c>
      <c r="F78" s="58">
        <v>394.5</v>
      </c>
      <c r="G78" s="58">
        <v>221.6</v>
      </c>
      <c r="H78" s="59">
        <v>1.07972</v>
      </c>
      <c r="I78" s="59">
        <v>1.0694399999999999</v>
      </c>
      <c r="J78" s="78">
        <v>177.4</v>
      </c>
      <c r="K78" s="78">
        <v>9.0359999999999996</v>
      </c>
      <c r="L78" s="78">
        <v>7.6630000000000003</v>
      </c>
      <c r="M78" s="58">
        <v>3.5329999999999999</v>
      </c>
      <c r="N78" s="58">
        <v>30.13</v>
      </c>
      <c r="O78" s="58">
        <v>411.4</v>
      </c>
      <c r="P78" s="58">
        <v>3.0619999999999998</v>
      </c>
      <c r="Q78" s="58">
        <v>3.3180000000000001</v>
      </c>
      <c r="R78" s="58">
        <v>3.367</v>
      </c>
      <c r="S78" s="58">
        <v>1.304</v>
      </c>
      <c r="T78" s="58">
        <v>1.089</v>
      </c>
      <c r="U78" s="59">
        <v>1.0456700000000001</v>
      </c>
      <c r="V78" s="59">
        <v>0.9667</v>
      </c>
      <c r="W78" s="58">
        <v>1.581</v>
      </c>
      <c r="X78" s="58">
        <v>1.7450000000000001</v>
      </c>
      <c r="Y78" s="58">
        <v>7.7089999999999996</v>
      </c>
      <c r="Z78" s="58">
        <v>3.1280000000000001</v>
      </c>
      <c r="AA78" s="59">
        <v>1.03807</v>
      </c>
      <c r="AB78" s="59">
        <v>1.0874900000000001</v>
      </c>
      <c r="AC78" s="58">
        <v>0.97899999999999998</v>
      </c>
      <c r="AD78" s="58">
        <v>3.0880000000000001</v>
      </c>
      <c r="AE78" s="58">
        <v>0.23400000000000001</v>
      </c>
      <c r="AF78" s="58">
        <v>0.23499999999999999</v>
      </c>
      <c r="AG78" s="58">
        <v>0.17899999999999999</v>
      </c>
      <c r="AH78" s="58">
        <v>2.7629999999999999</v>
      </c>
      <c r="AI78" s="58">
        <v>3.077</v>
      </c>
      <c r="AJ78" s="59">
        <v>0.94640999999999997</v>
      </c>
      <c r="AK78" s="59">
        <v>1.0906</v>
      </c>
      <c r="AL78" s="58">
        <v>0.219</v>
      </c>
      <c r="AM78" s="58">
        <v>0.224</v>
      </c>
      <c r="AN78" s="58">
        <v>0.24399999999999999</v>
      </c>
      <c r="AO78" s="58">
        <v>1.3779999999999999</v>
      </c>
      <c r="AP78" s="58">
        <v>13.74</v>
      </c>
      <c r="AQ78" s="58">
        <v>13.91</v>
      </c>
      <c r="AR78" s="58">
        <v>0.39700000000000002</v>
      </c>
      <c r="AS78" s="58">
        <v>0.378</v>
      </c>
      <c r="AT78" s="58">
        <v>0.39600000000000002</v>
      </c>
      <c r="AU78" s="58">
        <v>0.38700000000000001</v>
      </c>
      <c r="AV78" s="58">
        <v>0.39</v>
      </c>
      <c r="AW78" s="58">
        <v>0.39300000000000002</v>
      </c>
      <c r="AX78" s="58">
        <v>0.39</v>
      </c>
      <c r="AY78" s="58">
        <v>0.39200000000000002</v>
      </c>
      <c r="AZ78" s="58">
        <v>0.38800000000000001</v>
      </c>
      <c r="BA78" s="58">
        <v>0.39600000000000002</v>
      </c>
      <c r="BB78" s="58">
        <v>0.38900000000000001</v>
      </c>
      <c r="BC78" s="58">
        <v>0.39500000000000002</v>
      </c>
      <c r="BD78" s="58">
        <v>0.39300000000000002</v>
      </c>
      <c r="BE78" s="58">
        <v>0.39400000000000002</v>
      </c>
      <c r="BF78" s="58">
        <v>0.214</v>
      </c>
      <c r="BG78" s="58">
        <v>1.3919999999999999</v>
      </c>
      <c r="BH78" s="58">
        <v>1.4690000000000001</v>
      </c>
      <c r="BI78" s="58">
        <v>1.5049999999999999</v>
      </c>
      <c r="BJ78" s="58">
        <v>0.191</v>
      </c>
      <c r="BK78" s="58">
        <v>0.19500000000000001</v>
      </c>
      <c r="BL78" s="58">
        <v>0.313</v>
      </c>
      <c r="BM78" s="58">
        <v>9.0259999999999998</v>
      </c>
      <c r="BN78" s="58">
        <v>1.4730000000000001</v>
      </c>
      <c r="BO78" s="59">
        <v>0.94359999999999999</v>
      </c>
      <c r="BP78" s="59">
        <v>1.07731</v>
      </c>
      <c r="BQ78" s="58">
        <v>0.39500000000000002</v>
      </c>
      <c r="BR78" s="58">
        <v>1.7569999999999999</v>
      </c>
    </row>
    <row r="79" spans="1:70" ht="15.95" customHeight="1" x14ac:dyDescent="0.25">
      <c r="A79" s="58" t="s">
        <v>69</v>
      </c>
      <c r="B79" s="58">
        <v>-14.02</v>
      </c>
      <c r="C79" s="58">
        <v>-4.2000000000000003E-2</v>
      </c>
      <c r="D79" s="58">
        <v>-0.44500000000000001</v>
      </c>
      <c r="E79" s="58">
        <v>-9.2010000000000005</v>
      </c>
      <c r="F79" s="58">
        <v>1.474</v>
      </c>
      <c r="G79" s="58">
        <v>-2.5249999999999999</v>
      </c>
      <c r="H79" s="59">
        <v>1.05986</v>
      </c>
      <c r="I79" s="59">
        <v>1.0505</v>
      </c>
      <c r="J79" s="78">
        <v>-6.4000000000000001E-2</v>
      </c>
      <c r="K79" s="78">
        <v>-1E-3</v>
      </c>
      <c r="L79" s="78">
        <v>1E-3</v>
      </c>
      <c r="M79" s="58">
        <v>-3.0000000000000001E-3</v>
      </c>
      <c r="N79" s="58">
        <v>-5.1999999999999998E-2</v>
      </c>
      <c r="O79" s="58">
        <v>-1.4999999999999999E-2</v>
      </c>
      <c r="P79" s="58">
        <v>-6.0000000000000001E-3</v>
      </c>
      <c r="Q79" s="58">
        <v>-2E-3</v>
      </c>
      <c r="R79" s="58">
        <v>-2.1000000000000001E-2</v>
      </c>
      <c r="S79" s="58">
        <v>-4.4850000000000003</v>
      </c>
      <c r="T79" s="58">
        <v>-1E-3</v>
      </c>
      <c r="U79" s="59">
        <v>1.0268699999999999</v>
      </c>
      <c r="V79" s="59">
        <v>0.95133999999999996</v>
      </c>
      <c r="W79" s="58">
        <v>4.7E-2</v>
      </c>
      <c r="X79" s="58">
        <v>-2.7E-2</v>
      </c>
      <c r="Y79" s="58">
        <v>3.0000000000000001E-3</v>
      </c>
      <c r="Z79" s="58">
        <v>-1.2999999999999999E-2</v>
      </c>
      <c r="AA79" s="59">
        <v>1.02399</v>
      </c>
      <c r="AB79" s="59">
        <v>1.0753200000000001</v>
      </c>
      <c r="AC79" s="58">
        <v>3.0000000000000001E-3</v>
      </c>
      <c r="AD79" s="58">
        <v>-2E-3</v>
      </c>
      <c r="AE79" s="58">
        <v>0</v>
      </c>
      <c r="AF79" s="58">
        <v>0</v>
      </c>
      <c r="AG79" s="58">
        <v>0</v>
      </c>
      <c r="AH79" s="58">
        <v>1.07</v>
      </c>
      <c r="AI79" s="58">
        <v>0</v>
      </c>
      <c r="AJ79" s="59">
        <v>0.93350999999999995</v>
      </c>
      <c r="AK79" s="59">
        <v>1.0819099999999999</v>
      </c>
      <c r="AL79" s="58">
        <v>-8.0000000000000002E-3</v>
      </c>
      <c r="AM79" s="58">
        <v>0</v>
      </c>
      <c r="AN79" s="58">
        <v>0</v>
      </c>
      <c r="AO79" s="58">
        <v>0</v>
      </c>
      <c r="AP79" s="58">
        <v>-2E-3</v>
      </c>
      <c r="AQ79" s="58">
        <v>-1E-3</v>
      </c>
      <c r="AR79" s="58">
        <v>0</v>
      </c>
      <c r="AS79" s="58">
        <v>-1.2999999999999999E-2</v>
      </c>
      <c r="AT79" s="58">
        <v>0</v>
      </c>
      <c r="AU79" s="58">
        <v>0</v>
      </c>
      <c r="AV79" s="58">
        <v>0</v>
      </c>
      <c r="AW79" s="58">
        <v>0</v>
      </c>
      <c r="AX79" s="58">
        <v>0</v>
      </c>
      <c r="AY79" s="58">
        <v>0</v>
      </c>
      <c r="AZ79" s="58">
        <v>0</v>
      </c>
      <c r="BA79" s="58">
        <v>0</v>
      </c>
      <c r="BB79" s="58">
        <v>0</v>
      </c>
      <c r="BC79" s="58">
        <v>0</v>
      </c>
      <c r="BD79" s="58">
        <v>0</v>
      </c>
      <c r="BE79" s="58">
        <v>0</v>
      </c>
      <c r="BF79" s="58">
        <v>0</v>
      </c>
      <c r="BG79" s="58">
        <v>-3.0000000000000001E-3</v>
      </c>
      <c r="BH79" s="58">
        <v>0</v>
      </c>
      <c r="BI79" s="58">
        <v>0</v>
      </c>
      <c r="BJ79" s="58">
        <v>0</v>
      </c>
      <c r="BK79" s="58">
        <v>0</v>
      </c>
      <c r="BL79" s="58">
        <v>2.4E-2</v>
      </c>
      <c r="BM79" s="58">
        <v>1E-3</v>
      </c>
      <c r="BN79" s="58">
        <v>-1E-3</v>
      </c>
      <c r="BO79" s="59">
        <v>0.93352999999999997</v>
      </c>
      <c r="BP79" s="59">
        <v>1.07236</v>
      </c>
      <c r="BQ79" s="58">
        <v>0</v>
      </c>
      <c r="BR79" s="58">
        <v>0</v>
      </c>
    </row>
    <row r="81" spans="1:70" s="54" customFormat="1" ht="15.95" customHeight="1" thickBot="1" x14ac:dyDescent="0.3">
      <c r="A81" s="54" t="s">
        <v>154</v>
      </c>
      <c r="B81" s="54" t="s">
        <v>0</v>
      </c>
      <c r="C81" s="54" t="s">
        <v>1</v>
      </c>
      <c r="D81" s="54" t="s">
        <v>2</v>
      </c>
      <c r="E81" s="54" t="s">
        <v>3</v>
      </c>
      <c r="F81" s="54" t="s">
        <v>4</v>
      </c>
      <c r="G81" s="54" t="s">
        <v>5</v>
      </c>
      <c r="H81" s="55" t="s">
        <v>6</v>
      </c>
      <c r="I81" s="55" t="s">
        <v>7</v>
      </c>
      <c r="J81" s="54" t="s">
        <v>8</v>
      </c>
      <c r="K81" s="54" t="s">
        <v>9</v>
      </c>
      <c r="L81" s="54" t="s">
        <v>10</v>
      </c>
      <c r="M81" s="54" t="s">
        <v>11</v>
      </c>
      <c r="N81" s="54" t="s">
        <v>12</v>
      </c>
      <c r="O81" s="54" t="s">
        <v>13</v>
      </c>
      <c r="P81" s="54" t="s">
        <v>14</v>
      </c>
      <c r="Q81" s="54" t="s">
        <v>15</v>
      </c>
      <c r="R81" s="54" t="s">
        <v>16</v>
      </c>
      <c r="S81" s="54" t="s">
        <v>17</v>
      </c>
      <c r="T81" s="54" t="s">
        <v>18</v>
      </c>
      <c r="U81" s="55" t="s">
        <v>19</v>
      </c>
      <c r="V81" s="55" t="s">
        <v>20</v>
      </c>
      <c r="W81" s="54" t="s">
        <v>21</v>
      </c>
      <c r="X81" s="54" t="s">
        <v>22</v>
      </c>
      <c r="Y81" s="54" t="s">
        <v>23</v>
      </c>
      <c r="Z81" s="54" t="s">
        <v>24</v>
      </c>
      <c r="AA81" s="55" t="s">
        <v>25</v>
      </c>
      <c r="AB81" s="55" t="s">
        <v>26</v>
      </c>
      <c r="AC81" s="54" t="s">
        <v>27</v>
      </c>
      <c r="AD81" s="54" t="s">
        <v>28</v>
      </c>
      <c r="AE81" s="54" t="s">
        <v>29</v>
      </c>
      <c r="AF81" s="54" t="s">
        <v>30</v>
      </c>
      <c r="AG81" s="54" t="s">
        <v>31</v>
      </c>
      <c r="AH81" s="54" t="s">
        <v>32</v>
      </c>
      <c r="AI81" s="54" t="s">
        <v>33</v>
      </c>
      <c r="AJ81" s="55" t="s">
        <v>34</v>
      </c>
      <c r="AK81" s="55" t="s">
        <v>35</v>
      </c>
      <c r="AL81" s="54" t="s">
        <v>36</v>
      </c>
      <c r="AM81" s="54" t="s">
        <v>37</v>
      </c>
      <c r="AN81" s="54" t="s">
        <v>38</v>
      </c>
      <c r="AO81" s="54" t="s">
        <v>39</v>
      </c>
      <c r="AP81" s="54" t="s">
        <v>40</v>
      </c>
      <c r="AQ81" s="54" t="s">
        <v>41</v>
      </c>
      <c r="AR81" s="54" t="s">
        <v>42</v>
      </c>
      <c r="AS81" s="54" t="s">
        <v>43</v>
      </c>
      <c r="AT81" s="54" t="s">
        <v>44</v>
      </c>
      <c r="AU81" s="54" t="s">
        <v>45</v>
      </c>
      <c r="AV81" s="54" t="s">
        <v>46</v>
      </c>
      <c r="AW81" s="54" t="s">
        <v>47</v>
      </c>
      <c r="AX81" s="54" t="s">
        <v>48</v>
      </c>
      <c r="AY81" s="54" t="s">
        <v>49</v>
      </c>
      <c r="AZ81" s="54" t="s">
        <v>50</v>
      </c>
      <c r="BA81" s="54" t="s">
        <v>51</v>
      </c>
      <c r="BB81" s="54" t="s">
        <v>52</v>
      </c>
      <c r="BC81" s="54" t="s">
        <v>53</v>
      </c>
      <c r="BD81" s="54" t="s">
        <v>54</v>
      </c>
      <c r="BE81" s="54" t="s">
        <v>55</v>
      </c>
      <c r="BF81" s="54" t="s">
        <v>56</v>
      </c>
      <c r="BG81" s="54" t="s">
        <v>57</v>
      </c>
      <c r="BH81" s="54" t="s">
        <v>58</v>
      </c>
      <c r="BI81" s="54" t="s">
        <v>59</v>
      </c>
      <c r="BJ81" s="54" t="s">
        <v>60</v>
      </c>
      <c r="BK81" s="54" t="s">
        <v>61</v>
      </c>
      <c r="BL81" s="54" t="s">
        <v>62</v>
      </c>
      <c r="BM81" s="54" t="s">
        <v>63</v>
      </c>
      <c r="BN81" s="54" t="s">
        <v>64</v>
      </c>
      <c r="BO81" s="55" t="s">
        <v>65</v>
      </c>
      <c r="BP81" s="55" t="s">
        <v>66</v>
      </c>
      <c r="BQ81" s="54" t="s">
        <v>67</v>
      </c>
      <c r="BR81" s="54" t="s">
        <v>68</v>
      </c>
    </row>
    <row r="82" spans="1:70" s="56" customFormat="1" ht="15.95" customHeight="1" x14ac:dyDescent="0.25">
      <c r="B82" s="56" t="s">
        <v>169</v>
      </c>
      <c r="C82" s="56" t="s">
        <v>169</v>
      </c>
      <c r="D82" s="56" t="s">
        <v>169</v>
      </c>
      <c r="E82" s="56" t="s">
        <v>169</v>
      </c>
      <c r="F82" s="56" t="s">
        <v>169</v>
      </c>
      <c r="G82" s="56" t="s">
        <v>169</v>
      </c>
      <c r="H82" s="56" t="s">
        <v>171</v>
      </c>
      <c r="I82" s="56" t="s">
        <v>171</v>
      </c>
      <c r="J82" s="56" t="s">
        <v>169</v>
      </c>
      <c r="K82" s="56" t="s">
        <v>169</v>
      </c>
      <c r="L82" s="56" t="s">
        <v>169</v>
      </c>
      <c r="M82" s="56" t="s">
        <v>169</v>
      </c>
      <c r="N82" s="56" t="s">
        <v>169</v>
      </c>
      <c r="O82" s="56" t="s">
        <v>169</v>
      </c>
      <c r="P82" s="56" t="s">
        <v>169</v>
      </c>
      <c r="Q82" s="56" t="s">
        <v>169</v>
      </c>
      <c r="R82" s="56" t="s">
        <v>169</v>
      </c>
      <c r="S82" s="56" t="s">
        <v>169</v>
      </c>
      <c r="T82" s="56" t="s">
        <v>169</v>
      </c>
      <c r="U82" s="56" t="s">
        <v>171</v>
      </c>
      <c r="V82" s="56" t="s">
        <v>171</v>
      </c>
      <c r="W82" s="56" t="s">
        <v>169</v>
      </c>
      <c r="X82" s="56" t="s">
        <v>169</v>
      </c>
      <c r="Y82" s="56" t="s">
        <v>169</v>
      </c>
      <c r="Z82" s="56" t="s">
        <v>169</v>
      </c>
      <c r="AA82" s="56" t="s">
        <v>171</v>
      </c>
      <c r="AB82" s="56" t="s">
        <v>171</v>
      </c>
      <c r="AC82" s="56" t="s">
        <v>169</v>
      </c>
      <c r="AD82" s="56" t="s">
        <v>169</v>
      </c>
      <c r="AE82" s="56" t="s">
        <v>169</v>
      </c>
      <c r="AF82" s="56" t="s">
        <v>169</v>
      </c>
      <c r="AG82" s="56" t="s">
        <v>169</v>
      </c>
      <c r="AH82" s="56" t="s">
        <v>169</v>
      </c>
      <c r="AI82" s="56" t="s">
        <v>169</v>
      </c>
      <c r="AJ82" s="56" t="s">
        <v>171</v>
      </c>
      <c r="AK82" s="56" t="s">
        <v>171</v>
      </c>
      <c r="AL82" s="56" t="s">
        <v>169</v>
      </c>
      <c r="AM82" s="56" t="s">
        <v>169</v>
      </c>
      <c r="AN82" s="56" t="s">
        <v>169</v>
      </c>
      <c r="AO82" s="56" t="s">
        <v>169</v>
      </c>
      <c r="AP82" s="56" t="s">
        <v>169</v>
      </c>
      <c r="AQ82" s="56" t="s">
        <v>169</v>
      </c>
      <c r="AR82" s="56" t="s">
        <v>169</v>
      </c>
      <c r="AS82" s="56" t="s">
        <v>169</v>
      </c>
      <c r="AT82" s="56" t="s">
        <v>169</v>
      </c>
      <c r="AU82" s="56" t="s">
        <v>169</v>
      </c>
      <c r="AV82" s="56" t="s">
        <v>169</v>
      </c>
      <c r="AW82" s="56" t="s">
        <v>169</v>
      </c>
      <c r="AX82" s="56" t="s">
        <v>169</v>
      </c>
      <c r="AY82" s="56" t="s">
        <v>169</v>
      </c>
      <c r="AZ82" s="56" t="s">
        <v>169</v>
      </c>
      <c r="BA82" s="56" t="s">
        <v>169</v>
      </c>
      <c r="BB82" s="56" t="s">
        <v>169</v>
      </c>
      <c r="BC82" s="56" t="s">
        <v>169</v>
      </c>
      <c r="BD82" s="56" t="s">
        <v>169</v>
      </c>
      <c r="BE82" s="56" t="s">
        <v>169</v>
      </c>
      <c r="BF82" s="56" t="s">
        <v>169</v>
      </c>
      <c r="BG82" s="56" t="s">
        <v>169</v>
      </c>
      <c r="BH82" s="56" t="s">
        <v>169</v>
      </c>
      <c r="BI82" s="56" t="s">
        <v>169</v>
      </c>
      <c r="BJ82" s="56" t="s">
        <v>169</v>
      </c>
      <c r="BK82" s="56" t="s">
        <v>169</v>
      </c>
      <c r="BL82" s="56" t="s">
        <v>169</v>
      </c>
      <c r="BM82" s="56" t="s">
        <v>169</v>
      </c>
      <c r="BN82" s="56" t="s">
        <v>169</v>
      </c>
      <c r="BO82" s="56" t="s">
        <v>171</v>
      </c>
      <c r="BP82" s="56" t="s">
        <v>171</v>
      </c>
      <c r="BQ82" s="56" t="s">
        <v>169</v>
      </c>
      <c r="BR82" s="56" t="s">
        <v>169</v>
      </c>
    </row>
    <row r="83" spans="1:70" ht="15.95" customHeight="1" x14ac:dyDescent="0.25">
      <c r="A83" s="58" t="s">
        <v>69</v>
      </c>
      <c r="B83" s="58">
        <f>B3/1000</f>
        <v>1.15E-3</v>
      </c>
      <c r="C83" s="58">
        <f t="shared" ref="C83:G83" si="0">C3/1000</f>
        <v>-3.5000000000000004E-5</v>
      </c>
      <c r="D83" s="58">
        <f t="shared" si="0"/>
        <v>1.0399999999999999E-4</v>
      </c>
      <c r="E83" s="58">
        <f t="shared" si="0"/>
        <v>3.4200000000000002E-4</v>
      </c>
      <c r="F83" s="58">
        <f t="shared" si="0"/>
        <v>2.0590000000000001E-3</v>
      </c>
      <c r="G83" s="58">
        <f t="shared" si="0"/>
        <v>-2.96E-3</v>
      </c>
      <c r="H83" s="59">
        <v>1</v>
      </c>
      <c r="I83" s="59">
        <v>1</v>
      </c>
      <c r="J83" s="58">
        <f>J3/1000</f>
        <v>-3.9999999999999998E-6</v>
      </c>
      <c r="K83" s="58">
        <f t="shared" ref="K83:T83" si="1">K3/1000</f>
        <v>0</v>
      </c>
      <c r="L83" s="58">
        <f t="shared" si="1"/>
        <v>-6.0000000000000002E-6</v>
      </c>
      <c r="M83" s="58">
        <f t="shared" si="1"/>
        <v>1.7999999999999997E-5</v>
      </c>
      <c r="N83" s="58">
        <f t="shared" si="1"/>
        <v>-2.1999999999999999E-5</v>
      </c>
      <c r="O83" s="58">
        <f t="shared" si="1"/>
        <v>1.9999999999999999E-6</v>
      </c>
      <c r="P83" s="58">
        <f t="shared" si="1"/>
        <v>9.9999999999999995E-7</v>
      </c>
      <c r="Q83" s="58">
        <f t="shared" si="1"/>
        <v>3.0000000000000001E-6</v>
      </c>
      <c r="R83" s="58">
        <f t="shared" si="1"/>
        <v>2.1999999999999999E-5</v>
      </c>
      <c r="S83" s="58">
        <f t="shared" si="1"/>
        <v>-3.6160000000000003E-3</v>
      </c>
      <c r="T83" s="58">
        <f t="shared" si="1"/>
        <v>9.9999999999999995E-7</v>
      </c>
      <c r="U83" s="59">
        <v>1</v>
      </c>
      <c r="V83" s="59">
        <v>1</v>
      </c>
      <c r="W83" s="58">
        <f>W3/1000</f>
        <v>-6.0000000000000002E-6</v>
      </c>
      <c r="X83" s="58">
        <f t="shared" ref="X83:Z83" si="2">X3/1000</f>
        <v>-2.1799999999999999E-4</v>
      </c>
      <c r="Y83" s="58">
        <f t="shared" si="2"/>
        <v>0</v>
      </c>
      <c r="Z83" s="58">
        <f t="shared" si="2"/>
        <v>-9.9999999999999995E-7</v>
      </c>
      <c r="AA83" s="59">
        <v>1</v>
      </c>
      <c r="AB83" s="59">
        <v>1</v>
      </c>
      <c r="AC83" s="58">
        <f>AC3/1000</f>
        <v>0</v>
      </c>
      <c r="AD83" s="58">
        <f t="shared" ref="AD83:AI83" si="3">AD3/1000</f>
        <v>1.9999999999999999E-6</v>
      </c>
      <c r="AE83" s="58">
        <f t="shared" si="3"/>
        <v>0</v>
      </c>
      <c r="AF83" s="58">
        <f t="shared" si="3"/>
        <v>0</v>
      </c>
      <c r="AG83" s="58">
        <f t="shared" si="3"/>
        <v>0</v>
      </c>
      <c r="AH83" s="58">
        <f t="shared" si="3"/>
        <v>3.8000000000000002E-5</v>
      </c>
      <c r="AI83" s="58">
        <f t="shared" si="3"/>
        <v>0</v>
      </c>
      <c r="AJ83" s="59">
        <v>1</v>
      </c>
      <c r="AK83" s="59">
        <v>1</v>
      </c>
      <c r="AL83" s="58">
        <f>AL3/1000</f>
        <v>3.0000000000000001E-6</v>
      </c>
      <c r="AM83" s="58">
        <f t="shared" ref="AM83:BN83" si="4">AM3/1000</f>
        <v>0</v>
      </c>
      <c r="AN83" s="58">
        <f t="shared" si="4"/>
        <v>9.9999999999999995E-7</v>
      </c>
      <c r="AO83" s="58">
        <f t="shared" si="4"/>
        <v>0</v>
      </c>
      <c r="AP83" s="58">
        <f t="shared" si="4"/>
        <v>-9.9999999999999995E-7</v>
      </c>
      <c r="AQ83" s="58">
        <f t="shared" si="4"/>
        <v>9.9999999999999995E-7</v>
      </c>
      <c r="AR83" s="58">
        <f t="shared" si="4"/>
        <v>0</v>
      </c>
      <c r="AS83" s="58">
        <f t="shared" si="4"/>
        <v>2.9E-5</v>
      </c>
      <c r="AT83" s="58">
        <f t="shared" si="4"/>
        <v>0</v>
      </c>
      <c r="AU83" s="58">
        <f t="shared" si="4"/>
        <v>0</v>
      </c>
      <c r="AV83" s="58">
        <f t="shared" si="4"/>
        <v>0</v>
      </c>
      <c r="AW83" s="58">
        <f t="shared" si="4"/>
        <v>0</v>
      </c>
      <c r="AX83" s="58">
        <f t="shared" si="4"/>
        <v>0</v>
      </c>
      <c r="AY83" s="58">
        <f t="shared" si="4"/>
        <v>0</v>
      </c>
      <c r="AZ83" s="58">
        <f t="shared" si="4"/>
        <v>0</v>
      </c>
      <c r="BA83" s="58">
        <f t="shared" si="4"/>
        <v>0</v>
      </c>
      <c r="BB83" s="58">
        <f t="shared" si="4"/>
        <v>0</v>
      </c>
      <c r="BC83" s="58">
        <f t="shared" si="4"/>
        <v>0</v>
      </c>
      <c r="BD83" s="58">
        <f t="shared" si="4"/>
        <v>0</v>
      </c>
      <c r="BE83" s="58">
        <f t="shared" si="4"/>
        <v>0</v>
      </c>
      <c r="BF83" s="58">
        <f t="shared" si="4"/>
        <v>0</v>
      </c>
      <c r="BG83" s="58">
        <f t="shared" si="4"/>
        <v>0</v>
      </c>
      <c r="BH83" s="58">
        <f t="shared" si="4"/>
        <v>0</v>
      </c>
      <c r="BI83" s="58">
        <f t="shared" si="4"/>
        <v>0</v>
      </c>
      <c r="BJ83" s="58">
        <f t="shared" si="4"/>
        <v>0</v>
      </c>
      <c r="BK83" s="58">
        <f t="shared" si="4"/>
        <v>0</v>
      </c>
      <c r="BL83" s="58">
        <f t="shared" si="4"/>
        <v>9.9999999999999995E-7</v>
      </c>
      <c r="BM83" s="58">
        <f t="shared" si="4"/>
        <v>0</v>
      </c>
      <c r="BN83" s="58">
        <f t="shared" si="4"/>
        <v>9.9999999999999995E-7</v>
      </c>
      <c r="BO83" s="59">
        <v>1</v>
      </c>
      <c r="BP83" s="59">
        <v>1</v>
      </c>
      <c r="BQ83" s="58">
        <f>BQ3/1000</f>
        <v>0</v>
      </c>
      <c r="BR83" s="58">
        <f>BR3/1000</f>
        <v>0</v>
      </c>
    </row>
    <row r="84" spans="1:70" ht="15.95" customHeight="1" x14ac:dyDescent="0.25">
      <c r="A84" s="58" t="s">
        <v>69</v>
      </c>
      <c r="B84" s="58">
        <f t="shared" ref="B84:G84" si="5">B4/1000</f>
        <v>0</v>
      </c>
      <c r="C84" s="58">
        <f t="shared" si="5"/>
        <v>0</v>
      </c>
      <c r="D84" s="58">
        <f t="shared" si="5"/>
        <v>0</v>
      </c>
      <c r="E84" s="58">
        <f t="shared" si="5"/>
        <v>0</v>
      </c>
      <c r="F84" s="58">
        <f t="shared" si="5"/>
        <v>0</v>
      </c>
      <c r="G84" s="58">
        <f t="shared" si="5"/>
        <v>0</v>
      </c>
      <c r="H84" s="59">
        <v>1</v>
      </c>
      <c r="I84" s="59">
        <v>1</v>
      </c>
      <c r="J84" s="58">
        <f t="shared" ref="J84:T84" si="6">J4/1000</f>
        <v>0</v>
      </c>
      <c r="K84" s="58">
        <f t="shared" si="6"/>
        <v>0</v>
      </c>
      <c r="L84" s="58">
        <f t="shared" si="6"/>
        <v>0</v>
      </c>
      <c r="M84" s="58">
        <f t="shared" si="6"/>
        <v>0</v>
      </c>
      <c r="N84" s="58">
        <f t="shared" si="6"/>
        <v>0</v>
      </c>
      <c r="O84" s="58">
        <f t="shared" si="6"/>
        <v>0</v>
      </c>
      <c r="P84" s="58">
        <f t="shared" si="6"/>
        <v>0</v>
      </c>
      <c r="Q84" s="58">
        <f t="shared" si="6"/>
        <v>0</v>
      </c>
      <c r="R84" s="58">
        <f t="shared" si="6"/>
        <v>0</v>
      </c>
      <c r="S84" s="58">
        <f t="shared" si="6"/>
        <v>-3.179E-3</v>
      </c>
      <c r="T84" s="58">
        <f t="shared" si="6"/>
        <v>0</v>
      </c>
      <c r="U84" s="59">
        <v>1</v>
      </c>
      <c r="V84" s="59">
        <v>1</v>
      </c>
      <c r="W84" s="58">
        <f t="shared" ref="W84:Z84" si="7">W4/1000</f>
        <v>0</v>
      </c>
      <c r="X84" s="58">
        <f t="shared" si="7"/>
        <v>0</v>
      </c>
      <c r="Y84" s="58">
        <f t="shared" si="7"/>
        <v>0</v>
      </c>
      <c r="Z84" s="58">
        <f t="shared" si="7"/>
        <v>0</v>
      </c>
      <c r="AA84" s="59">
        <v>1</v>
      </c>
      <c r="AB84" s="59">
        <v>1</v>
      </c>
      <c r="AC84" s="58">
        <f t="shared" ref="AC84:AI84" si="8">AC4/1000</f>
        <v>0</v>
      </c>
      <c r="AD84" s="58">
        <f t="shared" si="8"/>
        <v>0</v>
      </c>
      <c r="AE84" s="58">
        <f t="shared" si="8"/>
        <v>0</v>
      </c>
      <c r="AF84" s="58">
        <f t="shared" si="8"/>
        <v>0</v>
      </c>
      <c r="AG84" s="58">
        <f t="shared" si="8"/>
        <v>0</v>
      </c>
      <c r="AH84" s="58">
        <f t="shared" si="8"/>
        <v>0</v>
      </c>
      <c r="AI84" s="58">
        <f t="shared" si="8"/>
        <v>0</v>
      </c>
      <c r="AJ84" s="59">
        <v>1</v>
      </c>
      <c r="AK84" s="59">
        <v>1</v>
      </c>
      <c r="AL84" s="58">
        <f t="shared" ref="AL84:BN84" si="9">AL4/1000</f>
        <v>0</v>
      </c>
      <c r="AM84" s="58">
        <f t="shared" si="9"/>
        <v>0</v>
      </c>
      <c r="AN84" s="58">
        <f t="shared" si="9"/>
        <v>0</v>
      </c>
      <c r="AO84" s="58">
        <f t="shared" si="9"/>
        <v>0</v>
      </c>
      <c r="AP84" s="58">
        <f t="shared" si="9"/>
        <v>0</v>
      </c>
      <c r="AQ84" s="58">
        <f t="shared" si="9"/>
        <v>0</v>
      </c>
      <c r="AR84" s="58">
        <f t="shared" si="9"/>
        <v>0</v>
      </c>
      <c r="AS84" s="58">
        <f t="shared" si="9"/>
        <v>0</v>
      </c>
      <c r="AT84" s="58">
        <f t="shared" si="9"/>
        <v>0</v>
      </c>
      <c r="AU84" s="58">
        <f t="shared" si="9"/>
        <v>0</v>
      </c>
      <c r="AV84" s="58">
        <f t="shared" si="9"/>
        <v>0</v>
      </c>
      <c r="AW84" s="58">
        <f t="shared" si="9"/>
        <v>0</v>
      </c>
      <c r="AX84" s="58">
        <f t="shared" si="9"/>
        <v>0</v>
      </c>
      <c r="AY84" s="58">
        <f t="shared" si="9"/>
        <v>0</v>
      </c>
      <c r="AZ84" s="58">
        <f t="shared" si="9"/>
        <v>0</v>
      </c>
      <c r="BA84" s="58">
        <f t="shared" si="9"/>
        <v>0</v>
      </c>
      <c r="BB84" s="58">
        <f t="shared" si="9"/>
        <v>0</v>
      </c>
      <c r="BC84" s="58">
        <f t="shared" si="9"/>
        <v>0</v>
      </c>
      <c r="BD84" s="58">
        <f t="shared" si="9"/>
        <v>0</v>
      </c>
      <c r="BE84" s="58">
        <f t="shared" si="9"/>
        <v>0</v>
      </c>
      <c r="BF84" s="58">
        <f t="shared" si="9"/>
        <v>0</v>
      </c>
      <c r="BG84" s="58">
        <f t="shared" si="9"/>
        <v>0</v>
      </c>
      <c r="BH84" s="58">
        <f t="shared" si="9"/>
        <v>0</v>
      </c>
      <c r="BI84" s="58">
        <f t="shared" si="9"/>
        <v>0</v>
      </c>
      <c r="BJ84" s="58">
        <f t="shared" si="9"/>
        <v>0</v>
      </c>
      <c r="BK84" s="58">
        <f t="shared" si="9"/>
        <v>0</v>
      </c>
      <c r="BL84" s="58">
        <f t="shared" si="9"/>
        <v>0</v>
      </c>
      <c r="BM84" s="58">
        <f t="shared" si="9"/>
        <v>0</v>
      </c>
      <c r="BN84" s="58">
        <f t="shared" si="9"/>
        <v>0</v>
      </c>
      <c r="BO84" s="59">
        <v>1</v>
      </c>
      <c r="BP84" s="59">
        <v>1</v>
      </c>
      <c r="BQ84" s="58">
        <f t="shared" ref="BQ84:BR84" si="10">BQ4/1000</f>
        <v>0</v>
      </c>
      <c r="BR84" s="58">
        <f t="shared" si="10"/>
        <v>0</v>
      </c>
    </row>
    <row r="85" spans="1:70" ht="15.95" customHeight="1" x14ac:dyDescent="0.25">
      <c r="A85" s="58" t="s">
        <v>155</v>
      </c>
      <c r="B85" s="58">
        <f t="shared" ref="B85:G85" si="11">B5/1000</f>
        <v>1.8440000000000002E-2</v>
      </c>
      <c r="C85" s="58">
        <f t="shared" si="11"/>
        <v>1.4789999999999999E-2</v>
      </c>
      <c r="D85" s="58">
        <f t="shared" si="11"/>
        <v>2.23E-2</v>
      </c>
      <c r="E85" s="58">
        <f t="shared" si="11"/>
        <v>1.2800000000000001E-2</v>
      </c>
      <c r="F85" s="58">
        <f t="shared" si="11"/>
        <v>1.129E-2</v>
      </c>
      <c r="G85" s="58">
        <f t="shared" si="11"/>
        <v>7.077E-3</v>
      </c>
      <c r="H85" s="59">
        <v>0.98026000000000002</v>
      </c>
      <c r="I85" s="59">
        <v>1.00238</v>
      </c>
      <c r="J85" s="58">
        <f t="shared" ref="J85:T85" si="12">J5/1000</f>
        <v>6.5830000000000003E-3</v>
      </c>
      <c r="K85" s="58">
        <f t="shared" si="12"/>
        <v>3.4200000000000002E-4</v>
      </c>
      <c r="L85" s="58">
        <f t="shared" si="12"/>
        <v>3.6600000000000001E-4</v>
      </c>
      <c r="M85" s="58">
        <f t="shared" si="12"/>
        <v>2.42E-4</v>
      </c>
      <c r="N85" s="58">
        <f t="shared" si="12"/>
        <v>1.359E-3</v>
      </c>
      <c r="O85" s="58">
        <f t="shared" si="12"/>
        <v>1.8319999999999999E-2</v>
      </c>
      <c r="P85" s="58">
        <f t="shared" si="12"/>
        <v>1.0899999999999999E-4</v>
      </c>
      <c r="Q85" s="58">
        <f t="shared" si="12"/>
        <v>1.4199999999999998E-4</v>
      </c>
      <c r="R85" s="58">
        <f t="shared" si="12"/>
        <v>4.8000000000000001E-5</v>
      </c>
      <c r="S85" s="58">
        <f t="shared" si="12"/>
        <v>1.4E-5</v>
      </c>
      <c r="T85" s="58">
        <f t="shared" si="12"/>
        <v>4.3999999999999999E-5</v>
      </c>
      <c r="U85" s="59">
        <v>0.97628999999999999</v>
      </c>
      <c r="V85" s="59">
        <v>0.99409999999999998</v>
      </c>
      <c r="W85" s="58">
        <f t="shared" ref="W85:Z85" si="13">W5/1000</f>
        <v>5.3999999999999998E-5</v>
      </c>
      <c r="X85" s="58">
        <f t="shared" si="13"/>
        <v>7.7000000000000001E-5</v>
      </c>
      <c r="Y85" s="58">
        <f t="shared" si="13"/>
        <v>3.4499999999999998E-4</v>
      </c>
      <c r="Z85" s="58">
        <f t="shared" si="13"/>
        <v>1.4799999999999999E-4</v>
      </c>
      <c r="AA85" s="59">
        <v>0.99221999999999999</v>
      </c>
      <c r="AB85" s="59">
        <v>0.99970000000000003</v>
      </c>
      <c r="AC85" s="58">
        <f t="shared" ref="AC85:AI85" si="14">AC5/1000</f>
        <v>4.6999999999999997E-5</v>
      </c>
      <c r="AD85" s="58">
        <f t="shared" si="14"/>
        <v>1.3700000000000002E-4</v>
      </c>
      <c r="AE85" s="58">
        <f t="shared" si="14"/>
        <v>1.1E-5</v>
      </c>
      <c r="AF85" s="58">
        <f t="shared" si="14"/>
        <v>1.1E-5</v>
      </c>
      <c r="AG85" s="58">
        <f t="shared" si="14"/>
        <v>7.9999999999999996E-6</v>
      </c>
      <c r="AH85" s="58">
        <f t="shared" si="14"/>
        <v>5.0699999999999996E-4</v>
      </c>
      <c r="AI85" s="58">
        <f t="shared" si="14"/>
        <v>1.3300000000000001E-4</v>
      </c>
      <c r="AJ85" s="59">
        <v>0.98653000000000002</v>
      </c>
      <c r="AK85" s="59">
        <v>1.00525</v>
      </c>
      <c r="AL85" s="58">
        <f t="shared" ref="AL85:BN85" si="15">AL5/1000</f>
        <v>1.2999999999999999E-5</v>
      </c>
      <c r="AM85" s="58">
        <f t="shared" si="15"/>
        <v>1.1E-5</v>
      </c>
      <c r="AN85" s="58">
        <f t="shared" si="15"/>
        <v>1.2999999999999999E-5</v>
      </c>
      <c r="AO85" s="58">
        <f t="shared" si="15"/>
        <v>6.3E-5</v>
      </c>
      <c r="AP85" s="58">
        <f t="shared" si="15"/>
        <v>6.1799999999999995E-4</v>
      </c>
      <c r="AQ85" s="58">
        <f t="shared" si="15"/>
        <v>6.3299999999999999E-4</v>
      </c>
      <c r="AR85" s="58">
        <f t="shared" si="15"/>
        <v>2.0000000000000002E-5</v>
      </c>
      <c r="AS85" s="58">
        <f t="shared" si="15"/>
        <v>1.4E-5</v>
      </c>
      <c r="AT85" s="58">
        <f t="shared" si="15"/>
        <v>1.7999999999999997E-5</v>
      </c>
      <c r="AU85" s="58">
        <f t="shared" si="15"/>
        <v>1.9000000000000001E-5</v>
      </c>
      <c r="AV85" s="58">
        <f t="shared" si="15"/>
        <v>1.7E-5</v>
      </c>
      <c r="AW85" s="58">
        <f t="shared" si="15"/>
        <v>1.7E-5</v>
      </c>
      <c r="AX85" s="58">
        <f t="shared" si="15"/>
        <v>1.9000000000000001E-5</v>
      </c>
      <c r="AY85" s="58">
        <f t="shared" si="15"/>
        <v>1.7E-5</v>
      </c>
      <c r="AZ85" s="58">
        <f t="shared" si="15"/>
        <v>1.7E-5</v>
      </c>
      <c r="BA85" s="58">
        <f t="shared" si="15"/>
        <v>1.7999999999999997E-5</v>
      </c>
      <c r="BB85" s="58">
        <f t="shared" si="15"/>
        <v>1.7E-5</v>
      </c>
      <c r="BC85" s="58">
        <f t="shared" si="15"/>
        <v>1.7999999999999997E-5</v>
      </c>
      <c r="BD85" s="58">
        <f t="shared" si="15"/>
        <v>1.7999999999999997E-5</v>
      </c>
      <c r="BE85" s="58">
        <f t="shared" si="15"/>
        <v>1.7999999999999997E-5</v>
      </c>
      <c r="BF85" s="58">
        <f t="shared" si="15"/>
        <v>1.0000000000000001E-5</v>
      </c>
      <c r="BG85" s="58">
        <f t="shared" si="15"/>
        <v>6.3999999999999997E-5</v>
      </c>
      <c r="BH85" s="58">
        <f t="shared" si="15"/>
        <v>6.6000000000000005E-5</v>
      </c>
      <c r="BI85" s="58">
        <f t="shared" si="15"/>
        <v>6.7000000000000002E-5</v>
      </c>
      <c r="BJ85" s="58">
        <f t="shared" si="15"/>
        <v>7.9999999999999996E-6</v>
      </c>
      <c r="BK85" s="58">
        <f t="shared" si="15"/>
        <v>1.0000000000000001E-5</v>
      </c>
      <c r="BL85" s="58">
        <f t="shared" si="15"/>
        <v>6.0000000000000002E-6</v>
      </c>
      <c r="BM85" s="58">
        <f t="shared" si="15"/>
        <v>4.0200000000000001E-4</v>
      </c>
      <c r="BN85" s="58">
        <f t="shared" si="15"/>
        <v>6.900000000000001E-5</v>
      </c>
      <c r="BO85" s="59">
        <v>0.98517999999999994</v>
      </c>
      <c r="BP85" s="59">
        <v>0.99424999999999997</v>
      </c>
      <c r="BQ85" s="58">
        <f t="shared" ref="BQ85:BR85" si="16">BQ5/1000</f>
        <v>2.0000000000000002E-5</v>
      </c>
      <c r="BR85" s="58">
        <f t="shared" si="16"/>
        <v>8.0000000000000007E-5</v>
      </c>
    </row>
    <row r="86" spans="1:70" ht="15.95" customHeight="1" x14ac:dyDescent="0.25">
      <c r="A86" s="58" t="s">
        <v>156</v>
      </c>
      <c r="B86" s="58">
        <f t="shared" ref="B86:G86" si="17">B6/1000</f>
        <v>4.5840000000000006E-2</v>
      </c>
      <c r="C86" s="58">
        <f t="shared" si="17"/>
        <v>7.3029999999999998E-2</v>
      </c>
      <c r="D86" s="58">
        <f t="shared" si="17"/>
        <v>7.8670000000000004E-2</v>
      </c>
      <c r="E86" s="58">
        <f t="shared" si="17"/>
        <v>3.9759999999999997E-2</v>
      </c>
      <c r="F86" s="58">
        <f t="shared" si="17"/>
        <v>8.1549999999999997E-2</v>
      </c>
      <c r="G86" s="58">
        <f t="shared" si="17"/>
        <v>3.9159999999999993E-2</v>
      </c>
      <c r="H86" s="59">
        <v>1.00298</v>
      </c>
      <c r="I86" s="59">
        <v>0.99351</v>
      </c>
      <c r="J86" s="58">
        <f t="shared" ref="J86:T86" si="18">J6/1000</f>
        <v>3.2850000000000004E-2</v>
      </c>
      <c r="K86" s="58">
        <f t="shared" si="18"/>
        <v>1.939E-3</v>
      </c>
      <c r="L86" s="58">
        <f t="shared" si="18"/>
        <v>1.7520000000000001E-3</v>
      </c>
      <c r="M86" s="58">
        <f t="shared" si="18"/>
        <v>8.3999999999999993E-4</v>
      </c>
      <c r="N86" s="58">
        <f t="shared" si="18"/>
        <v>6.6799999999999993E-3</v>
      </c>
      <c r="O86" s="58">
        <f t="shared" si="18"/>
        <v>8.5760000000000003E-2</v>
      </c>
      <c r="P86" s="58">
        <f t="shared" si="18"/>
        <v>6.4700000000000001E-4</v>
      </c>
      <c r="Q86" s="58">
        <f t="shared" si="18"/>
        <v>7.1299999999999998E-4</v>
      </c>
      <c r="R86" s="58">
        <f t="shared" si="18"/>
        <v>6.4400000000000004E-4</v>
      </c>
      <c r="S86" s="58">
        <f t="shared" si="18"/>
        <v>3.01E-4</v>
      </c>
      <c r="T86" s="58">
        <f t="shared" si="18"/>
        <v>2.2700000000000002E-4</v>
      </c>
      <c r="U86" s="59">
        <v>1.01248</v>
      </c>
      <c r="V86" s="59">
        <v>0.99141999999999997</v>
      </c>
      <c r="W86" s="58">
        <f t="shared" ref="W86:Z86" si="19">W6/1000</f>
        <v>4.17E-4</v>
      </c>
      <c r="X86" s="58">
        <f t="shared" si="19"/>
        <v>4.64E-4</v>
      </c>
      <c r="Y86" s="58">
        <f t="shared" si="19"/>
        <v>1.702E-3</v>
      </c>
      <c r="Z86" s="58">
        <f t="shared" si="19"/>
        <v>6.8999999999999997E-4</v>
      </c>
      <c r="AA86" s="59">
        <v>1.00593</v>
      </c>
      <c r="AB86" s="59">
        <v>0.98856999999999995</v>
      </c>
      <c r="AC86" s="58">
        <f t="shared" ref="AC86:AI86" si="20">AC6/1000</f>
        <v>2.2900000000000001E-4</v>
      </c>
      <c r="AD86" s="58">
        <f t="shared" si="20"/>
        <v>7.0199999999999993E-4</v>
      </c>
      <c r="AE86" s="58">
        <f t="shared" si="20"/>
        <v>5.1999999999999997E-5</v>
      </c>
      <c r="AF86" s="58">
        <f t="shared" si="20"/>
        <v>5.3999999999999998E-5</v>
      </c>
      <c r="AG86" s="58">
        <f t="shared" si="20"/>
        <v>4.0000000000000003E-5</v>
      </c>
      <c r="AH86" s="58">
        <f t="shared" si="20"/>
        <v>1.7050000000000001E-3</v>
      </c>
      <c r="AI86" s="58">
        <f t="shared" si="20"/>
        <v>6.9499999999999998E-4</v>
      </c>
      <c r="AJ86" s="59">
        <v>1.00973</v>
      </c>
      <c r="AK86" s="59">
        <v>0.99687000000000003</v>
      </c>
      <c r="AL86" s="58">
        <f t="shared" ref="AL86:BN86" si="21">AL6/1000</f>
        <v>5.1999999999999997E-5</v>
      </c>
      <c r="AM86" s="58">
        <f t="shared" si="21"/>
        <v>5.5999999999999999E-5</v>
      </c>
      <c r="AN86" s="58">
        <f t="shared" si="21"/>
        <v>5.5000000000000002E-5</v>
      </c>
      <c r="AO86" s="58">
        <f t="shared" si="21"/>
        <v>3.1199999999999999E-4</v>
      </c>
      <c r="AP86" s="58">
        <f t="shared" si="21"/>
        <v>3.114E-3</v>
      </c>
      <c r="AQ86" s="58">
        <f t="shared" si="21"/>
        <v>3.13E-3</v>
      </c>
      <c r="AR86" s="58">
        <f t="shared" si="21"/>
        <v>9.2E-5</v>
      </c>
      <c r="AS86" s="58">
        <f t="shared" si="21"/>
        <v>8.1000000000000004E-5</v>
      </c>
      <c r="AT86" s="58">
        <f t="shared" si="21"/>
        <v>8.9999999999999992E-5</v>
      </c>
      <c r="AU86" s="58">
        <f t="shared" si="21"/>
        <v>8.7000000000000001E-5</v>
      </c>
      <c r="AV86" s="58">
        <f t="shared" si="21"/>
        <v>8.8999999999999995E-5</v>
      </c>
      <c r="AW86" s="58">
        <f t="shared" si="21"/>
        <v>8.7999999999999998E-5</v>
      </c>
      <c r="AX86" s="58">
        <f t="shared" si="21"/>
        <v>8.599999999999999E-5</v>
      </c>
      <c r="AY86" s="58">
        <f t="shared" si="21"/>
        <v>8.7999999999999998E-5</v>
      </c>
      <c r="AZ86" s="58">
        <f t="shared" si="21"/>
        <v>8.8999999999999995E-5</v>
      </c>
      <c r="BA86" s="58">
        <f t="shared" si="21"/>
        <v>8.8999999999999995E-5</v>
      </c>
      <c r="BB86" s="58">
        <f t="shared" si="21"/>
        <v>8.9999999999999992E-5</v>
      </c>
      <c r="BC86" s="58">
        <f t="shared" si="21"/>
        <v>8.8999999999999995E-5</v>
      </c>
      <c r="BD86" s="58">
        <f t="shared" si="21"/>
        <v>8.7000000000000001E-5</v>
      </c>
      <c r="BE86" s="58">
        <f t="shared" si="21"/>
        <v>8.7999999999999998E-5</v>
      </c>
      <c r="BF86" s="58">
        <f t="shared" si="21"/>
        <v>4.6999999999999997E-5</v>
      </c>
      <c r="BG86" s="58">
        <f t="shared" si="21"/>
        <v>3.1100000000000002E-4</v>
      </c>
      <c r="BH86" s="58">
        <f t="shared" si="21"/>
        <v>3.3500000000000001E-4</v>
      </c>
      <c r="BI86" s="58">
        <f t="shared" si="21"/>
        <v>3.3100000000000002E-4</v>
      </c>
      <c r="BJ86" s="58">
        <f t="shared" si="21"/>
        <v>4.2000000000000004E-5</v>
      </c>
      <c r="BK86" s="58">
        <f t="shared" si="21"/>
        <v>4.4999999999999996E-5</v>
      </c>
      <c r="BL86" s="58">
        <f t="shared" si="21"/>
        <v>1.1E-5</v>
      </c>
      <c r="BM86" s="58">
        <f t="shared" si="21"/>
        <v>2.0070000000000001E-3</v>
      </c>
      <c r="BN86" s="58">
        <f t="shared" si="21"/>
        <v>3.3500000000000001E-4</v>
      </c>
      <c r="BO86" s="59">
        <v>0.99560000000000004</v>
      </c>
      <c r="BP86" s="59">
        <v>0.98902999999999996</v>
      </c>
      <c r="BQ86" s="58">
        <f t="shared" ref="BQ86:BR86" si="22">BQ6/1000</f>
        <v>8.8999999999999995E-5</v>
      </c>
      <c r="BR86" s="58">
        <f t="shared" si="22"/>
        <v>3.9899999999999999E-4</v>
      </c>
    </row>
    <row r="87" spans="1:70" ht="15.95" customHeight="1" x14ac:dyDescent="0.25">
      <c r="A87" s="58" t="s">
        <v>157</v>
      </c>
      <c r="B87" s="58">
        <f t="shared" ref="B87:G87" si="23">B7/1000</f>
        <v>9.5469999999999999E-2</v>
      </c>
      <c r="C87" s="58">
        <f t="shared" si="23"/>
        <v>0.14499999999999999</v>
      </c>
      <c r="D87" s="58">
        <f t="shared" si="23"/>
        <v>0.16300000000000001</v>
      </c>
      <c r="E87" s="58">
        <f t="shared" si="23"/>
        <v>7.2639999999999996E-2</v>
      </c>
      <c r="F87" s="58">
        <f t="shared" si="23"/>
        <v>0.16019999999999998</v>
      </c>
      <c r="G87" s="58">
        <f t="shared" si="23"/>
        <v>9.3090000000000006E-2</v>
      </c>
      <c r="H87" s="59">
        <v>1.0284199999999999</v>
      </c>
      <c r="I87" s="59">
        <v>1.00003</v>
      </c>
      <c r="J87" s="58">
        <f t="shared" ref="J87:T87" si="24">J7/1000</f>
        <v>6.4879999999999993E-2</v>
      </c>
      <c r="K87" s="58">
        <f t="shared" si="24"/>
        <v>3.5980000000000001E-3</v>
      </c>
      <c r="L87" s="58">
        <f t="shared" si="24"/>
        <v>3.4289999999999998E-3</v>
      </c>
      <c r="M87" s="58">
        <f t="shared" si="24"/>
        <v>1.5770000000000001E-3</v>
      </c>
      <c r="N87" s="58">
        <f t="shared" si="24"/>
        <v>1.3220000000000001E-2</v>
      </c>
      <c r="O87" s="58">
        <f t="shared" si="24"/>
        <v>0.16969999999999999</v>
      </c>
      <c r="P87" s="58">
        <f t="shared" si="24"/>
        <v>1.322E-3</v>
      </c>
      <c r="Q87" s="58">
        <f t="shared" si="24"/>
        <v>1.503E-3</v>
      </c>
      <c r="R87" s="58">
        <f t="shared" si="24"/>
        <v>1.392E-3</v>
      </c>
      <c r="S87" s="58">
        <f t="shared" si="24"/>
        <v>1.5449999999999999E-3</v>
      </c>
      <c r="T87" s="58">
        <f t="shared" si="24"/>
        <v>4.46E-4</v>
      </c>
      <c r="U87" s="59">
        <v>1.02058</v>
      </c>
      <c r="V87" s="59">
        <v>0.99248999999999998</v>
      </c>
      <c r="W87" s="58">
        <f t="shared" ref="W87:Z87" si="25">W7/1000</f>
        <v>6.8000000000000005E-4</v>
      </c>
      <c r="X87" s="58">
        <f t="shared" si="25"/>
        <v>7.3099999999999999E-4</v>
      </c>
      <c r="Y87" s="58">
        <f t="shared" si="25"/>
        <v>3.3769999999999998E-3</v>
      </c>
      <c r="Z87" s="58">
        <f t="shared" si="25"/>
        <v>1.3720000000000002E-3</v>
      </c>
      <c r="AA87" s="59">
        <v>1.0321800000000001</v>
      </c>
      <c r="AB87" s="59">
        <v>1.0018</v>
      </c>
      <c r="AC87" s="58">
        <f t="shared" ref="AC87:AI87" si="26">AC7/1000</f>
        <v>4.5600000000000003E-4</v>
      </c>
      <c r="AD87" s="58">
        <f t="shared" si="26"/>
        <v>1.41E-3</v>
      </c>
      <c r="AE87" s="58">
        <f t="shared" si="26"/>
        <v>1.0899999999999999E-4</v>
      </c>
      <c r="AF87" s="58">
        <f t="shared" si="26"/>
        <v>1.0499999999999999E-4</v>
      </c>
      <c r="AG87" s="58">
        <f t="shared" si="26"/>
        <v>7.7999999999999999E-5</v>
      </c>
      <c r="AH87" s="58">
        <f t="shared" si="26"/>
        <v>4.4059999999999993E-3</v>
      </c>
      <c r="AI87" s="58">
        <f t="shared" si="26"/>
        <v>1.3460000000000002E-3</v>
      </c>
      <c r="AJ87" s="59">
        <v>1.02867</v>
      </c>
      <c r="AK87" s="59">
        <v>1.00448</v>
      </c>
      <c r="AL87" s="58">
        <f t="shared" ref="AL87:BN87" si="27">AL7/1000</f>
        <v>1.0399999999999999E-4</v>
      </c>
      <c r="AM87" s="58">
        <f t="shared" si="27"/>
        <v>1.07E-4</v>
      </c>
      <c r="AN87" s="58">
        <f t="shared" si="27"/>
        <v>1.08E-4</v>
      </c>
      <c r="AO87" s="58">
        <f t="shared" si="27"/>
        <v>6.1899999999999998E-4</v>
      </c>
      <c r="AP87" s="58">
        <f t="shared" si="27"/>
        <v>6.1780000000000003E-3</v>
      </c>
      <c r="AQ87" s="58">
        <f t="shared" si="27"/>
        <v>6.2240000000000004E-3</v>
      </c>
      <c r="AR87" s="58">
        <f t="shared" si="27"/>
        <v>1.84E-4</v>
      </c>
      <c r="AS87" s="58">
        <f t="shared" si="27"/>
        <v>1.7100000000000001E-4</v>
      </c>
      <c r="AT87" s="58">
        <f t="shared" si="27"/>
        <v>1.7799999999999999E-4</v>
      </c>
      <c r="AU87" s="58">
        <f t="shared" si="27"/>
        <v>1.76E-4</v>
      </c>
      <c r="AV87" s="58">
        <f t="shared" si="27"/>
        <v>1.6700000000000002E-4</v>
      </c>
      <c r="AW87" s="58">
        <f t="shared" si="27"/>
        <v>1.7699999999999999E-4</v>
      </c>
      <c r="AX87" s="58">
        <f t="shared" si="27"/>
        <v>1.6900000000000002E-4</v>
      </c>
      <c r="AY87" s="58">
        <f t="shared" si="27"/>
        <v>1.74E-4</v>
      </c>
      <c r="AZ87" s="58">
        <f t="shared" si="27"/>
        <v>1.7299999999999998E-4</v>
      </c>
      <c r="BA87" s="58">
        <f t="shared" si="27"/>
        <v>1.74E-4</v>
      </c>
      <c r="BB87" s="58">
        <f t="shared" si="27"/>
        <v>1.7199999999999998E-4</v>
      </c>
      <c r="BC87" s="58">
        <f t="shared" si="27"/>
        <v>1.74E-4</v>
      </c>
      <c r="BD87" s="58">
        <f t="shared" si="27"/>
        <v>1.75E-4</v>
      </c>
      <c r="BE87" s="58">
        <f t="shared" si="27"/>
        <v>1.75E-4</v>
      </c>
      <c r="BF87" s="58">
        <f t="shared" si="27"/>
        <v>9.2999999999999997E-5</v>
      </c>
      <c r="BG87" s="58">
        <f t="shared" si="27"/>
        <v>6.1799999999999995E-4</v>
      </c>
      <c r="BH87" s="58">
        <f t="shared" si="27"/>
        <v>6.4800000000000003E-4</v>
      </c>
      <c r="BI87" s="58">
        <f t="shared" si="27"/>
        <v>6.5800000000000006E-4</v>
      </c>
      <c r="BJ87" s="58">
        <f t="shared" si="27"/>
        <v>8.2000000000000001E-5</v>
      </c>
      <c r="BK87" s="58">
        <f t="shared" si="27"/>
        <v>9.1000000000000003E-5</v>
      </c>
      <c r="BL87" s="58">
        <f t="shared" si="27"/>
        <v>2.9999999999999997E-5</v>
      </c>
      <c r="BM87" s="58">
        <f t="shared" si="27"/>
        <v>3.9760000000000004E-3</v>
      </c>
      <c r="BN87" s="58">
        <f t="shared" si="27"/>
        <v>6.7000000000000002E-4</v>
      </c>
      <c r="BO87" s="59">
        <v>1.0027999999999999</v>
      </c>
      <c r="BP87" s="59">
        <v>0.99617</v>
      </c>
      <c r="BQ87" s="58">
        <f t="shared" ref="BQ87:BR87" si="28">BQ7/1000</f>
        <v>1.7699999999999999E-4</v>
      </c>
      <c r="BR87" s="58">
        <f t="shared" si="28"/>
        <v>7.9100000000000004E-4</v>
      </c>
    </row>
    <row r="88" spans="1:70" ht="15.95" customHeight="1" x14ac:dyDescent="0.25">
      <c r="A88" s="58" t="s">
        <v>151</v>
      </c>
      <c r="B88" s="58">
        <f t="shared" ref="B88:G88" si="29">B8/1000</f>
        <v>0.38010000000000005</v>
      </c>
      <c r="C88" s="58">
        <f t="shared" si="29"/>
        <v>0.76939999999999997</v>
      </c>
      <c r="D88" s="58">
        <f t="shared" si="29"/>
        <v>0.75790000000000002</v>
      </c>
      <c r="E88" s="58">
        <f t="shared" si="29"/>
        <v>0.33929999999999999</v>
      </c>
      <c r="F88" s="58">
        <f t="shared" si="29"/>
        <v>0.73650000000000004</v>
      </c>
      <c r="G88" s="58">
        <f t="shared" si="29"/>
        <v>0.45750000000000002</v>
      </c>
      <c r="H88" s="59">
        <v>1.05447</v>
      </c>
      <c r="I88" s="59">
        <v>1.0070600000000001</v>
      </c>
      <c r="J88" s="58">
        <f t="shared" ref="J88:T88" si="30">J8/1000</f>
        <v>0.3553</v>
      </c>
      <c r="K88" s="58">
        <f t="shared" si="30"/>
        <v>1.8149999999999999E-2</v>
      </c>
      <c r="L88" s="58">
        <f t="shared" si="30"/>
        <v>1.6660000000000001E-2</v>
      </c>
      <c r="M88" s="58">
        <f t="shared" si="30"/>
        <v>7.3730000000000002E-3</v>
      </c>
      <c r="N88" s="58">
        <f t="shared" si="30"/>
        <v>6.4209999999999989E-2</v>
      </c>
      <c r="O88" s="58">
        <f t="shared" si="30"/>
        <v>0.85109999999999997</v>
      </c>
      <c r="P88" s="58">
        <f t="shared" si="30"/>
        <v>6.5750000000000001E-3</v>
      </c>
      <c r="Q88" s="58">
        <f t="shared" si="30"/>
        <v>7.0679999999999996E-3</v>
      </c>
      <c r="R88" s="58">
        <f t="shared" si="30"/>
        <v>6.9439999999999997E-3</v>
      </c>
      <c r="S88" s="58">
        <f t="shared" si="30"/>
        <v>9.8589999999999997E-3</v>
      </c>
      <c r="T88" s="58">
        <f t="shared" si="30"/>
        <v>2.2240000000000003E-3</v>
      </c>
      <c r="U88" s="59">
        <v>1.0457799999999999</v>
      </c>
      <c r="V88" s="59">
        <v>0.98828000000000005</v>
      </c>
      <c r="W88" s="58">
        <f t="shared" ref="W88:Z88" si="31">W8/1000</f>
        <v>3.2200000000000002E-3</v>
      </c>
      <c r="X88" s="58">
        <f t="shared" si="31"/>
        <v>3.3450000000000003E-3</v>
      </c>
      <c r="Y88" s="58">
        <f t="shared" si="31"/>
        <v>1.6410000000000001E-2</v>
      </c>
      <c r="Z88" s="58">
        <f t="shared" si="31"/>
        <v>6.7099999999999998E-3</v>
      </c>
      <c r="AA88" s="59">
        <v>1.0676000000000001</v>
      </c>
      <c r="AB88" s="59">
        <v>1.0121800000000001</v>
      </c>
      <c r="AC88" s="58">
        <f t="shared" ref="AC88:AI88" si="32">AC8/1000</f>
        <v>2.209E-3</v>
      </c>
      <c r="AD88" s="58">
        <f t="shared" si="32"/>
        <v>6.9370000000000005E-3</v>
      </c>
      <c r="AE88" s="58">
        <f t="shared" si="32"/>
        <v>5.1100000000000006E-4</v>
      </c>
      <c r="AF88" s="58">
        <f t="shared" si="32"/>
        <v>5.1599999999999997E-4</v>
      </c>
      <c r="AG88" s="58">
        <f t="shared" si="32"/>
        <v>4.1299999999999996E-4</v>
      </c>
      <c r="AH88" s="58">
        <f t="shared" si="32"/>
        <v>1.873E-2</v>
      </c>
      <c r="AI88" s="58">
        <f t="shared" si="32"/>
        <v>6.7089999999999997E-3</v>
      </c>
      <c r="AJ88" s="59">
        <v>1.04695</v>
      </c>
      <c r="AK88" s="59">
        <v>0.99675000000000002</v>
      </c>
      <c r="AL88" s="58">
        <f t="shared" ref="AL88:BN88" si="33">AL8/1000</f>
        <v>5.0299999999999997E-4</v>
      </c>
      <c r="AM88" s="58">
        <f t="shared" si="33"/>
        <v>4.9200000000000003E-4</v>
      </c>
      <c r="AN88" s="58">
        <f t="shared" si="33"/>
        <v>5.3499999999999999E-4</v>
      </c>
      <c r="AO88" s="58">
        <f t="shared" si="33"/>
        <v>3.0800000000000003E-3</v>
      </c>
      <c r="AP88" s="58">
        <f t="shared" si="33"/>
        <v>3.031E-2</v>
      </c>
      <c r="AQ88" s="58">
        <f t="shared" si="33"/>
        <v>3.0339999999999999E-2</v>
      </c>
      <c r="AR88" s="58">
        <f t="shared" si="33"/>
        <v>8.8699999999999998E-4</v>
      </c>
      <c r="AS88" s="58">
        <f t="shared" si="33"/>
        <v>8.7199999999999995E-4</v>
      </c>
      <c r="AT88" s="58">
        <f t="shared" si="33"/>
        <v>8.7199999999999995E-4</v>
      </c>
      <c r="AU88" s="58">
        <f t="shared" si="33"/>
        <v>8.7500000000000002E-4</v>
      </c>
      <c r="AV88" s="58">
        <f t="shared" si="33"/>
        <v>8.7399999999999999E-4</v>
      </c>
      <c r="AW88" s="58">
        <f t="shared" si="33"/>
        <v>8.5800000000000004E-4</v>
      </c>
      <c r="AX88" s="58">
        <f t="shared" si="33"/>
        <v>8.5399999999999994E-4</v>
      </c>
      <c r="AY88" s="58">
        <f t="shared" si="33"/>
        <v>8.6600000000000002E-4</v>
      </c>
      <c r="AZ88" s="58">
        <f t="shared" si="33"/>
        <v>8.5099999999999998E-4</v>
      </c>
      <c r="BA88" s="58">
        <f t="shared" si="33"/>
        <v>8.6799999999999996E-4</v>
      </c>
      <c r="BB88" s="58">
        <f t="shared" si="33"/>
        <v>8.5399999999999994E-4</v>
      </c>
      <c r="BC88" s="58">
        <f t="shared" si="33"/>
        <v>8.6899999999999998E-4</v>
      </c>
      <c r="BD88" s="58">
        <f t="shared" si="33"/>
        <v>8.5999999999999998E-4</v>
      </c>
      <c r="BE88" s="58">
        <f t="shared" si="33"/>
        <v>8.6499999999999999E-4</v>
      </c>
      <c r="BF88" s="58">
        <f t="shared" si="33"/>
        <v>4.7799999999999996E-4</v>
      </c>
      <c r="BG88" s="58">
        <f t="shared" si="33"/>
        <v>3.078E-3</v>
      </c>
      <c r="BH88" s="58">
        <f t="shared" si="33"/>
        <v>3.2719999999999997E-3</v>
      </c>
      <c r="BI88" s="58">
        <f t="shared" si="33"/>
        <v>3.2910000000000001E-3</v>
      </c>
      <c r="BJ88" s="58">
        <f t="shared" si="33"/>
        <v>4.1399999999999998E-4</v>
      </c>
      <c r="BK88" s="58">
        <f t="shared" si="33"/>
        <v>4.6200000000000001E-4</v>
      </c>
      <c r="BL88" s="58">
        <f t="shared" si="33"/>
        <v>4.86E-4</v>
      </c>
      <c r="BM88" s="58">
        <f t="shared" si="33"/>
        <v>1.9519999999999999E-2</v>
      </c>
      <c r="BN88" s="58">
        <f t="shared" si="33"/>
        <v>3.251E-3</v>
      </c>
      <c r="BO88" s="59">
        <v>1.01678</v>
      </c>
      <c r="BP88" s="59">
        <v>0.98682000000000003</v>
      </c>
      <c r="BQ88" s="58">
        <f t="shared" ref="BQ88:BR88" si="34">BQ8/1000</f>
        <v>8.6799999999999996E-4</v>
      </c>
      <c r="BR88" s="58">
        <f t="shared" si="34"/>
        <v>3.9060000000000002E-3</v>
      </c>
    </row>
    <row r="89" spans="1:70" ht="15.95" customHeight="1" x14ac:dyDescent="0.25">
      <c r="A89" s="58" t="s">
        <v>152</v>
      </c>
      <c r="B89" s="58">
        <f t="shared" ref="B89:G89" si="35">B9/1000</f>
        <v>0.749</v>
      </c>
      <c r="C89" s="58">
        <f t="shared" si="35"/>
        <v>1.548</v>
      </c>
      <c r="D89" s="58">
        <f t="shared" si="35"/>
        <v>1.5069999999999999</v>
      </c>
      <c r="E89" s="58">
        <f t="shared" si="35"/>
        <v>0.68240000000000001</v>
      </c>
      <c r="F89" s="58">
        <f t="shared" si="35"/>
        <v>1.4930000000000001</v>
      </c>
      <c r="G89" s="58">
        <f t="shared" si="35"/>
        <v>0.88120000000000009</v>
      </c>
      <c r="H89" s="59">
        <v>1.0884799999999999</v>
      </c>
      <c r="I89" s="59">
        <v>1.0165599999999999</v>
      </c>
      <c r="J89" s="58">
        <f t="shared" ref="J89:T89" si="36">J9/1000</f>
        <v>0.7208</v>
      </c>
      <c r="K89" s="58">
        <f t="shared" si="36"/>
        <v>3.6510000000000001E-2</v>
      </c>
      <c r="L89" s="58">
        <f t="shared" si="36"/>
        <v>3.3790000000000001E-2</v>
      </c>
      <c r="M89" s="58">
        <f t="shared" si="36"/>
        <v>1.486E-2</v>
      </c>
      <c r="N89" s="58">
        <f t="shared" si="36"/>
        <v>0.14069999999999999</v>
      </c>
      <c r="O89" s="58">
        <f t="shared" si="36"/>
        <v>1.6559999999999999</v>
      </c>
      <c r="P89" s="58">
        <f t="shared" si="36"/>
        <v>1.3380000000000001E-2</v>
      </c>
      <c r="Q89" s="58">
        <f t="shared" si="36"/>
        <v>1.4320000000000001E-2</v>
      </c>
      <c r="R89" s="58">
        <f t="shared" si="36"/>
        <v>1.4070000000000001E-2</v>
      </c>
      <c r="S89" s="58">
        <f t="shared" si="36"/>
        <v>1.3689999999999999E-2</v>
      </c>
      <c r="T89" s="58">
        <f t="shared" si="36"/>
        <v>4.4900000000000001E-3</v>
      </c>
      <c r="U89" s="59">
        <v>1.07524</v>
      </c>
      <c r="V89" s="59">
        <v>1.0000100000000001</v>
      </c>
      <c r="W89" s="58">
        <f t="shared" ref="W89:Z89" si="37">W9/1000</f>
        <v>6.4599999999999996E-3</v>
      </c>
      <c r="X89" s="58">
        <f t="shared" si="37"/>
        <v>6.7019999999999996E-3</v>
      </c>
      <c r="Y89" s="58">
        <f t="shared" si="37"/>
        <v>3.3340000000000002E-2</v>
      </c>
      <c r="Z89" s="58">
        <f t="shared" si="37"/>
        <v>1.3640000000000001E-2</v>
      </c>
      <c r="AA89" s="59">
        <v>1.0868800000000001</v>
      </c>
      <c r="AB89" s="59">
        <v>1.01698</v>
      </c>
      <c r="AC89" s="58">
        <f t="shared" ref="AC89:AI89" si="38">AC9/1000</f>
        <v>4.5590000000000006E-3</v>
      </c>
      <c r="AD89" s="58">
        <f t="shared" si="38"/>
        <v>1.418E-2</v>
      </c>
      <c r="AE89" s="58">
        <f t="shared" si="38"/>
        <v>1.0549999999999999E-3</v>
      </c>
      <c r="AF89" s="58">
        <f t="shared" si="38"/>
        <v>1.0629999999999999E-3</v>
      </c>
      <c r="AG89" s="58">
        <f t="shared" si="38"/>
        <v>8.4499999999999994E-4</v>
      </c>
      <c r="AH89" s="58">
        <f t="shared" si="38"/>
        <v>4.6170000000000003E-2</v>
      </c>
      <c r="AI89" s="58">
        <f t="shared" si="38"/>
        <v>1.366E-2</v>
      </c>
      <c r="AJ89" s="59">
        <v>1.06595</v>
      </c>
      <c r="AK89" s="59">
        <v>0.99863999999999997</v>
      </c>
      <c r="AL89" s="58">
        <f t="shared" ref="AL89:BN89" si="39">AL9/1000</f>
        <v>1.003E-3</v>
      </c>
      <c r="AM89" s="58">
        <f t="shared" si="39"/>
        <v>1.0069999999999999E-3</v>
      </c>
      <c r="AN89" s="58">
        <f t="shared" si="39"/>
        <v>1.0329999999999998E-3</v>
      </c>
      <c r="AO89" s="58">
        <f t="shared" si="39"/>
        <v>6.2220000000000001E-3</v>
      </c>
      <c r="AP89" s="58">
        <f t="shared" si="39"/>
        <v>6.1630000000000004E-2</v>
      </c>
      <c r="AQ89" s="58">
        <f t="shared" si="39"/>
        <v>6.1280000000000001E-2</v>
      </c>
      <c r="AR89" s="58">
        <f t="shared" si="39"/>
        <v>1.7960000000000001E-3</v>
      </c>
      <c r="AS89" s="58">
        <f t="shared" si="39"/>
        <v>1.7780000000000001E-3</v>
      </c>
      <c r="AT89" s="58">
        <f t="shared" si="39"/>
        <v>1.7900000000000001E-3</v>
      </c>
      <c r="AU89" s="58">
        <f t="shared" si="39"/>
        <v>1.7809999999999998E-3</v>
      </c>
      <c r="AV89" s="58">
        <f t="shared" si="39"/>
        <v>1.7780000000000001E-3</v>
      </c>
      <c r="AW89" s="58">
        <f t="shared" si="39"/>
        <v>1.7629999999999998E-3</v>
      </c>
      <c r="AX89" s="58">
        <f t="shared" si="39"/>
        <v>1.7520000000000001E-3</v>
      </c>
      <c r="AY89" s="58">
        <f t="shared" si="39"/>
        <v>1.768E-3</v>
      </c>
      <c r="AZ89" s="58">
        <f t="shared" si="39"/>
        <v>1.7539999999999999E-3</v>
      </c>
      <c r="BA89" s="58">
        <f t="shared" si="39"/>
        <v>1.7749999999999999E-3</v>
      </c>
      <c r="BB89" s="58">
        <f t="shared" si="39"/>
        <v>1.751E-3</v>
      </c>
      <c r="BC89" s="58">
        <f t="shared" si="39"/>
        <v>1.769E-3</v>
      </c>
      <c r="BD89" s="58">
        <f t="shared" si="39"/>
        <v>1.7549999999999998E-3</v>
      </c>
      <c r="BE89" s="58">
        <f t="shared" si="39"/>
        <v>1.784E-3</v>
      </c>
      <c r="BF89" s="58">
        <f t="shared" si="39"/>
        <v>9.7900000000000005E-4</v>
      </c>
      <c r="BG89" s="58">
        <f t="shared" si="39"/>
        <v>6.4029999999999998E-3</v>
      </c>
      <c r="BH89" s="58">
        <f t="shared" si="39"/>
        <v>6.6509999999999998E-3</v>
      </c>
      <c r="BI89" s="58">
        <f t="shared" si="39"/>
        <v>6.6969999999999998E-3</v>
      </c>
      <c r="BJ89" s="58">
        <f t="shared" si="39"/>
        <v>8.1499999999999997E-4</v>
      </c>
      <c r="BK89" s="58">
        <f t="shared" si="39"/>
        <v>9.1100000000000003E-4</v>
      </c>
      <c r="BL89" s="58">
        <f t="shared" si="39"/>
        <v>8.7399999999999999E-4</v>
      </c>
      <c r="BM89" s="58">
        <f t="shared" si="39"/>
        <v>3.9469999999999998E-2</v>
      </c>
      <c r="BN89" s="58">
        <f t="shared" si="39"/>
        <v>6.679E-3</v>
      </c>
      <c r="BO89" s="59">
        <v>1.0284599999999999</v>
      </c>
      <c r="BP89" s="59">
        <v>0.98087000000000002</v>
      </c>
      <c r="BQ89" s="58">
        <f t="shared" ref="BQ89:BR89" si="40">BQ9/1000</f>
        <v>1.771E-3</v>
      </c>
      <c r="BR89" s="58">
        <f t="shared" si="40"/>
        <v>7.9520000000000007E-3</v>
      </c>
    </row>
    <row r="90" spans="1:70" ht="15.95" customHeight="1" x14ac:dyDescent="0.25">
      <c r="A90" s="58" t="s">
        <v>153</v>
      </c>
      <c r="B90" s="58">
        <f t="shared" ref="B90:G90" si="41">B10/1000</f>
        <v>6.4279999999999999</v>
      </c>
      <c r="C90" s="58">
        <f t="shared" si="41"/>
        <v>13.63</v>
      </c>
      <c r="D90" s="58">
        <f t="shared" si="41"/>
        <v>13.18</v>
      </c>
      <c r="E90" s="58">
        <f t="shared" si="41"/>
        <v>6.4630000000000001</v>
      </c>
      <c r="F90" s="58">
        <f t="shared" si="41"/>
        <v>13.25</v>
      </c>
      <c r="G90" s="58">
        <f t="shared" si="41"/>
        <v>8.1549999999999994</v>
      </c>
      <c r="H90" s="59">
        <v>1.2299</v>
      </c>
      <c r="I90" s="59">
        <v>1.1201300000000001</v>
      </c>
      <c r="J90" s="58">
        <f t="shared" ref="J90:T90" si="42">J10/1000</f>
        <v>6.4779999999999998</v>
      </c>
      <c r="K90" s="58">
        <f t="shared" si="42"/>
        <v>0.32600000000000001</v>
      </c>
      <c r="L90" s="58">
        <f t="shared" si="42"/>
        <v>0.32639999999999997</v>
      </c>
      <c r="M90" s="58">
        <f t="shared" si="42"/>
        <v>0.13200000000000001</v>
      </c>
      <c r="N90" s="58">
        <f t="shared" si="42"/>
        <v>1.2849999999999999</v>
      </c>
      <c r="O90" s="58">
        <f t="shared" si="42"/>
        <v>14.27</v>
      </c>
      <c r="P90" s="58">
        <f t="shared" si="42"/>
        <v>0.13119999999999998</v>
      </c>
      <c r="Q90" s="58">
        <f t="shared" si="42"/>
        <v>0.13169999999999998</v>
      </c>
      <c r="R90" s="58">
        <f t="shared" si="42"/>
        <v>0.13190000000000002</v>
      </c>
      <c r="S90" s="58">
        <f t="shared" si="42"/>
        <v>0.13250000000000001</v>
      </c>
      <c r="T90" s="58">
        <f t="shared" si="42"/>
        <v>4.2659999999999997E-2</v>
      </c>
      <c r="U90" s="59">
        <v>1.1010599999999999</v>
      </c>
      <c r="V90" s="59">
        <v>1.0179800000000001</v>
      </c>
      <c r="W90" s="58">
        <f t="shared" ref="W90:Z90" si="43">W10/1000</f>
        <v>6.3090000000000007E-2</v>
      </c>
      <c r="X90" s="58">
        <f t="shared" si="43"/>
        <v>6.3060000000000005E-2</v>
      </c>
      <c r="Y90" s="58">
        <f t="shared" si="43"/>
        <v>0.32200000000000001</v>
      </c>
      <c r="Z90" s="58">
        <f t="shared" si="43"/>
        <v>0.1293</v>
      </c>
      <c r="AA90" s="59">
        <v>1.2475099999999999</v>
      </c>
      <c r="AB90" s="59">
        <v>1.1266700000000001</v>
      </c>
      <c r="AC90" s="58">
        <f t="shared" ref="AC90:AI90" si="44">AC10/1000</f>
        <v>4.1659999999999996E-2</v>
      </c>
      <c r="AD90" s="58">
        <f t="shared" si="44"/>
        <v>0.12990000000000002</v>
      </c>
      <c r="AE90" s="58">
        <f t="shared" si="44"/>
        <v>9.9039999999999996E-3</v>
      </c>
      <c r="AF90" s="58">
        <f t="shared" si="44"/>
        <v>9.9030000000000003E-3</v>
      </c>
      <c r="AG90" s="58">
        <f t="shared" si="44"/>
        <v>9.9299999999999996E-3</v>
      </c>
      <c r="AH90" s="58">
        <f t="shared" si="44"/>
        <v>0.4078</v>
      </c>
      <c r="AI90" s="58">
        <f t="shared" si="44"/>
        <v>0.13159999999999999</v>
      </c>
      <c r="AJ90" s="59">
        <v>1.09144</v>
      </c>
      <c r="AK90" s="59">
        <v>0.99773999999999996</v>
      </c>
      <c r="AL90" s="58">
        <f t="shared" ref="AL90:BN90" si="45">AL10/1000</f>
        <v>9.9090000000000011E-3</v>
      </c>
      <c r="AM90" s="58">
        <f t="shared" si="45"/>
        <v>9.9100000000000004E-3</v>
      </c>
      <c r="AN90" s="58">
        <f t="shared" si="45"/>
        <v>9.9049999999999989E-3</v>
      </c>
      <c r="AO90" s="58">
        <f t="shared" si="45"/>
        <v>6.3409999999999994E-2</v>
      </c>
      <c r="AP90" s="58">
        <f t="shared" si="45"/>
        <v>0.64910000000000001</v>
      </c>
      <c r="AQ90" s="58">
        <f t="shared" si="45"/>
        <v>0.64910000000000001</v>
      </c>
      <c r="AR90" s="58">
        <f t="shared" si="45"/>
        <v>1.7680000000000001E-2</v>
      </c>
      <c r="AS90" s="58">
        <f t="shared" si="45"/>
        <v>1.7680000000000001E-2</v>
      </c>
      <c r="AT90" s="58">
        <f t="shared" si="45"/>
        <v>1.7680000000000001E-2</v>
      </c>
      <c r="AU90" s="58">
        <f t="shared" si="45"/>
        <v>1.7680000000000001E-2</v>
      </c>
      <c r="AV90" s="58">
        <f t="shared" si="45"/>
        <v>1.7680000000000001E-2</v>
      </c>
      <c r="AW90" s="58">
        <f t="shared" si="45"/>
        <v>1.7690000000000001E-2</v>
      </c>
      <c r="AX90" s="58">
        <f t="shared" si="45"/>
        <v>1.7690000000000001E-2</v>
      </c>
      <c r="AY90" s="58">
        <f t="shared" si="45"/>
        <v>1.7690000000000001E-2</v>
      </c>
      <c r="AZ90" s="58">
        <f t="shared" si="45"/>
        <v>1.7690000000000001E-2</v>
      </c>
      <c r="BA90" s="58">
        <f t="shared" si="45"/>
        <v>1.7690000000000001E-2</v>
      </c>
      <c r="BB90" s="58">
        <f t="shared" si="45"/>
        <v>1.7690000000000001E-2</v>
      </c>
      <c r="BC90" s="58">
        <f t="shared" si="45"/>
        <v>1.7690000000000001E-2</v>
      </c>
      <c r="BD90" s="58">
        <f t="shared" si="45"/>
        <v>1.7690000000000001E-2</v>
      </c>
      <c r="BE90" s="58">
        <f t="shared" si="45"/>
        <v>1.7680000000000001E-2</v>
      </c>
      <c r="BF90" s="58">
        <f t="shared" si="45"/>
        <v>9.9129999999999999E-3</v>
      </c>
      <c r="BG90" s="58">
        <f t="shared" si="45"/>
        <v>6.5019999999999994E-2</v>
      </c>
      <c r="BH90" s="58">
        <f t="shared" si="45"/>
        <v>6.6450000000000009E-2</v>
      </c>
      <c r="BI90" s="58">
        <f t="shared" si="45"/>
        <v>6.6450000000000009E-2</v>
      </c>
      <c r="BJ90" s="58">
        <f t="shared" si="45"/>
        <v>9.9329999999999991E-3</v>
      </c>
      <c r="BK90" s="58">
        <f t="shared" si="45"/>
        <v>9.9209999999999993E-3</v>
      </c>
      <c r="BL90" s="58">
        <f t="shared" si="45"/>
        <v>9.9239999999999988E-3</v>
      </c>
      <c r="BM90" s="58">
        <f t="shared" si="45"/>
        <v>0.4219</v>
      </c>
      <c r="BN90" s="58">
        <f t="shared" si="45"/>
        <v>6.5340000000000009E-2</v>
      </c>
      <c r="BO90" s="59">
        <v>1.0230699999999999</v>
      </c>
      <c r="BP90" s="59">
        <v>0.98233999999999999</v>
      </c>
      <c r="BQ90" s="58">
        <f t="shared" ref="BQ90:BR90" si="46">BQ10/1000</f>
        <v>1.7690000000000001E-2</v>
      </c>
      <c r="BR90" s="58">
        <f t="shared" si="46"/>
        <v>8.3599999999999994E-2</v>
      </c>
    </row>
    <row r="91" spans="1:70" ht="15.95" customHeight="1" x14ac:dyDescent="0.25">
      <c r="A91" s="58" t="s">
        <v>70</v>
      </c>
      <c r="B91" s="58">
        <f t="shared" ref="B91:G91" si="47">B11/1000</f>
        <v>3.88E-4</v>
      </c>
      <c r="C91" s="58">
        <f t="shared" si="47"/>
        <v>6.0000000000000002E-6</v>
      </c>
      <c r="D91" s="58">
        <f t="shared" si="47"/>
        <v>-7.1999999999999988E-5</v>
      </c>
      <c r="E91" s="58">
        <f t="shared" si="47"/>
        <v>-3.581E-3</v>
      </c>
      <c r="F91" s="58">
        <f t="shared" si="47"/>
        <v>-4.0990000000000002E-3</v>
      </c>
      <c r="G91" s="58">
        <f t="shared" si="47"/>
        <v>-1.542E-3</v>
      </c>
      <c r="H91" s="59">
        <v>1.09579</v>
      </c>
      <c r="I91" s="59">
        <v>1.03287</v>
      </c>
      <c r="J91" s="58">
        <f t="shared" ref="J91:T91" si="48">J11/1000</f>
        <v>1.5999999999999999E-5</v>
      </c>
      <c r="K91" s="58">
        <f t="shared" si="48"/>
        <v>1.2999999999999999E-5</v>
      </c>
      <c r="L91" s="58">
        <f t="shared" si="48"/>
        <v>-1.9999999999999999E-6</v>
      </c>
      <c r="M91" s="58">
        <f t="shared" si="48"/>
        <v>-1.0000000000000001E-5</v>
      </c>
      <c r="N91" s="58">
        <f t="shared" si="48"/>
        <v>-5.0000000000000002E-5</v>
      </c>
      <c r="O91" s="58">
        <f t="shared" si="48"/>
        <v>1.7799999999999999E-4</v>
      </c>
      <c r="P91" s="58">
        <f t="shared" si="48"/>
        <v>-9.9999999999999995E-7</v>
      </c>
      <c r="Q91" s="58">
        <f t="shared" si="48"/>
        <v>-9.9999999999999995E-7</v>
      </c>
      <c r="R91" s="58">
        <f t="shared" si="48"/>
        <v>-1.9999999999999999E-6</v>
      </c>
      <c r="S91" s="58">
        <f t="shared" si="48"/>
        <v>-4.4169999999999999E-3</v>
      </c>
      <c r="T91" s="58">
        <f t="shared" si="48"/>
        <v>0</v>
      </c>
      <c r="U91" s="59">
        <v>1.1077900000000001</v>
      </c>
      <c r="V91" s="59">
        <v>1.01139</v>
      </c>
      <c r="W91" s="58">
        <f t="shared" ref="W91:Z91" si="49">W11/1000</f>
        <v>1.1E-5</v>
      </c>
      <c r="X91" s="58">
        <f t="shared" si="49"/>
        <v>-8.2000000000000001E-5</v>
      </c>
      <c r="Y91" s="58">
        <f t="shared" si="49"/>
        <v>1.9000000000000001E-5</v>
      </c>
      <c r="Z91" s="58">
        <f t="shared" si="49"/>
        <v>-1.2E-5</v>
      </c>
      <c r="AA91" s="59">
        <v>1.1150899999999999</v>
      </c>
      <c r="AB91" s="59">
        <v>1.0272300000000001</v>
      </c>
      <c r="AC91" s="58">
        <f t="shared" ref="AC91:AI91" si="50">AC11/1000</f>
        <v>9.9999999999999995E-7</v>
      </c>
      <c r="AD91" s="58">
        <f t="shared" si="50"/>
        <v>4.7699999999999999E-4</v>
      </c>
      <c r="AE91" s="58">
        <f t="shared" si="50"/>
        <v>0</v>
      </c>
      <c r="AF91" s="58">
        <f t="shared" si="50"/>
        <v>0</v>
      </c>
      <c r="AG91" s="58">
        <f t="shared" si="50"/>
        <v>9.9999999999999995E-7</v>
      </c>
      <c r="AH91" s="58">
        <f t="shared" si="50"/>
        <v>5.0229999999999997E-3</v>
      </c>
      <c r="AI91" s="58">
        <f t="shared" si="50"/>
        <v>9.9999999999999995E-7</v>
      </c>
      <c r="AJ91" s="59">
        <v>1.07751</v>
      </c>
      <c r="AK91" s="59">
        <v>1.0266200000000001</v>
      </c>
      <c r="AL91" s="58">
        <f t="shared" ref="AL91:BN91" si="51">AL11/1000</f>
        <v>-3.9999999999999998E-6</v>
      </c>
      <c r="AM91" s="58">
        <f t="shared" si="51"/>
        <v>0</v>
      </c>
      <c r="AN91" s="58">
        <f t="shared" si="51"/>
        <v>9.9999999999999995E-7</v>
      </c>
      <c r="AO91" s="58">
        <f t="shared" si="51"/>
        <v>3.0000000000000001E-6</v>
      </c>
      <c r="AP91" s="58">
        <f t="shared" si="51"/>
        <v>3.9999999999999998E-6</v>
      </c>
      <c r="AQ91" s="58">
        <f t="shared" si="51"/>
        <v>3.9999999999999998E-6</v>
      </c>
      <c r="AR91" s="58">
        <f t="shared" si="51"/>
        <v>0</v>
      </c>
      <c r="AS91" s="58">
        <f t="shared" si="51"/>
        <v>-1.2999999999999999E-5</v>
      </c>
      <c r="AT91" s="58">
        <f t="shared" si="51"/>
        <v>0</v>
      </c>
      <c r="AU91" s="58">
        <f t="shared" si="51"/>
        <v>0</v>
      </c>
      <c r="AV91" s="58">
        <f t="shared" si="51"/>
        <v>0</v>
      </c>
      <c r="AW91" s="58">
        <f t="shared" si="51"/>
        <v>0</v>
      </c>
      <c r="AX91" s="58">
        <f t="shared" si="51"/>
        <v>0</v>
      </c>
      <c r="AY91" s="58">
        <f t="shared" si="51"/>
        <v>0</v>
      </c>
      <c r="AZ91" s="58">
        <f t="shared" si="51"/>
        <v>0</v>
      </c>
      <c r="BA91" s="58">
        <f t="shared" si="51"/>
        <v>0</v>
      </c>
      <c r="BB91" s="58">
        <f t="shared" si="51"/>
        <v>0</v>
      </c>
      <c r="BC91" s="58">
        <f t="shared" si="51"/>
        <v>0</v>
      </c>
      <c r="BD91" s="58">
        <f t="shared" si="51"/>
        <v>0</v>
      </c>
      <c r="BE91" s="58">
        <f t="shared" si="51"/>
        <v>0</v>
      </c>
      <c r="BF91" s="58">
        <f t="shared" si="51"/>
        <v>0</v>
      </c>
      <c r="BG91" s="58">
        <f t="shared" si="51"/>
        <v>7.4999999999999993E-5</v>
      </c>
      <c r="BH91" s="58">
        <f t="shared" si="51"/>
        <v>9.9999999999999995E-7</v>
      </c>
      <c r="BI91" s="58">
        <f t="shared" si="51"/>
        <v>9.9999999999999995E-7</v>
      </c>
      <c r="BJ91" s="58">
        <f t="shared" si="51"/>
        <v>9.9999999999999995E-7</v>
      </c>
      <c r="BK91" s="58">
        <f t="shared" si="51"/>
        <v>9.9999999999999995E-7</v>
      </c>
      <c r="BL91" s="58">
        <f t="shared" si="51"/>
        <v>1.4999999999999999E-5</v>
      </c>
      <c r="BM91" s="58">
        <f t="shared" si="51"/>
        <v>6.0000000000000002E-6</v>
      </c>
      <c r="BN91" s="58">
        <f t="shared" si="51"/>
        <v>1.9999999999999999E-6</v>
      </c>
      <c r="BO91" s="59">
        <v>1.03793</v>
      </c>
      <c r="BP91" s="59">
        <v>1.0175000000000001</v>
      </c>
      <c r="BQ91" s="58">
        <f t="shared" ref="BQ91:BR91" si="52">BQ11/1000</f>
        <v>0</v>
      </c>
      <c r="BR91" s="58">
        <f t="shared" si="52"/>
        <v>1.9999999999999999E-6</v>
      </c>
    </row>
    <row r="92" spans="1:70" ht="15.95" customHeight="1" x14ac:dyDescent="0.25">
      <c r="A92" s="58" t="s">
        <v>71</v>
      </c>
      <c r="B92" s="58">
        <f t="shared" ref="B92:G92" si="53">B12/1000</f>
        <v>0.37330000000000002</v>
      </c>
      <c r="C92" s="58">
        <f t="shared" si="53"/>
        <v>0.75660000000000005</v>
      </c>
      <c r="D92" s="58">
        <f t="shared" si="53"/>
        <v>0.75539999999999996</v>
      </c>
      <c r="E92" s="58">
        <f t="shared" si="53"/>
        <v>0.32419999999999999</v>
      </c>
      <c r="F92" s="58">
        <f t="shared" si="53"/>
        <v>0.73539999999999994</v>
      </c>
      <c r="G92" s="58">
        <f t="shared" si="53"/>
        <v>0.43919999999999998</v>
      </c>
      <c r="H92" s="59">
        <v>1.1596599999999999</v>
      </c>
      <c r="I92" s="59">
        <v>1.0988899999999999</v>
      </c>
      <c r="J92" s="58">
        <f t="shared" ref="J92:T92" si="54">J12/1000</f>
        <v>0.35589999999999999</v>
      </c>
      <c r="K92" s="58">
        <f t="shared" si="54"/>
        <v>1.7979999999999999E-2</v>
      </c>
      <c r="L92" s="58">
        <f t="shared" si="54"/>
        <v>1.5960000000000002E-2</v>
      </c>
      <c r="M92" s="58">
        <f t="shared" si="54"/>
        <v>7.0039999999999998E-3</v>
      </c>
      <c r="N92" s="58">
        <f t="shared" si="54"/>
        <v>6.13E-2</v>
      </c>
      <c r="O92" s="58">
        <f t="shared" si="54"/>
        <v>0.85580000000000001</v>
      </c>
      <c r="P92" s="58">
        <f t="shared" si="54"/>
        <v>6.4189999999999994E-3</v>
      </c>
      <c r="Q92" s="58">
        <f t="shared" si="54"/>
        <v>6.9690000000000004E-3</v>
      </c>
      <c r="R92" s="58">
        <f t="shared" si="54"/>
        <v>6.8550000000000008E-3</v>
      </c>
      <c r="S92" s="58">
        <f t="shared" si="54"/>
        <v>9.4909999999999994E-3</v>
      </c>
      <c r="T92" s="58">
        <f t="shared" si="54"/>
        <v>2.1930000000000001E-3</v>
      </c>
      <c r="U92" s="59">
        <v>1.1736599999999999</v>
      </c>
      <c r="V92" s="59">
        <v>1.03545</v>
      </c>
      <c r="W92" s="58">
        <f t="shared" ref="W92:Z92" si="55">W12/1000</f>
        <v>3.0219999999999999E-3</v>
      </c>
      <c r="X92" s="58">
        <f t="shared" si="55"/>
        <v>3.1329999999999999E-3</v>
      </c>
      <c r="Y92" s="58">
        <f t="shared" si="55"/>
        <v>1.575E-2</v>
      </c>
      <c r="Z92" s="58">
        <f t="shared" si="55"/>
        <v>6.3659999999999993E-3</v>
      </c>
      <c r="AA92" s="59">
        <v>1.1882999999999999</v>
      </c>
      <c r="AB92" s="59">
        <v>1.1008500000000001</v>
      </c>
      <c r="AC92" s="58">
        <f t="shared" ref="AC92:AI92" si="56">AC12/1000</f>
        <v>2.1289999999999998E-3</v>
      </c>
      <c r="AD92" s="58">
        <f t="shared" si="56"/>
        <v>6.6299999999999996E-3</v>
      </c>
      <c r="AE92" s="58">
        <f t="shared" si="56"/>
        <v>4.9299999999999995E-4</v>
      </c>
      <c r="AF92" s="58">
        <f t="shared" si="56"/>
        <v>5.0500000000000002E-4</v>
      </c>
      <c r="AG92" s="58">
        <f t="shared" si="56"/>
        <v>3.9800000000000002E-4</v>
      </c>
      <c r="AH92" s="58">
        <f t="shared" si="56"/>
        <v>1.8010000000000002E-2</v>
      </c>
      <c r="AI92" s="58">
        <f t="shared" si="56"/>
        <v>6.4099999999999999E-3</v>
      </c>
      <c r="AJ92" s="59">
        <v>1.11551</v>
      </c>
      <c r="AK92" s="59">
        <v>1.08199</v>
      </c>
      <c r="AL92" s="58">
        <f t="shared" ref="AL92:BN92" si="57">AL12/1000</f>
        <v>4.6700000000000002E-4</v>
      </c>
      <c r="AM92" s="58">
        <f t="shared" si="57"/>
        <v>4.6300000000000003E-4</v>
      </c>
      <c r="AN92" s="58">
        <f t="shared" si="57"/>
        <v>4.75E-4</v>
      </c>
      <c r="AO92" s="58">
        <f t="shared" si="57"/>
        <v>2.8879999999999999E-3</v>
      </c>
      <c r="AP92" s="58">
        <f t="shared" si="57"/>
        <v>2.8369999999999999E-2</v>
      </c>
      <c r="AQ92" s="58">
        <f t="shared" si="57"/>
        <v>2.8459999999999999E-2</v>
      </c>
      <c r="AR92" s="58">
        <f t="shared" si="57"/>
        <v>8.3699999999999996E-4</v>
      </c>
      <c r="AS92" s="58">
        <f t="shared" si="57"/>
        <v>8.1299999999999992E-4</v>
      </c>
      <c r="AT92" s="58">
        <f t="shared" si="57"/>
        <v>8.1699999999999991E-4</v>
      </c>
      <c r="AU92" s="58">
        <f t="shared" si="57"/>
        <v>8.1499999999999997E-4</v>
      </c>
      <c r="AV92" s="58">
        <f t="shared" si="57"/>
        <v>8.1399999999999994E-4</v>
      </c>
      <c r="AW92" s="58">
        <f t="shared" si="57"/>
        <v>8.070000000000001E-4</v>
      </c>
      <c r="AX92" s="58">
        <f t="shared" si="57"/>
        <v>8.1299999999999992E-4</v>
      </c>
      <c r="AY92" s="58">
        <f t="shared" si="57"/>
        <v>8.1499999999999997E-4</v>
      </c>
      <c r="AZ92" s="58">
        <f t="shared" si="57"/>
        <v>8.070000000000001E-4</v>
      </c>
      <c r="BA92" s="58">
        <f t="shared" si="57"/>
        <v>8.1499999999999997E-4</v>
      </c>
      <c r="BB92" s="58">
        <f t="shared" si="57"/>
        <v>8.0000000000000004E-4</v>
      </c>
      <c r="BC92" s="58">
        <f t="shared" si="57"/>
        <v>8.0900000000000004E-4</v>
      </c>
      <c r="BD92" s="58">
        <f t="shared" si="57"/>
        <v>8.0400000000000003E-4</v>
      </c>
      <c r="BE92" s="58">
        <f t="shared" si="57"/>
        <v>8.070000000000001E-4</v>
      </c>
      <c r="BF92" s="58">
        <f t="shared" si="57"/>
        <v>4.44E-4</v>
      </c>
      <c r="BG92" s="58">
        <f t="shared" si="57"/>
        <v>2.8830000000000001E-3</v>
      </c>
      <c r="BH92" s="58">
        <f t="shared" si="57"/>
        <v>3.0439999999999998E-3</v>
      </c>
      <c r="BI92" s="58">
        <f t="shared" si="57"/>
        <v>3.1440000000000001E-3</v>
      </c>
      <c r="BJ92" s="58">
        <f t="shared" si="57"/>
        <v>3.8700000000000003E-4</v>
      </c>
      <c r="BK92" s="58">
        <f t="shared" si="57"/>
        <v>4.2999999999999999E-4</v>
      </c>
      <c r="BL92" s="58">
        <f t="shared" si="57"/>
        <v>4.6999999999999999E-4</v>
      </c>
      <c r="BM92" s="58">
        <f t="shared" si="57"/>
        <v>1.8710000000000001E-2</v>
      </c>
      <c r="BN92" s="58">
        <f t="shared" si="57"/>
        <v>3.032E-3</v>
      </c>
      <c r="BO92" s="59">
        <v>1.0449600000000001</v>
      </c>
      <c r="BP92" s="59">
        <v>1.06159</v>
      </c>
      <c r="BQ92" s="58">
        <f t="shared" ref="BQ92:BR92" si="58">BQ12/1000</f>
        <v>8.2799999999999996E-4</v>
      </c>
      <c r="BR92" s="58">
        <f t="shared" si="58"/>
        <v>3.5819999999999997E-3</v>
      </c>
    </row>
    <row r="93" spans="1:70" ht="15.95" customHeight="1" x14ac:dyDescent="0.25">
      <c r="A93" s="58" t="s">
        <v>72</v>
      </c>
      <c r="B93" s="58">
        <f t="shared" ref="B93:G93" si="59">B13/1000</f>
        <v>0.32850000000000001</v>
      </c>
      <c r="C93" s="58">
        <f t="shared" si="59"/>
        <v>5.7990000000000004</v>
      </c>
      <c r="D93" s="58">
        <f t="shared" si="59"/>
        <v>0.33910000000000001</v>
      </c>
      <c r="E93" s="58">
        <f t="shared" si="59"/>
        <v>2.7480000000000002</v>
      </c>
      <c r="F93" s="58">
        <f t="shared" si="59"/>
        <v>42.72</v>
      </c>
      <c r="G93" s="58">
        <f t="shared" si="59"/>
        <v>54.26</v>
      </c>
      <c r="H93" s="59">
        <v>1.2986899999999999</v>
      </c>
      <c r="I93" s="59">
        <v>1.1355999999999999</v>
      </c>
      <c r="J93" s="58">
        <f t="shared" ref="J93:T93" si="60">J13/1000</f>
        <v>0.23100000000000001</v>
      </c>
      <c r="K93" s="58">
        <f t="shared" si="60"/>
        <v>6.5900000000000008E-4</v>
      </c>
      <c r="L93" s="58">
        <f t="shared" si="60"/>
        <v>1.2909999999999998E-3</v>
      </c>
      <c r="M93" s="58">
        <f t="shared" si="60"/>
        <v>3.1680000000000002E-3</v>
      </c>
      <c r="N93" s="58">
        <f t="shared" si="60"/>
        <v>0.1022</v>
      </c>
      <c r="O93" s="58">
        <f t="shared" si="60"/>
        <v>0.39900000000000002</v>
      </c>
      <c r="P93" s="58">
        <f t="shared" si="60"/>
        <v>2.8000000000000003E-4</v>
      </c>
      <c r="Q93" s="58">
        <f t="shared" si="60"/>
        <v>3.4380000000000001E-3</v>
      </c>
      <c r="R93" s="58">
        <f t="shared" si="60"/>
        <v>4.7329999999999997E-2</v>
      </c>
      <c r="S93" s="58">
        <f t="shared" si="60"/>
        <v>5.2749999999999998E-2</v>
      </c>
      <c r="T93" s="58">
        <f t="shared" si="60"/>
        <v>1.0560000000000001E-3</v>
      </c>
      <c r="U93" s="59">
        <v>1.1798900000000001</v>
      </c>
      <c r="V93" s="59">
        <v>1.01115</v>
      </c>
      <c r="W93" s="58">
        <f t="shared" ref="W93:Z93" si="61">W13/1000</f>
        <v>1.84E-4</v>
      </c>
      <c r="X93" s="58">
        <f t="shared" si="61"/>
        <v>1.065E-2</v>
      </c>
      <c r="Y93" s="58">
        <f t="shared" si="61"/>
        <v>2.461E-2</v>
      </c>
      <c r="Z93" s="58">
        <f t="shared" si="61"/>
        <v>0.22359999999999999</v>
      </c>
      <c r="AA93" s="59">
        <v>1.2782800000000001</v>
      </c>
      <c r="AB93" s="59">
        <v>1.1553</v>
      </c>
      <c r="AC93" s="58">
        <f t="shared" ref="AC93:AI93" si="62">AC13/1000</f>
        <v>5.7000000000000003E-5</v>
      </c>
      <c r="AD93" s="58">
        <f t="shared" si="62"/>
        <v>1.121E-3</v>
      </c>
      <c r="AE93" s="58">
        <f t="shared" si="62"/>
        <v>9.9999999999999995E-7</v>
      </c>
      <c r="AF93" s="58">
        <f t="shared" si="62"/>
        <v>3.9999999999999998E-6</v>
      </c>
      <c r="AG93" s="58">
        <f t="shared" si="62"/>
        <v>6.3E-5</v>
      </c>
      <c r="AH93" s="58">
        <f t="shared" si="62"/>
        <v>8.5700000000000001E-4</v>
      </c>
      <c r="AI93" s="58">
        <f t="shared" si="62"/>
        <v>2.8000000000000003E-4</v>
      </c>
      <c r="AJ93" s="59">
        <v>1.1836</v>
      </c>
      <c r="AK93" s="59">
        <v>1.12391</v>
      </c>
      <c r="AL93" s="58">
        <f t="shared" ref="AL93:BN93" si="63">AL13/1000</f>
        <v>4.7430000000000007E-3</v>
      </c>
      <c r="AM93" s="58">
        <f t="shared" si="63"/>
        <v>4.2000000000000004E-5</v>
      </c>
      <c r="AN93" s="58">
        <f t="shared" si="63"/>
        <v>9.9999999999999995E-7</v>
      </c>
      <c r="AO93" s="58">
        <f t="shared" si="63"/>
        <v>3.8400000000000001E-4</v>
      </c>
      <c r="AP93" s="58">
        <f t="shared" si="63"/>
        <v>2.7269999999999999E-2</v>
      </c>
      <c r="AQ93" s="58">
        <f t="shared" si="63"/>
        <v>2.734E-2</v>
      </c>
      <c r="AR93" s="58">
        <f t="shared" si="63"/>
        <v>3.57E-4</v>
      </c>
      <c r="AS93" s="58">
        <f t="shared" si="63"/>
        <v>6.730000000000001E-4</v>
      </c>
      <c r="AT93" s="58">
        <f t="shared" si="63"/>
        <v>8.2000000000000001E-5</v>
      </c>
      <c r="AU93" s="58">
        <f t="shared" si="63"/>
        <v>3.01E-4</v>
      </c>
      <c r="AV93" s="58">
        <f t="shared" si="63"/>
        <v>5.5999999999999999E-5</v>
      </c>
      <c r="AW93" s="58">
        <f t="shared" si="63"/>
        <v>1.4E-5</v>
      </c>
      <c r="AX93" s="58">
        <f t="shared" si="63"/>
        <v>5.1E-5</v>
      </c>
      <c r="AY93" s="58">
        <f t="shared" si="63"/>
        <v>6.9999999999999999E-6</v>
      </c>
      <c r="AZ93" s="58">
        <f t="shared" si="63"/>
        <v>3.6999999999999998E-5</v>
      </c>
      <c r="BA93" s="58">
        <f t="shared" si="63"/>
        <v>6.9999999999999999E-6</v>
      </c>
      <c r="BB93" s="58">
        <f t="shared" si="63"/>
        <v>2.0000000000000002E-5</v>
      </c>
      <c r="BC93" s="58">
        <f t="shared" si="63"/>
        <v>3.0000000000000001E-6</v>
      </c>
      <c r="BD93" s="58">
        <f t="shared" si="63"/>
        <v>1.7999999999999997E-5</v>
      </c>
      <c r="BE93" s="58">
        <f t="shared" si="63"/>
        <v>3.0000000000000001E-6</v>
      </c>
      <c r="BF93" s="58">
        <f t="shared" si="63"/>
        <v>9.9999999999999995E-7</v>
      </c>
      <c r="BG93" s="58">
        <f t="shared" si="63"/>
        <v>1.6200000000000001E-4</v>
      </c>
      <c r="BH93" s="58">
        <f t="shared" si="63"/>
        <v>3.8299999999999999E-4</v>
      </c>
      <c r="BI93" s="58">
        <f t="shared" si="63"/>
        <v>3.9200000000000004E-4</v>
      </c>
      <c r="BJ93" s="58">
        <f t="shared" si="63"/>
        <v>9.9999999999999995E-7</v>
      </c>
      <c r="BK93" s="58">
        <f t="shared" si="63"/>
        <v>9.9999999999999995E-7</v>
      </c>
      <c r="BL93" s="58">
        <f t="shared" si="63"/>
        <v>1.8900000000000001E-4</v>
      </c>
      <c r="BM93" s="58">
        <f t="shared" si="63"/>
        <v>5.0000000000000004E-6</v>
      </c>
      <c r="BN93" s="58">
        <f t="shared" si="63"/>
        <v>1.8730000000000001E-3</v>
      </c>
      <c r="BO93" s="59">
        <v>1.03579</v>
      </c>
      <c r="BP93" s="59">
        <v>1.04765</v>
      </c>
      <c r="BQ93" s="58">
        <f t="shared" ref="BQ93:BR93" si="64">BQ13/1000</f>
        <v>1.07E-4</v>
      </c>
      <c r="BR93" s="58">
        <f t="shared" si="64"/>
        <v>2.1000000000000002E-5</v>
      </c>
    </row>
    <row r="94" spans="1:70" ht="15.95" customHeight="1" x14ac:dyDescent="0.25">
      <c r="A94" s="58" t="s">
        <v>73</v>
      </c>
      <c r="B94" s="58">
        <f t="shared" ref="B94:G94" si="65">B14/1000</f>
        <v>0.20349999999999999</v>
      </c>
      <c r="C94" s="58">
        <f t="shared" si="65"/>
        <v>4.96</v>
      </c>
      <c r="D94" s="58">
        <f t="shared" si="65"/>
        <v>0.32380000000000003</v>
      </c>
      <c r="E94" s="58">
        <f t="shared" si="65"/>
        <v>3.4009999999999998</v>
      </c>
      <c r="F94" s="58">
        <f t="shared" si="65"/>
        <v>55.95</v>
      </c>
      <c r="G94" s="58">
        <f t="shared" si="65"/>
        <v>41.3</v>
      </c>
      <c r="H94" s="59">
        <v>1.2097899999999999</v>
      </c>
      <c r="I94" s="59">
        <v>1.09263</v>
      </c>
      <c r="J94" s="58">
        <f t="shared" ref="J94:T94" si="66">J14/1000</f>
        <v>0.17830000000000001</v>
      </c>
      <c r="K94" s="58">
        <f t="shared" si="66"/>
        <v>5.7299999999999994E-4</v>
      </c>
      <c r="L94" s="58">
        <f t="shared" si="66"/>
        <v>1.348E-3</v>
      </c>
      <c r="M94" s="58">
        <f t="shared" si="66"/>
        <v>3.6059999999999998E-3</v>
      </c>
      <c r="N94" s="58">
        <f t="shared" si="66"/>
        <v>9.534999999999999E-2</v>
      </c>
      <c r="O94" s="58">
        <f t="shared" si="66"/>
        <v>0.38239999999999996</v>
      </c>
      <c r="P94" s="58">
        <f t="shared" si="66"/>
        <v>3.2299999999999999E-4</v>
      </c>
      <c r="Q94" s="58">
        <f t="shared" si="66"/>
        <v>2.3830000000000001E-3</v>
      </c>
      <c r="R94" s="58">
        <f t="shared" si="66"/>
        <v>2.3890000000000002E-2</v>
      </c>
      <c r="S94" s="58">
        <f t="shared" si="66"/>
        <v>1.078E-2</v>
      </c>
      <c r="T94" s="58">
        <f t="shared" si="66"/>
        <v>7.5100000000000004E-4</v>
      </c>
      <c r="U94" s="59">
        <v>1.1189499999999999</v>
      </c>
      <c r="V94" s="59">
        <v>0.98748000000000002</v>
      </c>
      <c r="W94" s="58">
        <f t="shared" ref="W94:Z94" si="67">W14/1000</f>
        <v>8.599999999999999E-5</v>
      </c>
      <c r="X94" s="58">
        <f t="shared" si="67"/>
        <v>1.294E-2</v>
      </c>
      <c r="Y94" s="58">
        <f t="shared" si="67"/>
        <v>2.3100000000000002E-2</v>
      </c>
      <c r="Z94" s="58">
        <f t="shared" si="67"/>
        <v>0.1118</v>
      </c>
      <c r="AA94" s="59">
        <v>1.20112</v>
      </c>
      <c r="AB94" s="59">
        <v>1.1119300000000001</v>
      </c>
      <c r="AC94" s="58">
        <f t="shared" ref="AC94:AI94" si="68">AC14/1000</f>
        <v>5.5999999999999999E-5</v>
      </c>
      <c r="AD94" s="58">
        <f t="shared" si="68"/>
        <v>9.2600000000000007E-4</v>
      </c>
      <c r="AE94" s="58">
        <f t="shared" si="68"/>
        <v>9.9999999999999995E-7</v>
      </c>
      <c r="AF94" s="58">
        <f t="shared" si="68"/>
        <v>3.0000000000000001E-6</v>
      </c>
      <c r="AG94" s="58">
        <f t="shared" si="68"/>
        <v>3.1999999999999999E-5</v>
      </c>
      <c r="AH94" s="58">
        <f t="shared" si="68"/>
        <v>2.3999999999999998E-4</v>
      </c>
      <c r="AI94" s="58">
        <f t="shared" si="68"/>
        <v>1.5900000000000002E-4</v>
      </c>
      <c r="AJ94" s="59">
        <v>1.1215299999999999</v>
      </c>
      <c r="AK94" s="59">
        <v>1.0903400000000001</v>
      </c>
      <c r="AL94" s="58">
        <f t="shared" ref="AL94:BN94" si="69">AL14/1000</f>
        <v>2.5659999999999997E-3</v>
      </c>
      <c r="AM94" s="58">
        <f t="shared" si="69"/>
        <v>4.6999999999999997E-5</v>
      </c>
      <c r="AN94" s="58">
        <f t="shared" si="69"/>
        <v>3.0000000000000001E-6</v>
      </c>
      <c r="AO94" s="58">
        <f t="shared" si="69"/>
        <v>3.0899999999999998E-4</v>
      </c>
      <c r="AP94" s="58">
        <f t="shared" si="69"/>
        <v>1.9399999999999997E-2</v>
      </c>
      <c r="AQ94" s="58">
        <f t="shared" si="69"/>
        <v>1.9449999999999999E-2</v>
      </c>
      <c r="AR94" s="58">
        <f t="shared" si="69"/>
        <v>2.8000000000000003E-4</v>
      </c>
      <c r="AS94" s="58">
        <f t="shared" si="69"/>
        <v>5.4100000000000003E-4</v>
      </c>
      <c r="AT94" s="58">
        <f t="shared" si="69"/>
        <v>6.7000000000000002E-5</v>
      </c>
      <c r="AU94" s="58">
        <f t="shared" si="69"/>
        <v>2.4600000000000002E-4</v>
      </c>
      <c r="AV94" s="58">
        <f t="shared" si="69"/>
        <v>4.6999999999999997E-5</v>
      </c>
      <c r="AW94" s="58">
        <f t="shared" si="69"/>
        <v>1.2E-5</v>
      </c>
      <c r="AX94" s="58">
        <f t="shared" si="69"/>
        <v>4.2000000000000004E-5</v>
      </c>
      <c r="AY94" s="58">
        <f t="shared" si="69"/>
        <v>6.0000000000000002E-6</v>
      </c>
      <c r="AZ94" s="58">
        <f t="shared" si="69"/>
        <v>3.1999999999999999E-5</v>
      </c>
      <c r="BA94" s="58">
        <f t="shared" si="69"/>
        <v>6.0000000000000002E-6</v>
      </c>
      <c r="BB94" s="58">
        <f t="shared" si="69"/>
        <v>1.7E-5</v>
      </c>
      <c r="BC94" s="58">
        <f t="shared" si="69"/>
        <v>1.9999999999999999E-6</v>
      </c>
      <c r="BD94" s="58">
        <f t="shared" si="69"/>
        <v>1.5999999999999999E-5</v>
      </c>
      <c r="BE94" s="58">
        <f t="shared" si="69"/>
        <v>1.9999999999999999E-6</v>
      </c>
      <c r="BF94" s="58">
        <f t="shared" si="69"/>
        <v>9.9999999999999995E-7</v>
      </c>
      <c r="BG94" s="58">
        <f t="shared" si="69"/>
        <v>1.1999999999999999E-4</v>
      </c>
      <c r="BH94" s="58">
        <f t="shared" si="69"/>
        <v>3.4300000000000004E-4</v>
      </c>
      <c r="BI94" s="58">
        <f t="shared" si="69"/>
        <v>3.5499999999999996E-4</v>
      </c>
      <c r="BJ94" s="58">
        <f t="shared" si="69"/>
        <v>0</v>
      </c>
      <c r="BK94" s="58">
        <f t="shared" si="69"/>
        <v>0</v>
      </c>
      <c r="BL94" s="58">
        <f t="shared" si="69"/>
        <v>2.0000000000000001E-4</v>
      </c>
      <c r="BM94" s="58">
        <f t="shared" si="69"/>
        <v>7.9999999999999996E-6</v>
      </c>
      <c r="BN94" s="58">
        <f t="shared" si="69"/>
        <v>1.6279999999999999E-3</v>
      </c>
      <c r="BO94" s="59">
        <v>1.0024999999999999</v>
      </c>
      <c r="BP94" s="59">
        <v>1.03782</v>
      </c>
      <c r="BQ94" s="58">
        <f t="shared" ref="BQ94:BR94" si="70">BQ14/1000</f>
        <v>6.7000000000000002E-5</v>
      </c>
      <c r="BR94" s="58">
        <f t="shared" si="70"/>
        <v>1.7999999999999997E-5</v>
      </c>
    </row>
    <row r="95" spans="1:70" ht="15.95" customHeight="1" x14ac:dyDescent="0.25">
      <c r="A95" s="58" t="s">
        <v>74</v>
      </c>
      <c r="B95" s="58">
        <f t="shared" ref="B95:G95" si="71">B15/1000</f>
        <v>0.13669999999999999</v>
      </c>
      <c r="C95" s="58">
        <f t="shared" si="71"/>
        <v>4.0490000000000004</v>
      </c>
      <c r="D95" s="58">
        <f t="shared" si="71"/>
        <v>0.33789999999999998</v>
      </c>
      <c r="E95" s="58">
        <f t="shared" si="71"/>
        <v>2.8149999999999999</v>
      </c>
      <c r="F95" s="58">
        <f t="shared" si="71"/>
        <v>56.59</v>
      </c>
      <c r="G95" s="58">
        <f t="shared" si="71"/>
        <v>34.9</v>
      </c>
      <c r="H95" s="59">
        <v>1.2309699999999999</v>
      </c>
      <c r="I95" s="59">
        <v>1.1269199999999999</v>
      </c>
      <c r="J95" s="58">
        <f t="shared" ref="J95:T95" si="72">J15/1000</f>
        <v>0.156</v>
      </c>
      <c r="K95" s="58">
        <f t="shared" si="72"/>
        <v>5.669999999999999E-4</v>
      </c>
      <c r="L95" s="58">
        <f t="shared" si="72"/>
        <v>1.2869999999999999E-3</v>
      </c>
      <c r="M95" s="58">
        <f t="shared" si="72"/>
        <v>3.199E-3</v>
      </c>
      <c r="N95" s="58">
        <f t="shared" si="72"/>
        <v>9.4439999999999996E-2</v>
      </c>
      <c r="O95" s="58">
        <f t="shared" si="72"/>
        <v>0.40360000000000001</v>
      </c>
      <c r="P95" s="58">
        <f t="shared" si="72"/>
        <v>3.9300000000000001E-4</v>
      </c>
      <c r="Q95" s="58">
        <f t="shared" si="72"/>
        <v>5.9480000000000002E-3</v>
      </c>
      <c r="R95" s="58">
        <f t="shared" si="72"/>
        <v>3.2340000000000001E-2</v>
      </c>
      <c r="S95" s="58">
        <f t="shared" si="72"/>
        <v>9.0790000000000003E-3</v>
      </c>
      <c r="T95" s="58">
        <f t="shared" si="72"/>
        <v>2.6499999999999999E-4</v>
      </c>
      <c r="U95" s="59">
        <v>1.11405</v>
      </c>
      <c r="V95" s="59">
        <v>1.0040500000000001</v>
      </c>
      <c r="W95" s="58">
        <f t="shared" ref="W95:Z95" si="73">W15/1000</f>
        <v>1.0399999999999999E-4</v>
      </c>
      <c r="X95" s="58">
        <f t="shared" si="73"/>
        <v>7.698E-3</v>
      </c>
      <c r="Y95" s="58">
        <f t="shared" si="73"/>
        <v>3.3770000000000001E-2</v>
      </c>
      <c r="Z95" s="58">
        <f t="shared" si="73"/>
        <v>8.1269999999999995E-2</v>
      </c>
      <c r="AA95" s="59">
        <v>1.20408</v>
      </c>
      <c r="AB95" s="59">
        <v>1.1451100000000001</v>
      </c>
      <c r="AC95" s="58">
        <f t="shared" ref="AC95:AI95" si="74">AC15/1000</f>
        <v>4.8000000000000001E-5</v>
      </c>
      <c r="AD95" s="58">
        <f t="shared" si="74"/>
        <v>4.0000000000000002E-4</v>
      </c>
      <c r="AE95" s="58">
        <f t="shared" si="74"/>
        <v>9.9999999999999995E-7</v>
      </c>
      <c r="AF95" s="58">
        <f t="shared" si="74"/>
        <v>1.9999999999999999E-6</v>
      </c>
      <c r="AG95" s="58">
        <f t="shared" si="74"/>
        <v>2.3E-5</v>
      </c>
      <c r="AH95" s="58">
        <f t="shared" si="74"/>
        <v>1.5099999999999998E-4</v>
      </c>
      <c r="AI95" s="58">
        <f t="shared" si="74"/>
        <v>8.2000000000000001E-5</v>
      </c>
      <c r="AJ95" s="59">
        <v>1.11981</v>
      </c>
      <c r="AK95" s="59">
        <v>1.12517</v>
      </c>
      <c r="AL95" s="58">
        <f t="shared" ref="AL95:BN95" si="75">AL15/1000</f>
        <v>1.3730000000000001E-3</v>
      </c>
      <c r="AM95" s="58">
        <f t="shared" si="75"/>
        <v>4.2000000000000004E-5</v>
      </c>
      <c r="AN95" s="58">
        <f t="shared" si="75"/>
        <v>0</v>
      </c>
      <c r="AO95" s="58">
        <f t="shared" si="75"/>
        <v>2.4699999999999999E-4</v>
      </c>
      <c r="AP95" s="58">
        <f t="shared" si="75"/>
        <v>5.901E-3</v>
      </c>
      <c r="AQ95" s="58">
        <f t="shared" si="75"/>
        <v>5.9360000000000003E-3</v>
      </c>
      <c r="AR95" s="58">
        <f t="shared" si="75"/>
        <v>2.8799999999999995E-4</v>
      </c>
      <c r="AS95" s="58">
        <f t="shared" si="75"/>
        <v>5.53E-4</v>
      </c>
      <c r="AT95" s="58">
        <f t="shared" si="75"/>
        <v>6.900000000000001E-5</v>
      </c>
      <c r="AU95" s="58">
        <f t="shared" si="75"/>
        <v>2.5500000000000002E-4</v>
      </c>
      <c r="AV95" s="58">
        <f t="shared" si="75"/>
        <v>4.9000000000000005E-5</v>
      </c>
      <c r="AW95" s="58">
        <f t="shared" si="75"/>
        <v>1.0000000000000001E-5</v>
      </c>
      <c r="AX95" s="58">
        <f t="shared" si="75"/>
        <v>4.2999999999999995E-5</v>
      </c>
      <c r="AY95" s="58">
        <f t="shared" si="75"/>
        <v>6.0000000000000002E-6</v>
      </c>
      <c r="AZ95" s="58">
        <f t="shared" si="75"/>
        <v>3.1000000000000001E-5</v>
      </c>
      <c r="BA95" s="58">
        <f t="shared" si="75"/>
        <v>6.0000000000000002E-6</v>
      </c>
      <c r="BB95" s="58">
        <f t="shared" si="75"/>
        <v>1.7E-5</v>
      </c>
      <c r="BC95" s="58">
        <f t="shared" si="75"/>
        <v>1.9999999999999999E-6</v>
      </c>
      <c r="BD95" s="58">
        <f t="shared" si="75"/>
        <v>1.4E-5</v>
      </c>
      <c r="BE95" s="58">
        <f t="shared" si="75"/>
        <v>1.9999999999999999E-6</v>
      </c>
      <c r="BF95" s="58">
        <f t="shared" si="75"/>
        <v>9.9999999999999995E-7</v>
      </c>
      <c r="BG95" s="58">
        <f t="shared" si="75"/>
        <v>9.7E-5</v>
      </c>
      <c r="BH95" s="58">
        <f t="shared" si="75"/>
        <v>2.3400000000000002E-4</v>
      </c>
      <c r="BI95" s="58">
        <f t="shared" si="75"/>
        <v>2.42E-4</v>
      </c>
      <c r="BJ95" s="58">
        <f t="shared" si="75"/>
        <v>0</v>
      </c>
      <c r="BK95" s="58">
        <f t="shared" si="75"/>
        <v>0</v>
      </c>
      <c r="BL95" s="58">
        <f t="shared" si="75"/>
        <v>1.4199999999999998E-4</v>
      </c>
      <c r="BM95" s="58">
        <f t="shared" si="75"/>
        <v>3.9999999999999998E-6</v>
      </c>
      <c r="BN95" s="58">
        <f t="shared" si="75"/>
        <v>6.8000000000000005E-4</v>
      </c>
      <c r="BO95" s="59">
        <v>0.99731000000000003</v>
      </c>
      <c r="BP95" s="59">
        <v>1.0577700000000001</v>
      </c>
      <c r="BQ95" s="58">
        <f t="shared" ref="BQ95:BR95" si="76">BQ15/1000</f>
        <v>8.1000000000000004E-5</v>
      </c>
      <c r="BR95" s="58">
        <f t="shared" si="76"/>
        <v>1.7E-5</v>
      </c>
    </row>
    <row r="96" spans="1:70" ht="15.95" customHeight="1" x14ac:dyDescent="0.25">
      <c r="A96" s="58" t="s">
        <v>75</v>
      </c>
      <c r="B96" s="58">
        <f t="shared" ref="B96:G96" si="77">B16/1000</f>
        <v>0.18990000000000001</v>
      </c>
      <c r="C96" s="58">
        <f t="shared" si="77"/>
        <v>3.9990000000000001</v>
      </c>
      <c r="D96" s="58">
        <f t="shared" si="77"/>
        <v>0.26380000000000003</v>
      </c>
      <c r="E96" s="58">
        <f t="shared" si="77"/>
        <v>2.6440000000000001</v>
      </c>
      <c r="F96" s="58">
        <f t="shared" si="77"/>
        <v>77.77</v>
      </c>
      <c r="G96" s="58">
        <f t="shared" si="77"/>
        <v>26.22</v>
      </c>
      <c r="H96" s="59">
        <v>1.25549</v>
      </c>
      <c r="I96" s="59">
        <v>1.16791</v>
      </c>
      <c r="J96" s="58">
        <f t="shared" ref="J96:T96" si="78">J16/1000</f>
        <v>9.8790000000000003E-2</v>
      </c>
      <c r="K96" s="58">
        <f t="shared" si="78"/>
        <v>5.22E-4</v>
      </c>
      <c r="L96" s="58">
        <f t="shared" si="78"/>
        <v>1.4059999999999999E-3</v>
      </c>
      <c r="M96" s="58">
        <f t="shared" si="78"/>
        <v>3.9709999999999997E-3</v>
      </c>
      <c r="N96" s="58">
        <f t="shared" si="78"/>
        <v>4.0619999999999996E-2</v>
      </c>
      <c r="O96" s="58">
        <f t="shared" si="78"/>
        <v>0.33500000000000002</v>
      </c>
      <c r="P96" s="58">
        <f t="shared" si="78"/>
        <v>2.2000000000000001E-4</v>
      </c>
      <c r="Q96" s="58">
        <f t="shared" si="78"/>
        <v>2.379E-3</v>
      </c>
      <c r="R96" s="58">
        <f t="shared" si="78"/>
        <v>1.5310000000000001E-2</v>
      </c>
      <c r="S96" s="58">
        <f t="shared" si="78"/>
        <v>8.2100000000000003E-3</v>
      </c>
      <c r="T96" s="58">
        <f t="shared" si="78"/>
        <v>8.61E-4</v>
      </c>
      <c r="U96" s="59">
        <v>1.1423399999999999</v>
      </c>
      <c r="V96" s="59">
        <v>1.03291</v>
      </c>
      <c r="W96" s="58">
        <f t="shared" ref="W96:Z96" si="79">W16/1000</f>
        <v>1.11E-4</v>
      </c>
      <c r="X96" s="58">
        <f t="shared" si="79"/>
        <v>2.6320000000000002E-3</v>
      </c>
      <c r="Y96" s="58">
        <f t="shared" si="79"/>
        <v>1.018E-2</v>
      </c>
      <c r="Z96" s="58">
        <f t="shared" si="79"/>
        <v>0.29220000000000002</v>
      </c>
      <c r="AA96" s="59">
        <v>1.2208300000000001</v>
      </c>
      <c r="AB96" s="59">
        <v>1.1735100000000001</v>
      </c>
      <c r="AC96" s="58">
        <f t="shared" ref="AC96:AI96" si="80">AC16/1000</f>
        <v>4.3999999999999999E-5</v>
      </c>
      <c r="AD96" s="58">
        <f t="shared" si="80"/>
        <v>8.2299999999999995E-4</v>
      </c>
      <c r="AE96" s="58">
        <f t="shared" si="80"/>
        <v>1.9999999999999999E-6</v>
      </c>
      <c r="AF96" s="58">
        <f t="shared" si="80"/>
        <v>6.0000000000000002E-6</v>
      </c>
      <c r="AG96" s="58">
        <f t="shared" si="80"/>
        <v>7.3999999999999996E-5</v>
      </c>
      <c r="AH96" s="58">
        <f t="shared" si="80"/>
        <v>1.4799999999999999E-4</v>
      </c>
      <c r="AI96" s="58">
        <f t="shared" si="80"/>
        <v>7.7999999999999999E-5</v>
      </c>
      <c r="AJ96" s="59">
        <v>1.1276299999999999</v>
      </c>
      <c r="AK96" s="59">
        <v>1.14838</v>
      </c>
      <c r="AL96" s="58">
        <f t="shared" ref="AL96:BN96" si="81">AL16/1000</f>
        <v>1.495E-3</v>
      </c>
      <c r="AM96" s="58">
        <f t="shared" si="81"/>
        <v>4.6999999999999997E-5</v>
      </c>
      <c r="AN96" s="58">
        <f t="shared" si="81"/>
        <v>3.0000000000000001E-6</v>
      </c>
      <c r="AO96" s="58">
        <f t="shared" si="81"/>
        <v>7.0000000000000007E-5</v>
      </c>
      <c r="AP96" s="58">
        <f t="shared" si="81"/>
        <v>2.215E-2</v>
      </c>
      <c r="AQ96" s="58">
        <f t="shared" si="81"/>
        <v>2.2260000000000002E-2</v>
      </c>
      <c r="AR96" s="58">
        <f t="shared" si="81"/>
        <v>2.92E-4</v>
      </c>
      <c r="AS96" s="58">
        <f t="shared" si="81"/>
        <v>5.4300000000000008E-4</v>
      </c>
      <c r="AT96" s="58">
        <f t="shared" si="81"/>
        <v>6.5000000000000008E-5</v>
      </c>
      <c r="AU96" s="58">
        <f t="shared" si="81"/>
        <v>2.3999999999999998E-4</v>
      </c>
      <c r="AV96" s="58">
        <f t="shared" si="81"/>
        <v>4.6E-5</v>
      </c>
      <c r="AW96" s="58">
        <f t="shared" si="81"/>
        <v>1.2E-5</v>
      </c>
      <c r="AX96" s="58">
        <f t="shared" si="81"/>
        <v>4.2000000000000004E-5</v>
      </c>
      <c r="AY96" s="58">
        <f t="shared" si="81"/>
        <v>6.0000000000000002E-6</v>
      </c>
      <c r="AZ96" s="58">
        <f t="shared" si="81"/>
        <v>2.9999999999999997E-5</v>
      </c>
      <c r="BA96" s="58">
        <f t="shared" si="81"/>
        <v>6.0000000000000002E-6</v>
      </c>
      <c r="BB96" s="58">
        <f t="shared" si="81"/>
        <v>1.5999999999999999E-5</v>
      </c>
      <c r="BC96" s="58">
        <f t="shared" si="81"/>
        <v>1.9999999999999999E-6</v>
      </c>
      <c r="BD96" s="58">
        <f t="shared" si="81"/>
        <v>1.2E-5</v>
      </c>
      <c r="BE96" s="58">
        <f t="shared" si="81"/>
        <v>1.9999999999999999E-6</v>
      </c>
      <c r="BF96" s="58">
        <f t="shared" si="81"/>
        <v>9.9999999999999995E-7</v>
      </c>
      <c r="BG96" s="58">
        <f t="shared" si="81"/>
        <v>1.0399999999999999E-4</v>
      </c>
      <c r="BH96" s="58">
        <f t="shared" si="81"/>
        <v>9.800000000000001E-5</v>
      </c>
      <c r="BI96" s="58">
        <f t="shared" si="81"/>
        <v>1.01E-4</v>
      </c>
      <c r="BJ96" s="58">
        <f t="shared" si="81"/>
        <v>0</v>
      </c>
      <c r="BK96" s="58">
        <f t="shared" si="81"/>
        <v>0</v>
      </c>
      <c r="BL96" s="58">
        <f t="shared" si="81"/>
        <v>1.16E-4</v>
      </c>
      <c r="BM96" s="58">
        <f t="shared" si="81"/>
        <v>3.0000000000000001E-6</v>
      </c>
      <c r="BN96" s="58">
        <f t="shared" si="81"/>
        <v>5.8099999999999992E-4</v>
      </c>
      <c r="BO96" s="59">
        <v>1.00718</v>
      </c>
      <c r="BP96" s="59">
        <v>1.0771299999999999</v>
      </c>
      <c r="BQ96" s="58">
        <f t="shared" ref="BQ96:BR96" si="82">BQ16/1000</f>
        <v>8.1000000000000004E-5</v>
      </c>
      <c r="BR96" s="58">
        <f t="shared" si="82"/>
        <v>1.5999999999999999E-5</v>
      </c>
    </row>
    <row r="97" spans="1:70" ht="15.95" customHeight="1" x14ac:dyDescent="0.25">
      <c r="A97" s="58" t="s">
        <v>76</v>
      </c>
      <c r="B97" s="58">
        <f t="shared" ref="B97:G97" si="83">B17/1000</f>
        <v>0.25209999999999999</v>
      </c>
      <c r="C97" s="58">
        <f t="shared" si="83"/>
        <v>4.4859999999999998</v>
      </c>
      <c r="D97" s="58">
        <f t="shared" si="83"/>
        <v>0.29630000000000001</v>
      </c>
      <c r="E97" s="58">
        <f t="shared" si="83"/>
        <v>2.8359999999999999</v>
      </c>
      <c r="F97" s="58">
        <f t="shared" si="83"/>
        <v>50.93</v>
      </c>
      <c r="G97" s="58">
        <f t="shared" si="83"/>
        <v>45.19</v>
      </c>
      <c r="H97" s="59">
        <v>1.29996</v>
      </c>
      <c r="I97" s="59">
        <v>1.2014</v>
      </c>
      <c r="J97" s="58">
        <f t="shared" ref="J97:T97" si="84">J17/1000</f>
        <v>0.19269999999999998</v>
      </c>
      <c r="K97" s="58">
        <f t="shared" si="84"/>
        <v>5.6100000000000008E-4</v>
      </c>
      <c r="L97" s="58">
        <f t="shared" si="84"/>
        <v>1.456E-3</v>
      </c>
      <c r="M97" s="58">
        <f t="shared" si="84"/>
        <v>4.0159999999999996E-3</v>
      </c>
      <c r="N97" s="58">
        <f t="shared" si="84"/>
        <v>7.0760000000000003E-2</v>
      </c>
      <c r="O97" s="58">
        <f t="shared" si="84"/>
        <v>0.3528</v>
      </c>
      <c r="P97" s="58">
        <f t="shared" si="84"/>
        <v>3.2200000000000002E-4</v>
      </c>
      <c r="Q97" s="58">
        <f t="shared" si="84"/>
        <v>3.5920000000000001E-3</v>
      </c>
      <c r="R97" s="58">
        <f t="shared" si="84"/>
        <v>3.4439999999999998E-2</v>
      </c>
      <c r="S97" s="58">
        <f t="shared" si="84"/>
        <v>1.975E-2</v>
      </c>
      <c r="T97" s="58">
        <f t="shared" si="84"/>
        <v>1.1950000000000001E-3</v>
      </c>
      <c r="U97" s="59">
        <v>1.1666799999999999</v>
      </c>
      <c r="V97" s="59">
        <v>1.04664</v>
      </c>
      <c r="W97" s="58">
        <f t="shared" ref="W97:Z97" si="85">W17/1000</f>
        <v>1.11E-4</v>
      </c>
      <c r="X97" s="58">
        <f t="shared" si="85"/>
        <v>6.9029999999999994E-3</v>
      </c>
      <c r="Y97" s="58">
        <f t="shared" si="85"/>
        <v>1.9579999999999997E-2</v>
      </c>
      <c r="Z97" s="58">
        <f t="shared" si="85"/>
        <v>0.1154</v>
      </c>
      <c r="AA97" s="59">
        <v>1.26135</v>
      </c>
      <c r="AB97" s="59">
        <v>1.21217</v>
      </c>
      <c r="AC97" s="58">
        <f t="shared" ref="AC97:AI97" si="86">AC17/1000</f>
        <v>3.5999999999999994E-5</v>
      </c>
      <c r="AD97" s="58">
        <f t="shared" si="86"/>
        <v>5.5200000000000008E-4</v>
      </c>
      <c r="AE97" s="58">
        <f t="shared" si="86"/>
        <v>9.9999999999999995E-7</v>
      </c>
      <c r="AF97" s="58">
        <f t="shared" si="86"/>
        <v>1.9999999999999999E-6</v>
      </c>
      <c r="AG97" s="58">
        <f t="shared" si="86"/>
        <v>3.4E-5</v>
      </c>
      <c r="AH97" s="58">
        <f t="shared" si="86"/>
        <v>1.02E-4</v>
      </c>
      <c r="AI97" s="58">
        <f t="shared" si="86"/>
        <v>1.1899999999999999E-4</v>
      </c>
      <c r="AJ97" s="59">
        <v>1.1643600000000001</v>
      </c>
      <c r="AK97" s="59">
        <v>1.1833100000000001</v>
      </c>
      <c r="AL97" s="58">
        <f t="shared" ref="AL97:BN97" si="87">AL17/1000</f>
        <v>2.3879999999999999E-3</v>
      </c>
      <c r="AM97" s="58">
        <f t="shared" si="87"/>
        <v>5.3000000000000001E-5</v>
      </c>
      <c r="AN97" s="58">
        <f t="shared" si="87"/>
        <v>1.9999999999999999E-6</v>
      </c>
      <c r="AO97" s="58">
        <f t="shared" si="87"/>
        <v>1.6700000000000002E-4</v>
      </c>
      <c r="AP97" s="58">
        <f t="shared" si="87"/>
        <v>3.0550000000000001E-2</v>
      </c>
      <c r="AQ97" s="58">
        <f t="shared" si="87"/>
        <v>3.066E-2</v>
      </c>
      <c r="AR97" s="58">
        <f t="shared" si="87"/>
        <v>2.5399999999999999E-4</v>
      </c>
      <c r="AS97" s="58">
        <f t="shared" si="87"/>
        <v>4.86E-4</v>
      </c>
      <c r="AT97" s="58">
        <f t="shared" si="87"/>
        <v>5.8999999999999998E-5</v>
      </c>
      <c r="AU97" s="58">
        <f t="shared" si="87"/>
        <v>2.24E-4</v>
      </c>
      <c r="AV97" s="58">
        <f t="shared" si="87"/>
        <v>4.0000000000000003E-5</v>
      </c>
      <c r="AW97" s="58">
        <f t="shared" si="87"/>
        <v>1.2999999999999999E-5</v>
      </c>
      <c r="AX97" s="58">
        <f t="shared" si="87"/>
        <v>3.6999999999999998E-5</v>
      </c>
      <c r="AY97" s="58">
        <f t="shared" si="87"/>
        <v>5.0000000000000004E-6</v>
      </c>
      <c r="AZ97" s="58">
        <f t="shared" si="87"/>
        <v>2.6999999999999999E-5</v>
      </c>
      <c r="BA97" s="58">
        <f t="shared" si="87"/>
        <v>5.0000000000000004E-6</v>
      </c>
      <c r="BB97" s="58">
        <f t="shared" si="87"/>
        <v>1.4E-5</v>
      </c>
      <c r="BC97" s="58">
        <f t="shared" si="87"/>
        <v>1.9999999999999999E-6</v>
      </c>
      <c r="BD97" s="58">
        <f t="shared" si="87"/>
        <v>1.2999999999999999E-5</v>
      </c>
      <c r="BE97" s="58">
        <f t="shared" si="87"/>
        <v>1.9999999999999999E-6</v>
      </c>
      <c r="BF97" s="58">
        <f t="shared" si="87"/>
        <v>0</v>
      </c>
      <c r="BG97" s="58">
        <f t="shared" si="87"/>
        <v>7.0999999999999991E-5</v>
      </c>
      <c r="BH97" s="58">
        <f t="shared" si="87"/>
        <v>2.02E-4</v>
      </c>
      <c r="BI97" s="58">
        <f t="shared" si="87"/>
        <v>2.0899999999999998E-4</v>
      </c>
      <c r="BJ97" s="58">
        <f t="shared" si="87"/>
        <v>0</v>
      </c>
      <c r="BK97" s="58">
        <f t="shared" si="87"/>
        <v>0</v>
      </c>
      <c r="BL97" s="58">
        <f t="shared" si="87"/>
        <v>1.8200000000000001E-4</v>
      </c>
      <c r="BM97" s="58">
        <f t="shared" si="87"/>
        <v>3.9999999999999998E-6</v>
      </c>
      <c r="BN97" s="58">
        <f t="shared" si="87"/>
        <v>1.091E-3</v>
      </c>
      <c r="BO97" s="59">
        <v>1.02857</v>
      </c>
      <c r="BP97" s="59">
        <v>1.09779</v>
      </c>
      <c r="BQ97" s="58">
        <f t="shared" ref="BQ97:BR97" si="88">BQ17/1000</f>
        <v>5.9999999999999995E-5</v>
      </c>
      <c r="BR97" s="58">
        <f t="shared" si="88"/>
        <v>1.2E-5</v>
      </c>
    </row>
    <row r="98" spans="1:70" ht="15.95" customHeight="1" x14ac:dyDescent="0.25">
      <c r="A98" s="58" t="s">
        <v>77</v>
      </c>
      <c r="B98" s="58">
        <f t="shared" ref="B98:G98" si="89">B18/1000</f>
        <v>0.34370000000000001</v>
      </c>
      <c r="C98" s="58">
        <f t="shared" si="89"/>
        <v>2.89</v>
      </c>
      <c r="D98" s="58">
        <f t="shared" si="89"/>
        <v>0.4607</v>
      </c>
      <c r="E98" s="58">
        <f t="shared" si="89"/>
        <v>2.36</v>
      </c>
      <c r="F98" s="58">
        <f t="shared" si="89"/>
        <v>54.95</v>
      </c>
      <c r="G98" s="58">
        <f t="shared" si="89"/>
        <v>31.78</v>
      </c>
      <c r="H98" s="59">
        <v>1.2691699999999999</v>
      </c>
      <c r="I98" s="59">
        <v>1.1868700000000001</v>
      </c>
      <c r="J98" s="58">
        <f t="shared" ref="J98:T98" si="90">J18/1000</f>
        <v>0.158</v>
      </c>
      <c r="K98" s="58">
        <f t="shared" si="90"/>
        <v>9.1500000000000001E-4</v>
      </c>
      <c r="L98" s="58">
        <f t="shared" si="90"/>
        <v>1.511E-3</v>
      </c>
      <c r="M98" s="58">
        <f t="shared" si="90"/>
        <v>3.6680000000000003E-3</v>
      </c>
      <c r="N98" s="58">
        <f t="shared" si="90"/>
        <v>3.7170000000000002E-2</v>
      </c>
      <c r="O98" s="58">
        <f t="shared" si="90"/>
        <v>0.58099999999999996</v>
      </c>
      <c r="P98" s="58">
        <f t="shared" si="90"/>
        <v>3.48E-4</v>
      </c>
      <c r="Q98" s="58">
        <f t="shared" si="90"/>
        <v>2.8740000000000003E-3</v>
      </c>
      <c r="R98" s="58">
        <f t="shared" si="90"/>
        <v>4.2119999999999998E-2</v>
      </c>
      <c r="S98" s="58">
        <f t="shared" si="90"/>
        <v>4.0229999999999995E-2</v>
      </c>
      <c r="T98" s="58">
        <f t="shared" si="90"/>
        <v>7.6400000000000003E-4</v>
      </c>
      <c r="U98" s="59">
        <v>1.1457299999999999</v>
      </c>
      <c r="V98" s="59">
        <v>1.0391900000000001</v>
      </c>
      <c r="W98" s="58">
        <f t="shared" ref="W98:Z98" si="91">W18/1000</f>
        <v>2.0599999999999999E-4</v>
      </c>
      <c r="X98" s="58">
        <f t="shared" si="91"/>
        <v>4.6829999999999997E-3</v>
      </c>
      <c r="Y98" s="58">
        <f t="shared" si="91"/>
        <v>1.5050000000000001E-2</v>
      </c>
      <c r="Z98" s="58">
        <f t="shared" si="91"/>
        <v>0.1341</v>
      </c>
      <c r="AA98" s="59">
        <v>1.2425900000000001</v>
      </c>
      <c r="AB98" s="59">
        <v>1.1988099999999999</v>
      </c>
      <c r="AC98" s="58">
        <f t="shared" ref="AC98:AI98" si="92">AC18/1000</f>
        <v>1.0499999999999999E-4</v>
      </c>
      <c r="AD98" s="58">
        <f t="shared" si="92"/>
        <v>6.4400000000000004E-4</v>
      </c>
      <c r="AE98" s="58">
        <f t="shared" si="92"/>
        <v>9.9999999999999995E-7</v>
      </c>
      <c r="AF98" s="58">
        <f t="shared" si="92"/>
        <v>3.0000000000000001E-6</v>
      </c>
      <c r="AG98" s="58">
        <f t="shared" si="92"/>
        <v>3.5999999999999994E-5</v>
      </c>
      <c r="AH98" s="58">
        <f t="shared" si="92"/>
        <v>3.21E-4</v>
      </c>
      <c r="AI98" s="58">
        <f t="shared" si="92"/>
        <v>4.1899999999999999E-4</v>
      </c>
      <c r="AJ98" s="59">
        <v>1.1368499999999999</v>
      </c>
      <c r="AK98" s="59">
        <v>1.17092</v>
      </c>
      <c r="AL98" s="58">
        <f t="shared" ref="AL98:BN98" si="93">AL18/1000</f>
        <v>1.4940000000000001E-3</v>
      </c>
      <c r="AM98" s="58">
        <f t="shared" si="93"/>
        <v>1.7100000000000001E-4</v>
      </c>
      <c r="AN98" s="58">
        <f t="shared" si="93"/>
        <v>3.0000000000000001E-6</v>
      </c>
      <c r="AO98" s="58">
        <f t="shared" si="93"/>
        <v>1.02E-4</v>
      </c>
      <c r="AP98" s="58">
        <f t="shared" si="93"/>
        <v>1.8769999999999998E-2</v>
      </c>
      <c r="AQ98" s="58">
        <f t="shared" si="93"/>
        <v>1.8839999999999999E-2</v>
      </c>
      <c r="AR98" s="58">
        <f t="shared" si="93"/>
        <v>3.7599999999999998E-4</v>
      </c>
      <c r="AS98" s="58">
        <f t="shared" si="93"/>
        <v>7.3300000000000004E-4</v>
      </c>
      <c r="AT98" s="58">
        <f t="shared" si="93"/>
        <v>8.599999999999999E-5</v>
      </c>
      <c r="AU98" s="58">
        <f t="shared" si="93"/>
        <v>3.39E-4</v>
      </c>
      <c r="AV98" s="58">
        <f t="shared" si="93"/>
        <v>7.0000000000000007E-5</v>
      </c>
      <c r="AW98" s="58">
        <f t="shared" si="93"/>
        <v>1.9000000000000001E-5</v>
      </c>
      <c r="AX98" s="58">
        <f t="shared" si="93"/>
        <v>8.599999999999999E-5</v>
      </c>
      <c r="AY98" s="58">
        <f t="shared" si="93"/>
        <v>1.7999999999999997E-5</v>
      </c>
      <c r="AZ98" s="58">
        <f t="shared" si="93"/>
        <v>1.22E-4</v>
      </c>
      <c r="BA98" s="58">
        <f t="shared" si="93"/>
        <v>2.5999999999999998E-5</v>
      </c>
      <c r="BB98" s="58">
        <f t="shared" si="93"/>
        <v>8.5000000000000006E-5</v>
      </c>
      <c r="BC98" s="58">
        <f t="shared" si="93"/>
        <v>1.4E-5</v>
      </c>
      <c r="BD98" s="58">
        <f t="shared" si="93"/>
        <v>9.9000000000000008E-5</v>
      </c>
      <c r="BE98" s="58">
        <f t="shared" si="93"/>
        <v>1.4E-5</v>
      </c>
      <c r="BF98" s="58">
        <f t="shared" si="93"/>
        <v>1.2999999999999999E-5</v>
      </c>
      <c r="BG98" s="58">
        <f t="shared" si="93"/>
        <v>9.9000000000000008E-5</v>
      </c>
      <c r="BH98" s="58">
        <f t="shared" si="93"/>
        <v>1.8900000000000001E-4</v>
      </c>
      <c r="BI98" s="58">
        <f t="shared" si="93"/>
        <v>1.9600000000000002E-4</v>
      </c>
      <c r="BJ98" s="58">
        <f t="shared" si="93"/>
        <v>0</v>
      </c>
      <c r="BK98" s="58">
        <f t="shared" si="93"/>
        <v>1.9999999999999999E-6</v>
      </c>
      <c r="BL98" s="58">
        <f t="shared" si="93"/>
        <v>1.1899999999999999E-4</v>
      </c>
      <c r="BM98" s="58">
        <f t="shared" si="93"/>
        <v>6.0000000000000002E-6</v>
      </c>
      <c r="BN98" s="58">
        <f t="shared" si="93"/>
        <v>3.274E-3</v>
      </c>
      <c r="BO98" s="59">
        <v>1.0173399999999999</v>
      </c>
      <c r="BP98" s="59">
        <v>1.09575</v>
      </c>
      <c r="BQ98" s="58">
        <f t="shared" ref="BQ98:BR98" si="94">BQ18/1000</f>
        <v>1.5799999999999999E-4</v>
      </c>
      <c r="BR98" s="58">
        <f t="shared" si="94"/>
        <v>6.0999999999999999E-5</v>
      </c>
    </row>
    <row r="99" spans="1:70" ht="15.95" customHeight="1" x14ac:dyDescent="0.25">
      <c r="A99" s="58" t="s">
        <v>78</v>
      </c>
      <c r="B99" s="58">
        <f t="shared" ref="B99:G99" si="95">B19/1000</f>
        <v>0.31289999999999996</v>
      </c>
      <c r="C99" s="58">
        <f t="shared" si="95"/>
        <v>3.9580000000000002</v>
      </c>
      <c r="D99" s="58">
        <f t="shared" si="95"/>
        <v>0.41449999999999998</v>
      </c>
      <c r="E99" s="58">
        <f t="shared" si="95"/>
        <v>1.8560000000000001</v>
      </c>
      <c r="F99" s="58">
        <f t="shared" si="95"/>
        <v>30.15</v>
      </c>
      <c r="G99" s="58">
        <f t="shared" si="95"/>
        <v>65.430000000000007</v>
      </c>
      <c r="H99" s="59">
        <v>1.2935700000000001</v>
      </c>
      <c r="I99" s="59">
        <v>1.19292</v>
      </c>
      <c r="J99" s="58">
        <f t="shared" ref="J99:T99" si="96">J19/1000</f>
        <v>0.27689999999999998</v>
      </c>
      <c r="K99" s="58">
        <f t="shared" si="96"/>
        <v>7.8700000000000005E-4</v>
      </c>
      <c r="L99" s="58">
        <f t="shared" si="96"/>
        <v>1.6339999999999998E-3</v>
      </c>
      <c r="M99" s="58">
        <f t="shared" si="96"/>
        <v>4.1539999999999997E-3</v>
      </c>
      <c r="N99" s="58">
        <f t="shared" si="96"/>
        <v>0.1313</v>
      </c>
      <c r="O99" s="58">
        <f t="shared" si="96"/>
        <v>0.50080000000000002</v>
      </c>
      <c r="P99" s="58">
        <f t="shared" si="96"/>
        <v>3.1700000000000001E-4</v>
      </c>
      <c r="Q99" s="58">
        <f t="shared" si="96"/>
        <v>3.8E-3</v>
      </c>
      <c r="R99" s="58">
        <f t="shared" si="96"/>
        <v>3.6479999999999999E-2</v>
      </c>
      <c r="S99" s="58">
        <f t="shared" si="96"/>
        <v>2.3269999999999999E-2</v>
      </c>
      <c r="T99" s="58">
        <f t="shared" si="96"/>
        <v>1.0400000000000001E-3</v>
      </c>
      <c r="U99" s="59">
        <v>1.17012</v>
      </c>
      <c r="V99" s="59">
        <v>1.0459000000000001</v>
      </c>
      <c r="W99" s="58">
        <f t="shared" ref="W99:Z99" si="97">W19/1000</f>
        <v>1.47E-4</v>
      </c>
      <c r="X99" s="58">
        <f t="shared" si="97"/>
        <v>4.509E-3</v>
      </c>
      <c r="Y99" s="58">
        <f t="shared" si="97"/>
        <v>1.6660000000000001E-2</v>
      </c>
      <c r="Z99" s="58">
        <f t="shared" si="97"/>
        <v>0.2545</v>
      </c>
      <c r="AA99" s="59">
        <v>1.2512700000000001</v>
      </c>
      <c r="AB99" s="59">
        <v>1.2012400000000001</v>
      </c>
      <c r="AC99" s="58">
        <f t="shared" ref="AC99:AI99" si="98">AC19/1000</f>
        <v>5.0000000000000002E-5</v>
      </c>
      <c r="AD99" s="58">
        <f t="shared" si="98"/>
        <v>4.9299999999999995E-4</v>
      </c>
      <c r="AE99" s="58">
        <f t="shared" si="98"/>
        <v>9.9999999999999995E-7</v>
      </c>
      <c r="AF99" s="58">
        <f t="shared" si="98"/>
        <v>5.0000000000000004E-6</v>
      </c>
      <c r="AG99" s="58">
        <f t="shared" si="98"/>
        <v>6.7000000000000002E-5</v>
      </c>
      <c r="AH99" s="58">
        <f t="shared" si="98"/>
        <v>1.75E-4</v>
      </c>
      <c r="AI99" s="58">
        <f t="shared" si="98"/>
        <v>8.4000000000000009E-5</v>
      </c>
      <c r="AJ99" s="59">
        <v>1.1535299999999999</v>
      </c>
      <c r="AK99" s="59">
        <v>1.1778500000000001</v>
      </c>
      <c r="AL99" s="58">
        <f t="shared" ref="AL99:BN99" si="99">AL19/1000</f>
        <v>2.4620000000000002E-3</v>
      </c>
      <c r="AM99" s="58">
        <f t="shared" si="99"/>
        <v>1.2899999999999999E-4</v>
      </c>
      <c r="AN99" s="58">
        <f t="shared" si="99"/>
        <v>3.9999999999999998E-6</v>
      </c>
      <c r="AO99" s="58">
        <f t="shared" si="99"/>
        <v>3.2900000000000003E-4</v>
      </c>
      <c r="AP99" s="58">
        <f t="shared" si="99"/>
        <v>2.6370000000000001E-2</v>
      </c>
      <c r="AQ99" s="58">
        <f t="shared" si="99"/>
        <v>2.6460000000000001E-2</v>
      </c>
      <c r="AR99" s="58">
        <f t="shared" si="99"/>
        <v>3.6999999999999999E-4</v>
      </c>
      <c r="AS99" s="58">
        <f t="shared" si="99"/>
        <v>6.7600000000000006E-4</v>
      </c>
      <c r="AT99" s="58">
        <f t="shared" si="99"/>
        <v>8.0000000000000007E-5</v>
      </c>
      <c r="AU99" s="58">
        <f t="shared" si="99"/>
        <v>3.0299999999999999E-4</v>
      </c>
      <c r="AV99" s="58">
        <f t="shared" si="99"/>
        <v>5.9999999999999995E-5</v>
      </c>
      <c r="AW99" s="58">
        <f t="shared" si="99"/>
        <v>2.0000000000000002E-5</v>
      </c>
      <c r="AX99" s="58">
        <f t="shared" si="99"/>
        <v>5.3000000000000001E-5</v>
      </c>
      <c r="AY99" s="58">
        <f t="shared" si="99"/>
        <v>1.2E-5</v>
      </c>
      <c r="AZ99" s="58">
        <f t="shared" si="99"/>
        <v>3.5999999999999994E-5</v>
      </c>
      <c r="BA99" s="58">
        <f t="shared" si="99"/>
        <v>6.9999999999999999E-6</v>
      </c>
      <c r="BB99" s="58">
        <f t="shared" si="99"/>
        <v>1.7999999999999997E-5</v>
      </c>
      <c r="BC99" s="58">
        <f t="shared" si="99"/>
        <v>1.9999999999999999E-6</v>
      </c>
      <c r="BD99" s="58">
        <f t="shared" si="99"/>
        <v>1.4999999999999999E-5</v>
      </c>
      <c r="BE99" s="58">
        <f t="shared" si="99"/>
        <v>1.9999999999999999E-6</v>
      </c>
      <c r="BF99" s="58">
        <f t="shared" si="99"/>
        <v>9.9999999999999995E-7</v>
      </c>
      <c r="BG99" s="58">
        <f t="shared" si="99"/>
        <v>8.4000000000000009E-5</v>
      </c>
      <c r="BH99" s="58">
        <f t="shared" si="99"/>
        <v>1.4999999999999999E-4</v>
      </c>
      <c r="BI99" s="58">
        <f t="shared" si="99"/>
        <v>1.54E-4</v>
      </c>
      <c r="BJ99" s="58">
        <f t="shared" si="99"/>
        <v>0</v>
      </c>
      <c r="BK99" s="58">
        <f t="shared" si="99"/>
        <v>0</v>
      </c>
      <c r="BL99" s="58">
        <f t="shared" si="99"/>
        <v>1.4000000000000001E-4</v>
      </c>
      <c r="BM99" s="58">
        <f t="shared" si="99"/>
        <v>6.0000000000000002E-6</v>
      </c>
      <c r="BN99" s="58">
        <f t="shared" si="99"/>
        <v>7.6099999999999996E-4</v>
      </c>
      <c r="BO99" s="59">
        <v>1.03179</v>
      </c>
      <c r="BP99" s="59">
        <v>1.0999699999999999</v>
      </c>
      <c r="BQ99" s="58">
        <f t="shared" ref="BQ99:BR99" si="100">BQ19/1000</f>
        <v>8.2999999999999998E-5</v>
      </c>
      <c r="BR99" s="58">
        <f t="shared" si="100"/>
        <v>1.4999999999999999E-5</v>
      </c>
    </row>
    <row r="100" spans="1:70" ht="15.95" customHeight="1" x14ac:dyDescent="0.25">
      <c r="A100" s="58" t="s">
        <v>79</v>
      </c>
      <c r="B100" s="58">
        <f t="shared" ref="B100:G100" si="101">B20/1000</f>
        <v>0.51760000000000006</v>
      </c>
      <c r="C100" s="58">
        <f t="shared" si="101"/>
        <v>4.3109999999999999</v>
      </c>
      <c r="D100" s="58">
        <f t="shared" si="101"/>
        <v>0.46279999999999999</v>
      </c>
      <c r="E100" s="58">
        <f t="shared" si="101"/>
        <v>1.96</v>
      </c>
      <c r="F100" s="58">
        <f t="shared" si="101"/>
        <v>36.880000000000003</v>
      </c>
      <c r="G100" s="58">
        <f t="shared" si="101"/>
        <v>62.02</v>
      </c>
      <c r="H100" s="59">
        <v>1.2765500000000001</v>
      </c>
      <c r="I100" s="59">
        <v>1.1738500000000001</v>
      </c>
      <c r="J100" s="58">
        <f t="shared" ref="J100:T100" si="102">J20/1000</f>
        <v>0.26950000000000002</v>
      </c>
      <c r="K100" s="58">
        <f t="shared" si="102"/>
        <v>9.3899999999999995E-4</v>
      </c>
      <c r="L100" s="58">
        <f t="shared" si="102"/>
        <v>1.4530000000000001E-3</v>
      </c>
      <c r="M100" s="58">
        <f t="shared" si="102"/>
        <v>3.166E-3</v>
      </c>
      <c r="N100" s="58">
        <f t="shared" si="102"/>
        <v>0.1183</v>
      </c>
      <c r="O100" s="58">
        <f t="shared" si="102"/>
        <v>0.60039999999999993</v>
      </c>
      <c r="P100" s="58">
        <f t="shared" si="102"/>
        <v>4.2999999999999999E-4</v>
      </c>
      <c r="Q100" s="58">
        <f t="shared" si="102"/>
        <v>3.2320000000000001E-3</v>
      </c>
      <c r="R100" s="58">
        <f t="shared" si="102"/>
        <v>3.8469999999999997E-2</v>
      </c>
      <c r="S100" s="58">
        <f t="shared" si="102"/>
        <v>1.4630000000000001E-2</v>
      </c>
      <c r="T100" s="58">
        <f t="shared" si="102"/>
        <v>1.3160000000000001E-3</v>
      </c>
      <c r="U100" s="59">
        <v>1.15751</v>
      </c>
      <c r="V100" s="59">
        <v>1.0397099999999999</v>
      </c>
      <c r="W100" s="58">
        <f t="shared" ref="W100:Z100" si="103">W20/1000</f>
        <v>1.7699999999999999E-4</v>
      </c>
      <c r="X100" s="58">
        <f t="shared" si="103"/>
        <v>5.5890000000000002E-3</v>
      </c>
      <c r="Y100" s="58">
        <f t="shared" si="103"/>
        <v>8.9109999999999988E-3</v>
      </c>
      <c r="Z100" s="58">
        <f t="shared" si="103"/>
        <v>0.28039999999999998</v>
      </c>
      <c r="AA100" s="59">
        <v>1.2389699999999999</v>
      </c>
      <c r="AB100" s="59">
        <v>1.1853100000000001</v>
      </c>
      <c r="AC100" s="58">
        <f t="shared" ref="AC100:AI100" si="104">AC20/1000</f>
        <v>6.6000000000000005E-5</v>
      </c>
      <c r="AD100" s="58">
        <f t="shared" si="104"/>
        <v>5.4800000000000009E-4</v>
      </c>
      <c r="AE100" s="58">
        <f t="shared" si="104"/>
        <v>9.9999999999999995E-7</v>
      </c>
      <c r="AF100" s="58">
        <f t="shared" si="104"/>
        <v>5.0000000000000004E-6</v>
      </c>
      <c r="AG100" s="58">
        <f t="shared" si="104"/>
        <v>7.1999999999999988E-5</v>
      </c>
      <c r="AH100" s="58">
        <f t="shared" si="104"/>
        <v>2.9700000000000001E-4</v>
      </c>
      <c r="AI100" s="58">
        <f t="shared" si="104"/>
        <v>1.11E-4</v>
      </c>
      <c r="AJ100" s="59">
        <v>1.1362699999999999</v>
      </c>
      <c r="AK100" s="59">
        <v>1.16211</v>
      </c>
      <c r="AL100" s="58">
        <f t="shared" ref="AL100:BN100" si="105">AL20/1000</f>
        <v>1.181E-3</v>
      </c>
      <c r="AM100" s="58">
        <f t="shared" si="105"/>
        <v>1.8099999999999998E-4</v>
      </c>
      <c r="AN100" s="58">
        <f t="shared" si="105"/>
        <v>9.9999999999999995E-7</v>
      </c>
      <c r="AO100" s="58">
        <f t="shared" si="105"/>
        <v>9.3999999999999994E-5</v>
      </c>
      <c r="AP100" s="58">
        <f t="shared" si="105"/>
        <v>3.4259999999999999E-2</v>
      </c>
      <c r="AQ100" s="58">
        <f t="shared" si="105"/>
        <v>3.4200000000000001E-2</v>
      </c>
      <c r="AR100" s="58">
        <f t="shared" si="105"/>
        <v>4.17E-4</v>
      </c>
      <c r="AS100" s="58">
        <f t="shared" si="105"/>
        <v>7.8600000000000002E-4</v>
      </c>
      <c r="AT100" s="58">
        <f t="shared" si="105"/>
        <v>9.2E-5</v>
      </c>
      <c r="AU100" s="58">
        <f t="shared" si="105"/>
        <v>3.39E-4</v>
      </c>
      <c r="AV100" s="58">
        <f t="shared" si="105"/>
        <v>6.3999999999999997E-5</v>
      </c>
      <c r="AW100" s="58">
        <f t="shared" si="105"/>
        <v>2.0000000000000002E-5</v>
      </c>
      <c r="AX100" s="58">
        <f t="shared" si="105"/>
        <v>5.7000000000000003E-5</v>
      </c>
      <c r="AY100" s="58">
        <f t="shared" si="105"/>
        <v>1.1E-5</v>
      </c>
      <c r="AZ100" s="58">
        <f t="shared" si="105"/>
        <v>4.2999999999999995E-5</v>
      </c>
      <c r="BA100" s="58">
        <f t="shared" si="105"/>
        <v>7.9999999999999996E-6</v>
      </c>
      <c r="BB100" s="58">
        <f t="shared" si="105"/>
        <v>2.1000000000000002E-5</v>
      </c>
      <c r="BC100" s="58">
        <f t="shared" si="105"/>
        <v>3.0000000000000001E-6</v>
      </c>
      <c r="BD100" s="58">
        <f t="shared" si="105"/>
        <v>1.9000000000000001E-5</v>
      </c>
      <c r="BE100" s="58">
        <f t="shared" si="105"/>
        <v>3.0000000000000001E-6</v>
      </c>
      <c r="BF100" s="58">
        <f t="shared" si="105"/>
        <v>9.9999999999999995E-7</v>
      </c>
      <c r="BG100" s="58">
        <f t="shared" si="105"/>
        <v>1.16E-4</v>
      </c>
      <c r="BH100" s="58">
        <f t="shared" si="105"/>
        <v>1.9700000000000002E-4</v>
      </c>
      <c r="BI100" s="58">
        <f t="shared" si="105"/>
        <v>2.0000000000000001E-4</v>
      </c>
      <c r="BJ100" s="58">
        <f t="shared" si="105"/>
        <v>0</v>
      </c>
      <c r="BK100" s="58">
        <f t="shared" si="105"/>
        <v>0</v>
      </c>
      <c r="BL100" s="58">
        <f t="shared" si="105"/>
        <v>1.3200000000000001E-4</v>
      </c>
      <c r="BM100" s="58">
        <f t="shared" si="105"/>
        <v>3.9999999999999998E-6</v>
      </c>
      <c r="BN100" s="58">
        <f t="shared" si="105"/>
        <v>1.075E-3</v>
      </c>
      <c r="BO100" s="59">
        <v>1.02254</v>
      </c>
      <c r="BP100" s="59">
        <v>1.0902799999999999</v>
      </c>
      <c r="BQ100" s="58">
        <f t="shared" ref="BQ100:BR100" si="106">BQ20/1000</f>
        <v>1.08E-4</v>
      </c>
      <c r="BR100" s="58">
        <f t="shared" si="106"/>
        <v>2.1000000000000002E-5</v>
      </c>
    </row>
    <row r="101" spans="1:70" ht="15.95" customHeight="1" x14ac:dyDescent="0.25">
      <c r="A101" s="58" t="s">
        <v>80</v>
      </c>
      <c r="B101" s="58">
        <f t="shared" ref="B101:G101" si="107">B21/1000</f>
        <v>0.27660000000000001</v>
      </c>
      <c r="C101" s="58">
        <f t="shared" si="107"/>
        <v>4.758</v>
      </c>
      <c r="D101" s="58">
        <f t="shared" si="107"/>
        <v>0.33589999999999998</v>
      </c>
      <c r="E101" s="58">
        <f t="shared" si="107"/>
        <v>2.5859999999999999</v>
      </c>
      <c r="F101" s="58">
        <f t="shared" si="107"/>
        <v>36.26</v>
      </c>
      <c r="G101" s="58">
        <f t="shared" si="107"/>
        <v>39.33</v>
      </c>
      <c r="H101" s="59">
        <v>1.2757499999999999</v>
      </c>
      <c r="I101" s="59">
        <v>1.17178</v>
      </c>
      <c r="J101" s="58">
        <f t="shared" ref="J101:T101" si="108">J21/1000</f>
        <v>0.17380000000000001</v>
      </c>
      <c r="K101" s="58">
        <f t="shared" si="108"/>
        <v>6.820000000000001E-4</v>
      </c>
      <c r="L101" s="58">
        <f t="shared" si="108"/>
        <v>1.5349999999999999E-3</v>
      </c>
      <c r="M101" s="58">
        <f t="shared" si="108"/>
        <v>4.1399999999999996E-3</v>
      </c>
      <c r="N101" s="58">
        <f t="shared" si="108"/>
        <v>0.10299999999999999</v>
      </c>
      <c r="O101" s="58">
        <f t="shared" si="108"/>
        <v>0.44739999999999996</v>
      </c>
      <c r="P101" s="58">
        <f t="shared" si="108"/>
        <v>2.8899999999999998E-4</v>
      </c>
      <c r="Q101" s="58">
        <f t="shared" si="108"/>
        <v>3.7699999999999999E-3</v>
      </c>
      <c r="R101" s="58">
        <f t="shared" si="108"/>
        <v>3.5900000000000001E-2</v>
      </c>
      <c r="S101" s="58">
        <f t="shared" si="108"/>
        <v>2.0739999999999998E-2</v>
      </c>
      <c r="T101" s="58">
        <f t="shared" si="108"/>
        <v>1.1349999999999999E-3</v>
      </c>
      <c r="U101" s="59">
        <v>1.1444799999999999</v>
      </c>
      <c r="V101" s="59">
        <v>1.0285899999999999</v>
      </c>
      <c r="W101" s="58">
        <f t="shared" ref="W101:Z101" si="109">W21/1000</f>
        <v>1.4000000000000001E-4</v>
      </c>
      <c r="X101" s="58">
        <f t="shared" si="109"/>
        <v>8.8079999999999999E-3</v>
      </c>
      <c r="Y101" s="58">
        <f t="shared" si="109"/>
        <v>1.1310000000000001E-2</v>
      </c>
      <c r="Z101" s="58">
        <f t="shared" si="109"/>
        <v>0.14959999999999998</v>
      </c>
      <c r="AA101" s="59">
        <v>1.2361500000000001</v>
      </c>
      <c r="AB101" s="59">
        <v>1.1874100000000001</v>
      </c>
      <c r="AC101" s="58">
        <f t="shared" ref="AC101:AI101" si="110">AC21/1000</f>
        <v>4.1E-5</v>
      </c>
      <c r="AD101" s="58">
        <f t="shared" si="110"/>
        <v>8.0900000000000004E-4</v>
      </c>
      <c r="AE101" s="58">
        <f t="shared" si="110"/>
        <v>0</v>
      </c>
      <c r="AF101" s="58">
        <f t="shared" si="110"/>
        <v>3.0000000000000001E-6</v>
      </c>
      <c r="AG101" s="58">
        <f t="shared" si="110"/>
        <v>4.3999999999999999E-5</v>
      </c>
      <c r="AH101" s="58">
        <f t="shared" si="110"/>
        <v>1.66E-4</v>
      </c>
      <c r="AI101" s="58">
        <f t="shared" si="110"/>
        <v>6.2000000000000003E-5</v>
      </c>
      <c r="AJ101" s="59">
        <v>1.1372</v>
      </c>
      <c r="AK101" s="59">
        <v>1.16913</v>
      </c>
      <c r="AL101" s="58">
        <f t="shared" ref="AL101:BN101" si="111">AL21/1000</f>
        <v>1.593E-3</v>
      </c>
      <c r="AM101" s="58">
        <f t="shared" si="111"/>
        <v>9.2999999999999997E-5</v>
      </c>
      <c r="AN101" s="58">
        <f t="shared" si="111"/>
        <v>1.9999999999999999E-6</v>
      </c>
      <c r="AO101" s="58">
        <f t="shared" si="111"/>
        <v>1.1400000000000001E-4</v>
      </c>
      <c r="AP101" s="58">
        <f t="shared" si="111"/>
        <v>2.894E-2</v>
      </c>
      <c r="AQ101" s="58">
        <f t="shared" si="111"/>
        <v>2.895E-2</v>
      </c>
      <c r="AR101" s="58">
        <f t="shared" si="111"/>
        <v>3.1300000000000002E-4</v>
      </c>
      <c r="AS101" s="58">
        <f t="shared" si="111"/>
        <v>6.2100000000000002E-4</v>
      </c>
      <c r="AT101" s="58">
        <f t="shared" si="111"/>
        <v>7.2999999999999999E-5</v>
      </c>
      <c r="AU101" s="58">
        <f t="shared" si="111"/>
        <v>2.7600000000000004E-4</v>
      </c>
      <c r="AV101" s="58">
        <f t="shared" si="111"/>
        <v>5.3000000000000001E-5</v>
      </c>
      <c r="AW101" s="58">
        <f t="shared" si="111"/>
        <v>1.4999999999999999E-5</v>
      </c>
      <c r="AX101" s="58">
        <f t="shared" si="111"/>
        <v>4.8000000000000001E-5</v>
      </c>
      <c r="AY101" s="58">
        <f t="shared" si="111"/>
        <v>7.9999999999999996E-6</v>
      </c>
      <c r="AZ101" s="58">
        <f t="shared" si="111"/>
        <v>3.4E-5</v>
      </c>
      <c r="BA101" s="58">
        <f t="shared" si="111"/>
        <v>6.0000000000000002E-6</v>
      </c>
      <c r="BB101" s="58">
        <f t="shared" si="111"/>
        <v>1.7E-5</v>
      </c>
      <c r="BC101" s="58">
        <f t="shared" si="111"/>
        <v>1.9999999999999999E-6</v>
      </c>
      <c r="BD101" s="58">
        <f t="shared" si="111"/>
        <v>1.5999999999999999E-5</v>
      </c>
      <c r="BE101" s="58">
        <f t="shared" si="111"/>
        <v>1.9999999999999999E-6</v>
      </c>
      <c r="BF101" s="58">
        <f t="shared" si="111"/>
        <v>9.9999999999999995E-7</v>
      </c>
      <c r="BG101" s="58">
        <f t="shared" si="111"/>
        <v>8.2999999999999998E-5</v>
      </c>
      <c r="BH101" s="58">
        <f t="shared" si="111"/>
        <v>2.7400000000000005E-4</v>
      </c>
      <c r="BI101" s="58">
        <f t="shared" si="111"/>
        <v>2.8399999999999996E-4</v>
      </c>
      <c r="BJ101" s="58">
        <f t="shared" si="111"/>
        <v>0</v>
      </c>
      <c r="BK101" s="58">
        <f t="shared" si="111"/>
        <v>0</v>
      </c>
      <c r="BL101" s="58">
        <f t="shared" si="111"/>
        <v>6.6000000000000005E-5</v>
      </c>
      <c r="BM101" s="58">
        <f t="shared" si="111"/>
        <v>5.0000000000000004E-6</v>
      </c>
      <c r="BN101" s="58">
        <f t="shared" si="111"/>
        <v>2.0609999999999999E-3</v>
      </c>
      <c r="BO101" s="59">
        <v>1.0238100000000001</v>
      </c>
      <c r="BP101" s="59">
        <v>1.09941</v>
      </c>
      <c r="BQ101" s="58">
        <f t="shared" ref="BQ101:BR101" si="112">BQ21/1000</f>
        <v>6.7000000000000002E-5</v>
      </c>
      <c r="BR101" s="58">
        <f t="shared" si="112"/>
        <v>1.5999999999999999E-5</v>
      </c>
    </row>
    <row r="102" spans="1:70" ht="15.95" customHeight="1" x14ac:dyDescent="0.25">
      <c r="A102" s="58" t="s">
        <v>81</v>
      </c>
      <c r="B102" s="58">
        <f t="shared" ref="B102:G102" si="113">B22/1000</f>
        <v>0.1535</v>
      </c>
      <c r="C102" s="58">
        <f t="shared" si="113"/>
        <v>4.0149999999999997</v>
      </c>
      <c r="D102" s="58">
        <f t="shared" si="113"/>
        <v>0.33139999999999997</v>
      </c>
      <c r="E102" s="58">
        <f t="shared" si="113"/>
        <v>2.0939999999999999</v>
      </c>
      <c r="F102" s="58">
        <f t="shared" si="113"/>
        <v>53.12</v>
      </c>
      <c r="G102" s="58">
        <f t="shared" si="113"/>
        <v>51.18</v>
      </c>
      <c r="H102" s="59">
        <v>1.23204</v>
      </c>
      <c r="I102" s="59">
        <v>1.14788</v>
      </c>
      <c r="J102" s="58">
        <f t="shared" ref="J102:T102" si="114">J22/1000</f>
        <v>0.21930000000000002</v>
      </c>
      <c r="K102" s="58">
        <f t="shared" si="114"/>
        <v>7.4299999999999995E-4</v>
      </c>
      <c r="L102" s="58">
        <f t="shared" si="114"/>
        <v>1.4319999999999999E-3</v>
      </c>
      <c r="M102" s="58">
        <f t="shared" si="114"/>
        <v>3.8959999999999997E-3</v>
      </c>
      <c r="N102" s="58">
        <f t="shared" si="114"/>
        <v>8.6919999999999997E-2</v>
      </c>
      <c r="O102" s="58">
        <f t="shared" si="114"/>
        <v>0.99690000000000001</v>
      </c>
      <c r="P102" s="58">
        <f t="shared" si="114"/>
        <v>3.4599999999999995E-4</v>
      </c>
      <c r="Q102" s="58">
        <f t="shared" si="114"/>
        <v>2.9199999999999999E-3</v>
      </c>
      <c r="R102" s="58">
        <f t="shared" si="114"/>
        <v>2.266E-2</v>
      </c>
      <c r="S102" s="58">
        <f t="shared" si="114"/>
        <v>3.0859999999999999E-2</v>
      </c>
      <c r="T102" s="58">
        <f t="shared" si="114"/>
        <v>7.6800000000000002E-4</v>
      </c>
      <c r="U102" s="59">
        <v>1.1111200000000001</v>
      </c>
      <c r="V102" s="59">
        <v>1.0131399999999999</v>
      </c>
      <c r="W102" s="58">
        <f t="shared" ref="W102:Z102" si="115">W22/1000</f>
        <v>2.4899999999999998E-4</v>
      </c>
      <c r="X102" s="58">
        <f t="shared" si="115"/>
        <v>1.2539999999999999E-2</v>
      </c>
      <c r="Y102" s="58">
        <f t="shared" si="115"/>
        <v>3.1969999999999998E-2</v>
      </c>
      <c r="Z102" s="58">
        <f t="shared" si="115"/>
        <v>0.15319999999999998</v>
      </c>
      <c r="AA102" s="59">
        <v>1.1937599999999999</v>
      </c>
      <c r="AB102" s="59">
        <v>1.16378</v>
      </c>
      <c r="AC102" s="58">
        <f t="shared" ref="AC102:AI102" si="116">AC22/1000</f>
        <v>4.3999999999999999E-5</v>
      </c>
      <c r="AD102" s="58">
        <f t="shared" si="116"/>
        <v>8.6399999999999997E-4</v>
      </c>
      <c r="AE102" s="58">
        <f t="shared" si="116"/>
        <v>9.9999999999999995E-7</v>
      </c>
      <c r="AF102" s="58">
        <f t="shared" si="116"/>
        <v>3.0000000000000001E-6</v>
      </c>
      <c r="AG102" s="58">
        <f t="shared" si="116"/>
        <v>3.8000000000000002E-5</v>
      </c>
      <c r="AH102" s="58">
        <f t="shared" si="116"/>
        <v>6.8999999999999997E-4</v>
      </c>
      <c r="AI102" s="58">
        <f t="shared" si="116"/>
        <v>7.0000000000000007E-5</v>
      </c>
      <c r="AJ102" s="59">
        <v>1.0971200000000001</v>
      </c>
      <c r="AK102" s="59">
        <v>1.14276</v>
      </c>
      <c r="AL102" s="58">
        <f t="shared" ref="AL102:BN102" si="117">AL22/1000</f>
        <v>1.2539999999999999E-3</v>
      </c>
      <c r="AM102" s="58">
        <f t="shared" si="117"/>
        <v>1.3700000000000002E-4</v>
      </c>
      <c r="AN102" s="58">
        <f t="shared" si="117"/>
        <v>3.0000000000000001E-6</v>
      </c>
      <c r="AO102" s="58">
        <f t="shared" si="117"/>
        <v>2.13E-4</v>
      </c>
      <c r="AP102" s="58">
        <f t="shared" si="117"/>
        <v>1.9600000000000003E-2</v>
      </c>
      <c r="AQ102" s="58">
        <f t="shared" si="117"/>
        <v>1.9699999999999999E-2</v>
      </c>
      <c r="AR102" s="58">
        <f t="shared" si="117"/>
        <v>3.5799999999999997E-4</v>
      </c>
      <c r="AS102" s="58">
        <f t="shared" si="117"/>
        <v>6.6E-4</v>
      </c>
      <c r="AT102" s="58">
        <f t="shared" si="117"/>
        <v>8.0000000000000007E-5</v>
      </c>
      <c r="AU102" s="58">
        <f t="shared" si="117"/>
        <v>2.9799999999999998E-4</v>
      </c>
      <c r="AV102" s="58">
        <f t="shared" si="117"/>
        <v>5.9999999999999995E-5</v>
      </c>
      <c r="AW102" s="58">
        <f t="shared" si="117"/>
        <v>1.4999999999999999E-5</v>
      </c>
      <c r="AX102" s="58">
        <f t="shared" si="117"/>
        <v>5.1999999999999997E-5</v>
      </c>
      <c r="AY102" s="58">
        <f t="shared" si="117"/>
        <v>7.9999999999999996E-6</v>
      </c>
      <c r="AZ102" s="58">
        <f t="shared" si="117"/>
        <v>3.8000000000000002E-5</v>
      </c>
      <c r="BA102" s="58">
        <f t="shared" si="117"/>
        <v>6.9999999999999999E-6</v>
      </c>
      <c r="BB102" s="58">
        <f t="shared" si="117"/>
        <v>2.0000000000000002E-5</v>
      </c>
      <c r="BC102" s="58">
        <f t="shared" si="117"/>
        <v>3.0000000000000001E-6</v>
      </c>
      <c r="BD102" s="58">
        <f t="shared" si="117"/>
        <v>1.7999999999999997E-5</v>
      </c>
      <c r="BE102" s="58">
        <f t="shared" si="117"/>
        <v>3.0000000000000001E-6</v>
      </c>
      <c r="BF102" s="58">
        <f t="shared" si="117"/>
        <v>9.9999999999999995E-7</v>
      </c>
      <c r="BG102" s="58">
        <f t="shared" si="117"/>
        <v>8.7999999999999998E-5</v>
      </c>
      <c r="BH102" s="58">
        <f t="shared" si="117"/>
        <v>1.34E-4</v>
      </c>
      <c r="BI102" s="58">
        <f t="shared" si="117"/>
        <v>1.4000000000000001E-4</v>
      </c>
      <c r="BJ102" s="58">
        <f t="shared" si="117"/>
        <v>0</v>
      </c>
      <c r="BK102" s="58">
        <f t="shared" si="117"/>
        <v>9.9999999999999995E-7</v>
      </c>
      <c r="BL102" s="58">
        <f t="shared" si="117"/>
        <v>3.9600000000000003E-4</v>
      </c>
      <c r="BM102" s="58">
        <f t="shared" si="117"/>
        <v>1.1E-5</v>
      </c>
      <c r="BN102" s="58">
        <f t="shared" si="117"/>
        <v>1.2960000000000001E-3</v>
      </c>
      <c r="BO102" s="59">
        <v>0.99319999999999997</v>
      </c>
      <c r="BP102" s="59">
        <v>1.0764899999999999</v>
      </c>
      <c r="BQ102" s="58">
        <f t="shared" ref="BQ102:BR102" si="118">BQ22/1000</f>
        <v>8.5000000000000006E-5</v>
      </c>
      <c r="BR102" s="58">
        <f t="shared" si="118"/>
        <v>1.7999999999999997E-5</v>
      </c>
    </row>
    <row r="103" spans="1:70" ht="15.95" customHeight="1" x14ac:dyDescent="0.25">
      <c r="A103" s="58" t="s">
        <v>82</v>
      </c>
      <c r="B103" s="58">
        <f t="shared" ref="B103:G103" si="119">B23/1000</f>
        <v>0.68589999999999995</v>
      </c>
      <c r="C103" s="58">
        <f t="shared" si="119"/>
        <v>4.4720000000000004</v>
      </c>
      <c r="D103" s="58">
        <f t="shared" si="119"/>
        <v>0.32069999999999999</v>
      </c>
      <c r="E103" s="58">
        <f t="shared" si="119"/>
        <v>3.9769999999999999</v>
      </c>
      <c r="F103" s="58">
        <f t="shared" si="119"/>
        <v>49.55</v>
      </c>
      <c r="G103" s="58">
        <f t="shared" si="119"/>
        <v>46.03</v>
      </c>
      <c r="H103" s="59">
        <v>1.2191399999999999</v>
      </c>
      <c r="I103" s="59">
        <v>1.16032</v>
      </c>
      <c r="J103" s="58">
        <f t="shared" ref="J103:T103" si="120">J23/1000</f>
        <v>0.19719999999999999</v>
      </c>
      <c r="K103" s="58">
        <f t="shared" si="120"/>
        <v>5.7899999999999998E-4</v>
      </c>
      <c r="L103" s="58">
        <f t="shared" si="120"/>
        <v>1.4109999999999999E-3</v>
      </c>
      <c r="M103" s="58">
        <f t="shared" si="120"/>
        <v>3.882E-3</v>
      </c>
      <c r="N103" s="58">
        <f t="shared" si="120"/>
        <v>0.1051</v>
      </c>
      <c r="O103" s="58">
        <f t="shared" si="120"/>
        <v>0.70629999999999993</v>
      </c>
      <c r="P103" s="58">
        <f t="shared" si="120"/>
        <v>3.4399999999999996E-4</v>
      </c>
      <c r="Q103" s="58">
        <f t="shared" si="120"/>
        <v>3.4989999999999999E-3</v>
      </c>
      <c r="R103" s="58">
        <f t="shared" si="120"/>
        <v>4.2320000000000003E-2</v>
      </c>
      <c r="S103" s="58">
        <f t="shared" si="120"/>
        <v>1.8879999999999997E-2</v>
      </c>
      <c r="T103" s="58">
        <f t="shared" si="120"/>
        <v>1.397E-3</v>
      </c>
      <c r="U103" s="59">
        <v>1.10798</v>
      </c>
      <c r="V103" s="59">
        <v>1.0082</v>
      </c>
      <c r="W103" s="58">
        <f t="shared" ref="W103:Z103" si="121">W23/1000</f>
        <v>2.0799999999999999E-4</v>
      </c>
      <c r="X103" s="58">
        <f t="shared" si="121"/>
        <v>1.9910000000000001E-2</v>
      </c>
      <c r="Y103" s="58">
        <f t="shared" si="121"/>
        <v>1.303E-2</v>
      </c>
      <c r="Z103" s="58">
        <f t="shared" si="121"/>
        <v>0.22569999999999998</v>
      </c>
      <c r="AA103" s="59">
        <v>1.18781</v>
      </c>
      <c r="AB103" s="59">
        <v>1.17526</v>
      </c>
      <c r="AC103" s="58">
        <f t="shared" ref="AC103:AI103" si="122">AC23/1000</f>
        <v>3.1999999999999999E-5</v>
      </c>
      <c r="AD103" s="58">
        <f t="shared" si="122"/>
        <v>9.8200000000000002E-4</v>
      </c>
      <c r="AE103" s="58">
        <f t="shared" si="122"/>
        <v>9.9999999999999995E-7</v>
      </c>
      <c r="AF103" s="58">
        <f t="shared" si="122"/>
        <v>3.9999999999999998E-6</v>
      </c>
      <c r="AG103" s="58">
        <f t="shared" si="122"/>
        <v>6.0999999999999999E-5</v>
      </c>
      <c r="AH103" s="58">
        <f t="shared" si="122"/>
        <v>4.1099999999999996E-4</v>
      </c>
      <c r="AI103" s="58">
        <f t="shared" si="122"/>
        <v>4.9000000000000005E-5</v>
      </c>
      <c r="AJ103" s="59">
        <v>1.0943700000000001</v>
      </c>
      <c r="AK103" s="59">
        <v>1.15509</v>
      </c>
      <c r="AL103" s="58">
        <f t="shared" ref="AL103:BN103" si="123">AL23/1000</f>
        <v>1.9580000000000001E-3</v>
      </c>
      <c r="AM103" s="58">
        <f t="shared" si="123"/>
        <v>3.3000000000000003E-5</v>
      </c>
      <c r="AN103" s="58">
        <f t="shared" si="123"/>
        <v>9.9999999999999995E-7</v>
      </c>
      <c r="AO103" s="58">
        <f t="shared" si="123"/>
        <v>1.1700000000000001E-4</v>
      </c>
      <c r="AP103" s="58">
        <f t="shared" si="123"/>
        <v>3.5909999999999997E-2</v>
      </c>
      <c r="AQ103" s="58">
        <f t="shared" si="123"/>
        <v>3.594E-2</v>
      </c>
      <c r="AR103" s="58">
        <f t="shared" si="123"/>
        <v>2.5900000000000001E-4</v>
      </c>
      <c r="AS103" s="58">
        <f t="shared" si="123"/>
        <v>4.9600000000000002E-4</v>
      </c>
      <c r="AT103" s="58">
        <f t="shared" si="123"/>
        <v>5.9999999999999995E-5</v>
      </c>
      <c r="AU103" s="58">
        <f t="shared" si="123"/>
        <v>2.2900000000000001E-4</v>
      </c>
      <c r="AV103" s="58">
        <f t="shared" si="123"/>
        <v>4.8000000000000001E-5</v>
      </c>
      <c r="AW103" s="58">
        <f t="shared" si="123"/>
        <v>1.4E-5</v>
      </c>
      <c r="AX103" s="58">
        <f t="shared" si="123"/>
        <v>4.1E-5</v>
      </c>
      <c r="AY103" s="58">
        <f t="shared" si="123"/>
        <v>6.0000000000000002E-6</v>
      </c>
      <c r="AZ103" s="58">
        <f t="shared" si="123"/>
        <v>2.9999999999999997E-5</v>
      </c>
      <c r="BA103" s="58">
        <f t="shared" si="123"/>
        <v>5.0000000000000004E-6</v>
      </c>
      <c r="BB103" s="58">
        <f t="shared" si="123"/>
        <v>1.4E-5</v>
      </c>
      <c r="BC103" s="58">
        <f t="shared" si="123"/>
        <v>1.9999999999999999E-6</v>
      </c>
      <c r="BD103" s="58">
        <f t="shared" si="123"/>
        <v>1.2E-5</v>
      </c>
      <c r="BE103" s="58">
        <f t="shared" si="123"/>
        <v>1.9999999999999999E-6</v>
      </c>
      <c r="BF103" s="58">
        <f t="shared" si="123"/>
        <v>1.9999999999999999E-6</v>
      </c>
      <c r="BG103" s="58">
        <f t="shared" si="123"/>
        <v>1.16E-4</v>
      </c>
      <c r="BH103" s="58">
        <f t="shared" si="123"/>
        <v>1.7199999999999998E-4</v>
      </c>
      <c r="BI103" s="58">
        <f t="shared" si="123"/>
        <v>1.75E-4</v>
      </c>
      <c r="BJ103" s="58">
        <f t="shared" si="123"/>
        <v>0</v>
      </c>
      <c r="BK103" s="58">
        <f t="shared" si="123"/>
        <v>0</v>
      </c>
      <c r="BL103" s="58">
        <f t="shared" si="123"/>
        <v>1.3100000000000001E-4</v>
      </c>
      <c r="BM103" s="58">
        <f t="shared" si="123"/>
        <v>5.0000000000000004E-6</v>
      </c>
      <c r="BN103" s="58">
        <f t="shared" si="123"/>
        <v>1.1200000000000001E-3</v>
      </c>
      <c r="BO103" s="59">
        <v>0.99036000000000002</v>
      </c>
      <c r="BP103" s="59">
        <v>1.0866199999999999</v>
      </c>
      <c r="BQ103" s="58">
        <f t="shared" ref="BQ103:BR103" si="124">BQ23/1000</f>
        <v>8.1000000000000004E-5</v>
      </c>
      <c r="BR103" s="58">
        <f t="shared" si="124"/>
        <v>1.4E-5</v>
      </c>
    </row>
    <row r="104" spans="1:70" ht="15.95" customHeight="1" x14ac:dyDescent="0.25">
      <c r="A104" s="58" t="s">
        <v>83</v>
      </c>
      <c r="B104" s="58">
        <f t="shared" ref="B104:G104" si="125">B24/1000</f>
        <v>0.48460000000000003</v>
      </c>
      <c r="C104" s="58">
        <f t="shared" si="125"/>
        <v>4.431</v>
      </c>
      <c r="D104" s="58">
        <f t="shared" si="125"/>
        <v>0.38100000000000001</v>
      </c>
      <c r="E104" s="58">
        <f t="shared" si="125"/>
        <v>2.9319999999999999</v>
      </c>
      <c r="F104" s="58">
        <f t="shared" si="125"/>
        <v>54.69</v>
      </c>
      <c r="G104" s="58">
        <f t="shared" si="125"/>
        <v>49.05</v>
      </c>
      <c r="H104" s="59">
        <v>1.2141599999999999</v>
      </c>
      <c r="I104" s="59">
        <v>1.1486000000000001</v>
      </c>
      <c r="J104" s="58">
        <f t="shared" ref="J104:T104" si="126">J24/1000</f>
        <v>0.21099999999999999</v>
      </c>
      <c r="K104" s="58">
        <f t="shared" si="126"/>
        <v>6.8500000000000006E-4</v>
      </c>
      <c r="L104" s="58">
        <f t="shared" si="126"/>
        <v>1.5760000000000001E-3</v>
      </c>
      <c r="M104" s="58">
        <f t="shared" si="126"/>
        <v>4.0210000000000003E-3</v>
      </c>
      <c r="N104" s="58">
        <f t="shared" si="126"/>
        <v>0.1298</v>
      </c>
      <c r="O104" s="58">
        <f t="shared" si="126"/>
        <v>0.48710000000000003</v>
      </c>
      <c r="P104" s="58">
        <f t="shared" si="126"/>
        <v>5.4100000000000003E-4</v>
      </c>
      <c r="Q104" s="58">
        <f t="shared" si="126"/>
        <v>3.0830000000000002E-3</v>
      </c>
      <c r="R104" s="58">
        <f t="shared" si="126"/>
        <v>4.1309999999999999E-2</v>
      </c>
      <c r="S104" s="58">
        <f t="shared" si="126"/>
        <v>1.0070000000000001E-2</v>
      </c>
      <c r="T104" s="58">
        <f t="shared" si="126"/>
        <v>1.018E-3</v>
      </c>
      <c r="U104" s="59">
        <v>1.09832</v>
      </c>
      <c r="V104" s="59">
        <v>1.00156</v>
      </c>
      <c r="W104" s="58">
        <f t="shared" ref="W104:Z104" si="127">W24/1000</f>
        <v>1.7199999999999998E-4</v>
      </c>
      <c r="X104" s="58">
        <f t="shared" si="127"/>
        <v>2.4629999999999999E-2</v>
      </c>
      <c r="Y104" s="58">
        <f t="shared" si="127"/>
        <v>1.583E-2</v>
      </c>
      <c r="Z104" s="58">
        <f t="shared" si="127"/>
        <v>0.26050000000000001</v>
      </c>
      <c r="AA104" s="59">
        <v>1.1814800000000001</v>
      </c>
      <c r="AB104" s="59">
        <v>1.1672100000000001</v>
      </c>
      <c r="AC104" s="58">
        <f t="shared" ref="AC104:AI104" si="128">AC24/1000</f>
        <v>3.8000000000000002E-5</v>
      </c>
      <c r="AD104" s="58">
        <f t="shared" si="128"/>
        <v>1.2949999999999999E-3</v>
      </c>
      <c r="AE104" s="58">
        <f t="shared" si="128"/>
        <v>9.9999999999999995E-7</v>
      </c>
      <c r="AF104" s="58">
        <f t="shared" si="128"/>
        <v>5.0000000000000004E-6</v>
      </c>
      <c r="AG104" s="58">
        <f t="shared" si="128"/>
        <v>6.3999999999999997E-5</v>
      </c>
      <c r="AH104" s="58">
        <f t="shared" si="128"/>
        <v>8.7000000000000001E-5</v>
      </c>
      <c r="AI104" s="58">
        <f t="shared" si="128"/>
        <v>4.4999999999999996E-5</v>
      </c>
      <c r="AJ104" s="59">
        <v>1.0868100000000001</v>
      </c>
      <c r="AK104" s="59">
        <v>1.1428100000000001</v>
      </c>
      <c r="AL104" s="58">
        <f t="shared" ref="AL104:BN104" si="129">AL24/1000</f>
        <v>1.2410000000000001E-3</v>
      </c>
      <c r="AM104" s="58">
        <f t="shared" si="129"/>
        <v>2.9999999999999997E-5</v>
      </c>
      <c r="AN104" s="58">
        <f t="shared" si="129"/>
        <v>1.9999999999999999E-6</v>
      </c>
      <c r="AO104" s="58">
        <f t="shared" si="129"/>
        <v>1.35E-4</v>
      </c>
      <c r="AP104" s="58">
        <f t="shared" si="129"/>
        <v>2.5940000000000001E-2</v>
      </c>
      <c r="AQ104" s="58">
        <f t="shared" si="129"/>
        <v>2.589E-2</v>
      </c>
      <c r="AR104" s="58">
        <f t="shared" si="129"/>
        <v>3.1E-4</v>
      </c>
      <c r="AS104" s="58">
        <f t="shared" si="129"/>
        <v>5.9800000000000001E-4</v>
      </c>
      <c r="AT104" s="58">
        <f t="shared" si="129"/>
        <v>7.1999999999999988E-5</v>
      </c>
      <c r="AU104" s="58">
        <f t="shared" si="129"/>
        <v>2.7900000000000001E-4</v>
      </c>
      <c r="AV104" s="58">
        <f t="shared" si="129"/>
        <v>5.5999999999999999E-5</v>
      </c>
      <c r="AW104" s="58">
        <f t="shared" si="129"/>
        <v>1.4E-5</v>
      </c>
      <c r="AX104" s="58">
        <f t="shared" si="129"/>
        <v>5.0000000000000002E-5</v>
      </c>
      <c r="AY104" s="58">
        <f t="shared" si="129"/>
        <v>6.9999999999999999E-6</v>
      </c>
      <c r="AZ104" s="58">
        <f t="shared" si="129"/>
        <v>3.8000000000000002E-5</v>
      </c>
      <c r="BA104" s="58">
        <f t="shared" si="129"/>
        <v>6.9999999999999999E-6</v>
      </c>
      <c r="BB104" s="58">
        <f t="shared" si="129"/>
        <v>1.9000000000000001E-5</v>
      </c>
      <c r="BC104" s="58">
        <f t="shared" si="129"/>
        <v>1.9999999999999999E-6</v>
      </c>
      <c r="BD104" s="58">
        <f t="shared" si="129"/>
        <v>1.4999999999999999E-5</v>
      </c>
      <c r="BE104" s="58">
        <f t="shared" si="129"/>
        <v>1.9999999999999999E-6</v>
      </c>
      <c r="BF104" s="58">
        <f t="shared" si="129"/>
        <v>9.9999999999999995E-7</v>
      </c>
      <c r="BG104" s="58">
        <f t="shared" si="129"/>
        <v>1.12E-4</v>
      </c>
      <c r="BH104" s="58">
        <f t="shared" si="129"/>
        <v>3.4899999999999997E-4</v>
      </c>
      <c r="BI104" s="58">
        <f t="shared" si="129"/>
        <v>3.6299999999999999E-4</v>
      </c>
      <c r="BJ104" s="58">
        <f t="shared" si="129"/>
        <v>0</v>
      </c>
      <c r="BK104" s="58">
        <f t="shared" si="129"/>
        <v>0</v>
      </c>
      <c r="BL104" s="58">
        <f t="shared" si="129"/>
        <v>1.25E-4</v>
      </c>
      <c r="BM104" s="58">
        <f t="shared" si="129"/>
        <v>5.0000000000000004E-6</v>
      </c>
      <c r="BN104" s="58">
        <f t="shared" si="129"/>
        <v>1.603E-3</v>
      </c>
      <c r="BO104" s="59">
        <v>0.98653999999999997</v>
      </c>
      <c r="BP104" s="59">
        <v>1.0783199999999999</v>
      </c>
      <c r="BQ104" s="58">
        <f t="shared" ref="BQ104:BR104" si="130">BQ24/1000</f>
        <v>9.3999999999999994E-5</v>
      </c>
      <c r="BR104" s="58">
        <f t="shared" si="130"/>
        <v>1.7999999999999997E-5</v>
      </c>
    </row>
    <row r="105" spans="1:70" ht="15.95" customHeight="1" x14ac:dyDescent="0.25">
      <c r="A105" s="58" t="s">
        <v>84</v>
      </c>
      <c r="B105" s="58">
        <f t="shared" ref="B105:G105" si="131">B25/1000</f>
        <v>0.51449999999999996</v>
      </c>
      <c r="C105" s="58">
        <f t="shared" si="131"/>
        <v>4.1210000000000004</v>
      </c>
      <c r="D105" s="58">
        <f t="shared" si="131"/>
        <v>0.3211</v>
      </c>
      <c r="E105" s="58">
        <f t="shared" si="131"/>
        <v>4.0570000000000004</v>
      </c>
      <c r="F105" s="58">
        <f t="shared" si="131"/>
        <v>52.26</v>
      </c>
      <c r="G105" s="58">
        <f t="shared" si="131"/>
        <v>47.6</v>
      </c>
      <c r="H105" s="59">
        <v>1.21102</v>
      </c>
      <c r="I105" s="59">
        <v>1.1499900000000001</v>
      </c>
      <c r="J105" s="58">
        <f t="shared" ref="J105:T105" si="132">J25/1000</f>
        <v>0.19869999999999999</v>
      </c>
      <c r="K105" s="58">
        <f t="shared" si="132"/>
        <v>6.2500000000000001E-4</v>
      </c>
      <c r="L105" s="58">
        <f t="shared" si="132"/>
        <v>1.2279999999999999E-3</v>
      </c>
      <c r="M105" s="58">
        <f t="shared" si="132"/>
        <v>3.058E-3</v>
      </c>
      <c r="N105" s="58">
        <f t="shared" si="132"/>
        <v>0.13980000000000001</v>
      </c>
      <c r="O105" s="58">
        <f t="shared" si="132"/>
        <v>0.39839999999999998</v>
      </c>
      <c r="P105" s="58">
        <f t="shared" si="132"/>
        <v>5.6999999999999998E-4</v>
      </c>
      <c r="Q105" s="58">
        <f t="shared" si="132"/>
        <v>5.2610000000000001E-3</v>
      </c>
      <c r="R105" s="58">
        <f t="shared" si="132"/>
        <v>0.16850000000000001</v>
      </c>
      <c r="S105" s="58">
        <f t="shared" si="132"/>
        <v>1.7479999999999999E-2</v>
      </c>
      <c r="T105" s="58">
        <f t="shared" si="132"/>
        <v>1.756E-3</v>
      </c>
      <c r="U105" s="59">
        <v>1.0867500000000001</v>
      </c>
      <c r="V105" s="59">
        <v>1.00095</v>
      </c>
      <c r="W105" s="58">
        <f t="shared" ref="W105:Z105" si="133">W25/1000</f>
        <v>2.0000000000000001E-4</v>
      </c>
      <c r="X105" s="58">
        <f t="shared" si="133"/>
        <v>7.848999999999999E-2</v>
      </c>
      <c r="Y105" s="58">
        <f t="shared" si="133"/>
        <v>1.66E-2</v>
      </c>
      <c r="Z105" s="58">
        <f t="shared" si="133"/>
        <v>0.33139999999999997</v>
      </c>
      <c r="AA105" s="59">
        <v>1.1795599999999999</v>
      </c>
      <c r="AB105" s="59">
        <v>1.1678200000000001</v>
      </c>
      <c r="AC105" s="58">
        <f t="shared" ref="AC105:AI105" si="134">AC25/1000</f>
        <v>3.4E-5</v>
      </c>
      <c r="AD105" s="58">
        <f t="shared" si="134"/>
        <v>1.0269999999999999E-3</v>
      </c>
      <c r="AE105" s="58">
        <f t="shared" si="134"/>
        <v>1.9999999999999999E-6</v>
      </c>
      <c r="AF105" s="58">
        <f t="shared" si="134"/>
        <v>1.4999999999999999E-5</v>
      </c>
      <c r="AG105" s="58">
        <f t="shared" si="134"/>
        <v>1.2400000000000001E-4</v>
      </c>
      <c r="AH105" s="58">
        <f t="shared" si="134"/>
        <v>2.14E-4</v>
      </c>
      <c r="AI105" s="58">
        <f t="shared" si="134"/>
        <v>1.2400000000000001E-4</v>
      </c>
      <c r="AJ105" s="59">
        <v>1.0825499999999999</v>
      </c>
      <c r="AK105" s="59">
        <v>1.1438999999999999</v>
      </c>
      <c r="AL105" s="58">
        <f t="shared" ref="AL105:BN105" si="135">AL25/1000</f>
        <v>2.1989999999999999E-2</v>
      </c>
      <c r="AM105" s="58">
        <f t="shared" si="135"/>
        <v>4.2000000000000004E-5</v>
      </c>
      <c r="AN105" s="58">
        <f t="shared" si="135"/>
        <v>3.0000000000000001E-6</v>
      </c>
      <c r="AO105" s="58">
        <f t="shared" si="135"/>
        <v>9.5000000000000005E-5</v>
      </c>
      <c r="AP105" s="58">
        <f t="shared" si="135"/>
        <v>4.6380000000000005E-2</v>
      </c>
      <c r="AQ105" s="58">
        <f t="shared" si="135"/>
        <v>4.6009999999999995E-2</v>
      </c>
      <c r="AR105" s="58">
        <f t="shared" si="135"/>
        <v>2.6900000000000003E-4</v>
      </c>
      <c r="AS105" s="58">
        <f t="shared" si="135"/>
        <v>4.8799999999999999E-4</v>
      </c>
      <c r="AT105" s="58">
        <f t="shared" si="135"/>
        <v>6.2000000000000003E-5</v>
      </c>
      <c r="AU105" s="58">
        <f t="shared" si="135"/>
        <v>2.3000000000000001E-4</v>
      </c>
      <c r="AV105" s="58">
        <f t="shared" si="135"/>
        <v>4.4999999999999996E-5</v>
      </c>
      <c r="AW105" s="58">
        <f t="shared" si="135"/>
        <v>1.7999999999999997E-5</v>
      </c>
      <c r="AX105" s="58">
        <f t="shared" si="135"/>
        <v>4.2000000000000004E-5</v>
      </c>
      <c r="AY105" s="58">
        <f t="shared" si="135"/>
        <v>6.0000000000000002E-6</v>
      </c>
      <c r="AZ105" s="58">
        <f t="shared" si="135"/>
        <v>3.1000000000000001E-5</v>
      </c>
      <c r="BA105" s="58">
        <f t="shared" si="135"/>
        <v>6.0000000000000002E-6</v>
      </c>
      <c r="BB105" s="58">
        <f t="shared" si="135"/>
        <v>1.5999999999999999E-5</v>
      </c>
      <c r="BC105" s="58">
        <f t="shared" si="135"/>
        <v>1.9999999999999999E-6</v>
      </c>
      <c r="BD105" s="58">
        <f t="shared" si="135"/>
        <v>1.2999999999999999E-5</v>
      </c>
      <c r="BE105" s="58">
        <f t="shared" si="135"/>
        <v>1.9999999999999999E-6</v>
      </c>
      <c r="BF105" s="58">
        <f t="shared" si="135"/>
        <v>9.9999999999999995E-7</v>
      </c>
      <c r="BG105" s="58">
        <f t="shared" si="135"/>
        <v>1.3900000000000002E-4</v>
      </c>
      <c r="BH105" s="58">
        <f t="shared" si="135"/>
        <v>2.8000000000000003E-4</v>
      </c>
      <c r="BI105" s="58">
        <f t="shared" si="135"/>
        <v>2.8899999999999998E-4</v>
      </c>
      <c r="BJ105" s="58">
        <f t="shared" si="135"/>
        <v>0</v>
      </c>
      <c r="BK105" s="58">
        <f t="shared" si="135"/>
        <v>0</v>
      </c>
      <c r="BL105" s="58">
        <f t="shared" si="135"/>
        <v>1.0399999999999999E-4</v>
      </c>
      <c r="BM105" s="58">
        <f t="shared" si="135"/>
        <v>6.9999999999999999E-6</v>
      </c>
      <c r="BN105" s="58">
        <f t="shared" si="135"/>
        <v>0.2898</v>
      </c>
      <c r="BO105" s="59">
        <v>0.98294000000000004</v>
      </c>
      <c r="BP105" s="59">
        <v>1.07768</v>
      </c>
      <c r="BQ105" s="58">
        <f t="shared" ref="BQ105:BR105" si="136">BQ25/1000</f>
        <v>4.4999999999999996E-5</v>
      </c>
      <c r="BR105" s="58">
        <f t="shared" si="136"/>
        <v>1.4999999999999999E-5</v>
      </c>
    </row>
    <row r="106" spans="1:70" ht="15.95" customHeight="1" x14ac:dyDescent="0.25">
      <c r="A106" s="58" t="s">
        <v>85</v>
      </c>
      <c r="B106" s="58">
        <f t="shared" ref="B106:G106" si="137">B26/1000</f>
        <v>0.2392</v>
      </c>
      <c r="C106" s="58">
        <f t="shared" si="137"/>
        <v>3.863</v>
      </c>
      <c r="D106" s="58">
        <f t="shared" si="137"/>
        <v>0.25269999999999998</v>
      </c>
      <c r="E106" s="58">
        <f t="shared" si="137"/>
        <v>3.419</v>
      </c>
      <c r="F106" s="58">
        <f t="shared" si="137"/>
        <v>57.44</v>
      </c>
      <c r="G106" s="58">
        <f t="shared" si="137"/>
        <v>35.22</v>
      </c>
      <c r="H106" s="59">
        <v>1.20306</v>
      </c>
      <c r="I106" s="59">
        <v>1.15151</v>
      </c>
      <c r="J106" s="58">
        <f t="shared" ref="J106:T106" si="138">J26/1000</f>
        <v>0.151</v>
      </c>
      <c r="K106" s="58">
        <f t="shared" si="138"/>
        <v>5.0100000000000003E-4</v>
      </c>
      <c r="L106" s="58">
        <f t="shared" si="138"/>
        <v>1.1690000000000001E-3</v>
      </c>
      <c r="M106" s="58">
        <f t="shared" si="138"/>
        <v>3.2940000000000001E-3</v>
      </c>
      <c r="N106" s="58">
        <f t="shared" si="138"/>
        <v>9.1430000000000011E-2</v>
      </c>
      <c r="O106" s="58">
        <f t="shared" si="138"/>
        <v>0.34439999999999998</v>
      </c>
      <c r="P106" s="58">
        <f t="shared" si="138"/>
        <v>5.2099999999999998E-4</v>
      </c>
      <c r="Q106" s="58">
        <f t="shared" si="138"/>
        <v>6.3670000000000003E-3</v>
      </c>
      <c r="R106" s="58">
        <f t="shared" si="138"/>
        <v>3.2809999999999999E-2</v>
      </c>
      <c r="S106" s="58">
        <f t="shared" si="138"/>
        <v>6.8730000000000006E-3</v>
      </c>
      <c r="T106" s="58">
        <f t="shared" si="138"/>
        <v>1.078E-3</v>
      </c>
      <c r="U106" s="59">
        <v>1.0643199999999999</v>
      </c>
      <c r="V106" s="59">
        <v>1.00064</v>
      </c>
      <c r="W106" s="58">
        <f t="shared" ref="W106:Z106" si="139">W26/1000</f>
        <v>1.5300000000000001E-4</v>
      </c>
      <c r="X106" s="58">
        <f t="shared" si="139"/>
        <v>2.3480000000000001E-2</v>
      </c>
      <c r="Y106" s="58">
        <f t="shared" si="139"/>
        <v>2.63E-2</v>
      </c>
      <c r="Z106" s="58">
        <f t="shared" si="139"/>
        <v>0.14580000000000001</v>
      </c>
      <c r="AA106" s="59">
        <v>1.15812</v>
      </c>
      <c r="AB106" s="59">
        <v>1.16764</v>
      </c>
      <c r="AC106" s="58">
        <f t="shared" ref="AC106:AI106" si="140">AC26/1000</f>
        <v>2.5000000000000001E-5</v>
      </c>
      <c r="AD106" s="58">
        <f t="shared" si="140"/>
        <v>4.6899999999999996E-4</v>
      </c>
      <c r="AE106" s="58">
        <f t="shared" si="140"/>
        <v>9.9999999999999995E-7</v>
      </c>
      <c r="AF106" s="58">
        <f t="shared" si="140"/>
        <v>3.0000000000000001E-6</v>
      </c>
      <c r="AG106" s="58">
        <f t="shared" si="140"/>
        <v>4.1E-5</v>
      </c>
      <c r="AH106" s="58">
        <f t="shared" si="140"/>
        <v>2.5000000000000001E-4</v>
      </c>
      <c r="AI106" s="58">
        <f t="shared" si="140"/>
        <v>5.1999999999999997E-5</v>
      </c>
      <c r="AJ106" s="59">
        <v>1.0646199999999999</v>
      </c>
      <c r="AK106" s="59">
        <v>1.1523699999999999</v>
      </c>
      <c r="AL106" s="58">
        <f t="shared" ref="AL106:BN106" si="141">AL26/1000</f>
        <v>8.7399999999999999E-4</v>
      </c>
      <c r="AM106" s="58">
        <f t="shared" si="141"/>
        <v>3.5999999999999994E-5</v>
      </c>
      <c r="AN106" s="58">
        <f t="shared" si="141"/>
        <v>1.9999999999999999E-6</v>
      </c>
      <c r="AO106" s="58">
        <f t="shared" si="141"/>
        <v>1.2799999999999999E-4</v>
      </c>
      <c r="AP106" s="58">
        <f t="shared" si="141"/>
        <v>2.7980000000000001E-2</v>
      </c>
      <c r="AQ106" s="58">
        <f t="shared" si="141"/>
        <v>2.802E-2</v>
      </c>
      <c r="AR106" s="58">
        <f t="shared" si="141"/>
        <v>2.1699999999999999E-4</v>
      </c>
      <c r="AS106" s="58">
        <f t="shared" si="141"/>
        <v>3.8700000000000003E-4</v>
      </c>
      <c r="AT106" s="58">
        <f t="shared" si="141"/>
        <v>5.0000000000000002E-5</v>
      </c>
      <c r="AU106" s="58">
        <f t="shared" si="141"/>
        <v>1.8699999999999999E-4</v>
      </c>
      <c r="AV106" s="58">
        <f t="shared" si="141"/>
        <v>3.5999999999999994E-5</v>
      </c>
      <c r="AW106" s="58">
        <f t="shared" si="141"/>
        <v>1.2E-5</v>
      </c>
      <c r="AX106" s="58">
        <f t="shared" si="141"/>
        <v>3.3000000000000003E-5</v>
      </c>
      <c r="AY106" s="58">
        <f t="shared" si="141"/>
        <v>5.0000000000000004E-6</v>
      </c>
      <c r="AZ106" s="58">
        <f t="shared" si="141"/>
        <v>2.5000000000000001E-5</v>
      </c>
      <c r="BA106" s="58">
        <f t="shared" si="141"/>
        <v>5.0000000000000004E-6</v>
      </c>
      <c r="BB106" s="58">
        <f t="shared" si="141"/>
        <v>1.2999999999999999E-5</v>
      </c>
      <c r="BC106" s="58">
        <f t="shared" si="141"/>
        <v>1.9999999999999999E-6</v>
      </c>
      <c r="BD106" s="58">
        <f t="shared" si="141"/>
        <v>1.1E-5</v>
      </c>
      <c r="BE106" s="58">
        <f t="shared" si="141"/>
        <v>9.9999999999999995E-7</v>
      </c>
      <c r="BF106" s="58">
        <f t="shared" si="141"/>
        <v>9.9999999999999995E-7</v>
      </c>
      <c r="BG106" s="58">
        <f t="shared" si="141"/>
        <v>7.3999999999999996E-5</v>
      </c>
      <c r="BH106" s="58">
        <f t="shared" si="141"/>
        <v>2.3499999999999999E-4</v>
      </c>
      <c r="BI106" s="58">
        <f t="shared" si="141"/>
        <v>2.3999999999999998E-4</v>
      </c>
      <c r="BJ106" s="58">
        <f t="shared" si="141"/>
        <v>0</v>
      </c>
      <c r="BK106" s="58">
        <f t="shared" si="141"/>
        <v>0</v>
      </c>
      <c r="BL106" s="58">
        <f t="shared" si="141"/>
        <v>1.27E-4</v>
      </c>
      <c r="BM106" s="58">
        <f t="shared" si="141"/>
        <v>5.0000000000000004E-6</v>
      </c>
      <c r="BN106" s="58">
        <f t="shared" si="141"/>
        <v>2.2170000000000002E-3</v>
      </c>
      <c r="BO106" s="59">
        <v>0.97599000000000002</v>
      </c>
      <c r="BP106" s="59">
        <v>1.0849800000000001</v>
      </c>
      <c r="BQ106" s="58">
        <f t="shared" ref="BQ106:BR106" si="142">BQ26/1000</f>
        <v>5.7000000000000003E-5</v>
      </c>
      <c r="BR106" s="58">
        <f t="shared" si="142"/>
        <v>1.2E-5</v>
      </c>
    </row>
    <row r="107" spans="1:70" ht="15.95" customHeight="1" x14ac:dyDescent="0.25">
      <c r="A107" s="58" t="s">
        <v>86</v>
      </c>
      <c r="B107" s="58">
        <f t="shared" ref="B107:G107" si="143">B27/1000</f>
        <v>0.29830000000000001</v>
      </c>
      <c r="C107" s="58">
        <f t="shared" si="143"/>
        <v>4.2619999999999996</v>
      </c>
      <c r="D107" s="58">
        <f t="shared" si="143"/>
        <v>0.52160000000000006</v>
      </c>
      <c r="E107" s="58">
        <f t="shared" si="143"/>
        <v>2.9889999999999999</v>
      </c>
      <c r="F107" s="58">
        <f t="shared" si="143"/>
        <v>51.67</v>
      </c>
      <c r="G107" s="58">
        <f t="shared" si="143"/>
        <v>55.83</v>
      </c>
      <c r="H107" s="59">
        <v>1.17126</v>
      </c>
      <c r="I107" s="59">
        <v>1.12259</v>
      </c>
      <c r="J107" s="58">
        <f t="shared" ref="J107:T107" si="144">J27/1000</f>
        <v>0.23910000000000001</v>
      </c>
      <c r="K107" s="58">
        <f t="shared" si="144"/>
        <v>8.9500000000000007E-4</v>
      </c>
      <c r="L107" s="58">
        <f t="shared" si="144"/>
        <v>1.552E-3</v>
      </c>
      <c r="M107" s="58">
        <f t="shared" si="144"/>
        <v>3.6939999999999998E-3</v>
      </c>
      <c r="N107" s="58">
        <f t="shared" si="144"/>
        <v>0.12490000000000001</v>
      </c>
      <c r="O107" s="58">
        <f t="shared" si="144"/>
        <v>0.60360000000000003</v>
      </c>
      <c r="P107" s="58">
        <f t="shared" si="144"/>
        <v>3.7100000000000002E-4</v>
      </c>
      <c r="Q107" s="58">
        <f t="shared" si="144"/>
        <v>2.1410000000000001E-3</v>
      </c>
      <c r="R107" s="58">
        <f t="shared" si="144"/>
        <v>2.213E-2</v>
      </c>
      <c r="S107" s="58">
        <f t="shared" si="144"/>
        <v>1.205E-2</v>
      </c>
      <c r="T107" s="58">
        <f t="shared" si="144"/>
        <v>1.6870000000000001E-3</v>
      </c>
      <c r="U107" s="59">
        <v>1.0468999999999999</v>
      </c>
      <c r="V107" s="59">
        <v>0.97055999999999998</v>
      </c>
      <c r="W107" s="58">
        <f t="shared" ref="W107:Z107" si="145">W27/1000</f>
        <v>1.26E-4</v>
      </c>
      <c r="X107" s="58">
        <f t="shared" si="145"/>
        <v>1.9600000000000003E-2</v>
      </c>
      <c r="Y107" s="58">
        <f t="shared" si="145"/>
        <v>9.077E-3</v>
      </c>
      <c r="Z107" s="58">
        <f t="shared" si="145"/>
        <v>0.24349999999999999</v>
      </c>
      <c r="AA107" s="59">
        <v>1.1392100000000001</v>
      </c>
      <c r="AB107" s="59">
        <v>1.1536599999999999</v>
      </c>
      <c r="AC107" s="58">
        <f t="shared" ref="AC107:AI107" si="146">AC27/1000</f>
        <v>4.9000000000000005E-5</v>
      </c>
      <c r="AD107" s="58">
        <f t="shared" si="146"/>
        <v>4.2699999999999997E-4</v>
      </c>
      <c r="AE107" s="58">
        <f t="shared" si="146"/>
        <v>9.9999999999999995E-7</v>
      </c>
      <c r="AF107" s="58">
        <f t="shared" si="146"/>
        <v>5.0000000000000004E-6</v>
      </c>
      <c r="AG107" s="58">
        <f t="shared" si="146"/>
        <v>6.7999999999999999E-5</v>
      </c>
      <c r="AH107" s="58">
        <f t="shared" si="146"/>
        <v>5.6100000000000008E-4</v>
      </c>
      <c r="AI107" s="58">
        <f t="shared" si="146"/>
        <v>2.8E-5</v>
      </c>
      <c r="AJ107" s="59">
        <v>1.0477099999999999</v>
      </c>
      <c r="AK107" s="59">
        <v>1.13496</v>
      </c>
      <c r="AL107" s="58">
        <f t="shared" ref="AL107:BN107" si="147">AL27/1000</f>
        <v>2.3799999999999997E-3</v>
      </c>
      <c r="AM107" s="58">
        <f t="shared" si="147"/>
        <v>3.4E-5</v>
      </c>
      <c r="AN107" s="58">
        <f t="shared" si="147"/>
        <v>3.9999999999999998E-6</v>
      </c>
      <c r="AO107" s="58">
        <f t="shared" si="147"/>
        <v>1.01E-4</v>
      </c>
      <c r="AP107" s="58">
        <f t="shared" si="147"/>
        <v>4.4219999999999995E-2</v>
      </c>
      <c r="AQ107" s="58">
        <f t="shared" si="147"/>
        <v>4.3830000000000001E-2</v>
      </c>
      <c r="AR107" s="58">
        <f t="shared" si="147"/>
        <v>4.5200000000000004E-4</v>
      </c>
      <c r="AS107" s="58">
        <f t="shared" si="147"/>
        <v>8.3999999999999993E-4</v>
      </c>
      <c r="AT107" s="58">
        <f t="shared" si="147"/>
        <v>1.08E-4</v>
      </c>
      <c r="AU107" s="58">
        <f t="shared" si="147"/>
        <v>4.0300000000000004E-4</v>
      </c>
      <c r="AV107" s="58">
        <f t="shared" si="147"/>
        <v>7.7000000000000001E-5</v>
      </c>
      <c r="AW107" s="58">
        <f t="shared" si="147"/>
        <v>2.1999999999999999E-5</v>
      </c>
      <c r="AX107" s="58">
        <f t="shared" si="147"/>
        <v>6.7999999999999999E-5</v>
      </c>
      <c r="AY107" s="58">
        <f t="shared" si="147"/>
        <v>8.9999999999999985E-6</v>
      </c>
      <c r="AZ107" s="58">
        <f t="shared" si="147"/>
        <v>4.8000000000000001E-5</v>
      </c>
      <c r="BA107" s="58">
        <f t="shared" si="147"/>
        <v>8.9999999999999985E-6</v>
      </c>
      <c r="BB107" s="58">
        <f t="shared" si="147"/>
        <v>2.3E-5</v>
      </c>
      <c r="BC107" s="58">
        <f t="shared" si="147"/>
        <v>3.0000000000000001E-6</v>
      </c>
      <c r="BD107" s="58">
        <f t="shared" si="147"/>
        <v>1.9000000000000001E-5</v>
      </c>
      <c r="BE107" s="58">
        <f t="shared" si="147"/>
        <v>3.0000000000000001E-6</v>
      </c>
      <c r="BF107" s="58">
        <f t="shared" si="147"/>
        <v>9.9999999999999995E-7</v>
      </c>
      <c r="BG107" s="58">
        <f t="shared" si="147"/>
        <v>8.0000000000000007E-5</v>
      </c>
      <c r="BH107" s="58">
        <f t="shared" si="147"/>
        <v>1.95E-4</v>
      </c>
      <c r="BI107" s="58">
        <f t="shared" si="147"/>
        <v>2.04E-4</v>
      </c>
      <c r="BJ107" s="58">
        <f t="shared" si="147"/>
        <v>0</v>
      </c>
      <c r="BK107" s="58">
        <f t="shared" si="147"/>
        <v>9.9999999999999995E-7</v>
      </c>
      <c r="BL107" s="58">
        <f t="shared" si="147"/>
        <v>5.4000000000000001E-4</v>
      </c>
      <c r="BM107" s="58">
        <f t="shared" si="147"/>
        <v>6.9999999999999999E-6</v>
      </c>
      <c r="BN107" s="58">
        <f t="shared" si="147"/>
        <v>1.359E-3</v>
      </c>
      <c r="BO107" s="59">
        <v>0.96319999999999995</v>
      </c>
      <c r="BP107" s="59">
        <v>1.0725499999999999</v>
      </c>
      <c r="BQ107" s="58">
        <f t="shared" ref="BQ107:BR107" si="148">BQ27/1000</f>
        <v>8.599999999999999E-5</v>
      </c>
      <c r="BR107" s="58">
        <f t="shared" si="148"/>
        <v>1.9000000000000001E-5</v>
      </c>
    </row>
    <row r="108" spans="1:70" ht="15.95" customHeight="1" x14ac:dyDescent="0.25">
      <c r="A108" s="58" t="s">
        <v>87</v>
      </c>
      <c r="B108" s="58">
        <f t="shared" ref="B108:G108" si="149">B28/1000</f>
        <v>0.15969999999999998</v>
      </c>
      <c r="C108" s="58">
        <f t="shared" si="149"/>
        <v>4.92</v>
      </c>
      <c r="D108" s="58">
        <f t="shared" si="149"/>
        <v>0.59350000000000003</v>
      </c>
      <c r="E108" s="58">
        <f t="shared" si="149"/>
        <v>1.8919999999999999</v>
      </c>
      <c r="F108" s="58">
        <f t="shared" si="149"/>
        <v>37.53</v>
      </c>
      <c r="G108" s="58">
        <f t="shared" si="149"/>
        <v>47.52</v>
      </c>
      <c r="H108" s="59">
        <v>1.14429</v>
      </c>
      <c r="I108" s="59">
        <v>1.10151</v>
      </c>
      <c r="J108" s="58">
        <f t="shared" ref="J108:T108" si="150">J28/1000</f>
        <v>0.21940000000000001</v>
      </c>
      <c r="K108" s="58">
        <f t="shared" si="150"/>
        <v>1.0740000000000001E-3</v>
      </c>
      <c r="L108" s="58">
        <f t="shared" si="150"/>
        <v>1.665E-3</v>
      </c>
      <c r="M108" s="58">
        <f t="shared" si="150"/>
        <v>3.4220000000000001E-3</v>
      </c>
      <c r="N108" s="58">
        <f t="shared" si="150"/>
        <v>8.9459999999999998E-2</v>
      </c>
      <c r="O108" s="58">
        <f t="shared" si="150"/>
        <v>0.66800000000000004</v>
      </c>
      <c r="P108" s="58">
        <f t="shared" si="150"/>
        <v>2.7300000000000002E-4</v>
      </c>
      <c r="Q108" s="58">
        <f t="shared" si="150"/>
        <v>1.47E-3</v>
      </c>
      <c r="R108" s="58">
        <f t="shared" si="150"/>
        <v>2.2890000000000001E-2</v>
      </c>
      <c r="S108" s="58">
        <f t="shared" si="150"/>
        <v>5.636E-2</v>
      </c>
      <c r="T108" s="58">
        <f t="shared" si="150"/>
        <v>1.1659999999999999E-3</v>
      </c>
      <c r="U108" s="59">
        <v>1.0320100000000001</v>
      </c>
      <c r="V108" s="59">
        <v>0.96023999999999998</v>
      </c>
      <c r="W108" s="58">
        <f t="shared" ref="W108:Z108" si="151">W28/1000</f>
        <v>2.4800000000000001E-4</v>
      </c>
      <c r="X108" s="58">
        <f t="shared" si="151"/>
        <v>3.0929999999999999E-2</v>
      </c>
      <c r="Y108" s="58">
        <f t="shared" si="151"/>
        <v>1.6379999999999999E-2</v>
      </c>
      <c r="Z108" s="58">
        <f t="shared" si="151"/>
        <v>0.2132</v>
      </c>
      <c r="AA108" s="59">
        <v>1.11053</v>
      </c>
      <c r="AB108" s="59">
        <v>1.1337200000000001</v>
      </c>
      <c r="AC108" s="58">
        <f t="shared" ref="AC108:AI108" si="152">AC28/1000</f>
        <v>7.0000000000000007E-5</v>
      </c>
      <c r="AD108" s="58">
        <f t="shared" si="152"/>
        <v>6.96E-4</v>
      </c>
      <c r="AE108" s="58">
        <f t="shared" si="152"/>
        <v>9.9999999999999995E-7</v>
      </c>
      <c r="AF108" s="58">
        <f t="shared" si="152"/>
        <v>5.0000000000000004E-6</v>
      </c>
      <c r="AG108" s="58">
        <f t="shared" si="152"/>
        <v>5.7000000000000003E-5</v>
      </c>
      <c r="AH108" s="58">
        <f t="shared" si="152"/>
        <v>1.1E-4</v>
      </c>
      <c r="AI108" s="58">
        <f t="shared" si="152"/>
        <v>1.7799999999999999E-4</v>
      </c>
      <c r="AJ108" s="59">
        <v>1.02759</v>
      </c>
      <c r="AK108" s="59">
        <v>1.12171</v>
      </c>
      <c r="AL108" s="58">
        <f t="shared" ref="AL108:BN108" si="153">AL28/1000</f>
        <v>5.7199999999999992E-4</v>
      </c>
      <c r="AM108" s="58">
        <f t="shared" si="153"/>
        <v>8.7999999999999998E-5</v>
      </c>
      <c r="AN108" s="58">
        <f t="shared" si="153"/>
        <v>3.9999999999999998E-6</v>
      </c>
      <c r="AO108" s="58">
        <f t="shared" si="153"/>
        <v>4.6500000000000003E-4</v>
      </c>
      <c r="AP108" s="58">
        <f t="shared" si="153"/>
        <v>2.9420000000000002E-2</v>
      </c>
      <c r="AQ108" s="58">
        <f t="shared" si="153"/>
        <v>2.9409999999999999E-2</v>
      </c>
      <c r="AR108" s="58">
        <f t="shared" si="153"/>
        <v>5.4800000000000009E-4</v>
      </c>
      <c r="AS108" s="58">
        <f t="shared" si="153"/>
        <v>1.0820000000000001E-3</v>
      </c>
      <c r="AT108" s="58">
        <f t="shared" si="153"/>
        <v>1.3800000000000002E-4</v>
      </c>
      <c r="AU108" s="58">
        <f t="shared" si="153"/>
        <v>4.9700000000000005E-4</v>
      </c>
      <c r="AV108" s="58">
        <f t="shared" si="153"/>
        <v>9.800000000000001E-5</v>
      </c>
      <c r="AW108" s="58">
        <f t="shared" si="153"/>
        <v>2.1999999999999999E-5</v>
      </c>
      <c r="AX108" s="58">
        <f t="shared" si="153"/>
        <v>8.9999999999999992E-5</v>
      </c>
      <c r="AY108" s="58">
        <f t="shared" si="153"/>
        <v>1.2999999999999999E-5</v>
      </c>
      <c r="AZ108" s="58">
        <f t="shared" si="153"/>
        <v>6.3E-5</v>
      </c>
      <c r="BA108" s="58">
        <f t="shared" si="153"/>
        <v>1.2E-5</v>
      </c>
      <c r="BB108" s="58">
        <f t="shared" si="153"/>
        <v>3.3000000000000003E-5</v>
      </c>
      <c r="BC108" s="58">
        <f t="shared" si="153"/>
        <v>5.0000000000000004E-6</v>
      </c>
      <c r="BD108" s="58">
        <f t="shared" si="153"/>
        <v>2.9E-5</v>
      </c>
      <c r="BE108" s="58">
        <f t="shared" si="153"/>
        <v>3.9999999999999998E-6</v>
      </c>
      <c r="BF108" s="58">
        <f t="shared" si="153"/>
        <v>9.9999999999999995E-7</v>
      </c>
      <c r="BG108" s="58">
        <f t="shared" si="153"/>
        <v>8.4000000000000009E-5</v>
      </c>
      <c r="BH108" s="58">
        <f t="shared" si="153"/>
        <v>6.5600000000000001E-4</v>
      </c>
      <c r="BI108" s="58">
        <f t="shared" si="153"/>
        <v>6.7900000000000002E-4</v>
      </c>
      <c r="BJ108" s="58">
        <f t="shared" si="153"/>
        <v>0</v>
      </c>
      <c r="BK108" s="58">
        <f t="shared" si="153"/>
        <v>0</v>
      </c>
      <c r="BL108" s="58">
        <f t="shared" si="153"/>
        <v>9.3999999999999994E-5</v>
      </c>
      <c r="BM108" s="58">
        <f t="shared" si="153"/>
        <v>7.9999999999999996E-6</v>
      </c>
      <c r="BN108" s="58">
        <f t="shared" si="153"/>
        <v>1.2070000000000002E-3</v>
      </c>
      <c r="BO108" s="59">
        <v>0.95499000000000001</v>
      </c>
      <c r="BP108" s="59">
        <v>1.0682199999999999</v>
      </c>
      <c r="BQ108" s="58">
        <f t="shared" ref="BQ108:BR108" si="154">BQ28/1000</f>
        <v>1.6700000000000002E-4</v>
      </c>
      <c r="BR108" s="58">
        <f t="shared" si="154"/>
        <v>2.5000000000000001E-5</v>
      </c>
    </row>
    <row r="109" spans="1:70" ht="15.95" customHeight="1" x14ac:dyDescent="0.25">
      <c r="A109" s="58" t="s">
        <v>73</v>
      </c>
      <c r="B109" s="58">
        <f t="shared" ref="B109:G109" si="155">B29/1000</f>
        <v>0.17430000000000001</v>
      </c>
      <c r="C109" s="58">
        <f t="shared" si="155"/>
        <v>3.617</v>
      </c>
      <c r="D109" s="58">
        <f t="shared" si="155"/>
        <v>0.4274</v>
      </c>
      <c r="E109" s="58">
        <f t="shared" si="155"/>
        <v>2.9710000000000001</v>
      </c>
      <c r="F109" s="58">
        <f t="shared" si="155"/>
        <v>43.4</v>
      </c>
      <c r="G109" s="58">
        <f t="shared" si="155"/>
        <v>40.4</v>
      </c>
      <c r="H109" s="59">
        <v>1.1431199999999999</v>
      </c>
      <c r="I109" s="59">
        <v>1.1027400000000001</v>
      </c>
      <c r="J109" s="58">
        <f t="shared" ref="J109:T109" si="156">J29/1000</f>
        <v>0.1832</v>
      </c>
      <c r="K109" s="58">
        <f t="shared" si="156"/>
        <v>8.0800000000000002E-4</v>
      </c>
      <c r="L109" s="58">
        <f t="shared" si="156"/>
        <v>1.418E-3</v>
      </c>
      <c r="M109" s="58">
        <f t="shared" si="156"/>
        <v>3.4580000000000001E-3</v>
      </c>
      <c r="N109" s="58">
        <f t="shared" si="156"/>
        <v>0.127</v>
      </c>
      <c r="O109" s="58">
        <f t="shared" si="156"/>
        <v>0.62639999999999996</v>
      </c>
      <c r="P109" s="58">
        <f t="shared" si="156"/>
        <v>3.0899999999999998E-4</v>
      </c>
      <c r="Q109" s="58">
        <f t="shared" si="156"/>
        <v>3.16E-3</v>
      </c>
      <c r="R109" s="58">
        <f t="shared" si="156"/>
        <v>1.349E-2</v>
      </c>
      <c r="S109" s="58">
        <f t="shared" si="156"/>
        <v>2.198E-2</v>
      </c>
      <c r="T109" s="58">
        <f t="shared" si="156"/>
        <v>8.4599999999999996E-4</v>
      </c>
      <c r="U109" s="59">
        <v>1.0302500000000001</v>
      </c>
      <c r="V109" s="59">
        <v>0.95850999999999997</v>
      </c>
      <c r="W109" s="58">
        <f t="shared" ref="W109:Z109" si="157">W29/1000</f>
        <v>2.1699999999999999E-4</v>
      </c>
      <c r="X109" s="58">
        <f t="shared" si="157"/>
        <v>4.6920000000000003E-2</v>
      </c>
      <c r="Y109" s="58">
        <f t="shared" si="157"/>
        <v>1.4070000000000001E-2</v>
      </c>
      <c r="Z109" s="58">
        <f t="shared" si="157"/>
        <v>0.12520000000000001</v>
      </c>
      <c r="AA109" s="59">
        <v>1.11066</v>
      </c>
      <c r="AB109" s="59">
        <v>1.13262</v>
      </c>
      <c r="AC109" s="58">
        <f t="shared" ref="AC109:AI109" si="158">AC29/1000</f>
        <v>5.5999999999999999E-5</v>
      </c>
      <c r="AD109" s="58">
        <f t="shared" si="158"/>
        <v>5.7899999999999998E-4</v>
      </c>
      <c r="AE109" s="58">
        <f t="shared" si="158"/>
        <v>9.9999999999999995E-7</v>
      </c>
      <c r="AF109" s="58">
        <f t="shared" si="158"/>
        <v>1.9999999999999999E-6</v>
      </c>
      <c r="AG109" s="58">
        <f t="shared" si="158"/>
        <v>3.3000000000000003E-5</v>
      </c>
      <c r="AH109" s="58">
        <f t="shared" si="158"/>
        <v>4.6100000000000004E-4</v>
      </c>
      <c r="AI109" s="58">
        <f t="shared" si="158"/>
        <v>4.6999999999999997E-5</v>
      </c>
      <c r="AJ109" s="59">
        <v>1.02658</v>
      </c>
      <c r="AK109" s="59">
        <v>1.12276</v>
      </c>
      <c r="AL109" s="58">
        <f t="shared" ref="AL109:BN109" si="159">AL29/1000</f>
        <v>6.4500000000000007E-4</v>
      </c>
      <c r="AM109" s="58">
        <f t="shared" si="159"/>
        <v>6.2000000000000003E-5</v>
      </c>
      <c r="AN109" s="58">
        <f t="shared" si="159"/>
        <v>1.9999999999999999E-6</v>
      </c>
      <c r="AO109" s="58">
        <f t="shared" si="159"/>
        <v>2.2499999999999999E-4</v>
      </c>
      <c r="AP109" s="58">
        <f t="shared" si="159"/>
        <v>2.1239999999999998E-2</v>
      </c>
      <c r="AQ109" s="58">
        <f t="shared" si="159"/>
        <v>2.1229999999999999E-2</v>
      </c>
      <c r="AR109" s="58">
        <f t="shared" si="159"/>
        <v>4.4099999999999999E-4</v>
      </c>
      <c r="AS109" s="58">
        <f t="shared" si="159"/>
        <v>8.3999999999999993E-4</v>
      </c>
      <c r="AT109" s="58">
        <f t="shared" si="159"/>
        <v>1.0499999999999999E-4</v>
      </c>
      <c r="AU109" s="58">
        <f t="shared" si="159"/>
        <v>3.8900000000000002E-4</v>
      </c>
      <c r="AV109" s="58">
        <f t="shared" si="159"/>
        <v>7.6000000000000004E-5</v>
      </c>
      <c r="AW109" s="58">
        <f t="shared" si="159"/>
        <v>1.5999999999999999E-5</v>
      </c>
      <c r="AX109" s="58">
        <f t="shared" si="159"/>
        <v>6.7000000000000002E-5</v>
      </c>
      <c r="AY109" s="58">
        <f t="shared" si="159"/>
        <v>1.0000000000000001E-5</v>
      </c>
      <c r="AZ109" s="58">
        <f t="shared" si="159"/>
        <v>4.8000000000000001E-5</v>
      </c>
      <c r="BA109" s="58">
        <f t="shared" si="159"/>
        <v>8.9999999999999985E-6</v>
      </c>
      <c r="BB109" s="58">
        <f t="shared" si="159"/>
        <v>2.5000000000000001E-5</v>
      </c>
      <c r="BC109" s="58">
        <f t="shared" si="159"/>
        <v>3.0000000000000001E-6</v>
      </c>
      <c r="BD109" s="58">
        <f t="shared" si="159"/>
        <v>2.1000000000000002E-5</v>
      </c>
      <c r="BE109" s="58">
        <f t="shared" si="159"/>
        <v>3.0000000000000001E-6</v>
      </c>
      <c r="BF109" s="58">
        <f t="shared" si="159"/>
        <v>9.9999999999999995E-7</v>
      </c>
      <c r="BG109" s="58">
        <f t="shared" si="159"/>
        <v>8.7999999999999998E-5</v>
      </c>
      <c r="BH109" s="58">
        <f t="shared" si="159"/>
        <v>3.1300000000000002E-4</v>
      </c>
      <c r="BI109" s="58">
        <f t="shared" si="159"/>
        <v>3.2499999999999999E-4</v>
      </c>
      <c r="BJ109" s="58">
        <f t="shared" si="159"/>
        <v>0</v>
      </c>
      <c r="BK109" s="58">
        <f t="shared" si="159"/>
        <v>0</v>
      </c>
      <c r="BL109" s="58">
        <f t="shared" si="159"/>
        <v>1.1300000000000001E-4</v>
      </c>
      <c r="BM109" s="58">
        <f t="shared" si="159"/>
        <v>6.9999999999999999E-6</v>
      </c>
      <c r="BN109" s="58">
        <f t="shared" si="159"/>
        <v>9.8499999999999998E-4</v>
      </c>
      <c r="BO109" s="59">
        <v>0.95574000000000003</v>
      </c>
      <c r="BP109" s="59">
        <v>1.0734399999999999</v>
      </c>
      <c r="BQ109" s="58">
        <f t="shared" ref="BQ109:BR109" si="160">BQ29/1000</f>
        <v>1.4299999999999998E-4</v>
      </c>
      <c r="BR109" s="58">
        <f t="shared" si="160"/>
        <v>2.1000000000000002E-5</v>
      </c>
    </row>
    <row r="110" spans="1:70" ht="15.95" customHeight="1" x14ac:dyDescent="0.25">
      <c r="A110" s="58" t="s">
        <v>74</v>
      </c>
      <c r="B110" s="58">
        <f t="shared" ref="B110:G110" si="161">B30/1000</f>
        <v>0.27489999999999998</v>
      </c>
      <c r="C110" s="58">
        <f t="shared" si="161"/>
        <v>5.0519999999999996</v>
      </c>
      <c r="D110" s="58">
        <f t="shared" si="161"/>
        <v>0.57620000000000005</v>
      </c>
      <c r="E110" s="58">
        <f t="shared" si="161"/>
        <v>2.234</v>
      </c>
      <c r="F110" s="58">
        <f t="shared" si="161"/>
        <v>53.43</v>
      </c>
      <c r="G110" s="58">
        <f t="shared" si="161"/>
        <v>41.31</v>
      </c>
      <c r="H110" s="59">
        <v>1.1079399999999999</v>
      </c>
      <c r="I110" s="59">
        <v>1.0926499999999999</v>
      </c>
      <c r="J110" s="58">
        <f t="shared" ref="J110:T110" si="162">J30/1000</f>
        <v>0.19009999999999999</v>
      </c>
      <c r="K110" s="58">
        <f t="shared" si="162"/>
        <v>1.0229999999999998E-3</v>
      </c>
      <c r="L110" s="58">
        <f t="shared" si="162"/>
        <v>1.5100000000000001E-3</v>
      </c>
      <c r="M110" s="58">
        <f t="shared" si="162"/>
        <v>3.0969999999999999E-3</v>
      </c>
      <c r="N110" s="58">
        <f t="shared" si="162"/>
        <v>0.15380000000000002</v>
      </c>
      <c r="O110" s="58">
        <f t="shared" si="162"/>
        <v>0.6593</v>
      </c>
      <c r="P110" s="58">
        <f t="shared" si="162"/>
        <v>4.8299999999999998E-4</v>
      </c>
      <c r="Q110" s="58">
        <f t="shared" si="162"/>
        <v>6.6660000000000001E-3</v>
      </c>
      <c r="R110" s="58">
        <f t="shared" si="162"/>
        <v>2.264E-2</v>
      </c>
      <c r="S110" s="58">
        <f t="shared" si="162"/>
        <v>1.4320000000000001E-2</v>
      </c>
      <c r="T110" s="58">
        <f t="shared" si="162"/>
        <v>4.1399999999999998E-4</v>
      </c>
      <c r="U110" s="59">
        <v>1.0251399999999999</v>
      </c>
      <c r="V110" s="59">
        <v>0.96841999999999995</v>
      </c>
      <c r="W110" s="58">
        <f t="shared" ref="W110:Z110" si="163">W30/1000</f>
        <v>1.94E-4</v>
      </c>
      <c r="X110" s="58">
        <f t="shared" si="163"/>
        <v>7.9080000000000001E-3</v>
      </c>
      <c r="Y110" s="58">
        <f t="shared" si="163"/>
        <v>2.3969999999999998E-2</v>
      </c>
      <c r="Z110" s="58">
        <f t="shared" si="163"/>
        <v>0.11409999999999999</v>
      </c>
      <c r="AA110" s="59">
        <v>1.0853900000000001</v>
      </c>
      <c r="AB110" s="59">
        <v>1.11904</v>
      </c>
      <c r="AC110" s="58">
        <f t="shared" ref="AC110:AI110" si="164">AC30/1000</f>
        <v>6.3E-5</v>
      </c>
      <c r="AD110" s="58">
        <f t="shared" si="164"/>
        <v>4.2299999999999998E-4</v>
      </c>
      <c r="AE110" s="58">
        <f t="shared" si="164"/>
        <v>9.9999999999999995E-7</v>
      </c>
      <c r="AF110" s="58">
        <f t="shared" si="164"/>
        <v>1.9999999999999999E-6</v>
      </c>
      <c r="AG110" s="58">
        <f t="shared" si="164"/>
        <v>2.9999999999999997E-5</v>
      </c>
      <c r="AH110" s="58">
        <f t="shared" si="164"/>
        <v>2.3599999999999999E-4</v>
      </c>
      <c r="AI110" s="58">
        <f t="shared" si="164"/>
        <v>6.7000000000000002E-5</v>
      </c>
      <c r="AJ110" s="59">
        <v>0.99936999999999998</v>
      </c>
      <c r="AK110" s="59">
        <v>1.1058699999999999</v>
      </c>
      <c r="AL110" s="58">
        <f t="shared" ref="AL110:BN110" si="165">AL30/1000</f>
        <v>5.7499999999999999E-4</v>
      </c>
      <c r="AM110" s="58">
        <f t="shared" si="165"/>
        <v>6.6000000000000005E-5</v>
      </c>
      <c r="AN110" s="58">
        <f t="shared" si="165"/>
        <v>3.0000000000000001E-6</v>
      </c>
      <c r="AO110" s="58">
        <f t="shared" si="165"/>
        <v>2.0699999999999999E-4</v>
      </c>
      <c r="AP110" s="58">
        <f t="shared" si="165"/>
        <v>9.0910000000000001E-3</v>
      </c>
      <c r="AQ110" s="58">
        <f t="shared" si="165"/>
        <v>9.162E-3</v>
      </c>
      <c r="AR110" s="58">
        <f t="shared" si="165"/>
        <v>4.7599999999999997E-4</v>
      </c>
      <c r="AS110" s="58">
        <f t="shared" si="165"/>
        <v>9.3500000000000007E-4</v>
      </c>
      <c r="AT110" s="58">
        <f t="shared" si="165"/>
        <v>1.11E-4</v>
      </c>
      <c r="AU110" s="58">
        <f t="shared" si="165"/>
        <v>4.2699999999999997E-4</v>
      </c>
      <c r="AV110" s="58">
        <f t="shared" si="165"/>
        <v>8.2999999999999998E-5</v>
      </c>
      <c r="AW110" s="58">
        <f t="shared" si="165"/>
        <v>1.5999999999999999E-5</v>
      </c>
      <c r="AX110" s="58">
        <f t="shared" si="165"/>
        <v>7.6000000000000004E-5</v>
      </c>
      <c r="AY110" s="58">
        <f t="shared" si="165"/>
        <v>1.1E-5</v>
      </c>
      <c r="AZ110" s="58">
        <f t="shared" si="165"/>
        <v>5.3999999999999998E-5</v>
      </c>
      <c r="BA110" s="58">
        <f t="shared" si="165"/>
        <v>1.1E-5</v>
      </c>
      <c r="BB110" s="58">
        <f t="shared" si="165"/>
        <v>2.9999999999999997E-5</v>
      </c>
      <c r="BC110" s="58">
        <f t="shared" si="165"/>
        <v>3.9999999999999998E-6</v>
      </c>
      <c r="BD110" s="58">
        <f t="shared" si="165"/>
        <v>2.9E-5</v>
      </c>
      <c r="BE110" s="58">
        <f t="shared" si="165"/>
        <v>3.9999999999999998E-6</v>
      </c>
      <c r="BF110" s="58">
        <f t="shared" si="165"/>
        <v>9.9999999999999995E-7</v>
      </c>
      <c r="BG110" s="58">
        <f t="shared" si="165"/>
        <v>7.7999999999999999E-5</v>
      </c>
      <c r="BH110" s="58">
        <f t="shared" si="165"/>
        <v>2.6800000000000001E-4</v>
      </c>
      <c r="BI110" s="58">
        <f t="shared" si="165"/>
        <v>2.72E-4</v>
      </c>
      <c r="BJ110" s="58">
        <f t="shared" si="165"/>
        <v>0</v>
      </c>
      <c r="BK110" s="58">
        <f t="shared" si="165"/>
        <v>0</v>
      </c>
      <c r="BL110" s="58">
        <f t="shared" si="165"/>
        <v>1.66E-4</v>
      </c>
      <c r="BM110" s="58">
        <f t="shared" si="165"/>
        <v>6.9999999999999999E-6</v>
      </c>
      <c r="BN110" s="58">
        <f t="shared" si="165"/>
        <v>9.9700000000000006E-4</v>
      </c>
      <c r="BO110" s="59">
        <v>0.94516999999999995</v>
      </c>
      <c r="BP110" s="59">
        <v>1.0620400000000001</v>
      </c>
      <c r="BQ110" s="58">
        <f t="shared" ref="BQ110:BR110" si="166">BQ30/1000</f>
        <v>1.3200000000000001E-4</v>
      </c>
      <c r="BR110" s="58">
        <f t="shared" si="166"/>
        <v>2.5999999999999998E-5</v>
      </c>
    </row>
    <row r="111" spans="1:70" ht="15.95" customHeight="1" x14ac:dyDescent="0.25">
      <c r="A111" s="58" t="s">
        <v>75</v>
      </c>
      <c r="B111" s="58">
        <f t="shared" ref="B111:G111" si="167">B31/1000</f>
        <v>0.37560000000000004</v>
      </c>
      <c r="C111" s="58">
        <f t="shared" si="167"/>
        <v>6.1689999999999996</v>
      </c>
      <c r="D111" s="58">
        <f t="shared" si="167"/>
        <v>0.70910000000000006</v>
      </c>
      <c r="E111" s="58">
        <f t="shared" si="167"/>
        <v>1.591</v>
      </c>
      <c r="F111" s="58">
        <f t="shared" si="167"/>
        <v>51.62</v>
      </c>
      <c r="G111" s="58">
        <f t="shared" si="167"/>
        <v>34.89</v>
      </c>
      <c r="H111" s="59">
        <v>1.19123</v>
      </c>
      <c r="I111" s="59">
        <v>1.17482</v>
      </c>
      <c r="J111" s="58">
        <f t="shared" ref="J111:T111" si="168">J31/1000</f>
        <v>0.16880000000000001</v>
      </c>
      <c r="K111" s="58">
        <f t="shared" si="168"/>
        <v>1.4270000000000001E-3</v>
      </c>
      <c r="L111" s="58">
        <f t="shared" si="168"/>
        <v>1.8710000000000001E-3</v>
      </c>
      <c r="M111" s="58">
        <f t="shared" si="168"/>
        <v>3.4950000000000003E-3</v>
      </c>
      <c r="N111" s="58">
        <f t="shared" si="168"/>
        <v>7.2300000000000003E-2</v>
      </c>
      <c r="O111" s="58">
        <f t="shared" si="168"/>
        <v>0.9302999999999999</v>
      </c>
      <c r="P111" s="58">
        <f t="shared" si="168"/>
        <v>4.1999999999999996E-4</v>
      </c>
      <c r="Q111" s="58">
        <f t="shared" si="168"/>
        <v>3.2280000000000004E-3</v>
      </c>
      <c r="R111" s="58">
        <f t="shared" si="168"/>
        <v>1.8550000000000001E-2</v>
      </c>
      <c r="S111" s="58">
        <f t="shared" si="168"/>
        <v>1.559E-2</v>
      </c>
      <c r="T111" s="58">
        <f t="shared" si="168"/>
        <v>1.506E-3</v>
      </c>
      <c r="U111" s="59">
        <v>1.06728</v>
      </c>
      <c r="V111" s="59">
        <v>1.0098100000000001</v>
      </c>
      <c r="W111" s="58">
        <f t="shared" ref="W111:Z111" si="169">W31/1000</f>
        <v>3.3300000000000002E-4</v>
      </c>
      <c r="X111" s="58">
        <f t="shared" si="169"/>
        <v>8.5920000000000007E-3</v>
      </c>
      <c r="Y111" s="58">
        <f t="shared" si="169"/>
        <v>1.0160000000000001E-2</v>
      </c>
      <c r="Z111" s="58">
        <f t="shared" si="169"/>
        <v>0.40710000000000002</v>
      </c>
      <c r="AA111" s="59">
        <v>1.15117</v>
      </c>
      <c r="AB111" s="59">
        <v>1.1907099999999999</v>
      </c>
      <c r="AC111" s="58">
        <f t="shared" ref="AC111:AI111" si="170">AC31/1000</f>
        <v>9.1000000000000003E-5</v>
      </c>
      <c r="AD111" s="58">
        <f t="shared" si="170"/>
        <v>1.011E-3</v>
      </c>
      <c r="AE111" s="58">
        <f t="shared" si="170"/>
        <v>9.9999999999999995E-7</v>
      </c>
      <c r="AF111" s="58">
        <f t="shared" si="170"/>
        <v>6.9999999999999999E-6</v>
      </c>
      <c r="AG111" s="58">
        <f t="shared" si="170"/>
        <v>1E-4</v>
      </c>
      <c r="AH111" s="58">
        <f t="shared" si="170"/>
        <v>2.7500000000000002E-4</v>
      </c>
      <c r="AI111" s="58">
        <f t="shared" si="170"/>
        <v>7.4999999999999993E-5</v>
      </c>
      <c r="AJ111" s="59">
        <v>1.05603</v>
      </c>
      <c r="AK111" s="59">
        <v>1.1653100000000001</v>
      </c>
      <c r="AL111" s="58">
        <f t="shared" ref="AL111:BN111" si="171">AL31/1000</f>
        <v>1.93E-4</v>
      </c>
      <c r="AM111" s="58">
        <f t="shared" si="171"/>
        <v>7.8999999999999996E-5</v>
      </c>
      <c r="AN111" s="58">
        <f t="shared" si="171"/>
        <v>0</v>
      </c>
      <c r="AO111" s="58">
        <f t="shared" si="171"/>
        <v>1.7799999999999999E-4</v>
      </c>
      <c r="AP111" s="58">
        <f t="shared" si="171"/>
        <v>3.7670000000000002E-2</v>
      </c>
      <c r="AQ111" s="58">
        <f t="shared" si="171"/>
        <v>3.7560000000000003E-2</v>
      </c>
      <c r="AR111" s="58">
        <f t="shared" si="171"/>
        <v>7.1099999999999994E-4</v>
      </c>
      <c r="AS111" s="58">
        <f t="shared" si="171"/>
        <v>1.34E-3</v>
      </c>
      <c r="AT111" s="58">
        <f t="shared" si="171"/>
        <v>1.64E-4</v>
      </c>
      <c r="AU111" s="58">
        <f t="shared" si="171"/>
        <v>6.1299999999999994E-4</v>
      </c>
      <c r="AV111" s="58">
        <f t="shared" si="171"/>
        <v>1.2300000000000001E-4</v>
      </c>
      <c r="AW111" s="58">
        <f t="shared" si="171"/>
        <v>2.9E-5</v>
      </c>
      <c r="AX111" s="58">
        <f t="shared" si="171"/>
        <v>1.07E-4</v>
      </c>
      <c r="AY111" s="58">
        <f t="shared" si="171"/>
        <v>1.5999999999999999E-5</v>
      </c>
      <c r="AZ111" s="58">
        <f t="shared" si="171"/>
        <v>7.8999999999999996E-5</v>
      </c>
      <c r="BA111" s="58">
        <f t="shared" si="171"/>
        <v>1.4999999999999999E-5</v>
      </c>
      <c r="BB111" s="58">
        <f t="shared" si="171"/>
        <v>4.1E-5</v>
      </c>
      <c r="BC111" s="58">
        <f t="shared" si="171"/>
        <v>5.0000000000000004E-6</v>
      </c>
      <c r="BD111" s="58">
        <f t="shared" si="171"/>
        <v>3.5999999999999994E-5</v>
      </c>
      <c r="BE111" s="58">
        <f t="shared" si="171"/>
        <v>5.0000000000000004E-6</v>
      </c>
      <c r="BF111" s="58">
        <f t="shared" si="171"/>
        <v>1.9999999999999999E-6</v>
      </c>
      <c r="BG111" s="58">
        <f t="shared" si="171"/>
        <v>8.7000000000000001E-5</v>
      </c>
      <c r="BH111" s="58">
        <f t="shared" si="171"/>
        <v>1.56E-4</v>
      </c>
      <c r="BI111" s="58">
        <f t="shared" si="171"/>
        <v>1.6100000000000001E-4</v>
      </c>
      <c r="BJ111" s="58">
        <f t="shared" si="171"/>
        <v>0</v>
      </c>
      <c r="BK111" s="58">
        <f t="shared" si="171"/>
        <v>0</v>
      </c>
      <c r="BL111" s="58">
        <f t="shared" si="171"/>
        <v>1.02E-4</v>
      </c>
      <c r="BM111" s="58">
        <f t="shared" si="171"/>
        <v>7.9999999999999996E-6</v>
      </c>
      <c r="BN111" s="58">
        <f t="shared" si="171"/>
        <v>1.0039999999999999E-3</v>
      </c>
      <c r="BO111" s="59">
        <v>0.97047000000000005</v>
      </c>
      <c r="BP111" s="59">
        <v>1.0936600000000001</v>
      </c>
      <c r="BQ111" s="58">
        <f t="shared" ref="BQ111:BR111" si="172">BQ31/1000</f>
        <v>1.93E-4</v>
      </c>
      <c r="BR111" s="58">
        <f t="shared" si="172"/>
        <v>3.1999999999999999E-5</v>
      </c>
    </row>
    <row r="112" spans="1:70" ht="15.95" customHeight="1" x14ac:dyDescent="0.25">
      <c r="A112" s="58" t="s">
        <v>76</v>
      </c>
      <c r="B112" s="58">
        <f t="shared" ref="B112:G112" si="173">B32/1000</f>
        <v>0.32989999999999997</v>
      </c>
      <c r="C112" s="58">
        <f t="shared" si="173"/>
        <v>4.5140000000000002</v>
      </c>
      <c r="D112" s="58">
        <f t="shared" si="173"/>
        <v>0.54389999999999994</v>
      </c>
      <c r="E112" s="58">
        <f t="shared" si="173"/>
        <v>1.4870000000000001</v>
      </c>
      <c r="F112" s="58">
        <f t="shared" si="173"/>
        <v>26.12</v>
      </c>
      <c r="G112" s="58">
        <f t="shared" si="173"/>
        <v>58.03</v>
      </c>
      <c r="H112" s="59">
        <v>1.21993</v>
      </c>
      <c r="I112" s="59">
        <v>1.1628099999999999</v>
      </c>
      <c r="J112" s="58">
        <f t="shared" ref="J112:T112" si="174">J32/1000</f>
        <v>0.25730000000000003</v>
      </c>
      <c r="K112" s="58">
        <f t="shared" si="174"/>
        <v>1.011E-3</v>
      </c>
      <c r="L112" s="58">
        <f t="shared" si="174"/>
        <v>1.6639999999999999E-3</v>
      </c>
      <c r="M112" s="58">
        <f t="shared" si="174"/>
        <v>3.4609999999999997E-3</v>
      </c>
      <c r="N112" s="58">
        <f t="shared" si="174"/>
        <v>0.1143</v>
      </c>
      <c r="O112" s="58">
        <f t="shared" si="174"/>
        <v>0.65029999999999999</v>
      </c>
      <c r="P112" s="58">
        <f t="shared" si="174"/>
        <v>4.46E-4</v>
      </c>
      <c r="Q112" s="58">
        <f t="shared" si="174"/>
        <v>4.1380000000000002E-3</v>
      </c>
      <c r="R112" s="58">
        <f t="shared" si="174"/>
        <v>1.4449999999999999E-2</v>
      </c>
      <c r="S112" s="58">
        <f t="shared" si="174"/>
        <v>1.8949999999999998E-2</v>
      </c>
      <c r="T112" s="58">
        <f t="shared" si="174"/>
        <v>1.804E-3</v>
      </c>
      <c r="U112" s="59">
        <v>1.0951299999999999</v>
      </c>
      <c r="V112" s="59">
        <v>1.0042199999999999</v>
      </c>
      <c r="W112" s="58">
        <f t="shared" ref="W112:Z112" si="175">W32/1000</f>
        <v>1.9800000000000002E-4</v>
      </c>
      <c r="X112" s="58">
        <f t="shared" si="175"/>
        <v>1.291E-2</v>
      </c>
      <c r="Y112" s="58">
        <f t="shared" si="175"/>
        <v>1.4880000000000001E-2</v>
      </c>
      <c r="Z112" s="58">
        <f t="shared" si="175"/>
        <v>0.1789</v>
      </c>
      <c r="AA112" s="59">
        <v>1.17944</v>
      </c>
      <c r="AB112" s="59">
        <v>1.1823699999999999</v>
      </c>
      <c r="AC112" s="58">
        <f t="shared" ref="AC112:AI112" si="176">AC32/1000</f>
        <v>6.5000000000000008E-5</v>
      </c>
      <c r="AD112" s="58">
        <f t="shared" si="176"/>
        <v>5.53E-4</v>
      </c>
      <c r="AE112" s="58">
        <f t="shared" si="176"/>
        <v>9.9999999999999995E-7</v>
      </c>
      <c r="AF112" s="58">
        <f t="shared" si="176"/>
        <v>3.0000000000000001E-6</v>
      </c>
      <c r="AG112" s="58">
        <f t="shared" si="176"/>
        <v>4.6E-5</v>
      </c>
      <c r="AH112" s="58">
        <f t="shared" si="176"/>
        <v>8.7000000000000001E-4</v>
      </c>
      <c r="AI112" s="58">
        <f t="shared" si="176"/>
        <v>6.900000000000001E-5</v>
      </c>
      <c r="AJ112" s="59">
        <v>1.07931</v>
      </c>
      <c r="AK112" s="59">
        <v>1.16276</v>
      </c>
      <c r="AL112" s="58">
        <f t="shared" ref="AL112:BN112" si="177">AL32/1000</f>
        <v>1.11E-4</v>
      </c>
      <c r="AM112" s="58">
        <f t="shared" si="177"/>
        <v>9.7E-5</v>
      </c>
      <c r="AN112" s="58">
        <f t="shared" si="177"/>
        <v>3.0000000000000001E-6</v>
      </c>
      <c r="AO112" s="58">
        <f t="shared" si="177"/>
        <v>2.22E-4</v>
      </c>
      <c r="AP112" s="58">
        <f t="shared" si="177"/>
        <v>4.6359999999999998E-2</v>
      </c>
      <c r="AQ112" s="58">
        <f t="shared" si="177"/>
        <v>5.2859999999999997E-2</v>
      </c>
      <c r="AR112" s="58">
        <f t="shared" si="177"/>
        <v>5.6599999999999999E-4</v>
      </c>
      <c r="AS112" s="58">
        <f t="shared" si="177"/>
        <v>1.052E-3</v>
      </c>
      <c r="AT112" s="58">
        <f t="shared" si="177"/>
        <v>1.2899999999999999E-4</v>
      </c>
      <c r="AU112" s="58">
        <f t="shared" si="177"/>
        <v>4.8200000000000001E-4</v>
      </c>
      <c r="AV112" s="58">
        <f t="shared" si="177"/>
        <v>9.2E-5</v>
      </c>
      <c r="AW112" s="58">
        <f t="shared" si="177"/>
        <v>2.5999999999999998E-5</v>
      </c>
      <c r="AX112" s="58">
        <f t="shared" si="177"/>
        <v>8.2000000000000001E-5</v>
      </c>
      <c r="AY112" s="58">
        <f t="shared" si="177"/>
        <v>1.2999999999999999E-5</v>
      </c>
      <c r="AZ112" s="58">
        <f t="shared" si="177"/>
        <v>5.8999999999999998E-5</v>
      </c>
      <c r="BA112" s="58">
        <f t="shared" si="177"/>
        <v>1.1E-5</v>
      </c>
      <c r="BB112" s="58">
        <f t="shared" si="177"/>
        <v>3.1000000000000001E-5</v>
      </c>
      <c r="BC112" s="58">
        <f t="shared" si="177"/>
        <v>3.9999999999999998E-6</v>
      </c>
      <c r="BD112" s="58">
        <f t="shared" si="177"/>
        <v>2.4000000000000001E-5</v>
      </c>
      <c r="BE112" s="58">
        <f t="shared" si="177"/>
        <v>3.9999999999999998E-6</v>
      </c>
      <c r="BF112" s="58">
        <f t="shared" si="177"/>
        <v>9.9999999999999995E-7</v>
      </c>
      <c r="BG112" s="58">
        <f t="shared" si="177"/>
        <v>7.1999999999999988E-5</v>
      </c>
      <c r="BH112" s="58">
        <f t="shared" si="177"/>
        <v>2.61E-4</v>
      </c>
      <c r="BI112" s="58">
        <f t="shared" si="177"/>
        <v>2.6600000000000001E-4</v>
      </c>
      <c r="BJ112" s="58">
        <f t="shared" si="177"/>
        <v>0</v>
      </c>
      <c r="BK112" s="58">
        <f t="shared" si="177"/>
        <v>0</v>
      </c>
      <c r="BL112" s="58">
        <f t="shared" si="177"/>
        <v>1.02E-4</v>
      </c>
      <c r="BM112" s="58">
        <f t="shared" si="177"/>
        <v>6.9999999999999999E-6</v>
      </c>
      <c r="BN112" s="58">
        <f t="shared" si="177"/>
        <v>1.0869999999999999E-3</v>
      </c>
      <c r="BO112" s="59">
        <v>0.99061999999999995</v>
      </c>
      <c r="BP112" s="59">
        <v>1.0948599999999999</v>
      </c>
      <c r="BQ112" s="58">
        <f t="shared" ref="BQ112:BR112" si="178">BQ32/1000</f>
        <v>1.6700000000000002E-4</v>
      </c>
      <c r="BR112" s="58">
        <f t="shared" si="178"/>
        <v>2.5999999999999998E-5</v>
      </c>
    </row>
    <row r="113" spans="1:70" ht="15.95" customHeight="1" x14ac:dyDescent="0.25">
      <c r="A113" s="58" t="s">
        <v>77</v>
      </c>
      <c r="B113" s="58">
        <f t="shared" ref="B113:G113" si="179">B33/1000</f>
        <v>0.4355</v>
      </c>
      <c r="C113" s="58">
        <f t="shared" si="179"/>
        <v>2.944</v>
      </c>
      <c r="D113" s="58">
        <f t="shared" si="179"/>
        <v>0.65029999999999999</v>
      </c>
      <c r="E113" s="58">
        <f t="shared" si="179"/>
        <v>1.4350000000000001</v>
      </c>
      <c r="F113" s="58">
        <f t="shared" si="179"/>
        <v>48.47</v>
      </c>
      <c r="G113" s="58">
        <f t="shared" si="179"/>
        <v>40.520000000000003</v>
      </c>
      <c r="H113" s="59">
        <v>1.1898899999999999</v>
      </c>
      <c r="I113" s="59">
        <v>1.15412</v>
      </c>
      <c r="J113" s="58">
        <f t="shared" ref="J113:T113" si="180">J33/1000</f>
        <v>0.19090000000000001</v>
      </c>
      <c r="K113" s="58">
        <f t="shared" si="180"/>
        <v>1.2310000000000001E-3</v>
      </c>
      <c r="L113" s="58">
        <f t="shared" si="180"/>
        <v>1.738E-3</v>
      </c>
      <c r="M113" s="58">
        <f t="shared" si="180"/>
        <v>3.7679999999999996E-3</v>
      </c>
      <c r="N113" s="58">
        <f t="shared" si="180"/>
        <v>6.2649999999999997E-2</v>
      </c>
      <c r="O113" s="58">
        <f t="shared" si="180"/>
        <v>0.77349999999999997</v>
      </c>
      <c r="P113" s="58">
        <f t="shared" si="180"/>
        <v>3.9200000000000004E-4</v>
      </c>
      <c r="Q113" s="58">
        <f t="shared" si="180"/>
        <v>2.4580000000000001E-3</v>
      </c>
      <c r="R113" s="58">
        <f t="shared" si="180"/>
        <v>2.2380000000000001E-2</v>
      </c>
      <c r="S113" s="58">
        <f t="shared" si="180"/>
        <v>3.3619999999999997E-2</v>
      </c>
      <c r="T113" s="58">
        <f t="shared" si="180"/>
        <v>9.8400000000000007E-4</v>
      </c>
      <c r="U113" s="59">
        <v>1.0704100000000001</v>
      </c>
      <c r="V113" s="59">
        <v>1.00464</v>
      </c>
      <c r="W113" s="58">
        <f t="shared" ref="W113:Z113" si="181">W33/1000</f>
        <v>2.8399999999999996E-4</v>
      </c>
      <c r="X113" s="58">
        <f t="shared" si="181"/>
        <v>6.3819999999999997E-3</v>
      </c>
      <c r="Y113" s="58">
        <f t="shared" si="181"/>
        <v>1.3529999999999999E-2</v>
      </c>
      <c r="Z113" s="58">
        <f t="shared" si="181"/>
        <v>0.18390000000000001</v>
      </c>
      <c r="AA113" s="59">
        <v>1.1533800000000001</v>
      </c>
      <c r="AB113" s="59">
        <v>1.1758900000000001</v>
      </c>
      <c r="AC113" s="58">
        <f t="shared" ref="AC113:AI113" si="182">AC33/1000</f>
        <v>7.1999999999999988E-5</v>
      </c>
      <c r="AD113" s="58">
        <f t="shared" si="182"/>
        <v>6.5300000000000004E-4</v>
      </c>
      <c r="AE113" s="58">
        <f t="shared" si="182"/>
        <v>9.9999999999999995E-7</v>
      </c>
      <c r="AF113" s="58">
        <f t="shared" si="182"/>
        <v>3.0000000000000001E-6</v>
      </c>
      <c r="AG113" s="58">
        <f t="shared" si="182"/>
        <v>4.6999999999999997E-5</v>
      </c>
      <c r="AH113" s="58">
        <f t="shared" si="182"/>
        <v>2.1900000000000001E-4</v>
      </c>
      <c r="AI113" s="58">
        <f t="shared" si="182"/>
        <v>6.6000000000000005E-5</v>
      </c>
      <c r="AJ113" s="59">
        <v>1.0559400000000001</v>
      </c>
      <c r="AK113" s="59">
        <v>1.1562600000000001</v>
      </c>
      <c r="AL113" s="58">
        <f t="shared" ref="AL113:BN113" si="183">AL33/1000</f>
        <v>1.83E-4</v>
      </c>
      <c r="AM113" s="58">
        <f t="shared" si="183"/>
        <v>1.5799999999999999E-4</v>
      </c>
      <c r="AN113" s="58">
        <f t="shared" si="183"/>
        <v>9.9999999999999995E-7</v>
      </c>
      <c r="AO113" s="58">
        <f t="shared" si="183"/>
        <v>1.45E-4</v>
      </c>
      <c r="AP113" s="58">
        <f t="shared" si="183"/>
        <v>2.3969999999999998E-2</v>
      </c>
      <c r="AQ113" s="58">
        <f t="shared" si="183"/>
        <v>2.401E-2</v>
      </c>
      <c r="AR113" s="58">
        <f t="shared" si="183"/>
        <v>5.7399999999999997E-4</v>
      </c>
      <c r="AS113" s="58">
        <f t="shared" si="183"/>
        <v>1.127E-3</v>
      </c>
      <c r="AT113" s="58">
        <f t="shared" si="183"/>
        <v>1.35E-4</v>
      </c>
      <c r="AU113" s="58">
        <f t="shared" si="183"/>
        <v>5.1500000000000005E-4</v>
      </c>
      <c r="AV113" s="58">
        <f t="shared" si="183"/>
        <v>1E-4</v>
      </c>
      <c r="AW113" s="58">
        <f t="shared" si="183"/>
        <v>2.3E-5</v>
      </c>
      <c r="AX113" s="58">
        <f t="shared" si="183"/>
        <v>8.7999999999999998E-5</v>
      </c>
      <c r="AY113" s="58">
        <f t="shared" si="183"/>
        <v>1.4E-5</v>
      </c>
      <c r="AZ113" s="58">
        <f t="shared" si="183"/>
        <v>6.3E-5</v>
      </c>
      <c r="BA113" s="58">
        <f t="shared" si="183"/>
        <v>1.2E-5</v>
      </c>
      <c r="BB113" s="58">
        <f t="shared" si="183"/>
        <v>3.5000000000000004E-5</v>
      </c>
      <c r="BC113" s="58">
        <f t="shared" si="183"/>
        <v>3.9999999999999998E-6</v>
      </c>
      <c r="BD113" s="58">
        <f t="shared" si="183"/>
        <v>2.6999999999999999E-5</v>
      </c>
      <c r="BE113" s="58">
        <f t="shared" si="183"/>
        <v>3.9999999999999998E-6</v>
      </c>
      <c r="BF113" s="58">
        <f t="shared" si="183"/>
        <v>1.9999999999999999E-6</v>
      </c>
      <c r="BG113" s="58">
        <f t="shared" si="183"/>
        <v>8.7999999999999998E-5</v>
      </c>
      <c r="BH113" s="58">
        <f t="shared" si="183"/>
        <v>2.7E-4</v>
      </c>
      <c r="BI113" s="58">
        <f t="shared" si="183"/>
        <v>2.7800000000000004E-4</v>
      </c>
      <c r="BJ113" s="58">
        <f t="shared" si="183"/>
        <v>0</v>
      </c>
      <c r="BK113" s="58">
        <f t="shared" si="183"/>
        <v>0</v>
      </c>
      <c r="BL113" s="58">
        <f t="shared" si="183"/>
        <v>1.4799999999999999E-4</v>
      </c>
      <c r="BM113" s="58">
        <f t="shared" si="183"/>
        <v>7.9999999999999996E-6</v>
      </c>
      <c r="BN113" s="58">
        <f t="shared" si="183"/>
        <v>1.2340000000000001E-3</v>
      </c>
      <c r="BO113" s="59">
        <v>0.97775999999999996</v>
      </c>
      <c r="BP113" s="59">
        <v>1.09456</v>
      </c>
      <c r="BQ113" s="58">
        <f t="shared" ref="BQ113:BR113" si="184">BQ33/1000</f>
        <v>1.55E-4</v>
      </c>
      <c r="BR113" s="58">
        <f t="shared" si="184"/>
        <v>2.6999999999999999E-5</v>
      </c>
    </row>
    <row r="114" spans="1:70" ht="15.95" customHeight="1" x14ac:dyDescent="0.25">
      <c r="A114" s="58" t="s">
        <v>78</v>
      </c>
      <c r="B114" s="58">
        <f t="shared" ref="B114:G114" si="185">B34/1000</f>
        <v>0.44750000000000001</v>
      </c>
      <c r="C114" s="58">
        <f t="shared" si="185"/>
        <v>4.5469999999999997</v>
      </c>
      <c r="D114" s="58">
        <f t="shared" si="185"/>
        <v>0.80059999999999998</v>
      </c>
      <c r="E114" s="58">
        <f t="shared" si="185"/>
        <v>1.224</v>
      </c>
      <c r="F114" s="58">
        <f t="shared" si="185"/>
        <v>24.03</v>
      </c>
      <c r="G114" s="58">
        <f t="shared" si="185"/>
        <v>66.31</v>
      </c>
      <c r="H114" s="59">
        <v>1.2220800000000001</v>
      </c>
      <c r="I114" s="59">
        <v>1.1731</v>
      </c>
      <c r="J114" s="58">
        <f t="shared" ref="J114:T114" si="186">J34/1000</f>
        <v>0.30349999999999999</v>
      </c>
      <c r="K114" s="58">
        <f t="shared" si="186"/>
        <v>1.4959999999999999E-3</v>
      </c>
      <c r="L114" s="58">
        <f t="shared" si="186"/>
        <v>1.933E-3</v>
      </c>
      <c r="M114" s="58">
        <f t="shared" si="186"/>
        <v>3.7029999999999997E-3</v>
      </c>
      <c r="N114" s="58">
        <f t="shared" si="186"/>
        <v>0.1527</v>
      </c>
      <c r="O114" s="58">
        <f t="shared" si="186"/>
        <v>1.054</v>
      </c>
      <c r="P114" s="58">
        <f t="shared" si="186"/>
        <v>4.6800000000000005E-4</v>
      </c>
      <c r="Q114" s="58">
        <f t="shared" si="186"/>
        <v>2.686E-3</v>
      </c>
      <c r="R114" s="58">
        <f t="shared" si="186"/>
        <v>2.8719999999999999E-2</v>
      </c>
      <c r="S114" s="58">
        <f t="shared" si="186"/>
        <v>3.091E-2</v>
      </c>
      <c r="T114" s="58">
        <f t="shared" si="186"/>
        <v>1.189E-3</v>
      </c>
      <c r="U114" s="59">
        <v>1.0781499999999999</v>
      </c>
      <c r="V114" s="59">
        <v>1.0036799999999999</v>
      </c>
      <c r="W114" s="58">
        <f t="shared" ref="W114:Z114" si="187">W34/1000</f>
        <v>3.2000000000000003E-4</v>
      </c>
      <c r="X114" s="58">
        <f t="shared" si="187"/>
        <v>5.9150000000000001E-3</v>
      </c>
      <c r="Y114" s="58">
        <f t="shared" si="187"/>
        <v>1.4080000000000001E-2</v>
      </c>
      <c r="Z114" s="58">
        <f t="shared" si="187"/>
        <v>0.25819999999999999</v>
      </c>
      <c r="AA114" s="59">
        <v>1.1722699999999999</v>
      </c>
      <c r="AB114" s="59">
        <v>1.19414</v>
      </c>
      <c r="AC114" s="58">
        <f t="shared" ref="AC114:AI114" si="188">AC34/1000</f>
        <v>8.2999999999999998E-5</v>
      </c>
      <c r="AD114" s="58">
        <f t="shared" si="188"/>
        <v>5.2099999999999998E-4</v>
      </c>
      <c r="AE114" s="58">
        <f t="shared" si="188"/>
        <v>9.9999999999999995E-7</v>
      </c>
      <c r="AF114" s="58">
        <f t="shared" si="188"/>
        <v>3.9999999999999998E-6</v>
      </c>
      <c r="AG114" s="58">
        <f t="shared" si="188"/>
        <v>6.2000000000000003E-5</v>
      </c>
      <c r="AH114" s="58">
        <f t="shared" si="188"/>
        <v>2.7100000000000003E-4</v>
      </c>
      <c r="AI114" s="58">
        <f t="shared" si="188"/>
        <v>1.3000000000000002E-4</v>
      </c>
      <c r="AJ114" s="59">
        <v>1.06795</v>
      </c>
      <c r="AK114" s="59">
        <v>1.16648</v>
      </c>
      <c r="AL114" s="58">
        <f t="shared" ref="AL114:BN114" si="189">AL34/1000</f>
        <v>2.12E-4</v>
      </c>
      <c r="AM114" s="58">
        <f t="shared" si="189"/>
        <v>1.7199999999999998E-4</v>
      </c>
      <c r="AN114" s="58">
        <f t="shared" si="189"/>
        <v>3.0000000000000001E-6</v>
      </c>
      <c r="AO114" s="58">
        <f t="shared" si="189"/>
        <v>3.59E-4</v>
      </c>
      <c r="AP114" s="58">
        <f t="shared" si="189"/>
        <v>2.8629999999999999E-2</v>
      </c>
      <c r="AQ114" s="58">
        <f t="shared" si="189"/>
        <v>2.8680000000000001E-2</v>
      </c>
      <c r="AR114" s="58">
        <f t="shared" si="189"/>
        <v>6.7500000000000004E-4</v>
      </c>
      <c r="AS114" s="58">
        <f t="shared" si="189"/>
        <v>1.2829999999999999E-3</v>
      </c>
      <c r="AT114" s="58">
        <f t="shared" si="189"/>
        <v>1.56E-4</v>
      </c>
      <c r="AU114" s="58">
        <f t="shared" si="189"/>
        <v>5.9299999999999999E-4</v>
      </c>
      <c r="AV114" s="58">
        <f t="shared" si="189"/>
        <v>1.15E-4</v>
      </c>
      <c r="AW114" s="58">
        <f t="shared" si="189"/>
        <v>2.9E-5</v>
      </c>
      <c r="AX114" s="58">
        <f t="shared" si="189"/>
        <v>1.03E-4</v>
      </c>
      <c r="AY114" s="58">
        <f t="shared" si="189"/>
        <v>2.0000000000000002E-5</v>
      </c>
      <c r="AZ114" s="58">
        <f t="shared" si="189"/>
        <v>7.1999999999999988E-5</v>
      </c>
      <c r="BA114" s="58">
        <f t="shared" si="189"/>
        <v>1.4E-5</v>
      </c>
      <c r="BB114" s="58">
        <f t="shared" si="189"/>
        <v>3.8000000000000002E-5</v>
      </c>
      <c r="BC114" s="58">
        <f t="shared" si="189"/>
        <v>5.0000000000000004E-6</v>
      </c>
      <c r="BD114" s="58">
        <f t="shared" si="189"/>
        <v>3.4E-5</v>
      </c>
      <c r="BE114" s="58">
        <f t="shared" si="189"/>
        <v>5.0000000000000004E-6</v>
      </c>
      <c r="BF114" s="58">
        <f t="shared" si="189"/>
        <v>1.9999999999999999E-6</v>
      </c>
      <c r="BG114" s="58">
        <f t="shared" si="189"/>
        <v>1E-4</v>
      </c>
      <c r="BH114" s="58">
        <f t="shared" si="189"/>
        <v>2.1100000000000001E-4</v>
      </c>
      <c r="BI114" s="58">
        <f t="shared" si="189"/>
        <v>2.1599999999999999E-4</v>
      </c>
      <c r="BJ114" s="58">
        <f t="shared" si="189"/>
        <v>0</v>
      </c>
      <c r="BK114" s="58">
        <f t="shared" si="189"/>
        <v>0</v>
      </c>
      <c r="BL114" s="58">
        <f t="shared" si="189"/>
        <v>1.8699999999999999E-4</v>
      </c>
      <c r="BM114" s="58">
        <f t="shared" si="189"/>
        <v>1.0000000000000001E-5</v>
      </c>
      <c r="BN114" s="58">
        <f t="shared" si="189"/>
        <v>1.157E-3</v>
      </c>
      <c r="BO114" s="59">
        <v>0.98253000000000001</v>
      </c>
      <c r="BP114" s="59">
        <v>1.0951299999999999</v>
      </c>
      <c r="BQ114" s="58">
        <f t="shared" ref="BQ114:BR114" si="190">BQ34/1000</f>
        <v>1.7699999999999999E-4</v>
      </c>
      <c r="BR114" s="58">
        <f t="shared" si="190"/>
        <v>3.5000000000000004E-5</v>
      </c>
    </row>
    <row r="115" spans="1:70" ht="15.95" customHeight="1" x14ac:dyDescent="0.25">
      <c r="A115" s="58" t="s">
        <v>79</v>
      </c>
      <c r="B115" s="58">
        <f t="shared" ref="B115:G115" si="191">B35/1000</f>
        <v>0.7107</v>
      </c>
      <c r="C115" s="58">
        <f t="shared" si="191"/>
        <v>5.3920000000000003</v>
      </c>
      <c r="D115" s="58">
        <f t="shared" si="191"/>
        <v>0.64500000000000002</v>
      </c>
      <c r="E115" s="58">
        <f t="shared" si="191"/>
        <v>1.5820000000000001</v>
      </c>
      <c r="F115" s="58">
        <f t="shared" si="191"/>
        <v>36.75</v>
      </c>
      <c r="G115" s="58">
        <f t="shared" si="191"/>
        <v>70.66</v>
      </c>
      <c r="H115" s="59">
        <v>1.20312</v>
      </c>
      <c r="I115" s="59">
        <v>1.1564399999999999</v>
      </c>
      <c r="J115" s="58">
        <f t="shared" ref="J115:T115" si="192">J35/1000</f>
        <v>0.31130000000000002</v>
      </c>
      <c r="K115" s="58">
        <f t="shared" si="192"/>
        <v>1.31E-3</v>
      </c>
      <c r="L115" s="58">
        <f t="shared" si="192"/>
        <v>1.8600000000000001E-3</v>
      </c>
      <c r="M115" s="58">
        <f t="shared" si="192"/>
        <v>3.722E-3</v>
      </c>
      <c r="N115" s="58">
        <f t="shared" si="192"/>
        <v>0.17449999999999999</v>
      </c>
      <c r="O115" s="58">
        <f t="shared" si="192"/>
        <v>0.87639999999999996</v>
      </c>
      <c r="P115" s="58">
        <f t="shared" si="192"/>
        <v>5.0500000000000002E-4</v>
      </c>
      <c r="Q115" s="58">
        <f t="shared" si="192"/>
        <v>3.3599999999999997E-3</v>
      </c>
      <c r="R115" s="58">
        <f t="shared" si="192"/>
        <v>2.307E-2</v>
      </c>
      <c r="S115" s="58">
        <f t="shared" si="192"/>
        <v>1.469E-2</v>
      </c>
      <c r="T115" s="58">
        <f t="shared" si="192"/>
        <v>1.737E-3</v>
      </c>
      <c r="U115" s="59">
        <v>1.0763400000000001</v>
      </c>
      <c r="V115" s="59">
        <v>0.99324999999999997</v>
      </c>
      <c r="W115" s="58">
        <f t="shared" ref="W115:Z115" si="193">W35/1000</f>
        <v>3.1199999999999999E-4</v>
      </c>
      <c r="X115" s="58">
        <f t="shared" si="193"/>
        <v>3.832E-2</v>
      </c>
      <c r="Y115" s="58">
        <f t="shared" si="193"/>
        <v>7.2690000000000003E-3</v>
      </c>
      <c r="Z115" s="58">
        <f t="shared" si="193"/>
        <v>0.33800000000000002</v>
      </c>
      <c r="AA115" s="59">
        <v>1.15822</v>
      </c>
      <c r="AB115" s="59">
        <v>1.1755500000000001</v>
      </c>
      <c r="AC115" s="58">
        <f t="shared" ref="AC115:AI115" si="194">AC35/1000</f>
        <v>7.3999999999999996E-5</v>
      </c>
      <c r="AD115" s="58">
        <f t="shared" si="194"/>
        <v>5.6599999999999999E-4</v>
      </c>
      <c r="AE115" s="58">
        <f t="shared" si="194"/>
        <v>9.9999999999999995E-7</v>
      </c>
      <c r="AF115" s="58">
        <f t="shared" si="194"/>
        <v>6.0000000000000002E-6</v>
      </c>
      <c r="AG115" s="58">
        <f t="shared" si="194"/>
        <v>8.5000000000000006E-5</v>
      </c>
      <c r="AH115" s="58">
        <f t="shared" si="194"/>
        <v>3.6600000000000001E-4</v>
      </c>
      <c r="AI115" s="58">
        <f t="shared" si="194"/>
        <v>8.1000000000000004E-5</v>
      </c>
      <c r="AJ115" s="59">
        <v>1.0573600000000001</v>
      </c>
      <c r="AK115" s="59">
        <v>1.15469</v>
      </c>
      <c r="AL115" s="58">
        <f t="shared" ref="AL115:BN115" si="195">AL35/1000</f>
        <v>1.9900000000000001E-4</v>
      </c>
      <c r="AM115" s="58">
        <f t="shared" si="195"/>
        <v>1.9900000000000001E-4</v>
      </c>
      <c r="AN115" s="58">
        <f t="shared" si="195"/>
        <v>3.0000000000000001E-6</v>
      </c>
      <c r="AO115" s="58">
        <f t="shared" si="195"/>
        <v>1.36E-4</v>
      </c>
      <c r="AP115" s="58">
        <f t="shared" si="195"/>
        <v>4.4469999999999996E-2</v>
      </c>
      <c r="AQ115" s="58">
        <f t="shared" si="195"/>
        <v>4.4229999999999998E-2</v>
      </c>
      <c r="AR115" s="58">
        <f t="shared" si="195"/>
        <v>8.0800000000000002E-4</v>
      </c>
      <c r="AS115" s="58">
        <f t="shared" si="195"/>
        <v>1.3209999999999999E-3</v>
      </c>
      <c r="AT115" s="58">
        <f t="shared" si="195"/>
        <v>1.64E-4</v>
      </c>
      <c r="AU115" s="58">
        <f t="shared" si="195"/>
        <v>6.0700000000000001E-4</v>
      </c>
      <c r="AV115" s="58">
        <f t="shared" si="195"/>
        <v>1.16E-4</v>
      </c>
      <c r="AW115" s="58">
        <f t="shared" si="195"/>
        <v>3.1000000000000001E-5</v>
      </c>
      <c r="AX115" s="58">
        <f t="shared" si="195"/>
        <v>1.12E-4</v>
      </c>
      <c r="AY115" s="58">
        <f t="shared" si="195"/>
        <v>1.4999999999999999E-5</v>
      </c>
      <c r="AZ115" s="58">
        <f t="shared" si="195"/>
        <v>7.4999999999999993E-5</v>
      </c>
      <c r="BA115" s="58">
        <f t="shared" si="195"/>
        <v>1.4E-5</v>
      </c>
      <c r="BB115" s="58">
        <f t="shared" si="195"/>
        <v>3.6999999999999998E-5</v>
      </c>
      <c r="BC115" s="58">
        <f t="shared" si="195"/>
        <v>5.0000000000000004E-6</v>
      </c>
      <c r="BD115" s="58">
        <f t="shared" si="195"/>
        <v>3.1000000000000001E-5</v>
      </c>
      <c r="BE115" s="58">
        <f t="shared" si="195"/>
        <v>5.0000000000000004E-6</v>
      </c>
      <c r="BF115" s="58">
        <f t="shared" si="195"/>
        <v>1.9999999999999999E-6</v>
      </c>
      <c r="BG115" s="58">
        <f t="shared" si="195"/>
        <v>9.5000000000000005E-5</v>
      </c>
      <c r="BH115" s="58">
        <f t="shared" si="195"/>
        <v>2.7E-4</v>
      </c>
      <c r="BI115" s="58">
        <f t="shared" si="195"/>
        <v>2.7400000000000005E-4</v>
      </c>
      <c r="BJ115" s="58">
        <f t="shared" si="195"/>
        <v>0</v>
      </c>
      <c r="BK115" s="58">
        <f t="shared" si="195"/>
        <v>0</v>
      </c>
      <c r="BL115" s="58">
        <f t="shared" si="195"/>
        <v>8.2000000000000001E-5</v>
      </c>
      <c r="BM115" s="58">
        <f t="shared" si="195"/>
        <v>6.9999999999999999E-6</v>
      </c>
      <c r="BN115" s="58">
        <f t="shared" si="195"/>
        <v>1.2410000000000001E-3</v>
      </c>
      <c r="BO115" s="59">
        <v>0.97302</v>
      </c>
      <c r="BP115" s="59">
        <v>1.08985</v>
      </c>
      <c r="BQ115" s="58">
        <f t="shared" ref="BQ115:BR115" si="196">BQ35/1000</f>
        <v>2.05E-4</v>
      </c>
      <c r="BR115" s="58">
        <f t="shared" si="196"/>
        <v>2.9999999999999997E-5</v>
      </c>
    </row>
    <row r="116" spans="1:70" ht="15.95" customHeight="1" x14ac:dyDescent="0.25">
      <c r="A116" s="58" t="s">
        <v>80</v>
      </c>
      <c r="B116" s="58">
        <f t="shared" ref="B116:G116" si="197">B36/1000</f>
        <v>0.44060000000000005</v>
      </c>
      <c r="C116" s="58">
        <f t="shared" si="197"/>
        <v>5.7640000000000002</v>
      </c>
      <c r="D116" s="58">
        <f t="shared" si="197"/>
        <v>0.90070000000000006</v>
      </c>
      <c r="E116" s="58">
        <f t="shared" si="197"/>
        <v>2.0649999999999999</v>
      </c>
      <c r="F116" s="58">
        <f t="shared" si="197"/>
        <v>36.49</v>
      </c>
      <c r="G116" s="58">
        <f t="shared" si="197"/>
        <v>45.52</v>
      </c>
      <c r="H116" s="59">
        <v>1.16516</v>
      </c>
      <c r="I116" s="59">
        <v>1.12313</v>
      </c>
      <c r="J116" s="58">
        <f t="shared" ref="J116:T116" si="198">J36/1000</f>
        <v>0.22309999999999999</v>
      </c>
      <c r="K116" s="58">
        <f t="shared" si="198"/>
        <v>1.627E-3</v>
      </c>
      <c r="L116" s="58">
        <f t="shared" si="198"/>
        <v>2.0819999999999996E-3</v>
      </c>
      <c r="M116" s="58">
        <f t="shared" si="198"/>
        <v>3.4620000000000002E-3</v>
      </c>
      <c r="N116" s="58">
        <f t="shared" si="198"/>
        <v>0.12540000000000001</v>
      </c>
      <c r="O116" s="58">
        <f t="shared" si="198"/>
        <v>1.0209999999999999</v>
      </c>
      <c r="P116" s="58">
        <f t="shared" si="198"/>
        <v>4.6700000000000002E-4</v>
      </c>
      <c r="Q116" s="58">
        <f t="shared" si="198"/>
        <v>3.9880000000000002E-3</v>
      </c>
      <c r="R116" s="58">
        <f t="shared" si="198"/>
        <v>2.2879999999999998E-2</v>
      </c>
      <c r="S116" s="58">
        <f t="shared" si="198"/>
        <v>2.085E-2</v>
      </c>
      <c r="T116" s="58">
        <f t="shared" si="198"/>
        <v>1.5249999999999999E-3</v>
      </c>
      <c r="U116" s="59">
        <v>1.0636300000000001</v>
      </c>
      <c r="V116" s="59">
        <v>0.98646</v>
      </c>
      <c r="W116" s="58">
        <f t="shared" ref="W116:Z116" si="199">W36/1000</f>
        <v>3.1700000000000001E-4</v>
      </c>
      <c r="X116" s="58">
        <f t="shared" si="199"/>
        <v>8.43E-3</v>
      </c>
      <c r="Y116" s="58">
        <f t="shared" si="199"/>
        <v>1.4800000000000001E-2</v>
      </c>
      <c r="Z116" s="58">
        <f t="shared" si="199"/>
        <v>0.19040000000000001</v>
      </c>
      <c r="AA116" s="59">
        <v>1.1250800000000001</v>
      </c>
      <c r="AB116" s="59">
        <v>1.14611</v>
      </c>
      <c r="AC116" s="58">
        <f t="shared" ref="AC116:AI116" si="200">AC36/1000</f>
        <v>9.9000000000000008E-5</v>
      </c>
      <c r="AD116" s="58">
        <f t="shared" si="200"/>
        <v>9.5999999999999992E-4</v>
      </c>
      <c r="AE116" s="58">
        <f t="shared" si="200"/>
        <v>9.9999999999999995E-7</v>
      </c>
      <c r="AF116" s="58">
        <f t="shared" si="200"/>
        <v>3.0000000000000001E-6</v>
      </c>
      <c r="AG116" s="58">
        <f t="shared" si="200"/>
        <v>4.6999999999999997E-5</v>
      </c>
      <c r="AH116" s="58">
        <f t="shared" si="200"/>
        <v>2.2700000000000002E-4</v>
      </c>
      <c r="AI116" s="58">
        <f t="shared" si="200"/>
        <v>6.900000000000001E-5</v>
      </c>
      <c r="AJ116" s="59">
        <v>1.03626</v>
      </c>
      <c r="AK116" s="59">
        <v>1.13002</v>
      </c>
      <c r="AL116" s="58">
        <f t="shared" ref="AL116:BN116" si="201">AL36/1000</f>
        <v>1.0499999999999999E-4</v>
      </c>
      <c r="AM116" s="58">
        <f t="shared" si="201"/>
        <v>1.08E-4</v>
      </c>
      <c r="AN116" s="58">
        <f t="shared" si="201"/>
        <v>3.9999999999999998E-6</v>
      </c>
      <c r="AO116" s="58">
        <f t="shared" si="201"/>
        <v>2.52E-4</v>
      </c>
      <c r="AP116" s="58">
        <f t="shared" si="201"/>
        <v>3.8509999999999996E-2</v>
      </c>
      <c r="AQ116" s="58">
        <f t="shared" si="201"/>
        <v>3.8359999999999998E-2</v>
      </c>
      <c r="AR116" s="58">
        <f t="shared" si="201"/>
        <v>7.6300000000000001E-4</v>
      </c>
      <c r="AS116" s="58">
        <f t="shared" si="201"/>
        <v>1.521E-3</v>
      </c>
      <c r="AT116" s="58">
        <f t="shared" si="201"/>
        <v>1.85E-4</v>
      </c>
      <c r="AU116" s="58">
        <f t="shared" si="201"/>
        <v>6.8999999999999997E-4</v>
      </c>
      <c r="AV116" s="58">
        <f t="shared" si="201"/>
        <v>1.36E-4</v>
      </c>
      <c r="AW116" s="58">
        <f t="shared" si="201"/>
        <v>2.9999999999999997E-5</v>
      </c>
      <c r="AX116" s="58">
        <f t="shared" si="201"/>
        <v>1.1999999999999999E-4</v>
      </c>
      <c r="AY116" s="58">
        <f t="shared" si="201"/>
        <v>1.7999999999999997E-5</v>
      </c>
      <c r="AZ116" s="58">
        <f t="shared" si="201"/>
        <v>8.7000000000000001E-5</v>
      </c>
      <c r="BA116" s="58">
        <f t="shared" si="201"/>
        <v>1.5999999999999999E-5</v>
      </c>
      <c r="BB116" s="58">
        <f t="shared" si="201"/>
        <v>4.2999999999999995E-5</v>
      </c>
      <c r="BC116" s="58">
        <f t="shared" si="201"/>
        <v>6.0000000000000002E-6</v>
      </c>
      <c r="BD116" s="58">
        <f t="shared" si="201"/>
        <v>3.5999999999999994E-5</v>
      </c>
      <c r="BE116" s="58">
        <f t="shared" si="201"/>
        <v>5.0000000000000004E-6</v>
      </c>
      <c r="BF116" s="58">
        <f t="shared" si="201"/>
        <v>1.9999999999999999E-6</v>
      </c>
      <c r="BG116" s="58">
        <f t="shared" si="201"/>
        <v>8.2999999999999998E-5</v>
      </c>
      <c r="BH116" s="58">
        <f t="shared" si="201"/>
        <v>2.99E-4</v>
      </c>
      <c r="BI116" s="58">
        <f t="shared" si="201"/>
        <v>3.0299999999999999E-4</v>
      </c>
      <c r="BJ116" s="58">
        <f t="shared" si="201"/>
        <v>0</v>
      </c>
      <c r="BK116" s="58">
        <f t="shared" si="201"/>
        <v>0</v>
      </c>
      <c r="BL116" s="58">
        <f t="shared" si="201"/>
        <v>1.15E-4</v>
      </c>
      <c r="BM116" s="58">
        <f t="shared" si="201"/>
        <v>1.1E-5</v>
      </c>
      <c r="BN116" s="58">
        <f t="shared" si="201"/>
        <v>2.4919999999999999E-3</v>
      </c>
      <c r="BO116" s="59">
        <v>0.97121999999999997</v>
      </c>
      <c r="BP116" s="59">
        <v>1.07575</v>
      </c>
      <c r="BQ116" s="58">
        <f t="shared" ref="BQ116:BR116" si="202">BQ36/1000</f>
        <v>2.2499999999999999E-4</v>
      </c>
      <c r="BR116" s="58">
        <f t="shared" si="202"/>
        <v>3.5000000000000004E-5</v>
      </c>
    </row>
    <row r="117" spans="1:70" ht="15.95" customHeight="1" x14ac:dyDescent="0.25">
      <c r="A117" s="58" t="s">
        <v>81</v>
      </c>
      <c r="B117" s="58">
        <f t="shared" ref="B117:G117" si="203">B37/1000</f>
        <v>0.26730000000000004</v>
      </c>
      <c r="C117" s="58">
        <f t="shared" si="203"/>
        <v>4.157</v>
      </c>
      <c r="D117" s="58">
        <f t="shared" si="203"/>
        <v>0.62720000000000009</v>
      </c>
      <c r="E117" s="58">
        <f t="shared" si="203"/>
        <v>1.665</v>
      </c>
      <c r="F117" s="58">
        <f t="shared" si="203"/>
        <v>43.98</v>
      </c>
      <c r="G117" s="58">
        <f t="shared" si="203"/>
        <v>54.28</v>
      </c>
      <c r="H117" s="59">
        <v>1.20201</v>
      </c>
      <c r="I117" s="59">
        <v>1.1789099999999999</v>
      </c>
      <c r="J117" s="58">
        <f t="shared" ref="J117:T117" si="204">J37/1000</f>
        <v>0.24830000000000002</v>
      </c>
      <c r="K117" s="58">
        <f t="shared" si="204"/>
        <v>1.315E-3</v>
      </c>
      <c r="L117" s="58">
        <f t="shared" si="204"/>
        <v>2.0169999999999997E-3</v>
      </c>
      <c r="M117" s="58">
        <f t="shared" si="204"/>
        <v>4.3170000000000005E-3</v>
      </c>
      <c r="N117" s="58">
        <f t="shared" si="204"/>
        <v>9.7689999999999999E-2</v>
      </c>
      <c r="O117" s="58">
        <f t="shared" si="204"/>
        <v>0.96060000000000001</v>
      </c>
      <c r="P117" s="58">
        <f t="shared" si="204"/>
        <v>4.75E-4</v>
      </c>
      <c r="Q117" s="58">
        <f t="shared" si="204"/>
        <v>2.7209999999999999E-3</v>
      </c>
      <c r="R117" s="58">
        <f t="shared" si="204"/>
        <v>2.598E-2</v>
      </c>
      <c r="S117" s="58">
        <f t="shared" si="204"/>
        <v>3.3329999999999999E-2</v>
      </c>
      <c r="T117" s="58">
        <f t="shared" si="204"/>
        <v>1.011E-3</v>
      </c>
      <c r="U117" s="59">
        <v>1.0781799999999999</v>
      </c>
      <c r="V117" s="59">
        <v>1.0093000000000001</v>
      </c>
      <c r="W117" s="58">
        <f t="shared" ref="W117:Z117" si="205">W37/1000</f>
        <v>3.5999999999999997E-4</v>
      </c>
      <c r="X117" s="58">
        <f t="shared" si="205"/>
        <v>7.6600000000000001E-3</v>
      </c>
      <c r="Y117" s="58">
        <f t="shared" si="205"/>
        <v>3.0249999999999999E-2</v>
      </c>
      <c r="Z117" s="58">
        <f t="shared" si="205"/>
        <v>0.1777</v>
      </c>
      <c r="AA117" s="59">
        <v>1.1575</v>
      </c>
      <c r="AB117" s="59">
        <v>1.19312</v>
      </c>
      <c r="AC117" s="58">
        <f t="shared" ref="AC117:AI117" si="206">AC37/1000</f>
        <v>8.1000000000000004E-5</v>
      </c>
      <c r="AD117" s="58">
        <f t="shared" si="206"/>
        <v>7.0799999999999997E-4</v>
      </c>
      <c r="AE117" s="58">
        <f t="shared" si="206"/>
        <v>9.9999999999999995E-7</v>
      </c>
      <c r="AF117" s="58">
        <f t="shared" si="206"/>
        <v>3.0000000000000001E-6</v>
      </c>
      <c r="AG117" s="58">
        <f t="shared" si="206"/>
        <v>4.2999999999999995E-5</v>
      </c>
      <c r="AH117" s="58">
        <f t="shared" si="206"/>
        <v>1.9700000000000002E-4</v>
      </c>
      <c r="AI117" s="58">
        <f t="shared" si="206"/>
        <v>1.02E-4</v>
      </c>
      <c r="AJ117" s="59">
        <v>1.05681</v>
      </c>
      <c r="AK117" s="59">
        <v>1.17303</v>
      </c>
      <c r="AL117" s="58">
        <f t="shared" ref="AL117:BN117" si="207">AL37/1000</f>
        <v>8.7299999999999997E-4</v>
      </c>
      <c r="AM117" s="58">
        <f t="shared" si="207"/>
        <v>1.6800000000000002E-4</v>
      </c>
      <c r="AN117" s="58">
        <f t="shared" si="207"/>
        <v>3.0000000000000001E-6</v>
      </c>
      <c r="AO117" s="58">
        <f t="shared" si="207"/>
        <v>2.8399999999999996E-4</v>
      </c>
      <c r="AP117" s="58">
        <f t="shared" si="207"/>
        <v>2.445E-2</v>
      </c>
      <c r="AQ117" s="58">
        <f t="shared" si="207"/>
        <v>2.462E-2</v>
      </c>
      <c r="AR117" s="58">
        <f t="shared" si="207"/>
        <v>7.2999999999999996E-4</v>
      </c>
      <c r="AS117" s="58">
        <f t="shared" si="207"/>
        <v>1.4059999999999999E-3</v>
      </c>
      <c r="AT117" s="58">
        <f t="shared" si="207"/>
        <v>1.7199999999999998E-4</v>
      </c>
      <c r="AU117" s="58">
        <f t="shared" si="207"/>
        <v>6.3299999999999999E-4</v>
      </c>
      <c r="AV117" s="58">
        <f t="shared" si="207"/>
        <v>1.1899999999999999E-4</v>
      </c>
      <c r="AW117" s="58">
        <f t="shared" si="207"/>
        <v>2.6999999999999999E-5</v>
      </c>
      <c r="AX117" s="58">
        <f t="shared" si="207"/>
        <v>1.0899999999999999E-4</v>
      </c>
      <c r="AY117" s="58">
        <f t="shared" si="207"/>
        <v>1.5999999999999999E-5</v>
      </c>
      <c r="AZ117" s="58">
        <f t="shared" si="207"/>
        <v>7.8999999999999996E-5</v>
      </c>
      <c r="BA117" s="58">
        <f t="shared" si="207"/>
        <v>1.4E-5</v>
      </c>
      <c r="BB117" s="58">
        <f t="shared" si="207"/>
        <v>3.8000000000000002E-5</v>
      </c>
      <c r="BC117" s="58">
        <f t="shared" si="207"/>
        <v>5.0000000000000004E-6</v>
      </c>
      <c r="BD117" s="58">
        <f t="shared" si="207"/>
        <v>3.5000000000000004E-5</v>
      </c>
      <c r="BE117" s="58">
        <f t="shared" si="207"/>
        <v>5.0000000000000004E-6</v>
      </c>
      <c r="BF117" s="58">
        <f t="shared" si="207"/>
        <v>1.9999999999999999E-6</v>
      </c>
      <c r="BG117" s="58">
        <f t="shared" si="207"/>
        <v>1.01E-4</v>
      </c>
      <c r="BH117" s="58">
        <f t="shared" si="207"/>
        <v>1.25E-4</v>
      </c>
      <c r="BI117" s="58">
        <f t="shared" si="207"/>
        <v>1.27E-4</v>
      </c>
      <c r="BJ117" s="58">
        <f t="shared" si="207"/>
        <v>0</v>
      </c>
      <c r="BK117" s="58">
        <f t="shared" si="207"/>
        <v>0</v>
      </c>
      <c r="BL117" s="58">
        <f t="shared" si="207"/>
        <v>1.1700000000000001E-4</v>
      </c>
      <c r="BM117" s="58">
        <f t="shared" si="207"/>
        <v>1.2999999999999999E-5</v>
      </c>
      <c r="BN117" s="58">
        <f t="shared" si="207"/>
        <v>1.487E-3</v>
      </c>
      <c r="BO117" s="59">
        <v>0.97504999999999997</v>
      </c>
      <c r="BP117" s="59">
        <v>1.0992299999999999</v>
      </c>
      <c r="BQ117" s="58">
        <f t="shared" ref="BQ117:BR117" si="208">BQ37/1000</f>
        <v>1.9700000000000002E-4</v>
      </c>
      <c r="BR117" s="58">
        <f t="shared" si="208"/>
        <v>2.9999999999999997E-5</v>
      </c>
    </row>
    <row r="118" spans="1:70" ht="15.95" customHeight="1" x14ac:dyDescent="0.25">
      <c r="A118" s="58" t="s">
        <v>82</v>
      </c>
      <c r="B118" s="58">
        <f t="shared" ref="B118:G118" si="209">B38/1000</f>
        <v>0.40360000000000001</v>
      </c>
      <c r="C118" s="58">
        <f t="shared" si="209"/>
        <v>6.0709999999999997</v>
      </c>
      <c r="D118" s="58">
        <f t="shared" si="209"/>
        <v>0.40670000000000001</v>
      </c>
      <c r="E118" s="58">
        <f t="shared" si="209"/>
        <v>3.839</v>
      </c>
      <c r="F118" s="58">
        <f t="shared" si="209"/>
        <v>46.68</v>
      </c>
      <c r="G118" s="58">
        <f t="shared" si="209"/>
        <v>51.83</v>
      </c>
      <c r="H118" s="59">
        <v>1.1865000000000001</v>
      </c>
      <c r="I118" s="59">
        <v>1.16856</v>
      </c>
      <c r="J118" s="58">
        <f t="shared" ref="J118:T118" si="210">J38/1000</f>
        <v>0.21980000000000002</v>
      </c>
      <c r="K118" s="58">
        <f t="shared" si="210"/>
        <v>7.7400000000000006E-4</v>
      </c>
      <c r="L118" s="58">
        <f t="shared" si="210"/>
        <v>1.5009999999999999E-3</v>
      </c>
      <c r="M118" s="58">
        <f t="shared" si="210"/>
        <v>3.5099999999999997E-3</v>
      </c>
      <c r="N118" s="58">
        <f t="shared" si="210"/>
        <v>0.11090000000000001</v>
      </c>
      <c r="O118" s="58">
        <f t="shared" si="210"/>
        <v>0.51479999999999992</v>
      </c>
      <c r="P118" s="58">
        <f t="shared" si="210"/>
        <v>2.61E-4</v>
      </c>
      <c r="Q118" s="58">
        <f t="shared" si="210"/>
        <v>2.578E-3</v>
      </c>
      <c r="R118" s="58">
        <f t="shared" si="210"/>
        <v>1.7239999999999998E-2</v>
      </c>
      <c r="S118" s="58">
        <f t="shared" si="210"/>
        <v>1.6280000000000003E-2</v>
      </c>
      <c r="T118" s="58">
        <f t="shared" si="210"/>
        <v>1.8389999999999999E-3</v>
      </c>
      <c r="U118" s="59">
        <v>1.0745400000000001</v>
      </c>
      <c r="V118" s="59">
        <v>1.0047600000000001</v>
      </c>
      <c r="W118" s="58">
        <f t="shared" ref="W118:Z118" si="211">W38/1000</f>
        <v>2.6000000000000003E-4</v>
      </c>
      <c r="X118" s="58">
        <f t="shared" si="211"/>
        <v>1.112E-2</v>
      </c>
      <c r="Y118" s="58">
        <f t="shared" si="211"/>
        <v>1.061E-2</v>
      </c>
      <c r="Z118" s="58">
        <f t="shared" si="211"/>
        <v>0.28410000000000002</v>
      </c>
      <c r="AA118" s="59">
        <v>1.15595</v>
      </c>
      <c r="AB118" s="59">
        <v>1.18323</v>
      </c>
      <c r="AC118" s="58">
        <f t="shared" ref="AC118:AI118" si="212">AC38/1000</f>
        <v>3.8000000000000002E-5</v>
      </c>
      <c r="AD118" s="58">
        <f t="shared" si="212"/>
        <v>8.52E-4</v>
      </c>
      <c r="AE118" s="58">
        <f t="shared" si="212"/>
        <v>9.9999999999999995E-7</v>
      </c>
      <c r="AF118" s="58">
        <f t="shared" si="212"/>
        <v>3.9999999999999998E-6</v>
      </c>
      <c r="AG118" s="58">
        <f t="shared" si="212"/>
        <v>7.1999999999999988E-5</v>
      </c>
      <c r="AH118" s="58">
        <f t="shared" si="212"/>
        <v>1.1400000000000001E-4</v>
      </c>
      <c r="AI118" s="58">
        <f t="shared" si="212"/>
        <v>4.6E-5</v>
      </c>
      <c r="AJ118" s="59">
        <v>1.0527899999999999</v>
      </c>
      <c r="AK118" s="59">
        <v>1.1614100000000001</v>
      </c>
      <c r="AL118" s="58">
        <f t="shared" ref="AL118:BN118" si="213">AL38/1000</f>
        <v>7.3499999999999998E-4</v>
      </c>
      <c r="AM118" s="58">
        <f t="shared" si="213"/>
        <v>1.9000000000000001E-5</v>
      </c>
      <c r="AN118" s="58">
        <f t="shared" si="213"/>
        <v>3.9999999999999998E-6</v>
      </c>
      <c r="AO118" s="58">
        <f t="shared" si="213"/>
        <v>9.800000000000001E-5</v>
      </c>
      <c r="AP118" s="58">
        <f t="shared" si="213"/>
        <v>4.8180000000000001E-2</v>
      </c>
      <c r="AQ118" s="58">
        <f t="shared" si="213"/>
        <v>5.5140000000000002E-2</v>
      </c>
      <c r="AR118" s="58">
        <f t="shared" si="213"/>
        <v>3.5099999999999997E-4</v>
      </c>
      <c r="AS118" s="58">
        <f t="shared" si="213"/>
        <v>6.8799999999999992E-4</v>
      </c>
      <c r="AT118" s="58">
        <f t="shared" si="213"/>
        <v>8.7999999999999998E-5</v>
      </c>
      <c r="AU118" s="58">
        <f t="shared" si="213"/>
        <v>3.2200000000000002E-4</v>
      </c>
      <c r="AV118" s="58">
        <f t="shared" si="213"/>
        <v>6.3E-5</v>
      </c>
      <c r="AW118" s="58">
        <f t="shared" si="213"/>
        <v>1.7999999999999997E-5</v>
      </c>
      <c r="AX118" s="58">
        <f t="shared" si="213"/>
        <v>5.5000000000000002E-5</v>
      </c>
      <c r="AY118" s="58">
        <f t="shared" si="213"/>
        <v>6.9999999999999999E-6</v>
      </c>
      <c r="AZ118" s="58">
        <f t="shared" si="213"/>
        <v>3.5999999999999994E-5</v>
      </c>
      <c r="BA118" s="58">
        <f t="shared" si="213"/>
        <v>6.9999999999999999E-6</v>
      </c>
      <c r="BB118" s="58">
        <f t="shared" si="213"/>
        <v>1.9000000000000001E-5</v>
      </c>
      <c r="BC118" s="58">
        <f t="shared" si="213"/>
        <v>1.9999999999999999E-6</v>
      </c>
      <c r="BD118" s="58">
        <f t="shared" si="213"/>
        <v>1.5999999999999999E-5</v>
      </c>
      <c r="BE118" s="58">
        <f t="shared" si="213"/>
        <v>1.9999999999999999E-6</v>
      </c>
      <c r="BF118" s="58">
        <f t="shared" si="213"/>
        <v>9.9999999999999995E-7</v>
      </c>
      <c r="BG118" s="58">
        <f t="shared" si="213"/>
        <v>6.5000000000000008E-5</v>
      </c>
      <c r="BH118" s="58">
        <f t="shared" si="213"/>
        <v>2.22E-4</v>
      </c>
      <c r="BI118" s="58">
        <f t="shared" si="213"/>
        <v>2.3000000000000001E-4</v>
      </c>
      <c r="BJ118" s="58">
        <f t="shared" si="213"/>
        <v>0</v>
      </c>
      <c r="BK118" s="58">
        <f t="shared" si="213"/>
        <v>0</v>
      </c>
      <c r="BL118" s="58">
        <f t="shared" si="213"/>
        <v>1.1300000000000001E-4</v>
      </c>
      <c r="BM118" s="58">
        <f t="shared" si="213"/>
        <v>1.0000000000000001E-5</v>
      </c>
      <c r="BN118" s="58">
        <f t="shared" si="213"/>
        <v>4.0899999999999997E-4</v>
      </c>
      <c r="BO118" s="59">
        <v>0.97401000000000004</v>
      </c>
      <c r="BP118" s="59">
        <v>1.0908</v>
      </c>
      <c r="BQ118" s="58">
        <f t="shared" ref="BQ118:BR118" si="214">BQ38/1000</f>
        <v>1.2799999999999999E-4</v>
      </c>
      <c r="BR118" s="58">
        <f t="shared" si="214"/>
        <v>1.4E-5</v>
      </c>
    </row>
    <row r="119" spans="1:70" ht="15.95" customHeight="1" x14ac:dyDescent="0.25">
      <c r="A119" s="58" t="s">
        <v>83</v>
      </c>
      <c r="B119" s="58">
        <f t="shared" ref="B119:G119" si="215">B39/1000</f>
        <v>0.43669999999999998</v>
      </c>
      <c r="C119" s="58">
        <f t="shared" si="215"/>
        <v>5.5460000000000003</v>
      </c>
      <c r="D119" s="58">
        <f t="shared" si="215"/>
        <v>0.5071</v>
      </c>
      <c r="E119" s="58">
        <f t="shared" si="215"/>
        <v>3.3109999999999999</v>
      </c>
      <c r="F119" s="58">
        <f t="shared" si="215"/>
        <v>50.55</v>
      </c>
      <c r="G119" s="58">
        <f t="shared" si="215"/>
        <v>38.700000000000003</v>
      </c>
      <c r="H119" s="59">
        <v>1.18824</v>
      </c>
      <c r="I119" s="59">
        <v>1.1652499999999999</v>
      </c>
      <c r="J119" s="58">
        <f t="shared" ref="J119:T119" si="216">J39/1000</f>
        <v>0.1797</v>
      </c>
      <c r="K119" s="58">
        <f t="shared" si="216"/>
        <v>9.3400000000000004E-4</v>
      </c>
      <c r="L119" s="58">
        <f t="shared" si="216"/>
        <v>1.7290000000000001E-3</v>
      </c>
      <c r="M119" s="58">
        <f t="shared" si="216"/>
        <v>3.787E-3</v>
      </c>
      <c r="N119" s="58">
        <f t="shared" si="216"/>
        <v>0.1181</v>
      </c>
      <c r="O119" s="58">
        <f t="shared" si="216"/>
        <v>0.66559999999999997</v>
      </c>
      <c r="P119" s="58">
        <f t="shared" si="216"/>
        <v>4.08E-4</v>
      </c>
      <c r="Q119" s="58">
        <f t="shared" si="216"/>
        <v>3.6359999999999999E-3</v>
      </c>
      <c r="R119" s="58">
        <f t="shared" si="216"/>
        <v>3.1890000000000002E-2</v>
      </c>
      <c r="S119" s="58">
        <f t="shared" si="216"/>
        <v>1.874E-2</v>
      </c>
      <c r="T119" s="58">
        <f t="shared" si="216"/>
        <v>1.2179999999999999E-3</v>
      </c>
      <c r="U119" s="59">
        <v>1.06412</v>
      </c>
      <c r="V119" s="59">
        <v>1.0007200000000001</v>
      </c>
      <c r="W119" s="58">
        <f t="shared" ref="W119:Z119" si="217">W39/1000</f>
        <v>1.4399999999999998E-4</v>
      </c>
      <c r="X119" s="58">
        <f t="shared" si="217"/>
        <v>6.3479999999999995E-3</v>
      </c>
      <c r="Y119" s="58">
        <f t="shared" si="217"/>
        <v>1.3679999999999999E-2</v>
      </c>
      <c r="Z119" s="58">
        <f t="shared" si="217"/>
        <v>0.25650000000000001</v>
      </c>
      <c r="AA119" s="59">
        <v>1.13113</v>
      </c>
      <c r="AB119" s="59">
        <v>1.1833499999999999</v>
      </c>
      <c r="AC119" s="58">
        <f t="shared" ref="AC119:AI119" si="218">AC39/1000</f>
        <v>5.1E-5</v>
      </c>
      <c r="AD119" s="58">
        <f t="shared" si="218"/>
        <v>1.2030000000000001E-3</v>
      </c>
      <c r="AE119" s="58">
        <f t="shared" si="218"/>
        <v>9.9999999999999995E-7</v>
      </c>
      <c r="AF119" s="58">
        <f t="shared" si="218"/>
        <v>5.0000000000000004E-6</v>
      </c>
      <c r="AG119" s="58">
        <f t="shared" si="218"/>
        <v>6.900000000000001E-5</v>
      </c>
      <c r="AH119" s="58">
        <f t="shared" si="218"/>
        <v>1.2999999999999999E-5</v>
      </c>
      <c r="AI119" s="58">
        <f t="shared" si="218"/>
        <v>1.01E-4</v>
      </c>
      <c r="AJ119" s="59">
        <v>1.0341800000000001</v>
      </c>
      <c r="AK119" s="59">
        <v>1.15943</v>
      </c>
      <c r="AL119" s="58">
        <f t="shared" ref="AL119:BN119" si="219">AL39/1000</f>
        <v>4.6700000000000002E-4</v>
      </c>
      <c r="AM119" s="58">
        <f t="shared" si="219"/>
        <v>2.1999999999999999E-5</v>
      </c>
      <c r="AN119" s="58">
        <f t="shared" si="219"/>
        <v>-9.9999999999999995E-7</v>
      </c>
      <c r="AO119" s="58">
        <f t="shared" si="219"/>
        <v>1.6200000000000001E-4</v>
      </c>
      <c r="AP119" s="58">
        <f t="shared" si="219"/>
        <v>3.1E-2</v>
      </c>
      <c r="AQ119" s="58">
        <f t="shared" si="219"/>
        <v>3.108E-2</v>
      </c>
      <c r="AR119" s="58">
        <f t="shared" si="219"/>
        <v>5.2999999999999998E-4</v>
      </c>
      <c r="AS119" s="58">
        <f t="shared" si="219"/>
        <v>1.029E-3</v>
      </c>
      <c r="AT119" s="58">
        <f t="shared" si="219"/>
        <v>1.3000000000000002E-4</v>
      </c>
      <c r="AU119" s="58">
        <f t="shared" si="219"/>
        <v>4.86E-4</v>
      </c>
      <c r="AV119" s="58">
        <f t="shared" si="219"/>
        <v>9.2E-5</v>
      </c>
      <c r="AW119" s="58">
        <f t="shared" si="219"/>
        <v>1.9000000000000001E-5</v>
      </c>
      <c r="AX119" s="58">
        <f t="shared" si="219"/>
        <v>8.4000000000000009E-5</v>
      </c>
      <c r="AY119" s="58">
        <f t="shared" si="219"/>
        <v>1.1E-5</v>
      </c>
      <c r="AZ119" s="58">
        <f t="shared" si="219"/>
        <v>5.5000000000000002E-5</v>
      </c>
      <c r="BA119" s="58">
        <f t="shared" si="219"/>
        <v>1.0000000000000001E-5</v>
      </c>
      <c r="BB119" s="58">
        <f t="shared" si="219"/>
        <v>2.6999999999999999E-5</v>
      </c>
      <c r="BC119" s="58">
        <f t="shared" si="219"/>
        <v>3.9999999999999998E-6</v>
      </c>
      <c r="BD119" s="58">
        <f t="shared" si="219"/>
        <v>2.1999999999999999E-5</v>
      </c>
      <c r="BE119" s="58">
        <f t="shared" si="219"/>
        <v>3.0000000000000001E-6</v>
      </c>
      <c r="BF119" s="58">
        <f t="shared" si="219"/>
        <v>9.9999999999999995E-7</v>
      </c>
      <c r="BG119" s="58">
        <f t="shared" si="219"/>
        <v>1.07E-4</v>
      </c>
      <c r="BH119" s="58">
        <f t="shared" si="219"/>
        <v>2.7300000000000002E-4</v>
      </c>
      <c r="BI119" s="58">
        <f t="shared" si="219"/>
        <v>2.8199999999999997E-4</v>
      </c>
      <c r="BJ119" s="58">
        <f t="shared" si="219"/>
        <v>0</v>
      </c>
      <c r="BK119" s="58">
        <f t="shared" si="219"/>
        <v>0</v>
      </c>
      <c r="BL119" s="58">
        <f t="shared" si="219"/>
        <v>9.6000000000000002E-5</v>
      </c>
      <c r="BM119" s="58">
        <f t="shared" si="219"/>
        <v>1.4E-5</v>
      </c>
      <c r="BN119" s="58">
        <f t="shared" si="219"/>
        <v>4.8499999999999997E-4</v>
      </c>
      <c r="BO119" s="59">
        <v>0.96309999999999996</v>
      </c>
      <c r="BP119" s="59">
        <v>1.0970299999999999</v>
      </c>
      <c r="BQ119" s="58">
        <f t="shared" ref="BQ119:BR119" si="220">BQ39/1000</f>
        <v>1.94E-4</v>
      </c>
      <c r="BR119" s="58">
        <f t="shared" si="220"/>
        <v>2.4000000000000001E-5</v>
      </c>
    </row>
    <row r="120" spans="1:70" ht="15.95" customHeight="1" x14ac:dyDescent="0.25">
      <c r="A120" s="58" t="s">
        <v>84</v>
      </c>
      <c r="B120" s="58">
        <f t="shared" ref="B120:G120" si="221">B40/1000</f>
        <v>0.3639</v>
      </c>
      <c r="C120" s="58">
        <f t="shared" si="221"/>
        <v>5.0599999999999996</v>
      </c>
      <c r="D120" s="58">
        <f t="shared" si="221"/>
        <v>0.47349999999999998</v>
      </c>
      <c r="E120" s="58">
        <f t="shared" si="221"/>
        <v>5.3819999999999997</v>
      </c>
      <c r="F120" s="58">
        <f t="shared" si="221"/>
        <v>50.94</v>
      </c>
      <c r="G120" s="58">
        <f t="shared" si="221"/>
        <v>43.74</v>
      </c>
      <c r="H120" s="59">
        <v>1.17622</v>
      </c>
      <c r="I120" s="59">
        <v>1.1636</v>
      </c>
      <c r="J120" s="58">
        <f t="shared" ref="J120:T120" si="222">J40/1000</f>
        <v>0.1933</v>
      </c>
      <c r="K120" s="58">
        <f t="shared" si="222"/>
        <v>9.4299999999999994E-4</v>
      </c>
      <c r="L120" s="58">
        <f t="shared" si="222"/>
        <v>1.575E-3</v>
      </c>
      <c r="M120" s="58">
        <f t="shared" si="222"/>
        <v>3.6520000000000003E-3</v>
      </c>
      <c r="N120" s="58">
        <f t="shared" si="222"/>
        <v>0.1007</v>
      </c>
      <c r="O120" s="58">
        <f t="shared" si="222"/>
        <v>0.59010000000000007</v>
      </c>
      <c r="P120" s="58">
        <f t="shared" si="222"/>
        <v>4.46E-4</v>
      </c>
      <c r="Q120" s="58">
        <f t="shared" si="222"/>
        <v>5.2209999999999999E-3</v>
      </c>
      <c r="R120" s="58">
        <f t="shared" si="222"/>
        <v>2.2969999999999997E-2</v>
      </c>
      <c r="S120" s="58">
        <f t="shared" si="222"/>
        <v>9.5630000000000003E-3</v>
      </c>
      <c r="T120" s="58">
        <f t="shared" si="222"/>
        <v>1.9419999999999999E-3</v>
      </c>
      <c r="U120" s="59">
        <v>1.0589299999999999</v>
      </c>
      <c r="V120" s="59">
        <v>0.99768000000000001</v>
      </c>
      <c r="W120" s="58">
        <f t="shared" ref="W120:Z120" si="223">W40/1000</f>
        <v>1.8099999999999998E-4</v>
      </c>
      <c r="X120" s="58">
        <f t="shared" si="223"/>
        <v>1.6539999999999999E-2</v>
      </c>
      <c r="Y120" s="58">
        <f t="shared" si="223"/>
        <v>1.7579999999999998E-2</v>
      </c>
      <c r="Z120" s="58">
        <f t="shared" si="223"/>
        <v>0.3397</v>
      </c>
      <c r="AA120" s="59">
        <v>1.13008</v>
      </c>
      <c r="AB120" s="59">
        <v>1.1795</v>
      </c>
      <c r="AC120" s="58">
        <f t="shared" ref="AC120:AI120" si="224">AC40/1000</f>
        <v>3.8999999999999999E-5</v>
      </c>
      <c r="AD120" s="58">
        <f t="shared" si="224"/>
        <v>6.5700000000000003E-4</v>
      </c>
      <c r="AE120" s="58">
        <f t="shared" si="224"/>
        <v>9.9999999999999995E-7</v>
      </c>
      <c r="AF120" s="58">
        <f t="shared" si="224"/>
        <v>5.0000000000000004E-6</v>
      </c>
      <c r="AG120" s="58">
        <f t="shared" si="224"/>
        <v>8.7000000000000001E-5</v>
      </c>
      <c r="AH120" s="58">
        <f t="shared" si="224"/>
        <v>2.5000000000000001E-4</v>
      </c>
      <c r="AI120" s="58">
        <f t="shared" si="224"/>
        <v>1.6200000000000001E-4</v>
      </c>
      <c r="AJ120" s="59">
        <v>1.0310699999999999</v>
      </c>
      <c r="AK120" s="59">
        <v>1.1631899999999999</v>
      </c>
      <c r="AL120" s="58">
        <f t="shared" ref="AL120:BN120" si="225">AL40/1000</f>
        <v>1.325E-3</v>
      </c>
      <c r="AM120" s="58">
        <f t="shared" si="225"/>
        <v>2.4000000000000001E-5</v>
      </c>
      <c r="AN120" s="58">
        <f t="shared" si="225"/>
        <v>3.0000000000000001E-6</v>
      </c>
      <c r="AO120" s="58">
        <f t="shared" si="225"/>
        <v>1.35E-4</v>
      </c>
      <c r="AP120" s="58">
        <f t="shared" si="225"/>
        <v>5.0439999999999999E-2</v>
      </c>
      <c r="AQ120" s="58">
        <f t="shared" si="225"/>
        <v>5.765E-2</v>
      </c>
      <c r="AR120" s="58">
        <f t="shared" si="225"/>
        <v>3.3700000000000001E-4</v>
      </c>
      <c r="AS120" s="58">
        <f t="shared" si="225"/>
        <v>6.3500000000000004E-4</v>
      </c>
      <c r="AT120" s="58">
        <f t="shared" si="225"/>
        <v>8.4000000000000009E-5</v>
      </c>
      <c r="AU120" s="58">
        <f t="shared" si="225"/>
        <v>3.19E-4</v>
      </c>
      <c r="AV120" s="58">
        <f t="shared" si="225"/>
        <v>6.3999999999999997E-5</v>
      </c>
      <c r="AW120" s="58">
        <f t="shared" si="225"/>
        <v>2.0000000000000002E-5</v>
      </c>
      <c r="AX120" s="58">
        <f t="shared" si="225"/>
        <v>5.7000000000000003E-5</v>
      </c>
      <c r="AY120" s="58">
        <f t="shared" si="225"/>
        <v>7.9999999999999996E-6</v>
      </c>
      <c r="AZ120" s="58">
        <f t="shared" si="225"/>
        <v>4.1E-5</v>
      </c>
      <c r="BA120" s="58">
        <f t="shared" si="225"/>
        <v>7.9999999999999996E-6</v>
      </c>
      <c r="BB120" s="58">
        <f t="shared" si="225"/>
        <v>2.1000000000000002E-5</v>
      </c>
      <c r="BC120" s="58">
        <f t="shared" si="225"/>
        <v>3.0000000000000001E-6</v>
      </c>
      <c r="BD120" s="58">
        <f t="shared" si="225"/>
        <v>1.7E-5</v>
      </c>
      <c r="BE120" s="58">
        <f t="shared" si="225"/>
        <v>3.0000000000000001E-6</v>
      </c>
      <c r="BF120" s="58">
        <f t="shared" si="225"/>
        <v>9.9999999999999995E-7</v>
      </c>
      <c r="BG120" s="58">
        <f t="shared" si="225"/>
        <v>1.16E-4</v>
      </c>
      <c r="BH120" s="58">
        <f t="shared" si="225"/>
        <v>2.8100000000000005E-4</v>
      </c>
      <c r="BI120" s="58">
        <f t="shared" si="225"/>
        <v>2.8599999999999996E-4</v>
      </c>
      <c r="BJ120" s="58">
        <f t="shared" si="225"/>
        <v>0</v>
      </c>
      <c r="BK120" s="58">
        <f t="shared" si="225"/>
        <v>9.9999999999999995E-7</v>
      </c>
      <c r="BL120" s="58">
        <f t="shared" si="225"/>
        <v>1.9700000000000002E-4</v>
      </c>
      <c r="BM120" s="58">
        <f t="shared" si="225"/>
        <v>8.9999999999999985E-6</v>
      </c>
      <c r="BN120" s="58">
        <f t="shared" si="225"/>
        <v>4.4299999999999998E-4</v>
      </c>
      <c r="BO120" s="59">
        <v>0.96136999999999995</v>
      </c>
      <c r="BP120" s="59">
        <v>1.0960300000000001</v>
      </c>
      <c r="BQ120" s="58">
        <f t="shared" ref="BQ120:BR120" si="226">BQ40/1000</f>
        <v>9.2E-5</v>
      </c>
      <c r="BR120" s="58">
        <f t="shared" si="226"/>
        <v>1.4E-5</v>
      </c>
    </row>
    <row r="121" spans="1:70" ht="15.95" customHeight="1" x14ac:dyDescent="0.25">
      <c r="A121" s="58" t="s">
        <v>85</v>
      </c>
      <c r="B121" s="58">
        <f t="shared" ref="B121:G121" si="227">B41/1000</f>
        <v>0.58299999999999996</v>
      </c>
      <c r="C121" s="58">
        <f t="shared" si="227"/>
        <v>3.4950000000000001</v>
      </c>
      <c r="D121" s="58">
        <f t="shared" si="227"/>
        <v>0.57499999999999996</v>
      </c>
      <c r="E121" s="58">
        <f t="shared" si="227"/>
        <v>2.6819999999999999</v>
      </c>
      <c r="F121" s="58">
        <f t="shared" si="227"/>
        <v>43.62</v>
      </c>
      <c r="G121" s="58">
        <f t="shared" si="227"/>
        <v>44.59</v>
      </c>
      <c r="H121" s="59">
        <v>1.15794</v>
      </c>
      <c r="I121" s="59">
        <v>1.14178</v>
      </c>
      <c r="J121" s="58">
        <f t="shared" ref="J121:T121" si="228">J41/1000</f>
        <v>0.2049</v>
      </c>
      <c r="K121" s="58">
        <f t="shared" si="228"/>
        <v>1.062E-3</v>
      </c>
      <c r="L121" s="58">
        <f t="shared" si="228"/>
        <v>1.903E-3</v>
      </c>
      <c r="M121" s="58">
        <f t="shared" si="228"/>
        <v>4.2529999999999998E-3</v>
      </c>
      <c r="N121" s="58">
        <f t="shared" si="228"/>
        <v>0.1145</v>
      </c>
      <c r="O121" s="58">
        <f t="shared" si="228"/>
        <v>0.70889999999999997</v>
      </c>
      <c r="P121" s="58">
        <f t="shared" si="228"/>
        <v>6.4500000000000007E-4</v>
      </c>
      <c r="Q121" s="58">
        <f t="shared" si="228"/>
        <v>5.2199999999999998E-3</v>
      </c>
      <c r="R121" s="58">
        <f t="shared" si="228"/>
        <v>2.3219999999999998E-2</v>
      </c>
      <c r="S121" s="58">
        <f t="shared" si="228"/>
        <v>9.9499999999999988E-3</v>
      </c>
      <c r="T121" s="58">
        <f t="shared" si="228"/>
        <v>1.534E-3</v>
      </c>
      <c r="U121" s="59">
        <v>1.0320400000000001</v>
      </c>
      <c r="V121" s="59">
        <v>0.97767000000000004</v>
      </c>
      <c r="W121" s="58">
        <f t="shared" ref="W121:Z121" si="229">W41/1000</f>
        <v>2.4800000000000001E-4</v>
      </c>
      <c r="X121" s="58">
        <f t="shared" si="229"/>
        <v>2.223E-2</v>
      </c>
      <c r="Y121" s="58">
        <f t="shared" si="229"/>
        <v>1.6640000000000002E-2</v>
      </c>
      <c r="Z121" s="58">
        <f t="shared" si="229"/>
        <v>0.2036</v>
      </c>
      <c r="AA121" s="59">
        <v>1.1072900000000001</v>
      </c>
      <c r="AB121" s="59">
        <v>1.1660200000000001</v>
      </c>
      <c r="AC121" s="58">
        <f t="shared" ref="AC121:AI121" si="230">AC41/1000</f>
        <v>6.3999999999999997E-5</v>
      </c>
      <c r="AD121" s="58">
        <f t="shared" si="230"/>
        <v>4.8200000000000001E-4</v>
      </c>
      <c r="AE121" s="58">
        <f t="shared" si="230"/>
        <v>9.9999999999999995E-7</v>
      </c>
      <c r="AF121" s="58">
        <f t="shared" si="230"/>
        <v>3.0000000000000001E-6</v>
      </c>
      <c r="AG121" s="58">
        <f t="shared" si="230"/>
        <v>5.0000000000000002E-5</v>
      </c>
      <c r="AH121" s="58">
        <f t="shared" si="230"/>
        <v>2.1799999999999999E-4</v>
      </c>
      <c r="AI121" s="58">
        <f t="shared" si="230"/>
        <v>9.6000000000000002E-5</v>
      </c>
      <c r="AJ121" s="59">
        <v>1.01271</v>
      </c>
      <c r="AK121" s="59">
        <v>1.1507400000000001</v>
      </c>
      <c r="AL121" s="58">
        <f t="shared" ref="AL121:BN121" si="231">AL41/1000</f>
        <v>4.57E-4</v>
      </c>
      <c r="AM121" s="58">
        <f t="shared" si="231"/>
        <v>5.7000000000000003E-5</v>
      </c>
      <c r="AN121" s="58">
        <f t="shared" si="231"/>
        <v>1.9999999999999999E-6</v>
      </c>
      <c r="AO121" s="58">
        <f t="shared" si="231"/>
        <v>1.5799999999999999E-4</v>
      </c>
      <c r="AP121" s="58">
        <f t="shared" si="231"/>
        <v>3.9259999999999996E-2</v>
      </c>
      <c r="AQ121" s="58">
        <f t="shared" si="231"/>
        <v>3.8310000000000004E-2</v>
      </c>
      <c r="AR121" s="58">
        <f t="shared" si="231"/>
        <v>5.44E-4</v>
      </c>
      <c r="AS121" s="58">
        <f t="shared" si="231"/>
        <v>1.0940000000000001E-3</v>
      </c>
      <c r="AT121" s="58">
        <f t="shared" si="231"/>
        <v>1.36E-4</v>
      </c>
      <c r="AU121" s="58">
        <f t="shared" si="231"/>
        <v>5.1199999999999998E-4</v>
      </c>
      <c r="AV121" s="58">
        <f t="shared" si="231"/>
        <v>1.0499999999999999E-4</v>
      </c>
      <c r="AW121" s="58">
        <f t="shared" si="231"/>
        <v>2.5999999999999998E-5</v>
      </c>
      <c r="AX121" s="58">
        <f t="shared" si="231"/>
        <v>9.3999999999999994E-5</v>
      </c>
      <c r="AY121" s="58">
        <f t="shared" si="231"/>
        <v>1.2999999999999999E-5</v>
      </c>
      <c r="AZ121" s="58">
        <f t="shared" si="231"/>
        <v>6.7999999999999999E-5</v>
      </c>
      <c r="BA121" s="58">
        <f t="shared" si="231"/>
        <v>1.2999999999999999E-5</v>
      </c>
      <c r="BB121" s="58">
        <f t="shared" si="231"/>
        <v>3.5000000000000004E-5</v>
      </c>
      <c r="BC121" s="58">
        <f t="shared" si="231"/>
        <v>5.0000000000000004E-6</v>
      </c>
      <c r="BD121" s="58">
        <f t="shared" si="231"/>
        <v>2.9999999999999997E-5</v>
      </c>
      <c r="BE121" s="58">
        <f t="shared" si="231"/>
        <v>3.9999999999999998E-6</v>
      </c>
      <c r="BF121" s="58">
        <f t="shared" si="231"/>
        <v>9.9999999999999995E-7</v>
      </c>
      <c r="BG121" s="58">
        <f t="shared" si="231"/>
        <v>7.2999999999999999E-5</v>
      </c>
      <c r="BH121" s="58">
        <f t="shared" si="231"/>
        <v>2.2499999999999999E-4</v>
      </c>
      <c r="BI121" s="58">
        <f t="shared" si="231"/>
        <v>2.3000000000000001E-4</v>
      </c>
      <c r="BJ121" s="58">
        <f t="shared" si="231"/>
        <v>0</v>
      </c>
      <c r="BK121" s="58">
        <f t="shared" si="231"/>
        <v>0</v>
      </c>
      <c r="BL121" s="58">
        <f t="shared" si="231"/>
        <v>8.7999999999999998E-5</v>
      </c>
      <c r="BM121" s="58">
        <f t="shared" si="231"/>
        <v>1.2E-5</v>
      </c>
      <c r="BN121" s="58">
        <f t="shared" si="231"/>
        <v>8.5399999999999994E-4</v>
      </c>
      <c r="BO121" s="59">
        <v>0.95431999999999995</v>
      </c>
      <c r="BP121" s="59">
        <v>1.0924700000000001</v>
      </c>
      <c r="BQ121" s="58">
        <f t="shared" ref="BQ121:BR121" si="232">BQ41/1000</f>
        <v>1.6800000000000002E-4</v>
      </c>
      <c r="BR121" s="58">
        <f t="shared" si="232"/>
        <v>2.6999999999999999E-5</v>
      </c>
    </row>
    <row r="122" spans="1:70" ht="15.95" customHeight="1" x14ac:dyDescent="0.25">
      <c r="A122" s="58" t="s">
        <v>86</v>
      </c>
      <c r="B122" s="58">
        <f t="shared" ref="B122:G122" si="233">B42/1000</f>
        <v>0.4229</v>
      </c>
      <c r="C122" s="58">
        <f t="shared" si="233"/>
        <v>3.8519999999999999</v>
      </c>
      <c r="D122" s="58">
        <f t="shared" si="233"/>
        <v>0.73339999999999994</v>
      </c>
      <c r="E122" s="58">
        <f t="shared" si="233"/>
        <v>3.23</v>
      </c>
      <c r="F122" s="58">
        <f t="shared" si="233"/>
        <v>46.26</v>
      </c>
      <c r="G122" s="58">
        <f t="shared" si="233"/>
        <v>44.64</v>
      </c>
      <c r="H122" s="59">
        <v>1.11852</v>
      </c>
      <c r="I122" s="59">
        <v>1.1359300000000001</v>
      </c>
      <c r="J122" s="58">
        <f t="shared" ref="J122:T122" si="234">J42/1000</f>
        <v>0.21059999999999998</v>
      </c>
      <c r="K122" s="58">
        <f t="shared" si="234"/>
        <v>1.2869999999999999E-3</v>
      </c>
      <c r="L122" s="58">
        <f t="shared" si="234"/>
        <v>1.707E-3</v>
      </c>
      <c r="M122" s="58">
        <f t="shared" si="234"/>
        <v>3.15E-3</v>
      </c>
      <c r="N122" s="58">
        <f t="shared" si="234"/>
        <v>0.128</v>
      </c>
      <c r="O122" s="58">
        <f t="shared" si="234"/>
        <v>1.097</v>
      </c>
      <c r="P122" s="58">
        <f t="shared" si="234"/>
        <v>4.0300000000000004E-4</v>
      </c>
      <c r="Q122" s="58">
        <f t="shared" si="234"/>
        <v>3.3790000000000001E-3</v>
      </c>
      <c r="R122" s="58">
        <f t="shared" si="234"/>
        <v>2.7449999999999999E-2</v>
      </c>
      <c r="S122" s="58">
        <f t="shared" si="234"/>
        <v>1.8440000000000002E-2</v>
      </c>
      <c r="T122" s="58">
        <f t="shared" si="234"/>
        <v>1.5900000000000001E-3</v>
      </c>
      <c r="U122" s="59">
        <v>1.00671</v>
      </c>
      <c r="V122" s="59">
        <v>0.97167000000000003</v>
      </c>
      <c r="W122" s="58">
        <f t="shared" ref="W122:Z122" si="235">W42/1000</f>
        <v>2.8399999999999996E-4</v>
      </c>
      <c r="X122" s="58">
        <f t="shared" si="235"/>
        <v>5.0880000000000005E-3</v>
      </c>
      <c r="Y122" s="58">
        <f t="shared" si="235"/>
        <v>1.259E-2</v>
      </c>
      <c r="Z122" s="58">
        <f t="shared" si="235"/>
        <v>0.1983</v>
      </c>
      <c r="AA122" s="59">
        <v>1.08941</v>
      </c>
      <c r="AB122" s="59">
        <v>1.1597200000000001</v>
      </c>
      <c r="AC122" s="58">
        <f t="shared" ref="AC122:AI122" si="236">AC42/1000</f>
        <v>7.2999999999999999E-5</v>
      </c>
      <c r="AD122" s="58">
        <f t="shared" si="236"/>
        <v>3.9800000000000002E-4</v>
      </c>
      <c r="AE122" s="58">
        <f t="shared" si="236"/>
        <v>9.9999999999999995E-7</v>
      </c>
      <c r="AF122" s="58">
        <f t="shared" si="236"/>
        <v>3.0000000000000001E-6</v>
      </c>
      <c r="AG122" s="58">
        <f t="shared" si="236"/>
        <v>4.8000000000000001E-5</v>
      </c>
      <c r="AH122" s="58">
        <f t="shared" si="236"/>
        <v>3.97E-4</v>
      </c>
      <c r="AI122" s="58">
        <f t="shared" si="236"/>
        <v>1.1400000000000001E-4</v>
      </c>
      <c r="AJ122" s="59">
        <v>0.99778</v>
      </c>
      <c r="AK122" s="59">
        <v>1.14463</v>
      </c>
      <c r="AL122" s="58">
        <f t="shared" ref="AL122:BN122" si="237">AL42/1000</f>
        <v>7.5500000000000003E-4</v>
      </c>
      <c r="AM122" s="58">
        <f t="shared" si="237"/>
        <v>4.1E-5</v>
      </c>
      <c r="AN122" s="58">
        <f t="shared" si="237"/>
        <v>9.9999999999999995E-7</v>
      </c>
      <c r="AO122" s="58">
        <f t="shared" si="237"/>
        <v>1.7999999999999998E-4</v>
      </c>
      <c r="AP122" s="58">
        <f t="shared" si="237"/>
        <v>4.011E-2</v>
      </c>
      <c r="AQ122" s="58">
        <f t="shared" si="237"/>
        <v>3.9509999999999997E-2</v>
      </c>
      <c r="AR122" s="58">
        <f t="shared" si="237"/>
        <v>5.6999999999999998E-4</v>
      </c>
      <c r="AS122" s="58">
        <f t="shared" si="237"/>
        <v>1.111E-3</v>
      </c>
      <c r="AT122" s="58">
        <f t="shared" si="237"/>
        <v>1.3800000000000002E-4</v>
      </c>
      <c r="AU122" s="58">
        <f t="shared" si="237"/>
        <v>5.1800000000000001E-4</v>
      </c>
      <c r="AV122" s="58">
        <f t="shared" si="237"/>
        <v>9.9000000000000008E-5</v>
      </c>
      <c r="AW122" s="58">
        <f t="shared" si="237"/>
        <v>2.5000000000000001E-5</v>
      </c>
      <c r="AX122" s="58">
        <f t="shared" si="237"/>
        <v>9.6000000000000002E-5</v>
      </c>
      <c r="AY122" s="58">
        <f t="shared" si="237"/>
        <v>1.2999999999999999E-5</v>
      </c>
      <c r="AZ122" s="58">
        <f t="shared" si="237"/>
        <v>6.3E-5</v>
      </c>
      <c r="BA122" s="58">
        <f t="shared" si="237"/>
        <v>1.2E-5</v>
      </c>
      <c r="BB122" s="58">
        <f t="shared" si="237"/>
        <v>3.1999999999999999E-5</v>
      </c>
      <c r="BC122" s="58">
        <f t="shared" si="237"/>
        <v>3.9999999999999998E-6</v>
      </c>
      <c r="BD122" s="58">
        <f t="shared" si="237"/>
        <v>2.5999999999999998E-5</v>
      </c>
      <c r="BE122" s="58">
        <f t="shared" si="237"/>
        <v>3.9999999999999998E-6</v>
      </c>
      <c r="BF122" s="58">
        <f t="shared" si="237"/>
        <v>1.9999999999999999E-6</v>
      </c>
      <c r="BG122" s="58">
        <f t="shared" si="237"/>
        <v>7.8999999999999996E-5</v>
      </c>
      <c r="BH122" s="58">
        <f t="shared" si="237"/>
        <v>1.9600000000000002E-4</v>
      </c>
      <c r="BI122" s="58">
        <f t="shared" si="237"/>
        <v>2.04E-4</v>
      </c>
      <c r="BJ122" s="58">
        <f t="shared" si="237"/>
        <v>0</v>
      </c>
      <c r="BK122" s="58">
        <f t="shared" si="237"/>
        <v>0</v>
      </c>
      <c r="BL122" s="58">
        <f t="shared" si="237"/>
        <v>1.6900000000000002E-4</v>
      </c>
      <c r="BM122" s="58">
        <f t="shared" si="237"/>
        <v>7.9999999999999996E-6</v>
      </c>
      <c r="BN122" s="58">
        <f t="shared" si="237"/>
        <v>6.6500000000000001E-4</v>
      </c>
      <c r="BO122" s="59">
        <v>0.93910000000000005</v>
      </c>
      <c r="BP122" s="59">
        <v>1.08175</v>
      </c>
      <c r="BQ122" s="58">
        <f t="shared" ref="BQ122:BR122" si="238">BQ42/1000</f>
        <v>1.6100000000000001E-4</v>
      </c>
      <c r="BR122" s="58">
        <f t="shared" si="238"/>
        <v>2.6999999999999999E-5</v>
      </c>
    </row>
    <row r="123" spans="1:70" ht="15.95" customHeight="1" x14ac:dyDescent="0.25">
      <c r="A123" s="58" t="s">
        <v>88</v>
      </c>
      <c r="B123" s="58">
        <f t="shared" ref="B123:G123" si="239">B43/1000</f>
        <v>-1.3220000000000001E-2</v>
      </c>
      <c r="C123" s="58">
        <f t="shared" si="239"/>
        <v>6.900000000000001E-5</v>
      </c>
      <c r="D123" s="58">
        <f t="shared" si="239"/>
        <v>-2.0400000000000001E-3</v>
      </c>
      <c r="E123" s="58">
        <f t="shared" si="239"/>
        <v>2.078E-2</v>
      </c>
      <c r="F123" s="58">
        <f t="shared" si="239"/>
        <v>-1.7569999999999999E-3</v>
      </c>
      <c r="G123" s="58">
        <f t="shared" si="239"/>
        <v>1.3440000000000001E-3</v>
      </c>
      <c r="H123" s="59">
        <v>1.1013999999999999</v>
      </c>
      <c r="I123" s="59">
        <v>1.04504</v>
      </c>
      <c r="J123" s="58">
        <f t="shared" ref="J123:T123" si="240">J43/1000</f>
        <v>7.7999999999999999E-5</v>
      </c>
      <c r="K123" s="58">
        <f t="shared" si="240"/>
        <v>1.9999999999999999E-6</v>
      </c>
      <c r="L123" s="58">
        <f t="shared" si="240"/>
        <v>3.5000000000000004E-5</v>
      </c>
      <c r="M123" s="58">
        <f t="shared" si="240"/>
        <v>1.9700000000000002E-4</v>
      </c>
      <c r="N123" s="58">
        <f t="shared" si="240"/>
        <v>8.0000000000000007E-5</v>
      </c>
      <c r="O123" s="58">
        <f t="shared" si="240"/>
        <v>0.1835</v>
      </c>
      <c r="P123" s="58">
        <f t="shared" si="240"/>
        <v>-2.3E-5</v>
      </c>
      <c r="Q123" s="58">
        <f t="shared" si="240"/>
        <v>6.0999999999999999E-5</v>
      </c>
      <c r="R123" s="58">
        <f t="shared" si="240"/>
        <v>4.6E-5</v>
      </c>
      <c r="S123" s="58">
        <f t="shared" si="240"/>
        <v>-2.3610000000000003E-3</v>
      </c>
      <c r="T123" s="58">
        <f t="shared" si="240"/>
        <v>-1.9999999999999999E-6</v>
      </c>
      <c r="U123" s="59">
        <v>1.0395300000000001</v>
      </c>
      <c r="V123" s="59">
        <v>0.94433999999999996</v>
      </c>
      <c r="W123" s="58">
        <f t="shared" ref="W123:Z123" si="241">W43/1000</f>
        <v>4.1E-5</v>
      </c>
      <c r="X123" s="58">
        <f t="shared" si="241"/>
        <v>-4.0000000000000003E-5</v>
      </c>
      <c r="Y123" s="58">
        <f t="shared" si="241"/>
        <v>9.9999999999999995E-7</v>
      </c>
      <c r="Z123" s="58">
        <f t="shared" si="241"/>
        <v>-1.4E-5</v>
      </c>
      <c r="AA123" s="59">
        <v>1.0746100000000001</v>
      </c>
      <c r="AB123" s="59">
        <v>1.0839399999999999</v>
      </c>
      <c r="AC123" s="58">
        <f t="shared" ref="AC123:AI123" si="242">AC43/1000</f>
        <v>0</v>
      </c>
      <c r="AD123" s="58">
        <f t="shared" si="242"/>
        <v>-1.9999999999999999E-6</v>
      </c>
      <c r="AE123" s="58">
        <f t="shared" si="242"/>
        <v>0</v>
      </c>
      <c r="AF123" s="58">
        <f t="shared" si="242"/>
        <v>0</v>
      </c>
      <c r="AG123" s="58">
        <f t="shared" si="242"/>
        <v>0</v>
      </c>
      <c r="AH123" s="58">
        <f t="shared" si="242"/>
        <v>-1.4999999999999999E-5</v>
      </c>
      <c r="AI123" s="58">
        <f t="shared" si="242"/>
        <v>1.07E-4</v>
      </c>
      <c r="AJ123" s="59">
        <v>0.98894000000000004</v>
      </c>
      <c r="AK123" s="59">
        <v>1.0801099999999999</v>
      </c>
      <c r="AL123" s="58">
        <f t="shared" ref="AL123:BN123" si="243">AL43/1000</f>
        <v>1.7999999999999997E-5</v>
      </c>
      <c r="AM123" s="58">
        <f t="shared" si="243"/>
        <v>3.0000000000000001E-6</v>
      </c>
      <c r="AN123" s="58">
        <f t="shared" si="243"/>
        <v>-9.9999999999999995E-7</v>
      </c>
      <c r="AO123" s="58">
        <f t="shared" si="243"/>
        <v>0</v>
      </c>
      <c r="AP123" s="58">
        <f t="shared" si="243"/>
        <v>-7.9999999999999996E-6</v>
      </c>
      <c r="AQ123" s="58">
        <f t="shared" si="243"/>
        <v>-6.0000000000000002E-6</v>
      </c>
      <c r="AR123" s="58">
        <f t="shared" si="243"/>
        <v>3.9999999999999998E-6</v>
      </c>
      <c r="AS123" s="58">
        <f t="shared" si="243"/>
        <v>-8.9999999999999985E-6</v>
      </c>
      <c r="AT123" s="58">
        <f t="shared" si="243"/>
        <v>0</v>
      </c>
      <c r="AU123" s="58">
        <f t="shared" si="243"/>
        <v>-9.9999999999999995E-7</v>
      </c>
      <c r="AV123" s="58">
        <f t="shared" si="243"/>
        <v>0</v>
      </c>
      <c r="AW123" s="58">
        <f t="shared" si="243"/>
        <v>0</v>
      </c>
      <c r="AX123" s="58">
        <f t="shared" si="243"/>
        <v>0</v>
      </c>
      <c r="AY123" s="58">
        <f t="shared" si="243"/>
        <v>0</v>
      </c>
      <c r="AZ123" s="58">
        <f t="shared" si="243"/>
        <v>0</v>
      </c>
      <c r="BA123" s="58">
        <f t="shared" si="243"/>
        <v>0</v>
      </c>
      <c r="BB123" s="58">
        <f t="shared" si="243"/>
        <v>0</v>
      </c>
      <c r="BC123" s="58">
        <f t="shared" si="243"/>
        <v>0</v>
      </c>
      <c r="BD123" s="58">
        <f t="shared" si="243"/>
        <v>0</v>
      </c>
      <c r="BE123" s="58">
        <f t="shared" si="243"/>
        <v>0</v>
      </c>
      <c r="BF123" s="58">
        <f t="shared" si="243"/>
        <v>0</v>
      </c>
      <c r="BG123" s="58">
        <f t="shared" si="243"/>
        <v>5.0000000000000004E-6</v>
      </c>
      <c r="BH123" s="58">
        <f t="shared" si="243"/>
        <v>0</v>
      </c>
      <c r="BI123" s="58">
        <f t="shared" si="243"/>
        <v>0</v>
      </c>
      <c r="BJ123" s="58">
        <f t="shared" si="243"/>
        <v>0</v>
      </c>
      <c r="BK123" s="58">
        <f t="shared" si="243"/>
        <v>0</v>
      </c>
      <c r="BL123" s="58">
        <f t="shared" si="243"/>
        <v>6.900000000000001E-5</v>
      </c>
      <c r="BM123" s="58">
        <f t="shared" si="243"/>
        <v>-9.9999999999999995E-7</v>
      </c>
      <c r="BN123" s="58">
        <f t="shared" si="243"/>
        <v>1.2E-5</v>
      </c>
      <c r="BO123" s="59">
        <v>0.95926</v>
      </c>
      <c r="BP123" s="59">
        <v>1.0628899999999999</v>
      </c>
      <c r="BQ123" s="58">
        <f t="shared" ref="BQ123:BR123" si="244">BQ43/1000</f>
        <v>9.9999999999999995E-7</v>
      </c>
      <c r="BR123" s="58">
        <f t="shared" si="244"/>
        <v>0</v>
      </c>
    </row>
    <row r="124" spans="1:70" ht="15.95" customHeight="1" x14ac:dyDescent="0.25">
      <c r="A124" s="58" t="s">
        <v>89</v>
      </c>
      <c r="B124" s="58">
        <f t="shared" ref="B124:G124" si="245">B44/1000</f>
        <v>4.2880000000000001E-2</v>
      </c>
      <c r="C124" s="58">
        <f t="shared" si="245"/>
        <v>7.27</v>
      </c>
      <c r="D124" s="58">
        <f t="shared" si="245"/>
        <v>0.58620000000000005</v>
      </c>
      <c r="E124" s="58">
        <f t="shared" si="245"/>
        <v>3.5449999999999999</v>
      </c>
      <c r="F124" s="58">
        <f t="shared" si="245"/>
        <v>41.64</v>
      </c>
      <c r="G124" s="58">
        <f t="shared" si="245"/>
        <v>39.08</v>
      </c>
      <c r="H124" s="59">
        <v>1.1443300000000001</v>
      </c>
      <c r="I124" s="59">
        <v>1.12666</v>
      </c>
      <c r="J124" s="58">
        <f t="shared" ref="J124:T124" si="246">J44/1000</f>
        <v>0.17780000000000001</v>
      </c>
      <c r="K124" s="58">
        <f t="shared" si="246"/>
        <v>5.1100000000000006E-4</v>
      </c>
      <c r="L124" s="58">
        <f t="shared" si="246"/>
        <v>1.176E-3</v>
      </c>
      <c r="M124" s="58">
        <f t="shared" si="246"/>
        <v>3.3050000000000002E-3</v>
      </c>
      <c r="N124" s="58">
        <f t="shared" si="246"/>
        <v>0.1384</v>
      </c>
      <c r="O124" s="58">
        <f t="shared" si="246"/>
        <v>0.29430000000000001</v>
      </c>
      <c r="P124" s="58">
        <f t="shared" si="246"/>
        <v>2.12E-4</v>
      </c>
      <c r="Q124" s="58">
        <f t="shared" si="246"/>
        <v>2.3940000000000003E-3</v>
      </c>
      <c r="R124" s="58">
        <f t="shared" si="246"/>
        <v>1.307E-2</v>
      </c>
      <c r="S124" s="58">
        <f t="shared" si="246"/>
        <v>1.9730000000000001E-2</v>
      </c>
      <c r="T124" s="58">
        <f t="shared" si="246"/>
        <v>3.676E-3</v>
      </c>
      <c r="U124" s="59">
        <v>1.04748</v>
      </c>
      <c r="V124" s="59">
        <v>0.97406999999999999</v>
      </c>
      <c r="W124" s="58">
        <f t="shared" ref="W124:Z124" si="247">W44/1000</f>
        <v>1.1690000000000001E-3</v>
      </c>
      <c r="X124" s="58">
        <f t="shared" si="247"/>
        <v>5.9919999999999999E-3</v>
      </c>
      <c r="Y124" s="58">
        <f t="shared" si="247"/>
        <v>1.9870000000000002E-2</v>
      </c>
      <c r="Z124" s="58">
        <f t="shared" si="247"/>
        <v>5.389E-2</v>
      </c>
      <c r="AA124" s="59">
        <v>1.2773399999999999</v>
      </c>
      <c r="AB124" s="59">
        <v>1.32294</v>
      </c>
      <c r="AC124" s="58">
        <f t="shared" ref="AC124:AI124" si="248">AC44/1000</f>
        <v>5.7000000000000003E-5</v>
      </c>
      <c r="AD124" s="58">
        <f t="shared" si="248"/>
        <v>1.64E-4</v>
      </c>
      <c r="AE124" s="58">
        <f t="shared" si="248"/>
        <v>0</v>
      </c>
      <c r="AF124" s="58">
        <f t="shared" si="248"/>
        <v>9.9999999999999995E-7</v>
      </c>
      <c r="AG124" s="58">
        <f t="shared" si="248"/>
        <v>1.7E-5</v>
      </c>
      <c r="AH124" s="58">
        <f t="shared" si="248"/>
        <v>4.0199999999999993E-3</v>
      </c>
      <c r="AI124" s="58">
        <f t="shared" si="248"/>
        <v>4.2000000000000004E-5</v>
      </c>
      <c r="AJ124" s="59">
        <v>1.0238100000000001</v>
      </c>
      <c r="AK124" s="59">
        <v>1.13906</v>
      </c>
      <c r="AL124" s="58">
        <f t="shared" ref="AL124:BN124" si="249">AL44/1000</f>
        <v>7.5299999999999998E-4</v>
      </c>
      <c r="AM124" s="58">
        <f t="shared" si="249"/>
        <v>3.5000000000000004E-5</v>
      </c>
      <c r="AN124" s="58">
        <f t="shared" si="249"/>
        <v>3.0000000000000001E-6</v>
      </c>
      <c r="AO124" s="58">
        <f t="shared" si="249"/>
        <v>1.1E-5</v>
      </c>
      <c r="AP124" s="58">
        <f t="shared" si="249"/>
        <v>9.756999999999999E-2</v>
      </c>
      <c r="AQ124" s="58">
        <f t="shared" si="249"/>
        <v>0.11159999999999999</v>
      </c>
      <c r="AR124" s="58">
        <f t="shared" si="249"/>
        <v>4.8710000000000003E-2</v>
      </c>
      <c r="AS124" s="58">
        <f t="shared" si="249"/>
        <v>6.5650000000000005E-3</v>
      </c>
      <c r="AT124" s="58">
        <f t="shared" si="249"/>
        <v>9.214E-3</v>
      </c>
      <c r="AU124" s="58">
        <f t="shared" si="249"/>
        <v>3.5569999999999997E-2</v>
      </c>
      <c r="AV124" s="58">
        <f t="shared" si="249"/>
        <v>6.5629999999999994E-3</v>
      </c>
      <c r="AW124" s="58">
        <f t="shared" si="249"/>
        <v>5.8E-4</v>
      </c>
      <c r="AX124" s="58">
        <f t="shared" si="249"/>
        <v>6.6969999999999998E-3</v>
      </c>
      <c r="AY124" s="58">
        <f t="shared" si="249"/>
        <v>8.6200000000000003E-4</v>
      </c>
      <c r="AZ124" s="58">
        <f t="shared" si="249"/>
        <v>3.9820000000000003E-3</v>
      </c>
      <c r="BA124" s="58">
        <f t="shared" si="249"/>
        <v>6.7000000000000002E-4</v>
      </c>
      <c r="BB124" s="58">
        <f t="shared" si="249"/>
        <v>1.389E-3</v>
      </c>
      <c r="BC124" s="58">
        <f t="shared" si="249"/>
        <v>1.1700000000000001E-4</v>
      </c>
      <c r="BD124" s="58">
        <f t="shared" si="249"/>
        <v>4.6899999999999996E-4</v>
      </c>
      <c r="BE124" s="58">
        <f t="shared" si="249"/>
        <v>5.0000000000000002E-5</v>
      </c>
      <c r="BF124" s="58">
        <f t="shared" si="249"/>
        <v>9.9999999999999995E-7</v>
      </c>
      <c r="BG124" s="58">
        <f t="shared" si="249"/>
        <v>3.5999999999999994E-5</v>
      </c>
      <c r="BH124" s="58">
        <f t="shared" si="249"/>
        <v>9.9999999999999995E-7</v>
      </c>
      <c r="BI124" s="58">
        <f t="shared" si="249"/>
        <v>0</v>
      </c>
      <c r="BJ124" s="58">
        <f t="shared" si="249"/>
        <v>0</v>
      </c>
      <c r="BK124" s="58">
        <f t="shared" si="249"/>
        <v>0</v>
      </c>
      <c r="BL124" s="58">
        <f t="shared" si="249"/>
        <v>2.3300000000000003E-4</v>
      </c>
      <c r="BM124" s="58">
        <f t="shared" si="249"/>
        <v>2.9E-5</v>
      </c>
      <c r="BN124" s="58">
        <f t="shared" si="249"/>
        <v>9.8700000000000003E-4</v>
      </c>
      <c r="BO124" s="59">
        <v>0.95382</v>
      </c>
      <c r="BP124" s="59">
        <v>1.0784899999999999</v>
      </c>
      <c r="BQ124" s="58">
        <f t="shared" ref="BQ124:BR124" si="250">BQ44/1000</f>
        <v>4.9000000000000005E-5</v>
      </c>
      <c r="BR124" s="58">
        <f t="shared" si="250"/>
        <v>1.2999999999999999E-5</v>
      </c>
    </row>
    <row r="125" spans="1:70" ht="15.95" customHeight="1" x14ac:dyDescent="0.25">
      <c r="A125" s="58" t="s">
        <v>90</v>
      </c>
      <c r="B125" s="58">
        <f t="shared" ref="B125:G125" si="251">B45/1000</f>
        <v>0.19540000000000002</v>
      </c>
      <c r="C125" s="58">
        <f t="shared" si="251"/>
        <v>0.40960000000000002</v>
      </c>
      <c r="D125" s="58">
        <f t="shared" si="251"/>
        <v>0.4118</v>
      </c>
      <c r="E125" s="58">
        <f t="shared" si="251"/>
        <v>0.16880000000000001</v>
      </c>
      <c r="F125" s="58">
        <f t="shared" si="251"/>
        <v>0.42110000000000003</v>
      </c>
      <c r="G125" s="58">
        <f t="shared" si="251"/>
        <v>0.25660000000000005</v>
      </c>
      <c r="H125" s="59">
        <v>1.06718</v>
      </c>
      <c r="I125" s="59">
        <v>1.02765</v>
      </c>
      <c r="J125" s="58">
        <f t="shared" ref="J125:T125" si="252">J45/1000</f>
        <v>0.19109999999999999</v>
      </c>
      <c r="K125" s="58">
        <f t="shared" si="252"/>
        <v>9.6509999999999999E-3</v>
      </c>
      <c r="L125" s="58">
        <f t="shared" si="252"/>
        <v>8.4010000000000005E-3</v>
      </c>
      <c r="M125" s="58">
        <f t="shared" si="252"/>
        <v>4.261E-3</v>
      </c>
      <c r="N125" s="58">
        <f t="shared" si="252"/>
        <v>3.2829999999999998E-2</v>
      </c>
      <c r="O125" s="58">
        <f t="shared" si="252"/>
        <v>0.44980000000000003</v>
      </c>
      <c r="P125" s="58">
        <f t="shared" si="252"/>
        <v>3.356E-3</v>
      </c>
      <c r="Q125" s="58">
        <f t="shared" si="252"/>
        <v>3.669E-3</v>
      </c>
      <c r="R125" s="58">
        <f t="shared" si="252"/>
        <v>4.274E-3</v>
      </c>
      <c r="S125" s="58">
        <f t="shared" si="252"/>
        <v>3.2620000000000001E-3</v>
      </c>
      <c r="T125" s="58">
        <f t="shared" si="252"/>
        <v>1.173E-3</v>
      </c>
      <c r="U125" s="59">
        <v>1.02545</v>
      </c>
      <c r="V125" s="59">
        <v>0.94776000000000005</v>
      </c>
      <c r="W125" s="58">
        <f t="shared" ref="W125:Z125" si="253">W45/1000</f>
        <v>1.9450000000000001E-3</v>
      </c>
      <c r="X125" s="58">
        <f t="shared" si="253"/>
        <v>2.885E-3</v>
      </c>
      <c r="Y125" s="58">
        <f t="shared" si="253"/>
        <v>8.3510000000000008E-3</v>
      </c>
      <c r="Z125" s="58">
        <f t="shared" si="253"/>
        <v>3.4980000000000002E-3</v>
      </c>
      <c r="AA125" s="59">
        <v>1.0440799999999999</v>
      </c>
      <c r="AB125" s="59">
        <v>1.0631600000000001</v>
      </c>
      <c r="AC125" s="58">
        <f t="shared" ref="AC125:AI125" si="254">AC45/1000</f>
        <v>1.067E-3</v>
      </c>
      <c r="AD125" s="58">
        <f t="shared" si="254"/>
        <v>3.4269999999999999E-3</v>
      </c>
      <c r="AE125" s="58">
        <f t="shared" si="254"/>
        <v>2.5000000000000001E-4</v>
      </c>
      <c r="AF125" s="58">
        <f t="shared" si="254"/>
        <v>2.5300000000000002E-4</v>
      </c>
      <c r="AG125" s="58">
        <f t="shared" si="254"/>
        <v>1.8799999999999999E-4</v>
      </c>
      <c r="AH125" s="58">
        <f t="shared" si="254"/>
        <v>5.7720000000000002E-3</v>
      </c>
      <c r="AI125" s="58">
        <f t="shared" si="254"/>
        <v>3.3799999999999998E-3</v>
      </c>
      <c r="AJ125" s="59">
        <v>0.96189000000000002</v>
      </c>
      <c r="AK125" s="59">
        <v>1.0628599999999999</v>
      </c>
      <c r="AL125" s="58">
        <f t="shared" ref="AL125:BN125" si="255">AL45/1000</f>
        <v>2.4600000000000002E-4</v>
      </c>
      <c r="AM125" s="58">
        <f t="shared" si="255"/>
        <v>2.5099999999999998E-4</v>
      </c>
      <c r="AN125" s="58">
        <f t="shared" si="255"/>
        <v>2.52E-4</v>
      </c>
      <c r="AO125" s="58">
        <f t="shared" si="255"/>
        <v>1.5069999999999999E-3</v>
      </c>
      <c r="AP125" s="58">
        <f t="shared" si="255"/>
        <v>1.4960000000000001E-2</v>
      </c>
      <c r="AQ125" s="58">
        <f t="shared" si="255"/>
        <v>1.516E-2</v>
      </c>
      <c r="AR125" s="58">
        <f t="shared" si="255"/>
        <v>4.3800000000000002E-4</v>
      </c>
      <c r="AS125" s="58">
        <f t="shared" si="255"/>
        <v>4.17E-4</v>
      </c>
      <c r="AT125" s="58">
        <f t="shared" si="255"/>
        <v>4.3300000000000001E-4</v>
      </c>
      <c r="AU125" s="58">
        <f t="shared" si="255"/>
        <v>4.4000000000000002E-4</v>
      </c>
      <c r="AV125" s="58">
        <f t="shared" si="255"/>
        <v>4.2900000000000002E-4</v>
      </c>
      <c r="AW125" s="58">
        <f t="shared" si="255"/>
        <v>4.2999999999999999E-4</v>
      </c>
      <c r="AX125" s="58">
        <f t="shared" si="255"/>
        <v>4.2499999999999998E-4</v>
      </c>
      <c r="AY125" s="58">
        <f t="shared" si="255"/>
        <v>4.37E-4</v>
      </c>
      <c r="AZ125" s="58">
        <f t="shared" si="255"/>
        <v>4.3100000000000001E-4</v>
      </c>
      <c r="BA125" s="58">
        <f t="shared" si="255"/>
        <v>4.3100000000000001E-4</v>
      </c>
      <c r="BB125" s="58">
        <f t="shared" si="255"/>
        <v>4.26E-4</v>
      </c>
      <c r="BC125" s="58">
        <f t="shared" si="255"/>
        <v>4.3100000000000001E-4</v>
      </c>
      <c r="BD125" s="58">
        <f t="shared" si="255"/>
        <v>4.35E-4</v>
      </c>
      <c r="BE125" s="58">
        <f t="shared" si="255"/>
        <v>4.3399999999999998E-4</v>
      </c>
      <c r="BF125" s="58">
        <f t="shared" si="255"/>
        <v>2.2900000000000001E-4</v>
      </c>
      <c r="BG125" s="58">
        <f t="shared" si="255"/>
        <v>1.539E-3</v>
      </c>
      <c r="BH125" s="58">
        <f t="shared" si="255"/>
        <v>1.6230000000000001E-3</v>
      </c>
      <c r="BI125" s="58">
        <f t="shared" si="255"/>
        <v>1.6479999999999999E-3</v>
      </c>
      <c r="BJ125" s="58">
        <f t="shared" si="255"/>
        <v>2.0599999999999999E-4</v>
      </c>
      <c r="BK125" s="58">
        <f t="shared" si="255"/>
        <v>2.22E-4</v>
      </c>
      <c r="BL125" s="58">
        <f t="shared" si="255"/>
        <v>1.9800000000000002E-4</v>
      </c>
      <c r="BM125" s="58">
        <f t="shared" si="255"/>
        <v>9.9369999999999997E-3</v>
      </c>
      <c r="BN125" s="58">
        <f t="shared" si="255"/>
        <v>1.632E-3</v>
      </c>
      <c r="BO125" s="59">
        <v>0.94937000000000005</v>
      </c>
      <c r="BP125" s="59">
        <v>1.0638099999999999</v>
      </c>
      <c r="BQ125" s="58">
        <f t="shared" ref="BQ125:BR125" si="256">BQ45/1000</f>
        <v>4.2900000000000002E-4</v>
      </c>
      <c r="BR125" s="58">
        <f t="shared" si="256"/>
        <v>1.9430000000000001E-3</v>
      </c>
    </row>
    <row r="126" spans="1:70" ht="15.95" customHeight="1" x14ac:dyDescent="0.25">
      <c r="A126" s="58" t="s">
        <v>91</v>
      </c>
      <c r="B126" s="58">
        <f t="shared" ref="B126:G126" si="257">B46/1000</f>
        <v>0.1986</v>
      </c>
      <c r="C126" s="58">
        <f t="shared" si="257"/>
        <v>3.9470000000000001</v>
      </c>
      <c r="D126" s="58">
        <f t="shared" si="257"/>
        <v>0.188</v>
      </c>
      <c r="E126" s="58">
        <f t="shared" si="257"/>
        <v>2.1419999999999999</v>
      </c>
      <c r="F126" s="58">
        <f t="shared" si="257"/>
        <v>15.21</v>
      </c>
      <c r="G126" s="58">
        <f t="shared" si="257"/>
        <v>-1.03E-2</v>
      </c>
      <c r="H126" s="59">
        <v>1.74211</v>
      </c>
      <c r="I126" s="59">
        <v>1.1623300000000001</v>
      </c>
      <c r="J126" s="58">
        <f t="shared" ref="J126:T126" si="258">J46/1000</f>
        <v>0.17899999999999999</v>
      </c>
      <c r="K126" s="58">
        <f t="shared" si="258"/>
        <v>8.1000000000000004E-5</v>
      </c>
      <c r="L126" s="58">
        <f t="shared" si="258"/>
        <v>1.1610000000000001E-3</v>
      </c>
      <c r="M126" s="58">
        <f t="shared" si="258"/>
        <v>1.6979999999999999E-3</v>
      </c>
      <c r="N126" s="58">
        <f t="shared" si="258"/>
        <v>8.5209999999999994E-2</v>
      </c>
      <c r="O126" s="58">
        <f t="shared" si="258"/>
        <v>2.7719999999999997E-3</v>
      </c>
      <c r="P126" s="58">
        <f t="shared" si="258"/>
        <v>4.2200000000000001E-4</v>
      </c>
      <c r="Q126" s="58">
        <f t="shared" si="258"/>
        <v>1.9559999999999998E-3</v>
      </c>
      <c r="R126" s="58">
        <f t="shared" si="258"/>
        <v>2.7399999999999997E-2</v>
      </c>
      <c r="S126" s="58">
        <f t="shared" si="258"/>
        <v>2.8039999999999999E-2</v>
      </c>
      <c r="T126" s="58">
        <f t="shared" si="258"/>
        <v>9.1100000000000003E-4</v>
      </c>
      <c r="U126" s="59">
        <v>1.78271</v>
      </c>
      <c r="V126" s="59">
        <v>1.0407900000000001</v>
      </c>
      <c r="W126" s="58">
        <f t="shared" ref="W126:Z126" si="259">W46/1000</f>
        <v>4.2999999999999995E-5</v>
      </c>
      <c r="X126" s="58">
        <f t="shared" si="259"/>
        <v>-4.5900000000000004E-4</v>
      </c>
      <c r="Y126" s="58">
        <f t="shared" si="259"/>
        <v>1.2460000000000001E-2</v>
      </c>
      <c r="Z126" s="58">
        <f t="shared" si="259"/>
        <v>0.2084</v>
      </c>
      <c r="AA126" s="59">
        <v>1.74394</v>
      </c>
      <c r="AB126" s="59">
        <v>1.1913</v>
      </c>
      <c r="AC126" s="58">
        <f t="shared" ref="AC126:AI126" si="260">AC46/1000</f>
        <v>1.1E-4</v>
      </c>
      <c r="AD126" s="58">
        <f t="shared" si="260"/>
        <v>1.0380000000000001E-3</v>
      </c>
      <c r="AE126" s="58">
        <f t="shared" si="260"/>
        <v>2.1000000000000002E-5</v>
      </c>
      <c r="AF126" s="58">
        <f t="shared" si="260"/>
        <v>2.4000000000000001E-5</v>
      </c>
      <c r="AG126" s="58">
        <f t="shared" si="260"/>
        <v>6.3999999999999997E-5</v>
      </c>
      <c r="AH126" s="58">
        <f t="shared" si="260"/>
        <v>1.0480000000000001E-3</v>
      </c>
      <c r="AI126" s="58">
        <f t="shared" si="260"/>
        <v>3.8200000000000002E-4</v>
      </c>
      <c r="AJ126" s="59">
        <v>1.59595</v>
      </c>
      <c r="AK126" s="59">
        <v>1.18635</v>
      </c>
      <c r="AL126" s="58">
        <f t="shared" ref="AL126:BN126" si="261">AL46/1000</f>
        <v>1.83E-4</v>
      </c>
      <c r="AM126" s="58">
        <f t="shared" si="261"/>
        <v>4.6E-5</v>
      </c>
      <c r="AN126" s="58">
        <f t="shared" si="261"/>
        <v>1.5999999999999999E-5</v>
      </c>
      <c r="AO126" s="58">
        <f t="shared" si="261"/>
        <v>3.97E-4</v>
      </c>
      <c r="AP126" s="58">
        <f t="shared" si="261"/>
        <v>2.3300000000000001E-2</v>
      </c>
      <c r="AQ126" s="58">
        <f t="shared" si="261"/>
        <v>2.3329999999999997E-2</v>
      </c>
      <c r="AR126" s="58">
        <f t="shared" si="261"/>
        <v>1.8099999999999998E-4</v>
      </c>
      <c r="AS126" s="58">
        <f t="shared" si="261"/>
        <v>3.1300000000000002E-4</v>
      </c>
      <c r="AT126" s="58">
        <f t="shared" si="261"/>
        <v>6.7999999999999999E-5</v>
      </c>
      <c r="AU126" s="58">
        <f t="shared" si="261"/>
        <v>1.55E-4</v>
      </c>
      <c r="AV126" s="58">
        <f t="shared" si="261"/>
        <v>5.8999999999999998E-5</v>
      </c>
      <c r="AW126" s="58">
        <f t="shared" si="261"/>
        <v>4.1E-5</v>
      </c>
      <c r="AX126" s="58">
        <f t="shared" si="261"/>
        <v>5.5000000000000002E-5</v>
      </c>
      <c r="AY126" s="58">
        <f t="shared" si="261"/>
        <v>3.8000000000000002E-5</v>
      </c>
      <c r="AZ126" s="58">
        <f t="shared" si="261"/>
        <v>5.1E-5</v>
      </c>
      <c r="BA126" s="58">
        <f t="shared" si="261"/>
        <v>4.0000000000000003E-5</v>
      </c>
      <c r="BB126" s="58">
        <f t="shared" si="261"/>
        <v>4.3999999999999999E-5</v>
      </c>
      <c r="BC126" s="58">
        <f t="shared" si="261"/>
        <v>3.6999999999999998E-5</v>
      </c>
      <c r="BD126" s="58">
        <f t="shared" si="261"/>
        <v>4.2000000000000004E-5</v>
      </c>
      <c r="BE126" s="58">
        <f t="shared" si="261"/>
        <v>3.6999999999999998E-5</v>
      </c>
      <c r="BF126" s="58">
        <f t="shared" si="261"/>
        <v>2.0000000000000002E-5</v>
      </c>
      <c r="BG126" s="58">
        <f t="shared" si="261"/>
        <v>2.0699999999999999E-4</v>
      </c>
      <c r="BH126" s="58">
        <f t="shared" si="261"/>
        <v>4.7199999999999998E-4</v>
      </c>
      <c r="BI126" s="58">
        <f t="shared" si="261"/>
        <v>4.7699999999999999E-4</v>
      </c>
      <c r="BJ126" s="58">
        <f t="shared" si="261"/>
        <v>1.7E-5</v>
      </c>
      <c r="BK126" s="58">
        <f t="shared" si="261"/>
        <v>1.7999999999999997E-5</v>
      </c>
      <c r="BL126" s="58">
        <f t="shared" si="261"/>
        <v>2.3899999999999998E-4</v>
      </c>
      <c r="BM126" s="58">
        <f t="shared" si="261"/>
        <v>8.0000000000000004E-4</v>
      </c>
      <c r="BN126" s="58">
        <f t="shared" si="261"/>
        <v>5.3700000000000004E-4</v>
      </c>
      <c r="BO126" s="59">
        <v>1.6095299999999999</v>
      </c>
      <c r="BP126" s="59">
        <v>1.14758</v>
      </c>
      <c r="BQ126" s="58">
        <f t="shared" ref="BQ126:BR126" si="262">BQ46/1000</f>
        <v>9.6000000000000002E-5</v>
      </c>
      <c r="BR126" s="58">
        <f t="shared" si="262"/>
        <v>1.7100000000000001E-4</v>
      </c>
    </row>
    <row r="127" spans="1:70" ht="15.95" customHeight="1" x14ac:dyDescent="0.25">
      <c r="A127" s="58" t="s">
        <v>73</v>
      </c>
      <c r="B127" s="58">
        <f t="shared" ref="B127:G127" si="263">B47/1000</f>
        <v>0.11559999999999999</v>
      </c>
      <c r="C127" s="58">
        <f t="shared" si="263"/>
        <v>2.9249999999999998</v>
      </c>
      <c r="D127" s="58">
        <f t="shared" si="263"/>
        <v>9.040999999999999E-2</v>
      </c>
      <c r="E127" s="58">
        <f t="shared" si="263"/>
        <v>1.984</v>
      </c>
      <c r="F127" s="58">
        <f t="shared" si="263"/>
        <v>28.18</v>
      </c>
      <c r="G127" s="58">
        <f t="shared" si="263"/>
        <v>27.56</v>
      </c>
      <c r="H127" s="59">
        <v>1.11409</v>
      </c>
      <c r="I127" s="59">
        <v>1.0791299999999999</v>
      </c>
      <c r="J127" s="58">
        <f t="shared" ref="J127:T127" si="264">J47/1000</f>
        <v>9.8290000000000002E-2</v>
      </c>
      <c r="K127" s="58">
        <f t="shared" si="264"/>
        <v>2.0899999999999998E-4</v>
      </c>
      <c r="L127" s="58">
        <f t="shared" si="264"/>
        <v>4.8699999999999997E-4</v>
      </c>
      <c r="M127" s="58">
        <f t="shared" si="264"/>
        <v>1.4570000000000002E-3</v>
      </c>
      <c r="N127" s="58">
        <f t="shared" si="264"/>
        <v>3.2710000000000003E-2</v>
      </c>
      <c r="O127" s="58">
        <f t="shared" si="264"/>
        <v>0.19650000000000001</v>
      </c>
      <c r="P127" s="58">
        <f t="shared" si="264"/>
        <v>1.4999999999999999E-4</v>
      </c>
      <c r="Q127" s="58">
        <f t="shared" si="264"/>
        <v>1.9950000000000002E-3</v>
      </c>
      <c r="R127" s="58">
        <f t="shared" si="264"/>
        <v>1.3980000000000001E-2</v>
      </c>
      <c r="S127" s="58">
        <f t="shared" si="264"/>
        <v>8.4779999999999994E-3</v>
      </c>
      <c r="T127" s="58">
        <f t="shared" si="264"/>
        <v>5.2000000000000006E-4</v>
      </c>
      <c r="U127" s="59">
        <v>1.0461199999999999</v>
      </c>
      <c r="V127" s="59">
        <v>0.96020000000000005</v>
      </c>
      <c r="W127" s="58">
        <f t="shared" ref="W127:Z127" si="265">W47/1000</f>
        <v>4.0000000000000003E-5</v>
      </c>
      <c r="X127" s="58">
        <f t="shared" si="265"/>
        <v>4.2119999999999996E-3</v>
      </c>
      <c r="Y127" s="58">
        <f t="shared" si="265"/>
        <v>8.6769999999999989E-3</v>
      </c>
      <c r="Z127" s="58">
        <f t="shared" si="265"/>
        <v>8.8579999999999992E-2</v>
      </c>
      <c r="AA127" s="59">
        <v>1.08179</v>
      </c>
      <c r="AB127" s="59">
        <v>1.1072299999999999</v>
      </c>
      <c r="AC127" s="58">
        <f t="shared" ref="AC127:AI127" si="266">AC47/1000</f>
        <v>1.7999999999999997E-5</v>
      </c>
      <c r="AD127" s="58">
        <f t="shared" si="266"/>
        <v>5.5000000000000003E-4</v>
      </c>
      <c r="AE127" s="58">
        <f t="shared" si="266"/>
        <v>0</v>
      </c>
      <c r="AF127" s="58">
        <f t="shared" si="266"/>
        <v>1.9999999999999999E-6</v>
      </c>
      <c r="AG127" s="58">
        <f t="shared" si="266"/>
        <v>2.1999999999999999E-5</v>
      </c>
      <c r="AH127" s="58">
        <f t="shared" si="266"/>
        <v>6.900000000000001E-5</v>
      </c>
      <c r="AI127" s="58">
        <f t="shared" si="266"/>
        <v>1.8699999999999999E-4</v>
      </c>
      <c r="AJ127" s="59">
        <v>0.99158999999999997</v>
      </c>
      <c r="AK127" s="59">
        <v>1.1009</v>
      </c>
      <c r="AL127" s="58">
        <f t="shared" ref="AL127:BN127" si="267">AL47/1000</f>
        <v>3.0699999999999998E-4</v>
      </c>
      <c r="AM127" s="58">
        <f t="shared" si="267"/>
        <v>2.1000000000000002E-5</v>
      </c>
      <c r="AN127" s="58">
        <f t="shared" si="267"/>
        <v>0</v>
      </c>
      <c r="AO127" s="58">
        <f t="shared" si="267"/>
        <v>1.07E-4</v>
      </c>
      <c r="AP127" s="58">
        <f t="shared" si="267"/>
        <v>1.4449999999999999E-2</v>
      </c>
      <c r="AQ127" s="58">
        <f t="shared" si="267"/>
        <v>1.4500000000000001E-2</v>
      </c>
      <c r="AR127" s="58">
        <f t="shared" si="267"/>
        <v>1.11E-4</v>
      </c>
      <c r="AS127" s="58">
        <f t="shared" si="267"/>
        <v>1.8799999999999999E-4</v>
      </c>
      <c r="AT127" s="58">
        <f t="shared" si="267"/>
        <v>2.1999999999999999E-5</v>
      </c>
      <c r="AU127" s="58">
        <f t="shared" si="267"/>
        <v>8.4000000000000009E-5</v>
      </c>
      <c r="AV127" s="58">
        <f t="shared" si="267"/>
        <v>1.5999999999999999E-5</v>
      </c>
      <c r="AW127" s="58">
        <f t="shared" si="267"/>
        <v>5.0000000000000004E-6</v>
      </c>
      <c r="AX127" s="58">
        <f t="shared" si="267"/>
        <v>1.4999999999999999E-5</v>
      </c>
      <c r="AY127" s="58">
        <f t="shared" si="267"/>
        <v>1.9999999999999999E-6</v>
      </c>
      <c r="AZ127" s="58">
        <f t="shared" si="267"/>
        <v>1.0000000000000001E-5</v>
      </c>
      <c r="BA127" s="58">
        <f t="shared" si="267"/>
        <v>1.9999999999999999E-6</v>
      </c>
      <c r="BB127" s="58">
        <f t="shared" si="267"/>
        <v>6.0000000000000002E-6</v>
      </c>
      <c r="BC127" s="58">
        <f t="shared" si="267"/>
        <v>9.9999999999999995E-7</v>
      </c>
      <c r="BD127" s="58">
        <f t="shared" si="267"/>
        <v>3.9999999999999998E-6</v>
      </c>
      <c r="BE127" s="58">
        <f t="shared" si="267"/>
        <v>9.9999999999999995E-7</v>
      </c>
      <c r="BF127" s="58">
        <f t="shared" si="267"/>
        <v>9.9999999999999995E-7</v>
      </c>
      <c r="BG127" s="58">
        <f t="shared" si="267"/>
        <v>5.5999999999999999E-5</v>
      </c>
      <c r="BH127" s="58">
        <f t="shared" si="267"/>
        <v>2.4499999999999999E-4</v>
      </c>
      <c r="BI127" s="58">
        <f t="shared" si="267"/>
        <v>2.5099999999999998E-4</v>
      </c>
      <c r="BJ127" s="58">
        <f t="shared" si="267"/>
        <v>0</v>
      </c>
      <c r="BK127" s="58">
        <f t="shared" si="267"/>
        <v>0</v>
      </c>
      <c r="BL127" s="58">
        <f t="shared" si="267"/>
        <v>1.4199999999999998E-4</v>
      </c>
      <c r="BM127" s="58">
        <f t="shared" si="267"/>
        <v>1.9999999999999999E-6</v>
      </c>
      <c r="BN127" s="58">
        <f t="shared" si="267"/>
        <v>3.0699999999999998E-4</v>
      </c>
      <c r="BO127" s="59">
        <v>0.95047000000000004</v>
      </c>
      <c r="BP127" s="59">
        <v>1.0664899999999999</v>
      </c>
      <c r="BQ127" s="58">
        <f t="shared" ref="BQ127:BR127" si="268">BQ47/1000</f>
        <v>2.5999999999999998E-5</v>
      </c>
      <c r="BR127" s="58">
        <f t="shared" si="268"/>
        <v>6.9999999999999999E-6</v>
      </c>
    </row>
    <row r="128" spans="1:70" ht="15.95" customHeight="1" x14ac:dyDescent="0.25">
      <c r="A128" s="58" t="s">
        <v>74</v>
      </c>
      <c r="B128" s="58">
        <f t="shared" ref="B128:G128" si="269">B48/1000</f>
        <v>8.1129999999999994E-2</v>
      </c>
      <c r="C128" s="58">
        <f t="shared" si="269"/>
        <v>5.3520000000000003</v>
      </c>
      <c r="D128" s="58">
        <f t="shared" si="269"/>
        <v>0.15290000000000001</v>
      </c>
      <c r="E128" s="58">
        <f t="shared" si="269"/>
        <v>3.66</v>
      </c>
      <c r="F128" s="58">
        <f t="shared" si="269"/>
        <v>48.25</v>
      </c>
      <c r="G128" s="58">
        <f t="shared" si="269"/>
        <v>45.24</v>
      </c>
      <c r="H128" s="59">
        <v>1.13629</v>
      </c>
      <c r="I128" s="59">
        <v>1.1220600000000001</v>
      </c>
      <c r="J128" s="58">
        <f t="shared" ref="J128:T128" si="270">J48/1000</f>
        <v>0.18759999999999999</v>
      </c>
      <c r="K128" s="58">
        <f t="shared" si="270"/>
        <v>2.8299999999999999E-4</v>
      </c>
      <c r="L128" s="58">
        <f t="shared" si="270"/>
        <v>5.4100000000000003E-4</v>
      </c>
      <c r="M128" s="58">
        <f t="shared" si="270"/>
        <v>1.598E-3</v>
      </c>
      <c r="N128" s="58">
        <f t="shared" si="270"/>
        <v>0.13950000000000001</v>
      </c>
      <c r="O128" s="58">
        <f t="shared" si="270"/>
        <v>0.27860000000000001</v>
      </c>
      <c r="P128" s="58">
        <f t="shared" si="270"/>
        <v>4.0899999999999997E-4</v>
      </c>
      <c r="Q128" s="58">
        <f t="shared" si="270"/>
        <v>5.934E-3</v>
      </c>
      <c r="R128" s="58">
        <f t="shared" si="270"/>
        <v>2.0539999999999999E-2</v>
      </c>
      <c r="S128" s="58">
        <f t="shared" si="270"/>
        <v>1.7850000000000001E-2</v>
      </c>
      <c r="T128" s="58">
        <f t="shared" si="270"/>
        <v>1.8900000000000001E-4</v>
      </c>
      <c r="U128" s="59">
        <v>1.03207</v>
      </c>
      <c r="V128" s="59">
        <v>0.97797000000000001</v>
      </c>
      <c r="W128" s="58">
        <f t="shared" ref="W128:Z128" si="271">W48/1000</f>
        <v>9.7E-5</v>
      </c>
      <c r="X128" s="58">
        <f t="shared" si="271"/>
        <v>7.9109999999999996E-3</v>
      </c>
      <c r="Y128" s="58">
        <f t="shared" si="271"/>
        <v>4.086E-2</v>
      </c>
      <c r="Z128" s="58">
        <f t="shared" si="271"/>
        <v>0.1171</v>
      </c>
      <c r="AA128" s="59">
        <v>1.0991</v>
      </c>
      <c r="AB128" s="59">
        <v>1.14181</v>
      </c>
      <c r="AC128" s="58">
        <f t="shared" ref="AC128:AI128" si="272">AC48/1000</f>
        <v>2.1999999999999999E-5</v>
      </c>
      <c r="AD128" s="58">
        <f t="shared" si="272"/>
        <v>5.4500000000000002E-4</v>
      </c>
      <c r="AE128" s="58">
        <f t="shared" si="272"/>
        <v>0</v>
      </c>
      <c r="AF128" s="58">
        <f t="shared" si="272"/>
        <v>1.9999999999999999E-6</v>
      </c>
      <c r="AG128" s="58">
        <f t="shared" si="272"/>
        <v>3.1999999999999999E-5</v>
      </c>
      <c r="AH128" s="58">
        <f t="shared" si="272"/>
        <v>4.35E-4</v>
      </c>
      <c r="AI128" s="58">
        <f t="shared" si="272"/>
        <v>2.0100000000000001E-4</v>
      </c>
      <c r="AJ128" s="59">
        <v>1.00715</v>
      </c>
      <c r="AK128" s="59">
        <v>1.13266</v>
      </c>
      <c r="AL128" s="58">
        <f t="shared" ref="AL128:BN128" si="273">AL48/1000</f>
        <v>1.6000000000000001E-4</v>
      </c>
      <c r="AM128" s="58">
        <f t="shared" si="273"/>
        <v>2.5000000000000001E-5</v>
      </c>
      <c r="AN128" s="58">
        <f t="shared" si="273"/>
        <v>0</v>
      </c>
      <c r="AO128" s="58">
        <f t="shared" si="273"/>
        <v>2.9999999999999997E-4</v>
      </c>
      <c r="AP128" s="58">
        <f t="shared" si="273"/>
        <v>4.6649999999999999E-3</v>
      </c>
      <c r="AQ128" s="58">
        <f t="shared" si="273"/>
        <v>4.6909999999999999E-3</v>
      </c>
      <c r="AR128" s="58">
        <f t="shared" si="273"/>
        <v>1.4000000000000001E-4</v>
      </c>
      <c r="AS128" s="58">
        <f t="shared" si="273"/>
        <v>2.4499999999999999E-4</v>
      </c>
      <c r="AT128" s="58">
        <f t="shared" si="273"/>
        <v>3.1000000000000001E-5</v>
      </c>
      <c r="AU128" s="58">
        <f t="shared" si="273"/>
        <v>1.1400000000000001E-4</v>
      </c>
      <c r="AV128" s="58">
        <f t="shared" si="273"/>
        <v>2.3E-5</v>
      </c>
      <c r="AW128" s="58">
        <f t="shared" si="273"/>
        <v>3.9999999999999998E-6</v>
      </c>
      <c r="AX128" s="58">
        <f t="shared" si="273"/>
        <v>2.0000000000000002E-5</v>
      </c>
      <c r="AY128" s="58">
        <f t="shared" si="273"/>
        <v>3.0000000000000001E-6</v>
      </c>
      <c r="AZ128" s="58">
        <f t="shared" si="273"/>
        <v>1.4E-5</v>
      </c>
      <c r="BA128" s="58">
        <f t="shared" si="273"/>
        <v>3.9999999999999998E-6</v>
      </c>
      <c r="BB128" s="58">
        <f t="shared" si="273"/>
        <v>7.9999999999999996E-6</v>
      </c>
      <c r="BC128" s="58">
        <f t="shared" si="273"/>
        <v>9.9999999999999995E-7</v>
      </c>
      <c r="BD128" s="58">
        <f t="shared" si="273"/>
        <v>6.9999999999999999E-6</v>
      </c>
      <c r="BE128" s="58">
        <f t="shared" si="273"/>
        <v>9.9999999999999995E-7</v>
      </c>
      <c r="BF128" s="58">
        <f t="shared" si="273"/>
        <v>9.9999999999999995E-7</v>
      </c>
      <c r="BG128" s="58">
        <f t="shared" si="273"/>
        <v>8.7000000000000001E-5</v>
      </c>
      <c r="BH128" s="58">
        <f t="shared" si="273"/>
        <v>3.7300000000000001E-4</v>
      </c>
      <c r="BI128" s="58">
        <f t="shared" si="273"/>
        <v>3.8999999999999999E-4</v>
      </c>
      <c r="BJ128" s="58">
        <f t="shared" si="273"/>
        <v>0</v>
      </c>
      <c r="BK128" s="58">
        <f t="shared" si="273"/>
        <v>0</v>
      </c>
      <c r="BL128" s="58">
        <f t="shared" si="273"/>
        <v>2.2900000000000001E-4</v>
      </c>
      <c r="BM128" s="58">
        <f t="shared" si="273"/>
        <v>3.9999999999999998E-6</v>
      </c>
      <c r="BN128" s="58">
        <f t="shared" si="273"/>
        <v>7.9200000000000006E-4</v>
      </c>
      <c r="BO128" s="59">
        <v>0.94601000000000002</v>
      </c>
      <c r="BP128" s="59">
        <v>1.07226</v>
      </c>
      <c r="BQ128" s="58">
        <f t="shared" ref="BQ128:BR128" si="274">BQ48/1000</f>
        <v>7.0000000000000007E-5</v>
      </c>
      <c r="BR128" s="58">
        <f t="shared" si="274"/>
        <v>1.0000000000000001E-5</v>
      </c>
    </row>
    <row r="129" spans="1:70" ht="15.95" customHeight="1" x14ac:dyDescent="0.25">
      <c r="A129" s="58" t="s">
        <v>75</v>
      </c>
      <c r="B129" s="58">
        <f t="shared" ref="B129:G129" si="275">B49/1000</f>
        <v>0.4844</v>
      </c>
      <c r="C129" s="58">
        <f t="shared" si="275"/>
        <v>6.3920000000000003</v>
      </c>
      <c r="D129" s="58">
        <f t="shared" si="275"/>
        <v>0.1401</v>
      </c>
      <c r="E129" s="58">
        <f t="shared" si="275"/>
        <v>2.5840000000000001</v>
      </c>
      <c r="F129" s="58">
        <f t="shared" si="275"/>
        <v>54</v>
      </c>
      <c r="G129" s="58">
        <f t="shared" si="275"/>
        <v>30.49</v>
      </c>
      <c r="H129" s="59">
        <v>1.16238</v>
      </c>
      <c r="I129" s="59">
        <v>1.15117</v>
      </c>
      <c r="J129" s="58">
        <f t="shared" ref="J129:T129" si="276">J49/1000</f>
        <v>0.1055</v>
      </c>
      <c r="K129" s="58">
        <f t="shared" si="276"/>
        <v>3.1199999999999999E-4</v>
      </c>
      <c r="L129" s="58">
        <f t="shared" si="276"/>
        <v>5.2500000000000008E-4</v>
      </c>
      <c r="M129" s="58">
        <f t="shared" si="276"/>
        <v>1.322E-3</v>
      </c>
      <c r="N129" s="58">
        <f t="shared" si="276"/>
        <v>4.6869999999999995E-2</v>
      </c>
      <c r="O129" s="58">
        <f t="shared" si="276"/>
        <v>0.29710000000000003</v>
      </c>
      <c r="P129" s="58">
        <f t="shared" si="276"/>
        <v>2.2800000000000001E-4</v>
      </c>
      <c r="Q129" s="58">
        <f t="shared" si="276"/>
        <v>3.496E-3</v>
      </c>
      <c r="R129" s="58">
        <f t="shared" si="276"/>
        <v>8.0150000000000013E-3</v>
      </c>
      <c r="S129" s="58">
        <f t="shared" si="276"/>
        <v>1.2999999999999999E-2</v>
      </c>
      <c r="T129" s="58">
        <f t="shared" si="276"/>
        <v>1.003E-3</v>
      </c>
      <c r="U129" s="59">
        <v>1.05152</v>
      </c>
      <c r="V129" s="59">
        <v>1.0039199999999999</v>
      </c>
      <c r="W129" s="58">
        <f t="shared" ref="W129:Z129" si="277">W49/1000</f>
        <v>1.21E-4</v>
      </c>
      <c r="X129" s="58">
        <f t="shared" si="277"/>
        <v>5.0400000000000002E-3</v>
      </c>
      <c r="Y129" s="58">
        <f t="shared" si="277"/>
        <v>1.176E-2</v>
      </c>
      <c r="Z129" s="58">
        <f t="shared" si="277"/>
        <v>0.36819999999999997</v>
      </c>
      <c r="AA129" s="59">
        <v>1.1148</v>
      </c>
      <c r="AB129" s="59">
        <v>1.16439</v>
      </c>
      <c r="AC129" s="58">
        <f t="shared" ref="AC129:AI129" si="278">AC49/1000</f>
        <v>2.3E-5</v>
      </c>
      <c r="AD129" s="58">
        <f t="shared" si="278"/>
        <v>8.2199999999999992E-4</v>
      </c>
      <c r="AE129" s="58">
        <f t="shared" si="278"/>
        <v>9.9999999999999995E-7</v>
      </c>
      <c r="AF129" s="58">
        <f t="shared" si="278"/>
        <v>6.0000000000000002E-6</v>
      </c>
      <c r="AG129" s="58">
        <f t="shared" si="278"/>
        <v>8.8999999999999995E-5</v>
      </c>
      <c r="AH129" s="58">
        <f t="shared" si="278"/>
        <v>1.9000000000000001E-5</v>
      </c>
      <c r="AI129" s="58">
        <f t="shared" si="278"/>
        <v>1.1700000000000001E-4</v>
      </c>
      <c r="AJ129" s="59">
        <v>1.01542</v>
      </c>
      <c r="AK129" s="59">
        <v>1.1492599999999999</v>
      </c>
      <c r="AL129" s="58">
        <f t="shared" ref="AL129:BN129" si="279">AL49/1000</f>
        <v>4.37E-4</v>
      </c>
      <c r="AM129" s="58">
        <f t="shared" si="279"/>
        <v>3.5000000000000004E-5</v>
      </c>
      <c r="AN129" s="58">
        <f t="shared" si="279"/>
        <v>1.9999999999999999E-6</v>
      </c>
      <c r="AO129" s="58">
        <f t="shared" si="279"/>
        <v>7.7999999999999999E-5</v>
      </c>
      <c r="AP129" s="58">
        <f t="shared" si="279"/>
        <v>2.7239999999999997E-2</v>
      </c>
      <c r="AQ129" s="58">
        <f t="shared" si="279"/>
        <v>2.7350000000000003E-2</v>
      </c>
      <c r="AR129" s="58">
        <f t="shared" si="279"/>
        <v>1.54E-4</v>
      </c>
      <c r="AS129" s="58">
        <f t="shared" si="279"/>
        <v>2.4699999999999999E-4</v>
      </c>
      <c r="AT129" s="58">
        <f t="shared" si="279"/>
        <v>2.9E-5</v>
      </c>
      <c r="AU129" s="58">
        <f t="shared" si="279"/>
        <v>1.08E-4</v>
      </c>
      <c r="AV129" s="58">
        <f t="shared" si="279"/>
        <v>2.1000000000000002E-5</v>
      </c>
      <c r="AW129" s="58">
        <f t="shared" si="279"/>
        <v>8.9999999999999985E-6</v>
      </c>
      <c r="AX129" s="58">
        <f t="shared" si="279"/>
        <v>1.9000000000000001E-5</v>
      </c>
      <c r="AY129" s="58">
        <f t="shared" si="279"/>
        <v>3.9999999999999998E-6</v>
      </c>
      <c r="AZ129" s="58">
        <f t="shared" si="279"/>
        <v>1.4E-5</v>
      </c>
      <c r="BA129" s="58">
        <f t="shared" si="279"/>
        <v>3.0000000000000001E-6</v>
      </c>
      <c r="BB129" s="58">
        <f t="shared" si="279"/>
        <v>7.9999999999999996E-6</v>
      </c>
      <c r="BC129" s="58">
        <f t="shared" si="279"/>
        <v>9.9999999999999995E-7</v>
      </c>
      <c r="BD129" s="58">
        <f t="shared" si="279"/>
        <v>6.9999999999999999E-6</v>
      </c>
      <c r="BE129" s="58">
        <f t="shared" si="279"/>
        <v>9.9999999999999995E-7</v>
      </c>
      <c r="BF129" s="58">
        <f t="shared" si="279"/>
        <v>9.9999999999999995E-7</v>
      </c>
      <c r="BG129" s="58">
        <f t="shared" si="279"/>
        <v>8.0000000000000007E-5</v>
      </c>
      <c r="BH129" s="58">
        <f t="shared" si="279"/>
        <v>7.2999999999999999E-5</v>
      </c>
      <c r="BI129" s="58">
        <f t="shared" si="279"/>
        <v>7.4999999999999993E-5</v>
      </c>
      <c r="BJ129" s="58">
        <f t="shared" si="279"/>
        <v>0</v>
      </c>
      <c r="BK129" s="58">
        <f t="shared" si="279"/>
        <v>0</v>
      </c>
      <c r="BL129" s="58">
        <f t="shared" si="279"/>
        <v>1.16E-4</v>
      </c>
      <c r="BM129" s="58">
        <f t="shared" si="279"/>
        <v>1.9999999999999999E-6</v>
      </c>
      <c r="BN129" s="58">
        <f t="shared" si="279"/>
        <v>5.8699999999999996E-4</v>
      </c>
      <c r="BO129" s="59">
        <v>0.95440000000000003</v>
      </c>
      <c r="BP129" s="59">
        <v>1.0849299999999999</v>
      </c>
      <c r="BQ129" s="58">
        <f t="shared" ref="BQ129:BR129" si="280">BQ49/1000</f>
        <v>3.1000000000000001E-5</v>
      </c>
      <c r="BR129" s="58">
        <f t="shared" si="280"/>
        <v>1.2E-5</v>
      </c>
    </row>
    <row r="130" spans="1:70" ht="15.95" customHeight="1" x14ac:dyDescent="0.25">
      <c r="A130" s="58" t="s">
        <v>76</v>
      </c>
      <c r="B130" s="58">
        <f t="shared" ref="B130:G130" si="281">B50/1000</f>
        <v>0.24959999999999999</v>
      </c>
      <c r="C130" s="58">
        <f t="shared" si="281"/>
        <v>6.68</v>
      </c>
      <c r="D130" s="58">
        <f t="shared" si="281"/>
        <v>0.2949</v>
      </c>
      <c r="E130" s="58">
        <f t="shared" si="281"/>
        <v>4.3209999999999997</v>
      </c>
      <c r="F130" s="58">
        <f t="shared" si="281"/>
        <v>43.47</v>
      </c>
      <c r="G130" s="58">
        <f t="shared" si="281"/>
        <v>58.09</v>
      </c>
      <c r="H130" s="59">
        <v>1.18079</v>
      </c>
      <c r="I130" s="59">
        <v>1.1756</v>
      </c>
      <c r="J130" s="58">
        <f t="shared" ref="J130:T130" si="282">J50/1000</f>
        <v>0.24859999999999999</v>
      </c>
      <c r="K130" s="58">
        <f t="shared" si="282"/>
        <v>5.5800000000000001E-4</v>
      </c>
      <c r="L130" s="58">
        <f t="shared" si="282"/>
        <v>9.9799999999999997E-4</v>
      </c>
      <c r="M130" s="58">
        <f t="shared" si="282"/>
        <v>3.003E-3</v>
      </c>
      <c r="N130" s="58">
        <f t="shared" si="282"/>
        <v>0.1118</v>
      </c>
      <c r="O130" s="58">
        <f t="shared" si="282"/>
        <v>0.48089999999999999</v>
      </c>
      <c r="P130" s="58">
        <f t="shared" si="282"/>
        <v>3.3800000000000003E-4</v>
      </c>
      <c r="Q130" s="58">
        <f t="shared" si="282"/>
        <v>6.8830000000000002E-3</v>
      </c>
      <c r="R130" s="58">
        <f t="shared" si="282"/>
        <v>2.8030000000000003E-2</v>
      </c>
      <c r="S130" s="58">
        <f t="shared" si="282"/>
        <v>4.0590000000000001E-2</v>
      </c>
      <c r="T130" s="58">
        <f t="shared" si="282"/>
        <v>1.464E-3</v>
      </c>
      <c r="U130" s="59">
        <v>1.05714</v>
      </c>
      <c r="V130" s="59">
        <v>0.99994000000000005</v>
      </c>
      <c r="W130" s="58">
        <f t="shared" ref="W130:Z130" si="283">W50/1000</f>
        <v>2.0000000000000001E-4</v>
      </c>
      <c r="X130" s="58">
        <f t="shared" si="283"/>
        <v>2.7980000000000001E-2</v>
      </c>
      <c r="Y130" s="58">
        <f t="shared" si="283"/>
        <v>2.087E-2</v>
      </c>
      <c r="Z130" s="58">
        <f t="shared" si="283"/>
        <v>0.19140000000000001</v>
      </c>
      <c r="AA130" s="59">
        <v>1.13188</v>
      </c>
      <c r="AB130" s="59">
        <v>1.18855</v>
      </c>
      <c r="AC130" s="58">
        <f t="shared" ref="AC130:AI130" si="284">AC50/1000</f>
        <v>3.8999999999999999E-5</v>
      </c>
      <c r="AD130" s="58">
        <f t="shared" si="284"/>
        <v>8.2899999999999998E-4</v>
      </c>
      <c r="AE130" s="58">
        <f t="shared" si="284"/>
        <v>0</v>
      </c>
      <c r="AF130" s="58">
        <f t="shared" si="284"/>
        <v>3.9999999999999998E-6</v>
      </c>
      <c r="AG130" s="58">
        <f t="shared" si="284"/>
        <v>5.3999999999999998E-5</v>
      </c>
      <c r="AH130" s="58">
        <f t="shared" si="284"/>
        <v>2.5799999999999998E-4</v>
      </c>
      <c r="AI130" s="58">
        <f t="shared" si="284"/>
        <v>1.1400000000000001E-4</v>
      </c>
      <c r="AJ130" s="59">
        <v>1.0277099999999999</v>
      </c>
      <c r="AK130" s="59">
        <v>1.17109</v>
      </c>
      <c r="AL130" s="58">
        <f t="shared" ref="AL130:BN130" si="285">AL50/1000</f>
        <v>7.1199999999999996E-4</v>
      </c>
      <c r="AM130" s="58">
        <f t="shared" si="285"/>
        <v>5.7000000000000003E-5</v>
      </c>
      <c r="AN130" s="58">
        <f t="shared" si="285"/>
        <v>3.9999999999999998E-6</v>
      </c>
      <c r="AO130" s="58">
        <f t="shared" si="285"/>
        <v>2.0999999999999998E-4</v>
      </c>
      <c r="AP130" s="58">
        <f t="shared" si="285"/>
        <v>3.866E-2</v>
      </c>
      <c r="AQ130" s="58">
        <f t="shared" si="285"/>
        <v>3.8429999999999999E-2</v>
      </c>
      <c r="AR130" s="58">
        <f t="shared" si="285"/>
        <v>2.7700000000000001E-4</v>
      </c>
      <c r="AS130" s="58">
        <f t="shared" si="285"/>
        <v>4.7399999999999997E-4</v>
      </c>
      <c r="AT130" s="58">
        <f t="shared" si="285"/>
        <v>6.0999999999999999E-5</v>
      </c>
      <c r="AU130" s="58">
        <f t="shared" si="285"/>
        <v>2.31E-4</v>
      </c>
      <c r="AV130" s="58">
        <f t="shared" si="285"/>
        <v>4.4999999999999996E-5</v>
      </c>
      <c r="AW130" s="58">
        <f t="shared" si="285"/>
        <v>1.4E-5</v>
      </c>
      <c r="AX130" s="58">
        <f t="shared" si="285"/>
        <v>4.1E-5</v>
      </c>
      <c r="AY130" s="58">
        <f t="shared" si="285"/>
        <v>6.0000000000000002E-6</v>
      </c>
      <c r="AZ130" s="58">
        <f t="shared" si="285"/>
        <v>2.9999999999999997E-5</v>
      </c>
      <c r="BA130" s="58">
        <f t="shared" si="285"/>
        <v>6.0000000000000002E-6</v>
      </c>
      <c r="BB130" s="58">
        <f t="shared" si="285"/>
        <v>1.5999999999999999E-5</v>
      </c>
      <c r="BC130" s="58">
        <f t="shared" si="285"/>
        <v>1.9999999999999999E-6</v>
      </c>
      <c r="BD130" s="58">
        <f t="shared" si="285"/>
        <v>1.2E-5</v>
      </c>
      <c r="BE130" s="58">
        <f t="shared" si="285"/>
        <v>1.9999999999999999E-6</v>
      </c>
      <c r="BF130" s="58">
        <f t="shared" si="285"/>
        <v>9.9999999999999995E-7</v>
      </c>
      <c r="BG130" s="58">
        <f t="shared" si="285"/>
        <v>8.9999999999999992E-5</v>
      </c>
      <c r="BH130" s="58">
        <f t="shared" si="285"/>
        <v>3.2400000000000001E-4</v>
      </c>
      <c r="BI130" s="58">
        <f t="shared" si="285"/>
        <v>3.3E-4</v>
      </c>
      <c r="BJ130" s="58">
        <f t="shared" si="285"/>
        <v>0</v>
      </c>
      <c r="BK130" s="58">
        <f t="shared" si="285"/>
        <v>9.9999999999999995E-7</v>
      </c>
      <c r="BL130" s="58">
        <f t="shared" si="285"/>
        <v>2.1799999999999999E-4</v>
      </c>
      <c r="BM130" s="58">
        <f t="shared" si="285"/>
        <v>6.0000000000000002E-6</v>
      </c>
      <c r="BN130" s="58">
        <f t="shared" si="285"/>
        <v>1.472E-2</v>
      </c>
      <c r="BO130" s="59">
        <v>0.95545999999999998</v>
      </c>
      <c r="BP130" s="59">
        <v>1.08955</v>
      </c>
      <c r="BQ130" s="58">
        <f t="shared" ref="BQ130:BR130" si="286">BQ50/1000</f>
        <v>7.4999999999999993E-5</v>
      </c>
      <c r="BR130" s="58">
        <f t="shared" si="286"/>
        <v>1.4E-5</v>
      </c>
    </row>
    <row r="131" spans="1:70" ht="15.95" customHeight="1" x14ac:dyDescent="0.25">
      <c r="A131" s="58" t="s">
        <v>77</v>
      </c>
      <c r="B131" s="58">
        <f t="shared" ref="B131:G131" si="287">B51/1000</f>
        <v>0.42569999999999997</v>
      </c>
      <c r="C131" s="58">
        <f t="shared" si="287"/>
        <v>4.5410000000000004</v>
      </c>
      <c r="D131" s="58">
        <f t="shared" si="287"/>
        <v>0.19989999999999999</v>
      </c>
      <c r="E131" s="58">
        <f t="shared" si="287"/>
        <v>2.6880000000000002</v>
      </c>
      <c r="F131" s="58">
        <f t="shared" si="287"/>
        <v>63.02</v>
      </c>
      <c r="G131" s="58">
        <f t="shared" si="287"/>
        <v>70.13</v>
      </c>
      <c r="H131" s="59">
        <v>1.1830099999999999</v>
      </c>
      <c r="I131" s="59">
        <v>1.1763999999999999</v>
      </c>
      <c r="J131" s="58">
        <f t="shared" ref="J131:T131" si="288">J51/1000</f>
        <v>0.30210000000000004</v>
      </c>
      <c r="K131" s="58">
        <f t="shared" si="288"/>
        <v>4.4799999999999999E-4</v>
      </c>
      <c r="L131" s="58">
        <f t="shared" si="288"/>
        <v>7.2599999999999997E-4</v>
      </c>
      <c r="M131" s="58">
        <f t="shared" si="288"/>
        <v>1.8089999999999998E-3</v>
      </c>
      <c r="N131" s="58">
        <f t="shared" si="288"/>
        <v>3.7530000000000001E-2</v>
      </c>
      <c r="O131" s="58">
        <f t="shared" si="288"/>
        <v>0.34279999999999999</v>
      </c>
      <c r="P131" s="58">
        <f t="shared" si="288"/>
        <v>2.92E-4</v>
      </c>
      <c r="Q131" s="58">
        <f t="shared" si="288"/>
        <v>4.1099999999999999E-3</v>
      </c>
      <c r="R131" s="58">
        <f t="shared" si="288"/>
        <v>1.5820000000000001E-2</v>
      </c>
      <c r="S131" s="58">
        <f t="shared" si="288"/>
        <v>4.9739999999999999E-2</v>
      </c>
      <c r="T131" s="58">
        <f t="shared" si="288"/>
        <v>1.1040000000000002E-3</v>
      </c>
      <c r="U131" s="59">
        <v>1.0654600000000001</v>
      </c>
      <c r="V131" s="59">
        <v>1.0198</v>
      </c>
      <c r="W131" s="58">
        <f t="shared" ref="W131:Z131" si="289">W51/1000</f>
        <v>1.66E-4</v>
      </c>
      <c r="X131" s="58">
        <f t="shared" si="289"/>
        <v>4.3810000000000003E-3</v>
      </c>
      <c r="Y131" s="58">
        <f t="shared" si="289"/>
        <v>3.8280000000000002E-2</v>
      </c>
      <c r="Z131" s="58">
        <f t="shared" si="289"/>
        <v>0.3634</v>
      </c>
      <c r="AA131" s="59">
        <v>1.12527</v>
      </c>
      <c r="AB131" s="59">
        <v>1.1834499999999999</v>
      </c>
      <c r="AC131" s="58">
        <f t="shared" ref="AC131:AI131" si="290">AC51/1000</f>
        <v>5.0000000000000002E-5</v>
      </c>
      <c r="AD131" s="58">
        <f t="shared" si="290"/>
        <v>8.8500000000000004E-4</v>
      </c>
      <c r="AE131" s="58">
        <f t="shared" si="290"/>
        <v>1.9999999999999999E-6</v>
      </c>
      <c r="AF131" s="58">
        <f t="shared" si="290"/>
        <v>6.0000000000000002E-6</v>
      </c>
      <c r="AG131" s="58">
        <f t="shared" si="290"/>
        <v>9.2E-5</v>
      </c>
      <c r="AH131" s="58">
        <f t="shared" si="290"/>
        <v>2.3000000000000001E-4</v>
      </c>
      <c r="AI131" s="58">
        <f t="shared" si="290"/>
        <v>1.5699999999999999E-4</v>
      </c>
      <c r="AJ131" s="59">
        <v>1.0128699999999999</v>
      </c>
      <c r="AK131" s="59">
        <v>1.1617999999999999</v>
      </c>
      <c r="AL131" s="58">
        <f t="shared" ref="AL131:BN131" si="291">AL51/1000</f>
        <v>3.1500000000000001E-4</v>
      </c>
      <c r="AM131" s="58">
        <f t="shared" si="291"/>
        <v>7.3999999999999996E-5</v>
      </c>
      <c r="AN131" s="58">
        <f t="shared" si="291"/>
        <v>-1.9999999999999999E-6</v>
      </c>
      <c r="AO131" s="58">
        <f t="shared" si="291"/>
        <v>2.0699999999999999E-4</v>
      </c>
      <c r="AP131" s="58">
        <f t="shared" si="291"/>
        <v>3.0040000000000001E-2</v>
      </c>
      <c r="AQ131" s="58">
        <f t="shared" si="291"/>
        <v>3.0040000000000001E-2</v>
      </c>
      <c r="AR131" s="58">
        <f t="shared" si="291"/>
        <v>1.8900000000000001E-4</v>
      </c>
      <c r="AS131" s="58">
        <f t="shared" si="291"/>
        <v>3.1300000000000002E-4</v>
      </c>
      <c r="AT131" s="58">
        <f t="shared" si="291"/>
        <v>4.1E-5</v>
      </c>
      <c r="AU131" s="58">
        <f t="shared" si="291"/>
        <v>1.56E-4</v>
      </c>
      <c r="AV131" s="58">
        <f t="shared" si="291"/>
        <v>2.9999999999999997E-5</v>
      </c>
      <c r="AW131" s="58">
        <f t="shared" si="291"/>
        <v>1.1E-5</v>
      </c>
      <c r="AX131" s="58">
        <f t="shared" si="291"/>
        <v>2.9E-5</v>
      </c>
      <c r="AY131" s="58">
        <f t="shared" si="291"/>
        <v>3.9999999999999998E-6</v>
      </c>
      <c r="AZ131" s="58">
        <f t="shared" si="291"/>
        <v>2.0000000000000002E-5</v>
      </c>
      <c r="BA131" s="58">
        <f t="shared" si="291"/>
        <v>3.9999999999999998E-6</v>
      </c>
      <c r="BB131" s="58">
        <f t="shared" si="291"/>
        <v>1.1E-5</v>
      </c>
      <c r="BC131" s="58">
        <f t="shared" si="291"/>
        <v>1.9999999999999999E-6</v>
      </c>
      <c r="BD131" s="58">
        <f t="shared" si="291"/>
        <v>1.0000000000000001E-5</v>
      </c>
      <c r="BE131" s="58">
        <f t="shared" si="291"/>
        <v>9.9999999999999995E-7</v>
      </c>
      <c r="BF131" s="58">
        <f t="shared" si="291"/>
        <v>9.9999999999999995E-7</v>
      </c>
      <c r="BG131" s="58">
        <f t="shared" si="291"/>
        <v>7.2999999999999999E-5</v>
      </c>
      <c r="BH131" s="58">
        <f t="shared" si="291"/>
        <v>3.2200000000000002E-4</v>
      </c>
      <c r="BI131" s="58">
        <f t="shared" si="291"/>
        <v>3.2600000000000001E-4</v>
      </c>
      <c r="BJ131" s="58">
        <f t="shared" si="291"/>
        <v>0</v>
      </c>
      <c r="BK131" s="58">
        <f t="shared" si="291"/>
        <v>9.9999999999999995E-7</v>
      </c>
      <c r="BL131" s="58">
        <f t="shared" si="291"/>
        <v>2.7300000000000002E-4</v>
      </c>
      <c r="BM131" s="58">
        <f t="shared" si="291"/>
        <v>6.9999999999999999E-6</v>
      </c>
      <c r="BN131" s="58">
        <f t="shared" si="291"/>
        <v>9.5599999999999993E-4</v>
      </c>
      <c r="BO131" s="59">
        <v>0.95204999999999995</v>
      </c>
      <c r="BP131" s="59">
        <v>1.0846100000000001</v>
      </c>
      <c r="BQ131" s="58">
        <f t="shared" ref="BQ131:BR131" si="292">BQ51/1000</f>
        <v>5.0000000000000002E-5</v>
      </c>
      <c r="BR131" s="58">
        <f t="shared" si="292"/>
        <v>1.2E-5</v>
      </c>
    </row>
    <row r="132" spans="1:70" ht="15.95" customHeight="1" x14ac:dyDescent="0.25">
      <c r="A132" s="58" t="s">
        <v>78</v>
      </c>
      <c r="B132" s="58">
        <f t="shared" ref="B132:G132" si="293">B52/1000</f>
        <v>0.38039999999999996</v>
      </c>
      <c r="C132" s="58">
        <f t="shared" si="293"/>
        <v>4.47</v>
      </c>
      <c r="D132" s="58">
        <f t="shared" si="293"/>
        <v>0.18259999999999998</v>
      </c>
      <c r="E132" s="58">
        <f t="shared" si="293"/>
        <v>1.9530000000000001</v>
      </c>
      <c r="F132" s="58">
        <f t="shared" si="293"/>
        <v>24.43</v>
      </c>
      <c r="G132" s="58">
        <f t="shared" si="293"/>
        <v>68.25</v>
      </c>
      <c r="H132" s="59">
        <v>1.1901600000000001</v>
      </c>
      <c r="I132" s="59">
        <v>1.1571100000000001</v>
      </c>
      <c r="J132" s="58">
        <f t="shared" ref="J132:T132" si="294">J52/1000</f>
        <v>0.28439999999999999</v>
      </c>
      <c r="K132" s="58">
        <f t="shared" si="294"/>
        <v>3.6400000000000001E-4</v>
      </c>
      <c r="L132" s="58">
        <f t="shared" si="294"/>
        <v>5.0799999999999999E-4</v>
      </c>
      <c r="M132" s="58">
        <f t="shared" si="294"/>
        <v>1.2569999999999999E-3</v>
      </c>
      <c r="N132" s="58">
        <f t="shared" si="294"/>
        <v>0.12959999999999999</v>
      </c>
      <c r="O132" s="58">
        <f t="shared" si="294"/>
        <v>0.25630000000000003</v>
      </c>
      <c r="P132" s="58">
        <f t="shared" si="294"/>
        <v>2.3499999999999999E-4</v>
      </c>
      <c r="Q132" s="58">
        <f t="shared" si="294"/>
        <v>2.111E-3</v>
      </c>
      <c r="R132" s="58">
        <f t="shared" si="294"/>
        <v>2.002E-2</v>
      </c>
      <c r="S132" s="58">
        <f t="shared" si="294"/>
        <v>3.4329999999999999E-2</v>
      </c>
      <c r="T132" s="58">
        <f t="shared" si="294"/>
        <v>8.6799999999999996E-4</v>
      </c>
      <c r="U132" s="59">
        <v>1.08382</v>
      </c>
      <c r="V132" s="59">
        <v>1.01135</v>
      </c>
      <c r="W132" s="58">
        <f t="shared" ref="W132:Z132" si="295">W52/1000</f>
        <v>7.8999999999999996E-5</v>
      </c>
      <c r="X132" s="58">
        <f t="shared" si="295"/>
        <v>4.6059999999999999E-3</v>
      </c>
      <c r="Y132" s="58">
        <f t="shared" si="295"/>
        <v>1.754E-2</v>
      </c>
      <c r="Z132" s="58">
        <f t="shared" si="295"/>
        <v>0.33169999999999999</v>
      </c>
      <c r="AA132" s="59">
        <v>1.13273</v>
      </c>
      <c r="AB132" s="59">
        <v>1.1681900000000001</v>
      </c>
      <c r="AC132" s="58">
        <f t="shared" ref="AC132:AI132" si="296">AC52/1000</f>
        <v>2.3E-5</v>
      </c>
      <c r="AD132" s="58">
        <f t="shared" si="296"/>
        <v>4.1199999999999999E-4</v>
      </c>
      <c r="AE132" s="58">
        <f t="shared" si="296"/>
        <v>9.9999999999999995E-7</v>
      </c>
      <c r="AF132" s="58">
        <f t="shared" si="296"/>
        <v>6.0000000000000002E-6</v>
      </c>
      <c r="AG132" s="58">
        <f t="shared" si="296"/>
        <v>8.4000000000000009E-5</v>
      </c>
      <c r="AH132" s="58">
        <f t="shared" si="296"/>
        <v>2.5700000000000001E-4</v>
      </c>
      <c r="AI132" s="58">
        <f t="shared" si="296"/>
        <v>1.4299999999999998E-4</v>
      </c>
      <c r="AJ132" s="59">
        <v>1.0266900000000001</v>
      </c>
      <c r="AK132" s="59">
        <v>1.1524300000000001</v>
      </c>
      <c r="AL132" s="58">
        <f t="shared" ref="AL132:BN132" si="297">AL52/1000</f>
        <v>2.0899999999999998E-4</v>
      </c>
      <c r="AM132" s="58">
        <f t="shared" si="297"/>
        <v>6.3E-5</v>
      </c>
      <c r="AN132" s="58">
        <f t="shared" si="297"/>
        <v>9.9999999999999995E-7</v>
      </c>
      <c r="AO132" s="58">
        <f t="shared" si="297"/>
        <v>3.5E-4</v>
      </c>
      <c r="AP132" s="58">
        <f t="shared" si="297"/>
        <v>2.3579999999999997E-2</v>
      </c>
      <c r="AQ132" s="58">
        <f t="shared" si="297"/>
        <v>2.3780000000000003E-2</v>
      </c>
      <c r="AR132" s="58">
        <f t="shared" si="297"/>
        <v>1.4199999999999998E-4</v>
      </c>
      <c r="AS132" s="58">
        <f t="shared" si="297"/>
        <v>2.4499999999999999E-4</v>
      </c>
      <c r="AT132" s="58">
        <f t="shared" si="297"/>
        <v>3.1000000000000001E-5</v>
      </c>
      <c r="AU132" s="58">
        <f t="shared" si="297"/>
        <v>1.15E-4</v>
      </c>
      <c r="AV132" s="58">
        <f t="shared" si="297"/>
        <v>2.1999999999999999E-5</v>
      </c>
      <c r="AW132" s="58">
        <f t="shared" si="297"/>
        <v>8.9999999999999985E-6</v>
      </c>
      <c r="AX132" s="58">
        <f t="shared" si="297"/>
        <v>2.1000000000000002E-5</v>
      </c>
      <c r="AY132" s="58">
        <f t="shared" si="297"/>
        <v>3.0000000000000001E-6</v>
      </c>
      <c r="AZ132" s="58">
        <f t="shared" si="297"/>
        <v>1.4E-5</v>
      </c>
      <c r="BA132" s="58">
        <f t="shared" si="297"/>
        <v>3.0000000000000001E-6</v>
      </c>
      <c r="BB132" s="58">
        <f t="shared" si="297"/>
        <v>7.9999999999999996E-6</v>
      </c>
      <c r="BC132" s="58">
        <f t="shared" si="297"/>
        <v>9.9999999999999995E-7</v>
      </c>
      <c r="BD132" s="58">
        <f t="shared" si="297"/>
        <v>6.9999999999999999E-6</v>
      </c>
      <c r="BE132" s="58">
        <f t="shared" si="297"/>
        <v>9.9999999999999995E-7</v>
      </c>
      <c r="BF132" s="58">
        <f t="shared" si="297"/>
        <v>9.9999999999999995E-7</v>
      </c>
      <c r="BG132" s="58">
        <f t="shared" si="297"/>
        <v>5.1999999999999997E-5</v>
      </c>
      <c r="BH132" s="58">
        <f t="shared" si="297"/>
        <v>1.1400000000000001E-4</v>
      </c>
      <c r="BI132" s="58">
        <f t="shared" si="297"/>
        <v>1.1999999999999999E-4</v>
      </c>
      <c r="BJ132" s="58">
        <f t="shared" si="297"/>
        <v>0</v>
      </c>
      <c r="BK132" s="58">
        <f t="shared" si="297"/>
        <v>9.9999999999999995E-7</v>
      </c>
      <c r="BL132" s="58">
        <f t="shared" si="297"/>
        <v>1.4299999999999998E-4</v>
      </c>
      <c r="BM132" s="58">
        <f t="shared" si="297"/>
        <v>5.0000000000000004E-6</v>
      </c>
      <c r="BN132" s="58">
        <f t="shared" si="297"/>
        <v>8.5800000000000004E-4</v>
      </c>
      <c r="BO132" s="59">
        <v>0.96670999999999996</v>
      </c>
      <c r="BP132" s="59">
        <v>1.08789</v>
      </c>
      <c r="BQ132" s="58">
        <f t="shared" ref="BQ132:BR132" si="298">BQ52/1000</f>
        <v>3.1000000000000001E-5</v>
      </c>
      <c r="BR132" s="58">
        <f t="shared" si="298"/>
        <v>1.1E-5</v>
      </c>
    </row>
    <row r="133" spans="1:70" ht="15.95" customHeight="1" x14ac:dyDescent="0.25">
      <c r="A133" s="58" t="s">
        <v>79</v>
      </c>
      <c r="B133" s="58">
        <f t="shared" ref="B133:G133" si="299">B53/1000</f>
        <v>0.53160000000000007</v>
      </c>
      <c r="C133" s="58">
        <f t="shared" si="299"/>
        <v>5.0220000000000002</v>
      </c>
      <c r="D133" s="58">
        <f t="shared" si="299"/>
        <v>0.19450000000000001</v>
      </c>
      <c r="E133" s="58">
        <f t="shared" si="299"/>
        <v>2.71</v>
      </c>
      <c r="F133" s="58">
        <f t="shared" si="299"/>
        <v>35.56</v>
      </c>
      <c r="G133" s="58">
        <f t="shared" si="299"/>
        <v>85.33</v>
      </c>
      <c r="H133" s="59">
        <v>1.20105</v>
      </c>
      <c r="I133" s="59">
        <v>1.2112700000000001</v>
      </c>
      <c r="J133" s="58">
        <f t="shared" ref="J133:T133" si="300">J53/1000</f>
        <v>0.3453</v>
      </c>
      <c r="K133" s="58">
        <f t="shared" si="300"/>
        <v>4.1799999999999997E-4</v>
      </c>
      <c r="L133" s="58">
        <f t="shared" si="300"/>
        <v>7.5500000000000003E-4</v>
      </c>
      <c r="M133" s="58">
        <f t="shared" si="300"/>
        <v>2.4089999999999997E-3</v>
      </c>
      <c r="N133" s="58">
        <f t="shared" si="300"/>
        <v>0.1447</v>
      </c>
      <c r="O133" s="58">
        <f t="shared" si="300"/>
        <v>0.36830000000000002</v>
      </c>
      <c r="P133" s="58">
        <f t="shared" si="300"/>
        <v>3.2200000000000002E-4</v>
      </c>
      <c r="Q133" s="58">
        <f t="shared" si="300"/>
        <v>3.2309999999999999E-3</v>
      </c>
      <c r="R133" s="58">
        <f t="shared" si="300"/>
        <v>2.63E-2</v>
      </c>
      <c r="S133" s="58">
        <f t="shared" si="300"/>
        <v>1.7850000000000001E-2</v>
      </c>
      <c r="T133" s="58">
        <f t="shared" si="300"/>
        <v>1.5349999999999999E-3</v>
      </c>
      <c r="U133" s="59">
        <v>1.0837300000000001</v>
      </c>
      <c r="V133" s="59">
        <v>1.03871</v>
      </c>
      <c r="W133" s="58">
        <f t="shared" ref="W133:Z133" si="301">W53/1000</f>
        <v>5.3000000000000001E-5</v>
      </c>
      <c r="X133" s="58">
        <f t="shared" si="301"/>
        <v>9.221E-3</v>
      </c>
      <c r="Y133" s="58">
        <f t="shared" si="301"/>
        <v>1.2489999999999999E-2</v>
      </c>
      <c r="Z133" s="58">
        <f t="shared" si="301"/>
        <v>0.39660000000000001</v>
      </c>
      <c r="AA133" s="59">
        <v>1.1515599999999999</v>
      </c>
      <c r="AB133" s="59">
        <v>1.2099299999999999</v>
      </c>
      <c r="AC133" s="58">
        <f t="shared" ref="AC133:AI133" si="302">AC53/1000</f>
        <v>2.9E-5</v>
      </c>
      <c r="AD133" s="58">
        <f t="shared" si="302"/>
        <v>6.9699999999999992E-4</v>
      </c>
      <c r="AE133" s="58">
        <f t="shared" si="302"/>
        <v>9.9999999999999995E-7</v>
      </c>
      <c r="AF133" s="58">
        <f t="shared" si="302"/>
        <v>6.9999999999999999E-6</v>
      </c>
      <c r="AG133" s="58">
        <f t="shared" si="302"/>
        <v>1.07E-4</v>
      </c>
      <c r="AH133" s="58">
        <f t="shared" si="302"/>
        <v>3.2200000000000002E-4</v>
      </c>
      <c r="AI133" s="58">
        <f t="shared" si="302"/>
        <v>1.34E-4</v>
      </c>
      <c r="AJ133" s="59">
        <v>1.0370699999999999</v>
      </c>
      <c r="AK133" s="59">
        <v>1.18645</v>
      </c>
      <c r="AL133" s="58">
        <f t="shared" ref="AL133:BN133" si="303">AL53/1000</f>
        <v>2.22E-4</v>
      </c>
      <c r="AM133" s="58">
        <f t="shared" si="303"/>
        <v>8.1000000000000004E-5</v>
      </c>
      <c r="AN133" s="58">
        <f t="shared" si="303"/>
        <v>9.9999999999999995E-7</v>
      </c>
      <c r="AO133" s="58">
        <f t="shared" si="303"/>
        <v>8.7999999999999998E-5</v>
      </c>
      <c r="AP133" s="58">
        <f t="shared" si="303"/>
        <v>4.1079999999999998E-2</v>
      </c>
      <c r="AQ133" s="58">
        <f t="shared" si="303"/>
        <v>4.0899999999999999E-2</v>
      </c>
      <c r="AR133" s="58">
        <f t="shared" si="303"/>
        <v>1.7699999999999999E-4</v>
      </c>
      <c r="AS133" s="58">
        <f t="shared" si="303"/>
        <v>3.0199999999999997E-4</v>
      </c>
      <c r="AT133" s="58">
        <f t="shared" si="303"/>
        <v>4.0000000000000003E-5</v>
      </c>
      <c r="AU133" s="58">
        <f t="shared" si="303"/>
        <v>1.4399999999999998E-4</v>
      </c>
      <c r="AV133" s="58">
        <f t="shared" si="303"/>
        <v>2.6999999999999999E-5</v>
      </c>
      <c r="AW133" s="58">
        <f t="shared" si="303"/>
        <v>1.2E-5</v>
      </c>
      <c r="AX133" s="58">
        <f t="shared" si="303"/>
        <v>2.5999999999999998E-5</v>
      </c>
      <c r="AY133" s="58">
        <f t="shared" si="303"/>
        <v>3.9999999999999998E-6</v>
      </c>
      <c r="AZ133" s="58">
        <f t="shared" si="303"/>
        <v>1.9000000000000001E-5</v>
      </c>
      <c r="BA133" s="58">
        <f t="shared" si="303"/>
        <v>3.0000000000000001E-6</v>
      </c>
      <c r="BB133" s="58">
        <f t="shared" si="303"/>
        <v>1.0000000000000001E-5</v>
      </c>
      <c r="BC133" s="58">
        <f t="shared" si="303"/>
        <v>9.9999999999999995E-7</v>
      </c>
      <c r="BD133" s="58">
        <f t="shared" si="303"/>
        <v>7.9999999999999996E-6</v>
      </c>
      <c r="BE133" s="58">
        <f t="shared" si="303"/>
        <v>9.9999999999999995E-7</v>
      </c>
      <c r="BF133" s="58">
        <f t="shared" si="303"/>
        <v>9.9999999999999995E-7</v>
      </c>
      <c r="BG133" s="58">
        <f t="shared" si="303"/>
        <v>1.1400000000000001E-4</v>
      </c>
      <c r="BH133" s="58">
        <f t="shared" si="303"/>
        <v>3.2299999999999999E-4</v>
      </c>
      <c r="BI133" s="58">
        <f t="shared" si="303"/>
        <v>3.2600000000000001E-4</v>
      </c>
      <c r="BJ133" s="58">
        <f t="shared" si="303"/>
        <v>0</v>
      </c>
      <c r="BK133" s="58">
        <f t="shared" si="303"/>
        <v>0</v>
      </c>
      <c r="BL133" s="58">
        <f t="shared" si="303"/>
        <v>1.8900000000000001E-4</v>
      </c>
      <c r="BM133" s="58">
        <f t="shared" si="303"/>
        <v>3.9999999999999998E-6</v>
      </c>
      <c r="BN133" s="58">
        <f t="shared" si="303"/>
        <v>6.4300000000000002E-4</v>
      </c>
      <c r="BO133" s="59">
        <v>0.96355999999999997</v>
      </c>
      <c r="BP133" s="59">
        <v>1.1050199999999999</v>
      </c>
      <c r="BQ133" s="58">
        <f t="shared" ref="BQ133:BR133" si="304">BQ53/1000</f>
        <v>3.8000000000000002E-5</v>
      </c>
      <c r="BR133" s="58">
        <f t="shared" si="304"/>
        <v>8.9999999999999985E-6</v>
      </c>
    </row>
    <row r="134" spans="1:70" ht="15.95" customHeight="1" x14ac:dyDescent="0.25">
      <c r="A134" s="58" t="s">
        <v>80</v>
      </c>
      <c r="B134" s="58">
        <f t="shared" ref="B134:G134" si="305">B54/1000</f>
        <v>0.49669999999999997</v>
      </c>
      <c r="C134" s="58">
        <f t="shared" si="305"/>
        <v>6.7489999999999997</v>
      </c>
      <c r="D134" s="58">
        <f t="shared" si="305"/>
        <v>0.17830000000000001</v>
      </c>
      <c r="E134" s="58">
        <f t="shared" si="305"/>
        <v>3.411</v>
      </c>
      <c r="F134" s="58">
        <f t="shared" si="305"/>
        <v>34.369999999999997</v>
      </c>
      <c r="G134" s="58">
        <f t="shared" si="305"/>
        <v>74.91</v>
      </c>
      <c r="H134" s="59">
        <v>1.2035800000000001</v>
      </c>
      <c r="I134" s="59">
        <v>1.2058599999999999</v>
      </c>
      <c r="J134" s="58">
        <f t="shared" ref="J134:T134" si="306">J54/1000</f>
        <v>0.311</v>
      </c>
      <c r="K134" s="58">
        <f t="shared" si="306"/>
        <v>3.57E-4</v>
      </c>
      <c r="L134" s="58">
        <f t="shared" si="306"/>
        <v>7.9900000000000001E-4</v>
      </c>
      <c r="M134" s="58">
        <f t="shared" si="306"/>
        <v>2.2400000000000002E-3</v>
      </c>
      <c r="N134" s="58">
        <f t="shared" si="306"/>
        <v>0.1782</v>
      </c>
      <c r="O134" s="58">
        <f t="shared" si="306"/>
        <v>0.36160000000000003</v>
      </c>
      <c r="P134" s="58">
        <f t="shared" si="306"/>
        <v>3.2499999999999999E-4</v>
      </c>
      <c r="Q134" s="58">
        <f t="shared" si="306"/>
        <v>5.0049999999999999E-3</v>
      </c>
      <c r="R134" s="58">
        <f t="shared" si="306"/>
        <v>1.9530000000000002E-2</v>
      </c>
      <c r="S134" s="58">
        <f t="shared" si="306"/>
        <v>3.3280000000000004E-2</v>
      </c>
      <c r="T134" s="58">
        <f t="shared" si="306"/>
        <v>1.673E-3</v>
      </c>
      <c r="U134" s="59">
        <v>1.0789800000000001</v>
      </c>
      <c r="V134" s="59">
        <v>1.03308</v>
      </c>
      <c r="W134" s="58">
        <f t="shared" ref="W134:Z134" si="307">W54/1000</f>
        <v>1.4099999999999998E-4</v>
      </c>
      <c r="X134" s="58">
        <f t="shared" si="307"/>
        <v>8.5630000000000012E-3</v>
      </c>
      <c r="Y134" s="58">
        <f t="shared" si="307"/>
        <v>1.959E-2</v>
      </c>
      <c r="Z134" s="58">
        <f t="shared" si="307"/>
        <v>0.32239999999999996</v>
      </c>
      <c r="AA134" s="59">
        <v>1.1488799999999999</v>
      </c>
      <c r="AB134" s="59">
        <v>1.21438</v>
      </c>
      <c r="AC134" s="58">
        <f t="shared" ref="AC134:AI134" si="308">AC54/1000</f>
        <v>1.9000000000000001E-5</v>
      </c>
      <c r="AD134" s="58">
        <f t="shared" si="308"/>
        <v>1.2600000000000001E-3</v>
      </c>
      <c r="AE134" s="58">
        <f t="shared" si="308"/>
        <v>9.9999999999999995E-7</v>
      </c>
      <c r="AF134" s="58">
        <f t="shared" si="308"/>
        <v>6.0000000000000002E-6</v>
      </c>
      <c r="AG134" s="58">
        <f t="shared" si="308"/>
        <v>8.8999999999999995E-5</v>
      </c>
      <c r="AH134" s="58">
        <f t="shared" si="308"/>
        <v>1.6700000000000002E-4</v>
      </c>
      <c r="AI134" s="58">
        <f t="shared" si="308"/>
        <v>1.03E-4</v>
      </c>
      <c r="AJ134" s="59">
        <v>1.03546</v>
      </c>
      <c r="AK134" s="59">
        <v>1.1892799999999999</v>
      </c>
      <c r="AL134" s="58">
        <f t="shared" ref="AL134:BN134" si="309">AL54/1000</f>
        <v>3.0600000000000001E-4</v>
      </c>
      <c r="AM134" s="58">
        <f t="shared" si="309"/>
        <v>4.6E-5</v>
      </c>
      <c r="AN134" s="58">
        <f t="shared" si="309"/>
        <v>3.0000000000000001E-6</v>
      </c>
      <c r="AO134" s="58">
        <f t="shared" si="309"/>
        <v>2.5099999999999998E-4</v>
      </c>
      <c r="AP134" s="58">
        <f t="shared" si="309"/>
        <v>4.4969999999999996E-2</v>
      </c>
      <c r="AQ134" s="58">
        <f t="shared" si="309"/>
        <v>4.4850000000000001E-2</v>
      </c>
      <c r="AR134" s="58">
        <f t="shared" si="309"/>
        <v>1.6800000000000002E-4</v>
      </c>
      <c r="AS134" s="58">
        <f t="shared" si="309"/>
        <v>2.9700000000000001E-4</v>
      </c>
      <c r="AT134" s="58">
        <f t="shared" si="309"/>
        <v>3.6999999999999998E-5</v>
      </c>
      <c r="AU134" s="58">
        <f t="shared" si="309"/>
        <v>1.4199999999999998E-4</v>
      </c>
      <c r="AV134" s="58">
        <f t="shared" si="309"/>
        <v>2.9E-5</v>
      </c>
      <c r="AW134" s="58">
        <f t="shared" si="309"/>
        <v>1.2E-5</v>
      </c>
      <c r="AX134" s="58">
        <f t="shared" si="309"/>
        <v>2.4000000000000001E-5</v>
      </c>
      <c r="AY134" s="58">
        <f t="shared" si="309"/>
        <v>3.0000000000000001E-6</v>
      </c>
      <c r="AZ134" s="58">
        <f t="shared" si="309"/>
        <v>1.5999999999999999E-5</v>
      </c>
      <c r="BA134" s="58">
        <f t="shared" si="309"/>
        <v>3.0000000000000001E-6</v>
      </c>
      <c r="BB134" s="58">
        <f t="shared" si="309"/>
        <v>7.9999999999999996E-6</v>
      </c>
      <c r="BC134" s="58">
        <f t="shared" si="309"/>
        <v>9.9999999999999995E-7</v>
      </c>
      <c r="BD134" s="58">
        <f t="shared" si="309"/>
        <v>6.9999999999999999E-6</v>
      </c>
      <c r="BE134" s="58">
        <f t="shared" si="309"/>
        <v>9.9999999999999995E-7</v>
      </c>
      <c r="BF134" s="58">
        <f t="shared" si="309"/>
        <v>0</v>
      </c>
      <c r="BG134" s="58">
        <f t="shared" si="309"/>
        <v>1.2799999999999999E-4</v>
      </c>
      <c r="BH134" s="58">
        <f t="shared" si="309"/>
        <v>4.7199999999999998E-4</v>
      </c>
      <c r="BI134" s="58">
        <f t="shared" si="309"/>
        <v>4.8099999999999998E-4</v>
      </c>
      <c r="BJ134" s="58">
        <f t="shared" si="309"/>
        <v>0</v>
      </c>
      <c r="BK134" s="58">
        <f t="shared" si="309"/>
        <v>0</v>
      </c>
      <c r="BL134" s="58">
        <f t="shared" si="309"/>
        <v>1.2899999999999999E-4</v>
      </c>
      <c r="BM134" s="58">
        <f t="shared" si="309"/>
        <v>3.0000000000000001E-6</v>
      </c>
      <c r="BN134" s="58">
        <f t="shared" si="309"/>
        <v>1.3129999999999999E-3</v>
      </c>
      <c r="BO134" s="59">
        <v>0.96638999999999997</v>
      </c>
      <c r="BP134" s="59">
        <v>1.10626</v>
      </c>
      <c r="BQ134" s="58">
        <f t="shared" ref="BQ134:BR134" si="310">BQ54/1000</f>
        <v>4.2000000000000004E-5</v>
      </c>
      <c r="BR134" s="58">
        <f t="shared" si="310"/>
        <v>8.9999999999999985E-6</v>
      </c>
    </row>
    <row r="135" spans="1:70" ht="15.95" customHeight="1" x14ac:dyDescent="0.25">
      <c r="A135" s="58" t="s">
        <v>81</v>
      </c>
      <c r="B135" s="58">
        <f t="shared" ref="B135:G135" si="311">B55/1000</f>
        <v>0.30960000000000004</v>
      </c>
      <c r="C135" s="58">
        <f t="shared" si="311"/>
        <v>3.573</v>
      </c>
      <c r="D135" s="58">
        <f t="shared" si="311"/>
        <v>0.185</v>
      </c>
      <c r="E135" s="58">
        <f t="shared" si="311"/>
        <v>2.6789999999999998</v>
      </c>
      <c r="F135" s="58">
        <f t="shared" si="311"/>
        <v>50.89</v>
      </c>
      <c r="G135" s="58">
        <f t="shared" si="311"/>
        <v>54.09</v>
      </c>
      <c r="H135" s="59">
        <v>1.1550800000000001</v>
      </c>
      <c r="I135" s="59">
        <v>1.1799500000000001</v>
      </c>
      <c r="J135" s="58">
        <f t="shared" ref="J135:T135" si="312">J55/1000</f>
        <v>0.22590000000000002</v>
      </c>
      <c r="K135" s="58">
        <f t="shared" si="312"/>
        <v>4.1399999999999998E-4</v>
      </c>
      <c r="L135" s="58">
        <f t="shared" si="312"/>
        <v>9.2100000000000005E-4</v>
      </c>
      <c r="M135" s="58">
        <f t="shared" si="312"/>
        <v>2.794E-3</v>
      </c>
      <c r="N135" s="58">
        <f t="shared" si="312"/>
        <v>0.1082</v>
      </c>
      <c r="O135" s="58">
        <f t="shared" si="312"/>
        <v>0.34920000000000001</v>
      </c>
      <c r="P135" s="58">
        <f t="shared" si="312"/>
        <v>2.9700000000000001E-4</v>
      </c>
      <c r="Q135" s="58">
        <f t="shared" si="312"/>
        <v>2.4989999999999999E-3</v>
      </c>
      <c r="R135" s="58">
        <f t="shared" si="312"/>
        <v>3.0640000000000001E-2</v>
      </c>
      <c r="S135" s="58">
        <f t="shared" si="312"/>
        <v>3.4549999999999997E-2</v>
      </c>
      <c r="T135" s="58">
        <f t="shared" si="312"/>
        <v>7.3999999999999999E-4</v>
      </c>
      <c r="U135" s="59">
        <v>1.04115</v>
      </c>
      <c r="V135" s="59">
        <v>1.0056499999999999</v>
      </c>
      <c r="W135" s="58">
        <f t="shared" ref="W135:Z135" si="313">W55/1000</f>
        <v>1.4899999999999999E-4</v>
      </c>
      <c r="X135" s="58">
        <f t="shared" si="313"/>
        <v>8.9610000000000002E-3</v>
      </c>
      <c r="Y135" s="58">
        <f t="shared" si="313"/>
        <v>5.1549999999999999E-2</v>
      </c>
      <c r="Z135" s="58">
        <f t="shared" si="313"/>
        <v>0.18090000000000001</v>
      </c>
      <c r="AA135" s="59">
        <v>1.1175600000000001</v>
      </c>
      <c r="AB135" s="59">
        <v>1.19299</v>
      </c>
      <c r="AC135" s="58">
        <f t="shared" ref="AC135:AI135" si="314">AC55/1000</f>
        <v>2.3E-5</v>
      </c>
      <c r="AD135" s="58">
        <f t="shared" si="314"/>
        <v>8.3699999999999996E-4</v>
      </c>
      <c r="AE135" s="58">
        <f t="shared" si="314"/>
        <v>9.9999999999999995E-7</v>
      </c>
      <c r="AF135" s="58">
        <f t="shared" si="314"/>
        <v>3.0000000000000001E-6</v>
      </c>
      <c r="AG135" s="58">
        <f t="shared" si="314"/>
        <v>5.3999999999999998E-5</v>
      </c>
      <c r="AH135" s="58">
        <f t="shared" si="314"/>
        <v>1.18E-4</v>
      </c>
      <c r="AI135" s="58">
        <f t="shared" si="314"/>
        <v>9.1000000000000003E-5</v>
      </c>
      <c r="AJ135" s="59">
        <v>1.0085999999999999</v>
      </c>
      <c r="AK135" s="59">
        <v>1.1757899999999999</v>
      </c>
      <c r="AL135" s="58">
        <f t="shared" ref="AL135:BN135" si="315">AL55/1000</f>
        <v>3.3199999999999999E-4</v>
      </c>
      <c r="AM135" s="58">
        <f t="shared" si="315"/>
        <v>8.9999999999999992E-5</v>
      </c>
      <c r="AN135" s="58">
        <f t="shared" si="315"/>
        <v>0</v>
      </c>
      <c r="AO135" s="58">
        <f t="shared" si="315"/>
        <v>3.3800000000000003E-4</v>
      </c>
      <c r="AP135" s="58">
        <f t="shared" si="315"/>
        <v>1.9210000000000001E-2</v>
      </c>
      <c r="AQ135" s="58">
        <f t="shared" si="315"/>
        <v>1.934E-2</v>
      </c>
      <c r="AR135" s="58">
        <f t="shared" si="315"/>
        <v>1.8900000000000001E-4</v>
      </c>
      <c r="AS135" s="58">
        <f t="shared" si="315"/>
        <v>3.4899999999999997E-4</v>
      </c>
      <c r="AT135" s="58">
        <f t="shared" si="315"/>
        <v>4.3999999999999999E-5</v>
      </c>
      <c r="AU135" s="58">
        <f t="shared" si="315"/>
        <v>1.64E-4</v>
      </c>
      <c r="AV135" s="58">
        <f t="shared" si="315"/>
        <v>2.9999999999999997E-5</v>
      </c>
      <c r="AW135" s="58">
        <f t="shared" si="315"/>
        <v>1.1E-5</v>
      </c>
      <c r="AX135" s="58">
        <f t="shared" si="315"/>
        <v>2.8E-5</v>
      </c>
      <c r="AY135" s="58">
        <f t="shared" si="315"/>
        <v>5.0000000000000004E-6</v>
      </c>
      <c r="AZ135" s="58">
        <f t="shared" si="315"/>
        <v>2.1000000000000002E-5</v>
      </c>
      <c r="BA135" s="58">
        <f t="shared" si="315"/>
        <v>3.9999999999999998E-6</v>
      </c>
      <c r="BB135" s="58">
        <f t="shared" si="315"/>
        <v>1.2E-5</v>
      </c>
      <c r="BC135" s="58">
        <f t="shared" si="315"/>
        <v>1.9999999999999999E-6</v>
      </c>
      <c r="BD135" s="58">
        <f t="shared" si="315"/>
        <v>1.1E-5</v>
      </c>
      <c r="BE135" s="58">
        <f t="shared" si="315"/>
        <v>9.9999999999999995E-7</v>
      </c>
      <c r="BF135" s="58">
        <f t="shared" si="315"/>
        <v>0</v>
      </c>
      <c r="BG135" s="58">
        <f t="shared" si="315"/>
        <v>7.7999999999999999E-5</v>
      </c>
      <c r="BH135" s="58">
        <f t="shared" si="315"/>
        <v>9.9000000000000008E-5</v>
      </c>
      <c r="BI135" s="58">
        <f t="shared" si="315"/>
        <v>1.02E-4</v>
      </c>
      <c r="BJ135" s="58">
        <f t="shared" si="315"/>
        <v>0</v>
      </c>
      <c r="BK135" s="58">
        <f t="shared" si="315"/>
        <v>0</v>
      </c>
      <c r="BL135" s="58">
        <f t="shared" si="315"/>
        <v>1.6700000000000002E-4</v>
      </c>
      <c r="BM135" s="58">
        <f t="shared" si="315"/>
        <v>6.9999999999999999E-6</v>
      </c>
      <c r="BN135" s="58">
        <f t="shared" si="315"/>
        <v>8.0169999999999998E-3</v>
      </c>
      <c r="BO135" s="59">
        <v>0.94887999999999995</v>
      </c>
      <c r="BP135" s="59">
        <v>1.09459</v>
      </c>
      <c r="BQ135" s="58">
        <f t="shared" ref="BQ135:BR135" si="316">BQ55/1000</f>
        <v>4.6999999999999997E-5</v>
      </c>
      <c r="BR135" s="58">
        <f t="shared" si="316"/>
        <v>1.1E-5</v>
      </c>
    </row>
    <row r="136" spans="1:70" ht="15.95" customHeight="1" x14ac:dyDescent="0.25">
      <c r="A136" s="58" t="s">
        <v>82</v>
      </c>
      <c r="B136" s="58">
        <f t="shared" ref="B136:G136" si="317">B56/1000</f>
        <v>0.55359999999999998</v>
      </c>
      <c r="C136" s="58">
        <f t="shared" si="317"/>
        <v>6.6630000000000003</v>
      </c>
      <c r="D136" s="58">
        <f t="shared" si="317"/>
        <v>0.1293</v>
      </c>
      <c r="E136" s="58">
        <f t="shared" si="317"/>
        <v>3.8420000000000001</v>
      </c>
      <c r="F136" s="58">
        <f t="shared" si="317"/>
        <v>45.83</v>
      </c>
      <c r="G136" s="58">
        <f t="shared" si="317"/>
        <v>66.23</v>
      </c>
      <c r="H136" s="59">
        <v>1.1294900000000001</v>
      </c>
      <c r="I136" s="59">
        <v>1.1319399999999999</v>
      </c>
      <c r="J136" s="58">
        <f t="shared" ref="J136:T136" si="318">J56/1000</f>
        <v>0.27339999999999998</v>
      </c>
      <c r="K136" s="58">
        <f t="shared" si="318"/>
        <v>3.0199999999999997E-4</v>
      </c>
      <c r="L136" s="58">
        <f t="shared" si="318"/>
        <v>8.0400000000000003E-4</v>
      </c>
      <c r="M136" s="58">
        <f t="shared" si="318"/>
        <v>2.8210000000000002E-3</v>
      </c>
      <c r="N136" s="58">
        <f t="shared" si="318"/>
        <v>0.14959999999999998</v>
      </c>
      <c r="O136" s="58">
        <f t="shared" si="318"/>
        <v>1.0940000000000001</v>
      </c>
      <c r="P136" s="58">
        <f t="shared" si="318"/>
        <v>3.86E-4</v>
      </c>
      <c r="Q136" s="58">
        <f t="shared" si="318"/>
        <v>2.8170000000000001E-3</v>
      </c>
      <c r="R136" s="58">
        <f t="shared" si="318"/>
        <v>1.41E-2</v>
      </c>
      <c r="S136" s="58">
        <f t="shared" si="318"/>
        <v>1.489E-2</v>
      </c>
      <c r="T136" s="58">
        <f t="shared" si="318"/>
        <v>1.678E-3</v>
      </c>
      <c r="U136" s="59">
        <v>1.00545</v>
      </c>
      <c r="V136" s="59">
        <v>0.96901999999999999</v>
      </c>
      <c r="W136" s="58">
        <f t="shared" ref="W136:Z136" si="319">W56/1000</f>
        <v>1.16E-4</v>
      </c>
      <c r="X136" s="58">
        <f t="shared" si="319"/>
        <v>3.1269999999999999E-2</v>
      </c>
      <c r="Y136" s="58">
        <f t="shared" si="319"/>
        <v>1.6309999999999998E-2</v>
      </c>
      <c r="Z136" s="58">
        <f t="shared" si="319"/>
        <v>0.3634</v>
      </c>
      <c r="AA136" s="59">
        <v>1.07853</v>
      </c>
      <c r="AB136" s="59">
        <v>1.1524700000000001</v>
      </c>
      <c r="AC136" s="58">
        <f t="shared" ref="AC136:AI136" si="320">AC56/1000</f>
        <v>1.5999999999999999E-5</v>
      </c>
      <c r="AD136" s="58">
        <f t="shared" si="320"/>
        <v>1.163E-3</v>
      </c>
      <c r="AE136" s="58">
        <f t="shared" si="320"/>
        <v>1.9999999999999999E-6</v>
      </c>
      <c r="AF136" s="58">
        <f t="shared" si="320"/>
        <v>6.9999999999999999E-6</v>
      </c>
      <c r="AG136" s="58">
        <f t="shared" si="320"/>
        <v>9.9000000000000008E-5</v>
      </c>
      <c r="AH136" s="58">
        <f t="shared" si="320"/>
        <v>2.2109999999999999E-3</v>
      </c>
      <c r="AI136" s="58">
        <f t="shared" si="320"/>
        <v>1.36E-4</v>
      </c>
      <c r="AJ136" s="59">
        <v>0.97921999999999998</v>
      </c>
      <c r="AK136" s="59">
        <v>1.1398600000000001</v>
      </c>
      <c r="AL136" s="58">
        <f t="shared" ref="AL136:BN136" si="321">AL56/1000</f>
        <v>3.0199999999999997E-4</v>
      </c>
      <c r="AM136" s="58">
        <f t="shared" si="321"/>
        <v>3.1999999999999999E-5</v>
      </c>
      <c r="AN136" s="58">
        <f t="shared" si="321"/>
        <v>1.9999999999999999E-6</v>
      </c>
      <c r="AO136" s="58">
        <f t="shared" si="321"/>
        <v>1.56E-4</v>
      </c>
      <c r="AP136" s="58">
        <f t="shared" si="321"/>
        <v>4.589E-2</v>
      </c>
      <c r="AQ136" s="58">
        <f t="shared" si="321"/>
        <v>4.5539999999999997E-2</v>
      </c>
      <c r="AR136" s="58">
        <f t="shared" si="321"/>
        <v>1.2899999999999999E-4</v>
      </c>
      <c r="AS136" s="58">
        <f t="shared" si="321"/>
        <v>2.12E-4</v>
      </c>
      <c r="AT136" s="58">
        <f t="shared" si="321"/>
        <v>2.9E-5</v>
      </c>
      <c r="AU136" s="58">
        <f t="shared" si="321"/>
        <v>1.08E-4</v>
      </c>
      <c r="AV136" s="58">
        <f t="shared" si="321"/>
        <v>2.1000000000000002E-5</v>
      </c>
      <c r="AW136" s="58">
        <f t="shared" si="321"/>
        <v>1.1E-5</v>
      </c>
      <c r="AX136" s="58">
        <f t="shared" si="321"/>
        <v>1.9000000000000001E-5</v>
      </c>
      <c r="AY136" s="58">
        <f t="shared" si="321"/>
        <v>3.0000000000000001E-6</v>
      </c>
      <c r="AZ136" s="58">
        <f t="shared" si="321"/>
        <v>1.2E-5</v>
      </c>
      <c r="BA136" s="58">
        <f t="shared" si="321"/>
        <v>1.9999999999999999E-6</v>
      </c>
      <c r="BB136" s="58">
        <f t="shared" si="321"/>
        <v>6.0000000000000002E-6</v>
      </c>
      <c r="BC136" s="58">
        <f t="shared" si="321"/>
        <v>9.9999999999999995E-7</v>
      </c>
      <c r="BD136" s="58">
        <f t="shared" si="321"/>
        <v>5.0000000000000004E-6</v>
      </c>
      <c r="BE136" s="58">
        <f t="shared" si="321"/>
        <v>9.9999999999999995E-7</v>
      </c>
      <c r="BF136" s="58">
        <f t="shared" si="321"/>
        <v>9.9999999999999995E-7</v>
      </c>
      <c r="BG136" s="58">
        <f t="shared" si="321"/>
        <v>2.0899999999999998E-4</v>
      </c>
      <c r="BH136" s="58">
        <f t="shared" si="321"/>
        <v>2.9099999999999997E-4</v>
      </c>
      <c r="BI136" s="58">
        <f t="shared" si="321"/>
        <v>2.9299999999999997E-4</v>
      </c>
      <c r="BJ136" s="58">
        <f t="shared" si="321"/>
        <v>0</v>
      </c>
      <c r="BK136" s="58">
        <f t="shared" si="321"/>
        <v>1.9999999999999999E-6</v>
      </c>
      <c r="BL136" s="58">
        <f t="shared" si="321"/>
        <v>1.129E-3</v>
      </c>
      <c r="BM136" s="58">
        <f t="shared" si="321"/>
        <v>3.9999999999999998E-6</v>
      </c>
      <c r="BN136" s="58">
        <f t="shared" si="321"/>
        <v>9.320000000000001E-4</v>
      </c>
      <c r="BO136" s="59">
        <v>0.93237000000000003</v>
      </c>
      <c r="BP136" s="59">
        <v>1.0738799999999999</v>
      </c>
      <c r="BQ136" s="58">
        <f t="shared" ref="BQ136:BR136" si="322">BQ56/1000</f>
        <v>3.5999999999999994E-5</v>
      </c>
      <c r="BR136" s="58">
        <f t="shared" si="322"/>
        <v>8.9999999999999985E-6</v>
      </c>
    </row>
    <row r="137" spans="1:70" ht="15.95" customHeight="1" x14ac:dyDescent="0.25">
      <c r="A137" s="58" t="s">
        <v>83</v>
      </c>
      <c r="B137" s="58">
        <f t="shared" ref="B137:G137" si="323">B57/1000</f>
        <v>0.52479999999999993</v>
      </c>
      <c r="C137" s="58">
        <f t="shared" si="323"/>
        <v>5.2629999999999999</v>
      </c>
      <c r="D137" s="58">
        <f t="shared" si="323"/>
        <v>0.24330000000000002</v>
      </c>
      <c r="E137" s="58">
        <f t="shared" si="323"/>
        <v>3.5</v>
      </c>
      <c r="F137" s="58">
        <f t="shared" si="323"/>
        <v>51.23</v>
      </c>
      <c r="G137" s="58">
        <f t="shared" si="323"/>
        <v>49.52</v>
      </c>
      <c r="H137" s="59">
        <v>1.0860700000000001</v>
      </c>
      <c r="I137" s="59">
        <v>1.0976900000000001</v>
      </c>
      <c r="J137" s="58">
        <f t="shared" ref="J137:T137" si="324">J57/1000</f>
        <v>0.21209999999999998</v>
      </c>
      <c r="K137" s="58">
        <f t="shared" si="324"/>
        <v>4.5100000000000001E-4</v>
      </c>
      <c r="L137" s="58">
        <f t="shared" si="324"/>
        <v>9.6599999999999995E-4</v>
      </c>
      <c r="M137" s="58">
        <f t="shared" si="324"/>
        <v>2.7049999999999999E-3</v>
      </c>
      <c r="N137" s="58">
        <f t="shared" si="324"/>
        <v>0.13059999999999999</v>
      </c>
      <c r="O137" s="58">
        <f t="shared" si="324"/>
        <v>0.36760000000000004</v>
      </c>
      <c r="P137" s="58">
        <f t="shared" si="324"/>
        <v>4.9700000000000005E-4</v>
      </c>
      <c r="Q137" s="58">
        <f t="shared" si="324"/>
        <v>2.1559999999999999E-3</v>
      </c>
      <c r="R137" s="58">
        <f t="shared" si="324"/>
        <v>1.7389999999999999E-2</v>
      </c>
      <c r="S137" s="58">
        <f t="shared" si="324"/>
        <v>1.285E-2</v>
      </c>
      <c r="T137" s="58">
        <f t="shared" si="324"/>
        <v>9.5999999999999992E-4</v>
      </c>
      <c r="U137" s="59">
        <v>0.97804999999999997</v>
      </c>
      <c r="V137" s="59">
        <v>0.94479999999999997</v>
      </c>
      <c r="W137" s="58">
        <f t="shared" ref="W137:Z137" si="325">W57/1000</f>
        <v>5.0000000000000002E-5</v>
      </c>
      <c r="X137" s="58">
        <f t="shared" si="325"/>
        <v>3.3430000000000001E-2</v>
      </c>
      <c r="Y137" s="58">
        <f t="shared" si="325"/>
        <v>1.6390000000000002E-2</v>
      </c>
      <c r="Z137" s="58">
        <f t="shared" si="325"/>
        <v>0.25109999999999999</v>
      </c>
      <c r="AA137" s="59">
        <v>1.04121</v>
      </c>
      <c r="AB137" s="59">
        <v>1.1269100000000001</v>
      </c>
      <c r="AC137" s="58">
        <f t="shared" ref="AC137:AI137" si="326">AC57/1000</f>
        <v>2.1000000000000002E-5</v>
      </c>
      <c r="AD137" s="58">
        <f t="shared" si="326"/>
        <v>1.382E-3</v>
      </c>
      <c r="AE137" s="58">
        <f t="shared" si="326"/>
        <v>0</v>
      </c>
      <c r="AF137" s="58">
        <f t="shared" si="326"/>
        <v>3.9999999999999998E-6</v>
      </c>
      <c r="AG137" s="58">
        <f t="shared" si="326"/>
        <v>6.900000000000001E-5</v>
      </c>
      <c r="AH137" s="58">
        <f t="shared" si="326"/>
        <v>3.3300000000000002E-4</v>
      </c>
      <c r="AI137" s="58">
        <f t="shared" si="326"/>
        <v>7.1999999999999988E-5</v>
      </c>
      <c r="AJ137" s="59">
        <v>0.94806000000000001</v>
      </c>
      <c r="AK137" s="59">
        <v>1.1134999999999999</v>
      </c>
      <c r="AL137" s="58">
        <f t="shared" ref="AL137:BN137" si="327">AL57/1000</f>
        <v>1.5300000000000001E-4</v>
      </c>
      <c r="AM137" s="58">
        <f t="shared" si="327"/>
        <v>2.4000000000000001E-5</v>
      </c>
      <c r="AN137" s="58">
        <f t="shared" si="327"/>
        <v>9.9999999999999995E-7</v>
      </c>
      <c r="AO137" s="58">
        <f t="shared" si="327"/>
        <v>1.26E-4</v>
      </c>
      <c r="AP137" s="58">
        <f t="shared" si="327"/>
        <v>2.537E-2</v>
      </c>
      <c r="AQ137" s="58">
        <f t="shared" si="327"/>
        <v>2.5409999999999999E-2</v>
      </c>
      <c r="AR137" s="58">
        <f t="shared" si="327"/>
        <v>1.9700000000000002E-4</v>
      </c>
      <c r="AS137" s="58">
        <f t="shared" si="327"/>
        <v>3.6400000000000001E-4</v>
      </c>
      <c r="AT137" s="58">
        <f t="shared" si="327"/>
        <v>4.6999999999999997E-5</v>
      </c>
      <c r="AU137" s="58">
        <f t="shared" si="327"/>
        <v>1.8099999999999998E-4</v>
      </c>
      <c r="AV137" s="58">
        <f t="shared" si="327"/>
        <v>3.6999999999999998E-5</v>
      </c>
      <c r="AW137" s="58">
        <f t="shared" si="327"/>
        <v>1.1E-5</v>
      </c>
      <c r="AX137" s="58">
        <f t="shared" si="327"/>
        <v>3.4E-5</v>
      </c>
      <c r="AY137" s="58">
        <f t="shared" si="327"/>
        <v>3.9999999999999998E-6</v>
      </c>
      <c r="AZ137" s="58">
        <f t="shared" si="327"/>
        <v>2.3E-5</v>
      </c>
      <c r="BA137" s="58">
        <f t="shared" si="327"/>
        <v>3.9999999999999998E-6</v>
      </c>
      <c r="BB137" s="58">
        <f t="shared" si="327"/>
        <v>1.2E-5</v>
      </c>
      <c r="BC137" s="58">
        <f t="shared" si="327"/>
        <v>1.9999999999999999E-6</v>
      </c>
      <c r="BD137" s="58">
        <f t="shared" si="327"/>
        <v>8.9999999999999985E-6</v>
      </c>
      <c r="BE137" s="58">
        <f t="shared" si="327"/>
        <v>9.9999999999999995E-7</v>
      </c>
      <c r="BF137" s="58">
        <f t="shared" si="327"/>
        <v>9.9999999999999995E-7</v>
      </c>
      <c r="BG137" s="58">
        <f t="shared" si="327"/>
        <v>9.5000000000000005E-5</v>
      </c>
      <c r="BH137" s="58">
        <f t="shared" si="327"/>
        <v>5.1800000000000001E-4</v>
      </c>
      <c r="BI137" s="58">
        <f t="shared" si="327"/>
        <v>5.2599999999999999E-4</v>
      </c>
      <c r="BJ137" s="58">
        <f t="shared" si="327"/>
        <v>0</v>
      </c>
      <c r="BK137" s="58">
        <f t="shared" si="327"/>
        <v>0</v>
      </c>
      <c r="BL137" s="58">
        <f t="shared" si="327"/>
        <v>2.0100000000000001E-4</v>
      </c>
      <c r="BM137" s="58">
        <f t="shared" si="327"/>
        <v>5.0000000000000004E-6</v>
      </c>
      <c r="BN137" s="58">
        <f t="shared" si="327"/>
        <v>1.3990000000000001E-3</v>
      </c>
      <c r="BO137" s="59">
        <v>0.91025999999999996</v>
      </c>
      <c r="BP137" s="59">
        <v>1.05341</v>
      </c>
      <c r="BQ137" s="58">
        <f t="shared" ref="BQ137:BR137" si="328">BQ57/1000</f>
        <v>5.8E-5</v>
      </c>
      <c r="BR137" s="58">
        <f t="shared" si="328"/>
        <v>1.2E-5</v>
      </c>
    </row>
    <row r="138" spans="1:70" ht="15.95" customHeight="1" x14ac:dyDescent="0.25">
      <c r="A138" s="58" t="s">
        <v>84</v>
      </c>
      <c r="B138" s="58">
        <f t="shared" ref="B138:G138" si="329">B58/1000</f>
        <v>0.46910000000000002</v>
      </c>
      <c r="C138" s="58">
        <f t="shared" si="329"/>
        <v>6.3010000000000002</v>
      </c>
      <c r="D138" s="58">
        <f t="shared" si="329"/>
        <v>0.16200000000000001</v>
      </c>
      <c r="E138" s="58">
        <f t="shared" si="329"/>
        <v>5.5990000000000002</v>
      </c>
      <c r="F138" s="58">
        <f t="shared" si="329"/>
        <v>40.909999999999997</v>
      </c>
      <c r="G138" s="58">
        <f t="shared" si="329"/>
        <v>79.180000000000007</v>
      </c>
      <c r="H138" s="59">
        <v>1.08344</v>
      </c>
      <c r="I138" s="59">
        <v>1.12452</v>
      </c>
      <c r="J138" s="58">
        <f t="shared" ref="J138:T138" si="330">J58/1000</f>
        <v>0.32030000000000003</v>
      </c>
      <c r="K138" s="58">
        <f t="shared" si="330"/>
        <v>3.9200000000000004E-4</v>
      </c>
      <c r="L138" s="58">
        <f t="shared" si="330"/>
        <v>8.1799999999999993E-4</v>
      </c>
      <c r="M138" s="58">
        <f t="shared" si="330"/>
        <v>2.5339999999999998E-3</v>
      </c>
      <c r="N138" s="58">
        <f t="shared" si="330"/>
        <v>0.1734</v>
      </c>
      <c r="O138" s="58">
        <f t="shared" si="330"/>
        <v>0.3382</v>
      </c>
      <c r="P138" s="58">
        <f t="shared" si="330"/>
        <v>9.9599999999999992E-4</v>
      </c>
      <c r="Q138" s="58">
        <f t="shared" si="330"/>
        <v>6.9740000000000002E-3</v>
      </c>
      <c r="R138" s="58">
        <f t="shared" si="330"/>
        <v>1.9059999999999997E-2</v>
      </c>
      <c r="S138" s="58">
        <f t="shared" si="330"/>
        <v>1.273E-2</v>
      </c>
      <c r="T138" s="58">
        <f t="shared" si="330"/>
        <v>2.4590000000000002E-3</v>
      </c>
      <c r="U138" s="59">
        <v>0.97902</v>
      </c>
      <c r="V138" s="59">
        <v>0.96738000000000002</v>
      </c>
      <c r="W138" s="58">
        <f t="shared" ref="W138:Z138" si="331">W58/1000</f>
        <v>1.1700000000000001E-4</v>
      </c>
      <c r="X138" s="58">
        <f t="shared" si="331"/>
        <v>3.5909999999999997E-2</v>
      </c>
      <c r="Y138" s="58">
        <f t="shared" si="331"/>
        <v>3.0249999999999999E-2</v>
      </c>
      <c r="Z138" s="58">
        <f t="shared" si="331"/>
        <v>0.56459999999999999</v>
      </c>
      <c r="AA138" s="59">
        <v>1.0491699999999999</v>
      </c>
      <c r="AB138" s="59">
        <v>1.14178</v>
      </c>
      <c r="AC138" s="58">
        <f t="shared" ref="AC138:AI138" si="332">AC58/1000</f>
        <v>1.4E-5</v>
      </c>
      <c r="AD138" s="58">
        <f t="shared" si="332"/>
        <v>7.7099999999999998E-4</v>
      </c>
      <c r="AE138" s="58">
        <f t="shared" si="332"/>
        <v>9.9999999999999995E-7</v>
      </c>
      <c r="AF138" s="58">
        <f t="shared" si="332"/>
        <v>8.9999999999999985E-6</v>
      </c>
      <c r="AG138" s="58">
        <f t="shared" si="332"/>
        <v>1.55E-4</v>
      </c>
      <c r="AH138" s="58">
        <f t="shared" si="332"/>
        <v>3.0499999999999999E-4</v>
      </c>
      <c r="AI138" s="58">
        <f t="shared" si="332"/>
        <v>7.0000000000000007E-5</v>
      </c>
      <c r="AJ138" s="59">
        <v>0.94937000000000005</v>
      </c>
      <c r="AK138" s="59">
        <v>1.1236200000000001</v>
      </c>
      <c r="AL138" s="58">
        <f t="shared" ref="AL138:BN138" si="333">AL58/1000</f>
        <v>2.5300000000000002E-4</v>
      </c>
      <c r="AM138" s="58">
        <f t="shared" si="333"/>
        <v>2.1000000000000002E-5</v>
      </c>
      <c r="AN138" s="58">
        <f t="shared" si="333"/>
        <v>0</v>
      </c>
      <c r="AO138" s="58">
        <f t="shared" si="333"/>
        <v>2.04E-4</v>
      </c>
      <c r="AP138" s="58">
        <f t="shared" si="333"/>
        <v>6.7220000000000002E-2</v>
      </c>
      <c r="AQ138" s="58">
        <f t="shared" si="333"/>
        <v>7.7560000000000004E-2</v>
      </c>
      <c r="AR138" s="58">
        <f t="shared" si="333"/>
        <v>1.3800000000000002E-4</v>
      </c>
      <c r="AS138" s="58">
        <f t="shared" si="333"/>
        <v>2.6000000000000003E-4</v>
      </c>
      <c r="AT138" s="58">
        <f t="shared" si="333"/>
        <v>3.1999999999999999E-5</v>
      </c>
      <c r="AU138" s="58">
        <f t="shared" si="333"/>
        <v>1.1899999999999999E-4</v>
      </c>
      <c r="AV138" s="58">
        <f t="shared" si="333"/>
        <v>2.5000000000000001E-5</v>
      </c>
      <c r="AW138" s="58">
        <f t="shared" si="333"/>
        <v>1.7E-5</v>
      </c>
      <c r="AX138" s="58">
        <f t="shared" si="333"/>
        <v>2.1999999999999999E-5</v>
      </c>
      <c r="AY138" s="58">
        <f t="shared" si="333"/>
        <v>3.0000000000000001E-6</v>
      </c>
      <c r="AZ138" s="58">
        <f t="shared" si="333"/>
        <v>1.4999999999999999E-5</v>
      </c>
      <c r="BA138" s="58">
        <f t="shared" si="333"/>
        <v>3.0000000000000001E-6</v>
      </c>
      <c r="BB138" s="58">
        <f t="shared" si="333"/>
        <v>7.9999999999999996E-6</v>
      </c>
      <c r="BC138" s="58">
        <f t="shared" si="333"/>
        <v>9.9999999999999995E-7</v>
      </c>
      <c r="BD138" s="58">
        <f t="shared" si="333"/>
        <v>6.0000000000000002E-6</v>
      </c>
      <c r="BE138" s="58">
        <f t="shared" si="333"/>
        <v>9.9999999999999995E-7</v>
      </c>
      <c r="BF138" s="58">
        <f t="shared" si="333"/>
        <v>0</v>
      </c>
      <c r="BG138" s="58">
        <f t="shared" si="333"/>
        <v>1.6000000000000001E-4</v>
      </c>
      <c r="BH138" s="58">
        <f t="shared" si="333"/>
        <v>4.8200000000000001E-4</v>
      </c>
      <c r="BI138" s="58">
        <f t="shared" si="333"/>
        <v>4.8799999999999999E-4</v>
      </c>
      <c r="BJ138" s="58">
        <f t="shared" si="333"/>
        <v>0</v>
      </c>
      <c r="BK138" s="58">
        <f t="shared" si="333"/>
        <v>0</v>
      </c>
      <c r="BL138" s="58">
        <f t="shared" si="333"/>
        <v>1.8200000000000001E-4</v>
      </c>
      <c r="BM138" s="58">
        <f t="shared" si="333"/>
        <v>5.0000000000000004E-6</v>
      </c>
      <c r="BN138" s="58">
        <f t="shared" si="333"/>
        <v>2.9599999999999998E-4</v>
      </c>
      <c r="BO138" s="59">
        <v>0.91003999999999996</v>
      </c>
      <c r="BP138" s="59">
        <v>1.06003</v>
      </c>
      <c r="BQ138" s="58">
        <f t="shared" ref="BQ138:BR138" si="334">BQ58/1000</f>
        <v>3.5999999999999994E-5</v>
      </c>
      <c r="BR138" s="58">
        <f t="shared" si="334"/>
        <v>7.9999999999999996E-6</v>
      </c>
    </row>
    <row r="139" spans="1:70" ht="15.95" customHeight="1" x14ac:dyDescent="0.25">
      <c r="A139" s="58" t="s">
        <v>85</v>
      </c>
      <c r="B139" s="58">
        <f t="shared" ref="B139:G139" si="335">B59/1000</f>
        <v>0.47799999999999998</v>
      </c>
      <c r="C139" s="58">
        <f t="shared" si="335"/>
        <v>5.3959999999999999</v>
      </c>
      <c r="D139" s="58">
        <f t="shared" si="335"/>
        <v>0.1512</v>
      </c>
      <c r="E139" s="58">
        <f t="shared" si="335"/>
        <v>3.6619999999999999</v>
      </c>
      <c r="F139" s="58">
        <f t="shared" si="335"/>
        <v>48.46</v>
      </c>
      <c r="G139" s="58">
        <f t="shared" si="335"/>
        <v>58.21</v>
      </c>
      <c r="H139" s="59">
        <v>1.07464</v>
      </c>
      <c r="I139" s="59">
        <v>1.0933900000000001</v>
      </c>
      <c r="J139" s="58">
        <f t="shared" ref="J139:T139" si="336">J59/1000</f>
        <v>0.24259999999999998</v>
      </c>
      <c r="K139" s="58">
        <f t="shared" si="336"/>
        <v>3.0499999999999999E-4</v>
      </c>
      <c r="L139" s="58">
        <f t="shared" si="336"/>
        <v>7.3799999999999994E-4</v>
      </c>
      <c r="M139" s="58">
        <f t="shared" si="336"/>
        <v>2.4109999999999999E-3</v>
      </c>
      <c r="N139" s="58">
        <f t="shared" si="336"/>
        <v>0.14269999999999999</v>
      </c>
      <c r="O139" s="58">
        <f t="shared" si="336"/>
        <v>0.3115</v>
      </c>
      <c r="P139" s="58">
        <f t="shared" si="336"/>
        <v>5.3200000000000003E-4</v>
      </c>
      <c r="Q139" s="58">
        <f t="shared" si="336"/>
        <v>5.6909999999999999E-3</v>
      </c>
      <c r="R139" s="58">
        <f t="shared" si="336"/>
        <v>1.8079999999999999E-2</v>
      </c>
      <c r="S139" s="58">
        <f t="shared" si="336"/>
        <v>8.3870000000000004E-3</v>
      </c>
      <c r="T139" s="58">
        <f t="shared" si="336"/>
        <v>1.5069999999999999E-3</v>
      </c>
      <c r="U139" s="59">
        <v>0.98179000000000005</v>
      </c>
      <c r="V139" s="59">
        <v>0.94704999999999995</v>
      </c>
      <c r="W139" s="58">
        <f t="shared" ref="W139:Z139" si="337">W59/1000</f>
        <v>1.4099999999999998E-4</v>
      </c>
      <c r="X139" s="58">
        <f t="shared" si="337"/>
        <v>1.7319999999999999E-2</v>
      </c>
      <c r="Y139" s="58">
        <f t="shared" si="337"/>
        <v>2.562E-2</v>
      </c>
      <c r="Z139" s="58">
        <f t="shared" si="337"/>
        <v>0.28710000000000002</v>
      </c>
      <c r="AA139" s="59">
        <v>1.0396000000000001</v>
      </c>
      <c r="AB139" s="59">
        <v>1.1165799999999999</v>
      </c>
      <c r="AC139" s="58">
        <f t="shared" ref="AC139:AI139" si="338">AC59/1000</f>
        <v>1.4E-5</v>
      </c>
      <c r="AD139" s="58">
        <f t="shared" si="338"/>
        <v>6.2100000000000002E-4</v>
      </c>
      <c r="AE139" s="58">
        <f t="shared" si="338"/>
        <v>9.9999999999999995E-7</v>
      </c>
      <c r="AF139" s="58">
        <f t="shared" si="338"/>
        <v>5.0000000000000004E-6</v>
      </c>
      <c r="AG139" s="58">
        <f t="shared" si="338"/>
        <v>7.6000000000000004E-5</v>
      </c>
      <c r="AH139" s="58">
        <f t="shared" si="338"/>
        <v>3.7100000000000002E-4</v>
      </c>
      <c r="AI139" s="58">
        <f t="shared" si="338"/>
        <v>8.599999999999999E-5</v>
      </c>
      <c r="AJ139" s="59">
        <v>0.94525999999999999</v>
      </c>
      <c r="AK139" s="59">
        <v>1.1069800000000001</v>
      </c>
      <c r="AL139" s="58">
        <f t="shared" ref="AL139:BN139" si="339">AL59/1000</f>
        <v>1.64E-4</v>
      </c>
      <c r="AM139" s="58">
        <f t="shared" si="339"/>
        <v>3.1000000000000001E-5</v>
      </c>
      <c r="AN139" s="58">
        <f t="shared" si="339"/>
        <v>0</v>
      </c>
      <c r="AO139" s="58">
        <f t="shared" si="339"/>
        <v>1.75E-4</v>
      </c>
      <c r="AP139" s="58">
        <f t="shared" si="339"/>
        <v>4.0979999999999996E-2</v>
      </c>
      <c r="AQ139" s="58">
        <f t="shared" si="339"/>
        <v>4.0930000000000001E-2</v>
      </c>
      <c r="AR139" s="58">
        <f t="shared" si="339"/>
        <v>1.5900000000000002E-4</v>
      </c>
      <c r="AS139" s="58">
        <f t="shared" si="339"/>
        <v>2.6200000000000003E-4</v>
      </c>
      <c r="AT139" s="58">
        <f t="shared" si="339"/>
        <v>3.5000000000000004E-5</v>
      </c>
      <c r="AU139" s="58">
        <f t="shared" si="339"/>
        <v>1.3100000000000001E-4</v>
      </c>
      <c r="AV139" s="58">
        <f t="shared" si="339"/>
        <v>2.5999999999999998E-5</v>
      </c>
      <c r="AW139" s="58">
        <f t="shared" si="339"/>
        <v>1.2999999999999999E-5</v>
      </c>
      <c r="AX139" s="58">
        <f t="shared" si="339"/>
        <v>2.5000000000000001E-5</v>
      </c>
      <c r="AY139" s="58">
        <f t="shared" si="339"/>
        <v>3.0000000000000001E-6</v>
      </c>
      <c r="AZ139" s="58">
        <f t="shared" si="339"/>
        <v>1.5999999999999999E-5</v>
      </c>
      <c r="BA139" s="58">
        <f t="shared" si="339"/>
        <v>3.0000000000000001E-6</v>
      </c>
      <c r="BB139" s="58">
        <f t="shared" si="339"/>
        <v>7.9999999999999996E-6</v>
      </c>
      <c r="BC139" s="58">
        <f t="shared" si="339"/>
        <v>9.9999999999999995E-7</v>
      </c>
      <c r="BD139" s="58">
        <f t="shared" si="339"/>
        <v>6.9999999999999999E-6</v>
      </c>
      <c r="BE139" s="58">
        <f t="shared" si="339"/>
        <v>9.9999999999999995E-7</v>
      </c>
      <c r="BF139" s="58">
        <f t="shared" si="339"/>
        <v>0</v>
      </c>
      <c r="BG139" s="58">
        <f t="shared" si="339"/>
        <v>8.0000000000000007E-5</v>
      </c>
      <c r="BH139" s="58">
        <f t="shared" si="339"/>
        <v>3.86E-4</v>
      </c>
      <c r="BI139" s="58">
        <f t="shared" si="339"/>
        <v>3.97E-4</v>
      </c>
      <c r="BJ139" s="58">
        <f t="shared" si="339"/>
        <v>0</v>
      </c>
      <c r="BK139" s="58">
        <f t="shared" si="339"/>
        <v>0</v>
      </c>
      <c r="BL139" s="58">
        <f t="shared" si="339"/>
        <v>1.56E-4</v>
      </c>
      <c r="BM139" s="58">
        <f t="shared" si="339"/>
        <v>3.9999999999999998E-6</v>
      </c>
      <c r="BN139" s="58">
        <f t="shared" si="339"/>
        <v>3.2200000000000002E-4</v>
      </c>
      <c r="BO139" s="59">
        <v>0.91132000000000002</v>
      </c>
      <c r="BP139" s="59">
        <v>1.0513999999999999</v>
      </c>
      <c r="BQ139" s="58">
        <f t="shared" ref="BQ139:BR139" si="340">BQ59/1000</f>
        <v>9.5000000000000005E-5</v>
      </c>
      <c r="BR139" s="58">
        <f t="shared" si="340"/>
        <v>1.0000000000000001E-5</v>
      </c>
    </row>
    <row r="140" spans="1:70" ht="15.95" customHeight="1" x14ac:dyDescent="0.25">
      <c r="A140" s="58" t="s">
        <v>86</v>
      </c>
      <c r="B140" s="58">
        <f t="shared" ref="B140:G140" si="341">B60/1000</f>
        <v>0.35039999999999999</v>
      </c>
      <c r="C140" s="58">
        <f t="shared" si="341"/>
        <v>6.4939999999999998</v>
      </c>
      <c r="D140" s="58">
        <f t="shared" si="341"/>
        <v>7.6760000000000009E-2</v>
      </c>
      <c r="E140" s="58">
        <f t="shared" si="341"/>
        <v>4.048</v>
      </c>
      <c r="F140" s="58">
        <f t="shared" si="341"/>
        <v>41.09</v>
      </c>
      <c r="G140" s="58">
        <f t="shared" si="341"/>
        <v>74.59</v>
      </c>
      <c r="H140" s="59">
        <v>1.0663400000000001</v>
      </c>
      <c r="I140" s="59">
        <v>1.1071299999999999</v>
      </c>
      <c r="J140" s="58">
        <f t="shared" ref="J140:T140" si="342">J60/1000</f>
        <v>0.30310000000000004</v>
      </c>
      <c r="K140" s="58">
        <f t="shared" si="342"/>
        <v>1.7999999999999998E-4</v>
      </c>
      <c r="L140" s="58">
        <f t="shared" si="342"/>
        <v>6.820000000000001E-4</v>
      </c>
      <c r="M140" s="58">
        <f t="shared" si="342"/>
        <v>2.4719999999999998E-3</v>
      </c>
      <c r="N140" s="58">
        <f t="shared" si="342"/>
        <v>0.1424</v>
      </c>
      <c r="O140" s="58">
        <f t="shared" si="342"/>
        <v>0.94170000000000009</v>
      </c>
      <c r="P140" s="58">
        <f t="shared" si="342"/>
        <v>5.0199999999999995E-4</v>
      </c>
      <c r="Q140" s="58">
        <f t="shared" si="342"/>
        <v>3.2620000000000001E-3</v>
      </c>
      <c r="R140" s="58">
        <f t="shared" si="342"/>
        <v>1.694E-2</v>
      </c>
      <c r="S140" s="58">
        <f t="shared" si="342"/>
        <v>1.444E-2</v>
      </c>
      <c r="T140" s="58">
        <f t="shared" si="342"/>
        <v>2.0499999999999997E-3</v>
      </c>
      <c r="U140" s="59">
        <v>0.96938000000000002</v>
      </c>
      <c r="V140" s="59">
        <v>0.95350000000000001</v>
      </c>
      <c r="W140" s="58">
        <f t="shared" ref="W140:Z140" si="343">W60/1000</f>
        <v>1.1899999999999999E-4</v>
      </c>
      <c r="X140" s="58">
        <f t="shared" si="343"/>
        <v>1.205E-2</v>
      </c>
      <c r="Y140" s="58">
        <f t="shared" si="343"/>
        <v>2.5079999999999998E-2</v>
      </c>
      <c r="Z140" s="58">
        <f t="shared" si="343"/>
        <v>0.40500000000000003</v>
      </c>
      <c r="AA140" s="59">
        <v>1.0293600000000001</v>
      </c>
      <c r="AB140" s="59">
        <v>1.1306499999999999</v>
      </c>
      <c r="AC140" s="58">
        <f t="shared" ref="AC140:AI140" si="344">AC60/1000</f>
        <v>1.0000000000000001E-5</v>
      </c>
      <c r="AD140" s="58">
        <f t="shared" si="344"/>
        <v>8.5300000000000003E-4</v>
      </c>
      <c r="AE140" s="58">
        <f t="shared" si="344"/>
        <v>9.9999999999999995E-7</v>
      </c>
      <c r="AF140" s="58">
        <f t="shared" si="344"/>
        <v>6.0000000000000002E-6</v>
      </c>
      <c r="AG140" s="58">
        <f t="shared" si="344"/>
        <v>1.11E-4</v>
      </c>
      <c r="AH140" s="58">
        <f t="shared" si="344"/>
        <v>6.9999999999999999E-4</v>
      </c>
      <c r="AI140" s="58">
        <f t="shared" si="344"/>
        <v>2.0699999999999999E-4</v>
      </c>
      <c r="AJ140" s="59">
        <v>0.93569000000000002</v>
      </c>
      <c r="AK140" s="59">
        <v>1.1131500000000001</v>
      </c>
      <c r="AL140" s="58">
        <f t="shared" ref="AL140:BN140" si="345">AL60/1000</f>
        <v>2.8599999999999996E-4</v>
      </c>
      <c r="AM140" s="58">
        <f t="shared" si="345"/>
        <v>2.5000000000000001E-5</v>
      </c>
      <c r="AN140" s="58">
        <f t="shared" si="345"/>
        <v>3.0000000000000001E-6</v>
      </c>
      <c r="AO140" s="58">
        <f t="shared" si="345"/>
        <v>2.31E-4</v>
      </c>
      <c r="AP140" s="58">
        <f t="shared" si="345"/>
        <v>5.6119999999999996E-2</v>
      </c>
      <c r="AQ140" s="58">
        <f t="shared" si="345"/>
        <v>5.5399999999999998E-2</v>
      </c>
      <c r="AR140" s="58">
        <f t="shared" si="345"/>
        <v>7.0999999999999991E-5</v>
      </c>
      <c r="AS140" s="58">
        <f t="shared" si="345"/>
        <v>1.18E-4</v>
      </c>
      <c r="AT140" s="58">
        <f t="shared" si="345"/>
        <v>1.4999999999999999E-5</v>
      </c>
      <c r="AU140" s="58">
        <f t="shared" si="345"/>
        <v>5.8E-5</v>
      </c>
      <c r="AV140" s="58">
        <f t="shared" si="345"/>
        <v>1.1E-5</v>
      </c>
      <c r="AW140" s="58">
        <f t="shared" si="345"/>
        <v>1.1E-5</v>
      </c>
      <c r="AX140" s="58">
        <f t="shared" si="345"/>
        <v>1.0000000000000001E-5</v>
      </c>
      <c r="AY140" s="58">
        <f t="shared" si="345"/>
        <v>9.9999999999999995E-7</v>
      </c>
      <c r="AZ140" s="58">
        <f t="shared" si="345"/>
        <v>7.9999999999999996E-6</v>
      </c>
      <c r="BA140" s="58">
        <f t="shared" si="345"/>
        <v>1.9999999999999999E-6</v>
      </c>
      <c r="BB140" s="58">
        <f t="shared" si="345"/>
        <v>3.9999999999999998E-6</v>
      </c>
      <c r="BC140" s="58">
        <f t="shared" si="345"/>
        <v>0</v>
      </c>
      <c r="BD140" s="58">
        <f t="shared" si="345"/>
        <v>3.0000000000000001E-6</v>
      </c>
      <c r="BE140" s="58">
        <f t="shared" si="345"/>
        <v>0</v>
      </c>
      <c r="BF140" s="58">
        <f t="shared" si="345"/>
        <v>0</v>
      </c>
      <c r="BG140" s="58">
        <f t="shared" si="345"/>
        <v>1.4799999999999999E-4</v>
      </c>
      <c r="BH140" s="58">
        <f t="shared" si="345"/>
        <v>2.4800000000000001E-4</v>
      </c>
      <c r="BI140" s="58">
        <f t="shared" si="345"/>
        <v>2.5300000000000002E-4</v>
      </c>
      <c r="BJ140" s="58">
        <f t="shared" si="345"/>
        <v>0</v>
      </c>
      <c r="BK140" s="58">
        <f t="shared" si="345"/>
        <v>0</v>
      </c>
      <c r="BL140" s="58">
        <f t="shared" si="345"/>
        <v>3.7300000000000001E-4</v>
      </c>
      <c r="BM140" s="58">
        <f t="shared" si="345"/>
        <v>6.9999999999999999E-6</v>
      </c>
      <c r="BN140" s="58">
        <f t="shared" si="345"/>
        <v>1.83E-4</v>
      </c>
      <c r="BO140" s="59">
        <v>0.90002000000000004</v>
      </c>
      <c r="BP140" s="59">
        <v>1.0507299999999999</v>
      </c>
      <c r="BQ140" s="58">
        <f t="shared" ref="BQ140:BR140" si="346">BQ60/1000</f>
        <v>1.7999999999999997E-5</v>
      </c>
      <c r="BR140" s="58">
        <f t="shared" si="346"/>
        <v>5.0000000000000004E-6</v>
      </c>
    </row>
    <row r="141" spans="1:70" ht="15.95" customHeight="1" x14ac:dyDescent="0.25">
      <c r="A141" s="58" t="s">
        <v>92</v>
      </c>
      <c r="B141" s="58">
        <f t="shared" ref="B141:G141" si="347">B61/1000</f>
        <v>0.12090000000000001</v>
      </c>
      <c r="C141" s="58">
        <f t="shared" si="347"/>
        <v>5.1289999999999996</v>
      </c>
      <c r="D141" s="58">
        <f t="shared" si="347"/>
        <v>0.31069999999999998</v>
      </c>
      <c r="E141" s="58">
        <f t="shared" si="347"/>
        <v>3.2290000000000001</v>
      </c>
      <c r="F141" s="58">
        <f t="shared" si="347"/>
        <v>38.64</v>
      </c>
      <c r="G141" s="58">
        <f t="shared" si="347"/>
        <v>37.549999999999997</v>
      </c>
      <c r="H141" s="59">
        <v>1.0371999999999999</v>
      </c>
      <c r="I141" s="59">
        <v>1.04284</v>
      </c>
      <c r="J141" s="58">
        <f t="shared" ref="J141:T141" si="348">J61/1000</f>
        <v>0.16600000000000001</v>
      </c>
      <c r="K141" s="58">
        <f t="shared" si="348"/>
        <v>5.2300000000000003E-4</v>
      </c>
      <c r="L141" s="58">
        <f t="shared" si="348"/>
        <v>1.0229999999999998E-3</v>
      </c>
      <c r="M141" s="58">
        <f t="shared" si="348"/>
        <v>2.5400000000000002E-3</v>
      </c>
      <c r="N141" s="58">
        <f t="shared" si="348"/>
        <v>0.1002</v>
      </c>
      <c r="O141" s="58">
        <f t="shared" si="348"/>
        <v>0.46970000000000001</v>
      </c>
      <c r="P141" s="58">
        <f t="shared" si="348"/>
        <v>2.02E-4</v>
      </c>
      <c r="Q141" s="58">
        <f t="shared" si="348"/>
        <v>1.939E-3</v>
      </c>
      <c r="R141" s="58">
        <f t="shared" si="348"/>
        <v>3.807E-2</v>
      </c>
      <c r="S141" s="58">
        <f t="shared" si="348"/>
        <v>4.793E-2</v>
      </c>
      <c r="T141" s="58">
        <f t="shared" si="348"/>
        <v>1.0189999999999999E-3</v>
      </c>
      <c r="U141" s="59">
        <v>0.94132000000000005</v>
      </c>
      <c r="V141" s="59">
        <v>0.90629999999999999</v>
      </c>
      <c r="W141" s="58">
        <f t="shared" ref="W141:Z141" si="349">W61/1000</f>
        <v>1.8599999999999999E-4</v>
      </c>
      <c r="X141" s="58">
        <f t="shared" si="349"/>
        <v>1.6129999999999999E-2</v>
      </c>
      <c r="Y141" s="58">
        <f t="shared" si="349"/>
        <v>2.435E-2</v>
      </c>
      <c r="Z141" s="58">
        <f t="shared" si="349"/>
        <v>0.14299999999999999</v>
      </c>
      <c r="AA141" s="59">
        <v>1.0025900000000001</v>
      </c>
      <c r="AB141" s="59">
        <v>1.08067</v>
      </c>
      <c r="AC141" s="58">
        <f t="shared" ref="AC141:AI141" si="350">AC61/1000</f>
        <v>3.1000000000000001E-5</v>
      </c>
      <c r="AD141" s="58">
        <f t="shared" si="350"/>
        <v>8.7799999999999998E-4</v>
      </c>
      <c r="AE141" s="58">
        <f t="shared" si="350"/>
        <v>0</v>
      </c>
      <c r="AF141" s="58">
        <f t="shared" si="350"/>
        <v>1.9999999999999999E-6</v>
      </c>
      <c r="AG141" s="58">
        <f t="shared" si="350"/>
        <v>4.0000000000000003E-5</v>
      </c>
      <c r="AH141" s="58">
        <f t="shared" si="350"/>
        <v>6.9999999999999999E-6</v>
      </c>
      <c r="AI141" s="58">
        <f t="shared" si="350"/>
        <v>8.0000000000000007E-5</v>
      </c>
      <c r="AJ141" s="59">
        <v>0.91515999999999997</v>
      </c>
      <c r="AK141" s="59">
        <v>1.0787800000000001</v>
      </c>
      <c r="AL141" s="58">
        <f t="shared" ref="AL141:BN141" si="351">AL61/1000</f>
        <v>3.0800000000000001E-4</v>
      </c>
      <c r="AM141" s="58">
        <f t="shared" si="351"/>
        <v>3.3000000000000003E-5</v>
      </c>
      <c r="AN141" s="58">
        <f t="shared" si="351"/>
        <v>3.0000000000000001E-6</v>
      </c>
      <c r="AO141" s="58">
        <f t="shared" si="351"/>
        <v>3.0699999999999998E-4</v>
      </c>
      <c r="AP141" s="58">
        <f t="shared" si="351"/>
        <v>2.674E-2</v>
      </c>
      <c r="AQ141" s="58">
        <f t="shared" si="351"/>
        <v>2.673E-2</v>
      </c>
      <c r="AR141" s="58">
        <f t="shared" si="351"/>
        <v>3.0600000000000001E-4</v>
      </c>
      <c r="AS141" s="58">
        <f t="shared" si="351"/>
        <v>5.7599999999999991E-4</v>
      </c>
      <c r="AT141" s="58">
        <f t="shared" si="351"/>
        <v>7.1999999999999988E-5</v>
      </c>
      <c r="AU141" s="58">
        <f t="shared" si="351"/>
        <v>2.7600000000000004E-4</v>
      </c>
      <c r="AV141" s="58">
        <f t="shared" si="351"/>
        <v>5.3000000000000001E-5</v>
      </c>
      <c r="AW141" s="58">
        <f t="shared" si="351"/>
        <v>1.4999999999999999E-5</v>
      </c>
      <c r="AX141" s="58">
        <f t="shared" si="351"/>
        <v>4.8000000000000001E-5</v>
      </c>
      <c r="AY141" s="58">
        <f t="shared" si="351"/>
        <v>6.0000000000000002E-6</v>
      </c>
      <c r="AZ141" s="58">
        <f t="shared" si="351"/>
        <v>3.4E-5</v>
      </c>
      <c r="BA141" s="58">
        <f t="shared" si="351"/>
        <v>6.9999999999999999E-6</v>
      </c>
      <c r="BB141" s="58">
        <f t="shared" si="351"/>
        <v>1.7999999999999997E-5</v>
      </c>
      <c r="BC141" s="58">
        <f t="shared" si="351"/>
        <v>1.9999999999999999E-6</v>
      </c>
      <c r="BD141" s="58">
        <f t="shared" si="351"/>
        <v>1.4999999999999999E-5</v>
      </c>
      <c r="BE141" s="58">
        <f t="shared" si="351"/>
        <v>1.9999999999999999E-6</v>
      </c>
      <c r="BF141" s="58">
        <f t="shared" si="351"/>
        <v>9.9999999999999995E-7</v>
      </c>
      <c r="BG141" s="58">
        <f t="shared" si="351"/>
        <v>6.3999999999999997E-5</v>
      </c>
      <c r="BH141" s="58">
        <f t="shared" si="351"/>
        <v>3.6199999999999996E-4</v>
      </c>
      <c r="BI141" s="58">
        <f t="shared" si="351"/>
        <v>3.6299999999999999E-4</v>
      </c>
      <c r="BJ141" s="58">
        <f t="shared" si="351"/>
        <v>0</v>
      </c>
      <c r="BK141" s="58">
        <f t="shared" si="351"/>
        <v>0</v>
      </c>
      <c r="BL141" s="58">
        <f t="shared" si="351"/>
        <v>1.3100000000000001E-4</v>
      </c>
      <c r="BM141" s="58">
        <f t="shared" si="351"/>
        <v>7.9999999999999996E-6</v>
      </c>
      <c r="BN141" s="58">
        <f t="shared" si="351"/>
        <v>3.9030000000000002E-3</v>
      </c>
      <c r="BO141" s="59">
        <v>0.89612000000000003</v>
      </c>
      <c r="BP141" s="59">
        <v>1.0355300000000001</v>
      </c>
      <c r="BQ141" s="58">
        <f t="shared" ref="BQ141:BR141" si="352">BQ61/1000</f>
        <v>9.2999999999999997E-5</v>
      </c>
      <c r="BR141" s="58">
        <f t="shared" si="352"/>
        <v>1.5999999999999999E-5</v>
      </c>
    </row>
    <row r="142" spans="1:70" ht="15.95" customHeight="1" x14ac:dyDescent="0.25">
      <c r="A142" s="58" t="s">
        <v>73</v>
      </c>
      <c r="B142" s="58">
        <f t="shared" ref="B142:G142" si="353">B62/1000</f>
        <v>0.15490000000000001</v>
      </c>
      <c r="C142" s="58">
        <f t="shared" si="353"/>
        <v>5.1619999999999999</v>
      </c>
      <c r="D142" s="58">
        <f t="shared" si="353"/>
        <v>0.28210000000000002</v>
      </c>
      <c r="E142" s="58">
        <f t="shared" si="353"/>
        <v>4.6120000000000001</v>
      </c>
      <c r="F142" s="58">
        <f t="shared" si="353"/>
        <v>49.82</v>
      </c>
      <c r="G142" s="58">
        <f t="shared" si="353"/>
        <v>38.19</v>
      </c>
      <c r="H142" s="59">
        <v>1.01044</v>
      </c>
      <c r="I142" s="59">
        <v>1.03651</v>
      </c>
      <c r="J142" s="58">
        <f t="shared" ref="J142:T142" si="354">J62/1000</f>
        <v>0.1686</v>
      </c>
      <c r="K142" s="58">
        <f t="shared" si="354"/>
        <v>5.2700000000000002E-4</v>
      </c>
      <c r="L142" s="58">
        <f t="shared" si="354"/>
        <v>1.018E-3</v>
      </c>
      <c r="M142" s="58">
        <f t="shared" si="354"/>
        <v>2.6489999999999999E-3</v>
      </c>
      <c r="N142" s="58">
        <f t="shared" si="354"/>
        <v>8.0450000000000008E-2</v>
      </c>
      <c r="O142" s="58">
        <f t="shared" si="354"/>
        <v>0.52460000000000007</v>
      </c>
      <c r="P142" s="58">
        <f t="shared" si="354"/>
        <v>2.5399999999999999E-4</v>
      </c>
      <c r="Q142" s="58">
        <f t="shared" si="354"/>
        <v>4.463E-3</v>
      </c>
      <c r="R142" s="58">
        <f t="shared" si="354"/>
        <v>2.5430000000000001E-2</v>
      </c>
      <c r="S142" s="58">
        <f t="shared" si="354"/>
        <v>3.2750000000000001E-2</v>
      </c>
      <c r="T142" s="58">
        <f t="shared" si="354"/>
        <v>1.0200000000000001E-3</v>
      </c>
      <c r="U142" s="59">
        <v>0.90575000000000006</v>
      </c>
      <c r="V142" s="59">
        <v>0.89834000000000003</v>
      </c>
      <c r="W142" s="58">
        <f t="shared" ref="W142:Z142" si="355">W62/1000</f>
        <v>1.8099999999999998E-4</v>
      </c>
      <c r="X142" s="58">
        <f t="shared" si="355"/>
        <v>4.1149999999999999E-2</v>
      </c>
      <c r="Y142" s="58">
        <f t="shared" si="355"/>
        <v>1.7729999999999999E-2</v>
      </c>
      <c r="Z142" s="58">
        <f t="shared" si="355"/>
        <v>0.1313</v>
      </c>
      <c r="AA142" s="59">
        <v>0.97435000000000005</v>
      </c>
      <c r="AB142" s="59">
        <v>1.07413</v>
      </c>
      <c r="AC142" s="58">
        <f t="shared" ref="AC142:AI142" si="356">AC62/1000</f>
        <v>2.6999999999999999E-5</v>
      </c>
      <c r="AD142" s="58">
        <f t="shared" si="356"/>
        <v>5.6299999999999992E-4</v>
      </c>
      <c r="AE142" s="58">
        <f t="shared" si="356"/>
        <v>0</v>
      </c>
      <c r="AF142" s="58">
        <f t="shared" si="356"/>
        <v>3.9999999999999998E-6</v>
      </c>
      <c r="AG142" s="58">
        <f t="shared" si="356"/>
        <v>3.6999999999999998E-5</v>
      </c>
      <c r="AH142" s="58">
        <f t="shared" si="356"/>
        <v>6.3E-5</v>
      </c>
      <c r="AI142" s="58">
        <f t="shared" si="356"/>
        <v>5.0000000000000002E-5</v>
      </c>
      <c r="AJ142" s="59">
        <v>0.89134999999999998</v>
      </c>
      <c r="AK142" s="59">
        <v>1.0691900000000001</v>
      </c>
      <c r="AL142" s="58">
        <f t="shared" ref="AL142:BN142" si="357">AL62/1000</f>
        <v>6.7700000000000008E-4</v>
      </c>
      <c r="AM142" s="58">
        <f t="shared" si="357"/>
        <v>4.6999999999999997E-5</v>
      </c>
      <c r="AN142" s="58">
        <f t="shared" si="357"/>
        <v>1.9999999999999999E-6</v>
      </c>
      <c r="AO142" s="58">
        <f t="shared" si="357"/>
        <v>1.7000000000000001E-4</v>
      </c>
      <c r="AP142" s="58">
        <f t="shared" si="357"/>
        <v>2.7039999999999998E-2</v>
      </c>
      <c r="AQ142" s="58">
        <f t="shared" si="357"/>
        <v>2.7239999999999997E-2</v>
      </c>
      <c r="AR142" s="58">
        <f t="shared" si="357"/>
        <v>2.8599999999999996E-4</v>
      </c>
      <c r="AS142" s="58">
        <f t="shared" si="357"/>
        <v>5.22E-4</v>
      </c>
      <c r="AT142" s="58">
        <f t="shared" si="357"/>
        <v>6.900000000000001E-5</v>
      </c>
      <c r="AU142" s="58">
        <f t="shared" si="357"/>
        <v>2.6600000000000001E-4</v>
      </c>
      <c r="AV142" s="58">
        <f t="shared" si="357"/>
        <v>5.1999999999999997E-5</v>
      </c>
      <c r="AW142" s="58">
        <f t="shared" si="357"/>
        <v>1.4E-5</v>
      </c>
      <c r="AX142" s="58">
        <f t="shared" si="357"/>
        <v>4.4999999999999996E-5</v>
      </c>
      <c r="AY142" s="58">
        <f t="shared" si="357"/>
        <v>6.0000000000000002E-6</v>
      </c>
      <c r="AZ142" s="58">
        <f t="shared" si="357"/>
        <v>3.1999999999999999E-5</v>
      </c>
      <c r="BA142" s="58">
        <f t="shared" si="357"/>
        <v>6.0000000000000002E-6</v>
      </c>
      <c r="BB142" s="58">
        <f t="shared" si="357"/>
        <v>1.5999999999999999E-5</v>
      </c>
      <c r="BC142" s="58">
        <f t="shared" si="357"/>
        <v>1.9999999999999999E-6</v>
      </c>
      <c r="BD142" s="58">
        <f t="shared" si="357"/>
        <v>1.4E-5</v>
      </c>
      <c r="BE142" s="58">
        <f t="shared" si="357"/>
        <v>1.9999999999999999E-6</v>
      </c>
      <c r="BF142" s="58">
        <f t="shared" si="357"/>
        <v>9.9999999999999995E-7</v>
      </c>
      <c r="BG142" s="58">
        <f t="shared" si="357"/>
        <v>6.2000000000000003E-5</v>
      </c>
      <c r="BH142" s="58">
        <f t="shared" si="357"/>
        <v>2.6200000000000003E-4</v>
      </c>
      <c r="BI142" s="58">
        <f t="shared" si="357"/>
        <v>2.6400000000000002E-4</v>
      </c>
      <c r="BJ142" s="58">
        <f t="shared" si="357"/>
        <v>0</v>
      </c>
      <c r="BK142" s="58">
        <f t="shared" si="357"/>
        <v>0</v>
      </c>
      <c r="BL142" s="58">
        <f t="shared" si="357"/>
        <v>1.46E-4</v>
      </c>
      <c r="BM142" s="58">
        <f t="shared" si="357"/>
        <v>7.9999999999999996E-6</v>
      </c>
      <c r="BN142" s="58">
        <f t="shared" si="357"/>
        <v>2.8489999999999998E-2</v>
      </c>
      <c r="BO142" s="59">
        <v>0.87239999999999995</v>
      </c>
      <c r="BP142" s="59">
        <v>1.0246999999999999</v>
      </c>
      <c r="BQ142" s="58">
        <f t="shared" ref="BQ142:BR142" si="358">BQ62/1000</f>
        <v>8.4000000000000009E-5</v>
      </c>
      <c r="BR142" s="58">
        <f t="shared" si="358"/>
        <v>1.2999999999999999E-5</v>
      </c>
    </row>
    <row r="143" spans="1:70" ht="15.95" customHeight="1" x14ac:dyDescent="0.25">
      <c r="A143" s="58" t="s">
        <v>74</v>
      </c>
      <c r="B143" s="58">
        <f t="shared" ref="B143:G143" si="359">B63/1000</f>
        <v>0.15509999999999999</v>
      </c>
      <c r="C143" s="58">
        <f t="shared" si="359"/>
        <v>4.99</v>
      </c>
      <c r="D143" s="58">
        <f t="shared" si="359"/>
        <v>0.71329999999999993</v>
      </c>
      <c r="E143" s="58">
        <f t="shared" si="359"/>
        <v>3.2330000000000001</v>
      </c>
      <c r="F143" s="58">
        <f t="shared" si="359"/>
        <v>53.01</v>
      </c>
      <c r="G143" s="58">
        <f t="shared" si="359"/>
        <v>37.46</v>
      </c>
      <c r="H143" s="59">
        <v>1.0083299999999999</v>
      </c>
      <c r="I143" s="59">
        <v>1.0421499999999999</v>
      </c>
      <c r="J143" s="58">
        <f t="shared" ref="J143:T143" si="360">J63/1000</f>
        <v>0.18669999999999998</v>
      </c>
      <c r="K143" s="58">
        <f t="shared" si="360"/>
        <v>1.3309999999999999E-3</v>
      </c>
      <c r="L143" s="58">
        <f t="shared" si="360"/>
        <v>1.5139999999999999E-3</v>
      </c>
      <c r="M143" s="58">
        <f t="shared" si="360"/>
        <v>2.1689999999999999E-3</v>
      </c>
      <c r="N143" s="58">
        <f t="shared" si="360"/>
        <v>0.1318</v>
      </c>
      <c r="O143" s="58">
        <f t="shared" si="360"/>
        <v>0.85960000000000003</v>
      </c>
      <c r="P143" s="58">
        <f t="shared" si="360"/>
        <v>4.1899999999999999E-4</v>
      </c>
      <c r="Q143" s="58">
        <f t="shared" si="360"/>
        <v>5.7520000000000002E-3</v>
      </c>
      <c r="R143" s="58">
        <f t="shared" si="360"/>
        <v>2.9780000000000001E-2</v>
      </c>
      <c r="S143" s="58">
        <f t="shared" si="360"/>
        <v>2.4030000000000003E-2</v>
      </c>
      <c r="T143" s="58">
        <f t="shared" si="360"/>
        <v>4.5100000000000001E-4</v>
      </c>
      <c r="U143" s="59">
        <v>0.91564000000000001</v>
      </c>
      <c r="V143" s="59">
        <v>0.90508</v>
      </c>
      <c r="W143" s="58">
        <f t="shared" ref="W143:Z143" si="361">W63/1000</f>
        <v>2.5000000000000001E-4</v>
      </c>
      <c r="X143" s="58">
        <f t="shared" si="361"/>
        <v>5.1310000000000001E-3</v>
      </c>
      <c r="Y143" s="58">
        <f t="shared" si="361"/>
        <v>2.7170000000000003E-2</v>
      </c>
      <c r="Z143" s="58">
        <f t="shared" si="361"/>
        <v>0.12290000000000001</v>
      </c>
      <c r="AA143" s="59">
        <v>0.97824</v>
      </c>
      <c r="AB143" s="59">
        <v>1.0772299999999999</v>
      </c>
      <c r="AC143" s="58">
        <f t="shared" ref="AC143:AI143" si="362">AC63/1000</f>
        <v>7.1999999999999988E-5</v>
      </c>
      <c r="AD143" s="58">
        <f t="shared" si="362"/>
        <v>3.2900000000000003E-4</v>
      </c>
      <c r="AE143" s="58">
        <f t="shared" si="362"/>
        <v>0</v>
      </c>
      <c r="AF143" s="58">
        <f t="shared" si="362"/>
        <v>1.9999999999999999E-6</v>
      </c>
      <c r="AG143" s="58">
        <f t="shared" si="362"/>
        <v>3.1000000000000001E-5</v>
      </c>
      <c r="AH143" s="58">
        <f t="shared" si="362"/>
        <v>1.45E-4</v>
      </c>
      <c r="AI143" s="58">
        <f t="shared" si="362"/>
        <v>6.2000000000000003E-5</v>
      </c>
      <c r="AJ143" s="59">
        <v>0.89281999999999995</v>
      </c>
      <c r="AK143" s="59">
        <v>1.0706100000000001</v>
      </c>
      <c r="AL143" s="58">
        <f t="shared" ref="AL143:BN143" si="363">AL63/1000</f>
        <v>3.529E-3</v>
      </c>
      <c r="AM143" s="58">
        <f t="shared" si="363"/>
        <v>5.9999999999999995E-5</v>
      </c>
      <c r="AN143" s="58">
        <f t="shared" si="363"/>
        <v>1.9999999999999999E-6</v>
      </c>
      <c r="AO143" s="58">
        <f t="shared" si="363"/>
        <v>2.3999999999999998E-4</v>
      </c>
      <c r="AP143" s="58">
        <f t="shared" si="363"/>
        <v>9.6240000000000006E-3</v>
      </c>
      <c r="AQ143" s="58">
        <f t="shared" si="363"/>
        <v>9.7520000000000003E-3</v>
      </c>
      <c r="AR143" s="58">
        <f t="shared" si="363"/>
        <v>5.9599999999999996E-4</v>
      </c>
      <c r="AS143" s="58">
        <f t="shared" si="363"/>
        <v>1.191E-3</v>
      </c>
      <c r="AT143" s="58">
        <f t="shared" si="363"/>
        <v>1.46E-4</v>
      </c>
      <c r="AU143" s="58">
        <f t="shared" si="363"/>
        <v>5.4500000000000002E-4</v>
      </c>
      <c r="AV143" s="58">
        <f t="shared" si="363"/>
        <v>1.07E-4</v>
      </c>
      <c r="AW143" s="58">
        <f t="shared" si="363"/>
        <v>2.0000000000000002E-5</v>
      </c>
      <c r="AX143" s="58">
        <f t="shared" si="363"/>
        <v>9.3999999999999994E-5</v>
      </c>
      <c r="AY143" s="58">
        <f t="shared" si="363"/>
        <v>1.2999999999999999E-5</v>
      </c>
      <c r="AZ143" s="58">
        <f t="shared" si="363"/>
        <v>6.7999999999999999E-5</v>
      </c>
      <c r="BA143" s="58">
        <f t="shared" si="363"/>
        <v>1.2999999999999999E-5</v>
      </c>
      <c r="BB143" s="58">
        <f t="shared" si="363"/>
        <v>3.5000000000000004E-5</v>
      </c>
      <c r="BC143" s="58">
        <f t="shared" si="363"/>
        <v>5.0000000000000004E-6</v>
      </c>
      <c r="BD143" s="58">
        <f t="shared" si="363"/>
        <v>3.3000000000000003E-5</v>
      </c>
      <c r="BE143" s="58">
        <f t="shared" si="363"/>
        <v>3.9999999999999998E-6</v>
      </c>
      <c r="BF143" s="58">
        <f t="shared" si="363"/>
        <v>9.9999999999999995E-7</v>
      </c>
      <c r="BG143" s="58">
        <f t="shared" si="363"/>
        <v>5.7000000000000003E-5</v>
      </c>
      <c r="BH143" s="58">
        <f t="shared" si="363"/>
        <v>3.7399999999999998E-4</v>
      </c>
      <c r="BI143" s="58">
        <f t="shared" si="363"/>
        <v>3.8099999999999999E-4</v>
      </c>
      <c r="BJ143" s="58">
        <f t="shared" si="363"/>
        <v>0</v>
      </c>
      <c r="BK143" s="58">
        <f t="shared" si="363"/>
        <v>0</v>
      </c>
      <c r="BL143" s="58">
        <f t="shared" si="363"/>
        <v>1.9600000000000002E-4</v>
      </c>
      <c r="BM143" s="58">
        <f t="shared" si="363"/>
        <v>8.9999999999999985E-6</v>
      </c>
      <c r="BN143" s="58">
        <f t="shared" si="363"/>
        <v>7.7859999999999995E-3</v>
      </c>
      <c r="BO143" s="59">
        <v>0.87785000000000002</v>
      </c>
      <c r="BP143" s="59">
        <v>1.0270300000000001</v>
      </c>
      <c r="BQ143" s="58">
        <f t="shared" ref="BQ143:BR143" si="364">BQ63/1000</f>
        <v>1.46E-4</v>
      </c>
      <c r="BR143" s="58">
        <f t="shared" si="364"/>
        <v>2.9999999999999997E-5</v>
      </c>
    </row>
    <row r="144" spans="1:70" ht="15.95" customHeight="1" x14ac:dyDescent="0.25">
      <c r="A144" s="58" t="s">
        <v>75</v>
      </c>
      <c r="B144" s="58">
        <f t="shared" ref="B144:G144" si="365">B64/1000</f>
        <v>0.19950000000000001</v>
      </c>
      <c r="C144" s="58">
        <f t="shared" si="365"/>
        <v>7.5380000000000003</v>
      </c>
      <c r="D144" s="58">
        <f t="shared" si="365"/>
        <v>0.38469999999999999</v>
      </c>
      <c r="E144" s="58">
        <f t="shared" si="365"/>
        <v>3.6720000000000002</v>
      </c>
      <c r="F144" s="58">
        <f t="shared" si="365"/>
        <v>43.29</v>
      </c>
      <c r="G144" s="58">
        <f t="shared" si="365"/>
        <v>33.049999999999997</v>
      </c>
      <c r="H144" s="59">
        <v>1.0632699999999999</v>
      </c>
      <c r="I144" s="59">
        <v>1.0877600000000001</v>
      </c>
      <c r="J144" s="58">
        <f t="shared" ref="J144:T144" si="366">J64/1000</f>
        <v>0.13980000000000001</v>
      </c>
      <c r="K144" s="58">
        <f t="shared" si="366"/>
        <v>6.6500000000000001E-4</v>
      </c>
      <c r="L144" s="58">
        <f t="shared" si="366"/>
        <v>1.0509999999999999E-3</v>
      </c>
      <c r="M144" s="58">
        <f t="shared" si="366"/>
        <v>2.163E-3</v>
      </c>
      <c r="N144" s="58">
        <f t="shared" si="366"/>
        <v>0.1032</v>
      </c>
      <c r="O144" s="58">
        <f t="shared" si="366"/>
        <v>0.50280000000000002</v>
      </c>
      <c r="P144" s="58">
        <f t="shared" si="366"/>
        <v>2.5799999999999998E-4</v>
      </c>
      <c r="Q144" s="58">
        <f t="shared" si="366"/>
        <v>5.6159999999999995E-3</v>
      </c>
      <c r="R144" s="58">
        <f t="shared" si="366"/>
        <v>1.9170000000000003E-2</v>
      </c>
      <c r="S144" s="58">
        <f t="shared" si="366"/>
        <v>3.7329999999999995E-2</v>
      </c>
      <c r="T144" s="58">
        <f t="shared" si="366"/>
        <v>1.5120000000000001E-3</v>
      </c>
      <c r="U144" s="59">
        <v>0.94886999999999999</v>
      </c>
      <c r="V144" s="59">
        <v>0.93835999999999997</v>
      </c>
      <c r="W144" s="58">
        <f t="shared" ref="W144:Z144" si="367">W64/1000</f>
        <v>1.7299999999999998E-4</v>
      </c>
      <c r="X144" s="58">
        <f t="shared" si="367"/>
        <v>1.1009999999999999E-2</v>
      </c>
      <c r="Y144" s="58">
        <f t="shared" si="367"/>
        <v>1.41E-2</v>
      </c>
      <c r="Z144" s="58">
        <f t="shared" si="367"/>
        <v>0.33460000000000001</v>
      </c>
      <c r="AA144" s="59">
        <v>1.01387</v>
      </c>
      <c r="AB144" s="59">
        <v>1.1129500000000001</v>
      </c>
      <c r="AC144" s="58">
        <f t="shared" ref="AC144:AI144" si="368">AC64/1000</f>
        <v>3.1000000000000001E-5</v>
      </c>
      <c r="AD144" s="58">
        <f t="shared" si="368"/>
        <v>4.8099999999999998E-4</v>
      </c>
      <c r="AE144" s="58">
        <f t="shared" si="368"/>
        <v>9.9999999999999995E-7</v>
      </c>
      <c r="AF144" s="58">
        <f t="shared" si="368"/>
        <v>5.0000000000000004E-6</v>
      </c>
      <c r="AG144" s="58">
        <f t="shared" si="368"/>
        <v>8.2999999999999998E-5</v>
      </c>
      <c r="AH144" s="58">
        <f t="shared" si="368"/>
        <v>1.9000000000000001E-5</v>
      </c>
      <c r="AI144" s="58">
        <f t="shared" si="368"/>
        <v>9.3999999999999994E-5</v>
      </c>
      <c r="AJ144" s="59">
        <v>0.92337999999999998</v>
      </c>
      <c r="AK144" s="59">
        <v>1.1033999999999999</v>
      </c>
      <c r="AL144" s="58">
        <f t="shared" ref="AL144:BN144" si="369">AL64/1000</f>
        <v>1.16E-4</v>
      </c>
      <c r="AM144" s="58">
        <f t="shared" si="369"/>
        <v>2.6999999999999999E-5</v>
      </c>
      <c r="AN144" s="58">
        <f t="shared" si="369"/>
        <v>0</v>
      </c>
      <c r="AO144" s="58">
        <f t="shared" si="369"/>
        <v>1.25E-4</v>
      </c>
      <c r="AP144" s="58">
        <f t="shared" si="369"/>
        <v>4.0250000000000001E-2</v>
      </c>
      <c r="AQ144" s="58">
        <f t="shared" si="369"/>
        <v>4.0060000000000005E-2</v>
      </c>
      <c r="AR144" s="58">
        <f t="shared" si="369"/>
        <v>3.2900000000000003E-4</v>
      </c>
      <c r="AS144" s="58">
        <f t="shared" si="369"/>
        <v>6.6600000000000003E-4</v>
      </c>
      <c r="AT144" s="58">
        <f t="shared" si="369"/>
        <v>8.0000000000000007E-5</v>
      </c>
      <c r="AU144" s="58">
        <f t="shared" si="369"/>
        <v>2.92E-4</v>
      </c>
      <c r="AV144" s="58">
        <f t="shared" si="369"/>
        <v>5.8999999999999998E-5</v>
      </c>
      <c r="AW144" s="58">
        <f t="shared" si="369"/>
        <v>1.7E-5</v>
      </c>
      <c r="AX144" s="58">
        <f t="shared" si="369"/>
        <v>5.1E-5</v>
      </c>
      <c r="AY144" s="58">
        <f t="shared" si="369"/>
        <v>6.9999999999999999E-6</v>
      </c>
      <c r="AZ144" s="58">
        <f t="shared" si="369"/>
        <v>3.6999999999999998E-5</v>
      </c>
      <c r="BA144" s="58">
        <f t="shared" si="369"/>
        <v>6.9999999999999999E-6</v>
      </c>
      <c r="BB144" s="58">
        <f t="shared" si="369"/>
        <v>1.9000000000000001E-5</v>
      </c>
      <c r="BC144" s="58">
        <f t="shared" si="369"/>
        <v>3.0000000000000001E-6</v>
      </c>
      <c r="BD144" s="58">
        <f t="shared" si="369"/>
        <v>1.7E-5</v>
      </c>
      <c r="BE144" s="58">
        <f t="shared" si="369"/>
        <v>1.9999999999999999E-6</v>
      </c>
      <c r="BF144" s="58">
        <f t="shared" si="369"/>
        <v>9.9999999999999995E-7</v>
      </c>
      <c r="BG144" s="58">
        <f t="shared" si="369"/>
        <v>3.8999999999999999E-5</v>
      </c>
      <c r="BH144" s="58">
        <f t="shared" si="369"/>
        <v>8.4000000000000009E-5</v>
      </c>
      <c r="BI144" s="58">
        <f t="shared" si="369"/>
        <v>8.7000000000000001E-5</v>
      </c>
      <c r="BJ144" s="58">
        <f t="shared" si="369"/>
        <v>0</v>
      </c>
      <c r="BK144" s="58">
        <f t="shared" si="369"/>
        <v>0</v>
      </c>
      <c r="BL144" s="58">
        <f t="shared" si="369"/>
        <v>7.0000000000000007E-5</v>
      </c>
      <c r="BM144" s="58">
        <f t="shared" si="369"/>
        <v>5.0000000000000004E-6</v>
      </c>
      <c r="BN144" s="58">
        <f t="shared" si="369"/>
        <v>3.872E-3</v>
      </c>
      <c r="BO144" s="59">
        <v>0.8962</v>
      </c>
      <c r="BP144" s="59">
        <v>1.0528599999999999</v>
      </c>
      <c r="BQ144" s="58">
        <f t="shared" ref="BQ144:BR144" si="370">BQ64/1000</f>
        <v>9.800000000000001E-5</v>
      </c>
      <c r="BR144" s="58">
        <f t="shared" si="370"/>
        <v>1.4999999999999999E-5</v>
      </c>
    </row>
    <row r="145" spans="1:70" ht="15.95" customHeight="1" x14ac:dyDescent="0.25">
      <c r="A145" s="58" t="s">
        <v>76</v>
      </c>
      <c r="B145" s="58">
        <f t="shared" ref="B145:G145" si="371">B65/1000</f>
        <v>0.32350000000000001</v>
      </c>
      <c r="C145" s="58">
        <f t="shared" si="371"/>
        <v>5.0739999999999998</v>
      </c>
      <c r="D145" s="58">
        <f t="shared" si="371"/>
        <v>0.75839999999999996</v>
      </c>
      <c r="E145" s="58">
        <f t="shared" si="371"/>
        <v>2.085</v>
      </c>
      <c r="F145" s="58">
        <f t="shared" si="371"/>
        <v>30.6</v>
      </c>
      <c r="G145" s="58">
        <f t="shared" si="371"/>
        <v>56.17</v>
      </c>
      <c r="H145" s="59">
        <v>1.0532699999999999</v>
      </c>
      <c r="I145" s="59">
        <v>1.0823100000000001</v>
      </c>
      <c r="J145" s="58">
        <f t="shared" ref="J145:T145" si="372">J65/1000</f>
        <v>0.25989999999999996</v>
      </c>
      <c r="K145" s="58">
        <f t="shared" si="372"/>
        <v>1.407E-3</v>
      </c>
      <c r="L145" s="58">
        <f t="shared" si="372"/>
        <v>1.8109999999999999E-3</v>
      </c>
      <c r="M145" s="58">
        <f t="shared" si="372"/>
        <v>2.9069999999999999E-3</v>
      </c>
      <c r="N145" s="58">
        <f t="shared" si="372"/>
        <v>0.10579999999999999</v>
      </c>
      <c r="O145" s="58">
        <f t="shared" si="372"/>
        <v>0.99239999999999995</v>
      </c>
      <c r="P145" s="58">
        <f t="shared" si="372"/>
        <v>4.55E-4</v>
      </c>
      <c r="Q145" s="58">
        <f t="shared" si="372"/>
        <v>4.9640000000000005E-3</v>
      </c>
      <c r="R145" s="58">
        <f t="shared" si="372"/>
        <v>3.2210000000000003E-2</v>
      </c>
      <c r="S145" s="58">
        <f t="shared" si="372"/>
        <v>4.1390000000000003E-2</v>
      </c>
      <c r="T145" s="58">
        <f t="shared" si="372"/>
        <v>1.885E-3</v>
      </c>
      <c r="U145" s="59">
        <v>0.95420000000000005</v>
      </c>
      <c r="V145" s="59">
        <v>0.93052000000000001</v>
      </c>
      <c r="W145" s="58">
        <f t="shared" ref="W145:Z145" si="373">W65/1000</f>
        <v>2.4600000000000002E-4</v>
      </c>
      <c r="X145" s="58">
        <f t="shared" si="373"/>
        <v>2.2429999999999999E-2</v>
      </c>
      <c r="Y145" s="58">
        <f t="shared" si="373"/>
        <v>1.823E-2</v>
      </c>
      <c r="Z145" s="58">
        <f t="shared" si="373"/>
        <v>0.17460000000000001</v>
      </c>
      <c r="AA145" s="59">
        <v>1.0210300000000001</v>
      </c>
      <c r="AB145" s="59">
        <v>1.11425</v>
      </c>
      <c r="AC145" s="58">
        <f t="shared" ref="AC145:AI145" si="374">AC65/1000</f>
        <v>8.599999999999999E-5</v>
      </c>
      <c r="AD145" s="58">
        <f t="shared" si="374"/>
        <v>6.38E-4</v>
      </c>
      <c r="AE145" s="58">
        <f t="shared" si="374"/>
        <v>0</v>
      </c>
      <c r="AF145" s="58">
        <f t="shared" si="374"/>
        <v>5.0000000000000004E-6</v>
      </c>
      <c r="AG145" s="58">
        <f t="shared" si="374"/>
        <v>4.4999999999999996E-5</v>
      </c>
      <c r="AH145" s="58">
        <f t="shared" si="374"/>
        <v>2.5700000000000001E-4</v>
      </c>
      <c r="AI145" s="58">
        <f t="shared" si="374"/>
        <v>8.7999999999999998E-5</v>
      </c>
      <c r="AJ145" s="59">
        <v>0.92684999999999995</v>
      </c>
      <c r="AK145" s="59">
        <v>1.1044499999999999</v>
      </c>
      <c r="AL145" s="58">
        <f t="shared" ref="AL145:BN145" si="375">AL65/1000</f>
        <v>1.7600000000000001E-3</v>
      </c>
      <c r="AM145" s="58">
        <f t="shared" si="375"/>
        <v>7.8999999999999996E-5</v>
      </c>
      <c r="AN145" s="58">
        <f t="shared" si="375"/>
        <v>1.9999999999999999E-6</v>
      </c>
      <c r="AO145" s="58">
        <f t="shared" si="375"/>
        <v>2.7500000000000002E-4</v>
      </c>
      <c r="AP145" s="58">
        <f t="shared" si="375"/>
        <v>4.8500000000000001E-2</v>
      </c>
      <c r="AQ145" s="58">
        <f t="shared" si="375"/>
        <v>5.5969999999999999E-2</v>
      </c>
      <c r="AR145" s="58">
        <f t="shared" si="375"/>
        <v>6.9499999999999998E-4</v>
      </c>
      <c r="AS145" s="58">
        <f t="shared" si="375"/>
        <v>1.3700000000000001E-3</v>
      </c>
      <c r="AT145" s="58">
        <f t="shared" si="375"/>
        <v>1.7000000000000001E-4</v>
      </c>
      <c r="AU145" s="58">
        <f t="shared" si="375"/>
        <v>6.3000000000000003E-4</v>
      </c>
      <c r="AV145" s="58">
        <f t="shared" si="375"/>
        <v>1.2400000000000001E-4</v>
      </c>
      <c r="AW145" s="58">
        <f t="shared" si="375"/>
        <v>2.9999999999999997E-5</v>
      </c>
      <c r="AX145" s="58">
        <f t="shared" si="375"/>
        <v>1.11E-4</v>
      </c>
      <c r="AY145" s="58">
        <f t="shared" si="375"/>
        <v>1.4999999999999999E-5</v>
      </c>
      <c r="AZ145" s="58">
        <f t="shared" si="375"/>
        <v>7.7999999999999999E-5</v>
      </c>
      <c r="BA145" s="58">
        <f t="shared" si="375"/>
        <v>1.4999999999999999E-5</v>
      </c>
      <c r="BB145" s="58">
        <f t="shared" si="375"/>
        <v>4.2000000000000004E-5</v>
      </c>
      <c r="BC145" s="58">
        <f t="shared" si="375"/>
        <v>6.0000000000000002E-6</v>
      </c>
      <c r="BD145" s="58">
        <f t="shared" si="375"/>
        <v>3.5999999999999994E-5</v>
      </c>
      <c r="BE145" s="58">
        <f t="shared" si="375"/>
        <v>5.0000000000000004E-6</v>
      </c>
      <c r="BF145" s="58">
        <f t="shared" si="375"/>
        <v>1.9999999999999999E-6</v>
      </c>
      <c r="BG145" s="58">
        <f t="shared" si="375"/>
        <v>7.1999999999999988E-5</v>
      </c>
      <c r="BH145" s="58">
        <f t="shared" si="375"/>
        <v>2.6600000000000001E-4</v>
      </c>
      <c r="BI145" s="58">
        <f t="shared" si="375"/>
        <v>2.72E-4</v>
      </c>
      <c r="BJ145" s="58">
        <f t="shared" si="375"/>
        <v>0</v>
      </c>
      <c r="BK145" s="58">
        <f t="shared" si="375"/>
        <v>0</v>
      </c>
      <c r="BL145" s="58">
        <f t="shared" si="375"/>
        <v>1.36E-4</v>
      </c>
      <c r="BM145" s="58">
        <f t="shared" si="375"/>
        <v>1.0000000000000001E-5</v>
      </c>
      <c r="BN145" s="58">
        <f t="shared" si="375"/>
        <v>1.474E-2</v>
      </c>
      <c r="BO145" s="59">
        <v>0.90159</v>
      </c>
      <c r="BP145" s="59">
        <v>1.04959</v>
      </c>
      <c r="BQ145" s="58">
        <f t="shared" ref="BQ145:BR145" si="376">BQ65/1000</f>
        <v>2.1100000000000001E-4</v>
      </c>
      <c r="BR145" s="58">
        <f t="shared" si="376"/>
        <v>3.4E-5</v>
      </c>
    </row>
    <row r="146" spans="1:70" ht="15.95" customHeight="1" x14ac:dyDescent="0.25">
      <c r="A146" s="58" t="s">
        <v>77</v>
      </c>
      <c r="B146" s="58">
        <f t="shared" ref="B146:G146" si="377">B66/1000</f>
        <v>0.2898</v>
      </c>
      <c r="C146" s="58">
        <f t="shared" si="377"/>
        <v>4.8819999999999997</v>
      </c>
      <c r="D146" s="58">
        <f t="shared" si="377"/>
        <v>0.27400000000000002</v>
      </c>
      <c r="E146" s="58">
        <f t="shared" si="377"/>
        <v>3.7570000000000001</v>
      </c>
      <c r="F146" s="58">
        <f t="shared" si="377"/>
        <v>51.15</v>
      </c>
      <c r="G146" s="58">
        <f t="shared" si="377"/>
        <v>48.74</v>
      </c>
      <c r="H146" s="59">
        <v>1.0305899999999999</v>
      </c>
      <c r="I146" s="59">
        <v>1.06596</v>
      </c>
      <c r="J146" s="58">
        <f t="shared" ref="J146:T146" si="378">J66/1000</f>
        <v>0.20880000000000001</v>
      </c>
      <c r="K146" s="58">
        <f t="shared" si="378"/>
        <v>4.6300000000000003E-4</v>
      </c>
      <c r="L146" s="58">
        <f t="shared" si="378"/>
        <v>8.03E-4</v>
      </c>
      <c r="M146" s="58">
        <f t="shared" si="378"/>
        <v>1.9919999999999998E-3</v>
      </c>
      <c r="N146" s="58">
        <f t="shared" si="378"/>
        <v>6.4170000000000005E-2</v>
      </c>
      <c r="O146" s="58">
        <f t="shared" si="378"/>
        <v>0.49249999999999999</v>
      </c>
      <c r="P146" s="58">
        <f t="shared" si="378"/>
        <v>3.68E-4</v>
      </c>
      <c r="Q146" s="58">
        <f t="shared" si="378"/>
        <v>4.0490000000000005E-3</v>
      </c>
      <c r="R146" s="58">
        <f t="shared" si="378"/>
        <v>2.393E-2</v>
      </c>
      <c r="S146" s="58">
        <f t="shared" si="378"/>
        <v>4.8329999999999998E-2</v>
      </c>
      <c r="T146" s="58">
        <f t="shared" si="378"/>
        <v>1.242E-3</v>
      </c>
      <c r="U146" s="59">
        <v>0.93069000000000002</v>
      </c>
      <c r="V146" s="59">
        <v>0.92225999999999997</v>
      </c>
      <c r="W146" s="58">
        <f t="shared" ref="W146:Z146" si="379">W66/1000</f>
        <v>1.8799999999999999E-4</v>
      </c>
      <c r="X146" s="58">
        <f t="shared" si="379"/>
        <v>4.2939999999999992E-3</v>
      </c>
      <c r="Y146" s="58">
        <f t="shared" si="379"/>
        <v>1.6969999999999999E-2</v>
      </c>
      <c r="Z146" s="58">
        <f t="shared" si="379"/>
        <v>0.25930000000000003</v>
      </c>
      <c r="AA146" s="59">
        <v>0.99160000000000004</v>
      </c>
      <c r="AB146" s="59">
        <v>1.09497</v>
      </c>
      <c r="AC146" s="58">
        <f t="shared" ref="AC146:AI146" si="380">AC66/1000</f>
        <v>2.6999999999999999E-5</v>
      </c>
      <c r="AD146" s="58">
        <f t="shared" si="380"/>
        <v>3.8099999999999999E-4</v>
      </c>
      <c r="AE146" s="58">
        <f t="shared" si="380"/>
        <v>9.9999999999999995E-7</v>
      </c>
      <c r="AF146" s="58">
        <f t="shared" si="380"/>
        <v>3.9999999999999998E-6</v>
      </c>
      <c r="AG146" s="58">
        <f t="shared" si="380"/>
        <v>6.7999999999999999E-5</v>
      </c>
      <c r="AH146" s="58">
        <f t="shared" si="380"/>
        <v>2.6999999999999999E-5</v>
      </c>
      <c r="AI146" s="58">
        <f t="shared" si="380"/>
        <v>1.6100000000000001E-4</v>
      </c>
      <c r="AJ146" s="59">
        <v>0.90207000000000004</v>
      </c>
      <c r="AK146" s="59">
        <v>1.08935</v>
      </c>
      <c r="AL146" s="58">
        <f t="shared" ref="AL146:BN146" si="381">AL66/1000</f>
        <v>1.7100000000000001E-4</v>
      </c>
      <c r="AM146" s="58">
        <f t="shared" si="381"/>
        <v>6.6000000000000005E-5</v>
      </c>
      <c r="AN146" s="58">
        <f t="shared" si="381"/>
        <v>9.9999999999999995E-7</v>
      </c>
      <c r="AO146" s="58">
        <f t="shared" si="381"/>
        <v>8.2999999999999998E-5</v>
      </c>
      <c r="AP146" s="58">
        <f t="shared" si="381"/>
        <v>3.3570000000000003E-2</v>
      </c>
      <c r="AQ146" s="58">
        <f t="shared" si="381"/>
        <v>3.3710000000000004E-2</v>
      </c>
      <c r="AR146" s="58">
        <f t="shared" si="381"/>
        <v>2.43E-4</v>
      </c>
      <c r="AS146" s="58">
        <f t="shared" si="381"/>
        <v>4.7099999999999996E-4</v>
      </c>
      <c r="AT146" s="58">
        <f t="shared" si="381"/>
        <v>5.8E-5</v>
      </c>
      <c r="AU146" s="58">
        <f t="shared" si="381"/>
        <v>2.24E-4</v>
      </c>
      <c r="AV146" s="58">
        <f t="shared" si="381"/>
        <v>4.2999999999999995E-5</v>
      </c>
      <c r="AW146" s="58">
        <f t="shared" si="381"/>
        <v>1.2999999999999999E-5</v>
      </c>
      <c r="AX146" s="58">
        <f t="shared" si="381"/>
        <v>3.8000000000000002E-5</v>
      </c>
      <c r="AY146" s="58">
        <f t="shared" si="381"/>
        <v>6.0000000000000002E-6</v>
      </c>
      <c r="AZ146" s="58">
        <f t="shared" si="381"/>
        <v>2.8E-5</v>
      </c>
      <c r="BA146" s="58">
        <f t="shared" si="381"/>
        <v>5.0000000000000004E-6</v>
      </c>
      <c r="BB146" s="58">
        <f t="shared" si="381"/>
        <v>1.4E-5</v>
      </c>
      <c r="BC146" s="58">
        <f t="shared" si="381"/>
        <v>1.9999999999999999E-6</v>
      </c>
      <c r="BD146" s="58">
        <f t="shared" si="381"/>
        <v>1.2999999999999999E-5</v>
      </c>
      <c r="BE146" s="58">
        <f t="shared" si="381"/>
        <v>1.9999999999999999E-6</v>
      </c>
      <c r="BF146" s="58">
        <f t="shared" si="381"/>
        <v>9.9999999999999995E-7</v>
      </c>
      <c r="BG146" s="58">
        <f t="shared" si="381"/>
        <v>3.8999999999999999E-5</v>
      </c>
      <c r="BH146" s="58">
        <f t="shared" si="381"/>
        <v>9.5000000000000005E-5</v>
      </c>
      <c r="BI146" s="58">
        <f t="shared" si="381"/>
        <v>9.6000000000000002E-5</v>
      </c>
      <c r="BJ146" s="58">
        <f t="shared" si="381"/>
        <v>0</v>
      </c>
      <c r="BK146" s="58">
        <f t="shared" si="381"/>
        <v>0</v>
      </c>
      <c r="BL146" s="58">
        <f t="shared" si="381"/>
        <v>1.26E-4</v>
      </c>
      <c r="BM146" s="58">
        <f t="shared" si="381"/>
        <v>1.1E-5</v>
      </c>
      <c r="BN146" s="58">
        <f t="shared" si="381"/>
        <v>2.2040000000000002E-3</v>
      </c>
      <c r="BO146" s="59">
        <v>0.87794000000000005</v>
      </c>
      <c r="BP146" s="59">
        <v>1.03837</v>
      </c>
      <c r="BQ146" s="58">
        <f t="shared" ref="BQ146:BR146" si="382">BQ66/1000</f>
        <v>7.4999999999999993E-5</v>
      </c>
      <c r="BR146" s="58">
        <f t="shared" si="382"/>
        <v>1.2E-5</v>
      </c>
    </row>
    <row r="147" spans="1:70" ht="15.95" customHeight="1" x14ac:dyDescent="0.25">
      <c r="A147" s="58" t="s">
        <v>78</v>
      </c>
      <c r="B147" s="58">
        <f t="shared" ref="B147:G147" si="383">B67/1000</f>
        <v>0.61460000000000004</v>
      </c>
      <c r="C147" s="58">
        <f t="shared" si="383"/>
        <v>4.7770000000000001</v>
      </c>
      <c r="D147" s="58">
        <f t="shared" si="383"/>
        <v>0.89460000000000006</v>
      </c>
      <c r="E147" s="58">
        <f t="shared" si="383"/>
        <v>2.2599999999999998</v>
      </c>
      <c r="F147" s="58">
        <f t="shared" si="383"/>
        <v>37.700000000000003</v>
      </c>
      <c r="G147" s="58">
        <f t="shared" si="383"/>
        <v>59.87</v>
      </c>
      <c r="H147" s="59">
        <v>1.0288200000000001</v>
      </c>
      <c r="I147" s="59">
        <v>1.06091</v>
      </c>
      <c r="J147" s="58">
        <f t="shared" ref="J147:T147" si="384">J67/1000</f>
        <v>0.28179999999999999</v>
      </c>
      <c r="K147" s="58">
        <f t="shared" si="384"/>
        <v>1.7960000000000001E-3</v>
      </c>
      <c r="L147" s="58">
        <f t="shared" si="384"/>
        <v>1.9450000000000001E-3</v>
      </c>
      <c r="M147" s="58">
        <f t="shared" si="384"/>
        <v>3.016E-3</v>
      </c>
      <c r="N147" s="58">
        <f t="shared" si="384"/>
        <v>0.1605</v>
      </c>
      <c r="O147" s="58">
        <f t="shared" si="384"/>
        <v>1.359</v>
      </c>
      <c r="P147" s="58">
        <f t="shared" si="384"/>
        <v>4.6100000000000004E-4</v>
      </c>
      <c r="Q147" s="58">
        <f t="shared" si="384"/>
        <v>2.5379999999999999E-3</v>
      </c>
      <c r="R147" s="58">
        <f t="shared" si="384"/>
        <v>3.211E-2</v>
      </c>
      <c r="S147" s="58">
        <f t="shared" si="384"/>
        <v>3.5060000000000001E-2</v>
      </c>
      <c r="T147" s="58">
        <f t="shared" si="384"/>
        <v>1.256E-3</v>
      </c>
      <c r="U147" s="59">
        <v>0.92835999999999996</v>
      </c>
      <c r="V147" s="59">
        <v>0.90593999999999997</v>
      </c>
      <c r="W147" s="58">
        <f t="shared" ref="W147:Z147" si="385">W67/1000</f>
        <v>3.3600000000000004E-4</v>
      </c>
      <c r="X147" s="58">
        <f t="shared" si="385"/>
        <v>1.1050000000000001E-2</v>
      </c>
      <c r="Y147" s="58">
        <f t="shared" si="385"/>
        <v>3.058E-2</v>
      </c>
      <c r="Z147" s="58">
        <f t="shared" si="385"/>
        <v>0.26589999999999997</v>
      </c>
      <c r="AA147" s="59">
        <v>0.99094000000000004</v>
      </c>
      <c r="AB147" s="59">
        <v>1.09287</v>
      </c>
      <c r="AC147" s="58">
        <f t="shared" ref="AC147:AI147" si="386">AC67/1000</f>
        <v>8.7999999999999998E-5</v>
      </c>
      <c r="AD147" s="58">
        <f t="shared" si="386"/>
        <v>4.1299999999999996E-4</v>
      </c>
      <c r="AE147" s="58">
        <f t="shared" si="386"/>
        <v>9.9999999999999995E-7</v>
      </c>
      <c r="AF147" s="58">
        <f t="shared" si="386"/>
        <v>6.9999999999999999E-6</v>
      </c>
      <c r="AG147" s="58">
        <f t="shared" si="386"/>
        <v>6.3999999999999997E-5</v>
      </c>
      <c r="AH147" s="58">
        <f t="shared" si="386"/>
        <v>2.4399999999999999E-4</v>
      </c>
      <c r="AI147" s="58">
        <f t="shared" si="386"/>
        <v>5.1999999999999997E-5</v>
      </c>
      <c r="AJ147" s="59">
        <v>0.90193000000000001</v>
      </c>
      <c r="AK147" s="59">
        <v>1.0843799999999999</v>
      </c>
      <c r="AL147" s="58">
        <f t="shared" ref="AL147:BN147" si="387">AL67/1000</f>
        <v>3.0800000000000001E-4</v>
      </c>
      <c r="AM147" s="58">
        <f t="shared" si="387"/>
        <v>1.15E-4</v>
      </c>
      <c r="AN147" s="58">
        <f t="shared" si="387"/>
        <v>5.0000000000000004E-6</v>
      </c>
      <c r="AO147" s="58">
        <f t="shared" si="387"/>
        <v>4.9200000000000003E-4</v>
      </c>
      <c r="AP147" s="58">
        <f t="shared" si="387"/>
        <v>3.0920000000000003E-2</v>
      </c>
      <c r="AQ147" s="58">
        <f t="shared" si="387"/>
        <v>3.1010000000000003E-2</v>
      </c>
      <c r="AR147" s="58">
        <f t="shared" si="387"/>
        <v>7.8300000000000006E-4</v>
      </c>
      <c r="AS147" s="58">
        <f t="shared" si="387"/>
        <v>1.6040000000000002E-3</v>
      </c>
      <c r="AT147" s="58">
        <f t="shared" si="387"/>
        <v>1.92E-4</v>
      </c>
      <c r="AU147" s="58">
        <f t="shared" si="387"/>
        <v>7.3300000000000004E-4</v>
      </c>
      <c r="AV147" s="58">
        <f t="shared" si="387"/>
        <v>1.4099999999999998E-4</v>
      </c>
      <c r="AW147" s="58">
        <f t="shared" si="387"/>
        <v>3.1999999999999999E-5</v>
      </c>
      <c r="AX147" s="58">
        <f t="shared" si="387"/>
        <v>1.2300000000000001E-4</v>
      </c>
      <c r="AY147" s="58">
        <f t="shared" si="387"/>
        <v>1.7999999999999997E-5</v>
      </c>
      <c r="AZ147" s="58">
        <f t="shared" si="387"/>
        <v>9.1000000000000003E-5</v>
      </c>
      <c r="BA147" s="58">
        <f t="shared" si="387"/>
        <v>1.7E-5</v>
      </c>
      <c r="BB147" s="58">
        <f t="shared" si="387"/>
        <v>4.6999999999999997E-5</v>
      </c>
      <c r="BC147" s="58">
        <f t="shared" si="387"/>
        <v>6.0000000000000002E-6</v>
      </c>
      <c r="BD147" s="58">
        <f t="shared" si="387"/>
        <v>4.0000000000000003E-5</v>
      </c>
      <c r="BE147" s="58">
        <f t="shared" si="387"/>
        <v>6.0000000000000002E-6</v>
      </c>
      <c r="BF147" s="58">
        <f t="shared" si="387"/>
        <v>1.9999999999999999E-6</v>
      </c>
      <c r="BG147" s="58">
        <f t="shared" si="387"/>
        <v>9.2E-5</v>
      </c>
      <c r="BH147" s="58">
        <f t="shared" si="387"/>
        <v>8.4000000000000009E-5</v>
      </c>
      <c r="BI147" s="58">
        <f t="shared" si="387"/>
        <v>8.8999999999999995E-5</v>
      </c>
      <c r="BJ147" s="58">
        <f t="shared" si="387"/>
        <v>0</v>
      </c>
      <c r="BK147" s="58">
        <f t="shared" si="387"/>
        <v>9.9999999999999995E-7</v>
      </c>
      <c r="BL147" s="58">
        <f t="shared" si="387"/>
        <v>1.27E-4</v>
      </c>
      <c r="BM147" s="58">
        <f t="shared" si="387"/>
        <v>1.5999999999999999E-5</v>
      </c>
      <c r="BN147" s="58">
        <f t="shared" si="387"/>
        <v>6.3070000000000001E-3</v>
      </c>
      <c r="BO147" s="59">
        <v>0.87695000000000001</v>
      </c>
      <c r="BP147" s="59">
        <v>1.0430999999999999</v>
      </c>
      <c r="BQ147" s="58">
        <f t="shared" ref="BQ147:BR147" si="388">BQ67/1000</f>
        <v>2.3599999999999999E-4</v>
      </c>
      <c r="BR147" s="58">
        <f t="shared" si="388"/>
        <v>3.8000000000000002E-5</v>
      </c>
    </row>
    <row r="148" spans="1:70" ht="15.95" customHeight="1" x14ac:dyDescent="0.25">
      <c r="A148" s="58" t="s">
        <v>79</v>
      </c>
      <c r="B148" s="58">
        <f t="shared" ref="B148:G148" si="389">B68/1000</f>
        <v>0.36069999999999997</v>
      </c>
      <c r="C148" s="58">
        <f t="shared" si="389"/>
        <v>4.782</v>
      </c>
      <c r="D148" s="58">
        <f t="shared" si="389"/>
        <v>0.56629999999999991</v>
      </c>
      <c r="E148" s="58">
        <f t="shared" si="389"/>
        <v>3.3809999999999998</v>
      </c>
      <c r="F148" s="58">
        <f t="shared" si="389"/>
        <v>45.48</v>
      </c>
      <c r="G148" s="58">
        <f t="shared" si="389"/>
        <v>42.48</v>
      </c>
      <c r="H148" s="59">
        <v>1.0370699999999999</v>
      </c>
      <c r="I148" s="59">
        <v>1.07585</v>
      </c>
      <c r="J148" s="58">
        <f t="shared" ref="J148:T148" si="390">J68/1000</f>
        <v>0.19690000000000002</v>
      </c>
      <c r="K148" s="58">
        <f t="shared" si="390"/>
        <v>1.155E-3</v>
      </c>
      <c r="L148" s="58">
        <f t="shared" si="390"/>
        <v>1.5039999999999999E-3</v>
      </c>
      <c r="M148" s="58">
        <f t="shared" si="390"/>
        <v>2.8319999999999999E-3</v>
      </c>
      <c r="N148" s="58">
        <f t="shared" si="390"/>
        <v>0.10579999999999999</v>
      </c>
      <c r="O148" s="58">
        <f t="shared" si="390"/>
        <v>0.92</v>
      </c>
      <c r="P148" s="58">
        <f t="shared" si="390"/>
        <v>4.4700000000000002E-4</v>
      </c>
      <c r="Q148" s="58">
        <f t="shared" si="390"/>
        <v>3.5980000000000001E-3</v>
      </c>
      <c r="R148" s="58">
        <f t="shared" si="390"/>
        <v>2.828E-2</v>
      </c>
      <c r="S148" s="58">
        <f t="shared" si="390"/>
        <v>3.737E-2</v>
      </c>
      <c r="T148" s="58">
        <f t="shared" si="390"/>
        <v>1.3129999999999999E-3</v>
      </c>
      <c r="U148" s="59">
        <v>0.92747999999999997</v>
      </c>
      <c r="V148" s="59">
        <v>0.92679</v>
      </c>
      <c r="W148" s="58">
        <f t="shared" ref="W148:Z148" si="391">W68/1000</f>
        <v>3.2200000000000002E-4</v>
      </c>
      <c r="X148" s="58">
        <f t="shared" si="391"/>
        <v>2.2510000000000002E-2</v>
      </c>
      <c r="Y148" s="58">
        <f t="shared" si="391"/>
        <v>9.5690000000000011E-3</v>
      </c>
      <c r="Z148" s="58">
        <f t="shared" si="391"/>
        <v>0.22440000000000002</v>
      </c>
      <c r="AA148" s="59">
        <v>0.99124999999999996</v>
      </c>
      <c r="AB148" s="59">
        <v>1.10748</v>
      </c>
      <c r="AC148" s="58">
        <f t="shared" ref="AC148:AI148" si="392">AC68/1000</f>
        <v>5.8999999999999998E-5</v>
      </c>
      <c r="AD148" s="58">
        <f t="shared" si="392"/>
        <v>2.9399999999999999E-4</v>
      </c>
      <c r="AE148" s="58">
        <f t="shared" si="392"/>
        <v>9.9999999999999995E-7</v>
      </c>
      <c r="AF148" s="58">
        <f t="shared" si="392"/>
        <v>3.9999999999999998E-6</v>
      </c>
      <c r="AG148" s="58">
        <f t="shared" si="392"/>
        <v>5.3000000000000001E-5</v>
      </c>
      <c r="AH148" s="58">
        <f t="shared" si="392"/>
        <v>1.4799999999999999E-4</v>
      </c>
      <c r="AI148" s="58">
        <f t="shared" si="392"/>
        <v>5.0000000000000002E-5</v>
      </c>
      <c r="AJ148" s="59">
        <v>0.90634999999999999</v>
      </c>
      <c r="AK148" s="59">
        <v>1.1010500000000001</v>
      </c>
      <c r="AL148" s="58">
        <f t="shared" ref="AL148:BN148" si="393">AL68/1000</f>
        <v>2.3899999999999998E-4</v>
      </c>
      <c r="AM148" s="58">
        <f t="shared" si="393"/>
        <v>1.07E-4</v>
      </c>
      <c r="AN148" s="58">
        <f t="shared" si="393"/>
        <v>9.9999999999999995E-7</v>
      </c>
      <c r="AO148" s="58">
        <f t="shared" si="393"/>
        <v>1.1300000000000001E-4</v>
      </c>
      <c r="AP148" s="58">
        <f t="shared" si="393"/>
        <v>3.3680000000000002E-2</v>
      </c>
      <c r="AQ148" s="58">
        <f t="shared" si="393"/>
        <v>3.3610000000000001E-2</v>
      </c>
      <c r="AR148" s="58">
        <f t="shared" si="393"/>
        <v>5.6100000000000008E-4</v>
      </c>
      <c r="AS148" s="58">
        <f t="shared" si="393"/>
        <v>1.101E-3</v>
      </c>
      <c r="AT148" s="58">
        <f t="shared" si="393"/>
        <v>1.3700000000000002E-4</v>
      </c>
      <c r="AU148" s="58">
        <f t="shared" si="393"/>
        <v>5.1000000000000004E-4</v>
      </c>
      <c r="AV148" s="58">
        <f t="shared" si="393"/>
        <v>9.7E-5</v>
      </c>
      <c r="AW148" s="58">
        <f t="shared" si="393"/>
        <v>2.3E-5</v>
      </c>
      <c r="AX148" s="58">
        <f t="shared" si="393"/>
        <v>8.8999999999999995E-5</v>
      </c>
      <c r="AY148" s="58">
        <f t="shared" si="393"/>
        <v>1.2E-5</v>
      </c>
      <c r="AZ148" s="58">
        <f t="shared" si="393"/>
        <v>6.0999999999999999E-5</v>
      </c>
      <c r="BA148" s="58">
        <f t="shared" si="393"/>
        <v>1.2E-5</v>
      </c>
      <c r="BB148" s="58">
        <f t="shared" si="393"/>
        <v>2.9999999999999997E-5</v>
      </c>
      <c r="BC148" s="58">
        <f t="shared" si="393"/>
        <v>3.9999999999999998E-6</v>
      </c>
      <c r="BD148" s="58">
        <f t="shared" si="393"/>
        <v>2.5999999999999998E-5</v>
      </c>
      <c r="BE148" s="58">
        <f t="shared" si="393"/>
        <v>3.9999999999999998E-6</v>
      </c>
      <c r="BF148" s="58">
        <f t="shared" si="393"/>
        <v>9.9999999999999995E-7</v>
      </c>
      <c r="BG148" s="58">
        <f t="shared" si="393"/>
        <v>5.1999999999999997E-5</v>
      </c>
      <c r="BH148" s="58">
        <f t="shared" si="393"/>
        <v>5.9999999999999995E-5</v>
      </c>
      <c r="BI148" s="58">
        <f t="shared" si="393"/>
        <v>6.2000000000000003E-5</v>
      </c>
      <c r="BJ148" s="58">
        <f t="shared" si="393"/>
        <v>0</v>
      </c>
      <c r="BK148" s="58">
        <f t="shared" si="393"/>
        <v>0</v>
      </c>
      <c r="BL148" s="58">
        <f t="shared" si="393"/>
        <v>1.2799999999999999E-4</v>
      </c>
      <c r="BM148" s="58">
        <f t="shared" si="393"/>
        <v>7.9999999999999996E-6</v>
      </c>
      <c r="BN148" s="58">
        <f t="shared" si="393"/>
        <v>3.1329999999999999E-3</v>
      </c>
      <c r="BO148" s="59">
        <v>0.87946000000000002</v>
      </c>
      <c r="BP148" s="59">
        <v>1.05183</v>
      </c>
      <c r="BQ148" s="58">
        <f t="shared" ref="BQ148:BR148" si="394">BQ68/1000</f>
        <v>1.5799999999999999E-4</v>
      </c>
      <c r="BR148" s="58">
        <f t="shared" si="394"/>
        <v>2.3E-5</v>
      </c>
    </row>
    <row r="149" spans="1:70" ht="15.95" customHeight="1" x14ac:dyDescent="0.25">
      <c r="A149" s="58" t="s">
        <v>80</v>
      </c>
      <c r="B149" s="58">
        <f t="shared" ref="B149:G149" si="395">B69/1000</f>
        <v>0.31060000000000004</v>
      </c>
      <c r="C149" s="58">
        <f t="shared" si="395"/>
        <v>5.7939999999999996</v>
      </c>
      <c r="D149" s="58">
        <f t="shared" si="395"/>
        <v>0.42610000000000003</v>
      </c>
      <c r="E149" s="58">
        <f t="shared" si="395"/>
        <v>4.6050000000000004</v>
      </c>
      <c r="F149" s="58">
        <f t="shared" si="395"/>
        <v>50.73</v>
      </c>
      <c r="G149" s="58">
        <f t="shared" si="395"/>
        <v>48.61</v>
      </c>
      <c r="H149" s="59">
        <v>1.04769</v>
      </c>
      <c r="I149" s="59">
        <v>1.0748800000000001</v>
      </c>
      <c r="J149" s="58">
        <f t="shared" ref="J149:T149" si="396">J69/1000</f>
        <v>0.21590000000000001</v>
      </c>
      <c r="K149" s="58">
        <f t="shared" si="396"/>
        <v>7.27E-4</v>
      </c>
      <c r="L149" s="58">
        <f t="shared" si="396"/>
        <v>1.0300000000000001E-3</v>
      </c>
      <c r="M149" s="58">
        <f t="shared" si="396"/>
        <v>1.8829999999999999E-3</v>
      </c>
      <c r="N149" s="58">
        <f t="shared" si="396"/>
        <v>0.14050000000000001</v>
      </c>
      <c r="O149" s="58">
        <f t="shared" si="396"/>
        <v>0.63800000000000001</v>
      </c>
      <c r="P149" s="58">
        <f t="shared" si="396"/>
        <v>3.4200000000000002E-4</v>
      </c>
      <c r="Q149" s="58">
        <f t="shared" si="396"/>
        <v>7.5690000000000002E-3</v>
      </c>
      <c r="R149" s="58">
        <f t="shared" si="396"/>
        <v>6.4140000000000003E-2</v>
      </c>
      <c r="S149" s="58">
        <f t="shared" si="396"/>
        <v>4.7140000000000001E-2</v>
      </c>
      <c r="T149" s="58">
        <f t="shared" si="396"/>
        <v>1.4170000000000001E-3</v>
      </c>
      <c r="U149" s="59">
        <v>0.94681000000000004</v>
      </c>
      <c r="V149" s="59">
        <v>0.92649999999999999</v>
      </c>
      <c r="W149" s="58">
        <f t="shared" ref="W149:Z149" si="397">W69/1000</f>
        <v>1.94E-4</v>
      </c>
      <c r="X149" s="58">
        <f t="shared" si="397"/>
        <v>3.5569999999999998E-3</v>
      </c>
      <c r="Y149" s="58">
        <f t="shared" si="397"/>
        <v>2.2239999999999999E-2</v>
      </c>
      <c r="Z149" s="58">
        <f t="shared" si="397"/>
        <v>0.22650000000000001</v>
      </c>
      <c r="AA149" s="59">
        <v>1.00003</v>
      </c>
      <c r="AB149" s="59">
        <v>1.09867</v>
      </c>
      <c r="AC149" s="58">
        <f t="shared" ref="AC149:AI149" si="398">AC69/1000</f>
        <v>3.6999999999999998E-5</v>
      </c>
      <c r="AD149" s="58">
        <f t="shared" si="398"/>
        <v>6.1499999999999999E-4</v>
      </c>
      <c r="AE149" s="58">
        <f t="shared" si="398"/>
        <v>0</v>
      </c>
      <c r="AF149" s="58">
        <f t="shared" si="398"/>
        <v>3.9999999999999998E-6</v>
      </c>
      <c r="AG149" s="58">
        <f t="shared" si="398"/>
        <v>5.3999999999999998E-5</v>
      </c>
      <c r="AH149" s="58">
        <f t="shared" si="398"/>
        <v>8.5000000000000006E-5</v>
      </c>
      <c r="AI149" s="58">
        <f t="shared" si="398"/>
        <v>1.6900000000000002E-4</v>
      </c>
      <c r="AJ149" s="59">
        <v>0.90788999999999997</v>
      </c>
      <c r="AK149" s="59">
        <v>1.0929500000000001</v>
      </c>
      <c r="AL149" s="58">
        <f t="shared" ref="AL149:BN149" si="399">AL69/1000</f>
        <v>1.01E-4</v>
      </c>
      <c r="AM149" s="58">
        <f t="shared" si="399"/>
        <v>4.2999999999999995E-5</v>
      </c>
      <c r="AN149" s="58">
        <f t="shared" si="399"/>
        <v>0</v>
      </c>
      <c r="AO149" s="58">
        <f t="shared" si="399"/>
        <v>1.5900000000000002E-4</v>
      </c>
      <c r="AP149" s="58">
        <f t="shared" si="399"/>
        <v>3.7870000000000001E-2</v>
      </c>
      <c r="AQ149" s="58">
        <f t="shared" si="399"/>
        <v>3.7850000000000002E-2</v>
      </c>
      <c r="AR149" s="58">
        <f t="shared" si="399"/>
        <v>3.3800000000000003E-4</v>
      </c>
      <c r="AS149" s="58">
        <f t="shared" si="399"/>
        <v>6.4900000000000005E-4</v>
      </c>
      <c r="AT149" s="58">
        <f t="shared" si="399"/>
        <v>8.2000000000000001E-5</v>
      </c>
      <c r="AU149" s="58">
        <f t="shared" si="399"/>
        <v>3.0199999999999997E-4</v>
      </c>
      <c r="AV149" s="58">
        <f t="shared" si="399"/>
        <v>6.3E-5</v>
      </c>
      <c r="AW149" s="58">
        <f t="shared" si="399"/>
        <v>2.0000000000000002E-5</v>
      </c>
      <c r="AX149" s="58">
        <f t="shared" si="399"/>
        <v>5.5000000000000002E-5</v>
      </c>
      <c r="AY149" s="58">
        <f t="shared" si="399"/>
        <v>7.9999999999999996E-6</v>
      </c>
      <c r="AZ149" s="58">
        <f t="shared" si="399"/>
        <v>3.8999999999999999E-5</v>
      </c>
      <c r="BA149" s="58">
        <f t="shared" si="399"/>
        <v>6.9999999999999999E-6</v>
      </c>
      <c r="BB149" s="58">
        <f t="shared" si="399"/>
        <v>2.0000000000000002E-5</v>
      </c>
      <c r="BC149" s="58">
        <f t="shared" si="399"/>
        <v>1.9999999999999999E-6</v>
      </c>
      <c r="BD149" s="58">
        <f t="shared" si="399"/>
        <v>1.5999999999999999E-5</v>
      </c>
      <c r="BE149" s="58">
        <f t="shared" si="399"/>
        <v>1.9999999999999999E-6</v>
      </c>
      <c r="BF149" s="58">
        <f t="shared" si="399"/>
        <v>9.9999999999999995E-7</v>
      </c>
      <c r="BG149" s="58">
        <f t="shared" si="399"/>
        <v>6.900000000000001E-5</v>
      </c>
      <c r="BH149" s="58">
        <f t="shared" si="399"/>
        <v>2.3400000000000002E-4</v>
      </c>
      <c r="BI149" s="58">
        <f t="shared" si="399"/>
        <v>2.43E-4</v>
      </c>
      <c r="BJ149" s="58">
        <f t="shared" si="399"/>
        <v>0</v>
      </c>
      <c r="BK149" s="58">
        <f t="shared" si="399"/>
        <v>0</v>
      </c>
      <c r="BL149" s="58">
        <f t="shared" si="399"/>
        <v>1.7100000000000001E-4</v>
      </c>
      <c r="BM149" s="58">
        <f t="shared" si="399"/>
        <v>8.9999999999999985E-6</v>
      </c>
      <c r="BN149" s="58">
        <f t="shared" si="399"/>
        <v>2.5600000000000002E-3</v>
      </c>
      <c r="BO149" s="59">
        <v>0.88032999999999995</v>
      </c>
      <c r="BP149" s="59">
        <v>1.04129</v>
      </c>
      <c r="BQ149" s="58">
        <f t="shared" ref="BQ149:BR149" si="400">BQ69/1000</f>
        <v>1E-4</v>
      </c>
      <c r="BR149" s="58">
        <f t="shared" si="400"/>
        <v>1.7999999999999997E-5</v>
      </c>
    </row>
    <row r="150" spans="1:70" ht="15.95" customHeight="1" x14ac:dyDescent="0.25">
      <c r="A150" s="58" t="s">
        <v>81</v>
      </c>
      <c r="B150" s="58">
        <f t="shared" ref="B150:G150" si="401">B70/1000</f>
        <v>0.2301</v>
      </c>
      <c r="C150" s="58">
        <f t="shared" si="401"/>
        <v>4.0149999999999997</v>
      </c>
      <c r="D150" s="58">
        <f t="shared" si="401"/>
        <v>1.224</v>
      </c>
      <c r="E150" s="58">
        <f t="shared" si="401"/>
        <v>1.9339999999999999</v>
      </c>
      <c r="F150" s="58">
        <f t="shared" si="401"/>
        <v>44.76</v>
      </c>
      <c r="G150" s="58">
        <f t="shared" si="401"/>
        <v>49.02</v>
      </c>
      <c r="H150" s="59">
        <v>1.0548599999999999</v>
      </c>
      <c r="I150" s="59">
        <v>1.1080700000000001</v>
      </c>
      <c r="J150" s="58">
        <f t="shared" ref="J150:T150" si="402">J70/1000</f>
        <v>0.2576</v>
      </c>
      <c r="K150" s="58">
        <f t="shared" si="402"/>
        <v>2.7069999999999998E-3</v>
      </c>
      <c r="L150" s="58">
        <f t="shared" si="402"/>
        <v>2.8180000000000002E-3</v>
      </c>
      <c r="M150" s="58">
        <f t="shared" si="402"/>
        <v>3.565E-3</v>
      </c>
      <c r="N150" s="58">
        <f t="shared" si="402"/>
        <v>0.1183</v>
      </c>
      <c r="O150" s="58">
        <f t="shared" si="402"/>
        <v>1.823</v>
      </c>
      <c r="P150" s="58">
        <f t="shared" si="402"/>
        <v>8.070000000000001E-4</v>
      </c>
      <c r="Q150" s="58">
        <f t="shared" si="402"/>
        <v>3.7469999999999999E-3</v>
      </c>
      <c r="R150" s="58">
        <f t="shared" si="402"/>
        <v>3.4470000000000001E-2</v>
      </c>
      <c r="S150" s="58">
        <f t="shared" si="402"/>
        <v>3.8950000000000005E-2</v>
      </c>
      <c r="T150" s="58">
        <f t="shared" si="402"/>
        <v>1.33E-3</v>
      </c>
      <c r="U150" s="59">
        <v>0.94979000000000002</v>
      </c>
      <c r="V150" s="59">
        <v>0.94535999999999998</v>
      </c>
      <c r="W150" s="58">
        <f t="shared" ref="W150:Z150" si="403">W70/1000</f>
        <v>5.1500000000000005E-4</v>
      </c>
      <c r="X150" s="58">
        <f t="shared" si="403"/>
        <v>1.5980000000000001E-2</v>
      </c>
      <c r="Y150" s="58">
        <f t="shared" si="403"/>
        <v>4.2909999999999997E-2</v>
      </c>
      <c r="Z150" s="58">
        <f t="shared" si="403"/>
        <v>0.17660000000000001</v>
      </c>
      <c r="AA150" s="59">
        <v>1.01641</v>
      </c>
      <c r="AB150" s="59">
        <v>1.13411</v>
      </c>
      <c r="AC150" s="58">
        <f t="shared" ref="AC150:AI150" si="404">AC70/1000</f>
        <v>1.5699999999999999E-4</v>
      </c>
      <c r="AD150" s="58">
        <f t="shared" si="404"/>
        <v>7.9900000000000001E-4</v>
      </c>
      <c r="AE150" s="58">
        <f t="shared" si="404"/>
        <v>9.9999999999999995E-7</v>
      </c>
      <c r="AF150" s="58">
        <f t="shared" si="404"/>
        <v>3.9999999999999998E-6</v>
      </c>
      <c r="AG150" s="58">
        <f t="shared" si="404"/>
        <v>4.2000000000000004E-5</v>
      </c>
      <c r="AH150" s="58">
        <f t="shared" si="404"/>
        <v>3.7599999999999998E-4</v>
      </c>
      <c r="AI150" s="58">
        <f t="shared" si="404"/>
        <v>1.02E-4</v>
      </c>
      <c r="AJ150" s="59">
        <v>0.92040999999999995</v>
      </c>
      <c r="AK150" s="59">
        <v>1.1220399999999999</v>
      </c>
      <c r="AL150" s="58">
        <f t="shared" ref="AL150:BN150" si="405">AL70/1000</f>
        <v>4.2050000000000004E-3</v>
      </c>
      <c r="AM150" s="58">
        <f t="shared" si="405"/>
        <v>1.8599999999999999E-4</v>
      </c>
      <c r="AN150" s="58">
        <f t="shared" si="405"/>
        <v>1.9999999999999999E-6</v>
      </c>
      <c r="AO150" s="58">
        <f t="shared" si="405"/>
        <v>4.7199999999999998E-4</v>
      </c>
      <c r="AP150" s="58">
        <f t="shared" si="405"/>
        <v>3.1120000000000002E-2</v>
      </c>
      <c r="AQ150" s="58">
        <f t="shared" si="405"/>
        <v>3.1E-2</v>
      </c>
      <c r="AR150" s="58">
        <f t="shared" si="405"/>
        <v>1.5009999999999999E-3</v>
      </c>
      <c r="AS150" s="58">
        <f t="shared" si="405"/>
        <v>2.9390000000000002E-3</v>
      </c>
      <c r="AT150" s="58">
        <f t="shared" si="405"/>
        <v>3.59E-4</v>
      </c>
      <c r="AU150" s="58">
        <f t="shared" si="405"/>
        <v>1.353E-3</v>
      </c>
      <c r="AV150" s="58">
        <f t="shared" si="405"/>
        <v>3.21E-4</v>
      </c>
      <c r="AW150" s="58">
        <f t="shared" si="405"/>
        <v>5.1999999999999997E-5</v>
      </c>
      <c r="AX150" s="58">
        <f t="shared" si="405"/>
        <v>2.3400000000000002E-4</v>
      </c>
      <c r="AY150" s="58">
        <f t="shared" si="405"/>
        <v>3.1999999999999999E-5</v>
      </c>
      <c r="AZ150" s="58">
        <f t="shared" si="405"/>
        <v>1.7000000000000001E-4</v>
      </c>
      <c r="BA150" s="58">
        <f t="shared" si="405"/>
        <v>3.1999999999999999E-5</v>
      </c>
      <c r="BB150" s="58">
        <f t="shared" si="405"/>
        <v>8.7000000000000001E-5</v>
      </c>
      <c r="BC150" s="58">
        <f t="shared" si="405"/>
        <v>1.2E-5</v>
      </c>
      <c r="BD150" s="58">
        <f t="shared" si="405"/>
        <v>7.3999999999999996E-5</v>
      </c>
      <c r="BE150" s="58">
        <f t="shared" si="405"/>
        <v>1.0000000000000001E-5</v>
      </c>
      <c r="BF150" s="58">
        <f t="shared" si="405"/>
        <v>3.0000000000000001E-6</v>
      </c>
      <c r="BG150" s="58">
        <f t="shared" si="405"/>
        <v>1.47E-4</v>
      </c>
      <c r="BH150" s="58">
        <f t="shared" si="405"/>
        <v>6.0999999999999999E-5</v>
      </c>
      <c r="BI150" s="58">
        <f t="shared" si="405"/>
        <v>6.2000000000000003E-5</v>
      </c>
      <c r="BJ150" s="58">
        <f t="shared" si="405"/>
        <v>0</v>
      </c>
      <c r="BK150" s="58">
        <f t="shared" si="405"/>
        <v>0</v>
      </c>
      <c r="BL150" s="58">
        <f t="shared" si="405"/>
        <v>1.3300000000000001E-4</v>
      </c>
      <c r="BM150" s="58">
        <f t="shared" si="405"/>
        <v>2.4000000000000001E-5</v>
      </c>
      <c r="BN150" s="58">
        <f t="shared" si="405"/>
        <v>8.2710000000000006E-3</v>
      </c>
      <c r="BO150" s="59">
        <v>0.89249999999999996</v>
      </c>
      <c r="BP150" s="59">
        <v>1.0663899999999999</v>
      </c>
      <c r="BQ150" s="58">
        <f t="shared" ref="BQ150:BR150" si="406">BQ70/1000</f>
        <v>3.9200000000000004E-4</v>
      </c>
      <c r="BR150" s="58">
        <f t="shared" si="406"/>
        <v>6.2000000000000003E-5</v>
      </c>
    </row>
    <row r="151" spans="1:70" ht="15.95" customHeight="1" x14ac:dyDescent="0.25">
      <c r="A151" s="58" t="s">
        <v>82</v>
      </c>
      <c r="B151" s="58">
        <f t="shared" ref="B151:G151" si="407">B71/1000</f>
        <v>0.62949999999999995</v>
      </c>
      <c r="C151" s="58">
        <f t="shared" si="407"/>
        <v>5.3070000000000004</v>
      </c>
      <c r="D151" s="58">
        <f t="shared" si="407"/>
        <v>1.831</v>
      </c>
      <c r="E151" s="58">
        <f t="shared" si="407"/>
        <v>3.4529999999999998</v>
      </c>
      <c r="F151" s="58">
        <f t="shared" si="407"/>
        <v>44.71</v>
      </c>
      <c r="G151" s="58">
        <f t="shared" si="407"/>
        <v>38.020000000000003</v>
      </c>
      <c r="H151" s="59">
        <v>1.0823499999999999</v>
      </c>
      <c r="I151" s="59">
        <v>1.13923</v>
      </c>
      <c r="J151" s="58">
        <f t="shared" ref="J151:T151" si="408">J71/1000</f>
        <v>0.23960000000000001</v>
      </c>
      <c r="K151" s="58">
        <f t="shared" si="408"/>
        <v>3.6379999999999997E-3</v>
      </c>
      <c r="L151" s="58">
        <f t="shared" si="408"/>
        <v>3.6389999999999999E-3</v>
      </c>
      <c r="M151" s="58">
        <f t="shared" si="408"/>
        <v>3.8010000000000001E-3</v>
      </c>
      <c r="N151" s="58">
        <f t="shared" si="408"/>
        <v>0.12940000000000002</v>
      </c>
      <c r="O151" s="58">
        <f t="shared" si="408"/>
        <v>2.2799999999999998</v>
      </c>
      <c r="P151" s="58">
        <f t="shared" si="408"/>
        <v>8.1599999999999999E-4</v>
      </c>
      <c r="Q151" s="58">
        <f t="shared" si="408"/>
        <v>4.1340000000000005E-3</v>
      </c>
      <c r="R151" s="58">
        <f t="shared" si="408"/>
        <v>3.1239999999999997E-2</v>
      </c>
      <c r="S151" s="58">
        <f t="shared" si="408"/>
        <v>2.5020000000000001E-2</v>
      </c>
      <c r="T151" s="58">
        <f t="shared" si="408"/>
        <v>1.8839999999999998E-3</v>
      </c>
      <c r="U151" s="59">
        <v>0.97289000000000003</v>
      </c>
      <c r="V151" s="59">
        <v>0.96131</v>
      </c>
      <c r="W151" s="58">
        <f t="shared" ref="W151:Z151" si="409">W71/1000</f>
        <v>5.1500000000000005E-4</v>
      </c>
      <c r="X151" s="58">
        <f t="shared" si="409"/>
        <v>1.0070000000000001E-2</v>
      </c>
      <c r="Y151" s="58">
        <f t="shared" si="409"/>
        <v>1.4839999999999999E-2</v>
      </c>
      <c r="Z151" s="58">
        <f t="shared" si="409"/>
        <v>0.19040000000000001</v>
      </c>
      <c r="AA151" s="59">
        <v>1.0364500000000001</v>
      </c>
      <c r="AB151" s="59">
        <v>1.15679</v>
      </c>
      <c r="AC151" s="58">
        <f t="shared" ref="AC151:AI151" si="410">AC71/1000</f>
        <v>1.94E-4</v>
      </c>
      <c r="AD151" s="58">
        <f t="shared" si="410"/>
        <v>9.859999999999999E-4</v>
      </c>
      <c r="AE151" s="58">
        <f t="shared" si="410"/>
        <v>9.9999999999999995E-7</v>
      </c>
      <c r="AF151" s="58">
        <f t="shared" si="410"/>
        <v>3.0000000000000001E-6</v>
      </c>
      <c r="AG151" s="58">
        <f t="shared" si="410"/>
        <v>4.2000000000000004E-5</v>
      </c>
      <c r="AH151" s="58">
        <f t="shared" si="410"/>
        <v>3.6699999999999998E-4</v>
      </c>
      <c r="AI151" s="58">
        <f t="shared" si="410"/>
        <v>7.1999999999999988E-5</v>
      </c>
      <c r="AJ151" s="59">
        <v>0.93896000000000002</v>
      </c>
      <c r="AK151" s="59">
        <v>1.14683</v>
      </c>
      <c r="AL151" s="58">
        <f t="shared" ref="AL151:BN151" si="411">AL71/1000</f>
        <v>1.6900000000000002E-4</v>
      </c>
      <c r="AM151" s="58">
        <f t="shared" si="411"/>
        <v>3.8000000000000002E-5</v>
      </c>
      <c r="AN151" s="58">
        <f t="shared" si="411"/>
        <v>3.9999999999999998E-6</v>
      </c>
      <c r="AO151" s="58">
        <f t="shared" si="411"/>
        <v>3.9200000000000004E-4</v>
      </c>
      <c r="AP151" s="58">
        <f t="shared" si="411"/>
        <v>4.2520000000000002E-2</v>
      </c>
      <c r="AQ151" s="58">
        <f t="shared" si="411"/>
        <v>4.6850000000000003E-2</v>
      </c>
      <c r="AR151" s="58">
        <f t="shared" si="411"/>
        <v>1.789E-3</v>
      </c>
      <c r="AS151" s="58">
        <f t="shared" si="411"/>
        <v>3.509E-3</v>
      </c>
      <c r="AT151" s="58">
        <f t="shared" si="411"/>
        <v>4.3800000000000002E-4</v>
      </c>
      <c r="AU151" s="58">
        <f t="shared" si="411"/>
        <v>1.601E-3</v>
      </c>
      <c r="AV151" s="58">
        <f t="shared" si="411"/>
        <v>3.1399999999999999E-4</v>
      </c>
      <c r="AW151" s="58">
        <f t="shared" si="411"/>
        <v>5.8999999999999998E-5</v>
      </c>
      <c r="AX151" s="58">
        <f t="shared" si="411"/>
        <v>2.7100000000000003E-4</v>
      </c>
      <c r="AY151" s="58">
        <f t="shared" si="411"/>
        <v>3.6999999999999998E-5</v>
      </c>
      <c r="AZ151" s="58">
        <f t="shared" si="411"/>
        <v>1.8799999999999999E-4</v>
      </c>
      <c r="BA151" s="58">
        <f t="shared" si="411"/>
        <v>3.5000000000000004E-5</v>
      </c>
      <c r="BB151" s="58">
        <f t="shared" si="411"/>
        <v>9.5000000000000005E-5</v>
      </c>
      <c r="BC151" s="58">
        <f t="shared" si="411"/>
        <v>1.2999999999999999E-5</v>
      </c>
      <c r="BD151" s="58">
        <f t="shared" si="411"/>
        <v>8.0000000000000007E-5</v>
      </c>
      <c r="BE151" s="58">
        <f t="shared" si="411"/>
        <v>1.1E-5</v>
      </c>
      <c r="BF151" s="58">
        <f t="shared" si="411"/>
        <v>3.0000000000000001E-6</v>
      </c>
      <c r="BG151" s="58">
        <f t="shared" si="411"/>
        <v>1.0899999999999999E-4</v>
      </c>
      <c r="BH151" s="58">
        <f t="shared" si="411"/>
        <v>1.02E-4</v>
      </c>
      <c r="BI151" s="58">
        <f t="shared" si="411"/>
        <v>1.0499999999999999E-4</v>
      </c>
      <c r="BJ151" s="58">
        <f t="shared" si="411"/>
        <v>0</v>
      </c>
      <c r="BK151" s="58">
        <f t="shared" si="411"/>
        <v>0</v>
      </c>
      <c r="BL151" s="58">
        <f t="shared" si="411"/>
        <v>1.06E-4</v>
      </c>
      <c r="BM151" s="58">
        <f t="shared" si="411"/>
        <v>2.1999999999999999E-5</v>
      </c>
      <c r="BN151" s="58">
        <f t="shared" si="411"/>
        <v>6.0860000000000003E-3</v>
      </c>
      <c r="BO151" s="59">
        <v>0.90400000000000003</v>
      </c>
      <c r="BP151" s="59">
        <v>1.0817600000000001</v>
      </c>
      <c r="BQ151" s="58">
        <f t="shared" ref="BQ151:BR151" si="412">BQ71/1000</f>
        <v>6.4800000000000003E-4</v>
      </c>
      <c r="BR151" s="58">
        <f t="shared" si="412"/>
        <v>7.7999999999999999E-5</v>
      </c>
    </row>
    <row r="152" spans="1:70" ht="15.95" customHeight="1" x14ac:dyDescent="0.25">
      <c r="A152" s="58" t="s">
        <v>83</v>
      </c>
      <c r="B152" s="58">
        <f t="shared" ref="B152:G152" si="413">B72/1000</f>
        <v>0.37680000000000002</v>
      </c>
      <c r="C152" s="58">
        <f t="shared" si="413"/>
        <v>4.8739999999999997</v>
      </c>
      <c r="D152" s="58">
        <f t="shared" si="413"/>
        <v>0.3427</v>
      </c>
      <c r="E152" s="58">
        <f t="shared" si="413"/>
        <v>4.0229999999999997</v>
      </c>
      <c r="F152" s="58">
        <f t="shared" si="413"/>
        <v>49.72</v>
      </c>
      <c r="G152" s="58">
        <f t="shared" si="413"/>
        <v>37.04</v>
      </c>
      <c r="H152" s="59">
        <v>1.09958</v>
      </c>
      <c r="I152" s="59">
        <v>1.1488799999999999</v>
      </c>
      <c r="J152" s="58">
        <f t="shared" ref="J152:T152" si="414">J72/1000</f>
        <v>0.1638</v>
      </c>
      <c r="K152" s="58">
        <f t="shared" si="414"/>
        <v>6.0700000000000001E-4</v>
      </c>
      <c r="L152" s="58">
        <f t="shared" si="414"/>
        <v>1.214E-3</v>
      </c>
      <c r="M152" s="58">
        <f t="shared" si="414"/>
        <v>2.957E-3</v>
      </c>
      <c r="N152" s="58">
        <f t="shared" si="414"/>
        <v>0.11220000000000001</v>
      </c>
      <c r="O152" s="58">
        <f t="shared" si="414"/>
        <v>0.52679999999999993</v>
      </c>
      <c r="P152" s="58">
        <f t="shared" si="414"/>
        <v>3.1800000000000003E-4</v>
      </c>
      <c r="Q152" s="58">
        <f t="shared" si="414"/>
        <v>3.437E-3</v>
      </c>
      <c r="R152" s="58">
        <f t="shared" si="414"/>
        <v>5.3850000000000002E-2</v>
      </c>
      <c r="S152" s="58">
        <f t="shared" si="414"/>
        <v>2.7629999999999998E-2</v>
      </c>
      <c r="T152" s="58">
        <f t="shared" si="414"/>
        <v>1.1149999999999999E-3</v>
      </c>
      <c r="U152" s="59">
        <v>0.97750000000000004</v>
      </c>
      <c r="V152" s="59">
        <v>0.97102999999999995</v>
      </c>
      <c r="W152" s="58">
        <f t="shared" ref="W152:Z152" si="415">W72/1000</f>
        <v>1.46E-4</v>
      </c>
      <c r="X152" s="58">
        <f t="shared" si="415"/>
        <v>8.8149999999999999E-3</v>
      </c>
      <c r="Y152" s="58">
        <f t="shared" si="415"/>
        <v>1.489E-2</v>
      </c>
      <c r="Z152" s="58">
        <f t="shared" si="415"/>
        <v>0.21230000000000002</v>
      </c>
      <c r="AA152" s="59">
        <v>1.0439799999999999</v>
      </c>
      <c r="AB152" s="59">
        <v>1.1692100000000001</v>
      </c>
      <c r="AC152" s="58">
        <f t="shared" ref="AC152:AI152" si="416">AC72/1000</f>
        <v>2.9E-5</v>
      </c>
      <c r="AD152" s="58">
        <f t="shared" si="416"/>
        <v>1.1619999999999998E-3</v>
      </c>
      <c r="AE152" s="58">
        <f t="shared" si="416"/>
        <v>9.9999999999999995E-7</v>
      </c>
      <c r="AF152" s="58">
        <f t="shared" si="416"/>
        <v>3.0000000000000001E-6</v>
      </c>
      <c r="AG152" s="58">
        <f t="shared" si="416"/>
        <v>4.9000000000000005E-5</v>
      </c>
      <c r="AH152" s="58">
        <f t="shared" si="416"/>
        <v>-3.4E-5</v>
      </c>
      <c r="AI152" s="58">
        <f t="shared" si="416"/>
        <v>8.4000000000000009E-5</v>
      </c>
      <c r="AJ152" s="59">
        <v>0.94457000000000002</v>
      </c>
      <c r="AK152" s="59">
        <v>1.15256</v>
      </c>
      <c r="AL152" s="58">
        <f t="shared" ref="AL152:BN152" si="417">AL72/1000</f>
        <v>6.3E-5</v>
      </c>
      <c r="AM152" s="58">
        <f t="shared" si="417"/>
        <v>2.1000000000000002E-5</v>
      </c>
      <c r="AN152" s="58">
        <f t="shared" si="417"/>
        <v>1.9999999999999999E-6</v>
      </c>
      <c r="AO152" s="58">
        <f t="shared" si="417"/>
        <v>9.5000000000000005E-5</v>
      </c>
      <c r="AP152" s="58">
        <f t="shared" si="417"/>
        <v>2.886E-2</v>
      </c>
      <c r="AQ152" s="58">
        <f t="shared" si="417"/>
        <v>2.8920000000000001E-2</v>
      </c>
      <c r="AR152" s="58">
        <f t="shared" si="417"/>
        <v>3.4000000000000002E-4</v>
      </c>
      <c r="AS152" s="58">
        <f t="shared" si="417"/>
        <v>6.6600000000000003E-4</v>
      </c>
      <c r="AT152" s="58">
        <f t="shared" si="417"/>
        <v>8.7999999999999998E-5</v>
      </c>
      <c r="AU152" s="58">
        <f t="shared" si="417"/>
        <v>3.4399999999999996E-4</v>
      </c>
      <c r="AV152" s="58">
        <f t="shared" si="417"/>
        <v>7.6000000000000004E-5</v>
      </c>
      <c r="AW152" s="58">
        <f t="shared" si="417"/>
        <v>1.4999999999999999E-5</v>
      </c>
      <c r="AX152" s="58">
        <f t="shared" si="417"/>
        <v>7.4999999999999993E-5</v>
      </c>
      <c r="AY152" s="58">
        <f t="shared" si="417"/>
        <v>1.1E-5</v>
      </c>
      <c r="AZ152" s="58">
        <f t="shared" si="417"/>
        <v>6.7999999999999999E-5</v>
      </c>
      <c r="BA152" s="58">
        <f t="shared" si="417"/>
        <v>1.4E-5</v>
      </c>
      <c r="BB152" s="58">
        <f t="shared" si="417"/>
        <v>3.5999999999999994E-5</v>
      </c>
      <c r="BC152" s="58">
        <f t="shared" si="417"/>
        <v>5.0000000000000004E-6</v>
      </c>
      <c r="BD152" s="58">
        <f t="shared" si="417"/>
        <v>2.9999999999999997E-5</v>
      </c>
      <c r="BE152" s="58">
        <f t="shared" si="417"/>
        <v>3.9999999999999998E-6</v>
      </c>
      <c r="BF152" s="58">
        <f t="shared" si="417"/>
        <v>9.9999999999999995E-7</v>
      </c>
      <c r="BG152" s="58">
        <f t="shared" si="417"/>
        <v>1.01E-4</v>
      </c>
      <c r="BH152" s="58">
        <f t="shared" si="417"/>
        <v>1.1700000000000001E-4</v>
      </c>
      <c r="BI152" s="58">
        <f t="shared" si="417"/>
        <v>1.1899999999999999E-4</v>
      </c>
      <c r="BJ152" s="58">
        <f t="shared" si="417"/>
        <v>0</v>
      </c>
      <c r="BK152" s="58">
        <f t="shared" si="417"/>
        <v>0</v>
      </c>
      <c r="BL152" s="58">
        <f t="shared" si="417"/>
        <v>1.9800000000000002E-4</v>
      </c>
      <c r="BM152" s="58">
        <f t="shared" si="417"/>
        <v>8.9999999999999985E-6</v>
      </c>
      <c r="BN152" s="58">
        <f t="shared" si="417"/>
        <v>3.4100000000000005E-4</v>
      </c>
      <c r="BO152" s="59">
        <v>0.90503</v>
      </c>
      <c r="BP152" s="59">
        <v>1.0831599999999999</v>
      </c>
      <c r="BQ152" s="58">
        <f t="shared" ref="BQ152:BR152" si="418">BQ72/1000</f>
        <v>8.9999999999999992E-5</v>
      </c>
      <c r="BR152" s="58">
        <f t="shared" si="418"/>
        <v>1.4999999999999999E-5</v>
      </c>
    </row>
    <row r="153" spans="1:70" ht="15.95" customHeight="1" x14ac:dyDescent="0.25">
      <c r="A153" s="58" t="s">
        <v>84</v>
      </c>
      <c r="B153" s="58">
        <f t="shared" ref="B153:G153" si="419">B73/1000</f>
        <v>0.23039999999999999</v>
      </c>
      <c r="C153" s="58">
        <f t="shared" si="419"/>
        <v>3.91</v>
      </c>
      <c r="D153" s="58">
        <f t="shared" si="419"/>
        <v>0.89370000000000005</v>
      </c>
      <c r="E153" s="58">
        <f t="shared" si="419"/>
        <v>4.4000000000000004</v>
      </c>
      <c r="F153" s="58">
        <f t="shared" si="419"/>
        <v>46.91</v>
      </c>
      <c r="G153" s="58">
        <f t="shared" si="419"/>
        <v>33.39</v>
      </c>
      <c r="H153" s="59">
        <v>1.09084</v>
      </c>
      <c r="I153" s="59">
        <v>1.1324799999999999</v>
      </c>
      <c r="J153" s="58">
        <f t="shared" ref="J153:T153" si="420">J73/1000</f>
        <v>0.17749999999999999</v>
      </c>
      <c r="K153" s="58">
        <f t="shared" si="420"/>
        <v>1.8360000000000002E-3</v>
      </c>
      <c r="L153" s="58">
        <f t="shared" si="420"/>
        <v>2.078E-3</v>
      </c>
      <c r="M153" s="58">
        <f t="shared" si="420"/>
        <v>2.947E-3</v>
      </c>
      <c r="N153" s="58">
        <f t="shared" si="420"/>
        <v>0.13500000000000001</v>
      </c>
      <c r="O153" s="58">
        <f t="shared" si="420"/>
        <v>1.155</v>
      </c>
      <c r="P153" s="58">
        <f t="shared" si="420"/>
        <v>1.057E-3</v>
      </c>
      <c r="Q153" s="58">
        <f t="shared" si="420"/>
        <v>6.6820000000000004E-3</v>
      </c>
      <c r="R153" s="58">
        <f t="shared" si="420"/>
        <v>2.9309999999999999E-2</v>
      </c>
      <c r="S153" s="58">
        <f t="shared" si="420"/>
        <v>1.332E-2</v>
      </c>
      <c r="T153" s="58">
        <f t="shared" si="420"/>
        <v>1.6659999999999999E-3</v>
      </c>
      <c r="U153" s="59">
        <v>0.96779999999999999</v>
      </c>
      <c r="V153" s="59">
        <v>0.96894999999999998</v>
      </c>
      <c r="W153" s="58">
        <f t="shared" ref="W153:Z153" si="421">W73/1000</f>
        <v>2.41E-4</v>
      </c>
      <c r="X153" s="58">
        <f t="shared" si="421"/>
        <v>3.2060000000000005E-2</v>
      </c>
      <c r="Y153" s="58">
        <f t="shared" si="421"/>
        <v>2.2210000000000001E-2</v>
      </c>
      <c r="Z153" s="58">
        <f t="shared" si="421"/>
        <v>0.2165</v>
      </c>
      <c r="AA153" s="59">
        <v>1.03386</v>
      </c>
      <c r="AB153" s="59">
        <v>1.1537900000000001</v>
      </c>
      <c r="AC153" s="58">
        <f t="shared" ref="AC153:AI153" si="422">AC73/1000</f>
        <v>9.3999999999999994E-5</v>
      </c>
      <c r="AD153" s="58">
        <f t="shared" si="422"/>
        <v>5.9899999999999992E-4</v>
      </c>
      <c r="AE153" s="58">
        <f t="shared" si="422"/>
        <v>9.9999999999999995E-7</v>
      </c>
      <c r="AF153" s="58">
        <f t="shared" si="422"/>
        <v>3.9999999999999998E-6</v>
      </c>
      <c r="AG153" s="58">
        <f t="shared" si="422"/>
        <v>5.1E-5</v>
      </c>
      <c r="AH153" s="58">
        <f t="shared" si="422"/>
        <v>6.6000000000000005E-5</v>
      </c>
      <c r="AI153" s="58">
        <f t="shared" si="422"/>
        <v>1.6800000000000002E-4</v>
      </c>
      <c r="AJ153" s="59">
        <v>0.93508999999999998</v>
      </c>
      <c r="AK153" s="59">
        <v>1.14795</v>
      </c>
      <c r="AL153" s="58">
        <f t="shared" ref="AL153:BN153" si="423">AL73/1000</f>
        <v>1.3800000000000002E-4</v>
      </c>
      <c r="AM153" s="58">
        <f t="shared" si="423"/>
        <v>4.4999999999999996E-5</v>
      </c>
      <c r="AN153" s="58">
        <f t="shared" si="423"/>
        <v>9.9999999999999995E-7</v>
      </c>
      <c r="AO153" s="58">
        <f t="shared" si="423"/>
        <v>2.2100000000000001E-4</v>
      </c>
      <c r="AP153" s="58">
        <f t="shared" si="423"/>
        <v>4.1270000000000001E-2</v>
      </c>
      <c r="AQ153" s="58">
        <f t="shared" si="423"/>
        <v>4.1059999999999999E-2</v>
      </c>
      <c r="AR153" s="58">
        <f t="shared" si="423"/>
        <v>8.34E-4</v>
      </c>
      <c r="AS153" s="58">
        <f t="shared" si="423"/>
        <v>1.7030000000000001E-3</v>
      </c>
      <c r="AT153" s="58">
        <f t="shared" si="423"/>
        <v>2.1499999999999999E-4</v>
      </c>
      <c r="AU153" s="58">
        <f t="shared" si="423"/>
        <v>8.1599999999999999E-4</v>
      </c>
      <c r="AV153" s="58">
        <f t="shared" si="423"/>
        <v>1.6000000000000001E-4</v>
      </c>
      <c r="AW153" s="58">
        <f t="shared" si="423"/>
        <v>3.4E-5</v>
      </c>
      <c r="AX153" s="58">
        <f t="shared" si="423"/>
        <v>1.4099999999999998E-4</v>
      </c>
      <c r="AY153" s="58">
        <f t="shared" si="423"/>
        <v>1.9000000000000001E-5</v>
      </c>
      <c r="AZ153" s="58">
        <f t="shared" si="423"/>
        <v>9.5000000000000005E-5</v>
      </c>
      <c r="BA153" s="58">
        <f t="shared" si="423"/>
        <v>1.7999999999999997E-5</v>
      </c>
      <c r="BB153" s="58">
        <f t="shared" si="423"/>
        <v>4.8000000000000001E-5</v>
      </c>
      <c r="BC153" s="58">
        <f t="shared" si="423"/>
        <v>6.0000000000000002E-6</v>
      </c>
      <c r="BD153" s="58">
        <f t="shared" si="423"/>
        <v>3.8000000000000002E-5</v>
      </c>
      <c r="BE153" s="58">
        <f t="shared" si="423"/>
        <v>5.0000000000000004E-6</v>
      </c>
      <c r="BF153" s="58">
        <f t="shared" si="423"/>
        <v>1.9999999999999999E-6</v>
      </c>
      <c r="BG153" s="58">
        <f t="shared" si="423"/>
        <v>8.7000000000000001E-5</v>
      </c>
      <c r="BH153" s="58">
        <f t="shared" si="423"/>
        <v>1.21E-4</v>
      </c>
      <c r="BI153" s="58">
        <f t="shared" si="423"/>
        <v>1.2300000000000001E-4</v>
      </c>
      <c r="BJ153" s="58">
        <f t="shared" si="423"/>
        <v>0</v>
      </c>
      <c r="BK153" s="58">
        <f t="shared" si="423"/>
        <v>0</v>
      </c>
      <c r="BL153" s="58">
        <f t="shared" si="423"/>
        <v>1.1E-4</v>
      </c>
      <c r="BM153" s="58">
        <f t="shared" si="423"/>
        <v>1.5999999999999999E-5</v>
      </c>
      <c r="BN153" s="58">
        <f t="shared" si="423"/>
        <v>1.794E-3</v>
      </c>
      <c r="BO153" s="59">
        <v>0.90327000000000002</v>
      </c>
      <c r="BP153" s="59">
        <v>1.08762</v>
      </c>
      <c r="BQ153" s="58">
        <f t="shared" ref="BQ153:BR153" si="424">BQ73/1000</f>
        <v>2.6600000000000001E-4</v>
      </c>
      <c r="BR153" s="58">
        <f t="shared" si="424"/>
        <v>3.5000000000000004E-5</v>
      </c>
    </row>
    <row r="154" spans="1:70" ht="15.95" customHeight="1" x14ac:dyDescent="0.25">
      <c r="A154" s="58" t="s">
        <v>85</v>
      </c>
      <c r="B154" s="58">
        <f t="shared" ref="B154:G154" si="425">B74/1000</f>
        <v>0.31180000000000002</v>
      </c>
      <c r="C154" s="58">
        <f t="shared" si="425"/>
        <v>6.202</v>
      </c>
      <c r="D154" s="58">
        <f t="shared" si="425"/>
        <v>1.08</v>
      </c>
      <c r="E154" s="58">
        <f t="shared" si="425"/>
        <v>3.4430000000000001</v>
      </c>
      <c r="F154" s="58">
        <f t="shared" si="425"/>
        <v>39.369999999999997</v>
      </c>
      <c r="G154" s="58">
        <f t="shared" si="425"/>
        <v>54.12</v>
      </c>
      <c r="H154" s="59">
        <v>1.0841499999999999</v>
      </c>
      <c r="I154" s="59">
        <v>1.11843</v>
      </c>
      <c r="J154" s="58">
        <f t="shared" ref="J154:T154" si="426">J74/1000</f>
        <v>0.26869999999999999</v>
      </c>
      <c r="K154" s="58">
        <f t="shared" si="426"/>
        <v>2.2690000000000002E-3</v>
      </c>
      <c r="L154" s="58">
        <f t="shared" si="426"/>
        <v>2.5299999999999997E-3</v>
      </c>
      <c r="M154" s="58">
        <f t="shared" si="426"/>
        <v>3.4350000000000001E-3</v>
      </c>
      <c r="N154" s="58">
        <f t="shared" si="426"/>
        <v>0.1762</v>
      </c>
      <c r="O154" s="58">
        <f t="shared" si="426"/>
        <v>1.393</v>
      </c>
      <c r="P154" s="58">
        <f t="shared" si="426"/>
        <v>1.075E-3</v>
      </c>
      <c r="Q154" s="58">
        <f t="shared" si="426"/>
        <v>8.8649999999999996E-3</v>
      </c>
      <c r="R154" s="58">
        <f t="shared" si="426"/>
        <v>5.2010000000000001E-2</v>
      </c>
      <c r="S154" s="58">
        <f t="shared" si="426"/>
        <v>2.0120000000000002E-2</v>
      </c>
      <c r="T154" s="58">
        <f t="shared" si="426"/>
        <v>2.085E-3</v>
      </c>
      <c r="U154" s="59">
        <v>0.97250000000000003</v>
      </c>
      <c r="V154" s="59">
        <v>0.95999000000000001</v>
      </c>
      <c r="W154" s="58">
        <f t="shared" ref="W154:Z154" si="427">W74/1000</f>
        <v>4.5800000000000002E-4</v>
      </c>
      <c r="X154" s="58">
        <f t="shared" si="427"/>
        <v>1.307E-2</v>
      </c>
      <c r="Y154" s="58">
        <f t="shared" si="427"/>
        <v>1.341E-2</v>
      </c>
      <c r="Z154" s="58">
        <f t="shared" si="427"/>
        <v>0.2407</v>
      </c>
      <c r="AA154" s="59">
        <v>1.0341100000000001</v>
      </c>
      <c r="AB154" s="59">
        <v>1.14438</v>
      </c>
      <c r="AC154" s="58">
        <f t="shared" ref="AC154:AI154" si="428">AC74/1000</f>
        <v>1.16E-4</v>
      </c>
      <c r="AD154" s="58">
        <f t="shared" si="428"/>
        <v>6.0399999999999994E-4</v>
      </c>
      <c r="AE154" s="58">
        <f t="shared" si="428"/>
        <v>9.9999999999999995E-7</v>
      </c>
      <c r="AF154" s="58">
        <f t="shared" si="428"/>
        <v>3.9999999999999998E-6</v>
      </c>
      <c r="AG154" s="58">
        <f t="shared" si="428"/>
        <v>5.8E-5</v>
      </c>
      <c r="AH154" s="58">
        <f t="shared" si="428"/>
        <v>2.8499999999999999E-4</v>
      </c>
      <c r="AI154" s="58">
        <f t="shared" si="428"/>
        <v>7.1999999999999988E-5</v>
      </c>
      <c r="AJ154" s="59">
        <v>0.93705000000000005</v>
      </c>
      <c r="AK154" s="59">
        <v>1.1312599999999999</v>
      </c>
      <c r="AL154" s="58">
        <f t="shared" ref="AL154:BN154" si="429">AL74/1000</f>
        <v>1.4899999999999999E-4</v>
      </c>
      <c r="AM154" s="58">
        <f t="shared" si="429"/>
        <v>4.9000000000000005E-5</v>
      </c>
      <c r="AN154" s="58">
        <f t="shared" si="429"/>
        <v>1.9999999999999999E-6</v>
      </c>
      <c r="AO154" s="58">
        <f t="shared" si="429"/>
        <v>2.2800000000000001E-4</v>
      </c>
      <c r="AP154" s="58">
        <f t="shared" si="429"/>
        <v>5.287E-2</v>
      </c>
      <c r="AQ154" s="58">
        <f t="shared" si="429"/>
        <v>6.1340000000000006E-2</v>
      </c>
      <c r="AR154" s="58">
        <f t="shared" si="429"/>
        <v>1.021E-3</v>
      </c>
      <c r="AS154" s="58">
        <f t="shared" si="429"/>
        <v>2.0579999999999999E-3</v>
      </c>
      <c r="AT154" s="58">
        <f t="shared" si="429"/>
        <v>2.61E-4</v>
      </c>
      <c r="AU154" s="58">
        <f t="shared" si="429"/>
        <v>9.6599999999999995E-4</v>
      </c>
      <c r="AV154" s="58">
        <f t="shared" si="429"/>
        <v>1.95E-4</v>
      </c>
      <c r="AW154" s="58">
        <f t="shared" si="429"/>
        <v>4.2999999999999995E-5</v>
      </c>
      <c r="AX154" s="58">
        <f t="shared" si="429"/>
        <v>1.7100000000000001E-4</v>
      </c>
      <c r="AY154" s="58">
        <f t="shared" si="429"/>
        <v>2.4000000000000001E-5</v>
      </c>
      <c r="AZ154" s="58">
        <f t="shared" si="429"/>
        <v>1.2300000000000001E-4</v>
      </c>
      <c r="BA154" s="58">
        <f t="shared" si="429"/>
        <v>2.3E-5</v>
      </c>
      <c r="BB154" s="58">
        <f t="shared" si="429"/>
        <v>6.0999999999999999E-5</v>
      </c>
      <c r="BC154" s="58">
        <f t="shared" si="429"/>
        <v>7.9999999999999996E-6</v>
      </c>
      <c r="BD154" s="58">
        <f t="shared" si="429"/>
        <v>4.9000000000000005E-5</v>
      </c>
      <c r="BE154" s="58">
        <f t="shared" si="429"/>
        <v>6.9999999999999999E-6</v>
      </c>
      <c r="BF154" s="58">
        <f t="shared" si="429"/>
        <v>1.9999999999999999E-6</v>
      </c>
      <c r="BG154" s="58">
        <f t="shared" si="429"/>
        <v>1.0499999999999999E-4</v>
      </c>
      <c r="BH154" s="58">
        <f t="shared" si="429"/>
        <v>2.3000000000000001E-4</v>
      </c>
      <c r="BI154" s="58">
        <f t="shared" si="429"/>
        <v>2.42E-4</v>
      </c>
      <c r="BJ154" s="58">
        <f t="shared" si="429"/>
        <v>0</v>
      </c>
      <c r="BK154" s="58">
        <f t="shared" si="429"/>
        <v>0</v>
      </c>
      <c r="BL154" s="58">
        <f t="shared" si="429"/>
        <v>6.3999999999999997E-5</v>
      </c>
      <c r="BM154" s="58">
        <f t="shared" si="429"/>
        <v>2.4000000000000001E-5</v>
      </c>
      <c r="BN154" s="58">
        <f t="shared" si="429"/>
        <v>5.9500000000000004E-3</v>
      </c>
      <c r="BO154" s="59">
        <v>0.90446000000000004</v>
      </c>
      <c r="BP154" s="59">
        <v>1.0724199999999999</v>
      </c>
      <c r="BQ154" s="58">
        <f t="shared" ref="BQ154:BR154" si="430">BQ74/1000</f>
        <v>3.2700000000000003E-4</v>
      </c>
      <c r="BR154" s="58">
        <f t="shared" si="430"/>
        <v>5.0000000000000002E-5</v>
      </c>
    </row>
    <row r="155" spans="1:70" ht="15.95" customHeight="1" x14ac:dyDescent="0.25">
      <c r="A155" s="58" t="s">
        <v>86</v>
      </c>
      <c r="B155" s="58">
        <f t="shared" ref="B155:G155" si="431">B75/1000</f>
        <v>0.21080000000000002</v>
      </c>
      <c r="C155" s="58">
        <f t="shared" si="431"/>
        <v>4.3170000000000002</v>
      </c>
      <c r="D155" s="58">
        <f t="shared" si="431"/>
        <v>0.4325</v>
      </c>
      <c r="E155" s="58">
        <f t="shared" si="431"/>
        <v>3.968</v>
      </c>
      <c r="F155" s="58">
        <f t="shared" si="431"/>
        <v>61.11</v>
      </c>
      <c r="G155" s="58">
        <f t="shared" si="431"/>
        <v>45.49</v>
      </c>
      <c r="H155" s="59">
        <v>1.09548</v>
      </c>
      <c r="I155" s="59">
        <v>1.1517599999999999</v>
      </c>
      <c r="J155" s="58">
        <f t="shared" ref="J155:T155" si="432">J75/1000</f>
        <v>0.20530000000000001</v>
      </c>
      <c r="K155" s="58">
        <f t="shared" si="432"/>
        <v>8.0500000000000005E-4</v>
      </c>
      <c r="L155" s="58">
        <f t="shared" si="432"/>
        <v>1.2130000000000001E-3</v>
      </c>
      <c r="M155" s="58">
        <f t="shared" si="432"/>
        <v>2.4529999999999999E-3</v>
      </c>
      <c r="N155" s="58">
        <f t="shared" si="432"/>
        <v>0.11459999999999999</v>
      </c>
      <c r="O155" s="58">
        <f t="shared" si="432"/>
        <v>0.66379999999999995</v>
      </c>
      <c r="P155" s="58">
        <f t="shared" si="432"/>
        <v>3.8299999999999999E-4</v>
      </c>
      <c r="Q155" s="58">
        <f t="shared" si="432"/>
        <v>3.7959999999999999E-3</v>
      </c>
      <c r="R155" s="58">
        <f t="shared" si="432"/>
        <v>2.4500000000000001E-2</v>
      </c>
      <c r="S155" s="58">
        <f t="shared" si="432"/>
        <v>1.9420000000000003E-2</v>
      </c>
      <c r="T155" s="58">
        <f t="shared" si="432"/>
        <v>1.8189999999999999E-3</v>
      </c>
      <c r="U155" s="59">
        <v>0.97814000000000001</v>
      </c>
      <c r="V155" s="59">
        <v>0.97313000000000005</v>
      </c>
      <c r="W155" s="58">
        <f t="shared" ref="W155:Z155" si="433">W75/1000</f>
        <v>5.3999999999999998E-5</v>
      </c>
      <c r="X155" s="58">
        <f t="shared" si="433"/>
        <v>6.6079999999999993E-3</v>
      </c>
      <c r="Y155" s="58">
        <f t="shared" si="433"/>
        <v>1.166E-2</v>
      </c>
      <c r="Z155" s="58">
        <f t="shared" si="433"/>
        <v>0.21959999999999999</v>
      </c>
      <c r="AA155" s="59">
        <v>1.03803</v>
      </c>
      <c r="AB155" s="59">
        <v>1.1660299999999999</v>
      </c>
      <c r="AC155" s="58">
        <f t="shared" ref="AC155:AI155" si="434">AC75/1000</f>
        <v>4.2000000000000004E-5</v>
      </c>
      <c r="AD155" s="58">
        <f t="shared" si="434"/>
        <v>5.6000000000000006E-4</v>
      </c>
      <c r="AE155" s="58">
        <f t="shared" si="434"/>
        <v>0</v>
      </c>
      <c r="AF155" s="58">
        <f t="shared" si="434"/>
        <v>3.9999999999999998E-6</v>
      </c>
      <c r="AG155" s="58">
        <f t="shared" si="434"/>
        <v>5.1999999999999997E-5</v>
      </c>
      <c r="AH155" s="58">
        <f t="shared" si="434"/>
        <v>3.0000000000000001E-6</v>
      </c>
      <c r="AI155" s="58">
        <f t="shared" si="434"/>
        <v>8.9999999999999992E-5</v>
      </c>
      <c r="AJ155" s="59">
        <v>0.93645</v>
      </c>
      <c r="AK155" s="59">
        <v>1.1478699999999999</v>
      </c>
      <c r="AL155" s="58">
        <f t="shared" ref="AL155:BN155" si="435">AL75/1000</f>
        <v>7.8999999999999996E-5</v>
      </c>
      <c r="AM155" s="58">
        <f t="shared" si="435"/>
        <v>2.5000000000000001E-5</v>
      </c>
      <c r="AN155" s="58">
        <f t="shared" si="435"/>
        <v>-9.9999999999999995E-7</v>
      </c>
      <c r="AO155" s="58">
        <f t="shared" si="435"/>
        <v>8.599999999999999E-5</v>
      </c>
      <c r="AP155" s="58">
        <f t="shared" si="435"/>
        <v>4.7240000000000004E-2</v>
      </c>
      <c r="AQ155" s="58">
        <f t="shared" si="435"/>
        <v>4.7149999999999997E-2</v>
      </c>
      <c r="AR155" s="58">
        <f t="shared" si="435"/>
        <v>3.0899999999999998E-4</v>
      </c>
      <c r="AS155" s="58">
        <f t="shared" si="435"/>
        <v>6.2E-4</v>
      </c>
      <c r="AT155" s="58">
        <f t="shared" si="435"/>
        <v>7.4999999999999993E-5</v>
      </c>
      <c r="AU155" s="58">
        <f t="shared" si="435"/>
        <v>2.7700000000000001E-4</v>
      </c>
      <c r="AV155" s="58">
        <f t="shared" si="435"/>
        <v>5.5999999999999999E-5</v>
      </c>
      <c r="AW155" s="58">
        <f t="shared" si="435"/>
        <v>1.7999999999999997E-5</v>
      </c>
      <c r="AX155" s="58">
        <f t="shared" si="435"/>
        <v>5.0000000000000002E-5</v>
      </c>
      <c r="AY155" s="58">
        <f t="shared" si="435"/>
        <v>6.9999999999999999E-6</v>
      </c>
      <c r="AZ155" s="58">
        <f t="shared" si="435"/>
        <v>3.4E-5</v>
      </c>
      <c r="BA155" s="58">
        <f t="shared" si="435"/>
        <v>6.0000000000000002E-6</v>
      </c>
      <c r="BB155" s="58">
        <f t="shared" si="435"/>
        <v>1.7999999999999997E-5</v>
      </c>
      <c r="BC155" s="58">
        <f t="shared" si="435"/>
        <v>1.9999999999999999E-6</v>
      </c>
      <c r="BD155" s="58">
        <f t="shared" si="435"/>
        <v>1.4E-5</v>
      </c>
      <c r="BE155" s="58">
        <f t="shared" si="435"/>
        <v>1.9999999999999999E-6</v>
      </c>
      <c r="BF155" s="58">
        <f t="shared" si="435"/>
        <v>9.9999999999999995E-7</v>
      </c>
      <c r="BG155" s="58">
        <f t="shared" si="435"/>
        <v>6.7000000000000002E-5</v>
      </c>
      <c r="BH155" s="58">
        <f t="shared" si="435"/>
        <v>1.02E-4</v>
      </c>
      <c r="BI155" s="58">
        <f t="shared" si="435"/>
        <v>1.02E-4</v>
      </c>
      <c r="BJ155" s="58">
        <f t="shared" si="435"/>
        <v>0</v>
      </c>
      <c r="BK155" s="58">
        <f t="shared" si="435"/>
        <v>0</v>
      </c>
      <c r="BL155" s="58">
        <f t="shared" si="435"/>
        <v>1.1400000000000001E-4</v>
      </c>
      <c r="BM155" s="58">
        <f t="shared" si="435"/>
        <v>1.0000000000000001E-5</v>
      </c>
      <c r="BN155" s="58">
        <f t="shared" si="435"/>
        <v>2.5430000000000001E-3</v>
      </c>
      <c r="BO155" s="59">
        <v>0.89802000000000004</v>
      </c>
      <c r="BP155" s="59">
        <v>1.0763499999999999</v>
      </c>
      <c r="BQ155" s="58">
        <f t="shared" ref="BQ155:BR155" si="436">BQ75/1000</f>
        <v>8.5000000000000006E-5</v>
      </c>
      <c r="BR155" s="58">
        <f t="shared" si="436"/>
        <v>1.4E-5</v>
      </c>
    </row>
    <row r="156" spans="1:70" ht="15.95" customHeight="1" x14ac:dyDescent="0.25">
      <c r="A156" s="58" t="s">
        <v>88</v>
      </c>
      <c r="B156" s="58">
        <f t="shared" ref="B156:G156" si="437">B76/1000</f>
        <v>-1.7909999999999999E-2</v>
      </c>
      <c r="C156" s="58">
        <f t="shared" si="437"/>
        <v>1.73E-3</v>
      </c>
      <c r="D156" s="58">
        <f t="shared" si="437"/>
        <v>-2.245E-3</v>
      </c>
      <c r="E156" s="58">
        <f t="shared" si="437"/>
        <v>1.8530000000000001E-2</v>
      </c>
      <c r="F156" s="58">
        <f t="shared" si="437"/>
        <v>-6.0940000000000005E-3</v>
      </c>
      <c r="G156" s="58">
        <f t="shared" si="437"/>
        <v>-2.7800000000000004E-4</v>
      </c>
      <c r="H156" s="59">
        <v>1.0580400000000001</v>
      </c>
      <c r="I156" s="59">
        <v>1.05888</v>
      </c>
      <c r="J156" s="58">
        <f t="shared" ref="J156:T156" si="438">J76/1000</f>
        <v>8.1000000000000004E-5</v>
      </c>
      <c r="K156" s="58">
        <f t="shared" si="438"/>
        <v>6.9999999999999999E-6</v>
      </c>
      <c r="L156" s="58">
        <f t="shared" si="438"/>
        <v>1.5999999999999999E-5</v>
      </c>
      <c r="M156" s="58">
        <f t="shared" si="438"/>
        <v>1.6100000000000001E-4</v>
      </c>
      <c r="N156" s="58">
        <f t="shared" si="438"/>
        <v>8.4000000000000009E-5</v>
      </c>
      <c r="O156" s="58">
        <f t="shared" si="438"/>
        <v>0.18709999999999999</v>
      </c>
      <c r="P156" s="58">
        <f t="shared" si="438"/>
        <v>-2.4000000000000001E-5</v>
      </c>
      <c r="Q156" s="58">
        <f t="shared" si="438"/>
        <v>5.9999999999999995E-5</v>
      </c>
      <c r="R156" s="58">
        <f t="shared" si="438"/>
        <v>2.5500000000000002E-4</v>
      </c>
      <c r="S156" s="58">
        <f t="shared" si="438"/>
        <v>-1.5429999999999999E-3</v>
      </c>
      <c r="T156" s="58">
        <f t="shared" si="438"/>
        <v>-1.9999999999999999E-6</v>
      </c>
      <c r="U156" s="59">
        <v>0.99541000000000002</v>
      </c>
      <c r="V156" s="59">
        <v>0.93454999999999999</v>
      </c>
      <c r="W156" s="58">
        <f t="shared" ref="W156:Z156" si="439">W76/1000</f>
        <v>8.9999999999999985E-6</v>
      </c>
      <c r="X156" s="58">
        <f t="shared" si="439"/>
        <v>-7.2999999999999999E-5</v>
      </c>
      <c r="Y156" s="58">
        <f t="shared" si="439"/>
        <v>0</v>
      </c>
      <c r="Z156" s="58">
        <f t="shared" si="439"/>
        <v>-1.4999999999999999E-5</v>
      </c>
      <c r="AA156" s="59">
        <v>1.0190600000000001</v>
      </c>
      <c r="AB156" s="59">
        <v>1.0874600000000001</v>
      </c>
      <c r="AC156" s="58">
        <f t="shared" ref="AC156:AI156" si="440">AC76/1000</f>
        <v>-9.9999999999999995E-7</v>
      </c>
      <c r="AD156" s="58">
        <f t="shared" si="440"/>
        <v>-7.9999999999999996E-6</v>
      </c>
      <c r="AE156" s="58">
        <f t="shared" si="440"/>
        <v>0</v>
      </c>
      <c r="AF156" s="58">
        <f t="shared" si="440"/>
        <v>0</v>
      </c>
      <c r="AG156" s="58">
        <f t="shared" si="440"/>
        <v>9.9999999999999995E-7</v>
      </c>
      <c r="AH156" s="58">
        <f t="shared" si="440"/>
        <v>-4.2000000000000004E-5</v>
      </c>
      <c r="AI156" s="58">
        <f t="shared" si="440"/>
        <v>1.9999999999999999E-6</v>
      </c>
      <c r="AJ156" s="59">
        <v>0.92588999999999999</v>
      </c>
      <c r="AK156" s="59">
        <v>1.09198</v>
      </c>
      <c r="AL156" s="58">
        <f t="shared" ref="AL156:BN156" si="441">AL76/1000</f>
        <v>1.5999999999999999E-5</v>
      </c>
      <c r="AM156" s="58">
        <f t="shared" si="441"/>
        <v>3.9999999999999998E-6</v>
      </c>
      <c r="AN156" s="58">
        <f t="shared" si="441"/>
        <v>0</v>
      </c>
      <c r="AO156" s="58">
        <f t="shared" si="441"/>
        <v>9.9999999999999995E-7</v>
      </c>
      <c r="AP156" s="58">
        <f t="shared" si="441"/>
        <v>-5.0000000000000004E-6</v>
      </c>
      <c r="AQ156" s="58">
        <f t="shared" si="441"/>
        <v>-3.9999999999999998E-6</v>
      </c>
      <c r="AR156" s="58">
        <f t="shared" si="441"/>
        <v>8.9999999999999985E-6</v>
      </c>
      <c r="AS156" s="58">
        <f t="shared" si="441"/>
        <v>-1.1E-5</v>
      </c>
      <c r="AT156" s="58">
        <f t="shared" si="441"/>
        <v>0</v>
      </c>
      <c r="AU156" s="58">
        <f t="shared" si="441"/>
        <v>-9.9999999999999995E-7</v>
      </c>
      <c r="AV156" s="58">
        <f t="shared" si="441"/>
        <v>0</v>
      </c>
      <c r="AW156" s="58">
        <f t="shared" si="441"/>
        <v>0</v>
      </c>
      <c r="AX156" s="58">
        <f t="shared" si="441"/>
        <v>0</v>
      </c>
      <c r="AY156" s="58">
        <f t="shared" si="441"/>
        <v>0</v>
      </c>
      <c r="AZ156" s="58">
        <f t="shared" si="441"/>
        <v>0</v>
      </c>
      <c r="BA156" s="58">
        <f t="shared" si="441"/>
        <v>0</v>
      </c>
      <c r="BB156" s="58">
        <f t="shared" si="441"/>
        <v>0</v>
      </c>
      <c r="BC156" s="58">
        <f t="shared" si="441"/>
        <v>0</v>
      </c>
      <c r="BD156" s="58">
        <f t="shared" si="441"/>
        <v>0</v>
      </c>
      <c r="BE156" s="58">
        <f t="shared" si="441"/>
        <v>0</v>
      </c>
      <c r="BF156" s="58">
        <f t="shared" si="441"/>
        <v>0</v>
      </c>
      <c r="BG156" s="58">
        <f t="shared" si="441"/>
        <v>9.9999999999999995E-7</v>
      </c>
      <c r="BH156" s="58">
        <f t="shared" si="441"/>
        <v>0</v>
      </c>
      <c r="BI156" s="58">
        <f t="shared" si="441"/>
        <v>0</v>
      </c>
      <c r="BJ156" s="58">
        <f t="shared" si="441"/>
        <v>0</v>
      </c>
      <c r="BK156" s="58">
        <f t="shared" si="441"/>
        <v>0</v>
      </c>
      <c r="BL156" s="58">
        <f t="shared" si="441"/>
        <v>4.1999999999999996E-4</v>
      </c>
      <c r="BM156" s="58">
        <f t="shared" si="441"/>
        <v>0</v>
      </c>
      <c r="BN156" s="58">
        <f t="shared" si="441"/>
        <v>4.6999999999999997E-5</v>
      </c>
      <c r="BO156" s="59">
        <v>0.91796</v>
      </c>
      <c r="BP156" s="59">
        <v>1.0616099999999999</v>
      </c>
      <c r="BQ156" s="58">
        <f t="shared" ref="BQ156:BR156" si="442">BQ76/1000</f>
        <v>1.9999999999999999E-6</v>
      </c>
      <c r="BR156" s="58">
        <f t="shared" si="442"/>
        <v>0</v>
      </c>
    </row>
    <row r="157" spans="1:70" ht="15.95" customHeight="1" x14ac:dyDescent="0.25">
      <c r="A157" s="58" t="s">
        <v>93</v>
      </c>
      <c r="B157" s="58">
        <f t="shared" ref="B157:G157" si="443">B77/1000</f>
        <v>2.963E-2</v>
      </c>
      <c r="C157" s="58">
        <f t="shared" si="443"/>
        <v>11.35</v>
      </c>
      <c r="D157" s="58">
        <f t="shared" si="443"/>
        <v>0.44680000000000003</v>
      </c>
      <c r="E157" s="58">
        <f t="shared" si="443"/>
        <v>3.1629999999999998</v>
      </c>
      <c r="F157" s="58">
        <f t="shared" si="443"/>
        <v>62.51</v>
      </c>
      <c r="G157" s="58">
        <f t="shared" si="443"/>
        <v>39.909999999999997</v>
      </c>
      <c r="H157" s="59">
        <v>1.1125799999999999</v>
      </c>
      <c r="I157" s="59">
        <v>1.1633500000000001</v>
      </c>
      <c r="J157" s="58">
        <f t="shared" ref="J157:T157" si="444">J77/1000</f>
        <v>0.17580000000000001</v>
      </c>
      <c r="K157" s="58">
        <f t="shared" si="444"/>
        <v>7.6400000000000003E-4</v>
      </c>
      <c r="L157" s="58">
        <f t="shared" si="444"/>
        <v>1.0149999999999998E-3</v>
      </c>
      <c r="M157" s="58">
        <f t="shared" si="444"/>
        <v>3.0699999999999998E-3</v>
      </c>
      <c r="N157" s="58">
        <f t="shared" si="444"/>
        <v>0.25319999999999998</v>
      </c>
      <c r="O157" s="58">
        <f t="shared" si="444"/>
        <v>0.62720000000000009</v>
      </c>
      <c r="P157" s="58">
        <f t="shared" si="444"/>
        <v>1.65E-4</v>
      </c>
      <c r="Q157" s="58">
        <f t="shared" si="444"/>
        <v>1.4299999999999998E-3</v>
      </c>
      <c r="R157" s="58">
        <f t="shared" si="444"/>
        <v>8.7860000000000004E-3</v>
      </c>
      <c r="S157" s="58">
        <f t="shared" si="444"/>
        <v>3.7190000000000001E-2</v>
      </c>
      <c r="T157" s="58">
        <f t="shared" si="444"/>
        <v>9.0259999999999993E-3</v>
      </c>
      <c r="U157" s="59">
        <v>1.0089300000000001</v>
      </c>
      <c r="V157" s="59">
        <v>0.99578</v>
      </c>
      <c r="W157" s="58">
        <f t="shared" ref="W157:Z157" si="445">W77/1000</f>
        <v>6.7600000000000006E-4</v>
      </c>
      <c r="X157" s="58">
        <f t="shared" si="445"/>
        <v>9.0730000000000012E-3</v>
      </c>
      <c r="Y157" s="58">
        <f t="shared" si="445"/>
        <v>4.1770000000000002E-2</v>
      </c>
      <c r="Z157" s="58">
        <f t="shared" si="445"/>
        <v>0.13850000000000001</v>
      </c>
      <c r="AA157" s="59">
        <v>1.10754</v>
      </c>
      <c r="AB157" s="59">
        <v>1.22299</v>
      </c>
      <c r="AC157" s="58">
        <f t="shared" ref="AC157:AI157" si="446">AC77/1000</f>
        <v>4.4999999999999996E-5</v>
      </c>
      <c r="AD157" s="58">
        <f t="shared" si="446"/>
        <v>9.7E-5</v>
      </c>
      <c r="AE157" s="58">
        <f t="shared" si="446"/>
        <v>0</v>
      </c>
      <c r="AF157" s="58">
        <f t="shared" si="446"/>
        <v>3.0000000000000001E-6</v>
      </c>
      <c r="AG157" s="58">
        <f t="shared" si="446"/>
        <v>3.5999999999999994E-5</v>
      </c>
      <c r="AH157" s="58">
        <f t="shared" si="446"/>
        <v>-7.3999999999999996E-5</v>
      </c>
      <c r="AI157" s="58">
        <f t="shared" si="446"/>
        <v>1.1E-4</v>
      </c>
      <c r="AJ157" s="59">
        <v>0.95852999999999999</v>
      </c>
      <c r="AK157" s="59">
        <v>1.15055</v>
      </c>
      <c r="AL157" s="58">
        <f t="shared" ref="AL157:BN157" si="447">AL77/1000</f>
        <v>9.5599999999999993E-4</v>
      </c>
      <c r="AM157" s="58">
        <f t="shared" si="447"/>
        <v>4.3999999999999999E-5</v>
      </c>
      <c r="AN157" s="58">
        <f t="shared" si="447"/>
        <v>1.9999999999999999E-6</v>
      </c>
      <c r="AO157" s="58">
        <f t="shared" si="447"/>
        <v>1.4000000000000001E-4</v>
      </c>
      <c r="AP157" s="58">
        <f t="shared" si="447"/>
        <v>0.24580000000000002</v>
      </c>
      <c r="AQ157" s="58">
        <f t="shared" si="447"/>
        <v>0.2878</v>
      </c>
      <c r="AR157" s="58">
        <f t="shared" si="447"/>
        <v>1.966E-2</v>
      </c>
      <c r="AS157" s="58">
        <f t="shared" si="447"/>
        <v>2.1409999999999998E-2</v>
      </c>
      <c r="AT157" s="58">
        <f t="shared" si="447"/>
        <v>4.0130000000000001E-3</v>
      </c>
      <c r="AU157" s="58">
        <f t="shared" si="447"/>
        <v>1.5210000000000001E-2</v>
      </c>
      <c r="AV157" s="58">
        <f t="shared" si="447"/>
        <v>2.513E-3</v>
      </c>
      <c r="AW157" s="58">
        <f t="shared" si="447"/>
        <v>4.5100000000000001E-4</v>
      </c>
      <c r="AX157" s="58">
        <f t="shared" si="447"/>
        <v>2.2949999999999997E-3</v>
      </c>
      <c r="AY157" s="58">
        <f t="shared" si="447"/>
        <v>2.6400000000000002E-4</v>
      </c>
      <c r="AZ157" s="58">
        <f t="shared" si="447"/>
        <v>1.1850000000000001E-3</v>
      </c>
      <c r="BA157" s="58">
        <f t="shared" si="447"/>
        <v>2.1499999999999999E-4</v>
      </c>
      <c r="BB157" s="58">
        <f t="shared" si="447"/>
        <v>5.2300000000000003E-4</v>
      </c>
      <c r="BC157" s="58">
        <f t="shared" si="447"/>
        <v>5.7000000000000003E-5</v>
      </c>
      <c r="BD157" s="58">
        <f t="shared" si="447"/>
        <v>2.9099999999999997E-4</v>
      </c>
      <c r="BE157" s="58">
        <f t="shared" si="447"/>
        <v>4.0000000000000003E-5</v>
      </c>
      <c r="BF157" s="58">
        <f t="shared" si="447"/>
        <v>9.9999999999999995E-7</v>
      </c>
      <c r="BG157" s="58">
        <f t="shared" si="447"/>
        <v>1.4E-5</v>
      </c>
      <c r="BH157" s="58">
        <f t="shared" si="447"/>
        <v>9.9999999999999995E-7</v>
      </c>
      <c r="BI157" s="58">
        <f t="shared" si="447"/>
        <v>0</v>
      </c>
      <c r="BJ157" s="58">
        <f t="shared" si="447"/>
        <v>0</v>
      </c>
      <c r="BK157" s="58">
        <f t="shared" si="447"/>
        <v>0</v>
      </c>
      <c r="BL157" s="58">
        <f t="shared" si="447"/>
        <v>6.900000000000001E-5</v>
      </c>
      <c r="BM157" s="58">
        <f t="shared" si="447"/>
        <v>4.4999999999999996E-5</v>
      </c>
      <c r="BN157" s="58">
        <f t="shared" si="447"/>
        <v>1.9090000000000001E-3</v>
      </c>
      <c r="BO157" s="59">
        <v>0.91100000000000003</v>
      </c>
      <c r="BP157" s="59">
        <v>1.07806</v>
      </c>
      <c r="BQ157" s="58">
        <f t="shared" ref="BQ157:BR157" si="448">BQ77/1000</f>
        <v>8.599999999999999E-5</v>
      </c>
      <c r="BR157" s="58">
        <f t="shared" si="448"/>
        <v>1.9000000000000001E-5</v>
      </c>
    </row>
    <row r="158" spans="1:70" ht="15.95" customHeight="1" x14ac:dyDescent="0.25">
      <c r="A158" s="58" t="s">
        <v>90</v>
      </c>
      <c r="B158" s="58">
        <f t="shared" ref="B158:G158" si="449">B78/1000</f>
        <v>0.17449999999999999</v>
      </c>
      <c r="C158" s="58">
        <f t="shared" si="449"/>
        <v>0.37510000000000004</v>
      </c>
      <c r="D158" s="58">
        <f t="shared" si="449"/>
        <v>0.37889999999999996</v>
      </c>
      <c r="E158" s="58">
        <f t="shared" si="449"/>
        <v>0.14880000000000002</v>
      </c>
      <c r="F158" s="58">
        <f t="shared" si="449"/>
        <v>0.39450000000000002</v>
      </c>
      <c r="G158" s="58">
        <f t="shared" si="449"/>
        <v>0.22159999999999999</v>
      </c>
      <c r="H158" s="59">
        <v>1.07972</v>
      </c>
      <c r="I158" s="59">
        <v>1.0694399999999999</v>
      </c>
      <c r="J158" s="58">
        <f t="shared" ref="J158:T158" si="450">J78/1000</f>
        <v>0.1774</v>
      </c>
      <c r="K158" s="58">
        <f t="shared" si="450"/>
        <v>9.0359999999999989E-3</v>
      </c>
      <c r="L158" s="58">
        <f t="shared" si="450"/>
        <v>7.6630000000000005E-3</v>
      </c>
      <c r="M158" s="58">
        <f t="shared" si="450"/>
        <v>3.5330000000000001E-3</v>
      </c>
      <c r="N158" s="58">
        <f t="shared" si="450"/>
        <v>3.0130000000000001E-2</v>
      </c>
      <c r="O158" s="58">
        <f t="shared" si="450"/>
        <v>0.41139999999999999</v>
      </c>
      <c r="P158" s="58">
        <f t="shared" si="450"/>
        <v>3.0619999999999996E-3</v>
      </c>
      <c r="Q158" s="58">
        <f t="shared" si="450"/>
        <v>3.3180000000000002E-3</v>
      </c>
      <c r="R158" s="58">
        <f t="shared" si="450"/>
        <v>3.3670000000000002E-3</v>
      </c>
      <c r="S158" s="58">
        <f t="shared" si="450"/>
        <v>1.304E-3</v>
      </c>
      <c r="T158" s="58">
        <f t="shared" si="450"/>
        <v>1.0889999999999999E-3</v>
      </c>
      <c r="U158" s="59">
        <v>1.0456700000000001</v>
      </c>
      <c r="V158" s="59">
        <v>0.9667</v>
      </c>
      <c r="W158" s="58">
        <f t="shared" ref="W158:Z158" si="451">W78/1000</f>
        <v>1.5809999999999999E-3</v>
      </c>
      <c r="X158" s="58">
        <f t="shared" si="451"/>
        <v>1.745E-3</v>
      </c>
      <c r="Y158" s="58">
        <f t="shared" si="451"/>
        <v>7.7089999999999997E-3</v>
      </c>
      <c r="Z158" s="58">
        <f t="shared" si="451"/>
        <v>3.1280000000000001E-3</v>
      </c>
      <c r="AA158" s="59">
        <v>1.03807</v>
      </c>
      <c r="AB158" s="59">
        <v>1.0874900000000001</v>
      </c>
      <c r="AC158" s="58">
        <f t="shared" ref="AC158:AI158" si="452">AC78/1000</f>
        <v>9.7900000000000005E-4</v>
      </c>
      <c r="AD158" s="58">
        <f t="shared" si="452"/>
        <v>3.088E-3</v>
      </c>
      <c r="AE158" s="58">
        <f t="shared" si="452"/>
        <v>2.3400000000000002E-4</v>
      </c>
      <c r="AF158" s="58">
        <f t="shared" si="452"/>
        <v>2.3499999999999999E-4</v>
      </c>
      <c r="AG158" s="58">
        <f t="shared" si="452"/>
        <v>1.7899999999999999E-4</v>
      </c>
      <c r="AH158" s="58">
        <f t="shared" si="452"/>
        <v>2.7629999999999998E-3</v>
      </c>
      <c r="AI158" s="58">
        <f t="shared" si="452"/>
        <v>3.0769999999999999E-3</v>
      </c>
      <c r="AJ158" s="59">
        <v>0.94640999999999997</v>
      </c>
      <c r="AK158" s="59">
        <v>1.0906</v>
      </c>
      <c r="AL158" s="58">
        <f t="shared" ref="AL158:BN158" si="453">AL78/1000</f>
        <v>2.1900000000000001E-4</v>
      </c>
      <c r="AM158" s="58">
        <f t="shared" si="453"/>
        <v>2.24E-4</v>
      </c>
      <c r="AN158" s="58">
        <f t="shared" si="453"/>
        <v>2.4399999999999999E-4</v>
      </c>
      <c r="AO158" s="58">
        <f t="shared" si="453"/>
        <v>1.3779999999999999E-3</v>
      </c>
      <c r="AP158" s="58">
        <f t="shared" si="453"/>
        <v>1.374E-2</v>
      </c>
      <c r="AQ158" s="58">
        <f t="shared" si="453"/>
        <v>1.391E-2</v>
      </c>
      <c r="AR158" s="58">
        <f t="shared" si="453"/>
        <v>3.97E-4</v>
      </c>
      <c r="AS158" s="58">
        <f t="shared" si="453"/>
        <v>3.7800000000000003E-4</v>
      </c>
      <c r="AT158" s="58">
        <f t="shared" si="453"/>
        <v>3.9600000000000003E-4</v>
      </c>
      <c r="AU158" s="58">
        <f t="shared" si="453"/>
        <v>3.8700000000000003E-4</v>
      </c>
      <c r="AV158" s="58">
        <f t="shared" si="453"/>
        <v>3.8999999999999999E-4</v>
      </c>
      <c r="AW158" s="58">
        <f t="shared" si="453"/>
        <v>3.9300000000000001E-4</v>
      </c>
      <c r="AX158" s="58">
        <f t="shared" si="453"/>
        <v>3.8999999999999999E-4</v>
      </c>
      <c r="AY158" s="58">
        <f t="shared" si="453"/>
        <v>3.9200000000000004E-4</v>
      </c>
      <c r="AZ158" s="58">
        <f t="shared" si="453"/>
        <v>3.88E-4</v>
      </c>
      <c r="BA158" s="58">
        <f t="shared" si="453"/>
        <v>3.9600000000000003E-4</v>
      </c>
      <c r="BB158" s="58">
        <f t="shared" si="453"/>
        <v>3.8900000000000002E-4</v>
      </c>
      <c r="BC158" s="58">
        <f t="shared" si="453"/>
        <v>3.9500000000000001E-4</v>
      </c>
      <c r="BD158" s="58">
        <f t="shared" si="453"/>
        <v>3.9300000000000001E-4</v>
      </c>
      <c r="BE158" s="58">
        <f t="shared" si="453"/>
        <v>3.9400000000000004E-4</v>
      </c>
      <c r="BF158" s="58">
        <f t="shared" si="453"/>
        <v>2.14E-4</v>
      </c>
      <c r="BG158" s="58">
        <f t="shared" si="453"/>
        <v>1.392E-3</v>
      </c>
      <c r="BH158" s="58">
        <f t="shared" si="453"/>
        <v>1.469E-3</v>
      </c>
      <c r="BI158" s="58">
        <f t="shared" si="453"/>
        <v>1.5049999999999998E-3</v>
      </c>
      <c r="BJ158" s="58">
        <f t="shared" si="453"/>
        <v>1.9100000000000001E-4</v>
      </c>
      <c r="BK158" s="58">
        <f t="shared" si="453"/>
        <v>1.95E-4</v>
      </c>
      <c r="BL158" s="58">
        <f t="shared" si="453"/>
        <v>3.1300000000000002E-4</v>
      </c>
      <c r="BM158" s="58">
        <f t="shared" si="453"/>
        <v>9.0259999999999993E-3</v>
      </c>
      <c r="BN158" s="58">
        <f t="shared" si="453"/>
        <v>1.4730000000000001E-3</v>
      </c>
      <c r="BO158" s="59">
        <v>0.94359999999999999</v>
      </c>
      <c r="BP158" s="59">
        <v>1.07731</v>
      </c>
      <c r="BQ158" s="58">
        <f t="shared" ref="BQ158:BR158" si="454">BQ78/1000</f>
        <v>3.9500000000000001E-4</v>
      </c>
      <c r="BR158" s="58">
        <f t="shared" si="454"/>
        <v>1.7569999999999999E-3</v>
      </c>
    </row>
    <row r="159" spans="1:70" ht="15.95" customHeight="1" x14ac:dyDescent="0.25">
      <c r="A159" s="58" t="s">
        <v>69</v>
      </c>
      <c r="B159" s="58">
        <f t="shared" ref="B159:G159" si="455">B79/1000</f>
        <v>-1.4019999999999999E-2</v>
      </c>
      <c r="C159" s="58">
        <f t="shared" si="455"/>
        <v>-4.2000000000000004E-5</v>
      </c>
      <c r="D159" s="58">
        <f t="shared" si="455"/>
        <v>-4.4500000000000003E-4</v>
      </c>
      <c r="E159" s="58">
        <f t="shared" si="455"/>
        <v>-9.2010000000000008E-3</v>
      </c>
      <c r="F159" s="58">
        <f t="shared" si="455"/>
        <v>1.474E-3</v>
      </c>
      <c r="G159" s="58">
        <f t="shared" si="455"/>
        <v>-2.5249999999999999E-3</v>
      </c>
      <c r="H159" s="59">
        <v>1.05986</v>
      </c>
      <c r="I159" s="59">
        <v>1.0505</v>
      </c>
      <c r="J159" s="58">
        <f t="shared" ref="J159:T159" si="456">J79/1000</f>
        <v>-6.3999999999999997E-5</v>
      </c>
      <c r="K159" s="58">
        <f t="shared" si="456"/>
        <v>-9.9999999999999995E-7</v>
      </c>
      <c r="L159" s="58">
        <f t="shared" si="456"/>
        <v>9.9999999999999995E-7</v>
      </c>
      <c r="M159" s="58">
        <f t="shared" si="456"/>
        <v>-3.0000000000000001E-6</v>
      </c>
      <c r="N159" s="58">
        <f t="shared" si="456"/>
        <v>-5.1999999999999997E-5</v>
      </c>
      <c r="O159" s="58">
        <f t="shared" si="456"/>
        <v>-1.4999999999999999E-5</v>
      </c>
      <c r="P159" s="58">
        <f t="shared" si="456"/>
        <v>-6.0000000000000002E-6</v>
      </c>
      <c r="Q159" s="58">
        <f t="shared" si="456"/>
        <v>-1.9999999999999999E-6</v>
      </c>
      <c r="R159" s="58">
        <f t="shared" si="456"/>
        <v>-2.1000000000000002E-5</v>
      </c>
      <c r="S159" s="58">
        <f t="shared" si="456"/>
        <v>-4.4850000000000003E-3</v>
      </c>
      <c r="T159" s="58">
        <f t="shared" si="456"/>
        <v>-9.9999999999999995E-7</v>
      </c>
      <c r="U159" s="59">
        <v>1.0268699999999999</v>
      </c>
      <c r="V159" s="59">
        <v>0.95133999999999996</v>
      </c>
      <c r="W159" s="58">
        <f t="shared" ref="W159:Z159" si="457">W79/1000</f>
        <v>4.6999999999999997E-5</v>
      </c>
      <c r="X159" s="58">
        <f t="shared" si="457"/>
        <v>-2.6999999999999999E-5</v>
      </c>
      <c r="Y159" s="58">
        <f t="shared" si="457"/>
        <v>3.0000000000000001E-6</v>
      </c>
      <c r="Z159" s="58">
        <f t="shared" si="457"/>
        <v>-1.2999999999999999E-5</v>
      </c>
      <c r="AA159" s="59">
        <v>1.02399</v>
      </c>
      <c r="AB159" s="59">
        <v>1.0753200000000001</v>
      </c>
      <c r="AC159" s="58">
        <f t="shared" ref="AC159:AI159" si="458">AC79/1000</f>
        <v>3.0000000000000001E-6</v>
      </c>
      <c r="AD159" s="58">
        <f t="shared" si="458"/>
        <v>-1.9999999999999999E-6</v>
      </c>
      <c r="AE159" s="58">
        <f t="shared" si="458"/>
        <v>0</v>
      </c>
      <c r="AF159" s="58">
        <f t="shared" si="458"/>
        <v>0</v>
      </c>
      <c r="AG159" s="58">
        <f t="shared" si="458"/>
        <v>0</v>
      </c>
      <c r="AH159" s="58">
        <f t="shared" si="458"/>
        <v>1.07E-3</v>
      </c>
      <c r="AI159" s="58">
        <f t="shared" si="458"/>
        <v>0</v>
      </c>
      <c r="AJ159" s="59">
        <v>0.93350999999999995</v>
      </c>
      <c r="AK159" s="59">
        <v>1.0819099999999999</v>
      </c>
      <c r="AL159" s="58">
        <f t="shared" ref="AL159:BN159" si="459">AL79/1000</f>
        <v>-7.9999999999999996E-6</v>
      </c>
      <c r="AM159" s="58">
        <f t="shared" si="459"/>
        <v>0</v>
      </c>
      <c r="AN159" s="58">
        <f t="shared" si="459"/>
        <v>0</v>
      </c>
      <c r="AO159" s="58">
        <f t="shared" si="459"/>
        <v>0</v>
      </c>
      <c r="AP159" s="58">
        <f t="shared" si="459"/>
        <v>-1.9999999999999999E-6</v>
      </c>
      <c r="AQ159" s="58">
        <f t="shared" si="459"/>
        <v>-9.9999999999999995E-7</v>
      </c>
      <c r="AR159" s="58">
        <f t="shared" si="459"/>
        <v>0</v>
      </c>
      <c r="AS159" s="58">
        <f t="shared" si="459"/>
        <v>-1.2999999999999999E-5</v>
      </c>
      <c r="AT159" s="58">
        <f t="shared" si="459"/>
        <v>0</v>
      </c>
      <c r="AU159" s="58">
        <f t="shared" si="459"/>
        <v>0</v>
      </c>
      <c r="AV159" s="58">
        <f t="shared" si="459"/>
        <v>0</v>
      </c>
      <c r="AW159" s="58">
        <f t="shared" si="459"/>
        <v>0</v>
      </c>
      <c r="AX159" s="58">
        <f t="shared" si="459"/>
        <v>0</v>
      </c>
      <c r="AY159" s="58">
        <f t="shared" si="459"/>
        <v>0</v>
      </c>
      <c r="AZ159" s="58">
        <f t="shared" si="459"/>
        <v>0</v>
      </c>
      <c r="BA159" s="58">
        <f t="shared" si="459"/>
        <v>0</v>
      </c>
      <c r="BB159" s="58">
        <f t="shared" si="459"/>
        <v>0</v>
      </c>
      <c r="BC159" s="58">
        <f t="shared" si="459"/>
        <v>0</v>
      </c>
      <c r="BD159" s="58">
        <f t="shared" si="459"/>
        <v>0</v>
      </c>
      <c r="BE159" s="58">
        <f t="shared" si="459"/>
        <v>0</v>
      </c>
      <c r="BF159" s="58">
        <f t="shared" si="459"/>
        <v>0</v>
      </c>
      <c r="BG159" s="58">
        <f t="shared" si="459"/>
        <v>-3.0000000000000001E-6</v>
      </c>
      <c r="BH159" s="58">
        <f t="shared" si="459"/>
        <v>0</v>
      </c>
      <c r="BI159" s="58">
        <f t="shared" si="459"/>
        <v>0</v>
      </c>
      <c r="BJ159" s="58">
        <f t="shared" si="459"/>
        <v>0</v>
      </c>
      <c r="BK159" s="58">
        <f t="shared" si="459"/>
        <v>0</v>
      </c>
      <c r="BL159" s="58">
        <f t="shared" si="459"/>
        <v>2.4000000000000001E-5</v>
      </c>
      <c r="BM159" s="58">
        <f t="shared" si="459"/>
        <v>9.9999999999999995E-7</v>
      </c>
      <c r="BN159" s="58">
        <f t="shared" si="459"/>
        <v>-9.9999999999999995E-7</v>
      </c>
      <c r="BO159" s="59">
        <v>0.93352999999999997</v>
      </c>
      <c r="BP159" s="59">
        <v>1.07236</v>
      </c>
      <c r="BQ159" s="58">
        <f t="shared" ref="BQ159:BR159" si="460">BQ79/1000</f>
        <v>0</v>
      </c>
      <c r="BR159" s="58">
        <f t="shared" si="46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K76"/>
  <sheetViews>
    <sheetView topLeftCell="A67" workbookViewId="0"/>
  </sheetViews>
  <sheetFormatPr defaultRowHeight="15" x14ac:dyDescent="0.25"/>
  <cols>
    <col min="2" max="2" width="12.85546875" customWidth="1"/>
    <col min="3" max="4" width="13.140625" customWidth="1"/>
    <col min="5" max="5" width="13" bestFit="1" customWidth="1"/>
    <col min="6" max="6" width="12.85546875" customWidth="1"/>
    <col min="7" max="7" width="13" bestFit="1" customWidth="1"/>
    <col min="8" max="8" width="14.28515625" customWidth="1"/>
    <col min="17" max="17" width="12.5703125" customWidth="1"/>
    <col min="18" max="18" width="12.140625" customWidth="1"/>
    <col min="36" max="36" width="15" customWidth="1"/>
    <col min="38" max="38" width="13.42578125" customWidth="1"/>
    <col min="39" max="39" width="13.7109375" customWidth="1"/>
    <col min="40" max="40" width="12.42578125" customWidth="1"/>
    <col min="41" max="41" width="11.7109375" customWidth="1"/>
    <col min="42" max="42" width="12.140625" customWidth="1"/>
    <col min="44" max="44" width="11.7109375" customWidth="1"/>
    <col min="45" max="45" width="15.140625" customWidth="1"/>
    <col min="46" max="46" width="12.7109375" customWidth="1"/>
    <col min="47" max="48" width="14.42578125" customWidth="1"/>
    <col min="49" max="49" width="12.7109375" customWidth="1"/>
    <col min="50" max="50" width="12.28515625" customWidth="1"/>
    <col min="51" max="51" width="13" customWidth="1"/>
    <col min="52" max="52" width="11.7109375" customWidth="1"/>
    <col min="53" max="53" width="12.7109375" customWidth="1"/>
    <col min="55" max="55" width="11.28515625" customWidth="1"/>
    <col min="58" max="58" width="11.140625" customWidth="1"/>
    <col min="59" max="59" width="13" customWidth="1"/>
    <col min="61" max="61" width="11.5703125" customWidth="1"/>
    <col min="63" max="63" width="11.5703125" customWidth="1"/>
  </cols>
  <sheetData>
    <row r="2" spans="1:10" ht="15.75" thickBot="1" x14ac:dyDescent="0.3"/>
    <row r="3" spans="1:10" ht="18.75" x14ac:dyDescent="0.3">
      <c r="B3" s="1" t="s">
        <v>158</v>
      </c>
      <c r="C3" s="1" t="s">
        <v>159</v>
      </c>
      <c r="D3" s="1" t="s">
        <v>160</v>
      </c>
      <c r="E3" s="1" t="s">
        <v>161</v>
      </c>
      <c r="F3" s="1" t="s">
        <v>162</v>
      </c>
      <c r="G3" s="1" t="s">
        <v>163</v>
      </c>
      <c r="H3" s="1" t="s">
        <v>164</v>
      </c>
      <c r="J3" s="1" t="s">
        <v>165</v>
      </c>
    </row>
    <row r="4" spans="1:10" ht="18.75" x14ac:dyDescent="0.3">
      <c r="B4" s="2" t="s">
        <v>155</v>
      </c>
      <c r="C4" s="2" t="s">
        <v>156</v>
      </c>
      <c r="D4" s="2" t="s">
        <v>157</v>
      </c>
      <c r="E4" s="3">
        <v>6.9444444444444434E-2</v>
      </c>
      <c r="F4" s="3">
        <v>5.5555555555555552E-2</v>
      </c>
      <c r="G4" s="3">
        <v>4.8611111111111112E-2</v>
      </c>
      <c r="H4" s="4" t="s">
        <v>153</v>
      </c>
      <c r="J4" s="2" t="s">
        <v>166</v>
      </c>
    </row>
    <row r="5" spans="1:10" ht="19.5" thickBot="1" x14ac:dyDescent="0.35">
      <c r="B5" s="5" t="s">
        <v>111</v>
      </c>
      <c r="C5" s="5" t="s">
        <v>111</v>
      </c>
      <c r="D5" s="6" t="s">
        <v>111</v>
      </c>
      <c r="E5" s="5" t="s">
        <v>111</v>
      </c>
      <c r="F5" s="5" t="s">
        <v>111</v>
      </c>
      <c r="G5" s="5" t="s">
        <v>111</v>
      </c>
      <c r="H5" s="5" t="s">
        <v>111</v>
      </c>
      <c r="J5" s="6" t="s">
        <v>111</v>
      </c>
    </row>
    <row r="6" spans="1:10" ht="21" x14ac:dyDescent="0.35">
      <c r="A6" s="7" t="s">
        <v>109</v>
      </c>
      <c r="B6" s="8">
        <f>H6/1000</f>
        <v>4.2686077409226787E-2</v>
      </c>
      <c r="C6" s="8">
        <f>H6/200</f>
        <v>0.21343038704613396</v>
      </c>
      <c r="D6" s="9">
        <f>H6/100</f>
        <v>0.42686077409226791</v>
      </c>
      <c r="E6" s="8">
        <f>H6/40</f>
        <v>1.0671519352306698</v>
      </c>
      <c r="F6" s="8">
        <f>H6/20</f>
        <v>2.1343038704613395</v>
      </c>
      <c r="G6" s="8">
        <f>H6/10</f>
        <v>4.268607740922679</v>
      </c>
      <c r="H6" s="10">
        <v>42.68607740922679</v>
      </c>
      <c r="J6" s="11">
        <f>H6/40</f>
        <v>1.0671519352306698</v>
      </c>
    </row>
    <row r="7" spans="1:10" ht="21.75" thickBot="1" x14ac:dyDescent="0.4">
      <c r="A7" s="12" t="s">
        <v>115</v>
      </c>
      <c r="B7" s="13">
        <f t="shared" ref="B7:B65" si="0">H7/1000</f>
        <v>4.1708407158006069E-2</v>
      </c>
      <c r="C7" s="13">
        <f t="shared" ref="C7:C65" si="1">H7/200</f>
        <v>0.20854203579003033</v>
      </c>
      <c r="D7" s="14">
        <f t="shared" ref="D7:D65" si="2">H7/100</f>
        <v>0.41708407158006067</v>
      </c>
      <c r="E7" s="13">
        <f t="shared" ref="E7:E65" si="3">H7/40</f>
        <v>1.0427101789501516</v>
      </c>
      <c r="F7" s="13">
        <f t="shared" ref="F7:F65" si="4">H7/20</f>
        <v>2.0854203579003032</v>
      </c>
      <c r="G7" s="13">
        <f t="shared" ref="G7:G65" si="5">H7/10</f>
        <v>4.1708407158006064</v>
      </c>
      <c r="H7" s="15">
        <v>41.708407158006068</v>
      </c>
      <c r="J7" s="16">
        <f t="shared" ref="J7:J65" si="6">H7/40</f>
        <v>1.0427101789501516</v>
      </c>
    </row>
    <row r="8" spans="1:10" ht="21" x14ac:dyDescent="0.35">
      <c r="A8" s="17" t="s">
        <v>120</v>
      </c>
      <c r="B8" s="8">
        <f t="shared" si="0"/>
        <v>0.40826487481245177</v>
      </c>
      <c r="C8" s="8">
        <f t="shared" si="1"/>
        <v>2.0413243740622589</v>
      </c>
      <c r="D8" s="9">
        <f t="shared" si="2"/>
        <v>4.0826487481245177</v>
      </c>
      <c r="E8" s="8">
        <f t="shared" si="3"/>
        <v>10.206621870311293</v>
      </c>
      <c r="F8" s="8">
        <f t="shared" si="4"/>
        <v>20.413243740622587</v>
      </c>
      <c r="G8" s="8">
        <f t="shared" si="5"/>
        <v>40.826487481245174</v>
      </c>
      <c r="H8" s="18">
        <v>408.26487481245175</v>
      </c>
      <c r="J8" s="11">
        <f t="shared" si="6"/>
        <v>10.206621870311293</v>
      </c>
    </row>
    <row r="9" spans="1:10" ht="21.75" thickBot="1" x14ac:dyDescent="0.4">
      <c r="A9" s="19" t="s">
        <v>147</v>
      </c>
      <c r="B9" s="13">
        <f t="shared" si="0"/>
        <v>0.42156823787286657</v>
      </c>
      <c r="C9" s="13">
        <f t="shared" si="1"/>
        <v>2.1078411893643327</v>
      </c>
      <c r="D9" s="14">
        <f t="shared" si="2"/>
        <v>4.2156823787286655</v>
      </c>
      <c r="E9" s="13">
        <f t="shared" si="3"/>
        <v>10.539205946821664</v>
      </c>
      <c r="F9" s="13">
        <f t="shared" si="4"/>
        <v>21.078411893643327</v>
      </c>
      <c r="G9" s="13">
        <f t="shared" si="5"/>
        <v>42.156823787286655</v>
      </c>
      <c r="H9" s="20">
        <v>421.56823787286658</v>
      </c>
      <c r="J9" s="16">
        <f t="shared" si="6"/>
        <v>10.539205946821664</v>
      </c>
    </row>
    <row r="10" spans="1:10" ht="21" x14ac:dyDescent="0.35">
      <c r="A10" s="21" t="s">
        <v>146</v>
      </c>
      <c r="B10" s="8">
        <f t="shared" si="0"/>
        <v>9.9107531181168492E-3</v>
      </c>
      <c r="C10" s="8">
        <f t="shared" si="1"/>
        <v>4.9553765590584248E-2</v>
      </c>
      <c r="D10" s="9">
        <f t="shared" si="2"/>
        <v>9.9107531181168496E-2</v>
      </c>
      <c r="E10" s="8">
        <f t="shared" si="3"/>
        <v>0.24776882795292124</v>
      </c>
      <c r="F10" s="8">
        <f t="shared" si="4"/>
        <v>0.49553765590584248</v>
      </c>
      <c r="G10" s="8">
        <f t="shared" si="5"/>
        <v>0.99107531181168496</v>
      </c>
      <c r="H10" s="18">
        <v>9.9107531181168493</v>
      </c>
      <c r="J10" s="11">
        <f t="shared" si="6"/>
        <v>0.24776882795292124</v>
      </c>
    </row>
    <row r="11" spans="1:10" ht="21" x14ac:dyDescent="0.35">
      <c r="A11" s="22" t="s">
        <v>141</v>
      </c>
      <c r="B11" s="23">
        <f t="shared" si="0"/>
        <v>9.9107531181168492E-3</v>
      </c>
      <c r="C11" s="23">
        <f t="shared" si="1"/>
        <v>4.9553765590584248E-2</v>
      </c>
      <c r="D11" s="24">
        <f t="shared" si="2"/>
        <v>9.9107531181168496E-2</v>
      </c>
      <c r="E11" s="23">
        <f t="shared" si="3"/>
        <v>0.24776882795292124</v>
      </c>
      <c r="F11" s="23">
        <f t="shared" si="4"/>
        <v>0.49553765590584248</v>
      </c>
      <c r="G11" s="23">
        <f t="shared" si="5"/>
        <v>0.99107531181168496</v>
      </c>
      <c r="H11" s="25">
        <v>9.9107531181168493</v>
      </c>
      <c r="J11" s="26">
        <f t="shared" si="6"/>
        <v>0.24776882795292124</v>
      </c>
    </row>
    <row r="12" spans="1:10" ht="21" x14ac:dyDescent="0.35">
      <c r="A12" s="22" t="s">
        <v>144</v>
      </c>
      <c r="B12" s="23">
        <f t="shared" si="0"/>
        <v>9.9107531181168492E-3</v>
      </c>
      <c r="C12" s="23">
        <f t="shared" si="1"/>
        <v>4.9553765590584248E-2</v>
      </c>
      <c r="D12" s="24">
        <f t="shared" si="2"/>
        <v>9.9107531181168496E-2</v>
      </c>
      <c r="E12" s="23">
        <f t="shared" si="3"/>
        <v>0.24776882795292124</v>
      </c>
      <c r="F12" s="23">
        <f t="shared" si="4"/>
        <v>0.49553765590584248</v>
      </c>
      <c r="G12" s="23">
        <f t="shared" si="5"/>
        <v>0.99107531181168496</v>
      </c>
      <c r="H12" s="25">
        <v>9.9107531181168493</v>
      </c>
      <c r="J12" s="26">
        <f t="shared" si="6"/>
        <v>0.24776882795292124</v>
      </c>
    </row>
    <row r="13" spans="1:10" ht="21" x14ac:dyDescent="0.35">
      <c r="A13" s="22" t="s">
        <v>119</v>
      </c>
      <c r="B13" s="23">
        <f t="shared" si="0"/>
        <v>9.9107531181168492E-3</v>
      </c>
      <c r="C13" s="23">
        <f t="shared" si="1"/>
        <v>4.9553765590584248E-2</v>
      </c>
      <c r="D13" s="24">
        <f t="shared" si="2"/>
        <v>9.9107531181168496E-2</v>
      </c>
      <c r="E13" s="23">
        <f t="shared" si="3"/>
        <v>0.24776882795292124</v>
      </c>
      <c r="F13" s="23">
        <f t="shared" si="4"/>
        <v>0.49553765590584248</v>
      </c>
      <c r="G13" s="23">
        <f t="shared" si="5"/>
        <v>0.99107531181168496</v>
      </c>
      <c r="H13" s="25">
        <v>9.9107531181168493</v>
      </c>
      <c r="J13" s="26">
        <f t="shared" si="6"/>
        <v>0.24776882795292124</v>
      </c>
    </row>
    <row r="14" spans="1:10" ht="21" x14ac:dyDescent="0.35">
      <c r="A14" s="22" t="s">
        <v>145</v>
      </c>
      <c r="B14" s="23">
        <f t="shared" si="0"/>
        <v>9.9107531181168492E-3</v>
      </c>
      <c r="C14" s="23">
        <f t="shared" si="1"/>
        <v>4.9553765590584248E-2</v>
      </c>
      <c r="D14" s="24">
        <f t="shared" si="2"/>
        <v>9.9107531181168496E-2</v>
      </c>
      <c r="E14" s="23">
        <f t="shared" si="3"/>
        <v>0.24776882795292124</v>
      </c>
      <c r="F14" s="23">
        <f t="shared" si="4"/>
        <v>0.49553765590584248</v>
      </c>
      <c r="G14" s="23">
        <f t="shared" si="5"/>
        <v>0.99107531181168496</v>
      </c>
      <c r="H14" s="25">
        <v>9.9107531181168493</v>
      </c>
      <c r="J14" s="26">
        <f t="shared" si="6"/>
        <v>0.24776882795292124</v>
      </c>
    </row>
    <row r="15" spans="1:10" ht="21" x14ac:dyDescent="0.35">
      <c r="A15" s="22" t="s">
        <v>118</v>
      </c>
      <c r="B15" s="23">
        <f t="shared" si="0"/>
        <v>9.9107531181168492E-3</v>
      </c>
      <c r="C15" s="23">
        <f t="shared" si="1"/>
        <v>4.9553765590584248E-2</v>
      </c>
      <c r="D15" s="24">
        <f t="shared" si="2"/>
        <v>9.9107531181168496E-2</v>
      </c>
      <c r="E15" s="23">
        <f t="shared" si="3"/>
        <v>0.24776882795292124</v>
      </c>
      <c r="F15" s="23">
        <f t="shared" si="4"/>
        <v>0.49553765590584248</v>
      </c>
      <c r="G15" s="23">
        <f t="shared" si="5"/>
        <v>0.99107531181168496</v>
      </c>
      <c r="H15" s="25">
        <v>9.9107531181168493</v>
      </c>
      <c r="J15" s="26">
        <f t="shared" si="6"/>
        <v>0.24776882795292124</v>
      </c>
    </row>
    <row r="16" spans="1:10" ht="21" x14ac:dyDescent="0.35">
      <c r="A16" s="22" t="s">
        <v>117</v>
      </c>
      <c r="B16" s="23">
        <f t="shared" si="0"/>
        <v>9.9107531181168492E-3</v>
      </c>
      <c r="C16" s="23">
        <f t="shared" si="1"/>
        <v>4.9553765590584248E-2</v>
      </c>
      <c r="D16" s="24">
        <f t="shared" si="2"/>
        <v>9.9107531181168496E-2</v>
      </c>
      <c r="E16" s="23">
        <f t="shared" si="3"/>
        <v>0.24776882795292124</v>
      </c>
      <c r="F16" s="23">
        <f t="shared" si="4"/>
        <v>0.49553765590584248</v>
      </c>
      <c r="G16" s="23">
        <f t="shared" si="5"/>
        <v>0.99107531181168496</v>
      </c>
      <c r="H16" s="25">
        <v>9.9107531181168493</v>
      </c>
      <c r="J16" s="26">
        <f t="shared" si="6"/>
        <v>0.24776882795292124</v>
      </c>
    </row>
    <row r="17" spans="1:10" ht="21" x14ac:dyDescent="0.35">
      <c r="A17" s="22" t="s">
        <v>123</v>
      </c>
      <c r="B17" s="23">
        <f t="shared" si="0"/>
        <v>9.9107531181168492E-3</v>
      </c>
      <c r="C17" s="23">
        <f t="shared" si="1"/>
        <v>4.9553765590584248E-2</v>
      </c>
      <c r="D17" s="24">
        <f t="shared" si="2"/>
        <v>9.9107531181168496E-2</v>
      </c>
      <c r="E17" s="23">
        <f t="shared" si="3"/>
        <v>0.24776882795292124</v>
      </c>
      <c r="F17" s="23">
        <f t="shared" si="4"/>
        <v>0.49553765590584248</v>
      </c>
      <c r="G17" s="23">
        <f t="shared" si="5"/>
        <v>0.99107531181168496</v>
      </c>
      <c r="H17" s="25">
        <v>9.9107531181168493</v>
      </c>
      <c r="J17" s="26">
        <f t="shared" si="6"/>
        <v>0.24776882795292124</v>
      </c>
    </row>
    <row r="18" spans="1:10" ht="21" x14ac:dyDescent="0.35">
      <c r="A18" s="22" t="s">
        <v>122</v>
      </c>
      <c r="B18" s="23">
        <f t="shared" si="0"/>
        <v>9.9107531181168492E-3</v>
      </c>
      <c r="C18" s="23">
        <f t="shared" si="1"/>
        <v>4.9553765590584248E-2</v>
      </c>
      <c r="D18" s="24">
        <f t="shared" si="2"/>
        <v>9.9107531181168496E-2</v>
      </c>
      <c r="E18" s="23">
        <f t="shared" si="3"/>
        <v>0.24776882795292124</v>
      </c>
      <c r="F18" s="23">
        <f t="shared" si="4"/>
        <v>0.49553765590584248</v>
      </c>
      <c r="G18" s="23">
        <f t="shared" si="5"/>
        <v>0.99107531181168496</v>
      </c>
      <c r="H18" s="25">
        <v>9.9107531181168493</v>
      </c>
      <c r="J18" s="26">
        <f t="shared" si="6"/>
        <v>0.24776882795292124</v>
      </c>
    </row>
    <row r="19" spans="1:10" ht="21.75" thickBot="1" x14ac:dyDescent="0.4">
      <c r="A19" s="27" t="s">
        <v>124</v>
      </c>
      <c r="B19" s="13">
        <f t="shared" si="0"/>
        <v>9.9107531181168492E-3</v>
      </c>
      <c r="C19" s="13">
        <f t="shared" si="1"/>
        <v>4.9553765590584248E-2</v>
      </c>
      <c r="D19" s="14">
        <f t="shared" si="2"/>
        <v>9.9107531181168496E-2</v>
      </c>
      <c r="E19" s="13">
        <f t="shared" si="3"/>
        <v>0.24776882795292124</v>
      </c>
      <c r="F19" s="13">
        <f t="shared" si="4"/>
        <v>0.49553765590584248</v>
      </c>
      <c r="G19" s="13">
        <f t="shared" si="5"/>
        <v>0.99107531181168496</v>
      </c>
      <c r="H19" s="20">
        <v>9.9107531181168493</v>
      </c>
      <c r="J19" s="16">
        <f t="shared" si="6"/>
        <v>0.24776882795292124</v>
      </c>
    </row>
    <row r="20" spans="1:10" ht="21" x14ac:dyDescent="0.35">
      <c r="A20" s="28" t="s">
        <v>128</v>
      </c>
      <c r="B20" s="8">
        <f t="shared" si="0"/>
        <v>1.7684803849597794E-2</v>
      </c>
      <c r="C20" s="8">
        <f t="shared" si="1"/>
        <v>8.8424019247988983E-2</v>
      </c>
      <c r="D20" s="9">
        <f t="shared" si="2"/>
        <v>0.17684803849597797</v>
      </c>
      <c r="E20" s="8">
        <f t="shared" si="3"/>
        <v>0.44212009623994486</v>
      </c>
      <c r="F20" s="8">
        <f t="shared" si="4"/>
        <v>0.88424019247988972</v>
      </c>
      <c r="G20" s="8">
        <f t="shared" si="5"/>
        <v>1.7684803849597794</v>
      </c>
      <c r="H20" s="18">
        <v>17.684803849597795</v>
      </c>
      <c r="J20" s="11">
        <f t="shared" si="6"/>
        <v>0.44212009623994486</v>
      </c>
    </row>
    <row r="21" spans="1:10" ht="21" x14ac:dyDescent="0.35">
      <c r="A21" s="29" t="s">
        <v>135</v>
      </c>
      <c r="B21" s="23">
        <f t="shared" si="0"/>
        <v>1.7684803849597794E-2</v>
      </c>
      <c r="C21" s="23">
        <f t="shared" si="1"/>
        <v>8.8424019247988983E-2</v>
      </c>
      <c r="D21" s="24">
        <f t="shared" si="2"/>
        <v>0.17684803849597797</v>
      </c>
      <c r="E21" s="23">
        <f t="shared" si="3"/>
        <v>0.44212009623994486</v>
      </c>
      <c r="F21" s="23">
        <f t="shared" si="4"/>
        <v>0.88424019247988972</v>
      </c>
      <c r="G21" s="23">
        <f t="shared" si="5"/>
        <v>1.7684803849597794</v>
      </c>
      <c r="H21" s="25">
        <v>17.684803849597795</v>
      </c>
      <c r="J21" s="26">
        <f t="shared" si="6"/>
        <v>0.44212009623994486</v>
      </c>
    </row>
    <row r="22" spans="1:10" ht="21" x14ac:dyDescent="0.35">
      <c r="A22" s="29" t="s">
        <v>137</v>
      </c>
      <c r="B22" s="23">
        <f t="shared" si="0"/>
        <v>1.7684803849597794E-2</v>
      </c>
      <c r="C22" s="23">
        <f t="shared" si="1"/>
        <v>8.8424019247988983E-2</v>
      </c>
      <c r="D22" s="24">
        <f t="shared" si="2"/>
        <v>0.17684803849597797</v>
      </c>
      <c r="E22" s="23">
        <f t="shared" si="3"/>
        <v>0.44212009623994486</v>
      </c>
      <c r="F22" s="23">
        <f t="shared" si="4"/>
        <v>0.88424019247988972</v>
      </c>
      <c r="G22" s="23">
        <f t="shared" si="5"/>
        <v>1.7684803849597794</v>
      </c>
      <c r="H22" s="25">
        <v>17.684803849597795</v>
      </c>
      <c r="J22" s="26">
        <f t="shared" si="6"/>
        <v>0.44212009623994486</v>
      </c>
    </row>
    <row r="23" spans="1:10" ht="21" x14ac:dyDescent="0.35">
      <c r="A23" s="29" t="s">
        <v>132</v>
      </c>
      <c r="B23" s="23">
        <f t="shared" si="0"/>
        <v>1.7684803849597794E-2</v>
      </c>
      <c r="C23" s="23">
        <f t="shared" si="1"/>
        <v>8.8424019247988983E-2</v>
      </c>
      <c r="D23" s="24">
        <f t="shared" si="2"/>
        <v>0.17684803849597797</v>
      </c>
      <c r="E23" s="23">
        <f t="shared" si="3"/>
        <v>0.44212009623994486</v>
      </c>
      <c r="F23" s="23">
        <f t="shared" si="4"/>
        <v>0.88424019247988972</v>
      </c>
      <c r="G23" s="23">
        <f t="shared" si="5"/>
        <v>1.7684803849597794</v>
      </c>
      <c r="H23" s="25">
        <v>17.684803849597795</v>
      </c>
      <c r="J23" s="26">
        <f t="shared" si="6"/>
        <v>0.44212009623994486</v>
      </c>
    </row>
    <row r="24" spans="1:10" ht="21" x14ac:dyDescent="0.35">
      <c r="A24" s="29" t="s">
        <v>133</v>
      </c>
      <c r="B24" s="23">
        <f t="shared" si="0"/>
        <v>1.7684803849597794E-2</v>
      </c>
      <c r="C24" s="23">
        <f t="shared" si="1"/>
        <v>8.8424019247988983E-2</v>
      </c>
      <c r="D24" s="24">
        <f t="shared" si="2"/>
        <v>0.17684803849597797</v>
      </c>
      <c r="E24" s="23">
        <f t="shared" si="3"/>
        <v>0.44212009623994486</v>
      </c>
      <c r="F24" s="23">
        <f t="shared" si="4"/>
        <v>0.88424019247988972</v>
      </c>
      <c r="G24" s="23">
        <f t="shared" si="5"/>
        <v>1.7684803849597794</v>
      </c>
      <c r="H24" s="25">
        <v>17.684803849597795</v>
      </c>
      <c r="J24" s="26">
        <f t="shared" si="6"/>
        <v>0.44212009623994486</v>
      </c>
    </row>
    <row r="25" spans="1:10" ht="21" x14ac:dyDescent="0.35">
      <c r="A25" s="29" t="s">
        <v>136</v>
      </c>
      <c r="B25" s="23">
        <f t="shared" si="0"/>
        <v>1.7684803849597794E-2</v>
      </c>
      <c r="C25" s="23">
        <f t="shared" si="1"/>
        <v>8.8424019247988983E-2</v>
      </c>
      <c r="D25" s="24">
        <f t="shared" si="2"/>
        <v>0.17684803849597797</v>
      </c>
      <c r="E25" s="23">
        <f t="shared" si="3"/>
        <v>0.44212009623994486</v>
      </c>
      <c r="F25" s="23">
        <f t="shared" si="4"/>
        <v>0.88424019247988972</v>
      </c>
      <c r="G25" s="23">
        <f t="shared" si="5"/>
        <v>1.7684803849597794</v>
      </c>
      <c r="H25" s="25">
        <v>17.684803849597795</v>
      </c>
      <c r="J25" s="26">
        <f t="shared" si="6"/>
        <v>0.44212009623994486</v>
      </c>
    </row>
    <row r="26" spans="1:10" ht="21" x14ac:dyDescent="0.35">
      <c r="A26" s="29" t="s">
        <v>127</v>
      </c>
      <c r="B26" s="23">
        <f t="shared" si="0"/>
        <v>1.7684803849597794E-2</v>
      </c>
      <c r="C26" s="23">
        <f t="shared" si="1"/>
        <v>8.8424019247988983E-2</v>
      </c>
      <c r="D26" s="24">
        <f t="shared" si="2"/>
        <v>0.17684803849597797</v>
      </c>
      <c r="E26" s="23">
        <f t="shared" si="3"/>
        <v>0.44212009623994486</v>
      </c>
      <c r="F26" s="23">
        <f t="shared" si="4"/>
        <v>0.88424019247988972</v>
      </c>
      <c r="G26" s="23">
        <f t="shared" si="5"/>
        <v>1.7684803849597794</v>
      </c>
      <c r="H26" s="25">
        <v>17.684803849597795</v>
      </c>
      <c r="J26" s="26">
        <f t="shared" si="6"/>
        <v>0.44212009623994486</v>
      </c>
    </row>
    <row r="27" spans="1:10" ht="21" x14ac:dyDescent="0.35">
      <c r="A27" s="29" t="s">
        <v>140</v>
      </c>
      <c r="B27" s="23">
        <f t="shared" si="0"/>
        <v>1.7684803849597794E-2</v>
      </c>
      <c r="C27" s="23">
        <f t="shared" si="1"/>
        <v>8.8424019247988983E-2</v>
      </c>
      <c r="D27" s="24">
        <f t="shared" si="2"/>
        <v>0.17684803849597797</v>
      </c>
      <c r="E27" s="23">
        <f t="shared" si="3"/>
        <v>0.44212009623994486</v>
      </c>
      <c r="F27" s="23">
        <f t="shared" si="4"/>
        <v>0.88424019247988972</v>
      </c>
      <c r="G27" s="23">
        <f t="shared" si="5"/>
        <v>1.7684803849597794</v>
      </c>
      <c r="H27" s="25">
        <v>17.684803849597795</v>
      </c>
      <c r="J27" s="26">
        <f t="shared" si="6"/>
        <v>0.44212009623994486</v>
      </c>
    </row>
    <row r="28" spans="1:10" ht="21" x14ac:dyDescent="0.35">
      <c r="A28" s="29" t="s">
        <v>130</v>
      </c>
      <c r="B28" s="23">
        <f t="shared" si="0"/>
        <v>1.7684803849597794E-2</v>
      </c>
      <c r="C28" s="23">
        <f t="shared" si="1"/>
        <v>8.8424019247988983E-2</v>
      </c>
      <c r="D28" s="24">
        <f t="shared" si="2"/>
        <v>0.17684803849597797</v>
      </c>
      <c r="E28" s="23">
        <f t="shared" si="3"/>
        <v>0.44212009623994486</v>
      </c>
      <c r="F28" s="23">
        <f t="shared" si="4"/>
        <v>0.88424019247988972</v>
      </c>
      <c r="G28" s="23">
        <f t="shared" si="5"/>
        <v>1.7684803849597794</v>
      </c>
      <c r="H28" s="25">
        <v>17.684803849597795</v>
      </c>
      <c r="J28" s="26">
        <f t="shared" si="6"/>
        <v>0.44212009623994486</v>
      </c>
    </row>
    <row r="29" spans="1:10" ht="21" x14ac:dyDescent="0.35">
      <c r="A29" s="29" t="s">
        <v>129</v>
      </c>
      <c r="B29" s="23">
        <f t="shared" si="0"/>
        <v>1.7684803849597794E-2</v>
      </c>
      <c r="C29" s="23">
        <f t="shared" si="1"/>
        <v>8.8424019247988983E-2</v>
      </c>
      <c r="D29" s="24">
        <f t="shared" si="2"/>
        <v>0.17684803849597797</v>
      </c>
      <c r="E29" s="23">
        <f t="shared" si="3"/>
        <v>0.44212009623994486</v>
      </c>
      <c r="F29" s="23">
        <f t="shared" si="4"/>
        <v>0.88424019247988972</v>
      </c>
      <c r="G29" s="23">
        <f t="shared" si="5"/>
        <v>1.7684803849597794</v>
      </c>
      <c r="H29" s="25">
        <v>17.684803849597795</v>
      </c>
      <c r="J29" s="26">
        <f t="shared" si="6"/>
        <v>0.44212009623994486</v>
      </c>
    </row>
    <row r="30" spans="1:10" ht="21" x14ac:dyDescent="0.35">
      <c r="A30" s="29" t="s">
        <v>167</v>
      </c>
      <c r="B30" s="23">
        <f t="shared" si="0"/>
        <v>1.7684803849597794E-2</v>
      </c>
      <c r="C30" s="23">
        <f t="shared" si="1"/>
        <v>8.8424019247988983E-2</v>
      </c>
      <c r="D30" s="24">
        <f t="shared" si="2"/>
        <v>0.17684803849597797</v>
      </c>
      <c r="E30" s="23">
        <f t="shared" si="3"/>
        <v>0.44212009623994486</v>
      </c>
      <c r="F30" s="23">
        <f t="shared" si="4"/>
        <v>0.88424019247988972</v>
      </c>
      <c r="G30" s="23">
        <f t="shared" si="5"/>
        <v>1.7684803849597794</v>
      </c>
      <c r="H30" s="25">
        <v>17.684803849597795</v>
      </c>
      <c r="J30" s="26">
        <f t="shared" si="6"/>
        <v>0.44212009623994486</v>
      </c>
    </row>
    <row r="31" spans="1:10" ht="21" x14ac:dyDescent="0.35">
      <c r="A31" s="29" t="s">
        <v>131</v>
      </c>
      <c r="B31" s="23">
        <f t="shared" si="0"/>
        <v>1.7684803849597794E-2</v>
      </c>
      <c r="C31" s="23">
        <f t="shared" si="1"/>
        <v>8.8424019247988983E-2</v>
      </c>
      <c r="D31" s="24">
        <f t="shared" si="2"/>
        <v>0.17684803849597797</v>
      </c>
      <c r="E31" s="23">
        <f t="shared" si="3"/>
        <v>0.44212009623994486</v>
      </c>
      <c r="F31" s="23">
        <f t="shared" si="4"/>
        <v>0.88424019247988972</v>
      </c>
      <c r="G31" s="23">
        <f t="shared" si="5"/>
        <v>1.7684803849597794</v>
      </c>
      <c r="H31" s="25">
        <v>17.684803849597795</v>
      </c>
      <c r="J31" s="26">
        <f t="shared" si="6"/>
        <v>0.44212009623994486</v>
      </c>
    </row>
    <row r="32" spans="1:10" ht="21" x14ac:dyDescent="0.35">
      <c r="A32" s="29" t="s">
        <v>134</v>
      </c>
      <c r="B32" s="23">
        <f t="shared" si="0"/>
        <v>1.7684803849597794E-2</v>
      </c>
      <c r="C32" s="23">
        <f t="shared" si="1"/>
        <v>8.8424019247988983E-2</v>
      </c>
      <c r="D32" s="24">
        <f t="shared" si="2"/>
        <v>0.17684803849597797</v>
      </c>
      <c r="E32" s="23">
        <f t="shared" si="3"/>
        <v>0.44212009623994486</v>
      </c>
      <c r="F32" s="23">
        <f t="shared" si="4"/>
        <v>0.88424019247988972</v>
      </c>
      <c r="G32" s="23">
        <f t="shared" si="5"/>
        <v>1.7684803849597794</v>
      </c>
      <c r="H32" s="25">
        <v>17.684803849597795</v>
      </c>
      <c r="J32" s="26">
        <f t="shared" si="6"/>
        <v>0.44212009623994486</v>
      </c>
    </row>
    <row r="33" spans="1:10" ht="21" x14ac:dyDescent="0.35">
      <c r="A33" s="29" t="s">
        <v>149</v>
      </c>
      <c r="B33" s="23">
        <f t="shared" si="0"/>
        <v>1.7684803849597794E-2</v>
      </c>
      <c r="C33" s="23">
        <f t="shared" si="1"/>
        <v>8.8424019247988983E-2</v>
      </c>
      <c r="D33" s="24">
        <f t="shared" si="2"/>
        <v>0.17684803849597797</v>
      </c>
      <c r="E33" s="23">
        <f t="shared" si="3"/>
        <v>0.44212009623994486</v>
      </c>
      <c r="F33" s="23">
        <f t="shared" si="4"/>
        <v>0.88424019247988972</v>
      </c>
      <c r="G33" s="23">
        <f t="shared" si="5"/>
        <v>1.7684803849597794</v>
      </c>
      <c r="H33" s="25">
        <v>17.684803849597795</v>
      </c>
      <c r="J33" s="26">
        <f t="shared" si="6"/>
        <v>0.44212009623994486</v>
      </c>
    </row>
    <row r="34" spans="1:10" ht="21" x14ac:dyDescent="0.35">
      <c r="A34" s="29" t="s">
        <v>138</v>
      </c>
      <c r="B34" s="23">
        <f t="shared" si="0"/>
        <v>1.7684803849597794E-2</v>
      </c>
      <c r="C34" s="23">
        <f t="shared" si="1"/>
        <v>8.8424019247988983E-2</v>
      </c>
      <c r="D34" s="24">
        <f t="shared" si="2"/>
        <v>0.17684803849597797</v>
      </c>
      <c r="E34" s="23">
        <f t="shared" si="3"/>
        <v>0.44212009623994486</v>
      </c>
      <c r="F34" s="23">
        <f t="shared" si="4"/>
        <v>0.88424019247988972</v>
      </c>
      <c r="G34" s="23">
        <f t="shared" si="5"/>
        <v>1.7684803849597794</v>
      </c>
      <c r="H34" s="25">
        <v>17.684803849597795</v>
      </c>
      <c r="J34" s="26">
        <f t="shared" si="6"/>
        <v>0.44212009623994486</v>
      </c>
    </row>
    <row r="35" spans="1:10" ht="21" x14ac:dyDescent="0.35">
      <c r="A35" s="30" t="s">
        <v>150</v>
      </c>
      <c r="B35" s="23">
        <f t="shared" si="0"/>
        <v>1.7684803849597794E-2</v>
      </c>
      <c r="C35" s="23">
        <f t="shared" si="1"/>
        <v>8.8424019247988983E-2</v>
      </c>
      <c r="D35" s="24">
        <f t="shared" si="2"/>
        <v>0.17684803849597797</v>
      </c>
      <c r="E35" s="23">
        <f t="shared" si="3"/>
        <v>0.44212009623994486</v>
      </c>
      <c r="F35" s="23">
        <f t="shared" si="4"/>
        <v>0.88424019247988972</v>
      </c>
      <c r="G35" s="23">
        <f t="shared" si="5"/>
        <v>1.7684803849597794</v>
      </c>
      <c r="H35" s="25">
        <v>17.684803849597795</v>
      </c>
      <c r="J35" s="26">
        <f t="shared" si="6"/>
        <v>0.44212009623994486</v>
      </c>
    </row>
    <row r="36" spans="1:10" ht="21" x14ac:dyDescent="0.35">
      <c r="A36" s="29" t="s">
        <v>168</v>
      </c>
      <c r="B36" s="23">
        <f t="shared" si="0"/>
        <v>1.7684803849597794E-2</v>
      </c>
      <c r="C36" s="23">
        <f t="shared" si="1"/>
        <v>8.8424019247988983E-2</v>
      </c>
      <c r="D36" s="24">
        <f t="shared" si="2"/>
        <v>0.17684803849597797</v>
      </c>
      <c r="E36" s="23">
        <f t="shared" si="3"/>
        <v>0.44212009623994486</v>
      </c>
      <c r="F36" s="23">
        <f t="shared" si="4"/>
        <v>0.88424019247988972</v>
      </c>
      <c r="G36" s="23">
        <f t="shared" si="5"/>
        <v>1.7684803849597794</v>
      </c>
      <c r="H36" s="25">
        <v>17.684803849597795</v>
      </c>
      <c r="J36" s="26">
        <f t="shared" si="6"/>
        <v>0.44212009623994486</v>
      </c>
    </row>
    <row r="37" spans="1:10" ht="21.75" thickBot="1" x14ac:dyDescent="0.4">
      <c r="A37" s="31" t="s">
        <v>139</v>
      </c>
      <c r="B37" s="13">
        <f t="shared" si="0"/>
        <v>1.7684803849597794E-2</v>
      </c>
      <c r="C37" s="13">
        <f t="shared" si="1"/>
        <v>8.8424019247988983E-2</v>
      </c>
      <c r="D37" s="14">
        <f t="shared" si="2"/>
        <v>0.17684803849597797</v>
      </c>
      <c r="E37" s="13">
        <f t="shared" si="3"/>
        <v>0.44212009623994486</v>
      </c>
      <c r="F37" s="13">
        <f t="shared" si="4"/>
        <v>0.88424019247988972</v>
      </c>
      <c r="G37" s="13">
        <f t="shared" si="5"/>
        <v>1.7684803849597794</v>
      </c>
      <c r="H37" s="20">
        <v>17.684803849597795</v>
      </c>
      <c r="J37" s="16">
        <f t="shared" si="6"/>
        <v>0.44212009623994486</v>
      </c>
    </row>
    <row r="38" spans="1:10" ht="21" x14ac:dyDescent="0.35">
      <c r="A38" s="32" t="s">
        <v>96</v>
      </c>
      <c r="B38" s="8">
        <f t="shared" si="0"/>
        <v>13.195424731193482</v>
      </c>
      <c r="C38" s="8">
        <f t="shared" si="1"/>
        <v>65.977123655967404</v>
      </c>
      <c r="D38" s="9">
        <f t="shared" si="2"/>
        <v>131.95424731193481</v>
      </c>
      <c r="E38" s="8">
        <f t="shared" si="3"/>
        <v>329.88561827983705</v>
      </c>
      <c r="F38" s="8">
        <f t="shared" si="4"/>
        <v>659.77123655967409</v>
      </c>
      <c r="G38" s="8">
        <f t="shared" si="5"/>
        <v>1319.5424731193482</v>
      </c>
      <c r="H38" s="18">
        <v>13195.424731193481</v>
      </c>
      <c r="J38" s="26">
        <f t="shared" si="6"/>
        <v>329.88561827983705</v>
      </c>
    </row>
    <row r="39" spans="1:10" ht="21" x14ac:dyDescent="0.35">
      <c r="A39" s="33" t="s">
        <v>110</v>
      </c>
      <c r="B39" s="23">
        <f t="shared" si="0"/>
        <v>6.3110857397301573E-2</v>
      </c>
      <c r="C39" s="23">
        <f t="shared" si="1"/>
        <v>0.31555428698650784</v>
      </c>
      <c r="D39" s="24">
        <f t="shared" si="2"/>
        <v>0.63110857397301567</v>
      </c>
      <c r="E39" s="23">
        <f t="shared" si="3"/>
        <v>1.5777714349325394</v>
      </c>
      <c r="F39" s="23">
        <f t="shared" si="4"/>
        <v>3.1555428698650787</v>
      </c>
      <c r="G39" s="23">
        <f t="shared" si="5"/>
        <v>6.3110857397301574</v>
      </c>
      <c r="H39" s="25">
        <v>63.110857397301572</v>
      </c>
      <c r="J39" s="26">
        <f t="shared" si="6"/>
        <v>1.5777714349325394</v>
      </c>
    </row>
    <row r="40" spans="1:10" ht="21" x14ac:dyDescent="0.35">
      <c r="A40" s="33" t="s">
        <v>126</v>
      </c>
      <c r="B40" s="23">
        <f t="shared" si="0"/>
        <v>0.64863691260757872</v>
      </c>
      <c r="C40" s="23">
        <f t="shared" si="1"/>
        <v>3.2431845630378935</v>
      </c>
      <c r="D40" s="24">
        <f t="shared" si="2"/>
        <v>6.486369126075787</v>
      </c>
      <c r="E40" s="23">
        <f t="shared" si="3"/>
        <v>16.215922815189465</v>
      </c>
      <c r="F40" s="23">
        <f t="shared" si="4"/>
        <v>32.43184563037893</v>
      </c>
      <c r="G40" s="23">
        <f t="shared" si="5"/>
        <v>64.863691260757861</v>
      </c>
      <c r="H40" s="25">
        <v>648.63691260757867</v>
      </c>
      <c r="J40" s="26">
        <f t="shared" si="6"/>
        <v>16.215922815189465</v>
      </c>
    </row>
    <row r="41" spans="1:10" ht="21" x14ac:dyDescent="0.35">
      <c r="A41" s="33" t="s">
        <v>99</v>
      </c>
      <c r="B41" s="23">
        <f t="shared" si="0"/>
        <v>8.1642983289230546</v>
      </c>
      <c r="C41" s="23">
        <f t="shared" si="1"/>
        <v>40.821491644615278</v>
      </c>
      <c r="D41" s="24">
        <f t="shared" si="2"/>
        <v>81.642983289230557</v>
      </c>
      <c r="E41" s="23">
        <f t="shared" si="3"/>
        <v>204.10745822307638</v>
      </c>
      <c r="F41" s="23">
        <f t="shared" si="4"/>
        <v>408.21491644615276</v>
      </c>
      <c r="G41" s="23">
        <f t="shared" si="5"/>
        <v>816.42983289230551</v>
      </c>
      <c r="H41" s="25">
        <v>8164.2983289230551</v>
      </c>
      <c r="J41" s="26">
        <f t="shared" si="6"/>
        <v>204.10745822307638</v>
      </c>
    </row>
    <row r="42" spans="1:10" ht="21" x14ac:dyDescent="0.35">
      <c r="A42" s="33" t="s">
        <v>121</v>
      </c>
      <c r="B42" s="23">
        <f t="shared" si="0"/>
        <v>0.13170265283647195</v>
      </c>
      <c r="C42" s="23">
        <f t="shared" si="1"/>
        <v>0.65851326418235967</v>
      </c>
      <c r="D42" s="24">
        <f t="shared" si="2"/>
        <v>1.3170265283647193</v>
      </c>
      <c r="E42" s="23">
        <f t="shared" si="3"/>
        <v>3.2925663209117983</v>
      </c>
      <c r="F42" s="23">
        <f t="shared" si="4"/>
        <v>6.5851326418235967</v>
      </c>
      <c r="G42" s="23">
        <f t="shared" si="5"/>
        <v>13.170265283647193</v>
      </c>
      <c r="H42" s="25">
        <v>131.70265283647194</v>
      </c>
      <c r="J42" s="26">
        <f t="shared" si="6"/>
        <v>3.2925663209117983</v>
      </c>
    </row>
    <row r="43" spans="1:10" ht="21" x14ac:dyDescent="0.35">
      <c r="A43" s="33" t="s">
        <v>105</v>
      </c>
      <c r="B43" s="23">
        <f t="shared" si="0"/>
        <v>0.13123880891178175</v>
      </c>
      <c r="C43" s="23">
        <f t="shared" si="1"/>
        <v>0.65619404455890873</v>
      </c>
      <c r="D43" s="24">
        <f t="shared" si="2"/>
        <v>1.3123880891178175</v>
      </c>
      <c r="E43" s="23">
        <f t="shared" si="3"/>
        <v>3.2809702227945436</v>
      </c>
      <c r="F43" s="23">
        <f t="shared" si="4"/>
        <v>6.5619404455890873</v>
      </c>
      <c r="G43" s="23">
        <f t="shared" si="5"/>
        <v>13.123880891178175</v>
      </c>
      <c r="H43" s="25">
        <v>131.23880891178175</v>
      </c>
      <c r="J43" s="26">
        <f t="shared" si="6"/>
        <v>3.2809702227945436</v>
      </c>
    </row>
    <row r="44" spans="1:10" ht="21" x14ac:dyDescent="0.35">
      <c r="A44" s="33" t="s">
        <v>102</v>
      </c>
      <c r="B44" s="23">
        <f t="shared" si="0"/>
        <v>0.13220597451553787</v>
      </c>
      <c r="C44" s="23">
        <f t="shared" si="1"/>
        <v>0.6610298725776893</v>
      </c>
      <c r="D44" s="24">
        <f t="shared" si="2"/>
        <v>1.3220597451553786</v>
      </c>
      <c r="E44" s="23">
        <f t="shared" si="3"/>
        <v>3.3051493628884465</v>
      </c>
      <c r="F44" s="23">
        <f t="shared" si="4"/>
        <v>6.610298725776893</v>
      </c>
      <c r="G44" s="23">
        <f t="shared" si="5"/>
        <v>13.220597451553786</v>
      </c>
      <c r="H44" s="25">
        <v>132.20597451553786</v>
      </c>
      <c r="J44" s="26">
        <f t="shared" si="6"/>
        <v>3.3051493628884465</v>
      </c>
    </row>
    <row r="45" spans="1:10" ht="21" x14ac:dyDescent="0.35">
      <c r="A45" s="33" t="s">
        <v>125</v>
      </c>
      <c r="B45" s="23">
        <f t="shared" si="0"/>
        <v>6.3392820890476168E-2</v>
      </c>
      <c r="C45" s="23">
        <f t="shared" si="1"/>
        <v>0.31696410445238082</v>
      </c>
      <c r="D45" s="24">
        <f t="shared" si="2"/>
        <v>0.63392820890476165</v>
      </c>
      <c r="E45" s="23">
        <f t="shared" si="3"/>
        <v>1.5848205222619041</v>
      </c>
      <c r="F45" s="23">
        <f t="shared" si="4"/>
        <v>3.1696410445238081</v>
      </c>
      <c r="G45" s="23">
        <f t="shared" si="5"/>
        <v>6.3392820890476163</v>
      </c>
      <c r="H45" s="25">
        <v>63.392820890476166</v>
      </c>
      <c r="J45" s="26">
        <f t="shared" si="6"/>
        <v>1.5848205222619041</v>
      </c>
    </row>
    <row r="46" spans="1:10" ht="21" x14ac:dyDescent="0.35">
      <c r="A46" s="33" t="s">
        <v>107</v>
      </c>
      <c r="B46" s="23">
        <f t="shared" si="0"/>
        <v>0.13203250340027473</v>
      </c>
      <c r="C46" s="23">
        <f t="shared" si="1"/>
        <v>0.66016251700137363</v>
      </c>
      <c r="D46" s="24">
        <f t="shared" si="2"/>
        <v>1.3203250340027473</v>
      </c>
      <c r="E46" s="23">
        <f t="shared" si="3"/>
        <v>3.3008125850068679</v>
      </c>
      <c r="F46" s="23">
        <f t="shared" si="4"/>
        <v>6.6016251700137358</v>
      </c>
      <c r="G46" s="23">
        <f t="shared" si="5"/>
        <v>13.203250340027472</v>
      </c>
      <c r="H46" s="25">
        <v>132.03250340027472</v>
      </c>
      <c r="J46" s="26">
        <f t="shared" si="6"/>
        <v>3.3008125850068679</v>
      </c>
    </row>
    <row r="47" spans="1:10" ht="21" x14ac:dyDescent="0.35">
      <c r="A47" s="33" t="s">
        <v>104</v>
      </c>
      <c r="B47" s="23">
        <f t="shared" si="0"/>
        <v>14.298687590204636</v>
      </c>
      <c r="C47" s="23">
        <f t="shared" si="1"/>
        <v>71.493437951023182</v>
      </c>
      <c r="D47" s="24">
        <f t="shared" si="2"/>
        <v>142.98687590204636</v>
      </c>
      <c r="E47" s="23">
        <f t="shared" si="3"/>
        <v>357.4671897551159</v>
      </c>
      <c r="F47" s="23">
        <f t="shared" si="4"/>
        <v>714.93437951023179</v>
      </c>
      <c r="G47" s="23">
        <f t="shared" si="5"/>
        <v>1429.8687590204636</v>
      </c>
      <c r="H47" s="25">
        <v>14298.687590204636</v>
      </c>
      <c r="J47" s="26">
        <f t="shared" si="6"/>
        <v>357.4671897551159</v>
      </c>
    </row>
    <row r="48" spans="1:10" ht="21" x14ac:dyDescent="0.35">
      <c r="A48" s="33" t="s">
        <v>141</v>
      </c>
      <c r="B48" s="23">
        <f t="shared" si="0"/>
        <v>0.13219781497905037</v>
      </c>
      <c r="C48" s="23">
        <f t="shared" si="1"/>
        <v>0.66098907489525194</v>
      </c>
      <c r="D48" s="24">
        <f t="shared" si="2"/>
        <v>1.3219781497905039</v>
      </c>
      <c r="E48" s="23">
        <f t="shared" si="3"/>
        <v>3.3049453744762594</v>
      </c>
      <c r="F48" s="23">
        <f t="shared" si="4"/>
        <v>6.6098907489525187</v>
      </c>
      <c r="G48" s="23">
        <f t="shared" si="5"/>
        <v>13.219781497905037</v>
      </c>
      <c r="H48" s="25">
        <v>132.19781497905038</v>
      </c>
      <c r="J48" s="26">
        <f t="shared" si="6"/>
        <v>3.3049453744762594</v>
      </c>
    </row>
    <row r="49" spans="1:10" ht="21" x14ac:dyDescent="0.35">
      <c r="A49" s="33" t="s">
        <v>98</v>
      </c>
      <c r="B49" s="23">
        <f t="shared" si="0"/>
        <v>13.271893199689268</v>
      </c>
      <c r="C49" s="23">
        <f t="shared" si="1"/>
        <v>66.359465998446339</v>
      </c>
      <c r="D49" s="24">
        <f t="shared" si="2"/>
        <v>132.71893199689268</v>
      </c>
      <c r="E49" s="23">
        <f t="shared" si="3"/>
        <v>331.79732999223171</v>
      </c>
      <c r="F49" s="23">
        <f t="shared" si="4"/>
        <v>663.59465998446342</v>
      </c>
      <c r="G49" s="23">
        <f t="shared" si="5"/>
        <v>1327.1893199689268</v>
      </c>
      <c r="H49" s="25">
        <v>13271.893199689268</v>
      </c>
      <c r="J49" s="26">
        <f t="shared" si="6"/>
        <v>331.79732999223171</v>
      </c>
    </row>
    <row r="50" spans="1:10" ht="21" x14ac:dyDescent="0.35">
      <c r="A50" s="33" t="s">
        <v>95</v>
      </c>
      <c r="B50" s="23">
        <f t="shared" si="0"/>
        <v>13.654930334775916</v>
      </c>
      <c r="C50" s="23">
        <f t="shared" si="1"/>
        <v>68.274651673879575</v>
      </c>
      <c r="D50" s="24">
        <f t="shared" si="2"/>
        <v>136.54930334775915</v>
      </c>
      <c r="E50" s="23">
        <f t="shared" si="3"/>
        <v>341.37325836939789</v>
      </c>
      <c r="F50" s="23">
        <f t="shared" si="4"/>
        <v>682.74651673879578</v>
      </c>
      <c r="G50" s="23">
        <f t="shared" si="5"/>
        <v>1365.4930334775916</v>
      </c>
      <c r="H50" s="25">
        <v>13654.930334775916</v>
      </c>
      <c r="J50" s="26">
        <f t="shared" si="6"/>
        <v>341.37325836939789</v>
      </c>
    </row>
    <row r="51" spans="1:10" ht="21" x14ac:dyDescent="0.35">
      <c r="A51" s="33" t="s">
        <v>103</v>
      </c>
      <c r="B51" s="23">
        <f t="shared" si="0"/>
        <v>1.2862222930512155</v>
      </c>
      <c r="C51" s="23">
        <f t="shared" si="1"/>
        <v>6.4311114652560777</v>
      </c>
      <c r="D51" s="24">
        <f t="shared" si="2"/>
        <v>12.862222930512155</v>
      </c>
      <c r="E51" s="23">
        <f t="shared" si="3"/>
        <v>32.155557326280388</v>
      </c>
      <c r="F51" s="23">
        <f t="shared" si="4"/>
        <v>64.311114652560775</v>
      </c>
      <c r="G51" s="23">
        <f t="shared" si="5"/>
        <v>128.62222930512155</v>
      </c>
      <c r="H51" s="25">
        <v>1286.2222930512155</v>
      </c>
      <c r="J51" s="26">
        <f t="shared" si="6"/>
        <v>32.155557326280388</v>
      </c>
    </row>
    <row r="52" spans="1:10" ht="21" x14ac:dyDescent="0.35">
      <c r="A52" s="33" t="s">
        <v>116</v>
      </c>
      <c r="B52" s="23">
        <f t="shared" si="0"/>
        <v>0.12999167102238915</v>
      </c>
      <c r="C52" s="23">
        <f t="shared" si="1"/>
        <v>0.64995835511194566</v>
      </c>
      <c r="D52" s="24">
        <f t="shared" si="2"/>
        <v>1.2999167102238913</v>
      </c>
      <c r="E52" s="23">
        <f t="shared" si="3"/>
        <v>3.2497917755597285</v>
      </c>
      <c r="F52" s="23">
        <f t="shared" si="4"/>
        <v>6.4995835511194571</v>
      </c>
      <c r="G52" s="23">
        <f t="shared" si="5"/>
        <v>12.999167102238914</v>
      </c>
      <c r="H52" s="25">
        <v>129.99167102238914</v>
      </c>
      <c r="J52" s="26">
        <f t="shared" si="6"/>
        <v>3.2497917755597285</v>
      </c>
    </row>
    <row r="53" spans="1:10" ht="21" x14ac:dyDescent="0.35">
      <c r="A53" s="33" t="s">
        <v>94</v>
      </c>
      <c r="B53" s="23">
        <f t="shared" si="0"/>
        <v>6.4445632368050081</v>
      </c>
      <c r="C53" s="23">
        <f t="shared" si="1"/>
        <v>32.222816184025042</v>
      </c>
      <c r="D53" s="24">
        <f t="shared" si="2"/>
        <v>64.445632368050084</v>
      </c>
      <c r="E53" s="23">
        <f t="shared" si="3"/>
        <v>161.11408092012522</v>
      </c>
      <c r="F53" s="23">
        <f t="shared" si="4"/>
        <v>322.22816184025044</v>
      </c>
      <c r="G53" s="23">
        <f t="shared" si="5"/>
        <v>644.45632368050087</v>
      </c>
      <c r="H53" s="25">
        <v>6444.5632368050083</v>
      </c>
      <c r="J53" s="26">
        <f t="shared" si="6"/>
        <v>161.11408092012522</v>
      </c>
    </row>
    <row r="54" spans="1:10" ht="21" x14ac:dyDescent="0.35">
      <c r="A54" s="33" t="s">
        <v>106</v>
      </c>
      <c r="B54" s="23">
        <f t="shared" si="0"/>
        <v>0.13185556728021583</v>
      </c>
      <c r="C54" s="23">
        <f t="shared" si="1"/>
        <v>0.65927783640107918</v>
      </c>
      <c r="D54" s="24">
        <f t="shared" si="2"/>
        <v>1.3185556728021584</v>
      </c>
      <c r="E54" s="23">
        <f t="shared" si="3"/>
        <v>3.2963891820053961</v>
      </c>
      <c r="F54" s="23">
        <f t="shared" si="4"/>
        <v>6.5927783640107922</v>
      </c>
      <c r="G54" s="23">
        <f t="shared" si="5"/>
        <v>13.185556728021584</v>
      </c>
      <c r="H54" s="25">
        <v>131.85556728021584</v>
      </c>
      <c r="J54" s="26">
        <f t="shared" si="6"/>
        <v>3.2963891820053961</v>
      </c>
    </row>
    <row r="55" spans="1:10" ht="21" x14ac:dyDescent="0.35">
      <c r="A55" s="33" t="s">
        <v>97</v>
      </c>
      <c r="B55" s="23">
        <f t="shared" si="0"/>
        <v>6.4670153714497527</v>
      </c>
      <c r="C55" s="23">
        <f t="shared" si="1"/>
        <v>32.335076857248765</v>
      </c>
      <c r="D55" s="24">
        <f t="shared" si="2"/>
        <v>64.67015371449753</v>
      </c>
      <c r="E55" s="23">
        <f t="shared" si="3"/>
        <v>161.67538428624383</v>
      </c>
      <c r="F55" s="23">
        <f t="shared" si="4"/>
        <v>323.35076857248765</v>
      </c>
      <c r="G55" s="23">
        <f t="shared" si="5"/>
        <v>646.7015371449753</v>
      </c>
      <c r="H55" s="25">
        <v>6467.0153714497528</v>
      </c>
      <c r="J55" s="26">
        <f t="shared" si="6"/>
        <v>161.67538428624383</v>
      </c>
    </row>
    <row r="56" spans="1:10" ht="21" x14ac:dyDescent="0.35">
      <c r="A56" s="33" t="s">
        <v>148</v>
      </c>
      <c r="B56" s="23">
        <f t="shared" si="0"/>
        <v>6.5353846791878833E-2</v>
      </c>
      <c r="C56" s="23">
        <f t="shared" si="1"/>
        <v>0.32676923395939417</v>
      </c>
      <c r="D56" s="24">
        <f t="shared" si="2"/>
        <v>0.65353846791878833</v>
      </c>
      <c r="E56" s="23">
        <f t="shared" si="3"/>
        <v>1.6338461697969708</v>
      </c>
      <c r="F56" s="23">
        <f t="shared" si="4"/>
        <v>3.2676923395939417</v>
      </c>
      <c r="G56" s="23">
        <f t="shared" si="5"/>
        <v>6.5353846791878833</v>
      </c>
      <c r="H56" s="25">
        <v>65.353846791878837</v>
      </c>
      <c r="J56" s="26">
        <f t="shared" si="6"/>
        <v>1.6338461697969708</v>
      </c>
    </row>
    <row r="57" spans="1:10" ht="21" x14ac:dyDescent="0.35">
      <c r="A57" s="33" t="s">
        <v>113</v>
      </c>
      <c r="B57" s="23">
        <f t="shared" si="0"/>
        <v>0.32217180861200323</v>
      </c>
      <c r="C57" s="23">
        <f t="shared" si="1"/>
        <v>1.6108590430600163</v>
      </c>
      <c r="D57" s="24">
        <f t="shared" si="2"/>
        <v>3.2217180861200325</v>
      </c>
      <c r="E57" s="23">
        <f t="shared" si="3"/>
        <v>8.0542952153000815</v>
      </c>
      <c r="F57" s="23">
        <f t="shared" si="4"/>
        <v>16.108590430600163</v>
      </c>
      <c r="G57" s="23">
        <f t="shared" si="5"/>
        <v>32.217180861200326</v>
      </c>
      <c r="H57" s="25">
        <v>322.17180861200325</v>
      </c>
      <c r="J57" s="26">
        <f t="shared" si="6"/>
        <v>8.0542952153000815</v>
      </c>
    </row>
    <row r="58" spans="1:10" ht="21" x14ac:dyDescent="0.35">
      <c r="A58" s="33" t="s">
        <v>143</v>
      </c>
      <c r="B58" s="23">
        <f t="shared" si="0"/>
        <v>6.6452358856594326E-2</v>
      </c>
      <c r="C58" s="23">
        <f t="shared" si="1"/>
        <v>0.33226179428297165</v>
      </c>
      <c r="D58" s="24">
        <f t="shared" si="2"/>
        <v>0.66452358856594329</v>
      </c>
      <c r="E58" s="23">
        <f t="shared" si="3"/>
        <v>1.6613089714148583</v>
      </c>
      <c r="F58" s="23">
        <f t="shared" si="4"/>
        <v>3.3226179428297167</v>
      </c>
      <c r="G58" s="23">
        <f t="shared" si="5"/>
        <v>6.6452358856594334</v>
      </c>
      <c r="H58" s="25">
        <v>66.45235885659433</v>
      </c>
      <c r="J58" s="26">
        <f t="shared" si="6"/>
        <v>1.6613089714148583</v>
      </c>
    </row>
    <row r="59" spans="1:10" ht="21" x14ac:dyDescent="0.35">
      <c r="A59" s="33" t="s">
        <v>112</v>
      </c>
      <c r="B59" s="23">
        <f t="shared" si="0"/>
        <v>6.4322053082272554E-2</v>
      </c>
      <c r="C59" s="23">
        <f t="shared" si="1"/>
        <v>0.32161026541136278</v>
      </c>
      <c r="D59" s="24">
        <f t="shared" si="2"/>
        <v>0.64322053082272557</v>
      </c>
      <c r="E59" s="23">
        <f t="shared" si="3"/>
        <v>1.608051327056814</v>
      </c>
      <c r="F59" s="23">
        <f t="shared" si="4"/>
        <v>3.2161026541136279</v>
      </c>
      <c r="G59" s="23">
        <f t="shared" si="5"/>
        <v>6.4322053082272559</v>
      </c>
      <c r="H59" s="25">
        <v>64.322053082272561</v>
      </c>
      <c r="J59" s="26">
        <f t="shared" si="6"/>
        <v>1.608051327056814</v>
      </c>
    </row>
    <row r="60" spans="1:10" ht="21" x14ac:dyDescent="0.35">
      <c r="A60" s="33" t="s">
        <v>114</v>
      </c>
      <c r="B60" s="23">
        <f t="shared" si="0"/>
        <v>0.12942522477088642</v>
      </c>
      <c r="C60" s="23">
        <f t="shared" si="1"/>
        <v>0.64712612385443213</v>
      </c>
      <c r="D60" s="24">
        <f t="shared" si="2"/>
        <v>1.2942522477088643</v>
      </c>
      <c r="E60" s="23">
        <f t="shared" si="3"/>
        <v>3.2356306192721602</v>
      </c>
      <c r="F60" s="23">
        <f t="shared" si="4"/>
        <v>6.4712612385443204</v>
      </c>
      <c r="G60" s="23">
        <f t="shared" si="5"/>
        <v>12.942522477088641</v>
      </c>
      <c r="H60" s="25">
        <v>129.42522477088642</v>
      </c>
      <c r="J60" s="26">
        <f t="shared" si="6"/>
        <v>3.2356306192721602</v>
      </c>
    </row>
    <row r="61" spans="1:10" ht="21" x14ac:dyDescent="0.35">
      <c r="A61" s="33" t="s">
        <v>100</v>
      </c>
      <c r="B61" s="23">
        <f t="shared" si="0"/>
        <v>6.4866020857870215</v>
      </c>
      <c r="C61" s="23">
        <f t="shared" si="1"/>
        <v>32.433010428935106</v>
      </c>
      <c r="D61" s="24">
        <f t="shared" si="2"/>
        <v>64.866020857870211</v>
      </c>
      <c r="E61" s="23">
        <f t="shared" si="3"/>
        <v>162.16505214467554</v>
      </c>
      <c r="F61" s="23">
        <f t="shared" si="4"/>
        <v>324.33010428935108</v>
      </c>
      <c r="G61" s="23">
        <f t="shared" si="5"/>
        <v>648.66020857870217</v>
      </c>
      <c r="H61" s="25">
        <v>6486.6020857870217</v>
      </c>
      <c r="J61" s="26">
        <f t="shared" si="6"/>
        <v>162.16505214467554</v>
      </c>
    </row>
    <row r="62" spans="1:10" ht="21" x14ac:dyDescent="0.35">
      <c r="A62" s="30" t="s">
        <v>150</v>
      </c>
      <c r="B62" s="23">
        <f t="shared" si="0"/>
        <v>6.5865533888265229E-2</v>
      </c>
      <c r="C62" s="23">
        <f t="shared" si="1"/>
        <v>0.32932766944132619</v>
      </c>
      <c r="D62" s="24">
        <f t="shared" si="2"/>
        <v>0.65865533888265237</v>
      </c>
      <c r="E62" s="23">
        <f t="shared" si="3"/>
        <v>1.6466383472066308</v>
      </c>
      <c r="F62" s="23">
        <f t="shared" si="4"/>
        <v>3.2932766944132617</v>
      </c>
      <c r="G62" s="23">
        <f t="shared" si="5"/>
        <v>6.5865533888265233</v>
      </c>
      <c r="H62" s="25">
        <v>65.865533888265233</v>
      </c>
      <c r="J62" s="26">
        <f t="shared" si="6"/>
        <v>1.6466383472066308</v>
      </c>
    </row>
    <row r="63" spans="1:10" ht="21" x14ac:dyDescent="0.35">
      <c r="A63" s="33" t="s">
        <v>101</v>
      </c>
      <c r="B63" s="23">
        <f t="shared" si="0"/>
        <v>0.32651490029493335</v>
      </c>
      <c r="C63" s="23">
        <f t="shared" si="1"/>
        <v>1.6325745014746667</v>
      </c>
      <c r="D63" s="24">
        <f t="shared" si="2"/>
        <v>3.2651490029493333</v>
      </c>
      <c r="E63" s="23">
        <f t="shared" si="3"/>
        <v>8.1628725073733328</v>
      </c>
      <c r="F63" s="23">
        <f t="shared" si="4"/>
        <v>16.325745014746666</v>
      </c>
      <c r="G63" s="23">
        <f t="shared" si="5"/>
        <v>32.651490029493331</v>
      </c>
      <c r="H63" s="25">
        <v>326.51490029493334</v>
      </c>
      <c r="J63" s="26">
        <f t="shared" si="6"/>
        <v>8.1628725073733328</v>
      </c>
    </row>
    <row r="64" spans="1:10" ht="21" x14ac:dyDescent="0.35">
      <c r="A64" s="33" t="s">
        <v>142</v>
      </c>
      <c r="B64" s="23">
        <f t="shared" si="0"/>
        <v>6.4998961713760545E-2</v>
      </c>
      <c r="C64" s="23">
        <f t="shared" si="1"/>
        <v>0.32499480856880275</v>
      </c>
      <c r="D64" s="24">
        <f t="shared" si="2"/>
        <v>0.6499896171376055</v>
      </c>
      <c r="E64" s="23">
        <f t="shared" si="3"/>
        <v>1.6249740428440138</v>
      </c>
      <c r="F64" s="23">
        <f t="shared" si="4"/>
        <v>3.2499480856880276</v>
      </c>
      <c r="G64" s="23">
        <f t="shared" si="5"/>
        <v>6.4998961713760552</v>
      </c>
      <c r="H64" s="25">
        <v>64.998961713760551</v>
      </c>
      <c r="J64" s="26">
        <f t="shared" si="6"/>
        <v>1.6249740428440138</v>
      </c>
    </row>
    <row r="65" spans="1:63" ht="20.100000000000001" customHeight="1" thickBot="1" x14ac:dyDescent="0.4">
      <c r="A65" s="34" t="s">
        <v>108</v>
      </c>
      <c r="B65" s="13">
        <f t="shared" si="0"/>
        <v>0.13268369501235877</v>
      </c>
      <c r="C65" s="13">
        <f t="shared" si="1"/>
        <v>0.66341847506179397</v>
      </c>
      <c r="D65" s="14">
        <f t="shared" si="2"/>
        <v>1.3268369501235879</v>
      </c>
      <c r="E65" s="13">
        <f t="shared" si="3"/>
        <v>3.3170923753089694</v>
      </c>
      <c r="F65" s="13">
        <f t="shared" si="4"/>
        <v>6.6341847506179388</v>
      </c>
      <c r="G65" s="13">
        <f t="shared" si="5"/>
        <v>13.268369501235878</v>
      </c>
      <c r="H65" s="20">
        <v>132.68369501235878</v>
      </c>
      <c r="J65" s="16">
        <f t="shared" si="6"/>
        <v>3.3170923753089694</v>
      </c>
    </row>
    <row r="67" spans="1:63" ht="20.100000000000001" customHeight="1" x14ac:dyDescent="0.25">
      <c r="A67" s="30" t="s">
        <v>150</v>
      </c>
      <c r="B67" s="35">
        <f>B62+B35</f>
        <v>8.3550337737863023E-2</v>
      </c>
      <c r="C67" s="35">
        <f t="shared" ref="C67:H67" si="7">C62+C35</f>
        <v>0.41775168868931517</v>
      </c>
      <c r="D67" s="35">
        <f t="shared" si="7"/>
        <v>0.83550337737863034</v>
      </c>
      <c r="E67" s="35">
        <f t="shared" si="7"/>
        <v>2.0887584434465758</v>
      </c>
      <c r="F67" s="35">
        <f t="shared" si="7"/>
        <v>4.1775168868931516</v>
      </c>
      <c r="G67" s="35">
        <f t="shared" si="7"/>
        <v>8.3550337737863032</v>
      </c>
      <c r="H67" s="35">
        <f t="shared" si="7"/>
        <v>83.550337737863032</v>
      </c>
    </row>
    <row r="69" spans="1:63" ht="20.100000000000001" customHeight="1" x14ac:dyDescent="0.25">
      <c r="A69" s="36"/>
      <c r="B69" s="36"/>
      <c r="C69" s="36"/>
      <c r="D69" s="37" t="s">
        <v>109</v>
      </c>
      <c r="E69" s="37" t="s">
        <v>115</v>
      </c>
      <c r="F69" s="38" t="s">
        <v>120</v>
      </c>
      <c r="G69" s="38" t="s">
        <v>147</v>
      </c>
      <c r="H69" s="39" t="s">
        <v>146</v>
      </c>
      <c r="I69" s="39" t="s">
        <v>141</v>
      </c>
      <c r="J69" s="39" t="s">
        <v>144</v>
      </c>
      <c r="K69" s="39" t="s">
        <v>119</v>
      </c>
      <c r="L69" s="39" t="s">
        <v>145</v>
      </c>
      <c r="M69" s="39" t="s">
        <v>118</v>
      </c>
      <c r="N69" s="39" t="s">
        <v>117</v>
      </c>
      <c r="O69" s="39" t="s">
        <v>123</v>
      </c>
      <c r="P69" s="39" t="s">
        <v>122</v>
      </c>
      <c r="Q69" s="40" t="s">
        <v>124</v>
      </c>
      <c r="R69" s="41" t="s">
        <v>128</v>
      </c>
      <c r="S69" s="41" t="s">
        <v>135</v>
      </c>
      <c r="T69" s="41" t="s">
        <v>137</v>
      </c>
      <c r="U69" s="41" t="s">
        <v>132</v>
      </c>
      <c r="V69" s="41" t="s">
        <v>133</v>
      </c>
      <c r="W69" s="41" t="s">
        <v>136</v>
      </c>
      <c r="X69" s="41" t="s">
        <v>127</v>
      </c>
      <c r="Y69" s="41" t="s">
        <v>140</v>
      </c>
      <c r="Z69" s="41" t="s">
        <v>130</v>
      </c>
      <c r="AA69" s="41" t="s">
        <v>129</v>
      </c>
      <c r="AB69" s="41" t="s">
        <v>167</v>
      </c>
      <c r="AC69" s="41" t="s">
        <v>131</v>
      </c>
      <c r="AD69" s="41" t="s">
        <v>134</v>
      </c>
      <c r="AE69" s="41" t="s">
        <v>149</v>
      </c>
      <c r="AF69" s="41" t="s">
        <v>138</v>
      </c>
      <c r="AG69" s="42" t="s">
        <v>150</v>
      </c>
      <c r="AH69" s="41" t="s">
        <v>168</v>
      </c>
      <c r="AI69" s="41" t="s">
        <v>139</v>
      </c>
      <c r="AJ69" s="43" t="s">
        <v>96</v>
      </c>
      <c r="AK69" s="43" t="s">
        <v>110</v>
      </c>
      <c r="AL69" s="43" t="s">
        <v>126</v>
      </c>
      <c r="AM69" s="43" t="s">
        <v>99</v>
      </c>
      <c r="AN69" s="43" t="s">
        <v>121</v>
      </c>
      <c r="AO69" s="43" t="s">
        <v>105</v>
      </c>
      <c r="AP69" s="43" t="s">
        <v>102</v>
      </c>
      <c r="AQ69" s="43" t="s">
        <v>125</v>
      </c>
      <c r="AR69" s="43" t="s">
        <v>107</v>
      </c>
      <c r="AS69" s="43" t="s">
        <v>104</v>
      </c>
      <c r="AT69" s="43" t="s">
        <v>141</v>
      </c>
      <c r="AU69" s="43" t="s">
        <v>98</v>
      </c>
      <c r="AV69" s="43" t="s">
        <v>95</v>
      </c>
      <c r="AW69" s="43" t="s">
        <v>103</v>
      </c>
      <c r="AX69" s="43" t="s">
        <v>116</v>
      </c>
      <c r="AY69" s="43" t="s">
        <v>94</v>
      </c>
      <c r="AZ69" s="43" t="s">
        <v>106</v>
      </c>
      <c r="BA69" s="43" t="s">
        <v>97</v>
      </c>
      <c r="BB69" s="43" t="s">
        <v>148</v>
      </c>
      <c r="BC69" s="43" t="s">
        <v>113</v>
      </c>
      <c r="BD69" s="43" t="s">
        <v>143</v>
      </c>
      <c r="BE69" s="43" t="s">
        <v>112</v>
      </c>
      <c r="BF69" s="43" t="s">
        <v>114</v>
      </c>
      <c r="BG69" s="43" t="s">
        <v>100</v>
      </c>
      <c r="BH69" s="42" t="s">
        <v>150</v>
      </c>
      <c r="BI69" s="43" t="s">
        <v>101</v>
      </c>
      <c r="BJ69" s="43" t="s">
        <v>142</v>
      </c>
      <c r="BK69" s="43" t="s">
        <v>108</v>
      </c>
    </row>
    <row r="70" spans="1:63" ht="20.100000000000001" customHeight="1" x14ac:dyDescent="0.35">
      <c r="A70" s="44" t="s">
        <v>158</v>
      </c>
      <c r="B70" s="45" t="s">
        <v>155</v>
      </c>
      <c r="C70" s="44" t="s">
        <v>111</v>
      </c>
      <c r="D70" s="24">
        <f t="shared" ref="D70:BK70" si="8">D76/1000</f>
        <v>4.2686077409226787E-2</v>
      </c>
      <c r="E70" s="24">
        <f t="shared" si="8"/>
        <v>4.1708407158006069E-2</v>
      </c>
      <c r="F70" s="24">
        <f t="shared" si="8"/>
        <v>0.40826487481245177</v>
      </c>
      <c r="G70" s="24">
        <f t="shared" si="8"/>
        <v>0.42156823787286657</v>
      </c>
      <c r="H70" s="24">
        <f t="shared" si="8"/>
        <v>9.9107531181168492E-3</v>
      </c>
      <c r="I70" s="24">
        <f t="shared" si="8"/>
        <v>9.9107531181168492E-3</v>
      </c>
      <c r="J70" s="24">
        <f t="shared" si="8"/>
        <v>9.9107531181168492E-3</v>
      </c>
      <c r="K70" s="24">
        <f t="shared" si="8"/>
        <v>9.9107531181168492E-3</v>
      </c>
      <c r="L70" s="24">
        <f t="shared" si="8"/>
        <v>9.9107531181168492E-3</v>
      </c>
      <c r="M70" s="24">
        <f t="shared" si="8"/>
        <v>9.9107531181168492E-3</v>
      </c>
      <c r="N70" s="24">
        <f t="shared" si="8"/>
        <v>9.9107531181168492E-3</v>
      </c>
      <c r="O70" s="24">
        <f t="shared" si="8"/>
        <v>9.9107531181168492E-3</v>
      </c>
      <c r="P70" s="24">
        <f t="shared" si="8"/>
        <v>9.9107531181168492E-3</v>
      </c>
      <c r="Q70" s="24">
        <f t="shared" si="8"/>
        <v>9.9107531181168492E-3</v>
      </c>
      <c r="R70" s="24">
        <f t="shared" si="8"/>
        <v>1.7684803849597794E-2</v>
      </c>
      <c r="S70" s="24">
        <f t="shared" si="8"/>
        <v>1.7684803849597794E-2</v>
      </c>
      <c r="T70" s="24">
        <f t="shared" si="8"/>
        <v>1.7684803849597794E-2</v>
      </c>
      <c r="U70" s="24">
        <f t="shared" si="8"/>
        <v>1.7684803849597794E-2</v>
      </c>
      <c r="V70" s="24">
        <f t="shared" si="8"/>
        <v>1.7684803849597794E-2</v>
      </c>
      <c r="W70" s="24">
        <f t="shared" si="8"/>
        <v>1.7684803849597794E-2</v>
      </c>
      <c r="X70" s="24">
        <f t="shared" si="8"/>
        <v>1.7684803849597794E-2</v>
      </c>
      <c r="Y70" s="24">
        <f t="shared" si="8"/>
        <v>1.7684803849597794E-2</v>
      </c>
      <c r="Z70" s="24">
        <f t="shared" si="8"/>
        <v>1.7684803849597794E-2</v>
      </c>
      <c r="AA70" s="24">
        <f t="shared" si="8"/>
        <v>1.7684803849597794E-2</v>
      </c>
      <c r="AB70" s="24">
        <f t="shared" si="8"/>
        <v>1.7684803849597794E-2</v>
      </c>
      <c r="AC70" s="24">
        <f t="shared" si="8"/>
        <v>1.7684803849597794E-2</v>
      </c>
      <c r="AD70" s="24">
        <f t="shared" si="8"/>
        <v>1.7684803849597794E-2</v>
      </c>
      <c r="AE70" s="24">
        <f t="shared" si="8"/>
        <v>1.7684803849597794E-2</v>
      </c>
      <c r="AF70" s="24">
        <f t="shared" si="8"/>
        <v>1.7684803849597794E-2</v>
      </c>
      <c r="AG70" s="24">
        <f t="shared" si="8"/>
        <v>1.7684803849597794E-2</v>
      </c>
      <c r="AH70" s="24">
        <f t="shared" si="8"/>
        <v>1.7684803849597794E-2</v>
      </c>
      <c r="AI70" s="24">
        <f t="shared" si="8"/>
        <v>1.7684803849597794E-2</v>
      </c>
      <c r="AJ70" s="24">
        <f t="shared" si="8"/>
        <v>13.195424731193482</v>
      </c>
      <c r="AK70" s="24">
        <f t="shared" si="8"/>
        <v>6.3110857397301573E-2</v>
      </c>
      <c r="AL70" s="24">
        <f t="shared" si="8"/>
        <v>0.64863691260757872</v>
      </c>
      <c r="AM70" s="24">
        <f t="shared" si="8"/>
        <v>8.1642983289230546</v>
      </c>
      <c r="AN70" s="24">
        <f t="shared" si="8"/>
        <v>0.13170265283647195</v>
      </c>
      <c r="AO70" s="24">
        <f t="shared" si="8"/>
        <v>0.13123880891178175</v>
      </c>
      <c r="AP70" s="24">
        <f t="shared" si="8"/>
        <v>0.13220597451553787</v>
      </c>
      <c r="AQ70" s="24">
        <f t="shared" si="8"/>
        <v>6.3392820890476168E-2</v>
      </c>
      <c r="AR70" s="24">
        <f t="shared" si="8"/>
        <v>0.13203250340027473</v>
      </c>
      <c r="AS70" s="24">
        <f t="shared" si="8"/>
        <v>14.298687590204636</v>
      </c>
      <c r="AT70" s="24">
        <f t="shared" si="8"/>
        <v>0.13219781497905037</v>
      </c>
      <c r="AU70" s="24">
        <f t="shared" si="8"/>
        <v>13.271893199689268</v>
      </c>
      <c r="AV70" s="24">
        <f t="shared" si="8"/>
        <v>13.654930334775916</v>
      </c>
      <c r="AW70" s="24">
        <f t="shared" si="8"/>
        <v>1.2862222930512155</v>
      </c>
      <c r="AX70" s="24">
        <f t="shared" si="8"/>
        <v>0.12999167102238915</v>
      </c>
      <c r="AY70" s="24">
        <f t="shared" si="8"/>
        <v>6.4445632368050081</v>
      </c>
      <c r="AZ70" s="24">
        <f t="shared" si="8"/>
        <v>0.13185556728021583</v>
      </c>
      <c r="BA70" s="24">
        <f t="shared" si="8"/>
        <v>6.4670153714497527</v>
      </c>
      <c r="BB70" s="24">
        <f t="shared" si="8"/>
        <v>6.5353846791878833E-2</v>
      </c>
      <c r="BC70" s="24">
        <f t="shared" si="8"/>
        <v>0.32217180861200323</v>
      </c>
      <c r="BD70" s="24">
        <f t="shared" si="8"/>
        <v>6.6452358856594326E-2</v>
      </c>
      <c r="BE70" s="24">
        <f t="shared" si="8"/>
        <v>6.4322053082272554E-2</v>
      </c>
      <c r="BF70" s="24">
        <f t="shared" si="8"/>
        <v>0.12942522477088642</v>
      </c>
      <c r="BG70" s="24">
        <f t="shared" si="8"/>
        <v>6.4866020857870215</v>
      </c>
      <c r="BH70" s="24">
        <f t="shared" si="8"/>
        <v>6.5865533888265229E-2</v>
      </c>
      <c r="BI70" s="24">
        <f t="shared" si="8"/>
        <v>0.32651490029493335</v>
      </c>
      <c r="BJ70" s="24">
        <f t="shared" si="8"/>
        <v>6.4998961713760545E-2</v>
      </c>
      <c r="BK70" s="24">
        <f t="shared" si="8"/>
        <v>0.13268369501235877</v>
      </c>
    </row>
    <row r="71" spans="1:63" ht="20.100000000000001" customHeight="1" x14ac:dyDescent="0.35">
      <c r="A71" s="44" t="s">
        <v>159</v>
      </c>
      <c r="B71" s="45" t="s">
        <v>156</v>
      </c>
      <c r="C71" s="44" t="s">
        <v>111</v>
      </c>
      <c r="D71" s="24">
        <f t="shared" ref="D71:BK71" si="9">D76/200</f>
        <v>0.21343038704613396</v>
      </c>
      <c r="E71" s="24">
        <f t="shared" si="9"/>
        <v>0.20854203579003033</v>
      </c>
      <c r="F71" s="24">
        <f t="shared" si="9"/>
        <v>2.0413243740622589</v>
      </c>
      <c r="G71" s="24">
        <f t="shared" si="9"/>
        <v>2.1078411893643327</v>
      </c>
      <c r="H71" s="24">
        <f t="shared" si="9"/>
        <v>4.9553765590584248E-2</v>
      </c>
      <c r="I71" s="24">
        <f t="shared" si="9"/>
        <v>4.9553765590584248E-2</v>
      </c>
      <c r="J71" s="24">
        <f t="shared" si="9"/>
        <v>4.9553765590584248E-2</v>
      </c>
      <c r="K71" s="24">
        <f t="shared" si="9"/>
        <v>4.9553765590584248E-2</v>
      </c>
      <c r="L71" s="24">
        <f t="shared" si="9"/>
        <v>4.9553765590584248E-2</v>
      </c>
      <c r="M71" s="24">
        <f t="shared" si="9"/>
        <v>4.9553765590584248E-2</v>
      </c>
      <c r="N71" s="24">
        <f t="shared" si="9"/>
        <v>4.9553765590584248E-2</v>
      </c>
      <c r="O71" s="24">
        <f t="shared" si="9"/>
        <v>4.9553765590584248E-2</v>
      </c>
      <c r="P71" s="24">
        <f t="shared" si="9"/>
        <v>4.9553765590584248E-2</v>
      </c>
      <c r="Q71" s="24">
        <f t="shared" si="9"/>
        <v>4.9553765590584248E-2</v>
      </c>
      <c r="R71" s="24">
        <f t="shared" si="9"/>
        <v>8.8424019247988983E-2</v>
      </c>
      <c r="S71" s="24">
        <f t="shared" si="9"/>
        <v>8.8424019247988983E-2</v>
      </c>
      <c r="T71" s="24">
        <f t="shared" si="9"/>
        <v>8.8424019247988983E-2</v>
      </c>
      <c r="U71" s="24">
        <f t="shared" si="9"/>
        <v>8.8424019247988983E-2</v>
      </c>
      <c r="V71" s="24">
        <f t="shared" si="9"/>
        <v>8.8424019247988983E-2</v>
      </c>
      <c r="W71" s="24">
        <f t="shared" si="9"/>
        <v>8.8424019247988983E-2</v>
      </c>
      <c r="X71" s="24">
        <f t="shared" si="9"/>
        <v>8.8424019247988983E-2</v>
      </c>
      <c r="Y71" s="24">
        <f t="shared" si="9"/>
        <v>8.8424019247988983E-2</v>
      </c>
      <c r="Z71" s="24">
        <f t="shared" si="9"/>
        <v>8.8424019247988983E-2</v>
      </c>
      <c r="AA71" s="24">
        <f t="shared" si="9"/>
        <v>8.8424019247988983E-2</v>
      </c>
      <c r="AB71" s="24">
        <f t="shared" si="9"/>
        <v>8.8424019247988983E-2</v>
      </c>
      <c r="AC71" s="24">
        <f t="shared" si="9"/>
        <v>8.8424019247988983E-2</v>
      </c>
      <c r="AD71" s="24">
        <f t="shared" si="9"/>
        <v>8.8424019247988983E-2</v>
      </c>
      <c r="AE71" s="24">
        <f t="shared" si="9"/>
        <v>8.8424019247988983E-2</v>
      </c>
      <c r="AF71" s="24">
        <f t="shared" si="9"/>
        <v>8.8424019247988983E-2</v>
      </c>
      <c r="AG71" s="24">
        <f t="shared" si="9"/>
        <v>8.8424019247988983E-2</v>
      </c>
      <c r="AH71" s="24">
        <f t="shared" si="9"/>
        <v>8.8424019247988983E-2</v>
      </c>
      <c r="AI71" s="24">
        <f t="shared" si="9"/>
        <v>8.8424019247988983E-2</v>
      </c>
      <c r="AJ71" s="24">
        <f t="shared" si="9"/>
        <v>65.977123655967404</v>
      </c>
      <c r="AK71" s="24">
        <f t="shared" si="9"/>
        <v>0.31555428698650784</v>
      </c>
      <c r="AL71" s="24">
        <f t="shared" si="9"/>
        <v>3.2431845630378935</v>
      </c>
      <c r="AM71" s="24">
        <f t="shared" si="9"/>
        <v>40.821491644615278</v>
      </c>
      <c r="AN71" s="24">
        <f t="shared" si="9"/>
        <v>0.65851326418235967</v>
      </c>
      <c r="AO71" s="24">
        <f t="shared" si="9"/>
        <v>0.65619404455890873</v>
      </c>
      <c r="AP71" s="24">
        <f t="shared" si="9"/>
        <v>0.6610298725776893</v>
      </c>
      <c r="AQ71" s="24">
        <f t="shared" si="9"/>
        <v>0.31696410445238082</v>
      </c>
      <c r="AR71" s="24">
        <f t="shared" si="9"/>
        <v>0.66016251700137363</v>
      </c>
      <c r="AS71" s="24">
        <f t="shared" si="9"/>
        <v>71.493437951023182</v>
      </c>
      <c r="AT71" s="24">
        <f t="shared" si="9"/>
        <v>0.66098907489525194</v>
      </c>
      <c r="AU71" s="24">
        <f t="shared" si="9"/>
        <v>66.359465998446339</v>
      </c>
      <c r="AV71" s="24">
        <f t="shared" si="9"/>
        <v>68.274651673879575</v>
      </c>
      <c r="AW71" s="24">
        <f t="shared" si="9"/>
        <v>6.4311114652560777</v>
      </c>
      <c r="AX71" s="24">
        <f t="shared" si="9"/>
        <v>0.64995835511194566</v>
      </c>
      <c r="AY71" s="24">
        <f t="shared" si="9"/>
        <v>32.222816184025042</v>
      </c>
      <c r="AZ71" s="24">
        <f t="shared" si="9"/>
        <v>0.65927783640107918</v>
      </c>
      <c r="BA71" s="24">
        <f t="shared" si="9"/>
        <v>32.335076857248765</v>
      </c>
      <c r="BB71" s="24">
        <f t="shared" si="9"/>
        <v>0.32676923395939417</v>
      </c>
      <c r="BC71" s="24">
        <f t="shared" si="9"/>
        <v>1.6108590430600163</v>
      </c>
      <c r="BD71" s="24">
        <f t="shared" si="9"/>
        <v>0.33226179428297165</v>
      </c>
      <c r="BE71" s="24">
        <f t="shared" si="9"/>
        <v>0.32161026541136278</v>
      </c>
      <c r="BF71" s="24">
        <f t="shared" si="9"/>
        <v>0.64712612385443213</v>
      </c>
      <c r="BG71" s="24">
        <f t="shared" si="9"/>
        <v>32.433010428935106</v>
      </c>
      <c r="BH71" s="24">
        <f t="shared" si="9"/>
        <v>0.32932766944132619</v>
      </c>
      <c r="BI71" s="24">
        <f t="shared" si="9"/>
        <v>1.6325745014746667</v>
      </c>
      <c r="BJ71" s="24">
        <f t="shared" si="9"/>
        <v>0.32499480856880275</v>
      </c>
      <c r="BK71" s="24">
        <f t="shared" si="9"/>
        <v>0.66341847506179397</v>
      </c>
    </row>
    <row r="72" spans="1:63" ht="20.100000000000001" customHeight="1" x14ac:dyDescent="0.35">
      <c r="A72" s="44" t="s">
        <v>160</v>
      </c>
      <c r="B72" s="45" t="s">
        <v>157</v>
      </c>
      <c r="C72" s="44" t="s">
        <v>111</v>
      </c>
      <c r="D72" s="24">
        <f t="shared" ref="D72:BK72" si="10">D76/100</f>
        <v>0.42686077409226791</v>
      </c>
      <c r="E72" s="24">
        <f t="shared" si="10"/>
        <v>0.41708407158006067</v>
      </c>
      <c r="F72" s="24">
        <f t="shared" si="10"/>
        <v>4.0826487481245177</v>
      </c>
      <c r="G72" s="24">
        <f t="shared" si="10"/>
        <v>4.2156823787286655</v>
      </c>
      <c r="H72" s="24">
        <f t="shared" si="10"/>
        <v>9.9107531181168496E-2</v>
      </c>
      <c r="I72" s="24">
        <f t="shared" si="10"/>
        <v>9.9107531181168496E-2</v>
      </c>
      <c r="J72" s="24">
        <f t="shared" si="10"/>
        <v>9.9107531181168496E-2</v>
      </c>
      <c r="K72" s="24">
        <f t="shared" si="10"/>
        <v>9.9107531181168496E-2</v>
      </c>
      <c r="L72" s="24">
        <f t="shared" si="10"/>
        <v>9.9107531181168496E-2</v>
      </c>
      <c r="M72" s="24">
        <f t="shared" si="10"/>
        <v>9.9107531181168496E-2</v>
      </c>
      <c r="N72" s="24">
        <f t="shared" si="10"/>
        <v>9.9107531181168496E-2</v>
      </c>
      <c r="O72" s="24">
        <f t="shared" si="10"/>
        <v>9.9107531181168496E-2</v>
      </c>
      <c r="P72" s="24">
        <f t="shared" si="10"/>
        <v>9.9107531181168496E-2</v>
      </c>
      <c r="Q72" s="24">
        <f t="shared" si="10"/>
        <v>9.9107531181168496E-2</v>
      </c>
      <c r="R72" s="24">
        <f t="shared" si="10"/>
        <v>0.17684803849597797</v>
      </c>
      <c r="S72" s="24">
        <f t="shared" si="10"/>
        <v>0.17684803849597797</v>
      </c>
      <c r="T72" s="24">
        <f t="shared" si="10"/>
        <v>0.17684803849597797</v>
      </c>
      <c r="U72" s="24">
        <f t="shared" si="10"/>
        <v>0.17684803849597797</v>
      </c>
      <c r="V72" s="24">
        <f t="shared" si="10"/>
        <v>0.17684803849597797</v>
      </c>
      <c r="W72" s="24">
        <f t="shared" si="10"/>
        <v>0.17684803849597797</v>
      </c>
      <c r="X72" s="24">
        <f t="shared" si="10"/>
        <v>0.17684803849597797</v>
      </c>
      <c r="Y72" s="24">
        <f t="shared" si="10"/>
        <v>0.17684803849597797</v>
      </c>
      <c r="Z72" s="24">
        <f t="shared" si="10"/>
        <v>0.17684803849597797</v>
      </c>
      <c r="AA72" s="24">
        <f t="shared" si="10"/>
        <v>0.17684803849597797</v>
      </c>
      <c r="AB72" s="24">
        <f t="shared" si="10"/>
        <v>0.17684803849597797</v>
      </c>
      <c r="AC72" s="24">
        <f t="shared" si="10"/>
        <v>0.17684803849597797</v>
      </c>
      <c r="AD72" s="24">
        <f t="shared" si="10"/>
        <v>0.17684803849597797</v>
      </c>
      <c r="AE72" s="24">
        <f t="shared" si="10"/>
        <v>0.17684803849597797</v>
      </c>
      <c r="AF72" s="24">
        <f t="shared" si="10"/>
        <v>0.17684803849597797</v>
      </c>
      <c r="AG72" s="24">
        <f t="shared" si="10"/>
        <v>0.17684803849597797</v>
      </c>
      <c r="AH72" s="24">
        <f t="shared" si="10"/>
        <v>0.17684803849597797</v>
      </c>
      <c r="AI72" s="24">
        <f t="shared" si="10"/>
        <v>0.17684803849597797</v>
      </c>
      <c r="AJ72" s="24">
        <f t="shared" si="10"/>
        <v>131.95424731193481</v>
      </c>
      <c r="AK72" s="24">
        <f t="shared" si="10"/>
        <v>0.63110857397301567</v>
      </c>
      <c r="AL72" s="24">
        <f t="shared" si="10"/>
        <v>6.486369126075787</v>
      </c>
      <c r="AM72" s="24">
        <f t="shared" si="10"/>
        <v>81.642983289230557</v>
      </c>
      <c r="AN72" s="24">
        <f t="shared" si="10"/>
        <v>1.3170265283647193</v>
      </c>
      <c r="AO72" s="24">
        <f t="shared" si="10"/>
        <v>1.3123880891178175</v>
      </c>
      <c r="AP72" s="24">
        <f t="shared" si="10"/>
        <v>1.3220597451553786</v>
      </c>
      <c r="AQ72" s="24">
        <f t="shared" si="10"/>
        <v>0.63392820890476165</v>
      </c>
      <c r="AR72" s="24">
        <f t="shared" si="10"/>
        <v>1.3203250340027473</v>
      </c>
      <c r="AS72" s="24">
        <f t="shared" si="10"/>
        <v>142.98687590204636</v>
      </c>
      <c r="AT72" s="24">
        <f t="shared" si="10"/>
        <v>1.3219781497905039</v>
      </c>
      <c r="AU72" s="24">
        <f t="shared" si="10"/>
        <v>132.71893199689268</v>
      </c>
      <c r="AV72" s="24">
        <f t="shared" si="10"/>
        <v>136.54930334775915</v>
      </c>
      <c r="AW72" s="24">
        <f t="shared" si="10"/>
        <v>12.862222930512155</v>
      </c>
      <c r="AX72" s="24">
        <f t="shared" si="10"/>
        <v>1.2999167102238913</v>
      </c>
      <c r="AY72" s="24">
        <f t="shared" si="10"/>
        <v>64.445632368050084</v>
      </c>
      <c r="AZ72" s="24">
        <f t="shared" si="10"/>
        <v>1.3185556728021584</v>
      </c>
      <c r="BA72" s="24">
        <f t="shared" si="10"/>
        <v>64.67015371449753</v>
      </c>
      <c r="BB72" s="24">
        <f t="shared" si="10"/>
        <v>0.65353846791878833</v>
      </c>
      <c r="BC72" s="24">
        <f t="shared" si="10"/>
        <v>3.2217180861200325</v>
      </c>
      <c r="BD72" s="24">
        <f t="shared" si="10"/>
        <v>0.66452358856594329</v>
      </c>
      <c r="BE72" s="24">
        <f t="shared" si="10"/>
        <v>0.64322053082272557</v>
      </c>
      <c r="BF72" s="24">
        <f t="shared" si="10"/>
        <v>1.2942522477088643</v>
      </c>
      <c r="BG72" s="24">
        <f t="shared" si="10"/>
        <v>64.866020857870211</v>
      </c>
      <c r="BH72" s="24">
        <f t="shared" si="10"/>
        <v>0.65865533888265237</v>
      </c>
      <c r="BI72" s="24">
        <f t="shared" si="10"/>
        <v>3.2651490029493333</v>
      </c>
      <c r="BJ72" s="24">
        <f t="shared" si="10"/>
        <v>0.6499896171376055</v>
      </c>
      <c r="BK72" s="24">
        <f t="shared" si="10"/>
        <v>1.3268369501235879</v>
      </c>
    </row>
    <row r="73" spans="1:63" ht="20.100000000000001" customHeight="1" x14ac:dyDescent="0.35">
      <c r="A73" s="44" t="s">
        <v>161</v>
      </c>
      <c r="B73" s="46">
        <v>6.9444444444444434E-2</v>
      </c>
      <c r="C73" s="44" t="s">
        <v>111</v>
      </c>
      <c r="D73" s="24">
        <f t="shared" ref="D73:BK73" si="11">D76/40</f>
        <v>1.0671519352306698</v>
      </c>
      <c r="E73" s="24">
        <f t="shared" si="11"/>
        <v>1.0427101789501516</v>
      </c>
      <c r="F73" s="24">
        <f t="shared" si="11"/>
        <v>10.206621870311293</v>
      </c>
      <c r="G73" s="24">
        <f t="shared" si="11"/>
        <v>10.539205946821664</v>
      </c>
      <c r="H73" s="24">
        <f t="shared" si="11"/>
        <v>0.24776882795292124</v>
      </c>
      <c r="I73" s="24">
        <f t="shared" si="11"/>
        <v>0.24776882795292124</v>
      </c>
      <c r="J73" s="24">
        <f t="shared" si="11"/>
        <v>0.24776882795292124</v>
      </c>
      <c r="K73" s="24">
        <f t="shared" si="11"/>
        <v>0.24776882795292124</v>
      </c>
      <c r="L73" s="24">
        <f t="shared" si="11"/>
        <v>0.24776882795292124</v>
      </c>
      <c r="M73" s="24">
        <f t="shared" si="11"/>
        <v>0.24776882795292124</v>
      </c>
      <c r="N73" s="24">
        <f t="shared" si="11"/>
        <v>0.24776882795292124</v>
      </c>
      <c r="O73" s="24">
        <f t="shared" si="11"/>
        <v>0.24776882795292124</v>
      </c>
      <c r="P73" s="24">
        <f t="shared" si="11"/>
        <v>0.24776882795292124</v>
      </c>
      <c r="Q73" s="24">
        <f t="shared" si="11"/>
        <v>0.24776882795292124</v>
      </c>
      <c r="R73" s="24">
        <f t="shared" si="11"/>
        <v>0.44212009623994486</v>
      </c>
      <c r="S73" s="24">
        <f t="shared" si="11"/>
        <v>0.44212009623994486</v>
      </c>
      <c r="T73" s="24">
        <f t="shared" si="11"/>
        <v>0.44212009623994486</v>
      </c>
      <c r="U73" s="24">
        <f t="shared" si="11"/>
        <v>0.44212009623994486</v>
      </c>
      <c r="V73" s="24">
        <f t="shared" si="11"/>
        <v>0.44212009623994486</v>
      </c>
      <c r="W73" s="24">
        <f t="shared" si="11"/>
        <v>0.44212009623994486</v>
      </c>
      <c r="X73" s="24">
        <f t="shared" si="11"/>
        <v>0.44212009623994486</v>
      </c>
      <c r="Y73" s="24">
        <f t="shared" si="11"/>
        <v>0.44212009623994486</v>
      </c>
      <c r="Z73" s="24">
        <f t="shared" si="11"/>
        <v>0.44212009623994486</v>
      </c>
      <c r="AA73" s="24">
        <f t="shared" si="11"/>
        <v>0.44212009623994486</v>
      </c>
      <c r="AB73" s="24">
        <f t="shared" si="11"/>
        <v>0.44212009623994486</v>
      </c>
      <c r="AC73" s="24">
        <f t="shared" si="11"/>
        <v>0.44212009623994486</v>
      </c>
      <c r="AD73" s="24">
        <f t="shared" si="11"/>
        <v>0.44212009623994486</v>
      </c>
      <c r="AE73" s="24">
        <f t="shared" si="11"/>
        <v>0.44212009623994486</v>
      </c>
      <c r="AF73" s="24">
        <f t="shared" si="11"/>
        <v>0.44212009623994486</v>
      </c>
      <c r="AG73" s="24">
        <f t="shared" si="11"/>
        <v>0.44212009623994486</v>
      </c>
      <c r="AH73" s="24">
        <f t="shared" si="11"/>
        <v>0.44212009623994486</v>
      </c>
      <c r="AI73" s="24">
        <f t="shared" si="11"/>
        <v>0.44212009623994486</v>
      </c>
      <c r="AJ73" s="24">
        <f t="shared" si="11"/>
        <v>329.88561827983705</v>
      </c>
      <c r="AK73" s="24">
        <f t="shared" si="11"/>
        <v>1.5777714349325394</v>
      </c>
      <c r="AL73" s="24">
        <f t="shared" si="11"/>
        <v>16.215922815189465</v>
      </c>
      <c r="AM73" s="24">
        <f t="shared" si="11"/>
        <v>204.10745822307638</v>
      </c>
      <c r="AN73" s="24">
        <f t="shared" si="11"/>
        <v>3.2925663209117983</v>
      </c>
      <c r="AO73" s="24">
        <f t="shared" si="11"/>
        <v>3.2809702227945436</v>
      </c>
      <c r="AP73" s="24">
        <f t="shared" si="11"/>
        <v>3.3051493628884465</v>
      </c>
      <c r="AQ73" s="24">
        <f t="shared" si="11"/>
        <v>1.5848205222619041</v>
      </c>
      <c r="AR73" s="24">
        <f t="shared" si="11"/>
        <v>3.3008125850068679</v>
      </c>
      <c r="AS73" s="24">
        <f t="shared" si="11"/>
        <v>357.4671897551159</v>
      </c>
      <c r="AT73" s="24">
        <f t="shared" si="11"/>
        <v>3.3049453744762594</v>
      </c>
      <c r="AU73" s="24">
        <f t="shared" si="11"/>
        <v>331.79732999223171</v>
      </c>
      <c r="AV73" s="24">
        <f t="shared" si="11"/>
        <v>341.37325836939789</v>
      </c>
      <c r="AW73" s="24">
        <f t="shared" si="11"/>
        <v>32.155557326280388</v>
      </c>
      <c r="AX73" s="24">
        <f t="shared" si="11"/>
        <v>3.2497917755597285</v>
      </c>
      <c r="AY73" s="24">
        <f t="shared" si="11"/>
        <v>161.11408092012522</v>
      </c>
      <c r="AZ73" s="24">
        <f t="shared" si="11"/>
        <v>3.2963891820053961</v>
      </c>
      <c r="BA73" s="24">
        <f t="shared" si="11"/>
        <v>161.67538428624383</v>
      </c>
      <c r="BB73" s="24">
        <f t="shared" si="11"/>
        <v>1.6338461697969708</v>
      </c>
      <c r="BC73" s="24">
        <f t="shared" si="11"/>
        <v>8.0542952153000815</v>
      </c>
      <c r="BD73" s="24">
        <f t="shared" si="11"/>
        <v>1.6613089714148583</v>
      </c>
      <c r="BE73" s="24">
        <f t="shared" si="11"/>
        <v>1.608051327056814</v>
      </c>
      <c r="BF73" s="24">
        <f t="shared" si="11"/>
        <v>3.2356306192721602</v>
      </c>
      <c r="BG73" s="24">
        <f t="shared" si="11"/>
        <v>162.16505214467554</v>
      </c>
      <c r="BH73" s="24">
        <f t="shared" si="11"/>
        <v>1.6466383472066308</v>
      </c>
      <c r="BI73" s="24">
        <f t="shared" si="11"/>
        <v>8.1628725073733328</v>
      </c>
      <c r="BJ73" s="24">
        <f t="shared" si="11"/>
        <v>1.6249740428440138</v>
      </c>
      <c r="BK73" s="24">
        <f t="shared" si="11"/>
        <v>3.3170923753089694</v>
      </c>
    </row>
    <row r="74" spans="1:63" ht="20.100000000000001" customHeight="1" x14ac:dyDescent="0.35">
      <c r="A74" s="44" t="s">
        <v>162</v>
      </c>
      <c r="B74" s="46">
        <v>5.5555555555555552E-2</v>
      </c>
      <c r="C74" s="44" t="s">
        <v>111</v>
      </c>
      <c r="D74" s="24">
        <f t="shared" ref="D74:BK74" si="12">D76/20</f>
        <v>2.1343038704613395</v>
      </c>
      <c r="E74" s="24">
        <f t="shared" si="12"/>
        <v>2.0854203579003032</v>
      </c>
      <c r="F74" s="24">
        <f t="shared" si="12"/>
        <v>20.413243740622587</v>
      </c>
      <c r="G74" s="24">
        <f t="shared" si="12"/>
        <v>21.078411893643327</v>
      </c>
      <c r="H74" s="24">
        <f t="shared" si="12"/>
        <v>0.49553765590584248</v>
      </c>
      <c r="I74" s="24">
        <f t="shared" si="12"/>
        <v>0.49553765590584248</v>
      </c>
      <c r="J74" s="24">
        <f t="shared" si="12"/>
        <v>0.49553765590584248</v>
      </c>
      <c r="K74" s="24">
        <f t="shared" si="12"/>
        <v>0.49553765590584248</v>
      </c>
      <c r="L74" s="24">
        <f t="shared" si="12"/>
        <v>0.49553765590584248</v>
      </c>
      <c r="M74" s="24">
        <f t="shared" si="12"/>
        <v>0.49553765590584248</v>
      </c>
      <c r="N74" s="24">
        <f t="shared" si="12"/>
        <v>0.49553765590584248</v>
      </c>
      <c r="O74" s="24">
        <f t="shared" si="12"/>
        <v>0.49553765590584248</v>
      </c>
      <c r="P74" s="24">
        <f t="shared" si="12"/>
        <v>0.49553765590584248</v>
      </c>
      <c r="Q74" s="24">
        <f t="shared" si="12"/>
        <v>0.49553765590584248</v>
      </c>
      <c r="R74" s="24">
        <f t="shared" si="12"/>
        <v>0.88424019247988972</v>
      </c>
      <c r="S74" s="24">
        <f t="shared" si="12"/>
        <v>0.88424019247988972</v>
      </c>
      <c r="T74" s="24">
        <f t="shared" si="12"/>
        <v>0.88424019247988972</v>
      </c>
      <c r="U74" s="24">
        <f t="shared" si="12"/>
        <v>0.88424019247988972</v>
      </c>
      <c r="V74" s="24">
        <f t="shared" si="12"/>
        <v>0.88424019247988972</v>
      </c>
      <c r="W74" s="24">
        <f t="shared" si="12"/>
        <v>0.88424019247988972</v>
      </c>
      <c r="X74" s="24">
        <f t="shared" si="12"/>
        <v>0.88424019247988972</v>
      </c>
      <c r="Y74" s="24">
        <f t="shared" si="12"/>
        <v>0.88424019247988972</v>
      </c>
      <c r="Z74" s="24">
        <f t="shared" si="12"/>
        <v>0.88424019247988972</v>
      </c>
      <c r="AA74" s="24">
        <f t="shared" si="12"/>
        <v>0.88424019247988972</v>
      </c>
      <c r="AB74" s="24">
        <f t="shared" si="12"/>
        <v>0.88424019247988972</v>
      </c>
      <c r="AC74" s="24">
        <f t="shared" si="12"/>
        <v>0.88424019247988972</v>
      </c>
      <c r="AD74" s="24">
        <f t="shared" si="12"/>
        <v>0.88424019247988972</v>
      </c>
      <c r="AE74" s="24">
        <f t="shared" si="12"/>
        <v>0.88424019247988972</v>
      </c>
      <c r="AF74" s="24">
        <f t="shared" si="12"/>
        <v>0.88424019247988972</v>
      </c>
      <c r="AG74" s="24">
        <f t="shared" si="12"/>
        <v>0.88424019247988972</v>
      </c>
      <c r="AH74" s="24">
        <f t="shared" si="12"/>
        <v>0.88424019247988972</v>
      </c>
      <c r="AI74" s="24">
        <f t="shared" si="12"/>
        <v>0.88424019247988972</v>
      </c>
      <c r="AJ74" s="24">
        <f t="shared" si="12"/>
        <v>659.77123655967409</v>
      </c>
      <c r="AK74" s="24">
        <f t="shared" si="12"/>
        <v>3.1555428698650787</v>
      </c>
      <c r="AL74" s="24">
        <f t="shared" si="12"/>
        <v>32.43184563037893</v>
      </c>
      <c r="AM74" s="24">
        <f t="shared" si="12"/>
        <v>408.21491644615276</v>
      </c>
      <c r="AN74" s="24">
        <f t="shared" si="12"/>
        <v>6.5851326418235967</v>
      </c>
      <c r="AO74" s="24">
        <f t="shared" si="12"/>
        <v>6.5619404455890873</v>
      </c>
      <c r="AP74" s="24">
        <f t="shared" si="12"/>
        <v>6.610298725776893</v>
      </c>
      <c r="AQ74" s="24">
        <f t="shared" si="12"/>
        <v>3.1696410445238081</v>
      </c>
      <c r="AR74" s="24">
        <f t="shared" si="12"/>
        <v>6.6016251700137358</v>
      </c>
      <c r="AS74" s="24">
        <f t="shared" si="12"/>
        <v>714.93437951023179</v>
      </c>
      <c r="AT74" s="24">
        <f t="shared" si="12"/>
        <v>6.6098907489525187</v>
      </c>
      <c r="AU74" s="24">
        <f t="shared" si="12"/>
        <v>663.59465998446342</v>
      </c>
      <c r="AV74" s="24">
        <f t="shared" si="12"/>
        <v>682.74651673879578</v>
      </c>
      <c r="AW74" s="24">
        <f t="shared" si="12"/>
        <v>64.311114652560775</v>
      </c>
      <c r="AX74" s="24">
        <f t="shared" si="12"/>
        <v>6.4995835511194571</v>
      </c>
      <c r="AY74" s="24">
        <f t="shared" si="12"/>
        <v>322.22816184025044</v>
      </c>
      <c r="AZ74" s="24">
        <f t="shared" si="12"/>
        <v>6.5927783640107922</v>
      </c>
      <c r="BA74" s="24">
        <f t="shared" si="12"/>
        <v>323.35076857248765</v>
      </c>
      <c r="BB74" s="24">
        <f t="shared" si="12"/>
        <v>3.2676923395939417</v>
      </c>
      <c r="BC74" s="24">
        <f t="shared" si="12"/>
        <v>16.108590430600163</v>
      </c>
      <c r="BD74" s="24">
        <f t="shared" si="12"/>
        <v>3.3226179428297167</v>
      </c>
      <c r="BE74" s="24">
        <f t="shared" si="12"/>
        <v>3.2161026541136279</v>
      </c>
      <c r="BF74" s="24">
        <f t="shared" si="12"/>
        <v>6.4712612385443204</v>
      </c>
      <c r="BG74" s="24">
        <f t="shared" si="12"/>
        <v>324.33010428935108</v>
      </c>
      <c r="BH74" s="24">
        <f t="shared" si="12"/>
        <v>3.2932766944132617</v>
      </c>
      <c r="BI74" s="24">
        <f t="shared" si="12"/>
        <v>16.325745014746666</v>
      </c>
      <c r="BJ74" s="24">
        <f t="shared" si="12"/>
        <v>3.2499480856880276</v>
      </c>
      <c r="BK74" s="24">
        <f t="shared" si="12"/>
        <v>6.6341847506179388</v>
      </c>
    </row>
    <row r="75" spans="1:63" ht="20.100000000000001" customHeight="1" x14ac:dyDescent="0.35">
      <c r="A75" s="44" t="s">
        <v>163</v>
      </c>
      <c r="B75" s="46">
        <v>4.8611111111111112E-2</v>
      </c>
      <c r="C75" s="44" t="s">
        <v>111</v>
      </c>
      <c r="D75" s="24">
        <f t="shared" ref="D75:BK75" si="13">D76/10</f>
        <v>4.268607740922679</v>
      </c>
      <c r="E75" s="24">
        <f t="shared" si="13"/>
        <v>4.1708407158006064</v>
      </c>
      <c r="F75" s="24">
        <f t="shared" si="13"/>
        <v>40.826487481245174</v>
      </c>
      <c r="G75" s="24">
        <f t="shared" si="13"/>
        <v>42.156823787286655</v>
      </c>
      <c r="H75" s="24">
        <f t="shared" si="13"/>
        <v>0.99107531181168496</v>
      </c>
      <c r="I75" s="24">
        <f t="shared" si="13"/>
        <v>0.99107531181168496</v>
      </c>
      <c r="J75" s="24">
        <f t="shared" si="13"/>
        <v>0.99107531181168496</v>
      </c>
      <c r="K75" s="24">
        <f t="shared" si="13"/>
        <v>0.99107531181168496</v>
      </c>
      <c r="L75" s="24">
        <f t="shared" si="13"/>
        <v>0.99107531181168496</v>
      </c>
      <c r="M75" s="24">
        <f t="shared" si="13"/>
        <v>0.99107531181168496</v>
      </c>
      <c r="N75" s="24">
        <f t="shared" si="13"/>
        <v>0.99107531181168496</v>
      </c>
      <c r="O75" s="24">
        <f t="shared" si="13"/>
        <v>0.99107531181168496</v>
      </c>
      <c r="P75" s="24">
        <f t="shared" si="13"/>
        <v>0.99107531181168496</v>
      </c>
      <c r="Q75" s="24">
        <f t="shared" si="13"/>
        <v>0.99107531181168496</v>
      </c>
      <c r="R75" s="24">
        <f t="shared" si="13"/>
        <v>1.7684803849597794</v>
      </c>
      <c r="S75" s="24">
        <f t="shared" si="13"/>
        <v>1.7684803849597794</v>
      </c>
      <c r="T75" s="24">
        <f t="shared" si="13"/>
        <v>1.7684803849597794</v>
      </c>
      <c r="U75" s="24">
        <f t="shared" si="13"/>
        <v>1.7684803849597794</v>
      </c>
      <c r="V75" s="24">
        <f t="shared" si="13"/>
        <v>1.7684803849597794</v>
      </c>
      <c r="W75" s="24">
        <f t="shared" si="13"/>
        <v>1.7684803849597794</v>
      </c>
      <c r="X75" s="24">
        <f t="shared" si="13"/>
        <v>1.7684803849597794</v>
      </c>
      <c r="Y75" s="24">
        <f t="shared" si="13"/>
        <v>1.7684803849597794</v>
      </c>
      <c r="Z75" s="24">
        <f t="shared" si="13"/>
        <v>1.7684803849597794</v>
      </c>
      <c r="AA75" s="24">
        <f t="shared" si="13"/>
        <v>1.7684803849597794</v>
      </c>
      <c r="AB75" s="24">
        <f t="shared" si="13"/>
        <v>1.7684803849597794</v>
      </c>
      <c r="AC75" s="24">
        <f t="shared" si="13"/>
        <v>1.7684803849597794</v>
      </c>
      <c r="AD75" s="24">
        <f t="shared" si="13"/>
        <v>1.7684803849597794</v>
      </c>
      <c r="AE75" s="24">
        <f t="shared" si="13"/>
        <v>1.7684803849597794</v>
      </c>
      <c r="AF75" s="24">
        <f t="shared" si="13"/>
        <v>1.7684803849597794</v>
      </c>
      <c r="AG75" s="24">
        <f t="shared" si="13"/>
        <v>1.7684803849597794</v>
      </c>
      <c r="AH75" s="24">
        <f t="shared" si="13"/>
        <v>1.7684803849597794</v>
      </c>
      <c r="AI75" s="24">
        <f t="shared" si="13"/>
        <v>1.7684803849597794</v>
      </c>
      <c r="AJ75" s="24">
        <f t="shared" si="13"/>
        <v>1319.5424731193482</v>
      </c>
      <c r="AK75" s="24">
        <f t="shared" si="13"/>
        <v>6.3110857397301574</v>
      </c>
      <c r="AL75" s="24">
        <f t="shared" si="13"/>
        <v>64.863691260757861</v>
      </c>
      <c r="AM75" s="24">
        <f t="shared" si="13"/>
        <v>816.42983289230551</v>
      </c>
      <c r="AN75" s="24">
        <f t="shared" si="13"/>
        <v>13.170265283647193</v>
      </c>
      <c r="AO75" s="24">
        <f t="shared" si="13"/>
        <v>13.123880891178175</v>
      </c>
      <c r="AP75" s="24">
        <f t="shared" si="13"/>
        <v>13.220597451553786</v>
      </c>
      <c r="AQ75" s="24">
        <f t="shared" si="13"/>
        <v>6.3392820890476163</v>
      </c>
      <c r="AR75" s="24">
        <f t="shared" si="13"/>
        <v>13.203250340027472</v>
      </c>
      <c r="AS75" s="24">
        <f t="shared" si="13"/>
        <v>1429.8687590204636</v>
      </c>
      <c r="AT75" s="24">
        <f t="shared" si="13"/>
        <v>13.219781497905037</v>
      </c>
      <c r="AU75" s="24">
        <f t="shared" si="13"/>
        <v>1327.1893199689268</v>
      </c>
      <c r="AV75" s="24">
        <f t="shared" si="13"/>
        <v>1365.4930334775916</v>
      </c>
      <c r="AW75" s="24">
        <f t="shared" si="13"/>
        <v>128.62222930512155</v>
      </c>
      <c r="AX75" s="24">
        <f t="shared" si="13"/>
        <v>12.999167102238914</v>
      </c>
      <c r="AY75" s="24">
        <f t="shared" si="13"/>
        <v>644.45632368050087</v>
      </c>
      <c r="AZ75" s="24">
        <f t="shared" si="13"/>
        <v>13.185556728021584</v>
      </c>
      <c r="BA75" s="24">
        <f t="shared" si="13"/>
        <v>646.7015371449753</v>
      </c>
      <c r="BB75" s="24">
        <f t="shared" si="13"/>
        <v>6.5353846791878833</v>
      </c>
      <c r="BC75" s="24">
        <f t="shared" si="13"/>
        <v>32.217180861200326</v>
      </c>
      <c r="BD75" s="24">
        <f t="shared" si="13"/>
        <v>6.6452358856594334</v>
      </c>
      <c r="BE75" s="24">
        <f t="shared" si="13"/>
        <v>6.4322053082272559</v>
      </c>
      <c r="BF75" s="24">
        <f t="shared" si="13"/>
        <v>12.942522477088641</v>
      </c>
      <c r="BG75" s="24">
        <f t="shared" si="13"/>
        <v>648.66020857870217</v>
      </c>
      <c r="BH75" s="24">
        <f t="shared" si="13"/>
        <v>6.5865533888265233</v>
      </c>
      <c r="BI75" s="24">
        <f t="shared" si="13"/>
        <v>32.651490029493331</v>
      </c>
      <c r="BJ75" s="24">
        <f t="shared" si="13"/>
        <v>6.4998961713760552</v>
      </c>
      <c r="BK75" s="24">
        <f t="shared" si="13"/>
        <v>13.268369501235878</v>
      </c>
    </row>
    <row r="76" spans="1:63" ht="20.100000000000001" customHeight="1" x14ac:dyDescent="0.3">
      <c r="A76" s="44" t="s">
        <v>164</v>
      </c>
      <c r="B76" s="47" t="s">
        <v>153</v>
      </c>
      <c r="C76" s="44" t="s">
        <v>111</v>
      </c>
      <c r="D76" s="48">
        <v>42.68607740922679</v>
      </c>
      <c r="E76" s="48">
        <v>41.708407158006068</v>
      </c>
      <c r="F76" s="49">
        <v>408.26487481245175</v>
      </c>
      <c r="G76" s="49">
        <v>421.56823787286658</v>
      </c>
      <c r="H76" s="49">
        <v>9.9107531181168493</v>
      </c>
      <c r="I76" s="49">
        <v>9.9107531181168493</v>
      </c>
      <c r="J76" s="49">
        <v>9.9107531181168493</v>
      </c>
      <c r="K76" s="49">
        <v>9.9107531181168493</v>
      </c>
      <c r="L76" s="49">
        <v>9.9107531181168493</v>
      </c>
      <c r="M76" s="49">
        <v>9.9107531181168493</v>
      </c>
      <c r="N76" s="49">
        <v>9.9107531181168493</v>
      </c>
      <c r="O76" s="49">
        <v>9.9107531181168493</v>
      </c>
      <c r="P76" s="49">
        <v>9.9107531181168493</v>
      </c>
      <c r="Q76" s="49">
        <v>9.9107531181168493</v>
      </c>
      <c r="R76" s="49">
        <v>17.684803849597795</v>
      </c>
      <c r="S76" s="49">
        <v>17.684803849597795</v>
      </c>
      <c r="T76" s="49">
        <v>17.684803849597795</v>
      </c>
      <c r="U76" s="49">
        <v>17.684803849597795</v>
      </c>
      <c r="V76" s="49">
        <v>17.684803849597795</v>
      </c>
      <c r="W76" s="49">
        <v>17.684803849597795</v>
      </c>
      <c r="X76" s="49">
        <v>17.684803849597795</v>
      </c>
      <c r="Y76" s="49">
        <v>17.684803849597795</v>
      </c>
      <c r="Z76" s="49">
        <v>17.684803849597795</v>
      </c>
      <c r="AA76" s="49">
        <v>17.684803849597795</v>
      </c>
      <c r="AB76" s="49">
        <v>17.684803849597795</v>
      </c>
      <c r="AC76" s="49">
        <v>17.684803849597795</v>
      </c>
      <c r="AD76" s="49">
        <v>17.684803849597795</v>
      </c>
      <c r="AE76" s="49">
        <v>17.684803849597795</v>
      </c>
      <c r="AF76" s="49">
        <v>17.684803849597795</v>
      </c>
      <c r="AG76" s="49">
        <v>17.684803849597795</v>
      </c>
      <c r="AH76" s="49">
        <v>17.684803849597795</v>
      </c>
      <c r="AI76" s="49">
        <v>17.684803849597795</v>
      </c>
      <c r="AJ76" s="49">
        <v>13195.424731193481</v>
      </c>
      <c r="AK76" s="49">
        <v>63.110857397301572</v>
      </c>
      <c r="AL76" s="49">
        <v>648.63691260757867</v>
      </c>
      <c r="AM76" s="49">
        <v>8164.2983289230551</v>
      </c>
      <c r="AN76" s="49">
        <v>131.70265283647194</v>
      </c>
      <c r="AO76" s="49">
        <v>131.23880891178175</v>
      </c>
      <c r="AP76" s="49">
        <v>132.20597451553786</v>
      </c>
      <c r="AQ76" s="49">
        <v>63.392820890476166</v>
      </c>
      <c r="AR76" s="49">
        <v>132.03250340027472</v>
      </c>
      <c r="AS76" s="49">
        <v>14298.687590204636</v>
      </c>
      <c r="AT76" s="49">
        <v>132.19781497905038</v>
      </c>
      <c r="AU76" s="49">
        <v>13271.893199689268</v>
      </c>
      <c r="AV76" s="49">
        <v>13654.930334775916</v>
      </c>
      <c r="AW76" s="49">
        <v>1286.2222930512155</v>
      </c>
      <c r="AX76" s="49">
        <v>129.99167102238914</v>
      </c>
      <c r="AY76" s="49">
        <v>6444.5632368050083</v>
      </c>
      <c r="AZ76" s="49">
        <v>131.85556728021584</v>
      </c>
      <c r="BA76" s="49">
        <v>6467.0153714497528</v>
      </c>
      <c r="BB76" s="49">
        <v>65.353846791878837</v>
      </c>
      <c r="BC76" s="49">
        <v>322.17180861200325</v>
      </c>
      <c r="BD76" s="49">
        <v>66.45235885659433</v>
      </c>
      <c r="BE76" s="49">
        <v>64.322053082272561</v>
      </c>
      <c r="BF76" s="49">
        <v>129.42522477088642</v>
      </c>
      <c r="BG76" s="49">
        <v>6486.6020857870217</v>
      </c>
      <c r="BH76" s="49">
        <v>65.865533888265233</v>
      </c>
      <c r="BI76" s="49">
        <v>326.51490029493334</v>
      </c>
      <c r="BJ76" s="49">
        <v>64.998961713760551</v>
      </c>
      <c r="BK76" s="49">
        <v>132.68369501235878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184"/>
  <sheetViews>
    <sheetView workbookViewId="0"/>
  </sheetViews>
  <sheetFormatPr defaultRowHeight="9" x14ac:dyDescent="0.15"/>
  <cols>
    <col min="1" max="1" width="23.7109375" style="81" bestFit="1" customWidth="1"/>
    <col min="2" max="2" width="36.5703125" style="81" bestFit="1" customWidth="1"/>
    <col min="3" max="3" width="20" style="81" bestFit="1" customWidth="1"/>
    <col min="4" max="5" width="13.28515625" style="81" bestFit="1" customWidth="1"/>
    <col min="6" max="6" width="11.42578125" style="81" bestFit="1" customWidth="1"/>
    <col min="7" max="7" width="13.28515625" style="81" bestFit="1" customWidth="1"/>
    <col min="8" max="8" width="13.85546875" style="81" bestFit="1" customWidth="1"/>
    <col min="9" max="9" width="11.42578125" style="81" bestFit="1" customWidth="1"/>
    <col min="10" max="10" width="12.28515625" style="81" bestFit="1" customWidth="1"/>
    <col min="11" max="11" width="14.140625" style="81" bestFit="1" customWidth="1"/>
    <col min="12" max="12" width="10.85546875" style="81" bestFit="1" customWidth="1"/>
    <col min="13" max="13" width="11.42578125" style="81" bestFit="1" customWidth="1"/>
    <col min="14" max="14" width="13.140625" style="81" bestFit="1" customWidth="1"/>
    <col min="15" max="16" width="12.28515625" style="81" bestFit="1" customWidth="1"/>
    <col min="17" max="18" width="11.42578125" style="81" bestFit="1" customWidth="1"/>
    <col min="19" max="19" width="10" style="81" bestFit="1" customWidth="1"/>
    <col min="20" max="16384" width="9.140625" style="81"/>
  </cols>
  <sheetData>
    <row r="1" spans="1:2" ht="14.25" x14ac:dyDescent="0.2">
      <c r="A1" s="80" t="s">
        <v>185</v>
      </c>
    </row>
    <row r="2" spans="1:2" ht="11.25" x14ac:dyDescent="0.15">
      <c r="A2" s="82"/>
    </row>
    <row r="3" spans="1:2" ht="10.5" x14ac:dyDescent="0.15">
      <c r="A3" s="83" t="s">
        <v>186</v>
      </c>
      <c r="B3" s="84" t="s">
        <v>187</v>
      </c>
    </row>
    <row r="4" spans="1:2" ht="31.5" x14ac:dyDescent="0.15">
      <c r="A4" s="83" t="s">
        <v>188</v>
      </c>
      <c r="B4" s="84" t="s">
        <v>189</v>
      </c>
    </row>
    <row r="5" spans="1:2" ht="10.5" x14ac:dyDescent="0.15">
      <c r="A5" s="83" t="s">
        <v>190</v>
      </c>
      <c r="B5" s="84" t="s">
        <v>191</v>
      </c>
    </row>
    <row r="6" spans="1:2" ht="10.5" x14ac:dyDescent="0.15">
      <c r="A6" s="83" t="s">
        <v>192</v>
      </c>
      <c r="B6" s="84" t="s">
        <v>193</v>
      </c>
    </row>
    <row r="7" spans="1:2" ht="10.5" x14ac:dyDescent="0.15">
      <c r="A7" s="83" t="s">
        <v>194</v>
      </c>
      <c r="B7" s="85">
        <v>40779.362893518519</v>
      </c>
    </row>
    <row r="8" spans="1:2" ht="10.5" x14ac:dyDescent="0.15">
      <c r="A8" s="83" t="s">
        <v>195</v>
      </c>
      <c r="B8" s="84" t="s">
        <v>191</v>
      </c>
    </row>
    <row r="9" spans="1:2" ht="10.5" x14ac:dyDescent="0.15">
      <c r="A9" s="83" t="s">
        <v>196</v>
      </c>
      <c r="B9" s="85">
        <v>41696.360798611109</v>
      </c>
    </row>
    <row r="10" spans="1:2" ht="10.5" x14ac:dyDescent="0.15">
      <c r="A10" s="83" t="s">
        <v>197</v>
      </c>
      <c r="B10" s="84" t="s">
        <v>198</v>
      </c>
    </row>
    <row r="11" spans="1:2" ht="10.5" x14ac:dyDescent="0.15">
      <c r="A11" s="83" t="s">
        <v>199</v>
      </c>
      <c r="B11" s="84" t="s">
        <v>200</v>
      </c>
    </row>
    <row r="12" spans="1:2" ht="10.5" x14ac:dyDescent="0.15">
      <c r="A12" s="83" t="s">
        <v>201</v>
      </c>
      <c r="B12" s="84" t="s">
        <v>202</v>
      </c>
    </row>
    <row r="14" spans="1:2" x14ac:dyDescent="0.15">
      <c r="A14" s="86" t="s">
        <v>203</v>
      </c>
    </row>
    <row r="16" spans="1:2" x14ac:dyDescent="0.15">
      <c r="A16" s="87" t="s">
        <v>204</v>
      </c>
    </row>
    <row r="17" spans="1:3" x14ac:dyDescent="0.15">
      <c r="A17" s="88" t="s">
        <v>205</v>
      </c>
    </row>
    <row r="18" spans="1:3" ht="9.75" thickBot="1" x14ac:dyDescent="0.2">
      <c r="A18" s="89" t="s">
        <v>206</v>
      </c>
      <c r="B18" s="89" t="s">
        <v>207</v>
      </c>
      <c r="C18" s="89" t="s">
        <v>208</v>
      </c>
    </row>
    <row r="19" spans="1:3" ht="9.75" thickBot="1" x14ac:dyDescent="0.2">
      <c r="A19" s="90" t="s">
        <v>209</v>
      </c>
      <c r="B19" s="91" t="s">
        <v>210</v>
      </c>
      <c r="C19" s="89" t="s">
        <v>211</v>
      </c>
    </row>
    <row r="20" spans="1:3" ht="9.75" thickBot="1" x14ac:dyDescent="0.2">
      <c r="A20" s="92" t="s">
        <v>212</v>
      </c>
      <c r="B20" s="93" t="s">
        <v>213</v>
      </c>
      <c r="C20" s="89" t="s">
        <v>214</v>
      </c>
    </row>
    <row r="21" spans="1:3" ht="9.75" thickBot="1" x14ac:dyDescent="0.2">
      <c r="A21" s="94" t="s">
        <v>215</v>
      </c>
      <c r="B21" s="95" t="s">
        <v>216</v>
      </c>
      <c r="C21" s="89" t="s">
        <v>217</v>
      </c>
    </row>
    <row r="22" spans="1:3" ht="9.75" thickBot="1" x14ac:dyDescent="0.2">
      <c r="A22" s="96" t="s">
        <v>218</v>
      </c>
      <c r="B22" s="97" t="s">
        <v>219</v>
      </c>
      <c r="C22" s="89" t="s">
        <v>220</v>
      </c>
    </row>
    <row r="23" spans="1:3" x14ac:dyDescent="0.15">
      <c r="A23" s="89"/>
      <c r="B23" s="98"/>
      <c r="C23" s="89" t="s">
        <v>221</v>
      </c>
    </row>
    <row r="24" spans="1:3" ht="9.75" thickBot="1" x14ac:dyDescent="0.2">
      <c r="A24" s="89"/>
      <c r="B24" s="98" t="s">
        <v>222</v>
      </c>
      <c r="C24" s="89" t="s">
        <v>223</v>
      </c>
    </row>
    <row r="25" spans="1:3" ht="9.75" thickBot="1" x14ac:dyDescent="0.2">
      <c r="A25" s="89"/>
      <c r="B25" s="99" t="s">
        <v>224</v>
      </c>
      <c r="C25" s="89"/>
    </row>
    <row r="26" spans="1:3" ht="9.75" thickBot="1" x14ac:dyDescent="0.2">
      <c r="A26" s="89"/>
      <c r="B26" s="100" t="s">
        <v>225</v>
      </c>
      <c r="C26" s="89"/>
    </row>
    <row r="27" spans="1:3" ht="9.75" thickBot="1" x14ac:dyDescent="0.2">
      <c r="A27" s="89"/>
      <c r="B27" s="101" t="s">
        <v>226</v>
      </c>
      <c r="C27" s="89"/>
    </row>
    <row r="28" spans="1:3" ht="14.25" x14ac:dyDescent="0.2">
      <c r="A28" s="80" t="s">
        <v>227</v>
      </c>
    </row>
    <row r="30" spans="1:3" ht="11.25" x14ac:dyDescent="0.15">
      <c r="A30" s="82" t="s">
        <v>228</v>
      </c>
    </row>
    <row r="31" spans="1:3" ht="10.5" x14ac:dyDescent="0.15">
      <c r="A31" s="83" t="s">
        <v>229</v>
      </c>
      <c r="B31" s="84">
        <v>10</v>
      </c>
    </row>
    <row r="32" spans="1:3" ht="10.5" x14ac:dyDescent="0.15">
      <c r="A32" s="83" t="s">
        <v>230</v>
      </c>
      <c r="B32" s="84">
        <v>600</v>
      </c>
    </row>
    <row r="33" spans="1:5" ht="10.5" x14ac:dyDescent="0.15">
      <c r="A33" s="83" t="s">
        <v>231</v>
      </c>
      <c r="B33" s="84">
        <v>10</v>
      </c>
    </row>
    <row r="34" spans="1:5" ht="10.5" x14ac:dyDescent="0.15">
      <c r="A34" s="83" t="s">
        <v>232</v>
      </c>
      <c r="B34" s="84">
        <v>13716</v>
      </c>
    </row>
    <row r="35" spans="1:5" ht="11.25" x14ac:dyDescent="0.15">
      <c r="A35" s="82" t="s">
        <v>233</v>
      </c>
    </row>
    <row r="36" spans="1:5" ht="10.5" x14ac:dyDescent="0.15">
      <c r="A36" s="83" t="s">
        <v>234</v>
      </c>
      <c r="B36" s="84" t="s">
        <v>235</v>
      </c>
    </row>
    <row r="37" spans="1:5" ht="10.5" x14ac:dyDescent="0.15">
      <c r="A37" s="83" t="s">
        <v>229</v>
      </c>
      <c r="B37" s="84">
        <v>100</v>
      </c>
    </row>
    <row r="38" spans="1:5" ht="10.5" x14ac:dyDescent="0.15">
      <c r="A38" s="83" t="s">
        <v>230</v>
      </c>
      <c r="B38" s="84">
        <v>10000</v>
      </c>
    </row>
    <row r="39" spans="1:5" ht="10.5" x14ac:dyDescent="0.15">
      <c r="A39" s="83" t="s">
        <v>231</v>
      </c>
      <c r="B39" s="84">
        <v>1</v>
      </c>
    </row>
    <row r="40" spans="1:5" ht="10.5" x14ac:dyDescent="0.15">
      <c r="A40" s="83" t="s">
        <v>232</v>
      </c>
      <c r="B40" s="84">
        <v>87328</v>
      </c>
    </row>
    <row r="41" spans="1:5" ht="10.5" x14ac:dyDescent="0.15">
      <c r="A41" s="83" t="s">
        <v>236</v>
      </c>
      <c r="B41" s="84">
        <v>0.02</v>
      </c>
    </row>
    <row r="42" spans="1:5" ht="11.25" x14ac:dyDescent="0.15">
      <c r="A42" s="82" t="s">
        <v>237</v>
      </c>
    </row>
    <row r="43" spans="1:5" x14ac:dyDescent="0.15">
      <c r="A43" s="102" t="s">
        <v>238</v>
      </c>
      <c r="B43" s="102" t="s">
        <v>239</v>
      </c>
      <c r="C43" s="103" t="s">
        <v>240</v>
      </c>
      <c r="D43" s="102" t="s">
        <v>241</v>
      </c>
      <c r="E43" s="104" t="s">
        <v>242</v>
      </c>
    </row>
    <row r="44" spans="1:5" x14ac:dyDescent="0.15">
      <c r="A44" s="102" t="s">
        <v>243</v>
      </c>
      <c r="B44" s="102" t="s">
        <v>243</v>
      </c>
      <c r="C44" s="103"/>
      <c r="D44" s="102" t="s">
        <v>244</v>
      </c>
      <c r="E44" s="104"/>
    </row>
    <row r="45" spans="1:5" x14ac:dyDescent="0.15">
      <c r="A45" s="81">
        <v>5.59</v>
      </c>
      <c r="B45" s="81">
        <v>13.41</v>
      </c>
      <c r="C45" s="81">
        <v>78</v>
      </c>
      <c r="D45" s="81">
        <v>600</v>
      </c>
      <c r="E45" s="105" t="s">
        <v>245</v>
      </c>
    </row>
    <row r="46" spans="1:5" x14ac:dyDescent="0.15">
      <c r="A46" s="81">
        <v>22.59</v>
      </c>
      <c r="B46" s="81">
        <v>38.58</v>
      </c>
      <c r="C46" s="81">
        <v>160</v>
      </c>
      <c r="D46" s="81">
        <v>600</v>
      </c>
      <c r="E46" s="105" t="s">
        <v>245</v>
      </c>
    </row>
    <row r="47" spans="1:5" x14ac:dyDescent="0.15">
      <c r="A47" s="81">
        <v>41.04</v>
      </c>
      <c r="B47" s="81">
        <v>78.39</v>
      </c>
      <c r="C47" s="81">
        <v>374</v>
      </c>
      <c r="D47" s="81">
        <v>600</v>
      </c>
      <c r="E47" s="105" t="s">
        <v>245</v>
      </c>
    </row>
    <row r="48" spans="1:5" x14ac:dyDescent="0.15">
      <c r="A48" s="81">
        <v>81.34</v>
      </c>
      <c r="B48" s="81">
        <v>245.5</v>
      </c>
      <c r="C48" s="81">
        <v>1642</v>
      </c>
      <c r="D48" s="81">
        <v>600</v>
      </c>
      <c r="E48" s="105" t="s">
        <v>245</v>
      </c>
    </row>
    <row r="49" spans="1:4" ht="11.25" x14ac:dyDescent="0.15">
      <c r="A49" s="82" t="s">
        <v>246</v>
      </c>
    </row>
    <row r="50" spans="1:4" x14ac:dyDescent="0.15">
      <c r="A50" s="103" t="s">
        <v>247</v>
      </c>
      <c r="B50" s="103" t="s">
        <v>240</v>
      </c>
      <c r="C50" s="102" t="s">
        <v>241</v>
      </c>
      <c r="D50" s="104" t="s">
        <v>242</v>
      </c>
    </row>
    <row r="51" spans="1:4" x14ac:dyDescent="0.15">
      <c r="A51" s="103"/>
      <c r="B51" s="103"/>
      <c r="C51" s="102" t="s">
        <v>244</v>
      </c>
      <c r="D51" s="104"/>
    </row>
    <row r="52" spans="1:4" x14ac:dyDescent="0.15">
      <c r="A52" s="81" t="s">
        <v>0</v>
      </c>
      <c r="B52" s="81">
        <v>1</v>
      </c>
      <c r="C52" s="81">
        <v>10000</v>
      </c>
      <c r="D52" s="105" t="s">
        <v>245</v>
      </c>
    </row>
    <row r="53" spans="1:4" x14ac:dyDescent="0.15">
      <c r="A53" s="81" t="s">
        <v>1</v>
      </c>
      <c r="B53" s="81">
        <v>1</v>
      </c>
      <c r="C53" s="81">
        <v>10000</v>
      </c>
      <c r="D53" s="105" t="s">
        <v>245</v>
      </c>
    </row>
    <row r="54" spans="1:4" x14ac:dyDescent="0.15">
      <c r="A54" s="81" t="s">
        <v>2</v>
      </c>
      <c r="B54" s="81">
        <v>1</v>
      </c>
      <c r="C54" s="81">
        <v>10000</v>
      </c>
      <c r="D54" s="105" t="s">
        <v>245</v>
      </c>
    </row>
    <row r="55" spans="1:4" x14ac:dyDescent="0.15">
      <c r="A55" s="81" t="s">
        <v>3</v>
      </c>
      <c r="B55" s="81">
        <v>1</v>
      </c>
      <c r="C55" s="81">
        <v>10000</v>
      </c>
      <c r="D55" s="105" t="s">
        <v>245</v>
      </c>
    </row>
    <row r="56" spans="1:4" x14ac:dyDescent="0.15">
      <c r="A56" s="81" t="s">
        <v>4</v>
      </c>
      <c r="B56" s="81">
        <v>1</v>
      </c>
      <c r="C56" s="81">
        <v>10000</v>
      </c>
      <c r="D56" s="105" t="s">
        <v>245</v>
      </c>
    </row>
    <row r="57" spans="1:4" x14ac:dyDescent="0.15">
      <c r="A57" s="81" t="s">
        <v>5</v>
      </c>
      <c r="B57" s="81">
        <v>1</v>
      </c>
      <c r="C57" s="81">
        <v>10000</v>
      </c>
      <c r="D57" s="105" t="s">
        <v>245</v>
      </c>
    </row>
    <row r="58" spans="1:4" x14ac:dyDescent="0.15">
      <c r="A58" s="81" t="s">
        <v>6</v>
      </c>
      <c r="B58" s="81">
        <v>1</v>
      </c>
      <c r="C58" s="81">
        <v>10000</v>
      </c>
      <c r="D58" s="105" t="s">
        <v>245</v>
      </c>
    </row>
    <row r="59" spans="1:4" x14ac:dyDescent="0.15">
      <c r="A59" s="81" t="s">
        <v>7</v>
      </c>
      <c r="B59" s="81">
        <v>1</v>
      </c>
      <c r="C59" s="81">
        <v>10000</v>
      </c>
      <c r="D59" s="105" t="s">
        <v>245</v>
      </c>
    </row>
    <row r="60" spans="1:4" x14ac:dyDescent="0.15">
      <c r="A60" s="81" t="s">
        <v>8</v>
      </c>
      <c r="B60" s="81">
        <v>1</v>
      </c>
      <c r="C60" s="81">
        <v>10000</v>
      </c>
      <c r="D60" s="105" t="s">
        <v>245</v>
      </c>
    </row>
    <row r="61" spans="1:4" x14ac:dyDescent="0.15">
      <c r="A61" s="81" t="s">
        <v>9</v>
      </c>
      <c r="B61" s="81">
        <v>1</v>
      </c>
      <c r="C61" s="81">
        <v>10000</v>
      </c>
      <c r="D61" s="105" t="s">
        <v>245</v>
      </c>
    </row>
    <row r="62" spans="1:4" x14ac:dyDescent="0.15">
      <c r="A62" s="81" t="s">
        <v>10</v>
      </c>
      <c r="B62" s="81">
        <v>1</v>
      </c>
      <c r="C62" s="81">
        <v>10000</v>
      </c>
      <c r="D62" s="105" t="s">
        <v>245</v>
      </c>
    </row>
    <row r="63" spans="1:4" x14ac:dyDescent="0.15">
      <c r="A63" s="81" t="s">
        <v>11</v>
      </c>
      <c r="B63" s="81">
        <v>1</v>
      </c>
      <c r="C63" s="81">
        <v>10000</v>
      </c>
      <c r="D63" s="105" t="s">
        <v>245</v>
      </c>
    </row>
    <row r="64" spans="1:4" x14ac:dyDescent="0.15">
      <c r="A64" s="81" t="s">
        <v>248</v>
      </c>
      <c r="B64" s="81">
        <v>1</v>
      </c>
      <c r="C64" s="81">
        <v>10000</v>
      </c>
      <c r="D64" s="105" t="s">
        <v>245</v>
      </c>
    </row>
    <row r="65" spans="1:4" x14ac:dyDescent="0.15">
      <c r="A65" s="81" t="s">
        <v>12</v>
      </c>
      <c r="B65" s="81">
        <v>1</v>
      </c>
      <c r="C65" s="81">
        <v>10000</v>
      </c>
      <c r="D65" s="105" t="s">
        <v>245</v>
      </c>
    </row>
    <row r="66" spans="1:4" x14ac:dyDescent="0.15">
      <c r="A66" s="81" t="s">
        <v>13</v>
      </c>
      <c r="B66" s="81">
        <v>1</v>
      </c>
      <c r="C66" s="81">
        <v>10000</v>
      </c>
      <c r="D66" s="105" t="s">
        <v>245</v>
      </c>
    </row>
    <row r="67" spans="1:4" x14ac:dyDescent="0.15">
      <c r="A67" s="81" t="s">
        <v>14</v>
      </c>
      <c r="B67" s="81">
        <v>1</v>
      </c>
      <c r="C67" s="81">
        <v>10000</v>
      </c>
      <c r="D67" s="105" t="s">
        <v>245</v>
      </c>
    </row>
    <row r="68" spans="1:4" x14ac:dyDescent="0.15">
      <c r="A68" s="81" t="s">
        <v>15</v>
      </c>
      <c r="B68" s="81">
        <v>1</v>
      </c>
      <c r="C68" s="81">
        <v>10000</v>
      </c>
      <c r="D68" s="105" t="s">
        <v>245</v>
      </c>
    </row>
    <row r="69" spans="1:4" x14ac:dyDescent="0.15">
      <c r="A69" s="81" t="s">
        <v>16</v>
      </c>
      <c r="B69" s="81">
        <v>1</v>
      </c>
      <c r="C69" s="81">
        <v>10000</v>
      </c>
      <c r="D69" s="105" t="s">
        <v>245</v>
      </c>
    </row>
    <row r="70" spans="1:4" x14ac:dyDescent="0.15">
      <c r="A70" s="81" t="s">
        <v>17</v>
      </c>
      <c r="B70" s="81">
        <v>1</v>
      </c>
      <c r="C70" s="81">
        <v>10000</v>
      </c>
      <c r="D70" s="105" t="s">
        <v>245</v>
      </c>
    </row>
    <row r="71" spans="1:4" x14ac:dyDescent="0.15">
      <c r="A71" s="81" t="s">
        <v>18</v>
      </c>
      <c r="B71" s="81">
        <v>1</v>
      </c>
      <c r="C71" s="81">
        <v>10000</v>
      </c>
      <c r="D71" s="105" t="s">
        <v>245</v>
      </c>
    </row>
    <row r="72" spans="1:4" x14ac:dyDescent="0.15">
      <c r="A72" s="81" t="s">
        <v>19</v>
      </c>
      <c r="B72" s="81">
        <v>1</v>
      </c>
      <c r="C72" s="81">
        <v>10000</v>
      </c>
      <c r="D72" s="105" t="s">
        <v>245</v>
      </c>
    </row>
    <row r="73" spans="1:4" x14ac:dyDescent="0.15">
      <c r="A73" s="81" t="s">
        <v>20</v>
      </c>
      <c r="B73" s="81">
        <v>1</v>
      </c>
      <c r="C73" s="81">
        <v>10000</v>
      </c>
      <c r="D73" s="105" t="s">
        <v>245</v>
      </c>
    </row>
    <row r="74" spans="1:4" x14ac:dyDescent="0.15">
      <c r="A74" s="81" t="s">
        <v>21</v>
      </c>
      <c r="B74" s="81">
        <v>1</v>
      </c>
      <c r="C74" s="81">
        <v>10000</v>
      </c>
      <c r="D74" s="105" t="s">
        <v>245</v>
      </c>
    </row>
    <row r="75" spans="1:4" x14ac:dyDescent="0.15">
      <c r="A75" s="81" t="s">
        <v>249</v>
      </c>
      <c r="B75" s="81">
        <v>1</v>
      </c>
      <c r="C75" s="81">
        <v>10000</v>
      </c>
      <c r="D75" s="105" t="s">
        <v>245</v>
      </c>
    </row>
    <row r="76" spans="1:4" x14ac:dyDescent="0.15">
      <c r="A76" s="81" t="s">
        <v>22</v>
      </c>
      <c r="B76" s="81">
        <v>1</v>
      </c>
      <c r="C76" s="81">
        <v>10000</v>
      </c>
      <c r="D76" s="105" t="s">
        <v>245</v>
      </c>
    </row>
    <row r="77" spans="1:4" x14ac:dyDescent="0.15">
      <c r="A77" s="81" t="s">
        <v>250</v>
      </c>
      <c r="B77" s="81">
        <v>1</v>
      </c>
      <c r="C77" s="81">
        <v>10000</v>
      </c>
      <c r="D77" s="105" t="s">
        <v>245</v>
      </c>
    </row>
    <row r="78" spans="1:4" x14ac:dyDescent="0.15">
      <c r="A78" s="81" t="s">
        <v>23</v>
      </c>
      <c r="B78" s="81">
        <v>1</v>
      </c>
      <c r="C78" s="81">
        <v>10000</v>
      </c>
      <c r="D78" s="105" t="s">
        <v>245</v>
      </c>
    </row>
    <row r="79" spans="1:4" x14ac:dyDescent="0.15">
      <c r="A79" s="81" t="s">
        <v>24</v>
      </c>
      <c r="B79" s="81">
        <v>1</v>
      </c>
      <c r="C79" s="81">
        <v>10000</v>
      </c>
      <c r="D79" s="105" t="s">
        <v>245</v>
      </c>
    </row>
    <row r="80" spans="1:4" x14ac:dyDescent="0.15">
      <c r="A80" s="81" t="s">
        <v>25</v>
      </c>
      <c r="B80" s="81">
        <v>1</v>
      </c>
      <c r="C80" s="81">
        <v>10000</v>
      </c>
      <c r="D80" s="105" t="s">
        <v>245</v>
      </c>
    </row>
    <row r="81" spans="1:4" x14ac:dyDescent="0.15">
      <c r="A81" s="81" t="s">
        <v>26</v>
      </c>
      <c r="B81" s="81">
        <v>1</v>
      </c>
      <c r="C81" s="81">
        <v>10000</v>
      </c>
      <c r="D81" s="105" t="s">
        <v>245</v>
      </c>
    </row>
    <row r="82" spans="1:4" x14ac:dyDescent="0.15">
      <c r="A82" s="81" t="s">
        <v>27</v>
      </c>
      <c r="B82" s="81">
        <v>1</v>
      </c>
      <c r="C82" s="81">
        <v>10000</v>
      </c>
      <c r="D82" s="105" t="s">
        <v>245</v>
      </c>
    </row>
    <row r="83" spans="1:4" x14ac:dyDescent="0.15">
      <c r="A83" s="81" t="s">
        <v>28</v>
      </c>
      <c r="B83" s="81">
        <v>1</v>
      </c>
      <c r="C83" s="81">
        <v>10000</v>
      </c>
      <c r="D83" s="105" t="s">
        <v>245</v>
      </c>
    </row>
    <row r="84" spans="1:4" x14ac:dyDescent="0.15">
      <c r="A84" s="81" t="s">
        <v>29</v>
      </c>
      <c r="B84" s="81">
        <v>1</v>
      </c>
      <c r="C84" s="81">
        <v>10000</v>
      </c>
      <c r="D84" s="105" t="s">
        <v>245</v>
      </c>
    </row>
    <row r="85" spans="1:4" x14ac:dyDescent="0.15">
      <c r="A85" s="81" t="s">
        <v>30</v>
      </c>
      <c r="B85" s="81">
        <v>1</v>
      </c>
      <c r="C85" s="81">
        <v>10000</v>
      </c>
      <c r="D85" s="105" t="s">
        <v>245</v>
      </c>
    </row>
    <row r="86" spans="1:4" x14ac:dyDescent="0.15">
      <c r="A86" s="81" t="s">
        <v>31</v>
      </c>
      <c r="B86" s="81">
        <v>1</v>
      </c>
      <c r="C86" s="81">
        <v>10000</v>
      </c>
      <c r="D86" s="105" t="s">
        <v>245</v>
      </c>
    </row>
    <row r="87" spans="1:4" x14ac:dyDescent="0.15">
      <c r="A87" s="81" t="s">
        <v>32</v>
      </c>
      <c r="B87" s="81">
        <v>1</v>
      </c>
      <c r="C87" s="81">
        <v>10000</v>
      </c>
      <c r="D87" s="105" t="s">
        <v>245</v>
      </c>
    </row>
    <row r="88" spans="1:4" x14ac:dyDescent="0.15">
      <c r="A88" s="81" t="s">
        <v>33</v>
      </c>
      <c r="B88" s="81">
        <v>1</v>
      </c>
      <c r="C88" s="81">
        <v>10000</v>
      </c>
      <c r="D88" s="105" t="s">
        <v>245</v>
      </c>
    </row>
    <row r="89" spans="1:4" x14ac:dyDescent="0.15">
      <c r="A89" s="81" t="s">
        <v>34</v>
      </c>
      <c r="B89" s="81">
        <v>1</v>
      </c>
      <c r="C89" s="81">
        <v>10000</v>
      </c>
      <c r="D89" s="105" t="s">
        <v>245</v>
      </c>
    </row>
    <row r="90" spans="1:4" x14ac:dyDescent="0.15">
      <c r="A90" s="81" t="s">
        <v>35</v>
      </c>
      <c r="B90" s="81">
        <v>1</v>
      </c>
      <c r="C90" s="81">
        <v>10000</v>
      </c>
      <c r="D90" s="105" t="s">
        <v>245</v>
      </c>
    </row>
    <row r="91" spans="1:4" x14ac:dyDescent="0.15">
      <c r="A91" s="81" t="s">
        <v>36</v>
      </c>
      <c r="B91" s="81">
        <v>1</v>
      </c>
      <c r="C91" s="81">
        <v>10000</v>
      </c>
      <c r="D91" s="105" t="s">
        <v>245</v>
      </c>
    </row>
    <row r="92" spans="1:4" x14ac:dyDescent="0.15">
      <c r="A92" s="81" t="s">
        <v>37</v>
      </c>
      <c r="B92" s="81">
        <v>1</v>
      </c>
      <c r="C92" s="81">
        <v>10000</v>
      </c>
      <c r="D92" s="105" t="s">
        <v>245</v>
      </c>
    </row>
    <row r="93" spans="1:4" x14ac:dyDescent="0.15">
      <c r="A93" s="81" t="s">
        <v>38</v>
      </c>
      <c r="B93" s="81">
        <v>1</v>
      </c>
      <c r="C93" s="81">
        <v>10000</v>
      </c>
      <c r="D93" s="105" t="s">
        <v>245</v>
      </c>
    </row>
    <row r="94" spans="1:4" x14ac:dyDescent="0.15">
      <c r="A94" s="81" t="s">
        <v>39</v>
      </c>
      <c r="B94" s="81">
        <v>1</v>
      </c>
      <c r="C94" s="81">
        <v>10000</v>
      </c>
      <c r="D94" s="105" t="s">
        <v>245</v>
      </c>
    </row>
    <row r="95" spans="1:4" x14ac:dyDescent="0.15">
      <c r="A95" s="81" t="s">
        <v>40</v>
      </c>
      <c r="B95" s="81">
        <v>1</v>
      </c>
      <c r="C95" s="81">
        <v>10000</v>
      </c>
      <c r="D95" s="105" t="s">
        <v>245</v>
      </c>
    </row>
    <row r="96" spans="1:4" x14ac:dyDescent="0.15">
      <c r="A96" s="81" t="s">
        <v>41</v>
      </c>
      <c r="B96" s="81">
        <v>1</v>
      </c>
      <c r="C96" s="81">
        <v>10000</v>
      </c>
      <c r="D96" s="105" t="s">
        <v>245</v>
      </c>
    </row>
    <row r="97" spans="1:4" x14ac:dyDescent="0.15">
      <c r="A97" s="81" t="s">
        <v>42</v>
      </c>
      <c r="B97" s="81">
        <v>1</v>
      </c>
      <c r="C97" s="81">
        <v>10000</v>
      </c>
      <c r="D97" s="105" t="s">
        <v>245</v>
      </c>
    </row>
    <row r="98" spans="1:4" x14ac:dyDescent="0.15">
      <c r="A98" s="81" t="s">
        <v>43</v>
      </c>
      <c r="B98" s="81">
        <v>1</v>
      </c>
      <c r="C98" s="81">
        <v>10000</v>
      </c>
      <c r="D98" s="105" t="s">
        <v>245</v>
      </c>
    </row>
    <row r="99" spans="1:4" x14ac:dyDescent="0.15">
      <c r="A99" s="81" t="s">
        <v>44</v>
      </c>
      <c r="B99" s="81">
        <v>1</v>
      </c>
      <c r="C99" s="81">
        <v>10000</v>
      </c>
      <c r="D99" s="105" t="s">
        <v>245</v>
      </c>
    </row>
    <row r="100" spans="1:4" x14ac:dyDescent="0.15">
      <c r="A100" s="81" t="s">
        <v>45</v>
      </c>
      <c r="B100" s="81">
        <v>1</v>
      </c>
      <c r="C100" s="81">
        <v>10000</v>
      </c>
      <c r="D100" s="105" t="s">
        <v>245</v>
      </c>
    </row>
    <row r="101" spans="1:4" x14ac:dyDescent="0.15">
      <c r="A101" s="81" t="s">
        <v>46</v>
      </c>
      <c r="B101" s="81">
        <v>1</v>
      </c>
      <c r="C101" s="81">
        <v>10000</v>
      </c>
      <c r="D101" s="105" t="s">
        <v>245</v>
      </c>
    </row>
    <row r="102" spans="1:4" x14ac:dyDescent="0.15">
      <c r="A102" s="81" t="s">
        <v>47</v>
      </c>
      <c r="B102" s="81">
        <v>1</v>
      </c>
      <c r="C102" s="81">
        <v>10000</v>
      </c>
      <c r="D102" s="105" t="s">
        <v>245</v>
      </c>
    </row>
    <row r="103" spans="1:4" x14ac:dyDescent="0.15">
      <c r="A103" s="81" t="s">
        <v>48</v>
      </c>
      <c r="B103" s="81">
        <v>1</v>
      </c>
      <c r="C103" s="81">
        <v>10000</v>
      </c>
      <c r="D103" s="105" t="s">
        <v>245</v>
      </c>
    </row>
    <row r="104" spans="1:4" x14ac:dyDescent="0.15">
      <c r="A104" s="81" t="s">
        <v>49</v>
      </c>
      <c r="B104" s="81">
        <v>1</v>
      </c>
      <c r="C104" s="81">
        <v>10000</v>
      </c>
      <c r="D104" s="105" t="s">
        <v>245</v>
      </c>
    </row>
    <row r="105" spans="1:4" x14ac:dyDescent="0.15">
      <c r="A105" s="81" t="s">
        <v>50</v>
      </c>
      <c r="B105" s="81">
        <v>1</v>
      </c>
      <c r="C105" s="81">
        <v>10000</v>
      </c>
      <c r="D105" s="105" t="s">
        <v>245</v>
      </c>
    </row>
    <row r="106" spans="1:4" x14ac:dyDescent="0.15">
      <c r="A106" s="81" t="s">
        <v>51</v>
      </c>
      <c r="B106" s="81">
        <v>1</v>
      </c>
      <c r="C106" s="81">
        <v>10000</v>
      </c>
      <c r="D106" s="105" t="s">
        <v>245</v>
      </c>
    </row>
    <row r="107" spans="1:4" x14ac:dyDescent="0.15">
      <c r="A107" s="81" t="s">
        <v>52</v>
      </c>
      <c r="B107" s="81">
        <v>1</v>
      </c>
      <c r="C107" s="81">
        <v>10000</v>
      </c>
      <c r="D107" s="105" t="s">
        <v>245</v>
      </c>
    </row>
    <row r="108" spans="1:4" x14ac:dyDescent="0.15">
      <c r="A108" s="81" t="s">
        <v>53</v>
      </c>
      <c r="B108" s="81">
        <v>1</v>
      </c>
      <c r="C108" s="81">
        <v>10000</v>
      </c>
      <c r="D108" s="105" t="s">
        <v>245</v>
      </c>
    </row>
    <row r="109" spans="1:4" x14ac:dyDescent="0.15">
      <c r="A109" s="81" t="s">
        <v>54</v>
      </c>
      <c r="B109" s="81">
        <v>1</v>
      </c>
      <c r="C109" s="81">
        <v>10000</v>
      </c>
      <c r="D109" s="105" t="s">
        <v>245</v>
      </c>
    </row>
    <row r="110" spans="1:4" x14ac:dyDescent="0.15">
      <c r="A110" s="81" t="s">
        <v>55</v>
      </c>
      <c r="B110" s="81">
        <v>1</v>
      </c>
      <c r="C110" s="81">
        <v>10000</v>
      </c>
      <c r="D110" s="105" t="s">
        <v>245</v>
      </c>
    </row>
    <row r="111" spans="1:4" x14ac:dyDescent="0.15">
      <c r="A111" s="81" t="s">
        <v>56</v>
      </c>
      <c r="B111" s="81">
        <v>1</v>
      </c>
      <c r="C111" s="81">
        <v>10000</v>
      </c>
      <c r="D111" s="105" t="s">
        <v>245</v>
      </c>
    </row>
    <row r="112" spans="1:4" x14ac:dyDescent="0.15">
      <c r="A112" s="81" t="s">
        <v>57</v>
      </c>
      <c r="B112" s="81">
        <v>1</v>
      </c>
      <c r="C112" s="81">
        <v>10000</v>
      </c>
      <c r="D112" s="105" t="s">
        <v>245</v>
      </c>
    </row>
    <row r="113" spans="1:4" x14ac:dyDescent="0.15">
      <c r="A113" s="81" t="s">
        <v>58</v>
      </c>
      <c r="B113" s="81">
        <v>1</v>
      </c>
      <c r="C113" s="81">
        <v>10000</v>
      </c>
      <c r="D113" s="105" t="s">
        <v>245</v>
      </c>
    </row>
    <row r="114" spans="1:4" x14ac:dyDescent="0.15">
      <c r="A114" s="81" t="s">
        <v>59</v>
      </c>
      <c r="B114" s="81">
        <v>1</v>
      </c>
      <c r="C114" s="81">
        <v>10000</v>
      </c>
      <c r="D114" s="105" t="s">
        <v>245</v>
      </c>
    </row>
    <row r="115" spans="1:4" x14ac:dyDescent="0.15">
      <c r="A115" s="81" t="s">
        <v>60</v>
      </c>
      <c r="B115" s="81">
        <v>1</v>
      </c>
      <c r="C115" s="81">
        <v>10000</v>
      </c>
      <c r="D115" s="105" t="s">
        <v>245</v>
      </c>
    </row>
    <row r="116" spans="1:4" x14ac:dyDescent="0.15">
      <c r="A116" s="81" t="s">
        <v>61</v>
      </c>
      <c r="B116" s="81">
        <v>1</v>
      </c>
      <c r="C116" s="81">
        <v>10000</v>
      </c>
      <c r="D116" s="105" t="s">
        <v>245</v>
      </c>
    </row>
    <row r="117" spans="1:4" x14ac:dyDescent="0.15">
      <c r="A117" s="81" t="s">
        <v>62</v>
      </c>
      <c r="B117" s="81">
        <v>1</v>
      </c>
      <c r="C117" s="81">
        <v>10000</v>
      </c>
      <c r="D117" s="105" t="s">
        <v>245</v>
      </c>
    </row>
    <row r="118" spans="1:4" x14ac:dyDescent="0.15">
      <c r="A118" s="81" t="s">
        <v>63</v>
      </c>
      <c r="B118" s="81">
        <v>1</v>
      </c>
      <c r="C118" s="81">
        <v>10000</v>
      </c>
      <c r="D118" s="105" t="s">
        <v>245</v>
      </c>
    </row>
    <row r="119" spans="1:4" x14ac:dyDescent="0.15">
      <c r="A119" s="81" t="s">
        <v>251</v>
      </c>
      <c r="B119" s="81">
        <v>1</v>
      </c>
      <c r="C119" s="81">
        <v>10000</v>
      </c>
      <c r="D119" s="105" t="s">
        <v>245</v>
      </c>
    </row>
    <row r="120" spans="1:4" x14ac:dyDescent="0.15">
      <c r="A120" s="81" t="s">
        <v>252</v>
      </c>
      <c r="B120" s="81">
        <v>1</v>
      </c>
      <c r="C120" s="81">
        <v>10000</v>
      </c>
      <c r="D120" s="105" t="s">
        <v>245</v>
      </c>
    </row>
    <row r="121" spans="1:4" x14ac:dyDescent="0.15">
      <c r="A121" s="81" t="s">
        <v>64</v>
      </c>
      <c r="B121" s="81">
        <v>1</v>
      </c>
      <c r="C121" s="81">
        <v>10000</v>
      </c>
      <c r="D121" s="105" t="s">
        <v>245</v>
      </c>
    </row>
    <row r="122" spans="1:4" x14ac:dyDescent="0.15">
      <c r="A122" s="81" t="s">
        <v>65</v>
      </c>
      <c r="B122" s="81">
        <v>1</v>
      </c>
      <c r="C122" s="81">
        <v>10000</v>
      </c>
      <c r="D122" s="105" t="s">
        <v>245</v>
      </c>
    </row>
    <row r="123" spans="1:4" x14ac:dyDescent="0.15">
      <c r="A123" s="81" t="s">
        <v>66</v>
      </c>
      <c r="B123" s="81">
        <v>1</v>
      </c>
      <c r="C123" s="81">
        <v>10000</v>
      </c>
      <c r="D123" s="105" t="s">
        <v>245</v>
      </c>
    </row>
    <row r="124" spans="1:4" x14ac:dyDescent="0.15">
      <c r="A124" s="81" t="s">
        <v>67</v>
      </c>
      <c r="B124" s="81">
        <v>1</v>
      </c>
      <c r="C124" s="81">
        <v>10000</v>
      </c>
      <c r="D124" s="105" t="s">
        <v>245</v>
      </c>
    </row>
    <row r="125" spans="1:4" x14ac:dyDescent="0.15">
      <c r="A125" s="81" t="s">
        <v>68</v>
      </c>
      <c r="B125" s="81">
        <v>1</v>
      </c>
      <c r="C125" s="81">
        <v>10000</v>
      </c>
      <c r="D125" s="105" t="s">
        <v>245</v>
      </c>
    </row>
    <row r="126" spans="1:4" ht="14.25" x14ac:dyDescent="0.2">
      <c r="A126" s="80" t="s">
        <v>253</v>
      </c>
    </row>
    <row r="128" spans="1:4" ht="11.25" x14ac:dyDescent="0.15">
      <c r="A128" s="82" t="s">
        <v>254</v>
      </c>
    </row>
    <row r="129" spans="1:19" ht="12" thickBot="1" x14ac:dyDescent="0.2">
      <c r="A129" s="82"/>
    </row>
    <row r="130" spans="1:19" ht="11.25" thickBot="1" x14ac:dyDescent="0.2">
      <c r="A130" s="106" t="s">
        <v>255</v>
      </c>
      <c r="B130" s="106" t="s">
        <v>256</v>
      </c>
      <c r="C130" s="106" t="s">
        <v>0</v>
      </c>
      <c r="D130" s="106" t="s">
        <v>1</v>
      </c>
      <c r="E130" s="106" t="s">
        <v>2</v>
      </c>
      <c r="F130" s="106" t="s">
        <v>3</v>
      </c>
      <c r="G130" s="106" t="s">
        <v>4</v>
      </c>
      <c r="H130" s="106" t="s">
        <v>5</v>
      </c>
      <c r="I130" s="106" t="s">
        <v>6</v>
      </c>
      <c r="J130" s="106" t="s">
        <v>7</v>
      </c>
      <c r="K130" s="106" t="s">
        <v>8</v>
      </c>
      <c r="L130" s="106" t="s">
        <v>9</v>
      </c>
      <c r="M130" s="106" t="s">
        <v>10</v>
      </c>
      <c r="N130" s="106" t="s">
        <v>11</v>
      </c>
      <c r="O130" s="106" t="s">
        <v>248</v>
      </c>
      <c r="P130" s="106" t="s">
        <v>12</v>
      </c>
      <c r="Q130" s="106" t="s">
        <v>13</v>
      </c>
      <c r="R130" s="106" t="s">
        <v>14</v>
      </c>
      <c r="S130" s="106" t="s">
        <v>15</v>
      </c>
    </row>
    <row r="131" spans="1:19" ht="11.25" thickBot="1" x14ac:dyDescent="0.2">
      <c r="A131" s="107" t="s">
        <v>69</v>
      </c>
      <c r="B131" s="107">
        <v>13</v>
      </c>
      <c r="C131" s="108">
        <v>39</v>
      </c>
      <c r="D131" s="108">
        <v>39</v>
      </c>
      <c r="E131" s="108">
        <v>39</v>
      </c>
      <c r="F131" s="108">
        <v>39</v>
      </c>
      <c r="G131" s="108">
        <v>39</v>
      </c>
      <c r="H131" s="108">
        <v>38</v>
      </c>
      <c r="I131" s="108">
        <v>38</v>
      </c>
      <c r="J131" s="108">
        <v>39</v>
      </c>
      <c r="K131" s="108">
        <v>39</v>
      </c>
      <c r="L131" s="108">
        <v>38</v>
      </c>
      <c r="M131" s="108">
        <v>39</v>
      </c>
      <c r="N131" s="108">
        <v>39</v>
      </c>
      <c r="O131" s="108">
        <v>39</v>
      </c>
      <c r="P131" s="108">
        <v>39</v>
      </c>
      <c r="Q131" s="108">
        <v>38</v>
      </c>
      <c r="R131" s="108">
        <v>39</v>
      </c>
      <c r="S131" s="108">
        <v>39</v>
      </c>
    </row>
    <row r="132" spans="1:19" ht="11.25" thickBot="1" x14ac:dyDescent="0.2">
      <c r="A132" s="107" t="s">
        <v>69</v>
      </c>
      <c r="B132" s="107">
        <v>13</v>
      </c>
      <c r="C132" s="108">
        <v>39</v>
      </c>
      <c r="D132" s="108">
        <v>39</v>
      </c>
      <c r="E132" s="108">
        <v>39</v>
      </c>
      <c r="F132" s="108">
        <v>39</v>
      </c>
      <c r="G132" s="108">
        <v>39</v>
      </c>
      <c r="H132" s="108">
        <v>38</v>
      </c>
      <c r="I132" s="108">
        <v>38</v>
      </c>
      <c r="J132" s="108">
        <v>39</v>
      </c>
      <c r="K132" s="108">
        <v>39</v>
      </c>
      <c r="L132" s="108">
        <v>38</v>
      </c>
      <c r="M132" s="108">
        <v>39</v>
      </c>
      <c r="N132" s="108">
        <v>39</v>
      </c>
      <c r="O132" s="108">
        <v>39</v>
      </c>
      <c r="P132" s="108">
        <v>39</v>
      </c>
      <c r="Q132" s="108">
        <v>38</v>
      </c>
      <c r="R132" s="108">
        <v>39</v>
      </c>
      <c r="S132" s="108">
        <v>39</v>
      </c>
    </row>
    <row r="133" spans="1:19" ht="11.25" thickBot="1" x14ac:dyDescent="0.2">
      <c r="A133" s="109">
        <v>0.73611111111111116</v>
      </c>
      <c r="B133" s="107">
        <v>13</v>
      </c>
      <c r="C133" s="108">
        <v>39</v>
      </c>
      <c r="D133" s="108">
        <v>39</v>
      </c>
      <c r="E133" s="108">
        <v>39</v>
      </c>
      <c r="F133" s="108">
        <v>39</v>
      </c>
      <c r="G133" s="108">
        <v>39</v>
      </c>
      <c r="H133" s="108">
        <v>38</v>
      </c>
      <c r="I133" s="108">
        <v>38</v>
      </c>
      <c r="J133" s="108">
        <v>39</v>
      </c>
      <c r="K133" s="108">
        <v>39</v>
      </c>
      <c r="L133" s="108">
        <v>38</v>
      </c>
      <c r="M133" s="108">
        <v>39</v>
      </c>
      <c r="N133" s="108">
        <v>39</v>
      </c>
      <c r="O133" s="108">
        <v>39</v>
      </c>
      <c r="P133" s="108">
        <v>39</v>
      </c>
      <c r="Q133" s="108">
        <v>38</v>
      </c>
      <c r="R133" s="108">
        <v>39</v>
      </c>
      <c r="S133" s="108">
        <v>39</v>
      </c>
    </row>
    <row r="134" spans="1:19" ht="11.25" thickBot="1" x14ac:dyDescent="0.2">
      <c r="A134" s="109">
        <v>0.18055555555555558</v>
      </c>
      <c r="B134" s="107">
        <v>13</v>
      </c>
      <c r="C134" s="108">
        <v>39</v>
      </c>
      <c r="D134" s="108">
        <v>39</v>
      </c>
      <c r="E134" s="108">
        <v>39</v>
      </c>
      <c r="F134" s="108">
        <v>39</v>
      </c>
      <c r="G134" s="108">
        <v>39</v>
      </c>
      <c r="H134" s="108">
        <v>38</v>
      </c>
      <c r="I134" s="108">
        <v>38</v>
      </c>
      <c r="J134" s="108">
        <v>39</v>
      </c>
      <c r="K134" s="108">
        <v>39</v>
      </c>
      <c r="L134" s="108">
        <v>38</v>
      </c>
      <c r="M134" s="108">
        <v>39</v>
      </c>
      <c r="N134" s="108">
        <v>39</v>
      </c>
      <c r="O134" s="108">
        <v>39</v>
      </c>
      <c r="P134" s="108">
        <v>39</v>
      </c>
      <c r="Q134" s="108">
        <v>38</v>
      </c>
      <c r="R134" s="108">
        <v>39</v>
      </c>
      <c r="S134" s="108">
        <v>39</v>
      </c>
    </row>
    <row r="135" spans="1:19" ht="11.25" thickBot="1" x14ac:dyDescent="0.2">
      <c r="A135" s="109">
        <v>0.11111111111111112</v>
      </c>
      <c r="B135" s="107">
        <v>13</v>
      </c>
      <c r="C135" s="108">
        <v>39</v>
      </c>
      <c r="D135" s="108">
        <v>39</v>
      </c>
      <c r="E135" s="108">
        <v>39</v>
      </c>
      <c r="F135" s="108">
        <v>39</v>
      </c>
      <c r="G135" s="108">
        <v>39</v>
      </c>
      <c r="H135" s="108">
        <v>38</v>
      </c>
      <c r="I135" s="108">
        <v>38</v>
      </c>
      <c r="J135" s="108">
        <v>39</v>
      </c>
      <c r="K135" s="108">
        <v>39</v>
      </c>
      <c r="L135" s="108">
        <v>38</v>
      </c>
      <c r="M135" s="108">
        <v>39</v>
      </c>
      <c r="N135" s="108">
        <v>39</v>
      </c>
      <c r="O135" s="108">
        <v>39</v>
      </c>
      <c r="P135" s="108">
        <v>39</v>
      </c>
      <c r="Q135" s="108">
        <v>38</v>
      </c>
      <c r="R135" s="108">
        <v>39</v>
      </c>
      <c r="S135" s="108">
        <v>39</v>
      </c>
    </row>
    <row r="136" spans="1:19" ht="11.25" thickBot="1" x14ac:dyDescent="0.2">
      <c r="A136" s="110">
        <v>5.5555555555555552E-2</v>
      </c>
      <c r="B136" s="107">
        <v>13</v>
      </c>
      <c r="C136" s="108">
        <v>39</v>
      </c>
      <c r="D136" s="108">
        <v>39</v>
      </c>
      <c r="E136" s="108">
        <v>39</v>
      </c>
      <c r="F136" s="108">
        <v>39</v>
      </c>
      <c r="G136" s="108">
        <v>39</v>
      </c>
      <c r="H136" s="108">
        <v>38</v>
      </c>
      <c r="I136" s="108">
        <v>38</v>
      </c>
      <c r="J136" s="108">
        <v>39</v>
      </c>
      <c r="K136" s="108">
        <v>39</v>
      </c>
      <c r="L136" s="108">
        <v>38</v>
      </c>
      <c r="M136" s="108">
        <v>39</v>
      </c>
      <c r="N136" s="108">
        <v>39</v>
      </c>
      <c r="O136" s="108">
        <v>39</v>
      </c>
      <c r="P136" s="108">
        <v>39</v>
      </c>
      <c r="Q136" s="108">
        <v>38</v>
      </c>
      <c r="R136" s="108">
        <v>39</v>
      </c>
      <c r="S136" s="108">
        <v>39</v>
      </c>
    </row>
    <row r="137" spans="1:19" ht="11.25" thickBot="1" x14ac:dyDescent="0.2">
      <c r="A137" s="110">
        <v>4.8611111111111112E-2</v>
      </c>
      <c r="B137" s="107">
        <v>13</v>
      </c>
      <c r="C137" s="108">
        <v>39</v>
      </c>
      <c r="D137" s="108">
        <v>39</v>
      </c>
      <c r="E137" s="108">
        <v>39</v>
      </c>
      <c r="F137" s="108">
        <v>39</v>
      </c>
      <c r="G137" s="108">
        <v>39</v>
      </c>
      <c r="H137" s="108">
        <v>38</v>
      </c>
      <c r="I137" s="108">
        <v>38</v>
      </c>
      <c r="J137" s="108">
        <v>39</v>
      </c>
      <c r="K137" s="108">
        <v>39</v>
      </c>
      <c r="L137" s="108">
        <v>38</v>
      </c>
      <c r="M137" s="108">
        <v>39</v>
      </c>
      <c r="N137" s="108">
        <v>39</v>
      </c>
      <c r="O137" s="108">
        <v>39</v>
      </c>
      <c r="P137" s="108">
        <v>39</v>
      </c>
      <c r="Q137" s="108">
        <v>38</v>
      </c>
      <c r="R137" s="108">
        <v>39</v>
      </c>
      <c r="S137" s="108">
        <v>39</v>
      </c>
    </row>
    <row r="138" spans="1:19" ht="11.25" thickBot="1" x14ac:dyDescent="0.2">
      <c r="A138" s="110">
        <v>4.2361111111111106E-2</v>
      </c>
      <c r="B138" s="107">
        <v>13</v>
      </c>
      <c r="C138" s="108">
        <v>39</v>
      </c>
      <c r="D138" s="108">
        <v>39</v>
      </c>
      <c r="E138" s="108">
        <v>39</v>
      </c>
      <c r="F138" s="108">
        <v>39</v>
      </c>
      <c r="G138" s="108">
        <v>39</v>
      </c>
      <c r="H138" s="108">
        <v>38</v>
      </c>
      <c r="I138" s="108">
        <v>38</v>
      </c>
      <c r="J138" s="108">
        <v>39</v>
      </c>
      <c r="K138" s="108">
        <v>39</v>
      </c>
      <c r="L138" s="108">
        <v>38</v>
      </c>
      <c r="M138" s="108">
        <v>39</v>
      </c>
      <c r="N138" s="108">
        <v>39</v>
      </c>
      <c r="O138" s="108">
        <v>39</v>
      </c>
      <c r="P138" s="108">
        <v>39</v>
      </c>
      <c r="Q138" s="108">
        <v>38</v>
      </c>
      <c r="R138" s="108">
        <v>39</v>
      </c>
      <c r="S138" s="108">
        <v>39</v>
      </c>
    </row>
    <row r="139" spans="1:19" ht="11.25" thickBot="1" x14ac:dyDescent="0.2">
      <c r="A139" s="107" t="s">
        <v>70</v>
      </c>
      <c r="B139" s="107">
        <v>13</v>
      </c>
      <c r="C139" s="108">
        <v>39</v>
      </c>
      <c r="D139" s="108">
        <v>39</v>
      </c>
      <c r="E139" s="108">
        <v>39</v>
      </c>
      <c r="F139" s="108">
        <v>39</v>
      </c>
      <c r="G139" s="108">
        <v>39</v>
      </c>
      <c r="H139" s="108">
        <v>38</v>
      </c>
      <c r="I139" s="108">
        <v>38</v>
      </c>
      <c r="J139" s="108">
        <v>39</v>
      </c>
      <c r="K139" s="108">
        <v>39</v>
      </c>
      <c r="L139" s="108">
        <v>38</v>
      </c>
      <c r="M139" s="108">
        <v>39</v>
      </c>
      <c r="N139" s="108">
        <v>39</v>
      </c>
      <c r="O139" s="108">
        <v>39</v>
      </c>
      <c r="P139" s="108">
        <v>39</v>
      </c>
      <c r="Q139" s="108">
        <v>38</v>
      </c>
      <c r="R139" s="108">
        <v>39</v>
      </c>
      <c r="S139" s="108">
        <v>39</v>
      </c>
    </row>
    <row r="140" spans="1:19" ht="11.25" thickBot="1" x14ac:dyDescent="0.2">
      <c r="A140" s="107" t="s">
        <v>257</v>
      </c>
      <c r="B140" s="107">
        <v>13</v>
      </c>
      <c r="C140" s="108">
        <v>39</v>
      </c>
      <c r="D140" s="108">
        <v>39</v>
      </c>
      <c r="E140" s="108">
        <v>39</v>
      </c>
      <c r="F140" s="108">
        <v>39</v>
      </c>
      <c r="G140" s="108">
        <v>39</v>
      </c>
      <c r="H140" s="108">
        <v>38</v>
      </c>
      <c r="I140" s="108">
        <v>38</v>
      </c>
      <c r="J140" s="108">
        <v>39</v>
      </c>
      <c r="K140" s="108">
        <v>39</v>
      </c>
      <c r="L140" s="108">
        <v>38</v>
      </c>
      <c r="M140" s="108">
        <v>39</v>
      </c>
      <c r="N140" s="108">
        <v>39</v>
      </c>
      <c r="O140" s="108">
        <v>39</v>
      </c>
      <c r="P140" s="108">
        <v>39</v>
      </c>
      <c r="Q140" s="108">
        <v>38</v>
      </c>
      <c r="R140" s="108">
        <v>39</v>
      </c>
      <c r="S140" s="108">
        <v>39</v>
      </c>
    </row>
    <row r="141" spans="1:19" ht="11.25" thickBot="1" x14ac:dyDescent="0.2">
      <c r="A141" s="107" t="s">
        <v>258</v>
      </c>
      <c r="B141" s="107">
        <v>13</v>
      </c>
      <c r="C141" s="108">
        <v>39</v>
      </c>
      <c r="D141" s="108">
        <v>39</v>
      </c>
      <c r="E141" s="108">
        <v>39</v>
      </c>
      <c r="F141" s="108">
        <v>39</v>
      </c>
      <c r="G141" s="108">
        <v>39</v>
      </c>
      <c r="H141" s="108">
        <v>38</v>
      </c>
      <c r="I141" s="108">
        <v>38</v>
      </c>
      <c r="J141" s="108">
        <v>39</v>
      </c>
      <c r="K141" s="108">
        <v>39</v>
      </c>
      <c r="L141" s="108">
        <v>38</v>
      </c>
      <c r="M141" s="108">
        <v>39</v>
      </c>
      <c r="N141" s="108">
        <v>39</v>
      </c>
      <c r="O141" s="108">
        <v>39</v>
      </c>
      <c r="P141" s="108">
        <v>39</v>
      </c>
      <c r="Q141" s="108">
        <v>38</v>
      </c>
      <c r="R141" s="108">
        <v>39</v>
      </c>
      <c r="S141" s="108">
        <v>39</v>
      </c>
    </row>
    <row r="142" spans="1:19" ht="11.25" thickBot="1" x14ac:dyDescent="0.2">
      <c r="A142" s="107" t="s">
        <v>259</v>
      </c>
      <c r="B142" s="107">
        <v>13</v>
      </c>
      <c r="C142" s="108">
        <v>39</v>
      </c>
      <c r="D142" s="108">
        <v>39</v>
      </c>
      <c r="E142" s="108">
        <v>39</v>
      </c>
      <c r="F142" s="108">
        <v>39</v>
      </c>
      <c r="G142" s="108">
        <v>39</v>
      </c>
      <c r="H142" s="108">
        <v>38</v>
      </c>
      <c r="I142" s="108">
        <v>38</v>
      </c>
      <c r="J142" s="108">
        <v>39</v>
      </c>
      <c r="K142" s="108">
        <v>39</v>
      </c>
      <c r="L142" s="108">
        <v>38</v>
      </c>
      <c r="M142" s="108">
        <v>39</v>
      </c>
      <c r="N142" s="108">
        <v>39</v>
      </c>
      <c r="O142" s="108">
        <v>39</v>
      </c>
      <c r="P142" s="108">
        <v>39</v>
      </c>
      <c r="Q142" s="108">
        <v>38</v>
      </c>
      <c r="R142" s="108">
        <v>39</v>
      </c>
      <c r="S142" s="108">
        <v>39</v>
      </c>
    </row>
    <row r="143" spans="1:19" ht="11.25" thickBot="1" x14ac:dyDescent="0.2">
      <c r="A143" s="107" t="s">
        <v>260</v>
      </c>
      <c r="B143" s="107">
        <v>13</v>
      </c>
      <c r="C143" s="108">
        <v>39</v>
      </c>
      <c r="D143" s="108">
        <v>39</v>
      </c>
      <c r="E143" s="108">
        <v>39</v>
      </c>
      <c r="F143" s="108">
        <v>39</v>
      </c>
      <c r="G143" s="108">
        <v>39</v>
      </c>
      <c r="H143" s="108">
        <v>38</v>
      </c>
      <c r="I143" s="108">
        <v>38</v>
      </c>
      <c r="J143" s="108">
        <v>39</v>
      </c>
      <c r="K143" s="108">
        <v>39</v>
      </c>
      <c r="L143" s="108">
        <v>38</v>
      </c>
      <c r="M143" s="108">
        <v>39</v>
      </c>
      <c r="N143" s="108">
        <v>39</v>
      </c>
      <c r="O143" s="108">
        <v>39</v>
      </c>
      <c r="P143" s="108">
        <v>39</v>
      </c>
      <c r="Q143" s="108">
        <v>38</v>
      </c>
      <c r="R143" s="108">
        <v>39</v>
      </c>
      <c r="S143" s="108">
        <v>39</v>
      </c>
    </row>
    <row r="144" spans="1:19" ht="11.25" thickBot="1" x14ac:dyDescent="0.2">
      <c r="A144" s="107" t="s">
        <v>261</v>
      </c>
      <c r="B144" s="107">
        <v>13</v>
      </c>
      <c r="C144" s="108">
        <v>39</v>
      </c>
      <c r="D144" s="108">
        <v>39</v>
      </c>
      <c r="E144" s="108">
        <v>39</v>
      </c>
      <c r="F144" s="108">
        <v>39</v>
      </c>
      <c r="G144" s="108">
        <v>39</v>
      </c>
      <c r="H144" s="108">
        <v>38</v>
      </c>
      <c r="I144" s="108">
        <v>38</v>
      </c>
      <c r="J144" s="108">
        <v>39</v>
      </c>
      <c r="K144" s="108">
        <v>39</v>
      </c>
      <c r="L144" s="108">
        <v>38</v>
      </c>
      <c r="M144" s="108">
        <v>39</v>
      </c>
      <c r="N144" s="108">
        <v>39</v>
      </c>
      <c r="O144" s="108">
        <v>39</v>
      </c>
      <c r="P144" s="108">
        <v>39</v>
      </c>
      <c r="Q144" s="108">
        <v>38</v>
      </c>
      <c r="R144" s="108">
        <v>39</v>
      </c>
      <c r="S144" s="108">
        <v>39</v>
      </c>
    </row>
    <row r="145" spans="1:19" ht="11.25" thickBot="1" x14ac:dyDescent="0.2">
      <c r="A145" s="107" t="s">
        <v>262</v>
      </c>
      <c r="B145" s="107">
        <v>13</v>
      </c>
      <c r="C145" s="108">
        <v>39</v>
      </c>
      <c r="D145" s="108">
        <v>39</v>
      </c>
      <c r="E145" s="108">
        <v>39</v>
      </c>
      <c r="F145" s="108">
        <v>39</v>
      </c>
      <c r="G145" s="108">
        <v>39</v>
      </c>
      <c r="H145" s="108">
        <v>38</v>
      </c>
      <c r="I145" s="108">
        <v>38</v>
      </c>
      <c r="J145" s="108">
        <v>39</v>
      </c>
      <c r="K145" s="108">
        <v>39</v>
      </c>
      <c r="L145" s="108">
        <v>38</v>
      </c>
      <c r="M145" s="108">
        <v>39</v>
      </c>
      <c r="N145" s="108">
        <v>39</v>
      </c>
      <c r="O145" s="108">
        <v>39</v>
      </c>
      <c r="P145" s="108">
        <v>39</v>
      </c>
      <c r="Q145" s="108">
        <v>38</v>
      </c>
      <c r="R145" s="108">
        <v>39</v>
      </c>
      <c r="S145" s="108">
        <v>39</v>
      </c>
    </row>
    <row r="146" spans="1:19" ht="11.25" thickBot="1" x14ac:dyDescent="0.2">
      <c r="A146" s="107" t="s">
        <v>263</v>
      </c>
      <c r="B146" s="107">
        <v>13</v>
      </c>
      <c r="C146" s="108">
        <v>39</v>
      </c>
      <c r="D146" s="108">
        <v>39</v>
      </c>
      <c r="E146" s="108">
        <v>39</v>
      </c>
      <c r="F146" s="108">
        <v>39</v>
      </c>
      <c r="G146" s="108">
        <v>39</v>
      </c>
      <c r="H146" s="108">
        <v>38</v>
      </c>
      <c r="I146" s="108">
        <v>38</v>
      </c>
      <c r="J146" s="108">
        <v>39</v>
      </c>
      <c r="K146" s="108">
        <v>39</v>
      </c>
      <c r="L146" s="108">
        <v>38</v>
      </c>
      <c r="M146" s="108">
        <v>39</v>
      </c>
      <c r="N146" s="108">
        <v>39</v>
      </c>
      <c r="O146" s="108">
        <v>39</v>
      </c>
      <c r="P146" s="108">
        <v>39</v>
      </c>
      <c r="Q146" s="108">
        <v>38</v>
      </c>
      <c r="R146" s="108">
        <v>39</v>
      </c>
      <c r="S146" s="108">
        <v>39</v>
      </c>
    </row>
    <row r="147" spans="1:19" ht="11.25" thickBot="1" x14ac:dyDescent="0.2">
      <c r="A147" s="107" t="s">
        <v>264</v>
      </c>
      <c r="B147" s="107">
        <v>13</v>
      </c>
      <c r="C147" s="108">
        <v>39</v>
      </c>
      <c r="D147" s="108">
        <v>39</v>
      </c>
      <c r="E147" s="108">
        <v>39</v>
      </c>
      <c r="F147" s="108">
        <v>39</v>
      </c>
      <c r="G147" s="108">
        <v>39</v>
      </c>
      <c r="H147" s="108">
        <v>38</v>
      </c>
      <c r="I147" s="108">
        <v>38</v>
      </c>
      <c r="J147" s="108">
        <v>39</v>
      </c>
      <c r="K147" s="108">
        <v>39</v>
      </c>
      <c r="L147" s="108">
        <v>38</v>
      </c>
      <c r="M147" s="108">
        <v>39</v>
      </c>
      <c r="N147" s="108">
        <v>39</v>
      </c>
      <c r="O147" s="108">
        <v>39</v>
      </c>
      <c r="P147" s="108">
        <v>39</v>
      </c>
      <c r="Q147" s="108">
        <v>38</v>
      </c>
      <c r="R147" s="108">
        <v>39</v>
      </c>
      <c r="S147" s="108">
        <v>39</v>
      </c>
    </row>
    <row r="148" spans="1:19" ht="11.25" thickBot="1" x14ac:dyDescent="0.2">
      <c r="A148" s="107" t="s">
        <v>265</v>
      </c>
      <c r="B148" s="107">
        <v>13</v>
      </c>
      <c r="C148" s="108">
        <v>39</v>
      </c>
      <c r="D148" s="108">
        <v>39</v>
      </c>
      <c r="E148" s="108">
        <v>39</v>
      </c>
      <c r="F148" s="108">
        <v>39</v>
      </c>
      <c r="G148" s="108">
        <v>39</v>
      </c>
      <c r="H148" s="108">
        <v>38</v>
      </c>
      <c r="I148" s="108">
        <v>38</v>
      </c>
      <c r="J148" s="108">
        <v>39</v>
      </c>
      <c r="K148" s="108">
        <v>39</v>
      </c>
      <c r="L148" s="108">
        <v>38</v>
      </c>
      <c r="M148" s="108">
        <v>39</v>
      </c>
      <c r="N148" s="108">
        <v>39</v>
      </c>
      <c r="O148" s="108">
        <v>39</v>
      </c>
      <c r="P148" s="108">
        <v>39</v>
      </c>
      <c r="Q148" s="108">
        <v>38</v>
      </c>
      <c r="R148" s="108">
        <v>39</v>
      </c>
      <c r="S148" s="108">
        <v>39</v>
      </c>
    </row>
    <row r="149" spans="1:19" ht="11.25" thickBot="1" x14ac:dyDescent="0.2">
      <c r="A149" s="107" t="s">
        <v>266</v>
      </c>
      <c r="B149" s="107">
        <v>13</v>
      </c>
      <c r="C149" s="108">
        <v>39</v>
      </c>
      <c r="D149" s="108">
        <v>39</v>
      </c>
      <c r="E149" s="108">
        <v>39</v>
      </c>
      <c r="F149" s="108">
        <v>39</v>
      </c>
      <c r="G149" s="108">
        <v>39</v>
      </c>
      <c r="H149" s="108">
        <v>38</v>
      </c>
      <c r="I149" s="108">
        <v>38</v>
      </c>
      <c r="J149" s="108">
        <v>39</v>
      </c>
      <c r="K149" s="108">
        <v>39</v>
      </c>
      <c r="L149" s="108">
        <v>38</v>
      </c>
      <c r="M149" s="108">
        <v>39</v>
      </c>
      <c r="N149" s="108">
        <v>39</v>
      </c>
      <c r="O149" s="108">
        <v>39</v>
      </c>
      <c r="P149" s="108">
        <v>39</v>
      </c>
      <c r="Q149" s="108">
        <v>38</v>
      </c>
      <c r="R149" s="108">
        <v>39</v>
      </c>
      <c r="S149" s="108">
        <v>39</v>
      </c>
    </row>
    <row r="150" spans="1:19" ht="11.25" thickBot="1" x14ac:dyDescent="0.2">
      <c r="A150" s="107" t="s">
        <v>267</v>
      </c>
      <c r="B150" s="107">
        <v>13</v>
      </c>
      <c r="C150" s="108">
        <v>39</v>
      </c>
      <c r="D150" s="108">
        <v>39</v>
      </c>
      <c r="E150" s="108">
        <v>39</v>
      </c>
      <c r="F150" s="108">
        <v>39</v>
      </c>
      <c r="G150" s="108">
        <v>39</v>
      </c>
      <c r="H150" s="108">
        <v>38</v>
      </c>
      <c r="I150" s="108">
        <v>38</v>
      </c>
      <c r="J150" s="108">
        <v>39</v>
      </c>
      <c r="K150" s="108">
        <v>39</v>
      </c>
      <c r="L150" s="108">
        <v>38</v>
      </c>
      <c r="M150" s="108">
        <v>39</v>
      </c>
      <c r="N150" s="108">
        <v>39</v>
      </c>
      <c r="O150" s="108">
        <v>39</v>
      </c>
      <c r="P150" s="108">
        <v>39</v>
      </c>
      <c r="Q150" s="108">
        <v>38</v>
      </c>
      <c r="R150" s="108">
        <v>39</v>
      </c>
      <c r="S150" s="108">
        <v>39</v>
      </c>
    </row>
    <row r="151" spans="1:19" ht="11.25" thickBot="1" x14ac:dyDescent="0.2">
      <c r="A151" s="107" t="s">
        <v>268</v>
      </c>
      <c r="B151" s="107">
        <v>13</v>
      </c>
      <c r="C151" s="108">
        <v>39</v>
      </c>
      <c r="D151" s="108">
        <v>39</v>
      </c>
      <c r="E151" s="108">
        <v>39</v>
      </c>
      <c r="F151" s="108">
        <v>39</v>
      </c>
      <c r="G151" s="108">
        <v>39</v>
      </c>
      <c r="H151" s="108">
        <v>38</v>
      </c>
      <c r="I151" s="108">
        <v>38</v>
      </c>
      <c r="J151" s="108">
        <v>39</v>
      </c>
      <c r="K151" s="108">
        <v>39</v>
      </c>
      <c r="L151" s="108">
        <v>38</v>
      </c>
      <c r="M151" s="108">
        <v>39</v>
      </c>
      <c r="N151" s="108">
        <v>39</v>
      </c>
      <c r="O151" s="108">
        <v>39</v>
      </c>
      <c r="P151" s="108">
        <v>39</v>
      </c>
      <c r="Q151" s="108">
        <v>38</v>
      </c>
      <c r="R151" s="108">
        <v>39</v>
      </c>
      <c r="S151" s="108">
        <v>39</v>
      </c>
    </row>
    <row r="152" spans="1:19" ht="11.25" thickBot="1" x14ac:dyDescent="0.2">
      <c r="A152" s="107" t="s">
        <v>71</v>
      </c>
      <c r="B152" s="107">
        <v>13</v>
      </c>
      <c r="C152" s="108">
        <v>39</v>
      </c>
      <c r="D152" s="108">
        <v>39</v>
      </c>
      <c r="E152" s="108">
        <v>39</v>
      </c>
      <c r="F152" s="108">
        <v>39</v>
      </c>
      <c r="G152" s="108">
        <v>39</v>
      </c>
      <c r="H152" s="108">
        <v>38</v>
      </c>
      <c r="I152" s="108">
        <v>38</v>
      </c>
      <c r="J152" s="108">
        <v>39</v>
      </c>
      <c r="K152" s="108">
        <v>39</v>
      </c>
      <c r="L152" s="108">
        <v>38</v>
      </c>
      <c r="M152" s="108">
        <v>39</v>
      </c>
      <c r="N152" s="108">
        <v>39</v>
      </c>
      <c r="O152" s="108">
        <v>39</v>
      </c>
      <c r="P152" s="108">
        <v>39</v>
      </c>
      <c r="Q152" s="108">
        <v>38</v>
      </c>
      <c r="R152" s="108">
        <v>39</v>
      </c>
      <c r="S152" s="108">
        <v>39</v>
      </c>
    </row>
    <row r="153" spans="1:19" ht="11.25" thickBot="1" x14ac:dyDescent="0.2">
      <c r="A153" s="107" t="s">
        <v>72</v>
      </c>
      <c r="B153" s="107">
        <v>13</v>
      </c>
      <c r="C153" s="108">
        <v>39</v>
      </c>
      <c r="D153" s="108">
        <v>39</v>
      </c>
      <c r="E153" s="108">
        <v>39</v>
      </c>
      <c r="F153" s="108">
        <v>39</v>
      </c>
      <c r="G153" s="108">
        <v>39</v>
      </c>
      <c r="H153" s="108">
        <v>38</v>
      </c>
      <c r="I153" s="108">
        <v>38</v>
      </c>
      <c r="J153" s="108">
        <v>39</v>
      </c>
      <c r="K153" s="108">
        <v>39</v>
      </c>
      <c r="L153" s="108">
        <v>38</v>
      </c>
      <c r="M153" s="108">
        <v>39</v>
      </c>
      <c r="N153" s="108">
        <v>39</v>
      </c>
      <c r="O153" s="108">
        <v>39</v>
      </c>
      <c r="P153" s="108">
        <v>39</v>
      </c>
      <c r="Q153" s="108">
        <v>38</v>
      </c>
      <c r="R153" s="108">
        <v>39</v>
      </c>
      <c r="S153" s="108">
        <v>39</v>
      </c>
    </row>
    <row r="154" spans="1:19" ht="11.25" thickBot="1" x14ac:dyDescent="0.2">
      <c r="A154" s="107" t="s">
        <v>73</v>
      </c>
      <c r="B154" s="107">
        <v>13</v>
      </c>
      <c r="C154" s="108">
        <v>39</v>
      </c>
      <c r="D154" s="108">
        <v>39</v>
      </c>
      <c r="E154" s="108">
        <v>39</v>
      </c>
      <c r="F154" s="108">
        <v>39</v>
      </c>
      <c r="G154" s="108">
        <v>39</v>
      </c>
      <c r="H154" s="108">
        <v>38</v>
      </c>
      <c r="I154" s="108">
        <v>38</v>
      </c>
      <c r="J154" s="108">
        <v>39</v>
      </c>
      <c r="K154" s="108">
        <v>39</v>
      </c>
      <c r="L154" s="108">
        <v>38</v>
      </c>
      <c r="M154" s="108">
        <v>39</v>
      </c>
      <c r="N154" s="108">
        <v>39</v>
      </c>
      <c r="O154" s="108">
        <v>39</v>
      </c>
      <c r="P154" s="108">
        <v>39</v>
      </c>
      <c r="Q154" s="108">
        <v>38</v>
      </c>
      <c r="R154" s="108">
        <v>39</v>
      </c>
      <c r="S154" s="108">
        <v>39</v>
      </c>
    </row>
    <row r="155" spans="1:19" ht="11.25" thickBot="1" x14ac:dyDescent="0.2">
      <c r="A155" s="107" t="s">
        <v>74</v>
      </c>
      <c r="B155" s="107">
        <v>13</v>
      </c>
      <c r="C155" s="108">
        <v>39</v>
      </c>
      <c r="D155" s="108">
        <v>39</v>
      </c>
      <c r="E155" s="108">
        <v>39</v>
      </c>
      <c r="F155" s="108">
        <v>39</v>
      </c>
      <c r="G155" s="108">
        <v>39</v>
      </c>
      <c r="H155" s="108">
        <v>38</v>
      </c>
      <c r="I155" s="108">
        <v>38</v>
      </c>
      <c r="J155" s="108">
        <v>39</v>
      </c>
      <c r="K155" s="108">
        <v>39</v>
      </c>
      <c r="L155" s="108">
        <v>38</v>
      </c>
      <c r="M155" s="108">
        <v>39</v>
      </c>
      <c r="N155" s="108">
        <v>39</v>
      </c>
      <c r="O155" s="108">
        <v>39</v>
      </c>
      <c r="P155" s="108">
        <v>39</v>
      </c>
      <c r="Q155" s="108">
        <v>38</v>
      </c>
      <c r="R155" s="108">
        <v>39</v>
      </c>
      <c r="S155" s="108">
        <v>39</v>
      </c>
    </row>
    <row r="156" spans="1:19" ht="11.25" thickBot="1" x14ac:dyDescent="0.2">
      <c r="A156" s="107" t="s">
        <v>75</v>
      </c>
      <c r="B156" s="107">
        <v>13</v>
      </c>
      <c r="C156" s="108">
        <v>39</v>
      </c>
      <c r="D156" s="108">
        <v>39</v>
      </c>
      <c r="E156" s="108">
        <v>39</v>
      </c>
      <c r="F156" s="108">
        <v>39</v>
      </c>
      <c r="G156" s="108">
        <v>39</v>
      </c>
      <c r="H156" s="108">
        <v>38</v>
      </c>
      <c r="I156" s="108">
        <v>38</v>
      </c>
      <c r="J156" s="108">
        <v>39</v>
      </c>
      <c r="K156" s="108">
        <v>39</v>
      </c>
      <c r="L156" s="108">
        <v>38</v>
      </c>
      <c r="M156" s="108">
        <v>39</v>
      </c>
      <c r="N156" s="108">
        <v>39</v>
      </c>
      <c r="O156" s="108">
        <v>39</v>
      </c>
      <c r="P156" s="108">
        <v>39</v>
      </c>
      <c r="Q156" s="108">
        <v>38</v>
      </c>
      <c r="R156" s="108">
        <v>39</v>
      </c>
      <c r="S156" s="108">
        <v>39</v>
      </c>
    </row>
    <row r="157" spans="1:19" ht="11.25" thickBot="1" x14ac:dyDescent="0.2">
      <c r="A157" s="107" t="s">
        <v>76</v>
      </c>
      <c r="B157" s="107">
        <v>13</v>
      </c>
      <c r="C157" s="108">
        <v>39</v>
      </c>
      <c r="D157" s="108">
        <v>39</v>
      </c>
      <c r="E157" s="108">
        <v>39</v>
      </c>
      <c r="F157" s="108">
        <v>39</v>
      </c>
      <c r="G157" s="108">
        <v>39</v>
      </c>
      <c r="H157" s="108">
        <v>38</v>
      </c>
      <c r="I157" s="108">
        <v>38</v>
      </c>
      <c r="J157" s="108">
        <v>39</v>
      </c>
      <c r="K157" s="108">
        <v>39</v>
      </c>
      <c r="L157" s="108">
        <v>38</v>
      </c>
      <c r="M157" s="108">
        <v>39</v>
      </c>
      <c r="N157" s="108">
        <v>39</v>
      </c>
      <c r="O157" s="108">
        <v>39</v>
      </c>
      <c r="P157" s="108">
        <v>39</v>
      </c>
      <c r="Q157" s="108">
        <v>38</v>
      </c>
      <c r="R157" s="108">
        <v>39</v>
      </c>
      <c r="S157" s="108">
        <v>39</v>
      </c>
    </row>
    <row r="158" spans="1:19" ht="11.25" thickBot="1" x14ac:dyDescent="0.2">
      <c r="A158" s="107" t="s">
        <v>77</v>
      </c>
      <c r="B158" s="107">
        <v>13</v>
      </c>
      <c r="C158" s="108">
        <v>39</v>
      </c>
      <c r="D158" s="108">
        <v>39</v>
      </c>
      <c r="E158" s="108">
        <v>39</v>
      </c>
      <c r="F158" s="108">
        <v>39</v>
      </c>
      <c r="G158" s="108">
        <v>39</v>
      </c>
      <c r="H158" s="108">
        <v>38</v>
      </c>
      <c r="I158" s="108">
        <v>38</v>
      </c>
      <c r="J158" s="108">
        <v>39</v>
      </c>
      <c r="K158" s="108">
        <v>39</v>
      </c>
      <c r="L158" s="108">
        <v>38</v>
      </c>
      <c r="M158" s="108">
        <v>39</v>
      </c>
      <c r="N158" s="108">
        <v>39</v>
      </c>
      <c r="O158" s="108">
        <v>39</v>
      </c>
      <c r="P158" s="108">
        <v>39</v>
      </c>
      <c r="Q158" s="108">
        <v>38</v>
      </c>
      <c r="R158" s="108">
        <v>39</v>
      </c>
      <c r="S158" s="108">
        <v>39</v>
      </c>
    </row>
    <row r="159" spans="1:19" ht="11.25" thickBot="1" x14ac:dyDescent="0.2">
      <c r="A159" s="107" t="s">
        <v>78</v>
      </c>
      <c r="B159" s="107">
        <v>13</v>
      </c>
      <c r="C159" s="108">
        <v>39</v>
      </c>
      <c r="D159" s="108">
        <v>39</v>
      </c>
      <c r="E159" s="108">
        <v>39</v>
      </c>
      <c r="F159" s="108">
        <v>39</v>
      </c>
      <c r="G159" s="108">
        <v>39</v>
      </c>
      <c r="H159" s="108">
        <v>38</v>
      </c>
      <c r="I159" s="108">
        <v>38</v>
      </c>
      <c r="J159" s="108">
        <v>39</v>
      </c>
      <c r="K159" s="108">
        <v>39</v>
      </c>
      <c r="L159" s="108">
        <v>38</v>
      </c>
      <c r="M159" s="108">
        <v>39</v>
      </c>
      <c r="N159" s="108">
        <v>39</v>
      </c>
      <c r="O159" s="108">
        <v>39</v>
      </c>
      <c r="P159" s="108">
        <v>39</v>
      </c>
      <c r="Q159" s="108">
        <v>38</v>
      </c>
      <c r="R159" s="108">
        <v>39</v>
      </c>
      <c r="S159" s="108">
        <v>39</v>
      </c>
    </row>
    <row r="160" spans="1:19" ht="11.25" thickBot="1" x14ac:dyDescent="0.2">
      <c r="A160" s="107" t="s">
        <v>79</v>
      </c>
      <c r="B160" s="107">
        <v>13</v>
      </c>
      <c r="C160" s="108">
        <v>39</v>
      </c>
      <c r="D160" s="108">
        <v>39</v>
      </c>
      <c r="E160" s="108">
        <v>39</v>
      </c>
      <c r="F160" s="108">
        <v>39</v>
      </c>
      <c r="G160" s="108">
        <v>39</v>
      </c>
      <c r="H160" s="108">
        <v>38</v>
      </c>
      <c r="I160" s="108">
        <v>38</v>
      </c>
      <c r="J160" s="108">
        <v>39</v>
      </c>
      <c r="K160" s="108">
        <v>39</v>
      </c>
      <c r="L160" s="108">
        <v>38</v>
      </c>
      <c r="M160" s="108">
        <v>39</v>
      </c>
      <c r="N160" s="108">
        <v>39</v>
      </c>
      <c r="O160" s="108">
        <v>39</v>
      </c>
      <c r="P160" s="108">
        <v>39</v>
      </c>
      <c r="Q160" s="108">
        <v>38</v>
      </c>
      <c r="R160" s="108">
        <v>39</v>
      </c>
      <c r="S160" s="108">
        <v>39</v>
      </c>
    </row>
    <row r="161" spans="1:19" ht="11.25" thickBot="1" x14ac:dyDescent="0.2">
      <c r="A161" s="107" t="s">
        <v>80</v>
      </c>
      <c r="B161" s="107">
        <v>13</v>
      </c>
      <c r="C161" s="108">
        <v>39</v>
      </c>
      <c r="D161" s="108">
        <v>39</v>
      </c>
      <c r="E161" s="108">
        <v>39</v>
      </c>
      <c r="F161" s="108">
        <v>39</v>
      </c>
      <c r="G161" s="108">
        <v>39</v>
      </c>
      <c r="H161" s="108">
        <v>38</v>
      </c>
      <c r="I161" s="108">
        <v>38</v>
      </c>
      <c r="J161" s="108">
        <v>39</v>
      </c>
      <c r="K161" s="108">
        <v>39</v>
      </c>
      <c r="L161" s="108">
        <v>38</v>
      </c>
      <c r="M161" s="108">
        <v>39</v>
      </c>
      <c r="N161" s="108">
        <v>39</v>
      </c>
      <c r="O161" s="108">
        <v>39</v>
      </c>
      <c r="P161" s="108">
        <v>39</v>
      </c>
      <c r="Q161" s="108">
        <v>38</v>
      </c>
      <c r="R161" s="108">
        <v>39</v>
      </c>
      <c r="S161" s="108">
        <v>39</v>
      </c>
    </row>
    <row r="162" spans="1:19" ht="11.25" thickBot="1" x14ac:dyDescent="0.2">
      <c r="A162" s="107" t="s">
        <v>81</v>
      </c>
      <c r="B162" s="107">
        <v>13</v>
      </c>
      <c r="C162" s="108">
        <v>39</v>
      </c>
      <c r="D162" s="108">
        <v>39</v>
      </c>
      <c r="E162" s="108">
        <v>39</v>
      </c>
      <c r="F162" s="108">
        <v>39</v>
      </c>
      <c r="G162" s="108">
        <v>39</v>
      </c>
      <c r="H162" s="108">
        <v>38</v>
      </c>
      <c r="I162" s="108">
        <v>38</v>
      </c>
      <c r="J162" s="108">
        <v>39</v>
      </c>
      <c r="K162" s="108">
        <v>39</v>
      </c>
      <c r="L162" s="108">
        <v>38</v>
      </c>
      <c r="M162" s="108">
        <v>39</v>
      </c>
      <c r="N162" s="108">
        <v>39</v>
      </c>
      <c r="O162" s="108">
        <v>39</v>
      </c>
      <c r="P162" s="108">
        <v>39</v>
      </c>
      <c r="Q162" s="108">
        <v>38</v>
      </c>
      <c r="R162" s="108">
        <v>39</v>
      </c>
      <c r="S162" s="108">
        <v>39</v>
      </c>
    </row>
    <row r="163" spans="1:19" ht="11.25" thickBot="1" x14ac:dyDescent="0.2">
      <c r="A163" s="107" t="s">
        <v>82</v>
      </c>
      <c r="B163" s="107">
        <v>13</v>
      </c>
      <c r="C163" s="108">
        <v>39</v>
      </c>
      <c r="D163" s="108">
        <v>39</v>
      </c>
      <c r="E163" s="108">
        <v>39</v>
      </c>
      <c r="F163" s="108">
        <v>39</v>
      </c>
      <c r="G163" s="108">
        <v>39</v>
      </c>
      <c r="H163" s="108">
        <v>38</v>
      </c>
      <c r="I163" s="108">
        <v>38</v>
      </c>
      <c r="J163" s="108">
        <v>39</v>
      </c>
      <c r="K163" s="108">
        <v>39</v>
      </c>
      <c r="L163" s="108">
        <v>38</v>
      </c>
      <c r="M163" s="108">
        <v>39</v>
      </c>
      <c r="N163" s="108">
        <v>39</v>
      </c>
      <c r="O163" s="108">
        <v>39</v>
      </c>
      <c r="P163" s="108">
        <v>39</v>
      </c>
      <c r="Q163" s="108">
        <v>38</v>
      </c>
      <c r="R163" s="108">
        <v>39</v>
      </c>
      <c r="S163" s="108">
        <v>39</v>
      </c>
    </row>
    <row r="164" spans="1:19" ht="11.25" thickBot="1" x14ac:dyDescent="0.2">
      <c r="A164" s="107" t="s">
        <v>83</v>
      </c>
      <c r="B164" s="107">
        <v>13</v>
      </c>
      <c r="C164" s="108">
        <v>39</v>
      </c>
      <c r="D164" s="108">
        <v>39</v>
      </c>
      <c r="E164" s="108">
        <v>39</v>
      </c>
      <c r="F164" s="108">
        <v>39</v>
      </c>
      <c r="G164" s="108">
        <v>39</v>
      </c>
      <c r="H164" s="108">
        <v>38</v>
      </c>
      <c r="I164" s="108">
        <v>38</v>
      </c>
      <c r="J164" s="108">
        <v>39</v>
      </c>
      <c r="K164" s="108">
        <v>39</v>
      </c>
      <c r="L164" s="108">
        <v>38</v>
      </c>
      <c r="M164" s="108">
        <v>39</v>
      </c>
      <c r="N164" s="108">
        <v>39</v>
      </c>
      <c r="O164" s="108">
        <v>39</v>
      </c>
      <c r="P164" s="108">
        <v>39</v>
      </c>
      <c r="Q164" s="108">
        <v>38</v>
      </c>
      <c r="R164" s="108">
        <v>39</v>
      </c>
      <c r="S164" s="108">
        <v>39</v>
      </c>
    </row>
    <row r="165" spans="1:19" ht="11.25" thickBot="1" x14ac:dyDescent="0.2">
      <c r="A165" s="107" t="s">
        <v>84</v>
      </c>
      <c r="B165" s="107">
        <v>13</v>
      </c>
      <c r="C165" s="108">
        <v>39</v>
      </c>
      <c r="D165" s="108">
        <v>39</v>
      </c>
      <c r="E165" s="108">
        <v>39</v>
      </c>
      <c r="F165" s="108">
        <v>39</v>
      </c>
      <c r="G165" s="108">
        <v>39</v>
      </c>
      <c r="H165" s="108">
        <v>38</v>
      </c>
      <c r="I165" s="108">
        <v>38</v>
      </c>
      <c r="J165" s="108">
        <v>39</v>
      </c>
      <c r="K165" s="108">
        <v>39</v>
      </c>
      <c r="L165" s="108">
        <v>38</v>
      </c>
      <c r="M165" s="108">
        <v>39</v>
      </c>
      <c r="N165" s="108">
        <v>39</v>
      </c>
      <c r="O165" s="108">
        <v>39</v>
      </c>
      <c r="P165" s="108">
        <v>39</v>
      </c>
      <c r="Q165" s="108">
        <v>38</v>
      </c>
      <c r="R165" s="108">
        <v>39</v>
      </c>
      <c r="S165" s="108">
        <v>39</v>
      </c>
    </row>
    <row r="166" spans="1:19" ht="11.25" thickBot="1" x14ac:dyDescent="0.2">
      <c r="A166" s="107" t="s">
        <v>85</v>
      </c>
      <c r="B166" s="107">
        <v>13</v>
      </c>
      <c r="C166" s="108">
        <v>39</v>
      </c>
      <c r="D166" s="108">
        <v>39</v>
      </c>
      <c r="E166" s="108">
        <v>39</v>
      </c>
      <c r="F166" s="108">
        <v>39</v>
      </c>
      <c r="G166" s="108">
        <v>39</v>
      </c>
      <c r="H166" s="108">
        <v>38</v>
      </c>
      <c r="I166" s="108">
        <v>38</v>
      </c>
      <c r="J166" s="108">
        <v>39</v>
      </c>
      <c r="K166" s="108">
        <v>39</v>
      </c>
      <c r="L166" s="108">
        <v>38</v>
      </c>
      <c r="M166" s="108">
        <v>39</v>
      </c>
      <c r="N166" s="108">
        <v>39</v>
      </c>
      <c r="O166" s="108">
        <v>39</v>
      </c>
      <c r="P166" s="108">
        <v>39</v>
      </c>
      <c r="Q166" s="108">
        <v>38</v>
      </c>
      <c r="R166" s="108">
        <v>39</v>
      </c>
      <c r="S166" s="108">
        <v>39</v>
      </c>
    </row>
    <row r="167" spans="1:19" ht="11.25" thickBot="1" x14ac:dyDescent="0.2">
      <c r="A167" s="107" t="s">
        <v>86</v>
      </c>
      <c r="B167" s="107">
        <v>13</v>
      </c>
      <c r="C167" s="108">
        <v>39</v>
      </c>
      <c r="D167" s="108">
        <v>39</v>
      </c>
      <c r="E167" s="108">
        <v>39</v>
      </c>
      <c r="F167" s="108">
        <v>39</v>
      </c>
      <c r="G167" s="108">
        <v>39</v>
      </c>
      <c r="H167" s="108">
        <v>38</v>
      </c>
      <c r="I167" s="108">
        <v>38</v>
      </c>
      <c r="J167" s="108">
        <v>39</v>
      </c>
      <c r="K167" s="108">
        <v>39</v>
      </c>
      <c r="L167" s="108">
        <v>38</v>
      </c>
      <c r="M167" s="108">
        <v>39</v>
      </c>
      <c r="N167" s="108">
        <v>39</v>
      </c>
      <c r="O167" s="108">
        <v>39</v>
      </c>
      <c r="P167" s="108">
        <v>39</v>
      </c>
      <c r="Q167" s="108">
        <v>38</v>
      </c>
      <c r="R167" s="108">
        <v>39</v>
      </c>
      <c r="S167" s="108">
        <v>39</v>
      </c>
    </row>
    <row r="168" spans="1:19" ht="11.25" thickBot="1" x14ac:dyDescent="0.2">
      <c r="A168" s="107" t="s">
        <v>87</v>
      </c>
      <c r="B168" s="107">
        <v>13</v>
      </c>
      <c r="C168" s="108">
        <v>39</v>
      </c>
      <c r="D168" s="108">
        <v>39</v>
      </c>
      <c r="E168" s="108">
        <v>39</v>
      </c>
      <c r="F168" s="108">
        <v>39</v>
      </c>
      <c r="G168" s="108">
        <v>39</v>
      </c>
      <c r="H168" s="108">
        <v>38</v>
      </c>
      <c r="I168" s="108">
        <v>38</v>
      </c>
      <c r="J168" s="108">
        <v>39</v>
      </c>
      <c r="K168" s="108">
        <v>39</v>
      </c>
      <c r="L168" s="108">
        <v>38</v>
      </c>
      <c r="M168" s="108">
        <v>39</v>
      </c>
      <c r="N168" s="108">
        <v>39</v>
      </c>
      <c r="O168" s="108">
        <v>39</v>
      </c>
      <c r="P168" s="108">
        <v>39</v>
      </c>
      <c r="Q168" s="108">
        <v>38</v>
      </c>
      <c r="R168" s="108">
        <v>39</v>
      </c>
      <c r="S168" s="108">
        <v>39</v>
      </c>
    </row>
    <row r="169" spans="1:19" ht="11.25" thickBot="1" x14ac:dyDescent="0.2">
      <c r="A169" s="107" t="s">
        <v>73</v>
      </c>
      <c r="B169" s="107">
        <v>13</v>
      </c>
      <c r="C169" s="108">
        <v>39</v>
      </c>
      <c r="D169" s="108">
        <v>39</v>
      </c>
      <c r="E169" s="108">
        <v>39</v>
      </c>
      <c r="F169" s="108">
        <v>39</v>
      </c>
      <c r="G169" s="108">
        <v>39</v>
      </c>
      <c r="H169" s="108">
        <v>38</v>
      </c>
      <c r="I169" s="108">
        <v>38</v>
      </c>
      <c r="J169" s="108">
        <v>39</v>
      </c>
      <c r="K169" s="108">
        <v>39</v>
      </c>
      <c r="L169" s="108">
        <v>38</v>
      </c>
      <c r="M169" s="108">
        <v>39</v>
      </c>
      <c r="N169" s="108">
        <v>39</v>
      </c>
      <c r="O169" s="108">
        <v>39</v>
      </c>
      <c r="P169" s="108">
        <v>39</v>
      </c>
      <c r="Q169" s="108">
        <v>38</v>
      </c>
      <c r="R169" s="108">
        <v>39</v>
      </c>
      <c r="S169" s="108">
        <v>39</v>
      </c>
    </row>
    <row r="170" spans="1:19" ht="11.25" thickBot="1" x14ac:dyDescent="0.2">
      <c r="A170" s="107" t="s">
        <v>74</v>
      </c>
      <c r="B170" s="107">
        <v>13</v>
      </c>
      <c r="C170" s="108">
        <v>39</v>
      </c>
      <c r="D170" s="108">
        <v>39</v>
      </c>
      <c r="E170" s="108">
        <v>39</v>
      </c>
      <c r="F170" s="108">
        <v>39</v>
      </c>
      <c r="G170" s="108">
        <v>39</v>
      </c>
      <c r="H170" s="108">
        <v>38</v>
      </c>
      <c r="I170" s="108">
        <v>38</v>
      </c>
      <c r="J170" s="108">
        <v>39</v>
      </c>
      <c r="K170" s="108">
        <v>39</v>
      </c>
      <c r="L170" s="108">
        <v>38</v>
      </c>
      <c r="M170" s="108">
        <v>39</v>
      </c>
      <c r="N170" s="108">
        <v>39</v>
      </c>
      <c r="O170" s="108">
        <v>39</v>
      </c>
      <c r="P170" s="108">
        <v>39</v>
      </c>
      <c r="Q170" s="108">
        <v>38</v>
      </c>
      <c r="R170" s="108">
        <v>39</v>
      </c>
      <c r="S170" s="108">
        <v>39</v>
      </c>
    </row>
    <row r="171" spans="1:19" ht="11.25" thickBot="1" x14ac:dyDescent="0.2">
      <c r="A171" s="107" t="s">
        <v>75</v>
      </c>
      <c r="B171" s="107">
        <v>13</v>
      </c>
      <c r="C171" s="108">
        <v>39</v>
      </c>
      <c r="D171" s="108">
        <v>39</v>
      </c>
      <c r="E171" s="108">
        <v>39</v>
      </c>
      <c r="F171" s="108">
        <v>39</v>
      </c>
      <c r="G171" s="108">
        <v>39</v>
      </c>
      <c r="H171" s="108">
        <v>38</v>
      </c>
      <c r="I171" s="108">
        <v>38</v>
      </c>
      <c r="J171" s="108">
        <v>39</v>
      </c>
      <c r="K171" s="108">
        <v>39</v>
      </c>
      <c r="L171" s="108">
        <v>38</v>
      </c>
      <c r="M171" s="108">
        <v>39</v>
      </c>
      <c r="N171" s="108">
        <v>39</v>
      </c>
      <c r="O171" s="108">
        <v>39</v>
      </c>
      <c r="P171" s="108">
        <v>39</v>
      </c>
      <c r="Q171" s="108">
        <v>38</v>
      </c>
      <c r="R171" s="108">
        <v>39</v>
      </c>
      <c r="S171" s="108">
        <v>39</v>
      </c>
    </row>
    <row r="172" spans="1:19" ht="11.25" thickBot="1" x14ac:dyDescent="0.2">
      <c r="A172" s="107" t="s">
        <v>76</v>
      </c>
      <c r="B172" s="107">
        <v>13</v>
      </c>
      <c r="C172" s="108">
        <v>39</v>
      </c>
      <c r="D172" s="108">
        <v>39</v>
      </c>
      <c r="E172" s="108">
        <v>39</v>
      </c>
      <c r="F172" s="108">
        <v>39</v>
      </c>
      <c r="G172" s="108">
        <v>39</v>
      </c>
      <c r="H172" s="108">
        <v>38</v>
      </c>
      <c r="I172" s="108">
        <v>38</v>
      </c>
      <c r="J172" s="108">
        <v>39</v>
      </c>
      <c r="K172" s="108">
        <v>39</v>
      </c>
      <c r="L172" s="108">
        <v>38</v>
      </c>
      <c r="M172" s="108">
        <v>39</v>
      </c>
      <c r="N172" s="108">
        <v>39</v>
      </c>
      <c r="O172" s="108">
        <v>39</v>
      </c>
      <c r="P172" s="108">
        <v>39</v>
      </c>
      <c r="Q172" s="108">
        <v>38</v>
      </c>
      <c r="R172" s="108">
        <v>39</v>
      </c>
      <c r="S172" s="108">
        <v>39</v>
      </c>
    </row>
    <row r="173" spans="1:19" ht="11.25" thickBot="1" x14ac:dyDescent="0.2">
      <c r="A173" s="107" t="s">
        <v>77</v>
      </c>
      <c r="B173" s="107">
        <v>13</v>
      </c>
      <c r="C173" s="108">
        <v>39</v>
      </c>
      <c r="D173" s="108">
        <v>39</v>
      </c>
      <c r="E173" s="108">
        <v>39</v>
      </c>
      <c r="F173" s="108">
        <v>39</v>
      </c>
      <c r="G173" s="108">
        <v>39</v>
      </c>
      <c r="H173" s="108">
        <v>38</v>
      </c>
      <c r="I173" s="108">
        <v>38</v>
      </c>
      <c r="J173" s="108">
        <v>39</v>
      </c>
      <c r="K173" s="108">
        <v>39</v>
      </c>
      <c r="L173" s="108">
        <v>38</v>
      </c>
      <c r="M173" s="108">
        <v>39</v>
      </c>
      <c r="N173" s="108">
        <v>39</v>
      </c>
      <c r="O173" s="108">
        <v>39</v>
      </c>
      <c r="P173" s="108">
        <v>39</v>
      </c>
      <c r="Q173" s="108">
        <v>38</v>
      </c>
      <c r="R173" s="108">
        <v>39</v>
      </c>
      <c r="S173" s="108">
        <v>39</v>
      </c>
    </row>
    <row r="174" spans="1:19" ht="11.25" thickBot="1" x14ac:dyDescent="0.2">
      <c r="A174" s="107" t="s">
        <v>78</v>
      </c>
      <c r="B174" s="107">
        <v>13</v>
      </c>
      <c r="C174" s="108">
        <v>39</v>
      </c>
      <c r="D174" s="108">
        <v>39</v>
      </c>
      <c r="E174" s="108">
        <v>39</v>
      </c>
      <c r="F174" s="108">
        <v>39</v>
      </c>
      <c r="G174" s="108">
        <v>39</v>
      </c>
      <c r="H174" s="108">
        <v>38</v>
      </c>
      <c r="I174" s="108">
        <v>38</v>
      </c>
      <c r="J174" s="108">
        <v>39</v>
      </c>
      <c r="K174" s="108">
        <v>39</v>
      </c>
      <c r="L174" s="108">
        <v>38</v>
      </c>
      <c r="M174" s="108">
        <v>39</v>
      </c>
      <c r="N174" s="108">
        <v>39</v>
      </c>
      <c r="O174" s="108">
        <v>39</v>
      </c>
      <c r="P174" s="108">
        <v>39</v>
      </c>
      <c r="Q174" s="108">
        <v>38</v>
      </c>
      <c r="R174" s="108">
        <v>39</v>
      </c>
      <c r="S174" s="108">
        <v>39</v>
      </c>
    </row>
    <row r="175" spans="1:19" ht="11.25" thickBot="1" x14ac:dyDescent="0.2">
      <c r="A175" s="107" t="s">
        <v>79</v>
      </c>
      <c r="B175" s="107">
        <v>13</v>
      </c>
      <c r="C175" s="108">
        <v>39</v>
      </c>
      <c r="D175" s="108">
        <v>39</v>
      </c>
      <c r="E175" s="108">
        <v>39</v>
      </c>
      <c r="F175" s="108">
        <v>39</v>
      </c>
      <c r="G175" s="108">
        <v>39</v>
      </c>
      <c r="H175" s="108">
        <v>38</v>
      </c>
      <c r="I175" s="108">
        <v>38</v>
      </c>
      <c r="J175" s="108">
        <v>39</v>
      </c>
      <c r="K175" s="108">
        <v>39</v>
      </c>
      <c r="L175" s="108">
        <v>38</v>
      </c>
      <c r="M175" s="108">
        <v>39</v>
      </c>
      <c r="N175" s="108">
        <v>39</v>
      </c>
      <c r="O175" s="108">
        <v>39</v>
      </c>
      <c r="P175" s="108">
        <v>39</v>
      </c>
      <c r="Q175" s="108">
        <v>38</v>
      </c>
      <c r="R175" s="108">
        <v>39</v>
      </c>
      <c r="S175" s="108">
        <v>39</v>
      </c>
    </row>
    <row r="176" spans="1:19" ht="11.25" thickBot="1" x14ac:dyDescent="0.2">
      <c r="A176" s="107" t="s">
        <v>80</v>
      </c>
      <c r="B176" s="107">
        <v>13</v>
      </c>
      <c r="C176" s="108">
        <v>39</v>
      </c>
      <c r="D176" s="108">
        <v>39</v>
      </c>
      <c r="E176" s="108">
        <v>39</v>
      </c>
      <c r="F176" s="108">
        <v>39</v>
      </c>
      <c r="G176" s="108">
        <v>39</v>
      </c>
      <c r="H176" s="108">
        <v>38</v>
      </c>
      <c r="I176" s="108">
        <v>38</v>
      </c>
      <c r="J176" s="108">
        <v>39</v>
      </c>
      <c r="K176" s="108">
        <v>39</v>
      </c>
      <c r="L176" s="108">
        <v>38</v>
      </c>
      <c r="M176" s="108">
        <v>39</v>
      </c>
      <c r="N176" s="108">
        <v>39</v>
      </c>
      <c r="O176" s="108">
        <v>39</v>
      </c>
      <c r="P176" s="108">
        <v>39</v>
      </c>
      <c r="Q176" s="108">
        <v>38</v>
      </c>
      <c r="R176" s="108">
        <v>39</v>
      </c>
      <c r="S176" s="108">
        <v>39</v>
      </c>
    </row>
    <row r="177" spans="1:19" ht="11.25" thickBot="1" x14ac:dyDescent="0.2">
      <c r="A177" s="107" t="s">
        <v>81</v>
      </c>
      <c r="B177" s="107">
        <v>13</v>
      </c>
      <c r="C177" s="108">
        <v>39</v>
      </c>
      <c r="D177" s="108">
        <v>39</v>
      </c>
      <c r="E177" s="108">
        <v>39</v>
      </c>
      <c r="F177" s="108">
        <v>39</v>
      </c>
      <c r="G177" s="108">
        <v>39</v>
      </c>
      <c r="H177" s="108">
        <v>38</v>
      </c>
      <c r="I177" s="108">
        <v>38</v>
      </c>
      <c r="J177" s="108">
        <v>39</v>
      </c>
      <c r="K177" s="108">
        <v>39</v>
      </c>
      <c r="L177" s="108">
        <v>38</v>
      </c>
      <c r="M177" s="108">
        <v>39</v>
      </c>
      <c r="N177" s="108">
        <v>39</v>
      </c>
      <c r="O177" s="108">
        <v>39</v>
      </c>
      <c r="P177" s="108">
        <v>39</v>
      </c>
      <c r="Q177" s="108">
        <v>38</v>
      </c>
      <c r="R177" s="108">
        <v>39</v>
      </c>
      <c r="S177" s="108">
        <v>39</v>
      </c>
    </row>
    <row r="178" spans="1:19" ht="11.25" thickBot="1" x14ac:dyDescent="0.2">
      <c r="A178" s="107" t="s">
        <v>82</v>
      </c>
      <c r="B178" s="107">
        <v>13</v>
      </c>
      <c r="C178" s="108">
        <v>39</v>
      </c>
      <c r="D178" s="108">
        <v>39</v>
      </c>
      <c r="E178" s="108">
        <v>39</v>
      </c>
      <c r="F178" s="108">
        <v>39</v>
      </c>
      <c r="G178" s="108">
        <v>39</v>
      </c>
      <c r="H178" s="108">
        <v>38</v>
      </c>
      <c r="I178" s="108">
        <v>38</v>
      </c>
      <c r="J178" s="108">
        <v>39</v>
      </c>
      <c r="K178" s="108">
        <v>39</v>
      </c>
      <c r="L178" s="108">
        <v>38</v>
      </c>
      <c r="M178" s="108">
        <v>39</v>
      </c>
      <c r="N178" s="108">
        <v>39</v>
      </c>
      <c r="O178" s="108">
        <v>39</v>
      </c>
      <c r="P178" s="108">
        <v>39</v>
      </c>
      <c r="Q178" s="108">
        <v>38</v>
      </c>
      <c r="R178" s="108">
        <v>39</v>
      </c>
      <c r="S178" s="108">
        <v>39</v>
      </c>
    </row>
    <row r="179" spans="1:19" ht="11.25" thickBot="1" x14ac:dyDescent="0.2">
      <c r="A179" s="107" t="s">
        <v>83</v>
      </c>
      <c r="B179" s="107">
        <v>13</v>
      </c>
      <c r="C179" s="108">
        <v>39</v>
      </c>
      <c r="D179" s="108">
        <v>39</v>
      </c>
      <c r="E179" s="108">
        <v>39</v>
      </c>
      <c r="F179" s="108">
        <v>39</v>
      </c>
      <c r="G179" s="108">
        <v>39</v>
      </c>
      <c r="H179" s="108">
        <v>38</v>
      </c>
      <c r="I179" s="108">
        <v>38</v>
      </c>
      <c r="J179" s="108">
        <v>39</v>
      </c>
      <c r="K179" s="108">
        <v>39</v>
      </c>
      <c r="L179" s="108">
        <v>38</v>
      </c>
      <c r="M179" s="108">
        <v>39</v>
      </c>
      <c r="N179" s="108">
        <v>39</v>
      </c>
      <c r="O179" s="108">
        <v>39</v>
      </c>
      <c r="P179" s="108">
        <v>39</v>
      </c>
      <c r="Q179" s="108">
        <v>38</v>
      </c>
      <c r="R179" s="108">
        <v>39</v>
      </c>
      <c r="S179" s="108">
        <v>39</v>
      </c>
    </row>
    <row r="180" spans="1:19" ht="11.25" thickBot="1" x14ac:dyDescent="0.2">
      <c r="A180" s="107" t="s">
        <v>84</v>
      </c>
      <c r="B180" s="107">
        <v>13</v>
      </c>
      <c r="C180" s="108">
        <v>39</v>
      </c>
      <c r="D180" s="108">
        <v>39</v>
      </c>
      <c r="E180" s="108">
        <v>39</v>
      </c>
      <c r="F180" s="108">
        <v>39</v>
      </c>
      <c r="G180" s="108">
        <v>39</v>
      </c>
      <c r="H180" s="108">
        <v>38</v>
      </c>
      <c r="I180" s="108">
        <v>38</v>
      </c>
      <c r="J180" s="108">
        <v>39</v>
      </c>
      <c r="K180" s="108">
        <v>39</v>
      </c>
      <c r="L180" s="108">
        <v>38</v>
      </c>
      <c r="M180" s="108">
        <v>39</v>
      </c>
      <c r="N180" s="108">
        <v>39</v>
      </c>
      <c r="O180" s="108">
        <v>39</v>
      </c>
      <c r="P180" s="108">
        <v>39</v>
      </c>
      <c r="Q180" s="108">
        <v>38</v>
      </c>
      <c r="R180" s="108">
        <v>39</v>
      </c>
      <c r="S180" s="108">
        <v>39</v>
      </c>
    </row>
    <row r="181" spans="1:19" ht="11.25" thickBot="1" x14ac:dyDescent="0.2">
      <c r="A181" s="107" t="s">
        <v>85</v>
      </c>
      <c r="B181" s="107">
        <v>13</v>
      </c>
      <c r="C181" s="108">
        <v>39</v>
      </c>
      <c r="D181" s="108">
        <v>39</v>
      </c>
      <c r="E181" s="108">
        <v>39</v>
      </c>
      <c r="F181" s="108">
        <v>39</v>
      </c>
      <c r="G181" s="108">
        <v>39</v>
      </c>
      <c r="H181" s="108">
        <v>38</v>
      </c>
      <c r="I181" s="108">
        <v>38</v>
      </c>
      <c r="J181" s="108">
        <v>39</v>
      </c>
      <c r="K181" s="108">
        <v>39</v>
      </c>
      <c r="L181" s="108">
        <v>38</v>
      </c>
      <c r="M181" s="108">
        <v>39</v>
      </c>
      <c r="N181" s="108">
        <v>39</v>
      </c>
      <c r="O181" s="108">
        <v>39</v>
      </c>
      <c r="P181" s="108">
        <v>39</v>
      </c>
      <c r="Q181" s="108">
        <v>38</v>
      </c>
      <c r="R181" s="108">
        <v>39</v>
      </c>
      <c r="S181" s="108">
        <v>39</v>
      </c>
    </row>
    <row r="182" spans="1:19" ht="11.25" thickBot="1" x14ac:dyDescent="0.2">
      <c r="A182" s="107" t="s">
        <v>86</v>
      </c>
      <c r="B182" s="107">
        <v>13</v>
      </c>
      <c r="C182" s="108">
        <v>39</v>
      </c>
      <c r="D182" s="108">
        <v>39</v>
      </c>
      <c r="E182" s="108">
        <v>39</v>
      </c>
      <c r="F182" s="108">
        <v>39</v>
      </c>
      <c r="G182" s="108">
        <v>39</v>
      </c>
      <c r="H182" s="108">
        <v>38</v>
      </c>
      <c r="I182" s="108">
        <v>38</v>
      </c>
      <c r="J182" s="108">
        <v>39</v>
      </c>
      <c r="K182" s="108">
        <v>39</v>
      </c>
      <c r="L182" s="108">
        <v>38</v>
      </c>
      <c r="M182" s="108">
        <v>39</v>
      </c>
      <c r="N182" s="108">
        <v>39</v>
      </c>
      <c r="O182" s="108">
        <v>39</v>
      </c>
      <c r="P182" s="108">
        <v>39</v>
      </c>
      <c r="Q182" s="108">
        <v>38</v>
      </c>
      <c r="R182" s="108">
        <v>39</v>
      </c>
      <c r="S182" s="108">
        <v>39</v>
      </c>
    </row>
    <row r="183" spans="1:19" ht="11.25" thickBot="1" x14ac:dyDescent="0.2">
      <c r="A183" s="107" t="s">
        <v>88</v>
      </c>
      <c r="B183" s="107">
        <v>13</v>
      </c>
      <c r="C183" s="108">
        <v>39</v>
      </c>
      <c r="D183" s="108">
        <v>39</v>
      </c>
      <c r="E183" s="108">
        <v>39</v>
      </c>
      <c r="F183" s="108">
        <v>39</v>
      </c>
      <c r="G183" s="108">
        <v>39</v>
      </c>
      <c r="H183" s="108">
        <v>38</v>
      </c>
      <c r="I183" s="108">
        <v>38</v>
      </c>
      <c r="J183" s="108">
        <v>39</v>
      </c>
      <c r="K183" s="108">
        <v>39</v>
      </c>
      <c r="L183" s="108">
        <v>38</v>
      </c>
      <c r="M183" s="108">
        <v>39</v>
      </c>
      <c r="N183" s="108">
        <v>39</v>
      </c>
      <c r="O183" s="108">
        <v>39</v>
      </c>
      <c r="P183" s="108">
        <v>39</v>
      </c>
      <c r="Q183" s="108">
        <v>38</v>
      </c>
      <c r="R183" s="108">
        <v>39</v>
      </c>
      <c r="S183" s="108">
        <v>39</v>
      </c>
    </row>
    <row r="184" spans="1:19" ht="11.25" thickBot="1" x14ac:dyDescent="0.2">
      <c r="A184" s="107" t="s">
        <v>89</v>
      </c>
      <c r="B184" s="107">
        <v>13</v>
      </c>
      <c r="C184" s="108">
        <v>39</v>
      </c>
      <c r="D184" s="108">
        <v>39</v>
      </c>
      <c r="E184" s="108">
        <v>39</v>
      </c>
      <c r="F184" s="108">
        <v>39</v>
      </c>
      <c r="G184" s="108">
        <v>39</v>
      </c>
      <c r="H184" s="108">
        <v>38</v>
      </c>
      <c r="I184" s="108">
        <v>38</v>
      </c>
      <c r="J184" s="108">
        <v>39</v>
      </c>
      <c r="K184" s="108">
        <v>39</v>
      </c>
      <c r="L184" s="108">
        <v>38</v>
      </c>
      <c r="M184" s="108">
        <v>39</v>
      </c>
      <c r="N184" s="108">
        <v>39</v>
      </c>
      <c r="O184" s="108">
        <v>39</v>
      </c>
      <c r="P184" s="108">
        <v>39</v>
      </c>
      <c r="Q184" s="108">
        <v>38</v>
      </c>
      <c r="R184" s="108">
        <v>39</v>
      </c>
      <c r="S184" s="108">
        <v>39</v>
      </c>
    </row>
    <row r="185" spans="1:19" ht="11.25" thickBot="1" x14ac:dyDescent="0.2">
      <c r="A185" s="107" t="s">
        <v>90</v>
      </c>
      <c r="B185" s="107">
        <v>13</v>
      </c>
      <c r="C185" s="108">
        <v>39</v>
      </c>
      <c r="D185" s="108">
        <v>39</v>
      </c>
      <c r="E185" s="108">
        <v>39</v>
      </c>
      <c r="F185" s="108">
        <v>39</v>
      </c>
      <c r="G185" s="108">
        <v>39</v>
      </c>
      <c r="H185" s="108">
        <v>38</v>
      </c>
      <c r="I185" s="108">
        <v>38</v>
      </c>
      <c r="J185" s="108">
        <v>39</v>
      </c>
      <c r="K185" s="108">
        <v>39</v>
      </c>
      <c r="L185" s="108">
        <v>38</v>
      </c>
      <c r="M185" s="108">
        <v>39</v>
      </c>
      <c r="N185" s="108">
        <v>39</v>
      </c>
      <c r="O185" s="108">
        <v>39</v>
      </c>
      <c r="P185" s="108">
        <v>39</v>
      </c>
      <c r="Q185" s="108">
        <v>38</v>
      </c>
      <c r="R185" s="108">
        <v>39</v>
      </c>
      <c r="S185" s="108">
        <v>39</v>
      </c>
    </row>
    <row r="186" spans="1:19" ht="11.25" thickBot="1" x14ac:dyDescent="0.2">
      <c r="A186" s="107" t="s">
        <v>91</v>
      </c>
      <c r="B186" s="107">
        <v>13</v>
      </c>
      <c r="C186" s="108">
        <v>39</v>
      </c>
      <c r="D186" s="108">
        <v>39</v>
      </c>
      <c r="E186" s="108">
        <v>39</v>
      </c>
      <c r="F186" s="108">
        <v>39</v>
      </c>
      <c r="G186" s="108">
        <v>39</v>
      </c>
      <c r="H186" s="108">
        <v>38</v>
      </c>
      <c r="I186" s="108">
        <v>38</v>
      </c>
      <c r="J186" s="108">
        <v>39</v>
      </c>
      <c r="K186" s="108">
        <v>39</v>
      </c>
      <c r="L186" s="108">
        <v>38</v>
      </c>
      <c r="M186" s="108">
        <v>39</v>
      </c>
      <c r="N186" s="108">
        <v>39</v>
      </c>
      <c r="O186" s="108">
        <v>39</v>
      </c>
      <c r="P186" s="108">
        <v>39</v>
      </c>
      <c r="Q186" s="108">
        <v>38</v>
      </c>
      <c r="R186" s="108">
        <v>39</v>
      </c>
      <c r="S186" s="108">
        <v>39</v>
      </c>
    </row>
    <row r="187" spans="1:19" ht="11.25" thickBot="1" x14ac:dyDescent="0.2">
      <c r="A187" s="107" t="s">
        <v>73</v>
      </c>
      <c r="B187" s="107">
        <v>13</v>
      </c>
      <c r="C187" s="108">
        <v>39</v>
      </c>
      <c r="D187" s="108">
        <v>39</v>
      </c>
      <c r="E187" s="108">
        <v>39</v>
      </c>
      <c r="F187" s="108">
        <v>39</v>
      </c>
      <c r="G187" s="108">
        <v>39</v>
      </c>
      <c r="H187" s="108">
        <v>38</v>
      </c>
      <c r="I187" s="108">
        <v>38</v>
      </c>
      <c r="J187" s="108">
        <v>39</v>
      </c>
      <c r="K187" s="108">
        <v>39</v>
      </c>
      <c r="L187" s="108">
        <v>38</v>
      </c>
      <c r="M187" s="108">
        <v>39</v>
      </c>
      <c r="N187" s="108">
        <v>39</v>
      </c>
      <c r="O187" s="108">
        <v>39</v>
      </c>
      <c r="P187" s="108">
        <v>39</v>
      </c>
      <c r="Q187" s="108">
        <v>38</v>
      </c>
      <c r="R187" s="108">
        <v>39</v>
      </c>
      <c r="S187" s="108">
        <v>39</v>
      </c>
    </row>
    <row r="188" spans="1:19" ht="11.25" thickBot="1" x14ac:dyDescent="0.2">
      <c r="A188" s="107" t="s">
        <v>74</v>
      </c>
      <c r="B188" s="107">
        <v>13</v>
      </c>
      <c r="C188" s="108">
        <v>39</v>
      </c>
      <c r="D188" s="108">
        <v>39</v>
      </c>
      <c r="E188" s="108">
        <v>39</v>
      </c>
      <c r="F188" s="108">
        <v>39</v>
      </c>
      <c r="G188" s="108">
        <v>39</v>
      </c>
      <c r="H188" s="108">
        <v>38</v>
      </c>
      <c r="I188" s="108">
        <v>38</v>
      </c>
      <c r="J188" s="108">
        <v>39</v>
      </c>
      <c r="K188" s="108">
        <v>39</v>
      </c>
      <c r="L188" s="108">
        <v>38</v>
      </c>
      <c r="M188" s="108">
        <v>39</v>
      </c>
      <c r="N188" s="108">
        <v>39</v>
      </c>
      <c r="O188" s="108">
        <v>39</v>
      </c>
      <c r="P188" s="108">
        <v>39</v>
      </c>
      <c r="Q188" s="108">
        <v>38</v>
      </c>
      <c r="R188" s="108">
        <v>39</v>
      </c>
      <c r="S188" s="108">
        <v>39</v>
      </c>
    </row>
    <row r="189" spans="1:19" ht="11.25" thickBot="1" x14ac:dyDescent="0.2">
      <c r="A189" s="107" t="s">
        <v>75</v>
      </c>
      <c r="B189" s="107">
        <v>13</v>
      </c>
      <c r="C189" s="108">
        <v>39</v>
      </c>
      <c r="D189" s="108">
        <v>39</v>
      </c>
      <c r="E189" s="108">
        <v>39</v>
      </c>
      <c r="F189" s="108">
        <v>39</v>
      </c>
      <c r="G189" s="108">
        <v>39</v>
      </c>
      <c r="H189" s="108">
        <v>38</v>
      </c>
      <c r="I189" s="108">
        <v>38</v>
      </c>
      <c r="J189" s="108">
        <v>39</v>
      </c>
      <c r="K189" s="108">
        <v>39</v>
      </c>
      <c r="L189" s="108">
        <v>38</v>
      </c>
      <c r="M189" s="108">
        <v>39</v>
      </c>
      <c r="N189" s="108">
        <v>39</v>
      </c>
      <c r="O189" s="108">
        <v>39</v>
      </c>
      <c r="P189" s="108">
        <v>39</v>
      </c>
      <c r="Q189" s="108">
        <v>38</v>
      </c>
      <c r="R189" s="108">
        <v>39</v>
      </c>
      <c r="S189" s="108">
        <v>39</v>
      </c>
    </row>
    <row r="190" spans="1:19" ht="11.25" thickBot="1" x14ac:dyDescent="0.2">
      <c r="A190" s="107" t="s">
        <v>76</v>
      </c>
      <c r="B190" s="107">
        <v>13</v>
      </c>
      <c r="C190" s="108">
        <v>39</v>
      </c>
      <c r="D190" s="108">
        <v>39</v>
      </c>
      <c r="E190" s="108">
        <v>39</v>
      </c>
      <c r="F190" s="108">
        <v>39</v>
      </c>
      <c r="G190" s="108">
        <v>39</v>
      </c>
      <c r="H190" s="108">
        <v>38</v>
      </c>
      <c r="I190" s="108">
        <v>38</v>
      </c>
      <c r="J190" s="108">
        <v>39</v>
      </c>
      <c r="K190" s="108">
        <v>39</v>
      </c>
      <c r="L190" s="108">
        <v>38</v>
      </c>
      <c r="M190" s="108">
        <v>39</v>
      </c>
      <c r="N190" s="108">
        <v>39</v>
      </c>
      <c r="O190" s="108">
        <v>39</v>
      </c>
      <c r="P190" s="108">
        <v>39</v>
      </c>
      <c r="Q190" s="108">
        <v>38</v>
      </c>
      <c r="R190" s="108">
        <v>39</v>
      </c>
      <c r="S190" s="108">
        <v>39</v>
      </c>
    </row>
    <row r="191" spans="1:19" ht="11.25" thickBot="1" x14ac:dyDescent="0.2">
      <c r="A191" s="107" t="s">
        <v>77</v>
      </c>
      <c r="B191" s="107">
        <v>13</v>
      </c>
      <c r="C191" s="108">
        <v>39</v>
      </c>
      <c r="D191" s="108">
        <v>39</v>
      </c>
      <c r="E191" s="108">
        <v>39</v>
      </c>
      <c r="F191" s="108">
        <v>39</v>
      </c>
      <c r="G191" s="108">
        <v>39</v>
      </c>
      <c r="H191" s="108">
        <v>38</v>
      </c>
      <c r="I191" s="108">
        <v>38</v>
      </c>
      <c r="J191" s="108">
        <v>39</v>
      </c>
      <c r="K191" s="108">
        <v>39</v>
      </c>
      <c r="L191" s="108">
        <v>38</v>
      </c>
      <c r="M191" s="108">
        <v>39</v>
      </c>
      <c r="N191" s="108">
        <v>39</v>
      </c>
      <c r="O191" s="108">
        <v>39</v>
      </c>
      <c r="P191" s="108">
        <v>39</v>
      </c>
      <c r="Q191" s="108">
        <v>38</v>
      </c>
      <c r="R191" s="108">
        <v>39</v>
      </c>
      <c r="S191" s="108">
        <v>39</v>
      </c>
    </row>
    <row r="192" spans="1:19" ht="11.25" thickBot="1" x14ac:dyDescent="0.2">
      <c r="A192" s="107" t="s">
        <v>78</v>
      </c>
      <c r="B192" s="107">
        <v>13</v>
      </c>
      <c r="C192" s="108">
        <v>39</v>
      </c>
      <c r="D192" s="108">
        <v>39</v>
      </c>
      <c r="E192" s="108">
        <v>39</v>
      </c>
      <c r="F192" s="108">
        <v>39</v>
      </c>
      <c r="G192" s="108">
        <v>39</v>
      </c>
      <c r="H192" s="108">
        <v>38</v>
      </c>
      <c r="I192" s="108">
        <v>38</v>
      </c>
      <c r="J192" s="108">
        <v>39</v>
      </c>
      <c r="K192" s="108">
        <v>39</v>
      </c>
      <c r="L192" s="108">
        <v>38</v>
      </c>
      <c r="M192" s="108">
        <v>39</v>
      </c>
      <c r="N192" s="108">
        <v>39</v>
      </c>
      <c r="O192" s="108">
        <v>39</v>
      </c>
      <c r="P192" s="108">
        <v>39</v>
      </c>
      <c r="Q192" s="108">
        <v>38</v>
      </c>
      <c r="R192" s="108">
        <v>39</v>
      </c>
      <c r="S192" s="108">
        <v>39</v>
      </c>
    </row>
    <row r="193" spans="1:19" ht="11.25" thickBot="1" x14ac:dyDescent="0.2">
      <c r="A193" s="107" t="s">
        <v>79</v>
      </c>
      <c r="B193" s="107">
        <v>13</v>
      </c>
      <c r="C193" s="108">
        <v>39</v>
      </c>
      <c r="D193" s="108">
        <v>39</v>
      </c>
      <c r="E193" s="108">
        <v>39</v>
      </c>
      <c r="F193" s="108">
        <v>39</v>
      </c>
      <c r="G193" s="108">
        <v>39</v>
      </c>
      <c r="H193" s="108">
        <v>38</v>
      </c>
      <c r="I193" s="108">
        <v>38</v>
      </c>
      <c r="J193" s="108">
        <v>39</v>
      </c>
      <c r="K193" s="108">
        <v>39</v>
      </c>
      <c r="L193" s="108">
        <v>38</v>
      </c>
      <c r="M193" s="108">
        <v>39</v>
      </c>
      <c r="N193" s="108">
        <v>39</v>
      </c>
      <c r="O193" s="108">
        <v>39</v>
      </c>
      <c r="P193" s="108">
        <v>39</v>
      </c>
      <c r="Q193" s="108">
        <v>38</v>
      </c>
      <c r="R193" s="108">
        <v>39</v>
      </c>
      <c r="S193" s="108">
        <v>39</v>
      </c>
    </row>
    <row r="194" spans="1:19" ht="11.25" thickBot="1" x14ac:dyDescent="0.2">
      <c r="A194" s="107" t="s">
        <v>80</v>
      </c>
      <c r="B194" s="107">
        <v>13</v>
      </c>
      <c r="C194" s="108">
        <v>39</v>
      </c>
      <c r="D194" s="108">
        <v>39</v>
      </c>
      <c r="E194" s="108">
        <v>39</v>
      </c>
      <c r="F194" s="108">
        <v>39</v>
      </c>
      <c r="G194" s="108">
        <v>39</v>
      </c>
      <c r="H194" s="108">
        <v>38</v>
      </c>
      <c r="I194" s="108">
        <v>38</v>
      </c>
      <c r="J194" s="108">
        <v>39</v>
      </c>
      <c r="K194" s="108">
        <v>39</v>
      </c>
      <c r="L194" s="108">
        <v>38</v>
      </c>
      <c r="M194" s="108">
        <v>39</v>
      </c>
      <c r="N194" s="108">
        <v>39</v>
      </c>
      <c r="O194" s="108">
        <v>39</v>
      </c>
      <c r="P194" s="108">
        <v>39</v>
      </c>
      <c r="Q194" s="108">
        <v>38</v>
      </c>
      <c r="R194" s="108">
        <v>39</v>
      </c>
      <c r="S194" s="108">
        <v>39</v>
      </c>
    </row>
    <row r="195" spans="1:19" ht="11.25" thickBot="1" x14ac:dyDescent="0.2">
      <c r="A195" s="107" t="s">
        <v>81</v>
      </c>
      <c r="B195" s="107">
        <v>13</v>
      </c>
      <c r="C195" s="108">
        <v>39</v>
      </c>
      <c r="D195" s="108">
        <v>39</v>
      </c>
      <c r="E195" s="108">
        <v>39</v>
      </c>
      <c r="F195" s="108">
        <v>39</v>
      </c>
      <c r="G195" s="108">
        <v>39</v>
      </c>
      <c r="H195" s="108">
        <v>38</v>
      </c>
      <c r="I195" s="108">
        <v>38</v>
      </c>
      <c r="J195" s="108">
        <v>39</v>
      </c>
      <c r="K195" s="108">
        <v>39</v>
      </c>
      <c r="L195" s="108">
        <v>38</v>
      </c>
      <c r="M195" s="108">
        <v>39</v>
      </c>
      <c r="N195" s="108">
        <v>39</v>
      </c>
      <c r="O195" s="108">
        <v>39</v>
      </c>
      <c r="P195" s="108">
        <v>39</v>
      </c>
      <c r="Q195" s="108">
        <v>38</v>
      </c>
      <c r="R195" s="108">
        <v>39</v>
      </c>
      <c r="S195" s="108">
        <v>39</v>
      </c>
    </row>
    <row r="196" spans="1:19" ht="11.25" thickBot="1" x14ac:dyDescent="0.2">
      <c r="A196" s="107" t="s">
        <v>82</v>
      </c>
      <c r="B196" s="107">
        <v>13</v>
      </c>
      <c r="C196" s="108">
        <v>39</v>
      </c>
      <c r="D196" s="108">
        <v>39</v>
      </c>
      <c r="E196" s="108">
        <v>39</v>
      </c>
      <c r="F196" s="108">
        <v>39</v>
      </c>
      <c r="G196" s="108">
        <v>39</v>
      </c>
      <c r="H196" s="108">
        <v>38</v>
      </c>
      <c r="I196" s="108">
        <v>38</v>
      </c>
      <c r="J196" s="108">
        <v>39</v>
      </c>
      <c r="K196" s="108">
        <v>39</v>
      </c>
      <c r="L196" s="108">
        <v>38</v>
      </c>
      <c r="M196" s="108">
        <v>39</v>
      </c>
      <c r="N196" s="108">
        <v>39</v>
      </c>
      <c r="O196" s="108">
        <v>39</v>
      </c>
      <c r="P196" s="108">
        <v>39</v>
      </c>
      <c r="Q196" s="108">
        <v>38</v>
      </c>
      <c r="R196" s="108">
        <v>39</v>
      </c>
      <c r="S196" s="108">
        <v>39</v>
      </c>
    </row>
    <row r="197" spans="1:19" ht="11.25" thickBot="1" x14ac:dyDescent="0.2">
      <c r="A197" s="107" t="s">
        <v>83</v>
      </c>
      <c r="B197" s="107">
        <v>13</v>
      </c>
      <c r="C197" s="108">
        <v>39</v>
      </c>
      <c r="D197" s="108">
        <v>39</v>
      </c>
      <c r="E197" s="108">
        <v>39</v>
      </c>
      <c r="F197" s="108">
        <v>39</v>
      </c>
      <c r="G197" s="108">
        <v>39</v>
      </c>
      <c r="H197" s="108">
        <v>38</v>
      </c>
      <c r="I197" s="108">
        <v>38</v>
      </c>
      <c r="J197" s="108">
        <v>39</v>
      </c>
      <c r="K197" s="108">
        <v>39</v>
      </c>
      <c r="L197" s="108">
        <v>38</v>
      </c>
      <c r="M197" s="108">
        <v>39</v>
      </c>
      <c r="N197" s="108">
        <v>39</v>
      </c>
      <c r="O197" s="108">
        <v>39</v>
      </c>
      <c r="P197" s="108">
        <v>39</v>
      </c>
      <c r="Q197" s="108">
        <v>38</v>
      </c>
      <c r="R197" s="108">
        <v>39</v>
      </c>
      <c r="S197" s="108">
        <v>39</v>
      </c>
    </row>
    <row r="198" spans="1:19" ht="11.25" thickBot="1" x14ac:dyDescent="0.2">
      <c r="A198" s="107" t="s">
        <v>84</v>
      </c>
      <c r="B198" s="107">
        <v>13</v>
      </c>
      <c r="C198" s="108">
        <v>39</v>
      </c>
      <c r="D198" s="108">
        <v>39</v>
      </c>
      <c r="E198" s="108">
        <v>39</v>
      </c>
      <c r="F198" s="108">
        <v>39</v>
      </c>
      <c r="G198" s="108">
        <v>39</v>
      </c>
      <c r="H198" s="108">
        <v>38</v>
      </c>
      <c r="I198" s="108">
        <v>38</v>
      </c>
      <c r="J198" s="108">
        <v>39</v>
      </c>
      <c r="K198" s="108">
        <v>39</v>
      </c>
      <c r="L198" s="108">
        <v>38</v>
      </c>
      <c r="M198" s="108">
        <v>39</v>
      </c>
      <c r="N198" s="108">
        <v>39</v>
      </c>
      <c r="O198" s="108">
        <v>39</v>
      </c>
      <c r="P198" s="108">
        <v>39</v>
      </c>
      <c r="Q198" s="108">
        <v>38</v>
      </c>
      <c r="R198" s="108">
        <v>39</v>
      </c>
      <c r="S198" s="108">
        <v>39</v>
      </c>
    </row>
    <row r="199" spans="1:19" ht="11.25" thickBot="1" x14ac:dyDescent="0.2">
      <c r="A199" s="107" t="s">
        <v>85</v>
      </c>
      <c r="B199" s="107">
        <v>13</v>
      </c>
      <c r="C199" s="108">
        <v>39</v>
      </c>
      <c r="D199" s="108">
        <v>39</v>
      </c>
      <c r="E199" s="108">
        <v>39</v>
      </c>
      <c r="F199" s="108">
        <v>39</v>
      </c>
      <c r="G199" s="108">
        <v>39</v>
      </c>
      <c r="H199" s="108">
        <v>38</v>
      </c>
      <c r="I199" s="108">
        <v>38</v>
      </c>
      <c r="J199" s="108">
        <v>39</v>
      </c>
      <c r="K199" s="108">
        <v>39</v>
      </c>
      <c r="L199" s="108">
        <v>38</v>
      </c>
      <c r="M199" s="108">
        <v>39</v>
      </c>
      <c r="N199" s="108">
        <v>39</v>
      </c>
      <c r="O199" s="108">
        <v>39</v>
      </c>
      <c r="P199" s="108">
        <v>39</v>
      </c>
      <c r="Q199" s="108">
        <v>38</v>
      </c>
      <c r="R199" s="108">
        <v>39</v>
      </c>
      <c r="S199" s="108">
        <v>39</v>
      </c>
    </row>
    <row r="200" spans="1:19" ht="11.25" thickBot="1" x14ac:dyDescent="0.2">
      <c r="A200" s="107" t="s">
        <v>86</v>
      </c>
      <c r="B200" s="107">
        <v>13</v>
      </c>
      <c r="C200" s="108">
        <v>39</v>
      </c>
      <c r="D200" s="108">
        <v>39</v>
      </c>
      <c r="E200" s="108">
        <v>39</v>
      </c>
      <c r="F200" s="108">
        <v>39</v>
      </c>
      <c r="G200" s="108">
        <v>39</v>
      </c>
      <c r="H200" s="108">
        <v>38</v>
      </c>
      <c r="I200" s="108">
        <v>38</v>
      </c>
      <c r="J200" s="108">
        <v>39</v>
      </c>
      <c r="K200" s="108">
        <v>39</v>
      </c>
      <c r="L200" s="108">
        <v>38</v>
      </c>
      <c r="M200" s="108">
        <v>39</v>
      </c>
      <c r="N200" s="108">
        <v>39</v>
      </c>
      <c r="O200" s="108">
        <v>39</v>
      </c>
      <c r="P200" s="108">
        <v>39</v>
      </c>
      <c r="Q200" s="108">
        <v>38</v>
      </c>
      <c r="R200" s="108">
        <v>39</v>
      </c>
      <c r="S200" s="108">
        <v>39</v>
      </c>
    </row>
    <row r="201" spans="1:19" ht="11.25" thickBot="1" x14ac:dyDescent="0.2">
      <c r="A201" s="107" t="s">
        <v>92</v>
      </c>
      <c r="B201" s="107">
        <v>13</v>
      </c>
      <c r="C201" s="108">
        <v>39</v>
      </c>
      <c r="D201" s="108">
        <v>39</v>
      </c>
      <c r="E201" s="108">
        <v>39</v>
      </c>
      <c r="F201" s="108">
        <v>39</v>
      </c>
      <c r="G201" s="108">
        <v>39</v>
      </c>
      <c r="H201" s="108">
        <v>38</v>
      </c>
      <c r="I201" s="108">
        <v>38</v>
      </c>
      <c r="J201" s="108">
        <v>39</v>
      </c>
      <c r="K201" s="108">
        <v>39</v>
      </c>
      <c r="L201" s="108">
        <v>38</v>
      </c>
      <c r="M201" s="108">
        <v>39</v>
      </c>
      <c r="N201" s="108">
        <v>39</v>
      </c>
      <c r="O201" s="108">
        <v>39</v>
      </c>
      <c r="P201" s="108">
        <v>39</v>
      </c>
      <c r="Q201" s="108">
        <v>38</v>
      </c>
      <c r="R201" s="108">
        <v>39</v>
      </c>
      <c r="S201" s="108">
        <v>39</v>
      </c>
    </row>
    <row r="202" spans="1:19" ht="11.25" thickBot="1" x14ac:dyDescent="0.2">
      <c r="A202" s="107" t="s">
        <v>73</v>
      </c>
      <c r="B202" s="107">
        <v>13</v>
      </c>
      <c r="C202" s="108">
        <v>39</v>
      </c>
      <c r="D202" s="108">
        <v>39</v>
      </c>
      <c r="E202" s="108">
        <v>39</v>
      </c>
      <c r="F202" s="108">
        <v>39</v>
      </c>
      <c r="G202" s="108">
        <v>39</v>
      </c>
      <c r="H202" s="108">
        <v>38</v>
      </c>
      <c r="I202" s="108">
        <v>38</v>
      </c>
      <c r="J202" s="108">
        <v>39</v>
      </c>
      <c r="K202" s="108">
        <v>39</v>
      </c>
      <c r="L202" s="108">
        <v>38</v>
      </c>
      <c r="M202" s="108">
        <v>39</v>
      </c>
      <c r="N202" s="108">
        <v>39</v>
      </c>
      <c r="O202" s="108">
        <v>39</v>
      </c>
      <c r="P202" s="108">
        <v>39</v>
      </c>
      <c r="Q202" s="108">
        <v>38</v>
      </c>
      <c r="R202" s="108">
        <v>39</v>
      </c>
      <c r="S202" s="108">
        <v>39</v>
      </c>
    </row>
    <row r="203" spans="1:19" ht="11.25" thickBot="1" x14ac:dyDescent="0.2">
      <c r="A203" s="107" t="s">
        <v>74</v>
      </c>
      <c r="B203" s="107">
        <v>13</v>
      </c>
      <c r="C203" s="108">
        <v>39</v>
      </c>
      <c r="D203" s="108">
        <v>39</v>
      </c>
      <c r="E203" s="108">
        <v>39</v>
      </c>
      <c r="F203" s="108">
        <v>39</v>
      </c>
      <c r="G203" s="108">
        <v>39</v>
      </c>
      <c r="H203" s="108">
        <v>38</v>
      </c>
      <c r="I203" s="108">
        <v>38</v>
      </c>
      <c r="J203" s="108">
        <v>39</v>
      </c>
      <c r="K203" s="108">
        <v>39</v>
      </c>
      <c r="L203" s="108">
        <v>38</v>
      </c>
      <c r="M203" s="108">
        <v>39</v>
      </c>
      <c r="N203" s="108">
        <v>39</v>
      </c>
      <c r="O203" s="108">
        <v>39</v>
      </c>
      <c r="P203" s="108">
        <v>39</v>
      </c>
      <c r="Q203" s="108">
        <v>38</v>
      </c>
      <c r="R203" s="108">
        <v>39</v>
      </c>
      <c r="S203" s="108">
        <v>39</v>
      </c>
    </row>
    <row r="204" spans="1:19" ht="11.25" thickBot="1" x14ac:dyDescent="0.2">
      <c r="A204" s="107" t="s">
        <v>75</v>
      </c>
      <c r="B204" s="107">
        <v>13</v>
      </c>
      <c r="C204" s="108">
        <v>39</v>
      </c>
      <c r="D204" s="108">
        <v>39</v>
      </c>
      <c r="E204" s="108">
        <v>39</v>
      </c>
      <c r="F204" s="108">
        <v>39</v>
      </c>
      <c r="G204" s="108">
        <v>39</v>
      </c>
      <c r="H204" s="108">
        <v>38</v>
      </c>
      <c r="I204" s="108">
        <v>38</v>
      </c>
      <c r="J204" s="108">
        <v>39</v>
      </c>
      <c r="K204" s="108">
        <v>39</v>
      </c>
      <c r="L204" s="108">
        <v>38</v>
      </c>
      <c r="M204" s="108">
        <v>39</v>
      </c>
      <c r="N204" s="108">
        <v>39</v>
      </c>
      <c r="O204" s="108">
        <v>39</v>
      </c>
      <c r="P204" s="108">
        <v>39</v>
      </c>
      <c r="Q204" s="108">
        <v>38</v>
      </c>
      <c r="R204" s="108">
        <v>39</v>
      </c>
      <c r="S204" s="108">
        <v>39</v>
      </c>
    </row>
    <row r="205" spans="1:19" ht="11.25" thickBot="1" x14ac:dyDescent="0.2">
      <c r="A205" s="107" t="s">
        <v>76</v>
      </c>
      <c r="B205" s="107">
        <v>13</v>
      </c>
      <c r="C205" s="108">
        <v>39</v>
      </c>
      <c r="D205" s="108">
        <v>39</v>
      </c>
      <c r="E205" s="108">
        <v>39</v>
      </c>
      <c r="F205" s="108">
        <v>39</v>
      </c>
      <c r="G205" s="108">
        <v>39</v>
      </c>
      <c r="H205" s="108">
        <v>38</v>
      </c>
      <c r="I205" s="108">
        <v>38</v>
      </c>
      <c r="J205" s="108">
        <v>39</v>
      </c>
      <c r="K205" s="108">
        <v>39</v>
      </c>
      <c r="L205" s="108">
        <v>38</v>
      </c>
      <c r="M205" s="108">
        <v>39</v>
      </c>
      <c r="N205" s="108">
        <v>39</v>
      </c>
      <c r="O205" s="108">
        <v>39</v>
      </c>
      <c r="P205" s="108">
        <v>39</v>
      </c>
      <c r="Q205" s="108">
        <v>38</v>
      </c>
      <c r="R205" s="108">
        <v>39</v>
      </c>
      <c r="S205" s="108">
        <v>39</v>
      </c>
    </row>
    <row r="206" spans="1:19" ht="11.25" thickBot="1" x14ac:dyDescent="0.2">
      <c r="A206" s="107" t="s">
        <v>77</v>
      </c>
      <c r="B206" s="107">
        <v>13</v>
      </c>
      <c r="C206" s="108">
        <v>39</v>
      </c>
      <c r="D206" s="108">
        <v>39</v>
      </c>
      <c r="E206" s="108">
        <v>39</v>
      </c>
      <c r="F206" s="108">
        <v>39</v>
      </c>
      <c r="G206" s="108">
        <v>39</v>
      </c>
      <c r="H206" s="108">
        <v>38</v>
      </c>
      <c r="I206" s="108">
        <v>38</v>
      </c>
      <c r="J206" s="108">
        <v>39</v>
      </c>
      <c r="K206" s="108">
        <v>39</v>
      </c>
      <c r="L206" s="108">
        <v>38</v>
      </c>
      <c r="M206" s="108">
        <v>39</v>
      </c>
      <c r="N206" s="108">
        <v>39</v>
      </c>
      <c r="O206" s="108">
        <v>39</v>
      </c>
      <c r="P206" s="108">
        <v>39</v>
      </c>
      <c r="Q206" s="108">
        <v>38</v>
      </c>
      <c r="R206" s="108">
        <v>39</v>
      </c>
      <c r="S206" s="108">
        <v>39</v>
      </c>
    </row>
    <row r="207" spans="1:19" ht="11.25" thickBot="1" x14ac:dyDescent="0.2">
      <c r="A207" s="107" t="s">
        <v>78</v>
      </c>
      <c r="B207" s="107">
        <v>13</v>
      </c>
      <c r="C207" s="108">
        <v>39</v>
      </c>
      <c r="D207" s="108">
        <v>39</v>
      </c>
      <c r="E207" s="108">
        <v>39</v>
      </c>
      <c r="F207" s="108">
        <v>39</v>
      </c>
      <c r="G207" s="108">
        <v>39</v>
      </c>
      <c r="H207" s="108">
        <v>38</v>
      </c>
      <c r="I207" s="108">
        <v>38</v>
      </c>
      <c r="J207" s="108">
        <v>39</v>
      </c>
      <c r="K207" s="108">
        <v>39</v>
      </c>
      <c r="L207" s="108">
        <v>38</v>
      </c>
      <c r="M207" s="108">
        <v>39</v>
      </c>
      <c r="N207" s="108">
        <v>39</v>
      </c>
      <c r="O207" s="108">
        <v>39</v>
      </c>
      <c r="P207" s="108">
        <v>39</v>
      </c>
      <c r="Q207" s="108">
        <v>38</v>
      </c>
      <c r="R207" s="108">
        <v>39</v>
      </c>
      <c r="S207" s="108">
        <v>39</v>
      </c>
    </row>
    <row r="208" spans="1:19" ht="11.25" thickBot="1" x14ac:dyDescent="0.2">
      <c r="A208" s="107" t="s">
        <v>79</v>
      </c>
      <c r="B208" s="107">
        <v>13</v>
      </c>
      <c r="C208" s="108">
        <v>39</v>
      </c>
      <c r="D208" s="108">
        <v>39</v>
      </c>
      <c r="E208" s="108">
        <v>39</v>
      </c>
      <c r="F208" s="108">
        <v>39</v>
      </c>
      <c r="G208" s="108">
        <v>39</v>
      </c>
      <c r="H208" s="108">
        <v>38</v>
      </c>
      <c r="I208" s="108">
        <v>38</v>
      </c>
      <c r="J208" s="108">
        <v>39</v>
      </c>
      <c r="K208" s="108">
        <v>39</v>
      </c>
      <c r="L208" s="108">
        <v>38</v>
      </c>
      <c r="M208" s="108">
        <v>39</v>
      </c>
      <c r="N208" s="108">
        <v>39</v>
      </c>
      <c r="O208" s="108">
        <v>39</v>
      </c>
      <c r="P208" s="108">
        <v>39</v>
      </c>
      <c r="Q208" s="108">
        <v>38</v>
      </c>
      <c r="R208" s="108">
        <v>39</v>
      </c>
      <c r="S208" s="108">
        <v>39</v>
      </c>
    </row>
    <row r="209" spans="1:19" ht="11.25" thickBot="1" x14ac:dyDescent="0.2">
      <c r="A209" s="107" t="s">
        <v>80</v>
      </c>
      <c r="B209" s="107">
        <v>13</v>
      </c>
      <c r="C209" s="108">
        <v>39</v>
      </c>
      <c r="D209" s="108">
        <v>39</v>
      </c>
      <c r="E209" s="108">
        <v>39</v>
      </c>
      <c r="F209" s="108">
        <v>39</v>
      </c>
      <c r="G209" s="108">
        <v>39</v>
      </c>
      <c r="H209" s="108">
        <v>38</v>
      </c>
      <c r="I209" s="108">
        <v>38</v>
      </c>
      <c r="J209" s="108">
        <v>39</v>
      </c>
      <c r="K209" s="108">
        <v>39</v>
      </c>
      <c r="L209" s="108">
        <v>38</v>
      </c>
      <c r="M209" s="108">
        <v>39</v>
      </c>
      <c r="N209" s="108">
        <v>39</v>
      </c>
      <c r="O209" s="108">
        <v>39</v>
      </c>
      <c r="P209" s="108">
        <v>39</v>
      </c>
      <c r="Q209" s="108">
        <v>38</v>
      </c>
      <c r="R209" s="108">
        <v>39</v>
      </c>
      <c r="S209" s="108">
        <v>39</v>
      </c>
    </row>
    <row r="210" spans="1:19" ht="11.25" thickBot="1" x14ac:dyDescent="0.2">
      <c r="A210" s="107" t="s">
        <v>81</v>
      </c>
      <c r="B210" s="107">
        <v>13</v>
      </c>
      <c r="C210" s="108">
        <v>39</v>
      </c>
      <c r="D210" s="108">
        <v>39</v>
      </c>
      <c r="E210" s="108">
        <v>39</v>
      </c>
      <c r="F210" s="108">
        <v>39</v>
      </c>
      <c r="G210" s="108">
        <v>39</v>
      </c>
      <c r="H210" s="108">
        <v>38</v>
      </c>
      <c r="I210" s="108">
        <v>38</v>
      </c>
      <c r="J210" s="108">
        <v>39</v>
      </c>
      <c r="K210" s="108">
        <v>39</v>
      </c>
      <c r="L210" s="108">
        <v>38</v>
      </c>
      <c r="M210" s="108">
        <v>39</v>
      </c>
      <c r="N210" s="108">
        <v>39</v>
      </c>
      <c r="O210" s="108">
        <v>39</v>
      </c>
      <c r="P210" s="108">
        <v>39</v>
      </c>
      <c r="Q210" s="108">
        <v>38</v>
      </c>
      <c r="R210" s="108">
        <v>39</v>
      </c>
      <c r="S210" s="108">
        <v>39</v>
      </c>
    </row>
    <row r="211" spans="1:19" ht="11.25" thickBot="1" x14ac:dyDescent="0.2">
      <c r="A211" s="107" t="s">
        <v>82</v>
      </c>
      <c r="B211" s="107">
        <v>13</v>
      </c>
      <c r="C211" s="108">
        <v>39</v>
      </c>
      <c r="D211" s="108">
        <v>39</v>
      </c>
      <c r="E211" s="108">
        <v>39</v>
      </c>
      <c r="F211" s="108">
        <v>39</v>
      </c>
      <c r="G211" s="108">
        <v>39</v>
      </c>
      <c r="H211" s="108">
        <v>38</v>
      </c>
      <c r="I211" s="108">
        <v>38</v>
      </c>
      <c r="J211" s="108">
        <v>39</v>
      </c>
      <c r="K211" s="108">
        <v>39</v>
      </c>
      <c r="L211" s="108">
        <v>38</v>
      </c>
      <c r="M211" s="108">
        <v>39</v>
      </c>
      <c r="N211" s="108">
        <v>39</v>
      </c>
      <c r="O211" s="108">
        <v>39</v>
      </c>
      <c r="P211" s="108">
        <v>39</v>
      </c>
      <c r="Q211" s="108">
        <v>38</v>
      </c>
      <c r="R211" s="108">
        <v>39</v>
      </c>
      <c r="S211" s="108">
        <v>39</v>
      </c>
    </row>
    <row r="212" spans="1:19" ht="11.25" thickBot="1" x14ac:dyDescent="0.2">
      <c r="A212" s="107" t="s">
        <v>83</v>
      </c>
      <c r="B212" s="107">
        <v>13</v>
      </c>
      <c r="C212" s="108">
        <v>39</v>
      </c>
      <c r="D212" s="108">
        <v>39</v>
      </c>
      <c r="E212" s="108">
        <v>39</v>
      </c>
      <c r="F212" s="108">
        <v>39</v>
      </c>
      <c r="G212" s="108">
        <v>39</v>
      </c>
      <c r="H212" s="108">
        <v>38</v>
      </c>
      <c r="I212" s="108">
        <v>38</v>
      </c>
      <c r="J212" s="108">
        <v>39</v>
      </c>
      <c r="K212" s="108">
        <v>39</v>
      </c>
      <c r="L212" s="108">
        <v>38</v>
      </c>
      <c r="M212" s="108">
        <v>39</v>
      </c>
      <c r="N212" s="108">
        <v>39</v>
      </c>
      <c r="O212" s="108">
        <v>39</v>
      </c>
      <c r="P212" s="108">
        <v>39</v>
      </c>
      <c r="Q212" s="108">
        <v>38</v>
      </c>
      <c r="R212" s="108">
        <v>39</v>
      </c>
      <c r="S212" s="108">
        <v>39</v>
      </c>
    </row>
    <row r="213" spans="1:19" ht="11.25" thickBot="1" x14ac:dyDescent="0.2">
      <c r="A213" s="107" t="s">
        <v>84</v>
      </c>
      <c r="B213" s="107">
        <v>13</v>
      </c>
      <c r="C213" s="108">
        <v>39</v>
      </c>
      <c r="D213" s="108">
        <v>39</v>
      </c>
      <c r="E213" s="108">
        <v>39</v>
      </c>
      <c r="F213" s="108">
        <v>39</v>
      </c>
      <c r="G213" s="108">
        <v>39</v>
      </c>
      <c r="H213" s="108">
        <v>38</v>
      </c>
      <c r="I213" s="108">
        <v>38</v>
      </c>
      <c r="J213" s="108">
        <v>39</v>
      </c>
      <c r="K213" s="108">
        <v>39</v>
      </c>
      <c r="L213" s="108">
        <v>38</v>
      </c>
      <c r="M213" s="108">
        <v>39</v>
      </c>
      <c r="N213" s="108">
        <v>39</v>
      </c>
      <c r="O213" s="108">
        <v>39</v>
      </c>
      <c r="P213" s="108">
        <v>39</v>
      </c>
      <c r="Q213" s="108">
        <v>38</v>
      </c>
      <c r="R213" s="108">
        <v>39</v>
      </c>
      <c r="S213" s="108">
        <v>39</v>
      </c>
    </row>
    <row r="214" spans="1:19" ht="11.25" thickBot="1" x14ac:dyDescent="0.2">
      <c r="A214" s="107" t="s">
        <v>85</v>
      </c>
      <c r="B214" s="107">
        <v>13</v>
      </c>
      <c r="C214" s="108">
        <v>39</v>
      </c>
      <c r="D214" s="108">
        <v>39</v>
      </c>
      <c r="E214" s="108">
        <v>39</v>
      </c>
      <c r="F214" s="108">
        <v>39</v>
      </c>
      <c r="G214" s="108">
        <v>39</v>
      </c>
      <c r="H214" s="108">
        <v>38</v>
      </c>
      <c r="I214" s="108">
        <v>38</v>
      </c>
      <c r="J214" s="108">
        <v>39</v>
      </c>
      <c r="K214" s="108">
        <v>39</v>
      </c>
      <c r="L214" s="108">
        <v>38</v>
      </c>
      <c r="M214" s="108">
        <v>39</v>
      </c>
      <c r="N214" s="108">
        <v>39</v>
      </c>
      <c r="O214" s="108">
        <v>39</v>
      </c>
      <c r="P214" s="108">
        <v>39</v>
      </c>
      <c r="Q214" s="108">
        <v>38</v>
      </c>
      <c r="R214" s="108">
        <v>39</v>
      </c>
      <c r="S214" s="108">
        <v>39</v>
      </c>
    </row>
    <row r="215" spans="1:19" ht="11.25" thickBot="1" x14ac:dyDescent="0.2">
      <c r="A215" s="107" t="s">
        <v>86</v>
      </c>
      <c r="B215" s="107">
        <v>13</v>
      </c>
      <c r="C215" s="108">
        <v>39</v>
      </c>
      <c r="D215" s="108">
        <v>39</v>
      </c>
      <c r="E215" s="108">
        <v>39</v>
      </c>
      <c r="F215" s="108">
        <v>39</v>
      </c>
      <c r="G215" s="108">
        <v>39</v>
      </c>
      <c r="H215" s="108">
        <v>38</v>
      </c>
      <c r="I215" s="108">
        <v>38</v>
      </c>
      <c r="J215" s="108">
        <v>39</v>
      </c>
      <c r="K215" s="108">
        <v>39</v>
      </c>
      <c r="L215" s="108">
        <v>38</v>
      </c>
      <c r="M215" s="108">
        <v>39</v>
      </c>
      <c r="N215" s="108">
        <v>39</v>
      </c>
      <c r="O215" s="108">
        <v>39</v>
      </c>
      <c r="P215" s="108">
        <v>39</v>
      </c>
      <c r="Q215" s="108">
        <v>38</v>
      </c>
      <c r="R215" s="108">
        <v>39</v>
      </c>
      <c r="S215" s="108">
        <v>39</v>
      </c>
    </row>
    <row r="216" spans="1:19" ht="11.25" thickBot="1" x14ac:dyDescent="0.2">
      <c r="A216" s="107" t="s">
        <v>88</v>
      </c>
      <c r="B216" s="107">
        <v>13</v>
      </c>
      <c r="C216" s="108">
        <v>39</v>
      </c>
      <c r="D216" s="108">
        <v>39</v>
      </c>
      <c r="E216" s="108">
        <v>39</v>
      </c>
      <c r="F216" s="108">
        <v>39</v>
      </c>
      <c r="G216" s="108">
        <v>39</v>
      </c>
      <c r="H216" s="108">
        <v>38</v>
      </c>
      <c r="I216" s="108">
        <v>38</v>
      </c>
      <c r="J216" s="108">
        <v>39</v>
      </c>
      <c r="K216" s="108">
        <v>39</v>
      </c>
      <c r="L216" s="108">
        <v>38</v>
      </c>
      <c r="M216" s="108">
        <v>39</v>
      </c>
      <c r="N216" s="108">
        <v>39</v>
      </c>
      <c r="O216" s="108">
        <v>39</v>
      </c>
      <c r="P216" s="108">
        <v>39</v>
      </c>
      <c r="Q216" s="108">
        <v>38</v>
      </c>
      <c r="R216" s="108">
        <v>39</v>
      </c>
      <c r="S216" s="108">
        <v>39</v>
      </c>
    </row>
    <row r="217" spans="1:19" ht="11.25" thickBot="1" x14ac:dyDescent="0.2">
      <c r="A217" s="107" t="s">
        <v>93</v>
      </c>
      <c r="B217" s="107">
        <v>13</v>
      </c>
      <c r="C217" s="108">
        <v>39</v>
      </c>
      <c r="D217" s="108">
        <v>39</v>
      </c>
      <c r="E217" s="108">
        <v>39</v>
      </c>
      <c r="F217" s="108">
        <v>39</v>
      </c>
      <c r="G217" s="108">
        <v>39</v>
      </c>
      <c r="H217" s="108">
        <v>38</v>
      </c>
      <c r="I217" s="108">
        <v>38</v>
      </c>
      <c r="J217" s="108">
        <v>39</v>
      </c>
      <c r="K217" s="108">
        <v>39</v>
      </c>
      <c r="L217" s="108">
        <v>38</v>
      </c>
      <c r="M217" s="108">
        <v>39</v>
      </c>
      <c r="N217" s="108">
        <v>39</v>
      </c>
      <c r="O217" s="108">
        <v>39</v>
      </c>
      <c r="P217" s="108">
        <v>39</v>
      </c>
      <c r="Q217" s="108">
        <v>38</v>
      </c>
      <c r="R217" s="108">
        <v>39</v>
      </c>
      <c r="S217" s="108">
        <v>39</v>
      </c>
    </row>
    <row r="218" spans="1:19" ht="11.25" thickBot="1" x14ac:dyDescent="0.2">
      <c r="A218" s="107" t="s">
        <v>90</v>
      </c>
      <c r="B218" s="107">
        <v>13</v>
      </c>
      <c r="C218" s="108">
        <v>39</v>
      </c>
      <c r="D218" s="108">
        <v>39</v>
      </c>
      <c r="E218" s="108">
        <v>39</v>
      </c>
      <c r="F218" s="108">
        <v>39</v>
      </c>
      <c r="G218" s="108">
        <v>39</v>
      </c>
      <c r="H218" s="108">
        <v>38</v>
      </c>
      <c r="I218" s="108">
        <v>38</v>
      </c>
      <c r="J218" s="108">
        <v>39</v>
      </c>
      <c r="K218" s="108">
        <v>39</v>
      </c>
      <c r="L218" s="108">
        <v>38</v>
      </c>
      <c r="M218" s="108">
        <v>39</v>
      </c>
      <c r="N218" s="108">
        <v>39</v>
      </c>
      <c r="O218" s="108">
        <v>39</v>
      </c>
      <c r="P218" s="108">
        <v>39</v>
      </c>
      <c r="Q218" s="108">
        <v>38</v>
      </c>
      <c r="R218" s="108">
        <v>39</v>
      </c>
      <c r="S218" s="108">
        <v>39</v>
      </c>
    </row>
    <row r="219" spans="1:19" ht="11.25" thickBot="1" x14ac:dyDescent="0.2">
      <c r="A219" s="107" t="s">
        <v>69</v>
      </c>
      <c r="B219" s="107">
        <v>13</v>
      </c>
      <c r="C219" s="108">
        <v>39</v>
      </c>
      <c r="D219" s="108">
        <v>39</v>
      </c>
      <c r="E219" s="108">
        <v>39</v>
      </c>
      <c r="F219" s="108">
        <v>39</v>
      </c>
      <c r="G219" s="108">
        <v>39</v>
      </c>
      <c r="H219" s="108">
        <v>38</v>
      </c>
      <c r="I219" s="108">
        <v>38</v>
      </c>
      <c r="J219" s="108">
        <v>39</v>
      </c>
      <c r="K219" s="108">
        <v>39</v>
      </c>
      <c r="L219" s="108">
        <v>38</v>
      </c>
      <c r="M219" s="108">
        <v>39</v>
      </c>
      <c r="N219" s="108">
        <v>39</v>
      </c>
      <c r="O219" s="108">
        <v>39</v>
      </c>
      <c r="P219" s="108">
        <v>39</v>
      </c>
      <c r="Q219" s="108">
        <v>38</v>
      </c>
      <c r="R219" s="108">
        <v>39</v>
      </c>
      <c r="S219" s="108">
        <v>39</v>
      </c>
    </row>
    <row r="220" spans="1:19" ht="11.25" thickBot="1" x14ac:dyDescent="0.2">
      <c r="A220" s="106" t="s">
        <v>255</v>
      </c>
      <c r="B220" s="106" t="s">
        <v>256</v>
      </c>
      <c r="C220" s="106" t="s">
        <v>16</v>
      </c>
      <c r="D220" s="106" t="s">
        <v>17</v>
      </c>
      <c r="E220" s="106" t="s">
        <v>18</v>
      </c>
      <c r="F220" s="106" t="s">
        <v>19</v>
      </c>
      <c r="G220" s="106" t="s">
        <v>20</v>
      </c>
      <c r="H220" s="106" t="s">
        <v>21</v>
      </c>
      <c r="I220" s="106" t="s">
        <v>249</v>
      </c>
      <c r="J220" s="106" t="s">
        <v>22</v>
      </c>
      <c r="K220" s="106" t="s">
        <v>250</v>
      </c>
      <c r="L220" s="106" t="s">
        <v>23</v>
      </c>
      <c r="M220" s="106" t="s">
        <v>24</v>
      </c>
      <c r="N220" s="106" t="s">
        <v>25</v>
      </c>
      <c r="O220" s="106" t="s">
        <v>26</v>
      </c>
      <c r="P220" s="106" t="s">
        <v>27</v>
      </c>
      <c r="Q220" s="106" t="s">
        <v>28</v>
      </c>
      <c r="R220" s="106" t="s">
        <v>29</v>
      </c>
      <c r="S220" s="106" t="s">
        <v>30</v>
      </c>
    </row>
    <row r="221" spans="1:19" ht="11.25" thickBot="1" x14ac:dyDescent="0.2">
      <c r="A221" s="107" t="s">
        <v>69</v>
      </c>
      <c r="B221" s="107">
        <v>13</v>
      </c>
      <c r="C221" s="108">
        <v>39</v>
      </c>
      <c r="D221" s="108">
        <v>39</v>
      </c>
      <c r="E221" s="108">
        <v>39</v>
      </c>
      <c r="F221" s="108">
        <v>38</v>
      </c>
      <c r="G221" s="108">
        <v>39</v>
      </c>
      <c r="H221" s="108">
        <v>38</v>
      </c>
      <c r="I221" s="108">
        <v>38</v>
      </c>
      <c r="J221" s="108">
        <v>38</v>
      </c>
      <c r="K221" s="108">
        <v>39</v>
      </c>
      <c r="L221" s="108">
        <v>39</v>
      </c>
      <c r="M221" s="108">
        <v>39</v>
      </c>
      <c r="N221" s="108">
        <v>38</v>
      </c>
      <c r="O221" s="108">
        <v>39</v>
      </c>
      <c r="P221" s="108">
        <v>39</v>
      </c>
      <c r="Q221" s="108">
        <v>39</v>
      </c>
      <c r="R221" s="108">
        <v>39</v>
      </c>
      <c r="S221" s="108">
        <v>39</v>
      </c>
    </row>
    <row r="222" spans="1:19" ht="11.25" thickBot="1" x14ac:dyDescent="0.2">
      <c r="A222" s="107" t="s">
        <v>69</v>
      </c>
      <c r="B222" s="107">
        <v>13</v>
      </c>
      <c r="C222" s="108">
        <v>39</v>
      </c>
      <c r="D222" s="108">
        <v>39</v>
      </c>
      <c r="E222" s="108">
        <v>39</v>
      </c>
      <c r="F222" s="108">
        <v>38</v>
      </c>
      <c r="G222" s="108">
        <v>39</v>
      </c>
      <c r="H222" s="108">
        <v>38</v>
      </c>
      <c r="I222" s="108">
        <v>38</v>
      </c>
      <c r="J222" s="108">
        <v>38</v>
      </c>
      <c r="K222" s="108">
        <v>39</v>
      </c>
      <c r="L222" s="108">
        <v>39</v>
      </c>
      <c r="M222" s="108">
        <v>39</v>
      </c>
      <c r="N222" s="108">
        <v>38</v>
      </c>
      <c r="O222" s="108">
        <v>39</v>
      </c>
      <c r="P222" s="108">
        <v>39</v>
      </c>
      <c r="Q222" s="108">
        <v>39</v>
      </c>
      <c r="R222" s="108">
        <v>39</v>
      </c>
      <c r="S222" s="108">
        <v>39</v>
      </c>
    </row>
    <row r="223" spans="1:19" ht="11.25" thickBot="1" x14ac:dyDescent="0.2">
      <c r="A223" s="109">
        <v>0.73611111111111116</v>
      </c>
      <c r="B223" s="107">
        <v>13</v>
      </c>
      <c r="C223" s="108">
        <v>39</v>
      </c>
      <c r="D223" s="108">
        <v>39</v>
      </c>
      <c r="E223" s="108">
        <v>39</v>
      </c>
      <c r="F223" s="108">
        <v>38</v>
      </c>
      <c r="G223" s="108">
        <v>39</v>
      </c>
      <c r="H223" s="108">
        <v>38</v>
      </c>
      <c r="I223" s="108">
        <v>38</v>
      </c>
      <c r="J223" s="108">
        <v>38</v>
      </c>
      <c r="K223" s="108">
        <v>39</v>
      </c>
      <c r="L223" s="108">
        <v>39</v>
      </c>
      <c r="M223" s="108">
        <v>39</v>
      </c>
      <c r="N223" s="108">
        <v>38</v>
      </c>
      <c r="O223" s="108">
        <v>39</v>
      </c>
      <c r="P223" s="108">
        <v>39</v>
      </c>
      <c r="Q223" s="108">
        <v>39</v>
      </c>
      <c r="R223" s="108">
        <v>39</v>
      </c>
      <c r="S223" s="108">
        <v>39</v>
      </c>
    </row>
    <row r="224" spans="1:19" ht="11.25" thickBot="1" x14ac:dyDescent="0.2">
      <c r="A224" s="109">
        <v>0.18055555555555558</v>
      </c>
      <c r="B224" s="107">
        <v>13</v>
      </c>
      <c r="C224" s="108">
        <v>39</v>
      </c>
      <c r="D224" s="108">
        <v>39</v>
      </c>
      <c r="E224" s="108">
        <v>39</v>
      </c>
      <c r="F224" s="108">
        <v>38</v>
      </c>
      <c r="G224" s="108">
        <v>39</v>
      </c>
      <c r="H224" s="108">
        <v>38</v>
      </c>
      <c r="I224" s="108">
        <v>38</v>
      </c>
      <c r="J224" s="108">
        <v>38</v>
      </c>
      <c r="K224" s="108">
        <v>39</v>
      </c>
      <c r="L224" s="108">
        <v>39</v>
      </c>
      <c r="M224" s="108">
        <v>39</v>
      </c>
      <c r="N224" s="108">
        <v>38</v>
      </c>
      <c r="O224" s="108">
        <v>39</v>
      </c>
      <c r="P224" s="108">
        <v>39</v>
      </c>
      <c r="Q224" s="108">
        <v>39</v>
      </c>
      <c r="R224" s="108">
        <v>39</v>
      </c>
      <c r="S224" s="108">
        <v>39</v>
      </c>
    </row>
    <row r="225" spans="1:19" ht="11.25" thickBot="1" x14ac:dyDescent="0.2">
      <c r="A225" s="109">
        <v>0.11111111111111112</v>
      </c>
      <c r="B225" s="107">
        <v>13</v>
      </c>
      <c r="C225" s="108">
        <v>39</v>
      </c>
      <c r="D225" s="108">
        <v>39</v>
      </c>
      <c r="E225" s="108">
        <v>39</v>
      </c>
      <c r="F225" s="108">
        <v>38</v>
      </c>
      <c r="G225" s="108">
        <v>39</v>
      </c>
      <c r="H225" s="108">
        <v>38</v>
      </c>
      <c r="I225" s="108">
        <v>38</v>
      </c>
      <c r="J225" s="108">
        <v>38</v>
      </c>
      <c r="K225" s="108">
        <v>39</v>
      </c>
      <c r="L225" s="108">
        <v>39</v>
      </c>
      <c r="M225" s="108">
        <v>39</v>
      </c>
      <c r="N225" s="108">
        <v>38</v>
      </c>
      <c r="O225" s="108">
        <v>39</v>
      </c>
      <c r="P225" s="108">
        <v>39</v>
      </c>
      <c r="Q225" s="108">
        <v>39</v>
      </c>
      <c r="R225" s="108">
        <v>39</v>
      </c>
      <c r="S225" s="108">
        <v>39</v>
      </c>
    </row>
    <row r="226" spans="1:19" ht="11.25" thickBot="1" x14ac:dyDescent="0.2">
      <c r="A226" s="110">
        <v>5.5555555555555552E-2</v>
      </c>
      <c r="B226" s="107">
        <v>13</v>
      </c>
      <c r="C226" s="108">
        <v>39</v>
      </c>
      <c r="D226" s="108">
        <v>39</v>
      </c>
      <c r="E226" s="108">
        <v>39</v>
      </c>
      <c r="F226" s="108">
        <v>38</v>
      </c>
      <c r="G226" s="108">
        <v>39</v>
      </c>
      <c r="H226" s="108">
        <v>38</v>
      </c>
      <c r="I226" s="108">
        <v>38</v>
      </c>
      <c r="J226" s="108">
        <v>38</v>
      </c>
      <c r="K226" s="108">
        <v>39</v>
      </c>
      <c r="L226" s="108">
        <v>39</v>
      </c>
      <c r="M226" s="108">
        <v>39</v>
      </c>
      <c r="N226" s="108">
        <v>38</v>
      </c>
      <c r="O226" s="108">
        <v>39</v>
      </c>
      <c r="P226" s="108">
        <v>39</v>
      </c>
      <c r="Q226" s="108">
        <v>39</v>
      </c>
      <c r="R226" s="108">
        <v>39</v>
      </c>
      <c r="S226" s="108">
        <v>39</v>
      </c>
    </row>
    <row r="227" spans="1:19" ht="11.25" thickBot="1" x14ac:dyDescent="0.2">
      <c r="A227" s="110">
        <v>4.8611111111111112E-2</v>
      </c>
      <c r="B227" s="107">
        <v>13</v>
      </c>
      <c r="C227" s="108">
        <v>39</v>
      </c>
      <c r="D227" s="108">
        <v>39</v>
      </c>
      <c r="E227" s="108">
        <v>39</v>
      </c>
      <c r="F227" s="108">
        <v>38</v>
      </c>
      <c r="G227" s="108">
        <v>39</v>
      </c>
      <c r="H227" s="108">
        <v>38</v>
      </c>
      <c r="I227" s="108">
        <v>38</v>
      </c>
      <c r="J227" s="108">
        <v>38</v>
      </c>
      <c r="K227" s="108">
        <v>39</v>
      </c>
      <c r="L227" s="108">
        <v>39</v>
      </c>
      <c r="M227" s="108">
        <v>39</v>
      </c>
      <c r="N227" s="108">
        <v>38</v>
      </c>
      <c r="O227" s="108">
        <v>39</v>
      </c>
      <c r="P227" s="108">
        <v>39</v>
      </c>
      <c r="Q227" s="108">
        <v>39</v>
      </c>
      <c r="R227" s="108">
        <v>39</v>
      </c>
      <c r="S227" s="108">
        <v>39</v>
      </c>
    </row>
    <row r="228" spans="1:19" ht="11.25" thickBot="1" x14ac:dyDescent="0.2">
      <c r="A228" s="110">
        <v>4.2361111111111106E-2</v>
      </c>
      <c r="B228" s="107">
        <v>13</v>
      </c>
      <c r="C228" s="108">
        <v>39</v>
      </c>
      <c r="D228" s="108">
        <v>39</v>
      </c>
      <c r="E228" s="108">
        <v>39</v>
      </c>
      <c r="F228" s="108">
        <v>38</v>
      </c>
      <c r="G228" s="108">
        <v>39</v>
      </c>
      <c r="H228" s="108">
        <v>38</v>
      </c>
      <c r="I228" s="108">
        <v>38</v>
      </c>
      <c r="J228" s="108">
        <v>38</v>
      </c>
      <c r="K228" s="108">
        <v>39</v>
      </c>
      <c r="L228" s="108">
        <v>39</v>
      </c>
      <c r="M228" s="108">
        <v>39</v>
      </c>
      <c r="N228" s="108">
        <v>38</v>
      </c>
      <c r="O228" s="108">
        <v>39</v>
      </c>
      <c r="P228" s="108">
        <v>39</v>
      </c>
      <c r="Q228" s="108">
        <v>39</v>
      </c>
      <c r="R228" s="108">
        <v>39</v>
      </c>
      <c r="S228" s="108">
        <v>39</v>
      </c>
    </row>
    <row r="229" spans="1:19" ht="11.25" thickBot="1" x14ac:dyDescent="0.2">
      <c r="A229" s="107" t="s">
        <v>70</v>
      </c>
      <c r="B229" s="107">
        <v>13</v>
      </c>
      <c r="C229" s="108">
        <v>39</v>
      </c>
      <c r="D229" s="108">
        <v>39</v>
      </c>
      <c r="E229" s="108">
        <v>39</v>
      </c>
      <c r="F229" s="108">
        <v>38</v>
      </c>
      <c r="G229" s="108">
        <v>39</v>
      </c>
      <c r="H229" s="108">
        <v>38</v>
      </c>
      <c r="I229" s="108">
        <v>38</v>
      </c>
      <c r="J229" s="108">
        <v>38</v>
      </c>
      <c r="K229" s="108">
        <v>39</v>
      </c>
      <c r="L229" s="108">
        <v>39</v>
      </c>
      <c r="M229" s="108">
        <v>39</v>
      </c>
      <c r="N229" s="108">
        <v>38</v>
      </c>
      <c r="O229" s="108">
        <v>39</v>
      </c>
      <c r="P229" s="108">
        <v>39</v>
      </c>
      <c r="Q229" s="108">
        <v>39</v>
      </c>
      <c r="R229" s="108">
        <v>39</v>
      </c>
      <c r="S229" s="108">
        <v>39</v>
      </c>
    </row>
    <row r="230" spans="1:19" ht="11.25" thickBot="1" x14ac:dyDescent="0.2">
      <c r="A230" s="107" t="s">
        <v>257</v>
      </c>
      <c r="B230" s="107">
        <v>13</v>
      </c>
      <c r="C230" s="108">
        <v>39</v>
      </c>
      <c r="D230" s="108">
        <v>39</v>
      </c>
      <c r="E230" s="108">
        <v>39</v>
      </c>
      <c r="F230" s="108">
        <v>38</v>
      </c>
      <c r="G230" s="108">
        <v>39</v>
      </c>
      <c r="H230" s="108">
        <v>38</v>
      </c>
      <c r="I230" s="108">
        <v>38</v>
      </c>
      <c r="J230" s="108">
        <v>38</v>
      </c>
      <c r="K230" s="108">
        <v>39</v>
      </c>
      <c r="L230" s="108">
        <v>39</v>
      </c>
      <c r="M230" s="108">
        <v>39</v>
      </c>
      <c r="N230" s="108">
        <v>38</v>
      </c>
      <c r="O230" s="108">
        <v>39</v>
      </c>
      <c r="P230" s="108">
        <v>39</v>
      </c>
      <c r="Q230" s="108">
        <v>39</v>
      </c>
      <c r="R230" s="108">
        <v>39</v>
      </c>
      <c r="S230" s="108">
        <v>39</v>
      </c>
    </row>
    <row r="231" spans="1:19" ht="11.25" thickBot="1" x14ac:dyDescent="0.2">
      <c r="A231" s="107" t="s">
        <v>258</v>
      </c>
      <c r="B231" s="107">
        <v>13</v>
      </c>
      <c r="C231" s="108">
        <v>39</v>
      </c>
      <c r="D231" s="108">
        <v>39</v>
      </c>
      <c r="E231" s="108">
        <v>39</v>
      </c>
      <c r="F231" s="108">
        <v>38</v>
      </c>
      <c r="G231" s="108">
        <v>39</v>
      </c>
      <c r="H231" s="108">
        <v>38</v>
      </c>
      <c r="I231" s="108">
        <v>38</v>
      </c>
      <c r="J231" s="108">
        <v>38</v>
      </c>
      <c r="K231" s="108">
        <v>39</v>
      </c>
      <c r="L231" s="108">
        <v>39</v>
      </c>
      <c r="M231" s="108">
        <v>39</v>
      </c>
      <c r="N231" s="108">
        <v>38</v>
      </c>
      <c r="O231" s="108">
        <v>39</v>
      </c>
      <c r="P231" s="108">
        <v>39</v>
      </c>
      <c r="Q231" s="108">
        <v>39</v>
      </c>
      <c r="R231" s="108">
        <v>39</v>
      </c>
      <c r="S231" s="108">
        <v>39</v>
      </c>
    </row>
    <row r="232" spans="1:19" ht="11.25" thickBot="1" x14ac:dyDescent="0.2">
      <c r="A232" s="107" t="s">
        <v>259</v>
      </c>
      <c r="B232" s="107">
        <v>13</v>
      </c>
      <c r="C232" s="108">
        <v>39</v>
      </c>
      <c r="D232" s="108">
        <v>39</v>
      </c>
      <c r="E232" s="108">
        <v>39</v>
      </c>
      <c r="F232" s="108">
        <v>38</v>
      </c>
      <c r="G232" s="108">
        <v>39</v>
      </c>
      <c r="H232" s="108">
        <v>38</v>
      </c>
      <c r="I232" s="108">
        <v>38</v>
      </c>
      <c r="J232" s="108">
        <v>38</v>
      </c>
      <c r="K232" s="108">
        <v>39</v>
      </c>
      <c r="L232" s="108">
        <v>39</v>
      </c>
      <c r="M232" s="108">
        <v>39</v>
      </c>
      <c r="N232" s="108">
        <v>38</v>
      </c>
      <c r="O232" s="108">
        <v>39</v>
      </c>
      <c r="P232" s="108">
        <v>39</v>
      </c>
      <c r="Q232" s="108">
        <v>39</v>
      </c>
      <c r="R232" s="108">
        <v>39</v>
      </c>
      <c r="S232" s="108">
        <v>39</v>
      </c>
    </row>
    <row r="233" spans="1:19" ht="11.25" thickBot="1" x14ac:dyDescent="0.2">
      <c r="A233" s="107" t="s">
        <v>260</v>
      </c>
      <c r="B233" s="107">
        <v>13</v>
      </c>
      <c r="C233" s="108">
        <v>39</v>
      </c>
      <c r="D233" s="108">
        <v>39</v>
      </c>
      <c r="E233" s="108">
        <v>39</v>
      </c>
      <c r="F233" s="108">
        <v>38</v>
      </c>
      <c r="G233" s="108">
        <v>39</v>
      </c>
      <c r="H233" s="108">
        <v>38</v>
      </c>
      <c r="I233" s="108">
        <v>38</v>
      </c>
      <c r="J233" s="108">
        <v>38</v>
      </c>
      <c r="K233" s="108">
        <v>39</v>
      </c>
      <c r="L233" s="108">
        <v>39</v>
      </c>
      <c r="M233" s="108">
        <v>39</v>
      </c>
      <c r="N233" s="108">
        <v>38</v>
      </c>
      <c r="O233" s="108">
        <v>39</v>
      </c>
      <c r="P233" s="108">
        <v>39</v>
      </c>
      <c r="Q233" s="108">
        <v>39</v>
      </c>
      <c r="R233" s="108">
        <v>39</v>
      </c>
      <c r="S233" s="108">
        <v>39</v>
      </c>
    </row>
    <row r="234" spans="1:19" ht="11.25" thickBot="1" x14ac:dyDescent="0.2">
      <c r="A234" s="107" t="s">
        <v>261</v>
      </c>
      <c r="B234" s="107">
        <v>13</v>
      </c>
      <c r="C234" s="108">
        <v>39</v>
      </c>
      <c r="D234" s="108">
        <v>39</v>
      </c>
      <c r="E234" s="108">
        <v>39</v>
      </c>
      <c r="F234" s="108">
        <v>38</v>
      </c>
      <c r="G234" s="108">
        <v>39</v>
      </c>
      <c r="H234" s="108">
        <v>38</v>
      </c>
      <c r="I234" s="108">
        <v>38</v>
      </c>
      <c r="J234" s="108">
        <v>38</v>
      </c>
      <c r="K234" s="108">
        <v>39</v>
      </c>
      <c r="L234" s="108">
        <v>39</v>
      </c>
      <c r="M234" s="108">
        <v>39</v>
      </c>
      <c r="N234" s="108">
        <v>38</v>
      </c>
      <c r="O234" s="108">
        <v>39</v>
      </c>
      <c r="P234" s="108">
        <v>39</v>
      </c>
      <c r="Q234" s="108">
        <v>39</v>
      </c>
      <c r="R234" s="108">
        <v>39</v>
      </c>
      <c r="S234" s="108">
        <v>39</v>
      </c>
    </row>
    <row r="235" spans="1:19" ht="11.25" thickBot="1" x14ac:dyDescent="0.2">
      <c r="A235" s="107" t="s">
        <v>262</v>
      </c>
      <c r="B235" s="107">
        <v>13</v>
      </c>
      <c r="C235" s="108">
        <v>39</v>
      </c>
      <c r="D235" s="108">
        <v>39</v>
      </c>
      <c r="E235" s="108">
        <v>39</v>
      </c>
      <c r="F235" s="108">
        <v>38</v>
      </c>
      <c r="G235" s="108">
        <v>39</v>
      </c>
      <c r="H235" s="108">
        <v>38</v>
      </c>
      <c r="I235" s="108">
        <v>38</v>
      </c>
      <c r="J235" s="108">
        <v>38</v>
      </c>
      <c r="K235" s="108">
        <v>39</v>
      </c>
      <c r="L235" s="108">
        <v>39</v>
      </c>
      <c r="M235" s="108">
        <v>39</v>
      </c>
      <c r="N235" s="108">
        <v>38</v>
      </c>
      <c r="O235" s="108">
        <v>39</v>
      </c>
      <c r="P235" s="108">
        <v>39</v>
      </c>
      <c r="Q235" s="108">
        <v>39</v>
      </c>
      <c r="R235" s="108">
        <v>39</v>
      </c>
      <c r="S235" s="108">
        <v>39</v>
      </c>
    </row>
    <row r="236" spans="1:19" ht="11.25" thickBot="1" x14ac:dyDescent="0.2">
      <c r="A236" s="107" t="s">
        <v>263</v>
      </c>
      <c r="B236" s="107">
        <v>13</v>
      </c>
      <c r="C236" s="108">
        <v>39</v>
      </c>
      <c r="D236" s="108">
        <v>39</v>
      </c>
      <c r="E236" s="108">
        <v>39</v>
      </c>
      <c r="F236" s="108">
        <v>38</v>
      </c>
      <c r="G236" s="108">
        <v>39</v>
      </c>
      <c r="H236" s="108">
        <v>38</v>
      </c>
      <c r="I236" s="108">
        <v>38</v>
      </c>
      <c r="J236" s="108">
        <v>38</v>
      </c>
      <c r="K236" s="108">
        <v>39</v>
      </c>
      <c r="L236" s="108">
        <v>39</v>
      </c>
      <c r="M236" s="108">
        <v>39</v>
      </c>
      <c r="N236" s="108">
        <v>38</v>
      </c>
      <c r="O236" s="108">
        <v>39</v>
      </c>
      <c r="P236" s="108">
        <v>39</v>
      </c>
      <c r="Q236" s="108">
        <v>39</v>
      </c>
      <c r="R236" s="108">
        <v>39</v>
      </c>
      <c r="S236" s="108">
        <v>39</v>
      </c>
    </row>
    <row r="237" spans="1:19" ht="11.25" thickBot="1" x14ac:dyDescent="0.2">
      <c r="A237" s="107" t="s">
        <v>264</v>
      </c>
      <c r="B237" s="107">
        <v>13</v>
      </c>
      <c r="C237" s="108">
        <v>39</v>
      </c>
      <c r="D237" s="108">
        <v>39</v>
      </c>
      <c r="E237" s="108">
        <v>39</v>
      </c>
      <c r="F237" s="108">
        <v>38</v>
      </c>
      <c r="G237" s="108">
        <v>39</v>
      </c>
      <c r="H237" s="108">
        <v>38</v>
      </c>
      <c r="I237" s="108">
        <v>38</v>
      </c>
      <c r="J237" s="108">
        <v>38</v>
      </c>
      <c r="K237" s="108">
        <v>39</v>
      </c>
      <c r="L237" s="108">
        <v>39</v>
      </c>
      <c r="M237" s="108">
        <v>39</v>
      </c>
      <c r="N237" s="108">
        <v>38</v>
      </c>
      <c r="O237" s="108">
        <v>39</v>
      </c>
      <c r="P237" s="108">
        <v>39</v>
      </c>
      <c r="Q237" s="108">
        <v>39</v>
      </c>
      <c r="R237" s="108">
        <v>39</v>
      </c>
      <c r="S237" s="108">
        <v>39</v>
      </c>
    </row>
    <row r="238" spans="1:19" ht="11.25" thickBot="1" x14ac:dyDescent="0.2">
      <c r="A238" s="107" t="s">
        <v>265</v>
      </c>
      <c r="B238" s="107">
        <v>13</v>
      </c>
      <c r="C238" s="108">
        <v>39</v>
      </c>
      <c r="D238" s="108">
        <v>39</v>
      </c>
      <c r="E238" s="108">
        <v>39</v>
      </c>
      <c r="F238" s="108">
        <v>38</v>
      </c>
      <c r="G238" s="108">
        <v>39</v>
      </c>
      <c r="H238" s="108">
        <v>38</v>
      </c>
      <c r="I238" s="108">
        <v>38</v>
      </c>
      <c r="J238" s="108">
        <v>38</v>
      </c>
      <c r="K238" s="108">
        <v>39</v>
      </c>
      <c r="L238" s="108">
        <v>39</v>
      </c>
      <c r="M238" s="108">
        <v>39</v>
      </c>
      <c r="N238" s="108">
        <v>38</v>
      </c>
      <c r="O238" s="108">
        <v>39</v>
      </c>
      <c r="P238" s="108">
        <v>39</v>
      </c>
      <c r="Q238" s="108">
        <v>39</v>
      </c>
      <c r="R238" s="108">
        <v>39</v>
      </c>
      <c r="S238" s="108">
        <v>39</v>
      </c>
    </row>
    <row r="239" spans="1:19" ht="11.25" thickBot="1" x14ac:dyDescent="0.2">
      <c r="A239" s="107" t="s">
        <v>266</v>
      </c>
      <c r="B239" s="107">
        <v>13</v>
      </c>
      <c r="C239" s="108">
        <v>39</v>
      </c>
      <c r="D239" s="108">
        <v>39</v>
      </c>
      <c r="E239" s="108">
        <v>39</v>
      </c>
      <c r="F239" s="108">
        <v>38</v>
      </c>
      <c r="G239" s="108">
        <v>39</v>
      </c>
      <c r="H239" s="108">
        <v>38</v>
      </c>
      <c r="I239" s="108">
        <v>38</v>
      </c>
      <c r="J239" s="108">
        <v>38</v>
      </c>
      <c r="K239" s="108">
        <v>39</v>
      </c>
      <c r="L239" s="108">
        <v>39</v>
      </c>
      <c r="M239" s="108">
        <v>39</v>
      </c>
      <c r="N239" s="108">
        <v>38</v>
      </c>
      <c r="O239" s="108">
        <v>39</v>
      </c>
      <c r="P239" s="108">
        <v>39</v>
      </c>
      <c r="Q239" s="108">
        <v>39</v>
      </c>
      <c r="R239" s="108">
        <v>39</v>
      </c>
      <c r="S239" s="108">
        <v>39</v>
      </c>
    </row>
    <row r="240" spans="1:19" ht="11.25" thickBot="1" x14ac:dyDescent="0.2">
      <c r="A240" s="107" t="s">
        <v>267</v>
      </c>
      <c r="B240" s="107">
        <v>13</v>
      </c>
      <c r="C240" s="108">
        <v>39</v>
      </c>
      <c r="D240" s="108">
        <v>39</v>
      </c>
      <c r="E240" s="108">
        <v>39</v>
      </c>
      <c r="F240" s="108">
        <v>38</v>
      </c>
      <c r="G240" s="108">
        <v>39</v>
      </c>
      <c r="H240" s="108">
        <v>38</v>
      </c>
      <c r="I240" s="108">
        <v>38</v>
      </c>
      <c r="J240" s="108">
        <v>38</v>
      </c>
      <c r="K240" s="108">
        <v>39</v>
      </c>
      <c r="L240" s="108">
        <v>39</v>
      </c>
      <c r="M240" s="108">
        <v>39</v>
      </c>
      <c r="N240" s="108">
        <v>38</v>
      </c>
      <c r="O240" s="108">
        <v>39</v>
      </c>
      <c r="P240" s="108">
        <v>39</v>
      </c>
      <c r="Q240" s="108">
        <v>39</v>
      </c>
      <c r="R240" s="108">
        <v>39</v>
      </c>
      <c r="S240" s="108">
        <v>39</v>
      </c>
    </row>
    <row r="241" spans="1:19" ht="11.25" thickBot="1" x14ac:dyDescent="0.2">
      <c r="A241" s="107" t="s">
        <v>268</v>
      </c>
      <c r="B241" s="107">
        <v>13</v>
      </c>
      <c r="C241" s="108">
        <v>39</v>
      </c>
      <c r="D241" s="108">
        <v>39</v>
      </c>
      <c r="E241" s="108">
        <v>39</v>
      </c>
      <c r="F241" s="108">
        <v>38</v>
      </c>
      <c r="G241" s="108">
        <v>39</v>
      </c>
      <c r="H241" s="108">
        <v>38</v>
      </c>
      <c r="I241" s="108">
        <v>38</v>
      </c>
      <c r="J241" s="108">
        <v>38</v>
      </c>
      <c r="K241" s="108">
        <v>39</v>
      </c>
      <c r="L241" s="108">
        <v>39</v>
      </c>
      <c r="M241" s="108">
        <v>39</v>
      </c>
      <c r="N241" s="108">
        <v>38</v>
      </c>
      <c r="O241" s="108">
        <v>39</v>
      </c>
      <c r="P241" s="108">
        <v>39</v>
      </c>
      <c r="Q241" s="108">
        <v>39</v>
      </c>
      <c r="R241" s="108">
        <v>39</v>
      </c>
      <c r="S241" s="108">
        <v>39</v>
      </c>
    </row>
    <row r="242" spans="1:19" ht="11.25" thickBot="1" x14ac:dyDescent="0.2">
      <c r="A242" s="107" t="s">
        <v>71</v>
      </c>
      <c r="B242" s="107">
        <v>13</v>
      </c>
      <c r="C242" s="108">
        <v>39</v>
      </c>
      <c r="D242" s="108">
        <v>39</v>
      </c>
      <c r="E242" s="108">
        <v>39</v>
      </c>
      <c r="F242" s="108">
        <v>38</v>
      </c>
      <c r="G242" s="108">
        <v>39</v>
      </c>
      <c r="H242" s="108">
        <v>38</v>
      </c>
      <c r="I242" s="108">
        <v>38</v>
      </c>
      <c r="J242" s="108">
        <v>38</v>
      </c>
      <c r="K242" s="108">
        <v>39</v>
      </c>
      <c r="L242" s="108">
        <v>39</v>
      </c>
      <c r="M242" s="108">
        <v>39</v>
      </c>
      <c r="N242" s="108">
        <v>38</v>
      </c>
      <c r="O242" s="108">
        <v>39</v>
      </c>
      <c r="P242" s="108">
        <v>39</v>
      </c>
      <c r="Q242" s="108">
        <v>39</v>
      </c>
      <c r="R242" s="108">
        <v>39</v>
      </c>
      <c r="S242" s="108">
        <v>39</v>
      </c>
    </row>
    <row r="243" spans="1:19" ht="11.25" thickBot="1" x14ac:dyDescent="0.2">
      <c r="A243" s="107" t="s">
        <v>72</v>
      </c>
      <c r="B243" s="107">
        <v>13</v>
      </c>
      <c r="C243" s="108">
        <v>39</v>
      </c>
      <c r="D243" s="108">
        <v>39</v>
      </c>
      <c r="E243" s="108">
        <v>39</v>
      </c>
      <c r="F243" s="108">
        <v>38</v>
      </c>
      <c r="G243" s="108">
        <v>39</v>
      </c>
      <c r="H243" s="108">
        <v>38</v>
      </c>
      <c r="I243" s="108">
        <v>38</v>
      </c>
      <c r="J243" s="108">
        <v>38</v>
      </c>
      <c r="K243" s="108">
        <v>39</v>
      </c>
      <c r="L243" s="108">
        <v>39</v>
      </c>
      <c r="M243" s="108">
        <v>39</v>
      </c>
      <c r="N243" s="108">
        <v>38</v>
      </c>
      <c r="O243" s="108">
        <v>39</v>
      </c>
      <c r="P243" s="108">
        <v>39</v>
      </c>
      <c r="Q243" s="108">
        <v>39</v>
      </c>
      <c r="R243" s="108">
        <v>39</v>
      </c>
      <c r="S243" s="108">
        <v>39</v>
      </c>
    </row>
    <row r="244" spans="1:19" ht="11.25" thickBot="1" x14ac:dyDescent="0.2">
      <c r="A244" s="107" t="s">
        <v>73</v>
      </c>
      <c r="B244" s="107">
        <v>13</v>
      </c>
      <c r="C244" s="108">
        <v>39</v>
      </c>
      <c r="D244" s="108">
        <v>39</v>
      </c>
      <c r="E244" s="108">
        <v>39</v>
      </c>
      <c r="F244" s="108">
        <v>38</v>
      </c>
      <c r="G244" s="108">
        <v>39</v>
      </c>
      <c r="H244" s="108">
        <v>38</v>
      </c>
      <c r="I244" s="108">
        <v>38</v>
      </c>
      <c r="J244" s="108">
        <v>38</v>
      </c>
      <c r="K244" s="108">
        <v>39</v>
      </c>
      <c r="L244" s="108">
        <v>39</v>
      </c>
      <c r="M244" s="108">
        <v>39</v>
      </c>
      <c r="N244" s="108">
        <v>38</v>
      </c>
      <c r="O244" s="108">
        <v>39</v>
      </c>
      <c r="P244" s="108">
        <v>39</v>
      </c>
      <c r="Q244" s="108">
        <v>39</v>
      </c>
      <c r="R244" s="108">
        <v>39</v>
      </c>
      <c r="S244" s="108">
        <v>39</v>
      </c>
    </row>
    <row r="245" spans="1:19" ht="11.25" thickBot="1" x14ac:dyDescent="0.2">
      <c r="A245" s="107" t="s">
        <v>74</v>
      </c>
      <c r="B245" s="107">
        <v>13</v>
      </c>
      <c r="C245" s="108">
        <v>39</v>
      </c>
      <c r="D245" s="108">
        <v>39</v>
      </c>
      <c r="E245" s="108">
        <v>39</v>
      </c>
      <c r="F245" s="108">
        <v>38</v>
      </c>
      <c r="G245" s="108">
        <v>39</v>
      </c>
      <c r="H245" s="108">
        <v>38</v>
      </c>
      <c r="I245" s="108">
        <v>38</v>
      </c>
      <c r="J245" s="108">
        <v>38</v>
      </c>
      <c r="K245" s="108">
        <v>39</v>
      </c>
      <c r="L245" s="108">
        <v>39</v>
      </c>
      <c r="M245" s="108">
        <v>39</v>
      </c>
      <c r="N245" s="108">
        <v>38</v>
      </c>
      <c r="O245" s="108">
        <v>39</v>
      </c>
      <c r="P245" s="108">
        <v>39</v>
      </c>
      <c r="Q245" s="108">
        <v>39</v>
      </c>
      <c r="R245" s="108">
        <v>39</v>
      </c>
      <c r="S245" s="108">
        <v>39</v>
      </c>
    </row>
    <row r="246" spans="1:19" ht="11.25" thickBot="1" x14ac:dyDescent="0.2">
      <c r="A246" s="107" t="s">
        <v>75</v>
      </c>
      <c r="B246" s="107">
        <v>13</v>
      </c>
      <c r="C246" s="108">
        <v>39</v>
      </c>
      <c r="D246" s="108">
        <v>39</v>
      </c>
      <c r="E246" s="108">
        <v>39</v>
      </c>
      <c r="F246" s="108">
        <v>38</v>
      </c>
      <c r="G246" s="108">
        <v>39</v>
      </c>
      <c r="H246" s="108">
        <v>38</v>
      </c>
      <c r="I246" s="108">
        <v>38</v>
      </c>
      <c r="J246" s="108">
        <v>38</v>
      </c>
      <c r="K246" s="108">
        <v>39</v>
      </c>
      <c r="L246" s="108">
        <v>39</v>
      </c>
      <c r="M246" s="108">
        <v>39</v>
      </c>
      <c r="N246" s="108">
        <v>38</v>
      </c>
      <c r="O246" s="108">
        <v>39</v>
      </c>
      <c r="P246" s="108">
        <v>39</v>
      </c>
      <c r="Q246" s="108">
        <v>39</v>
      </c>
      <c r="R246" s="108">
        <v>39</v>
      </c>
      <c r="S246" s="108">
        <v>39</v>
      </c>
    </row>
    <row r="247" spans="1:19" ht="11.25" thickBot="1" x14ac:dyDescent="0.2">
      <c r="A247" s="107" t="s">
        <v>76</v>
      </c>
      <c r="B247" s="107">
        <v>13</v>
      </c>
      <c r="C247" s="108">
        <v>39</v>
      </c>
      <c r="D247" s="108">
        <v>39</v>
      </c>
      <c r="E247" s="108">
        <v>39</v>
      </c>
      <c r="F247" s="108">
        <v>38</v>
      </c>
      <c r="G247" s="108">
        <v>39</v>
      </c>
      <c r="H247" s="108">
        <v>38</v>
      </c>
      <c r="I247" s="108">
        <v>38</v>
      </c>
      <c r="J247" s="108">
        <v>38</v>
      </c>
      <c r="K247" s="108">
        <v>39</v>
      </c>
      <c r="L247" s="108">
        <v>39</v>
      </c>
      <c r="M247" s="108">
        <v>39</v>
      </c>
      <c r="N247" s="108">
        <v>38</v>
      </c>
      <c r="O247" s="108">
        <v>39</v>
      </c>
      <c r="P247" s="108">
        <v>39</v>
      </c>
      <c r="Q247" s="108">
        <v>39</v>
      </c>
      <c r="R247" s="108">
        <v>39</v>
      </c>
      <c r="S247" s="108">
        <v>39</v>
      </c>
    </row>
    <row r="248" spans="1:19" ht="11.25" thickBot="1" x14ac:dyDescent="0.2">
      <c r="A248" s="107" t="s">
        <v>77</v>
      </c>
      <c r="B248" s="107">
        <v>13</v>
      </c>
      <c r="C248" s="108">
        <v>39</v>
      </c>
      <c r="D248" s="108">
        <v>39</v>
      </c>
      <c r="E248" s="108">
        <v>39</v>
      </c>
      <c r="F248" s="108">
        <v>38</v>
      </c>
      <c r="G248" s="108">
        <v>39</v>
      </c>
      <c r="H248" s="108">
        <v>38</v>
      </c>
      <c r="I248" s="108">
        <v>38</v>
      </c>
      <c r="J248" s="108">
        <v>38</v>
      </c>
      <c r="K248" s="108">
        <v>39</v>
      </c>
      <c r="L248" s="108">
        <v>39</v>
      </c>
      <c r="M248" s="108">
        <v>39</v>
      </c>
      <c r="N248" s="108">
        <v>38</v>
      </c>
      <c r="O248" s="108">
        <v>39</v>
      </c>
      <c r="P248" s="108">
        <v>39</v>
      </c>
      <c r="Q248" s="108">
        <v>39</v>
      </c>
      <c r="R248" s="108">
        <v>39</v>
      </c>
      <c r="S248" s="108">
        <v>39</v>
      </c>
    </row>
    <row r="249" spans="1:19" ht="11.25" thickBot="1" x14ac:dyDescent="0.2">
      <c r="A249" s="107" t="s">
        <v>78</v>
      </c>
      <c r="B249" s="107">
        <v>13</v>
      </c>
      <c r="C249" s="108">
        <v>39</v>
      </c>
      <c r="D249" s="108">
        <v>39</v>
      </c>
      <c r="E249" s="108">
        <v>39</v>
      </c>
      <c r="F249" s="108">
        <v>38</v>
      </c>
      <c r="G249" s="108">
        <v>39</v>
      </c>
      <c r="H249" s="108">
        <v>38</v>
      </c>
      <c r="I249" s="108">
        <v>38</v>
      </c>
      <c r="J249" s="108">
        <v>38</v>
      </c>
      <c r="K249" s="108">
        <v>39</v>
      </c>
      <c r="L249" s="108">
        <v>39</v>
      </c>
      <c r="M249" s="108">
        <v>39</v>
      </c>
      <c r="N249" s="108">
        <v>38</v>
      </c>
      <c r="O249" s="108">
        <v>39</v>
      </c>
      <c r="P249" s="108">
        <v>39</v>
      </c>
      <c r="Q249" s="108">
        <v>39</v>
      </c>
      <c r="R249" s="108">
        <v>39</v>
      </c>
      <c r="S249" s="108">
        <v>39</v>
      </c>
    </row>
    <row r="250" spans="1:19" ht="11.25" thickBot="1" x14ac:dyDescent="0.2">
      <c r="A250" s="107" t="s">
        <v>79</v>
      </c>
      <c r="B250" s="107">
        <v>13</v>
      </c>
      <c r="C250" s="108">
        <v>39</v>
      </c>
      <c r="D250" s="108">
        <v>39</v>
      </c>
      <c r="E250" s="108">
        <v>39</v>
      </c>
      <c r="F250" s="108">
        <v>38</v>
      </c>
      <c r="G250" s="108">
        <v>39</v>
      </c>
      <c r="H250" s="108">
        <v>38</v>
      </c>
      <c r="I250" s="108">
        <v>38</v>
      </c>
      <c r="J250" s="108">
        <v>38</v>
      </c>
      <c r="K250" s="108">
        <v>39</v>
      </c>
      <c r="L250" s="108">
        <v>39</v>
      </c>
      <c r="M250" s="108">
        <v>39</v>
      </c>
      <c r="N250" s="108">
        <v>38</v>
      </c>
      <c r="O250" s="108">
        <v>39</v>
      </c>
      <c r="P250" s="108">
        <v>39</v>
      </c>
      <c r="Q250" s="108">
        <v>39</v>
      </c>
      <c r="R250" s="108">
        <v>39</v>
      </c>
      <c r="S250" s="108">
        <v>39</v>
      </c>
    </row>
    <row r="251" spans="1:19" ht="11.25" thickBot="1" x14ac:dyDescent="0.2">
      <c r="A251" s="107" t="s">
        <v>80</v>
      </c>
      <c r="B251" s="107">
        <v>13</v>
      </c>
      <c r="C251" s="108">
        <v>39</v>
      </c>
      <c r="D251" s="108">
        <v>39</v>
      </c>
      <c r="E251" s="108">
        <v>39</v>
      </c>
      <c r="F251" s="108">
        <v>38</v>
      </c>
      <c r="G251" s="108">
        <v>39</v>
      </c>
      <c r="H251" s="108">
        <v>38</v>
      </c>
      <c r="I251" s="108">
        <v>38</v>
      </c>
      <c r="J251" s="108">
        <v>38</v>
      </c>
      <c r="K251" s="108">
        <v>39</v>
      </c>
      <c r="L251" s="108">
        <v>39</v>
      </c>
      <c r="M251" s="108">
        <v>39</v>
      </c>
      <c r="N251" s="108">
        <v>38</v>
      </c>
      <c r="O251" s="108">
        <v>39</v>
      </c>
      <c r="P251" s="108">
        <v>39</v>
      </c>
      <c r="Q251" s="108">
        <v>39</v>
      </c>
      <c r="R251" s="108">
        <v>39</v>
      </c>
      <c r="S251" s="108">
        <v>39</v>
      </c>
    </row>
    <row r="252" spans="1:19" ht="11.25" thickBot="1" x14ac:dyDescent="0.2">
      <c r="A252" s="107" t="s">
        <v>81</v>
      </c>
      <c r="B252" s="107">
        <v>13</v>
      </c>
      <c r="C252" s="108">
        <v>39</v>
      </c>
      <c r="D252" s="108">
        <v>39</v>
      </c>
      <c r="E252" s="108">
        <v>39</v>
      </c>
      <c r="F252" s="108">
        <v>38</v>
      </c>
      <c r="G252" s="108">
        <v>39</v>
      </c>
      <c r="H252" s="108">
        <v>38</v>
      </c>
      <c r="I252" s="108">
        <v>38</v>
      </c>
      <c r="J252" s="108">
        <v>38</v>
      </c>
      <c r="K252" s="108">
        <v>39</v>
      </c>
      <c r="L252" s="108">
        <v>39</v>
      </c>
      <c r="M252" s="108">
        <v>39</v>
      </c>
      <c r="N252" s="108">
        <v>38</v>
      </c>
      <c r="O252" s="108">
        <v>39</v>
      </c>
      <c r="P252" s="108">
        <v>39</v>
      </c>
      <c r="Q252" s="108">
        <v>39</v>
      </c>
      <c r="R252" s="108">
        <v>39</v>
      </c>
      <c r="S252" s="108">
        <v>39</v>
      </c>
    </row>
    <row r="253" spans="1:19" ht="11.25" thickBot="1" x14ac:dyDescent="0.2">
      <c r="A253" s="107" t="s">
        <v>82</v>
      </c>
      <c r="B253" s="107">
        <v>13</v>
      </c>
      <c r="C253" s="108">
        <v>39</v>
      </c>
      <c r="D253" s="108">
        <v>39</v>
      </c>
      <c r="E253" s="108">
        <v>39</v>
      </c>
      <c r="F253" s="108">
        <v>38</v>
      </c>
      <c r="G253" s="108">
        <v>39</v>
      </c>
      <c r="H253" s="108">
        <v>38</v>
      </c>
      <c r="I253" s="108">
        <v>38</v>
      </c>
      <c r="J253" s="108">
        <v>38</v>
      </c>
      <c r="K253" s="108">
        <v>39</v>
      </c>
      <c r="L253" s="108">
        <v>39</v>
      </c>
      <c r="M253" s="108">
        <v>39</v>
      </c>
      <c r="N253" s="108">
        <v>38</v>
      </c>
      <c r="O253" s="108">
        <v>39</v>
      </c>
      <c r="P253" s="108">
        <v>39</v>
      </c>
      <c r="Q253" s="108">
        <v>39</v>
      </c>
      <c r="R253" s="108">
        <v>39</v>
      </c>
      <c r="S253" s="108">
        <v>39</v>
      </c>
    </row>
    <row r="254" spans="1:19" ht="11.25" thickBot="1" x14ac:dyDescent="0.2">
      <c r="A254" s="107" t="s">
        <v>83</v>
      </c>
      <c r="B254" s="107">
        <v>13</v>
      </c>
      <c r="C254" s="108">
        <v>39</v>
      </c>
      <c r="D254" s="108">
        <v>39</v>
      </c>
      <c r="E254" s="108">
        <v>39</v>
      </c>
      <c r="F254" s="108">
        <v>38</v>
      </c>
      <c r="G254" s="108">
        <v>39</v>
      </c>
      <c r="H254" s="108">
        <v>38</v>
      </c>
      <c r="I254" s="108">
        <v>38</v>
      </c>
      <c r="J254" s="108">
        <v>38</v>
      </c>
      <c r="K254" s="108">
        <v>39</v>
      </c>
      <c r="L254" s="108">
        <v>39</v>
      </c>
      <c r="M254" s="108">
        <v>39</v>
      </c>
      <c r="N254" s="108">
        <v>38</v>
      </c>
      <c r="O254" s="108">
        <v>39</v>
      </c>
      <c r="P254" s="108">
        <v>39</v>
      </c>
      <c r="Q254" s="108">
        <v>39</v>
      </c>
      <c r="R254" s="108">
        <v>39</v>
      </c>
      <c r="S254" s="108">
        <v>39</v>
      </c>
    </row>
    <row r="255" spans="1:19" ht="11.25" thickBot="1" x14ac:dyDescent="0.2">
      <c r="A255" s="107" t="s">
        <v>84</v>
      </c>
      <c r="B255" s="107">
        <v>13</v>
      </c>
      <c r="C255" s="108">
        <v>39</v>
      </c>
      <c r="D255" s="108">
        <v>39</v>
      </c>
      <c r="E255" s="108">
        <v>39</v>
      </c>
      <c r="F255" s="108">
        <v>38</v>
      </c>
      <c r="G255" s="108">
        <v>39</v>
      </c>
      <c r="H255" s="108">
        <v>38</v>
      </c>
      <c r="I255" s="108">
        <v>38</v>
      </c>
      <c r="J255" s="108">
        <v>38</v>
      </c>
      <c r="K255" s="108">
        <v>39</v>
      </c>
      <c r="L255" s="108">
        <v>39</v>
      </c>
      <c r="M255" s="108">
        <v>39</v>
      </c>
      <c r="N255" s="108">
        <v>38</v>
      </c>
      <c r="O255" s="108">
        <v>39</v>
      </c>
      <c r="P255" s="108">
        <v>39</v>
      </c>
      <c r="Q255" s="108">
        <v>39</v>
      </c>
      <c r="R255" s="108">
        <v>39</v>
      </c>
      <c r="S255" s="108">
        <v>39</v>
      </c>
    </row>
    <row r="256" spans="1:19" ht="11.25" thickBot="1" x14ac:dyDescent="0.2">
      <c r="A256" s="107" t="s">
        <v>85</v>
      </c>
      <c r="B256" s="107">
        <v>13</v>
      </c>
      <c r="C256" s="108">
        <v>39</v>
      </c>
      <c r="D256" s="108">
        <v>39</v>
      </c>
      <c r="E256" s="108">
        <v>39</v>
      </c>
      <c r="F256" s="108">
        <v>38</v>
      </c>
      <c r="G256" s="108">
        <v>39</v>
      </c>
      <c r="H256" s="108">
        <v>38</v>
      </c>
      <c r="I256" s="108">
        <v>38</v>
      </c>
      <c r="J256" s="108">
        <v>38</v>
      </c>
      <c r="K256" s="108">
        <v>39</v>
      </c>
      <c r="L256" s="108">
        <v>39</v>
      </c>
      <c r="M256" s="108">
        <v>39</v>
      </c>
      <c r="N256" s="108">
        <v>38</v>
      </c>
      <c r="O256" s="108">
        <v>39</v>
      </c>
      <c r="P256" s="108">
        <v>39</v>
      </c>
      <c r="Q256" s="108">
        <v>39</v>
      </c>
      <c r="R256" s="108">
        <v>39</v>
      </c>
      <c r="S256" s="108">
        <v>39</v>
      </c>
    </row>
    <row r="257" spans="1:19" ht="11.25" thickBot="1" x14ac:dyDescent="0.2">
      <c r="A257" s="107" t="s">
        <v>86</v>
      </c>
      <c r="B257" s="107">
        <v>13</v>
      </c>
      <c r="C257" s="108">
        <v>39</v>
      </c>
      <c r="D257" s="108">
        <v>39</v>
      </c>
      <c r="E257" s="108">
        <v>39</v>
      </c>
      <c r="F257" s="108">
        <v>38</v>
      </c>
      <c r="G257" s="108">
        <v>39</v>
      </c>
      <c r="H257" s="108">
        <v>38</v>
      </c>
      <c r="I257" s="108">
        <v>38</v>
      </c>
      <c r="J257" s="108">
        <v>38</v>
      </c>
      <c r="K257" s="108">
        <v>39</v>
      </c>
      <c r="L257" s="108">
        <v>39</v>
      </c>
      <c r="M257" s="108">
        <v>39</v>
      </c>
      <c r="N257" s="108">
        <v>38</v>
      </c>
      <c r="O257" s="108">
        <v>39</v>
      </c>
      <c r="P257" s="108">
        <v>39</v>
      </c>
      <c r="Q257" s="108">
        <v>39</v>
      </c>
      <c r="R257" s="108">
        <v>39</v>
      </c>
      <c r="S257" s="108">
        <v>39</v>
      </c>
    </row>
    <row r="258" spans="1:19" ht="11.25" thickBot="1" x14ac:dyDescent="0.2">
      <c r="A258" s="107" t="s">
        <v>87</v>
      </c>
      <c r="B258" s="107">
        <v>13</v>
      </c>
      <c r="C258" s="108">
        <v>39</v>
      </c>
      <c r="D258" s="108">
        <v>39</v>
      </c>
      <c r="E258" s="108">
        <v>39</v>
      </c>
      <c r="F258" s="108">
        <v>38</v>
      </c>
      <c r="G258" s="108">
        <v>39</v>
      </c>
      <c r="H258" s="108">
        <v>38</v>
      </c>
      <c r="I258" s="108">
        <v>38</v>
      </c>
      <c r="J258" s="108">
        <v>38</v>
      </c>
      <c r="K258" s="108">
        <v>39</v>
      </c>
      <c r="L258" s="108">
        <v>39</v>
      </c>
      <c r="M258" s="108">
        <v>39</v>
      </c>
      <c r="N258" s="108">
        <v>38</v>
      </c>
      <c r="O258" s="108">
        <v>39</v>
      </c>
      <c r="P258" s="108">
        <v>39</v>
      </c>
      <c r="Q258" s="108">
        <v>39</v>
      </c>
      <c r="R258" s="108">
        <v>39</v>
      </c>
      <c r="S258" s="108">
        <v>39</v>
      </c>
    </row>
    <row r="259" spans="1:19" ht="11.25" thickBot="1" x14ac:dyDescent="0.2">
      <c r="A259" s="107" t="s">
        <v>73</v>
      </c>
      <c r="B259" s="107">
        <v>13</v>
      </c>
      <c r="C259" s="108">
        <v>39</v>
      </c>
      <c r="D259" s="108">
        <v>39</v>
      </c>
      <c r="E259" s="108">
        <v>39</v>
      </c>
      <c r="F259" s="108">
        <v>38</v>
      </c>
      <c r="G259" s="108">
        <v>39</v>
      </c>
      <c r="H259" s="108">
        <v>38</v>
      </c>
      <c r="I259" s="108">
        <v>38</v>
      </c>
      <c r="J259" s="108">
        <v>38</v>
      </c>
      <c r="K259" s="108">
        <v>39</v>
      </c>
      <c r="L259" s="108">
        <v>39</v>
      </c>
      <c r="M259" s="108">
        <v>39</v>
      </c>
      <c r="N259" s="108">
        <v>38</v>
      </c>
      <c r="O259" s="108">
        <v>39</v>
      </c>
      <c r="P259" s="108">
        <v>39</v>
      </c>
      <c r="Q259" s="108">
        <v>39</v>
      </c>
      <c r="R259" s="108">
        <v>39</v>
      </c>
      <c r="S259" s="108">
        <v>39</v>
      </c>
    </row>
    <row r="260" spans="1:19" ht="11.25" thickBot="1" x14ac:dyDescent="0.2">
      <c r="A260" s="107" t="s">
        <v>74</v>
      </c>
      <c r="B260" s="107">
        <v>13</v>
      </c>
      <c r="C260" s="108">
        <v>39</v>
      </c>
      <c r="D260" s="108">
        <v>39</v>
      </c>
      <c r="E260" s="108">
        <v>39</v>
      </c>
      <c r="F260" s="108">
        <v>38</v>
      </c>
      <c r="G260" s="108">
        <v>39</v>
      </c>
      <c r="H260" s="108">
        <v>38</v>
      </c>
      <c r="I260" s="108">
        <v>38</v>
      </c>
      <c r="J260" s="108">
        <v>38</v>
      </c>
      <c r="K260" s="108">
        <v>39</v>
      </c>
      <c r="L260" s="108">
        <v>39</v>
      </c>
      <c r="M260" s="108">
        <v>39</v>
      </c>
      <c r="N260" s="108">
        <v>38</v>
      </c>
      <c r="O260" s="108">
        <v>39</v>
      </c>
      <c r="P260" s="108">
        <v>39</v>
      </c>
      <c r="Q260" s="108">
        <v>39</v>
      </c>
      <c r="R260" s="108">
        <v>39</v>
      </c>
      <c r="S260" s="108">
        <v>39</v>
      </c>
    </row>
    <row r="261" spans="1:19" ht="11.25" thickBot="1" x14ac:dyDescent="0.2">
      <c r="A261" s="107" t="s">
        <v>75</v>
      </c>
      <c r="B261" s="107">
        <v>13</v>
      </c>
      <c r="C261" s="108">
        <v>39</v>
      </c>
      <c r="D261" s="108">
        <v>39</v>
      </c>
      <c r="E261" s="108">
        <v>39</v>
      </c>
      <c r="F261" s="108">
        <v>38</v>
      </c>
      <c r="G261" s="108">
        <v>39</v>
      </c>
      <c r="H261" s="108">
        <v>38</v>
      </c>
      <c r="I261" s="108">
        <v>38</v>
      </c>
      <c r="J261" s="108">
        <v>38</v>
      </c>
      <c r="K261" s="108">
        <v>39</v>
      </c>
      <c r="L261" s="108">
        <v>39</v>
      </c>
      <c r="M261" s="108">
        <v>39</v>
      </c>
      <c r="N261" s="108">
        <v>38</v>
      </c>
      <c r="O261" s="108">
        <v>39</v>
      </c>
      <c r="P261" s="108">
        <v>39</v>
      </c>
      <c r="Q261" s="108">
        <v>39</v>
      </c>
      <c r="R261" s="108">
        <v>39</v>
      </c>
      <c r="S261" s="108">
        <v>39</v>
      </c>
    </row>
    <row r="262" spans="1:19" ht="11.25" thickBot="1" x14ac:dyDescent="0.2">
      <c r="A262" s="107" t="s">
        <v>76</v>
      </c>
      <c r="B262" s="107">
        <v>13</v>
      </c>
      <c r="C262" s="108">
        <v>39</v>
      </c>
      <c r="D262" s="108">
        <v>39</v>
      </c>
      <c r="E262" s="108">
        <v>39</v>
      </c>
      <c r="F262" s="108">
        <v>38</v>
      </c>
      <c r="G262" s="108">
        <v>39</v>
      </c>
      <c r="H262" s="108">
        <v>38</v>
      </c>
      <c r="I262" s="108">
        <v>38</v>
      </c>
      <c r="J262" s="108">
        <v>38</v>
      </c>
      <c r="K262" s="108">
        <v>39</v>
      </c>
      <c r="L262" s="108">
        <v>39</v>
      </c>
      <c r="M262" s="108">
        <v>39</v>
      </c>
      <c r="N262" s="108">
        <v>38</v>
      </c>
      <c r="O262" s="108">
        <v>39</v>
      </c>
      <c r="P262" s="108">
        <v>39</v>
      </c>
      <c r="Q262" s="108">
        <v>39</v>
      </c>
      <c r="R262" s="108">
        <v>39</v>
      </c>
      <c r="S262" s="108">
        <v>39</v>
      </c>
    </row>
    <row r="263" spans="1:19" ht="11.25" thickBot="1" x14ac:dyDescent="0.2">
      <c r="A263" s="107" t="s">
        <v>77</v>
      </c>
      <c r="B263" s="107">
        <v>13</v>
      </c>
      <c r="C263" s="108">
        <v>39</v>
      </c>
      <c r="D263" s="108">
        <v>39</v>
      </c>
      <c r="E263" s="108">
        <v>39</v>
      </c>
      <c r="F263" s="108">
        <v>38</v>
      </c>
      <c r="G263" s="108">
        <v>39</v>
      </c>
      <c r="H263" s="108">
        <v>38</v>
      </c>
      <c r="I263" s="108">
        <v>38</v>
      </c>
      <c r="J263" s="108">
        <v>38</v>
      </c>
      <c r="K263" s="108">
        <v>39</v>
      </c>
      <c r="L263" s="108">
        <v>39</v>
      </c>
      <c r="M263" s="108">
        <v>39</v>
      </c>
      <c r="N263" s="108">
        <v>38</v>
      </c>
      <c r="O263" s="108">
        <v>39</v>
      </c>
      <c r="P263" s="108">
        <v>39</v>
      </c>
      <c r="Q263" s="108">
        <v>39</v>
      </c>
      <c r="R263" s="108">
        <v>39</v>
      </c>
      <c r="S263" s="108">
        <v>39</v>
      </c>
    </row>
    <row r="264" spans="1:19" ht="11.25" thickBot="1" x14ac:dyDescent="0.2">
      <c r="A264" s="107" t="s">
        <v>78</v>
      </c>
      <c r="B264" s="107">
        <v>13</v>
      </c>
      <c r="C264" s="108">
        <v>39</v>
      </c>
      <c r="D264" s="108">
        <v>39</v>
      </c>
      <c r="E264" s="108">
        <v>39</v>
      </c>
      <c r="F264" s="108">
        <v>38</v>
      </c>
      <c r="G264" s="108">
        <v>39</v>
      </c>
      <c r="H264" s="108">
        <v>38</v>
      </c>
      <c r="I264" s="108">
        <v>38</v>
      </c>
      <c r="J264" s="108">
        <v>38</v>
      </c>
      <c r="K264" s="108">
        <v>39</v>
      </c>
      <c r="L264" s="108">
        <v>39</v>
      </c>
      <c r="M264" s="108">
        <v>39</v>
      </c>
      <c r="N264" s="108">
        <v>38</v>
      </c>
      <c r="O264" s="108">
        <v>39</v>
      </c>
      <c r="P264" s="108">
        <v>39</v>
      </c>
      <c r="Q264" s="108">
        <v>39</v>
      </c>
      <c r="R264" s="108">
        <v>39</v>
      </c>
      <c r="S264" s="108">
        <v>39</v>
      </c>
    </row>
    <row r="265" spans="1:19" ht="11.25" thickBot="1" x14ac:dyDescent="0.2">
      <c r="A265" s="107" t="s">
        <v>79</v>
      </c>
      <c r="B265" s="107">
        <v>13</v>
      </c>
      <c r="C265" s="108">
        <v>39</v>
      </c>
      <c r="D265" s="108">
        <v>39</v>
      </c>
      <c r="E265" s="108">
        <v>39</v>
      </c>
      <c r="F265" s="108">
        <v>38</v>
      </c>
      <c r="G265" s="108">
        <v>39</v>
      </c>
      <c r="H265" s="108">
        <v>38</v>
      </c>
      <c r="I265" s="108">
        <v>38</v>
      </c>
      <c r="J265" s="108">
        <v>38</v>
      </c>
      <c r="K265" s="108">
        <v>39</v>
      </c>
      <c r="L265" s="108">
        <v>39</v>
      </c>
      <c r="M265" s="108">
        <v>39</v>
      </c>
      <c r="N265" s="108">
        <v>38</v>
      </c>
      <c r="O265" s="108">
        <v>39</v>
      </c>
      <c r="P265" s="108">
        <v>39</v>
      </c>
      <c r="Q265" s="108">
        <v>39</v>
      </c>
      <c r="R265" s="108">
        <v>39</v>
      </c>
      <c r="S265" s="108">
        <v>39</v>
      </c>
    </row>
    <row r="266" spans="1:19" ht="11.25" thickBot="1" x14ac:dyDescent="0.2">
      <c r="A266" s="107" t="s">
        <v>80</v>
      </c>
      <c r="B266" s="107">
        <v>13</v>
      </c>
      <c r="C266" s="108">
        <v>39</v>
      </c>
      <c r="D266" s="108">
        <v>39</v>
      </c>
      <c r="E266" s="108">
        <v>39</v>
      </c>
      <c r="F266" s="108">
        <v>38</v>
      </c>
      <c r="G266" s="108">
        <v>39</v>
      </c>
      <c r="H266" s="108">
        <v>38</v>
      </c>
      <c r="I266" s="108">
        <v>38</v>
      </c>
      <c r="J266" s="108">
        <v>38</v>
      </c>
      <c r="K266" s="108">
        <v>39</v>
      </c>
      <c r="L266" s="108">
        <v>39</v>
      </c>
      <c r="M266" s="108">
        <v>39</v>
      </c>
      <c r="N266" s="108">
        <v>38</v>
      </c>
      <c r="O266" s="108">
        <v>39</v>
      </c>
      <c r="P266" s="108">
        <v>39</v>
      </c>
      <c r="Q266" s="108">
        <v>39</v>
      </c>
      <c r="R266" s="108">
        <v>39</v>
      </c>
      <c r="S266" s="108">
        <v>39</v>
      </c>
    </row>
    <row r="267" spans="1:19" ht="11.25" thickBot="1" x14ac:dyDescent="0.2">
      <c r="A267" s="107" t="s">
        <v>81</v>
      </c>
      <c r="B267" s="107">
        <v>13</v>
      </c>
      <c r="C267" s="108">
        <v>39</v>
      </c>
      <c r="D267" s="108">
        <v>39</v>
      </c>
      <c r="E267" s="108">
        <v>39</v>
      </c>
      <c r="F267" s="108">
        <v>38</v>
      </c>
      <c r="G267" s="108">
        <v>39</v>
      </c>
      <c r="H267" s="108">
        <v>38</v>
      </c>
      <c r="I267" s="108">
        <v>38</v>
      </c>
      <c r="J267" s="108">
        <v>38</v>
      </c>
      <c r="K267" s="108">
        <v>39</v>
      </c>
      <c r="L267" s="108">
        <v>39</v>
      </c>
      <c r="M267" s="108">
        <v>39</v>
      </c>
      <c r="N267" s="108">
        <v>38</v>
      </c>
      <c r="O267" s="108">
        <v>39</v>
      </c>
      <c r="P267" s="108">
        <v>39</v>
      </c>
      <c r="Q267" s="108">
        <v>39</v>
      </c>
      <c r="R267" s="108">
        <v>39</v>
      </c>
      <c r="S267" s="108">
        <v>39</v>
      </c>
    </row>
    <row r="268" spans="1:19" ht="11.25" thickBot="1" x14ac:dyDescent="0.2">
      <c r="A268" s="107" t="s">
        <v>82</v>
      </c>
      <c r="B268" s="107">
        <v>13</v>
      </c>
      <c r="C268" s="108">
        <v>39</v>
      </c>
      <c r="D268" s="108">
        <v>39</v>
      </c>
      <c r="E268" s="108">
        <v>39</v>
      </c>
      <c r="F268" s="108">
        <v>38</v>
      </c>
      <c r="G268" s="108">
        <v>39</v>
      </c>
      <c r="H268" s="108">
        <v>38</v>
      </c>
      <c r="I268" s="108">
        <v>38</v>
      </c>
      <c r="J268" s="108">
        <v>38</v>
      </c>
      <c r="K268" s="108">
        <v>39</v>
      </c>
      <c r="L268" s="108">
        <v>39</v>
      </c>
      <c r="M268" s="108">
        <v>39</v>
      </c>
      <c r="N268" s="108">
        <v>38</v>
      </c>
      <c r="O268" s="108">
        <v>39</v>
      </c>
      <c r="P268" s="108">
        <v>39</v>
      </c>
      <c r="Q268" s="108">
        <v>39</v>
      </c>
      <c r="R268" s="108">
        <v>39</v>
      </c>
      <c r="S268" s="108">
        <v>39</v>
      </c>
    </row>
    <row r="269" spans="1:19" ht="11.25" thickBot="1" x14ac:dyDescent="0.2">
      <c r="A269" s="107" t="s">
        <v>83</v>
      </c>
      <c r="B269" s="107">
        <v>13</v>
      </c>
      <c r="C269" s="108">
        <v>39</v>
      </c>
      <c r="D269" s="108">
        <v>39</v>
      </c>
      <c r="E269" s="108">
        <v>39</v>
      </c>
      <c r="F269" s="108">
        <v>38</v>
      </c>
      <c r="G269" s="108">
        <v>39</v>
      </c>
      <c r="H269" s="108">
        <v>38</v>
      </c>
      <c r="I269" s="108">
        <v>38</v>
      </c>
      <c r="J269" s="108">
        <v>38</v>
      </c>
      <c r="K269" s="108">
        <v>39</v>
      </c>
      <c r="L269" s="108">
        <v>39</v>
      </c>
      <c r="M269" s="108">
        <v>39</v>
      </c>
      <c r="N269" s="108">
        <v>38</v>
      </c>
      <c r="O269" s="108">
        <v>39</v>
      </c>
      <c r="P269" s="108">
        <v>39</v>
      </c>
      <c r="Q269" s="108">
        <v>39</v>
      </c>
      <c r="R269" s="108">
        <v>39</v>
      </c>
      <c r="S269" s="108">
        <v>39</v>
      </c>
    </row>
    <row r="270" spans="1:19" ht="11.25" thickBot="1" x14ac:dyDescent="0.2">
      <c r="A270" s="107" t="s">
        <v>84</v>
      </c>
      <c r="B270" s="107">
        <v>13</v>
      </c>
      <c r="C270" s="108">
        <v>39</v>
      </c>
      <c r="D270" s="108">
        <v>39</v>
      </c>
      <c r="E270" s="108">
        <v>39</v>
      </c>
      <c r="F270" s="108">
        <v>38</v>
      </c>
      <c r="G270" s="108">
        <v>39</v>
      </c>
      <c r="H270" s="108">
        <v>38</v>
      </c>
      <c r="I270" s="108">
        <v>38</v>
      </c>
      <c r="J270" s="108">
        <v>38</v>
      </c>
      <c r="K270" s="108">
        <v>39</v>
      </c>
      <c r="L270" s="108">
        <v>39</v>
      </c>
      <c r="M270" s="108">
        <v>39</v>
      </c>
      <c r="N270" s="108">
        <v>38</v>
      </c>
      <c r="O270" s="108">
        <v>39</v>
      </c>
      <c r="P270" s="108">
        <v>39</v>
      </c>
      <c r="Q270" s="108">
        <v>39</v>
      </c>
      <c r="R270" s="108">
        <v>39</v>
      </c>
      <c r="S270" s="108">
        <v>39</v>
      </c>
    </row>
    <row r="271" spans="1:19" ht="11.25" thickBot="1" x14ac:dyDescent="0.2">
      <c r="A271" s="107" t="s">
        <v>85</v>
      </c>
      <c r="B271" s="107">
        <v>13</v>
      </c>
      <c r="C271" s="108">
        <v>39</v>
      </c>
      <c r="D271" s="108">
        <v>39</v>
      </c>
      <c r="E271" s="108">
        <v>39</v>
      </c>
      <c r="F271" s="108">
        <v>38</v>
      </c>
      <c r="G271" s="108">
        <v>39</v>
      </c>
      <c r="H271" s="108">
        <v>38</v>
      </c>
      <c r="I271" s="108">
        <v>38</v>
      </c>
      <c r="J271" s="108">
        <v>38</v>
      </c>
      <c r="K271" s="108">
        <v>39</v>
      </c>
      <c r="L271" s="108">
        <v>39</v>
      </c>
      <c r="M271" s="108">
        <v>39</v>
      </c>
      <c r="N271" s="108">
        <v>38</v>
      </c>
      <c r="O271" s="108">
        <v>39</v>
      </c>
      <c r="P271" s="108">
        <v>39</v>
      </c>
      <c r="Q271" s="108">
        <v>39</v>
      </c>
      <c r="R271" s="108">
        <v>39</v>
      </c>
      <c r="S271" s="108">
        <v>39</v>
      </c>
    </row>
    <row r="272" spans="1:19" ht="11.25" thickBot="1" x14ac:dyDescent="0.2">
      <c r="A272" s="107" t="s">
        <v>86</v>
      </c>
      <c r="B272" s="107">
        <v>13</v>
      </c>
      <c r="C272" s="108">
        <v>39</v>
      </c>
      <c r="D272" s="108">
        <v>39</v>
      </c>
      <c r="E272" s="108">
        <v>39</v>
      </c>
      <c r="F272" s="108">
        <v>38</v>
      </c>
      <c r="G272" s="108">
        <v>39</v>
      </c>
      <c r="H272" s="108">
        <v>38</v>
      </c>
      <c r="I272" s="108">
        <v>38</v>
      </c>
      <c r="J272" s="108">
        <v>38</v>
      </c>
      <c r="K272" s="108">
        <v>39</v>
      </c>
      <c r="L272" s="108">
        <v>39</v>
      </c>
      <c r="M272" s="108">
        <v>39</v>
      </c>
      <c r="N272" s="108">
        <v>38</v>
      </c>
      <c r="O272" s="108">
        <v>39</v>
      </c>
      <c r="P272" s="108">
        <v>39</v>
      </c>
      <c r="Q272" s="108">
        <v>39</v>
      </c>
      <c r="R272" s="108">
        <v>39</v>
      </c>
      <c r="S272" s="108">
        <v>39</v>
      </c>
    </row>
    <row r="273" spans="1:19" ht="11.25" thickBot="1" x14ac:dyDescent="0.2">
      <c r="A273" s="107" t="s">
        <v>88</v>
      </c>
      <c r="B273" s="107">
        <v>13</v>
      </c>
      <c r="C273" s="108">
        <v>39</v>
      </c>
      <c r="D273" s="108">
        <v>39</v>
      </c>
      <c r="E273" s="108">
        <v>39</v>
      </c>
      <c r="F273" s="108">
        <v>38</v>
      </c>
      <c r="G273" s="108">
        <v>39</v>
      </c>
      <c r="H273" s="108">
        <v>38</v>
      </c>
      <c r="I273" s="108">
        <v>38</v>
      </c>
      <c r="J273" s="108">
        <v>38</v>
      </c>
      <c r="K273" s="108">
        <v>39</v>
      </c>
      <c r="L273" s="108">
        <v>39</v>
      </c>
      <c r="M273" s="108">
        <v>39</v>
      </c>
      <c r="N273" s="108">
        <v>38</v>
      </c>
      <c r="O273" s="108">
        <v>39</v>
      </c>
      <c r="P273" s="108">
        <v>39</v>
      </c>
      <c r="Q273" s="108">
        <v>39</v>
      </c>
      <c r="R273" s="108">
        <v>39</v>
      </c>
      <c r="S273" s="108">
        <v>39</v>
      </c>
    </row>
    <row r="274" spans="1:19" ht="11.25" thickBot="1" x14ac:dyDescent="0.2">
      <c r="A274" s="107" t="s">
        <v>89</v>
      </c>
      <c r="B274" s="107">
        <v>13</v>
      </c>
      <c r="C274" s="108">
        <v>39</v>
      </c>
      <c r="D274" s="108">
        <v>39</v>
      </c>
      <c r="E274" s="108">
        <v>39</v>
      </c>
      <c r="F274" s="108">
        <v>38</v>
      </c>
      <c r="G274" s="108">
        <v>39</v>
      </c>
      <c r="H274" s="108">
        <v>38</v>
      </c>
      <c r="I274" s="108">
        <v>38</v>
      </c>
      <c r="J274" s="108">
        <v>38</v>
      </c>
      <c r="K274" s="108">
        <v>39</v>
      </c>
      <c r="L274" s="108">
        <v>39</v>
      </c>
      <c r="M274" s="108">
        <v>39</v>
      </c>
      <c r="N274" s="108">
        <v>38</v>
      </c>
      <c r="O274" s="108">
        <v>39</v>
      </c>
      <c r="P274" s="108">
        <v>39</v>
      </c>
      <c r="Q274" s="108">
        <v>39</v>
      </c>
      <c r="R274" s="108">
        <v>39</v>
      </c>
      <c r="S274" s="108">
        <v>39</v>
      </c>
    </row>
    <row r="275" spans="1:19" ht="11.25" thickBot="1" x14ac:dyDescent="0.2">
      <c r="A275" s="107" t="s">
        <v>90</v>
      </c>
      <c r="B275" s="107">
        <v>13</v>
      </c>
      <c r="C275" s="108">
        <v>39</v>
      </c>
      <c r="D275" s="108">
        <v>39</v>
      </c>
      <c r="E275" s="108">
        <v>39</v>
      </c>
      <c r="F275" s="108">
        <v>38</v>
      </c>
      <c r="G275" s="108">
        <v>39</v>
      </c>
      <c r="H275" s="108">
        <v>38</v>
      </c>
      <c r="I275" s="108">
        <v>38</v>
      </c>
      <c r="J275" s="108">
        <v>38</v>
      </c>
      <c r="K275" s="108">
        <v>39</v>
      </c>
      <c r="L275" s="108">
        <v>39</v>
      </c>
      <c r="M275" s="108">
        <v>39</v>
      </c>
      <c r="N275" s="108">
        <v>38</v>
      </c>
      <c r="O275" s="108">
        <v>39</v>
      </c>
      <c r="P275" s="108">
        <v>39</v>
      </c>
      <c r="Q275" s="108">
        <v>39</v>
      </c>
      <c r="R275" s="108">
        <v>39</v>
      </c>
      <c r="S275" s="108">
        <v>39</v>
      </c>
    </row>
    <row r="276" spans="1:19" ht="11.25" thickBot="1" x14ac:dyDescent="0.2">
      <c r="A276" s="107" t="s">
        <v>91</v>
      </c>
      <c r="B276" s="107">
        <v>13</v>
      </c>
      <c r="C276" s="108">
        <v>39</v>
      </c>
      <c r="D276" s="108">
        <v>39</v>
      </c>
      <c r="E276" s="108">
        <v>39</v>
      </c>
      <c r="F276" s="108">
        <v>38</v>
      </c>
      <c r="G276" s="108">
        <v>39</v>
      </c>
      <c r="H276" s="108">
        <v>38</v>
      </c>
      <c r="I276" s="108">
        <v>38</v>
      </c>
      <c r="J276" s="108">
        <v>38</v>
      </c>
      <c r="K276" s="108">
        <v>39</v>
      </c>
      <c r="L276" s="108">
        <v>39</v>
      </c>
      <c r="M276" s="108">
        <v>39</v>
      </c>
      <c r="N276" s="108">
        <v>38</v>
      </c>
      <c r="O276" s="108">
        <v>39</v>
      </c>
      <c r="P276" s="108">
        <v>39</v>
      </c>
      <c r="Q276" s="108">
        <v>39</v>
      </c>
      <c r="R276" s="108">
        <v>39</v>
      </c>
      <c r="S276" s="108">
        <v>39</v>
      </c>
    </row>
    <row r="277" spans="1:19" ht="11.25" thickBot="1" x14ac:dyDescent="0.2">
      <c r="A277" s="107" t="s">
        <v>73</v>
      </c>
      <c r="B277" s="107">
        <v>13</v>
      </c>
      <c r="C277" s="108">
        <v>39</v>
      </c>
      <c r="D277" s="108">
        <v>39</v>
      </c>
      <c r="E277" s="108">
        <v>39</v>
      </c>
      <c r="F277" s="108">
        <v>38</v>
      </c>
      <c r="G277" s="108">
        <v>39</v>
      </c>
      <c r="H277" s="108">
        <v>38</v>
      </c>
      <c r="I277" s="108">
        <v>38</v>
      </c>
      <c r="J277" s="108">
        <v>38</v>
      </c>
      <c r="K277" s="108">
        <v>39</v>
      </c>
      <c r="L277" s="108">
        <v>39</v>
      </c>
      <c r="M277" s="108">
        <v>39</v>
      </c>
      <c r="N277" s="108">
        <v>38</v>
      </c>
      <c r="O277" s="108">
        <v>39</v>
      </c>
      <c r="P277" s="108">
        <v>39</v>
      </c>
      <c r="Q277" s="108">
        <v>39</v>
      </c>
      <c r="R277" s="108">
        <v>39</v>
      </c>
      <c r="S277" s="108">
        <v>39</v>
      </c>
    </row>
    <row r="278" spans="1:19" ht="11.25" thickBot="1" x14ac:dyDescent="0.2">
      <c r="A278" s="107" t="s">
        <v>74</v>
      </c>
      <c r="B278" s="107">
        <v>13</v>
      </c>
      <c r="C278" s="108">
        <v>39</v>
      </c>
      <c r="D278" s="108">
        <v>39</v>
      </c>
      <c r="E278" s="108">
        <v>39</v>
      </c>
      <c r="F278" s="108">
        <v>38</v>
      </c>
      <c r="G278" s="108">
        <v>39</v>
      </c>
      <c r="H278" s="108">
        <v>38</v>
      </c>
      <c r="I278" s="108">
        <v>38</v>
      </c>
      <c r="J278" s="108">
        <v>38</v>
      </c>
      <c r="K278" s="108">
        <v>39</v>
      </c>
      <c r="L278" s="108">
        <v>39</v>
      </c>
      <c r="M278" s="108">
        <v>39</v>
      </c>
      <c r="N278" s="108">
        <v>38</v>
      </c>
      <c r="O278" s="108">
        <v>39</v>
      </c>
      <c r="P278" s="108">
        <v>39</v>
      </c>
      <c r="Q278" s="108">
        <v>39</v>
      </c>
      <c r="R278" s="108">
        <v>39</v>
      </c>
      <c r="S278" s="108">
        <v>39</v>
      </c>
    </row>
    <row r="279" spans="1:19" ht="11.25" thickBot="1" x14ac:dyDescent="0.2">
      <c r="A279" s="107" t="s">
        <v>75</v>
      </c>
      <c r="B279" s="107">
        <v>13</v>
      </c>
      <c r="C279" s="108">
        <v>39</v>
      </c>
      <c r="D279" s="108">
        <v>39</v>
      </c>
      <c r="E279" s="108">
        <v>39</v>
      </c>
      <c r="F279" s="108">
        <v>38</v>
      </c>
      <c r="G279" s="108">
        <v>39</v>
      </c>
      <c r="H279" s="108">
        <v>38</v>
      </c>
      <c r="I279" s="108">
        <v>38</v>
      </c>
      <c r="J279" s="108">
        <v>38</v>
      </c>
      <c r="K279" s="108">
        <v>39</v>
      </c>
      <c r="L279" s="108">
        <v>39</v>
      </c>
      <c r="M279" s="108">
        <v>39</v>
      </c>
      <c r="N279" s="108">
        <v>38</v>
      </c>
      <c r="O279" s="108">
        <v>39</v>
      </c>
      <c r="P279" s="108">
        <v>39</v>
      </c>
      <c r="Q279" s="108">
        <v>39</v>
      </c>
      <c r="R279" s="108">
        <v>39</v>
      </c>
      <c r="S279" s="108">
        <v>39</v>
      </c>
    </row>
    <row r="280" spans="1:19" ht="11.25" thickBot="1" x14ac:dyDescent="0.2">
      <c r="A280" s="107" t="s">
        <v>76</v>
      </c>
      <c r="B280" s="107">
        <v>13</v>
      </c>
      <c r="C280" s="108">
        <v>39</v>
      </c>
      <c r="D280" s="108">
        <v>39</v>
      </c>
      <c r="E280" s="108">
        <v>39</v>
      </c>
      <c r="F280" s="108">
        <v>38</v>
      </c>
      <c r="G280" s="108">
        <v>39</v>
      </c>
      <c r="H280" s="108">
        <v>38</v>
      </c>
      <c r="I280" s="108">
        <v>38</v>
      </c>
      <c r="J280" s="108">
        <v>38</v>
      </c>
      <c r="K280" s="108">
        <v>39</v>
      </c>
      <c r="L280" s="108">
        <v>39</v>
      </c>
      <c r="M280" s="108">
        <v>39</v>
      </c>
      <c r="N280" s="108">
        <v>38</v>
      </c>
      <c r="O280" s="108">
        <v>39</v>
      </c>
      <c r="P280" s="108">
        <v>39</v>
      </c>
      <c r="Q280" s="108">
        <v>39</v>
      </c>
      <c r="R280" s="108">
        <v>39</v>
      </c>
      <c r="S280" s="108">
        <v>39</v>
      </c>
    </row>
    <row r="281" spans="1:19" ht="11.25" thickBot="1" x14ac:dyDescent="0.2">
      <c r="A281" s="107" t="s">
        <v>77</v>
      </c>
      <c r="B281" s="107">
        <v>13</v>
      </c>
      <c r="C281" s="108">
        <v>39</v>
      </c>
      <c r="D281" s="108">
        <v>39</v>
      </c>
      <c r="E281" s="108">
        <v>39</v>
      </c>
      <c r="F281" s="108">
        <v>38</v>
      </c>
      <c r="G281" s="108">
        <v>39</v>
      </c>
      <c r="H281" s="108">
        <v>38</v>
      </c>
      <c r="I281" s="108">
        <v>38</v>
      </c>
      <c r="J281" s="108">
        <v>38</v>
      </c>
      <c r="K281" s="108">
        <v>39</v>
      </c>
      <c r="L281" s="108">
        <v>39</v>
      </c>
      <c r="M281" s="108">
        <v>39</v>
      </c>
      <c r="N281" s="108">
        <v>38</v>
      </c>
      <c r="O281" s="108">
        <v>39</v>
      </c>
      <c r="P281" s="108">
        <v>39</v>
      </c>
      <c r="Q281" s="108">
        <v>39</v>
      </c>
      <c r="R281" s="108">
        <v>39</v>
      </c>
      <c r="S281" s="108">
        <v>39</v>
      </c>
    </row>
    <row r="282" spans="1:19" ht="11.25" thickBot="1" x14ac:dyDescent="0.2">
      <c r="A282" s="107" t="s">
        <v>78</v>
      </c>
      <c r="B282" s="107">
        <v>13</v>
      </c>
      <c r="C282" s="108">
        <v>39</v>
      </c>
      <c r="D282" s="108">
        <v>39</v>
      </c>
      <c r="E282" s="108">
        <v>39</v>
      </c>
      <c r="F282" s="108">
        <v>38</v>
      </c>
      <c r="G282" s="108">
        <v>39</v>
      </c>
      <c r="H282" s="108">
        <v>38</v>
      </c>
      <c r="I282" s="108">
        <v>38</v>
      </c>
      <c r="J282" s="108">
        <v>38</v>
      </c>
      <c r="K282" s="108">
        <v>39</v>
      </c>
      <c r="L282" s="108">
        <v>39</v>
      </c>
      <c r="M282" s="108">
        <v>39</v>
      </c>
      <c r="N282" s="108">
        <v>38</v>
      </c>
      <c r="O282" s="108">
        <v>39</v>
      </c>
      <c r="P282" s="108">
        <v>39</v>
      </c>
      <c r="Q282" s="108">
        <v>39</v>
      </c>
      <c r="R282" s="108">
        <v>39</v>
      </c>
      <c r="S282" s="108">
        <v>39</v>
      </c>
    </row>
    <row r="283" spans="1:19" ht="11.25" thickBot="1" x14ac:dyDescent="0.2">
      <c r="A283" s="107" t="s">
        <v>79</v>
      </c>
      <c r="B283" s="107">
        <v>13</v>
      </c>
      <c r="C283" s="108">
        <v>39</v>
      </c>
      <c r="D283" s="108">
        <v>39</v>
      </c>
      <c r="E283" s="108">
        <v>39</v>
      </c>
      <c r="F283" s="108">
        <v>38</v>
      </c>
      <c r="G283" s="108">
        <v>39</v>
      </c>
      <c r="H283" s="108">
        <v>38</v>
      </c>
      <c r="I283" s="108">
        <v>38</v>
      </c>
      <c r="J283" s="108">
        <v>38</v>
      </c>
      <c r="K283" s="108">
        <v>39</v>
      </c>
      <c r="L283" s="108">
        <v>39</v>
      </c>
      <c r="M283" s="108">
        <v>39</v>
      </c>
      <c r="N283" s="108">
        <v>38</v>
      </c>
      <c r="O283" s="108">
        <v>39</v>
      </c>
      <c r="P283" s="108">
        <v>39</v>
      </c>
      <c r="Q283" s="108">
        <v>39</v>
      </c>
      <c r="R283" s="108">
        <v>39</v>
      </c>
      <c r="S283" s="108">
        <v>39</v>
      </c>
    </row>
    <row r="284" spans="1:19" ht="11.25" thickBot="1" x14ac:dyDescent="0.2">
      <c r="A284" s="107" t="s">
        <v>80</v>
      </c>
      <c r="B284" s="107">
        <v>13</v>
      </c>
      <c r="C284" s="108">
        <v>39</v>
      </c>
      <c r="D284" s="108">
        <v>39</v>
      </c>
      <c r="E284" s="108">
        <v>39</v>
      </c>
      <c r="F284" s="108">
        <v>38</v>
      </c>
      <c r="G284" s="108">
        <v>39</v>
      </c>
      <c r="H284" s="108">
        <v>38</v>
      </c>
      <c r="I284" s="108">
        <v>38</v>
      </c>
      <c r="J284" s="108">
        <v>38</v>
      </c>
      <c r="K284" s="108">
        <v>39</v>
      </c>
      <c r="L284" s="108">
        <v>39</v>
      </c>
      <c r="M284" s="108">
        <v>39</v>
      </c>
      <c r="N284" s="108">
        <v>38</v>
      </c>
      <c r="O284" s="108">
        <v>39</v>
      </c>
      <c r="P284" s="108">
        <v>39</v>
      </c>
      <c r="Q284" s="108">
        <v>39</v>
      </c>
      <c r="R284" s="108">
        <v>39</v>
      </c>
      <c r="S284" s="108">
        <v>39</v>
      </c>
    </row>
    <row r="285" spans="1:19" ht="11.25" thickBot="1" x14ac:dyDescent="0.2">
      <c r="A285" s="107" t="s">
        <v>81</v>
      </c>
      <c r="B285" s="107">
        <v>13</v>
      </c>
      <c r="C285" s="108">
        <v>39</v>
      </c>
      <c r="D285" s="108">
        <v>39</v>
      </c>
      <c r="E285" s="108">
        <v>39</v>
      </c>
      <c r="F285" s="108">
        <v>38</v>
      </c>
      <c r="G285" s="108">
        <v>39</v>
      </c>
      <c r="H285" s="108">
        <v>38</v>
      </c>
      <c r="I285" s="108">
        <v>38</v>
      </c>
      <c r="J285" s="108">
        <v>38</v>
      </c>
      <c r="K285" s="108">
        <v>39</v>
      </c>
      <c r="L285" s="108">
        <v>39</v>
      </c>
      <c r="M285" s="108">
        <v>39</v>
      </c>
      <c r="N285" s="108">
        <v>38</v>
      </c>
      <c r="O285" s="108">
        <v>39</v>
      </c>
      <c r="P285" s="108">
        <v>39</v>
      </c>
      <c r="Q285" s="108">
        <v>39</v>
      </c>
      <c r="R285" s="108">
        <v>39</v>
      </c>
      <c r="S285" s="108">
        <v>39</v>
      </c>
    </row>
    <row r="286" spans="1:19" ht="11.25" thickBot="1" x14ac:dyDescent="0.2">
      <c r="A286" s="107" t="s">
        <v>82</v>
      </c>
      <c r="B286" s="107">
        <v>13</v>
      </c>
      <c r="C286" s="108">
        <v>39</v>
      </c>
      <c r="D286" s="108">
        <v>39</v>
      </c>
      <c r="E286" s="108">
        <v>39</v>
      </c>
      <c r="F286" s="108">
        <v>38</v>
      </c>
      <c r="G286" s="108">
        <v>39</v>
      </c>
      <c r="H286" s="108">
        <v>38</v>
      </c>
      <c r="I286" s="108">
        <v>38</v>
      </c>
      <c r="J286" s="108">
        <v>38</v>
      </c>
      <c r="K286" s="108">
        <v>39</v>
      </c>
      <c r="L286" s="108">
        <v>39</v>
      </c>
      <c r="M286" s="108">
        <v>39</v>
      </c>
      <c r="N286" s="108">
        <v>38</v>
      </c>
      <c r="O286" s="108">
        <v>39</v>
      </c>
      <c r="P286" s="108">
        <v>39</v>
      </c>
      <c r="Q286" s="108">
        <v>39</v>
      </c>
      <c r="R286" s="108">
        <v>39</v>
      </c>
      <c r="S286" s="108">
        <v>39</v>
      </c>
    </row>
    <row r="287" spans="1:19" ht="11.25" thickBot="1" x14ac:dyDescent="0.2">
      <c r="A287" s="107" t="s">
        <v>83</v>
      </c>
      <c r="B287" s="107">
        <v>13</v>
      </c>
      <c r="C287" s="108">
        <v>39</v>
      </c>
      <c r="D287" s="108">
        <v>39</v>
      </c>
      <c r="E287" s="108">
        <v>39</v>
      </c>
      <c r="F287" s="108">
        <v>38</v>
      </c>
      <c r="G287" s="108">
        <v>39</v>
      </c>
      <c r="H287" s="108">
        <v>38</v>
      </c>
      <c r="I287" s="108">
        <v>38</v>
      </c>
      <c r="J287" s="108">
        <v>38</v>
      </c>
      <c r="K287" s="108">
        <v>39</v>
      </c>
      <c r="L287" s="108">
        <v>39</v>
      </c>
      <c r="M287" s="108">
        <v>39</v>
      </c>
      <c r="N287" s="108">
        <v>38</v>
      </c>
      <c r="O287" s="108">
        <v>39</v>
      </c>
      <c r="P287" s="108">
        <v>39</v>
      </c>
      <c r="Q287" s="108">
        <v>39</v>
      </c>
      <c r="R287" s="108">
        <v>39</v>
      </c>
      <c r="S287" s="108">
        <v>39</v>
      </c>
    </row>
    <row r="288" spans="1:19" ht="11.25" thickBot="1" x14ac:dyDescent="0.2">
      <c r="A288" s="107" t="s">
        <v>84</v>
      </c>
      <c r="B288" s="107">
        <v>13</v>
      </c>
      <c r="C288" s="108">
        <v>39</v>
      </c>
      <c r="D288" s="108">
        <v>39</v>
      </c>
      <c r="E288" s="108">
        <v>39</v>
      </c>
      <c r="F288" s="108">
        <v>38</v>
      </c>
      <c r="G288" s="108">
        <v>39</v>
      </c>
      <c r="H288" s="108">
        <v>38</v>
      </c>
      <c r="I288" s="108">
        <v>38</v>
      </c>
      <c r="J288" s="108">
        <v>38</v>
      </c>
      <c r="K288" s="108">
        <v>39</v>
      </c>
      <c r="L288" s="108">
        <v>39</v>
      </c>
      <c r="M288" s="108">
        <v>39</v>
      </c>
      <c r="N288" s="108">
        <v>38</v>
      </c>
      <c r="O288" s="108">
        <v>39</v>
      </c>
      <c r="P288" s="108">
        <v>39</v>
      </c>
      <c r="Q288" s="108">
        <v>39</v>
      </c>
      <c r="R288" s="108">
        <v>39</v>
      </c>
      <c r="S288" s="108">
        <v>39</v>
      </c>
    </row>
    <row r="289" spans="1:19" ht="11.25" thickBot="1" x14ac:dyDescent="0.2">
      <c r="A289" s="107" t="s">
        <v>85</v>
      </c>
      <c r="B289" s="107">
        <v>13</v>
      </c>
      <c r="C289" s="108">
        <v>39</v>
      </c>
      <c r="D289" s="108">
        <v>39</v>
      </c>
      <c r="E289" s="108">
        <v>39</v>
      </c>
      <c r="F289" s="108">
        <v>38</v>
      </c>
      <c r="G289" s="108">
        <v>39</v>
      </c>
      <c r="H289" s="108">
        <v>38</v>
      </c>
      <c r="I289" s="108">
        <v>38</v>
      </c>
      <c r="J289" s="108">
        <v>38</v>
      </c>
      <c r="K289" s="108">
        <v>39</v>
      </c>
      <c r="L289" s="108">
        <v>39</v>
      </c>
      <c r="M289" s="108">
        <v>39</v>
      </c>
      <c r="N289" s="108">
        <v>38</v>
      </c>
      <c r="O289" s="108">
        <v>39</v>
      </c>
      <c r="P289" s="108">
        <v>39</v>
      </c>
      <c r="Q289" s="108">
        <v>39</v>
      </c>
      <c r="R289" s="108">
        <v>39</v>
      </c>
      <c r="S289" s="108">
        <v>39</v>
      </c>
    </row>
    <row r="290" spans="1:19" ht="11.25" thickBot="1" x14ac:dyDescent="0.2">
      <c r="A290" s="107" t="s">
        <v>86</v>
      </c>
      <c r="B290" s="107">
        <v>13</v>
      </c>
      <c r="C290" s="108">
        <v>39</v>
      </c>
      <c r="D290" s="108">
        <v>39</v>
      </c>
      <c r="E290" s="108">
        <v>39</v>
      </c>
      <c r="F290" s="108">
        <v>38</v>
      </c>
      <c r="G290" s="108">
        <v>39</v>
      </c>
      <c r="H290" s="108">
        <v>38</v>
      </c>
      <c r="I290" s="108">
        <v>38</v>
      </c>
      <c r="J290" s="108">
        <v>38</v>
      </c>
      <c r="K290" s="108">
        <v>39</v>
      </c>
      <c r="L290" s="108">
        <v>39</v>
      </c>
      <c r="M290" s="108">
        <v>39</v>
      </c>
      <c r="N290" s="108">
        <v>38</v>
      </c>
      <c r="O290" s="108">
        <v>39</v>
      </c>
      <c r="P290" s="108">
        <v>39</v>
      </c>
      <c r="Q290" s="108">
        <v>39</v>
      </c>
      <c r="R290" s="108">
        <v>39</v>
      </c>
      <c r="S290" s="108">
        <v>39</v>
      </c>
    </row>
    <row r="291" spans="1:19" ht="11.25" thickBot="1" x14ac:dyDescent="0.2">
      <c r="A291" s="107" t="s">
        <v>92</v>
      </c>
      <c r="B291" s="107">
        <v>13</v>
      </c>
      <c r="C291" s="108">
        <v>39</v>
      </c>
      <c r="D291" s="108">
        <v>39</v>
      </c>
      <c r="E291" s="108">
        <v>39</v>
      </c>
      <c r="F291" s="108">
        <v>38</v>
      </c>
      <c r="G291" s="108">
        <v>39</v>
      </c>
      <c r="H291" s="108">
        <v>38</v>
      </c>
      <c r="I291" s="108">
        <v>38</v>
      </c>
      <c r="J291" s="108">
        <v>38</v>
      </c>
      <c r="K291" s="108">
        <v>39</v>
      </c>
      <c r="L291" s="108">
        <v>39</v>
      </c>
      <c r="M291" s="108">
        <v>39</v>
      </c>
      <c r="N291" s="108">
        <v>38</v>
      </c>
      <c r="O291" s="108">
        <v>39</v>
      </c>
      <c r="P291" s="108">
        <v>39</v>
      </c>
      <c r="Q291" s="108">
        <v>39</v>
      </c>
      <c r="R291" s="108">
        <v>39</v>
      </c>
      <c r="S291" s="108">
        <v>39</v>
      </c>
    </row>
    <row r="292" spans="1:19" ht="11.25" thickBot="1" x14ac:dyDescent="0.2">
      <c r="A292" s="107" t="s">
        <v>73</v>
      </c>
      <c r="B292" s="107">
        <v>13</v>
      </c>
      <c r="C292" s="108">
        <v>39</v>
      </c>
      <c r="D292" s="108">
        <v>39</v>
      </c>
      <c r="E292" s="108">
        <v>39</v>
      </c>
      <c r="F292" s="108">
        <v>38</v>
      </c>
      <c r="G292" s="108">
        <v>39</v>
      </c>
      <c r="H292" s="108">
        <v>38</v>
      </c>
      <c r="I292" s="108">
        <v>38</v>
      </c>
      <c r="J292" s="108">
        <v>38</v>
      </c>
      <c r="K292" s="108">
        <v>39</v>
      </c>
      <c r="L292" s="108">
        <v>39</v>
      </c>
      <c r="M292" s="108">
        <v>39</v>
      </c>
      <c r="N292" s="108">
        <v>38</v>
      </c>
      <c r="O292" s="108">
        <v>39</v>
      </c>
      <c r="P292" s="108">
        <v>39</v>
      </c>
      <c r="Q292" s="108">
        <v>39</v>
      </c>
      <c r="R292" s="108">
        <v>39</v>
      </c>
      <c r="S292" s="108">
        <v>39</v>
      </c>
    </row>
    <row r="293" spans="1:19" ht="11.25" thickBot="1" x14ac:dyDescent="0.2">
      <c r="A293" s="107" t="s">
        <v>74</v>
      </c>
      <c r="B293" s="107">
        <v>13</v>
      </c>
      <c r="C293" s="108">
        <v>39</v>
      </c>
      <c r="D293" s="108">
        <v>39</v>
      </c>
      <c r="E293" s="108">
        <v>39</v>
      </c>
      <c r="F293" s="108">
        <v>38</v>
      </c>
      <c r="G293" s="108">
        <v>39</v>
      </c>
      <c r="H293" s="108">
        <v>38</v>
      </c>
      <c r="I293" s="108">
        <v>38</v>
      </c>
      <c r="J293" s="108">
        <v>38</v>
      </c>
      <c r="K293" s="108">
        <v>39</v>
      </c>
      <c r="L293" s="108">
        <v>39</v>
      </c>
      <c r="M293" s="108">
        <v>39</v>
      </c>
      <c r="N293" s="108">
        <v>38</v>
      </c>
      <c r="O293" s="108">
        <v>39</v>
      </c>
      <c r="P293" s="108">
        <v>39</v>
      </c>
      <c r="Q293" s="108">
        <v>39</v>
      </c>
      <c r="R293" s="108">
        <v>39</v>
      </c>
      <c r="S293" s="108">
        <v>39</v>
      </c>
    </row>
    <row r="294" spans="1:19" ht="11.25" thickBot="1" x14ac:dyDescent="0.2">
      <c r="A294" s="107" t="s">
        <v>75</v>
      </c>
      <c r="B294" s="107">
        <v>13</v>
      </c>
      <c r="C294" s="108">
        <v>39</v>
      </c>
      <c r="D294" s="108">
        <v>39</v>
      </c>
      <c r="E294" s="108">
        <v>39</v>
      </c>
      <c r="F294" s="108">
        <v>38</v>
      </c>
      <c r="G294" s="108">
        <v>39</v>
      </c>
      <c r="H294" s="108">
        <v>38</v>
      </c>
      <c r="I294" s="108">
        <v>38</v>
      </c>
      <c r="J294" s="108">
        <v>38</v>
      </c>
      <c r="K294" s="108">
        <v>39</v>
      </c>
      <c r="L294" s="108">
        <v>39</v>
      </c>
      <c r="M294" s="108">
        <v>39</v>
      </c>
      <c r="N294" s="108">
        <v>38</v>
      </c>
      <c r="O294" s="108">
        <v>39</v>
      </c>
      <c r="P294" s="108">
        <v>39</v>
      </c>
      <c r="Q294" s="108">
        <v>39</v>
      </c>
      <c r="R294" s="108">
        <v>39</v>
      </c>
      <c r="S294" s="108">
        <v>39</v>
      </c>
    </row>
    <row r="295" spans="1:19" ht="11.25" thickBot="1" x14ac:dyDescent="0.2">
      <c r="A295" s="107" t="s">
        <v>76</v>
      </c>
      <c r="B295" s="107">
        <v>13</v>
      </c>
      <c r="C295" s="108">
        <v>39</v>
      </c>
      <c r="D295" s="108">
        <v>39</v>
      </c>
      <c r="E295" s="108">
        <v>39</v>
      </c>
      <c r="F295" s="108">
        <v>38</v>
      </c>
      <c r="G295" s="108">
        <v>39</v>
      </c>
      <c r="H295" s="108">
        <v>38</v>
      </c>
      <c r="I295" s="108">
        <v>38</v>
      </c>
      <c r="J295" s="108">
        <v>38</v>
      </c>
      <c r="K295" s="108">
        <v>39</v>
      </c>
      <c r="L295" s="108">
        <v>39</v>
      </c>
      <c r="M295" s="108">
        <v>39</v>
      </c>
      <c r="N295" s="108">
        <v>38</v>
      </c>
      <c r="O295" s="108">
        <v>39</v>
      </c>
      <c r="P295" s="108">
        <v>39</v>
      </c>
      <c r="Q295" s="108">
        <v>39</v>
      </c>
      <c r="R295" s="108">
        <v>39</v>
      </c>
      <c r="S295" s="108">
        <v>39</v>
      </c>
    </row>
    <row r="296" spans="1:19" ht="11.25" thickBot="1" x14ac:dyDescent="0.2">
      <c r="A296" s="107" t="s">
        <v>77</v>
      </c>
      <c r="B296" s="107">
        <v>13</v>
      </c>
      <c r="C296" s="108">
        <v>39</v>
      </c>
      <c r="D296" s="108">
        <v>39</v>
      </c>
      <c r="E296" s="108">
        <v>39</v>
      </c>
      <c r="F296" s="108">
        <v>38</v>
      </c>
      <c r="G296" s="108">
        <v>39</v>
      </c>
      <c r="H296" s="108">
        <v>38</v>
      </c>
      <c r="I296" s="108">
        <v>38</v>
      </c>
      <c r="J296" s="108">
        <v>38</v>
      </c>
      <c r="K296" s="108">
        <v>39</v>
      </c>
      <c r="L296" s="108">
        <v>39</v>
      </c>
      <c r="M296" s="108">
        <v>39</v>
      </c>
      <c r="N296" s="108">
        <v>38</v>
      </c>
      <c r="O296" s="108">
        <v>39</v>
      </c>
      <c r="P296" s="108">
        <v>39</v>
      </c>
      <c r="Q296" s="108">
        <v>39</v>
      </c>
      <c r="R296" s="108">
        <v>39</v>
      </c>
      <c r="S296" s="108">
        <v>39</v>
      </c>
    </row>
    <row r="297" spans="1:19" ht="11.25" thickBot="1" x14ac:dyDescent="0.2">
      <c r="A297" s="107" t="s">
        <v>78</v>
      </c>
      <c r="B297" s="107">
        <v>13</v>
      </c>
      <c r="C297" s="108">
        <v>39</v>
      </c>
      <c r="D297" s="108">
        <v>39</v>
      </c>
      <c r="E297" s="108">
        <v>39</v>
      </c>
      <c r="F297" s="108">
        <v>38</v>
      </c>
      <c r="G297" s="108">
        <v>39</v>
      </c>
      <c r="H297" s="108">
        <v>38</v>
      </c>
      <c r="I297" s="108">
        <v>38</v>
      </c>
      <c r="J297" s="108">
        <v>38</v>
      </c>
      <c r="K297" s="108">
        <v>39</v>
      </c>
      <c r="L297" s="108">
        <v>39</v>
      </c>
      <c r="M297" s="108">
        <v>39</v>
      </c>
      <c r="N297" s="108">
        <v>38</v>
      </c>
      <c r="O297" s="108">
        <v>39</v>
      </c>
      <c r="P297" s="108">
        <v>39</v>
      </c>
      <c r="Q297" s="108">
        <v>39</v>
      </c>
      <c r="R297" s="108">
        <v>39</v>
      </c>
      <c r="S297" s="108">
        <v>39</v>
      </c>
    </row>
    <row r="298" spans="1:19" ht="11.25" thickBot="1" x14ac:dyDescent="0.2">
      <c r="A298" s="107" t="s">
        <v>79</v>
      </c>
      <c r="B298" s="107">
        <v>13</v>
      </c>
      <c r="C298" s="108">
        <v>39</v>
      </c>
      <c r="D298" s="108">
        <v>39</v>
      </c>
      <c r="E298" s="108">
        <v>39</v>
      </c>
      <c r="F298" s="108">
        <v>38</v>
      </c>
      <c r="G298" s="108">
        <v>39</v>
      </c>
      <c r="H298" s="108">
        <v>38</v>
      </c>
      <c r="I298" s="108">
        <v>38</v>
      </c>
      <c r="J298" s="108">
        <v>38</v>
      </c>
      <c r="K298" s="108">
        <v>39</v>
      </c>
      <c r="L298" s="108">
        <v>39</v>
      </c>
      <c r="M298" s="108">
        <v>39</v>
      </c>
      <c r="N298" s="108">
        <v>38</v>
      </c>
      <c r="O298" s="108">
        <v>39</v>
      </c>
      <c r="P298" s="108">
        <v>39</v>
      </c>
      <c r="Q298" s="108">
        <v>39</v>
      </c>
      <c r="R298" s="108">
        <v>39</v>
      </c>
      <c r="S298" s="108">
        <v>39</v>
      </c>
    </row>
    <row r="299" spans="1:19" ht="11.25" thickBot="1" x14ac:dyDescent="0.2">
      <c r="A299" s="107" t="s">
        <v>80</v>
      </c>
      <c r="B299" s="107">
        <v>13</v>
      </c>
      <c r="C299" s="108">
        <v>39</v>
      </c>
      <c r="D299" s="108">
        <v>39</v>
      </c>
      <c r="E299" s="108">
        <v>39</v>
      </c>
      <c r="F299" s="108">
        <v>38</v>
      </c>
      <c r="G299" s="108">
        <v>39</v>
      </c>
      <c r="H299" s="108">
        <v>38</v>
      </c>
      <c r="I299" s="108">
        <v>38</v>
      </c>
      <c r="J299" s="108">
        <v>38</v>
      </c>
      <c r="K299" s="108">
        <v>39</v>
      </c>
      <c r="L299" s="108">
        <v>39</v>
      </c>
      <c r="M299" s="108">
        <v>39</v>
      </c>
      <c r="N299" s="108">
        <v>38</v>
      </c>
      <c r="O299" s="108">
        <v>39</v>
      </c>
      <c r="P299" s="108">
        <v>39</v>
      </c>
      <c r="Q299" s="108">
        <v>39</v>
      </c>
      <c r="R299" s="108">
        <v>39</v>
      </c>
      <c r="S299" s="108">
        <v>39</v>
      </c>
    </row>
    <row r="300" spans="1:19" ht="11.25" thickBot="1" x14ac:dyDescent="0.2">
      <c r="A300" s="107" t="s">
        <v>81</v>
      </c>
      <c r="B300" s="107">
        <v>13</v>
      </c>
      <c r="C300" s="108">
        <v>39</v>
      </c>
      <c r="D300" s="108">
        <v>39</v>
      </c>
      <c r="E300" s="108">
        <v>39</v>
      </c>
      <c r="F300" s="108">
        <v>38</v>
      </c>
      <c r="G300" s="108">
        <v>39</v>
      </c>
      <c r="H300" s="108">
        <v>38</v>
      </c>
      <c r="I300" s="108">
        <v>38</v>
      </c>
      <c r="J300" s="108">
        <v>38</v>
      </c>
      <c r="K300" s="108">
        <v>39</v>
      </c>
      <c r="L300" s="108">
        <v>39</v>
      </c>
      <c r="M300" s="108">
        <v>39</v>
      </c>
      <c r="N300" s="108">
        <v>38</v>
      </c>
      <c r="O300" s="108">
        <v>39</v>
      </c>
      <c r="P300" s="108">
        <v>39</v>
      </c>
      <c r="Q300" s="108">
        <v>39</v>
      </c>
      <c r="R300" s="108">
        <v>39</v>
      </c>
      <c r="S300" s="108">
        <v>39</v>
      </c>
    </row>
    <row r="301" spans="1:19" ht="11.25" thickBot="1" x14ac:dyDescent="0.2">
      <c r="A301" s="107" t="s">
        <v>82</v>
      </c>
      <c r="B301" s="107">
        <v>13</v>
      </c>
      <c r="C301" s="108">
        <v>39</v>
      </c>
      <c r="D301" s="108">
        <v>39</v>
      </c>
      <c r="E301" s="108">
        <v>39</v>
      </c>
      <c r="F301" s="108">
        <v>38</v>
      </c>
      <c r="G301" s="108">
        <v>39</v>
      </c>
      <c r="H301" s="108">
        <v>38</v>
      </c>
      <c r="I301" s="108">
        <v>38</v>
      </c>
      <c r="J301" s="108">
        <v>38</v>
      </c>
      <c r="K301" s="108">
        <v>39</v>
      </c>
      <c r="L301" s="108">
        <v>39</v>
      </c>
      <c r="M301" s="108">
        <v>39</v>
      </c>
      <c r="N301" s="108">
        <v>38</v>
      </c>
      <c r="O301" s="108">
        <v>39</v>
      </c>
      <c r="P301" s="108">
        <v>39</v>
      </c>
      <c r="Q301" s="108">
        <v>39</v>
      </c>
      <c r="R301" s="108">
        <v>39</v>
      </c>
      <c r="S301" s="108">
        <v>39</v>
      </c>
    </row>
    <row r="302" spans="1:19" ht="11.25" thickBot="1" x14ac:dyDescent="0.2">
      <c r="A302" s="107" t="s">
        <v>83</v>
      </c>
      <c r="B302" s="107">
        <v>13</v>
      </c>
      <c r="C302" s="108">
        <v>39</v>
      </c>
      <c r="D302" s="108">
        <v>39</v>
      </c>
      <c r="E302" s="108">
        <v>39</v>
      </c>
      <c r="F302" s="108">
        <v>38</v>
      </c>
      <c r="G302" s="108">
        <v>39</v>
      </c>
      <c r="H302" s="108">
        <v>38</v>
      </c>
      <c r="I302" s="108">
        <v>38</v>
      </c>
      <c r="J302" s="108">
        <v>38</v>
      </c>
      <c r="K302" s="108">
        <v>39</v>
      </c>
      <c r="L302" s="108">
        <v>39</v>
      </c>
      <c r="M302" s="108">
        <v>39</v>
      </c>
      <c r="N302" s="108">
        <v>38</v>
      </c>
      <c r="O302" s="108">
        <v>39</v>
      </c>
      <c r="P302" s="108">
        <v>39</v>
      </c>
      <c r="Q302" s="108">
        <v>39</v>
      </c>
      <c r="R302" s="108">
        <v>39</v>
      </c>
      <c r="S302" s="108">
        <v>39</v>
      </c>
    </row>
    <row r="303" spans="1:19" ht="11.25" thickBot="1" x14ac:dyDescent="0.2">
      <c r="A303" s="107" t="s">
        <v>84</v>
      </c>
      <c r="B303" s="107">
        <v>13</v>
      </c>
      <c r="C303" s="108">
        <v>39</v>
      </c>
      <c r="D303" s="108">
        <v>39</v>
      </c>
      <c r="E303" s="108">
        <v>39</v>
      </c>
      <c r="F303" s="108">
        <v>38</v>
      </c>
      <c r="G303" s="108">
        <v>39</v>
      </c>
      <c r="H303" s="108">
        <v>38</v>
      </c>
      <c r="I303" s="108">
        <v>38</v>
      </c>
      <c r="J303" s="108">
        <v>38</v>
      </c>
      <c r="K303" s="108">
        <v>39</v>
      </c>
      <c r="L303" s="108">
        <v>39</v>
      </c>
      <c r="M303" s="108">
        <v>39</v>
      </c>
      <c r="N303" s="108">
        <v>38</v>
      </c>
      <c r="O303" s="108">
        <v>39</v>
      </c>
      <c r="P303" s="108">
        <v>39</v>
      </c>
      <c r="Q303" s="108">
        <v>39</v>
      </c>
      <c r="R303" s="108">
        <v>39</v>
      </c>
      <c r="S303" s="108">
        <v>39</v>
      </c>
    </row>
    <row r="304" spans="1:19" ht="11.25" thickBot="1" x14ac:dyDescent="0.2">
      <c r="A304" s="107" t="s">
        <v>85</v>
      </c>
      <c r="B304" s="107">
        <v>13</v>
      </c>
      <c r="C304" s="108">
        <v>39</v>
      </c>
      <c r="D304" s="108">
        <v>39</v>
      </c>
      <c r="E304" s="108">
        <v>39</v>
      </c>
      <c r="F304" s="108">
        <v>38</v>
      </c>
      <c r="G304" s="108">
        <v>39</v>
      </c>
      <c r="H304" s="108">
        <v>38</v>
      </c>
      <c r="I304" s="108">
        <v>38</v>
      </c>
      <c r="J304" s="108">
        <v>38</v>
      </c>
      <c r="K304" s="108">
        <v>39</v>
      </c>
      <c r="L304" s="108">
        <v>39</v>
      </c>
      <c r="M304" s="108">
        <v>39</v>
      </c>
      <c r="N304" s="108">
        <v>38</v>
      </c>
      <c r="O304" s="108">
        <v>39</v>
      </c>
      <c r="P304" s="108">
        <v>39</v>
      </c>
      <c r="Q304" s="108">
        <v>39</v>
      </c>
      <c r="R304" s="108">
        <v>39</v>
      </c>
      <c r="S304" s="108">
        <v>39</v>
      </c>
    </row>
    <row r="305" spans="1:19" ht="11.25" thickBot="1" x14ac:dyDescent="0.2">
      <c r="A305" s="107" t="s">
        <v>86</v>
      </c>
      <c r="B305" s="107">
        <v>13</v>
      </c>
      <c r="C305" s="108">
        <v>39</v>
      </c>
      <c r="D305" s="108">
        <v>39</v>
      </c>
      <c r="E305" s="108">
        <v>39</v>
      </c>
      <c r="F305" s="108">
        <v>38</v>
      </c>
      <c r="G305" s="108">
        <v>39</v>
      </c>
      <c r="H305" s="108">
        <v>38</v>
      </c>
      <c r="I305" s="108">
        <v>38</v>
      </c>
      <c r="J305" s="108">
        <v>38</v>
      </c>
      <c r="K305" s="108">
        <v>39</v>
      </c>
      <c r="L305" s="108">
        <v>39</v>
      </c>
      <c r="M305" s="108">
        <v>39</v>
      </c>
      <c r="N305" s="108">
        <v>38</v>
      </c>
      <c r="O305" s="108">
        <v>39</v>
      </c>
      <c r="P305" s="108">
        <v>39</v>
      </c>
      <c r="Q305" s="108">
        <v>39</v>
      </c>
      <c r="R305" s="108">
        <v>39</v>
      </c>
      <c r="S305" s="108">
        <v>39</v>
      </c>
    </row>
    <row r="306" spans="1:19" ht="11.25" thickBot="1" x14ac:dyDescent="0.2">
      <c r="A306" s="107" t="s">
        <v>88</v>
      </c>
      <c r="B306" s="107">
        <v>13</v>
      </c>
      <c r="C306" s="108">
        <v>39</v>
      </c>
      <c r="D306" s="108">
        <v>39</v>
      </c>
      <c r="E306" s="108">
        <v>39</v>
      </c>
      <c r="F306" s="108">
        <v>38</v>
      </c>
      <c r="G306" s="108">
        <v>39</v>
      </c>
      <c r="H306" s="108">
        <v>38</v>
      </c>
      <c r="I306" s="108">
        <v>38</v>
      </c>
      <c r="J306" s="108">
        <v>38</v>
      </c>
      <c r="K306" s="108">
        <v>39</v>
      </c>
      <c r="L306" s="108">
        <v>39</v>
      </c>
      <c r="M306" s="108">
        <v>39</v>
      </c>
      <c r="N306" s="108">
        <v>38</v>
      </c>
      <c r="O306" s="108">
        <v>39</v>
      </c>
      <c r="P306" s="108">
        <v>39</v>
      </c>
      <c r="Q306" s="108">
        <v>39</v>
      </c>
      <c r="R306" s="108">
        <v>39</v>
      </c>
      <c r="S306" s="108">
        <v>39</v>
      </c>
    </row>
    <row r="307" spans="1:19" ht="11.25" thickBot="1" x14ac:dyDescent="0.2">
      <c r="A307" s="107" t="s">
        <v>93</v>
      </c>
      <c r="B307" s="107">
        <v>13</v>
      </c>
      <c r="C307" s="108">
        <v>39</v>
      </c>
      <c r="D307" s="108">
        <v>39</v>
      </c>
      <c r="E307" s="108">
        <v>39</v>
      </c>
      <c r="F307" s="108">
        <v>38</v>
      </c>
      <c r="G307" s="108">
        <v>39</v>
      </c>
      <c r="H307" s="108">
        <v>38</v>
      </c>
      <c r="I307" s="108">
        <v>38</v>
      </c>
      <c r="J307" s="108">
        <v>38</v>
      </c>
      <c r="K307" s="108">
        <v>39</v>
      </c>
      <c r="L307" s="108">
        <v>39</v>
      </c>
      <c r="M307" s="108">
        <v>39</v>
      </c>
      <c r="N307" s="108">
        <v>38</v>
      </c>
      <c r="O307" s="108">
        <v>39</v>
      </c>
      <c r="P307" s="108">
        <v>39</v>
      </c>
      <c r="Q307" s="108">
        <v>39</v>
      </c>
      <c r="R307" s="108">
        <v>39</v>
      </c>
      <c r="S307" s="108">
        <v>39</v>
      </c>
    </row>
    <row r="308" spans="1:19" ht="11.25" thickBot="1" x14ac:dyDescent="0.2">
      <c r="A308" s="107" t="s">
        <v>90</v>
      </c>
      <c r="B308" s="107">
        <v>13</v>
      </c>
      <c r="C308" s="108">
        <v>39</v>
      </c>
      <c r="D308" s="108">
        <v>39</v>
      </c>
      <c r="E308" s="108">
        <v>39</v>
      </c>
      <c r="F308" s="108">
        <v>38</v>
      </c>
      <c r="G308" s="108">
        <v>39</v>
      </c>
      <c r="H308" s="108">
        <v>38</v>
      </c>
      <c r="I308" s="108">
        <v>38</v>
      </c>
      <c r="J308" s="108">
        <v>38</v>
      </c>
      <c r="K308" s="108">
        <v>39</v>
      </c>
      <c r="L308" s="108">
        <v>39</v>
      </c>
      <c r="M308" s="108">
        <v>39</v>
      </c>
      <c r="N308" s="108">
        <v>38</v>
      </c>
      <c r="O308" s="108">
        <v>39</v>
      </c>
      <c r="P308" s="108">
        <v>39</v>
      </c>
      <c r="Q308" s="108">
        <v>39</v>
      </c>
      <c r="R308" s="108">
        <v>39</v>
      </c>
      <c r="S308" s="108">
        <v>39</v>
      </c>
    </row>
    <row r="309" spans="1:19" ht="11.25" thickBot="1" x14ac:dyDescent="0.2">
      <c r="A309" s="107" t="s">
        <v>69</v>
      </c>
      <c r="B309" s="107">
        <v>13</v>
      </c>
      <c r="C309" s="108">
        <v>39</v>
      </c>
      <c r="D309" s="108">
        <v>39</v>
      </c>
      <c r="E309" s="108">
        <v>39</v>
      </c>
      <c r="F309" s="108">
        <v>38</v>
      </c>
      <c r="G309" s="108">
        <v>39</v>
      </c>
      <c r="H309" s="108">
        <v>38</v>
      </c>
      <c r="I309" s="108">
        <v>38</v>
      </c>
      <c r="J309" s="108">
        <v>38</v>
      </c>
      <c r="K309" s="108">
        <v>39</v>
      </c>
      <c r="L309" s="108">
        <v>39</v>
      </c>
      <c r="M309" s="108">
        <v>39</v>
      </c>
      <c r="N309" s="108">
        <v>38</v>
      </c>
      <c r="O309" s="108">
        <v>39</v>
      </c>
      <c r="P309" s="108">
        <v>39</v>
      </c>
      <c r="Q309" s="108">
        <v>39</v>
      </c>
      <c r="R309" s="108">
        <v>39</v>
      </c>
      <c r="S309" s="108">
        <v>39</v>
      </c>
    </row>
    <row r="310" spans="1:19" ht="11.25" thickBot="1" x14ac:dyDescent="0.2">
      <c r="A310" s="106" t="s">
        <v>255</v>
      </c>
      <c r="B310" s="106" t="s">
        <v>256</v>
      </c>
      <c r="C310" s="106" t="s">
        <v>31</v>
      </c>
      <c r="D310" s="106" t="s">
        <v>32</v>
      </c>
      <c r="E310" s="106" t="s">
        <v>33</v>
      </c>
      <c r="F310" s="106" t="s">
        <v>34</v>
      </c>
      <c r="G310" s="106" t="s">
        <v>35</v>
      </c>
      <c r="H310" s="106" t="s">
        <v>36</v>
      </c>
      <c r="I310" s="106" t="s">
        <v>37</v>
      </c>
      <c r="J310" s="106" t="s">
        <v>38</v>
      </c>
      <c r="K310" s="106" t="s">
        <v>39</v>
      </c>
      <c r="L310" s="106" t="s">
        <v>40</v>
      </c>
      <c r="M310" s="106" t="s">
        <v>41</v>
      </c>
      <c r="N310" s="106" t="s">
        <v>42</v>
      </c>
      <c r="O310" s="106" t="s">
        <v>43</v>
      </c>
      <c r="P310" s="106" t="s">
        <v>44</v>
      </c>
      <c r="Q310" s="106" t="s">
        <v>45</v>
      </c>
      <c r="R310" s="106" t="s">
        <v>46</v>
      </c>
      <c r="S310" s="106" t="s">
        <v>47</v>
      </c>
    </row>
    <row r="311" spans="1:19" ht="11.25" thickBot="1" x14ac:dyDescent="0.2">
      <c r="A311" s="107" t="s">
        <v>69</v>
      </c>
      <c r="B311" s="107">
        <v>13</v>
      </c>
      <c r="C311" s="108">
        <v>39</v>
      </c>
      <c r="D311" s="108">
        <v>39</v>
      </c>
      <c r="E311" s="108">
        <v>39</v>
      </c>
      <c r="F311" s="108">
        <v>38</v>
      </c>
      <c r="G311" s="108">
        <v>39</v>
      </c>
      <c r="H311" s="108">
        <v>39</v>
      </c>
      <c r="I311" s="108">
        <v>39</v>
      </c>
      <c r="J311" s="108">
        <v>39</v>
      </c>
      <c r="K311" s="108">
        <v>39</v>
      </c>
      <c r="L311" s="108">
        <v>39</v>
      </c>
      <c r="M311" s="108">
        <v>39</v>
      </c>
      <c r="N311" s="108">
        <v>39</v>
      </c>
      <c r="O311" s="108">
        <v>39</v>
      </c>
      <c r="P311" s="108">
        <v>39</v>
      </c>
      <c r="Q311" s="108">
        <v>39</v>
      </c>
      <c r="R311" s="108">
        <v>39</v>
      </c>
      <c r="S311" s="108">
        <v>39</v>
      </c>
    </row>
    <row r="312" spans="1:19" ht="11.25" thickBot="1" x14ac:dyDescent="0.2">
      <c r="A312" s="107" t="s">
        <v>69</v>
      </c>
      <c r="B312" s="107">
        <v>13</v>
      </c>
      <c r="C312" s="108">
        <v>39</v>
      </c>
      <c r="D312" s="108">
        <v>39</v>
      </c>
      <c r="E312" s="108">
        <v>39</v>
      </c>
      <c r="F312" s="108">
        <v>38</v>
      </c>
      <c r="G312" s="108">
        <v>39</v>
      </c>
      <c r="H312" s="108">
        <v>39</v>
      </c>
      <c r="I312" s="108">
        <v>39</v>
      </c>
      <c r="J312" s="108">
        <v>39</v>
      </c>
      <c r="K312" s="108">
        <v>39</v>
      </c>
      <c r="L312" s="108">
        <v>39</v>
      </c>
      <c r="M312" s="108">
        <v>39</v>
      </c>
      <c r="N312" s="108">
        <v>39</v>
      </c>
      <c r="O312" s="108">
        <v>39</v>
      </c>
      <c r="P312" s="108">
        <v>39</v>
      </c>
      <c r="Q312" s="108">
        <v>39</v>
      </c>
      <c r="R312" s="108">
        <v>39</v>
      </c>
      <c r="S312" s="108">
        <v>39</v>
      </c>
    </row>
    <row r="313" spans="1:19" ht="11.25" thickBot="1" x14ac:dyDescent="0.2">
      <c r="A313" s="109">
        <v>0.73611111111111116</v>
      </c>
      <c r="B313" s="107">
        <v>13</v>
      </c>
      <c r="C313" s="108">
        <v>39</v>
      </c>
      <c r="D313" s="108">
        <v>39</v>
      </c>
      <c r="E313" s="108">
        <v>39</v>
      </c>
      <c r="F313" s="108">
        <v>38</v>
      </c>
      <c r="G313" s="108">
        <v>39</v>
      </c>
      <c r="H313" s="108">
        <v>39</v>
      </c>
      <c r="I313" s="108">
        <v>39</v>
      </c>
      <c r="J313" s="108">
        <v>39</v>
      </c>
      <c r="K313" s="108">
        <v>39</v>
      </c>
      <c r="L313" s="108">
        <v>39</v>
      </c>
      <c r="M313" s="108">
        <v>39</v>
      </c>
      <c r="N313" s="108">
        <v>39</v>
      </c>
      <c r="O313" s="108">
        <v>39</v>
      </c>
      <c r="P313" s="108">
        <v>39</v>
      </c>
      <c r="Q313" s="108">
        <v>39</v>
      </c>
      <c r="R313" s="108">
        <v>39</v>
      </c>
      <c r="S313" s="108">
        <v>39</v>
      </c>
    </row>
    <row r="314" spans="1:19" ht="11.25" thickBot="1" x14ac:dyDescent="0.2">
      <c r="A314" s="109">
        <v>0.18055555555555558</v>
      </c>
      <c r="B314" s="107">
        <v>13</v>
      </c>
      <c r="C314" s="108">
        <v>39</v>
      </c>
      <c r="D314" s="108">
        <v>39</v>
      </c>
      <c r="E314" s="108">
        <v>39</v>
      </c>
      <c r="F314" s="108">
        <v>38</v>
      </c>
      <c r="G314" s="108">
        <v>39</v>
      </c>
      <c r="H314" s="108">
        <v>39</v>
      </c>
      <c r="I314" s="108">
        <v>39</v>
      </c>
      <c r="J314" s="108">
        <v>39</v>
      </c>
      <c r="K314" s="108">
        <v>39</v>
      </c>
      <c r="L314" s="108">
        <v>39</v>
      </c>
      <c r="M314" s="108">
        <v>39</v>
      </c>
      <c r="N314" s="108">
        <v>39</v>
      </c>
      <c r="O314" s="108">
        <v>39</v>
      </c>
      <c r="P314" s="108">
        <v>39</v>
      </c>
      <c r="Q314" s="108">
        <v>39</v>
      </c>
      <c r="R314" s="108">
        <v>39</v>
      </c>
      <c r="S314" s="108">
        <v>39</v>
      </c>
    </row>
    <row r="315" spans="1:19" ht="11.25" thickBot="1" x14ac:dyDescent="0.2">
      <c r="A315" s="109">
        <v>0.11111111111111112</v>
      </c>
      <c r="B315" s="107">
        <v>13</v>
      </c>
      <c r="C315" s="108">
        <v>39</v>
      </c>
      <c r="D315" s="108">
        <v>39</v>
      </c>
      <c r="E315" s="108">
        <v>39</v>
      </c>
      <c r="F315" s="108">
        <v>38</v>
      </c>
      <c r="G315" s="108">
        <v>39</v>
      </c>
      <c r="H315" s="108">
        <v>39</v>
      </c>
      <c r="I315" s="108">
        <v>39</v>
      </c>
      <c r="J315" s="108">
        <v>39</v>
      </c>
      <c r="K315" s="108">
        <v>39</v>
      </c>
      <c r="L315" s="108">
        <v>39</v>
      </c>
      <c r="M315" s="108">
        <v>39</v>
      </c>
      <c r="N315" s="108">
        <v>39</v>
      </c>
      <c r="O315" s="108">
        <v>39</v>
      </c>
      <c r="P315" s="108">
        <v>39</v>
      </c>
      <c r="Q315" s="108">
        <v>39</v>
      </c>
      <c r="R315" s="108">
        <v>39</v>
      </c>
      <c r="S315" s="108">
        <v>39</v>
      </c>
    </row>
    <row r="316" spans="1:19" ht="11.25" thickBot="1" x14ac:dyDescent="0.2">
      <c r="A316" s="110">
        <v>5.5555555555555552E-2</v>
      </c>
      <c r="B316" s="107">
        <v>13</v>
      </c>
      <c r="C316" s="108">
        <v>39</v>
      </c>
      <c r="D316" s="108">
        <v>39</v>
      </c>
      <c r="E316" s="108">
        <v>39</v>
      </c>
      <c r="F316" s="108">
        <v>38</v>
      </c>
      <c r="G316" s="108">
        <v>39</v>
      </c>
      <c r="H316" s="108">
        <v>39</v>
      </c>
      <c r="I316" s="108">
        <v>39</v>
      </c>
      <c r="J316" s="108">
        <v>39</v>
      </c>
      <c r="K316" s="108">
        <v>39</v>
      </c>
      <c r="L316" s="108">
        <v>39</v>
      </c>
      <c r="M316" s="108">
        <v>39</v>
      </c>
      <c r="N316" s="108">
        <v>39</v>
      </c>
      <c r="O316" s="108">
        <v>39</v>
      </c>
      <c r="P316" s="108">
        <v>39</v>
      </c>
      <c r="Q316" s="108">
        <v>39</v>
      </c>
      <c r="R316" s="108">
        <v>39</v>
      </c>
      <c r="S316" s="108">
        <v>39</v>
      </c>
    </row>
    <row r="317" spans="1:19" ht="11.25" thickBot="1" x14ac:dyDescent="0.2">
      <c r="A317" s="110">
        <v>4.8611111111111112E-2</v>
      </c>
      <c r="B317" s="107">
        <v>13</v>
      </c>
      <c r="C317" s="108">
        <v>39</v>
      </c>
      <c r="D317" s="108">
        <v>39</v>
      </c>
      <c r="E317" s="108">
        <v>39</v>
      </c>
      <c r="F317" s="108">
        <v>38</v>
      </c>
      <c r="G317" s="108">
        <v>39</v>
      </c>
      <c r="H317" s="108">
        <v>39</v>
      </c>
      <c r="I317" s="108">
        <v>39</v>
      </c>
      <c r="J317" s="108">
        <v>39</v>
      </c>
      <c r="K317" s="108">
        <v>39</v>
      </c>
      <c r="L317" s="108">
        <v>39</v>
      </c>
      <c r="M317" s="108">
        <v>39</v>
      </c>
      <c r="N317" s="108">
        <v>39</v>
      </c>
      <c r="O317" s="108">
        <v>39</v>
      </c>
      <c r="P317" s="108">
        <v>39</v>
      </c>
      <c r="Q317" s="108">
        <v>39</v>
      </c>
      <c r="R317" s="108">
        <v>39</v>
      </c>
      <c r="S317" s="108">
        <v>39</v>
      </c>
    </row>
    <row r="318" spans="1:19" ht="11.25" thickBot="1" x14ac:dyDescent="0.2">
      <c r="A318" s="110">
        <v>4.2361111111111106E-2</v>
      </c>
      <c r="B318" s="107">
        <v>13</v>
      </c>
      <c r="C318" s="108">
        <v>39</v>
      </c>
      <c r="D318" s="108">
        <v>39</v>
      </c>
      <c r="E318" s="108">
        <v>39</v>
      </c>
      <c r="F318" s="108">
        <v>38</v>
      </c>
      <c r="G318" s="108">
        <v>39</v>
      </c>
      <c r="H318" s="108">
        <v>39</v>
      </c>
      <c r="I318" s="108">
        <v>39</v>
      </c>
      <c r="J318" s="108">
        <v>39</v>
      </c>
      <c r="K318" s="108">
        <v>39</v>
      </c>
      <c r="L318" s="108">
        <v>39</v>
      </c>
      <c r="M318" s="108">
        <v>39</v>
      </c>
      <c r="N318" s="108">
        <v>39</v>
      </c>
      <c r="O318" s="108">
        <v>39</v>
      </c>
      <c r="P318" s="108">
        <v>39</v>
      </c>
      <c r="Q318" s="108">
        <v>39</v>
      </c>
      <c r="R318" s="108">
        <v>39</v>
      </c>
      <c r="S318" s="108">
        <v>39</v>
      </c>
    </row>
    <row r="319" spans="1:19" ht="11.25" thickBot="1" x14ac:dyDescent="0.2">
      <c r="A319" s="107" t="s">
        <v>70</v>
      </c>
      <c r="B319" s="107">
        <v>13</v>
      </c>
      <c r="C319" s="108">
        <v>39</v>
      </c>
      <c r="D319" s="108">
        <v>39</v>
      </c>
      <c r="E319" s="108">
        <v>39</v>
      </c>
      <c r="F319" s="108">
        <v>38</v>
      </c>
      <c r="G319" s="108">
        <v>39</v>
      </c>
      <c r="H319" s="108">
        <v>39</v>
      </c>
      <c r="I319" s="108">
        <v>39</v>
      </c>
      <c r="J319" s="108">
        <v>39</v>
      </c>
      <c r="K319" s="108">
        <v>39</v>
      </c>
      <c r="L319" s="108">
        <v>39</v>
      </c>
      <c r="M319" s="108">
        <v>39</v>
      </c>
      <c r="N319" s="108">
        <v>39</v>
      </c>
      <c r="O319" s="108">
        <v>39</v>
      </c>
      <c r="P319" s="108">
        <v>39</v>
      </c>
      <c r="Q319" s="108">
        <v>39</v>
      </c>
      <c r="R319" s="108">
        <v>39</v>
      </c>
      <c r="S319" s="108">
        <v>39</v>
      </c>
    </row>
    <row r="320" spans="1:19" ht="11.25" thickBot="1" x14ac:dyDescent="0.2">
      <c r="A320" s="107" t="s">
        <v>257</v>
      </c>
      <c r="B320" s="107">
        <v>13</v>
      </c>
      <c r="C320" s="108">
        <v>39</v>
      </c>
      <c r="D320" s="108">
        <v>39</v>
      </c>
      <c r="E320" s="108">
        <v>39</v>
      </c>
      <c r="F320" s="108">
        <v>38</v>
      </c>
      <c r="G320" s="108">
        <v>39</v>
      </c>
      <c r="H320" s="108">
        <v>39</v>
      </c>
      <c r="I320" s="108">
        <v>39</v>
      </c>
      <c r="J320" s="108">
        <v>39</v>
      </c>
      <c r="K320" s="108">
        <v>39</v>
      </c>
      <c r="L320" s="108">
        <v>39</v>
      </c>
      <c r="M320" s="108">
        <v>39</v>
      </c>
      <c r="N320" s="108">
        <v>39</v>
      </c>
      <c r="O320" s="108">
        <v>39</v>
      </c>
      <c r="P320" s="108">
        <v>39</v>
      </c>
      <c r="Q320" s="108">
        <v>39</v>
      </c>
      <c r="R320" s="108">
        <v>39</v>
      </c>
      <c r="S320" s="108">
        <v>39</v>
      </c>
    </row>
    <row r="321" spans="1:19" ht="11.25" thickBot="1" x14ac:dyDescent="0.2">
      <c r="A321" s="107" t="s">
        <v>258</v>
      </c>
      <c r="B321" s="107">
        <v>13</v>
      </c>
      <c r="C321" s="108">
        <v>39</v>
      </c>
      <c r="D321" s="108">
        <v>39</v>
      </c>
      <c r="E321" s="108">
        <v>39</v>
      </c>
      <c r="F321" s="108">
        <v>38</v>
      </c>
      <c r="G321" s="108">
        <v>39</v>
      </c>
      <c r="H321" s="108">
        <v>39</v>
      </c>
      <c r="I321" s="108">
        <v>39</v>
      </c>
      <c r="J321" s="108">
        <v>39</v>
      </c>
      <c r="K321" s="108">
        <v>39</v>
      </c>
      <c r="L321" s="108">
        <v>39</v>
      </c>
      <c r="M321" s="108">
        <v>39</v>
      </c>
      <c r="N321" s="108">
        <v>39</v>
      </c>
      <c r="O321" s="108">
        <v>39</v>
      </c>
      <c r="P321" s="108">
        <v>39</v>
      </c>
      <c r="Q321" s="108">
        <v>39</v>
      </c>
      <c r="R321" s="108">
        <v>39</v>
      </c>
      <c r="S321" s="108">
        <v>39</v>
      </c>
    </row>
    <row r="322" spans="1:19" ht="11.25" thickBot="1" x14ac:dyDescent="0.2">
      <c r="A322" s="107" t="s">
        <v>259</v>
      </c>
      <c r="B322" s="107">
        <v>13</v>
      </c>
      <c r="C322" s="108">
        <v>39</v>
      </c>
      <c r="D322" s="108">
        <v>39</v>
      </c>
      <c r="E322" s="108">
        <v>39</v>
      </c>
      <c r="F322" s="108">
        <v>38</v>
      </c>
      <c r="G322" s="108">
        <v>39</v>
      </c>
      <c r="H322" s="108">
        <v>39</v>
      </c>
      <c r="I322" s="108">
        <v>39</v>
      </c>
      <c r="J322" s="108">
        <v>39</v>
      </c>
      <c r="K322" s="108">
        <v>39</v>
      </c>
      <c r="L322" s="108">
        <v>39</v>
      </c>
      <c r="M322" s="108">
        <v>39</v>
      </c>
      <c r="N322" s="108">
        <v>39</v>
      </c>
      <c r="O322" s="108">
        <v>39</v>
      </c>
      <c r="P322" s="108">
        <v>39</v>
      </c>
      <c r="Q322" s="108">
        <v>39</v>
      </c>
      <c r="R322" s="108">
        <v>39</v>
      </c>
      <c r="S322" s="108">
        <v>39</v>
      </c>
    </row>
    <row r="323" spans="1:19" ht="11.25" thickBot="1" x14ac:dyDescent="0.2">
      <c r="A323" s="107" t="s">
        <v>260</v>
      </c>
      <c r="B323" s="107">
        <v>13</v>
      </c>
      <c r="C323" s="108">
        <v>39</v>
      </c>
      <c r="D323" s="108">
        <v>39</v>
      </c>
      <c r="E323" s="108">
        <v>39</v>
      </c>
      <c r="F323" s="108">
        <v>38</v>
      </c>
      <c r="G323" s="108">
        <v>39</v>
      </c>
      <c r="H323" s="108">
        <v>39</v>
      </c>
      <c r="I323" s="108">
        <v>39</v>
      </c>
      <c r="J323" s="108">
        <v>39</v>
      </c>
      <c r="K323" s="108">
        <v>39</v>
      </c>
      <c r="L323" s="108">
        <v>39</v>
      </c>
      <c r="M323" s="108">
        <v>39</v>
      </c>
      <c r="N323" s="108">
        <v>39</v>
      </c>
      <c r="O323" s="108">
        <v>39</v>
      </c>
      <c r="P323" s="108">
        <v>39</v>
      </c>
      <c r="Q323" s="108">
        <v>39</v>
      </c>
      <c r="R323" s="108">
        <v>39</v>
      </c>
      <c r="S323" s="108">
        <v>39</v>
      </c>
    </row>
    <row r="324" spans="1:19" ht="11.25" thickBot="1" x14ac:dyDescent="0.2">
      <c r="A324" s="107" t="s">
        <v>261</v>
      </c>
      <c r="B324" s="107">
        <v>13</v>
      </c>
      <c r="C324" s="108">
        <v>39</v>
      </c>
      <c r="D324" s="108">
        <v>39</v>
      </c>
      <c r="E324" s="108">
        <v>39</v>
      </c>
      <c r="F324" s="108">
        <v>38</v>
      </c>
      <c r="G324" s="108">
        <v>39</v>
      </c>
      <c r="H324" s="108">
        <v>39</v>
      </c>
      <c r="I324" s="108">
        <v>39</v>
      </c>
      <c r="J324" s="108">
        <v>39</v>
      </c>
      <c r="K324" s="108">
        <v>39</v>
      </c>
      <c r="L324" s="108">
        <v>39</v>
      </c>
      <c r="M324" s="108">
        <v>39</v>
      </c>
      <c r="N324" s="108">
        <v>39</v>
      </c>
      <c r="O324" s="108">
        <v>39</v>
      </c>
      <c r="P324" s="108">
        <v>39</v>
      </c>
      <c r="Q324" s="108">
        <v>39</v>
      </c>
      <c r="R324" s="108">
        <v>39</v>
      </c>
      <c r="S324" s="108">
        <v>39</v>
      </c>
    </row>
    <row r="325" spans="1:19" ht="11.25" thickBot="1" x14ac:dyDescent="0.2">
      <c r="A325" s="107" t="s">
        <v>262</v>
      </c>
      <c r="B325" s="107">
        <v>13</v>
      </c>
      <c r="C325" s="108">
        <v>39</v>
      </c>
      <c r="D325" s="108">
        <v>39</v>
      </c>
      <c r="E325" s="108">
        <v>39</v>
      </c>
      <c r="F325" s="108">
        <v>38</v>
      </c>
      <c r="G325" s="108">
        <v>39</v>
      </c>
      <c r="H325" s="108">
        <v>39</v>
      </c>
      <c r="I325" s="108">
        <v>39</v>
      </c>
      <c r="J325" s="108">
        <v>39</v>
      </c>
      <c r="K325" s="108">
        <v>39</v>
      </c>
      <c r="L325" s="108">
        <v>39</v>
      </c>
      <c r="M325" s="108">
        <v>39</v>
      </c>
      <c r="N325" s="108">
        <v>39</v>
      </c>
      <c r="O325" s="108">
        <v>39</v>
      </c>
      <c r="P325" s="108">
        <v>39</v>
      </c>
      <c r="Q325" s="108">
        <v>39</v>
      </c>
      <c r="R325" s="108">
        <v>39</v>
      </c>
      <c r="S325" s="108">
        <v>39</v>
      </c>
    </row>
    <row r="326" spans="1:19" ht="11.25" thickBot="1" x14ac:dyDescent="0.2">
      <c r="A326" s="107" t="s">
        <v>263</v>
      </c>
      <c r="B326" s="107">
        <v>13</v>
      </c>
      <c r="C326" s="108">
        <v>39</v>
      </c>
      <c r="D326" s="108">
        <v>39</v>
      </c>
      <c r="E326" s="108">
        <v>39</v>
      </c>
      <c r="F326" s="108">
        <v>38</v>
      </c>
      <c r="G326" s="108">
        <v>39</v>
      </c>
      <c r="H326" s="108">
        <v>39</v>
      </c>
      <c r="I326" s="108">
        <v>39</v>
      </c>
      <c r="J326" s="108">
        <v>39</v>
      </c>
      <c r="K326" s="108">
        <v>39</v>
      </c>
      <c r="L326" s="108">
        <v>39</v>
      </c>
      <c r="M326" s="108">
        <v>39</v>
      </c>
      <c r="N326" s="108">
        <v>39</v>
      </c>
      <c r="O326" s="108">
        <v>39</v>
      </c>
      <c r="P326" s="108">
        <v>39</v>
      </c>
      <c r="Q326" s="108">
        <v>39</v>
      </c>
      <c r="R326" s="108">
        <v>39</v>
      </c>
      <c r="S326" s="108">
        <v>39</v>
      </c>
    </row>
    <row r="327" spans="1:19" ht="11.25" thickBot="1" x14ac:dyDescent="0.2">
      <c r="A327" s="107" t="s">
        <v>264</v>
      </c>
      <c r="B327" s="107">
        <v>13</v>
      </c>
      <c r="C327" s="108">
        <v>39</v>
      </c>
      <c r="D327" s="108">
        <v>39</v>
      </c>
      <c r="E327" s="108">
        <v>39</v>
      </c>
      <c r="F327" s="108">
        <v>38</v>
      </c>
      <c r="G327" s="108">
        <v>39</v>
      </c>
      <c r="H327" s="108">
        <v>39</v>
      </c>
      <c r="I327" s="108">
        <v>39</v>
      </c>
      <c r="J327" s="108">
        <v>39</v>
      </c>
      <c r="K327" s="108">
        <v>39</v>
      </c>
      <c r="L327" s="108">
        <v>39</v>
      </c>
      <c r="M327" s="108">
        <v>39</v>
      </c>
      <c r="N327" s="108">
        <v>39</v>
      </c>
      <c r="O327" s="108">
        <v>39</v>
      </c>
      <c r="P327" s="108">
        <v>39</v>
      </c>
      <c r="Q327" s="108">
        <v>39</v>
      </c>
      <c r="R327" s="108">
        <v>39</v>
      </c>
      <c r="S327" s="108">
        <v>39</v>
      </c>
    </row>
    <row r="328" spans="1:19" ht="11.25" thickBot="1" x14ac:dyDescent="0.2">
      <c r="A328" s="107" t="s">
        <v>265</v>
      </c>
      <c r="B328" s="107">
        <v>13</v>
      </c>
      <c r="C328" s="108">
        <v>39</v>
      </c>
      <c r="D328" s="108">
        <v>39</v>
      </c>
      <c r="E328" s="108">
        <v>39</v>
      </c>
      <c r="F328" s="108">
        <v>38</v>
      </c>
      <c r="G328" s="108">
        <v>39</v>
      </c>
      <c r="H328" s="108">
        <v>39</v>
      </c>
      <c r="I328" s="108">
        <v>39</v>
      </c>
      <c r="J328" s="108">
        <v>39</v>
      </c>
      <c r="K328" s="108">
        <v>39</v>
      </c>
      <c r="L328" s="108">
        <v>39</v>
      </c>
      <c r="M328" s="108">
        <v>39</v>
      </c>
      <c r="N328" s="108">
        <v>39</v>
      </c>
      <c r="O328" s="108">
        <v>39</v>
      </c>
      <c r="P328" s="108">
        <v>39</v>
      </c>
      <c r="Q328" s="108">
        <v>39</v>
      </c>
      <c r="R328" s="108">
        <v>39</v>
      </c>
      <c r="S328" s="108">
        <v>39</v>
      </c>
    </row>
    <row r="329" spans="1:19" ht="11.25" thickBot="1" x14ac:dyDescent="0.2">
      <c r="A329" s="107" t="s">
        <v>266</v>
      </c>
      <c r="B329" s="107">
        <v>13</v>
      </c>
      <c r="C329" s="108">
        <v>39</v>
      </c>
      <c r="D329" s="108">
        <v>39</v>
      </c>
      <c r="E329" s="108">
        <v>39</v>
      </c>
      <c r="F329" s="108">
        <v>38</v>
      </c>
      <c r="G329" s="108">
        <v>39</v>
      </c>
      <c r="H329" s="108">
        <v>39</v>
      </c>
      <c r="I329" s="108">
        <v>39</v>
      </c>
      <c r="J329" s="108">
        <v>39</v>
      </c>
      <c r="K329" s="108">
        <v>39</v>
      </c>
      <c r="L329" s="108">
        <v>39</v>
      </c>
      <c r="M329" s="108">
        <v>39</v>
      </c>
      <c r="N329" s="108">
        <v>39</v>
      </c>
      <c r="O329" s="108">
        <v>39</v>
      </c>
      <c r="P329" s="108">
        <v>39</v>
      </c>
      <c r="Q329" s="108">
        <v>39</v>
      </c>
      <c r="R329" s="108">
        <v>39</v>
      </c>
      <c r="S329" s="108">
        <v>39</v>
      </c>
    </row>
    <row r="330" spans="1:19" ht="11.25" thickBot="1" x14ac:dyDescent="0.2">
      <c r="A330" s="107" t="s">
        <v>267</v>
      </c>
      <c r="B330" s="107">
        <v>13</v>
      </c>
      <c r="C330" s="108">
        <v>39</v>
      </c>
      <c r="D330" s="108">
        <v>39</v>
      </c>
      <c r="E330" s="108">
        <v>39</v>
      </c>
      <c r="F330" s="108">
        <v>38</v>
      </c>
      <c r="G330" s="108">
        <v>39</v>
      </c>
      <c r="H330" s="108">
        <v>39</v>
      </c>
      <c r="I330" s="108">
        <v>39</v>
      </c>
      <c r="J330" s="108">
        <v>39</v>
      </c>
      <c r="K330" s="108">
        <v>39</v>
      </c>
      <c r="L330" s="108">
        <v>39</v>
      </c>
      <c r="M330" s="108">
        <v>39</v>
      </c>
      <c r="N330" s="108">
        <v>39</v>
      </c>
      <c r="O330" s="108">
        <v>39</v>
      </c>
      <c r="P330" s="108">
        <v>39</v>
      </c>
      <c r="Q330" s="108">
        <v>39</v>
      </c>
      <c r="R330" s="108">
        <v>39</v>
      </c>
      <c r="S330" s="108">
        <v>39</v>
      </c>
    </row>
    <row r="331" spans="1:19" ht="11.25" thickBot="1" x14ac:dyDescent="0.2">
      <c r="A331" s="107" t="s">
        <v>268</v>
      </c>
      <c r="B331" s="107">
        <v>13</v>
      </c>
      <c r="C331" s="108">
        <v>39</v>
      </c>
      <c r="D331" s="108">
        <v>39</v>
      </c>
      <c r="E331" s="108">
        <v>39</v>
      </c>
      <c r="F331" s="108">
        <v>38</v>
      </c>
      <c r="G331" s="108">
        <v>39</v>
      </c>
      <c r="H331" s="108">
        <v>39</v>
      </c>
      <c r="I331" s="108">
        <v>39</v>
      </c>
      <c r="J331" s="108">
        <v>39</v>
      </c>
      <c r="K331" s="108">
        <v>39</v>
      </c>
      <c r="L331" s="108">
        <v>39</v>
      </c>
      <c r="M331" s="108">
        <v>39</v>
      </c>
      <c r="N331" s="108">
        <v>39</v>
      </c>
      <c r="O331" s="108">
        <v>39</v>
      </c>
      <c r="P331" s="108">
        <v>39</v>
      </c>
      <c r="Q331" s="108">
        <v>39</v>
      </c>
      <c r="R331" s="108">
        <v>39</v>
      </c>
      <c r="S331" s="108">
        <v>39</v>
      </c>
    </row>
    <row r="332" spans="1:19" ht="11.25" thickBot="1" x14ac:dyDescent="0.2">
      <c r="A332" s="107" t="s">
        <v>71</v>
      </c>
      <c r="B332" s="107">
        <v>13</v>
      </c>
      <c r="C332" s="108">
        <v>39</v>
      </c>
      <c r="D332" s="108">
        <v>39</v>
      </c>
      <c r="E332" s="108">
        <v>39</v>
      </c>
      <c r="F332" s="108">
        <v>38</v>
      </c>
      <c r="G332" s="108">
        <v>39</v>
      </c>
      <c r="H332" s="108">
        <v>39</v>
      </c>
      <c r="I332" s="108">
        <v>39</v>
      </c>
      <c r="J332" s="108">
        <v>39</v>
      </c>
      <c r="K332" s="108">
        <v>39</v>
      </c>
      <c r="L332" s="108">
        <v>39</v>
      </c>
      <c r="M332" s="108">
        <v>39</v>
      </c>
      <c r="N332" s="108">
        <v>39</v>
      </c>
      <c r="O332" s="108">
        <v>39</v>
      </c>
      <c r="P332" s="108">
        <v>39</v>
      </c>
      <c r="Q332" s="108">
        <v>39</v>
      </c>
      <c r="R332" s="108">
        <v>39</v>
      </c>
      <c r="S332" s="108">
        <v>39</v>
      </c>
    </row>
    <row r="333" spans="1:19" ht="11.25" thickBot="1" x14ac:dyDescent="0.2">
      <c r="A333" s="107" t="s">
        <v>72</v>
      </c>
      <c r="B333" s="107">
        <v>13</v>
      </c>
      <c r="C333" s="108">
        <v>39</v>
      </c>
      <c r="D333" s="108">
        <v>39</v>
      </c>
      <c r="E333" s="108">
        <v>39</v>
      </c>
      <c r="F333" s="108">
        <v>38</v>
      </c>
      <c r="G333" s="108">
        <v>39</v>
      </c>
      <c r="H333" s="108">
        <v>39</v>
      </c>
      <c r="I333" s="108">
        <v>39</v>
      </c>
      <c r="J333" s="108">
        <v>39</v>
      </c>
      <c r="K333" s="108">
        <v>39</v>
      </c>
      <c r="L333" s="108">
        <v>39</v>
      </c>
      <c r="M333" s="108">
        <v>39</v>
      </c>
      <c r="N333" s="108">
        <v>39</v>
      </c>
      <c r="O333" s="108">
        <v>39</v>
      </c>
      <c r="P333" s="108">
        <v>39</v>
      </c>
      <c r="Q333" s="108">
        <v>39</v>
      </c>
      <c r="R333" s="108">
        <v>39</v>
      </c>
      <c r="S333" s="108">
        <v>39</v>
      </c>
    </row>
    <row r="334" spans="1:19" ht="11.25" thickBot="1" x14ac:dyDescent="0.2">
      <c r="A334" s="107" t="s">
        <v>73</v>
      </c>
      <c r="B334" s="107">
        <v>13</v>
      </c>
      <c r="C334" s="108">
        <v>39</v>
      </c>
      <c r="D334" s="108">
        <v>39</v>
      </c>
      <c r="E334" s="108">
        <v>39</v>
      </c>
      <c r="F334" s="108">
        <v>38</v>
      </c>
      <c r="G334" s="108">
        <v>39</v>
      </c>
      <c r="H334" s="108">
        <v>39</v>
      </c>
      <c r="I334" s="108">
        <v>39</v>
      </c>
      <c r="J334" s="108">
        <v>39</v>
      </c>
      <c r="K334" s="108">
        <v>39</v>
      </c>
      <c r="L334" s="108">
        <v>39</v>
      </c>
      <c r="M334" s="108">
        <v>39</v>
      </c>
      <c r="N334" s="108">
        <v>39</v>
      </c>
      <c r="O334" s="108">
        <v>39</v>
      </c>
      <c r="P334" s="108">
        <v>39</v>
      </c>
      <c r="Q334" s="108">
        <v>39</v>
      </c>
      <c r="R334" s="108">
        <v>39</v>
      </c>
      <c r="S334" s="108">
        <v>39</v>
      </c>
    </row>
    <row r="335" spans="1:19" ht="11.25" thickBot="1" x14ac:dyDescent="0.2">
      <c r="A335" s="107" t="s">
        <v>74</v>
      </c>
      <c r="B335" s="107">
        <v>13</v>
      </c>
      <c r="C335" s="108">
        <v>39</v>
      </c>
      <c r="D335" s="108">
        <v>39</v>
      </c>
      <c r="E335" s="108">
        <v>39</v>
      </c>
      <c r="F335" s="108">
        <v>38</v>
      </c>
      <c r="G335" s="108">
        <v>39</v>
      </c>
      <c r="H335" s="108">
        <v>39</v>
      </c>
      <c r="I335" s="108">
        <v>39</v>
      </c>
      <c r="J335" s="108">
        <v>39</v>
      </c>
      <c r="K335" s="108">
        <v>39</v>
      </c>
      <c r="L335" s="108">
        <v>39</v>
      </c>
      <c r="M335" s="108">
        <v>39</v>
      </c>
      <c r="N335" s="108">
        <v>39</v>
      </c>
      <c r="O335" s="108">
        <v>39</v>
      </c>
      <c r="P335" s="108">
        <v>39</v>
      </c>
      <c r="Q335" s="108">
        <v>39</v>
      </c>
      <c r="R335" s="108">
        <v>39</v>
      </c>
      <c r="S335" s="108">
        <v>39</v>
      </c>
    </row>
    <row r="336" spans="1:19" ht="11.25" thickBot="1" x14ac:dyDescent="0.2">
      <c r="A336" s="107" t="s">
        <v>75</v>
      </c>
      <c r="B336" s="107">
        <v>13</v>
      </c>
      <c r="C336" s="108">
        <v>39</v>
      </c>
      <c r="D336" s="108">
        <v>39</v>
      </c>
      <c r="E336" s="108">
        <v>39</v>
      </c>
      <c r="F336" s="108">
        <v>38</v>
      </c>
      <c r="G336" s="108">
        <v>39</v>
      </c>
      <c r="H336" s="108">
        <v>39</v>
      </c>
      <c r="I336" s="108">
        <v>39</v>
      </c>
      <c r="J336" s="108">
        <v>39</v>
      </c>
      <c r="K336" s="108">
        <v>39</v>
      </c>
      <c r="L336" s="108">
        <v>39</v>
      </c>
      <c r="M336" s="108">
        <v>39</v>
      </c>
      <c r="N336" s="108">
        <v>39</v>
      </c>
      <c r="O336" s="108">
        <v>39</v>
      </c>
      <c r="P336" s="108">
        <v>39</v>
      </c>
      <c r="Q336" s="108">
        <v>39</v>
      </c>
      <c r="R336" s="108">
        <v>39</v>
      </c>
      <c r="S336" s="108">
        <v>39</v>
      </c>
    </row>
    <row r="337" spans="1:19" ht="11.25" thickBot="1" x14ac:dyDescent="0.2">
      <c r="A337" s="107" t="s">
        <v>76</v>
      </c>
      <c r="B337" s="107">
        <v>13</v>
      </c>
      <c r="C337" s="108">
        <v>39</v>
      </c>
      <c r="D337" s="108">
        <v>39</v>
      </c>
      <c r="E337" s="108">
        <v>39</v>
      </c>
      <c r="F337" s="108">
        <v>38</v>
      </c>
      <c r="G337" s="108">
        <v>39</v>
      </c>
      <c r="H337" s="108">
        <v>39</v>
      </c>
      <c r="I337" s="108">
        <v>39</v>
      </c>
      <c r="J337" s="108">
        <v>39</v>
      </c>
      <c r="K337" s="108">
        <v>39</v>
      </c>
      <c r="L337" s="108">
        <v>39</v>
      </c>
      <c r="M337" s="108">
        <v>39</v>
      </c>
      <c r="N337" s="108">
        <v>39</v>
      </c>
      <c r="O337" s="108">
        <v>39</v>
      </c>
      <c r="P337" s="108">
        <v>39</v>
      </c>
      <c r="Q337" s="108">
        <v>39</v>
      </c>
      <c r="R337" s="108">
        <v>39</v>
      </c>
      <c r="S337" s="108">
        <v>39</v>
      </c>
    </row>
    <row r="338" spans="1:19" ht="11.25" thickBot="1" x14ac:dyDescent="0.2">
      <c r="A338" s="107" t="s">
        <v>77</v>
      </c>
      <c r="B338" s="107">
        <v>13</v>
      </c>
      <c r="C338" s="108">
        <v>39</v>
      </c>
      <c r="D338" s="108">
        <v>39</v>
      </c>
      <c r="E338" s="108">
        <v>39</v>
      </c>
      <c r="F338" s="108">
        <v>38</v>
      </c>
      <c r="G338" s="108">
        <v>39</v>
      </c>
      <c r="H338" s="108">
        <v>39</v>
      </c>
      <c r="I338" s="108">
        <v>39</v>
      </c>
      <c r="J338" s="108">
        <v>39</v>
      </c>
      <c r="K338" s="108">
        <v>39</v>
      </c>
      <c r="L338" s="108">
        <v>39</v>
      </c>
      <c r="M338" s="108">
        <v>39</v>
      </c>
      <c r="N338" s="108">
        <v>39</v>
      </c>
      <c r="O338" s="108">
        <v>39</v>
      </c>
      <c r="P338" s="108">
        <v>39</v>
      </c>
      <c r="Q338" s="108">
        <v>39</v>
      </c>
      <c r="R338" s="108">
        <v>39</v>
      </c>
      <c r="S338" s="108">
        <v>39</v>
      </c>
    </row>
    <row r="339" spans="1:19" ht="11.25" thickBot="1" x14ac:dyDescent="0.2">
      <c r="A339" s="107" t="s">
        <v>78</v>
      </c>
      <c r="B339" s="107">
        <v>13</v>
      </c>
      <c r="C339" s="108">
        <v>39</v>
      </c>
      <c r="D339" s="108">
        <v>39</v>
      </c>
      <c r="E339" s="108">
        <v>39</v>
      </c>
      <c r="F339" s="108">
        <v>38</v>
      </c>
      <c r="G339" s="108">
        <v>39</v>
      </c>
      <c r="H339" s="108">
        <v>39</v>
      </c>
      <c r="I339" s="108">
        <v>39</v>
      </c>
      <c r="J339" s="108">
        <v>39</v>
      </c>
      <c r="K339" s="108">
        <v>39</v>
      </c>
      <c r="L339" s="108">
        <v>39</v>
      </c>
      <c r="M339" s="108">
        <v>39</v>
      </c>
      <c r="N339" s="108">
        <v>39</v>
      </c>
      <c r="O339" s="108">
        <v>39</v>
      </c>
      <c r="P339" s="108">
        <v>39</v>
      </c>
      <c r="Q339" s="108">
        <v>39</v>
      </c>
      <c r="R339" s="108">
        <v>39</v>
      </c>
      <c r="S339" s="108">
        <v>39</v>
      </c>
    </row>
    <row r="340" spans="1:19" ht="11.25" thickBot="1" x14ac:dyDescent="0.2">
      <c r="A340" s="107" t="s">
        <v>79</v>
      </c>
      <c r="B340" s="107">
        <v>13</v>
      </c>
      <c r="C340" s="108">
        <v>39</v>
      </c>
      <c r="D340" s="108">
        <v>39</v>
      </c>
      <c r="E340" s="108">
        <v>39</v>
      </c>
      <c r="F340" s="108">
        <v>38</v>
      </c>
      <c r="G340" s="108">
        <v>39</v>
      </c>
      <c r="H340" s="108">
        <v>39</v>
      </c>
      <c r="I340" s="108">
        <v>39</v>
      </c>
      <c r="J340" s="108">
        <v>39</v>
      </c>
      <c r="K340" s="108">
        <v>39</v>
      </c>
      <c r="L340" s="108">
        <v>39</v>
      </c>
      <c r="M340" s="108">
        <v>39</v>
      </c>
      <c r="N340" s="108">
        <v>39</v>
      </c>
      <c r="O340" s="108">
        <v>39</v>
      </c>
      <c r="P340" s="108">
        <v>39</v>
      </c>
      <c r="Q340" s="108">
        <v>39</v>
      </c>
      <c r="R340" s="108">
        <v>39</v>
      </c>
      <c r="S340" s="108">
        <v>39</v>
      </c>
    </row>
    <row r="341" spans="1:19" ht="11.25" thickBot="1" x14ac:dyDescent="0.2">
      <c r="A341" s="107" t="s">
        <v>80</v>
      </c>
      <c r="B341" s="107">
        <v>13</v>
      </c>
      <c r="C341" s="108">
        <v>39</v>
      </c>
      <c r="D341" s="108">
        <v>39</v>
      </c>
      <c r="E341" s="108">
        <v>39</v>
      </c>
      <c r="F341" s="108">
        <v>38</v>
      </c>
      <c r="G341" s="108">
        <v>39</v>
      </c>
      <c r="H341" s="108">
        <v>39</v>
      </c>
      <c r="I341" s="108">
        <v>39</v>
      </c>
      <c r="J341" s="108">
        <v>39</v>
      </c>
      <c r="K341" s="108">
        <v>39</v>
      </c>
      <c r="L341" s="108">
        <v>39</v>
      </c>
      <c r="M341" s="108">
        <v>39</v>
      </c>
      <c r="N341" s="108">
        <v>39</v>
      </c>
      <c r="O341" s="108">
        <v>39</v>
      </c>
      <c r="P341" s="108">
        <v>39</v>
      </c>
      <c r="Q341" s="108">
        <v>39</v>
      </c>
      <c r="R341" s="108">
        <v>39</v>
      </c>
      <c r="S341" s="108">
        <v>39</v>
      </c>
    </row>
    <row r="342" spans="1:19" ht="11.25" thickBot="1" x14ac:dyDescent="0.2">
      <c r="A342" s="107" t="s">
        <v>81</v>
      </c>
      <c r="B342" s="107">
        <v>13</v>
      </c>
      <c r="C342" s="108">
        <v>39</v>
      </c>
      <c r="D342" s="108">
        <v>39</v>
      </c>
      <c r="E342" s="108">
        <v>39</v>
      </c>
      <c r="F342" s="108">
        <v>38</v>
      </c>
      <c r="G342" s="108">
        <v>39</v>
      </c>
      <c r="H342" s="108">
        <v>39</v>
      </c>
      <c r="I342" s="108">
        <v>39</v>
      </c>
      <c r="J342" s="108">
        <v>39</v>
      </c>
      <c r="K342" s="108">
        <v>39</v>
      </c>
      <c r="L342" s="108">
        <v>39</v>
      </c>
      <c r="M342" s="108">
        <v>39</v>
      </c>
      <c r="N342" s="108">
        <v>39</v>
      </c>
      <c r="O342" s="108">
        <v>39</v>
      </c>
      <c r="P342" s="108">
        <v>39</v>
      </c>
      <c r="Q342" s="108">
        <v>39</v>
      </c>
      <c r="R342" s="108">
        <v>39</v>
      </c>
      <c r="S342" s="108">
        <v>39</v>
      </c>
    </row>
    <row r="343" spans="1:19" ht="11.25" thickBot="1" x14ac:dyDescent="0.2">
      <c r="A343" s="107" t="s">
        <v>82</v>
      </c>
      <c r="B343" s="107">
        <v>13</v>
      </c>
      <c r="C343" s="108">
        <v>39</v>
      </c>
      <c r="D343" s="108">
        <v>39</v>
      </c>
      <c r="E343" s="108">
        <v>39</v>
      </c>
      <c r="F343" s="108">
        <v>38</v>
      </c>
      <c r="G343" s="108">
        <v>39</v>
      </c>
      <c r="H343" s="108">
        <v>39</v>
      </c>
      <c r="I343" s="108">
        <v>39</v>
      </c>
      <c r="J343" s="108">
        <v>39</v>
      </c>
      <c r="K343" s="108">
        <v>39</v>
      </c>
      <c r="L343" s="108">
        <v>39</v>
      </c>
      <c r="M343" s="108">
        <v>39</v>
      </c>
      <c r="N343" s="108">
        <v>39</v>
      </c>
      <c r="O343" s="108">
        <v>39</v>
      </c>
      <c r="P343" s="108">
        <v>39</v>
      </c>
      <c r="Q343" s="108">
        <v>39</v>
      </c>
      <c r="R343" s="108">
        <v>39</v>
      </c>
      <c r="S343" s="108">
        <v>39</v>
      </c>
    </row>
    <row r="344" spans="1:19" ht="11.25" thickBot="1" x14ac:dyDescent="0.2">
      <c r="A344" s="107" t="s">
        <v>83</v>
      </c>
      <c r="B344" s="107">
        <v>13</v>
      </c>
      <c r="C344" s="108">
        <v>39</v>
      </c>
      <c r="D344" s="108">
        <v>39</v>
      </c>
      <c r="E344" s="108">
        <v>39</v>
      </c>
      <c r="F344" s="108">
        <v>38</v>
      </c>
      <c r="G344" s="108">
        <v>39</v>
      </c>
      <c r="H344" s="108">
        <v>39</v>
      </c>
      <c r="I344" s="108">
        <v>39</v>
      </c>
      <c r="J344" s="108">
        <v>39</v>
      </c>
      <c r="K344" s="108">
        <v>39</v>
      </c>
      <c r="L344" s="108">
        <v>39</v>
      </c>
      <c r="M344" s="108">
        <v>39</v>
      </c>
      <c r="N344" s="108">
        <v>39</v>
      </c>
      <c r="O344" s="108">
        <v>39</v>
      </c>
      <c r="P344" s="108">
        <v>39</v>
      </c>
      <c r="Q344" s="108">
        <v>39</v>
      </c>
      <c r="R344" s="108">
        <v>39</v>
      </c>
      <c r="S344" s="108">
        <v>39</v>
      </c>
    </row>
    <row r="345" spans="1:19" ht="11.25" thickBot="1" x14ac:dyDescent="0.2">
      <c r="A345" s="107" t="s">
        <v>84</v>
      </c>
      <c r="B345" s="107">
        <v>13</v>
      </c>
      <c r="C345" s="108">
        <v>39</v>
      </c>
      <c r="D345" s="108">
        <v>39</v>
      </c>
      <c r="E345" s="108">
        <v>39</v>
      </c>
      <c r="F345" s="108">
        <v>38</v>
      </c>
      <c r="G345" s="108">
        <v>39</v>
      </c>
      <c r="H345" s="108">
        <v>39</v>
      </c>
      <c r="I345" s="108">
        <v>39</v>
      </c>
      <c r="J345" s="108">
        <v>39</v>
      </c>
      <c r="K345" s="108">
        <v>39</v>
      </c>
      <c r="L345" s="108">
        <v>39</v>
      </c>
      <c r="M345" s="108">
        <v>39</v>
      </c>
      <c r="N345" s="108">
        <v>39</v>
      </c>
      <c r="O345" s="108">
        <v>39</v>
      </c>
      <c r="P345" s="108">
        <v>39</v>
      </c>
      <c r="Q345" s="108">
        <v>39</v>
      </c>
      <c r="R345" s="108">
        <v>39</v>
      </c>
      <c r="S345" s="108">
        <v>39</v>
      </c>
    </row>
    <row r="346" spans="1:19" ht="11.25" thickBot="1" x14ac:dyDescent="0.2">
      <c r="A346" s="107" t="s">
        <v>85</v>
      </c>
      <c r="B346" s="107">
        <v>13</v>
      </c>
      <c r="C346" s="108">
        <v>39</v>
      </c>
      <c r="D346" s="108">
        <v>39</v>
      </c>
      <c r="E346" s="108">
        <v>39</v>
      </c>
      <c r="F346" s="108">
        <v>38</v>
      </c>
      <c r="G346" s="108">
        <v>39</v>
      </c>
      <c r="H346" s="108">
        <v>39</v>
      </c>
      <c r="I346" s="108">
        <v>39</v>
      </c>
      <c r="J346" s="108">
        <v>39</v>
      </c>
      <c r="K346" s="108">
        <v>39</v>
      </c>
      <c r="L346" s="108">
        <v>39</v>
      </c>
      <c r="M346" s="108">
        <v>39</v>
      </c>
      <c r="N346" s="108">
        <v>39</v>
      </c>
      <c r="O346" s="108">
        <v>39</v>
      </c>
      <c r="P346" s="108">
        <v>39</v>
      </c>
      <c r="Q346" s="108">
        <v>39</v>
      </c>
      <c r="R346" s="108">
        <v>39</v>
      </c>
      <c r="S346" s="108">
        <v>39</v>
      </c>
    </row>
    <row r="347" spans="1:19" ht="11.25" thickBot="1" x14ac:dyDescent="0.2">
      <c r="A347" s="107" t="s">
        <v>86</v>
      </c>
      <c r="B347" s="107">
        <v>13</v>
      </c>
      <c r="C347" s="108">
        <v>39</v>
      </c>
      <c r="D347" s="108">
        <v>39</v>
      </c>
      <c r="E347" s="108">
        <v>39</v>
      </c>
      <c r="F347" s="108">
        <v>38</v>
      </c>
      <c r="G347" s="108">
        <v>39</v>
      </c>
      <c r="H347" s="108">
        <v>39</v>
      </c>
      <c r="I347" s="108">
        <v>39</v>
      </c>
      <c r="J347" s="108">
        <v>39</v>
      </c>
      <c r="K347" s="108">
        <v>39</v>
      </c>
      <c r="L347" s="108">
        <v>39</v>
      </c>
      <c r="M347" s="108">
        <v>39</v>
      </c>
      <c r="N347" s="108">
        <v>39</v>
      </c>
      <c r="O347" s="108">
        <v>39</v>
      </c>
      <c r="P347" s="108">
        <v>39</v>
      </c>
      <c r="Q347" s="108">
        <v>39</v>
      </c>
      <c r="R347" s="108">
        <v>39</v>
      </c>
      <c r="S347" s="108">
        <v>39</v>
      </c>
    </row>
    <row r="348" spans="1:19" ht="11.25" thickBot="1" x14ac:dyDescent="0.2">
      <c r="A348" s="107" t="s">
        <v>87</v>
      </c>
      <c r="B348" s="107">
        <v>13</v>
      </c>
      <c r="C348" s="108">
        <v>39</v>
      </c>
      <c r="D348" s="108">
        <v>39</v>
      </c>
      <c r="E348" s="108">
        <v>39</v>
      </c>
      <c r="F348" s="108">
        <v>38</v>
      </c>
      <c r="G348" s="108">
        <v>39</v>
      </c>
      <c r="H348" s="108">
        <v>39</v>
      </c>
      <c r="I348" s="108">
        <v>39</v>
      </c>
      <c r="J348" s="108">
        <v>39</v>
      </c>
      <c r="K348" s="108">
        <v>39</v>
      </c>
      <c r="L348" s="108">
        <v>39</v>
      </c>
      <c r="M348" s="108">
        <v>39</v>
      </c>
      <c r="N348" s="108">
        <v>39</v>
      </c>
      <c r="O348" s="108">
        <v>39</v>
      </c>
      <c r="P348" s="108">
        <v>39</v>
      </c>
      <c r="Q348" s="108">
        <v>39</v>
      </c>
      <c r="R348" s="108">
        <v>39</v>
      </c>
      <c r="S348" s="108">
        <v>39</v>
      </c>
    </row>
    <row r="349" spans="1:19" ht="11.25" thickBot="1" x14ac:dyDescent="0.2">
      <c r="A349" s="107" t="s">
        <v>73</v>
      </c>
      <c r="B349" s="107">
        <v>13</v>
      </c>
      <c r="C349" s="108">
        <v>39</v>
      </c>
      <c r="D349" s="108">
        <v>39</v>
      </c>
      <c r="E349" s="108">
        <v>39</v>
      </c>
      <c r="F349" s="108">
        <v>38</v>
      </c>
      <c r="G349" s="108">
        <v>39</v>
      </c>
      <c r="H349" s="108">
        <v>39</v>
      </c>
      <c r="I349" s="108">
        <v>39</v>
      </c>
      <c r="J349" s="108">
        <v>39</v>
      </c>
      <c r="K349" s="108">
        <v>39</v>
      </c>
      <c r="L349" s="108">
        <v>39</v>
      </c>
      <c r="M349" s="108">
        <v>39</v>
      </c>
      <c r="N349" s="108">
        <v>39</v>
      </c>
      <c r="O349" s="108">
        <v>39</v>
      </c>
      <c r="P349" s="108">
        <v>39</v>
      </c>
      <c r="Q349" s="108">
        <v>39</v>
      </c>
      <c r="R349" s="108">
        <v>39</v>
      </c>
      <c r="S349" s="108">
        <v>39</v>
      </c>
    </row>
    <row r="350" spans="1:19" ht="11.25" thickBot="1" x14ac:dyDescent="0.2">
      <c r="A350" s="107" t="s">
        <v>74</v>
      </c>
      <c r="B350" s="107">
        <v>13</v>
      </c>
      <c r="C350" s="108">
        <v>39</v>
      </c>
      <c r="D350" s="108">
        <v>39</v>
      </c>
      <c r="E350" s="108">
        <v>39</v>
      </c>
      <c r="F350" s="108">
        <v>38</v>
      </c>
      <c r="G350" s="108">
        <v>39</v>
      </c>
      <c r="H350" s="108">
        <v>39</v>
      </c>
      <c r="I350" s="108">
        <v>39</v>
      </c>
      <c r="J350" s="108">
        <v>39</v>
      </c>
      <c r="K350" s="108">
        <v>39</v>
      </c>
      <c r="L350" s="108">
        <v>39</v>
      </c>
      <c r="M350" s="108">
        <v>39</v>
      </c>
      <c r="N350" s="108">
        <v>39</v>
      </c>
      <c r="O350" s="108">
        <v>39</v>
      </c>
      <c r="P350" s="108">
        <v>39</v>
      </c>
      <c r="Q350" s="108">
        <v>39</v>
      </c>
      <c r="R350" s="108">
        <v>39</v>
      </c>
      <c r="S350" s="108">
        <v>39</v>
      </c>
    </row>
    <row r="351" spans="1:19" ht="11.25" thickBot="1" x14ac:dyDescent="0.2">
      <c r="A351" s="107" t="s">
        <v>75</v>
      </c>
      <c r="B351" s="107">
        <v>13</v>
      </c>
      <c r="C351" s="108">
        <v>39</v>
      </c>
      <c r="D351" s="108">
        <v>39</v>
      </c>
      <c r="E351" s="108">
        <v>39</v>
      </c>
      <c r="F351" s="108">
        <v>38</v>
      </c>
      <c r="G351" s="108">
        <v>39</v>
      </c>
      <c r="H351" s="108">
        <v>39</v>
      </c>
      <c r="I351" s="108">
        <v>39</v>
      </c>
      <c r="J351" s="108">
        <v>39</v>
      </c>
      <c r="K351" s="108">
        <v>39</v>
      </c>
      <c r="L351" s="108">
        <v>39</v>
      </c>
      <c r="M351" s="108">
        <v>39</v>
      </c>
      <c r="N351" s="108">
        <v>39</v>
      </c>
      <c r="O351" s="108">
        <v>39</v>
      </c>
      <c r="P351" s="108">
        <v>39</v>
      </c>
      <c r="Q351" s="108">
        <v>39</v>
      </c>
      <c r="R351" s="108">
        <v>39</v>
      </c>
      <c r="S351" s="108">
        <v>39</v>
      </c>
    </row>
    <row r="352" spans="1:19" ht="11.25" thickBot="1" x14ac:dyDescent="0.2">
      <c r="A352" s="107" t="s">
        <v>76</v>
      </c>
      <c r="B352" s="107">
        <v>13</v>
      </c>
      <c r="C352" s="108">
        <v>39</v>
      </c>
      <c r="D352" s="108">
        <v>39</v>
      </c>
      <c r="E352" s="108">
        <v>39</v>
      </c>
      <c r="F352" s="108">
        <v>38</v>
      </c>
      <c r="G352" s="108">
        <v>39</v>
      </c>
      <c r="H352" s="108">
        <v>39</v>
      </c>
      <c r="I352" s="108">
        <v>39</v>
      </c>
      <c r="J352" s="108">
        <v>39</v>
      </c>
      <c r="K352" s="108">
        <v>39</v>
      </c>
      <c r="L352" s="108">
        <v>39</v>
      </c>
      <c r="M352" s="108">
        <v>39</v>
      </c>
      <c r="N352" s="108">
        <v>39</v>
      </c>
      <c r="O352" s="108">
        <v>39</v>
      </c>
      <c r="P352" s="108">
        <v>39</v>
      </c>
      <c r="Q352" s="108">
        <v>39</v>
      </c>
      <c r="R352" s="108">
        <v>39</v>
      </c>
      <c r="S352" s="108">
        <v>39</v>
      </c>
    </row>
    <row r="353" spans="1:19" ht="11.25" thickBot="1" x14ac:dyDescent="0.2">
      <c r="A353" s="107" t="s">
        <v>77</v>
      </c>
      <c r="B353" s="107">
        <v>13</v>
      </c>
      <c r="C353" s="108">
        <v>39</v>
      </c>
      <c r="D353" s="108">
        <v>39</v>
      </c>
      <c r="E353" s="108">
        <v>39</v>
      </c>
      <c r="F353" s="108">
        <v>38</v>
      </c>
      <c r="G353" s="108">
        <v>39</v>
      </c>
      <c r="H353" s="108">
        <v>39</v>
      </c>
      <c r="I353" s="108">
        <v>39</v>
      </c>
      <c r="J353" s="108">
        <v>39</v>
      </c>
      <c r="K353" s="108">
        <v>39</v>
      </c>
      <c r="L353" s="108">
        <v>39</v>
      </c>
      <c r="M353" s="108">
        <v>39</v>
      </c>
      <c r="N353" s="108">
        <v>39</v>
      </c>
      <c r="O353" s="108">
        <v>39</v>
      </c>
      <c r="P353" s="108">
        <v>39</v>
      </c>
      <c r="Q353" s="108">
        <v>39</v>
      </c>
      <c r="R353" s="108">
        <v>39</v>
      </c>
      <c r="S353" s="108">
        <v>39</v>
      </c>
    </row>
    <row r="354" spans="1:19" ht="11.25" thickBot="1" x14ac:dyDescent="0.2">
      <c r="A354" s="107" t="s">
        <v>78</v>
      </c>
      <c r="B354" s="107">
        <v>13</v>
      </c>
      <c r="C354" s="108">
        <v>39</v>
      </c>
      <c r="D354" s="108">
        <v>39</v>
      </c>
      <c r="E354" s="108">
        <v>39</v>
      </c>
      <c r="F354" s="108">
        <v>38</v>
      </c>
      <c r="G354" s="108">
        <v>39</v>
      </c>
      <c r="H354" s="108">
        <v>39</v>
      </c>
      <c r="I354" s="108">
        <v>39</v>
      </c>
      <c r="J354" s="108">
        <v>39</v>
      </c>
      <c r="K354" s="108">
        <v>39</v>
      </c>
      <c r="L354" s="108">
        <v>39</v>
      </c>
      <c r="M354" s="108">
        <v>39</v>
      </c>
      <c r="N354" s="108">
        <v>39</v>
      </c>
      <c r="O354" s="108">
        <v>39</v>
      </c>
      <c r="P354" s="108">
        <v>39</v>
      </c>
      <c r="Q354" s="108">
        <v>39</v>
      </c>
      <c r="R354" s="108">
        <v>39</v>
      </c>
      <c r="S354" s="108">
        <v>39</v>
      </c>
    </row>
    <row r="355" spans="1:19" ht="11.25" thickBot="1" x14ac:dyDescent="0.2">
      <c r="A355" s="107" t="s">
        <v>79</v>
      </c>
      <c r="B355" s="107">
        <v>13</v>
      </c>
      <c r="C355" s="108">
        <v>39</v>
      </c>
      <c r="D355" s="108">
        <v>39</v>
      </c>
      <c r="E355" s="108">
        <v>39</v>
      </c>
      <c r="F355" s="108">
        <v>38</v>
      </c>
      <c r="G355" s="108">
        <v>39</v>
      </c>
      <c r="H355" s="108">
        <v>39</v>
      </c>
      <c r="I355" s="108">
        <v>39</v>
      </c>
      <c r="J355" s="108">
        <v>39</v>
      </c>
      <c r="K355" s="108">
        <v>39</v>
      </c>
      <c r="L355" s="108">
        <v>39</v>
      </c>
      <c r="M355" s="108">
        <v>39</v>
      </c>
      <c r="N355" s="108">
        <v>39</v>
      </c>
      <c r="O355" s="108">
        <v>39</v>
      </c>
      <c r="P355" s="108">
        <v>39</v>
      </c>
      <c r="Q355" s="108">
        <v>39</v>
      </c>
      <c r="R355" s="108">
        <v>39</v>
      </c>
      <c r="S355" s="108">
        <v>39</v>
      </c>
    </row>
    <row r="356" spans="1:19" ht="11.25" thickBot="1" x14ac:dyDescent="0.2">
      <c r="A356" s="107" t="s">
        <v>80</v>
      </c>
      <c r="B356" s="107">
        <v>13</v>
      </c>
      <c r="C356" s="108">
        <v>39</v>
      </c>
      <c r="D356" s="108">
        <v>39</v>
      </c>
      <c r="E356" s="108">
        <v>39</v>
      </c>
      <c r="F356" s="108">
        <v>38</v>
      </c>
      <c r="G356" s="108">
        <v>39</v>
      </c>
      <c r="H356" s="108">
        <v>39</v>
      </c>
      <c r="I356" s="108">
        <v>39</v>
      </c>
      <c r="J356" s="108">
        <v>39</v>
      </c>
      <c r="K356" s="108">
        <v>39</v>
      </c>
      <c r="L356" s="108">
        <v>39</v>
      </c>
      <c r="M356" s="108">
        <v>39</v>
      </c>
      <c r="N356" s="108">
        <v>39</v>
      </c>
      <c r="O356" s="108">
        <v>39</v>
      </c>
      <c r="P356" s="108">
        <v>39</v>
      </c>
      <c r="Q356" s="108">
        <v>39</v>
      </c>
      <c r="R356" s="108">
        <v>39</v>
      </c>
      <c r="S356" s="108">
        <v>39</v>
      </c>
    </row>
    <row r="357" spans="1:19" ht="11.25" thickBot="1" x14ac:dyDescent="0.2">
      <c r="A357" s="107" t="s">
        <v>81</v>
      </c>
      <c r="B357" s="107">
        <v>13</v>
      </c>
      <c r="C357" s="108">
        <v>39</v>
      </c>
      <c r="D357" s="108">
        <v>39</v>
      </c>
      <c r="E357" s="108">
        <v>39</v>
      </c>
      <c r="F357" s="108">
        <v>38</v>
      </c>
      <c r="G357" s="108">
        <v>39</v>
      </c>
      <c r="H357" s="108">
        <v>39</v>
      </c>
      <c r="I357" s="108">
        <v>39</v>
      </c>
      <c r="J357" s="108">
        <v>39</v>
      </c>
      <c r="K357" s="108">
        <v>39</v>
      </c>
      <c r="L357" s="108">
        <v>39</v>
      </c>
      <c r="M357" s="108">
        <v>39</v>
      </c>
      <c r="N357" s="108">
        <v>39</v>
      </c>
      <c r="O357" s="108">
        <v>39</v>
      </c>
      <c r="P357" s="108">
        <v>39</v>
      </c>
      <c r="Q357" s="108">
        <v>39</v>
      </c>
      <c r="R357" s="108">
        <v>39</v>
      </c>
      <c r="S357" s="108">
        <v>39</v>
      </c>
    </row>
    <row r="358" spans="1:19" ht="11.25" thickBot="1" x14ac:dyDescent="0.2">
      <c r="A358" s="107" t="s">
        <v>82</v>
      </c>
      <c r="B358" s="107">
        <v>13</v>
      </c>
      <c r="C358" s="108">
        <v>39</v>
      </c>
      <c r="D358" s="108">
        <v>39</v>
      </c>
      <c r="E358" s="108">
        <v>39</v>
      </c>
      <c r="F358" s="108">
        <v>38</v>
      </c>
      <c r="G358" s="108">
        <v>39</v>
      </c>
      <c r="H358" s="108">
        <v>39</v>
      </c>
      <c r="I358" s="108">
        <v>39</v>
      </c>
      <c r="J358" s="108">
        <v>39</v>
      </c>
      <c r="K358" s="108">
        <v>39</v>
      </c>
      <c r="L358" s="108">
        <v>39</v>
      </c>
      <c r="M358" s="108">
        <v>39</v>
      </c>
      <c r="N358" s="108">
        <v>39</v>
      </c>
      <c r="O358" s="108">
        <v>39</v>
      </c>
      <c r="P358" s="108">
        <v>39</v>
      </c>
      <c r="Q358" s="108">
        <v>39</v>
      </c>
      <c r="R358" s="108">
        <v>39</v>
      </c>
      <c r="S358" s="108">
        <v>39</v>
      </c>
    </row>
    <row r="359" spans="1:19" ht="11.25" thickBot="1" x14ac:dyDescent="0.2">
      <c r="A359" s="107" t="s">
        <v>83</v>
      </c>
      <c r="B359" s="107">
        <v>13</v>
      </c>
      <c r="C359" s="108">
        <v>39</v>
      </c>
      <c r="D359" s="108">
        <v>39</v>
      </c>
      <c r="E359" s="108">
        <v>39</v>
      </c>
      <c r="F359" s="108">
        <v>38</v>
      </c>
      <c r="G359" s="108">
        <v>39</v>
      </c>
      <c r="H359" s="108">
        <v>39</v>
      </c>
      <c r="I359" s="108">
        <v>39</v>
      </c>
      <c r="J359" s="108">
        <v>39</v>
      </c>
      <c r="K359" s="108">
        <v>39</v>
      </c>
      <c r="L359" s="108">
        <v>39</v>
      </c>
      <c r="M359" s="108">
        <v>39</v>
      </c>
      <c r="N359" s="108">
        <v>39</v>
      </c>
      <c r="O359" s="108">
        <v>39</v>
      </c>
      <c r="P359" s="108">
        <v>39</v>
      </c>
      <c r="Q359" s="108">
        <v>39</v>
      </c>
      <c r="R359" s="108">
        <v>39</v>
      </c>
      <c r="S359" s="108">
        <v>39</v>
      </c>
    </row>
    <row r="360" spans="1:19" ht="11.25" thickBot="1" x14ac:dyDescent="0.2">
      <c r="A360" s="107" t="s">
        <v>84</v>
      </c>
      <c r="B360" s="107">
        <v>13</v>
      </c>
      <c r="C360" s="108">
        <v>39</v>
      </c>
      <c r="D360" s="108">
        <v>39</v>
      </c>
      <c r="E360" s="108">
        <v>39</v>
      </c>
      <c r="F360" s="108">
        <v>38</v>
      </c>
      <c r="G360" s="108">
        <v>39</v>
      </c>
      <c r="H360" s="108">
        <v>39</v>
      </c>
      <c r="I360" s="108">
        <v>39</v>
      </c>
      <c r="J360" s="108">
        <v>39</v>
      </c>
      <c r="K360" s="108">
        <v>39</v>
      </c>
      <c r="L360" s="108">
        <v>39</v>
      </c>
      <c r="M360" s="108">
        <v>39</v>
      </c>
      <c r="N360" s="108">
        <v>39</v>
      </c>
      <c r="O360" s="108">
        <v>39</v>
      </c>
      <c r="P360" s="108">
        <v>39</v>
      </c>
      <c r="Q360" s="108">
        <v>39</v>
      </c>
      <c r="R360" s="108">
        <v>39</v>
      </c>
      <c r="S360" s="108">
        <v>39</v>
      </c>
    </row>
    <row r="361" spans="1:19" ht="11.25" thickBot="1" x14ac:dyDescent="0.2">
      <c r="A361" s="107" t="s">
        <v>85</v>
      </c>
      <c r="B361" s="107">
        <v>13</v>
      </c>
      <c r="C361" s="108">
        <v>39</v>
      </c>
      <c r="D361" s="108">
        <v>39</v>
      </c>
      <c r="E361" s="108">
        <v>39</v>
      </c>
      <c r="F361" s="108">
        <v>38</v>
      </c>
      <c r="G361" s="108">
        <v>39</v>
      </c>
      <c r="H361" s="108">
        <v>39</v>
      </c>
      <c r="I361" s="108">
        <v>39</v>
      </c>
      <c r="J361" s="108">
        <v>39</v>
      </c>
      <c r="K361" s="108">
        <v>39</v>
      </c>
      <c r="L361" s="108">
        <v>39</v>
      </c>
      <c r="M361" s="108">
        <v>39</v>
      </c>
      <c r="N361" s="108">
        <v>39</v>
      </c>
      <c r="O361" s="108">
        <v>39</v>
      </c>
      <c r="P361" s="108">
        <v>39</v>
      </c>
      <c r="Q361" s="108">
        <v>39</v>
      </c>
      <c r="R361" s="108">
        <v>39</v>
      </c>
      <c r="S361" s="108">
        <v>39</v>
      </c>
    </row>
    <row r="362" spans="1:19" ht="11.25" thickBot="1" x14ac:dyDescent="0.2">
      <c r="A362" s="107" t="s">
        <v>86</v>
      </c>
      <c r="B362" s="107">
        <v>13</v>
      </c>
      <c r="C362" s="108">
        <v>39</v>
      </c>
      <c r="D362" s="108">
        <v>39</v>
      </c>
      <c r="E362" s="108">
        <v>39</v>
      </c>
      <c r="F362" s="108">
        <v>38</v>
      </c>
      <c r="G362" s="108">
        <v>39</v>
      </c>
      <c r="H362" s="108">
        <v>39</v>
      </c>
      <c r="I362" s="108">
        <v>39</v>
      </c>
      <c r="J362" s="108">
        <v>39</v>
      </c>
      <c r="K362" s="108">
        <v>39</v>
      </c>
      <c r="L362" s="108">
        <v>39</v>
      </c>
      <c r="M362" s="108">
        <v>39</v>
      </c>
      <c r="N362" s="108">
        <v>39</v>
      </c>
      <c r="O362" s="108">
        <v>39</v>
      </c>
      <c r="P362" s="108">
        <v>39</v>
      </c>
      <c r="Q362" s="108">
        <v>39</v>
      </c>
      <c r="R362" s="108">
        <v>39</v>
      </c>
      <c r="S362" s="108">
        <v>39</v>
      </c>
    </row>
    <row r="363" spans="1:19" ht="11.25" thickBot="1" x14ac:dyDescent="0.2">
      <c r="A363" s="107" t="s">
        <v>88</v>
      </c>
      <c r="B363" s="107">
        <v>13</v>
      </c>
      <c r="C363" s="108">
        <v>39</v>
      </c>
      <c r="D363" s="108">
        <v>39</v>
      </c>
      <c r="E363" s="108">
        <v>39</v>
      </c>
      <c r="F363" s="108">
        <v>38</v>
      </c>
      <c r="G363" s="108">
        <v>39</v>
      </c>
      <c r="H363" s="108">
        <v>39</v>
      </c>
      <c r="I363" s="108">
        <v>39</v>
      </c>
      <c r="J363" s="108">
        <v>39</v>
      </c>
      <c r="K363" s="108">
        <v>39</v>
      </c>
      <c r="L363" s="108">
        <v>39</v>
      </c>
      <c r="M363" s="108">
        <v>39</v>
      </c>
      <c r="N363" s="108">
        <v>39</v>
      </c>
      <c r="O363" s="108">
        <v>39</v>
      </c>
      <c r="P363" s="108">
        <v>39</v>
      </c>
      <c r="Q363" s="108">
        <v>39</v>
      </c>
      <c r="R363" s="108">
        <v>39</v>
      </c>
      <c r="S363" s="108">
        <v>39</v>
      </c>
    </row>
    <row r="364" spans="1:19" ht="11.25" thickBot="1" x14ac:dyDescent="0.2">
      <c r="A364" s="107" t="s">
        <v>89</v>
      </c>
      <c r="B364" s="107">
        <v>13</v>
      </c>
      <c r="C364" s="108">
        <v>39</v>
      </c>
      <c r="D364" s="108">
        <v>39</v>
      </c>
      <c r="E364" s="108">
        <v>39</v>
      </c>
      <c r="F364" s="108">
        <v>38</v>
      </c>
      <c r="G364" s="108">
        <v>39</v>
      </c>
      <c r="H364" s="108">
        <v>39</v>
      </c>
      <c r="I364" s="108">
        <v>39</v>
      </c>
      <c r="J364" s="108">
        <v>39</v>
      </c>
      <c r="K364" s="108">
        <v>39</v>
      </c>
      <c r="L364" s="108">
        <v>39</v>
      </c>
      <c r="M364" s="108">
        <v>39</v>
      </c>
      <c r="N364" s="108">
        <v>39</v>
      </c>
      <c r="O364" s="108">
        <v>39</v>
      </c>
      <c r="P364" s="108">
        <v>39</v>
      </c>
      <c r="Q364" s="108">
        <v>39</v>
      </c>
      <c r="R364" s="108">
        <v>39</v>
      </c>
      <c r="S364" s="108">
        <v>39</v>
      </c>
    </row>
    <row r="365" spans="1:19" ht="11.25" thickBot="1" x14ac:dyDescent="0.2">
      <c r="A365" s="107" t="s">
        <v>90</v>
      </c>
      <c r="B365" s="107">
        <v>13</v>
      </c>
      <c r="C365" s="108">
        <v>39</v>
      </c>
      <c r="D365" s="108">
        <v>39</v>
      </c>
      <c r="E365" s="108">
        <v>39</v>
      </c>
      <c r="F365" s="108">
        <v>38</v>
      </c>
      <c r="G365" s="108">
        <v>39</v>
      </c>
      <c r="H365" s="108">
        <v>39</v>
      </c>
      <c r="I365" s="108">
        <v>39</v>
      </c>
      <c r="J365" s="108">
        <v>39</v>
      </c>
      <c r="K365" s="108">
        <v>39</v>
      </c>
      <c r="L365" s="108">
        <v>39</v>
      </c>
      <c r="M365" s="108">
        <v>39</v>
      </c>
      <c r="N365" s="108">
        <v>39</v>
      </c>
      <c r="O365" s="108">
        <v>39</v>
      </c>
      <c r="P365" s="108">
        <v>39</v>
      </c>
      <c r="Q365" s="108">
        <v>39</v>
      </c>
      <c r="R365" s="108">
        <v>39</v>
      </c>
      <c r="S365" s="108">
        <v>39</v>
      </c>
    </row>
    <row r="366" spans="1:19" ht="11.25" thickBot="1" x14ac:dyDescent="0.2">
      <c r="A366" s="107" t="s">
        <v>91</v>
      </c>
      <c r="B366" s="107">
        <v>13</v>
      </c>
      <c r="C366" s="108">
        <v>39</v>
      </c>
      <c r="D366" s="108">
        <v>39</v>
      </c>
      <c r="E366" s="108">
        <v>39</v>
      </c>
      <c r="F366" s="108">
        <v>38</v>
      </c>
      <c r="G366" s="108">
        <v>39</v>
      </c>
      <c r="H366" s="108">
        <v>39</v>
      </c>
      <c r="I366" s="108">
        <v>39</v>
      </c>
      <c r="J366" s="108">
        <v>39</v>
      </c>
      <c r="K366" s="108">
        <v>39</v>
      </c>
      <c r="L366" s="108">
        <v>39</v>
      </c>
      <c r="M366" s="108">
        <v>39</v>
      </c>
      <c r="N366" s="108">
        <v>39</v>
      </c>
      <c r="O366" s="108">
        <v>39</v>
      </c>
      <c r="P366" s="108">
        <v>39</v>
      </c>
      <c r="Q366" s="108">
        <v>39</v>
      </c>
      <c r="R366" s="108">
        <v>39</v>
      </c>
      <c r="S366" s="108">
        <v>39</v>
      </c>
    </row>
    <row r="367" spans="1:19" ht="11.25" thickBot="1" x14ac:dyDescent="0.2">
      <c r="A367" s="107" t="s">
        <v>73</v>
      </c>
      <c r="B367" s="107">
        <v>13</v>
      </c>
      <c r="C367" s="108">
        <v>39</v>
      </c>
      <c r="D367" s="108">
        <v>39</v>
      </c>
      <c r="E367" s="108">
        <v>39</v>
      </c>
      <c r="F367" s="108">
        <v>38</v>
      </c>
      <c r="G367" s="108">
        <v>39</v>
      </c>
      <c r="H367" s="108">
        <v>39</v>
      </c>
      <c r="I367" s="108">
        <v>39</v>
      </c>
      <c r="J367" s="108">
        <v>39</v>
      </c>
      <c r="K367" s="108">
        <v>39</v>
      </c>
      <c r="L367" s="108">
        <v>39</v>
      </c>
      <c r="M367" s="108">
        <v>39</v>
      </c>
      <c r="N367" s="108">
        <v>39</v>
      </c>
      <c r="O367" s="108">
        <v>39</v>
      </c>
      <c r="P367" s="108">
        <v>39</v>
      </c>
      <c r="Q367" s="108">
        <v>39</v>
      </c>
      <c r="R367" s="108">
        <v>39</v>
      </c>
      <c r="S367" s="108">
        <v>39</v>
      </c>
    </row>
    <row r="368" spans="1:19" ht="11.25" thickBot="1" x14ac:dyDescent="0.2">
      <c r="A368" s="107" t="s">
        <v>74</v>
      </c>
      <c r="B368" s="107">
        <v>13</v>
      </c>
      <c r="C368" s="108">
        <v>39</v>
      </c>
      <c r="D368" s="108">
        <v>39</v>
      </c>
      <c r="E368" s="108">
        <v>39</v>
      </c>
      <c r="F368" s="108">
        <v>38</v>
      </c>
      <c r="G368" s="108">
        <v>39</v>
      </c>
      <c r="H368" s="108">
        <v>39</v>
      </c>
      <c r="I368" s="108">
        <v>39</v>
      </c>
      <c r="J368" s="108">
        <v>39</v>
      </c>
      <c r="K368" s="108">
        <v>39</v>
      </c>
      <c r="L368" s="108">
        <v>39</v>
      </c>
      <c r="M368" s="108">
        <v>39</v>
      </c>
      <c r="N368" s="108">
        <v>39</v>
      </c>
      <c r="O368" s="108">
        <v>39</v>
      </c>
      <c r="P368" s="108">
        <v>39</v>
      </c>
      <c r="Q368" s="108">
        <v>39</v>
      </c>
      <c r="R368" s="108">
        <v>39</v>
      </c>
      <c r="S368" s="108">
        <v>39</v>
      </c>
    </row>
    <row r="369" spans="1:19" ht="11.25" thickBot="1" x14ac:dyDescent="0.2">
      <c r="A369" s="107" t="s">
        <v>75</v>
      </c>
      <c r="B369" s="107">
        <v>13</v>
      </c>
      <c r="C369" s="108">
        <v>39</v>
      </c>
      <c r="D369" s="108">
        <v>39</v>
      </c>
      <c r="E369" s="108">
        <v>39</v>
      </c>
      <c r="F369" s="108">
        <v>38</v>
      </c>
      <c r="G369" s="108">
        <v>39</v>
      </c>
      <c r="H369" s="108">
        <v>39</v>
      </c>
      <c r="I369" s="108">
        <v>39</v>
      </c>
      <c r="J369" s="108">
        <v>39</v>
      </c>
      <c r="K369" s="108">
        <v>39</v>
      </c>
      <c r="L369" s="108">
        <v>39</v>
      </c>
      <c r="M369" s="108">
        <v>39</v>
      </c>
      <c r="N369" s="108">
        <v>39</v>
      </c>
      <c r="O369" s="108">
        <v>39</v>
      </c>
      <c r="P369" s="108">
        <v>39</v>
      </c>
      <c r="Q369" s="108">
        <v>39</v>
      </c>
      <c r="R369" s="108">
        <v>39</v>
      </c>
      <c r="S369" s="108">
        <v>39</v>
      </c>
    </row>
    <row r="370" spans="1:19" ht="11.25" thickBot="1" x14ac:dyDescent="0.2">
      <c r="A370" s="107" t="s">
        <v>76</v>
      </c>
      <c r="B370" s="107">
        <v>13</v>
      </c>
      <c r="C370" s="108">
        <v>39</v>
      </c>
      <c r="D370" s="108">
        <v>39</v>
      </c>
      <c r="E370" s="108">
        <v>39</v>
      </c>
      <c r="F370" s="108">
        <v>38</v>
      </c>
      <c r="G370" s="108">
        <v>39</v>
      </c>
      <c r="H370" s="108">
        <v>39</v>
      </c>
      <c r="I370" s="108">
        <v>39</v>
      </c>
      <c r="J370" s="108">
        <v>39</v>
      </c>
      <c r="K370" s="108">
        <v>39</v>
      </c>
      <c r="L370" s="108">
        <v>39</v>
      </c>
      <c r="M370" s="108">
        <v>39</v>
      </c>
      <c r="N370" s="108">
        <v>39</v>
      </c>
      <c r="O370" s="108">
        <v>39</v>
      </c>
      <c r="P370" s="108">
        <v>39</v>
      </c>
      <c r="Q370" s="108">
        <v>39</v>
      </c>
      <c r="R370" s="108">
        <v>39</v>
      </c>
      <c r="S370" s="108">
        <v>39</v>
      </c>
    </row>
    <row r="371" spans="1:19" ht="11.25" thickBot="1" x14ac:dyDescent="0.2">
      <c r="A371" s="107" t="s">
        <v>77</v>
      </c>
      <c r="B371" s="107">
        <v>13</v>
      </c>
      <c r="C371" s="108">
        <v>39</v>
      </c>
      <c r="D371" s="108">
        <v>39</v>
      </c>
      <c r="E371" s="108">
        <v>39</v>
      </c>
      <c r="F371" s="108">
        <v>38</v>
      </c>
      <c r="G371" s="108">
        <v>39</v>
      </c>
      <c r="H371" s="108">
        <v>39</v>
      </c>
      <c r="I371" s="108">
        <v>39</v>
      </c>
      <c r="J371" s="108">
        <v>39</v>
      </c>
      <c r="K371" s="108">
        <v>39</v>
      </c>
      <c r="L371" s="108">
        <v>39</v>
      </c>
      <c r="M371" s="108">
        <v>39</v>
      </c>
      <c r="N371" s="108">
        <v>39</v>
      </c>
      <c r="O371" s="108">
        <v>39</v>
      </c>
      <c r="P371" s="108">
        <v>39</v>
      </c>
      <c r="Q371" s="108">
        <v>39</v>
      </c>
      <c r="R371" s="108">
        <v>39</v>
      </c>
      <c r="S371" s="108">
        <v>39</v>
      </c>
    </row>
    <row r="372" spans="1:19" ht="11.25" thickBot="1" x14ac:dyDescent="0.2">
      <c r="A372" s="107" t="s">
        <v>78</v>
      </c>
      <c r="B372" s="107">
        <v>13</v>
      </c>
      <c r="C372" s="108">
        <v>39</v>
      </c>
      <c r="D372" s="108">
        <v>39</v>
      </c>
      <c r="E372" s="108">
        <v>39</v>
      </c>
      <c r="F372" s="108">
        <v>38</v>
      </c>
      <c r="G372" s="108">
        <v>39</v>
      </c>
      <c r="H372" s="108">
        <v>39</v>
      </c>
      <c r="I372" s="108">
        <v>39</v>
      </c>
      <c r="J372" s="108">
        <v>39</v>
      </c>
      <c r="K372" s="108">
        <v>39</v>
      </c>
      <c r="L372" s="108">
        <v>39</v>
      </c>
      <c r="M372" s="108">
        <v>39</v>
      </c>
      <c r="N372" s="108">
        <v>39</v>
      </c>
      <c r="O372" s="108">
        <v>39</v>
      </c>
      <c r="P372" s="108">
        <v>39</v>
      </c>
      <c r="Q372" s="108">
        <v>39</v>
      </c>
      <c r="R372" s="108">
        <v>39</v>
      </c>
      <c r="S372" s="108">
        <v>39</v>
      </c>
    </row>
    <row r="373" spans="1:19" ht="11.25" thickBot="1" x14ac:dyDescent="0.2">
      <c r="A373" s="107" t="s">
        <v>79</v>
      </c>
      <c r="B373" s="107">
        <v>13</v>
      </c>
      <c r="C373" s="108">
        <v>39</v>
      </c>
      <c r="D373" s="108">
        <v>39</v>
      </c>
      <c r="E373" s="108">
        <v>39</v>
      </c>
      <c r="F373" s="108">
        <v>38</v>
      </c>
      <c r="G373" s="108">
        <v>39</v>
      </c>
      <c r="H373" s="108">
        <v>39</v>
      </c>
      <c r="I373" s="108">
        <v>39</v>
      </c>
      <c r="J373" s="108">
        <v>39</v>
      </c>
      <c r="K373" s="108">
        <v>39</v>
      </c>
      <c r="L373" s="108">
        <v>39</v>
      </c>
      <c r="M373" s="108">
        <v>39</v>
      </c>
      <c r="N373" s="108">
        <v>39</v>
      </c>
      <c r="O373" s="108">
        <v>39</v>
      </c>
      <c r="P373" s="108">
        <v>39</v>
      </c>
      <c r="Q373" s="108">
        <v>39</v>
      </c>
      <c r="R373" s="108">
        <v>39</v>
      </c>
      <c r="S373" s="108">
        <v>39</v>
      </c>
    </row>
    <row r="374" spans="1:19" ht="11.25" thickBot="1" x14ac:dyDescent="0.2">
      <c r="A374" s="107" t="s">
        <v>80</v>
      </c>
      <c r="B374" s="107">
        <v>13</v>
      </c>
      <c r="C374" s="108">
        <v>39</v>
      </c>
      <c r="D374" s="108">
        <v>39</v>
      </c>
      <c r="E374" s="108">
        <v>39</v>
      </c>
      <c r="F374" s="108">
        <v>38</v>
      </c>
      <c r="G374" s="108">
        <v>39</v>
      </c>
      <c r="H374" s="108">
        <v>39</v>
      </c>
      <c r="I374" s="108">
        <v>39</v>
      </c>
      <c r="J374" s="108">
        <v>39</v>
      </c>
      <c r="K374" s="108">
        <v>39</v>
      </c>
      <c r="L374" s="108">
        <v>39</v>
      </c>
      <c r="M374" s="108">
        <v>39</v>
      </c>
      <c r="N374" s="108">
        <v>39</v>
      </c>
      <c r="O374" s="108">
        <v>39</v>
      </c>
      <c r="P374" s="108">
        <v>39</v>
      </c>
      <c r="Q374" s="108">
        <v>39</v>
      </c>
      <c r="R374" s="108">
        <v>39</v>
      </c>
      <c r="S374" s="108">
        <v>39</v>
      </c>
    </row>
    <row r="375" spans="1:19" ht="11.25" thickBot="1" x14ac:dyDescent="0.2">
      <c r="A375" s="107" t="s">
        <v>81</v>
      </c>
      <c r="B375" s="107">
        <v>13</v>
      </c>
      <c r="C375" s="108">
        <v>39</v>
      </c>
      <c r="D375" s="108">
        <v>39</v>
      </c>
      <c r="E375" s="108">
        <v>39</v>
      </c>
      <c r="F375" s="108">
        <v>38</v>
      </c>
      <c r="G375" s="108">
        <v>39</v>
      </c>
      <c r="H375" s="108">
        <v>39</v>
      </c>
      <c r="I375" s="108">
        <v>39</v>
      </c>
      <c r="J375" s="108">
        <v>39</v>
      </c>
      <c r="K375" s="108">
        <v>39</v>
      </c>
      <c r="L375" s="108">
        <v>39</v>
      </c>
      <c r="M375" s="108">
        <v>39</v>
      </c>
      <c r="N375" s="108">
        <v>39</v>
      </c>
      <c r="O375" s="108">
        <v>39</v>
      </c>
      <c r="P375" s="108">
        <v>39</v>
      </c>
      <c r="Q375" s="108">
        <v>39</v>
      </c>
      <c r="R375" s="108">
        <v>39</v>
      </c>
      <c r="S375" s="108">
        <v>39</v>
      </c>
    </row>
    <row r="376" spans="1:19" ht="11.25" thickBot="1" x14ac:dyDescent="0.2">
      <c r="A376" s="107" t="s">
        <v>82</v>
      </c>
      <c r="B376" s="107">
        <v>13</v>
      </c>
      <c r="C376" s="108">
        <v>39</v>
      </c>
      <c r="D376" s="108">
        <v>39</v>
      </c>
      <c r="E376" s="108">
        <v>39</v>
      </c>
      <c r="F376" s="108">
        <v>38</v>
      </c>
      <c r="G376" s="108">
        <v>39</v>
      </c>
      <c r="H376" s="108">
        <v>39</v>
      </c>
      <c r="I376" s="108">
        <v>39</v>
      </c>
      <c r="J376" s="108">
        <v>39</v>
      </c>
      <c r="K376" s="108">
        <v>39</v>
      </c>
      <c r="L376" s="108">
        <v>39</v>
      </c>
      <c r="M376" s="108">
        <v>39</v>
      </c>
      <c r="N376" s="108">
        <v>39</v>
      </c>
      <c r="O376" s="108">
        <v>39</v>
      </c>
      <c r="P376" s="108">
        <v>39</v>
      </c>
      <c r="Q376" s="108">
        <v>39</v>
      </c>
      <c r="R376" s="108">
        <v>39</v>
      </c>
      <c r="S376" s="108">
        <v>39</v>
      </c>
    </row>
    <row r="377" spans="1:19" ht="11.25" thickBot="1" x14ac:dyDescent="0.2">
      <c r="A377" s="107" t="s">
        <v>83</v>
      </c>
      <c r="B377" s="107">
        <v>13</v>
      </c>
      <c r="C377" s="108">
        <v>39</v>
      </c>
      <c r="D377" s="108">
        <v>39</v>
      </c>
      <c r="E377" s="108">
        <v>39</v>
      </c>
      <c r="F377" s="108">
        <v>38</v>
      </c>
      <c r="G377" s="108">
        <v>39</v>
      </c>
      <c r="H377" s="108">
        <v>39</v>
      </c>
      <c r="I377" s="108">
        <v>39</v>
      </c>
      <c r="J377" s="108">
        <v>39</v>
      </c>
      <c r="K377" s="108">
        <v>39</v>
      </c>
      <c r="L377" s="108">
        <v>39</v>
      </c>
      <c r="M377" s="108">
        <v>39</v>
      </c>
      <c r="N377" s="108">
        <v>39</v>
      </c>
      <c r="O377" s="108">
        <v>39</v>
      </c>
      <c r="P377" s="108">
        <v>39</v>
      </c>
      <c r="Q377" s="108">
        <v>39</v>
      </c>
      <c r="R377" s="108">
        <v>39</v>
      </c>
      <c r="S377" s="108">
        <v>39</v>
      </c>
    </row>
    <row r="378" spans="1:19" ht="11.25" thickBot="1" x14ac:dyDescent="0.2">
      <c r="A378" s="107" t="s">
        <v>84</v>
      </c>
      <c r="B378" s="107">
        <v>13</v>
      </c>
      <c r="C378" s="108">
        <v>39</v>
      </c>
      <c r="D378" s="108">
        <v>39</v>
      </c>
      <c r="E378" s="108">
        <v>39</v>
      </c>
      <c r="F378" s="108">
        <v>38</v>
      </c>
      <c r="G378" s="108">
        <v>39</v>
      </c>
      <c r="H378" s="108">
        <v>39</v>
      </c>
      <c r="I378" s="108">
        <v>39</v>
      </c>
      <c r="J378" s="108">
        <v>39</v>
      </c>
      <c r="K378" s="108">
        <v>39</v>
      </c>
      <c r="L378" s="108">
        <v>39</v>
      </c>
      <c r="M378" s="108">
        <v>39</v>
      </c>
      <c r="N378" s="108">
        <v>39</v>
      </c>
      <c r="O378" s="108">
        <v>39</v>
      </c>
      <c r="P378" s="108">
        <v>39</v>
      </c>
      <c r="Q378" s="108">
        <v>39</v>
      </c>
      <c r="R378" s="108">
        <v>39</v>
      </c>
      <c r="S378" s="108">
        <v>39</v>
      </c>
    </row>
    <row r="379" spans="1:19" ht="11.25" thickBot="1" x14ac:dyDescent="0.2">
      <c r="A379" s="107" t="s">
        <v>85</v>
      </c>
      <c r="B379" s="107">
        <v>13</v>
      </c>
      <c r="C379" s="108">
        <v>39</v>
      </c>
      <c r="D379" s="108">
        <v>39</v>
      </c>
      <c r="E379" s="108">
        <v>39</v>
      </c>
      <c r="F379" s="108">
        <v>38</v>
      </c>
      <c r="G379" s="108">
        <v>39</v>
      </c>
      <c r="H379" s="108">
        <v>39</v>
      </c>
      <c r="I379" s="108">
        <v>39</v>
      </c>
      <c r="J379" s="108">
        <v>39</v>
      </c>
      <c r="K379" s="108">
        <v>39</v>
      </c>
      <c r="L379" s="108">
        <v>39</v>
      </c>
      <c r="M379" s="108">
        <v>39</v>
      </c>
      <c r="N379" s="108">
        <v>39</v>
      </c>
      <c r="O379" s="108">
        <v>39</v>
      </c>
      <c r="P379" s="108">
        <v>39</v>
      </c>
      <c r="Q379" s="108">
        <v>39</v>
      </c>
      <c r="R379" s="108">
        <v>39</v>
      </c>
      <c r="S379" s="108">
        <v>39</v>
      </c>
    </row>
    <row r="380" spans="1:19" ht="11.25" thickBot="1" x14ac:dyDescent="0.2">
      <c r="A380" s="107" t="s">
        <v>86</v>
      </c>
      <c r="B380" s="107">
        <v>13</v>
      </c>
      <c r="C380" s="108">
        <v>39</v>
      </c>
      <c r="D380" s="108">
        <v>39</v>
      </c>
      <c r="E380" s="108">
        <v>39</v>
      </c>
      <c r="F380" s="108">
        <v>38</v>
      </c>
      <c r="G380" s="108">
        <v>39</v>
      </c>
      <c r="H380" s="108">
        <v>39</v>
      </c>
      <c r="I380" s="108">
        <v>39</v>
      </c>
      <c r="J380" s="108">
        <v>39</v>
      </c>
      <c r="K380" s="108">
        <v>39</v>
      </c>
      <c r="L380" s="108">
        <v>39</v>
      </c>
      <c r="M380" s="108">
        <v>39</v>
      </c>
      <c r="N380" s="108">
        <v>39</v>
      </c>
      <c r="O380" s="108">
        <v>39</v>
      </c>
      <c r="P380" s="108">
        <v>39</v>
      </c>
      <c r="Q380" s="108">
        <v>39</v>
      </c>
      <c r="R380" s="108">
        <v>39</v>
      </c>
      <c r="S380" s="108">
        <v>39</v>
      </c>
    </row>
    <row r="381" spans="1:19" ht="11.25" thickBot="1" x14ac:dyDescent="0.2">
      <c r="A381" s="107" t="s">
        <v>92</v>
      </c>
      <c r="B381" s="107">
        <v>13</v>
      </c>
      <c r="C381" s="108">
        <v>39</v>
      </c>
      <c r="D381" s="108">
        <v>39</v>
      </c>
      <c r="E381" s="108">
        <v>39</v>
      </c>
      <c r="F381" s="108">
        <v>38</v>
      </c>
      <c r="G381" s="108">
        <v>39</v>
      </c>
      <c r="H381" s="108">
        <v>39</v>
      </c>
      <c r="I381" s="108">
        <v>39</v>
      </c>
      <c r="J381" s="108">
        <v>39</v>
      </c>
      <c r="K381" s="108">
        <v>39</v>
      </c>
      <c r="L381" s="108">
        <v>39</v>
      </c>
      <c r="M381" s="108">
        <v>39</v>
      </c>
      <c r="N381" s="108">
        <v>39</v>
      </c>
      <c r="O381" s="108">
        <v>39</v>
      </c>
      <c r="P381" s="108">
        <v>39</v>
      </c>
      <c r="Q381" s="108">
        <v>39</v>
      </c>
      <c r="R381" s="108">
        <v>39</v>
      </c>
      <c r="S381" s="108">
        <v>39</v>
      </c>
    </row>
    <row r="382" spans="1:19" ht="11.25" thickBot="1" x14ac:dyDescent="0.2">
      <c r="A382" s="107" t="s">
        <v>73</v>
      </c>
      <c r="B382" s="107">
        <v>13</v>
      </c>
      <c r="C382" s="108">
        <v>39</v>
      </c>
      <c r="D382" s="108">
        <v>39</v>
      </c>
      <c r="E382" s="108">
        <v>39</v>
      </c>
      <c r="F382" s="108">
        <v>38</v>
      </c>
      <c r="G382" s="108">
        <v>39</v>
      </c>
      <c r="H382" s="108">
        <v>39</v>
      </c>
      <c r="I382" s="108">
        <v>39</v>
      </c>
      <c r="J382" s="108">
        <v>39</v>
      </c>
      <c r="K382" s="108">
        <v>39</v>
      </c>
      <c r="L382" s="108">
        <v>39</v>
      </c>
      <c r="M382" s="108">
        <v>39</v>
      </c>
      <c r="N382" s="108">
        <v>39</v>
      </c>
      <c r="O382" s="108">
        <v>39</v>
      </c>
      <c r="P382" s="108">
        <v>39</v>
      </c>
      <c r="Q382" s="108">
        <v>39</v>
      </c>
      <c r="R382" s="108">
        <v>39</v>
      </c>
      <c r="S382" s="108">
        <v>39</v>
      </c>
    </row>
    <row r="383" spans="1:19" ht="11.25" thickBot="1" x14ac:dyDescent="0.2">
      <c r="A383" s="107" t="s">
        <v>74</v>
      </c>
      <c r="B383" s="107">
        <v>13</v>
      </c>
      <c r="C383" s="108">
        <v>39</v>
      </c>
      <c r="D383" s="108">
        <v>39</v>
      </c>
      <c r="E383" s="108">
        <v>39</v>
      </c>
      <c r="F383" s="108">
        <v>38</v>
      </c>
      <c r="G383" s="108">
        <v>39</v>
      </c>
      <c r="H383" s="108">
        <v>39</v>
      </c>
      <c r="I383" s="108">
        <v>39</v>
      </c>
      <c r="J383" s="108">
        <v>39</v>
      </c>
      <c r="K383" s="108">
        <v>39</v>
      </c>
      <c r="L383" s="108">
        <v>39</v>
      </c>
      <c r="M383" s="108">
        <v>39</v>
      </c>
      <c r="N383" s="108">
        <v>39</v>
      </c>
      <c r="O383" s="108">
        <v>39</v>
      </c>
      <c r="P383" s="108">
        <v>39</v>
      </c>
      <c r="Q383" s="108">
        <v>39</v>
      </c>
      <c r="R383" s="108">
        <v>39</v>
      </c>
      <c r="S383" s="108">
        <v>39</v>
      </c>
    </row>
    <row r="384" spans="1:19" ht="11.25" thickBot="1" x14ac:dyDescent="0.2">
      <c r="A384" s="107" t="s">
        <v>75</v>
      </c>
      <c r="B384" s="107">
        <v>13</v>
      </c>
      <c r="C384" s="108">
        <v>39</v>
      </c>
      <c r="D384" s="108">
        <v>39</v>
      </c>
      <c r="E384" s="108">
        <v>39</v>
      </c>
      <c r="F384" s="108">
        <v>38</v>
      </c>
      <c r="G384" s="108">
        <v>39</v>
      </c>
      <c r="H384" s="108">
        <v>39</v>
      </c>
      <c r="I384" s="108">
        <v>39</v>
      </c>
      <c r="J384" s="108">
        <v>39</v>
      </c>
      <c r="K384" s="108">
        <v>39</v>
      </c>
      <c r="L384" s="108">
        <v>39</v>
      </c>
      <c r="M384" s="108">
        <v>39</v>
      </c>
      <c r="N384" s="108">
        <v>39</v>
      </c>
      <c r="O384" s="108">
        <v>39</v>
      </c>
      <c r="P384" s="108">
        <v>39</v>
      </c>
      <c r="Q384" s="108">
        <v>39</v>
      </c>
      <c r="R384" s="108">
        <v>39</v>
      </c>
      <c r="S384" s="108">
        <v>39</v>
      </c>
    </row>
    <row r="385" spans="1:19" ht="11.25" thickBot="1" x14ac:dyDescent="0.2">
      <c r="A385" s="107" t="s">
        <v>76</v>
      </c>
      <c r="B385" s="107">
        <v>13</v>
      </c>
      <c r="C385" s="108">
        <v>39</v>
      </c>
      <c r="D385" s="108">
        <v>39</v>
      </c>
      <c r="E385" s="108">
        <v>39</v>
      </c>
      <c r="F385" s="108">
        <v>38</v>
      </c>
      <c r="G385" s="108">
        <v>39</v>
      </c>
      <c r="H385" s="108">
        <v>39</v>
      </c>
      <c r="I385" s="108">
        <v>39</v>
      </c>
      <c r="J385" s="108">
        <v>39</v>
      </c>
      <c r="K385" s="108">
        <v>39</v>
      </c>
      <c r="L385" s="108">
        <v>39</v>
      </c>
      <c r="M385" s="108">
        <v>39</v>
      </c>
      <c r="N385" s="108">
        <v>39</v>
      </c>
      <c r="O385" s="108">
        <v>39</v>
      </c>
      <c r="P385" s="108">
        <v>39</v>
      </c>
      <c r="Q385" s="108">
        <v>39</v>
      </c>
      <c r="R385" s="108">
        <v>39</v>
      </c>
      <c r="S385" s="108">
        <v>39</v>
      </c>
    </row>
    <row r="386" spans="1:19" ht="11.25" thickBot="1" x14ac:dyDescent="0.2">
      <c r="A386" s="107" t="s">
        <v>77</v>
      </c>
      <c r="B386" s="107">
        <v>13</v>
      </c>
      <c r="C386" s="108">
        <v>39</v>
      </c>
      <c r="D386" s="108">
        <v>39</v>
      </c>
      <c r="E386" s="108">
        <v>39</v>
      </c>
      <c r="F386" s="108">
        <v>38</v>
      </c>
      <c r="G386" s="108">
        <v>39</v>
      </c>
      <c r="H386" s="108">
        <v>39</v>
      </c>
      <c r="I386" s="108">
        <v>39</v>
      </c>
      <c r="J386" s="108">
        <v>39</v>
      </c>
      <c r="K386" s="108">
        <v>39</v>
      </c>
      <c r="L386" s="108">
        <v>39</v>
      </c>
      <c r="M386" s="108">
        <v>39</v>
      </c>
      <c r="N386" s="108">
        <v>39</v>
      </c>
      <c r="O386" s="108">
        <v>39</v>
      </c>
      <c r="P386" s="108">
        <v>39</v>
      </c>
      <c r="Q386" s="108">
        <v>39</v>
      </c>
      <c r="R386" s="108">
        <v>39</v>
      </c>
      <c r="S386" s="108">
        <v>39</v>
      </c>
    </row>
    <row r="387" spans="1:19" ht="11.25" thickBot="1" x14ac:dyDescent="0.2">
      <c r="A387" s="107" t="s">
        <v>78</v>
      </c>
      <c r="B387" s="107">
        <v>13</v>
      </c>
      <c r="C387" s="108">
        <v>39</v>
      </c>
      <c r="D387" s="108">
        <v>39</v>
      </c>
      <c r="E387" s="108">
        <v>39</v>
      </c>
      <c r="F387" s="108">
        <v>38</v>
      </c>
      <c r="G387" s="108">
        <v>39</v>
      </c>
      <c r="H387" s="108">
        <v>39</v>
      </c>
      <c r="I387" s="108">
        <v>39</v>
      </c>
      <c r="J387" s="108">
        <v>39</v>
      </c>
      <c r="K387" s="108">
        <v>39</v>
      </c>
      <c r="L387" s="108">
        <v>39</v>
      </c>
      <c r="M387" s="108">
        <v>39</v>
      </c>
      <c r="N387" s="108">
        <v>39</v>
      </c>
      <c r="O387" s="108">
        <v>39</v>
      </c>
      <c r="P387" s="108">
        <v>39</v>
      </c>
      <c r="Q387" s="108">
        <v>39</v>
      </c>
      <c r="R387" s="108">
        <v>39</v>
      </c>
      <c r="S387" s="108">
        <v>39</v>
      </c>
    </row>
    <row r="388" spans="1:19" ht="11.25" thickBot="1" x14ac:dyDescent="0.2">
      <c r="A388" s="107" t="s">
        <v>79</v>
      </c>
      <c r="B388" s="107">
        <v>13</v>
      </c>
      <c r="C388" s="108">
        <v>39</v>
      </c>
      <c r="D388" s="108">
        <v>39</v>
      </c>
      <c r="E388" s="108">
        <v>39</v>
      </c>
      <c r="F388" s="108">
        <v>38</v>
      </c>
      <c r="G388" s="108">
        <v>39</v>
      </c>
      <c r="H388" s="108">
        <v>39</v>
      </c>
      <c r="I388" s="108">
        <v>39</v>
      </c>
      <c r="J388" s="108">
        <v>39</v>
      </c>
      <c r="K388" s="108">
        <v>39</v>
      </c>
      <c r="L388" s="108">
        <v>39</v>
      </c>
      <c r="M388" s="108">
        <v>39</v>
      </c>
      <c r="N388" s="108">
        <v>39</v>
      </c>
      <c r="O388" s="108">
        <v>39</v>
      </c>
      <c r="P388" s="108">
        <v>39</v>
      </c>
      <c r="Q388" s="108">
        <v>39</v>
      </c>
      <c r="R388" s="108">
        <v>39</v>
      </c>
      <c r="S388" s="108">
        <v>39</v>
      </c>
    </row>
    <row r="389" spans="1:19" ht="11.25" thickBot="1" x14ac:dyDescent="0.2">
      <c r="A389" s="107" t="s">
        <v>80</v>
      </c>
      <c r="B389" s="107">
        <v>13</v>
      </c>
      <c r="C389" s="108">
        <v>39</v>
      </c>
      <c r="D389" s="108">
        <v>39</v>
      </c>
      <c r="E389" s="108">
        <v>39</v>
      </c>
      <c r="F389" s="108">
        <v>38</v>
      </c>
      <c r="G389" s="108">
        <v>39</v>
      </c>
      <c r="H389" s="108">
        <v>39</v>
      </c>
      <c r="I389" s="108">
        <v>39</v>
      </c>
      <c r="J389" s="108">
        <v>39</v>
      </c>
      <c r="K389" s="108">
        <v>39</v>
      </c>
      <c r="L389" s="108">
        <v>39</v>
      </c>
      <c r="M389" s="108">
        <v>39</v>
      </c>
      <c r="N389" s="108">
        <v>39</v>
      </c>
      <c r="O389" s="108">
        <v>39</v>
      </c>
      <c r="P389" s="108">
        <v>39</v>
      </c>
      <c r="Q389" s="108">
        <v>39</v>
      </c>
      <c r="R389" s="108">
        <v>39</v>
      </c>
      <c r="S389" s="108">
        <v>39</v>
      </c>
    </row>
    <row r="390" spans="1:19" ht="11.25" thickBot="1" x14ac:dyDescent="0.2">
      <c r="A390" s="107" t="s">
        <v>81</v>
      </c>
      <c r="B390" s="107">
        <v>13</v>
      </c>
      <c r="C390" s="108">
        <v>39</v>
      </c>
      <c r="D390" s="108">
        <v>39</v>
      </c>
      <c r="E390" s="108">
        <v>39</v>
      </c>
      <c r="F390" s="108">
        <v>38</v>
      </c>
      <c r="G390" s="108">
        <v>39</v>
      </c>
      <c r="H390" s="108">
        <v>39</v>
      </c>
      <c r="I390" s="108">
        <v>39</v>
      </c>
      <c r="J390" s="108">
        <v>39</v>
      </c>
      <c r="K390" s="108">
        <v>39</v>
      </c>
      <c r="L390" s="108">
        <v>39</v>
      </c>
      <c r="M390" s="108">
        <v>39</v>
      </c>
      <c r="N390" s="108">
        <v>39</v>
      </c>
      <c r="O390" s="108">
        <v>39</v>
      </c>
      <c r="P390" s="108">
        <v>39</v>
      </c>
      <c r="Q390" s="108">
        <v>39</v>
      </c>
      <c r="R390" s="108">
        <v>39</v>
      </c>
      <c r="S390" s="108">
        <v>39</v>
      </c>
    </row>
    <row r="391" spans="1:19" ht="11.25" thickBot="1" x14ac:dyDescent="0.2">
      <c r="A391" s="107" t="s">
        <v>82</v>
      </c>
      <c r="B391" s="107">
        <v>13</v>
      </c>
      <c r="C391" s="108">
        <v>39</v>
      </c>
      <c r="D391" s="108">
        <v>39</v>
      </c>
      <c r="E391" s="108">
        <v>39</v>
      </c>
      <c r="F391" s="108">
        <v>38</v>
      </c>
      <c r="G391" s="108">
        <v>39</v>
      </c>
      <c r="H391" s="108">
        <v>39</v>
      </c>
      <c r="I391" s="108">
        <v>39</v>
      </c>
      <c r="J391" s="108">
        <v>39</v>
      </c>
      <c r="K391" s="108">
        <v>39</v>
      </c>
      <c r="L391" s="108">
        <v>39</v>
      </c>
      <c r="M391" s="108">
        <v>39</v>
      </c>
      <c r="N391" s="108">
        <v>39</v>
      </c>
      <c r="O391" s="108">
        <v>39</v>
      </c>
      <c r="P391" s="108">
        <v>39</v>
      </c>
      <c r="Q391" s="108">
        <v>39</v>
      </c>
      <c r="R391" s="108">
        <v>39</v>
      </c>
      <c r="S391" s="108">
        <v>39</v>
      </c>
    </row>
    <row r="392" spans="1:19" ht="11.25" thickBot="1" x14ac:dyDescent="0.2">
      <c r="A392" s="107" t="s">
        <v>83</v>
      </c>
      <c r="B392" s="107">
        <v>13</v>
      </c>
      <c r="C392" s="108">
        <v>39</v>
      </c>
      <c r="D392" s="108">
        <v>39</v>
      </c>
      <c r="E392" s="108">
        <v>39</v>
      </c>
      <c r="F392" s="108">
        <v>38</v>
      </c>
      <c r="G392" s="108">
        <v>39</v>
      </c>
      <c r="H392" s="108">
        <v>39</v>
      </c>
      <c r="I392" s="108">
        <v>39</v>
      </c>
      <c r="J392" s="108">
        <v>39</v>
      </c>
      <c r="K392" s="108">
        <v>39</v>
      </c>
      <c r="L392" s="108">
        <v>39</v>
      </c>
      <c r="M392" s="108">
        <v>39</v>
      </c>
      <c r="N392" s="108">
        <v>39</v>
      </c>
      <c r="O392" s="108">
        <v>39</v>
      </c>
      <c r="P392" s="108">
        <v>39</v>
      </c>
      <c r="Q392" s="108">
        <v>39</v>
      </c>
      <c r="R392" s="108">
        <v>39</v>
      </c>
      <c r="S392" s="108">
        <v>39</v>
      </c>
    </row>
    <row r="393" spans="1:19" ht="11.25" thickBot="1" x14ac:dyDescent="0.2">
      <c r="A393" s="107" t="s">
        <v>84</v>
      </c>
      <c r="B393" s="107">
        <v>13</v>
      </c>
      <c r="C393" s="108">
        <v>39</v>
      </c>
      <c r="D393" s="108">
        <v>39</v>
      </c>
      <c r="E393" s="108">
        <v>39</v>
      </c>
      <c r="F393" s="108">
        <v>38</v>
      </c>
      <c r="G393" s="108">
        <v>39</v>
      </c>
      <c r="H393" s="108">
        <v>39</v>
      </c>
      <c r="I393" s="108">
        <v>39</v>
      </c>
      <c r="J393" s="108">
        <v>39</v>
      </c>
      <c r="K393" s="108">
        <v>39</v>
      </c>
      <c r="L393" s="108">
        <v>39</v>
      </c>
      <c r="M393" s="108">
        <v>39</v>
      </c>
      <c r="N393" s="108">
        <v>39</v>
      </c>
      <c r="O393" s="108">
        <v>39</v>
      </c>
      <c r="P393" s="108">
        <v>39</v>
      </c>
      <c r="Q393" s="108">
        <v>39</v>
      </c>
      <c r="R393" s="108">
        <v>39</v>
      </c>
      <c r="S393" s="108">
        <v>39</v>
      </c>
    </row>
    <row r="394" spans="1:19" ht="11.25" thickBot="1" x14ac:dyDescent="0.2">
      <c r="A394" s="107" t="s">
        <v>85</v>
      </c>
      <c r="B394" s="107">
        <v>13</v>
      </c>
      <c r="C394" s="108">
        <v>39</v>
      </c>
      <c r="D394" s="108">
        <v>39</v>
      </c>
      <c r="E394" s="108">
        <v>39</v>
      </c>
      <c r="F394" s="108">
        <v>38</v>
      </c>
      <c r="G394" s="108">
        <v>39</v>
      </c>
      <c r="H394" s="108">
        <v>39</v>
      </c>
      <c r="I394" s="108">
        <v>39</v>
      </c>
      <c r="J394" s="108">
        <v>39</v>
      </c>
      <c r="K394" s="108">
        <v>39</v>
      </c>
      <c r="L394" s="108">
        <v>39</v>
      </c>
      <c r="M394" s="108">
        <v>39</v>
      </c>
      <c r="N394" s="108">
        <v>39</v>
      </c>
      <c r="O394" s="108">
        <v>39</v>
      </c>
      <c r="P394" s="108">
        <v>39</v>
      </c>
      <c r="Q394" s="108">
        <v>39</v>
      </c>
      <c r="R394" s="108">
        <v>39</v>
      </c>
      <c r="S394" s="108">
        <v>39</v>
      </c>
    </row>
    <row r="395" spans="1:19" ht="11.25" thickBot="1" x14ac:dyDescent="0.2">
      <c r="A395" s="107" t="s">
        <v>86</v>
      </c>
      <c r="B395" s="107">
        <v>13</v>
      </c>
      <c r="C395" s="108">
        <v>39</v>
      </c>
      <c r="D395" s="108">
        <v>39</v>
      </c>
      <c r="E395" s="108">
        <v>39</v>
      </c>
      <c r="F395" s="108">
        <v>38</v>
      </c>
      <c r="G395" s="108">
        <v>39</v>
      </c>
      <c r="H395" s="108">
        <v>39</v>
      </c>
      <c r="I395" s="108">
        <v>39</v>
      </c>
      <c r="J395" s="108">
        <v>39</v>
      </c>
      <c r="K395" s="108">
        <v>39</v>
      </c>
      <c r="L395" s="108">
        <v>39</v>
      </c>
      <c r="M395" s="108">
        <v>39</v>
      </c>
      <c r="N395" s="108">
        <v>39</v>
      </c>
      <c r="O395" s="108">
        <v>39</v>
      </c>
      <c r="P395" s="108">
        <v>39</v>
      </c>
      <c r="Q395" s="108">
        <v>39</v>
      </c>
      <c r="R395" s="108">
        <v>39</v>
      </c>
      <c r="S395" s="108">
        <v>39</v>
      </c>
    </row>
    <row r="396" spans="1:19" ht="11.25" thickBot="1" x14ac:dyDescent="0.2">
      <c r="A396" s="107" t="s">
        <v>88</v>
      </c>
      <c r="B396" s="107">
        <v>13</v>
      </c>
      <c r="C396" s="108">
        <v>39</v>
      </c>
      <c r="D396" s="108">
        <v>39</v>
      </c>
      <c r="E396" s="108">
        <v>39</v>
      </c>
      <c r="F396" s="108">
        <v>38</v>
      </c>
      <c r="G396" s="108">
        <v>39</v>
      </c>
      <c r="H396" s="108">
        <v>39</v>
      </c>
      <c r="I396" s="108">
        <v>39</v>
      </c>
      <c r="J396" s="108">
        <v>39</v>
      </c>
      <c r="K396" s="108">
        <v>39</v>
      </c>
      <c r="L396" s="108">
        <v>39</v>
      </c>
      <c r="M396" s="108">
        <v>39</v>
      </c>
      <c r="N396" s="108">
        <v>39</v>
      </c>
      <c r="O396" s="108">
        <v>39</v>
      </c>
      <c r="P396" s="108">
        <v>39</v>
      </c>
      <c r="Q396" s="108">
        <v>39</v>
      </c>
      <c r="R396" s="108">
        <v>39</v>
      </c>
      <c r="S396" s="108">
        <v>39</v>
      </c>
    </row>
    <row r="397" spans="1:19" ht="11.25" thickBot="1" x14ac:dyDescent="0.2">
      <c r="A397" s="107" t="s">
        <v>93</v>
      </c>
      <c r="B397" s="107">
        <v>13</v>
      </c>
      <c r="C397" s="108">
        <v>39</v>
      </c>
      <c r="D397" s="108">
        <v>39</v>
      </c>
      <c r="E397" s="108">
        <v>39</v>
      </c>
      <c r="F397" s="108">
        <v>38</v>
      </c>
      <c r="G397" s="108">
        <v>39</v>
      </c>
      <c r="H397" s="108">
        <v>39</v>
      </c>
      <c r="I397" s="108">
        <v>39</v>
      </c>
      <c r="J397" s="108">
        <v>39</v>
      </c>
      <c r="K397" s="108">
        <v>39</v>
      </c>
      <c r="L397" s="108">
        <v>39</v>
      </c>
      <c r="M397" s="108">
        <v>39</v>
      </c>
      <c r="N397" s="108">
        <v>39</v>
      </c>
      <c r="O397" s="108">
        <v>39</v>
      </c>
      <c r="P397" s="108">
        <v>39</v>
      </c>
      <c r="Q397" s="108">
        <v>39</v>
      </c>
      <c r="R397" s="108">
        <v>39</v>
      </c>
      <c r="S397" s="108">
        <v>39</v>
      </c>
    </row>
    <row r="398" spans="1:19" ht="11.25" thickBot="1" x14ac:dyDescent="0.2">
      <c r="A398" s="107" t="s">
        <v>90</v>
      </c>
      <c r="B398" s="107">
        <v>13</v>
      </c>
      <c r="C398" s="108">
        <v>39</v>
      </c>
      <c r="D398" s="108">
        <v>39</v>
      </c>
      <c r="E398" s="108">
        <v>39</v>
      </c>
      <c r="F398" s="108">
        <v>38</v>
      </c>
      <c r="G398" s="108">
        <v>39</v>
      </c>
      <c r="H398" s="108">
        <v>39</v>
      </c>
      <c r="I398" s="108">
        <v>39</v>
      </c>
      <c r="J398" s="108">
        <v>39</v>
      </c>
      <c r="K398" s="108">
        <v>39</v>
      </c>
      <c r="L398" s="108">
        <v>39</v>
      </c>
      <c r="M398" s="108">
        <v>39</v>
      </c>
      <c r="N398" s="108">
        <v>39</v>
      </c>
      <c r="O398" s="108">
        <v>39</v>
      </c>
      <c r="P398" s="108">
        <v>39</v>
      </c>
      <c r="Q398" s="108">
        <v>39</v>
      </c>
      <c r="R398" s="108">
        <v>39</v>
      </c>
      <c r="S398" s="108">
        <v>39</v>
      </c>
    </row>
    <row r="399" spans="1:19" ht="11.25" thickBot="1" x14ac:dyDescent="0.2">
      <c r="A399" s="107" t="s">
        <v>69</v>
      </c>
      <c r="B399" s="107">
        <v>13</v>
      </c>
      <c r="C399" s="108">
        <v>39</v>
      </c>
      <c r="D399" s="108">
        <v>39</v>
      </c>
      <c r="E399" s="108">
        <v>39</v>
      </c>
      <c r="F399" s="108">
        <v>38</v>
      </c>
      <c r="G399" s="108">
        <v>39</v>
      </c>
      <c r="H399" s="108">
        <v>39</v>
      </c>
      <c r="I399" s="108">
        <v>39</v>
      </c>
      <c r="J399" s="108">
        <v>39</v>
      </c>
      <c r="K399" s="108">
        <v>39</v>
      </c>
      <c r="L399" s="108">
        <v>39</v>
      </c>
      <c r="M399" s="108">
        <v>39</v>
      </c>
      <c r="N399" s="108">
        <v>39</v>
      </c>
      <c r="O399" s="108">
        <v>39</v>
      </c>
      <c r="P399" s="108">
        <v>39</v>
      </c>
      <c r="Q399" s="108">
        <v>39</v>
      </c>
      <c r="R399" s="108">
        <v>39</v>
      </c>
      <c r="S399" s="108">
        <v>39</v>
      </c>
    </row>
    <row r="400" spans="1:19" ht="11.25" thickBot="1" x14ac:dyDescent="0.2">
      <c r="A400" s="106" t="s">
        <v>255</v>
      </c>
      <c r="B400" s="106" t="s">
        <v>256</v>
      </c>
      <c r="C400" s="106" t="s">
        <v>48</v>
      </c>
      <c r="D400" s="106" t="s">
        <v>49</v>
      </c>
      <c r="E400" s="106" t="s">
        <v>50</v>
      </c>
      <c r="F400" s="106" t="s">
        <v>51</v>
      </c>
      <c r="G400" s="106" t="s">
        <v>52</v>
      </c>
      <c r="H400" s="106" t="s">
        <v>53</v>
      </c>
      <c r="I400" s="106" t="s">
        <v>54</v>
      </c>
      <c r="J400" s="106" t="s">
        <v>55</v>
      </c>
      <c r="K400" s="106" t="s">
        <v>56</v>
      </c>
      <c r="L400" s="106" t="s">
        <v>57</v>
      </c>
      <c r="M400" s="106" t="s">
        <v>58</v>
      </c>
      <c r="N400" s="106" t="s">
        <v>59</v>
      </c>
      <c r="O400" s="106" t="s">
        <v>60</v>
      </c>
      <c r="P400" s="106" t="s">
        <v>61</v>
      </c>
      <c r="Q400" s="106" t="s">
        <v>62</v>
      </c>
      <c r="R400" s="106" t="s">
        <v>63</v>
      </c>
      <c r="S400" s="106" t="s">
        <v>251</v>
      </c>
    </row>
    <row r="401" spans="1:19" ht="11.25" thickBot="1" x14ac:dyDescent="0.2">
      <c r="A401" s="107" t="s">
        <v>69</v>
      </c>
      <c r="B401" s="107">
        <v>13</v>
      </c>
      <c r="C401" s="108">
        <v>39</v>
      </c>
      <c r="D401" s="108">
        <v>39</v>
      </c>
      <c r="E401" s="108">
        <v>39</v>
      </c>
      <c r="F401" s="108">
        <v>39</v>
      </c>
      <c r="G401" s="108">
        <v>39</v>
      </c>
      <c r="H401" s="108">
        <v>39</v>
      </c>
      <c r="I401" s="108">
        <v>39</v>
      </c>
      <c r="J401" s="108">
        <v>39</v>
      </c>
      <c r="K401" s="108">
        <v>39</v>
      </c>
      <c r="L401" s="108">
        <v>39</v>
      </c>
      <c r="M401" s="108">
        <v>39</v>
      </c>
      <c r="N401" s="108">
        <v>39</v>
      </c>
      <c r="O401" s="108">
        <v>39</v>
      </c>
      <c r="P401" s="108">
        <v>39</v>
      </c>
      <c r="Q401" s="108">
        <v>39</v>
      </c>
      <c r="R401" s="108">
        <v>39</v>
      </c>
      <c r="S401" s="108">
        <v>39</v>
      </c>
    </row>
    <row r="402" spans="1:19" ht="11.25" thickBot="1" x14ac:dyDescent="0.2">
      <c r="A402" s="107" t="s">
        <v>69</v>
      </c>
      <c r="B402" s="107">
        <v>13</v>
      </c>
      <c r="C402" s="108">
        <v>39</v>
      </c>
      <c r="D402" s="108">
        <v>39</v>
      </c>
      <c r="E402" s="108">
        <v>39</v>
      </c>
      <c r="F402" s="108">
        <v>39</v>
      </c>
      <c r="G402" s="108">
        <v>39</v>
      </c>
      <c r="H402" s="108">
        <v>39</v>
      </c>
      <c r="I402" s="108">
        <v>39</v>
      </c>
      <c r="J402" s="108">
        <v>39</v>
      </c>
      <c r="K402" s="108">
        <v>39</v>
      </c>
      <c r="L402" s="108">
        <v>39</v>
      </c>
      <c r="M402" s="108">
        <v>39</v>
      </c>
      <c r="N402" s="108">
        <v>39</v>
      </c>
      <c r="O402" s="108">
        <v>39</v>
      </c>
      <c r="P402" s="108">
        <v>39</v>
      </c>
      <c r="Q402" s="108">
        <v>39</v>
      </c>
      <c r="R402" s="108">
        <v>39</v>
      </c>
      <c r="S402" s="108">
        <v>39</v>
      </c>
    </row>
    <row r="403" spans="1:19" ht="11.25" thickBot="1" x14ac:dyDescent="0.2">
      <c r="A403" s="109">
        <v>0.73611111111111116</v>
      </c>
      <c r="B403" s="107">
        <v>13</v>
      </c>
      <c r="C403" s="108">
        <v>39</v>
      </c>
      <c r="D403" s="108">
        <v>39</v>
      </c>
      <c r="E403" s="108">
        <v>39</v>
      </c>
      <c r="F403" s="108">
        <v>39</v>
      </c>
      <c r="G403" s="108">
        <v>39</v>
      </c>
      <c r="H403" s="108">
        <v>39</v>
      </c>
      <c r="I403" s="108">
        <v>39</v>
      </c>
      <c r="J403" s="108">
        <v>39</v>
      </c>
      <c r="K403" s="108">
        <v>39</v>
      </c>
      <c r="L403" s="108">
        <v>39</v>
      </c>
      <c r="M403" s="108">
        <v>39</v>
      </c>
      <c r="N403" s="108">
        <v>39</v>
      </c>
      <c r="O403" s="108">
        <v>39</v>
      </c>
      <c r="P403" s="108">
        <v>39</v>
      </c>
      <c r="Q403" s="108">
        <v>39</v>
      </c>
      <c r="R403" s="108">
        <v>39</v>
      </c>
      <c r="S403" s="108">
        <v>39</v>
      </c>
    </row>
    <row r="404" spans="1:19" ht="11.25" thickBot="1" x14ac:dyDescent="0.2">
      <c r="A404" s="109">
        <v>0.18055555555555558</v>
      </c>
      <c r="B404" s="107">
        <v>13</v>
      </c>
      <c r="C404" s="108">
        <v>39</v>
      </c>
      <c r="D404" s="108">
        <v>39</v>
      </c>
      <c r="E404" s="108">
        <v>39</v>
      </c>
      <c r="F404" s="108">
        <v>39</v>
      </c>
      <c r="G404" s="108">
        <v>39</v>
      </c>
      <c r="H404" s="108">
        <v>39</v>
      </c>
      <c r="I404" s="108">
        <v>39</v>
      </c>
      <c r="J404" s="108">
        <v>39</v>
      </c>
      <c r="K404" s="108">
        <v>39</v>
      </c>
      <c r="L404" s="108">
        <v>39</v>
      </c>
      <c r="M404" s="108">
        <v>39</v>
      </c>
      <c r="N404" s="108">
        <v>39</v>
      </c>
      <c r="O404" s="108">
        <v>39</v>
      </c>
      <c r="P404" s="108">
        <v>39</v>
      </c>
      <c r="Q404" s="108">
        <v>39</v>
      </c>
      <c r="R404" s="108">
        <v>39</v>
      </c>
      <c r="S404" s="108">
        <v>39</v>
      </c>
    </row>
    <row r="405" spans="1:19" ht="11.25" thickBot="1" x14ac:dyDescent="0.2">
      <c r="A405" s="109">
        <v>0.11111111111111112</v>
      </c>
      <c r="B405" s="107">
        <v>13</v>
      </c>
      <c r="C405" s="108">
        <v>39</v>
      </c>
      <c r="D405" s="108">
        <v>39</v>
      </c>
      <c r="E405" s="108">
        <v>39</v>
      </c>
      <c r="F405" s="108">
        <v>39</v>
      </c>
      <c r="G405" s="108">
        <v>39</v>
      </c>
      <c r="H405" s="108">
        <v>39</v>
      </c>
      <c r="I405" s="108">
        <v>39</v>
      </c>
      <c r="J405" s="108">
        <v>39</v>
      </c>
      <c r="K405" s="108">
        <v>39</v>
      </c>
      <c r="L405" s="108">
        <v>39</v>
      </c>
      <c r="M405" s="108">
        <v>39</v>
      </c>
      <c r="N405" s="108">
        <v>39</v>
      </c>
      <c r="O405" s="108">
        <v>39</v>
      </c>
      <c r="P405" s="108">
        <v>39</v>
      </c>
      <c r="Q405" s="108">
        <v>39</v>
      </c>
      <c r="R405" s="108">
        <v>39</v>
      </c>
      <c r="S405" s="108">
        <v>39</v>
      </c>
    </row>
    <row r="406" spans="1:19" ht="11.25" thickBot="1" x14ac:dyDescent="0.2">
      <c r="A406" s="110">
        <v>5.5555555555555552E-2</v>
      </c>
      <c r="B406" s="107">
        <v>13</v>
      </c>
      <c r="C406" s="108">
        <v>39</v>
      </c>
      <c r="D406" s="108">
        <v>39</v>
      </c>
      <c r="E406" s="108">
        <v>39</v>
      </c>
      <c r="F406" s="108">
        <v>39</v>
      </c>
      <c r="G406" s="108">
        <v>39</v>
      </c>
      <c r="H406" s="108">
        <v>39</v>
      </c>
      <c r="I406" s="108">
        <v>39</v>
      </c>
      <c r="J406" s="108">
        <v>39</v>
      </c>
      <c r="K406" s="108">
        <v>39</v>
      </c>
      <c r="L406" s="108">
        <v>39</v>
      </c>
      <c r="M406" s="108">
        <v>39</v>
      </c>
      <c r="N406" s="108">
        <v>39</v>
      </c>
      <c r="O406" s="108">
        <v>39</v>
      </c>
      <c r="P406" s="108">
        <v>39</v>
      </c>
      <c r="Q406" s="108">
        <v>39</v>
      </c>
      <c r="R406" s="108">
        <v>39</v>
      </c>
      <c r="S406" s="108">
        <v>39</v>
      </c>
    </row>
    <row r="407" spans="1:19" ht="11.25" thickBot="1" x14ac:dyDescent="0.2">
      <c r="A407" s="110">
        <v>4.8611111111111112E-2</v>
      </c>
      <c r="B407" s="107">
        <v>13</v>
      </c>
      <c r="C407" s="108">
        <v>39</v>
      </c>
      <c r="D407" s="108">
        <v>39</v>
      </c>
      <c r="E407" s="108">
        <v>39</v>
      </c>
      <c r="F407" s="108">
        <v>39</v>
      </c>
      <c r="G407" s="108">
        <v>39</v>
      </c>
      <c r="H407" s="108">
        <v>39</v>
      </c>
      <c r="I407" s="108">
        <v>39</v>
      </c>
      <c r="J407" s="108">
        <v>39</v>
      </c>
      <c r="K407" s="108">
        <v>39</v>
      </c>
      <c r="L407" s="108">
        <v>39</v>
      </c>
      <c r="M407" s="108">
        <v>39</v>
      </c>
      <c r="N407" s="108">
        <v>39</v>
      </c>
      <c r="O407" s="108">
        <v>39</v>
      </c>
      <c r="P407" s="108">
        <v>39</v>
      </c>
      <c r="Q407" s="108">
        <v>39</v>
      </c>
      <c r="R407" s="108">
        <v>39</v>
      </c>
      <c r="S407" s="108">
        <v>39</v>
      </c>
    </row>
    <row r="408" spans="1:19" ht="11.25" thickBot="1" x14ac:dyDescent="0.2">
      <c r="A408" s="110">
        <v>4.2361111111111106E-2</v>
      </c>
      <c r="B408" s="107">
        <v>13</v>
      </c>
      <c r="C408" s="108">
        <v>39</v>
      </c>
      <c r="D408" s="108">
        <v>39</v>
      </c>
      <c r="E408" s="108">
        <v>39</v>
      </c>
      <c r="F408" s="108">
        <v>39</v>
      </c>
      <c r="G408" s="108">
        <v>39</v>
      </c>
      <c r="H408" s="108">
        <v>39</v>
      </c>
      <c r="I408" s="108">
        <v>39</v>
      </c>
      <c r="J408" s="108">
        <v>39</v>
      </c>
      <c r="K408" s="108">
        <v>39</v>
      </c>
      <c r="L408" s="108">
        <v>39</v>
      </c>
      <c r="M408" s="108">
        <v>39</v>
      </c>
      <c r="N408" s="108">
        <v>39</v>
      </c>
      <c r="O408" s="108">
        <v>39</v>
      </c>
      <c r="P408" s="108">
        <v>39</v>
      </c>
      <c r="Q408" s="108">
        <v>39</v>
      </c>
      <c r="R408" s="108">
        <v>39</v>
      </c>
      <c r="S408" s="108">
        <v>39</v>
      </c>
    </row>
    <row r="409" spans="1:19" ht="11.25" thickBot="1" x14ac:dyDescent="0.2">
      <c r="A409" s="107" t="s">
        <v>70</v>
      </c>
      <c r="B409" s="107">
        <v>13</v>
      </c>
      <c r="C409" s="108">
        <v>39</v>
      </c>
      <c r="D409" s="108">
        <v>39</v>
      </c>
      <c r="E409" s="108">
        <v>39</v>
      </c>
      <c r="F409" s="108">
        <v>39</v>
      </c>
      <c r="G409" s="108">
        <v>39</v>
      </c>
      <c r="H409" s="108">
        <v>39</v>
      </c>
      <c r="I409" s="108">
        <v>39</v>
      </c>
      <c r="J409" s="108">
        <v>39</v>
      </c>
      <c r="K409" s="108">
        <v>39</v>
      </c>
      <c r="L409" s="108">
        <v>39</v>
      </c>
      <c r="M409" s="108">
        <v>39</v>
      </c>
      <c r="N409" s="108">
        <v>39</v>
      </c>
      <c r="O409" s="108">
        <v>39</v>
      </c>
      <c r="P409" s="108">
        <v>39</v>
      </c>
      <c r="Q409" s="108">
        <v>39</v>
      </c>
      <c r="R409" s="108">
        <v>39</v>
      </c>
      <c r="S409" s="108">
        <v>39</v>
      </c>
    </row>
    <row r="410" spans="1:19" ht="11.25" thickBot="1" x14ac:dyDescent="0.2">
      <c r="A410" s="107" t="s">
        <v>257</v>
      </c>
      <c r="B410" s="107">
        <v>13</v>
      </c>
      <c r="C410" s="108">
        <v>39</v>
      </c>
      <c r="D410" s="108">
        <v>39</v>
      </c>
      <c r="E410" s="108">
        <v>39</v>
      </c>
      <c r="F410" s="108">
        <v>39</v>
      </c>
      <c r="G410" s="108">
        <v>39</v>
      </c>
      <c r="H410" s="108">
        <v>39</v>
      </c>
      <c r="I410" s="108">
        <v>39</v>
      </c>
      <c r="J410" s="108">
        <v>39</v>
      </c>
      <c r="K410" s="108">
        <v>39</v>
      </c>
      <c r="L410" s="108">
        <v>39</v>
      </c>
      <c r="M410" s="108">
        <v>39</v>
      </c>
      <c r="N410" s="108">
        <v>39</v>
      </c>
      <c r="O410" s="108">
        <v>39</v>
      </c>
      <c r="P410" s="108">
        <v>39</v>
      </c>
      <c r="Q410" s="108">
        <v>39</v>
      </c>
      <c r="R410" s="108">
        <v>39</v>
      </c>
      <c r="S410" s="108">
        <v>39</v>
      </c>
    </row>
    <row r="411" spans="1:19" ht="11.25" thickBot="1" x14ac:dyDescent="0.2">
      <c r="A411" s="107" t="s">
        <v>258</v>
      </c>
      <c r="B411" s="107">
        <v>13</v>
      </c>
      <c r="C411" s="108">
        <v>39</v>
      </c>
      <c r="D411" s="108">
        <v>39</v>
      </c>
      <c r="E411" s="108">
        <v>39</v>
      </c>
      <c r="F411" s="108">
        <v>39</v>
      </c>
      <c r="G411" s="108">
        <v>39</v>
      </c>
      <c r="H411" s="108">
        <v>39</v>
      </c>
      <c r="I411" s="108">
        <v>39</v>
      </c>
      <c r="J411" s="108">
        <v>39</v>
      </c>
      <c r="K411" s="108">
        <v>39</v>
      </c>
      <c r="L411" s="108">
        <v>39</v>
      </c>
      <c r="M411" s="108">
        <v>39</v>
      </c>
      <c r="N411" s="108">
        <v>39</v>
      </c>
      <c r="O411" s="108">
        <v>39</v>
      </c>
      <c r="P411" s="108">
        <v>39</v>
      </c>
      <c r="Q411" s="108">
        <v>39</v>
      </c>
      <c r="R411" s="108">
        <v>39</v>
      </c>
      <c r="S411" s="108">
        <v>39</v>
      </c>
    </row>
    <row r="412" spans="1:19" ht="11.25" thickBot="1" x14ac:dyDescent="0.2">
      <c r="A412" s="107" t="s">
        <v>259</v>
      </c>
      <c r="B412" s="107">
        <v>13</v>
      </c>
      <c r="C412" s="108">
        <v>39</v>
      </c>
      <c r="D412" s="108">
        <v>39</v>
      </c>
      <c r="E412" s="108">
        <v>39</v>
      </c>
      <c r="F412" s="108">
        <v>39</v>
      </c>
      <c r="G412" s="108">
        <v>39</v>
      </c>
      <c r="H412" s="108">
        <v>39</v>
      </c>
      <c r="I412" s="108">
        <v>39</v>
      </c>
      <c r="J412" s="108">
        <v>39</v>
      </c>
      <c r="K412" s="108">
        <v>39</v>
      </c>
      <c r="L412" s="108">
        <v>39</v>
      </c>
      <c r="M412" s="108">
        <v>39</v>
      </c>
      <c r="N412" s="108">
        <v>39</v>
      </c>
      <c r="O412" s="108">
        <v>39</v>
      </c>
      <c r="P412" s="108">
        <v>39</v>
      </c>
      <c r="Q412" s="108">
        <v>39</v>
      </c>
      <c r="R412" s="108">
        <v>39</v>
      </c>
      <c r="S412" s="108">
        <v>39</v>
      </c>
    </row>
    <row r="413" spans="1:19" ht="11.25" thickBot="1" x14ac:dyDescent="0.2">
      <c r="A413" s="107" t="s">
        <v>260</v>
      </c>
      <c r="B413" s="107">
        <v>13</v>
      </c>
      <c r="C413" s="108">
        <v>39</v>
      </c>
      <c r="D413" s="108">
        <v>39</v>
      </c>
      <c r="E413" s="108">
        <v>39</v>
      </c>
      <c r="F413" s="108">
        <v>39</v>
      </c>
      <c r="G413" s="108">
        <v>39</v>
      </c>
      <c r="H413" s="108">
        <v>39</v>
      </c>
      <c r="I413" s="108">
        <v>39</v>
      </c>
      <c r="J413" s="108">
        <v>39</v>
      </c>
      <c r="K413" s="108">
        <v>39</v>
      </c>
      <c r="L413" s="108">
        <v>39</v>
      </c>
      <c r="M413" s="108">
        <v>39</v>
      </c>
      <c r="N413" s="108">
        <v>39</v>
      </c>
      <c r="O413" s="108">
        <v>39</v>
      </c>
      <c r="P413" s="108">
        <v>39</v>
      </c>
      <c r="Q413" s="108">
        <v>39</v>
      </c>
      <c r="R413" s="108">
        <v>39</v>
      </c>
      <c r="S413" s="108">
        <v>39</v>
      </c>
    </row>
    <row r="414" spans="1:19" ht="11.25" thickBot="1" x14ac:dyDescent="0.2">
      <c r="A414" s="107" t="s">
        <v>261</v>
      </c>
      <c r="B414" s="107">
        <v>13</v>
      </c>
      <c r="C414" s="108">
        <v>39</v>
      </c>
      <c r="D414" s="108">
        <v>39</v>
      </c>
      <c r="E414" s="108">
        <v>39</v>
      </c>
      <c r="F414" s="108">
        <v>39</v>
      </c>
      <c r="G414" s="108">
        <v>39</v>
      </c>
      <c r="H414" s="108">
        <v>39</v>
      </c>
      <c r="I414" s="108">
        <v>39</v>
      </c>
      <c r="J414" s="108">
        <v>39</v>
      </c>
      <c r="K414" s="108">
        <v>39</v>
      </c>
      <c r="L414" s="108">
        <v>39</v>
      </c>
      <c r="M414" s="108">
        <v>39</v>
      </c>
      <c r="N414" s="108">
        <v>39</v>
      </c>
      <c r="O414" s="108">
        <v>39</v>
      </c>
      <c r="P414" s="108">
        <v>39</v>
      </c>
      <c r="Q414" s="108">
        <v>39</v>
      </c>
      <c r="R414" s="108">
        <v>39</v>
      </c>
      <c r="S414" s="108">
        <v>39</v>
      </c>
    </row>
    <row r="415" spans="1:19" ht="11.25" thickBot="1" x14ac:dyDescent="0.2">
      <c r="A415" s="107" t="s">
        <v>262</v>
      </c>
      <c r="B415" s="107">
        <v>13</v>
      </c>
      <c r="C415" s="108">
        <v>39</v>
      </c>
      <c r="D415" s="108">
        <v>39</v>
      </c>
      <c r="E415" s="108">
        <v>39</v>
      </c>
      <c r="F415" s="108">
        <v>39</v>
      </c>
      <c r="G415" s="108">
        <v>39</v>
      </c>
      <c r="H415" s="108">
        <v>39</v>
      </c>
      <c r="I415" s="108">
        <v>39</v>
      </c>
      <c r="J415" s="108">
        <v>39</v>
      </c>
      <c r="K415" s="108">
        <v>39</v>
      </c>
      <c r="L415" s="108">
        <v>39</v>
      </c>
      <c r="M415" s="108">
        <v>39</v>
      </c>
      <c r="N415" s="108">
        <v>39</v>
      </c>
      <c r="O415" s="108">
        <v>39</v>
      </c>
      <c r="P415" s="108">
        <v>39</v>
      </c>
      <c r="Q415" s="108">
        <v>39</v>
      </c>
      <c r="R415" s="108">
        <v>39</v>
      </c>
      <c r="S415" s="108">
        <v>39</v>
      </c>
    </row>
    <row r="416" spans="1:19" ht="11.25" thickBot="1" x14ac:dyDescent="0.2">
      <c r="A416" s="107" t="s">
        <v>263</v>
      </c>
      <c r="B416" s="107">
        <v>13</v>
      </c>
      <c r="C416" s="108">
        <v>39</v>
      </c>
      <c r="D416" s="108">
        <v>39</v>
      </c>
      <c r="E416" s="108">
        <v>39</v>
      </c>
      <c r="F416" s="108">
        <v>39</v>
      </c>
      <c r="G416" s="108">
        <v>39</v>
      </c>
      <c r="H416" s="108">
        <v>39</v>
      </c>
      <c r="I416" s="108">
        <v>39</v>
      </c>
      <c r="J416" s="108">
        <v>39</v>
      </c>
      <c r="K416" s="108">
        <v>39</v>
      </c>
      <c r="L416" s="108">
        <v>39</v>
      </c>
      <c r="M416" s="108">
        <v>39</v>
      </c>
      <c r="N416" s="108">
        <v>39</v>
      </c>
      <c r="O416" s="108">
        <v>39</v>
      </c>
      <c r="P416" s="108">
        <v>39</v>
      </c>
      <c r="Q416" s="108">
        <v>39</v>
      </c>
      <c r="R416" s="108">
        <v>39</v>
      </c>
      <c r="S416" s="108">
        <v>39</v>
      </c>
    </row>
    <row r="417" spans="1:19" ht="11.25" thickBot="1" x14ac:dyDescent="0.2">
      <c r="A417" s="107" t="s">
        <v>264</v>
      </c>
      <c r="B417" s="107">
        <v>13</v>
      </c>
      <c r="C417" s="108">
        <v>39</v>
      </c>
      <c r="D417" s="108">
        <v>39</v>
      </c>
      <c r="E417" s="108">
        <v>39</v>
      </c>
      <c r="F417" s="108">
        <v>39</v>
      </c>
      <c r="G417" s="108">
        <v>39</v>
      </c>
      <c r="H417" s="108">
        <v>39</v>
      </c>
      <c r="I417" s="108">
        <v>39</v>
      </c>
      <c r="J417" s="108">
        <v>39</v>
      </c>
      <c r="K417" s="108">
        <v>39</v>
      </c>
      <c r="L417" s="108">
        <v>39</v>
      </c>
      <c r="M417" s="108">
        <v>39</v>
      </c>
      <c r="N417" s="108">
        <v>39</v>
      </c>
      <c r="O417" s="108">
        <v>39</v>
      </c>
      <c r="P417" s="108">
        <v>39</v>
      </c>
      <c r="Q417" s="108">
        <v>39</v>
      </c>
      <c r="R417" s="108">
        <v>39</v>
      </c>
      <c r="S417" s="108">
        <v>39</v>
      </c>
    </row>
    <row r="418" spans="1:19" ht="11.25" thickBot="1" x14ac:dyDescent="0.2">
      <c r="A418" s="107" t="s">
        <v>265</v>
      </c>
      <c r="B418" s="107">
        <v>13</v>
      </c>
      <c r="C418" s="108">
        <v>39</v>
      </c>
      <c r="D418" s="108">
        <v>39</v>
      </c>
      <c r="E418" s="108">
        <v>39</v>
      </c>
      <c r="F418" s="108">
        <v>39</v>
      </c>
      <c r="G418" s="108">
        <v>39</v>
      </c>
      <c r="H418" s="108">
        <v>39</v>
      </c>
      <c r="I418" s="108">
        <v>39</v>
      </c>
      <c r="J418" s="108">
        <v>39</v>
      </c>
      <c r="K418" s="108">
        <v>39</v>
      </c>
      <c r="L418" s="108">
        <v>39</v>
      </c>
      <c r="M418" s="108">
        <v>39</v>
      </c>
      <c r="N418" s="108">
        <v>39</v>
      </c>
      <c r="O418" s="108">
        <v>39</v>
      </c>
      <c r="P418" s="108">
        <v>39</v>
      </c>
      <c r="Q418" s="108">
        <v>39</v>
      </c>
      <c r="R418" s="108">
        <v>39</v>
      </c>
      <c r="S418" s="108">
        <v>39</v>
      </c>
    </row>
    <row r="419" spans="1:19" ht="11.25" thickBot="1" x14ac:dyDescent="0.2">
      <c r="A419" s="107" t="s">
        <v>266</v>
      </c>
      <c r="B419" s="107">
        <v>13</v>
      </c>
      <c r="C419" s="108">
        <v>39</v>
      </c>
      <c r="D419" s="108">
        <v>39</v>
      </c>
      <c r="E419" s="108">
        <v>39</v>
      </c>
      <c r="F419" s="108">
        <v>39</v>
      </c>
      <c r="G419" s="108">
        <v>39</v>
      </c>
      <c r="H419" s="108">
        <v>39</v>
      </c>
      <c r="I419" s="108">
        <v>39</v>
      </c>
      <c r="J419" s="108">
        <v>39</v>
      </c>
      <c r="K419" s="108">
        <v>39</v>
      </c>
      <c r="L419" s="108">
        <v>39</v>
      </c>
      <c r="M419" s="108">
        <v>39</v>
      </c>
      <c r="N419" s="108">
        <v>39</v>
      </c>
      <c r="O419" s="108">
        <v>39</v>
      </c>
      <c r="P419" s="108">
        <v>39</v>
      </c>
      <c r="Q419" s="108">
        <v>39</v>
      </c>
      <c r="R419" s="108">
        <v>39</v>
      </c>
      <c r="S419" s="108">
        <v>39</v>
      </c>
    </row>
    <row r="420" spans="1:19" ht="11.25" thickBot="1" x14ac:dyDescent="0.2">
      <c r="A420" s="107" t="s">
        <v>267</v>
      </c>
      <c r="B420" s="107">
        <v>13</v>
      </c>
      <c r="C420" s="108">
        <v>39</v>
      </c>
      <c r="D420" s="108">
        <v>39</v>
      </c>
      <c r="E420" s="108">
        <v>39</v>
      </c>
      <c r="F420" s="108">
        <v>39</v>
      </c>
      <c r="G420" s="108">
        <v>39</v>
      </c>
      <c r="H420" s="108">
        <v>39</v>
      </c>
      <c r="I420" s="108">
        <v>39</v>
      </c>
      <c r="J420" s="108">
        <v>39</v>
      </c>
      <c r="K420" s="108">
        <v>39</v>
      </c>
      <c r="L420" s="108">
        <v>39</v>
      </c>
      <c r="M420" s="108">
        <v>39</v>
      </c>
      <c r="N420" s="108">
        <v>39</v>
      </c>
      <c r="O420" s="108">
        <v>39</v>
      </c>
      <c r="P420" s="108">
        <v>39</v>
      </c>
      <c r="Q420" s="108">
        <v>39</v>
      </c>
      <c r="R420" s="108">
        <v>39</v>
      </c>
      <c r="S420" s="108">
        <v>39</v>
      </c>
    </row>
    <row r="421" spans="1:19" ht="11.25" thickBot="1" x14ac:dyDescent="0.2">
      <c r="A421" s="107" t="s">
        <v>268</v>
      </c>
      <c r="B421" s="107">
        <v>13</v>
      </c>
      <c r="C421" s="108">
        <v>39</v>
      </c>
      <c r="D421" s="108">
        <v>39</v>
      </c>
      <c r="E421" s="108">
        <v>39</v>
      </c>
      <c r="F421" s="108">
        <v>39</v>
      </c>
      <c r="G421" s="108">
        <v>39</v>
      </c>
      <c r="H421" s="108">
        <v>39</v>
      </c>
      <c r="I421" s="108">
        <v>39</v>
      </c>
      <c r="J421" s="108">
        <v>39</v>
      </c>
      <c r="K421" s="108">
        <v>39</v>
      </c>
      <c r="L421" s="108">
        <v>39</v>
      </c>
      <c r="M421" s="108">
        <v>39</v>
      </c>
      <c r="N421" s="108">
        <v>39</v>
      </c>
      <c r="O421" s="108">
        <v>39</v>
      </c>
      <c r="P421" s="108">
        <v>39</v>
      </c>
      <c r="Q421" s="108">
        <v>39</v>
      </c>
      <c r="R421" s="108">
        <v>39</v>
      </c>
      <c r="S421" s="108">
        <v>39</v>
      </c>
    </row>
    <row r="422" spans="1:19" ht="11.25" thickBot="1" x14ac:dyDescent="0.2">
      <c r="A422" s="107" t="s">
        <v>71</v>
      </c>
      <c r="B422" s="107">
        <v>13</v>
      </c>
      <c r="C422" s="108">
        <v>39</v>
      </c>
      <c r="D422" s="108">
        <v>39</v>
      </c>
      <c r="E422" s="108">
        <v>39</v>
      </c>
      <c r="F422" s="108">
        <v>39</v>
      </c>
      <c r="G422" s="108">
        <v>39</v>
      </c>
      <c r="H422" s="108">
        <v>39</v>
      </c>
      <c r="I422" s="108">
        <v>39</v>
      </c>
      <c r="J422" s="108">
        <v>39</v>
      </c>
      <c r="K422" s="108">
        <v>39</v>
      </c>
      <c r="L422" s="108">
        <v>39</v>
      </c>
      <c r="M422" s="108">
        <v>39</v>
      </c>
      <c r="N422" s="108">
        <v>39</v>
      </c>
      <c r="O422" s="108">
        <v>39</v>
      </c>
      <c r="P422" s="108">
        <v>39</v>
      </c>
      <c r="Q422" s="108">
        <v>39</v>
      </c>
      <c r="R422" s="108">
        <v>39</v>
      </c>
      <c r="S422" s="108">
        <v>39</v>
      </c>
    </row>
    <row r="423" spans="1:19" ht="11.25" thickBot="1" x14ac:dyDescent="0.2">
      <c r="A423" s="107" t="s">
        <v>72</v>
      </c>
      <c r="B423" s="107">
        <v>13</v>
      </c>
      <c r="C423" s="108">
        <v>39</v>
      </c>
      <c r="D423" s="108">
        <v>39</v>
      </c>
      <c r="E423" s="108">
        <v>39</v>
      </c>
      <c r="F423" s="108">
        <v>39</v>
      </c>
      <c r="G423" s="108">
        <v>39</v>
      </c>
      <c r="H423" s="108">
        <v>39</v>
      </c>
      <c r="I423" s="108">
        <v>39</v>
      </c>
      <c r="J423" s="108">
        <v>39</v>
      </c>
      <c r="K423" s="108">
        <v>39</v>
      </c>
      <c r="L423" s="108">
        <v>39</v>
      </c>
      <c r="M423" s="108">
        <v>39</v>
      </c>
      <c r="N423" s="108">
        <v>39</v>
      </c>
      <c r="O423" s="108">
        <v>39</v>
      </c>
      <c r="P423" s="108">
        <v>39</v>
      </c>
      <c r="Q423" s="108">
        <v>39</v>
      </c>
      <c r="R423" s="108">
        <v>39</v>
      </c>
      <c r="S423" s="108">
        <v>39</v>
      </c>
    </row>
    <row r="424" spans="1:19" ht="11.25" thickBot="1" x14ac:dyDescent="0.2">
      <c r="A424" s="107" t="s">
        <v>73</v>
      </c>
      <c r="B424" s="107">
        <v>13</v>
      </c>
      <c r="C424" s="108">
        <v>39</v>
      </c>
      <c r="D424" s="108">
        <v>39</v>
      </c>
      <c r="E424" s="108">
        <v>39</v>
      </c>
      <c r="F424" s="108">
        <v>39</v>
      </c>
      <c r="G424" s="108">
        <v>39</v>
      </c>
      <c r="H424" s="108">
        <v>39</v>
      </c>
      <c r="I424" s="108">
        <v>39</v>
      </c>
      <c r="J424" s="108">
        <v>39</v>
      </c>
      <c r="K424" s="108">
        <v>39</v>
      </c>
      <c r="L424" s="108">
        <v>39</v>
      </c>
      <c r="M424" s="108">
        <v>39</v>
      </c>
      <c r="N424" s="108">
        <v>39</v>
      </c>
      <c r="O424" s="108">
        <v>39</v>
      </c>
      <c r="P424" s="108">
        <v>39</v>
      </c>
      <c r="Q424" s="108">
        <v>39</v>
      </c>
      <c r="R424" s="108">
        <v>39</v>
      </c>
      <c r="S424" s="108">
        <v>39</v>
      </c>
    </row>
    <row r="425" spans="1:19" ht="11.25" thickBot="1" x14ac:dyDescent="0.2">
      <c r="A425" s="107" t="s">
        <v>74</v>
      </c>
      <c r="B425" s="107">
        <v>13</v>
      </c>
      <c r="C425" s="108">
        <v>39</v>
      </c>
      <c r="D425" s="108">
        <v>39</v>
      </c>
      <c r="E425" s="108">
        <v>39</v>
      </c>
      <c r="F425" s="108">
        <v>39</v>
      </c>
      <c r="G425" s="108">
        <v>39</v>
      </c>
      <c r="H425" s="108">
        <v>39</v>
      </c>
      <c r="I425" s="108">
        <v>39</v>
      </c>
      <c r="J425" s="108">
        <v>39</v>
      </c>
      <c r="K425" s="108">
        <v>39</v>
      </c>
      <c r="L425" s="108">
        <v>39</v>
      </c>
      <c r="M425" s="108">
        <v>39</v>
      </c>
      <c r="N425" s="108">
        <v>39</v>
      </c>
      <c r="O425" s="108">
        <v>39</v>
      </c>
      <c r="P425" s="108">
        <v>39</v>
      </c>
      <c r="Q425" s="108">
        <v>39</v>
      </c>
      <c r="R425" s="108">
        <v>39</v>
      </c>
      <c r="S425" s="108">
        <v>39</v>
      </c>
    </row>
    <row r="426" spans="1:19" ht="11.25" thickBot="1" x14ac:dyDescent="0.2">
      <c r="A426" s="107" t="s">
        <v>75</v>
      </c>
      <c r="B426" s="107">
        <v>13</v>
      </c>
      <c r="C426" s="108">
        <v>39</v>
      </c>
      <c r="D426" s="108">
        <v>39</v>
      </c>
      <c r="E426" s="108">
        <v>39</v>
      </c>
      <c r="F426" s="108">
        <v>39</v>
      </c>
      <c r="G426" s="108">
        <v>39</v>
      </c>
      <c r="H426" s="108">
        <v>39</v>
      </c>
      <c r="I426" s="108">
        <v>39</v>
      </c>
      <c r="J426" s="108">
        <v>39</v>
      </c>
      <c r="K426" s="108">
        <v>39</v>
      </c>
      <c r="L426" s="108">
        <v>39</v>
      </c>
      <c r="M426" s="108">
        <v>39</v>
      </c>
      <c r="N426" s="108">
        <v>39</v>
      </c>
      <c r="O426" s="108">
        <v>39</v>
      </c>
      <c r="P426" s="108">
        <v>39</v>
      </c>
      <c r="Q426" s="108">
        <v>39</v>
      </c>
      <c r="R426" s="108">
        <v>39</v>
      </c>
      <c r="S426" s="108">
        <v>39</v>
      </c>
    </row>
    <row r="427" spans="1:19" ht="11.25" thickBot="1" x14ac:dyDescent="0.2">
      <c r="A427" s="107" t="s">
        <v>76</v>
      </c>
      <c r="B427" s="107">
        <v>13</v>
      </c>
      <c r="C427" s="108">
        <v>39</v>
      </c>
      <c r="D427" s="108">
        <v>39</v>
      </c>
      <c r="E427" s="108">
        <v>39</v>
      </c>
      <c r="F427" s="108">
        <v>39</v>
      </c>
      <c r="G427" s="108">
        <v>39</v>
      </c>
      <c r="H427" s="108">
        <v>39</v>
      </c>
      <c r="I427" s="108">
        <v>39</v>
      </c>
      <c r="J427" s="108">
        <v>39</v>
      </c>
      <c r="K427" s="108">
        <v>39</v>
      </c>
      <c r="L427" s="108">
        <v>39</v>
      </c>
      <c r="M427" s="108">
        <v>39</v>
      </c>
      <c r="N427" s="108">
        <v>39</v>
      </c>
      <c r="O427" s="108">
        <v>39</v>
      </c>
      <c r="P427" s="108">
        <v>39</v>
      </c>
      <c r="Q427" s="108">
        <v>39</v>
      </c>
      <c r="R427" s="108">
        <v>39</v>
      </c>
      <c r="S427" s="108">
        <v>39</v>
      </c>
    </row>
    <row r="428" spans="1:19" ht="11.25" thickBot="1" x14ac:dyDescent="0.2">
      <c r="A428" s="107" t="s">
        <v>77</v>
      </c>
      <c r="B428" s="107">
        <v>13</v>
      </c>
      <c r="C428" s="108">
        <v>39</v>
      </c>
      <c r="D428" s="108">
        <v>39</v>
      </c>
      <c r="E428" s="108">
        <v>39</v>
      </c>
      <c r="F428" s="108">
        <v>39</v>
      </c>
      <c r="G428" s="108">
        <v>39</v>
      </c>
      <c r="H428" s="108">
        <v>39</v>
      </c>
      <c r="I428" s="108">
        <v>39</v>
      </c>
      <c r="J428" s="108">
        <v>39</v>
      </c>
      <c r="K428" s="108">
        <v>39</v>
      </c>
      <c r="L428" s="108">
        <v>39</v>
      </c>
      <c r="M428" s="108">
        <v>39</v>
      </c>
      <c r="N428" s="108">
        <v>39</v>
      </c>
      <c r="O428" s="108">
        <v>39</v>
      </c>
      <c r="P428" s="108">
        <v>39</v>
      </c>
      <c r="Q428" s="108">
        <v>39</v>
      </c>
      <c r="R428" s="108">
        <v>39</v>
      </c>
      <c r="S428" s="108">
        <v>39</v>
      </c>
    </row>
    <row r="429" spans="1:19" ht="11.25" thickBot="1" x14ac:dyDescent="0.2">
      <c r="A429" s="107" t="s">
        <v>78</v>
      </c>
      <c r="B429" s="107">
        <v>13</v>
      </c>
      <c r="C429" s="108">
        <v>39</v>
      </c>
      <c r="D429" s="108">
        <v>39</v>
      </c>
      <c r="E429" s="108">
        <v>39</v>
      </c>
      <c r="F429" s="108">
        <v>39</v>
      </c>
      <c r="G429" s="108">
        <v>39</v>
      </c>
      <c r="H429" s="108">
        <v>39</v>
      </c>
      <c r="I429" s="108">
        <v>39</v>
      </c>
      <c r="J429" s="108">
        <v>39</v>
      </c>
      <c r="K429" s="108">
        <v>39</v>
      </c>
      <c r="L429" s="108">
        <v>39</v>
      </c>
      <c r="M429" s="108">
        <v>39</v>
      </c>
      <c r="N429" s="108">
        <v>39</v>
      </c>
      <c r="O429" s="108">
        <v>39</v>
      </c>
      <c r="P429" s="108">
        <v>39</v>
      </c>
      <c r="Q429" s="108">
        <v>39</v>
      </c>
      <c r="R429" s="108">
        <v>39</v>
      </c>
      <c r="S429" s="108">
        <v>39</v>
      </c>
    </row>
    <row r="430" spans="1:19" ht="11.25" thickBot="1" x14ac:dyDescent="0.2">
      <c r="A430" s="107" t="s">
        <v>79</v>
      </c>
      <c r="B430" s="107">
        <v>13</v>
      </c>
      <c r="C430" s="108">
        <v>39</v>
      </c>
      <c r="D430" s="108">
        <v>39</v>
      </c>
      <c r="E430" s="108">
        <v>39</v>
      </c>
      <c r="F430" s="108">
        <v>39</v>
      </c>
      <c r="G430" s="108">
        <v>39</v>
      </c>
      <c r="H430" s="108">
        <v>39</v>
      </c>
      <c r="I430" s="108">
        <v>39</v>
      </c>
      <c r="J430" s="108">
        <v>39</v>
      </c>
      <c r="K430" s="108">
        <v>39</v>
      </c>
      <c r="L430" s="108">
        <v>39</v>
      </c>
      <c r="M430" s="108">
        <v>39</v>
      </c>
      <c r="N430" s="108">
        <v>39</v>
      </c>
      <c r="O430" s="108">
        <v>39</v>
      </c>
      <c r="P430" s="108">
        <v>39</v>
      </c>
      <c r="Q430" s="108">
        <v>39</v>
      </c>
      <c r="R430" s="108">
        <v>39</v>
      </c>
      <c r="S430" s="108">
        <v>39</v>
      </c>
    </row>
    <row r="431" spans="1:19" ht="11.25" thickBot="1" x14ac:dyDescent="0.2">
      <c r="A431" s="107" t="s">
        <v>80</v>
      </c>
      <c r="B431" s="107">
        <v>13</v>
      </c>
      <c r="C431" s="108">
        <v>39</v>
      </c>
      <c r="D431" s="108">
        <v>39</v>
      </c>
      <c r="E431" s="108">
        <v>39</v>
      </c>
      <c r="F431" s="108">
        <v>39</v>
      </c>
      <c r="G431" s="108">
        <v>39</v>
      </c>
      <c r="H431" s="108">
        <v>39</v>
      </c>
      <c r="I431" s="108">
        <v>39</v>
      </c>
      <c r="J431" s="108">
        <v>39</v>
      </c>
      <c r="K431" s="108">
        <v>39</v>
      </c>
      <c r="L431" s="108">
        <v>39</v>
      </c>
      <c r="M431" s="108">
        <v>39</v>
      </c>
      <c r="N431" s="108">
        <v>39</v>
      </c>
      <c r="O431" s="108">
        <v>39</v>
      </c>
      <c r="P431" s="108">
        <v>39</v>
      </c>
      <c r="Q431" s="108">
        <v>39</v>
      </c>
      <c r="R431" s="108">
        <v>39</v>
      </c>
      <c r="S431" s="108">
        <v>39</v>
      </c>
    </row>
    <row r="432" spans="1:19" ht="11.25" thickBot="1" x14ac:dyDescent="0.2">
      <c r="A432" s="107" t="s">
        <v>81</v>
      </c>
      <c r="B432" s="107">
        <v>13</v>
      </c>
      <c r="C432" s="108">
        <v>39</v>
      </c>
      <c r="D432" s="108">
        <v>39</v>
      </c>
      <c r="E432" s="108">
        <v>39</v>
      </c>
      <c r="F432" s="108">
        <v>39</v>
      </c>
      <c r="G432" s="108">
        <v>39</v>
      </c>
      <c r="H432" s="108">
        <v>39</v>
      </c>
      <c r="I432" s="108">
        <v>39</v>
      </c>
      <c r="J432" s="108">
        <v>39</v>
      </c>
      <c r="K432" s="108">
        <v>39</v>
      </c>
      <c r="L432" s="108">
        <v>39</v>
      </c>
      <c r="M432" s="108">
        <v>39</v>
      </c>
      <c r="N432" s="108">
        <v>39</v>
      </c>
      <c r="O432" s="108">
        <v>39</v>
      </c>
      <c r="P432" s="108">
        <v>39</v>
      </c>
      <c r="Q432" s="108">
        <v>39</v>
      </c>
      <c r="R432" s="108">
        <v>39</v>
      </c>
      <c r="S432" s="108">
        <v>39</v>
      </c>
    </row>
    <row r="433" spans="1:19" ht="11.25" thickBot="1" x14ac:dyDescent="0.2">
      <c r="A433" s="107" t="s">
        <v>82</v>
      </c>
      <c r="B433" s="107">
        <v>13</v>
      </c>
      <c r="C433" s="108">
        <v>39</v>
      </c>
      <c r="D433" s="108">
        <v>39</v>
      </c>
      <c r="E433" s="108">
        <v>39</v>
      </c>
      <c r="F433" s="108">
        <v>39</v>
      </c>
      <c r="G433" s="108">
        <v>39</v>
      </c>
      <c r="H433" s="108">
        <v>39</v>
      </c>
      <c r="I433" s="108">
        <v>39</v>
      </c>
      <c r="J433" s="108">
        <v>39</v>
      </c>
      <c r="K433" s="108">
        <v>39</v>
      </c>
      <c r="L433" s="108">
        <v>39</v>
      </c>
      <c r="M433" s="108">
        <v>39</v>
      </c>
      <c r="N433" s="108">
        <v>39</v>
      </c>
      <c r="O433" s="108">
        <v>39</v>
      </c>
      <c r="P433" s="108">
        <v>39</v>
      </c>
      <c r="Q433" s="108">
        <v>39</v>
      </c>
      <c r="R433" s="108">
        <v>39</v>
      </c>
      <c r="S433" s="108">
        <v>39</v>
      </c>
    </row>
    <row r="434" spans="1:19" ht="11.25" thickBot="1" x14ac:dyDescent="0.2">
      <c r="A434" s="107" t="s">
        <v>83</v>
      </c>
      <c r="B434" s="107">
        <v>13</v>
      </c>
      <c r="C434" s="108">
        <v>39</v>
      </c>
      <c r="D434" s="108">
        <v>39</v>
      </c>
      <c r="E434" s="108">
        <v>39</v>
      </c>
      <c r="F434" s="108">
        <v>39</v>
      </c>
      <c r="G434" s="108">
        <v>39</v>
      </c>
      <c r="H434" s="108">
        <v>39</v>
      </c>
      <c r="I434" s="108">
        <v>39</v>
      </c>
      <c r="J434" s="108">
        <v>39</v>
      </c>
      <c r="K434" s="108">
        <v>39</v>
      </c>
      <c r="L434" s="108">
        <v>39</v>
      </c>
      <c r="M434" s="108">
        <v>39</v>
      </c>
      <c r="N434" s="108">
        <v>39</v>
      </c>
      <c r="O434" s="108">
        <v>39</v>
      </c>
      <c r="P434" s="108">
        <v>39</v>
      </c>
      <c r="Q434" s="108">
        <v>39</v>
      </c>
      <c r="R434" s="108">
        <v>39</v>
      </c>
      <c r="S434" s="108">
        <v>39</v>
      </c>
    </row>
    <row r="435" spans="1:19" ht="11.25" thickBot="1" x14ac:dyDescent="0.2">
      <c r="A435" s="107" t="s">
        <v>84</v>
      </c>
      <c r="B435" s="107">
        <v>13</v>
      </c>
      <c r="C435" s="108">
        <v>39</v>
      </c>
      <c r="D435" s="108">
        <v>39</v>
      </c>
      <c r="E435" s="108">
        <v>39</v>
      </c>
      <c r="F435" s="108">
        <v>39</v>
      </c>
      <c r="G435" s="108">
        <v>39</v>
      </c>
      <c r="H435" s="108">
        <v>39</v>
      </c>
      <c r="I435" s="108">
        <v>39</v>
      </c>
      <c r="J435" s="108">
        <v>39</v>
      </c>
      <c r="K435" s="108">
        <v>39</v>
      </c>
      <c r="L435" s="108">
        <v>39</v>
      </c>
      <c r="M435" s="108">
        <v>39</v>
      </c>
      <c r="N435" s="108">
        <v>39</v>
      </c>
      <c r="O435" s="108">
        <v>39</v>
      </c>
      <c r="P435" s="108">
        <v>39</v>
      </c>
      <c r="Q435" s="108">
        <v>39</v>
      </c>
      <c r="R435" s="108">
        <v>39</v>
      </c>
      <c r="S435" s="108">
        <v>39</v>
      </c>
    </row>
    <row r="436" spans="1:19" ht="11.25" thickBot="1" x14ac:dyDescent="0.2">
      <c r="A436" s="107" t="s">
        <v>85</v>
      </c>
      <c r="B436" s="107">
        <v>13</v>
      </c>
      <c r="C436" s="108">
        <v>39</v>
      </c>
      <c r="D436" s="108">
        <v>39</v>
      </c>
      <c r="E436" s="108">
        <v>39</v>
      </c>
      <c r="F436" s="108">
        <v>39</v>
      </c>
      <c r="G436" s="108">
        <v>39</v>
      </c>
      <c r="H436" s="108">
        <v>39</v>
      </c>
      <c r="I436" s="108">
        <v>39</v>
      </c>
      <c r="J436" s="108">
        <v>39</v>
      </c>
      <c r="K436" s="108">
        <v>39</v>
      </c>
      <c r="L436" s="108">
        <v>39</v>
      </c>
      <c r="M436" s="108">
        <v>39</v>
      </c>
      <c r="N436" s="108">
        <v>39</v>
      </c>
      <c r="O436" s="108">
        <v>39</v>
      </c>
      <c r="P436" s="108">
        <v>39</v>
      </c>
      <c r="Q436" s="108">
        <v>39</v>
      </c>
      <c r="R436" s="108">
        <v>39</v>
      </c>
      <c r="S436" s="108">
        <v>39</v>
      </c>
    </row>
    <row r="437" spans="1:19" ht="11.25" thickBot="1" x14ac:dyDescent="0.2">
      <c r="A437" s="107" t="s">
        <v>86</v>
      </c>
      <c r="B437" s="107">
        <v>13</v>
      </c>
      <c r="C437" s="108">
        <v>39</v>
      </c>
      <c r="D437" s="108">
        <v>39</v>
      </c>
      <c r="E437" s="108">
        <v>39</v>
      </c>
      <c r="F437" s="108">
        <v>39</v>
      </c>
      <c r="G437" s="108">
        <v>39</v>
      </c>
      <c r="H437" s="108">
        <v>39</v>
      </c>
      <c r="I437" s="108">
        <v>39</v>
      </c>
      <c r="J437" s="108">
        <v>39</v>
      </c>
      <c r="K437" s="108">
        <v>39</v>
      </c>
      <c r="L437" s="108">
        <v>39</v>
      </c>
      <c r="M437" s="108">
        <v>39</v>
      </c>
      <c r="N437" s="108">
        <v>39</v>
      </c>
      <c r="O437" s="108">
        <v>39</v>
      </c>
      <c r="P437" s="108">
        <v>39</v>
      </c>
      <c r="Q437" s="108">
        <v>39</v>
      </c>
      <c r="R437" s="108">
        <v>39</v>
      </c>
      <c r="S437" s="108">
        <v>39</v>
      </c>
    </row>
    <row r="438" spans="1:19" ht="11.25" thickBot="1" x14ac:dyDescent="0.2">
      <c r="A438" s="107" t="s">
        <v>87</v>
      </c>
      <c r="B438" s="107">
        <v>13</v>
      </c>
      <c r="C438" s="108">
        <v>39</v>
      </c>
      <c r="D438" s="108">
        <v>39</v>
      </c>
      <c r="E438" s="108">
        <v>39</v>
      </c>
      <c r="F438" s="108">
        <v>39</v>
      </c>
      <c r="G438" s="108">
        <v>39</v>
      </c>
      <c r="H438" s="108">
        <v>39</v>
      </c>
      <c r="I438" s="108">
        <v>39</v>
      </c>
      <c r="J438" s="108">
        <v>39</v>
      </c>
      <c r="K438" s="108">
        <v>39</v>
      </c>
      <c r="L438" s="108">
        <v>39</v>
      </c>
      <c r="M438" s="108">
        <v>39</v>
      </c>
      <c r="N438" s="108">
        <v>39</v>
      </c>
      <c r="O438" s="108">
        <v>39</v>
      </c>
      <c r="P438" s="108">
        <v>39</v>
      </c>
      <c r="Q438" s="108">
        <v>39</v>
      </c>
      <c r="R438" s="108">
        <v>39</v>
      </c>
      <c r="S438" s="108">
        <v>39</v>
      </c>
    </row>
    <row r="439" spans="1:19" ht="11.25" thickBot="1" x14ac:dyDescent="0.2">
      <c r="A439" s="107" t="s">
        <v>73</v>
      </c>
      <c r="B439" s="107">
        <v>13</v>
      </c>
      <c r="C439" s="108">
        <v>39</v>
      </c>
      <c r="D439" s="108">
        <v>39</v>
      </c>
      <c r="E439" s="108">
        <v>39</v>
      </c>
      <c r="F439" s="108">
        <v>39</v>
      </c>
      <c r="G439" s="108">
        <v>39</v>
      </c>
      <c r="H439" s="108">
        <v>39</v>
      </c>
      <c r="I439" s="108">
        <v>39</v>
      </c>
      <c r="J439" s="108">
        <v>39</v>
      </c>
      <c r="K439" s="108">
        <v>39</v>
      </c>
      <c r="L439" s="108">
        <v>39</v>
      </c>
      <c r="M439" s="108">
        <v>39</v>
      </c>
      <c r="N439" s="108">
        <v>39</v>
      </c>
      <c r="O439" s="108">
        <v>39</v>
      </c>
      <c r="P439" s="108">
        <v>39</v>
      </c>
      <c r="Q439" s="108">
        <v>39</v>
      </c>
      <c r="R439" s="108">
        <v>39</v>
      </c>
      <c r="S439" s="108">
        <v>39</v>
      </c>
    </row>
    <row r="440" spans="1:19" ht="11.25" thickBot="1" x14ac:dyDescent="0.2">
      <c r="A440" s="107" t="s">
        <v>74</v>
      </c>
      <c r="B440" s="107">
        <v>13</v>
      </c>
      <c r="C440" s="108">
        <v>39</v>
      </c>
      <c r="D440" s="108">
        <v>39</v>
      </c>
      <c r="E440" s="108">
        <v>39</v>
      </c>
      <c r="F440" s="108">
        <v>39</v>
      </c>
      <c r="G440" s="108">
        <v>39</v>
      </c>
      <c r="H440" s="108">
        <v>39</v>
      </c>
      <c r="I440" s="108">
        <v>39</v>
      </c>
      <c r="J440" s="108">
        <v>39</v>
      </c>
      <c r="K440" s="108">
        <v>39</v>
      </c>
      <c r="L440" s="108">
        <v>39</v>
      </c>
      <c r="M440" s="108">
        <v>39</v>
      </c>
      <c r="N440" s="108">
        <v>39</v>
      </c>
      <c r="O440" s="108">
        <v>39</v>
      </c>
      <c r="P440" s="108">
        <v>39</v>
      </c>
      <c r="Q440" s="108">
        <v>39</v>
      </c>
      <c r="R440" s="108">
        <v>39</v>
      </c>
      <c r="S440" s="108">
        <v>39</v>
      </c>
    </row>
    <row r="441" spans="1:19" ht="11.25" thickBot="1" x14ac:dyDescent="0.2">
      <c r="A441" s="107" t="s">
        <v>75</v>
      </c>
      <c r="B441" s="107">
        <v>13</v>
      </c>
      <c r="C441" s="108">
        <v>39</v>
      </c>
      <c r="D441" s="108">
        <v>39</v>
      </c>
      <c r="E441" s="108">
        <v>39</v>
      </c>
      <c r="F441" s="108">
        <v>39</v>
      </c>
      <c r="G441" s="108">
        <v>39</v>
      </c>
      <c r="H441" s="108">
        <v>39</v>
      </c>
      <c r="I441" s="108">
        <v>39</v>
      </c>
      <c r="J441" s="108">
        <v>39</v>
      </c>
      <c r="K441" s="108">
        <v>39</v>
      </c>
      <c r="L441" s="108">
        <v>39</v>
      </c>
      <c r="M441" s="108">
        <v>39</v>
      </c>
      <c r="N441" s="108">
        <v>39</v>
      </c>
      <c r="O441" s="108">
        <v>39</v>
      </c>
      <c r="P441" s="108">
        <v>39</v>
      </c>
      <c r="Q441" s="108">
        <v>39</v>
      </c>
      <c r="R441" s="108">
        <v>39</v>
      </c>
      <c r="S441" s="108">
        <v>39</v>
      </c>
    </row>
    <row r="442" spans="1:19" ht="11.25" thickBot="1" x14ac:dyDescent="0.2">
      <c r="A442" s="107" t="s">
        <v>76</v>
      </c>
      <c r="B442" s="107">
        <v>13</v>
      </c>
      <c r="C442" s="108">
        <v>39</v>
      </c>
      <c r="D442" s="108">
        <v>39</v>
      </c>
      <c r="E442" s="108">
        <v>39</v>
      </c>
      <c r="F442" s="108">
        <v>39</v>
      </c>
      <c r="G442" s="108">
        <v>39</v>
      </c>
      <c r="H442" s="108">
        <v>39</v>
      </c>
      <c r="I442" s="108">
        <v>39</v>
      </c>
      <c r="J442" s="108">
        <v>39</v>
      </c>
      <c r="K442" s="108">
        <v>39</v>
      </c>
      <c r="L442" s="108">
        <v>39</v>
      </c>
      <c r="M442" s="108">
        <v>39</v>
      </c>
      <c r="N442" s="108">
        <v>39</v>
      </c>
      <c r="O442" s="108">
        <v>39</v>
      </c>
      <c r="P442" s="108">
        <v>39</v>
      </c>
      <c r="Q442" s="108">
        <v>39</v>
      </c>
      <c r="R442" s="108">
        <v>39</v>
      </c>
      <c r="S442" s="108">
        <v>39</v>
      </c>
    </row>
    <row r="443" spans="1:19" ht="11.25" thickBot="1" x14ac:dyDescent="0.2">
      <c r="A443" s="107" t="s">
        <v>77</v>
      </c>
      <c r="B443" s="107">
        <v>13</v>
      </c>
      <c r="C443" s="108">
        <v>39</v>
      </c>
      <c r="D443" s="108">
        <v>39</v>
      </c>
      <c r="E443" s="108">
        <v>39</v>
      </c>
      <c r="F443" s="108">
        <v>39</v>
      </c>
      <c r="G443" s="108">
        <v>39</v>
      </c>
      <c r="H443" s="108">
        <v>39</v>
      </c>
      <c r="I443" s="108">
        <v>39</v>
      </c>
      <c r="J443" s="108">
        <v>39</v>
      </c>
      <c r="K443" s="108">
        <v>39</v>
      </c>
      <c r="L443" s="108">
        <v>39</v>
      </c>
      <c r="M443" s="108">
        <v>39</v>
      </c>
      <c r="N443" s="108">
        <v>39</v>
      </c>
      <c r="O443" s="108">
        <v>39</v>
      </c>
      <c r="P443" s="108">
        <v>39</v>
      </c>
      <c r="Q443" s="108">
        <v>39</v>
      </c>
      <c r="R443" s="108">
        <v>39</v>
      </c>
      <c r="S443" s="108">
        <v>39</v>
      </c>
    </row>
    <row r="444" spans="1:19" ht="11.25" thickBot="1" x14ac:dyDescent="0.2">
      <c r="A444" s="107" t="s">
        <v>78</v>
      </c>
      <c r="B444" s="107">
        <v>13</v>
      </c>
      <c r="C444" s="108">
        <v>39</v>
      </c>
      <c r="D444" s="108">
        <v>39</v>
      </c>
      <c r="E444" s="108">
        <v>39</v>
      </c>
      <c r="F444" s="108">
        <v>39</v>
      </c>
      <c r="G444" s="108">
        <v>39</v>
      </c>
      <c r="H444" s="108">
        <v>39</v>
      </c>
      <c r="I444" s="108">
        <v>39</v>
      </c>
      <c r="J444" s="108">
        <v>39</v>
      </c>
      <c r="K444" s="108">
        <v>39</v>
      </c>
      <c r="L444" s="108">
        <v>39</v>
      </c>
      <c r="M444" s="108">
        <v>39</v>
      </c>
      <c r="N444" s="108">
        <v>39</v>
      </c>
      <c r="O444" s="108">
        <v>39</v>
      </c>
      <c r="P444" s="108">
        <v>39</v>
      </c>
      <c r="Q444" s="108">
        <v>39</v>
      </c>
      <c r="R444" s="108">
        <v>39</v>
      </c>
      <c r="S444" s="108">
        <v>39</v>
      </c>
    </row>
    <row r="445" spans="1:19" ht="11.25" thickBot="1" x14ac:dyDescent="0.2">
      <c r="A445" s="107" t="s">
        <v>79</v>
      </c>
      <c r="B445" s="107">
        <v>13</v>
      </c>
      <c r="C445" s="108">
        <v>39</v>
      </c>
      <c r="D445" s="108">
        <v>39</v>
      </c>
      <c r="E445" s="108">
        <v>39</v>
      </c>
      <c r="F445" s="108">
        <v>39</v>
      </c>
      <c r="G445" s="108">
        <v>39</v>
      </c>
      <c r="H445" s="108">
        <v>39</v>
      </c>
      <c r="I445" s="108">
        <v>39</v>
      </c>
      <c r="J445" s="108">
        <v>39</v>
      </c>
      <c r="K445" s="108">
        <v>39</v>
      </c>
      <c r="L445" s="108">
        <v>39</v>
      </c>
      <c r="M445" s="108">
        <v>39</v>
      </c>
      <c r="N445" s="108">
        <v>39</v>
      </c>
      <c r="O445" s="108">
        <v>39</v>
      </c>
      <c r="P445" s="108">
        <v>39</v>
      </c>
      <c r="Q445" s="108">
        <v>39</v>
      </c>
      <c r="R445" s="108">
        <v>39</v>
      </c>
      <c r="S445" s="108">
        <v>39</v>
      </c>
    </row>
    <row r="446" spans="1:19" ht="11.25" thickBot="1" x14ac:dyDescent="0.2">
      <c r="A446" s="107" t="s">
        <v>80</v>
      </c>
      <c r="B446" s="107">
        <v>13</v>
      </c>
      <c r="C446" s="108">
        <v>39</v>
      </c>
      <c r="D446" s="108">
        <v>39</v>
      </c>
      <c r="E446" s="108">
        <v>39</v>
      </c>
      <c r="F446" s="108">
        <v>39</v>
      </c>
      <c r="G446" s="108">
        <v>39</v>
      </c>
      <c r="H446" s="108">
        <v>39</v>
      </c>
      <c r="I446" s="108">
        <v>39</v>
      </c>
      <c r="J446" s="108">
        <v>39</v>
      </c>
      <c r="K446" s="108">
        <v>39</v>
      </c>
      <c r="L446" s="108">
        <v>39</v>
      </c>
      <c r="M446" s="108">
        <v>39</v>
      </c>
      <c r="N446" s="108">
        <v>39</v>
      </c>
      <c r="O446" s="108">
        <v>39</v>
      </c>
      <c r="P446" s="108">
        <v>39</v>
      </c>
      <c r="Q446" s="108">
        <v>39</v>
      </c>
      <c r="R446" s="108">
        <v>39</v>
      </c>
      <c r="S446" s="108">
        <v>39</v>
      </c>
    </row>
    <row r="447" spans="1:19" ht="11.25" thickBot="1" x14ac:dyDescent="0.2">
      <c r="A447" s="107" t="s">
        <v>81</v>
      </c>
      <c r="B447" s="107">
        <v>13</v>
      </c>
      <c r="C447" s="108">
        <v>39</v>
      </c>
      <c r="D447" s="108">
        <v>39</v>
      </c>
      <c r="E447" s="108">
        <v>39</v>
      </c>
      <c r="F447" s="108">
        <v>39</v>
      </c>
      <c r="G447" s="108">
        <v>39</v>
      </c>
      <c r="H447" s="108">
        <v>39</v>
      </c>
      <c r="I447" s="108">
        <v>39</v>
      </c>
      <c r="J447" s="108">
        <v>39</v>
      </c>
      <c r="K447" s="108">
        <v>39</v>
      </c>
      <c r="L447" s="108">
        <v>39</v>
      </c>
      <c r="M447" s="108">
        <v>39</v>
      </c>
      <c r="N447" s="108">
        <v>39</v>
      </c>
      <c r="O447" s="108">
        <v>39</v>
      </c>
      <c r="P447" s="108">
        <v>39</v>
      </c>
      <c r="Q447" s="108">
        <v>39</v>
      </c>
      <c r="R447" s="108">
        <v>39</v>
      </c>
      <c r="S447" s="108">
        <v>39</v>
      </c>
    </row>
    <row r="448" spans="1:19" ht="11.25" thickBot="1" x14ac:dyDescent="0.2">
      <c r="A448" s="107" t="s">
        <v>82</v>
      </c>
      <c r="B448" s="107">
        <v>13</v>
      </c>
      <c r="C448" s="108">
        <v>39</v>
      </c>
      <c r="D448" s="108">
        <v>39</v>
      </c>
      <c r="E448" s="108">
        <v>39</v>
      </c>
      <c r="F448" s="108">
        <v>39</v>
      </c>
      <c r="G448" s="108">
        <v>39</v>
      </c>
      <c r="H448" s="108">
        <v>39</v>
      </c>
      <c r="I448" s="108">
        <v>39</v>
      </c>
      <c r="J448" s="108">
        <v>39</v>
      </c>
      <c r="K448" s="108">
        <v>39</v>
      </c>
      <c r="L448" s="108">
        <v>39</v>
      </c>
      <c r="M448" s="108">
        <v>39</v>
      </c>
      <c r="N448" s="108">
        <v>39</v>
      </c>
      <c r="O448" s="108">
        <v>39</v>
      </c>
      <c r="P448" s="108">
        <v>39</v>
      </c>
      <c r="Q448" s="108">
        <v>39</v>
      </c>
      <c r="R448" s="108">
        <v>39</v>
      </c>
      <c r="S448" s="108">
        <v>39</v>
      </c>
    </row>
    <row r="449" spans="1:19" ht="11.25" thickBot="1" x14ac:dyDescent="0.2">
      <c r="A449" s="107" t="s">
        <v>83</v>
      </c>
      <c r="B449" s="107">
        <v>13</v>
      </c>
      <c r="C449" s="108">
        <v>39</v>
      </c>
      <c r="D449" s="108">
        <v>39</v>
      </c>
      <c r="E449" s="108">
        <v>39</v>
      </c>
      <c r="F449" s="108">
        <v>39</v>
      </c>
      <c r="G449" s="108">
        <v>39</v>
      </c>
      <c r="H449" s="108">
        <v>39</v>
      </c>
      <c r="I449" s="108">
        <v>39</v>
      </c>
      <c r="J449" s="108">
        <v>39</v>
      </c>
      <c r="K449" s="108">
        <v>39</v>
      </c>
      <c r="L449" s="108">
        <v>39</v>
      </c>
      <c r="M449" s="108">
        <v>39</v>
      </c>
      <c r="N449" s="108">
        <v>39</v>
      </c>
      <c r="O449" s="108">
        <v>39</v>
      </c>
      <c r="P449" s="108">
        <v>39</v>
      </c>
      <c r="Q449" s="108">
        <v>39</v>
      </c>
      <c r="R449" s="108">
        <v>39</v>
      </c>
      <c r="S449" s="108">
        <v>39</v>
      </c>
    </row>
    <row r="450" spans="1:19" ht="11.25" thickBot="1" x14ac:dyDescent="0.2">
      <c r="A450" s="107" t="s">
        <v>84</v>
      </c>
      <c r="B450" s="107">
        <v>13</v>
      </c>
      <c r="C450" s="108">
        <v>39</v>
      </c>
      <c r="D450" s="108">
        <v>39</v>
      </c>
      <c r="E450" s="108">
        <v>39</v>
      </c>
      <c r="F450" s="108">
        <v>39</v>
      </c>
      <c r="G450" s="108">
        <v>39</v>
      </c>
      <c r="H450" s="108">
        <v>39</v>
      </c>
      <c r="I450" s="108">
        <v>39</v>
      </c>
      <c r="J450" s="108">
        <v>39</v>
      </c>
      <c r="K450" s="108">
        <v>39</v>
      </c>
      <c r="L450" s="108">
        <v>39</v>
      </c>
      <c r="M450" s="108">
        <v>39</v>
      </c>
      <c r="N450" s="108">
        <v>39</v>
      </c>
      <c r="O450" s="108">
        <v>39</v>
      </c>
      <c r="P450" s="108">
        <v>39</v>
      </c>
      <c r="Q450" s="108">
        <v>39</v>
      </c>
      <c r="R450" s="108">
        <v>39</v>
      </c>
      <c r="S450" s="108">
        <v>39</v>
      </c>
    </row>
    <row r="451" spans="1:19" ht="11.25" thickBot="1" x14ac:dyDescent="0.2">
      <c r="A451" s="107" t="s">
        <v>85</v>
      </c>
      <c r="B451" s="107">
        <v>13</v>
      </c>
      <c r="C451" s="108">
        <v>39</v>
      </c>
      <c r="D451" s="108">
        <v>39</v>
      </c>
      <c r="E451" s="108">
        <v>39</v>
      </c>
      <c r="F451" s="108">
        <v>39</v>
      </c>
      <c r="G451" s="108">
        <v>39</v>
      </c>
      <c r="H451" s="108">
        <v>39</v>
      </c>
      <c r="I451" s="108">
        <v>39</v>
      </c>
      <c r="J451" s="108">
        <v>39</v>
      </c>
      <c r="K451" s="108">
        <v>39</v>
      </c>
      <c r="L451" s="108">
        <v>39</v>
      </c>
      <c r="M451" s="108">
        <v>39</v>
      </c>
      <c r="N451" s="108">
        <v>39</v>
      </c>
      <c r="O451" s="108">
        <v>39</v>
      </c>
      <c r="P451" s="108">
        <v>39</v>
      </c>
      <c r="Q451" s="108">
        <v>39</v>
      </c>
      <c r="R451" s="108">
        <v>39</v>
      </c>
      <c r="S451" s="108">
        <v>39</v>
      </c>
    </row>
    <row r="452" spans="1:19" ht="11.25" thickBot="1" x14ac:dyDescent="0.2">
      <c r="A452" s="107" t="s">
        <v>86</v>
      </c>
      <c r="B452" s="107">
        <v>13</v>
      </c>
      <c r="C452" s="108">
        <v>39</v>
      </c>
      <c r="D452" s="108">
        <v>39</v>
      </c>
      <c r="E452" s="108">
        <v>39</v>
      </c>
      <c r="F452" s="108">
        <v>39</v>
      </c>
      <c r="G452" s="108">
        <v>39</v>
      </c>
      <c r="H452" s="108">
        <v>39</v>
      </c>
      <c r="I452" s="108">
        <v>39</v>
      </c>
      <c r="J452" s="108">
        <v>39</v>
      </c>
      <c r="K452" s="108">
        <v>39</v>
      </c>
      <c r="L452" s="108">
        <v>39</v>
      </c>
      <c r="M452" s="108">
        <v>39</v>
      </c>
      <c r="N452" s="108">
        <v>39</v>
      </c>
      <c r="O452" s="108">
        <v>39</v>
      </c>
      <c r="P452" s="108">
        <v>39</v>
      </c>
      <c r="Q452" s="108">
        <v>39</v>
      </c>
      <c r="R452" s="108">
        <v>39</v>
      </c>
      <c r="S452" s="108">
        <v>39</v>
      </c>
    </row>
    <row r="453" spans="1:19" ht="11.25" thickBot="1" x14ac:dyDescent="0.2">
      <c r="A453" s="107" t="s">
        <v>88</v>
      </c>
      <c r="B453" s="107">
        <v>13</v>
      </c>
      <c r="C453" s="108">
        <v>39</v>
      </c>
      <c r="D453" s="108">
        <v>39</v>
      </c>
      <c r="E453" s="108">
        <v>39</v>
      </c>
      <c r="F453" s="108">
        <v>39</v>
      </c>
      <c r="G453" s="108">
        <v>39</v>
      </c>
      <c r="H453" s="108">
        <v>39</v>
      </c>
      <c r="I453" s="108">
        <v>39</v>
      </c>
      <c r="J453" s="108">
        <v>39</v>
      </c>
      <c r="K453" s="108">
        <v>39</v>
      </c>
      <c r="L453" s="108">
        <v>39</v>
      </c>
      <c r="M453" s="108">
        <v>39</v>
      </c>
      <c r="N453" s="108">
        <v>39</v>
      </c>
      <c r="O453" s="108">
        <v>39</v>
      </c>
      <c r="P453" s="108">
        <v>39</v>
      </c>
      <c r="Q453" s="108">
        <v>39</v>
      </c>
      <c r="R453" s="108">
        <v>39</v>
      </c>
      <c r="S453" s="108">
        <v>39</v>
      </c>
    </row>
    <row r="454" spans="1:19" ht="11.25" thickBot="1" x14ac:dyDescent="0.2">
      <c r="A454" s="107" t="s">
        <v>89</v>
      </c>
      <c r="B454" s="107">
        <v>13</v>
      </c>
      <c r="C454" s="108">
        <v>39</v>
      </c>
      <c r="D454" s="108">
        <v>39</v>
      </c>
      <c r="E454" s="108">
        <v>39</v>
      </c>
      <c r="F454" s="108">
        <v>39</v>
      </c>
      <c r="G454" s="108">
        <v>39</v>
      </c>
      <c r="H454" s="108">
        <v>39</v>
      </c>
      <c r="I454" s="108">
        <v>39</v>
      </c>
      <c r="J454" s="108">
        <v>39</v>
      </c>
      <c r="K454" s="108">
        <v>39</v>
      </c>
      <c r="L454" s="108">
        <v>39</v>
      </c>
      <c r="M454" s="108">
        <v>39</v>
      </c>
      <c r="N454" s="108">
        <v>39</v>
      </c>
      <c r="O454" s="108">
        <v>39</v>
      </c>
      <c r="P454" s="108">
        <v>39</v>
      </c>
      <c r="Q454" s="108">
        <v>39</v>
      </c>
      <c r="R454" s="108">
        <v>39</v>
      </c>
      <c r="S454" s="108">
        <v>39</v>
      </c>
    </row>
    <row r="455" spans="1:19" ht="11.25" thickBot="1" x14ac:dyDescent="0.2">
      <c r="A455" s="107" t="s">
        <v>90</v>
      </c>
      <c r="B455" s="107">
        <v>13</v>
      </c>
      <c r="C455" s="108">
        <v>39</v>
      </c>
      <c r="D455" s="108">
        <v>39</v>
      </c>
      <c r="E455" s="108">
        <v>39</v>
      </c>
      <c r="F455" s="108">
        <v>39</v>
      </c>
      <c r="G455" s="108">
        <v>39</v>
      </c>
      <c r="H455" s="108">
        <v>39</v>
      </c>
      <c r="I455" s="108">
        <v>39</v>
      </c>
      <c r="J455" s="108">
        <v>39</v>
      </c>
      <c r="K455" s="108">
        <v>39</v>
      </c>
      <c r="L455" s="108">
        <v>39</v>
      </c>
      <c r="M455" s="108">
        <v>39</v>
      </c>
      <c r="N455" s="108">
        <v>39</v>
      </c>
      <c r="O455" s="108">
        <v>39</v>
      </c>
      <c r="P455" s="108">
        <v>39</v>
      </c>
      <c r="Q455" s="108">
        <v>39</v>
      </c>
      <c r="R455" s="108">
        <v>39</v>
      </c>
      <c r="S455" s="108">
        <v>39</v>
      </c>
    </row>
    <row r="456" spans="1:19" ht="11.25" thickBot="1" x14ac:dyDescent="0.2">
      <c r="A456" s="107" t="s">
        <v>91</v>
      </c>
      <c r="B456" s="107">
        <v>13</v>
      </c>
      <c r="C456" s="108">
        <v>39</v>
      </c>
      <c r="D456" s="108">
        <v>39</v>
      </c>
      <c r="E456" s="108">
        <v>39</v>
      </c>
      <c r="F456" s="108">
        <v>39</v>
      </c>
      <c r="G456" s="108">
        <v>39</v>
      </c>
      <c r="H456" s="108">
        <v>39</v>
      </c>
      <c r="I456" s="108">
        <v>39</v>
      </c>
      <c r="J456" s="108">
        <v>39</v>
      </c>
      <c r="K456" s="108">
        <v>39</v>
      </c>
      <c r="L456" s="108">
        <v>39</v>
      </c>
      <c r="M456" s="108">
        <v>39</v>
      </c>
      <c r="N456" s="108">
        <v>39</v>
      </c>
      <c r="O456" s="108">
        <v>39</v>
      </c>
      <c r="P456" s="108">
        <v>39</v>
      </c>
      <c r="Q456" s="108">
        <v>39</v>
      </c>
      <c r="R456" s="108">
        <v>39</v>
      </c>
      <c r="S456" s="108">
        <v>39</v>
      </c>
    </row>
    <row r="457" spans="1:19" ht="11.25" thickBot="1" x14ac:dyDescent="0.2">
      <c r="A457" s="107" t="s">
        <v>73</v>
      </c>
      <c r="B457" s="107">
        <v>13</v>
      </c>
      <c r="C457" s="108">
        <v>39</v>
      </c>
      <c r="D457" s="108">
        <v>39</v>
      </c>
      <c r="E457" s="108">
        <v>39</v>
      </c>
      <c r="F457" s="108">
        <v>39</v>
      </c>
      <c r="G457" s="108">
        <v>39</v>
      </c>
      <c r="H457" s="108">
        <v>39</v>
      </c>
      <c r="I457" s="108">
        <v>39</v>
      </c>
      <c r="J457" s="108">
        <v>39</v>
      </c>
      <c r="K457" s="108">
        <v>39</v>
      </c>
      <c r="L457" s="108">
        <v>39</v>
      </c>
      <c r="M457" s="108">
        <v>39</v>
      </c>
      <c r="N457" s="108">
        <v>39</v>
      </c>
      <c r="O457" s="108">
        <v>39</v>
      </c>
      <c r="P457" s="108">
        <v>39</v>
      </c>
      <c r="Q457" s="108">
        <v>39</v>
      </c>
      <c r="R457" s="108">
        <v>39</v>
      </c>
      <c r="S457" s="108">
        <v>39</v>
      </c>
    </row>
    <row r="458" spans="1:19" ht="11.25" thickBot="1" x14ac:dyDescent="0.2">
      <c r="A458" s="107" t="s">
        <v>74</v>
      </c>
      <c r="B458" s="107">
        <v>13</v>
      </c>
      <c r="C458" s="108">
        <v>39</v>
      </c>
      <c r="D458" s="108">
        <v>39</v>
      </c>
      <c r="E458" s="108">
        <v>39</v>
      </c>
      <c r="F458" s="108">
        <v>39</v>
      </c>
      <c r="G458" s="108">
        <v>39</v>
      </c>
      <c r="H458" s="108">
        <v>39</v>
      </c>
      <c r="I458" s="108">
        <v>39</v>
      </c>
      <c r="J458" s="108">
        <v>39</v>
      </c>
      <c r="K458" s="108">
        <v>39</v>
      </c>
      <c r="L458" s="108">
        <v>39</v>
      </c>
      <c r="M458" s="108">
        <v>39</v>
      </c>
      <c r="N458" s="108">
        <v>39</v>
      </c>
      <c r="O458" s="108">
        <v>39</v>
      </c>
      <c r="P458" s="108">
        <v>39</v>
      </c>
      <c r="Q458" s="108">
        <v>39</v>
      </c>
      <c r="R458" s="108">
        <v>39</v>
      </c>
      <c r="S458" s="108">
        <v>39</v>
      </c>
    </row>
    <row r="459" spans="1:19" ht="11.25" thickBot="1" x14ac:dyDescent="0.2">
      <c r="A459" s="107" t="s">
        <v>75</v>
      </c>
      <c r="B459" s="107">
        <v>13</v>
      </c>
      <c r="C459" s="108">
        <v>39</v>
      </c>
      <c r="D459" s="108">
        <v>39</v>
      </c>
      <c r="E459" s="108">
        <v>39</v>
      </c>
      <c r="F459" s="108">
        <v>39</v>
      </c>
      <c r="G459" s="108">
        <v>39</v>
      </c>
      <c r="H459" s="108">
        <v>39</v>
      </c>
      <c r="I459" s="108">
        <v>39</v>
      </c>
      <c r="J459" s="108">
        <v>39</v>
      </c>
      <c r="K459" s="108">
        <v>39</v>
      </c>
      <c r="L459" s="108">
        <v>39</v>
      </c>
      <c r="M459" s="108">
        <v>39</v>
      </c>
      <c r="N459" s="108">
        <v>39</v>
      </c>
      <c r="O459" s="108">
        <v>39</v>
      </c>
      <c r="P459" s="108">
        <v>39</v>
      </c>
      <c r="Q459" s="108">
        <v>39</v>
      </c>
      <c r="R459" s="108">
        <v>39</v>
      </c>
      <c r="S459" s="108">
        <v>39</v>
      </c>
    </row>
    <row r="460" spans="1:19" ht="11.25" thickBot="1" x14ac:dyDescent="0.2">
      <c r="A460" s="107" t="s">
        <v>76</v>
      </c>
      <c r="B460" s="107">
        <v>13</v>
      </c>
      <c r="C460" s="108">
        <v>39</v>
      </c>
      <c r="D460" s="108">
        <v>39</v>
      </c>
      <c r="E460" s="108">
        <v>39</v>
      </c>
      <c r="F460" s="108">
        <v>39</v>
      </c>
      <c r="G460" s="108">
        <v>39</v>
      </c>
      <c r="H460" s="108">
        <v>39</v>
      </c>
      <c r="I460" s="108">
        <v>39</v>
      </c>
      <c r="J460" s="108">
        <v>39</v>
      </c>
      <c r="K460" s="108">
        <v>39</v>
      </c>
      <c r="L460" s="108">
        <v>39</v>
      </c>
      <c r="M460" s="108">
        <v>39</v>
      </c>
      <c r="N460" s="108">
        <v>39</v>
      </c>
      <c r="O460" s="108">
        <v>39</v>
      </c>
      <c r="P460" s="108">
        <v>39</v>
      </c>
      <c r="Q460" s="108">
        <v>39</v>
      </c>
      <c r="R460" s="108">
        <v>39</v>
      </c>
      <c r="S460" s="108">
        <v>39</v>
      </c>
    </row>
    <row r="461" spans="1:19" ht="11.25" thickBot="1" x14ac:dyDescent="0.2">
      <c r="A461" s="107" t="s">
        <v>77</v>
      </c>
      <c r="B461" s="107">
        <v>13</v>
      </c>
      <c r="C461" s="108">
        <v>39</v>
      </c>
      <c r="D461" s="108">
        <v>39</v>
      </c>
      <c r="E461" s="108">
        <v>39</v>
      </c>
      <c r="F461" s="108">
        <v>39</v>
      </c>
      <c r="G461" s="108">
        <v>39</v>
      </c>
      <c r="H461" s="108">
        <v>39</v>
      </c>
      <c r="I461" s="108">
        <v>39</v>
      </c>
      <c r="J461" s="108">
        <v>39</v>
      </c>
      <c r="K461" s="108">
        <v>39</v>
      </c>
      <c r="L461" s="108">
        <v>39</v>
      </c>
      <c r="M461" s="108">
        <v>39</v>
      </c>
      <c r="N461" s="108">
        <v>39</v>
      </c>
      <c r="O461" s="108">
        <v>39</v>
      </c>
      <c r="P461" s="108">
        <v>39</v>
      </c>
      <c r="Q461" s="108">
        <v>39</v>
      </c>
      <c r="R461" s="108">
        <v>39</v>
      </c>
      <c r="S461" s="108">
        <v>39</v>
      </c>
    </row>
    <row r="462" spans="1:19" ht="11.25" thickBot="1" x14ac:dyDescent="0.2">
      <c r="A462" s="107" t="s">
        <v>78</v>
      </c>
      <c r="B462" s="107">
        <v>13</v>
      </c>
      <c r="C462" s="108">
        <v>39</v>
      </c>
      <c r="D462" s="108">
        <v>39</v>
      </c>
      <c r="E462" s="108">
        <v>39</v>
      </c>
      <c r="F462" s="108">
        <v>39</v>
      </c>
      <c r="G462" s="108">
        <v>39</v>
      </c>
      <c r="H462" s="108">
        <v>39</v>
      </c>
      <c r="I462" s="108">
        <v>39</v>
      </c>
      <c r="J462" s="108">
        <v>39</v>
      </c>
      <c r="K462" s="108">
        <v>39</v>
      </c>
      <c r="L462" s="108">
        <v>39</v>
      </c>
      <c r="M462" s="108">
        <v>39</v>
      </c>
      <c r="N462" s="108">
        <v>39</v>
      </c>
      <c r="O462" s="108">
        <v>39</v>
      </c>
      <c r="P462" s="108">
        <v>39</v>
      </c>
      <c r="Q462" s="108">
        <v>39</v>
      </c>
      <c r="R462" s="108">
        <v>39</v>
      </c>
      <c r="S462" s="108">
        <v>39</v>
      </c>
    </row>
    <row r="463" spans="1:19" ht="11.25" thickBot="1" x14ac:dyDescent="0.2">
      <c r="A463" s="107" t="s">
        <v>79</v>
      </c>
      <c r="B463" s="107">
        <v>13</v>
      </c>
      <c r="C463" s="108">
        <v>39</v>
      </c>
      <c r="D463" s="108">
        <v>39</v>
      </c>
      <c r="E463" s="108">
        <v>39</v>
      </c>
      <c r="F463" s="108">
        <v>39</v>
      </c>
      <c r="G463" s="108">
        <v>39</v>
      </c>
      <c r="H463" s="108">
        <v>39</v>
      </c>
      <c r="I463" s="108">
        <v>39</v>
      </c>
      <c r="J463" s="108">
        <v>39</v>
      </c>
      <c r="K463" s="108">
        <v>39</v>
      </c>
      <c r="L463" s="108">
        <v>39</v>
      </c>
      <c r="M463" s="108">
        <v>39</v>
      </c>
      <c r="N463" s="108">
        <v>39</v>
      </c>
      <c r="O463" s="108">
        <v>39</v>
      </c>
      <c r="P463" s="108">
        <v>39</v>
      </c>
      <c r="Q463" s="108">
        <v>39</v>
      </c>
      <c r="R463" s="108">
        <v>39</v>
      </c>
      <c r="S463" s="108">
        <v>39</v>
      </c>
    </row>
    <row r="464" spans="1:19" ht="11.25" thickBot="1" x14ac:dyDescent="0.2">
      <c r="A464" s="107" t="s">
        <v>80</v>
      </c>
      <c r="B464" s="107">
        <v>13</v>
      </c>
      <c r="C464" s="108">
        <v>39</v>
      </c>
      <c r="D464" s="108">
        <v>39</v>
      </c>
      <c r="E464" s="108">
        <v>39</v>
      </c>
      <c r="F464" s="108">
        <v>39</v>
      </c>
      <c r="G464" s="108">
        <v>39</v>
      </c>
      <c r="H464" s="108">
        <v>39</v>
      </c>
      <c r="I464" s="108">
        <v>39</v>
      </c>
      <c r="J464" s="108">
        <v>39</v>
      </c>
      <c r="K464" s="108">
        <v>39</v>
      </c>
      <c r="L464" s="108">
        <v>39</v>
      </c>
      <c r="M464" s="108">
        <v>39</v>
      </c>
      <c r="N464" s="108">
        <v>39</v>
      </c>
      <c r="O464" s="108">
        <v>39</v>
      </c>
      <c r="P464" s="108">
        <v>39</v>
      </c>
      <c r="Q464" s="108">
        <v>39</v>
      </c>
      <c r="R464" s="108">
        <v>39</v>
      </c>
      <c r="S464" s="108">
        <v>39</v>
      </c>
    </row>
    <row r="465" spans="1:19" ht="11.25" thickBot="1" x14ac:dyDescent="0.2">
      <c r="A465" s="107" t="s">
        <v>81</v>
      </c>
      <c r="B465" s="107">
        <v>13</v>
      </c>
      <c r="C465" s="108">
        <v>39</v>
      </c>
      <c r="D465" s="108">
        <v>39</v>
      </c>
      <c r="E465" s="108">
        <v>39</v>
      </c>
      <c r="F465" s="108">
        <v>39</v>
      </c>
      <c r="G465" s="108">
        <v>39</v>
      </c>
      <c r="H465" s="108">
        <v>39</v>
      </c>
      <c r="I465" s="108">
        <v>39</v>
      </c>
      <c r="J465" s="108">
        <v>39</v>
      </c>
      <c r="K465" s="108">
        <v>39</v>
      </c>
      <c r="L465" s="108">
        <v>39</v>
      </c>
      <c r="M465" s="108">
        <v>39</v>
      </c>
      <c r="N465" s="108">
        <v>39</v>
      </c>
      <c r="O465" s="108">
        <v>39</v>
      </c>
      <c r="P465" s="108">
        <v>39</v>
      </c>
      <c r="Q465" s="108">
        <v>39</v>
      </c>
      <c r="R465" s="108">
        <v>39</v>
      </c>
      <c r="S465" s="108">
        <v>39</v>
      </c>
    </row>
    <row r="466" spans="1:19" ht="11.25" thickBot="1" x14ac:dyDescent="0.2">
      <c r="A466" s="107" t="s">
        <v>82</v>
      </c>
      <c r="B466" s="107">
        <v>13</v>
      </c>
      <c r="C466" s="108">
        <v>39</v>
      </c>
      <c r="D466" s="108">
        <v>39</v>
      </c>
      <c r="E466" s="108">
        <v>39</v>
      </c>
      <c r="F466" s="108">
        <v>39</v>
      </c>
      <c r="G466" s="108">
        <v>39</v>
      </c>
      <c r="H466" s="108">
        <v>39</v>
      </c>
      <c r="I466" s="108">
        <v>39</v>
      </c>
      <c r="J466" s="108">
        <v>39</v>
      </c>
      <c r="K466" s="108">
        <v>39</v>
      </c>
      <c r="L466" s="108">
        <v>39</v>
      </c>
      <c r="M466" s="108">
        <v>39</v>
      </c>
      <c r="N466" s="108">
        <v>39</v>
      </c>
      <c r="O466" s="108">
        <v>39</v>
      </c>
      <c r="P466" s="108">
        <v>39</v>
      </c>
      <c r="Q466" s="108">
        <v>39</v>
      </c>
      <c r="R466" s="108">
        <v>39</v>
      </c>
      <c r="S466" s="108">
        <v>39</v>
      </c>
    </row>
    <row r="467" spans="1:19" ht="11.25" thickBot="1" x14ac:dyDescent="0.2">
      <c r="A467" s="107" t="s">
        <v>83</v>
      </c>
      <c r="B467" s="107">
        <v>13</v>
      </c>
      <c r="C467" s="108">
        <v>39</v>
      </c>
      <c r="D467" s="108">
        <v>39</v>
      </c>
      <c r="E467" s="108">
        <v>39</v>
      </c>
      <c r="F467" s="108">
        <v>39</v>
      </c>
      <c r="G467" s="108">
        <v>39</v>
      </c>
      <c r="H467" s="108">
        <v>39</v>
      </c>
      <c r="I467" s="108">
        <v>39</v>
      </c>
      <c r="J467" s="108">
        <v>39</v>
      </c>
      <c r="K467" s="108">
        <v>39</v>
      </c>
      <c r="L467" s="108">
        <v>39</v>
      </c>
      <c r="M467" s="108">
        <v>39</v>
      </c>
      <c r="N467" s="108">
        <v>39</v>
      </c>
      <c r="O467" s="108">
        <v>39</v>
      </c>
      <c r="P467" s="108">
        <v>39</v>
      </c>
      <c r="Q467" s="108">
        <v>39</v>
      </c>
      <c r="R467" s="108">
        <v>39</v>
      </c>
      <c r="S467" s="108">
        <v>39</v>
      </c>
    </row>
    <row r="468" spans="1:19" ht="11.25" thickBot="1" x14ac:dyDescent="0.2">
      <c r="A468" s="107" t="s">
        <v>84</v>
      </c>
      <c r="B468" s="107">
        <v>13</v>
      </c>
      <c r="C468" s="108">
        <v>39</v>
      </c>
      <c r="D468" s="108">
        <v>39</v>
      </c>
      <c r="E468" s="108">
        <v>39</v>
      </c>
      <c r="F468" s="108">
        <v>39</v>
      </c>
      <c r="G468" s="108">
        <v>39</v>
      </c>
      <c r="H468" s="108">
        <v>39</v>
      </c>
      <c r="I468" s="108">
        <v>39</v>
      </c>
      <c r="J468" s="108">
        <v>39</v>
      </c>
      <c r="K468" s="108">
        <v>39</v>
      </c>
      <c r="L468" s="108">
        <v>39</v>
      </c>
      <c r="M468" s="108">
        <v>39</v>
      </c>
      <c r="N468" s="108">
        <v>39</v>
      </c>
      <c r="O468" s="108">
        <v>39</v>
      </c>
      <c r="P468" s="108">
        <v>39</v>
      </c>
      <c r="Q468" s="108">
        <v>39</v>
      </c>
      <c r="R468" s="108">
        <v>39</v>
      </c>
      <c r="S468" s="108">
        <v>39</v>
      </c>
    </row>
    <row r="469" spans="1:19" ht="11.25" thickBot="1" x14ac:dyDescent="0.2">
      <c r="A469" s="107" t="s">
        <v>85</v>
      </c>
      <c r="B469" s="107">
        <v>13</v>
      </c>
      <c r="C469" s="108">
        <v>39</v>
      </c>
      <c r="D469" s="108">
        <v>39</v>
      </c>
      <c r="E469" s="108">
        <v>39</v>
      </c>
      <c r="F469" s="108">
        <v>39</v>
      </c>
      <c r="G469" s="108">
        <v>39</v>
      </c>
      <c r="H469" s="108">
        <v>39</v>
      </c>
      <c r="I469" s="108">
        <v>39</v>
      </c>
      <c r="J469" s="108">
        <v>39</v>
      </c>
      <c r="K469" s="108">
        <v>39</v>
      </c>
      <c r="L469" s="108">
        <v>39</v>
      </c>
      <c r="M469" s="108">
        <v>39</v>
      </c>
      <c r="N469" s="108">
        <v>39</v>
      </c>
      <c r="O469" s="108">
        <v>39</v>
      </c>
      <c r="P469" s="108">
        <v>39</v>
      </c>
      <c r="Q469" s="108">
        <v>39</v>
      </c>
      <c r="R469" s="108">
        <v>39</v>
      </c>
      <c r="S469" s="108">
        <v>39</v>
      </c>
    </row>
    <row r="470" spans="1:19" ht="11.25" thickBot="1" x14ac:dyDescent="0.2">
      <c r="A470" s="107" t="s">
        <v>86</v>
      </c>
      <c r="B470" s="107">
        <v>13</v>
      </c>
      <c r="C470" s="108">
        <v>39</v>
      </c>
      <c r="D470" s="108">
        <v>39</v>
      </c>
      <c r="E470" s="108">
        <v>39</v>
      </c>
      <c r="F470" s="108">
        <v>39</v>
      </c>
      <c r="G470" s="108">
        <v>39</v>
      </c>
      <c r="H470" s="108">
        <v>39</v>
      </c>
      <c r="I470" s="108">
        <v>39</v>
      </c>
      <c r="J470" s="108">
        <v>39</v>
      </c>
      <c r="K470" s="108">
        <v>39</v>
      </c>
      <c r="L470" s="108">
        <v>39</v>
      </c>
      <c r="M470" s="108">
        <v>39</v>
      </c>
      <c r="N470" s="108">
        <v>39</v>
      </c>
      <c r="O470" s="108">
        <v>39</v>
      </c>
      <c r="P470" s="108">
        <v>39</v>
      </c>
      <c r="Q470" s="108">
        <v>39</v>
      </c>
      <c r="R470" s="108">
        <v>39</v>
      </c>
      <c r="S470" s="108">
        <v>39</v>
      </c>
    </row>
    <row r="471" spans="1:19" ht="11.25" thickBot="1" x14ac:dyDescent="0.2">
      <c r="A471" s="107" t="s">
        <v>92</v>
      </c>
      <c r="B471" s="107">
        <v>13</v>
      </c>
      <c r="C471" s="108">
        <v>39</v>
      </c>
      <c r="D471" s="108">
        <v>39</v>
      </c>
      <c r="E471" s="108">
        <v>39</v>
      </c>
      <c r="F471" s="108">
        <v>39</v>
      </c>
      <c r="G471" s="108">
        <v>39</v>
      </c>
      <c r="H471" s="108">
        <v>39</v>
      </c>
      <c r="I471" s="108">
        <v>39</v>
      </c>
      <c r="J471" s="108">
        <v>39</v>
      </c>
      <c r="K471" s="108">
        <v>39</v>
      </c>
      <c r="L471" s="108">
        <v>39</v>
      </c>
      <c r="M471" s="108">
        <v>39</v>
      </c>
      <c r="N471" s="108">
        <v>39</v>
      </c>
      <c r="O471" s="108">
        <v>39</v>
      </c>
      <c r="P471" s="108">
        <v>39</v>
      </c>
      <c r="Q471" s="108">
        <v>39</v>
      </c>
      <c r="R471" s="108">
        <v>39</v>
      </c>
      <c r="S471" s="108">
        <v>39</v>
      </c>
    </row>
    <row r="472" spans="1:19" ht="11.25" thickBot="1" x14ac:dyDescent="0.2">
      <c r="A472" s="107" t="s">
        <v>73</v>
      </c>
      <c r="B472" s="107">
        <v>13</v>
      </c>
      <c r="C472" s="108">
        <v>39</v>
      </c>
      <c r="D472" s="108">
        <v>39</v>
      </c>
      <c r="E472" s="108">
        <v>39</v>
      </c>
      <c r="F472" s="108">
        <v>39</v>
      </c>
      <c r="G472" s="108">
        <v>39</v>
      </c>
      <c r="H472" s="108">
        <v>39</v>
      </c>
      <c r="I472" s="108">
        <v>39</v>
      </c>
      <c r="J472" s="108">
        <v>39</v>
      </c>
      <c r="K472" s="108">
        <v>39</v>
      </c>
      <c r="L472" s="108">
        <v>39</v>
      </c>
      <c r="M472" s="108">
        <v>39</v>
      </c>
      <c r="N472" s="108">
        <v>39</v>
      </c>
      <c r="O472" s="108">
        <v>39</v>
      </c>
      <c r="P472" s="108">
        <v>39</v>
      </c>
      <c r="Q472" s="108">
        <v>39</v>
      </c>
      <c r="R472" s="108">
        <v>39</v>
      </c>
      <c r="S472" s="108">
        <v>39</v>
      </c>
    </row>
    <row r="473" spans="1:19" ht="11.25" thickBot="1" x14ac:dyDescent="0.2">
      <c r="A473" s="107" t="s">
        <v>74</v>
      </c>
      <c r="B473" s="107">
        <v>13</v>
      </c>
      <c r="C473" s="108">
        <v>39</v>
      </c>
      <c r="D473" s="108">
        <v>39</v>
      </c>
      <c r="E473" s="108">
        <v>39</v>
      </c>
      <c r="F473" s="108">
        <v>39</v>
      </c>
      <c r="G473" s="108">
        <v>39</v>
      </c>
      <c r="H473" s="108">
        <v>39</v>
      </c>
      <c r="I473" s="108">
        <v>39</v>
      </c>
      <c r="J473" s="108">
        <v>39</v>
      </c>
      <c r="K473" s="108">
        <v>39</v>
      </c>
      <c r="L473" s="108">
        <v>39</v>
      </c>
      <c r="M473" s="108">
        <v>39</v>
      </c>
      <c r="N473" s="108">
        <v>39</v>
      </c>
      <c r="O473" s="108">
        <v>39</v>
      </c>
      <c r="P473" s="108">
        <v>39</v>
      </c>
      <c r="Q473" s="108">
        <v>39</v>
      </c>
      <c r="R473" s="108">
        <v>39</v>
      </c>
      <c r="S473" s="108">
        <v>39</v>
      </c>
    </row>
    <row r="474" spans="1:19" ht="11.25" thickBot="1" x14ac:dyDescent="0.2">
      <c r="A474" s="107" t="s">
        <v>75</v>
      </c>
      <c r="B474" s="107">
        <v>13</v>
      </c>
      <c r="C474" s="108">
        <v>39</v>
      </c>
      <c r="D474" s="108">
        <v>39</v>
      </c>
      <c r="E474" s="108">
        <v>39</v>
      </c>
      <c r="F474" s="108">
        <v>39</v>
      </c>
      <c r="G474" s="108">
        <v>39</v>
      </c>
      <c r="H474" s="108">
        <v>39</v>
      </c>
      <c r="I474" s="108">
        <v>39</v>
      </c>
      <c r="J474" s="108">
        <v>39</v>
      </c>
      <c r="K474" s="108">
        <v>39</v>
      </c>
      <c r="L474" s="108">
        <v>39</v>
      </c>
      <c r="M474" s="108">
        <v>39</v>
      </c>
      <c r="N474" s="108">
        <v>39</v>
      </c>
      <c r="O474" s="108">
        <v>39</v>
      </c>
      <c r="P474" s="108">
        <v>39</v>
      </c>
      <c r="Q474" s="108">
        <v>39</v>
      </c>
      <c r="R474" s="108">
        <v>39</v>
      </c>
      <c r="S474" s="108">
        <v>39</v>
      </c>
    </row>
    <row r="475" spans="1:19" ht="11.25" thickBot="1" x14ac:dyDescent="0.2">
      <c r="A475" s="107" t="s">
        <v>76</v>
      </c>
      <c r="B475" s="107">
        <v>13</v>
      </c>
      <c r="C475" s="108">
        <v>39</v>
      </c>
      <c r="D475" s="108">
        <v>39</v>
      </c>
      <c r="E475" s="108">
        <v>39</v>
      </c>
      <c r="F475" s="108">
        <v>39</v>
      </c>
      <c r="G475" s="108">
        <v>39</v>
      </c>
      <c r="H475" s="108">
        <v>39</v>
      </c>
      <c r="I475" s="108">
        <v>39</v>
      </c>
      <c r="J475" s="108">
        <v>39</v>
      </c>
      <c r="K475" s="108">
        <v>39</v>
      </c>
      <c r="L475" s="108">
        <v>39</v>
      </c>
      <c r="M475" s="108">
        <v>39</v>
      </c>
      <c r="N475" s="108">
        <v>39</v>
      </c>
      <c r="O475" s="108">
        <v>39</v>
      </c>
      <c r="P475" s="108">
        <v>39</v>
      </c>
      <c r="Q475" s="108">
        <v>39</v>
      </c>
      <c r="R475" s="108">
        <v>39</v>
      </c>
      <c r="S475" s="108">
        <v>39</v>
      </c>
    </row>
    <row r="476" spans="1:19" ht="11.25" thickBot="1" x14ac:dyDescent="0.2">
      <c r="A476" s="107" t="s">
        <v>77</v>
      </c>
      <c r="B476" s="107">
        <v>13</v>
      </c>
      <c r="C476" s="108">
        <v>39</v>
      </c>
      <c r="D476" s="108">
        <v>39</v>
      </c>
      <c r="E476" s="108">
        <v>39</v>
      </c>
      <c r="F476" s="108">
        <v>39</v>
      </c>
      <c r="G476" s="108">
        <v>39</v>
      </c>
      <c r="H476" s="108">
        <v>39</v>
      </c>
      <c r="I476" s="108">
        <v>39</v>
      </c>
      <c r="J476" s="108">
        <v>39</v>
      </c>
      <c r="K476" s="108">
        <v>39</v>
      </c>
      <c r="L476" s="108">
        <v>39</v>
      </c>
      <c r="M476" s="108">
        <v>39</v>
      </c>
      <c r="N476" s="108">
        <v>39</v>
      </c>
      <c r="O476" s="108">
        <v>39</v>
      </c>
      <c r="P476" s="108">
        <v>39</v>
      </c>
      <c r="Q476" s="108">
        <v>39</v>
      </c>
      <c r="R476" s="108">
        <v>39</v>
      </c>
      <c r="S476" s="108">
        <v>39</v>
      </c>
    </row>
    <row r="477" spans="1:19" ht="11.25" thickBot="1" x14ac:dyDescent="0.2">
      <c r="A477" s="107" t="s">
        <v>78</v>
      </c>
      <c r="B477" s="107">
        <v>13</v>
      </c>
      <c r="C477" s="108">
        <v>39</v>
      </c>
      <c r="D477" s="108">
        <v>39</v>
      </c>
      <c r="E477" s="108">
        <v>39</v>
      </c>
      <c r="F477" s="108">
        <v>39</v>
      </c>
      <c r="G477" s="108">
        <v>39</v>
      </c>
      <c r="H477" s="108">
        <v>39</v>
      </c>
      <c r="I477" s="108">
        <v>39</v>
      </c>
      <c r="J477" s="108">
        <v>39</v>
      </c>
      <c r="K477" s="108">
        <v>39</v>
      </c>
      <c r="L477" s="108">
        <v>39</v>
      </c>
      <c r="M477" s="108">
        <v>39</v>
      </c>
      <c r="N477" s="108">
        <v>39</v>
      </c>
      <c r="O477" s="108">
        <v>39</v>
      </c>
      <c r="P477" s="108">
        <v>39</v>
      </c>
      <c r="Q477" s="108">
        <v>39</v>
      </c>
      <c r="R477" s="108">
        <v>39</v>
      </c>
      <c r="S477" s="108">
        <v>39</v>
      </c>
    </row>
    <row r="478" spans="1:19" ht="11.25" thickBot="1" x14ac:dyDescent="0.2">
      <c r="A478" s="107" t="s">
        <v>79</v>
      </c>
      <c r="B478" s="107">
        <v>13</v>
      </c>
      <c r="C478" s="108">
        <v>39</v>
      </c>
      <c r="D478" s="108">
        <v>39</v>
      </c>
      <c r="E478" s="108">
        <v>39</v>
      </c>
      <c r="F478" s="108">
        <v>39</v>
      </c>
      <c r="G478" s="108">
        <v>39</v>
      </c>
      <c r="H478" s="108">
        <v>39</v>
      </c>
      <c r="I478" s="108">
        <v>39</v>
      </c>
      <c r="J478" s="108">
        <v>39</v>
      </c>
      <c r="K478" s="108">
        <v>39</v>
      </c>
      <c r="L478" s="108">
        <v>39</v>
      </c>
      <c r="M478" s="108">
        <v>39</v>
      </c>
      <c r="N478" s="108">
        <v>39</v>
      </c>
      <c r="O478" s="108">
        <v>39</v>
      </c>
      <c r="P478" s="108">
        <v>39</v>
      </c>
      <c r="Q478" s="108">
        <v>39</v>
      </c>
      <c r="R478" s="108">
        <v>39</v>
      </c>
      <c r="S478" s="108">
        <v>39</v>
      </c>
    </row>
    <row r="479" spans="1:19" ht="11.25" thickBot="1" x14ac:dyDescent="0.2">
      <c r="A479" s="107" t="s">
        <v>80</v>
      </c>
      <c r="B479" s="107">
        <v>13</v>
      </c>
      <c r="C479" s="108">
        <v>39</v>
      </c>
      <c r="D479" s="108">
        <v>39</v>
      </c>
      <c r="E479" s="108">
        <v>39</v>
      </c>
      <c r="F479" s="108">
        <v>39</v>
      </c>
      <c r="G479" s="108">
        <v>39</v>
      </c>
      <c r="H479" s="108">
        <v>39</v>
      </c>
      <c r="I479" s="108">
        <v>39</v>
      </c>
      <c r="J479" s="108">
        <v>39</v>
      </c>
      <c r="K479" s="108">
        <v>39</v>
      </c>
      <c r="L479" s="108">
        <v>39</v>
      </c>
      <c r="M479" s="108">
        <v>39</v>
      </c>
      <c r="N479" s="108">
        <v>39</v>
      </c>
      <c r="O479" s="108">
        <v>39</v>
      </c>
      <c r="P479" s="108">
        <v>39</v>
      </c>
      <c r="Q479" s="108">
        <v>39</v>
      </c>
      <c r="R479" s="108">
        <v>39</v>
      </c>
      <c r="S479" s="108">
        <v>39</v>
      </c>
    </row>
    <row r="480" spans="1:19" ht="11.25" thickBot="1" x14ac:dyDescent="0.2">
      <c r="A480" s="107" t="s">
        <v>81</v>
      </c>
      <c r="B480" s="107">
        <v>13</v>
      </c>
      <c r="C480" s="108">
        <v>39</v>
      </c>
      <c r="D480" s="108">
        <v>39</v>
      </c>
      <c r="E480" s="108">
        <v>39</v>
      </c>
      <c r="F480" s="108">
        <v>39</v>
      </c>
      <c r="G480" s="108">
        <v>39</v>
      </c>
      <c r="H480" s="108">
        <v>39</v>
      </c>
      <c r="I480" s="108">
        <v>39</v>
      </c>
      <c r="J480" s="108">
        <v>39</v>
      </c>
      <c r="K480" s="108">
        <v>39</v>
      </c>
      <c r="L480" s="108">
        <v>39</v>
      </c>
      <c r="M480" s="108">
        <v>39</v>
      </c>
      <c r="N480" s="108">
        <v>39</v>
      </c>
      <c r="O480" s="108">
        <v>39</v>
      </c>
      <c r="P480" s="108">
        <v>39</v>
      </c>
      <c r="Q480" s="108">
        <v>39</v>
      </c>
      <c r="R480" s="108">
        <v>39</v>
      </c>
      <c r="S480" s="108">
        <v>39</v>
      </c>
    </row>
    <row r="481" spans="1:19" ht="11.25" thickBot="1" x14ac:dyDescent="0.2">
      <c r="A481" s="107" t="s">
        <v>82</v>
      </c>
      <c r="B481" s="107">
        <v>13</v>
      </c>
      <c r="C481" s="108">
        <v>39</v>
      </c>
      <c r="D481" s="108">
        <v>39</v>
      </c>
      <c r="E481" s="108">
        <v>39</v>
      </c>
      <c r="F481" s="108">
        <v>39</v>
      </c>
      <c r="G481" s="108">
        <v>39</v>
      </c>
      <c r="H481" s="108">
        <v>39</v>
      </c>
      <c r="I481" s="108">
        <v>39</v>
      </c>
      <c r="J481" s="108">
        <v>39</v>
      </c>
      <c r="K481" s="108">
        <v>39</v>
      </c>
      <c r="L481" s="108">
        <v>39</v>
      </c>
      <c r="M481" s="108">
        <v>39</v>
      </c>
      <c r="N481" s="108">
        <v>39</v>
      </c>
      <c r="O481" s="108">
        <v>39</v>
      </c>
      <c r="P481" s="108">
        <v>39</v>
      </c>
      <c r="Q481" s="108">
        <v>39</v>
      </c>
      <c r="R481" s="108">
        <v>39</v>
      </c>
      <c r="S481" s="108">
        <v>39</v>
      </c>
    </row>
    <row r="482" spans="1:19" ht="11.25" thickBot="1" x14ac:dyDescent="0.2">
      <c r="A482" s="107" t="s">
        <v>83</v>
      </c>
      <c r="B482" s="107">
        <v>13</v>
      </c>
      <c r="C482" s="108">
        <v>39</v>
      </c>
      <c r="D482" s="108">
        <v>39</v>
      </c>
      <c r="E482" s="108">
        <v>39</v>
      </c>
      <c r="F482" s="108">
        <v>39</v>
      </c>
      <c r="G482" s="108">
        <v>39</v>
      </c>
      <c r="H482" s="108">
        <v>39</v>
      </c>
      <c r="I482" s="108">
        <v>39</v>
      </c>
      <c r="J482" s="108">
        <v>39</v>
      </c>
      <c r="K482" s="108">
        <v>39</v>
      </c>
      <c r="L482" s="108">
        <v>39</v>
      </c>
      <c r="M482" s="108">
        <v>39</v>
      </c>
      <c r="N482" s="108">
        <v>39</v>
      </c>
      <c r="O482" s="108">
        <v>39</v>
      </c>
      <c r="P482" s="108">
        <v>39</v>
      </c>
      <c r="Q482" s="108">
        <v>39</v>
      </c>
      <c r="R482" s="108">
        <v>39</v>
      </c>
      <c r="S482" s="108">
        <v>39</v>
      </c>
    </row>
    <row r="483" spans="1:19" ht="11.25" thickBot="1" x14ac:dyDescent="0.2">
      <c r="A483" s="107" t="s">
        <v>84</v>
      </c>
      <c r="B483" s="107">
        <v>13</v>
      </c>
      <c r="C483" s="108">
        <v>39</v>
      </c>
      <c r="D483" s="108">
        <v>39</v>
      </c>
      <c r="E483" s="108">
        <v>39</v>
      </c>
      <c r="F483" s="108">
        <v>39</v>
      </c>
      <c r="G483" s="108">
        <v>39</v>
      </c>
      <c r="H483" s="108">
        <v>39</v>
      </c>
      <c r="I483" s="108">
        <v>39</v>
      </c>
      <c r="J483" s="108">
        <v>39</v>
      </c>
      <c r="K483" s="108">
        <v>39</v>
      </c>
      <c r="L483" s="108">
        <v>39</v>
      </c>
      <c r="M483" s="108">
        <v>39</v>
      </c>
      <c r="N483" s="108">
        <v>39</v>
      </c>
      <c r="O483" s="108">
        <v>39</v>
      </c>
      <c r="P483" s="108">
        <v>39</v>
      </c>
      <c r="Q483" s="108">
        <v>39</v>
      </c>
      <c r="R483" s="108">
        <v>39</v>
      </c>
      <c r="S483" s="108">
        <v>39</v>
      </c>
    </row>
    <row r="484" spans="1:19" ht="11.25" thickBot="1" x14ac:dyDescent="0.2">
      <c r="A484" s="107" t="s">
        <v>85</v>
      </c>
      <c r="B484" s="107">
        <v>13</v>
      </c>
      <c r="C484" s="108">
        <v>39</v>
      </c>
      <c r="D484" s="108">
        <v>39</v>
      </c>
      <c r="E484" s="108">
        <v>39</v>
      </c>
      <c r="F484" s="108">
        <v>39</v>
      </c>
      <c r="G484" s="108">
        <v>39</v>
      </c>
      <c r="H484" s="108">
        <v>39</v>
      </c>
      <c r="I484" s="108">
        <v>39</v>
      </c>
      <c r="J484" s="108">
        <v>39</v>
      </c>
      <c r="K484" s="108">
        <v>39</v>
      </c>
      <c r="L484" s="108">
        <v>39</v>
      </c>
      <c r="M484" s="108">
        <v>39</v>
      </c>
      <c r="N484" s="108">
        <v>39</v>
      </c>
      <c r="O484" s="108">
        <v>39</v>
      </c>
      <c r="P484" s="108">
        <v>39</v>
      </c>
      <c r="Q484" s="108">
        <v>39</v>
      </c>
      <c r="R484" s="108">
        <v>39</v>
      </c>
      <c r="S484" s="108">
        <v>39</v>
      </c>
    </row>
    <row r="485" spans="1:19" ht="11.25" thickBot="1" x14ac:dyDescent="0.2">
      <c r="A485" s="107" t="s">
        <v>86</v>
      </c>
      <c r="B485" s="107">
        <v>13</v>
      </c>
      <c r="C485" s="108">
        <v>39</v>
      </c>
      <c r="D485" s="108">
        <v>39</v>
      </c>
      <c r="E485" s="108">
        <v>39</v>
      </c>
      <c r="F485" s="108">
        <v>39</v>
      </c>
      <c r="G485" s="108">
        <v>39</v>
      </c>
      <c r="H485" s="108">
        <v>39</v>
      </c>
      <c r="I485" s="108">
        <v>39</v>
      </c>
      <c r="J485" s="108">
        <v>39</v>
      </c>
      <c r="K485" s="108">
        <v>39</v>
      </c>
      <c r="L485" s="108">
        <v>39</v>
      </c>
      <c r="M485" s="108">
        <v>39</v>
      </c>
      <c r="N485" s="108">
        <v>39</v>
      </c>
      <c r="O485" s="108">
        <v>39</v>
      </c>
      <c r="P485" s="108">
        <v>39</v>
      </c>
      <c r="Q485" s="108">
        <v>39</v>
      </c>
      <c r="R485" s="108">
        <v>39</v>
      </c>
      <c r="S485" s="108">
        <v>39</v>
      </c>
    </row>
    <row r="486" spans="1:19" ht="11.25" thickBot="1" x14ac:dyDescent="0.2">
      <c r="A486" s="107" t="s">
        <v>88</v>
      </c>
      <c r="B486" s="107">
        <v>13</v>
      </c>
      <c r="C486" s="108">
        <v>39</v>
      </c>
      <c r="D486" s="108">
        <v>39</v>
      </c>
      <c r="E486" s="108">
        <v>39</v>
      </c>
      <c r="F486" s="108">
        <v>39</v>
      </c>
      <c r="G486" s="108">
        <v>39</v>
      </c>
      <c r="H486" s="108">
        <v>39</v>
      </c>
      <c r="I486" s="108">
        <v>39</v>
      </c>
      <c r="J486" s="108">
        <v>39</v>
      </c>
      <c r="K486" s="108">
        <v>39</v>
      </c>
      <c r="L486" s="108">
        <v>39</v>
      </c>
      <c r="M486" s="108">
        <v>39</v>
      </c>
      <c r="N486" s="108">
        <v>39</v>
      </c>
      <c r="O486" s="108">
        <v>39</v>
      </c>
      <c r="P486" s="108">
        <v>39</v>
      </c>
      <c r="Q486" s="108">
        <v>39</v>
      </c>
      <c r="R486" s="108">
        <v>39</v>
      </c>
      <c r="S486" s="108">
        <v>39</v>
      </c>
    </row>
    <row r="487" spans="1:19" ht="11.25" thickBot="1" x14ac:dyDescent="0.2">
      <c r="A487" s="107" t="s">
        <v>93</v>
      </c>
      <c r="B487" s="107">
        <v>13</v>
      </c>
      <c r="C487" s="108">
        <v>39</v>
      </c>
      <c r="D487" s="108">
        <v>39</v>
      </c>
      <c r="E487" s="108">
        <v>39</v>
      </c>
      <c r="F487" s="108">
        <v>39</v>
      </c>
      <c r="G487" s="108">
        <v>39</v>
      </c>
      <c r="H487" s="108">
        <v>39</v>
      </c>
      <c r="I487" s="108">
        <v>39</v>
      </c>
      <c r="J487" s="108">
        <v>39</v>
      </c>
      <c r="K487" s="108">
        <v>39</v>
      </c>
      <c r="L487" s="108">
        <v>39</v>
      </c>
      <c r="M487" s="108">
        <v>39</v>
      </c>
      <c r="N487" s="108">
        <v>39</v>
      </c>
      <c r="O487" s="108">
        <v>39</v>
      </c>
      <c r="P487" s="108">
        <v>39</v>
      </c>
      <c r="Q487" s="108">
        <v>39</v>
      </c>
      <c r="R487" s="108">
        <v>39</v>
      </c>
      <c r="S487" s="108">
        <v>39</v>
      </c>
    </row>
    <row r="488" spans="1:19" ht="11.25" thickBot="1" x14ac:dyDescent="0.2">
      <c r="A488" s="107" t="s">
        <v>90</v>
      </c>
      <c r="B488" s="107">
        <v>13</v>
      </c>
      <c r="C488" s="108">
        <v>39</v>
      </c>
      <c r="D488" s="108">
        <v>39</v>
      </c>
      <c r="E488" s="108">
        <v>39</v>
      </c>
      <c r="F488" s="108">
        <v>39</v>
      </c>
      <c r="G488" s="108">
        <v>39</v>
      </c>
      <c r="H488" s="108">
        <v>39</v>
      </c>
      <c r="I488" s="108">
        <v>39</v>
      </c>
      <c r="J488" s="108">
        <v>39</v>
      </c>
      <c r="K488" s="108">
        <v>39</v>
      </c>
      <c r="L488" s="108">
        <v>39</v>
      </c>
      <c r="M488" s="108">
        <v>39</v>
      </c>
      <c r="N488" s="108">
        <v>39</v>
      </c>
      <c r="O488" s="108">
        <v>39</v>
      </c>
      <c r="P488" s="108">
        <v>39</v>
      </c>
      <c r="Q488" s="108">
        <v>39</v>
      </c>
      <c r="R488" s="108">
        <v>39</v>
      </c>
      <c r="S488" s="108">
        <v>39</v>
      </c>
    </row>
    <row r="489" spans="1:19" ht="11.25" thickBot="1" x14ac:dyDescent="0.2">
      <c r="A489" s="107" t="s">
        <v>69</v>
      </c>
      <c r="B489" s="107">
        <v>13</v>
      </c>
      <c r="C489" s="108">
        <v>39</v>
      </c>
      <c r="D489" s="108">
        <v>39</v>
      </c>
      <c r="E489" s="108">
        <v>39</v>
      </c>
      <c r="F489" s="108">
        <v>39</v>
      </c>
      <c r="G489" s="108">
        <v>39</v>
      </c>
      <c r="H489" s="108">
        <v>39</v>
      </c>
      <c r="I489" s="108">
        <v>39</v>
      </c>
      <c r="J489" s="108">
        <v>39</v>
      </c>
      <c r="K489" s="108">
        <v>39</v>
      </c>
      <c r="L489" s="108">
        <v>39</v>
      </c>
      <c r="M489" s="108">
        <v>39</v>
      </c>
      <c r="N489" s="108">
        <v>39</v>
      </c>
      <c r="O489" s="108">
        <v>39</v>
      </c>
      <c r="P489" s="108">
        <v>39</v>
      </c>
      <c r="Q489" s="108">
        <v>39</v>
      </c>
      <c r="R489" s="108">
        <v>39</v>
      </c>
      <c r="S489" s="108">
        <v>39</v>
      </c>
    </row>
    <row r="490" spans="1:19" ht="11.25" thickBot="1" x14ac:dyDescent="0.2">
      <c r="A490" s="106" t="s">
        <v>255</v>
      </c>
      <c r="B490" s="106" t="s">
        <v>256</v>
      </c>
      <c r="C490" s="106" t="s">
        <v>252</v>
      </c>
      <c r="D490" s="106" t="s">
        <v>64</v>
      </c>
      <c r="E490" s="106" t="s">
        <v>65</v>
      </c>
      <c r="F490" s="106" t="s">
        <v>66</v>
      </c>
      <c r="G490" s="106" t="s">
        <v>67</v>
      </c>
      <c r="H490" s="106" t="s">
        <v>68</v>
      </c>
    </row>
    <row r="491" spans="1:19" ht="11.25" thickBot="1" x14ac:dyDescent="0.2">
      <c r="A491" s="107" t="s">
        <v>69</v>
      </c>
      <c r="B491" s="107">
        <v>13</v>
      </c>
      <c r="C491" s="108">
        <v>39</v>
      </c>
      <c r="D491" s="108">
        <v>39</v>
      </c>
      <c r="E491" s="108">
        <v>38</v>
      </c>
      <c r="F491" s="108">
        <v>39</v>
      </c>
      <c r="G491" s="108">
        <v>39</v>
      </c>
      <c r="H491" s="108">
        <v>39</v>
      </c>
    </row>
    <row r="492" spans="1:19" ht="11.25" thickBot="1" x14ac:dyDescent="0.2">
      <c r="A492" s="107" t="s">
        <v>69</v>
      </c>
      <c r="B492" s="107">
        <v>13</v>
      </c>
      <c r="C492" s="108">
        <v>39</v>
      </c>
      <c r="D492" s="108">
        <v>39</v>
      </c>
      <c r="E492" s="108">
        <v>38</v>
      </c>
      <c r="F492" s="108">
        <v>39</v>
      </c>
      <c r="G492" s="108">
        <v>39</v>
      </c>
      <c r="H492" s="108">
        <v>39</v>
      </c>
    </row>
    <row r="493" spans="1:19" ht="11.25" thickBot="1" x14ac:dyDescent="0.2">
      <c r="A493" s="109">
        <v>0.73611111111111116</v>
      </c>
      <c r="B493" s="107">
        <v>13</v>
      </c>
      <c r="C493" s="108">
        <v>39</v>
      </c>
      <c r="D493" s="108">
        <v>39</v>
      </c>
      <c r="E493" s="108">
        <v>38</v>
      </c>
      <c r="F493" s="108">
        <v>39</v>
      </c>
      <c r="G493" s="108">
        <v>39</v>
      </c>
      <c r="H493" s="108">
        <v>39</v>
      </c>
    </row>
    <row r="494" spans="1:19" ht="11.25" thickBot="1" x14ac:dyDescent="0.2">
      <c r="A494" s="109">
        <v>0.18055555555555558</v>
      </c>
      <c r="B494" s="107">
        <v>13</v>
      </c>
      <c r="C494" s="108">
        <v>39</v>
      </c>
      <c r="D494" s="108">
        <v>39</v>
      </c>
      <c r="E494" s="108">
        <v>38</v>
      </c>
      <c r="F494" s="108">
        <v>39</v>
      </c>
      <c r="G494" s="108">
        <v>39</v>
      </c>
      <c r="H494" s="108">
        <v>39</v>
      </c>
    </row>
    <row r="495" spans="1:19" ht="11.25" thickBot="1" x14ac:dyDescent="0.2">
      <c r="A495" s="109">
        <v>0.11111111111111112</v>
      </c>
      <c r="B495" s="107">
        <v>13</v>
      </c>
      <c r="C495" s="108">
        <v>39</v>
      </c>
      <c r="D495" s="108">
        <v>39</v>
      </c>
      <c r="E495" s="108">
        <v>38</v>
      </c>
      <c r="F495" s="108">
        <v>39</v>
      </c>
      <c r="G495" s="108">
        <v>39</v>
      </c>
      <c r="H495" s="108">
        <v>39</v>
      </c>
    </row>
    <row r="496" spans="1:19" ht="11.25" thickBot="1" x14ac:dyDescent="0.2">
      <c r="A496" s="110">
        <v>5.5555555555555552E-2</v>
      </c>
      <c r="B496" s="107">
        <v>13</v>
      </c>
      <c r="C496" s="108">
        <v>39</v>
      </c>
      <c r="D496" s="108">
        <v>39</v>
      </c>
      <c r="E496" s="108">
        <v>38</v>
      </c>
      <c r="F496" s="108">
        <v>39</v>
      </c>
      <c r="G496" s="108">
        <v>39</v>
      </c>
      <c r="H496" s="108">
        <v>39</v>
      </c>
    </row>
    <row r="497" spans="1:8" ht="11.25" thickBot="1" x14ac:dyDescent="0.2">
      <c r="A497" s="110">
        <v>4.8611111111111112E-2</v>
      </c>
      <c r="B497" s="107">
        <v>13</v>
      </c>
      <c r="C497" s="108">
        <v>39</v>
      </c>
      <c r="D497" s="108">
        <v>39</v>
      </c>
      <c r="E497" s="108">
        <v>38</v>
      </c>
      <c r="F497" s="108">
        <v>39</v>
      </c>
      <c r="G497" s="108">
        <v>39</v>
      </c>
      <c r="H497" s="108">
        <v>39</v>
      </c>
    </row>
    <row r="498" spans="1:8" ht="11.25" thickBot="1" x14ac:dyDescent="0.2">
      <c r="A498" s="110">
        <v>4.2361111111111106E-2</v>
      </c>
      <c r="B498" s="107">
        <v>13</v>
      </c>
      <c r="C498" s="108">
        <v>39</v>
      </c>
      <c r="D498" s="108">
        <v>39</v>
      </c>
      <c r="E498" s="108">
        <v>38</v>
      </c>
      <c r="F498" s="108">
        <v>39</v>
      </c>
      <c r="G498" s="108">
        <v>39</v>
      </c>
      <c r="H498" s="108">
        <v>39</v>
      </c>
    </row>
    <row r="499" spans="1:8" ht="11.25" thickBot="1" x14ac:dyDescent="0.2">
      <c r="A499" s="107" t="s">
        <v>70</v>
      </c>
      <c r="B499" s="107">
        <v>13</v>
      </c>
      <c r="C499" s="108">
        <v>39</v>
      </c>
      <c r="D499" s="108">
        <v>39</v>
      </c>
      <c r="E499" s="108">
        <v>38</v>
      </c>
      <c r="F499" s="108">
        <v>39</v>
      </c>
      <c r="G499" s="108">
        <v>39</v>
      </c>
      <c r="H499" s="108">
        <v>39</v>
      </c>
    </row>
    <row r="500" spans="1:8" ht="11.25" thickBot="1" x14ac:dyDescent="0.2">
      <c r="A500" s="107" t="s">
        <v>257</v>
      </c>
      <c r="B500" s="107">
        <v>13</v>
      </c>
      <c r="C500" s="108">
        <v>39</v>
      </c>
      <c r="D500" s="108">
        <v>39</v>
      </c>
      <c r="E500" s="108">
        <v>38</v>
      </c>
      <c r="F500" s="108">
        <v>39</v>
      </c>
      <c r="G500" s="108">
        <v>39</v>
      </c>
      <c r="H500" s="108">
        <v>39</v>
      </c>
    </row>
    <row r="501" spans="1:8" ht="11.25" thickBot="1" x14ac:dyDescent="0.2">
      <c r="A501" s="107" t="s">
        <v>258</v>
      </c>
      <c r="B501" s="107">
        <v>13</v>
      </c>
      <c r="C501" s="108">
        <v>39</v>
      </c>
      <c r="D501" s="108">
        <v>39</v>
      </c>
      <c r="E501" s="108">
        <v>38</v>
      </c>
      <c r="F501" s="108">
        <v>39</v>
      </c>
      <c r="G501" s="108">
        <v>39</v>
      </c>
      <c r="H501" s="108">
        <v>39</v>
      </c>
    </row>
    <row r="502" spans="1:8" ht="11.25" thickBot="1" x14ac:dyDescent="0.2">
      <c r="A502" s="107" t="s">
        <v>259</v>
      </c>
      <c r="B502" s="107">
        <v>13</v>
      </c>
      <c r="C502" s="108">
        <v>39</v>
      </c>
      <c r="D502" s="108">
        <v>39</v>
      </c>
      <c r="E502" s="108">
        <v>38</v>
      </c>
      <c r="F502" s="108">
        <v>39</v>
      </c>
      <c r="G502" s="108">
        <v>39</v>
      </c>
      <c r="H502" s="108">
        <v>39</v>
      </c>
    </row>
    <row r="503" spans="1:8" ht="11.25" thickBot="1" x14ac:dyDescent="0.2">
      <c r="A503" s="107" t="s">
        <v>260</v>
      </c>
      <c r="B503" s="107">
        <v>13</v>
      </c>
      <c r="C503" s="108">
        <v>39</v>
      </c>
      <c r="D503" s="108">
        <v>39</v>
      </c>
      <c r="E503" s="108">
        <v>38</v>
      </c>
      <c r="F503" s="108">
        <v>39</v>
      </c>
      <c r="G503" s="108">
        <v>39</v>
      </c>
      <c r="H503" s="108">
        <v>39</v>
      </c>
    </row>
    <row r="504" spans="1:8" ht="11.25" thickBot="1" x14ac:dyDescent="0.2">
      <c r="A504" s="107" t="s">
        <v>261</v>
      </c>
      <c r="B504" s="107">
        <v>13</v>
      </c>
      <c r="C504" s="108">
        <v>39</v>
      </c>
      <c r="D504" s="108">
        <v>39</v>
      </c>
      <c r="E504" s="108">
        <v>38</v>
      </c>
      <c r="F504" s="108">
        <v>39</v>
      </c>
      <c r="G504" s="108">
        <v>39</v>
      </c>
      <c r="H504" s="108">
        <v>39</v>
      </c>
    </row>
    <row r="505" spans="1:8" ht="11.25" thickBot="1" x14ac:dyDescent="0.2">
      <c r="A505" s="107" t="s">
        <v>262</v>
      </c>
      <c r="B505" s="107">
        <v>13</v>
      </c>
      <c r="C505" s="108">
        <v>39</v>
      </c>
      <c r="D505" s="108">
        <v>39</v>
      </c>
      <c r="E505" s="108">
        <v>38</v>
      </c>
      <c r="F505" s="108">
        <v>39</v>
      </c>
      <c r="G505" s="108">
        <v>39</v>
      </c>
      <c r="H505" s="108">
        <v>39</v>
      </c>
    </row>
    <row r="506" spans="1:8" ht="11.25" thickBot="1" x14ac:dyDescent="0.2">
      <c r="A506" s="107" t="s">
        <v>263</v>
      </c>
      <c r="B506" s="107">
        <v>13</v>
      </c>
      <c r="C506" s="108">
        <v>39</v>
      </c>
      <c r="D506" s="108">
        <v>39</v>
      </c>
      <c r="E506" s="108">
        <v>38</v>
      </c>
      <c r="F506" s="108">
        <v>39</v>
      </c>
      <c r="G506" s="108">
        <v>39</v>
      </c>
      <c r="H506" s="108">
        <v>39</v>
      </c>
    </row>
    <row r="507" spans="1:8" ht="11.25" thickBot="1" x14ac:dyDescent="0.2">
      <c r="A507" s="107" t="s">
        <v>264</v>
      </c>
      <c r="B507" s="107">
        <v>13</v>
      </c>
      <c r="C507" s="108">
        <v>39</v>
      </c>
      <c r="D507" s="108">
        <v>39</v>
      </c>
      <c r="E507" s="108">
        <v>38</v>
      </c>
      <c r="F507" s="108">
        <v>39</v>
      </c>
      <c r="G507" s="108">
        <v>39</v>
      </c>
      <c r="H507" s="108">
        <v>39</v>
      </c>
    </row>
    <row r="508" spans="1:8" ht="11.25" thickBot="1" x14ac:dyDescent="0.2">
      <c r="A508" s="107" t="s">
        <v>265</v>
      </c>
      <c r="B508" s="107">
        <v>13</v>
      </c>
      <c r="C508" s="108">
        <v>39</v>
      </c>
      <c r="D508" s="108">
        <v>39</v>
      </c>
      <c r="E508" s="108">
        <v>38</v>
      </c>
      <c r="F508" s="108">
        <v>39</v>
      </c>
      <c r="G508" s="108">
        <v>39</v>
      </c>
      <c r="H508" s="108">
        <v>39</v>
      </c>
    </row>
    <row r="509" spans="1:8" ht="11.25" thickBot="1" x14ac:dyDescent="0.2">
      <c r="A509" s="107" t="s">
        <v>266</v>
      </c>
      <c r="B509" s="107">
        <v>13</v>
      </c>
      <c r="C509" s="108">
        <v>39</v>
      </c>
      <c r="D509" s="108">
        <v>39</v>
      </c>
      <c r="E509" s="108">
        <v>38</v>
      </c>
      <c r="F509" s="108">
        <v>39</v>
      </c>
      <c r="G509" s="108">
        <v>39</v>
      </c>
      <c r="H509" s="108">
        <v>39</v>
      </c>
    </row>
    <row r="510" spans="1:8" ht="11.25" thickBot="1" x14ac:dyDescent="0.2">
      <c r="A510" s="107" t="s">
        <v>267</v>
      </c>
      <c r="B510" s="107">
        <v>13</v>
      </c>
      <c r="C510" s="108">
        <v>39</v>
      </c>
      <c r="D510" s="108">
        <v>39</v>
      </c>
      <c r="E510" s="108">
        <v>38</v>
      </c>
      <c r="F510" s="108">
        <v>39</v>
      </c>
      <c r="G510" s="108">
        <v>39</v>
      </c>
      <c r="H510" s="108">
        <v>39</v>
      </c>
    </row>
    <row r="511" spans="1:8" ht="11.25" thickBot="1" x14ac:dyDescent="0.2">
      <c r="A511" s="107" t="s">
        <v>268</v>
      </c>
      <c r="B511" s="107">
        <v>13</v>
      </c>
      <c r="C511" s="108">
        <v>39</v>
      </c>
      <c r="D511" s="108">
        <v>39</v>
      </c>
      <c r="E511" s="108">
        <v>38</v>
      </c>
      <c r="F511" s="108">
        <v>39</v>
      </c>
      <c r="G511" s="108">
        <v>39</v>
      </c>
      <c r="H511" s="108">
        <v>39</v>
      </c>
    </row>
    <row r="512" spans="1:8" ht="11.25" thickBot="1" x14ac:dyDescent="0.2">
      <c r="A512" s="107" t="s">
        <v>71</v>
      </c>
      <c r="B512" s="107">
        <v>13</v>
      </c>
      <c r="C512" s="108">
        <v>39</v>
      </c>
      <c r="D512" s="108">
        <v>39</v>
      </c>
      <c r="E512" s="108">
        <v>38</v>
      </c>
      <c r="F512" s="108">
        <v>39</v>
      </c>
      <c r="G512" s="108">
        <v>39</v>
      </c>
      <c r="H512" s="108">
        <v>39</v>
      </c>
    </row>
    <row r="513" spans="1:8" ht="11.25" thickBot="1" x14ac:dyDescent="0.2">
      <c r="A513" s="107" t="s">
        <v>72</v>
      </c>
      <c r="B513" s="107">
        <v>13</v>
      </c>
      <c r="C513" s="108">
        <v>39</v>
      </c>
      <c r="D513" s="108">
        <v>39</v>
      </c>
      <c r="E513" s="108">
        <v>38</v>
      </c>
      <c r="F513" s="108">
        <v>39</v>
      </c>
      <c r="G513" s="108">
        <v>39</v>
      </c>
      <c r="H513" s="108">
        <v>39</v>
      </c>
    </row>
    <row r="514" spans="1:8" ht="11.25" thickBot="1" x14ac:dyDescent="0.2">
      <c r="A514" s="107" t="s">
        <v>73</v>
      </c>
      <c r="B514" s="107">
        <v>13</v>
      </c>
      <c r="C514" s="108">
        <v>39</v>
      </c>
      <c r="D514" s="108">
        <v>39</v>
      </c>
      <c r="E514" s="108">
        <v>38</v>
      </c>
      <c r="F514" s="108">
        <v>39</v>
      </c>
      <c r="G514" s="108">
        <v>39</v>
      </c>
      <c r="H514" s="108">
        <v>39</v>
      </c>
    </row>
    <row r="515" spans="1:8" ht="11.25" thickBot="1" x14ac:dyDescent="0.2">
      <c r="A515" s="107" t="s">
        <v>74</v>
      </c>
      <c r="B515" s="107">
        <v>13</v>
      </c>
      <c r="C515" s="108">
        <v>39</v>
      </c>
      <c r="D515" s="108">
        <v>39</v>
      </c>
      <c r="E515" s="108">
        <v>38</v>
      </c>
      <c r="F515" s="108">
        <v>39</v>
      </c>
      <c r="G515" s="108">
        <v>39</v>
      </c>
      <c r="H515" s="108">
        <v>39</v>
      </c>
    </row>
    <row r="516" spans="1:8" ht="11.25" thickBot="1" x14ac:dyDescent="0.2">
      <c r="A516" s="107" t="s">
        <v>75</v>
      </c>
      <c r="B516" s="107">
        <v>13</v>
      </c>
      <c r="C516" s="108">
        <v>39</v>
      </c>
      <c r="D516" s="108">
        <v>39</v>
      </c>
      <c r="E516" s="108">
        <v>38</v>
      </c>
      <c r="F516" s="108">
        <v>39</v>
      </c>
      <c r="G516" s="108">
        <v>39</v>
      </c>
      <c r="H516" s="108">
        <v>39</v>
      </c>
    </row>
    <row r="517" spans="1:8" ht="11.25" thickBot="1" x14ac:dyDescent="0.2">
      <c r="A517" s="107" t="s">
        <v>76</v>
      </c>
      <c r="B517" s="107">
        <v>13</v>
      </c>
      <c r="C517" s="108">
        <v>39</v>
      </c>
      <c r="D517" s="108">
        <v>39</v>
      </c>
      <c r="E517" s="108">
        <v>38</v>
      </c>
      <c r="F517" s="108">
        <v>39</v>
      </c>
      <c r="G517" s="108">
        <v>39</v>
      </c>
      <c r="H517" s="108">
        <v>39</v>
      </c>
    </row>
    <row r="518" spans="1:8" ht="11.25" thickBot="1" x14ac:dyDescent="0.2">
      <c r="A518" s="107" t="s">
        <v>77</v>
      </c>
      <c r="B518" s="107">
        <v>13</v>
      </c>
      <c r="C518" s="108">
        <v>39</v>
      </c>
      <c r="D518" s="108">
        <v>39</v>
      </c>
      <c r="E518" s="108">
        <v>38</v>
      </c>
      <c r="F518" s="108">
        <v>39</v>
      </c>
      <c r="G518" s="108">
        <v>39</v>
      </c>
      <c r="H518" s="108">
        <v>39</v>
      </c>
    </row>
    <row r="519" spans="1:8" ht="11.25" thickBot="1" x14ac:dyDescent="0.2">
      <c r="A519" s="107" t="s">
        <v>78</v>
      </c>
      <c r="B519" s="107">
        <v>13</v>
      </c>
      <c r="C519" s="108">
        <v>39</v>
      </c>
      <c r="D519" s="108">
        <v>39</v>
      </c>
      <c r="E519" s="108">
        <v>38</v>
      </c>
      <c r="F519" s="108">
        <v>39</v>
      </c>
      <c r="G519" s="108">
        <v>39</v>
      </c>
      <c r="H519" s="108">
        <v>39</v>
      </c>
    </row>
    <row r="520" spans="1:8" ht="11.25" thickBot="1" x14ac:dyDescent="0.2">
      <c r="A520" s="107" t="s">
        <v>79</v>
      </c>
      <c r="B520" s="107">
        <v>13</v>
      </c>
      <c r="C520" s="108">
        <v>39</v>
      </c>
      <c r="D520" s="108">
        <v>39</v>
      </c>
      <c r="E520" s="108">
        <v>38</v>
      </c>
      <c r="F520" s="108">
        <v>39</v>
      </c>
      <c r="G520" s="108">
        <v>39</v>
      </c>
      <c r="H520" s="108">
        <v>39</v>
      </c>
    </row>
    <row r="521" spans="1:8" ht="11.25" thickBot="1" x14ac:dyDescent="0.2">
      <c r="A521" s="107" t="s">
        <v>80</v>
      </c>
      <c r="B521" s="107">
        <v>13</v>
      </c>
      <c r="C521" s="108">
        <v>39</v>
      </c>
      <c r="D521" s="108">
        <v>39</v>
      </c>
      <c r="E521" s="108">
        <v>38</v>
      </c>
      <c r="F521" s="108">
        <v>39</v>
      </c>
      <c r="G521" s="108">
        <v>39</v>
      </c>
      <c r="H521" s="108">
        <v>39</v>
      </c>
    </row>
    <row r="522" spans="1:8" ht="11.25" thickBot="1" x14ac:dyDescent="0.2">
      <c r="A522" s="107" t="s">
        <v>81</v>
      </c>
      <c r="B522" s="107">
        <v>13</v>
      </c>
      <c r="C522" s="108">
        <v>39</v>
      </c>
      <c r="D522" s="108">
        <v>39</v>
      </c>
      <c r="E522" s="108">
        <v>38</v>
      </c>
      <c r="F522" s="108">
        <v>39</v>
      </c>
      <c r="G522" s="108">
        <v>39</v>
      </c>
      <c r="H522" s="108">
        <v>39</v>
      </c>
    </row>
    <row r="523" spans="1:8" ht="11.25" thickBot="1" x14ac:dyDescent="0.2">
      <c r="A523" s="107" t="s">
        <v>82</v>
      </c>
      <c r="B523" s="107">
        <v>13</v>
      </c>
      <c r="C523" s="108">
        <v>39</v>
      </c>
      <c r="D523" s="108">
        <v>39</v>
      </c>
      <c r="E523" s="108">
        <v>38</v>
      </c>
      <c r="F523" s="108">
        <v>39</v>
      </c>
      <c r="G523" s="108">
        <v>39</v>
      </c>
      <c r="H523" s="108">
        <v>39</v>
      </c>
    </row>
    <row r="524" spans="1:8" ht="11.25" thickBot="1" x14ac:dyDescent="0.2">
      <c r="A524" s="107" t="s">
        <v>83</v>
      </c>
      <c r="B524" s="107">
        <v>13</v>
      </c>
      <c r="C524" s="108">
        <v>39</v>
      </c>
      <c r="D524" s="108">
        <v>39</v>
      </c>
      <c r="E524" s="108">
        <v>38</v>
      </c>
      <c r="F524" s="108">
        <v>39</v>
      </c>
      <c r="G524" s="108">
        <v>39</v>
      </c>
      <c r="H524" s="108">
        <v>39</v>
      </c>
    </row>
    <row r="525" spans="1:8" ht="11.25" thickBot="1" x14ac:dyDescent="0.2">
      <c r="A525" s="107" t="s">
        <v>84</v>
      </c>
      <c r="B525" s="107">
        <v>13</v>
      </c>
      <c r="C525" s="108">
        <v>39</v>
      </c>
      <c r="D525" s="108">
        <v>39</v>
      </c>
      <c r="E525" s="108">
        <v>38</v>
      </c>
      <c r="F525" s="108">
        <v>39</v>
      </c>
      <c r="G525" s="108">
        <v>39</v>
      </c>
      <c r="H525" s="108">
        <v>39</v>
      </c>
    </row>
    <row r="526" spans="1:8" ht="11.25" thickBot="1" x14ac:dyDescent="0.2">
      <c r="A526" s="107" t="s">
        <v>85</v>
      </c>
      <c r="B526" s="107">
        <v>13</v>
      </c>
      <c r="C526" s="108">
        <v>39</v>
      </c>
      <c r="D526" s="108">
        <v>39</v>
      </c>
      <c r="E526" s="108">
        <v>38</v>
      </c>
      <c r="F526" s="108">
        <v>39</v>
      </c>
      <c r="G526" s="108">
        <v>39</v>
      </c>
      <c r="H526" s="108">
        <v>39</v>
      </c>
    </row>
    <row r="527" spans="1:8" ht="11.25" thickBot="1" x14ac:dyDescent="0.2">
      <c r="A527" s="107" t="s">
        <v>86</v>
      </c>
      <c r="B527" s="107">
        <v>13</v>
      </c>
      <c r="C527" s="108">
        <v>39</v>
      </c>
      <c r="D527" s="108">
        <v>39</v>
      </c>
      <c r="E527" s="108">
        <v>38</v>
      </c>
      <c r="F527" s="108">
        <v>39</v>
      </c>
      <c r="G527" s="108">
        <v>39</v>
      </c>
      <c r="H527" s="108">
        <v>39</v>
      </c>
    </row>
    <row r="528" spans="1:8" ht="11.25" thickBot="1" x14ac:dyDescent="0.2">
      <c r="A528" s="107" t="s">
        <v>87</v>
      </c>
      <c r="B528" s="107">
        <v>13</v>
      </c>
      <c r="C528" s="108">
        <v>39</v>
      </c>
      <c r="D528" s="108">
        <v>39</v>
      </c>
      <c r="E528" s="108">
        <v>38</v>
      </c>
      <c r="F528" s="108">
        <v>39</v>
      </c>
      <c r="G528" s="108">
        <v>39</v>
      </c>
      <c r="H528" s="108">
        <v>39</v>
      </c>
    </row>
    <row r="529" spans="1:8" ht="11.25" thickBot="1" x14ac:dyDescent="0.2">
      <c r="A529" s="107" t="s">
        <v>73</v>
      </c>
      <c r="B529" s="107">
        <v>13</v>
      </c>
      <c r="C529" s="108">
        <v>39</v>
      </c>
      <c r="D529" s="108">
        <v>39</v>
      </c>
      <c r="E529" s="108">
        <v>38</v>
      </c>
      <c r="F529" s="108">
        <v>39</v>
      </c>
      <c r="G529" s="108">
        <v>39</v>
      </c>
      <c r="H529" s="108">
        <v>39</v>
      </c>
    </row>
    <row r="530" spans="1:8" ht="11.25" thickBot="1" x14ac:dyDescent="0.2">
      <c r="A530" s="107" t="s">
        <v>74</v>
      </c>
      <c r="B530" s="107">
        <v>13</v>
      </c>
      <c r="C530" s="108">
        <v>39</v>
      </c>
      <c r="D530" s="108">
        <v>39</v>
      </c>
      <c r="E530" s="108">
        <v>38</v>
      </c>
      <c r="F530" s="108">
        <v>39</v>
      </c>
      <c r="G530" s="108">
        <v>39</v>
      </c>
      <c r="H530" s="108">
        <v>39</v>
      </c>
    </row>
    <row r="531" spans="1:8" ht="11.25" thickBot="1" x14ac:dyDescent="0.2">
      <c r="A531" s="107" t="s">
        <v>75</v>
      </c>
      <c r="B531" s="107">
        <v>13</v>
      </c>
      <c r="C531" s="108">
        <v>39</v>
      </c>
      <c r="D531" s="108">
        <v>39</v>
      </c>
      <c r="E531" s="108">
        <v>38</v>
      </c>
      <c r="F531" s="108">
        <v>39</v>
      </c>
      <c r="G531" s="108">
        <v>39</v>
      </c>
      <c r="H531" s="108">
        <v>39</v>
      </c>
    </row>
    <row r="532" spans="1:8" ht="11.25" thickBot="1" x14ac:dyDescent="0.2">
      <c r="A532" s="107" t="s">
        <v>76</v>
      </c>
      <c r="B532" s="107">
        <v>13</v>
      </c>
      <c r="C532" s="108">
        <v>39</v>
      </c>
      <c r="D532" s="108">
        <v>39</v>
      </c>
      <c r="E532" s="108">
        <v>38</v>
      </c>
      <c r="F532" s="108">
        <v>39</v>
      </c>
      <c r="G532" s="108">
        <v>39</v>
      </c>
      <c r="H532" s="108">
        <v>39</v>
      </c>
    </row>
    <row r="533" spans="1:8" ht="11.25" thickBot="1" x14ac:dyDescent="0.2">
      <c r="A533" s="107" t="s">
        <v>77</v>
      </c>
      <c r="B533" s="107">
        <v>13</v>
      </c>
      <c r="C533" s="108">
        <v>39</v>
      </c>
      <c r="D533" s="108">
        <v>39</v>
      </c>
      <c r="E533" s="108">
        <v>38</v>
      </c>
      <c r="F533" s="108">
        <v>39</v>
      </c>
      <c r="G533" s="108">
        <v>39</v>
      </c>
      <c r="H533" s="108">
        <v>39</v>
      </c>
    </row>
    <row r="534" spans="1:8" ht="11.25" thickBot="1" x14ac:dyDescent="0.2">
      <c r="A534" s="107" t="s">
        <v>78</v>
      </c>
      <c r="B534" s="107">
        <v>13</v>
      </c>
      <c r="C534" s="108">
        <v>39</v>
      </c>
      <c r="D534" s="108">
        <v>39</v>
      </c>
      <c r="E534" s="108">
        <v>38</v>
      </c>
      <c r="F534" s="108">
        <v>39</v>
      </c>
      <c r="G534" s="108">
        <v>39</v>
      </c>
      <c r="H534" s="108">
        <v>39</v>
      </c>
    </row>
    <row r="535" spans="1:8" ht="11.25" thickBot="1" x14ac:dyDescent="0.2">
      <c r="A535" s="107" t="s">
        <v>79</v>
      </c>
      <c r="B535" s="107">
        <v>13</v>
      </c>
      <c r="C535" s="108">
        <v>39</v>
      </c>
      <c r="D535" s="108">
        <v>39</v>
      </c>
      <c r="E535" s="108">
        <v>38</v>
      </c>
      <c r="F535" s="108">
        <v>39</v>
      </c>
      <c r="G535" s="108">
        <v>39</v>
      </c>
      <c r="H535" s="108">
        <v>39</v>
      </c>
    </row>
    <row r="536" spans="1:8" ht="11.25" thickBot="1" x14ac:dyDescent="0.2">
      <c r="A536" s="107" t="s">
        <v>80</v>
      </c>
      <c r="B536" s="107">
        <v>13</v>
      </c>
      <c r="C536" s="108">
        <v>39</v>
      </c>
      <c r="D536" s="108">
        <v>39</v>
      </c>
      <c r="E536" s="108">
        <v>38</v>
      </c>
      <c r="F536" s="108">
        <v>39</v>
      </c>
      <c r="G536" s="108">
        <v>39</v>
      </c>
      <c r="H536" s="108">
        <v>39</v>
      </c>
    </row>
    <row r="537" spans="1:8" ht="11.25" thickBot="1" x14ac:dyDescent="0.2">
      <c r="A537" s="107" t="s">
        <v>81</v>
      </c>
      <c r="B537" s="107">
        <v>13</v>
      </c>
      <c r="C537" s="108">
        <v>39</v>
      </c>
      <c r="D537" s="108">
        <v>39</v>
      </c>
      <c r="E537" s="108">
        <v>38</v>
      </c>
      <c r="F537" s="108">
        <v>39</v>
      </c>
      <c r="G537" s="108">
        <v>39</v>
      </c>
      <c r="H537" s="108">
        <v>39</v>
      </c>
    </row>
    <row r="538" spans="1:8" ht="11.25" thickBot="1" x14ac:dyDescent="0.2">
      <c r="A538" s="107" t="s">
        <v>82</v>
      </c>
      <c r="B538" s="107">
        <v>13</v>
      </c>
      <c r="C538" s="108">
        <v>39</v>
      </c>
      <c r="D538" s="108">
        <v>39</v>
      </c>
      <c r="E538" s="108">
        <v>38</v>
      </c>
      <c r="F538" s="108">
        <v>39</v>
      </c>
      <c r="G538" s="108">
        <v>39</v>
      </c>
      <c r="H538" s="108">
        <v>39</v>
      </c>
    </row>
    <row r="539" spans="1:8" ht="11.25" thickBot="1" x14ac:dyDescent="0.2">
      <c r="A539" s="107" t="s">
        <v>83</v>
      </c>
      <c r="B539" s="107">
        <v>13</v>
      </c>
      <c r="C539" s="108">
        <v>39</v>
      </c>
      <c r="D539" s="108">
        <v>39</v>
      </c>
      <c r="E539" s="108">
        <v>38</v>
      </c>
      <c r="F539" s="108">
        <v>39</v>
      </c>
      <c r="G539" s="108">
        <v>39</v>
      </c>
      <c r="H539" s="108">
        <v>39</v>
      </c>
    </row>
    <row r="540" spans="1:8" ht="11.25" thickBot="1" x14ac:dyDescent="0.2">
      <c r="A540" s="107" t="s">
        <v>84</v>
      </c>
      <c r="B540" s="107">
        <v>13</v>
      </c>
      <c r="C540" s="108">
        <v>39</v>
      </c>
      <c r="D540" s="108">
        <v>39</v>
      </c>
      <c r="E540" s="108">
        <v>38</v>
      </c>
      <c r="F540" s="108">
        <v>39</v>
      </c>
      <c r="G540" s="108">
        <v>39</v>
      </c>
      <c r="H540" s="108">
        <v>39</v>
      </c>
    </row>
    <row r="541" spans="1:8" ht="11.25" thickBot="1" x14ac:dyDescent="0.2">
      <c r="A541" s="107" t="s">
        <v>85</v>
      </c>
      <c r="B541" s="107">
        <v>13</v>
      </c>
      <c r="C541" s="108">
        <v>39</v>
      </c>
      <c r="D541" s="108">
        <v>39</v>
      </c>
      <c r="E541" s="108">
        <v>38</v>
      </c>
      <c r="F541" s="108">
        <v>39</v>
      </c>
      <c r="G541" s="108">
        <v>39</v>
      </c>
      <c r="H541" s="108">
        <v>39</v>
      </c>
    </row>
    <row r="542" spans="1:8" ht="11.25" thickBot="1" x14ac:dyDescent="0.2">
      <c r="A542" s="107" t="s">
        <v>86</v>
      </c>
      <c r="B542" s="107">
        <v>13</v>
      </c>
      <c r="C542" s="108">
        <v>39</v>
      </c>
      <c r="D542" s="108">
        <v>39</v>
      </c>
      <c r="E542" s="108">
        <v>38</v>
      </c>
      <c r="F542" s="108">
        <v>39</v>
      </c>
      <c r="G542" s="108">
        <v>39</v>
      </c>
      <c r="H542" s="108">
        <v>39</v>
      </c>
    </row>
    <row r="543" spans="1:8" ht="11.25" thickBot="1" x14ac:dyDescent="0.2">
      <c r="A543" s="107" t="s">
        <v>88</v>
      </c>
      <c r="B543" s="107">
        <v>13</v>
      </c>
      <c r="C543" s="108">
        <v>39</v>
      </c>
      <c r="D543" s="108">
        <v>39</v>
      </c>
      <c r="E543" s="108">
        <v>38</v>
      </c>
      <c r="F543" s="108">
        <v>39</v>
      </c>
      <c r="G543" s="108">
        <v>39</v>
      </c>
      <c r="H543" s="108">
        <v>39</v>
      </c>
    </row>
    <row r="544" spans="1:8" ht="11.25" thickBot="1" x14ac:dyDescent="0.2">
      <c r="A544" s="107" t="s">
        <v>89</v>
      </c>
      <c r="B544" s="107">
        <v>13</v>
      </c>
      <c r="C544" s="108">
        <v>39</v>
      </c>
      <c r="D544" s="108">
        <v>39</v>
      </c>
      <c r="E544" s="108">
        <v>38</v>
      </c>
      <c r="F544" s="108">
        <v>39</v>
      </c>
      <c r="G544" s="108">
        <v>39</v>
      </c>
      <c r="H544" s="108">
        <v>39</v>
      </c>
    </row>
    <row r="545" spans="1:8" ht="11.25" thickBot="1" x14ac:dyDescent="0.2">
      <c r="A545" s="107" t="s">
        <v>90</v>
      </c>
      <c r="B545" s="107">
        <v>13</v>
      </c>
      <c r="C545" s="108">
        <v>39</v>
      </c>
      <c r="D545" s="108">
        <v>39</v>
      </c>
      <c r="E545" s="108">
        <v>38</v>
      </c>
      <c r="F545" s="108">
        <v>39</v>
      </c>
      <c r="G545" s="108">
        <v>39</v>
      </c>
      <c r="H545" s="108">
        <v>39</v>
      </c>
    </row>
    <row r="546" spans="1:8" ht="11.25" thickBot="1" x14ac:dyDescent="0.2">
      <c r="A546" s="107" t="s">
        <v>91</v>
      </c>
      <c r="B546" s="107">
        <v>13</v>
      </c>
      <c r="C546" s="108">
        <v>39</v>
      </c>
      <c r="D546" s="108">
        <v>39</v>
      </c>
      <c r="E546" s="108">
        <v>38</v>
      </c>
      <c r="F546" s="108">
        <v>39</v>
      </c>
      <c r="G546" s="108">
        <v>39</v>
      </c>
      <c r="H546" s="108">
        <v>39</v>
      </c>
    </row>
    <row r="547" spans="1:8" ht="11.25" thickBot="1" x14ac:dyDescent="0.2">
      <c r="A547" s="107" t="s">
        <v>73</v>
      </c>
      <c r="B547" s="107">
        <v>13</v>
      </c>
      <c r="C547" s="108">
        <v>39</v>
      </c>
      <c r="D547" s="108">
        <v>39</v>
      </c>
      <c r="E547" s="108">
        <v>38</v>
      </c>
      <c r="F547" s="108">
        <v>39</v>
      </c>
      <c r="G547" s="108">
        <v>39</v>
      </c>
      <c r="H547" s="108">
        <v>39</v>
      </c>
    </row>
    <row r="548" spans="1:8" ht="11.25" thickBot="1" x14ac:dyDescent="0.2">
      <c r="A548" s="107" t="s">
        <v>74</v>
      </c>
      <c r="B548" s="107">
        <v>13</v>
      </c>
      <c r="C548" s="108">
        <v>39</v>
      </c>
      <c r="D548" s="108">
        <v>39</v>
      </c>
      <c r="E548" s="108">
        <v>38</v>
      </c>
      <c r="F548" s="108">
        <v>39</v>
      </c>
      <c r="G548" s="108">
        <v>39</v>
      </c>
      <c r="H548" s="108">
        <v>39</v>
      </c>
    </row>
    <row r="549" spans="1:8" ht="11.25" thickBot="1" x14ac:dyDescent="0.2">
      <c r="A549" s="107" t="s">
        <v>75</v>
      </c>
      <c r="B549" s="107">
        <v>13</v>
      </c>
      <c r="C549" s="108">
        <v>39</v>
      </c>
      <c r="D549" s="108">
        <v>39</v>
      </c>
      <c r="E549" s="108">
        <v>38</v>
      </c>
      <c r="F549" s="108">
        <v>39</v>
      </c>
      <c r="G549" s="108">
        <v>39</v>
      </c>
      <c r="H549" s="108">
        <v>39</v>
      </c>
    </row>
    <row r="550" spans="1:8" ht="11.25" thickBot="1" x14ac:dyDescent="0.2">
      <c r="A550" s="107" t="s">
        <v>76</v>
      </c>
      <c r="B550" s="107">
        <v>13</v>
      </c>
      <c r="C550" s="108">
        <v>39</v>
      </c>
      <c r="D550" s="108">
        <v>39</v>
      </c>
      <c r="E550" s="108">
        <v>38</v>
      </c>
      <c r="F550" s="108">
        <v>39</v>
      </c>
      <c r="G550" s="108">
        <v>39</v>
      </c>
      <c r="H550" s="108">
        <v>39</v>
      </c>
    </row>
    <row r="551" spans="1:8" ht="11.25" thickBot="1" x14ac:dyDescent="0.2">
      <c r="A551" s="107" t="s">
        <v>77</v>
      </c>
      <c r="B551" s="107">
        <v>13</v>
      </c>
      <c r="C551" s="108">
        <v>39</v>
      </c>
      <c r="D551" s="108">
        <v>39</v>
      </c>
      <c r="E551" s="108">
        <v>38</v>
      </c>
      <c r="F551" s="108">
        <v>39</v>
      </c>
      <c r="G551" s="108">
        <v>39</v>
      </c>
      <c r="H551" s="108">
        <v>39</v>
      </c>
    </row>
    <row r="552" spans="1:8" ht="11.25" thickBot="1" x14ac:dyDescent="0.2">
      <c r="A552" s="107" t="s">
        <v>78</v>
      </c>
      <c r="B552" s="107">
        <v>13</v>
      </c>
      <c r="C552" s="108">
        <v>39</v>
      </c>
      <c r="D552" s="108">
        <v>39</v>
      </c>
      <c r="E552" s="108">
        <v>38</v>
      </c>
      <c r="F552" s="108">
        <v>39</v>
      </c>
      <c r="G552" s="108">
        <v>39</v>
      </c>
      <c r="H552" s="108">
        <v>39</v>
      </c>
    </row>
    <row r="553" spans="1:8" ht="11.25" thickBot="1" x14ac:dyDescent="0.2">
      <c r="A553" s="107" t="s">
        <v>79</v>
      </c>
      <c r="B553" s="107">
        <v>13</v>
      </c>
      <c r="C553" s="108">
        <v>39</v>
      </c>
      <c r="D553" s="108">
        <v>39</v>
      </c>
      <c r="E553" s="108">
        <v>38</v>
      </c>
      <c r="F553" s="108">
        <v>39</v>
      </c>
      <c r="G553" s="108">
        <v>39</v>
      </c>
      <c r="H553" s="108">
        <v>39</v>
      </c>
    </row>
    <row r="554" spans="1:8" ht="11.25" thickBot="1" x14ac:dyDescent="0.2">
      <c r="A554" s="107" t="s">
        <v>80</v>
      </c>
      <c r="B554" s="107">
        <v>13</v>
      </c>
      <c r="C554" s="108">
        <v>39</v>
      </c>
      <c r="D554" s="108">
        <v>39</v>
      </c>
      <c r="E554" s="108">
        <v>38</v>
      </c>
      <c r="F554" s="108">
        <v>39</v>
      </c>
      <c r="G554" s="108">
        <v>39</v>
      </c>
      <c r="H554" s="108">
        <v>39</v>
      </c>
    </row>
    <row r="555" spans="1:8" ht="11.25" thickBot="1" x14ac:dyDescent="0.2">
      <c r="A555" s="107" t="s">
        <v>81</v>
      </c>
      <c r="B555" s="107">
        <v>13</v>
      </c>
      <c r="C555" s="108">
        <v>39</v>
      </c>
      <c r="D555" s="108">
        <v>39</v>
      </c>
      <c r="E555" s="108">
        <v>38</v>
      </c>
      <c r="F555" s="108">
        <v>39</v>
      </c>
      <c r="G555" s="108">
        <v>39</v>
      </c>
      <c r="H555" s="108">
        <v>39</v>
      </c>
    </row>
    <row r="556" spans="1:8" ht="11.25" thickBot="1" x14ac:dyDescent="0.2">
      <c r="A556" s="107" t="s">
        <v>82</v>
      </c>
      <c r="B556" s="107">
        <v>13</v>
      </c>
      <c r="C556" s="108">
        <v>39</v>
      </c>
      <c r="D556" s="108">
        <v>39</v>
      </c>
      <c r="E556" s="108">
        <v>38</v>
      </c>
      <c r="F556" s="108">
        <v>39</v>
      </c>
      <c r="G556" s="108">
        <v>39</v>
      </c>
      <c r="H556" s="108">
        <v>39</v>
      </c>
    </row>
    <row r="557" spans="1:8" ht="11.25" thickBot="1" x14ac:dyDescent="0.2">
      <c r="A557" s="107" t="s">
        <v>83</v>
      </c>
      <c r="B557" s="107">
        <v>13</v>
      </c>
      <c r="C557" s="108">
        <v>39</v>
      </c>
      <c r="D557" s="108">
        <v>39</v>
      </c>
      <c r="E557" s="108">
        <v>38</v>
      </c>
      <c r="F557" s="108">
        <v>39</v>
      </c>
      <c r="G557" s="108">
        <v>39</v>
      </c>
      <c r="H557" s="108">
        <v>39</v>
      </c>
    </row>
    <row r="558" spans="1:8" ht="11.25" thickBot="1" x14ac:dyDescent="0.2">
      <c r="A558" s="107" t="s">
        <v>84</v>
      </c>
      <c r="B558" s="107">
        <v>13</v>
      </c>
      <c r="C558" s="108">
        <v>39</v>
      </c>
      <c r="D558" s="108">
        <v>39</v>
      </c>
      <c r="E558" s="108">
        <v>38</v>
      </c>
      <c r="F558" s="108">
        <v>39</v>
      </c>
      <c r="G558" s="108">
        <v>39</v>
      </c>
      <c r="H558" s="108">
        <v>39</v>
      </c>
    </row>
    <row r="559" spans="1:8" ht="11.25" thickBot="1" x14ac:dyDescent="0.2">
      <c r="A559" s="107" t="s">
        <v>85</v>
      </c>
      <c r="B559" s="107">
        <v>13</v>
      </c>
      <c r="C559" s="108">
        <v>39</v>
      </c>
      <c r="D559" s="108">
        <v>39</v>
      </c>
      <c r="E559" s="108">
        <v>38</v>
      </c>
      <c r="F559" s="108">
        <v>39</v>
      </c>
      <c r="G559" s="108">
        <v>39</v>
      </c>
      <c r="H559" s="108">
        <v>39</v>
      </c>
    </row>
    <row r="560" spans="1:8" ht="11.25" thickBot="1" x14ac:dyDescent="0.2">
      <c r="A560" s="107" t="s">
        <v>86</v>
      </c>
      <c r="B560" s="107">
        <v>13</v>
      </c>
      <c r="C560" s="108">
        <v>39</v>
      </c>
      <c r="D560" s="108">
        <v>39</v>
      </c>
      <c r="E560" s="108">
        <v>38</v>
      </c>
      <c r="F560" s="108">
        <v>39</v>
      </c>
      <c r="G560" s="108">
        <v>39</v>
      </c>
      <c r="H560" s="108">
        <v>39</v>
      </c>
    </row>
    <row r="561" spans="1:8" ht="11.25" thickBot="1" x14ac:dyDescent="0.2">
      <c r="A561" s="107" t="s">
        <v>92</v>
      </c>
      <c r="B561" s="107">
        <v>13</v>
      </c>
      <c r="C561" s="108">
        <v>39</v>
      </c>
      <c r="D561" s="108">
        <v>39</v>
      </c>
      <c r="E561" s="108">
        <v>38</v>
      </c>
      <c r="F561" s="108">
        <v>39</v>
      </c>
      <c r="G561" s="108">
        <v>39</v>
      </c>
      <c r="H561" s="108">
        <v>39</v>
      </c>
    </row>
    <row r="562" spans="1:8" ht="11.25" thickBot="1" x14ac:dyDescent="0.2">
      <c r="A562" s="107" t="s">
        <v>73</v>
      </c>
      <c r="B562" s="107">
        <v>13</v>
      </c>
      <c r="C562" s="108">
        <v>39</v>
      </c>
      <c r="D562" s="108">
        <v>39</v>
      </c>
      <c r="E562" s="108">
        <v>38</v>
      </c>
      <c r="F562" s="108">
        <v>39</v>
      </c>
      <c r="G562" s="108">
        <v>39</v>
      </c>
      <c r="H562" s="108">
        <v>39</v>
      </c>
    </row>
    <row r="563" spans="1:8" ht="11.25" thickBot="1" x14ac:dyDescent="0.2">
      <c r="A563" s="107" t="s">
        <v>74</v>
      </c>
      <c r="B563" s="107">
        <v>13</v>
      </c>
      <c r="C563" s="108">
        <v>39</v>
      </c>
      <c r="D563" s="108">
        <v>39</v>
      </c>
      <c r="E563" s="108">
        <v>38</v>
      </c>
      <c r="F563" s="108">
        <v>39</v>
      </c>
      <c r="G563" s="108">
        <v>39</v>
      </c>
      <c r="H563" s="108">
        <v>39</v>
      </c>
    </row>
    <row r="564" spans="1:8" ht="11.25" thickBot="1" x14ac:dyDescent="0.2">
      <c r="A564" s="107" t="s">
        <v>75</v>
      </c>
      <c r="B564" s="107">
        <v>13</v>
      </c>
      <c r="C564" s="108">
        <v>39</v>
      </c>
      <c r="D564" s="108">
        <v>39</v>
      </c>
      <c r="E564" s="108">
        <v>38</v>
      </c>
      <c r="F564" s="108">
        <v>39</v>
      </c>
      <c r="G564" s="108">
        <v>39</v>
      </c>
      <c r="H564" s="108">
        <v>39</v>
      </c>
    </row>
    <row r="565" spans="1:8" ht="11.25" thickBot="1" x14ac:dyDescent="0.2">
      <c r="A565" s="107" t="s">
        <v>76</v>
      </c>
      <c r="B565" s="107">
        <v>13</v>
      </c>
      <c r="C565" s="108">
        <v>39</v>
      </c>
      <c r="D565" s="108">
        <v>39</v>
      </c>
      <c r="E565" s="108">
        <v>38</v>
      </c>
      <c r="F565" s="108">
        <v>39</v>
      </c>
      <c r="G565" s="108">
        <v>39</v>
      </c>
      <c r="H565" s="108">
        <v>39</v>
      </c>
    </row>
    <row r="566" spans="1:8" ht="11.25" thickBot="1" x14ac:dyDescent="0.2">
      <c r="A566" s="107" t="s">
        <v>77</v>
      </c>
      <c r="B566" s="107">
        <v>13</v>
      </c>
      <c r="C566" s="108">
        <v>39</v>
      </c>
      <c r="D566" s="108">
        <v>39</v>
      </c>
      <c r="E566" s="108">
        <v>38</v>
      </c>
      <c r="F566" s="108">
        <v>39</v>
      </c>
      <c r="G566" s="108">
        <v>39</v>
      </c>
      <c r="H566" s="108">
        <v>39</v>
      </c>
    </row>
    <row r="567" spans="1:8" ht="11.25" thickBot="1" x14ac:dyDescent="0.2">
      <c r="A567" s="107" t="s">
        <v>78</v>
      </c>
      <c r="B567" s="107">
        <v>13</v>
      </c>
      <c r="C567" s="108">
        <v>39</v>
      </c>
      <c r="D567" s="108">
        <v>39</v>
      </c>
      <c r="E567" s="108">
        <v>38</v>
      </c>
      <c r="F567" s="108">
        <v>39</v>
      </c>
      <c r="G567" s="108">
        <v>39</v>
      </c>
      <c r="H567" s="108">
        <v>39</v>
      </c>
    </row>
    <row r="568" spans="1:8" ht="11.25" thickBot="1" x14ac:dyDescent="0.2">
      <c r="A568" s="107" t="s">
        <v>79</v>
      </c>
      <c r="B568" s="107">
        <v>13</v>
      </c>
      <c r="C568" s="108">
        <v>39</v>
      </c>
      <c r="D568" s="108">
        <v>39</v>
      </c>
      <c r="E568" s="108">
        <v>38</v>
      </c>
      <c r="F568" s="108">
        <v>39</v>
      </c>
      <c r="G568" s="108">
        <v>39</v>
      </c>
      <c r="H568" s="108">
        <v>39</v>
      </c>
    </row>
    <row r="569" spans="1:8" ht="11.25" thickBot="1" x14ac:dyDescent="0.2">
      <c r="A569" s="107" t="s">
        <v>80</v>
      </c>
      <c r="B569" s="107">
        <v>13</v>
      </c>
      <c r="C569" s="108">
        <v>39</v>
      </c>
      <c r="D569" s="108">
        <v>39</v>
      </c>
      <c r="E569" s="108">
        <v>38</v>
      </c>
      <c r="F569" s="108">
        <v>39</v>
      </c>
      <c r="G569" s="108">
        <v>39</v>
      </c>
      <c r="H569" s="108">
        <v>39</v>
      </c>
    </row>
    <row r="570" spans="1:8" ht="11.25" thickBot="1" x14ac:dyDescent="0.2">
      <c r="A570" s="107" t="s">
        <v>81</v>
      </c>
      <c r="B570" s="107">
        <v>13</v>
      </c>
      <c r="C570" s="108">
        <v>39</v>
      </c>
      <c r="D570" s="108">
        <v>39</v>
      </c>
      <c r="E570" s="108">
        <v>38</v>
      </c>
      <c r="F570" s="108">
        <v>39</v>
      </c>
      <c r="G570" s="108">
        <v>39</v>
      </c>
      <c r="H570" s="108">
        <v>39</v>
      </c>
    </row>
    <row r="571" spans="1:8" ht="11.25" thickBot="1" x14ac:dyDescent="0.2">
      <c r="A571" s="107" t="s">
        <v>82</v>
      </c>
      <c r="B571" s="107">
        <v>13</v>
      </c>
      <c r="C571" s="108">
        <v>39</v>
      </c>
      <c r="D571" s="108">
        <v>39</v>
      </c>
      <c r="E571" s="108">
        <v>38</v>
      </c>
      <c r="F571" s="108">
        <v>39</v>
      </c>
      <c r="G571" s="108">
        <v>39</v>
      </c>
      <c r="H571" s="108">
        <v>39</v>
      </c>
    </row>
    <row r="572" spans="1:8" ht="11.25" thickBot="1" x14ac:dyDescent="0.2">
      <c r="A572" s="107" t="s">
        <v>83</v>
      </c>
      <c r="B572" s="107">
        <v>13</v>
      </c>
      <c r="C572" s="108">
        <v>39</v>
      </c>
      <c r="D572" s="108">
        <v>39</v>
      </c>
      <c r="E572" s="108">
        <v>38</v>
      </c>
      <c r="F572" s="108">
        <v>39</v>
      </c>
      <c r="G572" s="108">
        <v>39</v>
      </c>
      <c r="H572" s="108">
        <v>39</v>
      </c>
    </row>
    <row r="573" spans="1:8" ht="11.25" thickBot="1" x14ac:dyDescent="0.2">
      <c r="A573" s="107" t="s">
        <v>84</v>
      </c>
      <c r="B573" s="107">
        <v>13</v>
      </c>
      <c r="C573" s="108">
        <v>39</v>
      </c>
      <c r="D573" s="108">
        <v>39</v>
      </c>
      <c r="E573" s="108">
        <v>38</v>
      </c>
      <c r="F573" s="108">
        <v>39</v>
      </c>
      <c r="G573" s="108">
        <v>39</v>
      </c>
      <c r="H573" s="108">
        <v>39</v>
      </c>
    </row>
    <row r="574" spans="1:8" ht="11.25" thickBot="1" x14ac:dyDescent="0.2">
      <c r="A574" s="107" t="s">
        <v>85</v>
      </c>
      <c r="B574" s="107">
        <v>13</v>
      </c>
      <c r="C574" s="108">
        <v>39</v>
      </c>
      <c r="D574" s="108">
        <v>39</v>
      </c>
      <c r="E574" s="108">
        <v>38</v>
      </c>
      <c r="F574" s="108">
        <v>39</v>
      </c>
      <c r="G574" s="108">
        <v>39</v>
      </c>
      <c r="H574" s="108">
        <v>39</v>
      </c>
    </row>
    <row r="575" spans="1:8" ht="11.25" thickBot="1" x14ac:dyDescent="0.2">
      <c r="A575" s="107" t="s">
        <v>86</v>
      </c>
      <c r="B575" s="107">
        <v>13</v>
      </c>
      <c r="C575" s="108">
        <v>39</v>
      </c>
      <c r="D575" s="108">
        <v>39</v>
      </c>
      <c r="E575" s="108">
        <v>38</v>
      </c>
      <c r="F575" s="108">
        <v>39</v>
      </c>
      <c r="G575" s="108">
        <v>39</v>
      </c>
      <c r="H575" s="108">
        <v>39</v>
      </c>
    </row>
    <row r="576" spans="1:8" ht="11.25" thickBot="1" x14ac:dyDescent="0.2">
      <c r="A576" s="107" t="s">
        <v>88</v>
      </c>
      <c r="B576" s="107">
        <v>13</v>
      </c>
      <c r="C576" s="108">
        <v>39</v>
      </c>
      <c r="D576" s="108">
        <v>39</v>
      </c>
      <c r="E576" s="108">
        <v>38</v>
      </c>
      <c r="F576" s="108">
        <v>39</v>
      </c>
      <c r="G576" s="108">
        <v>39</v>
      </c>
      <c r="H576" s="108">
        <v>39</v>
      </c>
    </row>
    <row r="577" spans="1:19" ht="11.25" thickBot="1" x14ac:dyDescent="0.2">
      <c r="A577" s="107" t="s">
        <v>93</v>
      </c>
      <c r="B577" s="107">
        <v>13</v>
      </c>
      <c r="C577" s="108">
        <v>39</v>
      </c>
      <c r="D577" s="108">
        <v>39</v>
      </c>
      <c r="E577" s="108">
        <v>38</v>
      </c>
      <c r="F577" s="108">
        <v>39</v>
      </c>
      <c r="G577" s="108">
        <v>39</v>
      </c>
      <c r="H577" s="108">
        <v>39</v>
      </c>
    </row>
    <row r="578" spans="1:19" ht="11.25" thickBot="1" x14ac:dyDescent="0.2">
      <c r="A578" s="107" t="s">
        <v>90</v>
      </c>
      <c r="B578" s="107">
        <v>13</v>
      </c>
      <c r="C578" s="108">
        <v>39</v>
      </c>
      <c r="D578" s="108">
        <v>39</v>
      </c>
      <c r="E578" s="108">
        <v>38</v>
      </c>
      <c r="F578" s="108">
        <v>39</v>
      </c>
      <c r="G578" s="108">
        <v>39</v>
      </c>
      <c r="H578" s="108">
        <v>39</v>
      </c>
    </row>
    <row r="579" spans="1:19" ht="11.25" thickBot="1" x14ac:dyDescent="0.2">
      <c r="A579" s="107" t="s">
        <v>69</v>
      </c>
      <c r="B579" s="107">
        <v>13</v>
      </c>
      <c r="C579" s="108">
        <v>39</v>
      </c>
      <c r="D579" s="108">
        <v>39</v>
      </c>
      <c r="E579" s="108">
        <v>38</v>
      </c>
      <c r="F579" s="108">
        <v>39</v>
      </c>
      <c r="G579" s="108">
        <v>39</v>
      </c>
      <c r="H579" s="108">
        <v>39</v>
      </c>
    </row>
    <row r="580" spans="1:19" ht="11.25" x14ac:dyDescent="0.15">
      <c r="A580" s="82" t="s">
        <v>269</v>
      </c>
    </row>
    <row r="581" spans="1:19" ht="10.5" x14ac:dyDescent="0.15">
      <c r="A581" s="111" t="s">
        <v>270</v>
      </c>
      <c r="B581" s="112">
        <v>0</v>
      </c>
    </row>
    <row r="582" spans="1:19" ht="10.5" x14ac:dyDescent="0.15">
      <c r="A582" s="111" t="s">
        <v>271</v>
      </c>
      <c r="B582" s="112">
        <v>45</v>
      </c>
    </row>
    <row r="583" spans="1:19" ht="10.5" x14ac:dyDescent="0.15">
      <c r="A583" s="111" t="s">
        <v>272</v>
      </c>
      <c r="B583" s="112">
        <v>0</v>
      </c>
    </row>
    <row r="584" spans="1:19" ht="10.5" x14ac:dyDescent="0.15">
      <c r="A584" s="111" t="s">
        <v>273</v>
      </c>
      <c r="B584" s="112">
        <v>45</v>
      </c>
    </row>
    <row r="585" spans="1:19" ht="11.25" x14ac:dyDescent="0.15">
      <c r="A585" s="82" t="s">
        <v>274</v>
      </c>
    </row>
    <row r="586" spans="1:19" ht="10.5" x14ac:dyDescent="0.15">
      <c r="A586" s="111" t="s">
        <v>275</v>
      </c>
      <c r="B586" s="112" t="s">
        <v>276</v>
      </c>
    </row>
    <row r="587" spans="1:19" ht="10.5" x14ac:dyDescent="0.15">
      <c r="A587" s="111" t="s">
        <v>186</v>
      </c>
      <c r="B587" s="112" t="s">
        <v>277</v>
      </c>
    </row>
    <row r="588" spans="1:19" ht="10.5" x14ac:dyDescent="0.15">
      <c r="A588" s="111" t="s">
        <v>278</v>
      </c>
      <c r="B588" s="112" t="s">
        <v>279</v>
      </c>
    </row>
    <row r="589" spans="1:19" ht="10.5" x14ac:dyDescent="0.15">
      <c r="A589" s="111" t="s">
        <v>280</v>
      </c>
      <c r="B589" s="112">
        <v>131072</v>
      </c>
    </row>
    <row r="590" spans="1:19" ht="11.25" x14ac:dyDescent="0.15">
      <c r="A590" s="82" t="s">
        <v>281</v>
      </c>
    </row>
    <row r="591" spans="1:19" ht="12" thickBot="1" x14ac:dyDescent="0.2">
      <c r="A591" s="82"/>
    </row>
    <row r="592" spans="1:19" ht="11.25" thickBot="1" x14ac:dyDescent="0.2">
      <c r="A592" s="106" t="s">
        <v>282</v>
      </c>
      <c r="B592" s="106" t="s">
        <v>186</v>
      </c>
      <c r="C592" s="113" t="s">
        <v>283</v>
      </c>
      <c r="D592" s="113" t="s">
        <v>284</v>
      </c>
      <c r="E592" s="113" t="s">
        <v>285</v>
      </c>
      <c r="F592" s="113" t="s">
        <v>286</v>
      </c>
      <c r="G592" s="113" t="s">
        <v>287</v>
      </c>
      <c r="H592" s="113" t="s">
        <v>288</v>
      </c>
      <c r="I592" s="113" t="s">
        <v>289</v>
      </c>
      <c r="J592" s="113" t="s">
        <v>290</v>
      </c>
      <c r="K592" s="113" t="s">
        <v>291</v>
      </c>
      <c r="L592" s="113" t="s">
        <v>292</v>
      </c>
      <c r="M592" s="113" t="s">
        <v>293</v>
      </c>
      <c r="N592" s="113" t="s">
        <v>294</v>
      </c>
      <c r="O592" s="113" t="s">
        <v>295</v>
      </c>
      <c r="P592" s="113" t="s">
        <v>296</v>
      </c>
      <c r="Q592" s="113" t="s">
        <v>297</v>
      </c>
      <c r="R592" s="113" t="s">
        <v>298</v>
      </c>
      <c r="S592" s="113" t="s">
        <v>299</v>
      </c>
    </row>
    <row r="593" spans="1:19" ht="11.25" thickBot="1" x14ac:dyDescent="0.2">
      <c r="A593" s="114">
        <v>38</v>
      </c>
      <c r="B593" s="115" t="s">
        <v>300</v>
      </c>
      <c r="C593" s="116">
        <v>-286</v>
      </c>
      <c r="D593" s="116">
        <v>-1220</v>
      </c>
      <c r="E593" s="116">
        <v>-92.5</v>
      </c>
      <c r="F593" s="116">
        <v>-200</v>
      </c>
      <c r="G593" s="116">
        <v>-7.2</v>
      </c>
      <c r="H593" s="116">
        <v>230</v>
      </c>
      <c r="I593" s="116">
        <v>50</v>
      </c>
      <c r="J593" s="116">
        <v>414</v>
      </c>
      <c r="K593" s="116">
        <v>14</v>
      </c>
      <c r="L593" s="116">
        <v>0.9</v>
      </c>
      <c r="M593" s="116">
        <v>0.84</v>
      </c>
      <c r="N593" s="116">
        <v>1410</v>
      </c>
      <c r="O593" s="116">
        <v>-49.4</v>
      </c>
      <c r="P593" s="116">
        <v>0.8</v>
      </c>
      <c r="Q593" s="116">
        <v>3.6</v>
      </c>
      <c r="R593" s="116">
        <v>0</v>
      </c>
      <c r="S593" s="116">
        <v>-141</v>
      </c>
    </row>
    <row r="594" spans="1:19" ht="11.25" thickBot="1" x14ac:dyDescent="0.2">
      <c r="A594" s="114">
        <v>39</v>
      </c>
      <c r="B594" s="115" t="s">
        <v>301</v>
      </c>
      <c r="C594" s="116">
        <v>-259</v>
      </c>
      <c r="D594" s="116">
        <v>-1110</v>
      </c>
      <c r="E594" s="116">
        <v>-82.4</v>
      </c>
      <c r="F594" s="116">
        <v>-194.5</v>
      </c>
      <c r="G594" s="116">
        <v>-6.5</v>
      </c>
      <c r="H594" s="116">
        <v>210</v>
      </c>
      <c r="I594" s="116">
        <v>43</v>
      </c>
      <c r="J594" s="116">
        <v>414</v>
      </c>
      <c r="K594" s="116">
        <v>13.5</v>
      </c>
      <c r="L594" s="116">
        <v>0.9</v>
      </c>
      <c r="M594" s="116">
        <v>0.83</v>
      </c>
      <c r="N594" s="116">
        <v>1410</v>
      </c>
      <c r="O594" s="116">
        <v>-50.2</v>
      </c>
      <c r="P594" s="116">
        <v>12.4</v>
      </c>
      <c r="Q594" s="116">
        <v>0</v>
      </c>
      <c r="R594" s="116">
        <v>0</v>
      </c>
      <c r="S594" s="116">
        <v>-160</v>
      </c>
    </row>
    <row r="595" spans="1:19" ht="11.25" thickBot="1" x14ac:dyDescent="0.2">
      <c r="A595" s="106" t="s">
        <v>282</v>
      </c>
      <c r="B595" s="106" t="s">
        <v>186</v>
      </c>
      <c r="C595" s="113" t="s">
        <v>302</v>
      </c>
      <c r="D595" s="113" t="s">
        <v>303</v>
      </c>
      <c r="E595" s="113" t="s">
        <v>304</v>
      </c>
    </row>
    <row r="596" spans="1:19" ht="11.25" thickBot="1" x14ac:dyDescent="0.2">
      <c r="A596" s="114">
        <v>38</v>
      </c>
      <c r="B596" s="115" t="s">
        <v>300</v>
      </c>
      <c r="C596" s="116">
        <v>-60.4</v>
      </c>
      <c r="D596" s="116">
        <v>-10.5</v>
      </c>
      <c r="E596" s="116">
        <v>0</v>
      </c>
    </row>
    <row r="597" spans="1:19" ht="11.25" thickBot="1" x14ac:dyDescent="0.2">
      <c r="A597" s="114">
        <v>39</v>
      </c>
      <c r="B597" s="115" t="s">
        <v>301</v>
      </c>
      <c r="C597" s="116">
        <v>-60.4</v>
      </c>
      <c r="D597" s="116">
        <v>-3.5</v>
      </c>
      <c r="E597" s="116">
        <v>0</v>
      </c>
    </row>
    <row r="598" spans="1:19" ht="14.25" x14ac:dyDescent="0.2">
      <c r="A598" s="80" t="s">
        <v>305</v>
      </c>
    </row>
    <row r="599" spans="1:19" ht="9.75" thickBot="1" x14ac:dyDescent="0.2"/>
    <row r="600" spans="1:19" ht="11.25" thickBot="1" x14ac:dyDescent="0.2">
      <c r="A600" s="106" t="s">
        <v>282</v>
      </c>
      <c r="B600" s="106" t="s">
        <v>255</v>
      </c>
      <c r="C600" s="106" t="s">
        <v>94</v>
      </c>
      <c r="D600" s="106" t="s">
        <v>95</v>
      </c>
      <c r="E600" s="106" t="s">
        <v>96</v>
      </c>
      <c r="F600" s="106" t="s">
        <v>97</v>
      </c>
      <c r="G600" s="106" t="s">
        <v>98</v>
      </c>
      <c r="H600" s="106" t="s">
        <v>99</v>
      </c>
      <c r="I600" s="106" t="s">
        <v>100</v>
      </c>
      <c r="J600" s="106" t="s">
        <v>101</v>
      </c>
      <c r="K600" s="106" t="s">
        <v>102</v>
      </c>
      <c r="L600" s="106" t="s">
        <v>103</v>
      </c>
      <c r="M600" s="106" t="s">
        <v>104</v>
      </c>
      <c r="N600" s="106" t="s">
        <v>105</v>
      </c>
      <c r="O600" s="106" t="s">
        <v>106</v>
      </c>
      <c r="P600" s="106" t="s">
        <v>107</v>
      </c>
      <c r="Q600" s="106" t="s">
        <v>108</v>
      </c>
      <c r="R600" s="106" t="s">
        <v>109</v>
      </c>
      <c r="S600" s="106" t="s">
        <v>110</v>
      </c>
    </row>
    <row r="601" spans="1:19" ht="11.25" thickBot="1" x14ac:dyDescent="0.2">
      <c r="A601" s="117"/>
      <c r="B601" s="118"/>
      <c r="C601" s="106" t="s">
        <v>111</v>
      </c>
      <c r="D601" s="106" t="s">
        <v>111</v>
      </c>
      <c r="E601" s="106" t="s">
        <v>111</v>
      </c>
      <c r="F601" s="106" t="s">
        <v>111</v>
      </c>
      <c r="G601" s="106" t="s">
        <v>111</v>
      </c>
      <c r="H601" s="106" t="s">
        <v>111</v>
      </c>
      <c r="I601" s="106" t="s">
        <v>111</v>
      </c>
      <c r="J601" s="106" t="s">
        <v>111</v>
      </c>
      <c r="K601" s="106" t="s">
        <v>111</v>
      </c>
      <c r="L601" s="106" t="s">
        <v>111</v>
      </c>
      <c r="M601" s="106" t="s">
        <v>111</v>
      </c>
      <c r="N601" s="106" t="s">
        <v>111</v>
      </c>
      <c r="O601" s="106" t="s">
        <v>111</v>
      </c>
      <c r="P601" s="106" t="s">
        <v>111</v>
      </c>
      <c r="Q601" s="106" t="s">
        <v>111</v>
      </c>
      <c r="R601" s="106" t="s">
        <v>111</v>
      </c>
      <c r="S601" s="106" t="s">
        <v>111</v>
      </c>
    </row>
    <row r="602" spans="1:19" ht="11.25" thickBot="1" x14ac:dyDescent="0.2">
      <c r="A602" s="107">
        <v>3</v>
      </c>
      <c r="B602" s="109">
        <v>0.73611111111111116</v>
      </c>
      <c r="C602" s="108">
        <v>6.4450000000000003</v>
      </c>
      <c r="D602" s="108">
        <v>13.65</v>
      </c>
      <c r="E602" s="108">
        <v>13.2</v>
      </c>
      <c r="F602" s="108">
        <v>6.4669999999999996</v>
      </c>
      <c r="G602" s="108">
        <v>13.27</v>
      </c>
      <c r="H602" s="108">
        <v>8.1639999999999997</v>
      </c>
      <c r="I602" s="108">
        <v>6.4870000000000001</v>
      </c>
      <c r="J602" s="108">
        <v>0.32700000000000001</v>
      </c>
      <c r="K602" s="108">
        <v>0.13200000000000001</v>
      </c>
      <c r="L602" s="108">
        <v>1.286</v>
      </c>
      <c r="M602" s="108">
        <v>14.3</v>
      </c>
      <c r="N602" s="108">
        <v>0.13100000000000001</v>
      </c>
      <c r="O602" s="108">
        <v>0.13200000000000001</v>
      </c>
      <c r="P602" s="108">
        <v>0.13200000000000001</v>
      </c>
      <c r="Q602" s="108">
        <v>0.13300000000000001</v>
      </c>
      <c r="R602" s="108">
        <v>4.2999999999999997E-2</v>
      </c>
      <c r="S602" s="108">
        <v>6.3E-2</v>
      </c>
    </row>
    <row r="603" spans="1:19" ht="11.25" thickBot="1" x14ac:dyDescent="0.2">
      <c r="A603" s="107">
        <v>4</v>
      </c>
      <c r="B603" s="109">
        <v>0.18055555555555558</v>
      </c>
      <c r="C603" s="108">
        <v>32.22</v>
      </c>
      <c r="D603" s="108">
        <v>68.28</v>
      </c>
      <c r="E603" s="108">
        <v>65.98</v>
      </c>
      <c r="F603" s="108">
        <v>32.340000000000003</v>
      </c>
      <c r="G603" s="108">
        <v>66.36</v>
      </c>
      <c r="H603" s="108">
        <v>40.82</v>
      </c>
      <c r="I603" s="108">
        <v>32.43</v>
      </c>
      <c r="J603" s="108">
        <v>1.633</v>
      </c>
      <c r="K603" s="108">
        <v>0.66100000000000003</v>
      </c>
      <c r="L603" s="108">
        <v>6.431</v>
      </c>
      <c r="M603" s="108">
        <v>71.489999999999995</v>
      </c>
      <c r="N603" s="108">
        <v>0.65600000000000003</v>
      </c>
      <c r="O603" s="108">
        <v>0.65900000000000003</v>
      </c>
      <c r="P603" s="108">
        <v>0.66</v>
      </c>
      <c r="Q603" s="108">
        <v>0.66300000000000003</v>
      </c>
      <c r="R603" s="108">
        <v>0.21299999999999999</v>
      </c>
      <c r="S603" s="108">
        <v>0.316</v>
      </c>
    </row>
    <row r="604" spans="1:19" ht="11.25" thickBot="1" x14ac:dyDescent="0.2">
      <c r="A604" s="107">
        <v>5</v>
      </c>
      <c r="B604" s="109">
        <v>0.11111111111111112</v>
      </c>
      <c r="C604" s="108">
        <v>64.45</v>
      </c>
      <c r="D604" s="108">
        <v>136.5</v>
      </c>
      <c r="E604" s="108">
        <v>132</v>
      </c>
      <c r="F604" s="108">
        <v>64.67</v>
      </c>
      <c r="G604" s="108">
        <v>132.69999999999999</v>
      </c>
      <c r="H604" s="108">
        <v>81.64</v>
      </c>
      <c r="I604" s="108">
        <v>64.87</v>
      </c>
      <c r="J604" s="108">
        <v>3.2650000000000001</v>
      </c>
      <c r="K604" s="108">
        <v>1.3220000000000001</v>
      </c>
      <c r="L604" s="108">
        <v>12.86</v>
      </c>
      <c r="M604" s="108">
        <v>143</v>
      </c>
      <c r="N604" s="108">
        <v>1.3120000000000001</v>
      </c>
      <c r="O604" s="108">
        <v>1.319</v>
      </c>
      <c r="P604" s="108">
        <v>1.32</v>
      </c>
      <c r="Q604" s="108">
        <v>1.327</v>
      </c>
      <c r="R604" s="108">
        <v>0.42699999999999999</v>
      </c>
      <c r="S604" s="108">
        <v>0.63100000000000001</v>
      </c>
    </row>
    <row r="605" spans="1:19" ht="11.25" thickBot="1" x14ac:dyDescent="0.2">
      <c r="A605" s="107">
        <v>6</v>
      </c>
      <c r="B605" s="110">
        <v>5.5555555555555552E-2</v>
      </c>
      <c r="C605" s="108">
        <v>322.2</v>
      </c>
      <c r="D605" s="108">
        <v>682.7</v>
      </c>
      <c r="E605" s="108">
        <v>659.8</v>
      </c>
      <c r="F605" s="108">
        <v>323.39999999999998</v>
      </c>
      <c r="G605" s="108">
        <v>663.6</v>
      </c>
      <c r="H605" s="108">
        <v>408.2</v>
      </c>
      <c r="I605" s="108">
        <v>324.3</v>
      </c>
      <c r="J605" s="108">
        <v>16.329999999999998</v>
      </c>
      <c r="K605" s="108">
        <v>6.61</v>
      </c>
      <c r="L605" s="108">
        <v>64.31</v>
      </c>
      <c r="M605" s="108">
        <v>714.9</v>
      </c>
      <c r="N605" s="108">
        <v>6.5620000000000003</v>
      </c>
      <c r="O605" s="108">
        <v>6.593</v>
      </c>
      <c r="P605" s="108">
        <v>6.6020000000000003</v>
      </c>
      <c r="Q605" s="108">
        <v>6.6340000000000003</v>
      </c>
      <c r="R605" s="108">
        <v>2.1339999999999999</v>
      </c>
      <c r="S605" s="108">
        <v>3.1560000000000001</v>
      </c>
    </row>
    <row r="606" spans="1:19" ht="11.25" thickBot="1" x14ac:dyDescent="0.2">
      <c r="A606" s="107">
        <v>7</v>
      </c>
      <c r="B606" s="110">
        <v>4.8611111111111112E-2</v>
      </c>
      <c r="C606" s="108">
        <v>644.5</v>
      </c>
      <c r="D606" s="108">
        <v>1365</v>
      </c>
      <c r="E606" s="108">
        <v>1320</v>
      </c>
      <c r="F606" s="108">
        <v>646.70000000000005</v>
      </c>
      <c r="G606" s="108">
        <v>1327</v>
      </c>
      <c r="H606" s="108">
        <v>816.4</v>
      </c>
      <c r="I606" s="108">
        <v>648.70000000000005</v>
      </c>
      <c r="J606" s="108">
        <v>32.65</v>
      </c>
      <c r="K606" s="108">
        <v>13.22</v>
      </c>
      <c r="L606" s="108">
        <v>128.6</v>
      </c>
      <c r="M606" s="108">
        <v>1430</v>
      </c>
      <c r="N606" s="108">
        <v>13.12</v>
      </c>
      <c r="O606" s="108">
        <v>13.19</v>
      </c>
      <c r="P606" s="108">
        <v>13.2</v>
      </c>
      <c r="Q606" s="108">
        <v>13.27</v>
      </c>
      <c r="R606" s="108">
        <v>4.2690000000000001</v>
      </c>
      <c r="S606" s="108">
        <v>6.3109999999999999</v>
      </c>
    </row>
    <row r="607" spans="1:19" ht="11.25" thickBot="1" x14ac:dyDescent="0.2">
      <c r="A607" s="107">
        <v>8</v>
      </c>
      <c r="B607" s="110">
        <v>4.2361111111111106E-2</v>
      </c>
      <c r="C607" s="108">
        <v>6445</v>
      </c>
      <c r="D607" s="108">
        <v>13650</v>
      </c>
      <c r="E607" s="108">
        <v>13200</v>
      </c>
      <c r="F607" s="108">
        <v>6467</v>
      </c>
      <c r="G607" s="108">
        <v>13270</v>
      </c>
      <c r="H607" s="108">
        <v>8164</v>
      </c>
      <c r="I607" s="108">
        <v>6487</v>
      </c>
      <c r="J607" s="108">
        <v>326.5</v>
      </c>
      <c r="K607" s="108">
        <v>132.19999999999999</v>
      </c>
      <c r="L607" s="108">
        <v>1286</v>
      </c>
      <c r="M607" s="108">
        <v>14300</v>
      </c>
      <c r="N607" s="108">
        <v>131.19999999999999</v>
      </c>
      <c r="O607" s="108">
        <v>131.9</v>
      </c>
      <c r="P607" s="108">
        <v>132</v>
      </c>
      <c r="Q607" s="108">
        <v>132.69999999999999</v>
      </c>
      <c r="R607" s="108">
        <v>42.69</v>
      </c>
      <c r="S607" s="108">
        <v>63.11</v>
      </c>
    </row>
    <row r="608" spans="1:19" ht="11.25" thickBot="1" x14ac:dyDescent="0.2">
      <c r="A608" s="106" t="s">
        <v>282</v>
      </c>
      <c r="B608" s="106" t="s">
        <v>255</v>
      </c>
      <c r="C608" s="106" t="s">
        <v>112</v>
      </c>
      <c r="D608" s="106" t="s">
        <v>113</v>
      </c>
      <c r="E608" s="106" t="s">
        <v>114</v>
      </c>
      <c r="F608" s="106" t="s">
        <v>115</v>
      </c>
      <c r="G608" s="106" t="s">
        <v>116</v>
      </c>
      <c r="H608" s="106" t="s">
        <v>117</v>
      </c>
      <c r="I608" s="106" t="s">
        <v>118</v>
      </c>
      <c r="J608" s="106" t="s">
        <v>119</v>
      </c>
      <c r="K608" s="106" t="s">
        <v>120</v>
      </c>
      <c r="L608" s="106" t="s">
        <v>121</v>
      </c>
      <c r="M608" s="106" t="s">
        <v>122</v>
      </c>
      <c r="N608" s="106" t="s">
        <v>123</v>
      </c>
      <c r="O608" s="106" t="s">
        <v>124</v>
      </c>
      <c r="P608" s="106" t="s">
        <v>125</v>
      </c>
      <c r="Q608" s="106" t="s">
        <v>126</v>
      </c>
      <c r="R608" s="106" t="s">
        <v>127</v>
      </c>
      <c r="S608" s="106" t="s">
        <v>128</v>
      </c>
    </row>
    <row r="609" spans="1:19" ht="11.25" thickBot="1" x14ac:dyDescent="0.2">
      <c r="A609" s="117"/>
      <c r="B609" s="118"/>
      <c r="C609" s="106" t="s">
        <v>111</v>
      </c>
      <c r="D609" s="106" t="s">
        <v>111</v>
      </c>
      <c r="E609" s="106" t="s">
        <v>111</v>
      </c>
      <c r="F609" s="106" t="s">
        <v>111</v>
      </c>
      <c r="G609" s="106" t="s">
        <v>111</v>
      </c>
      <c r="H609" s="106" t="s">
        <v>111</v>
      </c>
      <c r="I609" s="106" t="s">
        <v>111</v>
      </c>
      <c r="J609" s="106" t="s">
        <v>111</v>
      </c>
      <c r="K609" s="106" t="s">
        <v>111</v>
      </c>
      <c r="L609" s="106" t="s">
        <v>111</v>
      </c>
      <c r="M609" s="106" t="s">
        <v>111</v>
      </c>
      <c r="N609" s="106" t="s">
        <v>111</v>
      </c>
      <c r="O609" s="106" t="s">
        <v>111</v>
      </c>
      <c r="P609" s="106" t="s">
        <v>111</v>
      </c>
      <c r="Q609" s="106" t="s">
        <v>111</v>
      </c>
      <c r="R609" s="106" t="s">
        <v>111</v>
      </c>
      <c r="S609" s="106" t="s">
        <v>111</v>
      </c>
    </row>
    <row r="610" spans="1:19" ht="11.25" thickBot="1" x14ac:dyDescent="0.2">
      <c r="A610" s="107">
        <v>3</v>
      </c>
      <c r="B610" s="109">
        <v>0.73611111111111116</v>
      </c>
      <c r="C610" s="108">
        <v>6.3E-2</v>
      </c>
      <c r="D610" s="108">
        <v>0.32200000000000001</v>
      </c>
      <c r="E610" s="108">
        <v>0.129</v>
      </c>
      <c r="F610" s="108">
        <v>4.2000000000000003E-2</v>
      </c>
      <c r="G610" s="108">
        <v>0.13</v>
      </c>
      <c r="H610" s="108">
        <v>0.01</v>
      </c>
      <c r="I610" s="108">
        <v>0.01</v>
      </c>
      <c r="J610" s="108">
        <v>0.01</v>
      </c>
      <c r="K610" s="108">
        <v>0.40799999999999997</v>
      </c>
      <c r="L610" s="108">
        <v>0.13200000000000001</v>
      </c>
      <c r="M610" s="108">
        <v>0.01</v>
      </c>
      <c r="N610" s="108">
        <v>0.01</v>
      </c>
      <c r="O610" s="108">
        <v>0.01</v>
      </c>
      <c r="P610" s="108">
        <v>6.3E-2</v>
      </c>
      <c r="Q610" s="108">
        <v>0.64900000000000002</v>
      </c>
      <c r="R610" s="108">
        <v>1.7999999999999999E-2</v>
      </c>
      <c r="S610" s="108">
        <v>1.7999999999999999E-2</v>
      </c>
    </row>
    <row r="611" spans="1:19" ht="11.25" thickBot="1" x14ac:dyDescent="0.2">
      <c r="A611" s="107">
        <v>4</v>
      </c>
      <c r="B611" s="109">
        <v>0.18055555555555558</v>
      </c>
      <c r="C611" s="108">
        <v>0.316</v>
      </c>
      <c r="D611" s="108">
        <v>1.611</v>
      </c>
      <c r="E611" s="108">
        <v>0.64700000000000002</v>
      </c>
      <c r="F611" s="108">
        <v>0.20899999999999999</v>
      </c>
      <c r="G611" s="108">
        <v>0.65</v>
      </c>
      <c r="H611" s="108">
        <v>0.05</v>
      </c>
      <c r="I611" s="108">
        <v>0.05</v>
      </c>
      <c r="J611" s="108">
        <v>0.05</v>
      </c>
      <c r="K611" s="108">
        <v>2.0409999999999999</v>
      </c>
      <c r="L611" s="108">
        <v>0.65900000000000003</v>
      </c>
      <c r="M611" s="108">
        <v>0.05</v>
      </c>
      <c r="N611" s="108">
        <v>0.05</v>
      </c>
      <c r="O611" s="108">
        <v>0.05</v>
      </c>
      <c r="P611" s="108">
        <v>0.317</v>
      </c>
      <c r="Q611" s="108">
        <v>3.2429999999999999</v>
      </c>
      <c r="R611" s="108">
        <v>8.7999999999999995E-2</v>
      </c>
      <c r="S611" s="108">
        <v>8.7999999999999995E-2</v>
      </c>
    </row>
    <row r="612" spans="1:19" ht="11.25" thickBot="1" x14ac:dyDescent="0.2">
      <c r="A612" s="107">
        <v>5</v>
      </c>
      <c r="B612" s="109">
        <v>0.11111111111111112</v>
      </c>
      <c r="C612" s="108">
        <v>0.63100000000000001</v>
      </c>
      <c r="D612" s="108">
        <v>3.222</v>
      </c>
      <c r="E612" s="108">
        <v>1.294</v>
      </c>
      <c r="F612" s="108">
        <v>0.41699999999999998</v>
      </c>
      <c r="G612" s="108">
        <v>1.3</v>
      </c>
      <c r="H612" s="108">
        <v>9.9000000000000005E-2</v>
      </c>
      <c r="I612" s="108">
        <v>9.9000000000000005E-2</v>
      </c>
      <c r="J612" s="108">
        <v>9.9000000000000005E-2</v>
      </c>
      <c r="K612" s="108">
        <v>4.0830000000000002</v>
      </c>
      <c r="L612" s="108">
        <v>1.3169999999999999</v>
      </c>
      <c r="M612" s="108">
        <v>9.9000000000000005E-2</v>
      </c>
      <c r="N612" s="108">
        <v>9.9000000000000005E-2</v>
      </c>
      <c r="O612" s="108">
        <v>9.9000000000000005E-2</v>
      </c>
      <c r="P612" s="108">
        <v>0.63400000000000001</v>
      </c>
      <c r="Q612" s="108">
        <v>6.4859999999999998</v>
      </c>
      <c r="R612" s="108">
        <v>0.17699999999999999</v>
      </c>
      <c r="S612" s="108">
        <v>0.17699999999999999</v>
      </c>
    </row>
    <row r="613" spans="1:19" ht="11.25" thickBot="1" x14ac:dyDescent="0.2">
      <c r="A613" s="107">
        <v>6</v>
      </c>
      <c r="B613" s="110">
        <v>5.5555555555555552E-2</v>
      </c>
      <c r="C613" s="108">
        <v>3.1560000000000001</v>
      </c>
      <c r="D613" s="108">
        <v>16.11</v>
      </c>
      <c r="E613" s="108">
        <v>6.4710000000000001</v>
      </c>
      <c r="F613" s="108">
        <v>2.085</v>
      </c>
      <c r="G613" s="108">
        <v>6.5</v>
      </c>
      <c r="H613" s="108">
        <v>0.496</v>
      </c>
      <c r="I613" s="108">
        <v>0.496</v>
      </c>
      <c r="J613" s="108">
        <v>0.496</v>
      </c>
      <c r="K613" s="108">
        <v>20.41</v>
      </c>
      <c r="L613" s="108">
        <v>6.585</v>
      </c>
      <c r="M613" s="108">
        <v>0.496</v>
      </c>
      <c r="N613" s="108">
        <v>0.496</v>
      </c>
      <c r="O613" s="108">
        <v>0.496</v>
      </c>
      <c r="P613" s="108">
        <v>3.17</v>
      </c>
      <c r="Q613" s="108">
        <v>32.43</v>
      </c>
      <c r="R613" s="108">
        <v>0.88400000000000001</v>
      </c>
      <c r="S613" s="108">
        <v>0.88400000000000001</v>
      </c>
    </row>
    <row r="614" spans="1:19" ht="11.25" thickBot="1" x14ac:dyDescent="0.2">
      <c r="A614" s="107">
        <v>7</v>
      </c>
      <c r="B614" s="110">
        <v>4.8611111111111112E-2</v>
      </c>
      <c r="C614" s="108">
        <v>6.3109999999999999</v>
      </c>
      <c r="D614" s="108">
        <v>32.22</v>
      </c>
      <c r="E614" s="108">
        <v>12.94</v>
      </c>
      <c r="F614" s="108">
        <v>4.1710000000000003</v>
      </c>
      <c r="G614" s="108">
        <v>13</v>
      </c>
      <c r="H614" s="108">
        <v>0.99099999999999999</v>
      </c>
      <c r="I614" s="108">
        <v>0.99099999999999999</v>
      </c>
      <c r="J614" s="108">
        <v>0.99099999999999999</v>
      </c>
      <c r="K614" s="108">
        <v>40.83</v>
      </c>
      <c r="L614" s="108">
        <v>13.17</v>
      </c>
      <c r="M614" s="108">
        <v>0.99099999999999999</v>
      </c>
      <c r="N614" s="108">
        <v>0.99099999999999999</v>
      </c>
      <c r="O614" s="108">
        <v>0.99099999999999999</v>
      </c>
      <c r="P614" s="108">
        <v>6.3390000000000004</v>
      </c>
      <c r="Q614" s="108">
        <v>64.86</v>
      </c>
      <c r="R614" s="108">
        <v>1.768</v>
      </c>
      <c r="S614" s="108">
        <v>1.768</v>
      </c>
    </row>
    <row r="615" spans="1:19" ht="11.25" thickBot="1" x14ac:dyDescent="0.2">
      <c r="A615" s="107">
        <v>8</v>
      </c>
      <c r="B615" s="110">
        <v>4.2361111111111106E-2</v>
      </c>
      <c r="C615" s="108">
        <v>63.11</v>
      </c>
      <c r="D615" s="108">
        <v>322.2</v>
      </c>
      <c r="E615" s="108">
        <v>129.4</v>
      </c>
      <c r="F615" s="108">
        <v>41.71</v>
      </c>
      <c r="G615" s="108">
        <v>130</v>
      </c>
      <c r="H615" s="108">
        <v>9.9109999999999996</v>
      </c>
      <c r="I615" s="108">
        <v>9.9109999999999996</v>
      </c>
      <c r="J615" s="108">
        <v>9.9109999999999996</v>
      </c>
      <c r="K615" s="108">
        <v>408.3</v>
      </c>
      <c r="L615" s="108">
        <v>131.69999999999999</v>
      </c>
      <c r="M615" s="108">
        <v>9.9109999999999996</v>
      </c>
      <c r="N615" s="108">
        <v>9.9109999999999996</v>
      </c>
      <c r="O615" s="108">
        <v>9.9109999999999996</v>
      </c>
      <c r="P615" s="108">
        <v>63.39</v>
      </c>
      <c r="Q615" s="108">
        <v>648.6</v>
      </c>
      <c r="R615" s="108">
        <v>17.68</v>
      </c>
      <c r="S615" s="108">
        <v>17.68</v>
      </c>
    </row>
    <row r="616" spans="1:19" ht="11.25" thickBot="1" x14ac:dyDescent="0.2">
      <c r="A616" s="106" t="s">
        <v>282</v>
      </c>
      <c r="B616" s="106" t="s">
        <v>255</v>
      </c>
      <c r="C616" s="106" t="s">
        <v>129</v>
      </c>
      <c r="D616" s="106" t="s">
        <v>130</v>
      </c>
      <c r="E616" s="106" t="s">
        <v>131</v>
      </c>
      <c r="F616" s="106" t="s">
        <v>132</v>
      </c>
      <c r="G616" s="106" t="s">
        <v>133</v>
      </c>
      <c r="H616" s="106" t="s">
        <v>134</v>
      </c>
      <c r="I616" s="106" t="s">
        <v>135</v>
      </c>
      <c r="J616" s="106" t="s">
        <v>136</v>
      </c>
      <c r="K616" s="106" t="s">
        <v>137</v>
      </c>
      <c r="L616" s="106" t="s">
        <v>138</v>
      </c>
      <c r="M616" s="106" t="s">
        <v>139</v>
      </c>
      <c r="N616" s="106" t="s">
        <v>140</v>
      </c>
      <c r="O616" s="106" t="s">
        <v>141</v>
      </c>
      <c r="P616" s="106" t="s">
        <v>142</v>
      </c>
      <c r="Q616" s="106" t="s">
        <v>143</v>
      </c>
      <c r="R616" s="106" t="s">
        <v>144</v>
      </c>
      <c r="S616" s="106" t="s">
        <v>145</v>
      </c>
    </row>
    <row r="617" spans="1:19" ht="11.25" thickBot="1" x14ac:dyDescent="0.2">
      <c r="A617" s="117"/>
      <c r="B617" s="118"/>
      <c r="C617" s="106" t="s">
        <v>111</v>
      </c>
      <c r="D617" s="106" t="s">
        <v>111</v>
      </c>
      <c r="E617" s="106" t="s">
        <v>111</v>
      </c>
      <c r="F617" s="106" t="s">
        <v>111</v>
      </c>
      <c r="G617" s="106" t="s">
        <v>111</v>
      </c>
      <c r="H617" s="106" t="s">
        <v>111</v>
      </c>
      <c r="I617" s="106" t="s">
        <v>111</v>
      </c>
      <c r="J617" s="106" t="s">
        <v>111</v>
      </c>
      <c r="K617" s="106" t="s">
        <v>111</v>
      </c>
      <c r="L617" s="106" t="s">
        <v>111</v>
      </c>
      <c r="M617" s="106" t="s">
        <v>111</v>
      </c>
      <c r="N617" s="106" t="s">
        <v>111</v>
      </c>
      <c r="O617" s="106" t="s">
        <v>111</v>
      </c>
      <c r="P617" s="106" t="s">
        <v>111</v>
      </c>
      <c r="Q617" s="106" t="s">
        <v>111</v>
      </c>
      <c r="R617" s="106" t="s">
        <v>111</v>
      </c>
      <c r="S617" s="106" t="s">
        <v>111</v>
      </c>
    </row>
    <row r="618" spans="1:19" ht="11.25" thickBot="1" x14ac:dyDescent="0.2">
      <c r="A618" s="107">
        <v>3</v>
      </c>
      <c r="B618" s="109">
        <v>0.73611111111111116</v>
      </c>
      <c r="C618" s="108">
        <v>1.7999999999999999E-2</v>
      </c>
      <c r="D618" s="108">
        <v>1.7999999999999999E-2</v>
      </c>
      <c r="E618" s="108">
        <v>1.7999999999999999E-2</v>
      </c>
      <c r="F618" s="108">
        <v>1.7999999999999999E-2</v>
      </c>
      <c r="G618" s="108">
        <v>1.7999999999999999E-2</v>
      </c>
      <c r="H618" s="108">
        <v>1.7999999999999999E-2</v>
      </c>
      <c r="I618" s="108">
        <v>1.7999999999999999E-2</v>
      </c>
      <c r="J618" s="108">
        <v>1.7999999999999999E-2</v>
      </c>
      <c r="K618" s="108">
        <v>1.7999999999999999E-2</v>
      </c>
      <c r="L618" s="108">
        <v>1.7999999999999999E-2</v>
      </c>
      <c r="M618" s="108">
        <v>1.7999999999999999E-2</v>
      </c>
      <c r="N618" s="108">
        <v>1.7999999999999999E-2</v>
      </c>
      <c r="O618" s="108">
        <v>0.01</v>
      </c>
      <c r="P618" s="108">
        <v>6.5000000000000002E-2</v>
      </c>
      <c r="Q618" s="108">
        <v>6.6000000000000003E-2</v>
      </c>
      <c r="R618" s="108">
        <v>0.01</v>
      </c>
      <c r="S618" s="108">
        <v>0.01</v>
      </c>
    </row>
    <row r="619" spans="1:19" ht="11.25" thickBot="1" x14ac:dyDescent="0.2">
      <c r="A619" s="107">
        <v>4</v>
      </c>
      <c r="B619" s="109">
        <v>0.18055555555555558</v>
      </c>
      <c r="C619" s="108">
        <v>8.7999999999999995E-2</v>
      </c>
      <c r="D619" s="108">
        <v>8.7999999999999995E-2</v>
      </c>
      <c r="E619" s="108">
        <v>8.7999999999999995E-2</v>
      </c>
      <c r="F619" s="108">
        <v>8.7999999999999995E-2</v>
      </c>
      <c r="G619" s="108">
        <v>8.7999999999999995E-2</v>
      </c>
      <c r="H619" s="108">
        <v>8.7999999999999995E-2</v>
      </c>
      <c r="I619" s="108">
        <v>8.7999999999999995E-2</v>
      </c>
      <c r="J619" s="108">
        <v>8.7999999999999995E-2</v>
      </c>
      <c r="K619" s="108">
        <v>8.7999999999999995E-2</v>
      </c>
      <c r="L619" s="108">
        <v>8.7999999999999995E-2</v>
      </c>
      <c r="M619" s="108">
        <v>8.7999999999999995E-2</v>
      </c>
      <c r="N619" s="108">
        <v>8.7999999999999995E-2</v>
      </c>
      <c r="O619" s="108">
        <v>0.05</v>
      </c>
      <c r="P619" s="108">
        <v>0.32500000000000001</v>
      </c>
      <c r="Q619" s="108">
        <v>0.33200000000000002</v>
      </c>
      <c r="R619" s="108">
        <v>0.05</v>
      </c>
      <c r="S619" s="108">
        <v>0.05</v>
      </c>
    </row>
    <row r="620" spans="1:19" ht="11.25" thickBot="1" x14ac:dyDescent="0.2">
      <c r="A620" s="107">
        <v>5</v>
      </c>
      <c r="B620" s="109">
        <v>0.11111111111111112</v>
      </c>
      <c r="C620" s="108">
        <v>0.17699999999999999</v>
      </c>
      <c r="D620" s="108">
        <v>0.17699999999999999</v>
      </c>
      <c r="E620" s="108">
        <v>0.17699999999999999</v>
      </c>
      <c r="F620" s="108">
        <v>0.17699999999999999</v>
      </c>
      <c r="G620" s="108">
        <v>0.17699999999999999</v>
      </c>
      <c r="H620" s="108">
        <v>0.17699999999999999</v>
      </c>
      <c r="I620" s="108">
        <v>0.17699999999999999</v>
      </c>
      <c r="J620" s="108">
        <v>0.17699999999999999</v>
      </c>
      <c r="K620" s="108">
        <v>0.17699999999999999</v>
      </c>
      <c r="L620" s="108">
        <v>0.17699999999999999</v>
      </c>
      <c r="M620" s="108">
        <v>0.17699999999999999</v>
      </c>
      <c r="N620" s="108">
        <v>0.17699999999999999</v>
      </c>
      <c r="O620" s="108">
        <v>9.9000000000000005E-2</v>
      </c>
      <c r="P620" s="108">
        <v>0.65</v>
      </c>
      <c r="Q620" s="108">
        <v>0.66500000000000004</v>
      </c>
      <c r="R620" s="108">
        <v>9.9000000000000005E-2</v>
      </c>
      <c r="S620" s="108">
        <v>9.9000000000000005E-2</v>
      </c>
    </row>
    <row r="621" spans="1:19" ht="11.25" thickBot="1" x14ac:dyDescent="0.2">
      <c r="A621" s="107">
        <v>6</v>
      </c>
      <c r="B621" s="110">
        <v>5.5555555555555552E-2</v>
      </c>
      <c r="C621" s="108">
        <v>0.88400000000000001</v>
      </c>
      <c r="D621" s="108">
        <v>0.88400000000000001</v>
      </c>
      <c r="E621" s="108">
        <v>0.88400000000000001</v>
      </c>
      <c r="F621" s="108">
        <v>0.88400000000000001</v>
      </c>
      <c r="G621" s="108">
        <v>0.88400000000000001</v>
      </c>
      <c r="H621" s="108">
        <v>0.88400000000000001</v>
      </c>
      <c r="I621" s="108">
        <v>0.88400000000000001</v>
      </c>
      <c r="J621" s="108">
        <v>0.88400000000000001</v>
      </c>
      <c r="K621" s="108">
        <v>0.88400000000000001</v>
      </c>
      <c r="L621" s="108">
        <v>0.88400000000000001</v>
      </c>
      <c r="M621" s="108">
        <v>0.88400000000000001</v>
      </c>
      <c r="N621" s="108">
        <v>0.88400000000000001</v>
      </c>
      <c r="O621" s="108">
        <v>0.496</v>
      </c>
      <c r="P621" s="108">
        <v>3.25</v>
      </c>
      <c r="Q621" s="108">
        <v>3.323</v>
      </c>
      <c r="R621" s="108">
        <v>0.496</v>
      </c>
      <c r="S621" s="108">
        <v>0.496</v>
      </c>
    </row>
    <row r="622" spans="1:19" ht="11.25" thickBot="1" x14ac:dyDescent="0.2">
      <c r="A622" s="107">
        <v>7</v>
      </c>
      <c r="B622" s="110">
        <v>4.8611111111111112E-2</v>
      </c>
      <c r="C622" s="108">
        <v>1.768</v>
      </c>
      <c r="D622" s="108">
        <v>1.768</v>
      </c>
      <c r="E622" s="108">
        <v>1.768</v>
      </c>
      <c r="F622" s="108">
        <v>1.768</v>
      </c>
      <c r="G622" s="108">
        <v>1.768</v>
      </c>
      <c r="H622" s="108">
        <v>1.768</v>
      </c>
      <c r="I622" s="108">
        <v>1.768</v>
      </c>
      <c r="J622" s="108">
        <v>1.768</v>
      </c>
      <c r="K622" s="108">
        <v>1.768</v>
      </c>
      <c r="L622" s="108">
        <v>1.768</v>
      </c>
      <c r="M622" s="108">
        <v>1.768</v>
      </c>
      <c r="N622" s="108">
        <v>1.768</v>
      </c>
      <c r="O622" s="108">
        <v>0.99099999999999999</v>
      </c>
      <c r="P622" s="108">
        <v>6.5</v>
      </c>
      <c r="Q622" s="108">
        <v>6.6449999999999996</v>
      </c>
      <c r="R622" s="108">
        <v>0.99099999999999999</v>
      </c>
      <c r="S622" s="108">
        <v>0.99099999999999999</v>
      </c>
    </row>
    <row r="623" spans="1:19" ht="11.25" thickBot="1" x14ac:dyDescent="0.2">
      <c r="A623" s="107">
        <v>8</v>
      </c>
      <c r="B623" s="110">
        <v>4.2361111111111106E-2</v>
      </c>
      <c r="C623" s="108">
        <v>17.68</v>
      </c>
      <c r="D623" s="108">
        <v>17.68</v>
      </c>
      <c r="E623" s="108">
        <v>17.68</v>
      </c>
      <c r="F623" s="108">
        <v>17.68</v>
      </c>
      <c r="G623" s="108">
        <v>17.68</v>
      </c>
      <c r="H623" s="108">
        <v>17.68</v>
      </c>
      <c r="I623" s="108">
        <v>17.68</v>
      </c>
      <c r="J623" s="108">
        <v>17.68</v>
      </c>
      <c r="K623" s="108">
        <v>17.68</v>
      </c>
      <c r="L623" s="108">
        <v>17.68</v>
      </c>
      <c r="M623" s="108">
        <v>17.68</v>
      </c>
      <c r="N623" s="108">
        <v>17.68</v>
      </c>
      <c r="O623" s="108">
        <v>9.9109999999999996</v>
      </c>
      <c r="P623" s="108">
        <v>65</v>
      </c>
      <c r="Q623" s="108">
        <v>66.45</v>
      </c>
      <c r="R623" s="108">
        <v>9.9109999999999996</v>
      </c>
      <c r="S623" s="108">
        <v>9.9109999999999996</v>
      </c>
    </row>
    <row r="624" spans="1:19" ht="11.25" thickBot="1" x14ac:dyDescent="0.2">
      <c r="A624" s="106" t="s">
        <v>282</v>
      </c>
      <c r="B624" s="106" t="s">
        <v>255</v>
      </c>
      <c r="C624" s="106" t="s">
        <v>146</v>
      </c>
      <c r="D624" s="106" t="s">
        <v>147</v>
      </c>
      <c r="E624" s="106" t="s">
        <v>148</v>
      </c>
      <c r="F624" s="106" t="s">
        <v>149</v>
      </c>
      <c r="G624" s="106" t="s">
        <v>150</v>
      </c>
    </row>
    <row r="625" spans="1:10" ht="11.25" thickBot="1" x14ac:dyDescent="0.2">
      <c r="A625" s="117"/>
      <c r="B625" s="118"/>
      <c r="C625" s="106" t="s">
        <v>111</v>
      </c>
      <c r="D625" s="106" t="s">
        <v>111</v>
      </c>
      <c r="E625" s="106" t="s">
        <v>111</v>
      </c>
      <c r="F625" s="106" t="s">
        <v>111</v>
      </c>
      <c r="G625" s="106" t="s">
        <v>111</v>
      </c>
    </row>
    <row r="626" spans="1:10" ht="11.25" thickBot="1" x14ac:dyDescent="0.2">
      <c r="A626" s="107">
        <v>3</v>
      </c>
      <c r="B626" s="109">
        <v>0.73611111111111116</v>
      </c>
      <c r="C626" s="108">
        <v>0.01</v>
      </c>
      <c r="D626" s="108">
        <v>0.42199999999999999</v>
      </c>
      <c r="E626" s="108">
        <v>6.5000000000000002E-2</v>
      </c>
      <c r="F626" s="108">
        <v>1.7999999999999999E-2</v>
      </c>
      <c r="G626" s="108">
        <v>8.4000000000000005E-2</v>
      </c>
    </row>
    <row r="627" spans="1:10" ht="11.25" thickBot="1" x14ac:dyDescent="0.2">
      <c r="A627" s="107">
        <v>4</v>
      </c>
      <c r="B627" s="109">
        <v>0.18055555555555558</v>
      </c>
      <c r="C627" s="108">
        <v>0.05</v>
      </c>
      <c r="D627" s="108">
        <v>2.1080000000000001</v>
      </c>
      <c r="E627" s="108">
        <v>0.32700000000000001</v>
      </c>
      <c r="F627" s="108">
        <v>8.7999999999999995E-2</v>
      </c>
      <c r="G627" s="108">
        <v>0.41799999999999998</v>
      </c>
    </row>
    <row r="628" spans="1:10" ht="11.25" thickBot="1" x14ac:dyDescent="0.2">
      <c r="A628" s="107">
        <v>5</v>
      </c>
      <c r="B628" s="109">
        <v>0.11111111111111112</v>
      </c>
      <c r="C628" s="108">
        <v>9.9000000000000005E-2</v>
      </c>
      <c r="D628" s="108">
        <v>4.2160000000000002</v>
      </c>
      <c r="E628" s="108">
        <v>0.65400000000000003</v>
      </c>
      <c r="F628" s="108">
        <v>0.17699999999999999</v>
      </c>
      <c r="G628" s="108">
        <v>0.83599999999999997</v>
      </c>
    </row>
    <row r="629" spans="1:10" ht="11.25" thickBot="1" x14ac:dyDescent="0.2">
      <c r="A629" s="107">
        <v>6</v>
      </c>
      <c r="B629" s="110">
        <v>5.5555555555555552E-2</v>
      </c>
      <c r="C629" s="108">
        <v>0.496</v>
      </c>
      <c r="D629" s="108">
        <v>21.08</v>
      </c>
      <c r="E629" s="108">
        <v>3.2679999999999998</v>
      </c>
      <c r="F629" s="108">
        <v>0.88400000000000001</v>
      </c>
      <c r="G629" s="108">
        <v>4.1769999999999996</v>
      </c>
    </row>
    <row r="630" spans="1:10" ht="11.25" thickBot="1" x14ac:dyDescent="0.2">
      <c r="A630" s="107">
        <v>7</v>
      </c>
      <c r="B630" s="110">
        <v>4.8611111111111112E-2</v>
      </c>
      <c r="C630" s="108">
        <v>0.99099999999999999</v>
      </c>
      <c r="D630" s="108">
        <v>42.16</v>
      </c>
      <c r="E630" s="108">
        <v>6.5350000000000001</v>
      </c>
      <c r="F630" s="108">
        <v>1.768</v>
      </c>
      <c r="G630" s="108">
        <v>8.3550000000000004</v>
      </c>
    </row>
    <row r="631" spans="1:10" ht="11.25" thickBot="1" x14ac:dyDescent="0.2">
      <c r="A631" s="107">
        <v>8</v>
      </c>
      <c r="B631" s="110">
        <v>4.2361111111111106E-2</v>
      </c>
      <c r="C631" s="108">
        <v>9.9109999999999996</v>
      </c>
      <c r="D631" s="108">
        <v>421.6</v>
      </c>
      <c r="E631" s="108">
        <v>65.349999999999994</v>
      </c>
      <c r="F631" s="108">
        <v>17.68</v>
      </c>
      <c r="G631" s="108">
        <v>83.55</v>
      </c>
    </row>
    <row r="632" spans="1:10" ht="14.25" x14ac:dyDescent="0.2">
      <c r="A632" s="80" t="s">
        <v>306</v>
      </c>
    </row>
    <row r="634" spans="1:10" x14ac:dyDescent="0.15">
      <c r="A634" s="119" t="s">
        <v>307</v>
      </c>
      <c r="B634" s="81" t="s">
        <v>308</v>
      </c>
    </row>
    <row r="635" spans="1:10" x14ac:dyDescent="0.15">
      <c r="A635" s="119" t="s">
        <v>309</v>
      </c>
      <c r="B635" s="81" t="s">
        <v>310</v>
      </c>
    </row>
    <row r="637" spans="1:10" x14ac:dyDescent="0.15">
      <c r="A637" s="103" t="s">
        <v>311</v>
      </c>
      <c r="B637" s="102" t="s">
        <v>312</v>
      </c>
      <c r="C637" s="120" t="s">
        <v>313</v>
      </c>
      <c r="D637" s="102" t="s">
        <v>314</v>
      </c>
      <c r="E637" s="102" t="s">
        <v>315</v>
      </c>
      <c r="F637" s="103" t="s">
        <v>316</v>
      </c>
      <c r="G637" s="103" t="s">
        <v>317</v>
      </c>
      <c r="H637" s="102" t="s">
        <v>318</v>
      </c>
      <c r="I637" s="103" t="s">
        <v>319</v>
      </c>
      <c r="J637" s="102" t="s">
        <v>320</v>
      </c>
    </row>
    <row r="638" spans="1:10" x14ac:dyDescent="0.15">
      <c r="A638" s="103"/>
      <c r="B638" s="102" t="s">
        <v>321</v>
      </c>
      <c r="C638" s="120"/>
      <c r="D638" s="102" t="s">
        <v>322</v>
      </c>
      <c r="E638" s="102" t="s">
        <v>323</v>
      </c>
      <c r="F638" s="103"/>
      <c r="G638" s="103"/>
      <c r="H638" s="102" t="s">
        <v>324</v>
      </c>
      <c r="I638" s="103"/>
      <c r="J638" s="102" t="s">
        <v>325</v>
      </c>
    </row>
    <row r="639" spans="1:10" x14ac:dyDescent="0.15">
      <c r="A639" s="81" t="s">
        <v>0</v>
      </c>
      <c r="B639" s="81" t="s">
        <v>326</v>
      </c>
      <c r="C639" s="121">
        <v>0.55000000000000004</v>
      </c>
      <c r="D639" s="81" t="s">
        <v>327</v>
      </c>
      <c r="E639" s="81" t="s">
        <v>328</v>
      </c>
      <c r="F639" s="81" t="s">
        <v>329</v>
      </c>
      <c r="G639" s="81" t="s">
        <v>330</v>
      </c>
      <c r="H639" s="81" t="s">
        <v>326</v>
      </c>
    </row>
    <row r="640" spans="1:10" x14ac:dyDescent="0.15">
      <c r="A640" s="81" t="s">
        <v>1</v>
      </c>
      <c r="B640" s="81" t="s">
        <v>326</v>
      </c>
      <c r="C640" s="121">
        <v>0.49</v>
      </c>
      <c r="D640" s="81" t="s">
        <v>327</v>
      </c>
      <c r="E640" s="81" t="s">
        <v>328</v>
      </c>
      <c r="F640" s="81" t="s">
        <v>331</v>
      </c>
      <c r="G640" s="81" t="s">
        <v>330</v>
      </c>
      <c r="H640" s="81" t="s">
        <v>326</v>
      </c>
    </row>
    <row r="641" spans="1:8" x14ac:dyDescent="0.15">
      <c r="A641" s="81" t="s">
        <v>2</v>
      </c>
      <c r="B641" s="81" t="s">
        <v>326</v>
      </c>
      <c r="C641" s="121">
        <v>0.45</v>
      </c>
      <c r="D641" s="81" t="s">
        <v>327</v>
      </c>
      <c r="E641" s="81" t="s">
        <v>328</v>
      </c>
      <c r="F641" s="81" t="s">
        <v>331</v>
      </c>
      <c r="G641" s="81" t="s">
        <v>330</v>
      </c>
      <c r="H641" s="81" t="s">
        <v>326</v>
      </c>
    </row>
    <row r="642" spans="1:8" x14ac:dyDescent="0.15">
      <c r="A642" s="81" t="s">
        <v>3</v>
      </c>
      <c r="B642" s="81" t="s">
        <v>326</v>
      </c>
      <c r="C642" s="121">
        <v>0.02</v>
      </c>
      <c r="D642" s="81" t="s">
        <v>327</v>
      </c>
      <c r="E642" s="81" t="s">
        <v>328</v>
      </c>
      <c r="F642" s="81" t="s">
        <v>331</v>
      </c>
      <c r="G642" s="81" t="s">
        <v>330</v>
      </c>
      <c r="H642" s="81" t="s">
        <v>326</v>
      </c>
    </row>
    <row r="643" spans="1:8" x14ac:dyDescent="0.15">
      <c r="A643" s="81" t="s">
        <v>4</v>
      </c>
      <c r="B643" s="81" t="s">
        <v>326</v>
      </c>
      <c r="C643" s="121">
        <v>0.38</v>
      </c>
      <c r="D643" s="81" t="s">
        <v>327</v>
      </c>
      <c r="E643" s="81" t="s">
        <v>328</v>
      </c>
      <c r="F643" s="81" t="s">
        <v>331</v>
      </c>
      <c r="G643" s="81" t="s">
        <v>330</v>
      </c>
      <c r="H643" s="81" t="s">
        <v>326</v>
      </c>
    </row>
    <row r="644" spans="1:8" x14ac:dyDescent="0.15">
      <c r="A644" s="81" t="s">
        <v>5</v>
      </c>
      <c r="B644" s="81" t="s">
        <v>326</v>
      </c>
      <c r="C644" s="121">
        <v>0.81</v>
      </c>
      <c r="D644" s="81" t="s">
        <v>327</v>
      </c>
      <c r="E644" s="81" t="s">
        <v>328</v>
      </c>
      <c r="F644" s="81" t="s">
        <v>331</v>
      </c>
      <c r="G644" s="81" t="s">
        <v>330</v>
      </c>
      <c r="H644" s="81" t="s">
        <v>326</v>
      </c>
    </row>
    <row r="645" spans="1:8" x14ac:dyDescent="0.15">
      <c r="A645" s="81" t="s">
        <v>7</v>
      </c>
      <c r="B645" s="81" t="s">
        <v>326</v>
      </c>
      <c r="C645" s="121">
        <v>0.6</v>
      </c>
      <c r="D645" s="81" t="s">
        <v>331</v>
      </c>
      <c r="H645" s="81" t="s">
        <v>308</v>
      </c>
    </row>
    <row r="646" spans="1:8" x14ac:dyDescent="0.15">
      <c r="A646" s="81" t="s">
        <v>8</v>
      </c>
      <c r="B646" s="81" t="s">
        <v>326</v>
      </c>
      <c r="C646" s="121">
        <v>0.38</v>
      </c>
      <c r="D646" s="81" t="s">
        <v>327</v>
      </c>
      <c r="E646" s="81" t="s">
        <v>328</v>
      </c>
      <c r="F646" s="81" t="s">
        <v>331</v>
      </c>
      <c r="G646" s="81" t="s">
        <v>330</v>
      </c>
      <c r="H646" s="81" t="s">
        <v>326</v>
      </c>
    </row>
    <row r="647" spans="1:8" x14ac:dyDescent="0.15">
      <c r="A647" s="81" t="s">
        <v>10</v>
      </c>
      <c r="B647" s="81" t="s">
        <v>326</v>
      </c>
      <c r="C647" s="121">
        <v>0.39</v>
      </c>
      <c r="D647" s="81" t="s">
        <v>327</v>
      </c>
      <c r="E647" s="81" t="s">
        <v>328</v>
      </c>
      <c r="F647" s="81" t="s">
        <v>331</v>
      </c>
      <c r="G647" s="81" t="s">
        <v>330</v>
      </c>
      <c r="H647" s="81" t="s">
        <v>326</v>
      </c>
    </row>
    <row r="648" spans="1:8" x14ac:dyDescent="0.15">
      <c r="A648" s="81" t="s">
        <v>11</v>
      </c>
      <c r="B648" s="81" t="s">
        <v>326</v>
      </c>
      <c r="C648" s="121">
        <v>0.46</v>
      </c>
      <c r="D648" s="81" t="s">
        <v>327</v>
      </c>
      <c r="E648" s="81" t="s">
        <v>328</v>
      </c>
      <c r="F648" s="81" t="s">
        <v>331</v>
      </c>
      <c r="G648" s="81" t="s">
        <v>330</v>
      </c>
      <c r="H648" s="81" t="s">
        <v>326</v>
      </c>
    </row>
    <row r="649" spans="1:8" x14ac:dyDescent="0.15">
      <c r="A649" s="81" t="s">
        <v>12</v>
      </c>
      <c r="B649" s="81" t="s">
        <v>326</v>
      </c>
      <c r="C649" s="121">
        <v>0.7</v>
      </c>
      <c r="D649" s="81" t="s">
        <v>327</v>
      </c>
      <c r="E649" s="81" t="s">
        <v>328</v>
      </c>
      <c r="F649" s="81" t="s">
        <v>331</v>
      </c>
      <c r="G649" s="81" t="s">
        <v>330</v>
      </c>
      <c r="H649" s="81" t="s">
        <v>326</v>
      </c>
    </row>
    <row r="650" spans="1:8" x14ac:dyDescent="0.15">
      <c r="A650" s="81" t="s">
        <v>13</v>
      </c>
      <c r="B650" s="81" t="s">
        <v>326</v>
      </c>
      <c r="C650" s="121">
        <v>0.6</v>
      </c>
      <c r="D650" s="81" t="s">
        <v>327</v>
      </c>
      <c r="E650" s="81" t="s">
        <v>328</v>
      </c>
      <c r="F650" s="81" t="s">
        <v>331</v>
      </c>
      <c r="G650" s="81" t="s">
        <v>330</v>
      </c>
      <c r="H650" s="81" t="s">
        <v>326</v>
      </c>
    </row>
    <row r="651" spans="1:8" x14ac:dyDescent="0.15">
      <c r="A651" s="81" t="s">
        <v>14</v>
      </c>
      <c r="B651" s="81" t="s">
        <v>326</v>
      </c>
      <c r="C651" s="121">
        <v>0.42</v>
      </c>
      <c r="D651" s="81" t="s">
        <v>327</v>
      </c>
      <c r="E651" s="81" t="s">
        <v>328</v>
      </c>
      <c r="F651" s="81" t="s">
        <v>331</v>
      </c>
      <c r="G651" s="81" t="s">
        <v>330</v>
      </c>
      <c r="H651" s="81" t="s">
        <v>326</v>
      </c>
    </row>
    <row r="652" spans="1:8" x14ac:dyDescent="0.15">
      <c r="A652" s="81" t="s">
        <v>15</v>
      </c>
      <c r="B652" s="81" t="s">
        <v>326</v>
      </c>
      <c r="C652" s="121">
        <v>0.33</v>
      </c>
      <c r="D652" s="81" t="s">
        <v>327</v>
      </c>
      <c r="E652" s="81" t="s">
        <v>328</v>
      </c>
      <c r="F652" s="81" t="s">
        <v>331</v>
      </c>
      <c r="G652" s="81" t="s">
        <v>330</v>
      </c>
      <c r="H652" s="81" t="s">
        <v>326</v>
      </c>
    </row>
    <row r="653" spans="1:8" x14ac:dyDescent="0.15">
      <c r="A653" s="81" t="s">
        <v>16</v>
      </c>
      <c r="B653" s="81" t="s">
        <v>326</v>
      </c>
      <c r="C653" s="121">
        <v>0.33</v>
      </c>
      <c r="D653" s="81" t="s">
        <v>327</v>
      </c>
      <c r="E653" s="81" t="s">
        <v>328</v>
      </c>
      <c r="F653" s="81" t="s">
        <v>331</v>
      </c>
      <c r="G653" s="81" t="s">
        <v>330</v>
      </c>
      <c r="H653" s="81" t="s">
        <v>326</v>
      </c>
    </row>
    <row r="654" spans="1:8" x14ac:dyDescent="0.15">
      <c r="A654" s="81" t="s">
        <v>17</v>
      </c>
      <c r="B654" s="81" t="s">
        <v>326</v>
      </c>
      <c r="C654" s="121">
        <v>0.35</v>
      </c>
      <c r="D654" s="81" t="s">
        <v>327</v>
      </c>
      <c r="E654" s="81" t="s">
        <v>328</v>
      </c>
      <c r="F654" s="81" t="s">
        <v>331</v>
      </c>
      <c r="G654" s="81" t="s">
        <v>331</v>
      </c>
      <c r="H654" s="81" t="s">
        <v>326</v>
      </c>
    </row>
    <row r="655" spans="1:8" x14ac:dyDescent="0.15">
      <c r="A655" s="81" t="s">
        <v>18</v>
      </c>
      <c r="B655" s="81" t="s">
        <v>326</v>
      </c>
      <c r="C655" s="121">
        <v>0.72</v>
      </c>
      <c r="D655" s="81" t="s">
        <v>327</v>
      </c>
      <c r="E655" s="81" t="s">
        <v>328</v>
      </c>
      <c r="F655" s="81" t="s">
        <v>331</v>
      </c>
      <c r="G655" s="81" t="s">
        <v>330</v>
      </c>
      <c r="H655" s="81" t="s">
        <v>326</v>
      </c>
    </row>
    <row r="656" spans="1:8" x14ac:dyDescent="0.15">
      <c r="A656" s="81" t="s">
        <v>20</v>
      </c>
      <c r="B656" s="81" t="s">
        <v>326</v>
      </c>
      <c r="C656" s="121">
        <v>0.35</v>
      </c>
      <c r="D656" s="81" t="s">
        <v>331</v>
      </c>
      <c r="H656" s="81" t="s">
        <v>308</v>
      </c>
    </row>
    <row r="657" spans="1:8" x14ac:dyDescent="0.15">
      <c r="A657" s="81" t="s">
        <v>21</v>
      </c>
      <c r="B657" s="81" t="s">
        <v>308</v>
      </c>
      <c r="C657" s="121">
        <v>0.05</v>
      </c>
      <c r="D657" s="81" t="s">
        <v>327</v>
      </c>
      <c r="E657" s="81" t="s">
        <v>328</v>
      </c>
      <c r="F657" s="81" t="s">
        <v>331</v>
      </c>
      <c r="G657" s="81" t="s">
        <v>330</v>
      </c>
      <c r="H657" s="81" t="s">
        <v>326</v>
      </c>
    </row>
    <row r="658" spans="1:8" x14ac:dyDescent="0.15">
      <c r="A658" s="81" t="s">
        <v>22</v>
      </c>
      <c r="B658" s="81" t="s">
        <v>308</v>
      </c>
      <c r="C658" s="121">
        <v>7.0000000000000007E-2</v>
      </c>
      <c r="D658" s="81" t="s">
        <v>327</v>
      </c>
      <c r="E658" s="81" t="s">
        <v>328</v>
      </c>
      <c r="F658" s="81" t="s">
        <v>331</v>
      </c>
      <c r="G658" s="81" t="s">
        <v>330</v>
      </c>
      <c r="H658" s="81" t="s">
        <v>326</v>
      </c>
    </row>
    <row r="659" spans="1:8" x14ac:dyDescent="0.15">
      <c r="A659" s="81" t="s">
        <v>250</v>
      </c>
      <c r="B659" s="81" t="s">
        <v>326</v>
      </c>
      <c r="C659" s="121">
        <v>0</v>
      </c>
      <c r="D659" s="81" t="s">
        <v>331</v>
      </c>
      <c r="H659" s="81" t="s">
        <v>308</v>
      </c>
    </row>
    <row r="660" spans="1:8" x14ac:dyDescent="0.15">
      <c r="A660" s="81" t="s">
        <v>23</v>
      </c>
      <c r="B660" s="81" t="s">
        <v>326</v>
      </c>
      <c r="C660" s="121">
        <v>0.54</v>
      </c>
      <c r="D660" s="81" t="s">
        <v>327</v>
      </c>
      <c r="E660" s="81" t="s">
        <v>328</v>
      </c>
      <c r="F660" s="81" t="s">
        <v>331</v>
      </c>
      <c r="G660" s="81" t="s">
        <v>330</v>
      </c>
      <c r="H660" s="81" t="s">
        <v>326</v>
      </c>
    </row>
    <row r="661" spans="1:8" x14ac:dyDescent="0.15">
      <c r="A661" s="81" t="s">
        <v>24</v>
      </c>
      <c r="B661" s="81" t="s">
        <v>326</v>
      </c>
      <c r="C661" s="121">
        <v>0.66</v>
      </c>
      <c r="D661" s="81" t="s">
        <v>327</v>
      </c>
      <c r="E661" s="81" t="s">
        <v>328</v>
      </c>
      <c r="F661" s="81" t="s">
        <v>331</v>
      </c>
      <c r="G661" s="81" t="s">
        <v>330</v>
      </c>
      <c r="H661" s="81" t="s">
        <v>326</v>
      </c>
    </row>
    <row r="662" spans="1:8" x14ac:dyDescent="0.15">
      <c r="A662" s="81" t="s">
        <v>26</v>
      </c>
      <c r="B662" s="81" t="s">
        <v>326</v>
      </c>
      <c r="C662" s="121">
        <v>0.74</v>
      </c>
      <c r="D662" s="81" t="s">
        <v>331</v>
      </c>
      <c r="H662" s="81" t="s">
        <v>308</v>
      </c>
    </row>
    <row r="663" spans="1:8" x14ac:dyDescent="0.15">
      <c r="A663" s="81" t="s">
        <v>27</v>
      </c>
      <c r="B663" s="81" t="s">
        <v>326</v>
      </c>
      <c r="C663" s="121">
        <v>0.46</v>
      </c>
      <c r="D663" s="81" t="s">
        <v>327</v>
      </c>
      <c r="E663" s="81" t="s">
        <v>328</v>
      </c>
      <c r="F663" s="81" t="s">
        <v>331</v>
      </c>
      <c r="G663" s="81" t="s">
        <v>330</v>
      </c>
      <c r="H663" s="81" t="s">
        <v>326</v>
      </c>
    </row>
    <row r="664" spans="1:8" x14ac:dyDescent="0.15">
      <c r="A664" s="81" t="s">
        <v>28</v>
      </c>
      <c r="B664" s="81" t="s">
        <v>326</v>
      </c>
      <c r="C664" s="121">
        <v>0.63</v>
      </c>
      <c r="D664" s="81" t="s">
        <v>327</v>
      </c>
      <c r="E664" s="81" t="s">
        <v>328</v>
      </c>
      <c r="F664" s="81" t="s">
        <v>331</v>
      </c>
      <c r="G664" s="81" t="s">
        <v>330</v>
      </c>
      <c r="H664" s="81" t="s">
        <v>326</v>
      </c>
    </row>
    <row r="665" spans="1:8" x14ac:dyDescent="0.15">
      <c r="A665" s="81" t="s">
        <v>29</v>
      </c>
      <c r="B665" s="81" t="s">
        <v>326</v>
      </c>
      <c r="C665" s="121">
        <v>0.55000000000000004</v>
      </c>
      <c r="D665" s="81" t="s">
        <v>327</v>
      </c>
      <c r="E665" s="81" t="s">
        <v>328</v>
      </c>
      <c r="F665" s="81" t="s">
        <v>331</v>
      </c>
      <c r="G665" s="81" t="s">
        <v>330</v>
      </c>
      <c r="H665" s="81" t="s">
        <v>326</v>
      </c>
    </row>
    <row r="666" spans="1:8" x14ac:dyDescent="0.15">
      <c r="A666" s="81" t="s">
        <v>31</v>
      </c>
      <c r="B666" s="81" t="s">
        <v>326</v>
      </c>
      <c r="C666" s="121">
        <v>0.48</v>
      </c>
      <c r="D666" s="81" t="s">
        <v>327</v>
      </c>
      <c r="E666" s="81" t="s">
        <v>328</v>
      </c>
      <c r="F666" s="81" t="s">
        <v>331</v>
      </c>
      <c r="G666" s="81" t="s">
        <v>330</v>
      </c>
      <c r="H666" s="81" t="s">
        <v>326</v>
      </c>
    </row>
    <row r="667" spans="1:8" x14ac:dyDescent="0.15">
      <c r="A667" s="81" t="s">
        <v>32</v>
      </c>
      <c r="B667" s="81" t="s">
        <v>326</v>
      </c>
      <c r="C667" s="121">
        <v>0.45</v>
      </c>
      <c r="D667" s="81" t="s">
        <v>327</v>
      </c>
      <c r="E667" s="81" t="s">
        <v>328</v>
      </c>
      <c r="F667" s="81" t="s">
        <v>331</v>
      </c>
      <c r="G667" s="81" t="s">
        <v>330</v>
      </c>
      <c r="H667" s="81" t="s">
        <v>326</v>
      </c>
    </row>
    <row r="668" spans="1:8" x14ac:dyDescent="0.15">
      <c r="A668" s="81" t="s">
        <v>33</v>
      </c>
      <c r="B668" s="81" t="s">
        <v>326</v>
      </c>
      <c r="C668" s="121">
        <v>0.55000000000000004</v>
      </c>
      <c r="D668" s="81" t="s">
        <v>327</v>
      </c>
      <c r="E668" s="81" t="s">
        <v>328</v>
      </c>
      <c r="F668" s="81" t="s">
        <v>331</v>
      </c>
      <c r="G668" s="81" t="s">
        <v>330</v>
      </c>
      <c r="H668" s="81" t="s">
        <v>326</v>
      </c>
    </row>
    <row r="669" spans="1:8" x14ac:dyDescent="0.15">
      <c r="A669" s="81" t="s">
        <v>34</v>
      </c>
      <c r="B669" s="81" t="s">
        <v>326</v>
      </c>
      <c r="C669" s="121">
        <v>0.67</v>
      </c>
      <c r="D669" s="81" t="s">
        <v>331</v>
      </c>
      <c r="H669" s="81" t="s">
        <v>308</v>
      </c>
    </row>
    <row r="670" spans="1:8" x14ac:dyDescent="0.15">
      <c r="A670" s="81" t="s">
        <v>36</v>
      </c>
      <c r="B670" s="81" t="s">
        <v>326</v>
      </c>
      <c r="C670" s="121">
        <v>0.69</v>
      </c>
      <c r="D670" s="81" t="s">
        <v>327</v>
      </c>
      <c r="E670" s="81" t="s">
        <v>328</v>
      </c>
      <c r="F670" s="81" t="s">
        <v>331</v>
      </c>
      <c r="G670" s="81" t="s">
        <v>330</v>
      </c>
      <c r="H670" s="81" t="s">
        <v>326</v>
      </c>
    </row>
    <row r="671" spans="1:8" x14ac:dyDescent="0.15">
      <c r="A671" s="81" t="s">
        <v>37</v>
      </c>
      <c r="B671" s="81" t="s">
        <v>326</v>
      </c>
      <c r="C671" s="121">
        <v>0.34</v>
      </c>
      <c r="D671" s="81" t="s">
        <v>327</v>
      </c>
      <c r="E671" s="81" t="s">
        <v>328</v>
      </c>
      <c r="F671" s="81" t="s">
        <v>331</v>
      </c>
      <c r="G671" s="81" t="s">
        <v>330</v>
      </c>
      <c r="H671" s="81" t="s">
        <v>326</v>
      </c>
    </row>
    <row r="672" spans="1:8" x14ac:dyDescent="0.15">
      <c r="A672" s="81" t="s">
        <v>38</v>
      </c>
      <c r="B672" s="81" t="s">
        <v>326</v>
      </c>
      <c r="C672" s="121">
        <v>0.16</v>
      </c>
      <c r="D672" s="81" t="s">
        <v>327</v>
      </c>
      <c r="E672" s="81" t="s">
        <v>328</v>
      </c>
      <c r="F672" s="81" t="s">
        <v>331</v>
      </c>
      <c r="G672" s="81" t="s">
        <v>330</v>
      </c>
      <c r="H672" s="81" t="s">
        <v>326</v>
      </c>
    </row>
    <row r="673" spans="1:8" x14ac:dyDescent="0.15">
      <c r="A673" s="81" t="s">
        <v>39</v>
      </c>
      <c r="B673" s="81" t="s">
        <v>326</v>
      </c>
      <c r="C673" s="121">
        <v>0.44</v>
      </c>
      <c r="D673" s="81" t="s">
        <v>327</v>
      </c>
      <c r="E673" s="81" t="s">
        <v>328</v>
      </c>
      <c r="F673" s="81" t="s">
        <v>331</v>
      </c>
      <c r="G673" s="81" t="s">
        <v>330</v>
      </c>
      <c r="H673" s="81" t="s">
        <v>326</v>
      </c>
    </row>
    <row r="674" spans="1:8" x14ac:dyDescent="0.15">
      <c r="A674" s="81" t="s">
        <v>40</v>
      </c>
      <c r="B674" s="81" t="s">
        <v>326</v>
      </c>
      <c r="C674" s="121">
        <v>0.53</v>
      </c>
      <c r="D674" s="81" t="s">
        <v>327</v>
      </c>
      <c r="E674" s="81" t="s">
        <v>328</v>
      </c>
      <c r="F674" s="81" t="s">
        <v>331</v>
      </c>
      <c r="G674" s="81" t="s">
        <v>330</v>
      </c>
      <c r="H674" s="81" t="s">
        <v>326</v>
      </c>
    </row>
    <row r="675" spans="1:8" x14ac:dyDescent="0.15">
      <c r="A675" s="81" t="s">
        <v>41</v>
      </c>
      <c r="B675" s="81" t="s">
        <v>326</v>
      </c>
      <c r="C675" s="121">
        <v>0.53</v>
      </c>
      <c r="D675" s="81" t="s">
        <v>327</v>
      </c>
      <c r="E675" s="81" t="s">
        <v>328</v>
      </c>
      <c r="F675" s="81" t="s">
        <v>331</v>
      </c>
      <c r="G675" s="81" t="s">
        <v>330</v>
      </c>
      <c r="H675" s="81" t="s">
        <v>326</v>
      </c>
    </row>
    <row r="676" spans="1:8" x14ac:dyDescent="0.15">
      <c r="A676" s="81" t="s">
        <v>42</v>
      </c>
      <c r="B676" s="81" t="s">
        <v>326</v>
      </c>
      <c r="C676" s="121">
        <v>0.53</v>
      </c>
      <c r="D676" s="81" t="s">
        <v>327</v>
      </c>
      <c r="E676" s="81" t="s">
        <v>328</v>
      </c>
      <c r="F676" s="81" t="s">
        <v>331</v>
      </c>
      <c r="G676" s="81" t="s">
        <v>330</v>
      </c>
      <c r="H676" s="81" t="s">
        <v>326</v>
      </c>
    </row>
    <row r="677" spans="1:8" x14ac:dyDescent="0.15">
      <c r="A677" s="81" t="s">
        <v>43</v>
      </c>
      <c r="B677" s="81" t="s">
        <v>326</v>
      </c>
      <c r="C677" s="121">
        <v>0.6</v>
      </c>
      <c r="D677" s="81" t="s">
        <v>327</v>
      </c>
      <c r="E677" s="81" t="s">
        <v>328</v>
      </c>
      <c r="F677" s="81" t="s">
        <v>331</v>
      </c>
      <c r="G677" s="81" t="s">
        <v>330</v>
      </c>
      <c r="H677" s="81" t="s">
        <v>326</v>
      </c>
    </row>
    <row r="678" spans="1:8" x14ac:dyDescent="0.15">
      <c r="A678" s="81" t="s">
        <v>44</v>
      </c>
      <c r="B678" s="81" t="s">
        <v>326</v>
      </c>
      <c r="C678" s="121">
        <v>0.77</v>
      </c>
      <c r="D678" s="81" t="s">
        <v>327</v>
      </c>
      <c r="E678" s="81" t="s">
        <v>328</v>
      </c>
      <c r="F678" s="81" t="s">
        <v>331</v>
      </c>
      <c r="G678" s="81" t="s">
        <v>330</v>
      </c>
      <c r="H678" s="81" t="s">
        <v>326</v>
      </c>
    </row>
    <row r="679" spans="1:8" x14ac:dyDescent="0.15">
      <c r="A679" s="81" t="s">
        <v>45</v>
      </c>
      <c r="B679" s="81" t="s">
        <v>326</v>
      </c>
      <c r="C679" s="121">
        <v>0.79</v>
      </c>
      <c r="D679" s="81" t="s">
        <v>327</v>
      </c>
      <c r="E679" s="81" t="s">
        <v>328</v>
      </c>
      <c r="F679" s="81" t="s">
        <v>331</v>
      </c>
      <c r="G679" s="81" t="s">
        <v>330</v>
      </c>
      <c r="H679" s="81" t="s">
        <v>326</v>
      </c>
    </row>
    <row r="680" spans="1:8" x14ac:dyDescent="0.15">
      <c r="A680" s="81" t="s">
        <v>46</v>
      </c>
      <c r="B680" s="81" t="s">
        <v>326</v>
      </c>
      <c r="C680" s="121">
        <v>0.84</v>
      </c>
      <c r="D680" s="81" t="s">
        <v>327</v>
      </c>
      <c r="E680" s="81" t="s">
        <v>328</v>
      </c>
      <c r="F680" s="81" t="s">
        <v>331</v>
      </c>
      <c r="G680" s="81" t="s">
        <v>330</v>
      </c>
      <c r="H680" s="81" t="s">
        <v>326</v>
      </c>
    </row>
    <row r="681" spans="1:8" x14ac:dyDescent="0.15">
      <c r="A681" s="81" t="s">
        <v>47</v>
      </c>
      <c r="B681" s="81" t="s">
        <v>326</v>
      </c>
      <c r="C681" s="121">
        <v>0.88</v>
      </c>
      <c r="D681" s="81" t="s">
        <v>327</v>
      </c>
      <c r="E681" s="81" t="s">
        <v>328</v>
      </c>
      <c r="F681" s="81" t="s">
        <v>331</v>
      </c>
      <c r="G681" s="81" t="s">
        <v>330</v>
      </c>
      <c r="H681" s="81" t="s">
        <v>326</v>
      </c>
    </row>
    <row r="682" spans="1:8" x14ac:dyDescent="0.15">
      <c r="A682" s="81" t="s">
        <v>48</v>
      </c>
      <c r="B682" s="81" t="s">
        <v>326</v>
      </c>
      <c r="C682" s="121">
        <v>0.81</v>
      </c>
      <c r="D682" s="81" t="s">
        <v>327</v>
      </c>
      <c r="E682" s="81" t="s">
        <v>328</v>
      </c>
      <c r="F682" s="81" t="s">
        <v>331</v>
      </c>
      <c r="G682" s="81" t="s">
        <v>330</v>
      </c>
      <c r="H682" s="81" t="s">
        <v>326</v>
      </c>
    </row>
    <row r="683" spans="1:8" x14ac:dyDescent="0.15">
      <c r="A683" s="81" t="s">
        <v>49</v>
      </c>
      <c r="B683" s="81" t="s">
        <v>326</v>
      </c>
      <c r="C683" s="121">
        <v>0.9</v>
      </c>
      <c r="D683" s="81" t="s">
        <v>327</v>
      </c>
      <c r="E683" s="81" t="s">
        <v>328</v>
      </c>
      <c r="F683" s="81" t="s">
        <v>331</v>
      </c>
      <c r="G683" s="81" t="s">
        <v>330</v>
      </c>
      <c r="H683" s="81" t="s">
        <v>326</v>
      </c>
    </row>
    <row r="684" spans="1:8" x14ac:dyDescent="0.15">
      <c r="A684" s="81" t="s">
        <v>50</v>
      </c>
      <c r="B684" s="81" t="s">
        <v>326</v>
      </c>
      <c r="C684" s="121">
        <v>0.89</v>
      </c>
      <c r="D684" s="81" t="s">
        <v>327</v>
      </c>
      <c r="E684" s="81" t="s">
        <v>328</v>
      </c>
      <c r="F684" s="81" t="s">
        <v>331</v>
      </c>
      <c r="G684" s="81" t="s">
        <v>330</v>
      </c>
      <c r="H684" s="81" t="s">
        <v>326</v>
      </c>
    </row>
    <row r="685" spans="1:8" x14ac:dyDescent="0.15">
      <c r="A685" s="81" t="s">
        <v>51</v>
      </c>
      <c r="B685" s="81" t="s">
        <v>326</v>
      </c>
      <c r="C685" s="121">
        <v>0.89</v>
      </c>
      <c r="D685" s="81" t="s">
        <v>327</v>
      </c>
      <c r="E685" s="81" t="s">
        <v>328</v>
      </c>
      <c r="F685" s="81" t="s">
        <v>331</v>
      </c>
      <c r="G685" s="81" t="s">
        <v>330</v>
      </c>
      <c r="H685" s="81" t="s">
        <v>326</v>
      </c>
    </row>
    <row r="686" spans="1:8" x14ac:dyDescent="0.15">
      <c r="A686" s="81" t="s">
        <v>52</v>
      </c>
      <c r="B686" s="81" t="s">
        <v>326</v>
      </c>
      <c r="C686" s="121">
        <v>0.93</v>
      </c>
      <c r="D686" s="81" t="s">
        <v>327</v>
      </c>
      <c r="E686" s="81" t="s">
        <v>328</v>
      </c>
      <c r="F686" s="81" t="s">
        <v>331</v>
      </c>
      <c r="G686" s="81" t="s">
        <v>330</v>
      </c>
      <c r="H686" s="81" t="s">
        <v>326</v>
      </c>
    </row>
    <row r="687" spans="1:8" x14ac:dyDescent="0.15">
      <c r="A687" s="81" t="s">
        <v>53</v>
      </c>
      <c r="B687" s="81" t="s">
        <v>326</v>
      </c>
      <c r="C687" s="121">
        <v>0.95</v>
      </c>
      <c r="D687" s="81" t="s">
        <v>327</v>
      </c>
      <c r="E687" s="81" t="s">
        <v>328</v>
      </c>
      <c r="F687" s="81" t="s">
        <v>331</v>
      </c>
      <c r="G687" s="81" t="s">
        <v>330</v>
      </c>
      <c r="H687" s="81" t="s">
        <v>326</v>
      </c>
    </row>
    <row r="688" spans="1:8" x14ac:dyDescent="0.15">
      <c r="A688" s="81" t="s">
        <v>54</v>
      </c>
      <c r="B688" s="81" t="s">
        <v>326</v>
      </c>
      <c r="C688" s="121">
        <v>0.97</v>
      </c>
      <c r="D688" s="81" t="s">
        <v>327</v>
      </c>
      <c r="E688" s="81" t="s">
        <v>328</v>
      </c>
      <c r="F688" s="81" t="s">
        <v>331</v>
      </c>
      <c r="G688" s="81" t="s">
        <v>330</v>
      </c>
      <c r="H688" s="81" t="s">
        <v>326</v>
      </c>
    </row>
    <row r="689" spans="1:8" x14ac:dyDescent="0.15">
      <c r="A689" s="81" t="s">
        <v>55</v>
      </c>
      <c r="B689" s="81" t="s">
        <v>326</v>
      </c>
      <c r="C689" s="121">
        <v>0.99</v>
      </c>
      <c r="D689" s="81" t="s">
        <v>327</v>
      </c>
      <c r="E689" s="81" t="s">
        <v>328</v>
      </c>
      <c r="F689" s="81" t="s">
        <v>331</v>
      </c>
      <c r="G689" s="81" t="s">
        <v>330</v>
      </c>
      <c r="H689" s="81" t="s">
        <v>326</v>
      </c>
    </row>
    <row r="690" spans="1:8" x14ac:dyDescent="0.15">
      <c r="A690" s="81" t="s">
        <v>56</v>
      </c>
      <c r="B690" s="81" t="s">
        <v>326</v>
      </c>
      <c r="C690" s="121">
        <v>1</v>
      </c>
      <c r="D690" s="81" t="s">
        <v>327</v>
      </c>
      <c r="E690" s="81" t="s">
        <v>328</v>
      </c>
      <c r="F690" s="81" t="s">
        <v>331</v>
      </c>
      <c r="G690" s="81" t="s">
        <v>330</v>
      </c>
      <c r="H690" s="81" t="s">
        <v>326</v>
      </c>
    </row>
    <row r="691" spans="1:8" x14ac:dyDescent="0.15">
      <c r="A691" s="81" t="s">
        <v>57</v>
      </c>
      <c r="B691" s="81" t="s">
        <v>326</v>
      </c>
      <c r="C691" s="121">
        <v>0.71</v>
      </c>
      <c r="D691" s="81" t="s">
        <v>327</v>
      </c>
      <c r="E691" s="81" t="s">
        <v>328</v>
      </c>
      <c r="F691" s="81" t="s">
        <v>331</v>
      </c>
      <c r="G691" s="81" t="s">
        <v>330</v>
      </c>
      <c r="H691" s="81" t="s">
        <v>326</v>
      </c>
    </row>
    <row r="692" spans="1:8" x14ac:dyDescent="0.15">
      <c r="A692" s="81" t="s">
        <v>58</v>
      </c>
      <c r="B692" s="81" t="s">
        <v>326</v>
      </c>
      <c r="C692" s="121">
        <v>0.71</v>
      </c>
      <c r="D692" s="81" t="s">
        <v>327</v>
      </c>
      <c r="E692" s="81" t="s">
        <v>328</v>
      </c>
      <c r="F692" s="81" t="s">
        <v>331</v>
      </c>
      <c r="G692" s="81" t="s">
        <v>330</v>
      </c>
      <c r="H692" s="81" t="s">
        <v>326</v>
      </c>
    </row>
    <row r="693" spans="1:8" x14ac:dyDescent="0.15">
      <c r="A693" s="81" t="s">
        <v>61</v>
      </c>
      <c r="B693" s="81" t="s">
        <v>326</v>
      </c>
      <c r="C693" s="121">
        <v>0.3</v>
      </c>
      <c r="D693" s="81" t="s">
        <v>327</v>
      </c>
      <c r="E693" s="81" t="s">
        <v>328</v>
      </c>
      <c r="F693" s="81" t="s">
        <v>331</v>
      </c>
      <c r="G693" s="81" t="s">
        <v>330</v>
      </c>
      <c r="H693" s="81" t="s">
        <v>326</v>
      </c>
    </row>
    <row r="694" spans="1:8" x14ac:dyDescent="0.15">
      <c r="A694" s="81" t="s">
        <v>62</v>
      </c>
      <c r="B694" s="81" t="s">
        <v>326</v>
      </c>
      <c r="C694" s="121">
        <v>0.15</v>
      </c>
      <c r="D694" s="81" t="s">
        <v>327</v>
      </c>
      <c r="E694" s="81" t="s">
        <v>328</v>
      </c>
      <c r="F694" s="81" t="s">
        <v>331</v>
      </c>
      <c r="G694" s="81" t="s">
        <v>330</v>
      </c>
      <c r="H694" s="81" t="s">
        <v>326</v>
      </c>
    </row>
    <row r="695" spans="1:8" x14ac:dyDescent="0.15">
      <c r="A695" s="81" t="s">
        <v>251</v>
      </c>
      <c r="B695" s="81" t="s">
        <v>326</v>
      </c>
      <c r="C695" s="121">
        <v>0.55000000000000004</v>
      </c>
      <c r="D695" s="81" t="s">
        <v>327</v>
      </c>
      <c r="E695" s="81" t="s">
        <v>328</v>
      </c>
      <c r="F695" s="81" t="s">
        <v>331</v>
      </c>
      <c r="G695" s="81" t="s">
        <v>330</v>
      </c>
      <c r="H695" s="81" t="s">
        <v>326</v>
      </c>
    </row>
    <row r="696" spans="1:8" x14ac:dyDescent="0.15">
      <c r="A696" s="81" t="s">
        <v>252</v>
      </c>
      <c r="B696" s="81" t="s">
        <v>326</v>
      </c>
      <c r="C696" s="121">
        <v>0.55000000000000004</v>
      </c>
      <c r="D696" s="81" t="s">
        <v>327</v>
      </c>
      <c r="E696" s="81" t="s">
        <v>328</v>
      </c>
      <c r="F696" s="81" t="s">
        <v>331</v>
      </c>
      <c r="G696" s="81" t="s">
        <v>330</v>
      </c>
      <c r="H696" s="81" t="s">
        <v>326</v>
      </c>
    </row>
    <row r="697" spans="1:8" x14ac:dyDescent="0.15">
      <c r="A697" s="81" t="s">
        <v>64</v>
      </c>
      <c r="B697" s="81" t="s">
        <v>326</v>
      </c>
      <c r="C697" s="121">
        <v>0.55000000000000004</v>
      </c>
      <c r="D697" s="81" t="s">
        <v>327</v>
      </c>
      <c r="E697" s="81" t="s">
        <v>328</v>
      </c>
      <c r="F697" s="81" t="s">
        <v>331</v>
      </c>
      <c r="G697" s="81" t="s">
        <v>330</v>
      </c>
      <c r="H697" s="81" t="s">
        <v>326</v>
      </c>
    </row>
    <row r="698" spans="1:8" x14ac:dyDescent="0.15">
      <c r="A698" s="81" t="s">
        <v>65</v>
      </c>
      <c r="B698" s="81" t="s">
        <v>326</v>
      </c>
      <c r="C698" s="121">
        <v>0.45</v>
      </c>
      <c r="D698" s="81" t="s">
        <v>331</v>
      </c>
      <c r="H698" s="81" t="s">
        <v>308</v>
      </c>
    </row>
    <row r="699" spans="1:8" x14ac:dyDescent="0.15">
      <c r="A699" s="81" t="s">
        <v>68</v>
      </c>
      <c r="B699" s="81" t="s">
        <v>326</v>
      </c>
      <c r="C699" s="121">
        <v>0.51</v>
      </c>
      <c r="D699" s="81" t="s">
        <v>327</v>
      </c>
      <c r="E699" s="81" t="s">
        <v>328</v>
      </c>
      <c r="F699" s="81" t="s">
        <v>331</v>
      </c>
      <c r="G699" s="81" t="s">
        <v>330</v>
      </c>
      <c r="H699" s="81" t="s">
        <v>326</v>
      </c>
    </row>
    <row r="700" spans="1:8" x14ac:dyDescent="0.15">
      <c r="A700" s="81" t="s">
        <v>249</v>
      </c>
      <c r="B700" s="81" t="s">
        <v>326</v>
      </c>
      <c r="C700" s="121"/>
      <c r="D700" s="81" t="s">
        <v>332</v>
      </c>
      <c r="H700" s="81" t="s">
        <v>308</v>
      </c>
    </row>
    <row r="701" spans="1:8" x14ac:dyDescent="0.15">
      <c r="A701" s="81" t="s">
        <v>248</v>
      </c>
      <c r="B701" s="81" t="s">
        <v>326</v>
      </c>
      <c r="C701" s="121"/>
      <c r="D701" s="81" t="s">
        <v>332</v>
      </c>
      <c r="H701" s="81" t="s">
        <v>308</v>
      </c>
    </row>
    <row r="702" spans="1:8" x14ac:dyDescent="0.15">
      <c r="A702" s="81" t="s">
        <v>35</v>
      </c>
      <c r="B702" s="81" t="s">
        <v>326</v>
      </c>
      <c r="C702" s="121">
        <v>0.67</v>
      </c>
      <c r="D702" s="81" t="s">
        <v>331</v>
      </c>
      <c r="H702" s="81" t="s">
        <v>308</v>
      </c>
    </row>
    <row r="703" spans="1:8" x14ac:dyDescent="0.15">
      <c r="A703" s="81" t="s">
        <v>30</v>
      </c>
      <c r="B703" s="81" t="s">
        <v>326</v>
      </c>
      <c r="C703" s="121">
        <v>0.49</v>
      </c>
      <c r="D703" s="81" t="s">
        <v>327</v>
      </c>
      <c r="E703" s="81" t="s">
        <v>328</v>
      </c>
      <c r="F703" s="81" t="s">
        <v>331</v>
      </c>
      <c r="G703" s="81" t="s">
        <v>330</v>
      </c>
      <c r="H703" s="81" t="s">
        <v>326</v>
      </c>
    </row>
    <row r="704" spans="1:8" x14ac:dyDescent="0.15">
      <c r="A704" s="81" t="s">
        <v>59</v>
      </c>
      <c r="B704" s="81" t="s">
        <v>326</v>
      </c>
      <c r="C704" s="121">
        <v>0.71</v>
      </c>
      <c r="D704" s="81" t="s">
        <v>327</v>
      </c>
      <c r="E704" s="81" t="s">
        <v>328</v>
      </c>
      <c r="F704" s="81" t="s">
        <v>331</v>
      </c>
      <c r="G704" s="81" t="s">
        <v>330</v>
      </c>
      <c r="H704" s="81" t="s">
        <v>326</v>
      </c>
    </row>
    <row r="705" spans="1:8" x14ac:dyDescent="0.15">
      <c r="A705" s="81" t="s">
        <v>60</v>
      </c>
      <c r="B705" s="81" t="s">
        <v>326</v>
      </c>
      <c r="C705" s="121">
        <v>0.55000000000000004</v>
      </c>
      <c r="D705" s="81" t="s">
        <v>327</v>
      </c>
      <c r="E705" s="81" t="s">
        <v>328</v>
      </c>
      <c r="F705" s="81" t="s">
        <v>331</v>
      </c>
      <c r="G705" s="81" t="s">
        <v>330</v>
      </c>
      <c r="H705" s="81" t="s">
        <v>326</v>
      </c>
    </row>
    <row r="706" spans="1:8" x14ac:dyDescent="0.15">
      <c r="A706" s="81" t="s">
        <v>63</v>
      </c>
      <c r="B706" s="81" t="s">
        <v>326</v>
      </c>
      <c r="C706" s="121">
        <v>0.57999999999999996</v>
      </c>
      <c r="D706" s="81" t="s">
        <v>327</v>
      </c>
      <c r="E706" s="81" t="s">
        <v>328</v>
      </c>
      <c r="F706" s="81" t="s">
        <v>331</v>
      </c>
      <c r="G706" s="81" t="s">
        <v>330</v>
      </c>
      <c r="H706" s="81" t="s">
        <v>326</v>
      </c>
    </row>
    <row r="707" spans="1:8" x14ac:dyDescent="0.15">
      <c r="A707" s="81" t="s">
        <v>66</v>
      </c>
      <c r="B707" s="81" t="s">
        <v>326</v>
      </c>
      <c r="C707" s="121">
        <v>0.45</v>
      </c>
      <c r="D707" s="81" t="s">
        <v>331</v>
      </c>
      <c r="H707" s="81" t="s">
        <v>308</v>
      </c>
    </row>
    <row r="708" spans="1:8" x14ac:dyDescent="0.15">
      <c r="A708" s="81" t="s">
        <v>67</v>
      </c>
      <c r="B708" s="81" t="s">
        <v>326</v>
      </c>
      <c r="C708" s="121">
        <v>0.6</v>
      </c>
      <c r="D708" s="81" t="s">
        <v>327</v>
      </c>
      <c r="E708" s="81" t="s">
        <v>328</v>
      </c>
      <c r="F708" s="81" t="s">
        <v>331</v>
      </c>
      <c r="G708" s="81" t="s">
        <v>330</v>
      </c>
      <c r="H708" s="81" t="s">
        <v>326</v>
      </c>
    </row>
    <row r="709" spans="1:8" x14ac:dyDescent="0.15">
      <c r="A709" s="81" t="s">
        <v>9</v>
      </c>
      <c r="B709" s="81" t="s">
        <v>326</v>
      </c>
      <c r="C709" s="121">
        <v>0.39</v>
      </c>
      <c r="D709" s="81" t="s">
        <v>327</v>
      </c>
      <c r="E709" s="81" t="s">
        <v>328</v>
      </c>
      <c r="F709" s="81" t="s">
        <v>331</v>
      </c>
      <c r="G709" s="81" t="s">
        <v>330</v>
      </c>
      <c r="H709" s="81" t="s">
        <v>326</v>
      </c>
    </row>
    <row r="710" spans="1:8" x14ac:dyDescent="0.15">
      <c r="A710" s="81" t="s">
        <v>6</v>
      </c>
      <c r="B710" s="81" t="s">
        <v>326</v>
      </c>
      <c r="C710" s="121">
        <v>0.6</v>
      </c>
      <c r="D710" s="81" t="s">
        <v>331</v>
      </c>
      <c r="H710" s="81" t="s">
        <v>308</v>
      </c>
    </row>
    <row r="711" spans="1:8" x14ac:dyDescent="0.15">
      <c r="A711" s="81" t="s">
        <v>25</v>
      </c>
      <c r="B711" s="81" t="s">
        <v>326</v>
      </c>
      <c r="C711" s="121">
        <v>0.74</v>
      </c>
      <c r="D711" s="81" t="s">
        <v>331</v>
      </c>
      <c r="H711" s="81" t="s">
        <v>308</v>
      </c>
    </row>
    <row r="712" spans="1:8" x14ac:dyDescent="0.15">
      <c r="A712" s="81" t="s">
        <v>19</v>
      </c>
      <c r="B712" s="81" t="s">
        <v>326</v>
      </c>
      <c r="C712" s="121">
        <v>0.35</v>
      </c>
      <c r="D712" s="81" t="s">
        <v>331</v>
      </c>
      <c r="H712" s="81" t="s">
        <v>308</v>
      </c>
    </row>
    <row r="713" spans="1:8" ht="14.25" x14ac:dyDescent="0.2">
      <c r="A713" s="80" t="s">
        <v>333</v>
      </c>
    </row>
    <row r="715" spans="1:8" x14ac:dyDescent="0.15">
      <c r="A715" s="86" t="s">
        <v>308</v>
      </c>
      <c r="B715" s="122" t="s">
        <v>255</v>
      </c>
      <c r="C715" s="122" t="s">
        <v>334</v>
      </c>
      <c r="D715" s="86" t="s">
        <v>335</v>
      </c>
      <c r="E715" s="86" t="s">
        <v>336</v>
      </c>
      <c r="F715" s="86" t="s">
        <v>337</v>
      </c>
      <c r="G715" s="86" t="s">
        <v>338</v>
      </c>
      <c r="H715" s="86" t="s">
        <v>339</v>
      </c>
    </row>
    <row r="716" spans="1:8" x14ac:dyDescent="0.15">
      <c r="A716" s="81">
        <v>1</v>
      </c>
      <c r="B716" s="105" t="s">
        <v>69</v>
      </c>
      <c r="C716" s="105" t="s">
        <v>202</v>
      </c>
      <c r="D716" s="81">
        <v>1</v>
      </c>
      <c r="E716" s="81">
        <v>0</v>
      </c>
      <c r="F716" s="81">
        <v>1</v>
      </c>
      <c r="G716" s="81">
        <v>1</v>
      </c>
      <c r="H716" s="81">
        <v>144</v>
      </c>
    </row>
    <row r="717" spans="1:8" x14ac:dyDescent="0.15">
      <c r="A717" s="81">
        <v>2</v>
      </c>
      <c r="B717" s="105" t="s">
        <v>69</v>
      </c>
      <c r="C717" s="105" t="s">
        <v>69</v>
      </c>
      <c r="D717" s="81">
        <v>1</v>
      </c>
      <c r="E717" s="81">
        <v>0</v>
      </c>
      <c r="F717" s="81">
        <v>1</v>
      </c>
      <c r="G717" s="81">
        <v>1</v>
      </c>
      <c r="H717" s="81">
        <v>144</v>
      </c>
    </row>
    <row r="718" spans="1:8" x14ac:dyDescent="0.15">
      <c r="A718" s="81">
        <v>3</v>
      </c>
      <c r="B718" s="123">
        <v>0.73611111111111116</v>
      </c>
      <c r="C718" s="105" t="s">
        <v>340</v>
      </c>
      <c r="D718" s="81">
        <v>1</v>
      </c>
      <c r="E718" s="81">
        <v>0</v>
      </c>
      <c r="F718" s="81">
        <v>1</v>
      </c>
      <c r="G718" s="81">
        <v>2</v>
      </c>
      <c r="H718" s="81">
        <v>144</v>
      </c>
    </row>
    <row r="719" spans="1:8" x14ac:dyDescent="0.15">
      <c r="A719" s="81">
        <v>4</v>
      </c>
      <c r="B719" s="123">
        <v>0.18055555555555558</v>
      </c>
      <c r="C719" s="105" t="s">
        <v>340</v>
      </c>
      <c r="D719" s="81">
        <v>1</v>
      </c>
      <c r="E719" s="81">
        <v>0</v>
      </c>
      <c r="F719" s="81">
        <v>1</v>
      </c>
      <c r="G719" s="81">
        <v>3</v>
      </c>
      <c r="H719" s="81">
        <v>144</v>
      </c>
    </row>
    <row r="720" spans="1:8" x14ac:dyDescent="0.15">
      <c r="A720" s="81">
        <v>5</v>
      </c>
      <c r="B720" s="123">
        <v>0.11111111111111112</v>
      </c>
      <c r="C720" s="105" t="s">
        <v>340</v>
      </c>
      <c r="D720" s="81">
        <v>1</v>
      </c>
      <c r="E720" s="81">
        <v>0</v>
      </c>
      <c r="F720" s="81">
        <v>1</v>
      </c>
      <c r="G720" s="81">
        <v>4</v>
      </c>
      <c r="H720" s="81">
        <v>144</v>
      </c>
    </row>
    <row r="721" spans="1:8" x14ac:dyDescent="0.15">
      <c r="A721" s="81">
        <v>6</v>
      </c>
      <c r="B721" s="124">
        <v>5.5555555555555552E-2</v>
      </c>
      <c r="C721" s="105" t="s">
        <v>340</v>
      </c>
      <c r="D721" s="81">
        <v>1</v>
      </c>
      <c r="E721" s="81">
        <v>0</v>
      </c>
      <c r="F721" s="81">
        <v>1</v>
      </c>
      <c r="G721" s="81">
        <v>6</v>
      </c>
      <c r="H721" s="81">
        <v>144</v>
      </c>
    </row>
    <row r="722" spans="1:8" x14ac:dyDescent="0.15">
      <c r="A722" s="81">
        <v>7</v>
      </c>
      <c r="B722" s="124">
        <v>4.8611111111111112E-2</v>
      </c>
      <c r="C722" s="105" t="s">
        <v>340</v>
      </c>
      <c r="D722" s="81">
        <v>1</v>
      </c>
      <c r="E722" s="81">
        <v>0</v>
      </c>
      <c r="F722" s="81">
        <v>1</v>
      </c>
      <c r="G722" s="81">
        <v>7</v>
      </c>
      <c r="H722" s="81">
        <v>144</v>
      </c>
    </row>
    <row r="723" spans="1:8" x14ac:dyDescent="0.15">
      <c r="A723" s="81">
        <v>8</v>
      </c>
      <c r="B723" s="124">
        <v>4.2361111111111106E-2</v>
      </c>
      <c r="C723" s="105" t="s">
        <v>340</v>
      </c>
      <c r="D723" s="81">
        <v>1</v>
      </c>
      <c r="E723" s="81">
        <v>0</v>
      </c>
      <c r="F723" s="81">
        <v>1</v>
      </c>
      <c r="G723" s="81">
        <v>8</v>
      </c>
      <c r="H723" s="81">
        <v>144</v>
      </c>
    </row>
    <row r="724" spans="1:8" x14ac:dyDescent="0.15">
      <c r="A724" s="81">
        <v>9</v>
      </c>
      <c r="B724" s="105" t="s">
        <v>70</v>
      </c>
      <c r="C724" s="105" t="s">
        <v>202</v>
      </c>
      <c r="D724" s="81">
        <v>1</v>
      </c>
      <c r="E724" s="81">
        <v>0</v>
      </c>
      <c r="F724" s="81">
        <v>1</v>
      </c>
      <c r="G724" s="81">
        <v>1</v>
      </c>
      <c r="H724" s="81">
        <v>144</v>
      </c>
    </row>
    <row r="725" spans="1:8" x14ac:dyDescent="0.15">
      <c r="A725" s="81">
        <v>10</v>
      </c>
      <c r="B725" s="105" t="s">
        <v>257</v>
      </c>
      <c r="C725" s="105" t="s">
        <v>202</v>
      </c>
      <c r="D725" s="81">
        <v>1</v>
      </c>
      <c r="E725" s="81">
        <v>1</v>
      </c>
      <c r="F725" s="81">
        <v>1</v>
      </c>
      <c r="G725" s="81">
        <v>1</v>
      </c>
      <c r="H725" s="81">
        <v>144</v>
      </c>
    </row>
    <row r="726" spans="1:8" x14ac:dyDescent="0.15">
      <c r="A726" s="81">
        <v>11</v>
      </c>
      <c r="B726" s="105" t="s">
        <v>258</v>
      </c>
      <c r="C726" s="105" t="s">
        <v>202</v>
      </c>
      <c r="D726" s="81">
        <v>1</v>
      </c>
      <c r="E726" s="81">
        <v>1</v>
      </c>
      <c r="F726" s="81">
        <v>1</v>
      </c>
      <c r="G726" s="81">
        <v>2</v>
      </c>
      <c r="H726" s="81">
        <v>144</v>
      </c>
    </row>
    <row r="727" spans="1:8" x14ac:dyDescent="0.15">
      <c r="A727" s="81">
        <v>12</v>
      </c>
      <c r="B727" s="105" t="s">
        <v>259</v>
      </c>
      <c r="C727" s="105" t="s">
        <v>202</v>
      </c>
      <c r="D727" s="81">
        <v>1</v>
      </c>
      <c r="E727" s="81">
        <v>1</v>
      </c>
      <c r="F727" s="81">
        <v>1</v>
      </c>
      <c r="G727" s="81">
        <v>3</v>
      </c>
      <c r="H727" s="81">
        <v>144</v>
      </c>
    </row>
    <row r="728" spans="1:8" x14ac:dyDescent="0.15">
      <c r="A728" s="81">
        <v>13</v>
      </c>
      <c r="B728" s="105" t="s">
        <v>260</v>
      </c>
      <c r="C728" s="105" t="s">
        <v>202</v>
      </c>
      <c r="D728" s="81">
        <v>1</v>
      </c>
      <c r="E728" s="81">
        <v>1</v>
      </c>
      <c r="F728" s="81">
        <v>1</v>
      </c>
      <c r="G728" s="81">
        <v>4</v>
      </c>
      <c r="H728" s="81">
        <v>144</v>
      </c>
    </row>
    <row r="729" spans="1:8" x14ac:dyDescent="0.15">
      <c r="A729" s="81">
        <v>14</v>
      </c>
      <c r="B729" s="105" t="s">
        <v>261</v>
      </c>
      <c r="C729" s="105" t="s">
        <v>202</v>
      </c>
      <c r="D729" s="81">
        <v>1</v>
      </c>
      <c r="E729" s="81">
        <v>1</v>
      </c>
      <c r="F729" s="81">
        <v>1</v>
      </c>
      <c r="G729" s="81">
        <v>5</v>
      </c>
      <c r="H729" s="81">
        <v>144</v>
      </c>
    </row>
    <row r="730" spans="1:8" x14ac:dyDescent="0.15">
      <c r="A730" s="81">
        <v>15</v>
      </c>
      <c r="B730" s="105" t="s">
        <v>262</v>
      </c>
      <c r="C730" s="105" t="s">
        <v>202</v>
      </c>
      <c r="D730" s="81">
        <v>1</v>
      </c>
      <c r="E730" s="81">
        <v>1</v>
      </c>
      <c r="F730" s="81">
        <v>1</v>
      </c>
      <c r="G730" s="81">
        <v>7</v>
      </c>
      <c r="H730" s="81">
        <v>144</v>
      </c>
    </row>
    <row r="731" spans="1:8" x14ac:dyDescent="0.15">
      <c r="A731" s="81">
        <v>16</v>
      </c>
      <c r="B731" s="105" t="s">
        <v>263</v>
      </c>
      <c r="C731" s="105" t="s">
        <v>202</v>
      </c>
      <c r="D731" s="81">
        <v>1</v>
      </c>
      <c r="E731" s="81">
        <v>1</v>
      </c>
      <c r="F731" s="81">
        <v>1</v>
      </c>
      <c r="G731" s="81">
        <v>8</v>
      </c>
      <c r="H731" s="81">
        <v>144</v>
      </c>
    </row>
    <row r="732" spans="1:8" x14ac:dyDescent="0.15">
      <c r="A732" s="81">
        <v>17</v>
      </c>
      <c r="B732" s="105" t="s">
        <v>264</v>
      </c>
      <c r="C732" s="105" t="s">
        <v>202</v>
      </c>
      <c r="D732" s="81">
        <v>1</v>
      </c>
      <c r="E732" s="81">
        <v>1</v>
      </c>
      <c r="F732" s="81">
        <v>1</v>
      </c>
      <c r="G732" s="81">
        <v>9</v>
      </c>
      <c r="H732" s="81">
        <v>144</v>
      </c>
    </row>
    <row r="733" spans="1:8" x14ac:dyDescent="0.15">
      <c r="A733" s="81">
        <v>18</v>
      </c>
      <c r="B733" s="105" t="s">
        <v>265</v>
      </c>
      <c r="C733" s="105" t="s">
        <v>202</v>
      </c>
      <c r="D733" s="81">
        <v>1</v>
      </c>
      <c r="E733" s="81">
        <v>1</v>
      </c>
      <c r="F733" s="81">
        <v>1</v>
      </c>
      <c r="G733" s="81">
        <v>10</v>
      </c>
      <c r="H733" s="81">
        <v>144</v>
      </c>
    </row>
    <row r="734" spans="1:8" x14ac:dyDescent="0.15">
      <c r="A734" s="81">
        <v>19</v>
      </c>
      <c r="B734" s="105" t="s">
        <v>266</v>
      </c>
      <c r="C734" s="105" t="s">
        <v>202</v>
      </c>
      <c r="D734" s="81">
        <v>1</v>
      </c>
      <c r="E734" s="81">
        <v>1</v>
      </c>
      <c r="F734" s="81">
        <v>1</v>
      </c>
      <c r="G734" s="81">
        <v>11</v>
      </c>
      <c r="H734" s="81">
        <v>144</v>
      </c>
    </row>
    <row r="735" spans="1:8" x14ac:dyDescent="0.15">
      <c r="A735" s="81">
        <v>20</v>
      </c>
      <c r="B735" s="105" t="s">
        <v>267</v>
      </c>
      <c r="C735" s="105" t="s">
        <v>202</v>
      </c>
      <c r="D735" s="81">
        <v>1</v>
      </c>
      <c r="E735" s="81">
        <v>1</v>
      </c>
      <c r="F735" s="81">
        <v>1</v>
      </c>
      <c r="G735" s="81">
        <v>12</v>
      </c>
      <c r="H735" s="81">
        <v>144</v>
      </c>
    </row>
    <row r="736" spans="1:8" x14ac:dyDescent="0.15">
      <c r="A736" s="81">
        <v>21</v>
      </c>
      <c r="B736" s="105" t="s">
        <v>268</v>
      </c>
      <c r="C736" s="105" t="s">
        <v>202</v>
      </c>
      <c r="D736" s="81">
        <v>1</v>
      </c>
      <c r="E736" s="81">
        <v>1</v>
      </c>
      <c r="F736" s="81">
        <v>1</v>
      </c>
      <c r="G736" s="81">
        <v>6</v>
      </c>
      <c r="H736" s="81">
        <v>144</v>
      </c>
    </row>
    <row r="737" spans="1:8" x14ac:dyDescent="0.15">
      <c r="A737" s="81">
        <v>22</v>
      </c>
      <c r="B737" s="105" t="s">
        <v>71</v>
      </c>
      <c r="C737" s="105" t="s">
        <v>202</v>
      </c>
      <c r="D737" s="81">
        <v>1</v>
      </c>
      <c r="E737" s="81">
        <v>0</v>
      </c>
      <c r="F737" s="81">
        <v>1</v>
      </c>
      <c r="G737" s="81">
        <v>6</v>
      </c>
      <c r="H737" s="81">
        <v>144</v>
      </c>
    </row>
    <row r="738" spans="1:8" x14ac:dyDescent="0.15">
      <c r="A738" s="81">
        <v>23</v>
      </c>
      <c r="B738" s="105" t="s">
        <v>72</v>
      </c>
      <c r="C738" s="105" t="s">
        <v>202</v>
      </c>
      <c r="D738" s="81">
        <v>1</v>
      </c>
      <c r="E738" s="81">
        <v>2</v>
      </c>
      <c r="F738" s="81">
        <v>1</v>
      </c>
      <c r="G738" s="81">
        <v>1</v>
      </c>
      <c r="H738" s="81">
        <v>144</v>
      </c>
    </row>
    <row r="739" spans="1:8" x14ac:dyDescent="0.15">
      <c r="A739" s="81">
        <v>24</v>
      </c>
      <c r="B739" s="105" t="s">
        <v>73</v>
      </c>
      <c r="C739" s="105" t="s">
        <v>202</v>
      </c>
      <c r="D739" s="81">
        <v>1</v>
      </c>
      <c r="E739" s="81">
        <v>2</v>
      </c>
      <c r="F739" s="81">
        <v>1</v>
      </c>
      <c r="G739" s="81">
        <v>2</v>
      </c>
      <c r="H739" s="81">
        <v>144</v>
      </c>
    </row>
    <row r="740" spans="1:8" x14ac:dyDescent="0.15">
      <c r="A740" s="81">
        <v>25</v>
      </c>
      <c r="B740" s="105" t="s">
        <v>74</v>
      </c>
      <c r="C740" s="105" t="s">
        <v>202</v>
      </c>
      <c r="D740" s="81">
        <v>1</v>
      </c>
      <c r="E740" s="81">
        <v>2</v>
      </c>
      <c r="F740" s="81">
        <v>1</v>
      </c>
      <c r="G740" s="81">
        <v>3</v>
      </c>
      <c r="H740" s="81">
        <v>144</v>
      </c>
    </row>
    <row r="741" spans="1:8" x14ac:dyDescent="0.15">
      <c r="A741" s="81">
        <v>26</v>
      </c>
      <c r="B741" s="105" t="s">
        <v>75</v>
      </c>
      <c r="C741" s="105" t="s">
        <v>202</v>
      </c>
      <c r="D741" s="81">
        <v>1</v>
      </c>
      <c r="E741" s="81">
        <v>2</v>
      </c>
      <c r="F741" s="81">
        <v>1</v>
      </c>
      <c r="G741" s="81">
        <v>4</v>
      </c>
      <c r="H741" s="81">
        <v>144</v>
      </c>
    </row>
    <row r="742" spans="1:8" x14ac:dyDescent="0.15">
      <c r="A742" s="81">
        <v>27</v>
      </c>
      <c r="B742" s="105" t="s">
        <v>76</v>
      </c>
      <c r="C742" s="105" t="s">
        <v>202</v>
      </c>
      <c r="D742" s="81">
        <v>1</v>
      </c>
      <c r="E742" s="81">
        <v>2</v>
      </c>
      <c r="F742" s="81">
        <v>1</v>
      </c>
      <c r="G742" s="81">
        <v>5</v>
      </c>
      <c r="H742" s="81">
        <v>144</v>
      </c>
    </row>
    <row r="743" spans="1:8" x14ac:dyDescent="0.15">
      <c r="A743" s="81">
        <v>28</v>
      </c>
      <c r="B743" s="105" t="s">
        <v>77</v>
      </c>
      <c r="C743" s="105" t="s">
        <v>202</v>
      </c>
      <c r="D743" s="81">
        <v>1</v>
      </c>
      <c r="E743" s="81">
        <v>2</v>
      </c>
      <c r="F743" s="81">
        <v>1</v>
      </c>
      <c r="G743" s="81">
        <v>6</v>
      </c>
      <c r="H743" s="81">
        <v>144</v>
      </c>
    </row>
    <row r="744" spans="1:8" x14ac:dyDescent="0.15">
      <c r="A744" s="81">
        <v>29</v>
      </c>
      <c r="B744" s="105" t="s">
        <v>78</v>
      </c>
      <c r="C744" s="105" t="s">
        <v>202</v>
      </c>
      <c r="D744" s="81">
        <v>1</v>
      </c>
      <c r="E744" s="81">
        <v>2</v>
      </c>
      <c r="F744" s="81">
        <v>1</v>
      </c>
      <c r="G744" s="81">
        <v>7</v>
      </c>
      <c r="H744" s="81">
        <v>144</v>
      </c>
    </row>
    <row r="745" spans="1:8" x14ac:dyDescent="0.15">
      <c r="A745" s="81">
        <v>30</v>
      </c>
      <c r="B745" s="105" t="s">
        <v>79</v>
      </c>
      <c r="C745" s="105" t="s">
        <v>202</v>
      </c>
      <c r="D745" s="81">
        <v>1</v>
      </c>
      <c r="E745" s="81">
        <v>2</v>
      </c>
      <c r="F745" s="81">
        <v>1</v>
      </c>
      <c r="G745" s="81">
        <v>8</v>
      </c>
      <c r="H745" s="81">
        <v>144</v>
      </c>
    </row>
    <row r="746" spans="1:8" x14ac:dyDescent="0.15">
      <c r="A746" s="81">
        <v>31</v>
      </c>
      <c r="B746" s="105" t="s">
        <v>80</v>
      </c>
      <c r="C746" s="105" t="s">
        <v>202</v>
      </c>
      <c r="D746" s="81">
        <v>1</v>
      </c>
      <c r="E746" s="81">
        <v>2</v>
      </c>
      <c r="F746" s="81">
        <v>1</v>
      </c>
      <c r="G746" s="81">
        <v>9</v>
      </c>
      <c r="H746" s="81">
        <v>144</v>
      </c>
    </row>
    <row r="747" spans="1:8" x14ac:dyDescent="0.15">
      <c r="A747" s="81">
        <v>32</v>
      </c>
      <c r="B747" s="105" t="s">
        <v>81</v>
      </c>
      <c r="C747" s="105" t="s">
        <v>202</v>
      </c>
      <c r="D747" s="81">
        <v>1</v>
      </c>
      <c r="E747" s="81">
        <v>2</v>
      </c>
      <c r="F747" s="81">
        <v>1</v>
      </c>
      <c r="G747" s="81">
        <v>10</v>
      </c>
      <c r="H747" s="81">
        <v>144</v>
      </c>
    </row>
    <row r="748" spans="1:8" x14ac:dyDescent="0.15">
      <c r="A748" s="81">
        <v>33</v>
      </c>
      <c r="B748" s="105" t="s">
        <v>82</v>
      </c>
      <c r="C748" s="105" t="s">
        <v>202</v>
      </c>
      <c r="D748" s="81">
        <v>1</v>
      </c>
      <c r="E748" s="81">
        <v>2</v>
      </c>
      <c r="F748" s="81">
        <v>1</v>
      </c>
      <c r="G748" s="81">
        <v>11</v>
      </c>
      <c r="H748" s="81">
        <v>144</v>
      </c>
    </row>
    <row r="749" spans="1:8" x14ac:dyDescent="0.15">
      <c r="A749" s="81">
        <v>34</v>
      </c>
      <c r="B749" s="105" t="s">
        <v>83</v>
      </c>
      <c r="C749" s="105" t="s">
        <v>202</v>
      </c>
      <c r="D749" s="81">
        <v>1</v>
      </c>
      <c r="E749" s="81">
        <v>2</v>
      </c>
      <c r="F749" s="81">
        <v>1</v>
      </c>
      <c r="G749" s="81">
        <v>12</v>
      </c>
      <c r="H749" s="81">
        <v>144</v>
      </c>
    </row>
    <row r="750" spans="1:8" x14ac:dyDescent="0.15">
      <c r="A750" s="81">
        <v>35</v>
      </c>
      <c r="B750" s="105" t="s">
        <v>84</v>
      </c>
      <c r="C750" s="105" t="s">
        <v>202</v>
      </c>
      <c r="D750" s="81">
        <v>1</v>
      </c>
      <c r="E750" s="81">
        <v>2</v>
      </c>
      <c r="F750" s="81">
        <v>2</v>
      </c>
      <c r="G750" s="81">
        <v>1</v>
      </c>
      <c r="H750" s="81">
        <v>144</v>
      </c>
    </row>
    <row r="751" spans="1:8" x14ac:dyDescent="0.15">
      <c r="A751" s="81">
        <v>36</v>
      </c>
      <c r="B751" s="105" t="s">
        <v>85</v>
      </c>
      <c r="C751" s="105" t="s">
        <v>202</v>
      </c>
      <c r="D751" s="81">
        <v>1</v>
      </c>
      <c r="E751" s="81">
        <v>2</v>
      </c>
      <c r="F751" s="81">
        <v>2</v>
      </c>
      <c r="G751" s="81">
        <v>2</v>
      </c>
      <c r="H751" s="81">
        <v>144</v>
      </c>
    </row>
    <row r="752" spans="1:8" x14ac:dyDescent="0.15">
      <c r="A752" s="81">
        <v>37</v>
      </c>
      <c r="B752" s="105" t="s">
        <v>86</v>
      </c>
      <c r="C752" s="105" t="s">
        <v>202</v>
      </c>
      <c r="D752" s="81">
        <v>1</v>
      </c>
      <c r="E752" s="81">
        <v>2</v>
      </c>
      <c r="F752" s="81">
        <v>2</v>
      </c>
      <c r="G752" s="81">
        <v>3</v>
      </c>
      <c r="H752" s="81">
        <v>144</v>
      </c>
    </row>
    <row r="753" spans="1:8" x14ac:dyDescent="0.15">
      <c r="A753" s="81">
        <v>38</v>
      </c>
      <c r="B753" s="105" t="s">
        <v>87</v>
      </c>
      <c r="C753" s="105" t="s">
        <v>202</v>
      </c>
      <c r="D753" s="81">
        <v>1</v>
      </c>
      <c r="E753" s="81">
        <v>2</v>
      </c>
      <c r="F753" s="81">
        <v>2</v>
      </c>
      <c r="G753" s="81">
        <v>4</v>
      </c>
      <c r="H753" s="81">
        <v>144</v>
      </c>
    </row>
    <row r="754" spans="1:8" x14ac:dyDescent="0.15">
      <c r="A754" s="81">
        <v>39</v>
      </c>
      <c r="B754" s="105" t="s">
        <v>73</v>
      </c>
      <c r="C754" s="105" t="s">
        <v>202</v>
      </c>
      <c r="D754" s="81">
        <v>1</v>
      </c>
      <c r="E754" s="81">
        <v>2</v>
      </c>
      <c r="F754" s="81">
        <v>2</v>
      </c>
      <c r="G754" s="81">
        <v>5</v>
      </c>
      <c r="H754" s="81">
        <v>144</v>
      </c>
    </row>
    <row r="755" spans="1:8" x14ac:dyDescent="0.15">
      <c r="A755" s="81">
        <v>40</v>
      </c>
      <c r="B755" s="105" t="s">
        <v>74</v>
      </c>
      <c r="C755" s="105" t="s">
        <v>202</v>
      </c>
      <c r="D755" s="81">
        <v>1</v>
      </c>
      <c r="E755" s="81">
        <v>2</v>
      </c>
      <c r="F755" s="81">
        <v>2</v>
      </c>
      <c r="G755" s="81">
        <v>6</v>
      </c>
      <c r="H755" s="81">
        <v>144</v>
      </c>
    </row>
    <row r="756" spans="1:8" x14ac:dyDescent="0.15">
      <c r="A756" s="81">
        <v>41</v>
      </c>
      <c r="B756" s="105" t="s">
        <v>75</v>
      </c>
      <c r="C756" s="105" t="s">
        <v>202</v>
      </c>
      <c r="D756" s="81">
        <v>1</v>
      </c>
      <c r="E756" s="81">
        <v>3</v>
      </c>
      <c r="F756" s="81">
        <v>2</v>
      </c>
      <c r="G756" s="81">
        <v>7</v>
      </c>
      <c r="H756" s="81">
        <v>144</v>
      </c>
    </row>
    <row r="757" spans="1:8" x14ac:dyDescent="0.15">
      <c r="A757" s="81">
        <v>42</v>
      </c>
      <c r="B757" s="105" t="s">
        <v>75</v>
      </c>
      <c r="C757" s="105" t="s">
        <v>202</v>
      </c>
      <c r="D757" s="81">
        <v>1</v>
      </c>
      <c r="E757" s="81">
        <v>2</v>
      </c>
      <c r="F757" s="81">
        <v>2</v>
      </c>
      <c r="G757" s="81">
        <v>7</v>
      </c>
      <c r="H757" s="81">
        <v>144</v>
      </c>
    </row>
    <row r="758" spans="1:8" x14ac:dyDescent="0.15">
      <c r="A758" s="81">
        <v>43</v>
      </c>
      <c r="B758" s="105" t="s">
        <v>76</v>
      </c>
      <c r="C758" s="105" t="s">
        <v>202</v>
      </c>
      <c r="D758" s="81">
        <v>1</v>
      </c>
      <c r="E758" s="81">
        <v>2</v>
      </c>
      <c r="F758" s="81">
        <v>2</v>
      </c>
      <c r="G758" s="81">
        <v>8</v>
      </c>
      <c r="H758" s="81">
        <v>144</v>
      </c>
    </row>
    <row r="759" spans="1:8" x14ac:dyDescent="0.15">
      <c r="A759" s="81">
        <v>44</v>
      </c>
      <c r="B759" s="105" t="s">
        <v>77</v>
      </c>
      <c r="C759" s="105" t="s">
        <v>202</v>
      </c>
      <c r="D759" s="81">
        <v>1</v>
      </c>
      <c r="E759" s="81">
        <v>2</v>
      </c>
      <c r="F759" s="81">
        <v>2</v>
      </c>
      <c r="G759" s="81">
        <v>9</v>
      </c>
      <c r="H759" s="81">
        <v>144</v>
      </c>
    </row>
    <row r="760" spans="1:8" x14ac:dyDescent="0.15">
      <c r="A760" s="81">
        <v>45</v>
      </c>
      <c r="B760" s="105" t="s">
        <v>78</v>
      </c>
      <c r="C760" s="105" t="s">
        <v>202</v>
      </c>
      <c r="D760" s="81">
        <v>1</v>
      </c>
      <c r="E760" s="81">
        <v>2</v>
      </c>
      <c r="F760" s="81">
        <v>2</v>
      </c>
      <c r="G760" s="81">
        <v>10</v>
      </c>
      <c r="H760" s="81">
        <v>144</v>
      </c>
    </row>
    <row r="761" spans="1:8" x14ac:dyDescent="0.15">
      <c r="A761" s="81">
        <v>46</v>
      </c>
      <c r="B761" s="105" t="s">
        <v>79</v>
      </c>
      <c r="C761" s="105" t="s">
        <v>202</v>
      </c>
      <c r="D761" s="81">
        <v>1</v>
      </c>
      <c r="E761" s="81">
        <v>2</v>
      </c>
      <c r="F761" s="81">
        <v>2</v>
      </c>
      <c r="G761" s="81">
        <v>11</v>
      </c>
      <c r="H761" s="81">
        <v>144</v>
      </c>
    </row>
    <row r="762" spans="1:8" x14ac:dyDescent="0.15">
      <c r="A762" s="81">
        <v>47</v>
      </c>
      <c r="B762" s="105" t="s">
        <v>80</v>
      </c>
      <c r="C762" s="105" t="s">
        <v>202</v>
      </c>
      <c r="D762" s="81">
        <v>1</v>
      </c>
      <c r="E762" s="81">
        <v>2</v>
      </c>
      <c r="F762" s="81">
        <v>2</v>
      </c>
      <c r="G762" s="81">
        <v>12</v>
      </c>
      <c r="H762" s="81">
        <v>144</v>
      </c>
    </row>
    <row r="763" spans="1:8" x14ac:dyDescent="0.15">
      <c r="A763" s="81">
        <v>48</v>
      </c>
      <c r="B763" s="105" t="s">
        <v>81</v>
      </c>
      <c r="C763" s="105" t="s">
        <v>202</v>
      </c>
      <c r="D763" s="81">
        <v>1</v>
      </c>
      <c r="E763" s="81">
        <v>2</v>
      </c>
      <c r="F763" s="81">
        <v>3</v>
      </c>
      <c r="G763" s="81">
        <v>1</v>
      </c>
      <c r="H763" s="81">
        <v>144</v>
      </c>
    </row>
    <row r="764" spans="1:8" x14ac:dyDescent="0.15">
      <c r="A764" s="81">
        <v>49</v>
      </c>
      <c r="B764" s="105" t="s">
        <v>82</v>
      </c>
      <c r="C764" s="105" t="s">
        <v>202</v>
      </c>
      <c r="D764" s="81">
        <v>1</v>
      </c>
      <c r="E764" s="81">
        <v>2</v>
      </c>
      <c r="F764" s="81">
        <v>3</v>
      </c>
      <c r="G764" s="81">
        <v>2</v>
      </c>
      <c r="H764" s="81">
        <v>144</v>
      </c>
    </row>
    <row r="765" spans="1:8" x14ac:dyDescent="0.15">
      <c r="A765" s="81">
        <v>50</v>
      </c>
      <c r="B765" s="105" t="s">
        <v>83</v>
      </c>
      <c r="C765" s="105" t="s">
        <v>202</v>
      </c>
      <c r="D765" s="81">
        <v>1</v>
      </c>
      <c r="E765" s="81">
        <v>2</v>
      </c>
      <c r="F765" s="81">
        <v>3</v>
      </c>
      <c r="G765" s="81">
        <v>3</v>
      </c>
      <c r="H765" s="81">
        <v>144</v>
      </c>
    </row>
    <row r="766" spans="1:8" x14ac:dyDescent="0.15">
      <c r="A766" s="81">
        <v>51</v>
      </c>
      <c r="B766" s="105" t="s">
        <v>84</v>
      </c>
      <c r="C766" s="105" t="s">
        <v>202</v>
      </c>
      <c r="D766" s="81">
        <v>1</v>
      </c>
      <c r="E766" s="81">
        <v>2</v>
      </c>
      <c r="F766" s="81">
        <v>3</v>
      </c>
      <c r="G766" s="81">
        <v>4</v>
      </c>
      <c r="H766" s="81">
        <v>144</v>
      </c>
    </row>
    <row r="767" spans="1:8" x14ac:dyDescent="0.15">
      <c r="A767" s="81">
        <v>52</v>
      </c>
      <c r="B767" s="105" t="s">
        <v>85</v>
      </c>
      <c r="C767" s="105" t="s">
        <v>202</v>
      </c>
      <c r="D767" s="81">
        <v>1</v>
      </c>
      <c r="E767" s="81">
        <v>2</v>
      </c>
      <c r="F767" s="81">
        <v>3</v>
      </c>
      <c r="G767" s="81">
        <v>5</v>
      </c>
      <c r="H767" s="81">
        <v>144</v>
      </c>
    </row>
    <row r="768" spans="1:8" x14ac:dyDescent="0.15">
      <c r="A768" s="81">
        <v>53</v>
      </c>
      <c r="B768" s="105" t="s">
        <v>86</v>
      </c>
      <c r="C768" s="105" t="s">
        <v>202</v>
      </c>
      <c r="D768" s="81">
        <v>1</v>
      </c>
      <c r="E768" s="81">
        <v>2</v>
      </c>
      <c r="F768" s="81">
        <v>3</v>
      </c>
      <c r="G768" s="81">
        <v>6</v>
      </c>
      <c r="H768" s="81">
        <v>144</v>
      </c>
    </row>
    <row r="769" spans="1:8" x14ac:dyDescent="0.15">
      <c r="A769" s="81">
        <v>54</v>
      </c>
      <c r="B769" s="105" t="s">
        <v>88</v>
      </c>
      <c r="C769" s="105" t="s">
        <v>202</v>
      </c>
      <c r="D769" s="81">
        <v>1</v>
      </c>
      <c r="E769" s="81">
        <v>2</v>
      </c>
      <c r="F769" s="81">
        <v>3</v>
      </c>
      <c r="G769" s="81">
        <v>7</v>
      </c>
      <c r="H769" s="81">
        <v>144</v>
      </c>
    </row>
    <row r="770" spans="1:8" x14ac:dyDescent="0.15">
      <c r="A770" s="81">
        <v>55</v>
      </c>
      <c r="B770" s="105" t="s">
        <v>89</v>
      </c>
      <c r="C770" s="105" t="s">
        <v>202</v>
      </c>
      <c r="D770" s="81">
        <v>1</v>
      </c>
      <c r="E770" s="81">
        <v>2</v>
      </c>
      <c r="F770" s="81">
        <v>3</v>
      </c>
      <c r="G770" s="81">
        <v>8</v>
      </c>
      <c r="H770" s="81">
        <v>144</v>
      </c>
    </row>
    <row r="771" spans="1:8" x14ac:dyDescent="0.15">
      <c r="A771" s="81">
        <v>56</v>
      </c>
      <c r="B771" s="105" t="s">
        <v>90</v>
      </c>
      <c r="C771" s="105" t="s">
        <v>202</v>
      </c>
      <c r="D771" s="81">
        <v>1</v>
      </c>
      <c r="E771" s="81">
        <v>0</v>
      </c>
      <c r="F771" s="81">
        <v>1</v>
      </c>
      <c r="G771" s="81">
        <v>9</v>
      </c>
      <c r="H771" s="81">
        <v>144</v>
      </c>
    </row>
    <row r="772" spans="1:8" x14ac:dyDescent="0.15">
      <c r="A772" s="81">
        <v>57</v>
      </c>
      <c r="B772" s="105" t="s">
        <v>91</v>
      </c>
      <c r="C772" s="105" t="s">
        <v>202</v>
      </c>
      <c r="D772" s="81">
        <v>1</v>
      </c>
      <c r="E772" s="81">
        <v>2</v>
      </c>
      <c r="F772" s="81">
        <v>3</v>
      </c>
      <c r="G772" s="81">
        <v>9</v>
      </c>
      <c r="H772" s="81">
        <v>144</v>
      </c>
    </row>
    <row r="773" spans="1:8" x14ac:dyDescent="0.15">
      <c r="A773" s="81">
        <v>58</v>
      </c>
      <c r="B773" s="105" t="s">
        <v>73</v>
      </c>
      <c r="C773" s="105" t="s">
        <v>202</v>
      </c>
      <c r="D773" s="81">
        <v>1</v>
      </c>
      <c r="E773" s="81">
        <v>2</v>
      </c>
      <c r="F773" s="81">
        <v>3</v>
      </c>
      <c r="G773" s="81">
        <v>10</v>
      </c>
      <c r="H773" s="81">
        <v>144</v>
      </c>
    </row>
    <row r="774" spans="1:8" x14ac:dyDescent="0.15">
      <c r="A774" s="81">
        <v>59</v>
      </c>
      <c r="B774" s="105" t="s">
        <v>74</v>
      </c>
      <c r="C774" s="105" t="s">
        <v>202</v>
      </c>
      <c r="D774" s="81">
        <v>1</v>
      </c>
      <c r="E774" s="81">
        <v>2</v>
      </c>
      <c r="F774" s="81">
        <v>3</v>
      </c>
      <c r="G774" s="81">
        <v>11</v>
      </c>
      <c r="H774" s="81">
        <v>144</v>
      </c>
    </row>
    <row r="775" spans="1:8" x14ac:dyDescent="0.15">
      <c r="A775" s="81">
        <v>60</v>
      </c>
      <c r="B775" s="105" t="s">
        <v>75</v>
      </c>
      <c r="C775" s="105" t="s">
        <v>202</v>
      </c>
      <c r="D775" s="81">
        <v>1</v>
      </c>
      <c r="E775" s="81">
        <v>2</v>
      </c>
      <c r="F775" s="81">
        <v>3</v>
      </c>
      <c r="G775" s="81">
        <v>12</v>
      </c>
      <c r="H775" s="81">
        <v>144</v>
      </c>
    </row>
    <row r="776" spans="1:8" x14ac:dyDescent="0.15">
      <c r="A776" s="81">
        <v>61</v>
      </c>
      <c r="B776" s="105" t="s">
        <v>76</v>
      </c>
      <c r="C776" s="105" t="s">
        <v>202</v>
      </c>
      <c r="D776" s="81">
        <v>1</v>
      </c>
      <c r="E776" s="81">
        <v>2</v>
      </c>
      <c r="F776" s="81">
        <v>4</v>
      </c>
      <c r="G776" s="81">
        <v>1</v>
      </c>
      <c r="H776" s="81">
        <v>144</v>
      </c>
    </row>
    <row r="777" spans="1:8" x14ac:dyDescent="0.15">
      <c r="A777" s="81">
        <v>62</v>
      </c>
      <c r="B777" s="105" t="s">
        <v>77</v>
      </c>
      <c r="C777" s="105" t="s">
        <v>202</v>
      </c>
      <c r="D777" s="81">
        <v>1</v>
      </c>
      <c r="E777" s="81">
        <v>2</v>
      </c>
      <c r="F777" s="81">
        <v>4</v>
      </c>
      <c r="G777" s="81">
        <v>2</v>
      </c>
      <c r="H777" s="81">
        <v>144</v>
      </c>
    </row>
    <row r="778" spans="1:8" x14ac:dyDescent="0.15">
      <c r="A778" s="81">
        <v>63</v>
      </c>
      <c r="B778" s="105" t="s">
        <v>78</v>
      </c>
      <c r="C778" s="105" t="s">
        <v>202</v>
      </c>
      <c r="D778" s="81">
        <v>1</v>
      </c>
      <c r="E778" s="81">
        <v>2</v>
      </c>
      <c r="F778" s="81">
        <v>4</v>
      </c>
      <c r="G778" s="81">
        <v>3</v>
      </c>
      <c r="H778" s="81">
        <v>144</v>
      </c>
    </row>
    <row r="779" spans="1:8" x14ac:dyDescent="0.15">
      <c r="A779" s="81">
        <v>64</v>
      </c>
      <c r="B779" s="105" t="s">
        <v>79</v>
      </c>
      <c r="C779" s="105" t="s">
        <v>202</v>
      </c>
      <c r="D779" s="81">
        <v>1</v>
      </c>
      <c r="E779" s="81">
        <v>2</v>
      </c>
      <c r="F779" s="81">
        <v>4</v>
      </c>
      <c r="G779" s="81">
        <v>4</v>
      </c>
      <c r="H779" s="81">
        <v>144</v>
      </c>
    </row>
    <row r="780" spans="1:8" x14ac:dyDescent="0.15">
      <c r="A780" s="81">
        <v>65</v>
      </c>
      <c r="B780" s="105" t="s">
        <v>80</v>
      </c>
      <c r="C780" s="105" t="s">
        <v>202</v>
      </c>
      <c r="D780" s="81">
        <v>1</v>
      </c>
      <c r="E780" s="81">
        <v>2</v>
      </c>
      <c r="F780" s="81">
        <v>4</v>
      </c>
      <c r="G780" s="81">
        <v>5</v>
      </c>
      <c r="H780" s="81">
        <v>144</v>
      </c>
    </row>
    <row r="781" spans="1:8" x14ac:dyDescent="0.15">
      <c r="A781" s="81">
        <v>66</v>
      </c>
      <c r="B781" s="105" t="s">
        <v>81</v>
      </c>
      <c r="C781" s="105" t="s">
        <v>202</v>
      </c>
      <c r="D781" s="81">
        <v>1</v>
      </c>
      <c r="E781" s="81">
        <v>2</v>
      </c>
      <c r="F781" s="81">
        <v>4</v>
      </c>
      <c r="G781" s="81">
        <v>6</v>
      </c>
      <c r="H781" s="81">
        <v>144</v>
      </c>
    </row>
    <row r="782" spans="1:8" x14ac:dyDescent="0.15">
      <c r="A782" s="81">
        <v>67</v>
      </c>
      <c r="B782" s="105" t="s">
        <v>82</v>
      </c>
      <c r="C782" s="105" t="s">
        <v>202</v>
      </c>
      <c r="D782" s="81">
        <v>1</v>
      </c>
      <c r="E782" s="81">
        <v>2</v>
      </c>
      <c r="F782" s="81">
        <v>4</v>
      </c>
      <c r="G782" s="81">
        <v>7</v>
      </c>
      <c r="H782" s="81">
        <v>144</v>
      </c>
    </row>
    <row r="783" spans="1:8" x14ac:dyDescent="0.15">
      <c r="A783" s="81">
        <v>68</v>
      </c>
      <c r="B783" s="105" t="s">
        <v>83</v>
      </c>
      <c r="C783" s="105" t="s">
        <v>202</v>
      </c>
      <c r="D783" s="81">
        <v>1</v>
      </c>
      <c r="E783" s="81">
        <v>2</v>
      </c>
      <c r="F783" s="81">
        <v>4</v>
      </c>
      <c r="G783" s="81">
        <v>8</v>
      </c>
      <c r="H783" s="81">
        <v>144</v>
      </c>
    </row>
    <row r="784" spans="1:8" x14ac:dyDescent="0.15">
      <c r="A784" s="81">
        <v>69</v>
      </c>
      <c r="B784" s="105" t="s">
        <v>84</v>
      </c>
      <c r="C784" s="105" t="s">
        <v>202</v>
      </c>
      <c r="D784" s="81">
        <v>1</v>
      </c>
      <c r="E784" s="81">
        <v>2</v>
      </c>
      <c r="F784" s="81">
        <v>4</v>
      </c>
      <c r="G784" s="81">
        <v>9</v>
      </c>
      <c r="H784" s="81">
        <v>144</v>
      </c>
    </row>
    <row r="785" spans="1:8" x14ac:dyDescent="0.15">
      <c r="A785" s="81">
        <v>70</v>
      </c>
      <c r="B785" s="105" t="s">
        <v>85</v>
      </c>
      <c r="C785" s="105" t="s">
        <v>202</v>
      </c>
      <c r="D785" s="81">
        <v>1</v>
      </c>
      <c r="E785" s="81">
        <v>2</v>
      </c>
      <c r="F785" s="81">
        <v>4</v>
      </c>
      <c r="G785" s="81">
        <v>10</v>
      </c>
      <c r="H785" s="81">
        <v>144</v>
      </c>
    </row>
    <row r="786" spans="1:8" x14ac:dyDescent="0.15">
      <c r="A786" s="81">
        <v>71</v>
      </c>
      <c r="B786" s="105" t="s">
        <v>86</v>
      </c>
      <c r="C786" s="105" t="s">
        <v>202</v>
      </c>
      <c r="D786" s="81">
        <v>1</v>
      </c>
      <c r="E786" s="81">
        <v>2</v>
      </c>
      <c r="F786" s="81">
        <v>4</v>
      </c>
      <c r="G786" s="81">
        <v>11</v>
      </c>
      <c r="H786" s="81">
        <v>144</v>
      </c>
    </row>
    <row r="787" spans="1:8" x14ac:dyDescent="0.15">
      <c r="A787" s="81">
        <v>72</v>
      </c>
      <c r="B787" s="105" t="s">
        <v>92</v>
      </c>
      <c r="C787" s="105" t="s">
        <v>202</v>
      </c>
      <c r="D787" s="81">
        <v>1</v>
      </c>
      <c r="E787" s="81">
        <v>2</v>
      </c>
      <c r="F787" s="81">
        <v>4</v>
      </c>
      <c r="G787" s="81">
        <v>12</v>
      </c>
      <c r="H787" s="81">
        <v>144</v>
      </c>
    </row>
    <row r="788" spans="1:8" x14ac:dyDescent="0.15">
      <c r="A788" s="81">
        <v>73</v>
      </c>
      <c r="B788" s="105" t="s">
        <v>73</v>
      </c>
      <c r="C788" s="105" t="s">
        <v>202</v>
      </c>
      <c r="D788" s="81">
        <v>1</v>
      </c>
      <c r="E788" s="81">
        <v>2</v>
      </c>
      <c r="F788" s="81">
        <v>5</v>
      </c>
      <c r="G788" s="81">
        <v>1</v>
      </c>
      <c r="H788" s="81">
        <v>144</v>
      </c>
    </row>
    <row r="789" spans="1:8" x14ac:dyDescent="0.15">
      <c r="A789" s="81">
        <v>74</v>
      </c>
      <c r="B789" s="105" t="s">
        <v>74</v>
      </c>
      <c r="C789" s="105" t="s">
        <v>202</v>
      </c>
      <c r="D789" s="81">
        <v>1</v>
      </c>
      <c r="E789" s="81">
        <v>2</v>
      </c>
      <c r="F789" s="81">
        <v>5</v>
      </c>
      <c r="G789" s="81">
        <v>2</v>
      </c>
      <c r="H789" s="81">
        <v>144</v>
      </c>
    </row>
    <row r="790" spans="1:8" x14ac:dyDescent="0.15">
      <c r="A790" s="81">
        <v>75</v>
      </c>
      <c r="B790" s="105" t="s">
        <v>75</v>
      </c>
      <c r="C790" s="105" t="s">
        <v>202</v>
      </c>
      <c r="D790" s="81">
        <v>1</v>
      </c>
      <c r="E790" s="81">
        <v>2</v>
      </c>
      <c r="F790" s="81">
        <v>5</v>
      </c>
      <c r="G790" s="81">
        <v>3</v>
      </c>
      <c r="H790" s="81">
        <v>144</v>
      </c>
    </row>
    <row r="791" spans="1:8" x14ac:dyDescent="0.15">
      <c r="A791" s="81">
        <v>76</v>
      </c>
      <c r="B791" s="105" t="s">
        <v>76</v>
      </c>
      <c r="C791" s="105" t="s">
        <v>202</v>
      </c>
      <c r="D791" s="81">
        <v>1</v>
      </c>
      <c r="E791" s="81">
        <v>2</v>
      </c>
      <c r="F791" s="81">
        <v>5</v>
      </c>
      <c r="G791" s="81">
        <v>4</v>
      </c>
      <c r="H791" s="81">
        <v>144</v>
      </c>
    </row>
    <row r="792" spans="1:8" x14ac:dyDescent="0.15">
      <c r="A792" s="81">
        <v>77</v>
      </c>
      <c r="B792" s="105" t="s">
        <v>77</v>
      </c>
      <c r="C792" s="105" t="s">
        <v>202</v>
      </c>
      <c r="D792" s="81">
        <v>1</v>
      </c>
      <c r="E792" s="81">
        <v>2</v>
      </c>
      <c r="F792" s="81">
        <v>5</v>
      </c>
      <c r="G792" s="81">
        <v>5</v>
      </c>
      <c r="H792" s="81">
        <v>144</v>
      </c>
    </row>
    <row r="793" spans="1:8" x14ac:dyDescent="0.15">
      <c r="A793" s="81">
        <v>78</v>
      </c>
      <c r="B793" s="105" t="s">
        <v>78</v>
      </c>
      <c r="C793" s="105" t="s">
        <v>202</v>
      </c>
      <c r="D793" s="81">
        <v>1</v>
      </c>
      <c r="E793" s="81">
        <v>2</v>
      </c>
      <c r="F793" s="81">
        <v>5</v>
      </c>
      <c r="G793" s="81">
        <v>6</v>
      </c>
      <c r="H793" s="81">
        <v>144</v>
      </c>
    </row>
    <row r="794" spans="1:8" x14ac:dyDescent="0.15">
      <c r="A794" s="81">
        <v>79</v>
      </c>
      <c r="B794" s="105" t="s">
        <v>79</v>
      </c>
      <c r="C794" s="105" t="s">
        <v>202</v>
      </c>
      <c r="D794" s="81">
        <v>1</v>
      </c>
      <c r="E794" s="81">
        <v>2</v>
      </c>
      <c r="F794" s="81">
        <v>5</v>
      </c>
      <c r="G794" s="81">
        <v>7</v>
      </c>
      <c r="H794" s="81">
        <v>144</v>
      </c>
    </row>
    <row r="795" spans="1:8" x14ac:dyDescent="0.15">
      <c r="A795" s="81">
        <v>80</v>
      </c>
      <c r="B795" s="105" t="s">
        <v>80</v>
      </c>
      <c r="C795" s="105" t="s">
        <v>202</v>
      </c>
      <c r="D795" s="81">
        <v>1</v>
      </c>
      <c r="E795" s="81">
        <v>2</v>
      </c>
      <c r="F795" s="81">
        <v>5</v>
      </c>
      <c r="G795" s="81">
        <v>8</v>
      </c>
      <c r="H795" s="81">
        <v>144</v>
      </c>
    </row>
    <row r="796" spans="1:8" x14ac:dyDescent="0.15">
      <c r="A796" s="81">
        <v>81</v>
      </c>
      <c r="B796" s="105" t="s">
        <v>81</v>
      </c>
      <c r="C796" s="105" t="s">
        <v>202</v>
      </c>
      <c r="D796" s="81">
        <v>1</v>
      </c>
      <c r="E796" s="81">
        <v>2</v>
      </c>
      <c r="F796" s="81">
        <v>5</v>
      </c>
      <c r="G796" s="81">
        <v>9</v>
      </c>
      <c r="H796" s="81">
        <v>144</v>
      </c>
    </row>
    <row r="797" spans="1:8" x14ac:dyDescent="0.15">
      <c r="A797" s="81">
        <v>82</v>
      </c>
      <c r="B797" s="105" t="s">
        <v>82</v>
      </c>
      <c r="C797" s="105" t="s">
        <v>202</v>
      </c>
      <c r="D797" s="81">
        <v>1</v>
      </c>
      <c r="E797" s="81">
        <v>2</v>
      </c>
      <c r="F797" s="81">
        <v>5</v>
      </c>
      <c r="G797" s="81">
        <v>10</v>
      </c>
      <c r="H797" s="81">
        <v>144</v>
      </c>
    </row>
    <row r="798" spans="1:8" x14ac:dyDescent="0.15">
      <c r="A798" s="81">
        <v>83</v>
      </c>
      <c r="B798" s="105" t="s">
        <v>83</v>
      </c>
      <c r="C798" s="105" t="s">
        <v>202</v>
      </c>
      <c r="D798" s="81">
        <v>1</v>
      </c>
      <c r="E798" s="81">
        <v>2</v>
      </c>
      <c r="F798" s="81">
        <v>5</v>
      </c>
      <c r="G798" s="81">
        <v>11</v>
      </c>
      <c r="H798" s="81">
        <v>144</v>
      </c>
    </row>
    <row r="799" spans="1:8" x14ac:dyDescent="0.15">
      <c r="A799" s="81">
        <v>84</v>
      </c>
      <c r="B799" s="105" t="s">
        <v>84</v>
      </c>
      <c r="C799" s="105" t="s">
        <v>202</v>
      </c>
      <c r="D799" s="81">
        <v>1</v>
      </c>
      <c r="E799" s="81">
        <v>2</v>
      </c>
      <c r="F799" s="81">
        <v>5</v>
      </c>
      <c r="G799" s="81">
        <v>12</v>
      </c>
      <c r="H799" s="81">
        <v>144</v>
      </c>
    </row>
    <row r="800" spans="1:8" x14ac:dyDescent="0.15">
      <c r="A800" s="81">
        <v>85</v>
      </c>
      <c r="B800" s="105" t="s">
        <v>85</v>
      </c>
      <c r="C800" s="105" t="s">
        <v>202</v>
      </c>
      <c r="D800" s="81">
        <v>1</v>
      </c>
      <c r="E800" s="81">
        <v>3</v>
      </c>
      <c r="F800" s="81">
        <v>1</v>
      </c>
      <c r="G800" s="81">
        <v>1</v>
      </c>
      <c r="H800" s="81">
        <v>144</v>
      </c>
    </row>
    <row r="801" spans="1:8" x14ac:dyDescent="0.15">
      <c r="A801" s="81">
        <v>86</v>
      </c>
      <c r="B801" s="105" t="s">
        <v>86</v>
      </c>
      <c r="C801" s="105" t="s">
        <v>202</v>
      </c>
      <c r="D801" s="81">
        <v>1</v>
      </c>
      <c r="E801" s="81">
        <v>3</v>
      </c>
      <c r="F801" s="81">
        <v>1</v>
      </c>
      <c r="G801" s="81">
        <v>2</v>
      </c>
      <c r="H801" s="81">
        <v>144</v>
      </c>
    </row>
    <row r="802" spans="1:8" x14ac:dyDescent="0.15">
      <c r="A802" s="81">
        <v>87</v>
      </c>
      <c r="B802" s="105" t="s">
        <v>88</v>
      </c>
      <c r="C802" s="105" t="s">
        <v>202</v>
      </c>
      <c r="D802" s="81">
        <v>1</v>
      </c>
      <c r="E802" s="81">
        <v>3</v>
      </c>
      <c r="F802" s="81">
        <v>1</v>
      </c>
      <c r="G802" s="81">
        <v>3</v>
      </c>
      <c r="H802" s="81">
        <v>144</v>
      </c>
    </row>
    <row r="803" spans="1:8" x14ac:dyDescent="0.15">
      <c r="A803" s="81">
        <v>88</v>
      </c>
      <c r="B803" s="105" t="s">
        <v>93</v>
      </c>
      <c r="C803" s="105" t="s">
        <v>202</v>
      </c>
      <c r="D803" s="81">
        <v>1</v>
      </c>
      <c r="E803" s="81">
        <v>3</v>
      </c>
      <c r="F803" s="81">
        <v>1</v>
      </c>
      <c r="G803" s="81">
        <v>4</v>
      </c>
      <c r="H803" s="81">
        <v>144</v>
      </c>
    </row>
    <row r="804" spans="1:8" x14ac:dyDescent="0.15">
      <c r="A804" s="81">
        <v>89</v>
      </c>
      <c r="B804" s="105" t="s">
        <v>90</v>
      </c>
      <c r="C804" s="105" t="s">
        <v>202</v>
      </c>
      <c r="D804" s="81">
        <v>1</v>
      </c>
      <c r="E804" s="81">
        <v>0</v>
      </c>
      <c r="F804" s="81">
        <v>1</v>
      </c>
      <c r="G804" s="81">
        <v>9</v>
      </c>
      <c r="H804" s="81">
        <v>144</v>
      </c>
    </row>
    <row r="805" spans="1:8" x14ac:dyDescent="0.15">
      <c r="A805" s="81">
        <v>90</v>
      </c>
      <c r="B805" s="105" t="s">
        <v>69</v>
      </c>
      <c r="C805" s="105" t="s">
        <v>202</v>
      </c>
      <c r="D805" s="81">
        <v>1</v>
      </c>
      <c r="E805" s="81">
        <v>0</v>
      </c>
      <c r="F805" s="81">
        <v>1</v>
      </c>
      <c r="G805" s="81">
        <v>1</v>
      </c>
      <c r="H805" s="81">
        <v>144</v>
      </c>
    </row>
    <row r="806" spans="1:8" ht="14.25" x14ac:dyDescent="0.2">
      <c r="A806" s="80" t="s">
        <v>341</v>
      </c>
    </row>
    <row r="807" spans="1:8" ht="11.25" x14ac:dyDescent="0.15">
      <c r="A807" s="125"/>
    </row>
    <row r="808" spans="1:8" ht="11.25" x14ac:dyDescent="0.15">
      <c r="A808" s="125"/>
    </row>
    <row r="809" spans="1:8" x14ac:dyDescent="0.15">
      <c r="A809" s="86" t="s">
        <v>255</v>
      </c>
      <c r="B809" s="119" t="s">
        <v>342</v>
      </c>
      <c r="C809" s="119" t="s">
        <v>343</v>
      </c>
      <c r="D809" s="119" t="s">
        <v>344</v>
      </c>
      <c r="E809" s="119" t="s">
        <v>345</v>
      </c>
      <c r="F809" s="119" t="s">
        <v>346</v>
      </c>
    </row>
    <row r="810" spans="1:8" x14ac:dyDescent="0.15">
      <c r="A810" s="81" t="s">
        <v>69</v>
      </c>
      <c r="B810" s="81">
        <v>0</v>
      </c>
      <c r="C810" s="81">
        <v>0</v>
      </c>
      <c r="D810" s="81">
        <v>0</v>
      </c>
      <c r="E810" s="81">
        <v>421861.4</v>
      </c>
      <c r="F810" s="81">
        <v>0</v>
      </c>
    </row>
    <row r="811" spans="1:8" x14ac:dyDescent="0.15">
      <c r="A811" s="126">
        <v>0.73611111111111116</v>
      </c>
      <c r="B811" s="81">
        <v>6.4450000000000003</v>
      </c>
      <c r="C811" s="81">
        <v>18.437000000000001</v>
      </c>
      <c r="D811" s="81">
        <v>11.992000000000001</v>
      </c>
      <c r="E811" s="81">
        <v>651762</v>
      </c>
      <c r="F811" s="81">
        <v>186.07</v>
      </c>
    </row>
    <row r="812" spans="1:8" x14ac:dyDescent="0.15">
      <c r="A812" s="126">
        <v>0.18055555555555558</v>
      </c>
      <c r="B812" s="81">
        <v>32.22</v>
      </c>
      <c r="C812" s="81">
        <v>45.835999999999999</v>
      </c>
      <c r="D812" s="81">
        <v>13.616</v>
      </c>
      <c r="E812" s="81">
        <v>993413.5</v>
      </c>
      <c r="F812" s="81">
        <v>42.26</v>
      </c>
    </row>
    <row r="813" spans="1:8" x14ac:dyDescent="0.15">
      <c r="A813" s="126">
        <v>0.11111111111111112</v>
      </c>
      <c r="B813" s="81">
        <v>64.45</v>
      </c>
      <c r="C813" s="81">
        <v>95.474000000000004</v>
      </c>
      <c r="D813" s="81">
        <v>31.024000000000001</v>
      </c>
      <c r="E813" s="81">
        <v>1612372.07</v>
      </c>
      <c r="F813" s="81">
        <v>48.14</v>
      </c>
    </row>
    <row r="814" spans="1:8" x14ac:dyDescent="0.15">
      <c r="A814" s="127">
        <v>5.5555555555555552E-2</v>
      </c>
      <c r="B814" s="81">
        <v>322.2</v>
      </c>
      <c r="C814" s="81">
        <v>380.05700000000002</v>
      </c>
      <c r="D814" s="81">
        <v>57.856999999999999</v>
      </c>
      <c r="E814" s="81">
        <v>5160949.88</v>
      </c>
      <c r="F814" s="81">
        <v>17.96</v>
      </c>
    </row>
    <row r="815" spans="1:8" x14ac:dyDescent="0.15">
      <c r="A815" s="127">
        <v>4.8611111111111112E-2</v>
      </c>
      <c r="B815" s="81">
        <v>644.5</v>
      </c>
      <c r="C815" s="81">
        <v>748.96</v>
      </c>
      <c r="D815" s="81">
        <v>104.46</v>
      </c>
      <c r="E815" s="81">
        <v>9760951.3900000006</v>
      </c>
      <c r="F815" s="81">
        <v>16.21</v>
      </c>
    </row>
    <row r="816" spans="1:8" x14ac:dyDescent="0.15">
      <c r="A816" s="127">
        <v>4.2361111111111106E-2</v>
      </c>
      <c r="B816" s="81">
        <v>6445</v>
      </c>
      <c r="C816" s="81">
        <v>6427.8429999999998</v>
      </c>
      <c r="D816" s="81">
        <v>17.157</v>
      </c>
      <c r="E816" s="81">
        <v>80573300.870000005</v>
      </c>
      <c r="F816" s="81">
        <v>0.27</v>
      </c>
    </row>
    <row r="817" spans="1:6" ht="11.25" x14ac:dyDescent="0.15">
      <c r="A817" s="125"/>
    </row>
    <row r="818" spans="1:6" x14ac:dyDescent="0.15">
      <c r="A818" s="86" t="s">
        <v>255</v>
      </c>
      <c r="B818" s="119" t="s">
        <v>342</v>
      </c>
      <c r="C818" s="119" t="s">
        <v>343</v>
      </c>
      <c r="D818" s="119" t="s">
        <v>344</v>
      </c>
      <c r="E818" s="119" t="s">
        <v>345</v>
      </c>
      <c r="F818" s="119" t="s">
        <v>346</v>
      </c>
    </row>
    <row r="819" spans="1:6" x14ac:dyDescent="0.15">
      <c r="A819" s="81" t="s">
        <v>69</v>
      </c>
      <c r="B819" s="81">
        <v>0</v>
      </c>
      <c r="C819" s="81">
        <v>0</v>
      </c>
      <c r="D819" s="81">
        <v>0</v>
      </c>
      <c r="E819" s="81">
        <v>4523.09</v>
      </c>
      <c r="F819" s="81">
        <v>0</v>
      </c>
    </row>
    <row r="820" spans="1:6" x14ac:dyDescent="0.15">
      <c r="A820" s="126">
        <v>0.73611111111111116</v>
      </c>
      <c r="B820" s="81">
        <v>13.65</v>
      </c>
      <c r="C820" s="81">
        <v>14.786</v>
      </c>
      <c r="D820" s="81">
        <v>1.1359999999999999</v>
      </c>
      <c r="E820" s="81">
        <v>125033.97</v>
      </c>
      <c r="F820" s="81">
        <v>8.32</v>
      </c>
    </row>
    <row r="821" spans="1:6" x14ac:dyDescent="0.15">
      <c r="A821" s="126">
        <v>0.18055555555555558</v>
      </c>
      <c r="B821" s="81">
        <v>68.28</v>
      </c>
      <c r="C821" s="81">
        <v>73.033000000000001</v>
      </c>
      <c r="D821" s="81">
        <v>4.7530000000000001</v>
      </c>
      <c r="E821" s="81">
        <v>599764.02</v>
      </c>
      <c r="F821" s="81">
        <v>6.96</v>
      </c>
    </row>
    <row r="822" spans="1:6" x14ac:dyDescent="0.15">
      <c r="A822" s="126">
        <v>0.11111111111111112</v>
      </c>
      <c r="B822" s="81">
        <v>136.5</v>
      </c>
      <c r="C822" s="81">
        <v>144.98699999999999</v>
      </c>
      <c r="D822" s="81">
        <v>8.4870000000000001</v>
      </c>
      <c r="E822" s="81">
        <v>1186218.1599999999</v>
      </c>
      <c r="F822" s="81">
        <v>6.22</v>
      </c>
    </row>
    <row r="823" spans="1:6" x14ac:dyDescent="0.15">
      <c r="A823" s="127">
        <v>5.5555555555555552E-2</v>
      </c>
      <c r="B823" s="81">
        <v>682.7</v>
      </c>
      <c r="C823" s="81">
        <v>769.351</v>
      </c>
      <c r="D823" s="81">
        <v>86.650999999999996</v>
      </c>
      <c r="E823" s="81">
        <v>6275003.2000000002</v>
      </c>
      <c r="F823" s="81">
        <v>12.69</v>
      </c>
    </row>
    <row r="824" spans="1:6" x14ac:dyDescent="0.15">
      <c r="A824" s="127">
        <v>4.8611111111111112E-2</v>
      </c>
      <c r="B824" s="81">
        <v>1365</v>
      </c>
      <c r="C824" s="81">
        <v>1548.424</v>
      </c>
      <c r="D824" s="81">
        <v>183.42400000000001</v>
      </c>
      <c r="E824" s="81">
        <v>12624713.689999999</v>
      </c>
      <c r="F824" s="81">
        <v>13.44</v>
      </c>
    </row>
    <row r="825" spans="1:6" x14ac:dyDescent="0.15">
      <c r="A825" s="127">
        <v>4.2361111111111106E-2</v>
      </c>
      <c r="B825" s="81">
        <v>13650</v>
      </c>
      <c r="C825" s="81">
        <v>13627.214</v>
      </c>
      <c r="D825" s="81">
        <v>22.786000000000001</v>
      </c>
      <c r="E825" s="81">
        <v>111071035.3</v>
      </c>
      <c r="F825" s="81">
        <v>0.17</v>
      </c>
    </row>
    <row r="826" spans="1:6" ht="11.25" x14ac:dyDescent="0.15">
      <c r="A826" s="125"/>
    </row>
    <row r="827" spans="1:6" x14ac:dyDescent="0.15">
      <c r="A827" s="86" t="s">
        <v>255</v>
      </c>
      <c r="B827" s="119" t="s">
        <v>342</v>
      </c>
      <c r="C827" s="119" t="s">
        <v>343</v>
      </c>
      <c r="D827" s="119" t="s">
        <v>344</v>
      </c>
      <c r="E827" s="119" t="s">
        <v>345</v>
      </c>
      <c r="F827" s="119" t="s">
        <v>346</v>
      </c>
    </row>
    <row r="828" spans="1:6" x14ac:dyDescent="0.15">
      <c r="A828" s="81" t="s">
        <v>69</v>
      </c>
      <c r="B828" s="81">
        <v>0</v>
      </c>
      <c r="C828" s="81">
        <v>0</v>
      </c>
      <c r="D828" s="81">
        <v>0</v>
      </c>
      <c r="E828" s="81">
        <v>43820.77</v>
      </c>
      <c r="F828" s="81">
        <v>0</v>
      </c>
    </row>
    <row r="829" spans="1:6" x14ac:dyDescent="0.15">
      <c r="A829" s="126">
        <v>0.73611111111111116</v>
      </c>
      <c r="B829" s="81">
        <v>13.2</v>
      </c>
      <c r="C829" s="81">
        <v>22.3</v>
      </c>
      <c r="D829" s="81">
        <v>9.1</v>
      </c>
      <c r="E829" s="81">
        <v>277117.88</v>
      </c>
      <c r="F829" s="81">
        <v>68.94</v>
      </c>
    </row>
    <row r="830" spans="1:6" x14ac:dyDescent="0.15">
      <c r="A830" s="126">
        <v>0.18055555555555558</v>
      </c>
      <c r="B830" s="81">
        <v>65.98</v>
      </c>
      <c r="C830" s="81">
        <v>78.671999999999997</v>
      </c>
      <c r="D830" s="81">
        <v>12.692</v>
      </c>
      <c r="E830" s="81">
        <v>866877.07</v>
      </c>
      <c r="F830" s="81">
        <v>19.239999999999998</v>
      </c>
    </row>
    <row r="831" spans="1:6" x14ac:dyDescent="0.15">
      <c r="A831" s="126">
        <v>0.11111111111111112</v>
      </c>
      <c r="B831" s="81">
        <v>132</v>
      </c>
      <c r="C831" s="81">
        <v>163.02600000000001</v>
      </c>
      <c r="D831" s="81">
        <v>31.026</v>
      </c>
      <c r="E831" s="81">
        <v>1749378.02</v>
      </c>
      <c r="F831" s="81">
        <v>23.5</v>
      </c>
    </row>
    <row r="832" spans="1:6" x14ac:dyDescent="0.15">
      <c r="A832" s="127">
        <v>5.5555555555555552E-2</v>
      </c>
      <c r="B832" s="81">
        <v>659.8</v>
      </c>
      <c r="C832" s="81">
        <v>757.85699999999997</v>
      </c>
      <c r="D832" s="81">
        <v>98.057000000000002</v>
      </c>
      <c r="E832" s="81">
        <v>7972425.5300000003</v>
      </c>
      <c r="F832" s="81">
        <v>14.86</v>
      </c>
    </row>
    <row r="833" spans="1:6" x14ac:dyDescent="0.15">
      <c r="A833" s="127">
        <v>4.8611111111111112E-2</v>
      </c>
      <c r="B833" s="81">
        <v>1320</v>
      </c>
      <c r="C833" s="81">
        <v>1506.6610000000001</v>
      </c>
      <c r="D833" s="81">
        <v>186.661</v>
      </c>
      <c r="E833" s="81">
        <v>15806320.51</v>
      </c>
      <c r="F833" s="81">
        <v>14.14</v>
      </c>
    </row>
    <row r="834" spans="1:6" x14ac:dyDescent="0.15">
      <c r="A834" s="127">
        <v>4.2361111111111106E-2</v>
      </c>
      <c r="B834" s="81">
        <v>13200</v>
      </c>
      <c r="C834" s="81">
        <v>13176.05</v>
      </c>
      <c r="D834" s="81">
        <v>23.95</v>
      </c>
      <c r="E834" s="81">
        <v>137890048.00999999</v>
      </c>
      <c r="F834" s="81">
        <v>0.18</v>
      </c>
    </row>
    <row r="835" spans="1:6" ht="11.25" x14ac:dyDescent="0.15">
      <c r="A835" s="125"/>
    </row>
    <row r="836" spans="1:6" x14ac:dyDescent="0.15">
      <c r="A836" s="86" t="s">
        <v>255</v>
      </c>
      <c r="B836" s="119" t="s">
        <v>342</v>
      </c>
      <c r="C836" s="119" t="s">
        <v>343</v>
      </c>
      <c r="D836" s="119" t="s">
        <v>344</v>
      </c>
      <c r="E836" s="119" t="s">
        <v>345</v>
      </c>
      <c r="F836" s="119" t="s">
        <v>346</v>
      </c>
    </row>
    <row r="837" spans="1:6" x14ac:dyDescent="0.15">
      <c r="A837" s="81" t="s">
        <v>69</v>
      </c>
      <c r="B837" s="81">
        <v>0</v>
      </c>
      <c r="C837" s="81">
        <v>0</v>
      </c>
      <c r="D837" s="81">
        <v>0</v>
      </c>
      <c r="E837" s="81">
        <v>17687.400000000001</v>
      </c>
      <c r="F837" s="81">
        <v>0</v>
      </c>
    </row>
    <row r="838" spans="1:6" x14ac:dyDescent="0.15">
      <c r="A838" s="126">
        <v>0.73611111111111116</v>
      </c>
      <c r="B838" s="81">
        <v>6.4669999999999996</v>
      </c>
      <c r="C838" s="81">
        <v>12.798</v>
      </c>
      <c r="D838" s="81">
        <v>6.3310000000000004</v>
      </c>
      <c r="E838" s="81">
        <v>24027.14</v>
      </c>
      <c r="F838" s="81">
        <v>97.9</v>
      </c>
    </row>
    <row r="839" spans="1:6" x14ac:dyDescent="0.15">
      <c r="A839" s="126">
        <v>0.18055555555555558</v>
      </c>
      <c r="B839" s="81">
        <v>32.340000000000003</v>
      </c>
      <c r="C839" s="81">
        <v>39.758000000000003</v>
      </c>
      <c r="D839" s="81">
        <v>7.4180000000000001</v>
      </c>
      <c r="E839" s="81">
        <v>37381.410000000003</v>
      </c>
      <c r="F839" s="81">
        <v>22.94</v>
      </c>
    </row>
    <row r="840" spans="1:6" x14ac:dyDescent="0.15">
      <c r="A840" s="126">
        <v>0.11111111111111112</v>
      </c>
      <c r="B840" s="81">
        <v>64.67</v>
      </c>
      <c r="C840" s="81">
        <v>72.644000000000005</v>
      </c>
      <c r="D840" s="81">
        <v>7.9740000000000002</v>
      </c>
      <c r="E840" s="81">
        <v>53671.7</v>
      </c>
      <c r="F840" s="81">
        <v>12.33</v>
      </c>
    </row>
    <row r="841" spans="1:6" x14ac:dyDescent="0.15">
      <c r="A841" s="127">
        <v>5.5555555555555552E-2</v>
      </c>
      <c r="B841" s="81">
        <v>323.39999999999998</v>
      </c>
      <c r="C841" s="81">
        <v>339.27100000000002</v>
      </c>
      <c r="D841" s="81">
        <v>15.871</v>
      </c>
      <c r="E841" s="81">
        <v>185746.43</v>
      </c>
      <c r="F841" s="81">
        <v>4.91</v>
      </c>
    </row>
    <row r="842" spans="1:6" x14ac:dyDescent="0.15">
      <c r="A842" s="127">
        <v>4.8611111111111112E-2</v>
      </c>
      <c r="B842" s="81">
        <v>646.70000000000005</v>
      </c>
      <c r="C842" s="81">
        <v>682.39099999999996</v>
      </c>
      <c r="D842" s="81">
        <v>35.691000000000003</v>
      </c>
      <c r="E842" s="81">
        <v>355711.66</v>
      </c>
      <c r="F842" s="81">
        <v>5.52</v>
      </c>
    </row>
    <row r="843" spans="1:6" x14ac:dyDescent="0.15">
      <c r="A843" s="127">
        <v>4.2361111111111106E-2</v>
      </c>
      <c r="B843" s="81">
        <v>6467</v>
      </c>
      <c r="C843" s="81">
        <v>6462.5140000000001</v>
      </c>
      <c r="D843" s="81">
        <v>4.4859999999999998</v>
      </c>
      <c r="E843" s="81">
        <v>3218911.38</v>
      </c>
      <c r="F843" s="81">
        <v>7.0000000000000007E-2</v>
      </c>
    </row>
    <row r="844" spans="1:6" ht="11.25" x14ac:dyDescent="0.15">
      <c r="A844" s="125"/>
    </row>
    <row r="845" spans="1:6" x14ac:dyDescent="0.15">
      <c r="A845" s="86" t="s">
        <v>255</v>
      </c>
      <c r="B845" s="119" t="s">
        <v>342</v>
      </c>
      <c r="C845" s="119" t="s">
        <v>343</v>
      </c>
      <c r="D845" s="119" t="s">
        <v>344</v>
      </c>
      <c r="E845" s="119" t="s">
        <v>345</v>
      </c>
      <c r="F845" s="119" t="s">
        <v>346</v>
      </c>
    </row>
    <row r="846" spans="1:6" x14ac:dyDescent="0.15">
      <c r="A846" s="81" t="s">
        <v>69</v>
      </c>
      <c r="B846" s="81">
        <v>0</v>
      </c>
      <c r="C846" s="81">
        <v>0</v>
      </c>
      <c r="D846" s="81">
        <v>0</v>
      </c>
      <c r="E846" s="81">
        <v>974361.96</v>
      </c>
      <c r="F846" s="81">
        <v>0</v>
      </c>
    </row>
    <row r="847" spans="1:6" x14ac:dyDescent="0.15">
      <c r="A847" s="126">
        <v>0.73611111111111116</v>
      </c>
      <c r="B847" s="81">
        <v>13.27</v>
      </c>
      <c r="C847" s="81">
        <v>11.292</v>
      </c>
      <c r="D847" s="81">
        <v>1.978</v>
      </c>
      <c r="E847" s="81">
        <v>1078795.6399999999</v>
      </c>
      <c r="F847" s="81">
        <v>14.9</v>
      </c>
    </row>
    <row r="848" spans="1:6" x14ac:dyDescent="0.15">
      <c r="A848" s="126">
        <v>0.18055555555555558</v>
      </c>
      <c r="B848" s="81">
        <v>66.36</v>
      </c>
      <c r="C848" s="81">
        <v>81.555000000000007</v>
      </c>
      <c r="D848" s="81">
        <v>15.195</v>
      </c>
      <c r="E848" s="81">
        <v>1728585.15</v>
      </c>
      <c r="F848" s="81">
        <v>22.9</v>
      </c>
    </row>
    <row r="849" spans="1:6" x14ac:dyDescent="0.15">
      <c r="A849" s="126">
        <v>0.11111111111111112</v>
      </c>
      <c r="B849" s="81">
        <v>132.69999999999999</v>
      </c>
      <c r="C849" s="81">
        <v>160.18299999999999</v>
      </c>
      <c r="D849" s="81">
        <v>27.483000000000001</v>
      </c>
      <c r="E849" s="81">
        <v>2455746.79</v>
      </c>
      <c r="F849" s="81">
        <v>20.71</v>
      </c>
    </row>
    <row r="850" spans="1:6" x14ac:dyDescent="0.15">
      <c r="A850" s="127">
        <v>5.5555555555555552E-2</v>
      </c>
      <c r="B850" s="81">
        <v>663.6</v>
      </c>
      <c r="C850" s="81">
        <v>736.54600000000005</v>
      </c>
      <c r="D850" s="81">
        <v>72.945999999999998</v>
      </c>
      <c r="E850" s="81">
        <v>7785988.3799999999</v>
      </c>
      <c r="F850" s="81">
        <v>10.99</v>
      </c>
    </row>
    <row r="851" spans="1:6" x14ac:dyDescent="0.15">
      <c r="A851" s="127">
        <v>4.8611111111111112E-2</v>
      </c>
      <c r="B851" s="81">
        <v>1327</v>
      </c>
      <c r="C851" s="81">
        <v>1492.643</v>
      </c>
      <c r="D851" s="81">
        <v>165.643</v>
      </c>
      <c r="E851" s="81">
        <v>14778430.810000001</v>
      </c>
      <c r="F851" s="81">
        <v>12.48</v>
      </c>
    </row>
    <row r="852" spans="1:6" x14ac:dyDescent="0.15">
      <c r="A852" s="127">
        <v>4.2361111111111106E-2</v>
      </c>
      <c r="B852" s="81">
        <v>13270</v>
      </c>
      <c r="C852" s="81">
        <v>13249.439</v>
      </c>
      <c r="D852" s="81">
        <v>20.561</v>
      </c>
      <c r="E852" s="81">
        <v>123506082.62</v>
      </c>
      <c r="F852" s="81">
        <v>0.15</v>
      </c>
    </row>
    <row r="853" spans="1:6" ht="11.25" x14ac:dyDescent="0.15">
      <c r="A853" s="125"/>
    </row>
    <row r="854" spans="1:6" x14ac:dyDescent="0.15">
      <c r="A854" s="86" t="s">
        <v>255</v>
      </c>
      <c r="B854" s="119" t="s">
        <v>342</v>
      </c>
      <c r="C854" s="119" t="s">
        <v>343</v>
      </c>
      <c r="D854" s="119" t="s">
        <v>344</v>
      </c>
      <c r="E854" s="119" t="s">
        <v>345</v>
      </c>
      <c r="F854" s="119" t="s">
        <v>346</v>
      </c>
    </row>
    <row r="855" spans="1:6" x14ac:dyDescent="0.15">
      <c r="A855" s="81" t="s">
        <v>69</v>
      </c>
      <c r="B855" s="81">
        <v>0</v>
      </c>
      <c r="C855" s="81">
        <v>0</v>
      </c>
      <c r="D855" s="81">
        <v>0</v>
      </c>
      <c r="E855" s="81">
        <v>16.95</v>
      </c>
      <c r="F855" s="81">
        <v>0</v>
      </c>
    </row>
    <row r="856" spans="1:6" x14ac:dyDescent="0.15">
      <c r="A856" s="126">
        <v>0.73611111111111116</v>
      </c>
      <c r="B856" s="81">
        <v>8.1639999999999997</v>
      </c>
      <c r="C856" s="81">
        <v>7.077</v>
      </c>
      <c r="D856" s="81">
        <v>1.087</v>
      </c>
      <c r="E856" s="81">
        <v>23.2</v>
      </c>
      <c r="F856" s="81">
        <v>13.32</v>
      </c>
    </row>
    <row r="857" spans="1:6" x14ac:dyDescent="0.15">
      <c r="A857" s="126">
        <v>0.18055555555555558</v>
      </c>
      <c r="B857" s="81">
        <v>40.82</v>
      </c>
      <c r="C857" s="81">
        <v>39.161000000000001</v>
      </c>
      <c r="D857" s="81">
        <v>1.659</v>
      </c>
      <c r="E857" s="81">
        <v>51.55</v>
      </c>
      <c r="F857" s="81">
        <v>4.0599999999999996</v>
      </c>
    </row>
    <row r="858" spans="1:6" x14ac:dyDescent="0.15">
      <c r="A858" s="126">
        <v>0.11111111111111112</v>
      </c>
      <c r="B858" s="81">
        <v>81.64</v>
      </c>
      <c r="C858" s="81">
        <v>93.090999999999994</v>
      </c>
      <c r="D858" s="81">
        <v>11.451000000000001</v>
      </c>
      <c r="E858" s="81">
        <v>99.19</v>
      </c>
      <c r="F858" s="81">
        <v>14.03</v>
      </c>
    </row>
    <row r="859" spans="1:6" x14ac:dyDescent="0.15">
      <c r="A859" s="127">
        <v>5.5555555555555552E-2</v>
      </c>
      <c r="B859" s="81">
        <v>408.2</v>
      </c>
      <c r="C859" s="81">
        <v>457.46800000000002</v>
      </c>
      <c r="D859" s="81">
        <v>49.268000000000001</v>
      </c>
      <c r="E859" s="81">
        <v>421.11</v>
      </c>
      <c r="F859" s="81">
        <v>12.07</v>
      </c>
    </row>
    <row r="860" spans="1:6" x14ac:dyDescent="0.15">
      <c r="A860" s="127">
        <v>4.8611111111111112E-2</v>
      </c>
      <c r="B860" s="81">
        <v>816.4</v>
      </c>
      <c r="C860" s="81">
        <v>881.19299999999998</v>
      </c>
      <c r="D860" s="81">
        <v>64.793000000000006</v>
      </c>
      <c r="E860" s="81">
        <v>795.45</v>
      </c>
      <c r="F860" s="81">
        <v>7.94</v>
      </c>
    </row>
    <row r="861" spans="1:6" x14ac:dyDescent="0.15">
      <c r="A861" s="127">
        <v>4.2361111111111106E-2</v>
      </c>
      <c r="B861" s="81">
        <v>8164</v>
      </c>
      <c r="C861" s="81">
        <v>8154.9520000000002</v>
      </c>
      <c r="D861" s="81">
        <v>9.048</v>
      </c>
      <c r="E861" s="81">
        <v>7221.54</v>
      </c>
      <c r="F861" s="81">
        <v>0.11</v>
      </c>
    </row>
    <row r="862" spans="1:6" ht="11.25" x14ac:dyDescent="0.15">
      <c r="A862" s="125"/>
    </row>
    <row r="863" spans="1:6" x14ac:dyDescent="0.15">
      <c r="A863" s="86" t="s">
        <v>255</v>
      </c>
      <c r="B863" s="119" t="s">
        <v>342</v>
      </c>
      <c r="C863" s="119" t="s">
        <v>343</v>
      </c>
      <c r="D863" s="119" t="s">
        <v>344</v>
      </c>
      <c r="E863" s="119" t="s">
        <v>345</v>
      </c>
      <c r="F863" s="119" t="s">
        <v>346</v>
      </c>
    </row>
    <row r="864" spans="1:6" x14ac:dyDescent="0.15">
      <c r="A864" s="81" t="s">
        <v>69</v>
      </c>
      <c r="B864" s="81">
        <v>0</v>
      </c>
      <c r="C864" s="81">
        <v>0</v>
      </c>
      <c r="D864" s="81">
        <v>0</v>
      </c>
      <c r="E864" s="81">
        <v>2897.53</v>
      </c>
      <c r="F864" s="81">
        <v>0</v>
      </c>
    </row>
    <row r="865" spans="1:6" x14ac:dyDescent="0.15">
      <c r="A865" s="126">
        <v>0.73611111111111116</v>
      </c>
      <c r="B865" s="81">
        <v>6.4870000000000001</v>
      </c>
      <c r="C865" s="81">
        <v>6.5830000000000002</v>
      </c>
      <c r="D865" s="81">
        <v>9.6000000000000002E-2</v>
      </c>
      <c r="E865" s="81">
        <v>73847.06</v>
      </c>
      <c r="F865" s="81">
        <v>1.48</v>
      </c>
    </row>
    <row r="866" spans="1:6" x14ac:dyDescent="0.15">
      <c r="A866" s="126">
        <v>0.18055555555555558</v>
      </c>
      <c r="B866" s="81">
        <v>32.433</v>
      </c>
      <c r="C866" s="81">
        <v>32.848999999999997</v>
      </c>
      <c r="D866" s="81">
        <v>0.41599999999999998</v>
      </c>
      <c r="E866" s="81">
        <v>356948.66</v>
      </c>
      <c r="F866" s="81">
        <v>1.28</v>
      </c>
    </row>
    <row r="867" spans="1:6" x14ac:dyDescent="0.15">
      <c r="A867" s="126">
        <v>0.11111111111111112</v>
      </c>
      <c r="B867" s="81">
        <v>64.866</v>
      </c>
      <c r="C867" s="81">
        <v>64.875</v>
      </c>
      <c r="D867" s="81">
        <v>8.9999999999999993E-3</v>
      </c>
      <c r="E867" s="81">
        <v>702132.53</v>
      </c>
      <c r="F867" s="81">
        <v>0.01</v>
      </c>
    </row>
    <row r="868" spans="1:6" x14ac:dyDescent="0.15">
      <c r="A868" s="127">
        <v>5.5555555555555552E-2</v>
      </c>
      <c r="B868" s="81">
        <v>324.33</v>
      </c>
      <c r="C868" s="81">
        <v>355.30599999999998</v>
      </c>
      <c r="D868" s="81">
        <v>30.975999999999999</v>
      </c>
      <c r="E868" s="81">
        <v>3832433.82</v>
      </c>
      <c r="F868" s="81">
        <v>9.5500000000000007</v>
      </c>
    </row>
    <row r="869" spans="1:6" x14ac:dyDescent="0.15">
      <c r="A869" s="127">
        <v>4.8611111111111112E-2</v>
      </c>
      <c r="B869" s="81">
        <v>648.66</v>
      </c>
      <c r="C869" s="81">
        <v>720.79200000000003</v>
      </c>
      <c r="D869" s="81">
        <v>72.132000000000005</v>
      </c>
      <c r="E869" s="81">
        <v>7771694.7400000002</v>
      </c>
      <c r="F869" s="81">
        <v>11.12</v>
      </c>
    </row>
    <row r="870" spans="1:6" x14ac:dyDescent="0.15">
      <c r="A870" s="127">
        <v>4.2361111111111106E-2</v>
      </c>
      <c r="B870" s="81">
        <v>6486.6019999999999</v>
      </c>
      <c r="C870" s="81">
        <v>6477.8379999999997</v>
      </c>
      <c r="D870" s="81">
        <v>8.7639999999999993</v>
      </c>
      <c r="E870" s="81">
        <v>69821956.400000006</v>
      </c>
      <c r="F870" s="81">
        <v>0.14000000000000001</v>
      </c>
    </row>
    <row r="871" spans="1:6" ht="11.25" x14ac:dyDescent="0.15">
      <c r="A871" s="125"/>
    </row>
    <row r="872" spans="1:6" x14ac:dyDescent="0.15">
      <c r="A872" s="86" t="s">
        <v>255</v>
      </c>
      <c r="B872" s="119" t="s">
        <v>342</v>
      </c>
      <c r="C872" s="119" t="s">
        <v>343</v>
      </c>
      <c r="D872" s="119" t="s">
        <v>344</v>
      </c>
      <c r="E872" s="119" t="s">
        <v>345</v>
      </c>
      <c r="F872" s="119" t="s">
        <v>346</v>
      </c>
    </row>
    <row r="873" spans="1:6" x14ac:dyDescent="0.15">
      <c r="A873" s="81" t="s">
        <v>69</v>
      </c>
      <c r="B873" s="81">
        <v>0</v>
      </c>
      <c r="C873" s="81">
        <v>0</v>
      </c>
      <c r="D873" s="81">
        <v>0</v>
      </c>
      <c r="E873" s="81">
        <v>0.9</v>
      </c>
      <c r="F873" s="81">
        <v>0</v>
      </c>
    </row>
    <row r="874" spans="1:6" x14ac:dyDescent="0.15">
      <c r="A874" s="126">
        <v>0.73611111111111116</v>
      </c>
      <c r="B874" s="81">
        <v>0.32700000000000001</v>
      </c>
      <c r="C874" s="81">
        <v>0.34200000000000003</v>
      </c>
      <c r="D874" s="81">
        <v>1.4999999999999999E-2</v>
      </c>
      <c r="E874" s="81">
        <v>97.56</v>
      </c>
      <c r="F874" s="81">
        <v>4.62</v>
      </c>
    </row>
    <row r="875" spans="1:6" x14ac:dyDescent="0.15">
      <c r="A875" s="126">
        <v>0.18055555555555558</v>
      </c>
      <c r="B875" s="81">
        <v>1.633</v>
      </c>
      <c r="C875" s="81">
        <v>1.9390000000000001</v>
      </c>
      <c r="D875" s="81">
        <v>0.30599999999999999</v>
      </c>
      <c r="E875" s="81">
        <v>548.71</v>
      </c>
      <c r="F875" s="81">
        <v>18.73</v>
      </c>
    </row>
    <row r="876" spans="1:6" x14ac:dyDescent="0.15">
      <c r="A876" s="126">
        <v>0.11111111111111112</v>
      </c>
      <c r="B876" s="81">
        <v>3.2650000000000001</v>
      </c>
      <c r="C876" s="81">
        <v>3.5979999999999999</v>
      </c>
      <c r="D876" s="81">
        <v>0.33300000000000002</v>
      </c>
      <c r="E876" s="81">
        <v>1017.47</v>
      </c>
      <c r="F876" s="81">
        <v>10.19</v>
      </c>
    </row>
    <row r="877" spans="1:6" x14ac:dyDescent="0.15">
      <c r="A877" s="127">
        <v>5.5555555555555552E-2</v>
      </c>
      <c r="B877" s="81">
        <v>16.326000000000001</v>
      </c>
      <c r="C877" s="81">
        <v>18.152000000000001</v>
      </c>
      <c r="D877" s="81">
        <v>1.8260000000000001</v>
      </c>
      <c r="E877" s="81">
        <v>5129.72</v>
      </c>
      <c r="F877" s="81">
        <v>11.18</v>
      </c>
    </row>
    <row r="878" spans="1:6" x14ac:dyDescent="0.15">
      <c r="A878" s="127">
        <v>4.8611111111111112E-2</v>
      </c>
      <c r="B878" s="81">
        <v>32.651000000000003</v>
      </c>
      <c r="C878" s="81">
        <v>36.515000000000001</v>
      </c>
      <c r="D878" s="81">
        <v>3.8639999999999999</v>
      </c>
      <c r="E878" s="81">
        <v>10318.209999999999</v>
      </c>
      <c r="F878" s="81">
        <v>11.83</v>
      </c>
    </row>
    <row r="879" spans="1:6" x14ac:dyDescent="0.15">
      <c r="A879" s="127">
        <v>4.2361111111111106E-2</v>
      </c>
      <c r="B879" s="81">
        <v>326.51499999999999</v>
      </c>
      <c r="C879" s="81">
        <v>326.03199999999998</v>
      </c>
      <c r="D879" s="81">
        <v>0.48299999999999998</v>
      </c>
      <c r="E879" s="81">
        <v>92122.4</v>
      </c>
      <c r="F879" s="81">
        <v>0.15</v>
      </c>
    </row>
    <row r="880" spans="1:6" ht="11.25" x14ac:dyDescent="0.15">
      <c r="A880" s="125"/>
    </row>
    <row r="881" spans="1:6" x14ac:dyDescent="0.15">
      <c r="A881" s="86" t="s">
        <v>255</v>
      </c>
      <c r="B881" s="119" t="s">
        <v>342</v>
      </c>
      <c r="C881" s="119" t="s">
        <v>343</v>
      </c>
      <c r="D881" s="119" t="s">
        <v>344</v>
      </c>
      <c r="E881" s="119" t="s">
        <v>345</v>
      </c>
      <c r="F881" s="119" t="s">
        <v>346</v>
      </c>
    </row>
    <row r="882" spans="1:6" x14ac:dyDescent="0.15">
      <c r="A882" s="81" t="s">
        <v>69</v>
      </c>
      <c r="B882" s="81">
        <v>0</v>
      </c>
      <c r="C882" s="81">
        <v>0</v>
      </c>
      <c r="D882" s="81">
        <v>0</v>
      </c>
      <c r="E882" s="81">
        <v>1477.26</v>
      </c>
      <c r="F882" s="81">
        <v>0</v>
      </c>
    </row>
    <row r="883" spans="1:6" x14ac:dyDescent="0.15">
      <c r="A883" s="126">
        <v>0.73611111111111116</v>
      </c>
      <c r="B883" s="81">
        <v>0.32700000000000001</v>
      </c>
      <c r="C883" s="81">
        <v>0.36599999999999999</v>
      </c>
      <c r="D883" s="81">
        <v>3.9E-2</v>
      </c>
      <c r="E883" s="81">
        <v>7022.77</v>
      </c>
      <c r="F883" s="81">
        <v>11.89</v>
      </c>
    </row>
    <row r="884" spans="1:6" x14ac:dyDescent="0.15">
      <c r="A884" s="126">
        <v>0.18055555555555558</v>
      </c>
      <c r="B884" s="81">
        <v>1.633</v>
      </c>
      <c r="C884" s="81">
        <v>1.752</v>
      </c>
      <c r="D884" s="81">
        <v>0.11899999999999999</v>
      </c>
      <c r="E884" s="81">
        <v>28027.09</v>
      </c>
      <c r="F884" s="81">
        <v>7.27</v>
      </c>
    </row>
    <row r="885" spans="1:6" x14ac:dyDescent="0.15">
      <c r="A885" s="126">
        <v>0.11111111111111112</v>
      </c>
      <c r="B885" s="81">
        <v>3.2650000000000001</v>
      </c>
      <c r="C885" s="81">
        <v>3.4289999999999998</v>
      </c>
      <c r="D885" s="81">
        <v>0.16400000000000001</v>
      </c>
      <c r="E885" s="81">
        <v>53441</v>
      </c>
      <c r="F885" s="81">
        <v>5.01</v>
      </c>
    </row>
    <row r="886" spans="1:6" x14ac:dyDescent="0.15">
      <c r="A886" s="127">
        <v>5.5555555555555552E-2</v>
      </c>
      <c r="B886" s="81">
        <v>16.326000000000001</v>
      </c>
      <c r="C886" s="81">
        <v>16.664999999999999</v>
      </c>
      <c r="D886" s="81">
        <v>0.33900000000000002</v>
      </c>
      <c r="E886" s="81">
        <v>254054.24</v>
      </c>
      <c r="F886" s="81">
        <v>2.08</v>
      </c>
    </row>
    <row r="887" spans="1:6" x14ac:dyDescent="0.15">
      <c r="A887" s="127">
        <v>4.8611111111111112E-2</v>
      </c>
      <c r="B887" s="81">
        <v>32.651000000000003</v>
      </c>
      <c r="C887" s="81">
        <v>33.793999999999997</v>
      </c>
      <c r="D887" s="81">
        <v>1.143</v>
      </c>
      <c r="E887" s="81">
        <v>513673.36</v>
      </c>
      <c r="F887" s="81">
        <v>3.5</v>
      </c>
    </row>
    <row r="888" spans="1:6" x14ac:dyDescent="0.15">
      <c r="A888" s="127">
        <v>4.2361111111111106E-2</v>
      </c>
      <c r="B888" s="81">
        <v>326.51499999999999</v>
      </c>
      <c r="C888" s="81">
        <v>326.38099999999997</v>
      </c>
      <c r="D888" s="81">
        <v>0.13400000000000001</v>
      </c>
      <c r="E888" s="81">
        <v>4948209.37</v>
      </c>
      <c r="F888" s="81">
        <v>0.04</v>
      </c>
    </row>
    <row r="889" spans="1:6" ht="11.25" x14ac:dyDescent="0.15">
      <c r="A889" s="125"/>
    </row>
    <row r="890" spans="1:6" x14ac:dyDescent="0.15">
      <c r="A890" s="86" t="s">
        <v>255</v>
      </c>
      <c r="B890" s="119" t="s">
        <v>342</v>
      </c>
      <c r="C890" s="119" t="s">
        <v>343</v>
      </c>
      <c r="D890" s="119" t="s">
        <v>344</v>
      </c>
      <c r="E890" s="119" t="s">
        <v>345</v>
      </c>
      <c r="F890" s="119" t="s">
        <v>346</v>
      </c>
    </row>
    <row r="891" spans="1:6" x14ac:dyDescent="0.15">
      <c r="A891" s="81" t="s">
        <v>69</v>
      </c>
      <c r="B891" s="81">
        <v>0</v>
      </c>
      <c r="C891" s="81">
        <v>0</v>
      </c>
      <c r="D891" s="81">
        <v>0</v>
      </c>
      <c r="E891" s="81">
        <v>5870.13</v>
      </c>
      <c r="F891" s="81">
        <v>0</v>
      </c>
    </row>
    <row r="892" spans="1:6" x14ac:dyDescent="0.15">
      <c r="A892" s="126">
        <v>0.73611111111111116</v>
      </c>
      <c r="B892" s="81">
        <v>0.13200000000000001</v>
      </c>
      <c r="C892" s="81">
        <v>0.24199999999999999</v>
      </c>
      <c r="D892" s="81">
        <v>0.11</v>
      </c>
      <c r="E892" s="81">
        <v>9112.14</v>
      </c>
      <c r="F892" s="81">
        <v>83.38</v>
      </c>
    </row>
    <row r="893" spans="1:6" x14ac:dyDescent="0.15">
      <c r="A893" s="126">
        <v>0.18055555555555558</v>
      </c>
      <c r="B893" s="81">
        <v>0.66100000000000003</v>
      </c>
      <c r="C893" s="81">
        <v>0.84</v>
      </c>
      <c r="D893" s="81">
        <v>0.17899999999999999</v>
      </c>
      <c r="E893" s="81">
        <v>17125.87</v>
      </c>
      <c r="F893" s="81">
        <v>27.14</v>
      </c>
    </row>
    <row r="894" spans="1:6" x14ac:dyDescent="0.15">
      <c r="A894" s="126">
        <v>0.11111111111111112</v>
      </c>
      <c r="B894" s="81">
        <v>1.3220000000000001</v>
      </c>
      <c r="C894" s="81">
        <v>1.577</v>
      </c>
      <c r="D894" s="81">
        <v>0.255</v>
      </c>
      <c r="E894" s="81">
        <v>26987.78</v>
      </c>
      <c r="F894" s="81">
        <v>19.27</v>
      </c>
    </row>
    <row r="895" spans="1:6" x14ac:dyDescent="0.15">
      <c r="A895" s="127">
        <v>5.5555555555555552E-2</v>
      </c>
      <c r="B895" s="81">
        <v>6.61</v>
      </c>
      <c r="C895" s="81">
        <v>7.3730000000000002</v>
      </c>
      <c r="D895" s="81">
        <v>0.76300000000000001</v>
      </c>
      <c r="E895" s="81">
        <v>104611.43</v>
      </c>
      <c r="F895" s="81">
        <v>11.54</v>
      </c>
    </row>
    <row r="896" spans="1:6" x14ac:dyDescent="0.15">
      <c r="A896" s="127">
        <v>4.8611111111111112E-2</v>
      </c>
      <c r="B896" s="81">
        <v>13.221</v>
      </c>
      <c r="C896" s="81">
        <v>14.861000000000001</v>
      </c>
      <c r="D896" s="81">
        <v>1.64</v>
      </c>
      <c r="E896" s="81">
        <v>204908.13</v>
      </c>
      <c r="F896" s="81">
        <v>12.41</v>
      </c>
    </row>
    <row r="897" spans="1:6" x14ac:dyDescent="0.15">
      <c r="A897" s="127">
        <v>4.2361111111111106E-2</v>
      </c>
      <c r="B897" s="81">
        <v>132.20599999999999</v>
      </c>
      <c r="C897" s="81">
        <v>132</v>
      </c>
      <c r="D897" s="81">
        <v>0.20599999999999999</v>
      </c>
      <c r="E897" s="81">
        <v>1773764.65</v>
      </c>
      <c r="F897" s="81">
        <v>0.16</v>
      </c>
    </row>
    <row r="898" spans="1:6" ht="11.25" x14ac:dyDescent="0.15">
      <c r="A898" s="125"/>
    </row>
    <row r="899" spans="1:6" x14ac:dyDescent="0.15">
      <c r="A899" s="86" t="s">
        <v>255</v>
      </c>
      <c r="B899" s="119" t="s">
        <v>342</v>
      </c>
      <c r="C899" s="119" t="s">
        <v>343</v>
      </c>
      <c r="D899" s="119" t="s">
        <v>344</v>
      </c>
      <c r="E899" s="119" t="s">
        <v>345</v>
      </c>
      <c r="F899" s="119" t="s">
        <v>346</v>
      </c>
    </row>
    <row r="900" spans="1:6" x14ac:dyDescent="0.15">
      <c r="A900" s="81" t="s">
        <v>69</v>
      </c>
      <c r="B900" s="81">
        <v>0</v>
      </c>
      <c r="C900" s="81">
        <v>0</v>
      </c>
      <c r="D900" s="81">
        <v>0</v>
      </c>
      <c r="E900" s="81">
        <v>2631.22</v>
      </c>
      <c r="F900" s="81">
        <v>0</v>
      </c>
    </row>
    <row r="901" spans="1:6" x14ac:dyDescent="0.15">
      <c r="A901" s="126">
        <v>0.73611111111111116</v>
      </c>
      <c r="B901" s="81">
        <v>1.286</v>
      </c>
      <c r="C901" s="81">
        <v>1.359</v>
      </c>
      <c r="D901" s="81">
        <v>7.2999999999999995E-2</v>
      </c>
      <c r="E901" s="81">
        <v>34667.480000000003</v>
      </c>
      <c r="F901" s="81">
        <v>5.68</v>
      </c>
    </row>
    <row r="902" spans="1:6" x14ac:dyDescent="0.15">
      <c r="A902" s="126">
        <v>0.18055555555555558</v>
      </c>
      <c r="B902" s="81">
        <v>6.431</v>
      </c>
      <c r="C902" s="81">
        <v>6.68</v>
      </c>
      <c r="D902" s="81">
        <v>0.249</v>
      </c>
      <c r="E902" s="81">
        <v>160083.07</v>
      </c>
      <c r="F902" s="81">
        <v>3.87</v>
      </c>
    </row>
    <row r="903" spans="1:6" x14ac:dyDescent="0.15">
      <c r="A903" s="126">
        <v>0.11111111111111112</v>
      </c>
      <c r="B903" s="81">
        <v>12.86</v>
      </c>
      <c r="C903" s="81">
        <v>13.224</v>
      </c>
      <c r="D903" s="81">
        <v>0.36399999999999999</v>
      </c>
      <c r="E903" s="81">
        <v>314346.99</v>
      </c>
      <c r="F903" s="81">
        <v>2.83</v>
      </c>
    </row>
    <row r="904" spans="1:6" x14ac:dyDescent="0.15">
      <c r="A904" s="127">
        <v>5.5555555555555552E-2</v>
      </c>
      <c r="B904" s="81">
        <v>64.31</v>
      </c>
      <c r="C904" s="81">
        <v>64.213999999999999</v>
      </c>
      <c r="D904" s="81">
        <v>9.6000000000000002E-2</v>
      </c>
      <c r="E904" s="81">
        <v>1516282.55</v>
      </c>
      <c r="F904" s="81">
        <v>0.15</v>
      </c>
    </row>
    <row r="905" spans="1:6" x14ac:dyDescent="0.15">
      <c r="A905" s="127">
        <v>4.8611111111111112E-2</v>
      </c>
      <c r="B905" s="81">
        <v>128.6</v>
      </c>
      <c r="C905" s="81">
        <v>140.66800000000001</v>
      </c>
      <c r="D905" s="81">
        <v>12.068</v>
      </c>
      <c r="E905" s="81">
        <v>3318430.94</v>
      </c>
      <c r="F905" s="81">
        <v>9.3800000000000008</v>
      </c>
    </row>
    <row r="906" spans="1:6" x14ac:dyDescent="0.15">
      <c r="A906" s="127">
        <v>4.2361111111111106E-2</v>
      </c>
      <c r="B906" s="81">
        <v>1286</v>
      </c>
      <c r="C906" s="81">
        <v>1284.7929999999999</v>
      </c>
      <c r="D906" s="81">
        <v>1.2070000000000001</v>
      </c>
      <c r="E906" s="81">
        <v>30287530.52</v>
      </c>
      <c r="F906" s="81">
        <v>0.09</v>
      </c>
    </row>
    <row r="907" spans="1:6" ht="11.25" x14ac:dyDescent="0.15">
      <c r="A907" s="125"/>
    </row>
    <row r="908" spans="1:6" x14ac:dyDescent="0.15">
      <c r="A908" s="86" t="s">
        <v>255</v>
      </c>
      <c r="B908" s="119" t="s">
        <v>342</v>
      </c>
      <c r="C908" s="119" t="s">
        <v>343</v>
      </c>
      <c r="D908" s="119" t="s">
        <v>344</v>
      </c>
      <c r="E908" s="119" t="s">
        <v>345</v>
      </c>
      <c r="F908" s="119" t="s">
        <v>346</v>
      </c>
    </row>
    <row r="909" spans="1:6" x14ac:dyDescent="0.15">
      <c r="A909" s="81" t="s">
        <v>69</v>
      </c>
      <c r="B909" s="81">
        <v>0</v>
      </c>
      <c r="C909" s="81">
        <v>0</v>
      </c>
      <c r="D909" s="81">
        <v>0</v>
      </c>
      <c r="E909" s="81">
        <v>619.87</v>
      </c>
      <c r="F909" s="81">
        <v>0</v>
      </c>
    </row>
    <row r="910" spans="1:6" x14ac:dyDescent="0.15">
      <c r="A910" s="126">
        <v>0.73611111111111116</v>
      </c>
      <c r="B910" s="81">
        <v>14.3</v>
      </c>
      <c r="C910" s="81">
        <v>18.32</v>
      </c>
      <c r="D910" s="81">
        <v>4.0199999999999996</v>
      </c>
      <c r="E910" s="81">
        <v>8168.4</v>
      </c>
      <c r="F910" s="81">
        <v>28.11</v>
      </c>
    </row>
    <row r="911" spans="1:6" x14ac:dyDescent="0.15">
      <c r="A911" s="126">
        <v>0.18055555555555558</v>
      </c>
      <c r="B911" s="81">
        <v>71.489999999999995</v>
      </c>
      <c r="C911" s="81">
        <v>85.765000000000001</v>
      </c>
      <c r="D911" s="81">
        <v>14.275</v>
      </c>
      <c r="E911" s="81">
        <v>35957.730000000003</v>
      </c>
      <c r="F911" s="81">
        <v>19.97</v>
      </c>
    </row>
    <row r="912" spans="1:6" x14ac:dyDescent="0.15">
      <c r="A912" s="126">
        <v>0.11111111111111112</v>
      </c>
      <c r="B912" s="81">
        <v>143</v>
      </c>
      <c r="C912" s="81">
        <v>169.74</v>
      </c>
      <c r="D912" s="81">
        <v>26.74</v>
      </c>
      <c r="E912" s="81">
        <v>70558.25</v>
      </c>
      <c r="F912" s="81">
        <v>18.7</v>
      </c>
    </row>
    <row r="913" spans="1:6" x14ac:dyDescent="0.15">
      <c r="A913" s="127">
        <v>5.5555555555555552E-2</v>
      </c>
      <c r="B913" s="81">
        <v>714.9</v>
      </c>
      <c r="C913" s="81">
        <v>851.07299999999998</v>
      </c>
      <c r="D913" s="81">
        <v>136.173</v>
      </c>
      <c r="E913" s="81">
        <v>351289.32</v>
      </c>
      <c r="F913" s="81">
        <v>19.05</v>
      </c>
    </row>
    <row r="914" spans="1:6" x14ac:dyDescent="0.15">
      <c r="A914" s="127">
        <v>4.8611111111111112E-2</v>
      </c>
      <c r="B914" s="81">
        <v>1430</v>
      </c>
      <c r="C914" s="81">
        <v>1655.521</v>
      </c>
      <c r="D914" s="81">
        <v>225.52099999999999</v>
      </c>
      <c r="E914" s="81">
        <v>682747.34</v>
      </c>
      <c r="F914" s="81">
        <v>15.77</v>
      </c>
    </row>
    <row r="915" spans="1:6" x14ac:dyDescent="0.15">
      <c r="A915" s="127">
        <v>4.2361111111111106E-2</v>
      </c>
      <c r="B915" s="81">
        <v>14300</v>
      </c>
      <c r="C915" s="81">
        <v>14270.297</v>
      </c>
      <c r="D915" s="81">
        <v>29.702999999999999</v>
      </c>
      <c r="E915" s="81">
        <v>5880438.4500000002</v>
      </c>
      <c r="F915" s="81">
        <v>0.21</v>
      </c>
    </row>
    <row r="916" spans="1:6" ht="11.25" x14ac:dyDescent="0.15">
      <c r="A916" s="125"/>
    </row>
    <row r="917" spans="1:6" x14ac:dyDescent="0.15">
      <c r="A917" s="86" t="s">
        <v>255</v>
      </c>
      <c r="B917" s="119" t="s">
        <v>342</v>
      </c>
      <c r="C917" s="119" t="s">
        <v>343</v>
      </c>
      <c r="D917" s="119" t="s">
        <v>344</v>
      </c>
      <c r="E917" s="119" t="s">
        <v>345</v>
      </c>
      <c r="F917" s="119" t="s">
        <v>346</v>
      </c>
    </row>
    <row r="918" spans="1:6" x14ac:dyDescent="0.15">
      <c r="A918" s="81" t="s">
        <v>69</v>
      </c>
      <c r="B918" s="81">
        <v>0</v>
      </c>
      <c r="C918" s="81">
        <v>0</v>
      </c>
      <c r="D918" s="81">
        <v>0</v>
      </c>
      <c r="E918" s="81">
        <v>667.55</v>
      </c>
      <c r="F918" s="81">
        <v>0</v>
      </c>
    </row>
    <row r="919" spans="1:6" x14ac:dyDescent="0.15">
      <c r="A919" s="126">
        <v>0.73611111111111116</v>
      </c>
      <c r="B919" s="81">
        <v>0.13100000000000001</v>
      </c>
      <c r="C919" s="81">
        <v>0.109</v>
      </c>
      <c r="D919" s="81">
        <v>2.1999999999999999E-2</v>
      </c>
      <c r="E919" s="81">
        <v>2603.79</v>
      </c>
      <c r="F919" s="81">
        <v>16.82</v>
      </c>
    </row>
    <row r="920" spans="1:6" x14ac:dyDescent="0.15">
      <c r="A920" s="126">
        <v>0.18055555555555558</v>
      </c>
      <c r="B920" s="81">
        <v>0.65600000000000003</v>
      </c>
      <c r="C920" s="81">
        <v>0.64700000000000002</v>
      </c>
      <c r="D920" s="81">
        <v>8.9999999999999993E-3</v>
      </c>
      <c r="E920" s="81">
        <v>12156.78</v>
      </c>
      <c r="F920" s="81">
        <v>1.44</v>
      </c>
    </row>
    <row r="921" spans="1:6" x14ac:dyDescent="0.15">
      <c r="A921" s="126">
        <v>0.11111111111111112</v>
      </c>
      <c r="B921" s="81">
        <v>1.3120000000000001</v>
      </c>
      <c r="C921" s="81">
        <v>1.3220000000000001</v>
      </c>
      <c r="D921" s="81">
        <v>0.01</v>
      </c>
      <c r="E921" s="81">
        <v>24166.17</v>
      </c>
      <c r="F921" s="81">
        <v>0.79</v>
      </c>
    </row>
    <row r="922" spans="1:6" x14ac:dyDescent="0.15">
      <c r="A922" s="127">
        <v>5.5555555555555552E-2</v>
      </c>
      <c r="B922" s="81">
        <v>6.5620000000000003</v>
      </c>
      <c r="C922" s="81">
        <v>6.5750000000000002</v>
      </c>
      <c r="D922" s="81">
        <v>1.2999999999999999E-2</v>
      </c>
      <c r="E922" s="81">
        <v>117508.81</v>
      </c>
      <c r="F922" s="81">
        <v>0.2</v>
      </c>
    </row>
    <row r="923" spans="1:6" x14ac:dyDescent="0.15">
      <c r="A923" s="127">
        <v>4.8611111111111112E-2</v>
      </c>
      <c r="B923" s="81">
        <v>13.124000000000001</v>
      </c>
      <c r="C923" s="81">
        <v>13.377000000000001</v>
      </c>
      <c r="D923" s="81">
        <v>0.253</v>
      </c>
      <c r="E923" s="81">
        <v>238370.86</v>
      </c>
      <c r="F923" s="81">
        <v>1.93</v>
      </c>
    </row>
    <row r="924" spans="1:6" x14ac:dyDescent="0.15">
      <c r="A924" s="127">
        <v>4.2361111111111106E-2</v>
      </c>
      <c r="B924" s="81">
        <v>131.239</v>
      </c>
      <c r="C924" s="81">
        <v>131.21299999999999</v>
      </c>
      <c r="D924" s="81">
        <v>2.5999999999999999E-2</v>
      </c>
      <c r="E924" s="81">
        <v>2332284.2200000002</v>
      </c>
      <c r="F924" s="81">
        <v>0.02</v>
      </c>
    </row>
    <row r="925" spans="1:6" ht="11.25" x14ac:dyDescent="0.15">
      <c r="A925" s="125"/>
    </row>
    <row r="926" spans="1:6" x14ac:dyDescent="0.15">
      <c r="A926" s="86" t="s">
        <v>255</v>
      </c>
      <c r="B926" s="119" t="s">
        <v>342</v>
      </c>
      <c r="C926" s="119" t="s">
        <v>343</v>
      </c>
      <c r="D926" s="119" t="s">
        <v>344</v>
      </c>
      <c r="E926" s="119" t="s">
        <v>345</v>
      </c>
      <c r="F926" s="119" t="s">
        <v>346</v>
      </c>
    </row>
    <row r="927" spans="1:6" x14ac:dyDescent="0.15">
      <c r="A927" s="81" t="s">
        <v>69</v>
      </c>
      <c r="B927" s="81">
        <v>0</v>
      </c>
      <c r="C927" s="81">
        <v>0</v>
      </c>
      <c r="D927" s="81">
        <v>0</v>
      </c>
      <c r="E927" s="81">
        <v>175.82</v>
      </c>
      <c r="F927" s="81">
        <v>0</v>
      </c>
    </row>
    <row r="928" spans="1:6" x14ac:dyDescent="0.15">
      <c r="A928" s="126">
        <v>0.73611111111111116</v>
      </c>
      <c r="B928" s="81">
        <v>0.13200000000000001</v>
      </c>
      <c r="C928" s="81">
        <v>0.14199999999999999</v>
      </c>
      <c r="D928" s="81">
        <v>0.01</v>
      </c>
      <c r="E928" s="81">
        <v>688.93</v>
      </c>
      <c r="F928" s="81">
        <v>7.64</v>
      </c>
    </row>
    <row r="929" spans="1:6" x14ac:dyDescent="0.15">
      <c r="A929" s="126">
        <v>0.18055555555555558</v>
      </c>
      <c r="B929" s="81">
        <v>0.65900000000000003</v>
      </c>
      <c r="C929" s="81">
        <v>0.71299999999999997</v>
      </c>
      <c r="D929" s="81">
        <v>5.3999999999999999E-2</v>
      </c>
      <c r="E929" s="81">
        <v>2750.46</v>
      </c>
      <c r="F929" s="81">
        <v>8.19</v>
      </c>
    </row>
    <row r="930" spans="1:6" x14ac:dyDescent="0.15">
      <c r="A930" s="126">
        <v>0.11111111111111112</v>
      </c>
      <c r="B930" s="81">
        <v>1.319</v>
      </c>
      <c r="C930" s="81">
        <v>1.5029999999999999</v>
      </c>
      <c r="D930" s="81">
        <v>0.184</v>
      </c>
      <c r="E930" s="81">
        <v>5604.75</v>
      </c>
      <c r="F930" s="81">
        <v>13.98</v>
      </c>
    </row>
    <row r="931" spans="1:6" x14ac:dyDescent="0.15">
      <c r="A931" s="127">
        <v>5.5555555555555552E-2</v>
      </c>
      <c r="B931" s="81">
        <v>6.593</v>
      </c>
      <c r="C931" s="81">
        <v>7.0679999999999996</v>
      </c>
      <c r="D931" s="81">
        <v>0.47499999999999998</v>
      </c>
      <c r="E931" s="81">
        <v>25700.13</v>
      </c>
      <c r="F931" s="81">
        <v>7.21</v>
      </c>
    </row>
    <row r="932" spans="1:6" x14ac:dyDescent="0.15">
      <c r="A932" s="127">
        <v>4.8611111111111112E-2</v>
      </c>
      <c r="B932" s="81">
        <v>13.186</v>
      </c>
      <c r="C932" s="81">
        <v>14.316000000000001</v>
      </c>
      <c r="D932" s="81">
        <v>1.1299999999999999</v>
      </c>
      <c r="E932" s="81">
        <v>51873.54</v>
      </c>
      <c r="F932" s="81">
        <v>8.57</v>
      </c>
    </row>
    <row r="933" spans="1:6" x14ac:dyDescent="0.15">
      <c r="A933" s="127">
        <v>4.2361111111111106E-2</v>
      </c>
      <c r="B933" s="81">
        <v>131.85599999999999</v>
      </c>
      <c r="C933" s="81">
        <v>131.71700000000001</v>
      </c>
      <c r="D933" s="81">
        <v>0.13900000000000001</v>
      </c>
      <c r="E933" s="81">
        <v>475826.11</v>
      </c>
      <c r="F933" s="81">
        <v>0.11</v>
      </c>
    </row>
    <row r="934" spans="1:6" ht="11.25" x14ac:dyDescent="0.15">
      <c r="A934" s="125"/>
    </row>
    <row r="935" spans="1:6" x14ac:dyDescent="0.15">
      <c r="A935" s="86" t="s">
        <v>255</v>
      </c>
      <c r="B935" s="119" t="s">
        <v>342</v>
      </c>
      <c r="C935" s="119" t="s">
        <v>343</v>
      </c>
      <c r="D935" s="119" t="s">
        <v>344</v>
      </c>
      <c r="E935" s="119" t="s">
        <v>345</v>
      </c>
      <c r="F935" s="119" t="s">
        <v>346</v>
      </c>
    </row>
    <row r="936" spans="1:6" x14ac:dyDescent="0.15">
      <c r="A936" s="81" t="s">
        <v>69</v>
      </c>
      <c r="B936" s="81">
        <v>0</v>
      </c>
      <c r="C936" s="81">
        <v>0</v>
      </c>
      <c r="D936" s="81">
        <v>0</v>
      </c>
      <c r="E936" s="81">
        <v>1176.75</v>
      </c>
      <c r="F936" s="81">
        <v>0</v>
      </c>
    </row>
    <row r="937" spans="1:6" x14ac:dyDescent="0.15">
      <c r="A937" s="126">
        <v>0.73611111111111116</v>
      </c>
      <c r="B937" s="81">
        <v>0.13200000000000001</v>
      </c>
      <c r="C937" s="81">
        <v>4.8000000000000001E-2</v>
      </c>
      <c r="D937" s="81">
        <v>8.4000000000000005E-2</v>
      </c>
      <c r="E937" s="81">
        <v>1392.17</v>
      </c>
      <c r="F937" s="81">
        <v>63.55</v>
      </c>
    </row>
    <row r="938" spans="1:6" x14ac:dyDescent="0.15">
      <c r="A938" s="126">
        <v>0.18055555555555558</v>
      </c>
      <c r="B938" s="81">
        <v>0.66</v>
      </c>
      <c r="C938" s="81">
        <v>0.64400000000000002</v>
      </c>
      <c r="D938" s="81">
        <v>1.6E-2</v>
      </c>
      <c r="E938" s="81">
        <v>4062.07</v>
      </c>
      <c r="F938" s="81">
        <v>2.36</v>
      </c>
    </row>
    <row r="939" spans="1:6" x14ac:dyDescent="0.15">
      <c r="A939" s="126">
        <v>0.11111111111111112</v>
      </c>
      <c r="B939" s="81">
        <v>1.32</v>
      </c>
      <c r="C939" s="81">
        <v>1.3919999999999999</v>
      </c>
      <c r="D939" s="81">
        <v>7.1999999999999995E-2</v>
      </c>
      <c r="E939" s="81">
        <v>7409.81</v>
      </c>
      <c r="F939" s="81">
        <v>5.46</v>
      </c>
    </row>
    <row r="940" spans="1:6" x14ac:dyDescent="0.15">
      <c r="A940" s="127">
        <v>5.5555555555555552E-2</v>
      </c>
      <c r="B940" s="81">
        <v>6.6020000000000003</v>
      </c>
      <c r="C940" s="81">
        <v>6.944</v>
      </c>
      <c r="D940" s="81">
        <v>0.34200000000000003</v>
      </c>
      <c r="E940" s="81">
        <v>32269.55</v>
      </c>
      <c r="F940" s="81">
        <v>5.18</v>
      </c>
    </row>
    <row r="941" spans="1:6" x14ac:dyDescent="0.15">
      <c r="A941" s="127">
        <v>4.8611111111111112E-2</v>
      </c>
      <c r="B941" s="81">
        <v>13.202999999999999</v>
      </c>
      <c r="C941" s="81">
        <v>14.065</v>
      </c>
      <c r="D941" s="81">
        <v>0.86199999999999999</v>
      </c>
      <c r="E941" s="81">
        <v>64153.11</v>
      </c>
      <c r="F941" s="81">
        <v>6.53</v>
      </c>
    </row>
    <row r="942" spans="1:6" x14ac:dyDescent="0.15">
      <c r="A942" s="127">
        <v>4.2361111111111106E-2</v>
      </c>
      <c r="B942" s="81">
        <v>132.03299999999999</v>
      </c>
      <c r="C942" s="81">
        <v>131.929</v>
      </c>
      <c r="D942" s="81">
        <v>0.104</v>
      </c>
      <c r="E942" s="81">
        <v>591891.32999999996</v>
      </c>
      <c r="F942" s="81">
        <v>0.08</v>
      </c>
    </row>
    <row r="943" spans="1:6" ht="11.25" x14ac:dyDescent="0.15">
      <c r="A943" s="125"/>
    </row>
    <row r="944" spans="1:6" x14ac:dyDescent="0.15">
      <c r="A944" s="86" t="s">
        <v>255</v>
      </c>
      <c r="B944" s="119" t="s">
        <v>342</v>
      </c>
      <c r="C944" s="119" t="s">
        <v>343</v>
      </c>
      <c r="D944" s="119" t="s">
        <v>344</v>
      </c>
      <c r="E944" s="119" t="s">
        <v>345</v>
      </c>
      <c r="F944" s="119" t="s">
        <v>346</v>
      </c>
    </row>
    <row r="945" spans="1:6" x14ac:dyDescent="0.15">
      <c r="A945" s="81" t="s">
        <v>69</v>
      </c>
      <c r="B945" s="81">
        <v>0</v>
      </c>
      <c r="C945" s="81">
        <v>-3.1789999999999998</v>
      </c>
      <c r="D945" s="81">
        <v>3.1789999999999998</v>
      </c>
      <c r="E945" s="81">
        <v>5506.26</v>
      </c>
      <c r="F945" s="81">
        <v>0</v>
      </c>
    </row>
    <row r="946" spans="1:6" x14ac:dyDescent="0.15">
      <c r="A946" s="126">
        <v>0.73611111111111116</v>
      </c>
      <c r="B946" s="81">
        <v>0.13300000000000001</v>
      </c>
      <c r="C946" s="81">
        <v>1.4E-2</v>
      </c>
      <c r="D946" s="81">
        <v>0.11899999999999999</v>
      </c>
      <c r="E946" s="81">
        <v>13736.9</v>
      </c>
      <c r="F946" s="81">
        <v>89.57</v>
      </c>
    </row>
    <row r="947" spans="1:6" x14ac:dyDescent="0.15">
      <c r="A947" s="126">
        <v>0.18055555555555558</v>
      </c>
      <c r="B947" s="81">
        <v>0.66300000000000003</v>
      </c>
      <c r="C947" s="81">
        <v>0.30099999999999999</v>
      </c>
      <c r="D947" s="81">
        <v>0.36199999999999999</v>
      </c>
      <c r="E947" s="81">
        <v>14476.15</v>
      </c>
      <c r="F947" s="81">
        <v>54.66</v>
      </c>
    </row>
    <row r="948" spans="1:6" x14ac:dyDescent="0.15">
      <c r="A948" s="126">
        <v>0.11111111111111112</v>
      </c>
      <c r="B948" s="81">
        <v>1.327</v>
      </c>
      <c r="C948" s="81">
        <v>1.5449999999999999</v>
      </c>
      <c r="D948" s="81">
        <v>0.218</v>
      </c>
      <c r="E948" s="81">
        <v>17683.97</v>
      </c>
      <c r="F948" s="81">
        <v>16.420000000000002</v>
      </c>
    </row>
    <row r="949" spans="1:6" x14ac:dyDescent="0.15">
      <c r="A949" s="127">
        <v>5.5555555555555552E-2</v>
      </c>
      <c r="B949" s="81">
        <v>6.6340000000000003</v>
      </c>
      <c r="C949" s="81">
        <v>9.859</v>
      </c>
      <c r="D949" s="81">
        <v>3.2250000000000001</v>
      </c>
      <c r="E949" s="81">
        <v>39119.040000000001</v>
      </c>
      <c r="F949" s="81">
        <v>48.62</v>
      </c>
    </row>
    <row r="950" spans="1:6" x14ac:dyDescent="0.15">
      <c r="A950" s="127">
        <v>4.8611111111111112E-2</v>
      </c>
      <c r="B950" s="81">
        <v>13.268000000000001</v>
      </c>
      <c r="C950" s="81">
        <v>13.688000000000001</v>
      </c>
      <c r="D950" s="81">
        <v>0.42</v>
      </c>
      <c r="E950" s="81">
        <v>48990.53</v>
      </c>
      <c r="F950" s="81">
        <v>3.17</v>
      </c>
    </row>
    <row r="951" spans="1:6" x14ac:dyDescent="0.15">
      <c r="A951" s="127">
        <v>4.2361111111111106E-2</v>
      </c>
      <c r="B951" s="81">
        <v>132.684</v>
      </c>
      <c r="C951" s="81">
        <v>132.47999999999999</v>
      </c>
      <c r="D951" s="81">
        <v>0.20399999999999999</v>
      </c>
      <c r="E951" s="81">
        <v>355240.64</v>
      </c>
      <c r="F951" s="81">
        <v>0.15</v>
      </c>
    </row>
    <row r="952" spans="1:6" ht="11.25" x14ac:dyDescent="0.15">
      <c r="A952" s="125"/>
    </row>
    <row r="953" spans="1:6" x14ac:dyDescent="0.15">
      <c r="A953" s="86" t="s">
        <v>255</v>
      </c>
      <c r="B953" s="119" t="s">
        <v>342</v>
      </c>
      <c r="C953" s="119" t="s">
        <v>343</v>
      </c>
      <c r="D953" s="119" t="s">
        <v>344</v>
      </c>
      <c r="E953" s="119" t="s">
        <v>345</v>
      </c>
      <c r="F953" s="119" t="s">
        <v>346</v>
      </c>
    </row>
    <row r="954" spans="1:6" x14ac:dyDescent="0.15">
      <c r="A954" s="81" t="s">
        <v>69</v>
      </c>
      <c r="B954" s="81">
        <v>0</v>
      </c>
      <c r="C954" s="81">
        <v>0</v>
      </c>
      <c r="D954" s="81">
        <v>0</v>
      </c>
      <c r="E954" s="81">
        <v>194.66</v>
      </c>
      <c r="F954" s="81">
        <v>0</v>
      </c>
    </row>
    <row r="955" spans="1:6" x14ac:dyDescent="0.15">
      <c r="A955" s="126">
        <v>0.73611111111111116</v>
      </c>
      <c r="B955" s="81">
        <v>4.2999999999999997E-2</v>
      </c>
      <c r="C955" s="81">
        <v>4.3999999999999997E-2</v>
      </c>
      <c r="D955" s="81">
        <v>1E-3</v>
      </c>
      <c r="E955" s="81">
        <v>1430.14</v>
      </c>
      <c r="F955" s="81">
        <v>2.21</v>
      </c>
    </row>
    <row r="956" spans="1:6" x14ac:dyDescent="0.15">
      <c r="A956" s="126">
        <v>0.18055555555555558</v>
      </c>
      <c r="B956" s="81">
        <v>0.21299999999999999</v>
      </c>
      <c r="C956" s="81">
        <v>0.22700000000000001</v>
      </c>
      <c r="D956" s="81">
        <v>1.4E-2</v>
      </c>
      <c r="E956" s="81">
        <v>6569.25</v>
      </c>
      <c r="F956" s="81">
        <v>6.47</v>
      </c>
    </row>
    <row r="957" spans="1:6" x14ac:dyDescent="0.15">
      <c r="A957" s="126">
        <v>0.11111111111111112</v>
      </c>
      <c r="B957" s="81">
        <v>0.42699999999999999</v>
      </c>
      <c r="C957" s="81">
        <v>0.44600000000000001</v>
      </c>
      <c r="D957" s="81">
        <v>1.9E-2</v>
      </c>
      <c r="E957" s="81">
        <v>12733.97</v>
      </c>
      <c r="F957" s="81">
        <v>4.47</v>
      </c>
    </row>
    <row r="958" spans="1:6" x14ac:dyDescent="0.15">
      <c r="A958" s="127">
        <v>5.5555555555555552E-2</v>
      </c>
      <c r="B958" s="81">
        <v>2.1339999999999999</v>
      </c>
      <c r="C958" s="81">
        <v>2.2240000000000002</v>
      </c>
      <c r="D958" s="81">
        <v>0.09</v>
      </c>
      <c r="E958" s="81">
        <v>62715.97</v>
      </c>
      <c r="F958" s="81">
        <v>4.2300000000000004</v>
      </c>
    </row>
    <row r="959" spans="1:6" x14ac:dyDescent="0.15">
      <c r="A959" s="127">
        <v>4.8611111111111112E-2</v>
      </c>
      <c r="B959" s="81">
        <v>4.2690000000000001</v>
      </c>
      <c r="C959" s="81">
        <v>4.49</v>
      </c>
      <c r="D959" s="81">
        <v>0.221</v>
      </c>
      <c r="E959" s="81">
        <v>126419.8</v>
      </c>
      <c r="F959" s="81">
        <v>5.19</v>
      </c>
    </row>
    <row r="960" spans="1:6" x14ac:dyDescent="0.15">
      <c r="A960" s="127">
        <v>4.2361111111111106E-2</v>
      </c>
      <c r="B960" s="81">
        <v>42.686</v>
      </c>
      <c r="C960" s="81">
        <v>42.658999999999999</v>
      </c>
      <c r="D960" s="81">
        <v>2.7E-2</v>
      </c>
      <c r="E960" s="81">
        <v>1199332.8999999999</v>
      </c>
      <c r="F960" s="81">
        <v>0.06</v>
      </c>
    </row>
    <row r="961" spans="1:6" ht="11.25" x14ac:dyDescent="0.15">
      <c r="A961" s="125"/>
    </row>
    <row r="962" spans="1:6" x14ac:dyDescent="0.15">
      <c r="A962" s="86" t="s">
        <v>255</v>
      </c>
      <c r="B962" s="119" t="s">
        <v>342</v>
      </c>
      <c r="C962" s="119" t="s">
        <v>343</v>
      </c>
      <c r="D962" s="119" t="s">
        <v>344</v>
      </c>
      <c r="E962" s="119" t="s">
        <v>345</v>
      </c>
      <c r="F962" s="119" t="s">
        <v>346</v>
      </c>
    </row>
    <row r="963" spans="1:6" x14ac:dyDescent="0.15">
      <c r="A963" s="81" t="s">
        <v>69</v>
      </c>
      <c r="B963" s="81">
        <v>0</v>
      </c>
      <c r="C963" s="81">
        <v>0</v>
      </c>
      <c r="D963" s="81">
        <v>0</v>
      </c>
      <c r="E963" s="81">
        <v>6.71</v>
      </c>
      <c r="F963" s="81">
        <v>0</v>
      </c>
    </row>
    <row r="964" spans="1:6" x14ac:dyDescent="0.15">
      <c r="A964" s="126">
        <v>0.73611111111111116</v>
      </c>
      <c r="B964" s="81">
        <v>6.3E-2</v>
      </c>
      <c r="C964" s="81">
        <v>5.3999999999999999E-2</v>
      </c>
      <c r="D964" s="81">
        <v>8.9999999999999993E-3</v>
      </c>
      <c r="E964" s="81">
        <v>10.56</v>
      </c>
      <c r="F964" s="81">
        <v>13.67</v>
      </c>
    </row>
    <row r="965" spans="1:6" x14ac:dyDescent="0.15">
      <c r="A965" s="126">
        <v>0.18055555555555558</v>
      </c>
      <c r="B965" s="81">
        <v>0.316</v>
      </c>
      <c r="C965" s="81">
        <v>0.41699999999999998</v>
      </c>
      <c r="D965" s="81">
        <v>0.10100000000000001</v>
      </c>
      <c r="E965" s="81">
        <v>36.200000000000003</v>
      </c>
      <c r="F965" s="81">
        <v>31.94</v>
      </c>
    </row>
    <row r="966" spans="1:6" x14ac:dyDescent="0.15">
      <c r="A966" s="126">
        <v>0.11111111111111112</v>
      </c>
      <c r="B966" s="81">
        <v>0.63100000000000001</v>
      </c>
      <c r="C966" s="81">
        <v>0.68</v>
      </c>
      <c r="D966" s="81">
        <v>4.9000000000000002E-2</v>
      </c>
      <c r="E966" s="81">
        <v>54.84</v>
      </c>
      <c r="F966" s="81">
        <v>7.81</v>
      </c>
    </row>
    <row r="967" spans="1:6" x14ac:dyDescent="0.15">
      <c r="A967" s="127">
        <v>5.5555555555555552E-2</v>
      </c>
      <c r="B967" s="81">
        <v>3.1560000000000001</v>
      </c>
      <c r="C967" s="81">
        <v>3.22</v>
      </c>
      <c r="D967" s="81">
        <v>6.4000000000000001E-2</v>
      </c>
      <c r="E967" s="81">
        <v>234.5</v>
      </c>
      <c r="F967" s="81">
        <v>2.02</v>
      </c>
    </row>
    <row r="968" spans="1:6" x14ac:dyDescent="0.15">
      <c r="A968" s="127">
        <v>4.8611111111111112E-2</v>
      </c>
      <c r="B968" s="81">
        <v>6.3109999999999999</v>
      </c>
      <c r="C968" s="81">
        <v>6.46</v>
      </c>
      <c r="D968" s="81">
        <v>0.14899999999999999</v>
      </c>
      <c r="E968" s="81">
        <v>463.72</v>
      </c>
      <c r="F968" s="81">
        <v>2.36</v>
      </c>
    </row>
    <row r="969" spans="1:6" x14ac:dyDescent="0.15">
      <c r="A969" s="127">
        <v>4.2361111111111106E-2</v>
      </c>
      <c r="B969" s="81">
        <v>63.110999999999997</v>
      </c>
      <c r="C969" s="81">
        <v>63.091999999999999</v>
      </c>
      <c r="D969" s="81">
        <v>1.9E-2</v>
      </c>
      <c r="E969" s="81">
        <v>4470.2700000000004</v>
      </c>
      <c r="F969" s="81">
        <v>0.03</v>
      </c>
    </row>
    <row r="970" spans="1:6" ht="11.25" x14ac:dyDescent="0.15">
      <c r="A970" s="125"/>
    </row>
    <row r="971" spans="1:6" x14ac:dyDescent="0.15">
      <c r="A971" s="86" t="s">
        <v>255</v>
      </c>
      <c r="B971" s="119" t="s">
        <v>342</v>
      </c>
      <c r="C971" s="119" t="s">
        <v>343</v>
      </c>
      <c r="D971" s="119" t="s">
        <v>344</v>
      </c>
      <c r="E971" s="119" t="s">
        <v>345</v>
      </c>
      <c r="F971" s="119" t="s">
        <v>346</v>
      </c>
    </row>
    <row r="972" spans="1:6" x14ac:dyDescent="0.15">
      <c r="A972" s="81" t="s">
        <v>69</v>
      </c>
      <c r="B972" s="81">
        <v>0</v>
      </c>
      <c r="C972" s="81">
        <v>0</v>
      </c>
      <c r="D972" s="81">
        <v>0</v>
      </c>
      <c r="E972" s="81">
        <v>3.7</v>
      </c>
      <c r="F972" s="81">
        <v>0</v>
      </c>
    </row>
    <row r="973" spans="1:6" x14ac:dyDescent="0.15">
      <c r="A973" s="126">
        <v>0.73611111111111116</v>
      </c>
      <c r="B973" s="81">
        <v>6.3E-2</v>
      </c>
      <c r="C973" s="81">
        <v>7.6999999999999999E-2</v>
      </c>
      <c r="D973" s="81">
        <v>1.4E-2</v>
      </c>
      <c r="E973" s="81">
        <v>4.07</v>
      </c>
      <c r="F973" s="81">
        <v>21.86</v>
      </c>
    </row>
    <row r="974" spans="1:6" x14ac:dyDescent="0.15">
      <c r="A974" s="126">
        <v>0.18055555555555558</v>
      </c>
      <c r="B974" s="81">
        <v>0.316</v>
      </c>
      <c r="C974" s="81">
        <v>0.46400000000000002</v>
      </c>
      <c r="D974" s="81">
        <v>0.14799999999999999</v>
      </c>
      <c r="E974" s="81">
        <v>5.93</v>
      </c>
      <c r="F974" s="81">
        <v>46.74</v>
      </c>
    </row>
    <row r="975" spans="1:6" x14ac:dyDescent="0.15">
      <c r="A975" s="126">
        <v>0.11111111111111112</v>
      </c>
      <c r="B975" s="81">
        <v>0.63100000000000001</v>
      </c>
      <c r="C975" s="81">
        <v>0.73099999999999998</v>
      </c>
      <c r="D975" s="81">
        <v>0.1</v>
      </c>
      <c r="E975" s="81">
        <v>7.21</v>
      </c>
      <c r="F975" s="81">
        <v>15.82</v>
      </c>
    </row>
    <row r="976" spans="1:6" x14ac:dyDescent="0.15">
      <c r="A976" s="127">
        <v>5.5555555555555552E-2</v>
      </c>
      <c r="B976" s="81">
        <v>3.1560000000000001</v>
      </c>
      <c r="C976" s="81">
        <v>3.3450000000000002</v>
      </c>
      <c r="D976" s="81">
        <v>0.189</v>
      </c>
      <c r="E976" s="81">
        <v>19.77</v>
      </c>
      <c r="F976" s="81">
        <v>6</v>
      </c>
    </row>
    <row r="977" spans="1:6" x14ac:dyDescent="0.15">
      <c r="A977" s="127">
        <v>4.8611111111111112E-2</v>
      </c>
      <c r="B977" s="81">
        <v>6.3109999999999999</v>
      </c>
      <c r="C977" s="81">
        <v>6.702</v>
      </c>
      <c r="D977" s="81">
        <v>0.39100000000000001</v>
      </c>
      <c r="E977" s="81">
        <v>35.880000000000003</v>
      </c>
      <c r="F977" s="81">
        <v>6.19</v>
      </c>
    </row>
    <row r="978" spans="1:6" x14ac:dyDescent="0.15">
      <c r="A978" s="127">
        <v>4.2361111111111106E-2</v>
      </c>
      <c r="B978" s="81">
        <v>63.110999999999997</v>
      </c>
      <c r="C978" s="81">
        <v>63.061</v>
      </c>
      <c r="D978" s="81">
        <v>0.05</v>
      </c>
      <c r="E978" s="81">
        <v>306.52999999999997</v>
      </c>
      <c r="F978" s="81">
        <v>0.08</v>
      </c>
    </row>
    <row r="979" spans="1:6" ht="11.25" x14ac:dyDescent="0.15">
      <c r="A979" s="125"/>
    </row>
    <row r="980" spans="1:6" x14ac:dyDescent="0.15">
      <c r="A980" s="86" t="s">
        <v>255</v>
      </c>
      <c r="B980" s="119" t="s">
        <v>342</v>
      </c>
      <c r="C980" s="119" t="s">
        <v>343</v>
      </c>
      <c r="D980" s="119" t="s">
        <v>344</v>
      </c>
      <c r="E980" s="119" t="s">
        <v>345</v>
      </c>
      <c r="F980" s="119" t="s">
        <v>346</v>
      </c>
    </row>
    <row r="981" spans="1:6" x14ac:dyDescent="0.15">
      <c r="A981" s="81" t="s">
        <v>69</v>
      </c>
      <c r="B981" s="81">
        <v>0</v>
      </c>
      <c r="C981" s="81">
        <v>0</v>
      </c>
      <c r="D981" s="81">
        <v>0</v>
      </c>
      <c r="E981" s="81">
        <v>129.05000000000001</v>
      </c>
      <c r="F981" s="81">
        <v>0</v>
      </c>
    </row>
    <row r="982" spans="1:6" x14ac:dyDescent="0.15">
      <c r="A982" s="126">
        <v>0.73611111111111116</v>
      </c>
      <c r="B982" s="81">
        <v>0.32200000000000001</v>
      </c>
      <c r="C982" s="81">
        <v>0.34499999999999997</v>
      </c>
      <c r="D982" s="81">
        <v>2.3E-2</v>
      </c>
      <c r="E982" s="81">
        <v>6713.61</v>
      </c>
      <c r="F982" s="81">
        <v>7.18</v>
      </c>
    </row>
    <row r="983" spans="1:6" x14ac:dyDescent="0.15">
      <c r="A983" s="126">
        <v>0.18055555555555558</v>
      </c>
      <c r="B983" s="81">
        <v>1.611</v>
      </c>
      <c r="C983" s="81">
        <v>1.702</v>
      </c>
      <c r="D983" s="81">
        <v>9.0999999999999998E-2</v>
      </c>
      <c r="E983" s="81">
        <v>32608.25</v>
      </c>
      <c r="F983" s="81">
        <v>5.67</v>
      </c>
    </row>
    <row r="984" spans="1:6" x14ac:dyDescent="0.15">
      <c r="A984" s="126">
        <v>0.11111111111111112</v>
      </c>
      <c r="B984" s="81">
        <v>3.222</v>
      </c>
      <c r="C984" s="81">
        <v>3.3769999999999998</v>
      </c>
      <c r="D984" s="81">
        <v>0.155</v>
      </c>
      <c r="E984" s="81">
        <v>64555.15</v>
      </c>
      <c r="F984" s="81">
        <v>4.8099999999999996</v>
      </c>
    </row>
    <row r="985" spans="1:6" x14ac:dyDescent="0.15">
      <c r="A985" s="127">
        <v>5.5555555555555552E-2</v>
      </c>
      <c r="B985" s="81">
        <v>16.109000000000002</v>
      </c>
      <c r="C985" s="81">
        <v>16.411000000000001</v>
      </c>
      <c r="D985" s="81">
        <v>0.30199999999999999</v>
      </c>
      <c r="E985" s="81">
        <v>313238.38</v>
      </c>
      <c r="F985" s="81">
        <v>1.88</v>
      </c>
    </row>
    <row r="986" spans="1:6" x14ac:dyDescent="0.15">
      <c r="A986" s="127">
        <v>4.8611111111111112E-2</v>
      </c>
      <c r="B986" s="81">
        <v>32.216999999999999</v>
      </c>
      <c r="C986" s="81">
        <v>33.335999999999999</v>
      </c>
      <c r="D986" s="81">
        <v>1.119</v>
      </c>
      <c r="E986" s="81">
        <v>636131.32999999996</v>
      </c>
      <c r="F986" s="81">
        <v>3.47</v>
      </c>
    </row>
    <row r="987" spans="1:6" x14ac:dyDescent="0.15">
      <c r="A987" s="127">
        <v>4.2361111111111106E-2</v>
      </c>
      <c r="B987" s="81">
        <v>322.17200000000003</v>
      </c>
      <c r="C987" s="81">
        <v>322.04300000000001</v>
      </c>
      <c r="D987" s="81">
        <v>0.129</v>
      </c>
      <c r="E987" s="81">
        <v>6144305.6699999999</v>
      </c>
      <c r="F987" s="81">
        <v>0.04</v>
      </c>
    </row>
    <row r="988" spans="1:6" ht="11.25" x14ac:dyDescent="0.15">
      <c r="A988" s="125"/>
    </row>
    <row r="989" spans="1:6" x14ac:dyDescent="0.15">
      <c r="A989" s="86" t="s">
        <v>255</v>
      </c>
      <c r="B989" s="119" t="s">
        <v>342</v>
      </c>
      <c r="C989" s="119" t="s">
        <v>343</v>
      </c>
      <c r="D989" s="119" t="s">
        <v>344</v>
      </c>
      <c r="E989" s="119" t="s">
        <v>345</v>
      </c>
      <c r="F989" s="119" t="s">
        <v>346</v>
      </c>
    </row>
    <row r="990" spans="1:6" x14ac:dyDescent="0.15">
      <c r="A990" s="81" t="s">
        <v>69</v>
      </c>
      <c r="B990" s="81">
        <v>0</v>
      </c>
      <c r="C990" s="81">
        <v>0</v>
      </c>
      <c r="D990" s="81">
        <v>0</v>
      </c>
      <c r="E990" s="81">
        <v>907.89</v>
      </c>
      <c r="F990" s="81">
        <v>0</v>
      </c>
    </row>
    <row r="991" spans="1:6" x14ac:dyDescent="0.15">
      <c r="A991" s="126">
        <v>0.73611111111111116</v>
      </c>
      <c r="B991" s="81">
        <v>0.129</v>
      </c>
      <c r="C991" s="81">
        <v>0.14799999999999999</v>
      </c>
      <c r="D991" s="81">
        <v>1.9E-2</v>
      </c>
      <c r="E991" s="81">
        <v>5002.7700000000004</v>
      </c>
      <c r="F991" s="81">
        <v>14.68</v>
      </c>
    </row>
    <row r="992" spans="1:6" x14ac:dyDescent="0.15">
      <c r="A992" s="126">
        <v>0.18055555555555558</v>
      </c>
      <c r="B992" s="81">
        <v>0.64700000000000002</v>
      </c>
      <c r="C992" s="81">
        <v>0.69</v>
      </c>
      <c r="D992" s="81">
        <v>4.2999999999999997E-2</v>
      </c>
      <c r="E992" s="81">
        <v>20017.36</v>
      </c>
      <c r="F992" s="81">
        <v>6.71</v>
      </c>
    </row>
    <row r="993" spans="1:6" x14ac:dyDescent="0.15">
      <c r="A993" s="126">
        <v>0.11111111111111112</v>
      </c>
      <c r="B993" s="81">
        <v>1.294</v>
      </c>
      <c r="C993" s="81">
        <v>1.3720000000000001</v>
      </c>
      <c r="D993" s="81">
        <v>7.8E-2</v>
      </c>
      <c r="E993" s="81">
        <v>38884.28</v>
      </c>
      <c r="F993" s="81">
        <v>6.03</v>
      </c>
    </row>
    <row r="994" spans="1:6" x14ac:dyDescent="0.15">
      <c r="A994" s="127">
        <v>5.5555555555555552E-2</v>
      </c>
      <c r="B994" s="81">
        <v>6.4710000000000001</v>
      </c>
      <c r="C994" s="81">
        <v>6.71</v>
      </c>
      <c r="D994" s="81">
        <v>0.23899999999999999</v>
      </c>
      <c r="E994" s="81">
        <v>186618.71</v>
      </c>
      <c r="F994" s="81">
        <v>3.69</v>
      </c>
    </row>
    <row r="995" spans="1:6" x14ac:dyDescent="0.15">
      <c r="A995" s="127">
        <v>4.8611111111111112E-2</v>
      </c>
      <c r="B995" s="81">
        <v>12.943</v>
      </c>
      <c r="C995" s="81">
        <v>13.643000000000001</v>
      </c>
      <c r="D995" s="81">
        <v>0.7</v>
      </c>
      <c r="E995" s="81">
        <v>378537.34</v>
      </c>
      <c r="F995" s="81">
        <v>5.41</v>
      </c>
    </row>
    <row r="996" spans="1:6" x14ac:dyDescent="0.15">
      <c r="A996" s="127">
        <v>4.2361111111111106E-2</v>
      </c>
      <c r="B996" s="81">
        <v>129.42500000000001</v>
      </c>
      <c r="C996" s="81">
        <v>129.34200000000001</v>
      </c>
      <c r="D996" s="81">
        <v>8.3000000000000004E-2</v>
      </c>
      <c r="E996" s="81">
        <v>3580914.5</v>
      </c>
      <c r="F996" s="81">
        <v>0.06</v>
      </c>
    </row>
    <row r="997" spans="1:6" ht="11.25" x14ac:dyDescent="0.15">
      <c r="A997" s="125"/>
    </row>
    <row r="998" spans="1:6" x14ac:dyDescent="0.15">
      <c r="A998" s="86" t="s">
        <v>255</v>
      </c>
      <c r="B998" s="119" t="s">
        <v>342</v>
      </c>
      <c r="C998" s="119" t="s">
        <v>343</v>
      </c>
      <c r="D998" s="119" t="s">
        <v>344</v>
      </c>
      <c r="E998" s="119" t="s">
        <v>345</v>
      </c>
      <c r="F998" s="119" t="s">
        <v>346</v>
      </c>
    </row>
    <row r="999" spans="1:6" x14ac:dyDescent="0.15">
      <c r="A999" s="81" t="s">
        <v>69</v>
      </c>
      <c r="B999" s="81">
        <v>0</v>
      </c>
      <c r="C999" s="81">
        <v>0</v>
      </c>
      <c r="D999" s="81">
        <v>0</v>
      </c>
      <c r="E999" s="81">
        <v>66.459999999999994</v>
      </c>
      <c r="F999" s="81">
        <v>0</v>
      </c>
    </row>
    <row r="1000" spans="1:6" x14ac:dyDescent="0.15">
      <c r="A1000" s="126">
        <v>0.73611111111111116</v>
      </c>
      <c r="B1000" s="81">
        <v>4.2000000000000003E-2</v>
      </c>
      <c r="C1000" s="81">
        <v>4.7E-2</v>
      </c>
      <c r="D1000" s="81">
        <v>5.0000000000000001E-3</v>
      </c>
      <c r="E1000" s="81">
        <v>1280.94</v>
      </c>
      <c r="F1000" s="81">
        <v>11.36</v>
      </c>
    </row>
    <row r="1001" spans="1:6" x14ac:dyDescent="0.15">
      <c r="A1001" s="126">
        <v>0.18055555555555558</v>
      </c>
      <c r="B1001" s="81">
        <v>0.20899999999999999</v>
      </c>
      <c r="C1001" s="81">
        <v>0.22900000000000001</v>
      </c>
      <c r="D1001" s="81">
        <v>0.02</v>
      </c>
      <c r="E1001" s="81">
        <v>6009.86</v>
      </c>
      <c r="F1001" s="81">
        <v>9.51</v>
      </c>
    </row>
    <row r="1002" spans="1:6" x14ac:dyDescent="0.15">
      <c r="A1002" s="126">
        <v>0.11111111111111112</v>
      </c>
      <c r="B1002" s="81">
        <v>0.41699999999999998</v>
      </c>
      <c r="C1002" s="81">
        <v>0.45600000000000002</v>
      </c>
      <c r="D1002" s="81">
        <v>3.9E-2</v>
      </c>
      <c r="E1002" s="81">
        <v>11905.38</v>
      </c>
      <c r="F1002" s="81">
        <v>9.33</v>
      </c>
    </row>
    <row r="1003" spans="1:6" x14ac:dyDescent="0.15">
      <c r="A1003" s="127">
        <v>5.5555555555555552E-2</v>
      </c>
      <c r="B1003" s="81">
        <v>2.085</v>
      </c>
      <c r="C1003" s="81">
        <v>2.2090000000000001</v>
      </c>
      <c r="D1003" s="81">
        <v>0.124</v>
      </c>
      <c r="E1003" s="81">
        <v>57426.07</v>
      </c>
      <c r="F1003" s="81">
        <v>5.94</v>
      </c>
    </row>
    <row r="1004" spans="1:6" x14ac:dyDescent="0.15">
      <c r="A1004" s="127">
        <v>4.8611111111111112E-2</v>
      </c>
      <c r="B1004" s="81">
        <v>4.1710000000000003</v>
      </c>
      <c r="C1004" s="81">
        <v>4.5590000000000002</v>
      </c>
      <c r="D1004" s="81">
        <v>0.38800000000000001</v>
      </c>
      <c r="E1004" s="81">
        <v>118441.19</v>
      </c>
      <c r="F1004" s="81">
        <v>9.2899999999999991</v>
      </c>
    </row>
    <row r="1005" spans="1:6" x14ac:dyDescent="0.15">
      <c r="A1005" s="127">
        <v>4.2361111111111106E-2</v>
      </c>
      <c r="B1005" s="81">
        <v>41.707999999999998</v>
      </c>
      <c r="C1005" s="81">
        <v>41.662999999999997</v>
      </c>
      <c r="D1005" s="81">
        <v>4.4999999999999998E-2</v>
      </c>
      <c r="E1005" s="81">
        <v>1081919.99</v>
      </c>
      <c r="F1005" s="81">
        <v>0.11</v>
      </c>
    </row>
    <row r="1006" spans="1:6" ht="11.25" x14ac:dyDescent="0.15">
      <c r="A1006" s="125"/>
    </row>
    <row r="1007" spans="1:6" x14ac:dyDescent="0.15">
      <c r="A1007" s="86" t="s">
        <v>255</v>
      </c>
      <c r="B1007" s="119" t="s">
        <v>342</v>
      </c>
      <c r="C1007" s="119" t="s">
        <v>343</v>
      </c>
      <c r="D1007" s="119" t="s">
        <v>344</v>
      </c>
      <c r="E1007" s="119" t="s">
        <v>345</v>
      </c>
      <c r="F1007" s="119" t="s">
        <v>346</v>
      </c>
    </row>
    <row r="1008" spans="1:6" x14ac:dyDescent="0.15">
      <c r="A1008" s="81" t="s">
        <v>69</v>
      </c>
      <c r="B1008" s="81">
        <v>0</v>
      </c>
      <c r="C1008" s="81">
        <v>0</v>
      </c>
      <c r="D1008" s="81">
        <v>0</v>
      </c>
      <c r="E1008" s="81">
        <v>134.32</v>
      </c>
      <c r="F1008" s="81">
        <v>0</v>
      </c>
    </row>
    <row r="1009" spans="1:6" x14ac:dyDescent="0.15">
      <c r="A1009" s="126">
        <v>0.73611111111111116</v>
      </c>
      <c r="B1009" s="81">
        <v>0.13</v>
      </c>
      <c r="C1009" s="81">
        <v>0.13700000000000001</v>
      </c>
      <c r="D1009" s="81">
        <v>7.0000000000000001E-3</v>
      </c>
      <c r="E1009" s="81">
        <v>802.82</v>
      </c>
      <c r="F1009" s="81">
        <v>5.38</v>
      </c>
    </row>
    <row r="1010" spans="1:6" x14ac:dyDescent="0.15">
      <c r="A1010" s="126">
        <v>0.18055555555555558</v>
      </c>
      <c r="B1010" s="81">
        <v>0.65</v>
      </c>
      <c r="C1010" s="81">
        <v>0.70199999999999996</v>
      </c>
      <c r="D1010" s="81">
        <v>5.1999999999999998E-2</v>
      </c>
      <c r="E1010" s="81">
        <v>3559.53</v>
      </c>
      <c r="F1010" s="81">
        <v>7.99</v>
      </c>
    </row>
    <row r="1011" spans="1:6" x14ac:dyDescent="0.15">
      <c r="A1011" s="126">
        <v>0.11111111111111112</v>
      </c>
      <c r="B1011" s="81">
        <v>1.3</v>
      </c>
      <c r="C1011" s="81">
        <v>1.41</v>
      </c>
      <c r="D1011" s="81">
        <v>0.11</v>
      </c>
      <c r="E1011" s="81">
        <v>7016.77</v>
      </c>
      <c r="F1011" s="81">
        <v>8.5</v>
      </c>
    </row>
    <row r="1012" spans="1:6" x14ac:dyDescent="0.15">
      <c r="A1012" s="127">
        <v>5.5555555555555552E-2</v>
      </c>
      <c r="B1012" s="81">
        <v>6.5</v>
      </c>
      <c r="C1012" s="81">
        <v>6.9370000000000003</v>
      </c>
      <c r="D1012" s="81">
        <v>0.437</v>
      </c>
      <c r="E1012" s="81">
        <v>33984.410000000003</v>
      </c>
      <c r="F1012" s="81">
        <v>6.72</v>
      </c>
    </row>
    <row r="1013" spans="1:6" x14ac:dyDescent="0.15">
      <c r="A1013" s="127">
        <v>4.8611111111111112E-2</v>
      </c>
      <c r="B1013" s="81">
        <v>12.999000000000001</v>
      </c>
      <c r="C1013" s="81">
        <v>14.185</v>
      </c>
      <c r="D1013" s="81">
        <v>1.1859999999999999</v>
      </c>
      <c r="E1013" s="81">
        <v>69349.149999999994</v>
      </c>
      <c r="F1013" s="81">
        <v>9.1199999999999992</v>
      </c>
    </row>
    <row r="1014" spans="1:6" x14ac:dyDescent="0.15">
      <c r="A1014" s="127">
        <v>4.2361111111111106E-2</v>
      </c>
      <c r="B1014" s="81">
        <v>129.99199999999999</v>
      </c>
      <c r="C1014" s="81">
        <v>129.85</v>
      </c>
      <c r="D1014" s="81">
        <v>0.14199999999999999</v>
      </c>
      <c r="E1014" s="81">
        <v>633745.9</v>
      </c>
      <c r="F1014" s="81">
        <v>0.11</v>
      </c>
    </row>
    <row r="1015" spans="1:6" ht="11.25" x14ac:dyDescent="0.15">
      <c r="A1015" s="125"/>
    </row>
    <row r="1016" spans="1:6" x14ac:dyDescent="0.15">
      <c r="A1016" s="86" t="s">
        <v>255</v>
      </c>
      <c r="B1016" s="119" t="s">
        <v>342</v>
      </c>
      <c r="C1016" s="119" t="s">
        <v>343</v>
      </c>
      <c r="D1016" s="119" t="s">
        <v>344</v>
      </c>
      <c r="E1016" s="119" t="s">
        <v>345</v>
      </c>
      <c r="F1016" s="119" t="s">
        <v>346</v>
      </c>
    </row>
    <row r="1017" spans="1:6" x14ac:dyDescent="0.15">
      <c r="A1017" s="81" t="s">
        <v>69</v>
      </c>
      <c r="B1017" s="81">
        <v>0</v>
      </c>
      <c r="C1017" s="81">
        <v>0</v>
      </c>
      <c r="D1017" s="81">
        <v>0</v>
      </c>
      <c r="E1017" s="81">
        <v>1.6</v>
      </c>
      <c r="F1017" s="81">
        <v>0</v>
      </c>
    </row>
    <row r="1018" spans="1:6" x14ac:dyDescent="0.15">
      <c r="A1018" s="126">
        <v>0.73611111111111116</v>
      </c>
      <c r="B1018" s="81">
        <v>0.01</v>
      </c>
      <c r="C1018" s="81">
        <v>1.0999999999999999E-2</v>
      </c>
      <c r="D1018" s="81">
        <v>1E-3</v>
      </c>
      <c r="E1018" s="81">
        <v>65.209999999999994</v>
      </c>
      <c r="F1018" s="81">
        <v>7.75</v>
      </c>
    </row>
    <row r="1019" spans="1:6" x14ac:dyDescent="0.15">
      <c r="A1019" s="126">
        <v>0.18055555555555558</v>
      </c>
      <c r="B1019" s="81">
        <v>0.05</v>
      </c>
      <c r="C1019" s="81">
        <v>5.1999999999999998E-2</v>
      </c>
      <c r="D1019" s="81">
        <v>2E-3</v>
      </c>
      <c r="E1019" s="81">
        <v>309.72000000000003</v>
      </c>
      <c r="F1019" s="81">
        <v>4.3899999999999997</v>
      </c>
    </row>
    <row r="1020" spans="1:6" x14ac:dyDescent="0.15">
      <c r="A1020" s="126">
        <v>0.11111111111111112</v>
      </c>
      <c r="B1020" s="81">
        <v>9.9000000000000005E-2</v>
      </c>
      <c r="C1020" s="81">
        <v>0.109</v>
      </c>
      <c r="D1020" s="81">
        <v>0.01</v>
      </c>
      <c r="E1020" s="81">
        <v>643.71</v>
      </c>
      <c r="F1020" s="81">
        <v>9.8699999999999992</v>
      </c>
    </row>
    <row r="1021" spans="1:6" x14ac:dyDescent="0.15">
      <c r="A1021" s="127">
        <v>5.5555555555555552E-2</v>
      </c>
      <c r="B1021" s="81">
        <v>0.496</v>
      </c>
      <c r="C1021" s="81">
        <v>0.51100000000000001</v>
      </c>
      <c r="D1021" s="81">
        <v>1.4999999999999999E-2</v>
      </c>
      <c r="E1021" s="81">
        <v>3019.6</v>
      </c>
      <c r="F1021" s="81">
        <v>3.07</v>
      </c>
    </row>
    <row r="1022" spans="1:6" x14ac:dyDescent="0.15">
      <c r="A1022" s="127">
        <v>4.8611111111111112E-2</v>
      </c>
      <c r="B1022" s="81">
        <v>0.99099999999999999</v>
      </c>
      <c r="C1022" s="81">
        <v>1.0549999999999999</v>
      </c>
      <c r="D1022" s="81">
        <v>6.4000000000000001E-2</v>
      </c>
      <c r="E1022" s="81">
        <v>6227.78</v>
      </c>
      <c r="F1022" s="81">
        <v>6.43</v>
      </c>
    </row>
    <row r="1023" spans="1:6" x14ac:dyDescent="0.15">
      <c r="A1023" s="127">
        <v>4.2361111111111106E-2</v>
      </c>
      <c r="B1023" s="81">
        <v>9.9109999999999996</v>
      </c>
      <c r="C1023" s="81">
        <v>9.9039999999999999</v>
      </c>
      <c r="D1023" s="81">
        <v>7.0000000000000001E-3</v>
      </c>
      <c r="E1023" s="81">
        <v>58465.94</v>
      </c>
      <c r="F1023" s="81">
        <v>7.0000000000000007E-2</v>
      </c>
    </row>
    <row r="1024" spans="1:6" ht="11.25" x14ac:dyDescent="0.15">
      <c r="A1024" s="125"/>
    </row>
    <row r="1025" spans="1:6" x14ac:dyDescent="0.15">
      <c r="A1025" s="86" t="s">
        <v>255</v>
      </c>
      <c r="B1025" s="119" t="s">
        <v>342</v>
      </c>
      <c r="C1025" s="119" t="s">
        <v>343</v>
      </c>
      <c r="D1025" s="119" t="s">
        <v>344</v>
      </c>
      <c r="E1025" s="119" t="s">
        <v>345</v>
      </c>
      <c r="F1025" s="119" t="s">
        <v>346</v>
      </c>
    </row>
    <row r="1026" spans="1:6" x14ac:dyDescent="0.15">
      <c r="A1026" s="81" t="s">
        <v>69</v>
      </c>
      <c r="B1026" s="81">
        <v>0</v>
      </c>
      <c r="C1026" s="81">
        <v>0</v>
      </c>
      <c r="D1026" s="81">
        <v>0</v>
      </c>
      <c r="E1026" s="81">
        <v>3.99</v>
      </c>
      <c r="F1026" s="81">
        <v>0</v>
      </c>
    </row>
    <row r="1027" spans="1:6" x14ac:dyDescent="0.15">
      <c r="A1027" s="126">
        <v>0.73611111111111116</v>
      </c>
      <c r="B1027" s="81">
        <v>0.01</v>
      </c>
      <c r="C1027" s="81">
        <v>1.0999999999999999E-2</v>
      </c>
      <c r="D1027" s="81">
        <v>1E-3</v>
      </c>
      <c r="E1027" s="81">
        <v>316.45999999999998</v>
      </c>
      <c r="F1027" s="81">
        <v>9.19</v>
      </c>
    </row>
    <row r="1028" spans="1:6" x14ac:dyDescent="0.15">
      <c r="A1028" s="126">
        <v>0.18055555555555558</v>
      </c>
      <c r="B1028" s="81">
        <v>0.05</v>
      </c>
      <c r="C1028" s="81">
        <v>5.3999999999999999E-2</v>
      </c>
      <c r="D1028" s="81">
        <v>4.0000000000000001E-3</v>
      </c>
      <c r="E1028" s="81">
        <v>1541.41</v>
      </c>
      <c r="F1028" s="81">
        <v>7.45</v>
      </c>
    </row>
    <row r="1029" spans="1:6" x14ac:dyDescent="0.15">
      <c r="A1029" s="126">
        <v>0.11111111111111112</v>
      </c>
      <c r="B1029" s="81">
        <v>9.9000000000000005E-2</v>
      </c>
      <c r="C1029" s="81">
        <v>0.105</v>
      </c>
      <c r="D1029" s="81">
        <v>6.0000000000000001E-3</v>
      </c>
      <c r="E1029" s="81">
        <v>3016.45</v>
      </c>
      <c r="F1029" s="81">
        <v>6.33</v>
      </c>
    </row>
    <row r="1030" spans="1:6" x14ac:dyDescent="0.15">
      <c r="A1030" s="127">
        <v>5.5555555555555552E-2</v>
      </c>
      <c r="B1030" s="81">
        <v>0.496</v>
      </c>
      <c r="C1030" s="81">
        <v>0.51600000000000001</v>
      </c>
      <c r="D1030" s="81">
        <v>0.02</v>
      </c>
      <c r="E1030" s="81">
        <v>14766.28</v>
      </c>
      <c r="F1030" s="81">
        <v>4</v>
      </c>
    </row>
    <row r="1031" spans="1:6" x14ac:dyDescent="0.15">
      <c r="A1031" s="127">
        <v>4.8611111111111112E-2</v>
      </c>
      <c r="B1031" s="81">
        <v>0.99099999999999999</v>
      </c>
      <c r="C1031" s="81">
        <v>1.0629999999999999</v>
      </c>
      <c r="D1031" s="81">
        <v>7.1999999999999995E-2</v>
      </c>
      <c r="E1031" s="81">
        <v>30416.04</v>
      </c>
      <c r="F1031" s="81">
        <v>7.23</v>
      </c>
    </row>
    <row r="1032" spans="1:6" x14ac:dyDescent="0.15">
      <c r="A1032" s="127">
        <v>4.2361111111111106E-2</v>
      </c>
      <c r="B1032" s="81">
        <v>9.9109999999999996</v>
      </c>
      <c r="C1032" s="81">
        <v>9.9030000000000005</v>
      </c>
      <c r="D1032" s="81">
        <v>8.0000000000000002E-3</v>
      </c>
      <c r="E1032" s="81">
        <v>283399.18</v>
      </c>
      <c r="F1032" s="81">
        <v>0.08</v>
      </c>
    </row>
    <row r="1033" spans="1:6" ht="11.25" x14ac:dyDescent="0.15">
      <c r="A1033" s="125"/>
    </row>
    <row r="1034" spans="1:6" x14ac:dyDescent="0.15">
      <c r="A1034" s="86" t="s">
        <v>255</v>
      </c>
      <c r="B1034" s="119" t="s">
        <v>342</v>
      </c>
      <c r="C1034" s="119" t="s">
        <v>343</v>
      </c>
      <c r="D1034" s="119" t="s">
        <v>344</v>
      </c>
      <c r="E1034" s="119" t="s">
        <v>345</v>
      </c>
      <c r="F1034" s="119" t="s">
        <v>346</v>
      </c>
    </row>
    <row r="1035" spans="1:6" x14ac:dyDescent="0.15">
      <c r="A1035" s="81" t="s">
        <v>69</v>
      </c>
      <c r="B1035" s="81">
        <v>0</v>
      </c>
      <c r="C1035" s="81">
        <v>0</v>
      </c>
      <c r="D1035" s="81">
        <v>0</v>
      </c>
      <c r="E1035" s="81">
        <v>6.7</v>
      </c>
      <c r="F1035" s="81">
        <v>0</v>
      </c>
    </row>
    <row r="1036" spans="1:6" x14ac:dyDescent="0.15">
      <c r="A1036" s="126">
        <v>0.73611111111111116</v>
      </c>
      <c r="B1036" s="81">
        <v>0.01</v>
      </c>
      <c r="C1036" s="81">
        <v>8.0000000000000002E-3</v>
      </c>
      <c r="D1036" s="81">
        <v>2E-3</v>
      </c>
      <c r="E1036" s="81">
        <v>86.43</v>
      </c>
      <c r="F1036" s="81">
        <v>17.920000000000002</v>
      </c>
    </row>
    <row r="1037" spans="1:6" x14ac:dyDescent="0.15">
      <c r="A1037" s="126">
        <v>0.18055555555555558</v>
      </c>
      <c r="B1037" s="81">
        <v>0.05</v>
      </c>
      <c r="C1037" s="81">
        <v>0.04</v>
      </c>
      <c r="D1037" s="81">
        <v>0.01</v>
      </c>
      <c r="E1037" s="81">
        <v>397.32</v>
      </c>
      <c r="F1037" s="81">
        <v>19.579999999999998</v>
      </c>
    </row>
    <row r="1038" spans="1:6" x14ac:dyDescent="0.15">
      <c r="A1038" s="126">
        <v>0.11111111111111112</v>
      </c>
      <c r="B1038" s="81">
        <v>9.9000000000000005E-2</v>
      </c>
      <c r="C1038" s="81">
        <v>7.8E-2</v>
      </c>
      <c r="D1038" s="81">
        <v>2.1000000000000001E-2</v>
      </c>
      <c r="E1038" s="81">
        <v>760.14</v>
      </c>
      <c r="F1038" s="81">
        <v>21.66</v>
      </c>
    </row>
    <row r="1039" spans="1:6" x14ac:dyDescent="0.15">
      <c r="A1039" s="127">
        <v>5.5555555555555552E-2</v>
      </c>
      <c r="B1039" s="81">
        <v>0.496</v>
      </c>
      <c r="C1039" s="81">
        <v>0.41199999999999998</v>
      </c>
      <c r="D1039" s="81">
        <v>8.4000000000000005E-2</v>
      </c>
      <c r="E1039" s="81">
        <v>4013.7</v>
      </c>
      <c r="F1039" s="81">
        <v>16.84</v>
      </c>
    </row>
    <row r="1040" spans="1:6" x14ac:dyDescent="0.15">
      <c r="A1040" s="127">
        <v>4.8611111111111112E-2</v>
      </c>
      <c r="B1040" s="81">
        <v>0.99099999999999999</v>
      </c>
      <c r="C1040" s="81">
        <v>0.84499999999999997</v>
      </c>
      <c r="D1040" s="81">
        <v>0.14599999999999999</v>
      </c>
      <c r="E1040" s="81">
        <v>8219.01</v>
      </c>
      <c r="F1040" s="81">
        <v>14.7</v>
      </c>
    </row>
    <row r="1041" spans="1:6" x14ac:dyDescent="0.15">
      <c r="A1041" s="127">
        <v>4.2361111111111106E-2</v>
      </c>
      <c r="B1041" s="81">
        <v>9.9109999999999996</v>
      </c>
      <c r="C1041" s="81">
        <v>9.93</v>
      </c>
      <c r="D1041" s="81">
        <v>1.9E-2</v>
      </c>
      <c r="E1041" s="81">
        <v>96473.08</v>
      </c>
      <c r="F1041" s="81">
        <v>0.19</v>
      </c>
    </row>
    <row r="1042" spans="1:6" ht="11.25" x14ac:dyDescent="0.15">
      <c r="A1042" s="125"/>
    </row>
    <row r="1043" spans="1:6" x14ac:dyDescent="0.15">
      <c r="A1043" s="86" t="s">
        <v>255</v>
      </c>
      <c r="B1043" s="119" t="s">
        <v>342</v>
      </c>
      <c r="C1043" s="119" t="s">
        <v>343</v>
      </c>
      <c r="D1043" s="119" t="s">
        <v>344</v>
      </c>
      <c r="E1043" s="119" t="s">
        <v>345</v>
      </c>
      <c r="F1043" s="119" t="s">
        <v>346</v>
      </c>
    </row>
    <row r="1044" spans="1:6" x14ac:dyDescent="0.15">
      <c r="A1044" s="81" t="s">
        <v>69</v>
      </c>
      <c r="B1044" s="81">
        <v>0</v>
      </c>
      <c r="C1044" s="81">
        <v>0</v>
      </c>
      <c r="D1044" s="81">
        <v>0</v>
      </c>
      <c r="E1044" s="81">
        <v>324.94</v>
      </c>
      <c r="F1044" s="81">
        <v>0</v>
      </c>
    </row>
    <row r="1045" spans="1:6" x14ac:dyDescent="0.15">
      <c r="A1045" s="126">
        <v>0.73611111111111116</v>
      </c>
      <c r="B1045" s="81">
        <v>0.40799999999999997</v>
      </c>
      <c r="C1045" s="81">
        <v>0.50700000000000001</v>
      </c>
      <c r="D1045" s="81">
        <v>9.9000000000000005E-2</v>
      </c>
      <c r="E1045" s="81">
        <v>938.1</v>
      </c>
      <c r="F1045" s="81">
        <v>24.23</v>
      </c>
    </row>
    <row r="1046" spans="1:6" x14ac:dyDescent="0.15">
      <c r="A1046" s="126">
        <v>0.18055555555555558</v>
      </c>
      <c r="B1046" s="81">
        <v>2.0409999999999999</v>
      </c>
      <c r="C1046" s="81">
        <v>1.7050000000000001</v>
      </c>
      <c r="D1046" s="81">
        <v>0.33600000000000002</v>
      </c>
      <c r="E1046" s="81">
        <v>2388.11</v>
      </c>
      <c r="F1046" s="81">
        <v>16.440000000000001</v>
      </c>
    </row>
    <row r="1047" spans="1:6" x14ac:dyDescent="0.15">
      <c r="A1047" s="126">
        <v>0.11111111111111112</v>
      </c>
      <c r="B1047" s="81">
        <v>4.0830000000000002</v>
      </c>
      <c r="C1047" s="81">
        <v>4.4059999999999997</v>
      </c>
      <c r="D1047" s="81">
        <v>0.32300000000000001</v>
      </c>
      <c r="E1047" s="81">
        <v>5655.53</v>
      </c>
      <c r="F1047" s="81">
        <v>7.92</v>
      </c>
    </row>
    <row r="1048" spans="1:6" x14ac:dyDescent="0.15">
      <c r="A1048" s="127">
        <v>5.5555555555555552E-2</v>
      </c>
      <c r="B1048" s="81">
        <v>20.413</v>
      </c>
      <c r="C1048" s="81">
        <v>18.728999999999999</v>
      </c>
      <c r="D1048" s="81">
        <v>1.6839999999999999</v>
      </c>
      <c r="E1048" s="81">
        <v>22981.89</v>
      </c>
      <c r="F1048" s="81">
        <v>8.25</v>
      </c>
    </row>
    <row r="1049" spans="1:6" x14ac:dyDescent="0.15">
      <c r="A1049" s="127">
        <v>4.8611111111111112E-2</v>
      </c>
      <c r="B1049" s="81">
        <v>40.826000000000001</v>
      </c>
      <c r="C1049" s="81">
        <v>46.174999999999997</v>
      </c>
      <c r="D1049" s="81">
        <v>5.3490000000000002</v>
      </c>
      <c r="E1049" s="81">
        <v>56184.65</v>
      </c>
      <c r="F1049" s="81">
        <v>13.1</v>
      </c>
    </row>
    <row r="1050" spans="1:6" x14ac:dyDescent="0.15">
      <c r="A1050" s="127">
        <v>4.2361111111111106E-2</v>
      </c>
      <c r="B1050" s="81">
        <v>408.26499999999999</v>
      </c>
      <c r="C1050" s="81">
        <v>407.81299999999999</v>
      </c>
      <c r="D1050" s="81">
        <v>0.45200000000000001</v>
      </c>
      <c r="E1050" s="81">
        <v>493673.05</v>
      </c>
      <c r="F1050" s="81">
        <v>0.11</v>
      </c>
    </row>
    <row r="1051" spans="1:6" ht="11.25" x14ac:dyDescent="0.15">
      <c r="A1051" s="125"/>
    </row>
    <row r="1052" spans="1:6" x14ac:dyDescent="0.15">
      <c r="A1052" s="86" t="s">
        <v>255</v>
      </c>
      <c r="B1052" s="119" t="s">
        <v>342</v>
      </c>
      <c r="C1052" s="119" t="s">
        <v>343</v>
      </c>
      <c r="D1052" s="119" t="s">
        <v>344</v>
      </c>
      <c r="E1052" s="119" t="s">
        <v>345</v>
      </c>
      <c r="F1052" s="119" t="s">
        <v>346</v>
      </c>
    </row>
    <row r="1053" spans="1:6" x14ac:dyDescent="0.15">
      <c r="A1053" s="81" t="s">
        <v>69</v>
      </c>
      <c r="B1053" s="81">
        <v>0</v>
      </c>
      <c r="C1053" s="81">
        <v>0</v>
      </c>
      <c r="D1053" s="81">
        <v>0</v>
      </c>
      <c r="E1053" s="81">
        <v>4.5999999999999996</v>
      </c>
      <c r="F1053" s="81">
        <v>0</v>
      </c>
    </row>
    <row r="1054" spans="1:6" x14ac:dyDescent="0.15">
      <c r="A1054" s="126">
        <v>0.73611111111111116</v>
      </c>
      <c r="B1054" s="81">
        <v>0.13200000000000001</v>
      </c>
      <c r="C1054" s="81">
        <v>0.13300000000000001</v>
      </c>
      <c r="D1054" s="81">
        <v>1E-3</v>
      </c>
      <c r="E1054" s="81">
        <v>523.02</v>
      </c>
      <c r="F1054" s="81">
        <v>0.64</v>
      </c>
    </row>
    <row r="1055" spans="1:6" x14ac:dyDescent="0.15">
      <c r="A1055" s="126">
        <v>0.18055555555555558</v>
      </c>
      <c r="B1055" s="81">
        <v>0.65900000000000003</v>
      </c>
      <c r="C1055" s="81">
        <v>0.69499999999999995</v>
      </c>
      <c r="D1055" s="81">
        <v>3.5999999999999997E-2</v>
      </c>
      <c r="E1055" s="81">
        <v>2714.85</v>
      </c>
      <c r="F1055" s="81">
        <v>5.39</v>
      </c>
    </row>
    <row r="1056" spans="1:6" x14ac:dyDescent="0.15">
      <c r="A1056" s="126">
        <v>0.11111111111111112</v>
      </c>
      <c r="B1056" s="81">
        <v>1.3169999999999999</v>
      </c>
      <c r="C1056" s="81">
        <v>1.3460000000000001</v>
      </c>
      <c r="D1056" s="81">
        <v>2.9000000000000001E-2</v>
      </c>
      <c r="E1056" s="81">
        <v>5255.91</v>
      </c>
      <c r="F1056" s="81">
        <v>2.1800000000000002</v>
      </c>
    </row>
    <row r="1057" spans="1:6" x14ac:dyDescent="0.15">
      <c r="A1057" s="127">
        <v>5.5555555555555552E-2</v>
      </c>
      <c r="B1057" s="81">
        <v>6.585</v>
      </c>
      <c r="C1057" s="81">
        <v>6.7089999999999996</v>
      </c>
      <c r="D1057" s="81">
        <v>0.124</v>
      </c>
      <c r="E1057" s="81">
        <v>26184.12</v>
      </c>
      <c r="F1057" s="81">
        <v>1.88</v>
      </c>
    </row>
    <row r="1058" spans="1:6" x14ac:dyDescent="0.15">
      <c r="A1058" s="127">
        <v>4.8611111111111112E-2</v>
      </c>
      <c r="B1058" s="81">
        <v>13.17</v>
      </c>
      <c r="C1058" s="81">
        <v>13.654999999999999</v>
      </c>
      <c r="D1058" s="81">
        <v>0.48499999999999999</v>
      </c>
      <c r="E1058" s="81">
        <v>53292.28</v>
      </c>
      <c r="F1058" s="81">
        <v>3.68</v>
      </c>
    </row>
    <row r="1059" spans="1:6" x14ac:dyDescent="0.15">
      <c r="A1059" s="127">
        <v>4.2361111111111106E-2</v>
      </c>
      <c r="B1059" s="81">
        <v>131.703</v>
      </c>
      <c r="C1059" s="81">
        <v>131.648</v>
      </c>
      <c r="D1059" s="81">
        <v>5.5E-2</v>
      </c>
      <c r="E1059" s="81">
        <v>513742.48</v>
      </c>
      <c r="F1059" s="81">
        <v>0.04</v>
      </c>
    </row>
    <row r="1060" spans="1:6" ht="11.25" x14ac:dyDescent="0.15">
      <c r="A1060" s="125"/>
    </row>
    <row r="1061" spans="1:6" x14ac:dyDescent="0.15">
      <c r="A1061" s="86" t="s">
        <v>255</v>
      </c>
      <c r="B1061" s="119" t="s">
        <v>342</v>
      </c>
      <c r="C1061" s="119" t="s">
        <v>343</v>
      </c>
      <c r="D1061" s="119" t="s">
        <v>344</v>
      </c>
      <c r="E1061" s="119" t="s">
        <v>345</v>
      </c>
      <c r="F1061" s="119" t="s">
        <v>346</v>
      </c>
    </row>
    <row r="1062" spans="1:6" x14ac:dyDescent="0.15">
      <c r="A1062" s="81" t="s">
        <v>69</v>
      </c>
      <c r="B1062" s="81">
        <v>0</v>
      </c>
      <c r="C1062" s="81">
        <v>0</v>
      </c>
      <c r="D1062" s="81">
        <v>0</v>
      </c>
      <c r="E1062" s="81">
        <v>184.24</v>
      </c>
      <c r="F1062" s="81">
        <v>0</v>
      </c>
    </row>
    <row r="1063" spans="1:6" x14ac:dyDescent="0.15">
      <c r="A1063" s="126">
        <v>0.73611111111111116</v>
      </c>
      <c r="B1063" s="81">
        <v>0.01</v>
      </c>
      <c r="C1063" s="81">
        <v>1.2999999999999999E-2</v>
      </c>
      <c r="D1063" s="81">
        <v>3.0000000000000001E-3</v>
      </c>
      <c r="E1063" s="81">
        <v>331.42</v>
      </c>
      <c r="F1063" s="81">
        <v>31.86</v>
      </c>
    </row>
    <row r="1064" spans="1:6" x14ac:dyDescent="0.15">
      <c r="A1064" s="126">
        <v>0.18055555555555558</v>
      </c>
      <c r="B1064" s="81">
        <v>0.05</v>
      </c>
      <c r="C1064" s="81">
        <v>5.1999999999999998E-2</v>
      </c>
      <c r="D1064" s="81">
        <v>2E-3</v>
      </c>
      <c r="E1064" s="81">
        <v>764.9</v>
      </c>
      <c r="F1064" s="81">
        <v>4.04</v>
      </c>
    </row>
    <row r="1065" spans="1:6" x14ac:dyDescent="0.15">
      <c r="A1065" s="126">
        <v>0.11111111111111112</v>
      </c>
      <c r="B1065" s="81">
        <v>9.9000000000000005E-2</v>
      </c>
      <c r="C1065" s="81">
        <v>0.104</v>
      </c>
      <c r="D1065" s="81">
        <v>5.0000000000000001E-3</v>
      </c>
      <c r="E1065" s="81">
        <v>1341.05</v>
      </c>
      <c r="F1065" s="81">
        <v>4.68</v>
      </c>
    </row>
    <row r="1066" spans="1:6" x14ac:dyDescent="0.15">
      <c r="A1066" s="127">
        <v>5.5555555555555552E-2</v>
      </c>
      <c r="B1066" s="81">
        <v>0.496</v>
      </c>
      <c r="C1066" s="81">
        <v>0.503</v>
      </c>
      <c r="D1066" s="81">
        <v>7.0000000000000001E-3</v>
      </c>
      <c r="E1066" s="81">
        <v>5797.39</v>
      </c>
      <c r="F1066" s="81">
        <v>1.39</v>
      </c>
    </row>
    <row r="1067" spans="1:6" x14ac:dyDescent="0.15">
      <c r="A1067" s="127">
        <v>4.8611111111111112E-2</v>
      </c>
      <c r="B1067" s="81">
        <v>0.99099999999999999</v>
      </c>
      <c r="C1067" s="81">
        <v>1.0029999999999999</v>
      </c>
      <c r="D1067" s="81">
        <v>1.2E-2</v>
      </c>
      <c r="E1067" s="81">
        <v>11381.96</v>
      </c>
      <c r="F1067" s="81">
        <v>1.23</v>
      </c>
    </row>
    <row r="1068" spans="1:6" x14ac:dyDescent="0.15">
      <c r="A1068" s="127">
        <v>4.2361111111111106E-2</v>
      </c>
      <c r="B1068" s="81">
        <v>9.9109999999999996</v>
      </c>
      <c r="C1068" s="81">
        <v>9.9090000000000007</v>
      </c>
      <c r="D1068" s="81">
        <v>2E-3</v>
      </c>
      <c r="E1068" s="81">
        <v>110792.95</v>
      </c>
      <c r="F1068" s="81">
        <v>0.02</v>
      </c>
    </row>
    <row r="1069" spans="1:6" ht="11.25" x14ac:dyDescent="0.15">
      <c r="A1069" s="125"/>
    </row>
    <row r="1070" spans="1:6" x14ac:dyDescent="0.15">
      <c r="A1070" s="86" t="s">
        <v>255</v>
      </c>
      <c r="B1070" s="119" t="s">
        <v>342</v>
      </c>
      <c r="C1070" s="119" t="s">
        <v>343</v>
      </c>
      <c r="D1070" s="119" t="s">
        <v>344</v>
      </c>
      <c r="E1070" s="119" t="s">
        <v>345</v>
      </c>
      <c r="F1070" s="119" t="s">
        <v>346</v>
      </c>
    </row>
    <row r="1071" spans="1:6" x14ac:dyDescent="0.15">
      <c r="A1071" s="81" t="s">
        <v>69</v>
      </c>
      <c r="B1071" s="81">
        <v>0</v>
      </c>
      <c r="C1071" s="81">
        <v>0</v>
      </c>
      <c r="D1071" s="81">
        <v>0</v>
      </c>
      <c r="E1071" s="81">
        <v>31.08</v>
      </c>
      <c r="F1071" s="81">
        <v>0</v>
      </c>
    </row>
    <row r="1072" spans="1:6" x14ac:dyDescent="0.15">
      <c r="A1072" s="126">
        <v>0.73611111111111116</v>
      </c>
      <c r="B1072" s="81">
        <v>0.01</v>
      </c>
      <c r="C1072" s="81">
        <v>1.0999999999999999E-2</v>
      </c>
      <c r="D1072" s="81">
        <v>1E-3</v>
      </c>
      <c r="E1072" s="81">
        <v>147.76</v>
      </c>
      <c r="F1072" s="81">
        <v>5.83</v>
      </c>
    </row>
    <row r="1073" spans="1:6" x14ac:dyDescent="0.15">
      <c r="A1073" s="126">
        <v>0.18055555555555558</v>
      </c>
      <c r="B1073" s="81">
        <v>0.05</v>
      </c>
      <c r="C1073" s="81">
        <v>5.5E-2</v>
      </c>
      <c r="D1073" s="81">
        <v>5.0000000000000001E-3</v>
      </c>
      <c r="E1073" s="81">
        <v>642.96</v>
      </c>
      <c r="F1073" s="81">
        <v>10.99</v>
      </c>
    </row>
    <row r="1074" spans="1:6" x14ac:dyDescent="0.15">
      <c r="A1074" s="126">
        <v>0.11111111111111112</v>
      </c>
      <c r="B1074" s="81">
        <v>9.9000000000000005E-2</v>
      </c>
      <c r="C1074" s="81">
        <v>0.107</v>
      </c>
      <c r="D1074" s="81">
        <v>8.0000000000000002E-3</v>
      </c>
      <c r="E1074" s="81">
        <v>1210.0999999999999</v>
      </c>
      <c r="F1074" s="81">
        <v>8.02</v>
      </c>
    </row>
    <row r="1075" spans="1:6" x14ac:dyDescent="0.15">
      <c r="A1075" s="127">
        <v>5.5555555555555552E-2</v>
      </c>
      <c r="B1075" s="81">
        <v>0.496</v>
      </c>
      <c r="C1075" s="81">
        <v>0.49199999999999999</v>
      </c>
      <c r="D1075" s="81">
        <v>4.0000000000000001E-3</v>
      </c>
      <c r="E1075" s="81">
        <v>5454.74</v>
      </c>
      <c r="F1075" s="81">
        <v>0.82</v>
      </c>
    </row>
    <row r="1076" spans="1:6" x14ac:dyDescent="0.15">
      <c r="A1076" s="127">
        <v>4.8611111111111112E-2</v>
      </c>
      <c r="B1076" s="81">
        <v>0.99099999999999999</v>
      </c>
      <c r="C1076" s="81">
        <v>1.0069999999999999</v>
      </c>
      <c r="D1076" s="81">
        <v>1.6E-2</v>
      </c>
      <c r="E1076" s="81">
        <v>11129</v>
      </c>
      <c r="F1076" s="81">
        <v>1.57</v>
      </c>
    </row>
    <row r="1077" spans="1:6" x14ac:dyDescent="0.15">
      <c r="A1077" s="127">
        <v>4.2361111111111106E-2</v>
      </c>
      <c r="B1077" s="81">
        <v>9.9109999999999996</v>
      </c>
      <c r="C1077" s="81">
        <v>9.91</v>
      </c>
      <c r="D1077" s="81">
        <v>1E-3</v>
      </c>
      <c r="E1077" s="81">
        <v>109288.82</v>
      </c>
      <c r="F1077" s="81">
        <v>0.01</v>
      </c>
    </row>
    <row r="1078" spans="1:6" ht="11.25" x14ac:dyDescent="0.15">
      <c r="A1078" s="125"/>
    </row>
    <row r="1079" spans="1:6" x14ac:dyDescent="0.15">
      <c r="A1079" s="86" t="s">
        <v>255</v>
      </c>
      <c r="B1079" s="119" t="s">
        <v>342</v>
      </c>
      <c r="C1079" s="119" t="s">
        <v>343</v>
      </c>
      <c r="D1079" s="119" t="s">
        <v>344</v>
      </c>
      <c r="E1079" s="119" t="s">
        <v>345</v>
      </c>
      <c r="F1079" s="119" t="s">
        <v>346</v>
      </c>
    </row>
    <row r="1080" spans="1:6" x14ac:dyDescent="0.15">
      <c r="A1080" s="81" t="s">
        <v>69</v>
      </c>
      <c r="B1080" s="81">
        <v>0</v>
      </c>
      <c r="C1080" s="81">
        <v>0</v>
      </c>
      <c r="D1080" s="81">
        <v>0</v>
      </c>
      <c r="E1080" s="81">
        <v>1.8</v>
      </c>
      <c r="F1080" s="81">
        <v>0</v>
      </c>
    </row>
    <row r="1081" spans="1:6" x14ac:dyDescent="0.15">
      <c r="A1081" s="126">
        <v>0.73611111111111116</v>
      </c>
      <c r="B1081" s="81">
        <v>0.01</v>
      </c>
      <c r="C1081" s="81">
        <v>1.2999999999999999E-2</v>
      </c>
      <c r="D1081" s="81">
        <v>3.0000000000000001E-3</v>
      </c>
      <c r="E1081" s="81">
        <v>10.28</v>
      </c>
      <c r="F1081" s="81">
        <v>25.4</v>
      </c>
    </row>
    <row r="1082" spans="1:6" x14ac:dyDescent="0.15">
      <c r="A1082" s="126">
        <v>0.18055555555555558</v>
      </c>
      <c r="B1082" s="81">
        <v>0.05</v>
      </c>
      <c r="C1082" s="81">
        <v>5.5E-2</v>
      </c>
      <c r="D1082" s="81">
        <v>5.0000000000000001E-3</v>
      </c>
      <c r="E1082" s="81">
        <v>38.82</v>
      </c>
      <c r="F1082" s="81">
        <v>9.41</v>
      </c>
    </row>
    <row r="1083" spans="1:6" x14ac:dyDescent="0.15">
      <c r="A1083" s="126">
        <v>0.11111111111111112</v>
      </c>
      <c r="B1083" s="81">
        <v>9.9000000000000005E-2</v>
      </c>
      <c r="C1083" s="81">
        <v>0.108</v>
      </c>
      <c r="D1083" s="81">
        <v>8.9999999999999993E-3</v>
      </c>
      <c r="E1083" s="81">
        <v>75.06</v>
      </c>
      <c r="F1083" s="81">
        <v>9.35</v>
      </c>
    </row>
    <row r="1084" spans="1:6" x14ac:dyDescent="0.15">
      <c r="A1084" s="127">
        <v>5.5555555555555552E-2</v>
      </c>
      <c r="B1084" s="81">
        <v>0.496</v>
      </c>
      <c r="C1084" s="81">
        <v>0.53600000000000003</v>
      </c>
      <c r="D1084" s="81">
        <v>0.04</v>
      </c>
      <c r="E1084" s="81">
        <v>364.23</v>
      </c>
      <c r="F1084" s="81">
        <v>7.97</v>
      </c>
    </row>
    <row r="1085" spans="1:6" x14ac:dyDescent="0.15">
      <c r="A1085" s="127">
        <v>4.8611111111111112E-2</v>
      </c>
      <c r="B1085" s="81">
        <v>0.99099999999999999</v>
      </c>
      <c r="C1085" s="81">
        <v>1.0329999999999999</v>
      </c>
      <c r="D1085" s="81">
        <v>4.2000000000000003E-2</v>
      </c>
      <c r="E1085" s="81">
        <v>701.05</v>
      </c>
      <c r="F1085" s="81">
        <v>4.26</v>
      </c>
    </row>
    <row r="1086" spans="1:6" x14ac:dyDescent="0.15">
      <c r="A1086" s="127">
        <v>4.2361111111111106E-2</v>
      </c>
      <c r="B1086" s="81">
        <v>9.9109999999999996</v>
      </c>
      <c r="C1086" s="81">
        <v>9.9049999999999994</v>
      </c>
      <c r="D1086" s="81">
        <v>6.0000000000000001E-3</v>
      </c>
      <c r="E1086" s="81">
        <v>6705.25</v>
      </c>
      <c r="F1086" s="81">
        <v>0.06</v>
      </c>
    </row>
    <row r="1087" spans="1:6" ht="11.25" x14ac:dyDescent="0.15">
      <c r="A1087" s="125"/>
    </row>
    <row r="1088" spans="1:6" x14ac:dyDescent="0.15">
      <c r="A1088" s="86" t="s">
        <v>255</v>
      </c>
      <c r="B1088" s="119" t="s">
        <v>342</v>
      </c>
      <c r="C1088" s="119" t="s">
        <v>343</v>
      </c>
      <c r="D1088" s="119" t="s">
        <v>344</v>
      </c>
      <c r="E1088" s="119" t="s">
        <v>345</v>
      </c>
      <c r="F1088" s="119" t="s">
        <v>346</v>
      </c>
    </row>
    <row r="1089" spans="1:6" x14ac:dyDescent="0.15">
      <c r="A1089" s="81" t="s">
        <v>69</v>
      </c>
      <c r="B1089" s="81">
        <v>0</v>
      </c>
      <c r="C1089" s="81">
        <v>0</v>
      </c>
      <c r="D1089" s="81">
        <v>0</v>
      </c>
      <c r="E1089" s="81">
        <v>23.81</v>
      </c>
      <c r="F1089" s="81">
        <v>0</v>
      </c>
    </row>
    <row r="1090" spans="1:6" x14ac:dyDescent="0.15">
      <c r="A1090" s="126">
        <v>0.73611111111111116</v>
      </c>
      <c r="B1090" s="81">
        <v>6.3E-2</v>
      </c>
      <c r="C1090" s="81">
        <v>6.3E-2</v>
      </c>
      <c r="D1090" s="81">
        <v>0</v>
      </c>
      <c r="E1090" s="81">
        <v>2612.9899999999998</v>
      </c>
      <c r="F1090" s="81">
        <v>0.52</v>
      </c>
    </row>
    <row r="1091" spans="1:6" x14ac:dyDescent="0.15">
      <c r="A1091" s="126">
        <v>0.18055555555555558</v>
      </c>
      <c r="B1091" s="81">
        <v>0.317</v>
      </c>
      <c r="C1091" s="81">
        <v>0.312</v>
      </c>
      <c r="D1091" s="81">
        <v>5.0000000000000001E-3</v>
      </c>
      <c r="E1091" s="81">
        <v>12905.38</v>
      </c>
      <c r="F1091" s="81">
        <v>1.64</v>
      </c>
    </row>
    <row r="1092" spans="1:6" x14ac:dyDescent="0.15">
      <c r="A1092" s="126">
        <v>0.11111111111111112</v>
      </c>
      <c r="B1092" s="81">
        <v>0.63400000000000001</v>
      </c>
      <c r="C1092" s="81">
        <v>0.61899999999999999</v>
      </c>
      <c r="D1092" s="81">
        <v>1.4999999999999999E-2</v>
      </c>
      <c r="E1092" s="81">
        <v>25578.09</v>
      </c>
      <c r="F1092" s="81">
        <v>2.44</v>
      </c>
    </row>
    <row r="1093" spans="1:6" x14ac:dyDescent="0.15">
      <c r="A1093" s="127">
        <v>5.5555555555555552E-2</v>
      </c>
      <c r="B1093" s="81">
        <v>3.17</v>
      </c>
      <c r="C1093" s="81">
        <v>3.08</v>
      </c>
      <c r="D1093" s="81">
        <v>0.09</v>
      </c>
      <c r="E1093" s="81">
        <v>127268.35</v>
      </c>
      <c r="F1093" s="81">
        <v>2.84</v>
      </c>
    </row>
    <row r="1094" spans="1:6" x14ac:dyDescent="0.15">
      <c r="A1094" s="127">
        <v>4.8611111111111112E-2</v>
      </c>
      <c r="B1094" s="81">
        <v>6.3390000000000004</v>
      </c>
      <c r="C1094" s="81">
        <v>6.2220000000000004</v>
      </c>
      <c r="D1094" s="81">
        <v>0.11700000000000001</v>
      </c>
      <c r="E1094" s="81">
        <v>257076.6</v>
      </c>
      <c r="F1094" s="81">
        <v>1.84</v>
      </c>
    </row>
    <row r="1095" spans="1:6" x14ac:dyDescent="0.15">
      <c r="A1095" s="127">
        <v>4.2361111111111106E-2</v>
      </c>
      <c r="B1095" s="81">
        <v>63.393000000000001</v>
      </c>
      <c r="C1095" s="81">
        <v>63.408999999999999</v>
      </c>
      <c r="D1095" s="81">
        <v>1.6E-2</v>
      </c>
      <c r="E1095" s="81">
        <v>2619628.13</v>
      </c>
      <c r="F1095" s="81">
        <v>0.03</v>
      </c>
    </row>
    <row r="1096" spans="1:6" ht="11.25" x14ac:dyDescent="0.15">
      <c r="A1096" s="125"/>
    </row>
    <row r="1097" spans="1:6" x14ac:dyDescent="0.15">
      <c r="A1097" s="86" t="s">
        <v>255</v>
      </c>
      <c r="B1097" s="119" t="s">
        <v>342</v>
      </c>
      <c r="C1097" s="119" t="s">
        <v>343</v>
      </c>
      <c r="D1097" s="119" t="s">
        <v>344</v>
      </c>
      <c r="E1097" s="119" t="s">
        <v>345</v>
      </c>
      <c r="F1097" s="119" t="s">
        <v>346</v>
      </c>
    </row>
    <row r="1098" spans="1:6" x14ac:dyDescent="0.15">
      <c r="A1098" s="81" t="s">
        <v>69</v>
      </c>
      <c r="B1098" s="81">
        <v>0</v>
      </c>
      <c r="C1098" s="81">
        <v>0</v>
      </c>
      <c r="D1098" s="81">
        <v>0</v>
      </c>
      <c r="E1098" s="81">
        <v>113.66</v>
      </c>
      <c r="F1098" s="81">
        <v>0</v>
      </c>
    </row>
    <row r="1099" spans="1:6" x14ac:dyDescent="0.15">
      <c r="A1099" s="126">
        <v>0.73611111111111116</v>
      </c>
      <c r="B1099" s="81">
        <v>0.64900000000000002</v>
      </c>
      <c r="C1099" s="81">
        <v>0.61799999999999999</v>
      </c>
      <c r="D1099" s="81">
        <v>3.1E-2</v>
      </c>
      <c r="E1099" s="81">
        <v>3590.59</v>
      </c>
      <c r="F1099" s="81">
        <v>4.8499999999999996</v>
      </c>
    </row>
    <row r="1100" spans="1:6" x14ac:dyDescent="0.15">
      <c r="A1100" s="126">
        <v>0.18055555555555558</v>
      </c>
      <c r="B1100" s="81">
        <v>3.2429999999999999</v>
      </c>
      <c r="C1100" s="81">
        <v>3.1139999999999999</v>
      </c>
      <c r="D1100" s="81">
        <v>0.129</v>
      </c>
      <c r="E1100" s="81">
        <v>17644.91</v>
      </c>
      <c r="F1100" s="81">
        <v>3.99</v>
      </c>
    </row>
    <row r="1101" spans="1:6" x14ac:dyDescent="0.15">
      <c r="A1101" s="126">
        <v>0.11111111111111112</v>
      </c>
      <c r="B1101" s="81">
        <v>6.4859999999999998</v>
      </c>
      <c r="C1101" s="81">
        <v>6.1779999999999999</v>
      </c>
      <c r="D1101" s="81">
        <v>0.308</v>
      </c>
      <c r="E1101" s="81">
        <v>34899.08</v>
      </c>
      <c r="F1101" s="81">
        <v>4.74</v>
      </c>
    </row>
    <row r="1102" spans="1:6" x14ac:dyDescent="0.15">
      <c r="A1102" s="127">
        <v>5.5555555555555552E-2</v>
      </c>
      <c r="B1102" s="81">
        <v>32.432000000000002</v>
      </c>
      <c r="C1102" s="81">
        <v>30.312999999999999</v>
      </c>
      <c r="D1102" s="81">
        <v>2.1190000000000002</v>
      </c>
      <c r="E1102" s="81">
        <v>170786.41</v>
      </c>
      <c r="F1102" s="81">
        <v>6.53</v>
      </c>
    </row>
    <row r="1103" spans="1:6" x14ac:dyDescent="0.15">
      <c r="A1103" s="127">
        <v>4.8611111111111112E-2</v>
      </c>
      <c r="B1103" s="81">
        <v>64.864000000000004</v>
      </c>
      <c r="C1103" s="81">
        <v>61.63</v>
      </c>
      <c r="D1103" s="81">
        <v>3.234</v>
      </c>
      <c r="E1103" s="81">
        <v>347106.37</v>
      </c>
      <c r="F1103" s="81">
        <v>4.99</v>
      </c>
    </row>
    <row r="1104" spans="1:6" x14ac:dyDescent="0.15">
      <c r="A1104" s="127">
        <v>4.2361111111111106E-2</v>
      </c>
      <c r="B1104" s="81">
        <v>648.63699999999994</v>
      </c>
      <c r="C1104" s="81">
        <v>649.07000000000005</v>
      </c>
      <c r="D1104" s="81">
        <v>0.433</v>
      </c>
      <c r="E1104" s="81">
        <v>3654550.58</v>
      </c>
      <c r="F1104" s="81">
        <v>7.0000000000000007E-2</v>
      </c>
    </row>
    <row r="1105" spans="1:6" ht="11.25" x14ac:dyDescent="0.15">
      <c r="A1105" s="125"/>
    </row>
    <row r="1106" spans="1:6" x14ac:dyDescent="0.15">
      <c r="A1106" s="86" t="s">
        <v>255</v>
      </c>
      <c r="B1106" s="119" t="s">
        <v>342</v>
      </c>
      <c r="C1106" s="119" t="s">
        <v>343</v>
      </c>
      <c r="D1106" s="119" t="s">
        <v>344</v>
      </c>
      <c r="E1106" s="119" t="s">
        <v>345</v>
      </c>
      <c r="F1106" s="119" t="s">
        <v>346</v>
      </c>
    </row>
    <row r="1107" spans="1:6" x14ac:dyDescent="0.15">
      <c r="A1107" s="81" t="s">
        <v>69</v>
      </c>
      <c r="B1107" s="81">
        <v>0</v>
      </c>
      <c r="C1107" s="81">
        <v>0</v>
      </c>
      <c r="D1107" s="81">
        <v>0</v>
      </c>
      <c r="E1107" s="81">
        <v>673.52</v>
      </c>
      <c r="F1107" s="81">
        <v>0</v>
      </c>
    </row>
    <row r="1108" spans="1:6" x14ac:dyDescent="0.15">
      <c r="A1108" s="126">
        <v>0.73611111111111116</v>
      </c>
      <c r="B1108" s="81">
        <v>0.64900000000000002</v>
      </c>
      <c r="C1108" s="81">
        <v>0.63300000000000001</v>
      </c>
      <c r="D1108" s="81">
        <v>1.6E-2</v>
      </c>
      <c r="E1108" s="81">
        <v>23446.79</v>
      </c>
      <c r="F1108" s="81">
        <v>2.4700000000000002</v>
      </c>
    </row>
    <row r="1109" spans="1:6" x14ac:dyDescent="0.15">
      <c r="A1109" s="126">
        <v>0.18055555555555558</v>
      </c>
      <c r="B1109" s="81">
        <v>3.2429999999999999</v>
      </c>
      <c r="C1109" s="81">
        <v>3.13</v>
      </c>
      <c r="D1109" s="81">
        <v>0.113</v>
      </c>
      <c r="E1109" s="81">
        <v>113287.59</v>
      </c>
      <c r="F1109" s="81">
        <v>3.48</v>
      </c>
    </row>
    <row r="1110" spans="1:6" x14ac:dyDescent="0.15">
      <c r="A1110" s="126">
        <v>0.11111111111111112</v>
      </c>
      <c r="B1110" s="81">
        <v>6.4859999999999998</v>
      </c>
      <c r="C1110" s="81">
        <v>6.2240000000000002</v>
      </c>
      <c r="D1110" s="81">
        <v>0.26200000000000001</v>
      </c>
      <c r="E1110" s="81">
        <v>224587.36</v>
      </c>
      <c r="F1110" s="81">
        <v>4.04</v>
      </c>
    </row>
    <row r="1111" spans="1:6" x14ac:dyDescent="0.15">
      <c r="A1111" s="127">
        <v>5.5555555555555552E-2</v>
      </c>
      <c r="B1111" s="81">
        <v>32.432000000000002</v>
      </c>
      <c r="C1111" s="81">
        <v>30.34</v>
      </c>
      <c r="D1111" s="81">
        <v>2.0920000000000001</v>
      </c>
      <c r="E1111" s="81">
        <v>1092219.07</v>
      </c>
      <c r="F1111" s="81">
        <v>6.45</v>
      </c>
    </row>
    <row r="1112" spans="1:6" x14ac:dyDescent="0.15">
      <c r="A1112" s="127">
        <v>4.8611111111111112E-2</v>
      </c>
      <c r="B1112" s="81">
        <v>64.864000000000004</v>
      </c>
      <c r="C1112" s="81">
        <v>61.281999999999996</v>
      </c>
      <c r="D1112" s="81">
        <v>3.5819999999999999</v>
      </c>
      <c r="E1112" s="81">
        <v>2205388.4300000002</v>
      </c>
      <c r="F1112" s="81">
        <v>5.52</v>
      </c>
    </row>
    <row r="1113" spans="1:6" x14ac:dyDescent="0.15">
      <c r="A1113" s="127">
        <v>4.2361111111111106E-2</v>
      </c>
      <c r="B1113" s="81">
        <v>648.63699999999994</v>
      </c>
      <c r="C1113" s="81">
        <v>649.10299999999995</v>
      </c>
      <c r="D1113" s="81">
        <v>0.46600000000000003</v>
      </c>
      <c r="E1113" s="81">
        <v>23353310.16</v>
      </c>
      <c r="F1113" s="81">
        <v>7.0000000000000007E-2</v>
      </c>
    </row>
    <row r="1114" spans="1:6" ht="11.25" x14ac:dyDescent="0.15">
      <c r="A1114" s="125"/>
    </row>
    <row r="1115" spans="1:6" x14ac:dyDescent="0.15">
      <c r="A1115" s="86" t="s">
        <v>255</v>
      </c>
      <c r="B1115" s="119" t="s">
        <v>342</v>
      </c>
      <c r="C1115" s="119" t="s">
        <v>343</v>
      </c>
      <c r="D1115" s="119" t="s">
        <v>344</v>
      </c>
      <c r="E1115" s="119" t="s">
        <v>345</v>
      </c>
      <c r="F1115" s="119" t="s">
        <v>346</v>
      </c>
    </row>
    <row r="1116" spans="1:6" x14ac:dyDescent="0.15">
      <c r="A1116" s="81" t="s">
        <v>69</v>
      </c>
      <c r="B1116" s="81">
        <v>0</v>
      </c>
      <c r="C1116" s="81">
        <v>0</v>
      </c>
      <c r="D1116" s="81">
        <v>0</v>
      </c>
      <c r="E1116" s="81">
        <v>47</v>
      </c>
      <c r="F1116" s="81">
        <v>0</v>
      </c>
    </row>
    <row r="1117" spans="1:6" x14ac:dyDescent="0.15">
      <c r="A1117" s="126">
        <v>0.73611111111111116</v>
      </c>
      <c r="B1117" s="81">
        <v>1.7999999999999999E-2</v>
      </c>
      <c r="C1117" s="81">
        <v>0.02</v>
      </c>
      <c r="D1117" s="81">
        <v>2E-3</v>
      </c>
      <c r="E1117" s="81">
        <v>992.98</v>
      </c>
      <c r="F1117" s="81">
        <v>10.35</v>
      </c>
    </row>
    <row r="1118" spans="1:6" x14ac:dyDescent="0.15">
      <c r="A1118" s="126">
        <v>0.18055555555555558</v>
      </c>
      <c r="B1118" s="81">
        <v>8.7999999999999995E-2</v>
      </c>
      <c r="C1118" s="81">
        <v>9.1999999999999998E-2</v>
      </c>
      <c r="D1118" s="81">
        <v>4.0000000000000001E-3</v>
      </c>
      <c r="E1118" s="81">
        <v>4418.21</v>
      </c>
      <c r="F1118" s="81">
        <v>4.3</v>
      </c>
    </row>
    <row r="1119" spans="1:6" x14ac:dyDescent="0.15">
      <c r="A1119" s="126">
        <v>0.11111111111111112</v>
      </c>
      <c r="B1119" s="81">
        <v>0.17699999999999999</v>
      </c>
      <c r="C1119" s="81">
        <v>0.184</v>
      </c>
      <c r="D1119" s="81">
        <v>7.0000000000000001E-3</v>
      </c>
      <c r="E1119" s="81">
        <v>8798.9</v>
      </c>
      <c r="F1119" s="81">
        <v>3.82</v>
      </c>
    </row>
    <row r="1120" spans="1:6" x14ac:dyDescent="0.15">
      <c r="A1120" s="127">
        <v>5.5555555555555552E-2</v>
      </c>
      <c r="B1120" s="81">
        <v>0.88400000000000001</v>
      </c>
      <c r="C1120" s="81">
        <v>0.88700000000000001</v>
      </c>
      <c r="D1120" s="81">
        <v>3.0000000000000001E-3</v>
      </c>
      <c r="E1120" s="81">
        <v>42286.78</v>
      </c>
      <c r="F1120" s="81">
        <v>0.33</v>
      </c>
    </row>
    <row r="1121" spans="1:6" x14ac:dyDescent="0.15">
      <c r="A1121" s="127">
        <v>4.8611111111111112E-2</v>
      </c>
      <c r="B1121" s="81">
        <v>1.768</v>
      </c>
      <c r="C1121" s="81">
        <v>1.796</v>
      </c>
      <c r="D1121" s="81">
        <v>2.8000000000000001E-2</v>
      </c>
      <c r="E1121" s="81">
        <v>85600.84</v>
      </c>
      <c r="F1121" s="81">
        <v>1.61</v>
      </c>
    </row>
    <row r="1122" spans="1:6" x14ac:dyDescent="0.15">
      <c r="A1122" s="127">
        <v>4.2361111111111106E-2</v>
      </c>
      <c r="B1122" s="81">
        <v>17.684999999999999</v>
      </c>
      <c r="C1122" s="81">
        <v>17.681999999999999</v>
      </c>
      <c r="D1122" s="81">
        <v>3.0000000000000001E-3</v>
      </c>
      <c r="E1122" s="81">
        <v>842143.62</v>
      </c>
      <c r="F1122" s="81">
        <v>0.02</v>
      </c>
    </row>
    <row r="1123" spans="1:6" ht="11.25" x14ac:dyDescent="0.15">
      <c r="A1123" s="125"/>
    </row>
    <row r="1124" spans="1:6" x14ac:dyDescent="0.15">
      <c r="A1124" s="86" t="s">
        <v>255</v>
      </c>
      <c r="B1124" s="119" t="s">
        <v>342</v>
      </c>
      <c r="C1124" s="119" t="s">
        <v>343</v>
      </c>
      <c r="D1124" s="119" t="s">
        <v>344</v>
      </c>
      <c r="E1124" s="119" t="s">
        <v>345</v>
      </c>
      <c r="F1124" s="119" t="s">
        <v>346</v>
      </c>
    </row>
    <row r="1125" spans="1:6" x14ac:dyDescent="0.15">
      <c r="A1125" s="81" t="s">
        <v>69</v>
      </c>
      <c r="B1125" s="81">
        <v>0</v>
      </c>
      <c r="C1125" s="81">
        <v>0</v>
      </c>
      <c r="D1125" s="81">
        <v>0</v>
      </c>
      <c r="E1125" s="81">
        <v>938.53</v>
      </c>
      <c r="F1125" s="81">
        <v>0</v>
      </c>
    </row>
    <row r="1126" spans="1:6" x14ac:dyDescent="0.15">
      <c r="A1126" s="126">
        <v>0.73611111111111116</v>
      </c>
      <c r="B1126" s="81">
        <v>1.7999999999999999E-2</v>
      </c>
      <c r="C1126" s="81">
        <v>1.4E-2</v>
      </c>
      <c r="D1126" s="81">
        <v>4.0000000000000001E-3</v>
      </c>
      <c r="E1126" s="81">
        <v>1612.1</v>
      </c>
      <c r="F1126" s="81">
        <v>20.440000000000001</v>
      </c>
    </row>
    <row r="1127" spans="1:6" x14ac:dyDescent="0.15">
      <c r="A1127" s="126">
        <v>0.18055555555555558</v>
      </c>
      <c r="B1127" s="81">
        <v>8.7999999999999995E-2</v>
      </c>
      <c r="C1127" s="81">
        <v>8.1000000000000003E-2</v>
      </c>
      <c r="D1127" s="81">
        <v>7.0000000000000001E-3</v>
      </c>
      <c r="E1127" s="81">
        <v>4732.88</v>
      </c>
      <c r="F1127" s="81">
        <v>8.33</v>
      </c>
    </row>
    <row r="1128" spans="1:6" x14ac:dyDescent="0.15">
      <c r="A1128" s="126">
        <v>0.11111111111111112</v>
      </c>
      <c r="B1128" s="81">
        <v>0.17699999999999999</v>
      </c>
      <c r="C1128" s="81">
        <v>0.17</v>
      </c>
      <c r="D1128" s="81">
        <v>7.0000000000000001E-3</v>
      </c>
      <c r="E1128" s="81">
        <v>8955.94</v>
      </c>
      <c r="F1128" s="81">
        <v>3.7</v>
      </c>
    </row>
    <row r="1129" spans="1:6" x14ac:dyDescent="0.15">
      <c r="A1129" s="127">
        <v>5.5555555555555552E-2</v>
      </c>
      <c r="B1129" s="81">
        <v>0.88400000000000001</v>
      </c>
      <c r="C1129" s="81">
        <v>0.872</v>
      </c>
      <c r="D1129" s="81">
        <v>1.2E-2</v>
      </c>
      <c r="E1129" s="81">
        <v>41952.73</v>
      </c>
      <c r="F1129" s="81">
        <v>1.36</v>
      </c>
    </row>
    <row r="1130" spans="1:6" x14ac:dyDescent="0.15">
      <c r="A1130" s="127">
        <v>4.8611111111111112E-2</v>
      </c>
      <c r="B1130" s="81">
        <v>1.768</v>
      </c>
      <c r="C1130" s="81">
        <v>1.778</v>
      </c>
      <c r="D1130" s="81">
        <v>0.01</v>
      </c>
      <c r="E1130" s="81">
        <v>84585.3</v>
      </c>
      <c r="F1130" s="81">
        <v>0.57999999999999996</v>
      </c>
    </row>
    <row r="1131" spans="1:6" x14ac:dyDescent="0.15">
      <c r="A1131" s="127">
        <v>4.2361111111111106E-2</v>
      </c>
      <c r="B1131" s="81">
        <v>17.684999999999999</v>
      </c>
      <c r="C1131" s="81">
        <v>17.684999999999999</v>
      </c>
      <c r="D1131" s="81">
        <v>0</v>
      </c>
      <c r="E1131" s="81">
        <v>832767.72</v>
      </c>
      <c r="F1131" s="81">
        <v>0</v>
      </c>
    </row>
    <row r="1132" spans="1:6" ht="11.25" x14ac:dyDescent="0.15">
      <c r="A1132" s="125"/>
    </row>
    <row r="1133" spans="1:6" x14ac:dyDescent="0.15">
      <c r="A1133" s="86" t="s">
        <v>255</v>
      </c>
      <c r="B1133" s="119" t="s">
        <v>342</v>
      </c>
      <c r="C1133" s="119" t="s">
        <v>343</v>
      </c>
      <c r="D1133" s="119" t="s">
        <v>344</v>
      </c>
      <c r="E1133" s="119" t="s">
        <v>345</v>
      </c>
      <c r="F1133" s="119" t="s">
        <v>346</v>
      </c>
    </row>
    <row r="1134" spans="1:6" x14ac:dyDescent="0.15">
      <c r="A1134" s="81" t="s">
        <v>69</v>
      </c>
      <c r="B1134" s="81">
        <v>0</v>
      </c>
      <c r="C1134" s="81">
        <v>0</v>
      </c>
      <c r="D1134" s="81">
        <v>0</v>
      </c>
      <c r="E1134" s="81">
        <v>16.2</v>
      </c>
      <c r="F1134" s="81">
        <v>0</v>
      </c>
    </row>
    <row r="1135" spans="1:6" x14ac:dyDescent="0.15">
      <c r="A1135" s="126">
        <v>0.73611111111111116</v>
      </c>
      <c r="B1135" s="81">
        <v>1.7999999999999999E-2</v>
      </c>
      <c r="C1135" s="81">
        <v>1.7999999999999999E-2</v>
      </c>
      <c r="D1135" s="81">
        <v>0</v>
      </c>
      <c r="E1135" s="81">
        <v>1057.6199999999999</v>
      </c>
      <c r="F1135" s="81">
        <v>0.56999999999999995</v>
      </c>
    </row>
    <row r="1136" spans="1:6" x14ac:dyDescent="0.15">
      <c r="A1136" s="126">
        <v>0.18055555555555558</v>
      </c>
      <c r="B1136" s="81">
        <v>8.7999999999999995E-2</v>
      </c>
      <c r="C1136" s="81">
        <v>0.09</v>
      </c>
      <c r="D1136" s="81">
        <v>2E-3</v>
      </c>
      <c r="E1136" s="81">
        <v>5232.8100000000004</v>
      </c>
      <c r="F1136" s="81">
        <v>1.88</v>
      </c>
    </row>
    <row r="1137" spans="1:6" x14ac:dyDescent="0.15">
      <c r="A1137" s="126">
        <v>0.11111111111111112</v>
      </c>
      <c r="B1137" s="81">
        <v>0.17699999999999999</v>
      </c>
      <c r="C1137" s="81">
        <v>0.17799999999999999</v>
      </c>
      <c r="D1137" s="81">
        <v>1E-3</v>
      </c>
      <c r="E1137" s="81">
        <v>10389.18</v>
      </c>
      <c r="F1137" s="81">
        <v>0.72</v>
      </c>
    </row>
    <row r="1138" spans="1:6" x14ac:dyDescent="0.15">
      <c r="A1138" s="127">
        <v>5.5555555555555552E-2</v>
      </c>
      <c r="B1138" s="81">
        <v>0.88400000000000001</v>
      </c>
      <c r="C1138" s="81">
        <v>0.872</v>
      </c>
      <c r="D1138" s="81">
        <v>1.2E-2</v>
      </c>
      <c r="E1138" s="81">
        <v>50733.93</v>
      </c>
      <c r="F1138" s="81">
        <v>1.4</v>
      </c>
    </row>
    <row r="1139" spans="1:6" x14ac:dyDescent="0.15">
      <c r="A1139" s="127">
        <v>4.8611111111111112E-2</v>
      </c>
      <c r="B1139" s="81">
        <v>1.768</v>
      </c>
      <c r="C1139" s="81">
        <v>1.79</v>
      </c>
      <c r="D1139" s="81">
        <v>2.1999999999999999E-2</v>
      </c>
      <c r="E1139" s="81">
        <v>104157.78</v>
      </c>
      <c r="F1139" s="81">
        <v>1.23</v>
      </c>
    </row>
    <row r="1140" spans="1:6" x14ac:dyDescent="0.15">
      <c r="A1140" s="127">
        <v>4.2361111111111106E-2</v>
      </c>
      <c r="B1140" s="81">
        <v>17.684999999999999</v>
      </c>
      <c r="C1140" s="81">
        <v>17.683</v>
      </c>
      <c r="D1140" s="81">
        <v>2E-3</v>
      </c>
      <c r="E1140" s="81">
        <v>1028973.35</v>
      </c>
      <c r="F1140" s="81">
        <v>0.01</v>
      </c>
    </row>
    <row r="1141" spans="1:6" ht="11.25" x14ac:dyDescent="0.15">
      <c r="A1141" s="125"/>
    </row>
    <row r="1142" spans="1:6" x14ac:dyDescent="0.15">
      <c r="A1142" s="86" t="s">
        <v>255</v>
      </c>
      <c r="B1142" s="119" t="s">
        <v>342</v>
      </c>
      <c r="C1142" s="119" t="s">
        <v>343</v>
      </c>
      <c r="D1142" s="119" t="s">
        <v>344</v>
      </c>
      <c r="E1142" s="119" t="s">
        <v>345</v>
      </c>
      <c r="F1142" s="119" t="s">
        <v>346</v>
      </c>
    </row>
    <row r="1143" spans="1:6" x14ac:dyDescent="0.15">
      <c r="A1143" s="81" t="s">
        <v>69</v>
      </c>
      <c r="B1143" s="81">
        <v>0</v>
      </c>
      <c r="C1143" s="81">
        <v>0</v>
      </c>
      <c r="D1143" s="81">
        <v>0</v>
      </c>
      <c r="E1143" s="81">
        <v>12.2</v>
      </c>
      <c r="F1143" s="81">
        <v>0</v>
      </c>
    </row>
    <row r="1144" spans="1:6" x14ac:dyDescent="0.15">
      <c r="A1144" s="126">
        <v>0.73611111111111116</v>
      </c>
      <c r="B1144" s="81">
        <v>1.7999999999999999E-2</v>
      </c>
      <c r="C1144" s="81">
        <v>1.9E-2</v>
      </c>
      <c r="D1144" s="81">
        <v>1E-3</v>
      </c>
      <c r="E1144" s="81">
        <v>213.66</v>
      </c>
      <c r="F1144" s="81">
        <v>3.52</v>
      </c>
    </row>
    <row r="1145" spans="1:6" x14ac:dyDescent="0.15">
      <c r="A1145" s="126">
        <v>0.18055555555555558</v>
      </c>
      <c r="B1145" s="81">
        <v>8.7999999999999995E-2</v>
      </c>
      <c r="C1145" s="81">
        <v>8.6999999999999994E-2</v>
      </c>
      <c r="D1145" s="81">
        <v>1E-3</v>
      </c>
      <c r="E1145" s="81">
        <v>954.07</v>
      </c>
      <c r="F1145" s="81">
        <v>1</v>
      </c>
    </row>
    <row r="1146" spans="1:6" x14ac:dyDescent="0.15">
      <c r="A1146" s="126">
        <v>0.11111111111111112</v>
      </c>
      <c r="B1146" s="81">
        <v>0.17699999999999999</v>
      </c>
      <c r="C1146" s="81">
        <v>0.17599999999999999</v>
      </c>
      <c r="D1146" s="81">
        <v>1E-3</v>
      </c>
      <c r="E1146" s="81">
        <v>1911.5</v>
      </c>
      <c r="F1146" s="81">
        <v>0.75</v>
      </c>
    </row>
    <row r="1147" spans="1:6" x14ac:dyDescent="0.15">
      <c r="A1147" s="127">
        <v>5.5555555555555552E-2</v>
      </c>
      <c r="B1147" s="81">
        <v>0.88400000000000001</v>
      </c>
      <c r="C1147" s="81">
        <v>0.875</v>
      </c>
      <c r="D1147" s="81">
        <v>8.9999999999999993E-3</v>
      </c>
      <c r="E1147" s="81">
        <v>9467.89</v>
      </c>
      <c r="F1147" s="81">
        <v>1.07</v>
      </c>
    </row>
    <row r="1148" spans="1:6" x14ac:dyDescent="0.15">
      <c r="A1148" s="127">
        <v>4.8611111111111112E-2</v>
      </c>
      <c r="B1148" s="81">
        <v>1.768</v>
      </c>
      <c r="C1148" s="81">
        <v>1.7809999999999999</v>
      </c>
      <c r="D1148" s="81">
        <v>1.2999999999999999E-2</v>
      </c>
      <c r="E1148" s="81">
        <v>19267.39</v>
      </c>
      <c r="F1148" s="81">
        <v>0.73</v>
      </c>
    </row>
    <row r="1149" spans="1:6" x14ac:dyDescent="0.15">
      <c r="A1149" s="127">
        <v>4.2361111111111106E-2</v>
      </c>
      <c r="B1149" s="81">
        <v>17.684999999999999</v>
      </c>
      <c r="C1149" s="81">
        <v>17.684000000000001</v>
      </c>
      <c r="D1149" s="81">
        <v>1E-3</v>
      </c>
      <c r="E1149" s="81">
        <v>191208.17</v>
      </c>
      <c r="F1149" s="81">
        <v>0</v>
      </c>
    </row>
    <row r="1150" spans="1:6" ht="11.25" x14ac:dyDescent="0.15">
      <c r="A1150" s="125"/>
    </row>
    <row r="1151" spans="1:6" x14ac:dyDescent="0.15">
      <c r="A1151" s="86" t="s">
        <v>255</v>
      </c>
      <c r="B1151" s="119" t="s">
        <v>342</v>
      </c>
      <c r="C1151" s="119" t="s">
        <v>343</v>
      </c>
      <c r="D1151" s="119" t="s">
        <v>344</v>
      </c>
      <c r="E1151" s="119" t="s">
        <v>345</v>
      </c>
      <c r="F1151" s="119" t="s">
        <v>346</v>
      </c>
    </row>
    <row r="1152" spans="1:6" x14ac:dyDescent="0.15">
      <c r="A1152" s="81" t="s">
        <v>69</v>
      </c>
      <c r="B1152" s="81">
        <v>0</v>
      </c>
      <c r="C1152" s="81">
        <v>0</v>
      </c>
      <c r="D1152" s="81">
        <v>0</v>
      </c>
      <c r="E1152" s="81">
        <v>2.9</v>
      </c>
      <c r="F1152" s="81">
        <v>0</v>
      </c>
    </row>
    <row r="1153" spans="1:6" x14ac:dyDescent="0.15">
      <c r="A1153" s="126">
        <v>0.73611111111111116</v>
      </c>
      <c r="B1153" s="81">
        <v>1.7999999999999999E-2</v>
      </c>
      <c r="C1153" s="81">
        <v>1.7000000000000001E-2</v>
      </c>
      <c r="D1153" s="81">
        <v>1E-3</v>
      </c>
      <c r="E1153" s="81">
        <v>155.43</v>
      </c>
      <c r="F1153" s="81">
        <v>7.88</v>
      </c>
    </row>
    <row r="1154" spans="1:6" x14ac:dyDescent="0.15">
      <c r="A1154" s="126">
        <v>0.18055555555555558</v>
      </c>
      <c r="B1154" s="81">
        <v>8.7999999999999995E-2</v>
      </c>
      <c r="C1154" s="81">
        <v>8.8999999999999996E-2</v>
      </c>
      <c r="D1154" s="81">
        <v>1E-3</v>
      </c>
      <c r="E1154" s="81">
        <v>825.5</v>
      </c>
      <c r="F1154" s="81">
        <v>1.61</v>
      </c>
    </row>
    <row r="1155" spans="1:6" x14ac:dyDescent="0.15">
      <c r="A1155" s="126">
        <v>0.11111111111111112</v>
      </c>
      <c r="B1155" s="81">
        <v>0.17699999999999999</v>
      </c>
      <c r="C1155" s="81">
        <v>0.16700000000000001</v>
      </c>
      <c r="D1155" s="81">
        <v>0.01</v>
      </c>
      <c r="E1155" s="81">
        <v>1538.82</v>
      </c>
      <c r="F1155" s="81">
        <v>5.67</v>
      </c>
    </row>
    <row r="1156" spans="1:6" x14ac:dyDescent="0.15">
      <c r="A1156" s="127">
        <v>5.5555555555555552E-2</v>
      </c>
      <c r="B1156" s="81">
        <v>0.88400000000000001</v>
      </c>
      <c r="C1156" s="81">
        <v>0.874</v>
      </c>
      <c r="D1156" s="81">
        <v>0.01</v>
      </c>
      <c r="E1156" s="81">
        <v>8043.87</v>
      </c>
      <c r="F1156" s="81">
        <v>1.1200000000000001</v>
      </c>
    </row>
    <row r="1157" spans="1:6" x14ac:dyDescent="0.15">
      <c r="A1157" s="127">
        <v>4.8611111111111112E-2</v>
      </c>
      <c r="B1157" s="81">
        <v>1.768</v>
      </c>
      <c r="C1157" s="81">
        <v>1.778</v>
      </c>
      <c r="D1157" s="81">
        <v>0.01</v>
      </c>
      <c r="E1157" s="81">
        <v>16355.34</v>
      </c>
      <c r="F1157" s="81">
        <v>0.54</v>
      </c>
    </row>
    <row r="1158" spans="1:6" x14ac:dyDescent="0.15">
      <c r="A1158" s="127">
        <v>4.2361111111111106E-2</v>
      </c>
      <c r="B1158" s="81">
        <v>17.684999999999999</v>
      </c>
      <c r="C1158" s="81">
        <v>17.684999999999999</v>
      </c>
      <c r="D1158" s="81">
        <v>0</v>
      </c>
      <c r="E1158" s="81">
        <v>162687.49</v>
      </c>
      <c r="F1158" s="81">
        <v>0</v>
      </c>
    </row>
    <row r="1159" spans="1:6" ht="11.25" x14ac:dyDescent="0.15">
      <c r="A1159" s="125"/>
    </row>
    <row r="1160" spans="1:6" x14ac:dyDescent="0.15">
      <c r="A1160" s="86" t="s">
        <v>255</v>
      </c>
      <c r="B1160" s="119" t="s">
        <v>342</v>
      </c>
      <c r="C1160" s="119" t="s">
        <v>343</v>
      </c>
      <c r="D1160" s="119" t="s">
        <v>344</v>
      </c>
      <c r="E1160" s="119" t="s">
        <v>345</v>
      </c>
      <c r="F1160" s="119" t="s">
        <v>346</v>
      </c>
    </row>
    <row r="1161" spans="1:6" x14ac:dyDescent="0.15">
      <c r="A1161" s="81" t="s">
        <v>69</v>
      </c>
      <c r="B1161" s="81">
        <v>0</v>
      </c>
      <c r="C1161" s="81">
        <v>0</v>
      </c>
      <c r="D1161" s="81">
        <v>0</v>
      </c>
      <c r="E1161" s="81">
        <v>2.89</v>
      </c>
      <c r="F1161" s="81">
        <v>0</v>
      </c>
    </row>
    <row r="1162" spans="1:6" x14ac:dyDescent="0.15">
      <c r="A1162" s="126">
        <v>0.73611111111111116</v>
      </c>
      <c r="B1162" s="81">
        <v>1.7999999999999999E-2</v>
      </c>
      <c r="C1162" s="81">
        <v>1.7000000000000001E-2</v>
      </c>
      <c r="D1162" s="81">
        <v>1E-3</v>
      </c>
      <c r="E1162" s="81">
        <v>624.82000000000005</v>
      </c>
      <c r="F1162" s="81">
        <v>3.17</v>
      </c>
    </row>
    <row r="1163" spans="1:6" x14ac:dyDescent="0.15">
      <c r="A1163" s="126">
        <v>0.18055555555555558</v>
      </c>
      <c r="B1163" s="81">
        <v>8.7999999999999995E-2</v>
      </c>
      <c r="C1163" s="81">
        <v>8.7999999999999995E-2</v>
      </c>
      <c r="D1163" s="81">
        <v>0</v>
      </c>
      <c r="E1163" s="81">
        <v>3135.69</v>
      </c>
      <c r="F1163" s="81">
        <v>0.24</v>
      </c>
    </row>
    <row r="1164" spans="1:6" x14ac:dyDescent="0.15">
      <c r="A1164" s="126">
        <v>0.11111111111111112</v>
      </c>
      <c r="B1164" s="81">
        <v>0.17699999999999999</v>
      </c>
      <c r="C1164" s="81">
        <v>0.17699999999999999</v>
      </c>
      <c r="D1164" s="81">
        <v>0</v>
      </c>
      <c r="E1164" s="81">
        <v>6307.35</v>
      </c>
      <c r="F1164" s="81">
        <v>0.18</v>
      </c>
    </row>
    <row r="1165" spans="1:6" x14ac:dyDescent="0.15">
      <c r="A1165" s="127">
        <v>5.5555555555555552E-2</v>
      </c>
      <c r="B1165" s="81">
        <v>0.88400000000000001</v>
      </c>
      <c r="C1165" s="81">
        <v>0.85799999999999998</v>
      </c>
      <c r="D1165" s="81">
        <v>2.5999999999999999E-2</v>
      </c>
      <c r="E1165" s="81">
        <v>30634.22</v>
      </c>
      <c r="F1165" s="81">
        <v>2.9</v>
      </c>
    </row>
    <row r="1166" spans="1:6" x14ac:dyDescent="0.15">
      <c r="A1166" s="127">
        <v>4.8611111111111112E-2</v>
      </c>
      <c r="B1166" s="81">
        <v>1.768</v>
      </c>
      <c r="C1166" s="81">
        <v>1.7629999999999999</v>
      </c>
      <c r="D1166" s="81">
        <v>5.0000000000000001E-3</v>
      </c>
      <c r="E1166" s="81">
        <v>62929.14</v>
      </c>
      <c r="F1166" s="81">
        <v>0.26</v>
      </c>
    </row>
    <row r="1167" spans="1:6" x14ac:dyDescent="0.15">
      <c r="A1167" s="127">
        <v>4.2361111111111106E-2</v>
      </c>
      <c r="B1167" s="81">
        <v>17.684999999999999</v>
      </c>
      <c r="C1167" s="81">
        <v>17.687000000000001</v>
      </c>
      <c r="D1167" s="81">
        <v>2E-3</v>
      </c>
      <c r="E1167" s="81">
        <v>631137.54</v>
      </c>
      <c r="F1167" s="81">
        <v>0.01</v>
      </c>
    </row>
    <row r="1168" spans="1:6" ht="11.25" x14ac:dyDescent="0.15">
      <c r="A1168" s="125"/>
    </row>
    <row r="1169" spans="1:6" x14ac:dyDescent="0.15">
      <c r="A1169" s="86" t="s">
        <v>255</v>
      </c>
      <c r="B1169" s="119" t="s">
        <v>342</v>
      </c>
      <c r="C1169" s="119" t="s">
        <v>343</v>
      </c>
      <c r="D1169" s="119" t="s">
        <v>344</v>
      </c>
      <c r="E1169" s="119" t="s">
        <v>345</v>
      </c>
      <c r="F1169" s="119" t="s">
        <v>346</v>
      </c>
    </row>
    <row r="1170" spans="1:6" x14ac:dyDescent="0.15">
      <c r="A1170" s="81" t="s">
        <v>69</v>
      </c>
      <c r="B1170" s="81">
        <v>0</v>
      </c>
      <c r="C1170" s="81">
        <v>0</v>
      </c>
      <c r="D1170" s="81">
        <v>0</v>
      </c>
      <c r="E1170" s="81">
        <v>4.5999999999999996</v>
      </c>
      <c r="F1170" s="81">
        <v>0</v>
      </c>
    </row>
    <row r="1171" spans="1:6" x14ac:dyDescent="0.15">
      <c r="A1171" s="126">
        <v>0.73611111111111116</v>
      </c>
      <c r="B1171" s="81">
        <v>1.7999999999999999E-2</v>
      </c>
      <c r="C1171" s="81">
        <v>1.9E-2</v>
      </c>
      <c r="D1171" s="81">
        <v>1E-3</v>
      </c>
      <c r="E1171" s="81">
        <v>222.59</v>
      </c>
      <c r="F1171" s="81">
        <v>5.94</v>
      </c>
    </row>
    <row r="1172" spans="1:6" x14ac:dyDescent="0.15">
      <c r="A1172" s="126">
        <v>0.18055555555555558</v>
      </c>
      <c r="B1172" s="81">
        <v>8.7999999999999995E-2</v>
      </c>
      <c r="C1172" s="81">
        <v>8.5999999999999993E-2</v>
      </c>
      <c r="D1172" s="81">
        <v>2E-3</v>
      </c>
      <c r="E1172" s="81">
        <v>985.53</v>
      </c>
      <c r="F1172" s="81">
        <v>2.4900000000000002</v>
      </c>
    </row>
    <row r="1173" spans="1:6" x14ac:dyDescent="0.15">
      <c r="A1173" s="126">
        <v>0.11111111111111112</v>
      </c>
      <c r="B1173" s="81">
        <v>0.17699999999999999</v>
      </c>
      <c r="C1173" s="81">
        <v>0.16900000000000001</v>
      </c>
      <c r="D1173" s="81">
        <v>8.0000000000000002E-3</v>
      </c>
      <c r="E1173" s="81">
        <v>1939.66</v>
      </c>
      <c r="F1173" s="81">
        <v>4.3600000000000003</v>
      </c>
    </row>
    <row r="1174" spans="1:6" x14ac:dyDescent="0.15">
      <c r="A1174" s="127">
        <v>5.5555555555555552E-2</v>
      </c>
      <c r="B1174" s="81">
        <v>0.88400000000000001</v>
      </c>
      <c r="C1174" s="81">
        <v>0.85399999999999998</v>
      </c>
      <c r="D1174" s="81">
        <v>0.03</v>
      </c>
      <c r="E1174" s="81">
        <v>9771.0499999999993</v>
      </c>
      <c r="F1174" s="81">
        <v>3.35</v>
      </c>
    </row>
    <row r="1175" spans="1:6" x14ac:dyDescent="0.15">
      <c r="A1175" s="127">
        <v>4.8611111111111112E-2</v>
      </c>
      <c r="B1175" s="81">
        <v>1.768</v>
      </c>
      <c r="C1175" s="81">
        <v>1.752</v>
      </c>
      <c r="D1175" s="81">
        <v>1.6E-2</v>
      </c>
      <c r="E1175" s="81">
        <v>20027.04</v>
      </c>
      <c r="F1175" s="81">
        <v>0.93</v>
      </c>
    </row>
    <row r="1176" spans="1:6" x14ac:dyDescent="0.15">
      <c r="A1176" s="127">
        <v>4.2361111111111106E-2</v>
      </c>
      <c r="B1176" s="81">
        <v>17.684999999999999</v>
      </c>
      <c r="C1176" s="81">
        <v>17.687999999999999</v>
      </c>
      <c r="D1176" s="81">
        <v>3.0000000000000001E-3</v>
      </c>
      <c r="E1176" s="81">
        <v>202200.08</v>
      </c>
      <c r="F1176" s="81">
        <v>0.02</v>
      </c>
    </row>
    <row r="1177" spans="1:6" ht="11.25" x14ac:dyDescent="0.15">
      <c r="A1177" s="125"/>
    </row>
    <row r="1178" spans="1:6" x14ac:dyDescent="0.15">
      <c r="A1178" s="86" t="s">
        <v>255</v>
      </c>
      <c r="B1178" s="119" t="s">
        <v>342</v>
      </c>
      <c r="C1178" s="119" t="s">
        <v>343</v>
      </c>
      <c r="D1178" s="119" t="s">
        <v>344</v>
      </c>
      <c r="E1178" s="119" t="s">
        <v>345</v>
      </c>
      <c r="F1178" s="119" t="s">
        <v>346</v>
      </c>
    </row>
    <row r="1179" spans="1:6" x14ac:dyDescent="0.15">
      <c r="A1179" s="81" t="s">
        <v>69</v>
      </c>
      <c r="B1179" s="81">
        <v>0</v>
      </c>
      <c r="C1179" s="81">
        <v>0</v>
      </c>
      <c r="D1179" s="81">
        <v>0</v>
      </c>
      <c r="E1179" s="81">
        <v>13.3</v>
      </c>
      <c r="F1179" s="81">
        <v>0</v>
      </c>
    </row>
    <row r="1180" spans="1:6" x14ac:dyDescent="0.15">
      <c r="A1180" s="126">
        <v>0.73611111111111116</v>
      </c>
      <c r="B1180" s="81">
        <v>1.7999999999999999E-2</v>
      </c>
      <c r="C1180" s="81">
        <v>1.7000000000000001E-2</v>
      </c>
      <c r="D1180" s="81">
        <v>1E-3</v>
      </c>
      <c r="E1180" s="81">
        <v>1223.8900000000001</v>
      </c>
      <c r="F1180" s="81">
        <v>4.01</v>
      </c>
    </row>
    <row r="1181" spans="1:6" x14ac:dyDescent="0.15">
      <c r="A1181" s="126">
        <v>0.18055555555555558</v>
      </c>
      <c r="B1181" s="81">
        <v>8.7999999999999995E-2</v>
      </c>
      <c r="C1181" s="81">
        <v>8.7999999999999995E-2</v>
      </c>
      <c r="D1181" s="81">
        <v>0</v>
      </c>
      <c r="E1181" s="81">
        <v>6164.28</v>
      </c>
      <c r="F1181" s="81">
        <v>0.23</v>
      </c>
    </row>
    <row r="1182" spans="1:6" x14ac:dyDescent="0.15">
      <c r="A1182" s="126">
        <v>0.11111111111111112</v>
      </c>
      <c r="B1182" s="81">
        <v>0.17699999999999999</v>
      </c>
      <c r="C1182" s="81">
        <v>0.17399999999999999</v>
      </c>
      <c r="D1182" s="81">
        <v>3.0000000000000001E-3</v>
      </c>
      <c r="E1182" s="81">
        <v>12187.86</v>
      </c>
      <c r="F1182" s="81">
        <v>1.83</v>
      </c>
    </row>
    <row r="1183" spans="1:6" x14ac:dyDescent="0.15">
      <c r="A1183" s="127">
        <v>5.5555555555555552E-2</v>
      </c>
      <c r="B1183" s="81">
        <v>0.88400000000000001</v>
      </c>
      <c r="C1183" s="81">
        <v>0.86599999999999999</v>
      </c>
      <c r="D1183" s="81">
        <v>1.7999999999999999E-2</v>
      </c>
      <c r="E1183" s="81">
        <v>60693.02</v>
      </c>
      <c r="F1183" s="81">
        <v>2.0299999999999998</v>
      </c>
    </row>
    <row r="1184" spans="1:6" x14ac:dyDescent="0.15">
      <c r="A1184" s="127">
        <v>4.8611111111111112E-2</v>
      </c>
      <c r="B1184" s="81">
        <v>1.768</v>
      </c>
      <c r="C1184" s="81">
        <v>1.768</v>
      </c>
      <c r="D1184" s="81">
        <v>0</v>
      </c>
      <c r="E1184" s="81">
        <v>123916.1</v>
      </c>
      <c r="F1184" s="81">
        <v>0.03</v>
      </c>
    </row>
    <row r="1185" spans="1:6" x14ac:dyDescent="0.15">
      <c r="A1185" s="127">
        <v>4.2361111111111106E-2</v>
      </c>
      <c r="B1185" s="81">
        <v>17.684999999999999</v>
      </c>
      <c r="C1185" s="81">
        <v>17.686</v>
      </c>
      <c r="D1185" s="81">
        <v>1E-3</v>
      </c>
      <c r="E1185" s="81">
        <v>1239115.31</v>
      </c>
      <c r="F1185" s="81">
        <v>0</v>
      </c>
    </row>
    <row r="1186" spans="1:6" ht="11.25" x14ac:dyDescent="0.15">
      <c r="A1186" s="125"/>
    </row>
    <row r="1187" spans="1:6" x14ac:dyDescent="0.15">
      <c r="A1187" s="86" t="s">
        <v>255</v>
      </c>
      <c r="B1187" s="119" t="s">
        <v>342</v>
      </c>
      <c r="C1187" s="119" t="s">
        <v>343</v>
      </c>
      <c r="D1187" s="119" t="s">
        <v>344</v>
      </c>
      <c r="E1187" s="119" t="s">
        <v>345</v>
      </c>
      <c r="F1187" s="119" t="s">
        <v>346</v>
      </c>
    </row>
    <row r="1188" spans="1:6" x14ac:dyDescent="0.15">
      <c r="A1188" s="81" t="s">
        <v>69</v>
      </c>
      <c r="B1188" s="81">
        <v>0</v>
      </c>
      <c r="C1188" s="81">
        <v>0</v>
      </c>
      <c r="D1188" s="81">
        <v>0</v>
      </c>
      <c r="E1188" s="81">
        <v>6</v>
      </c>
      <c r="F1188" s="81">
        <v>0</v>
      </c>
    </row>
    <row r="1189" spans="1:6" x14ac:dyDescent="0.15">
      <c r="A1189" s="126">
        <v>0.73611111111111116</v>
      </c>
      <c r="B1189" s="81">
        <v>1.7999999999999999E-2</v>
      </c>
      <c r="C1189" s="81">
        <v>1.7000000000000001E-2</v>
      </c>
      <c r="D1189" s="81">
        <v>1E-3</v>
      </c>
      <c r="E1189" s="81">
        <v>308.10000000000002</v>
      </c>
      <c r="F1189" s="81">
        <v>4.37</v>
      </c>
    </row>
    <row r="1190" spans="1:6" x14ac:dyDescent="0.15">
      <c r="A1190" s="126">
        <v>0.18055555555555558</v>
      </c>
      <c r="B1190" s="81">
        <v>8.7999999999999995E-2</v>
      </c>
      <c r="C1190" s="81">
        <v>8.8999999999999996E-2</v>
      </c>
      <c r="D1190" s="81">
        <v>1E-3</v>
      </c>
      <c r="E1190" s="81">
        <v>1566.9</v>
      </c>
      <c r="F1190" s="81">
        <v>1.07</v>
      </c>
    </row>
    <row r="1191" spans="1:6" x14ac:dyDescent="0.15">
      <c r="A1191" s="126">
        <v>0.11111111111111112</v>
      </c>
      <c r="B1191" s="81">
        <v>0.17699999999999999</v>
      </c>
      <c r="C1191" s="81">
        <v>0.17299999999999999</v>
      </c>
      <c r="D1191" s="81">
        <v>4.0000000000000001E-3</v>
      </c>
      <c r="E1191" s="81">
        <v>3047.88</v>
      </c>
      <c r="F1191" s="81">
        <v>2.0699999999999998</v>
      </c>
    </row>
    <row r="1192" spans="1:6" x14ac:dyDescent="0.15">
      <c r="A1192" s="127">
        <v>5.5555555555555552E-2</v>
      </c>
      <c r="B1192" s="81">
        <v>0.88400000000000001</v>
      </c>
      <c r="C1192" s="81">
        <v>0.85099999999999998</v>
      </c>
      <c r="D1192" s="81">
        <v>3.3000000000000002E-2</v>
      </c>
      <c r="E1192" s="81">
        <v>14939.74</v>
      </c>
      <c r="F1192" s="81">
        <v>3.74</v>
      </c>
    </row>
    <row r="1193" spans="1:6" x14ac:dyDescent="0.15">
      <c r="A1193" s="127">
        <v>4.8611111111111112E-2</v>
      </c>
      <c r="B1193" s="81">
        <v>1.768</v>
      </c>
      <c r="C1193" s="81">
        <v>1.754</v>
      </c>
      <c r="D1193" s="81">
        <v>1.4E-2</v>
      </c>
      <c r="E1193" s="81">
        <v>30786.13</v>
      </c>
      <c r="F1193" s="81">
        <v>0.8</v>
      </c>
    </row>
    <row r="1194" spans="1:6" x14ac:dyDescent="0.15">
      <c r="A1194" s="127">
        <v>4.2361111111111106E-2</v>
      </c>
      <c r="B1194" s="81">
        <v>17.684999999999999</v>
      </c>
      <c r="C1194" s="81">
        <v>17.687999999999999</v>
      </c>
      <c r="D1194" s="81">
        <v>3.0000000000000001E-3</v>
      </c>
      <c r="E1194" s="81">
        <v>310430.90000000002</v>
      </c>
      <c r="F1194" s="81">
        <v>0.02</v>
      </c>
    </row>
    <row r="1195" spans="1:6" ht="11.25" x14ac:dyDescent="0.15">
      <c r="A1195" s="125"/>
    </row>
    <row r="1196" spans="1:6" x14ac:dyDescent="0.15">
      <c r="A1196" s="86" t="s">
        <v>255</v>
      </c>
      <c r="B1196" s="119" t="s">
        <v>342</v>
      </c>
      <c r="C1196" s="119" t="s">
        <v>343</v>
      </c>
      <c r="D1196" s="119" t="s">
        <v>344</v>
      </c>
      <c r="E1196" s="119" t="s">
        <v>345</v>
      </c>
      <c r="F1196" s="119" t="s">
        <v>346</v>
      </c>
    </row>
    <row r="1197" spans="1:6" x14ac:dyDescent="0.15">
      <c r="A1197" s="81" t="s">
        <v>69</v>
      </c>
      <c r="B1197" s="81">
        <v>0</v>
      </c>
      <c r="C1197" s="81">
        <v>0</v>
      </c>
      <c r="D1197" s="81">
        <v>0</v>
      </c>
      <c r="E1197" s="81">
        <v>12.69</v>
      </c>
      <c r="F1197" s="81">
        <v>0</v>
      </c>
    </row>
    <row r="1198" spans="1:6" x14ac:dyDescent="0.15">
      <c r="A1198" s="126">
        <v>0.73611111111111116</v>
      </c>
      <c r="B1198" s="81">
        <v>1.7999999999999999E-2</v>
      </c>
      <c r="C1198" s="81">
        <v>1.7999999999999999E-2</v>
      </c>
      <c r="D1198" s="81">
        <v>0</v>
      </c>
      <c r="E1198" s="81">
        <v>1257.82</v>
      </c>
      <c r="F1198" s="81">
        <v>0.75</v>
      </c>
    </row>
    <row r="1199" spans="1:6" x14ac:dyDescent="0.15">
      <c r="A1199" s="126">
        <v>0.18055555555555558</v>
      </c>
      <c r="B1199" s="81">
        <v>8.7999999999999995E-2</v>
      </c>
      <c r="C1199" s="81">
        <v>8.8999999999999996E-2</v>
      </c>
      <c r="D1199" s="81">
        <v>1E-3</v>
      </c>
      <c r="E1199" s="81">
        <v>6213.84</v>
      </c>
      <c r="F1199" s="81">
        <v>1.1000000000000001</v>
      </c>
    </row>
    <row r="1200" spans="1:6" x14ac:dyDescent="0.15">
      <c r="A1200" s="126">
        <v>0.11111111111111112</v>
      </c>
      <c r="B1200" s="81">
        <v>0.17699999999999999</v>
      </c>
      <c r="C1200" s="81">
        <v>0.17399999999999999</v>
      </c>
      <c r="D1200" s="81">
        <v>3.0000000000000001E-3</v>
      </c>
      <c r="E1200" s="81">
        <v>12146.43</v>
      </c>
      <c r="F1200" s="81">
        <v>1.64</v>
      </c>
    </row>
    <row r="1201" spans="1:6" x14ac:dyDescent="0.15">
      <c r="A1201" s="127">
        <v>5.5555555555555552E-2</v>
      </c>
      <c r="B1201" s="81">
        <v>0.88400000000000001</v>
      </c>
      <c r="C1201" s="81">
        <v>0.86799999999999999</v>
      </c>
      <c r="D1201" s="81">
        <v>1.6E-2</v>
      </c>
      <c r="E1201" s="81">
        <v>60512.79</v>
      </c>
      <c r="F1201" s="81">
        <v>1.81</v>
      </c>
    </row>
    <row r="1202" spans="1:6" x14ac:dyDescent="0.15">
      <c r="A1202" s="127">
        <v>4.8611111111111112E-2</v>
      </c>
      <c r="B1202" s="81">
        <v>1.768</v>
      </c>
      <c r="C1202" s="81">
        <v>1.7749999999999999</v>
      </c>
      <c r="D1202" s="81">
        <v>7.0000000000000001E-3</v>
      </c>
      <c r="E1202" s="81">
        <v>123732.75</v>
      </c>
      <c r="F1202" s="81">
        <v>0.4</v>
      </c>
    </row>
    <row r="1203" spans="1:6" x14ac:dyDescent="0.15">
      <c r="A1203" s="127">
        <v>4.2361111111111106E-2</v>
      </c>
      <c r="B1203" s="81">
        <v>17.684999999999999</v>
      </c>
      <c r="C1203" s="81">
        <v>17.684999999999999</v>
      </c>
      <c r="D1203" s="81">
        <v>0</v>
      </c>
      <c r="E1203" s="81">
        <v>1232642.1100000001</v>
      </c>
      <c r="F1203" s="81">
        <v>0</v>
      </c>
    </row>
    <row r="1204" spans="1:6" ht="11.25" x14ac:dyDescent="0.15">
      <c r="A1204" s="125"/>
    </row>
    <row r="1205" spans="1:6" x14ac:dyDescent="0.15">
      <c r="A1205" s="86" t="s">
        <v>255</v>
      </c>
      <c r="B1205" s="119" t="s">
        <v>342</v>
      </c>
      <c r="C1205" s="119" t="s">
        <v>343</v>
      </c>
      <c r="D1205" s="119" t="s">
        <v>344</v>
      </c>
      <c r="E1205" s="119" t="s">
        <v>345</v>
      </c>
      <c r="F1205" s="119" t="s">
        <v>346</v>
      </c>
    </row>
    <row r="1206" spans="1:6" x14ac:dyDescent="0.15">
      <c r="A1206" s="81" t="s">
        <v>69</v>
      </c>
      <c r="B1206" s="81">
        <v>0</v>
      </c>
      <c r="C1206" s="81">
        <v>0</v>
      </c>
      <c r="D1206" s="81">
        <v>0</v>
      </c>
      <c r="E1206" s="81">
        <v>8.39</v>
      </c>
      <c r="F1206" s="81">
        <v>0</v>
      </c>
    </row>
    <row r="1207" spans="1:6" x14ac:dyDescent="0.15">
      <c r="A1207" s="126">
        <v>0.73611111111111116</v>
      </c>
      <c r="B1207" s="81">
        <v>1.7999999999999999E-2</v>
      </c>
      <c r="C1207" s="81">
        <v>1.7000000000000001E-2</v>
      </c>
      <c r="D1207" s="81">
        <v>1E-3</v>
      </c>
      <c r="E1207" s="81">
        <v>423.01</v>
      </c>
      <c r="F1207" s="81">
        <v>3.74</v>
      </c>
    </row>
    <row r="1208" spans="1:6" x14ac:dyDescent="0.15">
      <c r="A1208" s="126">
        <v>0.18055555555555558</v>
      </c>
      <c r="B1208" s="81">
        <v>8.7999999999999995E-2</v>
      </c>
      <c r="C1208" s="81">
        <v>0.09</v>
      </c>
      <c r="D1208" s="81">
        <v>2E-3</v>
      </c>
      <c r="E1208" s="81">
        <v>2172.4</v>
      </c>
      <c r="F1208" s="81">
        <v>2.76</v>
      </c>
    </row>
    <row r="1209" spans="1:6" x14ac:dyDescent="0.15">
      <c r="A1209" s="126">
        <v>0.11111111111111112</v>
      </c>
      <c r="B1209" s="81">
        <v>0.17699999999999999</v>
      </c>
      <c r="C1209" s="81">
        <v>0.17199999999999999</v>
      </c>
      <c r="D1209" s="81">
        <v>5.0000000000000001E-3</v>
      </c>
      <c r="E1209" s="81">
        <v>4124.2700000000004</v>
      </c>
      <c r="F1209" s="81">
        <v>2.83</v>
      </c>
    </row>
    <row r="1210" spans="1:6" x14ac:dyDescent="0.15">
      <c r="A1210" s="127">
        <v>5.5555555555555552E-2</v>
      </c>
      <c r="B1210" s="81">
        <v>0.88400000000000001</v>
      </c>
      <c r="C1210" s="81">
        <v>0.85399999999999998</v>
      </c>
      <c r="D1210" s="81">
        <v>0.03</v>
      </c>
      <c r="E1210" s="81">
        <v>20450.89</v>
      </c>
      <c r="F1210" s="81">
        <v>3.37</v>
      </c>
    </row>
    <row r="1211" spans="1:6" x14ac:dyDescent="0.15">
      <c r="A1211" s="127">
        <v>4.8611111111111112E-2</v>
      </c>
      <c r="B1211" s="81">
        <v>1.768</v>
      </c>
      <c r="C1211" s="81">
        <v>1.7509999999999999</v>
      </c>
      <c r="D1211" s="81">
        <v>1.7000000000000001E-2</v>
      </c>
      <c r="E1211" s="81">
        <v>41905.47</v>
      </c>
      <c r="F1211" s="81">
        <v>0.97</v>
      </c>
    </row>
    <row r="1212" spans="1:6" x14ac:dyDescent="0.15">
      <c r="A1212" s="127">
        <v>4.2361111111111106E-2</v>
      </c>
      <c r="B1212" s="81">
        <v>17.684999999999999</v>
      </c>
      <c r="C1212" s="81">
        <v>17.687999999999999</v>
      </c>
      <c r="D1212" s="81">
        <v>3.0000000000000001E-3</v>
      </c>
      <c r="E1212" s="81">
        <v>423292.93</v>
      </c>
      <c r="F1212" s="81">
        <v>0.02</v>
      </c>
    </row>
    <row r="1213" spans="1:6" ht="11.25" x14ac:dyDescent="0.15">
      <c r="A1213" s="125"/>
    </row>
    <row r="1214" spans="1:6" x14ac:dyDescent="0.15">
      <c r="A1214" s="86" t="s">
        <v>255</v>
      </c>
      <c r="B1214" s="119" t="s">
        <v>342</v>
      </c>
      <c r="C1214" s="119" t="s">
        <v>343</v>
      </c>
      <c r="D1214" s="119" t="s">
        <v>344</v>
      </c>
      <c r="E1214" s="119" t="s">
        <v>345</v>
      </c>
      <c r="F1214" s="119" t="s">
        <v>346</v>
      </c>
    </row>
    <row r="1215" spans="1:6" x14ac:dyDescent="0.15">
      <c r="A1215" s="81" t="s">
        <v>69</v>
      </c>
      <c r="B1215" s="81">
        <v>0</v>
      </c>
      <c r="C1215" s="81">
        <v>0</v>
      </c>
      <c r="D1215" s="81">
        <v>0</v>
      </c>
      <c r="E1215" s="81">
        <v>6.11</v>
      </c>
      <c r="F1215" s="81">
        <v>0</v>
      </c>
    </row>
    <row r="1216" spans="1:6" x14ac:dyDescent="0.15">
      <c r="A1216" s="126">
        <v>0.73611111111111116</v>
      </c>
      <c r="B1216" s="81">
        <v>1.7999999999999999E-2</v>
      </c>
      <c r="C1216" s="81">
        <v>1.7999999999999999E-2</v>
      </c>
      <c r="D1216" s="81">
        <v>0</v>
      </c>
      <c r="E1216" s="81">
        <v>1328.2</v>
      </c>
      <c r="F1216" s="81">
        <v>0.23</v>
      </c>
    </row>
    <row r="1217" spans="1:6" x14ac:dyDescent="0.15">
      <c r="A1217" s="126">
        <v>0.18055555555555558</v>
      </c>
      <c r="B1217" s="81">
        <v>8.7999999999999995E-2</v>
      </c>
      <c r="C1217" s="81">
        <v>8.8999999999999996E-2</v>
      </c>
      <c r="D1217" s="81">
        <v>1E-3</v>
      </c>
      <c r="E1217" s="81">
        <v>6559.43</v>
      </c>
      <c r="F1217" s="81">
        <v>1.62</v>
      </c>
    </row>
    <row r="1218" spans="1:6" x14ac:dyDescent="0.15">
      <c r="A1218" s="126">
        <v>0.11111111111111112</v>
      </c>
      <c r="B1218" s="81">
        <v>0.17699999999999999</v>
      </c>
      <c r="C1218" s="81">
        <v>0.17399999999999999</v>
      </c>
      <c r="D1218" s="81">
        <v>3.0000000000000001E-3</v>
      </c>
      <c r="E1218" s="81">
        <v>12764.85</v>
      </c>
      <c r="F1218" s="81">
        <v>1.64</v>
      </c>
    </row>
    <row r="1219" spans="1:6" x14ac:dyDescent="0.15">
      <c r="A1219" s="127">
        <v>5.5555555555555552E-2</v>
      </c>
      <c r="B1219" s="81">
        <v>0.88400000000000001</v>
      </c>
      <c r="C1219" s="81">
        <v>0.86899999999999999</v>
      </c>
      <c r="D1219" s="81">
        <v>1.4999999999999999E-2</v>
      </c>
      <c r="E1219" s="81">
        <v>63691.11</v>
      </c>
      <c r="F1219" s="81">
        <v>1.69</v>
      </c>
    </row>
    <row r="1220" spans="1:6" x14ac:dyDescent="0.15">
      <c r="A1220" s="127">
        <v>4.8611111111111112E-2</v>
      </c>
      <c r="B1220" s="81">
        <v>1.768</v>
      </c>
      <c r="C1220" s="81">
        <v>1.7689999999999999</v>
      </c>
      <c r="D1220" s="81">
        <v>1E-3</v>
      </c>
      <c r="E1220" s="81">
        <v>129626.19</v>
      </c>
      <c r="F1220" s="81">
        <v>0.04</v>
      </c>
    </row>
    <row r="1221" spans="1:6" x14ac:dyDescent="0.15">
      <c r="A1221" s="127">
        <v>4.2361111111111106E-2</v>
      </c>
      <c r="B1221" s="81">
        <v>17.684999999999999</v>
      </c>
      <c r="C1221" s="81">
        <v>17.686</v>
      </c>
      <c r="D1221" s="81">
        <v>1E-3</v>
      </c>
      <c r="E1221" s="81">
        <v>1296073.72</v>
      </c>
      <c r="F1221" s="81">
        <v>0</v>
      </c>
    </row>
    <row r="1222" spans="1:6" ht="11.25" x14ac:dyDescent="0.15">
      <c r="A1222" s="125"/>
    </row>
    <row r="1223" spans="1:6" x14ac:dyDescent="0.15">
      <c r="A1223" s="86" t="s">
        <v>255</v>
      </c>
      <c r="B1223" s="119" t="s">
        <v>342</v>
      </c>
      <c r="C1223" s="119" t="s">
        <v>343</v>
      </c>
      <c r="D1223" s="119" t="s">
        <v>344</v>
      </c>
      <c r="E1223" s="119" t="s">
        <v>345</v>
      </c>
      <c r="F1223" s="119" t="s">
        <v>346</v>
      </c>
    </row>
    <row r="1224" spans="1:6" x14ac:dyDescent="0.15">
      <c r="A1224" s="81" t="s">
        <v>69</v>
      </c>
      <c r="B1224" s="81">
        <v>0</v>
      </c>
      <c r="C1224" s="81">
        <v>0</v>
      </c>
      <c r="D1224" s="81">
        <v>0</v>
      </c>
      <c r="E1224" s="81">
        <v>4.99</v>
      </c>
      <c r="F1224" s="81">
        <v>0</v>
      </c>
    </row>
    <row r="1225" spans="1:6" x14ac:dyDescent="0.15">
      <c r="A1225" s="126">
        <v>0.73611111111111116</v>
      </c>
      <c r="B1225" s="81">
        <v>1.7999999999999999E-2</v>
      </c>
      <c r="C1225" s="81">
        <v>1.7999999999999999E-2</v>
      </c>
      <c r="D1225" s="81">
        <v>0</v>
      </c>
      <c r="E1225" s="81">
        <v>295.44</v>
      </c>
      <c r="F1225" s="81">
        <v>1.24</v>
      </c>
    </row>
    <row r="1226" spans="1:6" x14ac:dyDescent="0.15">
      <c r="A1226" s="126">
        <v>0.18055555555555558</v>
      </c>
      <c r="B1226" s="81">
        <v>8.7999999999999995E-2</v>
      </c>
      <c r="C1226" s="81">
        <v>8.6999999999999994E-2</v>
      </c>
      <c r="D1226" s="81">
        <v>1E-3</v>
      </c>
      <c r="E1226" s="81">
        <v>1424.98</v>
      </c>
      <c r="F1226" s="81">
        <v>1.24</v>
      </c>
    </row>
    <row r="1227" spans="1:6" x14ac:dyDescent="0.15">
      <c r="A1227" s="126">
        <v>0.11111111111111112</v>
      </c>
      <c r="B1227" s="81">
        <v>0.17699999999999999</v>
      </c>
      <c r="C1227" s="81">
        <v>0.17499999999999999</v>
      </c>
      <c r="D1227" s="81">
        <v>2E-3</v>
      </c>
      <c r="E1227" s="81">
        <v>2856.83</v>
      </c>
      <c r="F1227" s="81">
        <v>1.39</v>
      </c>
    </row>
    <row r="1228" spans="1:6" x14ac:dyDescent="0.15">
      <c r="A1228" s="127">
        <v>5.5555555555555552E-2</v>
      </c>
      <c r="B1228" s="81">
        <v>0.88400000000000001</v>
      </c>
      <c r="C1228" s="81">
        <v>0.86</v>
      </c>
      <c r="D1228" s="81">
        <v>2.4E-2</v>
      </c>
      <c r="E1228" s="81">
        <v>14054.48</v>
      </c>
      <c r="F1228" s="81">
        <v>2.73</v>
      </c>
    </row>
    <row r="1229" spans="1:6" x14ac:dyDescent="0.15">
      <c r="A1229" s="127">
        <v>4.8611111111111112E-2</v>
      </c>
      <c r="B1229" s="81">
        <v>1.768</v>
      </c>
      <c r="C1229" s="81">
        <v>1.7549999999999999</v>
      </c>
      <c r="D1229" s="81">
        <v>1.2999999999999999E-2</v>
      </c>
      <c r="E1229" s="81">
        <v>28685.42</v>
      </c>
      <c r="F1229" s="81">
        <v>0.71</v>
      </c>
    </row>
    <row r="1230" spans="1:6" x14ac:dyDescent="0.15">
      <c r="A1230" s="127">
        <v>4.2361111111111106E-2</v>
      </c>
      <c r="B1230" s="81">
        <v>17.684999999999999</v>
      </c>
      <c r="C1230" s="81">
        <v>17.687000000000001</v>
      </c>
      <c r="D1230" s="81">
        <v>2E-3</v>
      </c>
      <c r="E1230" s="81">
        <v>288993.3</v>
      </c>
      <c r="F1230" s="81">
        <v>0.01</v>
      </c>
    </row>
    <row r="1231" spans="1:6" ht="11.25" x14ac:dyDescent="0.15">
      <c r="A1231" s="125"/>
    </row>
    <row r="1232" spans="1:6" x14ac:dyDescent="0.15">
      <c r="A1232" s="86" t="s">
        <v>255</v>
      </c>
      <c r="B1232" s="119" t="s">
        <v>342</v>
      </c>
      <c r="C1232" s="119" t="s">
        <v>343</v>
      </c>
      <c r="D1232" s="119" t="s">
        <v>344</v>
      </c>
      <c r="E1232" s="119" t="s">
        <v>345</v>
      </c>
      <c r="F1232" s="119" t="s">
        <v>346</v>
      </c>
    </row>
    <row r="1233" spans="1:6" x14ac:dyDescent="0.15">
      <c r="A1233" s="81" t="s">
        <v>69</v>
      </c>
      <c r="B1233" s="81">
        <v>0</v>
      </c>
      <c r="C1233" s="81">
        <v>0</v>
      </c>
      <c r="D1233" s="81">
        <v>0</v>
      </c>
      <c r="E1233" s="81">
        <v>4.7</v>
      </c>
      <c r="F1233" s="81">
        <v>0</v>
      </c>
    </row>
    <row r="1234" spans="1:6" x14ac:dyDescent="0.15">
      <c r="A1234" s="126">
        <v>0.73611111111111116</v>
      </c>
      <c r="B1234" s="81">
        <v>1.7999999999999999E-2</v>
      </c>
      <c r="C1234" s="81">
        <v>1.7999999999999999E-2</v>
      </c>
      <c r="D1234" s="81">
        <v>0</v>
      </c>
      <c r="E1234" s="81">
        <v>1315.78</v>
      </c>
      <c r="F1234" s="81">
        <v>1.29</v>
      </c>
    </row>
    <row r="1235" spans="1:6" x14ac:dyDescent="0.15">
      <c r="A1235" s="126">
        <v>0.18055555555555558</v>
      </c>
      <c r="B1235" s="81">
        <v>8.7999999999999995E-2</v>
      </c>
      <c r="C1235" s="81">
        <v>8.7999999999999995E-2</v>
      </c>
      <c r="D1235" s="81">
        <v>0</v>
      </c>
      <c r="E1235" s="81">
        <v>6507.56</v>
      </c>
      <c r="F1235" s="81">
        <v>0.15</v>
      </c>
    </row>
    <row r="1236" spans="1:6" x14ac:dyDescent="0.15">
      <c r="A1236" s="126">
        <v>0.11111111111111112</v>
      </c>
      <c r="B1236" s="81">
        <v>0.17699999999999999</v>
      </c>
      <c r="C1236" s="81">
        <v>0.17499999999999999</v>
      </c>
      <c r="D1236" s="81">
        <v>2E-3</v>
      </c>
      <c r="E1236" s="81">
        <v>12945.49</v>
      </c>
      <c r="F1236" s="81">
        <v>0.92</v>
      </c>
    </row>
    <row r="1237" spans="1:6" x14ac:dyDescent="0.15">
      <c r="A1237" s="127">
        <v>5.5555555555555552E-2</v>
      </c>
      <c r="B1237" s="81">
        <v>0.88400000000000001</v>
      </c>
      <c r="C1237" s="81">
        <v>0.86499999999999999</v>
      </c>
      <c r="D1237" s="81">
        <v>1.9E-2</v>
      </c>
      <c r="E1237" s="81">
        <v>63861.440000000002</v>
      </c>
      <c r="F1237" s="81">
        <v>2.1</v>
      </c>
    </row>
    <row r="1238" spans="1:6" x14ac:dyDescent="0.15">
      <c r="A1238" s="127">
        <v>4.8611111111111112E-2</v>
      </c>
      <c r="B1238" s="81">
        <v>1.768</v>
      </c>
      <c r="C1238" s="81">
        <v>1.784</v>
      </c>
      <c r="D1238" s="81">
        <v>1.6E-2</v>
      </c>
      <c r="E1238" s="81">
        <v>131605.89000000001</v>
      </c>
      <c r="F1238" s="81">
        <v>0.88</v>
      </c>
    </row>
    <row r="1239" spans="1:6" x14ac:dyDescent="0.15">
      <c r="A1239" s="127">
        <v>4.2361111111111106E-2</v>
      </c>
      <c r="B1239" s="81">
        <v>17.684999999999999</v>
      </c>
      <c r="C1239" s="81">
        <v>17.684000000000001</v>
      </c>
      <c r="D1239" s="81">
        <v>1E-3</v>
      </c>
      <c r="E1239" s="81">
        <v>1304897.29</v>
      </c>
      <c r="F1239" s="81">
        <v>0</v>
      </c>
    </row>
    <row r="1240" spans="1:6" ht="11.25" x14ac:dyDescent="0.15">
      <c r="A1240" s="125"/>
    </row>
    <row r="1241" spans="1:6" x14ac:dyDescent="0.15">
      <c r="A1241" s="86" t="s">
        <v>255</v>
      </c>
      <c r="B1241" s="119" t="s">
        <v>342</v>
      </c>
      <c r="C1241" s="119" t="s">
        <v>343</v>
      </c>
      <c r="D1241" s="119" t="s">
        <v>344</v>
      </c>
      <c r="E1241" s="119" t="s">
        <v>345</v>
      </c>
      <c r="F1241" s="119" t="s">
        <v>346</v>
      </c>
    </row>
    <row r="1242" spans="1:6" x14ac:dyDescent="0.15">
      <c r="A1242" s="81" t="s">
        <v>69</v>
      </c>
      <c r="B1242" s="81">
        <v>0</v>
      </c>
      <c r="C1242" s="81">
        <v>0</v>
      </c>
      <c r="D1242" s="81">
        <v>0</v>
      </c>
      <c r="E1242" s="81">
        <v>10.19</v>
      </c>
      <c r="F1242" s="81">
        <v>0</v>
      </c>
    </row>
    <row r="1243" spans="1:6" x14ac:dyDescent="0.15">
      <c r="A1243" s="126">
        <v>0.73611111111111116</v>
      </c>
      <c r="B1243" s="81">
        <v>0.01</v>
      </c>
      <c r="C1243" s="81">
        <v>0.01</v>
      </c>
      <c r="D1243" s="81">
        <v>0</v>
      </c>
      <c r="E1243" s="81">
        <v>2993.93</v>
      </c>
      <c r="F1243" s="81">
        <v>2.5499999999999998</v>
      </c>
    </row>
    <row r="1244" spans="1:6" x14ac:dyDescent="0.15">
      <c r="A1244" s="126">
        <v>0.18055555555555558</v>
      </c>
      <c r="B1244" s="81">
        <v>0.05</v>
      </c>
      <c r="C1244" s="81">
        <v>4.7E-2</v>
      </c>
      <c r="D1244" s="81">
        <v>3.0000000000000001E-3</v>
      </c>
      <c r="E1244" s="81">
        <v>14468.03</v>
      </c>
      <c r="F1244" s="81">
        <v>5.56</v>
      </c>
    </row>
    <row r="1245" spans="1:6" x14ac:dyDescent="0.15">
      <c r="A1245" s="126">
        <v>0.11111111111111112</v>
      </c>
      <c r="B1245" s="81">
        <v>9.9000000000000005E-2</v>
      </c>
      <c r="C1245" s="81">
        <v>9.2999999999999999E-2</v>
      </c>
      <c r="D1245" s="81">
        <v>6.0000000000000001E-3</v>
      </c>
      <c r="E1245" s="81">
        <v>28526.22</v>
      </c>
      <c r="F1245" s="81">
        <v>5.92</v>
      </c>
    </row>
    <row r="1246" spans="1:6" x14ac:dyDescent="0.15">
      <c r="A1246" s="127">
        <v>5.5555555555555552E-2</v>
      </c>
      <c r="B1246" s="81">
        <v>0.496</v>
      </c>
      <c r="C1246" s="81">
        <v>0.47799999999999998</v>
      </c>
      <c r="D1246" s="81">
        <v>1.7999999999999999E-2</v>
      </c>
      <c r="E1246" s="81">
        <v>146455.9</v>
      </c>
      <c r="F1246" s="81">
        <v>3.57</v>
      </c>
    </row>
    <row r="1247" spans="1:6" x14ac:dyDescent="0.15">
      <c r="A1247" s="127">
        <v>4.8611111111111112E-2</v>
      </c>
      <c r="B1247" s="81">
        <v>0.99099999999999999</v>
      </c>
      <c r="C1247" s="81">
        <v>0.97899999999999998</v>
      </c>
      <c r="D1247" s="81">
        <v>1.2E-2</v>
      </c>
      <c r="E1247" s="81">
        <v>299842.37</v>
      </c>
      <c r="F1247" s="81">
        <v>1.18</v>
      </c>
    </row>
    <row r="1248" spans="1:6" x14ac:dyDescent="0.15">
      <c r="A1248" s="127">
        <v>4.2361111111111106E-2</v>
      </c>
      <c r="B1248" s="81">
        <v>9.9109999999999996</v>
      </c>
      <c r="C1248" s="81">
        <v>9.9130000000000003</v>
      </c>
      <c r="D1248" s="81">
        <v>2E-3</v>
      </c>
      <c r="E1248" s="81">
        <v>3035162.68</v>
      </c>
      <c r="F1248" s="81">
        <v>0.02</v>
      </c>
    </row>
    <row r="1249" spans="1:6" ht="11.25" x14ac:dyDescent="0.15">
      <c r="A1249" s="125"/>
    </row>
    <row r="1250" spans="1:6" x14ac:dyDescent="0.15">
      <c r="A1250" s="86" t="s">
        <v>255</v>
      </c>
      <c r="B1250" s="119" t="s">
        <v>342</v>
      </c>
      <c r="C1250" s="119" t="s">
        <v>343</v>
      </c>
      <c r="D1250" s="119" t="s">
        <v>344</v>
      </c>
      <c r="E1250" s="119" t="s">
        <v>345</v>
      </c>
      <c r="F1250" s="119" t="s">
        <v>346</v>
      </c>
    </row>
    <row r="1251" spans="1:6" x14ac:dyDescent="0.15">
      <c r="A1251" s="81" t="s">
        <v>69</v>
      </c>
      <c r="B1251" s="81">
        <v>0</v>
      </c>
      <c r="C1251" s="81">
        <v>0</v>
      </c>
      <c r="D1251" s="81">
        <v>0</v>
      </c>
      <c r="E1251" s="81">
        <v>260.41000000000003</v>
      </c>
      <c r="F1251" s="81">
        <v>0</v>
      </c>
    </row>
    <row r="1252" spans="1:6" x14ac:dyDescent="0.15">
      <c r="A1252" s="126">
        <v>0.73611111111111116</v>
      </c>
      <c r="B1252" s="81">
        <v>6.5000000000000002E-2</v>
      </c>
      <c r="C1252" s="81">
        <v>6.4000000000000001E-2</v>
      </c>
      <c r="D1252" s="81">
        <v>1E-3</v>
      </c>
      <c r="E1252" s="81">
        <v>1385.71</v>
      </c>
      <c r="F1252" s="81">
        <v>1.9</v>
      </c>
    </row>
    <row r="1253" spans="1:6" x14ac:dyDescent="0.15">
      <c r="A1253" s="126">
        <v>0.18055555555555558</v>
      </c>
      <c r="B1253" s="81">
        <v>0.32500000000000001</v>
      </c>
      <c r="C1253" s="81">
        <v>0.311</v>
      </c>
      <c r="D1253" s="81">
        <v>1.4E-2</v>
      </c>
      <c r="E1253" s="81">
        <v>5751.85</v>
      </c>
      <c r="F1253" s="81">
        <v>4.25</v>
      </c>
    </row>
    <row r="1254" spans="1:6" x14ac:dyDescent="0.15">
      <c r="A1254" s="126">
        <v>0.11111111111111112</v>
      </c>
      <c r="B1254" s="81">
        <v>0.65</v>
      </c>
      <c r="C1254" s="81">
        <v>0.61799999999999999</v>
      </c>
      <c r="D1254" s="81">
        <v>3.2000000000000001E-2</v>
      </c>
      <c r="E1254" s="81">
        <v>11166.26</v>
      </c>
      <c r="F1254" s="81">
        <v>4.92</v>
      </c>
    </row>
    <row r="1255" spans="1:6" x14ac:dyDescent="0.15">
      <c r="A1255" s="127">
        <v>5.5555555555555552E-2</v>
      </c>
      <c r="B1255" s="81">
        <v>3.25</v>
      </c>
      <c r="C1255" s="81">
        <v>3.0779999999999998</v>
      </c>
      <c r="D1255" s="81">
        <v>0.17199999999999999</v>
      </c>
      <c r="E1255" s="81">
        <v>54575.46</v>
      </c>
      <c r="F1255" s="81">
        <v>5.3</v>
      </c>
    </row>
    <row r="1256" spans="1:6" x14ac:dyDescent="0.15">
      <c r="A1256" s="127">
        <v>4.8611111111111112E-2</v>
      </c>
      <c r="B1256" s="81">
        <v>6.5</v>
      </c>
      <c r="C1256" s="81">
        <v>6.4029999999999996</v>
      </c>
      <c r="D1256" s="81">
        <v>9.7000000000000003E-2</v>
      </c>
      <c r="E1256" s="81">
        <v>113246.89</v>
      </c>
      <c r="F1256" s="81">
        <v>1.5</v>
      </c>
    </row>
    <row r="1257" spans="1:6" x14ac:dyDescent="0.15">
      <c r="A1257" s="127">
        <v>4.2361111111111106E-2</v>
      </c>
      <c r="B1257" s="81">
        <v>64.998999999999995</v>
      </c>
      <c r="C1257" s="81">
        <v>65.018000000000001</v>
      </c>
      <c r="D1257" s="81">
        <v>1.9E-2</v>
      </c>
      <c r="E1257" s="81">
        <v>1147639.3799999999</v>
      </c>
      <c r="F1257" s="81">
        <v>0.03</v>
      </c>
    </row>
    <row r="1258" spans="1:6" ht="11.25" x14ac:dyDescent="0.15">
      <c r="A1258" s="125"/>
    </row>
    <row r="1259" spans="1:6" x14ac:dyDescent="0.15">
      <c r="A1259" s="86" t="s">
        <v>255</v>
      </c>
      <c r="B1259" s="119" t="s">
        <v>342</v>
      </c>
      <c r="C1259" s="119" t="s">
        <v>343</v>
      </c>
      <c r="D1259" s="119" t="s">
        <v>344</v>
      </c>
      <c r="E1259" s="119" t="s">
        <v>345</v>
      </c>
      <c r="F1259" s="119" t="s">
        <v>346</v>
      </c>
    </row>
    <row r="1260" spans="1:6" x14ac:dyDescent="0.15">
      <c r="A1260" s="81" t="s">
        <v>69</v>
      </c>
      <c r="B1260" s="81">
        <v>0</v>
      </c>
      <c r="C1260" s="81">
        <v>0</v>
      </c>
      <c r="D1260" s="81">
        <v>0</v>
      </c>
      <c r="E1260" s="81">
        <v>4.7</v>
      </c>
      <c r="F1260" s="81">
        <v>0</v>
      </c>
    </row>
    <row r="1261" spans="1:6" x14ac:dyDescent="0.15">
      <c r="A1261" s="126">
        <v>0.73611111111111116</v>
      </c>
      <c r="B1261" s="81">
        <v>6.6000000000000003E-2</v>
      </c>
      <c r="C1261" s="81">
        <v>6.6000000000000003E-2</v>
      </c>
      <c r="D1261" s="81">
        <v>0</v>
      </c>
      <c r="E1261" s="81">
        <v>1564.67</v>
      </c>
      <c r="F1261" s="81">
        <v>0.01</v>
      </c>
    </row>
    <row r="1262" spans="1:6" x14ac:dyDescent="0.15">
      <c r="A1262" s="126">
        <v>0.18055555555555558</v>
      </c>
      <c r="B1262" s="81">
        <v>0.33200000000000002</v>
      </c>
      <c r="C1262" s="81">
        <v>0.33500000000000002</v>
      </c>
      <c r="D1262" s="81">
        <v>3.0000000000000001E-3</v>
      </c>
      <c r="E1262" s="81">
        <v>7924.85</v>
      </c>
      <c r="F1262" s="81">
        <v>0.92</v>
      </c>
    </row>
    <row r="1263" spans="1:6" x14ac:dyDescent="0.15">
      <c r="A1263" s="126">
        <v>0.11111111111111112</v>
      </c>
      <c r="B1263" s="81">
        <v>0.66500000000000004</v>
      </c>
      <c r="C1263" s="81">
        <v>0.64800000000000002</v>
      </c>
      <c r="D1263" s="81">
        <v>1.7000000000000001E-2</v>
      </c>
      <c r="E1263" s="81">
        <v>15322.31</v>
      </c>
      <c r="F1263" s="81">
        <v>2.56</v>
      </c>
    </row>
    <row r="1264" spans="1:6" x14ac:dyDescent="0.15">
      <c r="A1264" s="127">
        <v>5.5555555555555552E-2</v>
      </c>
      <c r="B1264" s="81">
        <v>3.323</v>
      </c>
      <c r="C1264" s="81">
        <v>3.2719999999999998</v>
      </c>
      <c r="D1264" s="81">
        <v>5.0999999999999997E-2</v>
      </c>
      <c r="E1264" s="81">
        <v>77362.820000000007</v>
      </c>
      <c r="F1264" s="81">
        <v>1.52</v>
      </c>
    </row>
    <row r="1265" spans="1:6" x14ac:dyDescent="0.15">
      <c r="A1265" s="127">
        <v>4.8611111111111112E-2</v>
      </c>
      <c r="B1265" s="81">
        <v>6.6449999999999996</v>
      </c>
      <c r="C1265" s="81">
        <v>6.6509999999999998</v>
      </c>
      <c r="D1265" s="81">
        <v>6.0000000000000001E-3</v>
      </c>
      <c r="E1265" s="81">
        <v>157217.54999999999</v>
      </c>
      <c r="F1265" s="81">
        <v>0.08</v>
      </c>
    </row>
    <row r="1266" spans="1:6" x14ac:dyDescent="0.15">
      <c r="A1266" s="127">
        <v>4.2361111111111106E-2</v>
      </c>
      <c r="B1266" s="81">
        <v>66.451999999999998</v>
      </c>
      <c r="C1266" s="81">
        <v>66.453999999999994</v>
      </c>
      <c r="D1266" s="81">
        <v>2E-3</v>
      </c>
      <c r="E1266" s="81">
        <v>1570914.53</v>
      </c>
      <c r="F1266" s="81">
        <v>0</v>
      </c>
    </row>
    <row r="1267" spans="1:6" ht="11.25" x14ac:dyDescent="0.15">
      <c r="A1267" s="125"/>
    </row>
    <row r="1268" spans="1:6" x14ac:dyDescent="0.15">
      <c r="A1268" s="86" t="s">
        <v>255</v>
      </c>
      <c r="B1268" s="119" t="s">
        <v>342</v>
      </c>
      <c r="C1268" s="119" t="s">
        <v>343</v>
      </c>
      <c r="D1268" s="119" t="s">
        <v>344</v>
      </c>
      <c r="E1268" s="119" t="s">
        <v>345</v>
      </c>
      <c r="F1268" s="119" t="s">
        <v>346</v>
      </c>
    </row>
    <row r="1269" spans="1:6" x14ac:dyDescent="0.15">
      <c r="A1269" s="81" t="s">
        <v>69</v>
      </c>
      <c r="B1269" s="81">
        <v>0</v>
      </c>
      <c r="C1269" s="81">
        <v>0</v>
      </c>
      <c r="D1269" s="81">
        <v>0</v>
      </c>
      <c r="E1269" s="81">
        <v>6.8</v>
      </c>
      <c r="F1269" s="81">
        <v>0</v>
      </c>
    </row>
    <row r="1270" spans="1:6" x14ac:dyDescent="0.15">
      <c r="A1270" s="126">
        <v>0.73611111111111116</v>
      </c>
      <c r="B1270" s="81">
        <v>6.6000000000000003E-2</v>
      </c>
      <c r="C1270" s="81">
        <v>6.7000000000000004E-2</v>
      </c>
      <c r="D1270" s="81">
        <v>1E-3</v>
      </c>
      <c r="E1270" s="81">
        <v>2276.77</v>
      </c>
      <c r="F1270" s="81">
        <v>0.93</v>
      </c>
    </row>
    <row r="1271" spans="1:6" x14ac:dyDescent="0.15">
      <c r="A1271" s="126">
        <v>0.18055555555555558</v>
      </c>
      <c r="B1271" s="81">
        <v>0.33200000000000002</v>
      </c>
      <c r="C1271" s="81">
        <v>0.33100000000000002</v>
      </c>
      <c r="D1271" s="81">
        <v>1E-3</v>
      </c>
      <c r="E1271" s="81">
        <v>11289.9</v>
      </c>
      <c r="F1271" s="81">
        <v>0.27</v>
      </c>
    </row>
    <row r="1272" spans="1:6" x14ac:dyDescent="0.15">
      <c r="A1272" s="126">
        <v>0.11111111111111112</v>
      </c>
      <c r="B1272" s="81">
        <v>0.66500000000000004</v>
      </c>
      <c r="C1272" s="81">
        <v>0.65700000000000003</v>
      </c>
      <c r="D1272" s="81">
        <v>8.0000000000000002E-3</v>
      </c>
      <c r="E1272" s="81">
        <v>22411.52</v>
      </c>
      <c r="F1272" s="81">
        <v>1.1299999999999999</v>
      </c>
    </row>
    <row r="1273" spans="1:6" x14ac:dyDescent="0.15">
      <c r="A1273" s="127">
        <v>5.5555555555555552E-2</v>
      </c>
      <c r="B1273" s="81">
        <v>3.323</v>
      </c>
      <c r="C1273" s="81">
        <v>3.2909999999999999</v>
      </c>
      <c r="D1273" s="81">
        <v>3.2000000000000001E-2</v>
      </c>
      <c r="E1273" s="81">
        <v>112137.60000000001</v>
      </c>
      <c r="F1273" s="81">
        <v>0.97</v>
      </c>
    </row>
    <row r="1274" spans="1:6" x14ac:dyDescent="0.15">
      <c r="A1274" s="127">
        <v>4.8611111111111112E-2</v>
      </c>
      <c r="B1274" s="81">
        <v>6.6449999999999996</v>
      </c>
      <c r="C1274" s="81">
        <v>6.6970000000000001</v>
      </c>
      <c r="D1274" s="81">
        <v>5.1999999999999998E-2</v>
      </c>
      <c r="E1274" s="81">
        <v>228219.13</v>
      </c>
      <c r="F1274" s="81">
        <v>0.79</v>
      </c>
    </row>
    <row r="1275" spans="1:6" x14ac:dyDescent="0.15">
      <c r="A1275" s="127">
        <v>4.2361111111111106E-2</v>
      </c>
      <c r="B1275" s="81">
        <v>66.451999999999998</v>
      </c>
      <c r="C1275" s="81">
        <v>66.447999999999993</v>
      </c>
      <c r="D1275" s="81">
        <v>4.0000000000000001E-3</v>
      </c>
      <c r="E1275" s="81">
        <v>2264290.5</v>
      </c>
      <c r="F1275" s="81">
        <v>0.01</v>
      </c>
    </row>
    <row r="1276" spans="1:6" ht="11.25" x14ac:dyDescent="0.15">
      <c r="A1276" s="125"/>
    </row>
    <row r="1277" spans="1:6" x14ac:dyDescent="0.15">
      <c r="A1277" s="86" t="s">
        <v>255</v>
      </c>
      <c r="B1277" s="119" t="s">
        <v>342</v>
      </c>
      <c r="C1277" s="119" t="s">
        <v>343</v>
      </c>
      <c r="D1277" s="119" t="s">
        <v>344</v>
      </c>
      <c r="E1277" s="119" t="s">
        <v>345</v>
      </c>
      <c r="F1277" s="119" t="s">
        <v>346</v>
      </c>
    </row>
    <row r="1278" spans="1:6" x14ac:dyDescent="0.15">
      <c r="A1278" s="81" t="s">
        <v>69</v>
      </c>
      <c r="B1278" s="81">
        <v>0</v>
      </c>
      <c r="C1278" s="81">
        <v>0</v>
      </c>
      <c r="D1278" s="81">
        <v>0</v>
      </c>
      <c r="E1278" s="81">
        <v>17.809999999999999</v>
      </c>
      <c r="F1278" s="81">
        <v>0</v>
      </c>
    </row>
    <row r="1279" spans="1:6" x14ac:dyDescent="0.15">
      <c r="A1279" s="126">
        <v>0.73611111111111116</v>
      </c>
      <c r="B1279" s="81">
        <v>0.01</v>
      </c>
      <c r="C1279" s="81">
        <v>8.0000000000000002E-3</v>
      </c>
      <c r="D1279" s="81">
        <v>2E-3</v>
      </c>
      <c r="E1279" s="81">
        <v>270.41000000000003</v>
      </c>
      <c r="F1279" s="81">
        <v>20.88</v>
      </c>
    </row>
    <row r="1280" spans="1:6" x14ac:dyDescent="0.15">
      <c r="A1280" s="126">
        <v>0.18055555555555558</v>
      </c>
      <c r="B1280" s="81">
        <v>0.05</v>
      </c>
      <c r="C1280" s="81">
        <v>4.2000000000000003E-2</v>
      </c>
      <c r="D1280" s="81">
        <v>8.0000000000000002E-3</v>
      </c>
      <c r="E1280" s="81">
        <v>1342.95</v>
      </c>
      <c r="F1280" s="81">
        <v>16.989999999999998</v>
      </c>
    </row>
    <row r="1281" spans="1:6" x14ac:dyDescent="0.15">
      <c r="A1281" s="126">
        <v>0.11111111111111112</v>
      </c>
      <c r="B1281" s="81">
        <v>9.9000000000000005E-2</v>
      </c>
      <c r="C1281" s="81">
        <v>8.2000000000000003E-2</v>
      </c>
      <c r="D1281" s="81">
        <v>1.7000000000000001E-2</v>
      </c>
      <c r="E1281" s="81">
        <v>2622.91</v>
      </c>
      <c r="F1281" s="81">
        <v>17.579999999999998</v>
      </c>
    </row>
    <row r="1282" spans="1:6" x14ac:dyDescent="0.15">
      <c r="A1282" s="127">
        <v>5.5555555555555552E-2</v>
      </c>
      <c r="B1282" s="81">
        <v>0.496</v>
      </c>
      <c r="C1282" s="81">
        <v>0.41399999999999998</v>
      </c>
      <c r="D1282" s="81">
        <v>8.2000000000000003E-2</v>
      </c>
      <c r="E1282" s="81">
        <v>13236.66</v>
      </c>
      <c r="F1282" s="81">
        <v>16.53</v>
      </c>
    </row>
    <row r="1283" spans="1:6" x14ac:dyDescent="0.15">
      <c r="A1283" s="127">
        <v>4.8611111111111112E-2</v>
      </c>
      <c r="B1283" s="81">
        <v>0.99099999999999999</v>
      </c>
      <c r="C1283" s="81">
        <v>0.81499999999999995</v>
      </c>
      <c r="D1283" s="81">
        <v>0.17599999999999999</v>
      </c>
      <c r="E1283" s="81">
        <v>26025.51</v>
      </c>
      <c r="F1283" s="81">
        <v>17.8</v>
      </c>
    </row>
    <row r="1284" spans="1:6" x14ac:dyDescent="0.15">
      <c r="A1284" s="127">
        <v>4.2361111111111106E-2</v>
      </c>
      <c r="B1284" s="81">
        <v>9.9109999999999996</v>
      </c>
      <c r="C1284" s="81">
        <v>9.9329999999999998</v>
      </c>
      <c r="D1284" s="81">
        <v>2.1999999999999999E-2</v>
      </c>
      <c r="E1284" s="81">
        <v>317161.38</v>
      </c>
      <c r="F1284" s="81">
        <v>0.22</v>
      </c>
    </row>
    <row r="1285" spans="1:6" ht="11.25" x14ac:dyDescent="0.15">
      <c r="A1285" s="125"/>
    </row>
    <row r="1286" spans="1:6" x14ac:dyDescent="0.15">
      <c r="A1286" s="86" t="s">
        <v>255</v>
      </c>
      <c r="B1286" s="119" t="s">
        <v>342</v>
      </c>
      <c r="C1286" s="119" t="s">
        <v>343</v>
      </c>
      <c r="D1286" s="119" t="s">
        <v>344</v>
      </c>
      <c r="E1286" s="119" t="s">
        <v>345</v>
      </c>
      <c r="F1286" s="119" t="s">
        <v>346</v>
      </c>
    </row>
    <row r="1287" spans="1:6" x14ac:dyDescent="0.15">
      <c r="A1287" s="81" t="s">
        <v>69</v>
      </c>
      <c r="B1287" s="81">
        <v>0</v>
      </c>
      <c r="C1287" s="81">
        <v>0</v>
      </c>
      <c r="D1287" s="81">
        <v>0</v>
      </c>
      <c r="E1287" s="81">
        <v>4.4000000000000004</v>
      </c>
      <c r="F1287" s="81">
        <v>0</v>
      </c>
    </row>
    <row r="1288" spans="1:6" x14ac:dyDescent="0.15">
      <c r="A1288" s="126">
        <v>0.73611111111111116</v>
      </c>
      <c r="B1288" s="81">
        <v>0.01</v>
      </c>
      <c r="C1288" s="81">
        <v>0.01</v>
      </c>
      <c r="D1288" s="81">
        <v>0</v>
      </c>
      <c r="E1288" s="81">
        <v>138.59</v>
      </c>
      <c r="F1288" s="81">
        <v>2.06</v>
      </c>
    </row>
    <row r="1289" spans="1:6" x14ac:dyDescent="0.15">
      <c r="A1289" s="126">
        <v>0.18055555555555558</v>
      </c>
      <c r="B1289" s="81">
        <v>0.05</v>
      </c>
      <c r="C1289" s="81">
        <v>4.4999999999999998E-2</v>
      </c>
      <c r="D1289" s="81">
        <v>5.0000000000000001E-3</v>
      </c>
      <c r="E1289" s="81">
        <v>617.05999999999995</v>
      </c>
      <c r="F1289" s="81">
        <v>10.57</v>
      </c>
    </row>
    <row r="1290" spans="1:6" x14ac:dyDescent="0.15">
      <c r="A1290" s="126">
        <v>0.11111111111111112</v>
      </c>
      <c r="B1290" s="81">
        <v>9.9000000000000005E-2</v>
      </c>
      <c r="C1290" s="81">
        <v>9.0999999999999998E-2</v>
      </c>
      <c r="D1290" s="81">
        <v>8.0000000000000002E-3</v>
      </c>
      <c r="E1290" s="81">
        <v>1249.97</v>
      </c>
      <c r="F1290" s="81">
        <v>8.17</v>
      </c>
    </row>
    <row r="1291" spans="1:6" x14ac:dyDescent="0.15">
      <c r="A1291" s="127">
        <v>5.5555555555555552E-2</v>
      </c>
      <c r="B1291" s="81">
        <v>0.496</v>
      </c>
      <c r="C1291" s="81">
        <v>0.46200000000000002</v>
      </c>
      <c r="D1291" s="81">
        <v>3.4000000000000002E-2</v>
      </c>
      <c r="E1291" s="81">
        <v>6337.39</v>
      </c>
      <c r="F1291" s="81">
        <v>6.81</v>
      </c>
    </row>
    <row r="1292" spans="1:6" x14ac:dyDescent="0.15">
      <c r="A1292" s="127">
        <v>4.8611111111111112E-2</v>
      </c>
      <c r="B1292" s="81">
        <v>0.99099999999999999</v>
      </c>
      <c r="C1292" s="81">
        <v>0.91100000000000003</v>
      </c>
      <c r="D1292" s="81">
        <v>0.08</v>
      </c>
      <c r="E1292" s="81">
        <v>12488.55</v>
      </c>
      <c r="F1292" s="81">
        <v>8.06</v>
      </c>
    </row>
    <row r="1293" spans="1:6" x14ac:dyDescent="0.15">
      <c r="A1293" s="127">
        <v>4.2361111111111106E-2</v>
      </c>
      <c r="B1293" s="81">
        <v>9.9109999999999996</v>
      </c>
      <c r="C1293" s="81">
        <v>9.9209999999999994</v>
      </c>
      <c r="D1293" s="81">
        <v>0.01</v>
      </c>
      <c r="E1293" s="81">
        <v>135934.41</v>
      </c>
      <c r="F1293" s="81">
        <v>0.1</v>
      </c>
    </row>
    <row r="1294" spans="1:6" ht="11.25" x14ac:dyDescent="0.15">
      <c r="A1294" s="125"/>
    </row>
    <row r="1295" spans="1:6" x14ac:dyDescent="0.15">
      <c r="A1295" s="86" t="s">
        <v>255</v>
      </c>
      <c r="B1295" s="119" t="s">
        <v>342</v>
      </c>
      <c r="C1295" s="119" t="s">
        <v>343</v>
      </c>
      <c r="D1295" s="119" t="s">
        <v>344</v>
      </c>
      <c r="E1295" s="119" t="s">
        <v>345</v>
      </c>
      <c r="F1295" s="119" t="s">
        <v>346</v>
      </c>
    </row>
    <row r="1296" spans="1:6" x14ac:dyDescent="0.15">
      <c r="A1296" s="81" t="s">
        <v>69</v>
      </c>
      <c r="B1296" s="81">
        <v>0</v>
      </c>
      <c r="C1296" s="81">
        <v>0</v>
      </c>
      <c r="D1296" s="81">
        <v>0</v>
      </c>
      <c r="E1296" s="81">
        <v>95.81</v>
      </c>
      <c r="F1296" s="81">
        <v>0</v>
      </c>
    </row>
    <row r="1297" spans="1:6" x14ac:dyDescent="0.15">
      <c r="A1297" s="126">
        <v>0.73611111111111116</v>
      </c>
      <c r="B1297" s="81">
        <v>0.01</v>
      </c>
      <c r="C1297" s="81">
        <v>6.0000000000000001E-3</v>
      </c>
      <c r="D1297" s="81">
        <v>4.0000000000000001E-3</v>
      </c>
      <c r="E1297" s="81">
        <v>119.18</v>
      </c>
      <c r="F1297" s="81">
        <v>44.59</v>
      </c>
    </row>
    <row r="1298" spans="1:6" x14ac:dyDescent="0.15">
      <c r="A1298" s="126">
        <v>0.18055555555555558</v>
      </c>
      <c r="B1298" s="81">
        <v>0.05</v>
      </c>
      <c r="C1298" s="81">
        <v>1.0999999999999999E-2</v>
      </c>
      <c r="D1298" s="81">
        <v>3.9E-2</v>
      </c>
      <c r="E1298" s="81">
        <v>140.41999999999999</v>
      </c>
      <c r="F1298" s="81">
        <v>78.849999999999994</v>
      </c>
    </row>
    <row r="1299" spans="1:6" x14ac:dyDescent="0.15">
      <c r="A1299" s="126">
        <v>0.11111111111111112</v>
      </c>
      <c r="B1299" s="81">
        <v>9.9000000000000005E-2</v>
      </c>
      <c r="C1299" s="81">
        <v>0.03</v>
      </c>
      <c r="D1299" s="81">
        <v>6.9000000000000006E-2</v>
      </c>
      <c r="E1299" s="81">
        <v>223.96</v>
      </c>
      <c r="F1299" s="81">
        <v>69.319999999999993</v>
      </c>
    </row>
    <row r="1300" spans="1:6" x14ac:dyDescent="0.15">
      <c r="A1300" s="127">
        <v>5.5555555555555552E-2</v>
      </c>
      <c r="B1300" s="81">
        <v>0.496</v>
      </c>
      <c r="C1300" s="81">
        <v>0.48599999999999999</v>
      </c>
      <c r="D1300" s="81">
        <v>0.01</v>
      </c>
      <c r="E1300" s="81">
        <v>2145.9699999999998</v>
      </c>
      <c r="F1300" s="81">
        <v>2.0299999999999998</v>
      </c>
    </row>
    <row r="1301" spans="1:6" x14ac:dyDescent="0.15">
      <c r="A1301" s="127">
        <v>4.8611111111111112E-2</v>
      </c>
      <c r="B1301" s="81">
        <v>0.99099999999999999</v>
      </c>
      <c r="C1301" s="81">
        <v>0.874</v>
      </c>
      <c r="D1301" s="81">
        <v>0.11700000000000001</v>
      </c>
      <c r="E1301" s="81">
        <v>3781.53</v>
      </c>
      <c r="F1301" s="81">
        <v>11.85</v>
      </c>
    </row>
    <row r="1302" spans="1:6" x14ac:dyDescent="0.15">
      <c r="A1302" s="127">
        <v>4.2361111111111106E-2</v>
      </c>
      <c r="B1302" s="81">
        <v>9.9109999999999996</v>
      </c>
      <c r="C1302" s="81">
        <v>9.9239999999999995</v>
      </c>
      <c r="D1302" s="81">
        <v>1.2999999999999999E-2</v>
      </c>
      <c r="E1302" s="81">
        <v>41967.53</v>
      </c>
      <c r="F1302" s="81">
        <v>0.13</v>
      </c>
    </row>
    <row r="1303" spans="1:6" ht="11.25" x14ac:dyDescent="0.15">
      <c r="A1303" s="125"/>
    </row>
    <row r="1304" spans="1:6" x14ac:dyDescent="0.15">
      <c r="A1304" s="86" t="s">
        <v>255</v>
      </c>
      <c r="B1304" s="119" t="s">
        <v>342</v>
      </c>
      <c r="C1304" s="119" t="s">
        <v>343</v>
      </c>
      <c r="D1304" s="119" t="s">
        <v>344</v>
      </c>
      <c r="E1304" s="119" t="s">
        <v>345</v>
      </c>
      <c r="F1304" s="119" t="s">
        <v>346</v>
      </c>
    </row>
    <row r="1305" spans="1:6" x14ac:dyDescent="0.15">
      <c r="A1305" s="81" t="s">
        <v>69</v>
      </c>
      <c r="B1305" s="81">
        <v>0</v>
      </c>
      <c r="C1305" s="81">
        <v>0</v>
      </c>
      <c r="D1305" s="81">
        <v>0</v>
      </c>
      <c r="E1305" s="81">
        <v>28.89</v>
      </c>
      <c r="F1305" s="81">
        <v>0</v>
      </c>
    </row>
    <row r="1306" spans="1:6" x14ac:dyDescent="0.15">
      <c r="A1306" s="126">
        <v>0.73611111111111116</v>
      </c>
      <c r="B1306" s="81">
        <v>0.42199999999999999</v>
      </c>
      <c r="C1306" s="81">
        <v>0.40200000000000002</v>
      </c>
      <c r="D1306" s="81">
        <v>0.02</v>
      </c>
      <c r="E1306" s="81">
        <v>15546.88</v>
      </c>
      <c r="F1306" s="81">
        <v>4.67</v>
      </c>
    </row>
    <row r="1307" spans="1:6" x14ac:dyDescent="0.15">
      <c r="A1307" s="126">
        <v>0.18055555555555558</v>
      </c>
      <c r="B1307" s="81">
        <v>2.1080000000000001</v>
      </c>
      <c r="C1307" s="81">
        <v>2.0070000000000001</v>
      </c>
      <c r="D1307" s="81">
        <v>0.10100000000000001</v>
      </c>
      <c r="E1307" s="81">
        <v>77434.649999999994</v>
      </c>
      <c r="F1307" s="81">
        <v>4.8099999999999996</v>
      </c>
    </row>
    <row r="1308" spans="1:6" x14ac:dyDescent="0.15">
      <c r="A1308" s="126">
        <v>0.11111111111111112</v>
      </c>
      <c r="B1308" s="81">
        <v>4.2160000000000002</v>
      </c>
      <c r="C1308" s="81">
        <v>3.976</v>
      </c>
      <c r="D1308" s="81">
        <v>0.24</v>
      </c>
      <c r="E1308" s="81">
        <v>153419.13</v>
      </c>
      <c r="F1308" s="81">
        <v>5.68</v>
      </c>
    </row>
    <row r="1309" spans="1:6" x14ac:dyDescent="0.15">
      <c r="A1309" s="127">
        <v>5.5555555555555552E-2</v>
      </c>
      <c r="B1309" s="81">
        <v>21.077999999999999</v>
      </c>
      <c r="C1309" s="81">
        <v>19.523</v>
      </c>
      <c r="D1309" s="81">
        <v>1.5549999999999999</v>
      </c>
      <c r="E1309" s="81">
        <v>753126.88</v>
      </c>
      <c r="F1309" s="81">
        <v>7.38</v>
      </c>
    </row>
    <row r="1310" spans="1:6" x14ac:dyDescent="0.15">
      <c r="A1310" s="127">
        <v>4.8611111111111112E-2</v>
      </c>
      <c r="B1310" s="81">
        <v>42.156999999999996</v>
      </c>
      <c r="C1310" s="81">
        <v>39.466000000000001</v>
      </c>
      <c r="D1310" s="81">
        <v>2.6909999999999998</v>
      </c>
      <c r="E1310" s="81">
        <v>1522432.9</v>
      </c>
      <c r="F1310" s="81">
        <v>6.38</v>
      </c>
    </row>
    <row r="1311" spans="1:6" x14ac:dyDescent="0.15">
      <c r="A1311" s="127">
        <v>4.2361111111111106E-2</v>
      </c>
      <c r="B1311" s="81">
        <v>421.56799999999998</v>
      </c>
      <c r="C1311" s="81">
        <v>421.91800000000001</v>
      </c>
      <c r="D1311" s="81">
        <v>0.35</v>
      </c>
      <c r="E1311" s="81">
        <v>16275720</v>
      </c>
      <c r="F1311" s="81">
        <v>0.08</v>
      </c>
    </row>
    <row r="1312" spans="1:6" ht="11.25" x14ac:dyDescent="0.15">
      <c r="A1312" s="125"/>
    </row>
    <row r="1313" spans="1:6" x14ac:dyDescent="0.15">
      <c r="A1313" s="86" t="s">
        <v>255</v>
      </c>
      <c r="B1313" s="119" t="s">
        <v>342</v>
      </c>
      <c r="C1313" s="119" t="s">
        <v>343</v>
      </c>
      <c r="D1313" s="119" t="s">
        <v>344</v>
      </c>
      <c r="E1313" s="119" t="s">
        <v>345</v>
      </c>
      <c r="F1313" s="119" t="s">
        <v>346</v>
      </c>
    </row>
    <row r="1314" spans="1:6" x14ac:dyDescent="0.15">
      <c r="A1314" s="81" t="s">
        <v>69</v>
      </c>
      <c r="B1314" s="81">
        <v>0</v>
      </c>
      <c r="C1314" s="81">
        <v>0</v>
      </c>
      <c r="D1314" s="81">
        <v>0</v>
      </c>
      <c r="E1314" s="81">
        <v>595.53</v>
      </c>
      <c r="F1314" s="81">
        <v>0</v>
      </c>
    </row>
    <row r="1315" spans="1:6" x14ac:dyDescent="0.15">
      <c r="A1315" s="126">
        <v>0.73611111111111116</v>
      </c>
      <c r="B1315" s="81">
        <v>6.5000000000000002E-2</v>
      </c>
      <c r="C1315" s="81">
        <v>6.9000000000000006E-2</v>
      </c>
      <c r="D1315" s="81">
        <v>4.0000000000000001E-3</v>
      </c>
      <c r="E1315" s="81">
        <v>4624.8900000000003</v>
      </c>
      <c r="F1315" s="81">
        <v>6.09</v>
      </c>
    </row>
    <row r="1316" spans="1:6" x14ac:dyDescent="0.15">
      <c r="A1316" s="126">
        <v>0.18055555555555558</v>
      </c>
      <c r="B1316" s="81">
        <v>0.32700000000000001</v>
      </c>
      <c r="C1316" s="81">
        <v>0.33500000000000002</v>
      </c>
      <c r="D1316" s="81">
        <v>8.0000000000000002E-3</v>
      </c>
      <c r="E1316" s="81">
        <v>20189.830000000002</v>
      </c>
      <c r="F1316" s="81">
        <v>2.54</v>
      </c>
    </row>
    <row r="1317" spans="1:6" x14ac:dyDescent="0.15">
      <c r="A1317" s="126">
        <v>0.11111111111111112</v>
      </c>
      <c r="B1317" s="81">
        <v>0.65400000000000003</v>
      </c>
      <c r="C1317" s="81">
        <v>0.67</v>
      </c>
      <c r="D1317" s="81">
        <v>1.6E-2</v>
      </c>
      <c r="E1317" s="81">
        <v>39739.879999999997</v>
      </c>
      <c r="F1317" s="81">
        <v>2.4300000000000002</v>
      </c>
    </row>
    <row r="1318" spans="1:6" x14ac:dyDescent="0.15">
      <c r="A1318" s="127">
        <v>5.5555555555555552E-2</v>
      </c>
      <c r="B1318" s="81">
        <v>3.2679999999999998</v>
      </c>
      <c r="C1318" s="81">
        <v>3.2509999999999999</v>
      </c>
      <c r="D1318" s="81">
        <v>1.7000000000000001E-2</v>
      </c>
      <c r="E1318" s="81">
        <v>190554.14</v>
      </c>
      <c r="F1318" s="81">
        <v>0.53</v>
      </c>
    </row>
    <row r="1319" spans="1:6" x14ac:dyDescent="0.15">
      <c r="A1319" s="127">
        <v>4.8611111111111112E-2</v>
      </c>
      <c r="B1319" s="81">
        <v>6.5350000000000001</v>
      </c>
      <c r="C1319" s="81">
        <v>6.6790000000000003</v>
      </c>
      <c r="D1319" s="81">
        <v>0.14399999999999999</v>
      </c>
      <c r="E1319" s="81">
        <v>390866.72</v>
      </c>
      <c r="F1319" s="81">
        <v>2.2000000000000002</v>
      </c>
    </row>
    <row r="1320" spans="1:6" x14ac:dyDescent="0.15">
      <c r="A1320" s="127">
        <v>4.2361111111111106E-2</v>
      </c>
      <c r="B1320" s="81">
        <v>65.353999999999999</v>
      </c>
      <c r="C1320" s="81">
        <v>65.34</v>
      </c>
      <c r="D1320" s="81">
        <v>1.4E-2</v>
      </c>
      <c r="E1320" s="81">
        <v>3818709.12</v>
      </c>
      <c r="F1320" s="81">
        <v>0.02</v>
      </c>
    </row>
    <row r="1321" spans="1:6" ht="11.25" x14ac:dyDescent="0.15">
      <c r="A1321" s="125"/>
    </row>
    <row r="1322" spans="1:6" x14ac:dyDescent="0.15">
      <c r="A1322" s="86" t="s">
        <v>255</v>
      </c>
      <c r="B1322" s="119" t="s">
        <v>342</v>
      </c>
      <c r="C1322" s="119" t="s">
        <v>343</v>
      </c>
      <c r="D1322" s="119" t="s">
        <v>344</v>
      </c>
      <c r="E1322" s="119" t="s">
        <v>345</v>
      </c>
      <c r="F1322" s="119" t="s">
        <v>346</v>
      </c>
    </row>
    <row r="1323" spans="1:6" x14ac:dyDescent="0.15">
      <c r="A1323" s="81" t="s">
        <v>69</v>
      </c>
      <c r="B1323" s="81">
        <v>0</v>
      </c>
      <c r="C1323" s="81">
        <v>0</v>
      </c>
      <c r="D1323" s="81">
        <v>0</v>
      </c>
      <c r="E1323" s="81">
        <v>25.78</v>
      </c>
      <c r="F1323" s="81">
        <v>0</v>
      </c>
    </row>
    <row r="1324" spans="1:6" x14ac:dyDescent="0.15">
      <c r="A1324" s="126">
        <v>0.73611111111111116</v>
      </c>
      <c r="B1324" s="81">
        <v>1.7999999999999999E-2</v>
      </c>
      <c r="C1324" s="81">
        <v>1.9E-2</v>
      </c>
      <c r="D1324" s="81">
        <v>1E-3</v>
      </c>
      <c r="E1324" s="81">
        <v>1046.4100000000001</v>
      </c>
      <c r="F1324" s="81">
        <v>8.32</v>
      </c>
    </row>
    <row r="1325" spans="1:6" x14ac:dyDescent="0.15">
      <c r="A1325" s="126">
        <v>0.18055555555555558</v>
      </c>
      <c r="B1325" s="81">
        <v>8.7999999999999995E-2</v>
      </c>
      <c r="C1325" s="81">
        <v>8.8999999999999996E-2</v>
      </c>
      <c r="D1325" s="81">
        <v>1E-3</v>
      </c>
      <c r="E1325" s="81">
        <v>4708.72</v>
      </c>
      <c r="F1325" s="81">
        <v>1.66</v>
      </c>
    </row>
    <row r="1326" spans="1:6" x14ac:dyDescent="0.15">
      <c r="A1326" s="126">
        <v>0.11111111111111112</v>
      </c>
      <c r="B1326" s="81">
        <v>0.17699999999999999</v>
      </c>
      <c r="C1326" s="81">
        <v>0.17699999999999999</v>
      </c>
      <c r="D1326" s="81">
        <v>0</v>
      </c>
      <c r="E1326" s="81">
        <v>9270.32</v>
      </c>
      <c r="F1326" s="81">
        <v>0.22</v>
      </c>
    </row>
    <row r="1327" spans="1:6" x14ac:dyDescent="0.15">
      <c r="A1327" s="127">
        <v>5.5555555555555552E-2</v>
      </c>
      <c r="B1327" s="81">
        <v>0.88400000000000001</v>
      </c>
      <c r="C1327" s="81">
        <v>0.86799999999999999</v>
      </c>
      <c r="D1327" s="81">
        <v>1.6E-2</v>
      </c>
      <c r="E1327" s="81">
        <v>45459.42</v>
      </c>
      <c r="F1327" s="81">
        <v>1.82</v>
      </c>
    </row>
    <row r="1328" spans="1:6" x14ac:dyDescent="0.15">
      <c r="A1328" s="127">
        <v>4.8611111111111112E-2</v>
      </c>
      <c r="B1328" s="81">
        <v>1.768</v>
      </c>
      <c r="C1328" s="81">
        <v>1.7709999999999999</v>
      </c>
      <c r="D1328" s="81">
        <v>3.0000000000000001E-3</v>
      </c>
      <c r="E1328" s="81">
        <v>92741.68</v>
      </c>
      <c r="F1328" s="81">
        <v>0.18</v>
      </c>
    </row>
    <row r="1329" spans="1:9" x14ac:dyDescent="0.15">
      <c r="A1329" s="127">
        <v>4.2361111111111106E-2</v>
      </c>
      <c r="B1329" s="81">
        <v>17.684999999999999</v>
      </c>
      <c r="C1329" s="81">
        <v>17.684999999999999</v>
      </c>
      <c r="D1329" s="81">
        <v>0</v>
      </c>
      <c r="E1329" s="81">
        <v>925789.25</v>
      </c>
      <c r="F1329" s="81">
        <v>0</v>
      </c>
    </row>
    <row r="1330" spans="1:9" ht="11.25" x14ac:dyDescent="0.15">
      <c r="A1330" s="125"/>
    </row>
    <row r="1331" spans="1:9" x14ac:dyDescent="0.15">
      <c r="A1331" s="86" t="s">
        <v>255</v>
      </c>
      <c r="B1331" s="119" t="s">
        <v>342</v>
      </c>
      <c r="C1331" s="119" t="s">
        <v>343</v>
      </c>
      <c r="D1331" s="119" t="s">
        <v>344</v>
      </c>
      <c r="E1331" s="119" t="s">
        <v>345</v>
      </c>
      <c r="F1331" s="119" t="s">
        <v>346</v>
      </c>
    </row>
    <row r="1332" spans="1:9" x14ac:dyDescent="0.15">
      <c r="A1332" s="81" t="s">
        <v>69</v>
      </c>
      <c r="B1332" s="81">
        <v>0</v>
      </c>
      <c r="C1332" s="81">
        <v>0</v>
      </c>
      <c r="D1332" s="81">
        <v>0</v>
      </c>
      <c r="E1332" s="81">
        <v>24.48</v>
      </c>
      <c r="F1332" s="81">
        <v>0</v>
      </c>
    </row>
    <row r="1333" spans="1:9" x14ac:dyDescent="0.15">
      <c r="A1333" s="126">
        <v>0.73611111111111116</v>
      </c>
      <c r="B1333" s="81">
        <v>8.4000000000000005E-2</v>
      </c>
      <c r="C1333" s="81">
        <v>0.08</v>
      </c>
      <c r="D1333" s="81">
        <v>4.0000000000000001E-3</v>
      </c>
      <c r="E1333" s="81">
        <v>5025.72</v>
      </c>
      <c r="F1333" s="81">
        <v>4.2</v>
      </c>
    </row>
    <row r="1334" spans="1:9" x14ac:dyDescent="0.15">
      <c r="A1334" s="126">
        <v>0.18055555555555558</v>
      </c>
      <c r="B1334" s="81">
        <v>0.41799999999999998</v>
      </c>
      <c r="C1334" s="81">
        <v>0.39900000000000002</v>
      </c>
      <c r="D1334" s="81">
        <v>1.9E-2</v>
      </c>
      <c r="E1334" s="81">
        <v>24976.13</v>
      </c>
      <c r="F1334" s="81">
        <v>4.46</v>
      </c>
    </row>
    <row r="1335" spans="1:9" x14ac:dyDescent="0.15">
      <c r="A1335" s="126">
        <v>0.11111111111111112</v>
      </c>
      <c r="B1335" s="81">
        <v>0.83599999999999997</v>
      </c>
      <c r="C1335" s="81">
        <v>0.79</v>
      </c>
      <c r="D1335" s="81">
        <v>4.4999999999999998E-2</v>
      </c>
      <c r="E1335" s="81">
        <v>49448.95</v>
      </c>
      <c r="F1335" s="81">
        <v>5.39</v>
      </c>
    </row>
    <row r="1336" spans="1:9" x14ac:dyDescent="0.15">
      <c r="A1336" s="127">
        <v>5.5555555555555552E-2</v>
      </c>
      <c r="B1336" s="81">
        <v>4.1769999999999996</v>
      </c>
      <c r="C1336" s="81">
        <v>3.9060000000000001</v>
      </c>
      <c r="D1336" s="81">
        <v>0.27100000000000002</v>
      </c>
      <c r="E1336" s="81">
        <v>244256.68</v>
      </c>
      <c r="F1336" s="81">
        <v>6.48</v>
      </c>
    </row>
    <row r="1337" spans="1:9" x14ac:dyDescent="0.15">
      <c r="A1337" s="127">
        <v>4.8611111111111112E-2</v>
      </c>
      <c r="B1337" s="81">
        <v>8.3550000000000004</v>
      </c>
      <c r="C1337" s="81">
        <v>7.952</v>
      </c>
      <c r="D1337" s="81">
        <v>0.40300000000000002</v>
      </c>
      <c r="E1337" s="81">
        <v>497183.67</v>
      </c>
      <c r="F1337" s="81">
        <v>4.83</v>
      </c>
    </row>
    <row r="1338" spans="1:9" x14ac:dyDescent="0.15">
      <c r="A1338" s="127">
        <v>4.2361111111111106E-2</v>
      </c>
      <c r="B1338" s="81">
        <v>83.55</v>
      </c>
      <c r="C1338" s="81">
        <v>83.605000000000004</v>
      </c>
      <c r="D1338" s="81">
        <v>5.3999999999999999E-2</v>
      </c>
      <c r="E1338" s="81">
        <v>5227304.0999999996</v>
      </c>
      <c r="F1338" s="81">
        <v>7.0000000000000007E-2</v>
      </c>
    </row>
    <row r="1339" spans="1:9" ht="14.25" x14ac:dyDescent="0.2">
      <c r="A1339" s="80" t="s">
        <v>347</v>
      </c>
    </row>
    <row r="1340" spans="1:9" ht="11.25" x14ac:dyDescent="0.15">
      <c r="A1340" s="125"/>
    </row>
    <row r="1341" spans="1:9" ht="11.25" x14ac:dyDescent="0.15">
      <c r="A1341" s="125"/>
    </row>
    <row r="1342" spans="1:9" x14ac:dyDescent="0.15">
      <c r="A1342" s="128"/>
      <c r="B1342" s="128"/>
      <c r="C1342" s="128"/>
      <c r="D1342" s="128"/>
      <c r="E1342" s="128"/>
      <c r="F1342" s="128" t="s">
        <v>348</v>
      </c>
      <c r="G1342" s="128"/>
      <c r="H1342" s="128"/>
      <c r="I1342" s="128"/>
    </row>
    <row r="1343" spans="1:9" x14ac:dyDescent="0.15">
      <c r="A1343" s="86" t="s">
        <v>311</v>
      </c>
      <c r="B1343" s="86" t="s">
        <v>349</v>
      </c>
      <c r="C1343" s="86" t="s">
        <v>313</v>
      </c>
      <c r="D1343" s="86" t="s">
        <v>350</v>
      </c>
      <c r="E1343" s="86" t="s">
        <v>213</v>
      </c>
      <c r="F1343" s="86" t="s">
        <v>343</v>
      </c>
      <c r="G1343" s="86" t="s">
        <v>351</v>
      </c>
      <c r="H1343" s="86" t="s">
        <v>352</v>
      </c>
      <c r="I1343" s="86" t="s">
        <v>353</v>
      </c>
    </row>
    <row r="1344" spans="1:9" x14ac:dyDescent="0.15">
      <c r="A1344" s="81" t="s">
        <v>0</v>
      </c>
      <c r="B1344" s="81">
        <v>22.99</v>
      </c>
      <c r="C1344" s="81">
        <v>0.54749999999999999</v>
      </c>
      <c r="D1344" s="81">
        <v>1</v>
      </c>
      <c r="E1344" s="81">
        <v>1</v>
      </c>
      <c r="F1344" s="81">
        <v>12469.41</v>
      </c>
      <c r="G1344" s="81">
        <v>22775.17</v>
      </c>
      <c r="H1344" s="81">
        <v>488089.93</v>
      </c>
      <c r="I1344" s="81">
        <v>2043.1</v>
      </c>
    </row>
    <row r="1345" spans="1:9" x14ac:dyDescent="0.15">
      <c r="A1345" s="81" t="s">
        <v>1</v>
      </c>
      <c r="B1345" s="81">
        <v>23.99</v>
      </c>
      <c r="C1345" s="81">
        <v>0.48659999999999998</v>
      </c>
      <c r="D1345" s="81">
        <v>1</v>
      </c>
      <c r="E1345" s="81">
        <v>1</v>
      </c>
      <c r="F1345" s="81">
        <v>8150.35</v>
      </c>
      <c r="G1345" s="81">
        <v>21308.25</v>
      </c>
      <c r="H1345" s="81">
        <v>482779.18</v>
      </c>
      <c r="I1345" s="81">
        <v>2165.6999999999998</v>
      </c>
    </row>
    <row r="1346" spans="1:9" x14ac:dyDescent="0.15">
      <c r="A1346" s="81" t="s">
        <v>2</v>
      </c>
      <c r="B1346" s="81">
        <v>26.98</v>
      </c>
      <c r="C1346" s="81">
        <v>0.44769999999999999</v>
      </c>
      <c r="D1346" s="81">
        <v>1</v>
      </c>
      <c r="E1346" s="81">
        <v>1</v>
      </c>
      <c r="F1346" s="81">
        <v>10461.879999999999</v>
      </c>
      <c r="G1346" s="81">
        <v>23366.48</v>
      </c>
      <c r="H1346" s="81">
        <v>467010.8</v>
      </c>
      <c r="I1346" s="81">
        <v>1898.6</v>
      </c>
    </row>
    <row r="1347" spans="1:9" x14ac:dyDescent="0.15">
      <c r="A1347" s="81" t="s">
        <v>3</v>
      </c>
      <c r="B1347" s="81">
        <v>30.97</v>
      </c>
      <c r="C1347" s="81">
        <v>1.72E-2</v>
      </c>
      <c r="D1347" s="81">
        <v>1</v>
      </c>
      <c r="E1347" s="81">
        <v>1</v>
      </c>
      <c r="F1347" s="81">
        <v>495.35</v>
      </c>
      <c r="G1347" s="81">
        <v>28852.37</v>
      </c>
      <c r="H1347" s="81">
        <v>446517.5</v>
      </c>
      <c r="I1347" s="81">
        <v>1447.6</v>
      </c>
    </row>
    <row r="1348" spans="1:9" x14ac:dyDescent="0.15">
      <c r="A1348" s="81" t="s">
        <v>4</v>
      </c>
      <c r="B1348" s="81">
        <v>38.96</v>
      </c>
      <c r="C1348" s="81">
        <v>0.3785</v>
      </c>
      <c r="D1348" s="81">
        <v>1</v>
      </c>
      <c r="E1348" s="81">
        <v>1</v>
      </c>
      <c r="F1348" s="81">
        <v>9248.07</v>
      </c>
      <c r="G1348" s="81">
        <v>26248.53</v>
      </c>
      <c r="H1348" s="81">
        <v>407269.2</v>
      </c>
      <c r="I1348" s="81">
        <v>1451.6</v>
      </c>
    </row>
    <row r="1349" spans="1:9" x14ac:dyDescent="0.15">
      <c r="A1349" s="81" t="s">
        <v>5</v>
      </c>
      <c r="B1349" s="81">
        <v>43.96</v>
      </c>
      <c r="C1349" s="81">
        <v>0.81359999999999999</v>
      </c>
      <c r="D1349" s="81">
        <v>1</v>
      </c>
      <c r="E1349" s="81">
        <v>1</v>
      </c>
      <c r="F1349" s="81">
        <v>0.88</v>
      </c>
      <c r="G1349" s="81">
        <v>50.98</v>
      </c>
      <c r="H1349" s="81">
        <v>383944.02</v>
      </c>
      <c r="I1349" s="81">
        <v>753014.6</v>
      </c>
    </row>
    <row r="1350" spans="1:9" x14ac:dyDescent="0.15">
      <c r="A1350" s="81" t="s">
        <v>8</v>
      </c>
      <c r="B1350" s="81">
        <v>47.95</v>
      </c>
      <c r="C1350" s="81">
        <v>0.37990000000000002</v>
      </c>
      <c r="D1350" s="81">
        <v>1</v>
      </c>
      <c r="E1350" s="81">
        <v>1</v>
      </c>
      <c r="F1350" s="81">
        <v>10778.14</v>
      </c>
      <c r="G1350" s="81">
        <v>38629.33</v>
      </c>
      <c r="H1350" s="81">
        <v>365950.71</v>
      </c>
      <c r="I1350" s="81">
        <v>847.3</v>
      </c>
    </row>
    <row r="1351" spans="1:9" x14ac:dyDescent="0.15">
      <c r="A1351" s="81" t="s">
        <v>9</v>
      </c>
      <c r="B1351" s="81">
        <v>50.84</v>
      </c>
      <c r="C1351" s="81">
        <v>0.39129999999999998</v>
      </c>
      <c r="D1351" s="81">
        <v>1</v>
      </c>
      <c r="E1351" s="81">
        <v>1</v>
      </c>
      <c r="F1351" s="81">
        <v>282.55</v>
      </c>
      <c r="G1351" s="81">
        <v>7220257.9800000004</v>
      </c>
      <c r="H1351" s="81">
        <v>353266.6</v>
      </c>
      <c r="I1351" s="81">
        <v>-95.1</v>
      </c>
    </row>
    <row r="1352" spans="1:9" x14ac:dyDescent="0.15">
      <c r="A1352" s="81" t="s">
        <v>10</v>
      </c>
      <c r="B1352" s="81">
        <v>50.94</v>
      </c>
      <c r="C1352" s="81">
        <v>0.39129999999999998</v>
      </c>
      <c r="D1352" s="81">
        <v>1</v>
      </c>
      <c r="E1352" s="81">
        <v>1</v>
      </c>
      <c r="F1352" s="81">
        <v>15156.29</v>
      </c>
      <c r="G1352" s="81">
        <v>38823</v>
      </c>
      <c r="H1352" s="81">
        <v>352834.33</v>
      </c>
      <c r="I1352" s="81">
        <v>808.8</v>
      </c>
    </row>
    <row r="1353" spans="1:9" x14ac:dyDescent="0.15">
      <c r="A1353" s="81" t="s">
        <v>11</v>
      </c>
      <c r="B1353" s="81">
        <v>51.94</v>
      </c>
      <c r="C1353" s="81">
        <v>0.4577</v>
      </c>
      <c r="D1353" s="81">
        <v>1</v>
      </c>
      <c r="E1353" s="81">
        <v>1</v>
      </c>
      <c r="F1353" s="81">
        <v>13393.11</v>
      </c>
      <c r="G1353" s="81">
        <v>34932.68</v>
      </c>
      <c r="H1353" s="81">
        <v>348544.96</v>
      </c>
      <c r="I1353" s="81">
        <v>897.8</v>
      </c>
    </row>
    <row r="1354" spans="1:9" x14ac:dyDescent="0.15">
      <c r="A1354" s="81" t="s">
        <v>12</v>
      </c>
      <c r="B1354" s="81">
        <v>54.94</v>
      </c>
      <c r="C1354" s="81">
        <v>0.69720000000000004</v>
      </c>
      <c r="D1354" s="81">
        <v>1</v>
      </c>
      <c r="E1354" s="81">
        <v>1</v>
      </c>
      <c r="F1354" s="81">
        <v>23571.81</v>
      </c>
      <c r="G1354" s="81">
        <v>33809.18</v>
      </c>
      <c r="H1354" s="81">
        <v>335863.65</v>
      </c>
      <c r="I1354" s="81">
        <v>893.4</v>
      </c>
    </row>
    <row r="1355" spans="1:9" x14ac:dyDescent="0.15">
      <c r="A1355" s="81" t="s">
        <v>13</v>
      </c>
      <c r="B1355" s="81">
        <v>55.93</v>
      </c>
      <c r="C1355" s="81">
        <v>0.59789999999999999</v>
      </c>
      <c r="D1355" s="81">
        <v>1</v>
      </c>
      <c r="E1355" s="81">
        <v>1</v>
      </c>
      <c r="F1355" s="81">
        <v>412.03</v>
      </c>
      <c r="G1355" s="81">
        <v>753.03</v>
      </c>
      <c r="H1355" s="81">
        <v>331719.73</v>
      </c>
      <c r="I1355" s="81">
        <v>43951.5</v>
      </c>
    </row>
    <row r="1356" spans="1:9" x14ac:dyDescent="0.15">
      <c r="A1356" s="81" t="s">
        <v>14</v>
      </c>
      <c r="B1356" s="81">
        <v>58.93</v>
      </c>
      <c r="C1356" s="81">
        <v>0.42280000000000001</v>
      </c>
      <c r="D1356" s="81">
        <v>1</v>
      </c>
      <c r="E1356" s="81">
        <v>1</v>
      </c>
      <c r="F1356" s="81">
        <v>17769.71</v>
      </c>
      <c r="G1356" s="81">
        <v>42031.41</v>
      </c>
      <c r="H1356" s="81">
        <v>319477.42</v>
      </c>
      <c r="I1356" s="81">
        <v>660.1</v>
      </c>
    </row>
    <row r="1357" spans="1:9" x14ac:dyDescent="0.15">
      <c r="A1357" s="81" t="s">
        <v>15</v>
      </c>
      <c r="B1357" s="81">
        <v>59.93</v>
      </c>
      <c r="C1357" s="81">
        <v>0.3301</v>
      </c>
      <c r="D1357" s="81">
        <v>1</v>
      </c>
      <c r="E1357" s="81">
        <v>1</v>
      </c>
      <c r="F1357" s="81">
        <v>3611.15</v>
      </c>
      <c r="G1357" s="81">
        <v>41820.129999999997</v>
      </c>
      <c r="H1357" s="81">
        <v>315477.67</v>
      </c>
      <c r="I1357" s="81">
        <v>654.4</v>
      </c>
    </row>
    <row r="1358" spans="1:9" x14ac:dyDescent="0.15">
      <c r="A1358" s="81" t="s">
        <v>16</v>
      </c>
      <c r="B1358" s="81">
        <v>64.930000000000007</v>
      </c>
      <c r="C1358" s="81">
        <v>0.32650000000000001</v>
      </c>
      <c r="D1358" s="81">
        <v>1</v>
      </c>
      <c r="E1358" s="81">
        <v>1</v>
      </c>
      <c r="F1358" s="81">
        <v>4477.51</v>
      </c>
      <c r="G1358" s="81">
        <v>44372.36</v>
      </c>
      <c r="H1358" s="81">
        <v>295995.37</v>
      </c>
      <c r="I1358" s="81">
        <v>567.1</v>
      </c>
    </row>
    <row r="1359" spans="1:9" x14ac:dyDescent="0.15">
      <c r="A1359" s="81" t="s">
        <v>17</v>
      </c>
      <c r="B1359" s="81">
        <v>67.92</v>
      </c>
      <c r="C1359" s="81">
        <v>0.35139999999999999</v>
      </c>
      <c r="D1359" s="81">
        <v>1</v>
      </c>
      <c r="E1359" s="81">
        <v>1</v>
      </c>
      <c r="F1359" s="81">
        <v>2578.04</v>
      </c>
      <c r="G1359" s="81">
        <v>39533.49</v>
      </c>
      <c r="H1359" s="81">
        <v>284752.56</v>
      </c>
      <c r="I1359" s="81">
        <v>620.29999999999995</v>
      </c>
    </row>
    <row r="1360" spans="1:9" x14ac:dyDescent="0.15">
      <c r="A1360" s="81" t="s">
        <v>18</v>
      </c>
      <c r="B1360" s="81">
        <v>68.930000000000007</v>
      </c>
      <c r="C1360" s="81">
        <v>0.71619999999999995</v>
      </c>
      <c r="D1360" s="81">
        <v>1</v>
      </c>
      <c r="E1360" s="81">
        <v>1</v>
      </c>
      <c r="F1360" s="81">
        <v>28109.8</v>
      </c>
      <c r="G1360" s="81">
        <v>65198.38</v>
      </c>
      <c r="H1360" s="81">
        <v>281072.32</v>
      </c>
      <c r="I1360" s="81">
        <v>331.1</v>
      </c>
    </row>
    <row r="1361" spans="1:9" x14ac:dyDescent="0.15">
      <c r="A1361" s="81" t="s">
        <v>21</v>
      </c>
      <c r="B1361" s="81">
        <v>74.92</v>
      </c>
      <c r="C1361" s="81">
        <v>5.2400000000000002E-2</v>
      </c>
      <c r="D1361" s="81">
        <v>1</v>
      </c>
      <c r="E1361" s="81">
        <v>1</v>
      </c>
      <c r="F1361" s="81">
        <v>70.75</v>
      </c>
      <c r="G1361" s="81">
        <v>1350</v>
      </c>
      <c r="H1361" s="81">
        <v>259796.01</v>
      </c>
      <c r="I1361" s="81">
        <v>19144.2</v>
      </c>
    </row>
    <row r="1362" spans="1:9" x14ac:dyDescent="0.15">
      <c r="A1362" s="81" t="s">
        <v>22</v>
      </c>
      <c r="B1362" s="81">
        <v>81.92</v>
      </c>
      <c r="C1362" s="81">
        <v>7.0800000000000002E-2</v>
      </c>
      <c r="D1362" s="81">
        <v>1</v>
      </c>
      <c r="E1362" s="81">
        <v>1</v>
      </c>
      <c r="F1362" s="81">
        <v>4.8</v>
      </c>
      <c r="G1362" s="81">
        <v>767.04</v>
      </c>
      <c r="H1362" s="81">
        <v>236651.32</v>
      </c>
      <c r="I1362" s="81">
        <v>30752.5</v>
      </c>
    </row>
    <row r="1363" spans="1:9" x14ac:dyDescent="0.15">
      <c r="A1363" s="81" t="s">
        <v>23</v>
      </c>
      <c r="B1363" s="81">
        <v>84.91</v>
      </c>
      <c r="C1363" s="81">
        <v>0.54069999999999996</v>
      </c>
      <c r="D1363" s="81">
        <v>1</v>
      </c>
      <c r="E1363" s="81">
        <v>1</v>
      </c>
      <c r="F1363" s="81">
        <v>19078.75</v>
      </c>
      <c r="G1363" s="81">
        <v>48909.39</v>
      </c>
      <c r="H1363" s="81">
        <v>227293.6</v>
      </c>
      <c r="I1363" s="81">
        <v>364.7</v>
      </c>
    </row>
    <row r="1364" spans="1:9" x14ac:dyDescent="0.15">
      <c r="A1364" s="81" t="s">
        <v>24</v>
      </c>
      <c r="B1364" s="81">
        <v>87.91</v>
      </c>
      <c r="C1364" s="81">
        <v>0.66379999999999995</v>
      </c>
      <c r="D1364" s="81">
        <v>1</v>
      </c>
      <c r="E1364" s="81">
        <v>1</v>
      </c>
      <c r="F1364" s="81">
        <v>27678.6</v>
      </c>
      <c r="G1364" s="81">
        <v>50501.84</v>
      </c>
      <c r="H1364" s="81">
        <v>218270.67</v>
      </c>
      <c r="I1364" s="81">
        <v>332.2</v>
      </c>
    </row>
    <row r="1365" spans="1:9" x14ac:dyDescent="0.15">
      <c r="A1365" s="81" t="s">
        <v>27</v>
      </c>
      <c r="B1365" s="81">
        <v>92.91</v>
      </c>
      <c r="C1365" s="81">
        <v>0.46060000000000001</v>
      </c>
      <c r="D1365" s="81">
        <v>1</v>
      </c>
      <c r="E1365" s="81">
        <v>1</v>
      </c>
      <c r="F1365" s="81">
        <v>25967.05</v>
      </c>
      <c r="G1365" s="81">
        <v>56380.6</v>
      </c>
      <c r="H1365" s="81">
        <v>203936.87</v>
      </c>
      <c r="I1365" s="81">
        <v>261.7</v>
      </c>
    </row>
    <row r="1366" spans="1:9" x14ac:dyDescent="0.15">
      <c r="A1366" s="81" t="s">
        <v>28</v>
      </c>
      <c r="B1366" s="81">
        <v>94.91</v>
      </c>
      <c r="C1366" s="81">
        <v>0.62519999999999998</v>
      </c>
      <c r="D1366" s="81">
        <v>1</v>
      </c>
      <c r="E1366" s="81">
        <v>1</v>
      </c>
      <c r="F1366" s="81">
        <v>4879.5600000000004</v>
      </c>
      <c r="G1366" s="81">
        <v>52805.16</v>
      </c>
      <c r="H1366" s="81">
        <v>198464.03</v>
      </c>
      <c r="I1366" s="81">
        <v>275.8</v>
      </c>
    </row>
    <row r="1367" spans="1:9" x14ac:dyDescent="0.15">
      <c r="A1367" s="81" t="s">
        <v>29</v>
      </c>
      <c r="B1367" s="81">
        <v>100.91</v>
      </c>
      <c r="C1367" s="81">
        <v>0.55000000000000004</v>
      </c>
      <c r="D1367" s="81">
        <v>1</v>
      </c>
      <c r="E1367" s="81">
        <v>1</v>
      </c>
      <c r="F1367" s="81">
        <v>5903.25</v>
      </c>
      <c r="G1367" s="81">
        <v>63213.79</v>
      </c>
      <c r="H1367" s="81">
        <v>182927.35999999999</v>
      </c>
      <c r="I1367" s="81">
        <v>189.4</v>
      </c>
    </row>
    <row r="1368" spans="1:9" x14ac:dyDescent="0.15">
      <c r="A1368" s="81" t="s">
        <v>30</v>
      </c>
      <c r="B1368" s="81">
        <v>103.01</v>
      </c>
      <c r="C1368" s="81">
        <v>0.49049999999999999</v>
      </c>
      <c r="D1368" s="81">
        <v>1</v>
      </c>
      <c r="E1368" s="81">
        <v>1</v>
      </c>
      <c r="F1368" s="81">
        <v>28617.81</v>
      </c>
      <c r="G1368" s="81">
        <v>58347.72</v>
      </c>
      <c r="H1368" s="81">
        <v>177803.34</v>
      </c>
      <c r="I1368" s="81">
        <v>204.7</v>
      </c>
    </row>
    <row r="1369" spans="1:9" x14ac:dyDescent="0.15">
      <c r="A1369" s="81" t="s">
        <v>31</v>
      </c>
      <c r="B1369" s="81">
        <v>103.9</v>
      </c>
      <c r="C1369" s="81">
        <v>0.47710000000000002</v>
      </c>
      <c r="D1369" s="81">
        <v>1</v>
      </c>
      <c r="E1369" s="81">
        <v>1</v>
      </c>
      <c r="F1369" s="81">
        <v>9714.6299999999992</v>
      </c>
      <c r="G1369" s="81">
        <v>218948.46</v>
      </c>
      <c r="H1369" s="81">
        <v>175660.58</v>
      </c>
      <c r="I1369" s="81">
        <v>-19.8</v>
      </c>
    </row>
    <row r="1370" spans="1:9" x14ac:dyDescent="0.15">
      <c r="A1370" s="81" t="s">
        <v>32</v>
      </c>
      <c r="B1370" s="81">
        <v>106.91</v>
      </c>
      <c r="C1370" s="81">
        <v>0.45279999999999998</v>
      </c>
      <c r="D1370" s="81">
        <v>1</v>
      </c>
      <c r="E1370" s="81">
        <v>1</v>
      </c>
      <c r="F1370" s="81">
        <v>1209.74</v>
      </c>
      <c r="G1370" s="81">
        <v>5203.25</v>
      </c>
      <c r="H1370" s="81">
        <v>168719.67</v>
      </c>
      <c r="I1370" s="81">
        <v>3142.6</v>
      </c>
    </row>
    <row r="1371" spans="1:9" x14ac:dyDescent="0.15">
      <c r="A1371" s="81" t="s">
        <v>33</v>
      </c>
      <c r="B1371" s="81">
        <v>110.9</v>
      </c>
      <c r="C1371" s="81">
        <v>0.54890000000000005</v>
      </c>
      <c r="D1371" s="81">
        <v>1</v>
      </c>
      <c r="E1371" s="81">
        <v>1</v>
      </c>
      <c r="F1371" s="81">
        <v>3902.36</v>
      </c>
      <c r="G1371" s="81">
        <v>55282.8</v>
      </c>
      <c r="H1371" s="81">
        <v>159987.07</v>
      </c>
      <c r="I1371" s="81">
        <v>189.4</v>
      </c>
    </row>
    <row r="1372" spans="1:9" x14ac:dyDescent="0.15">
      <c r="A1372" s="81" t="s">
        <v>36</v>
      </c>
      <c r="B1372" s="81">
        <v>117.9</v>
      </c>
      <c r="C1372" s="81">
        <v>0.69350000000000001</v>
      </c>
      <c r="D1372" s="81">
        <v>1</v>
      </c>
      <c r="E1372" s="81">
        <v>1</v>
      </c>
      <c r="F1372" s="81">
        <v>11162.02</v>
      </c>
      <c r="G1372" s="81">
        <v>67030.73</v>
      </c>
      <c r="H1372" s="81">
        <v>146127.04000000001</v>
      </c>
      <c r="I1372" s="81">
        <v>118</v>
      </c>
    </row>
    <row r="1373" spans="1:9" x14ac:dyDescent="0.15">
      <c r="A1373" s="81" t="s">
        <v>37</v>
      </c>
      <c r="B1373" s="81">
        <v>122.9</v>
      </c>
      <c r="C1373" s="81">
        <v>0.33579999999999999</v>
      </c>
      <c r="D1373" s="81">
        <v>1</v>
      </c>
      <c r="E1373" s="81">
        <v>1</v>
      </c>
      <c r="F1373" s="81">
        <v>11025.51</v>
      </c>
      <c r="G1373" s="81">
        <v>76812.33</v>
      </c>
      <c r="H1373" s="81">
        <v>137325.9</v>
      </c>
      <c r="I1373" s="81">
        <v>78.8</v>
      </c>
    </row>
    <row r="1374" spans="1:9" x14ac:dyDescent="0.15">
      <c r="A1374" s="81" t="s">
        <v>38</v>
      </c>
      <c r="B1374" s="81">
        <v>124.9</v>
      </c>
      <c r="C1374" s="81">
        <v>0.1638</v>
      </c>
      <c r="D1374" s="81">
        <v>1</v>
      </c>
      <c r="E1374" s="81">
        <v>1</v>
      </c>
      <c r="F1374" s="81">
        <v>676.8</v>
      </c>
      <c r="G1374" s="81">
        <v>59105.79</v>
      </c>
      <c r="H1374" s="81">
        <v>134065.38</v>
      </c>
      <c r="I1374" s="81">
        <v>126.8</v>
      </c>
    </row>
    <row r="1375" spans="1:9" x14ac:dyDescent="0.15">
      <c r="A1375" s="81" t="s">
        <v>39</v>
      </c>
      <c r="B1375" s="81">
        <v>132.91</v>
      </c>
      <c r="C1375" s="81">
        <v>0.43819999999999998</v>
      </c>
      <c r="D1375" s="81">
        <v>1</v>
      </c>
      <c r="E1375" s="81">
        <v>1</v>
      </c>
      <c r="F1375" s="81">
        <v>41312.58</v>
      </c>
      <c r="G1375" s="81">
        <v>94288.07</v>
      </c>
      <c r="H1375" s="81">
        <v>122499.59</v>
      </c>
      <c r="I1375" s="81">
        <v>29.9</v>
      </c>
    </row>
    <row r="1376" spans="1:9" x14ac:dyDescent="0.15">
      <c r="A1376" s="81" t="s">
        <v>40</v>
      </c>
      <c r="B1376" s="81">
        <v>136.91</v>
      </c>
      <c r="C1376" s="81">
        <v>0.53359999999999996</v>
      </c>
      <c r="D1376" s="81">
        <v>1</v>
      </c>
      <c r="E1376" s="81">
        <v>1</v>
      </c>
      <c r="F1376" s="81">
        <v>5630.27</v>
      </c>
      <c r="G1376" s="81">
        <v>93215.14</v>
      </c>
      <c r="H1376" s="81">
        <v>117602.75</v>
      </c>
      <c r="I1376" s="81">
        <v>26.2</v>
      </c>
    </row>
    <row r="1377" spans="1:9" x14ac:dyDescent="0.15">
      <c r="A1377" s="81" t="s">
        <v>41</v>
      </c>
      <c r="B1377" s="81">
        <v>137.91</v>
      </c>
      <c r="C1377" s="81">
        <v>0.53359999999999996</v>
      </c>
      <c r="D1377" s="81">
        <v>1</v>
      </c>
      <c r="E1377" s="81">
        <v>1</v>
      </c>
      <c r="F1377" s="81">
        <v>35976.78</v>
      </c>
      <c r="G1377" s="81">
        <v>94091.3</v>
      </c>
      <c r="H1377" s="81">
        <v>116471.57</v>
      </c>
      <c r="I1377" s="81">
        <v>23.8</v>
      </c>
    </row>
    <row r="1378" spans="1:9" x14ac:dyDescent="0.15">
      <c r="A1378" s="81" t="s">
        <v>42</v>
      </c>
      <c r="B1378" s="81">
        <v>138.91</v>
      </c>
      <c r="C1378" s="81">
        <v>0.53439999999999999</v>
      </c>
      <c r="D1378" s="81">
        <v>1</v>
      </c>
      <c r="E1378" s="81">
        <v>1</v>
      </c>
      <c r="F1378" s="81">
        <v>47624.72</v>
      </c>
      <c r="G1378" s="81">
        <v>89196.91</v>
      </c>
      <c r="H1378" s="81">
        <v>115375.42</v>
      </c>
      <c r="I1378" s="81">
        <v>29.3</v>
      </c>
    </row>
    <row r="1379" spans="1:9" x14ac:dyDescent="0.15">
      <c r="A1379" s="81" t="s">
        <v>43</v>
      </c>
      <c r="B1379" s="81">
        <v>139.91</v>
      </c>
      <c r="C1379" s="81">
        <v>0.59960000000000002</v>
      </c>
      <c r="D1379" s="81">
        <v>1</v>
      </c>
      <c r="E1379" s="81">
        <v>1</v>
      </c>
      <c r="F1379" s="81">
        <v>47036.73</v>
      </c>
      <c r="G1379" s="81">
        <v>88656.33</v>
      </c>
      <c r="H1379" s="81">
        <v>114318.38</v>
      </c>
      <c r="I1379" s="81">
        <v>28.9</v>
      </c>
    </row>
    <row r="1380" spans="1:9" x14ac:dyDescent="0.15">
      <c r="A1380" s="81" t="s">
        <v>44</v>
      </c>
      <c r="B1380" s="81">
        <v>140.91</v>
      </c>
      <c r="C1380" s="81">
        <v>0.77429999999999999</v>
      </c>
      <c r="D1380" s="81">
        <v>1</v>
      </c>
      <c r="E1380" s="81">
        <v>1</v>
      </c>
      <c r="F1380" s="81">
        <v>58187.67</v>
      </c>
      <c r="G1380" s="81">
        <v>75151.02</v>
      </c>
      <c r="H1380" s="81">
        <v>113295.03</v>
      </c>
      <c r="I1380" s="81">
        <v>50.8</v>
      </c>
    </row>
    <row r="1381" spans="1:9" x14ac:dyDescent="0.15">
      <c r="A1381" s="81" t="s">
        <v>45</v>
      </c>
      <c r="B1381" s="81">
        <v>145.91</v>
      </c>
      <c r="C1381" s="81">
        <v>0.7903</v>
      </c>
      <c r="D1381" s="81">
        <v>1</v>
      </c>
      <c r="E1381" s="81">
        <v>1</v>
      </c>
      <c r="F1381" s="81">
        <v>10811.69</v>
      </c>
      <c r="G1381" s="81">
        <v>79257.5</v>
      </c>
      <c r="H1381" s="81">
        <v>108738.92</v>
      </c>
      <c r="I1381" s="81">
        <v>37.200000000000003</v>
      </c>
    </row>
    <row r="1382" spans="1:9" x14ac:dyDescent="0.15">
      <c r="A1382" s="81" t="s">
        <v>46</v>
      </c>
      <c r="B1382" s="81">
        <v>146.91</v>
      </c>
      <c r="C1382" s="81">
        <v>0.83760000000000001</v>
      </c>
      <c r="D1382" s="81">
        <v>1</v>
      </c>
      <c r="E1382" s="81">
        <v>1</v>
      </c>
      <c r="F1382" s="81">
        <v>9199.2099999999991</v>
      </c>
      <c r="G1382" s="81">
        <v>72879.39</v>
      </c>
      <c r="H1382" s="81">
        <v>107938.11</v>
      </c>
      <c r="I1382" s="81">
        <v>48.1</v>
      </c>
    </row>
    <row r="1383" spans="1:9" x14ac:dyDescent="0.15">
      <c r="A1383" s="81" t="s">
        <v>47</v>
      </c>
      <c r="B1383" s="81">
        <v>152.91999999999999</v>
      </c>
      <c r="C1383" s="81">
        <v>0.876</v>
      </c>
      <c r="D1383" s="81">
        <v>1</v>
      </c>
      <c r="E1383" s="81">
        <v>1</v>
      </c>
      <c r="F1383" s="81">
        <v>35684.050000000003</v>
      </c>
      <c r="G1383" s="81">
        <v>77993.289999999994</v>
      </c>
      <c r="H1383" s="81">
        <v>103913.48</v>
      </c>
      <c r="I1383" s="81">
        <v>33.200000000000003</v>
      </c>
    </row>
    <row r="1384" spans="1:9" x14ac:dyDescent="0.15">
      <c r="A1384" s="81" t="s">
        <v>48</v>
      </c>
      <c r="B1384" s="81">
        <v>156.91999999999999</v>
      </c>
      <c r="C1384" s="81">
        <v>0.8085</v>
      </c>
      <c r="D1384" s="81">
        <v>1</v>
      </c>
      <c r="E1384" s="81">
        <v>1</v>
      </c>
      <c r="F1384" s="81">
        <v>11431.09</v>
      </c>
      <c r="G1384" s="81">
        <v>90174.65</v>
      </c>
      <c r="H1384" s="81">
        <v>101970.65</v>
      </c>
      <c r="I1384" s="81">
        <v>13.1</v>
      </c>
    </row>
    <row r="1385" spans="1:9" x14ac:dyDescent="0.15">
      <c r="A1385" s="81" t="s">
        <v>49</v>
      </c>
      <c r="B1385" s="81">
        <v>158.93</v>
      </c>
      <c r="C1385" s="81">
        <v>0.90249999999999997</v>
      </c>
      <c r="D1385" s="81">
        <v>1</v>
      </c>
      <c r="E1385" s="81">
        <v>1</v>
      </c>
      <c r="F1385" s="81">
        <v>70061.649999999994</v>
      </c>
      <c r="G1385" s="81">
        <v>77628.850000000006</v>
      </c>
      <c r="H1385" s="81">
        <v>101220.96</v>
      </c>
      <c r="I1385" s="81">
        <v>30.4</v>
      </c>
    </row>
    <row r="1386" spans="1:9" x14ac:dyDescent="0.15">
      <c r="A1386" s="81" t="s">
        <v>50</v>
      </c>
      <c r="B1386" s="81">
        <v>162.93</v>
      </c>
      <c r="C1386" s="81">
        <v>0.89019999999999999</v>
      </c>
      <c r="D1386" s="81">
        <v>1</v>
      </c>
      <c r="E1386" s="81">
        <v>1</v>
      </c>
      <c r="F1386" s="81">
        <v>17549.93</v>
      </c>
      <c r="G1386" s="81">
        <v>78949.37</v>
      </c>
      <c r="H1386" s="81">
        <v>100164.93</v>
      </c>
      <c r="I1386" s="81">
        <v>26.9</v>
      </c>
    </row>
    <row r="1387" spans="1:9" x14ac:dyDescent="0.15">
      <c r="A1387" s="81" t="s">
        <v>51</v>
      </c>
      <c r="B1387" s="81">
        <v>164.93</v>
      </c>
      <c r="C1387" s="81">
        <v>0.89370000000000005</v>
      </c>
      <c r="D1387" s="81">
        <v>1</v>
      </c>
      <c r="E1387" s="81">
        <v>1</v>
      </c>
      <c r="F1387" s="81">
        <v>69698.69</v>
      </c>
      <c r="G1387" s="81">
        <v>77989.48</v>
      </c>
      <c r="H1387" s="81">
        <v>99858.73</v>
      </c>
      <c r="I1387" s="81">
        <v>28</v>
      </c>
    </row>
    <row r="1388" spans="1:9" x14ac:dyDescent="0.15">
      <c r="A1388" s="81" t="s">
        <v>52</v>
      </c>
      <c r="B1388" s="81">
        <v>165.93</v>
      </c>
      <c r="C1388" s="81">
        <v>0.93140000000000001</v>
      </c>
      <c r="D1388" s="81">
        <v>1</v>
      </c>
      <c r="E1388" s="81">
        <v>1</v>
      </c>
      <c r="F1388" s="81">
        <v>23930.27</v>
      </c>
      <c r="G1388" s="81">
        <v>76900.87</v>
      </c>
      <c r="H1388" s="81">
        <v>99761.14</v>
      </c>
      <c r="I1388" s="81">
        <v>29.7</v>
      </c>
    </row>
    <row r="1389" spans="1:9" x14ac:dyDescent="0.15">
      <c r="A1389" s="81" t="s">
        <v>53</v>
      </c>
      <c r="B1389" s="81">
        <v>168.93</v>
      </c>
      <c r="C1389" s="81">
        <v>0.94930000000000003</v>
      </c>
      <c r="D1389" s="81">
        <v>1</v>
      </c>
      <c r="E1389" s="81">
        <v>1</v>
      </c>
      <c r="F1389" s="81">
        <v>73283.38</v>
      </c>
      <c r="G1389" s="81">
        <v>77198.2</v>
      </c>
      <c r="H1389" s="81">
        <v>99689.91</v>
      </c>
      <c r="I1389" s="81">
        <v>29.1</v>
      </c>
    </row>
    <row r="1390" spans="1:9" x14ac:dyDescent="0.15">
      <c r="A1390" s="81" t="s">
        <v>54</v>
      </c>
      <c r="B1390" s="81">
        <v>171.94</v>
      </c>
      <c r="C1390" s="81">
        <v>0.96660000000000001</v>
      </c>
      <c r="D1390" s="81">
        <v>1</v>
      </c>
      <c r="E1390" s="81">
        <v>1</v>
      </c>
      <c r="F1390" s="81">
        <v>16338.56</v>
      </c>
      <c r="G1390" s="81">
        <v>77468.429999999993</v>
      </c>
      <c r="H1390" s="81">
        <v>99951.44</v>
      </c>
      <c r="I1390" s="81">
        <v>29</v>
      </c>
    </row>
    <row r="1391" spans="1:9" x14ac:dyDescent="0.15">
      <c r="A1391" s="81" t="s">
        <v>55</v>
      </c>
      <c r="B1391" s="81">
        <v>174.94</v>
      </c>
      <c r="C1391" s="81">
        <v>0.9919</v>
      </c>
      <c r="D1391" s="81">
        <v>1</v>
      </c>
      <c r="E1391" s="81">
        <v>1</v>
      </c>
      <c r="F1391" s="81">
        <v>73787.8</v>
      </c>
      <c r="G1391" s="81">
        <v>76378.95</v>
      </c>
      <c r="H1391" s="81">
        <v>100546.15</v>
      </c>
      <c r="I1391" s="81">
        <v>31.6</v>
      </c>
    </row>
    <row r="1392" spans="1:9" x14ac:dyDescent="0.15">
      <c r="A1392" s="81" t="s">
        <v>56</v>
      </c>
      <c r="B1392" s="81">
        <v>177.94</v>
      </c>
      <c r="C1392" s="81">
        <v>1</v>
      </c>
      <c r="D1392" s="81">
        <v>1</v>
      </c>
      <c r="E1392" s="81">
        <v>1</v>
      </c>
      <c r="F1392" s="81">
        <v>306175</v>
      </c>
      <c r="G1392" s="81">
        <v>1124403.22</v>
      </c>
      <c r="H1392" s="81">
        <v>101473.44</v>
      </c>
      <c r="I1392" s="81">
        <v>-91</v>
      </c>
    </row>
    <row r="1393" spans="1:19" x14ac:dyDescent="0.15">
      <c r="A1393" s="81" t="s">
        <v>57</v>
      </c>
      <c r="B1393" s="81">
        <v>181.95</v>
      </c>
      <c r="C1393" s="81">
        <v>0.71220000000000006</v>
      </c>
      <c r="D1393" s="81">
        <v>1</v>
      </c>
      <c r="E1393" s="81">
        <v>1</v>
      </c>
      <c r="F1393" s="81">
        <v>17647.169999999998</v>
      </c>
      <c r="G1393" s="81">
        <v>94180.84</v>
      </c>
      <c r="H1393" s="81">
        <v>103227.82</v>
      </c>
      <c r="I1393" s="81">
        <v>9.6</v>
      </c>
    </row>
    <row r="1394" spans="1:19" x14ac:dyDescent="0.15">
      <c r="A1394" s="81" t="s">
        <v>58</v>
      </c>
      <c r="B1394" s="81">
        <v>184.95</v>
      </c>
      <c r="C1394" s="81">
        <v>0.71389999999999998</v>
      </c>
      <c r="D1394" s="81">
        <v>1</v>
      </c>
      <c r="E1394" s="81">
        <v>1</v>
      </c>
      <c r="F1394" s="81">
        <v>23639.01</v>
      </c>
      <c r="G1394" s="81">
        <v>89319.78</v>
      </c>
      <c r="H1394" s="81">
        <v>104932.82</v>
      </c>
      <c r="I1394" s="81">
        <v>17.5</v>
      </c>
    </row>
    <row r="1395" spans="1:19" x14ac:dyDescent="0.15">
      <c r="A1395" s="81" t="s">
        <v>59</v>
      </c>
      <c r="B1395" s="81">
        <v>187.06</v>
      </c>
      <c r="C1395" s="81">
        <v>0.71389999999999998</v>
      </c>
      <c r="D1395" s="81">
        <v>1</v>
      </c>
      <c r="E1395" s="81">
        <v>1</v>
      </c>
      <c r="F1395" s="81">
        <v>34075.78</v>
      </c>
      <c r="G1395" s="81">
        <v>75845.36</v>
      </c>
      <c r="H1395" s="81">
        <v>106324.22</v>
      </c>
      <c r="I1395" s="81">
        <v>40.200000000000003</v>
      </c>
    </row>
    <row r="1396" spans="1:19" x14ac:dyDescent="0.15">
      <c r="A1396" s="81" t="s">
        <v>60</v>
      </c>
      <c r="B1396" s="81">
        <v>193.06</v>
      </c>
      <c r="C1396" s="81">
        <v>0.54930000000000001</v>
      </c>
      <c r="D1396" s="81">
        <v>1</v>
      </c>
      <c r="E1396" s="81">
        <v>1</v>
      </c>
      <c r="F1396" s="81">
        <v>31928.39</v>
      </c>
      <c r="G1396" s="81">
        <v>94516.11</v>
      </c>
      <c r="H1396" s="81">
        <v>111197.95</v>
      </c>
      <c r="I1396" s="81">
        <v>17.600000000000001</v>
      </c>
    </row>
    <row r="1397" spans="1:19" x14ac:dyDescent="0.15">
      <c r="A1397" s="81" t="s">
        <v>61</v>
      </c>
      <c r="B1397" s="81">
        <v>194.96</v>
      </c>
      <c r="C1397" s="81">
        <v>0.29770000000000002</v>
      </c>
      <c r="D1397" s="81">
        <v>1</v>
      </c>
      <c r="E1397" s="81">
        <v>1</v>
      </c>
      <c r="F1397" s="81">
        <v>13701.54</v>
      </c>
      <c r="G1397" s="81">
        <v>136553.72</v>
      </c>
      <c r="H1397" s="81">
        <v>113018.56</v>
      </c>
      <c r="I1397" s="81">
        <v>-17.2</v>
      </c>
    </row>
    <row r="1398" spans="1:19" x14ac:dyDescent="0.15">
      <c r="A1398" s="81" t="s">
        <v>62</v>
      </c>
      <c r="B1398" s="81">
        <v>196.97</v>
      </c>
      <c r="C1398" s="81">
        <v>0.14549999999999999</v>
      </c>
      <c r="D1398" s="81">
        <v>1</v>
      </c>
      <c r="E1398" s="81">
        <v>1</v>
      </c>
      <c r="F1398" s="81">
        <v>4219.18</v>
      </c>
      <c r="G1398" s="81">
        <v>28992.61</v>
      </c>
      <c r="H1398" s="81">
        <v>115078.98</v>
      </c>
      <c r="I1398" s="81">
        <v>296.89999999999998</v>
      </c>
    </row>
    <row r="1399" spans="1:19" x14ac:dyDescent="0.15">
      <c r="A1399" s="81" t="s">
        <v>63</v>
      </c>
      <c r="B1399" s="81">
        <v>205.07</v>
      </c>
      <c r="C1399" s="81">
        <v>0.57850000000000001</v>
      </c>
      <c r="D1399" s="81">
        <v>1</v>
      </c>
      <c r="E1399" s="81">
        <v>1</v>
      </c>
      <c r="F1399" s="81">
        <v>38575.5</v>
      </c>
      <c r="G1399" s="81">
        <v>94578.11</v>
      </c>
      <c r="H1399" s="81">
        <v>124933.58</v>
      </c>
      <c r="I1399" s="81">
        <v>32.1</v>
      </c>
    </row>
    <row r="1400" spans="1:19" x14ac:dyDescent="0.15">
      <c r="A1400" s="81" t="s">
        <v>64</v>
      </c>
      <c r="B1400" s="81">
        <v>207.98</v>
      </c>
      <c r="C1400" s="81">
        <v>0.54910000000000003</v>
      </c>
      <c r="D1400" s="81">
        <v>1</v>
      </c>
      <c r="E1400" s="81">
        <v>1</v>
      </c>
      <c r="F1400" s="81">
        <v>58434.3</v>
      </c>
      <c r="G1400" s="81">
        <v>203166.29</v>
      </c>
      <c r="H1400" s="81">
        <v>129055.14</v>
      </c>
      <c r="I1400" s="81">
        <v>-36.5</v>
      </c>
    </row>
    <row r="1401" spans="1:19" x14ac:dyDescent="0.15">
      <c r="A1401" s="81" t="s">
        <v>67</v>
      </c>
      <c r="B1401" s="81">
        <v>232.14</v>
      </c>
      <c r="C1401" s="81">
        <v>0.60419999999999996</v>
      </c>
      <c r="D1401" s="81">
        <v>1</v>
      </c>
      <c r="E1401" s="81">
        <v>1</v>
      </c>
      <c r="F1401" s="81">
        <v>52345.97</v>
      </c>
      <c r="G1401" s="81">
        <v>86632.38</v>
      </c>
      <c r="H1401" s="81">
        <v>175406.25</v>
      </c>
      <c r="I1401" s="81">
        <v>102.5</v>
      </c>
    </row>
    <row r="1402" spans="1:19" x14ac:dyDescent="0.15">
      <c r="A1402" s="81" t="s">
        <v>68</v>
      </c>
      <c r="B1402" s="81">
        <v>238.05</v>
      </c>
      <c r="C1402" s="81">
        <v>0.51380000000000003</v>
      </c>
      <c r="D1402" s="81">
        <v>1</v>
      </c>
      <c r="E1402" s="81">
        <v>1</v>
      </c>
      <c r="F1402" s="81">
        <v>62523.73</v>
      </c>
      <c r="G1402" s="81">
        <v>122563.12</v>
      </c>
      <c r="H1402" s="81">
        <v>190030.23</v>
      </c>
      <c r="I1402" s="81">
        <v>55</v>
      </c>
    </row>
    <row r="1403" spans="1:19" ht="14.25" x14ac:dyDescent="0.2">
      <c r="A1403" s="80" t="s">
        <v>354</v>
      </c>
    </row>
    <row r="1404" spans="1:19" ht="10.5" x14ac:dyDescent="0.15">
      <c r="A1404" s="112"/>
    </row>
    <row r="1405" spans="1:19" x14ac:dyDescent="0.15">
      <c r="A1405" s="129"/>
      <c r="B1405" s="86" t="s">
        <v>355</v>
      </c>
    </row>
    <row r="1406" spans="1:19" ht="9.75" thickBot="1" x14ac:dyDescent="0.2">
      <c r="A1406" s="81" t="s">
        <v>356</v>
      </c>
    </row>
    <row r="1407" spans="1:19" ht="11.25" thickBot="1" x14ac:dyDescent="0.2">
      <c r="A1407" s="106" t="s">
        <v>357</v>
      </c>
      <c r="B1407" s="106" t="s">
        <v>358</v>
      </c>
      <c r="C1407" s="130" t="s">
        <v>0</v>
      </c>
      <c r="D1407" s="130" t="s">
        <v>1</v>
      </c>
      <c r="E1407" s="130" t="s">
        <v>2</v>
      </c>
      <c r="F1407" s="130" t="s">
        <v>3</v>
      </c>
      <c r="G1407" s="130" t="s">
        <v>4</v>
      </c>
      <c r="H1407" s="130" t="s">
        <v>5</v>
      </c>
      <c r="I1407" s="131" t="s">
        <v>6</v>
      </c>
      <c r="J1407" s="131" t="s">
        <v>7</v>
      </c>
      <c r="K1407" s="130" t="s">
        <v>8</v>
      </c>
      <c r="L1407" s="130" t="s">
        <v>9</v>
      </c>
      <c r="M1407" s="130" t="s">
        <v>10</v>
      </c>
      <c r="N1407" s="130" t="s">
        <v>11</v>
      </c>
      <c r="O1407" s="130" t="s">
        <v>12</v>
      </c>
      <c r="P1407" s="130" t="s">
        <v>13</v>
      </c>
      <c r="Q1407" s="130" t="s">
        <v>14</v>
      </c>
      <c r="R1407" s="130" t="s">
        <v>15</v>
      </c>
      <c r="S1407" s="130" t="s">
        <v>16</v>
      </c>
    </row>
    <row r="1408" spans="1:19" ht="11.25" thickBot="1" x14ac:dyDescent="0.2">
      <c r="A1408" s="112"/>
      <c r="B1408" s="112"/>
      <c r="C1408" s="130" t="s">
        <v>111</v>
      </c>
      <c r="D1408" s="130" t="s">
        <v>111</v>
      </c>
      <c r="E1408" s="130" t="s">
        <v>111</v>
      </c>
      <c r="F1408" s="130" t="s">
        <v>111</v>
      </c>
      <c r="G1408" s="130" t="s">
        <v>111</v>
      </c>
      <c r="H1408" s="130" t="s">
        <v>111</v>
      </c>
      <c r="I1408" s="131" t="s">
        <v>111</v>
      </c>
      <c r="J1408" s="131" t="s">
        <v>111</v>
      </c>
      <c r="K1408" s="130" t="s">
        <v>111</v>
      </c>
      <c r="L1408" s="130" t="s">
        <v>111</v>
      </c>
      <c r="M1408" s="130" t="s">
        <v>111</v>
      </c>
      <c r="N1408" s="130" t="s">
        <v>111</v>
      </c>
      <c r="O1408" s="130" t="s">
        <v>111</v>
      </c>
      <c r="P1408" s="130" t="s">
        <v>111</v>
      </c>
      <c r="Q1408" s="130" t="s">
        <v>111</v>
      </c>
      <c r="R1408" s="130" t="s">
        <v>111</v>
      </c>
      <c r="S1408" s="130" t="s">
        <v>111</v>
      </c>
    </row>
    <row r="1409" spans="1:19" ht="11.25" thickBot="1" x14ac:dyDescent="0.2">
      <c r="A1409" s="107">
        <v>1</v>
      </c>
      <c r="B1409" s="132">
        <v>0.40439814814814817</v>
      </c>
      <c r="C1409" s="108">
        <v>1.1060000000000001</v>
      </c>
      <c r="D1409" s="108">
        <v>-4.4999999999999998E-2</v>
      </c>
      <c r="E1409" s="108">
        <v>0.124</v>
      </c>
      <c r="F1409" s="108">
        <v>0.63800000000000001</v>
      </c>
      <c r="G1409" s="108">
        <v>0.29899999999999999</v>
      </c>
      <c r="H1409" s="108">
        <v>-3.2679999999999998</v>
      </c>
      <c r="I1409" s="133">
        <v>0.99551999999999996</v>
      </c>
      <c r="J1409" s="134" t="s">
        <v>359</v>
      </c>
      <c r="K1409" s="108">
        <v>8.9999999999999993E-3</v>
      </c>
      <c r="L1409" s="108">
        <v>0</v>
      </c>
      <c r="M1409" s="108">
        <v>-1.4999999999999999E-2</v>
      </c>
      <c r="N1409" s="108">
        <v>0.01</v>
      </c>
      <c r="O1409" s="108">
        <v>-1.4E-2</v>
      </c>
      <c r="P1409" s="108">
        <v>-0.108</v>
      </c>
      <c r="Q1409" s="108">
        <v>0</v>
      </c>
      <c r="R1409" s="108">
        <v>0</v>
      </c>
      <c r="S1409" s="108">
        <v>3.1E-2</v>
      </c>
    </row>
    <row r="1410" spans="1:19" ht="11.25" thickBot="1" x14ac:dyDescent="0.2">
      <c r="A1410" s="112"/>
    </row>
    <row r="1411" spans="1:19" ht="11.25" thickBot="1" x14ac:dyDescent="0.2">
      <c r="A1411" s="107">
        <v>2</v>
      </c>
      <c r="B1411" s="132">
        <v>0.40457175925925926</v>
      </c>
      <c r="C1411" s="108">
        <v>1.2370000000000001</v>
      </c>
      <c r="D1411" s="108">
        <v>-2.5999999999999999E-2</v>
      </c>
      <c r="E1411" s="108">
        <v>0.14799999999999999</v>
      </c>
      <c r="F1411" s="108">
        <v>0.66300000000000003</v>
      </c>
      <c r="G1411" s="108">
        <v>3.4180000000000001</v>
      </c>
      <c r="H1411" s="108">
        <v>-2.1280000000000001</v>
      </c>
      <c r="I1411" s="133">
        <v>0.99533000000000005</v>
      </c>
      <c r="J1411" s="134" t="s">
        <v>360</v>
      </c>
      <c r="K1411" s="108">
        <v>-1.7999999999999999E-2</v>
      </c>
      <c r="L1411" s="108">
        <v>4.0000000000000001E-3</v>
      </c>
      <c r="M1411" s="108">
        <v>-4.0000000000000001E-3</v>
      </c>
      <c r="N1411" s="108">
        <v>2.4E-2</v>
      </c>
      <c r="O1411" s="108">
        <v>-2.3E-2</v>
      </c>
      <c r="P1411" s="108">
        <v>-7.0000000000000001E-3</v>
      </c>
      <c r="Q1411" s="108">
        <v>1E-3</v>
      </c>
      <c r="R1411" s="108">
        <v>6.0000000000000001E-3</v>
      </c>
      <c r="S1411" s="108">
        <v>1.4E-2</v>
      </c>
    </row>
    <row r="1412" spans="1:19" ht="11.25" thickBot="1" x14ac:dyDescent="0.2">
      <c r="A1412" s="112"/>
    </row>
    <row r="1413" spans="1:19" ht="11.25" thickBot="1" x14ac:dyDescent="0.2">
      <c r="A1413" s="107">
        <v>3</v>
      </c>
      <c r="B1413" s="132">
        <v>0.40475694444444449</v>
      </c>
      <c r="C1413" s="108">
        <v>1.109</v>
      </c>
      <c r="D1413" s="108">
        <v>-3.5000000000000003E-2</v>
      </c>
      <c r="E1413" s="108">
        <v>3.9E-2</v>
      </c>
      <c r="F1413" s="108">
        <v>-0.27500000000000002</v>
      </c>
      <c r="G1413" s="108">
        <v>2.4609999999999999</v>
      </c>
      <c r="H1413" s="108">
        <v>-3.4830000000000001</v>
      </c>
      <c r="I1413" s="133">
        <v>1.0091600000000001</v>
      </c>
      <c r="J1413" s="134" t="s">
        <v>361</v>
      </c>
      <c r="K1413" s="108">
        <v>-3.0000000000000001E-3</v>
      </c>
      <c r="L1413" s="108">
        <v>-3.0000000000000001E-3</v>
      </c>
      <c r="M1413" s="108">
        <v>3.0000000000000001E-3</v>
      </c>
      <c r="N1413" s="108">
        <v>2.1000000000000001E-2</v>
      </c>
      <c r="O1413" s="108">
        <v>-0.03</v>
      </c>
      <c r="P1413" s="108">
        <v>0.121</v>
      </c>
      <c r="Q1413" s="108">
        <v>2E-3</v>
      </c>
      <c r="R1413" s="108">
        <v>2E-3</v>
      </c>
      <c r="S1413" s="108">
        <v>2.1999999999999999E-2</v>
      </c>
    </row>
    <row r="1414" spans="1:19" ht="11.25" thickBot="1" x14ac:dyDescent="0.2">
      <c r="A1414" s="112"/>
    </row>
    <row r="1415" spans="1:19" ht="11.25" thickBot="1" x14ac:dyDescent="0.2">
      <c r="A1415" s="135" t="s">
        <v>362</v>
      </c>
      <c r="B1415" s="112"/>
      <c r="C1415" s="136">
        <v>1.1499999999999999</v>
      </c>
      <c r="D1415" s="136">
        <v>-3.5000000000000003E-2</v>
      </c>
      <c r="E1415" s="136">
        <v>0.10299999999999999</v>
      </c>
      <c r="F1415" s="136">
        <v>0.34200000000000003</v>
      </c>
      <c r="G1415" s="136">
        <v>2.0590000000000002</v>
      </c>
      <c r="H1415" s="136">
        <v>-2.96</v>
      </c>
      <c r="I1415" s="137">
        <v>1</v>
      </c>
      <c r="J1415" s="134" t="s">
        <v>363</v>
      </c>
      <c r="K1415" s="136">
        <v>-4.0000000000000001E-3</v>
      </c>
      <c r="L1415" s="136">
        <v>0</v>
      </c>
      <c r="M1415" s="136">
        <v>-6.0000000000000001E-3</v>
      </c>
      <c r="N1415" s="136">
        <v>1.7999999999999999E-2</v>
      </c>
      <c r="O1415" s="136">
        <v>-2.1999999999999999E-2</v>
      </c>
      <c r="P1415" s="136">
        <v>2E-3</v>
      </c>
      <c r="Q1415" s="136">
        <v>1E-3</v>
      </c>
      <c r="R1415" s="136">
        <v>3.0000000000000001E-3</v>
      </c>
      <c r="S1415" s="136">
        <v>2.1999999999999999E-2</v>
      </c>
    </row>
    <row r="1416" spans="1:19" ht="11.25" thickBot="1" x14ac:dyDescent="0.2">
      <c r="A1416" s="112"/>
    </row>
    <row r="1417" spans="1:19" ht="11.25" thickBot="1" x14ac:dyDescent="0.2">
      <c r="A1417" s="138" t="s">
        <v>364</v>
      </c>
      <c r="B1417" s="112"/>
      <c r="C1417" s="136">
        <v>7.4999999999999997E-2</v>
      </c>
      <c r="D1417" s="136">
        <v>0.01</v>
      </c>
      <c r="E1417" s="136">
        <v>5.7000000000000002E-2</v>
      </c>
      <c r="F1417" s="136">
        <v>0.53400000000000003</v>
      </c>
      <c r="G1417" s="136">
        <v>1.5980000000000001</v>
      </c>
      <c r="H1417" s="136">
        <v>0.72799999999999998</v>
      </c>
      <c r="I1417" s="137">
        <v>7.9299999999999995E-3</v>
      </c>
      <c r="J1417" s="134" t="s">
        <v>365</v>
      </c>
      <c r="K1417" s="136">
        <v>1.4E-2</v>
      </c>
      <c r="L1417" s="136">
        <v>4.0000000000000001E-3</v>
      </c>
      <c r="M1417" s="136">
        <v>8.9999999999999993E-3</v>
      </c>
      <c r="N1417" s="136">
        <v>7.0000000000000001E-3</v>
      </c>
      <c r="O1417" s="136">
        <v>8.0000000000000002E-3</v>
      </c>
      <c r="P1417" s="136">
        <v>0.115</v>
      </c>
      <c r="Q1417" s="136">
        <v>1E-3</v>
      </c>
      <c r="R1417" s="136">
        <v>3.0000000000000001E-3</v>
      </c>
      <c r="S1417" s="136">
        <v>8.0000000000000002E-3</v>
      </c>
    </row>
    <row r="1418" spans="1:19" ht="11.25" thickBot="1" x14ac:dyDescent="0.2">
      <c r="A1418" s="112"/>
    </row>
    <row r="1419" spans="1:19" ht="11.25" thickBot="1" x14ac:dyDescent="0.2">
      <c r="A1419" s="139" t="s">
        <v>366</v>
      </c>
      <c r="B1419" s="112"/>
      <c r="C1419" s="136">
        <v>6.5129999999999999</v>
      </c>
      <c r="D1419" s="136">
        <v>27.43</v>
      </c>
      <c r="E1419" s="136">
        <v>55.41</v>
      </c>
      <c r="F1419" s="136">
        <v>156.19999999999999</v>
      </c>
      <c r="G1419" s="136">
        <v>77.599999999999994</v>
      </c>
      <c r="H1419" s="136">
        <v>24.61</v>
      </c>
      <c r="I1419" s="140">
        <v>0.79300000000000004</v>
      </c>
      <c r="J1419" s="134" t="s">
        <v>367</v>
      </c>
      <c r="K1419" s="136">
        <v>345</v>
      </c>
      <c r="L1419" s="136">
        <v>978.6</v>
      </c>
      <c r="M1419" s="136">
        <v>161.1</v>
      </c>
      <c r="N1419" s="136">
        <v>38.82</v>
      </c>
      <c r="O1419" s="136">
        <v>35.82</v>
      </c>
      <c r="P1419" s="136">
        <v>5147</v>
      </c>
      <c r="Q1419" s="136">
        <v>131.1</v>
      </c>
      <c r="R1419" s="136">
        <v>95</v>
      </c>
      <c r="S1419" s="136">
        <v>36.6</v>
      </c>
    </row>
    <row r="1420" spans="1:19" ht="11.25" thickBot="1" x14ac:dyDescent="0.2">
      <c r="A1420" s="112"/>
    </row>
    <row r="1421" spans="1:19" ht="11.25" thickBot="1" x14ac:dyDescent="0.2">
      <c r="A1421" s="106" t="s">
        <v>357</v>
      </c>
      <c r="B1421" s="106" t="s">
        <v>358</v>
      </c>
      <c r="C1421" s="130" t="s">
        <v>17</v>
      </c>
      <c r="D1421" s="130" t="s">
        <v>18</v>
      </c>
      <c r="E1421" s="131" t="s">
        <v>19</v>
      </c>
      <c r="F1421" s="131" t="s">
        <v>20</v>
      </c>
      <c r="G1421" s="130" t="s">
        <v>21</v>
      </c>
      <c r="H1421" s="130" t="s">
        <v>22</v>
      </c>
      <c r="I1421" s="130" t="s">
        <v>23</v>
      </c>
      <c r="J1421" s="130" t="s">
        <v>24</v>
      </c>
      <c r="K1421" s="131" t="s">
        <v>25</v>
      </c>
      <c r="L1421" s="131" t="s">
        <v>26</v>
      </c>
      <c r="M1421" s="130" t="s">
        <v>27</v>
      </c>
      <c r="N1421" s="130" t="s">
        <v>28</v>
      </c>
      <c r="O1421" s="130" t="s">
        <v>29</v>
      </c>
      <c r="P1421" s="130" t="s">
        <v>30</v>
      </c>
      <c r="Q1421" s="130" t="s">
        <v>31</v>
      </c>
      <c r="R1421" s="130" t="s">
        <v>32</v>
      </c>
      <c r="S1421" s="130" t="s">
        <v>33</v>
      </c>
    </row>
    <row r="1422" spans="1:19" ht="11.25" thickBot="1" x14ac:dyDescent="0.2">
      <c r="A1422" s="112"/>
      <c r="B1422" s="112"/>
      <c r="C1422" s="130" t="s">
        <v>111</v>
      </c>
      <c r="D1422" s="130" t="s">
        <v>111</v>
      </c>
      <c r="E1422" s="131" t="s">
        <v>111</v>
      </c>
      <c r="F1422" s="131" t="s">
        <v>111</v>
      </c>
      <c r="G1422" s="130" t="s">
        <v>111</v>
      </c>
      <c r="H1422" s="130" t="s">
        <v>111</v>
      </c>
      <c r="I1422" s="130" t="s">
        <v>111</v>
      </c>
      <c r="J1422" s="130" t="s">
        <v>111</v>
      </c>
      <c r="K1422" s="131" t="s">
        <v>111</v>
      </c>
      <c r="L1422" s="131" t="s">
        <v>111</v>
      </c>
      <c r="M1422" s="130" t="s">
        <v>111</v>
      </c>
      <c r="N1422" s="130" t="s">
        <v>111</v>
      </c>
      <c r="O1422" s="130" t="s">
        <v>111</v>
      </c>
      <c r="P1422" s="130" t="s">
        <v>111</v>
      </c>
      <c r="Q1422" s="130" t="s">
        <v>111</v>
      </c>
      <c r="R1422" s="130" t="s">
        <v>111</v>
      </c>
      <c r="S1422" s="130" t="s">
        <v>111</v>
      </c>
    </row>
    <row r="1423" spans="1:19" ht="11.25" thickBot="1" x14ac:dyDescent="0.2">
      <c r="A1423" s="107">
        <v>1</v>
      </c>
      <c r="B1423" s="132">
        <v>0.40439814814814817</v>
      </c>
      <c r="C1423" s="108">
        <v>-3.5609999999999999</v>
      </c>
      <c r="D1423" s="108">
        <v>2E-3</v>
      </c>
      <c r="E1423" s="133">
        <v>0.98453999999999997</v>
      </c>
      <c r="F1423" s="133">
        <v>1.0046999999999999</v>
      </c>
      <c r="G1423" s="108">
        <v>-5.1999999999999998E-2</v>
      </c>
      <c r="H1423" s="108">
        <v>-0.55900000000000005</v>
      </c>
      <c r="I1423" s="108">
        <v>1E-3</v>
      </c>
      <c r="J1423" s="108">
        <v>-2E-3</v>
      </c>
      <c r="K1423" s="133">
        <v>0.98126999999999998</v>
      </c>
      <c r="L1423" s="134" t="s">
        <v>368</v>
      </c>
      <c r="M1423" s="108">
        <v>0</v>
      </c>
      <c r="N1423" s="108">
        <v>2E-3</v>
      </c>
      <c r="O1423" s="108">
        <v>0</v>
      </c>
      <c r="P1423" s="108">
        <v>0</v>
      </c>
      <c r="Q1423" s="108">
        <v>1E-3</v>
      </c>
      <c r="R1423" s="108">
        <v>6.3E-2</v>
      </c>
      <c r="S1423" s="108">
        <v>0</v>
      </c>
    </row>
    <row r="1424" spans="1:19" ht="11.25" thickBot="1" x14ac:dyDescent="0.2">
      <c r="A1424" s="112"/>
    </row>
    <row r="1425" spans="1:19" ht="11.25" thickBot="1" x14ac:dyDescent="0.2">
      <c r="A1425" s="107">
        <v>2</v>
      </c>
      <c r="B1425" s="132">
        <v>0.40457175925925926</v>
      </c>
      <c r="C1425" s="108">
        <v>-3.5</v>
      </c>
      <c r="D1425" s="108">
        <v>1E-3</v>
      </c>
      <c r="E1425" s="133">
        <v>1.0056499999999999</v>
      </c>
      <c r="F1425" s="133">
        <v>0.99650000000000005</v>
      </c>
      <c r="G1425" s="108">
        <v>1.7999999999999999E-2</v>
      </c>
      <c r="H1425" s="108">
        <v>-0.14899999999999999</v>
      </c>
      <c r="I1425" s="108">
        <v>0</v>
      </c>
      <c r="J1425" s="108">
        <v>1E-3</v>
      </c>
      <c r="K1425" s="133">
        <v>0.99826999999999999</v>
      </c>
      <c r="L1425" s="134" t="s">
        <v>369</v>
      </c>
      <c r="M1425" s="108">
        <v>1E-3</v>
      </c>
      <c r="N1425" s="108">
        <v>2E-3</v>
      </c>
      <c r="O1425" s="108">
        <v>0</v>
      </c>
      <c r="P1425" s="108">
        <v>0</v>
      </c>
      <c r="Q1425" s="108">
        <v>0</v>
      </c>
      <c r="R1425" s="108">
        <v>3.4000000000000002E-2</v>
      </c>
      <c r="S1425" s="108">
        <v>1E-3</v>
      </c>
    </row>
    <row r="1426" spans="1:19" ht="11.25" thickBot="1" x14ac:dyDescent="0.2">
      <c r="A1426" s="112"/>
    </row>
    <row r="1427" spans="1:19" ht="11.25" thickBot="1" x14ac:dyDescent="0.2">
      <c r="A1427" s="107">
        <v>3</v>
      </c>
      <c r="B1427" s="132">
        <v>0.40475694444444449</v>
      </c>
      <c r="C1427" s="108">
        <v>-3.7869999999999999</v>
      </c>
      <c r="D1427" s="108">
        <v>1E-3</v>
      </c>
      <c r="E1427" s="133">
        <v>1.0098100000000001</v>
      </c>
      <c r="F1427" s="133">
        <v>0.99880000000000002</v>
      </c>
      <c r="G1427" s="108">
        <v>1.7000000000000001E-2</v>
      </c>
      <c r="H1427" s="108">
        <v>5.3999999999999999E-2</v>
      </c>
      <c r="I1427" s="108">
        <v>0</v>
      </c>
      <c r="J1427" s="108">
        <v>-3.0000000000000001E-3</v>
      </c>
      <c r="K1427" s="133">
        <v>1.0204599999999999</v>
      </c>
      <c r="L1427" s="134" t="s">
        <v>370</v>
      </c>
      <c r="M1427" s="108">
        <v>0</v>
      </c>
      <c r="N1427" s="108">
        <v>2E-3</v>
      </c>
      <c r="O1427" s="108">
        <v>0</v>
      </c>
      <c r="P1427" s="108">
        <v>0</v>
      </c>
      <c r="Q1427" s="108">
        <v>0</v>
      </c>
      <c r="R1427" s="108">
        <v>1.7000000000000001E-2</v>
      </c>
      <c r="S1427" s="108">
        <v>-1E-3</v>
      </c>
    </row>
    <row r="1428" spans="1:19" ht="11.25" thickBot="1" x14ac:dyDescent="0.2">
      <c r="A1428" s="112"/>
    </row>
    <row r="1429" spans="1:19" ht="11.25" thickBot="1" x14ac:dyDescent="0.2">
      <c r="A1429" s="135" t="s">
        <v>362</v>
      </c>
      <c r="B1429" s="112"/>
      <c r="C1429" s="136">
        <v>-3.6160000000000001</v>
      </c>
      <c r="D1429" s="136">
        <v>1E-3</v>
      </c>
      <c r="E1429" s="137">
        <v>1</v>
      </c>
      <c r="F1429" s="137">
        <v>1</v>
      </c>
      <c r="G1429" s="136">
        <v>-6.0000000000000001E-3</v>
      </c>
      <c r="H1429" s="136">
        <v>-0.218</v>
      </c>
      <c r="I1429" s="136">
        <v>0</v>
      </c>
      <c r="J1429" s="136">
        <v>-1E-3</v>
      </c>
      <c r="K1429" s="137">
        <v>1</v>
      </c>
      <c r="L1429" s="134" t="s">
        <v>363</v>
      </c>
      <c r="M1429" s="136">
        <v>0</v>
      </c>
      <c r="N1429" s="136">
        <v>2E-3</v>
      </c>
      <c r="O1429" s="136">
        <v>0</v>
      </c>
      <c r="P1429" s="136">
        <v>0</v>
      </c>
      <c r="Q1429" s="136">
        <v>0</v>
      </c>
      <c r="R1429" s="136">
        <v>3.7999999999999999E-2</v>
      </c>
      <c r="S1429" s="136">
        <v>0</v>
      </c>
    </row>
    <row r="1430" spans="1:19" ht="11.25" thickBot="1" x14ac:dyDescent="0.2">
      <c r="A1430" s="112"/>
    </row>
    <row r="1431" spans="1:19" ht="11.25" thickBot="1" x14ac:dyDescent="0.2">
      <c r="A1431" s="138" t="s">
        <v>364</v>
      </c>
      <c r="B1431" s="112"/>
      <c r="C1431" s="136">
        <v>0.152</v>
      </c>
      <c r="D1431" s="136">
        <v>1E-3</v>
      </c>
      <c r="E1431" s="137">
        <v>1.355E-2</v>
      </c>
      <c r="F1431" s="137">
        <v>4.2300000000000003E-3</v>
      </c>
      <c r="G1431" s="136">
        <v>0.04</v>
      </c>
      <c r="H1431" s="136">
        <v>0.312</v>
      </c>
      <c r="I1431" s="136">
        <v>0</v>
      </c>
      <c r="J1431" s="136">
        <v>2E-3</v>
      </c>
      <c r="K1431" s="137">
        <v>1.9650000000000001E-2</v>
      </c>
      <c r="L1431" s="134" t="s">
        <v>371</v>
      </c>
      <c r="M1431" s="136">
        <v>0</v>
      </c>
      <c r="N1431" s="136">
        <v>0</v>
      </c>
      <c r="O1431" s="136">
        <v>0</v>
      </c>
      <c r="P1431" s="136">
        <v>0</v>
      </c>
      <c r="Q1431" s="136">
        <v>0</v>
      </c>
      <c r="R1431" s="136">
        <v>2.4E-2</v>
      </c>
      <c r="S1431" s="136">
        <v>1E-3</v>
      </c>
    </row>
    <row r="1432" spans="1:19" ht="11.25" thickBot="1" x14ac:dyDescent="0.2">
      <c r="A1432" s="112"/>
    </row>
    <row r="1433" spans="1:19" ht="11.25" thickBot="1" x14ac:dyDescent="0.2">
      <c r="A1433" s="139" t="s">
        <v>366</v>
      </c>
      <c r="B1433" s="112"/>
      <c r="C1433" s="136">
        <v>4.1920000000000002</v>
      </c>
      <c r="D1433" s="136">
        <v>81.58</v>
      </c>
      <c r="E1433" s="140">
        <v>1.355</v>
      </c>
      <c r="F1433" s="140">
        <v>0.42299999999999999</v>
      </c>
      <c r="G1433" s="136">
        <v>704.3</v>
      </c>
      <c r="H1433" s="136">
        <v>143.30000000000001</v>
      </c>
      <c r="I1433" s="136">
        <v>491.2</v>
      </c>
      <c r="J1433" s="136">
        <v>183.7</v>
      </c>
      <c r="K1433" s="140">
        <v>1.9650000000000001</v>
      </c>
      <c r="L1433" s="134" t="s">
        <v>372</v>
      </c>
      <c r="M1433" s="136">
        <v>127</v>
      </c>
      <c r="N1433" s="136">
        <v>5.7430000000000003</v>
      </c>
      <c r="O1433" s="136">
        <v>209</v>
      </c>
      <c r="P1433" s="136">
        <v>40.369999999999997</v>
      </c>
      <c r="Q1433" s="136">
        <v>79.099999999999994</v>
      </c>
      <c r="R1433" s="136">
        <v>61.89</v>
      </c>
      <c r="S1433" s="136">
        <v>792.1</v>
      </c>
    </row>
    <row r="1434" spans="1:19" ht="11.25" thickBot="1" x14ac:dyDescent="0.2">
      <c r="A1434" s="112"/>
    </row>
    <row r="1435" spans="1:19" ht="11.25" thickBot="1" x14ac:dyDescent="0.2">
      <c r="A1435" s="106" t="s">
        <v>357</v>
      </c>
      <c r="B1435" s="106" t="s">
        <v>358</v>
      </c>
      <c r="C1435" s="131" t="s">
        <v>34</v>
      </c>
      <c r="D1435" s="131" t="s">
        <v>35</v>
      </c>
      <c r="E1435" s="130" t="s">
        <v>36</v>
      </c>
      <c r="F1435" s="130" t="s">
        <v>37</v>
      </c>
      <c r="G1435" s="130" t="s">
        <v>38</v>
      </c>
      <c r="H1435" s="130" t="s">
        <v>39</v>
      </c>
      <c r="I1435" s="130" t="s">
        <v>40</v>
      </c>
      <c r="J1435" s="130" t="s">
        <v>41</v>
      </c>
      <c r="K1435" s="130" t="s">
        <v>42</v>
      </c>
      <c r="L1435" s="130" t="s">
        <v>43</v>
      </c>
      <c r="M1435" s="130" t="s">
        <v>44</v>
      </c>
      <c r="N1435" s="130" t="s">
        <v>45</v>
      </c>
      <c r="O1435" s="130" t="s">
        <v>46</v>
      </c>
      <c r="P1435" s="130" t="s">
        <v>47</v>
      </c>
      <c r="Q1435" s="130" t="s">
        <v>48</v>
      </c>
      <c r="R1435" s="130" t="s">
        <v>49</v>
      </c>
      <c r="S1435" s="130" t="s">
        <v>50</v>
      </c>
    </row>
    <row r="1436" spans="1:19" ht="11.25" thickBot="1" x14ac:dyDescent="0.2">
      <c r="A1436" s="112"/>
      <c r="B1436" s="112"/>
      <c r="C1436" s="131" t="s">
        <v>111</v>
      </c>
      <c r="D1436" s="131" t="s">
        <v>111</v>
      </c>
      <c r="E1436" s="130" t="s">
        <v>111</v>
      </c>
      <c r="F1436" s="130" t="s">
        <v>111</v>
      </c>
      <c r="G1436" s="130" t="s">
        <v>111</v>
      </c>
      <c r="H1436" s="130" t="s">
        <v>111</v>
      </c>
      <c r="I1436" s="130" t="s">
        <v>111</v>
      </c>
      <c r="J1436" s="130" t="s">
        <v>111</v>
      </c>
      <c r="K1436" s="130" t="s">
        <v>111</v>
      </c>
      <c r="L1436" s="130" t="s">
        <v>111</v>
      </c>
      <c r="M1436" s="130" t="s">
        <v>111</v>
      </c>
      <c r="N1436" s="130" t="s">
        <v>111</v>
      </c>
      <c r="O1436" s="130" t="s">
        <v>111</v>
      </c>
      <c r="P1436" s="130" t="s">
        <v>111</v>
      </c>
      <c r="Q1436" s="130" t="s">
        <v>111</v>
      </c>
      <c r="R1436" s="130" t="s">
        <v>111</v>
      </c>
      <c r="S1436" s="130" t="s">
        <v>111</v>
      </c>
    </row>
    <row r="1437" spans="1:19" ht="11.25" thickBot="1" x14ac:dyDescent="0.2">
      <c r="A1437" s="107">
        <v>1</v>
      </c>
      <c r="B1437" s="132">
        <v>0.40439814814814817</v>
      </c>
      <c r="C1437" s="133">
        <v>0.98914000000000002</v>
      </c>
      <c r="D1437" s="134" t="s">
        <v>373</v>
      </c>
      <c r="E1437" s="108">
        <v>5.0000000000000001E-3</v>
      </c>
      <c r="F1437" s="108">
        <v>0</v>
      </c>
      <c r="G1437" s="108">
        <v>3.0000000000000001E-3</v>
      </c>
      <c r="H1437" s="108">
        <v>0</v>
      </c>
      <c r="I1437" s="108">
        <v>0</v>
      </c>
      <c r="J1437" s="108">
        <v>1E-3</v>
      </c>
      <c r="K1437" s="108">
        <v>0</v>
      </c>
      <c r="L1437" s="108">
        <v>4.2000000000000003E-2</v>
      </c>
      <c r="M1437" s="108">
        <v>0</v>
      </c>
      <c r="N1437" s="108">
        <v>0</v>
      </c>
      <c r="O1437" s="108">
        <v>0</v>
      </c>
      <c r="P1437" s="108">
        <v>0</v>
      </c>
      <c r="Q1437" s="108">
        <v>0</v>
      </c>
      <c r="R1437" s="108">
        <v>0</v>
      </c>
      <c r="S1437" s="108">
        <v>0</v>
      </c>
    </row>
    <row r="1438" spans="1:19" ht="11.25" thickBot="1" x14ac:dyDescent="0.2">
      <c r="A1438" s="112"/>
    </row>
    <row r="1439" spans="1:19" ht="11.25" thickBot="1" x14ac:dyDescent="0.2">
      <c r="A1439" s="107">
        <v>2</v>
      </c>
      <c r="B1439" s="132">
        <v>0.40457175925925926</v>
      </c>
      <c r="C1439" s="133">
        <v>0.99944999999999995</v>
      </c>
      <c r="D1439" s="134" t="s">
        <v>374</v>
      </c>
      <c r="E1439" s="108">
        <v>1E-3</v>
      </c>
      <c r="F1439" s="108">
        <v>1E-3</v>
      </c>
      <c r="G1439" s="108">
        <v>-1E-3</v>
      </c>
      <c r="H1439" s="108">
        <v>0</v>
      </c>
      <c r="I1439" s="108">
        <v>-1E-3</v>
      </c>
      <c r="J1439" s="108">
        <v>0</v>
      </c>
      <c r="K1439" s="108">
        <v>0</v>
      </c>
      <c r="L1439" s="108">
        <v>3.5999999999999997E-2</v>
      </c>
      <c r="M1439" s="108">
        <v>0</v>
      </c>
      <c r="N1439" s="108">
        <v>0</v>
      </c>
      <c r="O1439" s="108">
        <v>0</v>
      </c>
      <c r="P1439" s="108">
        <v>0</v>
      </c>
      <c r="Q1439" s="108">
        <v>0</v>
      </c>
      <c r="R1439" s="108">
        <v>0</v>
      </c>
      <c r="S1439" s="108">
        <v>0</v>
      </c>
    </row>
    <row r="1440" spans="1:19" ht="11.25" thickBot="1" x14ac:dyDescent="0.2">
      <c r="A1440" s="112"/>
    </row>
    <row r="1441" spans="1:19" ht="11.25" thickBot="1" x14ac:dyDescent="0.2">
      <c r="A1441" s="107">
        <v>3</v>
      </c>
      <c r="B1441" s="132">
        <v>0.40475694444444449</v>
      </c>
      <c r="C1441" s="133">
        <v>1.0114099999999999</v>
      </c>
      <c r="D1441" s="134" t="s">
        <v>375</v>
      </c>
      <c r="E1441" s="108">
        <v>2E-3</v>
      </c>
      <c r="F1441" s="108">
        <v>0</v>
      </c>
      <c r="G1441" s="108">
        <v>2E-3</v>
      </c>
      <c r="H1441" s="108">
        <v>0</v>
      </c>
      <c r="I1441" s="108">
        <v>-1E-3</v>
      </c>
      <c r="J1441" s="108">
        <v>2E-3</v>
      </c>
      <c r="K1441" s="108">
        <v>0</v>
      </c>
      <c r="L1441" s="108">
        <v>8.9999999999999993E-3</v>
      </c>
      <c r="M1441" s="108">
        <v>0</v>
      </c>
      <c r="N1441" s="108">
        <v>0</v>
      </c>
      <c r="O1441" s="108">
        <v>0</v>
      </c>
      <c r="P1441" s="108">
        <v>0</v>
      </c>
      <c r="Q1441" s="108">
        <v>0</v>
      </c>
      <c r="R1441" s="108">
        <v>0</v>
      </c>
      <c r="S1441" s="108">
        <v>0</v>
      </c>
    </row>
    <row r="1442" spans="1:19" ht="11.25" thickBot="1" x14ac:dyDescent="0.2">
      <c r="A1442" s="112"/>
    </row>
    <row r="1443" spans="1:19" ht="11.25" thickBot="1" x14ac:dyDescent="0.2">
      <c r="A1443" s="135" t="s">
        <v>362</v>
      </c>
      <c r="B1443" s="112"/>
      <c r="C1443" s="137">
        <v>1</v>
      </c>
      <c r="D1443" s="134" t="s">
        <v>363</v>
      </c>
      <c r="E1443" s="136">
        <v>3.0000000000000001E-3</v>
      </c>
      <c r="F1443" s="136">
        <v>0</v>
      </c>
      <c r="G1443" s="136">
        <v>1E-3</v>
      </c>
      <c r="H1443" s="136">
        <v>0</v>
      </c>
      <c r="I1443" s="136">
        <v>-1E-3</v>
      </c>
      <c r="J1443" s="136">
        <v>1E-3</v>
      </c>
      <c r="K1443" s="136">
        <v>0</v>
      </c>
      <c r="L1443" s="136">
        <v>2.9000000000000001E-2</v>
      </c>
      <c r="M1443" s="136">
        <v>0</v>
      </c>
      <c r="N1443" s="136">
        <v>0</v>
      </c>
      <c r="O1443" s="136">
        <v>0</v>
      </c>
      <c r="P1443" s="136">
        <v>0</v>
      </c>
      <c r="Q1443" s="136">
        <v>0</v>
      </c>
      <c r="R1443" s="136">
        <v>0</v>
      </c>
      <c r="S1443" s="136">
        <v>0</v>
      </c>
    </row>
    <row r="1444" spans="1:19" ht="11.25" thickBot="1" x14ac:dyDescent="0.2">
      <c r="A1444" s="112"/>
    </row>
    <row r="1445" spans="1:19" ht="11.25" thickBot="1" x14ac:dyDescent="0.2">
      <c r="A1445" s="138" t="s">
        <v>364</v>
      </c>
      <c r="B1445" s="112"/>
      <c r="C1445" s="137">
        <v>1.115E-2</v>
      </c>
      <c r="D1445" s="134" t="s">
        <v>376</v>
      </c>
      <c r="E1445" s="136">
        <v>2E-3</v>
      </c>
      <c r="F1445" s="136">
        <v>0</v>
      </c>
      <c r="G1445" s="136">
        <v>2E-3</v>
      </c>
      <c r="H1445" s="136">
        <v>0</v>
      </c>
      <c r="I1445" s="136">
        <v>1E-3</v>
      </c>
      <c r="J1445" s="136">
        <v>1E-3</v>
      </c>
      <c r="K1445" s="136">
        <v>0</v>
      </c>
      <c r="L1445" s="136">
        <v>1.7000000000000001E-2</v>
      </c>
      <c r="M1445" s="136">
        <v>0</v>
      </c>
      <c r="N1445" s="136">
        <v>0</v>
      </c>
      <c r="O1445" s="136">
        <v>0</v>
      </c>
      <c r="P1445" s="136">
        <v>0</v>
      </c>
      <c r="Q1445" s="136">
        <v>0</v>
      </c>
      <c r="R1445" s="136">
        <v>0</v>
      </c>
      <c r="S1445" s="136">
        <v>0</v>
      </c>
    </row>
    <row r="1446" spans="1:19" ht="11.25" thickBot="1" x14ac:dyDescent="0.2">
      <c r="A1446" s="112"/>
    </row>
    <row r="1447" spans="1:19" ht="11.25" thickBot="1" x14ac:dyDescent="0.2">
      <c r="A1447" s="139" t="s">
        <v>366</v>
      </c>
      <c r="B1447" s="112"/>
      <c r="C1447" s="140">
        <v>1.115</v>
      </c>
      <c r="D1447" s="134" t="s">
        <v>377</v>
      </c>
      <c r="E1447" s="136">
        <v>76.13</v>
      </c>
      <c r="F1447" s="136">
        <v>108.1</v>
      </c>
      <c r="G1447" s="136">
        <v>175.9</v>
      </c>
      <c r="H1447" s="136">
        <v>48.05</v>
      </c>
      <c r="I1447" s="136">
        <v>161.30000000000001</v>
      </c>
      <c r="J1447" s="136">
        <v>144.5</v>
      </c>
      <c r="K1447" s="136">
        <v>116.7</v>
      </c>
      <c r="L1447" s="136">
        <v>60.68</v>
      </c>
      <c r="M1447" s="136">
        <v>141.4</v>
      </c>
      <c r="N1447" s="136">
        <v>305.60000000000002</v>
      </c>
      <c r="O1447" s="136">
        <v>411.8</v>
      </c>
      <c r="P1447" s="136">
        <v>659.6</v>
      </c>
      <c r="Q1447" s="136">
        <v>84.08</v>
      </c>
      <c r="R1447" s="136">
        <v>378.6</v>
      </c>
      <c r="S1447" s="136">
        <v>33.619999999999997</v>
      </c>
    </row>
    <row r="1448" spans="1:19" ht="11.25" thickBot="1" x14ac:dyDescent="0.2">
      <c r="A1448" s="112"/>
    </row>
    <row r="1449" spans="1:19" ht="11.25" thickBot="1" x14ac:dyDescent="0.2">
      <c r="A1449" s="106" t="s">
        <v>357</v>
      </c>
      <c r="B1449" s="106" t="s">
        <v>358</v>
      </c>
      <c r="C1449" s="130" t="s">
        <v>51</v>
      </c>
      <c r="D1449" s="130" t="s">
        <v>52</v>
      </c>
      <c r="E1449" s="130" t="s">
        <v>53</v>
      </c>
      <c r="F1449" s="130" t="s">
        <v>54</v>
      </c>
      <c r="G1449" s="130" t="s">
        <v>55</v>
      </c>
      <c r="H1449" s="130" t="s">
        <v>56</v>
      </c>
      <c r="I1449" s="130" t="s">
        <v>57</v>
      </c>
      <c r="J1449" s="130" t="s">
        <v>58</v>
      </c>
      <c r="K1449" s="130" t="s">
        <v>59</v>
      </c>
      <c r="L1449" s="130" t="s">
        <v>60</v>
      </c>
      <c r="M1449" s="130" t="s">
        <v>61</v>
      </c>
      <c r="N1449" s="130" t="s">
        <v>62</v>
      </c>
      <c r="O1449" s="130" t="s">
        <v>63</v>
      </c>
      <c r="P1449" s="130" t="s">
        <v>64</v>
      </c>
      <c r="Q1449" s="131" t="s">
        <v>65</v>
      </c>
      <c r="R1449" s="131" t="s">
        <v>66</v>
      </c>
      <c r="S1449" s="130" t="s">
        <v>67</v>
      </c>
    </row>
    <row r="1450" spans="1:19" ht="11.25" thickBot="1" x14ac:dyDescent="0.2">
      <c r="A1450" s="112"/>
      <c r="B1450" s="112"/>
      <c r="C1450" s="130" t="s">
        <v>111</v>
      </c>
      <c r="D1450" s="130" t="s">
        <v>111</v>
      </c>
      <c r="E1450" s="130" t="s">
        <v>111</v>
      </c>
      <c r="F1450" s="130" t="s">
        <v>111</v>
      </c>
      <c r="G1450" s="130" t="s">
        <v>111</v>
      </c>
      <c r="H1450" s="130" t="s">
        <v>111</v>
      </c>
      <c r="I1450" s="130" t="s">
        <v>111</v>
      </c>
      <c r="J1450" s="130" t="s">
        <v>111</v>
      </c>
      <c r="K1450" s="130" t="s">
        <v>111</v>
      </c>
      <c r="L1450" s="130" t="s">
        <v>111</v>
      </c>
      <c r="M1450" s="130" t="s">
        <v>111</v>
      </c>
      <c r="N1450" s="130" t="s">
        <v>111</v>
      </c>
      <c r="O1450" s="130" t="s">
        <v>111</v>
      </c>
      <c r="P1450" s="130" t="s">
        <v>111</v>
      </c>
      <c r="Q1450" s="131" t="s">
        <v>111</v>
      </c>
      <c r="R1450" s="131" t="s">
        <v>111</v>
      </c>
      <c r="S1450" s="130" t="s">
        <v>111</v>
      </c>
    </row>
    <row r="1451" spans="1:19" ht="11.25" thickBot="1" x14ac:dyDescent="0.2">
      <c r="A1451" s="107">
        <v>1</v>
      </c>
      <c r="B1451" s="132">
        <v>0.40439814814814817</v>
      </c>
      <c r="C1451" s="108">
        <v>0</v>
      </c>
      <c r="D1451" s="108">
        <v>0</v>
      </c>
      <c r="E1451" s="108">
        <v>0</v>
      </c>
      <c r="F1451" s="108">
        <v>0</v>
      </c>
      <c r="G1451" s="108">
        <v>0</v>
      </c>
      <c r="H1451" s="108">
        <v>0</v>
      </c>
      <c r="I1451" s="108">
        <v>-1E-3</v>
      </c>
      <c r="J1451" s="108">
        <v>0</v>
      </c>
      <c r="K1451" s="108">
        <v>0</v>
      </c>
      <c r="L1451" s="108">
        <v>0</v>
      </c>
      <c r="M1451" s="108">
        <v>0</v>
      </c>
      <c r="N1451" s="108">
        <v>3.0000000000000001E-3</v>
      </c>
      <c r="O1451" s="108">
        <v>0</v>
      </c>
      <c r="P1451" s="108">
        <v>0</v>
      </c>
      <c r="Q1451" s="133">
        <v>0.98121999999999998</v>
      </c>
      <c r="R1451" s="134" t="s">
        <v>378</v>
      </c>
      <c r="S1451" s="108">
        <v>0</v>
      </c>
    </row>
    <row r="1452" spans="1:19" ht="11.25" thickBot="1" x14ac:dyDescent="0.2">
      <c r="A1452" s="112"/>
    </row>
    <row r="1453" spans="1:19" ht="11.25" thickBot="1" x14ac:dyDescent="0.2">
      <c r="A1453" s="107">
        <v>2</v>
      </c>
      <c r="B1453" s="132">
        <v>0.40457175925925926</v>
      </c>
      <c r="C1453" s="108">
        <v>0</v>
      </c>
      <c r="D1453" s="108">
        <v>0</v>
      </c>
      <c r="E1453" s="108">
        <v>0</v>
      </c>
      <c r="F1453" s="108">
        <v>0</v>
      </c>
      <c r="G1453" s="108">
        <v>0</v>
      </c>
      <c r="H1453" s="108">
        <v>0</v>
      </c>
      <c r="I1453" s="108">
        <v>2E-3</v>
      </c>
      <c r="J1453" s="108">
        <v>0</v>
      </c>
      <c r="K1453" s="108">
        <v>0</v>
      </c>
      <c r="L1453" s="108">
        <v>0</v>
      </c>
      <c r="M1453" s="108">
        <v>0</v>
      </c>
      <c r="N1453" s="108">
        <v>2E-3</v>
      </c>
      <c r="O1453" s="108">
        <v>0</v>
      </c>
      <c r="P1453" s="108">
        <v>2E-3</v>
      </c>
      <c r="Q1453" s="133">
        <v>1.0064200000000001</v>
      </c>
      <c r="R1453" s="134" t="s">
        <v>379</v>
      </c>
      <c r="S1453" s="108">
        <v>0</v>
      </c>
    </row>
    <row r="1454" spans="1:19" ht="11.25" thickBot="1" x14ac:dyDescent="0.2">
      <c r="A1454" s="112"/>
    </row>
    <row r="1455" spans="1:19" ht="11.25" thickBot="1" x14ac:dyDescent="0.2">
      <c r="A1455" s="107">
        <v>3</v>
      </c>
      <c r="B1455" s="132">
        <v>0.40475694444444449</v>
      </c>
      <c r="C1455" s="108">
        <v>0</v>
      </c>
      <c r="D1455" s="108">
        <v>0</v>
      </c>
      <c r="E1455" s="108">
        <v>0</v>
      </c>
      <c r="F1455" s="108">
        <v>0</v>
      </c>
      <c r="G1455" s="108">
        <v>0</v>
      </c>
      <c r="H1455" s="108">
        <v>0</v>
      </c>
      <c r="I1455" s="108">
        <v>0</v>
      </c>
      <c r="J1455" s="108">
        <v>0</v>
      </c>
      <c r="K1455" s="108">
        <v>0</v>
      </c>
      <c r="L1455" s="108">
        <v>0</v>
      </c>
      <c r="M1455" s="108">
        <v>0</v>
      </c>
      <c r="N1455" s="108">
        <v>-1E-3</v>
      </c>
      <c r="O1455" s="108">
        <v>0</v>
      </c>
      <c r="P1455" s="108">
        <v>0</v>
      </c>
      <c r="Q1455" s="133">
        <v>1.0123599999999999</v>
      </c>
      <c r="R1455" s="134" t="s">
        <v>380</v>
      </c>
      <c r="S1455" s="108">
        <v>0</v>
      </c>
    </row>
    <row r="1456" spans="1:19" ht="11.25" thickBot="1" x14ac:dyDescent="0.2">
      <c r="A1456" s="112"/>
    </row>
    <row r="1457" spans="1:19" ht="11.25" thickBot="1" x14ac:dyDescent="0.2">
      <c r="A1457" s="135" t="s">
        <v>362</v>
      </c>
      <c r="B1457" s="112"/>
      <c r="C1457" s="136">
        <v>0</v>
      </c>
      <c r="D1457" s="136">
        <v>0</v>
      </c>
      <c r="E1457" s="136">
        <v>0</v>
      </c>
      <c r="F1457" s="136">
        <v>0</v>
      </c>
      <c r="G1457" s="136">
        <v>0</v>
      </c>
      <c r="H1457" s="136">
        <v>0</v>
      </c>
      <c r="I1457" s="136">
        <v>0</v>
      </c>
      <c r="J1457" s="136">
        <v>0</v>
      </c>
      <c r="K1457" s="136">
        <v>0</v>
      </c>
      <c r="L1457" s="136">
        <v>0</v>
      </c>
      <c r="M1457" s="136">
        <v>0</v>
      </c>
      <c r="N1457" s="136">
        <v>1E-3</v>
      </c>
      <c r="O1457" s="136">
        <v>0</v>
      </c>
      <c r="P1457" s="136">
        <v>1E-3</v>
      </c>
      <c r="Q1457" s="137">
        <v>1</v>
      </c>
      <c r="R1457" s="134" t="s">
        <v>363</v>
      </c>
      <c r="S1457" s="136">
        <v>0</v>
      </c>
    </row>
    <row r="1458" spans="1:19" ht="11.25" thickBot="1" x14ac:dyDescent="0.2">
      <c r="A1458" s="112"/>
    </row>
    <row r="1459" spans="1:19" ht="11.25" thickBot="1" x14ac:dyDescent="0.2">
      <c r="A1459" s="138" t="s">
        <v>364</v>
      </c>
      <c r="B1459" s="112"/>
      <c r="C1459" s="136">
        <v>0</v>
      </c>
      <c r="D1459" s="136">
        <v>0</v>
      </c>
      <c r="E1459" s="136">
        <v>0</v>
      </c>
      <c r="F1459" s="136">
        <v>0</v>
      </c>
      <c r="G1459" s="136">
        <v>0</v>
      </c>
      <c r="H1459" s="136">
        <v>0</v>
      </c>
      <c r="I1459" s="136">
        <v>1E-3</v>
      </c>
      <c r="J1459" s="136">
        <v>0</v>
      </c>
      <c r="K1459" s="136">
        <v>0</v>
      </c>
      <c r="L1459" s="136">
        <v>0</v>
      </c>
      <c r="M1459" s="136">
        <v>0</v>
      </c>
      <c r="N1459" s="136">
        <v>2E-3</v>
      </c>
      <c r="O1459" s="136">
        <v>0</v>
      </c>
      <c r="P1459" s="136">
        <v>1E-3</v>
      </c>
      <c r="Q1459" s="137">
        <v>1.653E-2</v>
      </c>
      <c r="R1459" s="134" t="s">
        <v>381</v>
      </c>
      <c r="S1459" s="136">
        <v>0</v>
      </c>
    </row>
    <row r="1460" spans="1:19" ht="11.25" thickBot="1" x14ac:dyDescent="0.2">
      <c r="A1460" s="112"/>
    </row>
    <row r="1461" spans="1:19" ht="11.25" thickBot="1" x14ac:dyDescent="0.2">
      <c r="A1461" s="139" t="s">
        <v>366</v>
      </c>
      <c r="B1461" s="112"/>
      <c r="C1461" s="136">
        <v>575.20000000000005</v>
      </c>
      <c r="D1461" s="136">
        <v>436.7</v>
      </c>
      <c r="E1461" s="136">
        <v>272.60000000000002</v>
      </c>
      <c r="F1461" s="136">
        <v>115.9</v>
      </c>
      <c r="G1461" s="136">
        <v>185.3</v>
      </c>
      <c r="H1461" s="136">
        <v>1971</v>
      </c>
      <c r="I1461" s="136">
        <v>421.1</v>
      </c>
      <c r="J1461" s="136">
        <v>878.5</v>
      </c>
      <c r="K1461" s="136">
        <v>121.7</v>
      </c>
      <c r="L1461" s="136">
        <v>332.6</v>
      </c>
      <c r="M1461" s="136">
        <v>4961</v>
      </c>
      <c r="N1461" s="136">
        <v>199.7</v>
      </c>
      <c r="O1461" s="136">
        <v>378.5</v>
      </c>
      <c r="P1461" s="136">
        <v>165.5</v>
      </c>
      <c r="Q1461" s="140">
        <v>1.653</v>
      </c>
      <c r="R1461" s="134" t="s">
        <v>382</v>
      </c>
      <c r="S1461" s="136">
        <v>93.14</v>
      </c>
    </row>
    <row r="1462" spans="1:19" ht="11.25" thickBot="1" x14ac:dyDescent="0.2">
      <c r="A1462" s="112"/>
    </row>
    <row r="1463" spans="1:19" ht="11.25" thickBot="1" x14ac:dyDescent="0.2">
      <c r="A1463" s="106" t="s">
        <v>357</v>
      </c>
      <c r="B1463" s="106" t="s">
        <v>358</v>
      </c>
      <c r="C1463" s="130" t="s">
        <v>68</v>
      </c>
    </row>
    <row r="1464" spans="1:19" ht="11.25" thickBot="1" x14ac:dyDescent="0.2">
      <c r="A1464" s="112"/>
      <c r="B1464" s="112"/>
      <c r="C1464" s="130" t="s">
        <v>111</v>
      </c>
    </row>
    <row r="1465" spans="1:19" ht="11.25" thickBot="1" x14ac:dyDescent="0.2">
      <c r="A1465" s="107">
        <v>1</v>
      </c>
      <c r="B1465" s="132">
        <v>0.40439814814814817</v>
      </c>
      <c r="C1465" s="108">
        <v>0</v>
      </c>
    </row>
    <row r="1466" spans="1:19" ht="11.25" thickBot="1" x14ac:dyDescent="0.2">
      <c r="A1466" s="112"/>
    </row>
    <row r="1467" spans="1:19" ht="11.25" thickBot="1" x14ac:dyDescent="0.2">
      <c r="A1467" s="107">
        <v>2</v>
      </c>
      <c r="B1467" s="132">
        <v>0.40457175925925926</v>
      </c>
      <c r="C1467" s="108">
        <v>0</v>
      </c>
    </row>
    <row r="1468" spans="1:19" ht="11.25" thickBot="1" x14ac:dyDescent="0.2">
      <c r="A1468" s="112"/>
    </row>
    <row r="1469" spans="1:19" ht="11.25" thickBot="1" x14ac:dyDescent="0.2">
      <c r="A1469" s="107">
        <v>3</v>
      </c>
      <c r="B1469" s="132">
        <v>0.40475694444444449</v>
      </c>
      <c r="C1469" s="108">
        <v>0</v>
      </c>
    </row>
    <row r="1470" spans="1:19" ht="11.25" thickBot="1" x14ac:dyDescent="0.2">
      <c r="A1470" s="112"/>
    </row>
    <row r="1471" spans="1:19" ht="11.25" thickBot="1" x14ac:dyDescent="0.2">
      <c r="A1471" s="135" t="s">
        <v>362</v>
      </c>
      <c r="B1471" s="112"/>
      <c r="C1471" s="136">
        <v>0</v>
      </c>
    </row>
    <row r="1472" spans="1:19" ht="11.25" thickBot="1" x14ac:dyDescent="0.2">
      <c r="A1472" s="112"/>
    </row>
    <row r="1473" spans="1:19" ht="11.25" thickBot="1" x14ac:dyDescent="0.2">
      <c r="A1473" s="138" t="s">
        <v>364</v>
      </c>
      <c r="B1473" s="112"/>
      <c r="C1473" s="136">
        <v>0</v>
      </c>
    </row>
    <row r="1474" spans="1:19" ht="11.25" thickBot="1" x14ac:dyDescent="0.2">
      <c r="A1474" s="112"/>
    </row>
    <row r="1475" spans="1:19" ht="11.25" thickBot="1" x14ac:dyDescent="0.2">
      <c r="A1475" s="139" t="s">
        <v>366</v>
      </c>
      <c r="B1475" s="112"/>
      <c r="C1475" s="136">
        <v>115</v>
      </c>
    </row>
    <row r="1476" spans="1:19" ht="10.5" x14ac:dyDescent="0.15">
      <c r="A1476" s="112"/>
    </row>
    <row r="1477" spans="1:19" x14ac:dyDescent="0.15">
      <c r="A1477" s="129"/>
      <c r="B1477" s="86" t="s">
        <v>383</v>
      </c>
    </row>
    <row r="1478" spans="1:19" ht="9.75" thickBot="1" x14ac:dyDescent="0.2">
      <c r="A1478" s="81" t="s">
        <v>356</v>
      </c>
    </row>
    <row r="1479" spans="1:19" ht="11.25" thickBot="1" x14ac:dyDescent="0.2">
      <c r="A1479" s="106" t="s">
        <v>357</v>
      </c>
      <c r="B1479" s="106" t="s">
        <v>358</v>
      </c>
      <c r="C1479" s="130" t="s">
        <v>0</v>
      </c>
      <c r="D1479" s="130" t="s">
        <v>1</v>
      </c>
      <c r="E1479" s="130" t="s">
        <v>2</v>
      </c>
      <c r="F1479" s="130" t="s">
        <v>3</v>
      </c>
      <c r="G1479" s="130" t="s">
        <v>4</v>
      </c>
      <c r="H1479" s="130" t="s">
        <v>5</v>
      </c>
      <c r="I1479" s="131" t="s">
        <v>6</v>
      </c>
      <c r="J1479" s="131" t="s">
        <v>7</v>
      </c>
      <c r="K1479" s="130" t="s">
        <v>8</v>
      </c>
      <c r="L1479" s="130" t="s">
        <v>9</v>
      </c>
      <c r="M1479" s="130" t="s">
        <v>10</v>
      </c>
      <c r="N1479" s="130" t="s">
        <v>11</v>
      </c>
      <c r="O1479" s="130" t="s">
        <v>12</v>
      </c>
      <c r="P1479" s="130" t="s">
        <v>13</v>
      </c>
      <c r="Q1479" s="130" t="s">
        <v>14</v>
      </c>
      <c r="R1479" s="130" t="s">
        <v>15</v>
      </c>
      <c r="S1479" s="130" t="s">
        <v>16</v>
      </c>
    </row>
    <row r="1480" spans="1:19" ht="11.25" thickBot="1" x14ac:dyDescent="0.2">
      <c r="A1480" s="112"/>
      <c r="B1480" s="112"/>
      <c r="C1480" s="130" t="s">
        <v>111</v>
      </c>
      <c r="D1480" s="130" t="s">
        <v>111</v>
      </c>
      <c r="E1480" s="130" t="s">
        <v>111</v>
      </c>
      <c r="F1480" s="130" t="s">
        <v>111</v>
      </c>
      <c r="G1480" s="130" t="s">
        <v>111</v>
      </c>
      <c r="H1480" s="130" t="s">
        <v>111</v>
      </c>
      <c r="I1480" s="131" t="s">
        <v>111</v>
      </c>
      <c r="J1480" s="131" t="s">
        <v>111</v>
      </c>
      <c r="K1480" s="130" t="s">
        <v>111</v>
      </c>
      <c r="L1480" s="130" t="s">
        <v>111</v>
      </c>
      <c r="M1480" s="130" t="s">
        <v>111</v>
      </c>
      <c r="N1480" s="130" t="s">
        <v>111</v>
      </c>
      <c r="O1480" s="130" t="s">
        <v>111</v>
      </c>
      <c r="P1480" s="130" t="s">
        <v>111</v>
      </c>
      <c r="Q1480" s="130" t="s">
        <v>111</v>
      </c>
      <c r="R1480" s="130" t="s">
        <v>111</v>
      </c>
      <c r="S1480" s="130" t="s">
        <v>111</v>
      </c>
    </row>
    <row r="1481" spans="1:19" ht="11.25" thickBot="1" x14ac:dyDescent="0.2">
      <c r="A1481" s="107">
        <v>1</v>
      </c>
      <c r="B1481" s="132">
        <v>0.4095138888888889</v>
      </c>
      <c r="C1481" s="108">
        <v>1.4E-2</v>
      </c>
      <c r="D1481" s="108">
        <v>2.7E-2</v>
      </c>
      <c r="E1481" s="108">
        <v>-1.7000000000000001E-2</v>
      </c>
      <c r="F1481" s="108">
        <v>0.36599999999999999</v>
      </c>
      <c r="G1481" s="108">
        <v>-3.5999999999999997E-2</v>
      </c>
      <c r="H1481" s="108">
        <v>-4.1829999999999998</v>
      </c>
      <c r="I1481" s="133">
        <v>0.98075999999999997</v>
      </c>
      <c r="J1481" s="134" t="s">
        <v>384</v>
      </c>
      <c r="K1481" s="108">
        <v>-1.2999999999999999E-2</v>
      </c>
      <c r="L1481" s="108">
        <v>4.0000000000000001E-3</v>
      </c>
      <c r="M1481" s="108">
        <v>-1.4999999999999999E-2</v>
      </c>
      <c r="N1481" s="108">
        <v>-2E-3</v>
      </c>
      <c r="O1481" s="108">
        <v>9.2999999999999999E-2</v>
      </c>
      <c r="P1481" s="108">
        <v>-8.2000000000000003E-2</v>
      </c>
      <c r="Q1481" s="108">
        <v>4.0000000000000001E-3</v>
      </c>
      <c r="R1481" s="108">
        <v>0</v>
      </c>
      <c r="S1481" s="108">
        <v>2.3E-2</v>
      </c>
    </row>
    <row r="1482" spans="1:19" ht="11.25" thickBot="1" x14ac:dyDescent="0.2">
      <c r="A1482" s="112"/>
    </row>
    <row r="1483" spans="1:19" ht="11.25" thickBot="1" x14ac:dyDescent="0.2">
      <c r="A1483" s="107">
        <v>2</v>
      </c>
      <c r="B1483" s="132">
        <v>0.40969907407407408</v>
      </c>
      <c r="C1483" s="108">
        <v>0.20100000000000001</v>
      </c>
      <c r="D1483" s="108">
        <v>5.1999999999999998E-2</v>
      </c>
      <c r="E1483" s="108">
        <v>-5.0000000000000001E-3</v>
      </c>
      <c r="F1483" s="108">
        <v>-2.3E-2</v>
      </c>
      <c r="G1483" s="108">
        <v>-0.52900000000000003</v>
      </c>
      <c r="H1483" s="108">
        <v>-7.6059999999999999</v>
      </c>
      <c r="I1483" s="133">
        <v>0.97743999999999998</v>
      </c>
      <c r="J1483" s="134" t="s">
        <v>385</v>
      </c>
      <c r="K1483" s="108">
        <v>4.3999999999999997E-2</v>
      </c>
      <c r="L1483" s="108">
        <v>-3.0000000000000001E-3</v>
      </c>
      <c r="M1483" s="108">
        <v>-4.0000000000000001E-3</v>
      </c>
      <c r="N1483" s="108">
        <v>0</v>
      </c>
      <c r="O1483" s="108">
        <v>9.7000000000000003E-2</v>
      </c>
      <c r="P1483" s="108">
        <v>-0.14399999999999999</v>
      </c>
      <c r="Q1483" s="108">
        <v>0</v>
      </c>
      <c r="R1483" s="108">
        <v>1E-3</v>
      </c>
      <c r="S1483" s="108">
        <v>0.01</v>
      </c>
    </row>
    <row r="1484" spans="1:19" ht="11.25" thickBot="1" x14ac:dyDescent="0.2">
      <c r="A1484" s="112"/>
    </row>
    <row r="1485" spans="1:19" ht="11.25" thickBot="1" x14ac:dyDescent="0.2">
      <c r="A1485" s="107">
        <v>3</v>
      </c>
      <c r="B1485" s="132">
        <v>0.40987268518518521</v>
      </c>
      <c r="C1485" s="108">
        <v>0.23699999999999999</v>
      </c>
      <c r="D1485" s="108">
        <v>1.4999999999999999E-2</v>
      </c>
      <c r="E1485" s="108">
        <v>1.2E-2</v>
      </c>
      <c r="F1485" s="108">
        <v>0.23799999999999999</v>
      </c>
      <c r="G1485" s="108">
        <v>-0.90100000000000002</v>
      </c>
      <c r="H1485" s="108">
        <v>-7.8860000000000001</v>
      </c>
      <c r="I1485" s="133">
        <v>1.0016400000000001</v>
      </c>
      <c r="J1485" s="134" t="s">
        <v>386</v>
      </c>
      <c r="K1485" s="108">
        <v>9.5000000000000001E-2</v>
      </c>
      <c r="L1485" s="108">
        <v>0</v>
      </c>
      <c r="M1485" s="108">
        <v>-3.0000000000000001E-3</v>
      </c>
      <c r="N1485" s="108">
        <v>-4.0000000000000001E-3</v>
      </c>
      <c r="O1485" s="108">
        <v>5.8999999999999997E-2</v>
      </c>
      <c r="P1485" s="108">
        <v>0.02</v>
      </c>
      <c r="Q1485" s="108">
        <v>1E-3</v>
      </c>
      <c r="R1485" s="108">
        <v>3.0000000000000001E-3</v>
      </c>
      <c r="S1485" s="108">
        <v>-2E-3</v>
      </c>
    </row>
    <row r="1486" spans="1:19" ht="11.25" thickBot="1" x14ac:dyDescent="0.2">
      <c r="A1486" s="112"/>
    </row>
    <row r="1487" spans="1:19" ht="11.25" thickBot="1" x14ac:dyDescent="0.2">
      <c r="A1487" s="107">
        <v>4</v>
      </c>
      <c r="B1487" s="132">
        <v>0.41005787037037034</v>
      </c>
      <c r="C1487" s="108">
        <v>-0.20100000000000001</v>
      </c>
      <c r="D1487" s="108">
        <v>0.02</v>
      </c>
      <c r="E1487" s="108">
        <v>1.7000000000000001E-2</v>
      </c>
      <c r="F1487" s="108">
        <v>-5.8999999999999997E-2</v>
      </c>
      <c r="G1487" s="108">
        <v>-0.104</v>
      </c>
      <c r="H1487" s="108">
        <v>4.46</v>
      </c>
      <c r="I1487" s="133">
        <v>1.00522</v>
      </c>
      <c r="J1487" s="134" t="s">
        <v>387</v>
      </c>
      <c r="K1487" s="108">
        <v>-1.7000000000000001E-2</v>
      </c>
      <c r="L1487" s="108">
        <v>0</v>
      </c>
      <c r="M1487" s="108">
        <v>-3.0000000000000001E-3</v>
      </c>
      <c r="N1487" s="108">
        <v>-1E-3</v>
      </c>
      <c r="O1487" s="108">
        <v>1.4E-2</v>
      </c>
      <c r="P1487" s="108">
        <v>-0.114</v>
      </c>
      <c r="Q1487" s="108">
        <v>0</v>
      </c>
      <c r="R1487" s="108">
        <v>-6.0000000000000001E-3</v>
      </c>
      <c r="S1487" s="108">
        <v>5.0000000000000001E-3</v>
      </c>
    </row>
    <row r="1488" spans="1:19" ht="11.25" thickBot="1" x14ac:dyDescent="0.2">
      <c r="A1488" s="112"/>
    </row>
    <row r="1489" spans="1:19" ht="11.25" thickBot="1" x14ac:dyDescent="0.2">
      <c r="A1489" s="107">
        <v>5</v>
      </c>
      <c r="B1489" s="132">
        <v>0.41024305555555557</v>
      </c>
      <c r="C1489" s="108">
        <v>0.114</v>
      </c>
      <c r="D1489" s="108">
        <v>-2.4E-2</v>
      </c>
      <c r="E1489" s="108">
        <v>1E-3</v>
      </c>
      <c r="F1489" s="108">
        <v>0.35</v>
      </c>
      <c r="G1489" s="108">
        <v>0.20699999999999999</v>
      </c>
      <c r="H1489" s="108">
        <v>-7.7080000000000002</v>
      </c>
      <c r="I1489" s="133">
        <v>0.98614999999999997</v>
      </c>
      <c r="J1489" s="134" t="s">
        <v>388</v>
      </c>
      <c r="K1489" s="108">
        <v>-8.0000000000000002E-3</v>
      </c>
      <c r="L1489" s="108">
        <v>4.0000000000000001E-3</v>
      </c>
      <c r="M1489" s="108">
        <v>8.9999999999999993E-3</v>
      </c>
      <c r="N1489" s="108">
        <v>1.4E-2</v>
      </c>
      <c r="O1489" s="108">
        <v>-1.6E-2</v>
      </c>
      <c r="P1489" s="108">
        <v>-0.02</v>
      </c>
      <c r="Q1489" s="108">
        <v>-1E-3</v>
      </c>
      <c r="R1489" s="108">
        <v>4.0000000000000001E-3</v>
      </c>
      <c r="S1489" s="108">
        <v>-5.0000000000000001E-3</v>
      </c>
    </row>
    <row r="1490" spans="1:19" ht="11.25" thickBot="1" x14ac:dyDescent="0.2">
      <c r="A1490" s="112"/>
    </row>
    <row r="1491" spans="1:19" ht="11.25" thickBot="1" x14ac:dyDescent="0.2">
      <c r="A1491" s="107">
        <v>6</v>
      </c>
      <c r="B1491" s="132">
        <v>0.41041666666666665</v>
      </c>
      <c r="C1491" s="108">
        <v>-0.153</v>
      </c>
      <c r="D1491" s="108">
        <v>-1.2999999999999999E-2</v>
      </c>
      <c r="E1491" s="108">
        <v>7.0000000000000001E-3</v>
      </c>
      <c r="F1491" s="108">
        <v>-0.44</v>
      </c>
      <c r="G1491" s="108">
        <v>-0.34699999999999998</v>
      </c>
      <c r="H1491" s="108">
        <v>3.2869999999999999</v>
      </c>
      <c r="I1491" s="133">
        <v>1.00735</v>
      </c>
      <c r="J1491" s="134" t="s">
        <v>389</v>
      </c>
      <c r="K1491" s="108">
        <v>0.01</v>
      </c>
      <c r="L1491" s="108">
        <v>-3.0000000000000001E-3</v>
      </c>
      <c r="M1491" s="108">
        <v>3.0000000000000001E-3</v>
      </c>
      <c r="N1491" s="108">
        <v>-5.0000000000000001E-3</v>
      </c>
      <c r="O1491" s="108">
        <v>-3.5000000000000003E-2</v>
      </c>
      <c r="P1491" s="108">
        <v>1E-3</v>
      </c>
      <c r="Q1491" s="108">
        <v>-1E-3</v>
      </c>
      <c r="R1491" s="108">
        <v>-2E-3</v>
      </c>
      <c r="S1491" s="108">
        <v>0</v>
      </c>
    </row>
    <row r="1492" spans="1:19" ht="11.25" thickBot="1" x14ac:dyDescent="0.2">
      <c r="A1492" s="112"/>
    </row>
    <row r="1493" spans="1:19" ht="11.25" thickBot="1" x14ac:dyDescent="0.2">
      <c r="A1493" s="107">
        <v>7</v>
      </c>
      <c r="B1493" s="132">
        <v>0.41060185185185188</v>
      </c>
      <c r="C1493" s="108">
        <v>-0.40500000000000003</v>
      </c>
      <c r="D1493" s="108">
        <v>-3.1E-2</v>
      </c>
      <c r="E1493" s="108">
        <v>-2.7E-2</v>
      </c>
      <c r="F1493" s="108">
        <v>-2.3E-2</v>
      </c>
      <c r="G1493" s="108">
        <v>-0.23499999999999999</v>
      </c>
      <c r="H1493" s="108">
        <v>11.18</v>
      </c>
      <c r="I1493" s="133">
        <v>1.0063500000000001</v>
      </c>
      <c r="J1493" s="134" t="s">
        <v>390</v>
      </c>
      <c r="K1493" s="108">
        <v>-4.1000000000000002E-2</v>
      </c>
      <c r="L1493" s="108">
        <v>-3.0000000000000001E-3</v>
      </c>
      <c r="M1493" s="108">
        <v>6.0000000000000001E-3</v>
      </c>
      <c r="N1493" s="108">
        <v>-4.0000000000000001E-3</v>
      </c>
      <c r="O1493" s="108">
        <v>-4.8000000000000001E-2</v>
      </c>
      <c r="P1493" s="108">
        <v>0.51700000000000002</v>
      </c>
      <c r="Q1493" s="108">
        <v>1E-3</v>
      </c>
      <c r="R1493" s="108">
        <v>0</v>
      </c>
      <c r="S1493" s="108">
        <v>-8.0000000000000002E-3</v>
      </c>
    </row>
    <row r="1494" spans="1:19" ht="11.25" thickBot="1" x14ac:dyDescent="0.2">
      <c r="A1494" s="112"/>
    </row>
    <row r="1495" spans="1:19" ht="11.25" thickBot="1" x14ac:dyDescent="0.2">
      <c r="A1495" s="107">
        <v>8</v>
      </c>
      <c r="B1495" s="132">
        <v>0.41078703703703701</v>
      </c>
      <c r="C1495" s="108">
        <v>0.20100000000000001</v>
      </c>
      <c r="D1495" s="108">
        <v>-1.2E-2</v>
      </c>
      <c r="E1495" s="108">
        <v>7.0000000000000001E-3</v>
      </c>
      <c r="F1495" s="108">
        <v>-0.46600000000000003</v>
      </c>
      <c r="G1495" s="108">
        <v>0.26800000000000002</v>
      </c>
      <c r="H1495" s="108">
        <v>6.5540000000000003</v>
      </c>
      <c r="I1495" s="133">
        <v>1.0114300000000001</v>
      </c>
      <c r="J1495" s="134" t="s">
        <v>391</v>
      </c>
      <c r="K1495" s="108">
        <v>-3.6999999999999998E-2</v>
      </c>
      <c r="L1495" s="108">
        <v>0</v>
      </c>
      <c r="M1495" s="108">
        <v>3.0000000000000001E-3</v>
      </c>
      <c r="N1495" s="108">
        <v>5.0000000000000001E-3</v>
      </c>
      <c r="O1495" s="108">
        <v>-5.3999999999999999E-2</v>
      </c>
      <c r="P1495" s="108">
        <v>-4.1000000000000002E-2</v>
      </c>
      <c r="Q1495" s="108">
        <v>0</v>
      </c>
      <c r="R1495" s="108">
        <v>-1E-3</v>
      </c>
      <c r="S1495" s="108">
        <v>-3.0000000000000001E-3</v>
      </c>
    </row>
    <row r="1496" spans="1:19" ht="11.25" thickBot="1" x14ac:dyDescent="0.2">
      <c r="A1496" s="112"/>
    </row>
    <row r="1497" spans="1:19" ht="11.25" thickBot="1" x14ac:dyDescent="0.2">
      <c r="A1497" s="107">
        <v>9</v>
      </c>
      <c r="B1497" s="132">
        <v>0.4109606481481482</v>
      </c>
      <c r="C1497" s="108">
        <v>3.7999999999999999E-2</v>
      </c>
      <c r="D1497" s="108">
        <v>-2.7E-2</v>
      </c>
      <c r="E1497" s="108">
        <v>5.0999999999999997E-2</v>
      </c>
      <c r="F1497" s="108">
        <v>0.29599999999999999</v>
      </c>
      <c r="G1497" s="108">
        <v>0.47399999999999998</v>
      </c>
      <c r="H1497" s="108">
        <v>0.88700000000000001</v>
      </c>
      <c r="I1497" s="133">
        <v>1.0149999999999999</v>
      </c>
      <c r="J1497" s="134" t="s">
        <v>392</v>
      </c>
      <c r="K1497" s="108">
        <v>0</v>
      </c>
      <c r="L1497" s="108">
        <v>4.0000000000000001E-3</v>
      </c>
      <c r="M1497" s="108">
        <v>-1E-3</v>
      </c>
      <c r="N1497" s="108">
        <v>-3.0000000000000001E-3</v>
      </c>
      <c r="O1497" s="108">
        <v>-5.2999999999999999E-2</v>
      </c>
      <c r="P1497" s="108">
        <v>-4.5999999999999999E-2</v>
      </c>
      <c r="Q1497" s="108">
        <v>-2E-3</v>
      </c>
      <c r="R1497" s="108">
        <v>3.0000000000000001E-3</v>
      </c>
      <c r="S1497" s="108">
        <v>-7.0000000000000001E-3</v>
      </c>
    </row>
    <row r="1498" spans="1:19" ht="11.25" thickBot="1" x14ac:dyDescent="0.2">
      <c r="A1498" s="112"/>
    </row>
    <row r="1499" spans="1:19" ht="11.25" thickBot="1" x14ac:dyDescent="0.2">
      <c r="A1499" s="107">
        <v>10</v>
      </c>
      <c r="B1499" s="132">
        <v>0.41114583333333332</v>
      </c>
      <c r="C1499" s="108">
        <v>-4.5999999999999999E-2</v>
      </c>
      <c r="D1499" s="108">
        <v>-7.0000000000000001E-3</v>
      </c>
      <c r="E1499" s="108">
        <v>-4.4999999999999998E-2</v>
      </c>
      <c r="F1499" s="108">
        <v>-0.23899999999999999</v>
      </c>
      <c r="G1499" s="108">
        <v>1.2030000000000001</v>
      </c>
      <c r="H1499" s="108">
        <v>1.0129999999999999</v>
      </c>
      <c r="I1499" s="133">
        <v>1.00867</v>
      </c>
      <c r="J1499" s="134" t="s">
        <v>393</v>
      </c>
      <c r="K1499" s="108">
        <v>-3.2000000000000001E-2</v>
      </c>
      <c r="L1499" s="108">
        <v>-3.0000000000000001E-3</v>
      </c>
      <c r="M1499" s="108">
        <v>4.0000000000000001E-3</v>
      </c>
      <c r="N1499" s="108">
        <v>0</v>
      </c>
      <c r="O1499" s="108">
        <v>-5.8000000000000003E-2</v>
      </c>
      <c r="P1499" s="108">
        <v>-9.1999999999999998E-2</v>
      </c>
      <c r="Q1499" s="108">
        <v>-1E-3</v>
      </c>
      <c r="R1499" s="108">
        <v>-2E-3</v>
      </c>
      <c r="S1499" s="108">
        <v>-1.2999999999999999E-2</v>
      </c>
    </row>
    <row r="1500" spans="1:19" ht="11.25" thickBot="1" x14ac:dyDescent="0.2">
      <c r="A1500" s="112"/>
    </row>
    <row r="1501" spans="1:19" ht="11.25" thickBot="1" x14ac:dyDescent="0.2">
      <c r="A1501" s="135" t="s">
        <v>362</v>
      </c>
      <c r="B1501" s="112"/>
      <c r="C1501" s="136">
        <v>0</v>
      </c>
      <c r="D1501" s="136">
        <v>0</v>
      </c>
      <c r="E1501" s="136">
        <v>0</v>
      </c>
      <c r="F1501" s="136">
        <v>0</v>
      </c>
      <c r="G1501" s="136">
        <v>0</v>
      </c>
      <c r="H1501" s="136">
        <v>0</v>
      </c>
      <c r="I1501" s="137">
        <v>1</v>
      </c>
      <c r="J1501" s="134" t="s">
        <v>363</v>
      </c>
      <c r="K1501" s="136">
        <v>0</v>
      </c>
      <c r="L1501" s="136">
        <v>0</v>
      </c>
      <c r="M1501" s="136">
        <v>0</v>
      </c>
      <c r="N1501" s="136">
        <v>0</v>
      </c>
      <c r="O1501" s="136">
        <v>0</v>
      </c>
      <c r="P1501" s="136">
        <v>0</v>
      </c>
      <c r="Q1501" s="136">
        <v>0</v>
      </c>
      <c r="R1501" s="136">
        <v>0</v>
      </c>
      <c r="S1501" s="136">
        <v>0</v>
      </c>
    </row>
    <row r="1502" spans="1:19" ht="11.25" thickBot="1" x14ac:dyDescent="0.2">
      <c r="A1502" s="112"/>
    </row>
    <row r="1503" spans="1:19" ht="11.25" thickBot="1" x14ac:dyDescent="0.2">
      <c r="A1503" s="138" t="s">
        <v>364</v>
      </c>
      <c r="B1503" s="112"/>
      <c r="C1503" s="136">
        <v>0.20599999999999999</v>
      </c>
      <c r="D1503" s="136">
        <v>2.7E-2</v>
      </c>
      <c r="E1503" s="136">
        <v>2.5999999999999999E-2</v>
      </c>
      <c r="F1503" s="136">
        <v>0.312</v>
      </c>
      <c r="G1503" s="136">
        <v>0.58399999999999996</v>
      </c>
      <c r="H1503" s="136">
        <v>6.6449999999999996</v>
      </c>
      <c r="I1503" s="137">
        <v>1.3440000000000001E-2</v>
      </c>
      <c r="J1503" s="134" t="s">
        <v>394</v>
      </c>
      <c r="K1503" s="136">
        <v>4.2000000000000003E-2</v>
      </c>
      <c r="L1503" s="136">
        <v>3.0000000000000001E-3</v>
      </c>
      <c r="M1503" s="136">
        <v>7.0000000000000001E-3</v>
      </c>
      <c r="N1503" s="136">
        <v>6.0000000000000001E-3</v>
      </c>
      <c r="O1503" s="136">
        <v>6.2E-2</v>
      </c>
      <c r="P1503" s="136">
        <v>0.189</v>
      </c>
      <c r="Q1503" s="136">
        <v>2E-3</v>
      </c>
      <c r="R1503" s="136">
        <v>3.0000000000000001E-3</v>
      </c>
      <c r="S1503" s="136">
        <v>0.01</v>
      </c>
    </row>
    <row r="1504" spans="1:19" ht="11.25" thickBot="1" x14ac:dyDescent="0.2">
      <c r="A1504" s="112"/>
    </row>
    <row r="1505" spans="1:19" ht="11.25" thickBot="1" x14ac:dyDescent="0.2">
      <c r="A1505" s="139" t="s">
        <v>366</v>
      </c>
      <c r="B1505" s="112"/>
      <c r="C1505" s="136">
        <v>0</v>
      </c>
      <c r="D1505" s="136">
        <v>0</v>
      </c>
      <c r="E1505" s="136">
        <v>0</v>
      </c>
      <c r="F1505" s="136">
        <v>0</v>
      </c>
      <c r="G1505" s="136">
        <v>0</v>
      </c>
      <c r="H1505" s="136">
        <v>0</v>
      </c>
      <c r="I1505" s="140">
        <v>1.3440000000000001</v>
      </c>
      <c r="J1505" s="134" t="s">
        <v>395</v>
      </c>
      <c r="K1505" s="136">
        <v>0</v>
      </c>
      <c r="L1505" s="136">
        <v>0</v>
      </c>
      <c r="M1505" s="136">
        <v>0</v>
      </c>
      <c r="N1505" s="136">
        <v>0</v>
      </c>
      <c r="O1505" s="136">
        <v>0</v>
      </c>
      <c r="P1505" s="136">
        <v>0</v>
      </c>
      <c r="Q1505" s="136">
        <v>0</v>
      </c>
      <c r="R1505" s="136">
        <v>0</v>
      </c>
      <c r="S1505" s="136">
        <v>0</v>
      </c>
    </row>
    <row r="1506" spans="1:19" ht="11.25" thickBot="1" x14ac:dyDescent="0.2">
      <c r="A1506" s="112"/>
    </row>
    <row r="1507" spans="1:19" ht="11.25" thickBot="1" x14ac:dyDescent="0.2">
      <c r="A1507" s="106" t="s">
        <v>357</v>
      </c>
      <c r="B1507" s="106" t="s">
        <v>358</v>
      </c>
      <c r="C1507" s="130" t="s">
        <v>17</v>
      </c>
      <c r="D1507" s="130" t="s">
        <v>18</v>
      </c>
      <c r="E1507" s="131" t="s">
        <v>19</v>
      </c>
      <c r="F1507" s="131" t="s">
        <v>20</v>
      </c>
      <c r="G1507" s="130" t="s">
        <v>21</v>
      </c>
      <c r="H1507" s="130" t="s">
        <v>22</v>
      </c>
      <c r="I1507" s="130" t="s">
        <v>23</v>
      </c>
      <c r="J1507" s="130" t="s">
        <v>24</v>
      </c>
      <c r="K1507" s="131" t="s">
        <v>25</v>
      </c>
      <c r="L1507" s="131" t="s">
        <v>26</v>
      </c>
      <c r="M1507" s="130" t="s">
        <v>27</v>
      </c>
      <c r="N1507" s="130" t="s">
        <v>28</v>
      </c>
      <c r="O1507" s="130" t="s">
        <v>29</v>
      </c>
      <c r="P1507" s="130" t="s">
        <v>30</v>
      </c>
      <c r="Q1507" s="130" t="s">
        <v>31</v>
      </c>
      <c r="R1507" s="130" t="s">
        <v>32</v>
      </c>
      <c r="S1507" s="130" t="s">
        <v>33</v>
      </c>
    </row>
    <row r="1508" spans="1:19" ht="11.25" thickBot="1" x14ac:dyDescent="0.2">
      <c r="A1508" s="112"/>
      <c r="B1508" s="112"/>
      <c r="C1508" s="130" t="s">
        <v>111</v>
      </c>
      <c r="D1508" s="130" t="s">
        <v>111</v>
      </c>
      <c r="E1508" s="131" t="s">
        <v>111</v>
      </c>
      <c r="F1508" s="131" t="s">
        <v>111</v>
      </c>
      <c r="G1508" s="130" t="s">
        <v>111</v>
      </c>
      <c r="H1508" s="130" t="s">
        <v>111</v>
      </c>
      <c r="I1508" s="130" t="s">
        <v>111</v>
      </c>
      <c r="J1508" s="130" t="s">
        <v>111</v>
      </c>
      <c r="K1508" s="131" t="s">
        <v>111</v>
      </c>
      <c r="L1508" s="131" t="s">
        <v>111</v>
      </c>
      <c r="M1508" s="130" t="s">
        <v>111</v>
      </c>
      <c r="N1508" s="130" t="s">
        <v>111</v>
      </c>
      <c r="O1508" s="130" t="s">
        <v>111</v>
      </c>
      <c r="P1508" s="130" t="s">
        <v>111</v>
      </c>
      <c r="Q1508" s="130" t="s">
        <v>111</v>
      </c>
      <c r="R1508" s="130" t="s">
        <v>111</v>
      </c>
      <c r="S1508" s="130" t="s">
        <v>111</v>
      </c>
    </row>
    <row r="1509" spans="1:19" ht="11.25" thickBot="1" x14ac:dyDescent="0.2">
      <c r="A1509" s="107">
        <v>1</v>
      </c>
      <c r="B1509" s="132">
        <v>0.4095138888888889</v>
      </c>
      <c r="C1509" s="108">
        <v>-1.63</v>
      </c>
      <c r="D1509" s="108">
        <v>1E-3</v>
      </c>
      <c r="E1509" s="133">
        <v>0.97767000000000004</v>
      </c>
      <c r="F1509" s="133">
        <v>1.00387</v>
      </c>
      <c r="G1509" s="108">
        <v>0.05</v>
      </c>
      <c r="H1509" s="108">
        <v>8.1000000000000003E-2</v>
      </c>
      <c r="I1509" s="108">
        <v>1E-3</v>
      </c>
      <c r="J1509" s="108">
        <v>1.7999999999999999E-2</v>
      </c>
      <c r="K1509" s="133">
        <v>0.97719</v>
      </c>
      <c r="L1509" s="134" t="s">
        <v>396</v>
      </c>
      <c r="M1509" s="108">
        <v>0</v>
      </c>
      <c r="N1509" s="108">
        <v>3.0000000000000001E-3</v>
      </c>
      <c r="O1509" s="108">
        <v>0</v>
      </c>
      <c r="P1509" s="108">
        <v>0</v>
      </c>
      <c r="Q1509" s="108">
        <v>0</v>
      </c>
      <c r="R1509" s="108">
        <v>-2.8000000000000001E-2</v>
      </c>
      <c r="S1509" s="108">
        <v>0</v>
      </c>
    </row>
    <row r="1510" spans="1:19" ht="11.25" thickBot="1" x14ac:dyDescent="0.2">
      <c r="A1510" s="112"/>
    </row>
    <row r="1511" spans="1:19" ht="11.25" thickBot="1" x14ac:dyDescent="0.2">
      <c r="A1511" s="107">
        <v>2</v>
      </c>
      <c r="B1511" s="132">
        <v>0.40969907407407408</v>
      </c>
      <c r="C1511" s="108">
        <v>-1.343</v>
      </c>
      <c r="D1511" s="108">
        <v>1E-3</v>
      </c>
      <c r="E1511" s="133">
        <v>0.99214999999999998</v>
      </c>
      <c r="F1511" s="133">
        <v>1.0019400000000001</v>
      </c>
      <c r="G1511" s="108">
        <v>7.5999999999999998E-2</v>
      </c>
      <c r="H1511" s="108">
        <v>-0.56100000000000005</v>
      </c>
      <c r="I1511" s="108">
        <v>-1E-3</v>
      </c>
      <c r="J1511" s="108">
        <v>2.4E-2</v>
      </c>
      <c r="K1511" s="133">
        <v>0.98570999999999998</v>
      </c>
      <c r="L1511" s="134" t="s">
        <v>397</v>
      </c>
      <c r="M1511" s="108">
        <v>0</v>
      </c>
      <c r="N1511" s="108">
        <v>-1E-3</v>
      </c>
      <c r="O1511" s="108">
        <v>0</v>
      </c>
      <c r="P1511" s="108">
        <v>0</v>
      </c>
      <c r="Q1511" s="108">
        <v>1E-3</v>
      </c>
      <c r="R1511" s="108">
        <v>2.7E-2</v>
      </c>
      <c r="S1511" s="108">
        <v>0</v>
      </c>
    </row>
    <row r="1512" spans="1:19" ht="11.25" thickBot="1" x14ac:dyDescent="0.2">
      <c r="A1512" s="112"/>
    </row>
    <row r="1513" spans="1:19" ht="11.25" thickBot="1" x14ac:dyDescent="0.2">
      <c r="A1513" s="107">
        <v>3</v>
      </c>
      <c r="B1513" s="132">
        <v>0.40987268518518521</v>
      </c>
      <c r="C1513" s="108">
        <v>-2.2559999999999998</v>
      </c>
      <c r="D1513" s="108">
        <v>1E-3</v>
      </c>
      <c r="E1513" s="133">
        <v>0.98851999999999995</v>
      </c>
      <c r="F1513" s="133">
        <v>1.0011000000000001</v>
      </c>
      <c r="G1513" s="108">
        <v>-5.1999999999999998E-2</v>
      </c>
      <c r="H1513" s="108">
        <v>0.28299999999999997</v>
      </c>
      <c r="I1513" s="108">
        <v>-1E-3</v>
      </c>
      <c r="J1513" s="108">
        <v>1.2999999999999999E-2</v>
      </c>
      <c r="K1513" s="133">
        <v>0.98936000000000002</v>
      </c>
      <c r="L1513" s="134" t="s">
        <v>398</v>
      </c>
      <c r="M1513" s="108">
        <v>0</v>
      </c>
      <c r="N1513" s="108">
        <v>3.0000000000000001E-3</v>
      </c>
      <c r="O1513" s="108">
        <v>0</v>
      </c>
      <c r="P1513" s="108">
        <v>0</v>
      </c>
      <c r="Q1513" s="108">
        <v>0</v>
      </c>
      <c r="R1513" s="108">
        <v>1.9E-2</v>
      </c>
      <c r="S1513" s="108">
        <v>0</v>
      </c>
    </row>
    <row r="1514" spans="1:19" ht="11.25" thickBot="1" x14ac:dyDescent="0.2">
      <c r="A1514" s="112"/>
    </row>
    <row r="1515" spans="1:19" ht="11.25" thickBot="1" x14ac:dyDescent="0.2">
      <c r="A1515" s="107">
        <v>4</v>
      </c>
      <c r="B1515" s="132">
        <v>0.41005787037037034</v>
      </c>
      <c r="C1515" s="108">
        <v>-2.8769999999999998</v>
      </c>
      <c r="D1515" s="108">
        <v>0</v>
      </c>
      <c r="E1515" s="133">
        <v>0.99677000000000004</v>
      </c>
      <c r="F1515" s="133">
        <v>1.0033700000000001</v>
      </c>
      <c r="G1515" s="108">
        <v>4.7E-2</v>
      </c>
      <c r="H1515" s="108">
        <v>0.27400000000000002</v>
      </c>
      <c r="I1515" s="108">
        <v>0</v>
      </c>
      <c r="J1515" s="108">
        <v>3.0000000000000001E-3</v>
      </c>
      <c r="K1515" s="133">
        <v>1.0013300000000001</v>
      </c>
      <c r="L1515" s="134" t="s">
        <v>399</v>
      </c>
      <c r="M1515" s="108">
        <v>0</v>
      </c>
      <c r="N1515" s="108">
        <v>-2E-3</v>
      </c>
      <c r="O1515" s="108">
        <v>0</v>
      </c>
      <c r="P1515" s="108">
        <v>0</v>
      </c>
      <c r="Q1515" s="108">
        <v>0</v>
      </c>
      <c r="R1515" s="108">
        <v>2E-3</v>
      </c>
      <c r="S1515" s="108">
        <v>0</v>
      </c>
    </row>
    <row r="1516" spans="1:19" ht="11.25" thickBot="1" x14ac:dyDescent="0.2">
      <c r="A1516" s="112"/>
    </row>
    <row r="1517" spans="1:19" ht="11.25" thickBot="1" x14ac:dyDescent="0.2">
      <c r="A1517" s="107">
        <v>5</v>
      </c>
      <c r="B1517" s="132">
        <v>0.41024305555555557</v>
      </c>
      <c r="C1517" s="108">
        <v>-3.49</v>
      </c>
      <c r="D1517" s="108">
        <v>0</v>
      </c>
      <c r="E1517" s="133">
        <v>1.0065900000000001</v>
      </c>
      <c r="F1517" s="133">
        <v>0.99639</v>
      </c>
      <c r="G1517" s="108">
        <v>-2.5000000000000001E-2</v>
      </c>
      <c r="H1517" s="108">
        <v>0.26400000000000001</v>
      </c>
      <c r="I1517" s="108">
        <v>0</v>
      </c>
      <c r="J1517" s="108">
        <v>-3.0000000000000001E-3</v>
      </c>
      <c r="K1517" s="133">
        <v>1.0162599999999999</v>
      </c>
      <c r="L1517" s="134" t="s">
        <v>400</v>
      </c>
      <c r="M1517" s="108">
        <v>0</v>
      </c>
      <c r="N1517" s="108">
        <v>-1E-3</v>
      </c>
      <c r="O1517" s="108">
        <v>0</v>
      </c>
      <c r="P1517" s="108">
        <v>0</v>
      </c>
      <c r="Q1517" s="108">
        <v>0</v>
      </c>
      <c r="R1517" s="108">
        <v>8.0000000000000002E-3</v>
      </c>
      <c r="S1517" s="108">
        <v>1E-3</v>
      </c>
    </row>
    <row r="1518" spans="1:19" ht="11.25" thickBot="1" x14ac:dyDescent="0.2">
      <c r="A1518" s="112"/>
    </row>
    <row r="1519" spans="1:19" ht="11.25" thickBot="1" x14ac:dyDescent="0.2">
      <c r="A1519" s="107">
        <v>6</v>
      </c>
      <c r="B1519" s="132">
        <v>0.41041666666666665</v>
      </c>
      <c r="C1519" s="108">
        <v>-3.839</v>
      </c>
      <c r="D1519" s="108">
        <v>0</v>
      </c>
      <c r="E1519" s="133">
        <v>1.00206</v>
      </c>
      <c r="F1519" s="133">
        <v>1.0015400000000001</v>
      </c>
      <c r="G1519" s="108">
        <v>-2.4E-2</v>
      </c>
      <c r="H1519" s="108">
        <v>-0.14699999999999999</v>
      </c>
      <c r="I1519" s="108">
        <v>0</v>
      </c>
      <c r="J1519" s="108">
        <v>-8.0000000000000002E-3</v>
      </c>
      <c r="K1519" s="133">
        <v>0.99944999999999995</v>
      </c>
      <c r="L1519" s="134" t="s">
        <v>401</v>
      </c>
      <c r="M1519" s="108">
        <v>0</v>
      </c>
      <c r="N1519" s="108">
        <v>0</v>
      </c>
      <c r="O1519" s="108">
        <v>0</v>
      </c>
      <c r="P1519" s="108">
        <v>0</v>
      </c>
      <c r="Q1519" s="108">
        <v>0</v>
      </c>
      <c r="R1519" s="108">
        <v>-2E-3</v>
      </c>
      <c r="S1519" s="108">
        <v>1E-3</v>
      </c>
    </row>
    <row r="1520" spans="1:19" ht="11.25" thickBot="1" x14ac:dyDescent="0.2">
      <c r="A1520" s="112"/>
    </row>
    <row r="1521" spans="1:19" ht="11.25" thickBot="1" x14ac:dyDescent="0.2">
      <c r="A1521" s="107">
        <v>7</v>
      </c>
      <c r="B1521" s="132">
        <v>0.41060185185185188</v>
      </c>
      <c r="C1521" s="108">
        <v>-4.0419999999999998</v>
      </c>
      <c r="D1521" s="108">
        <v>-1E-3</v>
      </c>
      <c r="E1521" s="133">
        <v>0.99602000000000002</v>
      </c>
      <c r="F1521" s="133">
        <v>1.00248</v>
      </c>
      <c r="G1521" s="108">
        <v>-5.1999999999999998E-2</v>
      </c>
      <c r="H1521" s="108">
        <v>6.6000000000000003E-2</v>
      </c>
      <c r="I1521" s="108">
        <v>0</v>
      </c>
      <c r="J1521" s="108">
        <v>-1.2E-2</v>
      </c>
      <c r="K1521" s="133">
        <v>1.00919</v>
      </c>
      <c r="L1521" s="134" t="s">
        <v>402</v>
      </c>
      <c r="M1521" s="108">
        <v>0</v>
      </c>
      <c r="N1521" s="108">
        <v>-3.0000000000000001E-3</v>
      </c>
      <c r="O1521" s="108">
        <v>0</v>
      </c>
      <c r="P1521" s="108">
        <v>0</v>
      </c>
      <c r="Q1521" s="108">
        <v>0</v>
      </c>
      <c r="R1521" s="108">
        <v>-2E-3</v>
      </c>
      <c r="S1521" s="108">
        <v>0</v>
      </c>
    </row>
    <row r="1522" spans="1:19" ht="11.25" thickBot="1" x14ac:dyDescent="0.2">
      <c r="A1522" s="112"/>
    </row>
    <row r="1523" spans="1:19" ht="11.25" thickBot="1" x14ac:dyDescent="0.2">
      <c r="A1523" s="107">
        <v>8</v>
      </c>
      <c r="B1523" s="132">
        <v>0.41078703703703701</v>
      </c>
      <c r="C1523" s="108">
        <v>-4.0199999999999996</v>
      </c>
      <c r="D1523" s="108">
        <v>0</v>
      </c>
      <c r="E1523" s="133">
        <v>1.0170600000000001</v>
      </c>
      <c r="F1523" s="133">
        <v>0.99953000000000003</v>
      </c>
      <c r="G1523" s="108">
        <v>1.6E-2</v>
      </c>
      <c r="H1523" s="108">
        <v>4.8000000000000001E-2</v>
      </c>
      <c r="I1523" s="108">
        <v>0</v>
      </c>
      <c r="J1523" s="108">
        <v>-1.0999999999999999E-2</v>
      </c>
      <c r="K1523" s="133">
        <v>1.01248</v>
      </c>
      <c r="L1523" s="134" t="s">
        <v>403</v>
      </c>
      <c r="M1523" s="108">
        <v>0</v>
      </c>
      <c r="N1523" s="108">
        <v>-1E-3</v>
      </c>
      <c r="O1523" s="108">
        <v>0</v>
      </c>
      <c r="P1523" s="108">
        <v>0</v>
      </c>
      <c r="Q1523" s="108">
        <v>0</v>
      </c>
      <c r="R1523" s="108">
        <v>7.0000000000000001E-3</v>
      </c>
      <c r="S1523" s="108">
        <v>1E-3</v>
      </c>
    </row>
    <row r="1524" spans="1:19" ht="11.25" thickBot="1" x14ac:dyDescent="0.2">
      <c r="A1524" s="112"/>
    </row>
    <row r="1525" spans="1:19" ht="11.25" thickBot="1" x14ac:dyDescent="0.2">
      <c r="A1525" s="107">
        <v>9</v>
      </c>
      <c r="B1525" s="132">
        <v>0.4109606481481482</v>
      </c>
      <c r="C1525" s="108">
        <v>-4.13</v>
      </c>
      <c r="D1525" s="108">
        <v>-1E-3</v>
      </c>
      <c r="E1525" s="133">
        <v>1.0087999999999999</v>
      </c>
      <c r="F1525" s="133">
        <v>0.99151</v>
      </c>
      <c r="G1525" s="108">
        <v>-3.9E-2</v>
      </c>
      <c r="H1525" s="108">
        <v>-0.56399999999999995</v>
      </c>
      <c r="I1525" s="108">
        <v>1E-3</v>
      </c>
      <c r="J1525" s="108">
        <v>-1.0999999999999999E-2</v>
      </c>
      <c r="K1525" s="133">
        <v>1.0022800000000001</v>
      </c>
      <c r="L1525" s="134" t="s">
        <v>404</v>
      </c>
      <c r="M1525" s="108">
        <v>0</v>
      </c>
      <c r="N1525" s="108">
        <v>4.0000000000000001E-3</v>
      </c>
      <c r="O1525" s="108">
        <v>0</v>
      </c>
      <c r="P1525" s="108">
        <v>0</v>
      </c>
      <c r="Q1525" s="108">
        <v>0</v>
      </c>
      <c r="R1525" s="108">
        <v>-7.0000000000000001E-3</v>
      </c>
      <c r="S1525" s="108">
        <v>-1E-3</v>
      </c>
    </row>
    <row r="1526" spans="1:19" ht="11.25" thickBot="1" x14ac:dyDescent="0.2">
      <c r="A1526" s="112"/>
    </row>
    <row r="1527" spans="1:19" ht="11.25" thickBot="1" x14ac:dyDescent="0.2">
      <c r="A1527" s="107">
        <v>10</v>
      </c>
      <c r="B1527" s="132">
        <v>0.41114583333333332</v>
      </c>
      <c r="C1527" s="108">
        <v>-4.1609999999999996</v>
      </c>
      <c r="D1527" s="108">
        <v>-1E-3</v>
      </c>
      <c r="E1527" s="133">
        <v>1.01437</v>
      </c>
      <c r="F1527" s="133">
        <v>0.99826999999999999</v>
      </c>
      <c r="G1527" s="108">
        <v>3.0000000000000001E-3</v>
      </c>
      <c r="H1527" s="108">
        <v>0.25600000000000001</v>
      </c>
      <c r="I1527" s="108">
        <v>0</v>
      </c>
      <c r="J1527" s="108">
        <v>-1.2999999999999999E-2</v>
      </c>
      <c r="K1527" s="133">
        <v>1.0067600000000001</v>
      </c>
      <c r="L1527" s="134" t="s">
        <v>405</v>
      </c>
      <c r="M1527" s="108">
        <v>0</v>
      </c>
      <c r="N1527" s="108">
        <v>-1E-3</v>
      </c>
      <c r="O1527" s="108">
        <v>0</v>
      </c>
      <c r="P1527" s="108">
        <v>0</v>
      </c>
      <c r="Q1527" s="108">
        <v>0</v>
      </c>
      <c r="R1527" s="108">
        <v>-2.4E-2</v>
      </c>
      <c r="S1527" s="108">
        <v>0</v>
      </c>
    </row>
    <row r="1528" spans="1:19" ht="11.25" thickBot="1" x14ac:dyDescent="0.2">
      <c r="A1528" s="112"/>
    </row>
    <row r="1529" spans="1:19" ht="11.25" thickBot="1" x14ac:dyDescent="0.2">
      <c r="A1529" s="135" t="s">
        <v>362</v>
      </c>
      <c r="B1529" s="112"/>
      <c r="C1529" s="136">
        <v>-3.1789999999999998</v>
      </c>
      <c r="D1529" s="136">
        <v>0</v>
      </c>
      <c r="E1529" s="137">
        <v>1</v>
      </c>
      <c r="F1529" s="137">
        <v>1</v>
      </c>
      <c r="G1529" s="136">
        <v>0</v>
      </c>
      <c r="H1529" s="136">
        <v>0</v>
      </c>
      <c r="I1529" s="136">
        <v>0</v>
      </c>
      <c r="J1529" s="136">
        <v>0</v>
      </c>
      <c r="K1529" s="137">
        <v>1</v>
      </c>
      <c r="L1529" s="134" t="s">
        <v>363</v>
      </c>
      <c r="M1529" s="136">
        <v>0</v>
      </c>
      <c r="N1529" s="136">
        <v>0</v>
      </c>
      <c r="O1529" s="136">
        <v>0</v>
      </c>
      <c r="P1529" s="136">
        <v>0</v>
      </c>
      <c r="Q1529" s="136">
        <v>0</v>
      </c>
      <c r="R1529" s="136">
        <v>0</v>
      </c>
      <c r="S1529" s="136">
        <v>0</v>
      </c>
    </row>
    <row r="1530" spans="1:19" ht="11.25" thickBot="1" x14ac:dyDescent="0.2">
      <c r="A1530" s="112"/>
    </row>
    <row r="1531" spans="1:19" ht="11.25" thickBot="1" x14ac:dyDescent="0.2">
      <c r="A1531" s="138" t="s">
        <v>364</v>
      </c>
      <c r="B1531" s="112"/>
      <c r="C1531" s="136">
        <v>1.083</v>
      </c>
      <c r="D1531" s="136">
        <v>1E-3</v>
      </c>
      <c r="E1531" s="137">
        <v>1.221E-2</v>
      </c>
      <c r="F1531" s="137">
        <v>3.7699999999999999E-3</v>
      </c>
      <c r="G1531" s="136">
        <v>4.5999999999999999E-2</v>
      </c>
      <c r="H1531" s="136">
        <v>0.32600000000000001</v>
      </c>
      <c r="I1531" s="136">
        <v>1E-3</v>
      </c>
      <c r="J1531" s="136">
        <v>1.4E-2</v>
      </c>
      <c r="K1531" s="137">
        <v>1.2449999999999999E-2</v>
      </c>
      <c r="L1531" s="134" t="s">
        <v>406</v>
      </c>
      <c r="M1531" s="136">
        <v>0</v>
      </c>
      <c r="N1531" s="136">
        <v>2E-3</v>
      </c>
      <c r="O1531" s="136">
        <v>0</v>
      </c>
      <c r="P1531" s="136">
        <v>0</v>
      </c>
      <c r="Q1531" s="136">
        <v>0</v>
      </c>
      <c r="R1531" s="136">
        <v>1.7000000000000001E-2</v>
      </c>
      <c r="S1531" s="136">
        <v>1E-3</v>
      </c>
    </row>
    <row r="1532" spans="1:19" ht="11.25" thickBot="1" x14ac:dyDescent="0.2">
      <c r="A1532" s="112"/>
    </row>
    <row r="1533" spans="1:19" ht="11.25" thickBot="1" x14ac:dyDescent="0.2">
      <c r="A1533" s="139" t="s">
        <v>366</v>
      </c>
      <c r="B1533" s="112"/>
      <c r="C1533" s="136">
        <v>34.08</v>
      </c>
      <c r="D1533" s="136">
        <v>0</v>
      </c>
      <c r="E1533" s="140">
        <v>1.2210000000000001</v>
      </c>
      <c r="F1533" s="140">
        <v>0.377</v>
      </c>
      <c r="G1533" s="136">
        <v>0</v>
      </c>
      <c r="H1533" s="136">
        <v>0</v>
      </c>
      <c r="I1533" s="136">
        <v>0</v>
      </c>
      <c r="J1533" s="136">
        <v>0</v>
      </c>
      <c r="K1533" s="140">
        <v>1.2450000000000001</v>
      </c>
      <c r="L1533" s="134" t="s">
        <v>407</v>
      </c>
      <c r="M1533" s="136">
        <v>0</v>
      </c>
      <c r="N1533" s="136">
        <v>0</v>
      </c>
      <c r="O1533" s="136">
        <v>0</v>
      </c>
      <c r="P1533" s="136">
        <v>0</v>
      </c>
      <c r="Q1533" s="136">
        <v>0</v>
      </c>
      <c r="R1533" s="136">
        <v>0</v>
      </c>
      <c r="S1533" s="136">
        <v>0</v>
      </c>
    </row>
    <row r="1534" spans="1:19" ht="11.25" thickBot="1" x14ac:dyDescent="0.2">
      <c r="A1534" s="112"/>
    </row>
    <row r="1535" spans="1:19" ht="11.25" thickBot="1" x14ac:dyDescent="0.2">
      <c r="A1535" s="106" t="s">
        <v>357</v>
      </c>
      <c r="B1535" s="106" t="s">
        <v>358</v>
      </c>
      <c r="C1535" s="131" t="s">
        <v>34</v>
      </c>
      <c r="D1535" s="131" t="s">
        <v>35</v>
      </c>
      <c r="E1535" s="130" t="s">
        <v>36</v>
      </c>
      <c r="F1535" s="130" t="s">
        <v>37</v>
      </c>
      <c r="G1535" s="130" t="s">
        <v>38</v>
      </c>
      <c r="H1535" s="130" t="s">
        <v>39</v>
      </c>
      <c r="I1535" s="130" t="s">
        <v>40</v>
      </c>
      <c r="J1535" s="130" t="s">
        <v>41</v>
      </c>
      <c r="K1535" s="130" t="s">
        <v>42</v>
      </c>
      <c r="L1535" s="130" t="s">
        <v>43</v>
      </c>
      <c r="M1535" s="130" t="s">
        <v>44</v>
      </c>
      <c r="N1535" s="130" t="s">
        <v>45</v>
      </c>
      <c r="O1535" s="130" t="s">
        <v>46</v>
      </c>
      <c r="P1535" s="130" t="s">
        <v>47</v>
      </c>
      <c r="Q1535" s="130" t="s">
        <v>48</v>
      </c>
      <c r="R1535" s="130" t="s">
        <v>49</v>
      </c>
      <c r="S1535" s="130" t="s">
        <v>50</v>
      </c>
    </row>
    <row r="1536" spans="1:19" ht="11.25" thickBot="1" x14ac:dyDescent="0.2">
      <c r="A1536" s="112"/>
      <c r="B1536" s="112"/>
      <c r="C1536" s="131" t="s">
        <v>111</v>
      </c>
      <c r="D1536" s="131" t="s">
        <v>111</v>
      </c>
      <c r="E1536" s="130" t="s">
        <v>111</v>
      </c>
      <c r="F1536" s="130" t="s">
        <v>111</v>
      </c>
      <c r="G1536" s="130" t="s">
        <v>111</v>
      </c>
      <c r="H1536" s="130" t="s">
        <v>111</v>
      </c>
      <c r="I1536" s="130" t="s">
        <v>111</v>
      </c>
      <c r="J1536" s="130" t="s">
        <v>111</v>
      </c>
      <c r="K1536" s="130" t="s">
        <v>111</v>
      </c>
      <c r="L1536" s="130" t="s">
        <v>111</v>
      </c>
      <c r="M1536" s="130" t="s">
        <v>111</v>
      </c>
      <c r="N1536" s="130" t="s">
        <v>111</v>
      </c>
      <c r="O1536" s="130" t="s">
        <v>111</v>
      </c>
      <c r="P1536" s="130" t="s">
        <v>111</v>
      </c>
      <c r="Q1536" s="130" t="s">
        <v>111</v>
      </c>
      <c r="R1536" s="130" t="s">
        <v>111</v>
      </c>
      <c r="S1536" s="130" t="s">
        <v>111</v>
      </c>
    </row>
    <row r="1537" spans="1:19" ht="11.25" thickBot="1" x14ac:dyDescent="0.2">
      <c r="A1537" s="107">
        <v>1</v>
      </c>
      <c r="B1537" s="132">
        <v>0.4095138888888889</v>
      </c>
      <c r="C1537" s="133">
        <v>0.97592000000000001</v>
      </c>
      <c r="D1537" s="134" t="s">
        <v>408</v>
      </c>
      <c r="E1537" s="108">
        <v>0</v>
      </c>
      <c r="F1537" s="108">
        <v>0</v>
      </c>
      <c r="G1537" s="108">
        <v>3.0000000000000001E-3</v>
      </c>
      <c r="H1537" s="108">
        <v>0</v>
      </c>
      <c r="I1537" s="108">
        <v>6.0000000000000001E-3</v>
      </c>
      <c r="J1537" s="108">
        <v>1E-3</v>
      </c>
      <c r="K1537" s="108">
        <v>0</v>
      </c>
      <c r="L1537" s="108">
        <v>-2E-3</v>
      </c>
      <c r="M1537" s="108">
        <v>0</v>
      </c>
      <c r="N1537" s="108">
        <v>0</v>
      </c>
      <c r="O1537" s="108">
        <v>0</v>
      </c>
      <c r="P1537" s="108">
        <v>0</v>
      </c>
      <c r="Q1537" s="108">
        <v>0</v>
      </c>
      <c r="R1537" s="108">
        <v>0</v>
      </c>
      <c r="S1537" s="108">
        <v>0</v>
      </c>
    </row>
    <row r="1538" spans="1:19" ht="11.25" thickBot="1" x14ac:dyDescent="0.2">
      <c r="A1538" s="112"/>
    </row>
    <row r="1539" spans="1:19" ht="11.25" thickBot="1" x14ac:dyDescent="0.2">
      <c r="A1539" s="107">
        <v>2</v>
      </c>
      <c r="B1539" s="132">
        <v>0.40969907407407408</v>
      </c>
      <c r="C1539" s="133">
        <v>0.98811000000000004</v>
      </c>
      <c r="D1539" s="134" t="s">
        <v>409</v>
      </c>
      <c r="E1539" s="108">
        <v>2E-3</v>
      </c>
      <c r="F1539" s="108">
        <v>1E-3</v>
      </c>
      <c r="G1539" s="108">
        <v>2E-3</v>
      </c>
      <c r="H1539" s="108">
        <v>0</v>
      </c>
      <c r="I1539" s="108">
        <v>2E-3</v>
      </c>
      <c r="J1539" s="108">
        <v>1E-3</v>
      </c>
      <c r="K1539" s="108">
        <v>0</v>
      </c>
      <c r="L1539" s="108">
        <v>8.0000000000000002E-3</v>
      </c>
      <c r="M1539" s="108">
        <v>0</v>
      </c>
      <c r="N1539" s="108">
        <v>0</v>
      </c>
      <c r="O1539" s="108">
        <v>0</v>
      </c>
      <c r="P1539" s="108">
        <v>0</v>
      </c>
      <c r="Q1539" s="108">
        <v>0</v>
      </c>
      <c r="R1539" s="108">
        <v>0</v>
      </c>
      <c r="S1539" s="108">
        <v>0</v>
      </c>
    </row>
    <row r="1540" spans="1:19" ht="11.25" thickBot="1" x14ac:dyDescent="0.2">
      <c r="A1540" s="112"/>
    </row>
    <row r="1541" spans="1:19" ht="11.25" thickBot="1" x14ac:dyDescent="0.2">
      <c r="A1541" s="107">
        <v>3</v>
      </c>
      <c r="B1541" s="132">
        <v>0.40987268518518521</v>
      </c>
      <c r="C1541" s="133">
        <v>0.99368999999999996</v>
      </c>
      <c r="D1541" s="134" t="s">
        <v>410</v>
      </c>
      <c r="E1541" s="108">
        <v>1E-3</v>
      </c>
      <c r="F1541" s="108">
        <v>-1E-3</v>
      </c>
      <c r="G1541" s="108">
        <v>-3.0000000000000001E-3</v>
      </c>
      <c r="H1541" s="108">
        <v>0</v>
      </c>
      <c r="I1541" s="108">
        <v>-1E-3</v>
      </c>
      <c r="J1541" s="108">
        <v>1E-3</v>
      </c>
      <c r="K1541" s="108">
        <v>0</v>
      </c>
      <c r="L1541" s="108">
        <v>6.0000000000000001E-3</v>
      </c>
      <c r="M1541" s="108">
        <v>0</v>
      </c>
      <c r="N1541" s="108">
        <v>0</v>
      </c>
      <c r="O1541" s="108">
        <v>0</v>
      </c>
      <c r="P1541" s="108">
        <v>0</v>
      </c>
      <c r="Q1541" s="108">
        <v>0</v>
      </c>
      <c r="R1541" s="108">
        <v>0</v>
      </c>
      <c r="S1541" s="108">
        <v>0</v>
      </c>
    </row>
    <row r="1542" spans="1:19" ht="11.25" thickBot="1" x14ac:dyDescent="0.2">
      <c r="A1542" s="112"/>
    </row>
    <row r="1543" spans="1:19" ht="11.25" thickBot="1" x14ac:dyDescent="0.2">
      <c r="A1543" s="107">
        <v>4</v>
      </c>
      <c r="B1543" s="132">
        <v>0.41005787037037034</v>
      </c>
      <c r="C1543" s="133">
        <v>0.99536000000000002</v>
      </c>
      <c r="D1543" s="134" t="s">
        <v>411</v>
      </c>
      <c r="E1543" s="108">
        <v>-1E-3</v>
      </c>
      <c r="F1543" s="108">
        <v>0</v>
      </c>
      <c r="G1543" s="108">
        <v>-1E-3</v>
      </c>
      <c r="H1543" s="108">
        <v>0</v>
      </c>
      <c r="I1543" s="108">
        <v>2E-3</v>
      </c>
      <c r="J1543" s="108">
        <v>0</v>
      </c>
      <c r="K1543" s="108">
        <v>0</v>
      </c>
      <c r="L1543" s="108">
        <v>3.0000000000000001E-3</v>
      </c>
      <c r="M1543" s="108">
        <v>0</v>
      </c>
      <c r="N1543" s="108">
        <v>0</v>
      </c>
      <c r="O1543" s="108">
        <v>0</v>
      </c>
      <c r="P1543" s="108">
        <v>0</v>
      </c>
      <c r="Q1543" s="108">
        <v>0</v>
      </c>
      <c r="R1543" s="108">
        <v>0</v>
      </c>
      <c r="S1543" s="108">
        <v>0</v>
      </c>
    </row>
    <row r="1544" spans="1:19" ht="11.25" thickBot="1" x14ac:dyDescent="0.2">
      <c r="A1544" s="112"/>
    </row>
    <row r="1545" spans="1:19" ht="11.25" thickBot="1" x14ac:dyDescent="0.2">
      <c r="A1545" s="107">
        <v>5</v>
      </c>
      <c r="B1545" s="132">
        <v>0.41024305555555557</v>
      </c>
      <c r="C1545" s="133">
        <v>1.0005299999999999</v>
      </c>
      <c r="D1545" s="134" t="s">
        <v>412</v>
      </c>
      <c r="E1545" s="108">
        <v>1E-3</v>
      </c>
      <c r="F1545" s="108">
        <v>0</v>
      </c>
      <c r="G1545" s="108">
        <v>2E-3</v>
      </c>
      <c r="H1545" s="108">
        <v>0</v>
      </c>
      <c r="I1545" s="108">
        <v>-3.0000000000000001E-3</v>
      </c>
      <c r="J1545" s="108">
        <v>0</v>
      </c>
      <c r="K1545" s="108">
        <v>0</v>
      </c>
      <c r="L1545" s="108">
        <v>-1E-3</v>
      </c>
      <c r="M1545" s="108">
        <v>0</v>
      </c>
      <c r="N1545" s="108">
        <v>0</v>
      </c>
      <c r="O1545" s="108">
        <v>0</v>
      </c>
      <c r="P1545" s="108">
        <v>0</v>
      </c>
      <c r="Q1545" s="108">
        <v>0</v>
      </c>
      <c r="R1545" s="108">
        <v>0</v>
      </c>
      <c r="S1545" s="108">
        <v>0</v>
      </c>
    </row>
    <row r="1546" spans="1:19" ht="11.25" thickBot="1" x14ac:dyDescent="0.2">
      <c r="A1546" s="112"/>
    </row>
    <row r="1547" spans="1:19" ht="11.25" thickBot="1" x14ac:dyDescent="0.2">
      <c r="A1547" s="107">
        <v>6</v>
      </c>
      <c r="B1547" s="132">
        <v>0.41041666666666665</v>
      </c>
      <c r="C1547" s="133">
        <v>1.0043599999999999</v>
      </c>
      <c r="D1547" s="134" t="s">
        <v>413</v>
      </c>
      <c r="E1547" s="108">
        <v>-2E-3</v>
      </c>
      <c r="F1547" s="108">
        <v>1E-3</v>
      </c>
      <c r="G1547" s="108">
        <v>0</v>
      </c>
      <c r="H1547" s="108">
        <v>0</v>
      </c>
      <c r="I1547" s="108">
        <v>-2E-3</v>
      </c>
      <c r="J1547" s="108">
        <v>-1E-3</v>
      </c>
      <c r="K1547" s="108">
        <v>0</v>
      </c>
      <c r="L1547" s="108">
        <v>-4.0000000000000001E-3</v>
      </c>
      <c r="M1547" s="108">
        <v>0</v>
      </c>
      <c r="N1547" s="108">
        <v>0</v>
      </c>
      <c r="O1547" s="108">
        <v>0</v>
      </c>
      <c r="P1547" s="108">
        <v>0</v>
      </c>
      <c r="Q1547" s="108">
        <v>0</v>
      </c>
      <c r="R1547" s="108">
        <v>0</v>
      </c>
      <c r="S1547" s="108">
        <v>0</v>
      </c>
    </row>
    <row r="1548" spans="1:19" ht="11.25" thickBot="1" x14ac:dyDescent="0.2">
      <c r="A1548" s="112"/>
    </row>
    <row r="1549" spans="1:19" ht="11.25" thickBot="1" x14ac:dyDescent="0.2">
      <c r="A1549" s="107">
        <v>7</v>
      </c>
      <c r="B1549" s="132">
        <v>0.41060185185185188</v>
      </c>
      <c r="C1549" s="133">
        <v>1.00844</v>
      </c>
      <c r="D1549" s="134" t="s">
        <v>414</v>
      </c>
      <c r="E1549" s="108">
        <v>0</v>
      </c>
      <c r="F1549" s="108">
        <v>0</v>
      </c>
      <c r="G1549" s="108">
        <v>-3.0000000000000001E-3</v>
      </c>
      <c r="H1549" s="108">
        <v>0</v>
      </c>
      <c r="I1549" s="108">
        <v>4.0000000000000001E-3</v>
      </c>
      <c r="J1549" s="108">
        <v>0</v>
      </c>
      <c r="K1549" s="108">
        <v>0</v>
      </c>
      <c r="L1549" s="108">
        <v>2E-3</v>
      </c>
      <c r="M1549" s="108">
        <v>0</v>
      </c>
      <c r="N1549" s="108">
        <v>0</v>
      </c>
      <c r="O1549" s="108">
        <v>0</v>
      </c>
      <c r="P1549" s="108">
        <v>0</v>
      </c>
      <c r="Q1549" s="108">
        <v>0</v>
      </c>
      <c r="R1549" s="108">
        <v>0</v>
      </c>
      <c r="S1549" s="108">
        <v>0</v>
      </c>
    </row>
    <row r="1550" spans="1:19" ht="11.25" thickBot="1" x14ac:dyDescent="0.2">
      <c r="A1550" s="112"/>
    </row>
    <row r="1551" spans="1:19" ht="11.25" thickBot="1" x14ac:dyDescent="0.2">
      <c r="A1551" s="107">
        <v>8</v>
      </c>
      <c r="B1551" s="132">
        <v>0.41078703703703701</v>
      </c>
      <c r="C1551" s="133">
        <v>1.0078499999999999</v>
      </c>
      <c r="D1551" s="134" t="s">
        <v>415</v>
      </c>
      <c r="E1551" s="108">
        <v>-2E-3</v>
      </c>
      <c r="F1551" s="108">
        <v>0</v>
      </c>
      <c r="G1551" s="108">
        <v>-1E-3</v>
      </c>
      <c r="H1551" s="108">
        <v>0</v>
      </c>
      <c r="I1551" s="108">
        <v>2E-3</v>
      </c>
      <c r="J1551" s="108">
        <v>-1E-3</v>
      </c>
      <c r="K1551" s="108">
        <v>0</v>
      </c>
      <c r="L1551" s="108">
        <v>-6.0000000000000001E-3</v>
      </c>
      <c r="M1551" s="108">
        <v>0</v>
      </c>
      <c r="N1551" s="108">
        <v>1E-3</v>
      </c>
      <c r="O1551" s="108">
        <v>0</v>
      </c>
      <c r="P1551" s="108">
        <v>0</v>
      </c>
      <c r="Q1551" s="108">
        <v>0</v>
      </c>
      <c r="R1551" s="108">
        <v>0</v>
      </c>
      <c r="S1551" s="108">
        <v>0</v>
      </c>
    </row>
    <row r="1552" spans="1:19" ht="11.25" thickBot="1" x14ac:dyDescent="0.2">
      <c r="A1552" s="112"/>
    </row>
    <row r="1553" spans="1:19" ht="11.25" thickBot="1" x14ac:dyDescent="0.2">
      <c r="A1553" s="107">
        <v>9</v>
      </c>
      <c r="B1553" s="132">
        <v>0.4109606481481482</v>
      </c>
      <c r="C1553" s="133">
        <v>1.0106200000000001</v>
      </c>
      <c r="D1553" s="134" t="s">
        <v>416</v>
      </c>
      <c r="E1553" s="108">
        <v>-2E-3</v>
      </c>
      <c r="F1553" s="108">
        <v>0</v>
      </c>
      <c r="G1553" s="108">
        <v>0</v>
      </c>
      <c r="H1553" s="108">
        <v>0</v>
      </c>
      <c r="I1553" s="108">
        <v>-3.0000000000000001E-3</v>
      </c>
      <c r="J1553" s="108">
        <v>-1E-3</v>
      </c>
      <c r="K1553" s="108">
        <v>0</v>
      </c>
      <c r="L1553" s="108">
        <v>-2E-3</v>
      </c>
      <c r="M1553" s="108">
        <v>0</v>
      </c>
      <c r="N1553" s="108">
        <v>0</v>
      </c>
      <c r="O1553" s="108">
        <v>0</v>
      </c>
      <c r="P1553" s="108">
        <v>0</v>
      </c>
      <c r="Q1553" s="108">
        <v>0</v>
      </c>
      <c r="R1553" s="108">
        <v>0</v>
      </c>
      <c r="S1553" s="108">
        <v>0</v>
      </c>
    </row>
    <row r="1554" spans="1:19" ht="11.25" thickBot="1" x14ac:dyDescent="0.2">
      <c r="A1554" s="112"/>
    </row>
    <row r="1555" spans="1:19" ht="11.25" thickBot="1" x14ac:dyDescent="0.2">
      <c r="A1555" s="107">
        <v>10</v>
      </c>
      <c r="B1555" s="132">
        <v>0.41114583333333332</v>
      </c>
      <c r="C1555" s="133">
        <v>1.0151399999999999</v>
      </c>
      <c r="D1555" s="134" t="s">
        <v>417</v>
      </c>
      <c r="E1555" s="108">
        <v>2E-3</v>
      </c>
      <c r="F1555" s="108">
        <v>0</v>
      </c>
      <c r="G1555" s="108">
        <v>0</v>
      </c>
      <c r="H1555" s="108">
        <v>0</v>
      </c>
      <c r="I1555" s="108">
        <v>-6.0000000000000001E-3</v>
      </c>
      <c r="J1555" s="108">
        <v>0</v>
      </c>
      <c r="K1555" s="108">
        <v>0</v>
      </c>
      <c r="L1555" s="108">
        <v>-4.0000000000000001E-3</v>
      </c>
      <c r="M1555" s="108">
        <v>0</v>
      </c>
      <c r="N1555" s="108">
        <v>0</v>
      </c>
      <c r="O1555" s="108">
        <v>0</v>
      </c>
      <c r="P1555" s="108">
        <v>0</v>
      </c>
      <c r="Q1555" s="108">
        <v>0</v>
      </c>
      <c r="R1555" s="108">
        <v>0</v>
      </c>
      <c r="S1555" s="108">
        <v>0</v>
      </c>
    </row>
    <row r="1556" spans="1:19" ht="11.25" thickBot="1" x14ac:dyDescent="0.2">
      <c r="A1556" s="112"/>
    </row>
    <row r="1557" spans="1:19" ht="11.25" thickBot="1" x14ac:dyDescent="0.2">
      <c r="A1557" s="135" t="s">
        <v>362</v>
      </c>
      <c r="B1557" s="112"/>
      <c r="C1557" s="137">
        <v>1</v>
      </c>
      <c r="D1557" s="134" t="s">
        <v>363</v>
      </c>
      <c r="E1557" s="136">
        <v>0</v>
      </c>
      <c r="F1557" s="136">
        <v>0</v>
      </c>
      <c r="G1557" s="136">
        <v>0</v>
      </c>
      <c r="H1557" s="136">
        <v>0</v>
      </c>
      <c r="I1557" s="136">
        <v>0</v>
      </c>
      <c r="J1557" s="136">
        <v>0</v>
      </c>
      <c r="K1557" s="136">
        <v>0</v>
      </c>
      <c r="L1557" s="136">
        <v>0</v>
      </c>
      <c r="M1557" s="136">
        <v>0</v>
      </c>
      <c r="N1557" s="136">
        <v>0</v>
      </c>
      <c r="O1557" s="136">
        <v>0</v>
      </c>
      <c r="P1557" s="136">
        <v>0</v>
      </c>
      <c r="Q1557" s="136">
        <v>0</v>
      </c>
      <c r="R1557" s="136">
        <v>0</v>
      </c>
      <c r="S1557" s="136">
        <v>0</v>
      </c>
    </row>
    <row r="1558" spans="1:19" ht="11.25" thickBot="1" x14ac:dyDescent="0.2">
      <c r="A1558" s="112"/>
    </row>
    <row r="1559" spans="1:19" ht="11.25" thickBot="1" x14ac:dyDescent="0.2">
      <c r="A1559" s="138" t="s">
        <v>364</v>
      </c>
      <c r="B1559" s="112"/>
      <c r="C1559" s="137">
        <v>1.191E-2</v>
      </c>
      <c r="D1559" s="134" t="s">
        <v>418</v>
      </c>
      <c r="E1559" s="136">
        <v>2E-3</v>
      </c>
      <c r="F1559" s="136">
        <v>0</v>
      </c>
      <c r="G1559" s="136">
        <v>2E-3</v>
      </c>
      <c r="H1559" s="136">
        <v>0</v>
      </c>
      <c r="I1559" s="136">
        <v>4.0000000000000001E-3</v>
      </c>
      <c r="J1559" s="136">
        <v>1E-3</v>
      </c>
      <c r="K1559" s="136">
        <v>0</v>
      </c>
      <c r="L1559" s="136">
        <v>5.0000000000000001E-3</v>
      </c>
      <c r="M1559" s="136">
        <v>0</v>
      </c>
      <c r="N1559" s="136">
        <v>0</v>
      </c>
      <c r="O1559" s="136">
        <v>0</v>
      </c>
      <c r="P1559" s="136">
        <v>0</v>
      </c>
      <c r="Q1559" s="136">
        <v>0</v>
      </c>
      <c r="R1559" s="136">
        <v>0</v>
      </c>
      <c r="S1559" s="136">
        <v>0</v>
      </c>
    </row>
    <row r="1560" spans="1:19" ht="11.25" thickBot="1" x14ac:dyDescent="0.2">
      <c r="A1560" s="112"/>
    </row>
    <row r="1561" spans="1:19" ht="11.25" thickBot="1" x14ac:dyDescent="0.2">
      <c r="A1561" s="139" t="s">
        <v>366</v>
      </c>
      <c r="B1561" s="112"/>
      <c r="C1561" s="140">
        <v>1.1910000000000001</v>
      </c>
      <c r="D1561" s="134" t="s">
        <v>419</v>
      </c>
      <c r="E1561" s="136">
        <v>0</v>
      </c>
      <c r="F1561" s="136">
        <v>0</v>
      </c>
      <c r="G1561" s="136">
        <v>0</v>
      </c>
      <c r="H1561" s="136">
        <v>0</v>
      </c>
      <c r="I1561" s="136">
        <v>0</v>
      </c>
      <c r="J1561" s="136">
        <v>0</v>
      </c>
      <c r="K1561" s="136">
        <v>0</v>
      </c>
      <c r="L1561" s="136">
        <v>0</v>
      </c>
      <c r="M1561" s="136">
        <v>0</v>
      </c>
      <c r="N1561" s="136">
        <v>0</v>
      </c>
      <c r="O1561" s="136">
        <v>0</v>
      </c>
      <c r="P1561" s="136">
        <v>0</v>
      </c>
      <c r="Q1561" s="136">
        <v>0</v>
      </c>
      <c r="R1561" s="136">
        <v>0</v>
      </c>
      <c r="S1561" s="136">
        <v>0</v>
      </c>
    </row>
    <row r="1562" spans="1:19" ht="11.25" thickBot="1" x14ac:dyDescent="0.2">
      <c r="A1562" s="112"/>
    </row>
    <row r="1563" spans="1:19" ht="11.25" thickBot="1" x14ac:dyDescent="0.2">
      <c r="A1563" s="106" t="s">
        <v>357</v>
      </c>
      <c r="B1563" s="106" t="s">
        <v>358</v>
      </c>
      <c r="C1563" s="130" t="s">
        <v>51</v>
      </c>
      <c r="D1563" s="130" t="s">
        <v>52</v>
      </c>
      <c r="E1563" s="130" t="s">
        <v>53</v>
      </c>
      <c r="F1563" s="130" t="s">
        <v>54</v>
      </c>
      <c r="G1563" s="130" t="s">
        <v>55</v>
      </c>
      <c r="H1563" s="130" t="s">
        <v>56</v>
      </c>
      <c r="I1563" s="130" t="s">
        <v>57</v>
      </c>
      <c r="J1563" s="130" t="s">
        <v>58</v>
      </c>
      <c r="K1563" s="130" t="s">
        <v>59</v>
      </c>
      <c r="L1563" s="130" t="s">
        <v>60</v>
      </c>
      <c r="M1563" s="130" t="s">
        <v>61</v>
      </c>
      <c r="N1563" s="130" t="s">
        <v>62</v>
      </c>
      <c r="O1563" s="130" t="s">
        <v>63</v>
      </c>
      <c r="P1563" s="130" t="s">
        <v>64</v>
      </c>
      <c r="Q1563" s="131" t="s">
        <v>65</v>
      </c>
      <c r="R1563" s="131" t="s">
        <v>66</v>
      </c>
      <c r="S1563" s="130" t="s">
        <v>67</v>
      </c>
    </row>
    <row r="1564" spans="1:19" ht="11.25" thickBot="1" x14ac:dyDescent="0.2">
      <c r="A1564" s="112"/>
      <c r="B1564" s="112"/>
      <c r="C1564" s="130" t="s">
        <v>111</v>
      </c>
      <c r="D1564" s="130" t="s">
        <v>111</v>
      </c>
      <c r="E1564" s="130" t="s">
        <v>111</v>
      </c>
      <c r="F1564" s="130" t="s">
        <v>111</v>
      </c>
      <c r="G1564" s="130" t="s">
        <v>111</v>
      </c>
      <c r="H1564" s="130" t="s">
        <v>111</v>
      </c>
      <c r="I1564" s="130" t="s">
        <v>111</v>
      </c>
      <c r="J1564" s="130" t="s">
        <v>111</v>
      </c>
      <c r="K1564" s="130" t="s">
        <v>111</v>
      </c>
      <c r="L1564" s="130" t="s">
        <v>111</v>
      </c>
      <c r="M1564" s="130" t="s">
        <v>111</v>
      </c>
      <c r="N1564" s="130" t="s">
        <v>111</v>
      </c>
      <c r="O1564" s="130" t="s">
        <v>111</v>
      </c>
      <c r="P1564" s="130" t="s">
        <v>111</v>
      </c>
      <c r="Q1564" s="131" t="s">
        <v>111</v>
      </c>
      <c r="R1564" s="131" t="s">
        <v>111</v>
      </c>
      <c r="S1564" s="130" t="s">
        <v>111</v>
      </c>
    </row>
    <row r="1565" spans="1:19" ht="11.25" thickBot="1" x14ac:dyDescent="0.2">
      <c r="A1565" s="107">
        <v>1</v>
      </c>
      <c r="B1565" s="132">
        <v>0.4095138888888889</v>
      </c>
      <c r="C1565" s="108">
        <v>0</v>
      </c>
      <c r="D1565" s="108">
        <v>0</v>
      </c>
      <c r="E1565" s="108">
        <v>0</v>
      </c>
      <c r="F1565" s="108">
        <v>0</v>
      </c>
      <c r="G1565" s="108">
        <v>0</v>
      </c>
      <c r="H1565" s="108">
        <v>0</v>
      </c>
      <c r="I1565" s="108">
        <v>-2E-3</v>
      </c>
      <c r="J1565" s="108">
        <v>0</v>
      </c>
      <c r="K1565" s="108">
        <v>0</v>
      </c>
      <c r="L1565" s="108">
        <v>0</v>
      </c>
      <c r="M1565" s="108">
        <v>0</v>
      </c>
      <c r="N1565" s="108">
        <v>-2E-3</v>
      </c>
      <c r="O1565" s="108">
        <v>0</v>
      </c>
      <c r="P1565" s="108">
        <v>1E-3</v>
      </c>
      <c r="Q1565" s="133">
        <v>0.9738</v>
      </c>
      <c r="R1565" s="134" t="s">
        <v>420</v>
      </c>
      <c r="S1565" s="108">
        <v>0</v>
      </c>
    </row>
    <row r="1566" spans="1:19" ht="11.25" thickBot="1" x14ac:dyDescent="0.2">
      <c r="A1566" s="112"/>
    </row>
    <row r="1567" spans="1:19" ht="11.25" thickBot="1" x14ac:dyDescent="0.2">
      <c r="A1567" s="107">
        <v>2</v>
      </c>
      <c r="B1567" s="132">
        <v>0.40969907407407408</v>
      </c>
      <c r="C1567" s="108">
        <v>0</v>
      </c>
      <c r="D1567" s="108">
        <v>0</v>
      </c>
      <c r="E1567" s="108">
        <v>0</v>
      </c>
      <c r="F1567" s="108">
        <v>0</v>
      </c>
      <c r="G1567" s="108">
        <v>0</v>
      </c>
      <c r="H1567" s="108">
        <v>0</v>
      </c>
      <c r="I1567" s="108">
        <v>0</v>
      </c>
      <c r="J1567" s="108">
        <v>0</v>
      </c>
      <c r="K1567" s="108">
        <v>0</v>
      </c>
      <c r="L1567" s="108">
        <v>0</v>
      </c>
      <c r="M1567" s="108">
        <v>0</v>
      </c>
      <c r="N1567" s="108">
        <v>2E-3</v>
      </c>
      <c r="O1567" s="108">
        <v>0</v>
      </c>
      <c r="P1567" s="108">
        <v>0</v>
      </c>
      <c r="Q1567" s="133">
        <v>0.99231999999999998</v>
      </c>
      <c r="R1567" s="134" t="s">
        <v>421</v>
      </c>
      <c r="S1567" s="108">
        <v>0</v>
      </c>
    </row>
    <row r="1568" spans="1:19" ht="11.25" thickBot="1" x14ac:dyDescent="0.2">
      <c r="A1568" s="112"/>
    </row>
    <row r="1569" spans="1:19" ht="11.25" thickBot="1" x14ac:dyDescent="0.2">
      <c r="A1569" s="107">
        <v>3</v>
      </c>
      <c r="B1569" s="132">
        <v>0.40987268518518521</v>
      </c>
      <c r="C1569" s="108">
        <v>0</v>
      </c>
      <c r="D1569" s="108">
        <v>0</v>
      </c>
      <c r="E1569" s="108">
        <v>0</v>
      </c>
      <c r="F1569" s="108">
        <v>0</v>
      </c>
      <c r="G1569" s="108">
        <v>0</v>
      </c>
      <c r="H1569" s="108">
        <v>0</v>
      </c>
      <c r="I1569" s="108">
        <v>-1E-3</v>
      </c>
      <c r="J1569" s="108">
        <v>0</v>
      </c>
      <c r="K1569" s="108">
        <v>0</v>
      </c>
      <c r="L1569" s="108">
        <v>0</v>
      </c>
      <c r="M1569" s="108">
        <v>0</v>
      </c>
      <c r="N1569" s="108">
        <v>-6.0000000000000001E-3</v>
      </c>
      <c r="O1569" s="108">
        <v>0</v>
      </c>
      <c r="P1569" s="108">
        <v>0</v>
      </c>
      <c r="Q1569" s="133">
        <v>0.99536000000000002</v>
      </c>
      <c r="R1569" s="134" t="s">
        <v>422</v>
      </c>
      <c r="S1569" s="108">
        <v>0</v>
      </c>
    </row>
    <row r="1570" spans="1:19" ht="11.25" thickBot="1" x14ac:dyDescent="0.2">
      <c r="A1570" s="112"/>
    </row>
    <row r="1571" spans="1:19" ht="11.25" thickBot="1" x14ac:dyDescent="0.2">
      <c r="A1571" s="107">
        <v>4</v>
      </c>
      <c r="B1571" s="132">
        <v>0.41005787037037034</v>
      </c>
      <c r="C1571" s="108">
        <v>0</v>
      </c>
      <c r="D1571" s="108">
        <v>0</v>
      </c>
      <c r="E1571" s="108">
        <v>0</v>
      </c>
      <c r="F1571" s="108">
        <v>0</v>
      </c>
      <c r="G1571" s="108">
        <v>0</v>
      </c>
      <c r="H1571" s="108">
        <v>0</v>
      </c>
      <c r="I1571" s="108">
        <v>0</v>
      </c>
      <c r="J1571" s="108">
        <v>0</v>
      </c>
      <c r="K1571" s="108">
        <v>0</v>
      </c>
      <c r="L1571" s="108">
        <v>0</v>
      </c>
      <c r="M1571" s="108">
        <v>0</v>
      </c>
      <c r="N1571" s="108">
        <v>-2E-3</v>
      </c>
      <c r="O1571" s="108">
        <v>0</v>
      </c>
      <c r="P1571" s="108">
        <v>0</v>
      </c>
      <c r="Q1571" s="133">
        <v>0.99785999999999997</v>
      </c>
      <c r="R1571" s="134" t="s">
        <v>423</v>
      </c>
      <c r="S1571" s="108">
        <v>0</v>
      </c>
    </row>
    <row r="1572" spans="1:19" ht="11.25" thickBot="1" x14ac:dyDescent="0.2">
      <c r="A1572" s="112"/>
    </row>
    <row r="1573" spans="1:19" ht="11.25" thickBot="1" x14ac:dyDescent="0.2">
      <c r="A1573" s="107">
        <v>5</v>
      </c>
      <c r="B1573" s="132">
        <v>0.41024305555555557</v>
      </c>
      <c r="C1573" s="108">
        <v>0</v>
      </c>
      <c r="D1573" s="108">
        <v>0</v>
      </c>
      <c r="E1573" s="108">
        <v>0</v>
      </c>
      <c r="F1573" s="108">
        <v>0</v>
      </c>
      <c r="G1573" s="108">
        <v>0</v>
      </c>
      <c r="H1573" s="108">
        <v>0</v>
      </c>
      <c r="I1573" s="108">
        <v>0</v>
      </c>
      <c r="J1573" s="108">
        <v>0</v>
      </c>
      <c r="K1573" s="108">
        <v>0</v>
      </c>
      <c r="L1573" s="108">
        <v>0</v>
      </c>
      <c r="M1573" s="108">
        <v>0</v>
      </c>
      <c r="N1573" s="108">
        <v>-5.0000000000000001E-3</v>
      </c>
      <c r="O1573" s="108">
        <v>0</v>
      </c>
      <c r="P1573" s="108">
        <v>0</v>
      </c>
      <c r="Q1573" s="133">
        <v>1.00508</v>
      </c>
      <c r="R1573" s="134" t="s">
        <v>424</v>
      </c>
      <c r="S1573" s="108">
        <v>0</v>
      </c>
    </row>
    <row r="1574" spans="1:19" ht="11.25" thickBot="1" x14ac:dyDescent="0.2">
      <c r="A1574" s="112"/>
    </row>
    <row r="1575" spans="1:19" ht="11.25" thickBot="1" x14ac:dyDescent="0.2">
      <c r="A1575" s="107">
        <v>6</v>
      </c>
      <c r="B1575" s="132">
        <v>0.41041666666666665</v>
      </c>
      <c r="C1575" s="108">
        <v>0</v>
      </c>
      <c r="D1575" s="108">
        <v>0</v>
      </c>
      <c r="E1575" s="108">
        <v>0</v>
      </c>
      <c r="F1575" s="108">
        <v>0</v>
      </c>
      <c r="G1575" s="108">
        <v>0</v>
      </c>
      <c r="H1575" s="108">
        <v>0</v>
      </c>
      <c r="I1575" s="108">
        <v>2E-3</v>
      </c>
      <c r="J1575" s="108">
        <v>0</v>
      </c>
      <c r="K1575" s="108">
        <v>0</v>
      </c>
      <c r="L1575" s="108">
        <v>0</v>
      </c>
      <c r="M1575" s="108">
        <v>0</v>
      </c>
      <c r="N1575" s="108">
        <v>-8.0000000000000002E-3</v>
      </c>
      <c r="O1575" s="108">
        <v>0</v>
      </c>
      <c r="P1575" s="108">
        <v>-1E-3</v>
      </c>
      <c r="Q1575" s="133">
        <v>1.00081</v>
      </c>
      <c r="R1575" s="134" t="s">
        <v>425</v>
      </c>
      <c r="S1575" s="108">
        <v>0</v>
      </c>
    </row>
    <row r="1576" spans="1:19" ht="11.25" thickBot="1" x14ac:dyDescent="0.2">
      <c r="A1576" s="112"/>
    </row>
    <row r="1577" spans="1:19" ht="11.25" thickBot="1" x14ac:dyDescent="0.2">
      <c r="A1577" s="107">
        <v>7</v>
      </c>
      <c r="B1577" s="132">
        <v>0.41060185185185188</v>
      </c>
      <c r="C1577" s="108">
        <v>0</v>
      </c>
      <c r="D1577" s="108">
        <v>0</v>
      </c>
      <c r="E1577" s="108">
        <v>0</v>
      </c>
      <c r="F1577" s="108">
        <v>0</v>
      </c>
      <c r="G1577" s="108">
        <v>0</v>
      </c>
      <c r="H1577" s="108">
        <v>0</v>
      </c>
      <c r="I1577" s="108">
        <v>0</v>
      </c>
      <c r="J1577" s="108">
        <v>0</v>
      </c>
      <c r="K1577" s="108">
        <v>0</v>
      </c>
      <c r="L1577" s="108">
        <v>0</v>
      </c>
      <c r="M1577" s="108">
        <v>0</v>
      </c>
      <c r="N1577" s="108">
        <v>2.5999999999999999E-2</v>
      </c>
      <c r="O1577" s="108">
        <v>0</v>
      </c>
      <c r="P1577" s="108">
        <v>0</v>
      </c>
      <c r="Q1577" s="133">
        <v>1.00484</v>
      </c>
      <c r="R1577" s="134" t="s">
        <v>426</v>
      </c>
      <c r="S1577" s="108">
        <v>0</v>
      </c>
    </row>
    <row r="1578" spans="1:19" ht="11.25" thickBot="1" x14ac:dyDescent="0.2">
      <c r="A1578" s="112"/>
    </row>
    <row r="1579" spans="1:19" ht="11.25" thickBot="1" x14ac:dyDescent="0.2">
      <c r="A1579" s="107">
        <v>8</v>
      </c>
      <c r="B1579" s="132">
        <v>0.41078703703703701</v>
      </c>
      <c r="C1579" s="108">
        <v>0</v>
      </c>
      <c r="D1579" s="108">
        <v>0</v>
      </c>
      <c r="E1579" s="108">
        <v>0</v>
      </c>
      <c r="F1579" s="108">
        <v>0</v>
      </c>
      <c r="G1579" s="108">
        <v>0</v>
      </c>
      <c r="H1579" s="108">
        <v>0</v>
      </c>
      <c r="I1579" s="108">
        <v>-1E-3</v>
      </c>
      <c r="J1579" s="108">
        <v>0</v>
      </c>
      <c r="K1579" s="108">
        <v>0</v>
      </c>
      <c r="L1579" s="108">
        <v>0</v>
      </c>
      <c r="M1579" s="108">
        <v>0</v>
      </c>
      <c r="N1579" s="108">
        <v>-7.0000000000000001E-3</v>
      </c>
      <c r="O1579" s="108">
        <v>0</v>
      </c>
      <c r="P1579" s="108">
        <v>0</v>
      </c>
      <c r="Q1579" s="133">
        <v>1.0065599999999999</v>
      </c>
      <c r="R1579" s="134" t="s">
        <v>427</v>
      </c>
      <c r="S1579" s="108">
        <v>0</v>
      </c>
    </row>
    <row r="1580" spans="1:19" ht="11.25" thickBot="1" x14ac:dyDescent="0.2">
      <c r="A1580" s="112"/>
    </row>
    <row r="1581" spans="1:19" ht="11.25" thickBot="1" x14ac:dyDescent="0.2">
      <c r="A1581" s="107">
        <v>9</v>
      </c>
      <c r="B1581" s="132">
        <v>0.4109606481481482</v>
      </c>
      <c r="C1581" s="108">
        <v>0</v>
      </c>
      <c r="D1581" s="108">
        <v>0</v>
      </c>
      <c r="E1581" s="108">
        <v>0</v>
      </c>
      <c r="F1581" s="108">
        <v>0</v>
      </c>
      <c r="G1581" s="108">
        <v>0</v>
      </c>
      <c r="H1581" s="108">
        <v>0</v>
      </c>
      <c r="I1581" s="108">
        <v>0</v>
      </c>
      <c r="J1581" s="108">
        <v>0</v>
      </c>
      <c r="K1581" s="108">
        <v>0</v>
      </c>
      <c r="L1581" s="108">
        <v>0</v>
      </c>
      <c r="M1581" s="108">
        <v>0</v>
      </c>
      <c r="N1581" s="108">
        <v>-8.0000000000000002E-3</v>
      </c>
      <c r="O1581" s="108">
        <v>0</v>
      </c>
      <c r="P1581" s="108">
        <v>0</v>
      </c>
      <c r="Q1581" s="133">
        <v>1.0075499999999999</v>
      </c>
      <c r="R1581" s="134" t="s">
        <v>428</v>
      </c>
      <c r="S1581" s="108">
        <v>0</v>
      </c>
    </row>
    <row r="1582" spans="1:19" ht="11.25" thickBot="1" x14ac:dyDescent="0.2">
      <c r="A1582" s="112"/>
    </row>
    <row r="1583" spans="1:19" ht="11.25" thickBot="1" x14ac:dyDescent="0.2">
      <c r="A1583" s="107">
        <v>10</v>
      </c>
      <c r="B1583" s="132">
        <v>0.41114583333333332</v>
      </c>
      <c r="C1583" s="108">
        <v>0</v>
      </c>
      <c r="D1583" s="108">
        <v>0</v>
      </c>
      <c r="E1583" s="108">
        <v>0</v>
      </c>
      <c r="F1583" s="108">
        <v>0</v>
      </c>
      <c r="G1583" s="108">
        <v>0</v>
      </c>
      <c r="H1583" s="108">
        <v>0</v>
      </c>
      <c r="I1583" s="108">
        <v>1E-3</v>
      </c>
      <c r="J1583" s="108">
        <v>0</v>
      </c>
      <c r="K1583" s="108">
        <v>0</v>
      </c>
      <c r="L1583" s="108">
        <v>0</v>
      </c>
      <c r="M1583" s="108">
        <v>0</v>
      </c>
      <c r="N1583" s="108">
        <v>0.01</v>
      </c>
      <c r="O1583" s="108">
        <v>0</v>
      </c>
      <c r="P1583" s="108">
        <v>0</v>
      </c>
      <c r="Q1583" s="133">
        <v>1.0158199999999999</v>
      </c>
      <c r="R1583" s="134" t="s">
        <v>429</v>
      </c>
      <c r="S1583" s="108">
        <v>0</v>
      </c>
    </row>
    <row r="1584" spans="1:19" ht="11.25" thickBot="1" x14ac:dyDescent="0.2">
      <c r="A1584" s="112"/>
    </row>
    <row r="1585" spans="1:19" ht="11.25" thickBot="1" x14ac:dyDescent="0.2">
      <c r="A1585" s="135" t="s">
        <v>362</v>
      </c>
      <c r="B1585" s="112"/>
      <c r="C1585" s="136">
        <v>0</v>
      </c>
      <c r="D1585" s="136">
        <v>0</v>
      </c>
      <c r="E1585" s="136">
        <v>0</v>
      </c>
      <c r="F1585" s="136">
        <v>0</v>
      </c>
      <c r="G1585" s="136">
        <v>0</v>
      </c>
      <c r="H1585" s="136">
        <v>0</v>
      </c>
      <c r="I1585" s="136">
        <v>0</v>
      </c>
      <c r="J1585" s="136">
        <v>0</v>
      </c>
      <c r="K1585" s="136">
        <v>0</v>
      </c>
      <c r="L1585" s="136">
        <v>0</v>
      </c>
      <c r="M1585" s="136">
        <v>0</v>
      </c>
      <c r="N1585" s="136">
        <v>0</v>
      </c>
      <c r="O1585" s="136">
        <v>0</v>
      </c>
      <c r="P1585" s="136">
        <v>0</v>
      </c>
      <c r="Q1585" s="137">
        <v>1</v>
      </c>
      <c r="R1585" s="134" t="s">
        <v>363</v>
      </c>
      <c r="S1585" s="136">
        <v>0</v>
      </c>
    </row>
    <row r="1586" spans="1:19" ht="11.25" thickBot="1" x14ac:dyDescent="0.2">
      <c r="A1586" s="112"/>
    </row>
    <row r="1587" spans="1:19" ht="11.25" thickBot="1" x14ac:dyDescent="0.2">
      <c r="A1587" s="138" t="s">
        <v>364</v>
      </c>
      <c r="B1587" s="112"/>
      <c r="C1587" s="136">
        <v>0</v>
      </c>
      <c r="D1587" s="136">
        <v>0</v>
      </c>
      <c r="E1587" s="136">
        <v>0</v>
      </c>
      <c r="F1587" s="136">
        <v>0</v>
      </c>
      <c r="G1587" s="136">
        <v>0</v>
      </c>
      <c r="H1587" s="136">
        <v>0</v>
      </c>
      <c r="I1587" s="136">
        <v>1E-3</v>
      </c>
      <c r="J1587" s="136">
        <v>0</v>
      </c>
      <c r="K1587" s="136">
        <v>0</v>
      </c>
      <c r="L1587" s="136">
        <v>0</v>
      </c>
      <c r="M1587" s="136">
        <v>0</v>
      </c>
      <c r="N1587" s="136">
        <v>1.0999999999999999E-2</v>
      </c>
      <c r="O1587" s="136">
        <v>0</v>
      </c>
      <c r="P1587" s="136">
        <v>0</v>
      </c>
      <c r="Q1587" s="137">
        <v>1.141E-2</v>
      </c>
      <c r="R1587" s="134" t="s">
        <v>430</v>
      </c>
      <c r="S1587" s="136">
        <v>0</v>
      </c>
    </row>
    <row r="1588" spans="1:19" ht="11.25" thickBot="1" x14ac:dyDescent="0.2">
      <c r="A1588" s="112"/>
    </row>
    <row r="1589" spans="1:19" ht="11.25" thickBot="1" x14ac:dyDescent="0.2">
      <c r="A1589" s="139" t="s">
        <v>366</v>
      </c>
      <c r="B1589" s="112"/>
      <c r="C1589" s="136">
        <v>0</v>
      </c>
      <c r="D1589" s="136">
        <v>0</v>
      </c>
      <c r="E1589" s="136">
        <v>0</v>
      </c>
      <c r="F1589" s="136">
        <v>0</v>
      </c>
      <c r="G1589" s="136">
        <v>0</v>
      </c>
      <c r="H1589" s="136">
        <v>0</v>
      </c>
      <c r="I1589" s="136">
        <v>0</v>
      </c>
      <c r="J1589" s="136">
        <v>0</v>
      </c>
      <c r="K1589" s="136">
        <v>0</v>
      </c>
      <c r="L1589" s="136">
        <v>0</v>
      </c>
      <c r="M1589" s="136">
        <v>0</v>
      </c>
      <c r="N1589" s="136">
        <v>0</v>
      </c>
      <c r="O1589" s="136">
        <v>0</v>
      </c>
      <c r="P1589" s="136">
        <v>0</v>
      </c>
      <c r="Q1589" s="140">
        <v>1.141</v>
      </c>
      <c r="R1589" s="134" t="s">
        <v>431</v>
      </c>
      <c r="S1589" s="136">
        <v>0</v>
      </c>
    </row>
    <row r="1590" spans="1:19" ht="11.25" thickBot="1" x14ac:dyDescent="0.2">
      <c r="A1590" s="112"/>
    </row>
    <row r="1591" spans="1:19" ht="11.25" thickBot="1" x14ac:dyDescent="0.2">
      <c r="A1591" s="106" t="s">
        <v>357</v>
      </c>
      <c r="B1591" s="106" t="s">
        <v>358</v>
      </c>
      <c r="C1591" s="130" t="s">
        <v>68</v>
      </c>
    </row>
    <row r="1592" spans="1:19" ht="11.25" thickBot="1" x14ac:dyDescent="0.2">
      <c r="A1592" s="112"/>
      <c r="B1592" s="112"/>
      <c r="C1592" s="130" t="s">
        <v>111</v>
      </c>
    </row>
    <row r="1593" spans="1:19" ht="11.25" thickBot="1" x14ac:dyDescent="0.2">
      <c r="A1593" s="107">
        <v>1</v>
      </c>
      <c r="B1593" s="132">
        <v>0.4095138888888889</v>
      </c>
      <c r="C1593" s="108">
        <v>0</v>
      </c>
    </row>
    <row r="1594" spans="1:19" ht="11.25" thickBot="1" x14ac:dyDescent="0.2">
      <c r="A1594" s="112"/>
    </row>
    <row r="1595" spans="1:19" ht="11.25" thickBot="1" x14ac:dyDescent="0.2">
      <c r="A1595" s="107">
        <v>2</v>
      </c>
      <c r="B1595" s="132">
        <v>0.40969907407407408</v>
      </c>
      <c r="C1595" s="108">
        <v>0</v>
      </c>
    </row>
    <row r="1596" spans="1:19" ht="11.25" thickBot="1" x14ac:dyDescent="0.2">
      <c r="A1596" s="112"/>
    </row>
    <row r="1597" spans="1:19" ht="11.25" thickBot="1" x14ac:dyDescent="0.2">
      <c r="A1597" s="107">
        <v>3</v>
      </c>
      <c r="B1597" s="132">
        <v>0.40987268518518521</v>
      </c>
      <c r="C1597" s="108">
        <v>0</v>
      </c>
    </row>
    <row r="1598" spans="1:19" ht="11.25" thickBot="1" x14ac:dyDescent="0.2">
      <c r="A1598" s="112"/>
    </row>
    <row r="1599" spans="1:19" ht="11.25" thickBot="1" x14ac:dyDescent="0.2">
      <c r="A1599" s="107">
        <v>4</v>
      </c>
      <c r="B1599" s="132">
        <v>0.41005787037037034</v>
      </c>
      <c r="C1599" s="108">
        <v>0</v>
      </c>
    </row>
    <row r="1600" spans="1:19" ht="11.25" thickBot="1" x14ac:dyDescent="0.2">
      <c r="A1600" s="112"/>
    </row>
    <row r="1601" spans="1:3" ht="11.25" thickBot="1" x14ac:dyDescent="0.2">
      <c r="A1601" s="107">
        <v>5</v>
      </c>
      <c r="B1601" s="132">
        <v>0.41024305555555557</v>
      </c>
      <c r="C1601" s="108">
        <v>0</v>
      </c>
    </row>
    <row r="1602" spans="1:3" ht="11.25" thickBot="1" x14ac:dyDescent="0.2">
      <c r="A1602" s="112"/>
    </row>
    <row r="1603" spans="1:3" ht="11.25" thickBot="1" x14ac:dyDescent="0.2">
      <c r="A1603" s="107">
        <v>6</v>
      </c>
      <c r="B1603" s="132">
        <v>0.41041666666666665</v>
      </c>
      <c r="C1603" s="108">
        <v>0</v>
      </c>
    </row>
    <row r="1604" spans="1:3" ht="11.25" thickBot="1" x14ac:dyDescent="0.2">
      <c r="A1604" s="112"/>
    </row>
    <row r="1605" spans="1:3" ht="11.25" thickBot="1" x14ac:dyDescent="0.2">
      <c r="A1605" s="107">
        <v>7</v>
      </c>
      <c r="B1605" s="132">
        <v>0.41060185185185188</v>
      </c>
      <c r="C1605" s="108">
        <v>0</v>
      </c>
    </row>
    <row r="1606" spans="1:3" ht="11.25" thickBot="1" x14ac:dyDescent="0.2">
      <c r="A1606" s="112"/>
    </row>
    <row r="1607" spans="1:3" ht="11.25" thickBot="1" x14ac:dyDescent="0.2">
      <c r="A1607" s="107">
        <v>8</v>
      </c>
      <c r="B1607" s="132">
        <v>0.41078703703703701</v>
      </c>
      <c r="C1607" s="108">
        <v>0</v>
      </c>
    </row>
    <row r="1608" spans="1:3" ht="11.25" thickBot="1" x14ac:dyDescent="0.2">
      <c r="A1608" s="112"/>
    </row>
    <row r="1609" spans="1:3" ht="11.25" thickBot="1" x14ac:dyDescent="0.2">
      <c r="A1609" s="107">
        <v>9</v>
      </c>
      <c r="B1609" s="132">
        <v>0.4109606481481482</v>
      </c>
      <c r="C1609" s="108">
        <v>0</v>
      </c>
    </row>
    <row r="1610" spans="1:3" ht="11.25" thickBot="1" x14ac:dyDescent="0.2">
      <c r="A1610" s="112"/>
    </row>
    <row r="1611" spans="1:3" ht="11.25" thickBot="1" x14ac:dyDescent="0.2">
      <c r="A1611" s="107">
        <v>10</v>
      </c>
      <c r="B1611" s="132">
        <v>0.41114583333333332</v>
      </c>
      <c r="C1611" s="108">
        <v>0</v>
      </c>
    </row>
    <row r="1612" spans="1:3" ht="11.25" thickBot="1" x14ac:dyDescent="0.2">
      <c r="A1612" s="112"/>
    </row>
    <row r="1613" spans="1:3" ht="11.25" thickBot="1" x14ac:dyDescent="0.2">
      <c r="A1613" s="135" t="s">
        <v>362</v>
      </c>
      <c r="B1613" s="112"/>
      <c r="C1613" s="136">
        <v>0</v>
      </c>
    </row>
    <row r="1614" spans="1:3" ht="11.25" thickBot="1" x14ac:dyDescent="0.2">
      <c r="A1614" s="112"/>
    </row>
    <row r="1615" spans="1:3" ht="11.25" thickBot="1" x14ac:dyDescent="0.2">
      <c r="A1615" s="138" t="s">
        <v>364</v>
      </c>
      <c r="B1615" s="112"/>
      <c r="C1615" s="136">
        <v>0</v>
      </c>
    </row>
    <row r="1616" spans="1:3" ht="11.25" thickBot="1" x14ac:dyDescent="0.2">
      <c r="A1616" s="112"/>
    </row>
    <row r="1617" spans="1:19" ht="11.25" thickBot="1" x14ac:dyDescent="0.2">
      <c r="A1617" s="139" t="s">
        <v>366</v>
      </c>
      <c r="B1617" s="112"/>
      <c r="C1617" s="136">
        <v>0</v>
      </c>
    </row>
    <row r="1618" spans="1:19" ht="10.5" x14ac:dyDescent="0.15">
      <c r="A1618" s="112"/>
    </row>
    <row r="1619" spans="1:19" x14ac:dyDescent="0.15">
      <c r="A1619" s="129"/>
      <c r="B1619" s="86" t="s">
        <v>432</v>
      </c>
    </row>
    <row r="1620" spans="1:19" ht="9.75" thickBot="1" x14ac:dyDescent="0.2">
      <c r="A1620" s="81" t="s">
        <v>356</v>
      </c>
    </row>
    <row r="1621" spans="1:19" ht="11.25" thickBot="1" x14ac:dyDescent="0.2">
      <c r="A1621" s="106" t="s">
        <v>357</v>
      </c>
      <c r="B1621" s="106" t="s">
        <v>358</v>
      </c>
      <c r="C1621" s="130" t="s">
        <v>0</v>
      </c>
      <c r="D1621" s="130" t="s">
        <v>1</v>
      </c>
      <c r="E1621" s="130" t="s">
        <v>2</v>
      </c>
      <c r="F1621" s="130" t="s">
        <v>3</v>
      </c>
      <c r="G1621" s="130" t="s">
        <v>4</v>
      </c>
      <c r="H1621" s="130" t="s">
        <v>5</v>
      </c>
      <c r="I1621" s="131" t="s">
        <v>6</v>
      </c>
      <c r="J1621" s="131" t="s">
        <v>7</v>
      </c>
      <c r="K1621" s="130" t="s">
        <v>8</v>
      </c>
      <c r="L1621" s="130" t="s">
        <v>9</v>
      </c>
      <c r="M1621" s="130" t="s">
        <v>10</v>
      </c>
      <c r="N1621" s="130" t="s">
        <v>11</v>
      </c>
      <c r="O1621" s="130" t="s">
        <v>12</v>
      </c>
      <c r="P1621" s="130" t="s">
        <v>13</v>
      </c>
      <c r="Q1621" s="130" t="s">
        <v>14</v>
      </c>
      <c r="R1621" s="130" t="s">
        <v>15</v>
      </c>
      <c r="S1621" s="130" t="s">
        <v>16</v>
      </c>
    </row>
    <row r="1622" spans="1:19" ht="11.25" thickBot="1" x14ac:dyDescent="0.2">
      <c r="A1622" s="112"/>
      <c r="B1622" s="112"/>
      <c r="C1622" s="130" t="s">
        <v>111</v>
      </c>
      <c r="D1622" s="130" t="s">
        <v>111</v>
      </c>
      <c r="E1622" s="130" t="s">
        <v>111</v>
      </c>
      <c r="F1622" s="130" t="s">
        <v>111</v>
      </c>
      <c r="G1622" s="130" t="s">
        <v>111</v>
      </c>
      <c r="H1622" s="130" t="s">
        <v>111</v>
      </c>
      <c r="I1622" s="131" t="s">
        <v>111</v>
      </c>
      <c r="J1622" s="131" t="s">
        <v>111</v>
      </c>
      <c r="K1622" s="130" t="s">
        <v>111</v>
      </c>
      <c r="L1622" s="130" t="s">
        <v>111</v>
      </c>
      <c r="M1622" s="130" t="s">
        <v>111</v>
      </c>
      <c r="N1622" s="130" t="s">
        <v>111</v>
      </c>
      <c r="O1622" s="130" t="s">
        <v>111</v>
      </c>
      <c r="P1622" s="130" t="s">
        <v>111</v>
      </c>
      <c r="Q1622" s="130" t="s">
        <v>111</v>
      </c>
      <c r="R1622" s="130" t="s">
        <v>111</v>
      </c>
      <c r="S1622" s="130" t="s">
        <v>111</v>
      </c>
    </row>
    <row r="1623" spans="1:19" ht="11.25" thickBot="1" x14ac:dyDescent="0.2">
      <c r="A1623" s="107">
        <v>1</v>
      </c>
      <c r="B1623" s="132">
        <v>0.42214120370370373</v>
      </c>
      <c r="C1623" s="108">
        <v>18.3</v>
      </c>
      <c r="D1623" s="108">
        <v>14.8</v>
      </c>
      <c r="E1623" s="108">
        <v>22.38</v>
      </c>
      <c r="F1623" s="108">
        <v>12.82</v>
      </c>
      <c r="G1623" s="108">
        <v>11.13</v>
      </c>
      <c r="H1623" s="108">
        <v>8.968</v>
      </c>
      <c r="I1623" s="133">
        <v>0.96489999999999998</v>
      </c>
      <c r="J1623" s="134" t="s">
        <v>433</v>
      </c>
      <c r="K1623" s="108">
        <v>6.55</v>
      </c>
      <c r="L1623" s="108">
        <v>0.32700000000000001</v>
      </c>
      <c r="M1623" s="108">
        <v>0.375</v>
      </c>
      <c r="N1623" s="108">
        <v>0.251</v>
      </c>
      <c r="O1623" s="108">
        <v>1.321</v>
      </c>
      <c r="P1623" s="108">
        <v>18.43</v>
      </c>
      <c r="Q1623" s="108">
        <v>0.106</v>
      </c>
      <c r="R1623" s="108">
        <v>0.14499999999999999</v>
      </c>
      <c r="S1623" s="108">
        <v>6.6000000000000003E-2</v>
      </c>
    </row>
    <row r="1624" spans="1:19" ht="11.25" thickBot="1" x14ac:dyDescent="0.2">
      <c r="A1624" s="112"/>
    </row>
    <row r="1625" spans="1:19" ht="11.25" thickBot="1" x14ac:dyDescent="0.2">
      <c r="A1625" s="107">
        <v>2</v>
      </c>
      <c r="B1625" s="132">
        <v>0.42231481481481481</v>
      </c>
      <c r="C1625" s="108">
        <v>18.71</v>
      </c>
      <c r="D1625" s="108">
        <v>14.89</v>
      </c>
      <c r="E1625" s="108">
        <v>22.4</v>
      </c>
      <c r="F1625" s="108">
        <v>11.47</v>
      </c>
      <c r="G1625" s="108">
        <v>11.38</v>
      </c>
      <c r="H1625" s="108">
        <v>17.829999999999998</v>
      </c>
      <c r="I1625" s="133">
        <v>0.97850000000000004</v>
      </c>
      <c r="J1625" s="134" t="s">
        <v>434</v>
      </c>
      <c r="K1625" s="108">
        <v>6.6619999999999999</v>
      </c>
      <c r="L1625" s="108">
        <v>0.35099999999999998</v>
      </c>
      <c r="M1625" s="108">
        <v>0.36099999999999999</v>
      </c>
      <c r="N1625" s="108">
        <v>0.23899999999999999</v>
      </c>
      <c r="O1625" s="108">
        <v>1.371</v>
      </c>
      <c r="P1625" s="108">
        <v>18.63</v>
      </c>
      <c r="Q1625" s="108">
        <v>0.111</v>
      </c>
      <c r="R1625" s="108">
        <v>0.14399999999999999</v>
      </c>
      <c r="S1625" s="108">
        <v>4.8000000000000001E-2</v>
      </c>
    </row>
    <row r="1626" spans="1:19" ht="11.25" thickBot="1" x14ac:dyDescent="0.2">
      <c r="A1626" s="112"/>
    </row>
    <row r="1627" spans="1:19" ht="11.25" thickBot="1" x14ac:dyDescent="0.2">
      <c r="A1627" s="107">
        <v>3</v>
      </c>
      <c r="B1627" s="132">
        <v>0.42250000000000004</v>
      </c>
      <c r="C1627" s="108">
        <v>18.3</v>
      </c>
      <c r="D1627" s="108">
        <v>14.66</v>
      </c>
      <c r="E1627" s="108">
        <v>22.12</v>
      </c>
      <c r="F1627" s="108">
        <v>14.11</v>
      </c>
      <c r="G1627" s="108">
        <v>11.37</v>
      </c>
      <c r="H1627" s="108">
        <v>-5.5679999999999996</v>
      </c>
      <c r="I1627" s="133">
        <v>0.99738000000000004</v>
      </c>
      <c r="J1627" s="134" t="s">
        <v>435</v>
      </c>
      <c r="K1627" s="108">
        <v>6.5359999999999996</v>
      </c>
      <c r="L1627" s="108">
        <v>0.34799999999999998</v>
      </c>
      <c r="M1627" s="108">
        <v>0.36199999999999999</v>
      </c>
      <c r="N1627" s="108">
        <v>0.23599999999999999</v>
      </c>
      <c r="O1627" s="108">
        <v>1.385</v>
      </c>
      <c r="P1627" s="108">
        <v>17.899999999999999</v>
      </c>
      <c r="Q1627" s="108">
        <v>0.11</v>
      </c>
      <c r="R1627" s="108">
        <v>0.13700000000000001</v>
      </c>
      <c r="S1627" s="108">
        <v>0.03</v>
      </c>
    </row>
    <row r="1628" spans="1:19" ht="11.25" thickBot="1" x14ac:dyDescent="0.2">
      <c r="A1628" s="112"/>
    </row>
    <row r="1629" spans="1:19" ht="11.25" thickBot="1" x14ac:dyDescent="0.2">
      <c r="A1629" s="135" t="s">
        <v>362</v>
      </c>
      <c r="B1629" s="112"/>
      <c r="C1629" s="136">
        <v>18.440000000000001</v>
      </c>
      <c r="D1629" s="136">
        <v>14.79</v>
      </c>
      <c r="E1629" s="136">
        <v>22.3</v>
      </c>
      <c r="F1629" s="136">
        <v>12.8</v>
      </c>
      <c r="G1629" s="136">
        <v>11.29</v>
      </c>
      <c r="H1629" s="136">
        <v>7.077</v>
      </c>
      <c r="I1629" s="137">
        <v>0.98026000000000002</v>
      </c>
      <c r="J1629" s="134" t="s">
        <v>436</v>
      </c>
      <c r="K1629" s="136">
        <v>6.5830000000000002</v>
      </c>
      <c r="L1629" s="136">
        <v>0.34200000000000003</v>
      </c>
      <c r="M1629" s="136">
        <v>0.36599999999999999</v>
      </c>
      <c r="N1629" s="136">
        <v>0.24199999999999999</v>
      </c>
      <c r="O1629" s="136">
        <v>1.359</v>
      </c>
      <c r="P1629" s="136">
        <v>18.32</v>
      </c>
      <c r="Q1629" s="136">
        <v>0.109</v>
      </c>
      <c r="R1629" s="136">
        <v>0.14199999999999999</v>
      </c>
      <c r="S1629" s="136">
        <v>4.8000000000000001E-2</v>
      </c>
    </row>
    <row r="1630" spans="1:19" ht="11.25" thickBot="1" x14ac:dyDescent="0.2">
      <c r="A1630" s="112"/>
    </row>
    <row r="1631" spans="1:19" ht="11.25" thickBot="1" x14ac:dyDescent="0.2">
      <c r="A1631" s="138" t="s">
        <v>364</v>
      </c>
      <c r="B1631" s="112"/>
      <c r="C1631" s="136">
        <v>0.24</v>
      </c>
      <c r="D1631" s="136">
        <v>0.114</v>
      </c>
      <c r="E1631" s="136">
        <v>0.16</v>
      </c>
      <c r="F1631" s="136">
        <v>1.3169999999999999</v>
      </c>
      <c r="G1631" s="136">
        <v>0.13800000000000001</v>
      </c>
      <c r="H1631" s="136">
        <v>11.81</v>
      </c>
      <c r="I1631" s="137">
        <v>1.6310000000000002E-2</v>
      </c>
      <c r="J1631" s="134" t="s">
        <v>437</v>
      </c>
      <c r="K1631" s="136">
        <v>6.9000000000000006E-2</v>
      </c>
      <c r="L1631" s="136">
        <v>1.2999999999999999E-2</v>
      </c>
      <c r="M1631" s="136">
        <v>8.0000000000000002E-3</v>
      </c>
      <c r="N1631" s="136">
        <v>8.0000000000000002E-3</v>
      </c>
      <c r="O1631" s="136">
        <v>3.4000000000000002E-2</v>
      </c>
      <c r="P1631" s="136">
        <v>0.375</v>
      </c>
      <c r="Q1631" s="136">
        <v>2E-3</v>
      </c>
      <c r="R1631" s="136">
        <v>5.0000000000000001E-3</v>
      </c>
      <c r="S1631" s="136">
        <v>1.7999999999999999E-2</v>
      </c>
    </row>
    <row r="1632" spans="1:19" ht="11.25" thickBot="1" x14ac:dyDescent="0.2">
      <c r="A1632" s="112"/>
    </row>
    <row r="1633" spans="1:19" ht="11.25" thickBot="1" x14ac:dyDescent="0.2">
      <c r="A1633" s="139" t="s">
        <v>366</v>
      </c>
      <c r="B1633" s="112"/>
      <c r="C1633" s="136">
        <v>1.3</v>
      </c>
      <c r="D1633" s="136">
        <v>0.77300000000000002</v>
      </c>
      <c r="E1633" s="136">
        <v>0.71899999999999997</v>
      </c>
      <c r="F1633" s="136">
        <v>10.29</v>
      </c>
      <c r="G1633" s="136">
        <v>1.2210000000000001</v>
      </c>
      <c r="H1633" s="136">
        <v>166.9</v>
      </c>
      <c r="I1633" s="140">
        <v>1.6639999999999999</v>
      </c>
      <c r="J1633" s="134" t="s">
        <v>438</v>
      </c>
      <c r="K1633" s="136">
        <v>1.0469999999999999</v>
      </c>
      <c r="L1633" s="136">
        <v>3.87</v>
      </c>
      <c r="M1633" s="136">
        <v>2.1280000000000001</v>
      </c>
      <c r="N1633" s="136">
        <v>3.1360000000000001</v>
      </c>
      <c r="O1633" s="136">
        <v>2.4700000000000002</v>
      </c>
      <c r="P1633" s="136">
        <v>2.048</v>
      </c>
      <c r="Q1633" s="136">
        <v>2.1240000000000001</v>
      </c>
      <c r="R1633" s="136">
        <v>3.258</v>
      </c>
      <c r="S1633" s="136">
        <v>37.11</v>
      </c>
    </row>
    <row r="1634" spans="1:19" ht="11.25" thickBot="1" x14ac:dyDescent="0.2">
      <c r="A1634" s="112"/>
    </row>
    <row r="1635" spans="1:19" ht="11.25" thickBot="1" x14ac:dyDescent="0.2">
      <c r="A1635" s="106" t="s">
        <v>357</v>
      </c>
      <c r="B1635" s="106" t="s">
        <v>358</v>
      </c>
      <c r="C1635" s="130" t="s">
        <v>17</v>
      </c>
      <c r="D1635" s="130" t="s">
        <v>18</v>
      </c>
      <c r="E1635" s="131" t="s">
        <v>19</v>
      </c>
      <c r="F1635" s="131" t="s">
        <v>20</v>
      </c>
      <c r="G1635" s="130" t="s">
        <v>21</v>
      </c>
      <c r="H1635" s="130" t="s">
        <v>22</v>
      </c>
      <c r="I1635" s="130" t="s">
        <v>23</v>
      </c>
      <c r="J1635" s="130" t="s">
        <v>24</v>
      </c>
      <c r="K1635" s="131" t="s">
        <v>25</v>
      </c>
      <c r="L1635" s="131" t="s">
        <v>26</v>
      </c>
      <c r="M1635" s="130" t="s">
        <v>27</v>
      </c>
      <c r="N1635" s="130" t="s">
        <v>28</v>
      </c>
      <c r="O1635" s="130" t="s">
        <v>29</v>
      </c>
      <c r="P1635" s="130" t="s">
        <v>30</v>
      </c>
      <c r="Q1635" s="130" t="s">
        <v>31</v>
      </c>
      <c r="R1635" s="130" t="s">
        <v>32</v>
      </c>
      <c r="S1635" s="130" t="s">
        <v>33</v>
      </c>
    </row>
    <row r="1636" spans="1:19" ht="11.25" thickBot="1" x14ac:dyDescent="0.2">
      <c r="A1636" s="112"/>
      <c r="B1636" s="112"/>
      <c r="C1636" s="130" t="s">
        <v>111</v>
      </c>
      <c r="D1636" s="130" t="s">
        <v>111</v>
      </c>
      <c r="E1636" s="131" t="s">
        <v>111</v>
      </c>
      <c r="F1636" s="131" t="s">
        <v>111</v>
      </c>
      <c r="G1636" s="130" t="s">
        <v>111</v>
      </c>
      <c r="H1636" s="130" t="s">
        <v>111</v>
      </c>
      <c r="I1636" s="130" t="s">
        <v>111</v>
      </c>
      <c r="J1636" s="130" t="s">
        <v>111</v>
      </c>
      <c r="K1636" s="131" t="s">
        <v>111</v>
      </c>
      <c r="L1636" s="131" t="s">
        <v>111</v>
      </c>
      <c r="M1636" s="130" t="s">
        <v>111</v>
      </c>
      <c r="N1636" s="130" t="s">
        <v>111</v>
      </c>
      <c r="O1636" s="130" t="s">
        <v>111</v>
      </c>
      <c r="P1636" s="130" t="s">
        <v>111</v>
      </c>
      <c r="Q1636" s="130" t="s">
        <v>111</v>
      </c>
      <c r="R1636" s="130" t="s">
        <v>111</v>
      </c>
      <c r="S1636" s="130" t="s">
        <v>111</v>
      </c>
    </row>
    <row r="1637" spans="1:19" ht="11.25" thickBot="1" x14ac:dyDescent="0.2">
      <c r="A1637" s="107">
        <v>1</v>
      </c>
      <c r="B1637" s="132">
        <v>0.42214120370370373</v>
      </c>
      <c r="C1637" s="108">
        <v>-0.628</v>
      </c>
      <c r="D1637" s="108">
        <v>4.2000000000000003E-2</v>
      </c>
      <c r="E1637" s="133">
        <v>0.95818999999999999</v>
      </c>
      <c r="F1637" s="133">
        <v>0.98989000000000005</v>
      </c>
      <c r="G1637" s="108">
        <v>2.3E-2</v>
      </c>
      <c r="H1637" s="108">
        <v>-0.33600000000000002</v>
      </c>
      <c r="I1637" s="108">
        <v>0.33600000000000002</v>
      </c>
      <c r="J1637" s="108">
        <v>0.13400000000000001</v>
      </c>
      <c r="K1637" s="133">
        <v>0.97080999999999995</v>
      </c>
      <c r="L1637" s="134" t="s">
        <v>439</v>
      </c>
      <c r="M1637" s="108">
        <v>4.3999999999999997E-2</v>
      </c>
      <c r="N1637" s="108">
        <v>0.14199999999999999</v>
      </c>
      <c r="O1637" s="108">
        <v>0.01</v>
      </c>
      <c r="P1637" s="108">
        <v>1.0999999999999999E-2</v>
      </c>
      <c r="Q1637" s="108">
        <v>8.0000000000000002E-3</v>
      </c>
      <c r="R1637" s="108">
        <v>0.497</v>
      </c>
      <c r="S1637" s="108">
        <v>0.13800000000000001</v>
      </c>
    </row>
    <row r="1638" spans="1:19" ht="11.25" thickBot="1" x14ac:dyDescent="0.2">
      <c r="A1638" s="112"/>
    </row>
    <row r="1639" spans="1:19" ht="11.25" thickBot="1" x14ac:dyDescent="0.2">
      <c r="A1639" s="107">
        <v>2</v>
      </c>
      <c r="B1639" s="132">
        <v>0.42231481481481481</v>
      </c>
      <c r="C1639" s="108">
        <v>0.38</v>
      </c>
      <c r="D1639" s="108">
        <v>4.4999999999999998E-2</v>
      </c>
      <c r="E1639" s="133">
        <v>0.97819</v>
      </c>
      <c r="F1639" s="133">
        <v>0.99283999999999994</v>
      </c>
      <c r="G1639" s="108">
        <v>0.05</v>
      </c>
      <c r="H1639" s="108">
        <v>-0.13200000000000001</v>
      </c>
      <c r="I1639" s="108">
        <v>0.34699999999999998</v>
      </c>
      <c r="J1639" s="108">
        <v>0.153</v>
      </c>
      <c r="K1639" s="133">
        <v>1.00081</v>
      </c>
      <c r="L1639" s="134" t="s">
        <v>440</v>
      </c>
      <c r="M1639" s="108">
        <v>4.8000000000000001E-2</v>
      </c>
      <c r="N1639" s="108">
        <v>0.13700000000000001</v>
      </c>
      <c r="O1639" s="108">
        <v>1.2E-2</v>
      </c>
      <c r="P1639" s="108">
        <v>0.01</v>
      </c>
      <c r="Q1639" s="108">
        <v>8.9999999999999993E-3</v>
      </c>
      <c r="R1639" s="108">
        <v>0.51800000000000002</v>
      </c>
      <c r="S1639" s="108">
        <v>0.129</v>
      </c>
    </row>
    <row r="1640" spans="1:19" ht="11.25" thickBot="1" x14ac:dyDescent="0.2">
      <c r="A1640" s="112"/>
    </row>
    <row r="1641" spans="1:19" ht="11.25" thickBot="1" x14ac:dyDescent="0.2">
      <c r="A1641" s="107">
        <v>3</v>
      </c>
      <c r="B1641" s="132">
        <v>0.42250000000000004</v>
      </c>
      <c r="C1641" s="108">
        <v>0.28899999999999998</v>
      </c>
      <c r="D1641" s="108">
        <v>4.3999999999999997E-2</v>
      </c>
      <c r="E1641" s="133">
        <v>0.99248000000000003</v>
      </c>
      <c r="F1641" s="133">
        <v>0.99958999999999998</v>
      </c>
      <c r="G1641" s="108">
        <v>0.09</v>
      </c>
      <c r="H1641" s="108">
        <v>0.69799999999999995</v>
      </c>
      <c r="I1641" s="108">
        <v>0.35199999999999998</v>
      </c>
      <c r="J1641" s="108">
        <v>0.157</v>
      </c>
      <c r="K1641" s="133">
        <v>1.0050300000000001</v>
      </c>
      <c r="L1641" s="134" t="s">
        <v>441</v>
      </c>
      <c r="M1641" s="108">
        <v>4.8000000000000001E-2</v>
      </c>
      <c r="N1641" s="108">
        <v>0.13100000000000001</v>
      </c>
      <c r="O1641" s="108">
        <v>1.0999999999999999E-2</v>
      </c>
      <c r="P1641" s="108">
        <v>1.2E-2</v>
      </c>
      <c r="Q1641" s="108">
        <v>8.0000000000000002E-3</v>
      </c>
      <c r="R1641" s="108">
        <v>0.50600000000000001</v>
      </c>
      <c r="S1641" s="108">
        <v>0.13200000000000001</v>
      </c>
    </row>
    <row r="1642" spans="1:19" ht="11.25" thickBot="1" x14ac:dyDescent="0.2">
      <c r="A1642" s="112"/>
    </row>
    <row r="1643" spans="1:19" ht="11.25" thickBot="1" x14ac:dyDescent="0.2">
      <c r="A1643" s="135" t="s">
        <v>362</v>
      </c>
      <c r="B1643" s="112"/>
      <c r="C1643" s="136">
        <v>1.4E-2</v>
      </c>
      <c r="D1643" s="136">
        <v>4.3999999999999997E-2</v>
      </c>
      <c r="E1643" s="137">
        <v>0.97628999999999999</v>
      </c>
      <c r="F1643" s="137">
        <v>0.99409999999999998</v>
      </c>
      <c r="G1643" s="136">
        <v>5.3999999999999999E-2</v>
      </c>
      <c r="H1643" s="136">
        <v>7.6999999999999999E-2</v>
      </c>
      <c r="I1643" s="136">
        <v>0.34499999999999997</v>
      </c>
      <c r="J1643" s="136">
        <v>0.14799999999999999</v>
      </c>
      <c r="K1643" s="137">
        <v>0.99221999999999999</v>
      </c>
      <c r="L1643" s="134" t="s">
        <v>442</v>
      </c>
      <c r="M1643" s="136">
        <v>4.7E-2</v>
      </c>
      <c r="N1643" s="136">
        <v>0.13700000000000001</v>
      </c>
      <c r="O1643" s="136">
        <v>1.0999999999999999E-2</v>
      </c>
      <c r="P1643" s="136">
        <v>1.0999999999999999E-2</v>
      </c>
      <c r="Q1643" s="136">
        <v>8.0000000000000002E-3</v>
      </c>
      <c r="R1643" s="136">
        <v>0.50700000000000001</v>
      </c>
      <c r="S1643" s="136">
        <v>0.13300000000000001</v>
      </c>
    </row>
    <row r="1644" spans="1:19" ht="11.25" thickBot="1" x14ac:dyDescent="0.2">
      <c r="A1644" s="112"/>
    </row>
    <row r="1645" spans="1:19" ht="11.25" thickBot="1" x14ac:dyDescent="0.2">
      <c r="A1645" s="138" t="s">
        <v>364</v>
      </c>
      <c r="B1645" s="112"/>
      <c r="C1645" s="136">
        <v>0.55700000000000005</v>
      </c>
      <c r="D1645" s="136">
        <v>1E-3</v>
      </c>
      <c r="E1645" s="137">
        <v>1.7229999999999999E-2</v>
      </c>
      <c r="F1645" s="137">
        <v>4.9699999999999996E-3</v>
      </c>
      <c r="G1645" s="136">
        <v>3.4000000000000002E-2</v>
      </c>
      <c r="H1645" s="136">
        <v>0.54800000000000004</v>
      </c>
      <c r="I1645" s="136">
        <v>8.0000000000000002E-3</v>
      </c>
      <c r="J1645" s="136">
        <v>1.2E-2</v>
      </c>
      <c r="K1645" s="137">
        <v>1.866E-2</v>
      </c>
      <c r="L1645" s="134" t="s">
        <v>443</v>
      </c>
      <c r="M1645" s="136">
        <v>2E-3</v>
      </c>
      <c r="N1645" s="136">
        <v>6.0000000000000001E-3</v>
      </c>
      <c r="O1645" s="136">
        <v>1E-3</v>
      </c>
      <c r="P1645" s="136">
        <v>1E-3</v>
      </c>
      <c r="Q1645" s="136">
        <v>1E-3</v>
      </c>
      <c r="R1645" s="136">
        <v>1.0999999999999999E-2</v>
      </c>
      <c r="S1645" s="136">
        <v>5.0000000000000001E-3</v>
      </c>
    </row>
    <row r="1646" spans="1:19" ht="11.25" thickBot="1" x14ac:dyDescent="0.2">
      <c r="A1646" s="112"/>
    </row>
    <row r="1647" spans="1:19" ht="11.25" thickBot="1" x14ac:dyDescent="0.2">
      <c r="A1647" s="139" t="s">
        <v>366</v>
      </c>
      <c r="B1647" s="112"/>
      <c r="C1647" s="136">
        <v>4018</v>
      </c>
      <c r="D1647" s="136">
        <v>3.391</v>
      </c>
      <c r="E1647" s="140">
        <v>1.764</v>
      </c>
      <c r="F1647" s="140">
        <v>0.5</v>
      </c>
      <c r="G1647" s="136">
        <v>62.17</v>
      </c>
      <c r="H1647" s="136">
        <v>713.4</v>
      </c>
      <c r="I1647" s="136">
        <v>2.3839999999999999</v>
      </c>
      <c r="J1647" s="136">
        <v>8.3629999999999995</v>
      </c>
      <c r="K1647" s="140">
        <v>1.881</v>
      </c>
      <c r="L1647" s="134" t="s">
        <v>444</v>
      </c>
      <c r="M1647" s="136">
        <v>4.9039999999999999</v>
      </c>
      <c r="N1647" s="136">
        <v>4.0659999999999998</v>
      </c>
      <c r="O1647" s="136">
        <v>10.66</v>
      </c>
      <c r="P1647" s="136">
        <v>9.766</v>
      </c>
      <c r="Q1647" s="136">
        <v>9.8629999999999995</v>
      </c>
      <c r="R1647" s="136">
        <v>2.1179999999999999</v>
      </c>
      <c r="S1647" s="136">
        <v>3.673</v>
      </c>
    </row>
    <row r="1648" spans="1:19" ht="11.25" thickBot="1" x14ac:dyDescent="0.2">
      <c r="A1648" s="112"/>
    </row>
    <row r="1649" spans="1:19" ht="11.25" thickBot="1" x14ac:dyDescent="0.2">
      <c r="A1649" s="106" t="s">
        <v>357</v>
      </c>
      <c r="B1649" s="106" t="s">
        <v>358</v>
      </c>
      <c r="C1649" s="131" t="s">
        <v>34</v>
      </c>
      <c r="D1649" s="131" t="s">
        <v>35</v>
      </c>
      <c r="E1649" s="130" t="s">
        <v>36</v>
      </c>
      <c r="F1649" s="130" t="s">
        <v>37</v>
      </c>
      <c r="G1649" s="130" t="s">
        <v>38</v>
      </c>
      <c r="H1649" s="130" t="s">
        <v>39</v>
      </c>
      <c r="I1649" s="130" t="s">
        <v>40</v>
      </c>
      <c r="J1649" s="130" t="s">
        <v>41</v>
      </c>
      <c r="K1649" s="130" t="s">
        <v>42</v>
      </c>
      <c r="L1649" s="130" t="s">
        <v>43</v>
      </c>
      <c r="M1649" s="130" t="s">
        <v>44</v>
      </c>
      <c r="N1649" s="130" t="s">
        <v>45</v>
      </c>
      <c r="O1649" s="130" t="s">
        <v>46</v>
      </c>
      <c r="P1649" s="130" t="s">
        <v>47</v>
      </c>
      <c r="Q1649" s="130" t="s">
        <v>48</v>
      </c>
      <c r="R1649" s="130" t="s">
        <v>49</v>
      </c>
      <c r="S1649" s="130" t="s">
        <v>50</v>
      </c>
    </row>
    <row r="1650" spans="1:19" ht="11.25" thickBot="1" x14ac:dyDescent="0.2">
      <c r="A1650" s="112"/>
      <c r="B1650" s="112"/>
      <c r="C1650" s="131" t="s">
        <v>111</v>
      </c>
      <c r="D1650" s="131" t="s">
        <v>111</v>
      </c>
      <c r="E1650" s="130" t="s">
        <v>111</v>
      </c>
      <c r="F1650" s="130" t="s">
        <v>111</v>
      </c>
      <c r="G1650" s="130" t="s">
        <v>111</v>
      </c>
      <c r="H1650" s="130" t="s">
        <v>111</v>
      </c>
      <c r="I1650" s="130" t="s">
        <v>111</v>
      </c>
      <c r="J1650" s="130" t="s">
        <v>111</v>
      </c>
      <c r="K1650" s="130" t="s">
        <v>111</v>
      </c>
      <c r="L1650" s="130" t="s">
        <v>111</v>
      </c>
      <c r="M1650" s="130" t="s">
        <v>111</v>
      </c>
      <c r="N1650" s="130" t="s">
        <v>111</v>
      </c>
      <c r="O1650" s="130" t="s">
        <v>111</v>
      </c>
      <c r="P1650" s="130" t="s">
        <v>111</v>
      </c>
      <c r="Q1650" s="130" t="s">
        <v>111</v>
      </c>
      <c r="R1650" s="130" t="s">
        <v>111</v>
      </c>
      <c r="S1650" s="130" t="s">
        <v>111</v>
      </c>
    </row>
    <row r="1651" spans="1:19" ht="11.25" thickBot="1" x14ac:dyDescent="0.2">
      <c r="A1651" s="107">
        <v>1</v>
      </c>
      <c r="B1651" s="132">
        <v>0.42214120370370373</v>
      </c>
      <c r="C1651" s="133">
        <v>0.96953</v>
      </c>
      <c r="D1651" s="134" t="s">
        <v>445</v>
      </c>
      <c r="E1651" s="108">
        <v>0.01</v>
      </c>
      <c r="F1651" s="108">
        <v>1.0999999999999999E-2</v>
      </c>
      <c r="G1651" s="108">
        <v>1.7999999999999999E-2</v>
      </c>
      <c r="H1651" s="108">
        <v>6.2E-2</v>
      </c>
      <c r="I1651" s="108">
        <v>0.627</v>
      </c>
      <c r="J1651" s="108">
        <v>0.63300000000000001</v>
      </c>
      <c r="K1651" s="108">
        <v>0.02</v>
      </c>
      <c r="L1651" s="108">
        <v>1.2E-2</v>
      </c>
      <c r="M1651" s="108">
        <v>1.9E-2</v>
      </c>
      <c r="N1651" s="108">
        <v>1.7999999999999999E-2</v>
      </c>
      <c r="O1651" s="108">
        <v>1.9E-2</v>
      </c>
      <c r="P1651" s="108">
        <v>1.7999999999999999E-2</v>
      </c>
      <c r="Q1651" s="108">
        <v>1.9E-2</v>
      </c>
      <c r="R1651" s="108">
        <v>1.7000000000000001E-2</v>
      </c>
      <c r="S1651" s="108">
        <v>1.7000000000000001E-2</v>
      </c>
    </row>
    <row r="1652" spans="1:19" ht="11.25" thickBot="1" x14ac:dyDescent="0.2">
      <c r="A1652" s="112"/>
    </row>
    <row r="1653" spans="1:19" ht="11.25" thickBot="1" x14ac:dyDescent="0.2">
      <c r="A1653" s="107">
        <v>2</v>
      </c>
      <c r="B1653" s="132">
        <v>0.42231481481481481</v>
      </c>
      <c r="C1653" s="133">
        <v>0.98841000000000001</v>
      </c>
      <c r="D1653" s="134" t="s">
        <v>446</v>
      </c>
      <c r="E1653" s="108">
        <v>1.6E-2</v>
      </c>
      <c r="F1653" s="108">
        <v>1.0999999999999999E-2</v>
      </c>
      <c r="G1653" s="108">
        <v>6.0000000000000001E-3</v>
      </c>
      <c r="H1653" s="108">
        <v>6.3E-2</v>
      </c>
      <c r="I1653" s="108">
        <v>0.625</v>
      </c>
      <c r="J1653" s="108">
        <v>0.63300000000000001</v>
      </c>
      <c r="K1653" s="108">
        <v>0.02</v>
      </c>
      <c r="L1653" s="108">
        <v>1.7000000000000001E-2</v>
      </c>
      <c r="M1653" s="108">
        <v>1.7000000000000001E-2</v>
      </c>
      <c r="N1653" s="108">
        <v>1.9E-2</v>
      </c>
      <c r="O1653" s="108">
        <v>1.4E-2</v>
      </c>
      <c r="P1653" s="108">
        <v>1.7000000000000001E-2</v>
      </c>
      <c r="Q1653" s="108">
        <v>1.7999999999999999E-2</v>
      </c>
      <c r="R1653" s="108">
        <v>1.7000000000000001E-2</v>
      </c>
      <c r="S1653" s="108">
        <v>1.6E-2</v>
      </c>
    </row>
    <row r="1654" spans="1:19" ht="11.25" thickBot="1" x14ac:dyDescent="0.2">
      <c r="A1654" s="112"/>
    </row>
    <row r="1655" spans="1:19" ht="11.25" thickBot="1" x14ac:dyDescent="0.2">
      <c r="A1655" s="107">
        <v>3</v>
      </c>
      <c r="B1655" s="132">
        <v>0.42250000000000004</v>
      </c>
      <c r="C1655" s="133">
        <v>1.0016400000000001</v>
      </c>
      <c r="D1655" s="134" t="s">
        <v>447</v>
      </c>
      <c r="E1655" s="108">
        <v>1.4E-2</v>
      </c>
      <c r="F1655" s="108">
        <v>0.01</v>
      </c>
      <c r="G1655" s="108">
        <v>1.2999999999999999E-2</v>
      </c>
      <c r="H1655" s="108">
        <v>6.3E-2</v>
      </c>
      <c r="I1655" s="108">
        <v>0.60099999999999998</v>
      </c>
      <c r="J1655" s="108">
        <v>0.63300000000000001</v>
      </c>
      <c r="K1655" s="108">
        <v>1.9E-2</v>
      </c>
      <c r="L1655" s="108">
        <v>1.4E-2</v>
      </c>
      <c r="M1655" s="108">
        <v>1.7999999999999999E-2</v>
      </c>
      <c r="N1655" s="108">
        <v>1.9E-2</v>
      </c>
      <c r="O1655" s="108">
        <v>1.6E-2</v>
      </c>
      <c r="P1655" s="108">
        <v>1.7999999999999999E-2</v>
      </c>
      <c r="Q1655" s="108">
        <v>0.02</v>
      </c>
      <c r="R1655" s="108">
        <v>1.7999999999999999E-2</v>
      </c>
      <c r="S1655" s="108">
        <v>1.7999999999999999E-2</v>
      </c>
    </row>
    <row r="1656" spans="1:19" ht="11.25" thickBot="1" x14ac:dyDescent="0.2">
      <c r="A1656" s="112"/>
    </row>
    <row r="1657" spans="1:19" ht="11.25" thickBot="1" x14ac:dyDescent="0.2">
      <c r="A1657" s="135" t="s">
        <v>362</v>
      </c>
      <c r="B1657" s="112"/>
      <c r="C1657" s="137">
        <v>0.98653000000000002</v>
      </c>
      <c r="D1657" s="134" t="s">
        <v>448</v>
      </c>
      <c r="E1657" s="136">
        <v>1.2999999999999999E-2</v>
      </c>
      <c r="F1657" s="136">
        <v>1.0999999999999999E-2</v>
      </c>
      <c r="G1657" s="136">
        <v>1.2999999999999999E-2</v>
      </c>
      <c r="H1657" s="136">
        <v>6.3E-2</v>
      </c>
      <c r="I1657" s="136">
        <v>0.61799999999999999</v>
      </c>
      <c r="J1657" s="136">
        <v>0.63300000000000001</v>
      </c>
      <c r="K1657" s="136">
        <v>0.02</v>
      </c>
      <c r="L1657" s="136">
        <v>1.4E-2</v>
      </c>
      <c r="M1657" s="136">
        <v>1.7999999999999999E-2</v>
      </c>
      <c r="N1657" s="136">
        <v>1.9E-2</v>
      </c>
      <c r="O1657" s="136">
        <v>1.7000000000000001E-2</v>
      </c>
      <c r="P1657" s="136">
        <v>1.7000000000000001E-2</v>
      </c>
      <c r="Q1657" s="136">
        <v>1.9E-2</v>
      </c>
      <c r="R1657" s="136">
        <v>1.7000000000000001E-2</v>
      </c>
      <c r="S1657" s="136">
        <v>1.7000000000000001E-2</v>
      </c>
    </row>
    <row r="1658" spans="1:19" ht="11.25" thickBot="1" x14ac:dyDescent="0.2">
      <c r="A1658" s="112"/>
    </row>
    <row r="1659" spans="1:19" ht="11.25" thickBot="1" x14ac:dyDescent="0.2">
      <c r="A1659" s="138" t="s">
        <v>364</v>
      </c>
      <c r="B1659" s="112"/>
      <c r="C1659" s="137">
        <v>1.6140000000000002E-2</v>
      </c>
      <c r="D1659" s="134" t="s">
        <v>449</v>
      </c>
      <c r="E1659" s="136">
        <v>3.0000000000000001E-3</v>
      </c>
      <c r="F1659" s="136">
        <v>1E-3</v>
      </c>
      <c r="G1659" s="136">
        <v>6.0000000000000001E-3</v>
      </c>
      <c r="H1659" s="136">
        <v>0</v>
      </c>
      <c r="I1659" s="136">
        <v>1.4999999999999999E-2</v>
      </c>
      <c r="J1659" s="136">
        <v>0</v>
      </c>
      <c r="K1659" s="136">
        <v>0</v>
      </c>
      <c r="L1659" s="136">
        <v>3.0000000000000001E-3</v>
      </c>
      <c r="M1659" s="136">
        <v>1E-3</v>
      </c>
      <c r="N1659" s="136">
        <v>0</v>
      </c>
      <c r="O1659" s="136">
        <v>3.0000000000000001E-3</v>
      </c>
      <c r="P1659" s="136">
        <v>1E-3</v>
      </c>
      <c r="Q1659" s="136">
        <v>1E-3</v>
      </c>
      <c r="R1659" s="136">
        <v>1E-3</v>
      </c>
      <c r="S1659" s="136">
        <v>1E-3</v>
      </c>
    </row>
    <row r="1660" spans="1:19" ht="11.25" thickBot="1" x14ac:dyDescent="0.2">
      <c r="A1660" s="112"/>
    </row>
    <row r="1661" spans="1:19" ht="11.25" thickBot="1" x14ac:dyDescent="0.2">
      <c r="A1661" s="139" t="s">
        <v>366</v>
      </c>
      <c r="B1661" s="112"/>
      <c r="C1661" s="140">
        <v>1.6359999999999999</v>
      </c>
      <c r="D1661" s="134" t="s">
        <v>450</v>
      </c>
      <c r="E1661" s="136">
        <v>22.38</v>
      </c>
      <c r="F1661" s="136">
        <v>5.4480000000000004</v>
      </c>
      <c r="G1661" s="136">
        <v>47.23</v>
      </c>
      <c r="H1661" s="136">
        <v>0.52400000000000002</v>
      </c>
      <c r="I1661" s="136">
        <v>2.3639999999999999</v>
      </c>
      <c r="J1661" s="136">
        <v>7.4999999999999997E-2</v>
      </c>
      <c r="K1661" s="136">
        <v>1.7130000000000001</v>
      </c>
      <c r="L1661" s="136">
        <v>18.079999999999998</v>
      </c>
      <c r="M1661" s="136">
        <v>6.585</v>
      </c>
      <c r="N1661" s="136">
        <v>1.33</v>
      </c>
      <c r="O1661" s="136">
        <v>15.93</v>
      </c>
      <c r="P1661" s="136">
        <v>4.4790000000000001</v>
      </c>
      <c r="Q1661" s="136">
        <v>4.2560000000000002</v>
      </c>
      <c r="R1661" s="136">
        <v>2.9359999999999999</v>
      </c>
      <c r="S1661" s="136">
        <v>7.4470000000000001</v>
      </c>
    </row>
    <row r="1662" spans="1:19" ht="11.25" thickBot="1" x14ac:dyDescent="0.2">
      <c r="A1662" s="112"/>
    </row>
    <row r="1663" spans="1:19" ht="11.25" thickBot="1" x14ac:dyDescent="0.2">
      <c r="A1663" s="106" t="s">
        <v>357</v>
      </c>
      <c r="B1663" s="106" t="s">
        <v>358</v>
      </c>
      <c r="C1663" s="130" t="s">
        <v>51</v>
      </c>
      <c r="D1663" s="130" t="s">
        <v>52</v>
      </c>
      <c r="E1663" s="130" t="s">
        <v>53</v>
      </c>
      <c r="F1663" s="130" t="s">
        <v>54</v>
      </c>
      <c r="G1663" s="130" t="s">
        <v>55</v>
      </c>
      <c r="H1663" s="130" t="s">
        <v>56</v>
      </c>
      <c r="I1663" s="130" t="s">
        <v>57</v>
      </c>
      <c r="J1663" s="130" t="s">
        <v>58</v>
      </c>
      <c r="K1663" s="130" t="s">
        <v>59</v>
      </c>
      <c r="L1663" s="130" t="s">
        <v>60</v>
      </c>
      <c r="M1663" s="130" t="s">
        <v>61</v>
      </c>
      <c r="N1663" s="130" t="s">
        <v>62</v>
      </c>
      <c r="O1663" s="130" t="s">
        <v>63</v>
      </c>
      <c r="P1663" s="130" t="s">
        <v>64</v>
      </c>
      <c r="Q1663" s="131" t="s">
        <v>65</v>
      </c>
      <c r="R1663" s="131" t="s">
        <v>66</v>
      </c>
      <c r="S1663" s="130" t="s">
        <v>67</v>
      </c>
    </row>
    <row r="1664" spans="1:19" ht="11.25" thickBot="1" x14ac:dyDescent="0.2">
      <c r="A1664" s="112"/>
      <c r="B1664" s="112"/>
      <c r="C1664" s="130" t="s">
        <v>111</v>
      </c>
      <c r="D1664" s="130" t="s">
        <v>111</v>
      </c>
      <c r="E1664" s="130" t="s">
        <v>111</v>
      </c>
      <c r="F1664" s="130" t="s">
        <v>111</v>
      </c>
      <c r="G1664" s="130" t="s">
        <v>111</v>
      </c>
      <c r="H1664" s="130" t="s">
        <v>111</v>
      </c>
      <c r="I1664" s="130" t="s">
        <v>111</v>
      </c>
      <c r="J1664" s="130" t="s">
        <v>111</v>
      </c>
      <c r="K1664" s="130" t="s">
        <v>111</v>
      </c>
      <c r="L1664" s="130" t="s">
        <v>111</v>
      </c>
      <c r="M1664" s="130" t="s">
        <v>111</v>
      </c>
      <c r="N1664" s="130" t="s">
        <v>111</v>
      </c>
      <c r="O1664" s="130" t="s">
        <v>111</v>
      </c>
      <c r="P1664" s="130" t="s">
        <v>111</v>
      </c>
      <c r="Q1664" s="131" t="s">
        <v>111</v>
      </c>
      <c r="R1664" s="131" t="s">
        <v>111</v>
      </c>
      <c r="S1664" s="130" t="s">
        <v>111</v>
      </c>
    </row>
    <row r="1665" spans="1:19" ht="11.25" thickBot="1" x14ac:dyDescent="0.2">
      <c r="A1665" s="107">
        <v>1</v>
      </c>
      <c r="B1665" s="132">
        <v>0.42214120370370373</v>
      </c>
      <c r="C1665" s="108">
        <v>1.7999999999999999E-2</v>
      </c>
      <c r="D1665" s="108">
        <v>1.7000000000000001E-2</v>
      </c>
      <c r="E1665" s="108">
        <v>1.7999999999999999E-2</v>
      </c>
      <c r="F1665" s="108">
        <v>1.7000000000000001E-2</v>
      </c>
      <c r="G1665" s="108">
        <v>1.7999999999999999E-2</v>
      </c>
      <c r="H1665" s="108">
        <v>0.01</v>
      </c>
      <c r="I1665" s="108">
        <v>6.7000000000000004E-2</v>
      </c>
      <c r="J1665" s="108">
        <v>6.5000000000000002E-2</v>
      </c>
      <c r="K1665" s="108">
        <v>6.7000000000000004E-2</v>
      </c>
      <c r="L1665" s="108">
        <v>8.0000000000000002E-3</v>
      </c>
      <c r="M1665" s="108">
        <v>0.01</v>
      </c>
      <c r="N1665" s="108">
        <v>5.0000000000000001E-3</v>
      </c>
      <c r="O1665" s="108">
        <v>0.39600000000000002</v>
      </c>
      <c r="P1665" s="108">
        <v>6.9000000000000006E-2</v>
      </c>
      <c r="Q1665" s="133">
        <v>0.96830000000000005</v>
      </c>
      <c r="R1665" s="134" t="s">
        <v>451</v>
      </c>
      <c r="S1665" s="108">
        <v>0.02</v>
      </c>
    </row>
    <row r="1666" spans="1:19" ht="11.25" thickBot="1" x14ac:dyDescent="0.2">
      <c r="A1666" s="112"/>
    </row>
    <row r="1667" spans="1:19" ht="11.25" thickBot="1" x14ac:dyDescent="0.2">
      <c r="A1667" s="107">
        <v>2</v>
      </c>
      <c r="B1667" s="132">
        <v>0.42231481481481481</v>
      </c>
      <c r="C1667" s="108">
        <v>1.7999999999999999E-2</v>
      </c>
      <c r="D1667" s="108">
        <v>1.7999999999999999E-2</v>
      </c>
      <c r="E1667" s="108">
        <v>1.9E-2</v>
      </c>
      <c r="F1667" s="108">
        <v>0.02</v>
      </c>
      <c r="G1667" s="108">
        <v>1.7999999999999999E-2</v>
      </c>
      <c r="H1667" s="108">
        <v>0.01</v>
      </c>
      <c r="I1667" s="108">
        <v>0.06</v>
      </c>
      <c r="J1667" s="108">
        <v>6.8000000000000005E-2</v>
      </c>
      <c r="K1667" s="108">
        <v>6.7000000000000004E-2</v>
      </c>
      <c r="L1667" s="108">
        <v>8.0000000000000002E-3</v>
      </c>
      <c r="M1667" s="108">
        <v>0.01</v>
      </c>
      <c r="N1667" s="108">
        <v>8.9999999999999993E-3</v>
      </c>
      <c r="O1667" s="108">
        <v>0.40600000000000003</v>
      </c>
      <c r="P1667" s="108">
        <v>7.0000000000000007E-2</v>
      </c>
      <c r="Q1667" s="133">
        <v>0.98863000000000001</v>
      </c>
      <c r="R1667" s="134" t="s">
        <v>452</v>
      </c>
      <c r="S1667" s="108">
        <v>0.02</v>
      </c>
    </row>
    <row r="1668" spans="1:19" ht="11.25" thickBot="1" x14ac:dyDescent="0.2">
      <c r="A1668" s="112"/>
    </row>
    <row r="1669" spans="1:19" ht="11.25" thickBot="1" x14ac:dyDescent="0.2">
      <c r="A1669" s="107">
        <v>3</v>
      </c>
      <c r="B1669" s="132">
        <v>0.42250000000000004</v>
      </c>
      <c r="C1669" s="108">
        <v>1.7999999999999999E-2</v>
      </c>
      <c r="D1669" s="108">
        <v>1.7000000000000001E-2</v>
      </c>
      <c r="E1669" s="108">
        <v>1.7999999999999999E-2</v>
      </c>
      <c r="F1669" s="108">
        <v>1.7000000000000001E-2</v>
      </c>
      <c r="G1669" s="108">
        <v>1.7000000000000001E-2</v>
      </c>
      <c r="H1669" s="108">
        <v>0.01</v>
      </c>
      <c r="I1669" s="108">
        <v>6.4000000000000001E-2</v>
      </c>
      <c r="J1669" s="108">
        <v>6.5000000000000002E-2</v>
      </c>
      <c r="K1669" s="108">
        <v>6.6000000000000003E-2</v>
      </c>
      <c r="L1669" s="108">
        <v>8.0000000000000002E-3</v>
      </c>
      <c r="M1669" s="108">
        <v>8.9999999999999993E-3</v>
      </c>
      <c r="N1669" s="108">
        <v>3.0000000000000001E-3</v>
      </c>
      <c r="O1669" s="108">
        <v>0.40500000000000003</v>
      </c>
      <c r="P1669" s="108">
        <v>6.8000000000000005E-2</v>
      </c>
      <c r="Q1669" s="133">
        <v>0.99858999999999998</v>
      </c>
      <c r="R1669" s="134" t="s">
        <v>453</v>
      </c>
      <c r="S1669" s="108">
        <v>1.9E-2</v>
      </c>
    </row>
    <row r="1670" spans="1:19" ht="11.25" thickBot="1" x14ac:dyDescent="0.2">
      <c r="A1670" s="112"/>
    </row>
    <row r="1671" spans="1:19" ht="11.25" thickBot="1" x14ac:dyDescent="0.2">
      <c r="A1671" s="135" t="s">
        <v>362</v>
      </c>
      <c r="B1671" s="112"/>
      <c r="C1671" s="136">
        <v>1.7999999999999999E-2</v>
      </c>
      <c r="D1671" s="136">
        <v>1.7000000000000001E-2</v>
      </c>
      <c r="E1671" s="136">
        <v>1.7999999999999999E-2</v>
      </c>
      <c r="F1671" s="136">
        <v>1.7999999999999999E-2</v>
      </c>
      <c r="G1671" s="136">
        <v>1.7999999999999999E-2</v>
      </c>
      <c r="H1671" s="136">
        <v>0.01</v>
      </c>
      <c r="I1671" s="136">
        <v>6.4000000000000001E-2</v>
      </c>
      <c r="J1671" s="136">
        <v>6.6000000000000003E-2</v>
      </c>
      <c r="K1671" s="136">
        <v>6.7000000000000004E-2</v>
      </c>
      <c r="L1671" s="136">
        <v>8.0000000000000002E-3</v>
      </c>
      <c r="M1671" s="136">
        <v>0.01</v>
      </c>
      <c r="N1671" s="136">
        <v>6.0000000000000001E-3</v>
      </c>
      <c r="O1671" s="136">
        <v>0.40200000000000002</v>
      </c>
      <c r="P1671" s="136">
        <v>6.9000000000000006E-2</v>
      </c>
      <c r="Q1671" s="137">
        <v>0.98517999999999994</v>
      </c>
      <c r="R1671" s="134" t="s">
        <v>454</v>
      </c>
      <c r="S1671" s="136">
        <v>0.02</v>
      </c>
    </row>
    <row r="1672" spans="1:19" ht="11.25" thickBot="1" x14ac:dyDescent="0.2">
      <c r="A1672" s="112"/>
    </row>
    <row r="1673" spans="1:19" ht="11.25" thickBot="1" x14ac:dyDescent="0.2">
      <c r="A1673" s="138" t="s">
        <v>364</v>
      </c>
      <c r="B1673" s="112"/>
      <c r="C1673" s="136">
        <v>0</v>
      </c>
      <c r="D1673" s="136">
        <v>1E-3</v>
      </c>
      <c r="E1673" s="136">
        <v>1E-3</v>
      </c>
      <c r="F1673" s="136">
        <v>2E-3</v>
      </c>
      <c r="G1673" s="136">
        <v>1E-3</v>
      </c>
      <c r="H1673" s="136">
        <v>0</v>
      </c>
      <c r="I1673" s="136">
        <v>4.0000000000000001E-3</v>
      </c>
      <c r="J1673" s="136">
        <v>2E-3</v>
      </c>
      <c r="K1673" s="136">
        <v>0</v>
      </c>
      <c r="L1673" s="136">
        <v>0</v>
      </c>
      <c r="M1673" s="136">
        <v>1E-3</v>
      </c>
      <c r="N1673" s="136">
        <v>3.0000000000000001E-3</v>
      </c>
      <c r="O1673" s="136">
        <v>5.0000000000000001E-3</v>
      </c>
      <c r="P1673" s="136">
        <v>1E-3</v>
      </c>
      <c r="Q1673" s="137">
        <v>1.5440000000000001E-2</v>
      </c>
      <c r="R1673" s="134" t="s">
        <v>455</v>
      </c>
      <c r="S1673" s="136">
        <v>1E-3</v>
      </c>
    </row>
    <row r="1674" spans="1:19" ht="11.25" thickBot="1" x14ac:dyDescent="0.2">
      <c r="A1674" s="112"/>
    </row>
    <row r="1675" spans="1:19" ht="11.25" thickBot="1" x14ac:dyDescent="0.2">
      <c r="A1675" s="139" t="s">
        <v>366</v>
      </c>
      <c r="B1675" s="112"/>
      <c r="C1675" s="136">
        <v>1.474</v>
      </c>
      <c r="D1675" s="136">
        <v>4.8920000000000003</v>
      </c>
      <c r="E1675" s="136">
        <v>3.22</v>
      </c>
      <c r="F1675" s="136">
        <v>9.2100000000000009</v>
      </c>
      <c r="G1675" s="136">
        <v>3.5449999999999999</v>
      </c>
      <c r="H1675" s="136">
        <v>1.339</v>
      </c>
      <c r="I1675" s="136">
        <v>5.9630000000000001</v>
      </c>
      <c r="J1675" s="136">
        <v>3.1379999999999999</v>
      </c>
      <c r="K1675" s="136">
        <v>0.66700000000000004</v>
      </c>
      <c r="L1675" s="136">
        <v>5.4459999999999997</v>
      </c>
      <c r="M1675" s="136">
        <v>9.2829999999999995</v>
      </c>
      <c r="N1675" s="136">
        <v>52.32</v>
      </c>
      <c r="O1675" s="136">
        <v>1.278</v>
      </c>
      <c r="P1675" s="136">
        <v>1.526</v>
      </c>
      <c r="Q1675" s="140">
        <v>1.5669999999999999</v>
      </c>
      <c r="R1675" s="134" t="s">
        <v>456</v>
      </c>
      <c r="S1675" s="136">
        <v>3.6680000000000001</v>
      </c>
    </row>
    <row r="1676" spans="1:19" ht="11.25" thickBot="1" x14ac:dyDescent="0.2">
      <c r="A1676" s="112"/>
    </row>
    <row r="1677" spans="1:19" ht="11.25" thickBot="1" x14ac:dyDescent="0.2">
      <c r="A1677" s="106" t="s">
        <v>357</v>
      </c>
      <c r="B1677" s="106" t="s">
        <v>358</v>
      </c>
      <c r="C1677" s="130" t="s">
        <v>68</v>
      </c>
    </row>
    <row r="1678" spans="1:19" ht="11.25" thickBot="1" x14ac:dyDescent="0.2">
      <c r="A1678" s="112"/>
      <c r="B1678" s="112"/>
      <c r="C1678" s="130" t="s">
        <v>111</v>
      </c>
    </row>
    <row r="1679" spans="1:19" ht="11.25" thickBot="1" x14ac:dyDescent="0.2">
      <c r="A1679" s="107">
        <v>1</v>
      </c>
      <c r="B1679" s="132">
        <v>0.42214120370370373</v>
      </c>
      <c r="C1679" s="108">
        <v>7.9000000000000001E-2</v>
      </c>
    </row>
    <row r="1680" spans="1:19" ht="11.25" thickBot="1" x14ac:dyDescent="0.2">
      <c r="A1680" s="112"/>
    </row>
    <row r="1681" spans="1:19" ht="11.25" thickBot="1" x14ac:dyDescent="0.2">
      <c r="A1681" s="107">
        <v>2</v>
      </c>
      <c r="B1681" s="132">
        <v>0.42231481481481481</v>
      </c>
      <c r="C1681" s="108">
        <v>8.2000000000000003E-2</v>
      </c>
    </row>
    <row r="1682" spans="1:19" ht="11.25" thickBot="1" x14ac:dyDescent="0.2">
      <c r="A1682" s="112"/>
    </row>
    <row r="1683" spans="1:19" ht="11.25" thickBot="1" x14ac:dyDescent="0.2">
      <c r="A1683" s="107">
        <v>3</v>
      </c>
      <c r="B1683" s="132">
        <v>0.42250000000000004</v>
      </c>
      <c r="C1683" s="108">
        <v>7.9000000000000001E-2</v>
      </c>
    </row>
    <row r="1684" spans="1:19" ht="11.25" thickBot="1" x14ac:dyDescent="0.2">
      <c r="A1684" s="112"/>
    </row>
    <row r="1685" spans="1:19" ht="11.25" thickBot="1" x14ac:dyDescent="0.2">
      <c r="A1685" s="135" t="s">
        <v>362</v>
      </c>
      <c r="B1685" s="112"/>
      <c r="C1685" s="136">
        <v>0.08</v>
      </c>
    </row>
    <row r="1686" spans="1:19" ht="11.25" thickBot="1" x14ac:dyDescent="0.2">
      <c r="A1686" s="112"/>
    </row>
    <row r="1687" spans="1:19" ht="11.25" thickBot="1" x14ac:dyDescent="0.2">
      <c r="A1687" s="138" t="s">
        <v>364</v>
      </c>
      <c r="B1687" s="112"/>
      <c r="C1687" s="136">
        <v>1E-3</v>
      </c>
    </row>
    <row r="1688" spans="1:19" ht="11.25" thickBot="1" x14ac:dyDescent="0.2">
      <c r="A1688" s="112"/>
    </row>
    <row r="1689" spans="1:19" ht="11.25" thickBot="1" x14ac:dyDescent="0.2">
      <c r="A1689" s="139" t="s">
        <v>366</v>
      </c>
      <c r="B1689" s="112"/>
      <c r="C1689" s="136">
        <v>1.758</v>
      </c>
    </row>
    <row r="1690" spans="1:19" ht="10.5" x14ac:dyDescent="0.15">
      <c r="A1690" s="112"/>
    </row>
    <row r="1691" spans="1:19" x14ac:dyDescent="0.15">
      <c r="A1691" s="129"/>
      <c r="B1691" s="86" t="s">
        <v>457</v>
      </c>
    </row>
    <row r="1692" spans="1:19" ht="9.75" thickBot="1" x14ac:dyDescent="0.2">
      <c r="A1692" s="81" t="s">
        <v>356</v>
      </c>
    </row>
    <row r="1693" spans="1:19" ht="11.25" thickBot="1" x14ac:dyDescent="0.2">
      <c r="A1693" s="106" t="s">
        <v>357</v>
      </c>
      <c r="B1693" s="106" t="s">
        <v>358</v>
      </c>
      <c r="C1693" s="130" t="s">
        <v>0</v>
      </c>
      <c r="D1693" s="130" t="s">
        <v>1</v>
      </c>
      <c r="E1693" s="130" t="s">
        <v>2</v>
      </c>
      <c r="F1693" s="130" t="s">
        <v>3</v>
      </c>
      <c r="G1693" s="130" t="s">
        <v>4</v>
      </c>
      <c r="H1693" s="130" t="s">
        <v>5</v>
      </c>
      <c r="I1693" s="131" t="s">
        <v>6</v>
      </c>
      <c r="J1693" s="131" t="s">
        <v>7</v>
      </c>
      <c r="K1693" s="130" t="s">
        <v>8</v>
      </c>
      <c r="L1693" s="130" t="s">
        <v>9</v>
      </c>
      <c r="M1693" s="130" t="s">
        <v>10</v>
      </c>
      <c r="N1693" s="130" t="s">
        <v>11</v>
      </c>
      <c r="O1693" s="130" t="s">
        <v>12</v>
      </c>
      <c r="P1693" s="130" t="s">
        <v>13</v>
      </c>
      <c r="Q1693" s="130" t="s">
        <v>14</v>
      </c>
      <c r="R1693" s="130" t="s">
        <v>15</v>
      </c>
      <c r="S1693" s="130" t="s">
        <v>16</v>
      </c>
    </row>
    <row r="1694" spans="1:19" ht="11.25" thickBot="1" x14ac:dyDescent="0.2">
      <c r="A1694" s="112"/>
      <c r="B1694" s="112"/>
      <c r="C1694" s="130" t="s">
        <v>111</v>
      </c>
      <c r="D1694" s="130" t="s">
        <v>111</v>
      </c>
      <c r="E1694" s="130" t="s">
        <v>111</v>
      </c>
      <c r="F1694" s="130" t="s">
        <v>111</v>
      </c>
      <c r="G1694" s="130" t="s">
        <v>111</v>
      </c>
      <c r="H1694" s="130" t="s">
        <v>111</v>
      </c>
      <c r="I1694" s="131" t="s">
        <v>111</v>
      </c>
      <c r="J1694" s="131" t="s">
        <v>111</v>
      </c>
      <c r="K1694" s="130" t="s">
        <v>111</v>
      </c>
      <c r="L1694" s="130" t="s">
        <v>111</v>
      </c>
      <c r="M1694" s="130" t="s">
        <v>111</v>
      </c>
      <c r="N1694" s="130" t="s">
        <v>111</v>
      </c>
      <c r="O1694" s="130" t="s">
        <v>111</v>
      </c>
      <c r="P1694" s="130" t="s">
        <v>111</v>
      </c>
      <c r="Q1694" s="130" t="s">
        <v>111</v>
      </c>
      <c r="R1694" s="130" t="s">
        <v>111</v>
      </c>
      <c r="S1694" s="130" t="s">
        <v>111</v>
      </c>
    </row>
    <row r="1695" spans="1:19" ht="11.25" thickBot="1" x14ac:dyDescent="0.2">
      <c r="A1695" s="107">
        <v>1</v>
      </c>
      <c r="B1695" s="132">
        <v>0.42726851851851855</v>
      </c>
      <c r="C1695" s="108">
        <v>46</v>
      </c>
      <c r="D1695" s="108">
        <v>73.069999999999993</v>
      </c>
      <c r="E1695" s="108">
        <v>78.900000000000006</v>
      </c>
      <c r="F1695" s="108">
        <v>40.659999999999997</v>
      </c>
      <c r="G1695" s="141" t="s">
        <v>458</v>
      </c>
      <c r="H1695" s="108">
        <v>40.78</v>
      </c>
      <c r="I1695" s="133">
        <v>1.0004500000000001</v>
      </c>
      <c r="J1695" s="134" t="s">
        <v>403</v>
      </c>
      <c r="K1695" s="108">
        <v>32.82</v>
      </c>
      <c r="L1695" s="108">
        <v>1.978</v>
      </c>
      <c r="M1695" s="108">
        <v>1.7410000000000001</v>
      </c>
      <c r="N1695" s="108">
        <v>0.83699999999999997</v>
      </c>
      <c r="O1695" s="108">
        <v>6.6849999999999996</v>
      </c>
      <c r="P1695" s="108">
        <v>84.26</v>
      </c>
      <c r="Q1695" s="108">
        <v>0.64800000000000002</v>
      </c>
      <c r="R1695" s="108">
        <v>0.70699999999999996</v>
      </c>
      <c r="S1695" s="108">
        <v>0.64500000000000002</v>
      </c>
    </row>
    <row r="1696" spans="1:19" ht="11.25" thickBot="1" x14ac:dyDescent="0.2">
      <c r="A1696" s="112"/>
    </row>
    <row r="1697" spans="1:19" ht="11.25" thickBot="1" x14ac:dyDescent="0.2">
      <c r="A1697" s="107">
        <v>2</v>
      </c>
      <c r="B1697" s="132">
        <v>0.42745370370370367</v>
      </c>
      <c r="C1697" s="108">
        <v>45.67</v>
      </c>
      <c r="D1697" s="108">
        <v>73.05</v>
      </c>
      <c r="E1697" s="108">
        <v>78.650000000000006</v>
      </c>
      <c r="F1697" s="108">
        <v>39.11</v>
      </c>
      <c r="G1697" s="141" t="s">
        <v>459</v>
      </c>
      <c r="H1697" s="108">
        <v>46.63</v>
      </c>
      <c r="I1697" s="133">
        <v>0.99750000000000005</v>
      </c>
      <c r="J1697" s="134" t="s">
        <v>460</v>
      </c>
      <c r="K1697" s="108">
        <v>32.92</v>
      </c>
      <c r="L1697" s="108">
        <v>1.913</v>
      </c>
      <c r="M1697" s="108">
        <v>1.7649999999999999</v>
      </c>
      <c r="N1697" s="108">
        <v>0.84599999999999997</v>
      </c>
      <c r="O1697" s="108">
        <v>6.6559999999999997</v>
      </c>
      <c r="P1697" s="108">
        <v>86.6</v>
      </c>
      <c r="Q1697" s="108">
        <v>0.65100000000000002</v>
      </c>
      <c r="R1697" s="108">
        <v>0.71</v>
      </c>
      <c r="S1697" s="108">
        <v>0.64100000000000001</v>
      </c>
    </row>
    <row r="1698" spans="1:19" ht="11.25" thickBot="1" x14ac:dyDescent="0.2">
      <c r="A1698" s="112"/>
    </row>
    <row r="1699" spans="1:19" ht="11.25" thickBot="1" x14ac:dyDescent="0.2">
      <c r="A1699" s="107">
        <v>3</v>
      </c>
      <c r="B1699" s="132">
        <v>0.4276388888888889</v>
      </c>
      <c r="C1699" s="108">
        <v>45.84</v>
      </c>
      <c r="D1699" s="108">
        <v>72.98</v>
      </c>
      <c r="E1699" s="108">
        <v>78.47</v>
      </c>
      <c r="F1699" s="108">
        <v>39.5</v>
      </c>
      <c r="G1699" s="141" t="s">
        <v>461</v>
      </c>
      <c r="H1699" s="108">
        <v>30.08</v>
      </c>
      <c r="I1699" s="133">
        <v>1.0109900000000001</v>
      </c>
      <c r="J1699" s="134" t="s">
        <v>462</v>
      </c>
      <c r="K1699" s="108">
        <v>32.799999999999997</v>
      </c>
      <c r="L1699" s="108">
        <v>1.9259999999999999</v>
      </c>
      <c r="M1699" s="108">
        <v>1.75</v>
      </c>
      <c r="N1699" s="108">
        <v>0.83799999999999997</v>
      </c>
      <c r="O1699" s="108">
        <v>6.6989999999999998</v>
      </c>
      <c r="P1699" s="108">
        <v>86.43</v>
      </c>
      <c r="Q1699" s="108">
        <v>0.64100000000000001</v>
      </c>
      <c r="R1699" s="108">
        <v>0.72199999999999998</v>
      </c>
      <c r="S1699" s="108">
        <v>0.64700000000000002</v>
      </c>
    </row>
    <row r="1700" spans="1:19" ht="11.25" thickBot="1" x14ac:dyDescent="0.2">
      <c r="A1700" s="112"/>
    </row>
    <row r="1701" spans="1:19" ht="11.25" thickBot="1" x14ac:dyDescent="0.2">
      <c r="A1701" s="135" t="s">
        <v>362</v>
      </c>
      <c r="B1701" s="112"/>
      <c r="C1701" s="136">
        <v>45.84</v>
      </c>
      <c r="D1701" s="136">
        <v>73.03</v>
      </c>
      <c r="E1701" s="136">
        <v>78.67</v>
      </c>
      <c r="F1701" s="136">
        <v>39.76</v>
      </c>
      <c r="G1701" s="141" t="s">
        <v>463</v>
      </c>
      <c r="H1701" s="136">
        <v>39.159999999999997</v>
      </c>
      <c r="I1701" s="137">
        <v>1.00298</v>
      </c>
      <c r="J1701" s="134" t="s">
        <v>464</v>
      </c>
      <c r="K1701" s="136">
        <v>32.85</v>
      </c>
      <c r="L1701" s="136">
        <v>1.9390000000000001</v>
      </c>
      <c r="M1701" s="136">
        <v>1.752</v>
      </c>
      <c r="N1701" s="136">
        <v>0.84</v>
      </c>
      <c r="O1701" s="136">
        <v>6.68</v>
      </c>
      <c r="P1701" s="136">
        <v>85.76</v>
      </c>
      <c r="Q1701" s="136">
        <v>0.64700000000000002</v>
      </c>
      <c r="R1701" s="136">
        <v>0.71299999999999997</v>
      </c>
      <c r="S1701" s="136">
        <v>0.64400000000000002</v>
      </c>
    </row>
    <row r="1702" spans="1:19" ht="11.25" thickBot="1" x14ac:dyDescent="0.2">
      <c r="A1702" s="112"/>
    </row>
    <row r="1703" spans="1:19" ht="11.25" thickBot="1" x14ac:dyDescent="0.2">
      <c r="A1703" s="138" t="s">
        <v>364</v>
      </c>
      <c r="B1703" s="112"/>
      <c r="C1703" s="136">
        <v>0.16200000000000001</v>
      </c>
      <c r="D1703" s="136">
        <v>0.05</v>
      </c>
      <c r="E1703" s="136">
        <v>0.218</v>
      </c>
      <c r="F1703" s="136">
        <v>0.81</v>
      </c>
      <c r="G1703" s="141" t="s">
        <v>465</v>
      </c>
      <c r="H1703" s="136">
        <v>8.3940000000000001</v>
      </c>
      <c r="I1703" s="137">
        <v>7.0899999999999999E-3</v>
      </c>
      <c r="J1703" s="134" t="s">
        <v>466</v>
      </c>
      <c r="K1703" s="136">
        <v>6.2E-2</v>
      </c>
      <c r="L1703" s="136">
        <v>3.4000000000000002E-2</v>
      </c>
      <c r="M1703" s="136">
        <v>1.2E-2</v>
      </c>
      <c r="N1703" s="136">
        <v>5.0000000000000001E-3</v>
      </c>
      <c r="O1703" s="136">
        <v>2.1999999999999999E-2</v>
      </c>
      <c r="P1703" s="136">
        <v>1.3029999999999999</v>
      </c>
      <c r="Q1703" s="136">
        <v>5.0000000000000001E-3</v>
      </c>
      <c r="R1703" s="136">
        <v>8.0000000000000002E-3</v>
      </c>
      <c r="S1703" s="136">
        <v>3.0000000000000001E-3</v>
      </c>
    </row>
    <row r="1704" spans="1:19" ht="11.25" thickBot="1" x14ac:dyDescent="0.2">
      <c r="A1704" s="112"/>
    </row>
    <row r="1705" spans="1:19" ht="11.25" thickBot="1" x14ac:dyDescent="0.2">
      <c r="A1705" s="139" t="s">
        <v>366</v>
      </c>
      <c r="B1705" s="112"/>
      <c r="C1705" s="136">
        <v>0.35299999999999998</v>
      </c>
      <c r="D1705" s="136">
        <v>6.9000000000000006E-2</v>
      </c>
      <c r="E1705" s="136">
        <v>0.27700000000000002</v>
      </c>
      <c r="F1705" s="136">
        <v>2.036</v>
      </c>
      <c r="G1705" s="141" t="s">
        <v>467</v>
      </c>
      <c r="H1705" s="136">
        <v>21.43</v>
      </c>
      <c r="I1705" s="140">
        <v>0.70699999999999996</v>
      </c>
      <c r="J1705" s="134" t="s">
        <v>468</v>
      </c>
      <c r="K1705" s="136">
        <v>0.188</v>
      </c>
      <c r="L1705" s="136">
        <v>1.778</v>
      </c>
      <c r="M1705" s="136">
        <v>0.69</v>
      </c>
      <c r="N1705" s="136">
        <v>0.61399999999999999</v>
      </c>
      <c r="O1705" s="136">
        <v>0.32900000000000001</v>
      </c>
      <c r="P1705" s="136">
        <v>1.5189999999999999</v>
      </c>
      <c r="Q1705" s="136">
        <v>0.83</v>
      </c>
      <c r="R1705" s="136">
        <v>1.107</v>
      </c>
      <c r="S1705" s="136">
        <v>0.47</v>
      </c>
    </row>
    <row r="1706" spans="1:19" ht="11.25" thickBot="1" x14ac:dyDescent="0.2">
      <c r="A1706" s="112"/>
    </row>
    <row r="1707" spans="1:19" ht="11.25" thickBot="1" x14ac:dyDescent="0.2">
      <c r="A1707" s="106" t="s">
        <v>357</v>
      </c>
      <c r="B1707" s="106" t="s">
        <v>358</v>
      </c>
      <c r="C1707" s="130" t="s">
        <v>17</v>
      </c>
      <c r="D1707" s="130" t="s">
        <v>18</v>
      </c>
      <c r="E1707" s="131" t="s">
        <v>19</v>
      </c>
      <c r="F1707" s="131" t="s">
        <v>20</v>
      </c>
      <c r="G1707" s="130" t="s">
        <v>21</v>
      </c>
      <c r="H1707" s="130" t="s">
        <v>22</v>
      </c>
      <c r="I1707" s="130" t="s">
        <v>23</v>
      </c>
      <c r="J1707" s="130" t="s">
        <v>24</v>
      </c>
      <c r="K1707" s="131" t="s">
        <v>25</v>
      </c>
      <c r="L1707" s="131" t="s">
        <v>26</v>
      </c>
      <c r="M1707" s="130" t="s">
        <v>27</v>
      </c>
      <c r="N1707" s="130" t="s">
        <v>28</v>
      </c>
      <c r="O1707" s="130" t="s">
        <v>29</v>
      </c>
      <c r="P1707" s="130" t="s">
        <v>30</v>
      </c>
      <c r="Q1707" s="130" t="s">
        <v>31</v>
      </c>
      <c r="R1707" s="130" t="s">
        <v>32</v>
      </c>
      <c r="S1707" s="130" t="s">
        <v>33</v>
      </c>
    </row>
    <row r="1708" spans="1:19" ht="11.25" thickBot="1" x14ac:dyDescent="0.2">
      <c r="A1708" s="112"/>
      <c r="B1708" s="112"/>
      <c r="C1708" s="130" t="s">
        <v>111</v>
      </c>
      <c r="D1708" s="130" t="s">
        <v>111</v>
      </c>
      <c r="E1708" s="131" t="s">
        <v>111</v>
      </c>
      <c r="F1708" s="131" t="s">
        <v>111</v>
      </c>
      <c r="G1708" s="130" t="s">
        <v>111</v>
      </c>
      <c r="H1708" s="130" t="s">
        <v>111</v>
      </c>
      <c r="I1708" s="130" t="s">
        <v>111</v>
      </c>
      <c r="J1708" s="130" t="s">
        <v>111</v>
      </c>
      <c r="K1708" s="131" t="s">
        <v>111</v>
      </c>
      <c r="L1708" s="131" t="s">
        <v>111</v>
      </c>
      <c r="M1708" s="130" t="s">
        <v>111</v>
      </c>
      <c r="N1708" s="130" t="s">
        <v>111</v>
      </c>
      <c r="O1708" s="130" t="s">
        <v>111</v>
      </c>
      <c r="P1708" s="130" t="s">
        <v>111</v>
      </c>
      <c r="Q1708" s="130" t="s">
        <v>111</v>
      </c>
      <c r="R1708" s="130" t="s">
        <v>111</v>
      </c>
      <c r="S1708" s="130" t="s">
        <v>111</v>
      </c>
    </row>
    <row r="1709" spans="1:19" ht="11.25" thickBot="1" x14ac:dyDescent="0.2">
      <c r="A1709" s="107">
        <v>1</v>
      </c>
      <c r="B1709" s="132">
        <v>0.42726851851851855</v>
      </c>
      <c r="C1709" s="108">
        <v>0.33600000000000002</v>
      </c>
      <c r="D1709" s="108">
        <v>0.22700000000000001</v>
      </c>
      <c r="E1709" s="133">
        <v>0.99856999999999996</v>
      </c>
      <c r="F1709" s="133">
        <v>0.98212999999999995</v>
      </c>
      <c r="G1709" s="108">
        <v>0.40100000000000002</v>
      </c>
      <c r="H1709" s="108">
        <v>0.48099999999999998</v>
      </c>
      <c r="I1709" s="108">
        <v>1.718</v>
      </c>
      <c r="J1709" s="108">
        <v>0.68799999999999994</v>
      </c>
      <c r="K1709" s="133">
        <v>0.99180999999999997</v>
      </c>
      <c r="L1709" s="134" t="s">
        <v>469</v>
      </c>
      <c r="M1709" s="108">
        <v>0.22700000000000001</v>
      </c>
      <c r="N1709" s="108">
        <v>0.69499999999999995</v>
      </c>
      <c r="O1709" s="108">
        <v>5.5E-2</v>
      </c>
      <c r="P1709" s="108">
        <v>5.1999999999999998E-2</v>
      </c>
      <c r="Q1709" s="108">
        <v>4.1000000000000002E-2</v>
      </c>
      <c r="R1709" s="108">
        <v>1.696</v>
      </c>
      <c r="S1709" s="108">
        <v>0.69099999999999995</v>
      </c>
    </row>
    <row r="1710" spans="1:19" ht="11.25" thickBot="1" x14ac:dyDescent="0.2">
      <c r="A1710" s="112"/>
    </row>
    <row r="1711" spans="1:19" ht="11.25" thickBot="1" x14ac:dyDescent="0.2">
      <c r="A1711" s="107">
        <v>2</v>
      </c>
      <c r="B1711" s="132">
        <v>0.42745370370370367</v>
      </c>
      <c r="C1711" s="108">
        <v>0.318</v>
      </c>
      <c r="D1711" s="108">
        <v>0.22700000000000001</v>
      </c>
      <c r="E1711" s="133">
        <v>1.01857</v>
      </c>
      <c r="F1711" s="133">
        <v>0.99634</v>
      </c>
      <c r="G1711" s="108">
        <v>0.377</v>
      </c>
      <c r="H1711" s="108">
        <v>0.66</v>
      </c>
      <c r="I1711" s="108">
        <v>1.6850000000000001</v>
      </c>
      <c r="J1711" s="108">
        <v>0.69199999999999995</v>
      </c>
      <c r="K1711" s="133">
        <v>1.0018499999999999</v>
      </c>
      <c r="L1711" s="134" t="s">
        <v>470</v>
      </c>
      <c r="M1711" s="108">
        <v>0.23100000000000001</v>
      </c>
      <c r="N1711" s="108">
        <v>0.70199999999999996</v>
      </c>
      <c r="O1711" s="108">
        <v>4.9000000000000002E-2</v>
      </c>
      <c r="P1711" s="108">
        <v>5.3999999999999999E-2</v>
      </c>
      <c r="Q1711" s="108">
        <v>4.1000000000000002E-2</v>
      </c>
      <c r="R1711" s="108">
        <v>1.724</v>
      </c>
      <c r="S1711" s="108">
        <v>0.71599999999999997</v>
      </c>
    </row>
    <row r="1712" spans="1:19" ht="11.25" thickBot="1" x14ac:dyDescent="0.2">
      <c r="A1712" s="112"/>
    </row>
    <row r="1713" spans="1:19" ht="11.25" thickBot="1" x14ac:dyDescent="0.2">
      <c r="A1713" s="107">
        <v>3</v>
      </c>
      <c r="B1713" s="132">
        <v>0.4276388888888889</v>
      </c>
      <c r="C1713" s="108">
        <v>0.248</v>
      </c>
      <c r="D1713" s="108">
        <v>0.22600000000000001</v>
      </c>
      <c r="E1713" s="133">
        <v>1.0203100000000001</v>
      </c>
      <c r="F1713" s="133">
        <v>0.99577000000000004</v>
      </c>
      <c r="G1713" s="108">
        <v>0.47299999999999998</v>
      </c>
      <c r="H1713" s="108">
        <v>0.25</v>
      </c>
      <c r="I1713" s="108">
        <v>1.704</v>
      </c>
      <c r="J1713" s="108">
        <v>0.69099999999999995</v>
      </c>
      <c r="K1713" s="133">
        <v>1.02413</v>
      </c>
      <c r="L1713" s="134" t="s">
        <v>471</v>
      </c>
      <c r="M1713" s="108">
        <v>0.22900000000000001</v>
      </c>
      <c r="N1713" s="108">
        <v>0.70899999999999996</v>
      </c>
      <c r="O1713" s="108">
        <v>5.1999999999999998E-2</v>
      </c>
      <c r="P1713" s="108">
        <v>5.5E-2</v>
      </c>
      <c r="Q1713" s="108">
        <v>3.9E-2</v>
      </c>
      <c r="R1713" s="108">
        <v>1.696</v>
      </c>
      <c r="S1713" s="108">
        <v>0.67700000000000005</v>
      </c>
    </row>
    <row r="1714" spans="1:19" ht="11.25" thickBot="1" x14ac:dyDescent="0.2">
      <c r="A1714" s="112"/>
    </row>
    <row r="1715" spans="1:19" ht="11.25" thickBot="1" x14ac:dyDescent="0.2">
      <c r="A1715" s="135" t="s">
        <v>362</v>
      </c>
      <c r="B1715" s="112"/>
      <c r="C1715" s="136">
        <v>0.30099999999999999</v>
      </c>
      <c r="D1715" s="136">
        <v>0.22700000000000001</v>
      </c>
      <c r="E1715" s="137">
        <v>1.01248</v>
      </c>
      <c r="F1715" s="137">
        <v>0.99141999999999997</v>
      </c>
      <c r="G1715" s="136">
        <v>0.41699999999999998</v>
      </c>
      <c r="H1715" s="136">
        <v>0.46400000000000002</v>
      </c>
      <c r="I1715" s="136">
        <v>1.702</v>
      </c>
      <c r="J1715" s="136">
        <v>0.69</v>
      </c>
      <c r="K1715" s="137">
        <v>1.00593</v>
      </c>
      <c r="L1715" s="134" t="s">
        <v>472</v>
      </c>
      <c r="M1715" s="136">
        <v>0.22900000000000001</v>
      </c>
      <c r="N1715" s="136">
        <v>0.70199999999999996</v>
      </c>
      <c r="O1715" s="136">
        <v>5.1999999999999998E-2</v>
      </c>
      <c r="P1715" s="136">
        <v>5.3999999999999999E-2</v>
      </c>
      <c r="Q1715" s="136">
        <v>0.04</v>
      </c>
      <c r="R1715" s="136">
        <v>1.7050000000000001</v>
      </c>
      <c r="S1715" s="136">
        <v>0.69499999999999995</v>
      </c>
    </row>
    <row r="1716" spans="1:19" ht="11.25" thickBot="1" x14ac:dyDescent="0.2">
      <c r="A1716" s="112"/>
    </row>
    <row r="1717" spans="1:19" ht="11.25" thickBot="1" x14ac:dyDescent="0.2">
      <c r="A1717" s="138" t="s">
        <v>364</v>
      </c>
      <c r="B1717" s="112"/>
      <c r="C1717" s="136">
        <v>4.7E-2</v>
      </c>
      <c r="D1717" s="136">
        <v>1E-3</v>
      </c>
      <c r="E1717" s="137">
        <v>1.208E-2</v>
      </c>
      <c r="F1717" s="137">
        <v>8.0400000000000003E-3</v>
      </c>
      <c r="G1717" s="136">
        <v>0.05</v>
      </c>
      <c r="H1717" s="136">
        <v>0.20599999999999999</v>
      </c>
      <c r="I1717" s="136">
        <v>1.6E-2</v>
      </c>
      <c r="J1717" s="136">
        <v>2E-3</v>
      </c>
      <c r="K1717" s="137">
        <v>1.6539999999999999E-2</v>
      </c>
      <c r="L1717" s="134" t="s">
        <v>473</v>
      </c>
      <c r="M1717" s="136">
        <v>2E-3</v>
      </c>
      <c r="N1717" s="136">
        <v>7.0000000000000001E-3</v>
      </c>
      <c r="O1717" s="136">
        <v>3.0000000000000001E-3</v>
      </c>
      <c r="P1717" s="136">
        <v>2E-3</v>
      </c>
      <c r="Q1717" s="136">
        <v>1E-3</v>
      </c>
      <c r="R1717" s="136">
        <v>1.6E-2</v>
      </c>
      <c r="S1717" s="136">
        <v>0.02</v>
      </c>
    </row>
    <row r="1718" spans="1:19" ht="11.25" thickBot="1" x14ac:dyDescent="0.2">
      <c r="A1718" s="112"/>
    </row>
    <row r="1719" spans="1:19" ht="11.25" thickBot="1" x14ac:dyDescent="0.2">
      <c r="A1719" s="139" t="s">
        <v>366</v>
      </c>
      <c r="B1719" s="112"/>
      <c r="C1719" s="136">
        <v>15.48</v>
      </c>
      <c r="D1719" s="136">
        <v>0.29799999999999999</v>
      </c>
      <c r="E1719" s="140">
        <v>1.1930000000000001</v>
      </c>
      <c r="F1719" s="140">
        <v>0.81100000000000005</v>
      </c>
      <c r="G1719" s="136">
        <v>12.02</v>
      </c>
      <c r="H1719" s="136">
        <v>44.39</v>
      </c>
      <c r="I1719" s="136">
        <v>0.96799999999999997</v>
      </c>
      <c r="J1719" s="136">
        <v>0.27500000000000002</v>
      </c>
      <c r="K1719" s="140">
        <v>1.6439999999999999</v>
      </c>
      <c r="L1719" s="134" t="s">
        <v>474</v>
      </c>
      <c r="M1719" s="136">
        <v>0.77200000000000002</v>
      </c>
      <c r="N1719" s="136">
        <v>1.0309999999999999</v>
      </c>
      <c r="O1719" s="136">
        <v>5.6589999999999998</v>
      </c>
      <c r="P1719" s="136">
        <v>3.0179999999999998</v>
      </c>
      <c r="Q1719" s="136">
        <v>1.982</v>
      </c>
      <c r="R1719" s="136">
        <v>0.96499999999999997</v>
      </c>
      <c r="S1719" s="136">
        <v>2.9009999999999998</v>
      </c>
    </row>
    <row r="1720" spans="1:19" ht="11.25" thickBot="1" x14ac:dyDescent="0.2">
      <c r="A1720" s="112"/>
    </row>
    <row r="1721" spans="1:19" ht="11.25" thickBot="1" x14ac:dyDescent="0.2">
      <c r="A1721" s="106" t="s">
        <v>357</v>
      </c>
      <c r="B1721" s="106" t="s">
        <v>358</v>
      </c>
      <c r="C1721" s="131" t="s">
        <v>34</v>
      </c>
      <c r="D1721" s="131" t="s">
        <v>35</v>
      </c>
      <c r="E1721" s="130" t="s">
        <v>36</v>
      </c>
      <c r="F1721" s="130" t="s">
        <v>37</v>
      </c>
      <c r="G1721" s="130" t="s">
        <v>38</v>
      </c>
      <c r="H1721" s="130" t="s">
        <v>39</v>
      </c>
      <c r="I1721" s="130" t="s">
        <v>40</v>
      </c>
      <c r="J1721" s="130" t="s">
        <v>41</v>
      </c>
      <c r="K1721" s="130" t="s">
        <v>42</v>
      </c>
      <c r="L1721" s="130" t="s">
        <v>43</v>
      </c>
      <c r="M1721" s="130" t="s">
        <v>44</v>
      </c>
      <c r="N1721" s="130" t="s">
        <v>45</v>
      </c>
      <c r="O1721" s="130" t="s">
        <v>46</v>
      </c>
      <c r="P1721" s="130" t="s">
        <v>47</v>
      </c>
      <c r="Q1721" s="130" t="s">
        <v>48</v>
      </c>
      <c r="R1721" s="130" t="s">
        <v>49</v>
      </c>
      <c r="S1721" s="130" t="s">
        <v>50</v>
      </c>
    </row>
    <row r="1722" spans="1:19" ht="11.25" thickBot="1" x14ac:dyDescent="0.2">
      <c r="A1722" s="112"/>
      <c r="B1722" s="112"/>
      <c r="C1722" s="131" t="s">
        <v>111</v>
      </c>
      <c r="D1722" s="131" t="s">
        <v>111</v>
      </c>
      <c r="E1722" s="130" t="s">
        <v>111</v>
      </c>
      <c r="F1722" s="130" t="s">
        <v>111</v>
      </c>
      <c r="G1722" s="130" t="s">
        <v>111</v>
      </c>
      <c r="H1722" s="130" t="s">
        <v>111</v>
      </c>
      <c r="I1722" s="130" t="s">
        <v>111</v>
      </c>
      <c r="J1722" s="130" t="s">
        <v>111</v>
      </c>
      <c r="K1722" s="130" t="s">
        <v>111</v>
      </c>
      <c r="L1722" s="130" t="s">
        <v>111</v>
      </c>
      <c r="M1722" s="130" t="s">
        <v>111</v>
      </c>
      <c r="N1722" s="130" t="s">
        <v>111</v>
      </c>
      <c r="O1722" s="130" t="s">
        <v>111</v>
      </c>
      <c r="P1722" s="130" t="s">
        <v>111</v>
      </c>
      <c r="Q1722" s="130" t="s">
        <v>111</v>
      </c>
      <c r="R1722" s="130" t="s">
        <v>111</v>
      </c>
      <c r="S1722" s="130" t="s">
        <v>111</v>
      </c>
    </row>
    <row r="1723" spans="1:19" ht="11.25" thickBot="1" x14ac:dyDescent="0.2">
      <c r="A1723" s="107">
        <v>1</v>
      </c>
      <c r="B1723" s="132">
        <v>0.42726851851851855</v>
      </c>
      <c r="C1723" s="133">
        <v>0.99563999999999997</v>
      </c>
      <c r="D1723" s="134" t="s">
        <v>475</v>
      </c>
      <c r="E1723" s="108">
        <v>4.9000000000000002E-2</v>
      </c>
      <c r="F1723" s="108">
        <v>5.3999999999999999E-2</v>
      </c>
      <c r="G1723" s="108">
        <v>5.5E-2</v>
      </c>
      <c r="H1723" s="108">
        <v>0.31</v>
      </c>
      <c r="I1723" s="108">
        <v>3.0840000000000001</v>
      </c>
      <c r="J1723" s="108">
        <v>3.113</v>
      </c>
      <c r="K1723" s="108">
        <v>9.1999999999999998E-2</v>
      </c>
      <c r="L1723" s="108">
        <v>0.08</v>
      </c>
      <c r="M1723" s="108">
        <v>9.0999999999999998E-2</v>
      </c>
      <c r="N1723" s="108">
        <v>8.1000000000000003E-2</v>
      </c>
      <c r="O1723" s="108">
        <v>9.0999999999999998E-2</v>
      </c>
      <c r="P1723" s="108">
        <v>8.7999999999999995E-2</v>
      </c>
      <c r="Q1723" s="108">
        <v>8.1000000000000003E-2</v>
      </c>
      <c r="R1723" s="108">
        <v>8.7999999999999995E-2</v>
      </c>
      <c r="S1723" s="108">
        <v>9.0999999999999998E-2</v>
      </c>
    </row>
    <row r="1724" spans="1:19" ht="11.25" thickBot="1" x14ac:dyDescent="0.2">
      <c r="A1724" s="112"/>
    </row>
    <row r="1725" spans="1:19" ht="11.25" thickBot="1" x14ac:dyDescent="0.2">
      <c r="A1725" s="107">
        <v>2</v>
      </c>
      <c r="B1725" s="132">
        <v>0.42745370370370367</v>
      </c>
      <c r="C1725" s="133">
        <v>1.0116700000000001</v>
      </c>
      <c r="D1725" s="134" t="s">
        <v>476</v>
      </c>
      <c r="E1725" s="108">
        <v>5.2999999999999999E-2</v>
      </c>
      <c r="F1725" s="108">
        <v>5.8000000000000003E-2</v>
      </c>
      <c r="G1725" s="108">
        <v>5.7000000000000002E-2</v>
      </c>
      <c r="H1725" s="108">
        <v>0.312</v>
      </c>
      <c r="I1725" s="108">
        <v>3.1240000000000001</v>
      </c>
      <c r="J1725" s="108">
        <v>3.1349999999999998</v>
      </c>
      <c r="K1725" s="108">
        <v>9.1999999999999998E-2</v>
      </c>
      <c r="L1725" s="108">
        <v>8.3000000000000004E-2</v>
      </c>
      <c r="M1725" s="108">
        <v>8.6999999999999994E-2</v>
      </c>
      <c r="N1725" s="108">
        <v>8.8999999999999996E-2</v>
      </c>
      <c r="O1725" s="108">
        <v>9.0999999999999998E-2</v>
      </c>
      <c r="P1725" s="108">
        <v>8.6999999999999994E-2</v>
      </c>
      <c r="Q1725" s="108">
        <v>9.0999999999999998E-2</v>
      </c>
      <c r="R1725" s="108">
        <v>8.7999999999999995E-2</v>
      </c>
      <c r="S1725" s="108">
        <v>8.4000000000000005E-2</v>
      </c>
    </row>
    <row r="1726" spans="1:19" ht="11.25" thickBot="1" x14ac:dyDescent="0.2">
      <c r="A1726" s="112"/>
    </row>
    <row r="1727" spans="1:19" ht="11.25" thickBot="1" x14ac:dyDescent="0.2">
      <c r="A1727" s="107">
        <v>3</v>
      </c>
      <c r="B1727" s="132">
        <v>0.4276388888888889</v>
      </c>
      <c r="C1727" s="133">
        <v>1.0219</v>
      </c>
      <c r="D1727" s="134" t="s">
        <v>477</v>
      </c>
      <c r="E1727" s="108">
        <v>5.2999999999999999E-2</v>
      </c>
      <c r="F1727" s="108">
        <v>5.3999999999999999E-2</v>
      </c>
      <c r="G1727" s="108">
        <v>5.1999999999999998E-2</v>
      </c>
      <c r="H1727" s="108">
        <v>0.313</v>
      </c>
      <c r="I1727" s="108">
        <v>3.133</v>
      </c>
      <c r="J1727" s="108">
        <v>3.1429999999999998</v>
      </c>
      <c r="K1727" s="108">
        <v>9.0999999999999998E-2</v>
      </c>
      <c r="L1727" s="108">
        <v>7.9000000000000001E-2</v>
      </c>
      <c r="M1727" s="108">
        <v>9.0999999999999998E-2</v>
      </c>
      <c r="N1727" s="108">
        <v>9.0999999999999998E-2</v>
      </c>
      <c r="O1727" s="108">
        <v>8.5999999999999993E-2</v>
      </c>
      <c r="P1727" s="108">
        <v>8.7999999999999995E-2</v>
      </c>
      <c r="Q1727" s="108">
        <v>8.5999999999999993E-2</v>
      </c>
      <c r="R1727" s="108">
        <v>8.6999999999999994E-2</v>
      </c>
      <c r="S1727" s="108">
        <v>9.0999999999999998E-2</v>
      </c>
    </row>
    <row r="1728" spans="1:19" ht="11.25" thickBot="1" x14ac:dyDescent="0.2">
      <c r="A1728" s="112"/>
    </row>
    <row r="1729" spans="1:19" ht="11.25" thickBot="1" x14ac:dyDescent="0.2">
      <c r="A1729" s="135" t="s">
        <v>362</v>
      </c>
      <c r="B1729" s="112"/>
      <c r="C1729" s="137">
        <v>1.00973</v>
      </c>
      <c r="D1729" s="134" t="s">
        <v>478</v>
      </c>
      <c r="E1729" s="136">
        <v>5.1999999999999998E-2</v>
      </c>
      <c r="F1729" s="136">
        <v>5.6000000000000001E-2</v>
      </c>
      <c r="G1729" s="136">
        <v>5.5E-2</v>
      </c>
      <c r="H1729" s="136">
        <v>0.312</v>
      </c>
      <c r="I1729" s="136">
        <v>3.1139999999999999</v>
      </c>
      <c r="J1729" s="136">
        <v>3.13</v>
      </c>
      <c r="K1729" s="136">
        <v>9.1999999999999998E-2</v>
      </c>
      <c r="L1729" s="136">
        <v>8.1000000000000003E-2</v>
      </c>
      <c r="M1729" s="136">
        <v>0.09</v>
      </c>
      <c r="N1729" s="136">
        <v>8.6999999999999994E-2</v>
      </c>
      <c r="O1729" s="136">
        <v>8.8999999999999996E-2</v>
      </c>
      <c r="P1729" s="136">
        <v>8.7999999999999995E-2</v>
      </c>
      <c r="Q1729" s="136">
        <v>8.5999999999999993E-2</v>
      </c>
      <c r="R1729" s="136">
        <v>8.7999999999999995E-2</v>
      </c>
      <c r="S1729" s="136">
        <v>8.8999999999999996E-2</v>
      </c>
    </row>
    <row r="1730" spans="1:19" ht="11.25" thickBot="1" x14ac:dyDescent="0.2">
      <c r="A1730" s="112"/>
    </row>
    <row r="1731" spans="1:19" ht="11.25" thickBot="1" x14ac:dyDescent="0.2">
      <c r="A1731" s="138" t="s">
        <v>364</v>
      </c>
      <c r="B1731" s="112"/>
      <c r="C1731" s="137">
        <v>1.323E-2</v>
      </c>
      <c r="D1731" s="134" t="s">
        <v>479</v>
      </c>
      <c r="E1731" s="136">
        <v>2E-3</v>
      </c>
      <c r="F1731" s="136">
        <v>2E-3</v>
      </c>
      <c r="G1731" s="136">
        <v>2E-3</v>
      </c>
      <c r="H1731" s="136">
        <v>1E-3</v>
      </c>
      <c r="I1731" s="136">
        <v>2.5999999999999999E-2</v>
      </c>
      <c r="J1731" s="136">
        <v>1.6E-2</v>
      </c>
      <c r="K1731" s="136">
        <v>1E-3</v>
      </c>
      <c r="L1731" s="136">
        <v>2E-3</v>
      </c>
      <c r="M1731" s="136">
        <v>3.0000000000000001E-3</v>
      </c>
      <c r="N1731" s="136">
        <v>5.0000000000000001E-3</v>
      </c>
      <c r="O1731" s="136">
        <v>3.0000000000000001E-3</v>
      </c>
      <c r="P1731" s="136">
        <v>0</v>
      </c>
      <c r="Q1731" s="136">
        <v>5.0000000000000001E-3</v>
      </c>
      <c r="R1731" s="136">
        <v>1E-3</v>
      </c>
      <c r="S1731" s="136">
        <v>4.0000000000000001E-3</v>
      </c>
    </row>
    <row r="1732" spans="1:19" ht="11.25" thickBot="1" x14ac:dyDescent="0.2">
      <c r="A1732" s="112"/>
    </row>
    <row r="1733" spans="1:19" ht="11.25" thickBot="1" x14ac:dyDescent="0.2">
      <c r="A1733" s="139" t="s">
        <v>366</v>
      </c>
      <c r="B1733" s="112"/>
      <c r="C1733" s="140">
        <v>1.3109999999999999</v>
      </c>
      <c r="D1733" s="134" t="s">
        <v>474</v>
      </c>
      <c r="E1733" s="136">
        <v>4.2809999999999997</v>
      </c>
      <c r="F1733" s="136">
        <v>4.4829999999999997</v>
      </c>
      <c r="G1733" s="136">
        <v>4.1529999999999996</v>
      </c>
      <c r="H1733" s="136">
        <v>0.45800000000000002</v>
      </c>
      <c r="I1733" s="136">
        <v>0.84299999999999997</v>
      </c>
      <c r="J1733" s="136">
        <v>0.50800000000000001</v>
      </c>
      <c r="K1733" s="136">
        <v>0.61899999999999999</v>
      </c>
      <c r="L1733" s="136">
        <v>2.665</v>
      </c>
      <c r="M1733" s="136">
        <v>2.8359999999999999</v>
      </c>
      <c r="N1733" s="136">
        <v>5.6589999999999998</v>
      </c>
      <c r="O1733" s="136">
        <v>3.02</v>
      </c>
      <c r="P1733" s="136">
        <v>0.38</v>
      </c>
      <c r="Q1733" s="136">
        <v>5.7480000000000002</v>
      </c>
      <c r="R1733" s="136">
        <v>0.68700000000000006</v>
      </c>
      <c r="S1733" s="136">
        <v>4.5789999999999997</v>
      </c>
    </row>
    <row r="1734" spans="1:19" ht="11.25" thickBot="1" x14ac:dyDescent="0.2">
      <c r="A1734" s="112"/>
    </row>
    <row r="1735" spans="1:19" ht="11.25" thickBot="1" x14ac:dyDescent="0.2">
      <c r="A1735" s="106" t="s">
        <v>357</v>
      </c>
      <c r="B1735" s="106" t="s">
        <v>358</v>
      </c>
      <c r="C1735" s="130" t="s">
        <v>51</v>
      </c>
      <c r="D1735" s="130" t="s">
        <v>52</v>
      </c>
      <c r="E1735" s="130" t="s">
        <v>53</v>
      </c>
      <c r="F1735" s="130" t="s">
        <v>54</v>
      </c>
      <c r="G1735" s="130" t="s">
        <v>55</v>
      </c>
      <c r="H1735" s="130" t="s">
        <v>56</v>
      </c>
      <c r="I1735" s="130" t="s">
        <v>57</v>
      </c>
      <c r="J1735" s="130" t="s">
        <v>58</v>
      </c>
      <c r="K1735" s="130" t="s">
        <v>59</v>
      </c>
      <c r="L1735" s="130" t="s">
        <v>60</v>
      </c>
      <c r="M1735" s="130" t="s">
        <v>61</v>
      </c>
      <c r="N1735" s="130" t="s">
        <v>62</v>
      </c>
      <c r="O1735" s="130" t="s">
        <v>63</v>
      </c>
      <c r="P1735" s="130" t="s">
        <v>64</v>
      </c>
      <c r="Q1735" s="131" t="s">
        <v>65</v>
      </c>
      <c r="R1735" s="131" t="s">
        <v>66</v>
      </c>
      <c r="S1735" s="130" t="s">
        <v>67</v>
      </c>
    </row>
    <row r="1736" spans="1:19" ht="11.25" thickBot="1" x14ac:dyDescent="0.2">
      <c r="A1736" s="112"/>
      <c r="B1736" s="112"/>
      <c r="C1736" s="130" t="s">
        <v>111</v>
      </c>
      <c r="D1736" s="130" t="s">
        <v>111</v>
      </c>
      <c r="E1736" s="130" t="s">
        <v>111</v>
      </c>
      <c r="F1736" s="130" t="s">
        <v>111</v>
      </c>
      <c r="G1736" s="130" t="s">
        <v>111</v>
      </c>
      <c r="H1736" s="130" t="s">
        <v>111</v>
      </c>
      <c r="I1736" s="130" t="s">
        <v>111</v>
      </c>
      <c r="J1736" s="130" t="s">
        <v>111</v>
      </c>
      <c r="K1736" s="130" t="s">
        <v>111</v>
      </c>
      <c r="L1736" s="130" t="s">
        <v>111</v>
      </c>
      <c r="M1736" s="130" t="s">
        <v>111</v>
      </c>
      <c r="N1736" s="130" t="s">
        <v>111</v>
      </c>
      <c r="O1736" s="130" t="s">
        <v>111</v>
      </c>
      <c r="P1736" s="130" t="s">
        <v>111</v>
      </c>
      <c r="Q1736" s="131" t="s">
        <v>111</v>
      </c>
      <c r="R1736" s="131" t="s">
        <v>111</v>
      </c>
      <c r="S1736" s="130" t="s">
        <v>111</v>
      </c>
    </row>
    <row r="1737" spans="1:19" ht="11.25" thickBot="1" x14ac:dyDescent="0.2">
      <c r="A1737" s="107">
        <v>1</v>
      </c>
      <c r="B1737" s="132">
        <v>0.42726851851851855</v>
      </c>
      <c r="C1737" s="108">
        <v>8.8999999999999996E-2</v>
      </c>
      <c r="D1737" s="108">
        <v>8.6999999999999994E-2</v>
      </c>
      <c r="E1737" s="108">
        <v>8.7999999999999995E-2</v>
      </c>
      <c r="F1737" s="108">
        <v>0.09</v>
      </c>
      <c r="G1737" s="108">
        <v>8.7999999999999995E-2</v>
      </c>
      <c r="H1737" s="108">
        <v>4.7E-2</v>
      </c>
      <c r="I1737" s="108">
        <v>0.308</v>
      </c>
      <c r="J1737" s="108">
        <v>0.33400000000000002</v>
      </c>
      <c r="K1737" s="108">
        <v>0.32500000000000001</v>
      </c>
      <c r="L1737" s="108">
        <v>4.1000000000000002E-2</v>
      </c>
      <c r="M1737" s="108">
        <v>4.4999999999999998E-2</v>
      </c>
      <c r="N1737" s="108">
        <v>8.0000000000000002E-3</v>
      </c>
      <c r="O1737" s="108">
        <v>1.9910000000000001</v>
      </c>
      <c r="P1737" s="108">
        <v>0.33800000000000002</v>
      </c>
      <c r="Q1737" s="133">
        <v>0.98136000000000001</v>
      </c>
      <c r="R1737" s="134" t="s">
        <v>480</v>
      </c>
      <c r="S1737" s="108">
        <v>8.8999999999999996E-2</v>
      </c>
    </row>
    <row r="1738" spans="1:19" ht="11.25" thickBot="1" x14ac:dyDescent="0.2">
      <c r="A1738" s="112"/>
    </row>
    <row r="1739" spans="1:19" ht="11.25" thickBot="1" x14ac:dyDescent="0.2">
      <c r="A1739" s="107">
        <v>2</v>
      </c>
      <c r="B1739" s="132">
        <v>0.42745370370370367</v>
      </c>
      <c r="C1739" s="108">
        <v>8.7999999999999995E-2</v>
      </c>
      <c r="D1739" s="108">
        <v>9.1999999999999998E-2</v>
      </c>
      <c r="E1739" s="108">
        <v>9.0999999999999998E-2</v>
      </c>
      <c r="F1739" s="108">
        <v>8.3000000000000004E-2</v>
      </c>
      <c r="G1739" s="108">
        <v>8.6999999999999994E-2</v>
      </c>
      <c r="H1739" s="108">
        <v>4.8000000000000001E-2</v>
      </c>
      <c r="I1739" s="108">
        <v>0.312</v>
      </c>
      <c r="J1739" s="108">
        <v>0.34200000000000003</v>
      </c>
      <c r="K1739" s="108">
        <v>0.33800000000000002</v>
      </c>
      <c r="L1739" s="108">
        <v>4.2000000000000003E-2</v>
      </c>
      <c r="M1739" s="108">
        <v>4.4999999999999998E-2</v>
      </c>
      <c r="N1739" s="108">
        <v>1.4999999999999999E-2</v>
      </c>
      <c r="O1739" s="108">
        <v>2.0230000000000001</v>
      </c>
      <c r="P1739" s="108">
        <v>0.33400000000000002</v>
      </c>
      <c r="Q1739" s="133">
        <v>0.99816000000000005</v>
      </c>
      <c r="R1739" s="134" t="s">
        <v>481</v>
      </c>
      <c r="S1739" s="108">
        <v>9.0999999999999998E-2</v>
      </c>
    </row>
    <row r="1740" spans="1:19" ht="11.25" thickBot="1" x14ac:dyDescent="0.2">
      <c r="A1740" s="112"/>
    </row>
    <row r="1741" spans="1:19" ht="11.25" thickBot="1" x14ac:dyDescent="0.2">
      <c r="A1741" s="107">
        <v>3</v>
      </c>
      <c r="B1741" s="132">
        <v>0.4276388888888889</v>
      </c>
      <c r="C1741" s="108">
        <v>9.0999999999999998E-2</v>
      </c>
      <c r="D1741" s="108">
        <v>9.1999999999999998E-2</v>
      </c>
      <c r="E1741" s="108">
        <v>8.8999999999999996E-2</v>
      </c>
      <c r="F1741" s="108">
        <v>8.6999999999999994E-2</v>
      </c>
      <c r="G1741" s="108">
        <v>8.8999999999999996E-2</v>
      </c>
      <c r="H1741" s="108">
        <v>4.7E-2</v>
      </c>
      <c r="I1741" s="108">
        <v>0.314</v>
      </c>
      <c r="J1741" s="108">
        <v>0.32900000000000001</v>
      </c>
      <c r="K1741" s="108">
        <v>0.33100000000000002</v>
      </c>
      <c r="L1741" s="108">
        <v>4.2000000000000003E-2</v>
      </c>
      <c r="M1741" s="108">
        <v>4.4999999999999998E-2</v>
      </c>
      <c r="N1741" s="108">
        <v>8.9999999999999993E-3</v>
      </c>
      <c r="O1741" s="108">
        <v>2.0059999999999998</v>
      </c>
      <c r="P1741" s="108">
        <v>0.33400000000000002</v>
      </c>
      <c r="Q1741" s="133">
        <v>1.00728</v>
      </c>
      <c r="R1741" s="134" t="s">
        <v>482</v>
      </c>
      <c r="S1741" s="108">
        <v>8.7999999999999995E-2</v>
      </c>
    </row>
    <row r="1742" spans="1:19" ht="11.25" thickBot="1" x14ac:dyDescent="0.2">
      <c r="A1742" s="112"/>
    </row>
    <row r="1743" spans="1:19" ht="11.25" thickBot="1" x14ac:dyDescent="0.2">
      <c r="A1743" s="135" t="s">
        <v>362</v>
      </c>
      <c r="B1743" s="112"/>
      <c r="C1743" s="136">
        <v>8.8999999999999996E-2</v>
      </c>
      <c r="D1743" s="136">
        <v>0.09</v>
      </c>
      <c r="E1743" s="136">
        <v>8.8999999999999996E-2</v>
      </c>
      <c r="F1743" s="136">
        <v>8.6999999999999994E-2</v>
      </c>
      <c r="G1743" s="136">
        <v>8.7999999999999995E-2</v>
      </c>
      <c r="H1743" s="136">
        <v>4.7E-2</v>
      </c>
      <c r="I1743" s="136">
        <v>0.311</v>
      </c>
      <c r="J1743" s="136">
        <v>0.33500000000000002</v>
      </c>
      <c r="K1743" s="136">
        <v>0.33100000000000002</v>
      </c>
      <c r="L1743" s="136">
        <v>4.2000000000000003E-2</v>
      </c>
      <c r="M1743" s="136">
        <v>4.4999999999999998E-2</v>
      </c>
      <c r="N1743" s="136">
        <v>1.0999999999999999E-2</v>
      </c>
      <c r="O1743" s="136">
        <v>2.0070000000000001</v>
      </c>
      <c r="P1743" s="136">
        <v>0.33500000000000002</v>
      </c>
      <c r="Q1743" s="137">
        <v>0.99560000000000004</v>
      </c>
      <c r="R1743" s="134" t="s">
        <v>483</v>
      </c>
      <c r="S1743" s="136">
        <v>8.8999999999999996E-2</v>
      </c>
    </row>
    <row r="1744" spans="1:19" ht="11.25" thickBot="1" x14ac:dyDescent="0.2">
      <c r="A1744" s="112"/>
    </row>
    <row r="1745" spans="1:19" ht="11.25" thickBot="1" x14ac:dyDescent="0.2">
      <c r="A1745" s="138" t="s">
        <v>364</v>
      </c>
      <c r="B1745" s="112"/>
      <c r="C1745" s="136">
        <v>2E-3</v>
      </c>
      <c r="D1745" s="136">
        <v>3.0000000000000001E-3</v>
      </c>
      <c r="E1745" s="136">
        <v>2E-3</v>
      </c>
      <c r="F1745" s="136">
        <v>3.0000000000000001E-3</v>
      </c>
      <c r="G1745" s="136">
        <v>1E-3</v>
      </c>
      <c r="H1745" s="136">
        <v>1E-3</v>
      </c>
      <c r="I1745" s="136">
        <v>3.0000000000000001E-3</v>
      </c>
      <c r="J1745" s="136">
        <v>7.0000000000000001E-3</v>
      </c>
      <c r="K1745" s="136">
        <v>7.0000000000000001E-3</v>
      </c>
      <c r="L1745" s="136">
        <v>1E-3</v>
      </c>
      <c r="M1745" s="136">
        <v>0</v>
      </c>
      <c r="N1745" s="136">
        <v>4.0000000000000001E-3</v>
      </c>
      <c r="O1745" s="136">
        <v>1.6E-2</v>
      </c>
      <c r="P1745" s="136">
        <v>2E-3</v>
      </c>
      <c r="Q1745" s="137">
        <v>1.315E-2</v>
      </c>
      <c r="R1745" s="134" t="s">
        <v>484</v>
      </c>
      <c r="S1745" s="136">
        <v>2E-3</v>
      </c>
    </row>
    <row r="1746" spans="1:19" ht="11.25" thickBot="1" x14ac:dyDescent="0.2">
      <c r="A1746" s="112"/>
    </row>
    <row r="1747" spans="1:19" ht="11.25" thickBot="1" x14ac:dyDescent="0.2">
      <c r="A1747" s="139" t="s">
        <v>366</v>
      </c>
      <c r="B1747" s="112"/>
      <c r="C1747" s="136">
        <v>1.7569999999999999</v>
      </c>
      <c r="D1747" s="136">
        <v>3.3279999999999998</v>
      </c>
      <c r="E1747" s="136">
        <v>1.8680000000000001</v>
      </c>
      <c r="F1747" s="136">
        <v>3.8370000000000002</v>
      </c>
      <c r="G1747" s="136">
        <v>1.2110000000000001</v>
      </c>
      <c r="H1747" s="136">
        <v>1.2330000000000001</v>
      </c>
      <c r="I1747" s="136">
        <v>1.046</v>
      </c>
      <c r="J1747" s="136">
        <v>1.964</v>
      </c>
      <c r="K1747" s="136">
        <v>1.9770000000000001</v>
      </c>
      <c r="L1747" s="136">
        <v>1.7270000000000001</v>
      </c>
      <c r="M1747" s="136">
        <v>0.26800000000000002</v>
      </c>
      <c r="N1747" s="136">
        <v>34.07</v>
      </c>
      <c r="O1747" s="136">
        <v>0.82099999999999995</v>
      </c>
      <c r="P1747" s="136">
        <v>0.625</v>
      </c>
      <c r="Q1747" s="140">
        <v>1.321</v>
      </c>
      <c r="R1747" s="134" t="s">
        <v>485</v>
      </c>
      <c r="S1747" s="136">
        <v>1.9139999999999999</v>
      </c>
    </row>
    <row r="1748" spans="1:19" ht="11.25" thickBot="1" x14ac:dyDescent="0.2">
      <c r="A1748" s="112"/>
    </row>
    <row r="1749" spans="1:19" ht="11.25" thickBot="1" x14ac:dyDescent="0.2">
      <c r="A1749" s="106" t="s">
        <v>357</v>
      </c>
      <c r="B1749" s="106" t="s">
        <v>358</v>
      </c>
      <c r="C1749" s="130" t="s">
        <v>68</v>
      </c>
    </row>
    <row r="1750" spans="1:19" ht="11.25" thickBot="1" x14ac:dyDescent="0.2">
      <c r="A1750" s="112"/>
      <c r="B1750" s="112"/>
      <c r="C1750" s="130" t="s">
        <v>111</v>
      </c>
    </row>
    <row r="1751" spans="1:19" ht="11.25" thickBot="1" x14ac:dyDescent="0.2">
      <c r="A1751" s="107">
        <v>1</v>
      </c>
      <c r="B1751" s="132">
        <v>0.42726851851851855</v>
      </c>
      <c r="C1751" s="108">
        <v>0.39900000000000002</v>
      </c>
    </row>
    <row r="1752" spans="1:19" ht="11.25" thickBot="1" x14ac:dyDescent="0.2">
      <c r="A1752" s="112"/>
    </row>
    <row r="1753" spans="1:19" ht="11.25" thickBot="1" x14ac:dyDescent="0.2">
      <c r="A1753" s="107">
        <v>2</v>
      </c>
      <c r="B1753" s="132">
        <v>0.42745370370370367</v>
      </c>
      <c r="C1753" s="108">
        <v>0.39900000000000002</v>
      </c>
    </row>
    <row r="1754" spans="1:19" ht="11.25" thickBot="1" x14ac:dyDescent="0.2">
      <c r="A1754" s="112"/>
    </row>
    <row r="1755" spans="1:19" ht="11.25" thickBot="1" x14ac:dyDescent="0.2">
      <c r="A1755" s="107">
        <v>3</v>
      </c>
      <c r="B1755" s="132">
        <v>0.4276388888888889</v>
      </c>
      <c r="C1755" s="108">
        <v>0.4</v>
      </c>
    </row>
    <row r="1756" spans="1:19" ht="11.25" thickBot="1" x14ac:dyDescent="0.2">
      <c r="A1756" s="112"/>
    </row>
    <row r="1757" spans="1:19" ht="11.25" thickBot="1" x14ac:dyDescent="0.2">
      <c r="A1757" s="135" t="s">
        <v>362</v>
      </c>
      <c r="B1757" s="112"/>
      <c r="C1757" s="136">
        <v>0.39900000000000002</v>
      </c>
    </row>
    <row r="1758" spans="1:19" ht="11.25" thickBot="1" x14ac:dyDescent="0.2">
      <c r="A1758" s="112"/>
    </row>
    <row r="1759" spans="1:19" ht="11.25" thickBot="1" x14ac:dyDescent="0.2">
      <c r="A1759" s="138" t="s">
        <v>364</v>
      </c>
      <c r="B1759" s="112"/>
      <c r="C1759" s="136">
        <v>0</v>
      </c>
    </row>
    <row r="1760" spans="1:19" ht="11.25" thickBot="1" x14ac:dyDescent="0.2">
      <c r="A1760" s="112"/>
    </row>
    <row r="1761" spans="1:19" ht="11.25" thickBot="1" x14ac:dyDescent="0.2">
      <c r="A1761" s="139" t="s">
        <v>366</v>
      </c>
      <c r="B1761" s="112"/>
      <c r="C1761" s="136">
        <v>0.105</v>
      </c>
    </row>
    <row r="1762" spans="1:19" ht="10.5" x14ac:dyDescent="0.15">
      <c r="A1762" s="112"/>
    </row>
    <row r="1763" spans="1:19" x14ac:dyDescent="0.15">
      <c r="A1763" s="129"/>
      <c r="B1763" s="86" t="s">
        <v>486</v>
      </c>
    </row>
    <row r="1764" spans="1:19" ht="9.75" thickBot="1" x14ac:dyDescent="0.2">
      <c r="A1764" s="81" t="s">
        <v>356</v>
      </c>
    </row>
    <row r="1765" spans="1:19" ht="11.25" thickBot="1" x14ac:dyDescent="0.2">
      <c r="A1765" s="106" t="s">
        <v>357</v>
      </c>
      <c r="B1765" s="106" t="s">
        <v>358</v>
      </c>
      <c r="C1765" s="130" t="s">
        <v>0</v>
      </c>
      <c r="D1765" s="130" t="s">
        <v>1</v>
      </c>
      <c r="E1765" s="130" t="s">
        <v>2</v>
      </c>
      <c r="F1765" s="130" t="s">
        <v>3</v>
      </c>
      <c r="G1765" s="130" t="s">
        <v>4</v>
      </c>
      <c r="H1765" s="130" t="s">
        <v>5</v>
      </c>
      <c r="I1765" s="131" t="s">
        <v>6</v>
      </c>
      <c r="J1765" s="131" t="s">
        <v>7</v>
      </c>
      <c r="K1765" s="130" t="s">
        <v>8</v>
      </c>
      <c r="L1765" s="130" t="s">
        <v>9</v>
      </c>
      <c r="M1765" s="130" t="s">
        <v>10</v>
      </c>
      <c r="N1765" s="130" t="s">
        <v>11</v>
      </c>
      <c r="O1765" s="130" t="s">
        <v>12</v>
      </c>
      <c r="P1765" s="130" t="s">
        <v>13</v>
      </c>
      <c r="Q1765" s="130" t="s">
        <v>14</v>
      </c>
      <c r="R1765" s="130" t="s">
        <v>15</v>
      </c>
      <c r="S1765" s="130" t="s">
        <v>16</v>
      </c>
    </row>
    <row r="1766" spans="1:19" ht="11.25" thickBot="1" x14ac:dyDescent="0.2">
      <c r="A1766" s="112"/>
      <c r="B1766" s="112"/>
      <c r="C1766" s="130" t="s">
        <v>111</v>
      </c>
      <c r="D1766" s="130" t="s">
        <v>111</v>
      </c>
      <c r="E1766" s="130" t="s">
        <v>111</v>
      </c>
      <c r="F1766" s="130" t="s">
        <v>111</v>
      </c>
      <c r="G1766" s="130" t="s">
        <v>111</v>
      </c>
      <c r="H1766" s="130" t="s">
        <v>111</v>
      </c>
      <c r="I1766" s="131" t="s">
        <v>111</v>
      </c>
      <c r="J1766" s="131" t="s">
        <v>111</v>
      </c>
      <c r="K1766" s="130" t="s">
        <v>111</v>
      </c>
      <c r="L1766" s="130" t="s">
        <v>111</v>
      </c>
      <c r="M1766" s="130" t="s">
        <v>111</v>
      </c>
      <c r="N1766" s="130" t="s">
        <v>111</v>
      </c>
      <c r="O1766" s="130" t="s">
        <v>111</v>
      </c>
      <c r="P1766" s="130" t="s">
        <v>111</v>
      </c>
      <c r="Q1766" s="130" t="s">
        <v>111</v>
      </c>
      <c r="R1766" s="130" t="s">
        <v>111</v>
      </c>
      <c r="S1766" s="130" t="s">
        <v>111</v>
      </c>
    </row>
    <row r="1767" spans="1:19" ht="11.25" thickBot="1" x14ac:dyDescent="0.2">
      <c r="A1767" s="107">
        <v>1</v>
      </c>
      <c r="B1767" s="132">
        <v>0.43241898148148145</v>
      </c>
      <c r="C1767" s="141" t="s">
        <v>487</v>
      </c>
      <c r="D1767" s="108">
        <v>144.80000000000001</v>
      </c>
      <c r="E1767" s="141" t="s">
        <v>488</v>
      </c>
      <c r="F1767" s="108">
        <v>73.349999999999994</v>
      </c>
      <c r="G1767" s="141" t="s">
        <v>489</v>
      </c>
      <c r="H1767" s="108">
        <v>78.599999999999994</v>
      </c>
      <c r="I1767" s="133">
        <v>1.03024</v>
      </c>
      <c r="J1767" s="134" t="s">
        <v>490</v>
      </c>
      <c r="K1767" s="108">
        <v>64.73</v>
      </c>
      <c r="L1767" s="108">
        <v>3.4529999999999998</v>
      </c>
      <c r="M1767" s="108">
        <v>3.4</v>
      </c>
      <c r="N1767" s="108">
        <v>1.575</v>
      </c>
      <c r="O1767" s="108">
        <v>13.18</v>
      </c>
      <c r="P1767" s="108">
        <v>167.9</v>
      </c>
      <c r="Q1767" s="108">
        <v>1.327</v>
      </c>
      <c r="R1767" s="108">
        <v>1.4930000000000001</v>
      </c>
      <c r="S1767" s="108">
        <v>1.421</v>
      </c>
    </row>
    <row r="1768" spans="1:19" ht="11.25" thickBot="1" x14ac:dyDescent="0.2">
      <c r="A1768" s="112"/>
    </row>
    <row r="1769" spans="1:19" ht="11.25" thickBot="1" x14ac:dyDescent="0.2">
      <c r="A1769" s="107">
        <v>2</v>
      </c>
      <c r="B1769" s="132">
        <v>0.43260416666666668</v>
      </c>
      <c r="C1769" s="141" t="s">
        <v>491</v>
      </c>
      <c r="D1769" s="108">
        <v>144.9</v>
      </c>
      <c r="E1769" s="141" t="s">
        <v>488</v>
      </c>
      <c r="F1769" s="108">
        <v>72.86</v>
      </c>
      <c r="G1769" s="141" t="s">
        <v>492</v>
      </c>
      <c r="H1769" s="108">
        <v>100.9</v>
      </c>
      <c r="I1769" s="133">
        <v>1.0272300000000001</v>
      </c>
      <c r="J1769" s="134" t="s">
        <v>493</v>
      </c>
      <c r="K1769" s="108">
        <v>64.91</v>
      </c>
      <c r="L1769" s="108">
        <v>3.556</v>
      </c>
      <c r="M1769" s="108">
        <v>3.4340000000000002</v>
      </c>
      <c r="N1769" s="108">
        <v>1.577</v>
      </c>
      <c r="O1769" s="108">
        <v>13.22</v>
      </c>
      <c r="P1769" s="108">
        <v>170.5</v>
      </c>
      <c r="Q1769" s="108">
        <v>1.321</v>
      </c>
      <c r="R1769" s="108">
        <v>1.5189999999999999</v>
      </c>
      <c r="S1769" s="108">
        <v>1.3680000000000001</v>
      </c>
    </row>
    <row r="1770" spans="1:19" ht="11.25" thickBot="1" x14ac:dyDescent="0.2">
      <c r="A1770" s="112"/>
    </row>
    <row r="1771" spans="1:19" ht="11.25" thickBot="1" x14ac:dyDescent="0.2">
      <c r="A1771" s="107">
        <v>3</v>
      </c>
      <c r="B1771" s="132">
        <v>0.43277777777777776</v>
      </c>
      <c r="C1771" s="141" t="s">
        <v>494</v>
      </c>
      <c r="D1771" s="108">
        <v>145.19999999999999</v>
      </c>
      <c r="E1771" s="141" t="s">
        <v>495</v>
      </c>
      <c r="F1771" s="108">
        <v>71.73</v>
      </c>
      <c r="G1771" s="141" t="s">
        <v>496</v>
      </c>
      <c r="H1771" s="108">
        <v>99.75</v>
      </c>
      <c r="I1771" s="133">
        <v>1.02779</v>
      </c>
      <c r="J1771" s="134" t="s">
        <v>497</v>
      </c>
      <c r="K1771" s="108">
        <v>64.98</v>
      </c>
      <c r="L1771" s="108">
        <v>3.7850000000000001</v>
      </c>
      <c r="M1771" s="108">
        <v>3.452</v>
      </c>
      <c r="N1771" s="108">
        <v>1.579</v>
      </c>
      <c r="O1771" s="108">
        <v>13.27</v>
      </c>
      <c r="P1771" s="108">
        <v>170.8</v>
      </c>
      <c r="Q1771" s="108">
        <v>1.32</v>
      </c>
      <c r="R1771" s="108">
        <v>1.498</v>
      </c>
      <c r="S1771" s="108">
        <v>1.3879999999999999</v>
      </c>
    </row>
    <row r="1772" spans="1:19" ht="11.25" thickBot="1" x14ac:dyDescent="0.2">
      <c r="A1772" s="112"/>
    </row>
    <row r="1773" spans="1:19" ht="11.25" thickBot="1" x14ac:dyDescent="0.2">
      <c r="A1773" s="135" t="s">
        <v>362</v>
      </c>
      <c r="B1773" s="112"/>
      <c r="C1773" s="141" t="s">
        <v>498</v>
      </c>
      <c r="D1773" s="136">
        <v>145</v>
      </c>
      <c r="E1773" s="141" t="s">
        <v>499</v>
      </c>
      <c r="F1773" s="136">
        <v>72.64</v>
      </c>
      <c r="G1773" s="141" t="s">
        <v>500</v>
      </c>
      <c r="H1773" s="136">
        <v>93.09</v>
      </c>
      <c r="I1773" s="137">
        <v>1.0284199999999999</v>
      </c>
      <c r="J1773" s="134" t="s">
        <v>501</v>
      </c>
      <c r="K1773" s="136">
        <v>64.88</v>
      </c>
      <c r="L1773" s="136">
        <v>3.5979999999999999</v>
      </c>
      <c r="M1773" s="136">
        <v>3.4289999999999998</v>
      </c>
      <c r="N1773" s="136">
        <v>1.577</v>
      </c>
      <c r="O1773" s="136">
        <v>13.22</v>
      </c>
      <c r="P1773" s="136">
        <v>169.7</v>
      </c>
      <c r="Q1773" s="136">
        <v>1.3220000000000001</v>
      </c>
      <c r="R1773" s="136">
        <v>1.5029999999999999</v>
      </c>
      <c r="S1773" s="136">
        <v>1.3919999999999999</v>
      </c>
    </row>
    <row r="1774" spans="1:19" ht="11.25" thickBot="1" x14ac:dyDescent="0.2">
      <c r="A1774" s="112"/>
    </row>
    <row r="1775" spans="1:19" ht="11.25" thickBot="1" x14ac:dyDescent="0.2">
      <c r="A1775" s="138" t="s">
        <v>364</v>
      </c>
      <c r="B1775" s="112"/>
      <c r="C1775" s="141" t="s">
        <v>502</v>
      </c>
      <c r="D1775" s="136">
        <v>0.23300000000000001</v>
      </c>
      <c r="E1775" s="141" t="s">
        <v>503</v>
      </c>
      <c r="F1775" s="136">
        <v>0.83199999999999996</v>
      </c>
      <c r="G1775" s="141" t="s">
        <v>504</v>
      </c>
      <c r="H1775" s="136">
        <v>12.57</v>
      </c>
      <c r="I1775" s="137">
        <v>1.6000000000000001E-3</v>
      </c>
      <c r="J1775" s="134" t="s">
        <v>505</v>
      </c>
      <c r="K1775" s="136">
        <v>0.127</v>
      </c>
      <c r="L1775" s="136">
        <v>0.17</v>
      </c>
      <c r="M1775" s="136">
        <v>2.7E-2</v>
      </c>
      <c r="N1775" s="136">
        <v>2E-3</v>
      </c>
      <c r="O1775" s="136">
        <v>4.2999999999999997E-2</v>
      </c>
      <c r="P1775" s="136">
        <v>1.635</v>
      </c>
      <c r="Q1775" s="136">
        <v>4.0000000000000001E-3</v>
      </c>
      <c r="R1775" s="136">
        <v>1.4E-2</v>
      </c>
      <c r="S1775" s="136">
        <v>2.7E-2</v>
      </c>
    </row>
    <row r="1776" spans="1:19" ht="11.25" thickBot="1" x14ac:dyDescent="0.2">
      <c r="A1776" s="112"/>
    </row>
    <row r="1777" spans="1:19" ht="11.25" thickBot="1" x14ac:dyDescent="0.2">
      <c r="A1777" s="139" t="s">
        <v>366</v>
      </c>
      <c r="B1777" s="112"/>
      <c r="C1777" s="141" t="s">
        <v>506</v>
      </c>
      <c r="D1777" s="136">
        <v>0.161</v>
      </c>
      <c r="E1777" s="141" t="s">
        <v>507</v>
      </c>
      <c r="F1777" s="136">
        <v>1.145</v>
      </c>
      <c r="G1777" s="141" t="s">
        <v>508</v>
      </c>
      <c r="H1777" s="136">
        <v>13.5</v>
      </c>
      <c r="I1777" s="140">
        <v>0.156</v>
      </c>
      <c r="J1777" s="134" t="s">
        <v>506</v>
      </c>
      <c r="K1777" s="136">
        <v>0.19600000000000001</v>
      </c>
      <c r="L1777" s="136">
        <v>4.7220000000000004</v>
      </c>
      <c r="M1777" s="136">
        <v>0.77600000000000002</v>
      </c>
      <c r="N1777" s="136">
        <v>0.13400000000000001</v>
      </c>
      <c r="O1777" s="136">
        <v>0.32300000000000001</v>
      </c>
      <c r="P1777" s="136">
        <v>0.96299999999999997</v>
      </c>
      <c r="Q1777" s="136">
        <v>0.30199999999999999</v>
      </c>
      <c r="R1777" s="136">
        <v>0.92900000000000005</v>
      </c>
      <c r="S1777" s="136">
        <v>1.911</v>
      </c>
    </row>
    <row r="1778" spans="1:19" ht="11.25" thickBot="1" x14ac:dyDescent="0.2">
      <c r="A1778" s="112"/>
    </row>
    <row r="1779" spans="1:19" ht="11.25" thickBot="1" x14ac:dyDescent="0.2">
      <c r="A1779" s="106" t="s">
        <v>357</v>
      </c>
      <c r="B1779" s="106" t="s">
        <v>358</v>
      </c>
      <c r="C1779" s="130" t="s">
        <v>17</v>
      </c>
      <c r="D1779" s="130" t="s">
        <v>18</v>
      </c>
      <c r="E1779" s="131" t="s">
        <v>19</v>
      </c>
      <c r="F1779" s="131" t="s">
        <v>20</v>
      </c>
      <c r="G1779" s="130" t="s">
        <v>21</v>
      </c>
      <c r="H1779" s="130" t="s">
        <v>22</v>
      </c>
      <c r="I1779" s="130" t="s">
        <v>23</v>
      </c>
      <c r="J1779" s="130" t="s">
        <v>24</v>
      </c>
      <c r="K1779" s="131" t="s">
        <v>25</v>
      </c>
      <c r="L1779" s="131" t="s">
        <v>26</v>
      </c>
      <c r="M1779" s="130" t="s">
        <v>27</v>
      </c>
      <c r="N1779" s="130" t="s">
        <v>28</v>
      </c>
      <c r="O1779" s="130" t="s">
        <v>29</v>
      </c>
      <c r="P1779" s="130" t="s">
        <v>30</v>
      </c>
      <c r="Q1779" s="130" t="s">
        <v>31</v>
      </c>
      <c r="R1779" s="130" t="s">
        <v>32</v>
      </c>
      <c r="S1779" s="130" t="s">
        <v>33</v>
      </c>
    </row>
    <row r="1780" spans="1:19" ht="11.25" thickBot="1" x14ac:dyDescent="0.2">
      <c r="A1780" s="112"/>
      <c r="B1780" s="112"/>
      <c r="C1780" s="130" t="s">
        <v>111</v>
      </c>
      <c r="D1780" s="130" t="s">
        <v>111</v>
      </c>
      <c r="E1780" s="131" t="s">
        <v>111</v>
      </c>
      <c r="F1780" s="131" t="s">
        <v>111</v>
      </c>
      <c r="G1780" s="130" t="s">
        <v>111</v>
      </c>
      <c r="H1780" s="130" t="s">
        <v>111</v>
      </c>
      <c r="I1780" s="130" t="s">
        <v>111</v>
      </c>
      <c r="J1780" s="130" t="s">
        <v>111</v>
      </c>
      <c r="K1780" s="131" t="s">
        <v>111</v>
      </c>
      <c r="L1780" s="131" t="s">
        <v>111</v>
      </c>
      <c r="M1780" s="130" t="s">
        <v>111</v>
      </c>
      <c r="N1780" s="130" t="s">
        <v>111</v>
      </c>
      <c r="O1780" s="130" t="s">
        <v>111</v>
      </c>
      <c r="P1780" s="130" t="s">
        <v>111</v>
      </c>
      <c r="Q1780" s="130" t="s">
        <v>111</v>
      </c>
      <c r="R1780" s="130" t="s">
        <v>111</v>
      </c>
      <c r="S1780" s="130" t="s">
        <v>111</v>
      </c>
    </row>
    <row r="1781" spans="1:19" ht="11.25" thickBot="1" x14ac:dyDescent="0.2">
      <c r="A1781" s="107">
        <v>1</v>
      </c>
      <c r="B1781" s="132">
        <v>0.43241898148148145</v>
      </c>
      <c r="C1781" s="108">
        <v>1.79</v>
      </c>
      <c r="D1781" s="108">
        <v>0.44400000000000001</v>
      </c>
      <c r="E1781" s="133">
        <v>1.0064</v>
      </c>
      <c r="F1781" s="133">
        <v>0.98865999999999998</v>
      </c>
      <c r="G1781" s="108">
        <v>0.56499999999999995</v>
      </c>
      <c r="H1781" s="108">
        <v>1.2989999999999999</v>
      </c>
      <c r="I1781" s="108">
        <v>3.3929999999999998</v>
      </c>
      <c r="J1781" s="108">
        <v>1.38</v>
      </c>
      <c r="K1781" s="133">
        <v>1.0192000000000001</v>
      </c>
      <c r="L1781" s="134" t="s">
        <v>509</v>
      </c>
      <c r="M1781" s="108">
        <v>0.45400000000000001</v>
      </c>
      <c r="N1781" s="108">
        <v>1.4219999999999999</v>
      </c>
      <c r="O1781" s="108">
        <v>0.105</v>
      </c>
      <c r="P1781" s="108">
        <v>0.106</v>
      </c>
      <c r="Q1781" s="108">
        <v>7.6999999999999999E-2</v>
      </c>
      <c r="R1781" s="108">
        <v>4.3860000000000001</v>
      </c>
      <c r="S1781" s="108">
        <v>1.3620000000000001</v>
      </c>
    </row>
    <row r="1782" spans="1:19" ht="11.25" thickBot="1" x14ac:dyDescent="0.2">
      <c r="A1782" s="112"/>
    </row>
    <row r="1783" spans="1:19" ht="11.25" thickBot="1" x14ac:dyDescent="0.2">
      <c r="A1783" s="107">
        <v>2</v>
      </c>
      <c r="B1783" s="132">
        <v>0.43260416666666668</v>
      </c>
      <c r="C1783" s="108">
        <v>1.4930000000000001</v>
      </c>
      <c r="D1783" s="108">
        <v>0.45100000000000001</v>
      </c>
      <c r="E1783" s="133">
        <v>1.0191300000000001</v>
      </c>
      <c r="F1783" s="133">
        <v>0.99714000000000003</v>
      </c>
      <c r="G1783" s="108">
        <v>0.79300000000000004</v>
      </c>
      <c r="H1783" s="108">
        <v>0.66</v>
      </c>
      <c r="I1783" s="108">
        <v>3.383</v>
      </c>
      <c r="J1783" s="108">
        <v>1.3720000000000001</v>
      </c>
      <c r="K1783" s="133">
        <v>1.0417799999999999</v>
      </c>
      <c r="L1783" s="134" t="s">
        <v>510</v>
      </c>
      <c r="M1783" s="108">
        <v>0.45900000000000002</v>
      </c>
      <c r="N1783" s="108">
        <v>1.391</v>
      </c>
      <c r="O1783" s="108">
        <v>0.113</v>
      </c>
      <c r="P1783" s="108">
        <v>0.10199999999999999</v>
      </c>
      <c r="Q1783" s="108">
        <v>7.6999999999999999E-2</v>
      </c>
      <c r="R1783" s="108">
        <v>4.4029999999999996</v>
      </c>
      <c r="S1783" s="108">
        <v>1.32</v>
      </c>
    </row>
    <row r="1784" spans="1:19" ht="11.25" thickBot="1" x14ac:dyDescent="0.2">
      <c r="A1784" s="112"/>
    </row>
    <row r="1785" spans="1:19" ht="11.25" thickBot="1" x14ac:dyDescent="0.2">
      <c r="A1785" s="107">
        <v>3</v>
      </c>
      <c r="B1785" s="132">
        <v>0.43277777777777776</v>
      </c>
      <c r="C1785" s="108">
        <v>1.3520000000000001</v>
      </c>
      <c r="D1785" s="108">
        <v>0.443</v>
      </c>
      <c r="E1785" s="133">
        <v>1.0362100000000001</v>
      </c>
      <c r="F1785" s="133">
        <v>0.99167000000000005</v>
      </c>
      <c r="G1785" s="108">
        <v>0.68300000000000005</v>
      </c>
      <c r="H1785" s="108">
        <v>0.23400000000000001</v>
      </c>
      <c r="I1785" s="108">
        <v>3.355</v>
      </c>
      <c r="J1785" s="108">
        <v>1.3640000000000001</v>
      </c>
      <c r="K1785" s="133">
        <v>1.03555</v>
      </c>
      <c r="L1785" s="134" t="s">
        <v>511</v>
      </c>
      <c r="M1785" s="108">
        <v>0.45400000000000001</v>
      </c>
      <c r="N1785" s="108">
        <v>1.419</v>
      </c>
      <c r="O1785" s="108">
        <v>0.108</v>
      </c>
      <c r="P1785" s="108">
        <v>0.107</v>
      </c>
      <c r="Q1785" s="108">
        <v>7.9000000000000001E-2</v>
      </c>
      <c r="R1785" s="108">
        <v>4.43</v>
      </c>
      <c r="S1785" s="108">
        <v>1.355</v>
      </c>
    </row>
    <row r="1786" spans="1:19" ht="11.25" thickBot="1" x14ac:dyDescent="0.2">
      <c r="A1786" s="112"/>
    </row>
    <row r="1787" spans="1:19" ht="11.25" thickBot="1" x14ac:dyDescent="0.2">
      <c r="A1787" s="135" t="s">
        <v>362</v>
      </c>
      <c r="B1787" s="112"/>
      <c r="C1787" s="136">
        <v>1.5449999999999999</v>
      </c>
      <c r="D1787" s="136">
        <v>0.44600000000000001</v>
      </c>
      <c r="E1787" s="137">
        <v>1.02058</v>
      </c>
      <c r="F1787" s="137">
        <v>0.99248999999999998</v>
      </c>
      <c r="G1787" s="136">
        <v>0.68</v>
      </c>
      <c r="H1787" s="136">
        <v>0.73099999999999998</v>
      </c>
      <c r="I1787" s="136">
        <v>3.3769999999999998</v>
      </c>
      <c r="J1787" s="136">
        <v>1.3720000000000001</v>
      </c>
      <c r="K1787" s="137">
        <v>1.0321800000000001</v>
      </c>
      <c r="L1787" s="134" t="s">
        <v>512</v>
      </c>
      <c r="M1787" s="136">
        <v>0.45600000000000002</v>
      </c>
      <c r="N1787" s="136">
        <v>1.41</v>
      </c>
      <c r="O1787" s="136">
        <v>0.109</v>
      </c>
      <c r="P1787" s="136">
        <v>0.105</v>
      </c>
      <c r="Q1787" s="136">
        <v>7.8E-2</v>
      </c>
      <c r="R1787" s="136">
        <v>4.4059999999999997</v>
      </c>
      <c r="S1787" s="136">
        <v>1.3460000000000001</v>
      </c>
    </row>
    <row r="1788" spans="1:19" ht="11.25" thickBot="1" x14ac:dyDescent="0.2">
      <c r="A1788" s="112"/>
    </row>
    <row r="1789" spans="1:19" ht="11.25" thickBot="1" x14ac:dyDescent="0.2">
      <c r="A1789" s="138" t="s">
        <v>364</v>
      </c>
      <c r="B1789" s="112"/>
      <c r="C1789" s="136">
        <v>0.224</v>
      </c>
      <c r="D1789" s="136">
        <v>5.0000000000000001E-3</v>
      </c>
      <c r="E1789" s="137">
        <v>1.4959999999999999E-2</v>
      </c>
      <c r="F1789" s="137">
        <v>4.3E-3</v>
      </c>
      <c r="G1789" s="136">
        <v>0.114</v>
      </c>
      <c r="H1789" s="136">
        <v>0.53600000000000003</v>
      </c>
      <c r="I1789" s="136">
        <v>0.02</v>
      </c>
      <c r="J1789" s="136">
        <v>8.0000000000000002E-3</v>
      </c>
      <c r="K1789" s="137">
        <v>1.166E-2</v>
      </c>
      <c r="L1789" s="134" t="s">
        <v>513</v>
      </c>
      <c r="M1789" s="136">
        <v>3.0000000000000001E-3</v>
      </c>
      <c r="N1789" s="136">
        <v>1.7000000000000001E-2</v>
      </c>
      <c r="O1789" s="136">
        <v>4.0000000000000001E-3</v>
      </c>
      <c r="P1789" s="136">
        <v>2E-3</v>
      </c>
      <c r="Q1789" s="136">
        <v>1E-3</v>
      </c>
      <c r="R1789" s="136">
        <v>2.1999999999999999E-2</v>
      </c>
      <c r="S1789" s="136">
        <v>2.3E-2</v>
      </c>
    </row>
    <row r="1790" spans="1:19" ht="11.25" thickBot="1" x14ac:dyDescent="0.2">
      <c r="A1790" s="112"/>
    </row>
    <row r="1791" spans="1:19" ht="11.25" thickBot="1" x14ac:dyDescent="0.2">
      <c r="A1791" s="139" t="s">
        <v>366</v>
      </c>
      <c r="B1791" s="112"/>
      <c r="C1791" s="136">
        <v>14.49</v>
      </c>
      <c r="D1791" s="136">
        <v>1.0289999999999999</v>
      </c>
      <c r="E1791" s="140">
        <v>1.466</v>
      </c>
      <c r="F1791" s="140">
        <v>0.433</v>
      </c>
      <c r="G1791" s="136">
        <v>16.73</v>
      </c>
      <c r="H1791" s="136">
        <v>73.3</v>
      </c>
      <c r="I1791" s="136">
        <v>0.57999999999999996</v>
      </c>
      <c r="J1791" s="136">
        <v>0.59799999999999998</v>
      </c>
      <c r="K1791" s="140">
        <v>1.1299999999999999</v>
      </c>
      <c r="L1791" s="134" t="s">
        <v>514</v>
      </c>
      <c r="M1791" s="136">
        <v>0.64200000000000002</v>
      </c>
      <c r="N1791" s="136">
        <v>1.2090000000000001</v>
      </c>
      <c r="O1791" s="136">
        <v>3.8290000000000002</v>
      </c>
      <c r="P1791" s="136">
        <v>2.3170000000000002</v>
      </c>
      <c r="Q1791" s="136">
        <v>1.462</v>
      </c>
      <c r="R1791" s="136">
        <v>0.50900000000000001</v>
      </c>
      <c r="S1791" s="136">
        <v>1.673</v>
      </c>
    </row>
    <row r="1792" spans="1:19" ht="11.25" thickBot="1" x14ac:dyDescent="0.2">
      <c r="A1792" s="112"/>
    </row>
    <row r="1793" spans="1:19" ht="11.25" thickBot="1" x14ac:dyDescent="0.2">
      <c r="A1793" s="106" t="s">
        <v>357</v>
      </c>
      <c r="B1793" s="106" t="s">
        <v>358</v>
      </c>
      <c r="C1793" s="131" t="s">
        <v>34</v>
      </c>
      <c r="D1793" s="131" t="s">
        <v>35</v>
      </c>
      <c r="E1793" s="130" t="s">
        <v>36</v>
      </c>
      <c r="F1793" s="130" t="s">
        <v>37</v>
      </c>
      <c r="G1793" s="130" t="s">
        <v>38</v>
      </c>
      <c r="H1793" s="130" t="s">
        <v>39</v>
      </c>
      <c r="I1793" s="130" t="s">
        <v>40</v>
      </c>
      <c r="J1793" s="130" t="s">
        <v>41</v>
      </c>
      <c r="K1793" s="130" t="s">
        <v>42</v>
      </c>
      <c r="L1793" s="130" t="s">
        <v>43</v>
      </c>
      <c r="M1793" s="130" t="s">
        <v>44</v>
      </c>
      <c r="N1793" s="130" t="s">
        <v>45</v>
      </c>
      <c r="O1793" s="130" t="s">
        <v>46</v>
      </c>
      <c r="P1793" s="130" t="s">
        <v>47</v>
      </c>
      <c r="Q1793" s="130" t="s">
        <v>48</v>
      </c>
      <c r="R1793" s="130" t="s">
        <v>49</v>
      </c>
      <c r="S1793" s="130" t="s">
        <v>50</v>
      </c>
    </row>
    <row r="1794" spans="1:19" ht="11.25" thickBot="1" x14ac:dyDescent="0.2">
      <c r="A1794" s="112"/>
      <c r="B1794" s="112"/>
      <c r="C1794" s="131" t="s">
        <v>111</v>
      </c>
      <c r="D1794" s="131" t="s">
        <v>111</v>
      </c>
      <c r="E1794" s="130" t="s">
        <v>111</v>
      </c>
      <c r="F1794" s="130" t="s">
        <v>111</v>
      </c>
      <c r="G1794" s="130" t="s">
        <v>111</v>
      </c>
      <c r="H1794" s="130" t="s">
        <v>111</v>
      </c>
      <c r="I1794" s="130" t="s">
        <v>111</v>
      </c>
      <c r="J1794" s="130" t="s">
        <v>111</v>
      </c>
      <c r="K1794" s="130" t="s">
        <v>111</v>
      </c>
      <c r="L1794" s="130" t="s">
        <v>111</v>
      </c>
      <c r="M1794" s="130" t="s">
        <v>111</v>
      </c>
      <c r="N1794" s="130" t="s">
        <v>111</v>
      </c>
      <c r="O1794" s="130" t="s">
        <v>111</v>
      </c>
      <c r="P1794" s="130" t="s">
        <v>111</v>
      </c>
      <c r="Q1794" s="130" t="s">
        <v>111</v>
      </c>
      <c r="R1794" s="130" t="s">
        <v>111</v>
      </c>
      <c r="S1794" s="130" t="s">
        <v>111</v>
      </c>
    </row>
    <row r="1795" spans="1:19" ht="11.25" thickBot="1" x14ac:dyDescent="0.2">
      <c r="A1795" s="107">
        <v>1</v>
      </c>
      <c r="B1795" s="132">
        <v>0.43241898148148145</v>
      </c>
      <c r="C1795" s="133">
        <v>1.01091</v>
      </c>
      <c r="D1795" s="134" t="s">
        <v>515</v>
      </c>
      <c r="E1795" s="108">
        <v>9.9000000000000005E-2</v>
      </c>
      <c r="F1795" s="108">
        <v>0.112</v>
      </c>
      <c r="G1795" s="108">
        <v>0.10199999999999999</v>
      </c>
      <c r="H1795" s="108">
        <v>0.61799999999999999</v>
      </c>
      <c r="I1795" s="108">
        <v>6.1440000000000001</v>
      </c>
      <c r="J1795" s="108">
        <v>6.2149999999999999</v>
      </c>
      <c r="K1795" s="108">
        <v>0.183</v>
      </c>
      <c r="L1795" s="108">
        <v>0.17199999999999999</v>
      </c>
      <c r="M1795" s="108">
        <v>0.17799999999999999</v>
      </c>
      <c r="N1795" s="108">
        <v>0.17299999999999999</v>
      </c>
      <c r="O1795" s="108">
        <v>0.17299999999999999</v>
      </c>
      <c r="P1795" s="108">
        <v>0.17599999999999999</v>
      </c>
      <c r="Q1795" s="108">
        <v>0.16200000000000001</v>
      </c>
      <c r="R1795" s="108">
        <v>0.17499999999999999</v>
      </c>
      <c r="S1795" s="108">
        <v>0.17599999999999999</v>
      </c>
    </row>
    <row r="1796" spans="1:19" ht="11.25" thickBot="1" x14ac:dyDescent="0.2">
      <c r="A1796" s="112"/>
    </row>
    <row r="1797" spans="1:19" ht="11.25" thickBot="1" x14ac:dyDescent="0.2">
      <c r="A1797" s="107">
        <v>2</v>
      </c>
      <c r="B1797" s="132">
        <v>0.43260416666666668</v>
      </c>
      <c r="C1797" s="133">
        <v>1.0311699999999999</v>
      </c>
      <c r="D1797" s="134" t="s">
        <v>516</v>
      </c>
      <c r="E1797" s="108">
        <v>0.10100000000000001</v>
      </c>
      <c r="F1797" s="108">
        <v>0.108</v>
      </c>
      <c r="G1797" s="108">
        <v>0.105</v>
      </c>
      <c r="H1797" s="108">
        <v>0.621</v>
      </c>
      <c r="I1797" s="108">
        <v>6.2190000000000003</v>
      </c>
      <c r="J1797" s="108">
        <v>6.2519999999999998</v>
      </c>
      <c r="K1797" s="108">
        <v>0.185</v>
      </c>
      <c r="L1797" s="108">
        <v>0.17</v>
      </c>
      <c r="M1797" s="108">
        <v>0.18099999999999999</v>
      </c>
      <c r="N1797" s="108">
        <v>0.18</v>
      </c>
      <c r="O1797" s="108">
        <v>0.16300000000000001</v>
      </c>
      <c r="P1797" s="108">
        <v>0.17799999999999999</v>
      </c>
      <c r="Q1797" s="108">
        <v>0.17299999999999999</v>
      </c>
      <c r="R1797" s="108">
        <v>0.17299999999999999</v>
      </c>
      <c r="S1797" s="108">
        <v>0.17299999999999999</v>
      </c>
    </row>
    <row r="1798" spans="1:19" ht="11.25" thickBot="1" x14ac:dyDescent="0.2">
      <c r="A1798" s="112"/>
    </row>
    <row r="1799" spans="1:19" ht="11.25" thickBot="1" x14ac:dyDescent="0.2">
      <c r="A1799" s="107">
        <v>3</v>
      </c>
      <c r="B1799" s="132">
        <v>0.43277777777777776</v>
      </c>
      <c r="C1799" s="133">
        <v>1.04393</v>
      </c>
      <c r="D1799" s="134" t="s">
        <v>517</v>
      </c>
      <c r="E1799" s="108">
        <v>0.111</v>
      </c>
      <c r="F1799" s="108">
        <v>0.10100000000000001</v>
      </c>
      <c r="G1799" s="108">
        <v>0.11799999999999999</v>
      </c>
      <c r="H1799" s="108">
        <v>0.61699999999999999</v>
      </c>
      <c r="I1799" s="108">
        <v>6.1710000000000003</v>
      </c>
      <c r="J1799" s="108">
        <v>6.2050000000000001</v>
      </c>
      <c r="K1799" s="108">
        <v>0.184</v>
      </c>
      <c r="L1799" s="108">
        <v>0.17</v>
      </c>
      <c r="M1799" s="108">
        <v>0.17599999999999999</v>
      </c>
      <c r="N1799" s="108">
        <v>0.17299999999999999</v>
      </c>
      <c r="O1799" s="108">
        <v>0.16500000000000001</v>
      </c>
      <c r="P1799" s="108">
        <v>0.17599999999999999</v>
      </c>
      <c r="Q1799" s="108">
        <v>0.17299999999999999</v>
      </c>
      <c r="R1799" s="108">
        <v>0.17199999999999999</v>
      </c>
      <c r="S1799" s="108">
        <v>0.17100000000000001</v>
      </c>
    </row>
    <row r="1800" spans="1:19" ht="11.25" thickBot="1" x14ac:dyDescent="0.2">
      <c r="A1800" s="112"/>
    </row>
    <row r="1801" spans="1:19" ht="11.25" thickBot="1" x14ac:dyDescent="0.2">
      <c r="A1801" s="135" t="s">
        <v>362</v>
      </c>
      <c r="B1801" s="112"/>
      <c r="C1801" s="137">
        <v>1.02867</v>
      </c>
      <c r="D1801" s="134" t="s">
        <v>518</v>
      </c>
      <c r="E1801" s="136">
        <v>0.104</v>
      </c>
      <c r="F1801" s="136">
        <v>0.107</v>
      </c>
      <c r="G1801" s="136">
        <v>0.108</v>
      </c>
      <c r="H1801" s="136">
        <v>0.61899999999999999</v>
      </c>
      <c r="I1801" s="136">
        <v>6.1779999999999999</v>
      </c>
      <c r="J1801" s="136">
        <v>6.2240000000000002</v>
      </c>
      <c r="K1801" s="136">
        <v>0.184</v>
      </c>
      <c r="L1801" s="136">
        <v>0.17100000000000001</v>
      </c>
      <c r="M1801" s="136">
        <v>0.17799999999999999</v>
      </c>
      <c r="N1801" s="136">
        <v>0.17599999999999999</v>
      </c>
      <c r="O1801" s="136">
        <v>0.16700000000000001</v>
      </c>
      <c r="P1801" s="136">
        <v>0.17699999999999999</v>
      </c>
      <c r="Q1801" s="136">
        <v>0.16900000000000001</v>
      </c>
      <c r="R1801" s="136">
        <v>0.17399999999999999</v>
      </c>
      <c r="S1801" s="136">
        <v>0.17299999999999999</v>
      </c>
    </row>
    <row r="1802" spans="1:19" ht="11.25" thickBot="1" x14ac:dyDescent="0.2">
      <c r="A1802" s="112"/>
    </row>
    <row r="1803" spans="1:19" ht="11.25" thickBot="1" x14ac:dyDescent="0.2">
      <c r="A1803" s="138" t="s">
        <v>364</v>
      </c>
      <c r="B1803" s="112"/>
      <c r="C1803" s="137">
        <v>1.6650000000000002E-2</v>
      </c>
      <c r="D1803" s="134" t="s">
        <v>519</v>
      </c>
      <c r="E1803" s="136">
        <v>7.0000000000000001E-3</v>
      </c>
      <c r="F1803" s="136">
        <v>6.0000000000000001E-3</v>
      </c>
      <c r="G1803" s="136">
        <v>8.9999999999999993E-3</v>
      </c>
      <c r="H1803" s="136">
        <v>2E-3</v>
      </c>
      <c r="I1803" s="136">
        <v>3.7999999999999999E-2</v>
      </c>
      <c r="J1803" s="136">
        <v>2.5000000000000001E-2</v>
      </c>
      <c r="K1803" s="136">
        <v>1E-3</v>
      </c>
      <c r="L1803" s="136">
        <v>1E-3</v>
      </c>
      <c r="M1803" s="136">
        <v>3.0000000000000001E-3</v>
      </c>
      <c r="N1803" s="136">
        <v>4.0000000000000001E-3</v>
      </c>
      <c r="O1803" s="136">
        <v>5.0000000000000001E-3</v>
      </c>
      <c r="P1803" s="136">
        <v>1E-3</v>
      </c>
      <c r="Q1803" s="136">
        <v>7.0000000000000001E-3</v>
      </c>
      <c r="R1803" s="136">
        <v>2E-3</v>
      </c>
      <c r="S1803" s="136">
        <v>2E-3</v>
      </c>
    </row>
    <row r="1804" spans="1:19" ht="11.25" thickBot="1" x14ac:dyDescent="0.2">
      <c r="A1804" s="112"/>
    </row>
    <row r="1805" spans="1:19" ht="11.25" thickBot="1" x14ac:dyDescent="0.2">
      <c r="A1805" s="139" t="s">
        <v>366</v>
      </c>
      <c r="B1805" s="112"/>
      <c r="C1805" s="140">
        <v>1.619</v>
      </c>
      <c r="D1805" s="134" t="s">
        <v>520</v>
      </c>
      <c r="E1805" s="136">
        <v>6.2869999999999999</v>
      </c>
      <c r="F1805" s="136">
        <v>5.4109999999999996</v>
      </c>
      <c r="G1805" s="136">
        <v>7.9790000000000001</v>
      </c>
      <c r="H1805" s="136">
        <v>0.33500000000000002</v>
      </c>
      <c r="I1805" s="136">
        <v>0.61399999999999999</v>
      </c>
      <c r="J1805" s="136">
        <v>0.39700000000000002</v>
      </c>
      <c r="K1805" s="136">
        <v>0.52400000000000002</v>
      </c>
      <c r="L1805" s="136">
        <v>0.59399999999999997</v>
      </c>
      <c r="M1805" s="136">
        <v>1.454</v>
      </c>
      <c r="N1805" s="136">
        <v>2.2349999999999999</v>
      </c>
      <c r="O1805" s="136">
        <v>3.2610000000000001</v>
      </c>
      <c r="P1805" s="136">
        <v>0.76900000000000002</v>
      </c>
      <c r="Q1805" s="136">
        <v>3.8650000000000002</v>
      </c>
      <c r="R1805" s="136">
        <v>0.88100000000000001</v>
      </c>
      <c r="S1805" s="136">
        <v>1.276</v>
      </c>
    </row>
    <row r="1806" spans="1:19" ht="11.25" thickBot="1" x14ac:dyDescent="0.2">
      <c r="A1806" s="112"/>
    </row>
    <row r="1807" spans="1:19" ht="11.25" thickBot="1" x14ac:dyDescent="0.2">
      <c r="A1807" s="106" t="s">
        <v>357</v>
      </c>
      <c r="B1807" s="106" t="s">
        <v>358</v>
      </c>
      <c r="C1807" s="130" t="s">
        <v>51</v>
      </c>
      <c r="D1807" s="130" t="s">
        <v>52</v>
      </c>
      <c r="E1807" s="130" t="s">
        <v>53</v>
      </c>
      <c r="F1807" s="130" t="s">
        <v>54</v>
      </c>
      <c r="G1807" s="130" t="s">
        <v>55</v>
      </c>
      <c r="H1807" s="130" t="s">
        <v>56</v>
      </c>
      <c r="I1807" s="130" t="s">
        <v>57</v>
      </c>
      <c r="J1807" s="130" t="s">
        <v>58</v>
      </c>
      <c r="K1807" s="130" t="s">
        <v>59</v>
      </c>
      <c r="L1807" s="130" t="s">
        <v>60</v>
      </c>
      <c r="M1807" s="130" t="s">
        <v>61</v>
      </c>
      <c r="N1807" s="130" t="s">
        <v>62</v>
      </c>
      <c r="O1807" s="130" t="s">
        <v>63</v>
      </c>
      <c r="P1807" s="130" t="s">
        <v>64</v>
      </c>
      <c r="Q1807" s="131" t="s">
        <v>65</v>
      </c>
      <c r="R1807" s="131" t="s">
        <v>66</v>
      </c>
      <c r="S1807" s="130" t="s">
        <v>67</v>
      </c>
    </row>
    <row r="1808" spans="1:19" ht="11.25" thickBot="1" x14ac:dyDescent="0.2">
      <c r="A1808" s="112"/>
      <c r="B1808" s="112"/>
      <c r="C1808" s="130" t="s">
        <v>111</v>
      </c>
      <c r="D1808" s="130" t="s">
        <v>111</v>
      </c>
      <c r="E1808" s="130" t="s">
        <v>111</v>
      </c>
      <c r="F1808" s="130" t="s">
        <v>111</v>
      </c>
      <c r="G1808" s="130" t="s">
        <v>111</v>
      </c>
      <c r="H1808" s="130" t="s">
        <v>111</v>
      </c>
      <c r="I1808" s="130" t="s">
        <v>111</v>
      </c>
      <c r="J1808" s="130" t="s">
        <v>111</v>
      </c>
      <c r="K1808" s="130" t="s">
        <v>111</v>
      </c>
      <c r="L1808" s="130" t="s">
        <v>111</v>
      </c>
      <c r="M1808" s="130" t="s">
        <v>111</v>
      </c>
      <c r="N1808" s="130" t="s">
        <v>111</v>
      </c>
      <c r="O1808" s="130" t="s">
        <v>111</v>
      </c>
      <c r="P1808" s="130" t="s">
        <v>111</v>
      </c>
      <c r="Q1808" s="131" t="s">
        <v>111</v>
      </c>
      <c r="R1808" s="131" t="s">
        <v>111</v>
      </c>
      <c r="S1808" s="130" t="s">
        <v>111</v>
      </c>
    </row>
    <row r="1809" spans="1:19" ht="11.25" thickBot="1" x14ac:dyDescent="0.2">
      <c r="A1809" s="107">
        <v>1</v>
      </c>
      <c r="B1809" s="132">
        <v>0.43241898148148145</v>
      </c>
      <c r="C1809" s="108">
        <v>0.17399999999999999</v>
      </c>
      <c r="D1809" s="108">
        <v>0.17199999999999999</v>
      </c>
      <c r="E1809" s="108">
        <v>0.17299999999999999</v>
      </c>
      <c r="F1809" s="108">
        <v>0.17</v>
      </c>
      <c r="G1809" s="108">
        <v>0.17399999999999999</v>
      </c>
      <c r="H1809" s="108">
        <v>9.2999999999999999E-2</v>
      </c>
      <c r="I1809" s="108">
        <v>0.622</v>
      </c>
      <c r="J1809" s="108">
        <v>0.64900000000000002</v>
      </c>
      <c r="K1809" s="108">
        <v>0.64900000000000002</v>
      </c>
      <c r="L1809" s="108">
        <v>8.3000000000000004E-2</v>
      </c>
      <c r="M1809" s="108">
        <v>9.2999999999999999E-2</v>
      </c>
      <c r="N1809" s="108">
        <v>3.2000000000000001E-2</v>
      </c>
      <c r="O1809" s="108">
        <v>3.9660000000000002</v>
      </c>
      <c r="P1809" s="108">
        <v>0.67100000000000004</v>
      </c>
      <c r="Q1809" s="133">
        <v>0.98767000000000005</v>
      </c>
      <c r="R1809" s="134" t="s">
        <v>521</v>
      </c>
      <c r="S1809" s="108">
        <v>0.17699999999999999</v>
      </c>
    </row>
    <row r="1810" spans="1:19" ht="11.25" thickBot="1" x14ac:dyDescent="0.2">
      <c r="A1810" s="112"/>
    </row>
    <row r="1811" spans="1:19" ht="11.25" thickBot="1" x14ac:dyDescent="0.2">
      <c r="A1811" s="107">
        <v>2</v>
      </c>
      <c r="B1811" s="132">
        <v>0.43260416666666668</v>
      </c>
      <c r="C1811" s="108">
        <v>0.17699999999999999</v>
      </c>
      <c r="D1811" s="108">
        <v>0.17299999999999999</v>
      </c>
      <c r="E1811" s="108">
        <v>0.17499999999999999</v>
      </c>
      <c r="F1811" s="108">
        <v>0.17699999999999999</v>
      </c>
      <c r="G1811" s="108">
        <v>0.17599999999999999</v>
      </c>
      <c r="H1811" s="108">
        <v>9.1999999999999998E-2</v>
      </c>
      <c r="I1811" s="108">
        <v>0.61699999999999999</v>
      </c>
      <c r="J1811" s="108">
        <v>0.65100000000000002</v>
      </c>
      <c r="K1811" s="108">
        <v>0.66100000000000003</v>
      </c>
      <c r="L1811" s="108">
        <v>7.9000000000000001E-2</v>
      </c>
      <c r="M1811" s="108">
        <v>0.09</v>
      </c>
      <c r="N1811" s="108">
        <v>3.4000000000000002E-2</v>
      </c>
      <c r="O1811" s="108">
        <v>3.972</v>
      </c>
      <c r="P1811" s="108">
        <v>0.66500000000000004</v>
      </c>
      <c r="Q1811" s="133">
        <v>1.01325</v>
      </c>
      <c r="R1811" s="134" t="s">
        <v>522</v>
      </c>
      <c r="S1811" s="108">
        <v>0.17399999999999999</v>
      </c>
    </row>
    <row r="1812" spans="1:19" ht="11.25" thickBot="1" x14ac:dyDescent="0.2">
      <c r="A1812" s="112"/>
    </row>
    <row r="1813" spans="1:19" ht="11.25" thickBot="1" x14ac:dyDescent="0.2">
      <c r="A1813" s="107">
        <v>3</v>
      </c>
      <c r="B1813" s="132">
        <v>0.43277777777777776</v>
      </c>
      <c r="C1813" s="108">
        <v>0.17</v>
      </c>
      <c r="D1813" s="108">
        <v>0.17100000000000001</v>
      </c>
      <c r="E1813" s="108">
        <v>0.17399999999999999</v>
      </c>
      <c r="F1813" s="108">
        <v>0.17599999999999999</v>
      </c>
      <c r="G1813" s="108">
        <v>0.17699999999999999</v>
      </c>
      <c r="H1813" s="108">
        <v>9.4E-2</v>
      </c>
      <c r="I1813" s="108">
        <v>0.61599999999999999</v>
      </c>
      <c r="J1813" s="108">
        <v>0.64300000000000002</v>
      </c>
      <c r="K1813" s="108">
        <v>0.66200000000000003</v>
      </c>
      <c r="L1813" s="108">
        <v>8.3000000000000004E-2</v>
      </c>
      <c r="M1813" s="108">
        <v>0.09</v>
      </c>
      <c r="N1813" s="108">
        <v>2.5999999999999999E-2</v>
      </c>
      <c r="O1813" s="108">
        <v>3.9910000000000001</v>
      </c>
      <c r="P1813" s="108">
        <v>0.67400000000000004</v>
      </c>
      <c r="Q1813" s="133">
        <v>1.0074799999999999</v>
      </c>
      <c r="R1813" s="134" t="s">
        <v>523</v>
      </c>
      <c r="S1813" s="108">
        <v>0.17899999999999999</v>
      </c>
    </row>
    <row r="1814" spans="1:19" ht="11.25" thickBot="1" x14ac:dyDescent="0.2">
      <c r="A1814" s="112"/>
    </row>
    <row r="1815" spans="1:19" ht="11.25" thickBot="1" x14ac:dyDescent="0.2">
      <c r="A1815" s="135" t="s">
        <v>362</v>
      </c>
      <c r="B1815" s="112"/>
      <c r="C1815" s="136">
        <v>0.17399999999999999</v>
      </c>
      <c r="D1815" s="136">
        <v>0.17199999999999999</v>
      </c>
      <c r="E1815" s="136">
        <v>0.17399999999999999</v>
      </c>
      <c r="F1815" s="136">
        <v>0.17399999999999999</v>
      </c>
      <c r="G1815" s="136">
        <v>0.17499999999999999</v>
      </c>
      <c r="H1815" s="136">
        <v>9.2999999999999999E-2</v>
      </c>
      <c r="I1815" s="136">
        <v>0.61799999999999999</v>
      </c>
      <c r="J1815" s="136">
        <v>0.64800000000000002</v>
      </c>
      <c r="K1815" s="136">
        <v>0.65700000000000003</v>
      </c>
      <c r="L1815" s="136">
        <v>8.2000000000000003E-2</v>
      </c>
      <c r="M1815" s="136">
        <v>9.0999999999999998E-2</v>
      </c>
      <c r="N1815" s="136">
        <v>0.03</v>
      </c>
      <c r="O1815" s="136">
        <v>3.976</v>
      </c>
      <c r="P1815" s="136">
        <v>0.67</v>
      </c>
      <c r="Q1815" s="137">
        <v>1.0027999999999999</v>
      </c>
      <c r="R1815" s="134" t="s">
        <v>524</v>
      </c>
      <c r="S1815" s="136">
        <v>0.17699999999999999</v>
      </c>
    </row>
    <row r="1816" spans="1:19" ht="11.25" thickBot="1" x14ac:dyDescent="0.2">
      <c r="A1816" s="112"/>
    </row>
    <row r="1817" spans="1:19" ht="11.25" thickBot="1" x14ac:dyDescent="0.2">
      <c r="A1817" s="138" t="s">
        <v>364</v>
      </c>
      <c r="B1817" s="112"/>
      <c r="C1817" s="136">
        <v>3.0000000000000001E-3</v>
      </c>
      <c r="D1817" s="136">
        <v>1E-3</v>
      </c>
      <c r="E1817" s="136">
        <v>1E-3</v>
      </c>
      <c r="F1817" s="136">
        <v>4.0000000000000001E-3</v>
      </c>
      <c r="G1817" s="136">
        <v>2E-3</v>
      </c>
      <c r="H1817" s="136">
        <v>1E-3</v>
      </c>
      <c r="I1817" s="136">
        <v>3.0000000000000001E-3</v>
      </c>
      <c r="J1817" s="136">
        <v>4.0000000000000001E-3</v>
      </c>
      <c r="K1817" s="136">
        <v>7.0000000000000001E-3</v>
      </c>
      <c r="L1817" s="136">
        <v>2E-3</v>
      </c>
      <c r="M1817" s="136">
        <v>2E-3</v>
      </c>
      <c r="N1817" s="136">
        <v>4.0000000000000001E-3</v>
      </c>
      <c r="O1817" s="136">
        <v>1.2999999999999999E-2</v>
      </c>
      <c r="P1817" s="136">
        <v>5.0000000000000001E-3</v>
      </c>
      <c r="Q1817" s="137">
        <v>1.342E-2</v>
      </c>
      <c r="R1817" s="134" t="s">
        <v>525</v>
      </c>
      <c r="S1817" s="136">
        <v>3.0000000000000001E-3</v>
      </c>
    </row>
    <row r="1818" spans="1:19" ht="11.25" thickBot="1" x14ac:dyDescent="0.2">
      <c r="A1818" s="112"/>
    </row>
    <row r="1819" spans="1:19" ht="11.25" thickBot="1" x14ac:dyDescent="0.2">
      <c r="A1819" s="139" t="s">
        <v>366</v>
      </c>
      <c r="B1819" s="112"/>
      <c r="C1819" s="136">
        <v>2.0049999999999999</v>
      </c>
      <c r="D1819" s="136">
        <v>0.83099999999999996</v>
      </c>
      <c r="E1819" s="136">
        <v>0.77600000000000002</v>
      </c>
      <c r="F1819" s="136">
        <v>2.2669999999999999</v>
      </c>
      <c r="G1819" s="136">
        <v>0.89500000000000002</v>
      </c>
      <c r="H1819" s="136">
        <v>0.67500000000000004</v>
      </c>
      <c r="I1819" s="136">
        <v>0.54700000000000004</v>
      </c>
      <c r="J1819" s="136">
        <v>0.65</v>
      </c>
      <c r="K1819" s="136">
        <v>1.0649999999999999</v>
      </c>
      <c r="L1819" s="136">
        <v>2.7530000000000001</v>
      </c>
      <c r="M1819" s="136">
        <v>1.91</v>
      </c>
      <c r="N1819" s="136">
        <v>12.93</v>
      </c>
      <c r="O1819" s="136">
        <v>0.32700000000000001</v>
      </c>
      <c r="P1819" s="136">
        <v>0.7</v>
      </c>
      <c r="Q1819" s="140">
        <v>1.3380000000000001</v>
      </c>
      <c r="R1819" s="134" t="s">
        <v>526</v>
      </c>
      <c r="S1819" s="136">
        <v>1.631</v>
      </c>
    </row>
    <row r="1820" spans="1:19" ht="11.25" thickBot="1" x14ac:dyDescent="0.2">
      <c r="A1820" s="112"/>
    </row>
    <row r="1821" spans="1:19" ht="11.25" thickBot="1" x14ac:dyDescent="0.2">
      <c r="A1821" s="106" t="s">
        <v>357</v>
      </c>
      <c r="B1821" s="106" t="s">
        <v>358</v>
      </c>
      <c r="C1821" s="130" t="s">
        <v>68</v>
      </c>
    </row>
    <row r="1822" spans="1:19" ht="11.25" thickBot="1" x14ac:dyDescent="0.2">
      <c r="A1822" s="112"/>
      <c r="B1822" s="112"/>
      <c r="C1822" s="130" t="s">
        <v>111</v>
      </c>
    </row>
    <row r="1823" spans="1:19" ht="11.25" thickBot="1" x14ac:dyDescent="0.2">
      <c r="A1823" s="107">
        <v>1</v>
      </c>
      <c r="B1823" s="132">
        <v>0.43241898148148145</v>
      </c>
      <c r="C1823" s="108">
        <v>0.79200000000000004</v>
      </c>
    </row>
    <row r="1824" spans="1:19" ht="11.25" thickBot="1" x14ac:dyDescent="0.2">
      <c r="A1824" s="112"/>
    </row>
    <row r="1825" spans="1:19" ht="11.25" thickBot="1" x14ac:dyDescent="0.2">
      <c r="A1825" s="107">
        <v>2</v>
      </c>
      <c r="B1825" s="132">
        <v>0.43260416666666668</v>
      </c>
      <c r="C1825" s="108">
        <v>0.78900000000000003</v>
      </c>
    </row>
    <row r="1826" spans="1:19" ht="11.25" thickBot="1" x14ac:dyDescent="0.2">
      <c r="A1826" s="112"/>
    </row>
    <row r="1827" spans="1:19" ht="11.25" thickBot="1" x14ac:dyDescent="0.2">
      <c r="A1827" s="107">
        <v>3</v>
      </c>
      <c r="B1827" s="132">
        <v>0.43277777777777776</v>
      </c>
      <c r="C1827" s="108">
        <v>0.79</v>
      </c>
    </row>
    <row r="1828" spans="1:19" ht="11.25" thickBot="1" x14ac:dyDescent="0.2">
      <c r="A1828" s="112"/>
    </row>
    <row r="1829" spans="1:19" ht="11.25" thickBot="1" x14ac:dyDescent="0.2">
      <c r="A1829" s="135" t="s">
        <v>362</v>
      </c>
      <c r="B1829" s="112"/>
      <c r="C1829" s="136">
        <v>0.79</v>
      </c>
    </row>
    <row r="1830" spans="1:19" ht="11.25" thickBot="1" x14ac:dyDescent="0.2">
      <c r="A1830" s="112"/>
    </row>
    <row r="1831" spans="1:19" ht="11.25" thickBot="1" x14ac:dyDescent="0.2">
      <c r="A1831" s="138" t="s">
        <v>364</v>
      </c>
      <c r="B1831" s="112"/>
      <c r="C1831" s="136">
        <v>2E-3</v>
      </c>
    </row>
    <row r="1832" spans="1:19" ht="11.25" thickBot="1" x14ac:dyDescent="0.2">
      <c r="A1832" s="112"/>
    </row>
    <row r="1833" spans="1:19" ht="11.25" thickBot="1" x14ac:dyDescent="0.2">
      <c r="A1833" s="139" t="s">
        <v>366</v>
      </c>
      <c r="B1833" s="112"/>
      <c r="C1833" s="136">
        <v>0.218</v>
      </c>
    </row>
    <row r="1834" spans="1:19" ht="10.5" x14ac:dyDescent="0.15">
      <c r="A1834" s="112"/>
    </row>
    <row r="1835" spans="1:19" x14ac:dyDescent="0.15">
      <c r="A1835" s="129"/>
      <c r="B1835" s="86" t="s">
        <v>527</v>
      </c>
    </row>
    <row r="1836" spans="1:19" ht="9.75" thickBot="1" x14ac:dyDescent="0.2">
      <c r="A1836" s="81" t="s">
        <v>356</v>
      </c>
    </row>
    <row r="1837" spans="1:19" ht="11.25" thickBot="1" x14ac:dyDescent="0.2">
      <c r="A1837" s="106" t="s">
        <v>357</v>
      </c>
      <c r="B1837" s="106" t="s">
        <v>358</v>
      </c>
      <c r="C1837" s="130" t="s">
        <v>0</v>
      </c>
      <c r="D1837" s="130" t="s">
        <v>1</v>
      </c>
      <c r="E1837" s="130" t="s">
        <v>2</v>
      </c>
      <c r="F1837" s="130" t="s">
        <v>3</v>
      </c>
      <c r="G1837" s="130" t="s">
        <v>4</v>
      </c>
      <c r="H1837" s="130" t="s">
        <v>5</v>
      </c>
      <c r="I1837" s="131" t="s">
        <v>6</v>
      </c>
      <c r="J1837" s="131" t="s">
        <v>7</v>
      </c>
      <c r="K1837" s="130" t="s">
        <v>8</v>
      </c>
      <c r="L1837" s="130" t="s">
        <v>9</v>
      </c>
      <c r="M1837" s="130" t="s">
        <v>10</v>
      </c>
      <c r="N1837" s="130" t="s">
        <v>11</v>
      </c>
      <c r="O1837" s="130" t="s">
        <v>12</v>
      </c>
      <c r="P1837" s="130" t="s">
        <v>13</v>
      </c>
      <c r="Q1837" s="130" t="s">
        <v>14</v>
      </c>
      <c r="R1837" s="130" t="s">
        <v>15</v>
      </c>
      <c r="S1837" s="130" t="s">
        <v>16</v>
      </c>
    </row>
    <row r="1838" spans="1:19" ht="11.25" thickBot="1" x14ac:dyDescent="0.2">
      <c r="A1838" s="112"/>
      <c r="B1838" s="112"/>
      <c r="C1838" s="130" t="s">
        <v>111</v>
      </c>
      <c r="D1838" s="130" t="s">
        <v>111</v>
      </c>
      <c r="E1838" s="130" t="s">
        <v>111</v>
      </c>
      <c r="F1838" s="130" t="s">
        <v>111</v>
      </c>
      <c r="G1838" s="130" t="s">
        <v>111</v>
      </c>
      <c r="H1838" s="130" t="s">
        <v>111</v>
      </c>
      <c r="I1838" s="131" t="s">
        <v>111</v>
      </c>
      <c r="J1838" s="131" t="s">
        <v>111</v>
      </c>
      <c r="K1838" s="130" t="s">
        <v>111</v>
      </c>
      <c r="L1838" s="130" t="s">
        <v>111</v>
      </c>
      <c r="M1838" s="130" t="s">
        <v>111</v>
      </c>
      <c r="N1838" s="130" t="s">
        <v>111</v>
      </c>
      <c r="O1838" s="130" t="s">
        <v>111</v>
      </c>
      <c r="P1838" s="130" t="s">
        <v>111</v>
      </c>
      <c r="Q1838" s="130" t="s">
        <v>111</v>
      </c>
      <c r="R1838" s="130" t="s">
        <v>111</v>
      </c>
      <c r="S1838" s="130" t="s">
        <v>111</v>
      </c>
    </row>
    <row r="1839" spans="1:19" ht="11.25" thickBot="1" x14ac:dyDescent="0.2">
      <c r="A1839" s="107">
        <v>1</v>
      </c>
      <c r="B1839" s="132">
        <v>0.44271990740740735</v>
      </c>
      <c r="C1839" s="141" t="s">
        <v>528</v>
      </c>
      <c r="D1839" s="141" t="s">
        <v>529</v>
      </c>
      <c r="E1839" s="141" t="s">
        <v>530</v>
      </c>
      <c r="F1839" s="108">
        <v>339.2</v>
      </c>
      <c r="G1839" s="141" t="s">
        <v>531</v>
      </c>
      <c r="H1839" s="108">
        <v>461.5</v>
      </c>
      <c r="I1839" s="133">
        <v>1.04328</v>
      </c>
      <c r="J1839" s="134" t="s">
        <v>532</v>
      </c>
      <c r="K1839" s="141" t="s">
        <v>533</v>
      </c>
      <c r="L1839" s="108">
        <v>18.149999999999999</v>
      </c>
      <c r="M1839" s="108">
        <v>16.61</v>
      </c>
      <c r="N1839" s="108">
        <v>7.3319999999999999</v>
      </c>
      <c r="O1839" s="108">
        <v>64.239999999999995</v>
      </c>
      <c r="P1839" s="108">
        <v>854.6</v>
      </c>
      <c r="Q1839" s="108">
        <v>6.6020000000000003</v>
      </c>
      <c r="R1839" s="108">
        <v>7.0339999999999998</v>
      </c>
      <c r="S1839" s="108">
        <v>6.92</v>
      </c>
    </row>
    <row r="1840" spans="1:19" ht="11.25" thickBot="1" x14ac:dyDescent="0.2">
      <c r="A1840" s="112"/>
    </row>
    <row r="1841" spans="1:19" ht="11.25" thickBot="1" x14ac:dyDescent="0.2">
      <c r="A1841" s="107">
        <v>2</v>
      </c>
      <c r="B1841" s="132">
        <v>0.44289351851851855</v>
      </c>
      <c r="C1841" s="141" t="s">
        <v>534</v>
      </c>
      <c r="D1841" s="141" t="s">
        <v>535</v>
      </c>
      <c r="E1841" s="141" t="s">
        <v>536</v>
      </c>
      <c r="F1841" s="108">
        <v>341</v>
      </c>
      <c r="G1841" s="141" t="s">
        <v>537</v>
      </c>
      <c r="H1841" s="108">
        <v>449.6</v>
      </c>
      <c r="I1841" s="133">
        <v>1.0649200000000001</v>
      </c>
      <c r="J1841" s="134" t="s">
        <v>538</v>
      </c>
      <c r="K1841" s="141" t="s">
        <v>539</v>
      </c>
      <c r="L1841" s="108">
        <v>18.07</v>
      </c>
      <c r="M1841" s="108">
        <v>16.670000000000002</v>
      </c>
      <c r="N1841" s="108">
        <v>7.4109999999999996</v>
      </c>
      <c r="O1841" s="108">
        <v>64.12</v>
      </c>
      <c r="P1841" s="108">
        <v>843.6</v>
      </c>
      <c r="Q1841" s="108">
        <v>6.53</v>
      </c>
      <c r="R1841" s="108">
        <v>7.0739999999999998</v>
      </c>
      <c r="S1841" s="108">
        <v>6.8860000000000001</v>
      </c>
    </row>
    <row r="1842" spans="1:19" ht="11.25" thickBot="1" x14ac:dyDescent="0.2">
      <c r="A1842" s="112"/>
    </row>
    <row r="1843" spans="1:19" ht="11.25" thickBot="1" x14ac:dyDescent="0.2">
      <c r="A1843" s="107">
        <v>3</v>
      </c>
      <c r="B1843" s="132">
        <v>0.44307870370370367</v>
      </c>
      <c r="C1843" s="141" t="s">
        <v>540</v>
      </c>
      <c r="D1843" s="141" t="s">
        <v>541</v>
      </c>
      <c r="E1843" s="141" t="s">
        <v>542</v>
      </c>
      <c r="F1843" s="108">
        <v>337.6</v>
      </c>
      <c r="G1843" s="141" t="s">
        <v>543</v>
      </c>
      <c r="H1843" s="108">
        <v>461.4</v>
      </c>
      <c r="I1843" s="133">
        <v>1.0551999999999999</v>
      </c>
      <c r="J1843" s="134" t="s">
        <v>544</v>
      </c>
      <c r="K1843" s="141" t="s">
        <v>545</v>
      </c>
      <c r="L1843" s="108">
        <v>18.23</v>
      </c>
      <c r="M1843" s="108">
        <v>16.71</v>
      </c>
      <c r="N1843" s="108">
        <v>7.375</v>
      </c>
      <c r="O1843" s="108">
        <v>64.290000000000006</v>
      </c>
      <c r="P1843" s="108">
        <v>855</v>
      </c>
      <c r="Q1843" s="108">
        <v>6.5940000000000003</v>
      </c>
      <c r="R1843" s="108">
        <v>7.0970000000000004</v>
      </c>
      <c r="S1843" s="108">
        <v>7.0270000000000001</v>
      </c>
    </row>
    <row r="1844" spans="1:19" ht="11.25" thickBot="1" x14ac:dyDescent="0.2">
      <c r="A1844" s="112"/>
    </row>
    <row r="1845" spans="1:19" ht="11.25" thickBot="1" x14ac:dyDescent="0.2">
      <c r="A1845" s="135" t="s">
        <v>362</v>
      </c>
      <c r="B1845" s="112"/>
      <c r="C1845" s="141" t="s">
        <v>546</v>
      </c>
      <c r="D1845" s="141" t="s">
        <v>547</v>
      </c>
      <c r="E1845" s="141" t="s">
        <v>548</v>
      </c>
      <c r="F1845" s="136">
        <v>339.3</v>
      </c>
      <c r="G1845" s="141" t="s">
        <v>549</v>
      </c>
      <c r="H1845" s="136">
        <v>457.5</v>
      </c>
      <c r="I1845" s="137">
        <v>1.05447</v>
      </c>
      <c r="J1845" s="134" t="s">
        <v>550</v>
      </c>
      <c r="K1845" s="141" t="s">
        <v>551</v>
      </c>
      <c r="L1845" s="136">
        <v>18.149999999999999</v>
      </c>
      <c r="M1845" s="136">
        <v>16.66</v>
      </c>
      <c r="N1845" s="136">
        <v>7.3730000000000002</v>
      </c>
      <c r="O1845" s="136">
        <v>64.209999999999994</v>
      </c>
      <c r="P1845" s="136">
        <v>851.1</v>
      </c>
      <c r="Q1845" s="136">
        <v>6.5750000000000002</v>
      </c>
      <c r="R1845" s="136">
        <v>7.0679999999999996</v>
      </c>
      <c r="S1845" s="136">
        <v>6.944</v>
      </c>
    </row>
    <row r="1846" spans="1:19" ht="11.25" thickBot="1" x14ac:dyDescent="0.2">
      <c r="A1846" s="112"/>
    </row>
    <row r="1847" spans="1:19" ht="11.25" thickBot="1" x14ac:dyDescent="0.2">
      <c r="A1847" s="138" t="s">
        <v>364</v>
      </c>
      <c r="B1847" s="112"/>
      <c r="C1847" s="141" t="s">
        <v>552</v>
      </c>
      <c r="D1847" s="141" t="s">
        <v>553</v>
      </c>
      <c r="E1847" s="141" t="s">
        <v>554</v>
      </c>
      <c r="F1847" s="136">
        <v>1.7170000000000001</v>
      </c>
      <c r="G1847" s="141" t="s">
        <v>555</v>
      </c>
      <c r="H1847" s="136">
        <v>6.8470000000000004</v>
      </c>
      <c r="I1847" s="137">
        <v>1.0840000000000001E-2</v>
      </c>
      <c r="J1847" s="134" t="s">
        <v>556</v>
      </c>
      <c r="K1847" s="141" t="s">
        <v>557</v>
      </c>
      <c r="L1847" s="136">
        <v>7.8E-2</v>
      </c>
      <c r="M1847" s="136">
        <v>5.3999999999999999E-2</v>
      </c>
      <c r="N1847" s="136">
        <v>0.04</v>
      </c>
      <c r="O1847" s="136">
        <v>0.09</v>
      </c>
      <c r="P1847" s="136">
        <v>6.476</v>
      </c>
      <c r="Q1847" s="136">
        <v>0.04</v>
      </c>
      <c r="R1847" s="136">
        <v>3.2000000000000001E-2</v>
      </c>
      <c r="S1847" s="136">
        <v>7.3999999999999996E-2</v>
      </c>
    </row>
    <row r="1848" spans="1:19" ht="11.25" thickBot="1" x14ac:dyDescent="0.2">
      <c r="A1848" s="112"/>
    </row>
    <row r="1849" spans="1:19" ht="11.25" thickBot="1" x14ac:dyDescent="0.2">
      <c r="A1849" s="139" t="s">
        <v>366</v>
      </c>
      <c r="B1849" s="112"/>
      <c r="C1849" s="141" t="s">
        <v>558</v>
      </c>
      <c r="D1849" s="141" t="s">
        <v>559</v>
      </c>
      <c r="E1849" s="141" t="s">
        <v>560</v>
      </c>
      <c r="F1849" s="136">
        <v>0.50600000000000001</v>
      </c>
      <c r="G1849" s="141" t="s">
        <v>503</v>
      </c>
      <c r="H1849" s="136">
        <v>1.4970000000000001</v>
      </c>
      <c r="I1849" s="140">
        <v>1.028</v>
      </c>
      <c r="J1849" s="134" t="s">
        <v>561</v>
      </c>
      <c r="K1849" s="141" t="s">
        <v>562</v>
      </c>
      <c r="L1849" s="136">
        <v>0.43099999999999999</v>
      </c>
      <c r="M1849" s="136">
        <v>0.32400000000000001</v>
      </c>
      <c r="N1849" s="136">
        <v>0.54100000000000004</v>
      </c>
      <c r="O1849" s="136">
        <v>0.14000000000000001</v>
      </c>
      <c r="P1849" s="136">
        <v>0.76100000000000001</v>
      </c>
      <c r="Q1849" s="136">
        <v>0.60599999999999998</v>
      </c>
      <c r="R1849" s="136">
        <v>0.44800000000000001</v>
      </c>
      <c r="S1849" s="136">
        <v>1.06</v>
      </c>
    </row>
    <row r="1850" spans="1:19" ht="11.25" thickBot="1" x14ac:dyDescent="0.2">
      <c r="A1850" s="112"/>
    </row>
    <row r="1851" spans="1:19" ht="11.25" thickBot="1" x14ac:dyDescent="0.2">
      <c r="A1851" s="106" t="s">
        <v>357</v>
      </c>
      <c r="B1851" s="106" t="s">
        <v>358</v>
      </c>
      <c r="C1851" s="130" t="s">
        <v>17</v>
      </c>
      <c r="D1851" s="130" t="s">
        <v>18</v>
      </c>
      <c r="E1851" s="131" t="s">
        <v>19</v>
      </c>
      <c r="F1851" s="131" t="s">
        <v>20</v>
      </c>
      <c r="G1851" s="130" t="s">
        <v>21</v>
      </c>
      <c r="H1851" s="130" t="s">
        <v>22</v>
      </c>
      <c r="I1851" s="130" t="s">
        <v>23</v>
      </c>
      <c r="J1851" s="130" t="s">
        <v>24</v>
      </c>
      <c r="K1851" s="131" t="s">
        <v>25</v>
      </c>
      <c r="L1851" s="131" t="s">
        <v>26</v>
      </c>
      <c r="M1851" s="130" t="s">
        <v>27</v>
      </c>
      <c r="N1851" s="130" t="s">
        <v>28</v>
      </c>
      <c r="O1851" s="130" t="s">
        <v>29</v>
      </c>
      <c r="P1851" s="130" t="s">
        <v>30</v>
      </c>
      <c r="Q1851" s="130" t="s">
        <v>31</v>
      </c>
      <c r="R1851" s="130" t="s">
        <v>32</v>
      </c>
      <c r="S1851" s="130" t="s">
        <v>33</v>
      </c>
    </row>
    <row r="1852" spans="1:19" ht="11.25" thickBot="1" x14ac:dyDescent="0.2">
      <c r="A1852" s="112"/>
      <c r="B1852" s="112"/>
      <c r="C1852" s="130" t="s">
        <v>111</v>
      </c>
      <c r="D1852" s="130" t="s">
        <v>111</v>
      </c>
      <c r="E1852" s="131" t="s">
        <v>111</v>
      </c>
      <c r="F1852" s="131" t="s">
        <v>111</v>
      </c>
      <c r="G1852" s="130" t="s">
        <v>111</v>
      </c>
      <c r="H1852" s="130" t="s">
        <v>111</v>
      </c>
      <c r="I1852" s="130" t="s">
        <v>111</v>
      </c>
      <c r="J1852" s="130" t="s">
        <v>111</v>
      </c>
      <c r="K1852" s="131" t="s">
        <v>111</v>
      </c>
      <c r="L1852" s="131" t="s">
        <v>111</v>
      </c>
      <c r="M1852" s="130" t="s">
        <v>111</v>
      </c>
      <c r="N1852" s="130" t="s">
        <v>111</v>
      </c>
      <c r="O1852" s="130" t="s">
        <v>111</v>
      </c>
      <c r="P1852" s="130" t="s">
        <v>111</v>
      </c>
      <c r="Q1852" s="130" t="s">
        <v>111</v>
      </c>
      <c r="R1852" s="130" t="s">
        <v>111</v>
      </c>
      <c r="S1852" s="130" t="s">
        <v>111</v>
      </c>
    </row>
    <row r="1853" spans="1:19" ht="11.25" thickBot="1" x14ac:dyDescent="0.2">
      <c r="A1853" s="107">
        <v>1</v>
      </c>
      <c r="B1853" s="132">
        <v>0.44271990740740735</v>
      </c>
      <c r="C1853" s="108">
        <v>9.968</v>
      </c>
      <c r="D1853" s="108">
        <v>2.2269999999999999</v>
      </c>
      <c r="E1853" s="133">
        <v>1.03729</v>
      </c>
      <c r="F1853" s="133">
        <v>0.98384000000000005</v>
      </c>
      <c r="G1853" s="108">
        <v>2.903</v>
      </c>
      <c r="H1853" s="108">
        <v>3.4449999999999998</v>
      </c>
      <c r="I1853" s="108">
        <v>16.13</v>
      </c>
      <c r="J1853" s="108">
        <v>6.56</v>
      </c>
      <c r="K1853" s="133">
        <v>1.0548299999999999</v>
      </c>
      <c r="L1853" s="134" t="s">
        <v>563</v>
      </c>
      <c r="M1853" s="108">
        <v>2.1779999999999999</v>
      </c>
      <c r="N1853" s="108">
        <v>6.8239999999999998</v>
      </c>
      <c r="O1853" s="108">
        <v>0.495</v>
      </c>
      <c r="P1853" s="108">
        <v>0.51</v>
      </c>
      <c r="Q1853" s="108">
        <v>0.40600000000000003</v>
      </c>
      <c r="R1853" s="108">
        <v>18.8</v>
      </c>
      <c r="S1853" s="108">
        <v>6.6950000000000003</v>
      </c>
    </row>
    <row r="1854" spans="1:19" ht="11.25" thickBot="1" x14ac:dyDescent="0.2">
      <c r="A1854" s="112"/>
    </row>
    <row r="1855" spans="1:19" ht="11.25" thickBot="1" x14ac:dyDescent="0.2">
      <c r="A1855" s="107">
        <v>2</v>
      </c>
      <c r="B1855" s="132">
        <v>0.44289351851851855</v>
      </c>
      <c r="C1855" s="108">
        <v>9.875</v>
      </c>
      <c r="D1855" s="108">
        <v>2.2320000000000002</v>
      </c>
      <c r="E1855" s="133">
        <v>1.04857</v>
      </c>
      <c r="F1855" s="133">
        <v>0.99248000000000003</v>
      </c>
      <c r="G1855" s="108">
        <v>3.2890000000000001</v>
      </c>
      <c r="H1855" s="108">
        <v>3.5979999999999999</v>
      </c>
      <c r="I1855" s="108">
        <v>16.579999999999998</v>
      </c>
      <c r="J1855" s="108">
        <v>6.7919999999999998</v>
      </c>
      <c r="K1855" s="133">
        <v>1.07301</v>
      </c>
      <c r="L1855" s="134" t="s">
        <v>564</v>
      </c>
      <c r="M1855" s="108">
        <v>2.2210000000000001</v>
      </c>
      <c r="N1855" s="108">
        <v>7.0250000000000004</v>
      </c>
      <c r="O1855" s="108">
        <v>0.51300000000000001</v>
      </c>
      <c r="P1855" s="108">
        <v>0.51600000000000001</v>
      </c>
      <c r="Q1855" s="108">
        <v>0.41499999999999998</v>
      </c>
      <c r="R1855" s="108">
        <v>18.78</v>
      </c>
      <c r="S1855" s="108">
        <v>6.7030000000000003</v>
      </c>
    </row>
    <row r="1856" spans="1:19" ht="11.25" thickBot="1" x14ac:dyDescent="0.2">
      <c r="A1856" s="112"/>
    </row>
    <row r="1857" spans="1:19" ht="11.25" thickBot="1" x14ac:dyDescent="0.2">
      <c r="A1857" s="107">
        <v>3</v>
      </c>
      <c r="B1857" s="132">
        <v>0.44307870370370367</v>
      </c>
      <c r="C1857" s="108">
        <v>9.7349999999999994</v>
      </c>
      <c r="D1857" s="108">
        <v>2.2130000000000001</v>
      </c>
      <c r="E1857" s="133">
        <v>1.05149</v>
      </c>
      <c r="F1857" s="133">
        <v>0.98851999999999995</v>
      </c>
      <c r="G1857" s="108">
        <v>3.4670000000000001</v>
      </c>
      <c r="H1857" s="108">
        <v>2.992</v>
      </c>
      <c r="I1857" s="108">
        <v>16.52</v>
      </c>
      <c r="J1857" s="108">
        <v>6.7770000000000001</v>
      </c>
      <c r="K1857" s="133">
        <v>1.07497</v>
      </c>
      <c r="L1857" s="134" t="s">
        <v>565</v>
      </c>
      <c r="M1857" s="108">
        <v>2.2269999999999999</v>
      </c>
      <c r="N1857" s="108">
        <v>6.9619999999999997</v>
      </c>
      <c r="O1857" s="108">
        <v>0.52600000000000002</v>
      </c>
      <c r="P1857" s="108">
        <v>0.52200000000000002</v>
      </c>
      <c r="Q1857" s="108">
        <v>0.41599999999999998</v>
      </c>
      <c r="R1857" s="108">
        <v>18.61</v>
      </c>
      <c r="S1857" s="108">
        <v>6.7270000000000003</v>
      </c>
    </row>
    <row r="1858" spans="1:19" ht="11.25" thickBot="1" x14ac:dyDescent="0.2">
      <c r="A1858" s="112"/>
    </row>
    <row r="1859" spans="1:19" ht="11.25" thickBot="1" x14ac:dyDescent="0.2">
      <c r="A1859" s="135" t="s">
        <v>362</v>
      </c>
      <c r="B1859" s="112"/>
      <c r="C1859" s="136">
        <v>9.859</v>
      </c>
      <c r="D1859" s="136">
        <v>2.2240000000000002</v>
      </c>
      <c r="E1859" s="137">
        <v>1.0457799999999999</v>
      </c>
      <c r="F1859" s="137">
        <v>0.98828000000000005</v>
      </c>
      <c r="G1859" s="136">
        <v>3.22</v>
      </c>
      <c r="H1859" s="136">
        <v>3.3450000000000002</v>
      </c>
      <c r="I1859" s="136">
        <v>16.41</v>
      </c>
      <c r="J1859" s="136">
        <v>6.71</v>
      </c>
      <c r="K1859" s="137">
        <v>1.0676000000000001</v>
      </c>
      <c r="L1859" s="134" t="s">
        <v>566</v>
      </c>
      <c r="M1859" s="136">
        <v>2.2090000000000001</v>
      </c>
      <c r="N1859" s="136">
        <v>6.9370000000000003</v>
      </c>
      <c r="O1859" s="136">
        <v>0.51100000000000001</v>
      </c>
      <c r="P1859" s="136">
        <v>0.51600000000000001</v>
      </c>
      <c r="Q1859" s="136">
        <v>0.41199999999999998</v>
      </c>
      <c r="R1859" s="136">
        <v>18.73</v>
      </c>
      <c r="S1859" s="136">
        <v>6.7089999999999996</v>
      </c>
    </row>
    <row r="1860" spans="1:19" ht="11.25" thickBot="1" x14ac:dyDescent="0.2">
      <c r="A1860" s="112"/>
    </row>
    <row r="1861" spans="1:19" ht="11.25" thickBot="1" x14ac:dyDescent="0.2">
      <c r="A1861" s="138" t="s">
        <v>364</v>
      </c>
      <c r="B1861" s="112"/>
      <c r="C1861" s="136">
        <v>0.11700000000000001</v>
      </c>
      <c r="D1861" s="136">
        <v>0.01</v>
      </c>
      <c r="E1861" s="137">
        <v>7.4999999999999997E-3</v>
      </c>
      <c r="F1861" s="137">
        <v>4.3299999999999996E-3</v>
      </c>
      <c r="G1861" s="136">
        <v>0.28799999999999998</v>
      </c>
      <c r="H1861" s="136">
        <v>0.315</v>
      </c>
      <c r="I1861" s="136">
        <v>0.24299999999999999</v>
      </c>
      <c r="J1861" s="136">
        <v>0.13</v>
      </c>
      <c r="K1861" s="137">
        <v>1.111E-2</v>
      </c>
      <c r="L1861" s="134" t="s">
        <v>567</v>
      </c>
      <c r="M1861" s="136">
        <v>2.7E-2</v>
      </c>
      <c r="N1861" s="136">
        <v>0.10299999999999999</v>
      </c>
      <c r="O1861" s="136">
        <v>1.6E-2</v>
      </c>
      <c r="P1861" s="136">
        <v>6.0000000000000001E-3</v>
      </c>
      <c r="Q1861" s="136">
        <v>5.0000000000000001E-3</v>
      </c>
      <c r="R1861" s="136">
        <v>0.104</v>
      </c>
      <c r="S1861" s="136">
        <v>1.7000000000000001E-2</v>
      </c>
    </row>
    <row r="1862" spans="1:19" ht="11.25" thickBot="1" x14ac:dyDescent="0.2">
      <c r="A1862" s="112"/>
    </row>
    <row r="1863" spans="1:19" ht="11.25" thickBot="1" x14ac:dyDescent="0.2">
      <c r="A1863" s="139" t="s">
        <v>366</v>
      </c>
      <c r="B1863" s="112"/>
      <c r="C1863" s="136">
        <v>1.1910000000000001</v>
      </c>
      <c r="D1863" s="136">
        <v>0.44800000000000001</v>
      </c>
      <c r="E1863" s="140">
        <v>0.71699999999999997</v>
      </c>
      <c r="F1863" s="140">
        <v>0.438</v>
      </c>
      <c r="G1863" s="136">
        <v>8.9589999999999996</v>
      </c>
      <c r="H1863" s="136">
        <v>9.4239999999999995</v>
      </c>
      <c r="I1863" s="136">
        <v>1.4810000000000001</v>
      </c>
      <c r="J1863" s="136">
        <v>1.9379999999999999</v>
      </c>
      <c r="K1863" s="140">
        <v>1.04</v>
      </c>
      <c r="L1863" s="134" t="s">
        <v>568</v>
      </c>
      <c r="M1863" s="136">
        <v>1.212</v>
      </c>
      <c r="N1863" s="136">
        <v>1.478</v>
      </c>
      <c r="O1863" s="136">
        <v>3.048</v>
      </c>
      <c r="P1863" s="136">
        <v>1.1259999999999999</v>
      </c>
      <c r="Q1863" s="136">
        <v>1.3080000000000001</v>
      </c>
      <c r="R1863" s="136">
        <v>0.55600000000000005</v>
      </c>
      <c r="S1863" s="136">
        <v>0.248</v>
      </c>
    </row>
    <row r="1864" spans="1:19" ht="11.25" thickBot="1" x14ac:dyDescent="0.2">
      <c r="A1864" s="112"/>
    </row>
    <row r="1865" spans="1:19" ht="11.25" thickBot="1" x14ac:dyDescent="0.2">
      <c r="A1865" s="106" t="s">
        <v>357</v>
      </c>
      <c r="B1865" s="106" t="s">
        <v>358</v>
      </c>
      <c r="C1865" s="131" t="s">
        <v>34</v>
      </c>
      <c r="D1865" s="131" t="s">
        <v>35</v>
      </c>
      <c r="E1865" s="130" t="s">
        <v>36</v>
      </c>
      <c r="F1865" s="130" t="s">
        <v>37</v>
      </c>
      <c r="G1865" s="130" t="s">
        <v>38</v>
      </c>
      <c r="H1865" s="130" t="s">
        <v>39</v>
      </c>
      <c r="I1865" s="130" t="s">
        <v>40</v>
      </c>
      <c r="J1865" s="130" t="s">
        <v>41</v>
      </c>
      <c r="K1865" s="130" t="s">
        <v>42</v>
      </c>
      <c r="L1865" s="130" t="s">
        <v>43</v>
      </c>
      <c r="M1865" s="130" t="s">
        <v>44</v>
      </c>
      <c r="N1865" s="130" t="s">
        <v>45</v>
      </c>
      <c r="O1865" s="130" t="s">
        <v>46</v>
      </c>
      <c r="P1865" s="130" t="s">
        <v>47</v>
      </c>
      <c r="Q1865" s="130" t="s">
        <v>48</v>
      </c>
      <c r="R1865" s="130" t="s">
        <v>49</v>
      </c>
      <c r="S1865" s="130" t="s">
        <v>50</v>
      </c>
    </row>
    <row r="1866" spans="1:19" ht="11.25" thickBot="1" x14ac:dyDescent="0.2">
      <c r="A1866" s="112"/>
      <c r="B1866" s="112"/>
      <c r="C1866" s="131" t="s">
        <v>111</v>
      </c>
      <c r="D1866" s="131" t="s">
        <v>111</v>
      </c>
      <c r="E1866" s="130" t="s">
        <v>111</v>
      </c>
      <c r="F1866" s="130" t="s">
        <v>111</v>
      </c>
      <c r="G1866" s="130" t="s">
        <v>111</v>
      </c>
      <c r="H1866" s="130" t="s">
        <v>111</v>
      </c>
      <c r="I1866" s="130" t="s">
        <v>111</v>
      </c>
      <c r="J1866" s="130" t="s">
        <v>111</v>
      </c>
      <c r="K1866" s="130" t="s">
        <v>111</v>
      </c>
      <c r="L1866" s="130" t="s">
        <v>111</v>
      </c>
      <c r="M1866" s="130" t="s">
        <v>111</v>
      </c>
      <c r="N1866" s="130" t="s">
        <v>111</v>
      </c>
      <c r="O1866" s="130" t="s">
        <v>111</v>
      </c>
      <c r="P1866" s="130" t="s">
        <v>111</v>
      </c>
      <c r="Q1866" s="130" t="s">
        <v>111</v>
      </c>
      <c r="R1866" s="130" t="s">
        <v>111</v>
      </c>
      <c r="S1866" s="130" t="s">
        <v>111</v>
      </c>
    </row>
    <row r="1867" spans="1:19" ht="11.25" thickBot="1" x14ac:dyDescent="0.2">
      <c r="A1867" s="107">
        <v>1</v>
      </c>
      <c r="B1867" s="132">
        <v>0.44271990740740735</v>
      </c>
      <c r="C1867" s="133">
        <v>1.0351300000000001</v>
      </c>
      <c r="D1867" s="134" t="s">
        <v>569</v>
      </c>
      <c r="E1867" s="108">
        <v>0.5</v>
      </c>
      <c r="F1867" s="108">
        <v>0.495</v>
      </c>
      <c r="G1867" s="108">
        <v>0.54300000000000004</v>
      </c>
      <c r="H1867" s="108">
        <v>3.069</v>
      </c>
      <c r="I1867" s="108">
        <v>30.17</v>
      </c>
      <c r="J1867" s="108">
        <v>30.33</v>
      </c>
      <c r="K1867" s="108">
        <v>0.88700000000000001</v>
      </c>
      <c r="L1867" s="108">
        <v>0.87</v>
      </c>
      <c r="M1867" s="108">
        <v>0.88</v>
      </c>
      <c r="N1867" s="108">
        <v>0.86599999999999999</v>
      </c>
      <c r="O1867" s="108">
        <v>0.878</v>
      </c>
      <c r="P1867" s="108">
        <v>0.85099999999999998</v>
      </c>
      <c r="Q1867" s="108">
        <v>0.86799999999999999</v>
      </c>
      <c r="R1867" s="108">
        <v>0.874</v>
      </c>
      <c r="S1867" s="108">
        <v>0.84599999999999997</v>
      </c>
    </row>
    <row r="1868" spans="1:19" ht="11.25" thickBot="1" x14ac:dyDescent="0.2">
      <c r="A1868" s="112"/>
    </row>
    <row r="1869" spans="1:19" ht="11.25" thickBot="1" x14ac:dyDescent="0.2">
      <c r="A1869" s="107">
        <v>2</v>
      </c>
      <c r="B1869" s="132">
        <v>0.44289351851851855</v>
      </c>
      <c r="C1869" s="133">
        <v>1.0516099999999999</v>
      </c>
      <c r="D1869" s="134" t="s">
        <v>570</v>
      </c>
      <c r="E1869" s="108">
        <v>0.504</v>
      </c>
      <c r="F1869" s="108">
        <v>0.49</v>
      </c>
      <c r="G1869" s="108">
        <v>0.51700000000000002</v>
      </c>
      <c r="H1869" s="108">
        <v>3.0670000000000002</v>
      </c>
      <c r="I1869" s="108">
        <v>30.28</v>
      </c>
      <c r="J1869" s="108">
        <v>30.31</v>
      </c>
      <c r="K1869" s="108">
        <v>0.88400000000000001</v>
      </c>
      <c r="L1869" s="108">
        <v>0.876</v>
      </c>
      <c r="M1869" s="108">
        <v>0.86799999999999999</v>
      </c>
      <c r="N1869" s="108">
        <v>0.88</v>
      </c>
      <c r="O1869" s="108">
        <v>0.86099999999999999</v>
      </c>
      <c r="P1869" s="108">
        <v>0.85699999999999998</v>
      </c>
      <c r="Q1869" s="108">
        <v>0.85399999999999998</v>
      </c>
      <c r="R1869" s="108">
        <v>0.86</v>
      </c>
      <c r="S1869" s="108">
        <v>0.85899999999999999</v>
      </c>
    </row>
    <row r="1870" spans="1:19" ht="11.25" thickBot="1" x14ac:dyDescent="0.2">
      <c r="A1870" s="112"/>
    </row>
    <row r="1871" spans="1:19" ht="11.25" thickBot="1" x14ac:dyDescent="0.2">
      <c r="A1871" s="107">
        <v>3</v>
      </c>
      <c r="B1871" s="132">
        <v>0.44307870370370367</v>
      </c>
      <c r="C1871" s="133">
        <v>1.0541</v>
      </c>
      <c r="D1871" s="134" t="s">
        <v>571</v>
      </c>
      <c r="E1871" s="108">
        <v>0.504</v>
      </c>
      <c r="F1871" s="108">
        <v>0.49099999999999999</v>
      </c>
      <c r="G1871" s="108">
        <v>0.54700000000000004</v>
      </c>
      <c r="H1871" s="108">
        <v>3.1040000000000001</v>
      </c>
      <c r="I1871" s="108">
        <v>30.49</v>
      </c>
      <c r="J1871" s="108">
        <v>30.39</v>
      </c>
      <c r="K1871" s="108">
        <v>0.88900000000000001</v>
      </c>
      <c r="L1871" s="108">
        <v>0.87</v>
      </c>
      <c r="M1871" s="108">
        <v>0.86699999999999999</v>
      </c>
      <c r="N1871" s="108">
        <v>0.877</v>
      </c>
      <c r="O1871" s="108">
        <v>0.88400000000000001</v>
      </c>
      <c r="P1871" s="108">
        <v>0.86699999999999999</v>
      </c>
      <c r="Q1871" s="108">
        <v>0.84099999999999997</v>
      </c>
      <c r="R1871" s="108">
        <v>0.86399999999999999</v>
      </c>
      <c r="S1871" s="108">
        <v>0.84799999999999998</v>
      </c>
    </row>
    <row r="1872" spans="1:19" ht="11.25" thickBot="1" x14ac:dyDescent="0.2">
      <c r="A1872" s="112"/>
    </row>
    <row r="1873" spans="1:19" ht="11.25" thickBot="1" x14ac:dyDescent="0.2">
      <c r="A1873" s="135" t="s">
        <v>362</v>
      </c>
      <c r="B1873" s="112"/>
      <c r="C1873" s="137">
        <v>1.04695</v>
      </c>
      <c r="D1873" s="134" t="s">
        <v>572</v>
      </c>
      <c r="E1873" s="136">
        <v>0.503</v>
      </c>
      <c r="F1873" s="136">
        <v>0.49199999999999999</v>
      </c>
      <c r="G1873" s="136">
        <v>0.53500000000000003</v>
      </c>
      <c r="H1873" s="136">
        <v>3.08</v>
      </c>
      <c r="I1873" s="136">
        <v>30.31</v>
      </c>
      <c r="J1873" s="136">
        <v>30.34</v>
      </c>
      <c r="K1873" s="136">
        <v>0.88700000000000001</v>
      </c>
      <c r="L1873" s="136">
        <v>0.872</v>
      </c>
      <c r="M1873" s="136">
        <v>0.872</v>
      </c>
      <c r="N1873" s="136">
        <v>0.875</v>
      </c>
      <c r="O1873" s="136">
        <v>0.874</v>
      </c>
      <c r="P1873" s="136">
        <v>0.85799999999999998</v>
      </c>
      <c r="Q1873" s="136">
        <v>0.85399999999999998</v>
      </c>
      <c r="R1873" s="136">
        <v>0.86599999999999999</v>
      </c>
      <c r="S1873" s="136">
        <v>0.85099999999999998</v>
      </c>
    </row>
    <row r="1874" spans="1:19" ht="11.25" thickBot="1" x14ac:dyDescent="0.2">
      <c r="A1874" s="112"/>
    </row>
    <row r="1875" spans="1:19" ht="11.25" thickBot="1" x14ac:dyDescent="0.2">
      <c r="A1875" s="138" t="s">
        <v>364</v>
      </c>
      <c r="B1875" s="112"/>
      <c r="C1875" s="137">
        <v>1.031E-2</v>
      </c>
      <c r="D1875" s="134" t="s">
        <v>573</v>
      </c>
      <c r="E1875" s="136">
        <v>2E-3</v>
      </c>
      <c r="F1875" s="136">
        <v>2E-3</v>
      </c>
      <c r="G1875" s="136">
        <v>1.6E-2</v>
      </c>
      <c r="H1875" s="136">
        <v>2.1000000000000001E-2</v>
      </c>
      <c r="I1875" s="136">
        <v>0.16</v>
      </c>
      <c r="J1875" s="136">
        <v>4.3999999999999997E-2</v>
      </c>
      <c r="K1875" s="136">
        <v>2E-3</v>
      </c>
      <c r="L1875" s="136">
        <v>3.0000000000000001E-3</v>
      </c>
      <c r="M1875" s="136">
        <v>7.0000000000000001E-3</v>
      </c>
      <c r="N1875" s="136">
        <v>7.0000000000000001E-3</v>
      </c>
      <c r="O1875" s="136">
        <v>1.2E-2</v>
      </c>
      <c r="P1875" s="136">
        <v>8.0000000000000002E-3</v>
      </c>
      <c r="Q1875" s="136">
        <v>1.2999999999999999E-2</v>
      </c>
      <c r="R1875" s="136">
        <v>7.0000000000000001E-3</v>
      </c>
      <c r="S1875" s="136">
        <v>7.0000000000000001E-3</v>
      </c>
    </row>
    <row r="1876" spans="1:19" ht="11.25" thickBot="1" x14ac:dyDescent="0.2">
      <c r="A1876" s="112"/>
    </row>
    <row r="1877" spans="1:19" ht="11.25" thickBot="1" x14ac:dyDescent="0.2">
      <c r="A1877" s="139" t="s">
        <v>366</v>
      </c>
      <c r="B1877" s="112"/>
      <c r="C1877" s="140">
        <v>0.98499999999999999</v>
      </c>
      <c r="D1877" s="134" t="s">
        <v>574</v>
      </c>
      <c r="E1877" s="136">
        <v>0.45500000000000002</v>
      </c>
      <c r="F1877" s="136">
        <v>0.49099999999999999</v>
      </c>
      <c r="G1877" s="136">
        <v>3.052</v>
      </c>
      <c r="H1877" s="136">
        <v>0.67</v>
      </c>
      <c r="I1877" s="136">
        <v>0.52900000000000003</v>
      </c>
      <c r="J1877" s="136">
        <v>0.14399999999999999</v>
      </c>
      <c r="K1877" s="136">
        <v>0.26500000000000001</v>
      </c>
      <c r="L1877" s="136">
        <v>0.40100000000000002</v>
      </c>
      <c r="M1877" s="136">
        <v>0.8</v>
      </c>
      <c r="N1877" s="136">
        <v>0.82099999999999995</v>
      </c>
      <c r="O1877" s="136">
        <v>1.355</v>
      </c>
      <c r="P1877" s="136">
        <v>0.93200000000000005</v>
      </c>
      <c r="Q1877" s="136">
        <v>1.5629999999999999</v>
      </c>
      <c r="R1877" s="136">
        <v>0.81100000000000005</v>
      </c>
      <c r="S1877" s="136">
        <v>0.875</v>
      </c>
    </row>
    <row r="1878" spans="1:19" ht="11.25" thickBot="1" x14ac:dyDescent="0.2">
      <c r="A1878" s="112"/>
    </row>
    <row r="1879" spans="1:19" ht="11.25" thickBot="1" x14ac:dyDescent="0.2">
      <c r="A1879" s="106" t="s">
        <v>357</v>
      </c>
      <c r="B1879" s="106" t="s">
        <v>358</v>
      </c>
      <c r="C1879" s="130" t="s">
        <v>51</v>
      </c>
      <c r="D1879" s="130" t="s">
        <v>52</v>
      </c>
      <c r="E1879" s="130" t="s">
        <v>53</v>
      </c>
      <c r="F1879" s="130" t="s">
        <v>54</v>
      </c>
      <c r="G1879" s="130" t="s">
        <v>55</v>
      </c>
      <c r="H1879" s="130" t="s">
        <v>56</v>
      </c>
      <c r="I1879" s="130" t="s">
        <v>57</v>
      </c>
      <c r="J1879" s="130" t="s">
        <v>58</v>
      </c>
      <c r="K1879" s="130" t="s">
        <v>59</v>
      </c>
      <c r="L1879" s="130" t="s">
        <v>60</v>
      </c>
      <c r="M1879" s="130" t="s">
        <v>61</v>
      </c>
      <c r="N1879" s="130" t="s">
        <v>62</v>
      </c>
      <c r="O1879" s="130" t="s">
        <v>63</v>
      </c>
      <c r="P1879" s="130" t="s">
        <v>64</v>
      </c>
      <c r="Q1879" s="131" t="s">
        <v>65</v>
      </c>
      <c r="R1879" s="131" t="s">
        <v>66</v>
      </c>
      <c r="S1879" s="130" t="s">
        <v>67</v>
      </c>
    </row>
    <row r="1880" spans="1:19" ht="11.25" thickBot="1" x14ac:dyDescent="0.2">
      <c r="A1880" s="112"/>
      <c r="B1880" s="112"/>
      <c r="C1880" s="130" t="s">
        <v>111</v>
      </c>
      <c r="D1880" s="130" t="s">
        <v>111</v>
      </c>
      <c r="E1880" s="130" t="s">
        <v>111</v>
      </c>
      <c r="F1880" s="130" t="s">
        <v>111</v>
      </c>
      <c r="G1880" s="130" t="s">
        <v>111</v>
      </c>
      <c r="H1880" s="130" t="s">
        <v>111</v>
      </c>
      <c r="I1880" s="130" t="s">
        <v>111</v>
      </c>
      <c r="J1880" s="130" t="s">
        <v>111</v>
      </c>
      <c r="K1880" s="130" t="s">
        <v>111</v>
      </c>
      <c r="L1880" s="130" t="s">
        <v>111</v>
      </c>
      <c r="M1880" s="130" t="s">
        <v>111</v>
      </c>
      <c r="N1880" s="130" t="s">
        <v>111</v>
      </c>
      <c r="O1880" s="130" t="s">
        <v>111</v>
      </c>
      <c r="P1880" s="130" t="s">
        <v>111</v>
      </c>
      <c r="Q1880" s="131" t="s">
        <v>111</v>
      </c>
      <c r="R1880" s="131" t="s">
        <v>111</v>
      </c>
      <c r="S1880" s="130" t="s">
        <v>111</v>
      </c>
    </row>
    <row r="1881" spans="1:19" ht="11.25" thickBot="1" x14ac:dyDescent="0.2">
      <c r="A1881" s="107">
        <v>1</v>
      </c>
      <c r="B1881" s="132">
        <v>0.44271990740740735</v>
      </c>
      <c r="C1881" s="108">
        <v>0.86799999999999999</v>
      </c>
      <c r="D1881" s="108">
        <v>0.85</v>
      </c>
      <c r="E1881" s="108">
        <v>0.86599999999999999</v>
      </c>
      <c r="F1881" s="108">
        <v>0.86799999999999999</v>
      </c>
      <c r="G1881" s="108">
        <v>0.86399999999999999</v>
      </c>
      <c r="H1881" s="108">
        <v>0.47799999999999998</v>
      </c>
      <c r="I1881" s="108">
        <v>3.0659999999999998</v>
      </c>
      <c r="J1881" s="108">
        <v>3.282</v>
      </c>
      <c r="K1881" s="108">
        <v>3.2730000000000001</v>
      </c>
      <c r="L1881" s="108">
        <v>0.40799999999999997</v>
      </c>
      <c r="M1881" s="108">
        <v>0.46400000000000002</v>
      </c>
      <c r="N1881" s="108">
        <v>0.48199999999999998</v>
      </c>
      <c r="O1881" s="108">
        <v>19.37</v>
      </c>
      <c r="P1881" s="108">
        <v>3.2629999999999999</v>
      </c>
      <c r="Q1881" s="133">
        <v>0.99904000000000004</v>
      </c>
      <c r="R1881" s="134" t="s">
        <v>575</v>
      </c>
      <c r="S1881" s="108">
        <v>0.85799999999999998</v>
      </c>
    </row>
    <row r="1882" spans="1:19" ht="11.25" thickBot="1" x14ac:dyDescent="0.2">
      <c r="A1882" s="112"/>
    </row>
    <row r="1883" spans="1:19" ht="11.25" thickBot="1" x14ac:dyDescent="0.2">
      <c r="A1883" s="107">
        <v>2</v>
      </c>
      <c r="B1883" s="132">
        <v>0.44289351851851855</v>
      </c>
      <c r="C1883" s="108">
        <v>0.86799999999999999</v>
      </c>
      <c r="D1883" s="108">
        <v>0.85399999999999998</v>
      </c>
      <c r="E1883" s="108">
        <v>0.86599999999999999</v>
      </c>
      <c r="F1883" s="108">
        <v>0.85</v>
      </c>
      <c r="G1883" s="108">
        <v>0.86399999999999999</v>
      </c>
      <c r="H1883" s="108">
        <v>0.47699999999999998</v>
      </c>
      <c r="I1883" s="108">
        <v>3.0779999999999998</v>
      </c>
      <c r="J1883" s="108">
        <v>3.2450000000000001</v>
      </c>
      <c r="K1883" s="108">
        <v>3.2650000000000001</v>
      </c>
      <c r="L1883" s="108">
        <v>0.41599999999999998</v>
      </c>
      <c r="M1883" s="108">
        <v>0.45800000000000002</v>
      </c>
      <c r="N1883" s="108">
        <v>0.48699999999999999</v>
      </c>
      <c r="O1883" s="108">
        <v>19.66</v>
      </c>
      <c r="P1883" s="108">
        <v>3.24</v>
      </c>
      <c r="Q1883" s="133">
        <v>1.02129</v>
      </c>
      <c r="R1883" s="134" t="s">
        <v>576</v>
      </c>
      <c r="S1883" s="108">
        <v>0.88</v>
      </c>
    </row>
    <row r="1884" spans="1:19" ht="11.25" thickBot="1" x14ac:dyDescent="0.2">
      <c r="A1884" s="112"/>
    </row>
    <row r="1885" spans="1:19" ht="11.25" thickBot="1" x14ac:dyDescent="0.2">
      <c r="A1885" s="107">
        <v>3</v>
      </c>
      <c r="B1885" s="132">
        <v>0.44307870370370367</v>
      </c>
      <c r="C1885" s="108">
        <v>0.86899999999999999</v>
      </c>
      <c r="D1885" s="108">
        <v>0.85799999999999998</v>
      </c>
      <c r="E1885" s="108">
        <v>0.875</v>
      </c>
      <c r="F1885" s="108">
        <v>0.86099999999999999</v>
      </c>
      <c r="G1885" s="108">
        <v>0.86799999999999999</v>
      </c>
      <c r="H1885" s="108">
        <v>0.48</v>
      </c>
      <c r="I1885" s="108">
        <v>3.09</v>
      </c>
      <c r="J1885" s="108">
        <v>3.29</v>
      </c>
      <c r="K1885" s="108">
        <v>3.3340000000000001</v>
      </c>
      <c r="L1885" s="108">
        <v>0.41799999999999998</v>
      </c>
      <c r="M1885" s="108">
        <v>0.46500000000000002</v>
      </c>
      <c r="N1885" s="108">
        <v>0.48899999999999999</v>
      </c>
      <c r="O1885" s="108">
        <v>19.54</v>
      </c>
      <c r="P1885" s="108">
        <v>3.2490000000000001</v>
      </c>
      <c r="Q1885" s="133">
        <v>1.03</v>
      </c>
      <c r="R1885" s="134" t="s">
        <v>577</v>
      </c>
      <c r="S1885" s="108">
        <v>0.86599999999999999</v>
      </c>
    </row>
    <row r="1886" spans="1:19" ht="11.25" thickBot="1" x14ac:dyDescent="0.2">
      <c r="A1886" s="112"/>
    </row>
    <row r="1887" spans="1:19" ht="11.25" thickBot="1" x14ac:dyDescent="0.2">
      <c r="A1887" s="135" t="s">
        <v>362</v>
      </c>
      <c r="B1887" s="112"/>
      <c r="C1887" s="136">
        <v>0.86799999999999999</v>
      </c>
      <c r="D1887" s="136">
        <v>0.85399999999999998</v>
      </c>
      <c r="E1887" s="136">
        <v>0.86899999999999999</v>
      </c>
      <c r="F1887" s="136">
        <v>0.86</v>
      </c>
      <c r="G1887" s="136">
        <v>0.86499999999999999</v>
      </c>
      <c r="H1887" s="136">
        <v>0.47799999999999998</v>
      </c>
      <c r="I1887" s="136">
        <v>3.0779999999999998</v>
      </c>
      <c r="J1887" s="136">
        <v>3.2719999999999998</v>
      </c>
      <c r="K1887" s="136">
        <v>3.2909999999999999</v>
      </c>
      <c r="L1887" s="136">
        <v>0.41399999999999998</v>
      </c>
      <c r="M1887" s="136">
        <v>0.46200000000000002</v>
      </c>
      <c r="N1887" s="136">
        <v>0.48599999999999999</v>
      </c>
      <c r="O1887" s="136">
        <v>19.52</v>
      </c>
      <c r="P1887" s="136">
        <v>3.2509999999999999</v>
      </c>
      <c r="Q1887" s="137">
        <v>1.01678</v>
      </c>
      <c r="R1887" s="134" t="s">
        <v>578</v>
      </c>
      <c r="S1887" s="136">
        <v>0.86799999999999999</v>
      </c>
    </row>
    <row r="1888" spans="1:19" ht="11.25" thickBot="1" x14ac:dyDescent="0.2">
      <c r="A1888" s="112"/>
    </row>
    <row r="1889" spans="1:19" ht="11.25" thickBot="1" x14ac:dyDescent="0.2">
      <c r="A1889" s="138" t="s">
        <v>364</v>
      </c>
      <c r="B1889" s="112"/>
      <c r="C1889" s="136">
        <v>1E-3</v>
      </c>
      <c r="D1889" s="136">
        <v>4.0000000000000001E-3</v>
      </c>
      <c r="E1889" s="136">
        <v>5.0000000000000001E-3</v>
      </c>
      <c r="F1889" s="136">
        <v>8.9999999999999993E-3</v>
      </c>
      <c r="G1889" s="136">
        <v>2E-3</v>
      </c>
      <c r="H1889" s="136">
        <v>2E-3</v>
      </c>
      <c r="I1889" s="136">
        <v>1.2E-2</v>
      </c>
      <c r="J1889" s="136">
        <v>2.4E-2</v>
      </c>
      <c r="K1889" s="136">
        <v>3.7999999999999999E-2</v>
      </c>
      <c r="L1889" s="136">
        <v>5.0000000000000001E-3</v>
      </c>
      <c r="M1889" s="136">
        <v>4.0000000000000001E-3</v>
      </c>
      <c r="N1889" s="136">
        <v>4.0000000000000001E-3</v>
      </c>
      <c r="O1889" s="136">
        <v>0.14499999999999999</v>
      </c>
      <c r="P1889" s="136">
        <v>1.2E-2</v>
      </c>
      <c r="Q1889" s="137">
        <v>1.5959999999999998E-2</v>
      </c>
      <c r="R1889" s="134" t="s">
        <v>394</v>
      </c>
      <c r="S1889" s="136">
        <v>1.0999999999999999E-2</v>
      </c>
    </row>
    <row r="1890" spans="1:19" ht="11.25" thickBot="1" x14ac:dyDescent="0.2">
      <c r="A1890" s="112"/>
    </row>
    <row r="1891" spans="1:19" ht="11.25" thickBot="1" x14ac:dyDescent="0.2">
      <c r="A1891" s="139" t="s">
        <v>366</v>
      </c>
      <c r="B1891" s="112"/>
      <c r="C1891" s="136">
        <v>6.0999999999999999E-2</v>
      </c>
      <c r="D1891" s="136">
        <v>0.44400000000000001</v>
      </c>
      <c r="E1891" s="136">
        <v>0.58499999999999996</v>
      </c>
      <c r="F1891" s="136">
        <v>1.0629999999999999</v>
      </c>
      <c r="G1891" s="136">
        <v>0.26500000000000001</v>
      </c>
      <c r="H1891" s="136">
        <v>0.377</v>
      </c>
      <c r="I1891" s="136">
        <v>0.40300000000000002</v>
      </c>
      <c r="J1891" s="136">
        <v>0.72199999999999998</v>
      </c>
      <c r="K1891" s="136">
        <v>1.155</v>
      </c>
      <c r="L1891" s="136">
        <v>1.2789999999999999</v>
      </c>
      <c r="M1891" s="136">
        <v>0.81599999999999995</v>
      </c>
      <c r="N1891" s="136">
        <v>0.78100000000000003</v>
      </c>
      <c r="O1891" s="136">
        <v>0.74299999999999999</v>
      </c>
      <c r="P1891" s="136">
        <v>0.36099999999999999</v>
      </c>
      <c r="Q1891" s="140">
        <v>1.57</v>
      </c>
      <c r="R1891" s="134" t="s">
        <v>579</v>
      </c>
      <c r="S1891" s="136">
        <v>1.2529999999999999</v>
      </c>
    </row>
    <row r="1892" spans="1:19" ht="11.25" thickBot="1" x14ac:dyDescent="0.2">
      <c r="A1892" s="112"/>
    </row>
    <row r="1893" spans="1:19" ht="11.25" thickBot="1" x14ac:dyDescent="0.2">
      <c r="A1893" s="106" t="s">
        <v>357</v>
      </c>
      <c r="B1893" s="106" t="s">
        <v>358</v>
      </c>
      <c r="C1893" s="130" t="s">
        <v>68</v>
      </c>
    </row>
    <row r="1894" spans="1:19" ht="11.25" thickBot="1" x14ac:dyDescent="0.2">
      <c r="A1894" s="112"/>
      <c r="B1894" s="112"/>
      <c r="C1894" s="130" t="s">
        <v>111</v>
      </c>
    </row>
    <row r="1895" spans="1:19" ht="11.25" thickBot="1" x14ac:dyDescent="0.2">
      <c r="A1895" s="107">
        <v>1</v>
      </c>
      <c r="B1895" s="132">
        <v>0.44271990740740735</v>
      </c>
      <c r="C1895" s="108">
        <v>3.907</v>
      </c>
    </row>
    <row r="1896" spans="1:19" ht="11.25" thickBot="1" x14ac:dyDescent="0.2">
      <c r="A1896" s="112"/>
    </row>
    <row r="1897" spans="1:19" ht="11.25" thickBot="1" x14ac:dyDescent="0.2">
      <c r="A1897" s="107">
        <v>2</v>
      </c>
      <c r="B1897" s="132">
        <v>0.44289351851851855</v>
      </c>
      <c r="C1897" s="108">
        <v>3.89</v>
      </c>
    </row>
    <row r="1898" spans="1:19" ht="11.25" thickBot="1" x14ac:dyDescent="0.2">
      <c r="A1898" s="112"/>
    </row>
    <row r="1899" spans="1:19" ht="11.25" thickBot="1" x14ac:dyDescent="0.2">
      <c r="A1899" s="107">
        <v>3</v>
      </c>
      <c r="B1899" s="132">
        <v>0.44307870370370367</v>
      </c>
      <c r="C1899" s="108">
        <v>3.9209999999999998</v>
      </c>
    </row>
    <row r="1900" spans="1:19" ht="11.25" thickBot="1" x14ac:dyDescent="0.2">
      <c r="A1900" s="112"/>
    </row>
    <row r="1901" spans="1:19" ht="11.25" thickBot="1" x14ac:dyDescent="0.2">
      <c r="A1901" s="135" t="s">
        <v>362</v>
      </c>
      <c r="B1901" s="112"/>
      <c r="C1901" s="136">
        <v>3.9060000000000001</v>
      </c>
    </row>
    <row r="1902" spans="1:19" ht="11.25" thickBot="1" x14ac:dyDescent="0.2">
      <c r="A1902" s="112"/>
    </row>
    <row r="1903" spans="1:19" ht="11.25" thickBot="1" x14ac:dyDescent="0.2">
      <c r="A1903" s="138" t="s">
        <v>364</v>
      </c>
      <c r="B1903" s="112"/>
      <c r="C1903" s="136">
        <v>1.4999999999999999E-2</v>
      </c>
    </row>
    <row r="1904" spans="1:19" ht="11.25" thickBot="1" x14ac:dyDescent="0.2">
      <c r="A1904" s="112"/>
    </row>
    <row r="1905" spans="1:19" ht="11.25" thickBot="1" x14ac:dyDescent="0.2">
      <c r="A1905" s="139" t="s">
        <v>366</v>
      </c>
      <c r="B1905" s="112"/>
      <c r="C1905" s="136">
        <v>0.39400000000000002</v>
      </c>
    </row>
    <row r="1906" spans="1:19" ht="10.5" x14ac:dyDescent="0.15">
      <c r="A1906" s="112"/>
    </row>
    <row r="1907" spans="1:19" x14ac:dyDescent="0.15">
      <c r="A1907" s="129"/>
      <c r="B1907" s="86" t="s">
        <v>580</v>
      </c>
    </row>
    <row r="1908" spans="1:19" ht="9.75" thickBot="1" x14ac:dyDescent="0.2">
      <c r="A1908" s="81" t="s">
        <v>356</v>
      </c>
    </row>
    <row r="1909" spans="1:19" ht="11.25" thickBot="1" x14ac:dyDescent="0.2">
      <c r="A1909" s="106" t="s">
        <v>357</v>
      </c>
      <c r="B1909" s="106" t="s">
        <v>358</v>
      </c>
      <c r="C1909" s="130" t="s">
        <v>0</v>
      </c>
      <c r="D1909" s="130" t="s">
        <v>1</v>
      </c>
      <c r="E1909" s="130" t="s">
        <v>2</v>
      </c>
      <c r="F1909" s="130" t="s">
        <v>3</v>
      </c>
      <c r="G1909" s="130" t="s">
        <v>4</v>
      </c>
      <c r="H1909" s="130" t="s">
        <v>5</v>
      </c>
      <c r="I1909" s="131" t="s">
        <v>6</v>
      </c>
      <c r="J1909" s="131" t="s">
        <v>7</v>
      </c>
      <c r="K1909" s="130" t="s">
        <v>8</v>
      </c>
      <c r="L1909" s="130" t="s">
        <v>9</v>
      </c>
      <c r="M1909" s="130" t="s">
        <v>10</v>
      </c>
      <c r="N1909" s="130" t="s">
        <v>11</v>
      </c>
      <c r="O1909" s="130" t="s">
        <v>12</v>
      </c>
      <c r="P1909" s="130" t="s">
        <v>13</v>
      </c>
      <c r="Q1909" s="130" t="s">
        <v>14</v>
      </c>
      <c r="R1909" s="130" t="s">
        <v>15</v>
      </c>
      <c r="S1909" s="130" t="s">
        <v>16</v>
      </c>
    </row>
    <row r="1910" spans="1:19" ht="11.25" thickBot="1" x14ac:dyDescent="0.2">
      <c r="A1910" s="112"/>
      <c r="B1910" s="112"/>
      <c r="C1910" s="130" t="s">
        <v>111</v>
      </c>
      <c r="D1910" s="130" t="s">
        <v>111</v>
      </c>
      <c r="E1910" s="130" t="s">
        <v>111</v>
      </c>
      <c r="F1910" s="130" t="s">
        <v>111</v>
      </c>
      <c r="G1910" s="130" t="s">
        <v>111</v>
      </c>
      <c r="H1910" s="130" t="s">
        <v>111</v>
      </c>
      <c r="I1910" s="131" t="s">
        <v>111</v>
      </c>
      <c r="J1910" s="131" t="s">
        <v>111</v>
      </c>
      <c r="K1910" s="130" t="s">
        <v>111</v>
      </c>
      <c r="L1910" s="130" t="s">
        <v>111</v>
      </c>
      <c r="M1910" s="130" t="s">
        <v>111</v>
      </c>
      <c r="N1910" s="130" t="s">
        <v>111</v>
      </c>
      <c r="O1910" s="130" t="s">
        <v>111</v>
      </c>
      <c r="P1910" s="130" t="s">
        <v>111</v>
      </c>
      <c r="Q1910" s="130" t="s">
        <v>111</v>
      </c>
      <c r="R1910" s="130" t="s">
        <v>111</v>
      </c>
      <c r="S1910" s="130" t="s">
        <v>111</v>
      </c>
    </row>
    <row r="1911" spans="1:19" ht="11.25" thickBot="1" x14ac:dyDescent="0.2">
      <c r="A1911" s="107">
        <v>1</v>
      </c>
      <c r="B1911" s="132">
        <v>0.44787037037037036</v>
      </c>
      <c r="C1911" s="141" t="s">
        <v>581</v>
      </c>
      <c r="D1911" s="141" t="s">
        <v>582</v>
      </c>
      <c r="E1911" s="141" t="s">
        <v>583</v>
      </c>
      <c r="F1911" s="108">
        <v>676.4</v>
      </c>
      <c r="G1911" s="141" t="s">
        <v>584</v>
      </c>
      <c r="H1911" s="108">
        <v>858.9</v>
      </c>
      <c r="I1911" s="133">
        <v>1.06348</v>
      </c>
      <c r="J1911" s="134" t="s">
        <v>585</v>
      </c>
      <c r="K1911" s="141" t="s">
        <v>586</v>
      </c>
      <c r="L1911" s="108">
        <v>37.33</v>
      </c>
      <c r="M1911" s="108">
        <v>33.619999999999997</v>
      </c>
      <c r="N1911" s="108">
        <v>14.77</v>
      </c>
      <c r="O1911" s="141" t="s">
        <v>587</v>
      </c>
      <c r="P1911" s="108">
        <v>1669</v>
      </c>
      <c r="Q1911" s="108">
        <v>13.31</v>
      </c>
      <c r="R1911" s="108">
        <v>14.27</v>
      </c>
      <c r="S1911" s="108">
        <v>13.98</v>
      </c>
    </row>
    <row r="1912" spans="1:19" ht="11.25" thickBot="1" x14ac:dyDescent="0.2">
      <c r="A1912" s="112"/>
    </row>
    <row r="1913" spans="1:19" ht="11.25" thickBot="1" x14ac:dyDescent="0.2">
      <c r="A1913" s="107">
        <v>2</v>
      </c>
      <c r="B1913" s="132">
        <v>0.4480555555555556</v>
      </c>
      <c r="C1913" s="141" t="s">
        <v>588</v>
      </c>
      <c r="D1913" s="141" t="s">
        <v>589</v>
      </c>
      <c r="E1913" s="141" t="s">
        <v>590</v>
      </c>
      <c r="F1913" s="108">
        <v>687</v>
      </c>
      <c r="G1913" s="141" t="s">
        <v>591</v>
      </c>
      <c r="H1913" s="108">
        <v>901.6</v>
      </c>
      <c r="I1913" s="133">
        <v>1.0904400000000001</v>
      </c>
      <c r="J1913" s="134" t="s">
        <v>592</v>
      </c>
      <c r="K1913" s="141" t="s">
        <v>593</v>
      </c>
      <c r="L1913" s="108">
        <v>36.21</v>
      </c>
      <c r="M1913" s="108">
        <v>34.06</v>
      </c>
      <c r="N1913" s="108">
        <v>14.99</v>
      </c>
      <c r="O1913" s="141" t="s">
        <v>594</v>
      </c>
      <c r="P1913" s="108">
        <v>1657</v>
      </c>
      <c r="Q1913" s="108">
        <v>13.52</v>
      </c>
      <c r="R1913" s="108">
        <v>14.48</v>
      </c>
      <c r="S1913" s="108">
        <v>14.17</v>
      </c>
    </row>
    <row r="1914" spans="1:19" ht="11.25" thickBot="1" x14ac:dyDescent="0.2">
      <c r="A1914" s="112"/>
    </row>
    <row r="1915" spans="1:19" ht="11.25" thickBot="1" x14ac:dyDescent="0.2">
      <c r="A1915" s="107">
        <v>3</v>
      </c>
      <c r="B1915" s="132">
        <v>0.44822916666666668</v>
      </c>
      <c r="C1915" s="141" t="s">
        <v>595</v>
      </c>
      <c r="D1915" s="141" t="s">
        <v>596</v>
      </c>
      <c r="E1915" s="141" t="s">
        <v>597</v>
      </c>
      <c r="F1915" s="108">
        <v>683.8</v>
      </c>
      <c r="G1915" s="141" t="s">
        <v>598</v>
      </c>
      <c r="H1915" s="108">
        <v>883.1</v>
      </c>
      <c r="I1915" s="133">
        <v>1.11151</v>
      </c>
      <c r="J1915" s="134" t="s">
        <v>599</v>
      </c>
      <c r="K1915" s="141" t="s">
        <v>600</v>
      </c>
      <c r="L1915" s="108">
        <v>36</v>
      </c>
      <c r="M1915" s="108">
        <v>33.700000000000003</v>
      </c>
      <c r="N1915" s="108">
        <v>14.82</v>
      </c>
      <c r="O1915" s="141" t="s">
        <v>601</v>
      </c>
      <c r="P1915" s="108">
        <v>1640</v>
      </c>
      <c r="Q1915" s="108">
        <v>13.3</v>
      </c>
      <c r="R1915" s="108">
        <v>14.2</v>
      </c>
      <c r="S1915" s="108">
        <v>14.04</v>
      </c>
    </row>
    <row r="1916" spans="1:19" ht="11.25" thickBot="1" x14ac:dyDescent="0.2">
      <c r="A1916" s="112"/>
    </row>
    <row r="1917" spans="1:19" ht="11.25" thickBot="1" x14ac:dyDescent="0.2">
      <c r="A1917" s="135" t="s">
        <v>362</v>
      </c>
      <c r="B1917" s="112"/>
      <c r="C1917" s="141" t="s">
        <v>602</v>
      </c>
      <c r="D1917" s="141" t="s">
        <v>603</v>
      </c>
      <c r="E1917" s="141" t="s">
        <v>604</v>
      </c>
      <c r="F1917" s="136">
        <v>682.4</v>
      </c>
      <c r="G1917" s="141" t="s">
        <v>605</v>
      </c>
      <c r="H1917" s="136">
        <v>881.2</v>
      </c>
      <c r="I1917" s="137">
        <v>1.0884799999999999</v>
      </c>
      <c r="J1917" s="134" t="s">
        <v>606</v>
      </c>
      <c r="K1917" s="141" t="s">
        <v>607</v>
      </c>
      <c r="L1917" s="136">
        <v>36.51</v>
      </c>
      <c r="M1917" s="136">
        <v>33.79</v>
      </c>
      <c r="N1917" s="136">
        <v>14.86</v>
      </c>
      <c r="O1917" s="141" t="s">
        <v>608</v>
      </c>
      <c r="P1917" s="136">
        <v>1656</v>
      </c>
      <c r="Q1917" s="136">
        <v>13.38</v>
      </c>
      <c r="R1917" s="136">
        <v>14.32</v>
      </c>
      <c r="S1917" s="136">
        <v>14.07</v>
      </c>
    </row>
    <row r="1918" spans="1:19" ht="11.25" thickBot="1" x14ac:dyDescent="0.2">
      <c r="A1918" s="112"/>
    </row>
    <row r="1919" spans="1:19" ht="11.25" thickBot="1" x14ac:dyDescent="0.2">
      <c r="A1919" s="138" t="s">
        <v>364</v>
      </c>
      <c r="B1919" s="112"/>
      <c r="C1919" s="141" t="s">
        <v>609</v>
      </c>
      <c r="D1919" s="141" t="s">
        <v>610</v>
      </c>
      <c r="E1919" s="141" t="s">
        <v>611</v>
      </c>
      <c r="F1919" s="136">
        <v>5.4139999999999997</v>
      </c>
      <c r="G1919" s="141" t="s">
        <v>612</v>
      </c>
      <c r="H1919" s="136">
        <v>21.39</v>
      </c>
      <c r="I1919" s="137">
        <v>2.4080000000000001E-2</v>
      </c>
      <c r="J1919" s="134" t="s">
        <v>613</v>
      </c>
      <c r="K1919" s="141" t="s">
        <v>614</v>
      </c>
      <c r="L1919" s="136">
        <v>0.71699999999999997</v>
      </c>
      <c r="M1919" s="136">
        <v>0.23</v>
      </c>
      <c r="N1919" s="136">
        <v>0.11600000000000001</v>
      </c>
      <c r="O1919" s="141" t="s">
        <v>615</v>
      </c>
      <c r="P1919" s="136">
        <v>14.67</v>
      </c>
      <c r="Q1919" s="136">
        <v>0.126</v>
      </c>
      <c r="R1919" s="136">
        <v>0.14599999999999999</v>
      </c>
      <c r="S1919" s="136">
        <v>9.8000000000000004E-2</v>
      </c>
    </row>
    <row r="1920" spans="1:19" ht="11.25" thickBot="1" x14ac:dyDescent="0.2">
      <c r="A1920" s="112"/>
    </row>
    <row r="1921" spans="1:19" ht="11.25" thickBot="1" x14ac:dyDescent="0.2">
      <c r="A1921" s="139" t="s">
        <v>366</v>
      </c>
      <c r="B1921" s="112"/>
      <c r="C1921" s="141" t="s">
        <v>616</v>
      </c>
      <c r="D1921" s="141" t="s">
        <v>617</v>
      </c>
      <c r="E1921" s="141" t="s">
        <v>618</v>
      </c>
      <c r="F1921" s="136">
        <v>0.79300000000000004</v>
      </c>
      <c r="G1921" s="141" t="s">
        <v>619</v>
      </c>
      <c r="H1921" s="136">
        <v>2.427</v>
      </c>
      <c r="I1921" s="140">
        <v>2.2120000000000002</v>
      </c>
      <c r="J1921" s="134" t="s">
        <v>620</v>
      </c>
      <c r="K1921" s="141" t="s">
        <v>621</v>
      </c>
      <c r="L1921" s="136">
        <v>1.9630000000000001</v>
      </c>
      <c r="M1921" s="136">
        <v>0.68100000000000005</v>
      </c>
      <c r="N1921" s="136">
        <v>0.78300000000000003</v>
      </c>
      <c r="O1921" s="141" t="s">
        <v>622</v>
      </c>
      <c r="P1921" s="136">
        <v>0.88600000000000001</v>
      </c>
      <c r="Q1921" s="136">
        <v>0.94099999999999995</v>
      </c>
      <c r="R1921" s="136">
        <v>1.018</v>
      </c>
      <c r="S1921" s="136">
        <v>0.69499999999999995</v>
      </c>
    </row>
    <row r="1922" spans="1:19" ht="11.25" thickBot="1" x14ac:dyDescent="0.2">
      <c r="A1922" s="112"/>
    </row>
    <row r="1923" spans="1:19" ht="11.25" thickBot="1" x14ac:dyDescent="0.2">
      <c r="A1923" s="106" t="s">
        <v>357</v>
      </c>
      <c r="B1923" s="106" t="s">
        <v>358</v>
      </c>
      <c r="C1923" s="130" t="s">
        <v>17</v>
      </c>
      <c r="D1923" s="130" t="s">
        <v>18</v>
      </c>
      <c r="E1923" s="131" t="s">
        <v>19</v>
      </c>
      <c r="F1923" s="131" t="s">
        <v>20</v>
      </c>
      <c r="G1923" s="130" t="s">
        <v>21</v>
      </c>
      <c r="H1923" s="130" t="s">
        <v>22</v>
      </c>
      <c r="I1923" s="130" t="s">
        <v>23</v>
      </c>
      <c r="J1923" s="130" t="s">
        <v>24</v>
      </c>
      <c r="K1923" s="131" t="s">
        <v>25</v>
      </c>
      <c r="L1923" s="131" t="s">
        <v>26</v>
      </c>
      <c r="M1923" s="130" t="s">
        <v>27</v>
      </c>
      <c r="N1923" s="130" t="s">
        <v>28</v>
      </c>
      <c r="O1923" s="130" t="s">
        <v>29</v>
      </c>
      <c r="P1923" s="130" t="s">
        <v>30</v>
      </c>
      <c r="Q1923" s="130" t="s">
        <v>31</v>
      </c>
      <c r="R1923" s="130" t="s">
        <v>32</v>
      </c>
      <c r="S1923" s="130" t="s">
        <v>33</v>
      </c>
    </row>
    <row r="1924" spans="1:19" ht="11.25" thickBot="1" x14ac:dyDescent="0.2">
      <c r="A1924" s="112"/>
      <c r="B1924" s="112"/>
      <c r="C1924" s="130" t="s">
        <v>111</v>
      </c>
      <c r="D1924" s="130" t="s">
        <v>111</v>
      </c>
      <c r="E1924" s="131" t="s">
        <v>111</v>
      </c>
      <c r="F1924" s="131" t="s">
        <v>111</v>
      </c>
      <c r="G1924" s="130" t="s">
        <v>111</v>
      </c>
      <c r="H1924" s="130" t="s">
        <v>111</v>
      </c>
      <c r="I1924" s="130" t="s">
        <v>111</v>
      </c>
      <c r="J1924" s="130" t="s">
        <v>111</v>
      </c>
      <c r="K1924" s="131" t="s">
        <v>111</v>
      </c>
      <c r="L1924" s="131" t="s">
        <v>111</v>
      </c>
      <c r="M1924" s="130" t="s">
        <v>111</v>
      </c>
      <c r="N1924" s="130" t="s">
        <v>111</v>
      </c>
      <c r="O1924" s="130" t="s">
        <v>111</v>
      </c>
      <c r="P1924" s="130" t="s">
        <v>111</v>
      </c>
      <c r="Q1924" s="130" t="s">
        <v>111</v>
      </c>
      <c r="R1924" s="130" t="s">
        <v>111</v>
      </c>
      <c r="S1924" s="130" t="s">
        <v>111</v>
      </c>
    </row>
    <row r="1925" spans="1:19" ht="11.25" thickBot="1" x14ac:dyDescent="0.2">
      <c r="A1925" s="107">
        <v>1</v>
      </c>
      <c r="B1925" s="132">
        <v>0.44787037037037036</v>
      </c>
      <c r="C1925" s="108">
        <v>13.7</v>
      </c>
      <c r="D1925" s="108">
        <v>4.484</v>
      </c>
      <c r="E1925" s="133">
        <v>1.0488999999999999</v>
      </c>
      <c r="F1925" s="133">
        <v>1.00176</v>
      </c>
      <c r="G1925" s="108">
        <v>6.3869999999999996</v>
      </c>
      <c r="H1925" s="108">
        <v>5.3840000000000003</v>
      </c>
      <c r="I1925" s="108">
        <v>32.909999999999997</v>
      </c>
      <c r="J1925" s="108">
        <v>13.44</v>
      </c>
      <c r="K1925" s="133">
        <v>1.0685800000000001</v>
      </c>
      <c r="L1925" s="134" t="s">
        <v>623</v>
      </c>
      <c r="M1925" s="108">
        <v>4.5030000000000001</v>
      </c>
      <c r="N1925" s="108">
        <v>14.01</v>
      </c>
      <c r="O1925" s="108">
        <v>1.0620000000000001</v>
      </c>
      <c r="P1925" s="108">
        <v>1.0509999999999999</v>
      </c>
      <c r="Q1925" s="108">
        <v>0.83399999999999996</v>
      </c>
      <c r="R1925" s="108">
        <v>45.73</v>
      </c>
      <c r="S1925" s="108">
        <v>13.57</v>
      </c>
    </row>
    <row r="1926" spans="1:19" ht="11.25" thickBot="1" x14ac:dyDescent="0.2">
      <c r="A1926" s="112"/>
    </row>
    <row r="1927" spans="1:19" ht="11.25" thickBot="1" x14ac:dyDescent="0.2">
      <c r="A1927" s="107">
        <v>2</v>
      </c>
      <c r="B1927" s="132">
        <v>0.4480555555555556</v>
      </c>
      <c r="C1927" s="108">
        <v>13.82</v>
      </c>
      <c r="D1927" s="108">
        <v>4.5350000000000001</v>
      </c>
      <c r="E1927" s="133">
        <v>1.08867</v>
      </c>
      <c r="F1927" s="133">
        <v>0.99787999999999999</v>
      </c>
      <c r="G1927" s="108">
        <v>6.2539999999999996</v>
      </c>
      <c r="H1927" s="108">
        <v>7.0720000000000001</v>
      </c>
      <c r="I1927" s="108">
        <v>33.96</v>
      </c>
      <c r="J1927" s="108">
        <v>13.91</v>
      </c>
      <c r="K1927" s="133">
        <v>1.0889899999999999</v>
      </c>
      <c r="L1927" s="134" t="s">
        <v>624</v>
      </c>
      <c r="M1927" s="108">
        <v>4.6509999999999998</v>
      </c>
      <c r="N1927" s="108">
        <v>14.49</v>
      </c>
      <c r="O1927" s="108">
        <v>1.05</v>
      </c>
      <c r="P1927" s="108">
        <v>1.077</v>
      </c>
      <c r="Q1927" s="108">
        <v>0.86799999999999999</v>
      </c>
      <c r="R1927" s="108">
        <v>46.88</v>
      </c>
      <c r="S1927" s="108">
        <v>13.8</v>
      </c>
    </row>
    <row r="1928" spans="1:19" ht="11.25" thickBot="1" x14ac:dyDescent="0.2">
      <c r="A1928" s="112"/>
    </row>
    <row r="1929" spans="1:19" ht="11.25" thickBot="1" x14ac:dyDescent="0.2">
      <c r="A1929" s="107">
        <v>3</v>
      </c>
      <c r="B1929" s="132">
        <v>0.44822916666666668</v>
      </c>
      <c r="C1929" s="108">
        <v>13.55</v>
      </c>
      <c r="D1929" s="108">
        <v>4.452</v>
      </c>
      <c r="E1929" s="133">
        <v>1.08815</v>
      </c>
      <c r="F1929" s="133">
        <v>1.0003899999999999</v>
      </c>
      <c r="G1929" s="108">
        <v>6.7380000000000004</v>
      </c>
      <c r="H1929" s="108">
        <v>7.65</v>
      </c>
      <c r="I1929" s="108">
        <v>33.130000000000003</v>
      </c>
      <c r="J1929" s="108">
        <v>13.58</v>
      </c>
      <c r="K1929" s="133">
        <v>1.1030800000000001</v>
      </c>
      <c r="L1929" s="134" t="s">
        <v>625</v>
      </c>
      <c r="M1929" s="108">
        <v>4.5220000000000002</v>
      </c>
      <c r="N1929" s="108">
        <v>14.05</v>
      </c>
      <c r="O1929" s="108">
        <v>1.052</v>
      </c>
      <c r="P1929" s="108">
        <v>1.06</v>
      </c>
      <c r="Q1929" s="108">
        <v>0.83499999999999996</v>
      </c>
      <c r="R1929" s="108">
        <v>45.91</v>
      </c>
      <c r="S1929" s="108">
        <v>13.6</v>
      </c>
    </row>
    <row r="1930" spans="1:19" ht="11.25" thickBot="1" x14ac:dyDescent="0.2">
      <c r="A1930" s="112"/>
    </row>
    <row r="1931" spans="1:19" ht="11.25" thickBot="1" x14ac:dyDescent="0.2">
      <c r="A1931" s="135" t="s">
        <v>362</v>
      </c>
      <c r="B1931" s="112"/>
      <c r="C1931" s="136">
        <v>13.69</v>
      </c>
      <c r="D1931" s="136">
        <v>4.49</v>
      </c>
      <c r="E1931" s="137">
        <v>1.07524</v>
      </c>
      <c r="F1931" s="137">
        <v>1.0000100000000001</v>
      </c>
      <c r="G1931" s="136">
        <v>6.46</v>
      </c>
      <c r="H1931" s="136">
        <v>6.702</v>
      </c>
      <c r="I1931" s="136">
        <v>33.340000000000003</v>
      </c>
      <c r="J1931" s="136">
        <v>13.64</v>
      </c>
      <c r="K1931" s="137">
        <v>1.0868800000000001</v>
      </c>
      <c r="L1931" s="134" t="s">
        <v>626</v>
      </c>
      <c r="M1931" s="136">
        <v>4.5590000000000002</v>
      </c>
      <c r="N1931" s="136">
        <v>14.18</v>
      </c>
      <c r="O1931" s="136">
        <v>1.0549999999999999</v>
      </c>
      <c r="P1931" s="136">
        <v>1.0629999999999999</v>
      </c>
      <c r="Q1931" s="136">
        <v>0.84499999999999997</v>
      </c>
      <c r="R1931" s="136">
        <v>46.17</v>
      </c>
      <c r="S1931" s="136">
        <v>13.66</v>
      </c>
    </row>
    <row r="1932" spans="1:19" ht="11.25" thickBot="1" x14ac:dyDescent="0.2">
      <c r="A1932" s="112"/>
    </row>
    <row r="1933" spans="1:19" ht="11.25" thickBot="1" x14ac:dyDescent="0.2">
      <c r="A1933" s="138" t="s">
        <v>364</v>
      </c>
      <c r="B1933" s="112"/>
      <c r="C1933" s="136">
        <v>0.13400000000000001</v>
      </c>
      <c r="D1933" s="136">
        <v>4.2000000000000003E-2</v>
      </c>
      <c r="E1933" s="137">
        <v>2.281E-2</v>
      </c>
      <c r="F1933" s="137">
        <v>1.9599999999999999E-3</v>
      </c>
      <c r="G1933" s="136">
        <v>0.25</v>
      </c>
      <c r="H1933" s="136">
        <v>1.177</v>
      </c>
      <c r="I1933" s="136">
        <v>0.55300000000000005</v>
      </c>
      <c r="J1933" s="136">
        <v>0.245</v>
      </c>
      <c r="K1933" s="137">
        <v>1.7350000000000001E-2</v>
      </c>
      <c r="L1933" s="134" t="s">
        <v>627</v>
      </c>
      <c r="M1933" s="136">
        <v>0.08</v>
      </c>
      <c r="N1933" s="136">
        <v>0.26800000000000002</v>
      </c>
      <c r="O1933" s="136">
        <v>7.0000000000000001E-3</v>
      </c>
      <c r="P1933" s="136">
        <v>1.4E-2</v>
      </c>
      <c r="Q1933" s="136">
        <v>1.9E-2</v>
      </c>
      <c r="R1933" s="136">
        <v>0.61399999999999999</v>
      </c>
      <c r="S1933" s="136">
        <v>0.123</v>
      </c>
    </row>
    <row r="1934" spans="1:19" ht="11.25" thickBot="1" x14ac:dyDescent="0.2">
      <c r="A1934" s="112"/>
    </row>
    <row r="1935" spans="1:19" ht="11.25" thickBot="1" x14ac:dyDescent="0.2">
      <c r="A1935" s="139" t="s">
        <v>366</v>
      </c>
      <c r="B1935" s="112"/>
      <c r="C1935" s="136">
        <v>0.97599999999999998</v>
      </c>
      <c r="D1935" s="136">
        <v>0.93799999999999994</v>
      </c>
      <c r="E1935" s="140">
        <v>2.1219999999999999</v>
      </c>
      <c r="F1935" s="140">
        <v>0.19600000000000001</v>
      </c>
      <c r="G1935" s="136">
        <v>3.8679999999999999</v>
      </c>
      <c r="H1935" s="136">
        <v>17.57</v>
      </c>
      <c r="I1935" s="136">
        <v>1.6579999999999999</v>
      </c>
      <c r="J1935" s="136">
        <v>1.792</v>
      </c>
      <c r="K1935" s="140">
        <v>1.5960000000000001</v>
      </c>
      <c r="L1935" s="134" t="s">
        <v>628</v>
      </c>
      <c r="M1935" s="136">
        <v>1.76</v>
      </c>
      <c r="N1935" s="136">
        <v>1.89</v>
      </c>
      <c r="O1935" s="136">
        <v>0.61799999999999999</v>
      </c>
      <c r="P1935" s="136">
        <v>1.272</v>
      </c>
      <c r="Q1935" s="136">
        <v>2.282</v>
      </c>
      <c r="R1935" s="136">
        <v>1.33</v>
      </c>
      <c r="S1935" s="136">
        <v>0.89900000000000002</v>
      </c>
    </row>
    <row r="1936" spans="1:19" ht="11.25" thickBot="1" x14ac:dyDescent="0.2">
      <c r="A1936" s="112"/>
    </row>
    <row r="1937" spans="1:19" ht="11.25" thickBot="1" x14ac:dyDescent="0.2">
      <c r="A1937" s="106" t="s">
        <v>357</v>
      </c>
      <c r="B1937" s="106" t="s">
        <v>358</v>
      </c>
      <c r="C1937" s="131" t="s">
        <v>34</v>
      </c>
      <c r="D1937" s="131" t="s">
        <v>35</v>
      </c>
      <c r="E1937" s="130" t="s">
        <v>36</v>
      </c>
      <c r="F1937" s="130" t="s">
        <v>37</v>
      </c>
      <c r="G1937" s="130" t="s">
        <v>38</v>
      </c>
      <c r="H1937" s="130" t="s">
        <v>39</v>
      </c>
      <c r="I1937" s="130" t="s">
        <v>40</v>
      </c>
      <c r="J1937" s="130" t="s">
        <v>41</v>
      </c>
      <c r="K1937" s="130" t="s">
        <v>42</v>
      </c>
      <c r="L1937" s="130" t="s">
        <v>43</v>
      </c>
      <c r="M1937" s="130" t="s">
        <v>44</v>
      </c>
      <c r="N1937" s="130" t="s">
        <v>45</v>
      </c>
      <c r="O1937" s="130" t="s">
        <v>46</v>
      </c>
      <c r="P1937" s="130" t="s">
        <v>47</v>
      </c>
      <c r="Q1937" s="130" t="s">
        <v>48</v>
      </c>
      <c r="R1937" s="130" t="s">
        <v>49</v>
      </c>
      <c r="S1937" s="130" t="s">
        <v>50</v>
      </c>
    </row>
    <row r="1938" spans="1:19" ht="11.25" thickBot="1" x14ac:dyDescent="0.2">
      <c r="A1938" s="112"/>
      <c r="B1938" s="112"/>
      <c r="C1938" s="131" t="s">
        <v>111</v>
      </c>
      <c r="D1938" s="131" t="s">
        <v>111</v>
      </c>
      <c r="E1938" s="130" t="s">
        <v>111</v>
      </c>
      <c r="F1938" s="130" t="s">
        <v>111</v>
      </c>
      <c r="G1938" s="130" t="s">
        <v>111</v>
      </c>
      <c r="H1938" s="130" t="s">
        <v>111</v>
      </c>
      <c r="I1938" s="130" t="s">
        <v>111</v>
      </c>
      <c r="J1938" s="130" t="s">
        <v>111</v>
      </c>
      <c r="K1938" s="130" t="s">
        <v>111</v>
      </c>
      <c r="L1938" s="130" t="s">
        <v>111</v>
      </c>
      <c r="M1938" s="130" t="s">
        <v>111</v>
      </c>
      <c r="N1938" s="130" t="s">
        <v>111</v>
      </c>
      <c r="O1938" s="130" t="s">
        <v>111</v>
      </c>
      <c r="P1938" s="130" t="s">
        <v>111</v>
      </c>
      <c r="Q1938" s="130" t="s">
        <v>111</v>
      </c>
      <c r="R1938" s="130" t="s">
        <v>111</v>
      </c>
      <c r="S1938" s="130" t="s">
        <v>111</v>
      </c>
    </row>
    <row r="1939" spans="1:19" ht="11.25" thickBot="1" x14ac:dyDescent="0.2">
      <c r="A1939" s="107">
        <v>1</v>
      </c>
      <c r="B1939" s="132">
        <v>0.44787037037037036</v>
      </c>
      <c r="C1939" s="133">
        <v>1.0494300000000001</v>
      </c>
      <c r="D1939" s="134" t="s">
        <v>629</v>
      </c>
      <c r="E1939" s="108">
        <v>0.99399999999999999</v>
      </c>
      <c r="F1939" s="108">
        <v>0.99199999999999999</v>
      </c>
      <c r="G1939" s="108">
        <v>1.0209999999999999</v>
      </c>
      <c r="H1939" s="108">
        <v>6.18</v>
      </c>
      <c r="I1939" s="108">
        <v>61.19</v>
      </c>
      <c r="J1939" s="108">
        <v>60.93</v>
      </c>
      <c r="K1939" s="108">
        <v>1.78</v>
      </c>
      <c r="L1939" s="108">
        <v>1.7709999999999999</v>
      </c>
      <c r="M1939" s="108">
        <v>1.7709999999999999</v>
      </c>
      <c r="N1939" s="108">
        <v>1.792</v>
      </c>
      <c r="O1939" s="108">
        <v>1.7869999999999999</v>
      </c>
      <c r="P1939" s="108">
        <v>1.7689999999999999</v>
      </c>
      <c r="Q1939" s="108">
        <v>1.7589999999999999</v>
      </c>
      <c r="R1939" s="108">
        <v>1.768</v>
      </c>
      <c r="S1939" s="108">
        <v>1.7350000000000001</v>
      </c>
    </row>
    <row r="1940" spans="1:19" ht="11.25" thickBot="1" x14ac:dyDescent="0.2">
      <c r="A1940" s="112"/>
    </row>
    <row r="1941" spans="1:19" ht="11.25" thickBot="1" x14ac:dyDescent="0.2">
      <c r="A1941" s="107">
        <v>2</v>
      </c>
      <c r="B1941" s="132">
        <v>0.4480555555555556</v>
      </c>
      <c r="C1941" s="133">
        <v>1.0679799999999999</v>
      </c>
      <c r="D1941" s="134" t="s">
        <v>630</v>
      </c>
      <c r="E1941" s="108">
        <v>1.008</v>
      </c>
      <c r="F1941" s="108">
        <v>1.016</v>
      </c>
      <c r="G1941" s="108">
        <v>1.0840000000000001</v>
      </c>
      <c r="H1941" s="108">
        <v>6.282</v>
      </c>
      <c r="I1941" s="108">
        <v>62.37</v>
      </c>
      <c r="J1941" s="108">
        <v>61.76</v>
      </c>
      <c r="K1941" s="108">
        <v>1.8069999999999999</v>
      </c>
      <c r="L1941" s="108">
        <v>1.792</v>
      </c>
      <c r="M1941" s="108">
        <v>1.81</v>
      </c>
      <c r="N1941" s="108">
        <v>1.7889999999999999</v>
      </c>
      <c r="O1941" s="108">
        <v>1.7769999999999999</v>
      </c>
      <c r="P1941" s="108">
        <v>1.778</v>
      </c>
      <c r="Q1941" s="108">
        <v>1.7649999999999999</v>
      </c>
      <c r="R1941" s="108">
        <v>1.8009999999999999</v>
      </c>
      <c r="S1941" s="108">
        <v>1.79</v>
      </c>
    </row>
    <row r="1942" spans="1:19" ht="11.25" thickBot="1" x14ac:dyDescent="0.2">
      <c r="A1942" s="112"/>
    </row>
    <row r="1943" spans="1:19" ht="11.25" thickBot="1" x14ac:dyDescent="0.2">
      <c r="A1943" s="107">
        <v>3</v>
      </c>
      <c r="B1943" s="132">
        <v>0.44822916666666668</v>
      </c>
      <c r="C1943" s="133">
        <v>1.0804400000000001</v>
      </c>
      <c r="D1943" s="134" t="s">
        <v>631</v>
      </c>
      <c r="E1943" s="108">
        <v>1.0069999999999999</v>
      </c>
      <c r="F1943" s="108">
        <v>1.012</v>
      </c>
      <c r="G1943" s="108">
        <v>0.99399999999999999</v>
      </c>
      <c r="H1943" s="108">
        <v>6.2039999999999997</v>
      </c>
      <c r="I1943" s="108">
        <v>61.33</v>
      </c>
      <c r="J1943" s="108">
        <v>61.16</v>
      </c>
      <c r="K1943" s="108">
        <v>1.802</v>
      </c>
      <c r="L1943" s="108">
        <v>1.7709999999999999</v>
      </c>
      <c r="M1943" s="108">
        <v>1.788</v>
      </c>
      <c r="N1943" s="108">
        <v>1.7609999999999999</v>
      </c>
      <c r="O1943" s="108">
        <v>1.7689999999999999</v>
      </c>
      <c r="P1943" s="108">
        <v>1.7430000000000001</v>
      </c>
      <c r="Q1943" s="108">
        <v>1.73</v>
      </c>
      <c r="R1943" s="108">
        <v>1.736</v>
      </c>
      <c r="S1943" s="108">
        <v>1.7370000000000001</v>
      </c>
    </row>
    <row r="1944" spans="1:19" ht="11.25" thickBot="1" x14ac:dyDescent="0.2">
      <c r="A1944" s="112"/>
    </row>
    <row r="1945" spans="1:19" ht="11.25" thickBot="1" x14ac:dyDescent="0.2">
      <c r="A1945" s="135" t="s">
        <v>362</v>
      </c>
      <c r="B1945" s="112"/>
      <c r="C1945" s="137">
        <v>1.06595</v>
      </c>
      <c r="D1945" s="134" t="s">
        <v>632</v>
      </c>
      <c r="E1945" s="136">
        <v>1.0029999999999999</v>
      </c>
      <c r="F1945" s="136">
        <v>1.0069999999999999</v>
      </c>
      <c r="G1945" s="136">
        <v>1.0329999999999999</v>
      </c>
      <c r="H1945" s="136">
        <v>6.2220000000000004</v>
      </c>
      <c r="I1945" s="136">
        <v>61.63</v>
      </c>
      <c r="J1945" s="136">
        <v>61.28</v>
      </c>
      <c r="K1945" s="136">
        <v>1.796</v>
      </c>
      <c r="L1945" s="136">
        <v>1.778</v>
      </c>
      <c r="M1945" s="136">
        <v>1.79</v>
      </c>
      <c r="N1945" s="136">
        <v>1.7809999999999999</v>
      </c>
      <c r="O1945" s="136">
        <v>1.778</v>
      </c>
      <c r="P1945" s="136">
        <v>1.7629999999999999</v>
      </c>
      <c r="Q1945" s="136">
        <v>1.752</v>
      </c>
      <c r="R1945" s="136">
        <v>1.768</v>
      </c>
      <c r="S1945" s="136">
        <v>1.754</v>
      </c>
    </row>
    <row r="1946" spans="1:19" ht="11.25" thickBot="1" x14ac:dyDescent="0.2">
      <c r="A1946" s="112"/>
    </row>
    <row r="1947" spans="1:19" ht="11.25" thickBot="1" x14ac:dyDescent="0.2">
      <c r="A1947" s="138" t="s">
        <v>364</v>
      </c>
      <c r="B1947" s="112"/>
      <c r="C1947" s="137">
        <v>1.5599999999999999E-2</v>
      </c>
      <c r="D1947" s="134" t="s">
        <v>633</v>
      </c>
      <c r="E1947" s="136">
        <v>8.0000000000000002E-3</v>
      </c>
      <c r="F1947" s="136">
        <v>1.2999999999999999E-2</v>
      </c>
      <c r="G1947" s="136">
        <v>4.5999999999999999E-2</v>
      </c>
      <c r="H1947" s="136">
        <v>5.2999999999999999E-2</v>
      </c>
      <c r="I1947" s="136">
        <v>0.64100000000000001</v>
      </c>
      <c r="J1947" s="136">
        <v>0.43</v>
      </c>
      <c r="K1947" s="136">
        <v>1.4999999999999999E-2</v>
      </c>
      <c r="L1947" s="136">
        <v>1.2E-2</v>
      </c>
      <c r="M1947" s="136">
        <v>0.02</v>
      </c>
      <c r="N1947" s="136">
        <v>1.7000000000000001E-2</v>
      </c>
      <c r="O1947" s="136">
        <v>8.9999999999999993E-3</v>
      </c>
      <c r="P1947" s="136">
        <v>1.7999999999999999E-2</v>
      </c>
      <c r="Q1947" s="136">
        <v>1.7999999999999999E-2</v>
      </c>
      <c r="R1947" s="136">
        <v>3.2000000000000001E-2</v>
      </c>
      <c r="S1947" s="136">
        <v>3.1E-2</v>
      </c>
    </row>
    <row r="1948" spans="1:19" ht="11.25" thickBot="1" x14ac:dyDescent="0.2">
      <c r="A1948" s="112"/>
    </row>
    <row r="1949" spans="1:19" ht="11.25" thickBot="1" x14ac:dyDescent="0.2">
      <c r="A1949" s="139" t="s">
        <v>366</v>
      </c>
      <c r="B1949" s="112"/>
      <c r="C1949" s="140">
        <v>1.464</v>
      </c>
      <c r="D1949" s="134" t="s">
        <v>634</v>
      </c>
      <c r="E1949" s="136">
        <v>0.77500000000000002</v>
      </c>
      <c r="F1949" s="136">
        <v>1.2909999999999999</v>
      </c>
      <c r="G1949" s="136">
        <v>4.4809999999999999</v>
      </c>
      <c r="H1949" s="136">
        <v>0.85699999999999998</v>
      </c>
      <c r="I1949" s="136">
        <v>1.04</v>
      </c>
      <c r="J1949" s="136">
        <v>0.70199999999999996</v>
      </c>
      <c r="K1949" s="136">
        <v>0.81100000000000005</v>
      </c>
      <c r="L1949" s="136">
        <v>0.67100000000000004</v>
      </c>
      <c r="M1949" s="136">
        <v>1.103</v>
      </c>
      <c r="N1949" s="136">
        <v>0.95799999999999996</v>
      </c>
      <c r="O1949" s="136">
        <v>0.51500000000000001</v>
      </c>
      <c r="P1949" s="136">
        <v>1.0429999999999999</v>
      </c>
      <c r="Q1949" s="136">
        <v>1.0549999999999999</v>
      </c>
      <c r="R1949" s="136">
        <v>1.8160000000000001</v>
      </c>
      <c r="S1949" s="136">
        <v>1.7769999999999999</v>
      </c>
    </row>
    <row r="1950" spans="1:19" ht="11.25" thickBot="1" x14ac:dyDescent="0.2">
      <c r="A1950" s="112"/>
    </row>
    <row r="1951" spans="1:19" ht="11.25" thickBot="1" x14ac:dyDescent="0.2">
      <c r="A1951" s="106" t="s">
        <v>357</v>
      </c>
      <c r="B1951" s="106" t="s">
        <v>358</v>
      </c>
      <c r="C1951" s="130" t="s">
        <v>51</v>
      </c>
      <c r="D1951" s="130" t="s">
        <v>52</v>
      </c>
      <c r="E1951" s="130" t="s">
        <v>53</v>
      </c>
      <c r="F1951" s="130" t="s">
        <v>54</v>
      </c>
      <c r="G1951" s="130" t="s">
        <v>55</v>
      </c>
      <c r="H1951" s="130" t="s">
        <v>56</v>
      </c>
      <c r="I1951" s="130" t="s">
        <v>57</v>
      </c>
      <c r="J1951" s="130" t="s">
        <v>58</v>
      </c>
      <c r="K1951" s="130" t="s">
        <v>59</v>
      </c>
      <c r="L1951" s="130" t="s">
        <v>60</v>
      </c>
      <c r="M1951" s="130" t="s">
        <v>61</v>
      </c>
      <c r="N1951" s="130" t="s">
        <v>62</v>
      </c>
      <c r="O1951" s="130" t="s">
        <v>63</v>
      </c>
      <c r="P1951" s="130" t="s">
        <v>64</v>
      </c>
      <c r="Q1951" s="131" t="s">
        <v>65</v>
      </c>
      <c r="R1951" s="131" t="s">
        <v>66</v>
      </c>
      <c r="S1951" s="130" t="s">
        <v>67</v>
      </c>
    </row>
    <row r="1952" spans="1:19" ht="11.25" thickBot="1" x14ac:dyDescent="0.2">
      <c r="A1952" s="112"/>
      <c r="B1952" s="112"/>
      <c r="C1952" s="130" t="s">
        <v>111</v>
      </c>
      <c r="D1952" s="130" t="s">
        <v>111</v>
      </c>
      <c r="E1952" s="130" t="s">
        <v>111</v>
      </c>
      <c r="F1952" s="130" t="s">
        <v>111</v>
      </c>
      <c r="G1952" s="130" t="s">
        <v>111</v>
      </c>
      <c r="H1952" s="130" t="s">
        <v>111</v>
      </c>
      <c r="I1952" s="130" t="s">
        <v>111</v>
      </c>
      <c r="J1952" s="130" t="s">
        <v>111</v>
      </c>
      <c r="K1952" s="130" t="s">
        <v>111</v>
      </c>
      <c r="L1952" s="130" t="s">
        <v>111</v>
      </c>
      <c r="M1952" s="130" t="s">
        <v>111</v>
      </c>
      <c r="N1952" s="130" t="s">
        <v>111</v>
      </c>
      <c r="O1952" s="130" t="s">
        <v>111</v>
      </c>
      <c r="P1952" s="130" t="s">
        <v>111</v>
      </c>
      <c r="Q1952" s="131" t="s">
        <v>111</v>
      </c>
      <c r="R1952" s="131" t="s">
        <v>111</v>
      </c>
      <c r="S1952" s="130" t="s">
        <v>111</v>
      </c>
    </row>
    <row r="1953" spans="1:19" ht="11.25" thickBot="1" x14ac:dyDescent="0.2">
      <c r="A1953" s="107">
        <v>1</v>
      </c>
      <c r="B1953" s="132">
        <v>0.44787037037037036</v>
      </c>
      <c r="C1953" s="108">
        <v>1.7749999999999999</v>
      </c>
      <c r="D1953" s="108">
        <v>1.7589999999999999</v>
      </c>
      <c r="E1953" s="108">
        <v>1.7789999999999999</v>
      </c>
      <c r="F1953" s="108">
        <v>1.7509999999999999</v>
      </c>
      <c r="G1953" s="108">
        <v>1.7889999999999999</v>
      </c>
      <c r="H1953" s="108">
        <v>0.97399999999999998</v>
      </c>
      <c r="I1953" s="108">
        <v>6.3520000000000003</v>
      </c>
      <c r="J1953" s="108">
        <v>6.6580000000000004</v>
      </c>
      <c r="K1953" s="108">
        <v>6.6539999999999999</v>
      </c>
      <c r="L1953" s="108">
        <v>0.82</v>
      </c>
      <c r="M1953" s="108">
        <v>0.91</v>
      </c>
      <c r="N1953" s="108">
        <v>0.89600000000000002</v>
      </c>
      <c r="O1953" s="108">
        <v>39.369999999999997</v>
      </c>
      <c r="P1953" s="108">
        <v>6.6829999999999998</v>
      </c>
      <c r="Q1953" s="133">
        <v>1.01231</v>
      </c>
      <c r="R1953" s="134" t="s">
        <v>635</v>
      </c>
      <c r="S1953" s="108">
        <v>1.762</v>
      </c>
    </row>
    <row r="1954" spans="1:19" ht="11.25" thickBot="1" x14ac:dyDescent="0.2">
      <c r="A1954" s="112"/>
    </row>
    <row r="1955" spans="1:19" ht="11.25" thickBot="1" x14ac:dyDescent="0.2">
      <c r="A1955" s="107">
        <v>2</v>
      </c>
      <c r="B1955" s="132">
        <v>0.4480555555555556</v>
      </c>
      <c r="C1955" s="108">
        <v>1.8009999999999999</v>
      </c>
      <c r="D1955" s="108">
        <v>1.7629999999999999</v>
      </c>
      <c r="E1955" s="108">
        <v>1.784</v>
      </c>
      <c r="F1955" s="108">
        <v>1.78</v>
      </c>
      <c r="G1955" s="108">
        <v>1.8009999999999999</v>
      </c>
      <c r="H1955" s="108">
        <v>0.98799999999999999</v>
      </c>
      <c r="I1955" s="108">
        <v>6.49</v>
      </c>
      <c r="J1955" s="108">
        <v>6.6989999999999998</v>
      </c>
      <c r="K1955" s="108">
        <v>6.7610000000000001</v>
      </c>
      <c r="L1955" s="108">
        <v>0.81299999999999994</v>
      </c>
      <c r="M1955" s="108">
        <v>0.92600000000000005</v>
      </c>
      <c r="N1955" s="108">
        <v>0.86699999999999999</v>
      </c>
      <c r="O1955" s="108">
        <v>39.69</v>
      </c>
      <c r="P1955" s="108">
        <v>6.7590000000000003</v>
      </c>
      <c r="Q1955" s="133">
        <v>1.0310699999999999</v>
      </c>
      <c r="R1955" s="134" t="s">
        <v>636</v>
      </c>
      <c r="S1955" s="108">
        <v>1.7929999999999999</v>
      </c>
    </row>
    <row r="1956" spans="1:19" ht="11.25" thickBot="1" x14ac:dyDescent="0.2">
      <c r="A1956" s="112"/>
    </row>
    <row r="1957" spans="1:19" ht="11.25" thickBot="1" x14ac:dyDescent="0.2">
      <c r="A1957" s="107">
        <v>3</v>
      </c>
      <c r="B1957" s="132">
        <v>0.44822916666666668</v>
      </c>
      <c r="C1957" s="108">
        <v>1.7490000000000001</v>
      </c>
      <c r="D1957" s="108">
        <v>1.73</v>
      </c>
      <c r="E1957" s="108">
        <v>1.7430000000000001</v>
      </c>
      <c r="F1957" s="108">
        <v>1.7350000000000001</v>
      </c>
      <c r="G1957" s="108">
        <v>1.7609999999999999</v>
      </c>
      <c r="H1957" s="108">
        <v>0.97599999999999998</v>
      </c>
      <c r="I1957" s="108">
        <v>6.3659999999999997</v>
      </c>
      <c r="J1957" s="108">
        <v>6.5949999999999998</v>
      </c>
      <c r="K1957" s="108">
        <v>6.6769999999999996</v>
      </c>
      <c r="L1957" s="108">
        <v>0.81100000000000005</v>
      </c>
      <c r="M1957" s="108">
        <v>0.89700000000000002</v>
      </c>
      <c r="N1957" s="108">
        <v>0.85799999999999998</v>
      </c>
      <c r="O1957" s="108">
        <v>39.340000000000003</v>
      </c>
      <c r="P1957" s="108">
        <v>6.5940000000000003</v>
      </c>
      <c r="Q1957" s="133">
        <v>1.042</v>
      </c>
      <c r="R1957" s="134" t="s">
        <v>637</v>
      </c>
      <c r="S1957" s="108">
        <v>1.758</v>
      </c>
    </row>
    <row r="1958" spans="1:19" ht="11.25" thickBot="1" x14ac:dyDescent="0.2">
      <c r="A1958" s="112"/>
    </row>
    <row r="1959" spans="1:19" ht="11.25" thickBot="1" x14ac:dyDescent="0.2">
      <c r="A1959" s="135" t="s">
        <v>362</v>
      </c>
      <c r="B1959" s="112"/>
      <c r="C1959" s="136">
        <v>1.7749999999999999</v>
      </c>
      <c r="D1959" s="136">
        <v>1.7509999999999999</v>
      </c>
      <c r="E1959" s="136">
        <v>1.7689999999999999</v>
      </c>
      <c r="F1959" s="136">
        <v>1.7549999999999999</v>
      </c>
      <c r="G1959" s="136">
        <v>1.784</v>
      </c>
      <c r="H1959" s="136">
        <v>0.97899999999999998</v>
      </c>
      <c r="I1959" s="136">
        <v>6.4029999999999996</v>
      </c>
      <c r="J1959" s="136">
        <v>6.6509999999999998</v>
      </c>
      <c r="K1959" s="136">
        <v>6.6970000000000001</v>
      </c>
      <c r="L1959" s="136">
        <v>0.81499999999999995</v>
      </c>
      <c r="M1959" s="136">
        <v>0.91100000000000003</v>
      </c>
      <c r="N1959" s="136">
        <v>0.874</v>
      </c>
      <c r="O1959" s="136">
        <v>39.47</v>
      </c>
      <c r="P1959" s="136">
        <v>6.6790000000000003</v>
      </c>
      <c r="Q1959" s="137">
        <v>1.0284599999999999</v>
      </c>
      <c r="R1959" s="134" t="s">
        <v>638</v>
      </c>
      <c r="S1959" s="136">
        <v>1.7709999999999999</v>
      </c>
    </row>
    <row r="1960" spans="1:19" ht="11.25" thickBot="1" x14ac:dyDescent="0.2">
      <c r="A1960" s="112"/>
    </row>
    <row r="1961" spans="1:19" ht="11.25" thickBot="1" x14ac:dyDescent="0.2">
      <c r="A1961" s="138" t="s">
        <v>364</v>
      </c>
      <c r="B1961" s="112"/>
      <c r="C1961" s="136">
        <v>2.5999999999999999E-2</v>
      </c>
      <c r="D1961" s="136">
        <v>1.7999999999999999E-2</v>
      </c>
      <c r="E1961" s="136">
        <v>2.1999999999999999E-2</v>
      </c>
      <c r="F1961" s="136">
        <v>2.3E-2</v>
      </c>
      <c r="G1961" s="136">
        <v>2.1000000000000001E-2</v>
      </c>
      <c r="H1961" s="136">
        <v>7.0000000000000001E-3</v>
      </c>
      <c r="I1961" s="136">
        <v>7.5999999999999998E-2</v>
      </c>
      <c r="J1961" s="136">
        <v>5.2999999999999999E-2</v>
      </c>
      <c r="K1961" s="136">
        <v>5.6000000000000001E-2</v>
      </c>
      <c r="L1961" s="136">
        <v>5.0000000000000001E-3</v>
      </c>
      <c r="M1961" s="136">
        <v>1.4999999999999999E-2</v>
      </c>
      <c r="N1961" s="136">
        <v>0.02</v>
      </c>
      <c r="O1961" s="136">
        <v>0.193</v>
      </c>
      <c r="P1961" s="136">
        <v>8.3000000000000004E-2</v>
      </c>
      <c r="Q1961" s="137">
        <v>1.502E-2</v>
      </c>
      <c r="R1961" s="134" t="s">
        <v>639</v>
      </c>
      <c r="S1961" s="136">
        <v>1.9E-2</v>
      </c>
    </row>
    <row r="1962" spans="1:19" ht="11.25" thickBot="1" x14ac:dyDescent="0.2">
      <c r="A1962" s="112"/>
    </row>
    <row r="1963" spans="1:19" ht="11.25" thickBot="1" x14ac:dyDescent="0.2">
      <c r="A1963" s="139" t="s">
        <v>366</v>
      </c>
      <c r="B1963" s="112"/>
      <c r="C1963" s="136">
        <v>1.4490000000000001</v>
      </c>
      <c r="D1963" s="136">
        <v>1.014</v>
      </c>
      <c r="E1963" s="136">
        <v>1.256</v>
      </c>
      <c r="F1963" s="136">
        <v>1.2909999999999999</v>
      </c>
      <c r="G1963" s="136">
        <v>1.1599999999999999</v>
      </c>
      <c r="H1963" s="136">
        <v>0.755</v>
      </c>
      <c r="I1963" s="136">
        <v>1.1850000000000001</v>
      </c>
      <c r="J1963" s="136">
        <v>0.79100000000000004</v>
      </c>
      <c r="K1963" s="136">
        <v>0.83899999999999997</v>
      </c>
      <c r="L1963" s="136">
        <v>0.55500000000000005</v>
      </c>
      <c r="M1963" s="136">
        <v>1.5980000000000001</v>
      </c>
      <c r="N1963" s="136">
        <v>2.3050000000000002</v>
      </c>
      <c r="O1963" s="136">
        <v>0.48799999999999999</v>
      </c>
      <c r="P1963" s="136">
        <v>1.24</v>
      </c>
      <c r="Q1963" s="140">
        <v>1.46</v>
      </c>
      <c r="R1963" s="134" t="s">
        <v>640</v>
      </c>
      <c r="S1963" s="136">
        <v>1.0780000000000001</v>
      </c>
    </row>
    <row r="1964" spans="1:19" ht="11.25" thickBot="1" x14ac:dyDescent="0.2">
      <c r="A1964" s="112"/>
    </row>
    <row r="1965" spans="1:19" ht="11.25" thickBot="1" x14ac:dyDescent="0.2">
      <c r="A1965" s="106" t="s">
        <v>357</v>
      </c>
      <c r="B1965" s="106" t="s">
        <v>358</v>
      </c>
      <c r="C1965" s="130" t="s">
        <v>68</v>
      </c>
    </row>
    <row r="1966" spans="1:19" ht="11.25" thickBot="1" x14ac:dyDescent="0.2">
      <c r="A1966" s="112"/>
      <c r="B1966" s="112"/>
      <c r="C1966" s="130" t="s">
        <v>111</v>
      </c>
    </row>
    <row r="1967" spans="1:19" ht="11.25" thickBot="1" x14ac:dyDescent="0.2">
      <c r="A1967" s="107">
        <v>1</v>
      </c>
      <c r="B1967" s="132">
        <v>0.44787037037037036</v>
      </c>
      <c r="C1967" s="108">
        <v>8.0060000000000002</v>
      </c>
    </row>
    <row r="1968" spans="1:19" ht="11.25" thickBot="1" x14ac:dyDescent="0.2">
      <c r="A1968" s="112"/>
    </row>
    <row r="1969" spans="1:19" ht="11.25" thickBot="1" x14ac:dyDescent="0.2">
      <c r="A1969" s="107">
        <v>2</v>
      </c>
      <c r="B1969" s="132">
        <v>0.4480555555555556</v>
      </c>
      <c r="C1969" s="108">
        <v>8.0050000000000008</v>
      </c>
    </row>
    <row r="1970" spans="1:19" ht="11.25" thickBot="1" x14ac:dyDescent="0.2">
      <c r="A1970" s="112"/>
    </row>
    <row r="1971" spans="1:19" ht="11.25" thickBot="1" x14ac:dyDescent="0.2">
      <c r="A1971" s="107">
        <v>3</v>
      </c>
      <c r="B1971" s="132">
        <v>0.44822916666666668</v>
      </c>
      <c r="C1971" s="108">
        <v>7.8440000000000003</v>
      </c>
    </row>
    <row r="1972" spans="1:19" ht="11.25" thickBot="1" x14ac:dyDescent="0.2">
      <c r="A1972" s="112"/>
    </row>
    <row r="1973" spans="1:19" ht="11.25" thickBot="1" x14ac:dyDescent="0.2">
      <c r="A1973" s="135" t="s">
        <v>362</v>
      </c>
      <c r="B1973" s="112"/>
      <c r="C1973" s="136">
        <v>7.952</v>
      </c>
    </row>
    <row r="1974" spans="1:19" ht="11.25" thickBot="1" x14ac:dyDescent="0.2">
      <c r="A1974" s="112"/>
    </row>
    <row r="1975" spans="1:19" ht="11.25" thickBot="1" x14ac:dyDescent="0.2">
      <c r="A1975" s="138" t="s">
        <v>364</v>
      </c>
      <c r="B1975" s="112"/>
      <c r="C1975" s="136">
        <v>9.2999999999999999E-2</v>
      </c>
    </row>
    <row r="1976" spans="1:19" ht="11.25" thickBot="1" x14ac:dyDescent="0.2">
      <c r="A1976" s="112"/>
    </row>
    <row r="1977" spans="1:19" ht="11.25" thickBot="1" x14ac:dyDescent="0.2">
      <c r="A1977" s="139" t="s">
        <v>366</v>
      </c>
      <c r="B1977" s="112"/>
      <c r="C1977" s="136">
        <v>1.1739999999999999</v>
      </c>
    </row>
    <row r="1978" spans="1:19" ht="10.5" x14ac:dyDescent="0.15">
      <c r="A1978" s="112"/>
    </row>
    <row r="1979" spans="1:19" x14ac:dyDescent="0.15">
      <c r="A1979" s="129"/>
      <c r="B1979" s="86" t="s">
        <v>641</v>
      </c>
    </row>
    <row r="1980" spans="1:19" ht="9.75" thickBot="1" x14ac:dyDescent="0.2">
      <c r="A1980" s="81" t="s">
        <v>356</v>
      </c>
    </row>
    <row r="1981" spans="1:19" ht="11.25" thickBot="1" x14ac:dyDescent="0.2">
      <c r="A1981" s="106" t="s">
        <v>357</v>
      </c>
      <c r="B1981" s="106" t="s">
        <v>358</v>
      </c>
      <c r="C1981" s="130" t="s">
        <v>0</v>
      </c>
      <c r="D1981" s="130" t="s">
        <v>1</v>
      </c>
      <c r="E1981" s="130" t="s">
        <v>2</v>
      </c>
      <c r="F1981" s="130" t="s">
        <v>3</v>
      </c>
      <c r="G1981" s="130" t="s">
        <v>4</v>
      </c>
      <c r="H1981" s="130" t="s">
        <v>5</v>
      </c>
      <c r="I1981" s="131" t="s">
        <v>6</v>
      </c>
      <c r="J1981" s="131" t="s">
        <v>7</v>
      </c>
      <c r="K1981" s="130" t="s">
        <v>8</v>
      </c>
      <c r="L1981" s="130" t="s">
        <v>9</v>
      </c>
      <c r="M1981" s="130" t="s">
        <v>10</v>
      </c>
      <c r="N1981" s="130" t="s">
        <v>11</v>
      </c>
      <c r="O1981" s="130" t="s">
        <v>12</v>
      </c>
      <c r="P1981" s="130" t="s">
        <v>13</v>
      </c>
      <c r="Q1981" s="130" t="s">
        <v>14</v>
      </c>
      <c r="R1981" s="130" t="s">
        <v>15</v>
      </c>
      <c r="S1981" s="130" t="s">
        <v>16</v>
      </c>
    </row>
    <row r="1982" spans="1:19" ht="11.25" thickBot="1" x14ac:dyDescent="0.2">
      <c r="A1982" s="112"/>
      <c r="B1982" s="112"/>
      <c r="C1982" s="130" t="s">
        <v>111</v>
      </c>
      <c r="D1982" s="130" t="s">
        <v>111</v>
      </c>
      <c r="E1982" s="130" t="s">
        <v>111</v>
      </c>
      <c r="F1982" s="130" t="s">
        <v>111</v>
      </c>
      <c r="G1982" s="130" t="s">
        <v>111</v>
      </c>
      <c r="H1982" s="130" t="s">
        <v>111</v>
      </c>
      <c r="I1982" s="131" t="s">
        <v>111</v>
      </c>
      <c r="J1982" s="131" t="s">
        <v>111</v>
      </c>
      <c r="K1982" s="130" t="s">
        <v>111</v>
      </c>
      <c r="L1982" s="130" t="s">
        <v>111</v>
      </c>
      <c r="M1982" s="130" t="s">
        <v>111</v>
      </c>
      <c r="N1982" s="130" t="s">
        <v>111</v>
      </c>
      <c r="O1982" s="130" t="s">
        <v>111</v>
      </c>
      <c r="P1982" s="130" t="s">
        <v>111</v>
      </c>
      <c r="Q1982" s="130" t="s">
        <v>111</v>
      </c>
      <c r="R1982" s="130" t="s">
        <v>111</v>
      </c>
      <c r="S1982" s="130" t="s">
        <v>111</v>
      </c>
    </row>
    <row r="1983" spans="1:19" ht="11.25" thickBot="1" x14ac:dyDescent="0.2">
      <c r="A1983" s="107">
        <v>1</v>
      </c>
      <c r="B1983" s="132">
        <v>0.45302083333333337</v>
      </c>
      <c r="C1983" s="141" t="s">
        <v>642</v>
      </c>
      <c r="D1983" s="141" t="s">
        <v>643</v>
      </c>
      <c r="E1983" s="141" t="s">
        <v>644</v>
      </c>
      <c r="F1983" s="141" t="s">
        <v>645</v>
      </c>
      <c r="G1983" s="141" t="s">
        <v>646</v>
      </c>
      <c r="H1983" s="141" t="s">
        <v>647</v>
      </c>
      <c r="I1983" s="133">
        <v>1.2144900000000001</v>
      </c>
      <c r="J1983" s="134" t="s">
        <v>648</v>
      </c>
      <c r="K1983" s="141" t="s">
        <v>649</v>
      </c>
      <c r="L1983" s="108">
        <v>326.5</v>
      </c>
      <c r="M1983" s="141" t="s">
        <v>650</v>
      </c>
      <c r="N1983" s="108">
        <v>132.1</v>
      </c>
      <c r="O1983" s="141" t="s">
        <v>651</v>
      </c>
      <c r="P1983" s="141" t="s">
        <v>652</v>
      </c>
      <c r="Q1983" s="141" t="s">
        <v>653</v>
      </c>
      <c r="R1983" s="141" t="s">
        <v>654</v>
      </c>
      <c r="S1983" s="108">
        <v>132</v>
      </c>
    </row>
    <row r="1984" spans="1:19" ht="11.25" thickBot="1" x14ac:dyDescent="0.2">
      <c r="A1984" s="112"/>
    </row>
    <row r="1985" spans="1:19" ht="11.25" thickBot="1" x14ac:dyDescent="0.2">
      <c r="A1985" s="107">
        <v>2</v>
      </c>
      <c r="B1985" s="132">
        <v>0.45320601851851849</v>
      </c>
      <c r="C1985" s="141" t="s">
        <v>655</v>
      </c>
      <c r="D1985" s="141" t="s">
        <v>656</v>
      </c>
      <c r="E1985" s="141" t="s">
        <v>657</v>
      </c>
      <c r="F1985" s="141" t="s">
        <v>658</v>
      </c>
      <c r="G1985" s="141" t="s">
        <v>659</v>
      </c>
      <c r="H1985" s="108">
        <v>8105</v>
      </c>
      <c r="I1985" s="133">
        <v>1.2313000000000001</v>
      </c>
      <c r="J1985" s="134" t="s">
        <v>660</v>
      </c>
      <c r="K1985" s="141" t="s">
        <v>661</v>
      </c>
      <c r="L1985" s="108">
        <v>326.10000000000002</v>
      </c>
      <c r="M1985" s="141" t="s">
        <v>662</v>
      </c>
      <c r="N1985" s="108">
        <v>132.19999999999999</v>
      </c>
      <c r="O1985" s="141" t="s">
        <v>663</v>
      </c>
      <c r="P1985" s="141" t="s">
        <v>664</v>
      </c>
      <c r="Q1985" s="141" t="s">
        <v>665</v>
      </c>
      <c r="R1985" s="108">
        <v>131.30000000000001</v>
      </c>
      <c r="S1985" s="141" t="s">
        <v>666</v>
      </c>
    </row>
    <row r="1986" spans="1:19" ht="11.25" thickBot="1" x14ac:dyDescent="0.2">
      <c r="A1986" s="112"/>
    </row>
    <row r="1987" spans="1:19" ht="11.25" thickBot="1" x14ac:dyDescent="0.2">
      <c r="A1987" s="107">
        <v>3</v>
      </c>
      <c r="B1987" s="132">
        <v>0.45339120370370373</v>
      </c>
      <c r="C1987" s="141" t="s">
        <v>667</v>
      </c>
      <c r="D1987" s="141" t="s">
        <v>668</v>
      </c>
      <c r="E1987" s="141" t="s">
        <v>669</v>
      </c>
      <c r="F1987" s="141" t="s">
        <v>670</v>
      </c>
      <c r="G1987" s="141" t="s">
        <v>671</v>
      </c>
      <c r="H1987" s="108">
        <v>8119</v>
      </c>
      <c r="I1987" s="133">
        <v>1.2439100000000001</v>
      </c>
      <c r="J1987" s="134" t="s">
        <v>672</v>
      </c>
      <c r="K1987" s="141" t="s">
        <v>673</v>
      </c>
      <c r="L1987" s="108">
        <v>325.5</v>
      </c>
      <c r="M1987" s="141" t="s">
        <v>674</v>
      </c>
      <c r="N1987" s="108">
        <v>131.69999999999999</v>
      </c>
      <c r="O1987" s="141" t="s">
        <v>675</v>
      </c>
      <c r="P1987" s="141" t="s">
        <v>676</v>
      </c>
      <c r="Q1987" s="141" t="s">
        <v>677</v>
      </c>
      <c r="R1987" s="141" t="s">
        <v>654</v>
      </c>
      <c r="S1987" s="108">
        <v>131.5</v>
      </c>
    </row>
    <row r="1988" spans="1:19" ht="11.25" thickBot="1" x14ac:dyDescent="0.2">
      <c r="A1988" s="112"/>
    </row>
    <row r="1989" spans="1:19" ht="11.25" thickBot="1" x14ac:dyDescent="0.2">
      <c r="A1989" s="135" t="s">
        <v>362</v>
      </c>
      <c r="B1989" s="112"/>
      <c r="C1989" s="141" t="s">
        <v>678</v>
      </c>
      <c r="D1989" s="141" t="s">
        <v>679</v>
      </c>
      <c r="E1989" s="141" t="s">
        <v>680</v>
      </c>
      <c r="F1989" s="141" t="s">
        <v>681</v>
      </c>
      <c r="G1989" s="141" t="s">
        <v>682</v>
      </c>
      <c r="H1989" s="141" t="s">
        <v>683</v>
      </c>
      <c r="I1989" s="137">
        <v>1.2299</v>
      </c>
      <c r="J1989" s="134" t="s">
        <v>684</v>
      </c>
      <c r="K1989" s="141" t="s">
        <v>685</v>
      </c>
      <c r="L1989" s="136">
        <v>326</v>
      </c>
      <c r="M1989" s="141" t="s">
        <v>686</v>
      </c>
      <c r="N1989" s="136">
        <v>132</v>
      </c>
      <c r="O1989" s="141" t="s">
        <v>687</v>
      </c>
      <c r="P1989" s="141" t="s">
        <v>688</v>
      </c>
      <c r="Q1989" s="141" t="s">
        <v>689</v>
      </c>
      <c r="R1989" s="141" t="s">
        <v>690</v>
      </c>
      <c r="S1989" s="141" t="s">
        <v>691</v>
      </c>
    </row>
    <row r="1990" spans="1:19" ht="11.25" thickBot="1" x14ac:dyDescent="0.2">
      <c r="A1990" s="112"/>
    </row>
    <row r="1991" spans="1:19" ht="11.25" thickBot="1" x14ac:dyDescent="0.2">
      <c r="A1991" s="138" t="s">
        <v>364</v>
      </c>
      <c r="B1991" s="112"/>
      <c r="C1991" s="141" t="s">
        <v>692</v>
      </c>
      <c r="D1991" s="141" t="s">
        <v>693</v>
      </c>
      <c r="E1991" s="141" t="s">
        <v>694</v>
      </c>
      <c r="F1991" s="141" t="s">
        <v>695</v>
      </c>
      <c r="G1991" s="141" t="s">
        <v>696</v>
      </c>
      <c r="H1991" s="141" t="s">
        <v>697</v>
      </c>
      <c r="I1991" s="137">
        <v>1.4760000000000001E-2</v>
      </c>
      <c r="J1991" s="134" t="s">
        <v>698</v>
      </c>
      <c r="K1991" s="141" t="s">
        <v>699</v>
      </c>
      <c r="L1991" s="136">
        <v>0.48899999999999999</v>
      </c>
      <c r="M1991" s="141" t="s">
        <v>700</v>
      </c>
      <c r="N1991" s="136">
        <v>0.23300000000000001</v>
      </c>
      <c r="O1991" s="141" t="s">
        <v>701</v>
      </c>
      <c r="P1991" s="141" t="s">
        <v>702</v>
      </c>
      <c r="Q1991" s="141" t="s">
        <v>703</v>
      </c>
      <c r="R1991" s="141" t="s">
        <v>704</v>
      </c>
      <c r="S1991" s="141" t="s">
        <v>705</v>
      </c>
    </row>
    <row r="1992" spans="1:19" ht="11.25" thickBot="1" x14ac:dyDescent="0.2">
      <c r="A1992" s="112"/>
    </row>
    <row r="1993" spans="1:19" ht="11.25" thickBot="1" x14ac:dyDescent="0.2">
      <c r="A1993" s="139" t="s">
        <v>366</v>
      </c>
      <c r="B1993" s="112"/>
      <c r="C1993" s="141" t="s">
        <v>706</v>
      </c>
      <c r="D1993" s="141" t="s">
        <v>707</v>
      </c>
      <c r="E1993" s="141" t="s">
        <v>708</v>
      </c>
      <c r="F1993" s="141" t="s">
        <v>709</v>
      </c>
      <c r="G1993" s="141" t="s">
        <v>710</v>
      </c>
      <c r="H1993" s="141" t="s">
        <v>711</v>
      </c>
      <c r="I1993" s="140">
        <v>1.2</v>
      </c>
      <c r="J1993" s="134" t="s">
        <v>712</v>
      </c>
      <c r="K1993" s="141" t="s">
        <v>713</v>
      </c>
      <c r="L1993" s="136">
        <v>0.15</v>
      </c>
      <c r="M1993" s="141" t="s">
        <v>714</v>
      </c>
      <c r="N1993" s="136">
        <v>0.17699999999999999</v>
      </c>
      <c r="O1993" s="141" t="s">
        <v>715</v>
      </c>
      <c r="P1993" s="141" t="s">
        <v>716</v>
      </c>
      <c r="Q1993" s="141" t="s">
        <v>717</v>
      </c>
      <c r="R1993" s="141" t="s">
        <v>718</v>
      </c>
      <c r="S1993" s="141" t="s">
        <v>719</v>
      </c>
    </row>
    <row r="1994" spans="1:19" ht="11.25" thickBot="1" x14ac:dyDescent="0.2">
      <c r="A1994" s="112"/>
    </row>
    <row r="1995" spans="1:19" ht="11.25" thickBot="1" x14ac:dyDescent="0.2">
      <c r="A1995" s="106" t="s">
        <v>357</v>
      </c>
      <c r="B1995" s="106" t="s">
        <v>358</v>
      </c>
      <c r="C1995" s="130" t="s">
        <v>17</v>
      </c>
      <c r="D1995" s="130" t="s">
        <v>18</v>
      </c>
      <c r="E1995" s="131" t="s">
        <v>19</v>
      </c>
      <c r="F1995" s="131" t="s">
        <v>20</v>
      </c>
      <c r="G1995" s="130" t="s">
        <v>21</v>
      </c>
      <c r="H1995" s="130" t="s">
        <v>22</v>
      </c>
      <c r="I1995" s="130" t="s">
        <v>23</v>
      </c>
      <c r="J1995" s="130" t="s">
        <v>24</v>
      </c>
      <c r="K1995" s="131" t="s">
        <v>25</v>
      </c>
      <c r="L1995" s="131" t="s">
        <v>26</v>
      </c>
      <c r="M1995" s="130" t="s">
        <v>27</v>
      </c>
      <c r="N1995" s="130" t="s">
        <v>28</v>
      </c>
      <c r="O1995" s="130" t="s">
        <v>29</v>
      </c>
      <c r="P1995" s="130" t="s">
        <v>30</v>
      </c>
      <c r="Q1995" s="130" t="s">
        <v>31</v>
      </c>
      <c r="R1995" s="130" t="s">
        <v>32</v>
      </c>
      <c r="S1995" s="130" t="s">
        <v>33</v>
      </c>
    </row>
    <row r="1996" spans="1:19" ht="11.25" thickBot="1" x14ac:dyDescent="0.2">
      <c r="A1996" s="112"/>
      <c r="B1996" s="112"/>
      <c r="C1996" s="130" t="s">
        <v>111</v>
      </c>
      <c r="D1996" s="130" t="s">
        <v>111</v>
      </c>
      <c r="E1996" s="131" t="s">
        <v>111</v>
      </c>
      <c r="F1996" s="131" t="s">
        <v>111</v>
      </c>
      <c r="G1996" s="130" t="s">
        <v>111</v>
      </c>
      <c r="H1996" s="130" t="s">
        <v>111</v>
      </c>
      <c r="I1996" s="130" t="s">
        <v>111</v>
      </c>
      <c r="J1996" s="130" t="s">
        <v>111</v>
      </c>
      <c r="K1996" s="131" t="s">
        <v>111</v>
      </c>
      <c r="L1996" s="131" t="s">
        <v>111</v>
      </c>
      <c r="M1996" s="130" t="s">
        <v>111</v>
      </c>
      <c r="N1996" s="130" t="s">
        <v>111</v>
      </c>
      <c r="O1996" s="130" t="s">
        <v>111</v>
      </c>
      <c r="P1996" s="130" t="s">
        <v>111</v>
      </c>
      <c r="Q1996" s="130" t="s">
        <v>111</v>
      </c>
      <c r="R1996" s="130" t="s">
        <v>111</v>
      </c>
      <c r="S1996" s="130" t="s">
        <v>111</v>
      </c>
    </row>
    <row r="1997" spans="1:19" ht="11.25" thickBot="1" x14ac:dyDescent="0.2">
      <c r="A1997" s="107">
        <v>1</v>
      </c>
      <c r="B1997" s="132">
        <v>0.45302083333333337</v>
      </c>
      <c r="C1997" s="108">
        <v>132.19999999999999</v>
      </c>
      <c r="D1997" s="108">
        <v>42.49</v>
      </c>
      <c r="E1997" s="133">
        <v>1.09121</v>
      </c>
      <c r="F1997" s="133">
        <v>1.01057</v>
      </c>
      <c r="G1997" s="108">
        <v>62.49</v>
      </c>
      <c r="H1997" s="141" t="s">
        <v>720</v>
      </c>
      <c r="I1997" s="141" t="s">
        <v>721</v>
      </c>
      <c r="J1997" s="141" t="s">
        <v>722</v>
      </c>
      <c r="K1997" s="133">
        <v>1.2157800000000001</v>
      </c>
      <c r="L1997" s="134" t="s">
        <v>723</v>
      </c>
      <c r="M1997" s="141" t="s">
        <v>724</v>
      </c>
      <c r="N1997" s="108">
        <v>129.4</v>
      </c>
      <c r="O1997" s="108">
        <v>9.8710000000000004</v>
      </c>
      <c r="P1997" s="108">
        <v>9.8650000000000002</v>
      </c>
      <c r="Q1997" s="141" t="s">
        <v>725</v>
      </c>
      <c r="R1997" s="108">
        <v>407.3</v>
      </c>
      <c r="S1997" s="108">
        <v>131.6</v>
      </c>
    </row>
    <row r="1998" spans="1:19" ht="11.25" thickBot="1" x14ac:dyDescent="0.2">
      <c r="A1998" s="112"/>
    </row>
    <row r="1999" spans="1:19" ht="11.25" thickBot="1" x14ac:dyDescent="0.2">
      <c r="A1999" s="107">
        <v>2</v>
      </c>
      <c r="B1999" s="132">
        <v>0.45320601851851849</v>
      </c>
      <c r="C1999" s="141" t="s">
        <v>726</v>
      </c>
      <c r="D1999" s="108">
        <v>42.63</v>
      </c>
      <c r="E1999" s="133">
        <v>1.1070199999999999</v>
      </c>
      <c r="F1999" s="133">
        <v>1.0195000000000001</v>
      </c>
      <c r="G1999" s="141" t="s">
        <v>727</v>
      </c>
      <c r="H1999" s="108">
        <v>57.73</v>
      </c>
      <c r="I1999" s="141" t="s">
        <v>728</v>
      </c>
      <c r="J1999" s="141" t="s">
        <v>729</v>
      </c>
      <c r="K1999" s="133">
        <v>1.25421</v>
      </c>
      <c r="L1999" s="134" t="s">
        <v>730</v>
      </c>
      <c r="M1999" s="141" t="s">
        <v>724</v>
      </c>
      <c r="N1999" s="141" t="s">
        <v>731</v>
      </c>
      <c r="O1999" s="141" t="s">
        <v>732</v>
      </c>
      <c r="P1999" s="141" t="s">
        <v>733</v>
      </c>
      <c r="Q1999" s="141" t="s">
        <v>734</v>
      </c>
      <c r="R1999" s="141" t="s">
        <v>735</v>
      </c>
      <c r="S1999" s="141" t="s">
        <v>736</v>
      </c>
    </row>
    <row r="2000" spans="1:19" ht="11.25" thickBot="1" x14ac:dyDescent="0.2">
      <c r="A2000" s="112"/>
    </row>
    <row r="2001" spans="1:19" ht="11.25" thickBot="1" x14ac:dyDescent="0.2">
      <c r="A2001" s="107">
        <v>3</v>
      </c>
      <c r="B2001" s="132">
        <v>0.45339120370370373</v>
      </c>
      <c r="C2001" s="108">
        <v>132.6</v>
      </c>
      <c r="D2001" s="141" t="s">
        <v>737</v>
      </c>
      <c r="E2001" s="133">
        <v>1.10494</v>
      </c>
      <c r="F2001" s="133">
        <v>1.0238799999999999</v>
      </c>
      <c r="G2001" s="141" t="s">
        <v>738</v>
      </c>
      <c r="H2001" s="108">
        <v>61.23</v>
      </c>
      <c r="I2001" s="141" t="s">
        <v>739</v>
      </c>
      <c r="J2001" s="141" t="s">
        <v>740</v>
      </c>
      <c r="K2001" s="133">
        <v>1.2725299999999999</v>
      </c>
      <c r="L2001" s="134" t="s">
        <v>741</v>
      </c>
      <c r="M2001" s="108">
        <v>41.55</v>
      </c>
      <c r="N2001" s="141" t="s">
        <v>742</v>
      </c>
      <c r="O2001" s="108">
        <v>9.8789999999999996</v>
      </c>
      <c r="P2001" s="108">
        <v>9.8870000000000005</v>
      </c>
      <c r="Q2001" s="108">
        <v>9.8930000000000007</v>
      </c>
      <c r="R2001" s="108">
        <v>405.9</v>
      </c>
      <c r="S2001" s="108">
        <v>131.5</v>
      </c>
    </row>
    <row r="2002" spans="1:19" ht="11.25" thickBot="1" x14ac:dyDescent="0.2">
      <c r="A2002" s="112"/>
    </row>
    <row r="2003" spans="1:19" ht="11.25" thickBot="1" x14ac:dyDescent="0.2">
      <c r="A2003" s="135" t="s">
        <v>362</v>
      </c>
      <c r="B2003" s="112"/>
      <c r="C2003" s="141" t="s">
        <v>743</v>
      </c>
      <c r="D2003" s="141" t="s">
        <v>744</v>
      </c>
      <c r="E2003" s="137">
        <v>1.1010599999999999</v>
      </c>
      <c r="F2003" s="137">
        <v>1.0179800000000001</v>
      </c>
      <c r="G2003" s="141" t="s">
        <v>745</v>
      </c>
      <c r="H2003" s="141" t="s">
        <v>746</v>
      </c>
      <c r="I2003" s="141" t="s">
        <v>747</v>
      </c>
      <c r="J2003" s="141" t="s">
        <v>748</v>
      </c>
      <c r="K2003" s="137">
        <v>1.2475099999999999</v>
      </c>
      <c r="L2003" s="134" t="s">
        <v>749</v>
      </c>
      <c r="M2003" s="141" t="s">
        <v>750</v>
      </c>
      <c r="N2003" s="141" t="s">
        <v>751</v>
      </c>
      <c r="O2003" s="141" t="s">
        <v>752</v>
      </c>
      <c r="P2003" s="141" t="s">
        <v>753</v>
      </c>
      <c r="Q2003" s="141" t="s">
        <v>754</v>
      </c>
      <c r="R2003" s="141" t="s">
        <v>755</v>
      </c>
      <c r="S2003" s="141" t="s">
        <v>756</v>
      </c>
    </row>
    <row r="2004" spans="1:19" ht="11.25" thickBot="1" x14ac:dyDescent="0.2">
      <c r="A2004" s="112"/>
    </row>
    <row r="2005" spans="1:19" ht="11.25" thickBot="1" x14ac:dyDescent="0.2">
      <c r="A2005" s="138" t="s">
        <v>364</v>
      </c>
      <c r="B2005" s="112"/>
      <c r="C2005" s="141" t="s">
        <v>757</v>
      </c>
      <c r="D2005" s="141" t="s">
        <v>758</v>
      </c>
      <c r="E2005" s="137">
        <v>8.5900000000000004E-3</v>
      </c>
      <c r="F2005" s="137">
        <v>6.7799999999999996E-3</v>
      </c>
      <c r="G2005" s="141" t="s">
        <v>759</v>
      </c>
      <c r="H2005" s="141" t="s">
        <v>760</v>
      </c>
      <c r="I2005" s="141" t="s">
        <v>761</v>
      </c>
      <c r="J2005" s="141" t="s">
        <v>762</v>
      </c>
      <c r="K2005" s="137">
        <v>2.896E-2</v>
      </c>
      <c r="L2005" s="134" t="s">
        <v>763</v>
      </c>
      <c r="M2005" s="141" t="s">
        <v>764</v>
      </c>
      <c r="N2005" s="141" t="s">
        <v>765</v>
      </c>
      <c r="O2005" s="141" t="s">
        <v>766</v>
      </c>
      <c r="P2005" s="141" t="s">
        <v>767</v>
      </c>
      <c r="Q2005" s="141" t="s">
        <v>768</v>
      </c>
      <c r="R2005" s="141" t="s">
        <v>769</v>
      </c>
      <c r="S2005" s="141" t="s">
        <v>770</v>
      </c>
    </row>
    <row r="2006" spans="1:19" ht="11.25" thickBot="1" x14ac:dyDescent="0.2">
      <c r="A2006" s="112"/>
    </row>
    <row r="2007" spans="1:19" ht="11.25" thickBot="1" x14ac:dyDescent="0.2">
      <c r="A2007" s="139" t="s">
        <v>366</v>
      </c>
      <c r="B2007" s="112"/>
      <c r="C2007" s="141" t="s">
        <v>771</v>
      </c>
      <c r="D2007" s="141" t="s">
        <v>772</v>
      </c>
      <c r="E2007" s="140">
        <v>0.78</v>
      </c>
      <c r="F2007" s="140">
        <v>0.66600000000000004</v>
      </c>
      <c r="G2007" s="141" t="s">
        <v>773</v>
      </c>
      <c r="H2007" s="141" t="s">
        <v>774</v>
      </c>
      <c r="I2007" s="141" t="s">
        <v>775</v>
      </c>
      <c r="J2007" s="141" t="s">
        <v>776</v>
      </c>
      <c r="K2007" s="140">
        <v>2.3220000000000001</v>
      </c>
      <c r="L2007" s="134" t="s">
        <v>777</v>
      </c>
      <c r="M2007" s="141" t="s">
        <v>778</v>
      </c>
      <c r="N2007" s="141" t="s">
        <v>779</v>
      </c>
      <c r="O2007" s="141" t="s">
        <v>780</v>
      </c>
      <c r="P2007" s="141" t="s">
        <v>781</v>
      </c>
      <c r="Q2007" s="141" t="s">
        <v>782</v>
      </c>
      <c r="R2007" s="141" t="s">
        <v>783</v>
      </c>
      <c r="S2007" s="141" t="s">
        <v>784</v>
      </c>
    </row>
    <row r="2008" spans="1:19" ht="11.25" thickBot="1" x14ac:dyDescent="0.2">
      <c r="A2008" s="112"/>
    </row>
    <row r="2009" spans="1:19" ht="11.25" thickBot="1" x14ac:dyDescent="0.2">
      <c r="A2009" s="106" t="s">
        <v>357</v>
      </c>
      <c r="B2009" s="106" t="s">
        <v>358</v>
      </c>
      <c r="C2009" s="131" t="s">
        <v>34</v>
      </c>
      <c r="D2009" s="131" t="s">
        <v>35</v>
      </c>
      <c r="E2009" s="130" t="s">
        <v>36</v>
      </c>
      <c r="F2009" s="130" t="s">
        <v>37</v>
      </c>
      <c r="G2009" s="130" t="s">
        <v>38</v>
      </c>
      <c r="H2009" s="130" t="s">
        <v>39</v>
      </c>
      <c r="I2009" s="130" t="s">
        <v>40</v>
      </c>
      <c r="J2009" s="130" t="s">
        <v>41</v>
      </c>
      <c r="K2009" s="130" t="s">
        <v>42</v>
      </c>
      <c r="L2009" s="130" t="s">
        <v>43</v>
      </c>
      <c r="M2009" s="130" t="s">
        <v>44</v>
      </c>
      <c r="N2009" s="130" t="s">
        <v>45</v>
      </c>
      <c r="O2009" s="130" t="s">
        <v>46</v>
      </c>
      <c r="P2009" s="130" t="s">
        <v>47</v>
      </c>
      <c r="Q2009" s="130" t="s">
        <v>48</v>
      </c>
      <c r="R2009" s="130" t="s">
        <v>49</v>
      </c>
      <c r="S2009" s="130" t="s">
        <v>50</v>
      </c>
    </row>
    <row r="2010" spans="1:19" ht="11.25" thickBot="1" x14ac:dyDescent="0.2">
      <c r="A2010" s="112"/>
      <c r="B2010" s="112"/>
      <c r="C2010" s="131" t="s">
        <v>111</v>
      </c>
      <c r="D2010" s="131" t="s">
        <v>111</v>
      </c>
      <c r="E2010" s="130" t="s">
        <v>111</v>
      </c>
      <c r="F2010" s="130" t="s">
        <v>111</v>
      </c>
      <c r="G2010" s="130" t="s">
        <v>111</v>
      </c>
      <c r="H2010" s="130" t="s">
        <v>111</v>
      </c>
      <c r="I2010" s="130" t="s">
        <v>111</v>
      </c>
      <c r="J2010" s="130" t="s">
        <v>111</v>
      </c>
      <c r="K2010" s="130" t="s">
        <v>111</v>
      </c>
      <c r="L2010" s="130" t="s">
        <v>111</v>
      </c>
      <c r="M2010" s="130" t="s">
        <v>111</v>
      </c>
      <c r="N2010" s="130" t="s">
        <v>111</v>
      </c>
      <c r="O2010" s="130" t="s">
        <v>111</v>
      </c>
      <c r="P2010" s="130" t="s">
        <v>111</v>
      </c>
      <c r="Q2010" s="130" t="s">
        <v>111</v>
      </c>
      <c r="R2010" s="130" t="s">
        <v>111</v>
      </c>
      <c r="S2010" s="130" t="s">
        <v>111</v>
      </c>
    </row>
    <row r="2011" spans="1:19" ht="11.25" thickBot="1" x14ac:dyDescent="0.2">
      <c r="A2011" s="107">
        <v>1</v>
      </c>
      <c r="B2011" s="132">
        <v>0.45302083333333337</v>
      </c>
      <c r="C2011" s="133">
        <v>1.08301</v>
      </c>
      <c r="D2011" s="134" t="s">
        <v>785</v>
      </c>
      <c r="E2011" s="108">
        <v>9.8979999999999997</v>
      </c>
      <c r="F2011" s="108">
        <v>9.8840000000000003</v>
      </c>
      <c r="G2011" s="108">
        <v>9.8569999999999993</v>
      </c>
      <c r="H2011" s="141" t="s">
        <v>786</v>
      </c>
      <c r="I2011" s="141" t="s">
        <v>787</v>
      </c>
      <c r="J2011" s="141" t="s">
        <v>788</v>
      </c>
      <c r="K2011" s="108">
        <v>17.66</v>
      </c>
      <c r="L2011" s="108">
        <v>17.66</v>
      </c>
      <c r="M2011" s="108">
        <v>17.68</v>
      </c>
      <c r="N2011" s="141" t="s">
        <v>789</v>
      </c>
      <c r="O2011" s="141" t="s">
        <v>790</v>
      </c>
      <c r="P2011" s="141" t="s">
        <v>791</v>
      </c>
      <c r="Q2011" s="141" t="s">
        <v>789</v>
      </c>
      <c r="R2011" s="141" t="s">
        <v>792</v>
      </c>
      <c r="S2011" s="141" t="s">
        <v>790</v>
      </c>
    </row>
    <row r="2012" spans="1:19" ht="11.25" thickBot="1" x14ac:dyDescent="0.2">
      <c r="A2012" s="112"/>
    </row>
    <row r="2013" spans="1:19" ht="11.25" thickBot="1" x14ac:dyDescent="0.2">
      <c r="A2013" s="107">
        <v>2</v>
      </c>
      <c r="B2013" s="132">
        <v>0.45320601851851849</v>
      </c>
      <c r="C2013" s="133">
        <v>1.0942400000000001</v>
      </c>
      <c r="D2013" s="134" t="s">
        <v>793</v>
      </c>
      <c r="E2013" s="108">
        <v>9.9079999999999995</v>
      </c>
      <c r="F2013" s="141" t="s">
        <v>794</v>
      </c>
      <c r="G2013" s="141" t="s">
        <v>795</v>
      </c>
      <c r="H2013" s="108">
        <v>60.28</v>
      </c>
      <c r="I2013" s="141" t="s">
        <v>796</v>
      </c>
      <c r="J2013" s="141" t="s">
        <v>796</v>
      </c>
      <c r="K2013" s="108">
        <v>17.59</v>
      </c>
      <c r="L2013" s="108">
        <v>17.579999999999998</v>
      </c>
      <c r="M2013" s="108">
        <v>17.559999999999999</v>
      </c>
      <c r="N2013" s="108">
        <v>17.59</v>
      </c>
      <c r="O2013" s="108">
        <v>17.55</v>
      </c>
      <c r="P2013" s="108">
        <v>17.61</v>
      </c>
      <c r="Q2013" s="108">
        <v>17.489999999999998</v>
      </c>
      <c r="R2013" s="108">
        <v>17.600000000000001</v>
      </c>
      <c r="S2013" s="108">
        <v>17.57</v>
      </c>
    </row>
    <row r="2014" spans="1:19" ht="11.25" thickBot="1" x14ac:dyDescent="0.2">
      <c r="A2014" s="112"/>
    </row>
    <row r="2015" spans="1:19" ht="11.25" thickBot="1" x14ac:dyDescent="0.2">
      <c r="A2015" s="107">
        <v>3</v>
      </c>
      <c r="B2015" s="132">
        <v>0.45339120370370373</v>
      </c>
      <c r="C2015" s="133">
        <v>1.0970599999999999</v>
      </c>
      <c r="D2015" s="134" t="s">
        <v>797</v>
      </c>
      <c r="E2015" s="141" t="s">
        <v>798</v>
      </c>
      <c r="F2015" s="108">
        <v>9.9109999999999996</v>
      </c>
      <c r="G2015" s="108">
        <v>9.8889999999999993</v>
      </c>
      <c r="H2015" s="141" t="s">
        <v>799</v>
      </c>
      <c r="I2015" s="141" t="s">
        <v>800</v>
      </c>
      <c r="J2015" s="141" t="s">
        <v>801</v>
      </c>
      <c r="K2015" s="141" t="s">
        <v>802</v>
      </c>
      <c r="L2015" s="141" t="s">
        <v>803</v>
      </c>
      <c r="M2015" s="141" t="s">
        <v>804</v>
      </c>
      <c r="N2015" s="141" t="s">
        <v>805</v>
      </c>
      <c r="O2015" s="141" t="s">
        <v>792</v>
      </c>
      <c r="P2015" s="108">
        <v>17.68</v>
      </c>
      <c r="Q2015" s="141" t="s">
        <v>804</v>
      </c>
      <c r="R2015" s="141" t="s">
        <v>792</v>
      </c>
      <c r="S2015" s="141" t="s">
        <v>806</v>
      </c>
    </row>
    <row r="2016" spans="1:19" ht="11.25" thickBot="1" x14ac:dyDescent="0.2">
      <c r="A2016" s="112"/>
    </row>
    <row r="2017" spans="1:19" ht="11.25" thickBot="1" x14ac:dyDescent="0.2">
      <c r="A2017" s="135" t="s">
        <v>362</v>
      </c>
      <c r="B2017" s="112"/>
      <c r="C2017" s="137">
        <v>1.09144</v>
      </c>
      <c r="D2017" s="134" t="s">
        <v>807</v>
      </c>
      <c r="E2017" s="141" t="s">
        <v>808</v>
      </c>
      <c r="F2017" s="141" t="s">
        <v>809</v>
      </c>
      <c r="G2017" s="141" t="s">
        <v>810</v>
      </c>
      <c r="H2017" s="141" t="s">
        <v>811</v>
      </c>
      <c r="I2017" s="141" t="s">
        <v>812</v>
      </c>
      <c r="J2017" s="141" t="s">
        <v>812</v>
      </c>
      <c r="K2017" s="141" t="s">
        <v>813</v>
      </c>
      <c r="L2017" s="141" t="s">
        <v>813</v>
      </c>
      <c r="M2017" s="141" t="s">
        <v>813</v>
      </c>
      <c r="N2017" s="141" t="s">
        <v>813</v>
      </c>
      <c r="O2017" s="141" t="s">
        <v>813</v>
      </c>
      <c r="P2017" s="141" t="s">
        <v>814</v>
      </c>
      <c r="Q2017" s="141" t="s">
        <v>814</v>
      </c>
      <c r="R2017" s="141" t="s">
        <v>814</v>
      </c>
      <c r="S2017" s="141" t="s">
        <v>814</v>
      </c>
    </row>
    <row r="2018" spans="1:19" ht="11.25" thickBot="1" x14ac:dyDescent="0.2">
      <c r="A2018" s="112"/>
    </row>
    <row r="2019" spans="1:19" ht="11.25" thickBot="1" x14ac:dyDescent="0.2">
      <c r="A2019" s="138" t="s">
        <v>364</v>
      </c>
      <c r="B2019" s="112"/>
      <c r="C2019" s="137">
        <v>7.43E-3</v>
      </c>
      <c r="D2019" s="134" t="s">
        <v>815</v>
      </c>
      <c r="E2019" s="141" t="s">
        <v>816</v>
      </c>
      <c r="F2019" s="141" t="s">
        <v>817</v>
      </c>
      <c r="G2019" s="141" t="s">
        <v>818</v>
      </c>
      <c r="H2019" s="141" t="s">
        <v>819</v>
      </c>
      <c r="I2019" s="141" t="s">
        <v>820</v>
      </c>
      <c r="J2019" s="141" t="s">
        <v>821</v>
      </c>
      <c r="K2019" s="141" t="s">
        <v>822</v>
      </c>
      <c r="L2019" s="141" t="s">
        <v>823</v>
      </c>
      <c r="M2019" s="141" t="s">
        <v>824</v>
      </c>
      <c r="N2019" s="141" t="s">
        <v>784</v>
      </c>
      <c r="O2019" s="141" t="s">
        <v>823</v>
      </c>
      <c r="P2019" s="141" t="s">
        <v>825</v>
      </c>
      <c r="Q2019" s="141" t="s">
        <v>826</v>
      </c>
      <c r="R2019" s="141" t="s">
        <v>827</v>
      </c>
      <c r="S2019" s="141" t="s">
        <v>828</v>
      </c>
    </row>
    <row r="2020" spans="1:19" ht="11.25" thickBot="1" x14ac:dyDescent="0.2">
      <c r="A2020" s="112"/>
    </row>
    <row r="2021" spans="1:19" ht="11.25" thickBot="1" x14ac:dyDescent="0.2">
      <c r="A2021" s="139" t="s">
        <v>366</v>
      </c>
      <c r="B2021" s="112"/>
      <c r="C2021" s="140">
        <v>0.68100000000000005</v>
      </c>
      <c r="D2021" s="134" t="s">
        <v>829</v>
      </c>
      <c r="E2021" s="141" t="s">
        <v>824</v>
      </c>
      <c r="F2021" s="141" t="s">
        <v>830</v>
      </c>
      <c r="G2021" s="141" t="s">
        <v>831</v>
      </c>
      <c r="H2021" s="141" t="s">
        <v>832</v>
      </c>
      <c r="I2021" s="141" t="s">
        <v>833</v>
      </c>
      <c r="J2021" s="141" t="s">
        <v>834</v>
      </c>
      <c r="K2021" s="141" t="s">
        <v>835</v>
      </c>
      <c r="L2021" s="141" t="s">
        <v>836</v>
      </c>
      <c r="M2021" s="141" t="s">
        <v>837</v>
      </c>
      <c r="N2021" s="141" t="s">
        <v>838</v>
      </c>
      <c r="O2021" s="141" t="s">
        <v>836</v>
      </c>
      <c r="P2021" s="141" t="s">
        <v>839</v>
      </c>
      <c r="Q2021" s="141" t="s">
        <v>840</v>
      </c>
      <c r="R2021" s="141" t="s">
        <v>841</v>
      </c>
      <c r="S2021" s="141" t="s">
        <v>842</v>
      </c>
    </row>
    <row r="2022" spans="1:19" ht="11.25" thickBot="1" x14ac:dyDescent="0.2">
      <c r="A2022" s="112"/>
    </row>
    <row r="2023" spans="1:19" ht="11.25" thickBot="1" x14ac:dyDescent="0.2">
      <c r="A2023" s="106" t="s">
        <v>357</v>
      </c>
      <c r="B2023" s="106" t="s">
        <v>358</v>
      </c>
      <c r="C2023" s="130" t="s">
        <v>51</v>
      </c>
      <c r="D2023" s="130" t="s">
        <v>52</v>
      </c>
      <c r="E2023" s="130" t="s">
        <v>53</v>
      </c>
      <c r="F2023" s="130" t="s">
        <v>54</v>
      </c>
      <c r="G2023" s="130" t="s">
        <v>55</v>
      </c>
      <c r="H2023" s="130" t="s">
        <v>56</v>
      </c>
      <c r="I2023" s="130" t="s">
        <v>57</v>
      </c>
      <c r="J2023" s="130" t="s">
        <v>58</v>
      </c>
      <c r="K2023" s="130" t="s">
        <v>59</v>
      </c>
      <c r="L2023" s="130" t="s">
        <v>60</v>
      </c>
      <c r="M2023" s="130" t="s">
        <v>61</v>
      </c>
      <c r="N2023" s="130" t="s">
        <v>62</v>
      </c>
      <c r="O2023" s="130" t="s">
        <v>63</v>
      </c>
      <c r="P2023" s="130" t="s">
        <v>64</v>
      </c>
      <c r="Q2023" s="131" t="s">
        <v>65</v>
      </c>
      <c r="R2023" s="131" t="s">
        <v>66</v>
      </c>
      <c r="S2023" s="130" t="s">
        <v>67</v>
      </c>
    </row>
    <row r="2024" spans="1:19" ht="11.25" thickBot="1" x14ac:dyDescent="0.2">
      <c r="A2024" s="112"/>
      <c r="B2024" s="112"/>
      <c r="C2024" s="130" t="s">
        <v>111</v>
      </c>
      <c r="D2024" s="130" t="s">
        <v>111</v>
      </c>
      <c r="E2024" s="130" t="s">
        <v>111</v>
      </c>
      <c r="F2024" s="130" t="s">
        <v>111</v>
      </c>
      <c r="G2024" s="130" t="s">
        <v>111</v>
      </c>
      <c r="H2024" s="130" t="s">
        <v>111</v>
      </c>
      <c r="I2024" s="130" t="s">
        <v>111</v>
      </c>
      <c r="J2024" s="130" t="s">
        <v>111</v>
      </c>
      <c r="K2024" s="130" t="s">
        <v>111</v>
      </c>
      <c r="L2024" s="130" t="s">
        <v>111</v>
      </c>
      <c r="M2024" s="130" t="s">
        <v>111</v>
      </c>
      <c r="N2024" s="130" t="s">
        <v>111</v>
      </c>
      <c r="O2024" s="130" t="s">
        <v>111</v>
      </c>
      <c r="P2024" s="130" t="s">
        <v>111</v>
      </c>
      <c r="Q2024" s="131" t="s">
        <v>111</v>
      </c>
      <c r="R2024" s="131" t="s">
        <v>111</v>
      </c>
      <c r="S2024" s="130" t="s">
        <v>111</v>
      </c>
    </row>
    <row r="2025" spans="1:19" ht="11.25" thickBot="1" x14ac:dyDescent="0.2">
      <c r="A2025" s="107">
        <v>1</v>
      </c>
      <c r="B2025" s="132">
        <v>0.45302083333333337</v>
      </c>
      <c r="C2025" s="141" t="s">
        <v>802</v>
      </c>
      <c r="D2025" s="141" t="s">
        <v>791</v>
      </c>
      <c r="E2025" s="141" t="s">
        <v>843</v>
      </c>
      <c r="F2025" s="141" t="s">
        <v>844</v>
      </c>
      <c r="G2025" s="141" t="s">
        <v>805</v>
      </c>
      <c r="H2025" s="141" t="s">
        <v>845</v>
      </c>
      <c r="I2025" s="141" t="s">
        <v>846</v>
      </c>
      <c r="J2025" s="108">
        <v>66.239999999999995</v>
      </c>
      <c r="K2025" s="108">
        <v>66.290000000000006</v>
      </c>
      <c r="L2025" s="141" t="s">
        <v>847</v>
      </c>
      <c r="M2025" s="141" t="s">
        <v>848</v>
      </c>
      <c r="N2025" s="141" t="s">
        <v>849</v>
      </c>
      <c r="O2025" s="141" t="s">
        <v>850</v>
      </c>
      <c r="P2025" s="141" t="s">
        <v>851</v>
      </c>
      <c r="Q2025" s="133">
        <v>1.00909</v>
      </c>
      <c r="R2025" s="134" t="s">
        <v>852</v>
      </c>
      <c r="S2025" s="108">
        <v>17.68</v>
      </c>
    </row>
    <row r="2026" spans="1:19" ht="11.25" thickBot="1" x14ac:dyDescent="0.2">
      <c r="A2026" s="112"/>
    </row>
    <row r="2027" spans="1:19" ht="11.25" thickBot="1" x14ac:dyDescent="0.2">
      <c r="A2027" s="107">
        <v>2</v>
      </c>
      <c r="B2027" s="132">
        <v>0.45320601851851849</v>
      </c>
      <c r="C2027" s="108">
        <v>17.57</v>
      </c>
      <c r="D2027" s="108">
        <v>17.600000000000001</v>
      </c>
      <c r="E2027" s="108">
        <v>17.510000000000002</v>
      </c>
      <c r="F2027" s="108">
        <v>17.489999999999998</v>
      </c>
      <c r="G2027" s="108">
        <v>17.54</v>
      </c>
      <c r="H2027" s="108">
        <v>9.5449999999999999</v>
      </c>
      <c r="I2027" s="108">
        <v>64.42</v>
      </c>
      <c r="J2027" s="108">
        <v>66.010000000000005</v>
      </c>
      <c r="K2027" s="108">
        <v>66.09</v>
      </c>
      <c r="L2027" s="108">
        <v>9.8539999999999992</v>
      </c>
      <c r="M2027" s="108">
        <v>9.827</v>
      </c>
      <c r="N2027" s="141" t="s">
        <v>853</v>
      </c>
      <c r="O2027" s="141" t="s">
        <v>854</v>
      </c>
      <c r="P2027" s="108">
        <v>65.02</v>
      </c>
      <c r="Q2027" s="133">
        <v>1.0275799999999999</v>
      </c>
      <c r="R2027" s="134" t="s">
        <v>855</v>
      </c>
      <c r="S2027" s="108">
        <v>17.600000000000001</v>
      </c>
    </row>
    <row r="2028" spans="1:19" ht="11.25" thickBot="1" x14ac:dyDescent="0.2">
      <c r="A2028" s="112"/>
    </row>
    <row r="2029" spans="1:19" ht="11.25" thickBot="1" x14ac:dyDescent="0.2">
      <c r="A2029" s="107">
        <v>3</v>
      </c>
      <c r="B2029" s="132">
        <v>0.45339120370370373</v>
      </c>
      <c r="C2029" s="141" t="s">
        <v>805</v>
      </c>
      <c r="D2029" s="141" t="s">
        <v>805</v>
      </c>
      <c r="E2029" s="141" t="s">
        <v>856</v>
      </c>
      <c r="F2029" s="141" t="s">
        <v>857</v>
      </c>
      <c r="G2029" s="141" t="s">
        <v>803</v>
      </c>
      <c r="H2029" s="108">
        <v>9.7189999999999994</v>
      </c>
      <c r="I2029" s="141" t="s">
        <v>858</v>
      </c>
      <c r="J2029" s="141" t="s">
        <v>859</v>
      </c>
      <c r="K2029" s="141" t="s">
        <v>860</v>
      </c>
      <c r="L2029" s="141" t="s">
        <v>853</v>
      </c>
      <c r="M2029" s="141" t="s">
        <v>861</v>
      </c>
      <c r="N2029" s="108">
        <v>9.7370000000000001</v>
      </c>
      <c r="O2029" s="141" t="s">
        <v>862</v>
      </c>
      <c r="P2029" s="141" t="s">
        <v>863</v>
      </c>
      <c r="Q2029" s="133">
        <v>1.0325599999999999</v>
      </c>
      <c r="R2029" s="134" t="s">
        <v>864</v>
      </c>
      <c r="S2029" s="141" t="s">
        <v>791</v>
      </c>
    </row>
    <row r="2030" spans="1:19" ht="11.25" thickBot="1" x14ac:dyDescent="0.2">
      <c r="A2030" s="112"/>
    </row>
    <row r="2031" spans="1:19" ht="11.25" thickBot="1" x14ac:dyDescent="0.2">
      <c r="A2031" s="135" t="s">
        <v>362</v>
      </c>
      <c r="B2031" s="112"/>
      <c r="C2031" s="141" t="s">
        <v>814</v>
      </c>
      <c r="D2031" s="141" t="s">
        <v>814</v>
      </c>
      <c r="E2031" s="141" t="s">
        <v>814</v>
      </c>
      <c r="F2031" s="141" t="s">
        <v>814</v>
      </c>
      <c r="G2031" s="141" t="s">
        <v>813</v>
      </c>
      <c r="H2031" s="141" t="s">
        <v>865</v>
      </c>
      <c r="I2031" s="141" t="s">
        <v>866</v>
      </c>
      <c r="J2031" s="141" t="s">
        <v>867</v>
      </c>
      <c r="K2031" s="141" t="s">
        <v>867</v>
      </c>
      <c r="L2031" s="141" t="s">
        <v>868</v>
      </c>
      <c r="M2031" s="141" t="s">
        <v>869</v>
      </c>
      <c r="N2031" s="141" t="s">
        <v>870</v>
      </c>
      <c r="O2031" s="141" t="s">
        <v>871</v>
      </c>
      <c r="P2031" s="141" t="s">
        <v>872</v>
      </c>
      <c r="Q2031" s="137">
        <v>1.0230699999999999</v>
      </c>
      <c r="R2031" s="134" t="s">
        <v>873</v>
      </c>
      <c r="S2031" s="141" t="s">
        <v>814</v>
      </c>
    </row>
    <row r="2032" spans="1:19" ht="11.25" thickBot="1" x14ac:dyDescent="0.2">
      <c r="A2032" s="112"/>
    </row>
    <row r="2033" spans="1:19" ht="11.25" thickBot="1" x14ac:dyDescent="0.2">
      <c r="A2033" s="138" t="s">
        <v>364</v>
      </c>
      <c r="B2033" s="112"/>
      <c r="C2033" s="141" t="s">
        <v>874</v>
      </c>
      <c r="D2033" s="141" t="s">
        <v>875</v>
      </c>
      <c r="E2033" s="141" t="s">
        <v>876</v>
      </c>
      <c r="F2033" s="141" t="s">
        <v>877</v>
      </c>
      <c r="G2033" s="141" t="s">
        <v>878</v>
      </c>
      <c r="H2033" s="141" t="s">
        <v>879</v>
      </c>
      <c r="I2033" s="141" t="s">
        <v>880</v>
      </c>
      <c r="J2033" s="141" t="s">
        <v>881</v>
      </c>
      <c r="K2033" s="141" t="s">
        <v>882</v>
      </c>
      <c r="L2033" s="141" t="s">
        <v>883</v>
      </c>
      <c r="M2033" s="141" t="s">
        <v>875</v>
      </c>
      <c r="N2033" s="141" t="s">
        <v>884</v>
      </c>
      <c r="O2033" s="141" t="s">
        <v>885</v>
      </c>
      <c r="P2033" s="141" t="s">
        <v>886</v>
      </c>
      <c r="Q2033" s="137">
        <v>1.2370000000000001E-2</v>
      </c>
      <c r="R2033" s="134" t="s">
        <v>887</v>
      </c>
      <c r="S2033" s="141" t="s">
        <v>784</v>
      </c>
    </row>
    <row r="2034" spans="1:19" ht="11.25" thickBot="1" x14ac:dyDescent="0.2">
      <c r="A2034" s="112"/>
    </row>
    <row r="2035" spans="1:19" ht="11.25" thickBot="1" x14ac:dyDescent="0.2">
      <c r="A2035" s="139" t="s">
        <v>366</v>
      </c>
      <c r="B2035" s="112"/>
      <c r="C2035" s="141" t="s">
        <v>842</v>
      </c>
      <c r="D2035" s="141" t="s">
        <v>888</v>
      </c>
      <c r="E2035" s="141" t="s">
        <v>889</v>
      </c>
      <c r="F2035" s="141" t="s">
        <v>890</v>
      </c>
      <c r="G2035" s="141" t="s">
        <v>891</v>
      </c>
      <c r="H2035" s="141" t="s">
        <v>892</v>
      </c>
      <c r="I2035" s="141" t="s">
        <v>893</v>
      </c>
      <c r="J2035" s="141" t="s">
        <v>894</v>
      </c>
      <c r="K2035" s="141" t="s">
        <v>895</v>
      </c>
      <c r="L2035" s="141" t="s">
        <v>896</v>
      </c>
      <c r="M2035" s="141" t="s">
        <v>897</v>
      </c>
      <c r="N2035" s="141" t="s">
        <v>898</v>
      </c>
      <c r="O2035" s="141" t="s">
        <v>899</v>
      </c>
      <c r="P2035" s="141" t="s">
        <v>900</v>
      </c>
      <c r="Q2035" s="140">
        <v>1.2090000000000001</v>
      </c>
      <c r="R2035" s="134" t="s">
        <v>901</v>
      </c>
      <c r="S2035" s="141" t="s">
        <v>902</v>
      </c>
    </row>
    <row r="2036" spans="1:19" ht="11.25" thickBot="1" x14ac:dyDescent="0.2">
      <c r="A2036" s="112"/>
    </row>
    <row r="2037" spans="1:19" ht="11.25" thickBot="1" x14ac:dyDescent="0.2">
      <c r="A2037" s="106" t="s">
        <v>357</v>
      </c>
      <c r="B2037" s="106" t="s">
        <v>358</v>
      </c>
      <c r="C2037" s="130" t="s">
        <v>68</v>
      </c>
    </row>
    <row r="2038" spans="1:19" ht="11.25" thickBot="1" x14ac:dyDescent="0.2">
      <c r="A2038" s="112"/>
      <c r="B2038" s="112"/>
      <c r="C2038" s="130" t="s">
        <v>111</v>
      </c>
    </row>
    <row r="2039" spans="1:19" ht="11.25" thickBot="1" x14ac:dyDescent="0.2">
      <c r="A2039" s="107">
        <v>1</v>
      </c>
      <c r="B2039" s="132">
        <v>0.45302083333333337</v>
      </c>
      <c r="C2039" s="141" t="s">
        <v>903</v>
      </c>
    </row>
    <row r="2040" spans="1:19" ht="11.25" thickBot="1" x14ac:dyDescent="0.2">
      <c r="A2040" s="112"/>
    </row>
    <row r="2041" spans="1:19" ht="11.25" thickBot="1" x14ac:dyDescent="0.2">
      <c r="A2041" s="107">
        <v>2</v>
      </c>
      <c r="B2041" s="132">
        <v>0.45320601851851849</v>
      </c>
      <c r="C2041" s="141" t="s">
        <v>904</v>
      </c>
    </row>
    <row r="2042" spans="1:19" ht="11.25" thickBot="1" x14ac:dyDescent="0.2">
      <c r="A2042" s="112"/>
    </row>
    <row r="2043" spans="1:19" ht="11.25" thickBot="1" x14ac:dyDescent="0.2">
      <c r="A2043" s="107">
        <v>3</v>
      </c>
      <c r="B2043" s="132">
        <v>0.45339120370370373</v>
      </c>
      <c r="C2043" s="141" t="s">
        <v>905</v>
      </c>
    </row>
    <row r="2044" spans="1:19" ht="11.25" thickBot="1" x14ac:dyDescent="0.2">
      <c r="A2044" s="112"/>
    </row>
    <row r="2045" spans="1:19" ht="11.25" thickBot="1" x14ac:dyDescent="0.2">
      <c r="A2045" s="135" t="s">
        <v>362</v>
      </c>
      <c r="B2045" s="112"/>
      <c r="C2045" s="141" t="s">
        <v>906</v>
      </c>
    </row>
    <row r="2046" spans="1:19" ht="11.25" thickBot="1" x14ac:dyDescent="0.2">
      <c r="A2046" s="112"/>
    </row>
    <row r="2047" spans="1:19" ht="11.25" thickBot="1" x14ac:dyDescent="0.2">
      <c r="A2047" s="138" t="s">
        <v>364</v>
      </c>
      <c r="B2047" s="112"/>
      <c r="C2047" s="141" t="s">
        <v>907</v>
      </c>
    </row>
    <row r="2048" spans="1:19" ht="11.25" thickBot="1" x14ac:dyDescent="0.2">
      <c r="A2048" s="112"/>
    </row>
    <row r="2049" spans="1:19" ht="11.25" thickBot="1" x14ac:dyDescent="0.2">
      <c r="A2049" s="139" t="s">
        <v>366</v>
      </c>
      <c r="B2049" s="112"/>
      <c r="C2049" s="141" t="s">
        <v>908</v>
      </c>
    </row>
    <row r="2050" spans="1:19" ht="10.5" x14ac:dyDescent="0.15">
      <c r="A2050" s="112"/>
    </row>
    <row r="2051" spans="1:19" x14ac:dyDescent="0.15">
      <c r="A2051" s="129"/>
      <c r="B2051" s="86" t="s">
        <v>909</v>
      </c>
    </row>
    <row r="2052" spans="1:19" ht="9.75" thickBot="1" x14ac:dyDescent="0.2">
      <c r="A2052" s="81" t="s">
        <v>356</v>
      </c>
    </row>
    <row r="2053" spans="1:19" ht="11.25" thickBot="1" x14ac:dyDescent="0.2">
      <c r="A2053" s="106" t="s">
        <v>357</v>
      </c>
      <c r="B2053" s="106" t="s">
        <v>358</v>
      </c>
      <c r="C2053" s="130" t="s">
        <v>0</v>
      </c>
      <c r="D2053" s="130" t="s">
        <v>1</v>
      </c>
      <c r="E2053" s="130" t="s">
        <v>2</v>
      </c>
      <c r="F2053" s="130" t="s">
        <v>3</v>
      </c>
      <c r="G2053" s="130" t="s">
        <v>4</v>
      </c>
      <c r="H2053" s="130" t="s">
        <v>5</v>
      </c>
      <c r="I2053" s="131" t="s">
        <v>6</v>
      </c>
      <c r="J2053" s="131" t="s">
        <v>7</v>
      </c>
      <c r="K2053" s="130" t="s">
        <v>8</v>
      </c>
      <c r="L2053" s="130" t="s">
        <v>9</v>
      </c>
      <c r="M2053" s="130" t="s">
        <v>10</v>
      </c>
      <c r="N2053" s="130" t="s">
        <v>11</v>
      </c>
      <c r="O2053" s="130" t="s">
        <v>12</v>
      </c>
      <c r="P2053" s="130" t="s">
        <v>13</v>
      </c>
      <c r="Q2053" s="130" t="s">
        <v>14</v>
      </c>
      <c r="R2053" s="130" t="s">
        <v>15</v>
      </c>
      <c r="S2053" s="130" t="s">
        <v>16</v>
      </c>
    </row>
    <row r="2054" spans="1:19" ht="11.25" thickBot="1" x14ac:dyDescent="0.2">
      <c r="A2054" s="112"/>
      <c r="B2054" s="112"/>
      <c r="C2054" s="130" t="s">
        <v>111</v>
      </c>
      <c r="D2054" s="130" t="s">
        <v>111</v>
      </c>
      <c r="E2054" s="130" t="s">
        <v>111</v>
      </c>
      <c r="F2054" s="130" t="s">
        <v>111</v>
      </c>
      <c r="G2054" s="130" t="s">
        <v>111</v>
      </c>
      <c r="H2054" s="130" t="s">
        <v>111</v>
      </c>
      <c r="I2054" s="131" t="s">
        <v>111</v>
      </c>
      <c r="J2054" s="131" t="s">
        <v>111</v>
      </c>
      <c r="K2054" s="130" t="s">
        <v>111</v>
      </c>
      <c r="L2054" s="130" t="s">
        <v>111</v>
      </c>
      <c r="M2054" s="130" t="s">
        <v>111</v>
      </c>
      <c r="N2054" s="130" t="s">
        <v>111</v>
      </c>
      <c r="O2054" s="130" t="s">
        <v>111</v>
      </c>
      <c r="P2054" s="130" t="s">
        <v>111</v>
      </c>
      <c r="Q2054" s="130" t="s">
        <v>111</v>
      </c>
      <c r="R2054" s="130" t="s">
        <v>111</v>
      </c>
      <c r="S2054" s="130" t="s">
        <v>111</v>
      </c>
    </row>
    <row r="2055" spans="1:19" ht="11.25" thickBot="1" x14ac:dyDescent="0.2">
      <c r="A2055" s="107">
        <v>1</v>
      </c>
      <c r="B2055" s="132">
        <v>0.45817129629629627</v>
      </c>
      <c r="C2055" s="108">
        <v>1.1160000000000001</v>
      </c>
      <c r="D2055" s="108">
        <v>2.4E-2</v>
      </c>
      <c r="E2055" s="108">
        <v>-6.5000000000000002E-2</v>
      </c>
      <c r="F2055" s="108">
        <v>-2.996</v>
      </c>
      <c r="G2055" s="108">
        <v>-3.3130000000000002</v>
      </c>
      <c r="H2055" s="108">
        <v>4.1020000000000003</v>
      </c>
      <c r="I2055" s="133">
        <v>1.06931</v>
      </c>
      <c r="J2055" s="134" t="s">
        <v>910</v>
      </c>
      <c r="K2055" s="108">
        <v>4.4999999999999998E-2</v>
      </c>
      <c r="L2055" s="108">
        <v>1.7000000000000001E-2</v>
      </c>
      <c r="M2055" s="108">
        <v>-6.0000000000000001E-3</v>
      </c>
      <c r="N2055" s="108">
        <v>-1.4E-2</v>
      </c>
      <c r="O2055" s="108">
        <v>-4.3999999999999997E-2</v>
      </c>
      <c r="P2055" s="108">
        <v>0.114</v>
      </c>
      <c r="Q2055" s="108">
        <v>-1E-3</v>
      </c>
      <c r="R2055" s="108">
        <v>1E-3</v>
      </c>
      <c r="S2055" s="108">
        <v>8.9999999999999993E-3</v>
      </c>
    </row>
    <row r="2056" spans="1:19" ht="11.25" thickBot="1" x14ac:dyDescent="0.2">
      <c r="A2056" s="112"/>
    </row>
    <row r="2057" spans="1:19" ht="11.25" thickBot="1" x14ac:dyDescent="0.2">
      <c r="A2057" s="107">
        <v>2</v>
      </c>
      <c r="B2057" s="132">
        <v>0.4583564814814815</v>
      </c>
      <c r="C2057" s="108">
        <v>0.38100000000000001</v>
      </c>
      <c r="D2057" s="108">
        <v>6.0000000000000001E-3</v>
      </c>
      <c r="E2057" s="108">
        <v>-6.2E-2</v>
      </c>
      <c r="F2057" s="108">
        <v>-4.3520000000000003</v>
      </c>
      <c r="G2057" s="108">
        <v>-4.2830000000000004</v>
      </c>
      <c r="H2057" s="108">
        <v>1.3109999999999999</v>
      </c>
      <c r="I2057" s="133">
        <v>1.10443</v>
      </c>
      <c r="J2057" s="134" t="s">
        <v>911</v>
      </c>
      <c r="K2057" s="108">
        <v>1.4E-2</v>
      </c>
      <c r="L2057" s="108">
        <v>2.1999999999999999E-2</v>
      </c>
      <c r="M2057" s="108">
        <v>-3.0000000000000001E-3</v>
      </c>
      <c r="N2057" s="108">
        <v>-1.2E-2</v>
      </c>
      <c r="O2057" s="108">
        <v>-5.0999999999999997E-2</v>
      </c>
      <c r="P2057" s="108">
        <v>0.153</v>
      </c>
      <c r="Q2057" s="108">
        <v>0</v>
      </c>
      <c r="R2057" s="108">
        <v>-1E-3</v>
      </c>
      <c r="S2057" s="108">
        <v>2E-3</v>
      </c>
    </row>
    <row r="2058" spans="1:19" ht="11.25" thickBot="1" x14ac:dyDescent="0.2">
      <c r="A2058" s="112"/>
    </row>
    <row r="2059" spans="1:19" ht="11.25" thickBot="1" x14ac:dyDescent="0.2">
      <c r="A2059" s="107">
        <v>3</v>
      </c>
      <c r="B2059" s="132">
        <v>0.45854166666666668</v>
      </c>
      <c r="C2059" s="108">
        <v>-0.33300000000000002</v>
      </c>
      <c r="D2059" s="108">
        <v>-1.0999999999999999E-2</v>
      </c>
      <c r="E2059" s="108">
        <v>-0.09</v>
      </c>
      <c r="F2059" s="108">
        <v>-3.3959999999999999</v>
      </c>
      <c r="G2059" s="108">
        <v>-4.6989999999999998</v>
      </c>
      <c r="H2059" s="108">
        <v>-10.039999999999999</v>
      </c>
      <c r="I2059" s="133">
        <v>1.11365</v>
      </c>
      <c r="J2059" s="134" t="s">
        <v>912</v>
      </c>
      <c r="K2059" s="108">
        <v>-1.0999999999999999E-2</v>
      </c>
      <c r="L2059" s="108">
        <v>0</v>
      </c>
      <c r="M2059" s="108">
        <v>4.0000000000000001E-3</v>
      </c>
      <c r="N2059" s="108">
        <v>-5.0000000000000001E-3</v>
      </c>
      <c r="O2059" s="108">
        <v>-5.5E-2</v>
      </c>
      <c r="P2059" s="108">
        <v>0.26700000000000002</v>
      </c>
      <c r="Q2059" s="108">
        <v>-2E-3</v>
      </c>
      <c r="R2059" s="108">
        <v>-3.0000000000000001E-3</v>
      </c>
      <c r="S2059" s="108">
        <v>-1.4999999999999999E-2</v>
      </c>
    </row>
    <row r="2060" spans="1:19" ht="11.25" thickBot="1" x14ac:dyDescent="0.2">
      <c r="A2060" s="112"/>
    </row>
    <row r="2061" spans="1:19" ht="11.25" thickBot="1" x14ac:dyDescent="0.2">
      <c r="A2061" s="135" t="s">
        <v>362</v>
      </c>
      <c r="B2061" s="112"/>
      <c r="C2061" s="136">
        <v>0.38800000000000001</v>
      </c>
      <c r="D2061" s="136">
        <v>6.0000000000000001E-3</v>
      </c>
      <c r="E2061" s="136">
        <v>-7.1999999999999995E-2</v>
      </c>
      <c r="F2061" s="136">
        <v>-3.581</v>
      </c>
      <c r="G2061" s="136">
        <v>-4.0990000000000002</v>
      </c>
      <c r="H2061" s="136">
        <v>-1.542</v>
      </c>
      <c r="I2061" s="137">
        <v>1.09579</v>
      </c>
      <c r="J2061" s="134" t="s">
        <v>913</v>
      </c>
      <c r="K2061" s="136">
        <v>1.6E-2</v>
      </c>
      <c r="L2061" s="136">
        <v>1.2999999999999999E-2</v>
      </c>
      <c r="M2061" s="136">
        <v>-2E-3</v>
      </c>
      <c r="N2061" s="136">
        <v>-0.01</v>
      </c>
      <c r="O2061" s="136">
        <v>-0.05</v>
      </c>
      <c r="P2061" s="136">
        <v>0.17799999999999999</v>
      </c>
      <c r="Q2061" s="136">
        <v>-1E-3</v>
      </c>
      <c r="R2061" s="136">
        <v>-1E-3</v>
      </c>
      <c r="S2061" s="136">
        <v>-2E-3</v>
      </c>
    </row>
    <row r="2062" spans="1:19" ht="11.25" thickBot="1" x14ac:dyDescent="0.2">
      <c r="A2062" s="112"/>
    </row>
    <row r="2063" spans="1:19" ht="11.25" thickBot="1" x14ac:dyDescent="0.2">
      <c r="A2063" s="138" t="s">
        <v>364</v>
      </c>
      <c r="B2063" s="112"/>
      <c r="C2063" s="136">
        <v>0.72399999999999998</v>
      </c>
      <c r="D2063" s="136">
        <v>1.7999999999999999E-2</v>
      </c>
      <c r="E2063" s="136">
        <v>1.6E-2</v>
      </c>
      <c r="F2063" s="136">
        <v>0.69699999999999995</v>
      </c>
      <c r="G2063" s="136">
        <v>0.71099999999999997</v>
      </c>
      <c r="H2063" s="136">
        <v>7.49</v>
      </c>
      <c r="I2063" s="137">
        <v>2.3400000000000001E-2</v>
      </c>
      <c r="J2063" s="134" t="s">
        <v>914</v>
      </c>
      <c r="K2063" s="136">
        <v>2.8000000000000001E-2</v>
      </c>
      <c r="L2063" s="136">
        <v>1.2E-2</v>
      </c>
      <c r="M2063" s="136">
        <v>5.0000000000000001E-3</v>
      </c>
      <c r="N2063" s="136">
        <v>5.0000000000000001E-3</v>
      </c>
      <c r="O2063" s="136">
        <v>6.0000000000000001E-3</v>
      </c>
      <c r="P2063" s="136">
        <v>0.08</v>
      </c>
      <c r="Q2063" s="136">
        <v>1E-3</v>
      </c>
      <c r="R2063" s="136">
        <v>2E-3</v>
      </c>
      <c r="S2063" s="136">
        <v>1.2E-2</v>
      </c>
    </row>
    <row r="2064" spans="1:19" ht="11.25" thickBot="1" x14ac:dyDescent="0.2">
      <c r="A2064" s="112"/>
    </row>
    <row r="2065" spans="1:19" ht="11.25" thickBot="1" x14ac:dyDescent="0.2">
      <c r="A2065" s="139" t="s">
        <v>366</v>
      </c>
      <c r="B2065" s="112"/>
      <c r="C2065" s="136">
        <v>186.6</v>
      </c>
      <c r="D2065" s="136">
        <v>279.60000000000002</v>
      </c>
      <c r="E2065" s="136">
        <v>21.61</v>
      </c>
      <c r="F2065" s="136">
        <v>19.46</v>
      </c>
      <c r="G2065" s="136">
        <v>17.350000000000001</v>
      </c>
      <c r="H2065" s="136">
        <v>485.7</v>
      </c>
      <c r="I2065" s="140">
        <v>2.1349999999999998</v>
      </c>
      <c r="J2065" s="134" t="s">
        <v>915</v>
      </c>
      <c r="K2065" s="136">
        <v>176.8</v>
      </c>
      <c r="L2065" s="136">
        <v>89.49</v>
      </c>
      <c r="M2065" s="136">
        <v>349.4</v>
      </c>
      <c r="N2065" s="136">
        <v>47.49</v>
      </c>
      <c r="O2065" s="136">
        <v>11.63</v>
      </c>
      <c r="P2065" s="136">
        <v>44.87</v>
      </c>
      <c r="Q2065" s="136">
        <v>100.1</v>
      </c>
      <c r="R2065" s="136">
        <v>352.1</v>
      </c>
      <c r="S2065" s="136">
        <v>764.3</v>
      </c>
    </row>
    <row r="2066" spans="1:19" ht="11.25" thickBot="1" x14ac:dyDescent="0.2">
      <c r="A2066" s="112"/>
    </row>
    <row r="2067" spans="1:19" ht="11.25" thickBot="1" x14ac:dyDescent="0.2">
      <c r="A2067" s="106" t="s">
        <v>357</v>
      </c>
      <c r="B2067" s="106" t="s">
        <v>358</v>
      </c>
      <c r="C2067" s="130" t="s">
        <v>17</v>
      </c>
      <c r="D2067" s="130" t="s">
        <v>18</v>
      </c>
      <c r="E2067" s="131" t="s">
        <v>19</v>
      </c>
      <c r="F2067" s="131" t="s">
        <v>20</v>
      </c>
      <c r="G2067" s="130" t="s">
        <v>21</v>
      </c>
      <c r="H2067" s="130" t="s">
        <v>22</v>
      </c>
      <c r="I2067" s="130" t="s">
        <v>23</v>
      </c>
      <c r="J2067" s="130" t="s">
        <v>24</v>
      </c>
      <c r="K2067" s="131" t="s">
        <v>25</v>
      </c>
      <c r="L2067" s="131" t="s">
        <v>26</v>
      </c>
      <c r="M2067" s="130" t="s">
        <v>27</v>
      </c>
      <c r="N2067" s="130" t="s">
        <v>28</v>
      </c>
      <c r="O2067" s="130" t="s">
        <v>29</v>
      </c>
      <c r="P2067" s="130" t="s">
        <v>30</v>
      </c>
      <c r="Q2067" s="130" t="s">
        <v>31</v>
      </c>
      <c r="R2067" s="130" t="s">
        <v>32</v>
      </c>
      <c r="S2067" s="130" t="s">
        <v>33</v>
      </c>
    </row>
    <row r="2068" spans="1:19" ht="11.25" thickBot="1" x14ac:dyDescent="0.2">
      <c r="A2068" s="112"/>
      <c r="B2068" s="112"/>
      <c r="C2068" s="130" t="s">
        <v>111</v>
      </c>
      <c r="D2068" s="130" t="s">
        <v>111</v>
      </c>
      <c r="E2068" s="131" t="s">
        <v>111</v>
      </c>
      <c r="F2068" s="131" t="s">
        <v>111</v>
      </c>
      <c r="G2068" s="130" t="s">
        <v>111</v>
      </c>
      <c r="H2068" s="130" t="s">
        <v>111</v>
      </c>
      <c r="I2068" s="130" t="s">
        <v>111</v>
      </c>
      <c r="J2068" s="130" t="s">
        <v>111</v>
      </c>
      <c r="K2068" s="131" t="s">
        <v>111</v>
      </c>
      <c r="L2068" s="131" t="s">
        <v>111</v>
      </c>
      <c r="M2068" s="130" t="s">
        <v>111</v>
      </c>
      <c r="N2068" s="130" t="s">
        <v>111</v>
      </c>
      <c r="O2068" s="130" t="s">
        <v>111</v>
      </c>
      <c r="P2068" s="130" t="s">
        <v>111</v>
      </c>
      <c r="Q2068" s="130" t="s">
        <v>111</v>
      </c>
      <c r="R2068" s="130" t="s">
        <v>111</v>
      </c>
      <c r="S2068" s="130" t="s">
        <v>111</v>
      </c>
    </row>
    <row r="2069" spans="1:19" ht="11.25" thickBot="1" x14ac:dyDescent="0.2">
      <c r="A2069" s="107">
        <v>1</v>
      </c>
      <c r="B2069" s="132">
        <v>0.45817129629629627</v>
      </c>
      <c r="C2069" s="108">
        <v>-4.4219999999999997</v>
      </c>
      <c r="D2069" s="108">
        <v>0</v>
      </c>
      <c r="E2069" s="133">
        <v>1.10107</v>
      </c>
      <c r="F2069" s="133">
        <v>1.00789</v>
      </c>
      <c r="G2069" s="108">
        <v>-1.7999999999999999E-2</v>
      </c>
      <c r="H2069" s="108">
        <v>-0.20300000000000001</v>
      </c>
      <c r="I2069" s="108">
        <v>2.1000000000000001E-2</v>
      </c>
      <c r="J2069" s="108">
        <v>-1.2999999999999999E-2</v>
      </c>
      <c r="K2069" s="133">
        <v>1.0892599999999999</v>
      </c>
      <c r="L2069" s="134" t="s">
        <v>916</v>
      </c>
      <c r="M2069" s="108">
        <v>2E-3</v>
      </c>
      <c r="N2069" s="108">
        <v>0.60799999999999998</v>
      </c>
      <c r="O2069" s="108">
        <v>1E-3</v>
      </c>
      <c r="P2069" s="108">
        <v>0</v>
      </c>
      <c r="Q2069" s="108">
        <v>1E-3</v>
      </c>
      <c r="R2069" s="108">
        <v>6.9989999999999997</v>
      </c>
      <c r="S2069" s="108">
        <v>3.0000000000000001E-3</v>
      </c>
    </row>
    <row r="2070" spans="1:19" ht="11.25" thickBot="1" x14ac:dyDescent="0.2">
      <c r="A2070" s="112"/>
    </row>
    <row r="2071" spans="1:19" ht="11.25" thickBot="1" x14ac:dyDescent="0.2">
      <c r="A2071" s="107">
        <v>2</v>
      </c>
      <c r="B2071" s="132">
        <v>0.4583564814814815</v>
      </c>
      <c r="C2071" s="108">
        <v>-4.3890000000000002</v>
      </c>
      <c r="D2071" s="108">
        <v>-1E-3</v>
      </c>
      <c r="E2071" s="133">
        <v>1.1074900000000001</v>
      </c>
      <c r="F2071" s="133">
        <v>1.0144200000000001</v>
      </c>
      <c r="G2071" s="108">
        <v>3.3000000000000002E-2</v>
      </c>
      <c r="H2071" s="108">
        <v>-0.20599999999999999</v>
      </c>
      <c r="I2071" s="108">
        <v>1.9E-2</v>
      </c>
      <c r="J2071" s="108">
        <v>-1.2E-2</v>
      </c>
      <c r="K2071" s="133">
        <v>1.12043</v>
      </c>
      <c r="L2071" s="134" t="s">
        <v>917</v>
      </c>
      <c r="M2071" s="108">
        <v>1E-3</v>
      </c>
      <c r="N2071" s="108">
        <v>0.46</v>
      </c>
      <c r="O2071" s="108">
        <v>0</v>
      </c>
      <c r="P2071" s="108">
        <v>0</v>
      </c>
      <c r="Q2071" s="108">
        <v>0</v>
      </c>
      <c r="R2071" s="108">
        <v>4.7249999999999996</v>
      </c>
      <c r="S2071" s="108">
        <v>0</v>
      </c>
    </row>
    <row r="2072" spans="1:19" ht="11.25" thickBot="1" x14ac:dyDescent="0.2">
      <c r="A2072" s="112"/>
    </row>
    <row r="2073" spans="1:19" ht="11.25" thickBot="1" x14ac:dyDescent="0.2">
      <c r="A2073" s="107">
        <v>3</v>
      </c>
      <c r="B2073" s="132">
        <v>0.45854166666666668</v>
      </c>
      <c r="C2073" s="108">
        <v>-4.4400000000000004</v>
      </c>
      <c r="D2073" s="108">
        <v>0</v>
      </c>
      <c r="E2073" s="133">
        <v>1.1148</v>
      </c>
      <c r="F2073" s="133">
        <v>1.01186</v>
      </c>
      <c r="G2073" s="108">
        <v>1.9E-2</v>
      </c>
      <c r="H2073" s="108">
        <v>0.16300000000000001</v>
      </c>
      <c r="I2073" s="108">
        <v>1.7999999999999999E-2</v>
      </c>
      <c r="J2073" s="108">
        <v>-1.2999999999999999E-2</v>
      </c>
      <c r="K2073" s="133">
        <v>1.1355900000000001</v>
      </c>
      <c r="L2073" s="134" t="s">
        <v>918</v>
      </c>
      <c r="M2073" s="108">
        <v>1E-3</v>
      </c>
      <c r="N2073" s="108">
        <v>0.36499999999999999</v>
      </c>
      <c r="O2073" s="108">
        <v>0</v>
      </c>
      <c r="P2073" s="108">
        <v>0</v>
      </c>
      <c r="Q2073" s="108">
        <v>0</v>
      </c>
      <c r="R2073" s="108">
        <v>3.3460000000000001</v>
      </c>
      <c r="S2073" s="108">
        <v>0</v>
      </c>
    </row>
    <row r="2074" spans="1:19" ht="11.25" thickBot="1" x14ac:dyDescent="0.2">
      <c r="A2074" s="112"/>
    </row>
    <row r="2075" spans="1:19" ht="11.25" thickBot="1" x14ac:dyDescent="0.2">
      <c r="A2075" s="135" t="s">
        <v>362</v>
      </c>
      <c r="B2075" s="112"/>
      <c r="C2075" s="136">
        <v>-4.4169999999999998</v>
      </c>
      <c r="D2075" s="136">
        <v>0</v>
      </c>
      <c r="E2075" s="137">
        <v>1.1077900000000001</v>
      </c>
      <c r="F2075" s="137">
        <v>1.01139</v>
      </c>
      <c r="G2075" s="136">
        <v>1.0999999999999999E-2</v>
      </c>
      <c r="H2075" s="136">
        <v>-8.2000000000000003E-2</v>
      </c>
      <c r="I2075" s="136">
        <v>1.9E-2</v>
      </c>
      <c r="J2075" s="136">
        <v>-1.2E-2</v>
      </c>
      <c r="K2075" s="137">
        <v>1.1150899999999999</v>
      </c>
      <c r="L2075" s="134" t="s">
        <v>919</v>
      </c>
      <c r="M2075" s="136">
        <v>1E-3</v>
      </c>
      <c r="N2075" s="136">
        <v>0.47699999999999998</v>
      </c>
      <c r="O2075" s="136">
        <v>0</v>
      </c>
      <c r="P2075" s="136">
        <v>0</v>
      </c>
      <c r="Q2075" s="136">
        <v>1E-3</v>
      </c>
      <c r="R2075" s="136">
        <v>5.0229999999999997</v>
      </c>
      <c r="S2075" s="136">
        <v>1E-3</v>
      </c>
    </row>
    <row r="2076" spans="1:19" ht="11.25" thickBot="1" x14ac:dyDescent="0.2">
      <c r="A2076" s="112"/>
    </row>
    <row r="2077" spans="1:19" ht="11.25" thickBot="1" x14ac:dyDescent="0.2">
      <c r="A2077" s="138" t="s">
        <v>364</v>
      </c>
      <c r="B2077" s="112"/>
      <c r="C2077" s="136">
        <v>2.5999999999999999E-2</v>
      </c>
      <c r="D2077" s="136">
        <v>1E-3</v>
      </c>
      <c r="E2077" s="137">
        <v>6.8700000000000002E-3</v>
      </c>
      <c r="F2077" s="137">
        <v>3.29E-3</v>
      </c>
      <c r="G2077" s="136">
        <v>2.5999999999999999E-2</v>
      </c>
      <c r="H2077" s="136">
        <v>0.21299999999999999</v>
      </c>
      <c r="I2077" s="136">
        <v>1E-3</v>
      </c>
      <c r="J2077" s="136">
        <v>0</v>
      </c>
      <c r="K2077" s="137">
        <v>2.3619999999999999E-2</v>
      </c>
      <c r="L2077" s="134" t="s">
        <v>920</v>
      </c>
      <c r="M2077" s="136">
        <v>0</v>
      </c>
      <c r="N2077" s="136">
        <v>0.122</v>
      </c>
      <c r="O2077" s="136">
        <v>0</v>
      </c>
      <c r="P2077" s="136">
        <v>0</v>
      </c>
      <c r="Q2077" s="136">
        <v>1E-3</v>
      </c>
      <c r="R2077" s="136">
        <v>1.845</v>
      </c>
      <c r="S2077" s="136">
        <v>1E-3</v>
      </c>
    </row>
    <row r="2078" spans="1:19" ht="11.25" thickBot="1" x14ac:dyDescent="0.2">
      <c r="A2078" s="112"/>
    </row>
    <row r="2079" spans="1:19" ht="11.25" thickBot="1" x14ac:dyDescent="0.2">
      <c r="A2079" s="139" t="s">
        <v>366</v>
      </c>
      <c r="B2079" s="112"/>
      <c r="C2079" s="136">
        <v>0.57899999999999996</v>
      </c>
      <c r="D2079" s="136">
        <v>2838</v>
      </c>
      <c r="E2079" s="140">
        <v>0.62</v>
      </c>
      <c r="F2079" s="140">
        <v>0.32500000000000001</v>
      </c>
      <c r="G2079" s="136">
        <v>229.4</v>
      </c>
      <c r="H2079" s="136">
        <v>259</v>
      </c>
      <c r="I2079" s="136">
        <v>7.2240000000000002</v>
      </c>
      <c r="J2079" s="136">
        <v>3.5710000000000002</v>
      </c>
      <c r="K2079" s="140">
        <v>2.1179999999999999</v>
      </c>
      <c r="L2079" s="134" t="s">
        <v>921</v>
      </c>
      <c r="M2079" s="136">
        <v>32.21</v>
      </c>
      <c r="N2079" s="136">
        <v>25.64</v>
      </c>
      <c r="O2079" s="136">
        <v>123.3</v>
      </c>
      <c r="P2079" s="136">
        <v>202.3</v>
      </c>
      <c r="Q2079" s="136">
        <v>99.06</v>
      </c>
      <c r="R2079" s="136">
        <v>36.729999999999997</v>
      </c>
      <c r="S2079" s="136">
        <v>163</v>
      </c>
    </row>
    <row r="2080" spans="1:19" ht="11.25" thickBot="1" x14ac:dyDescent="0.2">
      <c r="A2080" s="112"/>
    </row>
    <row r="2081" spans="1:19" ht="11.25" thickBot="1" x14ac:dyDescent="0.2">
      <c r="A2081" s="106" t="s">
        <v>357</v>
      </c>
      <c r="B2081" s="106" t="s">
        <v>358</v>
      </c>
      <c r="C2081" s="131" t="s">
        <v>34</v>
      </c>
      <c r="D2081" s="131" t="s">
        <v>35</v>
      </c>
      <c r="E2081" s="130" t="s">
        <v>36</v>
      </c>
      <c r="F2081" s="130" t="s">
        <v>37</v>
      </c>
      <c r="G2081" s="130" t="s">
        <v>38</v>
      </c>
      <c r="H2081" s="130" t="s">
        <v>39</v>
      </c>
      <c r="I2081" s="130" t="s">
        <v>40</v>
      </c>
      <c r="J2081" s="130" t="s">
        <v>41</v>
      </c>
      <c r="K2081" s="130" t="s">
        <v>42</v>
      </c>
      <c r="L2081" s="130" t="s">
        <v>43</v>
      </c>
      <c r="M2081" s="130" t="s">
        <v>44</v>
      </c>
      <c r="N2081" s="130" t="s">
        <v>45</v>
      </c>
      <c r="O2081" s="130" t="s">
        <v>46</v>
      </c>
      <c r="P2081" s="130" t="s">
        <v>47</v>
      </c>
      <c r="Q2081" s="130" t="s">
        <v>48</v>
      </c>
      <c r="R2081" s="130" t="s">
        <v>49</v>
      </c>
      <c r="S2081" s="130" t="s">
        <v>50</v>
      </c>
    </row>
    <row r="2082" spans="1:19" ht="11.25" thickBot="1" x14ac:dyDescent="0.2">
      <c r="A2082" s="112"/>
      <c r="B2082" s="112"/>
      <c r="C2082" s="131" t="s">
        <v>111</v>
      </c>
      <c r="D2082" s="131" t="s">
        <v>111</v>
      </c>
      <c r="E2082" s="130" t="s">
        <v>111</v>
      </c>
      <c r="F2082" s="130" t="s">
        <v>111</v>
      </c>
      <c r="G2082" s="130" t="s">
        <v>111</v>
      </c>
      <c r="H2082" s="130" t="s">
        <v>111</v>
      </c>
      <c r="I2082" s="130" t="s">
        <v>111</v>
      </c>
      <c r="J2082" s="130" t="s">
        <v>111</v>
      </c>
      <c r="K2082" s="130" t="s">
        <v>111</v>
      </c>
      <c r="L2082" s="130" t="s">
        <v>111</v>
      </c>
      <c r="M2082" s="130" t="s">
        <v>111</v>
      </c>
      <c r="N2082" s="130" t="s">
        <v>111</v>
      </c>
      <c r="O2082" s="130" t="s">
        <v>111</v>
      </c>
      <c r="P2082" s="130" t="s">
        <v>111</v>
      </c>
      <c r="Q2082" s="130" t="s">
        <v>111</v>
      </c>
      <c r="R2082" s="130" t="s">
        <v>111</v>
      </c>
      <c r="S2082" s="130" t="s">
        <v>111</v>
      </c>
    </row>
    <row r="2083" spans="1:19" ht="11.25" thickBot="1" x14ac:dyDescent="0.2">
      <c r="A2083" s="107">
        <v>1</v>
      </c>
      <c r="B2083" s="132">
        <v>0.45817129629629627</v>
      </c>
      <c r="C2083" s="133">
        <v>1.0565500000000001</v>
      </c>
      <c r="D2083" s="134" t="s">
        <v>922</v>
      </c>
      <c r="E2083" s="108">
        <v>-4.0000000000000001E-3</v>
      </c>
      <c r="F2083" s="108">
        <v>0</v>
      </c>
      <c r="G2083" s="108">
        <v>-3.0000000000000001E-3</v>
      </c>
      <c r="H2083" s="108">
        <v>4.0000000000000001E-3</v>
      </c>
      <c r="I2083" s="108">
        <v>5.0000000000000001E-3</v>
      </c>
      <c r="J2083" s="108">
        <v>4.0000000000000001E-3</v>
      </c>
      <c r="K2083" s="108">
        <v>0</v>
      </c>
      <c r="L2083" s="108">
        <v>-1.2999999999999999E-2</v>
      </c>
      <c r="M2083" s="108">
        <v>0</v>
      </c>
      <c r="N2083" s="108">
        <v>0</v>
      </c>
      <c r="O2083" s="108">
        <v>0</v>
      </c>
      <c r="P2083" s="108">
        <v>0</v>
      </c>
      <c r="Q2083" s="108">
        <v>0</v>
      </c>
      <c r="R2083" s="108">
        <v>0</v>
      </c>
      <c r="S2083" s="108">
        <v>0</v>
      </c>
    </row>
    <row r="2084" spans="1:19" ht="11.25" thickBot="1" x14ac:dyDescent="0.2">
      <c r="A2084" s="112"/>
    </row>
    <row r="2085" spans="1:19" ht="11.25" thickBot="1" x14ac:dyDescent="0.2">
      <c r="A2085" s="107">
        <v>2</v>
      </c>
      <c r="B2085" s="132">
        <v>0.4583564814814815</v>
      </c>
      <c r="C2085" s="133">
        <v>1.08307</v>
      </c>
      <c r="D2085" s="134" t="s">
        <v>923</v>
      </c>
      <c r="E2085" s="108">
        <v>-3.0000000000000001E-3</v>
      </c>
      <c r="F2085" s="108">
        <v>-1E-3</v>
      </c>
      <c r="G2085" s="108">
        <v>5.0000000000000001E-3</v>
      </c>
      <c r="H2085" s="108">
        <v>3.0000000000000001E-3</v>
      </c>
      <c r="I2085" s="108">
        <v>4.0000000000000001E-3</v>
      </c>
      <c r="J2085" s="108">
        <v>3.0000000000000001E-3</v>
      </c>
      <c r="K2085" s="108">
        <v>0</v>
      </c>
      <c r="L2085" s="108">
        <v>-1.2E-2</v>
      </c>
      <c r="M2085" s="108">
        <v>0</v>
      </c>
      <c r="N2085" s="108">
        <v>0</v>
      </c>
      <c r="O2085" s="108">
        <v>0</v>
      </c>
      <c r="P2085" s="108">
        <v>0</v>
      </c>
      <c r="Q2085" s="108">
        <v>0</v>
      </c>
      <c r="R2085" s="108">
        <v>0</v>
      </c>
      <c r="S2085" s="108">
        <v>0</v>
      </c>
    </row>
    <row r="2086" spans="1:19" ht="11.25" thickBot="1" x14ac:dyDescent="0.2">
      <c r="A2086" s="112"/>
    </row>
    <row r="2087" spans="1:19" ht="11.25" thickBot="1" x14ac:dyDescent="0.2">
      <c r="A2087" s="107">
        <v>3</v>
      </c>
      <c r="B2087" s="132">
        <v>0.45854166666666668</v>
      </c>
      <c r="C2087" s="133">
        <v>1.09291</v>
      </c>
      <c r="D2087" s="134" t="s">
        <v>924</v>
      </c>
      <c r="E2087" s="108">
        <v>-5.0000000000000001E-3</v>
      </c>
      <c r="F2087" s="108">
        <v>0</v>
      </c>
      <c r="G2087" s="108">
        <v>0</v>
      </c>
      <c r="H2087" s="108">
        <v>3.0000000000000001E-3</v>
      </c>
      <c r="I2087" s="108">
        <v>3.0000000000000001E-3</v>
      </c>
      <c r="J2087" s="108">
        <v>3.0000000000000001E-3</v>
      </c>
      <c r="K2087" s="108">
        <v>0</v>
      </c>
      <c r="L2087" s="108">
        <v>-1.2999999999999999E-2</v>
      </c>
      <c r="M2087" s="108">
        <v>0</v>
      </c>
      <c r="N2087" s="108">
        <v>0</v>
      </c>
      <c r="O2087" s="108">
        <v>0</v>
      </c>
      <c r="P2087" s="108">
        <v>0</v>
      </c>
      <c r="Q2087" s="108">
        <v>0</v>
      </c>
      <c r="R2087" s="108">
        <v>0</v>
      </c>
      <c r="S2087" s="108">
        <v>0</v>
      </c>
    </row>
    <row r="2088" spans="1:19" ht="11.25" thickBot="1" x14ac:dyDescent="0.2">
      <c r="A2088" s="112"/>
    </row>
    <row r="2089" spans="1:19" ht="11.25" thickBot="1" x14ac:dyDescent="0.2">
      <c r="A2089" s="135" t="s">
        <v>362</v>
      </c>
      <c r="B2089" s="112"/>
      <c r="C2089" s="137">
        <v>1.07751</v>
      </c>
      <c r="D2089" s="134" t="s">
        <v>925</v>
      </c>
      <c r="E2089" s="136">
        <v>-4.0000000000000001E-3</v>
      </c>
      <c r="F2089" s="136">
        <v>0</v>
      </c>
      <c r="G2089" s="136">
        <v>1E-3</v>
      </c>
      <c r="H2089" s="136">
        <v>3.0000000000000001E-3</v>
      </c>
      <c r="I2089" s="136">
        <v>4.0000000000000001E-3</v>
      </c>
      <c r="J2089" s="136">
        <v>4.0000000000000001E-3</v>
      </c>
      <c r="K2089" s="136">
        <v>0</v>
      </c>
      <c r="L2089" s="136">
        <v>-1.2999999999999999E-2</v>
      </c>
      <c r="M2089" s="136">
        <v>0</v>
      </c>
      <c r="N2089" s="136">
        <v>0</v>
      </c>
      <c r="O2089" s="136">
        <v>0</v>
      </c>
      <c r="P2089" s="136">
        <v>0</v>
      </c>
      <c r="Q2089" s="136">
        <v>0</v>
      </c>
      <c r="R2089" s="136">
        <v>0</v>
      </c>
      <c r="S2089" s="136">
        <v>0</v>
      </c>
    </row>
    <row r="2090" spans="1:19" ht="11.25" thickBot="1" x14ac:dyDescent="0.2">
      <c r="A2090" s="112"/>
    </row>
    <row r="2091" spans="1:19" ht="11.25" thickBot="1" x14ac:dyDescent="0.2">
      <c r="A2091" s="138" t="s">
        <v>364</v>
      </c>
      <c r="B2091" s="112"/>
      <c r="C2091" s="137">
        <v>1.881E-2</v>
      </c>
      <c r="D2091" s="134" t="s">
        <v>926</v>
      </c>
      <c r="E2091" s="136">
        <v>1E-3</v>
      </c>
      <c r="F2091" s="136">
        <v>0</v>
      </c>
      <c r="G2091" s="136">
        <v>4.0000000000000001E-3</v>
      </c>
      <c r="H2091" s="136">
        <v>1E-3</v>
      </c>
      <c r="I2091" s="136">
        <v>1E-3</v>
      </c>
      <c r="J2091" s="136">
        <v>1E-3</v>
      </c>
      <c r="K2091" s="136">
        <v>0</v>
      </c>
      <c r="L2091" s="136">
        <v>1E-3</v>
      </c>
      <c r="M2091" s="136">
        <v>0</v>
      </c>
      <c r="N2091" s="136">
        <v>0</v>
      </c>
      <c r="O2091" s="136">
        <v>0</v>
      </c>
      <c r="P2091" s="136">
        <v>0</v>
      </c>
      <c r="Q2091" s="136">
        <v>0</v>
      </c>
      <c r="R2091" s="136">
        <v>0</v>
      </c>
      <c r="S2091" s="136">
        <v>0</v>
      </c>
    </row>
    <row r="2092" spans="1:19" ht="11.25" thickBot="1" x14ac:dyDescent="0.2">
      <c r="A2092" s="112"/>
    </row>
    <row r="2093" spans="1:19" ht="11.25" thickBot="1" x14ac:dyDescent="0.2">
      <c r="A2093" s="139" t="s">
        <v>366</v>
      </c>
      <c r="B2093" s="112"/>
      <c r="C2093" s="140">
        <v>1.7450000000000001</v>
      </c>
      <c r="D2093" s="134" t="s">
        <v>927</v>
      </c>
      <c r="E2093" s="136">
        <v>29.6</v>
      </c>
      <c r="F2093" s="136">
        <v>159.1</v>
      </c>
      <c r="G2093" s="136">
        <v>520.6</v>
      </c>
      <c r="H2093" s="136">
        <v>20.39</v>
      </c>
      <c r="I2093" s="136">
        <v>29.76</v>
      </c>
      <c r="J2093" s="136">
        <v>19.18</v>
      </c>
      <c r="K2093" s="136">
        <v>60.41</v>
      </c>
      <c r="L2093" s="136">
        <v>5.7460000000000004</v>
      </c>
      <c r="M2093" s="136">
        <v>30.45</v>
      </c>
      <c r="N2093" s="136">
        <v>543.4</v>
      </c>
      <c r="O2093" s="136">
        <v>219.2</v>
      </c>
      <c r="P2093" s="136">
        <v>16.09</v>
      </c>
      <c r="Q2093" s="136">
        <v>317.2</v>
      </c>
      <c r="R2093" s="136">
        <v>65.11</v>
      </c>
      <c r="S2093" s="136">
        <v>74.069999999999993</v>
      </c>
    </row>
    <row r="2094" spans="1:19" ht="11.25" thickBot="1" x14ac:dyDescent="0.2">
      <c r="A2094" s="112"/>
    </row>
    <row r="2095" spans="1:19" ht="11.25" thickBot="1" x14ac:dyDescent="0.2">
      <c r="A2095" s="106" t="s">
        <v>357</v>
      </c>
      <c r="B2095" s="106" t="s">
        <v>358</v>
      </c>
      <c r="C2095" s="130" t="s">
        <v>51</v>
      </c>
      <c r="D2095" s="130" t="s">
        <v>52</v>
      </c>
      <c r="E2095" s="130" t="s">
        <v>53</v>
      </c>
      <c r="F2095" s="130" t="s">
        <v>54</v>
      </c>
      <c r="G2095" s="130" t="s">
        <v>55</v>
      </c>
      <c r="H2095" s="130" t="s">
        <v>56</v>
      </c>
      <c r="I2095" s="130" t="s">
        <v>57</v>
      </c>
      <c r="J2095" s="130" t="s">
        <v>58</v>
      </c>
      <c r="K2095" s="130" t="s">
        <v>59</v>
      </c>
      <c r="L2095" s="130" t="s">
        <v>60</v>
      </c>
      <c r="M2095" s="130" t="s">
        <v>61</v>
      </c>
      <c r="N2095" s="130" t="s">
        <v>62</v>
      </c>
      <c r="O2095" s="130" t="s">
        <v>63</v>
      </c>
      <c r="P2095" s="130" t="s">
        <v>64</v>
      </c>
      <c r="Q2095" s="131" t="s">
        <v>65</v>
      </c>
      <c r="R2095" s="131" t="s">
        <v>66</v>
      </c>
      <c r="S2095" s="130" t="s">
        <v>67</v>
      </c>
    </row>
    <row r="2096" spans="1:19" ht="11.25" thickBot="1" x14ac:dyDescent="0.2">
      <c r="A2096" s="112"/>
      <c r="B2096" s="112"/>
      <c r="C2096" s="130" t="s">
        <v>111</v>
      </c>
      <c r="D2096" s="130" t="s">
        <v>111</v>
      </c>
      <c r="E2096" s="130" t="s">
        <v>111</v>
      </c>
      <c r="F2096" s="130" t="s">
        <v>111</v>
      </c>
      <c r="G2096" s="130" t="s">
        <v>111</v>
      </c>
      <c r="H2096" s="130" t="s">
        <v>111</v>
      </c>
      <c r="I2096" s="130" t="s">
        <v>111</v>
      </c>
      <c r="J2096" s="130" t="s">
        <v>111</v>
      </c>
      <c r="K2096" s="130" t="s">
        <v>111</v>
      </c>
      <c r="L2096" s="130" t="s">
        <v>111</v>
      </c>
      <c r="M2096" s="130" t="s">
        <v>111</v>
      </c>
      <c r="N2096" s="130" t="s">
        <v>111</v>
      </c>
      <c r="O2096" s="130" t="s">
        <v>111</v>
      </c>
      <c r="P2096" s="130" t="s">
        <v>111</v>
      </c>
      <c r="Q2096" s="131" t="s">
        <v>111</v>
      </c>
      <c r="R2096" s="131" t="s">
        <v>111</v>
      </c>
      <c r="S2096" s="130" t="s">
        <v>111</v>
      </c>
    </row>
    <row r="2097" spans="1:19" ht="11.25" thickBot="1" x14ac:dyDescent="0.2">
      <c r="A2097" s="107">
        <v>1</v>
      </c>
      <c r="B2097" s="132">
        <v>0.45817129629629627</v>
      </c>
      <c r="C2097" s="108">
        <v>0</v>
      </c>
      <c r="D2097" s="108">
        <v>0</v>
      </c>
      <c r="E2097" s="108">
        <v>0</v>
      </c>
      <c r="F2097" s="108">
        <v>1E-3</v>
      </c>
      <c r="G2097" s="108">
        <v>0</v>
      </c>
      <c r="H2097" s="108">
        <v>0</v>
      </c>
      <c r="I2097" s="108">
        <v>9.2999999999999999E-2</v>
      </c>
      <c r="J2097" s="108">
        <v>1E-3</v>
      </c>
      <c r="K2097" s="108">
        <v>1E-3</v>
      </c>
      <c r="L2097" s="108">
        <v>1E-3</v>
      </c>
      <c r="M2097" s="108">
        <v>1E-3</v>
      </c>
      <c r="N2097" s="108">
        <v>0.02</v>
      </c>
      <c r="O2097" s="108">
        <v>8.0000000000000002E-3</v>
      </c>
      <c r="P2097" s="108">
        <v>2E-3</v>
      </c>
      <c r="Q2097" s="133">
        <v>1.0176700000000001</v>
      </c>
      <c r="R2097" s="134" t="s">
        <v>928</v>
      </c>
      <c r="S2097" s="108">
        <v>0</v>
      </c>
    </row>
    <row r="2098" spans="1:19" ht="11.25" thickBot="1" x14ac:dyDescent="0.2">
      <c r="A2098" s="112"/>
    </row>
    <row r="2099" spans="1:19" ht="11.25" thickBot="1" x14ac:dyDescent="0.2">
      <c r="A2099" s="107">
        <v>2</v>
      </c>
      <c r="B2099" s="132">
        <v>0.4583564814814815</v>
      </c>
      <c r="C2099" s="108">
        <v>0</v>
      </c>
      <c r="D2099" s="108">
        <v>0</v>
      </c>
      <c r="E2099" s="108">
        <v>0</v>
      </c>
      <c r="F2099" s="108">
        <v>0</v>
      </c>
      <c r="G2099" s="108">
        <v>0</v>
      </c>
      <c r="H2099" s="108">
        <v>0</v>
      </c>
      <c r="I2099" s="108">
        <v>7.0000000000000007E-2</v>
      </c>
      <c r="J2099" s="108">
        <v>1E-3</v>
      </c>
      <c r="K2099" s="108">
        <v>1E-3</v>
      </c>
      <c r="L2099" s="108">
        <v>0</v>
      </c>
      <c r="M2099" s="108">
        <v>1E-3</v>
      </c>
      <c r="N2099" s="108">
        <v>1.2999999999999999E-2</v>
      </c>
      <c r="O2099" s="108">
        <v>7.0000000000000001E-3</v>
      </c>
      <c r="P2099" s="108">
        <v>2E-3</v>
      </c>
      <c r="Q2099" s="133">
        <v>1.0426200000000001</v>
      </c>
      <c r="R2099" s="134" t="s">
        <v>929</v>
      </c>
      <c r="S2099" s="108">
        <v>0</v>
      </c>
    </row>
    <row r="2100" spans="1:19" ht="11.25" thickBot="1" x14ac:dyDescent="0.2">
      <c r="A2100" s="112"/>
    </row>
    <row r="2101" spans="1:19" ht="11.25" thickBot="1" x14ac:dyDescent="0.2">
      <c r="A2101" s="107">
        <v>3</v>
      </c>
      <c r="B2101" s="132">
        <v>0.45854166666666668</v>
      </c>
      <c r="C2101" s="108">
        <v>0</v>
      </c>
      <c r="D2101" s="108">
        <v>0</v>
      </c>
      <c r="E2101" s="108">
        <v>0</v>
      </c>
      <c r="F2101" s="108">
        <v>0</v>
      </c>
      <c r="G2101" s="108">
        <v>0</v>
      </c>
      <c r="H2101" s="108">
        <v>0</v>
      </c>
      <c r="I2101" s="108">
        <v>6.3E-2</v>
      </c>
      <c r="J2101" s="108">
        <v>1E-3</v>
      </c>
      <c r="K2101" s="108">
        <v>0</v>
      </c>
      <c r="L2101" s="108">
        <v>3.0000000000000001E-3</v>
      </c>
      <c r="M2101" s="108">
        <v>0</v>
      </c>
      <c r="N2101" s="108">
        <v>1.2E-2</v>
      </c>
      <c r="O2101" s="108">
        <v>5.0000000000000001E-3</v>
      </c>
      <c r="P2101" s="108">
        <v>1E-3</v>
      </c>
      <c r="Q2101" s="133">
        <v>1.05349</v>
      </c>
      <c r="R2101" s="134" t="s">
        <v>930</v>
      </c>
      <c r="S2101" s="108">
        <v>0</v>
      </c>
    </row>
    <row r="2102" spans="1:19" ht="11.25" thickBot="1" x14ac:dyDescent="0.2">
      <c r="A2102" s="112"/>
    </row>
    <row r="2103" spans="1:19" ht="11.25" thickBot="1" x14ac:dyDescent="0.2">
      <c r="A2103" s="135" t="s">
        <v>362</v>
      </c>
      <c r="B2103" s="112"/>
      <c r="C2103" s="136">
        <v>0</v>
      </c>
      <c r="D2103" s="136">
        <v>0</v>
      </c>
      <c r="E2103" s="136">
        <v>0</v>
      </c>
      <c r="F2103" s="136">
        <v>0</v>
      </c>
      <c r="G2103" s="136">
        <v>0</v>
      </c>
      <c r="H2103" s="136">
        <v>0</v>
      </c>
      <c r="I2103" s="136">
        <v>7.4999999999999997E-2</v>
      </c>
      <c r="J2103" s="136">
        <v>1E-3</v>
      </c>
      <c r="K2103" s="136">
        <v>1E-3</v>
      </c>
      <c r="L2103" s="136">
        <v>1E-3</v>
      </c>
      <c r="M2103" s="136">
        <v>1E-3</v>
      </c>
      <c r="N2103" s="136">
        <v>1.4999999999999999E-2</v>
      </c>
      <c r="O2103" s="136">
        <v>6.0000000000000001E-3</v>
      </c>
      <c r="P2103" s="136">
        <v>2E-3</v>
      </c>
      <c r="Q2103" s="137">
        <v>1.03793</v>
      </c>
      <c r="R2103" s="134" t="s">
        <v>931</v>
      </c>
      <c r="S2103" s="136">
        <v>0</v>
      </c>
    </row>
    <row r="2104" spans="1:19" ht="11.25" thickBot="1" x14ac:dyDescent="0.2">
      <c r="A2104" s="112"/>
    </row>
    <row r="2105" spans="1:19" ht="11.25" thickBot="1" x14ac:dyDescent="0.2">
      <c r="A2105" s="138" t="s">
        <v>364</v>
      </c>
      <c r="B2105" s="112"/>
      <c r="C2105" s="136">
        <v>0</v>
      </c>
      <c r="D2105" s="136">
        <v>0</v>
      </c>
      <c r="E2105" s="136">
        <v>0</v>
      </c>
      <c r="F2105" s="136">
        <v>0</v>
      </c>
      <c r="G2105" s="136">
        <v>0</v>
      </c>
      <c r="H2105" s="136">
        <v>0</v>
      </c>
      <c r="I2105" s="136">
        <v>1.6E-2</v>
      </c>
      <c r="J2105" s="136">
        <v>0</v>
      </c>
      <c r="K2105" s="136">
        <v>0</v>
      </c>
      <c r="L2105" s="136">
        <v>1E-3</v>
      </c>
      <c r="M2105" s="136">
        <v>0</v>
      </c>
      <c r="N2105" s="136">
        <v>4.0000000000000001E-3</v>
      </c>
      <c r="O2105" s="136">
        <v>2E-3</v>
      </c>
      <c r="P2105" s="136">
        <v>0</v>
      </c>
      <c r="Q2105" s="137">
        <v>1.8370000000000001E-2</v>
      </c>
      <c r="R2105" s="134" t="s">
        <v>932</v>
      </c>
      <c r="S2105" s="136">
        <v>0</v>
      </c>
    </row>
    <row r="2106" spans="1:19" ht="11.25" thickBot="1" x14ac:dyDescent="0.2">
      <c r="A2106" s="112"/>
    </row>
    <row r="2107" spans="1:19" ht="11.25" thickBot="1" x14ac:dyDescent="0.2">
      <c r="A2107" s="139" t="s">
        <v>366</v>
      </c>
      <c r="B2107" s="112"/>
      <c r="C2107" s="136">
        <v>64.099999999999994</v>
      </c>
      <c r="D2107" s="136">
        <v>401.7</v>
      </c>
      <c r="E2107" s="136">
        <v>24.18</v>
      </c>
      <c r="F2107" s="136">
        <v>171.2</v>
      </c>
      <c r="G2107" s="136">
        <v>24.51</v>
      </c>
      <c r="H2107" s="136">
        <v>50.86</v>
      </c>
      <c r="I2107" s="136">
        <v>20.83</v>
      </c>
      <c r="J2107" s="136">
        <v>17.48</v>
      </c>
      <c r="K2107" s="136">
        <v>47.84</v>
      </c>
      <c r="L2107" s="136">
        <v>109.1</v>
      </c>
      <c r="M2107" s="136">
        <v>19.329999999999998</v>
      </c>
      <c r="N2107" s="136">
        <v>28.07</v>
      </c>
      <c r="O2107" s="136">
        <v>24.67</v>
      </c>
      <c r="P2107" s="136">
        <v>16.62</v>
      </c>
      <c r="Q2107" s="140">
        <v>1.7689999999999999</v>
      </c>
      <c r="R2107" s="134" t="s">
        <v>933</v>
      </c>
      <c r="S2107" s="136">
        <v>1430</v>
      </c>
    </row>
    <row r="2108" spans="1:19" ht="11.25" thickBot="1" x14ac:dyDescent="0.2">
      <c r="A2108" s="112"/>
    </row>
    <row r="2109" spans="1:19" ht="11.25" thickBot="1" x14ac:dyDescent="0.2">
      <c r="A2109" s="106" t="s">
        <v>357</v>
      </c>
      <c r="B2109" s="106" t="s">
        <v>358</v>
      </c>
      <c r="C2109" s="130" t="s">
        <v>68</v>
      </c>
    </row>
    <row r="2110" spans="1:19" ht="11.25" thickBot="1" x14ac:dyDescent="0.2">
      <c r="A2110" s="112"/>
      <c r="B2110" s="112"/>
      <c r="C2110" s="130" t="s">
        <v>111</v>
      </c>
    </row>
    <row r="2111" spans="1:19" ht="11.25" thickBot="1" x14ac:dyDescent="0.2">
      <c r="A2111" s="107">
        <v>1</v>
      </c>
      <c r="B2111" s="132">
        <v>0.45817129629629627</v>
      </c>
      <c r="C2111" s="108">
        <v>3.0000000000000001E-3</v>
      </c>
    </row>
    <row r="2112" spans="1:19" ht="11.25" thickBot="1" x14ac:dyDescent="0.2">
      <c r="A2112" s="112"/>
    </row>
    <row r="2113" spans="1:19" ht="11.25" thickBot="1" x14ac:dyDescent="0.2">
      <c r="A2113" s="107">
        <v>2</v>
      </c>
      <c r="B2113" s="132">
        <v>0.4583564814814815</v>
      </c>
      <c r="C2113" s="108">
        <v>2E-3</v>
      </c>
    </row>
    <row r="2114" spans="1:19" ht="11.25" thickBot="1" x14ac:dyDescent="0.2">
      <c r="A2114" s="112"/>
    </row>
    <row r="2115" spans="1:19" ht="11.25" thickBot="1" x14ac:dyDescent="0.2">
      <c r="A2115" s="107">
        <v>3</v>
      </c>
      <c r="B2115" s="132">
        <v>0.45854166666666668</v>
      </c>
      <c r="C2115" s="108">
        <v>2E-3</v>
      </c>
    </row>
    <row r="2116" spans="1:19" ht="11.25" thickBot="1" x14ac:dyDescent="0.2">
      <c r="A2116" s="112"/>
    </row>
    <row r="2117" spans="1:19" ht="11.25" thickBot="1" x14ac:dyDescent="0.2">
      <c r="A2117" s="135" t="s">
        <v>362</v>
      </c>
      <c r="B2117" s="112"/>
      <c r="C2117" s="136">
        <v>2E-3</v>
      </c>
    </row>
    <row r="2118" spans="1:19" ht="11.25" thickBot="1" x14ac:dyDescent="0.2">
      <c r="A2118" s="112"/>
    </row>
    <row r="2119" spans="1:19" ht="11.25" thickBot="1" x14ac:dyDescent="0.2">
      <c r="A2119" s="138" t="s">
        <v>364</v>
      </c>
      <c r="B2119" s="112"/>
      <c r="C2119" s="136">
        <v>0</v>
      </c>
    </row>
    <row r="2120" spans="1:19" ht="11.25" thickBot="1" x14ac:dyDescent="0.2">
      <c r="A2120" s="112"/>
    </row>
    <row r="2121" spans="1:19" ht="11.25" thickBot="1" x14ac:dyDescent="0.2">
      <c r="A2121" s="139" t="s">
        <v>366</v>
      </c>
      <c r="B2121" s="112"/>
      <c r="C2121" s="136">
        <v>19.62</v>
      </c>
    </row>
    <row r="2122" spans="1:19" ht="10.5" x14ac:dyDescent="0.15">
      <c r="A2122" s="112"/>
    </row>
    <row r="2123" spans="1:19" x14ac:dyDescent="0.15">
      <c r="A2123" s="129"/>
      <c r="B2123" s="86" t="s">
        <v>934</v>
      </c>
    </row>
    <row r="2124" spans="1:19" ht="9.75" thickBot="1" x14ac:dyDescent="0.2">
      <c r="A2124" s="81" t="s">
        <v>356</v>
      </c>
    </row>
    <row r="2125" spans="1:19" ht="11.25" thickBot="1" x14ac:dyDescent="0.2">
      <c r="A2125" s="106" t="s">
        <v>357</v>
      </c>
      <c r="B2125" s="106" t="s">
        <v>358</v>
      </c>
      <c r="C2125" s="130" t="s">
        <v>0</v>
      </c>
      <c r="D2125" s="130" t="s">
        <v>1</v>
      </c>
      <c r="E2125" s="130" t="s">
        <v>2</v>
      </c>
      <c r="F2125" s="130" t="s">
        <v>3</v>
      </c>
      <c r="G2125" s="130" t="s">
        <v>4</v>
      </c>
      <c r="H2125" s="130" t="s">
        <v>5</v>
      </c>
      <c r="I2125" s="131" t="s">
        <v>6</v>
      </c>
      <c r="J2125" s="131" t="s">
        <v>7</v>
      </c>
      <c r="K2125" s="130" t="s">
        <v>8</v>
      </c>
      <c r="L2125" s="130" t="s">
        <v>9</v>
      </c>
      <c r="M2125" s="130" t="s">
        <v>10</v>
      </c>
      <c r="N2125" s="130" t="s">
        <v>11</v>
      </c>
      <c r="O2125" s="130" t="s">
        <v>12</v>
      </c>
      <c r="P2125" s="130" t="s">
        <v>13</v>
      </c>
      <c r="Q2125" s="130" t="s">
        <v>14</v>
      </c>
      <c r="R2125" s="130" t="s">
        <v>15</v>
      </c>
      <c r="S2125" s="130" t="s">
        <v>16</v>
      </c>
    </row>
    <row r="2126" spans="1:19" ht="11.25" thickBot="1" x14ac:dyDescent="0.2">
      <c r="A2126" s="112"/>
      <c r="B2126" s="112"/>
      <c r="C2126" s="130" t="s">
        <v>111</v>
      </c>
      <c r="D2126" s="130" t="s">
        <v>111</v>
      </c>
      <c r="E2126" s="130" t="s">
        <v>111</v>
      </c>
      <c r="F2126" s="130" t="s">
        <v>111</v>
      </c>
      <c r="G2126" s="130" t="s">
        <v>111</v>
      </c>
      <c r="H2126" s="130" t="s">
        <v>111</v>
      </c>
      <c r="I2126" s="131" t="s">
        <v>111</v>
      </c>
      <c r="J2126" s="131" t="s">
        <v>111</v>
      </c>
      <c r="K2126" s="130" t="s">
        <v>111</v>
      </c>
      <c r="L2126" s="130" t="s">
        <v>111</v>
      </c>
      <c r="M2126" s="130" t="s">
        <v>111</v>
      </c>
      <c r="N2126" s="130" t="s">
        <v>111</v>
      </c>
      <c r="O2126" s="130" t="s">
        <v>111</v>
      </c>
      <c r="P2126" s="130" t="s">
        <v>111</v>
      </c>
      <c r="Q2126" s="130" t="s">
        <v>111</v>
      </c>
      <c r="R2126" s="130" t="s">
        <v>111</v>
      </c>
      <c r="S2126" s="130" t="s">
        <v>111</v>
      </c>
    </row>
    <row r="2127" spans="1:19" ht="11.25" thickBot="1" x14ac:dyDescent="0.2">
      <c r="A2127" s="107">
        <v>1</v>
      </c>
      <c r="B2127" s="132">
        <v>0.46329861111111109</v>
      </c>
      <c r="C2127" s="108">
        <v>49.92</v>
      </c>
      <c r="D2127" s="108">
        <v>13.82</v>
      </c>
      <c r="E2127" s="141" t="s">
        <v>935</v>
      </c>
      <c r="F2127" s="108">
        <v>225.6</v>
      </c>
      <c r="G2127" s="141" t="s">
        <v>936</v>
      </c>
      <c r="H2127" s="108">
        <v>41.95</v>
      </c>
      <c r="I2127" s="133">
        <v>1.09239</v>
      </c>
      <c r="J2127" s="134" t="s">
        <v>937</v>
      </c>
      <c r="K2127" s="141" t="s">
        <v>938</v>
      </c>
      <c r="L2127" s="108">
        <v>0.59299999999999997</v>
      </c>
      <c r="M2127" s="108">
        <v>0.46100000000000002</v>
      </c>
      <c r="N2127" s="108">
        <v>0.26700000000000002</v>
      </c>
      <c r="O2127" s="108">
        <v>0.224</v>
      </c>
      <c r="P2127" s="108">
        <v>16.28</v>
      </c>
      <c r="Q2127" s="108">
        <v>-1.7999999999999999E-2</v>
      </c>
      <c r="R2127" s="108">
        <v>0.29299999999999998</v>
      </c>
      <c r="S2127" s="108">
        <v>38.520000000000003</v>
      </c>
    </row>
    <row r="2128" spans="1:19" ht="11.25" thickBot="1" x14ac:dyDescent="0.2">
      <c r="A2128" s="112"/>
    </row>
    <row r="2129" spans="1:19" ht="11.25" thickBot="1" x14ac:dyDescent="0.2">
      <c r="A2129" s="107">
        <v>2</v>
      </c>
      <c r="B2129" s="132">
        <v>0.46348379629629632</v>
      </c>
      <c r="C2129" s="108">
        <v>50.6</v>
      </c>
      <c r="D2129" s="108">
        <v>13.91</v>
      </c>
      <c r="E2129" s="141" t="s">
        <v>939</v>
      </c>
      <c r="F2129" s="108">
        <v>226</v>
      </c>
      <c r="G2129" s="141" t="s">
        <v>940</v>
      </c>
      <c r="H2129" s="108">
        <v>20.61</v>
      </c>
      <c r="I2129" s="133">
        <v>1.1093200000000001</v>
      </c>
      <c r="J2129" s="134" t="s">
        <v>941</v>
      </c>
      <c r="K2129" s="141" t="s">
        <v>942</v>
      </c>
      <c r="L2129" s="108">
        <v>0.47499999999999998</v>
      </c>
      <c r="M2129" s="108">
        <v>0.45900000000000002</v>
      </c>
      <c r="N2129" s="108">
        <v>0.26800000000000002</v>
      </c>
      <c r="O2129" s="108">
        <v>0.223</v>
      </c>
      <c r="P2129" s="108">
        <v>16.13</v>
      </c>
      <c r="Q2129" s="108">
        <v>-1.9E-2</v>
      </c>
      <c r="R2129" s="108">
        <v>0.33500000000000002</v>
      </c>
      <c r="S2129" s="108">
        <v>37.200000000000003</v>
      </c>
    </row>
    <row r="2130" spans="1:19" ht="11.25" thickBot="1" x14ac:dyDescent="0.2">
      <c r="A2130" s="112"/>
    </row>
    <row r="2131" spans="1:19" ht="11.25" thickBot="1" x14ac:dyDescent="0.2">
      <c r="A2131" s="107">
        <v>3</v>
      </c>
      <c r="B2131" s="132">
        <v>0.46365740740740741</v>
      </c>
      <c r="C2131" s="108">
        <v>53.43</v>
      </c>
      <c r="D2131" s="108">
        <v>13.9</v>
      </c>
      <c r="E2131" s="141" t="s">
        <v>943</v>
      </c>
      <c r="F2131" s="108">
        <v>226</v>
      </c>
      <c r="G2131" s="141" t="s">
        <v>944</v>
      </c>
      <c r="H2131" s="108">
        <v>34.01</v>
      </c>
      <c r="I2131" s="133">
        <v>1.10656</v>
      </c>
      <c r="J2131" s="134" t="s">
        <v>945</v>
      </c>
      <c r="K2131" s="141" t="s">
        <v>946</v>
      </c>
      <c r="L2131" s="108">
        <v>0.58499999999999996</v>
      </c>
      <c r="M2131" s="108">
        <v>0.44</v>
      </c>
      <c r="N2131" s="108">
        <v>0.246</v>
      </c>
      <c r="O2131" s="108">
        <v>0.221</v>
      </c>
      <c r="P2131" s="108">
        <v>16.7</v>
      </c>
      <c r="Q2131" s="108">
        <v>-1.9E-2</v>
      </c>
      <c r="R2131" s="108">
        <v>0.32700000000000001</v>
      </c>
      <c r="S2131" s="108">
        <v>36.49</v>
      </c>
    </row>
    <row r="2132" spans="1:19" ht="11.25" thickBot="1" x14ac:dyDescent="0.2">
      <c r="A2132" s="112"/>
    </row>
    <row r="2133" spans="1:19" ht="11.25" thickBot="1" x14ac:dyDescent="0.2">
      <c r="A2133" s="135" t="s">
        <v>362</v>
      </c>
      <c r="B2133" s="112"/>
      <c r="C2133" s="136">
        <v>51.32</v>
      </c>
      <c r="D2133" s="136">
        <v>13.88</v>
      </c>
      <c r="E2133" s="141" t="s">
        <v>947</v>
      </c>
      <c r="F2133" s="136">
        <v>225.9</v>
      </c>
      <c r="G2133" s="141" t="s">
        <v>948</v>
      </c>
      <c r="H2133" s="136">
        <v>32.19</v>
      </c>
      <c r="I2133" s="137">
        <v>1.1027499999999999</v>
      </c>
      <c r="J2133" s="134" t="s">
        <v>949</v>
      </c>
      <c r="K2133" s="141" t="s">
        <v>950</v>
      </c>
      <c r="L2133" s="136">
        <v>0.55100000000000005</v>
      </c>
      <c r="M2133" s="136">
        <v>0.45300000000000001</v>
      </c>
      <c r="N2133" s="136">
        <v>0.26</v>
      </c>
      <c r="O2133" s="136">
        <v>0.223</v>
      </c>
      <c r="P2133" s="136">
        <v>16.37</v>
      </c>
      <c r="Q2133" s="136">
        <v>-1.7999999999999999E-2</v>
      </c>
      <c r="R2133" s="136">
        <v>0.318</v>
      </c>
      <c r="S2133" s="136">
        <v>37.4</v>
      </c>
    </row>
    <row r="2134" spans="1:19" ht="11.25" thickBot="1" x14ac:dyDescent="0.2">
      <c r="A2134" s="112"/>
    </row>
    <row r="2135" spans="1:19" ht="11.25" thickBot="1" x14ac:dyDescent="0.2">
      <c r="A2135" s="138" t="s">
        <v>364</v>
      </c>
      <c r="B2135" s="112"/>
      <c r="C2135" s="136">
        <v>1.8640000000000001</v>
      </c>
      <c r="D2135" s="136">
        <v>5.1999999999999998E-2</v>
      </c>
      <c r="E2135" s="141" t="s">
        <v>951</v>
      </c>
      <c r="F2135" s="136">
        <v>0.19600000000000001</v>
      </c>
      <c r="G2135" s="141" t="s">
        <v>952</v>
      </c>
      <c r="H2135" s="136">
        <v>10.79</v>
      </c>
      <c r="I2135" s="137">
        <v>9.0799999999999995E-3</v>
      </c>
      <c r="J2135" s="134" t="s">
        <v>953</v>
      </c>
      <c r="K2135" s="141" t="s">
        <v>954</v>
      </c>
      <c r="L2135" s="136">
        <v>6.6000000000000003E-2</v>
      </c>
      <c r="M2135" s="136">
        <v>1.0999999999999999E-2</v>
      </c>
      <c r="N2135" s="136">
        <v>1.2E-2</v>
      </c>
      <c r="O2135" s="136">
        <v>2E-3</v>
      </c>
      <c r="P2135" s="136">
        <v>0.29299999999999998</v>
      </c>
      <c r="Q2135" s="136">
        <v>1E-3</v>
      </c>
      <c r="R2135" s="136">
        <v>2.1999999999999999E-2</v>
      </c>
      <c r="S2135" s="136">
        <v>1.03</v>
      </c>
    </row>
    <row r="2136" spans="1:19" ht="11.25" thickBot="1" x14ac:dyDescent="0.2">
      <c r="A2136" s="112"/>
    </row>
    <row r="2137" spans="1:19" ht="11.25" thickBot="1" x14ac:dyDescent="0.2">
      <c r="A2137" s="139" t="s">
        <v>366</v>
      </c>
      <c r="B2137" s="112"/>
      <c r="C2137" s="136">
        <v>3.633</v>
      </c>
      <c r="D2137" s="136">
        <v>0.378</v>
      </c>
      <c r="E2137" s="141" t="s">
        <v>955</v>
      </c>
      <c r="F2137" s="136">
        <v>8.6999999999999994E-2</v>
      </c>
      <c r="G2137" s="141" t="s">
        <v>956</v>
      </c>
      <c r="H2137" s="136">
        <v>33.51</v>
      </c>
      <c r="I2137" s="140">
        <v>0.82399999999999995</v>
      </c>
      <c r="J2137" s="134" t="s">
        <v>927</v>
      </c>
      <c r="K2137" s="141" t="s">
        <v>957</v>
      </c>
      <c r="L2137" s="136">
        <v>11.94</v>
      </c>
      <c r="M2137" s="136">
        <v>2.5099999999999998</v>
      </c>
      <c r="N2137" s="136">
        <v>4.6959999999999997</v>
      </c>
      <c r="O2137" s="136">
        <v>0.71699999999999997</v>
      </c>
      <c r="P2137" s="136">
        <v>1.7889999999999999</v>
      </c>
      <c r="Q2137" s="136">
        <v>3.2450000000000001</v>
      </c>
      <c r="R2137" s="136">
        <v>6.9610000000000003</v>
      </c>
      <c r="S2137" s="136">
        <v>2.754</v>
      </c>
    </row>
    <row r="2138" spans="1:19" ht="11.25" thickBot="1" x14ac:dyDescent="0.2">
      <c r="A2138" s="112"/>
    </row>
    <row r="2139" spans="1:19" ht="11.25" thickBot="1" x14ac:dyDescent="0.2">
      <c r="A2139" s="106" t="s">
        <v>357</v>
      </c>
      <c r="B2139" s="106" t="s">
        <v>358</v>
      </c>
      <c r="C2139" s="130" t="s">
        <v>17</v>
      </c>
      <c r="D2139" s="130" t="s">
        <v>18</v>
      </c>
      <c r="E2139" s="131" t="s">
        <v>19</v>
      </c>
      <c r="F2139" s="131" t="s">
        <v>20</v>
      </c>
      <c r="G2139" s="130" t="s">
        <v>21</v>
      </c>
      <c r="H2139" s="130" t="s">
        <v>22</v>
      </c>
      <c r="I2139" s="130" t="s">
        <v>23</v>
      </c>
      <c r="J2139" s="130" t="s">
        <v>24</v>
      </c>
      <c r="K2139" s="131" t="s">
        <v>25</v>
      </c>
      <c r="L2139" s="131" t="s">
        <v>26</v>
      </c>
      <c r="M2139" s="130" t="s">
        <v>27</v>
      </c>
      <c r="N2139" s="130" t="s">
        <v>28</v>
      </c>
      <c r="O2139" s="130" t="s">
        <v>29</v>
      </c>
      <c r="P2139" s="130" t="s">
        <v>30</v>
      </c>
      <c r="Q2139" s="130" t="s">
        <v>31</v>
      </c>
      <c r="R2139" s="130" t="s">
        <v>32</v>
      </c>
      <c r="S2139" s="130" t="s">
        <v>33</v>
      </c>
    </row>
    <row r="2140" spans="1:19" ht="11.25" thickBot="1" x14ac:dyDescent="0.2">
      <c r="A2140" s="112"/>
      <c r="B2140" s="112"/>
      <c r="C2140" s="130" t="s">
        <v>111</v>
      </c>
      <c r="D2140" s="130" t="s">
        <v>111</v>
      </c>
      <c r="E2140" s="131" t="s">
        <v>111</v>
      </c>
      <c r="F2140" s="131" t="s">
        <v>111</v>
      </c>
      <c r="G2140" s="130" t="s">
        <v>111</v>
      </c>
      <c r="H2140" s="130" t="s">
        <v>111</v>
      </c>
      <c r="I2140" s="130" t="s">
        <v>111</v>
      </c>
      <c r="J2140" s="130" t="s">
        <v>111</v>
      </c>
      <c r="K2140" s="131" t="s">
        <v>111</v>
      </c>
      <c r="L2140" s="131" t="s">
        <v>111</v>
      </c>
      <c r="M2140" s="130" t="s">
        <v>111</v>
      </c>
      <c r="N2140" s="130" t="s">
        <v>111</v>
      </c>
      <c r="O2140" s="130" t="s">
        <v>111</v>
      </c>
      <c r="P2140" s="130" t="s">
        <v>111</v>
      </c>
      <c r="Q2140" s="130" t="s">
        <v>111</v>
      </c>
      <c r="R2140" s="130" t="s">
        <v>111</v>
      </c>
      <c r="S2140" s="130" t="s">
        <v>111</v>
      </c>
    </row>
    <row r="2141" spans="1:19" ht="11.25" thickBot="1" x14ac:dyDescent="0.2">
      <c r="A2141" s="107">
        <v>1</v>
      </c>
      <c r="B2141" s="132">
        <v>0.46329861111111109</v>
      </c>
      <c r="C2141" s="108">
        <v>72.680000000000007</v>
      </c>
      <c r="D2141" s="108">
        <v>0.13300000000000001</v>
      </c>
      <c r="E2141" s="133">
        <v>1.0528599999999999</v>
      </c>
      <c r="F2141" s="133">
        <v>1.0099</v>
      </c>
      <c r="G2141" s="108">
        <v>4.0270000000000001</v>
      </c>
      <c r="H2141" s="108">
        <v>-0.375</v>
      </c>
      <c r="I2141" s="108">
        <v>6.2E-2</v>
      </c>
      <c r="J2141" s="108">
        <v>6.0999999999999999E-2</v>
      </c>
      <c r="K2141" s="133">
        <v>1.0850200000000001</v>
      </c>
      <c r="L2141" s="134" t="s">
        <v>958</v>
      </c>
      <c r="M2141" s="141" t="s">
        <v>959</v>
      </c>
      <c r="N2141" s="108">
        <v>0.38900000000000001</v>
      </c>
      <c r="O2141" s="108">
        <v>0</v>
      </c>
      <c r="P2141" s="108">
        <v>0</v>
      </c>
      <c r="Q2141" s="108">
        <v>2E-3</v>
      </c>
      <c r="R2141" s="108">
        <v>1.597</v>
      </c>
      <c r="S2141" s="108">
        <v>4.2999999999999997E-2</v>
      </c>
    </row>
    <row r="2142" spans="1:19" ht="11.25" thickBot="1" x14ac:dyDescent="0.2">
      <c r="A2142" s="112"/>
    </row>
    <row r="2143" spans="1:19" ht="11.25" thickBot="1" x14ac:dyDescent="0.2">
      <c r="A2143" s="107">
        <v>2</v>
      </c>
      <c r="B2143" s="132">
        <v>0.46348379629629632</v>
      </c>
      <c r="C2143" s="108">
        <v>72.25</v>
      </c>
      <c r="D2143" s="108">
        <v>0.13100000000000001</v>
      </c>
      <c r="E2143" s="133">
        <v>1.0716399999999999</v>
      </c>
      <c r="F2143" s="133">
        <v>1.0178</v>
      </c>
      <c r="G2143" s="108">
        <v>3.6379999999999999</v>
      </c>
      <c r="H2143" s="108">
        <v>7.0000000000000001E-3</v>
      </c>
      <c r="I2143" s="108">
        <v>5.8999999999999997E-2</v>
      </c>
      <c r="J2143" s="108">
        <v>6.3E-2</v>
      </c>
      <c r="K2143" s="133">
        <v>1.09415</v>
      </c>
      <c r="L2143" s="134" t="s">
        <v>960</v>
      </c>
      <c r="M2143" s="141" t="s">
        <v>961</v>
      </c>
      <c r="N2143" s="108">
        <v>0.35</v>
      </c>
      <c r="O2143" s="108">
        <v>1E-3</v>
      </c>
      <c r="P2143" s="108">
        <v>0</v>
      </c>
      <c r="Q2143" s="108">
        <v>2E-3</v>
      </c>
      <c r="R2143" s="108">
        <v>1.3580000000000001</v>
      </c>
      <c r="S2143" s="108">
        <v>4.1000000000000002E-2</v>
      </c>
    </row>
    <row r="2144" spans="1:19" ht="11.25" thickBot="1" x14ac:dyDescent="0.2">
      <c r="A2144" s="112"/>
    </row>
    <row r="2145" spans="1:19" ht="11.25" thickBot="1" x14ac:dyDescent="0.2">
      <c r="A2145" s="107">
        <v>3</v>
      </c>
      <c r="B2145" s="132">
        <v>0.46365740740740741</v>
      </c>
      <c r="C2145" s="108">
        <v>72.5</v>
      </c>
      <c r="D2145" s="108">
        <v>0.13100000000000001</v>
      </c>
      <c r="E2145" s="133">
        <v>1.0911200000000001</v>
      </c>
      <c r="F2145" s="133">
        <v>1.00709</v>
      </c>
      <c r="G2145" s="108">
        <v>3.597</v>
      </c>
      <c r="H2145" s="108">
        <v>0.184</v>
      </c>
      <c r="I2145" s="108">
        <v>6.0999999999999999E-2</v>
      </c>
      <c r="J2145" s="108">
        <v>6.4000000000000001E-2</v>
      </c>
      <c r="K2145" s="133">
        <v>1.1112299999999999</v>
      </c>
      <c r="L2145" s="134" t="s">
        <v>962</v>
      </c>
      <c r="M2145" s="141" t="s">
        <v>963</v>
      </c>
      <c r="N2145" s="108">
        <v>0.317</v>
      </c>
      <c r="O2145" s="108">
        <v>0</v>
      </c>
      <c r="P2145" s="108">
        <v>0</v>
      </c>
      <c r="Q2145" s="108">
        <v>1E-3</v>
      </c>
      <c r="R2145" s="108">
        <v>1.296</v>
      </c>
      <c r="S2145" s="108">
        <v>3.4000000000000002E-2</v>
      </c>
    </row>
    <row r="2146" spans="1:19" ht="11.25" thickBot="1" x14ac:dyDescent="0.2">
      <c r="A2146" s="112"/>
    </row>
    <row r="2147" spans="1:19" ht="11.25" thickBot="1" x14ac:dyDescent="0.2">
      <c r="A2147" s="135" t="s">
        <v>362</v>
      </c>
      <c r="B2147" s="112"/>
      <c r="C2147" s="136">
        <v>72.48</v>
      </c>
      <c r="D2147" s="136">
        <v>0.13200000000000001</v>
      </c>
      <c r="E2147" s="137">
        <v>1.0718700000000001</v>
      </c>
      <c r="F2147" s="137">
        <v>1.0116000000000001</v>
      </c>
      <c r="G2147" s="136">
        <v>3.754</v>
      </c>
      <c r="H2147" s="136">
        <v>-6.2E-2</v>
      </c>
      <c r="I2147" s="136">
        <v>6.0999999999999999E-2</v>
      </c>
      <c r="J2147" s="136">
        <v>6.3E-2</v>
      </c>
      <c r="K2147" s="137">
        <v>1.0968</v>
      </c>
      <c r="L2147" s="134" t="s">
        <v>964</v>
      </c>
      <c r="M2147" s="141" t="s">
        <v>965</v>
      </c>
      <c r="N2147" s="136">
        <v>0.35199999999999998</v>
      </c>
      <c r="O2147" s="136">
        <v>0</v>
      </c>
      <c r="P2147" s="136">
        <v>0</v>
      </c>
      <c r="Q2147" s="136">
        <v>2E-3</v>
      </c>
      <c r="R2147" s="136">
        <v>1.417</v>
      </c>
      <c r="S2147" s="136">
        <v>3.9E-2</v>
      </c>
    </row>
    <row r="2148" spans="1:19" ht="11.25" thickBot="1" x14ac:dyDescent="0.2">
      <c r="A2148" s="112"/>
    </row>
    <row r="2149" spans="1:19" ht="11.25" thickBot="1" x14ac:dyDescent="0.2">
      <c r="A2149" s="138" t="s">
        <v>364</v>
      </c>
      <c r="B2149" s="112"/>
      <c r="C2149" s="136">
        <v>0.218</v>
      </c>
      <c r="D2149" s="136">
        <v>1E-3</v>
      </c>
      <c r="E2149" s="137">
        <v>1.9130000000000001E-2</v>
      </c>
      <c r="F2149" s="137">
        <v>5.5500000000000002E-3</v>
      </c>
      <c r="G2149" s="136">
        <v>0.23699999999999999</v>
      </c>
      <c r="H2149" s="136">
        <v>0.28499999999999998</v>
      </c>
      <c r="I2149" s="136">
        <v>1E-3</v>
      </c>
      <c r="J2149" s="136">
        <v>1E-3</v>
      </c>
      <c r="K2149" s="137">
        <v>1.3310000000000001E-2</v>
      </c>
      <c r="L2149" s="134" t="s">
        <v>966</v>
      </c>
      <c r="M2149" s="141" t="s">
        <v>967</v>
      </c>
      <c r="N2149" s="136">
        <v>3.5999999999999997E-2</v>
      </c>
      <c r="O2149" s="136">
        <v>1E-3</v>
      </c>
      <c r="P2149" s="136">
        <v>0</v>
      </c>
      <c r="Q2149" s="136">
        <v>1E-3</v>
      </c>
      <c r="R2149" s="136">
        <v>0.159</v>
      </c>
      <c r="S2149" s="136">
        <v>5.0000000000000001E-3</v>
      </c>
    </row>
    <row r="2150" spans="1:19" ht="11.25" thickBot="1" x14ac:dyDescent="0.2">
      <c r="A2150" s="112"/>
    </row>
    <row r="2151" spans="1:19" ht="11.25" thickBot="1" x14ac:dyDescent="0.2">
      <c r="A2151" s="139" t="s">
        <v>366</v>
      </c>
      <c r="B2151" s="112"/>
      <c r="C2151" s="136">
        <v>0.30099999999999999</v>
      </c>
      <c r="D2151" s="136">
        <v>1.05</v>
      </c>
      <c r="E2151" s="140">
        <v>1.7849999999999999</v>
      </c>
      <c r="F2151" s="140">
        <v>0.54900000000000004</v>
      </c>
      <c r="G2151" s="136">
        <v>6.3159999999999998</v>
      </c>
      <c r="H2151" s="136">
        <v>464</v>
      </c>
      <c r="I2151" s="136">
        <v>2.121</v>
      </c>
      <c r="J2151" s="136">
        <v>1.8879999999999999</v>
      </c>
      <c r="K2151" s="140">
        <v>1.2130000000000001</v>
      </c>
      <c r="L2151" s="134" t="s">
        <v>968</v>
      </c>
      <c r="M2151" s="141" t="s">
        <v>969</v>
      </c>
      <c r="N2151" s="136">
        <v>10.26</v>
      </c>
      <c r="O2151" s="136">
        <v>147.80000000000001</v>
      </c>
      <c r="P2151" s="136">
        <v>72.52</v>
      </c>
      <c r="Q2151" s="136">
        <v>52.01</v>
      </c>
      <c r="R2151" s="136">
        <v>11.22</v>
      </c>
      <c r="S2151" s="136">
        <v>12.46</v>
      </c>
    </row>
    <row r="2152" spans="1:19" ht="11.25" thickBot="1" x14ac:dyDescent="0.2">
      <c r="A2152" s="112"/>
    </row>
    <row r="2153" spans="1:19" ht="11.25" thickBot="1" x14ac:dyDescent="0.2">
      <c r="A2153" s="106" t="s">
        <v>357</v>
      </c>
      <c r="B2153" s="106" t="s">
        <v>358</v>
      </c>
      <c r="C2153" s="131" t="s">
        <v>34</v>
      </c>
      <c r="D2153" s="131" t="s">
        <v>35</v>
      </c>
      <c r="E2153" s="130" t="s">
        <v>36</v>
      </c>
      <c r="F2153" s="130" t="s">
        <v>37</v>
      </c>
      <c r="G2153" s="130" t="s">
        <v>38</v>
      </c>
      <c r="H2153" s="130" t="s">
        <v>39</v>
      </c>
      <c r="I2153" s="130" t="s">
        <v>40</v>
      </c>
      <c r="J2153" s="130" t="s">
        <v>41</v>
      </c>
      <c r="K2153" s="130" t="s">
        <v>42</v>
      </c>
      <c r="L2153" s="130" t="s">
        <v>43</v>
      </c>
      <c r="M2153" s="130" t="s">
        <v>44</v>
      </c>
      <c r="N2153" s="130" t="s">
        <v>45</v>
      </c>
      <c r="O2153" s="130" t="s">
        <v>46</v>
      </c>
      <c r="P2153" s="130" t="s">
        <v>47</v>
      </c>
      <c r="Q2153" s="130" t="s">
        <v>48</v>
      </c>
      <c r="R2153" s="130" t="s">
        <v>49</v>
      </c>
      <c r="S2153" s="130" t="s">
        <v>50</v>
      </c>
    </row>
    <row r="2154" spans="1:19" ht="11.25" thickBot="1" x14ac:dyDescent="0.2">
      <c r="A2154" s="112"/>
      <c r="B2154" s="112"/>
      <c r="C2154" s="131" t="s">
        <v>111</v>
      </c>
      <c r="D2154" s="131" t="s">
        <v>111</v>
      </c>
      <c r="E2154" s="130" t="s">
        <v>111</v>
      </c>
      <c r="F2154" s="130" t="s">
        <v>111</v>
      </c>
      <c r="G2154" s="130" t="s">
        <v>111</v>
      </c>
      <c r="H2154" s="130" t="s">
        <v>111</v>
      </c>
      <c r="I2154" s="130" t="s">
        <v>111</v>
      </c>
      <c r="J2154" s="130" t="s">
        <v>111</v>
      </c>
      <c r="K2154" s="130" t="s">
        <v>111</v>
      </c>
      <c r="L2154" s="130" t="s">
        <v>111</v>
      </c>
      <c r="M2154" s="130" t="s">
        <v>111</v>
      </c>
      <c r="N2154" s="130" t="s">
        <v>111</v>
      </c>
      <c r="O2154" s="130" t="s">
        <v>111</v>
      </c>
      <c r="P2154" s="130" t="s">
        <v>111</v>
      </c>
      <c r="Q2154" s="130" t="s">
        <v>111</v>
      </c>
      <c r="R2154" s="130" t="s">
        <v>111</v>
      </c>
      <c r="S2154" s="130" t="s">
        <v>111</v>
      </c>
    </row>
    <row r="2155" spans="1:19" ht="11.25" thickBot="1" x14ac:dyDescent="0.2">
      <c r="A2155" s="107">
        <v>1</v>
      </c>
      <c r="B2155" s="132">
        <v>0.46329861111111109</v>
      </c>
      <c r="C2155" s="133">
        <v>1.0489900000000001</v>
      </c>
      <c r="D2155" s="134" t="s">
        <v>970</v>
      </c>
      <c r="E2155" s="108">
        <v>2.3130000000000002</v>
      </c>
      <c r="F2155" s="108">
        <v>4.6449999999999996</v>
      </c>
      <c r="G2155" s="108">
        <v>2.3E-2</v>
      </c>
      <c r="H2155" s="108">
        <v>4.0000000000000001E-3</v>
      </c>
      <c r="I2155" s="108">
        <v>0.36</v>
      </c>
      <c r="J2155" s="108">
        <v>0.37</v>
      </c>
      <c r="K2155" s="108">
        <v>1.9E-2</v>
      </c>
      <c r="L2155" s="108">
        <v>2.5000000000000001E-2</v>
      </c>
      <c r="M2155" s="108">
        <v>4.0000000000000001E-3</v>
      </c>
      <c r="N2155" s="108">
        <v>0.01</v>
      </c>
      <c r="O2155" s="108">
        <v>3.0000000000000001E-3</v>
      </c>
      <c r="P2155" s="108">
        <v>1E-3</v>
      </c>
      <c r="Q2155" s="108">
        <v>3.0000000000000001E-3</v>
      </c>
      <c r="R2155" s="108">
        <v>1E-3</v>
      </c>
      <c r="S2155" s="108">
        <v>3.0000000000000001E-3</v>
      </c>
    </row>
    <row r="2156" spans="1:19" ht="11.25" thickBot="1" x14ac:dyDescent="0.2">
      <c r="A2156" s="112"/>
    </row>
    <row r="2157" spans="1:19" ht="11.25" thickBot="1" x14ac:dyDescent="0.2">
      <c r="A2157" s="107">
        <v>2</v>
      </c>
      <c r="B2157" s="132">
        <v>0.46348379629629632</v>
      </c>
      <c r="C2157" s="133">
        <v>1.0587500000000001</v>
      </c>
      <c r="D2157" s="134" t="s">
        <v>971</v>
      </c>
      <c r="E2157" s="108">
        <v>2.2919999999999998</v>
      </c>
      <c r="F2157" s="108">
        <v>4.5709999999999997</v>
      </c>
      <c r="G2157" s="108">
        <v>2.9000000000000001E-2</v>
      </c>
      <c r="H2157" s="108">
        <v>4.0000000000000001E-3</v>
      </c>
      <c r="I2157" s="108">
        <v>0.35299999999999998</v>
      </c>
      <c r="J2157" s="108">
        <v>0.36699999999999999</v>
      </c>
      <c r="K2157" s="108">
        <v>1.7000000000000001E-2</v>
      </c>
      <c r="L2157" s="108">
        <v>2.3E-2</v>
      </c>
      <c r="M2157" s="108">
        <v>4.0000000000000001E-3</v>
      </c>
      <c r="N2157" s="108">
        <v>1.2E-2</v>
      </c>
      <c r="O2157" s="108">
        <v>3.0000000000000001E-3</v>
      </c>
      <c r="P2157" s="108">
        <v>1E-3</v>
      </c>
      <c r="Q2157" s="108">
        <v>2E-3</v>
      </c>
      <c r="R2157" s="108">
        <v>1E-3</v>
      </c>
      <c r="S2157" s="108">
        <v>4.0000000000000001E-3</v>
      </c>
    </row>
    <row r="2158" spans="1:19" ht="11.25" thickBot="1" x14ac:dyDescent="0.2">
      <c r="A2158" s="112"/>
    </row>
    <row r="2159" spans="1:19" ht="11.25" thickBot="1" x14ac:dyDescent="0.2">
      <c r="A2159" s="107">
        <v>3</v>
      </c>
      <c r="B2159" s="132">
        <v>0.46365740740740741</v>
      </c>
      <c r="C2159" s="133">
        <v>1.06301</v>
      </c>
      <c r="D2159" s="134" t="s">
        <v>972</v>
      </c>
      <c r="E2159" s="108">
        <v>2.262</v>
      </c>
      <c r="F2159" s="108">
        <v>4.6100000000000003</v>
      </c>
      <c r="G2159" s="108">
        <v>1.2E-2</v>
      </c>
      <c r="H2159" s="108">
        <v>3.0000000000000001E-3</v>
      </c>
      <c r="I2159" s="108">
        <v>0.36499999999999999</v>
      </c>
      <c r="J2159" s="108">
        <v>0.36499999999999999</v>
      </c>
      <c r="K2159" s="108">
        <v>1.7000000000000001E-2</v>
      </c>
      <c r="L2159" s="108">
        <v>2.4E-2</v>
      </c>
      <c r="M2159" s="108">
        <v>4.0000000000000001E-3</v>
      </c>
      <c r="N2159" s="108">
        <v>1.0999999999999999E-2</v>
      </c>
      <c r="O2159" s="108">
        <v>3.0000000000000001E-3</v>
      </c>
      <c r="P2159" s="108">
        <v>1E-3</v>
      </c>
      <c r="Q2159" s="108">
        <v>3.0000000000000001E-3</v>
      </c>
      <c r="R2159" s="108">
        <v>1E-3</v>
      </c>
      <c r="S2159" s="108">
        <v>3.0000000000000001E-3</v>
      </c>
    </row>
    <row r="2160" spans="1:19" ht="11.25" thickBot="1" x14ac:dyDescent="0.2">
      <c r="A2160" s="112"/>
    </row>
    <row r="2161" spans="1:19" ht="11.25" thickBot="1" x14ac:dyDescent="0.2">
      <c r="A2161" s="135" t="s">
        <v>362</v>
      </c>
      <c r="B2161" s="112"/>
      <c r="C2161" s="137">
        <v>1.05691</v>
      </c>
      <c r="D2161" s="134" t="s">
        <v>973</v>
      </c>
      <c r="E2161" s="136">
        <v>2.2890000000000001</v>
      </c>
      <c r="F2161" s="136">
        <v>4.609</v>
      </c>
      <c r="G2161" s="136">
        <v>2.1000000000000001E-2</v>
      </c>
      <c r="H2161" s="136">
        <v>4.0000000000000001E-3</v>
      </c>
      <c r="I2161" s="136">
        <v>0.36</v>
      </c>
      <c r="J2161" s="136">
        <v>0.36699999999999999</v>
      </c>
      <c r="K2161" s="136">
        <v>1.7999999999999999E-2</v>
      </c>
      <c r="L2161" s="136">
        <v>2.4E-2</v>
      </c>
      <c r="M2161" s="136">
        <v>4.0000000000000001E-3</v>
      </c>
      <c r="N2161" s="136">
        <v>1.0999999999999999E-2</v>
      </c>
      <c r="O2161" s="136">
        <v>3.0000000000000001E-3</v>
      </c>
      <c r="P2161" s="136">
        <v>1E-3</v>
      </c>
      <c r="Q2161" s="136">
        <v>3.0000000000000001E-3</v>
      </c>
      <c r="R2161" s="136">
        <v>1E-3</v>
      </c>
      <c r="S2161" s="136">
        <v>3.0000000000000001E-3</v>
      </c>
    </row>
    <row r="2162" spans="1:19" ht="11.25" thickBot="1" x14ac:dyDescent="0.2">
      <c r="A2162" s="112"/>
    </row>
    <row r="2163" spans="1:19" ht="11.25" thickBot="1" x14ac:dyDescent="0.2">
      <c r="A2163" s="138" t="s">
        <v>364</v>
      </c>
      <c r="B2163" s="112"/>
      <c r="C2163" s="137">
        <v>7.1900000000000002E-3</v>
      </c>
      <c r="D2163" s="134" t="s">
        <v>394</v>
      </c>
      <c r="E2163" s="136">
        <v>2.5999999999999999E-2</v>
      </c>
      <c r="F2163" s="136">
        <v>3.6999999999999998E-2</v>
      </c>
      <c r="G2163" s="136">
        <v>8.9999999999999993E-3</v>
      </c>
      <c r="H2163" s="136">
        <v>0</v>
      </c>
      <c r="I2163" s="136">
        <v>6.0000000000000001E-3</v>
      </c>
      <c r="J2163" s="136">
        <v>3.0000000000000001E-3</v>
      </c>
      <c r="K2163" s="136">
        <v>1E-3</v>
      </c>
      <c r="L2163" s="136">
        <v>1E-3</v>
      </c>
      <c r="M2163" s="136">
        <v>0</v>
      </c>
      <c r="N2163" s="136">
        <v>1E-3</v>
      </c>
      <c r="O2163" s="136">
        <v>0</v>
      </c>
      <c r="P2163" s="136">
        <v>0</v>
      </c>
      <c r="Q2163" s="136">
        <v>0</v>
      </c>
      <c r="R2163" s="136">
        <v>0</v>
      </c>
      <c r="S2163" s="136">
        <v>1E-3</v>
      </c>
    </row>
    <row r="2164" spans="1:19" ht="11.25" thickBot="1" x14ac:dyDescent="0.2">
      <c r="A2164" s="112"/>
    </row>
    <row r="2165" spans="1:19" ht="11.25" thickBot="1" x14ac:dyDescent="0.2">
      <c r="A2165" s="139" t="s">
        <v>366</v>
      </c>
      <c r="B2165" s="112"/>
      <c r="C2165" s="140">
        <v>0.68</v>
      </c>
      <c r="D2165" s="134" t="s">
        <v>974</v>
      </c>
      <c r="E2165" s="136">
        <v>1.1299999999999999</v>
      </c>
      <c r="F2165" s="136">
        <v>0.80600000000000005</v>
      </c>
      <c r="G2165" s="136">
        <v>41.17</v>
      </c>
      <c r="H2165" s="136">
        <v>10.66</v>
      </c>
      <c r="I2165" s="136">
        <v>1.6180000000000001</v>
      </c>
      <c r="J2165" s="136">
        <v>0.79900000000000004</v>
      </c>
      <c r="K2165" s="136">
        <v>5.931</v>
      </c>
      <c r="L2165" s="136">
        <v>3.91</v>
      </c>
      <c r="M2165" s="136">
        <v>6.1070000000000002</v>
      </c>
      <c r="N2165" s="136">
        <v>8.1839999999999993</v>
      </c>
      <c r="O2165" s="136">
        <v>15.83</v>
      </c>
      <c r="P2165" s="136">
        <v>9.2650000000000006</v>
      </c>
      <c r="Q2165" s="136">
        <v>13.2</v>
      </c>
      <c r="R2165" s="136">
        <v>5.7930000000000001</v>
      </c>
      <c r="S2165" s="136">
        <v>16.63</v>
      </c>
    </row>
    <row r="2166" spans="1:19" ht="11.25" thickBot="1" x14ac:dyDescent="0.2">
      <c r="A2166" s="112"/>
    </row>
    <row r="2167" spans="1:19" ht="11.25" thickBot="1" x14ac:dyDescent="0.2">
      <c r="A2167" s="106" t="s">
        <v>357</v>
      </c>
      <c r="B2167" s="106" t="s">
        <v>358</v>
      </c>
      <c r="C2167" s="130" t="s">
        <v>51</v>
      </c>
      <c r="D2167" s="130" t="s">
        <v>52</v>
      </c>
      <c r="E2167" s="130" t="s">
        <v>53</v>
      </c>
      <c r="F2167" s="130" t="s">
        <v>54</v>
      </c>
      <c r="G2167" s="130" t="s">
        <v>55</v>
      </c>
      <c r="H2167" s="130" t="s">
        <v>56</v>
      </c>
      <c r="I2167" s="130" t="s">
        <v>57</v>
      </c>
      <c r="J2167" s="130" t="s">
        <v>58</v>
      </c>
      <c r="K2167" s="130" t="s">
        <v>59</v>
      </c>
      <c r="L2167" s="130" t="s">
        <v>60</v>
      </c>
      <c r="M2167" s="130" t="s">
        <v>61</v>
      </c>
      <c r="N2167" s="130" t="s">
        <v>62</v>
      </c>
      <c r="O2167" s="130" t="s">
        <v>63</v>
      </c>
      <c r="P2167" s="130" t="s">
        <v>64</v>
      </c>
      <c r="Q2167" s="131" t="s">
        <v>65</v>
      </c>
      <c r="R2167" s="131" t="s">
        <v>66</v>
      </c>
      <c r="S2167" s="130" t="s">
        <v>67</v>
      </c>
    </row>
    <row r="2168" spans="1:19" ht="11.25" thickBot="1" x14ac:dyDescent="0.2">
      <c r="A2168" s="112"/>
      <c r="B2168" s="112"/>
      <c r="C2168" s="130" t="s">
        <v>111</v>
      </c>
      <c r="D2168" s="130" t="s">
        <v>111</v>
      </c>
      <c r="E2168" s="130" t="s">
        <v>111</v>
      </c>
      <c r="F2168" s="130" t="s">
        <v>111</v>
      </c>
      <c r="G2168" s="130" t="s">
        <v>111</v>
      </c>
      <c r="H2168" s="130" t="s">
        <v>111</v>
      </c>
      <c r="I2168" s="130" t="s">
        <v>111</v>
      </c>
      <c r="J2168" s="130" t="s">
        <v>111</v>
      </c>
      <c r="K2168" s="130" t="s">
        <v>111</v>
      </c>
      <c r="L2168" s="130" t="s">
        <v>111</v>
      </c>
      <c r="M2168" s="130" t="s">
        <v>111</v>
      </c>
      <c r="N2168" s="130" t="s">
        <v>111</v>
      </c>
      <c r="O2168" s="130" t="s">
        <v>111</v>
      </c>
      <c r="P2168" s="130" t="s">
        <v>111</v>
      </c>
      <c r="Q2168" s="131" t="s">
        <v>111</v>
      </c>
      <c r="R2168" s="131" t="s">
        <v>111</v>
      </c>
      <c r="S2168" s="130" t="s">
        <v>111</v>
      </c>
    </row>
    <row r="2169" spans="1:19" ht="11.25" thickBot="1" x14ac:dyDescent="0.2">
      <c r="A2169" s="107">
        <v>1</v>
      </c>
      <c r="B2169" s="132">
        <v>0.46329861111111109</v>
      </c>
      <c r="C2169" s="108">
        <v>1E-3</v>
      </c>
      <c r="D2169" s="108">
        <v>2E-3</v>
      </c>
      <c r="E2169" s="108">
        <v>1E-3</v>
      </c>
      <c r="F2169" s="108">
        <v>2E-3</v>
      </c>
      <c r="G2169" s="108">
        <v>2E-3</v>
      </c>
      <c r="H2169" s="108">
        <v>5.7000000000000002E-2</v>
      </c>
      <c r="I2169" s="108">
        <v>2.4300000000000002</v>
      </c>
      <c r="J2169" s="108">
        <v>0</v>
      </c>
      <c r="K2169" s="108">
        <v>0</v>
      </c>
      <c r="L2169" s="108">
        <v>3.0000000000000001E-3</v>
      </c>
      <c r="M2169" s="108">
        <v>7.0000000000000001E-3</v>
      </c>
      <c r="N2169" s="108">
        <v>0.60599999999999998</v>
      </c>
      <c r="O2169" s="108">
        <v>7.0000000000000001E-3</v>
      </c>
      <c r="P2169" s="108">
        <v>2.266</v>
      </c>
      <c r="Q2169" s="133">
        <v>1.00349</v>
      </c>
      <c r="R2169" s="134" t="s">
        <v>975</v>
      </c>
      <c r="S2169" s="108">
        <v>6.7000000000000004E-2</v>
      </c>
    </row>
    <row r="2170" spans="1:19" ht="11.25" thickBot="1" x14ac:dyDescent="0.2">
      <c r="A2170" s="112"/>
    </row>
    <row r="2171" spans="1:19" ht="11.25" thickBot="1" x14ac:dyDescent="0.2">
      <c r="A2171" s="107">
        <v>2</v>
      </c>
      <c r="B2171" s="132">
        <v>0.46348379629629632</v>
      </c>
      <c r="C2171" s="108">
        <v>1E-3</v>
      </c>
      <c r="D2171" s="108">
        <v>2E-3</v>
      </c>
      <c r="E2171" s="108">
        <v>1E-3</v>
      </c>
      <c r="F2171" s="108">
        <v>2E-3</v>
      </c>
      <c r="G2171" s="108">
        <v>2E-3</v>
      </c>
      <c r="H2171" s="108">
        <v>5.7000000000000002E-2</v>
      </c>
      <c r="I2171" s="108">
        <v>2.4249999999999998</v>
      </c>
      <c r="J2171" s="108">
        <v>0</v>
      </c>
      <c r="K2171" s="108">
        <v>0</v>
      </c>
      <c r="L2171" s="108">
        <v>3.0000000000000001E-3</v>
      </c>
      <c r="M2171" s="108">
        <v>6.0000000000000001E-3</v>
      </c>
      <c r="N2171" s="108">
        <v>0.57999999999999996</v>
      </c>
      <c r="O2171" s="108">
        <v>6.0000000000000001E-3</v>
      </c>
      <c r="P2171" s="108">
        <v>2.2519999999999998</v>
      </c>
      <c r="Q2171" s="133">
        <v>1.02264</v>
      </c>
      <c r="R2171" s="134" t="s">
        <v>976</v>
      </c>
      <c r="S2171" s="108">
        <v>6.8000000000000005E-2</v>
      </c>
    </row>
    <row r="2172" spans="1:19" ht="11.25" thickBot="1" x14ac:dyDescent="0.2">
      <c r="A2172" s="112"/>
    </row>
    <row r="2173" spans="1:19" ht="11.25" thickBot="1" x14ac:dyDescent="0.2">
      <c r="A2173" s="107">
        <v>3</v>
      </c>
      <c r="B2173" s="132">
        <v>0.46365740740740741</v>
      </c>
      <c r="C2173" s="108">
        <v>1E-3</v>
      </c>
      <c r="D2173" s="108">
        <v>2E-3</v>
      </c>
      <c r="E2173" s="108">
        <v>1E-3</v>
      </c>
      <c r="F2173" s="108">
        <v>2E-3</v>
      </c>
      <c r="G2173" s="108">
        <v>1E-3</v>
      </c>
      <c r="H2173" s="108">
        <v>5.7000000000000002E-2</v>
      </c>
      <c r="I2173" s="108">
        <v>2.4460000000000002</v>
      </c>
      <c r="J2173" s="108">
        <v>0</v>
      </c>
      <c r="K2173" s="108">
        <v>0</v>
      </c>
      <c r="L2173" s="108">
        <v>2E-3</v>
      </c>
      <c r="M2173" s="108">
        <v>7.0000000000000001E-3</v>
      </c>
      <c r="N2173" s="108">
        <v>0.56499999999999995</v>
      </c>
      <c r="O2173" s="108">
        <v>6.0000000000000001E-3</v>
      </c>
      <c r="P2173" s="108">
        <v>2.242</v>
      </c>
      <c r="Q2173" s="133">
        <v>1.0269299999999999</v>
      </c>
      <c r="R2173" s="134" t="s">
        <v>977</v>
      </c>
      <c r="S2173" s="108">
        <v>6.6000000000000003E-2</v>
      </c>
    </row>
    <row r="2174" spans="1:19" ht="11.25" thickBot="1" x14ac:dyDescent="0.2">
      <c r="A2174" s="112"/>
    </row>
    <row r="2175" spans="1:19" ht="11.25" thickBot="1" x14ac:dyDescent="0.2">
      <c r="A2175" s="135" t="s">
        <v>362</v>
      </c>
      <c r="B2175" s="112"/>
      <c r="C2175" s="136">
        <v>1E-3</v>
      </c>
      <c r="D2175" s="136">
        <v>2E-3</v>
      </c>
      <c r="E2175" s="136">
        <v>1E-3</v>
      </c>
      <c r="F2175" s="136">
        <v>2E-3</v>
      </c>
      <c r="G2175" s="136">
        <v>2E-3</v>
      </c>
      <c r="H2175" s="136">
        <v>5.7000000000000002E-2</v>
      </c>
      <c r="I2175" s="136">
        <v>2.4340000000000002</v>
      </c>
      <c r="J2175" s="136">
        <v>0</v>
      </c>
      <c r="K2175" s="136">
        <v>0</v>
      </c>
      <c r="L2175" s="136">
        <v>2E-3</v>
      </c>
      <c r="M2175" s="136">
        <v>7.0000000000000001E-3</v>
      </c>
      <c r="N2175" s="136">
        <v>0.58399999999999996</v>
      </c>
      <c r="O2175" s="136">
        <v>7.0000000000000001E-3</v>
      </c>
      <c r="P2175" s="136">
        <v>2.2530000000000001</v>
      </c>
      <c r="Q2175" s="137">
        <v>1.01769</v>
      </c>
      <c r="R2175" s="134" t="s">
        <v>978</v>
      </c>
      <c r="S2175" s="136">
        <v>6.7000000000000004E-2</v>
      </c>
    </row>
    <row r="2176" spans="1:19" ht="11.25" thickBot="1" x14ac:dyDescent="0.2">
      <c r="A2176" s="112"/>
    </row>
    <row r="2177" spans="1:19" ht="11.25" thickBot="1" x14ac:dyDescent="0.2">
      <c r="A2177" s="138" t="s">
        <v>364</v>
      </c>
      <c r="B2177" s="112"/>
      <c r="C2177" s="136">
        <v>0</v>
      </c>
      <c r="D2177" s="136">
        <v>0</v>
      </c>
      <c r="E2177" s="136">
        <v>0</v>
      </c>
      <c r="F2177" s="136">
        <v>0</v>
      </c>
      <c r="G2177" s="136">
        <v>0</v>
      </c>
      <c r="H2177" s="136">
        <v>0</v>
      </c>
      <c r="I2177" s="136">
        <v>1.0999999999999999E-2</v>
      </c>
      <c r="J2177" s="136">
        <v>0</v>
      </c>
      <c r="K2177" s="136">
        <v>0</v>
      </c>
      <c r="L2177" s="136">
        <v>0</v>
      </c>
      <c r="M2177" s="136">
        <v>0</v>
      </c>
      <c r="N2177" s="136">
        <v>2.1000000000000001E-2</v>
      </c>
      <c r="O2177" s="136">
        <v>1E-3</v>
      </c>
      <c r="P2177" s="136">
        <v>1.2E-2</v>
      </c>
      <c r="Q2177" s="137">
        <v>1.248E-2</v>
      </c>
      <c r="R2177" s="134" t="s">
        <v>979</v>
      </c>
      <c r="S2177" s="136">
        <v>1E-3</v>
      </c>
    </row>
    <row r="2178" spans="1:19" ht="11.25" thickBot="1" x14ac:dyDescent="0.2">
      <c r="A2178" s="112"/>
    </row>
    <row r="2179" spans="1:19" ht="11.25" thickBot="1" x14ac:dyDescent="0.2">
      <c r="A2179" s="139" t="s">
        <v>366</v>
      </c>
      <c r="B2179" s="112"/>
      <c r="C2179" s="136">
        <v>20.67</v>
      </c>
      <c r="D2179" s="136">
        <v>11.88</v>
      </c>
      <c r="E2179" s="136">
        <v>32.729999999999997</v>
      </c>
      <c r="F2179" s="136">
        <v>9.8119999999999994</v>
      </c>
      <c r="G2179" s="136">
        <v>13.17</v>
      </c>
      <c r="H2179" s="136">
        <v>0.123</v>
      </c>
      <c r="I2179" s="136">
        <v>0.46300000000000002</v>
      </c>
      <c r="J2179" s="136">
        <v>9.8000000000000004E-2</v>
      </c>
      <c r="K2179" s="136">
        <v>67.290000000000006</v>
      </c>
      <c r="L2179" s="136">
        <v>14.11</v>
      </c>
      <c r="M2179" s="136">
        <v>7.33</v>
      </c>
      <c r="N2179" s="136">
        <v>3.6040000000000001</v>
      </c>
      <c r="O2179" s="136">
        <v>7.7720000000000002</v>
      </c>
      <c r="P2179" s="136">
        <v>0.53700000000000003</v>
      </c>
      <c r="Q2179" s="140">
        <v>1.226</v>
      </c>
      <c r="R2179" s="134" t="s">
        <v>980</v>
      </c>
      <c r="S2179" s="136">
        <v>1.4079999999999999</v>
      </c>
    </row>
    <row r="2180" spans="1:19" ht="11.25" thickBot="1" x14ac:dyDescent="0.2">
      <c r="A2180" s="112"/>
    </row>
    <row r="2181" spans="1:19" ht="11.25" thickBot="1" x14ac:dyDescent="0.2">
      <c r="A2181" s="106" t="s">
        <v>357</v>
      </c>
      <c r="B2181" s="106" t="s">
        <v>358</v>
      </c>
      <c r="C2181" s="130" t="s">
        <v>68</v>
      </c>
    </row>
    <row r="2182" spans="1:19" ht="11.25" thickBot="1" x14ac:dyDescent="0.2">
      <c r="A2182" s="112"/>
      <c r="B2182" s="112"/>
      <c r="C2182" s="130" t="s">
        <v>111</v>
      </c>
    </row>
    <row r="2183" spans="1:19" ht="11.25" thickBot="1" x14ac:dyDescent="0.2">
      <c r="A2183" s="107">
        <v>1</v>
      </c>
      <c r="B2183" s="132">
        <v>0.46329861111111109</v>
      </c>
      <c r="C2183" s="108">
        <v>5.0999999999999997E-2</v>
      </c>
    </row>
    <row r="2184" spans="1:19" ht="11.25" thickBot="1" x14ac:dyDescent="0.2">
      <c r="A2184" s="112"/>
    </row>
    <row r="2185" spans="1:19" ht="11.25" thickBot="1" x14ac:dyDescent="0.2">
      <c r="A2185" s="107">
        <v>2</v>
      </c>
      <c r="B2185" s="132">
        <v>0.46348379629629632</v>
      </c>
      <c r="C2185" s="108">
        <v>4.9000000000000002E-2</v>
      </c>
    </row>
    <row r="2186" spans="1:19" ht="11.25" thickBot="1" x14ac:dyDescent="0.2">
      <c r="A2186" s="112"/>
    </row>
    <row r="2187" spans="1:19" ht="11.25" thickBot="1" x14ac:dyDescent="0.2">
      <c r="A2187" s="107">
        <v>3</v>
      </c>
      <c r="B2187" s="132">
        <v>0.46365740740740741</v>
      </c>
      <c r="C2187" s="108">
        <v>5.0999999999999997E-2</v>
      </c>
    </row>
    <row r="2188" spans="1:19" ht="11.25" thickBot="1" x14ac:dyDescent="0.2">
      <c r="A2188" s="112"/>
    </row>
    <row r="2189" spans="1:19" ht="11.25" thickBot="1" x14ac:dyDescent="0.2">
      <c r="A2189" s="135" t="s">
        <v>362</v>
      </c>
      <c r="B2189" s="112"/>
      <c r="C2189" s="136">
        <v>5.0999999999999997E-2</v>
      </c>
    </row>
    <row r="2190" spans="1:19" ht="11.25" thickBot="1" x14ac:dyDescent="0.2">
      <c r="A2190" s="112"/>
    </row>
    <row r="2191" spans="1:19" ht="11.25" thickBot="1" x14ac:dyDescent="0.2">
      <c r="A2191" s="138" t="s">
        <v>364</v>
      </c>
      <c r="B2191" s="112"/>
      <c r="C2191" s="136">
        <v>1E-3</v>
      </c>
    </row>
    <row r="2192" spans="1:19" ht="11.25" thickBot="1" x14ac:dyDescent="0.2">
      <c r="A2192" s="112"/>
    </row>
    <row r="2193" spans="1:19" ht="11.25" thickBot="1" x14ac:dyDescent="0.2">
      <c r="A2193" s="139" t="s">
        <v>366</v>
      </c>
      <c r="B2193" s="112"/>
      <c r="C2193" s="136">
        <v>1.9650000000000001</v>
      </c>
    </row>
    <row r="2194" spans="1:19" ht="10.5" x14ac:dyDescent="0.15">
      <c r="A2194" s="112"/>
    </row>
    <row r="2195" spans="1:19" x14ac:dyDescent="0.15">
      <c r="A2195" s="129"/>
      <c r="B2195" s="86" t="s">
        <v>981</v>
      </c>
    </row>
    <row r="2196" spans="1:19" ht="9.75" thickBot="1" x14ac:dyDescent="0.2">
      <c r="A2196" s="81" t="s">
        <v>356</v>
      </c>
    </row>
    <row r="2197" spans="1:19" ht="11.25" thickBot="1" x14ac:dyDescent="0.2">
      <c r="A2197" s="106" t="s">
        <v>357</v>
      </c>
      <c r="B2197" s="106" t="s">
        <v>358</v>
      </c>
      <c r="C2197" s="130" t="s">
        <v>0</v>
      </c>
      <c r="D2197" s="130" t="s">
        <v>1</v>
      </c>
      <c r="E2197" s="130" t="s">
        <v>2</v>
      </c>
      <c r="F2197" s="130" t="s">
        <v>3</v>
      </c>
      <c r="G2197" s="130" t="s">
        <v>4</v>
      </c>
      <c r="H2197" s="130" t="s">
        <v>5</v>
      </c>
      <c r="I2197" s="131" t="s">
        <v>6</v>
      </c>
      <c r="J2197" s="131" t="s">
        <v>7</v>
      </c>
      <c r="K2197" s="130" t="s">
        <v>8</v>
      </c>
      <c r="L2197" s="130" t="s">
        <v>9</v>
      </c>
      <c r="M2197" s="130" t="s">
        <v>10</v>
      </c>
      <c r="N2197" s="130" t="s">
        <v>11</v>
      </c>
      <c r="O2197" s="130" t="s">
        <v>12</v>
      </c>
      <c r="P2197" s="130" t="s">
        <v>13</v>
      </c>
      <c r="Q2197" s="130" t="s">
        <v>14</v>
      </c>
      <c r="R2197" s="130" t="s">
        <v>15</v>
      </c>
      <c r="S2197" s="130" t="s">
        <v>16</v>
      </c>
    </row>
    <row r="2198" spans="1:19" ht="11.25" thickBot="1" x14ac:dyDescent="0.2">
      <c r="A2198" s="112"/>
      <c r="B2198" s="112"/>
      <c r="C2198" s="130" t="s">
        <v>111</v>
      </c>
      <c r="D2198" s="130" t="s">
        <v>111</v>
      </c>
      <c r="E2198" s="130" t="s">
        <v>111</v>
      </c>
      <c r="F2198" s="130" t="s">
        <v>111</v>
      </c>
      <c r="G2198" s="130" t="s">
        <v>111</v>
      </c>
      <c r="H2198" s="130" t="s">
        <v>111</v>
      </c>
      <c r="I2198" s="131" t="s">
        <v>111</v>
      </c>
      <c r="J2198" s="131" t="s">
        <v>111</v>
      </c>
      <c r="K2198" s="130" t="s">
        <v>111</v>
      </c>
      <c r="L2198" s="130" t="s">
        <v>111</v>
      </c>
      <c r="M2198" s="130" t="s">
        <v>111</v>
      </c>
      <c r="N2198" s="130" t="s">
        <v>111</v>
      </c>
      <c r="O2198" s="130" t="s">
        <v>111</v>
      </c>
      <c r="P2198" s="130" t="s">
        <v>111</v>
      </c>
      <c r="Q2198" s="130" t="s">
        <v>111</v>
      </c>
      <c r="R2198" s="130" t="s">
        <v>111</v>
      </c>
      <c r="S2198" s="130" t="s">
        <v>111</v>
      </c>
    </row>
    <row r="2199" spans="1:19" ht="11.25" thickBot="1" x14ac:dyDescent="0.2">
      <c r="A2199" s="107">
        <v>1</v>
      </c>
      <c r="B2199" s="132">
        <v>0.46842592592592597</v>
      </c>
      <c r="C2199" s="108">
        <v>50.04</v>
      </c>
      <c r="D2199" s="108">
        <v>15.09</v>
      </c>
      <c r="E2199" s="141" t="s">
        <v>982</v>
      </c>
      <c r="F2199" s="108">
        <v>254.9</v>
      </c>
      <c r="G2199" s="141" t="s">
        <v>983</v>
      </c>
      <c r="H2199" s="108">
        <v>35.299999999999997</v>
      </c>
      <c r="I2199" s="133">
        <v>1.1009800000000001</v>
      </c>
      <c r="J2199" s="134" t="s">
        <v>984</v>
      </c>
      <c r="K2199" s="141" t="s">
        <v>985</v>
      </c>
      <c r="L2199" s="108">
        <v>0.60099999999999998</v>
      </c>
      <c r="M2199" s="108">
        <v>0.51100000000000001</v>
      </c>
      <c r="N2199" s="108">
        <v>0.30099999999999999</v>
      </c>
      <c r="O2199" s="108">
        <v>0.30199999999999999</v>
      </c>
      <c r="P2199" s="108">
        <v>16.54</v>
      </c>
      <c r="Q2199" s="108">
        <v>-1.7000000000000001E-2</v>
      </c>
      <c r="R2199" s="108">
        <v>0.13200000000000001</v>
      </c>
      <c r="S2199" s="108">
        <v>40.67</v>
      </c>
    </row>
    <row r="2200" spans="1:19" ht="11.25" thickBot="1" x14ac:dyDescent="0.2">
      <c r="A2200" s="112"/>
    </row>
    <row r="2201" spans="1:19" ht="11.25" thickBot="1" x14ac:dyDescent="0.2">
      <c r="A2201" s="107">
        <v>2</v>
      </c>
      <c r="B2201" s="132">
        <v>0.46861111111111109</v>
      </c>
      <c r="C2201" s="108">
        <v>49.18</v>
      </c>
      <c r="D2201" s="108">
        <v>15.17</v>
      </c>
      <c r="E2201" s="141" t="s">
        <v>986</v>
      </c>
      <c r="F2201" s="108">
        <v>257.2</v>
      </c>
      <c r="G2201" s="141" t="s">
        <v>987</v>
      </c>
      <c r="H2201" s="108">
        <v>34.630000000000003</v>
      </c>
      <c r="I2201" s="133">
        <v>1.1147100000000001</v>
      </c>
      <c r="J2201" s="134" t="s">
        <v>988</v>
      </c>
      <c r="K2201" s="141" t="s">
        <v>989</v>
      </c>
      <c r="L2201" s="108">
        <v>0.60299999999999998</v>
      </c>
      <c r="M2201" s="108">
        <v>0.51900000000000002</v>
      </c>
      <c r="N2201" s="108">
        <v>0.311</v>
      </c>
      <c r="O2201" s="108">
        <v>0.29899999999999999</v>
      </c>
      <c r="P2201" s="108">
        <v>16.29</v>
      </c>
      <c r="Q2201" s="108">
        <v>-1.2999999999999999E-2</v>
      </c>
      <c r="R2201" s="108">
        <v>0.125</v>
      </c>
      <c r="S2201" s="108">
        <v>39.29</v>
      </c>
    </row>
    <row r="2202" spans="1:19" ht="11.25" thickBot="1" x14ac:dyDescent="0.2">
      <c r="A2202" s="112"/>
    </row>
    <row r="2203" spans="1:19" ht="11.25" thickBot="1" x14ac:dyDescent="0.2">
      <c r="A2203" s="107">
        <v>3</v>
      </c>
      <c r="B2203" s="132">
        <v>0.46879629629629632</v>
      </c>
      <c r="C2203" s="108">
        <v>49.2</v>
      </c>
      <c r="D2203" s="108">
        <v>15.18</v>
      </c>
      <c r="E2203" s="141" t="s">
        <v>990</v>
      </c>
      <c r="F2203" s="108">
        <v>259.60000000000002</v>
      </c>
      <c r="G2203" s="141" t="s">
        <v>991</v>
      </c>
      <c r="H2203" s="108">
        <v>21.11</v>
      </c>
      <c r="I2203" s="133">
        <v>1.1236200000000001</v>
      </c>
      <c r="J2203" s="134" t="s">
        <v>992</v>
      </c>
      <c r="K2203" s="141" t="s">
        <v>993</v>
      </c>
      <c r="L2203" s="108">
        <v>0.63300000000000001</v>
      </c>
      <c r="M2203" s="108">
        <v>0.505</v>
      </c>
      <c r="N2203" s="108">
        <v>0.30399999999999999</v>
      </c>
      <c r="O2203" s="108">
        <v>0.30599999999999999</v>
      </c>
      <c r="P2203" s="108">
        <v>16.43</v>
      </c>
      <c r="Q2203" s="108">
        <v>-1.4E-2</v>
      </c>
      <c r="R2203" s="108">
        <v>0.114</v>
      </c>
      <c r="S2203" s="108">
        <v>38.61</v>
      </c>
    </row>
    <row r="2204" spans="1:19" ht="11.25" thickBot="1" x14ac:dyDescent="0.2">
      <c r="A2204" s="112"/>
    </row>
    <row r="2205" spans="1:19" ht="11.25" thickBot="1" x14ac:dyDescent="0.2">
      <c r="A2205" s="135" t="s">
        <v>362</v>
      </c>
      <c r="B2205" s="112"/>
      <c r="C2205" s="136">
        <v>49.48</v>
      </c>
      <c r="D2205" s="136">
        <v>15.15</v>
      </c>
      <c r="E2205" s="141" t="s">
        <v>994</v>
      </c>
      <c r="F2205" s="136">
        <v>257.2</v>
      </c>
      <c r="G2205" s="141" t="s">
        <v>995</v>
      </c>
      <c r="H2205" s="136">
        <v>30.35</v>
      </c>
      <c r="I2205" s="137">
        <v>1.1131</v>
      </c>
      <c r="J2205" s="134" t="s">
        <v>996</v>
      </c>
      <c r="K2205" s="141" t="s">
        <v>997</v>
      </c>
      <c r="L2205" s="136">
        <v>0.61299999999999999</v>
      </c>
      <c r="M2205" s="136">
        <v>0.51200000000000001</v>
      </c>
      <c r="N2205" s="136">
        <v>0.30499999999999999</v>
      </c>
      <c r="O2205" s="136">
        <v>0.30299999999999999</v>
      </c>
      <c r="P2205" s="136">
        <v>16.420000000000002</v>
      </c>
      <c r="Q2205" s="136">
        <v>-1.4999999999999999E-2</v>
      </c>
      <c r="R2205" s="136">
        <v>0.123</v>
      </c>
      <c r="S2205" s="136">
        <v>39.520000000000003</v>
      </c>
    </row>
    <row r="2206" spans="1:19" ht="11.25" thickBot="1" x14ac:dyDescent="0.2">
      <c r="A2206" s="112"/>
    </row>
    <row r="2207" spans="1:19" ht="11.25" thickBot="1" x14ac:dyDescent="0.2">
      <c r="A2207" s="138" t="s">
        <v>364</v>
      </c>
      <c r="B2207" s="112"/>
      <c r="C2207" s="136">
        <v>0.48799999999999999</v>
      </c>
      <c r="D2207" s="136">
        <v>0.05</v>
      </c>
      <c r="E2207" s="141" t="s">
        <v>998</v>
      </c>
      <c r="F2207" s="136">
        <v>2.3319999999999999</v>
      </c>
      <c r="G2207" s="141" t="s">
        <v>999</v>
      </c>
      <c r="H2207" s="136">
        <v>8.0079999999999991</v>
      </c>
      <c r="I2207" s="137">
        <v>1.141E-2</v>
      </c>
      <c r="J2207" s="134" t="s">
        <v>1000</v>
      </c>
      <c r="K2207" s="141" t="s">
        <v>1001</v>
      </c>
      <c r="L2207" s="136">
        <v>1.7999999999999999E-2</v>
      </c>
      <c r="M2207" s="136">
        <v>7.0000000000000001E-3</v>
      </c>
      <c r="N2207" s="136">
        <v>5.0000000000000001E-3</v>
      </c>
      <c r="O2207" s="136">
        <v>4.0000000000000001E-3</v>
      </c>
      <c r="P2207" s="136">
        <v>0.128</v>
      </c>
      <c r="Q2207" s="136">
        <v>2E-3</v>
      </c>
      <c r="R2207" s="136">
        <v>8.9999999999999993E-3</v>
      </c>
      <c r="S2207" s="136">
        <v>1.0469999999999999</v>
      </c>
    </row>
    <row r="2208" spans="1:19" ht="11.25" thickBot="1" x14ac:dyDescent="0.2">
      <c r="A2208" s="112"/>
    </row>
    <row r="2209" spans="1:19" ht="11.25" thickBot="1" x14ac:dyDescent="0.2">
      <c r="A2209" s="139" t="s">
        <v>366</v>
      </c>
      <c r="B2209" s="112"/>
      <c r="C2209" s="136">
        <v>0.98699999999999999</v>
      </c>
      <c r="D2209" s="136">
        <v>0.33200000000000002</v>
      </c>
      <c r="E2209" s="141" t="s">
        <v>1002</v>
      </c>
      <c r="F2209" s="136">
        <v>0.90600000000000003</v>
      </c>
      <c r="G2209" s="141" t="s">
        <v>1003</v>
      </c>
      <c r="H2209" s="136">
        <v>26.39</v>
      </c>
      <c r="I2209" s="140">
        <v>1.0249999999999999</v>
      </c>
      <c r="J2209" s="134" t="s">
        <v>1004</v>
      </c>
      <c r="K2209" s="141" t="s">
        <v>1005</v>
      </c>
      <c r="L2209" s="136">
        <v>2.9159999999999999</v>
      </c>
      <c r="M2209" s="136">
        <v>1.4419999999999999</v>
      </c>
      <c r="N2209" s="136">
        <v>1.64</v>
      </c>
      <c r="O2209" s="136">
        <v>1.1619999999999999</v>
      </c>
      <c r="P2209" s="136">
        <v>0.77900000000000003</v>
      </c>
      <c r="Q2209" s="136">
        <v>13.42</v>
      </c>
      <c r="R2209" s="136">
        <v>7.4409999999999998</v>
      </c>
      <c r="S2209" s="136">
        <v>2.6480000000000001</v>
      </c>
    </row>
    <row r="2210" spans="1:19" ht="11.25" thickBot="1" x14ac:dyDescent="0.2">
      <c r="A2210" s="112"/>
    </row>
    <row r="2211" spans="1:19" ht="11.25" thickBot="1" x14ac:dyDescent="0.2">
      <c r="A2211" s="106" t="s">
        <v>357</v>
      </c>
      <c r="B2211" s="106" t="s">
        <v>358</v>
      </c>
      <c r="C2211" s="130" t="s">
        <v>17</v>
      </c>
      <c r="D2211" s="130" t="s">
        <v>18</v>
      </c>
      <c r="E2211" s="131" t="s">
        <v>19</v>
      </c>
      <c r="F2211" s="131" t="s">
        <v>20</v>
      </c>
      <c r="G2211" s="130" t="s">
        <v>21</v>
      </c>
      <c r="H2211" s="130" t="s">
        <v>22</v>
      </c>
      <c r="I2211" s="130" t="s">
        <v>23</v>
      </c>
      <c r="J2211" s="130" t="s">
        <v>24</v>
      </c>
      <c r="K2211" s="131" t="s">
        <v>25</v>
      </c>
      <c r="L2211" s="131" t="s">
        <v>26</v>
      </c>
      <c r="M2211" s="130" t="s">
        <v>27</v>
      </c>
      <c r="N2211" s="130" t="s">
        <v>28</v>
      </c>
      <c r="O2211" s="130" t="s">
        <v>29</v>
      </c>
      <c r="P2211" s="130" t="s">
        <v>30</v>
      </c>
      <c r="Q2211" s="130" t="s">
        <v>31</v>
      </c>
      <c r="R2211" s="130" t="s">
        <v>32</v>
      </c>
      <c r="S2211" s="130" t="s">
        <v>33</v>
      </c>
    </row>
    <row r="2212" spans="1:19" ht="11.25" thickBot="1" x14ac:dyDescent="0.2">
      <c r="A2212" s="112"/>
      <c r="B2212" s="112"/>
      <c r="C2212" s="130" t="s">
        <v>111</v>
      </c>
      <c r="D2212" s="130" t="s">
        <v>111</v>
      </c>
      <c r="E2212" s="131" t="s">
        <v>111</v>
      </c>
      <c r="F2212" s="131" t="s">
        <v>111</v>
      </c>
      <c r="G2212" s="130" t="s">
        <v>111</v>
      </c>
      <c r="H2212" s="130" t="s">
        <v>111</v>
      </c>
      <c r="I2212" s="130" t="s">
        <v>111</v>
      </c>
      <c r="J2212" s="130" t="s">
        <v>111</v>
      </c>
      <c r="K2212" s="131" t="s">
        <v>111</v>
      </c>
      <c r="L2212" s="131" t="s">
        <v>111</v>
      </c>
      <c r="M2212" s="130" t="s">
        <v>111</v>
      </c>
      <c r="N2212" s="130" t="s">
        <v>111</v>
      </c>
      <c r="O2212" s="130" t="s">
        <v>111</v>
      </c>
      <c r="P2212" s="130" t="s">
        <v>111</v>
      </c>
      <c r="Q2212" s="130" t="s">
        <v>111</v>
      </c>
      <c r="R2212" s="130" t="s">
        <v>111</v>
      </c>
      <c r="S2212" s="130" t="s">
        <v>111</v>
      </c>
    </row>
    <row r="2213" spans="1:19" ht="11.25" thickBot="1" x14ac:dyDescent="0.2">
      <c r="A2213" s="107">
        <v>1</v>
      </c>
      <c r="B2213" s="132">
        <v>0.46842592592592597</v>
      </c>
      <c r="C2213" s="108">
        <v>81.59</v>
      </c>
      <c r="D2213" s="108">
        <v>0.14899999999999999</v>
      </c>
      <c r="E2213" s="133">
        <v>1.09074</v>
      </c>
      <c r="F2213" s="133">
        <v>0.99699000000000004</v>
      </c>
      <c r="G2213" s="108">
        <v>4.3890000000000002</v>
      </c>
      <c r="H2213" s="108">
        <v>-7.0000000000000001E-3</v>
      </c>
      <c r="I2213" s="108">
        <v>5.5E-2</v>
      </c>
      <c r="J2213" s="108">
        <v>6.9000000000000006E-2</v>
      </c>
      <c r="K2213" s="133">
        <v>1.1060300000000001</v>
      </c>
      <c r="L2213" s="134" t="s">
        <v>1006</v>
      </c>
      <c r="M2213" s="141" t="s">
        <v>1007</v>
      </c>
      <c r="N2213" s="108">
        <v>0.28699999999999998</v>
      </c>
      <c r="O2213" s="108">
        <v>0</v>
      </c>
      <c r="P2213" s="108">
        <v>0</v>
      </c>
      <c r="Q2213" s="108">
        <v>2E-3</v>
      </c>
      <c r="R2213" s="108">
        <v>1.169</v>
      </c>
      <c r="S2213" s="108">
        <v>3.9E-2</v>
      </c>
    </row>
    <row r="2214" spans="1:19" ht="11.25" thickBot="1" x14ac:dyDescent="0.2">
      <c r="A2214" s="112"/>
    </row>
    <row r="2215" spans="1:19" ht="11.25" thickBot="1" x14ac:dyDescent="0.2">
      <c r="A2215" s="107">
        <v>2</v>
      </c>
      <c r="B2215" s="132">
        <v>0.46861111111111109</v>
      </c>
      <c r="C2215" s="108">
        <v>81.88</v>
      </c>
      <c r="D2215" s="108">
        <v>0.14899999999999999</v>
      </c>
      <c r="E2215" s="133">
        <v>1.0983400000000001</v>
      </c>
      <c r="F2215" s="133">
        <v>0.99663999999999997</v>
      </c>
      <c r="G2215" s="108">
        <v>4.1520000000000001</v>
      </c>
      <c r="H2215" s="108">
        <v>-0.39100000000000001</v>
      </c>
      <c r="I2215" s="108">
        <v>5.8000000000000003E-2</v>
      </c>
      <c r="J2215" s="108">
        <v>6.9000000000000006E-2</v>
      </c>
      <c r="K2215" s="133">
        <v>1.1287199999999999</v>
      </c>
      <c r="L2215" s="134" t="s">
        <v>1008</v>
      </c>
      <c r="M2215" s="141" t="s">
        <v>1009</v>
      </c>
      <c r="N2215" s="108">
        <v>0.27800000000000002</v>
      </c>
      <c r="O2215" s="108">
        <v>0</v>
      </c>
      <c r="P2215" s="108">
        <v>0</v>
      </c>
      <c r="Q2215" s="108">
        <v>1E-3</v>
      </c>
      <c r="R2215" s="108">
        <v>1.2470000000000001</v>
      </c>
      <c r="S2215" s="108">
        <v>3.4000000000000002E-2</v>
      </c>
    </row>
    <row r="2216" spans="1:19" ht="11.25" thickBot="1" x14ac:dyDescent="0.2">
      <c r="A2216" s="112"/>
    </row>
    <row r="2217" spans="1:19" ht="11.25" thickBot="1" x14ac:dyDescent="0.2">
      <c r="A2217" s="107">
        <v>3</v>
      </c>
      <c r="B2217" s="132">
        <v>0.46879629629629632</v>
      </c>
      <c r="C2217" s="108">
        <v>81.58</v>
      </c>
      <c r="D2217" s="108">
        <v>0.153</v>
      </c>
      <c r="E2217" s="133">
        <v>1.1030500000000001</v>
      </c>
      <c r="F2217" s="133">
        <v>0.99394000000000005</v>
      </c>
      <c r="G2217" s="108">
        <v>5.1589999999999998</v>
      </c>
      <c r="H2217" s="108">
        <v>-1.4999999999999999E-2</v>
      </c>
      <c r="I2217" s="108">
        <v>5.6000000000000001E-2</v>
      </c>
      <c r="J2217" s="108">
        <v>6.4000000000000001E-2</v>
      </c>
      <c r="K2217" s="133">
        <v>1.12294</v>
      </c>
      <c r="L2217" s="134" t="s">
        <v>1010</v>
      </c>
      <c r="M2217" s="141" t="s">
        <v>1011</v>
      </c>
      <c r="N2217" s="108">
        <v>0.27800000000000002</v>
      </c>
      <c r="O2217" s="108">
        <v>0</v>
      </c>
      <c r="P2217" s="108">
        <v>0</v>
      </c>
      <c r="Q2217" s="108">
        <v>1E-3</v>
      </c>
      <c r="R2217" s="108">
        <v>1.5680000000000001</v>
      </c>
      <c r="S2217" s="108">
        <v>4.1000000000000002E-2</v>
      </c>
    </row>
    <row r="2218" spans="1:19" ht="11.25" thickBot="1" x14ac:dyDescent="0.2">
      <c r="A2218" s="112"/>
    </row>
    <row r="2219" spans="1:19" ht="11.25" thickBot="1" x14ac:dyDescent="0.2">
      <c r="A2219" s="135" t="s">
        <v>362</v>
      </c>
      <c r="B2219" s="112"/>
      <c r="C2219" s="136">
        <v>81.680000000000007</v>
      </c>
      <c r="D2219" s="136">
        <v>0.15</v>
      </c>
      <c r="E2219" s="137">
        <v>1.09738</v>
      </c>
      <c r="F2219" s="137">
        <v>0.99585999999999997</v>
      </c>
      <c r="G2219" s="136">
        <v>4.5670000000000002</v>
      </c>
      <c r="H2219" s="136">
        <v>-0.13800000000000001</v>
      </c>
      <c r="I2219" s="136">
        <v>5.7000000000000002E-2</v>
      </c>
      <c r="J2219" s="136">
        <v>6.7000000000000004E-2</v>
      </c>
      <c r="K2219" s="137">
        <v>1.1192299999999999</v>
      </c>
      <c r="L2219" s="134" t="s">
        <v>1012</v>
      </c>
      <c r="M2219" s="141" t="s">
        <v>1013</v>
      </c>
      <c r="N2219" s="136">
        <v>0.28100000000000003</v>
      </c>
      <c r="O2219" s="136">
        <v>0</v>
      </c>
      <c r="P2219" s="136">
        <v>0</v>
      </c>
      <c r="Q2219" s="136">
        <v>1E-3</v>
      </c>
      <c r="R2219" s="136">
        <v>1.3280000000000001</v>
      </c>
      <c r="S2219" s="136">
        <v>3.7999999999999999E-2</v>
      </c>
    </row>
    <row r="2220" spans="1:19" ht="11.25" thickBot="1" x14ac:dyDescent="0.2">
      <c r="A2220" s="112"/>
    </row>
    <row r="2221" spans="1:19" ht="11.25" thickBot="1" x14ac:dyDescent="0.2">
      <c r="A2221" s="138" t="s">
        <v>364</v>
      </c>
      <c r="B2221" s="112"/>
      <c r="C2221" s="136">
        <v>0.16700000000000001</v>
      </c>
      <c r="D2221" s="136">
        <v>3.0000000000000001E-3</v>
      </c>
      <c r="E2221" s="137">
        <v>6.2100000000000002E-3</v>
      </c>
      <c r="F2221" s="137">
        <v>1.67E-3</v>
      </c>
      <c r="G2221" s="136">
        <v>0.52600000000000002</v>
      </c>
      <c r="H2221" s="136">
        <v>0.22</v>
      </c>
      <c r="I2221" s="136">
        <v>2E-3</v>
      </c>
      <c r="J2221" s="136">
        <v>3.0000000000000001E-3</v>
      </c>
      <c r="K2221" s="137">
        <v>1.179E-2</v>
      </c>
      <c r="L2221" s="134" t="s">
        <v>1014</v>
      </c>
      <c r="M2221" s="141" t="s">
        <v>1015</v>
      </c>
      <c r="N2221" s="136">
        <v>5.0000000000000001E-3</v>
      </c>
      <c r="O2221" s="136">
        <v>0</v>
      </c>
      <c r="P2221" s="136">
        <v>0</v>
      </c>
      <c r="Q2221" s="136">
        <v>1E-3</v>
      </c>
      <c r="R2221" s="136">
        <v>0.21099999999999999</v>
      </c>
      <c r="S2221" s="136">
        <v>4.0000000000000001E-3</v>
      </c>
    </row>
    <row r="2222" spans="1:19" ht="11.25" thickBot="1" x14ac:dyDescent="0.2">
      <c r="A2222" s="112"/>
    </row>
    <row r="2223" spans="1:19" ht="11.25" thickBot="1" x14ac:dyDescent="0.2">
      <c r="A2223" s="139" t="s">
        <v>366</v>
      </c>
      <c r="B2223" s="112"/>
      <c r="C2223" s="136">
        <v>0.20399999999999999</v>
      </c>
      <c r="D2223" s="136">
        <v>1.7070000000000001</v>
      </c>
      <c r="E2223" s="140">
        <v>0.56599999999999995</v>
      </c>
      <c r="F2223" s="140">
        <v>0.16800000000000001</v>
      </c>
      <c r="G2223" s="136">
        <v>11.53</v>
      </c>
      <c r="H2223" s="136">
        <v>159.19999999999999</v>
      </c>
      <c r="I2223" s="136">
        <v>2.7509999999999999</v>
      </c>
      <c r="J2223" s="136">
        <v>4.0999999999999996</v>
      </c>
      <c r="K2223" s="140">
        <v>1.0529999999999999</v>
      </c>
      <c r="L2223" s="134" t="s">
        <v>1016</v>
      </c>
      <c r="M2223" s="141" t="s">
        <v>1017</v>
      </c>
      <c r="N2223" s="136">
        <v>1.8480000000000001</v>
      </c>
      <c r="O2223" s="136">
        <v>73.41</v>
      </c>
      <c r="P2223" s="136">
        <v>38.86</v>
      </c>
      <c r="Q2223" s="136">
        <v>53.49</v>
      </c>
      <c r="R2223" s="136">
        <v>15.89</v>
      </c>
      <c r="S2223" s="136">
        <v>9.6189999999999998</v>
      </c>
    </row>
    <row r="2224" spans="1:19" ht="11.25" thickBot="1" x14ac:dyDescent="0.2">
      <c r="A2224" s="112"/>
    </row>
    <row r="2225" spans="1:19" ht="11.25" thickBot="1" x14ac:dyDescent="0.2">
      <c r="A2225" s="106" t="s">
        <v>357</v>
      </c>
      <c r="B2225" s="106" t="s">
        <v>358</v>
      </c>
      <c r="C2225" s="131" t="s">
        <v>34</v>
      </c>
      <c r="D2225" s="131" t="s">
        <v>35</v>
      </c>
      <c r="E2225" s="130" t="s">
        <v>36</v>
      </c>
      <c r="F2225" s="130" t="s">
        <v>37</v>
      </c>
      <c r="G2225" s="130" t="s">
        <v>38</v>
      </c>
      <c r="H2225" s="130" t="s">
        <v>39</v>
      </c>
      <c r="I2225" s="130" t="s">
        <v>40</v>
      </c>
      <c r="J2225" s="130" t="s">
        <v>41</v>
      </c>
      <c r="K2225" s="130" t="s">
        <v>42</v>
      </c>
      <c r="L2225" s="130" t="s">
        <v>43</v>
      </c>
      <c r="M2225" s="130" t="s">
        <v>44</v>
      </c>
      <c r="N2225" s="130" t="s">
        <v>45</v>
      </c>
      <c r="O2225" s="130" t="s">
        <v>46</v>
      </c>
      <c r="P2225" s="130" t="s">
        <v>47</v>
      </c>
      <c r="Q2225" s="130" t="s">
        <v>48</v>
      </c>
      <c r="R2225" s="130" t="s">
        <v>49</v>
      </c>
      <c r="S2225" s="130" t="s">
        <v>50</v>
      </c>
    </row>
    <row r="2226" spans="1:19" ht="11.25" thickBot="1" x14ac:dyDescent="0.2">
      <c r="A2226" s="112"/>
      <c r="B2226" s="112"/>
      <c r="C2226" s="131" t="s">
        <v>111</v>
      </c>
      <c r="D2226" s="131" t="s">
        <v>111</v>
      </c>
      <c r="E2226" s="130" t="s">
        <v>111</v>
      </c>
      <c r="F2226" s="130" t="s">
        <v>111</v>
      </c>
      <c r="G2226" s="130" t="s">
        <v>111</v>
      </c>
      <c r="H2226" s="130" t="s">
        <v>111</v>
      </c>
      <c r="I2226" s="130" t="s">
        <v>111</v>
      </c>
      <c r="J2226" s="130" t="s">
        <v>111</v>
      </c>
      <c r="K2226" s="130" t="s">
        <v>111</v>
      </c>
      <c r="L2226" s="130" t="s">
        <v>111</v>
      </c>
      <c r="M2226" s="130" t="s">
        <v>111</v>
      </c>
      <c r="N2226" s="130" t="s">
        <v>111</v>
      </c>
      <c r="O2226" s="130" t="s">
        <v>111</v>
      </c>
      <c r="P2226" s="130" t="s">
        <v>111</v>
      </c>
      <c r="Q2226" s="130" t="s">
        <v>111</v>
      </c>
      <c r="R2226" s="130" t="s">
        <v>111</v>
      </c>
      <c r="S2226" s="130" t="s">
        <v>111</v>
      </c>
    </row>
    <row r="2227" spans="1:19" ht="11.25" thickBot="1" x14ac:dyDescent="0.2">
      <c r="A2227" s="107">
        <v>1</v>
      </c>
      <c r="B2227" s="132">
        <v>0.46842592592592597</v>
      </c>
      <c r="C2227" s="133">
        <v>1.05962</v>
      </c>
      <c r="D2227" s="134" t="s">
        <v>1018</v>
      </c>
      <c r="E2227" s="108">
        <v>2.702</v>
      </c>
      <c r="F2227" s="108">
        <v>5.4850000000000003</v>
      </c>
      <c r="G2227" s="108">
        <v>8.9999999999999993E-3</v>
      </c>
      <c r="H2227" s="108">
        <v>3.0000000000000001E-3</v>
      </c>
      <c r="I2227" s="108">
        <v>0.373</v>
      </c>
      <c r="J2227" s="108">
        <v>0.371</v>
      </c>
      <c r="K2227" s="108">
        <v>1.9E-2</v>
      </c>
      <c r="L2227" s="108">
        <v>2.9000000000000001E-2</v>
      </c>
      <c r="M2227" s="108">
        <v>5.0000000000000001E-3</v>
      </c>
      <c r="N2227" s="108">
        <v>1.4E-2</v>
      </c>
      <c r="O2227" s="108">
        <v>3.0000000000000001E-3</v>
      </c>
      <c r="P2227" s="108">
        <v>0</v>
      </c>
      <c r="Q2227" s="108">
        <v>3.0000000000000001E-3</v>
      </c>
      <c r="R2227" s="108">
        <v>1E-3</v>
      </c>
      <c r="S2227" s="108">
        <v>3.0000000000000001E-3</v>
      </c>
    </row>
    <row r="2228" spans="1:19" ht="11.25" thickBot="1" x14ac:dyDescent="0.2">
      <c r="A2228" s="112"/>
    </row>
    <row r="2229" spans="1:19" ht="11.25" thickBot="1" x14ac:dyDescent="0.2">
      <c r="A2229" s="107">
        <v>2</v>
      </c>
      <c r="B2229" s="132">
        <v>0.46861111111111109</v>
      </c>
      <c r="C2229" s="133">
        <v>1.07826</v>
      </c>
      <c r="D2229" s="134" t="s">
        <v>1019</v>
      </c>
      <c r="E2229" s="108">
        <v>2.6949999999999998</v>
      </c>
      <c r="F2229" s="108">
        <v>5.4009999999999998</v>
      </c>
      <c r="G2229" s="108">
        <v>1.2999999999999999E-2</v>
      </c>
      <c r="H2229" s="108">
        <v>3.0000000000000001E-3</v>
      </c>
      <c r="I2229" s="108">
        <v>0.37</v>
      </c>
      <c r="J2229" s="108">
        <v>0.371</v>
      </c>
      <c r="K2229" s="108">
        <v>1.9E-2</v>
      </c>
      <c r="L2229" s="108">
        <v>2.9000000000000001E-2</v>
      </c>
      <c r="M2229" s="108">
        <v>4.0000000000000001E-3</v>
      </c>
      <c r="N2229" s="108">
        <v>1.0999999999999999E-2</v>
      </c>
      <c r="O2229" s="108">
        <v>3.0000000000000001E-3</v>
      </c>
      <c r="P2229" s="108">
        <v>0</v>
      </c>
      <c r="Q2229" s="108">
        <v>2E-3</v>
      </c>
      <c r="R2229" s="108">
        <v>0</v>
      </c>
      <c r="S2229" s="108">
        <v>3.0000000000000001E-3</v>
      </c>
    </row>
    <row r="2230" spans="1:19" ht="11.25" thickBot="1" x14ac:dyDescent="0.2">
      <c r="A2230" s="112"/>
    </row>
    <row r="2231" spans="1:19" ht="11.25" thickBot="1" x14ac:dyDescent="0.2">
      <c r="A2231" s="107">
        <v>3</v>
      </c>
      <c r="B2231" s="132">
        <v>0.46879629629629632</v>
      </c>
      <c r="C2231" s="133">
        <v>1.0850299999999999</v>
      </c>
      <c r="D2231" s="134" t="s">
        <v>1020</v>
      </c>
      <c r="E2231" s="108">
        <v>2.714</v>
      </c>
      <c r="F2231" s="108">
        <v>5.3819999999999997</v>
      </c>
      <c r="G2231" s="108">
        <v>1.4999999999999999E-2</v>
      </c>
      <c r="H2231" s="108">
        <v>3.0000000000000001E-3</v>
      </c>
      <c r="I2231" s="108">
        <v>0.36199999999999999</v>
      </c>
      <c r="J2231" s="108">
        <v>0.372</v>
      </c>
      <c r="K2231" s="108">
        <v>1.9E-2</v>
      </c>
      <c r="L2231" s="108">
        <v>2.9000000000000001E-2</v>
      </c>
      <c r="M2231" s="108">
        <v>4.0000000000000001E-3</v>
      </c>
      <c r="N2231" s="108">
        <v>1.2999999999999999E-2</v>
      </c>
      <c r="O2231" s="108">
        <v>3.0000000000000001E-3</v>
      </c>
      <c r="P2231" s="108">
        <v>0</v>
      </c>
      <c r="Q2231" s="108">
        <v>1E-3</v>
      </c>
      <c r="R2231" s="108">
        <v>0</v>
      </c>
      <c r="S2231" s="108">
        <v>3.0000000000000001E-3</v>
      </c>
    </row>
    <row r="2232" spans="1:19" ht="11.25" thickBot="1" x14ac:dyDescent="0.2">
      <c r="A2232" s="112"/>
    </row>
    <row r="2233" spans="1:19" ht="11.25" thickBot="1" x14ac:dyDescent="0.2">
      <c r="A2233" s="135" t="s">
        <v>362</v>
      </c>
      <c r="B2233" s="112"/>
      <c r="C2233" s="137">
        <v>1.0743</v>
      </c>
      <c r="D2233" s="134" t="s">
        <v>1021</v>
      </c>
      <c r="E2233" s="136">
        <v>2.7040000000000002</v>
      </c>
      <c r="F2233" s="136">
        <v>5.423</v>
      </c>
      <c r="G2233" s="136">
        <v>1.2E-2</v>
      </c>
      <c r="H2233" s="136">
        <v>3.0000000000000001E-3</v>
      </c>
      <c r="I2233" s="136">
        <v>0.36799999999999999</v>
      </c>
      <c r="J2233" s="136">
        <v>0.371</v>
      </c>
      <c r="K2233" s="136">
        <v>1.9E-2</v>
      </c>
      <c r="L2233" s="136">
        <v>2.9000000000000001E-2</v>
      </c>
      <c r="M2233" s="136">
        <v>4.0000000000000001E-3</v>
      </c>
      <c r="N2233" s="136">
        <v>1.2999999999999999E-2</v>
      </c>
      <c r="O2233" s="136">
        <v>3.0000000000000001E-3</v>
      </c>
      <c r="P2233" s="136">
        <v>0</v>
      </c>
      <c r="Q2233" s="136">
        <v>2E-3</v>
      </c>
      <c r="R2233" s="136">
        <v>1E-3</v>
      </c>
      <c r="S2233" s="136">
        <v>3.0000000000000001E-3</v>
      </c>
    </row>
    <row r="2234" spans="1:19" ht="11.25" thickBot="1" x14ac:dyDescent="0.2">
      <c r="A2234" s="112"/>
    </row>
    <row r="2235" spans="1:19" ht="11.25" thickBot="1" x14ac:dyDescent="0.2">
      <c r="A2235" s="138" t="s">
        <v>364</v>
      </c>
      <c r="B2235" s="112"/>
      <c r="C2235" s="137">
        <v>1.316E-2</v>
      </c>
      <c r="D2235" s="134" t="s">
        <v>1022</v>
      </c>
      <c r="E2235" s="136">
        <v>0.01</v>
      </c>
      <c r="F2235" s="136">
        <v>5.5E-2</v>
      </c>
      <c r="G2235" s="136">
        <v>3.0000000000000001E-3</v>
      </c>
      <c r="H2235" s="136">
        <v>0</v>
      </c>
      <c r="I2235" s="136">
        <v>6.0000000000000001E-3</v>
      </c>
      <c r="J2235" s="136">
        <v>1E-3</v>
      </c>
      <c r="K2235" s="136">
        <v>0</v>
      </c>
      <c r="L2235" s="136">
        <v>0</v>
      </c>
      <c r="M2235" s="136">
        <v>0</v>
      </c>
      <c r="N2235" s="136">
        <v>1E-3</v>
      </c>
      <c r="O2235" s="136">
        <v>0</v>
      </c>
      <c r="P2235" s="136">
        <v>0</v>
      </c>
      <c r="Q2235" s="136">
        <v>1E-3</v>
      </c>
      <c r="R2235" s="136">
        <v>0</v>
      </c>
      <c r="S2235" s="136">
        <v>0</v>
      </c>
    </row>
    <row r="2236" spans="1:19" ht="11.25" thickBot="1" x14ac:dyDescent="0.2">
      <c r="A2236" s="112"/>
    </row>
    <row r="2237" spans="1:19" ht="11.25" thickBot="1" x14ac:dyDescent="0.2">
      <c r="A2237" s="139" t="s">
        <v>366</v>
      </c>
      <c r="B2237" s="112"/>
      <c r="C2237" s="140">
        <v>1.2250000000000001</v>
      </c>
      <c r="D2237" s="134" t="s">
        <v>1023</v>
      </c>
      <c r="E2237" s="136">
        <v>0.35299999999999998</v>
      </c>
      <c r="F2237" s="136">
        <v>1.016</v>
      </c>
      <c r="G2237" s="136">
        <v>24.75</v>
      </c>
      <c r="H2237" s="136">
        <v>3.1070000000000002</v>
      </c>
      <c r="I2237" s="136">
        <v>1.5329999999999999</v>
      </c>
      <c r="J2237" s="136">
        <v>0.14299999999999999</v>
      </c>
      <c r="K2237" s="136">
        <v>0.753</v>
      </c>
      <c r="L2237" s="136">
        <v>1.2170000000000001</v>
      </c>
      <c r="M2237" s="136">
        <v>11.12</v>
      </c>
      <c r="N2237" s="136">
        <v>11.18</v>
      </c>
      <c r="O2237" s="136">
        <v>0.10100000000000001</v>
      </c>
      <c r="P2237" s="136">
        <v>21.82</v>
      </c>
      <c r="Q2237" s="136">
        <v>35.33</v>
      </c>
      <c r="R2237" s="136">
        <v>31.26</v>
      </c>
      <c r="S2237" s="136">
        <v>10.41</v>
      </c>
    </row>
    <row r="2238" spans="1:19" ht="11.25" thickBot="1" x14ac:dyDescent="0.2">
      <c r="A2238" s="112"/>
    </row>
    <row r="2239" spans="1:19" ht="11.25" thickBot="1" x14ac:dyDescent="0.2">
      <c r="A2239" s="106" t="s">
        <v>357</v>
      </c>
      <c r="B2239" s="106" t="s">
        <v>358</v>
      </c>
      <c r="C2239" s="130" t="s">
        <v>51</v>
      </c>
      <c r="D2239" s="130" t="s">
        <v>52</v>
      </c>
      <c r="E2239" s="130" t="s">
        <v>53</v>
      </c>
      <c r="F2239" s="130" t="s">
        <v>54</v>
      </c>
      <c r="G2239" s="130" t="s">
        <v>55</v>
      </c>
      <c r="H2239" s="130" t="s">
        <v>56</v>
      </c>
      <c r="I2239" s="130" t="s">
        <v>57</v>
      </c>
      <c r="J2239" s="130" t="s">
        <v>58</v>
      </c>
      <c r="K2239" s="130" t="s">
        <v>59</v>
      </c>
      <c r="L2239" s="130" t="s">
        <v>60</v>
      </c>
      <c r="M2239" s="130" t="s">
        <v>61</v>
      </c>
      <c r="N2239" s="130" t="s">
        <v>62</v>
      </c>
      <c r="O2239" s="130" t="s">
        <v>63</v>
      </c>
      <c r="P2239" s="130" t="s">
        <v>64</v>
      </c>
      <c r="Q2239" s="131" t="s">
        <v>65</v>
      </c>
      <c r="R2239" s="131" t="s">
        <v>66</v>
      </c>
      <c r="S2239" s="130" t="s">
        <v>67</v>
      </c>
    </row>
    <row r="2240" spans="1:19" ht="11.25" thickBot="1" x14ac:dyDescent="0.2">
      <c r="A2240" s="112"/>
      <c r="B2240" s="112"/>
      <c r="C2240" s="130" t="s">
        <v>111</v>
      </c>
      <c r="D2240" s="130" t="s">
        <v>111</v>
      </c>
      <c r="E2240" s="130" t="s">
        <v>111</v>
      </c>
      <c r="F2240" s="130" t="s">
        <v>111</v>
      </c>
      <c r="G2240" s="130" t="s">
        <v>111</v>
      </c>
      <c r="H2240" s="130" t="s">
        <v>111</v>
      </c>
      <c r="I2240" s="130" t="s">
        <v>111</v>
      </c>
      <c r="J2240" s="130" t="s">
        <v>111</v>
      </c>
      <c r="K2240" s="130" t="s">
        <v>111</v>
      </c>
      <c r="L2240" s="130" t="s">
        <v>111</v>
      </c>
      <c r="M2240" s="130" t="s">
        <v>111</v>
      </c>
      <c r="N2240" s="130" t="s">
        <v>111</v>
      </c>
      <c r="O2240" s="130" t="s">
        <v>111</v>
      </c>
      <c r="P2240" s="130" t="s">
        <v>111</v>
      </c>
      <c r="Q2240" s="131" t="s">
        <v>111</v>
      </c>
      <c r="R2240" s="131" t="s">
        <v>111</v>
      </c>
      <c r="S2240" s="130" t="s">
        <v>111</v>
      </c>
    </row>
    <row r="2241" spans="1:19" ht="11.25" thickBot="1" x14ac:dyDescent="0.2">
      <c r="A2241" s="107">
        <v>1</v>
      </c>
      <c r="B2241" s="132">
        <v>0.46842592592592597</v>
      </c>
      <c r="C2241" s="108">
        <v>1E-3</v>
      </c>
      <c r="D2241" s="108">
        <v>2E-3</v>
      </c>
      <c r="E2241" s="108">
        <v>1E-3</v>
      </c>
      <c r="F2241" s="108">
        <v>2E-3</v>
      </c>
      <c r="G2241" s="108">
        <v>0</v>
      </c>
      <c r="H2241" s="108">
        <v>6.2E-2</v>
      </c>
      <c r="I2241" s="108">
        <v>2.6629999999999998</v>
      </c>
      <c r="J2241" s="108">
        <v>0</v>
      </c>
      <c r="K2241" s="108">
        <v>0</v>
      </c>
      <c r="L2241" s="108">
        <v>2E-3</v>
      </c>
      <c r="M2241" s="108">
        <v>7.0000000000000001E-3</v>
      </c>
      <c r="N2241" s="108">
        <v>0.65600000000000003</v>
      </c>
      <c r="O2241" s="108">
        <v>5.0000000000000001E-3</v>
      </c>
      <c r="P2241" s="108">
        <v>2.536</v>
      </c>
      <c r="Q2241" s="133">
        <v>1.00986</v>
      </c>
      <c r="R2241" s="134" t="s">
        <v>1024</v>
      </c>
      <c r="S2241" s="108">
        <v>7.3999999999999996E-2</v>
      </c>
    </row>
    <row r="2242" spans="1:19" ht="11.25" thickBot="1" x14ac:dyDescent="0.2">
      <c r="A2242" s="112"/>
    </row>
    <row r="2243" spans="1:19" ht="11.25" thickBot="1" x14ac:dyDescent="0.2">
      <c r="A2243" s="107">
        <v>2</v>
      </c>
      <c r="B2243" s="132">
        <v>0.46861111111111109</v>
      </c>
      <c r="C2243" s="108">
        <v>1E-3</v>
      </c>
      <c r="D2243" s="108">
        <v>2E-3</v>
      </c>
      <c r="E2243" s="108">
        <v>0</v>
      </c>
      <c r="F2243" s="108">
        <v>2E-3</v>
      </c>
      <c r="G2243" s="108">
        <v>0</v>
      </c>
      <c r="H2243" s="108">
        <v>6.2E-2</v>
      </c>
      <c r="I2243" s="108">
        <v>2.6909999999999998</v>
      </c>
      <c r="J2243" s="108">
        <v>0</v>
      </c>
      <c r="K2243" s="108">
        <v>0</v>
      </c>
      <c r="L2243" s="108">
        <v>2E-3</v>
      </c>
      <c r="M2243" s="108">
        <v>8.0000000000000002E-3</v>
      </c>
      <c r="N2243" s="108">
        <v>0.621</v>
      </c>
      <c r="O2243" s="108">
        <v>6.0000000000000001E-3</v>
      </c>
      <c r="P2243" s="108">
        <v>2.536</v>
      </c>
      <c r="Q2243" s="133">
        <v>1.0266500000000001</v>
      </c>
      <c r="R2243" s="134" t="s">
        <v>1025</v>
      </c>
      <c r="S2243" s="108">
        <v>7.5999999999999998E-2</v>
      </c>
    </row>
    <row r="2244" spans="1:19" ht="11.25" thickBot="1" x14ac:dyDescent="0.2">
      <c r="A2244" s="112"/>
    </row>
    <row r="2245" spans="1:19" ht="11.25" thickBot="1" x14ac:dyDescent="0.2">
      <c r="A2245" s="107">
        <v>3</v>
      </c>
      <c r="B2245" s="132">
        <v>0.46879629629629632</v>
      </c>
      <c r="C2245" s="108">
        <v>1E-3</v>
      </c>
      <c r="D2245" s="108">
        <v>2E-3</v>
      </c>
      <c r="E2245" s="108">
        <v>1E-3</v>
      </c>
      <c r="F2245" s="108">
        <v>2E-3</v>
      </c>
      <c r="G2245" s="108">
        <v>0</v>
      </c>
      <c r="H2245" s="108">
        <v>6.2E-2</v>
      </c>
      <c r="I2245" s="108">
        <v>2.6619999999999999</v>
      </c>
      <c r="J2245" s="108">
        <v>0</v>
      </c>
      <c r="K2245" s="108">
        <v>0</v>
      </c>
      <c r="L2245" s="108">
        <v>2E-3</v>
      </c>
      <c r="M2245" s="108">
        <v>7.0000000000000001E-3</v>
      </c>
      <c r="N2245" s="108">
        <v>0.63100000000000001</v>
      </c>
      <c r="O2245" s="108">
        <v>5.0000000000000001E-3</v>
      </c>
      <c r="P2245" s="108">
        <v>2.5230000000000001</v>
      </c>
      <c r="Q2245" s="133">
        <v>1.0316700000000001</v>
      </c>
      <c r="R2245" s="134" t="s">
        <v>1026</v>
      </c>
      <c r="S2245" s="108">
        <v>7.5999999999999998E-2</v>
      </c>
    </row>
    <row r="2246" spans="1:19" ht="11.25" thickBot="1" x14ac:dyDescent="0.2">
      <c r="A2246" s="112"/>
    </row>
    <row r="2247" spans="1:19" ht="11.25" thickBot="1" x14ac:dyDescent="0.2">
      <c r="A2247" s="135" t="s">
        <v>362</v>
      </c>
      <c r="B2247" s="112"/>
      <c r="C2247" s="136">
        <v>1E-3</v>
      </c>
      <c r="D2247" s="136">
        <v>2E-3</v>
      </c>
      <c r="E2247" s="136">
        <v>1E-3</v>
      </c>
      <c r="F2247" s="136">
        <v>2E-3</v>
      </c>
      <c r="G2247" s="136">
        <v>0</v>
      </c>
      <c r="H2247" s="136">
        <v>6.2E-2</v>
      </c>
      <c r="I2247" s="136">
        <v>2.6720000000000002</v>
      </c>
      <c r="J2247" s="136">
        <v>0</v>
      </c>
      <c r="K2247" s="136">
        <v>0</v>
      </c>
      <c r="L2247" s="136">
        <v>2E-3</v>
      </c>
      <c r="M2247" s="136">
        <v>8.0000000000000002E-3</v>
      </c>
      <c r="N2247" s="136">
        <v>0.63600000000000001</v>
      </c>
      <c r="O2247" s="136">
        <v>5.0000000000000001E-3</v>
      </c>
      <c r="P2247" s="136">
        <v>2.532</v>
      </c>
      <c r="Q2247" s="137">
        <v>1.0227299999999999</v>
      </c>
      <c r="R2247" s="134" t="s">
        <v>1027</v>
      </c>
      <c r="S2247" s="136">
        <v>7.4999999999999997E-2</v>
      </c>
    </row>
    <row r="2248" spans="1:19" ht="11.25" thickBot="1" x14ac:dyDescent="0.2">
      <c r="A2248" s="112"/>
    </row>
    <row r="2249" spans="1:19" ht="11.25" thickBot="1" x14ac:dyDescent="0.2">
      <c r="A2249" s="138" t="s">
        <v>364</v>
      </c>
      <c r="B2249" s="112"/>
      <c r="C2249" s="136">
        <v>0</v>
      </c>
      <c r="D2249" s="136">
        <v>0</v>
      </c>
      <c r="E2249" s="136">
        <v>0</v>
      </c>
      <c r="F2249" s="136">
        <v>0</v>
      </c>
      <c r="G2249" s="136">
        <v>0</v>
      </c>
      <c r="H2249" s="136">
        <v>0</v>
      </c>
      <c r="I2249" s="136">
        <v>1.6E-2</v>
      </c>
      <c r="J2249" s="136">
        <v>0</v>
      </c>
      <c r="K2249" s="136">
        <v>0</v>
      </c>
      <c r="L2249" s="136">
        <v>0</v>
      </c>
      <c r="M2249" s="136">
        <v>1E-3</v>
      </c>
      <c r="N2249" s="136">
        <v>1.7999999999999999E-2</v>
      </c>
      <c r="O2249" s="136">
        <v>0</v>
      </c>
      <c r="P2249" s="136">
        <v>7.0000000000000001E-3</v>
      </c>
      <c r="Q2249" s="137">
        <v>1.142E-2</v>
      </c>
      <c r="R2249" s="134" t="s">
        <v>1028</v>
      </c>
      <c r="S2249" s="136">
        <v>1E-3</v>
      </c>
    </row>
    <row r="2250" spans="1:19" ht="11.25" thickBot="1" x14ac:dyDescent="0.2">
      <c r="A2250" s="112"/>
    </row>
    <row r="2251" spans="1:19" ht="11.25" thickBot="1" x14ac:dyDescent="0.2">
      <c r="A2251" s="139" t="s">
        <v>366</v>
      </c>
      <c r="B2251" s="112"/>
      <c r="C2251" s="136">
        <v>9.1010000000000009</v>
      </c>
      <c r="D2251" s="136">
        <v>8.452</v>
      </c>
      <c r="E2251" s="136">
        <v>16.48</v>
      </c>
      <c r="F2251" s="136">
        <v>11.99</v>
      </c>
      <c r="G2251" s="136">
        <v>17.53</v>
      </c>
      <c r="H2251" s="136">
        <v>0.60399999999999998</v>
      </c>
      <c r="I2251" s="136">
        <v>0.61599999999999999</v>
      </c>
      <c r="J2251" s="136">
        <v>46.31</v>
      </c>
      <c r="K2251" s="136">
        <v>10.83</v>
      </c>
      <c r="L2251" s="136">
        <v>3.7360000000000002</v>
      </c>
      <c r="M2251" s="136">
        <v>7.2619999999999996</v>
      </c>
      <c r="N2251" s="136">
        <v>2.7930000000000001</v>
      </c>
      <c r="O2251" s="136">
        <v>5.2549999999999999</v>
      </c>
      <c r="P2251" s="136">
        <v>0.28199999999999997</v>
      </c>
      <c r="Q2251" s="140">
        <v>1.117</v>
      </c>
      <c r="R2251" s="134" t="s">
        <v>1029</v>
      </c>
      <c r="S2251" s="136">
        <v>1.2929999999999999</v>
      </c>
    </row>
    <row r="2252" spans="1:19" ht="11.25" thickBot="1" x14ac:dyDescent="0.2">
      <c r="A2252" s="112"/>
    </row>
    <row r="2253" spans="1:19" ht="11.25" thickBot="1" x14ac:dyDescent="0.2">
      <c r="A2253" s="106" t="s">
        <v>357</v>
      </c>
      <c r="B2253" s="106" t="s">
        <v>358</v>
      </c>
      <c r="C2253" s="130" t="s">
        <v>68</v>
      </c>
    </row>
    <row r="2254" spans="1:19" ht="11.25" thickBot="1" x14ac:dyDescent="0.2">
      <c r="A2254" s="112"/>
      <c r="B2254" s="112"/>
      <c r="C2254" s="130" t="s">
        <v>111</v>
      </c>
    </row>
    <row r="2255" spans="1:19" ht="11.25" thickBot="1" x14ac:dyDescent="0.2">
      <c r="A2255" s="107">
        <v>1</v>
      </c>
      <c r="B2255" s="132">
        <v>0.46842592592592597</v>
      </c>
      <c r="C2255" s="108">
        <v>0.06</v>
      </c>
    </row>
    <row r="2256" spans="1:19" ht="11.25" thickBot="1" x14ac:dyDescent="0.2">
      <c r="A2256" s="112"/>
    </row>
    <row r="2257" spans="1:19" ht="11.25" thickBot="1" x14ac:dyDescent="0.2">
      <c r="A2257" s="107">
        <v>2</v>
      </c>
      <c r="B2257" s="132">
        <v>0.46861111111111109</v>
      </c>
      <c r="C2257" s="108">
        <v>5.8999999999999997E-2</v>
      </c>
    </row>
    <row r="2258" spans="1:19" ht="11.25" thickBot="1" x14ac:dyDescent="0.2">
      <c r="A2258" s="112"/>
    </row>
    <row r="2259" spans="1:19" ht="11.25" thickBot="1" x14ac:dyDescent="0.2">
      <c r="A2259" s="107">
        <v>3</v>
      </c>
      <c r="B2259" s="132">
        <v>0.46879629629629632</v>
      </c>
      <c r="C2259" s="108">
        <v>5.8999999999999997E-2</v>
      </c>
    </row>
    <row r="2260" spans="1:19" ht="11.25" thickBot="1" x14ac:dyDescent="0.2">
      <c r="A2260" s="112"/>
    </row>
    <row r="2261" spans="1:19" ht="11.25" thickBot="1" x14ac:dyDescent="0.2">
      <c r="A2261" s="135" t="s">
        <v>362</v>
      </c>
      <c r="B2261" s="112"/>
      <c r="C2261" s="136">
        <v>5.8999999999999997E-2</v>
      </c>
    </row>
    <row r="2262" spans="1:19" ht="11.25" thickBot="1" x14ac:dyDescent="0.2">
      <c r="A2262" s="112"/>
    </row>
    <row r="2263" spans="1:19" ht="11.25" thickBot="1" x14ac:dyDescent="0.2">
      <c r="A2263" s="138" t="s">
        <v>364</v>
      </c>
      <c r="B2263" s="112"/>
      <c r="C2263" s="136">
        <v>1E-3</v>
      </c>
    </row>
    <row r="2264" spans="1:19" ht="11.25" thickBot="1" x14ac:dyDescent="0.2">
      <c r="A2264" s="112"/>
    </row>
    <row r="2265" spans="1:19" ht="11.25" thickBot="1" x14ac:dyDescent="0.2">
      <c r="A2265" s="139" t="s">
        <v>366</v>
      </c>
      <c r="B2265" s="112"/>
      <c r="C2265" s="136">
        <v>0.90800000000000003</v>
      </c>
    </row>
    <row r="2266" spans="1:19" ht="10.5" x14ac:dyDescent="0.15">
      <c r="A2266" s="112"/>
    </row>
    <row r="2267" spans="1:19" x14ac:dyDescent="0.15">
      <c r="A2267" s="129"/>
      <c r="B2267" s="86" t="s">
        <v>1030</v>
      </c>
    </row>
    <row r="2268" spans="1:19" ht="9.75" thickBot="1" x14ac:dyDescent="0.2">
      <c r="A2268" s="81" t="s">
        <v>356</v>
      </c>
    </row>
    <row r="2269" spans="1:19" ht="11.25" thickBot="1" x14ac:dyDescent="0.2">
      <c r="A2269" s="106" t="s">
        <v>357</v>
      </c>
      <c r="B2269" s="106" t="s">
        <v>358</v>
      </c>
      <c r="C2269" s="130" t="s">
        <v>0</v>
      </c>
      <c r="D2269" s="130" t="s">
        <v>1</v>
      </c>
      <c r="E2269" s="130" t="s">
        <v>2</v>
      </c>
      <c r="F2269" s="130" t="s">
        <v>3</v>
      </c>
      <c r="G2269" s="130" t="s">
        <v>4</v>
      </c>
      <c r="H2269" s="130" t="s">
        <v>5</v>
      </c>
      <c r="I2269" s="131" t="s">
        <v>6</v>
      </c>
      <c r="J2269" s="131" t="s">
        <v>7</v>
      </c>
      <c r="K2269" s="130" t="s">
        <v>8</v>
      </c>
      <c r="L2269" s="130" t="s">
        <v>9</v>
      </c>
      <c r="M2269" s="130" t="s">
        <v>10</v>
      </c>
      <c r="N2269" s="130" t="s">
        <v>11</v>
      </c>
      <c r="O2269" s="130" t="s">
        <v>12</v>
      </c>
      <c r="P2269" s="130" t="s">
        <v>13</v>
      </c>
      <c r="Q2269" s="130" t="s">
        <v>14</v>
      </c>
      <c r="R2269" s="130" t="s">
        <v>15</v>
      </c>
      <c r="S2269" s="130" t="s">
        <v>16</v>
      </c>
    </row>
    <row r="2270" spans="1:19" ht="11.25" thickBot="1" x14ac:dyDescent="0.2">
      <c r="A2270" s="112"/>
      <c r="B2270" s="112"/>
      <c r="C2270" s="130" t="s">
        <v>111</v>
      </c>
      <c r="D2270" s="130" t="s">
        <v>111</v>
      </c>
      <c r="E2270" s="130" t="s">
        <v>111</v>
      </c>
      <c r="F2270" s="130" t="s">
        <v>111</v>
      </c>
      <c r="G2270" s="130" t="s">
        <v>111</v>
      </c>
      <c r="H2270" s="130" t="s">
        <v>111</v>
      </c>
      <c r="I2270" s="131" t="s">
        <v>111</v>
      </c>
      <c r="J2270" s="131" t="s">
        <v>111</v>
      </c>
      <c r="K2270" s="130" t="s">
        <v>111</v>
      </c>
      <c r="L2270" s="130" t="s">
        <v>111</v>
      </c>
      <c r="M2270" s="130" t="s">
        <v>111</v>
      </c>
      <c r="N2270" s="130" t="s">
        <v>111</v>
      </c>
      <c r="O2270" s="130" t="s">
        <v>111</v>
      </c>
      <c r="P2270" s="130" t="s">
        <v>111</v>
      </c>
      <c r="Q2270" s="130" t="s">
        <v>111</v>
      </c>
      <c r="R2270" s="130" t="s">
        <v>111</v>
      </c>
      <c r="S2270" s="130" t="s">
        <v>111</v>
      </c>
    </row>
    <row r="2271" spans="1:19" ht="11.25" thickBot="1" x14ac:dyDescent="0.2">
      <c r="A2271" s="107">
        <v>1</v>
      </c>
      <c r="B2271" s="132">
        <v>0.47356481481481483</v>
      </c>
      <c r="C2271" s="108">
        <v>1.2430000000000001</v>
      </c>
      <c r="D2271" s="108">
        <v>14.48</v>
      </c>
      <c r="E2271" s="108">
        <v>6.0750000000000002</v>
      </c>
      <c r="F2271" s="108">
        <v>228.9</v>
      </c>
      <c r="G2271" s="141" t="s">
        <v>1031</v>
      </c>
      <c r="H2271" s="108">
        <v>2.5249999999999999</v>
      </c>
      <c r="I2271" s="133">
        <v>1.09483</v>
      </c>
      <c r="J2271" s="134" t="s">
        <v>1032</v>
      </c>
      <c r="K2271" s="141" t="s">
        <v>1033</v>
      </c>
      <c r="L2271" s="108">
        <v>0.90500000000000003</v>
      </c>
      <c r="M2271" s="108">
        <v>0.73499999999999999</v>
      </c>
      <c r="N2271" s="108">
        <v>0.41599999999999998</v>
      </c>
      <c r="O2271" s="108">
        <v>-0.02</v>
      </c>
      <c r="P2271" s="108">
        <v>5.96</v>
      </c>
      <c r="Q2271" s="108">
        <v>-2.5000000000000001E-2</v>
      </c>
      <c r="R2271" s="108">
        <v>3.5000000000000003E-2</v>
      </c>
      <c r="S2271" s="108">
        <v>47.15</v>
      </c>
    </row>
    <row r="2272" spans="1:19" ht="11.25" thickBot="1" x14ac:dyDescent="0.2">
      <c r="A2272" s="112"/>
    </row>
    <row r="2273" spans="1:19" ht="11.25" thickBot="1" x14ac:dyDescent="0.2">
      <c r="A2273" s="107">
        <v>2</v>
      </c>
      <c r="B2273" s="132">
        <v>0.47373842592592591</v>
      </c>
      <c r="C2273" s="108">
        <v>2.1549999999999998</v>
      </c>
      <c r="D2273" s="108">
        <v>14.76</v>
      </c>
      <c r="E2273" s="108">
        <v>8.2949999999999999</v>
      </c>
      <c r="F2273" s="108">
        <v>226.1</v>
      </c>
      <c r="G2273" s="141" t="s">
        <v>1034</v>
      </c>
      <c r="H2273" s="108">
        <v>4.5970000000000004</v>
      </c>
      <c r="I2273" s="133">
        <v>1.0946400000000001</v>
      </c>
      <c r="J2273" s="134" t="s">
        <v>1035</v>
      </c>
      <c r="K2273" s="141" t="s">
        <v>1036</v>
      </c>
      <c r="L2273" s="108">
        <v>0.91200000000000003</v>
      </c>
      <c r="M2273" s="108">
        <v>0.73899999999999999</v>
      </c>
      <c r="N2273" s="108">
        <v>0.39400000000000002</v>
      </c>
      <c r="O2273" s="108">
        <v>-1.4999999999999999E-2</v>
      </c>
      <c r="P2273" s="108">
        <v>5.9279999999999999</v>
      </c>
      <c r="Q2273" s="108">
        <v>-2.4E-2</v>
      </c>
      <c r="R2273" s="108">
        <v>3.5000000000000003E-2</v>
      </c>
      <c r="S2273" s="108">
        <v>45.73</v>
      </c>
    </row>
    <row r="2274" spans="1:19" ht="11.25" thickBot="1" x14ac:dyDescent="0.2">
      <c r="A2274" s="112"/>
    </row>
    <row r="2275" spans="1:19" ht="11.25" thickBot="1" x14ac:dyDescent="0.2">
      <c r="A2275" s="107">
        <v>3</v>
      </c>
      <c r="B2275" s="132">
        <v>0.47392361111111114</v>
      </c>
      <c r="C2275" s="108">
        <v>2.3290000000000002</v>
      </c>
      <c r="D2275" s="108">
        <v>14.71</v>
      </c>
      <c r="E2275" s="108">
        <v>6.9569999999999999</v>
      </c>
      <c r="F2275" s="108">
        <v>228.9</v>
      </c>
      <c r="G2275" s="141" t="s">
        <v>1037</v>
      </c>
      <c r="H2275" s="108">
        <v>11.55</v>
      </c>
      <c r="I2275" s="133">
        <v>1.10487</v>
      </c>
      <c r="J2275" s="134" t="s">
        <v>1038</v>
      </c>
      <c r="K2275" s="141" t="s">
        <v>1039</v>
      </c>
      <c r="L2275" s="108">
        <v>0.95799999999999996</v>
      </c>
      <c r="M2275" s="108">
        <v>0.752</v>
      </c>
      <c r="N2275" s="108">
        <v>0.41399999999999998</v>
      </c>
      <c r="O2275" s="108">
        <v>-2.1000000000000001E-2</v>
      </c>
      <c r="P2275" s="108">
        <v>5.8259999999999996</v>
      </c>
      <c r="Q2275" s="108">
        <v>-2.5000000000000001E-2</v>
      </c>
      <c r="R2275" s="108">
        <v>3.7999999999999999E-2</v>
      </c>
      <c r="S2275" s="108">
        <v>44.96</v>
      </c>
    </row>
    <row r="2276" spans="1:19" ht="11.25" thickBot="1" x14ac:dyDescent="0.2">
      <c r="A2276" s="112"/>
    </row>
    <row r="2277" spans="1:19" ht="11.25" thickBot="1" x14ac:dyDescent="0.2">
      <c r="A2277" s="135" t="s">
        <v>362</v>
      </c>
      <c r="B2277" s="112"/>
      <c r="C2277" s="136">
        <v>1.909</v>
      </c>
      <c r="D2277" s="136">
        <v>14.65</v>
      </c>
      <c r="E2277" s="136">
        <v>7.109</v>
      </c>
      <c r="F2277" s="136">
        <v>227.9</v>
      </c>
      <c r="G2277" s="141" t="s">
        <v>1040</v>
      </c>
      <c r="H2277" s="136">
        <v>6.2229999999999999</v>
      </c>
      <c r="I2277" s="137">
        <v>1.0981099999999999</v>
      </c>
      <c r="J2277" s="134" t="s">
        <v>1041</v>
      </c>
      <c r="K2277" s="141" t="s">
        <v>1042</v>
      </c>
      <c r="L2277" s="136">
        <v>0.92500000000000004</v>
      </c>
      <c r="M2277" s="136">
        <v>0.74199999999999999</v>
      </c>
      <c r="N2277" s="136">
        <v>0.40799999999999997</v>
      </c>
      <c r="O2277" s="136">
        <v>-1.9E-2</v>
      </c>
      <c r="P2277" s="136">
        <v>5.9050000000000002</v>
      </c>
      <c r="Q2277" s="136">
        <v>-2.5000000000000001E-2</v>
      </c>
      <c r="R2277" s="136">
        <v>3.5999999999999997E-2</v>
      </c>
      <c r="S2277" s="136">
        <v>45.94</v>
      </c>
    </row>
    <row r="2278" spans="1:19" ht="11.25" thickBot="1" x14ac:dyDescent="0.2">
      <c r="A2278" s="112"/>
    </row>
    <row r="2279" spans="1:19" ht="11.25" thickBot="1" x14ac:dyDescent="0.2">
      <c r="A2279" s="138" t="s">
        <v>364</v>
      </c>
      <c r="B2279" s="112"/>
      <c r="C2279" s="136">
        <v>0.58299999999999996</v>
      </c>
      <c r="D2279" s="136">
        <v>0.14699999999999999</v>
      </c>
      <c r="E2279" s="136">
        <v>1.1180000000000001</v>
      </c>
      <c r="F2279" s="136">
        <v>1.607</v>
      </c>
      <c r="G2279" s="141" t="s">
        <v>1043</v>
      </c>
      <c r="H2279" s="136">
        <v>4.726</v>
      </c>
      <c r="I2279" s="137">
        <v>5.8500000000000002E-3</v>
      </c>
      <c r="J2279" s="134" t="s">
        <v>1044</v>
      </c>
      <c r="K2279" s="141" t="s">
        <v>1045</v>
      </c>
      <c r="L2279" s="136">
        <v>2.9000000000000001E-2</v>
      </c>
      <c r="M2279" s="136">
        <v>8.9999999999999993E-3</v>
      </c>
      <c r="N2279" s="136">
        <v>1.2E-2</v>
      </c>
      <c r="O2279" s="136">
        <v>3.0000000000000001E-3</v>
      </c>
      <c r="P2279" s="136">
        <v>7.0000000000000007E-2</v>
      </c>
      <c r="Q2279" s="136">
        <v>1E-3</v>
      </c>
      <c r="R2279" s="136">
        <v>2E-3</v>
      </c>
      <c r="S2279" s="136">
        <v>1.1100000000000001</v>
      </c>
    </row>
    <row r="2280" spans="1:19" ht="11.25" thickBot="1" x14ac:dyDescent="0.2">
      <c r="A2280" s="112"/>
    </row>
    <row r="2281" spans="1:19" ht="11.25" thickBot="1" x14ac:dyDescent="0.2">
      <c r="A2281" s="139" t="s">
        <v>366</v>
      </c>
      <c r="B2281" s="112"/>
      <c r="C2281" s="136">
        <v>30.56</v>
      </c>
      <c r="D2281" s="136">
        <v>1.006</v>
      </c>
      <c r="E2281" s="136">
        <v>15.72</v>
      </c>
      <c r="F2281" s="136">
        <v>0.70499999999999996</v>
      </c>
      <c r="G2281" s="141" t="s">
        <v>1046</v>
      </c>
      <c r="H2281" s="136">
        <v>75.95</v>
      </c>
      <c r="I2281" s="140">
        <v>0.53300000000000003</v>
      </c>
      <c r="J2281" s="134" t="s">
        <v>485</v>
      </c>
      <c r="K2281" s="141" t="s">
        <v>1047</v>
      </c>
      <c r="L2281" s="136">
        <v>3.0979999999999999</v>
      </c>
      <c r="M2281" s="136">
        <v>1.234</v>
      </c>
      <c r="N2281" s="136">
        <v>3.0049999999999999</v>
      </c>
      <c r="O2281" s="136">
        <v>17.04</v>
      </c>
      <c r="P2281" s="136">
        <v>1.1819999999999999</v>
      </c>
      <c r="Q2281" s="136">
        <v>2.2759999999999998</v>
      </c>
      <c r="R2281" s="136">
        <v>4.601</v>
      </c>
      <c r="S2281" s="136">
        <v>2.4159999999999999</v>
      </c>
    </row>
    <row r="2282" spans="1:19" ht="11.25" thickBot="1" x14ac:dyDescent="0.2">
      <c r="A2282" s="112"/>
    </row>
    <row r="2283" spans="1:19" ht="11.25" thickBot="1" x14ac:dyDescent="0.2">
      <c r="A2283" s="106" t="s">
        <v>357</v>
      </c>
      <c r="B2283" s="106" t="s">
        <v>358</v>
      </c>
      <c r="C2283" s="130" t="s">
        <v>17</v>
      </c>
      <c r="D2283" s="130" t="s">
        <v>18</v>
      </c>
      <c r="E2283" s="131" t="s">
        <v>19</v>
      </c>
      <c r="F2283" s="131" t="s">
        <v>20</v>
      </c>
      <c r="G2283" s="130" t="s">
        <v>21</v>
      </c>
      <c r="H2283" s="130" t="s">
        <v>22</v>
      </c>
      <c r="I2283" s="130" t="s">
        <v>23</v>
      </c>
      <c r="J2283" s="130" t="s">
        <v>24</v>
      </c>
      <c r="K2283" s="131" t="s">
        <v>25</v>
      </c>
      <c r="L2283" s="131" t="s">
        <v>26</v>
      </c>
      <c r="M2283" s="130" t="s">
        <v>27</v>
      </c>
      <c r="N2283" s="130" t="s">
        <v>28</v>
      </c>
      <c r="O2283" s="130" t="s">
        <v>29</v>
      </c>
      <c r="P2283" s="130" t="s">
        <v>30</v>
      </c>
      <c r="Q2283" s="130" t="s">
        <v>31</v>
      </c>
      <c r="R2283" s="130" t="s">
        <v>32</v>
      </c>
      <c r="S2283" s="130" t="s">
        <v>33</v>
      </c>
    </row>
    <row r="2284" spans="1:19" ht="11.25" thickBot="1" x14ac:dyDescent="0.2">
      <c r="A2284" s="112"/>
      <c r="B2284" s="112"/>
      <c r="C2284" s="130" t="s">
        <v>111</v>
      </c>
      <c r="D2284" s="130" t="s">
        <v>111</v>
      </c>
      <c r="E2284" s="131" t="s">
        <v>111</v>
      </c>
      <c r="F2284" s="131" t="s">
        <v>111</v>
      </c>
      <c r="G2284" s="130" t="s">
        <v>111</v>
      </c>
      <c r="H2284" s="130" t="s">
        <v>111</v>
      </c>
      <c r="I2284" s="130" t="s">
        <v>111</v>
      </c>
      <c r="J2284" s="130" t="s">
        <v>111</v>
      </c>
      <c r="K2284" s="131" t="s">
        <v>111</v>
      </c>
      <c r="L2284" s="131" t="s">
        <v>111</v>
      </c>
      <c r="M2284" s="130" t="s">
        <v>111</v>
      </c>
      <c r="N2284" s="130" t="s">
        <v>111</v>
      </c>
      <c r="O2284" s="130" t="s">
        <v>111</v>
      </c>
      <c r="P2284" s="130" t="s">
        <v>111</v>
      </c>
      <c r="Q2284" s="130" t="s">
        <v>111</v>
      </c>
      <c r="R2284" s="130" t="s">
        <v>111</v>
      </c>
      <c r="S2284" s="130" t="s">
        <v>111</v>
      </c>
    </row>
    <row r="2285" spans="1:19" ht="11.25" thickBot="1" x14ac:dyDescent="0.2">
      <c r="A2285" s="107">
        <v>1</v>
      </c>
      <c r="B2285" s="132">
        <v>0.47356481481481483</v>
      </c>
      <c r="C2285" s="108">
        <v>-6.5000000000000002E-2</v>
      </c>
      <c r="D2285" s="108">
        <v>6.0000000000000001E-3</v>
      </c>
      <c r="E2285" s="133">
        <v>1.0498400000000001</v>
      </c>
      <c r="F2285" s="133">
        <v>0.97048999999999996</v>
      </c>
      <c r="G2285" s="108">
        <v>1.2999999999999999E-2</v>
      </c>
      <c r="H2285" s="108">
        <v>-0.374</v>
      </c>
      <c r="I2285" s="108">
        <v>0.03</v>
      </c>
      <c r="J2285" s="108">
        <v>9.1999999999999998E-2</v>
      </c>
      <c r="K2285" s="133">
        <v>1.07118</v>
      </c>
      <c r="L2285" s="134" t="s">
        <v>1048</v>
      </c>
      <c r="M2285" s="108">
        <v>11.04</v>
      </c>
      <c r="N2285" s="108">
        <v>0.126</v>
      </c>
      <c r="O2285" s="108">
        <v>0</v>
      </c>
      <c r="P2285" s="108">
        <v>0</v>
      </c>
      <c r="Q2285" s="108">
        <v>1E-3</v>
      </c>
      <c r="R2285" s="108">
        <v>1.0880000000000001</v>
      </c>
      <c r="S2285" s="108">
        <v>2.5999999999999999E-2</v>
      </c>
    </row>
    <row r="2286" spans="1:19" ht="11.25" thickBot="1" x14ac:dyDescent="0.2">
      <c r="A2286" s="112"/>
    </row>
    <row r="2287" spans="1:19" ht="11.25" thickBot="1" x14ac:dyDescent="0.2">
      <c r="A2287" s="107">
        <v>2</v>
      </c>
      <c r="B2287" s="132">
        <v>0.47373842592592591</v>
      </c>
      <c r="C2287" s="108">
        <v>6.4000000000000001E-2</v>
      </c>
      <c r="D2287" s="108">
        <v>5.0000000000000001E-3</v>
      </c>
      <c r="E2287" s="133">
        <v>1.0777699999999999</v>
      </c>
      <c r="F2287" s="133">
        <v>0.97626000000000002</v>
      </c>
      <c r="G2287" s="108">
        <v>-3.0000000000000001E-3</v>
      </c>
      <c r="H2287" s="108">
        <v>2E-3</v>
      </c>
      <c r="I2287" s="108">
        <v>2.9000000000000001E-2</v>
      </c>
      <c r="J2287" s="108">
        <v>8.7999999999999995E-2</v>
      </c>
      <c r="K2287" s="133">
        <v>1.0875600000000001</v>
      </c>
      <c r="L2287" s="134" t="s">
        <v>1049</v>
      </c>
      <c r="M2287" s="108">
        <v>10.95</v>
      </c>
      <c r="N2287" s="108">
        <v>0.124</v>
      </c>
      <c r="O2287" s="108">
        <v>1E-3</v>
      </c>
      <c r="P2287" s="108">
        <v>0</v>
      </c>
      <c r="Q2287" s="108">
        <v>1E-3</v>
      </c>
      <c r="R2287" s="108">
        <v>1.0289999999999999</v>
      </c>
      <c r="S2287" s="108">
        <v>2.8000000000000001E-2</v>
      </c>
    </row>
    <row r="2288" spans="1:19" ht="11.25" thickBot="1" x14ac:dyDescent="0.2">
      <c r="A2288" s="112"/>
    </row>
    <row r="2289" spans="1:19" ht="11.25" thickBot="1" x14ac:dyDescent="0.2">
      <c r="A2289" s="107">
        <v>3</v>
      </c>
      <c r="B2289" s="132">
        <v>0.47392361111111114</v>
      </c>
      <c r="C2289" s="108">
        <v>3.1E-2</v>
      </c>
      <c r="D2289" s="108">
        <v>5.0000000000000001E-3</v>
      </c>
      <c r="E2289" s="133">
        <v>1.07239</v>
      </c>
      <c r="F2289" s="133">
        <v>0.97055000000000002</v>
      </c>
      <c r="G2289" s="108">
        <v>2.4E-2</v>
      </c>
      <c r="H2289" s="108">
        <v>-0.38200000000000001</v>
      </c>
      <c r="I2289" s="108">
        <v>0.03</v>
      </c>
      <c r="J2289" s="108">
        <v>0.09</v>
      </c>
      <c r="K2289" s="133">
        <v>1.1005499999999999</v>
      </c>
      <c r="L2289" s="134" t="s">
        <v>1050</v>
      </c>
      <c r="M2289" s="108">
        <v>11.03</v>
      </c>
      <c r="N2289" s="108">
        <v>0.11799999999999999</v>
      </c>
      <c r="O2289" s="108">
        <v>0</v>
      </c>
      <c r="P2289" s="108">
        <v>1E-3</v>
      </c>
      <c r="Q2289" s="108">
        <v>2E-3</v>
      </c>
      <c r="R2289" s="108">
        <v>1.0349999999999999</v>
      </c>
      <c r="S2289" s="108">
        <v>2.4E-2</v>
      </c>
    </row>
    <row r="2290" spans="1:19" ht="11.25" thickBot="1" x14ac:dyDescent="0.2">
      <c r="A2290" s="112"/>
    </row>
    <row r="2291" spans="1:19" ht="11.25" thickBot="1" x14ac:dyDescent="0.2">
      <c r="A2291" s="135" t="s">
        <v>362</v>
      </c>
      <c r="B2291" s="112"/>
      <c r="C2291" s="136">
        <v>0.01</v>
      </c>
      <c r="D2291" s="136">
        <v>5.0000000000000001E-3</v>
      </c>
      <c r="E2291" s="137">
        <v>1.06667</v>
      </c>
      <c r="F2291" s="137">
        <v>0.97243999999999997</v>
      </c>
      <c r="G2291" s="136">
        <v>1.0999999999999999E-2</v>
      </c>
      <c r="H2291" s="136">
        <v>-0.251</v>
      </c>
      <c r="I2291" s="136">
        <v>0.03</v>
      </c>
      <c r="J2291" s="136">
        <v>0.09</v>
      </c>
      <c r="K2291" s="137">
        <v>1.08643</v>
      </c>
      <c r="L2291" s="134" t="s">
        <v>1051</v>
      </c>
      <c r="M2291" s="136">
        <v>11.01</v>
      </c>
      <c r="N2291" s="136">
        <v>0.123</v>
      </c>
      <c r="O2291" s="136">
        <v>0</v>
      </c>
      <c r="P2291" s="136">
        <v>0</v>
      </c>
      <c r="Q2291" s="136">
        <v>1E-3</v>
      </c>
      <c r="R2291" s="136">
        <v>1.0509999999999999</v>
      </c>
      <c r="S2291" s="136">
        <v>2.5999999999999999E-2</v>
      </c>
    </row>
    <row r="2292" spans="1:19" ht="11.25" thickBot="1" x14ac:dyDescent="0.2">
      <c r="A2292" s="112"/>
    </row>
    <row r="2293" spans="1:19" ht="11.25" thickBot="1" x14ac:dyDescent="0.2">
      <c r="A2293" s="138" t="s">
        <v>364</v>
      </c>
      <c r="B2293" s="112"/>
      <c r="C2293" s="136">
        <v>6.7000000000000004E-2</v>
      </c>
      <c r="D2293" s="136">
        <v>1E-3</v>
      </c>
      <c r="E2293" s="137">
        <v>1.482E-2</v>
      </c>
      <c r="F2293" s="137">
        <v>3.32E-3</v>
      </c>
      <c r="G2293" s="136">
        <v>1.2999999999999999E-2</v>
      </c>
      <c r="H2293" s="136">
        <v>0.22</v>
      </c>
      <c r="I2293" s="136">
        <v>0</v>
      </c>
      <c r="J2293" s="136">
        <v>2E-3</v>
      </c>
      <c r="K2293" s="137">
        <v>1.472E-2</v>
      </c>
      <c r="L2293" s="134" t="s">
        <v>1052</v>
      </c>
      <c r="M2293" s="136">
        <v>4.5999999999999999E-2</v>
      </c>
      <c r="N2293" s="136">
        <v>4.0000000000000001E-3</v>
      </c>
      <c r="O2293" s="136">
        <v>0</v>
      </c>
      <c r="P2293" s="136">
        <v>0</v>
      </c>
      <c r="Q2293" s="136">
        <v>0</v>
      </c>
      <c r="R2293" s="136">
        <v>3.3000000000000002E-2</v>
      </c>
      <c r="S2293" s="136">
        <v>2E-3</v>
      </c>
    </row>
    <row r="2294" spans="1:19" ht="11.25" thickBot="1" x14ac:dyDescent="0.2">
      <c r="A2294" s="112"/>
    </row>
    <row r="2295" spans="1:19" ht="11.25" thickBot="1" x14ac:dyDescent="0.2">
      <c r="A2295" s="139" t="s">
        <v>366</v>
      </c>
      <c r="B2295" s="112"/>
      <c r="C2295" s="136">
        <v>690.9</v>
      </c>
      <c r="D2295" s="136">
        <v>17.829999999999998</v>
      </c>
      <c r="E2295" s="140">
        <v>1.389</v>
      </c>
      <c r="F2295" s="140">
        <v>0.34100000000000003</v>
      </c>
      <c r="G2295" s="136">
        <v>120.3</v>
      </c>
      <c r="H2295" s="136">
        <v>87.41</v>
      </c>
      <c r="I2295" s="136">
        <v>0.96399999999999997</v>
      </c>
      <c r="J2295" s="136">
        <v>2.3250000000000002</v>
      </c>
      <c r="K2295" s="140">
        <v>1.355</v>
      </c>
      <c r="L2295" s="134" t="s">
        <v>1053</v>
      </c>
      <c r="M2295" s="136">
        <v>0.41499999999999998</v>
      </c>
      <c r="N2295" s="136">
        <v>3.1640000000000001</v>
      </c>
      <c r="O2295" s="136">
        <v>84.23</v>
      </c>
      <c r="P2295" s="136">
        <v>30.83</v>
      </c>
      <c r="Q2295" s="136">
        <v>24.69</v>
      </c>
      <c r="R2295" s="136">
        <v>3.1</v>
      </c>
      <c r="S2295" s="136">
        <v>7.33</v>
      </c>
    </row>
    <row r="2296" spans="1:19" ht="11.25" thickBot="1" x14ac:dyDescent="0.2">
      <c r="A2296" s="112"/>
    </row>
    <row r="2297" spans="1:19" ht="11.25" thickBot="1" x14ac:dyDescent="0.2">
      <c r="A2297" s="106" t="s">
        <v>357</v>
      </c>
      <c r="B2297" s="106" t="s">
        <v>358</v>
      </c>
      <c r="C2297" s="131" t="s">
        <v>34</v>
      </c>
      <c r="D2297" s="131" t="s">
        <v>35</v>
      </c>
      <c r="E2297" s="130" t="s">
        <v>36</v>
      </c>
      <c r="F2297" s="130" t="s">
        <v>37</v>
      </c>
      <c r="G2297" s="130" t="s">
        <v>38</v>
      </c>
      <c r="H2297" s="130" t="s">
        <v>39</v>
      </c>
      <c r="I2297" s="130" t="s">
        <v>40</v>
      </c>
      <c r="J2297" s="130" t="s">
        <v>41</v>
      </c>
      <c r="K2297" s="130" t="s">
        <v>42</v>
      </c>
      <c r="L2297" s="130" t="s">
        <v>43</v>
      </c>
      <c r="M2297" s="130" t="s">
        <v>44</v>
      </c>
      <c r="N2297" s="130" t="s">
        <v>45</v>
      </c>
      <c r="O2297" s="130" t="s">
        <v>46</v>
      </c>
      <c r="P2297" s="130" t="s">
        <v>47</v>
      </c>
      <c r="Q2297" s="130" t="s">
        <v>48</v>
      </c>
      <c r="R2297" s="130" t="s">
        <v>49</v>
      </c>
      <c r="S2297" s="130" t="s">
        <v>50</v>
      </c>
    </row>
    <row r="2298" spans="1:19" ht="11.25" thickBot="1" x14ac:dyDescent="0.2">
      <c r="A2298" s="112"/>
      <c r="B2298" s="112"/>
      <c r="C2298" s="131" t="s">
        <v>111</v>
      </c>
      <c r="D2298" s="131" t="s">
        <v>111</v>
      </c>
      <c r="E2298" s="130" t="s">
        <v>111</v>
      </c>
      <c r="F2298" s="130" t="s">
        <v>111</v>
      </c>
      <c r="G2298" s="130" t="s">
        <v>111</v>
      </c>
      <c r="H2298" s="130" t="s">
        <v>111</v>
      </c>
      <c r="I2298" s="130" t="s">
        <v>111</v>
      </c>
      <c r="J2298" s="130" t="s">
        <v>111</v>
      </c>
      <c r="K2298" s="130" t="s">
        <v>111</v>
      </c>
      <c r="L2298" s="130" t="s">
        <v>111</v>
      </c>
      <c r="M2298" s="130" t="s">
        <v>111</v>
      </c>
      <c r="N2298" s="130" t="s">
        <v>111</v>
      </c>
      <c r="O2298" s="130" t="s">
        <v>111</v>
      </c>
      <c r="P2298" s="130" t="s">
        <v>111</v>
      </c>
      <c r="Q2298" s="130" t="s">
        <v>111</v>
      </c>
      <c r="R2298" s="130" t="s">
        <v>111</v>
      </c>
      <c r="S2298" s="130" t="s">
        <v>111</v>
      </c>
    </row>
    <row r="2299" spans="1:19" ht="11.25" thickBot="1" x14ac:dyDescent="0.2">
      <c r="A2299" s="107">
        <v>1</v>
      </c>
      <c r="B2299" s="132">
        <v>0.47356481481481483</v>
      </c>
      <c r="C2299" s="133">
        <v>1.0307500000000001</v>
      </c>
      <c r="D2299" s="134" t="s">
        <v>1054</v>
      </c>
      <c r="E2299" s="108">
        <v>7.1999999999999995E-2</v>
      </c>
      <c r="F2299" s="108">
        <v>3.5999999999999997E-2</v>
      </c>
      <c r="G2299" s="108">
        <v>8.9999999999999993E-3</v>
      </c>
      <c r="H2299" s="108">
        <v>4.0000000000000001E-3</v>
      </c>
      <c r="I2299" s="108">
        <v>0.14199999999999999</v>
      </c>
      <c r="J2299" s="108">
        <v>0.13900000000000001</v>
      </c>
      <c r="K2299" s="108">
        <v>1.4E-2</v>
      </c>
      <c r="L2299" s="108">
        <v>1.2E-2</v>
      </c>
      <c r="M2299" s="108">
        <v>3.0000000000000001E-3</v>
      </c>
      <c r="N2299" s="108">
        <v>6.0000000000000001E-3</v>
      </c>
      <c r="O2299" s="108">
        <v>2E-3</v>
      </c>
      <c r="P2299" s="108">
        <v>0</v>
      </c>
      <c r="Q2299" s="108">
        <v>1E-3</v>
      </c>
      <c r="R2299" s="108">
        <v>0</v>
      </c>
      <c r="S2299" s="108">
        <v>0</v>
      </c>
    </row>
    <row r="2300" spans="1:19" ht="11.25" thickBot="1" x14ac:dyDescent="0.2">
      <c r="A2300" s="112"/>
    </row>
    <row r="2301" spans="1:19" ht="11.25" thickBot="1" x14ac:dyDescent="0.2">
      <c r="A2301" s="107">
        <v>2</v>
      </c>
      <c r="B2301" s="132">
        <v>0.47373842592592591</v>
      </c>
      <c r="C2301" s="133">
        <v>1.0427299999999999</v>
      </c>
      <c r="D2301" s="134" t="s">
        <v>1055</v>
      </c>
      <c r="E2301" s="108">
        <v>7.2999999999999995E-2</v>
      </c>
      <c r="F2301" s="108">
        <v>3.7999999999999999E-2</v>
      </c>
      <c r="G2301" s="108">
        <v>5.0000000000000001E-3</v>
      </c>
      <c r="H2301" s="108">
        <v>3.0000000000000001E-3</v>
      </c>
      <c r="I2301" s="108">
        <v>0.13900000000000001</v>
      </c>
      <c r="J2301" s="108">
        <v>0.14000000000000001</v>
      </c>
      <c r="K2301" s="108">
        <v>1.4E-2</v>
      </c>
      <c r="L2301" s="108">
        <v>1.2999999999999999E-2</v>
      </c>
      <c r="M2301" s="108">
        <v>3.0000000000000001E-3</v>
      </c>
      <c r="N2301" s="108">
        <v>8.0000000000000002E-3</v>
      </c>
      <c r="O2301" s="108">
        <v>2E-3</v>
      </c>
      <c r="P2301" s="108">
        <v>0</v>
      </c>
      <c r="Q2301" s="108">
        <v>1E-3</v>
      </c>
      <c r="R2301" s="108">
        <v>0</v>
      </c>
      <c r="S2301" s="108">
        <v>0</v>
      </c>
    </row>
    <row r="2302" spans="1:19" ht="11.25" thickBot="1" x14ac:dyDescent="0.2">
      <c r="A2302" s="112"/>
    </row>
    <row r="2303" spans="1:19" ht="11.25" thickBot="1" x14ac:dyDescent="0.2">
      <c r="A2303" s="107">
        <v>3</v>
      </c>
      <c r="B2303" s="132">
        <v>0.47392361111111114</v>
      </c>
      <c r="C2303" s="133">
        <v>1.0508500000000001</v>
      </c>
      <c r="D2303" s="134" t="s">
        <v>1056</v>
      </c>
      <c r="E2303" s="108">
        <v>7.8E-2</v>
      </c>
      <c r="F2303" s="108">
        <v>3.5000000000000003E-2</v>
      </c>
      <c r="G2303" s="108">
        <v>2E-3</v>
      </c>
      <c r="H2303" s="108">
        <v>4.0000000000000001E-3</v>
      </c>
      <c r="I2303" s="108">
        <v>0.13700000000000001</v>
      </c>
      <c r="J2303" s="108">
        <v>0.14299999999999999</v>
      </c>
      <c r="K2303" s="108">
        <v>1.2999999999999999E-2</v>
      </c>
      <c r="L2303" s="108">
        <v>1.2E-2</v>
      </c>
      <c r="M2303" s="108">
        <v>3.0000000000000001E-3</v>
      </c>
      <c r="N2303" s="108">
        <v>8.0000000000000002E-3</v>
      </c>
      <c r="O2303" s="108">
        <v>1E-3</v>
      </c>
      <c r="P2303" s="108">
        <v>0</v>
      </c>
      <c r="Q2303" s="108">
        <v>1E-3</v>
      </c>
      <c r="R2303" s="108">
        <v>0</v>
      </c>
      <c r="S2303" s="108">
        <v>1E-3</v>
      </c>
    </row>
    <row r="2304" spans="1:19" ht="11.25" thickBot="1" x14ac:dyDescent="0.2">
      <c r="A2304" s="112"/>
    </row>
    <row r="2305" spans="1:19" ht="11.25" thickBot="1" x14ac:dyDescent="0.2">
      <c r="A2305" s="135" t="s">
        <v>362</v>
      </c>
      <c r="B2305" s="112"/>
      <c r="C2305" s="137">
        <v>1.0414399999999999</v>
      </c>
      <c r="D2305" s="134" t="s">
        <v>1057</v>
      </c>
      <c r="E2305" s="136">
        <v>7.3999999999999996E-2</v>
      </c>
      <c r="F2305" s="136">
        <v>3.5999999999999997E-2</v>
      </c>
      <c r="G2305" s="136">
        <v>5.0000000000000001E-3</v>
      </c>
      <c r="H2305" s="136">
        <v>4.0000000000000001E-3</v>
      </c>
      <c r="I2305" s="136">
        <v>0.14000000000000001</v>
      </c>
      <c r="J2305" s="136">
        <v>0.14000000000000001</v>
      </c>
      <c r="K2305" s="136">
        <v>1.2999999999999999E-2</v>
      </c>
      <c r="L2305" s="136">
        <v>1.2E-2</v>
      </c>
      <c r="M2305" s="136">
        <v>3.0000000000000001E-3</v>
      </c>
      <c r="N2305" s="136">
        <v>7.0000000000000001E-3</v>
      </c>
      <c r="O2305" s="136">
        <v>2E-3</v>
      </c>
      <c r="P2305" s="136">
        <v>0</v>
      </c>
      <c r="Q2305" s="136">
        <v>1E-3</v>
      </c>
      <c r="R2305" s="136">
        <v>0</v>
      </c>
      <c r="S2305" s="136">
        <v>0</v>
      </c>
    </row>
    <row r="2306" spans="1:19" ht="11.25" thickBot="1" x14ac:dyDescent="0.2">
      <c r="A2306" s="112"/>
    </row>
    <row r="2307" spans="1:19" ht="11.25" thickBot="1" x14ac:dyDescent="0.2">
      <c r="A2307" s="138" t="s">
        <v>364</v>
      </c>
      <c r="B2307" s="112"/>
      <c r="C2307" s="137">
        <v>1.0109999999999999E-2</v>
      </c>
      <c r="D2307" s="134" t="s">
        <v>1058</v>
      </c>
      <c r="E2307" s="136">
        <v>3.0000000000000001E-3</v>
      </c>
      <c r="F2307" s="136">
        <v>2E-3</v>
      </c>
      <c r="G2307" s="136">
        <v>4.0000000000000001E-3</v>
      </c>
      <c r="H2307" s="136">
        <v>0</v>
      </c>
      <c r="I2307" s="136">
        <v>2E-3</v>
      </c>
      <c r="J2307" s="136">
        <v>2E-3</v>
      </c>
      <c r="K2307" s="136">
        <v>0</v>
      </c>
      <c r="L2307" s="136">
        <v>1E-3</v>
      </c>
      <c r="M2307" s="136">
        <v>0</v>
      </c>
      <c r="N2307" s="136">
        <v>1E-3</v>
      </c>
      <c r="O2307" s="136">
        <v>1E-3</v>
      </c>
      <c r="P2307" s="136">
        <v>0</v>
      </c>
      <c r="Q2307" s="136">
        <v>0</v>
      </c>
      <c r="R2307" s="136">
        <v>0</v>
      </c>
      <c r="S2307" s="136">
        <v>0</v>
      </c>
    </row>
    <row r="2308" spans="1:19" ht="11.25" thickBot="1" x14ac:dyDescent="0.2">
      <c r="A2308" s="112"/>
    </row>
    <row r="2309" spans="1:19" ht="11.25" thickBot="1" x14ac:dyDescent="0.2">
      <c r="A2309" s="139" t="s">
        <v>366</v>
      </c>
      <c r="B2309" s="112"/>
      <c r="C2309" s="140">
        <v>0.97099999999999997</v>
      </c>
      <c r="D2309" s="134" t="s">
        <v>1059</v>
      </c>
      <c r="E2309" s="136">
        <v>4.032</v>
      </c>
      <c r="F2309" s="136">
        <v>4.7030000000000003</v>
      </c>
      <c r="G2309" s="136">
        <v>71.47</v>
      </c>
      <c r="H2309" s="136">
        <v>4.4020000000000001</v>
      </c>
      <c r="I2309" s="136">
        <v>1.726</v>
      </c>
      <c r="J2309" s="136">
        <v>1.7529999999999999</v>
      </c>
      <c r="K2309" s="136">
        <v>3.0230000000000001</v>
      </c>
      <c r="L2309" s="136">
        <v>7.2590000000000003</v>
      </c>
      <c r="M2309" s="136">
        <v>5.2859999999999996</v>
      </c>
      <c r="N2309" s="136">
        <v>10.24</v>
      </c>
      <c r="O2309" s="136">
        <v>34.67</v>
      </c>
      <c r="P2309" s="136">
        <v>12.28</v>
      </c>
      <c r="Q2309" s="136">
        <v>31.57</v>
      </c>
      <c r="R2309" s="136">
        <v>8.8409999999999993</v>
      </c>
      <c r="S2309" s="136">
        <v>30.87</v>
      </c>
    </row>
    <row r="2310" spans="1:19" ht="11.25" thickBot="1" x14ac:dyDescent="0.2">
      <c r="A2310" s="112"/>
    </row>
    <row r="2311" spans="1:19" ht="11.25" thickBot="1" x14ac:dyDescent="0.2">
      <c r="A2311" s="106" t="s">
        <v>357</v>
      </c>
      <c r="B2311" s="106" t="s">
        <v>358</v>
      </c>
      <c r="C2311" s="130" t="s">
        <v>51</v>
      </c>
      <c r="D2311" s="130" t="s">
        <v>52</v>
      </c>
      <c r="E2311" s="130" t="s">
        <v>53</v>
      </c>
      <c r="F2311" s="130" t="s">
        <v>54</v>
      </c>
      <c r="G2311" s="130" t="s">
        <v>55</v>
      </c>
      <c r="H2311" s="130" t="s">
        <v>56</v>
      </c>
      <c r="I2311" s="130" t="s">
        <v>57</v>
      </c>
      <c r="J2311" s="130" t="s">
        <v>58</v>
      </c>
      <c r="K2311" s="130" t="s">
        <v>59</v>
      </c>
      <c r="L2311" s="130" t="s">
        <v>60</v>
      </c>
      <c r="M2311" s="130" t="s">
        <v>61</v>
      </c>
      <c r="N2311" s="130" t="s">
        <v>62</v>
      </c>
      <c r="O2311" s="130" t="s">
        <v>63</v>
      </c>
      <c r="P2311" s="130" t="s">
        <v>64</v>
      </c>
      <c r="Q2311" s="131" t="s">
        <v>65</v>
      </c>
      <c r="R2311" s="131" t="s">
        <v>66</v>
      </c>
      <c r="S2311" s="130" t="s">
        <v>67</v>
      </c>
    </row>
    <row r="2312" spans="1:19" ht="11.25" thickBot="1" x14ac:dyDescent="0.2">
      <c r="A2312" s="112"/>
      <c r="B2312" s="112"/>
      <c r="C2312" s="130" t="s">
        <v>111</v>
      </c>
      <c r="D2312" s="130" t="s">
        <v>111</v>
      </c>
      <c r="E2312" s="130" t="s">
        <v>111</v>
      </c>
      <c r="F2312" s="130" t="s">
        <v>111</v>
      </c>
      <c r="G2312" s="130" t="s">
        <v>111</v>
      </c>
      <c r="H2312" s="130" t="s">
        <v>111</v>
      </c>
      <c r="I2312" s="130" t="s">
        <v>111</v>
      </c>
      <c r="J2312" s="130" t="s">
        <v>111</v>
      </c>
      <c r="K2312" s="130" t="s">
        <v>111</v>
      </c>
      <c r="L2312" s="130" t="s">
        <v>111</v>
      </c>
      <c r="M2312" s="130" t="s">
        <v>111</v>
      </c>
      <c r="N2312" s="130" t="s">
        <v>111</v>
      </c>
      <c r="O2312" s="130" t="s">
        <v>111</v>
      </c>
      <c r="P2312" s="130" t="s">
        <v>111</v>
      </c>
      <c r="Q2312" s="131" t="s">
        <v>111</v>
      </c>
      <c r="R2312" s="131" t="s">
        <v>111</v>
      </c>
      <c r="S2312" s="130" t="s">
        <v>111</v>
      </c>
    </row>
    <row r="2313" spans="1:19" ht="11.25" thickBot="1" x14ac:dyDescent="0.2">
      <c r="A2313" s="107">
        <v>1</v>
      </c>
      <c r="B2313" s="132">
        <v>0.47356481481481483</v>
      </c>
      <c r="C2313" s="108">
        <v>0</v>
      </c>
      <c r="D2313" s="108">
        <v>0</v>
      </c>
      <c r="E2313" s="108">
        <v>0</v>
      </c>
      <c r="F2313" s="108">
        <v>0</v>
      </c>
      <c r="G2313" s="108">
        <v>0</v>
      </c>
      <c r="H2313" s="108">
        <v>8.5999999999999993E-2</v>
      </c>
      <c r="I2313" s="108">
        <v>4.4999999999999998E-2</v>
      </c>
      <c r="J2313" s="108">
        <v>7.0000000000000001E-3</v>
      </c>
      <c r="K2313" s="108">
        <v>7.0000000000000001E-3</v>
      </c>
      <c r="L2313" s="108">
        <v>3.0000000000000001E-3</v>
      </c>
      <c r="M2313" s="108">
        <v>1.0999999999999999E-2</v>
      </c>
      <c r="N2313" s="108">
        <v>0.111</v>
      </c>
      <c r="O2313" s="108">
        <v>0</v>
      </c>
      <c r="P2313" s="108">
        <v>1.05</v>
      </c>
      <c r="Q2313" s="133">
        <v>0.98624000000000001</v>
      </c>
      <c r="R2313" s="134" t="s">
        <v>517</v>
      </c>
      <c r="S2313" s="108">
        <v>2E-3</v>
      </c>
    </row>
    <row r="2314" spans="1:19" ht="11.25" thickBot="1" x14ac:dyDescent="0.2">
      <c r="A2314" s="112"/>
    </row>
    <row r="2315" spans="1:19" ht="11.25" thickBot="1" x14ac:dyDescent="0.2">
      <c r="A2315" s="107">
        <v>2</v>
      </c>
      <c r="B2315" s="132">
        <v>0.47373842592592591</v>
      </c>
      <c r="C2315" s="108">
        <v>0</v>
      </c>
      <c r="D2315" s="108">
        <v>0</v>
      </c>
      <c r="E2315" s="108">
        <v>0</v>
      </c>
      <c r="F2315" s="108">
        <v>0</v>
      </c>
      <c r="G2315" s="108">
        <v>0</v>
      </c>
      <c r="H2315" s="108">
        <v>8.6999999999999994E-2</v>
      </c>
      <c r="I2315" s="108">
        <v>0.04</v>
      </c>
      <c r="J2315" s="108">
        <v>6.0000000000000001E-3</v>
      </c>
      <c r="K2315" s="108">
        <v>7.0000000000000001E-3</v>
      </c>
      <c r="L2315" s="108">
        <v>4.0000000000000001E-3</v>
      </c>
      <c r="M2315" s="108">
        <v>0.01</v>
      </c>
      <c r="N2315" s="108">
        <v>0.12</v>
      </c>
      <c r="O2315" s="108">
        <v>0</v>
      </c>
      <c r="P2315" s="108">
        <v>1.0469999999999999</v>
      </c>
      <c r="Q2315" s="133">
        <v>1.0010699999999999</v>
      </c>
      <c r="R2315" s="134" t="s">
        <v>1060</v>
      </c>
      <c r="S2315" s="108">
        <v>2E-3</v>
      </c>
    </row>
    <row r="2316" spans="1:19" ht="11.25" thickBot="1" x14ac:dyDescent="0.2">
      <c r="A2316" s="112"/>
    </row>
    <row r="2317" spans="1:19" ht="11.25" thickBot="1" x14ac:dyDescent="0.2">
      <c r="A2317" s="107">
        <v>3</v>
      </c>
      <c r="B2317" s="132">
        <v>0.47392361111111114</v>
      </c>
      <c r="C2317" s="108">
        <v>0</v>
      </c>
      <c r="D2317" s="108">
        <v>0</v>
      </c>
      <c r="E2317" s="108">
        <v>0</v>
      </c>
      <c r="F2317" s="108">
        <v>0</v>
      </c>
      <c r="G2317" s="108">
        <v>0</v>
      </c>
      <c r="H2317" s="108">
        <v>8.6999999999999994E-2</v>
      </c>
      <c r="I2317" s="108">
        <v>3.6999999999999998E-2</v>
      </c>
      <c r="J2317" s="108">
        <v>6.0000000000000001E-3</v>
      </c>
      <c r="K2317" s="108">
        <v>6.0000000000000001E-3</v>
      </c>
      <c r="L2317" s="108">
        <v>4.0000000000000001E-3</v>
      </c>
      <c r="M2317" s="108">
        <v>0.01</v>
      </c>
      <c r="N2317" s="108">
        <v>0.11899999999999999</v>
      </c>
      <c r="O2317" s="108">
        <v>0</v>
      </c>
      <c r="P2317" s="108">
        <v>1.0409999999999999</v>
      </c>
      <c r="Q2317" s="133">
        <v>1.0060899999999999</v>
      </c>
      <c r="R2317" s="134" t="s">
        <v>1061</v>
      </c>
      <c r="S2317" s="108">
        <v>2E-3</v>
      </c>
    </row>
    <row r="2318" spans="1:19" ht="11.25" thickBot="1" x14ac:dyDescent="0.2">
      <c r="A2318" s="112"/>
    </row>
    <row r="2319" spans="1:19" ht="11.25" thickBot="1" x14ac:dyDescent="0.2">
      <c r="A2319" s="135" t="s">
        <v>362</v>
      </c>
      <c r="B2319" s="112"/>
      <c r="C2319" s="136">
        <v>0</v>
      </c>
      <c r="D2319" s="136">
        <v>0</v>
      </c>
      <c r="E2319" s="136">
        <v>0</v>
      </c>
      <c r="F2319" s="136">
        <v>0</v>
      </c>
      <c r="G2319" s="136">
        <v>0</v>
      </c>
      <c r="H2319" s="136">
        <v>8.6999999999999994E-2</v>
      </c>
      <c r="I2319" s="136">
        <v>4.1000000000000002E-2</v>
      </c>
      <c r="J2319" s="136">
        <v>6.0000000000000001E-3</v>
      </c>
      <c r="K2319" s="136">
        <v>6.0000000000000001E-3</v>
      </c>
      <c r="L2319" s="136">
        <v>3.0000000000000001E-3</v>
      </c>
      <c r="M2319" s="136">
        <v>0.01</v>
      </c>
      <c r="N2319" s="136">
        <v>0.11600000000000001</v>
      </c>
      <c r="O2319" s="136">
        <v>0</v>
      </c>
      <c r="P2319" s="136">
        <v>1.046</v>
      </c>
      <c r="Q2319" s="137">
        <v>0.99780000000000002</v>
      </c>
      <c r="R2319" s="134" t="s">
        <v>1062</v>
      </c>
      <c r="S2319" s="136">
        <v>2E-3</v>
      </c>
    </row>
    <row r="2320" spans="1:19" ht="11.25" thickBot="1" x14ac:dyDescent="0.2">
      <c r="A2320" s="112"/>
    </row>
    <row r="2321" spans="1:19" ht="11.25" thickBot="1" x14ac:dyDescent="0.2">
      <c r="A2321" s="138" t="s">
        <v>364</v>
      </c>
      <c r="B2321" s="112"/>
      <c r="C2321" s="136">
        <v>0</v>
      </c>
      <c r="D2321" s="136">
        <v>0</v>
      </c>
      <c r="E2321" s="136">
        <v>0</v>
      </c>
      <c r="F2321" s="136">
        <v>0</v>
      </c>
      <c r="G2321" s="136">
        <v>0</v>
      </c>
      <c r="H2321" s="136">
        <v>1E-3</v>
      </c>
      <c r="I2321" s="136">
        <v>4.0000000000000001E-3</v>
      </c>
      <c r="J2321" s="136">
        <v>0</v>
      </c>
      <c r="K2321" s="136">
        <v>1E-3</v>
      </c>
      <c r="L2321" s="136">
        <v>0</v>
      </c>
      <c r="M2321" s="136">
        <v>0</v>
      </c>
      <c r="N2321" s="136">
        <v>5.0000000000000001E-3</v>
      </c>
      <c r="O2321" s="136">
        <v>0</v>
      </c>
      <c r="P2321" s="136">
        <v>4.0000000000000001E-3</v>
      </c>
      <c r="Q2321" s="137">
        <v>1.0319999999999999E-2</v>
      </c>
      <c r="R2321" s="134" t="s">
        <v>1063</v>
      </c>
      <c r="S2321" s="136">
        <v>0</v>
      </c>
    </row>
    <row r="2322" spans="1:19" ht="11.25" thickBot="1" x14ac:dyDescent="0.2">
      <c r="A2322" s="112"/>
    </row>
    <row r="2323" spans="1:19" ht="11.25" thickBot="1" x14ac:dyDescent="0.2">
      <c r="A2323" s="139" t="s">
        <v>366</v>
      </c>
      <c r="B2323" s="112"/>
      <c r="C2323" s="136">
        <v>13.59</v>
      </c>
      <c r="D2323" s="136">
        <v>35.369999999999997</v>
      </c>
      <c r="E2323" s="136">
        <v>132.69999999999999</v>
      </c>
      <c r="F2323" s="136">
        <v>42.13</v>
      </c>
      <c r="G2323" s="136">
        <v>79.150000000000006</v>
      </c>
      <c r="H2323" s="136">
        <v>0.95599999999999996</v>
      </c>
      <c r="I2323" s="136">
        <v>10.35</v>
      </c>
      <c r="J2323" s="136">
        <v>6.5279999999999996</v>
      </c>
      <c r="K2323" s="136">
        <v>9.532</v>
      </c>
      <c r="L2323" s="136">
        <v>10.58</v>
      </c>
      <c r="M2323" s="136">
        <v>4.1539999999999999</v>
      </c>
      <c r="N2323" s="136">
        <v>4.3390000000000004</v>
      </c>
      <c r="O2323" s="136">
        <v>43.21</v>
      </c>
      <c r="P2323" s="136">
        <v>0.40699999999999997</v>
      </c>
      <c r="Q2323" s="140">
        <v>1.034</v>
      </c>
      <c r="R2323" s="134" t="s">
        <v>1064</v>
      </c>
      <c r="S2323" s="136">
        <v>7.548</v>
      </c>
    </row>
    <row r="2324" spans="1:19" ht="11.25" thickBot="1" x14ac:dyDescent="0.2">
      <c r="A2324" s="112"/>
    </row>
    <row r="2325" spans="1:19" ht="11.25" thickBot="1" x14ac:dyDescent="0.2">
      <c r="A2325" s="106" t="s">
        <v>357</v>
      </c>
      <c r="B2325" s="106" t="s">
        <v>358</v>
      </c>
      <c r="C2325" s="130" t="s">
        <v>68</v>
      </c>
    </row>
    <row r="2326" spans="1:19" ht="11.25" thickBot="1" x14ac:dyDescent="0.2">
      <c r="A2326" s="112"/>
      <c r="B2326" s="112"/>
      <c r="C2326" s="130" t="s">
        <v>111</v>
      </c>
    </row>
    <row r="2327" spans="1:19" ht="11.25" thickBot="1" x14ac:dyDescent="0.2">
      <c r="A2327" s="107">
        <v>1</v>
      </c>
      <c r="B2327" s="132">
        <v>0.47356481481481483</v>
      </c>
      <c r="C2327" s="108">
        <v>2E-3</v>
      </c>
    </row>
    <row r="2328" spans="1:19" ht="11.25" thickBot="1" x14ac:dyDescent="0.2">
      <c r="A2328" s="112"/>
    </row>
    <row r="2329" spans="1:19" ht="11.25" thickBot="1" x14ac:dyDescent="0.2">
      <c r="A2329" s="107">
        <v>2</v>
      </c>
      <c r="B2329" s="132">
        <v>0.47373842592592591</v>
      </c>
      <c r="C2329" s="108">
        <v>2E-3</v>
      </c>
    </row>
    <row r="2330" spans="1:19" ht="11.25" thickBot="1" x14ac:dyDescent="0.2">
      <c r="A2330" s="112"/>
    </row>
    <row r="2331" spans="1:19" ht="11.25" thickBot="1" x14ac:dyDescent="0.2">
      <c r="A2331" s="107">
        <v>3</v>
      </c>
      <c r="B2331" s="132">
        <v>0.47392361111111114</v>
      </c>
      <c r="C2331" s="108">
        <v>2E-3</v>
      </c>
    </row>
    <row r="2332" spans="1:19" ht="11.25" thickBot="1" x14ac:dyDescent="0.2">
      <c r="A2332" s="112"/>
    </row>
    <row r="2333" spans="1:19" ht="11.25" thickBot="1" x14ac:dyDescent="0.2">
      <c r="A2333" s="135" t="s">
        <v>362</v>
      </c>
      <c r="B2333" s="112"/>
      <c r="C2333" s="136">
        <v>2E-3</v>
      </c>
    </row>
    <row r="2334" spans="1:19" ht="11.25" thickBot="1" x14ac:dyDescent="0.2">
      <c r="A2334" s="112"/>
    </row>
    <row r="2335" spans="1:19" ht="11.25" thickBot="1" x14ac:dyDescent="0.2">
      <c r="A2335" s="138" t="s">
        <v>364</v>
      </c>
      <c r="B2335" s="112"/>
      <c r="C2335" s="136">
        <v>0</v>
      </c>
    </row>
    <row r="2336" spans="1:19" ht="11.25" thickBot="1" x14ac:dyDescent="0.2">
      <c r="A2336" s="112"/>
    </row>
    <row r="2337" spans="1:19" ht="11.25" thickBot="1" x14ac:dyDescent="0.2">
      <c r="A2337" s="139" t="s">
        <v>366</v>
      </c>
      <c r="B2337" s="112"/>
      <c r="C2337" s="136">
        <v>15.03</v>
      </c>
    </row>
    <row r="2338" spans="1:19" ht="10.5" x14ac:dyDescent="0.15">
      <c r="A2338" s="112"/>
    </row>
    <row r="2339" spans="1:19" x14ac:dyDescent="0.15">
      <c r="A2339" s="129"/>
      <c r="B2339" s="86" t="s">
        <v>1065</v>
      </c>
    </row>
    <row r="2340" spans="1:19" ht="9.75" thickBot="1" x14ac:dyDescent="0.2">
      <c r="A2340" s="81" t="s">
        <v>356</v>
      </c>
    </row>
    <row r="2341" spans="1:19" ht="11.25" thickBot="1" x14ac:dyDescent="0.2">
      <c r="A2341" s="106" t="s">
        <v>357</v>
      </c>
      <c r="B2341" s="106" t="s">
        <v>358</v>
      </c>
      <c r="C2341" s="130" t="s">
        <v>0</v>
      </c>
      <c r="D2341" s="130" t="s">
        <v>1</v>
      </c>
      <c r="E2341" s="130" t="s">
        <v>2</v>
      </c>
      <c r="F2341" s="130" t="s">
        <v>3</v>
      </c>
      <c r="G2341" s="130" t="s">
        <v>4</v>
      </c>
      <c r="H2341" s="130" t="s">
        <v>5</v>
      </c>
      <c r="I2341" s="131" t="s">
        <v>6</v>
      </c>
      <c r="J2341" s="131" t="s">
        <v>7</v>
      </c>
      <c r="K2341" s="130" t="s">
        <v>8</v>
      </c>
      <c r="L2341" s="130" t="s">
        <v>9</v>
      </c>
      <c r="M2341" s="130" t="s">
        <v>10</v>
      </c>
      <c r="N2341" s="130" t="s">
        <v>11</v>
      </c>
      <c r="O2341" s="130" t="s">
        <v>12</v>
      </c>
      <c r="P2341" s="130" t="s">
        <v>13</v>
      </c>
      <c r="Q2341" s="130" t="s">
        <v>14</v>
      </c>
      <c r="R2341" s="130" t="s">
        <v>15</v>
      </c>
      <c r="S2341" s="130" t="s">
        <v>16</v>
      </c>
    </row>
    <row r="2342" spans="1:19" ht="11.25" thickBot="1" x14ac:dyDescent="0.2">
      <c r="A2342" s="112"/>
      <c r="B2342" s="112"/>
      <c r="C2342" s="130" t="s">
        <v>111</v>
      </c>
      <c r="D2342" s="130" t="s">
        <v>111</v>
      </c>
      <c r="E2342" s="130" t="s">
        <v>111</v>
      </c>
      <c r="F2342" s="130" t="s">
        <v>111</v>
      </c>
      <c r="G2342" s="130" t="s">
        <v>111</v>
      </c>
      <c r="H2342" s="130" t="s">
        <v>111</v>
      </c>
      <c r="I2342" s="131" t="s">
        <v>111</v>
      </c>
      <c r="J2342" s="131" t="s">
        <v>111</v>
      </c>
      <c r="K2342" s="130" t="s">
        <v>111</v>
      </c>
      <c r="L2342" s="130" t="s">
        <v>111</v>
      </c>
      <c r="M2342" s="130" t="s">
        <v>111</v>
      </c>
      <c r="N2342" s="130" t="s">
        <v>111</v>
      </c>
      <c r="O2342" s="130" t="s">
        <v>111</v>
      </c>
      <c r="P2342" s="130" t="s">
        <v>111</v>
      </c>
      <c r="Q2342" s="130" t="s">
        <v>111</v>
      </c>
      <c r="R2342" s="130" t="s">
        <v>111</v>
      </c>
      <c r="S2342" s="130" t="s">
        <v>111</v>
      </c>
    </row>
    <row r="2343" spans="1:19" ht="11.25" thickBot="1" x14ac:dyDescent="0.2">
      <c r="A2343" s="107">
        <v>1</v>
      </c>
      <c r="B2343" s="132">
        <v>0.47870370370370369</v>
      </c>
      <c r="C2343" s="108">
        <v>8.2669999999999995</v>
      </c>
      <c r="D2343" s="108">
        <v>14.6</v>
      </c>
      <c r="E2343" s="108">
        <v>14.95</v>
      </c>
      <c r="F2343" s="108">
        <v>227.9</v>
      </c>
      <c r="G2343" s="141" t="s">
        <v>1066</v>
      </c>
      <c r="H2343" s="108">
        <v>5.2350000000000003</v>
      </c>
      <c r="I2343" s="133">
        <v>1.0660499999999999</v>
      </c>
      <c r="J2343" s="134" t="s">
        <v>1067</v>
      </c>
      <c r="K2343" s="141" t="s">
        <v>1068</v>
      </c>
      <c r="L2343" s="108">
        <v>0.97299999999999998</v>
      </c>
      <c r="M2343" s="108">
        <v>0.74399999999999999</v>
      </c>
      <c r="N2343" s="108">
        <v>0.32600000000000001</v>
      </c>
      <c r="O2343" s="108">
        <v>1.7999999999999999E-2</v>
      </c>
      <c r="P2343" s="108">
        <v>3.3180000000000001</v>
      </c>
      <c r="Q2343" s="108">
        <v>-2.5000000000000001E-2</v>
      </c>
      <c r="R2343" s="108">
        <v>2.5000000000000001E-2</v>
      </c>
      <c r="S2343" s="108">
        <v>47.19</v>
      </c>
    </row>
    <row r="2344" spans="1:19" ht="11.25" thickBot="1" x14ac:dyDescent="0.2">
      <c r="A2344" s="112"/>
    </row>
    <row r="2345" spans="1:19" ht="11.25" thickBot="1" x14ac:dyDescent="0.2">
      <c r="A2345" s="107">
        <v>2</v>
      </c>
      <c r="B2345" s="132">
        <v>0.47887731481481483</v>
      </c>
      <c r="C2345" s="108">
        <v>8.4740000000000002</v>
      </c>
      <c r="D2345" s="108">
        <v>14.72</v>
      </c>
      <c r="E2345" s="108">
        <v>15.05</v>
      </c>
      <c r="F2345" s="108">
        <v>227.9</v>
      </c>
      <c r="G2345" s="141" t="s">
        <v>1069</v>
      </c>
      <c r="H2345" s="108">
        <v>0.72599999999999998</v>
      </c>
      <c r="I2345" s="133">
        <v>1.08003</v>
      </c>
      <c r="J2345" s="134" t="s">
        <v>1070</v>
      </c>
      <c r="K2345" s="141" t="s">
        <v>1071</v>
      </c>
      <c r="L2345" s="108">
        <v>0.95399999999999996</v>
      </c>
      <c r="M2345" s="108">
        <v>0.76100000000000001</v>
      </c>
      <c r="N2345" s="108">
        <v>0.315</v>
      </c>
      <c r="O2345" s="108">
        <v>1.7999999999999999E-2</v>
      </c>
      <c r="P2345" s="108">
        <v>3.262</v>
      </c>
      <c r="Q2345" s="108">
        <v>-2.4E-2</v>
      </c>
      <c r="R2345" s="108">
        <v>3.6999999999999998E-2</v>
      </c>
      <c r="S2345" s="108">
        <v>45.14</v>
      </c>
    </row>
    <row r="2346" spans="1:19" ht="11.25" thickBot="1" x14ac:dyDescent="0.2">
      <c r="A2346" s="112"/>
    </row>
    <row r="2347" spans="1:19" ht="11.25" thickBot="1" x14ac:dyDescent="0.2">
      <c r="A2347" s="107">
        <v>3</v>
      </c>
      <c r="B2347" s="132">
        <v>0.4790625</v>
      </c>
      <c r="C2347" s="108">
        <v>8.3339999999999996</v>
      </c>
      <c r="D2347" s="108">
        <v>14.78</v>
      </c>
      <c r="E2347" s="108">
        <v>15.03</v>
      </c>
      <c r="F2347" s="108">
        <v>230.1</v>
      </c>
      <c r="G2347" s="141" t="s">
        <v>1072</v>
      </c>
      <c r="H2347" s="108">
        <v>10.62</v>
      </c>
      <c r="I2347" s="133">
        <v>1.1014200000000001</v>
      </c>
      <c r="J2347" s="134" t="s">
        <v>1073</v>
      </c>
      <c r="K2347" s="141" t="s">
        <v>1071</v>
      </c>
      <c r="L2347" s="108">
        <v>0.874</v>
      </c>
      <c r="M2347" s="108">
        <v>0.76500000000000001</v>
      </c>
      <c r="N2347" s="108">
        <v>0.32600000000000001</v>
      </c>
      <c r="O2347" s="108">
        <v>1.9E-2</v>
      </c>
      <c r="P2347" s="108">
        <v>3.35</v>
      </c>
      <c r="Q2347" s="108">
        <v>-2.5000000000000001E-2</v>
      </c>
      <c r="R2347" s="108">
        <v>3.6999999999999998E-2</v>
      </c>
      <c r="S2347" s="108">
        <v>44.13</v>
      </c>
    </row>
    <row r="2348" spans="1:19" ht="11.25" thickBot="1" x14ac:dyDescent="0.2">
      <c r="A2348" s="112"/>
    </row>
    <row r="2349" spans="1:19" ht="11.25" thickBot="1" x14ac:dyDescent="0.2">
      <c r="A2349" s="135" t="s">
        <v>362</v>
      </c>
      <c r="B2349" s="112"/>
      <c r="C2349" s="136">
        <v>8.359</v>
      </c>
      <c r="D2349" s="136">
        <v>14.7</v>
      </c>
      <c r="E2349" s="136">
        <v>15.01</v>
      </c>
      <c r="F2349" s="136">
        <v>228.7</v>
      </c>
      <c r="G2349" s="141" t="s">
        <v>1074</v>
      </c>
      <c r="H2349" s="136">
        <v>5.5259999999999998</v>
      </c>
      <c r="I2349" s="137">
        <v>1.0825</v>
      </c>
      <c r="J2349" s="134" t="s">
        <v>1075</v>
      </c>
      <c r="K2349" s="141" t="s">
        <v>1076</v>
      </c>
      <c r="L2349" s="136">
        <v>0.93400000000000005</v>
      </c>
      <c r="M2349" s="136">
        <v>0.75700000000000001</v>
      </c>
      <c r="N2349" s="136">
        <v>0.32200000000000001</v>
      </c>
      <c r="O2349" s="136">
        <v>1.7999999999999999E-2</v>
      </c>
      <c r="P2349" s="136">
        <v>3.31</v>
      </c>
      <c r="Q2349" s="136">
        <v>-2.5000000000000001E-2</v>
      </c>
      <c r="R2349" s="136">
        <v>3.3000000000000002E-2</v>
      </c>
      <c r="S2349" s="136">
        <v>45.49</v>
      </c>
    </row>
    <row r="2350" spans="1:19" ht="11.25" thickBot="1" x14ac:dyDescent="0.2">
      <c r="A2350" s="112"/>
    </row>
    <row r="2351" spans="1:19" ht="11.25" thickBot="1" x14ac:dyDescent="0.2">
      <c r="A2351" s="138" t="s">
        <v>364</v>
      </c>
      <c r="B2351" s="112"/>
      <c r="C2351" s="136">
        <v>0.106</v>
      </c>
      <c r="D2351" s="136">
        <v>8.8999999999999996E-2</v>
      </c>
      <c r="E2351" s="136">
        <v>5.3999999999999999E-2</v>
      </c>
      <c r="F2351" s="136">
        <v>1.29</v>
      </c>
      <c r="G2351" s="141" t="s">
        <v>1077</v>
      </c>
      <c r="H2351" s="136">
        <v>4.952</v>
      </c>
      <c r="I2351" s="137">
        <v>1.7809999999999999E-2</v>
      </c>
      <c r="J2351" s="134" t="s">
        <v>1078</v>
      </c>
      <c r="K2351" s="141" t="s">
        <v>1079</v>
      </c>
      <c r="L2351" s="136">
        <v>5.1999999999999998E-2</v>
      </c>
      <c r="M2351" s="136">
        <v>1.0999999999999999E-2</v>
      </c>
      <c r="N2351" s="136">
        <v>6.0000000000000001E-3</v>
      </c>
      <c r="O2351" s="136">
        <v>0</v>
      </c>
      <c r="P2351" s="136">
        <v>4.4999999999999998E-2</v>
      </c>
      <c r="Q2351" s="136">
        <v>1E-3</v>
      </c>
      <c r="R2351" s="136">
        <v>7.0000000000000001E-3</v>
      </c>
      <c r="S2351" s="136">
        <v>1.5620000000000001</v>
      </c>
    </row>
    <row r="2352" spans="1:19" ht="11.25" thickBot="1" x14ac:dyDescent="0.2">
      <c r="A2352" s="112"/>
    </row>
    <row r="2353" spans="1:19" ht="11.25" thickBot="1" x14ac:dyDescent="0.2">
      <c r="A2353" s="139" t="s">
        <v>366</v>
      </c>
      <c r="B2353" s="112"/>
      <c r="C2353" s="136">
        <v>1.264</v>
      </c>
      <c r="D2353" s="136">
        <v>0.60699999999999998</v>
      </c>
      <c r="E2353" s="136">
        <v>0.36</v>
      </c>
      <c r="F2353" s="136">
        <v>0.56399999999999995</v>
      </c>
      <c r="G2353" s="141" t="s">
        <v>1080</v>
      </c>
      <c r="H2353" s="136">
        <v>89.61</v>
      </c>
      <c r="I2353" s="140">
        <v>1.6459999999999999</v>
      </c>
      <c r="J2353" s="134" t="s">
        <v>1081</v>
      </c>
      <c r="K2353" s="141" t="s">
        <v>1082</v>
      </c>
      <c r="L2353" s="136">
        <v>5.6130000000000004</v>
      </c>
      <c r="M2353" s="136">
        <v>1.4550000000000001</v>
      </c>
      <c r="N2353" s="136">
        <v>1.8560000000000001</v>
      </c>
      <c r="O2353" s="136">
        <v>1.6679999999999999</v>
      </c>
      <c r="P2353" s="136">
        <v>1.347</v>
      </c>
      <c r="Q2353" s="136">
        <v>2.5720000000000001</v>
      </c>
      <c r="R2353" s="136">
        <v>20.53</v>
      </c>
      <c r="S2353" s="136">
        <v>3.4340000000000002</v>
      </c>
    </row>
    <row r="2354" spans="1:19" ht="11.25" thickBot="1" x14ac:dyDescent="0.2">
      <c r="A2354" s="112"/>
    </row>
    <row r="2355" spans="1:19" ht="11.25" thickBot="1" x14ac:dyDescent="0.2">
      <c r="A2355" s="106" t="s">
        <v>357</v>
      </c>
      <c r="B2355" s="106" t="s">
        <v>358</v>
      </c>
      <c r="C2355" s="130" t="s">
        <v>17</v>
      </c>
      <c r="D2355" s="130" t="s">
        <v>18</v>
      </c>
      <c r="E2355" s="131" t="s">
        <v>19</v>
      </c>
      <c r="F2355" s="131" t="s">
        <v>20</v>
      </c>
      <c r="G2355" s="130" t="s">
        <v>21</v>
      </c>
      <c r="H2355" s="130" t="s">
        <v>22</v>
      </c>
      <c r="I2355" s="130" t="s">
        <v>23</v>
      </c>
      <c r="J2355" s="130" t="s">
        <v>24</v>
      </c>
      <c r="K2355" s="131" t="s">
        <v>25</v>
      </c>
      <c r="L2355" s="131" t="s">
        <v>26</v>
      </c>
      <c r="M2355" s="130" t="s">
        <v>27</v>
      </c>
      <c r="N2355" s="130" t="s">
        <v>28</v>
      </c>
      <c r="O2355" s="130" t="s">
        <v>29</v>
      </c>
      <c r="P2355" s="130" t="s">
        <v>30</v>
      </c>
      <c r="Q2355" s="130" t="s">
        <v>31</v>
      </c>
      <c r="R2355" s="130" t="s">
        <v>32</v>
      </c>
      <c r="S2355" s="130" t="s">
        <v>33</v>
      </c>
    </row>
    <row r="2356" spans="1:19" ht="11.25" thickBot="1" x14ac:dyDescent="0.2">
      <c r="A2356" s="112"/>
      <c r="B2356" s="112"/>
      <c r="C2356" s="130" t="s">
        <v>111</v>
      </c>
      <c r="D2356" s="130" t="s">
        <v>111</v>
      </c>
      <c r="E2356" s="131" t="s">
        <v>111</v>
      </c>
      <c r="F2356" s="131" t="s">
        <v>111</v>
      </c>
      <c r="G2356" s="130" t="s">
        <v>111</v>
      </c>
      <c r="H2356" s="130" t="s">
        <v>111</v>
      </c>
      <c r="I2356" s="130" t="s">
        <v>111</v>
      </c>
      <c r="J2356" s="130" t="s">
        <v>111</v>
      </c>
      <c r="K2356" s="131" t="s">
        <v>111</v>
      </c>
      <c r="L2356" s="131" t="s">
        <v>111</v>
      </c>
      <c r="M2356" s="130" t="s">
        <v>111</v>
      </c>
      <c r="N2356" s="130" t="s">
        <v>111</v>
      </c>
      <c r="O2356" s="130" t="s">
        <v>111</v>
      </c>
      <c r="P2356" s="130" t="s">
        <v>111</v>
      </c>
      <c r="Q2356" s="130" t="s">
        <v>111</v>
      </c>
      <c r="R2356" s="130" t="s">
        <v>111</v>
      </c>
      <c r="S2356" s="130" t="s">
        <v>111</v>
      </c>
    </row>
    <row r="2357" spans="1:19" ht="11.25" thickBot="1" x14ac:dyDescent="0.2">
      <c r="A2357" s="107">
        <v>1</v>
      </c>
      <c r="B2357" s="132">
        <v>0.47870370370370369</v>
      </c>
      <c r="C2357" s="108">
        <v>-0.22600000000000001</v>
      </c>
      <c r="D2357" s="108">
        <v>4.0000000000000001E-3</v>
      </c>
      <c r="E2357" s="133">
        <v>1.0522499999999999</v>
      </c>
      <c r="F2357" s="133">
        <v>0.96247000000000005</v>
      </c>
      <c r="G2357" s="108">
        <v>-1E-3</v>
      </c>
      <c r="H2357" s="108">
        <v>0.81299999999999994</v>
      </c>
      <c r="I2357" s="108">
        <v>3.7999999999999999E-2</v>
      </c>
      <c r="J2357" s="108">
        <v>9.1999999999999998E-2</v>
      </c>
      <c r="K2357" s="133">
        <v>1.06263</v>
      </c>
      <c r="L2357" s="134" t="s">
        <v>1083</v>
      </c>
      <c r="M2357" s="108">
        <v>11</v>
      </c>
      <c r="N2357" s="108">
        <v>9.0999999999999998E-2</v>
      </c>
      <c r="O2357" s="108">
        <v>0</v>
      </c>
      <c r="P2357" s="108">
        <v>0</v>
      </c>
      <c r="Q2357" s="108">
        <v>1E-3</v>
      </c>
      <c r="R2357" s="108">
        <v>1.0649999999999999</v>
      </c>
      <c r="S2357" s="108">
        <v>2.5000000000000001E-2</v>
      </c>
    </row>
    <row r="2358" spans="1:19" ht="11.25" thickBot="1" x14ac:dyDescent="0.2">
      <c r="A2358" s="112"/>
    </row>
    <row r="2359" spans="1:19" ht="11.25" thickBot="1" x14ac:dyDescent="0.2">
      <c r="A2359" s="107">
        <v>2</v>
      </c>
      <c r="B2359" s="132">
        <v>0.47887731481481483</v>
      </c>
      <c r="C2359" s="108">
        <v>-0.104</v>
      </c>
      <c r="D2359" s="108">
        <v>6.0000000000000001E-3</v>
      </c>
      <c r="E2359" s="133">
        <v>1.05711</v>
      </c>
      <c r="F2359" s="133">
        <v>0.96660999999999997</v>
      </c>
      <c r="G2359" s="108">
        <v>6.6000000000000003E-2</v>
      </c>
      <c r="H2359" s="108">
        <v>1.7000000000000001E-2</v>
      </c>
      <c r="I2359" s="108">
        <v>3.2000000000000001E-2</v>
      </c>
      <c r="J2359" s="108">
        <v>9.7000000000000003E-2</v>
      </c>
      <c r="K2359" s="133">
        <v>1.07091</v>
      </c>
      <c r="L2359" s="134" t="s">
        <v>1084</v>
      </c>
      <c r="M2359" s="108">
        <v>10.94</v>
      </c>
      <c r="N2359" s="108">
        <v>9.0999999999999998E-2</v>
      </c>
      <c r="O2359" s="108">
        <v>0</v>
      </c>
      <c r="P2359" s="108">
        <v>0</v>
      </c>
      <c r="Q2359" s="108">
        <v>0</v>
      </c>
      <c r="R2359" s="108">
        <v>1.0109999999999999</v>
      </c>
      <c r="S2359" s="108">
        <v>2.3E-2</v>
      </c>
    </row>
    <row r="2360" spans="1:19" ht="11.25" thickBot="1" x14ac:dyDescent="0.2">
      <c r="A2360" s="112"/>
    </row>
    <row r="2361" spans="1:19" ht="11.25" thickBot="1" x14ac:dyDescent="0.2">
      <c r="A2361" s="107">
        <v>3</v>
      </c>
      <c r="B2361" s="132">
        <v>0.4790625</v>
      </c>
      <c r="C2361" s="108">
        <v>-0.11799999999999999</v>
      </c>
      <c r="D2361" s="108">
        <v>4.0000000000000001E-3</v>
      </c>
      <c r="E2361" s="133">
        <v>1.06697</v>
      </c>
      <c r="F2361" s="133">
        <v>0.96036999999999995</v>
      </c>
      <c r="G2361" s="108">
        <v>0.104</v>
      </c>
      <c r="H2361" s="108">
        <v>0.59599999999999997</v>
      </c>
      <c r="I2361" s="108">
        <v>3.5999999999999997E-2</v>
      </c>
      <c r="J2361" s="108">
        <v>9.7000000000000003E-2</v>
      </c>
      <c r="K2361" s="133">
        <v>1.0861700000000001</v>
      </c>
      <c r="L2361" s="134" t="s">
        <v>1085</v>
      </c>
      <c r="M2361" s="108">
        <v>10.95</v>
      </c>
      <c r="N2361" s="108">
        <v>8.6999999999999994E-2</v>
      </c>
      <c r="O2361" s="108">
        <v>1E-3</v>
      </c>
      <c r="P2361" s="108">
        <v>0</v>
      </c>
      <c r="Q2361" s="108">
        <v>1E-3</v>
      </c>
      <c r="R2361" s="108">
        <v>0.94699999999999995</v>
      </c>
      <c r="S2361" s="108">
        <v>1.7999999999999999E-2</v>
      </c>
    </row>
    <row r="2362" spans="1:19" ht="11.25" thickBot="1" x14ac:dyDescent="0.2">
      <c r="A2362" s="112"/>
    </row>
    <row r="2363" spans="1:19" ht="11.25" thickBot="1" x14ac:dyDescent="0.2">
      <c r="A2363" s="135" t="s">
        <v>362</v>
      </c>
      <c r="B2363" s="112"/>
      <c r="C2363" s="136">
        <v>-0.14899999999999999</v>
      </c>
      <c r="D2363" s="136">
        <v>4.0000000000000001E-3</v>
      </c>
      <c r="E2363" s="137">
        <v>1.05877</v>
      </c>
      <c r="F2363" s="137">
        <v>0.96314999999999995</v>
      </c>
      <c r="G2363" s="136">
        <v>5.6000000000000001E-2</v>
      </c>
      <c r="H2363" s="136">
        <v>0.47499999999999998</v>
      </c>
      <c r="I2363" s="136">
        <v>3.5000000000000003E-2</v>
      </c>
      <c r="J2363" s="136">
        <v>9.5000000000000001E-2</v>
      </c>
      <c r="K2363" s="137">
        <v>1.0732299999999999</v>
      </c>
      <c r="L2363" s="134" t="s">
        <v>1086</v>
      </c>
      <c r="M2363" s="136">
        <v>10.96</v>
      </c>
      <c r="N2363" s="136">
        <v>0.09</v>
      </c>
      <c r="O2363" s="136">
        <v>0</v>
      </c>
      <c r="P2363" s="136">
        <v>0</v>
      </c>
      <c r="Q2363" s="136">
        <v>1E-3</v>
      </c>
      <c r="R2363" s="136">
        <v>1.0069999999999999</v>
      </c>
      <c r="S2363" s="136">
        <v>2.1999999999999999E-2</v>
      </c>
    </row>
    <row r="2364" spans="1:19" ht="11.25" thickBot="1" x14ac:dyDescent="0.2">
      <c r="A2364" s="112"/>
    </row>
    <row r="2365" spans="1:19" ht="11.25" thickBot="1" x14ac:dyDescent="0.2">
      <c r="A2365" s="138" t="s">
        <v>364</v>
      </c>
      <c r="B2365" s="112"/>
      <c r="C2365" s="136">
        <v>6.7000000000000004E-2</v>
      </c>
      <c r="D2365" s="136">
        <v>1E-3</v>
      </c>
      <c r="E2365" s="137">
        <v>7.4999999999999997E-3</v>
      </c>
      <c r="F2365" s="137">
        <v>3.1700000000000001E-3</v>
      </c>
      <c r="G2365" s="136">
        <v>5.2999999999999999E-2</v>
      </c>
      <c r="H2365" s="136">
        <v>0.41099999999999998</v>
      </c>
      <c r="I2365" s="136">
        <v>3.0000000000000001E-3</v>
      </c>
      <c r="J2365" s="136">
        <v>3.0000000000000001E-3</v>
      </c>
      <c r="K2365" s="137">
        <v>1.1939999999999999E-2</v>
      </c>
      <c r="L2365" s="134" t="s">
        <v>1087</v>
      </c>
      <c r="M2365" s="136">
        <v>3.4000000000000002E-2</v>
      </c>
      <c r="N2365" s="136">
        <v>2E-3</v>
      </c>
      <c r="O2365" s="136">
        <v>0</v>
      </c>
      <c r="P2365" s="136">
        <v>0</v>
      </c>
      <c r="Q2365" s="136">
        <v>0</v>
      </c>
      <c r="R2365" s="136">
        <v>0.06</v>
      </c>
      <c r="S2365" s="136">
        <v>3.0000000000000001E-3</v>
      </c>
    </row>
    <row r="2366" spans="1:19" ht="11.25" thickBot="1" x14ac:dyDescent="0.2">
      <c r="A2366" s="112"/>
    </row>
    <row r="2367" spans="1:19" ht="11.25" thickBot="1" x14ac:dyDescent="0.2">
      <c r="A2367" s="139" t="s">
        <v>366</v>
      </c>
      <c r="B2367" s="112"/>
      <c r="C2367" s="136">
        <v>44.53</v>
      </c>
      <c r="D2367" s="136">
        <v>28.05</v>
      </c>
      <c r="E2367" s="140">
        <v>0.70799999999999996</v>
      </c>
      <c r="F2367" s="140">
        <v>0.33</v>
      </c>
      <c r="G2367" s="136">
        <v>94.19</v>
      </c>
      <c r="H2367" s="136">
        <v>86.5</v>
      </c>
      <c r="I2367" s="136">
        <v>8.8879999999999999</v>
      </c>
      <c r="J2367" s="136">
        <v>3.1680000000000001</v>
      </c>
      <c r="K2367" s="140">
        <v>1.113</v>
      </c>
      <c r="L2367" s="134" t="s">
        <v>1088</v>
      </c>
      <c r="M2367" s="136">
        <v>0.311</v>
      </c>
      <c r="N2367" s="136">
        <v>2.4510000000000001</v>
      </c>
      <c r="O2367" s="136">
        <v>193.3</v>
      </c>
      <c r="P2367" s="136">
        <v>53.53</v>
      </c>
      <c r="Q2367" s="136">
        <v>28.29</v>
      </c>
      <c r="R2367" s="136">
        <v>5.9119999999999999</v>
      </c>
      <c r="S2367" s="136">
        <v>15.63</v>
      </c>
    </row>
    <row r="2368" spans="1:19" ht="11.25" thickBot="1" x14ac:dyDescent="0.2">
      <c r="A2368" s="112"/>
    </row>
    <row r="2369" spans="1:19" ht="11.25" thickBot="1" x14ac:dyDescent="0.2">
      <c r="A2369" s="106" t="s">
        <v>357</v>
      </c>
      <c r="B2369" s="106" t="s">
        <v>358</v>
      </c>
      <c r="C2369" s="131" t="s">
        <v>34</v>
      </c>
      <c r="D2369" s="131" t="s">
        <v>35</v>
      </c>
      <c r="E2369" s="130" t="s">
        <v>36</v>
      </c>
      <c r="F2369" s="130" t="s">
        <v>37</v>
      </c>
      <c r="G2369" s="130" t="s">
        <v>38</v>
      </c>
      <c r="H2369" s="130" t="s">
        <v>39</v>
      </c>
      <c r="I2369" s="130" t="s">
        <v>40</v>
      </c>
      <c r="J2369" s="130" t="s">
        <v>41</v>
      </c>
      <c r="K2369" s="130" t="s">
        <v>42</v>
      </c>
      <c r="L2369" s="130" t="s">
        <v>43</v>
      </c>
      <c r="M2369" s="130" t="s">
        <v>44</v>
      </c>
      <c r="N2369" s="130" t="s">
        <v>45</v>
      </c>
      <c r="O2369" s="130" t="s">
        <v>46</v>
      </c>
      <c r="P2369" s="130" t="s">
        <v>47</v>
      </c>
      <c r="Q2369" s="130" t="s">
        <v>48</v>
      </c>
      <c r="R2369" s="130" t="s">
        <v>49</v>
      </c>
      <c r="S2369" s="130" t="s">
        <v>50</v>
      </c>
    </row>
    <row r="2370" spans="1:19" ht="11.25" thickBot="1" x14ac:dyDescent="0.2">
      <c r="A2370" s="112"/>
      <c r="B2370" s="112"/>
      <c r="C2370" s="131" t="s">
        <v>111</v>
      </c>
      <c r="D2370" s="131" t="s">
        <v>111</v>
      </c>
      <c r="E2370" s="130" t="s">
        <v>111</v>
      </c>
      <c r="F2370" s="130" t="s">
        <v>111</v>
      </c>
      <c r="G2370" s="130" t="s">
        <v>111</v>
      </c>
      <c r="H2370" s="130" t="s">
        <v>111</v>
      </c>
      <c r="I2370" s="130" t="s">
        <v>111</v>
      </c>
      <c r="J2370" s="130" t="s">
        <v>111</v>
      </c>
      <c r="K2370" s="130" t="s">
        <v>111</v>
      </c>
      <c r="L2370" s="130" t="s">
        <v>111</v>
      </c>
      <c r="M2370" s="130" t="s">
        <v>111</v>
      </c>
      <c r="N2370" s="130" t="s">
        <v>111</v>
      </c>
      <c r="O2370" s="130" t="s">
        <v>111</v>
      </c>
      <c r="P2370" s="130" t="s">
        <v>111</v>
      </c>
      <c r="Q2370" s="130" t="s">
        <v>111</v>
      </c>
      <c r="R2370" s="130" t="s">
        <v>111</v>
      </c>
      <c r="S2370" s="130" t="s">
        <v>111</v>
      </c>
    </row>
    <row r="2371" spans="1:19" ht="11.25" thickBot="1" x14ac:dyDescent="0.2">
      <c r="A2371" s="107">
        <v>1</v>
      </c>
      <c r="B2371" s="132">
        <v>0.47870370370370369</v>
      </c>
      <c r="C2371" s="133">
        <v>1.0261199999999999</v>
      </c>
      <c r="D2371" s="134" t="s">
        <v>1089</v>
      </c>
      <c r="E2371" s="108">
        <v>7.6999999999999999E-2</v>
      </c>
      <c r="F2371" s="108">
        <v>2.3E-2</v>
      </c>
      <c r="G2371" s="108">
        <v>5.0000000000000001E-3</v>
      </c>
      <c r="H2371" s="108">
        <v>4.0000000000000001E-3</v>
      </c>
      <c r="I2371" s="108">
        <v>0.121</v>
      </c>
      <c r="J2371" s="108">
        <v>0.128</v>
      </c>
      <c r="K2371" s="108">
        <v>1.4E-2</v>
      </c>
      <c r="L2371" s="108">
        <v>1.2E-2</v>
      </c>
      <c r="M2371" s="108">
        <v>3.0000000000000001E-3</v>
      </c>
      <c r="N2371" s="108">
        <v>7.0000000000000001E-3</v>
      </c>
      <c r="O2371" s="108">
        <v>1E-3</v>
      </c>
      <c r="P2371" s="108">
        <v>0</v>
      </c>
      <c r="Q2371" s="108">
        <v>1E-3</v>
      </c>
      <c r="R2371" s="108">
        <v>0</v>
      </c>
      <c r="S2371" s="108">
        <v>1E-3</v>
      </c>
    </row>
    <row r="2372" spans="1:19" ht="11.25" thickBot="1" x14ac:dyDescent="0.2">
      <c r="A2372" s="112"/>
    </row>
    <row r="2373" spans="1:19" ht="11.25" thickBot="1" x14ac:dyDescent="0.2">
      <c r="A2373" s="107">
        <v>2</v>
      </c>
      <c r="B2373" s="132">
        <v>0.47887731481481483</v>
      </c>
      <c r="C2373" s="133">
        <v>1.0335700000000001</v>
      </c>
      <c r="D2373" s="134" t="s">
        <v>1090</v>
      </c>
      <c r="E2373" s="108">
        <v>8.2000000000000003E-2</v>
      </c>
      <c r="F2373" s="108">
        <v>2.4E-2</v>
      </c>
      <c r="G2373" s="108">
        <v>0.01</v>
      </c>
      <c r="H2373" s="108">
        <v>4.0000000000000001E-3</v>
      </c>
      <c r="I2373" s="108">
        <v>0.122</v>
      </c>
      <c r="J2373" s="108">
        <v>0.126</v>
      </c>
      <c r="K2373" s="108">
        <v>1.4E-2</v>
      </c>
      <c r="L2373" s="108">
        <v>1.2999999999999999E-2</v>
      </c>
      <c r="M2373" s="108">
        <v>3.0000000000000001E-3</v>
      </c>
      <c r="N2373" s="108">
        <v>8.0000000000000002E-3</v>
      </c>
      <c r="O2373" s="108">
        <v>1E-3</v>
      </c>
      <c r="P2373" s="108">
        <v>0</v>
      </c>
      <c r="Q2373" s="108">
        <v>2E-3</v>
      </c>
      <c r="R2373" s="108">
        <v>0</v>
      </c>
      <c r="S2373" s="108">
        <v>0</v>
      </c>
    </row>
    <row r="2374" spans="1:19" ht="11.25" thickBot="1" x14ac:dyDescent="0.2">
      <c r="A2374" s="112"/>
    </row>
    <row r="2375" spans="1:19" ht="11.25" thickBot="1" x14ac:dyDescent="0.2">
      <c r="A2375" s="107">
        <v>3</v>
      </c>
      <c r="B2375" s="132">
        <v>0.4790625</v>
      </c>
      <c r="C2375" s="133">
        <v>1.0416399999999999</v>
      </c>
      <c r="D2375" s="134" t="s">
        <v>1091</v>
      </c>
      <c r="E2375" s="108">
        <v>7.6999999999999999E-2</v>
      </c>
      <c r="F2375" s="108">
        <v>2.4E-2</v>
      </c>
      <c r="G2375" s="108">
        <v>6.0000000000000001E-3</v>
      </c>
      <c r="H2375" s="108">
        <v>5.0000000000000001E-3</v>
      </c>
      <c r="I2375" s="108">
        <v>0.121</v>
      </c>
      <c r="J2375" s="108">
        <v>0.11899999999999999</v>
      </c>
      <c r="K2375" s="108">
        <v>1.4E-2</v>
      </c>
      <c r="L2375" s="108">
        <v>1.2999999999999999E-2</v>
      </c>
      <c r="M2375" s="108">
        <v>3.0000000000000001E-3</v>
      </c>
      <c r="N2375" s="108">
        <v>8.0000000000000002E-3</v>
      </c>
      <c r="O2375" s="108">
        <v>1E-3</v>
      </c>
      <c r="P2375" s="108">
        <v>0</v>
      </c>
      <c r="Q2375" s="108">
        <v>1E-3</v>
      </c>
      <c r="R2375" s="108">
        <v>0</v>
      </c>
      <c r="S2375" s="108">
        <v>0</v>
      </c>
    </row>
    <row r="2376" spans="1:19" ht="11.25" thickBot="1" x14ac:dyDescent="0.2">
      <c r="A2376" s="112"/>
    </row>
    <row r="2377" spans="1:19" ht="11.25" thickBot="1" x14ac:dyDescent="0.2">
      <c r="A2377" s="135" t="s">
        <v>362</v>
      </c>
      <c r="B2377" s="112"/>
      <c r="C2377" s="137">
        <v>1.0337700000000001</v>
      </c>
      <c r="D2377" s="134" t="s">
        <v>1092</v>
      </c>
      <c r="E2377" s="136">
        <v>7.9000000000000001E-2</v>
      </c>
      <c r="F2377" s="136">
        <v>2.4E-2</v>
      </c>
      <c r="G2377" s="136">
        <v>7.0000000000000001E-3</v>
      </c>
      <c r="H2377" s="136">
        <v>4.0000000000000001E-3</v>
      </c>
      <c r="I2377" s="136">
        <v>0.121</v>
      </c>
      <c r="J2377" s="136">
        <v>0.124</v>
      </c>
      <c r="K2377" s="136">
        <v>1.4E-2</v>
      </c>
      <c r="L2377" s="136">
        <v>1.2999999999999999E-2</v>
      </c>
      <c r="M2377" s="136">
        <v>3.0000000000000001E-3</v>
      </c>
      <c r="N2377" s="136">
        <v>8.0000000000000002E-3</v>
      </c>
      <c r="O2377" s="136">
        <v>1E-3</v>
      </c>
      <c r="P2377" s="136">
        <v>0</v>
      </c>
      <c r="Q2377" s="136">
        <v>1E-3</v>
      </c>
      <c r="R2377" s="136">
        <v>0</v>
      </c>
      <c r="S2377" s="136">
        <v>1E-3</v>
      </c>
    </row>
    <row r="2378" spans="1:19" ht="11.25" thickBot="1" x14ac:dyDescent="0.2">
      <c r="A2378" s="112"/>
    </row>
    <row r="2379" spans="1:19" ht="11.25" thickBot="1" x14ac:dyDescent="0.2">
      <c r="A2379" s="138" t="s">
        <v>364</v>
      </c>
      <c r="B2379" s="112"/>
      <c r="C2379" s="137">
        <v>7.7600000000000004E-3</v>
      </c>
      <c r="D2379" s="134" t="s">
        <v>1093</v>
      </c>
      <c r="E2379" s="136">
        <v>3.0000000000000001E-3</v>
      </c>
      <c r="F2379" s="136">
        <v>0</v>
      </c>
      <c r="G2379" s="136">
        <v>3.0000000000000001E-3</v>
      </c>
      <c r="H2379" s="136">
        <v>1E-3</v>
      </c>
      <c r="I2379" s="136">
        <v>1E-3</v>
      </c>
      <c r="J2379" s="136">
        <v>4.0000000000000001E-3</v>
      </c>
      <c r="K2379" s="136">
        <v>0</v>
      </c>
      <c r="L2379" s="136">
        <v>1E-3</v>
      </c>
      <c r="M2379" s="136">
        <v>0</v>
      </c>
      <c r="N2379" s="136">
        <v>1E-3</v>
      </c>
      <c r="O2379" s="136">
        <v>0</v>
      </c>
      <c r="P2379" s="136">
        <v>0</v>
      </c>
      <c r="Q2379" s="136">
        <v>0</v>
      </c>
      <c r="R2379" s="136">
        <v>0</v>
      </c>
      <c r="S2379" s="136">
        <v>0</v>
      </c>
    </row>
    <row r="2380" spans="1:19" ht="11.25" thickBot="1" x14ac:dyDescent="0.2">
      <c r="A2380" s="112"/>
    </row>
    <row r="2381" spans="1:19" ht="11.25" thickBot="1" x14ac:dyDescent="0.2">
      <c r="A2381" s="139" t="s">
        <v>366</v>
      </c>
      <c r="B2381" s="112"/>
      <c r="C2381" s="140">
        <v>0.751</v>
      </c>
      <c r="D2381" s="134" t="s">
        <v>1094</v>
      </c>
      <c r="E2381" s="136">
        <v>3.42</v>
      </c>
      <c r="F2381" s="136">
        <v>1.9770000000000001</v>
      </c>
      <c r="G2381" s="136">
        <v>43.14</v>
      </c>
      <c r="H2381" s="136">
        <v>11.75</v>
      </c>
      <c r="I2381" s="136">
        <v>0.68799999999999994</v>
      </c>
      <c r="J2381" s="136">
        <v>3.589</v>
      </c>
      <c r="K2381" s="136">
        <v>1.0720000000000001</v>
      </c>
      <c r="L2381" s="136">
        <v>6.0810000000000004</v>
      </c>
      <c r="M2381" s="136">
        <v>4.1260000000000003</v>
      </c>
      <c r="N2381" s="136">
        <v>7.2270000000000003</v>
      </c>
      <c r="O2381" s="136">
        <v>4.1159999999999997</v>
      </c>
      <c r="P2381" s="136">
        <v>21.63</v>
      </c>
      <c r="Q2381" s="136">
        <v>47.6</v>
      </c>
      <c r="R2381" s="136">
        <v>32.14</v>
      </c>
      <c r="S2381" s="136">
        <v>48.38</v>
      </c>
    </row>
    <row r="2382" spans="1:19" ht="11.25" thickBot="1" x14ac:dyDescent="0.2">
      <c r="A2382" s="112"/>
    </row>
    <row r="2383" spans="1:19" ht="11.25" thickBot="1" x14ac:dyDescent="0.2">
      <c r="A2383" s="106" t="s">
        <v>357</v>
      </c>
      <c r="B2383" s="106" t="s">
        <v>358</v>
      </c>
      <c r="C2383" s="130" t="s">
        <v>51</v>
      </c>
      <c r="D2383" s="130" t="s">
        <v>52</v>
      </c>
      <c r="E2383" s="130" t="s">
        <v>53</v>
      </c>
      <c r="F2383" s="130" t="s">
        <v>54</v>
      </c>
      <c r="G2383" s="130" t="s">
        <v>55</v>
      </c>
      <c r="H2383" s="130" t="s">
        <v>56</v>
      </c>
      <c r="I2383" s="130" t="s">
        <v>57</v>
      </c>
      <c r="J2383" s="130" t="s">
        <v>58</v>
      </c>
      <c r="K2383" s="130" t="s">
        <v>59</v>
      </c>
      <c r="L2383" s="130" t="s">
        <v>60</v>
      </c>
      <c r="M2383" s="130" t="s">
        <v>61</v>
      </c>
      <c r="N2383" s="130" t="s">
        <v>62</v>
      </c>
      <c r="O2383" s="130" t="s">
        <v>63</v>
      </c>
      <c r="P2383" s="130" t="s">
        <v>64</v>
      </c>
      <c r="Q2383" s="131" t="s">
        <v>65</v>
      </c>
      <c r="R2383" s="131" t="s">
        <v>66</v>
      </c>
      <c r="S2383" s="130" t="s">
        <v>67</v>
      </c>
    </row>
    <row r="2384" spans="1:19" ht="11.25" thickBot="1" x14ac:dyDescent="0.2">
      <c r="A2384" s="112"/>
      <c r="B2384" s="112"/>
      <c r="C2384" s="130" t="s">
        <v>111</v>
      </c>
      <c r="D2384" s="130" t="s">
        <v>111</v>
      </c>
      <c r="E2384" s="130" t="s">
        <v>111</v>
      </c>
      <c r="F2384" s="130" t="s">
        <v>111</v>
      </c>
      <c r="G2384" s="130" t="s">
        <v>111</v>
      </c>
      <c r="H2384" s="130" t="s">
        <v>111</v>
      </c>
      <c r="I2384" s="130" t="s">
        <v>111</v>
      </c>
      <c r="J2384" s="130" t="s">
        <v>111</v>
      </c>
      <c r="K2384" s="130" t="s">
        <v>111</v>
      </c>
      <c r="L2384" s="130" t="s">
        <v>111</v>
      </c>
      <c r="M2384" s="130" t="s">
        <v>111</v>
      </c>
      <c r="N2384" s="130" t="s">
        <v>111</v>
      </c>
      <c r="O2384" s="130" t="s">
        <v>111</v>
      </c>
      <c r="P2384" s="130" t="s">
        <v>111</v>
      </c>
      <c r="Q2384" s="131" t="s">
        <v>111</v>
      </c>
      <c r="R2384" s="131" t="s">
        <v>111</v>
      </c>
      <c r="S2384" s="130" t="s">
        <v>111</v>
      </c>
    </row>
    <row r="2385" spans="1:19" ht="11.25" thickBot="1" x14ac:dyDescent="0.2">
      <c r="A2385" s="107">
        <v>1</v>
      </c>
      <c r="B2385" s="132">
        <v>0.47870370370370369</v>
      </c>
      <c r="C2385" s="108">
        <v>0</v>
      </c>
      <c r="D2385" s="108">
        <v>0</v>
      </c>
      <c r="E2385" s="108">
        <v>0</v>
      </c>
      <c r="F2385" s="108">
        <v>0</v>
      </c>
      <c r="G2385" s="108">
        <v>0</v>
      </c>
      <c r="H2385" s="108">
        <v>8.5999999999999993E-2</v>
      </c>
      <c r="I2385" s="108">
        <v>3.1E-2</v>
      </c>
      <c r="J2385" s="108">
        <v>7.0000000000000001E-3</v>
      </c>
      <c r="K2385" s="108">
        <v>6.0000000000000001E-3</v>
      </c>
      <c r="L2385" s="108">
        <v>3.0000000000000001E-3</v>
      </c>
      <c r="M2385" s="108">
        <v>8.9999999999999993E-3</v>
      </c>
      <c r="N2385" s="108">
        <v>0.114</v>
      </c>
      <c r="O2385" s="108">
        <v>0</v>
      </c>
      <c r="P2385" s="108">
        <v>1.028</v>
      </c>
      <c r="Q2385" s="133">
        <v>0.97901000000000005</v>
      </c>
      <c r="R2385" s="134" t="s">
        <v>1095</v>
      </c>
      <c r="S2385" s="108">
        <v>3.0000000000000001E-3</v>
      </c>
    </row>
    <row r="2386" spans="1:19" ht="11.25" thickBot="1" x14ac:dyDescent="0.2">
      <c r="A2386" s="112"/>
    </row>
    <row r="2387" spans="1:19" ht="11.25" thickBot="1" x14ac:dyDescent="0.2">
      <c r="A2387" s="107">
        <v>2</v>
      </c>
      <c r="B2387" s="132">
        <v>0.47887731481481483</v>
      </c>
      <c r="C2387" s="108">
        <v>0</v>
      </c>
      <c r="D2387" s="108">
        <v>0</v>
      </c>
      <c r="E2387" s="108">
        <v>0</v>
      </c>
      <c r="F2387" s="108">
        <v>0</v>
      </c>
      <c r="G2387" s="108">
        <v>0</v>
      </c>
      <c r="H2387" s="108">
        <v>8.5999999999999993E-2</v>
      </c>
      <c r="I2387" s="108">
        <v>3.3000000000000002E-2</v>
      </c>
      <c r="J2387" s="108">
        <v>6.0000000000000001E-3</v>
      </c>
      <c r="K2387" s="108">
        <v>6.0000000000000001E-3</v>
      </c>
      <c r="L2387" s="108">
        <v>3.0000000000000001E-3</v>
      </c>
      <c r="M2387" s="108">
        <v>8.9999999999999993E-3</v>
      </c>
      <c r="N2387" s="108">
        <v>0.11</v>
      </c>
      <c r="O2387" s="108">
        <v>0</v>
      </c>
      <c r="P2387" s="108">
        <v>1.024</v>
      </c>
      <c r="Q2387" s="133">
        <v>0.99529999999999996</v>
      </c>
      <c r="R2387" s="134" t="s">
        <v>1096</v>
      </c>
      <c r="S2387" s="108">
        <v>3.0000000000000001E-3</v>
      </c>
    </row>
    <row r="2388" spans="1:19" ht="11.25" thickBot="1" x14ac:dyDescent="0.2">
      <c r="A2388" s="112"/>
    </row>
    <row r="2389" spans="1:19" ht="11.25" thickBot="1" x14ac:dyDescent="0.2">
      <c r="A2389" s="107">
        <v>3</v>
      </c>
      <c r="B2389" s="132">
        <v>0.4790625</v>
      </c>
      <c r="C2389" s="108">
        <v>0</v>
      </c>
      <c r="D2389" s="108">
        <v>0</v>
      </c>
      <c r="E2389" s="108">
        <v>0</v>
      </c>
      <c r="F2389" s="108">
        <v>0</v>
      </c>
      <c r="G2389" s="108">
        <v>0</v>
      </c>
      <c r="H2389" s="108">
        <v>8.6999999999999994E-2</v>
      </c>
      <c r="I2389" s="108">
        <v>3.2000000000000001E-2</v>
      </c>
      <c r="J2389" s="108">
        <v>7.0000000000000001E-3</v>
      </c>
      <c r="K2389" s="108">
        <v>6.0000000000000001E-3</v>
      </c>
      <c r="L2389" s="108">
        <v>3.0000000000000001E-3</v>
      </c>
      <c r="M2389" s="108">
        <v>8.9999999999999993E-3</v>
      </c>
      <c r="N2389" s="108">
        <v>0.12</v>
      </c>
      <c r="O2389" s="108">
        <v>0</v>
      </c>
      <c r="P2389" s="108">
        <v>1.014</v>
      </c>
      <c r="Q2389" s="133">
        <v>1.0008600000000001</v>
      </c>
      <c r="R2389" s="134" t="s">
        <v>1097</v>
      </c>
      <c r="S2389" s="108">
        <v>3.0000000000000001E-3</v>
      </c>
    </row>
    <row r="2390" spans="1:19" ht="11.25" thickBot="1" x14ac:dyDescent="0.2">
      <c r="A2390" s="112"/>
    </row>
    <row r="2391" spans="1:19" ht="11.25" thickBot="1" x14ac:dyDescent="0.2">
      <c r="A2391" s="135" t="s">
        <v>362</v>
      </c>
      <c r="B2391" s="112"/>
      <c r="C2391" s="136">
        <v>0</v>
      </c>
      <c r="D2391" s="136">
        <v>0</v>
      </c>
      <c r="E2391" s="136">
        <v>0</v>
      </c>
      <c r="F2391" s="136">
        <v>0</v>
      </c>
      <c r="G2391" s="136">
        <v>0</v>
      </c>
      <c r="H2391" s="136">
        <v>8.6999999999999994E-2</v>
      </c>
      <c r="I2391" s="136">
        <v>3.2000000000000001E-2</v>
      </c>
      <c r="J2391" s="136">
        <v>6.0000000000000001E-3</v>
      </c>
      <c r="K2391" s="136">
        <v>6.0000000000000001E-3</v>
      </c>
      <c r="L2391" s="136">
        <v>3.0000000000000001E-3</v>
      </c>
      <c r="M2391" s="136">
        <v>8.9999999999999993E-3</v>
      </c>
      <c r="N2391" s="136">
        <v>0.115</v>
      </c>
      <c r="O2391" s="136">
        <v>0</v>
      </c>
      <c r="P2391" s="136">
        <v>1.022</v>
      </c>
      <c r="Q2391" s="137">
        <v>0.99173</v>
      </c>
      <c r="R2391" s="134" t="s">
        <v>1098</v>
      </c>
      <c r="S2391" s="136">
        <v>3.0000000000000001E-3</v>
      </c>
    </row>
    <row r="2392" spans="1:19" ht="11.25" thickBot="1" x14ac:dyDescent="0.2">
      <c r="A2392" s="112"/>
    </row>
    <row r="2393" spans="1:19" ht="11.25" thickBot="1" x14ac:dyDescent="0.2">
      <c r="A2393" s="138" t="s">
        <v>364</v>
      </c>
      <c r="B2393" s="112"/>
      <c r="C2393" s="136">
        <v>0</v>
      </c>
      <c r="D2393" s="136">
        <v>0</v>
      </c>
      <c r="E2393" s="136">
        <v>0</v>
      </c>
      <c r="F2393" s="136">
        <v>0</v>
      </c>
      <c r="G2393" s="136">
        <v>0</v>
      </c>
      <c r="H2393" s="136">
        <v>1E-3</v>
      </c>
      <c r="I2393" s="136">
        <v>1E-3</v>
      </c>
      <c r="J2393" s="136">
        <v>0</v>
      </c>
      <c r="K2393" s="136">
        <v>0</v>
      </c>
      <c r="L2393" s="136">
        <v>0</v>
      </c>
      <c r="M2393" s="136">
        <v>0</v>
      </c>
      <c r="N2393" s="136">
        <v>5.0000000000000001E-3</v>
      </c>
      <c r="O2393" s="136">
        <v>0</v>
      </c>
      <c r="P2393" s="136">
        <v>7.0000000000000001E-3</v>
      </c>
      <c r="Q2393" s="137">
        <v>1.136E-2</v>
      </c>
      <c r="R2393" s="134" t="s">
        <v>1099</v>
      </c>
      <c r="S2393" s="136">
        <v>0</v>
      </c>
    </row>
    <row r="2394" spans="1:19" ht="11.25" thickBot="1" x14ac:dyDescent="0.2">
      <c r="A2394" s="112"/>
    </row>
    <row r="2395" spans="1:19" ht="11.25" thickBot="1" x14ac:dyDescent="0.2">
      <c r="A2395" s="139" t="s">
        <v>366</v>
      </c>
      <c r="B2395" s="112"/>
      <c r="C2395" s="136">
        <v>36.340000000000003</v>
      </c>
      <c r="D2395" s="136">
        <v>26.02</v>
      </c>
      <c r="E2395" s="136">
        <v>1983</v>
      </c>
      <c r="F2395" s="136">
        <v>51.32</v>
      </c>
      <c r="G2395" s="136">
        <v>89.31</v>
      </c>
      <c r="H2395" s="136">
        <v>0.76300000000000001</v>
      </c>
      <c r="I2395" s="136">
        <v>2.403</v>
      </c>
      <c r="J2395" s="136">
        <v>5.2450000000000001</v>
      </c>
      <c r="K2395" s="136">
        <v>4.0860000000000003</v>
      </c>
      <c r="L2395" s="136">
        <v>12.17</v>
      </c>
      <c r="M2395" s="136">
        <v>1.659</v>
      </c>
      <c r="N2395" s="136">
        <v>4.617</v>
      </c>
      <c r="O2395" s="136">
        <v>82.32</v>
      </c>
      <c r="P2395" s="136">
        <v>0.73</v>
      </c>
      <c r="Q2395" s="140">
        <v>1.145</v>
      </c>
      <c r="R2395" s="134" t="s">
        <v>1100</v>
      </c>
      <c r="S2395" s="136">
        <v>6.2050000000000001</v>
      </c>
    </row>
    <row r="2396" spans="1:19" ht="11.25" thickBot="1" x14ac:dyDescent="0.2">
      <c r="A2396" s="112"/>
    </row>
    <row r="2397" spans="1:19" ht="11.25" thickBot="1" x14ac:dyDescent="0.2">
      <c r="A2397" s="106" t="s">
        <v>357</v>
      </c>
      <c r="B2397" s="106" t="s">
        <v>358</v>
      </c>
      <c r="C2397" s="130" t="s">
        <v>68</v>
      </c>
    </row>
    <row r="2398" spans="1:19" ht="11.25" thickBot="1" x14ac:dyDescent="0.2">
      <c r="A2398" s="112"/>
      <c r="B2398" s="112"/>
      <c r="C2398" s="130" t="s">
        <v>111</v>
      </c>
    </row>
    <row r="2399" spans="1:19" ht="11.25" thickBot="1" x14ac:dyDescent="0.2">
      <c r="A2399" s="107">
        <v>1</v>
      </c>
      <c r="B2399" s="132">
        <v>0.47870370370370369</v>
      </c>
      <c r="C2399" s="108">
        <v>3.0000000000000001E-3</v>
      </c>
    </row>
    <row r="2400" spans="1:19" ht="11.25" thickBot="1" x14ac:dyDescent="0.2">
      <c r="A2400" s="112"/>
    </row>
    <row r="2401" spans="1:19" ht="11.25" thickBot="1" x14ac:dyDescent="0.2">
      <c r="A2401" s="107">
        <v>2</v>
      </c>
      <c r="B2401" s="132">
        <v>0.47887731481481483</v>
      </c>
      <c r="C2401" s="108">
        <v>3.0000000000000001E-3</v>
      </c>
    </row>
    <row r="2402" spans="1:19" ht="11.25" thickBot="1" x14ac:dyDescent="0.2">
      <c r="A2402" s="112"/>
    </row>
    <row r="2403" spans="1:19" ht="11.25" thickBot="1" x14ac:dyDescent="0.2">
      <c r="A2403" s="107">
        <v>3</v>
      </c>
      <c r="B2403" s="132">
        <v>0.4790625</v>
      </c>
      <c r="C2403" s="108">
        <v>3.0000000000000001E-3</v>
      </c>
    </row>
    <row r="2404" spans="1:19" ht="11.25" thickBot="1" x14ac:dyDescent="0.2">
      <c r="A2404" s="112"/>
    </row>
    <row r="2405" spans="1:19" ht="11.25" thickBot="1" x14ac:dyDescent="0.2">
      <c r="A2405" s="135" t="s">
        <v>362</v>
      </c>
      <c r="B2405" s="112"/>
      <c r="C2405" s="136">
        <v>3.0000000000000001E-3</v>
      </c>
    </row>
    <row r="2406" spans="1:19" ht="11.25" thickBot="1" x14ac:dyDescent="0.2">
      <c r="A2406" s="112"/>
    </row>
    <row r="2407" spans="1:19" ht="11.25" thickBot="1" x14ac:dyDescent="0.2">
      <c r="A2407" s="138" t="s">
        <v>364</v>
      </c>
      <c r="B2407" s="112"/>
      <c r="C2407" s="136">
        <v>0</v>
      </c>
    </row>
    <row r="2408" spans="1:19" ht="11.25" thickBot="1" x14ac:dyDescent="0.2">
      <c r="A2408" s="112"/>
    </row>
    <row r="2409" spans="1:19" ht="11.25" thickBot="1" x14ac:dyDescent="0.2">
      <c r="A2409" s="139" t="s">
        <v>366</v>
      </c>
      <c r="B2409" s="112"/>
      <c r="C2409" s="136">
        <v>5.3789999999999996</v>
      </c>
    </row>
    <row r="2410" spans="1:19" ht="10.5" x14ac:dyDescent="0.15">
      <c r="A2410" s="112"/>
    </row>
    <row r="2411" spans="1:19" x14ac:dyDescent="0.15">
      <c r="A2411" s="129"/>
      <c r="B2411" s="86" t="s">
        <v>1101</v>
      </c>
    </row>
    <row r="2412" spans="1:19" ht="9.75" thickBot="1" x14ac:dyDescent="0.2">
      <c r="A2412" s="81" t="s">
        <v>356</v>
      </c>
    </row>
    <row r="2413" spans="1:19" ht="11.25" thickBot="1" x14ac:dyDescent="0.2">
      <c r="A2413" s="106" t="s">
        <v>357</v>
      </c>
      <c r="B2413" s="106" t="s">
        <v>358</v>
      </c>
      <c r="C2413" s="130" t="s">
        <v>0</v>
      </c>
      <c r="D2413" s="130" t="s">
        <v>1</v>
      </c>
      <c r="E2413" s="130" t="s">
        <v>2</v>
      </c>
      <c r="F2413" s="130" t="s">
        <v>3</v>
      </c>
      <c r="G2413" s="130" t="s">
        <v>4</v>
      </c>
      <c r="H2413" s="130" t="s">
        <v>5</v>
      </c>
      <c r="I2413" s="131" t="s">
        <v>6</v>
      </c>
      <c r="J2413" s="131" t="s">
        <v>7</v>
      </c>
      <c r="K2413" s="130" t="s">
        <v>8</v>
      </c>
      <c r="L2413" s="130" t="s">
        <v>9</v>
      </c>
      <c r="M2413" s="130" t="s">
        <v>10</v>
      </c>
      <c r="N2413" s="130" t="s">
        <v>11</v>
      </c>
      <c r="O2413" s="130" t="s">
        <v>12</v>
      </c>
      <c r="P2413" s="130" t="s">
        <v>13</v>
      </c>
      <c r="Q2413" s="130" t="s">
        <v>14</v>
      </c>
      <c r="R2413" s="130" t="s">
        <v>15</v>
      </c>
      <c r="S2413" s="130" t="s">
        <v>16</v>
      </c>
    </row>
    <row r="2414" spans="1:19" ht="11.25" thickBot="1" x14ac:dyDescent="0.2">
      <c r="A2414" s="112"/>
      <c r="B2414" s="112"/>
      <c r="C2414" s="130" t="s">
        <v>111</v>
      </c>
      <c r="D2414" s="130" t="s">
        <v>111</v>
      </c>
      <c r="E2414" s="130" t="s">
        <v>111</v>
      </c>
      <c r="F2414" s="130" t="s">
        <v>111</v>
      </c>
      <c r="G2414" s="130" t="s">
        <v>111</v>
      </c>
      <c r="H2414" s="130" t="s">
        <v>111</v>
      </c>
      <c r="I2414" s="131" t="s">
        <v>111</v>
      </c>
      <c r="J2414" s="131" t="s">
        <v>111</v>
      </c>
      <c r="K2414" s="130" t="s">
        <v>111</v>
      </c>
      <c r="L2414" s="130" t="s">
        <v>111</v>
      </c>
      <c r="M2414" s="130" t="s">
        <v>111</v>
      </c>
      <c r="N2414" s="130" t="s">
        <v>111</v>
      </c>
      <c r="O2414" s="130" t="s">
        <v>111</v>
      </c>
      <c r="P2414" s="130" t="s">
        <v>111</v>
      </c>
      <c r="Q2414" s="130" t="s">
        <v>111</v>
      </c>
      <c r="R2414" s="130" t="s">
        <v>111</v>
      </c>
      <c r="S2414" s="130" t="s">
        <v>111</v>
      </c>
    </row>
    <row r="2415" spans="1:19" ht="11.25" thickBot="1" x14ac:dyDescent="0.2">
      <c r="A2415" s="107">
        <v>1</v>
      </c>
      <c r="B2415" s="132">
        <v>0.48383101851851856</v>
      </c>
      <c r="C2415" s="108">
        <v>6.9370000000000003</v>
      </c>
      <c r="D2415" s="108">
        <v>13</v>
      </c>
      <c r="E2415" s="108">
        <v>14.6</v>
      </c>
      <c r="F2415" s="108">
        <v>152.9</v>
      </c>
      <c r="G2415" s="141" t="s">
        <v>1102</v>
      </c>
      <c r="H2415" s="108">
        <v>13.45</v>
      </c>
      <c r="I2415" s="133">
        <v>1.07514</v>
      </c>
      <c r="J2415" s="134" t="s">
        <v>1103</v>
      </c>
      <c r="K2415" s="141" t="s">
        <v>1104</v>
      </c>
      <c r="L2415" s="108">
        <v>1.093</v>
      </c>
      <c r="M2415" s="108">
        <v>0.90600000000000003</v>
      </c>
      <c r="N2415" s="108">
        <v>0.27</v>
      </c>
      <c r="O2415" s="108">
        <v>0.04</v>
      </c>
      <c r="P2415" s="108">
        <v>6.0759999999999996</v>
      </c>
      <c r="Q2415" s="108">
        <v>-2.4E-2</v>
      </c>
      <c r="R2415" s="108">
        <v>5.8000000000000003E-2</v>
      </c>
      <c r="S2415" s="108">
        <v>33.99</v>
      </c>
    </row>
    <row r="2416" spans="1:19" ht="11.25" thickBot="1" x14ac:dyDescent="0.2">
      <c r="A2416" s="112"/>
    </row>
    <row r="2417" spans="1:19" ht="11.25" thickBot="1" x14ac:dyDescent="0.2">
      <c r="A2417" s="107">
        <v>2</v>
      </c>
      <c r="B2417" s="132">
        <v>0.48400462962962965</v>
      </c>
      <c r="C2417" s="108">
        <v>7.08</v>
      </c>
      <c r="D2417" s="108">
        <v>13.14</v>
      </c>
      <c r="E2417" s="108">
        <v>14.85</v>
      </c>
      <c r="F2417" s="108">
        <v>151.69999999999999</v>
      </c>
      <c r="G2417" s="141" t="s">
        <v>1105</v>
      </c>
      <c r="H2417" s="108">
        <v>7.7130000000000001</v>
      </c>
      <c r="I2417" s="133">
        <v>1.0940799999999999</v>
      </c>
      <c r="J2417" s="134" t="s">
        <v>1085</v>
      </c>
      <c r="K2417" s="141" t="s">
        <v>1106</v>
      </c>
      <c r="L2417" s="108">
        <v>1.0609999999999999</v>
      </c>
      <c r="M2417" s="108">
        <v>0.91500000000000004</v>
      </c>
      <c r="N2417" s="108">
        <v>0.28699999999999998</v>
      </c>
      <c r="O2417" s="108">
        <v>3.7999999999999999E-2</v>
      </c>
      <c r="P2417" s="108">
        <v>6.0780000000000003</v>
      </c>
      <c r="Q2417" s="108">
        <v>-2.5000000000000001E-2</v>
      </c>
      <c r="R2417" s="108">
        <v>5.7000000000000002E-2</v>
      </c>
      <c r="S2417" s="108">
        <v>32.65</v>
      </c>
    </row>
    <row r="2418" spans="1:19" ht="11.25" thickBot="1" x14ac:dyDescent="0.2">
      <c r="A2418" s="112"/>
    </row>
    <row r="2419" spans="1:19" ht="11.25" thickBot="1" x14ac:dyDescent="0.2">
      <c r="A2419" s="107">
        <v>3</v>
      </c>
      <c r="B2419" s="132">
        <v>0.48418981481481477</v>
      </c>
      <c r="C2419" s="108">
        <v>6.9560000000000004</v>
      </c>
      <c r="D2419" s="108">
        <v>13.05</v>
      </c>
      <c r="E2419" s="108">
        <v>14.66</v>
      </c>
      <c r="F2419" s="108">
        <v>152</v>
      </c>
      <c r="G2419" s="141" t="s">
        <v>1107</v>
      </c>
      <c r="H2419" s="108">
        <v>13.06</v>
      </c>
      <c r="I2419" s="133">
        <v>1.08806</v>
      </c>
      <c r="J2419" s="134" t="s">
        <v>1108</v>
      </c>
      <c r="K2419" s="141" t="s">
        <v>1109</v>
      </c>
      <c r="L2419" s="108">
        <v>1.0209999999999999</v>
      </c>
      <c r="M2419" s="108">
        <v>0.92900000000000005</v>
      </c>
      <c r="N2419" s="108">
        <v>0.28000000000000003</v>
      </c>
      <c r="O2419" s="108">
        <v>3.7999999999999999E-2</v>
      </c>
      <c r="P2419" s="108">
        <v>6.0960000000000001</v>
      </c>
      <c r="Q2419" s="108">
        <v>-2.3E-2</v>
      </c>
      <c r="R2419" s="108">
        <v>0.06</v>
      </c>
      <c r="S2419" s="108">
        <v>32.28</v>
      </c>
    </row>
    <row r="2420" spans="1:19" ht="11.25" thickBot="1" x14ac:dyDescent="0.2">
      <c r="A2420" s="112"/>
    </row>
    <row r="2421" spans="1:19" ht="11.25" thickBot="1" x14ac:dyDescent="0.2">
      <c r="A2421" s="135" t="s">
        <v>362</v>
      </c>
      <c r="B2421" s="112"/>
      <c r="C2421" s="136">
        <v>6.9909999999999997</v>
      </c>
      <c r="D2421" s="136">
        <v>13.06</v>
      </c>
      <c r="E2421" s="136">
        <v>14.7</v>
      </c>
      <c r="F2421" s="136">
        <v>152.19999999999999</v>
      </c>
      <c r="G2421" s="141" t="s">
        <v>1110</v>
      </c>
      <c r="H2421" s="136">
        <v>11.41</v>
      </c>
      <c r="I2421" s="137">
        <v>1.0857600000000001</v>
      </c>
      <c r="J2421" s="134" t="s">
        <v>1111</v>
      </c>
      <c r="K2421" s="141" t="s">
        <v>1112</v>
      </c>
      <c r="L2421" s="136">
        <v>1.0580000000000001</v>
      </c>
      <c r="M2421" s="136">
        <v>0.91600000000000004</v>
      </c>
      <c r="N2421" s="136">
        <v>0.27900000000000003</v>
      </c>
      <c r="O2421" s="136">
        <v>3.7999999999999999E-2</v>
      </c>
      <c r="P2421" s="136">
        <v>6.0839999999999996</v>
      </c>
      <c r="Q2421" s="136">
        <v>-2.4E-2</v>
      </c>
      <c r="R2421" s="136">
        <v>5.8999999999999997E-2</v>
      </c>
      <c r="S2421" s="136">
        <v>32.979999999999997</v>
      </c>
    </row>
    <row r="2422" spans="1:19" ht="11.25" thickBot="1" x14ac:dyDescent="0.2">
      <c r="A2422" s="112"/>
    </row>
    <row r="2423" spans="1:19" ht="11.25" thickBot="1" x14ac:dyDescent="0.2">
      <c r="A2423" s="138" t="s">
        <v>364</v>
      </c>
      <c r="B2423" s="112"/>
      <c r="C2423" s="136">
        <v>7.8E-2</v>
      </c>
      <c r="D2423" s="136">
        <v>7.4999999999999997E-2</v>
      </c>
      <c r="E2423" s="136">
        <v>0.129</v>
      </c>
      <c r="F2423" s="136">
        <v>0.63800000000000001</v>
      </c>
      <c r="G2423" s="141" t="s">
        <v>1113</v>
      </c>
      <c r="H2423" s="136">
        <v>3.2069999999999999</v>
      </c>
      <c r="I2423" s="137">
        <v>9.6799999999999994E-3</v>
      </c>
      <c r="J2423" s="134" t="s">
        <v>1114</v>
      </c>
      <c r="K2423" s="141" t="s">
        <v>1115</v>
      </c>
      <c r="L2423" s="136">
        <v>3.5999999999999997E-2</v>
      </c>
      <c r="M2423" s="136">
        <v>1.0999999999999999E-2</v>
      </c>
      <c r="N2423" s="136">
        <v>8.0000000000000002E-3</v>
      </c>
      <c r="O2423" s="136">
        <v>1E-3</v>
      </c>
      <c r="P2423" s="136">
        <v>1.0999999999999999E-2</v>
      </c>
      <c r="Q2423" s="136">
        <v>1E-3</v>
      </c>
      <c r="R2423" s="136">
        <v>1E-3</v>
      </c>
      <c r="S2423" s="136">
        <v>0.9</v>
      </c>
    </row>
    <row r="2424" spans="1:19" ht="11.25" thickBot="1" x14ac:dyDescent="0.2">
      <c r="A2424" s="112"/>
    </row>
    <row r="2425" spans="1:19" ht="11.25" thickBot="1" x14ac:dyDescent="0.2">
      <c r="A2425" s="139" t="s">
        <v>366</v>
      </c>
      <c r="B2425" s="112"/>
      <c r="C2425" s="136">
        <v>1.1100000000000001</v>
      </c>
      <c r="D2425" s="136">
        <v>0.57299999999999995</v>
      </c>
      <c r="E2425" s="136">
        <v>0.876</v>
      </c>
      <c r="F2425" s="136">
        <v>0.41899999999999998</v>
      </c>
      <c r="G2425" s="141" t="s">
        <v>1116</v>
      </c>
      <c r="H2425" s="136">
        <v>28.11</v>
      </c>
      <c r="I2425" s="140">
        <v>0.89100000000000001</v>
      </c>
      <c r="J2425" s="134" t="s">
        <v>1117</v>
      </c>
      <c r="K2425" s="141" t="s">
        <v>1118</v>
      </c>
      <c r="L2425" s="136">
        <v>3.387</v>
      </c>
      <c r="M2425" s="136">
        <v>1.2310000000000001</v>
      </c>
      <c r="N2425" s="136">
        <v>2.9449999999999998</v>
      </c>
      <c r="O2425" s="136">
        <v>3.2490000000000001</v>
      </c>
      <c r="P2425" s="136">
        <v>0.17499999999999999</v>
      </c>
      <c r="Q2425" s="136">
        <v>3.4380000000000002</v>
      </c>
      <c r="R2425" s="136">
        <v>2.3879999999999999</v>
      </c>
      <c r="S2425" s="136">
        <v>2.7290000000000001</v>
      </c>
    </row>
    <row r="2426" spans="1:19" ht="11.25" thickBot="1" x14ac:dyDescent="0.2">
      <c r="A2426" s="112"/>
    </row>
    <row r="2427" spans="1:19" ht="11.25" thickBot="1" x14ac:dyDescent="0.2">
      <c r="A2427" s="106" t="s">
        <v>357</v>
      </c>
      <c r="B2427" s="106" t="s">
        <v>358</v>
      </c>
      <c r="C2427" s="130" t="s">
        <v>17</v>
      </c>
      <c r="D2427" s="130" t="s">
        <v>18</v>
      </c>
      <c r="E2427" s="131" t="s">
        <v>19</v>
      </c>
      <c r="F2427" s="131" t="s">
        <v>20</v>
      </c>
      <c r="G2427" s="130" t="s">
        <v>21</v>
      </c>
      <c r="H2427" s="130" t="s">
        <v>22</v>
      </c>
      <c r="I2427" s="130" t="s">
        <v>23</v>
      </c>
      <c r="J2427" s="130" t="s">
        <v>24</v>
      </c>
      <c r="K2427" s="131" t="s">
        <v>25</v>
      </c>
      <c r="L2427" s="131" t="s">
        <v>26</v>
      </c>
      <c r="M2427" s="130" t="s">
        <v>27</v>
      </c>
      <c r="N2427" s="130" t="s">
        <v>28</v>
      </c>
      <c r="O2427" s="130" t="s">
        <v>29</v>
      </c>
      <c r="P2427" s="130" t="s">
        <v>30</v>
      </c>
      <c r="Q2427" s="130" t="s">
        <v>31</v>
      </c>
      <c r="R2427" s="130" t="s">
        <v>32</v>
      </c>
      <c r="S2427" s="130" t="s">
        <v>33</v>
      </c>
    </row>
    <row r="2428" spans="1:19" ht="11.25" thickBot="1" x14ac:dyDescent="0.2">
      <c r="A2428" s="112"/>
      <c r="B2428" s="112"/>
      <c r="C2428" s="130" t="s">
        <v>111</v>
      </c>
      <c r="D2428" s="130" t="s">
        <v>111</v>
      </c>
      <c r="E2428" s="131" t="s">
        <v>111</v>
      </c>
      <c r="F2428" s="131" t="s">
        <v>111</v>
      </c>
      <c r="G2428" s="130" t="s">
        <v>111</v>
      </c>
      <c r="H2428" s="130" t="s">
        <v>111</v>
      </c>
      <c r="I2428" s="130" t="s">
        <v>111</v>
      </c>
      <c r="J2428" s="130" t="s">
        <v>111</v>
      </c>
      <c r="K2428" s="131" t="s">
        <v>111</v>
      </c>
      <c r="L2428" s="131" t="s">
        <v>111</v>
      </c>
      <c r="M2428" s="130" t="s">
        <v>111</v>
      </c>
      <c r="N2428" s="130" t="s">
        <v>111</v>
      </c>
      <c r="O2428" s="130" t="s">
        <v>111</v>
      </c>
      <c r="P2428" s="130" t="s">
        <v>111</v>
      </c>
      <c r="Q2428" s="130" t="s">
        <v>111</v>
      </c>
      <c r="R2428" s="130" t="s">
        <v>111</v>
      </c>
      <c r="S2428" s="130" t="s">
        <v>111</v>
      </c>
    </row>
    <row r="2429" spans="1:19" ht="11.25" thickBot="1" x14ac:dyDescent="0.2">
      <c r="A2429" s="107">
        <v>1</v>
      </c>
      <c r="B2429" s="132">
        <v>0.48383101851851856</v>
      </c>
      <c r="C2429" s="108">
        <v>-1.1819999999999999</v>
      </c>
      <c r="D2429" s="108">
        <v>5.6000000000000001E-2</v>
      </c>
      <c r="E2429" s="133">
        <v>1.04965</v>
      </c>
      <c r="F2429" s="133">
        <v>0.96809999999999996</v>
      </c>
      <c r="G2429" s="108">
        <v>0.255</v>
      </c>
      <c r="H2429" s="108">
        <v>-0.77100000000000002</v>
      </c>
      <c r="I2429" s="108">
        <v>7.4999999999999997E-2</v>
      </c>
      <c r="J2429" s="108">
        <v>7.4999999999999997E-2</v>
      </c>
      <c r="K2429" s="133">
        <v>1.0719700000000001</v>
      </c>
      <c r="L2429" s="134" t="s">
        <v>1119</v>
      </c>
      <c r="M2429" s="141" t="s">
        <v>1120</v>
      </c>
      <c r="N2429" s="108">
        <v>0.192</v>
      </c>
      <c r="O2429" s="108">
        <v>0</v>
      </c>
      <c r="P2429" s="108">
        <v>0</v>
      </c>
      <c r="Q2429" s="108">
        <v>0</v>
      </c>
      <c r="R2429" s="108">
        <v>2.2570000000000001</v>
      </c>
      <c r="S2429" s="108">
        <v>7.4999999999999997E-2</v>
      </c>
    </row>
    <row r="2430" spans="1:19" ht="11.25" thickBot="1" x14ac:dyDescent="0.2">
      <c r="A2430" s="112"/>
    </row>
    <row r="2431" spans="1:19" ht="11.25" thickBot="1" x14ac:dyDescent="0.2">
      <c r="A2431" s="107">
        <v>2</v>
      </c>
      <c r="B2431" s="132">
        <v>0.48400462962962965</v>
      </c>
      <c r="C2431" s="108">
        <v>-1.2010000000000001</v>
      </c>
      <c r="D2431" s="108">
        <v>5.8000000000000003E-2</v>
      </c>
      <c r="E2431" s="133">
        <v>1.0690900000000001</v>
      </c>
      <c r="F2431" s="133">
        <v>0.97214</v>
      </c>
      <c r="G2431" s="108">
        <v>0.34200000000000003</v>
      </c>
      <c r="H2431" s="108">
        <v>-0.57599999999999996</v>
      </c>
      <c r="I2431" s="108">
        <v>7.6999999999999999E-2</v>
      </c>
      <c r="J2431" s="108">
        <v>7.9000000000000001E-2</v>
      </c>
      <c r="K2431" s="133">
        <v>1.08805</v>
      </c>
      <c r="L2431" s="134" t="s">
        <v>1121</v>
      </c>
      <c r="M2431" s="141" t="s">
        <v>1122</v>
      </c>
      <c r="N2431" s="108">
        <v>0.186</v>
      </c>
      <c r="O2431" s="108">
        <v>0</v>
      </c>
      <c r="P2431" s="108">
        <v>0</v>
      </c>
      <c r="Q2431" s="108">
        <v>1E-3</v>
      </c>
      <c r="R2431" s="108">
        <v>2.3250000000000002</v>
      </c>
      <c r="S2431" s="108">
        <v>7.1999999999999995E-2</v>
      </c>
    </row>
    <row r="2432" spans="1:19" ht="11.25" thickBot="1" x14ac:dyDescent="0.2">
      <c r="A2432" s="112"/>
    </row>
    <row r="2433" spans="1:19" ht="11.25" thickBot="1" x14ac:dyDescent="0.2">
      <c r="A2433" s="107">
        <v>3</v>
      </c>
      <c r="B2433" s="132">
        <v>0.48418981481481477</v>
      </c>
      <c r="C2433" s="108">
        <v>-1.1719999999999999</v>
      </c>
      <c r="D2433" s="108">
        <v>6.3E-2</v>
      </c>
      <c r="E2433" s="133">
        <v>1.0909800000000001</v>
      </c>
      <c r="F2433" s="133">
        <v>0.97397999999999996</v>
      </c>
      <c r="G2433" s="108">
        <v>0.32</v>
      </c>
      <c r="H2433" s="108">
        <v>-0.19800000000000001</v>
      </c>
      <c r="I2433" s="108">
        <v>7.9000000000000001E-2</v>
      </c>
      <c r="J2433" s="108">
        <v>0.08</v>
      </c>
      <c r="K2433" s="133">
        <v>1.08561</v>
      </c>
      <c r="L2433" s="134" t="s">
        <v>1123</v>
      </c>
      <c r="M2433" s="141" t="s">
        <v>1124</v>
      </c>
      <c r="N2433" s="108">
        <v>0.18099999999999999</v>
      </c>
      <c r="O2433" s="108">
        <v>0</v>
      </c>
      <c r="P2433" s="108">
        <v>0</v>
      </c>
      <c r="Q2433" s="108">
        <v>1E-3</v>
      </c>
      <c r="R2433" s="108">
        <v>2.2490000000000001</v>
      </c>
      <c r="S2433" s="108">
        <v>7.0999999999999994E-2</v>
      </c>
    </row>
    <row r="2434" spans="1:19" ht="11.25" thickBot="1" x14ac:dyDescent="0.2">
      <c r="A2434" s="112"/>
    </row>
    <row r="2435" spans="1:19" ht="11.25" thickBot="1" x14ac:dyDescent="0.2">
      <c r="A2435" s="135" t="s">
        <v>362</v>
      </c>
      <c r="B2435" s="112"/>
      <c r="C2435" s="136">
        <v>-1.1850000000000001</v>
      </c>
      <c r="D2435" s="136">
        <v>5.8999999999999997E-2</v>
      </c>
      <c r="E2435" s="137">
        <v>1.0699099999999999</v>
      </c>
      <c r="F2435" s="137">
        <v>0.97141</v>
      </c>
      <c r="G2435" s="136">
        <v>0.30499999999999999</v>
      </c>
      <c r="H2435" s="136">
        <v>-0.51500000000000001</v>
      </c>
      <c r="I2435" s="136">
        <v>7.6999999999999999E-2</v>
      </c>
      <c r="J2435" s="136">
        <v>7.8E-2</v>
      </c>
      <c r="K2435" s="137">
        <v>1.08188</v>
      </c>
      <c r="L2435" s="134" t="s">
        <v>1125</v>
      </c>
      <c r="M2435" s="141" t="s">
        <v>1126</v>
      </c>
      <c r="N2435" s="136">
        <v>0.187</v>
      </c>
      <c r="O2435" s="136">
        <v>0</v>
      </c>
      <c r="P2435" s="136">
        <v>0</v>
      </c>
      <c r="Q2435" s="136">
        <v>1E-3</v>
      </c>
      <c r="R2435" s="136">
        <v>2.2770000000000001</v>
      </c>
      <c r="S2435" s="136">
        <v>7.2999999999999995E-2</v>
      </c>
    </row>
    <row r="2436" spans="1:19" ht="11.25" thickBot="1" x14ac:dyDescent="0.2">
      <c r="A2436" s="112"/>
    </row>
    <row r="2437" spans="1:19" ht="11.25" thickBot="1" x14ac:dyDescent="0.2">
      <c r="A2437" s="138" t="s">
        <v>364</v>
      </c>
      <c r="B2437" s="112"/>
      <c r="C2437" s="136">
        <v>1.4999999999999999E-2</v>
      </c>
      <c r="D2437" s="136">
        <v>4.0000000000000001E-3</v>
      </c>
      <c r="E2437" s="137">
        <v>2.0670000000000001E-2</v>
      </c>
      <c r="F2437" s="137">
        <v>3.0100000000000001E-3</v>
      </c>
      <c r="G2437" s="136">
        <v>4.4999999999999998E-2</v>
      </c>
      <c r="H2437" s="136">
        <v>0.29099999999999998</v>
      </c>
      <c r="I2437" s="136">
        <v>2E-3</v>
      </c>
      <c r="J2437" s="136">
        <v>3.0000000000000001E-3</v>
      </c>
      <c r="K2437" s="137">
        <v>8.6700000000000006E-3</v>
      </c>
      <c r="L2437" s="134" t="s">
        <v>1127</v>
      </c>
      <c r="M2437" s="141" t="s">
        <v>1128</v>
      </c>
      <c r="N2437" s="136">
        <v>6.0000000000000001E-3</v>
      </c>
      <c r="O2437" s="136">
        <v>0</v>
      </c>
      <c r="P2437" s="136">
        <v>0</v>
      </c>
      <c r="Q2437" s="136">
        <v>1E-3</v>
      </c>
      <c r="R2437" s="136">
        <v>4.2000000000000003E-2</v>
      </c>
      <c r="S2437" s="136">
        <v>2E-3</v>
      </c>
    </row>
    <row r="2438" spans="1:19" ht="11.25" thickBot="1" x14ac:dyDescent="0.2">
      <c r="A2438" s="112"/>
    </row>
    <row r="2439" spans="1:19" ht="11.25" thickBot="1" x14ac:dyDescent="0.2">
      <c r="A2439" s="139" t="s">
        <v>366</v>
      </c>
      <c r="B2439" s="112"/>
      <c r="C2439" s="136">
        <v>1.2490000000000001</v>
      </c>
      <c r="D2439" s="136">
        <v>6.2569999999999997</v>
      </c>
      <c r="E2439" s="140">
        <v>1.9319999999999999</v>
      </c>
      <c r="F2439" s="140">
        <v>0.309</v>
      </c>
      <c r="G2439" s="136">
        <v>14.67</v>
      </c>
      <c r="H2439" s="136">
        <v>56.56</v>
      </c>
      <c r="I2439" s="136">
        <v>2.444</v>
      </c>
      <c r="J2439" s="136">
        <v>3.4860000000000002</v>
      </c>
      <c r="K2439" s="140">
        <v>0.80100000000000005</v>
      </c>
      <c r="L2439" s="134" t="s">
        <v>1129</v>
      </c>
      <c r="M2439" s="141" t="s">
        <v>1130</v>
      </c>
      <c r="N2439" s="136">
        <v>2.9769999999999999</v>
      </c>
      <c r="O2439" s="136">
        <v>56.5</v>
      </c>
      <c r="P2439" s="136">
        <v>91.31</v>
      </c>
      <c r="Q2439" s="136">
        <v>85.5</v>
      </c>
      <c r="R2439" s="136">
        <v>1.8380000000000001</v>
      </c>
      <c r="S2439" s="136">
        <v>3.1150000000000002</v>
      </c>
    </row>
    <row r="2440" spans="1:19" ht="11.25" thickBot="1" x14ac:dyDescent="0.2">
      <c r="A2440" s="112"/>
    </row>
    <row r="2441" spans="1:19" ht="11.25" thickBot="1" x14ac:dyDescent="0.2">
      <c r="A2441" s="106" t="s">
        <v>357</v>
      </c>
      <c r="B2441" s="106" t="s">
        <v>358</v>
      </c>
      <c r="C2441" s="131" t="s">
        <v>34</v>
      </c>
      <c r="D2441" s="131" t="s">
        <v>35</v>
      </c>
      <c r="E2441" s="130" t="s">
        <v>36</v>
      </c>
      <c r="F2441" s="130" t="s">
        <v>37</v>
      </c>
      <c r="G2441" s="130" t="s">
        <v>38</v>
      </c>
      <c r="H2441" s="130" t="s">
        <v>39</v>
      </c>
      <c r="I2441" s="130" t="s">
        <v>40</v>
      </c>
      <c r="J2441" s="130" t="s">
        <v>41</v>
      </c>
      <c r="K2441" s="130" t="s">
        <v>42</v>
      </c>
      <c r="L2441" s="130" t="s">
        <v>43</v>
      </c>
      <c r="M2441" s="130" t="s">
        <v>44</v>
      </c>
      <c r="N2441" s="130" t="s">
        <v>45</v>
      </c>
      <c r="O2441" s="130" t="s">
        <v>46</v>
      </c>
      <c r="P2441" s="130" t="s">
        <v>47</v>
      </c>
      <c r="Q2441" s="130" t="s">
        <v>48</v>
      </c>
      <c r="R2441" s="130" t="s">
        <v>49</v>
      </c>
      <c r="S2441" s="130" t="s">
        <v>50</v>
      </c>
    </row>
    <row r="2442" spans="1:19" ht="11.25" thickBot="1" x14ac:dyDescent="0.2">
      <c r="A2442" s="112"/>
      <c r="B2442" s="112"/>
      <c r="C2442" s="131" t="s">
        <v>111</v>
      </c>
      <c r="D2442" s="131" t="s">
        <v>111</v>
      </c>
      <c r="E2442" s="130" t="s">
        <v>111</v>
      </c>
      <c r="F2442" s="130" t="s">
        <v>111</v>
      </c>
      <c r="G2442" s="130" t="s">
        <v>111</v>
      </c>
      <c r="H2442" s="130" t="s">
        <v>111</v>
      </c>
      <c r="I2442" s="130" t="s">
        <v>111</v>
      </c>
      <c r="J2442" s="130" t="s">
        <v>111</v>
      </c>
      <c r="K2442" s="130" t="s">
        <v>111</v>
      </c>
      <c r="L2442" s="130" t="s">
        <v>111</v>
      </c>
      <c r="M2442" s="130" t="s">
        <v>111</v>
      </c>
      <c r="N2442" s="130" t="s">
        <v>111</v>
      </c>
      <c r="O2442" s="130" t="s">
        <v>111</v>
      </c>
      <c r="P2442" s="130" t="s">
        <v>111</v>
      </c>
      <c r="Q2442" s="130" t="s">
        <v>111</v>
      </c>
      <c r="R2442" s="130" t="s">
        <v>111</v>
      </c>
      <c r="S2442" s="130" t="s">
        <v>111</v>
      </c>
    </row>
    <row r="2443" spans="1:19" ht="11.25" thickBot="1" x14ac:dyDescent="0.2">
      <c r="A2443" s="107">
        <v>1</v>
      </c>
      <c r="B2443" s="132">
        <v>0.48383101851851856</v>
      </c>
      <c r="C2443" s="133">
        <v>1.02694</v>
      </c>
      <c r="D2443" s="134" t="s">
        <v>1131</v>
      </c>
      <c r="E2443" s="108">
        <v>0.69099999999999995</v>
      </c>
      <c r="F2443" s="108">
        <v>0.13300000000000001</v>
      </c>
      <c r="G2443" s="108">
        <v>6.0000000000000001E-3</v>
      </c>
      <c r="H2443" s="108">
        <v>2E-3</v>
      </c>
      <c r="I2443" s="108">
        <v>1.5189999999999999</v>
      </c>
      <c r="J2443" s="108">
        <v>1.534</v>
      </c>
      <c r="K2443" s="108">
        <v>8.9999999999999993E-3</v>
      </c>
      <c r="L2443" s="108">
        <v>0.161</v>
      </c>
      <c r="M2443" s="108">
        <v>1E-3</v>
      </c>
      <c r="N2443" s="108">
        <v>5.0000000000000001E-3</v>
      </c>
      <c r="O2443" s="108">
        <v>1E-3</v>
      </c>
      <c r="P2443" s="108">
        <v>0</v>
      </c>
      <c r="Q2443" s="108">
        <v>3.0000000000000001E-3</v>
      </c>
      <c r="R2443" s="108">
        <v>0</v>
      </c>
      <c r="S2443" s="108">
        <v>2E-3</v>
      </c>
    </row>
    <row r="2444" spans="1:19" ht="11.25" thickBot="1" x14ac:dyDescent="0.2">
      <c r="A2444" s="112"/>
    </row>
    <row r="2445" spans="1:19" ht="11.25" thickBot="1" x14ac:dyDescent="0.2">
      <c r="A2445" s="107">
        <v>2</v>
      </c>
      <c r="B2445" s="132">
        <v>0.48400462962962965</v>
      </c>
      <c r="C2445" s="133">
        <v>1.0390900000000001</v>
      </c>
      <c r="D2445" s="134" t="s">
        <v>1132</v>
      </c>
      <c r="E2445" s="108">
        <v>0.70099999999999996</v>
      </c>
      <c r="F2445" s="108">
        <v>0.13700000000000001</v>
      </c>
      <c r="G2445" s="108">
        <v>8.9999999999999993E-3</v>
      </c>
      <c r="H2445" s="108">
        <v>2E-3</v>
      </c>
      <c r="I2445" s="108">
        <v>1.526</v>
      </c>
      <c r="J2445" s="108">
        <v>1.5309999999999999</v>
      </c>
      <c r="K2445" s="108">
        <v>8.9999999999999993E-3</v>
      </c>
      <c r="L2445" s="108">
        <v>0.16500000000000001</v>
      </c>
      <c r="M2445" s="108">
        <v>1E-3</v>
      </c>
      <c r="N2445" s="108">
        <v>4.0000000000000001E-3</v>
      </c>
      <c r="O2445" s="108">
        <v>1E-3</v>
      </c>
      <c r="P2445" s="108">
        <v>0</v>
      </c>
      <c r="Q2445" s="108">
        <v>3.0000000000000001E-3</v>
      </c>
      <c r="R2445" s="108">
        <v>0</v>
      </c>
      <c r="S2445" s="108">
        <v>2E-3</v>
      </c>
    </row>
    <row r="2446" spans="1:19" ht="11.25" thickBot="1" x14ac:dyDescent="0.2">
      <c r="A2446" s="112"/>
    </row>
    <row r="2447" spans="1:19" ht="11.25" thickBot="1" x14ac:dyDescent="0.2">
      <c r="A2447" s="107">
        <v>3</v>
      </c>
      <c r="B2447" s="132">
        <v>0.48418981481481477</v>
      </c>
      <c r="C2447" s="133">
        <v>1.0427</v>
      </c>
      <c r="D2447" s="134" t="s">
        <v>1131</v>
      </c>
      <c r="E2447" s="108">
        <v>0.70599999999999996</v>
      </c>
      <c r="F2447" s="108">
        <v>0.13200000000000001</v>
      </c>
      <c r="G2447" s="108">
        <v>7.0000000000000001E-3</v>
      </c>
      <c r="H2447" s="108">
        <v>2E-3</v>
      </c>
      <c r="I2447" s="108">
        <v>1.502</v>
      </c>
      <c r="J2447" s="108">
        <v>1.5289999999999999</v>
      </c>
      <c r="K2447" s="108">
        <v>8.9999999999999993E-3</v>
      </c>
      <c r="L2447" s="108">
        <v>0.161</v>
      </c>
      <c r="M2447" s="108">
        <v>2E-3</v>
      </c>
      <c r="N2447" s="108">
        <v>5.0000000000000001E-3</v>
      </c>
      <c r="O2447" s="108">
        <v>2E-3</v>
      </c>
      <c r="P2447" s="108">
        <v>0</v>
      </c>
      <c r="Q2447" s="108">
        <v>3.0000000000000001E-3</v>
      </c>
      <c r="R2447" s="108">
        <v>0</v>
      </c>
      <c r="S2447" s="108">
        <v>2E-3</v>
      </c>
    </row>
    <row r="2448" spans="1:19" ht="11.25" thickBot="1" x14ac:dyDescent="0.2">
      <c r="A2448" s="112"/>
    </row>
    <row r="2449" spans="1:19" ht="11.25" thickBot="1" x14ac:dyDescent="0.2">
      <c r="A2449" s="135" t="s">
        <v>362</v>
      </c>
      <c r="B2449" s="112"/>
      <c r="C2449" s="137">
        <v>1.03624</v>
      </c>
      <c r="D2449" s="134" t="s">
        <v>1133</v>
      </c>
      <c r="E2449" s="136">
        <v>0.69899999999999995</v>
      </c>
      <c r="F2449" s="136">
        <v>0.13400000000000001</v>
      </c>
      <c r="G2449" s="136">
        <v>7.0000000000000001E-3</v>
      </c>
      <c r="H2449" s="136">
        <v>2E-3</v>
      </c>
      <c r="I2449" s="136">
        <v>1.516</v>
      </c>
      <c r="J2449" s="136">
        <v>1.5309999999999999</v>
      </c>
      <c r="K2449" s="136">
        <v>8.9999999999999993E-3</v>
      </c>
      <c r="L2449" s="136">
        <v>0.16300000000000001</v>
      </c>
      <c r="M2449" s="136">
        <v>2E-3</v>
      </c>
      <c r="N2449" s="136">
        <v>5.0000000000000001E-3</v>
      </c>
      <c r="O2449" s="136">
        <v>1E-3</v>
      </c>
      <c r="P2449" s="136">
        <v>0</v>
      </c>
      <c r="Q2449" s="136">
        <v>3.0000000000000001E-3</v>
      </c>
      <c r="R2449" s="136">
        <v>0</v>
      </c>
      <c r="S2449" s="136">
        <v>2E-3</v>
      </c>
    </row>
    <row r="2450" spans="1:19" ht="11.25" thickBot="1" x14ac:dyDescent="0.2">
      <c r="A2450" s="112"/>
    </row>
    <row r="2451" spans="1:19" ht="11.25" thickBot="1" x14ac:dyDescent="0.2">
      <c r="A2451" s="138" t="s">
        <v>364</v>
      </c>
      <c r="B2451" s="112"/>
      <c r="C2451" s="137">
        <v>8.26E-3</v>
      </c>
      <c r="D2451" s="134" t="s">
        <v>1127</v>
      </c>
      <c r="E2451" s="136">
        <v>8.0000000000000002E-3</v>
      </c>
      <c r="F2451" s="136">
        <v>3.0000000000000001E-3</v>
      </c>
      <c r="G2451" s="136">
        <v>1E-3</v>
      </c>
      <c r="H2451" s="136">
        <v>0</v>
      </c>
      <c r="I2451" s="136">
        <v>1.2999999999999999E-2</v>
      </c>
      <c r="J2451" s="136">
        <v>3.0000000000000001E-3</v>
      </c>
      <c r="K2451" s="136">
        <v>0</v>
      </c>
      <c r="L2451" s="136">
        <v>2E-3</v>
      </c>
      <c r="M2451" s="136">
        <v>0</v>
      </c>
      <c r="N2451" s="136">
        <v>1E-3</v>
      </c>
      <c r="O2451" s="136">
        <v>0</v>
      </c>
      <c r="P2451" s="136">
        <v>0</v>
      </c>
      <c r="Q2451" s="136">
        <v>0</v>
      </c>
      <c r="R2451" s="136">
        <v>0</v>
      </c>
      <c r="S2451" s="136">
        <v>0</v>
      </c>
    </row>
    <row r="2452" spans="1:19" ht="11.25" thickBot="1" x14ac:dyDescent="0.2">
      <c r="A2452" s="112"/>
    </row>
    <row r="2453" spans="1:19" ht="11.25" thickBot="1" x14ac:dyDescent="0.2">
      <c r="A2453" s="139" t="s">
        <v>366</v>
      </c>
      <c r="B2453" s="112"/>
      <c r="C2453" s="140">
        <v>0.79700000000000004</v>
      </c>
      <c r="D2453" s="134" t="s">
        <v>1129</v>
      </c>
      <c r="E2453" s="136">
        <v>1.1140000000000001</v>
      </c>
      <c r="F2453" s="136">
        <v>2.15</v>
      </c>
      <c r="G2453" s="136">
        <v>19.62</v>
      </c>
      <c r="H2453" s="136">
        <v>10.72</v>
      </c>
      <c r="I2453" s="136">
        <v>0.83899999999999997</v>
      </c>
      <c r="J2453" s="136">
        <v>0.16700000000000001</v>
      </c>
      <c r="K2453" s="136">
        <v>3.6070000000000002</v>
      </c>
      <c r="L2453" s="136">
        <v>1.4219999999999999</v>
      </c>
      <c r="M2453" s="136">
        <v>4.1959999999999997</v>
      </c>
      <c r="N2453" s="136">
        <v>11.06</v>
      </c>
      <c r="O2453" s="136">
        <v>27.63</v>
      </c>
      <c r="P2453" s="136">
        <v>13.17</v>
      </c>
      <c r="Q2453" s="136">
        <v>2.9969999999999999</v>
      </c>
      <c r="R2453" s="136">
        <v>15.96</v>
      </c>
      <c r="S2453" s="136">
        <v>5.6740000000000004</v>
      </c>
    </row>
    <row r="2454" spans="1:19" ht="11.25" thickBot="1" x14ac:dyDescent="0.2">
      <c r="A2454" s="112"/>
    </row>
    <row r="2455" spans="1:19" ht="11.25" thickBot="1" x14ac:dyDescent="0.2">
      <c r="A2455" s="106" t="s">
        <v>357</v>
      </c>
      <c r="B2455" s="106" t="s">
        <v>358</v>
      </c>
      <c r="C2455" s="130" t="s">
        <v>51</v>
      </c>
      <c r="D2455" s="130" t="s">
        <v>52</v>
      </c>
      <c r="E2455" s="130" t="s">
        <v>53</v>
      </c>
      <c r="F2455" s="130" t="s">
        <v>54</v>
      </c>
      <c r="G2455" s="130" t="s">
        <v>55</v>
      </c>
      <c r="H2455" s="130" t="s">
        <v>56</v>
      </c>
      <c r="I2455" s="130" t="s">
        <v>57</v>
      </c>
      <c r="J2455" s="130" t="s">
        <v>58</v>
      </c>
      <c r="K2455" s="130" t="s">
        <v>59</v>
      </c>
      <c r="L2455" s="130" t="s">
        <v>60</v>
      </c>
      <c r="M2455" s="130" t="s">
        <v>61</v>
      </c>
      <c r="N2455" s="130" t="s">
        <v>62</v>
      </c>
      <c r="O2455" s="130" t="s">
        <v>63</v>
      </c>
      <c r="P2455" s="130" t="s">
        <v>64</v>
      </c>
      <c r="Q2455" s="131" t="s">
        <v>65</v>
      </c>
      <c r="R2455" s="131" t="s">
        <v>66</v>
      </c>
      <c r="S2455" s="130" t="s">
        <v>67</v>
      </c>
    </row>
    <row r="2456" spans="1:19" ht="11.25" thickBot="1" x14ac:dyDescent="0.2">
      <c r="A2456" s="112"/>
      <c r="B2456" s="112"/>
      <c r="C2456" s="130" t="s">
        <v>111</v>
      </c>
      <c r="D2456" s="130" t="s">
        <v>111</v>
      </c>
      <c r="E2456" s="130" t="s">
        <v>111</v>
      </c>
      <c r="F2456" s="130" t="s">
        <v>111</v>
      </c>
      <c r="G2456" s="130" t="s">
        <v>111</v>
      </c>
      <c r="H2456" s="130" t="s">
        <v>111</v>
      </c>
      <c r="I2456" s="130" t="s">
        <v>111</v>
      </c>
      <c r="J2456" s="130" t="s">
        <v>111</v>
      </c>
      <c r="K2456" s="130" t="s">
        <v>111</v>
      </c>
      <c r="L2456" s="130" t="s">
        <v>111</v>
      </c>
      <c r="M2456" s="130" t="s">
        <v>111</v>
      </c>
      <c r="N2456" s="130" t="s">
        <v>111</v>
      </c>
      <c r="O2456" s="130" t="s">
        <v>111</v>
      </c>
      <c r="P2456" s="130" t="s">
        <v>111</v>
      </c>
      <c r="Q2456" s="131" t="s">
        <v>111</v>
      </c>
      <c r="R2456" s="131" t="s">
        <v>111</v>
      </c>
      <c r="S2456" s="130" t="s">
        <v>111</v>
      </c>
    </row>
    <row r="2457" spans="1:19" ht="11.25" thickBot="1" x14ac:dyDescent="0.2">
      <c r="A2457" s="107">
        <v>1</v>
      </c>
      <c r="B2457" s="132">
        <v>0.48383101851851856</v>
      </c>
      <c r="C2457" s="108">
        <v>1E-3</v>
      </c>
      <c r="D2457" s="108">
        <v>1E-3</v>
      </c>
      <c r="E2457" s="108">
        <v>0</v>
      </c>
      <c r="F2457" s="108">
        <v>1E-3</v>
      </c>
      <c r="G2457" s="108">
        <v>0</v>
      </c>
      <c r="H2457" s="108">
        <v>0.14599999999999999</v>
      </c>
      <c r="I2457" s="108">
        <v>0.22600000000000001</v>
      </c>
      <c r="J2457" s="108">
        <v>0</v>
      </c>
      <c r="K2457" s="108">
        <v>0</v>
      </c>
      <c r="L2457" s="108">
        <v>7.0000000000000001E-3</v>
      </c>
      <c r="M2457" s="108">
        <v>1.6E-2</v>
      </c>
      <c r="N2457" s="108">
        <v>0.498</v>
      </c>
      <c r="O2457" s="108">
        <v>1E-3</v>
      </c>
      <c r="P2457" s="108">
        <v>1.7330000000000001</v>
      </c>
      <c r="Q2457" s="133">
        <v>0.98060000000000003</v>
      </c>
      <c r="R2457" s="134" t="s">
        <v>1134</v>
      </c>
      <c r="S2457" s="108">
        <v>8.0000000000000002E-3</v>
      </c>
    </row>
    <row r="2458" spans="1:19" ht="11.25" thickBot="1" x14ac:dyDescent="0.2">
      <c r="A2458" s="112"/>
    </row>
    <row r="2459" spans="1:19" ht="11.25" thickBot="1" x14ac:dyDescent="0.2">
      <c r="A2459" s="107">
        <v>2</v>
      </c>
      <c r="B2459" s="132">
        <v>0.48400462962962965</v>
      </c>
      <c r="C2459" s="108">
        <v>0</v>
      </c>
      <c r="D2459" s="108">
        <v>2E-3</v>
      </c>
      <c r="E2459" s="108">
        <v>0</v>
      </c>
      <c r="F2459" s="108">
        <v>1E-3</v>
      </c>
      <c r="G2459" s="108">
        <v>0</v>
      </c>
      <c r="H2459" s="108">
        <v>0.14599999999999999</v>
      </c>
      <c r="I2459" s="108">
        <v>0.23300000000000001</v>
      </c>
      <c r="J2459" s="108">
        <v>0</v>
      </c>
      <c r="K2459" s="108">
        <v>0</v>
      </c>
      <c r="L2459" s="108">
        <v>6.0000000000000001E-3</v>
      </c>
      <c r="M2459" s="108">
        <v>1.4999999999999999E-2</v>
      </c>
      <c r="N2459" s="108">
        <v>0.49</v>
      </c>
      <c r="O2459" s="108">
        <v>1E-3</v>
      </c>
      <c r="P2459" s="108">
        <v>1.714</v>
      </c>
      <c r="Q2459" s="133">
        <v>0.99514000000000002</v>
      </c>
      <c r="R2459" s="134" t="s">
        <v>1135</v>
      </c>
      <c r="S2459" s="108">
        <v>8.0000000000000002E-3</v>
      </c>
    </row>
    <row r="2460" spans="1:19" ht="11.25" thickBot="1" x14ac:dyDescent="0.2">
      <c r="A2460" s="112"/>
    </row>
    <row r="2461" spans="1:19" ht="11.25" thickBot="1" x14ac:dyDescent="0.2">
      <c r="A2461" s="107">
        <v>3</v>
      </c>
      <c r="B2461" s="132">
        <v>0.48418981481481477</v>
      </c>
      <c r="C2461" s="108">
        <v>1E-3</v>
      </c>
      <c r="D2461" s="108">
        <v>2E-3</v>
      </c>
      <c r="E2461" s="108">
        <v>0</v>
      </c>
      <c r="F2461" s="108">
        <v>1E-3</v>
      </c>
      <c r="G2461" s="108">
        <v>0</v>
      </c>
      <c r="H2461" s="108">
        <v>0.14699999999999999</v>
      </c>
      <c r="I2461" s="108">
        <v>0.23200000000000001</v>
      </c>
      <c r="J2461" s="108">
        <v>0</v>
      </c>
      <c r="K2461" s="108">
        <v>0</v>
      </c>
      <c r="L2461" s="108">
        <v>6.0000000000000001E-3</v>
      </c>
      <c r="M2461" s="108">
        <v>1.4999999999999999E-2</v>
      </c>
      <c r="N2461" s="108">
        <v>0.48399999999999999</v>
      </c>
      <c r="O2461" s="108">
        <v>1E-3</v>
      </c>
      <c r="P2461" s="108">
        <v>1.7250000000000001</v>
      </c>
      <c r="Q2461" s="133">
        <v>1.0029399999999999</v>
      </c>
      <c r="R2461" s="134" t="s">
        <v>1136</v>
      </c>
      <c r="S2461" s="108">
        <v>7.0000000000000001E-3</v>
      </c>
    </row>
    <row r="2462" spans="1:19" ht="11.25" thickBot="1" x14ac:dyDescent="0.2">
      <c r="A2462" s="112"/>
    </row>
    <row r="2463" spans="1:19" ht="11.25" thickBot="1" x14ac:dyDescent="0.2">
      <c r="A2463" s="135" t="s">
        <v>362</v>
      </c>
      <c r="B2463" s="112"/>
      <c r="C2463" s="136">
        <v>0</v>
      </c>
      <c r="D2463" s="136">
        <v>2E-3</v>
      </c>
      <c r="E2463" s="136">
        <v>0</v>
      </c>
      <c r="F2463" s="136">
        <v>1E-3</v>
      </c>
      <c r="G2463" s="136">
        <v>0</v>
      </c>
      <c r="H2463" s="136">
        <v>0.14599999999999999</v>
      </c>
      <c r="I2463" s="136">
        <v>0.23100000000000001</v>
      </c>
      <c r="J2463" s="136">
        <v>0</v>
      </c>
      <c r="K2463" s="136">
        <v>0</v>
      </c>
      <c r="L2463" s="136">
        <v>6.0000000000000001E-3</v>
      </c>
      <c r="M2463" s="136">
        <v>1.4999999999999999E-2</v>
      </c>
      <c r="N2463" s="136">
        <v>0.49099999999999999</v>
      </c>
      <c r="O2463" s="136">
        <v>1E-3</v>
      </c>
      <c r="P2463" s="136">
        <v>1.724</v>
      </c>
      <c r="Q2463" s="137">
        <v>0.99289000000000005</v>
      </c>
      <c r="R2463" s="134" t="s">
        <v>1137</v>
      </c>
      <c r="S2463" s="136">
        <v>8.0000000000000002E-3</v>
      </c>
    </row>
    <row r="2464" spans="1:19" ht="11.25" thickBot="1" x14ac:dyDescent="0.2">
      <c r="A2464" s="112"/>
    </row>
    <row r="2465" spans="1:19" ht="11.25" thickBot="1" x14ac:dyDescent="0.2">
      <c r="A2465" s="138" t="s">
        <v>364</v>
      </c>
      <c r="B2465" s="112"/>
      <c r="C2465" s="136">
        <v>0</v>
      </c>
      <c r="D2465" s="136">
        <v>0</v>
      </c>
      <c r="E2465" s="136">
        <v>0</v>
      </c>
      <c r="F2465" s="136">
        <v>0</v>
      </c>
      <c r="G2465" s="136">
        <v>0</v>
      </c>
      <c r="H2465" s="136">
        <v>0</v>
      </c>
      <c r="I2465" s="136">
        <v>4.0000000000000001E-3</v>
      </c>
      <c r="J2465" s="136">
        <v>0</v>
      </c>
      <c r="K2465" s="136">
        <v>0</v>
      </c>
      <c r="L2465" s="136">
        <v>0</v>
      </c>
      <c r="M2465" s="136">
        <v>0</v>
      </c>
      <c r="N2465" s="136">
        <v>7.0000000000000001E-3</v>
      </c>
      <c r="O2465" s="136">
        <v>0</v>
      </c>
      <c r="P2465" s="136">
        <v>0.01</v>
      </c>
      <c r="Q2465" s="137">
        <v>1.1339999999999999E-2</v>
      </c>
      <c r="R2465" s="134" t="s">
        <v>1138</v>
      </c>
      <c r="S2465" s="136">
        <v>0</v>
      </c>
    </row>
    <row r="2466" spans="1:19" ht="11.25" thickBot="1" x14ac:dyDescent="0.2">
      <c r="A2466" s="112"/>
    </row>
    <row r="2467" spans="1:19" ht="11.25" thickBot="1" x14ac:dyDescent="0.2">
      <c r="A2467" s="139" t="s">
        <v>366</v>
      </c>
      <c r="B2467" s="112"/>
      <c r="C2467" s="136">
        <v>34.380000000000003</v>
      </c>
      <c r="D2467" s="136">
        <v>14.32</v>
      </c>
      <c r="E2467" s="136">
        <v>30.85</v>
      </c>
      <c r="F2467" s="136">
        <v>9.7200000000000006</v>
      </c>
      <c r="G2467" s="136">
        <v>4.79</v>
      </c>
      <c r="H2467" s="136">
        <v>0.189</v>
      </c>
      <c r="I2467" s="136">
        <v>1.6180000000000001</v>
      </c>
      <c r="J2467" s="136">
        <v>334.7</v>
      </c>
      <c r="K2467" s="136">
        <v>45.94</v>
      </c>
      <c r="L2467" s="136">
        <v>7.8460000000000001</v>
      </c>
      <c r="M2467" s="136">
        <v>2.706</v>
      </c>
      <c r="N2467" s="136">
        <v>1.48</v>
      </c>
      <c r="O2467" s="136">
        <v>8.6910000000000007</v>
      </c>
      <c r="P2467" s="136">
        <v>0.55300000000000005</v>
      </c>
      <c r="Q2467" s="140">
        <v>1.1419999999999999</v>
      </c>
      <c r="R2467" s="134" t="s">
        <v>1139</v>
      </c>
      <c r="S2467" s="136">
        <v>2.7589999999999999</v>
      </c>
    </row>
    <row r="2468" spans="1:19" ht="11.25" thickBot="1" x14ac:dyDescent="0.2">
      <c r="A2468" s="112"/>
    </row>
    <row r="2469" spans="1:19" ht="11.25" thickBot="1" x14ac:dyDescent="0.2">
      <c r="A2469" s="106" t="s">
        <v>357</v>
      </c>
      <c r="B2469" s="106" t="s">
        <v>358</v>
      </c>
      <c r="C2469" s="130" t="s">
        <v>68</v>
      </c>
    </row>
    <row r="2470" spans="1:19" ht="11.25" thickBot="1" x14ac:dyDescent="0.2">
      <c r="A2470" s="112"/>
      <c r="B2470" s="112"/>
      <c r="C2470" s="130" t="s">
        <v>111</v>
      </c>
    </row>
    <row r="2471" spans="1:19" ht="11.25" thickBot="1" x14ac:dyDescent="0.2">
      <c r="A2471" s="107">
        <v>1</v>
      </c>
      <c r="B2471" s="132">
        <v>0.48383101851851856</v>
      </c>
      <c r="C2471" s="108">
        <v>1.7000000000000001E-2</v>
      </c>
    </row>
    <row r="2472" spans="1:19" ht="11.25" thickBot="1" x14ac:dyDescent="0.2">
      <c r="A2472" s="112"/>
    </row>
    <row r="2473" spans="1:19" ht="11.25" thickBot="1" x14ac:dyDescent="0.2">
      <c r="A2473" s="107">
        <v>2</v>
      </c>
      <c r="B2473" s="132">
        <v>0.48400462962962965</v>
      </c>
      <c r="C2473" s="108">
        <v>1.6E-2</v>
      </c>
    </row>
    <row r="2474" spans="1:19" ht="11.25" thickBot="1" x14ac:dyDescent="0.2">
      <c r="A2474" s="112"/>
    </row>
    <row r="2475" spans="1:19" ht="11.25" thickBot="1" x14ac:dyDescent="0.2">
      <c r="A2475" s="107">
        <v>3</v>
      </c>
      <c r="B2475" s="132">
        <v>0.48418981481481477</v>
      </c>
      <c r="C2475" s="108">
        <v>1.6E-2</v>
      </c>
    </row>
    <row r="2476" spans="1:19" ht="11.25" thickBot="1" x14ac:dyDescent="0.2">
      <c r="A2476" s="112"/>
    </row>
    <row r="2477" spans="1:19" ht="11.25" thickBot="1" x14ac:dyDescent="0.2">
      <c r="A2477" s="135" t="s">
        <v>362</v>
      </c>
      <c r="B2477" s="112"/>
      <c r="C2477" s="136">
        <v>1.6E-2</v>
      </c>
    </row>
    <row r="2478" spans="1:19" ht="11.25" thickBot="1" x14ac:dyDescent="0.2">
      <c r="A2478" s="112"/>
    </row>
    <row r="2479" spans="1:19" ht="11.25" thickBot="1" x14ac:dyDescent="0.2">
      <c r="A2479" s="138" t="s">
        <v>364</v>
      </c>
      <c r="B2479" s="112"/>
      <c r="C2479" s="136">
        <v>1E-3</v>
      </c>
    </row>
    <row r="2480" spans="1:19" ht="11.25" thickBot="1" x14ac:dyDescent="0.2">
      <c r="A2480" s="112"/>
    </row>
    <row r="2481" spans="1:19" ht="11.25" thickBot="1" x14ac:dyDescent="0.2">
      <c r="A2481" s="139" t="s">
        <v>366</v>
      </c>
      <c r="B2481" s="112"/>
      <c r="C2481" s="136">
        <v>3.6960000000000002</v>
      </c>
    </row>
    <row r="2482" spans="1:19" ht="10.5" x14ac:dyDescent="0.15">
      <c r="A2482" s="112"/>
    </row>
    <row r="2483" spans="1:19" x14ac:dyDescent="0.15">
      <c r="A2483" s="129"/>
      <c r="B2483" s="86" t="s">
        <v>1140</v>
      </c>
    </row>
    <row r="2484" spans="1:19" ht="9.75" thickBot="1" x14ac:dyDescent="0.2">
      <c r="A2484" s="81" t="s">
        <v>356</v>
      </c>
    </row>
    <row r="2485" spans="1:19" ht="11.25" thickBot="1" x14ac:dyDescent="0.2">
      <c r="A2485" s="106" t="s">
        <v>357</v>
      </c>
      <c r="B2485" s="106" t="s">
        <v>358</v>
      </c>
      <c r="C2485" s="130" t="s">
        <v>0</v>
      </c>
      <c r="D2485" s="130" t="s">
        <v>1</v>
      </c>
      <c r="E2485" s="130" t="s">
        <v>2</v>
      </c>
      <c r="F2485" s="130" t="s">
        <v>3</v>
      </c>
      <c r="G2485" s="130" t="s">
        <v>4</v>
      </c>
      <c r="H2485" s="130" t="s">
        <v>5</v>
      </c>
      <c r="I2485" s="131" t="s">
        <v>6</v>
      </c>
      <c r="J2485" s="131" t="s">
        <v>7</v>
      </c>
      <c r="K2485" s="130" t="s">
        <v>8</v>
      </c>
      <c r="L2485" s="130" t="s">
        <v>9</v>
      </c>
      <c r="M2485" s="130" t="s">
        <v>10</v>
      </c>
      <c r="N2485" s="130" t="s">
        <v>11</v>
      </c>
      <c r="O2485" s="130" t="s">
        <v>12</v>
      </c>
      <c r="P2485" s="130" t="s">
        <v>13</v>
      </c>
      <c r="Q2485" s="130" t="s">
        <v>14</v>
      </c>
      <c r="R2485" s="130" t="s">
        <v>15</v>
      </c>
      <c r="S2485" s="130" t="s">
        <v>16</v>
      </c>
    </row>
    <row r="2486" spans="1:19" ht="11.25" thickBot="1" x14ac:dyDescent="0.2">
      <c r="A2486" s="112"/>
      <c r="B2486" s="112"/>
      <c r="C2486" s="130" t="s">
        <v>111</v>
      </c>
      <c r="D2486" s="130" t="s">
        <v>111</v>
      </c>
      <c r="E2486" s="130" t="s">
        <v>111</v>
      </c>
      <c r="F2486" s="130" t="s">
        <v>111</v>
      </c>
      <c r="G2486" s="130" t="s">
        <v>111</v>
      </c>
      <c r="H2486" s="130" t="s">
        <v>111</v>
      </c>
      <c r="I2486" s="131" t="s">
        <v>111</v>
      </c>
      <c r="J2486" s="131" t="s">
        <v>111</v>
      </c>
      <c r="K2486" s="130" t="s">
        <v>111</v>
      </c>
      <c r="L2486" s="130" t="s">
        <v>111</v>
      </c>
      <c r="M2486" s="130" t="s">
        <v>111</v>
      </c>
      <c r="N2486" s="130" t="s">
        <v>111</v>
      </c>
      <c r="O2486" s="130" t="s">
        <v>111</v>
      </c>
      <c r="P2486" s="130" t="s">
        <v>111</v>
      </c>
      <c r="Q2486" s="130" t="s">
        <v>111</v>
      </c>
      <c r="R2486" s="130" t="s">
        <v>111</v>
      </c>
      <c r="S2486" s="130" t="s">
        <v>111</v>
      </c>
    </row>
    <row r="2487" spans="1:19" ht="11.25" thickBot="1" x14ac:dyDescent="0.2">
      <c r="A2487" s="107">
        <v>1</v>
      </c>
      <c r="B2487" s="132">
        <v>0.48895833333333333</v>
      </c>
      <c r="C2487" s="108">
        <v>12.69</v>
      </c>
      <c r="D2487" s="108">
        <v>14.99</v>
      </c>
      <c r="E2487" s="108">
        <v>59.05</v>
      </c>
      <c r="F2487" s="108">
        <v>240</v>
      </c>
      <c r="G2487" s="141" t="s">
        <v>1141</v>
      </c>
      <c r="H2487" s="108">
        <v>9.1370000000000005</v>
      </c>
      <c r="I2487" s="133">
        <v>1.0790299999999999</v>
      </c>
      <c r="J2487" s="134" t="s">
        <v>1142</v>
      </c>
      <c r="K2487" s="141" t="s">
        <v>1143</v>
      </c>
      <c r="L2487" s="108">
        <v>0.52500000000000002</v>
      </c>
      <c r="M2487" s="108">
        <v>0.40600000000000003</v>
      </c>
      <c r="N2487" s="108">
        <v>0.127</v>
      </c>
      <c r="O2487" s="108">
        <v>2.3E-2</v>
      </c>
      <c r="P2487" s="108">
        <v>9.3040000000000003</v>
      </c>
      <c r="Q2487" s="108">
        <v>-0.02</v>
      </c>
      <c r="R2487" s="108">
        <v>0.05</v>
      </c>
      <c r="S2487" s="108">
        <v>44.23</v>
      </c>
    </row>
    <row r="2488" spans="1:19" ht="11.25" thickBot="1" x14ac:dyDescent="0.2">
      <c r="A2488" s="112"/>
    </row>
    <row r="2489" spans="1:19" ht="11.25" thickBot="1" x14ac:dyDescent="0.2">
      <c r="A2489" s="107">
        <v>2</v>
      </c>
      <c r="B2489" s="132">
        <v>0.48914351851851851</v>
      </c>
      <c r="C2489" s="108">
        <v>12.35</v>
      </c>
      <c r="D2489" s="108">
        <v>15.05</v>
      </c>
      <c r="E2489" s="108">
        <v>58.7</v>
      </c>
      <c r="F2489" s="108">
        <v>240.1</v>
      </c>
      <c r="G2489" s="141" t="s">
        <v>1144</v>
      </c>
      <c r="H2489" s="108">
        <v>0.13300000000000001</v>
      </c>
      <c r="I2489" s="133">
        <v>1.11321</v>
      </c>
      <c r="J2489" s="134" t="s">
        <v>1145</v>
      </c>
      <c r="K2489" s="141" t="s">
        <v>1146</v>
      </c>
      <c r="L2489" s="108">
        <v>0.51500000000000001</v>
      </c>
      <c r="M2489" s="108">
        <v>0.39700000000000002</v>
      </c>
      <c r="N2489" s="108">
        <v>0.13900000000000001</v>
      </c>
      <c r="O2489" s="108">
        <v>2.3E-2</v>
      </c>
      <c r="P2489" s="108">
        <v>8.9589999999999996</v>
      </c>
      <c r="Q2489" s="108">
        <v>-1.7999999999999999E-2</v>
      </c>
      <c r="R2489" s="108">
        <v>0.05</v>
      </c>
      <c r="S2489" s="108">
        <v>43.04</v>
      </c>
    </row>
    <row r="2490" spans="1:19" ht="11.25" thickBot="1" x14ac:dyDescent="0.2">
      <c r="A2490" s="112"/>
    </row>
    <row r="2491" spans="1:19" ht="11.25" thickBot="1" x14ac:dyDescent="0.2">
      <c r="A2491" s="107">
        <v>3</v>
      </c>
      <c r="B2491" s="132">
        <v>0.48931712962962964</v>
      </c>
      <c r="C2491" s="108">
        <v>12.96</v>
      </c>
      <c r="D2491" s="108">
        <v>14.97</v>
      </c>
      <c r="E2491" s="108">
        <v>57.92</v>
      </c>
      <c r="F2491" s="108">
        <v>236.9</v>
      </c>
      <c r="G2491" s="141" t="s">
        <v>1147</v>
      </c>
      <c r="H2491" s="108">
        <v>-5.6749999999999998</v>
      </c>
      <c r="I2491" s="133">
        <v>1.0890599999999999</v>
      </c>
      <c r="J2491" s="134" t="s">
        <v>1148</v>
      </c>
      <c r="K2491" s="141" t="s">
        <v>1149</v>
      </c>
      <c r="L2491" s="108">
        <v>0.53</v>
      </c>
      <c r="M2491" s="108">
        <v>0.40600000000000003</v>
      </c>
      <c r="N2491" s="108">
        <v>0.13</v>
      </c>
      <c r="O2491" s="108">
        <v>2.4E-2</v>
      </c>
      <c r="P2491" s="108">
        <v>9.2829999999999995</v>
      </c>
      <c r="Q2491" s="108">
        <v>-0.02</v>
      </c>
      <c r="R2491" s="108">
        <v>0.06</v>
      </c>
      <c r="S2491" s="108">
        <v>42.41</v>
      </c>
    </row>
    <row r="2492" spans="1:19" ht="11.25" thickBot="1" x14ac:dyDescent="0.2">
      <c r="A2492" s="112"/>
    </row>
    <row r="2493" spans="1:19" ht="11.25" thickBot="1" x14ac:dyDescent="0.2">
      <c r="A2493" s="135" t="s">
        <v>362</v>
      </c>
      <c r="B2493" s="112"/>
      <c r="C2493" s="136">
        <v>12.67</v>
      </c>
      <c r="D2493" s="136">
        <v>15</v>
      </c>
      <c r="E2493" s="136">
        <v>58.56</v>
      </c>
      <c r="F2493" s="136">
        <v>239</v>
      </c>
      <c r="G2493" s="141" t="s">
        <v>1150</v>
      </c>
      <c r="H2493" s="136">
        <v>1.198</v>
      </c>
      <c r="I2493" s="137">
        <v>1.0937699999999999</v>
      </c>
      <c r="J2493" s="134" t="s">
        <v>1151</v>
      </c>
      <c r="K2493" s="141" t="s">
        <v>1152</v>
      </c>
      <c r="L2493" s="136">
        <v>0.52300000000000002</v>
      </c>
      <c r="M2493" s="136">
        <v>0.40300000000000002</v>
      </c>
      <c r="N2493" s="136">
        <v>0.13200000000000001</v>
      </c>
      <c r="O2493" s="136">
        <v>2.3E-2</v>
      </c>
      <c r="P2493" s="136">
        <v>9.1820000000000004</v>
      </c>
      <c r="Q2493" s="136">
        <v>-1.9E-2</v>
      </c>
      <c r="R2493" s="136">
        <v>5.2999999999999999E-2</v>
      </c>
      <c r="S2493" s="136">
        <v>43.23</v>
      </c>
    </row>
    <row r="2494" spans="1:19" ht="11.25" thickBot="1" x14ac:dyDescent="0.2">
      <c r="A2494" s="112"/>
    </row>
    <row r="2495" spans="1:19" ht="11.25" thickBot="1" x14ac:dyDescent="0.2">
      <c r="A2495" s="138" t="s">
        <v>364</v>
      </c>
      <c r="B2495" s="112"/>
      <c r="C2495" s="136">
        <v>0.30499999999999999</v>
      </c>
      <c r="D2495" s="136">
        <v>4.3999999999999997E-2</v>
      </c>
      <c r="E2495" s="136">
        <v>0.57799999999999996</v>
      </c>
      <c r="F2495" s="136">
        <v>1.8120000000000001</v>
      </c>
      <c r="G2495" s="141" t="s">
        <v>1153</v>
      </c>
      <c r="H2495" s="136">
        <v>7.4630000000000001</v>
      </c>
      <c r="I2495" s="137">
        <v>1.7569999999999999E-2</v>
      </c>
      <c r="J2495" s="134" t="s">
        <v>1154</v>
      </c>
      <c r="K2495" s="141" t="s">
        <v>1155</v>
      </c>
      <c r="L2495" s="136">
        <v>8.0000000000000002E-3</v>
      </c>
      <c r="M2495" s="136">
        <v>5.0000000000000001E-3</v>
      </c>
      <c r="N2495" s="136">
        <v>6.0000000000000001E-3</v>
      </c>
      <c r="O2495" s="136">
        <v>1E-3</v>
      </c>
      <c r="P2495" s="136">
        <v>0.193</v>
      </c>
      <c r="Q2495" s="136">
        <v>1E-3</v>
      </c>
      <c r="R2495" s="136">
        <v>6.0000000000000001E-3</v>
      </c>
      <c r="S2495" s="136">
        <v>0.92100000000000004</v>
      </c>
    </row>
    <row r="2496" spans="1:19" ht="11.25" thickBot="1" x14ac:dyDescent="0.2">
      <c r="A2496" s="112"/>
    </row>
    <row r="2497" spans="1:19" ht="11.25" thickBot="1" x14ac:dyDescent="0.2">
      <c r="A2497" s="139" t="s">
        <v>366</v>
      </c>
      <c r="B2497" s="112"/>
      <c r="C2497" s="136">
        <v>2.41</v>
      </c>
      <c r="D2497" s="136">
        <v>0.29199999999999998</v>
      </c>
      <c r="E2497" s="136">
        <v>0.98699999999999999</v>
      </c>
      <c r="F2497" s="136">
        <v>0.75800000000000001</v>
      </c>
      <c r="G2497" s="141" t="s">
        <v>485</v>
      </c>
      <c r="H2497" s="136">
        <v>622.79999999999995</v>
      </c>
      <c r="I2497" s="140">
        <v>1.6060000000000001</v>
      </c>
      <c r="J2497" s="134" t="s">
        <v>1156</v>
      </c>
      <c r="K2497" s="141" t="s">
        <v>1157</v>
      </c>
      <c r="L2497" s="136">
        <v>1.4350000000000001</v>
      </c>
      <c r="M2497" s="136">
        <v>1.2709999999999999</v>
      </c>
      <c r="N2497" s="136">
        <v>4.484</v>
      </c>
      <c r="O2497" s="136">
        <v>2.427</v>
      </c>
      <c r="P2497" s="136">
        <v>2.1040000000000001</v>
      </c>
      <c r="Q2497" s="136">
        <v>4.1509999999999998</v>
      </c>
      <c r="R2497" s="136">
        <v>11.46</v>
      </c>
      <c r="S2497" s="136">
        <v>2.1309999999999998</v>
      </c>
    </row>
    <row r="2498" spans="1:19" ht="11.25" thickBot="1" x14ac:dyDescent="0.2">
      <c r="A2498" s="112"/>
    </row>
    <row r="2499" spans="1:19" ht="11.25" thickBot="1" x14ac:dyDescent="0.2">
      <c r="A2499" s="106" t="s">
        <v>357</v>
      </c>
      <c r="B2499" s="106" t="s">
        <v>358</v>
      </c>
      <c r="C2499" s="130" t="s">
        <v>17</v>
      </c>
      <c r="D2499" s="130" t="s">
        <v>18</v>
      </c>
      <c r="E2499" s="131" t="s">
        <v>19</v>
      </c>
      <c r="F2499" s="131" t="s">
        <v>20</v>
      </c>
      <c r="G2499" s="130" t="s">
        <v>21</v>
      </c>
      <c r="H2499" s="130" t="s">
        <v>22</v>
      </c>
      <c r="I2499" s="130" t="s">
        <v>23</v>
      </c>
      <c r="J2499" s="130" t="s">
        <v>24</v>
      </c>
      <c r="K2499" s="131" t="s">
        <v>25</v>
      </c>
      <c r="L2499" s="131" t="s">
        <v>26</v>
      </c>
      <c r="M2499" s="130" t="s">
        <v>27</v>
      </c>
      <c r="N2499" s="130" t="s">
        <v>28</v>
      </c>
      <c r="O2499" s="130" t="s">
        <v>29</v>
      </c>
      <c r="P2499" s="130" t="s">
        <v>30</v>
      </c>
      <c r="Q2499" s="130" t="s">
        <v>31</v>
      </c>
      <c r="R2499" s="130" t="s">
        <v>32</v>
      </c>
      <c r="S2499" s="130" t="s">
        <v>33</v>
      </c>
    </row>
    <row r="2500" spans="1:19" ht="11.25" thickBot="1" x14ac:dyDescent="0.2">
      <c r="A2500" s="112"/>
      <c r="B2500" s="112"/>
      <c r="C2500" s="130" t="s">
        <v>111</v>
      </c>
      <c r="D2500" s="130" t="s">
        <v>111</v>
      </c>
      <c r="E2500" s="131" t="s">
        <v>111</v>
      </c>
      <c r="F2500" s="131" t="s">
        <v>111</v>
      </c>
      <c r="G2500" s="130" t="s">
        <v>111</v>
      </c>
      <c r="H2500" s="130" t="s">
        <v>111</v>
      </c>
      <c r="I2500" s="130" t="s">
        <v>111</v>
      </c>
      <c r="J2500" s="130" t="s">
        <v>111</v>
      </c>
      <c r="K2500" s="131" t="s">
        <v>111</v>
      </c>
      <c r="L2500" s="131" t="s">
        <v>111</v>
      </c>
      <c r="M2500" s="130" t="s">
        <v>111</v>
      </c>
      <c r="N2500" s="130" t="s">
        <v>111</v>
      </c>
      <c r="O2500" s="130" t="s">
        <v>111</v>
      </c>
      <c r="P2500" s="130" t="s">
        <v>111</v>
      </c>
      <c r="Q2500" s="130" t="s">
        <v>111</v>
      </c>
      <c r="R2500" s="130" t="s">
        <v>111</v>
      </c>
      <c r="S2500" s="130" t="s">
        <v>111</v>
      </c>
    </row>
    <row r="2501" spans="1:19" ht="11.25" thickBot="1" x14ac:dyDescent="0.2">
      <c r="A2501" s="107">
        <v>1</v>
      </c>
      <c r="B2501" s="132">
        <v>0.48895833333333333</v>
      </c>
      <c r="C2501" s="108">
        <v>0.13200000000000001</v>
      </c>
      <c r="D2501" s="108">
        <v>1.4999999999999999E-2</v>
      </c>
      <c r="E2501" s="133">
        <v>1.0481</v>
      </c>
      <c r="F2501" s="133">
        <v>0.96479000000000004</v>
      </c>
      <c r="G2501" s="108">
        <v>0.95699999999999996</v>
      </c>
      <c r="H2501" s="108">
        <v>0.223</v>
      </c>
      <c r="I2501" s="108">
        <v>0.03</v>
      </c>
      <c r="J2501" s="108">
        <v>4.1000000000000002E-2</v>
      </c>
      <c r="K2501" s="133">
        <v>1.07423</v>
      </c>
      <c r="L2501" s="134" t="s">
        <v>1158</v>
      </c>
      <c r="M2501" s="141" t="s">
        <v>1159</v>
      </c>
      <c r="N2501" s="108">
        <v>0.95799999999999996</v>
      </c>
      <c r="O2501" s="108">
        <v>0</v>
      </c>
      <c r="P2501" s="108">
        <v>0</v>
      </c>
      <c r="Q2501" s="108">
        <v>1E-3</v>
      </c>
      <c r="R2501" s="108">
        <v>0.84899999999999998</v>
      </c>
      <c r="S2501" s="108">
        <v>0.03</v>
      </c>
    </row>
    <row r="2502" spans="1:19" ht="11.25" thickBot="1" x14ac:dyDescent="0.2">
      <c r="A2502" s="112"/>
    </row>
    <row r="2503" spans="1:19" ht="11.25" thickBot="1" x14ac:dyDescent="0.2">
      <c r="A2503" s="107">
        <v>2</v>
      </c>
      <c r="B2503" s="132">
        <v>0.48914351851851851</v>
      </c>
      <c r="C2503" s="108">
        <v>0.224</v>
      </c>
      <c r="D2503" s="108">
        <v>1.4E-2</v>
      </c>
      <c r="E2503" s="133">
        <v>1.0741799999999999</v>
      </c>
      <c r="F2503" s="133">
        <v>0.95901000000000003</v>
      </c>
      <c r="G2503" s="108">
        <v>0.69499999999999995</v>
      </c>
      <c r="H2503" s="108">
        <v>-0.189</v>
      </c>
      <c r="I2503" s="108">
        <v>3.3000000000000002E-2</v>
      </c>
      <c r="J2503" s="108">
        <v>6.6000000000000003E-2</v>
      </c>
      <c r="K2503" s="133">
        <v>1.0752200000000001</v>
      </c>
      <c r="L2503" s="134" t="s">
        <v>1160</v>
      </c>
      <c r="M2503" s="141" t="s">
        <v>1161</v>
      </c>
      <c r="N2503" s="108">
        <v>0.92900000000000005</v>
      </c>
      <c r="O2503" s="108">
        <v>0</v>
      </c>
      <c r="P2503" s="108">
        <v>1E-3</v>
      </c>
      <c r="Q2503" s="108">
        <v>1E-3</v>
      </c>
      <c r="R2503" s="108">
        <v>0.86199999999999999</v>
      </c>
      <c r="S2503" s="108">
        <v>3.7999999999999999E-2</v>
      </c>
    </row>
    <row r="2504" spans="1:19" ht="11.25" thickBot="1" x14ac:dyDescent="0.2">
      <c r="A2504" s="112"/>
    </row>
    <row r="2505" spans="1:19" ht="11.25" thickBot="1" x14ac:dyDescent="0.2">
      <c r="A2505" s="107">
        <v>3</v>
      </c>
      <c r="B2505" s="132">
        <v>0.48931712962962964</v>
      </c>
      <c r="C2505" s="108">
        <v>2.8000000000000001E-2</v>
      </c>
      <c r="D2505" s="108">
        <v>1.2E-2</v>
      </c>
      <c r="E2505" s="133">
        <v>1.06786</v>
      </c>
      <c r="F2505" s="133">
        <v>0.95767999999999998</v>
      </c>
      <c r="G2505" s="108">
        <v>0.63300000000000001</v>
      </c>
      <c r="H2505" s="108">
        <v>0.20399999999999999</v>
      </c>
      <c r="I2505" s="108">
        <v>2.7E-2</v>
      </c>
      <c r="J2505" s="108">
        <v>5.1999999999999998E-2</v>
      </c>
      <c r="K2505" s="133">
        <v>1.07829</v>
      </c>
      <c r="L2505" s="134" t="s">
        <v>1162</v>
      </c>
      <c r="M2505" s="141" t="s">
        <v>1163</v>
      </c>
      <c r="N2505" s="108">
        <v>0.95399999999999996</v>
      </c>
      <c r="O2505" s="108">
        <v>0</v>
      </c>
      <c r="P2505" s="108">
        <v>1E-3</v>
      </c>
      <c r="Q2505" s="108">
        <v>1E-3</v>
      </c>
      <c r="R2505" s="108">
        <v>0.80400000000000005</v>
      </c>
      <c r="S2505" s="108">
        <v>2.8000000000000001E-2</v>
      </c>
    </row>
    <row r="2506" spans="1:19" ht="11.25" thickBot="1" x14ac:dyDescent="0.2">
      <c r="A2506" s="112"/>
    </row>
    <row r="2507" spans="1:19" ht="11.25" thickBot="1" x14ac:dyDescent="0.2">
      <c r="A2507" s="135" t="s">
        <v>362</v>
      </c>
      <c r="B2507" s="112"/>
      <c r="C2507" s="136">
        <v>0.128</v>
      </c>
      <c r="D2507" s="136">
        <v>1.4E-2</v>
      </c>
      <c r="E2507" s="137">
        <v>1.06338</v>
      </c>
      <c r="F2507" s="137">
        <v>0.96048999999999995</v>
      </c>
      <c r="G2507" s="136">
        <v>0.76200000000000001</v>
      </c>
      <c r="H2507" s="136">
        <v>7.9000000000000001E-2</v>
      </c>
      <c r="I2507" s="136">
        <v>0.03</v>
      </c>
      <c r="J2507" s="136">
        <v>5.2999999999999999E-2</v>
      </c>
      <c r="K2507" s="137">
        <v>1.0759099999999999</v>
      </c>
      <c r="L2507" s="134" t="s">
        <v>1164</v>
      </c>
      <c r="M2507" s="141" t="s">
        <v>1165</v>
      </c>
      <c r="N2507" s="136">
        <v>0.94699999999999995</v>
      </c>
      <c r="O2507" s="136">
        <v>0</v>
      </c>
      <c r="P2507" s="136">
        <v>1E-3</v>
      </c>
      <c r="Q2507" s="136">
        <v>1E-3</v>
      </c>
      <c r="R2507" s="136">
        <v>0.83799999999999997</v>
      </c>
      <c r="S2507" s="136">
        <v>3.2000000000000001E-2</v>
      </c>
    </row>
    <row r="2508" spans="1:19" ht="11.25" thickBot="1" x14ac:dyDescent="0.2">
      <c r="A2508" s="112"/>
    </row>
    <row r="2509" spans="1:19" ht="11.25" thickBot="1" x14ac:dyDescent="0.2">
      <c r="A2509" s="138" t="s">
        <v>364</v>
      </c>
      <c r="B2509" s="112"/>
      <c r="C2509" s="136">
        <v>9.8000000000000004E-2</v>
      </c>
      <c r="D2509" s="136">
        <v>1E-3</v>
      </c>
      <c r="E2509" s="137">
        <v>1.3610000000000001E-2</v>
      </c>
      <c r="F2509" s="137">
        <v>3.7799999999999999E-3</v>
      </c>
      <c r="G2509" s="136">
        <v>0.17199999999999999</v>
      </c>
      <c r="H2509" s="136">
        <v>0.23300000000000001</v>
      </c>
      <c r="I2509" s="136">
        <v>3.0000000000000001E-3</v>
      </c>
      <c r="J2509" s="136">
        <v>1.2E-2</v>
      </c>
      <c r="K2509" s="137">
        <v>2.1199999999999999E-3</v>
      </c>
      <c r="L2509" s="134" t="s">
        <v>1166</v>
      </c>
      <c r="M2509" s="141" t="s">
        <v>1167</v>
      </c>
      <c r="N2509" s="136">
        <v>1.6E-2</v>
      </c>
      <c r="O2509" s="136">
        <v>0</v>
      </c>
      <c r="P2509" s="136">
        <v>0</v>
      </c>
      <c r="Q2509" s="136">
        <v>0</v>
      </c>
      <c r="R2509" s="136">
        <v>0.03</v>
      </c>
      <c r="S2509" s="136">
        <v>5.0000000000000001E-3</v>
      </c>
    </row>
    <row r="2510" spans="1:19" ht="11.25" thickBot="1" x14ac:dyDescent="0.2">
      <c r="A2510" s="112"/>
    </row>
    <row r="2511" spans="1:19" ht="11.25" thickBot="1" x14ac:dyDescent="0.2">
      <c r="A2511" s="139" t="s">
        <v>366</v>
      </c>
      <c r="B2511" s="112"/>
      <c r="C2511" s="136">
        <v>76.88</v>
      </c>
      <c r="D2511" s="136">
        <v>9.7360000000000007</v>
      </c>
      <c r="E2511" s="140">
        <v>1.28</v>
      </c>
      <c r="F2511" s="140">
        <v>0.39400000000000002</v>
      </c>
      <c r="G2511" s="136">
        <v>22.59</v>
      </c>
      <c r="H2511" s="136">
        <v>292.89999999999998</v>
      </c>
      <c r="I2511" s="136">
        <v>10.08</v>
      </c>
      <c r="J2511" s="136">
        <v>23.25</v>
      </c>
      <c r="K2511" s="140">
        <v>0.19700000000000001</v>
      </c>
      <c r="L2511" s="134" t="s">
        <v>1168</v>
      </c>
      <c r="M2511" s="141" t="s">
        <v>1169</v>
      </c>
      <c r="N2511" s="136">
        <v>1.6559999999999999</v>
      </c>
      <c r="O2511" s="136">
        <v>73.17</v>
      </c>
      <c r="P2511" s="136">
        <v>50.12</v>
      </c>
      <c r="Q2511" s="136">
        <v>26.31</v>
      </c>
      <c r="R2511" s="136">
        <v>3.59</v>
      </c>
      <c r="S2511" s="136">
        <v>15.27</v>
      </c>
    </row>
    <row r="2512" spans="1:19" ht="11.25" thickBot="1" x14ac:dyDescent="0.2">
      <c r="A2512" s="112"/>
    </row>
    <row r="2513" spans="1:19" ht="11.25" thickBot="1" x14ac:dyDescent="0.2">
      <c r="A2513" s="106" t="s">
        <v>357</v>
      </c>
      <c r="B2513" s="106" t="s">
        <v>358</v>
      </c>
      <c r="C2513" s="131" t="s">
        <v>34</v>
      </c>
      <c r="D2513" s="131" t="s">
        <v>35</v>
      </c>
      <c r="E2513" s="130" t="s">
        <v>36</v>
      </c>
      <c r="F2513" s="130" t="s">
        <v>37</v>
      </c>
      <c r="G2513" s="130" t="s">
        <v>38</v>
      </c>
      <c r="H2513" s="130" t="s">
        <v>39</v>
      </c>
      <c r="I2513" s="130" t="s">
        <v>40</v>
      </c>
      <c r="J2513" s="130" t="s">
        <v>41</v>
      </c>
      <c r="K2513" s="130" t="s">
        <v>42</v>
      </c>
      <c r="L2513" s="130" t="s">
        <v>43</v>
      </c>
      <c r="M2513" s="130" t="s">
        <v>44</v>
      </c>
      <c r="N2513" s="130" t="s">
        <v>45</v>
      </c>
      <c r="O2513" s="130" t="s">
        <v>46</v>
      </c>
      <c r="P2513" s="130" t="s">
        <v>47</v>
      </c>
      <c r="Q2513" s="130" t="s">
        <v>48</v>
      </c>
      <c r="R2513" s="130" t="s">
        <v>49</v>
      </c>
      <c r="S2513" s="130" t="s">
        <v>50</v>
      </c>
    </row>
    <row r="2514" spans="1:19" ht="11.25" thickBot="1" x14ac:dyDescent="0.2">
      <c r="A2514" s="112"/>
      <c r="B2514" s="112"/>
      <c r="C2514" s="131" t="s">
        <v>111</v>
      </c>
      <c r="D2514" s="131" t="s">
        <v>111</v>
      </c>
      <c r="E2514" s="130" t="s">
        <v>111</v>
      </c>
      <c r="F2514" s="130" t="s">
        <v>111</v>
      </c>
      <c r="G2514" s="130" t="s">
        <v>111</v>
      </c>
      <c r="H2514" s="130" t="s">
        <v>111</v>
      </c>
      <c r="I2514" s="130" t="s">
        <v>111</v>
      </c>
      <c r="J2514" s="130" t="s">
        <v>111</v>
      </c>
      <c r="K2514" s="130" t="s">
        <v>111</v>
      </c>
      <c r="L2514" s="130" t="s">
        <v>111</v>
      </c>
      <c r="M2514" s="130" t="s">
        <v>111</v>
      </c>
      <c r="N2514" s="130" t="s">
        <v>111</v>
      </c>
      <c r="O2514" s="130" t="s">
        <v>111</v>
      </c>
      <c r="P2514" s="130" t="s">
        <v>111</v>
      </c>
      <c r="Q2514" s="130" t="s">
        <v>111</v>
      </c>
      <c r="R2514" s="130" t="s">
        <v>111</v>
      </c>
      <c r="S2514" s="130" t="s">
        <v>111</v>
      </c>
    </row>
    <row r="2515" spans="1:19" ht="11.25" thickBot="1" x14ac:dyDescent="0.2">
      <c r="A2515" s="107">
        <v>1</v>
      </c>
      <c r="B2515" s="132">
        <v>0.48895833333333333</v>
      </c>
      <c r="C2515" s="133">
        <v>1.01874</v>
      </c>
      <c r="D2515" s="134" t="s">
        <v>1170</v>
      </c>
      <c r="E2515" s="108">
        <v>2.5739999999999998</v>
      </c>
      <c r="F2515" s="108">
        <v>0.48399999999999999</v>
      </c>
      <c r="G2515" s="108">
        <v>3.3000000000000002E-2</v>
      </c>
      <c r="H2515" s="108">
        <v>1E-3</v>
      </c>
      <c r="I2515" s="108">
        <v>7.0999999999999994E-2</v>
      </c>
      <c r="J2515" s="108">
        <v>6.9000000000000006E-2</v>
      </c>
      <c r="K2515" s="108">
        <v>1.4E-2</v>
      </c>
      <c r="L2515" s="108">
        <v>0.17</v>
      </c>
      <c r="M2515" s="108">
        <v>3.0000000000000001E-3</v>
      </c>
      <c r="N2515" s="108">
        <v>0.01</v>
      </c>
      <c r="O2515" s="108">
        <v>2E-3</v>
      </c>
      <c r="P2515" s="108">
        <v>0</v>
      </c>
      <c r="Q2515" s="108">
        <v>2E-3</v>
      </c>
      <c r="R2515" s="108">
        <v>0</v>
      </c>
      <c r="S2515" s="108">
        <v>0</v>
      </c>
    </row>
    <row r="2516" spans="1:19" ht="11.25" thickBot="1" x14ac:dyDescent="0.2">
      <c r="A2516" s="112"/>
    </row>
    <row r="2517" spans="1:19" ht="11.25" thickBot="1" x14ac:dyDescent="0.2">
      <c r="A2517" s="107">
        <v>2</v>
      </c>
      <c r="B2517" s="132">
        <v>0.48914351851851851</v>
      </c>
      <c r="C2517" s="133">
        <v>1.0406500000000001</v>
      </c>
      <c r="D2517" s="134" t="s">
        <v>1171</v>
      </c>
      <c r="E2517" s="108">
        <v>2.5870000000000002</v>
      </c>
      <c r="F2517" s="108">
        <v>0.47499999999999998</v>
      </c>
      <c r="G2517" s="108">
        <v>1.2E-2</v>
      </c>
      <c r="H2517" s="108">
        <v>1E-3</v>
      </c>
      <c r="I2517" s="108">
        <v>7.0999999999999994E-2</v>
      </c>
      <c r="J2517" s="108">
        <v>7.0999999999999994E-2</v>
      </c>
      <c r="K2517" s="108">
        <v>1.4E-2</v>
      </c>
      <c r="L2517" s="108">
        <v>0.16900000000000001</v>
      </c>
      <c r="M2517" s="108">
        <v>3.0000000000000001E-3</v>
      </c>
      <c r="N2517" s="108">
        <v>8.9999999999999993E-3</v>
      </c>
      <c r="O2517" s="108">
        <v>2E-3</v>
      </c>
      <c r="P2517" s="108">
        <v>0</v>
      </c>
      <c r="Q2517" s="108">
        <v>2E-3</v>
      </c>
      <c r="R2517" s="108">
        <v>0</v>
      </c>
      <c r="S2517" s="108">
        <v>0</v>
      </c>
    </row>
    <row r="2518" spans="1:19" ht="11.25" thickBot="1" x14ac:dyDescent="0.2">
      <c r="A2518" s="112"/>
    </row>
    <row r="2519" spans="1:19" ht="11.25" thickBot="1" x14ac:dyDescent="0.2">
      <c r="A2519" s="107">
        <v>3</v>
      </c>
      <c r="B2519" s="132">
        <v>0.48931712962962964</v>
      </c>
      <c r="C2519" s="133">
        <v>1.0426899999999999</v>
      </c>
      <c r="D2519" s="134" t="s">
        <v>1172</v>
      </c>
      <c r="E2519" s="108">
        <v>2.581</v>
      </c>
      <c r="F2519" s="108">
        <v>0.47799999999999998</v>
      </c>
      <c r="G2519" s="108">
        <v>2.1999999999999999E-2</v>
      </c>
      <c r="H2519" s="108">
        <v>1E-3</v>
      </c>
      <c r="I2519" s="108">
        <v>6.9000000000000006E-2</v>
      </c>
      <c r="J2519" s="108">
        <v>7.0000000000000007E-2</v>
      </c>
      <c r="K2519" s="108">
        <v>1.2999999999999999E-2</v>
      </c>
      <c r="L2519" s="108">
        <v>0.16600000000000001</v>
      </c>
      <c r="M2519" s="108">
        <v>3.0000000000000001E-3</v>
      </c>
      <c r="N2519" s="108">
        <v>8.0000000000000002E-3</v>
      </c>
      <c r="O2519" s="108">
        <v>2E-3</v>
      </c>
      <c r="P2519" s="108">
        <v>0</v>
      </c>
      <c r="Q2519" s="108">
        <v>2E-3</v>
      </c>
      <c r="R2519" s="108">
        <v>0</v>
      </c>
      <c r="S2519" s="108">
        <v>1E-3</v>
      </c>
    </row>
    <row r="2520" spans="1:19" ht="11.25" thickBot="1" x14ac:dyDescent="0.2">
      <c r="A2520" s="112"/>
    </row>
    <row r="2521" spans="1:19" ht="11.25" thickBot="1" x14ac:dyDescent="0.2">
      <c r="A2521" s="135" t="s">
        <v>362</v>
      </c>
      <c r="B2521" s="112"/>
      <c r="C2521" s="137">
        <v>1.03403</v>
      </c>
      <c r="D2521" s="134" t="s">
        <v>1173</v>
      </c>
      <c r="E2521" s="136">
        <v>2.581</v>
      </c>
      <c r="F2521" s="136">
        <v>0.47899999999999998</v>
      </c>
      <c r="G2521" s="136">
        <v>2.1999999999999999E-2</v>
      </c>
      <c r="H2521" s="136">
        <v>1E-3</v>
      </c>
      <c r="I2521" s="136">
        <v>7.0000000000000007E-2</v>
      </c>
      <c r="J2521" s="136">
        <v>7.0000000000000007E-2</v>
      </c>
      <c r="K2521" s="136">
        <v>1.4E-2</v>
      </c>
      <c r="L2521" s="136">
        <v>0.16800000000000001</v>
      </c>
      <c r="M2521" s="136">
        <v>3.0000000000000001E-3</v>
      </c>
      <c r="N2521" s="136">
        <v>8.9999999999999993E-3</v>
      </c>
      <c r="O2521" s="136">
        <v>2E-3</v>
      </c>
      <c r="P2521" s="136">
        <v>0</v>
      </c>
      <c r="Q2521" s="136">
        <v>2E-3</v>
      </c>
      <c r="R2521" s="136">
        <v>0</v>
      </c>
      <c r="S2521" s="136">
        <v>0</v>
      </c>
    </row>
    <row r="2522" spans="1:19" ht="11.25" thickBot="1" x14ac:dyDescent="0.2">
      <c r="A2522" s="112"/>
    </row>
    <row r="2523" spans="1:19" ht="11.25" thickBot="1" x14ac:dyDescent="0.2">
      <c r="A2523" s="138" t="s">
        <v>364</v>
      </c>
      <c r="B2523" s="112"/>
      <c r="C2523" s="137">
        <v>1.328E-2</v>
      </c>
      <c r="D2523" s="134" t="s">
        <v>1174</v>
      </c>
      <c r="E2523" s="136">
        <v>6.0000000000000001E-3</v>
      </c>
      <c r="F2523" s="136">
        <v>5.0000000000000001E-3</v>
      </c>
      <c r="G2523" s="136">
        <v>1.0999999999999999E-2</v>
      </c>
      <c r="H2523" s="136">
        <v>0</v>
      </c>
      <c r="I2523" s="136">
        <v>1E-3</v>
      </c>
      <c r="J2523" s="136">
        <v>1E-3</v>
      </c>
      <c r="K2523" s="136">
        <v>0</v>
      </c>
      <c r="L2523" s="136">
        <v>2E-3</v>
      </c>
      <c r="M2523" s="136">
        <v>0</v>
      </c>
      <c r="N2523" s="136">
        <v>1E-3</v>
      </c>
      <c r="O2523" s="136">
        <v>0</v>
      </c>
      <c r="P2523" s="136">
        <v>0</v>
      </c>
      <c r="Q2523" s="136">
        <v>0</v>
      </c>
      <c r="R2523" s="136">
        <v>0</v>
      </c>
      <c r="S2523" s="136">
        <v>0</v>
      </c>
    </row>
    <row r="2524" spans="1:19" ht="11.25" thickBot="1" x14ac:dyDescent="0.2">
      <c r="A2524" s="112"/>
    </row>
    <row r="2525" spans="1:19" ht="11.25" thickBot="1" x14ac:dyDescent="0.2">
      <c r="A2525" s="139" t="s">
        <v>366</v>
      </c>
      <c r="B2525" s="112"/>
      <c r="C2525" s="140">
        <v>1.284</v>
      </c>
      <c r="D2525" s="134" t="s">
        <v>1175</v>
      </c>
      <c r="E2525" s="136">
        <v>0.246</v>
      </c>
      <c r="F2525" s="136">
        <v>0.998</v>
      </c>
      <c r="G2525" s="136">
        <v>48.46</v>
      </c>
      <c r="H2525" s="136">
        <v>20.89</v>
      </c>
      <c r="I2525" s="136">
        <v>1.518</v>
      </c>
      <c r="J2525" s="136">
        <v>1.5569999999999999</v>
      </c>
      <c r="K2525" s="136">
        <v>3.532</v>
      </c>
      <c r="L2525" s="136">
        <v>1.212</v>
      </c>
      <c r="M2525" s="136">
        <v>3.26</v>
      </c>
      <c r="N2525" s="136">
        <v>11.18</v>
      </c>
      <c r="O2525" s="136">
        <v>13.65</v>
      </c>
      <c r="P2525" s="136">
        <v>113.4</v>
      </c>
      <c r="Q2525" s="136">
        <v>7.718</v>
      </c>
      <c r="R2525" s="136">
        <v>59.41</v>
      </c>
      <c r="S2525" s="136">
        <v>52.48</v>
      </c>
    </row>
    <row r="2526" spans="1:19" ht="11.25" thickBot="1" x14ac:dyDescent="0.2">
      <c r="A2526" s="112"/>
    </row>
    <row r="2527" spans="1:19" ht="11.25" thickBot="1" x14ac:dyDescent="0.2">
      <c r="A2527" s="106" t="s">
        <v>357</v>
      </c>
      <c r="B2527" s="106" t="s">
        <v>358</v>
      </c>
      <c r="C2527" s="130" t="s">
        <v>51</v>
      </c>
      <c r="D2527" s="130" t="s">
        <v>52</v>
      </c>
      <c r="E2527" s="130" t="s">
        <v>53</v>
      </c>
      <c r="F2527" s="130" t="s">
        <v>54</v>
      </c>
      <c r="G2527" s="130" t="s">
        <v>55</v>
      </c>
      <c r="H2527" s="130" t="s">
        <v>56</v>
      </c>
      <c r="I2527" s="130" t="s">
        <v>57</v>
      </c>
      <c r="J2527" s="130" t="s">
        <v>58</v>
      </c>
      <c r="K2527" s="130" t="s">
        <v>59</v>
      </c>
      <c r="L2527" s="130" t="s">
        <v>60</v>
      </c>
      <c r="M2527" s="130" t="s">
        <v>61</v>
      </c>
      <c r="N2527" s="130" t="s">
        <v>62</v>
      </c>
      <c r="O2527" s="130" t="s">
        <v>63</v>
      </c>
      <c r="P2527" s="130" t="s">
        <v>64</v>
      </c>
      <c r="Q2527" s="131" t="s">
        <v>65</v>
      </c>
      <c r="R2527" s="131" t="s">
        <v>66</v>
      </c>
      <c r="S2527" s="130" t="s">
        <v>67</v>
      </c>
    </row>
    <row r="2528" spans="1:19" ht="11.25" thickBot="1" x14ac:dyDescent="0.2">
      <c r="A2528" s="112"/>
      <c r="B2528" s="112"/>
      <c r="C2528" s="130" t="s">
        <v>111</v>
      </c>
      <c r="D2528" s="130" t="s">
        <v>111</v>
      </c>
      <c r="E2528" s="130" t="s">
        <v>111</v>
      </c>
      <c r="F2528" s="130" t="s">
        <v>111</v>
      </c>
      <c r="G2528" s="130" t="s">
        <v>111</v>
      </c>
      <c r="H2528" s="130" t="s">
        <v>111</v>
      </c>
      <c r="I2528" s="130" t="s">
        <v>111</v>
      </c>
      <c r="J2528" s="130" t="s">
        <v>111</v>
      </c>
      <c r="K2528" s="130" t="s">
        <v>111</v>
      </c>
      <c r="L2528" s="130" t="s">
        <v>111</v>
      </c>
      <c r="M2528" s="130" t="s">
        <v>111</v>
      </c>
      <c r="N2528" s="130" t="s">
        <v>111</v>
      </c>
      <c r="O2528" s="130" t="s">
        <v>111</v>
      </c>
      <c r="P2528" s="130" t="s">
        <v>111</v>
      </c>
      <c r="Q2528" s="131" t="s">
        <v>111</v>
      </c>
      <c r="R2528" s="131" t="s">
        <v>111</v>
      </c>
      <c r="S2528" s="130" t="s">
        <v>111</v>
      </c>
    </row>
    <row r="2529" spans="1:19" ht="11.25" thickBot="1" x14ac:dyDescent="0.2">
      <c r="A2529" s="107">
        <v>1</v>
      </c>
      <c r="B2529" s="132">
        <v>0.48895833333333333</v>
      </c>
      <c r="C2529" s="108">
        <v>0</v>
      </c>
      <c r="D2529" s="108">
        <v>1E-3</v>
      </c>
      <c r="E2529" s="108">
        <v>0</v>
      </c>
      <c r="F2529" s="108">
        <v>0</v>
      </c>
      <c r="G2529" s="108">
        <v>0</v>
      </c>
      <c r="H2529" s="108">
        <v>7.6999999999999999E-2</v>
      </c>
      <c r="I2529" s="108">
        <v>1.27</v>
      </c>
      <c r="J2529" s="108">
        <v>0</v>
      </c>
      <c r="K2529" s="108">
        <v>0</v>
      </c>
      <c r="L2529" s="108">
        <v>2E-3</v>
      </c>
      <c r="M2529" s="108">
        <v>8.9999999999999993E-3</v>
      </c>
      <c r="N2529" s="108">
        <v>0.72299999999999998</v>
      </c>
      <c r="O2529" s="108">
        <v>1.7000000000000001E-2</v>
      </c>
      <c r="P2529" s="108">
        <v>1.74</v>
      </c>
      <c r="Q2529" s="133">
        <v>0.97226000000000001</v>
      </c>
      <c r="R2529" s="134" t="s">
        <v>1176</v>
      </c>
      <c r="S2529" s="108">
        <v>4.3999999999999997E-2</v>
      </c>
    </row>
    <row r="2530" spans="1:19" ht="11.25" thickBot="1" x14ac:dyDescent="0.2">
      <c r="A2530" s="112"/>
    </row>
    <row r="2531" spans="1:19" ht="11.25" thickBot="1" x14ac:dyDescent="0.2">
      <c r="A2531" s="107">
        <v>2</v>
      </c>
      <c r="B2531" s="132">
        <v>0.48914351851851851</v>
      </c>
      <c r="C2531" s="108">
        <v>0</v>
      </c>
      <c r="D2531" s="108">
        <v>0</v>
      </c>
      <c r="E2531" s="108">
        <v>0</v>
      </c>
      <c r="F2531" s="108">
        <v>0</v>
      </c>
      <c r="G2531" s="108">
        <v>0</v>
      </c>
      <c r="H2531" s="108">
        <v>7.6999999999999999E-2</v>
      </c>
      <c r="I2531" s="108">
        <v>1.284</v>
      </c>
      <c r="J2531" s="108">
        <v>0</v>
      </c>
      <c r="K2531" s="108">
        <v>0</v>
      </c>
      <c r="L2531" s="108">
        <v>2E-3</v>
      </c>
      <c r="M2531" s="108">
        <v>8.9999999999999993E-3</v>
      </c>
      <c r="N2531" s="108">
        <v>0.69799999999999995</v>
      </c>
      <c r="O2531" s="108">
        <v>1.7999999999999999E-2</v>
      </c>
      <c r="P2531" s="108">
        <v>1.722</v>
      </c>
      <c r="Q2531" s="133">
        <v>0.99119999999999997</v>
      </c>
      <c r="R2531" s="134" t="s">
        <v>1177</v>
      </c>
      <c r="S2531" s="108">
        <v>4.2999999999999997E-2</v>
      </c>
    </row>
    <row r="2532" spans="1:19" ht="11.25" thickBot="1" x14ac:dyDescent="0.2">
      <c r="A2532" s="112"/>
    </row>
    <row r="2533" spans="1:19" ht="11.25" thickBot="1" x14ac:dyDescent="0.2">
      <c r="A2533" s="107">
        <v>3</v>
      </c>
      <c r="B2533" s="132">
        <v>0.48931712962962964</v>
      </c>
      <c r="C2533" s="108">
        <v>0</v>
      </c>
      <c r="D2533" s="108">
        <v>0</v>
      </c>
      <c r="E2533" s="108">
        <v>0</v>
      </c>
      <c r="F2533" s="108">
        <v>0</v>
      </c>
      <c r="G2533" s="108">
        <v>0</v>
      </c>
      <c r="H2533" s="108">
        <v>7.8E-2</v>
      </c>
      <c r="I2533" s="108">
        <v>1.2749999999999999</v>
      </c>
      <c r="J2533" s="108">
        <v>0</v>
      </c>
      <c r="K2533" s="108">
        <v>0</v>
      </c>
      <c r="L2533" s="108">
        <v>3.0000000000000001E-3</v>
      </c>
      <c r="M2533" s="108">
        <v>8.0000000000000002E-3</v>
      </c>
      <c r="N2533" s="108">
        <v>0.70499999999999996</v>
      </c>
      <c r="O2533" s="108">
        <v>1.7999999999999999E-2</v>
      </c>
      <c r="P2533" s="108">
        <v>1.7330000000000001</v>
      </c>
      <c r="Q2533" s="133">
        <v>0.99590000000000001</v>
      </c>
      <c r="R2533" s="134" t="s">
        <v>1178</v>
      </c>
      <c r="S2533" s="108">
        <v>4.2000000000000003E-2</v>
      </c>
    </row>
    <row r="2534" spans="1:19" ht="11.25" thickBot="1" x14ac:dyDescent="0.2">
      <c r="A2534" s="112"/>
    </row>
    <row r="2535" spans="1:19" ht="11.25" thickBot="1" x14ac:dyDescent="0.2">
      <c r="A2535" s="135" t="s">
        <v>362</v>
      </c>
      <c r="B2535" s="112"/>
      <c r="C2535" s="136">
        <v>0</v>
      </c>
      <c r="D2535" s="136">
        <v>0</v>
      </c>
      <c r="E2535" s="136">
        <v>0</v>
      </c>
      <c r="F2535" s="136">
        <v>0</v>
      </c>
      <c r="G2535" s="136">
        <v>0</v>
      </c>
      <c r="H2535" s="136">
        <v>7.6999999999999999E-2</v>
      </c>
      <c r="I2535" s="136">
        <v>1.276</v>
      </c>
      <c r="J2535" s="136">
        <v>0</v>
      </c>
      <c r="K2535" s="136">
        <v>0</v>
      </c>
      <c r="L2535" s="136">
        <v>2E-3</v>
      </c>
      <c r="M2535" s="136">
        <v>8.9999999999999993E-3</v>
      </c>
      <c r="N2535" s="136">
        <v>0.70899999999999996</v>
      </c>
      <c r="O2535" s="136">
        <v>1.7999999999999999E-2</v>
      </c>
      <c r="P2535" s="136">
        <v>1.7310000000000001</v>
      </c>
      <c r="Q2535" s="137">
        <v>0.98645000000000005</v>
      </c>
      <c r="R2535" s="134" t="s">
        <v>1179</v>
      </c>
      <c r="S2535" s="136">
        <v>4.2999999999999997E-2</v>
      </c>
    </row>
    <row r="2536" spans="1:19" ht="11.25" thickBot="1" x14ac:dyDescent="0.2">
      <c r="A2536" s="112"/>
    </row>
    <row r="2537" spans="1:19" ht="11.25" thickBot="1" x14ac:dyDescent="0.2">
      <c r="A2537" s="138" t="s">
        <v>364</v>
      </c>
      <c r="B2537" s="112"/>
      <c r="C2537" s="136">
        <v>0</v>
      </c>
      <c r="D2537" s="136">
        <v>0</v>
      </c>
      <c r="E2537" s="136">
        <v>0</v>
      </c>
      <c r="F2537" s="136">
        <v>0</v>
      </c>
      <c r="G2537" s="136">
        <v>0</v>
      </c>
      <c r="H2537" s="136">
        <v>0</v>
      </c>
      <c r="I2537" s="136">
        <v>7.0000000000000001E-3</v>
      </c>
      <c r="J2537" s="136">
        <v>0</v>
      </c>
      <c r="K2537" s="136">
        <v>0</v>
      </c>
      <c r="L2537" s="136">
        <v>0</v>
      </c>
      <c r="M2537" s="136">
        <v>0</v>
      </c>
      <c r="N2537" s="136">
        <v>1.2999999999999999E-2</v>
      </c>
      <c r="O2537" s="136">
        <v>1E-3</v>
      </c>
      <c r="P2537" s="136">
        <v>8.9999999999999993E-3</v>
      </c>
      <c r="Q2537" s="137">
        <v>1.251E-2</v>
      </c>
      <c r="R2537" s="134" t="s">
        <v>1180</v>
      </c>
      <c r="S2537" s="136">
        <v>1E-3</v>
      </c>
    </row>
    <row r="2538" spans="1:19" ht="11.25" thickBot="1" x14ac:dyDescent="0.2">
      <c r="A2538" s="112"/>
    </row>
    <row r="2539" spans="1:19" ht="11.25" thickBot="1" x14ac:dyDescent="0.2">
      <c r="A2539" s="139" t="s">
        <v>366</v>
      </c>
      <c r="B2539" s="112"/>
      <c r="C2539" s="136">
        <v>211.5</v>
      </c>
      <c r="D2539" s="136">
        <v>89.53</v>
      </c>
      <c r="E2539" s="136">
        <v>17.440000000000001</v>
      </c>
      <c r="F2539" s="136">
        <v>117.4</v>
      </c>
      <c r="G2539" s="136">
        <v>40.19</v>
      </c>
      <c r="H2539" s="136">
        <v>0.41299999999999998</v>
      </c>
      <c r="I2539" s="136">
        <v>0.54600000000000004</v>
      </c>
      <c r="J2539" s="136">
        <v>10.199999999999999</v>
      </c>
      <c r="K2539" s="136">
        <v>80.31</v>
      </c>
      <c r="L2539" s="136">
        <v>11.2</v>
      </c>
      <c r="M2539" s="136">
        <v>5.1020000000000003</v>
      </c>
      <c r="N2539" s="136">
        <v>1.853</v>
      </c>
      <c r="O2539" s="136">
        <v>3.125</v>
      </c>
      <c r="P2539" s="136">
        <v>0.52600000000000002</v>
      </c>
      <c r="Q2539" s="140">
        <v>1.2689999999999999</v>
      </c>
      <c r="R2539" s="134" t="s">
        <v>1181</v>
      </c>
      <c r="S2539" s="136">
        <v>1.593</v>
      </c>
    </row>
    <row r="2540" spans="1:19" ht="11.25" thickBot="1" x14ac:dyDescent="0.2">
      <c r="A2540" s="112"/>
    </row>
    <row r="2541" spans="1:19" ht="11.25" thickBot="1" x14ac:dyDescent="0.2">
      <c r="A2541" s="106" t="s">
        <v>357</v>
      </c>
      <c r="B2541" s="106" t="s">
        <v>358</v>
      </c>
      <c r="C2541" s="130" t="s">
        <v>68</v>
      </c>
    </row>
    <row r="2542" spans="1:19" ht="11.25" thickBot="1" x14ac:dyDescent="0.2">
      <c r="A2542" s="112"/>
      <c r="B2542" s="112"/>
      <c r="C2542" s="130" t="s">
        <v>111</v>
      </c>
    </row>
    <row r="2543" spans="1:19" ht="11.25" thickBot="1" x14ac:dyDescent="0.2">
      <c r="A2543" s="107">
        <v>1</v>
      </c>
      <c r="B2543" s="132">
        <v>0.48895833333333333</v>
      </c>
      <c r="C2543" s="108">
        <v>5.0999999999999997E-2</v>
      </c>
    </row>
    <row r="2544" spans="1:19" ht="11.25" thickBot="1" x14ac:dyDescent="0.2">
      <c r="A2544" s="112"/>
    </row>
    <row r="2545" spans="1:19" ht="11.25" thickBot="1" x14ac:dyDescent="0.2">
      <c r="A2545" s="107">
        <v>2</v>
      </c>
      <c r="B2545" s="132">
        <v>0.48914351851851851</v>
      </c>
      <c r="C2545" s="108">
        <v>5.1999999999999998E-2</v>
      </c>
    </row>
    <row r="2546" spans="1:19" ht="11.25" thickBot="1" x14ac:dyDescent="0.2">
      <c r="A2546" s="112"/>
    </row>
    <row r="2547" spans="1:19" ht="11.25" thickBot="1" x14ac:dyDescent="0.2">
      <c r="A2547" s="107">
        <v>3</v>
      </c>
      <c r="B2547" s="132">
        <v>0.48931712962962964</v>
      </c>
      <c r="C2547" s="108">
        <v>5.1999999999999998E-2</v>
      </c>
    </row>
    <row r="2548" spans="1:19" ht="11.25" thickBot="1" x14ac:dyDescent="0.2">
      <c r="A2548" s="112"/>
    </row>
    <row r="2549" spans="1:19" ht="11.25" thickBot="1" x14ac:dyDescent="0.2">
      <c r="A2549" s="135" t="s">
        <v>362</v>
      </c>
      <c r="B2549" s="112"/>
      <c r="C2549" s="136">
        <v>5.1999999999999998E-2</v>
      </c>
    </row>
    <row r="2550" spans="1:19" ht="11.25" thickBot="1" x14ac:dyDescent="0.2">
      <c r="A2550" s="112"/>
    </row>
    <row r="2551" spans="1:19" ht="11.25" thickBot="1" x14ac:dyDescent="0.2">
      <c r="A2551" s="138" t="s">
        <v>364</v>
      </c>
      <c r="B2551" s="112"/>
      <c r="C2551" s="136">
        <v>1E-3</v>
      </c>
    </row>
    <row r="2552" spans="1:19" ht="11.25" thickBot="1" x14ac:dyDescent="0.2">
      <c r="A2552" s="112"/>
    </row>
    <row r="2553" spans="1:19" ht="11.25" thickBot="1" x14ac:dyDescent="0.2">
      <c r="A2553" s="139" t="s">
        <v>366</v>
      </c>
      <c r="B2553" s="112"/>
      <c r="C2553" s="136">
        <v>1.498</v>
      </c>
    </row>
    <row r="2554" spans="1:19" ht="10.5" x14ac:dyDescent="0.15">
      <c r="A2554" s="112"/>
    </row>
    <row r="2555" spans="1:19" x14ac:dyDescent="0.15">
      <c r="A2555" s="129"/>
      <c r="B2555" s="86" t="s">
        <v>1182</v>
      </c>
    </row>
    <row r="2556" spans="1:19" ht="9.75" thickBot="1" x14ac:dyDescent="0.2">
      <c r="A2556" s="81" t="s">
        <v>356</v>
      </c>
    </row>
    <row r="2557" spans="1:19" ht="11.25" thickBot="1" x14ac:dyDescent="0.2">
      <c r="A2557" s="106" t="s">
        <v>357</v>
      </c>
      <c r="B2557" s="106" t="s">
        <v>358</v>
      </c>
      <c r="C2557" s="130" t="s">
        <v>0</v>
      </c>
      <c r="D2557" s="130" t="s">
        <v>1</v>
      </c>
      <c r="E2557" s="130" t="s">
        <v>2</v>
      </c>
      <c r="F2557" s="130" t="s">
        <v>3</v>
      </c>
      <c r="G2557" s="130" t="s">
        <v>4</v>
      </c>
      <c r="H2557" s="130" t="s">
        <v>5</v>
      </c>
      <c r="I2557" s="131" t="s">
        <v>6</v>
      </c>
      <c r="J2557" s="131" t="s">
        <v>7</v>
      </c>
      <c r="K2557" s="130" t="s">
        <v>8</v>
      </c>
      <c r="L2557" s="130" t="s">
        <v>9</v>
      </c>
      <c r="M2557" s="130" t="s">
        <v>10</v>
      </c>
      <c r="N2557" s="130" t="s">
        <v>11</v>
      </c>
      <c r="O2557" s="130" t="s">
        <v>12</v>
      </c>
      <c r="P2557" s="130" t="s">
        <v>13</v>
      </c>
      <c r="Q2557" s="130" t="s">
        <v>14</v>
      </c>
      <c r="R2557" s="130" t="s">
        <v>15</v>
      </c>
      <c r="S2557" s="130" t="s">
        <v>16</v>
      </c>
    </row>
    <row r="2558" spans="1:19" ht="11.25" thickBot="1" x14ac:dyDescent="0.2">
      <c r="A2558" s="112"/>
      <c r="B2558" s="112"/>
      <c r="C2558" s="130" t="s">
        <v>111</v>
      </c>
      <c r="D2558" s="130" t="s">
        <v>111</v>
      </c>
      <c r="E2558" s="130" t="s">
        <v>111</v>
      </c>
      <c r="F2558" s="130" t="s">
        <v>111</v>
      </c>
      <c r="G2558" s="130" t="s">
        <v>111</v>
      </c>
      <c r="H2558" s="130" t="s">
        <v>111</v>
      </c>
      <c r="I2558" s="131" t="s">
        <v>111</v>
      </c>
      <c r="J2558" s="131" t="s">
        <v>111</v>
      </c>
      <c r="K2558" s="130" t="s">
        <v>111</v>
      </c>
      <c r="L2558" s="130" t="s">
        <v>111</v>
      </c>
      <c r="M2558" s="130" t="s">
        <v>111</v>
      </c>
      <c r="N2558" s="130" t="s">
        <v>111</v>
      </c>
      <c r="O2558" s="130" t="s">
        <v>111</v>
      </c>
      <c r="P2558" s="130" t="s">
        <v>111</v>
      </c>
      <c r="Q2558" s="130" t="s">
        <v>111</v>
      </c>
      <c r="R2558" s="130" t="s">
        <v>111</v>
      </c>
      <c r="S2558" s="130" t="s">
        <v>111</v>
      </c>
    </row>
    <row r="2559" spans="1:19" ht="11.25" thickBot="1" x14ac:dyDescent="0.2">
      <c r="A2559" s="107">
        <v>1</v>
      </c>
      <c r="B2559" s="132">
        <v>0.49409722222222219</v>
      </c>
      <c r="C2559" s="108">
        <v>16.46</v>
      </c>
      <c r="D2559" s="108">
        <v>11.89</v>
      </c>
      <c r="E2559" s="108">
        <v>53.82</v>
      </c>
      <c r="F2559" s="108">
        <v>190.5</v>
      </c>
      <c r="G2559" s="141" t="s">
        <v>1183</v>
      </c>
      <c r="H2559" s="108">
        <v>0.79400000000000004</v>
      </c>
      <c r="I2559" s="133">
        <v>1.07639</v>
      </c>
      <c r="J2559" s="134" t="s">
        <v>1184</v>
      </c>
      <c r="K2559" s="141" t="s">
        <v>1185</v>
      </c>
      <c r="L2559" s="108">
        <v>0.40500000000000003</v>
      </c>
      <c r="M2559" s="108">
        <v>0.30199999999999999</v>
      </c>
      <c r="N2559" s="108">
        <v>0.13700000000000001</v>
      </c>
      <c r="O2559" s="108">
        <v>1E-3</v>
      </c>
      <c r="P2559" s="108">
        <v>2.5179999999999998</v>
      </c>
      <c r="Q2559" s="108">
        <v>-0.02</v>
      </c>
      <c r="R2559" s="108">
        <v>0.04</v>
      </c>
      <c r="S2559" s="108">
        <v>34.96</v>
      </c>
    </row>
    <row r="2560" spans="1:19" ht="11.25" thickBot="1" x14ac:dyDescent="0.2">
      <c r="A2560" s="112"/>
    </row>
    <row r="2561" spans="1:19" ht="11.25" thickBot="1" x14ac:dyDescent="0.2">
      <c r="A2561" s="107">
        <v>2</v>
      </c>
      <c r="B2561" s="132">
        <v>0.49428240740740742</v>
      </c>
      <c r="C2561" s="108">
        <v>16.87</v>
      </c>
      <c r="D2561" s="108">
        <v>11.78</v>
      </c>
      <c r="E2561" s="108">
        <v>54.12</v>
      </c>
      <c r="F2561" s="108">
        <v>190.3</v>
      </c>
      <c r="G2561" s="141" t="s">
        <v>1186</v>
      </c>
      <c r="H2561" s="108">
        <v>8.1039999999999992</v>
      </c>
      <c r="I2561" s="133">
        <v>1.0784</v>
      </c>
      <c r="J2561" s="134" t="s">
        <v>1187</v>
      </c>
      <c r="K2561" s="141" t="s">
        <v>1188</v>
      </c>
      <c r="L2561" s="108">
        <v>0.43</v>
      </c>
      <c r="M2561" s="108">
        <v>0.32100000000000001</v>
      </c>
      <c r="N2561" s="108">
        <v>0.13600000000000001</v>
      </c>
      <c r="O2561" s="108">
        <v>6.0000000000000001E-3</v>
      </c>
      <c r="P2561" s="108">
        <v>2.391</v>
      </c>
      <c r="Q2561" s="108">
        <v>-2.1000000000000001E-2</v>
      </c>
      <c r="R2561" s="108">
        <v>4.2999999999999997E-2</v>
      </c>
      <c r="S2561" s="108">
        <v>33.75</v>
      </c>
    </row>
    <row r="2562" spans="1:19" ht="11.25" thickBot="1" x14ac:dyDescent="0.2">
      <c r="A2562" s="112"/>
    </row>
    <row r="2563" spans="1:19" ht="11.25" thickBot="1" x14ac:dyDescent="0.2">
      <c r="A2563" s="107">
        <v>3</v>
      </c>
      <c r="B2563" s="132">
        <v>0.4944675925925926</v>
      </c>
      <c r="C2563" s="108">
        <v>16.5</v>
      </c>
      <c r="D2563" s="108">
        <v>11.92</v>
      </c>
      <c r="E2563" s="108">
        <v>53.85</v>
      </c>
      <c r="F2563" s="108">
        <v>190.3</v>
      </c>
      <c r="G2563" s="141" t="s">
        <v>1189</v>
      </c>
      <c r="H2563" s="108">
        <v>10.18</v>
      </c>
      <c r="I2563" s="133">
        <v>1.0793999999999999</v>
      </c>
      <c r="J2563" s="134" t="s">
        <v>1190</v>
      </c>
      <c r="K2563" s="141" t="s">
        <v>1191</v>
      </c>
      <c r="L2563" s="108">
        <v>0.436</v>
      </c>
      <c r="M2563" s="108">
        <v>0.318</v>
      </c>
      <c r="N2563" s="108">
        <v>0.13700000000000001</v>
      </c>
      <c r="O2563" s="108">
        <v>-0.01</v>
      </c>
      <c r="P2563" s="108">
        <v>2.57</v>
      </c>
      <c r="Q2563" s="108">
        <v>-2.1999999999999999E-2</v>
      </c>
      <c r="R2563" s="108">
        <v>5.0999999999999997E-2</v>
      </c>
      <c r="S2563" s="108">
        <v>33.4</v>
      </c>
    </row>
    <row r="2564" spans="1:19" ht="11.25" thickBot="1" x14ac:dyDescent="0.2">
      <c r="A2564" s="112"/>
    </row>
    <row r="2565" spans="1:19" ht="11.25" thickBot="1" x14ac:dyDescent="0.2">
      <c r="A2565" s="135" t="s">
        <v>362</v>
      </c>
      <c r="B2565" s="112"/>
      <c r="C2565" s="136">
        <v>16.61</v>
      </c>
      <c r="D2565" s="136">
        <v>11.86</v>
      </c>
      <c r="E2565" s="136">
        <v>53.93</v>
      </c>
      <c r="F2565" s="136">
        <v>190.4</v>
      </c>
      <c r="G2565" s="141" t="s">
        <v>1192</v>
      </c>
      <c r="H2565" s="136">
        <v>6.3579999999999997</v>
      </c>
      <c r="I2565" s="137">
        <v>1.0780700000000001</v>
      </c>
      <c r="J2565" s="134" t="s">
        <v>1193</v>
      </c>
      <c r="K2565" s="141" t="s">
        <v>1194</v>
      </c>
      <c r="L2565" s="136">
        <v>0.42399999999999999</v>
      </c>
      <c r="M2565" s="136">
        <v>0.314</v>
      </c>
      <c r="N2565" s="136">
        <v>0.13700000000000001</v>
      </c>
      <c r="O2565" s="136">
        <v>-1E-3</v>
      </c>
      <c r="P2565" s="136">
        <v>2.4929999999999999</v>
      </c>
      <c r="Q2565" s="136">
        <v>-2.1000000000000001E-2</v>
      </c>
      <c r="R2565" s="136">
        <v>4.4999999999999998E-2</v>
      </c>
      <c r="S2565" s="136">
        <v>34.03</v>
      </c>
    </row>
    <row r="2566" spans="1:19" ht="11.25" thickBot="1" x14ac:dyDescent="0.2">
      <c r="A2566" s="112"/>
    </row>
    <row r="2567" spans="1:19" ht="11.25" thickBot="1" x14ac:dyDescent="0.2">
      <c r="A2567" s="138" t="s">
        <v>364</v>
      </c>
      <c r="B2567" s="112"/>
      <c r="C2567" s="136">
        <v>0.22800000000000001</v>
      </c>
      <c r="D2567" s="136">
        <v>7.4999999999999997E-2</v>
      </c>
      <c r="E2567" s="136">
        <v>0.16900000000000001</v>
      </c>
      <c r="F2567" s="136">
        <v>0.152</v>
      </c>
      <c r="G2567" s="141" t="s">
        <v>1195</v>
      </c>
      <c r="H2567" s="136">
        <v>4.9290000000000003</v>
      </c>
      <c r="I2567" s="137">
        <v>1.5299999999999999E-3</v>
      </c>
      <c r="J2567" s="134" t="s">
        <v>1196</v>
      </c>
      <c r="K2567" s="141" t="s">
        <v>1197</v>
      </c>
      <c r="L2567" s="136">
        <v>1.7000000000000001E-2</v>
      </c>
      <c r="M2567" s="136">
        <v>0.01</v>
      </c>
      <c r="N2567" s="136">
        <v>0</v>
      </c>
      <c r="O2567" s="136">
        <v>8.0000000000000002E-3</v>
      </c>
      <c r="P2567" s="136">
        <v>9.1999999999999998E-2</v>
      </c>
      <c r="Q2567" s="136">
        <v>1E-3</v>
      </c>
      <c r="R2567" s="136">
        <v>5.0000000000000001E-3</v>
      </c>
      <c r="S2567" s="136">
        <v>0.81899999999999995</v>
      </c>
    </row>
    <row r="2568" spans="1:19" ht="11.25" thickBot="1" x14ac:dyDescent="0.2">
      <c r="A2568" s="112"/>
    </row>
    <row r="2569" spans="1:19" ht="11.25" thickBot="1" x14ac:dyDescent="0.2">
      <c r="A2569" s="139" t="s">
        <v>366</v>
      </c>
      <c r="B2569" s="112"/>
      <c r="C2569" s="136">
        <v>1.371</v>
      </c>
      <c r="D2569" s="136">
        <v>0.63200000000000001</v>
      </c>
      <c r="E2569" s="136">
        <v>0.313</v>
      </c>
      <c r="F2569" s="136">
        <v>0.08</v>
      </c>
      <c r="G2569" s="141" t="s">
        <v>1198</v>
      </c>
      <c r="H2569" s="136">
        <v>77.52</v>
      </c>
      <c r="I2569" s="140">
        <v>0.14199999999999999</v>
      </c>
      <c r="J2569" s="134" t="s">
        <v>1199</v>
      </c>
      <c r="K2569" s="141" t="s">
        <v>1200</v>
      </c>
      <c r="L2569" s="136">
        <v>3.9620000000000002</v>
      </c>
      <c r="M2569" s="136">
        <v>3.286</v>
      </c>
      <c r="N2569" s="136">
        <v>0.35899999999999999</v>
      </c>
      <c r="O2569" s="136">
        <v>663.3</v>
      </c>
      <c r="P2569" s="136">
        <v>3.6840000000000002</v>
      </c>
      <c r="Q2569" s="136">
        <v>5.657</v>
      </c>
      <c r="R2569" s="136">
        <v>12.06</v>
      </c>
      <c r="S2569" s="136">
        <v>2.4060000000000001</v>
      </c>
    </row>
    <row r="2570" spans="1:19" ht="11.25" thickBot="1" x14ac:dyDescent="0.2">
      <c r="A2570" s="112"/>
    </row>
    <row r="2571" spans="1:19" ht="11.25" thickBot="1" x14ac:dyDescent="0.2">
      <c r="A2571" s="106" t="s">
        <v>357</v>
      </c>
      <c r="B2571" s="106" t="s">
        <v>358</v>
      </c>
      <c r="C2571" s="130" t="s">
        <v>17</v>
      </c>
      <c r="D2571" s="130" t="s">
        <v>18</v>
      </c>
      <c r="E2571" s="131" t="s">
        <v>19</v>
      </c>
      <c r="F2571" s="131" t="s">
        <v>20</v>
      </c>
      <c r="G2571" s="130" t="s">
        <v>21</v>
      </c>
      <c r="H2571" s="130" t="s">
        <v>22</v>
      </c>
      <c r="I2571" s="130" t="s">
        <v>23</v>
      </c>
      <c r="J2571" s="130" t="s">
        <v>24</v>
      </c>
      <c r="K2571" s="131" t="s">
        <v>25</v>
      </c>
      <c r="L2571" s="131" t="s">
        <v>26</v>
      </c>
      <c r="M2571" s="130" t="s">
        <v>27</v>
      </c>
      <c r="N2571" s="130" t="s">
        <v>28</v>
      </c>
      <c r="O2571" s="130" t="s">
        <v>29</v>
      </c>
      <c r="P2571" s="130" t="s">
        <v>30</v>
      </c>
      <c r="Q2571" s="130" t="s">
        <v>31</v>
      </c>
      <c r="R2571" s="130" t="s">
        <v>32</v>
      </c>
      <c r="S2571" s="130" t="s">
        <v>33</v>
      </c>
    </row>
    <row r="2572" spans="1:19" ht="11.25" thickBot="1" x14ac:dyDescent="0.2">
      <c r="A2572" s="112"/>
      <c r="B2572" s="112"/>
      <c r="C2572" s="130" t="s">
        <v>111</v>
      </c>
      <c r="D2572" s="130" t="s">
        <v>111</v>
      </c>
      <c r="E2572" s="131" t="s">
        <v>111</v>
      </c>
      <c r="F2572" s="131" t="s">
        <v>111</v>
      </c>
      <c r="G2572" s="130" t="s">
        <v>111</v>
      </c>
      <c r="H2572" s="130" t="s">
        <v>111</v>
      </c>
      <c r="I2572" s="130" t="s">
        <v>111</v>
      </c>
      <c r="J2572" s="130" t="s">
        <v>111</v>
      </c>
      <c r="K2572" s="131" t="s">
        <v>111</v>
      </c>
      <c r="L2572" s="131" t="s">
        <v>111</v>
      </c>
      <c r="M2572" s="130" t="s">
        <v>111</v>
      </c>
      <c r="N2572" s="130" t="s">
        <v>111</v>
      </c>
      <c r="O2572" s="130" t="s">
        <v>111</v>
      </c>
      <c r="P2572" s="130" t="s">
        <v>111</v>
      </c>
      <c r="Q2572" s="130" t="s">
        <v>111</v>
      </c>
      <c r="R2572" s="130" t="s">
        <v>111</v>
      </c>
      <c r="S2572" s="130" t="s">
        <v>111</v>
      </c>
    </row>
    <row r="2573" spans="1:19" ht="11.25" thickBot="1" x14ac:dyDescent="0.2">
      <c r="A2573" s="107">
        <v>1</v>
      </c>
      <c r="B2573" s="132">
        <v>0.49409722222222219</v>
      </c>
      <c r="C2573" s="108">
        <v>-0.66400000000000003</v>
      </c>
      <c r="D2573" s="108">
        <v>1.2E-2</v>
      </c>
      <c r="E2573" s="133">
        <v>1.0576300000000001</v>
      </c>
      <c r="F2573" s="133">
        <v>0.96123000000000003</v>
      </c>
      <c r="G2573" s="108">
        <v>0.70699999999999996</v>
      </c>
      <c r="H2573" s="108">
        <v>1.7000000000000001E-2</v>
      </c>
      <c r="I2573" s="108">
        <v>2.5999999999999999E-2</v>
      </c>
      <c r="J2573" s="108">
        <v>3.3000000000000002E-2</v>
      </c>
      <c r="K2573" s="133">
        <v>1.06159</v>
      </c>
      <c r="L2573" s="134" t="s">
        <v>1201</v>
      </c>
      <c r="M2573" s="141" t="s">
        <v>1202</v>
      </c>
      <c r="N2573" s="108">
        <v>0.749</v>
      </c>
      <c r="O2573" s="108">
        <v>0</v>
      </c>
      <c r="P2573" s="108">
        <v>0</v>
      </c>
      <c r="Q2573" s="108">
        <v>1E-3</v>
      </c>
      <c r="R2573" s="108">
        <v>0.67600000000000005</v>
      </c>
      <c r="S2573" s="108">
        <v>2.7E-2</v>
      </c>
    </row>
    <row r="2574" spans="1:19" ht="11.25" thickBot="1" x14ac:dyDescent="0.2">
      <c r="A2574" s="112"/>
    </row>
    <row r="2575" spans="1:19" ht="11.25" thickBot="1" x14ac:dyDescent="0.2">
      <c r="A2575" s="107">
        <v>2</v>
      </c>
      <c r="B2575" s="132">
        <v>0.49428240740740742</v>
      </c>
      <c r="C2575" s="108">
        <v>-0.49199999999999999</v>
      </c>
      <c r="D2575" s="108">
        <v>1.2999999999999999E-2</v>
      </c>
      <c r="E2575" s="133">
        <v>1.0522499999999999</v>
      </c>
      <c r="F2575" s="133">
        <v>0.96435999999999999</v>
      </c>
      <c r="G2575" s="108">
        <v>0.67100000000000004</v>
      </c>
      <c r="H2575" s="108">
        <v>-0.375</v>
      </c>
      <c r="I2575" s="108">
        <v>2.7E-2</v>
      </c>
      <c r="J2575" s="108">
        <v>3.9E-2</v>
      </c>
      <c r="K2575" s="133">
        <v>1.07169</v>
      </c>
      <c r="L2575" s="134" t="s">
        <v>1203</v>
      </c>
      <c r="M2575" s="141" t="s">
        <v>1204</v>
      </c>
      <c r="N2575" s="108">
        <v>0.752</v>
      </c>
      <c r="O2575" s="108">
        <v>0</v>
      </c>
      <c r="P2575" s="108">
        <v>0</v>
      </c>
      <c r="Q2575" s="108">
        <v>1E-3</v>
      </c>
      <c r="R2575" s="108">
        <v>0.61799999999999999</v>
      </c>
      <c r="S2575" s="108">
        <v>2.1999999999999999E-2</v>
      </c>
    </row>
    <row r="2576" spans="1:19" ht="11.25" thickBot="1" x14ac:dyDescent="0.2">
      <c r="A2576" s="112"/>
    </row>
    <row r="2577" spans="1:19" ht="11.25" thickBot="1" x14ac:dyDescent="0.2">
      <c r="A2577" s="107">
        <v>3</v>
      </c>
      <c r="B2577" s="132">
        <v>0.4944675925925926</v>
      </c>
      <c r="C2577" s="108">
        <v>-0.66100000000000003</v>
      </c>
      <c r="D2577" s="108">
        <v>1.2999999999999999E-2</v>
      </c>
      <c r="E2577" s="133">
        <v>1.0831500000000001</v>
      </c>
      <c r="F2577" s="133">
        <v>0.97182000000000002</v>
      </c>
      <c r="G2577" s="108">
        <v>0.67500000000000004</v>
      </c>
      <c r="H2577" s="108">
        <v>-0.38600000000000001</v>
      </c>
      <c r="I2577" s="108">
        <v>2.8000000000000001E-2</v>
      </c>
      <c r="J2577" s="108">
        <v>3.1E-2</v>
      </c>
      <c r="K2577" s="133">
        <v>1.077</v>
      </c>
      <c r="L2577" s="134" t="s">
        <v>1205</v>
      </c>
      <c r="M2577" s="141" t="s">
        <v>1206</v>
      </c>
      <c r="N2577" s="108">
        <v>0.74399999999999999</v>
      </c>
      <c r="O2577" s="108">
        <v>0</v>
      </c>
      <c r="P2577" s="108">
        <v>0</v>
      </c>
      <c r="Q2577" s="108">
        <v>0</v>
      </c>
      <c r="R2577" s="108">
        <v>0.66400000000000003</v>
      </c>
      <c r="S2577" s="108">
        <v>2.4E-2</v>
      </c>
    </row>
    <row r="2578" spans="1:19" ht="11.25" thickBot="1" x14ac:dyDescent="0.2">
      <c r="A2578" s="112"/>
    </row>
    <row r="2579" spans="1:19" ht="11.25" thickBot="1" x14ac:dyDescent="0.2">
      <c r="A2579" s="135" t="s">
        <v>362</v>
      </c>
      <c r="B2579" s="112"/>
      <c r="C2579" s="136">
        <v>-0.60599999999999998</v>
      </c>
      <c r="D2579" s="136">
        <v>1.2999999999999999E-2</v>
      </c>
      <c r="E2579" s="137">
        <v>1.0643400000000001</v>
      </c>
      <c r="F2579" s="137">
        <v>0.96579999999999999</v>
      </c>
      <c r="G2579" s="136">
        <v>0.68400000000000005</v>
      </c>
      <c r="H2579" s="136">
        <v>-0.248</v>
      </c>
      <c r="I2579" s="136">
        <v>2.7E-2</v>
      </c>
      <c r="J2579" s="136">
        <v>3.4000000000000002E-2</v>
      </c>
      <c r="K2579" s="137">
        <v>1.0701000000000001</v>
      </c>
      <c r="L2579" s="134" t="s">
        <v>1207</v>
      </c>
      <c r="M2579" s="141" t="s">
        <v>1208</v>
      </c>
      <c r="N2579" s="136">
        <v>0.748</v>
      </c>
      <c r="O2579" s="136">
        <v>0</v>
      </c>
      <c r="P2579" s="136">
        <v>0</v>
      </c>
      <c r="Q2579" s="136">
        <v>1E-3</v>
      </c>
      <c r="R2579" s="136">
        <v>0.65200000000000002</v>
      </c>
      <c r="S2579" s="136">
        <v>2.4E-2</v>
      </c>
    </row>
    <row r="2580" spans="1:19" ht="11.25" thickBot="1" x14ac:dyDescent="0.2">
      <c r="A2580" s="112"/>
    </row>
    <row r="2581" spans="1:19" ht="11.25" thickBot="1" x14ac:dyDescent="0.2">
      <c r="A2581" s="138" t="s">
        <v>364</v>
      </c>
      <c r="B2581" s="112"/>
      <c r="C2581" s="136">
        <v>9.8000000000000004E-2</v>
      </c>
      <c r="D2581" s="136">
        <v>1E-3</v>
      </c>
      <c r="E2581" s="137">
        <v>1.651E-2</v>
      </c>
      <c r="F2581" s="137">
        <v>5.4400000000000004E-3</v>
      </c>
      <c r="G2581" s="136">
        <v>0.02</v>
      </c>
      <c r="H2581" s="136">
        <v>0.23</v>
      </c>
      <c r="I2581" s="136">
        <v>1E-3</v>
      </c>
      <c r="J2581" s="136">
        <v>4.0000000000000001E-3</v>
      </c>
      <c r="K2581" s="137">
        <v>7.8300000000000002E-3</v>
      </c>
      <c r="L2581" s="134" t="s">
        <v>1099</v>
      </c>
      <c r="M2581" s="141" t="s">
        <v>1209</v>
      </c>
      <c r="N2581" s="136">
        <v>4.0000000000000001E-3</v>
      </c>
      <c r="O2581" s="136">
        <v>0</v>
      </c>
      <c r="P2581" s="136">
        <v>0</v>
      </c>
      <c r="Q2581" s="136">
        <v>0</v>
      </c>
      <c r="R2581" s="136">
        <v>0.03</v>
      </c>
      <c r="S2581" s="136">
        <v>3.0000000000000001E-3</v>
      </c>
    </row>
    <row r="2582" spans="1:19" ht="11.25" thickBot="1" x14ac:dyDescent="0.2">
      <c r="A2582" s="112"/>
    </row>
    <row r="2583" spans="1:19" ht="11.25" thickBot="1" x14ac:dyDescent="0.2">
      <c r="A2583" s="139" t="s">
        <v>366</v>
      </c>
      <c r="B2583" s="112"/>
      <c r="C2583" s="136">
        <v>16.239999999999998</v>
      </c>
      <c r="D2583" s="136">
        <v>5.694</v>
      </c>
      <c r="E2583" s="140">
        <v>1.5509999999999999</v>
      </c>
      <c r="F2583" s="140">
        <v>0.56299999999999994</v>
      </c>
      <c r="G2583" s="136">
        <v>2.891</v>
      </c>
      <c r="H2583" s="136">
        <v>92.57</v>
      </c>
      <c r="I2583" s="136">
        <v>3.6549999999999998</v>
      </c>
      <c r="J2583" s="136">
        <v>11.74</v>
      </c>
      <c r="K2583" s="140">
        <v>0.73099999999999998</v>
      </c>
      <c r="L2583" s="134" t="s">
        <v>1210</v>
      </c>
      <c r="M2583" s="141" t="s">
        <v>1211</v>
      </c>
      <c r="N2583" s="136">
        <v>0.54800000000000004</v>
      </c>
      <c r="O2583" s="136">
        <v>33.5</v>
      </c>
      <c r="P2583" s="136">
        <v>22.6</v>
      </c>
      <c r="Q2583" s="136">
        <v>69.239999999999995</v>
      </c>
      <c r="R2583" s="136">
        <v>4.6639999999999997</v>
      </c>
      <c r="S2583" s="136">
        <v>12.09</v>
      </c>
    </row>
    <row r="2584" spans="1:19" ht="11.25" thickBot="1" x14ac:dyDescent="0.2">
      <c r="A2584" s="112"/>
    </row>
    <row r="2585" spans="1:19" ht="11.25" thickBot="1" x14ac:dyDescent="0.2">
      <c r="A2585" s="106" t="s">
        <v>357</v>
      </c>
      <c r="B2585" s="106" t="s">
        <v>358</v>
      </c>
      <c r="C2585" s="131" t="s">
        <v>34</v>
      </c>
      <c r="D2585" s="131" t="s">
        <v>35</v>
      </c>
      <c r="E2585" s="130" t="s">
        <v>36</v>
      </c>
      <c r="F2585" s="130" t="s">
        <v>37</v>
      </c>
      <c r="G2585" s="130" t="s">
        <v>38</v>
      </c>
      <c r="H2585" s="130" t="s">
        <v>39</v>
      </c>
      <c r="I2585" s="130" t="s">
        <v>40</v>
      </c>
      <c r="J2585" s="130" t="s">
        <v>41</v>
      </c>
      <c r="K2585" s="130" t="s">
        <v>42</v>
      </c>
      <c r="L2585" s="130" t="s">
        <v>43</v>
      </c>
      <c r="M2585" s="130" t="s">
        <v>44</v>
      </c>
      <c r="N2585" s="130" t="s">
        <v>45</v>
      </c>
      <c r="O2585" s="130" t="s">
        <v>46</v>
      </c>
      <c r="P2585" s="130" t="s">
        <v>47</v>
      </c>
      <c r="Q2585" s="130" t="s">
        <v>48</v>
      </c>
      <c r="R2585" s="130" t="s">
        <v>49</v>
      </c>
      <c r="S2585" s="130" t="s">
        <v>50</v>
      </c>
    </row>
    <row r="2586" spans="1:19" ht="11.25" thickBot="1" x14ac:dyDescent="0.2">
      <c r="A2586" s="112"/>
      <c r="B2586" s="112"/>
      <c r="C2586" s="131" t="s">
        <v>111</v>
      </c>
      <c r="D2586" s="131" t="s">
        <v>111</v>
      </c>
      <c r="E2586" s="130" t="s">
        <v>111</v>
      </c>
      <c r="F2586" s="130" t="s">
        <v>111</v>
      </c>
      <c r="G2586" s="130" t="s">
        <v>111</v>
      </c>
      <c r="H2586" s="130" t="s">
        <v>111</v>
      </c>
      <c r="I2586" s="130" t="s">
        <v>111</v>
      </c>
      <c r="J2586" s="130" t="s">
        <v>111</v>
      </c>
      <c r="K2586" s="130" t="s">
        <v>111</v>
      </c>
      <c r="L2586" s="130" t="s">
        <v>111</v>
      </c>
      <c r="M2586" s="130" t="s">
        <v>111</v>
      </c>
      <c r="N2586" s="130" t="s">
        <v>111</v>
      </c>
      <c r="O2586" s="130" t="s">
        <v>111</v>
      </c>
      <c r="P2586" s="130" t="s">
        <v>111</v>
      </c>
      <c r="Q2586" s="130" t="s">
        <v>111</v>
      </c>
      <c r="R2586" s="130" t="s">
        <v>111</v>
      </c>
      <c r="S2586" s="130" t="s">
        <v>111</v>
      </c>
    </row>
    <row r="2587" spans="1:19" ht="11.25" thickBot="1" x14ac:dyDescent="0.2">
      <c r="A2587" s="107">
        <v>1</v>
      </c>
      <c r="B2587" s="132">
        <v>0.49409722222222219</v>
      </c>
      <c r="C2587" s="133">
        <v>1.02352</v>
      </c>
      <c r="D2587" s="134" t="s">
        <v>1212</v>
      </c>
      <c r="E2587" s="108">
        <v>2.1019999999999999</v>
      </c>
      <c r="F2587" s="108">
        <v>0.39700000000000002</v>
      </c>
      <c r="G2587" s="108">
        <v>1.6E-2</v>
      </c>
      <c r="H2587" s="108">
        <v>1E-3</v>
      </c>
      <c r="I2587" s="108">
        <v>6.4000000000000001E-2</v>
      </c>
      <c r="J2587" s="108">
        <v>6.0999999999999999E-2</v>
      </c>
      <c r="K2587" s="108">
        <v>1.2999999999999999E-2</v>
      </c>
      <c r="L2587" s="108">
        <v>8.9999999999999993E-3</v>
      </c>
      <c r="M2587" s="108">
        <v>2E-3</v>
      </c>
      <c r="N2587" s="108">
        <v>8.0000000000000002E-3</v>
      </c>
      <c r="O2587" s="108">
        <v>1E-3</v>
      </c>
      <c r="P2587" s="108">
        <v>0</v>
      </c>
      <c r="Q2587" s="108">
        <v>1E-3</v>
      </c>
      <c r="R2587" s="108">
        <v>0</v>
      </c>
      <c r="S2587" s="108">
        <v>0</v>
      </c>
    </row>
    <row r="2588" spans="1:19" ht="11.25" thickBot="1" x14ac:dyDescent="0.2">
      <c r="A2588" s="112"/>
    </row>
    <row r="2589" spans="1:19" ht="11.25" thickBot="1" x14ac:dyDescent="0.2">
      <c r="A2589" s="107">
        <v>2</v>
      </c>
      <c r="B2589" s="132">
        <v>0.49428240740740742</v>
      </c>
      <c r="C2589" s="133">
        <v>1.0362800000000001</v>
      </c>
      <c r="D2589" s="134" t="s">
        <v>1213</v>
      </c>
      <c r="E2589" s="108">
        <v>2.12</v>
      </c>
      <c r="F2589" s="108">
        <v>0.40400000000000003</v>
      </c>
      <c r="G2589" s="108">
        <v>0.02</v>
      </c>
      <c r="H2589" s="108">
        <v>1E-3</v>
      </c>
      <c r="I2589" s="108">
        <v>6.2E-2</v>
      </c>
      <c r="J2589" s="108">
        <v>6.4000000000000001E-2</v>
      </c>
      <c r="K2589" s="108">
        <v>1.2E-2</v>
      </c>
      <c r="L2589" s="108">
        <v>1.0999999999999999E-2</v>
      </c>
      <c r="M2589" s="108">
        <v>3.0000000000000001E-3</v>
      </c>
      <c r="N2589" s="108">
        <v>8.9999999999999993E-3</v>
      </c>
      <c r="O2589" s="108">
        <v>1E-3</v>
      </c>
      <c r="P2589" s="108">
        <v>0</v>
      </c>
      <c r="Q2589" s="108">
        <v>2E-3</v>
      </c>
      <c r="R2589" s="108">
        <v>0</v>
      </c>
      <c r="S2589" s="108">
        <v>0</v>
      </c>
    </row>
    <row r="2590" spans="1:19" ht="11.25" thickBot="1" x14ac:dyDescent="0.2">
      <c r="A2590" s="112"/>
    </row>
    <row r="2591" spans="1:19" ht="11.25" thickBot="1" x14ac:dyDescent="0.2">
      <c r="A2591" s="107">
        <v>3</v>
      </c>
      <c r="B2591" s="132">
        <v>0.4944675925925926</v>
      </c>
      <c r="C2591" s="133">
        <v>1.0404800000000001</v>
      </c>
      <c r="D2591" s="134" t="s">
        <v>1214</v>
      </c>
      <c r="E2591" s="108">
        <v>2.0790000000000002</v>
      </c>
      <c r="F2591" s="108">
        <v>0.39500000000000002</v>
      </c>
      <c r="G2591" s="108">
        <v>2.7E-2</v>
      </c>
      <c r="H2591" s="108">
        <v>1E-3</v>
      </c>
      <c r="I2591" s="108">
        <v>5.6000000000000001E-2</v>
      </c>
      <c r="J2591" s="108">
        <v>0.06</v>
      </c>
      <c r="K2591" s="108">
        <v>1.2E-2</v>
      </c>
      <c r="L2591" s="108">
        <v>1.0999999999999999E-2</v>
      </c>
      <c r="M2591" s="108">
        <v>2E-3</v>
      </c>
      <c r="N2591" s="108">
        <v>8.9999999999999993E-3</v>
      </c>
      <c r="O2591" s="108">
        <v>1E-3</v>
      </c>
      <c r="P2591" s="108">
        <v>0</v>
      </c>
      <c r="Q2591" s="108">
        <v>1E-3</v>
      </c>
      <c r="R2591" s="108">
        <v>0</v>
      </c>
      <c r="S2591" s="108">
        <v>0</v>
      </c>
    </row>
    <row r="2592" spans="1:19" ht="11.25" thickBot="1" x14ac:dyDescent="0.2">
      <c r="A2592" s="112"/>
    </row>
    <row r="2593" spans="1:19" ht="11.25" thickBot="1" x14ac:dyDescent="0.2">
      <c r="A2593" s="135" t="s">
        <v>362</v>
      </c>
      <c r="B2593" s="112"/>
      <c r="C2593" s="137">
        <v>1.0334300000000001</v>
      </c>
      <c r="D2593" s="134" t="s">
        <v>1215</v>
      </c>
      <c r="E2593" s="136">
        <v>2.1</v>
      </c>
      <c r="F2593" s="136">
        <v>0.39900000000000002</v>
      </c>
      <c r="G2593" s="136">
        <v>2.1000000000000001E-2</v>
      </c>
      <c r="H2593" s="136">
        <v>1E-3</v>
      </c>
      <c r="I2593" s="136">
        <v>6.0999999999999999E-2</v>
      </c>
      <c r="J2593" s="136">
        <v>6.0999999999999999E-2</v>
      </c>
      <c r="K2593" s="136">
        <v>1.2E-2</v>
      </c>
      <c r="L2593" s="136">
        <v>0.01</v>
      </c>
      <c r="M2593" s="136">
        <v>2E-3</v>
      </c>
      <c r="N2593" s="136">
        <v>8.9999999999999993E-3</v>
      </c>
      <c r="O2593" s="136">
        <v>1E-3</v>
      </c>
      <c r="P2593" s="136">
        <v>0</v>
      </c>
      <c r="Q2593" s="136">
        <v>1E-3</v>
      </c>
      <c r="R2593" s="136">
        <v>0</v>
      </c>
      <c r="S2593" s="136">
        <v>0</v>
      </c>
    </row>
    <row r="2594" spans="1:19" ht="11.25" thickBot="1" x14ac:dyDescent="0.2">
      <c r="A2594" s="112"/>
    </row>
    <row r="2595" spans="1:19" ht="11.25" thickBot="1" x14ac:dyDescent="0.2">
      <c r="A2595" s="138" t="s">
        <v>364</v>
      </c>
      <c r="B2595" s="112"/>
      <c r="C2595" s="137">
        <v>8.8299999999999993E-3</v>
      </c>
      <c r="D2595" s="134" t="s">
        <v>1052</v>
      </c>
      <c r="E2595" s="136">
        <v>0.02</v>
      </c>
      <c r="F2595" s="136">
        <v>5.0000000000000001E-3</v>
      </c>
      <c r="G2595" s="136">
        <v>6.0000000000000001E-3</v>
      </c>
      <c r="H2595" s="136">
        <v>0</v>
      </c>
      <c r="I2595" s="136">
        <v>4.0000000000000001E-3</v>
      </c>
      <c r="J2595" s="136">
        <v>2E-3</v>
      </c>
      <c r="K2595" s="136">
        <v>0</v>
      </c>
      <c r="L2595" s="136">
        <v>1E-3</v>
      </c>
      <c r="M2595" s="136">
        <v>0</v>
      </c>
      <c r="N2595" s="136">
        <v>1E-3</v>
      </c>
      <c r="O2595" s="136">
        <v>0</v>
      </c>
      <c r="P2595" s="136">
        <v>0</v>
      </c>
      <c r="Q2595" s="136">
        <v>0</v>
      </c>
      <c r="R2595" s="136">
        <v>0</v>
      </c>
      <c r="S2595" s="136">
        <v>0</v>
      </c>
    </row>
    <row r="2596" spans="1:19" ht="11.25" thickBot="1" x14ac:dyDescent="0.2">
      <c r="A2596" s="112"/>
    </row>
    <row r="2597" spans="1:19" ht="11.25" thickBot="1" x14ac:dyDescent="0.2">
      <c r="A2597" s="139" t="s">
        <v>366</v>
      </c>
      <c r="B2597" s="112"/>
      <c r="C2597" s="140">
        <v>0.85499999999999998</v>
      </c>
      <c r="D2597" s="134" t="s">
        <v>1216</v>
      </c>
      <c r="E2597" s="136">
        <v>0.96199999999999997</v>
      </c>
      <c r="F2597" s="136">
        <v>1.2230000000000001</v>
      </c>
      <c r="G2597" s="136">
        <v>27.38</v>
      </c>
      <c r="H2597" s="136">
        <v>18.71</v>
      </c>
      <c r="I2597" s="136">
        <v>6.0350000000000001</v>
      </c>
      <c r="J2597" s="136">
        <v>3.5169999999999999</v>
      </c>
      <c r="K2597" s="136">
        <v>4.1180000000000003</v>
      </c>
      <c r="L2597" s="136">
        <v>12.71</v>
      </c>
      <c r="M2597" s="136">
        <v>5.9139999999999997</v>
      </c>
      <c r="N2597" s="136">
        <v>10.62</v>
      </c>
      <c r="O2597" s="136">
        <v>32.979999999999997</v>
      </c>
      <c r="P2597" s="136">
        <v>44.43</v>
      </c>
      <c r="Q2597" s="136">
        <v>31.34</v>
      </c>
      <c r="R2597" s="136">
        <v>50.74</v>
      </c>
      <c r="S2597" s="136">
        <v>12.93</v>
      </c>
    </row>
    <row r="2598" spans="1:19" ht="11.25" thickBot="1" x14ac:dyDescent="0.2">
      <c r="A2598" s="112"/>
    </row>
    <row r="2599" spans="1:19" ht="11.25" thickBot="1" x14ac:dyDescent="0.2">
      <c r="A2599" s="106" t="s">
        <v>357</v>
      </c>
      <c r="B2599" s="106" t="s">
        <v>358</v>
      </c>
      <c r="C2599" s="130" t="s">
        <v>51</v>
      </c>
      <c r="D2599" s="130" t="s">
        <v>52</v>
      </c>
      <c r="E2599" s="130" t="s">
        <v>53</v>
      </c>
      <c r="F2599" s="130" t="s">
        <v>54</v>
      </c>
      <c r="G2599" s="130" t="s">
        <v>55</v>
      </c>
      <c r="H2599" s="130" t="s">
        <v>56</v>
      </c>
      <c r="I2599" s="130" t="s">
        <v>57</v>
      </c>
      <c r="J2599" s="130" t="s">
        <v>58</v>
      </c>
      <c r="K2599" s="130" t="s">
        <v>59</v>
      </c>
      <c r="L2599" s="130" t="s">
        <v>60</v>
      </c>
      <c r="M2599" s="130" t="s">
        <v>61</v>
      </c>
      <c r="N2599" s="130" t="s">
        <v>62</v>
      </c>
      <c r="O2599" s="130" t="s">
        <v>63</v>
      </c>
      <c r="P2599" s="130" t="s">
        <v>64</v>
      </c>
      <c r="Q2599" s="131" t="s">
        <v>65</v>
      </c>
      <c r="R2599" s="131" t="s">
        <v>66</v>
      </c>
      <c r="S2599" s="130" t="s">
        <v>67</v>
      </c>
    </row>
    <row r="2600" spans="1:19" ht="11.25" thickBot="1" x14ac:dyDescent="0.2">
      <c r="A2600" s="112"/>
      <c r="B2600" s="112"/>
      <c r="C2600" s="130" t="s">
        <v>111</v>
      </c>
      <c r="D2600" s="130" t="s">
        <v>111</v>
      </c>
      <c r="E2600" s="130" t="s">
        <v>111</v>
      </c>
      <c r="F2600" s="130" t="s">
        <v>111</v>
      </c>
      <c r="G2600" s="130" t="s">
        <v>111</v>
      </c>
      <c r="H2600" s="130" t="s">
        <v>111</v>
      </c>
      <c r="I2600" s="130" t="s">
        <v>111</v>
      </c>
      <c r="J2600" s="130" t="s">
        <v>111</v>
      </c>
      <c r="K2600" s="130" t="s">
        <v>111</v>
      </c>
      <c r="L2600" s="130" t="s">
        <v>111</v>
      </c>
      <c r="M2600" s="130" t="s">
        <v>111</v>
      </c>
      <c r="N2600" s="130" t="s">
        <v>111</v>
      </c>
      <c r="O2600" s="130" t="s">
        <v>111</v>
      </c>
      <c r="P2600" s="130" t="s">
        <v>111</v>
      </c>
      <c r="Q2600" s="131" t="s">
        <v>111</v>
      </c>
      <c r="R2600" s="131" t="s">
        <v>111</v>
      </c>
      <c r="S2600" s="130" t="s">
        <v>111</v>
      </c>
    </row>
    <row r="2601" spans="1:19" ht="11.25" thickBot="1" x14ac:dyDescent="0.2">
      <c r="A2601" s="107">
        <v>1</v>
      </c>
      <c r="B2601" s="132">
        <v>0.49409722222222219</v>
      </c>
      <c r="C2601" s="108">
        <v>0</v>
      </c>
      <c r="D2601" s="108">
        <v>0</v>
      </c>
      <c r="E2601" s="108">
        <v>0</v>
      </c>
      <c r="F2601" s="108">
        <v>0</v>
      </c>
      <c r="G2601" s="108">
        <v>0</v>
      </c>
      <c r="H2601" s="108">
        <v>6.0999999999999999E-2</v>
      </c>
      <c r="I2601" s="108">
        <v>1.0349999999999999</v>
      </c>
      <c r="J2601" s="108">
        <v>0</v>
      </c>
      <c r="K2601" s="108">
        <v>0</v>
      </c>
      <c r="L2601" s="108">
        <v>2E-3</v>
      </c>
      <c r="M2601" s="108">
        <v>6.0000000000000001E-3</v>
      </c>
      <c r="N2601" s="108">
        <v>0.56200000000000006</v>
      </c>
      <c r="O2601" s="108">
        <v>1.4E-2</v>
      </c>
      <c r="P2601" s="108">
        <v>1.4239999999999999</v>
      </c>
      <c r="Q2601" s="133">
        <v>0.97211000000000003</v>
      </c>
      <c r="R2601" s="134" t="s">
        <v>1217</v>
      </c>
      <c r="S2601" s="108">
        <v>3.5999999999999997E-2</v>
      </c>
    </row>
    <row r="2602" spans="1:19" ht="11.25" thickBot="1" x14ac:dyDescent="0.2">
      <c r="A2602" s="112"/>
    </row>
    <row r="2603" spans="1:19" ht="11.25" thickBot="1" x14ac:dyDescent="0.2">
      <c r="A2603" s="107">
        <v>2</v>
      </c>
      <c r="B2603" s="132">
        <v>0.49428240740740742</v>
      </c>
      <c r="C2603" s="108">
        <v>0</v>
      </c>
      <c r="D2603" s="108">
        <v>0</v>
      </c>
      <c r="E2603" s="108">
        <v>0</v>
      </c>
      <c r="F2603" s="108">
        <v>0</v>
      </c>
      <c r="G2603" s="108">
        <v>0</v>
      </c>
      <c r="H2603" s="108">
        <v>6.2E-2</v>
      </c>
      <c r="I2603" s="108">
        <v>1.0580000000000001</v>
      </c>
      <c r="J2603" s="108">
        <v>0</v>
      </c>
      <c r="K2603" s="108">
        <v>0</v>
      </c>
      <c r="L2603" s="108">
        <v>2E-3</v>
      </c>
      <c r="M2603" s="108">
        <v>6.0000000000000001E-3</v>
      </c>
      <c r="N2603" s="108">
        <v>0.58199999999999996</v>
      </c>
      <c r="O2603" s="108">
        <v>1.4E-2</v>
      </c>
      <c r="P2603" s="108">
        <v>1.4179999999999999</v>
      </c>
      <c r="Q2603" s="133">
        <v>0.98760000000000003</v>
      </c>
      <c r="R2603" s="134" t="s">
        <v>1218</v>
      </c>
      <c r="S2603" s="108">
        <v>3.3000000000000002E-2</v>
      </c>
    </row>
    <row r="2604" spans="1:19" ht="11.25" thickBot="1" x14ac:dyDescent="0.2">
      <c r="A2604" s="112"/>
    </row>
    <row r="2605" spans="1:19" ht="11.25" thickBot="1" x14ac:dyDescent="0.2">
      <c r="A2605" s="107">
        <v>3</v>
      </c>
      <c r="B2605" s="132">
        <v>0.4944675925925926</v>
      </c>
      <c r="C2605" s="108">
        <v>0</v>
      </c>
      <c r="D2605" s="108">
        <v>0</v>
      </c>
      <c r="E2605" s="108">
        <v>0</v>
      </c>
      <c r="F2605" s="108">
        <v>1E-3</v>
      </c>
      <c r="G2605" s="108">
        <v>0</v>
      </c>
      <c r="H2605" s="108">
        <v>6.0999999999999999E-2</v>
      </c>
      <c r="I2605" s="108">
        <v>1.0229999999999999</v>
      </c>
      <c r="J2605" s="108">
        <v>0</v>
      </c>
      <c r="K2605" s="108">
        <v>0</v>
      </c>
      <c r="L2605" s="108">
        <v>2E-3</v>
      </c>
      <c r="M2605" s="108">
        <v>8.0000000000000002E-3</v>
      </c>
      <c r="N2605" s="108">
        <v>0.57399999999999995</v>
      </c>
      <c r="O2605" s="108">
        <v>1.4E-2</v>
      </c>
      <c r="P2605" s="108">
        <v>1.4139999999999999</v>
      </c>
      <c r="Q2605" s="133">
        <v>0.99363000000000001</v>
      </c>
      <c r="R2605" s="134" t="s">
        <v>1219</v>
      </c>
      <c r="S2605" s="108">
        <v>3.5000000000000003E-2</v>
      </c>
    </row>
    <row r="2606" spans="1:19" ht="11.25" thickBot="1" x14ac:dyDescent="0.2">
      <c r="A2606" s="112"/>
    </row>
    <row r="2607" spans="1:19" ht="11.25" thickBot="1" x14ac:dyDescent="0.2">
      <c r="A2607" s="135" t="s">
        <v>362</v>
      </c>
      <c r="B2607" s="112"/>
      <c r="C2607" s="136">
        <v>0</v>
      </c>
      <c r="D2607" s="136">
        <v>0</v>
      </c>
      <c r="E2607" s="136">
        <v>0</v>
      </c>
      <c r="F2607" s="136">
        <v>0</v>
      </c>
      <c r="G2607" s="136">
        <v>0</v>
      </c>
      <c r="H2607" s="136">
        <v>6.0999999999999999E-2</v>
      </c>
      <c r="I2607" s="136">
        <v>1.038</v>
      </c>
      <c r="J2607" s="136">
        <v>0</v>
      </c>
      <c r="K2607" s="136">
        <v>0</v>
      </c>
      <c r="L2607" s="136">
        <v>2E-3</v>
      </c>
      <c r="M2607" s="136">
        <v>6.0000000000000001E-3</v>
      </c>
      <c r="N2607" s="136">
        <v>0.57299999999999995</v>
      </c>
      <c r="O2607" s="136">
        <v>1.4E-2</v>
      </c>
      <c r="P2607" s="136">
        <v>1.419</v>
      </c>
      <c r="Q2607" s="137">
        <v>0.98445000000000005</v>
      </c>
      <c r="R2607" s="134" t="s">
        <v>1220</v>
      </c>
      <c r="S2607" s="136">
        <v>3.5000000000000003E-2</v>
      </c>
    </row>
    <row r="2608" spans="1:19" ht="11.25" thickBot="1" x14ac:dyDescent="0.2">
      <c r="A2608" s="112"/>
    </row>
    <row r="2609" spans="1:19" ht="11.25" thickBot="1" x14ac:dyDescent="0.2">
      <c r="A2609" s="138" t="s">
        <v>364</v>
      </c>
      <c r="B2609" s="112"/>
      <c r="C2609" s="136">
        <v>0</v>
      </c>
      <c r="D2609" s="136">
        <v>0</v>
      </c>
      <c r="E2609" s="136">
        <v>0</v>
      </c>
      <c r="F2609" s="136">
        <v>0</v>
      </c>
      <c r="G2609" s="136">
        <v>0</v>
      </c>
      <c r="H2609" s="136">
        <v>1E-3</v>
      </c>
      <c r="I2609" s="136">
        <v>1.7999999999999999E-2</v>
      </c>
      <c r="J2609" s="136">
        <v>0</v>
      </c>
      <c r="K2609" s="136">
        <v>0</v>
      </c>
      <c r="L2609" s="136">
        <v>0</v>
      </c>
      <c r="M2609" s="136">
        <v>1E-3</v>
      </c>
      <c r="N2609" s="136">
        <v>0.01</v>
      </c>
      <c r="O2609" s="136">
        <v>0</v>
      </c>
      <c r="P2609" s="136">
        <v>5.0000000000000001E-3</v>
      </c>
      <c r="Q2609" s="137">
        <v>1.11E-2</v>
      </c>
      <c r="R2609" s="134" t="s">
        <v>1221</v>
      </c>
      <c r="S2609" s="136">
        <v>1E-3</v>
      </c>
    </row>
    <row r="2610" spans="1:19" ht="11.25" thickBot="1" x14ac:dyDescent="0.2">
      <c r="A2610" s="112"/>
    </row>
    <row r="2611" spans="1:19" ht="11.25" thickBot="1" x14ac:dyDescent="0.2">
      <c r="A2611" s="139" t="s">
        <v>366</v>
      </c>
      <c r="B2611" s="112"/>
      <c r="C2611" s="136">
        <v>45.24</v>
      </c>
      <c r="D2611" s="136">
        <v>45.21</v>
      </c>
      <c r="E2611" s="136">
        <v>77.17</v>
      </c>
      <c r="F2611" s="136">
        <v>76.31</v>
      </c>
      <c r="G2611" s="136">
        <v>143.9</v>
      </c>
      <c r="H2611" s="136">
        <v>0.96599999999999997</v>
      </c>
      <c r="I2611" s="136">
        <v>1.726</v>
      </c>
      <c r="J2611" s="136">
        <v>210.7</v>
      </c>
      <c r="K2611" s="136">
        <v>157</v>
      </c>
      <c r="L2611" s="136">
        <v>6.718</v>
      </c>
      <c r="M2611" s="136">
        <v>15.35</v>
      </c>
      <c r="N2611" s="136">
        <v>1.792</v>
      </c>
      <c r="O2611" s="136">
        <v>0.79100000000000004</v>
      </c>
      <c r="P2611" s="136">
        <v>0.35399999999999998</v>
      </c>
      <c r="Q2611" s="140">
        <v>1.127</v>
      </c>
      <c r="R2611" s="134" t="s">
        <v>1222</v>
      </c>
      <c r="S2611" s="136">
        <v>3.4860000000000002</v>
      </c>
    </row>
    <row r="2612" spans="1:19" ht="11.25" thickBot="1" x14ac:dyDescent="0.2">
      <c r="A2612" s="112"/>
    </row>
    <row r="2613" spans="1:19" ht="11.25" thickBot="1" x14ac:dyDescent="0.2">
      <c r="A2613" s="106" t="s">
        <v>357</v>
      </c>
      <c r="B2613" s="106" t="s">
        <v>358</v>
      </c>
      <c r="C2613" s="130" t="s">
        <v>68</v>
      </c>
    </row>
    <row r="2614" spans="1:19" ht="11.25" thickBot="1" x14ac:dyDescent="0.2">
      <c r="A2614" s="112"/>
      <c r="B2614" s="112"/>
      <c r="C2614" s="130" t="s">
        <v>111</v>
      </c>
    </row>
    <row r="2615" spans="1:19" ht="11.25" thickBot="1" x14ac:dyDescent="0.2">
      <c r="A2615" s="107">
        <v>1</v>
      </c>
      <c r="B2615" s="132">
        <v>0.49409722222222219</v>
      </c>
      <c r="C2615" s="108">
        <v>4.3999999999999997E-2</v>
      </c>
    </row>
    <row r="2616" spans="1:19" ht="11.25" thickBot="1" x14ac:dyDescent="0.2">
      <c r="A2616" s="112"/>
    </row>
    <row r="2617" spans="1:19" ht="11.25" thickBot="1" x14ac:dyDescent="0.2">
      <c r="A2617" s="107">
        <v>2</v>
      </c>
      <c r="B2617" s="132">
        <v>0.49428240740740742</v>
      </c>
      <c r="C2617" s="108">
        <v>4.2000000000000003E-2</v>
      </c>
    </row>
    <row r="2618" spans="1:19" ht="11.25" thickBot="1" x14ac:dyDescent="0.2">
      <c r="A2618" s="112"/>
    </row>
    <row r="2619" spans="1:19" ht="11.25" thickBot="1" x14ac:dyDescent="0.2">
      <c r="A2619" s="107">
        <v>3</v>
      </c>
      <c r="B2619" s="132">
        <v>0.4944675925925926</v>
      </c>
      <c r="C2619" s="108">
        <v>4.2000000000000003E-2</v>
      </c>
    </row>
    <row r="2620" spans="1:19" ht="11.25" thickBot="1" x14ac:dyDescent="0.2">
      <c r="A2620" s="112"/>
    </row>
    <row r="2621" spans="1:19" ht="11.25" thickBot="1" x14ac:dyDescent="0.2">
      <c r="A2621" s="135" t="s">
        <v>362</v>
      </c>
      <c r="B2621" s="112"/>
      <c r="C2621" s="136">
        <v>4.2999999999999997E-2</v>
      </c>
    </row>
    <row r="2622" spans="1:19" ht="11.25" thickBot="1" x14ac:dyDescent="0.2">
      <c r="A2622" s="112"/>
    </row>
    <row r="2623" spans="1:19" ht="11.25" thickBot="1" x14ac:dyDescent="0.2">
      <c r="A2623" s="138" t="s">
        <v>364</v>
      </c>
      <c r="B2623" s="112"/>
      <c r="C2623" s="136">
        <v>1E-3</v>
      </c>
    </row>
    <row r="2624" spans="1:19" ht="11.25" thickBot="1" x14ac:dyDescent="0.2">
      <c r="A2624" s="112"/>
    </row>
    <row r="2625" spans="1:19" ht="11.25" thickBot="1" x14ac:dyDescent="0.2">
      <c r="A2625" s="139" t="s">
        <v>366</v>
      </c>
      <c r="B2625" s="112"/>
      <c r="C2625" s="136">
        <v>2.1859999999999999</v>
      </c>
    </row>
    <row r="2626" spans="1:19" ht="10.5" x14ac:dyDescent="0.15">
      <c r="A2626" s="112"/>
    </row>
    <row r="2627" spans="1:19" x14ac:dyDescent="0.15">
      <c r="A2627" s="129"/>
      <c r="B2627" s="86" t="s">
        <v>1223</v>
      </c>
    </row>
    <row r="2628" spans="1:19" ht="9.75" thickBot="1" x14ac:dyDescent="0.2">
      <c r="A2628" s="81" t="s">
        <v>356</v>
      </c>
    </row>
    <row r="2629" spans="1:19" ht="11.25" thickBot="1" x14ac:dyDescent="0.2">
      <c r="A2629" s="106" t="s">
        <v>357</v>
      </c>
      <c r="B2629" s="106" t="s">
        <v>358</v>
      </c>
      <c r="C2629" s="130" t="s">
        <v>0</v>
      </c>
      <c r="D2629" s="130" t="s">
        <v>1</v>
      </c>
      <c r="E2629" s="130" t="s">
        <v>2</v>
      </c>
      <c r="F2629" s="130" t="s">
        <v>3</v>
      </c>
      <c r="G2629" s="130" t="s">
        <v>4</v>
      </c>
      <c r="H2629" s="130" t="s">
        <v>5</v>
      </c>
      <c r="I2629" s="131" t="s">
        <v>6</v>
      </c>
      <c r="J2629" s="131" t="s">
        <v>7</v>
      </c>
      <c r="K2629" s="130" t="s">
        <v>8</v>
      </c>
      <c r="L2629" s="130" t="s">
        <v>9</v>
      </c>
      <c r="M2629" s="130" t="s">
        <v>10</v>
      </c>
      <c r="N2629" s="130" t="s">
        <v>11</v>
      </c>
      <c r="O2629" s="130" t="s">
        <v>12</v>
      </c>
      <c r="P2629" s="130" t="s">
        <v>13</v>
      </c>
      <c r="Q2629" s="130" t="s">
        <v>14</v>
      </c>
      <c r="R2629" s="130" t="s">
        <v>15</v>
      </c>
      <c r="S2629" s="130" t="s">
        <v>16</v>
      </c>
    </row>
    <row r="2630" spans="1:19" ht="11.25" thickBot="1" x14ac:dyDescent="0.2">
      <c r="A2630" s="112"/>
      <c r="B2630" s="112"/>
      <c r="C2630" s="130" t="s">
        <v>111</v>
      </c>
      <c r="D2630" s="130" t="s">
        <v>111</v>
      </c>
      <c r="E2630" s="130" t="s">
        <v>111</v>
      </c>
      <c r="F2630" s="130" t="s">
        <v>111</v>
      </c>
      <c r="G2630" s="130" t="s">
        <v>111</v>
      </c>
      <c r="H2630" s="130" t="s">
        <v>111</v>
      </c>
      <c r="I2630" s="131" t="s">
        <v>111</v>
      </c>
      <c r="J2630" s="131" t="s">
        <v>111</v>
      </c>
      <c r="K2630" s="130" t="s">
        <v>111</v>
      </c>
      <c r="L2630" s="130" t="s">
        <v>111</v>
      </c>
      <c r="M2630" s="130" t="s">
        <v>111</v>
      </c>
      <c r="N2630" s="130" t="s">
        <v>111</v>
      </c>
      <c r="O2630" s="130" t="s">
        <v>111</v>
      </c>
      <c r="P2630" s="130" t="s">
        <v>111</v>
      </c>
      <c r="Q2630" s="130" t="s">
        <v>111</v>
      </c>
      <c r="R2630" s="130" t="s">
        <v>111</v>
      </c>
      <c r="S2630" s="130" t="s">
        <v>111</v>
      </c>
    </row>
    <row r="2631" spans="1:19" ht="11.25" thickBot="1" x14ac:dyDescent="0.2">
      <c r="A2631" s="107">
        <v>1</v>
      </c>
      <c r="B2631" s="132">
        <v>0.49927083333333333</v>
      </c>
      <c r="C2631" s="141" t="s">
        <v>1224</v>
      </c>
      <c r="D2631" s="108">
        <v>6.7990000000000004</v>
      </c>
      <c r="E2631" s="108">
        <v>-0.27100000000000002</v>
      </c>
      <c r="F2631" s="108">
        <v>78.47</v>
      </c>
      <c r="G2631" s="141" t="s">
        <v>1225</v>
      </c>
      <c r="H2631" s="108">
        <v>18.73</v>
      </c>
      <c r="I2631" s="133">
        <v>1.07464</v>
      </c>
      <c r="J2631" s="134" t="s">
        <v>1226</v>
      </c>
      <c r="K2631" s="141" t="s">
        <v>1227</v>
      </c>
      <c r="L2631" s="108">
        <v>0.35199999999999998</v>
      </c>
      <c r="M2631" s="108">
        <v>0.245</v>
      </c>
      <c r="N2631" s="108">
        <v>5.0999999999999997E-2</v>
      </c>
      <c r="O2631" s="108">
        <v>2E-3</v>
      </c>
      <c r="P2631" s="108">
        <v>3.6110000000000002</v>
      </c>
      <c r="Q2631" s="108">
        <v>-2.1000000000000001E-2</v>
      </c>
      <c r="R2631" s="108">
        <v>0.10299999999999999</v>
      </c>
      <c r="S2631" s="108">
        <v>20.48</v>
      </c>
    </row>
    <row r="2632" spans="1:19" ht="11.25" thickBot="1" x14ac:dyDescent="0.2">
      <c r="A2632" s="112"/>
    </row>
    <row r="2633" spans="1:19" ht="11.25" thickBot="1" x14ac:dyDescent="0.2">
      <c r="A2633" s="107">
        <v>2</v>
      </c>
      <c r="B2633" s="132">
        <v>0.49944444444444441</v>
      </c>
      <c r="C2633" s="141" t="s">
        <v>1228</v>
      </c>
      <c r="D2633" s="108">
        <v>6.9109999999999996</v>
      </c>
      <c r="E2633" s="108">
        <v>-0.192</v>
      </c>
      <c r="F2633" s="108">
        <v>79.27</v>
      </c>
      <c r="G2633" s="141" t="s">
        <v>1229</v>
      </c>
      <c r="H2633" s="108">
        <v>32.54</v>
      </c>
      <c r="I2633" s="133">
        <v>1.11609</v>
      </c>
      <c r="J2633" s="134" t="s">
        <v>1230</v>
      </c>
      <c r="K2633" s="141" t="s">
        <v>1231</v>
      </c>
      <c r="L2633" s="108">
        <v>0.33300000000000002</v>
      </c>
      <c r="M2633" s="108">
        <v>0.249</v>
      </c>
      <c r="N2633" s="108">
        <v>0.04</v>
      </c>
      <c r="O2633" s="108">
        <v>6.0000000000000001E-3</v>
      </c>
      <c r="P2633" s="108">
        <v>3.306</v>
      </c>
      <c r="Q2633" s="108">
        <v>-2.4E-2</v>
      </c>
      <c r="R2633" s="108">
        <v>0.1</v>
      </c>
      <c r="S2633" s="108">
        <v>19.88</v>
      </c>
    </row>
    <row r="2634" spans="1:19" ht="11.25" thickBot="1" x14ac:dyDescent="0.2">
      <c r="A2634" s="112"/>
    </row>
    <row r="2635" spans="1:19" ht="11.25" thickBot="1" x14ac:dyDescent="0.2">
      <c r="A2635" s="107">
        <v>3</v>
      </c>
      <c r="B2635" s="132">
        <v>0.49962962962962965</v>
      </c>
      <c r="C2635" s="141" t="s">
        <v>1232</v>
      </c>
      <c r="D2635" s="108">
        <v>6.83</v>
      </c>
      <c r="E2635" s="108">
        <v>-0.23200000000000001</v>
      </c>
      <c r="F2635" s="108">
        <v>79.959999999999994</v>
      </c>
      <c r="G2635" s="141" t="s">
        <v>1233</v>
      </c>
      <c r="H2635" s="108">
        <v>23.36</v>
      </c>
      <c r="I2635" s="133">
        <v>1.11747</v>
      </c>
      <c r="J2635" s="134" t="s">
        <v>1234</v>
      </c>
      <c r="K2635" s="141" t="s">
        <v>1235</v>
      </c>
      <c r="L2635" s="108">
        <v>0.27600000000000002</v>
      </c>
      <c r="M2635" s="108">
        <v>0.26200000000000001</v>
      </c>
      <c r="N2635" s="108">
        <v>5.7000000000000002E-2</v>
      </c>
      <c r="O2635" s="108">
        <v>4.0000000000000001E-3</v>
      </c>
      <c r="P2635" s="108">
        <v>3.415</v>
      </c>
      <c r="Q2635" s="108">
        <v>-2.1999999999999999E-2</v>
      </c>
      <c r="R2635" s="108">
        <v>0.111</v>
      </c>
      <c r="S2635" s="108">
        <v>19.489999999999998</v>
      </c>
    </row>
    <row r="2636" spans="1:19" ht="11.25" thickBot="1" x14ac:dyDescent="0.2">
      <c r="A2636" s="112"/>
    </row>
    <row r="2637" spans="1:19" ht="11.25" thickBot="1" x14ac:dyDescent="0.2">
      <c r="A2637" s="135" t="s">
        <v>362</v>
      </c>
      <c r="B2637" s="112"/>
      <c r="C2637" s="141" t="s">
        <v>1236</v>
      </c>
      <c r="D2637" s="136">
        <v>6.8470000000000004</v>
      </c>
      <c r="E2637" s="136">
        <v>-0.23200000000000001</v>
      </c>
      <c r="F2637" s="136">
        <v>79.23</v>
      </c>
      <c r="G2637" s="141" t="s">
        <v>1237</v>
      </c>
      <c r="H2637" s="136">
        <v>24.88</v>
      </c>
      <c r="I2637" s="137">
        <v>1.10273</v>
      </c>
      <c r="J2637" s="134" t="s">
        <v>1238</v>
      </c>
      <c r="K2637" s="141" t="s">
        <v>1239</v>
      </c>
      <c r="L2637" s="136">
        <v>0.32</v>
      </c>
      <c r="M2637" s="136">
        <v>0.252</v>
      </c>
      <c r="N2637" s="136">
        <v>4.9000000000000002E-2</v>
      </c>
      <c r="O2637" s="136">
        <v>4.0000000000000001E-3</v>
      </c>
      <c r="P2637" s="136">
        <v>3.444</v>
      </c>
      <c r="Q2637" s="136">
        <v>-2.1999999999999999E-2</v>
      </c>
      <c r="R2637" s="136">
        <v>0.105</v>
      </c>
      <c r="S2637" s="136">
        <v>19.95</v>
      </c>
    </row>
    <row r="2638" spans="1:19" ht="11.25" thickBot="1" x14ac:dyDescent="0.2">
      <c r="A2638" s="112"/>
    </row>
    <row r="2639" spans="1:19" ht="11.25" thickBot="1" x14ac:dyDescent="0.2">
      <c r="A2639" s="138" t="s">
        <v>364</v>
      </c>
      <c r="B2639" s="112"/>
      <c r="C2639" s="141" t="s">
        <v>1240</v>
      </c>
      <c r="D2639" s="136">
        <v>5.8000000000000003E-2</v>
      </c>
      <c r="E2639" s="136">
        <v>3.9E-2</v>
      </c>
      <c r="F2639" s="136">
        <v>0.749</v>
      </c>
      <c r="G2639" s="141" t="s">
        <v>1241</v>
      </c>
      <c r="H2639" s="136">
        <v>7.0259999999999998</v>
      </c>
      <c r="I2639" s="137">
        <v>2.4340000000000001E-2</v>
      </c>
      <c r="J2639" s="134" t="s">
        <v>1099</v>
      </c>
      <c r="K2639" s="141" t="s">
        <v>1242</v>
      </c>
      <c r="L2639" s="136">
        <v>0.04</v>
      </c>
      <c r="M2639" s="136">
        <v>8.9999999999999993E-3</v>
      </c>
      <c r="N2639" s="136">
        <v>8.0000000000000002E-3</v>
      </c>
      <c r="O2639" s="136">
        <v>2E-3</v>
      </c>
      <c r="P2639" s="136">
        <v>0.155</v>
      </c>
      <c r="Q2639" s="136">
        <v>1E-3</v>
      </c>
      <c r="R2639" s="136">
        <v>6.0000000000000001E-3</v>
      </c>
      <c r="S2639" s="136">
        <v>0.501</v>
      </c>
    </row>
    <row r="2640" spans="1:19" ht="11.25" thickBot="1" x14ac:dyDescent="0.2">
      <c r="A2640" s="112"/>
    </row>
    <row r="2641" spans="1:19" ht="11.25" thickBot="1" x14ac:dyDescent="0.2">
      <c r="A2641" s="139" t="s">
        <v>366</v>
      </c>
      <c r="B2641" s="112"/>
      <c r="C2641" s="141" t="s">
        <v>1243</v>
      </c>
      <c r="D2641" s="136">
        <v>0.84499999999999997</v>
      </c>
      <c r="E2641" s="136">
        <v>17.059999999999999</v>
      </c>
      <c r="F2641" s="136">
        <v>0.94599999999999995</v>
      </c>
      <c r="G2641" s="141" t="s">
        <v>1244</v>
      </c>
      <c r="H2641" s="136">
        <v>28.25</v>
      </c>
      <c r="I2641" s="140">
        <v>2.2069999999999999</v>
      </c>
      <c r="J2641" s="134" t="s">
        <v>1245</v>
      </c>
      <c r="K2641" s="141" t="s">
        <v>1246</v>
      </c>
      <c r="L2641" s="136">
        <v>12.49</v>
      </c>
      <c r="M2641" s="136">
        <v>3.5470000000000002</v>
      </c>
      <c r="N2641" s="136">
        <v>17.22</v>
      </c>
      <c r="O2641" s="136">
        <v>52.08</v>
      </c>
      <c r="P2641" s="136">
        <v>4.4909999999999997</v>
      </c>
      <c r="Q2641" s="136">
        <v>6.1630000000000003</v>
      </c>
      <c r="R2641" s="136">
        <v>5.5519999999999996</v>
      </c>
      <c r="S2641" s="136">
        <v>2.5110000000000001</v>
      </c>
    </row>
    <row r="2642" spans="1:19" ht="11.25" thickBot="1" x14ac:dyDescent="0.2">
      <c r="A2642" s="112"/>
    </row>
    <row r="2643" spans="1:19" ht="11.25" thickBot="1" x14ac:dyDescent="0.2">
      <c r="A2643" s="106" t="s">
        <v>357</v>
      </c>
      <c r="B2643" s="106" t="s">
        <v>358</v>
      </c>
      <c r="C2643" s="130" t="s">
        <v>17</v>
      </c>
      <c r="D2643" s="130" t="s">
        <v>18</v>
      </c>
      <c r="E2643" s="131" t="s">
        <v>19</v>
      </c>
      <c r="F2643" s="131" t="s">
        <v>20</v>
      </c>
      <c r="G2643" s="130" t="s">
        <v>21</v>
      </c>
      <c r="H2643" s="130" t="s">
        <v>22</v>
      </c>
      <c r="I2643" s="130" t="s">
        <v>23</v>
      </c>
      <c r="J2643" s="130" t="s">
        <v>24</v>
      </c>
      <c r="K2643" s="131" t="s">
        <v>25</v>
      </c>
      <c r="L2643" s="131" t="s">
        <v>26</v>
      </c>
      <c r="M2643" s="130" t="s">
        <v>27</v>
      </c>
      <c r="N2643" s="130" t="s">
        <v>28</v>
      </c>
      <c r="O2643" s="130" t="s">
        <v>29</v>
      </c>
      <c r="P2643" s="130" t="s">
        <v>30</v>
      </c>
      <c r="Q2643" s="130" t="s">
        <v>31</v>
      </c>
      <c r="R2643" s="130" t="s">
        <v>32</v>
      </c>
      <c r="S2643" s="130" t="s">
        <v>33</v>
      </c>
    </row>
    <row r="2644" spans="1:19" ht="11.25" thickBot="1" x14ac:dyDescent="0.2">
      <c r="A2644" s="112"/>
      <c r="B2644" s="112"/>
      <c r="C2644" s="130" t="s">
        <v>111</v>
      </c>
      <c r="D2644" s="130" t="s">
        <v>111</v>
      </c>
      <c r="E2644" s="131" t="s">
        <v>111</v>
      </c>
      <c r="F2644" s="131" t="s">
        <v>111</v>
      </c>
      <c r="G2644" s="130" t="s">
        <v>111</v>
      </c>
      <c r="H2644" s="130" t="s">
        <v>111</v>
      </c>
      <c r="I2644" s="130" t="s">
        <v>111</v>
      </c>
      <c r="J2644" s="130" t="s">
        <v>111</v>
      </c>
      <c r="K2644" s="131" t="s">
        <v>111</v>
      </c>
      <c r="L2644" s="131" t="s">
        <v>111</v>
      </c>
      <c r="M2644" s="130" t="s">
        <v>111</v>
      </c>
      <c r="N2644" s="130" t="s">
        <v>111</v>
      </c>
      <c r="O2644" s="130" t="s">
        <v>111</v>
      </c>
      <c r="P2644" s="130" t="s">
        <v>111</v>
      </c>
      <c r="Q2644" s="130" t="s">
        <v>111</v>
      </c>
      <c r="R2644" s="130" t="s">
        <v>111</v>
      </c>
      <c r="S2644" s="130" t="s">
        <v>111</v>
      </c>
    </row>
    <row r="2645" spans="1:19" ht="11.25" thickBot="1" x14ac:dyDescent="0.2">
      <c r="A2645" s="107">
        <v>1</v>
      </c>
      <c r="B2645" s="132">
        <v>0.49927083333333333</v>
      </c>
      <c r="C2645" s="108">
        <v>-4.1040000000000001</v>
      </c>
      <c r="D2645" s="108">
        <v>8.9999999999999993E-3</v>
      </c>
      <c r="E2645" s="133">
        <v>1.06904</v>
      </c>
      <c r="F2645" s="133">
        <v>0.98921999999999999</v>
      </c>
      <c r="G2645" s="108">
        <v>0.17</v>
      </c>
      <c r="H2645" s="108">
        <v>-0.38100000000000001</v>
      </c>
      <c r="I2645" s="108">
        <v>3.9E-2</v>
      </c>
      <c r="J2645" s="108">
        <v>0.03</v>
      </c>
      <c r="K2645" s="133">
        <v>1.0847500000000001</v>
      </c>
      <c r="L2645" s="134" t="s">
        <v>1247</v>
      </c>
      <c r="M2645" s="108">
        <v>23.31</v>
      </c>
      <c r="N2645" s="108">
        <v>4.2000000000000003E-2</v>
      </c>
      <c r="O2645" s="108">
        <v>0</v>
      </c>
      <c r="P2645" s="108">
        <v>0</v>
      </c>
      <c r="Q2645" s="108">
        <v>0</v>
      </c>
      <c r="R2645" s="108">
        <v>1.1379999999999999</v>
      </c>
      <c r="S2645" s="108">
        <v>2.5999999999999999E-2</v>
      </c>
    </row>
    <row r="2646" spans="1:19" ht="11.25" thickBot="1" x14ac:dyDescent="0.2">
      <c r="A2646" s="112"/>
    </row>
    <row r="2647" spans="1:19" ht="11.25" thickBot="1" x14ac:dyDescent="0.2">
      <c r="A2647" s="107">
        <v>2</v>
      </c>
      <c r="B2647" s="132">
        <v>0.49944444444444441</v>
      </c>
      <c r="C2647" s="108">
        <v>-3.9590000000000001</v>
      </c>
      <c r="D2647" s="108">
        <v>8.9999999999999993E-3</v>
      </c>
      <c r="E2647" s="133">
        <v>1.09867</v>
      </c>
      <c r="F2647" s="133">
        <v>0.98368999999999995</v>
      </c>
      <c r="G2647" s="108">
        <v>0.188</v>
      </c>
      <c r="H2647" s="108">
        <v>-0.77100000000000002</v>
      </c>
      <c r="I2647" s="108">
        <v>0.04</v>
      </c>
      <c r="J2647" s="108">
        <v>2.9000000000000001E-2</v>
      </c>
      <c r="K2647" s="133">
        <v>1.1073599999999999</v>
      </c>
      <c r="L2647" s="134" t="s">
        <v>1248</v>
      </c>
      <c r="M2647" s="108">
        <v>23.4</v>
      </c>
      <c r="N2647" s="108">
        <v>0.04</v>
      </c>
      <c r="O2647" s="108">
        <v>0</v>
      </c>
      <c r="P2647" s="108">
        <v>0</v>
      </c>
      <c r="Q2647" s="108">
        <v>0</v>
      </c>
      <c r="R2647" s="108">
        <v>1.085</v>
      </c>
      <c r="S2647" s="108">
        <v>2.1999999999999999E-2</v>
      </c>
    </row>
    <row r="2648" spans="1:19" ht="11.25" thickBot="1" x14ac:dyDescent="0.2">
      <c r="A2648" s="112"/>
    </row>
    <row r="2649" spans="1:19" ht="11.25" thickBot="1" x14ac:dyDescent="0.2">
      <c r="A2649" s="107">
        <v>3</v>
      </c>
      <c r="B2649" s="132">
        <v>0.49962962962962965</v>
      </c>
      <c r="C2649" s="108">
        <v>-4.0419999999999998</v>
      </c>
      <c r="D2649" s="108">
        <v>0.01</v>
      </c>
      <c r="E2649" s="133">
        <v>1.09914</v>
      </c>
      <c r="F2649" s="133">
        <v>0.98704999999999998</v>
      </c>
      <c r="G2649" s="108">
        <v>5.8999999999999997E-2</v>
      </c>
      <c r="H2649" s="108">
        <v>-0.77100000000000002</v>
      </c>
      <c r="I2649" s="108">
        <v>4.1000000000000002E-2</v>
      </c>
      <c r="J2649" s="108">
        <v>2.7E-2</v>
      </c>
      <c r="K2649" s="133">
        <v>1.10562</v>
      </c>
      <c r="L2649" s="134" t="s">
        <v>1249</v>
      </c>
      <c r="M2649" s="108">
        <v>23.48</v>
      </c>
      <c r="N2649" s="108">
        <v>4.2000000000000003E-2</v>
      </c>
      <c r="O2649" s="108">
        <v>0</v>
      </c>
      <c r="P2649" s="108">
        <v>0</v>
      </c>
      <c r="Q2649" s="108">
        <v>0</v>
      </c>
      <c r="R2649" s="108">
        <v>1.0229999999999999</v>
      </c>
      <c r="S2649" s="108">
        <v>2.8000000000000001E-2</v>
      </c>
    </row>
    <row r="2650" spans="1:19" ht="11.25" thickBot="1" x14ac:dyDescent="0.2">
      <c r="A2650" s="112"/>
    </row>
    <row r="2651" spans="1:19" ht="11.25" thickBot="1" x14ac:dyDescent="0.2">
      <c r="A2651" s="135" t="s">
        <v>362</v>
      </c>
      <c r="B2651" s="112"/>
      <c r="C2651" s="136">
        <v>-4.0350000000000001</v>
      </c>
      <c r="D2651" s="136">
        <v>8.9999999999999993E-3</v>
      </c>
      <c r="E2651" s="137">
        <v>1.0889500000000001</v>
      </c>
      <c r="F2651" s="137">
        <v>0.98665000000000003</v>
      </c>
      <c r="G2651" s="136">
        <v>0.13900000000000001</v>
      </c>
      <c r="H2651" s="136">
        <v>-0.64100000000000001</v>
      </c>
      <c r="I2651" s="136">
        <v>0.04</v>
      </c>
      <c r="J2651" s="136">
        <v>2.9000000000000001E-2</v>
      </c>
      <c r="K2651" s="137">
        <v>1.09924</v>
      </c>
      <c r="L2651" s="134" t="s">
        <v>1250</v>
      </c>
      <c r="M2651" s="136">
        <v>23.39</v>
      </c>
      <c r="N2651" s="136">
        <v>4.2000000000000003E-2</v>
      </c>
      <c r="O2651" s="136">
        <v>0</v>
      </c>
      <c r="P2651" s="136">
        <v>0</v>
      </c>
      <c r="Q2651" s="136">
        <v>0</v>
      </c>
      <c r="R2651" s="136">
        <v>1.0820000000000001</v>
      </c>
      <c r="S2651" s="136">
        <v>2.5000000000000001E-2</v>
      </c>
    </row>
    <row r="2652" spans="1:19" ht="11.25" thickBot="1" x14ac:dyDescent="0.2">
      <c r="A2652" s="112"/>
    </row>
    <row r="2653" spans="1:19" ht="11.25" thickBot="1" x14ac:dyDescent="0.2">
      <c r="A2653" s="138" t="s">
        <v>364</v>
      </c>
      <c r="B2653" s="112"/>
      <c r="C2653" s="136">
        <v>7.2999999999999995E-2</v>
      </c>
      <c r="D2653" s="136">
        <v>0</v>
      </c>
      <c r="E2653" s="137">
        <v>1.7239999999999998E-2</v>
      </c>
      <c r="F2653" s="137">
        <v>2.7799999999999999E-3</v>
      </c>
      <c r="G2653" s="136">
        <v>7.0000000000000007E-2</v>
      </c>
      <c r="H2653" s="136">
        <v>0.22500000000000001</v>
      </c>
      <c r="I2653" s="136">
        <v>1E-3</v>
      </c>
      <c r="J2653" s="136">
        <v>1E-3</v>
      </c>
      <c r="K2653" s="137">
        <v>1.2579999999999999E-2</v>
      </c>
      <c r="L2653" s="134" t="s">
        <v>1251</v>
      </c>
      <c r="M2653" s="136">
        <v>8.5000000000000006E-2</v>
      </c>
      <c r="N2653" s="136">
        <v>1E-3</v>
      </c>
      <c r="O2653" s="136">
        <v>0</v>
      </c>
      <c r="P2653" s="136">
        <v>0</v>
      </c>
      <c r="Q2653" s="136">
        <v>0</v>
      </c>
      <c r="R2653" s="136">
        <v>5.8000000000000003E-2</v>
      </c>
      <c r="S2653" s="136">
        <v>3.0000000000000001E-3</v>
      </c>
    </row>
    <row r="2654" spans="1:19" ht="11.25" thickBot="1" x14ac:dyDescent="0.2">
      <c r="A2654" s="112"/>
    </row>
    <row r="2655" spans="1:19" ht="11.25" thickBot="1" x14ac:dyDescent="0.2">
      <c r="A2655" s="139" t="s">
        <v>366</v>
      </c>
      <c r="B2655" s="112"/>
      <c r="C2655" s="136">
        <v>1.8029999999999999</v>
      </c>
      <c r="D2655" s="136">
        <v>3.4780000000000002</v>
      </c>
      <c r="E2655" s="140">
        <v>1.583</v>
      </c>
      <c r="F2655" s="140">
        <v>0.28199999999999997</v>
      </c>
      <c r="G2655" s="136">
        <v>50.02</v>
      </c>
      <c r="H2655" s="136">
        <v>35.11</v>
      </c>
      <c r="I2655" s="136">
        <v>1.6990000000000001</v>
      </c>
      <c r="J2655" s="136">
        <v>4.9089999999999998</v>
      </c>
      <c r="K2655" s="140">
        <v>1.145</v>
      </c>
      <c r="L2655" s="134" t="s">
        <v>1252</v>
      </c>
      <c r="M2655" s="136">
        <v>0.36499999999999999</v>
      </c>
      <c r="N2655" s="136">
        <v>2.5640000000000001</v>
      </c>
      <c r="O2655" s="136">
        <v>233.9</v>
      </c>
      <c r="P2655" s="136">
        <v>902.4</v>
      </c>
      <c r="Q2655" s="136">
        <v>359.4</v>
      </c>
      <c r="R2655" s="136">
        <v>5.3319999999999999</v>
      </c>
      <c r="S2655" s="136">
        <v>13.1</v>
      </c>
    </row>
    <row r="2656" spans="1:19" ht="11.25" thickBot="1" x14ac:dyDescent="0.2">
      <c r="A2656" s="112"/>
    </row>
    <row r="2657" spans="1:19" ht="11.25" thickBot="1" x14ac:dyDescent="0.2">
      <c r="A2657" s="106" t="s">
        <v>357</v>
      </c>
      <c r="B2657" s="106" t="s">
        <v>358</v>
      </c>
      <c r="C2657" s="131" t="s">
        <v>34</v>
      </c>
      <c r="D2657" s="131" t="s">
        <v>35</v>
      </c>
      <c r="E2657" s="130" t="s">
        <v>36</v>
      </c>
      <c r="F2657" s="130" t="s">
        <v>37</v>
      </c>
      <c r="G2657" s="130" t="s">
        <v>38</v>
      </c>
      <c r="H2657" s="130" t="s">
        <v>39</v>
      </c>
      <c r="I2657" s="130" t="s">
        <v>40</v>
      </c>
      <c r="J2657" s="130" t="s">
        <v>41</v>
      </c>
      <c r="K2657" s="130" t="s">
        <v>42</v>
      </c>
      <c r="L2657" s="130" t="s">
        <v>43</v>
      </c>
      <c r="M2657" s="130" t="s">
        <v>44</v>
      </c>
      <c r="N2657" s="130" t="s">
        <v>45</v>
      </c>
      <c r="O2657" s="130" t="s">
        <v>46</v>
      </c>
      <c r="P2657" s="130" t="s">
        <v>47</v>
      </c>
      <c r="Q2657" s="130" t="s">
        <v>48</v>
      </c>
      <c r="R2657" s="130" t="s">
        <v>49</v>
      </c>
      <c r="S2657" s="130" t="s">
        <v>50</v>
      </c>
    </row>
    <row r="2658" spans="1:19" ht="11.25" thickBot="1" x14ac:dyDescent="0.2">
      <c r="A2658" s="112"/>
      <c r="B2658" s="112"/>
      <c r="C2658" s="131" t="s">
        <v>111</v>
      </c>
      <c r="D2658" s="131" t="s">
        <v>111</v>
      </c>
      <c r="E2658" s="130" t="s">
        <v>111</v>
      </c>
      <c r="F2658" s="130" t="s">
        <v>111</v>
      </c>
      <c r="G2658" s="130" t="s">
        <v>111</v>
      </c>
      <c r="H2658" s="130" t="s">
        <v>111</v>
      </c>
      <c r="I2658" s="130" t="s">
        <v>111</v>
      </c>
      <c r="J2658" s="130" t="s">
        <v>111</v>
      </c>
      <c r="K2658" s="130" t="s">
        <v>111</v>
      </c>
      <c r="L2658" s="130" t="s">
        <v>111</v>
      </c>
      <c r="M2658" s="130" t="s">
        <v>111</v>
      </c>
      <c r="N2658" s="130" t="s">
        <v>111</v>
      </c>
      <c r="O2658" s="130" t="s">
        <v>111</v>
      </c>
      <c r="P2658" s="130" t="s">
        <v>111</v>
      </c>
      <c r="Q2658" s="130" t="s">
        <v>111</v>
      </c>
      <c r="R2658" s="130" t="s">
        <v>111</v>
      </c>
      <c r="S2658" s="130" t="s">
        <v>111</v>
      </c>
    </row>
    <row r="2659" spans="1:19" ht="11.25" thickBot="1" x14ac:dyDescent="0.2">
      <c r="A2659" s="107">
        <v>1</v>
      </c>
      <c r="B2659" s="132">
        <v>0.49927083333333333</v>
      </c>
      <c r="C2659" s="133">
        <v>1.03433</v>
      </c>
      <c r="D2659" s="134" t="s">
        <v>1253</v>
      </c>
      <c r="E2659" s="108">
        <v>0.127</v>
      </c>
      <c r="F2659" s="108">
        <v>3.3000000000000002E-2</v>
      </c>
      <c r="G2659" s="108">
        <v>7.0000000000000001E-3</v>
      </c>
      <c r="H2659" s="108">
        <v>0</v>
      </c>
      <c r="I2659" s="108">
        <v>0.23400000000000001</v>
      </c>
      <c r="J2659" s="108">
        <v>0.23799999999999999</v>
      </c>
      <c r="K2659" s="108">
        <v>2E-3</v>
      </c>
      <c r="L2659" s="108">
        <v>-6.0000000000000001E-3</v>
      </c>
      <c r="M2659" s="108">
        <v>0</v>
      </c>
      <c r="N2659" s="108">
        <v>0</v>
      </c>
      <c r="O2659" s="108">
        <v>0</v>
      </c>
      <c r="P2659" s="108">
        <v>0</v>
      </c>
      <c r="Q2659" s="108">
        <v>0</v>
      </c>
      <c r="R2659" s="108">
        <v>0</v>
      </c>
      <c r="S2659" s="108">
        <v>0</v>
      </c>
    </row>
    <row r="2660" spans="1:19" ht="11.25" thickBot="1" x14ac:dyDescent="0.2">
      <c r="A2660" s="112"/>
    </row>
    <row r="2661" spans="1:19" ht="11.25" thickBot="1" x14ac:dyDescent="0.2">
      <c r="A2661" s="107">
        <v>2</v>
      </c>
      <c r="B2661" s="132">
        <v>0.49944444444444441</v>
      </c>
      <c r="C2661" s="133">
        <v>1.05436</v>
      </c>
      <c r="D2661" s="134" t="s">
        <v>1254</v>
      </c>
      <c r="E2661" s="108">
        <v>0.124</v>
      </c>
      <c r="F2661" s="108">
        <v>3.1E-2</v>
      </c>
      <c r="G2661" s="108">
        <v>6.0000000000000001E-3</v>
      </c>
      <c r="H2661" s="108">
        <v>1E-3</v>
      </c>
      <c r="I2661" s="108">
        <v>0.24399999999999999</v>
      </c>
      <c r="J2661" s="108">
        <v>0.24</v>
      </c>
      <c r="K2661" s="108">
        <v>2E-3</v>
      </c>
      <c r="L2661" s="108">
        <v>-6.0000000000000001E-3</v>
      </c>
      <c r="M2661" s="108">
        <v>0</v>
      </c>
      <c r="N2661" s="108">
        <v>0</v>
      </c>
      <c r="O2661" s="108">
        <v>0</v>
      </c>
      <c r="P2661" s="108">
        <v>0</v>
      </c>
      <c r="Q2661" s="108">
        <v>0</v>
      </c>
      <c r="R2661" s="108">
        <v>0</v>
      </c>
      <c r="S2661" s="108">
        <v>0</v>
      </c>
    </row>
    <row r="2662" spans="1:19" ht="11.25" thickBot="1" x14ac:dyDescent="0.2">
      <c r="A2662" s="112"/>
    </row>
    <row r="2663" spans="1:19" ht="11.25" thickBot="1" x14ac:dyDescent="0.2">
      <c r="A2663" s="107">
        <v>3</v>
      </c>
      <c r="B2663" s="132">
        <v>0.49962962962962965</v>
      </c>
      <c r="C2663" s="133">
        <v>1.05691</v>
      </c>
      <c r="D2663" s="134" t="s">
        <v>1255</v>
      </c>
      <c r="E2663" s="108">
        <v>0.13300000000000001</v>
      </c>
      <c r="F2663" s="108">
        <v>0.03</v>
      </c>
      <c r="G2663" s="108">
        <v>7.0000000000000001E-3</v>
      </c>
      <c r="H2663" s="108">
        <v>1E-3</v>
      </c>
      <c r="I2663" s="108">
        <v>0.23899999999999999</v>
      </c>
      <c r="J2663" s="108">
        <v>0.246</v>
      </c>
      <c r="K2663" s="108">
        <v>3.0000000000000001E-3</v>
      </c>
      <c r="L2663" s="108">
        <v>-7.0000000000000001E-3</v>
      </c>
      <c r="M2663" s="108">
        <v>0</v>
      </c>
      <c r="N2663" s="108">
        <v>0</v>
      </c>
      <c r="O2663" s="108">
        <v>0</v>
      </c>
      <c r="P2663" s="108">
        <v>0</v>
      </c>
      <c r="Q2663" s="108">
        <v>0</v>
      </c>
      <c r="R2663" s="108">
        <v>0</v>
      </c>
      <c r="S2663" s="108">
        <v>0</v>
      </c>
    </row>
    <row r="2664" spans="1:19" ht="11.25" thickBot="1" x14ac:dyDescent="0.2">
      <c r="A2664" s="112"/>
    </row>
    <row r="2665" spans="1:19" ht="11.25" thickBot="1" x14ac:dyDescent="0.2">
      <c r="A2665" s="135" t="s">
        <v>362</v>
      </c>
      <c r="B2665" s="112"/>
      <c r="C2665" s="137">
        <v>1.04853</v>
      </c>
      <c r="D2665" s="134" t="s">
        <v>1256</v>
      </c>
      <c r="E2665" s="136">
        <v>0.128</v>
      </c>
      <c r="F2665" s="136">
        <v>3.1E-2</v>
      </c>
      <c r="G2665" s="136">
        <v>7.0000000000000001E-3</v>
      </c>
      <c r="H2665" s="136">
        <v>0</v>
      </c>
      <c r="I2665" s="136">
        <v>0.23899999999999999</v>
      </c>
      <c r="J2665" s="136">
        <v>0.24099999999999999</v>
      </c>
      <c r="K2665" s="136">
        <v>2E-3</v>
      </c>
      <c r="L2665" s="136">
        <v>-6.0000000000000001E-3</v>
      </c>
      <c r="M2665" s="136">
        <v>0</v>
      </c>
      <c r="N2665" s="136">
        <v>0</v>
      </c>
      <c r="O2665" s="136">
        <v>0</v>
      </c>
      <c r="P2665" s="136">
        <v>0</v>
      </c>
      <c r="Q2665" s="136">
        <v>0</v>
      </c>
      <c r="R2665" s="136">
        <v>0</v>
      </c>
      <c r="S2665" s="136">
        <v>0</v>
      </c>
    </row>
    <row r="2666" spans="1:19" ht="11.25" thickBot="1" x14ac:dyDescent="0.2">
      <c r="A2666" s="112"/>
    </row>
    <row r="2667" spans="1:19" ht="11.25" thickBot="1" x14ac:dyDescent="0.2">
      <c r="A2667" s="138" t="s">
        <v>364</v>
      </c>
      <c r="B2667" s="112"/>
      <c r="C2667" s="137">
        <v>1.2370000000000001E-2</v>
      </c>
      <c r="D2667" s="134" t="s">
        <v>1257</v>
      </c>
      <c r="E2667" s="136">
        <v>4.0000000000000001E-3</v>
      </c>
      <c r="F2667" s="136">
        <v>2E-3</v>
      </c>
      <c r="G2667" s="136">
        <v>1E-3</v>
      </c>
      <c r="H2667" s="136">
        <v>0</v>
      </c>
      <c r="I2667" s="136">
        <v>5.0000000000000001E-3</v>
      </c>
      <c r="J2667" s="136">
        <v>4.0000000000000001E-3</v>
      </c>
      <c r="K2667" s="136">
        <v>0</v>
      </c>
      <c r="L2667" s="136">
        <v>0</v>
      </c>
      <c r="M2667" s="136">
        <v>0</v>
      </c>
      <c r="N2667" s="136">
        <v>0</v>
      </c>
      <c r="O2667" s="136">
        <v>0</v>
      </c>
      <c r="P2667" s="136">
        <v>0</v>
      </c>
      <c r="Q2667" s="136">
        <v>0</v>
      </c>
      <c r="R2667" s="136">
        <v>0</v>
      </c>
      <c r="S2667" s="136">
        <v>0</v>
      </c>
    </row>
    <row r="2668" spans="1:19" ht="11.25" thickBot="1" x14ac:dyDescent="0.2">
      <c r="A2668" s="112"/>
    </row>
    <row r="2669" spans="1:19" ht="11.25" thickBot="1" x14ac:dyDescent="0.2">
      <c r="A2669" s="139" t="s">
        <v>366</v>
      </c>
      <c r="B2669" s="112"/>
      <c r="C2669" s="140">
        <v>1.179</v>
      </c>
      <c r="D2669" s="134" t="s">
        <v>1258</v>
      </c>
      <c r="E2669" s="136">
        <v>3.3969999999999998</v>
      </c>
      <c r="F2669" s="136">
        <v>4.8609999999999998</v>
      </c>
      <c r="G2669" s="136">
        <v>11.87</v>
      </c>
      <c r="H2669" s="136">
        <v>18.39</v>
      </c>
      <c r="I2669" s="136">
        <v>1.9710000000000001</v>
      </c>
      <c r="J2669" s="136">
        <v>1.613</v>
      </c>
      <c r="K2669" s="136">
        <v>19.579999999999998</v>
      </c>
      <c r="L2669" s="136">
        <v>6.6219999999999999</v>
      </c>
      <c r="M2669" s="136">
        <v>44.89</v>
      </c>
      <c r="N2669" s="136">
        <v>103.3</v>
      </c>
      <c r="O2669" s="136">
        <v>697.1</v>
      </c>
      <c r="P2669" s="136">
        <v>175.3</v>
      </c>
      <c r="Q2669" s="136">
        <v>71.38</v>
      </c>
      <c r="R2669" s="136">
        <v>458.4</v>
      </c>
      <c r="S2669" s="136">
        <v>389.7</v>
      </c>
    </row>
    <row r="2670" spans="1:19" ht="11.25" thickBot="1" x14ac:dyDescent="0.2">
      <c r="A2670" s="112"/>
    </row>
    <row r="2671" spans="1:19" ht="11.25" thickBot="1" x14ac:dyDescent="0.2">
      <c r="A2671" s="106" t="s">
        <v>357</v>
      </c>
      <c r="B2671" s="106" t="s">
        <v>358</v>
      </c>
      <c r="C2671" s="130" t="s">
        <v>51</v>
      </c>
      <c r="D2671" s="130" t="s">
        <v>52</v>
      </c>
      <c r="E2671" s="130" t="s">
        <v>53</v>
      </c>
      <c r="F2671" s="130" t="s">
        <v>54</v>
      </c>
      <c r="G2671" s="130" t="s">
        <v>55</v>
      </c>
      <c r="H2671" s="130" t="s">
        <v>56</v>
      </c>
      <c r="I2671" s="130" t="s">
        <v>57</v>
      </c>
      <c r="J2671" s="130" t="s">
        <v>58</v>
      </c>
      <c r="K2671" s="130" t="s">
        <v>59</v>
      </c>
      <c r="L2671" s="130" t="s">
        <v>60</v>
      </c>
      <c r="M2671" s="130" t="s">
        <v>61</v>
      </c>
      <c r="N2671" s="130" t="s">
        <v>62</v>
      </c>
      <c r="O2671" s="130" t="s">
        <v>63</v>
      </c>
      <c r="P2671" s="130" t="s">
        <v>64</v>
      </c>
      <c r="Q2671" s="131" t="s">
        <v>65</v>
      </c>
      <c r="R2671" s="131" t="s">
        <v>66</v>
      </c>
      <c r="S2671" s="130" t="s">
        <v>67</v>
      </c>
    </row>
    <row r="2672" spans="1:19" ht="11.25" thickBot="1" x14ac:dyDescent="0.2">
      <c r="A2672" s="112"/>
      <c r="B2672" s="112"/>
      <c r="C2672" s="130" t="s">
        <v>111</v>
      </c>
      <c r="D2672" s="130" t="s">
        <v>111</v>
      </c>
      <c r="E2672" s="130" t="s">
        <v>111</v>
      </c>
      <c r="F2672" s="130" t="s">
        <v>111</v>
      </c>
      <c r="G2672" s="130" t="s">
        <v>111</v>
      </c>
      <c r="H2672" s="130" t="s">
        <v>111</v>
      </c>
      <c r="I2672" s="130" t="s">
        <v>111</v>
      </c>
      <c r="J2672" s="130" t="s">
        <v>111</v>
      </c>
      <c r="K2672" s="130" t="s">
        <v>111</v>
      </c>
      <c r="L2672" s="130" t="s">
        <v>111</v>
      </c>
      <c r="M2672" s="130" t="s">
        <v>111</v>
      </c>
      <c r="N2672" s="130" t="s">
        <v>111</v>
      </c>
      <c r="O2672" s="130" t="s">
        <v>111</v>
      </c>
      <c r="P2672" s="130" t="s">
        <v>111</v>
      </c>
      <c r="Q2672" s="131" t="s">
        <v>111</v>
      </c>
      <c r="R2672" s="131" t="s">
        <v>111</v>
      </c>
      <c r="S2672" s="130" t="s">
        <v>111</v>
      </c>
    </row>
    <row r="2673" spans="1:19" ht="11.25" thickBot="1" x14ac:dyDescent="0.2">
      <c r="A2673" s="107">
        <v>1</v>
      </c>
      <c r="B2673" s="132">
        <v>0.49927083333333333</v>
      </c>
      <c r="C2673" s="108">
        <v>0</v>
      </c>
      <c r="D2673" s="108">
        <v>0</v>
      </c>
      <c r="E2673" s="108">
        <v>0</v>
      </c>
      <c r="F2673" s="108">
        <v>0</v>
      </c>
      <c r="G2673" s="108">
        <v>0</v>
      </c>
      <c r="H2673" s="108">
        <v>6.3E-2</v>
      </c>
      <c r="I2673" s="108">
        <v>8.6999999999999994E-2</v>
      </c>
      <c r="J2673" s="108">
        <v>0</v>
      </c>
      <c r="K2673" s="108">
        <v>0</v>
      </c>
      <c r="L2673" s="108">
        <v>2E-3</v>
      </c>
      <c r="M2673" s="108">
        <v>6.0000000000000001E-3</v>
      </c>
      <c r="N2673" s="108">
        <v>0.17100000000000001</v>
      </c>
      <c r="O2673" s="108">
        <v>2E-3</v>
      </c>
      <c r="P2673" s="108">
        <v>1.097</v>
      </c>
      <c r="Q2673" s="133">
        <v>0.98985000000000001</v>
      </c>
      <c r="R2673" s="134" t="s">
        <v>1259</v>
      </c>
      <c r="S2673" s="108">
        <v>2E-3</v>
      </c>
    </row>
    <row r="2674" spans="1:19" ht="11.25" thickBot="1" x14ac:dyDescent="0.2">
      <c r="A2674" s="112"/>
    </row>
    <row r="2675" spans="1:19" ht="11.25" thickBot="1" x14ac:dyDescent="0.2">
      <c r="A2675" s="107">
        <v>2</v>
      </c>
      <c r="B2675" s="132">
        <v>0.49944444444444441</v>
      </c>
      <c r="C2675" s="108">
        <v>0</v>
      </c>
      <c r="D2675" s="108">
        <v>0</v>
      </c>
      <c r="E2675" s="108">
        <v>0</v>
      </c>
      <c r="F2675" s="108">
        <v>0</v>
      </c>
      <c r="G2675" s="108">
        <v>0</v>
      </c>
      <c r="H2675" s="108">
        <v>6.4000000000000001E-2</v>
      </c>
      <c r="I2675" s="108">
        <v>9.4E-2</v>
      </c>
      <c r="J2675" s="108">
        <v>0</v>
      </c>
      <c r="K2675" s="108">
        <v>0</v>
      </c>
      <c r="L2675" s="108">
        <v>3.0000000000000001E-3</v>
      </c>
      <c r="M2675" s="108">
        <v>6.0000000000000001E-3</v>
      </c>
      <c r="N2675" s="108">
        <v>0.17499999999999999</v>
      </c>
      <c r="O2675" s="108">
        <v>1E-3</v>
      </c>
      <c r="P2675" s="108">
        <v>1.101</v>
      </c>
      <c r="Q2675" s="133">
        <v>1.0064599999999999</v>
      </c>
      <c r="R2675" s="134" t="s">
        <v>1260</v>
      </c>
      <c r="S2675" s="108">
        <v>2E-3</v>
      </c>
    </row>
    <row r="2676" spans="1:19" ht="11.25" thickBot="1" x14ac:dyDescent="0.2">
      <c r="A2676" s="112"/>
    </row>
    <row r="2677" spans="1:19" ht="11.25" thickBot="1" x14ac:dyDescent="0.2">
      <c r="A2677" s="107">
        <v>3</v>
      </c>
      <c r="B2677" s="132">
        <v>0.49962962962962965</v>
      </c>
      <c r="C2677" s="108">
        <v>0</v>
      </c>
      <c r="D2677" s="108">
        <v>0</v>
      </c>
      <c r="E2677" s="108">
        <v>0</v>
      </c>
      <c r="F2677" s="108">
        <v>0</v>
      </c>
      <c r="G2677" s="108">
        <v>0</v>
      </c>
      <c r="H2677" s="108">
        <v>6.4000000000000001E-2</v>
      </c>
      <c r="I2677" s="108">
        <v>0.09</v>
      </c>
      <c r="J2677" s="108">
        <v>0</v>
      </c>
      <c r="K2677" s="108">
        <v>0</v>
      </c>
      <c r="L2677" s="108">
        <v>2E-3</v>
      </c>
      <c r="M2677" s="108">
        <v>7.0000000000000001E-3</v>
      </c>
      <c r="N2677" s="108">
        <v>0.161</v>
      </c>
      <c r="O2677" s="108">
        <v>1E-3</v>
      </c>
      <c r="P2677" s="108">
        <v>1.089</v>
      </c>
      <c r="Q2677" s="133">
        <v>1.01231</v>
      </c>
      <c r="R2677" s="134" t="s">
        <v>1261</v>
      </c>
      <c r="S2677" s="108">
        <v>2E-3</v>
      </c>
    </row>
    <row r="2678" spans="1:19" ht="11.25" thickBot="1" x14ac:dyDescent="0.2">
      <c r="A2678" s="112"/>
    </row>
    <row r="2679" spans="1:19" ht="11.25" thickBot="1" x14ac:dyDescent="0.2">
      <c r="A2679" s="135" t="s">
        <v>362</v>
      </c>
      <c r="B2679" s="112"/>
      <c r="C2679" s="136">
        <v>0</v>
      </c>
      <c r="D2679" s="136">
        <v>0</v>
      </c>
      <c r="E2679" s="136">
        <v>0</v>
      </c>
      <c r="F2679" s="136">
        <v>0</v>
      </c>
      <c r="G2679" s="136">
        <v>0</v>
      </c>
      <c r="H2679" s="136">
        <v>6.4000000000000001E-2</v>
      </c>
      <c r="I2679" s="136">
        <v>9.0999999999999998E-2</v>
      </c>
      <c r="J2679" s="136">
        <v>0</v>
      </c>
      <c r="K2679" s="136">
        <v>0</v>
      </c>
      <c r="L2679" s="136">
        <v>2E-3</v>
      </c>
      <c r="M2679" s="136">
        <v>7.0000000000000001E-3</v>
      </c>
      <c r="N2679" s="136">
        <v>0.16900000000000001</v>
      </c>
      <c r="O2679" s="136">
        <v>1E-3</v>
      </c>
      <c r="P2679" s="136">
        <v>1.0960000000000001</v>
      </c>
      <c r="Q2679" s="137">
        <v>1.0028699999999999</v>
      </c>
      <c r="R2679" s="134" t="s">
        <v>1262</v>
      </c>
      <c r="S2679" s="136">
        <v>2E-3</v>
      </c>
    </row>
    <row r="2680" spans="1:19" ht="11.25" thickBot="1" x14ac:dyDescent="0.2">
      <c r="A2680" s="112"/>
    </row>
    <row r="2681" spans="1:19" ht="11.25" thickBot="1" x14ac:dyDescent="0.2">
      <c r="A2681" s="138" t="s">
        <v>364</v>
      </c>
      <c r="B2681" s="112"/>
      <c r="C2681" s="136">
        <v>0</v>
      </c>
      <c r="D2681" s="136">
        <v>0</v>
      </c>
      <c r="E2681" s="136">
        <v>0</v>
      </c>
      <c r="F2681" s="136">
        <v>0</v>
      </c>
      <c r="G2681" s="136">
        <v>0</v>
      </c>
      <c r="H2681" s="136">
        <v>0</v>
      </c>
      <c r="I2681" s="136">
        <v>3.0000000000000001E-3</v>
      </c>
      <c r="J2681" s="136">
        <v>0</v>
      </c>
      <c r="K2681" s="136">
        <v>0</v>
      </c>
      <c r="L2681" s="136">
        <v>1E-3</v>
      </c>
      <c r="M2681" s="136">
        <v>1E-3</v>
      </c>
      <c r="N2681" s="136">
        <v>7.0000000000000001E-3</v>
      </c>
      <c r="O2681" s="136">
        <v>0</v>
      </c>
      <c r="P2681" s="136">
        <v>6.0000000000000001E-3</v>
      </c>
      <c r="Q2681" s="137">
        <v>1.1650000000000001E-2</v>
      </c>
      <c r="R2681" s="134" t="s">
        <v>1263</v>
      </c>
      <c r="S2681" s="136">
        <v>0</v>
      </c>
    </row>
    <row r="2682" spans="1:19" ht="11.25" thickBot="1" x14ac:dyDescent="0.2">
      <c r="A2682" s="112"/>
    </row>
    <row r="2683" spans="1:19" ht="11.25" thickBot="1" x14ac:dyDescent="0.2">
      <c r="A2683" s="139" t="s">
        <v>366</v>
      </c>
      <c r="B2683" s="112"/>
      <c r="C2683" s="136">
        <v>1360</v>
      </c>
      <c r="D2683" s="136">
        <v>170.6</v>
      </c>
      <c r="E2683" s="136">
        <v>726.3</v>
      </c>
      <c r="F2683" s="136">
        <v>84.6</v>
      </c>
      <c r="G2683" s="136">
        <v>25.57</v>
      </c>
      <c r="H2683" s="136">
        <v>0.57199999999999995</v>
      </c>
      <c r="I2683" s="136">
        <v>3.72</v>
      </c>
      <c r="J2683" s="136">
        <v>91.05</v>
      </c>
      <c r="K2683" s="136">
        <v>176.6</v>
      </c>
      <c r="L2683" s="136">
        <v>24.85</v>
      </c>
      <c r="M2683" s="136">
        <v>9.9149999999999991</v>
      </c>
      <c r="N2683" s="136">
        <v>4.359</v>
      </c>
      <c r="O2683" s="136">
        <v>27.78</v>
      </c>
      <c r="P2683" s="136">
        <v>0.58699999999999997</v>
      </c>
      <c r="Q2683" s="140">
        <v>1.1619999999999999</v>
      </c>
      <c r="R2683" s="134" t="s">
        <v>1264</v>
      </c>
      <c r="S2683" s="136">
        <v>0.63700000000000001</v>
      </c>
    </row>
    <row r="2684" spans="1:19" ht="11.25" thickBot="1" x14ac:dyDescent="0.2">
      <c r="A2684" s="112"/>
    </row>
    <row r="2685" spans="1:19" ht="11.25" thickBot="1" x14ac:dyDescent="0.2">
      <c r="A2685" s="106" t="s">
        <v>357</v>
      </c>
      <c r="B2685" s="106" t="s">
        <v>358</v>
      </c>
      <c r="C2685" s="130" t="s">
        <v>68</v>
      </c>
    </row>
    <row r="2686" spans="1:19" ht="11.25" thickBot="1" x14ac:dyDescent="0.2">
      <c r="A2686" s="112"/>
      <c r="B2686" s="112"/>
      <c r="C2686" s="130" t="s">
        <v>111</v>
      </c>
    </row>
    <row r="2687" spans="1:19" ht="11.25" thickBot="1" x14ac:dyDescent="0.2">
      <c r="A2687" s="107">
        <v>1</v>
      </c>
      <c r="B2687" s="132">
        <v>0.49927083333333333</v>
      </c>
      <c r="C2687" s="108">
        <v>2E-3</v>
      </c>
    </row>
    <row r="2688" spans="1:19" ht="11.25" thickBot="1" x14ac:dyDescent="0.2">
      <c r="A2688" s="112"/>
    </row>
    <row r="2689" spans="1:19" ht="11.25" thickBot="1" x14ac:dyDescent="0.2">
      <c r="A2689" s="107">
        <v>2</v>
      </c>
      <c r="B2689" s="132">
        <v>0.49944444444444441</v>
      </c>
      <c r="C2689" s="108">
        <v>2E-3</v>
      </c>
    </row>
    <row r="2690" spans="1:19" ht="11.25" thickBot="1" x14ac:dyDescent="0.2">
      <c r="A2690" s="112"/>
    </row>
    <row r="2691" spans="1:19" ht="11.25" thickBot="1" x14ac:dyDescent="0.2">
      <c r="A2691" s="107">
        <v>3</v>
      </c>
      <c r="B2691" s="132">
        <v>0.49962962962962965</v>
      </c>
      <c r="C2691" s="108">
        <v>2E-3</v>
      </c>
    </row>
    <row r="2692" spans="1:19" ht="11.25" thickBot="1" x14ac:dyDescent="0.2">
      <c r="A2692" s="112"/>
    </row>
    <row r="2693" spans="1:19" ht="11.25" thickBot="1" x14ac:dyDescent="0.2">
      <c r="A2693" s="135" t="s">
        <v>362</v>
      </c>
      <c r="B2693" s="112"/>
      <c r="C2693" s="136">
        <v>2E-3</v>
      </c>
    </row>
    <row r="2694" spans="1:19" ht="11.25" thickBot="1" x14ac:dyDescent="0.2">
      <c r="A2694" s="112"/>
    </row>
    <row r="2695" spans="1:19" ht="11.25" thickBot="1" x14ac:dyDescent="0.2">
      <c r="A2695" s="138" t="s">
        <v>364</v>
      </c>
      <c r="B2695" s="112"/>
      <c r="C2695" s="136">
        <v>0</v>
      </c>
    </row>
    <row r="2696" spans="1:19" ht="11.25" thickBot="1" x14ac:dyDescent="0.2">
      <c r="A2696" s="112"/>
    </row>
    <row r="2697" spans="1:19" ht="11.25" thickBot="1" x14ac:dyDescent="0.2">
      <c r="A2697" s="139" t="s">
        <v>366</v>
      </c>
      <c r="B2697" s="112"/>
      <c r="C2697" s="136">
        <v>6.5839999999999996</v>
      </c>
    </row>
    <row r="2698" spans="1:19" ht="10.5" x14ac:dyDescent="0.15">
      <c r="A2698" s="112"/>
    </row>
    <row r="2699" spans="1:19" x14ac:dyDescent="0.15">
      <c r="A2699" s="129"/>
      <c r="B2699" s="86" t="s">
        <v>1265</v>
      </c>
    </row>
    <row r="2700" spans="1:19" ht="9.75" thickBot="1" x14ac:dyDescent="0.2">
      <c r="A2700" s="81" t="s">
        <v>356</v>
      </c>
    </row>
    <row r="2701" spans="1:19" ht="11.25" thickBot="1" x14ac:dyDescent="0.2">
      <c r="A2701" s="106" t="s">
        <v>357</v>
      </c>
      <c r="B2701" s="106" t="s">
        <v>358</v>
      </c>
      <c r="C2701" s="130" t="s">
        <v>0</v>
      </c>
      <c r="D2701" s="130" t="s">
        <v>1</v>
      </c>
      <c r="E2701" s="130" t="s">
        <v>2</v>
      </c>
      <c r="F2701" s="130" t="s">
        <v>3</v>
      </c>
      <c r="G2701" s="130" t="s">
        <v>4</v>
      </c>
      <c r="H2701" s="130" t="s">
        <v>5</v>
      </c>
      <c r="I2701" s="131" t="s">
        <v>6</v>
      </c>
      <c r="J2701" s="131" t="s">
        <v>7</v>
      </c>
      <c r="K2701" s="130" t="s">
        <v>8</v>
      </c>
      <c r="L2701" s="130" t="s">
        <v>9</v>
      </c>
      <c r="M2701" s="130" t="s">
        <v>10</v>
      </c>
      <c r="N2701" s="130" t="s">
        <v>11</v>
      </c>
      <c r="O2701" s="130" t="s">
        <v>12</v>
      </c>
      <c r="P2701" s="130" t="s">
        <v>13</v>
      </c>
      <c r="Q2701" s="130" t="s">
        <v>14</v>
      </c>
      <c r="R2701" s="130" t="s">
        <v>15</v>
      </c>
      <c r="S2701" s="130" t="s">
        <v>16</v>
      </c>
    </row>
    <row r="2702" spans="1:19" ht="11.25" thickBot="1" x14ac:dyDescent="0.2">
      <c r="A2702" s="112"/>
      <c r="B2702" s="112"/>
      <c r="C2702" s="130" t="s">
        <v>111</v>
      </c>
      <c r="D2702" s="130" t="s">
        <v>111</v>
      </c>
      <c r="E2702" s="130" t="s">
        <v>111</v>
      </c>
      <c r="F2702" s="130" t="s">
        <v>111</v>
      </c>
      <c r="G2702" s="130" t="s">
        <v>111</v>
      </c>
      <c r="H2702" s="130" t="s">
        <v>111</v>
      </c>
      <c r="I2702" s="131" t="s">
        <v>111</v>
      </c>
      <c r="J2702" s="131" t="s">
        <v>111</v>
      </c>
      <c r="K2702" s="130" t="s">
        <v>111</v>
      </c>
      <c r="L2702" s="130" t="s">
        <v>111</v>
      </c>
      <c r="M2702" s="130" t="s">
        <v>111</v>
      </c>
      <c r="N2702" s="130" t="s">
        <v>111</v>
      </c>
      <c r="O2702" s="130" t="s">
        <v>111</v>
      </c>
      <c r="P2702" s="130" t="s">
        <v>111</v>
      </c>
      <c r="Q2702" s="130" t="s">
        <v>111</v>
      </c>
      <c r="R2702" s="130" t="s">
        <v>111</v>
      </c>
      <c r="S2702" s="130" t="s">
        <v>111</v>
      </c>
    </row>
    <row r="2703" spans="1:19" ht="11.25" thickBot="1" x14ac:dyDescent="0.2">
      <c r="A2703" s="107">
        <v>1</v>
      </c>
      <c r="B2703" s="132">
        <v>0.50442129629629628</v>
      </c>
      <c r="C2703" s="141" t="s">
        <v>1266</v>
      </c>
      <c r="D2703" s="108">
        <v>6.4829999999999997</v>
      </c>
      <c r="E2703" s="108">
        <v>1.083</v>
      </c>
      <c r="F2703" s="108">
        <v>74.67</v>
      </c>
      <c r="G2703" s="141" t="s">
        <v>1267</v>
      </c>
      <c r="H2703" s="108">
        <v>-3.9060000000000001</v>
      </c>
      <c r="I2703" s="133">
        <v>1.11114</v>
      </c>
      <c r="J2703" s="134" t="s">
        <v>1268</v>
      </c>
      <c r="K2703" s="141" t="s">
        <v>1269</v>
      </c>
      <c r="L2703" s="108">
        <v>0.315</v>
      </c>
      <c r="M2703" s="108">
        <v>0.24099999999999999</v>
      </c>
      <c r="N2703" s="108">
        <v>5.5E-2</v>
      </c>
      <c r="O2703" s="108">
        <v>-1.2999999999999999E-2</v>
      </c>
      <c r="P2703" s="108">
        <v>3.161</v>
      </c>
      <c r="Q2703" s="108">
        <v>-2.1999999999999999E-2</v>
      </c>
      <c r="R2703" s="108">
        <v>9.5000000000000001E-2</v>
      </c>
      <c r="S2703" s="108">
        <v>19.350000000000001</v>
      </c>
    </row>
    <row r="2704" spans="1:19" ht="11.25" thickBot="1" x14ac:dyDescent="0.2">
      <c r="A2704" s="112"/>
    </row>
    <row r="2705" spans="1:19" ht="11.25" thickBot="1" x14ac:dyDescent="0.2">
      <c r="A2705" s="107">
        <v>2</v>
      </c>
      <c r="B2705" s="132">
        <v>0.50459490740740742</v>
      </c>
      <c r="C2705" s="141" t="s">
        <v>1270</v>
      </c>
      <c r="D2705" s="108">
        <v>6.423</v>
      </c>
      <c r="E2705" s="108">
        <v>1.0880000000000001</v>
      </c>
      <c r="F2705" s="108">
        <v>74.81</v>
      </c>
      <c r="G2705" s="141" t="s">
        <v>1271</v>
      </c>
      <c r="H2705" s="108">
        <v>7.3</v>
      </c>
      <c r="I2705" s="133">
        <v>1.15385</v>
      </c>
      <c r="J2705" s="134" t="s">
        <v>1272</v>
      </c>
      <c r="K2705" s="141" t="s">
        <v>1273</v>
      </c>
      <c r="L2705" s="108">
        <v>0.26700000000000002</v>
      </c>
      <c r="M2705" s="108">
        <v>0.252</v>
      </c>
      <c r="N2705" s="108">
        <v>6.2E-2</v>
      </c>
      <c r="O2705" s="108">
        <v>-8.0000000000000002E-3</v>
      </c>
      <c r="P2705" s="108">
        <v>3.109</v>
      </c>
      <c r="Q2705" s="108">
        <v>-2.1000000000000001E-2</v>
      </c>
      <c r="R2705" s="108">
        <v>0.1</v>
      </c>
      <c r="S2705" s="108">
        <v>18.59</v>
      </c>
    </row>
    <row r="2706" spans="1:19" ht="11.25" thickBot="1" x14ac:dyDescent="0.2">
      <c r="A2706" s="112"/>
    </row>
    <row r="2707" spans="1:19" ht="11.25" thickBot="1" x14ac:dyDescent="0.2">
      <c r="A2707" s="107">
        <v>3</v>
      </c>
      <c r="B2707" s="132">
        <v>0.5047800925925926</v>
      </c>
      <c r="C2707" s="141" t="s">
        <v>1274</v>
      </c>
      <c r="D2707" s="108">
        <v>6.4009999999999998</v>
      </c>
      <c r="E2707" s="108">
        <v>1.1299999999999999</v>
      </c>
      <c r="F2707" s="108">
        <v>73.849999999999994</v>
      </c>
      <c r="G2707" s="141" t="s">
        <v>1275</v>
      </c>
      <c r="H2707" s="108">
        <v>0.78300000000000003</v>
      </c>
      <c r="I2707" s="133">
        <v>1.13365</v>
      </c>
      <c r="J2707" s="134" t="s">
        <v>1276</v>
      </c>
      <c r="K2707" s="141" t="s">
        <v>1277</v>
      </c>
      <c r="L2707" s="108">
        <v>0.32800000000000001</v>
      </c>
      <c r="M2707" s="108">
        <v>0.24299999999999999</v>
      </c>
      <c r="N2707" s="108">
        <v>5.3999999999999999E-2</v>
      </c>
      <c r="O2707" s="108">
        <v>-8.9999999999999993E-3</v>
      </c>
      <c r="P2707" s="108">
        <v>3.2589999999999999</v>
      </c>
      <c r="Q2707" s="108">
        <v>-2.1000000000000001E-2</v>
      </c>
      <c r="R2707" s="108">
        <v>0.1</v>
      </c>
      <c r="S2707" s="108">
        <v>18.38</v>
      </c>
    </row>
    <row r="2708" spans="1:19" ht="11.25" thickBot="1" x14ac:dyDescent="0.2">
      <c r="A2708" s="112"/>
    </row>
    <row r="2709" spans="1:19" ht="11.25" thickBot="1" x14ac:dyDescent="0.2">
      <c r="A2709" s="135" t="s">
        <v>362</v>
      </c>
      <c r="B2709" s="112"/>
      <c r="C2709" s="141" t="s">
        <v>1278</v>
      </c>
      <c r="D2709" s="136">
        <v>6.4359999999999999</v>
      </c>
      <c r="E2709" s="136">
        <v>1.1000000000000001</v>
      </c>
      <c r="F2709" s="136">
        <v>74.45</v>
      </c>
      <c r="G2709" s="141" t="s">
        <v>1279</v>
      </c>
      <c r="H2709" s="136">
        <v>1.3919999999999999</v>
      </c>
      <c r="I2709" s="137">
        <v>1.1328800000000001</v>
      </c>
      <c r="J2709" s="134" t="s">
        <v>1280</v>
      </c>
      <c r="K2709" s="141" t="s">
        <v>1281</v>
      </c>
      <c r="L2709" s="136">
        <v>0.30299999999999999</v>
      </c>
      <c r="M2709" s="136">
        <v>0.245</v>
      </c>
      <c r="N2709" s="136">
        <v>5.7000000000000002E-2</v>
      </c>
      <c r="O2709" s="136">
        <v>-0.01</v>
      </c>
      <c r="P2709" s="136">
        <v>3.1760000000000002</v>
      </c>
      <c r="Q2709" s="136">
        <v>-2.1000000000000001E-2</v>
      </c>
      <c r="R2709" s="136">
        <v>9.8000000000000004E-2</v>
      </c>
      <c r="S2709" s="136">
        <v>18.77</v>
      </c>
    </row>
    <row r="2710" spans="1:19" ht="11.25" thickBot="1" x14ac:dyDescent="0.2">
      <c r="A2710" s="112"/>
    </row>
    <row r="2711" spans="1:19" ht="11.25" thickBot="1" x14ac:dyDescent="0.2">
      <c r="A2711" s="138" t="s">
        <v>364</v>
      </c>
      <c r="B2711" s="112"/>
      <c r="C2711" s="141" t="s">
        <v>1282</v>
      </c>
      <c r="D2711" s="136">
        <v>4.2000000000000003E-2</v>
      </c>
      <c r="E2711" s="136">
        <v>2.5999999999999999E-2</v>
      </c>
      <c r="F2711" s="136">
        <v>0.51600000000000001</v>
      </c>
      <c r="G2711" s="141" t="s">
        <v>1283</v>
      </c>
      <c r="H2711" s="136">
        <v>5.6280000000000001</v>
      </c>
      <c r="I2711" s="137">
        <v>2.137E-2</v>
      </c>
      <c r="J2711" s="134" t="s">
        <v>1284</v>
      </c>
      <c r="K2711" s="141" t="s">
        <v>1285</v>
      </c>
      <c r="L2711" s="136">
        <v>3.2000000000000001E-2</v>
      </c>
      <c r="M2711" s="136">
        <v>6.0000000000000001E-3</v>
      </c>
      <c r="N2711" s="136">
        <v>5.0000000000000001E-3</v>
      </c>
      <c r="O2711" s="136">
        <v>3.0000000000000001E-3</v>
      </c>
      <c r="P2711" s="136">
        <v>7.5999999999999998E-2</v>
      </c>
      <c r="Q2711" s="136">
        <v>0</v>
      </c>
      <c r="R2711" s="136">
        <v>3.0000000000000001E-3</v>
      </c>
      <c r="S2711" s="136">
        <v>0.50900000000000001</v>
      </c>
    </row>
    <row r="2712" spans="1:19" ht="11.25" thickBot="1" x14ac:dyDescent="0.2">
      <c r="A2712" s="112"/>
    </row>
    <row r="2713" spans="1:19" ht="11.25" thickBot="1" x14ac:dyDescent="0.2">
      <c r="A2713" s="139" t="s">
        <v>366</v>
      </c>
      <c r="B2713" s="112"/>
      <c r="C2713" s="141" t="s">
        <v>1116</v>
      </c>
      <c r="D2713" s="136">
        <v>0.65400000000000003</v>
      </c>
      <c r="E2713" s="136">
        <v>2.347</v>
      </c>
      <c r="F2713" s="136">
        <v>0.69399999999999995</v>
      </c>
      <c r="G2713" s="141" t="s">
        <v>1286</v>
      </c>
      <c r="H2713" s="136">
        <v>404.2</v>
      </c>
      <c r="I2713" s="140">
        <v>1.8859999999999999</v>
      </c>
      <c r="J2713" s="134" t="s">
        <v>1287</v>
      </c>
      <c r="K2713" s="141" t="s">
        <v>1288</v>
      </c>
      <c r="L2713" s="136">
        <v>10.63</v>
      </c>
      <c r="M2713" s="136">
        <v>2.5219999999999998</v>
      </c>
      <c r="N2713" s="136">
        <v>7.923</v>
      </c>
      <c r="O2713" s="136">
        <v>27.47</v>
      </c>
      <c r="P2713" s="136">
        <v>2.407</v>
      </c>
      <c r="Q2713" s="136">
        <v>1.3979999999999999</v>
      </c>
      <c r="R2713" s="136">
        <v>2.9929999999999999</v>
      </c>
      <c r="S2713" s="136">
        <v>2.7130000000000001</v>
      </c>
    </row>
    <row r="2714" spans="1:19" ht="11.25" thickBot="1" x14ac:dyDescent="0.2">
      <c r="A2714" s="112"/>
    </row>
    <row r="2715" spans="1:19" ht="11.25" thickBot="1" x14ac:dyDescent="0.2">
      <c r="A2715" s="106" t="s">
        <v>357</v>
      </c>
      <c r="B2715" s="106" t="s">
        <v>358</v>
      </c>
      <c r="C2715" s="130" t="s">
        <v>17</v>
      </c>
      <c r="D2715" s="130" t="s">
        <v>18</v>
      </c>
      <c r="E2715" s="131" t="s">
        <v>19</v>
      </c>
      <c r="F2715" s="131" t="s">
        <v>20</v>
      </c>
      <c r="G2715" s="130" t="s">
        <v>21</v>
      </c>
      <c r="H2715" s="130" t="s">
        <v>22</v>
      </c>
      <c r="I2715" s="130" t="s">
        <v>23</v>
      </c>
      <c r="J2715" s="130" t="s">
        <v>24</v>
      </c>
      <c r="K2715" s="131" t="s">
        <v>25</v>
      </c>
      <c r="L2715" s="131" t="s">
        <v>26</v>
      </c>
      <c r="M2715" s="130" t="s">
        <v>27</v>
      </c>
      <c r="N2715" s="130" t="s">
        <v>28</v>
      </c>
      <c r="O2715" s="130" t="s">
        <v>29</v>
      </c>
      <c r="P2715" s="130" t="s">
        <v>30</v>
      </c>
      <c r="Q2715" s="130" t="s">
        <v>31</v>
      </c>
      <c r="R2715" s="130" t="s">
        <v>32</v>
      </c>
      <c r="S2715" s="130" t="s">
        <v>33</v>
      </c>
    </row>
    <row r="2716" spans="1:19" ht="11.25" thickBot="1" x14ac:dyDescent="0.2">
      <c r="A2716" s="112"/>
      <c r="B2716" s="112"/>
      <c r="C2716" s="130" t="s">
        <v>111</v>
      </c>
      <c r="D2716" s="130" t="s">
        <v>111</v>
      </c>
      <c r="E2716" s="131" t="s">
        <v>111</v>
      </c>
      <c r="F2716" s="131" t="s">
        <v>111</v>
      </c>
      <c r="G2716" s="130" t="s">
        <v>111</v>
      </c>
      <c r="H2716" s="130" t="s">
        <v>111</v>
      </c>
      <c r="I2716" s="130" t="s">
        <v>111</v>
      </c>
      <c r="J2716" s="130" t="s">
        <v>111</v>
      </c>
      <c r="K2716" s="131" t="s">
        <v>111</v>
      </c>
      <c r="L2716" s="131" t="s">
        <v>111</v>
      </c>
      <c r="M2716" s="130" t="s">
        <v>111</v>
      </c>
      <c r="N2716" s="130" t="s">
        <v>111</v>
      </c>
      <c r="O2716" s="130" t="s">
        <v>111</v>
      </c>
      <c r="P2716" s="130" t="s">
        <v>111</v>
      </c>
      <c r="Q2716" s="130" t="s">
        <v>111</v>
      </c>
      <c r="R2716" s="130" t="s">
        <v>111</v>
      </c>
      <c r="S2716" s="130" t="s">
        <v>111</v>
      </c>
    </row>
    <row r="2717" spans="1:19" ht="11.25" thickBot="1" x14ac:dyDescent="0.2">
      <c r="A2717" s="107">
        <v>1</v>
      </c>
      <c r="B2717" s="132">
        <v>0.50442129629629628</v>
      </c>
      <c r="C2717" s="108">
        <v>-4.2859999999999996</v>
      </c>
      <c r="D2717" s="108">
        <v>8.0000000000000002E-3</v>
      </c>
      <c r="E2717" s="133">
        <v>1.0957399999999999</v>
      </c>
      <c r="F2717" s="133">
        <v>0.99636999999999998</v>
      </c>
      <c r="G2717" s="108">
        <v>0.06</v>
      </c>
      <c r="H2717" s="108">
        <v>-0.77100000000000002</v>
      </c>
      <c r="I2717" s="108">
        <v>3.7999999999999999E-2</v>
      </c>
      <c r="J2717" s="108">
        <v>1E-3</v>
      </c>
      <c r="K2717" s="133">
        <v>1.10284</v>
      </c>
      <c r="L2717" s="134" t="s">
        <v>1289</v>
      </c>
      <c r="M2717" s="108">
        <v>22.02</v>
      </c>
      <c r="N2717" s="108">
        <v>3.5999999999999997E-2</v>
      </c>
      <c r="O2717" s="108">
        <v>0</v>
      </c>
      <c r="P2717" s="108">
        <v>0</v>
      </c>
      <c r="Q2717" s="108">
        <v>0</v>
      </c>
      <c r="R2717" s="108">
        <v>1.1240000000000001</v>
      </c>
      <c r="S2717" s="108">
        <v>0.04</v>
      </c>
    </row>
    <row r="2718" spans="1:19" ht="11.25" thickBot="1" x14ac:dyDescent="0.2">
      <c r="A2718" s="112"/>
    </row>
    <row r="2719" spans="1:19" ht="11.25" thickBot="1" x14ac:dyDescent="0.2">
      <c r="A2719" s="107">
        <v>2</v>
      </c>
      <c r="B2719" s="132">
        <v>0.50459490740740742</v>
      </c>
      <c r="C2719" s="108">
        <v>-4.2210000000000001</v>
      </c>
      <c r="D2719" s="108">
        <v>8.9999999999999993E-3</v>
      </c>
      <c r="E2719" s="133">
        <v>1.1190899999999999</v>
      </c>
      <c r="F2719" s="133">
        <v>1.0033000000000001</v>
      </c>
      <c r="G2719" s="108">
        <v>9.5000000000000001E-2</v>
      </c>
      <c r="H2719" s="108">
        <v>-0.39800000000000002</v>
      </c>
      <c r="I2719" s="108">
        <v>4.3999999999999997E-2</v>
      </c>
      <c r="J2719" s="108">
        <v>-1E-3</v>
      </c>
      <c r="K2719" s="133">
        <v>1.1323799999999999</v>
      </c>
      <c r="L2719" s="134" t="s">
        <v>1290</v>
      </c>
      <c r="M2719" s="108">
        <v>22.18</v>
      </c>
      <c r="N2719" s="108">
        <v>3.1E-2</v>
      </c>
      <c r="O2719" s="108">
        <v>0</v>
      </c>
      <c r="P2719" s="108">
        <v>0</v>
      </c>
      <c r="Q2719" s="108">
        <v>0</v>
      </c>
      <c r="R2719" s="108">
        <v>1.1930000000000001</v>
      </c>
      <c r="S2719" s="108">
        <v>3.6999999999999998E-2</v>
      </c>
    </row>
    <row r="2720" spans="1:19" ht="11.25" thickBot="1" x14ac:dyDescent="0.2">
      <c r="A2720" s="112"/>
    </row>
    <row r="2721" spans="1:19" ht="11.25" thickBot="1" x14ac:dyDescent="0.2">
      <c r="A2721" s="107">
        <v>3</v>
      </c>
      <c r="B2721" s="132">
        <v>0.5047800925925926</v>
      </c>
      <c r="C2721" s="108">
        <v>-4.2009999999999996</v>
      </c>
      <c r="D2721" s="108">
        <v>8.9999999999999993E-3</v>
      </c>
      <c r="E2721" s="133">
        <v>1.1234299999999999</v>
      </c>
      <c r="F2721" s="133">
        <v>0.99690999999999996</v>
      </c>
      <c r="G2721" s="108">
        <v>6.9000000000000006E-2</v>
      </c>
      <c r="H2721" s="108">
        <v>-0.4</v>
      </c>
      <c r="I2721" s="108">
        <v>4.1000000000000002E-2</v>
      </c>
      <c r="J2721" s="108">
        <v>-1E-3</v>
      </c>
      <c r="K2721" s="133">
        <v>1.1360600000000001</v>
      </c>
      <c r="L2721" s="134" t="s">
        <v>1291</v>
      </c>
      <c r="M2721" s="108">
        <v>22.27</v>
      </c>
      <c r="N2721" s="108">
        <v>3.1E-2</v>
      </c>
      <c r="O2721" s="108">
        <v>0</v>
      </c>
      <c r="P2721" s="108">
        <v>0</v>
      </c>
      <c r="Q2721" s="108">
        <v>1E-3</v>
      </c>
      <c r="R2721" s="108">
        <v>1.097</v>
      </c>
      <c r="S2721" s="108">
        <v>3.9E-2</v>
      </c>
    </row>
    <row r="2722" spans="1:19" ht="11.25" thickBot="1" x14ac:dyDescent="0.2">
      <c r="A2722" s="112"/>
    </row>
    <row r="2723" spans="1:19" ht="11.25" thickBot="1" x14ac:dyDescent="0.2">
      <c r="A2723" s="135" t="s">
        <v>362</v>
      </c>
      <c r="B2723" s="112"/>
      <c r="C2723" s="136">
        <v>-4.2359999999999998</v>
      </c>
      <c r="D2723" s="136">
        <v>8.9999999999999993E-3</v>
      </c>
      <c r="E2723" s="137">
        <v>1.11276</v>
      </c>
      <c r="F2723" s="137">
        <v>0.99885999999999997</v>
      </c>
      <c r="G2723" s="136">
        <v>7.3999999999999996E-2</v>
      </c>
      <c r="H2723" s="136">
        <v>-0.52300000000000002</v>
      </c>
      <c r="I2723" s="136">
        <v>4.1000000000000002E-2</v>
      </c>
      <c r="J2723" s="136">
        <v>-1E-3</v>
      </c>
      <c r="K2723" s="137">
        <v>1.1237600000000001</v>
      </c>
      <c r="L2723" s="134" t="s">
        <v>1292</v>
      </c>
      <c r="M2723" s="136">
        <v>22.16</v>
      </c>
      <c r="N2723" s="136">
        <v>3.3000000000000002E-2</v>
      </c>
      <c r="O2723" s="136">
        <v>0</v>
      </c>
      <c r="P2723" s="136">
        <v>0</v>
      </c>
      <c r="Q2723" s="136">
        <v>0</v>
      </c>
      <c r="R2723" s="136">
        <v>1.1379999999999999</v>
      </c>
      <c r="S2723" s="136">
        <v>3.9E-2</v>
      </c>
    </row>
    <row r="2724" spans="1:19" ht="11.25" thickBot="1" x14ac:dyDescent="0.2">
      <c r="A2724" s="112"/>
    </row>
    <row r="2725" spans="1:19" ht="11.25" thickBot="1" x14ac:dyDescent="0.2">
      <c r="A2725" s="138" t="s">
        <v>364</v>
      </c>
      <c r="B2725" s="112"/>
      <c r="C2725" s="136">
        <v>4.3999999999999997E-2</v>
      </c>
      <c r="D2725" s="136">
        <v>1E-3</v>
      </c>
      <c r="E2725" s="137">
        <v>1.489E-2</v>
      </c>
      <c r="F2725" s="137">
        <v>3.8500000000000001E-3</v>
      </c>
      <c r="G2725" s="136">
        <v>1.7999999999999999E-2</v>
      </c>
      <c r="H2725" s="136">
        <v>0.214</v>
      </c>
      <c r="I2725" s="136">
        <v>3.0000000000000001E-3</v>
      </c>
      <c r="J2725" s="136">
        <v>1E-3</v>
      </c>
      <c r="K2725" s="137">
        <v>1.821E-2</v>
      </c>
      <c r="L2725" s="134" t="s">
        <v>1293</v>
      </c>
      <c r="M2725" s="136">
        <v>0.128</v>
      </c>
      <c r="N2725" s="136">
        <v>3.0000000000000001E-3</v>
      </c>
      <c r="O2725" s="136">
        <v>0</v>
      </c>
      <c r="P2725" s="136">
        <v>0</v>
      </c>
      <c r="Q2725" s="136">
        <v>0</v>
      </c>
      <c r="R2725" s="136">
        <v>0.05</v>
      </c>
      <c r="S2725" s="136">
        <v>2E-3</v>
      </c>
    </row>
    <row r="2726" spans="1:19" ht="11.25" thickBot="1" x14ac:dyDescent="0.2">
      <c r="A2726" s="112"/>
    </row>
    <row r="2727" spans="1:19" ht="11.25" thickBot="1" x14ac:dyDescent="0.2">
      <c r="A2727" s="139" t="s">
        <v>366</v>
      </c>
      <c r="B2727" s="112"/>
      <c r="C2727" s="136">
        <v>1.046</v>
      </c>
      <c r="D2727" s="136">
        <v>7.38</v>
      </c>
      <c r="E2727" s="140">
        <v>1.3380000000000001</v>
      </c>
      <c r="F2727" s="140">
        <v>0.38600000000000001</v>
      </c>
      <c r="G2727" s="136">
        <v>24.21</v>
      </c>
      <c r="H2727" s="136">
        <v>41.01</v>
      </c>
      <c r="I2727" s="136">
        <v>7.2359999999999998</v>
      </c>
      <c r="J2727" s="136">
        <v>184.4</v>
      </c>
      <c r="K2727" s="140">
        <v>1.62</v>
      </c>
      <c r="L2727" s="134" t="s">
        <v>1294</v>
      </c>
      <c r="M2727" s="136">
        <v>0.57899999999999996</v>
      </c>
      <c r="N2727" s="136">
        <v>8.8190000000000008</v>
      </c>
      <c r="O2727" s="136">
        <v>1601</v>
      </c>
      <c r="P2727" s="136">
        <v>120.1</v>
      </c>
      <c r="Q2727" s="136">
        <v>93.05</v>
      </c>
      <c r="R2727" s="136">
        <v>4.3630000000000004</v>
      </c>
      <c r="S2727" s="136">
        <v>4.9059999999999997</v>
      </c>
    </row>
    <row r="2728" spans="1:19" ht="11.25" thickBot="1" x14ac:dyDescent="0.2">
      <c r="A2728" s="112"/>
    </row>
    <row r="2729" spans="1:19" ht="11.25" thickBot="1" x14ac:dyDescent="0.2">
      <c r="A2729" s="106" t="s">
        <v>357</v>
      </c>
      <c r="B2729" s="106" t="s">
        <v>358</v>
      </c>
      <c r="C2729" s="131" t="s">
        <v>34</v>
      </c>
      <c r="D2729" s="131" t="s">
        <v>35</v>
      </c>
      <c r="E2729" s="130" t="s">
        <v>36</v>
      </c>
      <c r="F2729" s="130" t="s">
        <v>37</v>
      </c>
      <c r="G2729" s="130" t="s">
        <v>38</v>
      </c>
      <c r="H2729" s="130" t="s">
        <v>39</v>
      </c>
      <c r="I2729" s="130" t="s">
        <v>40</v>
      </c>
      <c r="J2729" s="130" t="s">
        <v>41</v>
      </c>
      <c r="K2729" s="130" t="s">
        <v>42</v>
      </c>
      <c r="L2729" s="130" t="s">
        <v>43</v>
      </c>
      <c r="M2729" s="130" t="s">
        <v>44</v>
      </c>
      <c r="N2729" s="130" t="s">
        <v>45</v>
      </c>
      <c r="O2729" s="130" t="s">
        <v>46</v>
      </c>
      <c r="P2729" s="130" t="s">
        <v>47</v>
      </c>
      <c r="Q2729" s="130" t="s">
        <v>48</v>
      </c>
      <c r="R2729" s="130" t="s">
        <v>49</v>
      </c>
      <c r="S2729" s="130" t="s">
        <v>50</v>
      </c>
    </row>
    <row r="2730" spans="1:19" ht="11.25" thickBot="1" x14ac:dyDescent="0.2">
      <c r="A2730" s="112"/>
      <c r="B2730" s="112"/>
      <c r="C2730" s="131" t="s">
        <v>111</v>
      </c>
      <c r="D2730" s="131" t="s">
        <v>111</v>
      </c>
      <c r="E2730" s="130" t="s">
        <v>111</v>
      </c>
      <c r="F2730" s="130" t="s">
        <v>111</v>
      </c>
      <c r="G2730" s="130" t="s">
        <v>111</v>
      </c>
      <c r="H2730" s="130" t="s">
        <v>111</v>
      </c>
      <c r="I2730" s="130" t="s">
        <v>111</v>
      </c>
      <c r="J2730" s="130" t="s">
        <v>111</v>
      </c>
      <c r="K2730" s="130" t="s">
        <v>111</v>
      </c>
      <c r="L2730" s="130" t="s">
        <v>111</v>
      </c>
      <c r="M2730" s="130" t="s">
        <v>111</v>
      </c>
      <c r="N2730" s="130" t="s">
        <v>111</v>
      </c>
      <c r="O2730" s="130" t="s">
        <v>111</v>
      </c>
      <c r="P2730" s="130" t="s">
        <v>111</v>
      </c>
      <c r="Q2730" s="130" t="s">
        <v>111</v>
      </c>
      <c r="R2730" s="130" t="s">
        <v>111</v>
      </c>
      <c r="S2730" s="130" t="s">
        <v>111</v>
      </c>
    </row>
    <row r="2731" spans="1:19" ht="11.25" thickBot="1" x14ac:dyDescent="0.2">
      <c r="A2731" s="107">
        <v>1</v>
      </c>
      <c r="B2731" s="132">
        <v>0.50442129629629628</v>
      </c>
      <c r="C2731" s="133">
        <v>1.0547899999999999</v>
      </c>
      <c r="D2731" s="134" t="s">
        <v>1295</v>
      </c>
      <c r="E2731" s="108">
        <v>0.11700000000000001</v>
      </c>
      <c r="F2731" s="108">
        <v>2.8000000000000001E-2</v>
      </c>
      <c r="G2731" s="108">
        <v>0.01</v>
      </c>
      <c r="H2731" s="108">
        <v>1E-3</v>
      </c>
      <c r="I2731" s="108">
        <v>0.24199999999999999</v>
      </c>
      <c r="J2731" s="108">
        <v>0.253</v>
      </c>
      <c r="K2731" s="108">
        <v>2E-3</v>
      </c>
      <c r="L2731" s="108">
        <v>-5.0000000000000001E-3</v>
      </c>
      <c r="M2731" s="108">
        <v>0</v>
      </c>
      <c r="N2731" s="108">
        <v>0</v>
      </c>
      <c r="O2731" s="108">
        <v>0</v>
      </c>
      <c r="P2731" s="108">
        <v>0</v>
      </c>
      <c r="Q2731" s="108">
        <v>0</v>
      </c>
      <c r="R2731" s="108">
        <v>0</v>
      </c>
      <c r="S2731" s="108">
        <v>0</v>
      </c>
    </row>
    <row r="2732" spans="1:19" ht="11.25" thickBot="1" x14ac:dyDescent="0.2">
      <c r="A2732" s="112"/>
    </row>
    <row r="2733" spans="1:19" ht="11.25" thickBot="1" x14ac:dyDescent="0.2">
      <c r="A2733" s="107">
        <v>2</v>
      </c>
      <c r="B2733" s="132">
        <v>0.50459490740740742</v>
      </c>
      <c r="C2733" s="133">
        <v>1.0733900000000001</v>
      </c>
      <c r="D2733" s="134" t="s">
        <v>1296</v>
      </c>
      <c r="E2733" s="108">
        <v>0.11799999999999999</v>
      </c>
      <c r="F2733" s="108">
        <v>3.1E-2</v>
      </c>
      <c r="G2733" s="108">
        <v>2E-3</v>
      </c>
      <c r="H2733" s="108">
        <v>0</v>
      </c>
      <c r="I2733" s="108">
        <v>0.25</v>
      </c>
      <c r="J2733" s="108">
        <v>0.25600000000000001</v>
      </c>
      <c r="K2733" s="108">
        <v>2E-3</v>
      </c>
      <c r="L2733" s="108">
        <v>-5.0000000000000001E-3</v>
      </c>
      <c r="M2733" s="108">
        <v>0</v>
      </c>
      <c r="N2733" s="108">
        <v>0</v>
      </c>
      <c r="O2733" s="108">
        <v>0</v>
      </c>
      <c r="P2733" s="108">
        <v>0</v>
      </c>
      <c r="Q2733" s="108">
        <v>0</v>
      </c>
      <c r="R2733" s="108">
        <v>0</v>
      </c>
      <c r="S2733" s="108">
        <v>0</v>
      </c>
    </row>
    <row r="2734" spans="1:19" ht="11.25" thickBot="1" x14ac:dyDescent="0.2">
      <c r="A2734" s="112"/>
    </row>
    <row r="2735" spans="1:19" ht="11.25" thickBot="1" x14ac:dyDescent="0.2">
      <c r="A2735" s="107">
        <v>3</v>
      </c>
      <c r="B2735" s="132">
        <v>0.5047800925925926</v>
      </c>
      <c r="C2735" s="133">
        <v>1.07698</v>
      </c>
      <c r="D2735" s="134" t="s">
        <v>1297</v>
      </c>
      <c r="E2735" s="108">
        <v>0.112</v>
      </c>
      <c r="F2735" s="108">
        <v>0.03</v>
      </c>
      <c r="G2735" s="108">
        <v>6.0000000000000001E-3</v>
      </c>
      <c r="H2735" s="108">
        <v>1E-3</v>
      </c>
      <c r="I2735" s="108">
        <v>0.254</v>
      </c>
      <c r="J2735" s="108">
        <v>0.252</v>
      </c>
      <c r="K2735" s="108">
        <v>2E-3</v>
      </c>
      <c r="L2735" s="108">
        <v>-6.0000000000000001E-3</v>
      </c>
      <c r="M2735" s="108">
        <v>0</v>
      </c>
      <c r="N2735" s="108">
        <v>0</v>
      </c>
      <c r="O2735" s="108">
        <v>0</v>
      </c>
      <c r="P2735" s="108">
        <v>0</v>
      </c>
      <c r="Q2735" s="108">
        <v>0</v>
      </c>
      <c r="R2735" s="108">
        <v>0</v>
      </c>
      <c r="S2735" s="108">
        <v>0</v>
      </c>
    </row>
    <row r="2736" spans="1:19" ht="11.25" thickBot="1" x14ac:dyDescent="0.2">
      <c r="A2736" s="112"/>
    </row>
    <row r="2737" spans="1:19" ht="11.25" thickBot="1" x14ac:dyDescent="0.2">
      <c r="A2737" s="135" t="s">
        <v>362</v>
      </c>
      <c r="B2737" s="112"/>
      <c r="C2737" s="137">
        <v>1.06839</v>
      </c>
      <c r="D2737" s="134" t="s">
        <v>1298</v>
      </c>
      <c r="E2737" s="136">
        <v>0.115</v>
      </c>
      <c r="F2737" s="136">
        <v>0.03</v>
      </c>
      <c r="G2737" s="136">
        <v>6.0000000000000001E-3</v>
      </c>
      <c r="H2737" s="136">
        <v>1E-3</v>
      </c>
      <c r="I2737" s="136">
        <v>0.249</v>
      </c>
      <c r="J2737" s="136">
        <v>0.253</v>
      </c>
      <c r="K2737" s="136">
        <v>2E-3</v>
      </c>
      <c r="L2737" s="136">
        <v>-5.0000000000000001E-3</v>
      </c>
      <c r="M2737" s="136">
        <v>0</v>
      </c>
      <c r="N2737" s="136">
        <v>0</v>
      </c>
      <c r="O2737" s="136">
        <v>0</v>
      </c>
      <c r="P2737" s="136">
        <v>0</v>
      </c>
      <c r="Q2737" s="136">
        <v>0</v>
      </c>
      <c r="R2737" s="136">
        <v>0</v>
      </c>
      <c r="S2737" s="136">
        <v>0</v>
      </c>
    </row>
    <row r="2738" spans="1:19" ht="11.25" thickBot="1" x14ac:dyDescent="0.2">
      <c r="A2738" s="112"/>
    </row>
    <row r="2739" spans="1:19" ht="11.25" thickBot="1" x14ac:dyDescent="0.2">
      <c r="A2739" s="138" t="s">
        <v>364</v>
      </c>
      <c r="B2739" s="112"/>
      <c r="C2739" s="137">
        <v>1.191E-2</v>
      </c>
      <c r="D2739" s="134" t="s">
        <v>1299</v>
      </c>
      <c r="E2739" s="136">
        <v>3.0000000000000001E-3</v>
      </c>
      <c r="F2739" s="136">
        <v>2E-3</v>
      </c>
      <c r="G2739" s="136">
        <v>4.0000000000000001E-3</v>
      </c>
      <c r="H2739" s="136">
        <v>0</v>
      </c>
      <c r="I2739" s="136">
        <v>6.0000000000000001E-3</v>
      </c>
      <c r="J2739" s="136">
        <v>2E-3</v>
      </c>
      <c r="K2739" s="136">
        <v>0</v>
      </c>
      <c r="L2739" s="136">
        <v>1E-3</v>
      </c>
      <c r="M2739" s="136">
        <v>0</v>
      </c>
      <c r="N2739" s="136">
        <v>0</v>
      </c>
      <c r="O2739" s="136">
        <v>0</v>
      </c>
      <c r="P2739" s="136">
        <v>0</v>
      </c>
      <c r="Q2739" s="136">
        <v>0</v>
      </c>
      <c r="R2739" s="136">
        <v>0</v>
      </c>
      <c r="S2739" s="136">
        <v>0</v>
      </c>
    </row>
    <row r="2740" spans="1:19" ht="11.25" thickBot="1" x14ac:dyDescent="0.2">
      <c r="A2740" s="112"/>
    </row>
    <row r="2741" spans="1:19" ht="11.25" thickBot="1" x14ac:dyDescent="0.2">
      <c r="A2741" s="139" t="s">
        <v>366</v>
      </c>
      <c r="B2741" s="112"/>
      <c r="C2741" s="140">
        <v>1.115</v>
      </c>
      <c r="D2741" s="134" t="s">
        <v>1300</v>
      </c>
      <c r="E2741" s="136">
        <v>2.8109999999999999</v>
      </c>
      <c r="F2741" s="136">
        <v>6.6319999999999997</v>
      </c>
      <c r="G2741" s="136">
        <v>73.540000000000006</v>
      </c>
      <c r="H2741" s="136">
        <v>32.03</v>
      </c>
      <c r="I2741" s="136">
        <v>2.3570000000000002</v>
      </c>
      <c r="J2741" s="136">
        <v>0.93899999999999995</v>
      </c>
      <c r="K2741" s="136">
        <v>7.992</v>
      </c>
      <c r="L2741" s="136">
        <v>10.69</v>
      </c>
      <c r="M2741" s="136">
        <v>214.9</v>
      </c>
      <c r="N2741" s="136">
        <v>579.29999999999995</v>
      </c>
      <c r="O2741" s="136">
        <v>92.71</v>
      </c>
      <c r="P2741" s="136">
        <v>134.30000000000001</v>
      </c>
      <c r="Q2741" s="136">
        <v>115.2</v>
      </c>
      <c r="R2741" s="136">
        <v>88.66</v>
      </c>
      <c r="S2741" s="136">
        <v>207.4</v>
      </c>
    </row>
    <row r="2742" spans="1:19" ht="11.25" thickBot="1" x14ac:dyDescent="0.2">
      <c r="A2742" s="112"/>
    </row>
    <row r="2743" spans="1:19" ht="11.25" thickBot="1" x14ac:dyDescent="0.2">
      <c r="A2743" s="106" t="s">
        <v>357</v>
      </c>
      <c r="B2743" s="106" t="s">
        <v>358</v>
      </c>
      <c r="C2743" s="130" t="s">
        <v>51</v>
      </c>
      <c r="D2743" s="130" t="s">
        <v>52</v>
      </c>
      <c r="E2743" s="130" t="s">
        <v>53</v>
      </c>
      <c r="F2743" s="130" t="s">
        <v>54</v>
      </c>
      <c r="G2743" s="130" t="s">
        <v>55</v>
      </c>
      <c r="H2743" s="130" t="s">
        <v>56</v>
      </c>
      <c r="I2743" s="130" t="s">
        <v>57</v>
      </c>
      <c r="J2743" s="130" t="s">
        <v>58</v>
      </c>
      <c r="K2743" s="130" t="s">
        <v>59</v>
      </c>
      <c r="L2743" s="130" t="s">
        <v>60</v>
      </c>
      <c r="M2743" s="130" t="s">
        <v>61</v>
      </c>
      <c r="N2743" s="130" t="s">
        <v>62</v>
      </c>
      <c r="O2743" s="130" t="s">
        <v>63</v>
      </c>
      <c r="P2743" s="130" t="s">
        <v>64</v>
      </c>
      <c r="Q2743" s="131" t="s">
        <v>65</v>
      </c>
      <c r="R2743" s="131" t="s">
        <v>66</v>
      </c>
      <c r="S2743" s="130" t="s">
        <v>67</v>
      </c>
    </row>
    <row r="2744" spans="1:19" ht="11.25" thickBot="1" x14ac:dyDescent="0.2">
      <c r="A2744" s="112"/>
      <c r="B2744" s="112"/>
      <c r="C2744" s="130" t="s">
        <v>111</v>
      </c>
      <c r="D2744" s="130" t="s">
        <v>111</v>
      </c>
      <c r="E2744" s="130" t="s">
        <v>111</v>
      </c>
      <c r="F2744" s="130" t="s">
        <v>111</v>
      </c>
      <c r="G2744" s="130" t="s">
        <v>111</v>
      </c>
      <c r="H2744" s="130" t="s">
        <v>111</v>
      </c>
      <c r="I2744" s="130" t="s">
        <v>111</v>
      </c>
      <c r="J2744" s="130" t="s">
        <v>111</v>
      </c>
      <c r="K2744" s="130" t="s">
        <v>111</v>
      </c>
      <c r="L2744" s="130" t="s">
        <v>111</v>
      </c>
      <c r="M2744" s="130" t="s">
        <v>111</v>
      </c>
      <c r="N2744" s="130" t="s">
        <v>111</v>
      </c>
      <c r="O2744" s="130" t="s">
        <v>111</v>
      </c>
      <c r="P2744" s="130" t="s">
        <v>111</v>
      </c>
      <c r="Q2744" s="131" t="s">
        <v>111</v>
      </c>
      <c r="R2744" s="131" t="s">
        <v>111</v>
      </c>
      <c r="S2744" s="130" t="s">
        <v>111</v>
      </c>
    </row>
    <row r="2745" spans="1:19" ht="11.25" thickBot="1" x14ac:dyDescent="0.2">
      <c r="A2745" s="107">
        <v>1</v>
      </c>
      <c r="B2745" s="132">
        <v>0.50442129629629628</v>
      </c>
      <c r="C2745" s="108">
        <v>0</v>
      </c>
      <c r="D2745" s="108">
        <v>0</v>
      </c>
      <c r="E2745" s="108">
        <v>0</v>
      </c>
      <c r="F2745" s="108">
        <v>0</v>
      </c>
      <c r="G2745" s="108">
        <v>0</v>
      </c>
      <c r="H2745" s="108">
        <v>6.4000000000000001E-2</v>
      </c>
      <c r="I2745" s="108">
        <v>8.4000000000000005E-2</v>
      </c>
      <c r="J2745" s="108">
        <v>0</v>
      </c>
      <c r="K2745" s="108">
        <v>0</v>
      </c>
      <c r="L2745" s="108">
        <v>3.0000000000000001E-3</v>
      </c>
      <c r="M2745" s="108">
        <v>7.0000000000000001E-3</v>
      </c>
      <c r="N2745" s="108">
        <v>0.155</v>
      </c>
      <c r="O2745" s="108">
        <v>1E-3</v>
      </c>
      <c r="P2745" s="108">
        <v>1.1639999999999999</v>
      </c>
      <c r="Q2745" s="133">
        <v>1.00379</v>
      </c>
      <c r="R2745" s="134" t="s">
        <v>1301</v>
      </c>
      <c r="S2745" s="108">
        <v>1E-3</v>
      </c>
    </row>
    <row r="2746" spans="1:19" ht="11.25" thickBot="1" x14ac:dyDescent="0.2">
      <c r="A2746" s="112"/>
    </row>
    <row r="2747" spans="1:19" ht="11.25" thickBot="1" x14ac:dyDescent="0.2">
      <c r="A2747" s="107">
        <v>2</v>
      </c>
      <c r="B2747" s="132">
        <v>0.50459490740740742</v>
      </c>
      <c r="C2747" s="108">
        <v>0</v>
      </c>
      <c r="D2747" s="108">
        <v>0</v>
      </c>
      <c r="E2747" s="108">
        <v>0</v>
      </c>
      <c r="F2747" s="108">
        <v>0</v>
      </c>
      <c r="G2747" s="108">
        <v>0</v>
      </c>
      <c r="H2747" s="108">
        <v>6.4000000000000001E-2</v>
      </c>
      <c r="I2747" s="108">
        <v>8.3000000000000004E-2</v>
      </c>
      <c r="J2747" s="108">
        <v>0</v>
      </c>
      <c r="K2747" s="108">
        <v>0</v>
      </c>
      <c r="L2747" s="108">
        <v>2E-3</v>
      </c>
      <c r="M2747" s="108">
        <v>7.0000000000000001E-3</v>
      </c>
      <c r="N2747" s="108">
        <v>0.14899999999999999</v>
      </c>
      <c r="O2747" s="108">
        <v>2E-3</v>
      </c>
      <c r="P2747" s="108">
        <v>1.159</v>
      </c>
      <c r="Q2747" s="133">
        <v>1.02041</v>
      </c>
      <c r="R2747" s="134" t="s">
        <v>1302</v>
      </c>
      <c r="S2747" s="108">
        <v>2E-3</v>
      </c>
    </row>
    <row r="2748" spans="1:19" ht="11.25" thickBot="1" x14ac:dyDescent="0.2">
      <c r="A2748" s="112"/>
    </row>
    <row r="2749" spans="1:19" ht="11.25" thickBot="1" x14ac:dyDescent="0.2">
      <c r="A2749" s="107">
        <v>3</v>
      </c>
      <c r="B2749" s="132">
        <v>0.5047800925925926</v>
      </c>
      <c r="C2749" s="108">
        <v>0</v>
      </c>
      <c r="D2749" s="108">
        <v>0</v>
      </c>
      <c r="E2749" s="108">
        <v>0</v>
      </c>
      <c r="F2749" s="108">
        <v>0</v>
      </c>
      <c r="G2749" s="108">
        <v>0</v>
      </c>
      <c r="H2749" s="108">
        <v>6.5000000000000002E-2</v>
      </c>
      <c r="I2749" s="108">
        <v>8.3000000000000004E-2</v>
      </c>
      <c r="J2749" s="108">
        <v>0</v>
      </c>
      <c r="K2749" s="108">
        <v>0</v>
      </c>
      <c r="L2749" s="108">
        <v>2E-3</v>
      </c>
      <c r="M2749" s="108">
        <v>6.0000000000000001E-3</v>
      </c>
      <c r="N2749" s="108">
        <v>0.14399999999999999</v>
      </c>
      <c r="O2749" s="108">
        <v>1E-3</v>
      </c>
      <c r="P2749" s="108">
        <v>1.155</v>
      </c>
      <c r="Q2749" s="133">
        <v>1.0284899999999999</v>
      </c>
      <c r="R2749" s="134" t="s">
        <v>1303</v>
      </c>
      <c r="S2749" s="108">
        <v>1E-3</v>
      </c>
    </row>
    <row r="2750" spans="1:19" ht="11.25" thickBot="1" x14ac:dyDescent="0.2">
      <c r="A2750" s="112"/>
    </row>
    <row r="2751" spans="1:19" ht="11.25" thickBot="1" x14ac:dyDescent="0.2">
      <c r="A2751" s="135" t="s">
        <v>362</v>
      </c>
      <c r="B2751" s="112"/>
      <c r="C2751" s="136">
        <v>0</v>
      </c>
      <c r="D2751" s="136">
        <v>0</v>
      </c>
      <c r="E2751" s="136">
        <v>0</v>
      </c>
      <c r="F2751" s="136">
        <v>0</v>
      </c>
      <c r="G2751" s="136">
        <v>0</v>
      </c>
      <c r="H2751" s="136">
        <v>6.4000000000000001E-2</v>
      </c>
      <c r="I2751" s="136">
        <v>8.4000000000000005E-2</v>
      </c>
      <c r="J2751" s="136">
        <v>0</v>
      </c>
      <c r="K2751" s="136">
        <v>0</v>
      </c>
      <c r="L2751" s="136">
        <v>2E-3</v>
      </c>
      <c r="M2751" s="136">
        <v>7.0000000000000001E-3</v>
      </c>
      <c r="N2751" s="136">
        <v>0.15</v>
      </c>
      <c r="O2751" s="136">
        <v>1E-3</v>
      </c>
      <c r="P2751" s="136">
        <v>1.159</v>
      </c>
      <c r="Q2751" s="137">
        <v>1.01756</v>
      </c>
      <c r="R2751" s="134" t="s">
        <v>1304</v>
      </c>
      <c r="S2751" s="136">
        <v>1E-3</v>
      </c>
    </row>
    <row r="2752" spans="1:19" ht="11.25" thickBot="1" x14ac:dyDescent="0.2">
      <c r="A2752" s="112"/>
    </row>
    <row r="2753" spans="1:19" ht="11.25" thickBot="1" x14ac:dyDescent="0.2">
      <c r="A2753" s="138" t="s">
        <v>364</v>
      </c>
      <c r="B2753" s="112"/>
      <c r="C2753" s="136">
        <v>0</v>
      </c>
      <c r="D2753" s="136">
        <v>0</v>
      </c>
      <c r="E2753" s="136">
        <v>0</v>
      </c>
      <c r="F2753" s="136">
        <v>0</v>
      </c>
      <c r="G2753" s="136">
        <v>0</v>
      </c>
      <c r="H2753" s="136">
        <v>1E-3</v>
      </c>
      <c r="I2753" s="136">
        <v>1E-3</v>
      </c>
      <c r="J2753" s="136">
        <v>0</v>
      </c>
      <c r="K2753" s="136">
        <v>0</v>
      </c>
      <c r="L2753" s="136">
        <v>0</v>
      </c>
      <c r="M2753" s="136">
        <v>1E-3</v>
      </c>
      <c r="N2753" s="136">
        <v>6.0000000000000001E-3</v>
      </c>
      <c r="O2753" s="136">
        <v>0</v>
      </c>
      <c r="P2753" s="136">
        <v>4.0000000000000001E-3</v>
      </c>
      <c r="Q2753" s="137">
        <v>1.259E-2</v>
      </c>
      <c r="R2753" s="134" t="s">
        <v>1305</v>
      </c>
      <c r="S2753" s="136">
        <v>0</v>
      </c>
    </row>
    <row r="2754" spans="1:19" ht="11.25" thickBot="1" x14ac:dyDescent="0.2">
      <c r="A2754" s="112"/>
    </row>
    <row r="2755" spans="1:19" ht="11.25" thickBot="1" x14ac:dyDescent="0.2">
      <c r="A2755" s="139" t="s">
        <v>366</v>
      </c>
      <c r="B2755" s="112"/>
      <c r="C2755" s="136">
        <v>72.87</v>
      </c>
      <c r="D2755" s="136">
        <v>284</v>
      </c>
      <c r="E2755" s="136">
        <v>1011</v>
      </c>
      <c r="F2755" s="136">
        <v>329</v>
      </c>
      <c r="G2755" s="136">
        <v>1927</v>
      </c>
      <c r="H2755" s="136">
        <v>0.80700000000000005</v>
      </c>
      <c r="I2755" s="136">
        <v>0.97699999999999998</v>
      </c>
      <c r="J2755" s="136">
        <v>63.87</v>
      </c>
      <c r="K2755" s="136">
        <v>142.6</v>
      </c>
      <c r="L2755" s="136">
        <v>20.02</v>
      </c>
      <c r="M2755" s="136">
        <v>7.93</v>
      </c>
      <c r="N2755" s="136">
        <v>3.7170000000000001</v>
      </c>
      <c r="O2755" s="136">
        <v>12.58</v>
      </c>
      <c r="P2755" s="136">
        <v>0.375</v>
      </c>
      <c r="Q2755" s="140">
        <v>1.238</v>
      </c>
      <c r="R2755" s="134" t="s">
        <v>1306</v>
      </c>
      <c r="S2755" s="136">
        <v>24.59</v>
      </c>
    </row>
    <row r="2756" spans="1:19" ht="11.25" thickBot="1" x14ac:dyDescent="0.2">
      <c r="A2756" s="112"/>
    </row>
    <row r="2757" spans="1:19" ht="11.25" thickBot="1" x14ac:dyDescent="0.2">
      <c r="A2757" s="106" t="s">
        <v>357</v>
      </c>
      <c r="B2757" s="106" t="s">
        <v>358</v>
      </c>
      <c r="C2757" s="130" t="s">
        <v>68</v>
      </c>
    </row>
    <row r="2758" spans="1:19" ht="11.25" thickBot="1" x14ac:dyDescent="0.2">
      <c r="A2758" s="112"/>
      <c r="B2758" s="112"/>
      <c r="C2758" s="130" t="s">
        <v>111</v>
      </c>
    </row>
    <row r="2759" spans="1:19" ht="11.25" thickBot="1" x14ac:dyDescent="0.2">
      <c r="A2759" s="107">
        <v>1</v>
      </c>
      <c r="B2759" s="132">
        <v>0.50442129629629628</v>
      </c>
      <c r="C2759" s="108">
        <v>2E-3</v>
      </c>
    </row>
    <row r="2760" spans="1:19" ht="11.25" thickBot="1" x14ac:dyDescent="0.2">
      <c r="A2760" s="112"/>
    </row>
    <row r="2761" spans="1:19" ht="11.25" thickBot="1" x14ac:dyDescent="0.2">
      <c r="A2761" s="107">
        <v>2</v>
      </c>
      <c r="B2761" s="132">
        <v>0.50459490740740742</v>
      </c>
      <c r="C2761" s="108">
        <v>2E-3</v>
      </c>
    </row>
    <row r="2762" spans="1:19" ht="11.25" thickBot="1" x14ac:dyDescent="0.2">
      <c r="A2762" s="112"/>
    </row>
    <row r="2763" spans="1:19" ht="11.25" thickBot="1" x14ac:dyDescent="0.2">
      <c r="A2763" s="107">
        <v>3</v>
      </c>
      <c r="B2763" s="132">
        <v>0.5047800925925926</v>
      </c>
      <c r="C2763" s="108">
        <v>2E-3</v>
      </c>
    </row>
    <row r="2764" spans="1:19" ht="11.25" thickBot="1" x14ac:dyDescent="0.2">
      <c r="A2764" s="112"/>
    </row>
    <row r="2765" spans="1:19" ht="11.25" thickBot="1" x14ac:dyDescent="0.2">
      <c r="A2765" s="135" t="s">
        <v>362</v>
      </c>
      <c r="B2765" s="112"/>
      <c r="C2765" s="136">
        <v>2E-3</v>
      </c>
    </row>
    <row r="2766" spans="1:19" ht="11.25" thickBot="1" x14ac:dyDescent="0.2">
      <c r="A2766" s="112"/>
    </row>
    <row r="2767" spans="1:19" ht="11.25" thickBot="1" x14ac:dyDescent="0.2">
      <c r="A2767" s="138" t="s">
        <v>364</v>
      </c>
      <c r="B2767" s="112"/>
      <c r="C2767" s="136">
        <v>0</v>
      </c>
    </row>
    <row r="2768" spans="1:19" ht="11.25" thickBot="1" x14ac:dyDescent="0.2">
      <c r="A2768" s="112"/>
    </row>
    <row r="2769" spans="1:19" ht="11.25" thickBot="1" x14ac:dyDescent="0.2">
      <c r="A2769" s="139" t="s">
        <v>366</v>
      </c>
      <c r="B2769" s="112"/>
      <c r="C2769" s="136">
        <v>12.5</v>
      </c>
    </row>
    <row r="2770" spans="1:19" ht="10.5" x14ac:dyDescent="0.15">
      <c r="A2770" s="112"/>
    </row>
    <row r="2771" spans="1:19" x14ac:dyDescent="0.15">
      <c r="A2771" s="129"/>
      <c r="B2771" s="86" t="s">
        <v>1307</v>
      </c>
    </row>
    <row r="2772" spans="1:19" ht="9.75" thickBot="1" x14ac:dyDescent="0.2">
      <c r="A2772" s="81" t="s">
        <v>356</v>
      </c>
    </row>
    <row r="2773" spans="1:19" ht="11.25" thickBot="1" x14ac:dyDescent="0.2">
      <c r="A2773" s="106" t="s">
        <v>357</v>
      </c>
      <c r="B2773" s="106" t="s">
        <v>358</v>
      </c>
      <c r="C2773" s="130" t="s">
        <v>0</v>
      </c>
      <c r="D2773" s="130" t="s">
        <v>1</v>
      </c>
      <c r="E2773" s="130" t="s">
        <v>2</v>
      </c>
      <c r="F2773" s="130" t="s">
        <v>3</v>
      </c>
      <c r="G2773" s="130" t="s">
        <v>4</v>
      </c>
      <c r="H2773" s="130" t="s">
        <v>5</v>
      </c>
      <c r="I2773" s="131" t="s">
        <v>6</v>
      </c>
      <c r="J2773" s="131" t="s">
        <v>7</v>
      </c>
      <c r="K2773" s="130" t="s">
        <v>8</v>
      </c>
      <c r="L2773" s="130" t="s">
        <v>9</v>
      </c>
      <c r="M2773" s="130" t="s">
        <v>10</v>
      </c>
      <c r="N2773" s="130" t="s">
        <v>11</v>
      </c>
      <c r="O2773" s="130" t="s">
        <v>12</v>
      </c>
      <c r="P2773" s="130" t="s">
        <v>13</v>
      </c>
      <c r="Q2773" s="130" t="s">
        <v>14</v>
      </c>
      <c r="R2773" s="130" t="s">
        <v>15</v>
      </c>
      <c r="S2773" s="130" t="s">
        <v>16</v>
      </c>
    </row>
    <row r="2774" spans="1:19" ht="11.25" thickBot="1" x14ac:dyDescent="0.2">
      <c r="A2774" s="112"/>
      <c r="B2774" s="112"/>
      <c r="C2774" s="130" t="s">
        <v>111</v>
      </c>
      <c r="D2774" s="130" t="s">
        <v>111</v>
      </c>
      <c r="E2774" s="130" t="s">
        <v>111</v>
      </c>
      <c r="F2774" s="130" t="s">
        <v>111</v>
      </c>
      <c r="G2774" s="130" t="s">
        <v>111</v>
      </c>
      <c r="H2774" s="130" t="s">
        <v>111</v>
      </c>
      <c r="I2774" s="131" t="s">
        <v>111</v>
      </c>
      <c r="J2774" s="131" t="s">
        <v>111</v>
      </c>
      <c r="K2774" s="130" t="s">
        <v>111</v>
      </c>
      <c r="L2774" s="130" t="s">
        <v>111</v>
      </c>
      <c r="M2774" s="130" t="s">
        <v>111</v>
      </c>
      <c r="N2774" s="130" t="s">
        <v>111</v>
      </c>
      <c r="O2774" s="130" t="s">
        <v>111</v>
      </c>
      <c r="P2774" s="130" t="s">
        <v>111</v>
      </c>
      <c r="Q2774" s="130" t="s">
        <v>111</v>
      </c>
      <c r="R2774" s="130" t="s">
        <v>111</v>
      </c>
      <c r="S2774" s="130" t="s">
        <v>111</v>
      </c>
    </row>
    <row r="2775" spans="1:19" ht="11.25" thickBot="1" x14ac:dyDescent="0.2">
      <c r="A2775" s="107">
        <v>1</v>
      </c>
      <c r="B2775" s="132">
        <v>0.50957175925925924</v>
      </c>
      <c r="C2775" s="108">
        <v>-7.1319999999999997</v>
      </c>
      <c r="D2775" s="108">
        <v>9.6000000000000002E-2</v>
      </c>
      <c r="E2775" s="108">
        <v>-1.1599999999999999</v>
      </c>
      <c r="F2775" s="108">
        <v>0.36899999999999999</v>
      </c>
      <c r="G2775" s="108">
        <v>-16.68</v>
      </c>
      <c r="H2775" s="108">
        <v>-9.2669999999999995</v>
      </c>
      <c r="I2775" s="133">
        <v>1.1411199999999999</v>
      </c>
      <c r="J2775" s="134" t="s">
        <v>1308</v>
      </c>
      <c r="K2775" s="108">
        <v>9.7309999999999999</v>
      </c>
      <c r="L2775" s="108">
        <v>0</v>
      </c>
      <c r="M2775" s="108">
        <v>-6.0000000000000001E-3</v>
      </c>
      <c r="N2775" s="108">
        <v>-1.7999999999999999E-2</v>
      </c>
      <c r="O2775" s="108">
        <v>-5.3999999999999999E-2</v>
      </c>
      <c r="P2775" s="108">
        <v>-0.433</v>
      </c>
      <c r="Q2775" s="108">
        <v>-2.5999999999999999E-2</v>
      </c>
      <c r="R2775" s="108">
        <v>-2E-3</v>
      </c>
      <c r="S2775" s="108">
        <v>-8.7999999999999995E-2</v>
      </c>
    </row>
    <row r="2776" spans="1:19" ht="11.25" thickBot="1" x14ac:dyDescent="0.2">
      <c r="A2776" s="112"/>
    </row>
    <row r="2777" spans="1:19" ht="11.25" thickBot="1" x14ac:dyDescent="0.2">
      <c r="A2777" s="107">
        <v>2</v>
      </c>
      <c r="B2777" s="132">
        <v>0.50976851851851845</v>
      </c>
      <c r="C2777" s="108">
        <v>-7.23</v>
      </c>
      <c r="D2777" s="108">
        <v>0.12</v>
      </c>
      <c r="E2777" s="108">
        <v>-1.1259999999999999</v>
      </c>
      <c r="F2777" s="108">
        <v>0.14000000000000001</v>
      </c>
      <c r="G2777" s="108">
        <v>-16.54</v>
      </c>
      <c r="H2777" s="108">
        <v>3.532</v>
      </c>
      <c r="I2777" s="133">
        <v>1.14594</v>
      </c>
      <c r="J2777" s="134" t="s">
        <v>1309</v>
      </c>
      <c r="K2777" s="108">
        <v>10</v>
      </c>
      <c r="L2777" s="108">
        <v>-3.0000000000000001E-3</v>
      </c>
      <c r="M2777" s="108">
        <v>-5.0000000000000001E-3</v>
      </c>
      <c r="N2777" s="108">
        <v>-2.3E-2</v>
      </c>
      <c r="O2777" s="108">
        <v>-5.6000000000000001E-2</v>
      </c>
      <c r="P2777" s="108">
        <v>-0.33100000000000002</v>
      </c>
      <c r="Q2777" s="108">
        <v>-2.7E-2</v>
      </c>
      <c r="R2777" s="108">
        <v>-7.0000000000000001E-3</v>
      </c>
      <c r="S2777" s="108">
        <v>-8.5999999999999993E-2</v>
      </c>
    </row>
    <row r="2778" spans="1:19" ht="11.25" thickBot="1" x14ac:dyDescent="0.2">
      <c r="A2778" s="112"/>
    </row>
    <row r="2779" spans="1:19" ht="11.25" thickBot="1" x14ac:dyDescent="0.2">
      <c r="A2779" s="107">
        <v>3</v>
      </c>
      <c r="B2779" s="132">
        <v>0.50995370370370374</v>
      </c>
      <c r="C2779" s="108">
        <v>-6.931</v>
      </c>
      <c r="D2779" s="108">
        <v>0.113</v>
      </c>
      <c r="E2779" s="108">
        <v>-1.1200000000000001</v>
      </c>
      <c r="F2779" s="108">
        <v>1.603</v>
      </c>
      <c r="G2779" s="108">
        <v>-17.28</v>
      </c>
      <c r="H2779" s="108">
        <v>-1.5980000000000001</v>
      </c>
      <c r="I2779" s="133">
        <v>1.15842</v>
      </c>
      <c r="J2779" s="134" t="s">
        <v>1310</v>
      </c>
      <c r="K2779" s="108">
        <v>8.0879999999999992</v>
      </c>
      <c r="L2779" s="108">
        <v>3.0000000000000001E-3</v>
      </c>
      <c r="M2779" s="108">
        <v>-1E-3</v>
      </c>
      <c r="N2779" s="108">
        <v>-2.1000000000000001E-2</v>
      </c>
      <c r="O2779" s="108">
        <v>-5.7000000000000002E-2</v>
      </c>
      <c r="P2779" s="108">
        <v>-0.28299999999999997</v>
      </c>
      <c r="Q2779" s="108">
        <v>-2.7E-2</v>
      </c>
      <c r="R2779" s="108">
        <v>-1E-3</v>
      </c>
      <c r="S2779" s="108">
        <v>-7.3999999999999996E-2</v>
      </c>
    </row>
    <row r="2780" spans="1:19" ht="11.25" thickBot="1" x14ac:dyDescent="0.2">
      <c r="A2780" s="112"/>
    </row>
    <row r="2781" spans="1:19" ht="11.25" thickBot="1" x14ac:dyDescent="0.2">
      <c r="A2781" s="135" t="s">
        <v>362</v>
      </c>
      <c r="B2781" s="112"/>
      <c r="C2781" s="136">
        <v>-7.0979999999999999</v>
      </c>
      <c r="D2781" s="136">
        <v>0.11</v>
      </c>
      <c r="E2781" s="136">
        <v>-1.135</v>
      </c>
      <c r="F2781" s="136">
        <v>0.70399999999999996</v>
      </c>
      <c r="G2781" s="136">
        <v>-16.829999999999998</v>
      </c>
      <c r="H2781" s="136">
        <v>-2.444</v>
      </c>
      <c r="I2781" s="137">
        <v>1.14849</v>
      </c>
      <c r="J2781" s="134" t="s">
        <v>1311</v>
      </c>
      <c r="K2781" s="136">
        <v>9.2739999999999991</v>
      </c>
      <c r="L2781" s="136">
        <v>0</v>
      </c>
      <c r="M2781" s="136">
        <v>-4.0000000000000001E-3</v>
      </c>
      <c r="N2781" s="136">
        <v>-0.02</v>
      </c>
      <c r="O2781" s="136">
        <v>-5.5E-2</v>
      </c>
      <c r="P2781" s="136">
        <v>-0.34899999999999998</v>
      </c>
      <c r="Q2781" s="136">
        <v>-2.7E-2</v>
      </c>
      <c r="R2781" s="136">
        <v>-3.0000000000000001E-3</v>
      </c>
      <c r="S2781" s="136">
        <v>-8.3000000000000004E-2</v>
      </c>
    </row>
    <row r="2782" spans="1:19" ht="11.25" thickBot="1" x14ac:dyDescent="0.2">
      <c r="A2782" s="112"/>
    </row>
    <row r="2783" spans="1:19" ht="11.25" thickBot="1" x14ac:dyDescent="0.2">
      <c r="A2783" s="138" t="s">
        <v>364</v>
      </c>
      <c r="B2783" s="112"/>
      <c r="C2783" s="136">
        <v>0.152</v>
      </c>
      <c r="D2783" s="136">
        <v>1.2999999999999999E-2</v>
      </c>
      <c r="E2783" s="136">
        <v>2.1999999999999999E-2</v>
      </c>
      <c r="F2783" s="136">
        <v>0.78700000000000003</v>
      </c>
      <c r="G2783" s="136">
        <v>0.39100000000000001</v>
      </c>
      <c r="H2783" s="136">
        <v>6.4409999999999998</v>
      </c>
      <c r="I2783" s="137">
        <v>8.9300000000000004E-3</v>
      </c>
      <c r="J2783" s="134" t="s">
        <v>1312</v>
      </c>
      <c r="K2783" s="136">
        <v>1.036</v>
      </c>
      <c r="L2783" s="136">
        <v>3.0000000000000001E-3</v>
      </c>
      <c r="M2783" s="136">
        <v>2E-3</v>
      </c>
      <c r="N2783" s="136">
        <v>3.0000000000000001E-3</v>
      </c>
      <c r="O2783" s="136">
        <v>1E-3</v>
      </c>
      <c r="P2783" s="136">
        <v>7.5999999999999998E-2</v>
      </c>
      <c r="Q2783" s="136">
        <v>0</v>
      </c>
      <c r="R2783" s="136">
        <v>3.0000000000000001E-3</v>
      </c>
      <c r="S2783" s="136">
        <v>8.0000000000000002E-3</v>
      </c>
    </row>
    <row r="2784" spans="1:19" ht="11.25" thickBot="1" x14ac:dyDescent="0.2">
      <c r="A2784" s="112"/>
    </row>
    <row r="2785" spans="1:19" ht="11.25" thickBot="1" x14ac:dyDescent="0.2">
      <c r="A2785" s="139" t="s">
        <v>366</v>
      </c>
      <c r="B2785" s="112"/>
      <c r="C2785" s="136">
        <v>2.1459999999999999</v>
      </c>
      <c r="D2785" s="136">
        <v>11.5</v>
      </c>
      <c r="E2785" s="136">
        <v>1.899</v>
      </c>
      <c r="F2785" s="136">
        <v>111.8</v>
      </c>
      <c r="G2785" s="136">
        <v>2.3239999999999998</v>
      </c>
      <c r="H2785" s="136">
        <v>263.5</v>
      </c>
      <c r="I2785" s="140">
        <v>0.77800000000000002</v>
      </c>
      <c r="J2785" s="134" t="s">
        <v>1313</v>
      </c>
      <c r="K2785" s="136">
        <v>11.17</v>
      </c>
      <c r="L2785" s="136">
        <v>2513</v>
      </c>
      <c r="M2785" s="136">
        <v>62.2</v>
      </c>
      <c r="N2785" s="136">
        <v>12.67</v>
      </c>
      <c r="O2785" s="136">
        <v>2.52</v>
      </c>
      <c r="P2785" s="136">
        <v>21.88</v>
      </c>
      <c r="Q2785" s="136">
        <v>1.2330000000000001</v>
      </c>
      <c r="R2785" s="136">
        <v>98.94</v>
      </c>
      <c r="S2785" s="136">
        <v>9.2509999999999994</v>
      </c>
    </row>
    <row r="2786" spans="1:19" ht="11.25" thickBot="1" x14ac:dyDescent="0.2">
      <c r="A2786" s="112"/>
    </row>
    <row r="2787" spans="1:19" ht="11.25" thickBot="1" x14ac:dyDescent="0.2">
      <c r="A2787" s="106" t="s">
        <v>357</v>
      </c>
      <c r="B2787" s="106" t="s">
        <v>358</v>
      </c>
      <c r="C2787" s="130" t="s">
        <v>17</v>
      </c>
      <c r="D2787" s="130" t="s">
        <v>18</v>
      </c>
      <c r="E2787" s="131" t="s">
        <v>19</v>
      </c>
      <c r="F2787" s="131" t="s">
        <v>20</v>
      </c>
      <c r="G2787" s="130" t="s">
        <v>21</v>
      </c>
      <c r="H2787" s="130" t="s">
        <v>22</v>
      </c>
      <c r="I2787" s="130" t="s">
        <v>23</v>
      </c>
      <c r="J2787" s="130" t="s">
        <v>24</v>
      </c>
      <c r="K2787" s="131" t="s">
        <v>25</v>
      </c>
      <c r="L2787" s="131" t="s">
        <v>26</v>
      </c>
      <c r="M2787" s="130" t="s">
        <v>27</v>
      </c>
      <c r="N2787" s="130" t="s">
        <v>28</v>
      </c>
      <c r="O2787" s="130" t="s">
        <v>29</v>
      </c>
      <c r="P2787" s="130" t="s">
        <v>30</v>
      </c>
      <c r="Q2787" s="130" t="s">
        <v>31</v>
      </c>
      <c r="R2787" s="130" t="s">
        <v>32</v>
      </c>
      <c r="S2787" s="130" t="s">
        <v>33</v>
      </c>
    </row>
    <row r="2788" spans="1:19" ht="11.25" thickBot="1" x14ac:dyDescent="0.2">
      <c r="A2788" s="112"/>
      <c r="B2788" s="112"/>
      <c r="C2788" s="130" t="s">
        <v>111</v>
      </c>
      <c r="D2788" s="130" t="s">
        <v>111</v>
      </c>
      <c r="E2788" s="131" t="s">
        <v>111</v>
      </c>
      <c r="F2788" s="131" t="s">
        <v>111</v>
      </c>
      <c r="G2788" s="130" t="s">
        <v>111</v>
      </c>
      <c r="H2788" s="130" t="s">
        <v>111</v>
      </c>
      <c r="I2788" s="130" t="s">
        <v>111</v>
      </c>
      <c r="J2788" s="130" t="s">
        <v>111</v>
      </c>
      <c r="K2788" s="131" t="s">
        <v>111</v>
      </c>
      <c r="L2788" s="131" t="s">
        <v>111</v>
      </c>
      <c r="M2788" s="130" t="s">
        <v>111</v>
      </c>
      <c r="N2788" s="130" t="s">
        <v>111</v>
      </c>
      <c r="O2788" s="130" t="s">
        <v>111</v>
      </c>
      <c r="P2788" s="130" t="s">
        <v>111</v>
      </c>
      <c r="Q2788" s="130" t="s">
        <v>111</v>
      </c>
      <c r="R2788" s="130" t="s">
        <v>111</v>
      </c>
      <c r="S2788" s="130" t="s">
        <v>111</v>
      </c>
    </row>
    <row r="2789" spans="1:19" ht="11.25" thickBot="1" x14ac:dyDescent="0.2">
      <c r="A2789" s="107">
        <v>1</v>
      </c>
      <c r="B2789" s="132">
        <v>0.50957175925925924</v>
      </c>
      <c r="C2789" s="108">
        <v>-4.5750000000000002</v>
      </c>
      <c r="D2789" s="108">
        <v>-2E-3</v>
      </c>
      <c r="E2789" s="133">
        <v>1.129</v>
      </c>
      <c r="F2789" s="133">
        <v>1.0164500000000001</v>
      </c>
      <c r="G2789" s="108">
        <v>5.5E-2</v>
      </c>
      <c r="H2789" s="108">
        <v>0.33600000000000002</v>
      </c>
      <c r="I2789" s="108">
        <v>0</v>
      </c>
      <c r="J2789" s="108">
        <v>-1.0999999999999999E-2</v>
      </c>
      <c r="K2789" s="133">
        <v>1.1508</v>
      </c>
      <c r="L2789" s="134" t="s">
        <v>1314</v>
      </c>
      <c r="M2789" s="108">
        <v>1.9E-2</v>
      </c>
      <c r="N2789" s="108">
        <v>-1.0999999999999999E-2</v>
      </c>
      <c r="O2789" s="108">
        <v>0</v>
      </c>
      <c r="P2789" s="108">
        <v>0</v>
      </c>
      <c r="Q2789" s="108">
        <v>0</v>
      </c>
      <c r="R2789" s="108">
        <v>0.23699999999999999</v>
      </c>
      <c r="S2789" s="108">
        <v>2E-3</v>
      </c>
    </row>
    <row r="2790" spans="1:19" ht="11.25" thickBot="1" x14ac:dyDescent="0.2">
      <c r="A2790" s="112"/>
    </row>
    <row r="2791" spans="1:19" ht="11.25" thickBot="1" x14ac:dyDescent="0.2">
      <c r="A2791" s="107">
        <v>2</v>
      </c>
      <c r="B2791" s="132">
        <v>0.50976851851851845</v>
      </c>
      <c r="C2791" s="108">
        <v>-4.59</v>
      </c>
      <c r="D2791" s="108">
        <v>-2E-3</v>
      </c>
      <c r="E2791" s="133">
        <v>1.1581600000000001</v>
      </c>
      <c r="F2791" s="133">
        <v>1.0218799999999999</v>
      </c>
      <c r="G2791" s="108">
        <v>7.5999999999999998E-2</v>
      </c>
      <c r="H2791" s="108">
        <v>0.84799999999999998</v>
      </c>
      <c r="I2791" s="108">
        <v>1E-3</v>
      </c>
      <c r="J2791" s="108">
        <v>-1.0999999999999999E-2</v>
      </c>
      <c r="K2791" s="133">
        <v>1.16536</v>
      </c>
      <c r="L2791" s="134" t="s">
        <v>1315</v>
      </c>
      <c r="M2791" s="108">
        <v>0.02</v>
      </c>
      <c r="N2791" s="108">
        <v>-1.2E-2</v>
      </c>
      <c r="O2791" s="108">
        <v>0</v>
      </c>
      <c r="P2791" s="108">
        <v>0</v>
      </c>
      <c r="Q2791" s="108">
        <v>0</v>
      </c>
      <c r="R2791" s="108">
        <v>0.16900000000000001</v>
      </c>
      <c r="S2791" s="108">
        <v>0</v>
      </c>
    </row>
    <row r="2792" spans="1:19" ht="11.25" thickBot="1" x14ac:dyDescent="0.2">
      <c r="A2792" s="112"/>
    </row>
    <row r="2793" spans="1:19" ht="11.25" thickBot="1" x14ac:dyDescent="0.2">
      <c r="A2793" s="107">
        <v>3</v>
      </c>
      <c r="B2793" s="132">
        <v>0.50995370370370374</v>
      </c>
      <c r="C2793" s="108">
        <v>-4.5810000000000004</v>
      </c>
      <c r="D2793" s="108">
        <v>-1E-3</v>
      </c>
      <c r="E2793" s="133">
        <v>1.1692400000000001</v>
      </c>
      <c r="F2793" s="133">
        <v>1.0178199999999999</v>
      </c>
      <c r="G2793" s="108">
        <v>-2.1999999999999999E-2</v>
      </c>
      <c r="H2793" s="108">
        <v>-0.41399999999999998</v>
      </c>
      <c r="I2793" s="108">
        <v>0</v>
      </c>
      <c r="J2793" s="108">
        <v>-1.2E-2</v>
      </c>
      <c r="K2793" s="133">
        <v>1.17689</v>
      </c>
      <c r="L2793" s="134" t="s">
        <v>1316</v>
      </c>
      <c r="M2793" s="108">
        <v>1.6E-2</v>
      </c>
      <c r="N2793" s="108">
        <v>-0.01</v>
      </c>
      <c r="O2793" s="108">
        <v>0</v>
      </c>
      <c r="P2793" s="108">
        <v>0</v>
      </c>
      <c r="Q2793" s="108">
        <v>0</v>
      </c>
      <c r="R2793" s="108">
        <v>0.214</v>
      </c>
      <c r="S2793" s="108">
        <v>0</v>
      </c>
    </row>
    <row r="2794" spans="1:19" ht="11.25" thickBot="1" x14ac:dyDescent="0.2">
      <c r="A2794" s="112"/>
    </row>
    <row r="2795" spans="1:19" ht="11.25" thickBot="1" x14ac:dyDescent="0.2">
      <c r="A2795" s="135" t="s">
        <v>362</v>
      </c>
      <c r="B2795" s="112"/>
      <c r="C2795" s="136">
        <v>-4.5819999999999999</v>
      </c>
      <c r="D2795" s="136">
        <v>-2E-3</v>
      </c>
      <c r="E2795" s="137">
        <v>1.1521300000000001</v>
      </c>
      <c r="F2795" s="137">
        <v>1.0187200000000001</v>
      </c>
      <c r="G2795" s="136">
        <v>3.5999999999999997E-2</v>
      </c>
      <c r="H2795" s="136">
        <v>0.25700000000000001</v>
      </c>
      <c r="I2795" s="136">
        <v>1E-3</v>
      </c>
      <c r="J2795" s="136">
        <v>-1.0999999999999999E-2</v>
      </c>
      <c r="K2795" s="137">
        <v>1.16435</v>
      </c>
      <c r="L2795" s="134" t="s">
        <v>1317</v>
      </c>
      <c r="M2795" s="136">
        <v>1.7999999999999999E-2</v>
      </c>
      <c r="N2795" s="136">
        <v>-1.0999999999999999E-2</v>
      </c>
      <c r="O2795" s="136">
        <v>0</v>
      </c>
      <c r="P2795" s="136">
        <v>0</v>
      </c>
      <c r="Q2795" s="136">
        <v>0</v>
      </c>
      <c r="R2795" s="136">
        <v>0.20699999999999999</v>
      </c>
      <c r="S2795" s="136">
        <v>1E-3</v>
      </c>
    </row>
    <row r="2796" spans="1:19" ht="11.25" thickBot="1" x14ac:dyDescent="0.2">
      <c r="A2796" s="112"/>
    </row>
    <row r="2797" spans="1:19" ht="11.25" thickBot="1" x14ac:dyDescent="0.2">
      <c r="A2797" s="138" t="s">
        <v>364</v>
      </c>
      <c r="B2797" s="112"/>
      <c r="C2797" s="136">
        <v>8.0000000000000002E-3</v>
      </c>
      <c r="D2797" s="136">
        <v>0</v>
      </c>
      <c r="E2797" s="137">
        <v>2.0789999999999999E-2</v>
      </c>
      <c r="F2797" s="137">
        <v>2.82E-3</v>
      </c>
      <c r="G2797" s="136">
        <v>5.1999999999999998E-2</v>
      </c>
      <c r="H2797" s="136">
        <v>0.63500000000000001</v>
      </c>
      <c r="I2797" s="136">
        <v>1E-3</v>
      </c>
      <c r="J2797" s="136">
        <v>0</v>
      </c>
      <c r="K2797" s="137">
        <v>1.308E-2</v>
      </c>
      <c r="L2797" s="134" t="s">
        <v>1014</v>
      </c>
      <c r="M2797" s="136">
        <v>2E-3</v>
      </c>
      <c r="N2797" s="136">
        <v>1E-3</v>
      </c>
      <c r="O2797" s="136">
        <v>0</v>
      </c>
      <c r="P2797" s="136">
        <v>0</v>
      </c>
      <c r="Q2797" s="136">
        <v>0</v>
      </c>
      <c r="R2797" s="136">
        <v>3.5000000000000003E-2</v>
      </c>
      <c r="S2797" s="136">
        <v>1E-3</v>
      </c>
    </row>
    <row r="2798" spans="1:19" ht="11.25" thickBot="1" x14ac:dyDescent="0.2">
      <c r="A2798" s="112"/>
    </row>
    <row r="2799" spans="1:19" ht="11.25" thickBot="1" x14ac:dyDescent="0.2">
      <c r="A2799" s="139" t="s">
        <v>366</v>
      </c>
      <c r="B2799" s="112"/>
      <c r="C2799" s="136">
        <v>0.16400000000000001</v>
      </c>
      <c r="D2799" s="136">
        <v>27.61</v>
      </c>
      <c r="E2799" s="140">
        <v>1.804</v>
      </c>
      <c r="F2799" s="140">
        <v>0.27700000000000002</v>
      </c>
      <c r="G2799" s="136">
        <v>142.5</v>
      </c>
      <c r="H2799" s="136">
        <v>247.5</v>
      </c>
      <c r="I2799" s="136">
        <v>111.5</v>
      </c>
      <c r="J2799" s="136">
        <v>3.21</v>
      </c>
      <c r="K2799" s="140">
        <v>1.123</v>
      </c>
      <c r="L2799" s="134" t="s">
        <v>1318</v>
      </c>
      <c r="M2799" s="136">
        <v>10.48</v>
      </c>
      <c r="N2799" s="136">
        <v>7.3730000000000002</v>
      </c>
      <c r="O2799" s="136">
        <v>162.69999999999999</v>
      </c>
      <c r="P2799" s="136">
        <v>177.9</v>
      </c>
      <c r="Q2799" s="136">
        <v>80.040000000000006</v>
      </c>
      <c r="R2799" s="136">
        <v>16.739999999999998</v>
      </c>
      <c r="S2799" s="136">
        <v>118.6</v>
      </c>
    </row>
    <row r="2800" spans="1:19" ht="11.25" thickBot="1" x14ac:dyDescent="0.2">
      <c r="A2800" s="112"/>
    </row>
    <row r="2801" spans="1:19" ht="11.25" thickBot="1" x14ac:dyDescent="0.2">
      <c r="A2801" s="106" t="s">
        <v>357</v>
      </c>
      <c r="B2801" s="106" t="s">
        <v>358</v>
      </c>
      <c r="C2801" s="131" t="s">
        <v>34</v>
      </c>
      <c r="D2801" s="131" t="s">
        <v>35</v>
      </c>
      <c r="E2801" s="130" t="s">
        <v>36</v>
      </c>
      <c r="F2801" s="130" t="s">
        <v>37</v>
      </c>
      <c r="G2801" s="130" t="s">
        <v>38</v>
      </c>
      <c r="H2801" s="130" t="s">
        <v>39</v>
      </c>
      <c r="I2801" s="130" t="s">
        <v>40</v>
      </c>
      <c r="J2801" s="130" t="s">
        <v>41</v>
      </c>
      <c r="K2801" s="130" t="s">
        <v>42</v>
      </c>
      <c r="L2801" s="130" t="s">
        <v>43</v>
      </c>
      <c r="M2801" s="130" t="s">
        <v>44</v>
      </c>
      <c r="N2801" s="130" t="s">
        <v>45</v>
      </c>
      <c r="O2801" s="130" t="s">
        <v>46</v>
      </c>
      <c r="P2801" s="130" t="s">
        <v>47</v>
      </c>
      <c r="Q2801" s="130" t="s">
        <v>48</v>
      </c>
      <c r="R2801" s="130" t="s">
        <v>49</v>
      </c>
      <c r="S2801" s="130" t="s">
        <v>50</v>
      </c>
    </row>
    <row r="2802" spans="1:19" ht="11.25" thickBot="1" x14ac:dyDescent="0.2">
      <c r="A2802" s="112"/>
      <c r="B2802" s="112"/>
      <c r="C2802" s="131" t="s">
        <v>111</v>
      </c>
      <c r="D2802" s="131" t="s">
        <v>111</v>
      </c>
      <c r="E2802" s="130" t="s">
        <v>111</v>
      </c>
      <c r="F2802" s="130" t="s">
        <v>111</v>
      </c>
      <c r="G2802" s="130" t="s">
        <v>111</v>
      </c>
      <c r="H2802" s="130" t="s">
        <v>111</v>
      </c>
      <c r="I2802" s="130" t="s">
        <v>111</v>
      </c>
      <c r="J2802" s="130" t="s">
        <v>111</v>
      </c>
      <c r="K2802" s="130" t="s">
        <v>111</v>
      </c>
      <c r="L2802" s="130" t="s">
        <v>111</v>
      </c>
      <c r="M2802" s="130" t="s">
        <v>111</v>
      </c>
      <c r="N2802" s="130" t="s">
        <v>111</v>
      </c>
      <c r="O2802" s="130" t="s">
        <v>111</v>
      </c>
      <c r="P2802" s="130" t="s">
        <v>111</v>
      </c>
      <c r="Q2802" s="130" t="s">
        <v>111</v>
      </c>
      <c r="R2802" s="130" t="s">
        <v>111</v>
      </c>
      <c r="S2802" s="130" t="s">
        <v>111</v>
      </c>
    </row>
    <row r="2803" spans="1:19" ht="11.25" thickBot="1" x14ac:dyDescent="0.2">
      <c r="A2803" s="107">
        <v>1</v>
      </c>
      <c r="B2803" s="132">
        <v>0.50957175925925924</v>
      </c>
      <c r="C2803" s="133">
        <v>1.08083</v>
      </c>
      <c r="D2803" s="134" t="s">
        <v>1319</v>
      </c>
      <c r="E2803" s="108">
        <v>3.0000000000000001E-3</v>
      </c>
      <c r="F2803" s="108">
        <v>0</v>
      </c>
      <c r="G2803" s="108">
        <v>4.0000000000000001E-3</v>
      </c>
      <c r="H2803" s="108">
        <v>0</v>
      </c>
      <c r="I2803" s="108">
        <v>-6.0000000000000001E-3</v>
      </c>
      <c r="J2803" s="108">
        <v>-6.0000000000000001E-3</v>
      </c>
      <c r="K2803" s="108">
        <v>0</v>
      </c>
      <c r="L2803" s="108">
        <v>-1.2E-2</v>
      </c>
      <c r="M2803" s="108">
        <v>0</v>
      </c>
      <c r="N2803" s="108">
        <v>-1E-3</v>
      </c>
      <c r="O2803" s="108">
        <v>0</v>
      </c>
      <c r="P2803" s="108">
        <v>0</v>
      </c>
      <c r="Q2803" s="108">
        <v>0</v>
      </c>
      <c r="R2803" s="108">
        <v>0</v>
      </c>
      <c r="S2803" s="108">
        <v>0</v>
      </c>
    </row>
    <row r="2804" spans="1:19" ht="11.25" thickBot="1" x14ac:dyDescent="0.2">
      <c r="A2804" s="112"/>
    </row>
    <row r="2805" spans="1:19" ht="11.25" thickBot="1" x14ac:dyDescent="0.2">
      <c r="A2805" s="107">
        <v>2</v>
      </c>
      <c r="B2805" s="132">
        <v>0.50976851851851845</v>
      </c>
      <c r="C2805" s="133">
        <v>1.1088100000000001</v>
      </c>
      <c r="D2805" s="134" t="s">
        <v>1320</v>
      </c>
      <c r="E2805" s="108">
        <v>0</v>
      </c>
      <c r="F2805" s="108">
        <v>1E-3</v>
      </c>
      <c r="G2805" s="108">
        <v>-1E-3</v>
      </c>
      <c r="H2805" s="108">
        <v>0</v>
      </c>
      <c r="I2805" s="108">
        <v>-1.2E-2</v>
      </c>
      <c r="J2805" s="108">
        <v>-6.0000000000000001E-3</v>
      </c>
      <c r="K2805" s="108">
        <v>0</v>
      </c>
      <c r="L2805" s="108">
        <v>-1.2E-2</v>
      </c>
      <c r="M2805" s="108">
        <v>0</v>
      </c>
      <c r="N2805" s="108">
        <v>0</v>
      </c>
      <c r="O2805" s="108">
        <v>0</v>
      </c>
      <c r="P2805" s="108">
        <v>0</v>
      </c>
      <c r="Q2805" s="108">
        <v>0</v>
      </c>
      <c r="R2805" s="108">
        <v>0</v>
      </c>
      <c r="S2805" s="108">
        <v>0</v>
      </c>
    </row>
    <row r="2806" spans="1:19" ht="11.25" thickBot="1" x14ac:dyDescent="0.2">
      <c r="A2806" s="112"/>
    </row>
    <row r="2807" spans="1:19" ht="11.25" thickBot="1" x14ac:dyDescent="0.2">
      <c r="A2807" s="107">
        <v>3</v>
      </c>
      <c r="B2807" s="132">
        <v>0.50995370370370374</v>
      </c>
      <c r="C2807" s="133">
        <v>1.11646</v>
      </c>
      <c r="D2807" s="134" t="s">
        <v>1321</v>
      </c>
      <c r="E2807" s="108">
        <v>1E-3</v>
      </c>
      <c r="F2807" s="108">
        <v>1E-3</v>
      </c>
      <c r="G2807" s="108">
        <v>3.0000000000000001E-3</v>
      </c>
      <c r="H2807" s="108">
        <v>0</v>
      </c>
      <c r="I2807" s="108">
        <v>-7.0000000000000001E-3</v>
      </c>
      <c r="J2807" s="108">
        <v>-6.0000000000000001E-3</v>
      </c>
      <c r="K2807" s="108">
        <v>0</v>
      </c>
      <c r="L2807" s="108">
        <v>-1.0999999999999999E-2</v>
      </c>
      <c r="M2807" s="108">
        <v>0</v>
      </c>
      <c r="N2807" s="108">
        <v>-1E-3</v>
      </c>
      <c r="O2807" s="108">
        <v>0</v>
      </c>
      <c r="P2807" s="108">
        <v>0</v>
      </c>
      <c r="Q2807" s="108">
        <v>0</v>
      </c>
      <c r="R2807" s="108">
        <v>0</v>
      </c>
      <c r="S2807" s="108">
        <v>0</v>
      </c>
    </row>
    <row r="2808" spans="1:19" ht="11.25" thickBot="1" x14ac:dyDescent="0.2">
      <c r="A2808" s="112"/>
    </row>
    <row r="2809" spans="1:19" ht="11.25" thickBot="1" x14ac:dyDescent="0.2">
      <c r="A2809" s="135" t="s">
        <v>362</v>
      </c>
      <c r="B2809" s="112"/>
      <c r="C2809" s="137">
        <v>1.1020300000000001</v>
      </c>
      <c r="D2809" s="134" t="s">
        <v>1322</v>
      </c>
      <c r="E2809" s="136">
        <v>1E-3</v>
      </c>
      <c r="F2809" s="136">
        <v>1E-3</v>
      </c>
      <c r="G2809" s="136">
        <v>2E-3</v>
      </c>
      <c r="H2809" s="136">
        <v>0</v>
      </c>
      <c r="I2809" s="136">
        <v>-8.0000000000000002E-3</v>
      </c>
      <c r="J2809" s="136">
        <v>-6.0000000000000001E-3</v>
      </c>
      <c r="K2809" s="136">
        <v>0</v>
      </c>
      <c r="L2809" s="136">
        <v>-1.2E-2</v>
      </c>
      <c r="M2809" s="136">
        <v>0</v>
      </c>
      <c r="N2809" s="136">
        <v>-1E-3</v>
      </c>
      <c r="O2809" s="136">
        <v>0</v>
      </c>
      <c r="P2809" s="136">
        <v>0</v>
      </c>
      <c r="Q2809" s="136">
        <v>0</v>
      </c>
      <c r="R2809" s="136">
        <v>0</v>
      </c>
      <c r="S2809" s="136">
        <v>0</v>
      </c>
    </row>
    <row r="2810" spans="1:19" ht="11.25" thickBot="1" x14ac:dyDescent="0.2">
      <c r="A2810" s="112"/>
    </row>
    <row r="2811" spans="1:19" ht="11.25" thickBot="1" x14ac:dyDescent="0.2">
      <c r="A2811" s="138" t="s">
        <v>364</v>
      </c>
      <c r="B2811" s="112"/>
      <c r="C2811" s="137">
        <v>1.8759999999999999E-2</v>
      </c>
      <c r="D2811" s="134" t="s">
        <v>1323</v>
      </c>
      <c r="E2811" s="136">
        <v>2E-3</v>
      </c>
      <c r="F2811" s="136">
        <v>0</v>
      </c>
      <c r="G2811" s="136">
        <v>3.0000000000000001E-3</v>
      </c>
      <c r="H2811" s="136">
        <v>0</v>
      </c>
      <c r="I2811" s="136">
        <v>3.0000000000000001E-3</v>
      </c>
      <c r="J2811" s="136">
        <v>0</v>
      </c>
      <c r="K2811" s="136">
        <v>0</v>
      </c>
      <c r="L2811" s="136">
        <v>0</v>
      </c>
      <c r="M2811" s="136">
        <v>0</v>
      </c>
      <c r="N2811" s="136">
        <v>0</v>
      </c>
      <c r="O2811" s="136">
        <v>0</v>
      </c>
      <c r="P2811" s="136">
        <v>0</v>
      </c>
      <c r="Q2811" s="136">
        <v>0</v>
      </c>
      <c r="R2811" s="136">
        <v>0</v>
      </c>
      <c r="S2811" s="136">
        <v>0</v>
      </c>
    </row>
    <row r="2812" spans="1:19" ht="11.25" thickBot="1" x14ac:dyDescent="0.2">
      <c r="A2812" s="112"/>
    </row>
    <row r="2813" spans="1:19" ht="11.25" thickBot="1" x14ac:dyDescent="0.2">
      <c r="A2813" s="139" t="s">
        <v>366</v>
      </c>
      <c r="B2813" s="112"/>
      <c r="C2813" s="140">
        <v>1.702</v>
      </c>
      <c r="D2813" s="134" t="s">
        <v>1324</v>
      </c>
      <c r="E2813" s="136">
        <v>144.5</v>
      </c>
      <c r="F2813" s="136">
        <v>63.87</v>
      </c>
      <c r="G2813" s="136">
        <v>148.30000000000001</v>
      </c>
      <c r="H2813" s="136">
        <v>112.4</v>
      </c>
      <c r="I2813" s="136">
        <v>38.630000000000003</v>
      </c>
      <c r="J2813" s="136">
        <v>2.6160000000000001</v>
      </c>
      <c r="K2813" s="136">
        <v>47.18</v>
      </c>
      <c r="L2813" s="136">
        <v>3.3719999999999999</v>
      </c>
      <c r="M2813" s="136">
        <v>54.63</v>
      </c>
      <c r="N2813" s="136">
        <v>28.2</v>
      </c>
      <c r="O2813" s="136">
        <v>3.4000000000000002E-2</v>
      </c>
      <c r="P2813" s="136">
        <v>2394</v>
      </c>
      <c r="Q2813" s="136">
        <v>52.69</v>
      </c>
      <c r="R2813" s="136">
        <v>347.1</v>
      </c>
      <c r="S2813" s="136">
        <v>29.57</v>
      </c>
    </row>
    <row r="2814" spans="1:19" ht="11.25" thickBot="1" x14ac:dyDescent="0.2">
      <c r="A2814" s="112"/>
    </row>
    <row r="2815" spans="1:19" ht="11.25" thickBot="1" x14ac:dyDescent="0.2">
      <c r="A2815" s="106" t="s">
        <v>357</v>
      </c>
      <c r="B2815" s="106" t="s">
        <v>358</v>
      </c>
      <c r="C2815" s="130" t="s">
        <v>51</v>
      </c>
      <c r="D2815" s="130" t="s">
        <v>52</v>
      </c>
      <c r="E2815" s="130" t="s">
        <v>53</v>
      </c>
      <c r="F2815" s="130" t="s">
        <v>54</v>
      </c>
      <c r="G2815" s="130" t="s">
        <v>55</v>
      </c>
      <c r="H2815" s="130" t="s">
        <v>56</v>
      </c>
      <c r="I2815" s="130" t="s">
        <v>57</v>
      </c>
      <c r="J2815" s="130" t="s">
        <v>58</v>
      </c>
      <c r="K2815" s="130" t="s">
        <v>59</v>
      </c>
      <c r="L2815" s="130" t="s">
        <v>60</v>
      </c>
      <c r="M2815" s="130" t="s">
        <v>61</v>
      </c>
      <c r="N2815" s="130" t="s">
        <v>62</v>
      </c>
      <c r="O2815" s="130" t="s">
        <v>63</v>
      </c>
      <c r="P2815" s="130" t="s">
        <v>64</v>
      </c>
      <c r="Q2815" s="131" t="s">
        <v>65</v>
      </c>
      <c r="R2815" s="131" t="s">
        <v>66</v>
      </c>
      <c r="S2815" s="130" t="s">
        <v>67</v>
      </c>
    </row>
    <row r="2816" spans="1:19" ht="11.25" thickBot="1" x14ac:dyDescent="0.2">
      <c r="A2816" s="112"/>
      <c r="B2816" s="112"/>
      <c r="C2816" s="130" t="s">
        <v>111</v>
      </c>
      <c r="D2816" s="130" t="s">
        <v>111</v>
      </c>
      <c r="E2816" s="130" t="s">
        <v>111</v>
      </c>
      <c r="F2816" s="130" t="s">
        <v>111</v>
      </c>
      <c r="G2816" s="130" t="s">
        <v>111</v>
      </c>
      <c r="H2816" s="130" t="s">
        <v>111</v>
      </c>
      <c r="I2816" s="130" t="s">
        <v>111</v>
      </c>
      <c r="J2816" s="130" t="s">
        <v>111</v>
      </c>
      <c r="K2816" s="130" t="s">
        <v>111</v>
      </c>
      <c r="L2816" s="130" t="s">
        <v>111</v>
      </c>
      <c r="M2816" s="130" t="s">
        <v>111</v>
      </c>
      <c r="N2816" s="130" t="s">
        <v>111</v>
      </c>
      <c r="O2816" s="130" t="s">
        <v>111</v>
      </c>
      <c r="P2816" s="130" t="s">
        <v>111</v>
      </c>
      <c r="Q2816" s="131" t="s">
        <v>111</v>
      </c>
      <c r="R2816" s="131" t="s">
        <v>111</v>
      </c>
      <c r="S2816" s="130" t="s">
        <v>111</v>
      </c>
    </row>
    <row r="2817" spans="1:19" ht="11.25" thickBot="1" x14ac:dyDescent="0.2">
      <c r="A2817" s="107">
        <v>1</v>
      </c>
      <c r="B2817" s="132">
        <v>0.50957175925925924</v>
      </c>
      <c r="C2817" s="108">
        <v>0</v>
      </c>
      <c r="D2817" s="108">
        <v>0</v>
      </c>
      <c r="E2817" s="108">
        <v>0</v>
      </c>
      <c r="F2817" s="108">
        <v>0</v>
      </c>
      <c r="G2817" s="108">
        <v>0</v>
      </c>
      <c r="H2817" s="108">
        <v>1E-3</v>
      </c>
      <c r="I2817" s="108">
        <v>5.0000000000000001E-3</v>
      </c>
      <c r="J2817" s="108">
        <v>0</v>
      </c>
      <c r="K2817" s="108">
        <v>0</v>
      </c>
      <c r="L2817" s="108">
        <v>0</v>
      </c>
      <c r="M2817" s="108">
        <v>0</v>
      </c>
      <c r="N2817" s="108">
        <v>-6.0000000000000001E-3</v>
      </c>
      <c r="O2817" s="108">
        <v>-1E-3</v>
      </c>
      <c r="P2817" s="108">
        <v>0.03</v>
      </c>
      <c r="Q2817" s="133">
        <v>1.0149699999999999</v>
      </c>
      <c r="R2817" s="134" t="s">
        <v>1325</v>
      </c>
      <c r="S2817" s="108">
        <v>0</v>
      </c>
    </row>
    <row r="2818" spans="1:19" ht="11.25" thickBot="1" x14ac:dyDescent="0.2">
      <c r="A2818" s="112"/>
    </row>
    <row r="2819" spans="1:19" ht="11.25" thickBot="1" x14ac:dyDescent="0.2">
      <c r="A2819" s="107">
        <v>2</v>
      </c>
      <c r="B2819" s="132">
        <v>0.50976851851851845</v>
      </c>
      <c r="C2819" s="108">
        <v>0</v>
      </c>
      <c r="D2819" s="108">
        <v>0</v>
      </c>
      <c r="E2819" s="108">
        <v>0</v>
      </c>
      <c r="F2819" s="108">
        <v>0</v>
      </c>
      <c r="G2819" s="108">
        <v>0</v>
      </c>
      <c r="H2819" s="108">
        <v>1E-3</v>
      </c>
      <c r="I2819" s="108">
        <v>7.0000000000000001E-3</v>
      </c>
      <c r="J2819" s="108">
        <v>0</v>
      </c>
      <c r="K2819" s="108">
        <v>0</v>
      </c>
      <c r="L2819" s="108">
        <v>0</v>
      </c>
      <c r="M2819" s="108">
        <v>0</v>
      </c>
      <c r="N2819" s="108">
        <v>-7.0000000000000001E-3</v>
      </c>
      <c r="O2819" s="108">
        <v>0</v>
      </c>
      <c r="P2819" s="108">
        <v>2.7E-2</v>
      </c>
      <c r="Q2819" s="133">
        <v>1.0395099999999999</v>
      </c>
      <c r="R2819" s="134" t="s">
        <v>1326</v>
      </c>
      <c r="S2819" s="108">
        <v>0</v>
      </c>
    </row>
    <row r="2820" spans="1:19" ht="11.25" thickBot="1" x14ac:dyDescent="0.2">
      <c r="A2820" s="112"/>
    </row>
    <row r="2821" spans="1:19" ht="11.25" thickBot="1" x14ac:dyDescent="0.2">
      <c r="A2821" s="107">
        <v>3</v>
      </c>
      <c r="B2821" s="132">
        <v>0.50995370370370374</v>
      </c>
      <c r="C2821" s="108">
        <v>0</v>
      </c>
      <c r="D2821" s="108">
        <v>0</v>
      </c>
      <c r="E2821" s="108">
        <v>0</v>
      </c>
      <c r="F2821" s="108">
        <v>0</v>
      </c>
      <c r="G2821" s="108">
        <v>0</v>
      </c>
      <c r="H2821" s="108">
        <v>1E-3</v>
      </c>
      <c r="I2821" s="108">
        <v>8.9999999999999993E-3</v>
      </c>
      <c r="J2821" s="108">
        <v>0</v>
      </c>
      <c r="K2821" s="108">
        <v>0</v>
      </c>
      <c r="L2821" s="108">
        <v>0</v>
      </c>
      <c r="M2821" s="108">
        <v>0</v>
      </c>
      <c r="N2821" s="108">
        <v>-6.0000000000000001E-3</v>
      </c>
      <c r="O2821" s="108">
        <v>0</v>
      </c>
      <c r="P2821" s="108">
        <v>0.03</v>
      </c>
      <c r="Q2821" s="133">
        <v>1.04694</v>
      </c>
      <c r="R2821" s="134" t="s">
        <v>1327</v>
      </c>
      <c r="S2821" s="108">
        <v>0</v>
      </c>
    </row>
    <row r="2822" spans="1:19" ht="11.25" thickBot="1" x14ac:dyDescent="0.2">
      <c r="A2822" s="112"/>
    </row>
    <row r="2823" spans="1:19" ht="11.25" thickBot="1" x14ac:dyDescent="0.2">
      <c r="A2823" s="135" t="s">
        <v>362</v>
      </c>
      <c r="B2823" s="112"/>
      <c r="C2823" s="136">
        <v>0</v>
      </c>
      <c r="D2823" s="136">
        <v>0</v>
      </c>
      <c r="E2823" s="136">
        <v>0</v>
      </c>
      <c r="F2823" s="136">
        <v>0</v>
      </c>
      <c r="G2823" s="136">
        <v>0</v>
      </c>
      <c r="H2823" s="136">
        <v>1E-3</v>
      </c>
      <c r="I2823" s="136">
        <v>7.0000000000000001E-3</v>
      </c>
      <c r="J2823" s="136">
        <v>0</v>
      </c>
      <c r="K2823" s="136">
        <v>0</v>
      </c>
      <c r="L2823" s="136">
        <v>0</v>
      </c>
      <c r="M2823" s="136">
        <v>0</v>
      </c>
      <c r="N2823" s="136">
        <v>-6.0000000000000001E-3</v>
      </c>
      <c r="O2823" s="136">
        <v>0</v>
      </c>
      <c r="P2823" s="136">
        <v>2.9000000000000001E-2</v>
      </c>
      <c r="Q2823" s="137">
        <v>1.0338000000000001</v>
      </c>
      <c r="R2823" s="134" t="s">
        <v>1328</v>
      </c>
      <c r="S2823" s="136">
        <v>0</v>
      </c>
    </row>
    <row r="2824" spans="1:19" ht="11.25" thickBot="1" x14ac:dyDescent="0.2">
      <c r="A2824" s="112"/>
    </row>
    <row r="2825" spans="1:19" ht="11.25" thickBot="1" x14ac:dyDescent="0.2">
      <c r="A2825" s="138" t="s">
        <v>364</v>
      </c>
      <c r="B2825" s="112"/>
      <c r="C2825" s="136">
        <v>0</v>
      </c>
      <c r="D2825" s="136">
        <v>0</v>
      </c>
      <c r="E2825" s="136">
        <v>0</v>
      </c>
      <c r="F2825" s="136">
        <v>0</v>
      </c>
      <c r="G2825" s="136">
        <v>0</v>
      </c>
      <c r="H2825" s="136">
        <v>0</v>
      </c>
      <c r="I2825" s="136">
        <v>2E-3</v>
      </c>
      <c r="J2825" s="136">
        <v>0</v>
      </c>
      <c r="K2825" s="136">
        <v>0</v>
      </c>
      <c r="L2825" s="136">
        <v>0</v>
      </c>
      <c r="M2825" s="136">
        <v>0</v>
      </c>
      <c r="N2825" s="136">
        <v>0</v>
      </c>
      <c r="O2825" s="136">
        <v>0</v>
      </c>
      <c r="P2825" s="136">
        <v>1E-3</v>
      </c>
      <c r="Q2825" s="137">
        <v>1.6729999999999998E-2</v>
      </c>
      <c r="R2825" s="134" t="s">
        <v>1329</v>
      </c>
      <c r="S2825" s="136">
        <v>0</v>
      </c>
    </row>
    <row r="2826" spans="1:19" ht="11.25" thickBot="1" x14ac:dyDescent="0.2">
      <c r="A2826" s="112"/>
    </row>
    <row r="2827" spans="1:19" ht="11.25" thickBot="1" x14ac:dyDescent="0.2">
      <c r="A2827" s="139" t="s">
        <v>366</v>
      </c>
      <c r="B2827" s="112"/>
      <c r="C2827" s="136">
        <v>39.78</v>
      </c>
      <c r="D2827" s="136">
        <v>89.8</v>
      </c>
      <c r="E2827" s="136">
        <v>100.8</v>
      </c>
      <c r="F2827" s="136">
        <v>168.7</v>
      </c>
      <c r="G2827" s="136">
        <v>92.54</v>
      </c>
      <c r="H2827" s="136">
        <v>3.6230000000000002</v>
      </c>
      <c r="I2827" s="136">
        <v>29.55</v>
      </c>
      <c r="J2827" s="136">
        <v>108.9</v>
      </c>
      <c r="K2827" s="136">
        <v>1358</v>
      </c>
      <c r="L2827" s="136">
        <v>14.55</v>
      </c>
      <c r="M2827" s="136">
        <v>75.599999999999994</v>
      </c>
      <c r="N2827" s="136">
        <v>6.7469999999999999</v>
      </c>
      <c r="O2827" s="136">
        <v>30.25</v>
      </c>
      <c r="P2827" s="136">
        <v>5.048</v>
      </c>
      <c r="Q2827" s="140">
        <v>1.6180000000000001</v>
      </c>
      <c r="R2827" s="134" t="s">
        <v>1330</v>
      </c>
      <c r="S2827" s="136">
        <v>10.84</v>
      </c>
    </row>
    <row r="2828" spans="1:19" ht="11.25" thickBot="1" x14ac:dyDescent="0.2">
      <c r="A2828" s="112"/>
    </row>
    <row r="2829" spans="1:19" ht="11.25" thickBot="1" x14ac:dyDescent="0.2">
      <c r="A2829" s="106" t="s">
        <v>357</v>
      </c>
      <c r="B2829" s="106" t="s">
        <v>358</v>
      </c>
      <c r="C2829" s="130" t="s">
        <v>68</v>
      </c>
    </row>
    <row r="2830" spans="1:19" ht="11.25" thickBot="1" x14ac:dyDescent="0.2">
      <c r="A2830" s="112"/>
      <c r="B2830" s="112"/>
      <c r="C2830" s="130" t="s">
        <v>111</v>
      </c>
    </row>
    <row r="2831" spans="1:19" ht="11.25" thickBot="1" x14ac:dyDescent="0.2">
      <c r="A2831" s="107">
        <v>1</v>
      </c>
      <c r="B2831" s="132">
        <v>0.50957175925925924</v>
      </c>
      <c r="C2831" s="108">
        <v>0</v>
      </c>
    </row>
    <row r="2832" spans="1:19" ht="11.25" thickBot="1" x14ac:dyDescent="0.2">
      <c r="A2832" s="112"/>
    </row>
    <row r="2833" spans="1:19" ht="11.25" thickBot="1" x14ac:dyDescent="0.2">
      <c r="A2833" s="107">
        <v>2</v>
      </c>
      <c r="B2833" s="132">
        <v>0.50976851851851845</v>
      </c>
      <c r="C2833" s="108">
        <v>0</v>
      </c>
    </row>
    <row r="2834" spans="1:19" ht="11.25" thickBot="1" x14ac:dyDescent="0.2">
      <c r="A2834" s="112"/>
    </row>
    <row r="2835" spans="1:19" ht="11.25" thickBot="1" x14ac:dyDescent="0.2">
      <c r="A2835" s="107">
        <v>3</v>
      </c>
      <c r="B2835" s="132">
        <v>0.50995370370370374</v>
      </c>
      <c r="C2835" s="108">
        <v>0</v>
      </c>
    </row>
    <row r="2836" spans="1:19" ht="11.25" thickBot="1" x14ac:dyDescent="0.2">
      <c r="A2836" s="112"/>
    </row>
    <row r="2837" spans="1:19" ht="11.25" thickBot="1" x14ac:dyDescent="0.2">
      <c r="A2837" s="135" t="s">
        <v>362</v>
      </c>
      <c r="B2837" s="112"/>
      <c r="C2837" s="136">
        <v>0</v>
      </c>
    </row>
    <row r="2838" spans="1:19" ht="11.25" thickBot="1" x14ac:dyDescent="0.2">
      <c r="A2838" s="112"/>
    </row>
    <row r="2839" spans="1:19" ht="11.25" thickBot="1" x14ac:dyDescent="0.2">
      <c r="A2839" s="138" t="s">
        <v>364</v>
      </c>
      <c r="B2839" s="112"/>
      <c r="C2839" s="136">
        <v>0</v>
      </c>
    </row>
    <row r="2840" spans="1:19" ht="11.25" thickBot="1" x14ac:dyDescent="0.2">
      <c r="A2840" s="112"/>
    </row>
    <row r="2841" spans="1:19" ht="11.25" thickBot="1" x14ac:dyDescent="0.2">
      <c r="A2841" s="139" t="s">
        <v>366</v>
      </c>
      <c r="B2841" s="112"/>
      <c r="C2841" s="136">
        <v>26.98</v>
      </c>
    </row>
    <row r="2842" spans="1:19" ht="10.5" x14ac:dyDescent="0.15">
      <c r="A2842" s="112"/>
    </row>
    <row r="2843" spans="1:19" x14ac:dyDescent="0.15">
      <c r="A2843" s="129"/>
      <c r="B2843" s="86" t="s">
        <v>1331</v>
      </c>
    </row>
    <row r="2844" spans="1:19" ht="9.75" thickBot="1" x14ac:dyDescent="0.2">
      <c r="A2844" s="81" t="s">
        <v>356</v>
      </c>
    </row>
    <row r="2845" spans="1:19" ht="11.25" thickBot="1" x14ac:dyDescent="0.2">
      <c r="A2845" s="106" t="s">
        <v>357</v>
      </c>
      <c r="B2845" s="106" t="s">
        <v>358</v>
      </c>
      <c r="C2845" s="130" t="s">
        <v>0</v>
      </c>
      <c r="D2845" s="130" t="s">
        <v>1</v>
      </c>
      <c r="E2845" s="130" t="s">
        <v>2</v>
      </c>
      <c r="F2845" s="130" t="s">
        <v>3</v>
      </c>
      <c r="G2845" s="130" t="s">
        <v>4</v>
      </c>
      <c r="H2845" s="130" t="s">
        <v>5</v>
      </c>
      <c r="I2845" s="131" t="s">
        <v>6</v>
      </c>
      <c r="J2845" s="131" t="s">
        <v>7</v>
      </c>
      <c r="K2845" s="130" t="s">
        <v>8</v>
      </c>
      <c r="L2845" s="130" t="s">
        <v>9</v>
      </c>
      <c r="M2845" s="130" t="s">
        <v>10</v>
      </c>
      <c r="N2845" s="130" t="s">
        <v>11</v>
      </c>
      <c r="O2845" s="130" t="s">
        <v>12</v>
      </c>
      <c r="P2845" s="130" t="s">
        <v>13</v>
      </c>
      <c r="Q2845" s="130" t="s">
        <v>14</v>
      </c>
      <c r="R2845" s="130" t="s">
        <v>15</v>
      </c>
      <c r="S2845" s="130" t="s">
        <v>16</v>
      </c>
    </row>
    <row r="2846" spans="1:19" ht="11.25" thickBot="1" x14ac:dyDescent="0.2">
      <c r="A2846" s="112"/>
      <c r="B2846" s="112"/>
      <c r="C2846" s="130" t="s">
        <v>111</v>
      </c>
      <c r="D2846" s="130" t="s">
        <v>111</v>
      </c>
      <c r="E2846" s="130" t="s">
        <v>111</v>
      </c>
      <c r="F2846" s="130" t="s">
        <v>111</v>
      </c>
      <c r="G2846" s="130" t="s">
        <v>111</v>
      </c>
      <c r="H2846" s="130" t="s">
        <v>111</v>
      </c>
      <c r="I2846" s="131" t="s">
        <v>111</v>
      </c>
      <c r="J2846" s="131" t="s">
        <v>111</v>
      </c>
      <c r="K2846" s="130" t="s">
        <v>111</v>
      </c>
      <c r="L2846" s="130" t="s">
        <v>111</v>
      </c>
      <c r="M2846" s="130" t="s">
        <v>111</v>
      </c>
      <c r="N2846" s="130" t="s">
        <v>111</v>
      </c>
      <c r="O2846" s="130" t="s">
        <v>111</v>
      </c>
      <c r="P2846" s="130" t="s">
        <v>111</v>
      </c>
      <c r="Q2846" s="130" t="s">
        <v>111</v>
      </c>
      <c r="R2846" s="130" t="s">
        <v>111</v>
      </c>
      <c r="S2846" s="130" t="s">
        <v>111</v>
      </c>
    </row>
    <row r="2847" spans="1:19" ht="11.25" thickBot="1" x14ac:dyDescent="0.2">
      <c r="A2847" s="107">
        <v>1</v>
      </c>
      <c r="B2847" s="132">
        <v>0.51474537037037038</v>
      </c>
      <c r="C2847" s="108">
        <v>-8.5679999999999996</v>
      </c>
      <c r="D2847" s="108">
        <v>3.7999999999999999E-2</v>
      </c>
      <c r="E2847" s="108">
        <v>-2.2450000000000001</v>
      </c>
      <c r="F2847" s="108">
        <v>0.57999999999999996</v>
      </c>
      <c r="G2847" s="108">
        <v>-13.74</v>
      </c>
      <c r="H2847" s="108">
        <v>6.3650000000000002</v>
      </c>
      <c r="I2847" s="133">
        <v>1.15178</v>
      </c>
      <c r="J2847" s="134" t="s">
        <v>1332</v>
      </c>
      <c r="K2847" s="108">
        <v>6.9470000000000001</v>
      </c>
      <c r="L2847" s="108">
        <v>0</v>
      </c>
      <c r="M2847" s="108">
        <v>-4.0000000000000001E-3</v>
      </c>
      <c r="N2847" s="108">
        <v>-4.7E-2</v>
      </c>
      <c r="O2847" s="108">
        <v>-5.1999999999999998E-2</v>
      </c>
      <c r="P2847" s="108">
        <v>1.0999999999999999E-2</v>
      </c>
      <c r="Q2847" s="108">
        <v>-2.5999999999999999E-2</v>
      </c>
      <c r="R2847" s="108">
        <v>0</v>
      </c>
      <c r="S2847" s="108">
        <v>-1.7999999999999999E-2</v>
      </c>
    </row>
    <row r="2848" spans="1:19" ht="11.25" thickBot="1" x14ac:dyDescent="0.2">
      <c r="A2848" s="112"/>
    </row>
    <row r="2849" spans="1:19" ht="11.25" thickBot="1" x14ac:dyDescent="0.2">
      <c r="A2849" s="107">
        <v>2</v>
      </c>
      <c r="B2849" s="132">
        <v>0.51493055555555556</v>
      </c>
      <c r="C2849" s="108">
        <v>-8.8089999999999993</v>
      </c>
      <c r="D2849" s="108">
        <v>3.5000000000000003E-2</v>
      </c>
      <c r="E2849" s="108">
        <v>-2.1469999999999998</v>
      </c>
      <c r="F2849" s="108">
        <v>-0.10100000000000001</v>
      </c>
      <c r="G2849" s="108">
        <v>-12.76</v>
      </c>
      <c r="H2849" s="108">
        <v>4.891</v>
      </c>
      <c r="I2849" s="133">
        <v>1.1753</v>
      </c>
      <c r="J2849" s="134" t="s">
        <v>1333</v>
      </c>
      <c r="K2849" s="108">
        <v>9.3539999999999992</v>
      </c>
      <c r="L2849" s="108">
        <v>-3.0000000000000001E-3</v>
      </c>
      <c r="M2849" s="108">
        <v>-7.0000000000000001E-3</v>
      </c>
      <c r="N2849" s="108">
        <v>-4.5999999999999999E-2</v>
      </c>
      <c r="O2849" s="108">
        <v>-5.2999999999999999E-2</v>
      </c>
      <c r="P2849" s="108">
        <v>-0.16800000000000001</v>
      </c>
      <c r="Q2849" s="108">
        <v>-2.8000000000000001E-2</v>
      </c>
      <c r="R2849" s="108">
        <v>7.0000000000000001E-3</v>
      </c>
      <c r="S2849" s="108">
        <v>-2.3E-2</v>
      </c>
    </row>
    <row r="2850" spans="1:19" ht="11.25" thickBot="1" x14ac:dyDescent="0.2">
      <c r="A2850" s="112"/>
    </row>
    <row r="2851" spans="1:19" ht="11.25" thickBot="1" x14ac:dyDescent="0.2">
      <c r="A2851" s="107">
        <v>3</v>
      </c>
      <c r="B2851" s="132">
        <v>0.51511574074074074</v>
      </c>
      <c r="C2851" s="108">
        <v>-8.3710000000000004</v>
      </c>
      <c r="D2851" s="108">
        <v>5.6000000000000001E-2</v>
      </c>
      <c r="E2851" s="108">
        <v>-2.19</v>
      </c>
      <c r="F2851" s="108">
        <v>0.93700000000000006</v>
      </c>
      <c r="G2851" s="108">
        <v>-13.23</v>
      </c>
      <c r="H2851" s="108">
        <v>-2.9670000000000001</v>
      </c>
      <c r="I2851" s="133">
        <v>1.1863999999999999</v>
      </c>
      <c r="J2851" s="134" t="s">
        <v>1334</v>
      </c>
      <c r="K2851" s="108">
        <v>6.8929999999999998</v>
      </c>
      <c r="L2851" s="108">
        <v>3.0000000000000001E-3</v>
      </c>
      <c r="M2851" s="108">
        <v>-4.0000000000000001E-3</v>
      </c>
      <c r="N2851" s="108">
        <v>-3.7999999999999999E-2</v>
      </c>
      <c r="O2851" s="108">
        <v>-5.6000000000000001E-2</v>
      </c>
      <c r="P2851" s="108">
        <v>0.02</v>
      </c>
      <c r="Q2851" s="108">
        <v>-2.8000000000000001E-2</v>
      </c>
      <c r="R2851" s="108">
        <v>0</v>
      </c>
      <c r="S2851" s="108">
        <v>-2.8000000000000001E-2</v>
      </c>
    </row>
    <row r="2852" spans="1:19" ht="11.25" thickBot="1" x14ac:dyDescent="0.2">
      <c r="A2852" s="112"/>
    </row>
    <row r="2853" spans="1:19" ht="11.25" thickBot="1" x14ac:dyDescent="0.2">
      <c r="A2853" s="135" t="s">
        <v>362</v>
      </c>
      <c r="B2853" s="112"/>
      <c r="C2853" s="136">
        <v>-8.5830000000000002</v>
      </c>
      <c r="D2853" s="136">
        <v>4.2999999999999997E-2</v>
      </c>
      <c r="E2853" s="136">
        <v>-2.194</v>
      </c>
      <c r="F2853" s="136">
        <v>0.47199999999999998</v>
      </c>
      <c r="G2853" s="136">
        <v>-13.24</v>
      </c>
      <c r="H2853" s="136">
        <v>2.7629999999999999</v>
      </c>
      <c r="I2853" s="137">
        <v>1.17116</v>
      </c>
      <c r="J2853" s="134" t="s">
        <v>1335</v>
      </c>
      <c r="K2853" s="136">
        <v>7.7309999999999999</v>
      </c>
      <c r="L2853" s="136">
        <v>0</v>
      </c>
      <c r="M2853" s="136">
        <v>-5.0000000000000001E-3</v>
      </c>
      <c r="N2853" s="136">
        <v>-4.3999999999999997E-2</v>
      </c>
      <c r="O2853" s="136">
        <v>-5.3999999999999999E-2</v>
      </c>
      <c r="P2853" s="136">
        <v>-4.5999999999999999E-2</v>
      </c>
      <c r="Q2853" s="136">
        <v>-2.7E-2</v>
      </c>
      <c r="R2853" s="136">
        <v>2E-3</v>
      </c>
      <c r="S2853" s="136">
        <v>-2.3E-2</v>
      </c>
    </row>
    <row r="2854" spans="1:19" ht="11.25" thickBot="1" x14ac:dyDescent="0.2">
      <c r="A2854" s="112"/>
    </row>
    <row r="2855" spans="1:19" ht="11.25" thickBot="1" x14ac:dyDescent="0.2">
      <c r="A2855" s="138" t="s">
        <v>364</v>
      </c>
      <c r="B2855" s="112"/>
      <c r="C2855" s="136">
        <v>0.22</v>
      </c>
      <c r="D2855" s="136">
        <v>1.0999999999999999E-2</v>
      </c>
      <c r="E2855" s="136">
        <v>4.9000000000000002E-2</v>
      </c>
      <c r="F2855" s="136">
        <v>0.52700000000000002</v>
      </c>
      <c r="G2855" s="136">
        <v>0.49199999999999999</v>
      </c>
      <c r="H2855" s="136">
        <v>5.0170000000000003</v>
      </c>
      <c r="I2855" s="137">
        <v>1.7680000000000001E-2</v>
      </c>
      <c r="J2855" s="134" t="s">
        <v>1336</v>
      </c>
      <c r="K2855" s="136">
        <v>1.4059999999999999</v>
      </c>
      <c r="L2855" s="136">
        <v>3.0000000000000001E-3</v>
      </c>
      <c r="M2855" s="136">
        <v>2E-3</v>
      </c>
      <c r="N2855" s="136">
        <v>5.0000000000000001E-3</v>
      </c>
      <c r="O2855" s="136">
        <v>2E-3</v>
      </c>
      <c r="P2855" s="136">
        <v>0.106</v>
      </c>
      <c r="Q2855" s="136">
        <v>1E-3</v>
      </c>
      <c r="R2855" s="136">
        <v>4.0000000000000001E-3</v>
      </c>
      <c r="S2855" s="136">
        <v>5.0000000000000001E-3</v>
      </c>
    </row>
    <row r="2856" spans="1:19" ht="11.25" thickBot="1" x14ac:dyDescent="0.2">
      <c r="A2856" s="112"/>
    </row>
    <row r="2857" spans="1:19" ht="11.25" thickBot="1" x14ac:dyDescent="0.2">
      <c r="A2857" s="139" t="s">
        <v>366</v>
      </c>
      <c r="B2857" s="112"/>
      <c r="C2857" s="136">
        <v>2.56</v>
      </c>
      <c r="D2857" s="136">
        <v>25.34</v>
      </c>
      <c r="E2857" s="136">
        <v>2.2389999999999999</v>
      </c>
      <c r="F2857" s="136">
        <v>111.8</v>
      </c>
      <c r="G2857" s="136">
        <v>3.7120000000000002</v>
      </c>
      <c r="H2857" s="136">
        <v>181.6</v>
      </c>
      <c r="I2857" s="140">
        <v>1.5089999999999999</v>
      </c>
      <c r="J2857" s="134" t="s">
        <v>1337</v>
      </c>
      <c r="K2857" s="136">
        <v>18.18</v>
      </c>
      <c r="L2857" s="136">
        <v>1665</v>
      </c>
      <c r="M2857" s="136">
        <v>45</v>
      </c>
      <c r="N2857" s="136">
        <v>11.33</v>
      </c>
      <c r="O2857" s="136">
        <v>4.202</v>
      </c>
      <c r="P2857" s="136">
        <v>230.5</v>
      </c>
      <c r="Q2857" s="136">
        <v>3.161</v>
      </c>
      <c r="R2857" s="136">
        <v>181.2</v>
      </c>
      <c r="S2857" s="136">
        <v>21.35</v>
      </c>
    </row>
    <row r="2858" spans="1:19" ht="11.25" thickBot="1" x14ac:dyDescent="0.2">
      <c r="A2858" s="112"/>
    </row>
    <row r="2859" spans="1:19" ht="11.25" thickBot="1" x14ac:dyDescent="0.2">
      <c r="A2859" s="106" t="s">
        <v>357</v>
      </c>
      <c r="B2859" s="106" t="s">
        <v>358</v>
      </c>
      <c r="C2859" s="130" t="s">
        <v>17</v>
      </c>
      <c r="D2859" s="130" t="s">
        <v>18</v>
      </c>
      <c r="E2859" s="131" t="s">
        <v>19</v>
      </c>
      <c r="F2859" s="131" t="s">
        <v>20</v>
      </c>
      <c r="G2859" s="130" t="s">
        <v>21</v>
      </c>
      <c r="H2859" s="130" t="s">
        <v>22</v>
      </c>
      <c r="I2859" s="130" t="s">
        <v>23</v>
      </c>
      <c r="J2859" s="130" t="s">
        <v>24</v>
      </c>
      <c r="K2859" s="131" t="s">
        <v>25</v>
      </c>
      <c r="L2859" s="131" t="s">
        <v>26</v>
      </c>
      <c r="M2859" s="130" t="s">
        <v>27</v>
      </c>
      <c r="N2859" s="130" t="s">
        <v>28</v>
      </c>
      <c r="O2859" s="130" t="s">
        <v>29</v>
      </c>
      <c r="P2859" s="130" t="s">
        <v>30</v>
      </c>
      <c r="Q2859" s="130" t="s">
        <v>31</v>
      </c>
      <c r="R2859" s="130" t="s">
        <v>32</v>
      </c>
      <c r="S2859" s="130" t="s">
        <v>33</v>
      </c>
    </row>
    <row r="2860" spans="1:19" ht="11.25" thickBot="1" x14ac:dyDescent="0.2">
      <c r="A2860" s="112"/>
      <c r="B2860" s="112"/>
      <c r="C2860" s="130" t="s">
        <v>111</v>
      </c>
      <c r="D2860" s="130" t="s">
        <v>111</v>
      </c>
      <c r="E2860" s="131" t="s">
        <v>111</v>
      </c>
      <c r="F2860" s="131" t="s">
        <v>111</v>
      </c>
      <c r="G2860" s="130" t="s">
        <v>111</v>
      </c>
      <c r="H2860" s="130" t="s">
        <v>111</v>
      </c>
      <c r="I2860" s="130" t="s">
        <v>111</v>
      </c>
      <c r="J2860" s="130" t="s">
        <v>111</v>
      </c>
      <c r="K2860" s="131" t="s">
        <v>111</v>
      </c>
      <c r="L2860" s="131" t="s">
        <v>111</v>
      </c>
      <c r="M2860" s="130" t="s">
        <v>111</v>
      </c>
      <c r="N2860" s="130" t="s">
        <v>111</v>
      </c>
      <c r="O2860" s="130" t="s">
        <v>111</v>
      </c>
      <c r="P2860" s="130" t="s">
        <v>111</v>
      </c>
      <c r="Q2860" s="130" t="s">
        <v>111</v>
      </c>
      <c r="R2860" s="130" t="s">
        <v>111</v>
      </c>
      <c r="S2860" s="130" t="s">
        <v>111</v>
      </c>
    </row>
    <row r="2861" spans="1:19" ht="11.25" thickBot="1" x14ac:dyDescent="0.2">
      <c r="A2861" s="107">
        <v>1</v>
      </c>
      <c r="B2861" s="132">
        <v>0.51474537037037038</v>
      </c>
      <c r="C2861" s="108">
        <v>-4.7160000000000002</v>
      </c>
      <c r="D2861" s="108">
        <v>-1E-3</v>
      </c>
      <c r="E2861" s="133">
        <v>1.1499999999999999</v>
      </c>
      <c r="F2861" s="133">
        <v>1.03024</v>
      </c>
      <c r="G2861" s="108">
        <v>0.04</v>
      </c>
      <c r="H2861" s="108">
        <v>-0.40799999999999997</v>
      </c>
      <c r="I2861" s="108">
        <v>0</v>
      </c>
      <c r="J2861" s="108">
        <v>-1.2999999999999999E-2</v>
      </c>
      <c r="K2861" s="133">
        <v>1.16832</v>
      </c>
      <c r="L2861" s="134" t="s">
        <v>1338</v>
      </c>
      <c r="M2861" s="108">
        <v>1.4999999999999999E-2</v>
      </c>
      <c r="N2861" s="108">
        <v>-8.9999999999999993E-3</v>
      </c>
      <c r="O2861" s="108">
        <v>0</v>
      </c>
      <c r="P2861" s="108">
        <v>0</v>
      </c>
      <c r="Q2861" s="108">
        <v>-1E-3</v>
      </c>
      <c r="R2861" s="108">
        <v>0.214</v>
      </c>
      <c r="S2861" s="108">
        <v>0</v>
      </c>
    </row>
    <row r="2862" spans="1:19" ht="11.25" thickBot="1" x14ac:dyDescent="0.2">
      <c r="A2862" s="112"/>
    </row>
    <row r="2863" spans="1:19" ht="11.25" thickBot="1" x14ac:dyDescent="0.2">
      <c r="A2863" s="107">
        <v>2</v>
      </c>
      <c r="B2863" s="132">
        <v>0.51493055555555556</v>
      </c>
      <c r="C2863" s="108">
        <v>-4.7190000000000003</v>
      </c>
      <c r="D2863" s="108">
        <v>-1E-3</v>
      </c>
      <c r="E2863" s="133">
        <v>1.1822699999999999</v>
      </c>
      <c r="F2863" s="133">
        <v>1.0288900000000001</v>
      </c>
      <c r="G2863" s="108">
        <v>-3.5000000000000003E-2</v>
      </c>
      <c r="H2863" s="108">
        <v>0.11</v>
      </c>
      <c r="I2863" s="108">
        <v>0</v>
      </c>
      <c r="J2863" s="108">
        <v>-1.4999999999999999E-2</v>
      </c>
      <c r="K2863" s="133">
        <v>1.19051</v>
      </c>
      <c r="L2863" s="134" t="s">
        <v>1339</v>
      </c>
      <c r="M2863" s="108">
        <v>1.7000000000000001E-2</v>
      </c>
      <c r="N2863" s="108">
        <v>-1.0999999999999999E-2</v>
      </c>
      <c r="O2863" s="108">
        <v>0</v>
      </c>
      <c r="P2863" s="108">
        <v>0</v>
      </c>
      <c r="Q2863" s="108">
        <v>0</v>
      </c>
      <c r="R2863" s="108">
        <v>0.23599999999999999</v>
      </c>
      <c r="S2863" s="108">
        <v>1E-3</v>
      </c>
    </row>
    <row r="2864" spans="1:19" ht="11.25" thickBot="1" x14ac:dyDescent="0.2">
      <c r="A2864" s="112"/>
    </row>
    <row r="2865" spans="1:19" ht="11.25" thickBot="1" x14ac:dyDescent="0.2">
      <c r="A2865" s="107">
        <v>3</v>
      </c>
      <c r="B2865" s="132">
        <v>0.51511574074074074</v>
      </c>
      <c r="C2865" s="108">
        <v>-4.7460000000000004</v>
      </c>
      <c r="D2865" s="108">
        <v>-1E-3</v>
      </c>
      <c r="E2865" s="133">
        <v>1.19109</v>
      </c>
      <c r="F2865" s="133">
        <v>1.0343100000000001</v>
      </c>
      <c r="G2865" s="108">
        <v>1.2E-2</v>
      </c>
      <c r="H2865" s="108">
        <v>-0.246</v>
      </c>
      <c r="I2865" s="108">
        <v>0</v>
      </c>
      <c r="J2865" s="108">
        <v>-1.6E-2</v>
      </c>
      <c r="K2865" s="133">
        <v>1.20922</v>
      </c>
      <c r="L2865" s="134" t="s">
        <v>1340</v>
      </c>
      <c r="M2865" s="108">
        <v>1.6E-2</v>
      </c>
      <c r="N2865" s="108">
        <v>-8.0000000000000002E-3</v>
      </c>
      <c r="O2865" s="108">
        <v>0</v>
      </c>
      <c r="P2865" s="108">
        <v>0</v>
      </c>
      <c r="Q2865" s="108">
        <v>0</v>
      </c>
      <c r="R2865" s="108">
        <v>0.24099999999999999</v>
      </c>
      <c r="S2865" s="108">
        <v>0</v>
      </c>
    </row>
    <row r="2866" spans="1:19" ht="11.25" thickBot="1" x14ac:dyDescent="0.2">
      <c r="A2866" s="112"/>
    </row>
    <row r="2867" spans="1:19" ht="11.25" thickBot="1" x14ac:dyDescent="0.2">
      <c r="A2867" s="135" t="s">
        <v>362</v>
      </c>
      <c r="B2867" s="112"/>
      <c r="C2867" s="136">
        <v>-4.7270000000000003</v>
      </c>
      <c r="D2867" s="136">
        <v>-1E-3</v>
      </c>
      <c r="E2867" s="137">
        <v>1.17445</v>
      </c>
      <c r="F2867" s="137">
        <v>1.03115</v>
      </c>
      <c r="G2867" s="136">
        <v>6.0000000000000001E-3</v>
      </c>
      <c r="H2867" s="136">
        <v>-0.18099999999999999</v>
      </c>
      <c r="I2867" s="136">
        <v>0</v>
      </c>
      <c r="J2867" s="136">
        <v>-1.4999999999999999E-2</v>
      </c>
      <c r="K2867" s="137">
        <v>1.1893499999999999</v>
      </c>
      <c r="L2867" s="134" t="s">
        <v>1341</v>
      </c>
      <c r="M2867" s="136">
        <v>1.6E-2</v>
      </c>
      <c r="N2867" s="136">
        <v>-8.9999999999999993E-3</v>
      </c>
      <c r="O2867" s="136">
        <v>0</v>
      </c>
      <c r="P2867" s="136">
        <v>0</v>
      </c>
      <c r="Q2867" s="136">
        <v>0</v>
      </c>
      <c r="R2867" s="136">
        <v>0.23</v>
      </c>
      <c r="S2867" s="136">
        <v>0</v>
      </c>
    </row>
    <row r="2868" spans="1:19" ht="11.25" thickBot="1" x14ac:dyDescent="0.2">
      <c r="A2868" s="112"/>
    </row>
    <row r="2869" spans="1:19" ht="11.25" thickBot="1" x14ac:dyDescent="0.2">
      <c r="A2869" s="138" t="s">
        <v>364</v>
      </c>
      <c r="B2869" s="112"/>
      <c r="C2869" s="136">
        <v>1.6E-2</v>
      </c>
      <c r="D2869" s="136">
        <v>0</v>
      </c>
      <c r="E2869" s="137">
        <v>2.163E-2</v>
      </c>
      <c r="F2869" s="137">
        <v>2.82E-3</v>
      </c>
      <c r="G2869" s="136">
        <v>3.7999999999999999E-2</v>
      </c>
      <c r="H2869" s="136">
        <v>0.26500000000000001</v>
      </c>
      <c r="I2869" s="136">
        <v>0</v>
      </c>
      <c r="J2869" s="136">
        <v>1E-3</v>
      </c>
      <c r="K2869" s="137">
        <v>2.0469999999999999E-2</v>
      </c>
      <c r="L2869" s="134" t="s">
        <v>1342</v>
      </c>
      <c r="M2869" s="136">
        <v>1E-3</v>
      </c>
      <c r="N2869" s="136">
        <v>1E-3</v>
      </c>
      <c r="O2869" s="136">
        <v>0</v>
      </c>
      <c r="P2869" s="136">
        <v>0</v>
      </c>
      <c r="Q2869" s="136">
        <v>0</v>
      </c>
      <c r="R2869" s="136">
        <v>1.4999999999999999E-2</v>
      </c>
      <c r="S2869" s="136">
        <v>0</v>
      </c>
    </row>
    <row r="2870" spans="1:19" ht="11.25" thickBot="1" x14ac:dyDescent="0.2">
      <c r="A2870" s="112"/>
    </row>
    <row r="2871" spans="1:19" ht="11.25" thickBot="1" x14ac:dyDescent="0.2">
      <c r="A2871" s="139" t="s">
        <v>366</v>
      </c>
      <c r="B2871" s="112"/>
      <c r="C2871" s="136">
        <v>0.34799999999999998</v>
      </c>
      <c r="D2871" s="136">
        <v>27.96</v>
      </c>
      <c r="E2871" s="140">
        <v>1.8420000000000001</v>
      </c>
      <c r="F2871" s="140">
        <v>0.27400000000000002</v>
      </c>
      <c r="G2871" s="136">
        <v>661</v>
      </c>
      <c r="H2871" s="136">
        <v>146.19999999999999</v>
      </c>
      <c r="I2871" s="136">
        <v>137</v>
      </c>
      <c r="J2871" s="136">
        <v>8.1809999999999992</v>
      </c>
      <c r="K2871" s="140">
        <v>1.7210000000000001</v>
      </c>
      <c r="L2871" s="134" t="s">
        <v>1343</v>
      </c>
      <c r="M2871" s="136">
        <v>6.9210000000000003</v>
      </c>
      <c r="N2871" s="136">
        <v>15.75</v>
      </c>
      <c r="O2871" s="136">
        <v>684.9</v>
      </c>
      <c r="P2871" s="136">
        <v>9676</v>
      </c>
      <c r="Q2871" s="136">
        <v>154.5</v>
      </c>
      <c r="R2871" s="136">
        <v>6.351</v>
      </c>
      <c r="S2871" s="136">
        <v>50.07</v>
      </c>
    </row>
    <row r="2872" spans="1:19" ht="11.25" thickBot="1" x14ac:dyDescent="0.2">
      <c r="A2872" s="112"/>
    </row>
    <row r="2873" spans="1:19" ht="11.25" thickBot="1" x14ac:dyDescent="0.2">
      <c r="A2873" s="106" t="s">
        <v>357</v>
      </c>
      <c r="B2873" s="106" t="s">
        <v>358</v>
      </c>
      <c r="C2873" s="131" t="s">
        <v>34</v>
      </c>
      <c r="D2873" s="131" t="s">
        <v>35</v>
      </c>
      <c r="E2873" s="130" t="s">
        <v>36</v>
      </c>
      <c r="F2873" s="130" t="s">
        <v>37</v>
      </c>
      <c r="G2873" s="130" t="s">
        <v>38</v>
      </c>
      <c r="H2873" s="130" t="s">
        <v>39</v>
      </c>
      <c r="I2873" s="130" t="s">
        <v>40</v>
      </c>
      <c r="J2873" s="130" t="s">
        <v>41</v>
      </c>
      <c r="K2873" s="130" t="s">
        <v>42</v>
      </c>
      <c r="L2873" s="130" t="s">
        <v>43</v>
      </c>
      <c r="M2873" s="130" t="s">
        <v>44</v>
      </c>
      <c r="N2873" s="130" t="s">
        <v>45</v>
      </c>
      <c r="O2873" s="130" t="s">
        <v>46</v>
      </c>
      <c r="P2873" s="130" t="s">
        <v>47</v>
      </c>
      <c r="Q2873" s="130" t="s">
        <v>48</v>
      </c>
      <c r="R2873" s="130" t="s">
        <v>49</v>
      </c>
      <c r="S2873" s="130" t="s">
        <v>50</v>
      </c>
    </row>
    <row r="2874" spans="1:19" ht="11.25" thickBot="1" x14ac:dyDescent="0.2">
      <c r="A2874" s="112"/>
      <c r="B2874" s="112"/>
      <c r="C2874" s="131" t="s">
        <v>111</v>
      </c>
      <c r="D2874" s="131" t="s">
        <v>111</v>
      </c>
      <c r="E2874" s="130" t="s">
        <v>111</v>
      </c>
      <c r="F2874" s="130" t="s">
        <v>111</v>
      </c>
      <c r="G2874" s="130" t="s">
        <v>111</v>
      </c>
      <c r="H2874" s="130" t="s">
        <v>111</v>
      </c>
      <c r="I2874" s="130" t="s">
        <v>111</v>
      </c>
      <c r="J2874" s="130" t="s">
        <v>111</v>
      </c>
      <c r="K2874" s="130" t="s">
        <v>111</v>
      </c>
      <c r="L2874" s="130" t="s">
        <v>111</v>
      </c>
      <c r="M2874" s="130" t="s">
        <v>111</v>
      </c>
      <c r="N2874" s="130" t="s">
        <v>111</v>
      </c>
      <c r="O2874" s="130" t="s">
        <v>111</v>
      </c>
      <c r="P2874" s="130" t="s">
        <v>111</v>
      </c>
      <c r="Q2874" s="130" t="s">
        <v>111</v>
      </c>
      <c r="R2874" s="130" t="s">
        <v>111</v>
      </c>
      <c r="S2874" s="130" t="s">
        <v>111</v>
      </c>
    </row>
    <row r="2875" spans="1:19" ht="11.25" thickBot="1" x14ac:dyDescent="0.2">
      <c r="A2875" s="107">
        <v>1</v>
      </c>
      <c r="B2875" s="132">
        <v>0.51474537037037038</v>
      </c>
      <c r="C2875" s="133">
        <v>1.1031200000000001</v>
      </c>
      <c r="D2875" s="134" t="s">
        <v>1344</v>
      </c>
      <c r="E2875" s="108">
        <v>1.2E-2</v>
      </c>
      <c r="F2875" s="108">
        <v>1E-3</v>
      </c>
      <c r="G2875" s="108">
        <v>-3.0000000000000001E-3</v>
      </c>
      <c r="H2875" s="108">
        <v>0</v>
      </c>
      <c r="I2875" s="108">
        <v>2.5000000000000001E-2</v>
      </c>
      <c r="J2875" s="108">
        <v>2.4E-2</v>
      </c>
      <c r="K2875" s="108">
        <v>0</v>
      </c>
      <c r="L2875" s="108">
        <v>-1.2999999999999999E-2</v>
      </c>
      <c r="M2875" s="108">
        <v>0</v>
      </c>
      <c r="N2875" s="108">
        <v>-1E-3</v>
      </c>
      <c r="O2875" s="108">
        <v>0</v>
      </c>
      <c r="P2875" s="108">
        <v>0</v>
      </c>
      <c r="Q2875" s="108">
        <v>0</v>
      </c>
      <c r="R2875" s="108">
        <v>0</v>
      </c>
      <c r="S2875" s="108">
        <v>0</v>
      </c>
    </row>
    <row r="2876" spans="1:19" ht="11.25" thickBot="1" x14ac:dyDescent="0.2">
      <c r="A2876" s="112"/>
    </row>
    <row r="2877" spans="1:19" ht="11.25" thickBot="1" x14ac:dyDescent="0.2">
      <c r="A2877" s="107">
        <v>2</v>
      </c>
      <c r="B2877" s="132">
        <v>0.51493055555555556</v>
      </c>
      <c r="C2877" s="133">
        <v>1.12002</v>
      </c>
      <c r="D2877" s="134" t="s">
        <v>1345</v>
      </c>
      <c r="E2877" s="108">
        <v>0.01</v>
      </c>
      <c r="F2877" s="108">
        <v>2E-3</v>
      </c>
      <c r="G2877" s="108">
        <v>-1E-3</v>
      </c>
      <c r="H2877" s="108">
        <v>0</v>
      </c>
      <c r="I2877" s="108">
        <v>1.7000000000000001E-2</v>
      </c>
      <c r="J2877" s="108">
        <v>2.3E-2</v>
      </c>
      <c r="K2877" s="108">
        <v>0</v>
      </c>
      <c r="L2877" s="108">
        <v>-1.2999999999999999E-2</v>
      </c>
      <c r="M2877" s="108">
        <v>0</v>
      </c>
      <c r="N2877" s="108">
        <v>-1E-3</v>
      </c>
      <c r="O2877" s="108">
        <v>0</v>
      </c>
      <c r="P2877" s="108">
        <v>0</v>
      </c>
      <c r="Q2877" s="108">
        <v>0</v>
      </c>
      <c r="R2877" s="108">
        <v>0</v>
      </c>
      <c r="S2877" s="108">
        <v>0</v>
      </c>
    </row>
    <row r="2878" spans="1:19" ht="11.25" thickBot="1" x14ac:dyDescent="0.2">
      <c r="A2878" s="112"/>
    </row>
    <row r="2879" spans="1:19" ht="11.25" thickBot="1" x14ac:dyDescent="0.2">
      <c r="A2879" s="107">
        <v>3</v>
      </c>
      <c r="B2879" s="132">
        <v>0.51511574074074074</v>
      </c>
      <c r="C2879" s="133">
        <v>1.1357999999999999</v>
      </c>
      <c r="D2879" s="134" t="s">
        <v>1346</v>
      </c>
      <c r="E2879" s="108">
        <v>0.01</v>
      </c>
      <c r="F2879" s="108">
        <v>1E-3</v>
      </c>
      <c r="G2879" s="108">
        <v>0</v>
      </c>
      <c r="H2879" s="108">
        <v>0</v>
      </c>
      <c r="I2879" s="108">
        <v>2.7E-2</v>
      </c>
      <c r="J2879" s="108">
        <v>2.5000000000000001E-2</v>
      </c>
      <c r="K2879" s="108">
        <v>0</v>
      </c>
      <c r="L2879" s="108">
        <v>-1.2999999999999999E-2</v>
      </c>
      <c r="M2879" s="108">
        <v>0</v>
      </c>
      <c r="N2879" s="108">
        <v>-1E-3</v>
      </c>
      <c r="O2879" s="108">
        <v>0</v>
      </c>
      <c r="P2879" s="108">
        <v>0</v>
      </c>
      <c r="Q2879" s="108">
        <v>0</v>
      </c>
      <c r="R2879" s="108">
        <v>0</v>
      </c>
      <c r="S2879" s="108">
        <v>0</v>
      </c>
    </row>
    <row r="2880" spans="1:19" ht="11.25" thickBot="1" x14ac:dyDescent="0.2">
      <c r="A2880" s="112"/>
    </row>
    <row r="2881" spans="1:19" ht="11.25" thickBot="1" x14ac:dyDescent="0.2">
      <c r="A2881" s="135" t="s">
        <v>362</v>
      </c>
      <c r="B2881" s="112"/>
      <c r="C2881" s="137">
        <v>1.11965</v>
      </c>
      <c r="D2881" s="134" t="s">
        <v>1347</v>
      </c>
      <c r="E2881" s="136">
        <v>1.0999999999999999E-2</v>
      </c>
      <c r="F2881" s="136">
        <v>2E-3</v>
      </c>
      <c r="G2881" s="136">
        <v>-1E-3</v>
      </c>
      <c r="H2881" s="136">
        <v>0</v>
      </c>
      <c r="I2881" s="136">
        <v>2.3E-2</v>
      </c>
      <c r="J2881" s="136">
        <v>2.4E-2</v>
      </c>
      <c r="K2881" s="136">
        <v>0</v>
      </c>
      <c r="L2881" s="136">
        <v>-1.2999999999999999E-2</v>
      </c>
      <c r="M2881" s="136">
        <v>0</v>
      </c>
      <c r="N2881" s="136">
        <v>-1E-3</v>
      </c>
      <c r="O2881" s="136">
        <v>0</v>
      </c>
      <c r="P2881" s="136">
        <v>0</v>
      </c>
      <c r="Q2881" s="136">
        <v>0</v>
      </c>
      <c r="R2881" s="136">
        <v>0</v>
      </c>
      <c r="S2881" s="136">
        <v>0</v>
      </c>
    </row>
    <row r="2882" spans="1:19" ht="11.25" thickBot="1" x14ac:dyDescent="0.2">
      <c r="A2882" s="112"/>
    </row>
    <row r="2883" spans="1:19" ht="11.25" thickBot="1" x14ac:dyDescent="0.2">
      <c r="A2883" s="138" t="s">
        <v>364</v>
      </c>
      <c r="B2883" s="112"/>
      <c r="C2883" s="137">
        <v>1.634E-2</v>
      </c>
      <c r="D2883" s="134" t="s">
        <v>484</v>
      </c>
      <c r="E2883" s="136">
        <v>1E-3</v>
      </c>
      <c r="F2883" s="136">
        <v>1E-3</v>
      </c>
      <c r="G2883" s="136">
        <v>1E-3</v>
      </c>
      <c r="H2883" s="136">
        <v>0</v>
      </c>
      <c r="I2883" s="136">
        <v>6.0000000000000001E-3</v>
      </c>
      <c r="J2883" s="136">
        <v>1E-3</v>
      </c>
      <c r="K2883" s="136">
        <v>0</v>
      </c>
      <c r="L2883" s="136">
        <v>0</v>
      </c>
      <c r="M2883" s="136">
        <v>0</v>
      </c>
      <c r="N2883" s="136">
        <v>0</v>
      </c>
      <c r="O2883" s="136">
        <v>0</v>
      </c>
      <c r="P2883" s="136">
        <v>0</v>
      </c>
      <c r="Q2883" s="136">
        <v>0</v>
      </c>
      <c r="R2883" s="136">
        <v>0</v>
      </c>
      <c r="S2883" s="136">
        <v>0</v>
      </c>
    </row>
    <row r="2884" spans="1:19" ht="11.25" thickBot="1" x14ac:dyDescent="0.2">
      <c r="A2884" s="112"/>
    </row>
    <row r="2885" spans="1:19" ht="11.25" thickBot="1" x14ac:dyDescent="0.2">
      <c r="A2885" s="139" t="s">
        <v>366</v>
      </c>
      <c r="B2885" s="112"/>
      <c r="C2885" s="140">
        <v>1.4590000000000001</v>
      </c>
      <c r="D2885" s="134" t="s">
        <v>829</v>
      </c>
      <c r="E2885" s="136">
        <v>12.92</v>
      </c>
      <c r="F2885" s="136">
        <v>33.619999999999997</v>
      </c>
      <c r="G2885" s="136">
        <v>106.6</v>
      </c>
      <c r="H2885" s="136">
        <v>31.39</v>
      </c>
      <c r="I2885" s="136">
        <v>24.66</v>
      </c>
      <c r="J2885" s="136">
        <v>4.5659999999999998</v>
      </c>
      <c r="K2885" s="136">
        <v>18.170000000000002</v>
      </c>
      <c r="L2885" s="136">
        <v>0.74299999999999999</v>
      </c>
      <c r="M2885" s="136">
        <v>41.42</v>
      </c>
      <c r="N2885" s="136">
        <v>6.4160000000000004</v>
      </c>
      <c r="O2885" s="136">
        <v>79.099999999999994</v>
      </c>
      <c r="P2885" s="136">
        <v>236.2</v>
      </c>
      <c r="Q2885" s="136">
        <v>33.770000000000003</v>
      </c>
      <c r="R2885" s="136">
        <v>318</v>
      </c>
      <c r="S2885" s="136">
        <v>56.59</v>
      </c>
    </row>
    <row r="2886" spans="1:19" ht="11.25" thickBot="1" x14ac:dyDescent="0.2">
      <c r="A2886" s="112"/>
    </row>
    <row r="2887" spans="1:19" ht="11.25" thickBot="1" x14ac:dyDescent="0.2">
      <c r="A2887" s="106" t="s">
        <v>357</v>
      </c>
      <c r="B2887" s="106" t="s">
        <v>358</v>
      </c>
      <c r="C2887" s="130" t="s">
        <v>51</v>
      </c>
      <c r="D2887" s="130" t="s">
        <v>52</v>
      </c>
      <c r="E2887" s="130" t="s">
        <v>53</v>
      </c>
      <c r="F2887" s="130" t="s">
        <v>54</v>
      </c>
      <c r="G2887" s="130" t="s">
        <v>55</v>
      </c>
      <c r="H2887" s="130" t="s">
        <v>56</v>
      </c>
      <c r="I2887" s="130" t="s">
        <v>57</v>
      </c>
      <c r="J2887" s="130" t="s">
        <v>58</v>
      </c>
      <c r="K2887" s="130" t="s">
        <v>59</v>
      </c>
      <c r="L2887" s="130" t="s">
        <v>60</v>
      </c>
      <c r="M2887" s="130" t="s">
        <v>61</v>
      </c>
      <c r="N2887" s="130" t="s">
        <v>62</v>
      </c>
      <c r="O2887" s="130" t="s">
        <v>63</v>
      </c>
      <c r="P2887" s="130" t="s">
        <v>64</v>
      </c>
      <c r="Q2887" s="131" t="s">
        <v>65</v>
      </c>
      <c r="R2887" s="131" t="s">
        <v>66</v>
      </c>
      <c r="S2887" s="130" t="s">
        <v>67</v>
      </c>
    </row>
    <row r="2888" spans="1:19" ht="11.25" thickBot="1" x14ac:dyDescent="0.2">
      <c r="A2888" s="112"/>
      <c r="B2888" s="112"/>
      <c r="C2888" s="130" t="s">
        <v>111</v>
      </c>
      <c r="D2888" s="130" t="s">
        <v>111</v>
      </c>
      <c r="E2888" s="130" t="s">
        <v>111</v>
      </c>
      <c r="F2888" s="130" t="s">
        <v>111</v>
      </c>
      <c r="G2888" s="130" t="s">
        <v>111</v>
      </c>
      <c r="H2888" s="130" t="s">
        <v>111</v>
      </c>
      <c r="I2888" s="130" t="s">
        <v>111</v>
      </c>
      <c r="J2888" s="130" t="s">
        <v>111</v>
      </c>
      <c r="K2888" s="130" t="s">
        <v>111</v>
      </c>
      <c r="L2888" s="130" t="s">
        <v>111</v>
      </c>
      <c r="M2888" s="130" t="s">
        <v>111</v>
      </c>
      <c r="N2888" s="130" t="s">
        <v>111</v>
      </c>
      <c r="O2888" s="130" t="s">
        <v>111</v>
      </c>
      <c r="P2888" s="130" t="s">
        <v>111</v>
      </c>
      <c r="Q2888" s="131" t="s">
        <v>111</v>
      </c>
      <c r="R2888" s="131" t="s">
        <v>111</v>
      </c>
      <c r="S2888" s="130" t="s">
        <v>111</v>
      </c>
    </row>
    <row r="2889" spans="1:19" ht="11.25" thickBot="1" x14ac:dyDescent="0.2">
      <c r="A2889" s="107">
        <v>1</v>
      </c>
      <c r="B2889" s="132">
        <v>0.51474537037037038</v>
      </c>
      <c r="C2889" s="108">
        <v>0</v>
      </c>
      <c r="D2889" s="108">
        <v>0</v>
      </c>
      <c r="E2889" s="108">
        <v>0</v>
      </c>
      <c r="F2889" s="108">
        <v>0</v>
      </c>
      <c r="G2889" s="108">
        <v>0</v>
      </c>
      <c r="H2889" s="108">
        <v>1E-3</v>
      </c>
      <c r="I2889" s="108">
        <v>8.0000000000000002E-3</v>
      </c>
      <c r="J2889" s="108">
        <v>0</v>
      </c>
      <c r="K2889" s="108">
        <v>0</v>
      </c>
      <c r="L2889" s="108">
        <v>0</v>
      </c>
      <c r="M2889" s="108">
        <v>0</v>
      </c>
      <c r="N2889" s="108">
        <v>-8.0000000000000002E-3</v>
      </c>
      <c r="O2889" s="108">
        <v>-1E-3</v>
      </c>
      <c r="P2889" s="108">
        <v>1.2E-2</v>
      </c>
      <c r="Q2889" s="133">
        <v>1.0288600000000001</v>
      </c>
      <c r="R2889" s="134" t="s">
        <v>1348</v>
      </c>
      <c r="S2889" s="108">
        <v>0</v>
      </c>
    </row>
    <row r="2890" spans="1:19" ht="11.25" thickBot="1" x14ac:dyDescent="0.2">
      <c r="A2890" s="112"/>
    </row>
    <row r="2891" spans="1:19" ht="11.25" thickBot="1" x14ac:dyDescent="0.2">
      <c r="A2891" s="107">
        <v>2</v>
      </c>
      <c r="B2891" s="132">
        <v>0.51493055555555556</v>
      </c>
      <c r="C2891" s="108">
        <v>0</v>
      </c>
      <c r="D2891" s="108">
        <v>0</v>
      </c>
      <c r="E2891" s="108">
        <v>0</v>
      </c>
      <c r="F2891" s="108">
        <v>0</v>
      </c>
      <c r="G2891" s="108">
        <v>0</v>
      </c>
      <c r="H2891" s="108">
        <v>1E-3</v>
      </c>
      <c r="I2891" s="108">
        <v>5.0000000000000001E-3</v>
      </c>
      <c r="J2891" s="108">
        <v>0</v>
      </c>
      <c r="K2891" s="108">
        <v>0</v>
      </c>
      <c r="L2891" s="108">
        <v>0</v>
      </c>
      <c r="M2891" s="108">
        <v>0</v>
      </c>
      <c r="N2891" s="108">
        <v>-5.0000000000000001E-3</v>
      </c>
      <c r="O2891" s="108">
        <v>-1E-3</v>
      </c>
      <c r="P2891" s="108">
        <v>1.0999999999999999E-2</v>
      </c>
      <c r="Q2891" s="133">
        <v>1.0432900000000001</v>
      </c>
      <c r="R2891" s="134" t="s">
        <v>1349</v>
      </c>
      <c r="S2891" s="108">
        <v>0</v>
      </c>
    </row>
    <row r="2892" spans="1:19" ht="11.25" thickBot="1" x14ac:dyDescent="0.2">
      <c r="A2892" s="112"/>
    </row>
    <row r="2893" spans="1:19" ht="11.25" thickBot="1" x14ac:dyDescent="0.2">
      <c r="A2893" s="107">
        <v>3</v>
      </c>
      <c r="B2893" s="132">
        <v>0.51511574074074074</v>
      </c>
      <c r="C2893" s="108">
        <v>0</v>
      </c>
      <c r="D2893" s="108">
        <v>0</v>
      </c>
      <c r="E2893" s="108">
        <v>0</v>
      </c>
      <c r="F2893" s="108">
        <v>0</v>
      </c>
      <c r="G2893" s="108">
        <v>0</v>
      </c>
      <c r="H2893" s="108">
        <v>1E-3</v>
      </c>
      <c r="I2893" s="108">
        <v>6.0000000000000001E-3</v>
      </c>
      <c r="J2893" s="108">
        <v>0</v>
      </c>
      <c r="K2893" s="108">
        <v>0</v>
      </c>
      <c r="L2893" s="108">
        <v>0</v>
      </c>
      <c r="M2893" s="108">
        <v>0</v>
      </c>
      <c r="N2893" s="108">
        <v>-6.0000000000000001E-3</v>
      </c>
      <c r="O2893" s="108">
        <v>-1E-3</v>
      </c>
      <c r="P2893" s="108">
        <v>1.0999999999999999E-2</v>
      </c>
      <c r="Q2893" s="133">
        <v>1.0571999999999999</v>
      </c>
      <c r="R2893" s="134" t="s">
        <v>1350</v>
      </c>
      <c r="S2893" s="108">
        <v>0</v>
      </c>
    </row>
    <row r="2894" spans="1:19" ht="11.25" thickBot="1" x14ac:dyDescent="0.2">
      <c r="A2894" s="112"/>
    </row>
    <row r="2895" spans="1:19" ht="11.25" thickBot="1" x14ac:dyDescent="0.2">
      <c r="A2895" s="135" t="s">
        <v>362</v>
      </c>
      <c r="B2895" s="112"/>
      <c r="C2895" s="136">
        <v>0</v>
      </c>
      <c r="D2895" s="136">
        <v>0</v>
      </c>
      <c r="E2895" s="136">
        <v>0</v>
      </c>
      <c r="F2895" s="136">
        <v>0</v>
      </c>
      <c r="G2895" s="136">
        <v>0</v>
      </c>
      <c r="H2895" s="136">
        <v>1E-3</v>
      </c>
      <c r="I2895" s="136">
        <v>6.0000000000000001E-3</v>
      </c>
      <c r="J2895" s="136">
        <v>0</v>
      </c>
      <c r="K2895" s="136">
        <v>0</v>
      </c>
      <c r="L2895" s="136">
        <v>0</v>
      </c>
      <c r="M2895" s="136">
        <v>0</v>
      </c>
      <c r="N2895" s="136">
        <v>-6.0000000000000001E-3</v>
      </c>
      <c r="O2895" s="136">
        <v>-1E-3</v>
      </c>
      <c r="P2895" s="136">
        <v>1.0999999999999999E-2</v>
      </c>
      <c r="Q2895" s="137">
        <v>1.04312</v>
      </c>
      <c r="R2895" s="134" t="s">
        <v>1351</v>
      </c>
      <c r="S2895" s="136">
        <v>0</v>
      </c>
    </row>
    <row r="2896" spans="1:19" ht="11.25" thickBot="1" x14ac:dyDescent="0.2">
      <c r="A2896" s="112"/>
    </row>
    <row r="2897" spans="1:19" ht="11.25" thickBot="1" x14ac:dyDescent="0.2">
      <c r="A2897" s="138" t="s">
        <v>364</v>
      </c>
      <c r="B2897" s="112"/>
      <c r="C2897" s="136">
        <v>0</v>
      </c>
      <c r="D2897" s="136">
        <v>0</v>
      </c>
      <c r="E2897" s="136">
        <v>0</v>
      </c>
      <c r="F2897" s="136">
        <v>0</v>
      </c>
      <c r="G2897" s="136">
        <v>0</v>
      </c>
      <c r="H2897" s="136">
        <v>0</v>
      </c>
      <c r="I2897" s="136">
        <v>1E-3</v>
      </c>
      <c r="J2897" s="136">
        <v>0</v>
      </c>
      <c r="K2897" s="136">
        <v>0</v>
      </c>
      <c r="L2897" s="136">
        <v>0</v>
      </c>
      <c r="M2897" s="136">
        <v>0</v>
      </c>
      <c r="N2897" s="136">
        <v>2E-3</v>
      </c>
      <c r="O2897" s="136">
        <v>0</v>
      </c>
      <c r="P2897" s="136">
        <v>1E-3</v>
      </c>
      <c r="Q2897" s="137">
        <v>1.417E-2</v>
      </c>
      <c r="R2897" s="134" t="s">
        <v>1352</v>
      </c>
      <c r="S2897" s="136">
        <v>0</v>
      </c>
    </row>
    <row r="2898" spans="1:19" ht="11.25" thickBot="1" x14ac:dyDescent="0.2">
      <c r="A2898" s="112"/>
    </row>
    <row r="2899" spans="1:19" ht="11.25" thickBot="1" x14ac:dyDescent="0.2">
      <c r="A2899" s="139" t="s">
        <v>366</v>
      </c>
      <c r="B2899" s="112"/>
      <c r="C2899" s="136">
        <v>40.33</v>
      </c>
      <c r="D2899" s="136">
        <v>137.19999999999999</v>
      </c>
      <c r="E2899" s="136">
        <v>19.97</v>
      </c>
      <c r="F2899" s="136">
        <v>479.3</v>
      </c>
      <c r="G2899" s="136">
        <v>213</v>
      </c>
      <c r="H2899" s="136">
        <v>8.5960000000000001</v>
      </c>
      <c r="I2899" s="136">
        <v>22.51</v>
      </c>
      <c r="J2899" s="136">
        <v>24.89</v>
      </c>
      <c r="K2899" s="136">
        <v>110.2</v>
      </c>
      <c r="L2899" s="136">
        <v>32.86</v>
      </c>
      <c r="M2899" s="136">
        <v>6179</v>
      </c>
      <c r="N2899" s="136">
        <v>24.48</v>
      </c>
      <c r="O2899" s="136">
        <v>2.62</v>
      </c>
      <c r="P2899" s="136">
        <v>5.2249999999999996</v>
      </c>
      <c r="Q2899" s="140">
        <v>1.359</v>
      </c>
      <c r="R2899" s="134" t="s">
        <v>1353</v>
      </c>
      <c r="S2899" s="136">
        <v>38.36</v>
      </c>
    </row>
    <row r="2900" spans="1:19" ht="11.25" thickBot="1" x14ac:dyDescent="0.2">
      <c r="A2900" s="112"/>
    </row>
    <row r="2901" spans="1:19" ht="11.25" thickBot="1" x14ac:dyDescent="0.2">
      <c r="A2901" s="106" t="s">
        <v>357</v>
      </c>
      <c r="B2901" s="106" t="s">
        <v>358</v>
      </c>
      <c r="C2901" s="130" t="s">
        <v>68</v>
      </c>
    </row>
    <row r="2902" spans="1:19" ht="11.25" thickBot="1" x14ac:dyDescent="0.2">
      <c r="A2902" s="112"/>
      <c r="B2902" s="112"/>
      <c r="C2902" s="130" t="s">
        <v>111</v>
      </c>
    </row>
    <row r="2903" spans="1:19" ht="11.25" thickBot="1" x14ac:dyDescent="0.2">
      <c r="A2903" s="107">
        <v>1</v>
      </c>
      <c r="B2903" s="132">
        <v>0.51474537037037038</v>
      </c>
      <c r="C2903" s="108">
        <v>0</v>
      </c>
    </row>
    <row r="2904" spans="1:19" ht="11.25" thickBot="1" x14ac:dyDescent="0.2">
      <c r="A2904" s="112"/>
    </row>
    <row r="2905" spans="1:19" ht="11.25" thickBot="1" x14ac:dyDescent="0.2">
      <c r="A2905" s="107">
        <v>2</v>
      </c>
      <c r="B2905" s="132">
        <v>0.51493055555555556</v>
      </c>
      <c r="C2905" s="108">
        <v>0</v>
      </c>
    </row>
    <row r="2906" spans="1:19" ht="11.25" thickBot="1" x14ac:dyDescent="0.2">
      <c r="A2906" s="112"/>
    </row>
    <row r="2907" spans="1:19" ht="11.25" thickBot="1" x14ac:dyDescent="0.2">
      <c r="A2907" s="107">
        <v>3</v>
      </c>
      <c r="B2907" s="132">
        <v>0.51511574074074074</v>
      </c>
      <c r="C2907" s="108">
        <v>0</v>
      </c>
    </row>
    <row r="2908" spans="1:19" ht="11.25" thickBot="1" x14ac:dyDescent="0.2">
      <c r="A2908" s="112"/>
    </row>
    <row r="2909" spans="1:19" ht="11.25" thickBot="1" x14ac:dyDescent="0.2">
      <c r="A2909" s="135" t="s">
        <v>362</v>
      </c>
      <c r="B2909" s="112"/>
      <c r="C2909" s="136">
        <v>0</v>
      </c>
    </row>
    <row r="2910" spans="1:19" ht="11.25" thickBot="1" x14ac:dyDescent="0.2">
      <c r="A2910" s="112"/>
    </row>
    <row r="2911" spans="1:19" ht="11.25" thickBot="1" x14ac:dyDescent="0.2">
      <c r="A2911" s="138" t="s">
        <v>364</v>
      </c>
      <c r="B2911" s="112"/>
      <c r="C2911" s="136">
        <v>0</v>
      </c>
    </row>
    <row r="2912" spans="1:19" ht="11.25" thickBot="1" x14ac:dyDescent="0.2">
      <c r="A2912" s="112"/>
    </row>
    <row r="2913" spans="1:19" ht="11.25" thickBot="1" x14ac:dyDescent="0.2">
      <c r="A2913" s="139" t="s">
        <v>366</v>
      </c>
      <c r="B2913" s="112"/>
      <c r="C2913" s="136">
        <v>21.7</v>
      </c>
    </row>
    <row r="2914" spans="1:19" ht="10.5" x14ac:dyDescent="0.15">
      <c r="A2914" s="112"/>
    </row>
    <row r="2915" spans="1:19" x14ac:dyDescent="0.15">
      <c r="A2915" s="129"/>
      <c r="B2915" s="86" t="s">
        <v>1354</v>
      </c>
    </row>
    <row r="2916" spans="1:19" ht="9.75" thickBot="1" x14ac:dyDescent="0.2">
      <c r="A2916" s="81" t="s">
        <v>356</v>
      </c>
    </row>
    <row r="2917" spans="1:19" ht="11.25" thickBot="1" x14ac:dyDescent="0.2">
      <c r="A2917" s="106" t="s">
        <v>357</v>
      </c>
      <c r="B2917" s="106" t="s">
        <v>358</v>
      </c>
      <c r="C2917" s="130" t="s">
        <v>0</v>
      </c>
      <c r="D2917" s="130" t="s">
        <v>1</v>
      </c>
      <c r="E2917" s="130" t="s">
        <v>2</v>
      </c>
      <c r="F2917" s="130" t="s">
        <v>3</v>
      </c>
      <c r="G2917" s="130" t="s">
        <v>4</v>
      </c>
      <c r="H2917" s="130" t="s">
        <v>5</v>
      </c>
      <c r="I2917" s="131" t="s">
        <v>6</v>
      </c>
      <c r="J2917" s="131" t="s">
        <v>7</v>
      </c>
      <c r="K2917" s="130" t="s">
        <v>8</v>
      </c>
      <c r="L2917" s="130" t="s">
        <v>9</v>
      </c>
      <c r="M2917" s="130" t="s">
        <v>10</v>
      </c>
      <c r="N2917" s="130" t="s">
        <v>11</v>
      </c>
      <c r="O2917" s="130" t="s">
        <v>12</v>
      </c>
      <c r="P2917" s="130" t="s">
        <v>13</v>
      </c>
      <c r="Q2917" s="130" t="s">
        <v>14</v>
      </c>
      <c r="R2917" s="130" t="s">
        <v>15</v>
      </c>
      <c r="S2917" s="130" t="s">
        <v>16</v>
      </c>
    </row>
    <row r="2918" spans="1:19" ht="11.25" thickBot="1" x14ac:dyDescent="0.2">
      <c r="A2918" s="112"/>
      <c r="B2918" s="112"/>
      <c r="C2918" s="130" t="s">
        <v>111</v>
      </c>
      <c r="D2918" s="130" t="s">
        <v>111</v>
      </c>
      <c r="E2918" s="130" t="s">
        <v>111</v>
      </c>
      <c r="F2918" s="130" t="s">
        <v>111</v>
      </c>
      <c r="G2918" s="130" t="s">
        <v>111</v>
      </c>
      <c r="H2918" s="130" t="s">
        <v>111</v>
      </c>
      <c r="I2918" s="131" t="s">
        <v>111</v>
      </c>
      <c r="J2918" s="131" t="s">
        <v>111</v>
      </c>
      <c r="K2918" s="130" t="s">
        <v>111</v>
      </c>
      <c r="L2918" s="130" t="s">
        <v>111</v>
      </c>
      <c r="M2918" s="130" t="s">
        <v>111</v>
      </c>
      <c r="N2918" s="130" t="s">
        <v>111</v>
      </c>
      <c r="O2918" s="130" t="s">
        <v>111</v>
      </c>
      <c r="P2918" s="130" t="s">
        <v>111</v>
      </c>
      <c r="Q2918" s="130" t="s">
        <v>111</v>
      </c>
      <c r="R2918" s="130" t="s">
        <v>111</v>
      </c>
      <c r="S2918" s="130" t="s">
        <v>111</v>
      </c>
    </row>
    <row r="2919" spans="1:19" ht="11.25" thickBot="1" x14ac:dyDescent="0.2">
      <c r="A2919" s="107">
        <v>1</v>
      </c>
      <c r="B2919" s="132">
        <v>0.51989583333333333</v>
      </c>
      <c r="C2919" s="108">
        <v>-0.433</v>
      </c>
      <c r="D2919" s="108">
        <v>15.24</v>
      </c>
      <c r="E2919" s="108">
        <v>4.5469999999999997</v>
      </c>
      <c r="F2919" s="108">
        <v>176.6</v>
      </c>
      <c r="G2919" s="141" t="s">
        <v>1355</v>
      </c>
      <c r="H2919" s="108">
        <v>21.46</v>
      </c>
      <c r="I2919" s="133">
        <v>1.1695899999999999</v>
      </c>
      <c r="J2919" s="134" t="s">
        <v>1356</v>
      </c>
      <c r="K2919" s="141" t="s">
        <v>1357</v>
      </c>
      <c r="L2919" s="108">
        <v>1.3620000000000001</v>
      </c>
      <c r="M2919" s="108">
        <v>1.0569999999999999</v>
      </c>
      <c r="N2919" s="108">
        <v>0.32900000000000001</v>
      </c>
      <c r="O2919" s="108">
        <v>0.02</v>
      </c>
      <c r="P2919" s="108">
        <v>6.2430000000000003</v>
      </c>
      <c r="Q2919" s="108">
        <v>-2.5000000000000001E-2</v>
      </c>
      <c r="R2919" s="108">
        <v>3.9E-2</v>
      </c>
      <c r="S2919" s="108">
        <v>38.54</v>
      </c>
    </row>
    <row r="2920" spans="1:19" ht="11.25" thickBot="1" x14ac:dyDescent="0.2">
      <c r="A2920" s="112"/>
    </row>
    <row r="2921" spans="1:19" ht="11.25" thickBot="1" x14ac:dyDescent="0.2">
      <c r="A2921" s="107">
        <v>2</v>
      </c>
      <c r="B2921" s="132">
        <v>0.52008101851851851</v>
      </c>
      <c r="C2921" s="108">
        <v>-0.93300000000000005</v>
      </c>
      <c r="D2921" s="108">
        <v>15.19</v>
      </c>
      <c r="E2921" s="108">
        <v>4.5389999999999997</v>
      </c>
      <c r="F2921" s="108">
        <v>177.8</v>
      </c>
      <c r="G2921" s="141" t="s">
        <v>1358</v>
      </c>
      <c r="H2921" s="108">
        <v>11.64</v>
      </c>
      <c r="I2921" s="133">
        <v>1.1751100000000001</v>
      </c>
      <c r="J2921" s="134" t="s">
        <v>1359</v>
      </c>
      <c r="K2921" s="141" t="s">
        <v>1360</v>
      </c>
      <c r="L2921" s="108">
        <v>1.3009999999999999</v>
      </c>
      <c r="M2921" s="108">
        <v>1.0669999999999999</v>
      </c>
      <c r="N2921" s="108">
        <v>0.32100000000000001</v>
      </c>
      <c r="O2921" s="108">
        <v>1.9E-2</v>
      </c>
      <c r="P2921" s="108">
        <v>6.1239999999999997</v>
      </c>
      <c r="Q2921" s="108">
        <v>-2.5000000000000001E-2</v>
      </c>
      <c r="R2921" s="108">
        <v>5.0999999999999997E-2</v>
      </c>
      <c r="S2921" s="108">
        <v>37.31</v>
      </c>
    </row>
    <row r="2922" spans="1:19" ht="11.25" thickBot="1" x14ac:dyDescent="0.2">
      <c r="A2922" s="112"/>
    </row>
    <row r="2923" spans="1:19" ht="11.25" thickBot="1" x14ac:dyDescent="0.2">
      <c r="A2923" s="107">
        <v>3</v>
      </c>
      <c r="B2923" s="132">
        <v>0.52026620370370369</v>
      </c>
      <c r="C2923" s="108">
        <v>-3.0000000000000001E-3</v>
      </c>
      <c r="D2923" s="108">
        <v>15.18</v>
      </c>
      <c r="E2923" s="108">
        <v>4.5190000000000001</v>
      </c>
      <c r="F2923" s="108">
        <v>178.4</v>
      </c>
      <c r="G2923" s="141" t="s">
        <v>1361</v>
      </c>
      <c r="H2923" s="108">
        <v>8.7629999999999999</v>
      </c>
      <c r="I2923" s="133">
        <v>1.17448</v>
      </c>
      <c r="J2923" s="134" t="s">
        <v>1362</v>
      </c>
      <c r="K2923" s="141" t="s">
        <v>1363</v>
      </c>
      <c r="L2923" s="108">
        <v>1.1930000000000001</v>
      </c>
      <c r="M2923" s="108">
        <v>1.06</v>
      </c>
      <c r="N2923" s="108">
        <v>0.34799999999999998</v>
      </c>
      <c r="O2923" s="108">
        <v>2.4E-2</v>
      </c>
      <c r="P2923" s="108">
        <v>6.03</v>
      </c>
      <c r="Q2923" s="108">
        <v>-2.4E-2</v>
      </c>
      <c r="R2923" s="108">
        <v>3.5000000000000003E-2</v>
      </c>
      <c r="S2923" s="108">
        <v>36.74</v>
      </c>
    </row>
    <row r="2924" spans="1:19" ht="11.25" thickBot="1" x14ac:dyDescent="0.2">
      <c r="A2924" s="112"/>
    </row>
    <row r="2925" spans="1:19" ht="11.25" thickBot="1" x14ac:dyDescent="0.2">
      <c r="A2925" s="135" t="s">
        <v>362</v>
      </c>
      <c r="B2925" s="112"/>
      <c r="C2925" s="136">
        <v>-0.45600000000000002</v>
      </c>
      <c r="D2925" s="136">
        <v>15.21</v>
      </c>
      <c r="E2925" s="136">
        <v>4.5350000000000001</v>
      </c>
      <c r="F2925" s="136">
        <v>177.6</v>
      </c>
      <c r="G2925" s="141" t="s">
        <v>1364</v>
      </c>
      <c r="H2925" s="136">
        <v>13.95</v>
      </c>
      <c r="I2925" s="137">
        <v>1.17306</v>
      </c>
      <c r="J2925" s="134" t="s">
        <v>1365</v>
      </c>
      <c r="K2925" s="141" t="s">
        <v>1366</v>
      </c>
      <c r="L2925" s="136">
        <v>1.2849999999999999</v>
      </c>
      <c r="M2925" s="136">
        <v>1.0609999999999999</v>
      </c>
      <c r="N2925" s="136">
        <v>0.33300000000000002</v>
      </c>
      <c r="O2925" s="136">
        <v>2.1000000000000001E-2</v>
      </c>
      <c r="P2925" s="136">
        <v>6.1319999999999997</v>
      </c>
      <c r="Q2925" s="136">
        <v>-2.5000000000000001E-2</v>
      </c>
      <c r="R2925" s="136">
        <v>4.2000000000000003E-2</v>
      </c>
      <c r="S2925" s="136">
        <v>37.53</v>
      </c>
    </row>
    <row r="2926" spans="1:19" ht="11.25" thickBot="1" x14ac:dyDescent="0.2">
      <c r="A2926" s="112"/>
    </row>
    <row r="2927" spans="1:19" ht="11.25" thickBot="1" x14ac:dyDescent="0.2">
      <c r="A2927" s="138" t="s">
        <v>364</v>
      </c>
      <c r="B2927" s="112"/>
      <c r="C2927" s="136">
        <v>0.46600000000000003</v>
      </c>
      <c r="D2927" s="136">
        <v>3.2000000000000001E-2</v>
      </c>
      <c r="E2927" s="136">
        <v>1.4999999999999999E-2</v>
      </c>
      <c r="F2927" s="136">
        <v>0.91900000000000004</v>
      </c>
      <c r="G2927" s="141" t="s">
        <v>1367</v>
      </c>
      <c r="H2927" s="136">
        <v>6.6580000000000004</v>
      </c>
      <c r="I2927" s="137">
        <v>3.0200000000000001E-3</v>
      </c>
      <c r="J2927" s="134" t="s">
        <v>1368</v>
      </c>
      <c r="K2927" s="141" t="s">
        <v>1369</v>
      </c>
      <c r="L2927" s="136">
        <v>8.5000000000000006E-2</v>
      </c>
      <c r="M2927" s="136">
        <v>5.0000000000000001E-3</v>
      </c>
      <c r="N2927" s="136">
        <v>1.4E-2</v>
      </c>
      <c r="O2927" s="136">
        <v>3.0000000000000001E-3</v>
      </c>
      <c r="P2927" s="136">
        <v>0.106</v>
      </c>
      <c r="Q2927" s="136">
        <v>0</v>
      </c>
      <c r="R2927" s="136">
        <v>8.0000000000000002E-3</v>
      </c>
      <c r="S2927" s="136">
        <v>0.91800000000000004</v>
      </c>
    </row>
    <row r="2928" spans="1:19" ht="11.25" thickBot="1" x14ac:dyDescent="0.2">
      <c r="A2928" s="112"/>
    </row>
    <row r="2929" spans="1:19" ht="11.25" thickBot="1" x14ac:dyDescent="0.2">
      <c r="A2929" s="139" t="s">
        <v>366</v>
      </c>
      <c r="B2929" s="112"/>
      <c r="C2929" s="136">
        <v>102</v>
      </c>
      <c r="D2929" s="136">
        <v>0.21199999999999999</v>
      </c>
      <c r="E2929" s="136">
        <v>0.32700000000000001</v>
      </c>
      <c r="F2929" s="136">
        <v>0.51800000000000002</v>
      </c>
      <c r="G2929" s="141" t="s">
        <v>1370</v>
      </c>
      <c r="H2929" s="136">
        <v>47.72</v>
      </c>
      <c r="I2929" s="140">
        <v>0.25800000000000001</v>
      </c>
      <c r="J2929" s="134" t="s">
        <v>1371</v>
      </c>
      <c r="K2929" s="141" t="s">
        <v>1372</v>
      </c>
      <c r="L2929" s="136">
        <v>6.6369999999999996</v>
      </c>
      <c r="M2929" s="136">
        <v>0.51300000000000001</v>
      </c>
      <c r="N2929" s="136">
        <v>4.08</v>
      </c>
      <c r="O2929" s="136">
        <v>13.05</v>
      </c>
      <c r="P2929" s="136">
        <v>1.734</v>
      </c>
      <c r="Q2929" s="136">
        <v>1.7110000000000001</v>
      </c>
      <c r="R2929" s="136">
        <v>20</v>
      </c>
      <c r="S2929" s="136">
        <v>2.4470000000000001</v>
      </c>
    </row>
    <row r="2930" spans="1:19" ht="11.25" thickBot="1" x14ac:dyDescent="0.2">
      <c r="A2930" s="112"/>
    </row>
    <row r="2931" spans="1:19" ht="11.25" thickBot="1" x14ac:dyDescent="0.2">
      <c r="A2931" s="106" t="s">
        <v>357</v>
      </c>
      <c r="B2931" s="106" t="s">
        <v>358</v>
      </c>
      <c r="C2931" s="130" t="s">
        <v>17</v>
      </c>
      <c r="D2931" s="130" t="s">
        <v>18</v>
      </c>
      <c r="E2931" s="131" t="s">
        <v>19</v>
      </c>
      <c r="F2931" s="131" t="s">
        <v>20</v>
      </c>
      <c r="G2931" s="130" t="s">
        <v>21</v>
      </c>
      <c r="H2931" s="130" t="s">
        <v>22</v>
      </c>
      <c r="I2931" s="130" t="s">
        <v>23</v>
      </c>
      <c r="J2931" s="130" t="s">
        <v>24</v>
      </c>
      <c r="K2931" s="131" t="s">
        <v>25</v>
      </c>
      <c r="L2931" s="131" t="s">
        <v>26</v>
      </c>
      <c r="M2931" s="130" t="s">
        <v>27</v>
      </c>
      <c r="N2931" s="130" t="s">
        <v>28</v>
      </c>
      <c r="O2931" s="130" t="s">
        <v>29</v>
      </c>
      <c r="P2931" s="130" t="s">
        <v>30</v>
      </c>
      <c r="Q2931" s="130" t="s">
        <v>31</v>
      </c>
      <c r="R2931" s="130" t="s">
        <v>32</v>
      </c>
      <c r="S2931" s="130" t="s">
        <v>33</v>
      </c>
    </row>
    <row r="2932" spans="1:19" ht="11.25" thickBot="1" x14ac:dyDescent="0.2">
      <c r="A2932" s="112"/>
      <c r="B2932" s="112"/>
      <c r="C2932" s="130" t="s">
        <v>111</v>
      </c>
      <c r="D2932" s="130" t="s">
        <v>111</v>
      </c>
      <c r="E2932" s="131" t="s">
        <v>111</v>
      </c>
      <c r="F2932" s="131" t="s">
        <v>111</v>
      </c>
      <c r="G2932" s="130" t="s">
        <v>111</v>
      </c>
      <c r="H2932" s="130" t="s">
        <v>111</v>
      </c>
      <c r="I2932" s="130" t="s">
        <v>111</v>
      </c>
      <c r="J2932" s="130" t="s">
        <v>111</v>
      </c>
      <c r="K2932" s="131" t="s">
        <v>111</v>
      </c>
      <c r="L2932" s="131" t="s">
        <v>111</v>
      </c>
      <c r="M2932" s="130" t="s">
        <v>111</v>
      </c>
      <c r="N2932" s="130" t="s">
        <v>111</v>
      </c>
      <c r="O2932" s="130" t="s">
        <v>111</v>
      </c>
      <c r="P2932" s="130" t="s">
        <v>111</v>
      </c>
      <c r="Q2932" s="130" t="s">
        <v>111</v>
      </c>
      <c r="R2932" s="130" t="s">
        <v>111</v>
      </c>
      <c r="S2932" s="130" t="s">
        <v>111</v>
      </c>
    </row>
    <row r="2933" spans="1:19" ht="11.25" thickBot="1" x14ac:dyDescent="0.2">
      <c r="A2933" s="107">
        <v>1</v>
      </c>
      <c r="B2933" s="132">
        <v>0.51989583333333333</v>
      </c>
      <c r="C2933" s="108">
        <v>-3.5649999999999999</v>
      </c>
      <c r="D2933" s="108">
        <v>6.6000000000000003E-2</v>
      </c>
      <c r="E2933" s="133">
        <v>1.1300399999999999</v>
      </c>
      <c r="F2933" s="133">
        <v>0.99480000000000002</v>
      </c>
      <c r="G2933" s="108">
        <v>0.36799999999999999</v>
      </c>
      <c r="H2933" s="108">
        <v>-0.218</v>
      </c>
      <c r="I2933" s="108">
        <v>8.2000000000000003E-2</v>
      </c>
      <c r="J2933" s="108">
        <v>7.3999999999999996E-2</v>
      </c>
      <c r="K2933" s="133">
        <v>1.15218</v>
      </c>
      <c r="L2933" s="134" t="s">
        <v>1373</v>
      </c>
      <c r="M2933" s="141" t="s">
        <v>1374</v>
      </c>
      <c r="N2933" s="108">
        <v>0.19700000000000001</v>
      </c>
      <c r="O2933" s="108">
        <v>0</v>
      </c>
      <c r="P2933" s="108">
        <v>0</v>
      </c>
      <c r="Q2933" s="108">
        <v>2E-3</v>
      </c>
      <c r="R2933" s="108">
        <v>2.4889999999999999</v>
      </c>
      <c r="S2933" s="108">
        <v>8.8999999999999996E-2</v>
      </c>
    </row>
    <row r="2934" spans="1:19" ht="11.25" thickBot="1" x14ac:dyDescent="0.2">
      <c r="A2934" s="112"/>
    </row>
    <row r="2935" spans="1:19" ht="11.25" thickBot="1" x14ac:dyDescent="0.2">
      <c r="A2935" s="107">
        <v>2</v>
      </c>
      <c r="B2935" s="132">
        <v>0.52008101851851851</v>
      </c>
      <c r="C2935" s="108">
        <v>-3.581</v>
      </c>
      <c r="D2935" s="108">
        <v>6.4000000000000001E-2</v>
      </c>
      <c r="E2935" s="133">
        <v>1.16377</v>
      </c>
      <c r="F2935" s="133">
        <v>0.99038999999999999</v>
      </c>
      <c r="G2935" s="108">
        <v>0.47599999999999998</v>
      </c>
      <c r="H2935" s="108">
        <v>-5.5E-2</v>
      </c>
      <c r="I2935" s="108">
        <v>8.3000000000000004E-2</v>
      </c>
      <c r="J2935" s="108">
        <v>7.0999999999999994E-2</v>
      </c>
      <c r="K2935" s="133">
        <v>1.1649499999999999</v>
      </c>
      <c r="L2935" s="134" t="s">
        <v>1375</v>
      </c>
      <c r="M2935" s="141" t="s">
        <v>1376</v>
      </c>
      <c r="N2935" s="108">
        <v>0.18099999999999999</v>
      </c>
      <c r="O2935" s="108">
        <v>0</v>
      </c>
      <c r="P2935" s="108">
        <v>0</v>
      </c>
      <c r="Q2935" s="108">
        <v>1E-3</v>
      </c>
      <c r="R2935" s="108">
        <v>2.4700000000000002</v>
      </c>
      <c r="S2935" s="108">
        <v>8.5000000000000006E-2</v>
      </c>
    </row>
    <row r="2936" spans="1:19" ht="11.25" thickBot="1" x14ac:dyDescent="0.2">
      <c r="A2936" s="112"/>
    </row>
    <row r="2937" spans="1:19" ht="11.25" thickBot="1" x14ac:dyDescent="0.2">
      <c r="A2937" s="107">
        <v>3</v>
      </c>
      <c r="B2937" s="132">
        <v>0.52026620370370369</v>
      </c>
      <c r="C2937" s="108">
        <v>-3.63</v>
      </c>
      <c r="D2937" s="108">
        <v>6.7000000000000004E-2</v>
      </c>
      <c r="E2937" s="133">
        <v>1.15066</v>
      </c>
      <c r="F2937" s="133">
        <v>0.98431000000000002</v>
      </c>
      <c r="G2937" s="108">
        <v>0.45800000000000002</v>
      </c>
      <c r="H2937" s="108">
        <v>0.13400000000000001</v>
      </c>
      <c r="I2937" s="108">
        <v>7.8E-2</v>
      </c>
      <c r="J2937" s="108">
        <v>7.1999999999999995E-2</v>
      </c>
      <c r="K2937" s="133">
        <v>1.16825</v>
      </c>
      <c r="L2937" s="134" t="s">
        <v>1377</v>
      </c>
      <c r="M2937" s="141" t="s">
        <v>1378</v>
      </c>
      <c r="N2937" s="108">
        <v>0.19500000000000001</v>
      </c>
      <c r="O2937" s="108">
        <v>0</v>
      </c>
      <c r="P2937" s="108">
        <v>0</v>
      </c>
      <c r="Q2937" s="108">
        <v>1E-3</v>
      </c>
      <c r="R2937" s="108">
        <v>2.452</v>
      </c>
      <c r="S2937" s="108">
        <v>7.3999999999999996E-2</v>
      </c>
    </row>
    <row r="2938" spans="1:19" ht="11.25" thickBot="1" x14ac:dyDescent="0.2">
      <c r="A2938" s="112"/>
    </row>
    <row r="2939" spans="1:19" ht="11.25" thickBot="1" x14ac:dyDescent="0.2">
      <c r="A2939" s="135" t="s">
        <v>362</v>
      </c>
      <c r="B2939" s="112"/>
      <c r="C2939" s="136">
        <v>-3.5920000000000001</v>
      </c>
      <c r="D2939" s="136">
        <v>6.6000000000000003E-2</v>
      </c>
      <c r="E2939" s="137">
        <v>1.1481600000000001</v>
      </c>
      <c r="F2939" s="137">
        <v>0.98982999999999999</v>
      </c>
      <c r="G2939" s="136">
        <v>0.434</v>
      </c>
      <c r="H2939" s="136">
        <v>-4.5999999999999999E-2</v>
      </c>
      <c r="I2939" s="136">
        <v>8.1000000000000003E-2</v>
      </c>
      <c r="J2939" s="136">
        <v>7.2999999999999995E-2</v>
      </c>
      <c r="K2939" s="137">
        <v>1.1617999999999999</v>
      </c>
      <c r="L2939" s="134" t="s">
        <v>1379</v>
      </c>
      <c r="M2939" s="141" t="s">
        <v>1380</v>
      </c>
      <c r="N2939" s="136">
        <v>0.191</v>
      </c>
      <c r="O2939" s="136">
        <v>0</v>
      </c>
      <c r="P2939" s="136">
        <v>0</v>
      </c>
      <c r="Q2939" s="136">
        <v>1E-3</v>
      </c>
      <c r="R2939" s="136">
        <v>2.4700000000000002</v>
      </c>
      <c r="S2939" s="136">
        <v>8.2000000000000003E-2</v>
      </c>
    </row>
    <row r="2940" spans="1:19" ht="11.25" thickBot="1" x14ac:dyDescent="0.2">
      <c r="A2940" s="112"/>
    </row>
    <row r="2941" spans="1:19" ht="11.25" thickBot="1" x14ac:dyDescent="0.2">
      <c r="A2941" s="138" t="s">
        <v>364</v>
      </c>
      <c r="B2941" s="112"/>
      <c r="C2941" s="136">
        <v>3.4000000000000002E-2</v>
      </c>
      <c r="D2941" s="136">
        <v>2E-3</v>
      </c>
      <c r="E2941" s="137">
        <v>1.7000000000000001E-2</v>
      </c>
      <c r="F2941" s="137">
        <v>5.2700000000000004E-3</v>
      </c>
      <c r="G2941" s="136">
        <v>5.8000000000000003E-2</v>
      </c>
      <c r="H2941" s="136">
        <v>0.17599999999999999</v>
      </c>
      <c r="I2941" s="136">
        <v>2E-3</v>
      </c>
      <c r="J2941" s="136">
        <v>2E-3</v>
      </c>
      <c r="K2941" s="137">
        <v>8.4899999999999993E-3</v>
      </c>
      <c r="L2941" s="134" t="s">
        <v>1381</v>
      </c>
      <c r="M2941" s="141" t="s">
        <v>1382</v>
      </c>
      <c r="N2941" s="136">
        <v>8.9999999999999993E-3</v>
      </c>
      <c r="O2941" s="136">
        <v>0</v>
      </c>
      <c r="P2941" s="136">
        <v>0</v>
      </c>
      <c r="Q2941" s="136">
        <v>1E-3</v>
      </c>
      <c r="R2941" s="136">
        <v>1.9E-2</v>
      </c>
      <c r="S2941" s="136">
        <v>8.0000000000000002E-3</v>
      </c>
    </row>
    <row r="2942" spans="1:19" ht="11.25" thickBot="1" x14ac:dyDescent="0.2">
      <c r="A2942" s="112"/>
    </row>
    <row r="2943" spans="1:19" ht="11.25" thickBot="1" x14ac:dyDescent="0.2">
      <c r="A2943" s="139" t="s">
        <v>366</v>
      </c>
      <c r="B2943" s="112"/>
      <c r="C2943" s="136">
        <v>0.95399999999999996</v>
      </c>
      <c r="D2943" s="136">
        <v>2.3780000000000001</v>
      </c>
      <c r="E2943" s="140">
        <v>1.4810000000000001</v>
      </c>
      <c r="F2943" s="140">
        <v>0.53200000000000003</v>
      </c>
      <c r="G2943" s="136">
        <v>13.34</v>
      </c>
      <c r="H2943" s="136">
        <v>382.3</v>
      </c>
      <c r="I2943" s="136">
        <v>2.649</v>
      </c>
      <c r="J2943" s="136">
        <v>2.2200000000000002</v>
      </c>
      <c r="K2943" s="140">
        <v>0.73099999999999998</v>
      </c>
      <c r="L2943" s="134" t="s">
        <v>1383</v>
      </c>
      <c r="M2943" s="141" t="s">
        <v>1384</v>
      </c>
      <c r="N2943" s="136">
        <v>4.6859999999999999</v>
      </c>
      <c r="O2943" s="136">
        <v>2998</v>
      </c>
      <c r="P2943" s="136">
        <v>28.69</v>
      </c>
      <c r="Q2943" s="136">
        <v>66.19</v>
      </c>
      <c r="R2943" s="136">
        <v>0.75800000000000001</v>
      </c>
      <c r="S2943" s="136">
        <v>9.6129999999999995</v>
      </c>
    </row>
    <row r="2944" spans="1:19" ht="11.25" thickBot="1" x14ac:dyDescent="0.2">
      <c r="A2944" s="112"/>
    </row>
    <row r="2945" spans="1:19" ht="11.25" thickBot="1" x14ac:dyDescent="0.2">
      <c r="A2945" s="106" t="s">
        <v>357</v>
      </c>
      <c r="B2945" s="106" t="s">
        <v>358</v>
      </c>
      <c r="C2945" s="131" t="s">
        <v>34</v>
      </c>
      <c r="D2945" s="131" t="s">
        <v>35</v>
      </c>
      <c r="E2945" s="130" t="s">
        <v>36</v>
      </c>
      <c r="F2945" s="130" t="s">
        <v>37</v>
      </c>
      <c r="G2945" s="130" t="s">
        <v>38</v>
      </c>
      <c r="H2945" s="130" t="s">
        <v>39</v>
      </c>
      <c r="I2945" s="130" t="s">
        <v>40</v>
      </c>
      <c r="J2945" s="130" t="s">
        <v>41</v>
      </c>
      <c r="K2945" s="130" t="s">
        <v>42</v>
      </c>
      <c r="L2945" s="130" t="s">
        <v>43</v>
      </c>
      <c r="M2945" s="130" t="s">
        <v>44</v>
      </c>
      <c r="N2945" s="130" t="s">
        <v>45</v>
      </c>
      <c r="O2945" s="130" t="s">
        <v>46</v>
      </c>
      <c r="P2945" s="130" t="s">
        <v>47</v>
      </c>
      <c r="Q2945" s="130" t="s">
        <v>48</v>
      </c>
      <c r="R2945" s="130" t="s">
        <v>49</v>
      </c>
      <c r="S2945" s="130" t="s">
        <v>50</v>
      </c>
    </row>
    <row r="2946" spans="1:19" ht="11.25" thickBot="1" x14ac:dyDescent="0.2">
      <c r="A2946" s="112"/>
      <c r="B2946" s="112"/>
      <c r="C2946" s="131" t="s">
        <v>111</v>
      </c>
      <c r="D2946" s="131" t="s">
        <v>111</v>
      </c>
      <c r="E2946" s="130" t="s">
        <v>111</v>
      </c>
      <c r="F2946" s="130" t="s">
        <v>111</v>
      </c>
      <c r="G2946" s="130" t="s">
        <v>111</v>
      </c>
      <c r="H2946" s="130" t="s">
        <v>111</v>
      </c>
      <c r="I2946" s="130" t="s">
        <v>111</v>
      </c>
      <c r="J2946" s="130" t="s">
        <v>111</v>
      </c>
      <c r="K2946" s="130" t="s">
        <v>111</v>
      </c>
      <c r="L2946" s="130" t="s">
        <v>111</v>
      </c>
      <c r="M2946" s="130" t="s">
        <v>111</v>
      </c>
      <c r="N2946" s="130" t="s">
        <v>111</v>
      </c>
      <c r="O2946" s="130" t="s">
        <v>111</v>
      </c>
      <c r="P2946" s="130" t="s">
        <v>111</v>
      </c>
      <c r="Q2946" s="130" t="s">
        <v>111</v>
      </c>
      <c r="R2946" s="130" t="s">
        <v>111</v>
      </c>
      <c r="S2946" s="130" t="s">
        <v>111</v>
      </c>
    </row>
    <row r="2947" spans="1:19" ht="11.25" thickBot="1" x14ac:dyDescent="0.2">
      <c r="A2947" s="107">
        <v>1</v>
      </c>
      <c r="B2947" s="132">
        <v>0.51989583333333333</v>
      </c>
      <c r="C2947" s="133">
        <v>1.08826</v>
      </c>
      <c r="D2947" s="134" t="s">
        <v>1385</v>
      </c>
      <c r="E2947" s="108">
        <v>0.82599999999999996</v>
      </c>
      <c r="F2947" s="108">
        <v>0.16400000000000001</v>
      </c>
      <c r="G2947" s="108">
        <v>1.9E-2</v>
      </c>
      <c r="H2947" s="108">
        <v>1E-3</v>
      </c>
      <c r="I2947" s="108">
        <v>1.619</v>
      </c>
      <c r="J2947" s="108">
        <v>1.6359999999999999</v>
      </c>
      <c r="K2947" s="108">
        <v>8.9999999999999993E-3</v>
      </c>
      <c r="L2947" s="108">
        <v>1.6E-2</v>
      </c>
      <c r="M2947" s="108">
        <v>1E-3</v>
      </c>
      <c r="N2947" s="108">
        <v>7.0000000000000001E-3</v>
      </c>
      <c r="O2947" s="108">
        <v>1E-3</v>
      </c>
      <c r="P2947" s="108">
        <v>0</v>
      </c>
      <c r="Q2947" s="108">
        <v>2E-3</v>
      </c>
      <c r="R2947" s="108">
        <v>0</v>
      </c>
      <c r="S2947" s="108">
        <v>2E-3</v>
      </c>
    </row>
    <row r="2948" spans="1:19" ht="11.25" thickBot="1" x14ac:dyDescent="0.2">
      <c r="A2948" s="112"/>
    </row>
    <row r="2949" spans="1:19" ht="11.25" thickBot="1" x14ac:dyDescent="0.2">
      <c r="A2949" s="107">
        <v>2</v>
      </c>
      <c r="B2949" s="132">
        <v>0.52008101851851851</v>
      </c>
      <c r="C2949" s="133">
        <v>1.0983499999999999</v>
      </c>
      <c r="D2949" s="134" t="s">
        <v>1386</v>
      </c>
      <c r="E2949" s="108">
        <v>0.81399999999999995</v>
      </c>
      <c r="F2949" s="108">
        <v>0.158</v>
      </c>
      <c r="G2949" s="108">
        <v>2.4E-2</v>
      </c>
      <c r="H2949" s="108">
        <v>1E-3</v>
      </c>
      <c r="I2949" s="108">
        <v>1.57</v>
      </c>
      <c r="J2949" s="108">
        <v>1.631</v>
      </c>
      <c r="K2949" s="108">
        <v>8.9999999999999993E-3</v>
      </c>
      <c r="L2949" s="108">
        <v>1.6E-2</v>
      </c>
      <c r="M2949" s="108">
        <v>1E-3</v>
      </c>
      <c r="N2949" s="108">
        <v>7.0000000000000001E-3</v>
      </c>
      <c r="O2949" s="108">
        <v>1E-3</v>
      </c>
      <c r="P2949" s="108">
        <v>0</v>
      </c>
      <c r="Q2949" s="108">
        <v>2E-3</v>
      </c>
      <c r="R2949" s="108">
        <v>0</v>
      </c>
      <c r="S2949" s="108">
        <v>2E-3</v>
      </c>
    </row>
    <row r="2950" spans="1:19" ht="11.25" thickBot="1" x14ac:dyDescent="0.2">
      <c r="A2950" s="112"/>
    </row>
    <row r="2951" spans="1:19" ht="11.25" thickBot="1" x14ac:dyDescent="0.2">
      <c r="A2951" s="107">
        <v>3</v>
      </c>
      <c r="B2951" s="132">
        <v>0.52026620370370369</v>
      </c>
      <c r="C2951" s="133">
        <v>1.1075900000000001</v>
      </c>
      <c r="D2951" s="134" t="s">
        <v>1387</v>
      </c>
      <c r="E2951" s="108">
        <v>0.80300000000000005</v>
      </c>
      <c r="F2951" s="108">
        <v>0.156</v>
      </c>
      <c r="G2951" s="108">
        <v>1.7999999999999999E-2</v>
      </c>
      <c r="H2951" s="108">
        <v>1E-3</v>
      </c>
      <c r="I2951" s="108">
        <v>1.597</v>
      </c>
      <c r="J2951" s="108">
        <v>1.6419999999999999</v>
      </c>
      <c r="K2951" s="108">
        <v>0.01</v>
      </c>
      <c r="L2951" s="108">
        <v>1.7000000000000001E-2</v>
      </c>
      <c r="M2951" s="108">
        <v>2E-3</v>
      </c>
      <c r="N2951" s="108">
        <v>6.0000000000000001E-3</v>
      </c>
      <c r="O2951" s="108">
        <v>1E-3</v>
      </c>
      <c r="P2951" s="108">
        <v>0</v>
      </c>
      <c r="Q2951" s="108">
        <v>2E-3</v>
      </c>
      <c r="R2951" s="108">
        <v>0</v>
      </c>
      <c r="S2951" s="108">
        <v>3.0000000000000001E-3</v>
      </c>
    </row>
    <row r="2952" spans="1:19" ht="11.25" thickBot="1" x14ac:dyDescent="0.2">
      <c r="A2952" s="112"/>
    </row>
    <row r="2953" spans="1:19" ht="11.25" thickBot="1" x14ac:dyDescent="0.2">
      <c r="A2953" s="135" t="s">
        <v>362</v>
      </c>
      <c r="B2953" s="112"/>
      <c r="C2953" s="137">
        <v>1.09806</v>
      </c>
      <c r="D2953" s="134" t="s">
        <v>1388</v>
      </c>
      <c r="E2953" s="136">
        <v>0.81399999999999995</v>
      </c>
      <c r="F2953" s="136">
        <v>0.159</v>
      </c>
      <c r="G2953" s="136">
        <v>2.1000000000000001E-2</v>
      </c>
      <c r="H2953" s="136">
        <v>1E-3</v>
      </c>
      <c r="I2953" s="136">
        <v>1.595</v>
      </c>
      <c r="J2953" s="136">
        <v>1.6359999999999999</v>
      </c>
      <c r="K2953" s="136">
        <v>8.9999999999999993E-3</v>
      </c>
      <c r="L2953" s="136">
        <v>1.7000000000000001E-2</v>
      </c>
      <c r="M2953" s="136">
        <v>1E-3</v>
      </c>
      <c r="N2953" s="136">
        <v>7.0000000000000001E-3</v>
      </c>
      <c r="O2953" s="136">
        <v>1E-3</v>
      </c>
      <c r="P2953" s="136">
        <v>0</v>
      </c>
      <c r="Q2953" s="136">
        <v>2E-3</v>
      </c>
      <c r="R2953" s="136">
        <v>0</v>
      </c>
      <c r="S2953" s="136">
        <v>2E-3</v>
      </c>
    </row>
    <row r="2954" spans="1:19" ht="11.25" thickBot="1" x14ac:dyDescent="0.2">
      <c r="A2954" s="112"/>
    </row>
    <row r="2955" spans="1:19" ht="11.25" thickBot="1" x14ac:dyDescent="0.2">
      <c r="A2955" s="138" t="s">
        <v>364</v>
      </c>
      <c r="B2955" s="112"/>
      <c r="C2955" s="137">
        <v>9.6699999999999998E-3</v>
      </c>
      <c r="D2955" s="134" t="s">
        <v>1389</v>
      </c>
      <c r="E2955" s="136">
        <v>1.2E-2</v>
      </c>
      <c r="F2955" s="136">
        <v>4.0000000000000001E-3</v>
      </c>
      <c r="G2955" s="136">
        <v>3.0000000000000001E-3</v>
      </c>
      <c r="H2955" s="136">
        <v>0</v>
      </c>
      <c r="I2955" s="136">
        <v>2.5000000000000001E-2</v>
      </c>
      <c r="J2955" s="136">
        <v>5.0000000000000001E-3</v>
      </c>
      <c r="K2955" s="136">
        <v>1E-3</v>
      </c>
      <c r="L2955" s="136">
        <v>0</v>
      </c>
      <c r="M2955" s="136">
        <v>0</v>
      </c>
      <c r="N2955" s="136">
        <v>1E-3</v>
      </c>
      <c r="O2955" s="136">
        <v>0</v>
      </c>
      <c r="P2955" s="136">
        <v>0</v>
      </c>
      <c r="Q2955" s="136">
        <v>0</v>
      </c>
      <c r="R2955" s="136">
        <v>0</v>
      </c>
      <c r="S2955" s="136">
        <v>0</v>
      </c>
    </row>
    <row r="2956" spans="1:19" ht="11.25" thickBot="1" x14ac:dyDescent="0.2">
      <c r="A2956" s="112"/>
    </row>
    <row r="2957" spans="1:19" ht="11.25" thickBot="1" x14ac:dyDescent="0.2">
      <c r="A2957" s="139" t="s">
        <v>366</v>
      </c>
      <c r="B2957" s="112"/>
      <c r="C2957" s="140">
        <v>0.88</v>
      </c>
      <c r="D2957" s="134" t="s">
        <v>1390</v>
      </c>
      <c r="E2957" s="136">
        <v>1.4139999999999999</v>
      </c>
      <c r="F2957" s="136">
        <v>2.5910000000000002</v>
      </c>
      <c r="G2957" s="136">
        <v>13.93</v>
      </c>
      <c r="H2957" s="136">
        <v>23.69</v>
      </c>
      <c r="I2957" s="136">
        <v>1.5609999999999999</v>
      </c>
      <c r="J2957" s="136">
        <v>0.32700000000000001</v>
      </c>
      <c r="K2957" s="136">
        <v>7.1340000000000003</v>
      </c>
      <c r="L2957" s="136">
        <v>1.579</v>
      </c>
      <c r="M2957" s="136">
        <v>18.97</v>
      </c>
      <c r="N2957" s="136">
        <v>9.2080000000000002</v>
      </c>
      <c r="O2957" s="136">
        <v>3.8010000000000002</v>
      </c>
      <c r="P2957" s="136">
        <v>18.920000000000002</v>
      </c>
      <c r="Q2957" s="136">
        <v>21.35</v>
      </c>
      <c r="R2957" s="136">
        <v>29.25</v>
      </c>
      <c r="S2957" s="136">
        <v>8.8170000000000002</v>
      </c>
    </row>
    <row r="2958" spans="1:19" ht="11.25" thickBot="1" x14ac:dyDescent="0.2">
      <c r="A2958" s="112"/>
    </row>
    <row r="2959" spans="1:19" ht="11.25" thickBot="1" x14ac:dyDescent="0.2">
      <c r="A2959" s="106" t="s">
        <v>357</v>
      </c>
      <c r="B2959" s="106" t="s">
        <v>358</v>
      </c>
      <c r="C2959" s="130" t="s">
        <v>51</v>
      </c>
      <c r="D2959" s="130" t="s">
        <v>52</v>
      </c>
      <c r="E2959" s="130" t="s">
        <v>53</v>
      </c>
      <c r="F2959" s="130" t="s">
        <v>54</v>
      </c>
      <c r="G2959" s="130" t="s">
        <v>55</v>
      </c>
      <c r="H2959" s="130" t="s">
        <v>56</v>
      </c>
      <c r="I2959" s="130" t="s">
        <v>57</v>
      </c>
      <c r="J2959" s="130" t="s">
        <v>58</v>
      </c>
      <c r="K2959" s="130" t="s">
        <v>59</v>
      </c>
      <c r="L2959" s="130" t="s">
        <v>60</v>
      </c>
      <c r="M2959" s="130" t="s">
        <v>61</v>
      </c>
      <c r="N2959" s="130" t="s">
        <v>62</v>
      </c>
      <c r="O2959" s="130" t="s">
        <v>63</v>
      </c>
      <c r="P2959" s="130" t="s">
        <v>64</v>
      </c>
      <c r="Q2959" s="131" t="s">
        <v>65</v>
      </c>
      <c r="R2959" s="131" t="s">
        <v>66</v>
      </c>
      <c r="S2959" s="130" t="s">
        <v>67</v>
      </c>
    </row>
    <row r="2960" spans="1:19" ht="11.25" thickBot="1" x14ac:dyDescent="0.2">
      <c r="A2960" s="112"/>
      <c r="B2960" s="112"/>
      <c r="C2960" s="130" t="s">
        <v>111</v>
      </c>
      <c r="D2960" s="130" t="s">
        <v>111</v>
      </c>
      <c r="E2960" s="130" t="s">
        <v>111</v>
      </c>
      <c r="F2960" s="130" t="s">
        <v>111</v>
      </c>
      <c r="G2960" s="130" t="s">
        <v>111</v>
      </c>
      <c r="H2960" s="130" t="s">
        <v>111</v>
      </c>
      <c r="I2960" s="130" t="s">
        <v>111</v>
      </c>
      <c r="J2960" s="130" t="s">
        <v>111</v>
      </c>
      <c r="K2960" s="130" t="s">
        <v>111</v>
      </c>
      <c r="L2960" s="130" t="s">
        <v>111</v>
      </c>
      <c r="M2960" s="130" t="s">
        <v>111</v>
      </c>
      <c r="N2960" s="130" t="s">
        <v>111</v>
      </c>
      <c r="O2960" s="130" t="s">
        <v>111</v>
      </c>
      <c r="P2960" s="130" t="s">
        <v>111</v>
      </c>
      <c r="Q2960" s="131" t="s">
        <v>111</v>
      </c>
      <c r="R2960" s="131" t="s">
        <v>111</v>
      </c>
      <c r="S2960" s="130" t="s">
        <v>111</v>
      </c>
    </row>
    <row r="2961" spans="1:19" ht="11.25" thickBot="1" x14ac:dyDescent="0.2">
      <c r="A2961" s="107">
        <v>1</v>
      </c>
      <c r="B2961" s="132">
        <v>0.51989583333333333</v>
      </c>
      <c r="C2961" s="108">
        <v>1E-3</v>
      </c>
      <c r="D2961" s="108">
        <v>2E-3</v>
      </c>
      <c r="E2961" s="108">
        <v>0</v>
      </c>
      <c r="F2961" s="108">
        <v>1E-3</v>
      </c>
      <c r="G2961" s="108">
        <v>0</v>
      </c>
      <c r="H2961" s="108">
        <v>0.17499999999999999</v>
      </c>
      <c r="I2961" s="108">
        <v>0.26300000000000001</v>
      </c>
      <c r="J2961" s="108">
        <v>0</v>
      </c>
      <c r="K2961" s="108">
        <v>0</v>
      </c>
      <c r="L2961" s="108">
        <v>7.0000000000000001E-3</v>
      </c>
      <c r="M2961" s="108">
        <v>0.02</v>
      </c>
      <c r="N2961" s="108">
        <v>0.57999999999999996</v>
      </c>
      <c r="O2961" s="108">
        <v>1E-3</v>
      </c>
      <c r="P2961" s="108">
        <v>2.0790000000000002</v>
      </c>
      <c r="Q2961" s="133">
        <v>1.0123800000000001</v>
      </c>
      <c r="R2961" s="134" t="s">
        <v>1391</v>
      </c>
      <c r="S2961" s="108">
        <v>7.0000000000000001E-3</v>
      </c>
    </row>
    <row r="2962" spans="1:19" ht="11.25" thickBot="1" x14ac:dyDescent="0.2">
      <c r="A2962" s="112"/>
    </row>
    <row r="2963" spans="1:19" ht="11.25" thickBot="1" x14ac:dyDescent="0.2">
      <c r="A2963" s="107">
        <v>2</v>
      </c>
      <c r="B2963" s="132">
        <v>0.52008101851851851</v>
      </c>
      <c r="C2963" s="108">
        <v>1E-3</v>
      </c>
      <c r="D2963" s="108">
        <v>2E-3</v>
      </c>
      <c r="E2963" s="108">
        <v>0</v>
      </c>
      <c r="F2963" s="108">
        <v>2E-3</v>
      </c>
      <c r="G2963" s="108">
        <v>0</v>
      </c>
      <c r="H2963" s="108">
        <v>0.17399999999999999</v>
      </c>
      <c r="I2963" s="108">
        <v>0.255</v>
      </c>
      <c r="J2963" s="108">
        <v>0</v>
      </c>
      <c r="K2963" s="108">
        <v>0</v>
      </c>
      <c r="L2963" s="108">
        <v>6.0000000000000001E-3</v>
      </c>
      <c r="M2963" s="108">
        <v>1.7999999999999999E-2</v>
      </c>
      <c r="N2963" s="108">
        <v>0.53900000000000003</v>
      </c>
      <c r="O2963" s="108">
        <v>1E-3</v>
      </c>
      <c r="P2963" s="108">
        <v>2.0630000000000002</v>
      </c>
      <c r="Q2963" s="133">
        <v>1.02847</v>
      </c>
      <c r="R2963" s="134" t="s">
        <v>1392</v>
      </c>
      <c r="S2963" s="108">
        <v>7.0000000000000001E-3</v>
      </c>
    </row>
    <row r="2964" spans="1:19" ht="11.25" thickBot="1" x14ac:dyDescent="0.2">
      <c r="A2964" s="112"/>
    </row>
    <row r="2965" spans="1:19" ht="11.25" thickBot="1" x14ac:dyDescent="0.2">
      <c r="A2965" s="107">
        <v>3</v>
      </c>
      <c r="B2965" s="132">
        <v>0.52026620370370369</v>
      </c>
      <c r="C2965" s="108">
        <v>1E-3</v>
      </c>
      <c r="D2965" s="108">
        <v>2E-3</v>
      </c>
      <c r="E2965" s="108">
        <v>0</v>
      </c>
      <c r="F2965" s="108">
        <v>2E-3</v>
      </c>
      <c r="G2965" s="108">
        <v>0</v>
      </c>
      <c r="H2965" s="108">
        <v>0.17499999999999999</v>
      </c>
      <c r="I2965" s="108">
        <v>0.26600000000000001</v>
      </c>
      <c r="J2965" s="108">
        <v>0</v>
      </c>
      <c r="K2965" s="108">
        <v>0</v>
      </c>
      <c r="L2965" s="108">
        <v>6.0000000000000001E-3</v>
      </c>
      <c r="M2965" s="108">
        <v>1.9E-2</v>
      </c>
      <c r="N2965" s="108">
        <v>0.52700000000000002</v>
      </c>
      <c r="O2965" s="108">
        <v>1E-3</v>
      </c>
      <c r="P2965" s="108">
        <v>2.0720000000000001</v>
      </c>
      <c r="Q2965" s="133">
        <v>1.03189</v>
      </c>
      <c r="R2965" s="134" t="s">
        <v>1393</v>
      </c>
      <c r="S2965" s="108">
        <v>8.0000000000000002E-3</v>
      </c>
    </row>
    <row r="2966" spans="1:19" ht="11.25" thickBot="1" x14ac:dyDescent="0.2">
      <c r="A2966" s="112"/>
    </row>
    <row r="2967" spans="1:19" ht="11.25" thickBot="1" x14ac:dyDescent="0.2">
      <c r="A2967" s="135" t="s">
        <v>362</v>
      </c>
      <c r="B2967" s="112"/>
      <c r="C2967" s="136">
        <v>1E-3</v>
      </c>
      <c r="D2967" s="136">
        <v>2E-3</v>
      </c>
      <c r="E2967" s="136">
        <v>0</v>
      </c>
      <c r="F2967" s="136">
        <v>2E-3</v>
      </c>
      <c r="G2967" s="136">
        <v>0</v>
      </c>
      <c r="H2967" s="136">
        <v>0.17499999999999999</v>
      </c>
      <c r="I2967" s="136">
        <v>0.26200000000000001</v>
      </c>
      <c r="J2967" s="136">
        <v>0</v>
      </c>
      <c r="K2967" s="136">
        <v>0</v>
      </c>
      <c r="L2967" s="136">
        <v>6.0000000000000001E-3</v>
      </c>
      <c r="M2967" s="136">
        <v>1.9E-2</v>
      </c>
      <c r="N2967" s="136">
        <v>0.54900000000000004</v>
      </c>
      <c r="O2967" s="136">
        <v>1E-3</v>
      </c>
      <c r="P2967" s="136">
        <v>2.0720000000000001</v>
      </c>
      <c r="Q2967" s="137">
        <v>1.0242500000000001</v>
      </c>
      <c r="R2967" s="134" t="s">
        <v>1394</v>
      </c>
      <c r="S2967" s="136">
        <v>7.0000000000000001E-3</v>
      </c>
    </row>
    <row r="2968" spans="1:19" ht="11.25" thickBot="1" x14ac:dyDescent="0.2">
      <c r="A2968" s="112"/>
    </row>
    <row r="2969" spans="1:19" ht="11.25" thickBot="1" x14ac:dyDescent="0.2">
      <c r="A2969" s="138" t="s">
        <v>364</v>
      </c>
      <c r="B2969" s="112"/>
      <c r="C2969" s="136">
        <v>0</v>
      </c>
      <c r="D2969" s="136">
        <v>0</v>
      </c>
      <c r="E2969" s="136">
        <v>0</v>
      </c>
      <c r="F2969" s="136">
        <v>1E-3</v>
      </c>
      <c r="G2969" s="136">
        <v>0</v>
      </c>
      <c r="H2969" s="136">
        <v>0</v>
      </c>
      <c r="I2969" s="136">
        <v>6.0000000000000001E-3</v>
      </c>
      <c r="J2969" s="136">
        <v>0</v>
      </c>
      <c r="K2969" s="136">
        <v>0</v>
      </c>
      <c r="L2969" s="136">
        <v>0</v>
      </c>
      <c r="M2969" s="136">
        <v>1E-3</v>
      </c>
      <c r="N2969" s="136">
        <v>2.8000000000000001E-2</v>
      </c>
      <c r="O2969" s="136">
        <v>0</v>
      </c>
      <c r="P2969" s="136">
        <v>8.0000000000000002E-3</v>
      </c>
      <c r="Q2969" s="137">
        <v>1.042E-2</v>
      </c>
      <c r="R2969" s="134" t="s">
        <v>1395</v>
      </c>
      <c r="S2969" s="136">
        <v>0</v>
      </c>
    </row>
    <row r="2970" spans="1:19" ht="11.25" thickBot="1" x14ac:dyDescent="0.2">
      <c r="A2970" s="112"/>
    </row>
    <row r="2971" spans="1:19" ht="11.25" thickBot="1" x14ac:dyDescent="0.2">
      <c r="A2971" s="139" t="s">
        <v>366</v>
      </c>
      <c r="B2971" s="112"/>
      <c r="C2971" s="136">
        <v>4.6079999999999997</v>
      </c>
      <c r="D2971" s="136">
        <v>6.1840000000000002</v>
      </c>
      <c r="E2971" s="136">
        <v>23.34</v>
      </c>
      <c r="F2971" s="136">
        <v>32.46</v>
      </c>
      <c r="G2971" s="136">
        <v>34.93</v>
      </c>
      <c r="H2971" s="136">
        <v>0.189</v>
      </c>
      <c r="I2971" s="136">
        <v>2.294</v>
      </c>
      <c r="J2971" s="136">
        <v>72.66</v>
      </c>
      <c r="K2971" s="136">
        <v>161.30000000000001</v>
      </c>
      <c r="L2971" s="136">
        <v>6.569</v>
      </c>
      <c r="M2971" s="136">
        <v>3.68</v>
      </c>
      <c r="N2971" s="136">
        <v>5.0330000000000004</v>
      </c>
      <c r="O2971" s="136">
        <v>12.39</v>
      </c>
      <c r="P2971" s="136">
        <v>0.38200000000000001</v>
      </c>
      <c r="Q2971" s="140">
        <v>1.0169999999999999</v>
      </c>
      <c r="R2971" s="134" t="s">
        <v>1396</v>
      </c>
      <c r="S2971" s="136">
        <v>4.2910000000000004</v>
      </c>
    </row>
    <row r="2972" spans="1:19" ht="11.25" thickBot="1" x14ac:dyDescent="0.2">
      <c r="A2972" s="112"/>
    </row>
    <row r="2973" spans="1:19" ht="11.25" thickBot="1" x14ac:dyDescent="0.2">
      <c r="A2973" s="106" t="s">
        <v>357</v>
      </c>
      <c r="B2973" s="106" t="s">
        <v>358</v>
      </c>
      <c r="C2973" s="130" t="s">
        <v>68</v>
      </c>
    </row>
    <row r="2974" spans="1:19" ht="11.25" thickBot="1" x14ac:dyDescent="0.2">
      <c r="A2974" s="112"/>
      <c r="B2974" s="112"/>
      <c r="C2974" s="130" t="s">
        <v>111</v>
      </c>
    </row>
    <row r="2975" spans="1:19" ht="11.25" thickBot="1" x14ac:dyDescent="0.2">
      <c r="A2975" s="107">
        <v>1</v>
      </c>
      <c r="B2975" s="132">
        <v>0.51989583333333333</v>
      </c>
      <c r="C2975" s="108">
        <v>1.9E-2</v>
      </c>
    </row>
    <row r="2976" spans="1:19" ht="11.25" thickBot="1" x14ac:dyDescent="0.2">
      <c r="A2976" s="112"/>
    </row>
    <row r="2977" spans="1:19" ht="11.25" thickBot="1" x14ac:dyDescent="0.2">
      <c r="A2977" s="107">
        <v>2</v>
      </c>
      <c r="B2977" s="132">
        <v>0.52008101851851851</v>
      </c>
      <c r="C2977" s="108">
        <v>0.02</v>
      </c>
    </row>
    <row r="2978" spans="1:19" ht="11.25" thickBot="1" x14ac:dyDescent="0.2">
      <c r="A2978" s="112"/>
    </row>
    <row r="2979" spans="1:19" ht="11.25" thickBot="1" x14ac:dyDescent="0.2">
      <c r="A2979" s="107">
        <v>3</v>
      </c>
      <c r="B2979" s="132">
        <v>0.52026620370370369</v>
      </c>
      <c r="C2979" s="108">
        <v>1.9E-2</v>
      </c>
    </row>
    <row r="2980" spans="1:19" ht="11.25" thickBot="1" x14ac:dyDescent="0.2">
      <c r="A2980" s="112"/>
    </row>
    <row r="2981" spans="1:19" ht="11.25" thickBot="1" x14ac:dyDescent="0.2">
      <c r="A2981" s="135" t="s">
        <v>362</v>
      </c>
      <c r="B2981" s="112"/>
      <c r="C2981" s="136">
        <v>1.9E-2</v>
      </c>
    </row>
    <row r="2982" spans="1:19" ht="11.25" thickBot="1" x14ac:dyDescent="0.2">
      <c r="A2982" s="112"/>
    </row>
    <row r="2983" spans="1:19" ht="11.25" thickBot="1" x14ac:dyDescent="0.2">
      <c r="A2983" s="138" t="s">
        <v>364</v>
      </c>
      <c r="B2983" s="112"/>
      <c r="C2983" s="136">
        <v>0</v>
      </c>
    </row>
    <row r="2984" spans="1:19" ht="11.25" thickBot="1" x14ac:dyDescent="0.2">
      <c r="A2984" s="112"/>
    </row>
    <row r="2985" spans="1:19" ht="11.25" thickBot="1" x14ac:dyDescent="0.2">
      <c r="A2985" s="139" t="s">
        <v>366</v>
      </c>
      <c r="B2985" s="112"/>
      <c r="C2985" s="136">
        <v>1.677</v>
      </c>
    </row>
    <row r="2986" spans="1:19" ht="10.5" x14ac:dyDescent="0.15">
      <c r="A2986" s="112"/>
    </row>
    <row r="2987" spans="1:19" x14ac:dyDescent="0.15">
      <c r="A2987" s="129"/>
      <c r="B2987" s="86" t="s">
        <v>1397</v>
      </c>
    </row>
    <row r="2988" spans="1:19" ht="9.75" thickBot="1" x14ac:dyDescent="0.2">
      <c r="A2988" s="81" t="s">
        <v>356</v>
      </c>
    </row>
    <row r="2989" spans="1:19" ht="11.25" thickBot="1" x14ac:dyDescent="0.2">
      <c r="A2989" s="106" t="s">
        <v>357</v>
      </c>
      <c r="B2989" s="106" t="s">
        <v>358</v>
      </c>
      <c r="C2989" s="130" t="s">
        <v>0</v>
      </c>
      <c r="D2989" s="130" t="s">
        <v>1</v>
      </c>
      <c r="E2989" s="130" t="s">
        <v>2</v>
      </c>
      <c r="F2989" s="130" t="s">
        <v>3</v>
      </c>
      <c r="G2989" s="130" t="s">
        <v>4</v>
      </c>
      <c r="H2989" s="130" t="s">
        <v>5</v>
      </c>
      <c r="I2989" s="131" t="s">
        <v>6</v>
      </c>
      <c r="J2989" s="131" t="s">
        <v>7</v>
      </c>
      <c r="K2989" s="130" t="s">
        <v>8</v>
      </c>
      <c r="L2989" s="130" t="s">
        <v>9</v>
      </c>
      <c r="M2989" s="130" t="s">
        <v>10</v>
      </c>
      <c r="N2989" s="130" t="s">
        <v>11</v>
      </c>
      <c r="O2989" s="130" t="s">
        <v>12</v>
      </c>
      <c r="P2989" s="130" t="s">
        <v>13</v>
      </c>
      <c r="Q2989" s="130" t="s">
        <v>14</v>
      </c>
      <c r="R2989" s="130" t="s">
        <v>15</v>
      </c>
      <c r="S2989" s="130" t="s">
        <v>16</v>
      </c>
    </row>
    <row r="2990" spans="1:19" ht="11.25" thickBot="1" x14ac:dyDescent="0.2">
      <c r="A2990" s="112"/>
      <c r="B2990" s="112"/>
      <c r="C2990" s="130" t="s">
        <v>111</v>
      </c>
      <c r="D2990" s="130" t="s">
        <v>111</v>
      </c>
      <c r="E2990" s="130" t="s">
        <v>111</v>
      </c>
      <c r="F2990" s="130" t="s">
        <v>111</v>
      </c>
      <c r="G2990" s="130" t="s">
        <v>111</v>
      </c>
      <c r="H2990" s="130" t="s">
        <v>111</v>
      </c>
      <c r="I2990" s="131" t="s">
        <v>111</v>
      </c>
      <c r="J2990" s="131" t="s">
        <v>111</v>
      </c>
      <c r="K2990" s="130" t="s">
        <v>111</v>
      </c>
      <c r="L2990" s="130" t="s">
        <v>111</v>
      </c>
      <c r="M2990" s="130" t="s">
        <v>111</v>
      </c>
      <c r="N2990" s="130" t="s">
        <v>111</v>
      </c>
      <c r="O2990" s="130" t="s">
        <v>111</v>
      </c>
      <c r="P2990" s="130" t="s">
        <v>111</v>
      </c>
      <c r="Q2990" s="130" t="s">
        <v>111</v>
      </c>
      <c r="R2990" s="130" t="s">
        <v>111</v>
      </c>
      <c r="S2990" s="130" t="s">
        <v>111</v>
      </c>
    </row>
    <row r="2991" spans="1:19" ht="11.25" thickBot="1" x14ac:dyDescent="0.2">
      <c r="A2991" s="107">
        <v>1</v>
      </c>
      <c r="B2991" s="132">
        <v>0.52505787037037044</v>
      </c>
      <c r="C2991" s="141" t="s">
        <v>1398</v>
      </c>
      <c r="D2991" s="141" t="s">
        <v>1399</v>
      </c>
      <c r="E2991" s="141" t="s">
        <v>1400</v>
      </c>
      <c r="F2991" s="108">
        <v>324.2</v>
      </c>
      <c r="G2991" s="141" t="s">
        <v>1401</v>
      </c>
      <c r="H2991" s="108">
        <v>454.8</v>
      </c>
      <c r="I2991" s="133">
        <v>1.1368499999999999</v>
      </c>
      <c r="J2991" s="134" t="s">
        <v>1402</v>
      </c>
      <c r="K2991" s="141" t="s">
        <v>1403</v>
      </c>
      <c r="L2991" s="108">
        <v>18.350000000000001</v>
      </c>
      <c r="M2991" s="108">
        <v>15.91</v>
      </c>
      <c r="N2991" s="108">
        <v>6.9909999999999997</v>
      </c>
      <c r="O2991" s="108">
        <v>61.29</v>
      </c>
      <c r="P2991" s="108">
        <v>860.7</v>
      </c>
      <c r="Q2991" s="108">
        <v>6.4059999999999997</v>
      </c>
      <c r="R2991" s="108">
        <v>6.976</v>
      </c>
      <c r="S2991" s="108">
        <v>6.9329999999999998</v>
      </c>
    </row>
    <row r="2992" spans="1:19" ht="11.25" thickBot="1" x14ac:dyDescent="0.2">
      <c r="A2992" s="112"/>
    </row>
    <row r="2993" spans="1:19" ht="11.25" thickBot="1" x14ac:dyDescent="0.2">
      <c r="A2993" s="107">
        <v>2</v>
      </c>
      <c r="B2993" s="132">
        <v>0.5252430555555555</v>
      </c>
      <c r="C2993" s="141" t="s">
        <v>1404</v>
      </c>
      <c r="D2993" s="141" t="s">
        <v>1405</v>
      </c>
      <c r="E2993" s="141" t="s">
        <v>1406</v>
      </c>
      <c r="F2993" s="108">
        <v>325.2</v>
      </c>
      <c r="G2993" s="141" t="s">
        <v>1407</v>
      </c>
      <c r="H2993" s="108">
        <v>471.4</v>
      </c>
      <c r="I2993" s="133">
        <v>1.1650700000000001</v>
      </c>
      <c r="J2993" s="134" t="s">
        <v>1408</v>
      </c>
      <c r="K2993" s="141" t="s">
        <v>1409</v>
      </c>
      <c r="L2993" s="108">
        <v>17.71</v>
      </c>
      <c r="M2993" s="108">
        <v>16.03</v>
      </c>
      <c r="N2993" s="108">
        <v>7.0490000000000004</v>
      </c>
      <c r="O2993" s="108">
        <v>61.54</v>
      </c>
      <c r="P2993" s="108">
        <v>856</v>
      </c>
      <c r="Q2993" s="108">
        <v>6.4539999999999997</v>
      </c>
      <c r="R2993" s="108">
        <v>6.96</v>
      </c>
      <c r="S2993" s="108">
        <v>6.85</v>
      </c>
    </row>
    <row r="2994" spans="1:19" ht="11.25" thickBot="1" x14ac:dyDescent="0.2">
      <c r="A2994" s="112"/>
    </row>
    <row r="2995" spans="1:19" ht="11.25" thickBot="1" x14ac:dyDescent="0.2">
      <c r="A2995" s="107">
        <v>3</v>
      </c>
      <c r="B2995" s="132">
        <v>0.52541666666666664</v>
      </c>
      <c r="C2995" s="141" t="s">
        <v>1410</v>
      </c>
      <c r="D2995" s="141" t="s">
        <v>1411</v>
      </c>
      <c r="E2995" s="141" t="s">
        <v>1412</v>
      </c>
      <c r="F2995" s="108">
        <v>323.10000000000002</v>
      </c>
      <c r="G2995" s="141" t="s">
        <v>1413</v>
      </c>
      <c r="H2995" s="108">
        <v>391.4</v>
      </c>
      <c r="I2995" s="133">
        <v>1.1770499999999999</v>
      </c>
      <c r="J2995" s="134" t="s">
        <v>1414</v>
      </c>
      <c r="K2995" s="141" t="s">
        <v>1415</v>
      </c>
      <c r="L2995" s="108">
        <v>17.89</v>
      </c>
      <c r="M2995" s="108">
        <v>15.95</v>
      </c>
      <c r="N2995" s="108">
        <v>6.9729999999999999</v>
      </c>
      <c r="O2995" s="108">
        <v>61.08</v>
      </c>
      <c r="P2995" s="108">
        <v>850.7</v>
      </c>
      <c r="Q2995" s="108">
        <v>6.3979999999999997</v>
      </c>
      <c r="R2995" s="108">
        <v>6.97</v>
      </c>
      <c r="S2995" s="108">
        <v>6.7809999999999997</v>
      </c>
    </row>
    <row r="2996" spans="1:19" ht="11.25" thickBot="1" x14ac:dyDescent="0.2">
      <c r="A2996" s="112"/>
    </row>
    <row r="2997" spans="1:19" ht="11.25" thickBot="1" x14ac:dyDescent="0.2">
      <c r="A2997" s="135" t="s">
        <v>362</v>
      </c>
      <c r="B2997" s="112"/>
      <c r="C2997" s="141" t="s">
        <v>1416</v>
      </c>
      <c r="D2997" s="141" t="s">
        <v>1417</v>
      </c>
      <c r="E2997" s="141" t="s">
        <v>1418</v>
      </c>
      <c r="F2997" s="136">
        <v>324.2</v>
      </c>
      <c r="G2997" s="141" t="s">
        <v>1419</v>
      </c>
      <c r="H2997" s="136">
        <v>439.2</v>
      </c>
      <c r="I2997" s="137">
        <v>1.1596599999999999</v>
      </c>
      <c r="J2997" s="134" t="s">
        <v>1420</v>
      </c>
      <c r="K2997" s="141" t="s">
        <v>1421</v>
      </c>
      <c r="L2997" s="136">
        <v>17.98</v>
      </c>
      <c r="M2997" s="136">
        <v>15.96</v>
      </c>
      <c r="N2997" s="136">
        <v>7.0039999999999996</v>
      </c>
      <c r="O2997" s="136">
        <v>61.3</v>
      </c>
      <c r="P2997" s="136">
        <v>855.8</v>
      </c>
      <c r="Q2997" s="136">
        <v>6.4189999999999996</v>
      </c>
      <c r="R2997" s="136">
        <v>6.9690000000000003</v>
      </c>
      <c r="S2997" s="136">
        <v>6.8550000000000004</v>
      </c>
    </row>
    <row r="2998" spans="1:19" ht="11.25" thickBot="1" x14ac:dyDescent="0.2">
      <c r="A2998" s="112"/>
    </row>
    <row r="2999" spans="1:19" ht="11.25" thickBot="1" x14ac:dyDescent="0.2">
      <c r="A2999" s="138" t="s">
        <v>364</v>
      </c>
      <c r="B2999" s="112"/>
      <c r="C2999" s="141" t="s">
        <v>1422</v>
      </c>
      <c r="D2999" s="141" t="s">
        <v>1423</v>
      </c>
      <c r="E2999" s="141" t="s">
        <v>1424</v>
      </c>
      <c r="F2999" s="136">
        <v>1.022</v>
      </c>
      <c r="G2999" s="141" t="s">
        <v>1425</v>
      </c>
      <c r="H2999" s="136">
        <v>42.2</v>
      </c>
      <c r="I2999" s="137">
        <v>2.0639999999999999E-2</v>
      </c>
      <c r="J2999" s="134" t="s">
        <v>1426</v>
      </c>
      <c r="K2999" s="141" t="s">
        <v>1427</v>
      </c>
      <c r="L2999" s="136">
        <v>0.32800000000000001</v>
      </c>
      <c r="M2999" s="136">
        <v>6.2E-2</v>
      </c>
      <c r="N2999" s="136">
        <v>0.04</v>
      </c>
      <c r="O2999" s="136">
        <v>0.23100000000000001</v>
      </c>
      <c r="P2999" s="136">
        <v>5.0119999999999996</v>
      </c>
      <c r="Q2999" s="136">
        <v>0.03</v>
      </c>
      <c r="R2999" s="136">
        <v>8.0000000000000002E-3</v>
      </c>
      <c r="S2999" s="136">
        <v>7.5999999999999998E-2</v>
      </c>
    </row>
    <row r="3000" spans="1:19" ht="11.25" thickBot="1" x14ac:dyDescent="0.2">
      <c r="A3000" s="112"/>
    </row>
    <row r="3001" spans="1:19" ht="11.25" thickBot="1" x14ac:dyDescent="0.2">
      <c r="A3001" s="139" t="s">
        <v>366</v>
      </c>
      <c r="B3001" s="112"/>
      <c r="C3001" s="141" t="s">
        <v>1428</v>
      </c>
      <c r="D3001" s="141" t="s">
        <v>1429</v>
      </c>
      <c r="E3001" s="141" t="s">
        <v>1430</v>
      </c>
      <c r="F3001" s="136">
        <v>0.315</v>
      </c>
      <c r="G3001" s="141" t="s">
        <v>1431</v>
      </c>
      <c r="H3001" s="136">
        <v>9.609</v>
      </c>
      <c r="I3001" s="140">
        <v>1.78</v>
      </c>
      <c r="J3001" s="134" t="s">
        <v>1432</v>
      </c>
      <c r="K3001" s="141" t="s">
        <v>1433</v>
      </c>
      <c r="L3001" s="136">
        <v>1.825</v>
      </c>
      <c r="M3001" s="136">
        <v>0.39</v>
      </c>
      <c r="N3001" s="136">
        <v>0.57099999999999995</v>
      </c>
      <c r="O3001" s="136">
        <v>0.377</v>
      </c>
      <c r="P3001" s="136">
        <v>0.58599999999999997</v>
      </c>
      <c r="Q3001" s="136">
        <v>0.47199999999999998</v>
      </c>
      <c r="R3001" s="136">
        <v>0.11600000000000001</v>
      </c>
      <c r="S3001" s="136">
        <v>1.109</v>
      </c>
    </row>
    <row r="3002" spans="1:19" ht="11.25" thickBot="1" x14ac:dyDescent="0.2">
      <c r="A3002" s="112"/>
    </row>
    <row r="3003" spans="1:19" ht="11.25" thickBot="1" x14ac:dyDescent="0.2">
      <c r="A3003" s="106" t="s">
        <v>357</v>
      </c>
      <c r="B3003" s="106" t="s">
        <v>358</v>
      </c>
      <c r="C3003" s="130" t="s">
        <v>17</v>
      </c>
      <c r="D3003" s="130" t="s">
        <v>18</v>
      </c>
      <c r="E3003" s="131" t="s">
        <v>19</v>
      </c>
      <c r="F3003" s="131" t="s">
        <v>20</v>
      </c>
      <c r="G3003" s="130" t="s">
        <v>21</v>
      </c>
      <c r="H3003" s="130" t="s">
        <v>22</v>
      </c>
      <c r="I3003" s="130" t="s">
        <v>23</v>
      </c>
      <c r="J3003" s="130" t="s">
        <v>24</v>
      </c>
      <c r="K3003" s="131" t="s">
        <v>25</v>
      </c>
      <c r="L3003" s="131" t="s">
        <v>26</v>
      </c>
      <c r="M3003" s="130" t="s">
        <v>27</v>
      </c>
      <c r="N3003" s="130" t="s">
        <v>28</v>
      </c>
      <c r="O3003" s="130" t="s">
        <v>29</v>
      </c>
      <c r="P3003" s="130" t="s">
        <v>30</v>
      </c>
      <c r="Q3003" s="130" t="s">
        <v>31</v>
      </c>
      <c r="R3003" s="130" t="s">
        <v>32</v>
      </c>
      <c r="S3003" s="130" t="s">
        <v>33</v>
      </c>
    </row>
    <row r="3004" spans="1:19" ht="11.25" thickBot="1" x14ac:dyDescent="0.2">
      <c r="A3004" s="112"/>
      <c r="B3004" s="112"/>
      <c r="C3004" s="130" t="s">
        <v>111</v>
      </c>
      <c r="D3004" s="130" t="s">
        <v>111</v>
      </c>
      <c r="E3004" s="131" t="s">
        <v>111</v>
      </c>
      <c r="F3004" s="131" t="s">
        <v>111</v>
      </c>
      <c r="G3004" s="130" t="s">
        <v>111</v>
      </c>
      <c r="H3004" s="130" t="s">
        <v>111</v>
      </c>
      <c r="I3004" s="130" t="s">
        <v>111</v>
      </c>
      <c r="J3004" s="130" t="s">
        <v>111</v>
      </c>
      <c r="K3004" s="131" t="s">
        <v>111</v>
      </c>
      <c r="L3004" s="131" t="s">
        <v>111</v>
      </c>
      <c r="M3004" s="130" t="s">
        <v>111</v>
      </c>
      <c r="N3004" s="130" t="s">
        <v>111</v>
      </c>
      <c r="O3004" s="130" t="s">
        <v>111</v>
      </c>
      <c r="P3004" s="130" t="s">
        <v>111</v>
      </c>
      <c r="Q3004" s="130" t="s">
        <v>111</v>
      </c>
      <c r="R3004" s="130" t="s">
        <v>111</v>
      </c>
      <c r="S3004" s="130" t="s">
        <v>111</v>
      </c>
    </row>
    <row r="3005" spans="1:19" ht="11.25" thickBot="1" x14ac:dyDescent="0.2">
      <c r="A3005" s="107">
        <v>1</v>
      </c>
      <c r="B3005" s="132">
        <v>0.52505787037037044</v>
      </c>
      <c r="C3005" s="108">
        <v>9.5120000000000005</v>
      </c>
      <c r="D3005" s="108">
        <v>2.1589999999999998</v>
      </c>
      <c r="E3005" s="133">
        <v>1.1484399999999999</v>
      </c>
      <c r="F3005" s="133">
        <v>1.03034</v>
      </c>
      <c r="G3005" s="108">
        <v>2.8340000000000001</v>
      </c>
      <c r="H3005" s="108">
        <v>3.4</v>
      </c>
      <c r="I3005" s="108">
        <v>15.73</v>
      </c>
      <c r="J3005" s="108">
        <v>6.3739999999999997</v>
      </c>
      <c r="K3005" s="133">
        <v>1.1831</v>
      </c>
      <c r="L3005" s="134" t="s">
        <v>1434</v>
      </c>
      <c r="M3005" s="108">
        <v>2.1440000000000001</v>
      </c>
      <c r="N3005" s="108">
        <v>6.6369999999999996</v>
      </c>
      <c r="O3005" s="108">
        <v>0.49199999999999999</v>
      </c>
      <c r="P3005" s="108">
        <v>0.501</v>
      </c>
      <c r="Q3005" s="108">
        <v>0.39900000000000002</v>
      </c>
      <c r="R3005" s="108">
        <v>17.78</v>
      </c>
      <c r="S3005" s="108">
        <v>6.3879999999999999</v>
      </c>
    </row>
    <row r="3006" spans="1:19" ht="11.25" thickBot="1" x14ac:dyDescent="0.2">
      <c r="A3006" s="112"/>
    </row>
    <row r="3007" spans="1:19" ht="11.25" thickBot="1" x14ac:dyDescent="0.2">
      <c r="A3007" s="107">
        <v>2</v>
      </c>
      <c r="B3007" s="132">
        <v>0.5252430555555555</v>
      </c>
      <c r="C3007" s="108">
        <v>9.5449999999999999</v>
      </c>
      <c r="D3007" s="108">
        <v>2.1930000000000001</v>
      </c>
      <c r="E3007" s="133">
        <v>1.17533</v>
      </c>
      <c r="F3007" s="133">
        <v>1.0286900000000001</v>
      </c>
      <c r="G3007" s="108">
        <v>3.032</v>
      </c>
      <c r="H3007" s="108">
        <v>2.5960000000000001</v>
      </c>
      <c r="I3007" s="108">
        <v>15.81</v>
      </c>
      <c r="J3007" s="108">
        <v>6.3529999999999998</v>
      </c>
      <c r="K3007" s="133">
        <v>1.1843900000000001</v>
      </c>
      <c r="L3007" s="134" t="s">
        <v>1435</v>
      </c>
      <c r="M3007" s="108">
        <v>2.1440000000000001</v>
      </c>
      <c r="N3007" s="108">
        <v>6.6840000000000002</v>
      </c>
      <c r="O3007" s="108">
        <v>0.498</v>
      </c>
      <c r="P3007" s="108">
        <v>0.50700000000000001</v>
      </c>
      <c r="Q3007" s="108">
        <v>0.40400000000000003</v>
      </c>
      <c r="R3007" s="108">
        <v>18.21</v>
      </c>
      <c r="S3007" s="108">
        <v>6.4560000000000004</v>
      </c>
    </row>
    <row r="3008" spans="1:19" ht="11.25" thickBot="1" x14ac:dyDescent="0.2">
      <c r="A3008" s="112"/>
    </row>
    <row r="3009" spans="1:19" ht="11.25" thickBot="1" x14ac:dyDescent="0.2">
      <c r="A3009" s="107">
        <v>3</v>
      </c>
      <c r="B3009" s="132">
        <v>0.52541666666666664</v>
      </c>
      <c r="C3009" s="108">
        <v>9.4139999999999997</v>
      </c>
      <c r="D3009" s="108">
        <v>2.2269999999999999</v>
      </c>
      <c r="E3009" s="133">
        <v>1.19722</v>
      </c>
      <c r="F3009" s="133">
        <v>1.0473300000000001</v>
      </c>
      <c r="G3009" s="108">
        <v>3.1989999999999998</v>
      </c>
      <c r="H3009" s="108">
        <v>3.4039999999999999</v>
      </c>
      <c r="I3009" s="108">
        <v>15.7</v>
      </c>
      <c r="J3009" s="108">
        <v>6.3710000000000004</v>
      </c>
      <c r="K3009" s="133">
        <v>1.1974</v>
      </c>
      <c r="L3009" s="134" t="s">
        <v>1436</v>
      </c>
      <c r="M3009" s="108">
        <v>2.1</v>
      </c>
      <c r="N3009" s="108">
        <v>6.57</v>
      </c>
      <c r="O3009" s="108">
        <v>0.48899999999999999</v>
      </c>
      <c r="P3009" s="108">
        <v>0.50600000000000001</v>
      </c>
      <c r="Q3009" s="108">
        <v>0.38900000000000001</v>
      </c>
      <c r="R3009" s="108">
        <v>18.05</v>
      </c>
      <c r="S3009" s="108">
        <v>6.3869999999999996</v>
      </c>
    </row>
    <row r="3010" spans="1:19" ht="11.25" thickBot="1" x14ac:dyDescent="0.2">
      <c r="A3010" s="112"/>
    </row>
    <row r="3011" spans="1:19" ht="11.25" thickBot="1" x14ac:dyDescent="0.2">
      <c r="A3011" s="135" t="s">
        <v>362</v>
      </c>
      <c r="B3011" s="112"/>
      <c r="C3011" s="136">
        <v>9.4909999999999997</v>
      </c>
      <c r="D3011" s="136">
        <v>2.1930000000000001</v>
      </c>
      <c r="E3011" s="137">
        <v>1.1736599999999999</v>
      </c>
      <c r="F3011" s="137">
        <v>1.03545</v>
      </c>
      <c r="G3011" s="136">
        <v>3.0219999999999998</v>
      </c>
      <c r="H3011" s="136">
        <v>3.133</v>
      </c>
      <c r="I3011" s="136">
        <v>15.75</v>
      </c>
      <c r="J3011" s="136">
        <v>6.3659999999999997</v>
      </c>
      <c r="K3011" s="137">
        <v>1.1882999999999999</v>
      </c>
      <c r="L3011" s="134" t="s">
        <v>1437</v>
      </c>
      <c r="M3011" s="136">
        <v>2.129</v>
      </c>
      <c r="N3011" s="136">
        <v>6.63</v>
      </c>
      <c r="O3011" s="136">
        <v>0.49299999999999999</v>
      </c>
      <c r="P3011" s="136">
        <v>0.505</v>
      </c>
      <c r="Q3011" s="136">
        <v>0.39800000000000002</v>
      </c>
      <c r="R3011" s="136">
        <v>18.010000000000002</v>
      </c>
      <c r="S3011" s="136">
        <v>6.41</v>
      </c>
    </row>
    <row r="3012" spans="1:19" ht="11.25" thickBot="1" x14ac:dyDescent="0.2">
      <c r="A3012" s="112"/>
    </row>
    <row r="3013" spans="1:19" ht="11.25" thickBot="1" x14ac:dyDescent="0.2">
      <c r="A3013" s="138" t="s">
        <v>364</v>
      </c>
      <c r="B3013" s="112"/>
      <c r="C3013" s="136">
        <v>6.8000000000000005E-2</v>
      </c>
      <c r="D3013" s="136">
        <v>3.4000000000000002E-2</v>
      </c>
      <c r="E3013" s="137">
        <v>2.443E-2</v>
      </c>
      <c r="F3013" s="137">
        <v>1.0319999999999999E-2</v>
      </c>
      <c r="G3013" s="136">
        <v>0.183</v>
      </c>
      <c r="H3013" s="136">
        <v>0.46500000000000002</v>
      </c>
      <c r="I3013" s="136">
        <v>5.7000000000000002E-2</v>
      </c>
      <c r="J3013" s="136">
        <v>1.2E-2</v>
      </c>
      <c r="K3013" s="137">
        <v>7.9100000000000004E-3</v>
      </c>
      <c r="L3013" s="134" t="s">
        <v>1438</v>
      </c>
      <c r="M3013" s="136">
        <v>2.5999999999999999E-2</v>
      </c>
      <c r="N3013" s="136">
        <v>5.7000000000000002E-2</v>
      </c>
      <c r="O3013" s="136">
        <v>5.0000000000000001E-3</v>
      </c>
      <c r="P3013" s="136">
        <v>3.0000000000000001E-3</v>
      </c>
      <c r="Q3013" s="136">
        <v>8.0000000000000002E-3</v>
      </c>
      <c r="R3013" s="136">
        <v>0.215</v>
      </c>
      <c r="S3013" s="136">
        <v>3.9E-2</v>
      </c>
    </row>
    <row r="3014" spans="1:19" ht="11.25" thickBot="1" x14ac:dyDescent="0.2">
      <c r="A3014" s="112"/>
    </row>
    <row r="3015" spans="1:19" ht="11.25" thickBot="1" x14ac:dyDescent="0.2">
      <c r="A3015" s="139" t="s">
        <v>366</v>
      </c>
      <c r="B3015" s="112"/>
      <c r="C3015" s="136">
        <v>0.71699999999999997</v>
      </c>
      <c r="D3015" s="136">
        <v>1.5389999999999999</v>
      </c>
      <c r="E3015" s="140">
        <v>2.0819999999999999</v>
      </c>
      <c r="F3015" s="140">
        <v>0.997</v>
      </c>
      <c r="G3015" s="136">
        <v>6.0410000000000004</v>
      </c>
      <c r="H3015" s="136">
        <v>14.85</v>
      </c>
      <c r="I3015" s="136">
        <v>0.36399999999999999</v>
      </c>
      <c r="J3015" s="136">
        <v>0.18099999999999999</v>
      </c>
      <c r="K3015" s="140">
        <v>0.66600000000000004</v>
      </c>
      <c r="L3015" s="134" t="s">
        <v>1439</v>
      </c>
      <c r="M3015" s="136">
        <v>1.2070000000000001</v>
      </c>
      <c r="N3015" s="136">
        <v>0.86199999999999999</v>
      </c>
      <c r="O3015" s="136">
        <v>0.93899999999999995</v>
      </c>
      <c r="P3015" s="136">
        <v>0.64800000000000002</v>
      </c>
      <c r="Q3015" s="136">
        <v>1.913</v>
      </c>
      <c r="R3015" s="136">
        <v>1.1910000000000001</v>
      </c>
      <c r="S3015" s="136">
        <v>0.61399999999999999</v>
      </c>
    </row>
    <row r="3016" spans="1:19" ht="11.25" thickBot="1" x14ac:dyDescent="0.2">
      <c r="A3016" s="112"/>
    </row>
    <row r="3017" spans="1:19" ht="11.25" thickBot="1" x14ac:dyDescent="0.2">
      <c r="A3017" s="106" t="s">
        <v>357</v>
      </c>
      <c r="B3017" s="106" t="s">
        <v>358</v>
      </c>
      <c r="C3017" s="131" t="s">
        <v>34</v>
      </c>
      <c r="D3017" s="131" t="s">
        <v>35</v>
      </c>
      <c r="E3017" s="130" t="s">
        <v>36</v>
      </c>
      <c r="F3017" s="130" t="s">
        <v>37</v>
      </c>
      <c r="G3017" s="130" t="s">
        <v>38</v>
      </c>
      <c r="H3017" s="130" t="s">
        <v>39</v>
      </c>
      <c r="I3017" s="130" t="s">
        <v>40</v>
      </c>
      <c r="J3017" s="130" t="s">
        <v>41</v>
      </c>
      <c r="K3017" s="130" t="s">
        <v>42</v>
      </c>
      <c r="L3017" s="130" t="s">
        <v>43</v>
      </c>
      <c r="M3017" s="130" t="s">
        <v>44</v>
      </c>
      <c r="N3017" s="130" t="s">
        <v>45</v>
      </c>
      <c r="O3017" s="130" t="s">
        <v>46</v>
      </c>
      <c r="P3017" s="130" t="s">
        <v>47</v>
      </c>
      <c r="Q3017" s="130" t="s">
        <v>48</v>
      </c>
      <c r="R3017" s="130" t="s">
        <v>49</v>
      </c>
      <c r="S3017" s="130" t="s">
        <v>50</v>
      </c>
    </row>
    <row r="3018" spans="1:19" ht="11.25" thickBot="1" x14ac:dyDescent="0.2">
      <c r="A3018" s="112"/>
      <c r="B3018" s="112"/>
      <c r="C3018" s="131" t="s">
        <v>111</v>
      </c>
      <c r="D3018" s="131" t="s">
        <v>111</v>
      </c>
      <c r="E3018" s="130" t="s">
        <v>111</v>
      </c>
      <c r="F3018" s="130" t="s">
        <v>111</v>
      </c>
      <c r="G3018" s="130" t="s">
        <v>111</v>
      </c>
      <c r="H3018" s="130" t="s">
        <v>111</v>
      </c>
      <c r="I3018" s="130" t="s">
        <v>111</v>
      </c>
      <c r="J3018" s="130" t="s">
        <v>111</v>
      </c>
      <c r="K3018" s="130" t="s">
        <v>111</v>
      </c>
      <c r="L3018" s="130" t="s">
        <v>111</v>
      </c>
      <c r="M3018" s="130" t="s">
        <v>111</v>
      </c>
      <c r="N3018" s="130" t="s">
        <v>111</v>
      </c>
      <c r="O3018" s="130" t="s">
        <v>111</v>
      </c>
      <c r="P3018" s="130" t="s">
        <v>111</v>
      </c>
      <c r="Q3018" s="130" t="s">
        <v>111</v>
      </c>
      <c r="R3018" s="130" t="s">
        <v>111</v>
      </c>
      <c r="S3018" s="130" t="s">
        <v>111</v>
      </c>
    </row>
    <row r="3019" spans="1:19" ht="11.25" thickBot="1" x14ac:dyDescent="0.2">
      <c r="A3019" s="107">
        <v>1</v>
      </c>
      <c r="B3019" s="132">
        <v>0.52505787037037044</v>
      </c>
      <c r="C3019" s="133">
        <v>1.09816</v>
      </c>
      <c r="D3019" s="134" t="s">
        <v>1440</v>
      </c>
      <c r="E3019" s="108">
        <v>0.47299999999999998</v>
      </c>
      <c r="F3019" s="108">
        <v>0.45700000000000002</v>
      </c>
      <c r="G3019" s="108">
        <v>0.46700000000000003</v>
      </c>
      <c r="H3019" s="108">
        <v>2.88</v>
      </c>
      <c r="I3019" s="108">
        <v>28.27</v>
      </c>
      <c r="J3019" s="108">
        <v>28.53</v>
      </c>
      <c r="K3019" s="108">
        <v>0.83599999999999997</v>
      </c>
      <c r="L3019" s="108">
        <v>0.81</v>
      </c>
      <c r="M3019" s="108">
        <v>0.81200000000000006</v>
      </c>
      <c r="N3019" s="108">
        <v>0.83199999999999996</v>
      </c>
      <c r="O3019" s="108">
        <v>0.83699999999999997</v>
      </c>
      <c r="P3019" s="108">
        <v>0.81100000000000005</v>
      </c>
      <c r="Q3019" s="108">
        <v>0.81100000000000005</v>
      </c>
      <c r="R3019" s="108">
        <v>0.81899999999999995</v>
      </c>
      <c r="S3019" s="108">
        <v>0.8</v>
      </c>
    </row>
    <row r="3020" spans="1:19" ht="11.25" thickBot="1" x14ac:dyDescent="0.2">
      <c r="A3020" s="112"/>
    </row>
    <row r="3021" spans="1:19" ht="11.25" thickBot="1" x14ac:dyDescent="0.2">
      <c r="A3021" s="107">
        <v>2</v>
      </c>
      <c r="B3021" s="132">
        <v>0.5252430555555555</v>
      </c>
      <c r="C3021" s="133">
        <v>1.1194900000000001</v>
      </c>
      <c r="D3021" s="134" t="s">
        <v>1441</v>
      </c>
      <c r="E3021" s="108">
        <v>0.46600000000000003</v>
      </c>
      <c r="F3021" s="108">
        <v>0.46300000000000002</v>
      </c>
      <c r="G3021" s="108">
        <v>0.45500000000000002</v>
      </c>
      <c r="H3021" s="108">
        <v>2.883</v>
      </c>
      <c r="I3021" s="108">
        <v>28.43</v>
      </c>
      <c r="J3021" s="108">
        <v>28.37</v>
      </c>
      <c r="K3021" s="108">
        <v>0.83799999999999997</v>
      </c>
      <c r="L3021" s="108">
        <v>0.80900000000000005</v>
      </c>
      <c r="M3021" s="108">
        <v>0.81599999999999995</v>
      </c>
      <c r="N3021" s="108">
        <v>0.80900000000000005</v>
      </c>
      <c r="O3021" s="108">
        <v>0.79600000000000004</v>
      </c>
      <c r="P3021" s="108">
        <v>0.80100000000000005</v>
      </c>
      <c r="Q3021" s="108">
        <v>0.82199999999999995</v>
      </c>
      <c r="R3021" s="108">
        <v>0.81899999999999995</v>
      </c>
      <c r="S3021" s="108">
        <v>0.81299999999999994</v>
      </c>
    </row>
    <row r="3022" spans="1:19" ht="11.25" thickBot="1" x14ac:dyDescent="0.2">
      <c r="A3022" s="112"/>
    </row>
    <row r="3023" spans="1:19" ht="11.25" thickBot="1" x14ac:dyDescent="0.2">
      <c r="A3023" s="107">
        <v>3</v>
      </c>
      <c r="B3023" s="132">
        <v>0.52541666666666664</v>
      </c>
      <c r="C3023" s="133">
        <v>1.1288800000000001</v>
      </c>
      <c r="D3023" s="134" t="s">
        <v>1442</v>
      </c>
      <c r="E3023" s="108">
        <v>0.46100000000000002</v>
      </c>
      <c r="F3023" s="108">
        <v>0.46899999999999997</v>
      </c>
      <c r="G3023" s="108">
        <v>0.503</v>
      </c>
      <c r="H3023" s="108">
        <v>2.9020000000000001</v>
      </c>
      <c r="I3023" s="108">
        <v>28.4</v>
      </c>
      <c r="J3023" s="108">
        <v>28.49</v>
      </c>
      <c r="K3023" s="108">
        <v>0.83599999999999997</v>
      </c>
      <c r="L3023" s="108">
        <v>0.81899999999999995</v>
      </c>
      <c r="M3023" s="108">
        <v>0.82399999999999995</v>
      </c>
      <c r="N3023" s="108">
        <v>0.80400000000000005</v>
      </c>
      <c r="O3023" s="108">
        <v>0.80800000000000005</v>
      </c>
      <c r="P3023" s="108">
        <v>0.80900000000000005</v>
      </c>
      <c r="Q3023" s="108">
        <v>0.80600000000000005</v>
      </c>
      <c r="R3023" s="108">
        <v>0.80700000000000005</v>
      </c>
      <c r="S3023" s="108">
        <v>0.80900000000000005</v>
      </c>
    </row>
    <row r="3024" spans="1:19" ht="11.25" thickBot="1" x14ac:dyDescent="0.2">
      <c r="A3024" s="112"/>
    </row>
    <row r="3025" spans="1:19" ht="11.25" thickBot="1" x14ac:dyDescent="0.2">
      <c r="A3025" s="135" t="s">
        <v>362</v>
      </c>
      <c r="B3025" s="112"/>
      <c r="C3025" s="137">
        <v>1.11551</v>
      </c>
      <c r="D3025" s="134" t="s">
        <v>1443</v>
      </c>
      <c r="E3025" s="136">
        <v>0.46700000000000003</v>
      </c>
      <c r="F3025" s="136">
        <v>0.46300000000000002</v>
      </c>
      <c r="G3025" s="136">
        <v>0.47499999999999998</v>
      </c>
      <c r="H3025" s="136">
        <v>2.8879999999999999</v>
      </c>
      <c r="I3025" s="136">
        <v>28.37</v>
      </c>
      <c r="J3025" s="136">
        <v>28.46</v>
      </c>
      <c r="K3025" s="136">
        <v>0.83699999999999997</v>
      </c>
      <c r="L3025" s="136">
        <v>0.81299999999999994</v>
      </c>
      <c r="M3025" s="136">
        <v>0.81699999999999995</v>
      </c>
      <c r="N3025" s="136">
        <v>0.81499999999999995</v>
      </c>
      <c r="O3025" s="136">
        <v>0.81399999999999995</v>
      </c>
      <c r="P3025" s="136">
        <v>0.80700000000000005</v>
      </c>
      <c r="Q3025" s="136">
        <v>0.81299999999999994</v>
      </c>
      <c r="R3025" s="136">
        <v>0.81499999999999995</v>
      </c>
      <c r="S3025" s="136">
        <v>0.80700000000000005</v>
      </c>
    </row>
    <row r="3026" spans="1:19" ht="11.25" thickBot="1" x14ac:dyDescent="0.2">
      <c r="A3026" s="112"/>
    </row>
    <row r="3027" spans="1:19" ht="11.25" thickBot="1" x14ac:dyDescent="0.2">
      <c r="A3027" s="138" t="s">
        <v>364</v>
      </c>
      <c r="B3027" s="112"/>
      <c r="C3027" s="137">
        <v>1.5740000000000001E-2</v>
      </c>
      <c r="D3027" s="134" t="s">
        <v>1293</v>
      </c>
      <c r="E3027" s="136">
        <v>6.0000000000000001E-3</v>
      </c>
      <c r="F3027" s="136">
        <v>6.0000000000000001E-3</v>
      </c>
      <c r="G3027" s="136">
        <v>2.5000000000000001E-2</v>
      </c>
      <c r="H3027" s="136">
        <v>1.2E-2</v>
      </c>
      <c r="I3027" s="136">
        <v>8.5999999999999993E-2</v>
      </c>
      <c r="J3027" s="136">
        <v>8.5000000000000006E-2</v>
      </c>
      <c r="K3027" s="136">
        <v>1E-3</v>
      </c>
      <c r="L3027" s="136">
        <v>5.0000000000000001E-3</v>
      </c>
      <c r="M3027" s="136">
        <v>6.0000000000000001E-3</v>
      </c>
      <c r="N3027" s="136">
        <v>1.4999999999999999E-2</v>
      </c>
      <c r="O3027" s="136">
        <v>2.1000000000000001E-2</v>
      </c>
      <c r="P3027" s="136">
        <v>5.0000000000000001E-3</v>
      </c>
      <c r="Q3027" s="136">
        <v>8.0000000000000002E-3</v>
      </c>
      <c r="R3027" s="136">
        <v>7.0000000000000001E-3</v>
      </c>
      <c r="S3027" s="136">
        <v>7.0000000000000001E-3</v>
      </c>
    </row>
    <row r="3028" spans="1:19" ht="11.25" thickBot="1" x14ac:dyDescent="0.2">
      <c r="A3028" s="112"/>
    </row>
    <row r="3029" spans="1:19" ht="11.25" thickBot="1" x14ac:dyDescent="0.2">
      <c r="A3029" s="139" t="s">
        <v>366</v>
      </c>
      <c r="B3029" s="112"/>
      <c r="C3029" s="140">
        <v>1.411</v>
      </c>
      <c r="D3029" s="134" t="s">
        <v>1444</v>
      </c>
      <c r="E3029" s="136">
        <v>1.302</v>
      </c>
      <c r="F3029" s="136">
        <v>1.351</v>
      </c>
      <c r="G3029" s="136">
        <v>5.2060000000000004</v>
      </c>
      <c r="H3029" s="136">
        <v>0.42</v>
      </c>
      <c r="I3029" s="136">
        <v>0.30499999999999999</v>
      </c>
      <c r="J3029" s="136">
        <v>0.29699999999999999</v>
      </c>
      <c r="K3029" s="136">
        <v>0.14599999999999999</v>
      </c>
      <c r="L3029" s="136">
        <v>0.63</v>
      </c>
      <c r="M3029" s="136">
        <v>0.74</v>
      </c>
      <c r="N3029" s="136">
        <v>1.81</v>
      </c>
      <c r="O3029" s="136">
        <v>2.585</v>
      </c>
      <c r="P3029" s="136">
        <v>0.61299999999999999</v>
      </c>
      <c r="Q3029" s="136">
        <v>0.97099999999999997</v>
      </c>
      <c r="R3029" s="136">
        <v>0.86899999999999999</v>
      </c>
      <c r="S3029" s="136">
        <v>0.83899999999999997</v>
      </c>
    </row>
    <row r="3030" spans="1:19" ht="11.25" thickBot="1" x14ac:dyDescent="0.2">
      <c r="A3030" s="112"/>
    </row>
    <row r="3031" spans="1:19" ht="11.25" thickBot="1" x14ac:dyDescent="0.2">
      <c r="A3031" s="106" t="s">
        <v>357</v>
      </c>
      <c r="B3031" s="106" t="s">
        <v>358</v>
      </c>
      <c r="C3031" s="130" t="s">
        <v>51</v>
      </c>
      <c r="D3031" s="130" t="s">
        <v>52</v>
      </c>
      <c r="E3031" s="130" t="s">
        <v>53</v>
      </c>
      <c r="F3031" s="130" t="s">
        <v>54</v>
      </c>
      <c r="G3031" s="130" t="s">
        <v>55</v>
      </c>
      <c r="H3031" s="130" t="s">
        <v>56</v>
      </c>
      <c r="I3031" s="130" t="s">
        <v>57</v>
      </c>
      <c r="J3031" s="130" t="s">
        <v>58</v>
      </c>
      <c r="K3031" s="130" t="s">
        <v>59</v>
      </c>
      <c r="L3031" s="130" t="s">
        <v>60</v>
      </c>
      <c r="M3031" s="130" t="s">
        <v>61</v>
      </c>
      <c r="N3031" s="130" t="s">
        <v>62</v>
      </c>
      <c r="O3031" s="130" t="s">
        <v>63</v>
      </c>
      <c r="P3031" s="130" t="s">
        <v>64</v>
      </c>
      <c r="Q3031" s="131" t="s">
        <v>65</v>
      </c>
      <c r="R3031" s="131" t="s">
        <v>66</v>
      </c>
      <c r="S3031" s="130" t="s">
        <v>67</v>
      </c>
    </row>
    <row r="3032" spans="1:19" ht="11.25" thickBot="1" x14ac:dyDescent="0.2">
      <c r="A3032" s="112"/>
      <c r="B3032" s="112"/>
      <c r="C3032" s="130" t="s">
        <v>111</v>
      </c>
      <c r="D3032" s="130" t="s">
        <v>111</v>
      </c>
      <c r="E3032" s="130" t="s">
        <v>111</v>
      </c>
      <c r="F3032" s="130" t="s">
        <v>111</v>
      </c>
      <c r="G3032" s="130" t="s">
        <v>111</v>
      </c>
      <c r="H3032" s="130" t="s">
        <v>111</v>
      </c>
      <c r="I3032" s="130" t="s">
        <v>111</v>
      </c>
      <c r="J3032" s="130" t="s">
        <v>111</v>
      </c>
      <c r="K3032" s="130" t="s">
        <v>111</v>
      </c>
      <c r="L3032" s="130" t="s">
        <v>111</v>
      </c>
      <c r="M3032" s="130" t="s">
        <v>111</v>
      </c>
      <c r="N3032" s="130" t="s">
        <v>111</v>
      </c>
      <c r="O3032" s="130" t="s">
        <v>111</v>
      </c>
      <c r="P3032" s="130" t="s">
        <v>111</v>
      </c>
      <c r="Q3032" s="131" t="s">
        <v>111</v>
      </c>
      <c r="R3032" s="131" t="s">
        <v>111</v>
      </c>
      <c r="S3032" s="130" t="s">
        <v>111</v>
      </c>
    </row>
    <row r="3033" spans="1:19" ht="11.25" thickBot="1" x14ac:dyDescent="0.2">
      <c r="A3033" s="107">
        <v>1</v>
      </c>
      <c r="B3033" s="132">
        <v>0.52505787037037044</v>
      </c>
      <c r="C3033" s="108">
        <v>0.81599999999999995</v>
      </c>
      <c r="D3033" s="108">
        <v>0.81200000000000006</v>
      </c>
      <c r="E3033" s="108">
        <v>0.80700000000000005</v>
      </c>
      <c r="F3033" s="108">
        <v>0.81599999999999995</v>
      </c>
      <c r="G3033" s="108">
        <v>0.80200000000000005</v>
      </c>
      <c r="H3033" s="108">
        <v>0.44400000000000001</v>
      </c>
      <c r="I3033" s="108">
        <v>2.8809999999999998</v>
      </c>
      <c r="J3033" s="108">
        <v>3.024</v>
      </c>
      <c r="K3033" s="108">
        <v>3.149</v>
      </c>
      <c r="L3033" s="108">
        <v>0.38600000000000001</v>
      </c>
      <c r="M3033" s="108">
        <v>0.434</v>
      </c>
      <c r="N3033" s="108">
        <v>0.46200000000000002</v>
      </c>
      <c r="O3033" s="108">
        <v>18.79</v>
      </c>
      <c r="P3033" s="108">
        <v>3.0409999999999999</v>
      </c>
      <c r="Q3033" s="133">
        <v>1.0271399999999999</v>
      </c>
      <c r="R3033" s="134" t="s">
        <v>1445</v>
      </c>
      <c r="S3033" s="108">
        <v>0.83099999999999996</v>
      </c>
    </row>
    <row r="3034" spans="1:19" ht="11.25" thickBot="1" x14ac:dyDescent="0.2">
      <c r="A3034" s="112"/>
    </row>
    <row r="3035" spans="1:19" ht="11.25" thickBot="1" x14ac:dyDescent="0.2">
      <c r="A3035" s="107">
        <v>2</v>
      </c>
      <c r="B3035" s="132">
        <v>0.5252430555555555</v>
      </c>
      <c r="C3035" s="108">
        <v>0.81699999999999995</v>
      </c>
      <c r="D3035" s="108">
        <v>0.80100000000000005</v>
      </c>
      <c r="E3035" s="108">
        <v>0.80800000000000005</v>
      </c>
      <c r="F3035" s="108">
        <v>0.80600000000000005</v>
      </c>
      <c r="G3035" s="108">
        <v>0.81</v>
      </c>
      <c r="H3035" s="108">
        <v>0.442</v>
      </c>
      <c r="I3035" s="108">
        <v>2.871</v>
      </c>
      <c r="J3035" s="108">
        <v>3.0619999999999998</v>
      </c>
      <c r="K3035" s="108">
        <v>3.1360000000000001</v>
      </c>
      <c r="L3035" s="108">
        <v>0.38700000000000001</v>
      </c>
      <c r="M3035" s="108">
        <v>0.42599999999999999</v>
      </c>
      <c r="N3035" s="108">
        <v>0.47499999999999998</v>
      </c>
      <c r="O3035" s="108">
        <v>18.71</v>
      </c>
      <c r="P3035" s="108">
        <v>3.0390000000000001</v>
      </c>
      <c r="Q3035" s="133">
        <v>1.05097</v>
      </c>
      <c r="R3035" s="134" t="s">
        <v>1446</v>
      </c>
      <c r="S3035" s="108">
        <v>0.82499999999999996</v>
      </c>
    </row>
    <row r="3036" spans="1:19" ht="11.25" thickBot="1" x14ac:dyDescent="0.2">
      <c r="A3036" s="112"/>
    </row>
    <row r="3037" spans="1:19" ht="11.25" thickBot="1" x14ac:dyDescent="0.2">
      <c r="A3037" s="107">
        <v>3</v>
      </c>
      <c r="B3037" s="132">
        <v>0.52541666666666664</v>
      </c>
      <c r="C3037" s="108">
        <v>0.81200000000000006</v>
      </c>
      <c r="D3037" s="108">
        <v>0.78700000000000003</v>
      </c>
      <c r="E3037" s="108">
        <v>0.81299999999999994</v>
      </c>
      <c r="F3037" s="108">
        <v>0.79100000000000004</v>
      </c>
      <c r="G3037" s="108">
        <v>0.80800000000000005</v>
      </c>
      <c r="H3037" s="108">
        <v>0.44400000000000001</v>
      </c>
      <c r="I3037" s="108">
        <v>2.8969999999999998</v>
      </c>
      <c r="J3037" s="108">
        <v>3.0459999999999998</v>
      </c>
      <c r="K3037" s="108">
        <v>3.149</v>
      </c>
      <c r="L3037" s="108">
        <v>0.38800000000000001</v>
      </c>
      <c r="M3037" s="108">
        <v>0.42899999999999999</v>
      </c>
      <c r="N3037" s="108">
        <v>0.47099999999999997</v>
      </c>
      <c r="O3037" s="108">
        <v>18.62</v>
      </c>
      <c r="P3037" s="108">
        <v>3.016</v>
      </c>
      <c r="Q3037" s="133">
        <v>1.0567599999999999</v>
      </c>
      <c r="R3037" s="134" t="s">
        <v>1447</v>
      </c>
      <c r="S3037" s="108">
        <v>0.82699999999999996</v>
      </c>
    </row>
    <row r="3038" spans="1:19" ht="11.25" thickBot="1" x14ac:dyDescent="0.2">
      <c r="A3038" s="112"/>
    </row>
    <row r="3039" spans="1:19" ht="11.25" thickBot="1" x14ac:dyDescent="0.2">
      <c r="A3039" s="135" t="s">
        <v>362</v>
      </c>
      <c r="B3039" s="112"/>
      <c r="C3039" s="136">
        <v>0.81499999999999995</v>
      </c>
      <c r="D3039" s="136">
        <v>0.8</v>
      </c>
      <c r="E3039" s="136">
        <v>0.80900000000000005</v>
      </c>
      <c r="F3039" s="136">
        <v>0.80400000000000005</v>
      </c>
      <c r="G3039" s="136">
        <v>0.80700000000000005</v>
      </c>
      <c r="H3039" s="136">
        <v>0.44400000000000001</v>
      </c>
      <c r="I3039" s="136">
        <v>2.883</v>
      </c>
      <c r="J3039" s="136">
        <v>3.044</v>
      </c>
      <c r="K3039" s="136">
        <v>3.1440000000000001</v>
      </c>
      <c r="L3039" s="136">
        <v>0.38700000000000001</v>
      </c>
      <c r="M3039" s="136">
        <v>0.43</v>
      </c>
      <c r="N3039" s="136">
        <v>0.46899999999999997</v>
      </c>
      <c r="O3039" s="136">
        <v>18.71</v>
      </c>
      <c r="P3039" s="136">
        <v>3.032</v>
      </c>
      <c r="Q3039" s="137">
        <v>1.0449600000000001</v>
      </c>
      <c r="R3039" s="134" t="s">
        <v>1448</v>
      </c>
      <c r="S3039" s="136">
        <v>0.82799999999999996</v>
      </c>
    </row>
    <row r="3040" spans="1:19" ht="11.25" thickBot="1" x14ac:dyDescent="0.2">
      <c r="A3040" s="112"/>
    </row>
    <row r="3041" spans="1:19" ht="11.25" thickBot="1" x14ac:dyDescent="0.2">
      <c r="A3041" s="138" t="s">
        <v>364</v>
      </c>
      <c r="B3041" s="112"/>
      <c r="C3041" s="136">
        <v>2E-3</v>
      </c>
      <c r="D3041" s="136">
        <v>1.2E-2</v>
      </c>
      <c r="E3041" s="136">
        <v>3.0000000000000001E-3</v>
      </c>
      <c r="F3041" s="136">
        <v>1.2999999999999999E-2</v>
      </c>
      <c r="G3041" s="136">
        <v>4.0000000000000001E-3</v>
      </c>
      <c r="H3041" s="136">
        <v>1E-3</v>
      </c>
      <c r="I3041" s="136">
        <v>1.2999999999999999E-2</v>
      </c>
      <c r="J3041" s="136">
        <v>1.9E-2</v>
      </c>
      <c r="K3041" s="136">
        <v>7.0000000000000001E-3</v>
      </c>
      <c r="L3041" s="136">
        <v>1E-3</v>
      </c>
      <c r="M3041" s="136">
        <v>4.0000000000000001E-3</v>
      </c>
      <c r="N3041" s="136">
        <v>7.0000000000000001E-3</v>
      </c>
      <c r="O3041" s="136">
        <v>8.5999999999999993E-2</v>
      </c>
      <c r="P3041" s="136">
        <v>1.4E-2</v>
      </c>
      <c r="Q3041" s="137">
        <v>1.5699999999999999E-2</v>
      </c>
      <c r="R3041" s="134" t="s">
        <v>1180</v>
      </c>
      <c r="S3041" s="136">
        <v>3.0000000000000001E-3</v>
      </c>
    </row>
    <row r="3042" spans="1:19" ht="11.25" thickBot="1" x14ac:dyDescent="0.2">
      <c r="A3042" s="112"/>
    </row>
    <row r="3043" spans="1:19" ht="11.25" thickBot="1" x14ac:dyDescent="0.2">
      <c r="A3043" s="139" t="s">
        <v>366</v>
      </c>
      <c r="B3043" s="112"/>
      <c r="C3043" s="136">
        <v>0.29899999999999999</v>
      </c>
      <c r="D3043" s="136">
        <v>1.552</v>
      </c>
      <c r="E3043" s="136">
        <v>0.42699999999999999</v>
      </c>
      <c r="F3043" s="136">
        <v>1.5740000000000001</v>
      </c>
      <c r="G3043" s="136">
        <v>0.51200000000000001</v>
      </c>
      <c r="H3043" s="136">
        <v>0.22500000000000001</v>
      </c>
      <c r="I3043" s="136">
        <v>0.45200000000000001</v>
      </c>
      <c r="J3043" s="136">
        <v>0.63300000000000001</v>
      </c>
      <c r="K3043" s="136">
        <v>0.23400000000000001</v>
      </c>
      <c r="L3043" s="136">
        <v>0.35199999999999998</v>
      </c>
      <c r="M3043" s="136">
        <v>0.97699999999999998</v>
      </c>
      <c r="N3043" s="136">
        <v>1.498</v>
      </c>
      <c r="O3043" s="136">
        <v>0.46200000000000002</v>
      </c>
      <c r="P3043" s="136">
        <v>0.46100000000000002</v>
      </c>
      <c r="Q3043" s="140">
        <v>1.5029999999999999</v>
      </c>
      <c r="R3043" s="134" t="s">
        <v>1449</v>
      </c>
      <c r="S3043" s="136">
        <v>0.379</v>
      </c>
    </row>
    <row r="3044" spans="1:19" ht="11.25" thickBot="1" x14ac:dyDescent="0.2">
      <c r="A3044" s="112"/>
    </row>
    <row r="3045" spans="1:19" ht="11.25" thickBot="1" x14ac:dyDescent="0.2">
      <c r="A3045" s="106" t="s">
        <v>357</v>
      </c>
      <c r="B3045" s="106" t="s">
        <v>358</v>
      </c>
      <c r="C3045" s="130" t="s">
        <v>68</v>
      </c>
    </row>
    <row r="3046" spans="1:19" ht="11.25" thickBot="1" x14ac:dyDescent="0.2">
      <c r="A3046" s="112"/>
      <c r="B3046" s="112"/>
      <c r="C3046" s="130" t="s">
        <v>111</v>
      </c>
    </row>
    <row r="3047" spans="1:19" ht="11.25" thickBot="1" x14ac:dyDescent="0.2">
      <c r="A3047" s="107">
        <v>1</v>
      </c>
      <c r="B3047" s="132">
        <v>0.52505787037037044</v>
      </c>
      <c r="C3047" s="108">
        <v>3.5920000000000001</v>
      </c>
    </row>
    <row r="3048" spans="1:19" ht="11.25" thickBot="1" x14ac:dyDescent="0.2">
      <c r="A3048" s="112"/>
    </row>
    <row r="3049" spans="1:19" ht="11.25" thickBot="1" x14ac:dyDescent="0.2">
      <c r="A3049" s="107">
        <v>2</v>
      </c>
      <c r="B3049" s="132">
        <v>0.5252430555555555</v>
      </c>
      <c r="C3049" s="108">
        <v>3.6019999999999999</v>
      </c>
    </row>
    <row r="3050" spans="1:19" ht="11.25" thickBot="1" x14ac:dyDescent="0.2">
      <c r="A3050" s="112"/>
    </row>
    <row r="3051" spans="1:19" ht="11.25" thickBot="1" x14ac:dyDescent="0.2">
      <c r="A3051" s="107">
        <v>3</v>
      </c>
      <c r="B3051" s="132">
        <v>0.52541666666666664</v>
      </c>
      <c r="C3051" s="108">
        <v>3.5529999999999999</v>
      </c>
    </row>
    <row r="3052" spans="1:19" ht="11.25" thickBot="1" x14ac:dyDescent="0.2">
      <c r="A3052" s="112"/>
    </row>
    <row r="3053" spans="1:19" ht="11.25" thickBot="1" x14ac:dyDescent="0.2">
      <c r="A3053" s="135" t="s">
        <v>362</v>
      </c>
      <c r="B3053" s="112"/>
      <c r="C3053" s="136">
        <v>3.5819999999999999</v>
      </c>
    </row>
    <row r="3054" spans="1:19" ht="11.25" thickBot="1" x14ac:dyDescent="0.2">
      <c r="A3054" s="112"/>
    </row>
    <row r="3055" spans="1:19" ht="11.25" thickBot="1" x14ac:dyDescent="0.2">
      <c r="A3055" s="138" t="s">
        <v>364</v>
      </c>
      <c r="B3055" s="112"/>
      <c r="C3055" s="136">
        <v>2.5999999999999999E-2</v>
      </c>
    </row>
    <row r="3056" spans="1:19" ht="11.25" thickBot="1" x14ac:dyDescent="0.2">
      <c r="A3056" s="112"/>
    </row>
    <row r="3057" spans="1:19" ht="11.25" thickBot="1" x14ac:dyDescent="0.2">
      <c r="A3057" s="139" t="s">
        <v>366</v>
      </c>
      <c r="B3057" s="112"/>
      <c r="C3057" s="136">
        <v>0.73099999999999998</v>
      </c>
    </row>
    <row r="3058" spans="1:19" ht="10.5" x14ac:dyDescent="0.15">
      <c r="A3058" s="112"/>
    </row>
    <row r="3059" spans="1:19" x14ac:dyDescent="0.15">
      <c r="A3059" s="129"/>
      <c r="B3059" s="86" t="s">
        <v>1450</v>
      </c>
    </row>
    <row r="3060" spans="1:19" ht="9.75" thickBot="1" x14ac:dyDescent="0.2">
      <c r="A3060" s="81" t="s">
        <v>356</v>
      </c>
    </row>
    <row r="3061" spans="1:19" ht="11.25" thickBot="1" x14ac:dyDescent="0.2">
      <c r="A3061" s="106" t="s">
        <v>357</v>
      </c>
      <c r="B3061" s="106" t="s">
        <v>358</v>
      </c>
      <c r="C3061" s="130" t="s">
        <v>0</v>
      </c>
      <c r="D3061" s="130" t="s">
        <v>1</v>
      </c>
      <c r="E3061" s="130" t="s">
        <v>2</v>
      </c>
      <c r="F3061" s="130" t="s">
        <v>3</v>
      </c>
      <c r="G3061" s="130" t="s">
        <v>4</v>
      </c>
      <c r="H3061" s="130" t="s">
        <v>5</v>
      </c>
      <c r="I3061" s="131" t="s">
        <v>6</v>
      </c>
      <c r="J3061" s="131" t="s">
        <v>7</v>
      </c>
      <c r="K3061" s="130" t="s">
        <v>8</v>
      </c>
      <c r="L3061" s="130" t="s">
        <v>9</v>
      </c>
      <c r="M3061" s="130" t="s">
        <v>10</v>
      </c>
      <c r="N3061" s="130" t="s">
        <v>11</v>
      </c>
      <c r="O3061" s="130" t="s">
        <v>12</v>
      </c>
      <c r="P3061" s="130" t="s">
        <v>13</v>
      </c>
      <c r="Q3061" s="130" t="s">
        <v>14</v>
      </c>
      <c r="R3061" s="130" t="s">
        <v>15</v>
      </c>
      <c r="S3061" s="130" t="s">
        <v>16</v>
      </c>
    </row>
    <row r="3062" spans="1:19" ht="11.25" thickBot="1" x14ac:dyDescent="0.2">
      <c r="A3062" s="112"/>
      <c r="B3062" s="112"/>
      <c r="C3062" s="130" t="s">
        <v>111</v>
      </c>
      <c r="D3062" s="130" t="s">
        <v>111</v>
      </c>
      <c r="E3062" s="130" t="s">
        <v>111</v>
      </c>
      <c r="F3062" s="130" t="s">
        <v>111</v>
      </c>
      <c r="G3062" s="130" t="s">
        <v>111</v>
      </c>
      <c r="H3062" s="130" t="s">
        <v>111</v>
      </c>
      <c r="I3062" s="131" t="s">
        <v>111</v>
      </c>
      <c r="J3062" s="131" t="s">
        <v>111</v>
      </c>
      <c r="K3062" s="130" t="s">
        <v>111</v>
      </c>
      <c r="L3062" s="130" t="s">
        <v>111</v>
      </c>
      <c r="M3062" s="130" t="s">
        <v>111</v>
      </c>
      <c r="N3062" s="130" t="s">
        <v>111</v>
      </c>
      <c r="O3062" s="130" t="s">
        <v>111</v>
      </c>
      <c r="P3062" s="130" t="s">
        <v>111</v>
      </c>
      <c r="Q3062" s="130" t="s">
        <v>111</v>
      </c>
      <c r="R3062" s="130" t="s">
        <v>111</v>
      </c>
      <c r="S3062" s="130" t="s">
        <v>111</v>
      </c>
    </row>
    <row r="3063" spans="1:19" ht="11.25" thickBot="1" x14ac:dyDescent="0.2">
      <c r="A3063" s="107">
        <v>1</v>
      </c>
      <c r="B3063" s="132">
        <v>0.53019675925925924</v>
      </c>
      <c r="C3063" s="141" t="s">
        <v>1451</v>
      </c>
      <c r="D3063" s="141" t="s">
        <v>1452</v>
      </c>
      <c r="E3063" s="141" t="s">
        <v>1453</v>
      </c>
      <c r="F3063" s="141" t="s">
        <v>1454</v>
      </c>
      <c r="G3063" s="141" t="s">
        <v>1455</v>
      </c>
      <c r="H3063" s="141" t="s">
        <v>1456</v>
      </c>
      <c r="I3063" s="133">
        <v>1.28311</v>
      </c>
      <c r="J3063" s="134" t="s">
        <v>1457</v>
      </c>
      <c r="K3063" s="141" t="s">
        <v>1458</v>
      </c>
      <c r="L3063" s="108">
        <v>0.68100000000000005</v>
      </c>
      <c r="M3063" s="108">
        <v>1.323</v>
      </c>
      <c r="N3063" s="108">
        <v>3.1880000000000002</v>
      </c>
      <c r="O3063" s="141" t="s">
        <v>1459</v>
      </c>
      <c r="P3063" s="108">
        <v>400.1</v>
      </c>
      <c r="Q3063" s="108">
        <v>0.28699999999999998</v>
      </c>
      <c r="R3063" s="108">
        <v>3.4830000000000001</v>
      </c>
      <c r="S3063" s="108">
        <v>47.35</v>
      </c>
    </row>
    <row r="3064" spans="1:19" ht="11.25" thickBot="1" x14ac:dyDescent="0.2">
      <c r="A3064" s="112"/>
    </row>
    <row r="3065" spans="1:19" ht="11.25" thickBot="1" x14ac:dyDescent="0.2">
      <c r="A3065" s="107">
        <v>2</v>
      </c>
      <c r="B3065" s="132">
        <v>0.53038194444444442</v>
      </c>
      <c r="C3065" s="141" t="s">
        <v>1460</v>
      </c>
      <c r="D3065" s="141" t="s">
        <v>1461</v>
      </c>
      <c r="E3065" s="141" t="s">
        <v>1462</v>
      </c>
      <c r="F3065" s="141" t="s">
        <v>1463</v>
      </c>
      <c r="G3065" s="141" t="s">
        <v>1464</v>
      </c>
      <c r="H3065" s="141" t="s">
        <v>1465</v>
      </c>
      <c r="I3065" s="133">
        <v>1.3000499999999999</v>
      </c>
      <c r="J3065" s="134" t="s">
        <v>1466</v>
      </c>
      <c r="K3065" s="141" t="s">
        <v>1467</v>
      </c>
      <c r="L3065" s="108">
        <v>0.62</v>
      </c>
      <c r="M3065" s="108">
        <v>1.274</v>
      </c>
      <c r="N3065" s="108">
        <v>3.161</v>
      </c>
      <c r="O3065" s="141" t="s">
        <v>1228</v>
      </c>
      <c r="P3065" s="108">
        <v>398.1</v>
      </c>
      <c r="Q3065" s="108">
        <v>0.27900000000000003</v>
      </c>
      <c r="R3065" s="108">
        <v>3.3889999999999998</v>
      </c>
      <c r="S3065" s="108">
        <v>47.35</v>
      </c>
    </row>
    <row r="3066" spans="1:19" ht="11.25" thickBot="1" x14ac:dyDescent="0.2">
      <c r="A3066" s="112"/>
    </row>
    <row r="3067" spans="1:19" ht="11.25" thickBot="1" x14ac:dyDescent="0.2">
      <c r="A3067" s="107">
        <v>3</v>
      </c>
      <c r="B3067" s="132">
        <v>0.5305671296296296</v>
      </c>
      <c r="C3067" s="141" t="s">
        <v>1468</v>
      </c>
      <c r="D3067" s="141" t="s">
        <v>1469</v>
      </c>
      <c r="E3067" s="141" t="s">
        <v>1470</v>
      </c>
      <c r="F3067" s="141" t="s">
        <v>1471</v>
      </c>
      <c r="G3067" s="141" t="s">
        <v>1472</v>
      </c>
      <c r="H3067" s="141" t="s">
        <v>1465</v>
      </c>
      <c r="I3067" s="133">
        <v>1.3129</v>
      </c>
      <c r="J3067" s="134" t="s">
        <v>1473</v>
      </c>
      <c r="K3067" s="141" t="s">
        <v>1474</v>
      </c>
      <c r="L3067" s="108">
        <v>0.67600000000000005</v>
      </c>
      <c r="M3067" s="108">
        <v>1.2749999999999999</v>
      </c>
      <c r="N3067" s="108">
        <v>3.1539999999999999</v>
      </c>
      <c r="O3067" s="141" t="s">
        <v>1475</v>
      </c>
      <c r="P3067" s="108">
        <v>398.7</v>
      </c>
      <c r="Q3067" s="108">
        <v>0.27400000000000002</v>
      </c>
      <c r="R3067" s="108">
        <v>3.4420000000000002</v>
      </c>
      <c r="S3067" s="108">
        <v>47.28</v>
      </c>
    </row>
    <row r="3068" spans="1:19" ht="11.25" thickBot="1" x14ac:dyDescent="0.2">
      <c r="A3068" s="112"/>
    </row>
    <row r="3069" spans="1:19" ht="11.25" thickBot="1" x14ac:dyDescent="0.2">
      <c r="A3069" s="135" t="s">
        <v>362</v>
      </c>
      <c r="B3069" s="112"/>
      <c r="C3069" s="141" t="s">
        <v>1476</v>
      </c>
      <c r="D3069" s="141" t="s">
        <v>1477</v>
      </c>
      <c r="E3069" s="141" t="s">
        <v>1478</v>
      </c>
      <c r="F3069" s="141" t="s">
        <v>1479</v>
      </c>
      <c r="G3069" s="141" t="s">
        <v>1480</v>
      </c>
      <c r="H3069" s="141" t="s">
        <v>1481</v>
      </c>
      <c r="I3069" s="137">
        <v>1.2986899999999999</v>
      </c>
      <c r="J3069" s="134" t="s">
        <v>1482</v>
      </c>
      <c r="K3069" s="141" t="s">
        <v>1483</v>
      </c>
      <c r="L3069" s="136">
        <v>0.65900000000000003</v>
      </c>
      <c r="M3069" s="136">
        <v>1.2909999999999999</v>
      </c>
      <c r="N3069" s="136">
        <v>3.1680000000000001</v>
      </c>
      <c r="O3069" s="141" t="s">
        <v>1484</v>
      </c>
      <c r="P3069" s="136">
        <v>399</v>
      </c>
      <c r="Q3069" s="136">
        <v>0.28000000000000003</v>
      </c>
      <c r="R3069" s="136">
        <v>3.4380000000000002</v>
      </c>
      <c r="S3069" s="136">
        <v>47.33</v>
      </c>
    </row>
    <row r="3070" spans="1:19" ht="11.25" thickBot="1" x14ac:dyDescent="0.2">
      <c r="A3070" s="112"/>
    </row>
    <row r="3071" spans="1:19" ht="11.25" thickBot="1" x14ac:dyDescent="0.2">
      <c r="A3071" s="138" t="s">
        <v>364</v>
      </c>
      <c r="B3071" s="112"/>
      <c r="C3071" s="141" t="s">
        <v>1485</v>
      </c>
      <c r="D3071" s="141" t="s">
        <v>1486</v>
      </c>
      <c r="E3071" s="141" t="s">
        <v>1487</v>
      </c>
      <c r="F3071" s="141" t="s">
        <v>1488</v>
      </c>
      <c r="G3071" s="141" t="s">
        <v>1489</v>
      </c>
      <c r="H3071" s="141" t="s">
        <v>1490</v>
      </c>
      <c r="I3071" s="137">
        <v>1.494E-2</v>
      </c>
      <c r="J3071" s="134" t="s">
        <v>1491</v>
      </c>
      <c r="K3071" s="141" t="s">
        <v>1492</v>
      </c>
      <c r="L3071" s="136">
        <v>3.4000000000000002E-2</v>
      </c>
      <c r="M3071" s="136">
        <v>2.8000000000000001E-2</v>
      </c>
      <c r="N3071" s="136">
        <v>1.7999999999999999E-2</v>
      </c>
      <c r="O3071" s="141" t="s">
        <v>1493</v>
      </c>
      <c r="P3071" s="136">
        <v>1.0389999999999999</v>
      </c>
      <c r="Q3071" s="136">
        <v>7.0000000000000001E-3</v>
      </c>
      <c r="R3071" s="136">
        <v>4.8000000000000001E-2</v>
      </c>
      <c r="S3071" s="136">
        <v>4.1000000000000002E-2</v>
      </c>
    </row>
    <row r="3072" spans="1:19" ht="11.25" thickBot="1" x14ac:dyDescent="0.2">
      <c r="A3072" s="112"/>
    </row>
    <row r="3073" spans="1:19" ht="11.25" thickBot="1" x14ac:dyDescent="0.2">
      <c r="A3073" s="139" t="s">
        <v>366</v>
      </c>
      <c r="B3073" s="112"/>
      <c r="C3073" s="141" t="s">
        <v>1494</v>
      </c>
      <c r="D3073" s="141" t="s">
        <v>1495</v>
      </c>
      <c r="E3073" s="141" t="s">
        <v>1496</v>
      </c>
      <c r="F3073" s="141" t="s">
        <v>1497</v>
      </c>
      <c r="G3073" s="141" t="s">
        <v>1498</v>
      </c>
      <c r="H3073" s="141" t="s">
        <v>1499</v>
      </c>
      <c r="I3073" s="140">
        <v>1.151</v>
      </c>
      <c r="J3073" s="134" t="s">
        <v>1500</v>
      </c>
      <c r="K3073" s="141" t="s">
        <v>1501</v>
      </c>
      <c r="L3073" s="136">
        <v>5.117</v>
      </c>
      <c r="M3073" s="136">
        <v>2.1859999999999999</v>
      </c>
      <c r="N3073" s="136">
        <v>0.57099999999999995</v>
      </c>
      <c r="O3073" s="141" t="s">
        <v>1502</v>
      </c>
      <c r="P3073" s="136">
        <v>0.26</v>
      </c>
      <c r="Q3073" s="136">
        <v>2.375</v>
      </c>
      <c r="R3073" s="136">
        <v>1.3819999999999999</v>
      </c>
      <c r="S3073" s="136">
        <v>8.6999999999999994E-2</v>
      </c>
    </row>
    <row r="3074" spans="1:19" ht="11.25" thickBot="1" x14ac:dyDescent="0.2">
      <c r="A3074" s="112"/>
    </row>
    <row r="3075" spans="1:19" ht="11.25" thickBot="1" x14ac:dyDescent="0.2">
      <c r="A3075" s="106" t="s">
        <v>357</v>
      </c>
      <c r="B3075" s="106" t="s">
        <v>358</v>
      </c>
      <c r="C3075" s="130" t="s">
        <v>17</v>
      </c>
      <c r="D3075" s="130" t="s">
        <v>18</v>
      </c>
      <c r="E3075" s="131" t="s">
        <v>19</v>
      </c>
      <c r="F3075" s="131" t="s">
        <v>20</v>
      </c>
      <c r="G3075" s="130" t="s">
        <v>21</v>
      </c>
      <c r="H3075" s="130" t="s">
        <v>22</v>
      </c>
      <c r="I3075" s="130" t="s">
        <v>23</v>
      </c>
      <c r="J3075" s="130" t="s">
        <v>24</v>
      </c>
      <c r="K3075" s="131" t="s">
        <v>25</v>
      </c>
      <c r="L3075" s="131" t="s">
        <v>26</v>
      </c>
      <c r="M3075" s="130" t="s">
        <v>27</v>
      </c>
      <c r="N3075" s="130" t="s">
        <v>28</v>
      </c>
      <c r="O3075" s="130" t="s">
        <v>29</v>
      </c>
      <c r="P3075" s="130" t="s">
        <v>30</v>
      </c>
      <c r="Q3075" s="130" t="s">
        <v>31</v>
      </c>
      <c r="R3075" s="130" t="s">
        <v>32</v>
      </c>
      <c r="S3075" s="130" t="s">
        <v>33</v>
      </c>
    </row>
    <row r="3076" spans="1:19" ht="11.25" thickBot="1" x14ac:dyDescent="0.2">
      <c r="A3076" s="112"/>
      <c r="B3076" s="112"/>
      <c r="C3076" s="130" t="s">
        <v>111</v>
      </c>
      <c r="D3076" s="130" t="s">
        <v>111</v>
      </c>
      <c r="E3076" s="131" t="s">
        <v>111</v>
      </c>
      <c r="F3076" s="131" t="s">
        <v>111</v>
      </c>
      <c r="G3076" s="130" t="s">
        <v>111</v>
      </c>
      <c r="H3076" s="130" t="s">
        <v>111</v>
      </c>
      <c r="I3076" s="130" t="s">
        <v>111</v>
      </c>
      <c r="J3076" s="130" t="s">
        <v>111</v>
      </c>
      <c r="K3076" s="131" t="s">
        <v>111</v>
      </c>
      <c r="L3076" s="131" t="s">
        <v>111</v>
      </c>
      <c r="M3076" s="130" t="s">
        <v>111</v>
      </c>
      <c r="N3076" s="130" t="s">
        <v>111</v>
      </c>
      <c r="O3076" s="130" t="s">
        <v>111</v>
      </c>
      <c r="P3076" s="130" t="s">
        <v>111</v>
      </c>
      <c r="Q3076" s="130" t="s">
        <v>111</v>
      </c>
      <c r="R3076" s="130" t="s">
        <v>111</v>
      </c>
      <c r="S3076" s="130" t="s">
        <v>111</v>
      </c>
    </row>
    <row r="3077" spans="1:19" ht="11.25" thickBot="1" x14ac:dyDescent="0.2">
      <c r="A3077" s="107">
        <v>1</v>
      </c>
      <c r="B3077" s="132">
        <v>0.53019675925925924</v>
      </c>
      <c r="C3077" s="108">
        <v>52.82</v>
      </c>
      <c r="D3077" s="108">
        <v>1.0640000000000001</v>
      </c>
      <c r="E3077" s="133">
        <v>1.17377</v>
      </c>
      <c r="F3077" s="133">
        <v>1.02498</v>
      </c>
      <c r="G3077" s="108">
        <v>0.182</v>
      </c>
      <c r="H3077" s="108">
        <v>12</v>
      </c>
      <c r="I3077" s="108">
        <v>24.52</v>
      </c>
      <c r="J3077" s="141" t="s">
        <v>1503</v>
      </c>
      <c r="K3077" s="133">
        <v>1.2702500000000001</v>
      </c>
      <c r="L3077" s="134" t="s">
        <v>1504</v>
      </c>
      <c r="M3077" s="108">
        <v>5.8000000000000003E-2</v>
      </c>
      <c r="N3077" s="108">
        <v>1.117</v>
      </c>
      <c r="O3077" s="108">
        <v>1E-3</v>
      </c>
      <c r="P3077" s="108">
        <v>4.0000000000000001E-3</v>
      </c>
      <c r="Q3077" s="108">
        <v>6.2E-2</v>
      </c>
      <c r="R3077" s="108">
        <v>1.1279999999999999</v>
      </c>
      <c r="S3077" s="108">
        <v>0.28399999999999997</v>
      </c>
    </row>
    <row r="3078" spans="1:19" ht="11.25" thickBot="1" x14ac:dyDescent="0.2">
      <c r="A3078" s="112"/>
    </row>
    <row r="3079" spans="1:19" ht="11.25" thickBot="1" x14ac:dyDescent="0.2">
      <c r="A3079" s="107">
        <v>2</v>
      </c>
      <c r="B3079" s="132">
        <v>0.53038194444444442</v>
      </c>
      <c r="C3079" s="108">
        <v>52.53</v>
      </c>
      <c r="D3079" s="108">
        <v>1.052</v>
      </c>
      <c r="E3079" s="133">
        <v>1.1716</v>
      </c>
      <c r="F3079" s="133">
        <v>1.01248</v>
      </c>
      <c r="G3079" s="108">
        <v>0.13400000000000001</v>
      </c>
      <c r="H3079" s="108">
        <v>10.43</v>
      </c>
      <c r="I3079" s="108">
        <v>24.68</v>
      </c>
      <c r="J3079" s="141" t="s">
        <v>1505</v>
      </c>
      <c r="K3079" s="133">
        <v>1.2830699999999999</v>
      </c>
      <c r="L3079" s="134" t="s">
        <v>1506</v>
      </c>
      <c r="M3079" s="108">
        <v>6.2E-2</v>
      </c>
      <c r="N3079" s="108">
        <v>1.123</v>
      </c>
      <c r="O3079" s="108">
        <v>1E-3</v>
      </c>
      <c r="P3079" s="108">
        <v>4.0000000000000001E-3</v>
      </c>
      <c r="Q3079" s="108">
        <v>6.0999999999999999E-2</v>
      </c>
      <c r="R3079" s="108">
        <v>0.79</v>
      </c>
      <c r="S3079" s="108">
        <v>0.28499999999999998</v>
      </c>
    </row>
    <row r="3080" spans="1:19" ht="11.25" thickBot="1" x14ac:dyDescent="0.2">
      <c r="A3080" s="112"/>
    </row>
    <row r="3081" spans="1:19" ht="11.25" thickBot="1" x14ac:dyDescent="0.2">
      <c r="A3081" s="107">
        <v>3</v>
      </c>
      <c r="B3081" s="132">
        <v>0.5305671296296296</v>
      </c>
      <c r="C3081" s="108">
        <v>52.9</v>
      </c>
      <c r="D3081" s="108">
        <v>1.05</v>
      </c>
      <c r="E3081" s="133">
        <v>1.1942999999999999</v>
      </c>
      <c r="F3081" s="133">
        <v>0.99600999999999995</v>
      </c>
      <c r="G3081" s="108">
        <v>0.23699999999999999</v>
      </c>
      <c r="H3081" s="108">
        <v>9.5169999999999995</v>
      </c>
      <c r="I3081" s="108">
        <v>24.62</v>
      </c>
      <c r="J3081" s="141" t="s">
        <v>1507</v>
      </c>
      <c r="K3081" s="133">
        <v>1.2815099999999999</v>
      </c>
      <c r="L3081" s="134" t="s">
        <v>1508</v>
      </c>
      <c r="M3081" s="108">
        <v>5.1999999999999998E-2</v>
      </c>
      <c r="N3081" s="108">
        <v>1.123</v>
      </c>
      <c r="O3081" s="108">
        <v>0</v>
      </c>
      <c r="P3081" s="108">
        <v>5.0000000000000001E-3</v>
      </c>
      <c r="Q3081" s="108">
        <v>6.5000000000000002E-2</v>
      </c>
      <c r="R3081" s="108">
        <v>0.65500000000000003</v>
      </c>
      <c r="S3081" s="108">
        <v>0.27100000000000002</v>
      </c>
    </row>
    <row r="3082" spans="1:19" ht="11.25" thickBot="1" x14ac:dyDescent="0.2">
      <c r="A3082" s="112"/>
    </row>
    <row r="3083" spans="1:19" ht="11.25" thickBot="1" x14ac:dyDescent="0.2">
      <c r="A3083" s="135" t="s">
        <v>362</v>
      </c>
      <c r="B3083" s="112"/>
      <c r="C3083" s="136">
        <v>52.75</v>
      </c>
      <c r="D3083" s="136">
        <v>1.056</v>
      </c>
      <c r="E3083" s="137">
        <v>1.1798900000000001</v>
      </c>
      <c r="F3083" s="137">
        <v>1.01115</v>
      </c>
      <c r="G3083" s="136">
        <v>0.184</v>
      </c>
      <c r="H3083" s="136">
        <v>10.65</v>
      </c>
      <c r="I3083" s="136">
        <v>24.61</v>
      </c>
      <c r="J3083" s="141" t="s">
        <v>1509</v>
      </c>
      <c r="K3083" s="137">
        <v>1.2782800000000001</v>
      </c>
      <c r="L3083" s="134" t="s">
        <v>1510</v>
      </c>
      <c r="M3083" s="136">
        <v>5.7000000000000002E-2</v>
      </c>
      <c r="N3083" s="136">
        <v>1.121</v>
      </c>
      <c r="O3083" s="136">
        <v>1E-3</v>
      </c>
      <c r="P3083" s="136">
        <v>4.0000000000000001E-3</v>
      </c>
      <c r="Q3083" s="136">
        <v>6.3E-2</v>
      </c>
      <c r="R3083" s="136">
        <v>0.85699999999999998</v>
      </c>
      <c r="S3083" s="136">
        <v>0.28000000000000003</v>
      </c>
    </row>
    <row r="3084" spans="1:19" ht="11.25" thickBot="1" x14ac:dyDescent="0.2">
      <c r="A3084" s="112"/>
    </row>
    <row r="3085" spans="1:19" ht="11.25" thickBot="1" x14ac:dyDescent="0.2">
      <c r="A3085" s="138" t="s">
        <v>364</v>
      </c>
      <c r="B3085" s="112"/>
      <c r="C3085" s="136">
        <v>0.19400000000000001</v>
      </c>
      <c r="D3085" s="136">
        <v>8.0000000000000002E-3</v>
      </c>
      <c r="E3085" s="137">
        <v>1.252E-2</v>
      </c>
      <c r="F3085" s="137">
        <v>1.453E-2</v>
      </c>
      <c r="G3085" s="136">
        <v>5.0999999999999997E-2</v>
      </c>
      <c r="H3085" s="136">
        <v>1.258</v>
      </c>
      <c r="I3085" s="136">
        <v>7.8E-2</v>
      </c>
      <c r="J3085" s="141" t="s">
        <v>1511</v>
      </c>
      <c r="K3085" s="137">
        <v>7.0000000000000001E-3</v>
      </c>
      <c r="L3085" s="134" t="s">
        <v>1512</v>
      </c>
      <c r="M3085" s="136">
        <v>5.0000000000000001E-3</v>
      </c>
      <c r="N3085" s="136">
        <v>3.0000000000000001E-3</v>
      </c>
      <c r="O3085" s="136">
        <v>0</v>
      </c>
      <c r="P3085" s="136">
        <v>1E-3</v>
      </c>
      <c r="Q3085" s="136">
        <v>2E-3</v>
      </c>
      <c r="R3085" s="136">
        <v>0.24299999999999999</v>
      </c>
      <c r="S3085" s="136">
        <v>8.0000000000000002E-3</v>
      </c>
    </row>
    <row r="3086" spans="1:19" ht="11.25" thickBot="1" x14ac:dyDescent="0.2">
      <c r="A3086" s="112"/>
    </row>
    <row r="3087" spans="1:19" ht="11.25" thickBot="1" x14ac:dyDescent="0.2">
      <c r="A3087" s="139" t="s">
        <v>366</v>
      </c>
      <c r="B3087" s="112"/>
      <c r="C3087" s="136">
        <v>0.36699999999999999</v>
      </c>
      <c r="D3087" s="136">
        <v>0.71499999999999997</v>
      </c>
      <c r="E3087" s="140">
        <v>1.0609999999999999</v>
      </c>
      <c r="F3087" s="140">
        <v>1.4370000000000001</v>
      </c>
      <c r="G3087" s="136">
        <v>27.73</v>
      </c>
      <c r="H3087" s="136">
        <v>11.81</v>
      </c>
      <c r="I3087" s="136">
        <v>0.31900000000000001</v>
      </c>
      <c r="J3087" s="141" t="s">
        <v>1513</v>
      </c>
      <c r="K3087" s="140">
        <v>0.54700000000000004</v>
      </c>
      <c r="L3087" s="134" t="s">
        <v>1514</v>
      </c>
      <c r="M3087" s="136">
        <v>9.1470000000000002</v>
      </c>
      <c r="N3087" s="136">
        <v>0.29699999999999999</v>
      </c>
      <c r="O3087" s="136">
        <v>63.15</v>
      </c>
      <c r="P3087" s="136">
        <v>16.760000000000002</v>
      </c>
      <c r="Q3087" s="136">
        <v>3.4820000000000002</v>
      </c>
      <c r="R3087" s="136">
        <v>28.4</v>
      </c>
      <c r="S3087" s="136">
        <v>2.8159999999999998</v>
      </c>
    </row>
    <row r="3088" spans="1:19" ht="11.25" thickBot="1" x14ac:dyDescent="0.2">
      <c r="A3088" s="112"/>
    </row>
    <row r="3089" spans="1:19" ht="11.25" thickBot="1" x14ac:dyDescent="0.2">
      <c r="A3089" s="106" t="s">
        <v>357</v>
      </c>
      <c r="B3089" s="106" t="s">
        <v>358</v>
      </c>
      <c r="C3089" s="131" t="s">
        <v>34</v>
      </c>
      <c r="D3089" s="131" t="s">
        <v>35</v>
      </c>
      <c r="E3089" s="130" t="s">
        <v>36</v>
      </c>
      <c r="F3089" s="130" t="s">
        <v>37</v>
      </c>
      <c r="G3089" s="130" t="s">
        <v>38</v>
      </c>
      <c r="H3089" s="130" t="s">
        <v>39</v>
      </c>
      <c r="I3089" s="130" t="s">
        <v>40</v>
      </c>
      <c r="J3089" s="130" t="s">
        <v>41</v>
      </c>
      <c r="K3089" s="130" t="s">
        <v>42</v>
      </c>
      <c r="L3089" s="130" t="s">
        <v>43</v>
      </c>
      <c r="M3089" s="130" t="s">
        <v>44</v>
      </c>
      <c r="N3089" s="130" t="s">
        <v>45</v>
      </c>
      <c r="O3089" s="130" t="s">
        <v>46</v>
      </c>
      <c r="P3089" s="130" t="s">
        <v>47</v>
      </c>
      <c r="Q3089" s="130" t="s">
        <v>48</v>
      </c>
      <c r="R3089" s="130" t="s">
        <v>49</v>
      </c>
      <c r="S3089" s="130" t="s">
        <v>50</v>
      </c>
    </row>
    <row r="3090" spans="1:19" ht="11.25" thickBot="1" x14ac:dyDescent="0.2">
      <c r="A3090" s="112"/>
      <c r="B3090" s="112"/>
      <c r="C3090" s="131" t="s">
        <v>111</v>
      </c>
      <c r="D3090" s="131" t="s">
        <v>111</v>
      </c>
      <c r="E3090" s="130" t="s">
        <v>111</v>
      </c>
      <c r="F3090" s="130" t="s">
        <v>111</v>
      </c>
      <c r="G3090" s="130" t="s">
        <v>111</v>
      </c>
      <c r="H3090" s="130" t="s">
        <v>111</v>
      </c>
      <c r="I3090" s="130" t="s">
        <v>111</v>
      </c>
      <c r="J3090" s="130" t="s">
        <v>111</v>
      </c>
      <c r="K3090" s="130" t="s">
        <v>111</v>
      </c>
      <c r="L3090" s="130" t="s">
        <v>111</v>
      </c>
      <c r="M3090" s="130" t="s">
        <v>111</v>
      </c>
      <c r="N3090" s="130" t="s">
        <v>111</v>
      </c>
      <c r="O3090" s="130" t="s">
        <v>111</v>
      </c>
      <c r="P3090" s="130" t="s">
        <v>111</v>
      </c>
      <c r="Q3090" s="130" t="s">
        <v>111</v>
      </c>
      <c r="R3090" s="130" t="s">
        <v>111</v>
      </c>
      <c r="S3090" s="130" t="s">
        <v>111</v>
      </c>
    </row>
    <row r="3091" spans="1:19" ht="11.25" thickBot="1" x14ac:dyDescent="0.2">
      <c r="A3091" s="107">
        <v>1</v>
      </c>
      <c r="B3091" s="132">
        <v>0.53019675925925924</v>
      </c>
      <c r="C3091" s="133">
        <v>1.1752899999999999</v>
      </c>
      <c r="D3091" s="134" t="s">
        <v>1515</v>
      </c>
      <c r="E3091" s="108">
        <v>4.8310000000000004</v>
      </c>
      <c r="F3091" s="108">
        <v>4.2999999999999997E-2</v>
      </c>
      <c r="G3091" s="108">
        <v>4.0000000000000001E-3</v>
      </c>
      <c r="H3091" s="108">
        <v>0.38200000000000001</v>
      </c>
      <c r="I3091" s="108">
        <v>27.33</v>
      </c>
      <c r="J3091" s="108">
        <v>27.36</v>
      </c>
      <c r="K3091" s="108">
        <v>0.36099999999999999</v>
      </c>
      <c r="L3091" s="108">
        <v>0.67200000000000004</v>
      </c>
      <c r="M3091" s="108">
        <v>8.2000000000000003E-2</v>
      </c>
      <c r="N3091" s="108">
        <v>0.29399999999999998</v>
      </c>
      <c r="O3091" s="108">
        <v>5.6000000000000001E-2</v>
      </c>
      <c r="P3091" s="108">
        <v>1.4999999999999999E-2</v>
      </c>
      <c r="Q3091" s="108">
        <v>5.3999999999999999E-2</v>
      </c>
      <c r="R3091" s="108">
        <v>7.0000000000000001E-3</v>
      </c>
      <c r="S3091" s="108">
        <v>3.4000000000000002E-2</v>
      </c>
    </row>
    <row r="3092" spans="1:19" ht="11.25" thickBot="1" x14ac:dyDescent="0.2">
      <c r="A3092" s="112"/>
    </row>
    <row r="3093" spans="1:19" ht="11.25" thickBot="1" x14ac:dyDescent="0.2">
      <c r="A3093" s="107">
        <v>2</v>
      </c>
      <c r="B3093" s="132">
        <v>0.53038194444444442</v>
      </c>
      <c r="C3093" s="133">
        <v>1.18581</v>
      </c>
      <c r="D3093" s="134" t="s">
        <v>1516</v>
      </c>
      <c r="E3093" s="108">
        <v>4.7590000000000003</v>
      </c>
      <c r="F3093" s="108">
        <v>4.1000000000000002E-2</v>
      </c>
      <c r="G3093" s="108">
        <v>0</v>
      </c>
      <c r="H3093" s="108">
        <v>0.38700000000000001</v>
      </c>
      <c r="I3093" s="108">
        <v>27.24</v>
      </c>
      <c r="J3093" s="108">
        <v>27.27</v>
      </c>
      <c r="K3093" s="108">
        <v>0.35499999999999998</v>
      </c>
      <c r="L3093" s="108">
        <v>0.67100000000000004</v>
      </c>
      <c r="M3093" s="108">
        <v>8.4000000000000005E-2</v>
      </c>
      <c r="N3093" s="108">
        <v>0.30499999999999999</v>
      </c>
      <c r="O3093" s="108">
        <v>5.5E-2</v>
      </c>
      <c r="P3093" s="108">
        <v>1.2999999999999999E-2</v>
      </c>
      <c r="Q3093" s="108">
        <v>5.1999999999999998E-2</v>
      </c>
      <c r="R3093" s="108">
        <v>7.0000000000000001E-3</v>
      </c>
      <c r="S3093" s="108">
        <v>0.04</v>
      </c>
    </row>
    <row r="3094" spans="1:19" ht="11.25" thickBot="1" x14ac:dyDescent="0.2">
      <c r="A3094" s="112"/>
    </row>
    <row r="3095" spans="1:19" ht="11.25" thickBot="1" x14ac:dyDescent="0.2">
      <c r="A3095" s="107">
        <v>3</v>
      </c>
      <c r="B3095" s="132">
        <v>0.5305671296296296</v>
      </c>
      <c r="C3095" s="133">
        <v>1.1897</v>
      </c>
      <c r="D3095" s="134" t="s">
        <v>1517</v>
      </c>
      <c r="E3095" s="108">
        <v>4.641</v>
      </c>
      <c r="F3095" s="108">
        <v>4.2000000000000003E-2</v>
      </c>
      <c r="G3095" s="108">
        <v>0</v>
      </c>
      <c r="H3095" s="108">
        <v>0.38100000000000001</v>
      </c>
      <c r="I3095" s="108">
        <v>27.24</v>
      </c>
      <c r="J3095" s="108">
        <v>27.39</v>
      </c>
      <c r="K3095" s="108">
        <v>0.35399999999999998</v>
      </c>
      <c r="L3095" s="108">
        <v>0.67500000000000004</v>
      </c>
      <c r="M3095" s="108">
        <v>8.1000000000000003E-2</v>
      </c>
      <c r="N3095" s="108">
        <v>0.30399999999999999</v>
      </c>
      <c r="O3095" s="108">
        <v>5.7000000000000002E-2</v>
      </c>
      <c r="P3095" s="108">
        <v>1.2999999999999999E-2</v>
      </c>
      <c r="Q3095" s="108">
        <v>4.8000000000000001E-2</v>
      </c>
      <c r="R3095" s="108">
        <v>7.0000000000000001E-3</v>
      </c>
      <c r="S3095" s="108">
        <v>3.7999999999999999E-2</v>
      </c>
    </row>
    <row r="3096" spans="1:19" ht="11.25" thickBot="1" x14ac:dyDescent="0.2">
      <c r="A3096" s="112"/>
    </row>
    <row r="3097" spans="1:19" ht="11.25" thickBot="1" x14ac:dyDescent="0.2">
      <c r="A3097" s="135" t="s">
        <v>362</v>
      </c>
      <c r="B3097" s="112"/>
      <c r="C3097" s="137">
        <v>1.1836</v>
      </c>
      <c r="D3097" s="134" t="s">
        <v>1518</v>
      </c>
      <c r="E3097" s="136">
        <v>4.7430000000000003</v>
      </c>
      <c r="F3097" s="136">
        <v>4.2000000000000003E-2</v>
      </c>
      <c r="G3097" s="136">
        <v>1E-3</v>
      </c>
      <c r="H3097" s="136">
        <v>0.38400000000000001</v>
      </c>
      <c r="I3097" s="136">
        <v>27.27</v>
      </c>
      <c r="J3097" s="136">
        <v>27.34</v>
      </c>
      <c r="K3097" s="136">
        <v>0.35599999999999998</v>
      </c>
      <c r="L3097" s="136">
        <v>0.67300000000000004</v>
      </c>
      <c r="M3097" s="136">
        <v>8.2000000000000003E-2</v>
      </c>
      <c r="N3097" s="136">
        <v>0.30099999999999999</v>
      </c>
      <c r="O3097" s="136">
        <v>5.6000000000000001E-2</v>
      </c>
      <c r="P3097" s="136">
        <v>1.4E-2</v>
      </c>
      <c r="Q3097" s="136">
        <v>5.0999999999999997E-2</v>
      </c>
      <c r="R3097" s="136">
        <v>7.0000000000000001E-3</v>
      </c>
      <c r="S3097" s="136">
        <v>3.6999999999999998E-2</v>
      </c>
    </row>
    <row r="3098" spans="1:19" ht="11.25" thickBot="1" x14ac:dyDescent="0.2">
      <c r="A3098" s="112"/>
    </row>
    <row r="3099" spans="1:19" ht="11.25" thickBot="1" x14ac:dyDescent="0.2">
      <c r="A3099" s="138" t="s">
        <v>364</v>
      </c>
      <c r="B3099" s="112"/>
      <c r="C3099" s="137">
        <v>7.4599999999999996E-3</v>
      </c>
      <c r="D3099" s="134" t="s">
        <v>1519</v>
      </c>
      <c r="E3099" s="136">
        <v>9.6000000000000002E-2</v>
      </c>
      <c r="F3099" s="136">
        <v>1E-3</v>
      </c>
      <c r="G3099" s="136">
        <v>2E-3</v>
      </c>
      <c r="H3099" s="136">
        <v>3.0000000000000001E-3</v>
      </c>
      <c r="I3099" s="136">
        <v>4.9000000000000002E-2</v>
      </c>
      <c r="J3099" s="136">
        <v>6.3E-2</v>
      </c>
      <c r="K3099" s="136">
        <v>4.0000000000000001E-3</v>
      </c>
      <c r="L3099" s="136">
        <v>2E-3</v>
      </c>
      <c r="M3099" s="136">
        <v>2E-3</v>
      </c>
      <c r="N3099" s="136">
        <v>6.0000000000000001E-3</v>
      </c>
      <c r="O3099" s="136">
        <v>1E-3</v>
      </c>
      <c r="P3099" s="136">
        <v>1E-3</v>
      </c>
      <c r="Q3099" s="136">
        <v>3.0000000000000001E-3</v>
      </c>
      <c r="R3099" s="136">
        <v>0</v>
      </c>
      <c r="S3099" s="136">
        <v>3.0000000000000001E-3</v>
      </c>
    </row>
    <row r="3100" spans="1:19" ht="11.25" thickBot="1" x14ac:dyDescent="0.2">
      <c r="A3100" s="112"/>
    </row>
    <row r="3101" spans="1:19" ht="11.25" thickBot="1" x14ac:dyDescent="0.2">
      <c r="A3101" s="139" t="s">
        <v>366</v>
      </c>
      <c r="B3101" s="112"/>
      <c r="C3101" s="140">
        <v>0.63</v>
      </c>
      <c r="D3101" s="134" t="s">
        <v>1520</v>
      </c>
      <c r="E3101" s="136">
        <v>2.0219999999999998</v>
      </c>
      <c r="F3101" s="136">
        <v>2.3130000000000002</v>
      </c>
      <c r="G3101" s="136">
        <v>172.5</v>
      </c>
      <c r="H3101" s="136">
        <v>0.77100000000000002</v>
      </c>
      <c r="I3101" s="136">
        <v>0.17899999999999999</v>
      </c>
      <c r="J3101" s="136">
        <v>0.23100000000000001</v>
      </c>
      <c r="K3101" s="136">
        <v>1.0209999999999999</v>
      </c>
      <c r="L3101" s="136">
        <v>0.26300000000000001</v>
      </c>
      <c r="M3101" s="136">
        <v>2.226</v>
      </c>
      <c r="N3101" s="136">
        <v>2.004</v>
      </c>
      <c r="O3101" s="136">
        <v>1.4359999999999999</v>
      </c>
      <c r="P3101" s="136">
        <v>7.1070000000000002</v>
      </c>
      <c r="Q3101" s="136">
        <v>5.5419999999999998</v>
      </c>
      <c r="R3101" s="136">
        <v>1.86</v>
      </c>
      <c r="S3101" s="136">
        <v>8.26</v>
      </c>
    </row>
    <row r="3102" spans="1:19" ht="11.25" thickBot="1" x14ac:dyDescent="0.2">
      <c r="A3102" s="112"/>
    </row>
    <row r="3103" spans="1:19" ht="11.25" thickBot="1" x14ac:dyDescent="0.2">
      <c r="A3103" s="106" t="s">
        <v>357</v>
      </c>
      <c r="B3103" s="106" t="s">
        <v>358</v>
      </c>
      <c r="C3103" s="130" t="s">
        <v>51</v>
      </c>
      <c r="D3103" s="130" t="s">
        <v>52</v>
      </c>
      <c r="E3103" s="130" t="s">
        <v>53</v>
      </c>
      <c r="F3103" s="130" t="s">
        <v>54</v>
      </c>
      <c r="G3103" s="130" t="s">
        <v>55</v>
      </c>
      <c r="H3103" s="130" t="s">
        <v>56</v>
      </c>
      <c r="I3103" s="130" t="s">
        <v>57</v>
      </c>
      <c r="J3103" s="130" t="s">
        <v>58</v>
      </c>
      <c r="K3103" s="130" t="s">
        <v>59</v>
      </c>
      <c r="L3103" s="130" t="s">
        <v>60</v>
      </c>
      <c r="M3103" s="130" t="s">
        <v>61</v>
      </c>
      <c r="N3103" s="130" t="s">
        <v>62</v>
      </c>
      <c r="O3103" s="130" t="s">
        <v>63</v>
      </c>
      <c r="P3103" s="130" t="s">
        <v>64</v>
      </c>
      <c r="Q3103" s="131" t="s">
        <v>65</v>
      </c>
      <c r="R3103" s="131" t="s">
        <v>66</v>
      </c>
      <c r="S3103" s="130" t="s">
        <v>67</v>
      </c>
    </row>
    <row r="3104" spans="1:19" ht="11.25" thickBot="1" x14ac:dyDescent="0.2">
      <c r="A3104" s="112"/>
      <c r="B3104" s="112"/>
      <c r="C3104" s="130" t="s">
        <v>111</v>
      </c>
      <c r="D3104" s="130" t="s">
        <v>111</v>
      </c>
      <c r="E3104" s="130" t="s">
        <v>111</v>
      </c>
      <c r="F3104" s="130" t="s">
        <v>111</v>
      </c>
      <c r="G3104" s="130" t="s">
        <v>111</v>
      </c>
      <c r="H3104" s="130" t="s">
        <v>111</v>
      </c>
      <c r="I3104" s="130" t="s">
        <v>111</v>
      </c>
      <c r="J3104" s="130" t="s">
        <v>111</v>
      </c>
      <c r="K3104" s="130" t="s">
        <v>111</v>
      </c>
      <c r="L3104" s="130" t="s">
        <v>111</v>
      </c>
      <c r="M3104" s="130" t="s">
        <v>111</v>
      </c>
      <c r="N3104" s="130" t="s">
        <v>111</v>
      </c>
      <c r="O3104" s="130" t="s">
        <v>111</v>
      </c>
      <c r="P3104" s="130" t="s">
        <v>111</v>
      </c>
      <c r="Q3104" s="131" t="s">
        <v>111</v>
      </c>
      <c r="R3104" s="131" t="s">
        <v>111</v>
      </c>
      <c r="S3104" s="130" t="s">
        <v>111</v>
      </c>
    </row>
    <row r="3105" spans="1:19" ht="11.25" thickBot="1" x14ac:dyDescent="0.2">
      <c r="A3105" s="107">
        <v>1</v>
      </c>
      <c r="B3105" s="132">
        <v>0.53019675925925924</v>
      </c>
      <c r="C3105" s="108">
        <v>7.0000000000000001E-3</v>
      </c>
      <c r="D3105" s="108">
        <v>1.9E-2</v>
      </c>
      <c r="E3105" s="108">
        <v>3.0000000000000001E-3</v>
      </c>
      <c r="F3105" s="108">
        <v>1.7999999999999999E-2</v>
      </c>
      <c r="G3105" s="108">
        <v>3.0000000000000001E-3</v>
      </c>
      <c r="H3105" s="108">
        <v>1E-3</v>
      </c>
      <c r="I3105" s="108">
        <v>0.17599999999999999</v>
      </c>
      <c r="J3105" s="108">
        <v>0.38200000000000001</v>
      </c>
      <c r="K3105" s="108">
        <v>0.39300000000000002</v>
      </c>
      <c r="L3105" s="108">
        <v>2E-3</v>
      </c>
      <c r="M3105" s="108">
        <v>1E-3</v>
      </c>
      <c r="N3105" s="108">
        <v>0.188</v>
      </c>
      <c r="O3105" s="108">
        <v>5.0000000000000001E-3</v>
      </c>
      <c r="P3105" s="108">
        <v>1.89</v>
      </c>
      <c r="Q3105" s="133">
        <v>1.02268</v>
      </c>
      <c r="R3105" s="134" t="s">
        <v>1521</v>
      </c>
      <c r="S3105" s="108">
        <v>0.11600000000000001</v>
      </c>
    </row>
    <row r="3106" spans="1:19" ht="11.25" thickBot="1" x14ac:dyDescent="0.2">
      <c r="A3106" s="112"/>
    </row>
    <row r="3107" spans="1:19" ht="11.25" thickBot="1" x14ac:dyDescent="0.2">
      <c r="A3107" s="107">
        <v>2</v>
      </c>
      <c r="B3107" s="132">
        <v>0.53038194444444442</v>
      </c>
      <c r="C3107" s="108">
        <v>7.0000000000000001E-3</v>
      </c>
      <c r="D3107" s="108">
        <v>1.7999999999999999E-2</v>
      </c>
      <c r="E3107" s="108">
        <v>3.0000000000000001E-3</v>
      </c>
      <c r="F3107" s="108">
        <v>1.7999999999999999E-2</v>
      </c>
      <c r="G3107" s="108">
        <v>2E-3</v>
      </c>
      <c r="H3107" s="108">
        <v>1E-3</v>
      </c>
      <c r="I3107" s="108">
        <v>0.161</v>
      </c>
      <c r="J3107" s="108">
        <v>0.38300000000000001</v>
      </c>
      <c r="K3107" s="108">
        <v>0.39400000000000002</v>
      </c>
      <c r="L3107" s="108">
        <v>1E-3</v>
      </c>
      <c r="M3107" s="108">
        <v>0</v>
      </c>
      <c r="N3107" s="108">
        <v>0.18099999999999999</v>
      </c>
      <c r="O3107" s="108">
        <v>5.0000000000000001E-3</v>
      </c>
      <c r="P3107" s="108">
        <v>1.8680000000000001</v>
      </c>
      <c r="Q3107" s="133">
        <v>1.03807</v>
      </c>
      <c r="R3107" s="134" t="s">
        <v>1247</v>
      </c>
      <c r="S3107" s="108">
        <v>0.105</v>
      </c>
    </row>
    <row r="3108" spans="1:19" ht="11.25" thickBot="1" x14ac:dyDescent="0.2">
      <c r="A3108" s="112"/>
    </row>
    <row r="3109" spans="1:19" ht="11.25" thickBot="1" x14ac:dyDescent="0.2">
      <c r="A3109" s="107">
        <v>3</v>
      </c>
      <c r="B3109" s="132">
        <v>0.5305671296296296</v>
      </c>
      <c r="C3109" s="108">
        <v>7.0000000000000001E-3</v>
      </c>
      <c r="D3109" s="108">
        <v>2.3E-2</v>
      </c>
      <c r="E3109" s="108">
        <v>3.0000000000000001E-3</v>
      </c>
      <c r="F3109" s="108">
        <v>1.7999999999999999E-2</v>
      </c>
      <c r="G3109" s="108">
        <v>3.0000000000000001E-3</v>
      </c>
      <c r="H3109" s="108">
        <v>1E-3</v>
      </c>
      <c r="I3109" s="108">
        <v>0.14899999999999999</v>
      </c>
      <c r="J3109" s="108">
        <v>0.38400000000000001</v>
      </c>
      <c r="K3109" s="108">
        <v>0.38900000000000001</v>
      </c>
      <c r="L3109" s="108">
        <v>1E-3</v>
      </c>
      <c r="M3109" s="108">
        <v>1E-3</v>
      </c>
      <c r="N3109" s="108">
        <v>0.19800000000000001</v>
      </c>
      <c r="O3109" s="108">
        <v>5.0000000000000001E-3</v>
      </c>
      <c r="P3109" s="108">
        <v>1.861</v>
      </c>
      <c r="Q3109" s="133">
        <v>1.0466200000000001</v>
      </c>
      <c r="R3109" s="134" t="s">
        <v>1522</v>
      </c>
      <c r="S3109" s="108">
        <v>9.9000000000000005E-2</v>
      </c>
    </row>
    <row r="3110" spans="1:19" ht="11.25" thickBot="1" x14ac:dyDescent="0.2">
      <c r="A3110" s="112"/>
    </row>
    <row r="3111" spans="1:19" ht="11.25" thickBot="1" x14ac:dyDescent="0.2">
      <c r="A3111" s="135" t="s">
        <v>362</v>
      </c>
      <c r="B3111" s="112"/>
      <c r="C3111" s="136">
        <v>7.0000000000000001E-3</v>
      </c>
      <c r="D3111" s="136">
        <v>0.02</v>
      </c>
      <c r="E3111" s="136">
        <v>3.0000000000000001E-3</v>
      </c>
      <c r="F3111" s="136">
        <v>1.7999999999999999E-2</v>
      </c>
      <c r="G3111" s="136">
        <v>3.0000000000000001E-3</v>
      </c>
      <c r="H3111" s="136">
        <v>1E-3</v>
      </c>
      <c r="I3111" s="136">
        <v>0.16200000000000001</v>
      </c>
      <c r="J3111" s="136">
        <v>0.38300000000000001</v>
      </c>
      <c r="K3111" s="136">
        <v>0.39200000000000002</v>
      </c>
      <c r="L3111" s="136">
        <v>1E-3</v>
      </c>
      <c r="M3111" s="136">
        <v>1E-3</v>
      </c>
      <c r="N3111" s="136">
        <v>0.189</v>
      </c>
      <c r="O3111" s="136">
        <v>5.0000000000000001E-3</v>
      </c>
      <c r="P3111" s="136">
        <v>1.873</v>
      </c>
      <c r="Q3111" s="137">
        <v>1.03579</v>
      </c>
      <c r="R3111" s="134" t="s">
        <v>1523</v>
      </c>
      <c r="S3111" s="136">
        <v>0.107</v>
      </c>
    </row>
    <row r="3112" spans="1:19" ht="11.25" thickBot="1" x14ac:dyDescent="0.2">
      <c r="A3112" s="112"/>
    </row>
    <row r="3113" spans="1:19" ht="11.25" thickBot="1" x14ac:dyDescent="0.2">
      <c r="A3113" s="138" t="s">
        <v>364</v>
      </c>
      <c r="B3113" s="112"/>
      <c r="C3113" s="136">
        <v>0</v>
      </c>
      <c r="D3113" s="136">
        <v>3.0000000000000001E-3</v>
      </c>
      <c r="E3113" s="136">
        <v>0</v>
      </c>
      <c r="F3113" s="136">
        <v>0</v>
      </c>
      <c r="G3113" s="136">
        <v>0</v>
      </c>
      <c r="H3113" s="136">
        <v>0</v>
      </c>
      <c r="I3113" s="136">
        <v>1.4E-2</v>
      </c>
      <c r="J3113" s="136">
        <v>1E-3</v>
      </c>
      <c r="K3113" s="136">
        <v>2E-3</v>
      </c>
      <c r="L3113" s="136">
        <v>0</v>
      </c>
      <c r="M3113" s="136">
        <v>0</v>
      </c>
      <c r="N3113" s="136">
        <v>8.0000000000000002E-3</v>
      </c>
      <c r="O3113" s="136">
        <v>0</v>
      </c>
      <c r="P3113" s="136">
        <v>1.4999999999999999E-2</v>
      </c>
      <c r="Q3113" s="137">
        <v>1.213E-2</v>
      </c>
      <c r="R3113" s="134" t="s">
        <v>1524</v>
      </c>
      <c r="S3113" s="136">
        <v>8.9999999999999993E-3</v>
      </c>
    </row>
    <row r="3114" spans="1:19" ht="11.25" thickBot="1" x14ac:dyDescent="0.2">
      <c r="A3114" s="112"/>
    </row>
    <row r="3115" spans="1:19" ht="11.25" thickBot="1" x14ac:dyDescent="0.2">
      <c r="A3115" s="139" t="s">
        <v>366</v>
      </c>
      <c r="B3115" s="112"/>
      <c r="C3115" s="136">
        <v>5.0960000000000001</v>
      </c>
      <c r="D3115" s="136">
        <v>12.7</v>
      </c>
      <c r="E3115" s="136">
        <v>5.6150000000000002</v>
      </c>
      <c r="F3115" s="136">
        <v>2.298</v>
      </c>
      <c r="G3115" s="136">
        <v>6.718</v>
      </c>
      <c r="H3115" s="136">
        <v>9.39</v>
      </c>
      <c r="I3115" s="136">
        <v>8.3490000000000002</v>
      </c>
      <c r="J3115" s="136">
        <v>0.27400000000000002</v>
      </c>
      <c r="K3115" s="136">
        <v>0.59599999999999997</v>
      </c>
      <c r="L3115" s="136">
        <v>18.21</v>
      </c>
      <c r="M3115" s="136">
        <v>36.1</v>
      </c>
      <c r="N3115" s="136">
        <v>4.2320000000000002</v>
      </c>
      <c r="O3115" s="136">
        <v>1.302</v>
      </c>
      <c r="P3115" s="136">
        <v>0.81200000000000006</v>
      </c>
      <c r="Q3115" s="140">
        <v>1.1719999999999999</v>
      </c>
      <c r="R3115" s="134" t="s">
        <v>395</v>
      </c>
      <c r="S3115" s="136">
        <v>8.0150000000000006</v>
      </c>
    </row>
    <row r="3116" spans="1:19" ht="11.25" thickBot="1" x14ac:dyDescent="0.2">
      <c r="A3116" s="112"/>
    </row>
    <row r="3117" spans="1:19" ht="11.25" thickBot="1" x14ac:dyDescent="0.2">
      <c r="A3117" s="106" t="s">
        <v>357</v>
      </c>
      <c r="B3117" s="106" t="s">
        <v>358</v>
      </c>
      <c r="C3117" s="130" t="s">
        <v>68</v>
      </c>
    </row>
    <row r="3118" spans="1:19" ht="11.25" thickBot="1" x14ac:dyDescent="0.2">
      <c r="A3118" s="112"/>
      <c r="B3118" s="112"/>
      <c r="C3118" s="130" t="s">
        <v>111</v>
      </c>
    </row>
    <row r="3119" spans="1:19" ht="11.25" thickBot="1" x14ac:dyDescent="0.2">
      <c r="A3119" s="107">
        <v>1</v>
      </c>
      <c r="B3119" s="132">
        <v>0.53019675925925924</v>
      </c>
      <c r="C3119" s="108">
        <v>2.1000000000000001E-2</v>
      </c>
    </row>
    <row r="3120" spans="1:19" ht="11.25" thickBot="1" x14ac:dyDescent="0.2">
      <c r="A3120" s="112"/>
    </row>
    <row r="3121" spans="1:19" ht="11.25" thickBot="1" x14ac:dyDescent="0.2">
      <c r="A3121" s="107">
        <v>2</v>
      </c>
      <c r="B3121" s="132">
        <v>0.53038194444444442</v>
      </c>
      <c r="C3121" s="108">
        <v>2.1999999999999999E-2</v>
      </c>
    </row>
    <row r="3122" spans="1:19" ht="11.25" thickBot="1" x14ac:dyDescent="0.2">
      <c r="A3122" s="112"/>
    </row>
    <row r="3123" spans="1:19" ht="11.25" thickBot="1" x14ac:dyDescent="0.2">
      <c r="A3123" s="107">
        <v>3</v>
      </c>
      <c r="B3123" s="132">
        <v>0.5305671296296296</v>
      </c>
      <c r="C3123" s="108">
        <v>2.1000000000000001E-2</v>
      </c>
    </row>
    <row r="3124" spans="1:19" ht="11.25" thickBot="1" x14ac:dyDescent="0.2">
      <c r="A3124" s="112"/>
    </row>
    <row r="3125" spans="1:19" ht="11.25" thickBot="1" x14ac:dyDescent="0.2">
      <c r="A3125" s="135" t="s">
        <v>362</v>
      </c>
      <c r="B3125" s="112"/>
      <c r="C3125" s="136">
        <v>2.1000000000000001E-2</v>
      </c>
    </row>
    <row r="3126" spans="1:19" ht="11.25" thickBot="1" x14ac:dyDescent="0.2">
      <c r="A3126" s="112"/>
    </row>
    <row r="3127" spans="1:19" ht="11.25" thickBot="1" x14ac:dyDescent="0.2">
      <c r="A3127" s="138" t="s">
        <v>364</v>
      </c>
      <c r="B3127" s="112"/>
      <c r="C3127" s="136">
        <v>1E-3</v>
      </c>
    </row>
    <row r="3128" spans="1:19" ht="11.25" thickBot="1" x14ac:dyDescent="0.2">
      <c r="A3128" s="112"/>
    </row>
    <row r="3129" spans="1:19" ht="11.25" thickBot="1" x14ac:dyDescent="0.2">
      <c r="A3129" s="139" t="s">
        <v>366</v>
      </c>
      <c r="B3129" s="112"/>
      <c r="C3129" s="136">
        <v>4.4109999999999996</v>
      </c>
    </row>
    <row r="3130" spans="1:19" ht="10.5" x14ac:dyDescent="0.15">
      <c r="A3130" s="112"/>
    </row>
    <row r="3131" spans="1:19" x14ac:dyDescent="0.15">
      <c r="A3131" s="129"/>
      <c r="B3131" s="86" t="s">
        <v>1525</v>
      </c>
    </row>
    <row r="3132" spans="1:19" ht="9.75" thickBot="1" x14ac:dyDescent="0.2">
      <c r="A3132" s="81" t="s">
        <v>356</v>
      </c>
    </row>
    <row r="3133" spans="1:19" ht="11.25" thickBot="1" x14ac:dyDescent="0.2">
      <c r="A3133" s="106" t="s">
        <v>357</v>
      </c>
      <c r="B3133" s="106" t="s">
        <v>358</v>
      </c>
      <c r="C3133" s="130" t="s">
        <v>0</v>
      </c>
      <c r="D3133" s="130" t="s">
        <v>1</v>
      </c>
      <c r="E3133" s="130" t="s">
        <v>2</v>
      </c>
      <c r="F3133" s="130" t="s">
        <v>3</v>
      </c>
      <c r="G3133" s="130" t="s">
        <v>4</v>
      </c>
      <c r="H3133" s="130" t="s">
        <v>5</v>
      </c>
      <c r="I3133" s="131" t="s">
        <v>6</v>
      </c>
      <c r="J3133" s="131" t="s">
        <v>7</v>
      </c>
      <c r="K3133" s="130" t="s">
        <v>8</v>
      </c>
      <c r="L3133" s="130" t="s">
        <v>9</v>
      </c>
      <c r="M3133" s="130" t="s">
        <v>10</v>
      </c>
      <c r="N3133" s="130" t="s">
        <v>11</v>
      </c>
      <c r="O3133" s="130" t="s">
        <v>12</v>
      </c>
      <c r="P3133" s="130" t="s">
        <v>13</v>
      </c>
      <c r="Q3133" s="130" t="s">
        <v>14</v>
      </c>
      <c r="R3133" s="130" t="s">
        <v>15</v>
      </c>
      <c r="S3133" s="130" t="s">
        <v>16</v>
      </c>
    </row>
    <row r="3134" spans="1:19" ht="11.25" thickBot="1" x14ac:dyDescent="0.2">
      <c r="A3134" s="112"/>
      <c r="B3134" s="112"/>
      <c r="C3134" s="130" t="s">
        <v>111</v>
      </c>
      <c r="D3134" s="130" t="s">
        <v>111</v>
      </c>
      <c r="E3134" s="130" t="s">
        <v>111</v>
      </c>
      <c r="F3134" s="130" t="s">
        <v>111</v>
      </c>
      <c r="G3134" s="130" t="s">
        <v>111</v>
      </c>
      <c r="H3134" s="130" t="s">
        <v>111</v>
      </c>
      <c r="I3134" s="131" t="s">
        <v>111</v>
      </c>
      <c r="J3134" s="131" t="s">
        <v>111</v>
      </c>
      <c r="K3134" s="130" t="s">
        <v>111</v>
      </c>
      <c r="L3134" s="130" t="s">
        <v>111</v>
      </c>
      <c r="M3134" s="130" t="s">
        <v>111</v>
      </c>
      <c r="N3134" s="130" t="s">
        <v>111</v>
      </c>
      <c r="O3134" s="130" t="s">
        <v>111</v>
      </c>
      <c r="P3134" s="130" t="s">
        <v>111</v>
      </c>
      <c r="Q3134" s="130" t="s">
        <v>111</v>
      </c>
      <c r="R3134" s="130" t="s">
        <v>111</v>
      </c>
      <c r="S3134" s="130" t="s">
        <v>111</v>
      </c>
    </row>
    <row r="3135" spans="1:19" ht="11.25" thickBot="1" x14ac:dyDescent="0.2">
      <c r="A3135" s="107">
        <v>1</v>
      </c>
      <c r="B3135" s="132">
        <v>0.53533564814814816</v>
      </c>
      <c r="C3135" s="141" t="s">
        <v>1526</v>
      </c>
      <c r="D3135" s="141" t="s">
        <v>1527</v>
      </c>
      <c r="E3135" s="141" t="s">
        <v>1528</v>
      </c>
      <c r="F3135" s="141" t="s">
        <v>1529</v>
      </c>
      <c r="G3135" s="141" t="s">
        <v>1530</v>
      </c>
      <c r="H3135" s="141" t="s">
        <v>1531</v>
      </c>
      <c r="I3135" s="133">
        <v>1.19706</v>
      </c>
      <c r="J3135" s="134" t="s">
        <v>1532</v>
      </c>
      <c r="K3135" s="141" t="s">
        <v>1533</v>
      </c>
      <c r="L3135" s="108">
        <v>0.53200000000000003</v>
      </c>
      <c r="M3135" s="108">
        <v>1.341</v>
      </c>
      <c r="N3135" s="108">
        <v>3.5939999999999999</v>
      </c>
      <c r="O3135" s="141" t="s">
        <v>1534</v>
      </c>
      <c r="P3135" s="108">
        <v>383.5</v>
      </c>
      <c r="Q3135" s="108">
        <v>0.33700000000000002</v>
      </c>
      <c r="R3135" s="108">
        <v>2.3889999999999998</v>
      </c>
      <c r="S3135" s="108">
        <v>23.92</v>
      </c>
    </row>
    <row r="3136" spans="1:19" ht="11.25" thickBot="1" x14ac:dyDescent="0.2">
      <c r="A3136" s="112"/>
    </row>
    <row r="3137" spans="1:19" ht="11.25" thickBot="1" x14ac:dyDescent="0.2">
      <c r="A3137" s="107">
        <v>2</v>
      </c>
      <c r="B3137" s="132">
        <v>0.5355092592592593</v>
      </c>
      <c r="C3137" s="141" t="s">
        <v>1535</v>
      </c>
      <c r="D3137" s="141" t="s">
        <v>1536</v>
      </c>
      <c r="E3137" s="141" t="s">
        <v>1537</v>
      </c>
      <c r="F3137" s="141" t="s">
        <v>1538</v>
      </c>
      <c r="G3137" s="141" t="s">
        <v>1539</v>
      </c>
      <c r="H3137" s="141" t="s">
        <v>1540</v>
      </c>
      <c r="I3137" s="133">
        <v>1.22397</v>
      </c>
      <c r="J3137" s="134" t="s">
        <v>1541</v>
      </c>
      <c r="K3137" s="141" t="s">
        <v>1542</v>
      </c>
      <c r="L3137" s="108">
        <v>0.56899999999999995</v>
      </c>
      <c r="M3137" s="108">
        <v>1.3420000000000001</v>
      </c>
      <c r="N3137" s="108">
        <v>3.609</v>
      </c>
      <c r="O3137" s="141" t="s">
        <v>1543</v>
      </c>
      <c r="P3137" s="108">
        <v>378.5</v>
      </c>
      <c r="Q3137" s="108">
        <v>0.315</v>
      </c>
      <c r="R3137" s="108">
        <v>2.39</v>
      </c>
      <c r="S3137" s="108">
        <v>23.85</v>
      </c>
    </row>
    <row r="3138" spans="1:19" ht="11.25" thickBot="1" x14ac:dyDescent="0.2">
      <c r="A3138" s="112"/>
    </row>
    <row r="3139" spans="1:19" ht="11.25" thickBot="1" x14ac:dyDescent="0.2">
      <c r="A3139" s="107">
        <v>3</v>
      </c>
      <c r="B3139" s="132">
        <v>0.53569444444444447</v>
      </c>
      <c r="C3139" s="141" t="s">
        <v>1544</v>
      </c>
      <c r="D3139" s="141" t="s">
        <v>1545</v>
      </c>
      <c r="E3139" s="141" t="s">
        <v>1546</v>
      </c>
      <c r="F3139" s="141" t="s">
        <v>1547</v>
      </c>
      <c r="G3139" s="141" t="s">
        <v>1548</v>
      </c>
      <c r="H3139" s="141" t="s">
        <v>1549</v>
      </c>
      <c r="I3139" s="133">
        <v>1.20835</v>
      </c>
      <c r="J3139" s="134" t="s">
        <v>1550</v>
      </c>
      <c r="K3139" s="141" t="s">
        <v>1551</v>
      </c>
      <c r="L3139" s="108">
        <v>0.61799999999999999</v>
      </c>
      <c r="M3139" s="108">
        <v>1.36</v>
      </c>
      <c r="N3139" s="108">
        <v>3.6139999999999999</v>
      </c>
      <c r="O3139" s="141" t="s">
        <v>1552</v>
      </c>
      <c r="P3139" s="108">
        <v>385</v>
      </c>
      <c r="Q3139" s="108">
        <v>0.318</v>
      </c>
      <c r="R3139" s="108">
        <v>2.3690000000000002</v>
      </c>
      <c r="S3139" s="108">
        <v>23.91</v>
      </c>
    </row>
    <row r="3140" spans="1:19" ht="11.25" thickBot="1" x14ac:dyDescent="0.2">
      <c r="A3140" s="112"/>
    </row>
    <row r="3141" spans="1:19" ht="11.25" thickBot="1" x14ac:dyDescent="0.2">
      <c r="A3141" s="135" t="s">
        <v>362</v>
      </c>
      <c r="B3141" s="112"/>
      <c r="C3141" s="141" t="s">
        <v>1553</v>
      </c>
      <c r="D3141" s="141" t="s">
        <v>1554</v>
      </c>
      <c r="E3141" s="141" t="s">
        <v>1555</v>
      </c>
      <c r="F3141" s="141" t="s">
        <v>1556</v>
      </c>
      <c r="G3141" s="141" t="s">
        <v>1557</v>
      </c>
      <c r="H3141" s="141" t="s">
        <v>1558</v>
      </c>
      <c r="I3141" s="137">
        <v>1.2097899999999999</v>
      </c>
      <c r="J3141" s="134" t="s">
        <v>1559</v>
      </c>
      <c r="K3141" s="141" t="s">
        <v>1560</v>
      </c>
      <c r="L3141" s="136">
        <v>0.57299999999999995</v>
      </c>
      <c r="M3141" s="136">
        <v>1.3480000000000001</v>
      </c>
      <c r="N3141" s="136">
        <v>3.6059999999999999</v>
      </c>
      <c r="O3141" s="141" t="s">
        <v>1561</v>
      </c>
      <c r="P3141" s="136">
        <v>382.4</v>
      </c>
      <c r="Q3141" s="136">
        <v>0.32300000000000001</v>
      </c>
      <c r="R3141" s="136">
        <v>2.383</v>
      </c>
      <c r="S3141" s="136">
        <v>23.89</v>
      </c>
    </row>
    <row r="3142" spans="1:19" ht="11.25" thickBot="1" x14ac:dyDescent="0.2">
      <c r="A3142" s="112"/>
    </row>
    <row r="3143" spans="1:19" ht="11.25" thickBot="1" x14ac:dyDescent="0.2">
      <c r="A3143" s="138" t="s">
        <v>364</v>
      </c>
      <c r="B3143" s="112"/>
      <c r="C3143" s="141" t="s">
        <v>1496</v>
      </c>
      <c r="D3143" s="141" t="s">
        <v>1562</v>
      </c>
      <c r="E3143" s="141" t="s">
        <v>1563</v>
      </c>
      <c r="F3143" s="141" t="s">
        <v>1564</v>
      </c>
      <c r="G3143" s="141" t="s">
        <v>1565</v>
      </c>
      <c r="H3143" s="141" t="s">
        <v>1566</v>
      </c>
      <c r="I3143" s="137">
        <v>1.3509999999999999E-2</v>
      </c>
      <c r="J3143" s="134" t="s">
        <v>1567</v>
      </c>
      <c r="K3143" s="141" t="s">
        <v>514</v>
      </c>
      <c r="L3143" s="136">
        <v>4.2999999999999997E-2</v>
      </c>
      <c r="M3143" s="136">
        <v>1.0999999999999999E-2</v>
      </c>
      <c r="N3143" s="136">
        <v>1.0999999999999999E-2</v>
      </c>
      <c r="O3143" s="141" t="s">
        <v>1568</v>
      </c>
      <c r="P3143" s="136">
        <v>3.4329999999999998</v>
      </c>
      <c r="Q3143" s="136">
        <v>1.2E-2</v>
      </c>
      <c r="R3143" s="136">
        <v>1.2E-2</v>
      </c>
      <c r="S3143" s="136">
        <v>3.5999999999999997E-2</v>
      </c>
    </row>
    <row r="3144" spans="1:19" ht="11.25" thickBot="1" x14ac:dyDescent="0.2">
      <c r="A3144" s="112"/>
    </row>
    <row r="3145" spans="1:19" ht="11.25" thickBot="1" x14ac:dyDescent="0.2">
      <c r="A3145" s="139" t="s">
        <v>366</v>
      </c>
      <c r="B3145" s="112"/>
      <c r="C3145" s="141" t="s">
        <v>1569</v>
      </c>
      <c r="D3145" s="141" t="s">
        <v>980</v>
      </c>
      <c r="E3145" s="141" t="s">
        <v>1570</v>
      </c>
      <c r="F3145" s="141" t="s">
        <v>1571</v>
      </c>
      <c r="G3145" s="141" t="s">
        <v>1572</v>
      </c>
      <c r="H3145" s="141" t="s">
        <v>1573</v>
      </c>
      <c r="I3145" s="140">
        <v>1.117</v>
      </c>
      <c r="J3145" s="134" t="s">
        <v>1574</v>
      </c>
      <c r="K3145" s="141" t="s">
        <v>1575</v>
      </c>
      <c r="L3145" s="136">
        <v>7.5069999999999997</v>
      </c>
      <c r="M3145" s="136">
        <v>0.80100000000000005</v>
      </c>
      <c r="N3145" s="136">
        <v>0.29299999999999998</v>
      </c>
      <c r="O3145" s="141" t="s">
        <v>1300</v>
      </c>
      <c r="P3145" s="136">
        <v>0.89800000000000002</v>
      </c>
      <c r="Q3145" s="136">
        <v>3.738</v>
      </c>
      <c r="R3145" s="136">
        <v>0.50800000000000001</v>
      </c>
      <c r="S3145" s="136">
        <v>0.151</v>
      </c>
    </row>
    <row r="3146" spans="1:19" ht="11.25" thickBot="1" x14ac:dyDescent="0.2">
      <c r="A3146" s="112"/>
    </row>
    <row r="3147" spans="1:19" ht="11.25" thickBot="1" x14ac:dyDescent="0.2">
      <c r="A3147" s="106" t="s">
        <v>357</v>
      </c>
      <c r="B3147" s="106" t="s">
        <v>358</v>
      </c>
      <c r="C3147" s="130" t="s">
        <v>17</v>
      </c>
      <c r="D3147" s="130" t="s">
        <v>18</v>
      </c>
      <c r="E3147" s="131" t="s">
        <v>19</v>
      </c>
      <c r="F3147" s="131" t="s">
        <v>20</v>
      </c>
      <c r="G3147" s="130" t="s">
        <v>21</v>
      </c>
      <c r="H3147" s="130" t="s">
        <v>22</v>
      </c>
      <c r="I3147" s="130" t="s">
        <v>23</v>
      </c>
      <c r="J3147" s="130" t="s">
        <v>24</v>
      </c>
      <c r="K3147" s="131" t="s">
        <v>25</v>
      </c>
      <c r="L3147" s="131" t="s">
        <v>26</v>
      </c>
      <c r="M3147" s="130" t="s">
        <v>27</v>
      </c>
      <c r="N3147" s="130" t="s">
        <v>28</v>
      </c>
      <c r="O3147" s="130" t="s">
        <v>29</v>
      </c>
      <c r="P3147" s="130" t="s">
        <v>30</v>
      </c>
      <c r="Q3147" s="130" t="s">
        <v>31</v>
      </c>
      <c r="R3147" s="130" t="s">
        <v>32</v>
      </c>
      <c r="S3147" s="130" t="s">
        <v>33</v>
      </c>
    </row>
    <row r="3148" spans="1:19" ht="11.25" thickBot="1" x14ac:dyDescent="0.2">
      <c r="A3148" s="112"/>
      <c r="B3148" s="112"/>
      <c r="C3148" s="130" t="s">
        <v>111</v>
      </c>
      <c r="D3148" s="130" t="s">
        <v>111</v>
      </c>
      <c r="E3148" s="131" t="s">
        <v>111</v>
      </c>
      <c r="F3148" s="131" t="s">
        <v>111</v>
      </c>
      <c r="G3148" s="130" t="s">
        <v>111</v>
      </c>
      <c r="H3148" s="130" t="s">
        <v>111</v>
      </c>
      <c r="I3148" s="130" t="s">
        <v>111</v>
      </c>
      <c r="J3148" s="130" t="s">
        <v>111</v>
      </c>
      <c r="K3148" s="131" t="s">
        <v>111</v>
      </c>
      <c r="L3148" s="131" t="s">
        <v>111</v>
      </c>
      <c r="M3148" s="130" t="s">
        <v>111</v>
      </c>
      <c r="N3148" s="130" t="s">
        <v>111</v>
      </c>
      <c r="O3148" s="130" t="s">
        <v>111</v>
      </c>
      <c r="P3148" s="130" t="s">
        <v>111</v>
      </c>
      <c r="Q3148" s="130" t="s">
        <v>111</v>
      </c>
      <c r="R3148" s="130" t="s">
        <v>111</v>
      </c>
      <c r="S3148" s="130" t="s">
        <v>111</v>
      </c>
    </row>
    <row r="3149" spans="1:19" ht="11.25" thickBot="1" x14ac:dyDescent="0.2">
      <c r="A3149" s="107">
        <v>1</v>
      </c>
      <c r="B3149" s="132">
        <v>0.53533564814814816</v>
      </c>
      <c r="C3149" s="108">
        <v>10.72</v>
      </c>
      <c r="D3149" s="108">
        <v>0.752</v>
      </c>
      <c r="E3149" s="133">
        <v>1.1066400000000001</v>
      </c>
      <c r="F3149" s="133">
        <v>0.98616999999999999</v>
      </c>
      <c r="G3149" s="108">
        <v>0.122</v>
      </c>
      <c r="H3149" s="108">
        <v>12.59</v>
      </c>
      <c r="I3149" s="108">
        <v>23</v>
      </c>
      <c r="J3149" s="141" t="s">
        <v>1576</v>
      </c>
      <c r="K3149" s="133">
        <v>1.18676</v>
      </c>
      <c r="L3149" s="134" t="s">
        <v>1577</v>
      </c>
      <c r="M3149" s="108">
        <v>4.2999999999999997E-2</v>
      </c>
      <c r="N3149" s="108">
        <v>0.90400000000000003</v>
      </c>
      <c r="O3149" s="108">
        <v>2E-3</v>
      </c>
      <c r="P3149" s="108">
        <v>3.0000000000000001E-3</v>
      </c>
      <c r="Q3149" s="108">
        <v>3.3000000000000002E-2</v>
      </c>
      <c r="R3149" s="108">
        <v>0.249</v>
      </c>
      <c r="S3149" s="108">
        <v>0.157</v>
      </c>
    </row>
    <row r="3150" spans="1:19" ht="11.25" thickBot="1" x14ac:dyDescent="0.2">
      <c r="A3150" s="112"/>
    </row>
    <row r="3151" spans="1:19" ht="11.25" thickBot="1" x14ac:dyDescent="0.2">
      <c r="A3151" s="107">
        <v>2</v>
      </c>
      <c r="B3151" s="132">
        <v>0.5355092592592593</v>
      </c>
      <c r="C3151" s="108">
        <v>10.82</v>
      </c>
      <c r="D3151" s="108">
        <v>0.752</v>
      </c>
      <c r="E3151" s="133">
        <v>1.11961</v>
      </c>
      <c r="F3151" s="133">
        <v>0.98451999999999995</v>
      </c>
      <c r="G3151" s="108">
        <v>8.2000000000000003E-2</v>
      </c>
      <c r="H3151" s="108">
        <v>14.85</v>
      </c>
      <c r="I3151" s="108">
        <v>23.22</v>
      </c>
      <c r="J3151" s="141" t="s">
        <v>1578</v>
      </c>
      <c r="K3151" s="133">
        <v>1.2053400000000001</v>
      </c>
      <c r="L3151" s="134" t="s">
        <v>1579</v>
      </c>
      <c r="M3151" s="108">
        <v>8.4000000000000005E-2</v>
      </c>
      <c r="N3151" s="108">
        <v>0.92200000000000004</v>
      </c>
      <c r="O3151" s="108">
        <v>0</v>
      </c>
      <c r="P3151" s="108">
        <v>3.0000000000000001E-3</v>
      </c>
      <c r="Q3151" s="108">
        <v>3.2000000000000001E-2</v>
      </c>
      <c r="R3151" s="108">
        <v>0.26100000000000001</v>
      </c>
      <c r="S3151" s="108">
        <v>0.16300000000000001</v>
      </c>
    </row>
    <row r="3152" spans="1:19" ht="11.25" thickBot="1" x14ac:dyDescent="0.2">
      <c r="A3152" s="112"/>
    </row>
    <row r="3153" spans="1:19" ht="11.25" thickBot="1" x14ac:dyDescent="0.2">
      <c r="A3153" s="107">
        <v>3</v>
      </c>
      <c r="B3153" s="132">
        <v>0.53569444444444447</v>
      </c>
      <c r="C3153" s="108">
        <v>10.78</v>
      </c>
      <c r="D3153" s="108">
        <v>0.748</v>
      </c>
      <c r="E3153" s="133">
        <v>1.1306099999999999</v>
      </c>
      <c r="F3153" s="133">
        <v>0.99175999999999997</v>
      </c>
      <c r="G3153" s="108">
        <v>5.5E-2</v>
      </c>
      <c r="H3153" s="108">
        <v>11.39</v>
      </c>
      <c r="I3153" s="108">
        <v>23.07</v>
      </c>
      <c r="J3153" s="141" t="s">
        <v>1580</v>
      </c>
      <c r="K3153" s="133">
        <v>1.21126</v>
      </c>
      <c r="L3153" s="134" t="s">
        <v>1581</v>
      </c>
      <c r="M3153" s="108">
        <v>0.04</v>
      </c>
      <c r="N3153" s="108">
        <v>0.95299999999999996</v>
      </c>
      <c r="O3153" s="108">
        <v>0</v>
      </c>
      <c r="P3153" s="108">
        <v>2E-3</v>
      </c>
      <c r="Q3153" s="108">
        <v>3.1E-2</v>
      </c>
      <c r="R3153" s="108">
        <v>0.20899999999999999</v>
      </c>
      <c r="S3153" s="108">
        <v>0.158</v>
      </c>
    </row>
    <row r="3154" spans="1:19" ht="11.25" thickBot="1" x14ac:dyDescent="0.2">
      <c r="A3154" s="112"/>
    </row>
    <row r="3155" spans="1:19" ht="11.25" thickBot="1" x14ac:dyDescent="0.2">
      <c r="A3155" s="135" t="s">
        <v>362</v>
      </c>
      <c r="B3155" s="112"/>
      <c r="C3155" s="136">
        <v>10.78</v>
      </c>
      <c r="D3155" s="136">
        <v>0.751</v>
      </c>
      <c r="E3155" s="137">
        <v>1.1189499999999999</v>
      </c>
      <c r="F3155" s="137">
        <v>0.98748000000000002</v>
      </c>
      <c r="G3155" s="136">
        <v>8.5999999999999993E-2</v>
      </c>
      <c r="H3155" s="136">
        <v>12.94</v>
      </c>
      <c r="I3155" s="136">
        <v>23.1</v>
      </c>
      <c r="J3155" s="141" t="s">
        <v>1582</v>
      </c>
      <c r="K3155" s="137">
        <v>1.20112</v>
      </c>
      <c r="L3155" s="134" t="s">
        <v>1583</v>
      </c>
      <c r="M3155" s="136">
        <v>5.6000000000000001E-2</v>
      </c>
      <c r="N3155" s="136">
        <v>0.92600000000000005</v>
      </c>
      <c r="O3155" s="136">
        <v>1E-3</v>
      </c>
      <c r="P3155" s="136">
        <v>3.0000000000000001E-3</v>
      </c>
      <c r="Q3155" s="136">
        <v>3.2000000000000001E-2</v>
      </c>
      <c r="R3155" s="136">
        <v>0.24</v>
      </c>
      <c r="S3155" s="136">
        <v>0.159</v>
      </c>
    </row>
    <row r="3156" spans="1:19" ht="11.25" thickBot="1" x14ac:dyDescent="0.2">
      <c r="A3156" s="112"/>
    </row>
    <row r="3157" spans="1:19" ht="11.25" thickBot="1" x14ac:dyDescent="0.2">
      <c r="A3157" s="138" t="s">
        <v>364</v>
      </c>
      <c r="B3157" s="112"/>
      <c r="C3157" s="136">
        <v>4.7E-2</v>
      </c>
      <c r="D3157" s="136">
        <v>3.0000000000000001E-3</v>
      </c>
      <c r="E3157" s="137">
        <v>1.2E-2</v>
      </c>
      <c r="F3157" s="137">
        <v>3.79E-3</v>
      </c>
      <c r="G3157" s="136">
        <v>3.4000000000000002E-2</v>
      </c>
      <c r="H3157" s="136">
        <v>1.76</v>
      </c>
      <c r="I3157" s="136">
        <v>0.115</v>
      </c>
      <c r="J3157" s="141" t="s">
        <v>1584</v>
      </c>
      <c r="K3157" s="137">
        <v>1.278E-2</v>
      </c>
      <c r="L3157" s="134" t="s">
        <v>1585</v>
      </c>
      <c r="M3157" s="136">
        <v>2.5000000000000001E-2</v>
      </c>
      <c r="N3157" s="136">
        <v>2.5000000000000001E-2</v>
      </c>
      <c r="O3157" s="136">
        <v>1E-3</v>
      </c>
      <c r="P3157" s="136">
        <v>0</v>
      </c>
      <c r="Q3157" s="136">
        <v>1E-3</v>
      </c>
      <c r="R3157" s="136">
        <v>2.7E-2</v>
      </c>
      <c r="S3157" s="136">
        <v>3.0000000000000001E-3</v>
      </c>
    </row>
    <row r="3158" spans="1:19" ht="11.25" thickBot="1" x14ac:dyDescent="0.2">
      <c r="A3158" s="112"/>
    </row>
    <row r="3159" spans="1:19" ht="11.25" thickBot="1" x14ac:dyDescent="0.2">
      <c r="A3159" s="139" t="s">
        <v>366</v>
      </c>
      <c r="B3159" s="112"/>
      <c r="C3159" s="136">
        <v>0.439</v>
      </c>
      <c r="D3159" s="136">
        <v>0.33700000000000002</v>
      </c>
      <c r="E3159" s="140">
        <v>1.0720000000000001</v>
      </c>
      <c r="F3159" s="140">
        <v>0.38400000000000001</v>
      </c>
      <c r="G3159" s="136">
        <v>39.07</v>
      </c>
      <c r="H3159" s="136">
        <v>13.6</v>
      </c>
      <c r="I3159" s="136">
        <v>0.499</v>
      </c>
      <c r="J3159" s="141" t="s">
        <v>1586</v>
      </c>
      <c r="K3159" s="140">
        <v>1.0640000000000001</v>
      </c>
      <c r="L3159" s="134" t="s">
        <v>1587</v>
      </c>
      <c r="M3159" s="136">
        <v>44.16</v>
      </c>
      <c r="N3159" s="136">
        <v>2.6850000000000001</v>
      </c>
      <c r="O3159" s="136">
        <v>140.9</v>
      </c>
      <c r="P3159" s="136">
        <v>14.17</v>
      </c>
      <c r="Q3159" s="136">
        <v>2.7829999999999999</v>
      </c>
      <c r="R3159" s="136">
        <v>11.35</v>
      </c>
      <c r="S3159" s="136">
        <v>2.1909999999999998</v>
      </c>
    </row>
    <row r="3160" spans="1:19" ht="11.25" thickBot="1" x14ac:dyDescent="0.2">
      <c r="A3160" s="112"/>
    </row>
    <row r="3161" spans="1:19" ht="11.25" thickBot="1" x14ac:dyDescent="0.2">
      <c r="A3161" s="106" t="s">
        <v>357</v>
      </c>
      <c r="B3161" s="106" t="s">
        <v>358</v>
      </c>
      <c r="C3161" s="131" t="s">
        <v>34</v>
      </c>
      <c r="D3161" s="131" t="s">
        <v>35</v>
      </c>
      <c r="E3161" s="130" t="s">
        <v>36</v>
      </c>
      <c r="F3161" s="130" t="s">
        <v>37</v>
      </c>
      <c r="G3161" s="130" t="s">
        <v>38</v>
      </c>
      <c r="H3161" s="130" t="s">
        <v>39</v>
      </c>
      <c r="I3161" s="130" t="s">
        <v>40</v>
      </c>
      <c r="J3161" s="130" t="s">
        <v>41</v>
      </c>
      <c r="K3161" s="130" t="s">
        <v>42</v>
      </c>
      <c r="L3161" s="130" t="s">
        <v>43</v>
      </c>
      <c r="M3161" s="130" t="s">
        <v>44</v>
      </c>
      <c r="N3161" s="130" t="s">
        <v>45</v>
      </c>
      <c r="O3161" s="130" t="s">
        <v>46</v>
      </c>
      <c r="P3161" s="130" t="s">
        <v>47</v>
      </c>
      <c r="Q3161" s="130" t="s">
        <v>48</v>
      </c>
      <c r="R3161" s="130" t="s">
        <v>49</v>
      </c>
      <c r="S3161" s="130" t="s">
        <v>50</v>
      </c>
    </row>
    <row r="3162" spans="1:19" ht="11.25" thickBot="1" x14ac:dyDescent="0.2">
      <c r="A3162" s="112"/>
      <c r="B3162" s="112"/>
      <c r="C3162" s="131" t="s">
        <v>111</v>
      </c>
      <c r="D3162" s="131" t="s">
        <v>111</v>
      </c>
      <c r="E3162" s="130" t="s">
        <v>111</v>
      </c>
      <c r="F3162" s="130" t="s">
        <v>111</v>
      </c>
      <c r="G3162" s="130" t="s">
        <v>111</v>
      </c>
      <c r="H3162" s="130" t="s">
        <v>111</v>
      </c>
      <c r="I3162" s="130" t="s">
        <v>111</v>
      </c>
      <c r="J3162" s="130" t="s">
        <v>111</v>
      </c>
      <c r="K3162" s="130" t="s">
        <v>111</v>
      </c>
      <c r="L3162" s="130" t="s">
        <v>111</v>
      </c>
      <c r="M3162" s="130" t="s">
        <v>111</v>
      </c>
      <c r="N3162" s="130" t="s">
        <v>111</v>
      </c>
      <c r="O3162" s="130" t="s">
        <v>111</v>
      </c>
      <c r="P3162" s="130" t="s">
        <v>111</v>
      </c>
      <c r="Q3162" s="130" t="s">
        <v>111</v>
      </c>
      <c r="R3162" s="130" t="s">
        <v>111</v>
      </c>
      <c r="S3162" s="130" t="s">
        <v>111</v>
      </c>
    </row>
    <row r="3163" spans="1:19" ht="11.25" thickBot="1" x14ac:dyDescent="0.2">
      <c r="A3163" s="107">
        <v>1</v>
      </c>
      <c r="B3163" s="132">
        <v>0.53533564814814816</v>
      </c>
      <c r="C3163" s="133">
        <v>1.11067</v>
      </c>
      <c r="D3163" s="134" t="s">
        <v>1588</v>
      </c>
      <c r="E3163" s="108">
        <v>2.5670000000000002</v>
      </c>
      <c r="F3163" s="108">
        <v>0.05</v>
      </c>
      <c r="G3163" s="108">
        <v>4.0000000000000001E-3</v>
      </c>
      <c r="H3163" s="108">
        <v>0.313</v>
      </c>
      <c r="I3163" s="108">
        <v>19.510000000000002</v>
      </c>
      <c r="J3163" s="108">
        <v>19.52</v>
      </c>
      <c r="K3163" s="108">
        <v>0.28299999999999997</v>
      </c>
      <c r="L3163" s="108">
        <v>0.54300000000000004</v>
      </c>
      <c r="M3163" s="108">
        <v>6.7000000000000004E-2</v>
      </c>
      <c r="N3163" s="108">
        <v>0.245</v>
      </c>
      <c r="O3163" s="108">
        <v>4.3999999999999997E-2</v>
      </c>
      <c r="P3163" s="108">
        <v>1.2E-2</v>
      </c>
      <c r="Q3163" s="108">
        <v>4.2000000000000003E-2</v>
      </c>
      <c r="R3163" s="108">
        <v>6.0000000000000001E-3</v>
      </c>
      <c r="S3163" s="108">
        <v>3.1E-2</v>
      </c>
    </row>
    <row r="3164" spans="1:19" ht="11.25" thickBot="1" x14ac:dyDescent="0.2">
      <c r="A3164" s="112"/>
    </row>
    <row r="3165" spans="1:19" ht="11.25" thickBot="1" x14ac:dyDescent="0.2">
      <c r="A3165" s="107">
        <v>2</v>
      </c>
      <c r="B3165" s="132">
        <v>0.5355092592592593</v>
      </c>
      <c r="C3165" s="133">
        <v>1.1225499999999999</v>
      </c>
      <c r="D3165" s="134" t="s">
        <v>1589</v>
      </c>
      <c r="E3165" s="108">
        <v>2.4809999999999999</v>
      </c>
      <c r="F3165" s="108">
        <v>4.3999999999999997E-2</v>
      </c>
      <c r="G3165" s="108">
        <v>-1E-3</v>
      </c>
      <c r="H3165" s="108">
        <v>0.30599999999999999</v>
      </c>
      <c r="I3165" s="108">
        <v>19.22</v>
      </c>
      <c r="J3165" s="108">
        <v>19.350000000000001</v>
      </c>
      <c r="K3165" s="108">
        <v>0.28000000000000003</v>
      </c>
      <c r="L3165" s="108">
        <v>0.53700000000000003</v>
      </c>
      <c r="M3165" s="108">
        <v>6.7000000000000004E-2</v>
      </c>
      <c r="N3165" s="108">
        <v>0.246</v>
      </c>
      <c r="O3165" s="108">
        <v>4.8000000000000001E-2</v>
      </c>
      <c r="P3165" s="108">
        <v>1.2E-2</v>
      </c>
      <c r="Q3165" s="108">
        <v>4.2999999999999997E-2</v>
      </c>
      <c r="R3165" s="108">
        <v>6.0000000000000001E-3</v>
      </c>
      <c r="S3165" s="108">
        <v>0.03</v>
      </c>
    </row>
    <row r="3166" spans="1:19" ht="11.25" thickBot="1" x14ac:dyDescent="0.2">
      <c r="A3166" s="112"/>
    </row>
    <row r="3167" spans="1:19" ht="11.25" thickBot="1" x14ac:dyDescent="0.2">
      <c r="A3167" s="107">
        <v>3</v>
      </c>
      <c r="B3167" s="132">
        <v>0.53569444444444447</v>
      </c>
      <c r="C3167" s="133">
        <v>1.1313599999999999</v>
      </c>
      <c r="D3167" s="134" t="s">
        <v>1590</v>
      </c>
      <c r="E3167" s="108">
        <v>2.649</v>
      </c>
      <c r="F3167" s="108">
        <v>4.8000000000000001E-2</v>
      </c>
      <c r="G3167" s="108">
        <v>7.0000000000000001E-3</v>
      </c>
      <c r="H3167" s="108">
        <v>0.308</v>
      </c>
      <c r="I3167" s="108">
        <v>19.47</v>
      </c>
      <c r="J3167" s="108">
        <v>19.47</v>
      </c>
      <c r="K3167" s="108">
        <v>0.27600000000000002</v>
      </c>
      <c r="L3167" s="108">
        <v>0.54400000000000004</v>
      </c>
      <c r="M3167" s="108">
        <v>6.7000000000000004E-2</v>
      </c>
      <c r="N3167" s="108">
        <v>0.248</v>
      </c>
      <c r="O3167" s="108">
        <v>4.8000000000000001E-2</v>
      </c>
      <c r="P3167" s="108">
        <v>1.0999999999999999E-2</v>
      </c>
      <c r="Q3167" s="108">
        <v>0.04</v>
      </c>
      <c r="R3167" s="108">
        <v>6.0000000000000001E-3</v>
      </c>
      <c r="S3167" s="108">
        <v>3.5000000000000003E-2</v>
      </c>
    </row>
    <row r="3168" spans="1:19" ht="11.25" thickBot="1" x14ac:dyDescent="0.2">
      <c r="A3168" s="112"/>
    </row>
    <row r="3169" spans="1:19" ht="11.25" thickBot="1" x14ac:dyDescent="0.2">
      <c r="A3169" s="135" t="s">
        <v>362</v>
      </c>
      <c r="B3169" s="112"/>
      <c r="C3169" s="137">
        <v>1.1215299999999999</v>
      </c>
      <c r="D3169" s="134" t="s">
        <v>1591</v>
      </c>
      <c r="E3169" s="136">
        <v>2.5659999999999998</v>
      </c>
      <c r="F3169" s="136">
        <v>4.7E-2</v>
      </c>
      <c r="G3169" s="136">
        <v>3.0000000000000001E-3</v>
      </c>
      <c r="H3169" s="136">
        <v>0.309</v>
      </c>
      <c r="I3169" s="136">
        <v>19.399999999999999</v>
      </c>
      <c r="J3169" s="136">
        <v>19.45</v>
      </c>
      <c r="K3169" s="136">
        <v>0.28000000000000003</v>
      </c>
      <c r="L3169" s="136">
        <v>0.54100000000000004</v>
      </c>
      <c r="M3169" s="136">
        <v>6.7000000000000004E-2</v>
      </c>
      <c r="N3169" s="136">
        <v>0.246</v>
      </c>
      <c r="O3169" s="136">
        <v>4.7E-2</v>
      </c>
      <c r="P3169" s="136">
        <v>1.2E-2</v>
      </c>
      <c r="Q3169" s="136">
        <v>4.2000000000000003E-2</v>
      </c>
      <c r="R3169" s="136">
        <v>6.0000000000000001E-3</v>
      </c>
      <c r="S3169" s="136">
        <v>3.2000000000000001E-2</v>
      </c>
    </row>
    <row r="3170" spans="1:19" ht="11.25" thickBot="1" x14ac:dyDescent="0.2">
      <c r="A3170" s="112"/>
    </row>
    <row r="3171" spans="1:19" ht="11.25" thickBot="1" x14ac:dyDescent="0.2">
      <c r="A3171" s="138" t="s">
        <v>364</v>
      </c>
      <c r="B3171" s="112"/>
      <c r="C3171" s="137">
        <v>1.039E-2</v>
      </c>
      <c r="D3171" s="134" t="s">
        <v>1592</v>
      </c>
      <c r="E3171" s="136">
        <v>8.4000000000000005E-2</v>
      </c>
      <c r="F3171" s="136">
        <v>3.0000000000000001E-3</v>
      </c>
      <c r="G3171" s="136">
        <v>4.0000000000000001E-3</v>
      </c>
      <c r="H3171" s="136">
        <v>4.0000000000000001E-3</v>
      </c>
      <c r="I3171" s="136">
        <v>0.159</v>
      </c>
      <c r="J3171" s="136">
        <v>9.0999999999999998E-2</v>
      </c>
      <c r="K3171" s="136">
        <v>4.0000000000000001E-3</v>
      </c>
      <c r="L3171" s="136">
        <v>4.0000000000000001E-3</v>
      </c>
      <c r="M3171" s="136">
        <v>0</v>
      </c>
      <c r="N3171" s="136">
        <v>1E-3</v>
      </c>
      <c r="O3171" s="136">
        <v>2E-3</v>
      </c>
      <c r="P3171" s="136">
        <v>0</v>
      </c>
      <c r="Q3171" s="136">
        <v>1E-3</v>
      </c>
      <c r="R3171" s="136">
        <v>0</v>
      </c>
      <c r="S3171" s="136">
        <v>3.0000000000000001E-3</v>
      </c>
    </row>
    <row r="3172" spans="1:19" ht="11.25" thickBot="1" x14ac:dyDescent="0.2">
      <c r="A3172" s="112"/>
    </row>
    <row r="3173" spans="1:19" ht="11.25" thickBot="1" x14ac:dyDescent="0.2">
      <c r="A3173" s="139" t="s">
        <v>366</v>
      </c>
      <c r="B3173" s="112"/>
      <c r="C3173" s="140">
        <v>0.92600000000000005</v>
      </c>
      <c r="D3173" s="134" t="s">
        <v>1593</v>
      </c>
      <c r="E3173" s="136">
        <v>3.282</v>
      </c>
      <c r="F3173" s="136">
        <v>6.3239999999999998</v>
      </c>
      <c r="G3173" s="136">
        <v>127.9</v>
      </c>
      <c r="H3173" s="136">
        <v>1.1599999999999999</v>
      </c>
      <c r="I3173" s="136">
        <v>0.82099999999999995</v>
      </c>
      <c r="J3173" s="136">
        <v>0.46700000000000003</v>
      </c>
      <c r="K3173" s="136">
        <v>1.3560000000000001</v>
      </c>
      <c r="L3173" s="136">
        <v>0.72799999999999998</v>
      </c>
      <c r="M3173" s="136">
        <v>0.57299999999999995</v>
      </c>
      <c r="N3173" s="136">
        <v>0.53400000000000003</v>
      </c>
      <c r="O3173" s="136">
        <v>4.6840000000000002</v>
      </c>
      <c r="P3173" s="136">
        <v>2.6509999999999998</v>
      </c>
      <c r="Q3173" s="136">
        <v>3.4079999999999999</v>
      </c>
      <c r="R3173" s="136">
        <v>5.2450000000000001</v>
      </c>
      <c r="S3173" s="136">
        <v>8.0139999999999993</v>
      </c>
    </row>
    <row r="3174" spans="1:19" ht="11.25" thickBot="1" x14ac:dyDescent="0.2">
      <c r="A3174" s="112"/>
    </row>
    <row r="3175" spans="1:19" ht="11.25" thickBot="1" x14ac:dyDescent="0.2">
      <c r="A3175" s="106" t="s">
        <v>357</v>
      </c>
      <c r="B3175" s="106" t="s">
        <v>358</v>
      </c>
      <c r="C3175" s="130" t="s">
        <v>51</v>
      </c>
      <c r="D3175" s="130" t="s">
        <v>52</v>
      </c>
      <c r="E3175" s="130" t="s">
        <v>53</v>
      </c>
      <c r="F3175" s="130" t="s">
        <v>54</v>
      </c>
      <c r="G3175" s="130" t="s">
        <v>55</v>
      </c>
      <c r="H3175" s="130" t="s">
        <v>56</v>
      </c>
      <c r="I3175" s="130" t="s">
        <v>57</v>
      </c>
      <c r="J3175" s="130" t="s">
        <v>58</v>
      </c>
      <c r="K3175" s="130" t="s">
        <v>59</v>
      </c>
      <c r="L3175" s="130" t="s">
        <v>60</v>
      </c>
      <c r="M3175" s="130" t="s">
        <v>61</v>
      </c>
      <c r="N3175" s="130" t="s">
        <v>62</v>
      </c>
      <c r="O3175" s="130" t="s">
        <v>63</v>
      </c>
      <c r="P3175" s="130" t="s">
        <v>64</v>
      </c>
      <c r="Q3175" s="131" t="s">
        <v>65</v>
      </c>
      <c r="R3175" s="131" t="s">
        <v>66</v>
      </c>
      <c r="S3175" s="130" t="s">
        <v>67</v>
      </c>
    </row>
    <row r="3176" spans="1:19" ht="11.25" thickBot="1" x14ac:dyDescent="0.2">
      <c r="A3176" s="112"/>
      <c r="B3176" s="112"/>
      <c r="C3176" s="130" t="s">
        <v>111</v>
      </c>
      <c r="D3176" s="130" t="s">
        <v>111</v>
      </c>
      <c r="E3176" s="130" t="s">
        <v>111</v>
      </c>
      <c r="F3176" s="130" t="s">
        <v>111</v>
      </c>
      <c r="G3176" s="130" t="s">
        <v>111</v>
      </c>
      <c r="H3176" s="130" t="s">
        <v>111</v>
      </c>
      <c r="I3176" s="130" t="s">
        <v>111</v>
      </c>
      <c r="J3176" s="130" t="s">
        <v>111</v>
      </c>
      <c r="K3176" s="130" t="s">
        <v>111</v>
      </c>
      <c r="L3176" s="130" t="s">
        <v>111</v>
      </c>
      <c r="M3176" s="130" t="s">
        <v>111</v>
      </c>
      <c r="N3176" s="130" t="s">
        <v>111</v>
      </c>
      <c r="O3176" s="130" t="s">
        <v>111</v>
      </c>
      <c r="P3176" s="130" t="s">
        <v>111</v>
      </c>
      <c r="Q3176" s="131" t="s">
        <v>111</v>
      </c>
      <c r="R3176" s="131" t="s">
        <v>111</v>
      </c>
      <c r="S3176" s="130" t="s">
        <v>111</v>
      </c>
    </row>
    <row r="3177" spans="1:19" ht="11.25" thickBot="1" x14ac:dyDescent="0.2">
      <c r="A3177" s="107">
        <v>1</v>
      </c>
      <c r="B3177" s="132">
        <v>0.53533564814814816</v>
      </c>
      <c r="C3177" s="108">
        <v>7.0000000000000001E-3</v>
      </c>
      <c r="D3177" s="108">
        <v>1.7000000000000001E-2</v>
      </c>
      <c r="E3177" s="108">
        <v>2E-3</v>
      </c>
      <c r="F3177" s="108">
        <v>1.6E-2</v>
      </c>
      <c r="G3177" s="108">
        <v>2E-3</v>
      </c>
      <c r="H3177" s="108">
        <v>1E-3</v>
      </c>
      <c r="I3177" s="108">
        <v>0.12</v>
      </c>
      <c r="J3177" s="108">
        <v>0.34599999999999997</v>
      </c>
      <c r="K3177" s="108">
        <v>0.35499999999999998</v>
      </c>
      <c r="L3177" s="108">
        <v>0</v>
      </c>
      <c r="M3177" s="108">
        <v>0</v>
      </c>
      <c r="N3177" s="108">
        <v>0.20100000000000001</v>
      </c>
      <c r="O3177" s="108">
        <v>8.0000000000000002E-3</v>
      </c>
      <c r="P3177" s="108">
        <v>1.63</v>
      </c>
      <c r="Q3177" s="133">
        <v>0.98821000000000003</v>
      </c>
      <c r="R3177" s="134" t="s">
        <v>1594</v>
      </c>
      <c r="S3177" s="108">
        <v>6.6000000000000003E-2</v>
      </c>
    </row>
    <row r="3178" spans="1:19" ht="11.25" thickBot="1" x14ac:dyDescent="0.2">
      <c r="A3178" s="112"/>
    </row>
    <row r="3179" spans="1:19" ht="11.25" thickBot="1" x14ac:dyDescent="0.2">
      <c r="A3179" s="107">
        <v>2</v>
      </c>
      <c r="B3179" s="132">
        <v>0.5355092592592593</v>
      </c>
      <c r="C3179" s="108">
        <v>6.0000000000000001E-3</v>
      </c>
      <c r="D3179" s="108">
        <v>1.7999999999999999E-2</v>
      </c>
      <c r="E3179" s="108">
        <v>2E-3</v>
      </c>
      <c r="F3179" s="108">
        <v>1.9E-2</v>
      </c>
      <c r="G3179" s="108">
        <v>3.0000000000000001E-3</v>
      </c>
      <c r="H3179" s="108">
        <v>1E-3</v>
      </c>
      <c r="I3179" s="108">
        <v>0.11700000000000001</v>
      </c>
      <c r="J3179" s="108">
        <v>0.34699999999999998</v>
      </c>
      <c r="K3179" s="108">
        <v>0.35499999999999998</v>
      </c>
      <c r="L3179" s="108">
        <v>0</v>
      </c>
      <c r="M3179" s="108">
        <v>0</v>
      </c>
      <c r="N3179" s="108">
        <v>0.193</v>
      </c>
      <c r="O3179" s="108">
        <v>8.0000000000000002E-3</v>
      </c>
      <c r="P3179" s="108">
        <v>1.64</v>
      </c>
      <c r="Q3179" s="133">
        <v>1.00641</v>
      </c>
      <c r="R3179" s="134" t="s">
        <v>1595</v>
      </c>
      <c r="S3179" s="108">
        <v>6.3E-2</v>
      </c>
    </row>
    <row r="3180" spans="1:19" ht="11.25" thickBot="1" x14ac:dyDescent="0.2">
      <c r="A3180" s="112"/>
    </row>
    <row r="3181" spans="1:19" ht="11.25" thickBot="1" x14ac:dyDescent="0.2">
      <c r="A3181" s="107">
        <v>3</v>
      </c>
      <c r="B3181" s="132">
        <v>0.53569444444444447</v>
      </c>
      <c r="C3181" s="108">
        <v>6.0000000000000001E-3</v>
      </c>
      <c r="D3181" s="108">
        <v>1.7000000000000001E-2</v>
      </c>
      <c r="E3181" s="108">
        <v>3.0000000000000001E-3</v>
      </c>
      <c r="F3181" s="108">
        <v>1.4E-2</v>
      </c>
      <c r="G3181" s="108">
        <v>2E-3</v>
      </c>
      <c r="H3181" s="108">
        <v>1E-3</v>
      </c>
      <c r="I3181" s="108">
        <v>0.123</v>
      </c>
      <c r="J3181" s="108">
        <v>0.33600000000000002</v>
      </c>
      <c r="K3181" s="108">
        <v>0.35399999999999998</v>
      </c>
      <c r="L3181" s="108">
        <v>0</v>
      </c>
      <c r="M3181" s="108">
        <v>0</v>
      </c>
      <c r="N3181" s="108">
        <v>0.20499999999999999</v>
      </c>
      <c r="O3181" s="108">
        <v>8.9999999999999993E-3</v>
      </c>
      <c r="P3181" s="108">
        <v>1.615</v>
      </c>
      <c r="Q3181" s="133">
        <v>1.01288</v>
      </c>
      <c r="R3181" s="134" t="s">
        <v>1596</v>
      </c>
      <c r="S3181" s="108">
        <v>7.2999999999999995E-2</v>
      </c>
    </row>
    <row r="3182" spans="1:19" ht="11.25" thickBot="1" x14ac:dyDescent="0.2">
      <c r="A3182" s="112"/>
    </row>
    <row r="3183" spans="1:19" ht="11.25" thickBot="1" x14ac:dyDescent="0.2">
      <c r="A3183" s="135" t="s">
        <v>362</v>
      </c>
      <c r="B3183" s="112"/>
      <c r="C3183" s="136">
        <v>6.0000000000000001E-3</v>
      </c>
      <c r="D3183" s="136">
        <v>1.7000000000000001E-2</v>
      </c>
      <c r="E3183" s="136">
        <v>2E-3</v>
      </c>
      <c r="F3183" s="136">
        <v>1.6E-2</v>
      </c>
      <c r="G3183" s="136">
        <v>2E-3</v>
      </c>
      <c r="H3183" s="136">
        <v>1E-3</v>
      </c>
      <c r="I3183" s="136">
        <v>0.12</v>
      </c>
      <c r="J3183" s="136">
        <v>0.34300000000000003</v>
      </c>
      <c r="K3183" s="136">
        <v>0.35399999999999998</v>
      </c>
      <c r="L3183" s="136">
        <v>0</v>
      </c>
      <c r="M3183" s="136">
        <v>0</v>
      </c>
      <c r="N3183" s="136">
        <v>0.2</v>
      </c>
      <c r="O3183" s="136">
        <v>8.0000000000000002E-3</v>
      </c>
      <c r="P3183" s="136">
        <v>1.6279999999999999</v>
      </c>
      <c r="Q3183" s="137">
        <v>1.0024999999999999</v>
      </c>
      <c r="R3183" s="134" t="s">
        <v>1597</v>
      </c>
      <c r="S3183" s="136">
        <v>6.7000000000000004E-2</v>
      </c>
    </row>
    <row r="3184" spans="1:19" ht="11.25" thickBot="1" x14ac:dyDescent="0.2">
      <c r="A3184" s="112"/>
    </row>
    <row r="3185" spans="1:19" ht="11.25" thickBot="1" x14ac:dyDescent="0.2">
      <c r="A3185" s="138" t="s">
        <v>364</v>
      </c>
      <c r="B3185" s="112"/>
      <c r="C3185" s="136">
        <v>0</v>
      </c>
      <c r="D3185" s="136">
        <v>1E-3</v>
      </c>
      <c r="E3185" s="136">
        <v>0</v>
      </c>
      <c r="F3185" s="136">
        <v>2E-3</v>
      </c>
      <c r="G3185" s="136">
        <v>0</v>
      </c>
      <c r="H3185" s="136">
        <v>0</v>
      </c>
      <c r="I3185" s="136">
        <v>3.0000000000000001E-3</v>
      </c>
      <c r="J3185" s="136">
        <v>6.0000000000000001E-3</v>
      </c>
      <c r="K3185" s="136">
        <v>1E-3</v>
      </c>
      <c r="L3185" s="136">
        <v>0</v>
      </c>
      <c r="M3185" s="136">
        <v>0</v>
      </c>
      <c r="N3185" s="136">
        <v>6.0000000000000001E-3</v>
      </c>
      <c r="O3185" s="136">
        <v>0</v>
      </c>
      <c r="P3185" s="136">
        <v>1.2999999999999999E-2</v>
      </c>
      <c r="Q3185" s="137">
        <v>1.2800000000000001E-2</v>
      </c>
      <c r="R3185" s="134" t="s">
        <v>1598</v>
      </c>
      <c r="S3185" s="136">
        <v>5.0000000000000001E-3</v>
      </c>
    </row>
    <row r="3186" spans="1:19" ht="11.25" thickBot="1" x14ac:dyDescent="0.2">
      <c r="A3186" s="112"/>
    </row>
    <row r="3187" spans="1:19" ht="11.25" thickBot="1" x14ac:dyDescent="0.2">
      <c r="A3187" s="139" t="s">
        <v>366</v>
      </c>
      <c r="B3187" s="112"/>
      <c r="C3187" s="136">
        <v>4.2560000000000002</v>
      </c>
      <c r="D3187" s="136">
        <v>4.3730000000000002</v>
      </c>
      <c r="E3187" s="136">
        <v>6.2779999999999996</v>
      </c>
      <c r="F3187" s="136">
        <v>14.31</v>
      </c>
      <c r="G3187" s="136">
        <v>15.98</v>
      </c>
      <c r="H3187" s="136">
        <v>7.7220000000000004</v>
      </c>
      <c r="I3187" s="136">
        <v>2.4260000000000002</v>
      </c>
      <c r="J3187" s="136">
        <v>1.85</v>
      </c>
      <c r="K3187" s="136">
        <v>0.249</v>
      </c>
      <c r="L3187" s="136">
        <v>22.48</v>
      </c>
      <c r="M3187" s="136">
        <v>88.34</v>
      </c>
      <c r="N3187" s="136">
        <v>3.097</v>
      </c>
      <c r="O3187" s="136">
        <v>4.5970000000000004</v>
      </c>
      <c r="P3187" s="136">
        <v>0.77100000000000002</v>
      </c>
      <c r="Q3187" s="140">
        <v>1.276</v>
      </c>
      <c r="R3187" s="134" t="s">
        <v>1599</v>
      </c>
      <c r="S3187" s="136">
        <v>7.9340000000000002</v>
      </c>
    </row>
    <row r="3188" spans="1:19" ht="11.25" thickBot="1" x14ac:dyDescent="0.2">
      <c r="A3188" s="112"/>
    </row>
    <row r="3189" spans="1:19" ht="11.25" thickBot="1" x14ac:dyDescent="0.2">
      <c r="A3189" s="106" t="s">
        <v>357</v>
      </c>
      <c r="B3189" s="106" t="s">
        <v>358</v>
      </c>
      <c r="C3189" s="130" t="s">
        <v>68</v>
      </c>
    </row>
    <row r="3190" spans="1:19" ht="11.25" thickBot="1" x14ac:dyDescent="0.2">
      <c r="A3190" s="112"/>
      <c r="B3190" s="112"/>
      <c r="C3190" s="130" t="s">
        <v>111</v>
      </c>
    </row>
    <row r="3191" spans="1:19" ht="11.25" thickBot="1" x14ac:dyDescent="0.2">
      <c r="A3191" s="107">
        <v>1</v>
      </c>
      <c r="B3191" s="132">
        <v>0.53533564814814816</v>
      </c>
      <c r="C3191" s="108">
        <v>1.7999999999999999E-2</v>
      </c>
    </row>
    <row r="3192" spans="1:19" ht="11.25" thickBot="1" x14ac:dyDescent="0.2">
      <c r="A3192" s="112"/>
    </row>
    <row r="3193" spans="1:19" ht="11.25" thickBot="1" x14ac:dyDescent="0.2">
      <c r="A3193" s="107">
        <v>2</v>
      </c>
      <c r="B3193" s="132">
        <v>0.5355092592592593</v>
      </c>
      <c r="C3193" s="108">
        <v>1.7999999999999999E-2</v>
      </c>
    </row>
    <row r="3194" spans="1:19" ht="11.25" thickBot="1" x14ac:dyDescent="0.2">
      <c r="A3194" s="112"/>
    </row>
    <row r="3195" spans="1:19" ht="11.25" thickBot="1" x14ac:dyDescent="0.2">
      <c r="A3195" s="107">
        <v>3</v>
      </c>
      <c r="B3195" s="132">
        <v>0.53569444444444447</v>
      </c>
      <c r="C3195" s="108">
        <v>1.7999999999999999E-2</v>
      </c>
    </row>
    <row r="3196" spans="1:19" ht="11.25" thickBot="1" x14ac:dyDescent="0.2">
      <c r="A3196" s="112"/>
    </row>
    <row r="3197" spans="1:19" ht="11.25" thickBot="1" x14ac:dyDescent="0.2">
      <c r="A3197" s="135" t="s">
        <v>362</v>
      </c>
      <c r="B3197" s="112"/>
      <c r="C3197" s="136">
        <v>1.7999999999999999E-2</v>
      </c>
    </row>
    <row r="3198" spans="1:19" ht="11.25" thickBot="1" x14ac:dyDescent="0.2">
      <c r="A3198" s="112"/>
    </row>
    <row r="3199" spans="1:19" ht="11.25" thickBot="1" x14ac:dyDescent="0.2">
      <c r="A3199" s="138" t="s">
        <v>364</v>
      </c>
      <c r="B3199" s="112"/>
      <c r="C3199" s="136">
        <v>0</v>
      </c>
    </row>
    <row r="3200" spans="1:19" ht="11.25" thickBot="1" x14ac:dyDescent="0.2">
      <c r="A3200" s="112"/>
    </row>
    <row r="3201" spans="1:19" ht="11.25" thickBot="1" x14ac:dyDescent="0.2">
      <c r="A3201" s="139" t="s">
        <v>366</v>
      </c>
      <c r="B3201" s="112"/>
      <c r="C3201" s="136">
        <v>2.5750000000000002</v>
      </c>
    </row>
    <row r="3202" spans="1:19" ht="10.5" x14ac:dyDescent="0.15">
      <c r="A3202" s="112"/>
    </row>
    <row r="3203" spans="1:19" x14ac:dyDescent="0.15">
      <c r="A3203" s="129"/>
      <c r="B3203" s="86" t="s">
        <v>1600</v>
      </c>
    </row>
    <row r="3204" spans="1:19" ht="9.75" thickBot="1" x14ac:dyDescent="0.2">
      <c r="A3204" s="81" t="s">
        <v>356</v>
      </c>
    </row>
    <row r="3205" spans="1:19" ht="11.25" thickBot="1" x14ac:dyDescent="0.2">
      <c r="A3205" s="106" t="s">
        <v>357</v>
      </c>
      <c r="B3205" s="106" t="s">
        <v>358</v>
      </c>
      <c r="C3205" s="130" t="s">
        <v>0</v>
      </c>
      <c r="D3205" s="130" t="s">
        <v>1</v>
      </c>
      <c r="E3205" s="130" t="s">
        <v>2</v>
      </c>
      <c r="F3205" s="130" t="s">
        <v>3</v>
      </c>
      <c r="G3205" s="130" t="s">
        <v>4</v>
      </c>
      <c r="H3205" s="130" t="s">
        <v>5</v>
      </c>
      <c r="I3205" s="131" t="s">
        <v>6</v>
      </c>
      <c r="J3205" s="131" t="s">
        <v>7</v>
      </c>
      <c r="K3205" s="130" t="s">
        <v>8</v>
      </c>
      <c r="L3205" s="130" t="s">
        <v>9</v>
      </c>
      <c r="M3205" s="130" t="s">
        <v>10</v>
      </c>
      <c r="N3205" s="130" t="s">
        <v>11</v>
      </c>
      <c r="O3205" s="130" t="s">
        <v>12</v>
      </c>
      <c r="P3205" s="130" t="s">
        <v>13</v>
      </c>
      <c r="Q3205" s="130" t="s">
        <v>14</v>
      </c>
      <c r="R3205" s="130" t="s">
        <v>15</v>
      </c>
      <c r="S3205" s="130" t="s">
        <v>16</v>
      </c>
    </row>
    <row r="3206" spans="1:19" ht="11.25" thickBot="1" x14ac:dyDescent="0.2">
      <c r="A3206" s="112"/>
      <c r="B3206" s="112"/>
      <c r="C3206" s="130" t="s">
        <v>111</v>
      </c>
      <c r="D3206" s="130" t="s">
        <v>111</v>
      </c>
      <c r="E3206" s="130" t="s">
        <v>111</v>
      </c>
      <c r="F3206" s="130" t="s">
        <v>111</v>
      </c>
      <c r="G3206" s="130" t="s">
        <v>111</v>
      </c>
      <c r="H3206" s="130" t="s">
        <v>111</v>
      </c>
      <c r="I3206" s="131" t="s">
        <v>111</v>
      </c>
      <c r="J3206" s="131" t="s">
        <v>111</v>
      </c>
      <c r="K3206" s="130" t="s">
        <v>111</v>
      </c>
      <c r="L3206" s="130" t="s">
        <v>111</v>
      </c>
      <c r="M3206" s="130" t="s">
        <v>111</v>
      </c>
      <c r="N3206" s="130" t="s">
        <v>111</v>
      </c>
      <c r="O3206" s="130" t="s">
        <v>111</v>
      </c>
      <c r="P3206" s="130" t="s">
        <v>111</v>
      </c>
      <c r="Q3206" s="130" t="s">
        <v>111</v>
      </c>
      <c r="R3206" s="130" t="s">
        <v>111</v>
      </c>
      <c r="S3206" s="130" t="s">
        <v>111</v>
      </c>
    </row>
    <row r="3207" spans="1:19" ht="11.25" thickBot="1" x14ac:dyDescent="0.2">
      <c r="A3207" s="107">
        <v>1</v>
      </c>
      <c r="B3207" s="132">
        <v>0.54046296296296303</v>
      </c>
      <c r="C3207" s="141" t="s">
        <v>1601</v>
      </c>
      <c r="D3207" s="141" t="s">
        <v>1602</v>
      </c>
      <c r="E3207" s="141" t="s">
        <v>1603</v>
      </c>
      <c r="F3207" s="141" t="s">
        <v>1604</v>
      </c>
      <c r="G3207" s="141" t="s">
        <v>1605</v>
      </c>
      <c r="H3207" s="141" t="s">
        <v>1606</v>
      </c>
      <c r="I3207" s="133">
        <v>1.2115499999999999</v>
      </c>
      <c r="J3207" s="134" t="s">
        <v>1607</v>
      </c>
      <c r="K3207" s="141" t="s">
        <v>1608</v>
      </c>
      <c r="L3207" s="108">
        <v>0.53400000000000003</v>
      </c>
      <c r="M3207" s="108">
        <v>1.2829999999999999</v>
      </c>
      <c r="N3207" s="108">
        <v>3.2250000000000001</v>
      </c>
      <c r="O3207" s="141" t="s">
        <v>1609</v>
      </c>
      <c r="P3207" s="108">
        <v>405.9</v>
      </c>
      <c r="Q3207" s="108">
        <v>0.40200000000000002</v>
      </c>
      <c r="R3207" s="108">
        <v>5.9829999999999997</v>
      </c>
      <c r="S3207" s="108">
        <v>32.369999999999997</v>
      </c>
    </row>
    <row r="3208" spans="1:19" ht="11.25" thickBot="1" x14ac:dyDescent="0.2">
      <c r="A3208" s="112"/>
    </row>
    <row r="3209" spans="1:19" ht="11.25" thickBot="1" x14ac:dyDescent="0.2">
      <c r="A3209" s="107">
        <v>2</v>
      </c>
      <c r="B3209" s="132">
        <v>0.54063657407407406</v>
      </c>
      <c r="C3209" s="141" t="s">
        <v>1610</v>
      </c>
      <c r="D3209" s="141" t="s">
        <v>1611</v>
      </c>
      <c r="E3209" s="141" t="s">
        <v>1612</v>
      </c>
      <c r="F3209" s="141" t="s">
        <v>1613</v>
      </c>
      <c r="G3209" s="141" t="s">
        <v>1614</v>
      </c>
      <c r="H3209" s="141" t="s">
        <v>1615</v>
      </c>
      <c r="I3209" s="133">
        <v>1.24247</v>
      </c>
      <c r="J3209" s="134" t="s">
        <v>1616</v>
      </c>
      <c r="K3209" s="141" t="s">
        <v>1617</v>
      </c>
      <c r="L3209" s="108">
        <v>0.60399999999999998</v>
      </c>
      <c r="M3209" s="108">
        <v>1.3140000000000001</v>
      </c>
      <c r="N3209" s="108">
        <v>3.1989999999999998</v>
      </c>
      <c r="O3209" s="141" t="s">
        <v>1618</v>
      </c>
      <c r="P3209" s="108">
        <v>401.2</v>
      </c>
      <c r="Q3209" s="108">
        <v>0.39</v>
      </c>
      <c r="R3209" s="108">
        <v>5.9669999999999996</v>
      </c>
      <c r="S3209" s="108">
        <v>32.369999999999997</v>
      </c>
    </row>
    <row r="3210" spans="1:19" ht="11.25" thickBot="1" x14ac:dyDescent="0.2">
      <c r="A3210" s="112"/>
    </row>
    <row r="3211" spans="1:19" ht="11.25" thickBot="1" x14ac:dyDescent="0.2">
      <c r="A3211" s="107">
        <v>3</v>
      </c>
      <c r="B3211" s="132">
        <v>0.54082175925925924</v>
      </c>
      <c r="C3211" s="141" t="s">
        <v>1619</v>
      </c>
      <c r="D3211" s="141" t="s">
        <v>1620</v>
      </c>
      <c r="E3211" s="141" t="s">
        <v>1621</v>
      </c>
      <c r="F3211" s="141" t="s">
        <v>1622</v>
      </c>
      <c r="G3211" s="141" t="s">
        <v>1623</v>
      </c>
      <c r="H3211" s="141" t="s">
        <v>1624</v>
      </c>
      <c r="I3211" s="133">
        <v>1.23889</v>
      </c>
      <c r="J3211" s="134" t="s">
        <v>1625</v>
      </c>
      <c r="K3211" s="141" t="s">
        <v>1626</v>
      </c>
      <c r="L3211" s="108">
        <v>0.56200000000000006</v>
      </c>
      <c r="M3211" s="108">
        <v>1.2649999999999999</v>
      </c>
      <c r="N3211" s="108">
        <v>3.1709999999999998</v>
      </c>
      <c r="O3211" s="141" t="s">
        <v>1627</v>
      </c>
      <c r="P3211" s="108">
        <v>403.7</v>
      </c>
      <c r="Q3211" s="108">
        <v>0.38600000000000001</v>
      </c>
      <c r="R3211" s="108">
        <v>5.8940000000000001</v>
      </c>
      <c r="S3211" s="108">
        <v>32.28</v>
      </c>
    </row>
    <row r="3212" spans="1:19" ht="11.25" thickBot="1" x14ac:dyDescent="0.2">
      <c r="A3212" s="112"/>
    </row>
    <row r="3213" spans="1:19" ht="11.25" thickBot="1" x14ac:dyDescent="0.2">
      <c r="A3213" s="135" t="s">
        <v>362</v>
      </c>
      <c r="B3213" s="112"/>
      <c r="C3213" s="141" t="s">
        <v>1628</v>
      </c>
      <c r="D3213" s="141" t="s">
        <v>1629</v>
      </c>
      <c r="E3213" s="141" t="s">
        <v>1630</v>
      </c>
      <c r="F3213" s="141" t="s">
        <v>1631</v>
      </c>
      <c r="G3213" s="141" t="s">
        <v>1632</v>
      </c>
      <c r="H3213" s="141" t="s">
        <v>1633</v>
      </c>
      <c r="I3213" s="137">
        <v>1.2309699999999999</v>
      </c>
      <c r="J3213" s="134" t="s">
        <v>1634</v>
      </c>
      <c r="K3213" s="141" t="s">
        <v>1635</v>
      </c>
      <c r="L3213" s="136">
        <v>0.56699999999999995</v>
      </c>
      <c r="M3213" s="136">
        <v>1.2869999999999999</v>
      </c>
      <c r="N3213" s="136">
        <v>3.1989999999999998</v>
      </c>
      <c r="O3213" s="141" t="s">
        <v>1636</v>
      </c>
      <c r="P3213" s="136">
        <v>403.6</v>
      </c>
      <c r="Q3213" s="136">
        <v>0.39300000000000002</v>
      </c>
      <c r="R3213" s="136">
        <v>5.9480000000000004</v>
      </c>
      <c r="S3213" s="136">
        <v>32.340000000000003</v>
      </c>
    </row>
    <row r="3214" spans="1:19" ht="11.25" thickBot="1" x14ac:dyDescent="0.2">
      <c r="A3214" s="112"/>
    </row>
    <row r="3215" spans="1:19" ht="11.25" thickBot="1" x14ac:dyDescent="0.2">
      <c r="A3215" s="138" t="s">
        <v>364</v>
      </c>
      <c r="B3215" s="112"/>
      <c r="C3215" s="141" t="s">
        <v>1637</v>
      </c>
      <c r="D3215" s="141" t="s">
        <v>1638</v>
      </c>
      <c r="E3215" s="141" t="s">
        <v>1639</v>
      </c>
      <c r="F3215" s="141" t="s">
        <v>1640</v>
      </c>
      <c r="G3215" s="141" t="s">
        <v>1641</v>
      </c>
      <c r="H3215" s="141" t="s">
        <v>1642</v>
      </c>
      <c r="I3215" s="137">
        <v>1.6910000000000001E-2</v>
      </c>
      <c r="J3215" s="134" t="s">
        <v>1643</v>
      </c>
      <c r="K3215" s="141" t="s">
        <v>1569</v>
      </c>
      <c r="L3215" s="136">
        <v>3.5000000000000003E-2</v>
      </c>
      <c r="M3215" s="136">
        <v>2.5000000000000001E-2</v>
      </c>
      <c r="N3215" s="136">
        <v>2.7E-2</v>
      </c>
      <c r="O3215" s="141" t="s">
        <v>955</v>
      </c>
      <c r="P3215" s="136">
        <v>2.3540000000000001</v>
      </c>
      <c r="Q3215" s="136">
        <v>8.0000000000000002E-3</v>
      </c>
      <c r="R3215" s="136">
        <v>4.7E-2</v>
      </c>
      <c r="S3215" s="136">
        <v>5.0999999999999997E-2</v>
      </c>
    </row>
    <row r="3216" spans="1:19" ht="11.25" thickBot="1" x14ac:dyDescent="0.2">
      <c r="A3216" s="112"/>
    </row>
    <row r="3217" spans="1:19" ht="11.25" thickBot="1" x14ac:dyDescent="0.2">
      <c r="A3217" s="139" t="s">
        <v>366</v>
      </c>
      <c r="B3217" s="112"/>
      <c r="C3217" s="141" t="s">
        <v>1644</v>
      </c>
      <c r="D3217" s="141" t="s">
        <v>1645</v>
      </c>
      <c r="E3217" s="141" t="s">
        <v>1646</v>
      </c>
      <c r="F3217" s="141" t="s">
        <v>1647</v>
      </c>
      <c r="G3217" s="141" t="s">
        <v>1648</v>
      </c>
      <c r="H3217" s="141" t="s">
        <v>1649</v>
      </c>
      <c r="I3217" s="140">
        <v>1.3740000000000001</v>
      </c>
      <c r="J3217" s="134" t="s">
        <v>1650</v>
      </c>
      <c r="K3217" s="141" t="s">
        <v>1651</v>
      </c>
      <c r="L3217" s="136">
        <v>6.1429999999999998</v>
      </c>
      <c r="M3217" s="136">
        <v>1.915</v>
      </c>
      <c r="N3217" s="136">
        <v>0.84899999999999998</v>
      </c>
      <c r="O3217" s="141" t="s">
        <v>1652</v>
      </c>
      <c r="P3217" s="136">
        <v>0.58299999999999996</v>
      </c>
      <c r="Q3217" s="136">
        <v>2.1030000000000002</v>
      </c>
      <c r="R3217" s="136">
        <v>0.79500000000000004</v>
      </c>
      <c r="S3217" s="136">
        <v>0.159</v>
      </c>
    </row>
    <row r="3218" spans="1:19" ht="11.25" thickBot="1" x14ac:dyDescent="0.2">
      <c r="A3218" s="112"/>
    </row>
    <row r="3219" spans="1:19" ht="11.25" thickBot="1" x14ac:dyDescent="0.2">
      <c r="A3219" s="106" t="s">
        <v>357</v>
      </c>
      <c r="B3219" s="106" t="s">
        <v>358</v>
      </c>
      <c r="C3219" s="130" t="s">
        <v>17</v>
      </c>
      <c r="D3219" s="130" t="s">
        <v>18</v>
      </c>
      <c r="E3219" s="131" t="s">
        <v>19</v>
      </c>
      <c r="F3219" s="131" t="s">
        <v>20</v>
      </c>
      <c r="G3219" s="130" t="s">
        <v>21</v>
      </c>
      <c r="H3219" s="130" t="s">
        <v>22</v>
      </c>
      <c r="I3219" s="130" t="s">
        <v>23</v>
      </c>
      <c r="J3219" s="130" t="s">
        <v>24</v>
      </c>
      <c r="K3219" s="131" t="s">
        <v>25</v>
      </c>
      <c r="L3219" s="131" t="s">
        <v>26</v>
      </c>
      <c r="M3219" s="130" t="s">
        <v>27</v>
      </c>
      <c r="N3219" s="130" t="s">
        <v>28</v>
      </c>
      <c r="O3219" s="130" t="s">
        <v>29</v>
      </c>
      <c r="P3219" s="130" t="s">
        <v>30</v>
      </c>
      <c r="Q3219" s="130" t="s">
        <v>31</v>
      </c>
      <c r="R3219" s="130" t="s">
        <v>32</v>
      </c>
      <c r="S3219" s="130" t="s">
        <v>33</v>
      </c>
    </row>
    <row r="3220" spans="1:19" ht="11.25" thickBot="1" x14ac:dyDescent="0.2">
      <c r="A3220" s="112"/>
      <c r="B3220" s="112"/>
      <c r="C3220" s="130" t="s">
        <v>111</v>
      </c>
      <c r="D3220" s="130" t="s">
        <v>111</v>
      </c>
      <c r="E3220" s="131" t="s">
        <v>111</v>
      </c>
      <c r="F3220" s="131" t="s">
        <v>111</v>
      </c>
      <c r="G3220" s="130" t="s">
        <v>111</v>
      </c>
      <c r="H3220" s="130" t="s">
        <v>111</v>
      </c>
      <c r="I3220" s="130" t="s">
        <v>111</v>
      </c>
      <c r="J3220" s="130" t="s">
        <v>111</v>
      </c>
      <c r="K3220" s="131" t="s">
        <v>111</v>
      </c>
      <c r="L3220" s="131" t="s">
        <v>111</v>
      </c>
      <c r="M3220" s="130" t="s">
        <v>111</v>
      </c>
      <c r="N3220" s="130" t="s">
        <v>111</v>
      </c>
      <c r="O3220" s="130" t="s">
        <v>111</v>
      </c>
      <c r="P3220" s="130" t="s">
        <v>111</v>
      </c>
      <c r="Q3220" s="130" t="s">
        <v>111</v>
      </c>
      <c r="R3220" s="130" t="s">
        <v>111</v>
      </c>
      <c r="S3220" s="130" t="s">
        <v>111</v>
      </c>
    </row>
    <row r="3221" spans="1:19" ht="11.25" thickBot="1" x14ac:dyDescent="0.2">
      <c r="A3221" s="107">
        <v>1</v>
      </c>
      <c r="B3221" s="132">
        <v>0.54046296296296303</v>
      </c>
      <c r="C3221" s="108">
        <v>9.0440000000000005</v>
      </c>
      <c r="D3221" s="108">
        <v>0.26600000000000001</v>
      </c>
      <c r="E3221" s="133">
        <v>1.10154</v>
      </c>
      <c r="F3221" s="133">
        <v>1.00099</v>
      </c>
      <c r="G3221" s="108">
        <v>0.14899999999999999</v>
      </c>
      <c r="H3221" s="108">
        <v>6.98</v>
      </c>
      <c r="I3221" s="108">
        <v>33.68</v>
      </c>
      <c r="J3221" s="141" t="s">
        <v>1653</v>
      </c>
      <c r="K3221" s="133">
        <v>1.1895500000000001</v>
      </c>
      <c r="L3221" s="134" t="s">
        <v>1654</v>
      </c>
      <c r="M3221" s="108">
        <v>4.9000000000000002E-2</v>
      </c>
      <c r="N3221" s="108">
        <v>0.42199999999999999</v>
      </c>
      <c r="O3221" s="108">
        <v>0</v>
      </c>
      <c r="P3221" s="108">
        <v>2E-3</v>
      </c>
      <c r="Q3221" s="108">
        <v>2.4E-2</v>
      </c>
      <c r="R3221" s="108">
        <v>0.13300000000000001</v>
      </c>
      <c r="S3221" s="108">
        <v>8.5000000000000006E-2</v>
      </c>
    </row>
    <row r="3222" spans="1:19" ht="11.25" thickBot="1" x14ac:dyDescent="0.2">
      <c r="A3222" s="112"/>
    </row>
    <row r="3223" spans="1:19" ht="11.25" thickBot="1" x14ac:dyDescent="0.2">
      <c r="A3223" s="107">
        <v>2</v>
      </c>
      <c r="B3223" s="132">
        <v>0.54063657407407406</v>
      </c>
      <c r="C3223" s="108">
        <v>8.9480000000000004</v>
      </c>
      <c r="D3223" s="108">
        <v>0.26100000000000001</v>
      </c>
      <c r="E3223" s="133">
        <v>1.1249400000000001</v>
      </c>
      <c r="F3223" s="133">
        <v>1.0016799999999999</v>
      </c>
      <c r="G3223" s="108">
        <v>0.106</v>
      </c>
      <c r="H3223" s="108">
        <v>8.3000000000000007</v>
      </c>
      <c r="I3223" s="108">
        <v>33.93</v>
      </c>
      <c r="J3223" s="141" t="s">
        <v>1655</v>
      </c>
      <c r="K3223" s="133">
        <v>1.2087300000000001</v>
      </c>
      <c r="L3223" s="134" t="s">
        <v>1656</v>
      </c>
      <c r="M3223" s="108">
        <v>4.9000000000000002E-2</v>
      </c>
      <c r="N3223" s="108">
        <v>0.38300000000000001</v>
      </c>
      <c r="O3223" s="108">
        <v>1E-3</v>
      </c>
      <c r="P3223" s="108">
        <v>2E-3</v>
      </c>
      <c r="Q3223" s="108">
        <v>2.1999999999999999E-2</v>
      </c>
      <c r="R3223" s="108">
        <v>0.158</v>
      </c>
      <c r="S3223" s="108">
        <v>8.1000000000000003E-2</v>
      </c>
    </row>
    <row r="3224" spans="1:19" ht="11.25" thickBot="1" x14ac:dyDescent="0.2">
      <c r="A3224" s="112"/>
    </row>
    <row r="3225" spans="1:19" ht="11.25" thickBot="1" x14ac:dyDescent="0.2">
      <c r="A3225" s="107">
        <v>3</v>
      </c>
      <c r="B3225" s="132">
        <v>0.54082175925925924</v>
      </c>
      <c r="C3225" s="108">
        <v>9.2449999999999992</v>
      </c>
      <c r="D3225" s="108">
        <v>0.26800000000000002</v>
      </c>
      <c r="E3225" s="133">
        <v>1.11565</v>
      </c>
      <c r="F3225" s="133">
        <v>1.00949</v>
      </c>
      <c r="G3225" s="108">
        <v>5.7000000000000002E-2</v>
      </c>
      <c r="H3225" s="108">
        <v>7.8150000000000004</v>
      </c>
      <c r="I3225" s="108">
        <v>33.69</v>
      </c>
      <c r="J3225" s="141" t="s">
        <v>1657</v>
      </c>
      <c r="K3225" s="133">
        <v>1.21394</v>
      </c>
      <c r="L3225" s="134" t="s">
        <v>1658</v>
      </c>
      <c r="M3225" s="108">
        <v>4.7E-2</v>
      </c>
      <c r="N3225" s="108">
        <v>0.39400000000000002</v>
      </c>
      <c r="O3225" s="108">
        <v>0</v>
      </c>
      <c r="P3225" s="108">
        <v>2E-3</v>
      </c>
      <c r="Q3225" s="108">
        <v>2.1000000000000001E-2</v>
      </c>
      <c r="R3225" s="108">
        <v>0.16400000000000001</v>
      </c>
      <c r="S3225" s="108">
        <v>8.1000000000000003E-2</v>
      </c>
    </row>
    <row r="3226" spans="1:19" ht="11.25" thickBot="1" x14ac:dyDescent="0.2">
      <c r="A3226" s="112"/>
    </row>
    <row r="3227" spans="1:19" ht="11.25" thickBot="1" x14ac:dyDescent="0.2">
      <c r="A3227" s="135" t="s">
        <v>362</v>
      </c>
      <c r="B3227" s="112"/>
      <c r="C3227" s="136">
        <v>9.0790000000000006</v>
      </c>
      <c r="D3227" s="136">
        <v>0.26500000000000001</v>
      </c>
      <c r="E3227" s="137">
        <v>1.11405</v>
      </c>
      <c r="F3227" s="137">
        <v>1.0040500000000001</v>
      </c>
      <c r="G3227" s="136">
        <v>0.104</v>
      </c>
      <c r="H3227" s="136">
        <v>7.6980000000000004</v>
      </c>
      <c r="I3227" s="136">
        <v>33.770000000000003</v>
      </c>
      <c r="J3227" s="141" t="s">
        <v>1659</v>
      </c>
      <c r="K3227" s="137">
        <v>1.20408</v>
      </c>
      <c r="L3227" s="134" t="s">
        <v>1660</v>
      </c>
      <c r="M3227" s="136">
        <v>4.8000000000000001E-2</v>
      </c>
      <c r="N3227" s="136">
        <v>0.4</v>
      </c>
      <c r="O3227" s="136">
        <v>1E-3</v>
      </c>
      <c r="P3227" s="136">
        <v>2E-3</v>
      </c>
      <c r="Q3227" s="136">
        <v>2.3E-2</v>
      </c>
      <c r="R3227" s="136">
        <v>0.151</v>
      </c>
      <c r="S3227" s="136">
        <v>8.2000000000000003E-2</v>
      </c>
    </row>
    <row r="3228" spans="1:19" ht="11.25" thickBot="1" x14ac:dyDescent="0.2">
      <c r="A3228" s="112"/>
    </row>
    <row r="3229" spans="1:19" ht="11.25" thickBot="1" x14ac:dyDescent="0.2">
      <c r="A3229" s="138" t="s">
        <v>364</v>
      </c>
      <c r="B3229" s="112"/>
      <c r="C3229" s="136">
        <v>0.151</v>
      </c>
      <c r="D3229" s="136">
        <v>4.0000000000000001E-3</v>
      </c>
      <c r="E3229" s="137">
        <v>1.1780000000000001E-2</v>
      </c>
      <c r="F3229" s="137">
        <v>4.7200000000000002E-3</v>
      </c>
      <c r="G3229" s="136">
        <v>4.5999999999999999E-2</v>
      </c>
      <c r="H3229" s="136">
        <v>0.66800000000000004</v>
      </c>
      <c r="I3229" s="136">
        <v>0.14199999999999999</v>
      </c>
      <c r="J3229" s="141" t="s">
        <v>1661</v>
      </c>
      <c r="K3229" s="137">
        <v>1.2840000000000001E-2</v>
      </c>
      <c r="L3229" s="134" t="s">
        <v>1662</v>
      </c>
      <c r="M3229" s="136">
        <v>1E-3</v>
      </c>
      <c r="N3229" s="136">
        <v>0.02</v>
      </c>
      <c r="O3229" s="136">
        <v>0</v>
      </c>
      <c r="P3229" s="136">
        <v>0</v>
      </c>
      <c r="Q3229" s="136">
        <v>1E-3</v>
      </c>
      <c r="R3229" s="136">
        <v>1.7000000000000001E-2</v>
      </c>
      <c r="S3229" s="136">
        <v>3.0000000000000001E-3</v>
      </c>
    </row>
    <row r="3230" spans="1:19" ht="11.25" thickBot="1" x14ac:dyDescent="0.2">
      <c r="A3230" s="112"/>
    </row>
    <row r="3231" spans="1:19" ht="11.25" thickBot="1" x14ac:dyDescent="0.2">
      <c r="A3231" s="139" t="s">
        <v>366</v>
      </c>
      <c r="B3231" s="112"/>
      <c r="C3231" s="136">
        <v>1.665</v>
      </c>
      <c r="D3231" s="136">
        <v>1.4510000000000001</v>
      </c>
      <c r="E3231" s="140">
        <v>1.0580000000000001</v>
      </c>
      <c r="F3231" s="140">
        <v>0.47</v>
      </c>
      <c r="G3231" s="136">
        <v>44.1</v>
      </c>
      <c r="H3231" s="136">
        <v>8.6709999999999994</v>
      </c>
      <c r="I3231" s="136">
        <v>0.41899999999999998</v>
      </c>
      <c r="J3231" s="141" t="s">
        <v>1663</v>
      </c>
      <c r="K3231" s="140">
        <v>1.0669999999999999</v>
      </c>
      <c r="L3231" s="134" t="s">
        <v>1664</v>
      </c>
      <c r="M3231" s="136">
        <v>1.4490000000000001</v>
      </c>
      <c r="N3231" s="136">
        <v>5.0830000000000002</v>
      </c>
      <c r="O3231" s="136">
        <v>51.47</v>
      </c>
      <c r="P3231" s="136">
        <v>7.5179999999999998</v>
      </c>
      <c r="Q3231" s="136">
        <v>5.859</v>
      </c>
      <c r="R3231" s="136">
        <v>10.95</v>
      </c>
      <c r="S3231" s="136">
        <v>3.11</v>
      </c>
    </row>
    <row r="3232" spans="1:19" ht="11.25" thickBot="1" x14ac:dyDescent="0.2">
      <c r="A3232" s="112"/>
    </row>
    <row r="3233" spans="1:19" ht="11.25" thickBot="1" x14ac:dyDescent="0.2">
      <c r="A3233" s="106" t="s">
        <v>357</v>
      </c>
      <c r="B3233" s="106" t="s">
        <v>358</v>
      </c>
      <c r="C3233" s="131" t="s">
        <v>34</v>
      </c>
      <c r="D3233" s="131" t="s">
        <v>35</v>
      </c>
      <c r="E3233" s="130" t="s">
        <v>36</v>
      </c>
      <c r="F3233" s="130" t="s">
        <v>37</v>
      </c>
      <c r="G3233" s="130" t="s">
        <v>38</v>
      </c>
      <c r="H3233" s="130" t="s">
        <v>39</v>
      </c>
      <c r="I3233" s="130" t="s">
        <v>40</v>
      </c>
      <c r="J3233" s="130" t="s">
        <v>41</v>
      </c>
      <c r="K3233" s="130" t="s">
        <v>42</v>
      </c>
      <c r="L3233" s="130" t="s">
        <v>43</v>
      </c>
      <c r="M3233" s="130" t="s">
        <v>44</v>
      </c>
      <c r="N3233" s="130" t="s">
        <v>45</v>
      </c>
      <c r="O3233" s="130" t="s">
        <v>46</v>
      </c>
      <c r="P3233" s="130" t="s">
        <v>47</v>
      </c>
      <c r="Q3233" s="130" t="s">
        <v>48</v>
      </c>
      <c r="R3233" s="130" t="s">
        <v>49</v>
      </c>
      <c r="S3233" s="130" t="s">
        <v>50</v>
      </c>
    </row>
    <row r="3234" spans="1:19" ht="11.25" thickBot="1" x14ac:dyDescent="0.2">
      <c r="A3234" s="112"/>
      <c r="B3234" s="112"/>
      <c r="C3234" s="131" t="s">
        <v>111</v>
      </c>
      <c r="D3234" s="131" t="s">
        <v>111</v>
      </c>
      <c r="E3234" s="130" t="s">
        <v>111</v>
      </c>
      <c r="F3234" s="130" t="s">
        <v>111</v>
      </c>
      <c r="G3234" s="130" t="s">
        <v>111</v>
      </c>
      <c r="H3234" s="130" t="s">
        <v>111</v>
      </c>
      <c r="I3234" s="130" t="s">
        <v>111</v>
      </c>
      <c r="J3234" s="130" t="s">
        <v>111</v>
      </c>
      <c r="K3234" s="130" t="s">
        <v>111</v>
      </c>
      <c r="L3234" s="130" t="s">
        <v>111</v>
      </c>
      <c r="M3234" s="130" t="s">
        <v>111</v>
      </c>
      <c r="N3234" s="130" t="s">
        <v>111</v>
      </c>
      <c r="O3234" s="130" t="s">
        <v>111</v>
      </c>
      <c r="P3234" s="130" t="s">
        <v>111</v>
      </c>
      <c r="Q3234" s="130" t="s">
        <v>111</v>
      </c>
      <c r="R3234" s="130" t="s">
        <v>111</v>
      </c>
      <c r="S3234" s="130" t="s">
        <v>111</v>
      </c>
    </row>
    <row r="3235" spans="1:19" ht="11.25" thickBot="1" x14ac:dyDescent="0.2">
      <c r="A3235" s="107">
        <v>1</v>
      </c>
      <c r="B3235" s="132">
        <v>0.54046296296296303</v>
      </c>
      <c r="C3235" s="133">
        <v>1.10877</v>
      </c>
      <c r="D3235" s="134" t="s">
        <v>1665</v>
      </c>
      <c r="E3235" s="108">
        <v>1.43</v>
      </c>
      <c r="F3235" s="108">
        <v>3.7999999999999999E-2</v>
      </c>
      <c r="G3235" s="108">
        <v>-3.0000000000000001E-3</v>
      </c>
      <c r="H3235" s="108">
        <v>0.249</v>
      </c>
      <c r="I3235" s="108">
        <v>5.8650000000000002</v>
      </c>
      <c r="J3235" s="108">
        <v>5.93</v>
      </c>
      <c r="K3235" s="108">
        <v>0.28799999999999998</v>
      </c>
      <c r="L3235" s="108">
        <v>0.55400000000000005</v>
      </c>
      <c r="M3235" s="108">
        <v>7.1999999999999995E-2</v>
      </c>
      <c r="N3235" s="108">
        <v>0.255</v>
      </c>
      <c r="O3235" s="108">
        <v>4.5999999999999999E-2</v>
      </c>
      <c r="P3235" s="108">
        <v>0.01</v>
      </c>
      <c r="Q3235" s="108">
        <v>4.1000000000000002E-2</v>
      </c>
      <c r="R3235" s="108">
        <v>6.0000000000000001E-3</v>
      </c>
      <c r="S3235" s="108">
        <v>0.03</v>
      </c>
    </row>
    <row r="3236" spans="1:19" ht="11.25" thickBot="1" x14ac:dyDescent="0.2">
      <c r="A3236" s="112"/>
    </row>
    <row r="3237" spans="1:19" ht="11.25" thickBot="1" x14ac:dyDescent="0.2">
      <c r="A3237" s="107">
        <v>2</v>
      </c>
      <c r="B3237" s="132">
        <v>0.54063657407407406</v>
      </c>
      <c r="C3237" s="133">
        <v>1.1198699999999999</v>
      </c>
      <c r="D3237" s="134" t="s">
        <v>1666</v>
      </c>
      <c r="E3237" s="108">
        <v>1.3879999999999999</v>
      </c>
      <c r="F3237" s="108">
        <v>4.3999999999999997E-2</v>
      </c>
      <c r="G3237" s="108">
        <v>1E-3</v>
      </c>
      <c r="H3237" s="108">
        <v>0.248</v>
      </c>
      <c r="I3237" s="108">
        <v>5.9279999999999999</v>
      </c>
      <c r="J3237" s="108">
        <v>5.9649999999999999</v>
      </c>
      <c r="K3237" s="108">
        <v>0.28899999999999998</v>
      </c>
      <c r="L3237" s="108">
        <v>0.55400000000000005</v>
      </c>
      <c r="M3237" s="108">
        <v>6.8000000000000005E-2</v>
      </c>
      <c r="N3237" s="108">
        <v>0.25800000000000001</v>
      </c>
      <c r="O3237" s="108">
        <v>0.05</v>
      </c>
      <c r="P3237" s="108">
        <v>8.9999999999999993E-3</v>
      </c>
      <c r="Q3237" s="108">
        <v>4.2999999999999997E-2</v>
      </c>
      <c r="R3237" s="108">
        <v>6.0000000000000001E-3</v>
      </c>
      <c r="S3237" s="108">
        <v>3.1E-2</v>
      </c>
    </row>
    <row r="3238" spans="1:19" ht="11.25" thickBot="1" x14ac:dyDescent="0.2">
      <c r="A3238" s="112"/>
    </row>
    <row r="3239" spans="1:19" ht="11.25" thickBot="1" x14ac:dyDescent="0.2">
      <c r="A3239" s="107">
        <v>3</v>
      </c>
      <c r="B3239" s="132">
        <v>0.54082175925925924</v>
      </c>
      <c r="C3239" s="133">
        <v>1.1307700000000001</v>
      </c>
      <c r="D3239" s="134" t="s">
        <v>1667</v>
      </c>
      <c r="E3239" s="108">
        <v>1.2989999999999999</v>
      </c>
      <c r="F3239" s="108">
        <v>4.4999999999999998E-2</v>
      </c>
      <c r="G3239" s="108">
        <v>1E-3</v>
      </c>
      <c r="H3239" s="108">
        <v>0.24399999999999999</v>
      </c>
      <c r="I3239" s="108">
        <v>5.9089999999999998</v>
      </c>
      <c r="J3239" s="108">
        <v>5.9130000000000003</v>
      </c>
      <c r="K3239" s="108">
        <v>0.28699999999999998</v>
      </c>
      <c r="L3239" s="108">
        <v>0.55200000000000005</v>
      </c>
      <c r="M3239" s="108">
        <v>6.7000000000000004E-2</v>
      </c>
      <c r="N3239" s="108">
        <v>0.254</v>
      </c>
      <c r="O3239" s="108">
        <v>5.1999999999999998E-2</v>
      </c>
      <c r="P3239" s="108">
        <v>0.01</v>
      </c>
      <c r="Q3239" s="108">
        <v>4.3999999999999997E-2</v>
      </c>
      <c r="R3239" s="108">
        <v>6.0000000000000001E-3</v>
      </c>
      <c r="S3239" s="108">
        <v>3.2000000000000001E-2</v>
      </c>
    </row>
    <row r="3240" spans="1:19" ht="11.25" thickBot="1" x14ac:dyDescent="0.2">
      <c r="A3240" s="112"/>
    </row>
    <row r="3241" spans="1:19" ht="11.25" thickBot="1" x14ac:dyDescent="0.2">
      <c r="A3241" s="135" t="s">
        <v>362</v>
      </c>
      <c r="B3241" s="112"/>
      <c r="C3241" s="137">
        <v>1.11981</v>
      </c>
      <c r="D3241" s="134" t="s">
        <v>1668</v>
      </c>
      <c r="E3241" s="136">
        <v>1.373</v>
      </c>
      <c r="F3241" s="136">
        <v>4.2000000000000003E-2</v>
      </c>
      <c r="G3241" s="136">
        <v>0</v>
      </c>
      <c r="H3241" s="136">
        <v>0.247</v>
      </c>
      <c r="I3241" s="136">
        <v>5.9009999999999998</v>
      </c>
      <c r="J3241" s="136">
        <v>5.9359999999999999</v>
      </c>
      <c r="K3241" s="136">
        <v>0.28799999999999998</v>
      </c>
      <c r="L3241" s="136">
        <v>0.55300000000000005</v>
      </c>
      <c r="M3241" s="136">
        <v>6.9000000000000006E-2</v>
      </c>
      <c r="N3241" s="136">
        <v>0.255</v>
      </c>
      <c r="O3241" s="136">
        <v>4.9000000000000002E-2</v>
      </c>
      <c r="P3241" s="136">
        <v>0.01</v>
      </c>
      <c r="Q3241" s="136">
        <v>4.2999999999999997E-2</v>
      </c>
      <c r="R3241" s="136">
        <v>6.0000000000000001E-3</v>
      </c>
      <c r="S3241" s="136">
        <v>3.1E-2</v>
      </c>
    </row>
    <row r="3242" spans="1:19" ht="11.25" thickBot="1" x14ac:dyDescent="0.2">
      <c r="A3242" s="112"/>
    </row>
    <row r="3243" spans="1:19" ht="11.25" thickBot="1" x14ac:dyDescent="0.2">
      <c r="A3243" s="138" t="s">
        <v>364</v>
      </c>
      <c r="B3243" s="112"/>
      <c r="C3243" s="137">
        <v>1.0999999999999999E-2</v>
      </c>
      <c r="D3243" s="134" t="s">
        <v>1669</v>
      </c>
      <c r="E3243" s="136">
        <v>6.7000000000000004E-2</v>
      </c>
      <c r="F3243" s="136">
        <v>4.0000000000000001E-3</v>
      </c>
      <c r="G3243" s="136">
        <v>2E-3</v>
      </c>
      <c r="H3243" s="136">
        <v>2E-3</v>
      </c>
      <c r="I3243" s="136">
        <v>3.2000000000000001E-2</v>
      </c>
      <c r="J3243" s="136">
        <v>2.5999999999999999E-2</v>
      </c>
      <c r="K3243" s="136">
        <v>1E-3</v>
      </c>
      <c r="L3243" s="136">
        <v>1E-3</v>
      </c>
      <c r="M3243" s="136">
        <v>3.0000000000000001E-3</v>
      </c>
      <c r="N3243" s="136">
        <v>2E-3</v>
      </c>
      <c r="O3243" s="136">
        <v>3.0000000000000001E-3</v>
      </c>
      <c r="P3243" s="136">
        <v>0</v>
      </c>
      <c r="Q3243" s="136">
        <v>1E-3</v>
      </c>
      <c r="R3243" s="136">
        <v>0</v>
      </c>
      <c r="S3243" s="136">
        <v>1E-3</v>
      </c>
    </row>
    <row r="3244" spans="1:19" ht="11.25" thickBot="1" x14ac:dyDescent="0.2">
      <c r="A3244" s="112"/>
    </row>
    <row r="3245" spans="1:19" ht="11.25" thickBot="1" x14ac:dyDescent="0.2">
      <c r="A3245" s="139" t="s">
        <v>366</v>
      </c>
      <c r="B3245" s="112"/>
      <c r="C3245" s="140">
        <v>0.98199999999999998</v>
      </c>
      <c r="D3245" s="134" t="s">
        <v>1670</v>
      </c>
      <c r="E3245" s="136">
        <v>4.8810000000000002</v>
      </c>
      <c r="F3245" s="136">
        <v>8.4920000000000009</v>
      </c>
      <c r="G3245" s="136">
        <v>17990</v>
      </c>
      <c r="H3245" s="136">
        <v>0.95499999999999996</v>
      </c>
      <c r="I3245" s="136">
        <v>0.54</v>
      </c>
      <c r="J3245" s="136">
        <v>0.44600000000000001</v>
      </c>
      <c r="K3245" s="136">
        <v>0.39200000000000002</v>
      </c>
      <c r="L3245" s="136">
        <v>0.158</v>
      </c>
      <c r="M3245" s="136">
        <v>4.077</v>
      </c>
      <c r="N3245" s="136">
        <v>0.82</v>
      </c>
      <c r="O3245" s="136">
        <v>5.7060000000000004</v>
      </c>
      <c r="P3245" s="136">
        <v>3.0430000000000001</v>
      </c>
      <c r="Q3245" s="136">
        <v>3.4620000000000002</v>
      </c>
      <c r="R3245" s="136">
        <v>2.1789999999999998</v>
      </c>
      <c r="S3245" s="136">
        <v>2.101</v>
      </c>
    </row>
    <row r="3246" spans="1:19" ht="11.25" thickBot="1" x14ac:dyDescent="0.2">
      <c r="A3246" s="112"/>
    </row>
    <row r="3247" spans="1:19" ht="11.25" thickBot="1" x14ac:dyDescent="0.2">
      <c r="A3247" s="106" t="s">
        <v>357</v>
      </c>
      <c r="B3247" s="106" t="s">
        <v>358</v>
      </c>
      <c r="C3247" s="130" t="s">
        <v>51</v>
      </c>
      <c r="D3247" s="130" t="s">
        <v>52</v>
      </c>
      <c r="E3247" s="130" t="s">
        <v>53</v>
      </c>
      <c r="F3247" s="130" t="s">
        <v>54</v>
      </c>
      <c r="G3247" s="130" t="s">
        <v>55</v>
      </c>
      <c r="H3247" s="130" t="s">
        <v>56</v>
      </c>
      <c r="I3247" s="130" t="s">
        <v>57</v>
      </c>
      <c r="J3247" s="130" t="s">
        <v>58</v>
      </c>
      <c r="K3247" s="130" t="s">
        <v>59</v>
      </c>
      <c r="L3247" s="130" t="s">
        <v>60</v>
      </c>
      <c r="M3247" s="130" t="s">
        <v>61</v>
      </c>
      <c r="N3247" s="130" t="s">
        <v>62</v>
      </c>
      <c r="O3247" s="130" t="s">
        <v>63</v>
      </c>
      <c r="P3247" s="130" t="s">
        <v>64</v>
      </c>
      <c r="Q3247" s="131" t="s">
        <v>65</v>
      </c>
      <c r="R3247" s="131" t="s">
        <v>66</v>
      </c>
      <c r="S3247" s="130" t="s">
        <v>67</v>
      </c>
    </row>
    <row r="3248" spans="1:19" ht="11.25" thickBot="1" x14ac:dyDescent="0.2">
      <c r="A3248" s="112"/>
      <c r="B3248" s="112"/>
      <c r="C3248" s="130" t="s">
        <v>111</v>
      </c>
      <c r="D3248" s="130" t="s">
        <v>111</v>
      </c>
      <c r="E3248" s="130" t="s">
        <v>111</v>
      </c>
      <c r="F3248" s="130" t="s">
        <v>111</v>
      </c>
      <c r="G3248" s="130" t="s">
        <v>111</v>
      </c>
      <c r="H3248" s="130" t="s">
        <v>111</v>
      </c>
      <c r="I3248" s="130" t="s">
        <v>111</v>
      </c>
      <c r="J3248" s="130" t="s">
        <v>111</v>
      </c>
      <c r="K3248" s="130" t="s">
        <v>111</v>
      </c>
      <c r="L3248" s="130" t="s">
        <v>111</v>
      </c>
      <c r="M3248" s="130" t="s">
        <v>111</v>
      </c>
      <c r="N3248" s="130" t="s">
        <v>111</v>
      </c>
      <c r="O3248" s="130" t="s">
        <v>111</v>
      </c>
      <c r="P3248" s="130" t="s">
        <v>111</v>
      </c>
      <c r="Q3248" s="131" t="s">
        <v>111</v>
      </c>
      <c r="R3248" s="131" t="s">
        <v>111</v>
      </c>
      <c r="S3248" s="130" t="s">
        <v>111</v>
      </c>
    </row>
    <row r="3249" spans="1:19" ht="11.25" thickBot="1" x14ac:dyDescent="0.2">
      <c r="A3249" s="107">
        <v>1</v>
      </c>
      <c r="B3249" s="132">
        <v>0.54046296296296303</v>
      </c>
      <c r="C3249" s="108">
        <v>6.0000000000000001E-3</v>
      </c>
      <c r="D3249" s="108">
        <v>1.7000000000000001E-2</v>
      </c>
      <c r="E3249" s="108">
        <v>2E-3</v>
      </c>
      <c r="F3249" s="108">
        <v>1.4E-2</v>
      </c>
      <c r="G3249" s="108">
        <v>2E-3</v>
      </c>
      <c r="H3249" s="108">
        <v>1E-3</v>
      </c>
      <c r="I3249" s="108">
        <v>9.8000000000000004E-2</v>
      </c>
      <c r="J3249" s="108">
        <v>0.23799999999999999</v>
      </c>
      <c r="K3249" s="108">
        <v>0.24199999999999999</v>
      </c>
      <c r="L3249" s="108">
        <v>0</v>
      </c>
      <c r="M3249" s="108">
        <v>0</v>
      </c>
      <c r="N3249" s="108">
        <v>0.14000000000000001</v>
      </c>
      <c r="O3249" s="108">
        <v>4.0000000000000001E-3</v>
      </c>
      <c r="P3249" s="108">
        <v>0.67800000000000005</v>
      </c>
      <c r="Q3249" s="133">
        <v>0.98423000000000005</v>
      </c>
      <c r="R3249" s="134" t="s">
        <v>1268</v>
      </c>
      <c r="S3249" s="108">
        <v>7.9000000000000001E-2</v>
      </c>
    </row>
    <row r="3250" spans="1:19" ht="11.25" thickBot="1" x14ac:dyDescent="0.2">
      <c r="A3250" s="112"/>
    </row>
    <row r="3251" spans="1:19" ht="11.25" thickBot="1" x14ac:dyDescent="0.2">
      <c r="A3251" s="107">
        <v>2</v>
      </c>
      <c r="B3251" s="132">
        <v>0.54063657407407406</v>
      </c>
      <c r="C3251" s="108">
        <v>7.0000000000000001E-3</v>
      </c>
      <c r="D3251" s="108">
        <v>1.7999999999999999E-2</v>
      </c>
      <c r="E3251" s="108">
        <v>2E-3</v>
      </c>
      <c r="F3251" s="108">
        <v>1.4E-2</v>
      </c>
      <c r="G3251" s="108">
        <v>2E-3</v>
      </c>
      <c r="H3251" s="108">
        <v>1E-3</v>
      </c>
      <c r="I3251" s="108">
        <v>9.7000000000000003E-2</v>
      </c>
      <c r="J3251" s="108">
        <v>0.22800000000000001</v>
      </c>
      <c r="K3251" s="108">
        <v>0.24199999999999999</v>
      </c>
      <c r="L3251" s="108">
        <v>0</v>
      </c>
      <c r="M3251" s="108">
        <v>0</v>
      </c>
      <c r="N3251" s="108">
        <v>0.14299999999999999</v>
      </c>
      <c r="O3251" s="108">
        <v>5.0000000000000001E-3</v>
      </c>
      <c r="P3251" s="108">
        <v>0.68500000000000005</v>
      </c>
      <c r="Q3251" s="133">
        <v>1.00004</v>
      </c>
      <c r="R3251" s="134" t="s">
        <v>1671</v>
      </c>
      <c r="S3251" s="108">
        <v>8.2000000000000003E-2</v>
      </c>
    </row>
    <row r="3252" spans="1:19" ht="11.25" thickBot="1" x14ac:dyDescent="0.2">
      <c r="A3252" s="112"/>
    </row>
    <row r="3253" spans="1:19" ht="11.25" thickBot="1" x14ac:dyDescent="0.2">
      <c r="A3253" s="107">
        <v>3</v>
      </c>
      <c r="B3253" s="132">
        <v>0.54082175925925924</v>
      </c>
      <c r="C3253" s="108">
        <v>6.0000000000000001E-3</v>
      </c>
      <c r="D3253" s="108">
        <v>1.7000000000000001E-2</v>
      </c>
      <c r="E3253" s="108">
        <v>2E-3</v>
      </c>
      <c r="F3253" s="108">
        <v>1.4E-2</v>
      </c>
      <c r="G3253" s="108">
        <v>2E-3</v>
      </c>
      <c r="H3253" s="108">
        <v>1E-3</v>
      </c>
      <c r="I3253" s="108">
        <v>9.6000000000000002E-2</v>
      </c>
      <c r="J3253" s="108">
        <v>0.23599999999999999</v>
      </c>
      <c r="K3253" s="108">
        <v>0.24099999999999999</v>
      </c>
      <c r="L3253" s="108">
        <v>0</v>
      </c>
      <c r="M3253" s="108">
        <v>0</v>
      </c>
      <c r="N3253" s="108">
        <v>0.14399999999999999</v>
      </c>
      <c r="O3253" s="108">
        <v>5.0000000000000001E-3</v>
      </c>
      <c r="P3253" s="108">
        <v>0.67500000000000004</v>
      </c>
      <c r="Q3253" s="133">
        <v>1.0076700000000001</v>
      </c>
      <c r="R3253" s="134" t="s">
        <v>1672</v>
      </c>
      <c r="S3253" s="108">
        <v>8.3000000000000004E-2</v>
      </c>
    </row>
    <row r="3254" spans="1:19" ht="11.25" thickBot="1" x14ac:dyDescent="0.2">
      <c r="A3254" s="112"/>
    </row>
    <row r="3255" spans="1:19" ht="11.25" thickBot="1" x14ac:dyDescent="0.2">
      <c r="A3255" s="135" t="s">
        <v>362</v>
      </c>
      <c r="B3255" s="112"/>
      <c r="C3255" s="136">
        <v>6.0000000000000001E-3</v>
      </c>
      <c r="D3255" s="136">
        <v>1.7000000000000001E-2</v>
      </c>
      <c r="E3255" s="136">
        <v>2E-3</v>
      </c>
      <c r="F3255" s="136">
        <v>1.4E-2</v>
      </c>
      <c r="G3255" s="136">
        <v>2E-3</v>
      </c>
      <c r="H3255" s="136">
        <v>1E-3</v>
      </c>
      <c r="I3255" s="136">
        <v>9.7000000000000003E-2</v>
      </c>
      <c r="J3255" s="136">
        <v>0.23400000000000001</v>
      </c>
      <c r="K3255" s="136">
        <v>0.24199999999999999</v>
      </c>
      <c r="L3255" s="136">
        <v>0</v>
      </c>
      <c r="M3255" s="136">
        <v>0</v>
      </c>
      <c r="N3255" s="136">
        <v>0.14199999999999999</v>
      </c>
      <c r="O3255" s="136">
        <v>4.0000000000000001E-3</v>
      </c>
      <c r="P3255" s="136">
        <v>0.68</v>
      </c>
      <c r="Q3255" s="137">
        <v>0.99731000000000003</v>
      </c>
      <c r="R3255" s="134" t="s">
        <v>1673</v>
      </c>
      <c r="S3255" s="136">
        <v>8.1000000000000003E-2</v>
      </c>
    </row>
    <row r="3256" spans="1:19" ht="11.25" thickBot="1" x14ac:dyDescent="0.2">
      <c r="A3256" s="112"/>
    </row>
    <row r="3257" spans="1:19" ht="11.25" thickBot="1" x14ac:dyDescent="0.2">
      <c r="A3257" s="138" t="s">
        <v>364</v>
      </c>
      <c r="B3257" s="112"/>
      <c r="C3257" s="136">
        <v>0</v>
      </c>
      <c r="D3257" s="136">
        <v>0</v>
      </c>
      <c r="E3257" s="136">
        <v>0</v>
      </c>
      <c r="F3257" s="136">
        <v>0</v>
      </c>
      <c r="G3257" s="136">
        <v>0</v>
      </c>
      <c r="H3257" s="136">
        <v>0</v>
      </c>
      <c r="I3257" s="136">
        <v>1E-3</v>
      </c>
      <c r="J3257" s="136">
        <v>5.0000000000000001E-3</v>
      </c>
      <c r="K3257" s="136">
        <v>1E-3</v>
      </c>
      <c r="L3257" s="136">
        <v>0</v>
      </c>
      <c r="M3257" s="136">
        <v>0</v>
      </c>
      <c r="N3257" s="136">
        <v>2E-3</v>
      </c>
      <c r="O3257" s="136">
        <v>0</v>
      </c>
      <c r="P3257" s="136">
        <v>5.0000000000000001E-3</v>
      </c>
      <c r="Q3257" s="137">
        <v>1.196E-2</v>
      </c>
      <c r="R3257" s="134" t="s">
        <v>1674</v>
      </c>
      <c r="S3257" s="136">
        <v>2E-3</v>
      </c>
    </row>
    <row r="3258" spans="1:19" ht="11.25" thickBot="1" x14ac:dyDescent="0.2">
      <c r="A3258" s="112"/>
    </row>
    <row r="3259" spans="1:19" ht="11.25" thickBot="1" x14ac:dyDescent="0.2">
      <c r="A3259" s="139" t="s">
        <v>366</v>
      </c>
      <c r="B3259" s="112"/>
      <c r="C3259" s="136">
        <v>6.5010000000000003</v>
      </c>
      <c r="D3259" s="136">
        <v>1.171</v>
      </c>
      <c r="E3259" s="136">
        <v>8.1649999999999991</v>
      </c>
      <c r="F3259" s="136">
        <v>2.0670000000000002</v>
      </c>
      <c r="G3259" s="136">
        <v>4.4820000000000002</v>
      </c>
      <c r="H3259" s="136">
        <v>2.1349999999999998</v>
      </c>
      <c r="I3259" s="136">
        <v>1.196</v>
      </c>
      <c r="J3259" s="136">
        <v>2.2349999999999999</v>
      </c>
      <c r="K3259" s="136">
        <v>0.36299999999999999</v>
      </c>
      <c r="L3259" s="136">
        <v>157.69999999999999</v>
      </c>
      <c r="M3259" s="136">
        <v>59.2</v>
      </c>
      <c r="N3259" s="136">
        <v>1.2509999999999999</v>
      </c>
      <c r="O3259" s="136">
        <v>1.748</v>
      </c>
      <c r="P3259" s="136">
        <v>0.755</v>
      </c>
      <c r="Q3259" s="140">
        <v>1.1990000000000001</v>
      </c>
      <c r="R3259" s="134" t="s">
        <v>1675</v>
      </c>
      <c r="S3259" s="136">
        <v>2.726</v>
      </c>
    </row>
    <row r="3260" spans="1:19" ht="11.25" thickBot="1" x14ac:dyDescent="0.2">
      <c r="A3260" s="112"/>
    </row>
    <row r="3261" spans="1:19" ht="11.25" thickBot="1" x14ac:dyDescent="0.2">
      <c r="A3261" s="106" t="s">
        <v>357</v>
      </c>
      <c r="B3261" s="106" t="s">
        <v>358</v>
      </c>
      <c r="C3261" s="130" t="s">
        <v>68</v>
      </c>
    </row>
    <row r="3262" spans="1:19" ht="11.25" thickBot="1" x14ac:dyDescent="0.2">
      <c r="A3262" s="112"/>
      <c r="B3262" s="112"/>
      <c r="C3262" s="130" t="s">
        <v>111</v>
      </c>
    </row>
    <row r="3263" spans="1:19" ht="11.25" thickBot="1" x14ac:dyDescent="0.2">
      <c r="A3263" s="107">
        <v>1</v>
      </c>
      <c r="B3263" s="132">
        <v>0.54046296296296303</v>
      </c>
      <c r="C3263" s="108">
        <v>1.7000000000000001E-2</v>
      </c>
    </row>
    <row r="3264" spans="1:19" ht="11.25" thickBot="1" x14ac:dyDescent="0.2">
      <c r="A3264" s="112"/>
    </row>
    <row r="3265" spans="1:19" ht="11.25" thickBot="1" x14ac:dyDescent="0.2">
      <c r="A3265" s="107">
        <v>2</v>
      </c>
      <c r="B3265" s="132">
        <v>0.54063657407407406</v>
      </c>
      <c r="C3265" s="108">
        <v>1.7000000000000001E-2</v>
      </c>
    </row>
    <row r="3266" spans="1:19" ht="11.25" thickBot="1" x14ac:dyDescent="0.2">
      <c r="A3266" s="112"/>
    </row>
    <row r="3267" spans="1:19" ht="11.25" thickBot="1" x14ac:dyDescent="0.2">
      <c r="A3267" s="107">
        <v>3</v>
      </c>
      <c r="B3267" s="132">
        <v>0.54082175925925924</v>
      </c>
      <c r="C3267" s="108">
        <v>1.7000000000000001E-2</v>
      </c>
    </row>
    <row r="3268" spans="1:19" ht="11.25" thickBot="1" x14ac:dyDescent="0.2">
      <c r="A3268" s="112"/>
    </row>
    <row r="3269" spans="1:19" ht="11.25" thickBot="1" x14ac:dyDescent="0.2">
      <c r="A3269" s="135" t="s">
        <v>362</v>
      </c>
      <c r="B3269" s="112"/>
      <c r="C3269" s="136">
        <v>1.7000000000000001E-2</v>
      </c>
    </row>
    <row r="3270" spans="1:19" ht="11.25" thickBot="1" x14ac:dyDescent="0.2">
      <c r="A3270" s="112"/>
    </row>
    <row r="3271" spans="1:19" ht="11.25" thickBot="1" x14ac:dyDescent="0.2">
      <c r="A3271" s="138" t="s">
        <v>364</v>
      </c>
      <c r="B3271" s="112"/>
      <c r="C3271" s="136">
        <v>0</v>
      </c>
    </row>
    <row r="3272" spans="1:19" ht="11.25" thickBot="1" x14ac:dyDescent="0.2">
      <c r="A3272" s="112"/>
    </row>
    <row r="3273" spans="1:19" ht="11.25" thickBot="1" x14ac:dyDescent="0.2">
      <c r="A3273" s="139" t="s">
        <v>366</v>
      </c>
      <c r="B3273" s="112"/>
      <c r="C3273" s="136">
        <v>2.4319999999999999</v>
      </c>
    </row>
    <row r="3274" spans="1:19" ht="10.5" x14ac:dyDescent="0.15">
      <c r="A3274" s="112"/>
    </row>
    <row r="3275" spans="1:19" x14ac:dyDescent="0.15">
      <c r="A3275" s="129"/>
      <c r="B3275" s="86" t="s">
        <v>1676</v>
      </c>
    </row>
    <row r="3276" spans="1:19" ht="9.75" thickBot="1" x14ac:dyDescent="0.2">
      <c r="A3276" s="81" t="s">
        <v>356</v>
      </c>
    </row>
    <row r="3277" spans="1:19" ht="11.25" thickBot="1" x14ac:dyDescent="0.2">
      <c r="A3277" s="106" t="s">
        <v>357</v>
      </c>
      <c r="B3277" s="106" t="s">
        <v>358</v>
      </c>
      <c r="C3277" s="130" t="s">
        <v>0</v>
      </c>
      <c r="D3277" s="130" t="s">
        <v>1</v>
      </c>
      <c r="E3277" s="130" t="s">
        <v>2</v>
      </c>
      <c r="F3277" s="130" t="s">
        <v>3</v>
      </c>
      <c r="G3277" s="130" t="s">
        <v>4</v>
      </c>
      <c r="H3277" s="130" t="s">
        <v>5</v>
      </c>
      <c r="I3277" s="131" t="s">
        <v>6</v>
      </c>
      <c r="J3277" s="131" t="s">
        <v>7</v>
      </c>
      <c r="K3277" s="130" t="s">
        <v>8</v>
      </c>
      <c r="L3277" s="130" t="s">
        <v>9</v>
      </c>
      <c r="M3277" s="130" t="s">
        <v>10</v>
      </c>
      <c r="N3277" s="130" t="s">
        <v>11</v>
      </c>
      <c r="O3277" s="130" t="s">
        <v>12</v>
      </c>
      <c r="P3277" s="130" t="s">
        <v>13</v>
      </c>
      <c r="Q3277" s="130" t="s">
        <v>14</v>
      </c>
      <c r="R3277" s="130" t="s">
        <v>15</v>
      </c>
      <c r="S3277" s="130" t="s">
        <v>16</v>
      </c>
    </row>
    <row r="3278" spans="1:19" ht="11.25" thickBot="1" x14ac:dyDescent="0.2">
      <c r="A3278" s="112"/>
      <c r="B3278" s="112"/>
      <c r="C3278" s="130" t="s">
        <v>111</v>
      </c>
      <c r="D3278" s="130" t="s">
        <v>111</v>
      </c>
      <c r="E3278" s="130" t="s">
        <v>111</v>
      </c>
      <c r="F3278" s="130" t="s">
        <v>111</v>
      </c>
      <c r="G3278" s="130" t="s">
        <v>111</v>
      </c>
      <c r="H3278" s="130" t="s">
        <v>111</v>
      </c>
      <c r="I3278" s="131" t="s">
        <v>111</v>
      </c>
      <c r="J3278" s="131" t="s">
        <v>111</v>
      </c>
      <c r="K3278" s="130" t="s">
        <v>111</v>
      </c>
      <c r="L3278" s="130" t="s">
        <v>111</v>
      </c>
      <c r="M3278" s="130" t="s">
        <v>111</v>
      </c>
      <c r="N3278" s="130" t="s">
        <v>111</v>
      </c>
      <c r="O3278" s="130" t="s">
        <v>111</v>
      </c>
      <c r="P3278" s="130" t="s">
        <v>111</v>
      </c>
      <c r="Q3278" s="130" t="s">
        <v>111</v>
      </c>
      <c r="R3278" s="130" t="s">
        <v>111</v>
      </c>
      <c r="S3278" s="130" t="s">
        <v>111</v>
      </c>
    </row>
    <row r="3279" spans="1:19" ht="11.25" thickBot="1" x14ac:dyDescent="0.2">
      <c r="A3279" s="107">
        <v>1</v>
      </c>
      <c r="B3279" s="132">
        <v>0.5455902777777778</v>
      </c>
      <c r="C3279" s="141" t="s">
        <v>1677</v>
      </c>
      <c r="D3279" s="141" t="s">
        <v>1678</v>
      </c>
      <c r="E3279" s="141" t="s">
        <v>1679</v>
      </c>
      <c r="F3279" s="141" t="s">
        <v>1680</v>
      </c>
      <c r="G3279" s="141" t="s">
        <v>1681</v>
      </c>
      <c r="H3279" s="141" t="s">
        <v>1682</v>
      </c>
      <c r="I3279" s="133">
        <v>1.2418400000000001</v>
      </c>
      <c r="J3279" s="134" t="s">
        <v>1683</v>
      </c>
      <c r="K3279" s="108">
        <v>99.05</v>
      </c>
      <c r="L3279" s="108">
        <v>0.56699999999999995</v>
      </c>
      <c r="M3279" s="108">
        <v>1.391</v>
      </c>
      <c r="N3279" s="108">
        <v>3.9180000000000001</v>
      </c>
      <c r="O3279" s="108">
        <v>40.630000000000003</v>
      </c>
      <c r="P3279" s="108">
        <v>335</v>
      </c>
      <c r="Q3279" s="108">
        <v>0.223</v>
      </c>
      <c r="R3279" s="108">
        <v>2.387</v>
      </c>
      <c r="S3279" s="108">
        <v>15.39</v>
      </c>
    </row>
    <row r="3280" spans="1:19" ht="11.25" thickBot="1" x14ac:dyDescent="0.2">
      <c r="A3280" s="112"/>
    </row>
    <row r="3281" spans="1:19" ht="11.25" thickBot="1" x14ac:dyDescent="0.2">
      <c r="A3281" s="107">
        <v>2</v>
      </c>
      <c r="B3281" s="132">
        <v>0.54577546296296298</v>
      </c>
      <c r="C3281" s="141" t="s">
        <v>1684</v>
      </c>
      <c r="D3281" s="141" t="s">
        <v>1685</v>
      </c>
      <c r="E3281" s="141" t="s">
        <v>1686</v>
      </c>
      <c r="F3281" s="141" t="s">
        <v>1687</v>
      </c>
      <c r="G3281" s="141" t="s">
        <v>1688</v>
      </c>
      <c r="H3281" s="141" t="s">
        <v>1689</v>
      </c>
      <c r="I3281" s="133">
        <v>1.2673099999999999</v>
      </c>
      <c r="J3281" s="134" t="s">
        <v>1690</v>
      </c>
      <c r="K3281" s="108">
        <v>99.05</v>
      </c>
      <c r="L3281" s="108">
        <v>0.5</v>
      </c>
      <c r="M3281" s="108">
        <v>1.4159999999999999</v>
      </c>
      <c r="N3281" s="108">
        <v>4.016</v>
      </c>
      <c r="O3281" s="108">
        <v>40.67</v>
      </c>
      <c r="P3281" s="108">
        <v>332.1</v>
      </c>
      <c r="Q3281" s="108">
        <v>0.215</v>
      </c>
      <c r="R3281" s="108">
        <v>2.4020000000000001</v>
      </c>
      <c r="S3281" s="108">
        <v>15.36</v>
      </c>
    </row>
    <row r="3282" spans="1:19" ht="11.25" thickBot="1" x14ac:dyDescent="0.2">
      <c r="A3282" s="112"/>
    </row>
    <row r="3283" spans="1:19" ht="11.25" thickBot="1" x14ac:dyDescent="0.2">
      <c r="A3283" s="107">
        <v>3</v>
      </c>
      <c r="B3283" s="132">
        <v>0.54594907407407411</v>
      </c>
      <c r="C3283" s="141" t="s">
        <v>1691</v>
      </c>
      <c r="D3283" s="141" t="s">
        <v>1692</v>
      </c>
      <c r="E3283" s="141" t="s">
        <v>1693</v>
      </c>
      <c r="F3283" s="141" t="s">
        <v>1694</v>
      </c>
      <c r="G3283" s="141" t="s">
        <v>1695</v>
      </c>
      <c r="H3283" s="141" t="s">
        <v>1696</v>
      </c>
      <c r="I3283" s="133">
        <v>1.2573300000000001</v>
      </c>
      <c r="J3283" s="134" t="s">
        <v>1697</v>
      </c>
      <c r="K3283" s="108">
        <v>98.26</v>
      </c>
      <c r="L3283" s="108">
        <v>0.501</v>
      </c>
      <c r="M3283" s="108">
        <v>1.4119999999999999</v>
      </c>
      <c r="N3283" s="108">
        <v>3.9790000000000001</v>
      </c>
      <c r="O3283" s="108">
        <v>40.549999999999997</v>
      </c>
      <c r="P3283" s="108">
        <v>337.8</v>
      </c>
      <c r="Q3283" s="108">
        <v>0.221</v>
      </c>
      <c r="R3283" s="108">
        <v>2.3490000000000002</v>
      </c>
      <c r="S3283" s="108">
        <v>15.2</v>
      </c>
    </row>
    <row r="3284" spans="1:19" ht="11.25" thickBot="1" x14ac:dyDescent="0.2">
      <c r="A3284" s="112"/>
    </row>
    <row r="3285" spans="1:19" ht="11.25" thickBot="1" x14ac:dyDescent="0.2">
      <c r="A3285" s="135" t="s">
        <v>362</v>
      </c>
      <c r="B3285" s="112"/>
      <c r="C3285" s="141" t="s">
        <v>1698</v>
      </c>
      <c r="D3285" s="141" t="s">
        <v>1699</v>
      </c>
      <c r="E3285" s="141" t="s">
        <v>1700</v>
      </c>
      <c r="F3285" s="141" t="s">
        <v>1701</v>
      </c>
      <c r="G3285" s="141" t="s">
        <v>1702</v>
      </c>
      <c r="H3285" s="141" t="s">
        <v>1703</v>
      </c>
      <c r="I3285" s="137">
        <v>1.25549</v>
      </c>
      <c r="J3285" s="134" t="s">
        <v>1704</v>
      </c>
      <c r="K3285" s="136">
        <v>98.79</v>
      </c>
      <c r="L3285" s="136">
        <v>0.52200000000000002</v>
      </c>
      <c r="M3285" s="136">
        <v>1.4059999999999999</v>
      </c>
      <c r="N3285" s="136">
        <v>3.9710000000000001</v>
      </c>
      <c r="O3285" s="136">
        <v>40.619999999999997</v>
      </c>
      <c r="P3285" s="136">
        <v>335</v>
      </c>
      <c r="Q3285" s="136">
        <v>0.22</v>
      </c>
      <c r="R3285" s="136">
        <v>2.379</v>
      </c>
      <c r="S3285" s="136">
        <v>15.31</v>
      </c>
    </row>
    <row r="3286" spans="1:19" ht="11.25" thickBot="1" x14ac:dyDescent="0.2">
      <c r="A3286" s="112"/>
    </row>
    <row r="3287" spans="1:19" ht="11.25" thickBot="1" x14ac:dyDescent="0.2">
      <c r="A3287" s="138" t="s">
        <v>364</v>
      </c>
      <c r="B3287" s="112"/>
      <c r="C3287" s="141" t="s">
        <v>1705</v>
      </c>
      <c r="D3287" s="141" t="s">
        <v>1706</v>
      </c>
      <c r="E3287" s="141" t="s">
        <v>1707</v>
      </c>
      <c r="F3287" s="141" t="s">
        <v>1708</v>
      </c>
      <c r="G3287" s="141" t="s">
        <v>1709</v>
      </c>
      <c r="H3287" s="141" t="s">
        <v>1710</v>
      </c>
      <c r="I3287" s="137">
        <v>1.2829999999999999E-2</v>
      </c>
      <c r="J3287" s="134" t="s">
        <v>1711</v>
      </c>
      <c r="K3287" s="136">
        <v>0.45900000000000002</v>
      </c>
      <c r="L3287" s="136">
        <v>3.9E-2</v>
      </c>
      <c r="M3287" s="136">
        <v>1.4E-2</v>
      </c>
      <c r="N3287" s="136">
        <v>4.9000000000000002E-2</v>
      </c>
      <c r="O3287" s="136">
        <v>0.06</v>
      </c>
      <c r="P3287" s="136">
        <v>2.8439999999999999</v>
      </c>
      <c r="Q3287" s="136">
        <v>4.0000000000000001E-3</v>
      </c>
      <c r="R3287" s="136">
        <v>2.7E-2</v>
      </c>
      <c r="S3287" s="136">
        <v>0.10299999999999999</v>
      </c>
    </row>
    <row r="3288" spans="1:19" ht="11.25" thickBot="1" x14ac:dyDescent="0.2">
      <c r="A3288" s="112"/>
    </row>
    <row r="3289" spans="1:19" ht="11.25" thickBot="1" x14ac:dyDescent="0.2">
      <c r="A3289" s="139" t="s">
        <v>366</v>
      </c>
      <c r="B3289" s="112"/>
      <c r="C3289" s="141" t="s">
        <v>1712</v>
      </c>
      <c r="D3289" s="141" t="s">
        <v>1593</v>
      </c>
      <c r="E3289" s="141" t="s">
        <v>1713</v>
      </c>
      <c r="F3289" s="141" t="s">
        <v>1493</v>
      </c>
      <c r="G3289" s="141" t="s">
        <v>1714</v>
      </c>
      <c r="H3289" s="141" t="s">
        <v>1715</v>
      </c>
      <c r="I3289" s="140">
        <v>1.022</v>
      </c>
      <c r="J3289" s="134" t="s">
        <v>1716</v>
      </c>
      <c r="K3289" s="136">
        <v>0.46500000000000002</v>
      </c>
      <c r="L3289" s="136">
        <v>7.3760000000000003</v>
      </c>
      <c r="M3289" s="136">
        <v>0.96199999999999997</v>
      </c>
      <c r="N3289" s="136">
        <v>1.2410000000000001</v>
      </c>
      <c r="O3289" s="136">
        <v>0.14699999999999999</v>
      </c>
      <c r="P3289" s="136">
        <v>0.84899999999999998</v>
      </c>
      <c r="Q3289" s="136">
        <v>1.841</v>
      </c>
      <c r="R3289" s="136">
        <v>1.1519999999999999</v>
      </c>
      <c r="S3289" s="136">
        <v>0.67</v>
      </c>
    </row>
    <row r="3290" spans="1:19" ht="11.25" thickBot="1" x14ac:dyDescent="0.2">
      <c r="A3290" s="112"/>
    </row>
    <row r="3291" spans="1:19" ht="11.25" thickBot="1" x14ac:dyDescent="0.2">
      <c r="A3291" s="106" t="s">
        <v>357</v>
      </c>
      <c r="B3291" s="106" t="s">
        <v>358</v>
      </c>
      <c r="C3291" s="130" t="s">
        <v>17</v>
      </c>
      <c r="D3291" s="130" t="s">
        <v>18</v>
      </c>
      <c r="E3291" s="131" t="s">
        <v>19</v>
      </c>
      <c r="F3291" s="131" t="s">
        <v>20</v>
      </c>
      <c r="G3291" s="130" t="s">
        <v>21</v>
      </c>
      <c r="H3291" s="130" t="s">
        <v>22</v>
      </c>
      <c r="I3291" s="130" t="s">
        <v>23</v>
      </c>
      <c r="J3291" s="130" t="s">
        <v>24</v>
      </c>
      <c r="K3291" s="131" t="s">
        <v>25</v>
      </c>
      <c r="L3291" s="131" t="s">
        <v>26</v>
      </c>
      <c r="M3291" s="130" t="s">
        <v>27</v>
      </c>
      <c r="N3291" s="130" t="s">
        <v>28</v>
      </c>
      <c r="O3291" s="130" t="s">
        <v>29</v>
      </c>
      <c r="P3291" s="130" t="s">
        <v>30</v>
      </c>
      <c r="Q3291" s="130" t="s">
        <v>31</v>
      </c>
      <c r="R3291" s="130" t="s">
        <v>32</v>
      </c>
      <c r="S3291" s="130" t="s">
        <v>33</v>
      </c>
    </row>
    <row r="3292" spans="1:19" ht="11.25" thickBot="1" x14ac:dyDescent="0.2">
      <c r="A3292" s="112"/>
      <c r="B3292" s="112"/>
      <c r="C3292" s="130" t="s">
        <v>111</v>
      </c>
      <c r="D3292" s="130" t="s">
        <v>111</v>
      </c>
      <c r="E3292" s="131" t="s">
        <v>111</v>
      </c>
      <c r="F3292" s="131" t="s">
        <v>111</v>
      </c>
      <c r="G3292" s="130" t="s">
        <v>111</v>
      </c>
      <c r="H3292" s="130" t="s">
        <v>111</v>
      </c>
      <c r="I3292" s="130" t="s">
        <v>111</v>
      </c>
      <c r="J3292" s="130" t="s">
        <v>111</v>
      </c>
      <c r="K3292" s="131" t="s">
        <v>111</v>
      </c>
      <c r="L3292" s="131" t="s">
        <v>111</v>
      </c>
      <c r="M3292" s="130" t="s">
        <v>111</v>
      </c>
      <c r="N3292" s="130" t="s">
        <v>111</v>
      </c>
      <c r="O3292" s="130" t="s">
        <v>111</v>
      </c>
      <c r="P3292" s="130" t="s">
        <v>111</v>
      </c>
      <c r="Q3292" s="130" t="s">
        <v>111</v>
      </c>
      <c r="R3292" s="130" t="s">
        <v>111</v>
      </c>
      <c r="S3292" s="130" t="s">
        <v>111</v>
      </c>
    </row>
    <row r="3293" spans="1:19" ht="11.25" thickBot="1" x14ac:dyDescent="0.2">
      <c r="A3293" s="107">
        <v>1</v>
      </c>
      <c r="B3293" s="132">
        <v>0.5455902777777778</v>
      </c>
      <c r="C3293" s="108">
        <v>8.1959999999999997</v>
      </c>
      <c r="D3293" s="108">
        <v>0.85899999999999999</v>
      </c>
      <c r="E3293" s="133">
        <v>1.1254200000000001</v>
      </c>
      <c r="F3293" s="133">
        <v>1.0254300000000001</v>
      </c>
      <c r="G3293" s="108">
        <v>0.11899999999999999</v>
      </c>
      <c r="H3293" s="108">
        <v>2.56</v>
      </c>
      <c r="I3293" s="108">
        <v>10.14</v>
      </c>
      <c r="J3293" s="141" t="s">
        <v>1717</v>
      </c>
      <c r="K3293" s="133">
        <v>1.2057599999999999</v>
      </c>
      <c r="L3293" s="134" t="s">
        <v>1718</v>
      </c>
      <c r="M3293" s="108">
        <v>4.7E-2</v>
      </c>
      <c r="N3293" s="108">
        <v>0.79800000000000004</v>
      </c>
      <c r="O3293" s="108">
        <v>2E-3</v>
      </c>
      <c r="P3293" s="108">
        <v>6.0000000000000001E-3</v>
      </c>
      <c r="Q3293" s="108">
        <v>7.4999999999999997E-2</v>
      </c>
      <c r="R3293" s="108">
        <v>0.17299999999999999</v>
      </c>
      <c r="S3293" s="108">
        <v>7.4999999999999997E-2</v>
      </c>
    </row>
    <row r="3294" spans="1:19" ht="11.25" thickBot="1" x14ac:dyDescent="0.2">
      <c r="A3294" s="112"/>
    </row>
    <row r="3295" spans="1:19" ht="11.25" thickBot="1" x14ac:dyDescent="0.2">
      <c r="A3295" s="107">
        <v>2</v>
      </c>
      <c r="B3295" s="132">
        <v>0.54577546296296298</v>
      </c>
      <c r="C3295" s="108">
        <v>8.1989999999999998</v>
      </c>
      <c r="D3295" s="108">
        <v>0.87</v>
      </c>
      <c r="E3295" s="133">
        <v>1.14344</v>
      </c>
      <c r="F3295" s="133">
        <v>1.03054</v>
      </c>
      <c r="G3295" s="108">
        <v>1.6E-2</v>
      </c>
      <c r="H3295" s="108">
        <v>2.69</v>
      </c>
      <c r="I3295" s="108">
        <v>10.199999999999999</v>
      </c>
      <c r="J3295" s="141" t="s">
        <v>1719</v>
      </c>
      <c r="K3295" s="133">
        <v>1.22404</v>
      </c>
      <c r="L3295" s="134" t="s">
        <v>1720</v>
      </c>
      <c r="M3295" s="108">
        <v>4.3999999999999997E-2</v>
      </c>
      <c r="N3295" s="108">
        <v>0.83899999999999997</v>
      </c>
      <c r="O3295" s="108">
        <v>2E-3</v>
      </c>
      <c r="P3295" s="108">
        <v>5.0000000000000001E-3</v>
      </c>
      <c r="Q3295" s="108">
        <v>7.0999999999999994E-2</v>
      </c>
      <c r="R3295" s="108">
        <v>0.13700000000000001</v>
      </c>
      <c r="S3295" s="108">
        <v>8.2000000000000003E-2</v>
      </c>
    </row>
    <row r="3296" spans="1:19" ht="11.25" thickBot="1" x14ac:dyDescent="0.2">
      <c r="A3296" s="112"/>
    </row>
    <row r="3297" spans="1:19" ht="11.25" thickBot="1" x14ac:dyDescent="0.2">
      <c r="A3297" s="107">
        <v>3</v>
      </c>
      <c r="B3297" s="132">
        <v>0.54594907407407411</v>
      </c>
      <c r="C3297" s="108">
        <v>8.2360000000000007</v>
      </c>
      <c r="D3297" s="108">
        <v>0.85299999999999998</v>
      </c>
      <c r="E3297" s="133">
        <v>1.1581600000000001</v>
      </c>
      <c r="F3297" s="133">
        <v>1.04277</v>
      </c>
      <c r="G3297" s="108">
        <v>0.19800000000000001</v>
      </c>
      <c r="H3297" s="108">
        <v>2.6459999999999999</v>
      </c>
      <c r="I3297" s="108">
        <v>10.210000000000001</v>
      </c>
      <c r="J3297" s="141" t="s">
        <v>1721</v>
      </c>
      <c r="K3297" s="133">
        <v>1.23268</v>
      </c>
      <c r="L3297" s="134" t="s">
        <v>1722</v>
      </c>
      <c r="M3297" s="108">
        <v>4.1000000000000002E-2</v>
      </c>
      <c r="N3297" s="108">
        <v>0.83099999999999996</v>
      </c>
      <c r="O3297" s="108">
        <v>1E-3</v>
      </c>
      <c r="P3297" s="108">
        <v>5.0000000000000001E-3</v>
      </c>
      <c r="Q3297" s="108">
        <v>7.5999999999999998E-2</v>
      </c>
      <c r="R3297" s="108">
        <v>0.13400000000000001</v>
      </c>
      <c r="S3297" s="108">
        <v>7.5999999999999998E-2</v>
      </c>
    </row>
    <row r="3298" spans="1:19" ht="11.25" thickBot="1" x14ac:dyDescent="0.2">
      <c r="A3298" s="112"/>
    </row>
    <row r="3299" spans="1:19" ht="11.25" thickBot="1" x14ac:dyDescent="0.2">
      <c r="A3299" s="135" t="s">
        <v>362</v>
      </c>
      <c r="B3299" s="112"/>
      <c r="C3299" s="136">
        <v>8.2100000000000009</v>
      </c>
      <c r="D3299" s="136">
        <v>0.86099999999999999</v>
      </c>
      <c r="E3299" s="137">
        <v>1.1423399999999999</v>
      </c>
      <c r="F3299" s="137">
        <v>1.03291</v>
      </c>
      <c r="G3299" s="136">
        <v>0.111</v>
      </c>
      <c r="H3299" s="136">
        <v>2.6320000000000001</v>
      </c>
      <c r="I3299" s="136">
        <v>10.18</v>
      </c>
      <c r="J3299" s="141" t="s">
        <v>1723</v>
      </c>
      <c r="K3299" s="137">
        <v>1.2208300000000001</v>
      </c>
      <c r="L3299" s="134" t="s">
        <v>1724</v>
      </c>
      <c r="M3299" s="136">
        <v>4.3999999999999997E-2</v>
      </c>
      <c r="N3299" s="136">
        <v>0.82299999999999995</v>
      </c>
      <c r="O3299" s="136">
        <v>2E-3</v>
      </c>
      <c r="P3299" s="136">
        <v>6.0000000000000001E-3</v>
      </c>
      <c r="Q3299" s="136">
        <v>7.3999999999999996E-2</v>
      </c>
      <c r="R3299" s="136">
        <v>0.14799999999999999</v>
      </c>
      <c r="S3299" s="136">
        <v>7.8E-2</v>
      </c>
    </row>
    <row r="3300" spans="1:19" ht="11.25" thickBot="1" x14ac:dyDescent="0.2">
      <c r="A3300" s="112"/>
    </row>
    <row r="3301" spans="1:19" ht="11.25" thickBot="1" x14ac:dyDescent="0.2">
      <c r="A3301" s="138" t="s">
        <v>364</v>
      </c>
      <c r="B3301" s="112"/>
      <c r="C3301" s="136">
        <v>2.1999999999999999E-2</v>
      </c>
      <c r="D3301" s="136">
        <v>8.9999999999999993E-3</v>
      </c>
      <c r="E3301" s="137">
        <v>1.6400000000000001E-2</v>
      </c>
      <c r="F3301" s="137">
        <v>8.9099999999999995E-3</v>
      </c>
      <c r="G3301" s="136">
        <v>9.0999999999999998E-2</v>
      </c>
      <c r="H3301" s="136">
        <v>6.6000000000000003E-2</v>
      </c>
      <c r="I3301" s="136">
        <v>3.9E-2</v>
      </c>
      <c r="J3301" s="141" t="s">
        <v>1725</v>
      </c>
      <c r="K3301" s="137">
        <v>1.374E-2</v>
      </c>
      <c r="L3301" s="134" t="s">
        <v>1726</v>
      </c>
      <c r="M3301" s="136">
        <v>3.0000000000000001E-3</v>
      </c>
      <c r="N3301" s="136">
        <v>2.1999999999999999E-2</v>
      </c>
      <c r="O3301" s="136">
        <v>0</v>
      </c>
      <c r="P3301" s="136">
        <v>1E-3</v>
      </c>
      <c r="Q3301" s="136">
        <v>3.0000000000000001E-3</v>
      </c>
      <c r="R3301" s="136">
        <v>2.1999999999999999E-2</v>
      </c>
      <c r="S3301" s="136">
        <v>4.0000000000000001E-3</v>
      </c>
    </row>
    <row r="3302" spans="1:19" ht="11.25" thickBot="1" x14ac:dyDescent="0.2">
      <c r="A3302" s="112"/>
    </row>
    <row r="3303" spans="1:19" ht="11.25" thickBot="1" x14ac:dyDescent="0.2">
      <c r="A3303" s="139" t="s">
        <v>366</v>
      </c>
      <c r="B3303" s="112"/>
      <c r="C3303" s="136">
        <v>0.26600000000000001</v>
      </c>
      <c r="D3303" s="136">
        <v>1.024</v>
      </c>
      <c r="E3303" s="140">
        <v>1.4359999999999999</v>
      </c>
      <c r="F3303" s="140">
        <v>0.86199999999999999</v>
      </c>
      <c r="G3303" s="136">
        <v>82</v>
      </c>
      <c r="H3303" s="136">
        <v>2.5049999999999999</v>
      </c>
      <c r="I3303" s="136">
        <v>0.38400000000000001</v>
      </c>
      <c r="J3303" s="141" t="s">
        <v>1727</v>
      </c>
      <c r="K3303" s="140">
        <v>1.1259999999999999</v>
      </c>
      <c r="L3303" s="134" t="s">
        <v>1728</v>
      </c>
      <c r="M3303" s="136">
        <v>7.1660000000000004</v>
      </c>
      <c r="N3303" s="136">
        <v>2.6680000000000001</v>
      </c>
      <c r="O3303" s="136">
        <v>18.510000000000002</v>
      </c>
      <c r="P3303" s="136">
        <v>10.5</v>
      </c>
      <c r="Q3303" s="136">
        <v>3.4580000000000002</v>
      </c>
      <c r="R3303" s="136">
        <v>14.92</v>
      </c>
      <c r="S3303" s="136">
        <v>4.8019999999999996</v>
      </c>
    </row>
    <row r="3304" spans="1:19" ht="11.25" thickBot="1" x14ac:dyDescent="0.2">
      <c r="A3304" s="112"/>
    </row>
    <row r="3305" spans="1:19" ht="11.25" thickBot="1" x14ac:dyDescent="0.2">
      <c r="A3305" s="106" t="s">
        <v>357</v>
      </c>
      <c r="B3305" s="106" t="s">
        <v>358</v>
      </c>
      <c r="C3305" s="131" t="s">
        <v>34</v>
      </c>
      <c r="D3305" s="131" t="s">
        <v>35</v>
      </c>
      <c r="E3305" s="130" t="s">
        <v>36</v>
      </c>
      <c r="F3305" s="130" t="s">
        <v>37</v>
      </c>
      <c r="G3305" s="130" t="s">
        <v>38</v>
      </c>
      <c r="H3305" s="130" t="s">
        <v>39</v>
      </c>
      <c r="I3305" s="130" t="s">
        <v>40</v>
      </c>
      <c r="J3305" s="130" t="s">
        <v>41</v>
      </c>
      <c r="K3305" s="130" t="s">
        <v>42</v>
      </c>
      <c r="L3305" s="130" t="s">
        <v>43</v>
      </c>
      <c r="M3305" s="130" t="s">
        <v>44</v>
      </c>
      <c r="N3305" s="130" t="s">
        <v>45</v>
      </c>
      <c r="O3305" s="130" t="s">
        <v>46</v>
      </c>
      <c r="P3305" s="130" t="s">
        <v>47</v>
      </c>
      <c r="Q3305" s="130" t="s">
        <v>48</v>
      </c>
      <c r="R3305" s="130" t="s">
        <v>49</v>
      </c>
      <c r="S3305" s="130" t="s">
        <v>50</v>
      </c>
    </row>
    <row r="3306" spans="1:19" ht="11.25" thickBot="1" x14ac:dyDescent="0.2">
      <c r="A3306" s="112"/>
      <c r="B3306" s="112"/>
      <c r="C3306" s="131" t="s">
        <v>111</v>
      </c>
      <c r="D3306" s="131" t="s">
        <v>111</v>
      </c>
      <c r="E3306" s="130" t="s">
        <v>111</v>
      </c>
      <c r="F3306" s="130" t="s">
        <v>111</v>
      </c>
      <c r="G3306" s="130" t="s">
        <v>111</v>
      </c>
      <c r="H3306" s="130" t="s">
        <v>111</v>
      </c>
      <c r="I3306" s="130" t="s">
        <v>111</v>
      </c>
      <c r="J3306" s="130" t="s">
        <v>111</v>
      </c>
      <c r="K3306" s="130" t="s">
        <v>111</v>
      </c>
      <c r="L3306" s="130" t="s">
        <v>111</v>
      </c>
      <c r="M3306" s="130" t="s">
        <v>111</v>
      </c>
      <c r="N3306" s="130" t="s">
        <v>111</v>
      </c>
      <c r="O3306" s="130" t="s">
        <v>111</v>
      </c>
      <c r="P3306" s="130" t="s">
        <v>111</v>
      </c>
      <c r="Q3306" s="130" t="s">
        <v>111</v>
      </c>
      <c r="R3306" s="130" t="s">
        <v>111</v>
      </c>
      <c r="S3306" s="130" t="s">
        <v>111</v>
      </c>
    </row>
    <row r="3307" spans="1:19" ht="11.25" thickBot="1" x14ac:dyDescent="0.2">
      <c r="A3307" s="107">
        <v>1</v>
      </c>
      <c r="B3307" s="132">
        <v>0.5455902777777778</v>
      </c>
      <c r="C3307" s="133">
        <v>1.1164099999999999</v>
      </c>
      <c r="D3307" s="134" t="s">
        <v>1729</v>
      </c>
      <c r="E3307" s="108">
        <v>1.5009999999999999</v>
      </c>
      <c r="F3307" s="108">
        <v>4.8000000000000001E-2</v>
      </c>
      <c r="G3307" s="108">
        <v>1E-3</v>
      </c>
      <c r="H3307" s="108">
        <v>6.9000000000000006E-2</v>
      </c>
      <c r="I3307" s="108">
        <v>22.12</v>
      </c>
      <c r="J3307" s="108">
        <v>22.3</v>
      </c>
      <c r="K3307" s="108">
        <v>0.29199999999999998</v>
      </c>
      <c r="L3307" s="108">
        <v>0.53500000000000003</v>
      </c>
      <c r="M3307" s="108">
        <v>6.6000000000000003E-2</v>
      </c>
      <c r="N3307" s="108">
        <v>0.24099999999999999</v>
      </c>
      <c r="O3307" s="108">
        <v>4.4999999999999998E-2</v>
      </c>
      <c r="P3307" s="108">
        <v>1.2E-2</v>
      </c>
      <c r="Q3307" s="108">
        <v>4.2000000000000003E-2</v>
      </c>
      <c r="R3307" s="108">
        <v>6.0000000000000001E-3</v>
      </c>
      <c r="S3307" s="108">
        <v>3.2000000000000001E-2</v>
      </c>
    </row>
    <row r="3308" spans="1:19" ht="11.25" thickBot="1" x14ac:dyDescent="0.2">
      <c r="A3308" s="112"/>
    </row>
    <row r="3309" spans="1:19" ht="11.25" thickBot="1" x14ac:dyDescent="0.2">
      <c r="A3309" s="107">
        <v>2</v>
      </c>
      <c r="B3309" s="132">
        <v>0.54577546296296298</v>
      </c>
      <c r="C3309" s="133">
        <v>1.1288899999999999</v>
      </c>
      <c r="D3309" s="134" t="s">
        <v>1730</v>
      </c>
      <c r="E3309" s="108">
        <v>1.4850000000000001</v>
      </c>
      <c r="F3309" s="108">
        <v>4.8000000000000001E-2</v>
      </c>
      <c r="G3309" s="108">
        <v>1E-3</v>
      </c>
      <c r="H3309" s="108">
        <v>7.0999999999999994E-2</v>
      </c>
      <c r="I3309" s="108">
        <v>22.15</v>
      </c>
      <c r="J3309" s="108">
        <v>22.18</v>
      </c>
      <c r="K3309" s="108">
        <v>0.28999999999999998</v>
      </c>
      <c r="L3309" s="108">
        <v>0.54700000000000004</v>
      </c>
      <c r="M3309" s="108">
        <v>6.4000000000000001E-2</v>
      </c>
      <c r="N3309" s="108">
        <v>0.24399999999999999</v>
      </c>
      <c r="O3309" s="108">
        <v>4.4999999999999998E-2</v>
      </c>
      <c r="P3309" s="108">
        <v>1.2E-2</v>
      </c>
      <c r="Q3309" s="108">
        <v>4.3999999999999997E-2</v>
      </c>
      <c r="R3309" s="108">
        <v>5.0000000000000001E-3</v>
      </c>
      <c r="S3309" s="108">
        <v>3.2000000000000001E-2</v>
      </c>
    </row>
    <row r="3310" spans="1:19" ht="11.25" thickBot="1" x14ac:dyDescent="0.2">
      <c r="A3310" s="112"/>
    </row>
    <row r="3311" spans="1:19" ht="11.25" thickBot="1" x14ac:dyDescent="0.2">
      <c r="A3311" s="107">
        <v>3</v>
      </c>
      <c r="B3311" s="132">
        <v>0.54594907407407411</v>
      </c>
      <c r="C3311" s="133">
        <v>1.1375900000000001</v>
      </c>
      <c r="D3311" s="134" t="s">
        <v>1731</v>
      </c>
      <c r="E3311" s="108">
        <v>1.5</v>
      </c>
      <c r="F3311" s="108">
        <v>4.3999999999999997E-2</v>
      </c>
      <c r="G3311" s="108">
        <v>5.0000000000000001E-3</v>
      </c>
      <c r="H3311" s="108">
        <v>7.0000000000000007E-2</v>
      </c>
      <c r="I3311" s="108">
        <v>22.19</v>
      </c>
      <c r="J3311" s="108">
        <v>22.3</v>
      </c>
      <c r="K3311" s="108">
        <v>0.29199999999999998</v>
      </c>
      <c r="L3311" s="108">
        <v>0.54800000000000004</v>
      </c>
      <c r="M3311" s="108">
        <v>6.5000000000000002E-2</v>
      </c>
      <c r="N3311" s="108">
        <v>0.23499999999999999</v>
      </c>
      <c r="O3311" s="108">
        <v>4.8000000000000001E-2</v>
      </c>
      <c r="P3311" s="108">
        <v>1.2E-2</v>
      </c>
      <c r="Q3311" s="108">
        <v>0.04</v>
      </c>
      <c r="R3311" s="108">
        <v>6.0000000000000001E-3</v>
      </c>
      <c r="S3311" s="108">
        <v>2.8000000000000001E-2</v>
      </c>
    </row>
    <row r="3312" spans="1:19" ht="11.25" thickBot="1" x14ac:dyDescent="0.2">
      <c r="A3312" s="112"/>
    </row>
    <row r="3313" spans="1:19" ht="11.25" thickBot="1" x14ac:dyDescent="0.2">
      <c r="A3313" s="135" t="s">
        <v>362</v>
      </c>
      <c r="B3313" s="112"/>
      <c r="C3313" s="137">
        <v>1.1276299999999999</v>
      </c>
      <c r="D3313" s="134" t="s">
        <v>1732</v>
      </c>
      <c r="E3313" s="136">
        <v>1.4950000000000001</v>
      </c>
      <c r="F3313" s="136">
        <v>4.7E-2</v>
      </c>
      <c r="G3313" s="136">
        <v>3.0000000000000001E-3</v>
      </c>
      <c r="H3313" s="136">
        <v>7.0000000000000007E-2</v>
      </c>
      <c r="I3313" s="136">
        <v>22.15</v>
      </c>
      <c r="J3313" s="136">
        <v>22.26</v>
      </c>
      <c r="K3313" s="136">
        <v>0.29099999999999998</v>
      </c>
      <c r="L3313" s="136">
        <v>0.54300000000000004</v>
      </c>
      <c r="M3313" s="136">
        <v>6.5000000000000002E-2</v>
      </c>
      <c r="N3313" s="136">
        <v>0.24</v>
      </c>
      <c r="O3313" s="136">
        <v>4.5999999999999999E-2</v>
      </c>
      <c r="P3313" s="136">
        <v>1.2E-2</v>
      </c>
      <c r="Q3313" s="136">
        <v>4.2000000000000003E-2</v>
      </c>
      <c r="R3313" s="136">
        <v>6.0000000000000001E-3</v>
      </c>
      <c r="S3313" s="136">
        <v>0.03</v>
      </c>
    </row>
    <row r="3314" spans="1:19" ht="11.25" thickBot="1" x14ac:dyDescent="0.2">
      <c r="A3314" s="112"/>
    </row>
    <row r="3315" spans="1:19" ht="11.25" thickBot="1" x14ac:dyDescent="0.2">
      <c r="A3315" s="138" t="s">
        <v>364</v>
      </c>
      <c r="B3315" s="112"/>
      <c r="C3315" s="137">
        <v>1.064E-2</v>
      </c>
      <c r="D3315" s="134" t="s">
        <v>1674</v>
      </c>
      <c r="E3315" s="136">
        <v>8.9999999999999993E-3</v>
      </c>
      <c r="F3315" s="136">
        <v>2E-3</v>
      </c>
      <c r="G3315" s="136">
        <v>2E-3</v>
      </c>
      <c r="H3315" s="136">
        <v>1E-3</v>
      </c>
      <c r="I3315" s="136">
        <v>3.7999999999999999E-2</v>
      </c>
      <c r="J3315" s="136">
        <v>6.9000000000000006E-2</v>
      </c>
      <c r="K3315" s="136">
        <v>1E-3</v>
      </c>
      <c r="L3315" s="136">
        <v>7.0000000000000001E-3</v>
      </c>
      <c r="M3315" s="136">
        <v>1E-3</v>
      </c>
      <c r="N3315" s="136">
        <v>5.0000000000000001E-3</v>
      </c>
      <c r="O3315" s="136">
        <v>1E-3</v>
      </c>
      <c r="P3315" s="136">
        <v>0</v>
      </c>
      <c r="Q3315" s="136">
        <v>2E-3</v>
      </c>
      <c r="R3315" s="136">
        <v>0</v>
      </c>
      <c r="S3315" s="136">
        <v>2E-3</v>
      </c>
    </row>
    <row r="3316" spans="1:19" ht="11.25" thickBot="1" x14ac:dyDescent="0.2">
      <c r="A3316" s="112"/>
    </row>
    <row r="3317" spans="1:19" ht="11.25" thickBot="1" x14ac:dyDescent="0.2">
      <c r="A3317" s="139" t="s">
        <v>366</v>
      </c>
      <c r="B3317" s="112"/>
      <c r="C3317" s="140">
        <v>0.94399999999999995</v>
      </c>
      <c r="D3317" s="134" t="s">
        <v>1396</v>
      </c>
      <c r="E3317" s="136">
        <v>0.61699999999999999</v>
      </c>
      <c r="F3317" s="136">
        <v>4.6349999999999998</v>
      </c>
      <c r="G3317" s="136">
        <v>88.43</v>
      </c>
      <c r="H3317" s="136">
        <v>1.1180000000000001</v>
      </c>
      <c r="I3317" s="136">
        <v>0.17</v>
      </c>
      <c r="J3317" s="136">
        <v>0.308</v>
      </c>
      <c r="K3317" s="136">
        <v>0.35899999999999999</v>
      </c>
      <c r="L3317" s="136">
        <v>1.2949999999999999</v>
      </c>
      <c r="M3317" s="136">
        <v>1.6910000000000001</v>
      </c>
      <c r="N3317" s="136">
        <v>1.9350000000000001</v>
      </c>
      <c r="O3317" s="136">
        <v>3.226</v>
      </c>
      <c r="P3317" s="136">
        <v>1.921</v>
      </c>
      <c r="Q3317" s="136">
        <v>4.1790000000000003</v>
      </c>
      <c r="R3317" s="136">
        <v>8.4169999999999998</v>
      </c>
      <c r="S3317" s="136">
        <v>6.4889999999999999</v>
      </c>
    </row>
    <row r="3318" spans="1:19" ht="11.25" thickBot="1" x14ac:dyDescent="0.2">
      <c r="A3318" s="112"/>
    </row>
    <row r="3319" spans="1:19" ht="11.25" thickBot="1" x14ac:dyDescent="0.2">
      <c r="A3319" s="106" t="s">
        <v>357</v>
      </c>
      <c r="B3319" s="106" t="s">
        <v>358</v>
      </c>
      <c r="C3319" s="130" t="s">
        <v>51</v>
      </c>
      <c r="D3319" s="130" t="s">
        <v>52</v>
      </c>
      <c r="E3319" s="130" t="s">
        <v>53</v>
      </c>
      <c r="F3319" s="130" t="s">
        <v>54</v>
      </c>
      <c r="G3319" s="130" t="s">
        <v>55</v>
      </c>
      <c r="H3319" s="130" t="s">
        <v>56</v>
      </c>
      <c r="I3319" s="130" t="s">
        <v>57</v>
      </c>
      <c r="J3319" s="130" t="s">
        <v>58</v>
      </c>
      <c r="K3319" s="130" t="s">
        <v>59</v>
      </c>
      <c r="L3319" s="130" t="s">
        <v>60</v>
      </c>
      <c r="M3319" s="130" t="s">
        <v>61</v>
      </c>
      <c r="N3319" s="130" t="s">
        <v>62</v>
      </c>
      <c r="O3319" s="130" t="s">
        <v>63</v>
      </c>
      <c r="P3319" s="130" t="s">
        <v>64</v>
      </c>
      <c r="Q3319" s="131" t="s">
        <v>65</v>
      </c>
      <c r="R3319" s="131" t="s">
        <v>66</v>
      </c>
      <c r="S3319" s="130" t="s">
        <v>67</v>
      </c>
    </row>
    <row r="3320" spans="1:19" ht="11.25" thickBot="1" x14ac:dyDescent="0.2">
      <c r="A3320" s="112"/>
      <c r="B3320" s="112"/>
      <c r="C3320" s="130" t="s">
        <v>111</v>
      </c>
      <c r="D3320" s="130" t="s">
        <v>111</v>
      </c>
      <c r="E3320" s="130" t="s">
        <v>111</v>
      </c>
      <c r="F3320" s="130" t="s">
        <v>111</v>
      </c>
      <c r="G3320" s="130" t="s">
        <v>111</v>
      </c>
      <c r="H3320" s="130" t="s">
        <v>111</v>
      </c>
      <c r="I3320" s="130" t="s">
        <v>111</v>
      </c>
      <c r="J3320" s="130" t="s">
        <v>111</v>
      </c>
      <c r="K3320" s="130" t="s">
        <v>111</v>
      </c>
      <c r="L3320" s="130" t="s">
        <v>111</v>
      </c>
      <c r="M3320" s="130" t="s">
        <v>111</v>
      </c>
      <c r="N3320" s="130" t="s">
        <v>111</v>
      </c>
      <c r="O3320" s="130" t="s">
        <v>111</v>
      </c>
      <c r="P3320" s="130" t="s">
        <v>111</v>
      </c>
      <c r="Q3320" s="131" t="s">
        <v>111</v>
      </c>
      <c r="R3320" s="131" t="s">
        <v>111</v>
      </c>
      <c r="S3320" s="130" t="s">
        <v>111</v>
      </c>
    </row>
    <row r="3321" spans="1:19" ht="11.25" thickBot="1" x14ac:dyDescent="0.2">
      <c r="A3321" s="107">
        <v>1</v>
      </c>
      <c r="B3321" s="132">
        <v>0.5455902777777778</v>
      </c>
      <c r="C3321" s="108">
        <v>6.0000000000000001E-3</v>
      </c>
      <c r="D3321" s="108">
        <v>1.6E-2</v>
      </c>
      <c r="E3321" s="108">
        <v>2E-3</v>
      </c>
      <c r="F3321" s="108">
        <v>1.4E-2</v>
      </c>
      <c r="G3321" s="108">
        <v>2E-3</v>
      </c>
      <c r="H3321" s="108">
        <v>1E-3</v>
      </c>
      <c r="I3321" s="108">
        <v>0.1</v>
      </c>
      <c r="J3321" s="108">
        <v>9.7000000000000003E-2</v>
      </c>
      <c r="K3321" s="108">
        <v>9.8000000000000004E-2</v>
      </c>
      <c r="L3321" s="108">
        <v>0</v>
      </c>
      <c r="M3321" s="108">
        <v>0</v>
      </c>
      <c r="N3321" s="108">
        <v>0.121</v>
      </c>
      <c r="O3321" s="108">
        <v>3.0000000000000001E-3</v>
      </c>
      <c r="P3321" s="108">
        <v>0.58599999999999997</v>
      </c>
      <c r="Q3321" s="133">
        <v>0.99475999999999998</v>
      </c>
      <c r="R3321" s="134" t="s">
        <v>1733</v>
      </c>
      <c r="S3321" s="108">
        <v>8.2000000000000003E-2</v>
      </c>
    </row>
    <row r="3322" spans="1:19" ht="11.25" thickBot="1" x14ac:dyDescent="0.2">
      <c r="A3322" s="112"/>
    </row>
    <row r="3323" spans="1:19" ht="11.25" thickBot="1" x14ac:dyDescent="0.2">
      <c r="A3323" s="107">
        <v>2</v>
      </c>
      <c r="B3323" s="132">
        <v>0.54577546296296298</v>
      </c>
      <c r="C3323" s="108">
        <v>6.0000000000000001E-3</v>
      </c>
      <c r="D3323" s="108">
        <v>1.6E-2</v>
      </c>
      <c r="E3323" s="108">
        <v>2E-3</v>
      </c>
      <c r="F3323" s="108">
        <v>1.0999999999999999E-2</v>
      </c>
      <c r="G3323" s="108">
        <v>2E-3</v>
      </c>
      <c r="H3323" s="108">
        <v>1E-3</v>
      </c>
      <c r="I3323" s="108">
        <v>0.109</v>
      </c>
      <c r="J3323" s="108">
        <v>9.8000000000000004E-2</v>
      </c>
      <c r="K3323" s="108">
        <v>0.10299999999999999</v>
      </c>
      <c r="L3323" s="108">
        <v>0</v>
      </c>
      <c r="M3323" s="108">
        <v>0</v>
      </c>
      <c r="N3323" s="108">
        <v>0.112</v>
      </c>
      <c r="O3323" s="108">
        <v>3.0000000000000001E-3</v>
      </c>
      <c r="P3323" s="108">
        <v>0.57999999999999996</v>
      </c>
      <c r="Q3323" s="133">
        <v>1.00919</v>
      </c>
      <c r="R3323" s="134" t="s">
        <v>1734</v>
      </c>
      <c r="S3323" s="108">
        <v>0.08</v>
      </c>
    </row>
    <row r="3324" spans="1:19" ht="11.25" thickBot="1" x14ac:dyDescent="0.2">
      <c r="A3324" s="112"/>
    </row>
    <row r="3325" spans="1:19" ht="11.25" thickBot="1" x14ac:dyDescent="0.2">
      <c r="A3325" s="107">
        <v>3</v>
      </c>
      <c r="B3325" s="132">
        <v>0.54594907407407411</v>
      </c>
      <c r="C3325" s="108">
        <v>6.0000000000000001E-3</v>
      </c>
      <c r="D3325" s="108">
        <v>1.6E-2</v>
      </c>
      <c r="E3325" s="108">
        <v>2E-3</v>
      </c>
      <c r="F3325" s="108">
        <v>1.2999999999999999E-2</v>
      </c>
      <c r="G3325" s="108">
        <v>2E-3</v>
      </c>
      <c r="H3325" s="108">
        <v>1E-3</v>
      </c>
      <c r="I3325" s="108">
        <v>0.10299999999999999</v>
      </c>
      <c r="J3325" s="108">
        <v>0.1</v>
      </c>
      <c r="K3325" s="108">
        <v>0.10100000000000001</v>
      </c>
      <c r="L3325" s="108">
        <v>0</v>
      </c>
      <c r="M3325" s="108">
        <v>0</v>
      </c>
      <c r="N3325" s="108">
        <v>0.115</v>
      </c>
      <c r="O3325" s="108">
        <v>3.0000000000000001E-3</v>
      </c>
      <c r="P3325" s="108">
        <v>0.57799999999999996</v>
      </c>
      <c r="Q3325" s="133">
        <v>1.0175799999999999</v>
      </c>
      <c r="R3325" s="134" t="s">
        <v>1735</v>
      </c>
      <c r="S3325" s="108">
        <v>8.2000000000000003E-2</v>
      </c>
    </row>
    <row r="3326" spans="1:19" ht="11.25" thickBot="1" x14ac:dyDescent="0.2">
      <c r="A3326" s="112"/>
    </row>
    <row r="3327" spans="1:19" ht="11.25" thickBot="1" x14ac:dyDescent="0.2">
      <c r="A3327" s="135" t="s">
        <v>362</v>
      </c>
      <c r="B3327" s="112"/>
      <c r="C3327" s="136">
        <v>6.0000000000000001E-3</v>
      </c>
      <c r="D3327" s="136">
        <v>1.6E-2</v>
      </c>
      <c r="E3327" s="136">
        <v>2E-3</v>
      </c>
      <c r="F3327" s="136">
        <v>1.2E-2</v>
      </c>
      <c r="G3327" s="136">
        <v>2E-3</v>
      </c>
      <c r="H3327" s="136">
        <v>1E-3</v>
      </c>
      <c r="I3327" s="136">
        <v>0.104</v>
      </c>
      <c r="J3327" s="136">
        <v>9.8000000000000004E-2</v>
      </c>
      <c r="K3327" s="136">
        <v>0.10100000000000001</v>
      </c>
      <c r="L3327" s="136">
        <v>0</v>
      </c>
      <c r="M3327" s="136">
        <v>0</v>
      </c>
      <c r="N3327" s="136">
        <v>0.11600000000000001</v>
      </c>
      <c r="O3327" s="136">
        <v>3.0000000000000001E-3</v>
      </c>
      <c r="P3327" s="136">
        <v>0.58099999999999996</v>
      </c>
      <c r="Q3327" s="137">
        <v>1.00718</v>
      </c>
      <c r="R3327" s="134" t="s">
        <v>1736</v>
      </c>
      <c r="S3327" s="136">
        <v>8.1000000000000003E-2</v>
      </c>
    </row>
    <row r="3328" spans="1:19" ht="11.25" thickBot="1" x14ac:dyDescent="0.2">
      <c r="A3328" s="112"/>
    </row>
    <row r="3329" spans="1:19" ht="11.25" thickBot="1" x14ac:dyDescent="0.2">
      <c r="A3329" s="138" t="s">
        <v>364</v>
      </c>
      <c r="B3329" s="112"/>
      <c r="C3329" s="136">
        <v>0</v>
      </c>
      <c r="D3329" s="136">
        <v>0</v>
      </c>
      <c r="E3329" s="136">
        <v>0</v>
      </c>
      <c r="F3329" s="136">
        <v>2E-3</v>
      </c>
      <c r="G3329" s="136">
        <v>0</v>
      </c>
      <c r="H3329" s="136">
        <v>0</v>
      </c>
      <c r="I3329" s="136">
        <v>5.0000000000000001E-3</v>
      </c>
      <c r="J3329" s="136">
        <v>1E-3</v>
      </c>
      <c r="K3329" s="136">
        <v>2E-3</v>
      </c>
      <c r="L3329" s="136">
        <v>0</v>
      </c>
      <c r="M3329" s="136">
        <v>0</v>
      </c>
      <c r="N3329" s="136">
        <v>5.0000000000000001E-3</v>
      </c>
      <c r="O3329" s="136">
        <v>0</v>
      </c>
      <c r="P3329" s="136">
        <v>4.0000000000000001E-3</v>
      </c>
      <c r="Q3329" s="137">
        <v>1.154E-2</v>
      </c>
      <c r="R3329" s="134" t="s">
        <v>1737</v>
      </c>
      <c r="S3329" s="136">
        <v>1E-3</v>
      </c>
    </row>
    <row r="3330" spans="1:19" ht="11.25" thickBot="1" x14ac:dyDescent="0.2">
      <c r="A3330" s="112"/>
    </row>
    <row r="3331" spans="1:19" ht="11.25" thickBot="1" x14ac:dyDescent="0.2">
      <c r="A3331" s="139" t="s">
        <v>366</v>
      </c>
      <c r="B3331" s="112"/>
      <c r="C3331" s="136">
        <v>1.268</v>
      </c>
      <c r="D3331" s="136">
        <v>1.909</v>
      </c>
      <c r="E3331" s="136">
        <v>16.16</v>
      </c>
      <c r="F3331" s="136">
        <v>14.28</v>
      </c>
      <c r="G3331" s="136">
        <v>8.6649999999999991</v>
      </c>
      <c r="H3331" s="136">
        <v>3.0840000000000001</v>
      </c>
      <c r="I3331" s="136">
        <v>4.3769999999999998</v>
      </c>
      <c r="J3331" s="136">
        <v>1.48</v>
      </c>
      <c r="K3331" s="136">
        <v>2.4489999999999998</v>
      </c>
      <c r="L3331" s="136">
        <v>5221</v>
      </c>
      <c r="M3331" s="136">
        <v>84.64</v>
      </c>
      <c r="N3331" s="136">
        <v>4.17</v>
      </c>
      <c r="O3331" s="136">
        <v>8.6210000000000004</v>
      </c>
      <c r="P3331" s="136">
        <v>0.67</v>
      </c>
      <c r="Q3331" s="140">
        <v>1.1459999999999999</v>
      </c>
      <c r="R3331" s="134" t="s">
        <v>1003</v>
      </c>
      <c r="S3331" s="136">
        <v>1.046</v>
      </c>
    </row>
    <row r="3332" spans="1:19" ht="11.25" thickBot="1" x14ac:dyDescent="0.2">
      <c r="A3332" s="112"/>
    </row>
    <row r="3333" spans="1:19" ht="11.25" thickBot="1" x14ac:dyDescent="0.2">
      <c r="A3333" s="106" t="s">
        <v>357</v>
      </c>
      <c r="B3333" s="106" t="s">
        <v>358</v>
      </c>
      <c r="C3333" s="130" t="s">
        <v>68</v>
      </c>
    </row>
    <row r="3334" spans="1:19" ht="11.25" thickBot="1" x14ac:dyDescent="0.2">
      <c r="A3334" s="112"/>
      <c r="B3334" s="112"/>
      <c r="C3334" s="130" t="s">
        <v>111</v>
      </c>
    </row>
    <row r="3335" spans="1:19" ht="11.25" thickBot="1" x14ac:dyDescent="0.2">
      <c r="A3335" s="107">
        <v>1</v>
      </c>
      <c r="B3335" s="132">
        <v>0.5455902777777778</v>
      </c>
      <c r="C3335" s="108">
        <v>1.6E-2</v>
      </c>
    </row>
    <row r="3336" spans="1:19" ht="11.25" thickBot="1" x14ac:dyDescent="0.2">
      <c r="A3336" s="112"/>
    </row>
    <row r="3337" spans="1:19" ht="11.25" thickBot="1" x14ac:dyDescent="0.2">
      <c r="A3337" s="107">
        <v>2</v>
      </c>
      <c r="B3337" s="132">
        <v>0.54577546296296298</v>
      </c>
      <c r="C3337" s="108">
        <v>1.7000000000000001E-2</v>
      </c>
    </row>
    <row r="3338" spans="1:19" ht="11.25" thickBot="1" x14ac:dyDescent="0.2">
      <c r="A3338" s="112"/>
    </row>
    <row r="3339" spans="1:19" ht="11.25" thickBot="1" x14ac:dyDescent="0.2">
      <c r="A3339" s="107">
        <v>3</v>
      </c>
      <c r="B3339" s="132">
        <v>0.54594907407407411</v>
      </c>
      <c r="C3339" s="108">
        <v>1.6E-2</v>
      </c>
    </row>
    <row r="3340" spans="1:19" ht="11.25" thickBot="1" x14ac:dyDescent="0.2">
      <c r="A3340" s="112"/>
    </row>
    <row r="3341" spans="1:19" ht="11.25" thickBot="1" x14ac:dyDescent="0.2">
      <c r="A3341" s="135" t="s">
        <v>362</v>
      </c>
      <c r="B3341" s="112"/>
      <c r="C3341" s="136">
        <v>1.6E-2</v>
      </c>
    </row>
    <row r="3342" spans="1:19" ht="11.25" thickBot="1" x14ac:dyDescent="0.2">
      <c r="A3342" s="112"/>
    </row>
    <row r="3343" spans="1:19" ht="11.25" thickBot="1" x14ac:dyDescent="0.2">
      <c r="A3343" s="138" t="s">
        <v>364</v>
      </c>
      <c r="B3343" s="112"/>
      <c r="C3343" s="136">
        <v>1E-3</v>
      </c>
    </row>
    <row r="3344" spans="1:19" ht="11.25" thickBot="1" x14ac:dyDescent="0.2">
      <c r="A3344" s="112"/>
    </row>
    <row r="3345" spans="1:19" ht="11.25" thickBot="1" x14ac:dyDescent="0.2">
      <c r="A3345" s="139" t="s">
        <v>366</v>
      </c>
      <c r="B3345" s="112"/>
      <c r="C3345" s="136">
        <v>4.75</v>
      </c>
    </row>
    <row r="3346" spans="1:19" ht="10.5" x14ac:dyDescent="0.15">
      <c r="A3346" s="112"/>
    </row>
    <row r="3347" spans="1:19" x14ac:dyDescent="0.15">
      <c r="A3347" s="129"/>
      <c r="B3347" s="86" t="s">
        <v>1738</v>
      </c>
    </row>
    <row r="3348" spans="1:19" ht="9.75" thickBot="1" x14ac:dyDescent="0.2">
      <c r="A3348" s="81" t="s">
        <v>356</v>
      </c>
    </row>
    <row r="3349" spans="1:19" ht="11.25" thickBot="1" x14ac:dyDescent="0.2">
      <c r="A3349" s="106" t="s">
        <v>357</v>
      </c>
      <c r="B3349" s="106" t="s">
        <v>358</v>
      </c>
      <c r="C3349" s="130" t="s">
        <v>0</v>
      </c>
      <c r="D3349" s="130" t="s">
        <v>1</v>
      </c>
      <c r="E3349" s="130" t="s">
        <v>2</v>
      </c>
      <c r="F3349" s="130" t="s">
        <v>3</v>
      </c>
      <c r="G3349" s="130" t="s">
        <v>4</v>
      </c>
      <c r="H3349" s="130" t="s">
        <v>5</v>
      </c>
      <c r="I3349" s="131" t="s">
        <v>6</v>
      </c>
      <c r="J3349" s="131" t="s">
        <v>7</v>
      </c>
      <c r="K3349" s="130" t="s">
        <v>8</v>
      </c>
      <c r="L3349" s="130" t="s">
        <v>9</v>
      </c>
      <c r="M3349" s="130" t="s">
        <v>10</v>
      </c>
      <c r="N3349" s="130" t="s">
        <v>11</v>
      </c>
      <c r="O3349" s="130" t="s">
        <v>12</v>
      </c>
      <c r="P3349" s="130" t="s">
        <v>13</v>
      </c>
      <c r="Q3349" s="130" t="s">
        <v>14</v>
      </c>
      <c r="R3349" s="130" t="s">
        <v>15</v>
      </c>
      <c r="S3349" s="130" t="s">
        <v>16</v>
      </c>
    </row>
    <row r="3350" spans="1:19" ht="11.25" thickBot="1" x14ac:dyDescent="0.2">
      <c r="A3350" s="112"/>
      <c r="B3350" s="112"/>
      <c r="C3350" s="130" t="s">
        <v>111</v>
      </c>
      <c r="D3350" s="130" t="s">
        <v>111</v>
      </c>
      <c r="E3350" s="130" t="s">
        <v>111</v>
      </c>
      <c r="F3350" s="130" t="s">
        <v>111</v>
      </c>
      <c r="G3350" s="130" t="s">
        <v>111</v>
      </c>
      <c r="H3350" s="130" t="s">
        <v>111</v>
      </c>
      <c r="I3350" s="131" t="s">
        <v>111</v>
      </c>
      <c r="J3350" s="131" t="s">
        <v>111</v>
      </c>
      <c r="K3350" s="130" t="s">
        <v>111</v>
      </c>
      <c r="L3350" s="130" t="s">
        <v>111</v>
      </c>
      <c r="M3350" s="130" t="s">
        <v>111</v>
      </c>
      <c r="N3350" s="130" t="s">
        <v>111</v>
      </c>
      <c r="O3350" s="130" t="s">
        <v>111</v>
      </c>
      <c r="P3350" s="130" t="s">
        <v>111</v>
      </c>
      <c r="Q3350" s="130" t="s">
        <v>111</v>
      </c>
      <c r="R3350" s="130" t="s">
        <v>111</v>
      </c>
      <c r="S3350" s="130" t="s">
        <v>111</v>
      </c>
    </row>
    <row r="3351" spans="1:19" ht="11.25" thickBot="1" x14ac:dyDescent="0.2">
      <c r="A3351" s="107">
        <v>1</v>
      </c>
      <c r="B3351" s="132">
        <v>0.55071759259259256</v>
      </c>
      <c r="C3351" s="141" t="s">
        <v>1739</v>
      </c>
      <c r="D3351" s="141" t="s">
        <v>1740</v>
      </c>
      <c r="E3351" s="141" t="s">
        <v>1741</v>
      </c>
      <c r="F3351" s="141" t="s">
        <v>1742</v>
      </c>
      <c r="G3351" s="141" t="s">
        <v>1743</v>
      </c>
      <c r="H3351" s="141" t="s">
        <v>1744</v>
      </c>
      <c r="I3351" s="133">
        <v>1.2916399999999999</v>
      </c>
      <c r="J3351" s="134" t="s">
        <v>1745</v>
      </c>
      <c r="K3351" s="141" t="s">
        <v>1746</v>
      </c>
      <c r="L3351" s="108">
        <v>0.54800000000000004</v>
      </c>
      <c r="M3351" s="108">
        <v>1.4410000000000001</v>
      </c>
      <c r="N3351" s="108">
        <v>3.9990000000000001</v>
      </c>
      <c r="O3351" s="108">
        <v>64.87</v>
      </c>
      <c r="P3351" s="108">
        <v>351.5</v>
      </c>
      <c r="Q3351" s="108">
        <v>0.32900000000000001</v>
      </c>
      <c r="R3351" s="108">
        <v>3.5779999999999998</v>
      </c>
      <c r="S3351" s="108">
        <v>34.49</v>
      </c>
    </row>
    <row r="3352" spans="1:19" ht="11.25" thickBot="1" x14ac:dyDescent="0.2">
      <c r="A3352" s="112"/>
    </row>
    <row r="3353" spans="1:19" ht="11.25" thickBot="1" x14ac:dyDescent="0.2">
      <c r="A3353" s="107">
        <v>2</v>
      </c>
      <c r="B3353" s="132">
        <v>0.55090277777777785</v>
      </c>
      <c r="C3353" s="141" t="s">
        <v>1747</v>
      </c>
      <c r="D3353" s="141" t="s">
        <v>1748</v>
      </c>
      <c r="E3353" s="141" t="s">
        <v>1749</v>
      </c>
      <c r="F3353" s="141" t="s">
        <v>1750</v>
      </c>
      <c r="G3353" s="141" t="s">
        <v>1751</v>
      </c>
      <c r="H3353" s="141" t="s">
        <v>1752</v>
      </c>
      <c r="I3353" s="133">
        <v>1.29566</v>
      </c>
      <c r="J3353" s="134" t="s">
        <v>1753</v>
      </c>
      <c r="K3353" s="141" t="s">
        <v>1225</v>
      </c>
      <c r="L3353" s="108">
        <v>0.60099999999999998</v>
      </c>
      <c r="M3353" s="108">
        <v>1.472</v>
      </c>
      <c r="N3353" s="108">
        <v>4.0049999999999999</v>
      </c>
      <c r="O3353" s="141" t="s">
        <v>1754</v>
      </c>
      <c r="P3353" s="108">
        <v>355.5</v>
      </c>
      <c r="Q3353" s="108">
        <v>0.32300000000000001</v>
      </c>
      <c r="R3353" s="108">
        <v>3.5569999999999999</v>
      </c>
      <c r="S3353" s="108">
        <v>34.450000000000003</v>
      </c>
    </row>
    <row r="3354" spans="1:19" ht="11.25" thickBot="1" x14ac:dyDescent="0.2">
      <c r="A3354" s="112"/>
    </row>
    <row r="3355" spans="1:19" ht="11.25" thickBot="1" x14ac:dyDescent="0.2">
      <c r="A3355" s="107">
        <v>3</v>
      </c>
      <c r="B3355" s="132">
        <v>0.55107638888888888</v>
      </c>
      <c r="C3355" s="141" t="s">
        <v>1755</v>
      </c>
      <c r="D3355" s="141" t="s">
        <v>1756</v>
      </c>
      <c r="E3355" s="141" t="s">
        <v>1757</v>
      </c>
      <c r="F3355" s="141" t="s">
        <v>1758</v>
      </c>
      <c r="G3355" s="141" t="s">
        <v>1759</v>
      </c>
      <c r="H3355" s="141" t="s">
        <v>1760</v>
      </c>
      <c r="I3355" s="133">
        <v>1.3125899999999999</v>
      </c>
      <c r="J3355" s="134" t="s">
        <v>1761</v>
      </c>
      <c r="K3355" s="141" t="s">
        <v>1746</v>
      </c>
      <c r="L3355" s="108">
        <v>0.53300000000000003</v>
      </c>
      <c r="M3355" s="108">
        <v>1.4550000000000001</v>
      </c>
      <c r="N3355" s="108">
        <v>4.0460000000000003</v>
      </c>
      <c r="O3355" s="141" t="s">
        <v>1762</v>
      </c>
      <c r="P3355" s="108">
        <v>351.4</v>
      </c>
      <c r="Q3355" s="108">
        <v>0.315</v>
      </c>
      <c r="R3355" s="108">
        <v>3.64</v>
      </c>
      <c r="S3355" s="108">
        <v>34.39</v>
      </c>
    </row>
    <row r="3356" spans="1:19" ht="11.25" thickBot="1" x14ac:dyDescent="0.2">
      <c r="A3356" s="112"/>
    </row>
    <row r="3357" spans="1:19" ht="11.25" thickBot="1" x14ac:dyDescent="0.2">
      <c r="A3357" s="135" t="s">
        <v>362</v>
      </c>
      <c r="B3357" s="112"/>
      <c r="C3357" s="141" t="s">
        <v>1763</v>
      </c>
      <c r="D3357" s="141" t="s">
        <v>1764</v>
      </c>
      <c r="E3357" s="141" t="s">
        <v>1765</v>
      </c>
      <c r="F3357" s="141" t="s">
        <v>1766</v>
      </c>
      <c r="G3357" s="141" t="s">
        <v>1767</v>
      </c>
      <c r="H3357" s="141" t="s">
        <v>1768</v>
      </c>
      <c r="I3357" s="137">
        <v>1.29996</v>
      </c>
      <c r="J3357" s="134" t="s">
        <v>1769</v>
      </c>
      <c r="K3357" s="141" t="s">
        <v>1770</v>
      </c>
      <c r="L3357" s="136">
        <v>0.56100000000000005</v>
      </c>
      <c r="M3357" s="136">
        <v>1.456</v>
      </c>
      <c r="N3357" s="136">
        <v>4.016</v>
      </c>
      <c r="O3357" s="141" t="s">
        <v>1771</v>
      </c>
      <c r="P3357" s="136">
        <v>352.8</v>
      </c>
      <c r="Q3357" s="136">
        <v>0.32200000000000001</v>
      </c>
      <c r="R3357" s="136">
        <v>3.5920000000000001</v>
      </c>
      <c r="S3357" s="136">
        <v>34.44</v>
      </c>
    </row>
    <row r="3358" spans="1:19" ht="11.25" thickBot="1" x14ac:dyDescent="0.2">
      <c r="A3358" s="112"/>
    </row>
    <row r="3359" spans="1:19" ht="11.25" thickBot="1" x14ac:dyDescent="0.2">
      <c r="A3359" s="138" t="s">
        <v>364</v>
      </c>
      <c r="B3359" s="112"/>
      <c r="C3359" s="141" t="s">
        <v>1772</v>
      </c>
      <c r="D3359" s="141" t="s">
        <v>1773</v>
      </c>
      <c r="E3359" s="141" t="s">
        <v>1774</v>
      </c>
      <c r="F3359" s="141" t="s">
        <v>1775</v>
      </c>
      <c r="G3359" s="141" t="s">
        <v>1776</v>
      </c>
      <c r="H3359" s="141" t="s">
        <v>1777</v>
      </c>
      <c r="I3359" s="137">
        <v>1.112E-2</v>
      </c>
      <c r="J3359" s="134" t="s">
        <v>1778</v>
      </c>
      <c r="K3359" s="141" t="s">
        <v>450</v>
      </c>
      <c r="L3359" s="136">
        <v>3.5000000000000003E-2</v>
      </c>
      <c r="M3359" s="136">
        <v>1.4999999999999999E-2</v>
      </c>
      <c r="N3359" s="136">
        <v>2.5000000000000001E-2</v>
      </c>
      <c r="O3359" s="141" t="s">
        <v>1779</v>
      </c>
      <c r="P3359" s="136">
        <v>2.3149999999999999</v>
      </c>
      <c r="Q3359" s="136">
        <v>7.0000000000000001E-3</v>
      </c>
      <c r="R3359" s="136">
        <v>4.2999999999999997E-2</v>
      </c>
      <c r="S3359" s="136">
        <v>4.9000000000000002E-2</v>
      </c>
    </row>
    <row r="3360" spans="1:19" ht="11.25" thickBot="1" x14ac:dyDescent="0.2">
      <c r="A3360" s="112"/>
    </row>
    <row r="3361" spans="1:19" ht="11.25" thickBot="1" x14ac:dyDescent="0.2">
      <c r="A3361" s="139" t="s">
        <v>366</v>
      </c>
      <c r="B3361" s="112"/>
      <c r="C3361" s="141" t="s">
        <v>1780</v>
      </c>
      <c r="D3361" s="141" t="s">
        <v>1781</v>
      </c>
      <c r="E3361" s="141" t="s">
        <v>1782</v>
      </c>
      <c r="F3361" s="141" t="s">
        <v>1783</v>
      </c>
      <c r="G3361" s="141" t="s">
        <v>1784</v>
      </c>
      <c r="H3361" s="141" t="s">
        <v>1785</v>
      </c>
      <c r="I3361" s="140">
        <v>0.85499999999999998</v>
      </c>
      <c r="J3361" s="134" t="s">
        <v>1786</v>
      </c>
      <c r="K3361" s="141" t="s">
        <v>1787</v>
      </c>
      <c r="L3361" s="136">
        <v>6.3109999999999999</v>
      </c>
      <c r="M3361" s="136">
        <v>1.0629999999999999</v>
      </c>
      <c r="N3361" s="136">
        <v>0.63200000000000001</v>
      </c>
      <c r="O3361" s="141" t="s">
        <v>1788</v>
      </c>
      <c r="P3361" s="136">
        <v>0.65600000000000003</v>
      </c>
      <c r="Q3361" s="136">
        <v>2.1240000000000001</v>
      </c>
      <c r="R3361" s="136">
        <v>1.1990000000000001</v>
      </c>
      <c r="S3361" s="136">
        <v>0.14199999999999999</v>
      </c>
    </row>
    <row r="3362" spans="1:19" ht="11.25" thickBot="1" x14ac:dyDescent="0.2">
      <c r="A3362" s="112"/>
    </row>
    <row r="3363" spans="1:19" ht="11.25" thickBot="1" x14ac:dyDescent="0.2">
      <c r="A3363" s="106" t="s">
        <v>357</v>
      </c>
      <c r="B3363" s="106" t="s">
        <v>358</v>
      </c>
      <c r="C3363" s="130" t="s">
        <v>17</v>
      </c>
      <c r="D3363" s="130" t="s">
        <v>18</v>
      </c>
      <c r="E3363" s="131" t="s">
        <v>19</v>
      </c>
      <c r="F3363" s="131" t="s">
        <v>20</v>
      </c>
      <c r="G3363" s="130" t="s">
        <v>21</v>
      </c>
      <c r="H3363" s="130" t="s">
        <v>22</v>
      </c>
      <c r="I3363" s="130" t="s">
        <v>23</v>
      </c>
      <c r="J3363" s="130" t="s">
        <v>24</v>
      </c>
      <c r="K3363" s="131" t="s">
        <v>25</v>
      </c>
      <c r="L3363" s="131" t="s">
        <v>26</v>
      </c>
      <c r="M3363" s="130" t="s">
        <v>27</v>
      </c>
      <c r="N3363" s="130" t="s">
        <v>28</v>
      </c>
      <c r="O3363" s="130" t="s">
        <v>29</v>
      </c>
      <c r="P3363" s="130" t="s">
        <v>30</v>
      </c>
      <c r="Q3363" s="130" t="s">
        <v>31</v>
      </c>
      <c r="R3363" s="130" t="s">
        <v>32</v>
      </c>
      <c r="S3363" s="130" t="s">
        <v>33</v>
      </c>
    </row>
    <row r="3364" spans="1:19" ht="11.25" thickBot="1" x14ac:dyDescent="0.2">
      <c r="A3364" s="112"/>
      <c r="B3364" s="112"/>
      <c r="C3364" s="130" t="s">
        <v>111</v>
      </c>
      <c r="D3364" s="130" t="s">
        <v>111</v>
      </c>
      <c r="E3364" s="131" t="s">
        <v>111</v>
      </c>
      <c r="F3364" s="131" t="s">
        <v>111</v>
      </c>
      <c r="G3364" s="130" t="s">
        <v>111</v>
      </c>
      <c r="H3364" s="130" t="s">
        <v>111</v>
      </c>
      <c r="I3364" s="130" t="s">
        <v>111</v>
      </c>
      <c r="J3364" s="130" t="s">
        <v>111</v>
      </c>
      <c r="K3364" s="131" t="s">
        <v>111</v>
      </c>
      <c r="L3364" s="131" t="s">
        <v>111</v>
      </c>
      <c r="M3364" s="130" t="s">
        <v>111</v>
      </c>
      <c r="N3364" s="130" t="s">
        <v>111</v>
      </c>
      <c r="O3364" s="130" t="s">
        <v>111</v>
      </c>
      <c r="P3364" s="130" t="s">
        <v>111</v>
      </c>
      <c r="Q3364" s="130" t="s">
        <v>111</v>
      </c>
      <c r="R3364" s="130" t="s">
        <v>111</v>
      </c>
      <c r="S3364" s="130" t="s">
        <v>111</v>
      </c>
    </row>
    <row r="3365" spans="1:19" ht="11.25" thickBot="1" x14ac:dyDescent="0.2">
      <c r="A3365" s="107">
        <v>1</v>
      </c>
      <c r="B3365" s="132">
        <v>0.55071759259259256</v>
      </c>
      <c r="C3365" s="108">
        <v>19.68</v>
      </c>
      <c r="D3365" s="108">
        <v>1.1919999999999999</v>
      </c>
      <c r="E3365" s="133">
        <v>1.15561</v>
      </c>
      <c r="F3365" s="133">
        <v>1.0459099999999999</v>
      </c>
      <c r="G3365" s="108">
        <v>0.15</v>
      </c>
      <c r="H3365" s="108">
        <v>7.1580000000000004</v>
      </c>
      <c r="I3365" s="108">
        <v>19.63</v>
      </c>
      <c r="J3365" s="141" t="s">
        <v>1789</v>
      </c>
      <c r="K3365" s="133">
        <v>1.2525999999999999</v>
      </c>
      <c r="L3365" s="134" t="s">
        <v>1790</v>
      </c>
      <c r="M3365" s="108">
        <v>3.5000000000000003E-2</v>
      </c>
      <c r="N3365" s="108">
        <v>0.55500000000000005</v>
      </c>
      <c r="O3365" s="108">
        <v>1E-3</v>
      </c>
      <c r="P3365" s="108">
        <v>3.0000000000000001E-3</v>
      </c>
      <c r="Q3365" s="108">
        <v>3.2000000000000001E-2</v>
      </c>
      <c r="R3365" s="108">
        <v>9.7000000000000003E-2</v>
      </c>
      <c r="S3365" s="108">
        <v>0.11700000000000001</v>
      </c>
    </row>
    <row r="3366" spans="1:19" ht="11.25" thickBot="1" x14ac:dyDescent="0.2">
      <c r="A3366" s="112"/>
    </row>
    <row r="3367" spans="1:19" ht="11.25" thickBot="1" x14ac:dyDescent="0.2">
      <c r="A3367" s="107">
        <v>2</v>
      </c>
      <c r="B3367" s="132">
        <v>0.55090277777777785</v>
      </c>
      <c r="C3367" s="108">
        <v>19.739999999999998</v>
      </c>
      <c r="D3367" s="108">
        <v>1.2010000000000001</v>
      </c>
      <c r="E3367" s="133">
        <v>1.16655</v>
      </c>
      <c r="F3367" s="133">
        <v>1.04748</v>
      </c>
      <c r="G3367" s="108">
        <v>6.3E-2</v>
      </c>
      <c r="H3367" s="108">
        <v>6.0129999999999999</v>
      </c>
      <c r="I3367" s="108">
        <v>19.59</v>
      </c>
      <c r="J3367" s="141" t="s">
        <v>1791</v>
      </c>
      <c r="K3367" s="133">
        <v>1.2639199999999999</v>
      </c>
      <c r="L3367" s="134" t="s">
        <v>1792</v>
      </c>
      <c r="M3367" s="108">
        <v>3.7999999999999999E-2</v>
      </c>
      <c r="N3367" s="108">
        <v>0.55200000000000005</v>
      </c>
      <c r="O3367" s="108">
        <v>1E-3</v>
      </c>
      <c r="P3367" s="108">
        <v>2E-3</v>
      </c>
      <c r="Q3367" s="108">
        <v>3.5000000000000003E-2</v>
      </c>
      <c r="R3367" s="108">
        <v>0.10199999999999999</v>
      </c>
      <c r="S3367" s="108">
        <v>0.11899999999999999</v>
      </c>
    </row>
    <row r="3368" spans="1:19" ht="11.25" thickBot="1" x14ac:dyDescent="0.2">
      <c r="A3368" s="112"/>
    </row>
    <row r="3369" spans="1:19" ht="11.25" thickBot="1" x14ac:dyDescent="0.2">
      <c r="A3369" s="107">
        <v>3</v>
      </c>
      <c r="B3369" s="132">
        <v>0.55107638888888888</v>
      </c>
      <c r="C3369" s="108">
        <v>19.82</v>
      </c>
      <c r="D3369" s="108">
        <v>1.1919999999999999</v>
      </c>
      <c r="E3369" s="133">
        <v>1.17788</v>
      </c>
      <c r="F3369" s="133">
        <v>1.0465500000000001</v>
      </c>
      <c r="G3369" s="108">
        <v>0.121</v>
      </c>
      <c r="H3369" s="108">
        <v>7.5389999999999997</v>
      </c>
      <c r="I3369" s="108">
        <v>19.53</v>
      </c>
      <c r="J3369" s="141" t="s">
        <v>1793</v>
      </c>
      <c r="K3369" s="133">
        <v>1.2675399999999999</v>
      </c>
      <c r="L3369" s="134" t="s">
        <v>1794</v>
      </c>
      <c r="M3369" s="108">
        <v>3.5999999999999997E-2</v>
      </c>
      <c r="N3369" s="108">
        <v>0.54700000000000004</v>
      </c>
      <c r="O3369" s="108">
        <v>1E-3</v>
      </c>
      <c r="P3369" s="108">
        <v>2E-3</v>
      </c>
      <c r="Q3369" s="108">
        <v>3.5000000000000003E-2</v>
      </c>
      <c r="R3369" s="108">
        <v>0.108</v>
      </c>
      <c r="S3369" s="108">
        <v>0.12</v>
      </c>
    </row>
    <row r="3370" spans="1:19" ht="11.25" thickBot="1" x14ac:dyDescent="0.2">
      <c r="A3370" s="112"/>
    </row>
    <row r="3371" spans="1:19" ht="11.25" thickBot="1" x14ac:dyDescent="0.2">
      <c r="A3371" s="135" t="s">
        <v>362</v>
      </c>
      <c r="B3371" s="112"/>
      <c r="C3371" s="136">
        <v>19.75</v>
      </c>
      <c r="D3371" s="136">
        <v>1.1950000000000001</v>
      </c>
      <c r="E3371" s="137">
        <v>1.1666799999999999</v>
      </c>
      <c r="F3371" s="137">
        <v>1.04664</v>
      </c>
      <c r="G3371" s="136">
        <v>0.111</v>
      </c>
      <c r="H3371" s="136">
        <v>6.9029999999999996</v>
      </c>
      <c r="I3371" s="136">
        <v>19.579999999999998</v>
      </c>
      <c r="J3371" s="141" t="s">
        <v>1795</v>
      </c>
      <c r="K3371" s="137">
        <v>1.26135</v>
      </c>
      <c r="L3371" s="134" t="s">
        <v>1796</v>
      </c>
      <c r="M3371" s="136">
        <v>3.5999999999999997E-2</v>
      </c>
      <c r="N3371" s="136">
        <v>0.55200000000000005</v>
      </c>
      <c r="O3371" s="136">
        <v>1E-3</v>
      </c>
      <c r="P3371" s="136">
        <v>2E-3</v>
      </c>
      <c r="Q3371" s="136">
        <v>3.4000000000000002E-2</v>
      </c>
      <c r="R3371" s="136">
        <v>0.10199999999999999</v>
      </c>
      <c r="S3371" s="136">
        <v>0.11899999999999999</v>
      </c>
    </row>
    <row r="3372" spans="1:19" ht="11.25" thickBot="1" x14ac:dyDescent="0.2">
      <c r="A3372" s="112"/>
    </row>
    <row r="3373" spans="1:19" ht="11.25" thickBot="1" x14ac:dyDescent="0.2">
      <c r="A3373" s="138" t="s">
        <v>364</v>
      </c>
      <c r="B3373" s="112"/>
      <c r="C3373" s="136">
        <v>7.0000000000000007E-2</v>
      </c>
      <c r="D3373" s="136">
        <v>5.0000000000000001E-3</v>
      </c>
      <c r="E3373" s="137">
        <v>1.1129999999999999E-2</v>
      </c>
      <c r="F3373" s="137">
        <v>7.9000000000000001E-4</v>
      </c>
      <c r="G3373" s="136">
        <v>4.3999999999999997E-2</v>
      </c>
      <c r="H3373" s="136">
        <v>0.79400000000000004</v>
      </c>
      <c r="I3373" s="136">
        <v>5.2999999999999999E-2</v>
      </c>
      <c r="J3373" s="141" t="s">
        <v>1797</v>
      </c>
      <c r="K3373" s="137">
        <v>7.79E-3</v>
      </c>
      <c r="L3373" s="134" t="s">
        <v>979</v>
      </c>
      <c r="M3373" s="136">
        <v>2E-3</v>
      </c>
      <c r="N3373" s="136">
        <v>4.0000000000000001E-3</v>
      </c>
      <c r="O3373" s="136">
        <v>0</v>
      </c>
      <c r="P3373" s="136">
        <v>1E-3</v>
      </c>
      <c r="Q3373" s="136">
        <v>1E-3</v>
      </c>
      <c r="R3373" s="136">
        <v>5.0000000000000001E-3</v>
      </c>
      <c r="S3373" s="136">
        <v>1E-3</v>
      </c>
    </row>
    <row r="3374" spans="1:19" ht="11.25" thickBot="1" x14ac:dyDescent="0.2">
      <c r="A3374" s="112"/>
    </row>
    <row r="3375" spans="1:19" ht="11.25" thickBot="1" x14ac:dyDescent="0.2">
      <c r="A3375" s="139" t="s">
        <v>366</v>
      </c>
      <c r="B3375" s="112"/>
      <c r="C3375" s="136">
        <v>0.35499999999999998</v>
      </c>
      <c r="D3375" s="136">
        <v>0.43099999999999999</v>
      </c>
      <c r="E3375" s="140">
        <v>0.95399999999999996</v>
      </c>
      <c r="F3375" s="140">
        <v>7.4999999999999997E-2</v>
      </c>
      <c r="G3375" s="136">
        <v>39.92</v>
      </c>
      <c r="H3375" s="136">
        <v>11.51</v>
      </c>
      <c r="I3375" s="136">
        <v>0.27300000000000002</v>
      </c>
      <c r="J3375" s="141" t="s">
        <v>829</v>
      </c>
      <c r="K3375" s="140">
        <v>0.61799999999999999</v>
      </c>
      <c r="L3375" s="134" t="s">
        <v>1798</v>
      </c>
      <c r="M3375" s="136">
        <v>4.3010000000000002</v>
      </c>
      <c r="N3375" s="136">
        <v>0.74</v>
      </c>
      <c r="O3375" s="136">
        <v>27.95</v>
      </c>
      <c r="P3375" s="136">
        <v>24.06</v>
      </c>
      <c r="Q3375" s="136">
        <v>4.1269999999999998</v>
      </c>
      <c r="R3375" s="136">
        <v>5.2779999999999996</v>
      </c>
      <c r="S3375" s="136">
        <v>1.1990000000000001</v>
      </c>
    </row>
    <row r="3376" spans="1:19" ht="11.25" thickBot="1" x14ac:dyDescent="0.2">
      <c r="A3376" s="112"/>
    </row>
    <row r="3377" spans="1:19" ht="11.25" thickBot="1" x14ac:dyDescent="0.2">
      <c r="A3377" s="106" t="s">
        <v>357</v>
      </c>
      <c r="B3377" s="106" t="s">
        <v>358</v>
      </c>
      <c r="C3377" s="131" t="s">
        <v>34</v>
      </c>
      <c r="D3377" s="131" t="s">
        <v>35</v>
      </c>
      <c r="E3377" s="130" t="s">
        <v>36</v>
      </c>
      <c r="F3377" s="130" t="s">
        <v>37</v>
      </c>
      <c r="G3377" s="130" t="s">
        <v>38</v>
      </c>
      <c r="H3377" s="130" t="s">
        <v>39</v>
      </c>
      <c r="I3377" s="130" t="s">
        <v>40</v>
      </c>
      <c r="J3377" s="130" t="s">
        <v>41</v>
      </c>
      <c r="K3377" s="130" t="s">
        <v>42</v>
      </c>
      <c r="L3377" s="130" t="s">
        <v>43</v>
      </c>
      <c r="M3377" s="130" t="s">
        <v>44</v>
      </c>
      <c r="N3377" s="130" t="s">
        <v>45</v>
      </c>
      <c r="O3377" s="130" t="s">
        <v>46</v>
      </c>
      <c r="P3377" s="130" t="s">
        <v>47</v>
      </c>
      <c r="Q3377" s="130" t="s">
        <v>48</v>
      </c>
      <c r="R3377" s="130" t="s">
        <v>49</v>
      </c>
      <c r="S3377" s="130" t="s">
        <v>50</v>
      </c>
    </row>
    <row r="3378" spans="1:19" ht="11.25" thickBot="1" x14ac:dyDescent="0.2">
      <c r="A3378" s="112"/>
      <c r="B3378" s="112"/>
      <c r="C3378" s="131" t="s">
        <v>111</v>
      </c>
      <c r="D3378" s="131" t="s">
        <v>111</v>
      </c>
      <c r="E3378" s="130" t="s">
        <v>111</v>
      </c>
      <c r="F3378" s="130" t="s">
        <v>111</v>
      </c>
      <c r="G3378" s="130" t="s">
        <v>111</v>
      </c>
      <c r="H3378" s="130" t="s">
        <v>111</v>
      </c>
      <c r="I3378" s="130" t="s">
        <v>111</v>
      </c>
      <c r="J3378" s="130" t="s">
        <v>111</v>
      </c>
      <c r="K3378" s="130" t="s">
        <v>111</v>
      </c>
      <c r="L3378" s="130" t="s">
        <v>111</v>
      </c>
      <c r="M3378" s="130" t="s">
        <v>111</v>
      </c>
      <c r="N3378" s="130" t="s">
        <v>111</v>
      </c>
      <c r="O3378" s="130" t="s">
        <v>111</v>
      </c>
      <c r="P3378" s="130" t="s">
        <v>111</v>
      </c>
      <c r="Q3378" s="130" t="s">
        <v>111</v>
      </c>
      <c r="R3378" s="130" t="s">
        <v>111</v>
      </c>
      <c r="S3378" s="130" t="s">
        <v>111</v>
      </c>
    </row>
    <row r="3379" spans="1:19" ht="11.25" thickBot="1" x14ac:dyDescent="0.2">
      <c r="A3379" s="107">
        <v>1</v>
      </c>
      <c r="B3379" s="132">
        <v>0.55071759259259256</v>
      </c>
      <c r="C3379" s="133">
        <v>1.15381</v>
      </c>
      <c r="D3379" s="134" t="s">
        <v>1799</v>
      </c>
      <c r="E3379" s="108">
        <v>2.5539999999999998</v>
      </c>
      <c r="F3379" s="108">
        <v>5.1999999999999998E-2</v>
      </c>
      <c r="G3379" s="108">
        <v>1E-3</v>
      </c>
      <c r="H3379" s="108">
        <v>0.16800000000000001</v>
      </c>
      <c r="I3379" s="108">
        <v>30.48</v>
      </c>
      <c r="J3379" s="108">
        <v>30.5</v>
      </c>
      <c r="K3379" s="108">
        <v>0.253</v>
      </c>
      <c r="L3379" s="108">
        <v>0.47499999999999998</v>
      </c>
      <c r="M3379" s="108">
        <v>5.8000000000000003E-2</v>
      </c>
      <c r="N3379" s="108">
        <v>0.217</v>
      </c>
      <c r="O3379" s="108">
        <v>3.9E-2</v>
      </c>
      <c r="P3379" s="108">
        <v>1.2999999999999999E-2</v>
      </c>
      <c r="Q3379" s="108">
        <v>0.04</v>
      </c>
      <c r="R3379" s="108">
        <v>5.0000000000000001E-3</v>
      </c>
      <c r="S3379" s="108">
        <v>2.7E-2</v>
      </c>
    </row>
    <row r="3380" spans="1:19" ht="11.25" thickBot="1" x14ac:dyDescent="0.2">
      <c r="A3380" s="112"/>
    </row>
    <row r="3381" spans="1:19" ht="11.25" thickBot="1" x14ac:dyDescent="0.2">
      <c r="A3381" s="107">
        <v>2</v>
      </c>
      <c r="B3381" s="132">
        <v>0.55090277777777785</v>
      </c>
      <c r="C3381" s="133">
        <v>1.1673500000000001</v>
      </c>
      <c r="D3381" s="134" t="s">
        <v>1800</v>
      </c>
      <c r="E3381" s="108">
        <v>2.2410000000000001</v>
      </c>
      <c r="F3381" s="108">
        <v>5.7000000000000002E-2</v>
      </c>
      <c r="G3381" s="108">
        <v>0</v>
      </c>
      <c r="H3381" s="108">
        <v>0.16800000000000001</v>
      </c>
      <c r="I3381" s="108">
        <v>30.56</v>
      </c>
      <c r="J3381" s="108">
        <v>30.8</v>
      </c>
      <c r="K3381" s="108">
        <v>0.255</v>
      </c>
      <c r="L3381" s="108">
        <v>0.47799999999999998</v>
      </c>
      <c r="M3381" s="108">
        <v>0.06</v>
      </c>
      <c r="N3381" s="108">
        <v>0.219</v>
      </c>
      <c r="O3381" s="108">
        <v>4.1000000000000002E-2</v>
      </c>
      <c r="P3381" s="108">
        <v>1.2999999999999999E-2</v>
      </c>
      <c r="Q3381" s="108">
        <v>3.5999999999999997E-2</v>
      </c>
      <c r="R3381" s="108">
        <v>5.0000000000000001E-3</v>
      </c>
      <c r="S3381" s="108">
        <v>2.7E-2</v>
      </c>
    </row>
    <row r="3382" spans="1:19" ht="11.25" thickBot="1" x14ac:dyDescent="0.2">
      <c r="A3382" s="112"/>
    </row>
    <row r="3383" spans="1:19" ht="11.25" thickBot="1" x14ac:dyDescent="0.2">
      <c r="A3383" s="107">
        <v>3</v>
      </c>
      <c r="B3383" s="132">
        <v>0.55107638888888888</v>
      </c>
      <c r="C3383" s="133">
        <v>1.17191</v>
      </c>
      <c r="D3383" s="134" t="s">
        <v>1801</v>
      </c>
      <c r="E3383" s="108">
        <v>2.3679999999999999</v>
      </c>
      <c r="F3383" s="108">
        <v>4.9000000000000002E-2</v>
      </c>
      <c r="G3383" s="108">
        <v>4.0000000000000001E-3</v>
      </c>
      <c r="H3383" s="108">
        <v>0.16600000000000001</v>
      </c>
      <c r="I3383" s="108">
        <v>30.6</v>
      </c>
      <c r="J3383" s="108">
        <v>30.69</v>
      </c>
      <c r="K3383" s="108">
        <v>0.253</v>
      </c>
      <c r="L3383" s="108">
        <v>0.50600000000000001</v>
      </c>
      <c r="M3383" s="108">
        <v>5.8000000000000003E-2</v>
      </c>
      <c r="N3383" s="108">
        <v>0.23699999999999999</v>
      </c>
      <c r="O3383" s="108">
        <v>0.04</v>
      </c>
      <c r="P3383" s="108">
        <v>1.2999999999999999E-2</v>
      </c>
      <c r="Q3383" s="108">
        <v>3.5999999999999997E-2</v>
      </c>
      <c r="R3383" s="108">
        <v>5.0000000000000001E-3</v>
      </c>
      <c r="S3383" s="108">
        <v>2.5000000000000001E-2</v>
      </c>
    </row>
    <row r="3384" spans="1:19" ht="11.25" thickBot="1" x14ac:dyDescent="0.2">
      <c r="A3384" s="112"/>
    </row>
    <row r="3385" spans="1:19" ht="11.25" thickBot="1" x14ac:dyDescent="0.2">
      <c r="A3385" s="135" t="s">
        <v>362</v>
      </c>
      <c r="B3385" s="112"/>
      <c r="C3385" s="137">
        <v>1.1643600000000001</v>
      </c>
      <c r="D3385" s="134" t="s">
        <v>1802</v>
      </c>
      <c r="E3385" s="136">
        <v>2.3879999999999999</v>
      </c>
      <c r="F3385" s="136">
        <v>5.2999999999999999E-2</v>
      </c>
      <c r="G3385" s="136">
        <v>2E-3</v>
      </c>
      <c r="H3385" s="136">
        <v>0.16700000000000001</v>
      </c>
      <c r="I3385" s="136">
        <v>30.55</v>
      </c>
      <c r="J3385" s="136">
        <v>30.66</v>
      </c>
      <c r="K3385" s="136">
        <v>0.254</v>
      </c>
      <c r="L3385" s="136">
        <v>0.48599999999999999</v>
      </c>
      <c r="M3385" s="136">
        <v>5.8999999999999997E-2</v>
      </c>
      <c r="N3385" s="136">
        <v>0.224</v>
      </c>
      <c r="O3385" s="136">
        <v>0.04</v>
      </c>
      <c r="P3385" s="136">
        <v>1.2999999999999999E-2</v>
      </c>
      <c r="Q3385" s="136">
        <v>3.6999999999999998E-2</v>
      </c>
      <c r="R3385" s="136">
        <v>5.0000000000000001E-3</v>
      </c>
      <c r="S3385" s="136">
        <v>2.7E-2</v>
      </c>
    </row>
    <row r="3386" spans="1:19" ht="11.25" thickBot="1" x14ac:dyDescent="0.2">
      <c r="A3386" s="112"/>
    </row>
    <row r="3387" spans="1:19" ht="11.25" thickBot="1" x14ac:dyDescent="0.2">
      <c r="A3387" s="138" t="s">
        <v>364</v>
      </c>
      <c r="B3387" s="112"/>
      <c r="C3387" s="137">
        <v>9.4199999999999996E-3</v>
      </c>
      <c r="D3387" s="134" t="s">
        <v>1803</v>
      </c>
      <c r="E3387" s="136">
        <v>0.158</v>
      </c>
      <c r="F3387" s="136">
        <v>4.0000000000000001E-3</v>
      </c>
      <c r="G3387" s="136">
        <v>2E-3</v>
      </c>
      <c r="H3387" s="136">
        <v>1E-3</v>
      </c>
      <c r="I3387" s="136">
        <v>0.06</v>
      </c>
      <c r="J3387" s="136">
        <v>0.154</v>
      </c>
      <c r="K3387" s="136">
        <v>1E-3</v>
      </c>
      <c r="L3387" s="136">
        <v>1.7000000000000001E-2</v>
      </c>
      <c r="M3387" s="136">
        <v>1E-3</v>
      </c>
      <c r="N3387" s="136">
        <v>1.0999999999999999E-2</v>
      </c>
      <c r="O3387" s="136">
        <v>1E-3</v>
      </c>
      <c r="P3387" s="136">
        <v>0</v>
      </c>
      <c r="Q3387" s="136">
        <v>2E-3</v>
      </c>
      <c r="R3387" s="136">
        <v>0</v>
      </c>
      <c r="S3387" s="136">
        <v>1E-3</v>
      </c>
    </row>
    <row r="3388" spans="1:19" ht="11.25" thickBot="1" x14ac:dyDescent="0.2">
      <c r="A3388" s="112"/>
    </row>
    <row r="3389" spans="1:19" ht="11.25" thickBot="1" x14ac:dyDescent="0.2">
      <c r="A3389" s="139" t="s">
        <v>366</v>
      </c>
      <c r="B3389" s="112"/>
      <c r="C3389" s="140">
        <v>0.80900000000000005</v>
      </c>
      <c r="D3389" s="134" t="s">
        <v>1804</v>
      </c>
      <c r="E3389" s="136">
        <v>6.6040000000000001</v>
      </c>
      <c r="F3389" s="136">
        <v>7.8819999999999997</v>
      </c>
      <c r="G3389" s="136">
        <v>124.4</v>
      </c>
      <c r="H3389" s="136">
        <v>0.57599999999999996</v>
      </c>
      <c r="I3389" s="136">
        <v>0.19700000000000001</v>
      </c>
      <c r="J3389" s="136">
        <v>0.503</v>
      </c>
      <c r="K3389" s="136">
        <v>0.443</v>
      </c>
      <c r="L3389" s="136">
        <v>3.4860000000000002</v>
      </c>
      <c r="M3389" s="136">
        <v>1.8220000000000001</v>
      </c>
      <c r="N3389" s="136">
        <v>4.82</v>
      </c>
      <c r="O3389" s="136">
        <v>1.768</v>
      </c>
      <c r="P3389" s="136">
        <v>3.01</v>
      </c>
      <c r="Q3389" s="136">
        <v>5.9240000000000004</v>
      </c>
      <c r="R3389" s="136">
        <v>1.2450000000000001</v>
      </c>
      <c r="S3389" s="136">
        <v>3.9689999999999999</v>
      </c>
    </row>
    <row r="3390" spans="1:19" ht="11.25" thickBot="1" x14ac:dyDescent="0.2">
      <c r="A3390" s="112"/>
    </row>
    <row r="3391" spans="1:19" ht="11.25" thickBot="1" x14ac:dyDescent="0.2">
      <c r="A3391" s="106" t="s">
        <v>357</v>
      </c>
      <c r="B3391" s="106" t="s">
        <v>358</v>
      </c>
      <c r="C3391" s="130" t="s">
        <v>51</v>
      </c>
      <c r="D3391" s="130" t="s">
        <v>52</v>
      </c>
      <c r="E3391" s="130" t="s">
        <v>53</v>
      </c>
      <c r="F3391" s="130" t="s">
        <v>54</v>
      </c>
      <c r="G3391" s="130" t="s">
        <v>55</v>
      </c>
      <c r="H3391" s="130" t="s">
        <v>56</v>
      </c>
      <c r="I3391" s="130" t="s">
        <v>57</v>
      </c>
      <c r="J3391" s="130" t="s">
        <v>58</v>
      </c>
      <c r="K3391" s="130" t="s">
        <v>59</v>
      </c>
      <c r="L3391" s="130" t="s">
        <v>60</v>
      </c>
      <c r="M3391" s="130" t="s">
        <v>61</v>
      </c>
      <c r="N3391" s="130" t="s">
        <v>62</v>
      </c>
      <c r="O3391" s="130" t="s">
        <v>63</v>
      </c>
      <c r="P3391" s="130" t="s">
        <v>64</v>
      </c>
      <c r="Q3391" s="131" t="s">
        <v>65</v>
      </c>
      <c r="R3391" s="131" t="s">
        <v>66</v>
      </c>
      <c r="S3391" s="130" t="s">
        <v>67</v>
      </c>
    </row>
    <row r="3392" spans="1:19" ht="11.25" thickBot="1" x14ac:dyDescent="0.2">
      <c r="A3392" s="112"/>
      <c r="B3392" s="112"/>
      <c r="C3392" s="130" t="s">
        <v>111</v>
      </c>
      <c r="D3392" s="130" t="s">
        <v>111</v>
      </c>
      <c r="E3392" s="130" t="s">
        <v>111</v>
      </c>
      <c r="F3392" s="130" t="s">
        <v>111</v>
      </c>
      <c r="G3392" s="130" t="s">
        <v>111</v>
      </c>
      <c r="H3392" s="130" t="s">
        <v>111</v>
      </c>
      <c r="I3392" s="130" t="s">
        <v>111</v>
      </c>
      <c r="J3392" s="130" t="s">
        <v>111</v>
      </c>
      <c r="K3392" s="130" t="s">
        <v>111</v>
      </c>
      <c r="L3392" s="130" t="s">
        <v>111</v>
      </c>
      <c r="M3392" s="130" t="s">
        <v>111</v>
      </c>
      <c r="N3392" s="130" t="s">
        <v>111</v>
      </c>
      <c r="O3392" s="130" t="s">
        <v>111</v>
      </c>
      <c r="P3392" s="130" t="s">
        <v>111</v>
      </c>
      <c r="Q3392" s="131" t="s">
        <v>111</v>
      </c>
      <c r="R3392" s="131" t="s">
        <v>111</v>
      </c>
      <c r="S3392" s="130" t="s">
        <v>111</v>
      </c>
    </row>
    <row r="3393" spans="1:19" ht="11.25" thickBot="1" x14ac:dyDescent="0.2">
      <c r="A3393" s="107">
        <v>1</v>
      </c>
      <c r="B3393" s="132">
        <v>0.55071759259259256</v>
      </c>
      <c r="C3393" s="108">
        <v>5.0000000000000001E-3</v>
      </c>
      <c r="D3393" s="108">
        <v>1.2999999999999999E-2</v>
      </c>
      <c r="E3393" s="108">
        <v>2E-3</v>
      </c>
      <c r="F3393" s="108">
        <v>1.2E-2</v>
      </c>
      <c r="G3393" s="108">
        <v>2E-3</v>
      </c>
      <c r="H3393" s="108">
        <v>0</v>
      </c>
      <c r="I3393" s="108">
        <v>7.0000000000000007E-2</v>
      </c>
      <c r="J3393" s="108">
        <v>0.20300000000000001</v>
      </c>
      <c r="K3393" s="108">
        <v>0.20699999999999999</v>
      </c>
      <c r="L3393" s="108">
        <v>0</v>
      </c>
      <c r="M3393" s="108">
        <v>0</v>
      </c>
      <c r="N3393" s="108">
        <v>0.189</v>
      </c>
      <c r="O3393" s="108">
        <v>4.0000000000000001E-3</v>
      </c>
      <c r="P3393" s="108">
        <v>1.0900000000000001</v>
      </c>
      <c r="Q3393" s="133">
        <v>1.0146599999999999</v>
      </c>
      <c r="R3393" s="134" t="s">
        <v>1805</v>
      </c>
      <c r="S3393" s="108">
        <v>5.3999999999999999E-2</v>
      </c>
    </row>
    <row r="3394" spans="1:19" ht="11.25" thickBot="1" x14ac:dyDescent="0.2">
      <c r="A3394" s="112"/>
    </row>
    <row r="3395" spans="1:19" ht="11.25" thickBot="1" x14ac:dyDescent="0.2">
      <c r="A3395" s="107">
        <v>2</v>
      </c>
      <c r="B3395" s="132">
        <v>0.55090277777777785</v>
      </c>
      <c r="C3395" s="108">
        <v>5.0000000000000001E-3</v>
      </c>
      <c r="D3395" s="108">
        <v>1.4E-2</v>
      </c>
      <c r="E3395" s="108">
        <v>2E-3</v>
      </c>
      <c r="F3395" s="108">
        <v>1.4E-2</v>
      </c>
      <c r="G3395" s="108">
        <v>2E-3</v>
      </c>
      <c r="H3395" s="108">
        <v>0</v>
      </c>
      <c r="I3395" s="108">
        <v>7.1999999999999995E-2</v>
      </c>
      <c r="J3395" s="108">
        <v>0.20100000000000001</v>
      </c>
      <c r="K3395" s="108">
        <v>0.20899999999999999</v>
      </c>
      <c r="L3395" s="108">
        <v>0</v>
      </c>
      <c r="M3395" s="108">
        <v>0</v>
      </c>
      <c r="N3395" s="108">
        <v>0.17599999999999999</v>
      </c>
      <c r="O3395" s="108">
        <v>4.0000000000000001E-3</v>
      </c>
      <c r="P3395" s="108">
        <v>1.0920000000000001</v>
      </c>
      <c r="Q3395" s="133">
        <v>1.03146</v>
      </c>
      <c r="R3395" s="134" t="s">
        <v>1806</v>
      </c>
      <c r="S3395" s="108">
        <v>6.2E-2</v>
      </c>
    </row>
    <row r="3396" spans="1:19" ht="11.25" thickBot="1" x14ac:dyDescent="0.2">
      <c r="A3396" s="112"/>
    </row>
    <row r="3397" spans="1:19" ht="11.25" thickBot="1" x14ac:dyDescent="0.2">
      <c r="A3397" s="107">
        <v>3</v>
      </c>
      <c r="B3397" s="132">
        <v>0.55107638888888888</v>
      </c>
      <c r="C3397" s="108">
        <v>5.0000000000000001E-3</v>
      </c>
      <c r="D3397" s="108">
        <v>1.4E-2</v>
      </c>
      <c r="E3397" s="108">
        <v>2E-3</v>
      </c>
      <c r="F3397" s="108">
        <v>1.2999999999999999E-2</v>
      </c>
      <c r="G3397" s="108">
        <v>2E-3</v>
      </c>
      <c r="H3397" s="108">
        <v>0</v>
      </c>
      <c r="I3397" s="108">
        <v>7.0999999999999994E-2</v>
      </c>
      <c r="J3397" s="108">
        <v>0.20200000000000001</v>
      </c>
      <c r="K3397" s="108">
        <v>0.21</v>
      </c>
      <c r="L3397" s="108">
        <v>0</v>
      </c>
      <c r="M3397" s="108">
        <v>0</v>
      </c>
      <c r="N3397" s="108">
        <v>0.182</v>
      </c>
      <c r="O3397" s="108">
        <v>4.0000000000000001E-3</v>
      </c>
      <c r="P3397" s="108">
        <v>1.091</v>
      </c>
      <c r="Q3397" s="133">
        <v>1.0395700000000001</v>
      </c>
      <c r="R3397" s="134" t="s">
        <v>1807</v>
      </c>
      <c r="S3397" s="108">
        <v>6.3E-2</v>
      </c>
    </row>
    <row r="3398" spans="1:19" ht="11.25" thickBot="1" x14ac:dyDescent="0.2">
      <c r="A3398" s="112"/>
    </row>
    <row r="3399" spans="1:19" ht="11.25" thickBot="1" x14ac:dyDescent="0.2">
      <c r="A3399" s="135" t="s">
        <v>362</v>
      </c>
      <c r="B3399" s="112"/>
      <c r="C3399" s="136">
        <v>5.0000000000000001E-3</v>
      </c>
      <c r="D3399" s="136">
        <v>1.4E-2</v>
      </c>
      <c r="E3399" s="136">
        <v>2E-3</v>
      </c>
      <c r="F3399" s="136">
        <v>1.2999999999999999E-2</v>
      </c>
      <c r="G3399" s="136">
        <v>2E-3</v>
      </c>
      <c r="H3399" s="136">
        <v>0</v>
      </c>
      <c r="I3399" s="136">
        <v>7.0999999999999994E-2</v>
      </c>
      <c r="J3399" s="136">
        <v>0.20200000000000001</v>
      </c>
      <c r="K3399" s="136">
        <v>0.20899999999999999</v>
      </c>
      <c r="L3399" s="136">
        <v>0</v>
      </c>
      <c r="M3399" s="136">
        <v>0</v>
      </c>
      <c r="N3399" s="136">
        <v>0.182</v>
      </c>
      <c r="O3399" s="136">
        <v>4.0000000000000001E-3</v>
      </c>
      <c r="P3399" s="136">
        <v>1.091</v>
      </c>
      <c r="Q3399" s="137">
        <v>1.02857</v>
      </c>
      <c r="R3399" s="134" t="s">
        <v>1808</v>
      </c>
      <c r="S3399" s="136">
        <v>0.06</v>
      </c>
    </row>
    <row r="3400" spans="1:19" ht="11.25" thickBot="1" x14ac:dyDescent="0.2">
      <c r="A3400" s="112"/>
    </row>
    <row r="3401" spans="1:19" ht="11.25" thickBot="1" x14ac:dyDescent="0.2">
      <c r="A3401" s="138" t="s">
        <v>364</v>
      </c>
      <c r="B3401" s="112"/>
      <c r="C3401" s="136">
        <v>0</v>
      </c>
      <c r="D3401" s="136">
        <v>1E-3</v>
      </c>
      <c r="E3401" s="136">
        <v>0</v>
      </c>
      <c r="F3401" s="136">
        <v>1E-3</v>
      </c>
      <c r="G3401" s="136">
        <v>0</v>
      </c>
      <c r="H3401" s="136">
        <v>0</v>
      </c>
      <c r="I3401" s="136">
        <v>1E-3</v>
      </c>
      <c r="J3401" s="136">
        <v>1E-3</v>
      </c>
      <c r="K3401" s="136">
        <v>2E-3</v>
      </c>
      <c r="L3401" s="136">
        <v>0</v>
      </c>
      <c r="M3401" s="136">
        <v>0</v>
      </c>
      <c r="N3401" s="136">
        <v>6.0000000000000001E-3</v>
      </c>
      <c r="O3401" s="136">
        <v>0</v>
      </c>
      <c r="P3401" s="136">
        <v>1E-3</v>
      </c>
      <c r="Q3401" s="137">
        <v>1.2699999999999999E-2</v>
      </c>
      <c r="R3401" s="134" t="s">
        <v>1809</v>
      </c>
      <c r="S3401" s="136">
        <v>5.0000000000000001E-3</v>
      </c>
    </row>
    <row r="3402" spans="1:19" ht="11.25" thickBot="1" x14ac:dyDescent="0.2">
      <c r="A3402" s="112"/>
    </row>
    <row r="3403" spans="1:19" ht="11.25" thickBot="1" x14ac:dyDescent="0.2">
      <c r="A3403" s="139" t="s">
        <v>366</v>
      </c>
      <c r="B3403" s="112"/>
      <c r="C3403" s="136">
        <v>3.7759999999999998</v>
      </c>
      <c r="D3403" s="136">
        <v>3.6989999999999998</v>
      </c>
      <c r="E3403" s="136">
        <v>5.8129999999999997</v>
      </c>
      <c r="F3403" s="136">
        <v>5.9640000000000004</v>
      </c>
      <c r="G3403" s="136">
        <v>9.7059999999999995</v>
      </c>
      <c r="H3403" s="136">
        <v>3.3039999999999998</v>
      </c>
      <c r="I3403" s="136">
        <v>1.419</v>
      </c>
      <c r="J3403" s="136">
        <v>0.35</v>
      </c>
      <c r="K3403" s="136">
        <v>0.74</v>
      </c>
      <c r="L3403" s="136">
        <v>58.43</v>
      </c>
      <c r="M3403" s="136">
        <v>15.5</v>
      </c>
      <c r="N3403" s="136">
        <v>3.56</v>
      </c>
      <c r="O3403" s="136">
        <v>6.2149999999999999</v>
      </c>
      <c r="P3403" s="136">
        <v>0.109</v>
      </c>
      <c r="Q3403" s="140">
        <v>1.2350000000000001</v>
      </c>
      <c r="R3403" s="134" t="s">
        <v>1670</v>
      </c>
      <c r="S3403" s="136">
        <v>8.6620000000000008</v>
      </c>
    </row>
    <row r="3404" spans="1:19" ht="11.25" thickBot="1" x14ac:dyDescent="0.2">
      <c r="A3404" s="112"/>
    </row>
    <row r="3405" spans="1:19" ht="11.25" thickBot="1" x14ac:dyDescent="0.2">
      <c r="A3405" s="106" t="s">
        <v>357</v>
      </c>
      <c r="B3405" s="106" t="s">
        <v>358</v>
      </c>
      <c r="C3405" s="130" t="s">
        <v>68</v>
      </c>
    </row>
    <row r="3406" spans="1:19" ht="11.25" thickBot="1" x14ac:dyDescent="0.2">
      <c r="A3406" s="112"/>
      <c r="B3406" s="112"/>
      <c r="C3406" s="130" t="s">
        <v>111</v>
      </c>
    </row>
    <row r="3407" spans="1:19" ht="11.25" thickBot="1" x14ac:dyDescent="0.2">
      <c r="A3407" s="107">
        <v>1</v>
      </c>
      <c r="B3407" s="132">
        <v>0.55071759259259256</v>
      </c>
      <c r="C3407" s="108">
        <v>1.2999999999999999E-2</v>
      </c>
    </row>
    <row r="3408" spans="1:19" ht="11.25" thickBot="1" x14ac:dyDescent="0.2">
      <c r="A3408" s="112"/>
    </row>
    <row r="3409" spans="1:19" ht="11.25" thickBot="1" x14ac:dyDescent="0.2">
      <c r="A3409" s="107">
        <v>2</v>
      </c>
      <c r="B3409" s="132">
        <v>0.55090277777777785</v>
      </c>
      <c r="C3409" s="108">
        <v>1.2E-2</v>
      </c>
    </row>
    <row r="3410" spans="1:19" ht="11.25" thickBot="1" x14ac:dyDescent="0.2">
      <c r="A3410" s="112"/>
    </row>
    <row r="3411" spans="1:19" ht="11.25" thickBot="1" x14ac:dyDescent="0.2">
      <c r="A3411" s="107">
        <v>3</v>
      </c>
      <c r="B3411" s="132">
        <v>0.55107638888888888</v>
      </c>
      <c r="C3411" s="108">
        <v>1.0999999999999999E-2</v>
      </c>
    </row>
    <row r="3412" spans="1:19" ht="11.25" thickBot="1" x14ac:dyDescent="0.2">
      <c r="A3412" s="112"/>
    </row>
    <row r="3413" spans="1:19" ht="11.25" thickBot="1" x14ac:dyDescent="0.2">
      <c r="A3413" s="135" t="s">
        <v>362</v>
      </c>
      <c r="B3413" s="112"/>
      <c r="C3413" s="136">
        <v>1.2E-2</v>
      </c>
    </row>
    <row r="3414" spans="1:19" ht="11.25" thickBot="1" x14ac:dyDescent="0.2">
      <c r="A3414" s="112"/>
    </row>
    <row r="3415" spans="1:19" ht="11.25" thickBot="1" x14ac:dyDescent="0.2">
      <c r="A3415" s="138" t="s">
        <v>364</v>
      </c>
      <c r="B3415" s="112"/>
      <c r="C3415" s="136">
        <v>1E-3</v>
      </c>
    </row>
    <row r="3416" spans="1:19" ht="11.25" thickBot="1" x14ac:dyDescent="0.2">
      <c r="A3416" s="112"/>
    </row>
    <row r="3417" spans="1:19" ht="11.25" thickBot="1" x14ac:dyDescent="0.2">
      <c r="A3417" s="139" t="s">
        <v>366</v>
      </c>
      <c r="B3417" s="112"/>
      <c r="C3417" s="136">
        <v>6.9740000000000002</v>
      </c>
    </row>
    <row r="3418" spans="1:19" ht="10.5" x14ac:dyDescent="0.15">
      <c r="A3418" s="112"/>
    </row>
    <row r="3419" spans="1:19" x14ac:dyDescent="0.15">
      <c r="A3419" s="129"/>
      <c r="B3419" s="86" t="s">
        <v>1810</v>
      </c>
    </row>
    <row r="3420" spans="1:19" ht="9.75" thickBot="1" x14ac:dyDescent="0.2">
      <c r="A3420" s="81" t="s">
        <v>356</v>
      </c>
    </row>
    <row r="3421" spans="1:19" ht="11.25" thickBot="1" x14ac:dyDescent="0.2">
      <c r="A3421" s="106" t="s">
        <v>357</v>
      </c>
      <c r="B3421" s="106" t="s">
        <v>358</v>
      </c>
      <c r="C3421" s="130" t="s">
        <v>0</v>
      </c>
      <c r="D3421" s="130" t="s">
        <v>1</v>
      </c>
      <c r="E3421" s="130" t="s">
        <v>2</v>
      </c>
      <c r="F3421" s="130" t="s">
        <v>3</v>
      </c>
      <c r="G3421" s="130" t="s">
        <v>4</v>
      </c>
      <c r="H3421" s="130" t="s">
        <v>5</v>
      </c>
      <c r="I3421" s="131" t="s">
        <v>6</v>
      </c>
      <c r="J3421" s="131" t="s">
        <v>7</v>
      </c>
      <c r="K3421" s="130" t="s">
        <v>8</v>
      </c>
      <c r="L3421" s="130" t="s">
        <v>9</v>
      </c>
      <c r="M3421" s="130" t="s">
        <v>10</v>
      </c>
      <c r="N3421" s="130" t="s">
        <v>11</v>
      </c>
      <c r="O3421" s="130" t="s">
        <v>12</v>
      </c>
      <c r="P3421" s="130" t="s">
        <v>13</v>
      </c>
      <c r="Q3421" s="130" t="s">
        <v>14</v>
      </c>
      <c r="R3421" s="130" t="s">
        <v>15</v>
      </c>
      <c r="S3421" s="130" t="s">
        <v>16</v>
      </c>
    </row>
    <row r="3422" spans="1:19" ht="11.25" thickBot="1" x14ac:dyDescent="0.2">
      <c r="A3422" s="112"/>
      <c r="B3422" s="112"/>
      <c r="C3422" s="130" t="s">
        <v>111</v>
      </c>
      <c r="D3422" s="130" t="s">
        <v>111</v>
      </c>
      <c r="E3422" s="130" t="s">
        <v>111</v>
      </c>
      <c r="F3422" s="130" t="s">
        <v>111</v>
      </c>
      <c r="G3422" s="130" t="s">
        <v>111</v>
      </c>
      <c r="H3422" s="130" t="s">
        <v>111</v>
      </c>
      <c r="I3422" s="131" t="s">
        <v>111</v>
      </c>
      <c r="J3422" s="131" t="s">
        <v>111</v>
      </c>
      <c r="K3422" s="130" t="s">
        <v>111</v>
      </c>
      <c r="L3422" s="130" t="s">
        <v>111</v>
      </c>
      <c r="M3422" s="130" t="s">
        <v>111</v>
      </c>
      <c r="N3422" s="130" t="s">
        <v>111</v>
      </c>
      <c r="O3422" s="130" t="s">
        <v>111</v>
      </c>
      <c r="P3422" s="130" t="s">
        <v>111</v>
      </c>
      <c r="Q3422" s="130" t="s">
        <v>111</v>
      </c>
      <c r="R3422" s="130" t="s">
        <v>111</v>
      </c>
      <c r="S3422" s="130" t="s">
        <v>111</v>
      </c>
    </row>
    <row r="3423" spans="1:19" ht="11.25" thickBot="1" x14ac:dyDescent="0.2">
      <c r="A3423" s="107">
        <v>1</v>
      </c>
      <c r="B3423" s="132">
        <v>0.55584490740740744</v>
      </c>
      <c r="C3423" s="141" t="s">
        <v>1811</v>
      </c>
      <c r="D3423" s="141" t="s">
        <v>1812</v>
      </c>
      <c r="E3423" s="141" t="s">
        <v>1813</v>
      </c>
      <c r="F3423" s="108">
        <v>2068</v>
      </c>
      <c r="G3423" s="141" t="s">
        <v>1814</v>
      </c>
      <c r="H3423" s="141" t="s">
        <v>1815</v>
      </c>
      <c r="I3423" s="133">
        <v>1.2663</v>
      </c>
      <c r="J3423" s="134" t="s">
        <v>1816</v>
      </c>
      <c r="K3423" s="141" t="s">
        <v>1817</v>
      </c>
      <c r="L3423" s="108">
        <v>0.91100000000000003</v>
      </c>
      <c r="M3423" s="108">
        <v>1.5449999999999999</v>
      </c>
      <c r="N3423" s="108">
        <v>3.57</v>
      </c>
      <c r="O3423" s="108">
        <v>37.01</v>
      </c>
      <c r="P3423" s="108">
        <v>576.1</v>
      </c>
      <c r="Q3423" s="108">
        <v>0.35399999999999998</v>
      </c>
      <c r="R3423" s="108">
        <v>2.8530000000000002</v>
      </c>
      <c r="S3423" s="108">
        <v>42.15</v>
      </c>
    </row>
    <row r="3424" spans="1:19" ht="11.25" thickBot="1" x14ac:dyDescent="0.2">
      <c r="A3424" s="112"/>
    </row>
    <row r="3425" spans="1:19" ht="11.25" thickBot="1" x14ac:dyDescent="0.2">
      <c r="A3425" s="107">
        <v>2</v>
      </c>
      <c r="B3425" s="132">
        <v>0.55603009259259262</v>
      </c>
      <c r="C3425" s="141" t="s">
        <v>1818</v>
      </c>
      <c r="D3425" s="141" t="s">
        <v>1819</v>
      </c>
      <c r="E3425" s="141" t="s">
        <v>1820</v>
      </c>
      <c r="F3425" s="141" t="s">
        <v>1821</v>
      </c>
      <c r="G3425" s="141" t="s">
        <v>1822</v>
      </c>
      <c r="H3425" s="141" t="s">
        <v>1823</v>
      </c>
      <c r="I3425" s="133">
        <v>1.24692</v>
      </c>
      <c r="J3425" s="134" t="s">
        <v>1824</v>
      </c>
      <c r="K3425" s="141" t="s">
        <v>1825</v>
      </c>
      <c r="L3425" s="108">
        <v>0.95299999999999996</v>
      </c>
      <c r="M3425" s="108">
        <v>1.468</v>
      </c>
      <c r="N3425" s="108">
        <v>3.827</v>
      </c>
      <c r="O3425" s="108">
        <v>37.07</v>
      </c>
      <c r="P3425" s="108">
        <v>590.9</v>
      </c>
      <c r="Q3425" s="108">
        <v>0.34200000000000003</v>
      </c>
      <c r="R3425" s="108">
        <v>2.855</v>
      </c>
      <c r="S3425" s="108">
        <v>42.02</v>
      </c>
    </row>
    <row r="3426" spans="1:19" ht="11.25" thickBot="1" x14ac:dyDescent="0.2">
      <c r="A3426" s="112"/>
    </row>
    <row r="3427" spans="1:19" ht="11.25" thickBot="1" x14ac:dyDescent="0.2">
      <c r="A3427" s="107">
        <v>3</v>
      </c>
      <c r="B3427" s="132">
        <v>0.55621527777777779</v>
      </c>
      <c r="C3427" s="141" t="s">
        <v>1826</v>
      </c>
      <c r="D3427" s="141" t="s">
        <v>1827</v>
      </c>
      <c r="E3427" s="141" t="s">
        <v>1828</v>
      </c>
      <c r="F3427" s="141" t="s">
        <v>1829</v>
      </c>
      <c r="G3427" s="141" t="s">
        <v>1830</v>
      </c>
      <c r="H3427" s="141" t="s">
        <v>1831</v>
      </c>
      <c r="I3427" s="133">
        <v>1.2942800000000001</v>
      </c>
      <c r="J3427" s="134" t="s">
        <v>1832</v>
      </c>
      <c r="K3427" s="141" t="s">
        <v>1833</v>
      </c>
      <c r="L3427" s="108">
        <v>0.88</v>
      </c>
      <c r="M3427" s="108">
        <v>1.52</v>
      </c>
      <c r="N3427" s="108">
        <v>3.6080000000000001</v>
      </c>
      <c r="O3427" s="108">
        <v>37.44</v>
      </c>
      <c r="P3427" s="108">
        <v>576</v>
      </c>
      <c r="Q3427" s="108">
        <v>0.34899999999999998</v>
      </c>
      <c r="R3427" s="108">
        <v>2.9129999999999998</v>
      </c>
      <c r="S3427" s="108">
        <v>42.19</v>
      </c>
    </row>
    <row r="3428" spans="1:19" ht="11.25" thickBot="1" x14ac:dyDescent="0.2">
      <c r="A3428" s="112"/>
    </row>
    <row r="3429" spans="1:19" ht="11.25" thickBot="1" x14ac:dyDescent="0.2">
      <c r="A3429" s="135" t="s">
        <v>362</v>
      </c>
      <c r="B3429" s="112"/>
      <c r="C3429" s="141" t="s">
        <v>1834</v>
      </c>
      <c r="D3429" s="141" t="s">
        <v>1835</v>
      </c>
      <c r="E3429" s="141" t="s">
        <v>1836</v>
      </c>
      <c r="F3429" s="141" t="s">
        <v>1837</v>
      </c>
      <c r="G3429" s="141" t="s">
        <v>1838</v>
      </c>
      <c r="H3429" s="141" t="s">
        <v>1839</v>
      </c>
      <c r="I3429" s="137">
        <v>1.2691699999999999</v>
      </c>
      <c r="J3429" s="134" t="s">
        <v>1840</v>
      </c>
      <c r="K3429" s="141" t="s">
        <v>1841</v>
      </c>
      <c r="L3429" s="136">
        <v>0.91500000000000004</v>
      </c>
      <c r="M3429" s="136">
        <v>1.5109999999999999</v>
      </c>
      <c r="N3429" s="136">
        <v>3.6680000000000001</v>
      </c>
      <c r="O3429" s="136">
        <v>37.17</v>
      </c>
      <c r="P3429" s="136">
        <v>581</v>
      </c>
      <c r="Q3429" s="136">
        <v>0.34799999999999998</v>
      </c>
      <c r="R3429" s="136">
        <v>2.8740000000000001</v>
      </c>
      <c r="S3429" s="136">
        <v>42.12</v>
      </c>
    </row>
    <row r="3430" spans="1:19" ht="11.25" thickBot="1" x14ac:dyDescent="0.2">
      <c r="A3430" s="112"/>
    </row>
    <row r="3431" spans="1:19" ht="11.25" thickBot="1" x14ac:dyDescent="0.2">
      <c r="A3431" s="138" t="s">
        <v>364</v>
      </c>
      <c r="B3431" s="112"/>
      <c r="C3431" s="141" t="s">
        <v>1842</v>
      </c>
      <c r="D3431" s="141" t="s">
        <v>1843</v>
      </c>
      <c r="E3431" s="141" t="s">
        <v>1844</v>
      </c>
      <c r="F3431" s="141" t="s">
        <v>1845</v>
      </c>
      <c r="G3431" s="141" t="s">
        <v>1846</v>
      </c>
      <c r="H3431" s="141" t="s">
        <v>1847</v>
      </c>
      <c r="I3431" s="137">
        <v>2.3810000000000001E-2</v>
      </c>
      <c r="J3431" s="134" t="s">
        <v>1848</v>
      </c>
      <c r="K3431" s="141" t="s">
        <v>1849</v>
      </c>
      <c r="L3431" s="136">
        <v>3.6999999999999998E-2</v>
      </c>
      <c r="M3431" s="136">
        <v>3.9E-2</v>
      </c>
      <c r="N3431" s="136">
        <v>0.13800000000000001</v>
      </c>
      <c r="O3431" s="136">
        <v>0.23200000000000001</v>
      </c>
      <c r="P3431" s="136">
        <v>8.6039999999999992</v>
      </c>
      <c r="Q3431" s="136">
        <v>6.0000000000000001E-3</v>
      </c>
      <c r="R3431" s="136">
        <v>3.4000000000000002E-2</v>
      </c>
      <c r="S3431" s="136">
        <v>8.7999999999999995E-2</v>
      </c>
    </row>
    <row r="3432" spans="1:19" ht="11.25" thickBot="1" x14ac:dyDescent="0.2">
      <c r="A3432" s="112"/>
    </row>
    <row r="3433" spans="1:19" ht="11.25" thickBot="1" x14ac:dyDescent="0.2">
      <c r="A3433" s="139" t="s">
        <v>366</v>
      </c>
      <c r="B3433" s="112"/>
      <c r="C3433" s="141" t="s">
        <v>1370</v>
      </c>
      <c r="D3433" s="141" t="s">
        <v>1850</v>
      </c>
      <c r="E3433" s="141" t="s">
        <v>1851</v>
      </c>
      <c r="F3433" s="141" t="s">
        <v>1852</v>
      </c>
      <c r="G3433" s="141" t="s">
        <v>1853</v>
      </c>
      <c r="H3433" s="141" t="s">
        <v>1854</v>
      </c>
      <c r="I3433" s="140">
        <v>1.8759999999999999</v>
      </c>
      <c r="J3433" s="134" t="s">
        <v>1855</v>
      </c>
      <c r="K3433" s="141" t="s">
        <v>1856</v>
      </c>
      <c r="L3433" s="136">
        <v>4.0229999999999997</v>
      </c>
      <c r="M3433" s="136">
        <v>2.5870000000000002</v>
      </c>
      <c r="N3433" s="136">
        <v>3.7709999999999999</v>
      </c>
      <c r="O3433" s="136">
        <v>0.624</v>
      </c>
      <c r="P3433" s="136">
        <v>1.4810000000000001</v>
      </c>
      <c r="Q3433" s="136">
        <v>1.7110000000000001</v>
      </c>
      <c r="R3433" s="136">
        <v>1.18</v>
      </c>
      <c r="S3433" s="136">
        <v>0.21</v>
      </c>
    </row>
    <row r="3434" spans="1:19" ht="11.25" thickBot="1" x14ac:dyDescent="0.2">
      <c r="A3434" s="112"/>
    </row>
    <row r="3435" spans="1:19" ht="11.25" thickBot="1" x14ac:dyDescent="0.2">
      <c r="A3435" s="106" t="s">
        <v>357</v>
      </c>
      <c r="B3435" s="106" t="s">
        <v>358</v>
      </c>
      <c r="C3435" s="130" t="s">
        <v>17</v>
      </c>
      <c r="D3435" s="130" t="s">
        <v>18</v>
      </c>
      <c r="E3435" s="131" t="s">
        <v>19</v>
      </c>
      <c r="F3435" s="131" t="s">
        <v>20</v>
      </c>
      <c r="G3435" s="130" t="s">
        <v>21</v>
      </c>
      <c r="H3435" s="130" t="s">
        <v>22</v>
      </c>
      <c r="I3435" s="130" t="s">
        <v>23</v>
      </c>
      <c r="J3435" s="130" t="s">
        <v>24</v>
      </c>
      <c r="K3435" s="131" t="s">
        <v>25</v>
      </c>
      <c r="L3435" s="131" t="s">
        <v>26</v>
      </c>
      <c r="M3435" s="130" t="s">
        <v>27</v>
      </c>
      <c r="N3435" s="130" t="s">
        <v>28</v>
      </c>
      <c r="O3435" s="130" t="s">
        <v>29</v>
      </c>
      <c r="P3435" s="130" t="s">
        <v>30</v>
      </c>
      <c r="Q3435" s="130" t="s">
        <v>31</v>
      </c>
      <c r="R3435" s="130" t="s">
        <v>32</v>
      </c>
      <c r="S3435" s="130" t="s">
        <v>33</v>
      </c>
    </row>
    <row r="3436" spans="1:19" ht="11.25" thickBot="1" x14ac:dyDescent="0.2">
      <c r="A3436" s="112"/>
      <c r="B3436" s="112"/>
      <c r="C3436" s="130" t="s">
        <v>111</v>
      </c>
      <c r="D3436" s="130" t="s">
        <v>111</v>
      </c>
      <c r="E3436" s="131" t="s">
        <v>111</v>
      </c>
      <c r="F3436" s="131" t="s">
        <v>111</v>
      </c>
      <c r="G3436" s="130" t="s">
        <v>111</v>
      </c>
      <c r="H3436" s="130" t="s">
        <v>111</v>
      </c>
      <c r="I3436" s="130" t="s">
        <v>111</v>
      </c>
      <c r="J3436" s="130" t="s">
        <v>111</v>
      </c>
      <c r="K3436" s="131" t="s">
        <v>111</v>
      </c>
      <c r="L3436" s="131" t="s">
        <v>111</v>
      </c>
      <c r="M3436" s="130" t="s">
        <v>111</v>
      </c>
      <c r="N3436" s="130" t="s">
        <v>111</v>
      </c>
      <c r="O3436" s="130" t="s">
        <v>111</v>
      </c>
      <c r="P3436" s="130" t="s">
        <v>111</v>
      </c>
      <c r="Q3436" s="130" t="s">
        <v>111</v>
      </c>
      <c r="R3436" s="130" t="s">
        <v>111</v>
      </c>
      <c r="S3436" s="130" t="s">
        <v>111</v>
      </c>
    </row>
    <row r="3437" spans="1:19" ht="11.25" thickBot="1" x14ac:dyDescent="0.2">
      <c r="A3437" s="107">
        <v>1</v>
      </c>
      <c r="B3437" s="132">
        <v>0.55584490740740744</v>
      </c>
      <c r="C3437" s="108">
        <v>39.869999999999997</v>
      </c>
      <c r="D3437" s="108">
        <v>0.76900000000000002</v>
      </c>
      <c r="E3437" s="133">
        <v>1.1243300000000001</v>
      </c>
      <c r="F3437" s="133">
        <v>1.0401100000000001</v>
      </c>
      <c r="G3437" s="108">
        <v>0.245</v>
      </c>
      <c r="H3437" s="108">
        <v>4.9710000000000001</v>
      </c>
      <c r="I3437" s="108">
        <v>15.07</v>
      </c>
      <c r="J3437" s="141" t="s">
        <v>1857</v>
      </c>
      <c r="K3437" s="133">
        <v>1.21879</v>
      </c>
      <c r="L3437" s="134" t="s">
        <v>1858</v>
      </c>
      <c r="M3437" s="108">
        <v>0.108</v>
      </c>
      <c r="N3437" s="108">
        <v>0.63900000000000001</v>
      </c>
      <c r="O3437" s="108">
        <v>0</v>
      </c>
      <c r="P3437" s="108">
        <v>3.0000000000000001E-3</v>
      </c>
      <c r="Q3437" s="108">
        <v>3.7999999999999999E-2</v>
      </c>
      <c r="R3437" s="108">
        <v>0.28299999999999997</v>
      </c>
      <c r="S3437" s="108">
        <v>0.42199999999999999</v>
      </c>
    </row>
    <row r="3438" spans="1:19" ht="11.25" thickBot="1" x14ac:dyDescent="0.2">
      <c r="A3438" s="112"/>
    </row>
    <row r="3439" spans="1:19" ht="11.25" thickBot="1" x14ac:dyDescent="0.2">
      <c r="A3439" s="107">
        <v>2</v>
      </c>
      <c r="B3439" s="132">
        <v>0.55603009259259262</v>
      </c>
      <c r="C3439" s="108">
        <v>40.43</v>
      </c>
      <c r="D3439" s="108">
        <v>0.76200000000000001</v>
      </c>
      <c r="E3439" s="133">
        <v>1.1442399999999999</v>
      </c>
      <c r="F3439" s="133">
        <v>1.0395000000000001</v>
      </c>
      <c r="G3439" s="108">
        <v>0.26300000000000001</v>
      </c>
      <c r="H3439" s="108">
        <v>4.3250000000000002</v>
      </c>
      <c r="I3439" s="108">
        <v>15.08</v>
      </c>
      <c r="J3439" s="141" t="s">
        <v>1859</v>
      </c>
      <c r="K3439" s="133">
        <v>1.2421899999999999</v>
      </c>
      <c r="L3439" s="134" t="s">
        <v>1860</v>
      </c>
      <c r="M3439" s="108">
        <v>7.5999999999999998E-2</v>
      </c>
      <c r="N3439" s="108">
        <v>0.65</v>
      </c>
      <c r="O3439" s="108">
        <v>1E-3</v>
      </c>
      <c r="P3439" s="108">
        <v>3.0000000000000001E-3</v>
      </c>
      <c r="Q3439" s="108">
        <v>3.5000000000000003E-2</v>
      </c>
      <c r="R3439" s="108">
        <v>0.24299999999999999</v>
      </c>
      <c r="S3439" s="108">
        <v>0.41899999999999998</v>
      </c>
    </row>
    <row r="3440" spans="1:19" ht="11.25" thickBot="1" x14ac:dyDescent="0.2">
      <c r="A3440" s="112"/>
    </row>
    <row r="3441" spans="1:19" ht="11.25" thickBot="1" x14ac:dyDescent="0.2">
      <c r="A3441" s="107">
        <v>3</v>
      </c>
      <c r="B3441" s="132">
        <v>0.55621527777777779</v>
      </c>
      <c r="C3441" s="108">
        <v>40.39</v>
      </c>
      <c r="D3441" s="108">
        <v>0.76100000000000001</v>
      </c>
      <c r="E3441" s="133">
        <v>1.1686300000000001</v>
      </c>
      <c r="F3441" s="133">
        <v>1.03796</v>
      </c>
      <c r="G3441" s="108">
        <v>0.111</v>
      </c>
      <c r="H3441" s="108">
        <v>4.7530000000000001</v>
      </c>
      <c r="I3441" s="108">
        <v>14.99</v>
      </c>
      <c r="J3441" s="141" t="s">
        <v>1861</v>
      </c>
      <c r="K3441" s="133">
        <v>1.2667999999999999</v>
      </c>
      <c r="L3441" s="134" t="s">
        <v>1862</v>
      </c>
      <c r="M3441" s="108">
        <v>0.13100000000000001</v>
      </c>
      <c r="N3441" s="108">
        <v>0.64300000000000002</v>
      </c>
      <c r="O3441" s="108">
        <v>0</v>
      </c>
      <c r="P3441" s="108">
        <v>3.0000000000000001E-3</v>
      </c>
      <c r="Q3441" s="108">
        <v>3.5999999999999997E-2</v>
      </c>
      <c r="R3441" s="108">
        <v>0.438</v>
      </c>
      <c r="S3441" s="108">
        <v>0.41799999999999998</v>
      </c>
    </row>
    <row r="3442" spans="1:19" ht="11.25" thickBot="1" x14ac:dyDescent="0.2">
      <c r="A3442" s="112"/>
    </row>
    <row r="3443" spans="1:19" ht="11.25" thickBot="1" x14ac:dyDescent="0.2">
      <c r="A3443" s="135" t="s">
        <v>362</v>
      </c>
      <c r="B3443" s="112"/>
      <c r="C3443" s="136">
        <v>40.229999999999997</v>
      </c>
      <c r="D3443" s="136">
        <v>0.76400000000000001</v>
      </c>
      <c r="E3443" s="137">
        <v>1.1457299999999999</v>
      </c>
      <c r="F3443" s="137">
        <v>1.0391900000000001</v>
      </c>
      <c r="G3443" s="136">
        <v>0.20599999999999999</v>
      </c>
      <c r="H3443" s="136">
        <v>4.6829999999999998</v>
      </c>
      <c r="I3443" s="136">
        <v>15.05</v>
      </c>
      <c r="J3443" s="141" t="s">
        <v>1863</v>
      </c>
      <c r="K3443" s="137">
        <v>1.2425900000000001</v>
      </c>
      <c r="L3443" s="134" t="s">
        <v>1864</v>
      </c>
      <c r="M3443" s="136">
        <v>0.105</v>
      </c>
      <c r="N3443" s="136">
        <v>0.64400000000000002</v>
      </c>
      <c r="O3443" s="136">
        <v>1E-3</v>
      </c>
      <c r="P3443" s="136">
        <v>3.0000000000000001E-3</v>
      </c>
      <c r="Q3443" s="136">
        <v>3.5999999999999997E-2</v>
      </c>
      <c r="R3443" s="136">
        <v>0.32100000000000001</v>
      </c>
      <c r="S3443" s="136">
        <v>0.41899999999999998</v>
      </c>
    </row>
    <row r="3444" spans="1:19" ht="11.25" thickBot="1" x14ac:dyDescent="0.2">
      <c r="A3444" s="112"/>
    </row>
    <row r="3445" spans="1:19" ht="11.25" thickBot="1" x14ac:dyDescent="0.2">
      <c r="A3445" s="138" t="s">
        <v>364</v>
      </c>
      <c r="B3445" s="112"/>
      <c r="C3445" s="136">
        <v>0.314</v>
      </c>
      <c r="D3445" s="136">
        <v>5.0000000000000001E-3</v>
      </c>
      <c r="E3445" s="137">
        <v>2.2190000000000001E-2</v>
      </c>
      <c r="F3445" s="137">
        <v>1.1100000000000001E-3</v>
      </c>
      <c r="G3445" s="136">
        <v>8.3000000000000004E-2</v>
      </c>
      <c r="H3445" s="136">
        <v>0.32900000000000001</v>
      </c>
      <c r="I3445" s="136">
        <v>0.05</v>
      </c>
      <c r="J3445" s="141" t="s">
        <v>1865</v>
      </c>
      <c r="K3445" s="137">
        <v>2.401E-2</v>
      </c>
      <c r="L3445" s="134" t="s">
        <v>1866</v>
      </c>
      <c r="M3445" s="136">
        <v>2.7E-2</v>
      </c>
      <c r="N3445" s="136">
        <v>6.0000000000000001E-3</v>
      </c>
      <c r="O3445" s="136">
        <v>0</v>
      </c>
      <c r="P3445" s="136">
        <v>0</v>
      </c>
      <c r="Q3445" s="136">
        <v>2E-3</v>
      </c>
      <c r="R3445" s="136">
        <v>0.10299999999999999</v>
      </c>
      <c r="S3445" s="136">
        <v>2E-3</v>
      </c>
    </row>
    <row r="3446" spans="1:19" ht="11.25" thickBot="1" x14ac:dyDescent="0.2">
      <c r="A3446" s="112"/>
    </row>
    <row r="3447" spans="1:19" ht="11.25" thickBot="1" x14ac:dyDescent="0.2">
      <c r="A3447" s="139" t="s">
        <v>366</v>
      </c>
      <c r="B3447" s="112"/>
      <c r="C3447" s="136">
        <v>0.78100000000000003</v>
      </c>
      <c r="D3447" s="136">
        <v>0.59899999999999998</v>
      </c>
      <c r="E3447" s="140">
        <v>1.9370000000000001</v>
      </c>
      <c r="F3447" s="140">
        <v>0.107</v>
      </c>
      <c r="G3447" s="136">
        <v>40.35</v>
      </c>
      <c r="H3447" s="136">
        <v>7.0170000000000003</v>
      </c>
      <c r="I3447" s="136">
        <v>0.33100000000000002</v>
      </c>
      <c r="J3447" s="141" t="s">
        <v>1867</v>
      </c>
      <c r="K3447" s="140">
        <v>1.9319999999999999</v>
      </c>
      <c r="L3447" s="134" t="s">
        <v>1868</v>
      </c>
      <c r="M3447" s="136">
        <v>25.94</v>
      </c>
      <c r="N3447" s="136">
        <v>0.89300000000000002</v>
      </c>
      <c r="O3447" s="136">
        <v>60.43</v>
      </c>
      <c r="P3447" s="136">
        <v>2.85</v>
      </c>
      <c r="Q3447" s="136">
        <v>4.1399999999999997</v>
      </c>
      <c r="R3447" s="136">
        <v>32.06</v>
      </c>
      <c r="S3447" s="136">
        <v>0.46200000000000002</v>
      </c>
    </row>
    <row r="3448" spans="1:19" ht="11.25" thickBot="1" x14ac:dyDescent="0.2">
      <c r="A3448" s="112"/>
    </row>
    <row r="3449" spans="1:19" ht="11.25" thickBot="1" x14ac:dyDescent="0.2">
      <c r="A3449" s="106" t="s">
        <v>357</v>
      </c>
      <c r="B3449" s="106" t="s">
        <v>358</v>
      </c>
      <c r="C3449" s="131" t="s">
        <v>34</v>
      </c>
      <c r="D3449" s="131" t="s">
        <v>35</v>
      </c>
      <c r="E3449" s="130" t="s">
        <v>36</v>
      </c>
      <c r="F3449" s="130" t="s">
        <v>37</v>
      </c>
      <c r="G3449" s="130" t="s">
        <v>38</v>
      </c>
      <c r="H3449" s="130" t="s">
        <v>39</v>
      </c>
      <c r="I3449" s="130" t="s">
        <v>40</v>
      </c>
      <c r="J3449" s="130" t="s">
        <v>41</v>
      </c>
      <c r="K3449" s="130" t="s">
        <v>42</v>
      </c>
      <c r="L3449" s="130" t="s">
        <v>43</v>
      </c>
      <c r="M3449" s="130" t="s">
        <v>44</v>
      </c>
      <c r="N3449" s="130" t="s">
        <v>45</v>
      </c>
      <c r="O3449" s="130" t="s">
        <v>46</v>
      </c>
      <c r="P3449" s="130" t="s">
        <v>47</v>
      </c>
      <c r="Q3449" s="130" t="s">
        <v>48</v>
      </c>
      <c r="R3449" s="130" t="s">
        <v>49</v>
      </c>
      <c r="S3449" s="130" t="s">
        <v>50</v>
      </c>
    </row>
    <row r="3450" spans="1:19" ht="11.25" thickBot="1" x14ac:dyDescent="0.2">
      <c r="A3450" s="112"/>
      <c r="B3450" s="112"/>
      <c r="C3450" s="131" t="s">
        <v>111</v>
      </c>
      <c r="D3450" s="131" t="s">
        <v>111</v>
      </c>
      <c r="E3450" s="130" t="s">
        <v>111</v>
      </c>
      <c r="F3450" s="130" t="s">
        <v>111</v>
      </c>
      <c r="G3450" s="130" t="s">
        <v>111</v>
      </c>
      <c r="H3450" s="130" t="s">
        <v>111</v>
      </c>
      <c r="I3450" s="130" t="s">
        <v>111</v>
      </c>
      <c r="J3450" s="130" t="s">
        <v>111</v>
      </c>
      <c r="K3450" s="130" t="s">
        <v>111</v>
      </c>
      <c r="L3450" s="130" t="s">
        <v>111</v>
      </c>
      <c r="M3450" s="130" t="s">
        <v>111</v>
      </c>
      <c r="N3450" s="130" t="s">
        <v>111</v>
      </c>
      <c r="O3450" s="130" t="s">
        <v>111</v>
      </c>
      <c r="P3450" s="130" t="s">
        <v>111</v>
      </c>
      <c r="Q3450" s="130" t="s">
        <v>111</v>
      </c>
      <c r="R3450" s="130" t="s">
        <v>111</v>
      </c>
      <c r="S3450" s="130" t="s">
        <v>111</v>
      </c>
    </row>
    <row r="3451" spans="1:19" ht="11.25" thickBot="1" x14ac:dyDescent="0.2">
      <c r="A3451" s="107">
        <v>1</v>
      </c>
      <c r="B3451" s="132">
        <v>0.55584490740740744</v>
      </c>
      <c r="C3451" s="133">
        <v>1.1229899999999999</v>
      </c>
      <c r="D3451" s="134" t="s">
        <v>1869</v>
      </c>
      <c r="E3451" s="108">
        <v>1.5489999999999999</v>
      </c>
      <c r="F3451" s="108">
        <v>0.17399999999999999</v>
      </c>
      <c r="G3451" s="108">
        <v>8.9999999999999993E-3</v>
      </c>
      <c r="H3451" s="108">
        <v>0.104</v>
      </c>
      <c r="I3451" s="108">
        <v>18.93</v>
      </c>
      <c r="J3451" s="108">
        <v>18.8</v>
      </c>
      <c r="K3451" s="108">
        <v>0.36899999999999999</v>
      </c>
      <c r="L3451" s="108">
        <v>0.73099999999999998</v>
      </c>
      <c r="M3451" s="108">
        <v>8.5999999999999993E-2</v>
      </c>
      <c r="N3451" s="108">
        <v>0.32200000000000001</v>
      </c>
      <c r="O3451" s="108">
        <v>7.1999999999999995E-2</v>
      </c>
      <c r="P3451" s="108">
        <v>1.9E-2</v>
      </c>
      <c r="Q3451" s="108">
        <v>8.6999999999999994E-2</v>
      </c>
      <c r="R3451" s="108">
        <v>1.7999999999999999E-2</v>
      </c>
      <c r="S3451" s="108">
        <v>0.126</v>
      </c>
    </row>
    <row r="3452" spans="1:19" ht="11.25" thickBot="1" x14ac:dyDescent="0.2">
      <c r="A3452" s="112"/>
    </row>
    <row r="3453" spans="1:19" ht="11.25" thickBot="1" x14ac:dyDescent="0.2">
      <c r="A3453" s="107">
        <v>2</v>
      </c>
      <c r="B3453" s="132">
        <v>0.55603009259259262</v>
      </c>
      <c r="C3453" s="133">
        <v>1.1397299999999999</v>
      </c>
      <c r="D3453" s="134" t="s">
        <v>1870</v>
      </c>
      <c r="E3453" s="108">
        <v>1.4810000000000001</v>
      </c>
      <c r="F3453" s="108">
        <v>0.16800000000000001</v>
      </c>
      <c r="G3453" s="108">
        <v>-3.0000000000000001E-3</v>
      </c>
      <c r="H3453" s="108">
        <v>0.10100000000000001</v>
      </c>
      <c r="I3453" s="108">
        <v>18.63</v>
      </c>
      <c r="J3453" s="108">
        <v>18.86</v>
      </c>
      <c r="K3453" s="108">
        <v>0.377</v>
      </c>
      <c r="L3453" s="108">
        <v>0.74</v>
      </c>
      <c r="M3453" s="108">
        <v>8.6999999999999994E-2</v>
      </c>
      <c r="N3453" s="108">
        <v>0.37</v>
      </c>
      <c r="O3453" s="108">
        <v>7.0999999999999994E-2</v>
      </c>
      <c r="P3453" s="108">
        <v>1.9E-2</v>
      </c>
      <c r="Q3453" s="108">
        <v>8.6999999999999994E-2</v>
      </c>
      <c r="R3453" s="108">
        <v>1.7999999999999999E-2</v>
      </c>
      <c r="S3453" s="108">
        <v>0.11600000000000001</v>
      </c>
    </row>
    <row r="3454" spans="1:19" ht="11.25" thickBot="1" x14ac:dyDescent="0.2">
      <c r="A3454" s="112"/>
    </row>
    <row r="3455" spans="1:19" ht="11.25" thickBot="1" x14ac:dyDescent="0.2">
      <c r="A3455" s="107">
        <v>3</v>
      </c>
      <c r="B3455" s="132">
        <v>0.55621527777777779</v>
      </c>
      <c r="C3455" s="133">
        <v>1.1478299999999999</v>
      </c>
      <c r="D3455" s="134" t="s">
        <v>1871</v>
      </c>
      <c r="E3455" s="108">
        <v>1.452</v>
      </c>
      <c r="F3455" s="108">
        <v>0.17199999999999999</v>
      </c>
      <c r="G3455" s="108">
        <v>2E-3</v>
      </c>
      <c r="H3455" s="108">
        <v>0.10199999999999999</v>
      </c>
      <c r="I3455" s="108">
        <v>18.75</v>
      </c>
      <c r="J3455" s="108">
        <v>18.87</v>
      </c>
      <c r="K3455" s="108">
        <v>0.38100000000000001</v>
      </c>
      <c r="L3455" s="108">
        <v>0.72799999999999998</v>
      </c>
      <c r="M3455" s="108">
        <v>8.4000000000000005E-2</v>
      </c>
      <c r="N3455" s="108">
        <v>0.32600000000000001</v>
      </c>
      <c r="O3455" s="108">
        <v>6.7000000000000004E-2</v>
      </c>
      <c r="P3455" s="108">
        <v>1.9E-2</v>
      </c>
      <c r="Q3455" s="108">
        <v>8.2000000000000003E-2</v>
      </c>
      <c r="R3455" s="108">
        <v>1.7999999999999999E-2</v>
      </c>
      <c r="S3455" s="108">
        <v>0.123</v>
      </c>
    </row>
    <row r="3456" spans="1:19" ht="11.25" thickBot="1" x14ac:dyDescent="0.2">
      <c r="A3456" s="112"/>
    </row>
    <row r="3457" spans="1:19" ht="11.25" thickBot="1" x14ac:dyDescent="0.2">
      <c r="A3457" s="135" t="s">
        <v>362</v>
      </c>
      <c r="B3457" s="112"/>
      <c r="C3457" s="137">
        <v>1.1368499999999999</v>
      </c>
      <c r="D3457" s="134" t="s">
        <v>1872</v>
      </c>
      <c r="E3457" s="136">
        <v>1.494</v>
      </c>
      <c r="F3457" s="136">
        <v>0.17100000000000001</v>
      </c>
      <c r="G3457" s="136">
        <v>3.0000000000000001E-3</v>
      </c>
      <c r="H3457" s="136">
        <v>0.10199999999999999</v>
      </c>
      <c r="I3457" s="136">
        <v>18.77</v>
      </c>
      <c r="J3457" s="136">
        <v>18.84</v>
      </c>
      <c r="K3457" s="136">
        <v>0.376</v>
      </c>
      <c r="L3457" s="136">
        <v>0.73299999999999998</v>
      </c>
      <c r="M3457" s="136">
        <v>8.5999999999999993E-2</v>
      </c>
      <c r="N3457" s="136">
        <v>0.33900000000000002</v>
      </c>
      <c r="O3457" s="136">
        <v>7.0000000000000007E-2</v>
      </c>
      <c r="P3457" s="136">
        <v>1.9E-2</v>
      </c>
      <c r="Q3457" s="136">
        <v>8.5999999999999993E-2</v>
      </c>
      <c r="R3457" s="136">
        <v>1.7999999999999999E-2</v>
      </c>
      <c r="S3457" s="136">
        <v>0.122</v>
      </c>
    </row>
    <row r="3458" spans="1:19" ht="11.25" thickBot="1" x14ac:dyDescent="0.2">
      <c r="A3458" s="112"/>
    </row>
    <row r="3459" spans="1:19" ht="11.25" thickBot="1" x14ac:dyDescent="0.2">
      <c r="A3459" s="138" t="s">
        <v>364</v>
      </c>
      <c r="B3459" s="112"/>
      <c r="C3459" s="137">
        <v>1.2659999999999999E-2</v>
      </c>
      <c r="D3459" s="134" t="s">
        <v>1873</v>
      </c>
      <c r="E3459" s="136">
        <v>0.05</v>
      </c>
      <c r="F3459" s="136">
        <v>3.0000000000000001E-3</v>
      </c>
      <c r="G3459" s="136">
        <v>6.0000000000000001E-3</v>
      </c>
      <c r="H3459" s="136">
        <v>1E-3</v>
      </c>
      <c r="I3459" s="136">
        <v>0.15</v>
      </c>
      <c r="J3459" s="136">
        <v>0.04</v>
      </c>
      <c r="K3459" s="136">
        <v>6.0000000000000001E-3</v>
      </c>
      <c r="L3459" s="136">
        <v>6.0000000000000001E-3</v>
      </c>
      <c r="M3459" s="136">
        <v>2E-3</v>
      </c>
      <c r="N3459" s="136">
        <v>2.7E-2</v>
      </c>
      <c r="O3459" s="136">
        <v>2E-3</v>
      </c>
      <c r="P3459" s="136">
        <v>0</v>
      </c>
      <c r="Q3459" s="136">
        <v>3.0000000000000001E-3</v>
      </c>
      <c r="R3459" s="136">
        <v>0</v>
      </c>
      <c r="S3459" s="136">
        <v>5.0000000000000001E-3</v>
      </c>
    </row>
    <row r="3460" spans="1:19" ht="11.25" thickBot="1" x14ac:dyDescent="0.2">
      <c r="A3460" s="112"/>
    </row>
    <row r="3461" spans="1:19" ht="11.25" thickBot="1" x14ac:dyDescent="0.2">
      <c r="A3461" s="139" t="s">
        <v>366</v>
      </c>
      <c r="B3461" s="112"/>
      <c r="C3461" s="140">
        <v>1.1140000000000001</v>
      </c>
      <c r="D3461" s="134" t="s">
        <v>1874</v>
      </c>
      <c r="E3461" s="136">
        <v>3.323</v>
      </c>
      <c r="F3461" s="136">
        <v>1.839</v>
      </c>
      <c r="G3461" s="136">
        <v>201.4</v>
      </c>
      <c r="H3461" s="136">
        <v>1.276</v>
      </c>
      <c r="I3461" s="136">
        <v>0.79800000000000004</v>
      </c>
      <c r="J3461" s="136">
        <v>0.214</v>
      </c>
      <c r="K3461" s="136">
        <v>1.6850000000000001</v>
      </c>
      <c r="L3461" s="136">
        <v>0.86</v>
      </c>
      <c r="M3461" s="136">
        <v>1.9550000000000001</v>
      </c>
      <c r="N3461" s="136">
        <v>7.8680000000000003</v>
      </c>
      <c r="O3461" s="136">
        <v>3.206</v>
      </c>
      <c r="P3461" s="136">
        <v>0.57499999999999996</v>
      </c>
      <c r="Q3461" s="136">
        <v>3.427</v>
      </c>
      <c r="R3461" s="136">
        <v>1.5620000000000001</v>
      </c>
      <c r="S3461" s="136">
        <v>4.4429999999999996</v>
      </c>
    </row>
    <row r="3462" spans="1:19" ht="11.25" thickBot="1" x14ac:dyDescent="0.2">
      <c r="A3462" s="112"/>
    </row>
    <row r="3463" spans="1:19" ht="11.25" thickBot="1" x14ac:dyDescent="0.2">
      <c r="A3463" s="106" t="s">
        <v>357</v>
      </c>
      <c r="B3463" s="106" t="s">
        <v>358</v>
      </c>
      <c r="C3463" s="130" t="s">
        <v>51</v>
      </c>
      <c r="D3463" s="130" t="s">
        <v>52</v>
      </c>
      <c r="E3463" s="130" t="s">
        <v>53</v>
      </c>
      <c r="F3463" s="130" t="s">
        <v>54</v>
      </c>
      <c r="G3463" s="130" t="s">
        <v>55</v>
      </c>
      <c r="H3463" s="130" t="s">
        <v>56</v>
      </c>
      <c r="I3463" s="130" t="s">
        <v>57</v>
      </c>
      <c r="J3463" s="130" t="s">
        <v>58</v>
      </c>
      <c r="K3463" s="130" t="s">
        <v>59</v>
      </c>
      <c r="L3463" s="130" t="s">
        <v>60</v>
      </c>
      <c r="M3463" s="130" t="s">
        <v>61</v>
      </c>
      <c r="N3463" s="130" t="s">
        <v>62</v>
      </c>
      <c r="O3463" s="130" t="s">
        <v>63</v>
      </c>
      <c r="P3463" s="130" t="s">
        <v>64</v>
      </c>
      <c r="Q3463" s="131" t="s">
        <v>65</v>
      </c>
      <c r="R3463" s="131" t="s">
        <v>66</v>
      </c>
      <c r="S3463" s="130" t="s">
        <v>67</v>
      </c>
    </row>
    <row r="3464" spans="1:19" ht="11.25" thickBot="1" x14ac:dyDescent="0.2">
      <c r="A3464" s="112"/>
      <c r="B3464" s="112"/>
      <c r="C3464" s="130" t="s">
        <v>111</v>
      </c>
      <c r="D3464" s="130" t="s">
        <v>111</v>
      </c>
      <c r="E3464" s="130" t="s">
        <v>111</v>
      </c>
      <c r="F3464" s="130" t="s">
        <v>111</v>
      </c>
      <c r="G3464" s="130" t="s">
        <v>111</v>
      </c>
      <c r="H3464" s="130" t="s">
        <v>111</v>
      </c>
      <c r="I3464" s="130" t="s">
        <v>111</v>
      </c>
      <c r="J3464" s="130" t="s">
        <v>111</v>
      </c>
      <c r="K3464" s="130" t="s">
        <v>111</v>
      </c>
      <c r="L3464" s="130" t="s">
        <v>111</v>
      </c>
      <c r="M3464" s="130" t="s">
        <v>111</v>
      </c>
      <c r="N3464" s="130" t="s">
        <v>111</v>
      </c>
      <c r="O3464" s="130" t="s">
        <v>111</v>
      </c>
      <c r="P3464" s="130" t="s">
        <v>111</v>
      </c>
      <c r="Q3464" s="131" t="s">
        <v>111</v>
      </c>
      <c r="R3464" s="131" t="s">
        <v>111</v>
      </c>
      <c r="S3464" s="130" t="s">
        <v>111</v>
      </c>
    </row>
    <row r="3465" spans="1:19" ht="11.25" thickBot="1" x14ac:dyDescent="0.2">
      <c r="A3465" s="107">
        <v>1</v>
      </c>
      <c r="B3465" s="132">
        <v>0.55584490740740744</v>
      </c>
      <c r="C3465" s="108">
        <v>2.5000000000000001E-2</v>
      </c>
      <c r="D3465" s="108">
        <v>7.3999999999999996E-2</v>
      </c>
      <c r="E3465" s="108">
        <v>1.7999999999999999E-2</v>
      </c>
      <c r="F3465" s="108">
        <v>9.6000000000000002E-2</v>
      </c>
      <c r="G3465" s="108">
        <v>1.2999999999999999E-2</v>
      </c>
      <c r="H3465" s="108">
        <v>0.01</v>
      </c>
      <c r="I3465" s="108">
        <v>9.8000000000000004E-2</v>
      </c>
      <c r="J3465" s="108">
        <v>0.193</v>
      </c>
      <c r="K3465" s="108">
        <v>0.19500000000000001</v>
      </c>
      <c r="L3465" s="108">
        <v>0</v>
      </c>
      <c r="M3465" s="108">
        <v>2E-3</v>
      </c>
      <c r="N3465" s="108">
        <v>0.124</v>
      </c>
      <c r="O3465" s="108">
        <v>6.0000000000000001E-3</v>
      </c>
      <c r="P3465" s="108">
        <v>3.2839999999999998</v>
      </c>
      <c r="Q3465" s="133">
        <v>1.0052099999999999</v>
      </c>
      <c r="R3465" s="134" t="s">
        <v>1875</v>
      </c>
      <c r="S3465" s="108">
        <v>0.17699999999999999</v>
      </c>
    </row>
    <row r="3466" spans="1:19" ht="11.25" thickBot="1" x14ac:dyDescent="0.2">
      <c r="A3466" s="112"/>
    </row>
    <row r="3467" spans="1:19" ht="11.25" thickBot="1" x14ac:dyDescent="0.2">
      <c r="A3467" s="107">
        <v>2</v>
      </c>
      <c r="B3467" s="132">
        <v>0.55603009259259262</v>
      </c>
      <c r="C3467" s="108">
        <v>2.5999999999999999E-2</v>
      </c>
      <c r="D3467" s="108">
        <v>8.1000000000000003E-2</v>
      </c>
      <c r="E3467" s="108">
        <v>1.0999999999999999E-2</v>
      </c>
      <c r="F3467" s="108">
        <v>8.7999999999999995E-2</v>
      </c>
      <c r="G3467" s="108">
        <v>1.4E-2</v>
      </c>
      <c r="H3467" s="108">
        <v>1.6E-2</v>
      </c>
      <c r="I3467" s="108">
        <v>9.9000000000000005E-2</v>
      </c>
      <c r="J3467" s="108">
        <v>0.189</v>
      </c>
      <c r="K3467" s="108">
        <v>0.19500000000000001</v>
      </c>
      <c r="L3467" s="108">
        <v>0</v>
      </c>
      <c r="M3467" s="108">
        <v>1E-3</v>
      </c>
      <c r="N3467" s="108">
        <v>0.11700000000000001</v>
      </c>
      <c r="O3467" s="108">
        <v>6.0000000000000001E-3</v>
      </c>
      <c r="P3467" s="108">
        <v>3.2879999999999998</v>
      </c>
      <c r="Q3467" s="133">
        <v>1.0193300000000001</v>
      </c>
      <c r="R3467" s="134" t="s">
        <v>1876</v>
      </c>
      <c r="S3467" s="108">
        <v>0.157</v>
      </c>
    </row>
    <row r="3468" spans="1:19" ht="11.25" thickBot="1" x14ac:dyDescent="0.2">
      <c r="A3468" s="112"/>
    </row>
    <row r="3469" spans="1:19" ht="11.25" thickBot="1" x14ac:dyDescent="0.2">
      <c r="A3469" s="107">
        <v>3</v>
      </c>
      <c r="B3469" s="132">
        <v>0.55621527777777779</v>
      </c>
      <c r="C3469" s="108">
        <v>2.7E-2</v>
      </c>
      <c r="D3469" s="108">
        <v>9.9000000000000005E-2</v>
      </c>
      <c r="E3469" s="108">
        <v>1.2E-2</v>
      </c>
      <c r="F3469" s="108">
        <v>0.111</v>
      </c>
      <c r="G3469" s="108">
        <v>1.4E-2</v>
      </c>
      <c r="H3469" s="108">
        <v>1.2999999999999999E-2</v>
      </c>
      <c r="I3469" s="108">
        <v>0.1</v>
      </c>
      <c r="J3469" s="108">
        <v>0.186</v>
      </c>
      <c r="K3469" s="108">
        <v>0.19900000000000001</v>
      </c>
      <c r="L3469" s="108">
        <v>0</v>
      </c>
      <c r="M3469" s="108">
        <v>2E-3</v>
      </c>
      <c r="N3469" s="108">
        <v>0.11600000000000001</v>
      </c>
      <c r="O3469" s="108">
        <v>5.0000000000000001E-3</v>
      </c>
      <c r="P3469" s="108">
        <v>3.2509999999999999</v>
      </c>
      <c r="Q3469" s="133">
        <v>1.02749</v>
      </c>
      <c r="R3469" s="134" t="s">
        <v>1877</v>
      </c>
      <c r="S3469" s="108">
        <v>0.14099999999999999</v>
      </c>
    </row>
    <row r="3470" spans="1:19" ht="11.25" thickBot="1" x14ac:dyDescent="0.2">
      <c r="A3470" s="112"/>
    </row>
    <row r="3471" spans="1:19" ht="11.25" thickBot="1" x14ac:dyDescent="0.2">
      <c r="A3471" s="135" t="s">
        <v>362</v>
      </c>
      <c r="B3471" s="112"/>
      <c r="C3471" s="136">
        <v>2.5999999999999999E-2</v>
      </c>
      <c r="D3471" s="136">
        <v>8.5000000000000006E-2</v>
      </c>
      <c r="E3471" s="136">
        <v>1.4E-2</v>
      </c>
      <c r="F3471" s="136">
        <v>9.9000000000000005E-2</v>
      </c>
      <c r="G3471" s="136">
        <v>1.4E-2</v>
      </c>
      <c r="H3471" s="136">
        <v>1.2999999999999999E-2</v>
      </c>
      <c r="I3471" s="136">
        <v>9.9000000000000005E-2</v>
      </c>
      <c r="J3471" s="136">
        <v>0.189</v>
      </c>
      <c r="K3471" s="136">
        <v>0.19600000000000001</v>
      </c>
      <c r="L3471" s="136">
        <v>0</v>
      </c>
      <c r="M3471" s="136">
        <v>2E-3</v>
      </c>
      <c r="N3471" s="136">
        <v>0.11899999999999999</v>
      </c>
      <c r="O3471" s="136">
        <v>6.0000000000000001E-3</v>
      </c>
      <c r="P3471" s="136">
        <v>3.274</v>
      </c>
      <c r="Q3471" s="137">
        <v>1.0173399999999999</v>
      </c>
      <c r="R3471" s="134" t="s">
        <v>1878</v>
      </c>
      <c r="S3471" s="136">
        <v>0.158</v>
      </c>
    </row>
    <row r="3472" spans="1:19" ht="11.25" thickBot="1" x14ac:dyDescent="0.2">
      <c r="A3472" s="112"/>
    </row>
    <row r="3473" spans="1:19" ht="11.25" thickBot="1" x14ac:dyDescent="0.2">
      <c r="A3473" s="138" t="s">
        <v>364</v>
      </c>
      <c r="B3473" s="112"/>
      <c r="C3473" s="136">
        <v>1E-3</v>
      </c>
      <c r="D3473" s="136">
        <v>1.2999999999999999E-2</v>
      </c>
      <c r="E3473" s="136">
        <v>4.0000000000000001E-3</v>
      </c>
      <c r="F3473" s="136">
        <v>1.2E-2</v>
      </c>
      <c r="G3473" s="136">
        <v>0</v>
      </c>
      <c r="H3473" s="136">
        <v>3.0000000000000001E-3</v>
      </c>
      <c r="I3473" s="136">
        <v>1E-3</v>
      </c>
      <c r="J3473" s="136">
        <v>4.0000000000000001E-3</v>
      </c>
      <c r="K3473" s="136">
        <v>2E-3</v>
      </c>
      <c r="L3473" s="136">
        <v>0</v>
      </c>
      <c r="M3473" s="136">
        <v>0</v>
      </c>
      <c r="N3473" s="136">
        <v>4.0000000000000001E-3</v>
      </c>
      <c r="O3473" s="136">
        <v>1E-3</v>
      </c>
      <c r="P3473" s="136">
        <v>2.1000000000000001E-2</v>
      </c>
      <c r="Q3473" s="137">
        <v>1.1270000000000001E-2</v>
      </c>
      <c r="R3473" s="134" t="s">
        <v>1879</v>
      </c>
      <c r="S3473" s="136">
        <v>1.7999999999999999E-2</v>
      </c>
    </row>
    <row r="3474" spans="1:19" ht="11.25" thickBot="1" x14ac:dyDescent="0.2">
      <c r="A3474" s="112"/>
    </row>
    <row r="3475" spans="1:19" ht="11.25" thickBot="1" x14ac:dyDescent="0.2">
      <c r="A3475" s="139" t="s">
        <v>366</v>
      </c>
      <c r="B3475" s="112"/>
      <c r="C3475" s="136">
        <v>3.88</v>
      </c>
      <c r="D3475" s="136">
        <v>15.57</v>
      </c>
      <c r="E3475" s="136">
        <v>26.12</v>
      </c>
      <c r="F3475" s="136">
        <v>11.79</v>
      </c>
      <c r="G3475" s="136">
        <v>2.609</v>
      </c>
      <c r="H3475" s="136">
        <v>21.08</v>
      </c>
      <c r="I3475" s="136">
        <v>1.276</v>
      </c>
      <c r="J3475" s="136">
        <v>1.9870000000000001</v>
      </c>
      <c r="K3475" s="136">
        <v>1.226</v>
      </c>
      <c r="L3475" s="136">
        <v>29.61</v>
      </c>
      <c r="M3475" s="136">
        <v>22.42</v>
      </c>
      <c r="N3475" s="136">
        <v>3.6760000000000002</v>
      </c>
      <c r="O3475" s="136">
        <v>8.4849999999999994</v>
      </c>
      <c r="P3475" s="136">
        <v>0.63200000000000001</v>
      </c>
      <c r="Q3475" s="140">
        <v>1.1080000000000001</v>
      </c>
      <c r="R3475" s="134" t="s">
        <v>1880</v>
      </c>
      <c r="S3475" s="136">
        <v>11.37</v>
      </c>
    </row>
    <row r="3476" spans="1:19" ht="11.25" thickBot="1" x14ac:dyDescent="0.2">
      <c r="A3476" s="112"/>
    </row>
    <row r="3477" spans="1:19" ht="11.25" thickBot="1" x14ac:dyDescent="0.2">
      <c r="A3477" s="106" t="s">
        <v>357</v>
      </c>
      <c r="B3477" s="106" t="s">
        <v>358</v>
      </c>
      <c r="C3477" s="130" t="s">
        <v>68</v>
      </c>
    </row>
    <row r="3478" spans="1:19" ht="11.25" thickBot="1" x14ac:dyDescent="0.2">
      <c r="A3478" s="112"/>
      <c r="B3478" s="112"/>
      <c r="C3478" s="130" t="s">
        <v>111</v>
      </c>
    </row>
    <row r="3479" spans="1:19" ht="11.25" thickBot="1" x14ac:dyDescent="0.2">
      <c r="A3479" s="107">
        <v>1</v>
      </c>
      <c r="B3479" s="132">
        <v>0.55584490740740744</v>
      </c>
      <c r="C3479" s="108">
        <v>8.1000000000000003E-2</v>
      </c>
    </row>
    <row r="3480" spans="1:19" ht="11.25" thickBot="1" x14ac:dyDescent="0.2">
      <c r="A3480" s="112"/>
    </row>
    <row r="3481" spans="1:19" ht="11.25" thickBot="1" x14ac:dyDescent="0.2">
      <c r="A3481" s="107">
        <v>2</v>
      </c>
      <c r="B3481" s="132">
        <v>0.55603009259259262</v>
      </c>
      <c r="C3481" s="108">
        <v>4.5999999999999999E-2</v>
      </c>
    </row>
    <row r="3482" spans="1:19" ht="11.25" thickBot="1" x14ac:dyDescent="0.2">
      <c r="A3482" s="112"/>
    </row>
    <row r="3483" spans="1:19" ht="11.25" thickBot="1" x14ac:dyDescent="0.2">
      <c r="A3483" s="107">
        <v>3</v>
      </c>
      <c r="B3483" s="132">
        <v>0.55621527777777779</v>
      </c>
      <c r="C3483" s="108">
        <v>5.7000000000000002E-2</v>
      </c>
    </row>
    <row r="3484" spans="1:19" ht="11.25" thickBot="1" x14ac:dyDescent="0.2">
      <c r="A3484" s="112"/>
    </row>
    <row r="3485" spans="1:19" ht="11.25" thickBot="1" x14ac:dyDescent="0.2">
      <c r="A3485" s="135" t="s">
        <v>362</v>
      </c>
      <c r="B3485" s="112"/>
      <c r="C3485" s="136">
        <v>6.0999999999999999E-2</v>
      </c>
    </row>
    <row r="3486" spans="1:19" ht="11.25" thickBot="1" x14ac:dyDescent="0.2">
      <c r="A3486" s="112"/>
    </row>
    <row r="3487" spans="1:19" ht="11.25" thickBot="1" x14ac:dyDescent="0.2">
      <c r="A3487" s="138" t="s">
        <v>364</v>
      </c>
      <c r="B3487" s="112"/>
      <c r="C3487" s="136">
        <v>1.7999999999999999E-2</v>
      </c>
    </row>
    <row r="3488" spans="1:19" ht="11.25" thickBot="1" x14ac:dyDescent="0.2">
      <c r="A3488" s="112"/>
    </row>
    <row r="3489" spans="1:19" ht="11.25" thickBot="1" x14ac:dyDescent="0.2">
      <c r="A3489" s="139" t="s">
        <v>366</v>
      </c>
      <c r="B3489" s="112"/>
      <c r="C3489" s="136">
        <v>29.43</v>
      </c>
    </row>
    <row r="3490" spans="1:19" ht="10.5" x14ac:dyDescent="0.15">
      <c r="A3490" s="112"/>
    </row>
    <row r="3491" spans="1:19" x14ac:dyDescent="0.15">
      <c r="A3491" s="129"/>
      <c r="B3491" s="86" t="s">
        <v>1881</v>
      </c>
    </row>
    <row r="3492" spans="1:19" ht="9.75" thickBot="1" x14ac:dyDescent="0.2">
      <c r="A3492" s="81" t="s">
        <v>356</v>
      </c>
    </row>
    <row r="3493" spans="1:19" ht="11.25" thickBot="1" x14ac:dyDescent="0.2">
      <c r="A3493" s="106" t="s">
        <v>357</v>
      </c>
      <c r="B3493" s="106" t="s">
        <v>358</v>
      </c>
      <c r="C3493" s="130" t="s">
        <v>0</v>
      </c>
      <c r="D3493" s="130" t="s">
        <v>1</v>
      </c>
      <c r="E3493" s="130" t="s">
        <v>2</v>
      </c>
      <c r="F3493" s="130" t="s">
        <v>3</v>
      </c>
      <c r="G3493" s="130" t="s">
        <v>4</v>
      </c>
      <c r="H3493" s="130" t="s">
        <v>5</v>
      </c>
      <c r="I3493" s="131" t="s">
        <v>6</v>
      </c>
      <c r="J3493" s="131" t="s">
        <v>7</v>
      </c>
      <c r="K3493" s="130" t="s">
        <v>8</v>
      </c>
      <c r="L3493" s="130" t="s">
        <v>9</v>
      </c>
      <c r="M3493" s="130" t="s">
        <v>10</v>
      </c>
      <c r="N3493" s="130" t="s">
        <v>11</v>
      </c>
      <c r="O3493" s="130" t="s">
        <v>12</v>
      </c>
      <c r="P3493" s="130" t="s">
        <v>13</v>
      </c>
      <c r="Q3493" s="130" t="s">
        <v>14</v>
      </c>
      <c r="R3493" s="130" t="s">
        <v>15</v>
      </c>
      <c r="S3493" s="130" t="s">
        <v>16</v>
      </c>
    </row>
    <row r="3494" spans="1:19" ht="11.25" thickBot="1" x14ac:dyDescent="0.2">
      <c r="A3494" s="112"/>
      <c r="B3494" s="112"/>
      <c r="C3494" s="130" t="s">
        <v>111</v>
      </c>
      <c r="D3494" s="130" t="s">
        <v>111</v>
      </c>
      <c r="E3494" s="130" t="s">
        <v>111</v>
      </c>
      <c r="F3494" s="130" t="s">
        <v>111</v>
      </c>
      <c r="G3494" s="130" t="s">
        <v>111</v>
      </c>
      <c r="H3494" s="130" t="s">
        <v>111</v>
      </c>
      <c r="I3494" s="131" t="s">
        <v>111</v>
      </c>
      <c r="J3494" s="131" t="s">
        <v>111</v>
      </c>
      <c r="K3494" s="130" t="s">
        <v>111</v>
      </c>
      <c r="L3494" s="130" t="s">
        <v>111</v>
      </c>
      <c r="M3494" s="130" t="s">
        <v>111</v>
      </c>
      <c r="N3494" s="130" t="s">
        <v>111</v>
      </c>
      <c r="O3494" s="130" t="s">
        <v>111</v>
      </c>
      <c r="P3494" s="130" t="s">
        <v>111</v>
      </c>
      <c r="Q3494" s="130" t="s">
        <v>111</v>
      </c>
      <c r="R3494" s="130" t="s">
        <v>111</v>
      </c>
      <c r="S3494" s="130" t="s">
        <v>111</v>
      </c>
    </row>
    <row r="3495" spans="1:19" ht="11.25" thickBot="1" x14ac:dyDescent="0.2">
      <c r="A3495" s="107">
        <v>1</v>
      </c>
      <c r="B3495" s="132">
        <v>0.56098379629629636</v>
      </c>
      <c r="C3495" s="141" t="s">
        <v>1882</v>
      </c>
      <c r="D3495" s="141" t="s">
        <v>1883</v>
      </c>
      <c r="E3495" s="141" t="s">
        <v>1884</v>
      </c>
      <c r="F3495" s="108">
        <v>1860</v>
      </c>
      <c r="G3495" s="141" t="s">
        <v>1885</v>
      </c>
      <c r="H3495" s="141" t="s">
        <v>1886</v>
      </c>
      <c r="I3495" s="133">
        <v>1.28085</v>
      </c>
      <c r="J3495" s="134" t="s">
        <v>1887</v>
      </c>
      <c r="K3495" s="141" t="s">
        <v>1888</v>
      </c>
      <c r="L3495" s="108">
        <v>0.78100000000000003</v>
      </c>
      <c r="M3495" s="108">
        <v>1.6339999999999999</v>
      </c>
      <c r="N3495" s="108">
        <v>4.1479999999999997</v>
      </c>
      <c r="O3495" s="141" t="s">
        <v>1889</v>
      </c>
      <c r="P3495" s="108">
        <v>501.8</v>
      </c>
      <c r="Q3495" s="108">
        <v>0.32100000000000001</v>
      </c>
      <c r="R3495" s="108">
        <v>3.7719999999999998</v>
      </c>
      <c r="S3495" s="108">
        <v>36.39</v>
      </c>
    </row>
    <row r="3496" spans="1:19" ht="11.25" thickBot="1" x14ac:dyDescent="0.2">
      <c r="A3496" s="112"/>
    </row>
    <row r="3497" spans="1:19" ht="11.25" thickBot="1" x14ac:dyDescent="0.2">
      <c r="A3497" s="107">
        <v>2</v>
      </c>
      <c r="B3497" s="132">
        <v>0.56116898148148142</v>
      </c>
      <c r="C3497" s="141" t="s">
        <v>1890</v>
      </c>
      <c r="D3497" s="141" t="s">
        <v>1891</v>
      </c>
      <c r="E3497" s="141" t="s">
        <v>1892</v>
      </c>
      <c r="F3497" s="108">
        <v>1855</v>
      </c>
      <c r="G3497" s="141" t="s">
        <v>1893</v>
      </c>
      <c r="H3497" s="141" t="s">
        <v>1894</v>
      </c>
      <c r="I3497" s="133">
        <v>1.30036</v>
      </c>
      <c r="J3497" s="134" t="s">
        <v>1895</v>
      </c>
      <c r="K3497" s="141" t="s">
        <v>1896</v>
      </c>
      <c r="L3497" s="108">
        <v>0.753</v>
      </c>
      <c r="M3497" s="108">
        <v>1.6319999999999999</v>
      </c>
      <c r="N3497" s="108">
        <v>4.1459999999999999</v>
      </c>
      <c r="O3497" s="141" t="s">
        <v>1897</v>
      </c>
      <c r="P3497" s="108">
        <v>499.4</v>
      </c>
      <c r="Q3497" s="108">
        <v>0.316</v>
      </c>
      <c r="R3497" s="108">
        <v>3.7639999999999998</v>
      </c>
      <c r="S3497" s="108">
        <v>36.49</v>
      </c>
    </row>
    <row r="3498" spans="1:19" ht="11.25" thickBot="1" x14ac:dyDescent="0.2">
      <c r="A3498" s="112"/>
    </row>
    <row r="3499" spans="1:19" ht="11.25" thickBot="1" x14ac:dyDescent="0.2">
      <c r="A3499" s="107">
        <v>3</v>
      </c>
      <c r="B3499" s="132">
        <v>0.56134259259259256</v>
      </c>
      <c r="C3499" s="141" t="s">
        <v>1898</v>
      </c>
      <c r="D3499" s="141" t="s">
        <v>1899</v>
      </c>
      <c r="E3499" s="141" t="s">
        <v>1900</v>
      </c>
      <c r="F3499" s="108">
        <v>1852</v>
      </c>
      <c r="G3499" s="141" t="s">
        <v>1901</v>
      </c>
      <c r="H3499" s="141" t="s">
        <v>1902</v>
      </c>
      <c r="I3499" s="133">
        <v>1.29948</v>
      </c>
      <c r="J3499" s="134" t="s">
        <v>1903</v>
      </c>
      <c r="K3499" s="141" t="s">
        <v>1904</v>
      </c>
      <c r="L3499" s="108">
        <v>0.82499999999999996</v>
      </c>
      <c r="M3499" s="108">
        <v>1.637</v>
      </c>
      <c r="N3499" s="108">
        <v>4.17</v>
      </c>
      <c r="O3499" s="141" t="s">
        <v>1905</v>
      </c>
      <c r="P3499" s="108">
        <v>501.1</v>
      </c>
      <c r="Q3499" s="108">
        <v>0.314</v>
      </c>
      <c r="R3499" s="108">
        <v>3.8650000000000002</v>
      </c>
      <c r="S3499" s="108">
        <v>36.549999999999997</v>
      </c>
    </row>
    <row r="3500" spans="1:19" ht="11.25" thickBot="1" x14ac:dyDescent="0.2">
      <c r="A3500" s="112"/>
    </row>
    <row r="3501" spans="1:19" ht="11.25" thickBot="1" x14ac:dyDescent="0.2">
      <c r="A3501" s="135" t="s">
        <v>362</v>
      </c>
      <c r="B3501" s="112"/>
      <c r="C3501" s="141" t="s">
        <v>1906</v>
      </c>
      <c r="D3501" s="141" t="s">
        <v>1907</v>
      </c>
      <c r="E3501" s="141" t="s">
        <v>1908</v>
      </c>
      <c r="F3501" s="136">
        <v>1856</v>
      </c>
      <c r="G3501" s="141" t="s">
        <v>1909</v>
      </c>
      <c r="H3501" s="141" t="s">
        <v>1910</v>
      </c>
      <c r="I3501" s="137">
        <v>1.2935700000000001</v>
      </c>
      <c r="J3501" s="134" t="s">
        <v>1911</v>
      </c>
      <c r="K3501" s="141" t="s">
        <v>1912</v>
      </c>
      <c r="L3501" s="136">
        <v>0.78700000000000003</v>
      </c>
      <c r="M3501" s="136">
        <v>1.6339999999999999</v>
      </c>
      <c r="N3501" s="136">
        <v>4.1539999999999999</v>
      </c>
      <c r="O3501" s="141" t="s">
        <v>1913</v>
      </c>
      <c r="P3501" s="136">
        <v>500.8</v>
      </c>
      <c r="Q3501" s="136">
        <v>0.317</v>
      </c>
      <c r="R3501" s="136">
        <v>3.8</v>
      </c>
      <c r="S3501" s="136">
        <v>36.479999999999997</v>
      </c>
    </row>
    <row r="3502" spans="1:19" ht="11.25" thickBot="1" x14ac:dyDescent="0.2">
      <c r="A3502" s="112"/>
    </row>
    <row r="3503" spans="1:19" ht="11.25" thickBot="1" x14ac:dyDescent="0.2">
      <c r="A3503" s="138" t="s">
        <v>364</v>
      </c>
      <c r="B3503" s="112"/>
      <c r="C3503" s="141" t="s">
        <v>1914</v>
      </c>
      <c r="D3503" s="141" t="s">
        <v>1915</v>
      </c>
      <c r="E3503" s="141" t="s">
        <v>1916</v>
      </c>
      <c r="F3503" s="136">
        <v>4.1040000000000001</v>
      </c>
      <c r="G3503" s="141" t="s">
        <v>1917</v>
      </c>
      <c r="H3503" s="141" t="s">
        <v>1918</v>
      </c>
      <c r="I3503" s="137">
        <v>1.102E-2</v>
      </c>
      <c r="J3503" s="134" t="s">
        <v>1919</v>
      </c>
      <c r="K3503" s="141" t="s">
        <v>1920</v>
      </c>
      <c r="L3503" s="136">
        <v>3.5999999999999997E-2</v>
      </c>
      <c r="M3503" s="136">
        <v>2E-3</v>
      </c>
      <c r="N3503" s="136">
        <v>1.2999999999999999E-2</v>
      </c>
      <c r="O3503" s="141" t="s">
        <v>1921</v>
      </c>
      <c r="P3503" s="136">
        <v>1.22</v>
      </c>
      <c r="Q3503" s="136">
        <v>3.0000000000000001E-3</v>
      </c>
      <c r="R3503" s="136">
        <v>5.6000000000000001E-2</v>
      </c>
      <c r="S3503" s="136">
        <v>8.2000000000000003E-2</v>
      </c>
    </row>
    <row r="3504" spans="1:19" ht="11.25" thickBot="1" x14ac:dyDescent="0.2">
      <c r="A3504" s="112"/>
    </row>
    <row r="3505" spans="1:19" ht="11.25" thickBot="1" x14ac:dyDescent="0.2">
      <c r="A3505" s="139" t="s">
        <v>366</v>
      </c>
      <c r="B3505" s="112"/>
      <c r="C3505" s="141" t="s">
        <v>1922</v>
      </c>
      <c r="D3505" s="141" t="s">
        <v>1923</v>
      </c>
      <c r="E3505" s="141" t="s">
        <v>1924</v>
      </c>
      <c r="F3505" s="136">
        <v>0.221</v>
      </c>
      <c r="G3505" s="141" t="s">
        <v>1925</v>
      </c>
      <c r="H3505" s="141" t="s">
        <v>826</v>
      </c>
      <c r="I3505" s="140">
        <v>0.85199999999999998</v>
      </c>
      <c r="J3505" s="134" t="s">
        <v>1175</v>
      </c>
      <c r="K3505" s="141" t="s">
        <v>1926</v>
      </c>
      <c r="L3505" s="136">
        <v>4.5679999999999996</v>
      </c>
      <c r="M3505" s="136">
        <v>0.14099999999999999</v>
      </c>
      <c r="N3505" s="136">
        <v>0.31900000000000001</v>
      </c>
      <c r="O3505" s="141" t="s">
        <v>1927</v>
      </c>
      <c r="P3505" s="136">
        <v>0.24399999999999999</v>
      </c>
      <c r="Q3505" s="136">
        <v>1.103</v>
      </c>
      <c r="R3505" s="136">
        <v>1.4790000000000001</v>
      </c>
      <c r="S3505" s="136">
        <v>0.22600000000000001</v>
      </c>
    </row>
    <row r="3506" spans="1:19" ht="11.25" thickBot="1" x14ac:dyDescent="0.2">
      <c r="A3506" s="112"/>
    </row>
    <row r="3507" spans="1:19" ht="11.25" thickBot="1" x14ac:dyDescent="0.2">
      <c r="A3507" s="106" t="s">
        <v>357</v>
      </c>
      <c r="B3507" s="106" t="s">
        <v>358</v>
      </c>
      <c r="C3507" s="130" t="s">
        <v>17</v>
      </c>
      <c r="D3507" s="130" t="s">
        <v>18</v>
      </c>
      <c r="E3507" s="131" t="s">
        <v>19</v>
      </c>
      <c r="F3507" s="131" t="s">
        <v>20</v>
      </c>
      <c r="G3507" s="130" t="s">
        <v>21</v>
      </c>
      <c r="H3507" s="130" t="s">
        <v>22</v>
      </c>
      <c r="I3507" s="130" t="s">
        <v>23</v>
      </c>
      <c r="J3507" s="130" t="s">
        <v>24</v>
      </c>
      <c r="K3507" s="131" t="s">
        <v>25</v>
      </c>
      <c r="L3507" s="131" t="s">
        <v>26</v>
      </c>
      <c r="M3507" s="130" t="s">
        <v>27</v>
      </c>
      <c r="N3507" s="130" t="s">
        <v>28</v>
      </c>
      <c r="O3507" s="130" t="s">
        <v>29</v>
      </c>
      <c r="P3507" s="130" t="s">
        <v>30</v>
      </c>
      <c r="Q3507" s="130" t="s">
        <v>31</v>
      </c>
      <c r="R3507" s="130" t="s">
        <v>32</v>
      </c>
      <c r="S3507" s="130" t="s">
        <v>33</v>
      </c>
    </row>
    <row r="3508" spans="1:19" ht="11.25" thickBot="1" x14ac:dyDescent="0.2">
      <c r="A3508" s="112"/>
      <c r="B3508" s="112"/>
      <c r="C3508" s="130" t="s">
        <v>111</v>
      </c>
      <c r="D3508" s="130" t="s">
        <v>111</v>
      </c>
      <c r="E3508" s="131" t="s">
        <v>111</v>
      </c>
      <c r="F3508" s="131" t="s">
        <v>111</v>
      </c>
      <c r="G3508" s="130" t="s">
        <v>111</v>
      </c>
      <c r="H3508" s="130" t="s">
        <v>111</v>
      </c>
      <c r="I3508" s="130" t="s">
        <v>111</v>
      </c>
      <c r="J3508" s="130" t="s">
        <v>111</v>
      </c>
      <c r="K3508" s="131" t="s">
        <v>111</v>
      </c>
      <c r="L3508" s="131" t="s">
        <v>111</v>
      </c>
      <c r="M3508" s="130" t="s">
        <v>111</v>
      </c>
      <c r="N3508" s="130" t="s">
        <v>111</v>
      </c>
      <c r="O3508" s="130" t="s">
        <v>111</v>
      </c>
      <c r="P3508" s="130" t="s">
        <v>111</v>
      </c>
      <c r="Q3508" s="130" t="s">
        <v>111</v>
      </c>
      <c r="R3508" s="130" t="s">
        <v>111</v>
      </c>
      <c r="S3508" s="130" t="s">
        <v>111</v>
      </c>
    </row>
    <row r="3509" spans="1:19" ht="11.25" thickBot="1" x14ac:dyDescent="0.2">
      <c r="A3509" s="107">
        <v>1</v>
      </c>
      <c r="B3509" s="132">
        <v>0.56098379629629636</v>
      </c>
      <c r="C3509" s="108">
        <v>23.34</v>
      </c>
      <c r="D3509" s="108">
        <v>1.048</v>
      </c>
      <c r="E3509" s="133">
        <v>1.16099</v>
      </c>
      <c r="F3509" s="133">
        <v>1.04765</v>
      </c>
      <c r="G3509" s="108">
        <v>0.246</v>
      </c>
      <c r="H3509" s="108">
        <v>5.8659999999999997</v>
      </c>
      <c r="I3509" s="108">
        <v>16.63</v>
      </c>
      <c r="J3509" s="141" t="s">
        <v>1928</v>
      </c>
      <c r="K3509" s="133">
        <v>1.2385900000000001</v>
      </c>
      <c r="L3509" s="134" t="s">
        <v>1929</v>
      </c>
      <c r="M3509" s="108">
        <v>4.9000000000000002E-2</v>
      </c>
      <c r="N3509" s="108">
        <v>0.496</v>
      </c>
      <c r="O3509" s="108">
        <v>1E-3</v>
      </c>
      <c r="P3509" s="108">
        <v>5.0000000000000001E-3</v>
      </c>
      <c r="Q3509" s="108">
        <v>6.5000000000000002E-2</v>
      </c>
      <c r="R3509" s="108">
        <v>0.155</v>
      </c>
      <c r="S3509" s="108">
        <v>8.6999999999999994E-2</v>
      </c>
    </row>
    <row r="3510" spans="1:19" ht="11.25" thickBot="1" x14ac:dyDescent="0.2">
      <c r="A3510" s="112"/>
    </row>
    <row r="3511" spans="1:19" ht="11.25" thickBot="1" x14ac:dyDescent="0.2">
      <c r="A3511" s="107">
        <v>2</v>
      </c>
      <c r="B3511" s="132">
        <v>0.56116898148148142</v>
      </c>
      <c r="C3511" s="108">
        <v>23.17</v>
      </c>
      <c r="D3511" s="108">
        <v>1.0309999999999999</v>
      </c>
      <c r="E3511" s="133">
        <v>1.1629700000000001</v>
      </c>
      <c r="F3511" s="133">
        <v>1.0483499999999999</v>
      </c>
      <c r="G3511" s="108">
        <v>0.13600000000000001</v>
      </c>
      <c r="H3511" s="108">
        <v>2.99</v>
      </c>
      <c r="I3511" s="108">
        <v>16.8</v>
      </c>
      <c r="J3511" s="141" t="s">
        <v>1930</v>
      </c>
      <c r="K3511" s="133">
        <v>1.2536400000000001</v>
      </c>
      <c r="L3511" s="134" t="s">
        <v>1931</v>
      </c>
      <c r="M3511" s="108">
        <v>5.0999999999999997E-2</v>
      </c>
      <c r="N3511" s="108">
        <v>0.499</v>
      </c>
      <c r="O3511" s="108">
        <v>1E-3</v>
      </c>
      <c r="P3511" s="108">
        <v>5.0000000000000001E-3</v>
      </c>
      <c r="Q3511" s="108">
        <v>6.7000000000000004E-2</v>
      </c>
      <c r="R3511" s="108">
        <v>0.191</v>
      </c>
      <c r="S3511" s="108">
        <v>7.5999999999999998E-2</v>
      </c>
    </row>
    <row r="3512" spans="1:19" ht="11.25" thickBot="1" x14ac:dyDescent="0.2">
      <c r="A3512" s="112"/>
    </row>
    <row r="3513" spans="1:19" ht="11.25" thickBot="1" x14ac:dyDescent="0.2">
      <c r="A3513" s="107">
        <v>3</v>
      </c>
      <c r="B3513" s="132">
        <v>0.56134259259259256</v>
      </c>
      <c r="C3513" s="108">
        <v>23.29</v>
      </c>
      <c r="D3513" s="108">
        <v>1.0389999999999999</v>
      </c>
      <c r="E3513" s="133">
        <v>1.18642</v>
      </c>
      <c r="F3513" s="133">
        <v>1.0417000000000001</v>
      </c>
      <c r="G3513" s="108">
        <v>0.06</v>
      </c>
      <c r="H3513" s="108">
        <v>4.67</v>
      </c>
      <c r="I3513" s="108">
        <v>16.559999999999999</v>
      </c>
      <c r="J3513" s="141" t="s">
        <v>1932</v>
      </c>
      <c r="K3513" s="133">
        <v>1.2616000000000001</v>
      </c>
      <c r="L3513" s="134" t="s">
        <v>1933</v>
      </c>
      <c r="M3513" s="108">
        <v>0.05</v>
      </c>
      <c r="N3513" s="108">
        <v>0.48299999999999998</v>
      </c>
      <c r="O3513" s="108">
        <v>1E-3</v>
      </c>
      <c r="P3513" s="108">
        <v>4.0000000000000001E-3</v>
      </c>
      <c r="Q3513" s="108">
        <v>6.9000000000000006E-2</v>
      </c>
      <c r="R3513" s="108">
        <v>0.17799999999999999</v>
      </c>
      <c r="S3513" s="108">
        <v>8.7999999999999995E-2</v>
      </c>
    </row>
    <row r="3514" spans="1:19" ht="11.25" thickBot="1" x14ac:dyDescent="0.2">
      <c r="A3514" s="112"/>
    </row>
    <row r="3515" spans="1:19" ht="11.25" thickBot="1" x14ac:dyDescent="0.2">
      <c r="A3515" s="135" t="s">
        <v>362</v>
      </c>
      <c r="B3515" s="112"/>
      <c r="C3515" s="136">
        <v>23.27</v>
      </c>
      <c r="D3515" s="136">
        <v>1.04</v>
      </c>
      <c r="E3515" s="137">
        <v>1.17012</v>
      </c>
      <c r="F3515" s="137">
        <v>1.0459000000000001</v>
      </c>
      <c r="G3515" s="136">
        <v>0.14699999999999999</v>
      </c>
      <c r="H3515" s="136">
        <v>4.5090000000000003</v>
      </c>
      <c r="I3515" s="136">
        <v>16.66</v>
      </c>
      <c r="J3515" s="141" t="s">
        <v>1934</v>
      </c>
      <c r="K3515" s="137">
        <v>1.2512700000000001</v>
      </c>
      <c r="L3515" s="134" t="s">
        <v>1935</v>
      </c>
      <c r="M3515" s="136">
        <v>0.05</v>
      </c>
      <c r="N3515" s="136">
        <v>0.49299999999999999</v>
      </c>
      <c r="O3515" s="136">
        <v>1E-3</v>
      </c>
      <c r="P3515" s="136">
        <v>5.0000000000000001E-3</v>
      </c>
      <c r="Q3515" s="136">
        <v>6.7000000000000004E-2</v>
      </c>
      <c r="R3515" s="136">
        <v>0.17499999999999999</v>
      </c>
      <c r="S3515" s="136">
        <v>8.4000000000000005E-2</v>
      </c>
    </row>
    <row r="3516" spans="1:19" ht="11.25" thickBot="1" x14ac:dyDescent="0.2">
      <c r="A3516" s="112"/>
    </row>
    <row r="3517" spans="1:19" ht="11.25" thickBot="1" x14ac:dyDescent="0.2">
      <c r="A3517" s="138" t="s">
        <v>364</v>
      </c>
      <c r="B3517" s="112"/>
      <c r="C3517" s="136">
        <v>8.7999999999999995E-2</v>
      </c>
      <c r="D3517" s="136">
        <v>8.9999999999999993E-3</v>
      </c>
      <c r="E3517" s="137">
        <v>1.414E-2</v>
      </c>
      <c r="F3517" s="137">
        <v>3.6600000000000001E-3</v>
      </c>
      <c r="G3517" s="136">
        <v>9.4E-2</v>
      </c>
      <c r="H3517" s="136">
        <v>1.4450000000000001</v>
      </c>
      <c r="I3517" s="136">
        <v>0.121</v>
      </c>
      <c r="J3517" s="141" t="s">
        <v>1936</v>
      </c>
      <c r="K3517" s="137">
        <v>1.1690000000000001E-2</v>
      </c>
      <c r="L3517" s="134" t="s">
        <v>1937</v>
      </c>
      <c r="M3517" s="136">
        <v>1E-3</v>
      </c>
      <c r="N3517" s="136">
        <v>8.9999999999999993E-3</v>
      </c>
      <c r="O3517" s="136">
        <v>0</v>
      </c>
      <c r="P3517" s="136">
        <v>0</v>
      </c>
      <c r="Q3517" s="136">
        <v>2E-3</v>
      </c>
      <c r="R3517" s="136">
        <v>1.7999999999999999E-2</v>
      </c>
      <c r="S3517" s="136">
        <v>7.0000000000000001E-3</v>
      </c>
    </row>
    <row r="3518" spans="1:19" ht="11.25" thickBot="1" x14ac:dyDescent="0.2">
      <c r="A3518" s="112"/>
    </row>
    <row r="3519" spans="1:19" ht="11.25" thickBot="1" x14ac:dyDescent="0.2">
      <c r="A3519" s="139" t="s">
        <v>366</v>
      </c>
      <c r="B3519" s="112"/>
      <c r="C3519" s="136">
        <v>0.376</v>
      </c>
      <c r="D3519" s="136">
        <v>0.83299999999999996</v>
      </c>
      <c r="E3519" s="140">
        <v>1.2090000000000001</v>
      </c>
      <c r="F3519" s="140">
        <v>0.35</v>
      </c>
      <c r="G3519" s="136">
        <v>63.45</v>
      </c>
      <c r="H3519" s="136">
        <v>32.049999999999997</v>
      </c>
      <c r="I3519" s="136">
        <v>0.72499999999999998</v>
      </c>
      <c r="J3519" s="141" t="s">
        <v>1938</v>
      </c>
      <c r="K3519" s="140">
        <v>0.93400000000000005</v>
      </c>
      <c r="L3519" s="134" t="s">
        <v>1939</v>
      </c>
      <c r="M3519" s="136">
        <v>2.1680000000000001</v>
      </c>
      <c r="N3519" s="136">
        <v>1.7749999999999999</v>
      </c>
      <c r="O3519" s="136">
        <v>26.52</v>
      </c>
      <c r="P3519" s="136">
        <v>8.1519999999999992</v>
      </c>
      <c r="Q3519" s="136">
        <v>2.7029999999999998</v>
      </c>
      <c r="R3519" s="136">
        <v>10.45</v>
      </c>
      <c r="S3519" s="136">
        <v>7.827</v>
      </c>
    </row>
    <row r="3520" spans="1:19" ht="11.25" thickBot="1" x14ac:dyDescent="0.2">
      <c r="A3520" s="112"/>
    </row>
    <row r="3521" spans="1:19" ht="11.25" thickBot="1" x14ac:dyDescent="0.2">
      <c r="A3521" s="106" t="s">
        <v>357</v>
      </c>
      <c r="B3521" s="106" t="s">
        <v>358</v>
      </c>
      <c r="C3521" s="131" t="s">
        <v>34</v>
      </c>
      <c r="D3521" s="131" t="s">
        <v>35</v>
      </c>
      <c r="E3521" s="130" t="s">
        <v>36</v>
      </c>
      <c r="F3521" s="130" t="s">
        <v>37</v>
      </c>
      <c r="G3521" s="130" t="s">
        <v>38</v>
      </c>
      <c r="H3521" s="130" t="s">
        <v>39</v>
      </c>
      <c r="I3521" s="130" t="s">
        <v>40</v>
      </c>
      <c r="J3521" s="130" t="s">
        <v>41</v>
      </c>
      <c r="K3521" s="130" t="s">
        <v>42</v>
      </c>
      <c r="L3521" s="130" t="s">
        <v>43</v>
      </c>
      <c r="M3521" s="130" t="s">
        <v>44</v>
      </c>
      <c r="N3521" s="130" t="s">
        <v>45</v>
      </c>
      <c r="O3521" s="130" t="s">
        <v>46</v>
      </c>
      <c r="P3521" s="130" t="s">
        <v>47</v>
      </c>
      <c r="Q3521" s="130" t="s">
        <v>48</v>
      </c>
      <c r="R3521" s="130" t="s">
        <v>49</v>
      </c>
      <c r="S3521" s="130" t="s">
        <v>50</v>
      </c>
    </row>
    <row r="3522" spans="1:19" ht="11.25" thickBot="1" x14ac:dyDescent="0.2">
      <c r="A3522" s="112"/>
      <c r="B3522" s="112"/>
      <c r="C3522" s="131" t="s">
        <v>111</v>
      </c>
      <c r="D3522" s="131" t="s">
        <v>111</v>
      </c>
      <c r="E3522" s="130" t="s">
        <v>111</v>
      </c>
      <c r="F3522" s="130" t="s">
        <v>111</v>
      </c>
      <c r="G3522" s="130" t="s">
        <v>111</v>
      </c>
      <c r="H3522" s="130" t="s">
        <v>111</v>
      </c>
      <c r="I3522" s="130" t="s">
        <v>111</v>
      </c>
      <c r="J3522" s="130" t="s">
        <v>111</v>
      </c>
      <c r="K3522" s="130" t="s">
        <v>111</v>
      </c>
      <c r="L3522" s="130" t="s">
        <v>111</v>
      </c>
      <c r="M3522" s="130" t="s">
        <v>111</v>
      </c>
      <c r="N3522" s="130" t="s">
        <v>111</v>
      </c>
      <c r="O3522" s="130" t="s">
        <v>111</v>
      </c>
      <c r="P3522" s="130" t="s">
        <v>111</v>
      </c>
      <c r="Q3522" s="130" t="s">
        <v>111</v>
      </c>
      <c r="R3522" s="130" t="s">
        <v>111</v>
      </c>
      <c r="S3522" s="130" t="s">
        <v>111</v>
      </c>
    </row>
    <row r="3523" spans="1:19" ht="11.25" thickBot="1" x14ac:dyDescent="0.2">
      <c r="A3523" s="107">
        <v>1</v>
      </c>
      <c r="B3523" s="132">
        <v>0.56098379629629636</v>
      </c>
      <c r="C3523" s="133">
        <v>1.1439299999999999</v>
      </c>
      <c r="D3523" s="134" t="s">
        <v>1940</v>
      </c>
      <c r="E3523" s="108">
        <v>2.4350000000000001</v>
      </c>
      <c r="F3523" s="108">
        <v>0.126</v>
      </c>
      <c r="G3523" s="108">
        <v>4.0000000000000001E-3</v>
      </c>
      <c r="H3523" s="108">
        <v>0.33300000000000002</v>
      </c>
      <c r="I3523" s="108">
        <v>26.65</v>
      </c>
      <c r="J3523" s="108">
        <v>26.54</v>
      </c>
      <c r="K3523" s="108">
        <v>0.372</v>
      </c>
      <c r="L3523" s="108">
        <v>0.68</v>
      </c>
      <c r="M3523" s="108">
        <v>7.9000000000000001E-2</v>
      </c>
      <c r="N3523" s="108">
        <v>0.29699999999999999</v>
      </c>
      <c r="O3523" s="108">
        <v>0.06</v>
      </c>
      <c r="P3523" s="108">
        <v>0.02</v>
      </c>
      <c r="Q3523" s="108">
        <v>5.7000000000000002E-2</v>
      </c>
      <c r="R3523" s="108">
        <v>1.2E-2</v>
      </c>
      <c r="S3523" s="108">
        <v>3.5000000000000003E-2</v>
      </c>
    </row>
    <row r="3524" spans="1:19" ht="11.25" thickBot="1" x14ac:dyDescent="0.2">
      <c r="A3524" s="112"/>
    </row>
    <row r="3525" spans="1:19" ht="11.25" thickBot="1" x14ac:dyDescent="0.2">
      <c r="A3525" s="107">
        <v>2</v>
      </c>
      <c r="B3525" s="132">
        <v>0.56116898148148142</v>
      </c>
      <c r="C3525" s="133">
        <v>1.16045</v>
      </c>
      <c r="D3525" s="134" t="s">
        <v>1941</v>
      </c>
      <c r="E3525" s="108">
        <v>2.4660000000000002</v>
      </c>
      <c r="F3525" s="108">
        <v>0.13100000000000001</v>
      </c>
      <c r="G3525" s="108">
        <v>1E-3</v>
      </c>
      <c r="H3525" s="108">
        <v>0.32600000000000001</v>
      </c>
      <c r="I3525" s="108">
        <v>26.25</v>
      </c>
      <c r="J3525" s="108">
        <v>26.37</v>
      </c>
      <c r="K3525" s="108">
        <v>0.372</v>
      </c>
      <c r="L3525" s="108">
        <v>0.67400000000000004</v>
      </c>
      <c r="M3525" s="108">
        <v>8.2000000000000003E-2</v>
      </c>
      <c r="N3525" s="108">
        <v>0.311</v>
      </c>
      <c r="O3525" s="108">
        <v>0.06</v>
      </c>
      <c r="P3525" s="108">
        <v>1.9E-2</v>
      </c>
      <c r="Q3525" s="108">
        <v>5.0999999999999997E-2</v>
      </c>
      <c r="R3525" s="108">
        <v>1.2E-2</v>
      </c>
      <c r="S3525" s="108">
        <v>3.7999999999999999E-2</v>
      </c>
    </row>
    <row r="3526" spans="1:19" ht="11.25" thickBot="1" x14ac:dyDescent="0.2">
      <c r="A3526" s="112"/>
    </row>
    <row r="3527" spans="1:19" ht="11.25" thickBot="1" x14ac:dyDescent="0.2">
      <c r="A3527" s="107">
        <v>3</v>
      </c>
      <c r="B3527" s="132">
        <v>0.56134259259259256</v>
      </c>
      <c r="C3527" s="133">
        <v>1.1561999999999999</v>
      </c>
      <c r="D3527" s="134" t="s">
        <v>1942</v>
      </c>
      <c r="E3527" s="108">
        <v>2.4860000000000002</v>
      </c>
      <c r="F3527" s="108">
        <v>0.13</v>
      </c>
      <c r="G3527" s="108">
        <v>7.0000000000000001E-3</v>
      </c>
      <c r="H3527" s="108">
        <v>0.32900000000000001</v>
      </c>
      <c r="I3527" s="108">
        <v>26.2</v>
      </c>
      <c r="J3527" s="108">
        <v>26.47</v>
      </c>
      <c r="K3527" s="108">
        <v>0.36799999999999999</v>
      </c>
      <c r="L3527" s="108">
        <v>0.67300000000000004</v>
      </c>
      <c r="M3527" s="108">
        <v>7.8E-2</v>
      </c>
      <c r="N3527" s="108">
        <v>0.30199999999999999</v>
      </c>
      <c r="O3527" s="108">
        <v>5.8999999999999997E-2</v>
      </c>
      <c r="P3527" s="108">
        <v>0.02</v>
      </c>
      <c r="Q3527" s="108">
        <v>5.0999999999999997E-2</v>
      </c>
      <c r="R3527" s="108">
        <v>1.2E-2</v>
      </c>
      <c r="S3527" s="108">
        <v>3.5000000000000003E-2</v>
      </c>
    </row>
    <row r="3528" spans="1:19" ht="11.25" thickBot="1" x14ac:dyDescent="0.2">
      <c r="A3528" s="112"/>
    </row>
    <row r="3529" spans="1:19" ht="11.25" thickBot="1" x14ac:dyDescent="0.2">
      <c r="A3529" s="135" t="s">
        <v>362</v>
      </c>
      <c r="B3529" s="112"/>
      <c r="C3529" s="137">
        <v>1.1535299999999999</v>
      </c>
      <c r="D3529" s="134" t="s">
        <v>1943</v>
      </c>
      <c r="E3529" s="136">
        <v>2.4620000000000002</v>
      </c>
      <c r="F3529" s="136">
        <v>0.129</v>
      </c>
      <c r="G3529" s="136">
        <v>4.0000000000000001E-3</v>
      </c>
      <c r="H3529" s="136">
        <v>0.32900000000000001</v>
      </c>
      <c r="I3529" s="136">
        <v>26.37</v>
      </c>
      <c r="J3529" s="136">
        <v>26.46</v>
      </c>
      <c r="K3529" s="136">
        <v>0.37</v>
      </c>
      <c r="L3529" s="136">
        <v>0.67600000000000005</v>
      </c>
      <c r="M3529" s="136">
        <v>0.08</v>
      </c>
      <c r="N3529" s="136">
        <v>0.30299999999999999</v>
      </c>
      <c r="O3529" s="136">
        <v>0.06</v>
      </c>
      <c r="P3529" s="136">
        <v>0.02</v>
      </c>
      <c r="Q3529" s="136">
        <v>5.2999999999999999E-2</v>
      </c>
      <c r="R3529" s="136">
        <v>1.2E-2</v>
      </c>
      <c r="S3529" s="136">
        <v>3.5999999999999997E-2</v>
      </c>
    </row>
    <row r="3530" spans="1:19" ht="11.25" thickBot="1" x14ac:dyDescent="0.2">
      <c r="A3530" s="112"/>
    </row>
    <row r="3531" spans="1:19" ht="11.25" thickBot="1" x14ac:dyDescent="0.2">
      <c r="A3531" s="138" t="s">
        <v>364</v>
      </c>
      <c r="B3531" s="112"/>
      <c r="C3531" s="137">
        <v>8.5800000000000008E-3</v>
      </c>
      <c r="D3531" s="134" t="s">
        <v>1944</v>
      </c>
      <c r="E3531" s="136">
        <v>2.5999999999999999E-2</v>
      </c>
      <c r="F3531" s="136">
        <v>3.0000000000000001E-3</v>
      </c>
      <c r="G3531" s="136">
        <v>3.0000000000000001E-3</v>
      </c>
      <c r="H3531" s="136">
        <v>3.0000000000000001E-3</v>
      </c>
      <c r="I3531" s="136">
        <v>0.246</v>
      </c>
      <c r="J3531" s="136">
        <v>8.1000000000000003E-2</v>
      </c>
      <c r="K3531" s="136">
        <v>2E-3</v>
      </c>
      <c r="L3531" s="136">
        <v>4.0000000000000001E-3</v>
      </c>
      <c r="M3531" s="136">
        <v>2E-3</v>
      </c>
      <c r="N3531" s="136">
        <v>7.0000000000000001E-3</v>
      </c>
      <c r="O3531" s="136">
        <v>1E-3</v>
      </c>
      <c r="P3531" s="136">
        <v>1E-3</v>
      </c>
      <c r="Q3531" s="136">
        <v>4.0000000000000001E-3</v>
      </c>
      <c r="R3531" s="136">
        <v>0</v>
      </c>
      <c r="S3531" s="136">
        <v>2E-3</v>
      </c>
    </row>
    <row r="3532" spans="1:19" ht="11.25" thickBot="1" x14ac:dyDescent="0.2">
      <c r="A3532" s="112"/>
    </row>
    <row r="3533" spans="1:19" ht="11.25" thickBot="1" x14ac:dyDescent="0.2">
      <c r="A3533" s="139" t="s">
        <v>366</v>
      </c>
      <c r="B3533" s="112"/>
      <c r="C3533" s="140">
        <v>0.74399999999999999</v>
      </c>
      <c r="D3533" s="134" t="s">
        <v>1945</v>
      </c>
      <c r="E3533" s="136">
        <v>1.0509999999999999</v>
      </c>
      <c r="F3533" s="136">
        <v>2.016</v>
      </c>
      <c r="G3533" s="136">
        <v>77.819999999999993</v>
      </c>
      <c r="H3533" s="136">
        <v>1.0349999999999999</v>
      </c>
      <c r="I3533" s="136">
        <v>0.93400000000000005</v>
      </c>
      <c r="J3533" s="136">
        <v>0.30599999999999999</v>
      </c>
      <c r="K3533" s="136">
        <v>0.63600000000000001</v>
      </c>
      <c r="L3533" s="136">
        <v>0.54900000000000004</v>
      </c>
      <c r="M3533" s="136">
        <v>2.1269999999999998</v>
      </c>
      <c r="N3533" s="136">
        <v>2.2789999999999999</v>
      </c>
      <c r="O3533" s="136">
        <v>0.94599999999999995</v>
      </c>
      <c r="P3533" s="136">
        <v>3.6240000000000001</v>
      </c>
      <c r="Q3533" s="136">
        <v>6.8090000000000002</v>
      </c>
      <c r="R3533" s="136">
        <v>1.631</v>
      </c>
      <c r="S3533" s="136">
        <v>4.649</v>
      </c>
    </row>
    <row r="3534" spans="1:19" ht="11.25" thickBot="1" x14ac:dyDescent="0.2">
      <c r="A3534" s="112"/>
    </row>
    <row r="3535" spans="1:19" ht="11.25" thickBot="1" x14ac:dyDescent="0.2">
      <c r="A3535" s="106" t="s">
        <v>357</v>
      </c>
      <c r="B3535" s="106" t="s">
        <v>358</v>
      </c>
      <c r="C3535" s="130" t="s">
        <v>51</v>
      </c>
      <c r="D3535" s="130" t="s">
        <v>52</v>
      </c>
      <c r="E3535" s="130" t="s">
        <v>53</v>
      </c>
      <c r="F3535" s="130" t="s">
        <v>54</v>
      </c>
      <c r="G3535" s="130" t="s">
        <v>55</v>
      </c>
      <c r="H3535" s="130" t="s">
        <v>56</v>
      </c>
      <c r="I3535" s="130" t="s">
        <v>57</v>
      </c>
      <c r="J3535" s="130" t="s">
        <v>58</v>
      </c>
      <c r="K3535" s="130" t="s">
        <v>59</v>
      </c>
      <c r="L3535" s="130" t="s">
        <v>60</v>
      </c>
      <c r="M3535" s="130" t="s">
        <v>61</v>
      </c>
      <c r="N3535" s="130" t="s">
        <v>62</v>
      </c>
      <c r="O3535" s="130" t="s">
        <v>63</v>
      </c>
      <c r="P3535" s="130" t="s">
        <v>64</v>
      </c>
      <c r="Q3535" s="131" t="s">
        <v>65</v>
      </c>
      <c r="R3535" s="131" t="s">
        <v>66</v>
      </c>
      <c r="S3535" s="130" t="s">
        <v>67</v>
      </c>
    </row>
    <row r="3536" spans="1:19" ht="11.25" thickBot="1" x14ac:dyDescent="0.2">
      <c r="A3536" s="112"/>
      <c r="B3536" s="112"/>
      <c r="C3536" s="130" t="s">
        <v>111</v>
      </c>
      <c r="D3536" s="130" t="s">
        <v>111</v>
      </c>
      <c r="E3536" s="130" t="s">
        <v>111</v>
      </c>
      <c r="F3536" s="130" t="s">
        <v>111</v>
      </c>
      <c r="G3536" s="130" t="s">
        <v>111</v>
      </c>
      <c r="H3536" s="130" t="s">
        <v>111</v>
      </c>
      <c r="I3536" s="130" t="s">
        <v>111</v>
      </c>
      <c r="J3536" s="130" t="s">
        <v>111</v>
      </c>
      <c r="K3536" s="130" t="s">
        <v>111</v>
      </c>
      <c r="L3536" s="130" t="s">
        <v>111</v>
      </c>
      <c r="M3536" s="130" t="s">
        <v>111</v>
      </c>
      <c r="N3536" s="130" t="s">
        <v>111</v>
      </c>
      <c r="O3536" s="130" t="s">
        <v>111</v>
      </c>
      <c r="P3536" s="130" t="s">
        <v>111</v>
      </c>
      <c r="Q3536" s="131" t="s">
        <v>111</v>
      </c>
      <c r="R3536" s="131" t="s">
        <v>111</v>
      </c>
      <c r="S3536" s="130" t="s">
        <v>111</v>
      </c>
    </row>
    <row r="3537" spans="1:19" ht="11.25" thickBot="1" x14ac:dyDescent="0.2">
      <c r="A3537" s="107">
        <v>1</v>
      </c>
      <c r="B3537" s="132">
        <v>0.56098379629629636</v>
      </c>
      <c r="C3537" s="108">
        <v>7.0000000000000001E-3</v>
      </c>
      <c r="D3537" s="108">
        <v>1.7000000000000001E-2</v>
      </c>
      <c r="E3537" s="108">
        <v>3.0000000000000001E-3</v>
      </c>
      <c r="F3537" s="108">
        <v>1.4999999999999999E-2</v>
      </c>
      <c r="G3537" s="108">
        <v>2E-3</v>
      </c>
      <c r="H3537" s="108">
        <v>1E-3</v>
      </c>
      <c r="I3537" s="108">
        <v>8.5000000000000006E-2</v>
      </c>
      <c r="J3537" s="108">
        <v>0.152</v>
      </c>
      <c r="K3537" s="108">
        <v>0.157</v>
      </c>
      <c r="L3537" s="108">
        <v>0</v>
      </c>
      <c r="M3537" s="108">
        <v>0</v>
      </c>
      <c r="N3537" s="108">
        <v>0.14499999999999999</v>
      </c>
      <c r="O3537" s="108">
        <v>7.0000000000000001E-3</v>
      </c>
      <c r="P3537" s="108">
        <v>0.77200000000000002</v>
      </c>
      <c r="Q3537" s="133">
        <v>1.0182899999999999</v>
      </c>
      <c r="R3537" s="134" t="s">
        <v>1946</v>
      </c>
      <c r="S3537" s="108">
        <v>8.2000000000000003E-2</v>
      </c>
    </row>
    <row r="3538" spans="1:19" ht="11.25" thickBot="1" x14ac:dyDescent="0.2">
      <c r="A3538" s="112"/>
    </row>
    <row r="3539" spans="1:19" ht="11.25" thickBot="1" x14ac:dyDescent="0.2">
      <c r="A3539" s="107">
        <v>2</v>
      </c>
      <c r="B3539" s="132">
        <v>0.56116898148148142</v>
      </c>
      <c r="C3539" s="108">
        <v>7.0000000000000001E-3</v>
      </c>
      <c r="D3539" s="108">
        <v>1.7999999999999999E-2</v>
      </c>
      <c r="E3539" s="108">
        <v>2E-3</v>
      </c>
      <c r="F3539" s="108">
        <v>1.4999999999999999E-2</v>
      </c>
      <c r="G3539" s="108">
        <v>2E-3</v>
      </c>
      <c r="H3539" s="108">
        <v>1E-3</v>
      </c>
      <c r="I3539" s="108">
        <v>8.2000000000000003E-2</v>
      </c>
      <c r="J3539" s="108">
        <v>0.14899999999999999</v>
      </c>
      <c r="K3539" s="108">
        <v>0.151</v>
      </c>
      <c r="L3539" s="108">
        <v>0</v>
      </c>
      <c r="M3539" s="108">
        <v>0</v>
      </c>
      <c r="N3539" s="108">
        <v>0.128</v>
      </c>
      <c r="O3539" s="108">
        <v>6.0000000000000001E-3</v>
      </c>
      <c r="P3539" s="108">
        <v>0.75800000000000001</v>
      </c>
      <c r="Q3539" s="133">
        <v>1.0383</v>
      </c>
      <c r="R3539" s="134" t="s">
        <v>1947</v>
      </c>
      <c r="S3539" s="108">
        <v>8.3000000000000004E-2</v>
      </c>
    </row>
    <row r="3540" spans="1:19" ht="11.25" thickBot="1" x14ac:dyDescent="0.2">
      <c r="A3540" s="112"/>
    </row>
    <row r="3541" spans="1:19" ht="11.25" thickBot="1" x14ac:dyDescent="0.2">
      <c r="A3541" s="107">
        <v>3</v>
      </c>
      <c r="B3541" s="132">
        <v>0.56134259259259256</v>
      </c>
      <c r="C3541" s="108">
        <v>7.0000000000000001E-3</v>
      </c>
      <c r="D3541" s="108">
        <v>1.9E-2</v>
      </c>
      <c r="E3541" s="108">
        <v>2E-3</v>
      </c>
      <c r="F3541" s="108">
        <v>1.4999999999999999E-2</v>
      </c>
      <c r="G3541" s="108">
        <v>2E-3</v>
      </c>
      <c r="H3541" s="108">
        <v>1E-3</v>
      </c>
      <c r="I3541" s="108">
        <v>8.4000000000000005E-2</v>
      </c>
      <c r="J3541" s="108">
        <v>0.15</v>
      </c>
      <c r="K3541" s="108">
        <v>0.154</v>
      </c>
      <c r="L3541" s="108">
        <v>0</v>
      </c>
      <c r="M3541" s="108">
        <v>0</v>
      </c>
      <c r="N3541" s="108">
        <v>0.14599999999999999</v>
      </c>
      <c r="O3541" s="108">
        <v>6.0000000000000001E-3</v>
      </c>
      <c r="P3541" s="108">
        <v>0.753</v>
      </c>
      <c r="Q3541" s="133">
        <v>1.0387900000000001</v>
      </c>
      <c r="R3541" s="134" t="s">
        <v>1948</v>
      </c>
      <c r="S3541" s="108">
        <v>8.4000000000000005E-2</v>
      </c>
    </row>
    <row r="3542" spans="1:19" ht="11.25" thickBot="1" x14ac:dyDescent="0.2">
      <c r="A3542" s="112"/>
    </row>
    <row r="3543" spans="1:19" ht="11.25" thickBot="1" x14ac:dyDescent="0.2">
      <c r="A3543" s="135" t="s">
        <v>362</v>
      </c>
      <c r="B3543" s="112"/>
      <c r="C3543" s="136">
        <v>7.0000000000000001E-3</v>
      </c>
      <c r="D3543" s="136">
        <v>1.7999999999999999E-2</v>
      </c>
      <c r="E3543" s="136">
        <v>2E-3</v>
      </c>
      <c r="F3543" s="136">
        <v>1.4999999999999999E-2</v>
      </c>
      <c r="G3543" s="136">
        <v>2E-3</v>
      </c>
      <c r="H3543" s="136">
        <v>1E-3</v>
      </c>
      <c r="I3543" s="136">
        <v>8.4000000000000005E-2</v>
      </c>
      <c r="J3543" s="136">
        <v>0.15</v>
      </c>
      <c r="K3543" s="136">
        <v>0.154</v>
      </c>
      <c r="L3543" s="136">
        <v>0</v>
      </c>
      <c r="M3543" s="136">
        <v>0</v>
      </c>
      <c r="N3543" s="136">
        <v>0.14000000000000001</v>
      </c>
      <c r="O3543" s="136">
        <v>6.0000000000000001E-3</v>
      </c>
      <c r="P3543" s="136">
        <v>0.76100000000000001</v>
      </c>
      <c r="Q3543" s="137">
        <v>1.03179</v>
      </c>
      <c r="R3543" s="134" t="s">
        <v>1949</v>
      </c>
      <c r="S3543" s="136">
        <v>8.3000000000000004E-2</v>
      </c>
    </row>
    <row r="3544" spans="1:19" ht="11.25" thickBot="1" x14ac:dyDescent="0.2">
      <c r="A3544" s="112"/>
    </row>
    <row r="3545" spans="1:19" ht="11.25" thickBot="1" x14ac:dyDescent="0.2">
      <c r="A3545" s="138" t="s">
        <v>364</v>
      </c>
      <c r="B3545" s="112"/>
      <c r="C3545" s="136">
        <v>0</v>
      </c>
      <c r="D3545" s="136">
        <v>1E-3</v>
      </c>
      <c r="E3545" s="136">
        <v>0</v>
      </c>
      <c r="F3545" s="136">
        <v>0</v>
      </c>
      <c r="G3545" s="136">
        <v>0</v>
      </c>
      <c r="H3545" s="136">
        <v>0</v>
      </c>
      <c r="I3545" s="136">
        <v>1E-3</v>
      </c>
      <c r="J3545" s="136">
        <v>1E-3</v>
      </c>
      <c r="K3545" s="136">
        <v>3.0000000000000001E-3</v>
      </c>
      <c r="L3545" s="136">
        <v>0</v>
      </c>
      <c r="M3545" s="136">
        <v>0</v>
      </c>
      <c r="N3545" s="136">
        <v>0.01</v>
      </c>
      <c r="O3545" s="136">
        <v>1E-3</v>
      </c>
      <c r="P3545" s="136">
        <v>0.01</v>
      </c>
      <c r="Q3545" s="137">
        <v>1.17E-2</v>
      </c>
      <c r="R3545" s="134" t="s">
        <v>1950</v>
      </c>
      <c r="S3545" s="136">
        <v>1E-3</v>
      </c>
    </row>
    <row r="3546" spans="1:19" ht="11.25" thickBot="1" x14ac:dyDescent="0.2">
      <c r="A3546" s="112"/>
    </row>
    <row r="3547" spans="1:19" ht="11.25" thickBot="1" x14ac:dyDescent="0.2">
      <c r="A3547" s="139" t="s">
        <v>366</v>
      </c>
      <c r="B3547" s="112"/>
      <c r="C3547" s="136">
        <v>3.0910000000000002</v>
      </c>
      <c r="D3547" s="136">
        <v>6.2149999999999999</v>
      </c>
      <c r="E3547" s="136">
        <v>10.130000000000001</v>
      </c>
      <c r="F3547" s="136">
        <v>1.498</v>
      </c>
      <c r="G3547" s="136">
        <v>9.3879999999999999</v>
      </c>
      <c r="H3547" s="136">
        <v>4.3330000000000002</v>
      </c>
      <c r="I3547" s="136">
        <v>1.7749999999999999</v>
      </c>
      <c r="J3547" s="136">
        <v>0.94099999999999995</v>
      </c>
      <c r="K3547" s="136">
        <v>2.0219999999999998</v>
      </c>
      <c r="L3547" s="136">
        <v>46.15</v>
      </c>
      <c r="M3547" s="136">
        <v>52.13</v>
      </c>
      <c r="N3547" s="136">
        <v>7.1660000000000004</v>
      </c>
      <c r="O3547" s="136">
        <v>9.74</v>
      </c>
      <c r="P3547" s="136">
        <v>1.2509999999999999</v>
      </c>
      <c r="Q3547" s="140">
        <v>1.1339999999999999</v>
      </c>
      <c r="R3547" s="134" t="s">
        <v>1951</v>
      </c>
      <c r="S3547" s="136">
        <v>1.2130000000000001</v>
      </c>
    </row>
    <row r="3548" spans="1:19" ht="11.25" thickBot="1" x14ac:dyDescent="0.2">
      <c r="A3548" s="112"/>
    </row>
    <row r="3549" spans="1:19" ht="11.25" thickBot="1" x14ac:dyDescent="0.2">
      <c r="A3549" s="106" t="s">
        <v>357</v>
      </c>
      <c r="B3549" s="106" t="s">
        <v>358</v>
      </c>
      <c r="C3549" s="130" t="s">
        <v>68</v>
      </c>
    </row>
    <row r="3550" spans="1:19" ht="11.25" thickBot="1" x14ac:dyDescent="0.2">
      <c r="A3550" s="112"/>
      <c r="B3550" s="112"/>
      <c r="C3550" s="130" t="s">
        <v>111</v>
      </c>
    </row>
    <row r="3551" spans="1:19" ht="11.25" thickBot="1" x14ac:dyDescent="0.2">
      <c r="A3551" s="107">
        <v>1</v>
      </c>
      <c r="B3551" s="132">
        <v>0.56098379629629636</v>
      </c>
      <c r="C3551" s="108">
        <v>1.4999999999999999E-2</v>
      </c>
    </row>
    <row r="3552" spans="1:19" ht="11.25" thickBot="1" x14ac:dyDescent="0.2">
      <c r="A3552" s="112"/>
    </row>
    <row r="3553" spans="1:19" ht="11.25" thickBot="1" x14ac:dyDescent="0.2">
      <c r="A3553" s="107">
        <v>2</v>
      </c>
      <c r="B3553" s="132">
        <v>0.56116898148148142</v>
      </c>
      <c r="C3553" s="108">
        <v>1.4999999999999999E-2</v>
      </c>
    </row>
    <row r="3554" spans="1:19" ht="11.25" thickBot="1" x14ac:dyDescent="0.2">
      <c r="A3554" s="112"/>
    </row>
    <row r="3555" spans="1:19" ht="11.25" thickBot="1" x14ac:dyDescent="0.2">
      <c r="A3555" s="107">
        <v>3</v>
      </c>
      <c r="B3555" s="132">
        <v>0.56134259259259256</v>
      </c>
      <c r="C3555" s="108">
        <v>1.4999999999999999E-2</v>
      </c>
    </row>
    <row r="3556" spans="1:19" ht="11.25" thickBot="1" x14ac:dyDescent="0.2">
      <c r="A3556" s="112"/>
    </row>
    <row r="3557" spans="1:19" ht="11.25" thickBot="1" x14ac:dyDescent="0.2">
      <c r="A3557" s="135" t="s">
        <v>362</v>
      </c>
      <c r="B3557" s="112"/>
      <c r="C3557" s="136">
        <v>1.4999999999999999E-2</v>
      </c>
    </row>
    <row r="3558" spans="1:19" ht="11.25" thickBot="1" x14ac:dyDescent="0.2">
      <c r="A3558" s="112"/>
    </row>
    <row r="3559" spans="1:19" ht="11.25" thickBot="1" x14ac:dyDescent="0.2">
      <c r="A3559" s="138" t="s">
        <v>364</v>
      </c>
      <c r="B3559" s="112"/>
      <c r="C3559" s="136">
        <v>0</v>
      </c>
    </row>
    <row r="3560" spans="1:19" ht="11.25" thickBot="1" x14ac:dyDescent="0.2">
      <c r="A3560" s="112"/>
    </row>
    <row r="3561" spans="1:19" ht="11.25" thickBot="1" x14ac:dyDescent="0.2">
      <c r="A3561" s="139" t="s">
        <v>366</v>
      </c>
      <c r="B3561" s="112"/>
      <c r="C3561" s="136">
        <v>1.56</v>
      </c>
    </row>
    <row r="3562" spans="1:19" ht="10.5" x14ac:dyDescent="0.15">
      <c r="A3562" s="112"/>
    </row>
    <row r="3563" spans="1:19" x14ac:dyDescent="0.15">
      <c r="A3563" s="129"/>
      <c r="B3563" s="86" t="s">
        <v>1952</v>
      </c>
    </row>
    <row r="3564" spans="1:19" ht="9.75" thickBot="1" x14ac:dyDescent="0.2">
      <c r="A3564" s="81" t="s">
        <v>356</v>
      </c>
    </row>
    <row r="3565" spans="1:19" ht="11.25" thickBot="1" x14ac:dyDescent="0.2">
      <c r="A3565" s="106" t="s">
        <v>357</v>
      </c>
      <c r="B3565" s="106" t="s">
        <v>358</v>
      </c>
      <c r="C3565" s="130" t="s">
        <v>0</v>
      </c>
      <c r="D3565" s="130" t="s">
        <v>1</v>
      </c>
      <c r="E3565" s="130" t="s">
        <v>2</v>
      </c>
      <c r="F3565" s="130" t="s">
        <v>3</v>
      </c>
      <c r="G3565" s="130" t="s">
        <v>4</v>
      </c>
      <c r="H3565" s="130" t="s">
        <v>5</v>
      </c>
      <c r="I3565" s="131" t="s">
        <v>6</v>
      </c>
      <c r="J3565" s="131" t="s">
        <v>7</v>
      </c>
      <c r="K3565" s="130" t="s">
        <v>8</v>
      </c>
      <c r="L3565" s="130" t="s">
        <v>9</v>
      </c>
      <c r="M3565" s="130" t="s">
        <v>10</v>
      </c>
      <c r="N3565" s="130" t="s">
        <v>11</v>
      </c>
      <c r="O3565" s="130" t="s">
        <v>12</v>
      </c>
      <c r="P3565" s="130" t="s">
        <v>13</v>
      </c>
      <c r="Q3565" s="130" t="s">
        <v>14</v>
      </c>
      <c r="R3565" s="130" t="s">
        <v>15</v>
      </c>
      <c r="S3565" s="130" t="s">
        <v>16</v>
      </c>
    </row>
    <row r="3566" spans="1:19" ht="11.25" thickBot="1" x14ac:dyDescent="0.2">
      <c r="A3566" s="112"/>
      <c r="B3566" s="112"/>
      <c r="C3566" s="130" t="s">
        <v>111</v>
      </c>
      <c r="D3566" s="130" t="s">
        <v>111</v>
      </c>
      <c r="E3566" s="130" t="s">
        <v>111</v>
      </c>
      <c r="F3566" s="130" t="s">
        <v>111</v>
      </c>
      <c r="G3566" s="130" t="s">
        <v>111</v>
      </c>
      <c r="H3566" s="130" t="s">
        <v>111</v>
      </c>
      <c r="I3566" s="131" t="s">
        <v>111</v>
      </c>
      <c r="J3566" s="131" t="s">
        <v>111</v>
      </c>
      <c r="K3566" s="130" t="s">
        <v>111</v>
      </c>
      <c r="L3566" s="130" t="s">
        <v>111</v>
      </c>
      <c r="M3566" s="130" t="s">
        <v>111</v>
      </c>
      <c r="N3566" s="130" t="s">
        <v>111</v>
      </c>
      <c r="O3566" s="130" t="s">
        <v>111</v>
      </c>
      <c r="P3566" s="130" t="s">
        <v>111</v>
      </c>
      <c r="Q3566" s="130" t="s">
        <v>111</v>
      </c>
      <c r="R3566" s="130" t="s">
        <v>111</v>
      </c>
      <c r="S3566" s="130" t="s">
        <v>111</v>
      </c>
    </row>
    <row r="3567" spans="1:19" ht="11.25" thickBot="1" x14ac:dyDescent="0.2">
      <c r="A3567" s="107">
        <v>1</v>
      </c>
      <c r="B3567" s="132">
        <v>0.56612268518518516</v>
      </c>
      <c r="C3567" s="141" t="s">
        <v>1953</v>
      </c>
      <c r="D3567" s="141" t="s">
        <v>1954</v>
      </c>
      <c r="E3567" s="141" t="s">
        <v>1955</v>
      </c>
      <c r="F3567" s="108">
        <v>1946</v>
      </c>
      <c r="G3567" s="141" t="s">
        <v>1956</v>
      </c>
      <c r="H3567" s="141" t="s">
        <v>1957</v>
      </c>
      <c r="I3567" s="133">
        <v>1.2639199999999999</v>
      </c>
      <c r="J3567" s="134" t="s">
        <v>1958</v>
      </c>
      <c r="K3567" s="141" t="s">
        <v>1031</v>
      </c>
      <c r="L3567" s="108">
        <v>0.92400000000000004</v>
      </c>
      <c r="M3567" s="108">
        <v>1.474</v>
      </c>
      <c r="N3567" s="108">
        <v>3.2170000000000001</v>
      </c>
      <c r="O3567" s="141" t="s">
        <v>1959</v>
      </c>
      <c r="P3567" s="108">
        <v>607.6</v>
      </c>
      <c r="Q3567" s="108">
        <v>0.437</v>
      </c>
      <c r="R3567" s="108">
        <v>3.234</v>
      </c>
      <c r="S3567" s="108">
        <v>38.49</v>
      </c>
    </row>
    <row r="3568" spans="1:19" ht="11.25" thickBot="1" x14ac:dyDescent="0.2">
      <c r="A3568" s="112"/>
    </row>
    <row r="3569" spans="1:19" ht="11.25" thickBot="1" x14ac:dyDescent="0.2">
      <c r="A3569" s="107">
        <v>2</v>
      </c>
      <c r="B3569" s="132">
        <v>0.5662962962962963</v>
      </c>
      <c r="C3569" s="141" t="s">
        <v>1960</v>
      </c>
      <c r="D3569" s="141" t="s">
        <v>1961</v>
      </c>
      <c r="E3569" s="141" t="s">
        <v>1962</v>
      </c>
      <c r="F3569" s="108">
        <v>1971</v>
      </c>
      <c r="G3569" s="141" t="s">
        <v>1963</v>
      </c>
      <c r="H3569" s="141" t="s">
        <v>1964</v>
      </c>
      <c r="I3569" s="133">
        <v>1.28217</v>
      </c>
      <c r="J3569" s="134" t="s">
        <v>1965</v>
      </c>
      <c r="K3569" s="141" t="s">
        <v>1034</v>
      </c>
      <c r="L3569" s="108">
        <v>0.97099999999999997</v>
      </c>
      <c r="M3569" s="108">
        <v>1.4530000000000001</v>
      </c>
      <c r="N3569" s="108">
        <v>3.1659999999999999</v>
      </c>
      <c r="O3569" s="141" t="s">
        <v>1966</v>
      </c>
      <c r="P3569" s="108">
        <v>593.6</v>
      </c>
      <c r="Q3569" s="108">
        <v>0.42899999999999999</v>
      </c>
      <c r="R3569" s="108">
        <v>3.2330000000000001</v>
      </c>
      <c r="S3569" s="108">
        <v>38.35</v>
      </c>
    </row>
    <row r="3570" spans="1:19" ht="11.25" thickBot="1" x14ac:dyDescent="0.2">
      <c r="A3570" s="112"/>
    </row>
    <row r="3571" spans="1:19" ht="11.25" thickBot="1" x14ac:dyDescent="0.2">
      <c r="A3571" s="107">
        <v>3</v>
      </c>
      <c r="B3571" s="132">
        <v>0.56648148148148147</v>
      </c>
      <c r="C3571" s="141" t="s">
        <v>1967</v>
      </c>
      <c r="D3571" s="141" t="s">
        <v>1968</v>
      </c>
      <c r="E3571" s="141" t="s">
        <v>1969</v>
      </c>
      <c r="F3571" s="108">
        <v>1964</v>
      </c>
      <c r="G3571" s="141" t="s">
        <v>1963</v>
      </c>
      <c r="H3571" s="141" t="s">
        <v>1970</v>
      </c>
      <c r="I3571" s="133">
        <v>1.28355</v>
      </c>
      <c r="J3571" s="134" t="s">
        <v>1971</v>
      </c>
      <c r="K3571" s="141" t="s">
        <v>1972</v>
      </c>
      <c r="L3571" s="108">
        <v>0.92</v>
      </c>
      <c r="M3571" s="108">
        <v>1.4319999999999999</v>
      </c>
      <c r="N3571" s="108">
        <v>3.1139999999999999</v>
      </c>
      <c r="O3571" s="141" t="s">
        <v>1973</v>
      </c>
      <c r="P3571" s="108">
        <v>599.9</v>
      </c>
      <c r="Q3571" s="108">
        <v>0.42399999999999999</v>
      </c>
      <c r="R3571" s="108">
        <v>3.2269999999999999</v>
      </c>
      <c r="S3571" s="108">
        <v>38.56</v>
      </c>
    </row>
    <row r="3572" spans="1:19" ht="11.25" thickBot="1" x14ac:dyDescent="0.2">
      <c r="A3572" s="112"/>
    </row>
    <row r="3573" spans="1:19" ht="11.25" thickBot="1" x14ac:dyDescent="0.2">
      <c r="A3573" s="135" t="s">
        <v>362</v>
      </c>
      <c r="B3573" s="112"/>
      <c r="C3573" s="141" t="s">
        <v>1974</v>
      </c>
      <c r="D3573" s="141" t="s">
        <v>1975</v>
      </c>
      <c r="E3573" s="141" t="s">
        <v>1976</v>
      </c>
      <c r="F3573" s="136">
        <v>1960</v>
      </c>
      <c r="G3573" s="141" t="s">
        <v>1977</v>
      </c>
      <c r="H3573" s="141" t="s">
        <v>1978</v>
      </c>
      <c r="I3573" s="137">
        <v>1.2765500000000001</v>
      </c>
      <c r="J3573" s="134" t="s">
        <v>1979</v>
      </c>
      <c r="K3573" s="141" t="s">
        <v>1980</v>
      </c>
      <c r="L3573" s="136">
        <v>0.93899999999999995</v>
      </c>
      <c r="M3573" s="136">
        <v>1.4530000000000001</v>
      </c>
      <c r="N3573" s="136">
        <v>3.1659999999999999</v>
      </c>
      <c r="O3573" s="141" t="s">
        <v>1981</v>
      </c>
      <c r="P3573" s="136">
        <v>600.4</v>
      </c>
      <c r="Q3573" s="136">
        <v>0.43</v>
      </c>
      <c r="R3573" s="136">
        <v>3.2320000000000002</v>
      </c>
      <c r="S3573" s="136">
        <v>38.47</v>
      </c>
    </row>
    <row r="3574" spans="1:19" ht="11.25" thickBot="1" x14ac:dyDescent="0.2">
      <c r="A3574" s="112"/>
    </row>
    <row r="3575" spans="1:19" ht="11.25" thickBot="1" x14ac:dyDescent="0.2">
      <c r="A3575" s="138" t="s">
        <v>364</v>
      </c>
      <c r="B3575" s="112"/>
      <c r="C3575" s="141" t="s">
        <v>1982</v>
      </c>
      <c r="D3575" s="141" t="s">
        <v>1983</v>
      </c>
      <c r="E3575" s="141" t="s">
        <v>1984</v>
      </c>
      <c r="F3575" s="136">
        <v>12.78</v>
      </c>
      <c r="G3575" s="141" t="s">
        <v>1985</v>
      </c>
      <c r="H3575" s="141" t="s">
        <v>1986</v>
      </c>
      <c r="I3575" s="137">
        <v>1.0959999999999999E-2</v>
      </c>
      <c r="J3575" s="134" t="s">
        <v>1987</v>
      </c>
      <c r="K3575" s="141" t="s">
        <v>1988</v>
      </c>
      <c r="L3575" s="136">
        <v>2.8000000000000001E-2</v>
      </c>
      <c r="M3575" s="136">
        <v>2.1000000000000001E-2</v>
      </c>
      <c r="N3575" s="136">
        <v>5.1999999999999998E-2</v>
      </c>
      <c r="O3575" s="141" t="s">
        <v>1989</v>
      </c>
      <c r="P3575" s="136">
        <v>6.9850000000000003</v>
      </c>
      <c r="Q3575" s="136">
        <v>7.0000000000000001E-3</v>
      </c>
      <c r="R3575" s="136">
        <v>4.0000000000000001E-3</v>
      </c>
      <c r="S3575" s="136">
        <v>0.104</v>
      </c>
    </row>
    <row r="3576" spans="1:19" ht="11.25" thickBot="1" x14ac:dyDescent="0.2">
      <c r="A3576" s="112"/>
    </row>
    <row r="3577" spans="1:19" ht="11.25" thickBot="1" x14ac:dyDescent="0.2">
      <c r="A3577" s="139" t="s">
        <v>366</v>
      </c>
      <c r="B3577" s="112"/>
      <c r="C3577" s="141" t="s">
        <v>1990</v>
      </c>
      <c r="D3577" s="141" t="s">
        <v>1645</v>
      </c>
      <c r="E3577" s="141" t="s">
        <v>1855</v>
      </c>
      <c r="F3577" s="136">
        <v>0.65200000000000002</v>
      </c>
      <c r="G3577" s="141" t="s">
        <v>1991</v>
      </c>
      <c r="H3577" s="141" t="s">
        <v>1992</v>
      </c>
      <c r="I3577" s="140">
        <v>0.85799999999999998</v>
      </c>
      <c r="J3577" s="134" t="s">
        <v>1782</v>
      </c>
      <c r="K3577" s="141" t="s">
        <v>1993</v>
      </c>
      <c r="L3577" s="136">
        <v>3.0259999999999998</v>
      </c>
      <c r="M3577" s="136">
        <v>1.458</v>
      </c>
      <c r="N3577" s="136">
        <v>1.6319999999999999</v>
      </c>
      <c r="O3577" s="141" t="s">
        <v>1493</v>
      </c>
      <c r="P3577" s="136">
        <v>1.163</v>
      </c>
      <c r="Q3577" s="136">
        <v>1.5389999999999999</v>
      </c>
      <c r="R3577" s="136">
        <v>0.11600000000000001</v>
      </c>
      <c r="S3577" s="136">
        <v>0.27100000000000002</v>
      </c>
    </row>
    <row r="3578" spans="1:19" ht="11.25" thickBot="1" x14ac:dyDescent="0.2">
      <c r="A3578" s="112"/>
    </row>
    <row r="3579" spans="1:19" ht="11.25" thickBot="1" x14ac:dyDescent="0.2">
      <c r="A3579" s="106" t="s">
        <v>357</v>
      </c>
      <c r="B3579" s="106" t="s">
        <v>358</v>
      </c>
      <c r="C3579" s="130" t="s">
        <v>17</v>
      </c>
      <c r="D3579" s="130" t="s">
        <v>18</v>
      </c>
      <c r="E3579" s="131" t="s">
        <v>19</v>
      </c>
      <c r="F3579" s="131" t="s">
        <v>20</v>
      </c>
      <c r="G3579" s="130" t="s">
        <v>21</v>
      </c>
      <c r="H3579" s="130" t="s">
        <v>22</v>
      </c>
      <c r="I3579" s="130" t="s">
        <v>23</v>
      </c>
      <c r="J3579" s="130" t="s">
        <v>24</v>
      </c>
      <c r="K3579" s="131" t="s">
        <v>25</v>
      </c>
      <c r="L3579" s="131" t="s">
        <v>26</v>
      </c>
      <c r="M3579" s="130" t="s">
        <v>27</v>
      </c>
      <c r="N3579" s="130" t="s">
        <v>28</v>
      </c>
      <c r="O3579" s="130" t="s">
        <v>29</v>
      </c>
      <c r="P3579" s="130" t="s">
        <v>30</v>
      </c>
      <c r="Q3579" s="130" t="s">
        <v>31</v>
      </c>
      <c r="R3579" s="130" t="s">
        <v>32</v>
      </c>
      <c r="S3579" s="130" t="s">
        <v>33</v>
      </c>
    </row>
    <row r="3580" spans="1:19" ht="11.25" thickBot="1" x14ac:dyDescent="0.2">
      <c r="A3580" s="112"/>
      <c r="B3580" s="112"/>
      <c r="C3580" s="130" t="s">
        <v>111</v>
      </c>
      <c r="D3580" s="130" t="s">
        <v>111</v>
      </c>
      <c r="E3580" s="131" t="s">
        <v>111</v>
      </c>
      <c r="F3580" s="131" t="s">
        <v>111</v>
      </c>
      <c r="G3580" s="130" t="s">
        <v>111</v>
      </c>
      <c r="H3580" s="130" t="s">
        <v>111</v>
      </c>
      <c r="I3580" s="130" t="s">
        <v>111</v>
      </c>
      <c r="J3580" s="130" t="s">
        <v>111</v>
      </c>
      <c r="K3580" s="131" t="s">
        <v>111</v>
      </c>
      <c r="L3580" s="131" t="s">
        <v>111</v>
      </c>
      <c r="M3580" s="130" t="s">
        <v>111</v>
      </c>
      <c r="N3580" s="130" t="s">
        <v>111</v>
      </c>
      <c r="O3580" s="130" t="s">
        <v>111</v>
      </c>
      <c r="P3580" s="130" t="s">
        <v>111</v>
      </c>
      <c r="Q3580" s="130" t="s">
        <v>111</v>
      </c>
      <c r="R3580" s="130" t="s">
        <v>111</v>
      </c>
      <c r="S3580" s="130" t="s">
        <v>111</v>
      </c>
    </row>
    <row r="3581" spans="1:19" ht="11.25" thickBot="1" x14ac:dyDescent="0.2">
      <c r="A3581" s="107">
        <v>1</v>
      </c>
      <c r="B3581" s="132">
        <v>0.56612268518518516</v>
      </c>
      <c r="C3581" s="108">
        <v>14.56</v>
      </c>
      <c r="D3581" s="108">
        <v>1.3220000000000001</v>
      </c>
      <c r="E3581" s="133">
        <v>1.1397600000000001</v>
      </c>
      <c r="F3581" s="133">
        <v>1.04026</v>
      </c>
      <c r="G3581" s="108">
        <v>0.17799999999999999</v>
      </c>
      <c r="H3581" s="108">
        <v>5.2590000000000003</v>
      </c>
      <c r="I3581" s="108">
        <v>8.8439999999999994</v>
      </c>
      <c r="J3581" s="141" t="s">
        <v>1994</v>
      </c>
      <c r="K3581" s="133">
        <v>1.2322299999999999</v>
      </c>
      <c r="L3581" s="134" t="s">
        <v>1995</v>
      </c>
      <c r="M3581" s="108">
        <v>6.4000000000000001E-2</v>
      </c>
      <c r="N3581" s="108">
        <v>0.55100000000000005</v>
      </c>
      <c r="O3581" s="108">
        <v>1E-3</v>
      </c>
      <c r="P3581" s="108">
        <v>6.0000000000000001E-3</v>
      </c>
      <c r="Q3581" s="108">
        <v>7.4999999999999997E-2</v>
      </c>
      <c r="R3581" s="108">
        <v>0.30399999999999999</v>
      </c>
      <c r="S3581" s="108">
        <v>0.108</v>
      </c>
    </row>
    <row r="3582" spans="1:19" ht="11.25" thickBot="1" x14ac:dyDescent="0.2">
      <c r="A3582" s="112"/>
    </row>
    <row r="3583" spans="1:19" ht="11.25" thickBot="1" x14ac:dyDescent="0.2">
      <c r="A3583" s="107">
        <v>2</v>
      </c>
      <c r="B3583" s="132">
        <v>0.5662962962962963</v>
      </c>
      <c r="C3583" s="108">
        <v>14.77</v>
      </c>
      <c r="D3583" s="108">
        <v>1.3180000000000001</v>
      </c>
      <c r="E3583" s="133">
        <v>1.15198</v>
      </c>
      <c r="F3583" s="133">
        <v>1.0389299999999999</v>
      </c>
      <c r="G3583" s="108">
        <v>7.6999999999999999E-2</v>
      </c>
      <c r="H3583" s="108">
        <v>6.46</v>
      </c>
      <c r="I3583" s="108">
        <v>8.9350000000000005</v>
      </c>
      <c r="J3583" s="141" t="s">
        <v>1996</v>
      </c>
      <c r="K3583" s="133">
        <v>1.24135</v>
      </c>
      <c r="L3583" s="134" t="s">
        <v>1997</v>
      </c>
      <c r="M3583" s="108">
        <v>6.6000000000000003E-2</v>
      </c>
      <c r="N3583" s="108">
        <v>0.53900000000000003</v>
      </c>
      <c r="O3583" s="108">
        <v>1E-3</v>
      </c>
      <c r="P3583" s="108">
        <v>5.0000000000000001E-3</v>
      </c>
      <c r="Q3583" s="108">
        <v>6.9000000000000006E-2</v>
      </c>
      <c r="R3583" s="108">
        <v>0.28199999999999997</v>
      </c>
      <c r="S3583" s="108">
        <v>0.114</v>
      </c>
    </row>
    <row r="3584" spans="1:19" ht="11.25" thickBot="1" x14ac:dyDescent="0.2">
      <c r="A3584" s="112"/>
    </row>
    <row r="3585" spans="1:19" ht="11.25" thickBot="1" x14ac:dyDescent="0.2">
      <c r="A3585" s="107">
        <v>3</v>
      </c>
      <c r="B3585" s="132">
        <v>0.56648148148148147</v>
      </c>
      <c r="C3585" s="108">
        <v>14.55</v>
      </c>
      <c r="D3585" s="108">
        <v>1.3080000000000001</v>
      </c>
      <c r="E3585" s="133">
        <v>1.1808000000000001</v>
      </c>
      <c r="F3585" s="133">
        <v>1.0399499999999999</v>
      </c>
      <c r="G3585" s="108">
        <v>0.27600000000000002</v>
      </c>
      <c r="H3585" s="108">
        <v>5.0490000000000004</v>
      </c>
      <c r="I3585" s="108">
        <v>8.9559999999999995</v>
      </c>
      <c r="J3585" s="141" t="s">
        <v>1998</v>
      </c>
      <c r="K3585" s="133">
        <v>1.24332</v>
      </c>
      <c r="L3585" s="134" t="s">
        <v>1999</v>
      </c>
      <c r="M3585" s="108">
        <v>6.6000000000000003E-2</v>
      </c>
      <c r="N3585" s="108">
        <v>0.55300000000000005</v>
      </c>
      <c r="O3585" s="108">
        <v>0</v>
      </c>
      <c r="P3585" s="108">
        <v>5.0000000000000001E-3</v>
      </c>
      <c r="Q3585" s="108">
        <v>7.1999999999999995E-2</v>
      </c>
      <c r="R3585" s="108">
        <v>0.30599999999999999</v>
      </c>
      <c r="S3585" s="108">
        <v>0.112</v>
      </c>
    </row>
    <row r="3586" spans="1:19" ht="11.25" thickBot="1" x14ac:dyDescent="0.2">
      <c r="A3586" s="112"/>
    </row>
    <row r="3587" spans="1:19" ht="11.25" thickBot="1" x14ac:dyDescent="0.2">
      <c r="A3587" s="135" t="s">
        <v>362</v>
      </c>
      <c r="B3587" s="112"/>
      <c r="C3587" s="136">
        <v>14.63</v>
      </c>
      <c r="D3587" s="136">
        <v>1.3160000000000001</v>
      </c>
      <c r="E3587" s="137">
        <v>1.15751</v>
      </c>
      <c r="F3587" s="137">
        <v>1.0397099999999999</v>
      </c>
      <c r="G3587" s="136">
        <v>0.17699999999999999</v>
      </c>
      <c r="H3587" s="136">
        <v>5.5890000000000004</v>
      </c>
      <c r="I3587" s="136">
        <v>8.9109999999999996</v>
      </c>
      <c r="J3587" s="141" t="s">
        <v>2000</v>
      </c>
      <c r="K3587" s="137">
        <v>1.2389699999999999</v>
      </c>
      <c r="L3587" s="134" t="s">
        <v>2001</v>
      </c>
      <c r="M3587" s="136">
        <v>6.6000000000000003E-2</v>
      </c>
      <c r="N3587" s="136">
        <v>0.54800000000000004</v>
      </c>
      <c r="O3587" s="136">
        <v>1E-3</v>
      </c>
      <c r="P3587" s="136">
        <v>5.0000000000000001E-3</v>
      </c>
      <c r="Q3587" s="136">
        <v>7.1999999999999995E-2</v>
      </c>
      <c r="R3587" s="136">
        <v>0.29699999999999999</v>
      </c>
      <c r="S3587" s="136">
        <v>0.111</v>
      </c>
    </row>
    <row r="3588" spans="1:19" ht="11.25" thickBot="1" x14ac:dyDescent="0.2">
      <c r="A3588" s="112"/>
    </row>
    <row r="3589" spans="1:19" ht="11.25" thickBot="1" x14ac:dyDescent="0.2">
      <c r="A3589" s="138" t="s">
        <v>364</v>
      </c>
      <c r="B3589" s="112"/>
      <c r="C3589" s="136">
        <v>0.124</v>
      </c>
      <c r="D3589" s="136">
        <v>7.0000000000000001E-3</v>
      </c>
      <c r="E3589" s="137">
        <v>2.1080000000000002E-2</v>
      </c>
      <c r="F3589" s="137">
        <v>6.9999999999999999E-4</v>
      </c>
      <c r="G3589" s="136">
        <v>0.1</v>
      </c>
      <c r="H3589" s="136">
        <v>0.76100000000000001</v>
      </c>
      <c r="I3589" s="136">
        <v>0.06</v>
      </c>
      <c r="J3589" s="141" t="s">
        <v>2002</v>
      </c>
      <c r="K3589" s="137">
        <v>5.9199999999999999E-3</v>
      </c>
      <c r="L3589" s="134" t="s">
        <v>2003</v>
      </c>
      <c r="M3589" s="136">
        <v>1E-3</v>
      </c>
      <c r="N3589" s="136">
        <v>7.0000000000000001E-3</v>
      </c>
      <c r="O3589" s="136">
        <v>0</v>
      </c>
      <c r="P3589" s="136">
        <v>0</v>
      </c>
      <c r="Q3589" s="136">
        <v>3.0000000000000001E-3</v>
      </c>
      <c r="R3589" s="136">
        <v>1.2999999999999999E-2</v>
      </c>
      <c r="S3589" s="136">
        <v>3.0000000000000001E-3</v>
      </c>
    </row>
    <row r="3590" spans="1:19" ht="11.25" thickBot="1" x14ac:dyDescent="0.2">
      <c r="A3590" s="112"/>
    </row>
    <row r="3591" spans="1:19" ht="11.25" thickBot="1" x14ac:dyDescent="0.2">
      <c r="A3591" s="139" t="s">
        <v>366</v>
      </c>
      <c r="B3591" s="112"/>
      <c r="C3591" s="136">
        <v>0.84399999999999997</v>
      </c>
      <c r="D3591" s="136">
        <v>0.52700000000000002</v>
      </c>
      <c r="E3591" s="140">
        <v>1.821</v>
      </c>
      <c r="F3591" s="140">
        <v>6.7000000000000004E-2</v>
      </c>
      <c r="G3591" s="136">
        <v>56.28</v>
      </c>
      <c r="H3591" s="136">
        <v>13.62</v>
      </c>
      <c r="I3591" s="136">
        <v>0.66900000000000004</v>
      </c>
      <c r="J3591" s="141" t="s">
        <v>1572</v>
      </c>
      <c r="K3591" s="140">
        <v>0.47699999999999998</v>
      </c>
      <c r="L3591" s="134" t="s">
        <v>2004</v>
      </c>
      <c r="M3591" s="136">
        <v>1.8160000000000001</v>
      </c>
      <c r="N3591" s="136">
        <v>1.345</v>
      </c>
      <c r="O3591" s="136">
        <v>39.46</v>
      </c>
      <c r="P3591" s="136">
        <v>3.9489999999999998</v>
      </c>
      <c r="Q3591" s="136">
        <v>4.0490000000000004</v>
      </c>
      <c r="R3591" s="136">
        <v>4.4909999999999997</v>
      </c>
      <c r="S3591" s="136">
        <v>2.4489999999999998</v>
      </c>
    </row>
    <row r="3592" spans="1:19" ht="11.25" thickBot="1" x14ac:dyDescent="0.2">
      <c r="A3592" s="112"/>
    </row>
    <row r="3593" spans="1:19" ht="11.25" thickBot="1" x14ac:dyDescent="0.2">
      <c r="A3593" s="106" t="s">
        <v>357</v>
      </c>
      <c r="B3593" s="106" t="s">
        <v>358</v>
      </c>
      <c r="C3593" s="131" t="s">
        <v>34</v>
      </c>
      <c r="D3593" s="131" t="s">
        <v>35</v>
      </c>
      <c r="E3593" s="130" t="s">
        <v>36</v>
      </c>
      <c r="F3593" s="130" t="s">
        <v>37</v>
      </c>
      <c r="G3593" s="130" t="s">
        <v>38</v>
      </c>
      <c r="H3593" s="130" t="s">
        <v>39</v>
      </c>
      <c r="I3593" s="130" t="s">
        <v>40</v>
      </c>
      <c r="J3593" s="130" t="s">
        <v>41</v>
      </c>
      <c r="K3593" s="130" t="s">
        <v>42</v>
      </c>
      <c r="L3593" s="130" t="s">
        <v>43</v>
      </c>
      <c r="M3593" s="130" t="s">
        <v>44</v>
      </c>
      <c r="N3593" s="130" t="s">
        <v>45</v>
      </c>
      <c r="O3593" s="130" t="s">
        <v>46</v>
      </c>
      <c r="P3593" s="130" t="s">
        <v>47</v>
      </c>
      <c r="Q3593" s="130" t="s">
        <v>48</v>
      </c>
      <c r="R3593" s="130" t="s">
        <v>49</v>
      </c>
      <c r="S3593" s="130" t="s">
        <v>50</v>
      </c>
    </row>
    <row r="3594" spans="1:19" ht="11.25" thickBot="1" x14ac:dyDescent="0.2">
      <c r="A3594" s="112"/>
      <c r="B3594" s="112"/>
      <c r="C3594" s="131" t="s">
        <v>111</v>
      </c>
      <c r="D3594" s="131" t="s">
        <v>111</v>
      </c>
      <c r="E3594" s="130" t="s">
        <v>111</v>
      </c>
      <c r="F3594" s="130" t="s">
        <v>111</v>
      </c>
      <c r="G3594" s="130" t="s">
        <v>111</v>
      </c>
      <c r="H3594" s="130" t="s">
        <v>111</v>
      </c>
      <c r="I3594" s="130" t="s">
        <v>111</v>
      </c>
      <c r="J3594" s="130" t="s">
        <v>111</v>
      </c>
      <c r="K3594" s="130" t="s">
        <v>111</v>
      </c>
      <c r="L3594" s="130" t="s">
        <v>111</v>
      </c>
      <c r="M3594" s="130" t="s">
        <v>111</v>
      </c>
      <c r="N3594" s="130" t="s">
        <v>111</v>
      </c>
      <c r="O3594" s="130" t="s">
        <v>111</v>
      </c>
      <c r="P3594" s="130" t="s">
        <v>111</v>
      </c>
      <c r="Q3594" s="130" t="s">
        <v>111</v>
      </c>
      <c r="R3594" s="130" t="s">
        <v>111</v>
      </c>
      <c r="S3594" s="130" t="s">
        <v>111</v>
      </c>
    </row>
    <row r="3595" spans="1:19" ht="11.25" thickBot="1" x14ac:dyDescent="0.2">
      <c r="A3595" s="107">
        <v>1</v>
      </c>
      <c r="B3595" s="132">
        <v>0.56612268518518516</v>
      </c>
      <c r="C3595" s="133">
        <v>1.1260699999999999</v>
      </c>
      <c r="D3595" s="134" t="s">
        <v>2005</v>
      </c>
      <c r="E3595" s="108">
        <v>1.1739999999999999</v>
      </c>
      <c r="F3595" s="108">
        <v>0.184</v>
      </c>
      <c r="G3595" s="108">
        <v>1E-3</v>
      </c>
      <c r="H3595" s="108">
        <v>9.2999999999999999E-2</v>
      </c>
      <c r="I3595" s="108">
        <v>34.17</v>
      </c>
      <c r="J3595" s="108">
        <v>34.090000000000003</v>
      </c>
      <c r="K3595" s="108">
        <v>0.41899999999999998</v>
      </c>
      <c r="L3595" s="108">
        <v>0.78200000000000003</v>
      </c>
      <c r="M3595" s="108">
        <v>9.0999999999999998E-2</v>
      </c>
      <c r="N3595" s="108">
        <v>0.34</v>
      </c>
      <c r="O3595" s="108">
        <v>6.2E-2</v>
      </c>
      <c r="P3595" s="108">
        <v>2.1000000000000001E-2</v>
      </c>
      <c r="Q3595" s="108">
        <v>0.06</v>
      </c>
      <c r="R3595" s="108">
        <v>1.0999999999999999E-2</v>
      </c>
      <c r="S3595" s="108">
        <v>4.1000000000000002E-2</v>
      </c>
    </row>
    <row r="3596" spans="1:19" ht="11.25" thickBot="1" x14ac:dyDescent="0.2">
      <c r="A3596" s="112"/>
    </row>
    <row r="3597" spans="1:19" ht="11.25" thickBot="1" x14ac:dyDescent="0.2">
      <c r="A3597" s="107">
        <v>2</v>
      </c>
      <c r="B3597" s="132">
        <v>0.5662962962962963</v>
      </c>
      <c r="C3597" s="133">
        <v>1.1358699999999999</v>
      </c>
      <c r="D3597" s="134" t="s">
        <v>2006</v>
      </c>
      <c r="E3597" s="108">
        <v>1.2130000000000001</v>
      </c>
      <c r="F3597" s="108">
        <v>0.17399999999999999</v>
      </c>
      <c r="G3597" s="108">
        <v>4.0000000000000001E-3</v>
      </c>
      <c r="H3597" s="108">
        <v>9.5000000000000001E-2</v>
      </c>
      <c r="I3597" s="108">
        <v>34.32</v>
      </c>
      <c r="J3597" s="108">
        <v>34.380000000000003</v>
      </c>
      <c r="K3597" s="108">
        <v>0.41499999999999998</v>
      </c>
      <c r="L3597" s="108">
        <v>0.79300000000000004</v>
      </c>
      <c r="M3597" s="108">
        <v>9.1999999999999998E-2</v>
      </c>
      <c r="N3597" s="108">
        <v>0.32900000000000001</v>
      </c>
      <c r="O3597" s="108">
        <v>6.5000000000000002E-2</v>
      </c>
      <c r="P3597" s="108">
        <v>2.1000000000000001E-2</v>
      </c>
      <c r="Q3597" s="108">
        <v>5.7000000000000002E-2</v>
      </c>
      <c r="R3597" s="108">
        <v>1.0999999999999999E-2</v>
      </c>
      <c r="S3597" s="108">
        <v>4.2999999999999997E-2</v>
      </c>
    </row>
    <row r="3598" spans="1:19" ht="11.25" thickBot="1" x14ac:dyDescent="0.2">
      <c r="A3598" s="112"/>
    </row>
    <row r="3599" spans="1:19" ht="11.25" thickBot="1" x14ac:dyDescent="0.2">
      <c r="A3599" s="107">
        <v>3</v>
      </c>
      <c r="B3599" s="132">
        <v>0.56648148148148147</v>
      </c>
      <c r="C3599" s="133">
        <v>1.14686</v>
      </c>
      <c r="D3599" s="134" t="s">
        <v>2007</v>
      </c>
      <c r="E3599" s="108">
        <v>1.155</v>
      </c>
      <c r="F3599" s="108">
        <v>0.185</v>
      </c>
      <c r="G3599" s="108">
        <v>-1E-3</v>
      </c>
      <c r="H3599" s="108">
        <v>9.4E-2</v>
      </c>
      <c r="I3599" s="108">
        <v>34.29</v>
      </c>
      <c r="J3599" s="108">
        <v>34.14</v>
      </c>
      <c r="K3599" s="108">
        <v>0.41599999999999998</v>
      </c>
      <c r="L3599" s="108">
        <v>0.78100000000000003</v>
      </c>
      <c r="M3599" s="108">
        <v>9.0999999999999998E-2</v>
      </c>
      <c r="N3599" s="108">
        <v>0.34599999999999997</v>
      </c>
      <c r="O3599" s="108">
        <v>6.4000000000000001E-2</v>
      </c>
      <c r="P3599" s="108">
        <v>0.02</v>
      </c>
      <c r="Q3599" s="108">
        <v>5.3999999999999999E-2</v>
      </c>
      <c r="R3599" s="108">
        <v>1.0999999999999999E-2</v>
      </c>
      <c r="S3599" s="108">
        <v>4.3999999999999997E-2</v>
      </c>
    </row>
    <row r="3600" spans="1:19" ht="11.25" thickBot="1" x14ac:dyDescent="0.2">
      <c r="A3600" s="112"/>
    </row>
    <row r="3601" spans="1:19" ht="11.25" thickBot="1" x14ac:dyDescent="0.2">
      <c r="A3601" s="135" t="s">
        <v>362</v>
      </c>
      <c r="B3601" s="112"/>
      <c r="C3601" s="137">
        <v>1.1362699999999999</v>
      </c>
      <c r="D3601" s="134" t="s">
        <v>2008</v>
      </c>
      <c r="E3601" s="136">
        <v>1.181</v>
      </c>
      <c r="F3601" s="136">
        <v>0.18099999999999999</v>
      </c>
      <c r="G3601" s="136">
        <v>1E-3</v>
      </c>
      <c r="H3601" s="136">
        <v>9.4E-2</v>
      </c>
      <c r="I3601" s="136">
        <v>34.26</v>
      </c>
      <c r="J3601" s="136">
        <v>34.200000000000003</v>
      </c>
      <c r="K3601" s="136">
        <v>0.41699999999999998</v>
      </c>
      <c r="L3601" s="136">
        <v>0.78600000000000003</v>
      </c>
      <c r="M3601" s="136">
        <v>9.1999999999999998E-2</v>
      </c>
      <c r="N3601" s="136">
        <v>0.33900000000000002</v>
      </c>
      <c r="O3601" s="136">
        <v>6.4000000000000001E-2</v>
      </c>
      <c r="P3601" s="136">
        <v>0.02</v>
      </c>
      <c r="Q3601" s="136">
        <v>5.7000000000000002E-2</v>
      </c>
      <c r="R3601" s="136">
        <v>1.0999999999999999E-2</v>
      </c>
      <c r="S3601" s="136">
        <v>4.2999999999999997E-2</v>
      </c>
    </row>
    <row r="3602" spans="1:19" ht="11.25" thickBot="1" x14ac:dyDescent="0.2">
      <c r="A3602" s="112"/>
    </row>
    <row r="3603" spans="1:19" ht="11.25" thickBot="1" x14ac:dyDescent="0.2">
      <c r="A3603" s="138" t="s">
        <v>364</v>
      </c>
      <c r="B3603" s="112"/>
      <c r="C3603" s="137">
        <v>1.04E-2</v>
      </c>
      <c r="D3603" s="134" t="s">
        <v>2009</v>
      </c>
      <c r="E3603" s="136">
        <v>0.03</v>
      </c>
      <c r="F3603" s="136">
        <v>6.0000000000000001E-3</v>
      </c>
      <c r="G3603" s="136">
        <v>3.0000000000000001E-3</v>
      </c>
      <c r="H3603" s="136">
        <v>1E-3</v>
      </c>
      <c r="I3603" s="136">
        <v>7.5999999999999998E-2</v>
      </c>
      <c r="J3603" s="136">
        <v>0.152</v>
      </c>
      <c r="K3603" s="136">
        <v>2E-3</v>
      </c>
      <c r="L3603" s="136">
        <v>7.0000000000000001E-3</v>
      </c>
      <c r="M3603" s="136">
        <v>1E-3</v>
      </c>
      <c r="N3603" s="136">
        <v>8.9999999999999993E-3</v>
      </c>
      <c r="O3603" s="136">
        <v>2E-3</v>
      </c>
      <c r="P3603" s="136">
        <v>1E-3</v>
      </c>
      <c r="Q3603" s="136">
        <v>3.0000000000000001E-3</v>
      </c>
      <c r="R3603" s="136">
        <v>0</v>
      </c>
      <c r="S3603" s="136">
        <v>2E-3</v>
      </c>
    </row>
    <row r="3604" spans="1:19" ht="11.25" thickBot="1" x14ac:dyDescent="0.2">
      <c r="A3604" s="112"/>
    </row>
    <row r="3605" spans="1:19" ht="11.25" thickBot="1" x14ac:dyDescent="0.2">
      <c r="A3605" s="139" t="s">
        <v>366</v>
      </c>
      <c r="B3605" s="112"/>
      <c r="C3605" s="140">
        <v>0.91500000000000004</v>
      </c>
      <c r="D3605" s="134" t="s">
        <v>2010</v>
      </c>
      <c r="E3605" s="136">
        <v>2.5169999999999999</v>
      </c>
      <c r="F3605" s="136">
        <v>3.2029999999999998</v>
      </c>
      <c r="G3605" s="136">
        <v>216.5</v>
      </c>
      <c r="H3605" s="136">
        <v>1.0960000000000001</v>
      </c>
      <c r="I3605" s="136">
        <v>0.223</v>
      </c>
      <c r="J3605" s="136">
        <v>0.44500000000000001</v>
      </c>
      <c r="K3605" s="136">
        <v>0.49</v>
      </c>
      <c r="L3605" s="136">
        <v>0.85699999999999998</v>
      </c>
      <c r="M3605" s="136">
        <v>0.81499999999999995</v>
      </c>
      <c r="N3605" s="136">
        <v>2.6150000000000002</v>
      </c>
      <c r="O3605" s="136">
        <v>2.4350000000000001</v>
      </c>
      <c r="P3605" s="136">
        <v>3.411</v>
      </c>
      <c r="Q3605" s="136">
        <v>5.1219999999999999</v>
      </c>
      <c r="R3605" s="136">
        <v>0.41399999999999998</v>
      </c>
      <c r="S3605" s="136">
        <v>4.282</v>
      </c>
    </row>
    <row r="3606" spans="1:19" ht="11.25" thickBot="1" x14ac:dyDescent="0.2">
      <c r="A3606" s="112"/>
    </row>
    <row r="3607" spans="1:19" ht="11.25" thickBot="1" x14ac:dyDescent="0.2">
      <c r="A3607" s="106" t="s">
        <v>357</v>
      </c>
      <c r="B3607" s="106" t="s">
        <v>358</v>
      </c>
      <c r="C3607" s="130" t="s">
        <v>51</v>
      </c>
      <c r="D3607" s="130" t="s">
        <v>52</v>
      </c>
      <c r="E3607" s="130" t="s">
        <v>53</v>
      </c>
      <c r="F3607" s="130" t="s">
        <v>54</v>
      </c>
      <c r="G3607" s="130" t="s">
        <v>55</v>
      </c>
      <c r="H3607" s="130" t="s">
        <v>56</v>
      </c>
      <c r="I3607" s="130" t="s">
        <v>57</v>
      </c>
      <c r="J3607" s="130" t="s">
        <v>58</v>
      </c>
      <c r="K3607" s="130" t="s">
        <v>59</v>
      </c>
      <c r="L3607" s="130" t="s">
        <v>60</v>
      </c>
      <c r="M3607" s="130" t="s">
        <v>61</v>
      </c>
      <c r="N3607" s="130" t="s">
        <v>62</v>
      </c>
      <c r="O3607" s="130" t="s">
        <v>63</v>
      </c>
      <c r="P3607" s="130" t="s">
        <v>64</v>
      </c>
      <c r="Q3607" s="131" t="s">
        <v>65</v>
      </c>
      <c r="R3607" s="131" t="s">
        <v>66</v>
      </c>
      <c r="S3607" s="130" t="s">
        <v>67</v>
      </c>
    </row>
    <row r="3608" spans="1:19" ht="11.25" thickBot="1" x14ac:dyDescent="0.2">
      <c r="A3608" s="112"/>
      <c r="B3608" s="112"/>
      <c r="C3608" s="130" t="s">
        <v>111</v>
      </c>
      <c r="D3608" s="130" t="s">
        <v>111</v>
      </c>
      <c r="E3608" s="130" t="s">
        <v>111</v>
      </c>
      <c r="F3608" s="130" t="s">
        <v>111</v>
      </c>
      <c r="G3608" s="130" t="s">
        <v>111</v>
      </c>
      <c r="H3608" s="130" t="s">
        <v>111</v>
      </c>
      <c r="I3608" s="130" t="s">
        <v>111</v>
      </c>
      <c r="J3608" s="130" t="s">
        <v>111</v>
      </c>
      <c r="K3608" s="130" t="s">
        <v>111</v>
      </c>
      <c r="L3608" s="130" t="s">
        <v>111</v>
      </c>
      <c r="M3608" s="130" t="s">
        <v>111</v>
      </c>
      <c r="N3608" s="130" t="s">
        <v>111</v>
      </c>
      <c r="O3608" s="130" t="s">
        <v>111</v>
      </c>
      <c r="P3608" s="130" t="s">
        <v>111</v>
      </c>
      <c r="Q3608" s="131" t="s">
        <v>111</v>
      </c>
      <c r="R3608" s="131" t="s">
        <v>111</v>
      </c>
      <c r="S3608" s="130" t="s">
        <v>111</v>
      </c>
    </row>
    <row r="3609" spans="1:19" ht="11.25" thickBot="1" x14ac:dyDescent="0.2">
      <c r="A3609" s="107">
        <v>1</v>
      </c>
      <c r="B3609" s="132">
        <v>0.56612268518518516</v>
      </c>
      <c r="C3609" s="108">
        <v>8.0000000000000002E-3</v>
      </c>
      <c r="D3609" s="108">
        <v>2.1000000000000001E-2</v>
      </c>
      <c r="E3609" s="108">
        <v>3.0000000000000001E-3</v>
      </c>
      <c r="F3609" s="108">
        <v>1.9E-2</v>
      </c>
      <c r="G3609" s="108">
        <v>3.0000000000000001E-3</v>
      </c>
      <c r="H3609" s="108">
        <v>1E-3</v>
      </c>
      <c r="I3609" s="108">
        <v>0.129</v>
      </c>
      <c r="J3609" s="108">
        <v>0.19500000000000001</v>
      </c>
      <c r="K3609" s="108">
        <v>0.20200000000000001</v>
      </c>
      <c r="L3609" s="108">
        <v>0</v>
      </c>
      <c r="M3609" s="108">
        <v>0</v>
      </c>
      <c r="N3609" s="108">
        <v>0.13300000000000001</v>
      </c>
      <c r="O3609" s="108">
        <v>5.0000000000000001E-3</v>
      </c>
      <c r="P3609" s="108">
        <v>1.087</v>
      </c>
      <c r="Q3609" s="133">
        <v>1.0098</v>
      </c>
      <c r="R3609" s="134" t="s">
        <v>2011</v>
      </c>
      <c r="S3609" s="108">
        <v>0.109</v>
      </c>
    </row>
    <row r="3610" spans="1:19" ht="11.25" thickBot="1" x14ac:dyDescent="0.2">
      <c r="A3610" s="112"/>
    </row>
    <row r="3611" spans="1:19" ht="11.25" thickBot="1" x14ac:dyDescent="0.2">
      <c r="A3611" s="107">
        <v>2</v>
      </c>
      <c r="B3611" s="132">
        <v>0.5662962962962963</v>
      </c>
      <c r="C3611" s="108">
        <v>8.9999999999999993E-3</v>
      </c>
      <c r="D3611" s="108">
        <v>2.1000000000000001E-2</v>
      </c>
      <c r="E3611" s="108">
        <v>3.0000000000000001E-3</v>
      </c>
      <c r="F3611" s="108">
        <v>1.9E-2</v>
      </c>
      <c r="G3611" s="108">
        <v>3.0000000000000001E-3</v>
      </c>
      <c r="H3611" s="108">
        <v>1E-3</v>
      </c>
      <c r="I3611" s="108">
        <v>0.111</v>
      </c>
      <c r="J3611" s="108">
        <v>0.2</v>
      </c>
      <c r="K3611" s="108">
        <v>0.19800000000000001</v>
      </c>
      <c r="L3611" s="108">
        <v>0</v>
      </c>
      <c r="M3611" s="108">
        <v>0</v>
      </c>
      <c r="N3611" s="108">
        <v>0.129</v>
      </c>
      <c r="O3611" s="108">
        <v>4.0000000000000001E-3</v>
      </c>
      <c r="P3611" s="108">
        <v>1.073</v>
      </c>
      <c r="Q3611" s="133">
        <v>1.0243899999999999</v>
      </c>
      <c r="R3611" s="134" t="s">
        <v>2012</v>
      </c>
      <c r="S3611" s="108">
        <v>0.107</v>
      </c>
    </row>
    <row r="3612" spans="1:19" ht="11.25" thickBot="1" x14ac:dyDescent="0.2">
      <c r="A3612" s="112"/>
    </row>
    <row r="3613" spans="1:19" ht="11.25" thickBot="1" x14ac:dyDescent="0.2">
      <c r="A3613" s="107">
        <v>3</v>
      </c>
      <c r="B3613" s="132">
        <v>0.56648148148148147</v>
      </c>
      <c r="C3613" s="108">
        <v>8.0000000000000002E-3</v>
      </c>
      <c r="D3613" s="108">
        <v>2.1999999999999999E-2</v>
      </c>
      <c r="E3613" s="108">
        <v>3.0000000000000001E-3</v>
      </c>
      <c r="F3613" s="108">
        <v>0.02</v>
      </c>
      <c r="G3613" s="108">
        <v>3.0000000000000001E-3</v>
      </c>
      <c r="H3613" s="108">
        <v>1E-3</v>
      </c>
      <c r="I3613" s="108">
        <v>0.107</v>
      </c>
      <c r="J3613" s="108">
        <v>0.19600000000000001</v>
      </c>
      <c r="K3613" s="108">
        <v>0.20100000000000001</v>
      </c>
      <c r="L3613" s="108">
        <v>0</v>
      </c>
      <c r="M3613" s="108">
        <v>0</v>
      </c>
      <c r="N3613" s="108">
        <v>0.13400000000000001</v>
      </c>
      <c r="O3613" s="108">
        <v>4.0000000000000001E-3</v>
      </c>
      <c r="P3613" s="108">
        <v>1.0640000000000001</v>
      </c>
      <c r="Q3613" s="133">
        <v>1.03342</v>
      </c>
      <c r="R3613" s="134" t="s">
        <v>2013</v>
      </c>
      <c r="S3613" s="108">
        <v>0.107</v>
      </c>
    </row>
    <row r="3614" spans="1:19" ht="11.25" thickBot="1" x14ac:dyDescent="0.2">
      <c r="A3614" s="112"/>
    </row>
    <row r="3615" spans="1:19" ht="11.25" thickBot="1" x14ac:dyDescent="0.2">
      <c r="A3615" s="135" t="s">
        <v>362</v>
      </c>
      <c r="B3615" s="112"/>
      <c r="C3615" s="136">
        <v>8.0000000000000002E-3</v>
      </c>
      <c r="D3615" s="136">
        <v>2.1000000000000001E-2</v>
      </c>
      <c r="E3615" s="136">
        <v>3.0000000000000001E-3</v>
      </c>
      <c r="F3615" s="136">
        <v>1.9E-2</v>
      </c>
      <c r="G3615" s="136">
        <v>3.0000000000000001E-3</v>
      </c>
      <c r="H3615" s="136">
        <v>1E-3</v>
      </c>
      <c r="I3615" s="136">
        <v>0.11600000000000001</v>
      </c>
      <c r="J3615" s="136">
        <v>0.19700000000000001</v>
      </c>
      <c r="K3615" s="136">
        <v>0.2</v>
      </c>
      <c r="L3615" s="136">
        <v>0</v>
      </c>
      <c r="M3615" s="136">
        <v>0</v>
      </c>
      <c r="N3615" s="136">
        <v>0.13200000000000001</v>
      </c>
      <c r="O3615" s="136">
        <v>4.0000000000000001E-3</v>
      </c>
      <c r="P3615" s="136">
        <v>1.075</v>
      </c>
      <c r="Q3615" s="137">
        <v>1.02254</v>
      </c>
      <c r="R3615" s="134" t="s">
        <v>2014</v>
      </c>
      <c r="S3615" s="136">
        <v>0.108</v>
      </c>
    </row>
    <row r="3616" spans="1:19" ht="11.25" thickBot="1" x14ac:dyDescent="0.2">
      <c r="A3616" s="112"/>
    </row>
    <row r="3617" spans="1:19" ht="11.25" thickBot="1" x14ac:dyDescent="0.2">
      <c r="A3617" s="138" t="s">
        <v>364</v>
      </c>
      <c r="B3617" s="112"/>
      <c r="C3617" s="136">
        <v>0</v>
      </c>
      <c r="D3617" s="136">
        <v>1E-3</v>
      </c>
      <c r="E3617" s="136">
        <v>0</v>
      </c>
      <c r="F3617" s="136">
        <v>1E-3</v>
      </c>
      <c r="G3617" s="136">
        <v>0</v>
      </c>
      <c r="H3617" s="136">
        <v>0</v>
      </c>
      <c r="I3617" s="136">
        <v>1.2E-2</v>
      </c>
      <c r="J3617" s="136">
        <v>3.0000000000000001E-3</v>
      </c>
      <c r="K3617" s="136">
        <v>2E-3</v>
      </c>
      <c r="L3617" s="136">
        <v>0</v>
      </c>
      <c r="M3617" s="136">
        <v>0</v>
      </c>
      <c r="N3617" s="136">
        <v>3.0000000000000001E-3</v>
      </c>
      <c r="O3617" s="136">
        <v>0</v>
      </c>
      <c r="P3617" s="136">
        <v>1.0999999999999999E-2</v>
      </c>
      <c r="Q3617" s="137">
        <v>1.192E-2</v>
      </c>
      <c r="R3617" s="134" t="s">
        <v>2015</v>
      </c>
      <c r="S3617" s="136">
        <v>1E-3</v>
      </c>
    </row>
    <row r="3618" spans="1:19" ht="11.25" thickBot="1" x14ac:dyDescent="0.2">
      <c r="A3618" s="112"/>
    </row>
    <row r="3619" spans="1:19" ht="11.25" thickBot="1" x14ac:dyDescent="0.2">
      <c r="A3619" s="139" t="s">
        <v>366</v>
      </c>
      <c r="B3619" s="112"/>
      <c r="C3619" s="136">
        <v>4.55</v>
      </c>
      <c r="D3619" s="136">
        <v>2.3540000000000001</v>
      </c>
      <c r="E3619" s="136">
        <v>7.641</v>
      </c>
      <c r="F3619" s="136">
        <v>2.875</v>
      </c>
      <c r="G3619" s="136">
        <v>7.1120000000000001</v>
      </c>
      <c r="H3619" s="136">
        <v>0.69299999999999995</v>
      </c>
      <c r="I3619" s="136">
        <v>10.02</v>
      </c>
      <c r="J3619" s="136">
        <v>1.347</v>
      </c>
      <c r="K3619" s="136">
        <v>0.97899999999999998</v>
      </c>
      <c r="L3619" s="136">
        <v>46.95</v>
      </c>
      <c r="M3619" s="136">
        <v>54.27</v>
      </c>
      <c r="N3619" s="136">
        <v>2.004</v>
      </c>
      <c r="O3619" s="136">
        <v>8.7840000000000007</v>
      </c>
      <c r="P3619" s="136">
        <v>1.044</v>
      </c>
      <c r="Q3619" s="140">
        <v>1.1659999999999999</v>
      </c>
      <c r="R3619" s="134" t="s">
        <v>2016</v>
      </c>
      <c r="S3619" s="136">
        <v>1.28</v>
      </c>
    </row>
    <row r="3620" spans="1:19" ht="11.25" thickBot="1" x14ac:dyDescent="0.2">
      <c r="A3620" s="112"/>
    </row>
    <row r="3621" spans="1:19" ht="11.25" thickBot="1" x14ac:dyDescent="0.2">
      <c r="A3621" s="106" t="s">
        <v>357</v>
      </c>
      <c r="B3621" s="106" t="s">
        <v>358</v>
      </c>
      <c r="C3621" s="130" t="s">
        <v>68</v>
      </c>
    </row>
    <row r="3622" spans="1:19" ht="11.25" thickBot="1" x14ac:dyDescent="0.2">
      <c r="A3622" s="112"/>
      <c r="B3622" s="112"/>
      <c r="C3622" s="130" t="s">
        <v>111</v>
      </c>
    </row>
    <row r="3623" spans="1:19" ht="11.25" thickBot="1" x14ac:dyDescent="0.2">
      <c r="A3623" s="107">
        <v>1</v>
      </c>
      <c r="B3623" s="132">
        <v>0.56612268518518516</v>
      </c>
      <c r="C3623" s="108">
        <v>2.1999999999999999E-2</v>
      </c>
    </row>
    <row r="3624" spans="1:19" ht="11.25" thickBot="1" x14ac:dyDescent="0.2">
      <c r="A3624" s="112"/>
    </row>
    <row r="3625" spans="1:19" ht="11.25" thickBot="1" x14ac:dyDescent="0.2">
      <c r="A3625" s="107">
        <v>2</v>
      </c>
      <c r="B3625" s="132">
        <v>0.5662962962962963</v>
      </c>
      <c r="C3625" s="108">
        <v>2.1000000000000001E-2</v>
      </c>
    </row>
    <row r="3626" spans="1:19" ht="11.25" thickBot="1" x14ac:dyDescent="0.2">
      <c r="A3626" s="112"/>
    </row>
    <row r="3627" spans="1:19" ht="11.25" thickBot="1" x14ac:dyDescent="0.2">
      <c r="A3627" s="107">
        <v>3</v>
      </c>
      <c r="B3627" s="132">
        <v>0.56648148148148147</v>
      </c>
      <c r="C3627" s="108">
        <v>0.02</v>
      </c>
    </row>
    <row r="3628" spans="1:19" ht="11.25" thickBot="1" x14ac:dyDescent="0.2">
      <c r="A3628" s="112"/>
    </row>
    <row r="3629" spans="1:19" ht="11.25" thickBot="1" x14ac:dyDescent="0.2">
      <c r="A3629" s="135" t="s">
        <v>362</v>
      </c>
      <c r="B3629" s="112"/>
      <c r="C3629" s="136">
        <v>2.1000000000000001E-2</v>
      </c>
    </row>
    <row r="3630" spans="1:19" ht="11.25" thickBot="1" x14ac:dyDescent="0.2">
      <c r="A3630" s="112"/>
    </row>
    <row r="3631" spans="1:19" ht="11.25" thickBot="1" x14ac:dyDescent="0.2">
      <c r="A3631" s="138" t="s">
        <v>364</v>
      </c>
      <c r="B3631" s="112"/>
      <c r="C3631" s="136">
        <v>1E-3</v>
      </c>
    </row>
    <row r="3632" spans="1:19" ht="11.25" thickBot="1" x14ac:dyDescent="0.2">
      <c r="A3632" s="112"/>
    </row>
    <row r="3633" spans="1:19" ht="11.25" thickBot="1" x14ac:dyDescent="0.2">
      <c r="A3633" s="139" t="s">
        <v>366</v>
      </c>
      <c r="B3633" s="112"/>
      <c r="C3633" s="136">
        <v>3.516</v>
      </c>
    </row>
    <row r="3634" spans="1:19" ht="10.5" x14ac:dyDescent="0.15">
      <c r="A3634" s="112"/>
    </row>
    <row r="3635" spans="1:19" x14ac:dyDescent="0.15">
      <c r="A3635" s="129"/>
      <c r="B3635" s="86" t="s">
        <v>2017</v>
      </c>
    </row>
    <row r="3636" spans="1:19" ht="9.75" thickBot="1" x14ac:dyDescent="0.2">
      <c r="A3636" s="81" t="s">
        <v>356</v>
      </c>
    </row>
    <row r="3637" spans="1:19" ht="11.25" thickBot="1" x14ac:dyDescent="0.2">
      <c r="A3637" s="106" t="s">
        <v>357</v>
      </c>
      <c r="B3637" s="106" t="s">
        <v>358</v>
      </c>
      <c r="C3637" s="130" t="s">
        <v>0</v>
      </c>
      <c r="D3637" s="130" t="s">
        <v>1</v>
      </c>
      <c r="E3637" s="130" t="s">
        <v>2</v>
      </c>
      <c r="F3637" s="130" t="s">
        <v>3</v>
      </c>
      <c r="G3637" s="130" t="s">
        <v>4</v>
      </c>
      <c r="H3637" s="130" t="s">
        <v>5</v>
      </c>
      <c r="I3637" s="131" t="s">
        <v>6</v>
      </c>
      <c r="J3637" s="131" t="s">
        <v>7</v>
      </c>
      <c r="K3637" s="130" t="s">
        <v>8</v>
      </c>
      <c r="L3637" s="130" t="s">
        <v>9</v>
      </c>
      <c r="M3637" s="130" t="s">
        <v>10</v>
      </c>
      <c r="N3637" s="130" t="s">
        <v>11</v>
      </c>
      <c r="O3637" s="130" t="s">
        <v>12</v>
      </c>
      <c r="P3637" s="130" t="s">
        <v>13</v>
      </c>
      <c r="Q3637" s="130" t="s">
        <v>14</v>
      </c>
      <c r="R3637" s="130" t="s">
        <v>15</v>
      </c>
      <c r="S3637" s="130" t="s">
        <v>16</v>
      </c>
    </row>
    <row r="3638" spans="1:19" ht="11.25" thickBot="1" x14ac:dyDescent="0.2">
      <c r="A3638" s="112"/>
      <c r="B3638" s="112"/>
      <c r="C3638" s="130" t="s">
        <v>111</v>
      </c>
      <c r="D3638" s="130" t="s">
        <v>111</v>
      </c>
      <c r="E3638" s="130" t="s">
        <v>111</v>
      </c>
      <c r="F3638" s="130" t="s">
        <v>111</v>
      </c>
      <c r="G3638" s="130" t="s">
        <v>111</v>
      </c>
      <c r="H3638" s="130" t="s">
        <v>111</v>
      </c>
      <c r="I3638" s="131" t="s">
        <v>111</v>
      </c>
      <c r="J3638" s="131" t="s">
        <v>111</v>
      </c>
      <c r="K3638" s="130" t="s">
        <v>111</v>
      </c>
      <c r="L3638" s="130" t="s">
        <v>111</v>
      </c>
      <c r="M3638" s="130" t="s">
        <v>111</v>
      </c>
      <c r="N3638" s="130" t="s">
        <v>111</v>
      </c>
      <c r="O3638" s="130" t="s">
        <v>111</v>
      </c>
      <c r="P3638" s="130" t="s">
        <v>111</v>
      </c>
      <c r="Q3638" s="130" t="s">
        <v>111</v>
      </c>
      <c r="R3638" s="130" t="s">
        <v>111</v>
      </c>
      <c r="S3638" s="130" t="s">
        <v>111</v>
      </c>
    </row>
    <row r="3639" spans="1:19" ht="11.25" thickBot="1" x14ac:dyDescent="0.2">
      <c r="A3639" s="107">
        <v>1</v>
      </c>
      <c r="B3639" s="132">
        <v>0.57126157407407407</v>
      </c>
      <c r="C3639" s="141" t="s">
        <v>2018</v>
      </c>
      <c r="D3639" s="141" t="s">
        <v>2019</v>
      </c>
      <c r="E3639" s="141" t="s">
        <v>2020</v>
      </c>
      <c r="F3639" s="141" t="s">
        <v>2021</v>
      </c>
      <c r="G3639" s="141" t="s">
        <v>2022</v>
      </c>
      <c r="H3639" s="141" t="s">
        <v>2023</v>
      </c>
      <c r="I3639" s="133">
        <v>1.26179</v>
      </c>
      <c r="J3639" s="134" t="s">
        <v>1871</v>
      </c>
      <c r="K3639" s="141" t="s">
        <v>2024</v>
      </c>
      <c r="L3639" s="108">
        <v>0.75700000000000001</v>
      </c>
      <c r="M3639" s="108">
        <v>1.536</v>
      </c>
      <c r="N3639" s="108">
        <v>4.1079999999999997</v>
      </c>
      <c r="O3639" s="141" t="s">
        <v>2025</v>
      </c>
      <c r="P3639" s="108">
        <v>449</v>
      </c>
      <c r="Q3639" s="108">
        <v>0.29399999999999998</v>
      </c>
      <c r="R3639" s="108">
        <v>3.7839999999999998</v>
      </c>
      <c r="S3639" s="108">
        <v>36.01</v>
      </c>
    </row>
    <row r="3640" spans="1:19" ht="11.25" thickBot="1" x14ac:dyDescent="0.2">
      <c r="A3640" s="112"/>
    </row>
    <row r="3641" spans="1:19" ht="11.25" thickBot="1" x14ac:dyDescent="0.2">
      <c r="A3641" s="107">
        <v>2</v>
      </c>
      <c r="B3641" s="132">
        <v>0.57144675925925925</v>
      </c>
      <c r="C3641" s="141" t="s">
        <v>2026</v>
      </c>
      <c r="D3641" s="141" t="s">
        <v>2027</v>
      </c>
      <c r="E3641" s="141" t="s">
        <v>2028</v>
      </c>
      <c r="F3641" s="141" t="s">
        <v>2029</v>
      </c>
      <c r="G3641" s="141" t="s">
        <v>2030</v>
      </c>
      <c r="H3641" s="141" t="s">
        <v>2031</v>
      </c>
      <c r="I3641" s="133">
        <v>1.2823599999999999</v>
      </c>
      <c r="J3641" s="134" t="s">
        <v>2032</v>
      </c>
      <c r="K3641" s="141" t="s">
        <v>2033</v>
      </c>
      <c r="L3641" s="108">
        <v>0.629</v>
      </c>
      <c r="M3641" s="108">
        <v>1.536</v>
      </c>
      <c r="N3641" s="108">
        <v>4.1719999999999997</v>
      </c>
      <c r="O3641" s="141" t="s">
        <v>2034</v>
      </c>
      <c r="P3641" s="108">
        <v>446.6</v>
      </c>
      <c r="Q3641" s="108">
        <v>0.28899999999999998</v>
      </c>
      <c r="R3641" s="108">
        <v>3.8109999999999999</v>
      </c>
      <c r="S3641" s="108">
        <v>35.869999999999997</v>
      </c>
    </row>
    <row r="3642" spans="1:19" ht="11.25" thickBot="1" x14ac:dyDescent="0.2">
      <c r="A3642" s="112"/>
    </row>
    <row r="3643" spans="1:19" ht="11.25" thickBot="1" x14ac:dyDescent="0.2">
      <c r="A3643" s="107">
        <v>3</v>
      </c>
      <c r="B3643" s="132">
        <v>0.57162037037037039</v>
      </c>
      <c r="C3643" s="141" t="s">
        <v>2035</v>
      </c>
      <c r="D3643" s="141" t="s">
        <v>2036</v>
      </c>
      <c r="E3643" s="141" t="s">
        <v>2037</v>
      </c>
      <c r="F3643" s="141" t="s">
        <v>2038</v>
      </c>
      <c r="G3643" s="141" t="s">
        <v>2039</v>
      </c>
      <c r="H3643" s="141" t="s">
        <v>2040</v>
      </c>
      <c r="I3643" s="133">
        <v>1.28311</v>
      </c>
      <c r="J3643" s="134" t="s">
        <v>2041</v>
      </c>
      <c r="K3643" s="141" t="s">
        <v>2042</v>
      </c>
      <c r="L3643" s="108">
        <v>0.66200000000000003</v>
      </c>
      <c r="M3643" s="108">
        <v>1.534</v>
      </c>
      <c r="N3643" s="108">
        <v>4.141</v>
      </c>
      <c r="O3643" s="141" t="s">
        <v>2043</v>
      </c>
      <c r="P3643" s="108">
        <v>446.5</v>
      </c>
      <c r="Q3643" s="108">
        <v>0.28299999999999997</v>
      </c>
      <c r="R3643" s="108">
        <v>3.714</v>
      </c>
      <c r="S3643" s="108">
        <v>35.81</v>
      </c>
    </row>
    <row r="3644" spans="1:19" ht="11.25" thickBot="1" x14ac:dyDescent="0.2">
      <c r="A3644" s="112"/>
    </row>
    <row r="3645" spans="1:19" ht="11.25" thickBot="1" x14ac:dyDescent="0.2">
      <c r="A3645" s="135" t="s">
        <v>362</v>
      </c>
      <c r="B3645" s="112"/>
      <c r="C3645" s="141" t="s">
        <v>2044</v>
      </c>
      <c r="D3645" s="141" t="s">
        <v>2045</v>
      </c>
      <c r="E3645" s="141" t="s">
        <v>2046</v>
      </c>
      <c r="F3645" s="141" t="s">
        <v>2047</v>
      </c>
      <c r="G3645" s="141" t="s">
        <v>2048</v>
      </c>
      <c r="H3645" s="141" t="s">
        <v>2049</v>
      </c>
      <c r="I3645" s="137">
        <v>1.2757499999999999</v>
      </c>
      <c r="J3645" s="134" t="s">
        <v>2050</v>
      </c>
      <c r="K3645" s="141" t="s">
        <v>2051</v>
      </c>
      <c r="L3645" s="136">
        <v>0.68200000000000005</v>
      </c>
      <c r="M3645" s="136">
        <v>1.5349999999999999</v>
      </c>
      <c r="N3645" s="136">
        <v>4.1399999999999997</v>
      </c>
      <c r="O3645" s="141" t="s">
        <v>2052</v>
      </c>
      <c r="P3645" s="136">
        <v>447.4</v>
      </c>
      <c r="Q3645" s="136">
        <v>0.28899999999999998</v>
      </c>
      <c r="R3645" s="136">
        <v>3.77</v>
      </c>
      <c r="S3645" s="136">
        <v>35.9</v>
      </c>
    </row>
    <row r="3646" spans="1:19" ht="11.25" thickBot="1" x14ac:dyDescent="0.2">
      <c r="A3646" s="112"/>
    </row>
    <row r="3647" spans="1:19" ht="11.25" thickBot="1" x14ac:dyDescent="0.2">
      <c r="A3647" s="138" t="s">
        <v>364</v>
      </c>
      <c r="B3647" s="112"/>
      <c r="C3647" s="141" t="s">
        <v>2053</v>
      </c>
      <c r="D3647" s="141" t="s">
        <v>2054</v>
      </c>
      <c r="E3647" s="141" t="s">
        <v>2055</v>
      </c>
      <c r="F3647" s="141" t="s">
        <v>2056</v>
      </c>
      <c r="G3647" s="141" t="s">
        <v>2057</v>
      </c>
      <c r="H3647" s="141" t="s">
        <v>2058</v>
      </c>
      <c r="I3647" s="137">
        <v>1.21E-2</v>
      </c>
      <c r="J3647" s="134" t="s">
        <v>2059</v>
      </c>
      <c r="K3647" s="141" t="s">
        <v>2060</v>
      </c>
      <c r="L3647" s="136">
        <v>6.7000000000000004E-2</v>
      </c>
      <c r="M3647" s="136">
        <v>1E-3</v>
      </c>
      <c r="N3647" s="136">
        <v>3.2000000000000001E-2</v>
      </c>
      <c r="O3647" s="141" t="s">
        <v>1081</v>
      </c>
      <c r="P3647" s="136">
        <v>1.4179999999999999</v>
      </c>
      <c r="Q3647" s="136">
        <v>6.0000000000000001E-3</v>
      </c>
      <c r="R3647" s="136">
        <v>0.05</v>
      </c>
      <c r="S3647" s="136">
        <v>0.10299999999999999</v>
      </c>
    </row>
    <row r="3648" spans="1:19" ht="11.25" thickBot="1" x14ac:dyDescent="0.2">
      <c r="A3648" s="112"/>
    </row>
    <row r="3649" spans="1:19" ht="11.25" thickBot="1" x14ac:dyDescent="0.2">
      <c r="A3649" s="139" t="s">
        <v>366</v>
      </c>
      <c r="B3649" s="112"/>
      <c r="C3649" s="141" t="s">
        <v>640</v>
      </c>
      <c r="D3649" s="141" t="s">
        <v>2061</v>
      </c>
      <c r="E3649" s="141" t="s">
        <v>2062</v>
      </c>
      <c r="F3649" s="141" t="s">
        <v>2063</v>
      </c>
      <c r="G3649" s="141" t="s">
        <v>2064</v>
      </c>
      <c r="H3649" s="141" t="s">
        <v>2065</v>
      </c>
      <c r="I3649" s="140">
        <v>0.94899999999999995</v>
      </c>
      <c r="J3649" s="134" t="s">
        <v>2066</v>
      </c>
      <c r="K3649" s="141" t="s">
        <v>2067</v>
      </c>
      <c r="L3649" s="136">
        <v>9.7530000000000001</v>
      </c>
      <c r="M3649" s="136">
        <v>7.0999999999999994E-2</v>
      </c>
      <c r="N3649" s="136">
        <v>0.77400000000000002</v>
      </c>
      <c r="O3649" s="141" t="s">
        <v>2068</v>
      </c>
      <c r="P3649" s="136">
        <v>0.317</v>
      </c>
      <c r="Q3649" s="136">
        <v>1.91</v>
      </c>
      <c r="R3649" s="136">
        <v>1.333</v>
      </c>
      <c r="S3649" s="136">
        <v>0.28599999999999998</v>
      </c>
    </row>
    <row r="3650" spans="1:19" ht="11.25" thickBot="1" x14ac:dyDescent="0.2">
      <c r="A3650" s="112"/>
    </row>
    <row r="3651" spans="1:19" ht="11.25" thickBot="1" x14ac:dyDescent="0.2">
      <c r="A3651" s="106" t="s">
        <v>357</v>
      </c>
      <c r="B3651" s="106" t="s">
        <v>358</v>
      </c>
      <c r="C3651" s="130" t="s">
        <v>17</v>
      </c>
      <c r="D3651" s="130" t="s">
        <v>18</v>
      </c>
      <c r="E3651" s="131" t="s">
        <v>19</v>
      </c>
      <c r="F3651" s="131" t="s">
        <v>20</v>
      </c>
      <c r="G3651" s="130" t="s">
        <v>21</v>
      </c>
      <c r="H3651" s="130" t="s">
        <v>22</v>
      </c>
      <c r="I3651" s="130" t="s">
        <v>23</v>
      </c>
      <c r="J3651" s="130" t="s">
        <v>24</v>
      </c>
      <c r="K3651" s="131" t="s">
        <v>25</v>
      </c>
      <c r="L3651" s="131" t="s">
        <v>26</v>
      </c>
      <c r="M3651" s="130" t="s">
        <v>27</v>
      </c>
      <c r="N3651" s="130" t="s">
        <v>28</v>
      </c>
      <c r="O3651" s="130" t="s">
        <v>29</v>
      </c>
      <c r="P3651" s="130" t="s">
        <v>30</v>
      </c>
      <c r="Q3651" s="130" t="s">
        <v>31</v>
      </c>
      <c r="R3651" s="130" t="s">
        <v>32</v>
      </c>
      <c r="S3651" s="130" t="s">
        <v>33</v>
      </c>
    </row>
    <row r="3652" spans="1:19" ht="11.25" thickBot="1" x14ac:dyDescent="0.2">
      <c r="A3652" s="112"/>
      <c r="B3652" s="112"/>
      <c r="C3652" s="130" t="s">
        <v>111</v>
      </c>
      <c r="D3652" s="130" t="s">
        <v>111</v>
      </c>
      <c r="E3652" s="131" t="s">
        <v>111</v>
      </c>
      <c r="F3652" s="131" t="s">
        <v>111</v>
      </c>
      <c r="G3652" s="130" t="s">
        <v>111</v>
      </c>
      <c r="H3652" s="130" t="s">
        <v>111</v>
      </c>
      <c r="I3652" s="130" t="s">
        <v>111</v>
      </c>
      <c r="J3652" s="130" t="s">
        <v>111</v>
      </c>
      <c r="K3652" s="131" t="s">
        <v>111</v>
      </c>
      <c r="L3652" s="131" t="s">
        <v>111</v>
      </c>
      <c r="M3652" s="130" t="s">
        <v>111</v>
      </c>
      <c r="N3652" s="130" t="s">
        <v>111</v>
      </c>
      <c r="O3652" s="130" t="s">
        <v>111</v>
      </c>
      <c r="P3652" s="130" t="s">
        <v>111</v>
      </c>
      <c r="Q3652" s="130" t="s">
        <v>111</v>
      </c>
      <c r="R3652" s="130" t="s">
        <v>111</v>
      </c>
      <c r="S3652" s="130" t="s">
        <v>111</v>
      </c>
    </row>
    <row r="3653" spans="1:19" ht="11.25" thickBot="1" x14ac:dyDescent="0.2">
      <c r="A3653" s="107">
        <v>1</v>
      </c>
      <c r="B3653" s="132">
        <v>0.57126157407407407</v>
      </c>
      <c r="C3653" s="108">
        <v>20.57</v>
      </c>
      <c r="D3653" s="108">
        <v>1.141</v>
      </c>
      <c r="E3653" s="133">
        <v>1.13551</v>
      </c>
      <c r="F3653" s="133">
        <v>1.0324800000000001</v>
      </c>
      <c r="G3653" s="108">
        <v>0.192</v>
      </c>
      <c r="H3653" s="108">
        <v>8.2149999999999999</v>
      </c>
      <c r="I3653" s="108">
        <v>11.32</v>
      </c>
      <c r="J3653" s="141" t="s">
        <v>2069</v>
      </c>
      <c r="K3653" s="133">
        <v>1.2197199999999999</v>
      </c>
      <c r="L3653" s="134" t="s">
        <v>2070</v>
      </c>
      <c r="M3653" s="108">
        <v>0.04</v>
      </c>
      <c r="N3653" s="108">
        <v>0.81499999999999995</v>
      </c>
      <c r="O3653" s="108">
        <v>1E-3</v>
      </c>
      <c r="P3653" s="108">
        <v>3.0000000000000001E-3</v>
      </c>
      <c r="Q3653" s="108">
        <v>4.2999999999999997E-2</v>
      </c>
      <c r="R3653" s="108">
        <v>0.14799999999999999</v>
      </c>
      <c r="S3653" s="108">
        <v>6.7000000000000004E-2</v>
      </c>
    </row>
    <row r="3654" spans="1:19" ht="11.25" thickBot="1" x14ac:dyDescent="0.2">
      <c r="A3654" s="112"/>
    </row>
    <row r="3655" spans="1:19" ht="11.25" thickBot="1" x14ac:dyDescent="0.2">
      <c r="A3655" s="107">
        <v>2</v>
      </c>
      <c r="B3655" s="132">
        <v>0.57144675925925925</v>
      </c>
      <c r="C3655" s="108">
        <v>20.92</v>
      </c>
      <c r="D3655" s="108">
        <v>1.1279999999999999</v>
      </c>
      <c r="E3655" s="133">
        <v>1.1433</v>
      </c>
      <c r="F3655" s="133">
        <v>1.0273600000000001</v>
      </c>
      <c r="G3655" s="108">
        <v>0.10299999999999999</v>
      </c>
      <c r="H3655" s="108">
        <v>8.7010000000000005</v>
      </c>
      <c r="I3655" s="108">
        <v>11.29</v>
      </c>
      <c r="J3655" s="141" t="s">
        <v>2071</v>
      </c>
      <c r="K3655" s="133">
        <v>1.24074</v>
      </c>
      <c r="L3655" s="134" t="s">
        <v>2072</v>
      </c>
      <c r="M3655" s="108">
        <v>4.1000000000000002E-2</v>
      </c>
      <c r="N3655" s="108">
        <v>0.80300000000000005</v>
      </c>
      <c r="O3655" s="108">
        <v>0</v>
      </c>
      <c r="P3655" s="108">
        <v>3.0000000000000001E-3</v>
      </c>
      <c r="Q3655" s="108">
        <v>4.5999999999999999E-2</v>
      </c>
      <c r="R3655" s="108">
        <v>0.21</v>
      </c>
      <c r="S3655" s="108">
        <v>5.8999999999999997E-2</v>
      </c>
    </row>
    <row r="3656" spans="1:19" ht="11.25" thickBot="1" x14ac:dyDescent="0.2">
      <c r="A3656" s="112"/>
    </row>
    <row r="3657" spans="1:19" ht="11.25" thickBot="1" x14ac:dyDescent="0.2">
      <c r="A3657" s="107">
        <v>3</v>
      </c>
      <c r="B3657" s="132">
        <v>0.57162037037037039</v>
      </c>
      <c r="C3657" s="108">
        <v>20.72</v>
      </c>
      <c r="D3657" s="108">
        <v>1.1359999999999999</v>
      </c>
      <c r="E3657" s="133">
        <v>1.15462</v>
      </c>
      <c r="F3657" s="133">
        <v>1.0259499999999999</v>
      </c>
      <c r="G3657" s="108">
        <v>0.126</v>
      </c>
      <c r="H3657" s="108">
        <v>9.5090000000000003</v>
      </c>
      <c r="I3657" s="108">
        <v>11.31</v>
      </c>
      <c r="J3657" s="141" t="s">
        <v>2073</v>
      </c>
      <c r="K3657" s="133">
        <v>1.2479800000000001</v>
      </c>
      <c r="L3657" s="134" t="s">
        <v>2074</v>
      </c>
      <c r="M3657" s="108">
        <v>4.1000000000000002E-2</v>
      </c>
      <c r="N3657" s="108">
        <v>0.80800000000000005</v>
      </c>
      <c r="O3657" s="108">
        <v>1E-3</v>
      </c>
      <c r="P3657" s="108">
        <v>3.0000000000000001E-3</v>
      </c>
      <c r="Q3657" s="108">
        <v>4.2999999999999997E-2</v>
      </c>
      <c r="R3657" s="108">
        <v>0.13900000000000001</v>
      </c>
      <c r="S3657" s="108">
        <v>5.8999999999999997E-2</v>
      </c>
    </row>
    <row r="3658" spans="1:19" ht="11.25" thickBot="1" x14ac:dyDescent="0.2">
      <c r="A3658" s="112"/>
    </row>
    <row r="3659" spans="1:19" ht="11.25" thickBot="1" x14ac:dyDescent="0.2">
      <c r="A3659" s="135" t="s">
        <v>362</v>
      </c>
      <c r="B3659" s="112"/>
      <c r="C3659" s="136">
        <v>20.74</v>
      </c>
      <c r="D3659" s="136">
        <v>1.135</v>
      </c>
      <c r="E3659" s="137">
        <v>1.1444799999999999</v>
      </c>
      <c r="F3659" s="137">
        <v>1.0285899999999999</v>
      </c>
      <c r="G3659" s="136">
        <v>0.14000000000000001</v>
      </c>
      <c r="H3659" s="136">
        <v>8.8079999999999998</v>
      </c>
      <c r="I3659" s="136">
        <v>11.31</v>
      </c>
      <c r="J3659" s="141" t="s">
        <v>2075</v>
      </c>
      <c r="K3659" s="137">
        <v>1.2361500000000001</v>
      </c>
      <c r="L3659" s="134" t="s">
        <v>2076</v>
      </c>
      <c r="M3659" s="136">
        <v>4.1000000000000002E-2</v>
      </c>
      <c r="N3659" s="136">
        <v>0.80900000000000005</v>
      </c>
      <c r="O3659" s="136">
        <v>0</v>
      </c>
      <c r="P3659" s="136">
        <v>3.0000000000000001E-3</v>
      </c>
      <c r="Q3659" s="136">
        <v>4.3999999999999997E-2</v>
      </c>
      <c r="R3659" s="136">
        <v>0.16600000000000001</v>
      </c>
      <c r="S3659" s="136">
        <v>6.2E-2</v>
      </c>
    </row>
    <row r="3660" spans="1:19" ht="11.25" thickBot="1" x14ac:dyDescent="0.2">
      <c r="A3660" s="112"/>
    </row>
    <row r="3661" spans="1:19" ht="11.25" thickBot="1" x14ac:dyDescent="0.2">
      <c r="A3661" s="138" t="s">
        <v>364</v>
      </c>
      <c r="B3661" s="112"/>
      <c r="C3661" s="136">
        <v>0.17499999999999999</v>
      </c>
      <c r="D3661" s="136">
        <v>6.0000000000000001E-3</v>
      </c>
      <c r="E3661" s="137">
        <v>9.6100000000000005E-3</v>
      </c>
      <c r="F3661" s="137">
        <v>3.4299999999999999E-3</v>
      </c>
      <c r="G3661" s="136">
        <v>4.5999999999999999E-2</v>
      </c>
      <c r="H3661" s="136">
        <v>0.65400000000000003</v>
      </c>
      <c r="I3661" s="136">
        <v>1.6E-2</v>
      </c>
      <c r="J3661" s="141" t="s">
        <v>2077</v>
      </c>
      <c r="K3661" s="137">
        <v>1.468E-2</v>
      </c>
      <c r="L3661" s="134" t="s">
        <v>2078</v>
      </c>
      <c r="M3661" s="136">
        <v>1E-3</v>
      </c>
      <c r="N3661" s="136">
        <v>6.0000000000000001E-3</v>
      </c>
      <c r="O3661" s="136">
        <v>0</v>
      </c>
      <c r="P3661" s="136">
        <v>0</v>
      </c>
      <c r="Q3661" s="136">
        <v>2E-3</v>
      </c>
      <c r="R3661" s="136">
        <v>3.9E-2</v>
      </c>
      <c r="S3661" s="136">
        <v>5.0000000000000001E-3</v>
      </c>
    </row>
    <row r="3662" spans="1:19" ht="11.25" thickBot="1" x14ac:dyDescent="0.2">
      <c r="A3662" s="112"/>
    </row>
    <row r="3663" spans="1:19" ht="11.25" thickBot="1" x14ac:dyDescent="0.2">
      <c r="A3663" s="139" t="s">
        <v>366</v>
      </c>
      <c r="B3663" s="112"/>
      <c r="C3663" s="136">
        <v>0.84299999999999997</v>
      </c>
      <c r="D3663" s="136">
        <v>0.54400000000000004</v>
      </c>
      <c r="E3663" s="140">
        <v>0.84</v>
      </c>
      <c r="F3663" s="140">
        <v>0.33400000000000002</v>
      </c>
      <c r="G3663" s="136">
        <v>32.85</v>
      </c>
      <c r="H3663" s="136">
        <v>7.4219999999999997</v>
      </c>
      <c r="I3663" s="136">
        <v>0.13900000000000001</v>
      </c>
      <c r="J3663" s="141" t="s">
        <v>2079</v>
      </c>
      <c r="K3663" s="140">
        <v>1.1879999999999999</v>
      </c>
      <c r="L3663" s="134" t="s">
        <v>2080</v>
      </c>
      <c r="M3663" s="136">
        <v>1.8779999999999999</v>
      </c>
      <c r="N3663" s="136">
        <v>0.70499999999999996</v>
      </c>
      <c r="O3663" s="136">
        <v>33.520000000000003</v>
      </c>
      <c r="P3663" s="136">
        <v>5.3630000000000004</v>
      </c>
      <c r="Q3663" s="136">
        <v>4.1829999999999998</v>
      </c>
      <c r="R3663" s="136">
        <v>23.36</v>
      </c>
      <c r="S3663" s="136">
        <v>7.9359999999999999</v>
      </c>
    </row>
    <row r="3664" spans="1:19" ht="11.25" thickBot="1" x14ac:dyDescent="0.2">
      <c r="A3664" s="112"/>
    </row>
    <row r="3665" spans="1:19" ht="11.25" thickBot="1" x14ac:dyDescent="0.2">
      <c r="A3665" s="106" t="s">
        <v>357</v>
      </c>
      <c r="B3665" s="106" t="s">
        <v>358</v>
      </c>
      <c r="C3665" s="131" t="s">
        <v>34</v>
      </c>
      <c r="D3665" s="131" t="s">
        <v>35</v>
      </c>
      <c r="E3665" s="130" t="s">
        <v>36</v>
      </c>
      <c r="F3665" s="130" t="s">
        <v>37</v>
      </c>
      <c r="G3665" s="130" t="s">
        <v>38</v>
      </c>
      <c r="H3665" s="130" t="s">
        <v>39</v>
      </c>
      <c r="I3665" s="130" t="s">
        <v>40</v>
      </c>
      <c r="J3665" s="130" t="s">
        <v>41</v>
      </c>
      <c r="K3665" s="130" t="s">
        <v>42</v>
      </c>
      <c r="L3665" s="130" t="s">
        <v>43</v>
      </c>
      <c r="M3665" s="130" t="s">
        <v>44</v>
      </c>
      <c r="N3665" s="130" t="s">
        <v>45</v>
      </c>
      <c r="O3665" s="130" t="s">
        <v>46</v>
      </c>
      <c r="P3665" s="130" t="s">
        <v>47</v>
      </c>
      <c r="Q3665" s="130" t="s">
        <v>48</v>
      </c>
      <c r="R3665" s="130" t="s">
        <v>49</v>
      </c>
      <c r="S3665" s="130" t="s">
        <v>50</v>
      </c>
    </row>
    <row r="3666" spans="1:19" ht="11.25" thickBot="1" x14ac:dyDescent="0.2">
      <c r="A3666" s="112"/>
      <c r="B3666" s="112"/>
      <c r="C3666" s="131" t="s">
        <v>111</v>
      </c>
      <c r="D3666" s="131" t="s">
        <v>111</v>
      </c>
      <c r="E3666" s="130" t="s">
        <v>111</v>
      </c>
      <c r="F3666" s="130" t="s">
        <v>111</v>
      </c>
      <c r="G3666" s="130" t="s">
        <v>111</v>
      </c>
      <c r="H3666" s="130" t="s">
        <v>111</v>
      </c>
      <c r="I3666" s="130" t="s">
        <v>111</v>
      </c>
      <c r="J3666" s="130" t="s">
        <v>111</v>
      </c>
      <c r="K3666" s="130" t="s">
        <v>111</v>
      </c>
      <c r="L3666" s="130" t="s">
        <v>111</v>
      </c>
      <c r="M3666" s="130" t="s">
        <v>111</v>
      </c>
      <c r="N3666" s="130" t="s">
        <v>111</v>
      </c>
      <c r="O3666" s="130" t="s">
        <v>111</v>
      </c>
      <c r="P3666" s="130" t="s">
        <v>111</v>
      </c>
      <c r="Q3666" s="130" t="s">
        <v>111</v>
      </c>
      <c r="R3666" s="130" t="s">
        <v>111</v>
      </c>
      <c r="S3666" s="130" t="s">
        <v>111</v>
      </c>
    </row>
    <row r="3667" spans="1:19" ht="11.25" thickBot="1" x14ac:dyDescent="0.2">
      <c r="A3667" s="107">
        <v>1</v>
      </c>
      <c r="B3667" s="132">
        <v>0.57126157407407407</v>
      </c>
      <c r="C3667" s="133">
        <v>1.1266099999999999</v>
      </c>
      <c r="D3667" s="134" t="s">
        <v>2081</v>
      </c>
      <c r="E3667" s="108">
        <v>1.7290000000000001</v>
      </c>
      <c r="F3667" s="108">
        <v>9.2999999999999999E-2</v>
      </c>
      <c r="G3667" s="108">
        <v>2E-3</v>
      </c>
      <c r="H3667" s="108">
        <v>0.113</v>
      </c>
      <c r="I3667" s="108">
        <v>29.01</v>
      </c>
      <c r="J3667" s="108">
        <v>28.87</v>
      </c>
      <c r="K3667" s="108">
        <v>0.312</v>
      </c>
      <c r="L3667" s="108">
        <v>0.61499999999999999</v>
      </c>
      <c r="M3667" s="108">
        <v>7.0999999999999994E-2</v>
      </c>
      <c r="N3667" s="108">
        <v>0.27300000000000002</v>
      </c>
      <c r="O3667" s="108">
        <v>5.3999999999999999E-2</v>
      </c>
      <c r="P3667" s="108">
        <v>1.6E-2</v>
      </c>
      <c r="Q3667" s="108">
        <v>4.9000000000000002E-2</v>
      </c>
      <c r="R3667" s="108">
        <v>8.0000000000000002E-3</v>
      </c>
      <c r="S3667" s="108">
        <v>3.5000000000000003E-2</v>
      </c>
    </row>
    <row r="3668" spans="1:19" ht="11.25" thickBot="1" x14ac:dyDescent="0.2">
      <c r="A3668" s="112"/>
    </row>
    <row r="3669" spans="1:19" ht="11.25" thickBot="1" x14ac:dyDescent="0.2">
      <c r="A3669" s="107">
        <v>2</v>
      </c>
      <c r="B3669" s="132">
        <v>0.57144675925925925</v>
      </c>
      <c r="C3669" s="133">
        <v>1.1451800000000001</v>
      </c>
      <c r="D3669" s="134" t="s">
        <v>2082</v>
      </c>
      <c r="E3669" s="108">
        <v>1.5609999999999999</v>
      </c>
      <c r="F3669" s="108">
        <v>9.4E-2</v>
      </c>
      <c r="G3669" s="108">
        <v>2E-3</v>
      </c>
      <c r="H3669" s="108">
        <v>0.114</v>
      </c>
      <c r="I3669" s="108">
        <v>29.08</v>
      </c>
      <c r="J3669" s="108">
        <v>29</v>
      </c>
      <c r="K3669" s="108">
        <v>0.318</v>
      </c>
      <c r="L3669" s="108">
        <v>0.63</v>
      </c>
      <c r="M3669" s="108">
        <v>7.0999999999999994E-2</v>
      </c>
      <c r="N3669" s="108">
        <v>0.27900000000000003</v>
      </c>
      <c r="O3669" s="108">
        <v>5.2999999999999999E-2</v>
      </c>
      <c r="P3669" s="108">
        <v>1.4999999999999999E-2</v>
      </c>
      <c r="Q3669" s="108">
        <v>5.0999999999999997E-2</v>
      </c>
      <c r="R3669" s="108">
        <v>7.0000000000000001E-3</v>
      </c>
      <c r="S3669" s="108">
        <v>3.3000000000000002E-2</v>
      </c>
    </row>
    <row r="3670" spans="1:19" ht="11.25" thickBot="1" x14ac:dyDescent="0.2">
      <c r="A3670" s="112"/>
    </row>
    <row r="3671" spans="1:19" ht="11.25" thickBot="1" x14ac:dyDescent="0.2">
      <c r="A3671" s="107">
        <v>3</v>
      </c>
      <c r="B3671" s="132">
        <v>0.57162037037037039</v>
      </c>
      <c r="C3671" s="133">
        <v>1.1398299999999999</v>
      </c>
      <c r="D3671" s="134" t="s">
        <v>2083</v>
      </c>
      <c r="E3671" s="108">
        <v>1.49</v>
      </c>
      <c r="F3671" s="108">
        <v>9.1999999999999998E-2</v>
      </c>
      <c r="G3671" s="108">
        <v>0</v>
      </c>
      <c r="H3671" s="108">
        <v>0.114</v>
      </c>
      <c r="I3671" s="108">
        <v>28.75</v>
      </c>
      <c r="J3671" s="108">
        <v>29</v>
      </c>
      <c r="K3671" s="108">
        <v>0.311</v>
      </c>
      <c r="L3671" s="108">
        <v>0.62</v>
      </c>
      <c r="M3671" s="108">
        <v>7.5999999999999998E-2</v>
      </c>
      <c r="N3671" s="108">
        <v>0.27500000000000002</v>
      </c>
      <c r="O3671" s="108">
        <v>5.1999999999999998E-2</v>
      </c>
      <c r="P3671" s="108">
        <v>1.4999999999999999E-2</v>
      </c>
      <c r="Q3671" s="108">
        <v>4.4999999999999998E-2</v>
      </c>
      <c r="R3671" s="108">
        <v>8.0000000000000002E-3</v>
      </c>
      <c r="S3671" s="108">
        <v>3.5000000000000003E-2</v>
      </c>
    </row>
    <row r="3672" spans="1:19" ht="11.25" thickBot="1" x14ac:dyDescent="0.2">
      <c r="A3672" s="112"/>
    </row>
    <row r="3673" spans="1:19" ht="11.25" thickBot="1" x14ac:dyDescent="0.2">
      <c r="A3673" s="135" t="s">
        <v>362</v>
      </c>
      <c r="B3673" s="112"/>
      <c r="C3673" s="137">
        <v>1.1372</v>
      </c>
      <c r="D3673" s="134" t="s">
        <v>2084</v>
      </c>
      <c r="E3673" s="136">
        <v>1.593</v>
      </c>
      <c r="F3673" s="136">
        <v>9.2999999999999999E-2</v>
      </c>
      <c r="G3673" s="136">
        <v>2E-3</v>
      </c>
      <c r="H3673" s="136">
        <v>0.114</v>
      </c>
      <c r="I3673" s="136">
        <v>28.94</v>
      </c>
      <c r="J3673" s="136">
        <v>28.95</v>
      </c>
      <c r="K3673" s="136">
        <v>0.313</v>
      </c>
      <c r="L3673" s="136">
        <v>0.621</v>
      </c>
      <c r="M3673" s="136">
        <v>7.2999999999999995E-2</v>
      </c>
      <c r="N3673" s="136">
        <v>0.27600000000000002</v>
      </c>
      <c r="O3673" s="136">
        <v>5.2999999999999999E-2</v>
      </c>
      <c r="P3673" s="136">
        <v>1.4999999999999999E-2</v>
      </c>
      <c r="Q3673" s="136">
        <v>4.8000000000000001E-2</v>
      </c>
      <c r="R3673" s="136">
        <v>8.0000000000000002E-3</v>
      </c>
      <c r="S3673" s="136">
        <v>3.4000000000000002E-2</v>
      </c>
    </row>
    <row r="3674" spans="1:19" ht="11.25" thickBot="1" x14ac:dyDescent="0.2">
      <c r="A3674" s="112"/>
    </row>
    <row r="3675" spans="1:19" ht="11.25" thickBot="1" x14ac:dyDescent="0.2">
      <c r="A3675" s="138" t="s">
        <v>364</v>
      </c>
      <c r="B3675" s="112"/>
      <c r="C3675" s="137">
        <v>9.5600000000000008E-3</v>
      </c>
      <c r="D3675" s="134" t="s">
        <v>2085</v>
      </c>
      <c r="E3675" s="136">
        <v>0.122</v>
      </c>
      <c r="F3675" s="136">
        <v>1E-3</v>
      </c>
      <c r="G3675" s="136">
        <v>1E-3</v>
      </c>
      <c r="H3675" s="136">
        <v>0</v>
      </c>
      <c r="I3675" s="136">
        <v>0.17399999999999999</v>
      </c>
      <c r="J3675" s="136">
        <v>7.6999999999999999E-2</v>
      </c>
      <c r="K3675" s="136">
        <v>4.0000000000000001E-3</v>
      </c>
      <c r="L3675" s="136">
        <v>8.0000000000000002E-3</v>
      </c>
      <c r="M3675" s="136">
        <v>3.0000000000000001E-3</v>
      </c>
      <c r="N3675" s="136">
        <v>3.0000000000000001E-3</v>
      </c>
      <c r="O3675" s="136">
        <v>1E-3</v>
      </c>
      <c r="P3675" s="136">
        <v>0</v>
      </c>
      <c r="Q3675" s="136">
        <v>3.0000000000000001E-3</v>
      </c>
      <c r="R3675" s="136">
        <v>0</v>
      </c>
      <c r="S3675" s="136">
        <v>1E-3</v>
      </c>
    </row>
    <row r="3676" spans="1:19" ht="11.25" thickBot="1" x14ac:dyDescent="0.2">
      <c r="A3676" s="112"/>
    </row>
    <row r="3677" spans="1:19" ht="11.25" thickBot="1" x14ac:dyDescent="0.2">
      <c r="A3677" s="139" t="s">
        <v>366</v>
      </c>
      <c r="B3677" s="112"/>
      <c r="C3677" s="140">
        <v>0.84</v>
      </c>
      <c r="D3677" s="134" t="s">
        <v>1318</v>
      </c>
      <c r="E3677" s="136">
        <v>7.6849999999999996</v>
      </c>
      <c r="F3677" s="136">
        <v>0.77500000000000002</v>
      </c>
      <c r="G3677" s="136">
        <v>92.46</v>
      </c>
      <c r="H3677" s="136">
        <v>0.39200000000000002</v>
      </c>
      <c r="I3677" s="136">
        <v>0.60199999999999998</v>
      </c>
      <c r="J3677" s="136">
        <v>0.26500000000000001</v>
      </c>
      <c r="K3677" s="136">
        <v>1.224</v>
      </c>
      <c r="L3677" s="136">
        <v>1.226</v>
      </c>
      <c r="M3677" s="136">
        <v>3.524</v>
      </c>
      <c r="N3677" s="136">
        <v>1.1160000000000001</v>
      </c>
      <c r="O3677" s="136">
        <v>1.2769999999999999</v>
      </c>
      <c r="P3677" s="136">
        <v>1.8360000000000001</v>
      </c>
      <c r="Q3677" s="136">
        <v>6.0229999999999997</v>
      </c>
      <c r="R3677" s="136">
        <v>5.992</v>
      </c>
      <c r="S3677" s="136">
        <v>3.032</v>
      </c>
    </row>
    <row r="3678" spans="1:19" ht="11.25" thickBot="1" x14ac:dyDescent="0.2">
      <c r="A3678" s="112"/>
    </row>
    <row r="3679" spans="1:19" ht="11.25" thickBot="1" x14ac:dyDescent="0.2">
      <c r="A3679" s="106" t="s">
        <v>357</v>
      </c>
      <c r="B3679" s="106" t="s">
        <v>358</v>
      </c>
      <c r="C3679" s="130" t="s">
        <v>51</v>
      </c>
      <c r="D3679" s="130" t="s">
        <v>52</v>
      </c>
      <c r="E3679" s="130" t="s">
        <v>53</v>
      </c>
      <c r="F3679" s="130" t="s">
        <v>54</v>
      </c>
      <c r="G3679" s="130" t="s">
        <v>55</v>
      </c>
      <c r="H3679" s="130" t="s">
        <v>56</v>
      </c>
      <c r="I3679" s="130" t="s">
        <v>57</v>
      </c>
      <c r="J3679" s="130" t="s">
        <v>58</v>
      </c>
      <c r="K3679" s="130" t="s">
        <v>59</v>
      </c>
      <c r="L3679" s="130" t="s">
        <v>60</v>
      </c>
      <c r="M3679" s="130" t="s">
        <v>61</v>
      </c>
      <c r="N3679" s="130" t="s">
        <v>62</v>
      </c>
      <c r="O3679" s="130" t="s">
        <v>63</v>
      </c>
      <c r="P3679" s="130" t="s">
        <v>64</v>
      </c>
      <c r="Q3679" s="131" t="s">
        <v>65</v>
      </c>
      <c r="R3679" s="131" t="s">
        <v>66</v>
      </c>
      <c r="S3679" s="130" t="s">
        <v>67</v>
      </c>
    </row>
    <row r="3680" spans="1:19" ht="11.25" thickBot="1" x14ac:dyDescent="0.2">
      <c r="A3680" s="112"/>
      <c r="B3680" s="112"/>
      <c r="C3680" s="130" t="s">
        <v>111</v>
      </c>
      <c r="D3680" s="130" t="s">
        <v>111</v>
      </c>
      <c r="E3680" s="130" t="s">
        <v>111</v>
      </c>
      <c r="F3680" s="130" t="s">
        <v>111</v>
      </c>
      <c r="G3680" s="130" t="s">
        <v>111</v>
      </c>
      <c r="H3680" s="130" t="s">
        <v>111</v>
      </c>
      <c r="I3680" s="130" t="s">
        <v>111</v>
      </c>
      <c r="J3680" s="130" t="s">
        <v>111</v>
      </c>
      <c r="K3680" s="130" t="s">
        <v>111</v>
      </c>
      <c r="L3680" s="130" t="s">
        <v>111</v>
      </c>
      <c r="M3680" s="130" t="s">
        <v>111</v>
      </c>
      <c r="N3680" s="130" t="s">
        <v>111</v>
      </c>
      <c r="O3680" s="130" t="s">
        <v>111</v>
      </c>
      <c r="P3680" s="130" t="s">
        <v>111</v>
      </c>
      <c r="Q3680" s="131" t="s">
        <v>111</v>
      </c>
      <c r="R3680" s="131" t="s">
        <v>111</v>
      </c>
      <c r="S3680" s="130" t="s">
        <v>111</v>
      </c>
    </row>
    <row r="3681" spans="1:19" ht="11.25" thickBot="1" x14ac:dyDescent="0.2">
      <c r="A3681" s="107">
        <v>1</v>
      </c>
      <c r="B3681" s="132">
        <v>0.57126157407407407</v>
      </c>
      <c r="C3681" s="108">
        <v>6.0000000000000001E-3</v>
      </c>
      <c r="D3681" s="108">
        <v>1.7999999999999999E-2</v>
      </c>
      <c r="E3681" s="108">
        <v>3.0000000000000001E-3</v>
      </c>
      <c r="F3681" s="108">
        <v>1.7000000000000001E-2</v>
      </c>
      <c r="G3681" s="108">
        <v>2E-3</v>
      </c>
      <c r="H3681" s="108">
        <v>1E-3</v>
      </c>
      <c r="I3681" s="108">
        <v>8.3000000000000004E-2</v>
      </c>
      <c r="J3681" s="108">
        <v>0.27500000000000002</v>
      </c>
      <c r="K3681" s="108">
        <v>0.28100000000000003</v>
      </c>
      <c r="L3681" s="108">
        <v>0</v>
      </c>
      <c r="M3681" s="108">
        <v>0</v>
      </c>
      <c r="N3681" s="108">
        <v>6.5000000000000002E-2</v>
      </c>
      <c r="O3681" s="108">
        <v>4.0000000000000001E-3</v>
      </c>
      <c r="P3681" s="108">
        <v>2.0670000000000002</v>
      </c>
      <c r="Q3681" s="133">
        <v>1.0109699999999999</v>
      </c>
      <c r="R3681" s="134" t="s">
        <v>2086</v>
      </c>
      <c r="S3681" s="108">
        <v>6.6000000000000003E-2</v>
      </c>
    </row>
    <row r="3682" spans="1:19" ht="11.25" thickBot="1" x14ac:dyDescent="0.2">
      <c r="A3682" s="112"/>
    </row>
    <row r="3683" spans="1:19" ht="11.25" thickBot="1" x14ac:dyDescent="0.2">
      <c r="A3683" s="107">
        <v>2</v>
      </c>
      <c r="B3683" s="132">
        <v>0.57144675925925925</v>
      </c>
      <c r="C3683" s="108">
        <v>6.0000000000000001E-3</v>
      </c>
      <c r="D3683" s="108">
        <v>1.6E-2</v>
      </c>
      <c r="E3683" s="108">
        <v>2E-3</v>
      </c>
      <c r="F3683" s="108">
        <v>1.7999999999999999E-2</v>
      </c>
      <c r="G3683" s="108">
        <v>2E-3</v>
      </c>
      <c r="H3683" s="108">
        <v>1E-3</v>
      </c>
      <c r="I3683" s="108">
        <v>8.5000000000000006E-2</v>
      </c>
      <c r="J3683" s="108">
        <v>0.28000000000000003</v>
      </c>
      <c r="K3683" s="108">
        <v>0.28100000000000003</v>
      </c>
      <c r="L3683" s="108">
        <v>0</v>
      </c>
      <c r="M3683" s="108">
        <v>0</v>
      </c>
      <c r="N3683" s="108">
        <v>6.8000000000000005E-2</v>
      </c>
      <c r="O3683" s="108">
        <v>6.0000000000000001E-3</v>
      </c>
      <c r="P3683" s="108">
        <v>2.0590000000000002</v>
      </c>
      <c r="Q3683" s="133">
        <v>1.0267200000000001</v>
      </c>
      <c r="R3683" s="134" t="s">
        <v>2087</v>
      </c>
      <c r="S3683" s="108">
        <v>6.7000000000000004E-2</v>
      </c>
    </row>
    <row r="3684" spans="1:19" ht="11.25" thickBot="1" x14ac:dyDescent="0.2">
      <c r="A3684" s="112"/>
    </row>
    <row r="3685" spans="1:19" ht="11.25" thickBot="1" x14ac:dyDescent="0.2">
      <c r="A3685" s="107">
        <v>3</v>
      </c>
      <c r="B3685" s="132">
        <v>0.57162037037037039</v>
      </c>
      <c r="C3685" s="108">
        <v>6.0000000000000001E-3</v>
      </c>
      <c r="D3685" s="108">
        <v>1.6E-2</v>
      </c>
      <c r="E3685" s="108">
        <v>2E-3</v>
      </c>
      <c r="F3685" s="108">
        <v>1.4E-2</v>
      </c>
      <c r="G3685" s="108">
        <v>2E-3</v>
      </c>
      <c r="H3685" s="108">
        <v>1E-3</v>
      </c>
      <c r="I3685" s="108">
        <v>7.9000000000000001E-2</v>
      </c>
      <c r="J3685" s="108">
        <v>0.26700000000000002</v>
      </c>
      <c r="K3685" s="108">
        <v>0.28899999999999998</v>
      </c>
      <c r="L3685" s="108">
        <v>0</v>
      </c>
      <c r="M3685" s="108">
        <v>0</v>
      </c>
      <c r="N3685" s="108">
        <v>6.6000000000000003E-2</v>
      </c>
      <c r="O3685" s="108">
        <v>5.0000000000000001E-3</v>
      </c>
      <c r="P3685" s="108">
        <v>2.0579999999999998</v>
      </c>
      <c r="Q3685" s="133">
        <v>1.0337400000000001</v>
      </c>
      <c r="R3685" s="134" t="s">
        <v>2088</v>
      </c>
      <c r="S3685" s="108">
        <v>6.9000000000000006E-2</v>
      </c>
    </row>
    <row r="3686" spans="1:19" ht="11.25" thickBot="1" x14ac:dyDescent="0.2">
      <c r="A3686" s="112"/>
    </row>
    <row r="3687" spans="1:19" ht="11.25" thickBot="1" x14ac:dyDescent="0.2">
      <c r="A3687" s="135" t="s">
        <v>362</v>
      </c>
      <c r="B3687" s="112"/>
      <c r="C3687" s="136">
        <v>6.0000000000000001E-3</v>
      </c>
      <c r="D3687" s="136">
        <v>1.7000000000000001E-2</v>
      </c>
      <c r="E3687" s="136">
        <v>2E-3</v>
      </c>
      <c r="F3687" s="136">
        <v>1.6E-2</v>
      </c>
      <c r="G3687" s="136">
        <v>2E-3</v>
      </c>
      <c r="H3687" s="136">
        <v>1E-3</v>
      </c>
      <c r="I3687" s="136">
        <v>8.3000000000000004E-2</v>
      </c>
      <c r="J3687" s="136">
        <v>0.27400000000000002</v>
      </c>
      <c r="K3687" s="136">
        <v>0.28399999999999997</v>
      </c>
      <c r="L3687" s="136">
        <v>0</v>
      </c>
      <c r="M3687" s="136">
        <v>0</v>
      </c>
      <c r="N3687" s="136">
        <v>6.6000000000000003E-2</v>
      </c>
      <c r="O3687" s="136">
        <v>5.0000000000000001E-3</v>
      </c>
      <c r="P3687" s="136">
        <v>2.0609999999999999</v>
      </c>
      <c r="Q3687" s="137">
        <v>1.0238100000000001</v>
      </c>
      <c r="R3687" s="134" t="s">
        <v>2089</v>
      </c>
      <c r="S3687" s="136">
        <v>6.7000000000000004E-2</v>
      </c>
    </row>
    <row r="3688" spans="1:19" ht="11.25" thickBot="1" x14ac:dyDescent="0.2">
      <c r="A3688" s="112"/>
    </row>
    <row r="3689" spans="1:19" ht="11.25" thickBot="1" x14ac:dyDescent="0.2">
      <c r="A3689" s="138" t="s">
        <v>364</v>
      </c>
      <c r="B3689" s="112"/>
      <c r="C3689" s="136">
        <v>0</v>
      </c>
      <c r="D3689" s="136">
        <v>1E-3</v>
      </c>
      <c r="E3689" s="136">
        <v>0</v>
      </c>
      <c r="F3689" s="136">
        <v>2E-3</v>
      </c>
      <c r="G3689" s="136">
        <v>0</v>
      </c>
      <c r="H3689" s="136">
        <v>0</v>
      </c>
      <c r="I3689" s="136">
        <v>3.0000000000000001E-3</v>
      </c>
      <c r="J3689" s="136">
        <v>6.0000000000000001E-3</v>
      </c>
      <c r="K3689" s="136">
        <v>4.0000000000000001E-3</v>
      </c>
      <c r="L3689" s="136">
        <v>0</v>
      </c>
      <c r="M3689" s="136">
        <v>0</v>
      </c>
      <c r="N3689" s="136">
        <v>1E-3</v>
      </c>
      <c r="O3689" s="136">
        <v>1E-3</v>
      </c>
      <c r="P3689" s="136">
        <v>5.0000000000000001E-3</v>
      </c>
      <c r="Q3689" s="137">
        <v>1.166E-2</v>
      </c>
      <c r="R3689" s="134" t="s">
        <v>2090</v>
      </c>
      <c r="S3689" s="136">
        <v>1E-3</v>
      </c>
    </row>
    <row r="3690" spans="1:19" ht="11.25" thickBot="1" x14ac:dyDescent="0.2">
      <c r="A3690" s="112"/>
    </row>
    <row r="3691" spans="1:19" ht="11.25" thickBot="1" x14ac:dyDescent="0.2">
      <c r="A3691" s="139" t="s">
        <v>366</v>
      </c>
      <c r="B3691" s="112"/>
      <c r="C3691" s="136">
        <v>1.4470000000000001</v>
      </c>
      <c r="D3691" s="136">
        <v>3.9670000000000001</v>
      </c>
      <c r="E3691" s="136">
        <v>11.92</v>
      </c>
      <c r="F3691" s="136">
        <v>12.98</v>
      </c>
      <c r="G3691" s="136">
        <v>6.4909999999999997</v>
      </c>
      <c r="H3691" s="136">
        <v>16.38</v>
      </c>
      <c r="I3691" s="136">
        <v>3.8239999999999998</v>
      </c>
      <c r="J3691" s="136">
        <v>2.3540000000000001</v>
      </c>
      <c r="K3691" s="136">
        <v>1.546</v>
      </c>
      <c r="L3691" s="136">
        <v>54.33</v>
      </c>
      <c r="M3691" s="136">
        <v>89.45</v>
      </c>
      <c r="N3691" s="136">
        <v>2.1019999999999999</v>
      </c>
      <c r="O3691" s="136">
        <v>18.170000000000002</v>
      </c>
      <c r="P3691" s="136">
        <v>0.23799999999999999</v>
      </c>
      <c r="Q3691" s="140">
        <v>1.139</v>
      </c>
      <c r="R3691" s="134" t="s">
        <v>2091</v>
      </c>
      <c r="S3691" s="136">
        <v>2.0720000000000001</v>
      </c>
    </row>
    <row r="3692" spans="1:19" ht="11.25" thickBot="1" x14ac:dyDescent="0.2">
      <c r="A3692" s="112"/>
    </row>
    <row r="3693" spans="1:19" ht="11.25" thickBot="1" x14ac:dyDescent="0.2">
      <c r="A3693" s="106" t="s">
        <v>357</v>
      </c>
      <c r="B3693" s="106" t="s">
        <v>358</v>
      </c>
      <c r="C3693" s="130" t="s">
        <v>68</v>
      </c>
    </row>
    <row r="3694" spans="1:19" ht="11.25" thickBot="1" x14ac:dyDescent="0.2">
      <c r="A3694" s="112"/>
      <c r="B3694" s="112"/>
      <c r="C3694" s="130" t="s">
        <v>111</v>
      </c>
    </row>
    <row r="3695" spans="1:19" ht="11.25" thickBot="1" x14ac:dyDescent="0.2">
      <c r="A3695" s="107">
        <v>1</v>
      </c>
      <c r="B3695" s="132">
        <v>0.57126157407407407</v>
      </c>
      <c r="C3695" s="108">
        <v>1.4999999999999999E-2</v>
      </c>
    </row>
    <row r="3696" spans="1:19" ht="11.25" thickBot="1" x14ac:dyDescent="0.2">
      <c r="A3696" s="112"/>
    </row>
    <row r="3697" spans="1:19" ht="11.25" thickBot="1" x14ac:dyDescent="0.2">
      <c r="A3697" s="107">
        <v>2</v>
      </c>
      <c r="B3697" s="132">
        <v>0.57144675925925925</v>
      </c>
      <c r="C3697" s="108">
        <v>1.6E-2</v>
      </c>
    </row>
    <row r="3698" spans="1:19" ht="11.25" thickBot="1" x14ac:dyDescent="0.2">
      <c r="A3698" s="112"/>
    </row>
    <row r="3699" spans="1:19" ht="11.25" thickBot="1" x14ac:dyDescent="0.2">
      <c r="A3699" s="107">
        <v>3</v>
      </c>
      <c r="B3699" s="132">
        <v>0.57162037037037039</v>
      </c>
      <c r="C3699" s="108">
        <v>1.6E-2</v>
      </c>
    </row>
    <row r="3700" spans="1:19" ht="11.25" thickBot="1" x14ac:dyDescent="0.2">
      <c r="A3700" s="112"/>
    </row>
    <row r="3701" spans="1:19" ht="11.25" thickBot="1" x14ac:dyDescent="0.2">
      <c r="A3701" s="135" t="s">
        <v>362</v>
      </c>
      <c r="B3701" s="112"/>
      <c r="C3701" s="136">
        <v>1.6E-2</v>
      </c>
    </row>
    <row r="3702" spans="1:19" ht="11.25" thickBot="1" x14ac:dyDescent="0.2">
      <c r="A3702" s="112"/>
    </row>
    <row r="3703" spans="1:19" ht="11.25" thickBot="1" x14ac:dyDescent="0.2">
      <c r="A3703" s="138" t="s">
        <v>364</v>
      </c>
      <c r="B3703" s="112"/>
      <c r="C3703" s="136">
        <v>1E-3</v>
      </c>
    </row>
    <row r="3704" spans="1:19" ht="11.25" thickBot="1" x14ac:dyDescent="0.2">
      <c r="A3704" s="112"/>
    </row>
    <row r="3705" spans="1:19" ht="11.25" thickBot="1" x14ac:dyDescent="0.2">
      <c r="A3705" s="139" t="s">
        <v>366</v>
      </c>
      <c r="B3705" s="112"/>
      <c r="C3705" s="136">
        <v>4.0960000000000001</v>
      </c>
    </row>
    <row r="3706" spans="1:19" ht="10.5" x14ac:dyDescent="0.15">
      <c r="A3706" s="112"/>
    </row>
    <row r="3707" spans="1:19" x14ac:dyDescent="0.15">
      <c r="A3707" s="129"/>
      <c r="B3707" s="86" t="s">
        <v>2092</v>
      </c>
    </row>
    <row r="3708" spans="1:19" ht="9.75" thickBot="1" x14ac:dyDescent="0.2">
      <c r="A3708" s="81" t="s">
        <v>356</v>
      </c>
    </row>
    <row r="3709" spans="1:19" ht="11.25" thickBot="1" x14ac:dyDescent="0.2">
      <c r="A3709" s="106" t="s">
        <v>357</v>
      </c>
      <c r="B3709" s="106" t="s">
        <v>358</v>
      </c>
      <c r="C3709" s="130" t="s">
        <v>0</v>
      </c>
      <c r="D3709" s="130" t="s">
        <v>1</v>
      </c>
      <c r="E3709" s="130" t="s">
        <v>2</v>
      </c>
      <c r="F3709" s="130" t="s">
        <v>3</v>
      </c>
      <c r="G3709" s="130" t="s">
        <v>4</v>
      </c>
      <c r="H3709" s="130" t="s">
        <v>5</v>
      </c>
      <c r="I3709" s="131" t="s">
        <v>6</v>
      </c>
      <c r="J3709" s="131" t="s">
        <v>7</v>
      </c>
      <c r="K3709" s="130" t="s">
        <v>8</v>
      </c>
      <c r="L3709" s="130" t="s">
        <v>9</v>
      </c>
      <c r="M3709" s="130" t="s">
        <v>10</v>
      </c>
      <c r="N3709" s="130" t="s">
        <v>11</v>
      </c>
      <c r="O3709" s="130" t="s">
        <v>12</v>
      </c>
      <c r="P3709" s="130" t="s">
        <v>13</v>
      </c>
      <c r="Q3709" s="130" t="s">
        <v>14</v>
      </c>
      <c r="R3709" s="130" t="s">
        <v>15</v>
      </c>
      <c r="S3709" s="130" t="s">
        <v>16</v>
      </c>
    </row>
    <row r="3710" spans="1:19" ht="11.25" thickBot="1" x14ac:dyDescent="0.2">
      <c r="A3710" s="112"/>
      <c r="B3710" s="112"/>
      <c r="C3710" s="130" t="s">
        <v>111</v>
      </c>
      <c r="D3710" s="130" t="s">
        <v>111</v>
      </c>
      <c r="E3710" s="130" t="s">
        <v>111</v>
      </c>
      <c r="F3710" s="130" t="s">
        <v>111</v>
      </c>
      <c r="G3710" s="130" t="s">
        <v>111</v>
      </c>
      <c r="H3710" s="130" t="s">
        <v>111</v>
      </c>
      <c r="I3710" s="131" t="s">
        <v>111</v>
      </c>
      <c r="J3710" s="131" t="s">
        <v>111</v>
      </c>
      <c r="K3710" s="130" t="s">
        <v>111</v>
      </c>
      <c r="L3710" s="130" t="s">
        <v>111</v>
      </c>
      <c r="M3710" s="130" t="s">
        <v>111</v>
      </c>
      <c r="N3710" s="130" t="s">
        <v>111</v>
      </c>
      <c r="O3710" s="130" t="s">
        <v>111</v>
      </c>
      <c r="P3710" s="130" t="s">
        <v>111</v>
      </c>
      <c r="Q3710" s="130" t="s">
        <v>111</v>
      </c>
      <c r="R3710" s="130" t="s">
        <v>111</v>
      </c>
      <c r="S3710" s="130" t="s">
        <v>111</v>
      </c>
    </row>
    <row r="3711" spans="1:19" ht="11.25" thickBot="1" x14ac:dyDescent="0.2">
      <c r="A3711" s="107">
        <v>1</v>
      </c>
      <c r="B3711" s="132">
        <v>0.57641203703703703</v>
      </c>
      <c r="C3711" s="141" t="s">
        <v>2093</v>
      </c>
      <c r="D3711" s="141" t="s">
        <v>2094</v>
      </c>
      <c r="E3711" s="141" t="s">
        <v>2095</v>
      </c>
      <c r="F3711" s="108">
        <v>2087</v>
      </c>
      <c r="G3711" s="141" t="s">
        <v>2096</v>
      </c>
      <c r="H3711" s="141" t="s">
        <v>2097</v>
      </c>
      <c r="I3711" s="133">
        <v>1.21669</v>
      </c>
      <c r="J3711" s="134" t="s">
        <v>2098</v>
      </c>
      <c r="K3711" s="141" t="s">
        <v>2099</v>
      </c>
      <c r="L3711" s="108">
        <v>0.77300000000000002</v>
      </c>
      <c r="M3711" s="108">
        <v>1.389</v>
      </c>
      <c r="N3711" s="108">
        <v>3.827</v>
      </c>
      <c r="O3711" s="141" t="s">
        <v>2100</v>
      </c>
      <c r="P3711" s="108">
        <v>1000</v>
      </c>
      <c r="Q3711" s="108">
        <v>0.35</v>
      </c>
      <c r="R3711" s="108">
        <v>2.9390000000000001</v>
      </c>
      <c r="S3711" s="108">
        <v>22.61</v>
      </c>
    </row>
    <row r="3712" spans="1:19" ht="11.25" thickBot="1" x14ac:dyDescent="0.2">
      <c r="A3712" s="112"/>
    </row>
    <row r="3713" spans="1:19" ht="11.25" thickBot="1" x14ac:dyDescent="0.2">
      <c r="A3713" s="107">
        <v>2</v>
      </c>
      <c r="B3713" s="132">
        <v>0.57659722222222221</v>
      </c>
      <c r="C3713" s="141" t="s">
        <v>2101</v>
      </c>
      <c r="D3713" s="141" t="s">
        <v>2102</v>
      </c>
      <c r="E3713" s="141" t="s">
        <v>2103</v>
      </c>
      <c r="F3713" s="108">
        <v>2102</v>
      </c>
      <c r="G3713" s="141" t="s">
        <v>2104</v>
      </c>
      <c r="H3713" s="141" t="s">
        <v>2105</v>
      </c>
      <c r="I3713" s="133">
        <v>1.2463599999999999</v>
      </c>
      <c r="J3713" s="134" t="s">
        <v>2106</v>
      </c>
      <c r="K3713" s="141" t="s">
        <v>2107</v>
      </c>
      <c r="L3713" s="108">
        <v>0.70399999999999996</v>
      </c>
      <c r="M3713" s="108">
        <v>1.5029999999999999</v>
      </c>
      <c r="N3713" s="108">
        <v>3.9380000000000002</v>
      </c>
      <c r="O3713" s="141" t="s">
        <v>2108</v>
      </c>
      <c r="P3713" s="108">
        <v>985.3</v>
      </c>
      <c r="Q3713" s="108">
        <v>0.34499999999999997</v>
      </c>
      <c r="R3713" s="108">
        <v>2.9220000000000002</v>
      </c>
      <c r="S3713" s="108">
        <v>22.59</v>
      </c>
    </row>
    <row r="3714" spans="1:19" ht="11.25" thickBot="1" x14ac:dyDescent="0.2">
      <c r="A3714" s="112"/>
    </row>
    <row r="3715" spans="1:19" ht="11.25" thickBot="1" x14ac:dyDescent="0.2">
      <c r="A3715" s="107">
        <v>3</v>
      </c>
      <c r="B3715" s="132">
        <v>0.57678240740740738</v>
      </c>
      <c r="C3715" s="141" t="s">
        <v>2109</v>
      </c>
      <c r="D3715" s="141" t="s">
        <v>2110</v>
      </c>
      <c r="E3715" s="141" t="s">
        <v>2111</v>
      </c>
      <c r="F3715" s="108">
        <v>2094</v>
      </c>
      <c r="G3715" s="141" t="s">
        <v>2112</v>
      </c>
      <c r="H3715" s="141" t="s">
        <v>2113</v>
      </c>
      <c r="I3715" s="133">
        <v>1.23306</v>
      </c>
      <c r="J3715" s="134" t="s">
        <v>2114</v>
      </c>
      <c r="K3715" s="141" t="s">
        <v>2115</v>
      </c>
      <c r="L3715" s="108">
        <v>0.752</v>
      </c>
      <c r="M3715" s="108">
        <v>1.405</v>
      </c>
      <c r="N3715" s="108">
        <v>3.923</v>
      </c>
      <c r="O3715" s="141" t="s">
        <v>2116</v>
      </c>
      <c r="P3715" s="108">
        <v>1005</v>
      </c>
      <c r="Q3715" s="108">
        <v>0.34200000000000003</v>
      </c>
      <c r="R3715" s="108">
        <v>2.9009999999999998</v>
      </c>
      <c r="S3715" s="108">
        <v>22.8</v>
      </c>
    </row>
    <row r="3716" spans="1:19" ht="11.25" thickBot="1" x14ac:dyDescent="0.2">
      <c r="A3716" s="112"/>
    </row>
    <row r="3717" spans="1:19" ht="11.25" thickBot="1" x14ac:dyDescent="0.2">
      <c r="A3717" s="135" t="s">
        <v>362</v>
      </c>
      <c r="B3717" s="112"/>
      <c r="C3717" s="141" t="s">
        <v>2117</v>
      </c>
      <c r="D3717" s="141" t="s">
        <v>2118</v>
      </c>
      <c r="E3717" s="141" t="s">
        <v>2119</v>
      </c>
      <c r="F3717" s="136">
        <v>2094</v>
      </c>
      <c r="G3717" s="141" t="s">
        <v>2120</v>
      </c>
      <c r="H3717" s="141" t="s">
        <v>2121</v>
      </c>
      <c r="I3717" s="137">
        <v>1.23204</v>
      </c>
      <c r="J3717" s="134" t="s">
        <v>2122</v>
      </c>
      <c r="K3717" s="141" t="s">
        <v>2123</v>
      </c>
      <c r="L3717" s="136">
        <v>0.74299999999999999</v>
      </c>
      <c r="M3717" s="136">
        <v>1.4319999999999999</v>
      </c>
      <c r="N3717" s="136">
        <v>3.8959999999999999</v>
      </c>
      <c r="O3717" s="141" t="s">
        <v>2124</v>
      </c>
      <c r="P3717" s="136">
        <v>996.9</v>
      </c>
      <c r="Q3717" s="136">
        <v>0.34599999999999997</v>
      </c>
      <c r="R3717" s="136">
        <v>2.92</v>
      </c>
      <c r="S3717" s="136">
        <v>22.66</v>
      </c>
    </row>
    <row r="3718" spans="1:19" ht="11.25" thickBot="1" x14ac:dyDescent="0.2">
      <c r="A3718" s="112"/>
    </row>
    <row r="3719" spans="1:19" ht="11.25" thickBot="1" x14ac:dyDescent="0.2">
      <c r="A3719" s="138" t="s">
        <v>364</v>
      </c>
      <c r="B3719" s="112"/>
      <c r="C3719" s="141" t="s">
        <v>2125</v>
      </c>
      <c r="D3719" s="141" t="s">
        <v>2126</v>
      </c>
      <c r="E3719" s="141" t="s">
        <v>2127</v>
      </c>
      <c r="F3719" s="136">
        <v>7.5650000000000004</v>
      </c>
      <c r="G3719" s="141" t="s">
        <v>2128</v>
      </c>
      <c r="H3719" s="141" t="s">
        <v>2129</v>
      </c>
      <c r="I3719" s="137">
        <v>1.486E-2</v>
      </c>
      <c r="J3719" s="134" t="s">
        <v>2130</v>
      </c>
      <c r="K3719" s="141" t="s">
        <v>2131</v>
      </c>
      <c r="L3719" s="136">
        <v>3.5999999999999997E-2</v>
      </c>
      <c r="M3719" s="136">
        <v>6.2E-2</v>
      </c>
      <c r="N3719" s="136">
        <v>0.06</v>
      </c>
      <c r="O3719" s="141" t="s">
        <v>1258</v>
      </c>
      <c r="P3719" s="136">
        <v>10.36</v>
      </c>
      <c r="Q3719" s="136">
        <v>4.0000000000000001E-3</v>
      </c>
      <c r="R3719" s="136">
        <v>1.9E-2</v>
      </c>
      <c r="S3719" s="136">
        <v>0.11700000000000001</v>
      </c>
    </row>
    <row r="3720" spans="1:19" ht="11.25" thickBot="1" x14ac:dyDescent="0.2">
      <c r="A3720" s="112"/>
    </row>
    <row r="3721" spans="1:19" ht="11.25" thickBot="1" x14ac:dyDescent="0.2">
      <c r="A3721" s="139" t="s">
        <v>366</v>
      </c>
      <c r="B3721" s="112"/>
      <c r="C3721" s="141" t="s">
        <v>2132</v>
      </c>
      <c r="D3721" s="141" t="s">
        <v>2133</v>
      </c>
      <c r="E3721" s="141" t="s">
        <v>2134</v>
      </c>
      <c r="F3721" s="136">
        <v>0.36099999999999999</v>
      </c>
      <c r="G3721" s="141" t="s">
        <v>2135</v>
      </c>
      <c r="H3721" s="141" t="s">
        <v>2136</v>
      </c>
      <c r="I3721" s="140">
        <v>1.206</v>
      </c>
      <c r="J3721" s="134" t="s">
        <v>1343</v>
      </c>
      <c r="K3721" s="141" t="s">
        <v>2137</v>
      </c>
      <c r="L3721" s="136">
        <v>4.7910000000000004</v>
      </c>
      <c r="M3721" s="136">
        <v>4.3280000000000003</v>
      </c>
      <c r="N3721" s="136">
        <v>1.552</v>
      </c>
      <c r="O3721" s="141" t="s">
        <v>1444</v>
      </c>
      <c r="P3721" s="136">
        <v>1.04</v>
      </c>
      <c r="Q3721" s="136">
        <v>1.125</v>
      </c>
      <c r="R3721" s="136">
        <v>0.65300000000000002</v>
      </c>
      <c r="S3721" s="136">
        <v>0.51800000000000002</v>
      </c>
    </row>
    <row r="3722" spans="1:19" ht="11.25" thickBot="1" x14ac:dyDescent="0.2">
      <c r="A3722" s="112"/>
    </row>
    <row r="3723" spans="1:19" ht="11.25" thickBot="1" x14ac:dyDescent="0.2">
      <c r="A3723" s="106" t="s">
        <v>357</v>
      </c>
      <c r="B3723" s="106" t="s">
        <v>358</v>
      </c>
      <c r="C3723" s="130" t="s">
        <v>17</v>
      </c>
      <c r="D3723" s="130" t="s">
        <v>18</v>
      </c>
      <c r="E3723" s="131" t="s">
        <v>19</v>
      </c>
      <c r="F3723" s="131" t="s">
        <v>20</v>
      </c>
      <c r="G3723" s="130" t="s">
        <v>21</v>
      </c>
      <c r="H3723" s="130" t="s">
        <v>22</v>
      </c>
      <c r="I3723" s="130" t="s">
        <v>23</v>
      </c>
      <c r="J3723" s="130" t="s">
        <v>24</v>
      </c>
      <c r="K3723" s="131" t="s">
        <v>25</v>
      </c>
      <c r="L3723" s="131" t="s">
        <v>26</v>
      </c>
      <c r="M3723" s="130" t="s">
        <v>27</v>
      </c>
      <c r="N3723" s="130" t="s">
        <v>28</v>
      </c>
      <c r="O3723" s="130" t="s">
        <v>29</v>
      </c>
      <c r="P3723" s="130" t="s">
        <v>30</v>
      </c>
      <c r="Q3723" s="130" t="s">
        <v>31</v>
      </c>
      <c r="R3723" s="130" t="s">
        <v>32</v>
      </c>
      <c r="S3723" s="130" t="s">
        <v>33</v>
      </c>
    </row>
    <row r="3724" spans="1:19" ht="11.25" thickBot="1" x14ac:dyDescent="0.2">
      <c r="A3724" s="112"/>
      <c r="B3724" s="112"/>
      <c r="C3724" s="130" t="s">
        <v>111</v>
      </c>
      <c r="D3724" s="130" t="s">
        <v>111</v>
      </c>
      <c r="E3724" s="131" t="s">
        <v>111</v>
      </c>
      <c r="F3724" s="131" t="s">
        <v>111</v>
      </c>
      <c r="G3724" s="130" t="s">
        <v>111</v>
      </c>
      <c r="H3724" s="130" t="s">
        <v>111</v>
      </c>
      <c r="I3724" s="130" t="s">
        <v>111</v>
      </c>
      <c r="J3724" s="130" t="s">
        <v>111</v>
      </c>
      <c r="K3724" s="131" t="s">
        <v>111</v>
      </c>
      <c r="L3724" s="131" t="s">
        <v>111</v>
      </c>
      <c r="M3724" s="130" t="s">
        <v>111</v>
      </c>
      <c r="N3724" s="130" t="s">
        <v>111</v>
      </c>
      <c r="O3724" s="130" t="s">
        <v>111</v>
      </c>
      <c r="P3724" s="130" t="s">
        <v>111</v>
      </c>
      <c r="Q3724" s="130" t="s">
        <v>111</v>
      </c>
      <c r="R3724" s="130" t="s">
        <v>111</v>
      </c>
      <c r="S3724" s="130" t="s">
        <v>111</v>
      </c>
    </row>
    <row r="3725" spans="1:19" ht="11.25" thickBot="1" x14ac:dyDescent="0.2">
      <c r="A3725" s="107">
        <v>1</v>
      </c>
      <c r="B3725" s="132">
        <v>0.57641203703703703</v>
      </c>
      <c r="C3725" s="108">
        <v>30.47</v>
      </c>
      <c r="D3725" s="108">
        <v>0.76800000000000002</v>
      </c>
      <c r="E3725" s="133">
        <v>1.10121</v>
      </c>
      <c r="F3725" s="133">
        <v>1.0130999999999999</v>
      </c>
      <c r="G3725" s="108">
        <v>0.40600000000000003</v>
      </c>
      <c r="H3725" s="108">
        <v>13.6</v>
      </c>
      <c r="I3725" s="108">
        <v>31.62</v>
      </c>
      <c r="J3725" s="141" t="s">
        <v>2138</v>
      </c>
      <c r="K3725" s="133">
        <v>1.17943</v>
      </c>
      <c r="L3725" s="134" t="s">
        <v>2139</v>
      </c>
      <c r="M3725" s="108">
        <v>4.2999999999999997E-2</v>
      </c>
      <c r="N3725" s="108">
        <v>0.85199999999999998</v>
      </c>
      <c r="O3725" s="108">
        <v>1E-3</v>
      </c>
      <c r="P3725" s="108">
        <v>3.0000000000000001E-3</v>
      </c>
      <c r="Q3725" s="108">
        <v>3.7999999999999999E-2</v>
      </c>
      <c r="R3725" s="108">
        <v>0.71599999999999997</v>
      </c>
      <c r="S3725" s="108">
        <v>6.5000000000000002E-2</v>
      </c>
    </row>
    <row r="3726" spans="1:19" ht="11.25" thickBot="1" x14ac:dyDescent="0.2">
      <c r="A3726" s="112"/>
    </row>
    <row r="3727" spans="1:19" ht="11.25" thickBot="1" x14ac:dyDescent="0.2">
      <c r="A3727" s="107">
        <v>2</v>
      </c>
      <c r="B3727" s="132">
        <v>0.57659722222222221</v>
      </c>
      <c r="C3727" s="108">
        <v>31.04</v>
      </c>
      <c r="D3727" s="108">
        <v>0.76700000000000002</v>
      </c>
      <c r="E3727" s="133">
        <v>1.11758</v>
      </c>
      <c r="F3727" s="133">
        <v>1.0162199999999999</v>
      </c>
      <c r="G3727" s="108">
        <v>0.13300000000000001</v>
      </c>
      <c r="H3727" s="108">
        <v>12.46</v>
      </c>
      <c r="I3727" s="108">
        <v>31.96</v>
      </c>
      <c r="J3727" s="141" t="s">
        <v>2140</v>
      </c>
      <c r="K3727" s="133">
        <v>1.19519</v>
      </c>
      <c r="L3727" s="134" t="s">
        <v>2141</v>
      </c>
      <c r="M3727" s="108">
        <v>4.4999999999999998E-2</v>
      </c>
      <c r="N3727" s="108">
        <v>0.86699999999999999</v>
      </c>
      <c r="O3727" s="108">
        <v>0</v>
      </c>
      <c r="P3727" s="108">
        <v>3.0000000000000001E-3</v>
      </c>
      <c r="Q3727" s="108">
        <v>3.9E-2</v>
      </c>
      <c r="R3727" s="108">
        <v>0.67200000000000004</v>
      </c>
      <c r="S3727" s="108">
        <v>7.1999999999999995E-2</v>
      </c>
    </row>
    <row r="3728" spans="1:19" ht="11.25" thickBot="1" x14ac:dyDescent="0.2">
      <c r="A3728" s="112"/>
    </row>
    <row r="3729" spans="1:19" ht="11.25" thickBot="1" x14ac:dyDescent="0.2">
      <c r="A3729" s="107">
        <v>3</v>
      </c>
      <c r="B3729" s="132">
        <v>0.57678240740740738</v>
      </c>
      <c r="C3729" s="108">
        <v>31.08</v>
      </c>
      <c r="D3729" s="108">
        <v>0.76900000000000002</v>
      </c>
      <c r="E3729" s="133">
        <v>1.1145700000000001</v>
      </c>
      <c r="F3729" s="133">
        <v>1.0100899999999999</v>
      </c>
      <c r="G3729" s="108">
        <v>0.20899999999999999</v>
      </c>
      <c r="H3729" s="108">
        <v>11.56</v>
      </c>
      <c r="I3729" s="108">
        <v>32.340000000000003</v>
      </c>
      <c r="J3729" s="141" t="s">
        <v>2142</v>
      </c>
      <c r="K3729" s="133">
        <v>1.20665</v>
      </c>
      <c r="L3729" s="134" t="s">
        <v>2143</v>
      </c>
      <c r="M3729" s="108">
        <v>4.4999999999999998E-2</v>
      </c>
      <c r="N3729" s="108">
        <v>0.872</v>
      </c>
      <c r="O3729" s="108">
        <v>0</v>
      </c>
      <c r="P3729" s="108">
        <v>3.0000000000000001E-3</v>
      </c>
      <c r="Q3729" s="108">
        <v>3.7999999999999999E-2</v>
      </c>
      <c r="R3729" s="108">
        <v>0.68200000000000005</v>
      </c>
      <c r="S3729" s="108">
        <v>7.2999999999999995E-2</v>
      </c>
    </row>
    <row r="3730" spans="1:19" ht="11.25" thickBot="1" x14ac:dyDescent="0.2">
      <c r="A3730" s="112"/>
    </row>
    <row r="3731" spans="1:19" ht="11.25" thickBot="1" x14ac:dyDescent="0.2">
      <c r="A3731" s="135" t="s">
        <v>362</v>
      </c>
      <c r="B3731" s="112"/>
      <c r="C3731" s="136">
        <v>30.86</v>
      </c>
      <c r="D3731" s="136">
        <v>0.76800000000000002</v>
      </c>
      <c r="E3731" s="137">
        <v>1.1111200000000001</v>
      </c>
      <c r="F3731" s="137">
        <v>1.0131399999999999</v>
      </c>
      <c r="G3731" s="136">
        <v>0.249</v>
      </c>
      <c r="H3731" s="136">
        <v>12.54</v>
      </c>
      <c r="I3731" s="136">
        <v>31.97</v>
      </c>
      <c r="J3731" s="141" t="s">
        <v>2144</v>
      </c>
      <c r="K3731" s="137">
        <v>1.1937599999999999</v>
      </c>
      <c r="L3731" s="134" t="s">
        <v>2145</v>
      </c>
      <c r="M3731" s="136">
        <v>4.3999999999999997E-2</v>
      </c>
      <c r="N3731" s="136">
        <v>0.86399999999999999</v>
      </c>
      <c r="O3731" s="136">
        <v>1E-3</v>
      </c>
      <c r="P3731" s="136">
        <v>3.0000000000000001E-3</v>
      </c>
      <c r="Q3731" s="136">
        <v>3.7999999999999999E-2</v>
      </c>
      <c r="R3731" s="136">
        <v>0.69</v>
      </c>
      <c r="S3731" s="136">
        <v>7.0000000000000007E-2</v>
      </c>
    </row>
    <row r="3732" spans="1:19" ht="11.25" thickBot="1" x14ac:dyDescent="0.2">
      <c r="A3732" s="112"/>
    </row>
    <row r="3733" spans="1:19" ht="11.25" thickBot="1" x14ac:dyDescent="0.2">
      <c r="A3733" s="138" t="s">
        <v>364</v>
      </c>
      <c r="B3733" s="112"/>
      <c r="C3733" s="136">
        <v>0.33900000000000002</v>
      </c>
      <c r="D3733" s="136">
        <v>1E-3</v>
      </c>
      <c r="E3733" s="137">
        <v>8.7100000000000007E-3</v>
      </c>
      <c r="F3733" s="137">
        <v>3.0699999999999998E-3</v>
      </c>
      <c r="G3733" s="136">
        <v>0.14099999999999999</v>
      </c>
      <c r="H3733" s="136">
        <v>1.0229999999999999</v>
      </c>
      <c r="I3733" s="136">
        <v>0.36</v>
      </c>
      <c r="J3733" s="141" t="s">
        <v>2146</v>
      </c>
      <c r="K3733" s="137">
        <v>1.366E-2</v>
      </c>
      <c r="L3733" s="134" t="s">
        <v>2147</v>
      </c>
      <c r="M3733" s="136">
        <v>1E-3</v>
      </c>
      <c r="N3733" s="136">
        <v>1.0999999999999999E-2</v>
      </c>
      <c r="O3733" s="136">
        <v>0</v>
      </c>
      <c r="P3733" s="136">
        <v>0</v>
      </c>
      <c r="Q3733" s="136">
        <v>1E-3</v>
      </c>
      <c r="R3733" s="136">
        <v>2.3E-2</v>
      </c>
      <c r="S3733" s="136">
        <v>4.0000000000000001E-3</v>
      </c>
    </row>
    <row r="3734" spans="1:19" ht="11.25" thickBot="1" x14ac:dyDescent="0.2">
      <c r="A3734" s="112"/>
    </row>
    <row r="3735" spans="1:19" ht="11.25" thickBot="1" x14ac:dyDescent="0.2">
      <c r="A3735" s="139" t="s">
        <v>366</v>
      </c>
      <c r="B3735" s="112"/>
      <c r="C3735" s="136">
        <v>1.099</v>
      </c>
      <c r="D3735" s="136">
        <v>0.13500000000000001</v>
      </c>
      <c r="E3735" s="140">
        <v>0.78400000000000003</v>
      </c>
      <c r="F3735" s="140">
        <v>0.30299999999999999</v>
      </c>
      <c r="G3735" s="136">
        <v>56.45</v>
      </c>
      <c r="H3735" s="136">
        <v>8.1549999999999994</v>
      </c>
      <c r="I3735" s="136">
        <v>1.125</v>
      </c>
      <c r="J3735" s="141" t="s">
        <v>2148</v>
      </c>
      <c r="K3735" s="140">
        <v>1.145</v>
      </c>
      <c r="L3735" s="134" t="s">
        <v>2149</v>
      </c>
      <c r="M3735" s="136">
        <v>1.7370000000000001</v>
      </c>
      <c r="N3735" s="136">
        <v>1.24</v>
      </c>
      <c r="O3735" s="136">
        <v>41.16</v>
      </c>
      <c r="P3735" s="136">
        <v>7.45</v>
      </c>
      <c r="Q3735" s="136">
        <v>1.395</v>
      </c>
      <c r="R3735" s="136">
        <v>3.3050000000000002</v>
      </c>
      <c r="S3735" s="136">
        <v>5.8609999999999998</v>
      </c>
    </row>
    <row r="3736" spans="1:19" ht="11.25" thickBot="1" x14ac:dyDescent="0.2">
      <c r="A3736" s="112"/>
    </row>
    <row r="3737" spans="1:19" ht="11.25" thickBot="1" x14ac:dyDescent="0.2">
      <c r="A3737" s="106" t="s">
        <v>357</v>
      </c>
      <c r="B3737" s="106" t="s">
        <v>358</v>
      </c>
      <c r="C3737" s="131" t="s">
        <v>34</v>
      </c>
      <c r="D3737" s="131" t="s">
        <v>35</v>
      </c>
      <c r="E3737" s="130" t="s">
        <v>36</v>
      </c>
      <c r="F3737" s="130" t="s">
        <v>37</v>
      </c>
      <c r="G3737" s="130" t="s">
        <v>38</v>
      </c>
      <c r="H3737" s="130" t="s">
        <v>39</v>
      </c>
      <c r="I3737" s="130" t="s">
        <v>40</v>
      </c>
      <c r="J3737" s="130" t="s">
        <v>41</v>
      </c>
      <c r="K3737" s="130" t="s">
        <v>42</v>
      </c>
      <c r="L3737" s="130" t="s">
        <v>43</v>
      </c>
      <c r="M3737" s="130" t="s">
        <v>44</v>
      </c>
      <c r="N3737" s="130" t="s">
        <v>45</v>
      </c>
      <c r="O3737" s="130" t="s">
        <v>46</v>
      </c>
      <c r="P3737" s="130" t="s">
        <v>47</v>
      </c>
      <c r="Q3737" s="130" t="s">
        <v>48</v>
      </c>
      <c r="R3737" s="130" t="s">
        <v>49</v>
      </c>
      <c r="S3737" s="130" t="s">
        <v>50</v>
      </c>
    </row>
    <row r="3738" spans="1:19" ht="11.25" thickBot="1" x14ac:dyDescent="0.2">
      <c r="A3738" s="112"/>
      <c r="B3738" s="112"/>
      <c r="C3738" s="131" t="s">
        <v>111</v>
      </c>
      <c r="D3738" s="131" t="s">
        <v>111</v>
      </c>
      <c r="E3738" s="130" t="s">
        <v>111</v>
      </c>
      <c r="F3738" s="130" t="s">
        <v>111</v>
      </c>
      <c r="G3738" s="130" t="s">
        <v>111</v>
      </c>
      <c r="H3738" s="130" t="s">
        <v>111</v>
      </c>
      <c r="I3738" s="130" t="s">
        <v>111</v>
      </c>
      <c r="J3738" s="130" t="s">
        <v>111</v>
      </c>
      <c r="K3738" s="130" t="s">
        <v>111</v>
      </c>
      <c r="L3738" s="130" t="s">
        <v>111</v>
      </c>
      <c r="M3738" s="130" t="s">
        <v>111</v>
      </c>
      <c r="N3738" s="130" t="s">
        <v>111</v>
      </c>
      <c r="O3738" s="130" t="s">
        <v>111</v>
      </c>
      <c r="P3738" s="130" t="s">
        <v>111</v>
      </c>
      <c r="Q3738" s="130" t="s">
        <v>111</v>
      </c>
      <c r="R3738" s="130" t="s">
        <v>111</v>
      </c>
      <c r="S3738" s="130" t="s">
        <v>111</v>
      </c>
    </row>
    <row r="3739" spans="1:19" ht="11.25" thickBot="1" x14ac:dyDescent="0.2">
      <c r="A3739" s="107">
        <v>1</v>
      </c>
      <c r="B3739" s="132">
        <v>0.57641203703703703</v>
      </c>
      <c r="C3739" s="133">
        <v>1.08494</v>
      </c>
      <c r="D3739" s="134" t="s">
        <v>2150</v>
      </c>
      <c r="E3739" s="108">
        <v>1.2290000000000001</v>
      </c>
      <c r="F3739" s="108">
        <v>0.13600000000000001</v>
      </c>
      <c r="G3739" s="108">
        <v>1E-3</v>
      </c>
      <c r="H3739" s="108">
        <v>0.21</v>
      </c>
      <c r="I3739" s="108">
        <v>19.48</v>
      </c>
      <c r="J3739" s="108">
        <v>19.54</v>
      </c>
      <c r="K3739" s="108">
        <v>0.35399999999999998</v>
      </c>
      <c r="L3739" s="108">
        <v>0.65500000000000003</v>
      </c>
      <c r="M3739" s="108">
        <v>0.08</v>
      </c>
      <c r="N3739" s="108">
        <v>0.29399999999999998</v>
      </c>
      <c r="O3739" s="108">
        <v>6.0999999999999999E-2</v>
      </c>
      <c r="P3739" s="108">
        <v>1.4E-2</v>
      </c>
      <c r="Q3739" s="108">
        <v>5.2999999999999999E-2</v>
      </c>
      <c r="R3739" s="108">
        <v>8.0000000000000002E-3</v>
      </c>
      <c r="S3739" s="108">
        <v>3.7999999999999999E-2</v>
      </c>
    </row>
    <row r="3740" spans="1:19" ht="11.25" thickBot="1" x14ac:dyDescent="0.2">
      <c r="A3740" s="112"/>
    </row>
    <row r="3741" spans="1:19" ht="11.25" thickBot="1" x14ac:dyDescent="0.2">
      <c r="A3741" s="107">
        <v>2</v>
      </c>
      <c r="B3741" s="132">
        <v>0.57659722222222221</v>
      </c>
      <c r="C3741" s="133">
        <v>1.10199</v>
      </c>
      <c r="D3741" s="134" t="s">
        <v>2151</v>
      </c>
      <c r="E3741" s="108">
        <v>1.2789999999999999</v>
      </c>
      <c r="F3741" s="108">
        <v>0.14000000000000001</v>
      </c>
      <c r="G3741" s="108">
        <v>5.0000000000000001E-3</v>
      </c>
      <c r="H3741" s="108">
        <v>0.21299999999999999</v>
      </c>
      <c r="I3741" s="108">
        <v>19.66</v>
      </c>
      <c r="J3741" s="108">
        <v>19.760000000000002</v>
      </c>
      <c r="K3741" s="108">
        <v>0.36</v>
      </c>
      <c r="L3741" s="108">
        <v>0.66300000000000003</v>
      </c>
      <c r="M3741" s="108">
        <v>0.08</v>
      </c>
      <c r="N3741" s="108">
        <v>0.30299999999999999</v>
      </c>
      <c r="O3741" s="108">
        <v>6.0999999999999999E-2</v>
      </c>
      <c r="P3741" s="108">
        <v>1.4999999999999999E-2</v>
      </c>
      <c r="Q3741" s="108">
        <v>5.0999999999999997E-2</v>
      </c>
      <c r="R3741" s="108">
        <v>8.0000000000000002E-3</v>
      </c>
      <c r="S3741" s="108">
        <v>0.04</v>
      </c>
    </row>
    <row r="3742" spans="1:19" ht="11.25" thickBot="1" x14ac:dyDescent="0.2">
      <c r="A3742" s="112"/>
    </row>
    <row r="3743" spans="1:19" ht="11.25" thickBot="1" x14ac:dyDescent="0.2">
      <c r="A3743" s="107">
        <v>3</v>
      </c>
      <c r="B3743" s="132">
        <v>0.57678240740740738</v>
      </c>
      <c r="C3743" s="133">
        <v>1.10443</v>
      </c>
      <c r="D3743" s="134" t="s">
        <v>2152</v>
      </c>
      <c r="E3743" s="108">
        <v>1.252</v>
      </c>
      <c r="F3743" s="108">
        <v>0.13600000000000001</v>
      </c>
      <c r="G3743" s="108">
        <v>1E-3</v>
      </c>
      <c r="H3743" s="108">
        <v>0.215</v>
      </c>
      <c r="I3743" s="108">
        <v>19.670000000000002</v>
      </c>
      <c r="J3743" s="108">
        <v>19.809999999999999</v>
      </c>
      <c r="K3743" s="108">
        <v>0.35899999999999999</v>
      </c>
      <c r="L3743" s="108">
        <v>0.66200000000000003</v>
      </c>
      <c r="M3743" s="108">
        <v>0.08</v>
      </c>
      <c r="N3743" s="108">
        <v>0.29699999999999999</v>
      </c>
      <c r="O3743" s="108">
        <v>5.8999999999999997E-2</v>
      </c>
      <c r="P3743" s="108">
        <v>1.4999999999999999E-2</v>
      </c>
      <c r="Q3743" s="108">
        <v>5.1999999999999998E-2</v>
      </c>
      <c r="R3743" s="108">
        <v>8.0000000000000002E-3</v>
      </c>
      <c r="S3743" s="108">
        <v>3.6999999999999998E-2</v>
      </c>
    </row>
    <row r="3744" spans="1:19" ht="11.25" thickBot="1" x14ac:dyDescent="0.2">
      <c r="A3744" s="112"/>
    </row>
    <row r="3745" spans="1:19" ht="11.25" thickBot="1" x14ac:dyDescent="0.2">
      <c r="A3745" s="135" t="s">
        <v>362</v>
      </c>
      <c r="B3745" s="112"/>
      <c r="C3745" s="137">
        <v>1.0971200000000001</v>
      </c>
      <c r="D3745" s="134" t="s">
        <v>2153</v>
      </c>
      <c r="E3745" s="136">
        <v>1.254</v>
      </c>
      <c r="F3745" s="136">
        <v>0.13700000000000001</v>
      </c>
      <c r="G3745" s="136">
        <v>3.0000000000000001E-3</v>
      </c>
      <c r="H3745" s="136">
        <v>0.21299999999999999</v>
      </c>
      <c r="I3745" s="136">
        <v>19.600000000000001</v>
      </c>
      <c r="J3745" s="136">
        <v>19.7</v>
      </c>
      <c r="K3745" s="136">
        <v>0.35799999999999998</v>
      </c>
      <c r="L3745" s="136">
        <v>0.66</v>
      </c>
      <c r="M3745" s="136">
        <v>0.08</v>
      </c>
      <c r="N3745" s="136">
        <v>0.29799999999999999</v>
      </c>
      <c r="O3745" s="136">
        <v>0.06</v>
      </c>
      <c r="P3745" s="136">
        <v>1.4999999999999999E-2</v>
      </c>
      <c r="Q3745" s="136">
        <v>5.1999999999999998E-2</v>
      </c>
      <c r="R3745" s="136">
        <v>8.0000000000000002E-3</v>
      </c>
      <c r="S3745" s="136">
        <v>3.7999999999999999E-2</v>
      </c>
    </row>
    <row r="3746" spans="1:19" ht="11.25" thickBot="1" x14ac:dyDescent="0.2">
      <c r="A3746" s="112"/>
    </row>
    <row r="3747" spans="1:19" ht="11.25" thickBot="1" x14ac:dyDescent="0.2">
      <c r="A3747" s="138" t="s">
        <v>364</v>
      </c>
      <c r="B3747" s="112"/>
      <c r="C3747" s="137">
        <v>1.0619999999999999E-2</v>
      </c>
      <c r="D3747" s="134" t="s">
        <v>1950</v>
      </c>
      <c r="E3747" s="136">
        <v>2.5000000000000001E-2</v>
      </c>
      <c r="F3747" s="136">
        <v>2E-3</v>
      </c>
      <c r="G3747" s="136">
        <v>2E-3</v>
      </c>
      <c r="H3747" s="136">
        <v>2E-3</v>
      </c>
      <c r="I3747" s="136">
        <v>0.109</v>
      </c>
      <c r="J3747" s="136">
        <v>0.14399999999999999</v>
      </c>
      <c r="K3747" s="136">
        <v>3.0000000000000001E-3</v>
      </c>
      <c r="L3747" s="136">
        <v>5.0000000000000001E-3</v>
      </c>
      <c r="M3747" s="136">
        <v>0</v>
      </c>
      <c r="N3747" s="136">
        <v>4.0000000000000001E-3</v>
      </c>
      <c r="O3747" s="136">
        <v>1E-3</v>
      </c>
      <c r="P3747" s="136">
        <v>1E-3</v>
      </c>
      <c r="Q3747" s="136">
        <v>1E-3</v>
      </c>
      <c r="R3747" s="136">
        <v>0</v>
      </c>
      <c r="S3747" s="136">
        <v>1E-3</v>
      </c>
    </row>
    <row r="3748" spans="1:19" ht="11.25" thickBot="1" x14ac:dyDescent="0.2">
      <c r="A3748" s="112"/>
    </row>
    <row r="3749" spans="1:19" ht="11.25" thickBot="1" x14ac:dyDescent="0.2">
      <c r="A3749" s="139" t="s">
        <v>366</v>
      </c>
      <c r="B3749" s="112"/>
      <c r="C3749" s="140">
        <v>0.96799999999999997</v>
      </c>
      <c r="D3749" s="134" t="s">
        <v>1258</v>
      </c>
      <c r="E3749" s="136">
        <v>1.984</v>
      </c>
      <c r="F3749" s="136">
        <v>1.778</v>
      </c>
      <c r="G3749" s="136">
        <v>88.29</v>
      </c>
      <c r="H3749" s="136">
        <v>1.1579999999999999</v>
      </c>
      <c r="I3749" s="136">
        <v>0.55400000000000005</v>
      </c>
      <c r="J3749" s="136">
        <v>0.73</v>
      </c>
      <c r="K3749" s="136">
        <v>0.96</v>
      </c>
      <c r="L3749" s="136">
        <v>0.71</v>
      </c>
      <c r="M3749" s="136">
        <v>0.47499999999999998</v>
      </c>
      <c r="N3749" s="136">
        <v>1.504</v>
      </c>
      <c r="O3749" s="136">
        <v>1.6120000000000001</v>
      </c>
      <c r="P3749" s="136">
        <v>5.2779999999999996</v>
      </c>
      <c r="Q3749" s="136">
        <v>1.502</v>
      </c>
      <c r="R3749" s="136">
        <v>1.6379999999999999</v>
      </c>
      <c r="S3749" s="136">
        <v>3.75</v>
      </c>
    </row>
    <row r="3750" spans="1:19" ht="11.25" thickBot="1" x14ac:dyDescent="0.2">
      <c r="A3750" s="112"/>
    </row>
    <row r="3751" spans="1:19" ht="11.25" thickBot="1" x14ac:dyDescent="0.2">
      <c r="A3751" s="106" t="s">
        <v>357</v>
      </c>
      <c r="B3751" s="106" t="s">
        <v>358</v>
      </c>
      <c r="C3751" s="130" t="s">
        <v>51</v>
      </c>
      <c r="D3751" s="130" t="s">
        <v>52</v>
      </c>
      <c r="E3751" s="130" t="s">
        <v>53</v>
      </c>
      <c r="F3751" s="130" t="s">
        <v>54</v>
      </c>
      <c r="G3751" s="130" t="s">
        <v>55</v>
      </c>
      <c r="H3751" s="130" t="s">
        <v>56</v>
      </c>
      <c r="I3751" s="130" t="s">
        <v>57</v>
      </c>
      <c r="J3751" s="130" t="s">
        <v>58</v>
      </c>
      <c r="K3751" s="130" t="s">
        <v>59</v>
      </c>
      <c r="L3751" s="130" t="s">
        <v>60</v>
      </c>
      <c r="M3751" s="130" t="s">
        <v>61</v>
      </c>
      <c r="N3751" s="130" t="s">
        <v>62</v>
      </c>
      <c r="O3751" s="130" t="s">
        <v>63</v>
      </c>
      <c r="P3751" s="130" t="s">
        <v>64</v>
      </c>
      <c r="Q3751" s="131" t="s">
        <v>65</v>
      </c>
      <c r="R3751" s="131" t="s">
        <v>66</v>
      </c>
      <c r="S3751" s="130" t="s">
        <v>67</v>
      </c>
    </row>
    <row r="3752" spans="1:19" ht="11.25" thickBot="1" x14ac:dyDescent="0.2">
      <c r="A3752" s="112"/>
      <c r="B3752" s="112"/>
      <c r="C3752" s="130" t="s">
        <v>111</v>
      </c>
      <c r="D3752" s="130" t="s">
        <v>111</v>
      </c>
      <c r="E3752" s="130" t="s">
        <v>111</v>
      </c>
      <c r="F3752" s="130" t="s">
        <v>111</v>
      </c>
      <c r="G3752" s="130" t="s">
        <v>111</v>
      </c>
      <c r="H3752" s="130" t="s">
        <v>111</v>
      </c>
      <c r="I3752" s="130" t="s">
        <v>111</v>
      </c>
      <c r="J3752" s="130" t="s">
        <v>111</v>
      </c>
      <c r="K3752" s="130" t="s">
        <v>111</v>
      </c>
      <c r="L3752" s="130" t="s">
        <v>111</v>
      </c>
      <c r="M3752" s="130" t="s">
        <v>111</v>
      </c>
      <c r="N3752" s="130" t="s">
        <v>111</v>
      </c>
      <c r="O3752" s="130" t="s">
        <v>111</v>
      </c>
      <c r="P3752" s="130" t="s">
        <v>111</v>
      </c>
      <c r="Q3752" s="131" t="s">
        <v>111</v>
      </c>
      <c r="R3752" s="131" t="s">
        <v>111</v>
      </c>
      <c r="S3752" s="130" t="s">
        <v>111</v>
      </c>
    </row>
    <row r="3753" spans="1:19" ht="11.25" thickBot="1" x14ac:dyDescent="0.2">
      <c r="A3753" s="107">
        <v>1</v>
      </c>
      <c r="B3753" s="132">
        <v>0.57641203703703703</v>
      </c>
      <c r="C3753" s="108">
        <v>7.0000000000000001E-3</v>
      </c>
      <c r="D3753" s="108">
        <v>0.02</v>
      </c>
      <c r="E3753" s="108">
        <v>3.0000000000000001E-3</v>
      </c>
      <c r="F3753" s="108">
        <v>1.9E-2</v>
      </c>
      <c r="G3753" s="108">
        <v>3.0000000000000001E-3</v>
      </c>
      <c r="H3753" s="108">
        <v>1E-3</v>
      </c>
      <c r="I3753" s="108">
        <v>8.5999999999999993E-2</v>
      </c>
      <c r="J3753" s="108">
        <v>0.13300000000000001</v>
      </c>
      <c r="K3753" s="108">
        <v>0.13900000000000001</v>
      </c>
      <c r="L3753" s="108">
        <v>0</v>
      </c>
      <c r="M3753" s="108">
        <v>1E-3</v>
      </c>
      <c r="N3753" s="108">
        <v>0.38800000000000001</v>
      </c>
      <c r="O3753" s="108">
        <v>1.0999999999999999E-2</v>
      </c>
      <c r="P3753" s="108">
        <v>1.2789999999999999</v>
      </c>
      <c r="Q3753" s="133">
        <v>0.98004999999999998</v>
      </c>
      <c r="R3753" s="134" t="s">
        <v>2154</v>
      </c>
      <c r="S3753" s="108">
        <v>8.4000000000000005E-2</v>
      </c>
    </row>
    <row r="3754" spans="1:19" ht="11.25" thickBot="1" x14ac:dyDescent="0.2">
      <c r="A3754" s="112"/>
    </row>
    <row r="3755" spans="1:19" ht="11.25" thickBot="1" x14ac:dyDescent="0.2">
      <c r="A3755" s="107">
        <v>2</v>
      </c>
      <c r="B3755" s="132">
        <v>0.57659722222222221</v>
      </c>
      <c r="C3755" s="108">
        <v>8.0000000000000002E-3</v>
      </c>
      <c r="D3755" s="108">
        <v>2.1999999999999999E-2</v>
      </c>
      <c r="E3755" s="108">
        <v>3.0000000000000001E-3</v>
      </c>
      <c r="F3755" s="108">
        <v>1.7000000000000001E-2</v>
      </c>
      <c r="G3755" s="108">
        <v>3.0000000000000001E-3</v>
      </c>
      <c r="H3755" s="108">
        <v>1E-3</v>
      </c>
      <c r="I3755" s="108">
        <v>0.09</v>
      </c>
      <c r="J3755" s="108">
        <v>0.13700000000000001</v>
      </c>
      <c r="K3755" s="108">
        <v>0.14099999999999999</v>
      </c>
      <c r="L3755" s="108">
        <v>0</v>
      </c>
      <c r="M3755" s="108">
        <v>1E-3</v>
      </c>
      <c r="N3755" s="108">
        <v>0.40300000000000002</v>
      </c>
      <c r="O3755" s="108">
        <v>1.0999999999999999E-2</v>
      </c>
      <c r="P3755" s="108">
        <v>1.3009999999999999</v>
      </c>
      <c r="Q3755" s="133">
        <v>0.99939</v>
      </c>
      <c r="R3755" s="134" t="s">
        <v>2155</v>
      </c>
      <c r="S3755" s="108">
        <v>8.6999999999999994E-2</v>
      </c>
    </row>
    <row r="3756" spans="1:19" ht="11.25" thickBot="1" x14ac:dyDescent="0.2">
      <c r="A3756" s="112"/>
    </row>
    <row r="3757" spans="1:19" ht="11.25" thickBot="1" x14ac:dyDescent="0.2">
      <c r="A3757" s="107">
        <v>3</v>
      </c>
      <c r="B3757" s="132">
        <v>0.57678240740740738</v>
      </c>
      <c r="C3757" s="108">
        <v>7.0000000000000001E-3</v>
      </c>
      <c r="D3757" s="108">
        <v>0.02</v>
      </c>
      <c r="E3757" s="108">
        <v>3.0000000000000001E-3</v>
      </c>
      <c r="F3757" s="108">
        <v>1.7000000000000001E-2</v>
      </c>
      <c r="G3757" s="108">
        <v>3.0000000000000001E-3</v>
      </c>
      <c r="H3757" s="108">
        <v>1E-3</v>
      </c>
      <c r="I3757" s="108">
        <v>8.7999999999999995E-2</v>
      </c>
      <c r="J3757" s="108">
        <v>0.13100000000000001</v>
      </c>
      <c r="K3757" s="108">
        <v>0.14000000000000001</v>
      </c>
      <c r="L3757" s="108">
        <v>0</v>
      </c>
      <c r="M3757" s="108">
        <v>1E-3</v>
      </c>
      <c r="N3757" s="108">
        <v>0.39800000000000002</v>
      </c>
      <c r="O3757" s="108">
        <v>1.2E-2</v>
      </c>
      <c r="P3757" s="108">
        <v>1.3069999999999999</v>
      </c>
      <c r="Q3757" s="133">
        <v>1.00017</v>
      </c>
      <c r="R3757" s="134" t="s">
        <v>2156</v>
      </c>
      <c r="S3757" s="108">
        <v>8.5000000000000006E-2</v>
      </c>
    </row>
    <row r="3758" spans="1:19" ht="11.25" thickBot="1" x14ac:dyDescent="0.2">
      <c r="A3758" s="112"/>
    </row>
    <row r="3759" spans="1:19" ht="11.25" thickBot="1" x14ac:dyDescent="0.2">
      <c r="A3759" s="135" t="s">
        <v>362</v>
      </c>
      <c r="B3759" s="112"/>
      <c r="C3759" s="136">
        <v>7.0000000000000001E-3</v>
      </c>
      <c r="D3759" s="136">
        <v>0.02</v>
      </c>
      <c r="E3759" s="136">
        <v>3.0000000000000001E-3</v>
      </c>
      <c r="F3759" s="136">
        <v>1.7999999999999999E-2</v>
      </c>
      <c r="G3759" s="136">
        <v>3.0000000000000001E-3</v>
      </c>
      <c r="H3759" s="136">
        <v>1E-3</v>
      </c>
      <c r="I3759" s="136">
        <v>8.7999999999999995E-2</v>
      </c>
      <c r="J3759" s="136">
        <v>0.13400000000000001</v>
      </c>
      <c r="K3759" s="136">
        <v>0.14000000000000001</v>
      </c>
      <c r="L3759" s="136">
        <v>0</v>
      </c>
      <c r="M3759" s="136">
        <v>1E-3</v>
      </c>
      <c r="N3759" s="136">
        <v>0.39600000000000002</v>
      </c>
      <c r="O3759" s="136">
        <v>1.0999999999999999E-2</v>
      </c>
      <c r="P3759" s="136">
        <v>1.296</v>
      </c>
      <c r="Q3759" s="137">
        <v>0.99319999999999997</v>
      </c>
      <c r="R3759" s="134" t="s">
        <v>2157</v>
      </c>
      <c r="S3759" s="136">
        <v>8.5000000000000006E-2</v>
      </c>
    </row>
    <row r="3760" spans="1:19" ht="11.25" thickBot="1" x14ac:dyDescent="0.2">
      <c r="A3760" s="112"/>
    </row>
    <row r="3761" spans="1:19" ht="11.25" thickBot="1" x14ac:dyDescent="0.2">
      <c r="A3761" s="138" t="s">
        <v>364</v>
      </c>
      <c r="B3761" s="112"/>
      <c r="C3761" s="136">
        <v>0</v>
      </c>
      <c r="D3761" s="136">
        <v>1E-3</v>
      </c>
      <c r="E3761" s="136">
        <v>0</v>
      </c>
      <c r="F3761" s="136">
        <v>1E-3</v>
      </c>
      <c r="G3761" s="136">
        <v>0</v>
      </c>
      <c r="H3761" s="136">
        <v>0</v>
      </c>
      <c r="I3761" s="136">
        <v>2E-3</v>
      </c>
      <c r="J3761" s="136">
        <v>3.0000000000000001E-3</v>
      </c>
      <c r="K3761" s="136">
        <v>1E-3</v>
      </c>
      <c r="L3761" s="136">
        <v>0</v>
      </c>
      <c r="M3761" s="136">
        <v>0</v>
      </c>
      <c r="N3761" s="136">
        <v>8.0000000000000002E-3</v>
      </c>
      <c r="O3761" s="136">
        <v>1E-3</v>
      </c>
      <c r="P3761" s="136">
        <v>1.4999999999999999E-2</v>
      </c>
      <c r="Q3761" s="137">
        <v>1.1390000000000001E-2</v>
      </c>
      <c r="R3761" s="134" t="s">
        <v>2158</v>
      </c>
      <c r="S3761" s="136">
        <v>2E-3</v>
      </c>
    </row>
    <row r="3762" spans="1:19" ht="11.25" thickBot="1" x14ac:dyDescent="0.2">
      <c r="A3762" s="112"/>
    </row>
    <row r="3763" spans="1:19" ht="11.25" thickBot="1" x14ac:dyDescent="0.2">
      <c r="A3763" s="139" t="s">
        <v>366</v>
      </c>
      <c r="B3763" s="112"/>
      <c r="C3763" s="136">
        <v>3.2570000000000001</v>
      </c>
      <c r="D3763" s="136">
        <v>6.2670000000000003</v>
      </c>
      <c r="E3763" s="136">
        <v>2.6160000000000001</v>
      </c>
      <c r="F3763" s="136">
        <v>4.5670000000000002</v>
      </c>
      <c r="G3763" s="136">
        <v>3.4260000000000002</v>
      </c>
      <c r="H3763" s="136">
        <v>5.1859999999999999</v>
      </c>
      <c r="I3763" s="136">
        <v>1.9039999999999999</v>
      </c>
      <c r="J3763" s="136">
        <v>2.35</v>
      </c>
      <c r="K3763" s="136">
        <v>0.47199999999999998</v>
      </c>
      <c r="L3763" s="136">
        <v>107.4</v>
      </c>
      <c r="M3763" s="136">
        <v>28.91</v>
      </c>
      <c r="N3763" s="136">
        <v>1.923</v>
      </c>
      <c r="O3763" s="136">
        <v>4.851</v>
      </c>
      <c r="P3763" s="136">
        <v>1.1539999999999999</v>
      </c>
      <c r="Q3763" s="140">
        <v>1.147</v>
      </c>
      <c r="R3763" s="134" t="s">
        <v>2159</v>
      </c>
      <c r="S3763" s="136">
        <v>1.9990000000000001</v>
      </c>
    </row>
    <row r="3764" spans="1:19" ht="11.25" thickBot="1" x14ac:dyDescent="0.2">
      <c r="A3764" s="112"/>
    </row>
    <row r="3765" spans="1:19" ht="11.25" thickBot="1" x14ac:dyDescent="0.2">
      <c r="A3765" s="106" t="s">
        <v>357</v>
      </c>
      <c r="B3765" s="106" t="s">
        <v>358</v>
      </c>
      <c r="C3765" s="130" t="s">
        <v>68</v>
      </c>
    </row>
    <row r="3766" spans="1:19" ht="11.25" thickBot="1" x14ac:dyDescent="0.2">
      <c r="A3766" s="112"/>
      <c r="B3766" s="112"/>
      <c r="C3766" s="130" t="s">
        <v>111</v>
      </c>
    </row>
    <row r="3767" spans="1:19" ht="11.25" thickBot="1" x14ac:dyDescent="0.2">
      <c r="A3767" s="107">
        <v>1</v>
      </c>
      <c r="B3767" s="132">
        <v>0.57641203703703703</v>
      </c>
      <c r="C3767" s="108">
        <v>1.7000000000000001E-2</v>
      </c>
    </row>
    <row r="3768" spans="1:19" ht="11.25" thickBot="1" x14ac:dyDescent="0.2">
      <c r="A3768" s="112"/>
    </row>
    <row r="3769" spans="1:19" ht="11.25" thickBot="1" x14ac:dyDescent="0.2">
      <c r="A3769" s="107">
        <v>2</v>
      </c>
      <c r="B3769" s="132">
        <v>0.57659722222222221</v>
      </c>
      <c r="C3769" s="108">
        <v>1.7999999999999999E-2</v>
      </c>
    </row>
    <row r="3770" spans="1:19" ht="11.25" thickBot="1" x14ac:dyDescent="0.2">
      <c r="A3770" s="112"/>
    </row>
    <row r="3771" spans="1:19" ht="11.25" thickBot="1" x14ac:dyDescent="0.2">
      <c r="A3771" s="107">
        <v>3</v>
      </c>
      <c r="B3771" s="132">
        <v>0.57678240740740738</v>
      </c>
      <c r="C3771" s="108">
        <v>1.7000000000000001E-2</v>
      </c>
    </row>
    <row r="3772" spans="1:19" ht="11.25" thickBot="1" x14ac:dyDescent="0.2">
      <c r="A3772" s="112"/>
    </row>
    <row r="3773" spans="1:19" ht="11.25" thickBot="1" x14ac:dyDescent="0.2">
      <c r="A3773" s="135" t="s">
        <v>362</v>
      </c>
      <c r="B3773" s="112"/>
      <c r="C3773" s="136">
        <v>1.7999999999999999E-2</v>
      </c>
    </row>
    <row r="3774" spans="1:19" ht="11.25" thickBot="1" x14ac:dyDescent="0.2">
      <c r="A3774" s="112"/>
    </row>
    <row r="3775" spans="1:19" ht="11.25" thickBot="1" x14ac:dyDescent="0.2">
      <c r="A3775" s="138" t="s">
        <v>364</v>
      </c>
      <c r="B3775" s="112"/>
      <c r="C3775" s="136">
        <v>1E-3</v>
      </c>
    </row>
    <row r="3776" spans="1:19" ht="11.25" thickBot="1" x14ac:dyDescent="0.2">
      <c r="A3776" s="112"/>
    </row>
    <row r="3777" spans="1:19" ht="11.25" thickBot="1" x14ac:dyDescent="0.2">
      <c r="A3777" s="139" t="s">
        <v>366</v>
      </c>
      <c r="B3777" s="112"/>
      <c r="C3777" s="136">
        <v>3.6709999999999998</v>
      </c>
    </row>
    <row r="3778" spans="1:19" ht="10.5" x14ac:dyDescent="0.15">
      <c r="A3778" s="112"/>
    </row>
    <row r="3779" spans="1:19" x14ac:dyDescent="0.15">
      <c r="A3779" s="129"/>
      <c r="B3779" s="86" t="s">
        <v>2160</v>
      </c>
    </row>
    <row r="3780" spans="1:19" ht="9.75" thickBot="1" x14ac:dyDescent="0.2">
      <c r="A3780" s="81" t="s">
        <v>356</v>
      </c>
    </row>
    <row r="3781" spans="1:19" ht="11.25" thickBot="1" x14ac:dyDescent="0.2">
      <c r="A3781" s="106" t="s">
        <v>357</v>
      </c>
      <c r="B3781" s="106" t="s">
        <v>358</v>
      </c>
      <c r="C3781" s="130" t="s">
        <v>0</v>
      </c>
      <c r="D3781" s="130" t="s">
        <v>1</v>
      </c>
      <c r="E3781" s="130" t="s">
        <v>2</v>
      </c>
      <c r="F3781" s="130" t="s">
        <v>3</v>
      </c>
      <c r="G3781" s="130" t="s">
        <v>4</v>
      </c>
      <c r="H3781" s="130" t="s">
        <v>5</v>
      </c>
      <c r="I3781" s="131" t="s">
        <v>6</v>
      </c>
      <c r="J3781" s="131" t="s">
        <v>7</v>
      </c>
      <c r="K3781" s="130" t="s">
        <v>8</v>
      </c>
      <c r="L3781" s="130" t="s">
        <v>9</v>
      </c>
      <c r="M3781" s="130" t="s">
        <v>10</v>
      </c>
      <c r="N3781" s="130" t="s">
        <v>11</v>
      </c>
      <c r="O3781" s="130" t="s">
        <v>12</v>
      </c>
      <c r="P3781" s="130" t="s">
        <v>13</v>
      </c>
      <c r="Q3781" s="130" t="s">
        <v>14</v>
      </c>
      <c r="R3781" s="130" t="s">
        <v>15</v>
      </c>
      <c r="S3781" s="130" t="s">
        <v>16</v>
      </c>
    </row>
    <row r="3782" spans="1:19" ht="11.25" thickBot="1" x14ac:dyDescent="0.2">
      <c r="A3782" s="112"/>
      <c r="B3782" s="112"/>
      <c r="C3782" s="130" t="s">
        <v>111</v>
      </c>
      <c r="D3782" s="130" t="s">
        <v>111</v>
      </c>
      <c r="E3782" s="130" t="s">
        <v>111</v>
      </c>
      <c r="F3782" s="130" t="s">
        <v>111</v>
      </c>
      <c r="G3782" s="130" t="s">
        <v>111</v>
      </c>
      <c r="H3782" s="130" t="s">
        <v>111</v>
      </c>
      <c r="I3782" s="131" t="s">
        <v>111</v>
      </c>
      <c r="J3782" s="131" t="s">
        <v>111</v>
      </c>
      <c r="K3782" s="130" t="s">
        <v>111</v>
      </c>
      <c r="L3782" s="130" t="s">
        <v>111</v>
      </c>
      <c r="M3782" s="130" t="s">
        <v>111</v>
      </c>
      <c r="N3782" s="130" t="s">
        <v>111</v>
      </c>
      <c r="O3782" s="130" t="s">
        <v>111</v>
      </c>
      <c r="P3782" s="130" t="s">
        <v>111</v>
      </c>
      <c r="Q3782" s="130" t="s">
        <v>111</v>
      </c>
      <c r="R3782" s="130" t="s">
        <v>111</v>
      </c>
      <c r="S3782" s="130" t="s">
        <v>111</v>
      </c>
    </row>
    <row r="3783" spans="1:19" ht="11.25" thickBot="1" x14ac:dyDescent="0.2">
      <c r="A3783" s="107">
        <v>1</v>
      </c>
      <c r="B3783" s="132">
        <v>0.58156249999999998</v>
      </c>
      <c r="C3783" s="141" t="s">
        <v>2161</v>
      </c>
      <c r="D3783" s="141" t="s">
        <v>2162</v>
      </c>
      <c r="E3783" s="141" t="s">
        <v>2163</v>
      </c>
      <c r="F3783" s="141" t="s">
        <v>2164</v>
      </c>
      <c r="G3783" s="141" t="s">
        <v>2165</v>
      </c>
      <c r="H3783" s="141" t="s">
        <v>2166</v>
      </c>
      <c r="I3783" s="133">
        <v>1.2101</v>
      </c>
      <c r="J3783" s="134" t="s">
        <v>2167</v>
      </c>
      <c r="K3783" s="141" t="s">
        <v>2168</v>
      </c>
      <c r="L3783" s="108">
        <v>0.58799999999999997</v>
      </c>
      <c r="M3783" s="108">
        <v>1.3959999999999999</v>
      </c>
      <c r="N3783" s="108">
        <v>3.8239999999999998</v>
      </c>
      <c r="O3783" s="141" t="s">
        <v>2169</v>
      </c>
      <c r="P3783" s="108">
        <v>702.8</v>
      </c>
      <c r="Q3783" s="108">
        <v>0.34300000000000003</v>
      </c>
      <c r="R3783" s="108">
        <v>3.536</v>
      </c>
      <c r="S3783" s="108">
        <v>42.29</v>
      </c>
    </row>
    <row r="3784" spans="1:19" ht="11.25" thickBot="1" x14ac:dyDescent="0.2">
      <c r="A3784" s="112"/>
    </row>
    <row r="3785" spans="1:19" ht="11.25" thickBot="1" x14ac:dyDescent="0.2">
      <c r="A3785" s="107">
        <v>2</v>
      </c>
      <c r="B3785" s="132">
        <v>0.58173611111111112</v>
      </c>
      <c r="C3785" s="141" t="s">
        <v>2170</v>
      </c>
      <c r="D3785" s="141" t="s">
        <v>2171</v>
      </c>
      <c r="E3785" s="141" t="s">
        <v>2172</v>
      </c>
      <c r="F3785" s="141" t="s">
        <v>2173</v>
      </c>
      <c r="G3785" s="141" t="s">
        <v>2174</v>
      </c>
      <c r="H3785" s="141" t="s">
        <v>2175</v>
      </c>
      <c r="I3785" s="133">
        <v>1.2095400000000001</v>
      </c>
      <c r="J3785" s="134" t="s">
        <v>2176</v>
      </c>
      <c r="K3785" s="141" t="s">
        <v>2177</v>
      </c>
      <c r="L3785" s="108">
        <v>0.58499999999999996</v>
      </c>
      <c r="M3785" s="108">
        <v>1.42</v>
      </c>
      <c r="N3785" s="108">
        <v>3.9049999999999998</v>
      </c>
      <c r="O3785" s="141" t="s">
        <v>2178</v>
      </c>
      <c r="P3785" s="108">
        <v>712.3</v>
      </c>
      <c r="Q3785" s="108">
        <v>0.34799999999999998</v>
      </c>
      <c r="R3785" s="108">
        <v>3.4660000000000002</v>
      </c>
      <c r="S3785" s="108">
        <v>42.29</v>
      </c>
    </row>
    <row r="3786" spans="1:19" ht="11.25" thickBot="1" x14ac:dyDescent="0.2">
      <c r="A3786" s="112"/>
    </row>
    <row r="3787" spans="1:19" ht="11.25" thickBot="1" x14ac:dyDescent="0.2">
      <c r="A3787" s="107">
        <v>3</v>
      </c>
      <c r="B3787" s="132">
        <v>0.5819212962962963</v>
      </c>
      <c r="C3787" s="141" t="s">
        <v>2179</v>
      </c>
      <c r="D3787" s="141" t="s">
        <v>2180</v>
      </c>
      <c r="E3787" s="141" t="s">
        <v>2181</v>
      </c>
      <c r="F3787" s="141" t="s">
        <v>2182</v>
      </c>
      <c r="G3787" s="141" t="s">
        <v>2183</v>
      </c>
      <c r="H3787" s="141" t="s">
        <v>2184</v>
      </c>
      <c r="I3787" s="133">
        <v>1.23776</v>
      </c>
      <c r="J3787" s="134" t="s">
        <v>2185</v>
      </c>
      <c r="K3787" s="141" t="s">
        <v>2186</v>
      </c>
      <c r="L3787" s="108">
        <v>0.56299999999999994</v>
      </c>
      <c r="M3787" s="108">
        <v>1.417</v>
      </c>
      <c r="N3787" s="108">
        <v>3.9180000000000001</v>
      </c>
      <c r="O3787" s="141" t="s">
        <v>2187</v>
      </c>
      <c r="P3787" s="108">
        <v>703.8</v>
      </c>
      <c r="Q3787" s="108">
        <v>0.34100000000000003</v>
      </c>
      <c r="R3787" s="108">
        <v>3.4950000000000001</v>
      </c>
      <c r="S3787" s="108">
        <v>42.37</v>
      </c>
    </row>
    <row r="3788" spans="1:19" ht="11.25" thickBot="1" x14ac:dyDescent="0.2">
      <c r="A3788" s="112"/>
    </row>
    <row r="3789" spans="1:19" ht="11.25" thickBot="1" x14ac:dyDescent="0.2">
      <c r="A3789" s="135" t="s">
        <v>362</v>
      </c>
      <c r="B3789" s="112"/>
      <c r="C3789" s="141" t="s">
        <v>2188</v>
      </c>
      <c r="D3789" s="141" t="s">
        <v>2189</v>
      </c>
      <c r="E3789" s="141" t="s">
        <v>2190</v>
      </c>
      <c r="F3789" s="141" t="s">
        <v>2191</v>
      </c>
      <c r="G3789" s="141" t="s">
        <v>2192</v>
      </c>
      <c r="H3789" s="141" t="s">
        <v>2193</v>
      </c>
      <c r="I3789" s="137">
        <v>1.2191399999999999</v>
      </c>
      <c r="J3789" s="134" t="s">
        <v>2194</v>
      </c>
      <c r="K3789" s="141" t="s">
        <v>2195</v>
      </c>
      <c r="L3789" s="136">
        <v>0.57899999999999996</v>
      </c>
      <c r="M3789" s="136">
        <v>1.411</v>
      </c>
      <c r="N3789" s="136">
        <v>3.8820000000000001</v>
      </c>
      <c r="O3789" s="141" t="s">
        <v>2196</v>
      </c>
      <c r="P3789" s="136">
        <v>706.3</v>
      </c>
      <c r="Q3789" s="136">
        <v>0.34399999999999997</v>
      </c>
      <c r="R3789" s="136">
        <v>3.4990000000000001</v>
      </c>
      <c r="S3789" s="136">
        <v>42.32</v>
      </c>
    </row>
    <row r="3790" spans="1:19" ht="11.25" thickBot="1" x14ac:dyDescent="0.2">
      <c r="A3790" s="112"/>
    </row>
    <row r="3791" spans="1:19" ht="11.25" thickBot="1" x14ac:dyDescent="0.2">
      <c r="A3791" s="138" t="s">
        <v>364</v>
      </c>
      <c r="B3791" s="112"/>
      <c r="C3791" s="141" t="s">
        <v>2197</v>
      </c>
      <c r="D3791" s="141" t="s">
        <v>2198</v>
      </c>
      <c r="E3791" s="141" t="s">
        <v>2199</v>
      </c>
      <c r="F3791" s="141" t="s">
        <v>2200</v>
      </c>
      <c r="G3791" s="141" t="s">
        <v>2201</v>
      </c>
      <c r="H3791" s="141" t="s">
        <v>2202</v>
      </c>
      <c r="I3791" s="137">
        <v>1.6129999999999999E-2</v>
      </c>
      <c r="J3791" s="134" t="s">
        <v>2203</v>
      </c>
      <c r="K3791" s="141" t="s">
        <v>2204</v>
      </c>
      <c r="L3791" s="136">
        <v>1.4E-2</v>
      </c>
      <c r="M3791" s="136">
        <v>1.2999999999999999E-2</v>
      </c>
      <c r="N3791" s="136">
        <v>5.0999999999999997E-2</v>
      </c>
      <c r="O3791" s="141" t="s">
        <v>2205</v>
      </c>
      <c r="P3791" s="136">
        <v>5.2309999999999999</v>
      </c>
      <c r="Q3791" s="136">
        <v>3.0000000000000001E-3</v>
      </c>
      <c r="R3791" s="136">
        <v>3.5000000000000003E-2</v>
      </c>
      <c r="S3791" s="136">
        <v>4.9000000000000002E-2</v>
      </c>
    </row>
    <row r="3792" spans="1:19" ht="11.25" thickBot="1" x14ac:dyDescent="0.2">
      <c r="A3792" s="112"/>
    </row>
    <row r="3793" spans="1:19" ht="11.25" thickBot="1" x14ac:dyDescent="0.2">
      <c r="A3793" s="139" t="s">
        <v>366</v>
      </c>
      <c r="B3793" s="112"/>
      <c r="C3793" s="141" t="s">
        <v>2206</v>
      </c>
      <c r="D3793" s="141" t="s">
        <v>2207</v>
      </c>
      <c r="E3793" s="141" t="s">
        <v>2208</v>
      </c>
      <c r="F3793" s="141" t="s">
        <v>2209</v>
      </c>
      <c r="G3793" s="141" t="s">
        <v>2210</v>
      </c>
      <c r="H3793" s="141" t="s">
        <v>2211</v>
      </c>
      <c r="I3793" s="140">
        <v>1.323</v>
      </c>
      <c r="J3793" s="134" t="s">
        <v>1664</v>
      </c>
      <c r="K3793" s="141" t="s">
        <v>2212</v>
      </c>
      <c r="L3793" s="136">
        <v>2.3380000000000001</v>
      </c>
      <c r="M3793" s="136">
        <v>0.91800000000000004</v>
      </c>
      <c r="N3793" s="136">
        <v>1.3089999999999999</v>
      </c>
      <c r="O3793" s="141" t="s">
        <v>2213</v>
      </c>
      <c r="P3793" s="136">
        <v>0.74099999999999999</v>
      </c>
      <c r="Q3793" s="136">
        <v>1.0109999999999999</v>
      </c>
      <c r="R3793" s="136">
        <v>1.012</v>
      </c>
      <c r="S3793" s="136">
        <v>0.11600000000000001</v>
      </c>
    </row>
    <row r="3794" spans="1:19" ht="11.25" thickBot="1" x14ac:dyDescent="0.2">
      <c r="A3794" s="112"/>
    </row>
    <row r="3795" spans="1:19" ht="11.25" thickBot="1" x14ac:dyDescent="0.2">
      <c r="A3795" s="106" t="s">
        <v>357</v>
      </c>
      <c r="B3795" s="106" t="s">
        <v>358</v>
      </c>
      <c r="C3795" s="130" t="s">
        <v>17</v>
      </c>
      <c r="D3795" s="130" t="s">
        <v>18</v>
      </c>
      <c r="E3795" s="131" t="s">
        <v>19</v>
      </c>
      <c r="F3795" s="131" t="s">
        <v>20</v>
      </c>
      <c r="G3795" s="130" t="s">
        <v>21</v>
      </c>
      <c r="H3795" s="130" t="s">
        <v>22</v>
      </c>
      <c r="I3795" s="130" t="s">
        <v>23</v>
      </c>
      <c r="J3795" s="130" t="s">
        <v>24</v>
      </c>
      <c r="K3795" s="131" t="s">
        <v>25</v>
      </c>
      <c r="L3795" s="131" t="s">
        <v>26</v>
      </c>
      <c r="M3795" s="130" t="s">
        <v>27</v>
      </c>
      <c r="N3795" s="130" t="s">
        <v>28</v>
      </c>
      <c r="O3795" s="130" t="s">
        <v>29</v>
      </c>
      <c r="P3795" s="130" t="s">
        <v>30</v>
      </c>
      <c r="Q3795" s="130" t="s">
        <v>31</v>
      </c>
      <c r="R3795" s="130" t="s">
        <v>32</v>
      </c>
      <c r="S3795" s="130" t="s">
        <v>33</v>
      </c>
    </row>
    <row r="3796" spans="1:19" ht="11.25" thickBot="1" x14ac:dyDescent="0.2">
      <c r="A3796" s="112"/>
      <c r="B3796" s="112"/>
      <c r="C3796" s="130" t="s">
        <v>111</v>
      </c>
      <c r="D3796" s="130" t="s">
        <v>111</v>
      </c>
      <c r="E3796" s="131" t="s">
        <v>111</v>
      </c>
      <c r="F3796" s="131" t="s">
        <v>111</v>
      </c>
      <c r="G3796" s="130" t="s">
        <v>111</v>
      </c>
      <c r="H3796" s="130" t="s">
        <v>111</v>
      </c>
      <c r="I3796" s="130" t="s">
        <v>111</v>
      </c>
      <c r="J3796" s="130" t="s">
        <v>111</v>
      </c>
      <c r="K3796" s="131" t="s">
        <v>111</v>
      </c>
      <c r="L3796" s="131" t="s">
        <v>111</v>
      </c>
      <c r="M3796" s="130" t="s">
        <v>111</v>
      </c>
      <c r="N3796" s="130" t="s">
        <v>111</v>
      </c>
      <c r="O3796" s="130" t="s">
        <v>111</v>
      </c>
      <c r="P3796" s="130" t="s">
        <v>111</v>
      </c>
      <c r="Q3796" s="130" t="s">
        <v>111</v>
      </c>
      <c r="R3796" s="130" t="s">
        <v>111</v>
      </c>
      <c r="S3796" s="130" t="s">
        <v>111</v>
      </c>
    </row>
    <row r="3797" spans="1:19" ht="11.25" thickBot="1" x14ac:dyDescent="0.2">
      <c r="A3797" s="107">
        <v>1</v>
      </c>
      <c r="B3797" s="132">
        <v>0.58156249999999998</v>
      </c>
      <c r="C3797" s="108">
        <v>18.89</v>
      </c>
      <c r="D3797" s="108">
        <v>1.389</v>
      </c>
      <c r="E3797" s="133">
        <v>1.09117</v>
      </c>
      <c r="F3797" s="133">
        <v>1.0116000000000001</v>
      </c>
      <c r="G3797" s="108">
        <v>0.307</v>
      </c>
      <c r="H3797" s="108">
        <v>20.22</v>
      </c>
      <c r="I3797" s="108">
        <v>12.97</v>
      </c>
      <c r="J3797" s="141" t="s">
        <v>2214</v>
      </c>
      <c r="K3797" s="133">
        <v>1.17255</v>
      </c>
      <c r="L3797" s="134" t="s">
        <v>2215</v>
      </c>
      <c r="M3797" s="108">
        <v>3.2000000000000001E-2</v>
      </c>
      <c r="N3797" s="108">
        <v>0.96799999999999997</v>
      </c>
      <c r="O3797" s="108">
        <v>2E-3</v>
      </c>
      <c r="P3797" s="108">
        <v>5.0000000000000001E-3</v>
      </c>
      <c r="Q3797" s="108">
        <v>6.0999999999999999E-2</v>
      </c>
      <c r="R3797" s="108">
        <v>0.42399999999999999</v>
      </c>
      <c r="S3797" s="108">
        <v>4.9000000000000002E-2</v>
      </c>
    </row>
    <row r="3798" spans="1:19" ht="11.25" thickBot="1" x14ac:dyDescent="0.2">
      <c r="A3798" s="112"/>
    </row>
    <row r="3799" spans="1:19" ht="11.25" thickBot="1" x14ac:dyDescent="0.2">
      <c r="A3799" s="107">
        <v>2</v>
      </c>
      <c r="B3799" s="132">
        <v>0.58173611111111112</v>
      </c>
      <c r="C3799" s="108">
        <v>18.809999999999999</v>
      </c>
      <c r="D3799" s="108">
        <v>1.401</v>
      </c>
      <c r="E3799" s="133">
        <v>1.1155999999999999</v>
      </c>
      <c r="F3799" s="133">
        <v>1.00898</v>
      </c>
      <c r="G3799" s="108">
        <v>0.19700000000000001</v>
      </c>
      <c r="H3799" s="108">
        <v>19.2</v>
      </c>
      <c r="I3799" s="108">
        <v>13.02</v>
      </c>
      <c r="J3799" s="141" t="s">
        <v>2216</v>
      </c>
      <c r="K3799" s="133">
        <v>1.18729</v>
      </c>
      <c r="L3799" s="134" t="s">
        <v>1697</v>
      </c>
      <c r="M3799" s="108">
        <v>3.3000000000000002E-2</v>
      </c>
      <c r="N3799" s="108">
        <v>0.98</v>
      </c>
      <c r="O3799" s="108">
        <v>1E-3</v>
      </c>
      <c r="P3799" s="108">
        <v>4.0000000000000001E-3</v>
      </c>
      <c r="Q3799" s="108">
        <v>0.06</v>
      </c>
      <c r="R3799" s="108">
        <v>0.42699999999999999</v>
      </c>
      <c r="S3799" s="108">
        <v>4.8000000000000001E-2</v>
      </c>
    </row>
    <row r="3800" spans="1:19" ht="11.25" thickBot="1" x14ac:dyDescent="0.2">
      <c r="A3800" s="112"/>
    </row>
    <row r="3801" spans="1:19" ht="11.25" thickBot="1" x14ac:dyDescent="0.2">
      <c r="A3801" s="107">
        <v>3</v>
      </c>
      <c r="B3801" s="132">
        <v>0.5819212962962963</v>
      </c>
      <c r="C3801" s="108">
        <v>18.940000000000001</v>
      </c>
      <c r="D3801" s="108">
        <v>1.401</v>
      </c>
      <c r="E3801" s="133">
        <v>1.1171599999999999</v>
      </c>
      <c r="F3801" s="133">
        <v>1.00404</v>
      </c>
      <c r="G3801" s="108">
        <v>0.12</v>
      </c>
      <c r="H3801" s="108">
        <v>20.29</v>
      </c>
      <c r="I3801" s="108">
        <v>13.09</v>
      </c>
      <c r="J3801" s="141" t="s">
        <v>2217</v>
      </c>
      <c r="K3801" s="133">
        <v>1.2035899999999999</v>
      </c>
      <c r="L3801" s="134" t="s">
        <v>2218</v>
      </c>
      <c r="M3801" s="108">
        <v>3.1E-2</v>
      </c>
      <c r="N3801" s="108">
        <v>0.998</v>
      </c>
      <c r="O3801" s="108">
        <v>1E-3</v>
      </c>
      <c r="P3801" s="108">
        <v>4.0000000000000001E-3</v>
      </c>
      <c r="Q3801" s="108">
        <v>6.2E-2</v>
      </c>
      <c r="R3801" s="108">
        <v>0.38300000000000001</v>
      </c>
      <c r="S3801" s="108">
        <v>0.05</v>
      </c>
    </row>
    <row r="3802" spans="1:19" ht="11.25" thickBot="1" x14ac:dyDescent="0.2">
      <c r="A3802" s="112"/>
    </row>
    <row r="3803" spans="1:19" ht="11.25" thickBot="1" x14ac:dyDescent="0.2">
      <c r="A3803" s="135" t="s">
        <v>362</v>
      </c>
      <c r="B3803" s="112"/>
      <c r="C3803" s="136">
        <v>18.88</v>
      </c>
      <c r="D3803" s="136">
        <v>1.397</v>
      </c>
      <c r="E3803" s="137">
        <v>1.10798</v>
      </c>
      <c r="F3803" s="137">
        <v>1.0082</v>
      </c>
      <c r="G3803" s="136">
        <v>0.20799999999999999</v>
      </c>
      <c r="H3803" s="136">
        <v>19.91</v>
      </c>
      <c r="I3803" s="136">
        <v>13.03</v>
      </c>
      <c r="J3803" s="141" t="s">
        <v>2219</v>
      </c>
      <c r="K3803" s="137">
        <v>1.18781</v>
      </c>
      <c r="L3803" s="134" t="s">
        <v>2220</v>
      </c>
      <c r="M3803" s="136">
        <v>3.2000000000000001E-2</v>
      </c>
      <c r="N3803" s="136">
        <v>0.98199999999999998</v>
      </c>
      <c r="O3803" s="136">
        <v>1E-3</v>
      </c>
      <c r="P3803" s="136">
        <v>4.0000000000000001E-3</v>
      </c>
      <c r="Q3803" s="136">
        <v>6.0999999999999999E-2</v>
      </c>
      <c r="R3803" s="136">
        <v>0.41099999999999998</v>
      </c>
      <c r="S3803" s="136">
        <v>4.9000000000000002E-2</v>
      </c>
    </row>
    <row r="3804" spans="1:19" ht="11.25" thickBot="1" x14ac:dyDescent="0.2">
      <c r="A3804" s="112"/>
    </row>
    <row r="3805" spans="1:19" ht="11.25" thickBot="1" x14ac:dyDescent="0.2">
      <c r="A3805" s="138" t="s">
        <v>364</v>
      </c>
      <c r="B3805" s="112"/>
      <c r="C3805" s="136">
        <v>6.4000000000000001E-2</v>
      </c>
      <c r="D3805" s="136">
        <v>7.0000000000000001E-3</v>
      </c>
      <c r="E3805" s="137">
        <v>1.4579999999999999E-2</v>
      </c>
      <c r="F3805" s="137">
        <v>3.8400000000000001E-3</v>
      </c>
      <c r="G3805" s="136">
        <v>9.4E-2</v>
      </c>
      <c r="H3805" s="136">
        <v>0.61</v>
      </c>
      <c r="I3805" s="136">
        <v>0.06</v>
      </c>
      <c r="J3805" s="141" t="s">
        <v>2221</v>
      </c>
      <c r="K3805" s="137">
        <v>1.5520000000000001E-2</v>
      </c>
      <c r="L3805" s="134" t="s">
        <v>2222</v>
      </c>
      <c r="M3805" s="136">
        <v>1E-3</v>
      </c>
      <c r="N3805" s="136">
        <v>1.6E-2</v>
      </c>
      <c r="O3805" s="136">
        <v>1E-3</v>
      </c>
      <c r="P3805" s="136">
        <v>0</v>
      </c>
      <c r="Q3805" s="136">
        <v>1E-3</v>
      </c>
      <c r="R3805" s="136">
        <v>2.4E-2</v>
      </c>
      <c r="S3805" s="136">
        <v>1E-3</v>
      </c>
    </row>
    <row r="3806" spans="1:19" ht="11.25" thickBot="1" x14ac:dyDescent="0.2">
      <c r="A3806" s="112"/>
    </row>
    <row r="3807" spans="1:19" ht="11.25" thickBot="1" x14ac:dyDescent="0.2">
      <c r="A3807" s="139" t="s">
        <v>366</v>
      </c>
      <c r="B3807" s="112"/>
      <c r="C3807" s="136">
        <v>0.33800000000000002</v>
      </c>
      <c r="D3807" s="136">
        <v>0.51500000000000001</v>
      </c>
      <c r="E3807" s="140">
        <v>1.3160000000000001</v>
      </c>
      <c r="F3807" s="140">
        <v>0.38100000000000001</v>
      </c>
      <c r="G3807" s="136">
        <v>45.1</v>
      </c>
      <c r="H3807" s="136">
        <v>3.0659999999999998</v>
      </c>
      <c r="I3807" s="136">
        <v>0.46400000000000002</v>
      </c>
      <c r="J3807" s="141" t="s">
        <v>2223</v>
      </c>
      <c r="K3807" s="140">
        <v>1.3069999999999999</v>
      </c>
      <c r="L3807" s="134" t="s">
        <v>621</v>
      </c>
      <c r="M3807" s="136">
        <v>3.1480000000000001</v>
      </c>
      <c r="N3807" s="136">
        <v>1.58</v>
      </c>
      <c r="O3807" s="136">
        <v>48.45</v>
      </c>
      <c r="P3807" s="136">
        <v>7.601</v>
      </c>
      <c r="Q3807" s="136">
        <v>1.5669999999999999</v>
      </c>
      <c r="R3807" s="136">
        <v>5.9009999999999998</v>
      </c>
      <c r="S3807" s="136">
        <v>2.2589999999999999</v>
      </c>
    </row>
    <row r="3808" spans="1:19" ht="11.25" thickBot="1" x14ac:dyDescent="0.2">
      <c r="A3808" s="112"/>
    </row>
    <row r="3809" spans="1:19" ht="11.25" thickBot="1" x14ac:dyDescent="0.2">
      <c r="A3809" s="106" t="s">
        <v>357</v>
      </c>
      <c r="B3809" s="106" t="s">
        <v>358</v>
      </c>
      <c r="C3809" s="131" t="s">
        <v>34</v>
      </c>
      <c r="D3809" s="131" t="s">
        <v>35</v>
      </c>
      <c r="E3809" s="130" t="s">
        <v>36</v>
      </c>
      <c r="F3809" s="130" t="s">
        <v>37</v>
      </c>
      <c r="G3809" s="130" t="s">
        <v>38</v>
      </c>
      <c r="H3809" s="130" t="s">
        <v>39</v>
      </c>
      <c r="I3809" s="130" t="s">
        <v>40</v>
      </c>
      <c r="J3809" s="130" t="s">
        <v>41</v>
      </c>
      <c r="K3809" s="130" t="s">
        <v>42</v>
      </c>
      <c r="L3809" s="130" t="s">
        <v>43</v>
      </c>
      <c r="M3809" s="130" t="s">
        <v>44</v>
      </c>
      <c r="N3809" s="130" t="s">
        <v>45</v>
      </c>
      <c r="O3809" s="130" t="s">
        <v>46</v>
      </c>
      <c r="P3809" s="130" t="s">
        <v>47</v>
      </c>
      <c r="Q3809" s="130" t="s">
        <v>48</v>
      </c>
      <c r="R3809" s="130" t="s">
        <v>49</v>
      </c>
      <c r="S3809" s="130" t="s">
        <v>50</v>
      </c>
    </row>
    <row r="3810" spans="1:19" ht="11.25" thickBot="1" x14ac:dyDescent="0.2">
      <c r="A3810" s="112"/>
      <c r="B3810" s="112"/>
      <c r="C3810" s="131" t="s">
        <v>111</v>
      </c>
      <c r="D3810" s="131" t="s">
        <v>111</v>
      </c>
      <c r="E3810" s="130" t="s">
        <v>111</v>
      </c>
      <c r="F3810" s="130" t="s">
        <v>111</v>
      </c>
      <c r="G3810" s="130" t="s">
        <v>111</v>
      </c>
      <c r="H3810" s="130" t="s">
        <v>111</v>
      </c>
      <c r="I3810" s="130" t="s">
        <v>111</v>
      </c>
      <c r="J3810" s="130" t="s">
        <v>111</v>
      </c>
      <c r="K3810" s="130" t="s">
        <v>111</v>
      </c>
      <c r="L3810" s="130" t="s">
        <v>111</v>
      </c>
      <c r="M3810" s="130" t="s">
        <v>111</v>
      </c>
      <c r="N3810" s="130" t="s">
        <v>111</v>
      </c>
      <c r="O3810" s="130" t="s">
        <v>111</v>
      </c>
      <c r="P3810" s="130" t="s">
        <v>111</v>
      </c>
      <c r="Q3810" s="130" t="s">
        <v>111</v>
      </c>
      <c r="R3810" s="130" t="s">
        <v>111</v>
      </c>
      <c r="S3810" s="130" t="s">
        <v>111</v>
      </c>
    </row>
    <row r="3811" spans="1:19" ht="11.25" thickBot="1" x14ac:dyDescent="0.2">
      <c r="A3811" s="107">
        <v>1</v>
      </c>
      <c r="B3811" s="132">
        <v>0.58156249999999998</v>
      </c>
      <c r="C3811" s="133">
        <v>1.08043</v>
      </c>
      <c r="D3811" s="134" t="s">
        <v>2224</v>
      </c>
      <c r="E3811" s="108">
        <v>1.8620000000000001</v>
      </c>
      <c r="F3811" s="108">
        <v>0.03</v>
      </c>
      <c r="G3811" s="108">
        <v>0</v>
      </c>
      <c r="H3811" s="108">
        <v>0.115</v>
      </c>
      <c r="I3811" s="108">
        <v>35.74</v>
      </c>
      <c r="J3811" s="108">
        <v>35.65</v>
      </c>
      <c r="K3811" s="108">
        <v>0.253</v>
      </c>
      <c r="L3811" s="108">
        <v>0.497</v>
      </c>
      <c r="M3811" s="108">
        <v>6.0999999999999999E-2</v>
      </c>
      <c r="N3811" s="108">
        <v>0.23200000000000001</v>
      </c>
      <c r="O3811" s="108">
        <v>4.7E-2</v>
      </c>
      <c r="P3811" s="108">
        <v>1.4999999999999999E-2</v>
      </c>
      <c r="Q3811" s="108">
        <v>4.1000000000000002E-2</v>
      </c>
      <c r="R3811" s="108">
        <v>6.0000000000000001E-3</v>
      </c>
      <c r="S3811" s="108">
        <v>2.9000000000000001E-2</v>
      </c>
    </row>
    <row r="3812" spans="1:19" ht="11.25" thickBot="1" x14ac:dyDescent="0.2">
      <c r="A3812" s="112"/>
    </row>
    <row r="3813" spans="1:19" ht="11.25" thickBot="1" x14ac:dyDescent="0.2">
      <c r="A3813" s="107">
        <v>2</v>
      </c>
      <c r="B3813" s="132">
        <v>0.58173611111111112</v>
      </c>
      <c r="C3813" s="133">
        <v>1.0949899999999999</v>
      </c>
      <c r="D3813" s="134" t="s">
        <v>2225</v>
      </c>
      <c r="E3813" s="108">
        <v>2.069</v>
      </c>
      <c r="F3813" s="108">
        <v>3.1E-2</v>
      </c>
      <c r="G3813" s="108">
        <v>0</v>
      </c>
      <c r="H3813" s="108">
        <v>0.11799999999999999</v>
      </c>
      <c r="I3813" s="108">
        <v>35.770000000000003</v>
      </c>
      <c r="J3813" s="108">
        <v>35.93</v>
      </c>
      <c r="K3813" s="108">
        <v>0.26200000000000001</v>
      </c>
      <c r="L3813" s="108">
        <v>0.48899999999999999</v>
      </c>
      <c r="M3813" s="108">
        <v>0.06</v>
      </c>
      <c r="N3813" s="108">
        <v>0.22700000000000001</v>
      </c>
      <c r="O3813" s="108">
        <v>4.5999999999999999E-2</v>
      </c>
      <c r="P3813" s="108">
        <v>1.4E-2</v>
      </c>
      <c r="Q3813" s="108">
        <v>4.2000000000000003E-2</v>
      </c>
      <c r="R3813" s="108">
        <v>6.0000000000000001E-3</v>
      </c>
      <c r="S3813" s="108">
        <v>3.2000000000000001E-2</v>
      </c>
    </row>
    <row r="3814" spans="1:19" ht="11.25" thickBot="1" x14ac:dyDescent="0.2">
      <c r="A3814" s="112"/>
    </row>
    <row r="3815" spans="1:19" ht="11.25" thickBot="1" x14ac:dyDescent="0.2">
      <c r="A3815" s="107">
        <v>3</v>
      </c>
      <c r="B3815" s="132">
        <v>0.5819212962962963</v>
      </c>
      <c r="C3815" s="133">
        <v>1.1076900000000001</v>
      </c>
      <c r="D3815" s="134" t="s">
        <v>2226</v>
      </c>
      <c r="E3815" s="108">
        <v>1.944</v>
      </c>
      <c r="F3815" s="108">
        <v>3.7999999999999999E-2</v>
      </c>
      <c r="G3815" s="108">
        <v>4.0000000000000001E-3</v>
      </c>
      <c r="H3815" s="108">
        <v>0.11700000000000001</v>
      </c>
      <c r="I3815" s="108">
        <v>36.22</v>
      </c>
      <c r="J3815" s="108">
        <v>36.229999999999997</v>
      </c>
      <c r="K3815" s="108">
        <v>0.26300000000000001</v>
      </c>
      <c r="L3815" s="108">
        <v>0.501</v>
      </c>
      <c r="M3815" s="108">
        <v>0.06</v>
      </c>
      <c r="N3815" s="108">
        <v>0.22700000000000001</v>
      </c>
      <c r="O3815" s="108">
        <v>5.1999999999999998E-2</v>
      </c>
      <c r="P3815" s="108">
        <v>1.4E-2</v>
      </c>
      <c r="Q3815" s="108">
        <v>0.04</v>
      </c>
      <c r="R3815" s="108">
        <v>6.0000000000000001E-3</v>
      </c>
      <c r="S3815" s="108">
        <v>2.9000000000000001E-2</v>
      </c>
    </row>
    <row r="3816" spans="1:19" ht="11.25" thickBot="1" x14ac:dyDescent="0.2">
      <c r="A3816" s="112"/>
    </row>
    <row r="3817" spans="1:19" ht="11.25" thickBot="1" x14ac:dyDescent="0.2">
      <c r="A3817" s="135" t="s">
        <v>362</v>
      </c>
      <c r="B3817" s="112"/>
      <c r="C3817" s="137">
        <v>1.0943700000000001</v>
      </c>
      <c r="D3817" s="134" t="s">
        <v>2227</v>
      </c>
      <c r="E3817" s="136">
        <v>1.958</v>
      </c>
      <c r="F3817" s="136">
        <v>3.3000000000000002E-2</v>
      </c>
      <c r="G3817" s="136">
        <v>1E-3</v>
      </c>
      <c r="H3817" s="136">
        <v>0.11700000000000001</v>
      </c>
      <c r="I3817" s="136">
        <v>35.909999999999997</v>
      </c>
      <c r="J3817" s="136">
        <v>35.94</v>
      </c>
      <c r="K3817" s="136">
        <v>0.25900000000000001</v>
      </c>
      <c r="L3817" s="136">
        <v>0.496</v>
      </c>
      <c r="M3817" s="136">
        <v>0.06</v>
      </c>
      <c r="N3817" s="136">
        <v>0.22900000000000001</v>
      </c>
      <c r="O3817" s="136">
        <v>4.8000000000000001E-2</v>
      </c>
      <c r="P3817" s="136">
        <v>1.4E-2</v>
      </c>
      <c r="Q3817" s="136">
        <v>4.1000000000000002E-2</v>
      </c>
      <c r="R3817" s="136">
        <v>6.0000000000000001E-3</v>
      </c>
      <c r="S3817" s="136">
        <v>0.03</v>
      </c>
    </row>
    <row r="3818" spans="1:19" ht="11.25" thickBot="1" x14ac:dyDescent="0.2">
      <c r="A3818" s="112"/>
    </row>
    <row r="3819" spans="1:19" ht="11.25" thickBot="1" x14ac:dyDescent="0.2">
      <c r="A3819" s="138" t="s">
        <v>364</v>
      </c>
      <c r="B3819" s="112"/>
      <c r="C3819" s="137">
        <v>1.3639999999999999E-2</v>
      </c>
      <c r="D3819" s="134" t="s">
        <v>2228</v>
      </c>
      <c r="E3819" s="136">
        <v>0.105</v>
      </c>
      <c r="F3819" s="136">
        <v>4.0000000000000001E-3</v>
      </c>
      <c r="G3819" s="136">
        <v>2E-3</v>
      </c>
      <c r="H3819" s="136">
        <v>1E-3</v>
      </c>
      <c r="I3819" s="136">
        <v>0.27</v>
      </c>
      <c r="J3819" s="136">
        <v>0.28599999999999998</v>
      </c>
      <c r="K3819" s="136">
        <v>6.0000000000000001E-3</v>
      </c>
      <c r="L3819" s="136">
        <v>6.0000000000000001E-3</v>
      </c>
      <c r="M3819" s="136">
        <v>0</v>
      </c>
      <c r="N3819" s="136">
        <v>3.0000000000000001E-3</v>
      </c>
      <c r="O3819" s="136">
        <v>3.0000000000000001E-3</v>
      </c>
      <c r="P3819" s="136">
        <v>1E-3</v>
      </c>
      <c r="Q3819" s="136">
        <v>1E-3</v>
      </c>
      <c r="R3819" s="136">
        <v>0</v>
      </c>
      <c r="S3819" s="136">
        <v>1E-3</v>
      </c>
    </row>
    <row r="3820" spans="1:19" ht="11.25" thickBot="1" x14ac:dyDescent="0.2">
      <c r="A3820" s="112"/>
    </row>
    <row r="3821" spans="1:19" ht="11.25" thickBot="1" x14ac:dyDescent="0.2">
      <c r="A3821" s="139" t="s">
        <v>366</v>
      </c>
      <c r="B3821" s="112"/>
      <c r="C3821" s="140">
        <v>1.246</v>
      </c>
      <c r="D3821" s="134" t="s">
        <v>561</v>
      </c>
      <c r="E3821" s="136">
        <v>5.3449999999999998</v>
      </c>
      <c r="F3821" s="136">
        <v>11.82</v>
      </c>
      <c r="G3821" s="136">
        <v>186</v>
      </c>
      <c r="H3821" s="136">
        <v>1.2490000000000001</v>
      </c>
      <c r="I3821" s="136">
        <v>0.751</v>
      </c>
      <c r="J3821" s="136">
        <v>0.79700000000000004</v>
      </c>
      <c r="K3821" s="136">
        <v>2.2999999999999998</v>
      </c>
      <c r="L3821" s="136">
        <v>1.222</v>
      </c>
      <c r="M3821" s="136">
        <v>0.40200000000000002</v>
      </c>
      <c r="N3821" s="136">
        <v>1.3839999999999999</v>
      </c>
      <c r="O3821" s="136">
        <v>6.431</v>
      </c>
      <c r="P3821" s="136">
        <v>4.8739999999999997</v>
      </c>
      <c r="Q3821" s="136">
        <v>2.4140000000000001</v>
      </c>
      <c r="R3821" s="136">
        <v>2.1480000000000001</v>
      </c>
      <c r="S3821" s="136">
        <v>4.8040000000000003</v>
      </c>
    </row>
    <row r="3822" spans="1:19" ht="11.25" thickBot="1" x14ac:dyDescent="0.2">
      <c r="A3822" s="112"/>
    </row>
    <row r="3823" spans="1:19" ht="11.25" thickBot="1" x14ac:dyDescent="0.2">
      <c r="A3823" s="106" t="s">
        <v>357</v>
      </c>
      <c r="B3823" s="106" t="s">
        <v>358</v>
      </c>
      <c r="C3823" s="130" t="s">
        <v>51</v>
      </c>
      <c r="D3823" s="130" t="s">
        <v>52</v>
      </c>
      <c r="E3823" s="130" t="s">
        <v>53</v>
      </c>
      <c r="F3823" s="130" t="s">
        <v>54</v>
      </c>
      <c r="G3823" s="130" t="s">
        <v>55</v>
      </c>
      <c r="H3823" s="130" t="s">
        <v>56</v>
      </c>
      <c r="I3823" s="130" t="s">
        <v>57</v>
      </c>
      <c r="J3823" s="130" t="s">
        <v>58</v>
      </c>
      <c r="K3823" s="130" t="s">
        <v>59</v>
      </c>
      <c r="L3823" s="130" t="s">
        <v>60</v>
      </c>
      <c r="M3823" s="130" t="s">
        <v>61</v>
      </c>
      <c r="N3823" s="130" t="s">
        <v>62</v>
      </c>
      <c r="O3823" s="130" t="s">
        <v>63</v>
      </c>
      <c r="P3823" s="130" t="s">
        <v>64</v>
      </c>
      <c r="Q3823" s="131" t="s">
        <v>65</v>
      </c>
      <c r="R3823" s="131" t="s">
        <v>66</v>
      </c>
      <c r="S3823" s="130" t="s">
        <v>67</v>
      </c>
    </row>
    <row r="3824" spans="1:19" ht="11.25" thickBot="1" x14ac:dyDescent="0.2">
      <c r="A3824" s="112"/>
      <c r="B3824" s="112"/>
      <c r="C3824" s="130" t="s">
        <v>111</v>
      </c>
      <c r="D3824" s="130" t="s">
        <v>111</v>
      </c>
      <c r="E3824" s="130" t="s">
        <v>111</v>
      </c>
      <c r="F3824" s="130" t="s">
        <v>111</v>
      </c>
      <c r="G3824" s="130" t="s">
        <v>111</v>
      </c>
      <c r="H3824" s="130" t="s">
        <v>111</v>
      </c>
      <c r="I3824" s="130" t="s">
        <v>111</v>
      </c>
      <c r="J3824" s="130" t="s">
        <v>111</v>
      </c>
      <c r="K3824" s="130" t="s">
        <v>111</v>
      </c>
      <c r="L3824" s="130" t="s">
        <v>111</v>
      </c>
      <c r="M3824" s="130" t="s">
        <v>111</v>
      </c>
      <c r="N3824" s="130" t="s">
        <v>111</v>
      </c>
      <c r="O3824" s="130" t="s">
        <v>111</v>
      </c>
      <c r="P3824" s="130" t="s">
        <v>111</v>
      </c>
      <c r="Q3824" s="131" t="s">
        <v>111</v>
      </c>
      <c r="R3824" s="131" t="s">
        <v>111</v>
      </c>
      <c r="S3824" s="130" t="s">
        <v>111</v>
      </c>
    </row>
    <row r="3825" spans="1:19" ht="11.25" thickBot="1" x14ac:dyDescent="0.2">
      <c r="A3825" s="107">
        <v>1</v>
      </c>
      <c r="B3825" s="132">
        <v>0.58156249999999998</v>
      </c>
      <c r="C3825" s="108">
        <v>5.0000000000000001E-3</v>
      </c>
      <c r="D3825" s="108">
        <v>1.4E-2</v>
      </c>
      <c r="E3825" s="108">
        <v>2E-3</v>
      </c>
      <c r="F3825" s="108">
        <v>1.2999999999999999E-2</v>
      </c>
      <c r="G3825" s="108">
        <v>2E-3</v>
      </c>
      <c r="H3825" s="108">
        <v>3.0000000000000001E-3</v>
      </c>
      <c r="I3825" s="108">
        <v>0.11600000000000001</v>
      </c>
      <c r="J3825" s="108">
        <v>0.17299999999999999</v>
      </c>
      <c r="K3825" s="108">
        <v>0.17499999999999999</v>
      </c>
      <c r="L3825" s="108">
        <v>0</v>
      </c>
      <c r="M3825" s="108">
        <v>0</v>
      </c>
      <c r="N3825" s="108">
        <v>0.129</v>
      </c>
      <c r="O3825" s="108">
        <v>5.0000000000000001E-3</v>
      </c>
      <c r="P3825" s="108">
        <v>1.117</v>
      </c>
      <c r="Q3825" s="133">
        <v>0.97796000000000005</v>
      </c>
      <c r="R3825" s="134" t="s">
        <v>2229</v>
      </c>
      <c r="S3825" s="108">
        <v>7.8E-2</v>
      </c>
    </row>
    <row r="3826" spans="1:19" ht="11.25" thickBot="1" x14ac:dyDescent="0.2">
      <c r="A3826" s="112"/>
    </row>
    <row r="3827" spans="1:19" ht="11.25" thickBot="1" x14ac:dyDescent="0.2">
      <c r="A3827" s="107">
        <v>2</v>
      </c>
      <c r="B3827" s="132">
        <v>0.58173611111111112</v>
      </c>
      <c r="C3827" s="108">
        <v>5.0000000000000001E-3</v>
      </c>
      <c r="D3827" s="108">
        <v>1.6E-2</v>
      </c>
      <c r="E3827" s="108">
        <v>2E-3</v>
      </c>
      <c r="F3827" s="108">
        <v>1.2E-2</v>
      </c>
      <c r="G3827" s="108">
        <v>2E-3</v>
      </c>
      <c r="H3827" s="108">
        <v>2E-3</v>
      </c>
      <c r="I3827" s="108">
        <v>0.114</v>
      </c>
      <c r="J3827" s="108">
        <v>0.17499999999999999</v>
      </c>
      <c r="K3827" s="108">
        <v>0.17199999999999999</v>
      </c>
      <c r="L3827" s="108">
        <v>0</v>
      </c>
      <c r="M3827" s="108">
        <v>0</v>
      </c>
      <c r="N3827" s="108">
        <v>0.13300000000000001</v>
      </c>
      <c r="O3827" s="108">
        <v>5.0000000000000001E-3</v>
      </c>
      <c r="P3827" s="108">
        <v>1.1160000000000001</v>
      </c>
      <c r="Q3827" s="133">
        <v>0.99082000000000003</v>
      </c>
      <c r="R3827" s="134" t="s">
        <v>2230</v>
      </c>
      <c r="S3827" s="108">
        <v>8.5000000000000006E-2</v>
      </c>
    </row>
    <row r="3828" spans="1:19" ht="11.25" thickBot="1" x14ac:dyDescent="0.2">
      <c r="A3828" s="112"/>
    </row>
    <row r="3829" spans="1:19" ht="11.25" thickBot="1" x14ac:dyDescent="0.2">
      <c r="A3829" s="107">
        <v>3</v>
      </c>
      <c r="B3829" s="132">
        <v>0.5819212962962963</v>
      </c>
      <c r="C3829" s="108">
        <v>6.0000000000000001E-3</v>
      </c>
      <c r="D3829" s="108">
        <v>1.2999999999999999E-2</v>
      </c>
      <c r="E3829" s="108">
        <v>2E-3</v>
      </c>
      <c r="F3829" s="108">
        <v>1.2999999999999999E-2</v>
      </c>
      <c r="G3829" s="108">
        <v>2E-3</v>
      </c>
      <c r="H3829" s="108">
        <v>2E-3</v>
      </c>
      <c r="I3829" s="108">
        <v>0.11899999999999999</v>
      </c>
      <c r="J3829" s="108">
        <v>0.16900000000000001</v>
      </c>
      <c r="K3829" s="108">
        <v>0.17599999999999999</v>
      </c>
      <c r="L3829" s="108">
        <v>0</v>
      </c>
      <c r="M3829" s="108">
        <v>0</v>
      </c>
      <c r="N3829" s="108">
        <v>0.13300000000000001</v>
      </c>
      <c r="O3829" s="108">
        <v>5.0000000000000001E-3</v>
      </c>
      <c r="P3829" s="108">
        <v>1.1259999999999999</v>
      </c>
      <c r="Q3829" s="133">
        <v>1.00231</v>
      </c>
      <c r="R3829" s="134" t="s">
        <v>2231</v>
      </c>
      <c r="S3829" s="108">
        <v>7.9000000000000001E-2</v>
      </c>
    </row>
    <row r="3830" spans="1:19" ht="11.25" thickBot="1" x14ac:dyDescent="0.2">
      <c r="A3830" s="112"/>
    </row>
    <row r="3831" spans="1:19" ht="11.25" thickBot="1" x14ac:dyDescent="0.2">
      <c r="A3831" s="135" t="s">
        <v>362</v>
      </c>
      <c r="B3831" s="112"/>
      <c r="C3831" s="136">
        <v>5.0000000000000001E-3</v>
      </c>
      <c r="D3831" s="136">
        <v>1.4E-2</v>
      </c>
      <c r="E3831" s="136">
        <v>2E-3</v>
      </c>
      <c r="F3831" s="136">
        <v>1.2E-2</v>
      </c>
      <c r="G3831" s="136">
        <v>2E-3</v>
      </c>
      <c r="H3831" s="136">
        <v>2E-3</v>
      </c>
      <c r="I3831" s="136">
        <v>0.11600000000000001</v>
      </c>
      <c r="J3831" s="136">
        <v>0.17199999999999999</v>
      </c>
      <c r="K3831" s="136">
        <v>0.17399999999999999</v>
      </c>
      <c r="L3831" s="136">
        <v>0</v>
      </c>
      <c r="M3831" s="136">
        <v>0</v>
      </c>
      <c r="N3831" s="136">
        <v>0.13100000000000001</v>
      </c>
      <c r="O3831" s="136">
        <v>5.0000000000000001E-3</v>
      </c>
      <c r="P3831" s="136">
        <v>1.1200000000000001</v>
      </c>
      <c r="Q3831" s="137">
        <v>0.99036000000000002</v>
      </c>
      <c r="R3831" s="134" t="s">
        <v>2232</v>
      </c>
      <c r="S3831" s="136">
        <v>8.1000000000000003E-2</v>
      </c>
    </row>
    <row r="3832" spans="1:19" ht="11.25" thickBot="1" x14ac:dyDescent="0.2">
      <c r="A3832" s="112"/>
    </row>
    <row r="3833" spans="1:19" ht="11.25" thickBot="1" x14ac:dyDescent="0.2">
      <c r="A3833" s="138" t="s">
        <v>364</v>
      </c>
      <c r="B3833" s="112"/>
      <c r="C3833" s="136">
        <v>0</v>
      </c>
      <c r="D3833" s="136">
        <v>2E-3</v>
      </c>
      <c r="E3833" s="136">
        <v>0</v>
      </c>
      <c r="F3833" s="136">
        <v>0</v>
      </c>
      <c r="G3833" s="136">
        <v>0</v>
      </c>
      <c r="H3833" s="136">
        <v>1E-3</v>
      </c>
      <c r="I3833" s="136">
        <v>2E-3</v>
      </c>
      <c r="J3833" s="136">
        <v>3.0000000000000001E-3</v>
      </c>
      <c r="K3833" s="136">
        <v>2E-3</v>
      </c>
      <c r="L3833" s="136">
        <v>0</v>
      </c>
      <c r="M3833" s="136">
        <v>0</v>
      </c>
      <c r="N3833" s="136">
        <v>2E-3</v>
      </c>
      <c r="O3833" s="136">
        <v>0</v>
      </c>
      <c r="P3833" s="136">
        <v>5.0000000000000001E-3</v>
      </c>
      <c r="Q3833" s="137">
        <v>1.218E-2</v>
      </c>
      <c r="R3833" s="134" t="s">
        <v>2233</v>
      </c>
      <c r="S3833" s="136">
        <v>3.0000000000000001E-3</v>
      </c>
    </row>
    <row r="3834" spans="1:19" ht="11.25" thickBot="1" x14ac:dyDescent="0.2">
      <c r="A3834" s="112"/>
    </row>
    <row r="3835" spans="1:19" ht="11.25" thickBot="1" x14ac:dyDescent="0.2">
      <c r="A3835" s="139" t="s">
        <v>366</v>
      </c>
      <c r="B3835" s="112"/>
      <c r="C3835" s="136">
        <v>7.7939999999999996</v>
      </c>
      <c r="D3835" s="136">
        <v>12.87</v>
      </c>
      <c r="E3835" s="136">
        <v>8.3079999999999998</v>
      </c>
      <c r="F3835" s="136">
        <v>3.67</v>
      </c>
      <c r="G3835" s="136">
        <v>4.2039999999999997</v>
      </c>
      <c r="H3835" s="136">
        <v>27.52</v>
      </c>
      <c r="I3835" s="136">
        <v>1.9390000000000001</v>
      </c>
      <c r="J3835" s="136">
        <v>1.546</v>
      </c>
      <c r="K3835" s="136">
        <v>1.351</v>
      </c>
      <c r="L3835" s="136">
        <v>18.39</v>
      </c>
      <c r="M3835" s="136">
        <v>200.6</v>
      </c>
      <c r="N3835" s="136">
        <v>1.746</v>
      </c>
      <c r="O3835" s="136">
        <v>2.87</v>
      </c>
      <c r="P3835" s="136">
        <v>0.48799999999999999</v>
      </c>
      <c r="Q3835" s="140">
        <v>1.23</v>
      </c>
      <c r="R3835" s="134" t="s">
        <v>2234</v>
      </c>
      <c r="S3835" s="136">
        <v>4.28</v>
      </c>
    </row>
    <row r="3836" spans="1:19" ht="11.25" thickBot="1" x14ac:dyDescent="0.2">
      <c r="A3836" s="112"/>
    </row>
    <row r="3837" spans="1:19" ht="11.25" thickBot="1" x14ac:dyDescent="0.2">
      <c r="A3837" s="106" t="s">
        <v>357</v>
      </c>
      <c r="B3837" s="106" t="s">
        <v>358</v>
      </c>
      <c r="C3837" s="130" t="s">
        <v>68</v>
      </c>
    </row>
    <row r="3838" spans="1:19" ht="11.25" thickBot="1" x14ac:dyDescent="0.2">
      <c r="A3838" s="112"/>
      <c r="B3838" s="112"/>
      <c r="C3838" s="130" t="s">
        <v>111</v>
      </c>
    </row>
    <row r="3839" spans="1:19" ht="11.25" thickBot="1" x14ac:dyDescent="0.2">
      <c r="A3839" s="107">
        <v>1</v>
      </c>
      <c r="B3839" s="132">
        <v>0.58156249999999998</v>
      </c>
      <c r="C3839" s="108">
        <v>1.4E-2</v>
      </c>
    </row>
    <row r="3840" spans="1:19" ht="11.25" thickBot="1" x14ac:dyDescent="0.2">
      <c r="A3840" s="112"/>
    </row>
    <row r="3841" spans="1:19" ht="11.25" thickBot="1" x14ac:dyDescent="0.2">
      <c r="A3841" s="107">
        <v>2</v>
      </c>
      <c r="B3841" s="132">
        <v>0.58173611111111112</v>
      </c>
      <c r="C3841" s="108">
        <v>1.4E-2</v>
      </c>
    </row>
    <row r="3842" spans="1:19" ht="11.25" thickBot="1" x14ac:dyDescent="0.2">
      <c r="A3842" s="112"/>
    </row>
    <row r="3843" spans="1:19" ht="11.25" thickBot="1" x14ac:dyDescent="0.2">
      <c r="A3843" s="107">
        <v>3</v>
      </c>
      <c r="B3843" s="132">
        <v>0.5819212962962963</v>
      </c>
      <c r="C3843" s="108">
        <v>1.4999999999999999E-2</v>
      </c>
    </row>
    <row r="3844" spans="1:19" ht="11.25" thickBot="1" x14ac:dyDescent="0.2">
      <c r="A3844" s="112"/>
    </row>
    <row r="3845" spans="1:19" ht="11.25" thickBot="1" x14ac:dyDescent="0.2">
      <c r="A3845" s="135" t="s">
        <v>362</v>
      </c>
      <c r="B3845" s="112"/>
      <c r="C3845" s="136">
        <v>1.4E-2</v>
      </c>
    </row>
    <row r="3846" spans="1:19" ht="11.25" thickBot="1" x14ac:dyDescent="0.2">
      <c r="A3846" s="112"/>
    </row>
    <row r="3847" spans="1:19" ht="11.25" thickBot="1" x14ac:dyDescent="0.2">
      <c r="A3847" s="138" t="s">
        <v>364</v>
      </c>
      <c r="B3847" s="112"/>
      <c r="C3847" s="136">
        <v>1E-3</v>
      </c>
    </row>
    <row r="3848" spans="1:19" ht="11.25" thickBot="1" x14ac:dyDescent="0.2">
      <c r="A3848" s="112"/>
    </row>
    <row r="3849" spans="1:19" ht="11.25" thickBot="1" x14ac:dyDescent="0.2">
      <c r="A3849" s="139" t="s">
        <v>366</v>
      </c>
      <c r="B3849" s="112"/>
      <c r="C3849" s="136">
        <v>5.5919999999999996</v>
      </c>
    </row>
    <row r="3850" spans="1:19" ht="10.5" x14ac:dyDescent="0.15">
      <c r="A3850" s="112"/>
    </row>
    <row r="3851" spans="1:19" x14ac:dyDescent="0.15">
      <c r="A3851" s="129"/>
      <c r="B3851" s="86" t="s">
        <v>2235</v>
      </c>
    </row>
    <row r="3852" spans="1:19" ht="9.75" thickBot="1" x14ac:dyDescent="0.2">
      <c r="A3852" s="81" t="s">
        <v>356</v>
      </c>
    </row>
    <row r="3853" spans="1:19" ht="11.25" thickBot="1" x14ac:dyDescent="0.2">
      <c r="A3853" s="106" t="s">
        <v>357</v>
      </c>
      <c r="B3853" s="106" t="s">
        <v>358</v>
      </c>
      <c r="C3853" s="130" t="s">
        <v>0</v>
      </c>
      <c r="D3853" s="130" t="s">
        <v>1</v>
      </c>
      <c r="E3853" s="130" t="s">
        <v>2</v>
      </c>
      <c r="F3853" s="130" t="s">
        <v>3</v>
      </c>
      <c r="G3853" s="130" t="s">
        <v>4</v>
      </c>
      <c r="H3853" s="130" t="s">
        <v>5</v>
      </c>
      <c r="I3853" s="131" t="s">
        <v>6</v>
      </c>
      <c r="J3853" s="131" t="s">
        <v>7</v>
      </c>
      <c r="K3853" s="130" t="s">
        <v>8</v>
      </c>
      <c r="L3853" s="130" t="s">
        <v>9</v>
      </c>
      <c r="M3853" s="130" t="s">
        <v>10</v>
      </c>
      <c r="N3853" s="130" t="s">
        <v>11</v>
      </c>
      <c r="O3853" s="130" t="s">
        <v>12</v>
      </c>
      <c r="P3853" s="130" t="s">
        <v>13</v>
      </c>
      <c r="Q3853" s="130" t="s">
        <v>14</v>
      </c>
      <c r="R3853" s="130" t="s">
        <v>15</v>
      </c>
      <c r="S3853" s="130" t="s">
        <v>16</v>
      </c>
    </row>
    <row r="3854" spans="1:19" ht="11.25" thickBot="1" x14ac:dyDescent="0.2">
      <c r="A3854" s="112"/>
      <c r="B3854" s="112"/>
      <c r="C3854" s="130" t="s">
        <v>111</v>
      </c>
      <c r="D3854" s="130" t="s">
        <v>111</v>
      </c>
      <c r="E3854" s="130" t="s">
        <v>111</v>
      </c>
      <c r="F3854" s="130" t="s">
        <v>111</v>
      </c>
      <c r="G3854" s="130" t="s">
        <v>111</v>
      </c>
      <c r="H3854" s="130" t="s">
        <v>111</v>
      </c>
      <c r="I3854" s="131" t="s">
        <v>111</v>
      </c>
      <c r="J3854" s="131" t="s">
        <v>111</v>
      </c>
      <c r="K3854" s="130" t="s">
        <v>111</v>
      </c>
      <c r="L3854" s="130" t="s">
        <v>111</v>
      </c>
      <c r="M3854" s="130" t="s">
        <v>111</v>
      </c>
      <c r="N3854" s="130" t="s">
        <v>111</v>
      </c>
      <c r="O3854" s="130" t="s">
        <v>111</v>
      </c>
      <c r="P3854" s="130" t="s">
        <v>111</v>
      </c>
      <c r="Q3854" s="130" t="s">
        <v>111</v>
      </c>
      <c r="R3854" s="130" t="s">
        <v>111</v>
      </c>
      <c r="S3854" s="130" t="s">
        <v>111</v>
      </c>
    </row>
    <row r="3855" spans="1:19" ht="11.25" thickBot="1" x14ac:dyDescent="0.2">
      <c r="A3855" s="107">
        <v>1</v>
      </c>
      <c r="B3855" s="132">
        <v>0.58672453703703698</v>
      </c>
      <c r="C3855" s="141" t="s">
        <v>2236</v>
      </c>
      <c r="D3855" s="141" t="s">
        <v>2237</v>
      </c>
      <c r="E3855" s="141" t="s">
        <v>2238</v>
      </c>
      <c r="F3855" s="141" t="s">
        <v>2239</v>
      </c>
      <c r="G3855" s="141" t="s">
        <v>2240</v>
      </c>
      <c r="H3855" s="141" t="s">
        <v>2241</v>
      </c>
      <c r="I3855" s="133">
        <v>1.2115499999999999</v>
      </c>
      <c r="J3855" s="134" t="s">
        <v>2242</v>
      </c>
      <c r="K3855" s="141" t="s">
        <v>2243</v>
      </c>
      <c r="L3855" s="108">
        <v>0.70399999999999996</v>
      </c>
      <c r="M3855" s="108">
        <v>1.5720000000000001</v>
      </c>
      <c r="N3855" s="108">
        <v>4.0149999999999997</v>
      </c>
      <c r="O3855" s="141" t="s">
        <v>2244</v>
      </c>
      <c r="P3855" s="108">
        <v>484.7</v>
      </c>
      <c r="Q3855" s="108">
        <v>0.54200000000000004</v>
      </c>
      <c r="R3855" s="108">
        <v>3.0510000000000002</v>
      </c>
      <c r="S3855" s="108">
        <v>41.13</v>
      </c>
    </row>
    <row r="3856" spans="1:19" ht="11.25" thickBot="1" x14ac:dyDescent="0.2">
      <c r="A3856" s="112"/>
    </row>
    <row r="3857" spans="1:19" ht="11.25" thickBot="1" x14ac:dyDescent="0.2">
      <c r="A3857" s="107">
        <v>2</v>
      </c>
      <c r="B3857" s="132">
        <v>0.58689814814814811</v>
      </c>
      <c r="C3857" s="141" t="s">
        <v>2245</v>
      </c>
      <c r="D3857" s="141" t="s">
        <v>2246</v>
      </c>
      <c r="E3857" s="141" t="s">
        <v>2247</v>
      </c>
      <c r="F3857" s="141" t="s">
        <v>2248</v>
      </c>
      <c r="G3857" s="141" t="s">
        <v>2249</v>
      </c>
      <c r="H3857" s="141" t="s">
        <v>2250</v>
      </c>
      <c r="I3857" s="133">
        <v>1.2118</v>
      </c>
      <c r="J3857" s="134" t="s">
        <v>2251</v>
      </c>
      <c r="K3857" s="141" t="s">
        <v>2252</v>
      </c>
      <c r="L3857" s="108">
        <v>0.66800000000000004</v>
      </c>
      <c r="M3857" s="108">
        <v>1.569</v>
      </c>
      <c r="N3857" s="108">
        <v>4.0279999999999996</v>
      </c>
      <c r="O3857" s="141" t="s">
        <v>2253</v>
      </c>
      <c r="P3857" s="108">
        <v>489.7</v>
      </c>
      <c r="Q3857" s="108">
        <v>0.53900000000000003</v>
      </c>
      <c r="R3857" s="108">
        <v>3.1</v>
      </c>
      <c r="S3857" s="108">
        <v>41.46</v>
      </c>
    </row>
    <row r="3858" spans="1:19" ht="11.25" thickBot="1" x14ac:dyDescent="0.2">
      <c r="A3858" s="112"/>
    </row>
    <row r="3859" spans="1:19" ht="11.25" thickBot="1" x14ac:dyDescent="0.2">
      <c r="A3859" s="107">
        <v>3</v>
      </c>
      <c r="B3859" s="132">
        <v>0.58708333333333329</v>
      </c>
      <c r="C3859" s="141" t="s">
        <v>2254</v>
      </c>
      <c r="D3859" s="141" t="s">
        <v>2255</v>
      </c>
      <c r="E3859" s="141" t="s">
        <v>2256</v>
      </c>
      <c r="F3859" s="141" t="s">
        <v>2257</v>
      </c>
      <c r="G3859" s="141" t="s">
        <v>2258</v>
      </c>
      <c r="H3859" s="141" t="s">
        <v>2259</v>
      </c>
      <c r="I3859" s="133">
        <v>1.2191399999999999</v>
      </c>
      <c r="J3859" s="134" t="s">
        <v>2260</v>
      </c>
      <c r="K3859" s="141" t="s">
        <v>2261</v>
      </c>
      <c r="L3859" s="108">
        <v>0.68200000000000005</v>
      </c>
      <c r="M3859" s="108">
        <v>1.5880000000000001</v>
      </c>
      <c r="N3859" s="108">
        <v>4.0209999999999999</v>
      </c>
      <c r="O3859" s="141" t="s">
        <v>2262</v>
      </c>
      <c r="P3859" s="108">
        <v>487</v>
      </c>
      <c r="Q3859" s="108">
        <v>0.54300000000000004</v>
      </c>
      <c r="R3859" s="108">
        <v>3.097</v>
      </c>
      <c r="S3859" s="108">
        <v>41.33</v>
      </c>
    </row>
    <row r="3860" spans="1:19" ht="11.25" thickBot="1" x14ac:dyDescent="0.2">
      <c r="A3860" s="112"/>
    </row>
    <row r="3861" spans="1:19" ht="11.25" thickBot="1" x14ac:dyDescent="0.2">
      <c r="A3861" s="135" t="s">
        <v>362</v>
      </c>
      <c r="B3861" s="112"/>
      <c r="C3861" s="141" t="s">
        <v>2263</v>
      </c>
      <c r="D3861" s="141" t="s">
        <v>2264</v>
      </c>
      <c r="E3861" s="141" t="s">
        <v>2265</v>
      </c>
      <c r="F3861" s="141" t="s">
        <v>2266</v>
      </c>
      <c r="G3861" s="141" t="s">
        <v>2267</v>
      </c>
      <c r="H3861" s="141" t="s">
        <v>2268</v>
      </c>
      <c r="I3861" s="137">
        <v>1.2141599999999999</v>
      </c>
      <c r="J3861" s="134" t="s">
        <v>2269</v>
      </c>
      <c r="K3861" s="141" t="s">
        <v>2270</v>
      </c>
      <c r="L3861" s="136">
        <v>0.68500000000000005</v>
      </c>
      <c r="M3861" s="136">
        <v>1.5760000000000001</v>
      </c>
      <c r="N3861" s="136">
        <v>4.0209999999999999</v>
      </c>
      <c r="O3861" s="141" t="s">
        <v>2271</v>
      </c>
      <c r="P3861" s="136">
        <v>487.1</v>
      </c>
      <c r="Q3861" s="136">
        <v>0.54100000000000004</v>
      </c>
      <c r="R3861" s="136">
        <v>3.0830000000000002</v>
      </c>
      <c r="S3861" s="136">
        <v>41.31</v>
      </c>
    </row>
    <row r="3862" spans="1:19" ht="11.25" thickBot="1" x14ac:dyDescent="0.2">
      <c r="A3862" s="112"/>
    </row>
    <row r="3863" spans="1:19" ht="11.25" thickBot="1" x14ac:dyDescent="0.2">
      <c r="A3863" s="138" t="s">
        <v>364</v>
      </c>
      <c r="B3863" s="112"/>
      <c r="C3863" s="141" t="s">
        <v>2272</v>
      </c>
      <c r="D3863" s="141" t="s">
        <v>2273</v>
      </c>
      <c r="E3863" s="141" t="s">
        <v>2274</v>
      </c>
      <c r="F3863" s="141" t="s">
        <v>2275</v>
      </c>
      <c r="G3863" s="141" t="s">
        <v>2276</v>
      </c>
      <c r="H3863" s="141" t="s">
        <v>2277</v>
      </c>
      <c r="I3863" s="137">
        <v>4.3099999999999996E-3</v>
      </c>
      <c r="J3863" s="134" t="s">
        <v>2278</v>
      </c>
      <c r="K3863" s="141" t="s">
        <v>2279</v>
      </c>
      <c r="L3863" s="136">
        <v>1.7999999999999999E-2</v>
      </c>
      <c r="M3863" s="136">
        <v>0.01</v>
      </c>
      <c r="N3863" s="136">
        <v>6.0000000000000001E-3</v>
      </c>
      <c r="O3863" s="141" t="s">
        <v>2280</v>
      </c>
      <c r="P3863" s="136">
        <v>2.5209999999999999</v>
      </c>
      <c r="Q3863" s="136">
        <v>2E-3</v>
      </c>
      <c r="R3863" s="136">
        <v>2.7E-2</v>
      </c>
      <c r="S3863" s="136">
        <v>0.16900000000000001</v>
      </c>
    </row>
    <row r="3864" spans="1:19" ht="11.25" thickBot="1" x14ac:dyDescent="0.2">
      <c r="A3864" s="112"/>
    </row>
    <row r="3865" spans="1:19" ht="11.25" thickBot="1" x14ac:dyDescent="0.2">
      <c r="A3865" s="139" t="s">
        <v>366</v>
      </c>
      <c r="B3865" s="112"/>
      <c r="C3865" s="141" t="s">
        <v>2281</v>
      </c>
      <c r="D3865" s="141" t="s">
        <v>2282</v>
      </c>
      <c r="E3865" s="141" t="s">
        <v>1318</v>
      </c>
      <c r="F3865" s="141" t="s">
        <v>2283</v>
      </c>
      <c r="G3865" s="141" t="s">
        <v>2284</v>
      </c>
      <c r="H3865" s="141" t="s">
        <v>2285</v>
      </c>
      <c r="I3865" s="140">
        <v>0.35499999999999998</v>
      </c>
      <c r="J3865" s="134" t="s">
        <v>2286</v>
      </c>
      <c r="K3865" s="141" t="s">
        <v>2287</v>
      </c>
      <c r="L3865" s="136">
        <v>2.5939999999999999</v>
      </c>
      <c r="M3865" s="136">
        <v>0.64200000000000002</v>
      </c>
      <c r="N3865" s="136">
        <v>0.161</v>
      </c>
      <c r="O3865" s="141" t="s">
        <v>1787</v>
      </c>
      <c r="P3865" s="136">
        <v>0.51700000000000002</v>
      </c>
      <c r="Q3865" s="136">
        <v>0.40899999999999997</v>
      </c>
      <c r="R3865" s="136">
        <v>0.88800000000000001</v>
      </c>
      <c r="S3865" s="136">
        <v>0.41</v>
      </c>
    </row>
    <row r="3866" spans="1:19" ht="11.25" thickBot="1" x14ac:dyDescent="0.2">
      <c r="A3866" s="112"/>
    </row>
    <row r="3867" spans="1:19" ht="11.25" thickBot="1" x14ac:dyDescent="0.2">
      <c r="A3867" s="106" t="s">
        <v>357</v>
      </c>
      <c r="B3867" s="106" t="s">
        <v>358</v>
      </c>
      <c r="C3867" s="130" t="s">
        <v>17</v>
      </c>
      <c r="D3867" s="130" t="s">
        <v>18</v>
      </c>
      <c r="E3867" s="131" t="s">
        <v>19</v>
      </c>
      <c r="F3867" s="131" t="s">
        <v>20</v>
      </c>
      <c r="G3867" s="130" t="s">
        <v>21</v>
      </c>
      <c r="H3867" s="130" t="s">
        <v>22</v>
      </c>
      <c r="I3867" s="130" t="s">
        <v>23</v>
      </c>
      <c r="J3867" s="130" t="s">
        <v>24</v>
      </c>
      <c r="K3867" s="131" t="s">
        <v>25</v>
      </c>
      <c r="L3867" s="131" t="s">
        <v>26</v>
      </c>
      <c r="M3867" s="130" t="s">
        <v>27</v>
      </c>
      <c r="N3867" s="130" t="s">
        <v>28</v>
      </c>
      <c r="O3867" s="130" t="s">
        <v>29</v>
      </c>
      <c r="P3867" s="130" t="s">
        <v>30</v>
      </c>
      <c r="Q3867" s="130" t="s">
        <v>31</v>
      </c>
      <c r="R3867" s="130" t="s">
        <v>32</v>
      </c>
      <c r="S3867" s="130" t="s">
        <v>33</v>
      </c>
    </row>
    <row r="3868" spans="1:19" ht="11.25" thickBot="1" x14ac:dyDescent="0.2">
      <c r="A3868" s="112"/>
      <c r="B3868" s="112"/>
      <c r="C3868" s="130" t="s">
        <v>111</v>
      </c>
      <c r="D3868" s="130" t="s">
        <v>111</v>
      </c>
      <c r="E3868" s="131" t="s">
        <v>111</v>
      </c>
      <c r="F3868" s="131" t="s">
        <v>111</v>
      </c>
      <c r="G3868" s="130" t="s">
        <v>111</v>
      </c>
      <c r="H3868" s="130" t="s">
        <v>111</v>
      </c>
      <c r="I3868" s="130" t="s">
        <v>111</v>
      </c>
      <c r="J3868" s="130" t="s">
        <v>111</v>
      </c>
      <c r="K3868" s="131" t="s">
        <v>111</v>
      </c>
      <c r="L3868" s="131" t="s">
        <v>111</v>
      </c>
      <c r="M3868" s="130" t="s">
        <v>111</v>
      </c>
      <c r="N3868" s="130" t="s">
        <v>111</v>
      </c>
      <c r="O3868" s="130" t="s">
        <v>111</v>
      </c>
      <c r="P3868" s="130" t="s">
        <v>111</v>
      </c>
      <c r="Q3868" s="130" t="s">
        <v>111</v>
      </c>
      <c r="R3868" s="130" t="s">
        <v>111</v>
      </c>
      <c r="S3868" s="130" t="s">
        <v>111</v>
      </c>
    </row>
    <row r="3869" spans="1:19" ht="11.25" thickBot="1" x14ac:dyDescent="0.2">
      <c r="A3869" s="107">
        <v>1</v>
      </c>
      <c r="B3869" s="132">
        <v>0.58672453703703698</v>
      </c>
      <c r="C3869" s="108">
        <v>10</v>
      </c>
      <c r="D3869" s="108">
        <v>1.016</v>
      </c>
      <c r="E3869" s="133">
        <v>1.08673</v>
      </c>
      <c r="F3869" s="133">
        <v>1.0030600000000001</v>
      </c>
      <c r="G3869" s="108">
        <v>0.20399999999999999</v>
      </c>
      <c r="H3869" s="108">
        <v>22.61</v>
      </c>
      <c r="I3869" s="108">
        <v>15.88</v>
      </c>
      <c r="J3869" s="141" t="s">
        <v>2288</v>
      </c>
      <c r="K3869" s="133">
        <v>1.1648700000000001</v>
      </c>
      <c r="L3869" s="134" t="s">
        <v>2289</v>
      </c>
      <c r="M3869" s="108">
        <v>3.7999999999999999E-2</v>
      </c>
      <c r="N3869" s="108">
        <v>1.288</v>
      </c>
      <c r="O3869" s="108">
        <v>1E-3</v>
      </c>
      <c r="P3869" s="108">
        <v>5.0000000000000001E-3</v>
      </c>
      <c r="Q3869" s="108">
        <v>6.5000000000000002E-2</v>
      </c>
      <c r="R3869" s="108">
        <v>9.8000000000000004E-2</v>
      </c>
      <c r="S3869" s="108">
        <v>4.1000000000000002E-2</v>
      </c>
    </row>
    <row r="3870" spans="1:19" ht="11.25" thickBot="1" x14ac:dyDescent="0.2">
      <c r="A3870" s="112"/>
    </row>
    <row r="3871" spans="1:19" ht="11.25" thickBot="1" x14ac:dyDescent="0.2">
      <c r="A3871" s="107">
        <v>2</v>
      </c>
      <c r="B3871" s="132">
        <v>0.58689814814814811</v>
      </c>
      <c r="C3871" s="108">
        <v>10.17</v>
      </c>
      <c r="D3871" s="108">
        <v>1.0149999999999999</v>
      </c>
      <c r="E3871" s="133">
        <v>1.1125799999999999</v>
      </c>
      <c r="F3871" s="133">
        <v>1.0010600000000001</v>
      </c>
      <c r="G3871" s="108">
        <v>9.6000000000000002E-2</v>
      </c>
      <c r="H3871" s="108">
        <v>24.31</v>
      </c>
      <c r="I3871" s="108">
        <v>15.73</v>
      </c>
      <c r="J3871" s="141" t="s">
        <v>2290</v>
      </c>
      <c r="K3871" s="133">
        <v>1.19347</v>
      </c>
      <c r="L3871" s="134" t="s">
        <v>2291</v>
      </c>
      <c r="M3871" s="108">
        <v>3.9E-2</v>
      </c>
      <c r="N3871" s="108">
        <v>1.294</v>
      </c>
      <c r="O3871" s="108">
        <v>1E-3</v>
      </c>
      <c r="P3871" s="108">
        <v>5.0000000000000001E-3</v>
      </c>
      <c r="Q3871" s="108">
        <v>6.4000000000000001E-2</v>
      </c>
      <c r="R3871" s="108">
        <v>7.3999999999999996E-2</v>
      </c>
      <c r="S3871" s="108">
        <v>4.4999999999999998E-2</v>
      </c>
    </row>
    <row r="3872" spans="1:19" ht="11.25" thickBot="1" x14ac:dyDescent="0.2">
      <c r="A3872" s="112"/>
    </row>
    <row r="3873" spans="1:19" ht="11.25" thickBot="1" x14ac:dyDescent="0.2">
      <c r="A3873" s="107">
        <v>3</v>
      </c>
      <c r="B3873" s="132">
        <v>0.58708333333333329</v>
      </c>
      <c r="C3873" s="108">
        <v>10.039999999999999</v>
      </c>
      <c r="D3873" s="108">
        <v>1.022</v>
      </c>
      <c r="E3873" s="133">
        <v>1.09565</v>
      </c>
      <c r="F3873" s="133">
        <v>1.0005500000000001</v>
      </c>
      <c r="G3873" s="108">
        <v>0.215</v>
      </c>
      <c r="H3873" s="108">
        <v>26.98</v>
      </c>
      <c r="I3873" s="108">
        <v>15.86</v>
      </c>
      <c r="J3873" s="141" t="s">
        <v>2292</v>
      </c>
      <c r="K3873" s="133">
        <v>1.1860999999999999</v>
      </c>
      <c r="L3873" s="134" t="s">
        <v>2293</v>
      </c>
      <c r="M3873" s="108">
        <v>3.7999999999999999E-2</v>
      </c>
      <c r="N3873" s="108">
        <v>1.304</v>
      </c>
      <c r="O3873" s="108">
        <v>1E-3</v>
      </c>
      <c r="P3873" s="108">
        <v>4.0000000000000001E-3</v>
      </c>
      <c r="Q3873" s="108">
        <v>6.4000000000000001E-2</v>
      </c>
      <c r="R3873" s="108">
        <v>8.7999999999999995E-2</v>
      </c>
      <c r="S3873" s="108">
        <v>4.8000000000000001E-2</v>
      </c>
    </row>
    <row r="3874" spans="1:19" ht="11.25" thickBot="1" x14ac:dyDescent="0.2">
      <c r="A3874" s="112"/>
    </row>
    <row r="3875" spans="1:19" ht="11.25" thickBot="1" x14ac:dyDescent="0.2">
      <c r="A3875" s="135" t="s">
        <v>362</v>
      </c>
      <c r="B3875" s="112"/>
      <c r="C3875" s="136">
        <v>10.07</v>
      </c>
      <c r="D3875" s="136">
        <v>1.018</v>
      </c>
      <c r="E3875" s="137">
        <v>1.09832</v>
      </c>
      <c r="F3875" s="137">
        <v>1.00156</v>
      </c>
      <c r="G3875" s="136">
        <v>0.17199999999999999</v>
      </c>
      <c r="H3875" s="136">
        <v>24.63</v>
      </c>
      <c r="I3875" s="136">
        <v>15.83</v>
      </c>
      <c r="J3875" s="141" t="s">
        <v>2294</v>
      </c>
      <c r="K3875" s="137">
        <v>1.1814800000000001</v>
      </c>
      <c r="L3875" s="134" t="s">
        <v>2295</v>
      </c>
      <c r="M3875" s="136">
        <v>3.7999999999999999E-2</v>
      </c>
      <c r="N3875" s="136">
        <v>1.2949999999999999</v>
      </c>
      <c r="O3875" s="136">
        <v>1E-3</v>
      </c>
      <c r="P3875" s="136">
        <v>5.0000000000000001E-3</v>
      </c>
      <c r="Q3875" s="136">
        <v>6.4000000000000001E-2</v>
      </c>
      <c r="R3875" s="136">
        <v>8.6999999999999994E-2</v>
      </c>
      <c r="S3875" s="136">
        <v>4.4999999999999998E-2</v>
      </c>
    </row>
    <row r="3876" spans="1:19" ht="11.25" thickBot="1" x14ac:dyDescent="0.2">
      <c r="A3876" s="112"/>
    </row>
    <row r="3877" spans="1:19" ht="11.25" thickBot="1" x14ac:dyDescent="0.2">
      <c r="A3877" s="138" t="s">
        <v>364</v>
      </c>
      <c r="B3877" s="112"/>
      <c r="C3877" s="136">
        <v>0.09</v>
      </c>
      <c r="D3877" s="136">
        <v>4.0000000000000001E-3</v>
      </c>
      <c r="E3877" s="137">
        <v>1.3129999999999999E-2</v>
      </c>
      <c r="F3877" s="137">
        <v>1.33E-3</v>
      </c>
      <c r="G3877" s="136">
        <v>6.6000000000000003E-2</v>
      </c>
      <c r="H3877" s="136">
        <v>2.2029999999999998</v>
      </c>
      <c r="I3877" s="136">
        <v>8.1000000000000003E-2</v>
      </c>
      <c r="J3877" s="141" t="s">
        <v>2296</v>
      </c>
      <c r="K3877" s="137">
        <v>1.485E-2</v>
      </c>
      <c r="L3877" s="134" t="s">
        <v>2297</v>
      </c>
      <c r="M3877" s="136">
        <v>1E-3</v>
      </c>
      <c r="N3877" s="136">
        <v>8.0000000000000002E-3</v>
      </c>
      <c r="O3877" s="136">
        <v>0</v>
      </c>
      <c r="P3877" s="136">
        <v>0</v>
      </c>
      <c r="Q3877" s="136">
        <v>0</v>
      </c>
      <c r="R3877" s="136">
        <v>1.2E-2</v>
      </c>
      <c r="S3877" s="136">
        <v>3.0000000000000001E-3</v>
      </c>
    </row>
    <row r="3878" spans="1:19" ht="11.25" thickBot="1" x14ac:dyDescent="0.2">
      <c r="A3878" s="112"/>
    </row>
    <row r="3879" spans="1:19" ht="11.25" thickBot="1" x14ac:dyDescent="0.2">
      <c r="A3879" s="139" t="s">
        <v>366</v>
      </c>
      <c r="B3879" s="112"/>
      <c r="C3879" s="136">
        <v>0.89300000000000002</v>
      </c>
      <c r="D3879" s="136">
        <v>0.372</v>
      </c>
      <c r="E3879" s="140">
        <v>1.196</v>
      </c>
      <c r="F3879" s="140">
        <v>0.13200000000000001</v>
      </c>
      <c r="G3879" s="136">
        <v>38.409999999999997</v>
      </c>
      <c r="H3879" s="136">
        <v>8.9450000000000003</v>
      </c>
      <c r="I3879" s="136">
        <v>0.50900000000000001</v>
      </c>
      <c r="J3879" s="141" t="s">
        <v>2298</v>
      </c>
      <c r="K3879" s="140">
        <v>1.2569999999999999</v>
      </c>
      <c r="L3879" s="134" t="s">
        <v>2299</v>
      </c>
      <c r="M3879" s="136">
        <v>2.3679999999999999</v>
      </c>
      <c r="N3879" s="136">
        <v>0.59599999999999997</v>
      </c>
      <c r="O3879" s="136">
        <v>0.11899999999999999</v>
      </c>
      <c r="P3879" s="136">
        <v>6.39</v>
      </c>
      <c r="Q3879" s="136">
        <v>0.46200000000000002</v>
      </c>
      <c r="R3879" s="136">
        <v>13.7</v>
      </c>
      <c r="S3879" s="136">
        <v>6.931</v>
      </c>
    </row>
    <row r="3880" spans="1:19" ht="11.25" thickBot="1" x14ac:dyDescent="0.2">
      <c r="A3880" s="112"/>
    </row>
    <row r="3881" spans="1:19" ht="11.25" thickBot="1" x14ac:dyDescent="0.2">
      <c r="A3881" s="106" t="s">
        <v>357</v>
      </c>
      <c r="B3881" s="106" t="s">
        <v>358</v>
      </c>
      <c r="C3881" s="131" t="s">
        <v>34</v>
      </c>
      <c r="D3881" s="131" t="s">
        <v>35</v>
      </c>
      <c r="E3881" s="130" t="s">
        <v>36</v>
      </c>
      <c r="F3881" s="130" t="s">
        <v>37</v>
      </c>
      <c r="G3881" s="130" t="s">
        <v>38</v>
      </c>
      <c r="H3881" s="130" t="s">
        <v>39</v>
      </c>
      <c r="I3881" s="130" t="s">
        <v>40</v>
      </c>
      <c r="J3881" s="130" t="s">
        <v>41</v>
      </c>
      <c r="K3881" s="130" t="s">
        <v>42</v>
      </c>
      <c r="L3881" s="130" t="s">
        <v>43</v>
      </c>
      <c r="M3881" s="130" t="s">
        <v>44</v>
      </c>
      <c r="N3881" s="130" t="s">
        <v>45</v>
      </c>
      <c r="O3881" s="130" t="s">
        <v>46</v>
      </c>
      <c r="P3881" s="130" t="s">
        <v>47</v>
      </c>
      <c r="Q3881" s="130" t="s">
        <v>48</v>
      </c>
      <c r="R3881" s="130" t="s">
        <v>49</v>
      </c>
      <c r="S3881" s="130" t="s">
        <v>50</v>
      </c>
    </row>
    <row r="3882" spans="1:19" ht="11.25" thickBot="1" x14ac:dyDescent="0.2">
      <c r="A3882" s="112"/>
      <c r="B3882" s="112"/>
      <c r="C3882" s="131" t="s">
        <v>111</v>
      </c>
      <c r="D3882" s="131" t="s">
        <v>111</v>
      </c>
      <c r="E3882" s="130" t="s">
        <v>111</v>
      </c>
      <c r="F3882" s="130" t="s">
        <v>111</v>
      </c>
      <c r="G3882" s="130" t="s">
        <v>111</v>
      </c>
      <c r="H3882" s="130" t="s">
        <v>111</v>
      </c>
      <c r="I3882" s="130" t="s">
        <v>111</v>
      </c>
      <c r="J3882" s="130" t="s">
        <v>111</v>
      </c>
      <c r="K3882" s="130" t="s">
        <v>111</v>
      </c>
      <c r="L3882" s="130" t="s">
        <v>111</v>
      </c>
      <c r="M3882" s="130" t="s">
        <v>111</v>
      </c>
      <c r="N3882" s="130" t="s">
        <v>111</v>
      </c>
      <c r="O3882" s="130" t="s">
        <v>111</v>
      </c>
      <c r="P3882" s="130" t="s">
        <v>111</v>
      </c>
      <c r="Q3882" s="130" t="s">
        <v>111</v>
      </c>
      <c r="R3882" s="130" t="s">
        <v>111</v>
      </c>
      <c r="S3882" s="130" t="s">
        <v>111</v>
      </c>
    </row>
    <row r="3883" spans="1:19" ht="11.25" thickBot="1" x14ac:dyDescent="0.2">
      <c r="A3883" s="107">
        <v>1</v>
      </c>
      <c r="B3883" s="132">
        <v>0.58672453703703698</v>
      </c>
      <c r="C3883" s="133">
        <v>1.07131</v>
      </c>
      <c r="D3883" s="134" t="s">
        <v>2300</v>
      </c>
      <c r="E3883" s="108">
        <v>1.2689999999999999</v>
      </c>
      <c r="F3883" s="108">
        <v>2.9000000000000001E-2</v>
      </c>
      <c r="G3883" s="108">
        <v>1E-3</v>
      </c>
      <c r="H3883" s="108">
        <v>0.13700000000000001</v>
      </c>
      <c r="I3883" s="108">
        <v>25.95</v>
      </c>
      <c r="J3883" s="108">
        <v>25.85</v>
      </c>
      <c r="K3883" s="108">
        <v>0.309</v>
      </c>
      <c r="L3883" s="108">
        <v>0.59899999999999998</v>
      </c>
      <c r="M3883" s="108">
        <v>7.1999999999999995E-2</v>
      </c>
      <c r="N3883" s="108">
        <v>0.28499999999999998</v>
      </c>
      <c r="O3883" s="108">
        <v>5.6000000000000001E-2</v>
      </c>
      <c r="P3883" s="108">
        <v>1.4E-2</v>
      </c>
      <c r="Q3883" s="108">
        <v>5.0999999999999997E-2</v>
      </c>
      <c r="R3883" s="108">
        <v>7.0000000000000001E-3</v>
      </c>
      <c r="S3883" s="108">
        <v>3.7999999999999999E-2</v>
      </c>
    </row>
    <row r="3884" spans="1:19" ht="11.25" thickBot="1" x14ac:dyDescent="0.2">
      <c r="A3884" s="112"/>
    </row>
    <row r="3885" spans="1:19" ht="11.25" thickBot="1" x14ac:dyDescent="0.2">
      <c r="A3885" s="107">
        <v>2</v>
      </c>
      <c r="B3885" s="132">
        <v>0.58689814814814811</v>
      </c>
      <c r="C3885" s="133">
        <v>1.09084</v>
      </c>
      <c r="D3885" s="134" t="s">
        <v>2301</v>
      </c>
      <c r="E3885" s="108">
        <v>1.234</v>
      </c>
      <c r="F3885" s="108">
        <v>3.1E-2</v>
      </c>
      <c r="G3885" s="108">
        <v>3.0000000000000001E-3</v>
      </c>
      <c r="H3885" s="108">
        <v>0.13500000000000001</v>
      </c>
      <c r="I3885" s="108">
        <v>25.86</v>
      </c>
      <c r="J3885" s="108">
        <v>25.86</v>
      </c>
      <c r="K3885" s="108">
        <v>0.311</v>
      </c>
      <c r="L3885" s="108">
        <v>0.59299999999999997</v>
      </c>
      <c r="M3885" s="108">
        <v>7.1999999999999995E-2</v>
      </c>
      <c r="N3885" s="108">
        <v>0.27100000000000002</v>
      </c>
      <c r="O3885" s="108">
        <v>6.0999999999999999E-2</v>
      </c>
      <c r="P3885" s="108">
        <v>1.2999999999999999E-2</v>
      </c>
      <c r="Q3885" s="108">
        <v>4.9000000000000002E-2</v>
      </c>
      <c r="R3885" s="108">
        <v>7.0000000000000001E-3</v>
      </c>
      <c r="S3885" s="108">
        <v>3.7999999999999999E-2</v>
      </c>
    </row>
    <row r="3886" spans="1:19" ht="11.25" thickBot="1" x14ac:dyDescent="0.2">
      <c r="A3886" s="112"/>
    </row>
    <row r="3887" spans="1:19" ht="11.25" thickBot="1" x14ac:dyDescent="0.2">
      <c r="A3887" s="107">
        <v>3</v>
      </c>
      <c r="B3887" s="132">
        <v>0.58708333333333329</v>
      </c>
      <c r="C3887" s="133">
        <v>1.0982799999999999</v>
      </c>
      <c r="D3887" s="134" t="s">
        <v>2302</v>
      </c>
      <c r="E3887" s="108">
        <v>1.2210000000000001</v>
      </c>
      <c r="F3887" s="108">
        <v>2.9000000000000001E-2</v>
      </c>
      <c r="G3887" s="108">
        <v>1E-3</v>
      </c>
      <c r="H3887" s="108">
        <v>0.13300000000000001</v>
      </c>
      <c r="I3887" s="108">
        <v>26.02</v>
      </c>
      <c r="J3887" s="108">
        <v>25.96</v>
      </c>
      <c r="K3887" s="108">
        <v>0.311</v>
      </c>
      <c r="L3887" s="108">
        <v>0.60299999999999998</v>
      </c>
      <c r="M3887" s="108">
        <v>7.0999999999999994E-2</v>
      </c>
      <c r="N3887" s="108">
        <v>0.28000000000000003</v>
      </c>
      <c r="O3887" s="108">
        <v>5.1999999999999998E-2</v>
      </c>
      <c r="P3887" s="108">
        <v>1.4999999999999999E-2</v>
      </c>
      <c r="Q3887" s="108">
        <v>4.9000000000000002E-2</v>
      </c>
      <c r="R3887" s="108">
        <v>7.0000000000000001E-3</v>
      </c>
      <c r="S3887" s="108">
        <v>3.6999999999999998E-2</v>
      </c>
    </row>
    <row r="3888" spans="1:19" ht="11.25" thickBot="1" x14ac:dyDescent="0.2">
      <c r="A3888" s="112"/>
    </row>
    <row r="3889" spans="1:19" ht="11.25" thickBot="1" x14ac:dyDescent="0.2">
      <c r="A3889" s="135" t="s">
        <v>362</v>
      </c>
      <c r="B3889" s="112"/>
      <c r="C3889" s="137">
        <v>1.0868100000000001</v>
      </c>
      <c r="D3889" s="134" t="s">
        <v>2303</v>
      </c>
      <c r="E3889" s="136">
        <v>1.2410000000000001</v>
      </c>
      <c r="F3889" s="136">
        <v>0.03</v>
      </c>
      <c r="G3889" s="136">
        <v>2E-3</v>
      </c>
      <c r="H3889" s="136">
        <v>0.13500000000000001</v>
      </c>
      <c r="I3889" s="136">
        <v>25.94</v>
      </c>
      <c r="J3889" s="136">
        <v>25.89</v>
      </c>
      <c r="K3889" s="136">
        <v>0.31</v>
      </c>
      <c r="L3889" s="136">
        <v>0.59799999999999998</v>
      </c>
      <c r="M3889" s="136">
        <v>7.1999999999999995E-2</v>
      </c>
      <c r="N3889" s="136">
        <v>0.27900000000000003</v>
      </c>
      <c r="O3889" s="136">
        <v>5.6000000000000001E-2</v>
      </c>
      <c r="P3889" s="136">
        <v>1.4E-2</v>
      </c>
      <c r="Q3889" s="136">
        <v>0.05</v>
      </c>
      <c r="R3889" s="136">
        <v>7.0000000000000001E-3</v>
      </c>
      <c r="S3889" s="136">
        <v>3.7999999999999999E-2</v>
      </c>
    </row>
    <row r="3890" spans="1:19" ht="11.25" thickBot="1" x14ac:dyDescent="0.2">
      <c r="A3890" s="112"/>
    </row>
    <row r="3891" spans="1:19" ht="11.25" thickBot="1" x14ac:dyDescent="0.2">
      <c r="A3891" s="138" t="s">
        <v>364</v>
      </c>
      <c r="B3891" s="112"/>
      <c r="C3891" s="137">
        <v>1.393E-2</v>
      </c>
      <c r="D3891" s="134" t="s">
        <v>2304</v>
      </c>
      <c r="E3891" s="136">
        <v>2.5000000000000001E-2</v>
      </c>
      <c r="F3891" s="136">
        <v>1E-3</v>
      </c>
      <c r="G3891" s="136">
        <v>1E-3</v>
      </c>
      <c r="H3891" s="136">
        <v>2E-3</v>
      </c>
      <c r="I3891" s="136">
        <v>8.2000000000000003E-2</v>
      </c>
      <c r="J3891" s="136">
        <v>6.2E-2</v>
      </c>
      <c r="K3891" s="136">
        <v>1E-3</v>
      </c>
      <c r="L3891" s="136">
        <v>5.0000000000000001E-3</v>
      </c>
      <c r="M3891" s="136">
        <v>1E-3</v>
      </c>
      <c r="N3891" s="136">
        <v>7.0000000000000001E-3</v>
      </c>
      <c r="O3891" s="136">
        <v>4.0000000000000001E-3</v>
      </c>
      <c r="P3891" s="136">
        <v>1E-3</v>
      </c>
      <c r="Q3891" s="136">
        <v>1E-3</v>
      </c>
      <c r="R3891" s="136">
        <v>0</v>
      </c>
      <c r="S3891" s="136">
        <v>1E-3</v>
      </c>
    </row>
    <row r="3892" spans="1:19" ht="11.25" thickBot="1" x14ac:dyDescent="0.2">
      <c r="A3892" s="112"/>
    </row>
    <row r="3893" spans="1:19" ht="11.25" thickBot="1" x14ac:dyDescent="0.2">
      <c r="A3893" s="139" t="s">
        <v>366</v>
      </c>
      <c r="B3893" s="112"/>
      <c r="C3893" s="140">
        <v>1.282</v>
      </c>
      <c r="D3893" s="134" t="s">
        <v>2305</v>
      </c>
      <c r="E3893" s="136">
        <v>1.996</v>
      </c>
      <c r="F3893" s="136">
        <v>4.4279999999999999</v>
      </c>
      <c r="G3893" s="136">
        <v>44.77</v>
      </c>
      <c r="H3893" s="136">
        <v>1.6679999999999999</v>
      </c>
      <c r="I3893" s="136">
        <v>0.315</v>
      </c>
      <c r="J3893" s="136">
        <v>0.24</v>
      </c>
      <c r="K3893" s="136">
        <v>0.38200000000000001</v>
      </c>
      <c r="L3893" s="136">
        <v>0.81</v>
      </c>
      <c r="M3893" s="136">
        <v>0.78700000000000003</v>
      </c>
      <c r="N3893" s="136">
        <v>2.65</v>
      </c>
      <c r="O3893" s="136">
        <v>7.6349999999999998</v>
      </c>
      <c r="P3893" s="136">
        <v>5.1609999999999996</v>
      </c>
      <c r="Q3893" s="136">
        <v>2.1579999999999999</v>
      </c>
      <c r="R3893" s="136">
        <v>4.9989999999999997</v>
      </c>
      <c r="S3893" s="136">
        <v>1.4119999999999999</v>
      </c>
    </row>
    <row r="3894" spans="1:19" ht="11.25" thickBot="1" x14ac:dyDescent="0.2">
      <c r="A3894" s="112"/>
    </row>
    <row r="3895" spans="1:19" ht="11.25" thickBot="1" x14ac:dyDescent="0.2">
      <c r="A3895" s="106" t="s">
        <v>357</v>
      </c>
      <c r="B3895" s="106" t="s">
        <v>358</v>
      </c>
      <c r="C3895" s="130" t="s">
        <v>51</v>
      </c>
      <c r="D3895" s="130" t="s">
        <v>52</v>
      </c>
      <c r="E3895" s="130" t="s">
        <v>53</v>
      </c>
      <c r="F3895" s="130" t="s">
        <v>54</v>
      </c>
      <c r="G3895" s="130" t="s">
        <v>55</v>
      </c>
      <c r="H3895" s="130" t="s">
        <v>56</v>
      </c>
      <c r="I3895" s="130" t="s">
        <v>57</v>
      </c>
      <c r="J3895" s="130" t="s">
        <v>58</v>
      </c>
      <c r="K3895" s="130" t="s">
        <v>59</v>
      </c>
      <c r="L3895" s="130" t="s">
        <v>60</v>
      </c>
      <c r="M3895" s="130" t="s">
        <v>61</v>
      </c>
      <c r="N3895" s="130" t="s">
        <v>62</v>
      </c>
      <c r="O3895" s="130" t="s">
        <v>63</v>
      </c>
      <c r="P3895" s="130" t="s">
        <v>64</v>
      </c>
      <c r="Q3895" s="131" t="s">
        <v>65</v>
      </c>
      <c r="R3895" s="131" t="s">
        <v>66</v>
      </c>
      <c r="S3895" s="130" t="s">
        <v>67</v>
      </c>
    </row>
    <row r="3896" spans="1:19" ht="11.25" thickBot="1" x14ac:dyDescent="0.2">
      <c r="A3896" s="112"/>
      <c r="B3896" s="112"/>
      <c r="C3896" s="130" t="s">
        <v>111</v>
      </c>
      <c r="D3896" s="130" t="s">
        <v>111</v>
      </c>
      <c r="E3896" s="130" t="s">
        <v>111</v>
      </c>
      <c r="F3896" s="130" t="s">
        <v>111</v>
      </c>
      <c r="G3896" s="130" t="s">
        <v>111</v>
      </c>
      <c r="H3896" s="130" t="s">
        <v>111</v>
      </c>
      <c r="I3896" s="130" t="s">
        <v>111</v>
      </c>
      <c r="J3896" s="130" t="s">
        <v>111</v>
      </c>
      <c r="K3896" s="130" t="s">
        <v>111</v>
      </c>
      <c r="L3896" s="130" t="s">
        <v>111</v>
      </c>
      <c r="M3896" s="130" t="s">
        <v>111</v>
      </c>
      <c r="N3896" s="130" t="s">
        <v>111</v>
      </c>
      <c r="O3896" s="130" t="s">
        <v>111</v>
      </c>
      <c r="P3896" s="130" t="s">
        <v>111</v>
      </c>
      <c r="Q3896" s="131" t="s">
        <v>111</v>
      </c>
      <c r="R3896" s="131" t="s">
        <v>111</v>
      </c>
      <c r="S3896" s="130" t="s">
        <v>111</v>
      </c>
    </row>
    <row r="3897" spans="1:19" ht="11.25" thickBot="1" x14ac:dyDescent="0.2">
      <c r="A3897" s="107">
        <v>1</v>
      </c>
      <c r="B3897" s="132">
        <v>0.58672453703703698</v>
      </c>
      <c r="C3897" s="108">
        <v>6.0000000000000001E-3</v>
      </c>
      <c r="D3897" s="108">
        <v>1.7999999999999999E-2</v>
      </c>
      <c r="E3897" s="108">
        <v>2E-3</v>
      </c>
      <c r="F3897" s="108">
        <v>1.6E-2</v>
      </c>
      <c r="G3897" s="108">
        <v>2E-3</v>
      </c>
      <c r="H3897" s="108">
        <v>1E-3</v>
      </c>
      <c r="I3897" s="108">
        <v>0.112</v>
      </c>
      <c r="J3897" s="108">
        <v>0.34899999999999998</v>
      </c>
      <c r="K3897" s="108">
        <v>0.36299999999999999</v>
      </c>
      <c r="L3897" s="108">
        <v>0</v>
      </c>
      <c r="M3897" s="108">
        <v>0</v>
      </c>
      <c r="N3897" s="108">
        <v>0.121</v>
      </c>
      <c r="O3897" s="108">
        <v>5.0000000000000001E-3</v>
      </c>
      <c r="P3897" s="108">
        <v>1.5920000000000001</v>
      </c>
      <c r="Q3897" s="133">
        <v>0.97380999999999995</v>
      </c>
      <c r="R3897" s="134" t="s">
        <v>2306</v>
      </c>
      <c r="S3897" s="108">
        <v>9.2999999999999999E-2</v>
      </c>
    </row>
    <row r="3898" spans="1:19" ht="11.25" thickBot="1" x14ac:dyDescent="0.2">
      <c r="A3898" s="112"/>
    </row>
    <row r="3899" spans="1:19" ht="11.25" thickBot="1" x14ac:dyDescent="0.2">
      <c r="A3899" s="107">
        <v>2</v>
      </c>
      <c r="B3899" s="132">
        <v>0.58689814814814811</v>
      </c>
      <c r="C3899" s="108">
        <v>7.0000000000000001E-3</v>
      </c>
      <c r="D3899" s="108">
        <v>1.9E-2</v>
      </c>
      <c r="E3899" s="108">
        <v>2E-3</v>
      </c>
      <c r="F3899" s="108">
        <v>1.4999999999999999E-2</v>
      </c>
      <c r="G3899" s="108">
        <v>2E-3</v>
      </c>
      <c r="H3899" s="108">
        <v>1E-3</v>
      </c>
      <c r="I3899" s="108">
        <v>0.112</v>
      </c>
      <c r="J3899" s="108">
        <v>0.35199999999999998</v>
      </c>
      <c r="K3899" s="108">
        <v>0.36399999999999999</v>
      </c>
      <c r="L3899" s="108">
        <v>0</v>
      </c>
      <c r="M3899" s="108">
        <v>0</v>
      </c>
      <c r="N3899" s="108">
        <v>0.128</v>
      </c>
      <c r="O3899" s="108">
        <v>5.0000000000000001E-3</v>
      </c>
      <c r="P3899" s="108">
        <v>1.6</v>
      </c>
      <c r="Q3899" s="133">
        <v>0.99094000000000004</v>
      </c>
      <c r="R3899" s="134" t="s">
        <v>2307</v>
      </c>
      <c r="S3899" s="108">
        <v>9.6000000000000002E-2</v>
      </c>
    </row>
    <row r="3900" spans="1:19" ht="11.25" thickBot="1" x14ac:dyDescent="0.2">
      <c r="A3900" s="112"/>
    </row>
    <row r="3901" spans="1:19" ht="11.25" thickBot="1" x14ac:dyDescent="0.2">
      <c r="A3901" s="107">
        <v>3</v>
      </c>
      <c r="B3901" s="132">
        <v>0.58708333333333329</v>
      </c>
      <c r="C3901" s="108">
        <v>7.0000000000000001E-3</v>
      </c>
      <c r="D3901" s="108">
        <v>0.02</v>
      </c>
      <c r="E3901" s="108">
        <v>2E-3</v>
      </c>
      <c r="F3901" s="108">
        <v>1.4999999999999999E-2</v>
      </c>
      <c r="G3901" s="108">
        <v>3.0000000000000001E-3</v>
      </c>
      <c r="H3901" s="108">
        <v>1E-3</v>
      </c>
      <c r="I3901" s="108">
        <v>0.114</v>
      </c>
      <c r="J3901" s="108">
        <v>0.34499999999999997</v>
      </c>
      <c r="K3901" s="108">
        <v>0.36299999999999999</v>
      </c>
      <c r="L3901" s="108">
        <v>0</v>
      </c>
      <c r="M3901" s="108">
        <v>0</v>
      </c>
      <c r="N3901" s="108">
        <v>0.126</v>
      </c>
      <c r="O3901" s="108">
        <v>6.0000000000000001E-3</v>
      </c>
      <c r="P3901" s="108">
        <v>1.6180000000000001</v>
      </c>
      <c r="Q3901" s="133">
        <v>0.99487000000000003</v>
      </c>
      <c r="R3901" s="134" t="s">
        <v>2308</v>
      </c>
      <c r="S3901" s="108">
        <v>9.4E-2</v>
      </c>
    </row>
    <row r="3902" spans="1:19" ht="11.25" thickBot="1" x14ac:dyDescent="0.2">
      <c r="A3902" s="112"/>
    </row>
    <row r="3903" spans="1:19" ht="11.25" thickBot="1" x14ac:dyDescent="0.2">
      <c r="A3903" s="135" t="s">
        <v>362</v>
      </c>
      <c r="B3903" s="112"/>
      <c r="C3903" s="136">
        <v>7.0000000000000001E-3</v>
      </c>
      <c r="D3903" s="136">
        <v>1.9E-2</v>
      </c>
      <c r="E3903" s="136">
        <v>2E-3</v>
      </c>
      <c r="F3903" s="136">
        <v>1.4999999999999999E-2</v>
      </c>
      <c r="G3903" s="136">
        <v>2E-3</v>
      </c>
      <c r="H3903" s="136">
        <v>1E-3</v>
      </c>
      <c r="I3903" s="136">
        <v>0.112</v>
      </c>
      <c r="J3903" s="136">
        <v>0.34899999999999998</v>
      </c>
      <c r="K3903" s="136">
        <v>0.36299999999999999</v>
      </c>
      <c r="L3903" s="136">
        <v>0</v>
      </c>
      <c r="M3903" s="136">
        <v>0</v>
      </c>
      <c r="N3903" s="136">
        <v>0.125</v>
      </c>
      <c r="O3903" s="136">
        <v>5.0000000000000001E-3</v>
      </c>
      <c r="P3903" s="136">
        <v>1.603</v>
      </c>
      <c r="Q3903" s="137">
        <v>0.98653999999999997</v>
      </c>
      <c r="R3903" s="134" t="s">
        <v>2309</v>
      </c>
      <c r="S3903" s="136">
        <v>9.4E-2</v>
      </c>
    </row>
    <row r="3904" spans="1:19" ht="11.25" thickBot="1" x14ac:dyDescent="0.2">
      <c r="A3904" s="112"/>
    </row>
    <row r="3905" spans="1:19" ht="11.25" thickBot="1" x14ac:dyDescent="0.2">
      <c r="A3905" s="138" t="s">
        <v>364</v>
      </c>
      <c r="B3905" s="112"/>
      <c r="C3905" s="136">
        <v>0</v>
      </c>
      <c r="D3905" s="136">
        <v>1E-3</v>
      </c>
      <c r="E3905" s="136">
        <v>0</v>
      </c>
      <c r="F3905" s="136">
        <v>1E-3</v>
      </c>
      <c r="G3905" s="136">
        <v>1E-3</v>
      </c>
      <c r="H3905" s="136">
        <v>0</v>
      </c>
      <c r="I3905" s="136">
        <v>1E-3</v>
      </c>
      <c r="J3905" s="136">
        <v>3.0000000000000001E-3</v>
      </c>
      <c r="K3905" s="136">
        <v>1E-3</v>
      </c>
      <c r="L3905" s="136">
        <v>0</v>
      </c>
      <c r="M3905" s="136">
        <v>0</v>
      </c>
      <c r="N3905" s="136">
        <v>4.0000000000000001E-3</v>
      </c>
      <c r="O3905" s="136">
        <v>1E-3</v>
      </c>
      <c r="P3905" s="136">
        <v>1.4E-2</v>
      </c>
      <c r="Q3905" s="137">
        <v>1.119E-2</v>
      </c>
      <c r="R3905" s="134" t="s">
        <v>2310</v>
      </c>
      <c r="S3905" s="136">
        <v>1E-3</v>
      </c>
    </row>
    <row r="3906" spans="1:19" ht="11.25" thickBot="1" x14ac:dyDescent="0.2">
      <c r="A3906" s="112"/>
    </row>
    <row r="3907" spans="1:19" ht="11.25" thickBot="1" x14ac:dyDescent="0.2">
      <c r="A3907" s="139" t="s">
        <v>366</v>
      </c>
      <c r="B3907" s="112"/>
      <c r="C3907" s="136">
        <v>6.0369999999999999</v>
      </c>
      <c r="D3907" s="136">
        <v>4.2949999999999999</v>
      </c>
      <c r="E3907" s="136">
        <v>2.2930000000000001</v>
      </c>
      <c r="F3907" s="136">
        <v>5.1120000000000001</v>
      </c>
      <c r="G3907" s="136">
        <v>21.6</v>
      </c>
      <c r="H3907" s="136">
        <v>20.309999999999999</v>
      </c>
      <c r="I3907" s="136">
        <v>1.0109999999999999</v>
      </c>
      <c r="J3907" s="136">
        <v>0.97199999999999998</v>
      </c>
      <c r="K3907" s="136">
        <v>0.19400000000000001</v>
      </c>
      <c r="L3907" s="136">
        <v>45.3</v>
      </c>
      <c r="M3907" s="136">
        <v>1239</v>
      </c>
      <c r="N3907" s="136">
        <v>2.9209999999999998</v>
      </c>
      <c r="O3907" s="136">
        <v>15.67</v>
      </c>
      <c r="P3907" s="136">
        <v>0.85499999999999998</v>
      </c>
      <c r="Q3907" s="140">
        <v>1.135</v>
      </c>
      <c r="R3907" s="134" t="s">
        <v>438</v>
      </c>
      <c r="S3907" s="136">
        <v>1.5920000000000001</v>
      </c>
    </row>
    <row r="3908" spans="1:19" ht="11.25" thickBot="1" x14ac:dyDescent="0.2">
      <c r="A3908" s="112"/>
    </row>
    <row r="3909" spans="1:19" ht="11.25" thickBot="1" x14ac:dyDescent="0.2">
      <c r="A3909" s="106" t="s">
        <v>357</v>
      </c>
      <c r="B3909" s="106" t="s">
        <v>358</v>
      </c>
      <c r="C3909" s="130" t="s">
        <v>68</v>
      </c>
    </row>
    <row r="3910" spans="1:19" ht="11.25" thickBot="1" x14ac:dyDescent="0.2">
      <c r="A3910" s="112"/>
      <c r="B3910" s="112"/>
      <c r="C3910" s="130" t="s">
        <v>111</v>
      </c>
    </row>
    <row r="3911" spans="1:19" ht="11.25" thickBot="1" x14ac:dyDescent="0.2">
      <c r="A3911" s="107">
        <v>1</v>
      </c>
      <c r="B3911" s="132">
        <v>0.58672453703703698</v>
      </c>
      <c r="C3911" s="108">
        <v>1.7999999999999999E-2</v>
      </c>
    </row>
    <row r="3912" spans="1:19" ht="11.25" thickBot="1" x14ac:dyDescent="0.2">
      <c r="A3912" s="112"/>
    </row>
    <row r="3913" spans="1:19" ht="11.25" thickBot="1" x14ac:dyDescent="0.2">
      <c r="A3913" s="107">
        <v>2</v>
      </c>
      <c r="B3913" s="132">
        <v>0.58689814814814811</v>
      </c>
      <c r="C3913" s="108">
        <v>1.7999999999999999E-2</v>
      </c>
    </row>
    <row r="3914" spans="1:19" ht="11.25" thickBot="1" x14ac:dyDescent="0.2">
      <c r="A3914" s="112"/>
    </row>
    <row r="3915" spans="1:19" ht="11.25" thickBot="1" x14ac:dyDescent="0.2">
      <c r="A3915" s="107">
        <v>3</v>
      </c>
      <c r="B3915" s="132">
        <v>0.58708333333333329</v>
      </c>
      <c r="C3915" s="108">
        <v>1.9E-2</v>
      </c>
    </row>
    <row r="3916" spans="1:19" ht="11.25" thickBot="1" x14ac:dyDescent="0.2">
      <c r="A3916" s="112"/>
    </row>
    <row r="3917" spans="1:19" ht="11.25" thickBot="1" x14ac:dyDescent="0.2">
      <c r="A3917" s="135" t="s">
        <v>362</v>
      </c>
      <c r="B3917" s="112"/>
      <c r="C3917" s="136">
        <v>1.7999999999999999E-2</v>
      </c>
    </row>
    <row r="3918" spans="1:19" ht="11.25" thickBot="1" x14ac:dyDescent="0.2">
      <c r="A3918" s="112"/>
    </row>
    <row r="3919" spans="1:19" ht="11.25" thickBot="1" x14ac:dyDescent="0.2">
      <c r="A3919" s="138" t="s">
        <v>364</v>
      </c>
      <c r="B3919" s="112"/>
      <c r="C3919" s="136">
        <v>1E-3</v>
      </c>
    </row>
    <row r="3920" spans="1:19" ht="11.25" thickBot="1" x14ac:dyDescent="0.2">
      <c r="A3920" s="112"/>
    </row>
    <row r="3921" spans="1:19" ht="11.25" thickBot="1" x14ac:dyDescent="0.2">
      <c r="A3921" s="139" t="s">
        <v>366</v>
      </c>
      <c r="B3921" s="112"/>
      <c r="C3921" s="136">
        <v>2.9769999999999999</v>
      </c>
    </row>
    <row r="3922" spans="1:19" ht="10.5" x14ac:dyDescent="0.15">
      <c r="A3922" s="112"/>
    </row>
    <row r="3923" spans="1:19" x14ac:dyDescent="0.15">
      <c r="A3923" s="129"/>
      <c r="B3923" s="86" t="s">
        <v>2311</v>
      </c>
    </row>
    <row r="3924" spans="1:19" ht="9.75" thickBot="1" x14ac:dyDescent="0.2">
      <c r="A3924" s="81" t="s">
        <v>356</v>
      </c>
    </row>
    <row r="3925" spans="1:19" ht="11.25" thickBot="1" x14ac:dyDescent="0.2">
      <c r="A3925" s="106" t="s">
        <v>357</v>
      </c>
      <c r="B3925" s="106" t="s">
        <v>358</v>
      </c>
      <c r="C3925" s="130" t="s">
        <v>0</v>
      </c>
      <c r="D3925" s="130" t="s">
        <v>1</v>
      </c>
      <c r="E3925" s="130" t="s">
        <v>2</v>
      </c>
      <c r="F3925" s="130" t="s">
        <v>3</v>
      </c>
      <c r="G3925" s="130" t="s">
        <v>4</v>
      </c>
      <c r="H3925" s="130" t="s">
        <v>5</v>
      </c>
      <c r="I3925" s="131" t="s">
        <v>6</v>
      </c>
      <c r="J3925" s="131" t="s">
        <v>7</v>
      </c>
      <c r="K3925" s="130" t="s">
        <v>8</v>
      </c>
      <c r="L3925" s="130" t="s">
        <v>9</v>
      </c>
      <c r="M3925" s="130" t="s">
        <v>10</v>
      </c>
      <c r="N3925" s="130" t="s">
        <v>11</v>
      </c>
      <c r="O3925" s="130" t="s">
        <v>12</v>
      </c>
      <c r="P3925" s="130" t="s">
        <v>13</v>
      </c>
      <c r="Q3925" s="130" t="s">
        <v>14</v>
      </c>
      <c r="R3925" s="130" t="s">
        <v>15</v>
      </c>
      <c r="S3925" s="130" t="s">
        <v>16</v>
      </c>
    </row>
    <row r="3926" spans="1:19" ht="11.25" thickBot="1" x14ac:dyDescent="0.2">
      <c r="A3926" s="112"/>
      <c r="B3926" s="112"/>
      <c r="C3926" s="130" t="s">
        <v>111</v>
      </c>
      <c r="D3926" s="130" t="s">
        <v>111</v>
      </c>
      <c r="E3926" s="130" t="s">
        <v>111</v>
      </c>
      <c r="F3926" s="130" t="s">
        <v>111</v>
      </c>
      <c r="G3926" s="130" t="s">
        <v>111</v>
      </c>
      <c r="H3926" s="130" t="s">
        <v>111</v>
      </c>
      <c r="I3926" s="131" t="s">
        <v>111</v>
      </c>
      <c r="J3926" s="131" t="s">
        <v>111</v>
      </c>
      <c r="K3926" s="130" t="s">
        <v>111</v>
      </c>
      <c r="L3926" s="130" t="s">
        <v>111</v>
      </c>
      <c r="M3926" s="130" t="s">
        <v>111</v>
      </c>
      <c r="N3926" s="130" t="s">
        <v>111</v>
      </c>
      <c r="O3926" s="130" t="s">
        <v>111</v>
      </c>
      <c r="P3926" s="130" t="s">
        <v>111</v>
      </c>
      <c r="Q3926" s="130" t="s">
        <v>111</v>
      </c>
      <c r="R3926" s="130" t="s">
        <v>111</v>
      </c>
      <c r="S3926" s="130" t="s">
        <v>111</v>
      </c>
    </row>
    <row r="3927" spans="1:19" ht="11.25" thickBot="1" x14ac:dyDescent="0.2">
      <c r="A3927" s="107">
        <v>1</v>
      </c>
      <c r="B3927" s="132">
        <v>0.59186342592592589</v>
      </c>
      <c r="C3927" s="141" t="s">
        <v>2312</v>
      </c>
      <c r="D3927" s="141" t="s">
        <v>2313</v>
      </c>
      <c r="E3927" s="141" t="s">
        <v>2314</v>
      </c>
      <c r="F3927" s="141" t="s">
        <v>2315</v>
      </c>
      <c r="G3927" s="141" t="s">
        <v>2316</v>
      </c>
      <c r="H3927" s="141" t="s">
        <v>2317</v>
      </c>
      <c r="I3927" s="133">
        <v>1.1897200000000001</v>
      </c>
      <c r="J3927" s="134" t="s">
        <v>2318</v>
      </c>
      <c r="K3927" s="141" t="s">
        <v>2319</v>
      </c>
      <c r="L3927" s="108">
        <v>0.61599999999999999</v>
      </c>
      <c r="M3927" s="108">
        <v>1.2210000000000001</v>
      </c>
      <c r="N3927" s="108">
        <v>3.0680000000000001</v>
      </c>
      <c r="O3927" s="141" t="s">
        <v>2320</v>
      </c>
      <c r="P3927" s="108">
        <v>404</v>
      </c>
      <c r="Q3927" s="108">
        <v>0.56999999999999995</v>
      </c>
      <c r="R3927" s="108">
        <v>5.2569999999999997</v>
      </c>
      <c r="S3927" s="141" t="s">
        <v>2321</v>
      </c>
    </row>
    <row r="3928" spans="1:19" ht="11.25" thickBot="1" x14ac:dyDescent="0.2">
      <c r="A3928" s="112"/>
    </row>
    <row r="3929" spans="1:19" ht="11.25" thickBot="1" x14ac:dyDescent="0.2">
      <c r="A3929" s="107">
        <v>2</v>
      </c>
      <c r="B3929" s="132">
        <v>0.59204861111111107</v>
      </c>
      <c r="C3929" s="141" t="s">
        <v>2322</v>
      </c>
      <c r="D3929" s="141" t="s">
        <v>2323</v>
      </c>
      <c r="E3929" s="141" t="s">
        <v>2324</v>
      </c>
      <c r="F3929" s="141" t="s">
        <v>2325</v>
      </c>
      <c r="G3929" s="141" t="s">
        <v>2326</v>
      </c>
      <c r="H3929" s="141" t="s">
        <v>2327</v>
      </c>
      <c r="I3929" s="133">
        <v>1.2104200000000001</v>
      </c>
      <c r="J3929" s="134" t="s">
        <v>2328</v>
      </c>
      <c r="K3929" s="141" t="s">
        <v>2319</v>
      </c>
      <c r="L3929" s="108">
        <v>0.59899999999999998</v>
      </c>
      <c r="M3929" s="108">
        <v>1.2250000000000001</v>
      </c>
      <c r="N3929" s="108">
        <v>3.0680000000000001</v>
      </c>
      <c r="O3929" s="141" t="s">
        <v>587</v>
      </c>
      <c r="P3929" s="108">
        <v>397.6</v>
      </c>
      <c r="Q3929" s="108">
        <v>0.57599999999999996</v>
      </c>
      <c r="R3929" s="108">
        <v>5.3129999999999997</v>
      </c>
      <c r="S3929" s="141" t="s">
        <v>2329</v>
      </c>
    </row>
    <row r="3930" spans="1:19" ht="11.25" thickBot="1" x14ac:dyDescent="0.2">
      <c r="A3930" s="112"/>
    </row>
    <row r="3931" spans="1:19" ht="11.25" thickBot="1" x14ac:dyDescent="0.2">
      <c r="A3931" s="107">
        <v>3</v>
      </c>
      <c r="B3931" s="132">
        <v>0.59222222222222221</v>
      </c>
      <c r="C3931" s="141" t="s">
        <v>2312</v>
      </c>
      <c r="D3931" s="141" t="s">
        <v>2330</v>
      </c>
      <c r="E3931" s="141" t="s">
        <v>2331</v>
      </c>
      <c r="F3931" s="141" t="s">
        <v>2332</v>
      </c>
      <c r="G3931" s="141" t="s">
        <v>2333</v>
      </c>
      <c r="H3931" s="141" t="s">
        <v>2334</v>
      </c>
      <c r="I3931" s="133">
        <v>1.2329300000000001</v>
      </c>
      <c r="J3931" s="134" t="s">
        <v>2335</v>
      </c>
      <c r="K3931" s="141" t="s">
        <v>2336</v>
      </c>
      <c r="L3931" s="108">
        <v>0.66</v>
      </c>
      <c r="M3931" s="108">
        <v>1.2390000000000001</v>
      </c>
      <c r="N3931" s="108">
        <v>3.0390000000000001</v>
      </c>
      <c r="O3931" s="141" t="s">
        <v>2337</v>
      </c>
      <c r="P3931" s="108">
        <v>393.6</v>
      </c>
      <c r="Q3931" s="108">
        <v>0.56299999999999994</v>
      </c>
      <c r="R3931" s="108">
        <v>5.2140000000000004</v>
      </c>
      <c r="S3931" s="141" t="s">
        <v>2338</v>
      </c>
    </row>
    <row r="3932" spans="1:19" ht="11.25" thickBot="1" x14ac:dyDescent="0.2">
      <c r="A3932" s="112"/>
    </row>
    <row r="3933" spans="1:19" ht="11.25" thickBot="1" x14ac:dyDescent="0.2">
      <c r="A3933" s="135" t="s">
        <v>362</v>
      </c>
      <c r="B3933" s="112"/>
      <c r="C3933" s="141" t="s">
        <v>2339</v>
      </c>
      <c r="D3933" s="141" t="s">
        <v>2340</v>
      </c>
      <c r="E3933" s="141" t="s">
        <v>2341</v>
      </c>
      <c r="F3933" s="141" t="s">
        <v>2342</v>
      </c>
      <c r="G3933" s="141" t="s">
        <v>2343</v>
      </c>
      <c r="H3933" s="141" t="s">
        <v>2344</v>
      </c>
      <c r="I3933" s="137">
        <v>1.21102</v>
      </c>
      <c r="J3933" s="134" t="s">
        <v>2345</v>
      </c>
      <c r="K3933" s="141" t="s">
        <v>2346</v>
      </c>
      <c r="L3933" s="136">
        <v>0.625</v>
      </c>
      <c r="M3933" s="136">
        <v>1.228</v>
      </c>
      <c r="N3933" s="136">
        <v>3.0579999999999998</v>
      </c>
      <c r="O3933" s="141" t="s">
        <v>2347</v>
      </c>
      <c r="P3933" s="136">
        <v>398.4</v>
      </c>
      <c r="Q3933" s="136">
        <v>0.56999999999999995</v>
      </c>
      <c r="R3933" s="136">
        <v>5.2610000000000001</v>
      </c>
      <c r="S3933" s="141" t="s">
        <v>2348</v>
      </c>
    </row>
    <row r="3934" spans="1:19" ht="11.25" thickBot="1" x14ac:dyDescent="0.2">
      <c r="A3934" s="112"/>
    </row>
    <row r="3935" spans="1:19" ht="11.25" thickBot="1" x14ac:dyDescent="0.2">
      <c r="A3935" s="138" t="s">
        <v>364</v>
      </c>
      <c r="B3935" s="112"/>
      <c r="C3935" s="141" t="s">
        <v>2349</v>
      </c>
      <c r="D3935" s="141" t="s">
        <v>2350</v>
      </c>
      <c r="E3935" s="141" t="s">
        <v>2351</v>
      </c>
      <c r="F3935" s="141" t="s">
        <v>2352</v>
      </c>
      <c r="G3935" s="141" t="s">
        <v>2353</v>
      </c>
      <c r="H3935" s="141" t="s">
        <v>2354</v>
      </c>
      <c r="I3935" s="137">
        <v>2.1610000000000001E-2</v>
      </c>
      <c r="J3935" s="134" t="s">
        <v>1669</v>
      </c>
      <c r="K3935" s="141" t="s">
        <v>2355</v>
      </c>
      <c r="L3935" s="136">
        <v>3.1E-2</v>
      </c>
      <c r="M3935" s="136">
        <v>8.9999999999999993E-3</v>
      </c>
      <c r="N3935" s="136">
        <v>1.7000000000000001E-2</v>
      </c>
      <c r="O3935" s="141" t="s">
        <v>2356</v>
      </c>
      <c r="P3935" s="136">
        <v>5.2160000000000002</v>
      </c>
      <c r="Q3935" s="136">
        <v>7.0000000000000001E-3</v>
      </c>
      <c r="R3935" s="136">
        <v>4.9000000000000002E-2</v>
      </c>
      <c r="S3935" s="141" t="s">
        <v>2357</v>
      </c>
    </row>
    <row r="3936" spans="1:19" ht="11.25" thickBot="1" x14ac:dyDescent="0.2">
      <c r="A3936" s="112"/>
    </row>
    <row r="3937" spans="1:19" ht="11.25" thickBot="1" x14ac:dyDescent="0.2">
      <c r="A3937" s="139" t="s">
        <v>366</v>
      </c>
      <c r="B3937" s="112"/>
      <c r="C3937" s="141" t="s">
        <v>2358</v>
      </c>
      <c r="D3937" s="141" t="s">
        <v>2359</v>
      </c>
      <c r="E3937" s="141" t="s">
        <v>2360</v>
      </c>
      <c r="F3937" s="141" t="s">
        <v>2361</v>
      </c>
      <c r="G3937" s="141" t="s">
        <v>2362</v>
      </c>
      <c r="H3937" s="141" t="s">
        <v>2363</v>
      </c>
      <c r="I3937" s="140">
        <v>1.7849999999999999</v>
      </c>
      <c r="J3937" s="134" t="s">
        <v>2364</v>
      </c>
      <c r="K3937" s="141" t="s">
        <v>2365</v>
      </c>
      <c r="L3937" s="136">
        <v>5.03</v>
      </c>
      <c r="M3937" s="136">
        <v>0.72899999999999998</v>
      </c>
      <c r="N3937" s="136">
        <v>0.54400000000000004</v>
      </c>
      <c r="O3937" s="141" t="s">
        <v>2366</v>
      </c>
      <c r="P3937" s="136">
        <v>1.3089999999999999</v>
      </c>
      <c r="Q3937" s="136">
        <v>1.1439999999999999</v>
      </c>
      <c r="R3937" s="136">
        <v>0.93500000000000005</v>
      </c>
      <c r="S3937" s="141" t="s">
        <v>2367</v>
      </c>
    </row>
    <row r="3938" spans="1:19" ht="11.25" thickBot="1" x14ac:dyDescent="0.2">
      <c r="A3938" s="112"/>
    </row>
    <row r="3939" spans="1:19" ht="11.25" thickBot="1" x14ac:dyDescent="0.2">
      <c r="A3939" s="106" t="s">
        <v>357</v>
      </c>
      <c r="B3939" s="106" t="s">
        <v>358</v>
      </c>
      <c r="C3939" s="130" t="s">
        <v>17</v>
      </c>
      <c r="D3939" s="130" t="s">
        <v>18</v>
      </c>
      <c r="E3939" s="131" t="s">
        <v>19</v>
      </c>
      <c r="F3939" s="131" t="s">
        <v>20</v>
      </c>
      <c r="G3939" s="130" t="s">
        <v>21</v>
      </c>
      <c r="H3939" s="130" t="s">
        <v>22</v>
      </c>
      <c r="I3939" s="130" t="s">
        <v>23</v>
      </c>
      <c r="J3939" s="130" t="s">
        <v>24</v>
      </c>
      <c r="K3939" s="131" t="s">
        <v>25</v>
      </c>
      <c r="L3939" s="131" t="s">
        <v>26</v>
      </c>
      <c r="M3939" s="130" t="s">
        <v>27</v>
      </c>
      <c r="N3939" s="130" t="s">
        <v>28</v>
      </c>
      <c r="O3939" s="130" t="s">
        <v>29</v>
      </c>
      <c r="P3939" s="130" t="s">
        <v>30</v>
      </c>
      <c r="Q3939" s="130" t="s">
        <v>31</v>
      </c>
      <c r="R3939" s="130" t="s">
        <v>32</v>
      </c>
      <c r="S3939" s="130" t="s">
        <v>33</v>
      </c>
    </row>
    <row r="3940" spans="1:19" ht="11.25" thickBot="1" x14ac:dyDescent="0.2">
      <c r="A3940" s="112"/>
      <c r="B3940" s="112"/>
      <c r="C3940" s="130" t="s">
        <v>111</v>
      </c>
      <c r="D3940" s="130" t="s">
        <v>111</v>
      </c>
      <c r="E3940" s="131" t="s">
        <v>111</v>
      </c>
      <c r="F3940" s="131" t="s">
        <v>111</v>
      </c>
      <c r="G3940" s="130" t="s">
        <v>111</v>
      </c>
      <c r="H3940" s="130" t="s">
        <v>111</v>
      </c>
      <c r="I3940" s="130" t="s">
        <v>111</v>
      </c>
      <c r="J3940" s="130" t="s">
        <v>111</v>
      </c>
      <c r="K3940" s="131" t="s">
        <v>111</v>
      </c>
      <c r="L3940" s="131" t="s">
        <v>111</v>
      </c>
      <c r="M3940" s="130" t="s">
        <v>111</v>
      </c>
      <c r="N3940" s="130" t="s">
        <v>111</v>
      </c>
      <c r="O3940" s="130" t="s">
        <v>111</v>
      </c>
      <c r="P3940" s="130" t="s">
        <v>111</v>
      </c>
      <c r="Q3940" s="130" t="s">
        <v>111</v>
      </c>
      <c r="R3940" s="130" t="s">
        <v>111</v>
      </c>
      <c r="S3940" s="130" t="s">
        <v>111</v>
      </c>
    </row>
    <row r="3941" spans="1:19" ht="11.25" thickBot="1" x14ac:dyDescent="0.2">
      <c r="A3941" s="107">
        <v>1</v>
      </c>
      <c r="B3941" s="132">
        <v>0.59186342592592589</v>
      </c>
      <c r="C3941" s="108">
        <v>17.45</v>
      </c>
      <c r="D3941" s="108">
        <v>1.742</v>
      </c>
      <c r="E3941" s="133">
        <v>1.07918</v>
      </c>
      <c r="F3941" s="133">
        <v>1.0034099999999999</v>
      </c>
      <c r="G3941" s="108">
        <v>0.27200000000000002</v>
      </c>
      <c r="H3941" s="141" t="s">
        <v>2368</v>
      </c>
      <c r="I3941" s="108">
        <v>16.59</v>
      </c>
      <c r="J3941" s="141" t="s">
        <v>2369</v>
      </c>
      <c r="K3941" s="133">
        <v>1.1649499999999999</v>
      </c>
      <c r="L3941" s="134" t="s">
        <v>2370</v>
      </c>
      <c r="M3941" s="108">
        <v>3.5999999999999997E-2</v>
      </c>
      <c r="N3941" s="108">
        <v>1.026</v>
      </c>
      <c r="O3941" s="108">
        <v>2E-3</v>
      </c>
      <c r="P3941" s="108">
        <v>1.4999999999999999E-2</v>
      </c>
      <c r="Q3941" s="108">
        <v>0.13200000000000001</v>
      </c>
      <c r="R3941" s="108">
        <v>0.193</v>
      </c>
      <c r="S3941" s="108">
        <v>0.111</v>
      </c>
    </row>
    <row r="3942" spans="1:19" ht="11.25" thickBot="1" x14ac:dyDescent="0.2">
      <c r="A3942" s="112"/>
    </row>
    <row r="3943" spans="1:19" ht="11.25" thickBot="1" x14ac:dyDescent="0.2">
      <c r="A3943" s="107">
        <v>2</v>
      </c>
      <c r="B3943" s="132">
        <v>0.59204861111111107</v>
      </c>
      <c r="C3943" s="108">
        <v>17.48</v>
      </c>
      <c r="D3943" s="108">
        <v>1.7689999999999999</v>
      </c>
      <c r="E3943" s="133">
        <v>1.0927199999999999</v>
      </c>
      <c r="F3943" s="133">
        <v>0.99946999999999997</v>
      </c>
      <c r="G3943" s="108">
        <v>0.151</v>
      </c>
      <c r="H3943" s="141" t="s">
        <v>2371</v>
      </c>
      <c r="I3943" s="108">
        <v>16.57</v>
      </c>
      <c r="J3943" s="141" t="s">
        <v>2372</v>
      </c>
      <c r="K3943" s="133">
        <v>1.17998</v>
      </c>
      <c r="L3943" s="134" t="s">
        <v>2373</v>
      </c>
      <c r="M3943" s="108">
        <v>3.4000000000000002E-2</v>
      </c>
      <c r="N3943" s="108">
        <v>1.01</v>
      </c>
      <c r="O3943" s="108">
        <v>1E-3</v>
      </c>
      <c r="P3943" s="108">
        <v>1.4E-2</v>
      </c>
      <c r="Q3943" s="108">
        <v>0.12</v>
      </c>
      <c r="R3943" s="108">
        <v>0.215</v>
      </c>
      <c r="S3943" s="108">
        <v>0.128</v>
      </c>
    </row>
    <row r="3944" spans="1:19" ht="11.25" thickBot="1" x14ac:dyDescent="0.2">
      <c r="A3944" s="112"/>
    </row>
    <row r="3945" spans="1:19" ht="11.25" thickBot="1" x14ac:dyDescent="0.2">
      <c r="A3945" s="107">
        <v>3</v>
      </c>
      <c r="B3945" s="132">
        <v>0.59222222222222221</v>
      </c>
      <c r="C3945" s="108">
        <v>17.52</v>
      </c>
      <c r="D3945" s="108">
        <v>1.756</v>
      </c>
      <c r="E3945" s="133">
        <v>1.0883400000000001</v>
      </c>
      <c r="F3945" s="133">
        <v>0.99997999999999998</v>
      </c>
      <c r="G3945" s="108">
        <v>0.17799999999999999</v>
      </c>
      <c r="H3945" s="141" t="s">
        <v>2374</v>
      </c>
      <c r="I3945" s="108">
        <v>16.63</v>
      </c>
      <c r="J3945" s="141" t="s">
        <v>2375</v>
      </c>
      <c r="K3945" s="133">
        <v>1.19374</v>
      </c>
      <c r="L3945" s="134" t="s">
        <v>2376</v>
      </c>
      <c r="M3945" s="108">
        <v>3.3000000000000002E-2</v>
      </c>
      <c r="N3945" s="108">
        <v>1.044</v>
      </c>
      <c r="O3945" s="108">
        <v>2E-3</v>
      </c>
      <c r="P3945" s="108">
        <v>1.4999999999999999E-2</v>
      </c>
      <c r="Q3945" s="108">
        <v>0.11899999999999999</v>
      </c>
      <c r="R3945" s="108">
        <v>0.23400000000000001</v>
      </c>
      <c r="S3945" s="108">
        <v>0.13200000000000001</v>
      </c>
    </row>
    <row r="3946" spans="1:19" ht="11.25" thickBot="1" x14ac:dyDescent="0.2">
      <c r="A3946" s="112"/>
    </row>
    <row r="3947" spans="1:19" ht="11.25" thickBot="1" x14ac:dyDescent="0.2">
      <c r="A3947" s="135" t="s">
        <v>362</v>
      </c>
      <c r="B3947" s="112"/>
      <c r="C3947" s="136">
        <v>17.48</v>
      </c>
      <c r="D3947" s="136">
        <v>1.756</v>
      </c>
      <c r="E3947" s="137">
        <v>1.0867500000000001</v>
      </c>
      <c r="F3947" s="137">
        <v>1.00095</v>
      </c>
      <c r="G3947" s="136">
        <v>0.2</v>
      </c>
      <c r="H3947" s="141" t="s">
        <v>2377</v>
      </c>
      <c r="I3947" s="136">
        <v>16.600000000000001</v>
      </c>
      <c r="J3947" s="141" t="s">
        <v>2378</v>
      </c>
      <c r="K3947" s="137">
        <v>1.1795599999999999</v>
      </c>
      <c r="L3947" s="134" t="s">
        <v>2379</v>
      </c>
      <c r="M3947" s="136">
        <v>3.4000000000000002E-2</v>
      </c>
      <c r="N3947" s="136">
        <v>1.0269999999999999</v>
      </c>
      <c r="O3947" s="136">
        <v>2E-3</v>
      </c>
      <c r="P3947" s="136">
        <v>1.4999999999999999E-2</v>
      </c>
      <c r="Q3947" s="136">
        <v>0.124</v>
      </c>
      <c r="R3947" s="136">
        <v>0.214</v>
      </c>
      <c r="S3947" s="136">
        <v>0.124</v>
      </c>
    </row>
    <row r="3948" spans="1:19" ht="11.25" thickBot="1" x14ac:dyDescent="0.2">
      <c r="A3948" s="112"/>
    </row>
    <row r="3949" spans="1:19" ht="11.25" thickBot="1" x14ac:dyDescent="0.2">
      <c r="A3949" s="138" t="s">
        <v>364</v>
      </c>
      <c r="B3949" s="112"/>
      <c r="C3949" s="136">
        <v>3.4000000000000002E-2</v>
      </c>
      <c r="D3949" s="136">
        <v>1.4E-2</v>
      </c>
      <c r="E3949" s="137">
        <v>6.9100000000000003E-3</v>
      </c>
      <c r="F3949" s="137">
        <v>2.14E-3</v>
      </c>
      <c r="G3949" s="136">
        <v>6.4000000000000001E-2</v>
      </c>
      <c r="H3949" s="141" t="s">
        <v>2380</v>
      </c>
      <c r="I3949" s="136">
        <v>3.4000000000000002E-2</v>
      </c>
      <c r="J3949" s="141" t="s">
        <v>2381</v>
      </c>
      <c r="K3949" s="137">
        <v>1.44E-2</v>
      </c>
      <c r="L3949" s="134" t="s">
        <v>2382</v>
      </c>
      <c r="M3949" s="136">
        <v>1E-3</v>
      </c>
      <c r="N3949" s="136">
        <v>1.7000000000000001E-2</v>
      </c>
      <c r="O3949" s="136">
        <v>0</v>
      </c>
      <c r="P3949" s="136">
        <v>0</v>
      </c>
      <c r="Q3949" s="136">
        <v>7.0000000000000001E-3</v>
      </c>
      <c r="R3949" s="136">
        <v>2.1000000000000001E-2</v>
      </c>
      <c r="S3949" s="136">
        <v>1.0999999999999999E-2</v>
      </c>
    </row>
    <row r="3950" spans="1:19" ht="11.25" thickBot="1" x14ac:dyDescent="0.2">
      <c r="A3950" s="112"/>
    </row>
    <row r="3951" spans="1:19" ht="11.25" thickBot="1" x14ac:dyDescent="0.2">
      <c r="A3951" s="139" t="s">
        <v>366</v>
      </c>
      <c r="B3951" s="112"/>
      <c r="C3951" s="136">
        <v>0.19400000000000001</v>
      </c>
      <c r="D3951" s="136">
        <v>0.77200000000000002</v>
      </c>
      <c r="E3951" s="140">
        <v>0.63600000000000001</v>
      </c>
      <c r="F3951" s="140">
        <v>0.214</v>
      </c>
      <c r="G3951" s="136">
        <v>31.71</v>
      </c>
      <c r="H3951" s="141" t="s">
        <v>2383</v>
      </c>
      <c r="I3951" s="136">
        <v>0.20300000000000001</v>
      </c>
      <c r="J3951" s="141" t="s">
        <v>2384</v>
      </c>
      <c r="K3951" s="140">
        <v>1.2210000000000001</v>
      </c>
      <c r="L3951" s="134" t="s">
        <v>2385</v>
      </c>
      <c r="M3951" s="136">
        <v>4.0369999999999999</v>
      </c>
      <c r="N3951" s="136">
        <v>1.6619999999999999</v>
      </c>
      <c r="O3951" s="136">
        <v>14.33</v>
      </c>
      <c r="P3951" s="136">
        <v>1.8129999999999999</v>
      </c>
      <c r="Q3951" s="136">
        <v>6.0039999999999996</v>
      </c>
      <c r="R3951" s="136">
        <v>9.6319999999999997</v>
      </c>
      <c r="S3951" s="136">
        <v>9.1080000000000005</v>
      </c>
    </row>
    <row r="3952" spans="1:19" ht="11.25" thickBot="1" x14ac:dyDescent="0.2">
      <c r="A3952" s="112"/>
    </row>
    <row r="3953" spans="1:19" ht="11.25" thickBot="1" x14ac:dyDescent="0.2">
      <c r="A3953" s="106" t="s">
        <v>357</v>
      </c>
      <c r="B3953" s="106" t="s">
        <v>358</v>
      </c>
      <c r="C3953" s="131" t="s">
        <v>34</v>
      </c>
      <c r="D3953" s="131" t="s">
        <v>35</v>
      </c>
      <c r="E3953" s="130" t="s">
        <v>36</v>
      </c>
      <c r="F3953" s="130" t="s">
        <v>37</v>
      </c>
      <c r="G3953" s="130" t="s">
        <v>38</v>
      </c>
      <c r="H3953" s="130" t="s">
        <v>39</v>
      </c>
      <c r="I3953" s="130" t="s">
        <v>40</v>
      </c>
      <c r="J3953" s="130" t="s">
        <v>41</v>
      </c>
      <c r="K3953" s="130" t="s">
        <v>42</v>
      </c>
      <c r="L3953" s="130" t="s">
        <v>43</v>
      </c>
      <c r="M3953" s="130" t="s">
        <v>44</v>
      </c>
      <c r="N3953" s="130" t="s">
        <v>45</v>
      </c>
      <c r="O3953" s="130" t="s">
        <v>46</v>
      </c>
      <c r="P3953" s="130" t="s">
        <v>47</v>
      </c>
      <c r="Q3953" s="130" t="s">
        <v>48</v>
      </c>
      <c r="R3953" s="130" t="s">
        <v>49</v>
      </c>
      <c r="S3953" s="130" t="s">
        <v>50</v>
      </c>
    </row>
    <row r="3954" spans="1:19" ht="11.25" thickBot="1" x14ac:dyDescent="0.2">
      <c r="A3954" s="112"/>
      <c r="B3954" s="112"/>
      <c r="C3954" s="131" t="s">
        <v>111</v>
      </c>
      <c r="D3954" s="131" t="s">
        <v>111</v>
      </c>
      <c r="E3954" s="130" t="s">
        <v>111</v>
      </c>
      <c r="F3954" s="130" t="s">
        <v>111</v>
      </c>
      <c r="G3954" s="130" t="s">
        <v>111</v>
      </c>
      <c r="H3954" s="130" t="s">
        <v>111</v>
      </c>
      <c r="I3954" s="130" t="s">
        <v>111</v>
      </c>
      <c r="J3954" s="130" t="s">
        <v>111</v>
      </c>
      <c r="K3954" s="130" t="s">
        <v>111</v>
      </c>
      <c r="L3954" s="130" t="s">
        <v>111</v>
      </c>
      <c r="M3954" s="130" t="s">
        <v>111</v>
      </c>
      <c r="N3954" s="130" t="s">
        <v>111</v>
      </c>
      <c r="O3954" s="130" t="s">
        <v>111</v>
      </c>
      <c r="P3954" s="130" t="s">
        <v>111</v>
      </c>
      <c r="Q3954" s="130" t="s">
        <v>111</v>
      </c>
      <c r="R3954" s="130" t="s">
        <v>111</v>
      </c>
      <c r="S3954" s="130" t="s">
        <v>111</v>
      </c>
    </row>
    <row r="3955" spans="1:19" ht="11.25" thickBot="1" x14ac:dyDescent="0.2">
      <c r="A3955" s="107">
        <v>1</v>
      </c>
      <c r="B3955" s="132">
        <v>0.59186342592592589</v>
      </c>
      <c r="C3955" s="133">
        <v>1.0683199999999999</v>
      </c>
      <c r="D3955" s="134" t="s">
        <v>2386</v>
      </c>
      <c r="E3955" s="141" t="s">
        <v>2387</v>
      </c>
      <c r="F3955" s="108">
        <v>4.2000000000000003E-2</v>
      </c>
      <c r="G3955" s="108">
        <v>1E-3</v>
      </c>
      <c r="H3955" s="108">
        <v>9.4E-2</v>
      </c>
      <c r="I3955" s="108">
        <v>46.49</v>
      </c>
      <c r="J3955" s="108">
        <v>46.18</v>
      </c>
      <c r="K3955" s="108">
        <v>0.27300000000000002</v>
      </c>
      <c r="L3955" s="108">
        <v>0.49</v>
      </c>
      <c r="M3955" s="108">
        <v>0.06</v>
      </c>
      <c r="N3955" s="108">
        <v>0.22700000000000001</v>
      </c>
      <c r="O3955" s="108">
        <v>4.4999999999999998E-2</v>
      </c>
      <c r="P3955" s="108">
        <v>1.9E-2</v>
      </c>
      <c r="Q3955" s="108">
        <v>4.1000000000000002E-2</v>
      </c>
      <c r="R3955" s="108">
        <v>6.0000000000000001E-3</v>
      </c>
      <c r="S3955" s="108">
        <v>3.1E-2</v>
      </c>
    </row>
    <row r="3956" spans="1:19" ht="11.25" thickBot="1" x14ac:dyDescent="0.2">
      <c r="A3956" s="112"/>
    </row>
    <row r="3957" spans="1:19" ht="11.25" thickBot="1" x14ac:dyDescent="0.2">
      <c r="A3957" s="107">
        <v>2</v>
      </c>
      <c r="B3957" s="132">
        <v>0.59204861111111107</v>
      </c>
      <c r="C3957" s="133">
        <v>1.08734</v>
      </c>
      <c r="D3957" s="134" t="s">
        <v>2388</v>
      </c>
      <c r="E3957" s="141" t="s">
        <v>2389</v>
      </c>
      <c r="F3957" s="108">
        <v>4.2000000000000003E-2</v>
      </c>
      <c r="G3957" s="108">
        <v>1E-3</v>
      </c>
      <c r="H3957" s="108">
        <v>9.4E-2</v>
      </c>
      <c r="I3957" s="108">
        <v>46.09</v>
      </c>
      <c r="J3957" s="108">
        <v>45.93</v>
      </c>
      <c r="K3957" s="108">
        <v>0.26900000000000002</v>
      </c>
      <c r="L3957" s="108">
        <v>0.499</v>
      </c>
      <c r="M3957" s="108">
        <v>6.3E-2</v>
      </c>
      <c r="N3957" s="108">
        <v>0.23400000000000001</v>
      </c>
      <c r="O3957" s="108">
        <v>4.2999999999999997E-2</v>
      </c>
      <c r="P3957" s="108">
        <v>1.7999999999999999E-2</v>
      </c>
      <c r="Q3957" s="108">
        <v>4.2999999999999997E-2</v>
      </c>
      <c r="R3957" s="108">
        <v>6.0000000000000001E-3</v>
      </c>
      <c r="S3957" s="108">
        <v>3.1E-2</v>
      </c>
    </row>
    <row r="3958" spans="1:19" ht="11.25" thickBot="1" x14ac:dyDescent="0.2">
      <c r="A3958" s="112"/>
    </row>
    <row r="3959" spans="1:19" ht="11.25" thickBot="1" x14ac:dyDescent="0.2">
      <c r="A3959" s="107">
        <v>3</v>
      </c>
      <c r="B3959" s="132">
        <v>0.59222222222222221</v>
      </c>
      <c r="C3959" s="133">
        <v>1.0919700000000001</v>
      </c>
      <c r="D3959" s="134" t="s">
        <v>2390</v>
      </c>
      <c r="E3959" s="141" t="s">
        <v>2391</v>
      </c>
      <c r="F3959" s="108">
        <v>4.2000000000000003E-2</v>
      </c>
      <c r="G3959" s="108">
        <v>6.0000000000000001E-3</v>
      </c>
      <c r="H3959" s="108">
        <v>9.6000000000000002E-2</v>
      </c>
      <c r="I3959" s="108">
        <v>46.58</v>
      </c>
      <c r="J3959" s="108">
        <v>45.93</v>
      </c>
      <c r="K3959" s="108">
        <v>0.26400000000000001</v>
      </c>
      <c r="L3959" s="108">
        <v>0.47399999999999998</v>
      </c>
      <c r="M3959" s="108">
        <v>6.2E-2</v>
      </c>
      <c r="N3959" s="108">
        <v>0.22800000000000001</v>
      </c>
      <c r="O3959" s="108">
        <v>4.8000000000000001E-2</v>
      </c>
      <c r="P3959" s="108">
        <v>1.6E-2</v>
      </c>
      <c r="Q3959" s="108">
        <v>4.1000000000000002E-2</v>
      </c>
      <c r="R3959" s="108">
        <v>6.0000000000000001E-3</v>
      </c>
      <c r="S3959" s="108">
        <v>0.03</v>
      </c>
    </row>
    <row r="3960" spans="1:19" ht="11.25" thickBot="1" x14ac:dyDescent="0.2">
      <c r="A3960" s="112"/>
    </row>
    <row r="3961" spans="1:19" ht="11.25" thickBot="1" x14ac:dyDescent="0.2">
      <c r="A3961" s="135" t="s">
        <v>362</v>
      </c>
      <c r="B3961" s="112"/>
      <c r="C3961" s="137">
        <v>1.0825499999999999</v>
      </c>
      <c r="D3961" s="134" t="s">
        <v>2392</v>
      </c>
      <c r="E3961" s="141" t="s">
        <v>2393</v>
      </c>
      <c r="F3961" s="136">
        <v>4.2000000000000003E-2</v>
      </c>
      <c r="G3961" s="136">
        <v>3.0000000000000001E-3</v>
      </c>
      <c r="H3961" s="136">
        <v>9.5000000000000001E-2</v>
      </c>
      <c r="I3961" s="136">
        <v>46.38</v>
      </c>
      <c r="J3961" s="136">
        <v>46.01</v>
      </c>
      <c r="K3961" s="136">
        <v>0.26900000000000002</v>
      </c>
      <c r="L3961" s="136">
        <v>0.48799999999999999</v>
      </c>
      <c r="M3961" s="136">
        <v>6.2E-2</v>
      </c>
      <c r="N3961" s="136">
        <v>0.23</v>
      </c>
      <c r="O3961" s="136">
        <v>4.4999999999999998E-2</v>
      </c>
      <c r="P3961" s="136">
        <v>1.7999999999999999E-2</v>
      </c>
      <c r="Q3961" s="136">
        <v>4.2000000000000003E-2</v>
      </c>
      <c r="R3961" s="136">
        <v>6.0000000000000001E-3</v>
      </c>
      <c r="S3961" s="136">
        <v>3.1E-2</v>
      </c>
    </row>
    <row r="3962" spans="1:19" ht="11.25" thickBot="1" x14ac:dyDescent="0.2">
      <c r="A3962" s="112"/>
    </row>
    <row r="3963" spans="1:19" ht="11.25" thickBot="1" x14ac:dyDescent="0.2">
      <c r="A3963" s="138" t="s">
        <v>364</v>
      </c>
      <c r="B3963" s="112"/>
      <c r="C3963" s="137">
        <v>1.2529999999999999E-2</v>
      </c>
      <c r="D3963" s="134" t="s">
        <v>2394</v>
      </c>
      <c r="E3963" s="141" t="s">
        <v>2395</v>
      </c>
      <c r="F3963" s="136">
        <v>0</v>
      </c>
      <c r="G3963" s="136">
        <v>3.0000000000000001E-3</v>
      </c>
      <c r="H3963" s="136">
        <v>1E-3</v>
      </c>
      <c r="I3963" s="136">
        <v>0.26300000000000001</v>
      </c>
      <c r="J3963" s="136">
        <v>0.14299999999999999</v>
      </c>
      <c r="K3963" s="136">
        <v>5.0000000000000001E-3</v>
      </c>
      <c r="L3963" s="136">
        <v>1.2E-2</v>
      </c>
      <c r="M3963" s="136">
        <v>2E-3</v>
      </c>
      <c r="N3963" s="136">
        <v>4.0000000000000001E-3</v>
      </c>
      <c r="O3963" s="136">
        <v>2E-3</v>
      </c>
      <c r="P3963" s="136">
        <v>2E-3</v>
      </c>
      <c r="Q3963" s="136">
        <v>1E-3</v>
      </c>
      <c r="R3963" s="136">
        <v>0</v>
      </c>
      <c r="S3963" s="136">
        <v>1E-3</v>
      </c>
    </row>
    <row r="3964" spans="1:19" ht="11.25" thickBot="1" x14ac:dyDescent="0.2">
      <c r="A3964" s="112"/>
    </row>
    <row r="3965" spans="1:19" ht="11.25" thickBot="1" x14ac:dyDescent="0.2">
      <c r="A3965" s="139" t="s">
        <v>366</v>
      </c>
      <c r="B3965" s="112"/>
      <c r="C3965" s="140">
        <v>1.1579999999999999</v>
      </c>
      <c r="D3965" s="134" t="s">
        <v>1023</v>
      </c>
      <c r="E3965" s="141" t="s">
        <v>2396</v>
      </c>
      <c r="F3965" s="136">
        <v>0.254</v>
      </c>
      <c r="G3965" s="136">
        <v>101.2</v>
      </c>
      <c r="H3965" s="136">
        <v>1.4730000000000001</v>
      </c>
      <c r="I3965" s="136">
        <v>0.56699999999999995</v>
      </c>
      <c r="J3965" s="136">
        <v>0.311</v>
      </c>
      <c r="K3965" s="136">
        <v>1.6990000000000001</v>
      </c>
      <c r="L3965" s="136">
        <v>2.5169999999999999</v>
      </c>
      <c r="M3965" s="136">
        <v>2.7610000000000001</v>
      </c>
      <c r="N3965" s="136">
        <v>1.585</v>
      </c>
      <c r="O3965" s="136">
        <v>5.1429999999999998</v>
      </c>
      <c r="P3965" s="136">
        <v>8.7330000000000005</v>
      </c>
      <c r="Q3965" s="136">
        <v>1.607</v>
      </c>
      <c r="R3965" s="136">
        <v>2.2799999999999998</v>
      </c>
      <c r="S3965" s="136">
        <v>3.0569999999999999</v>
      </c>
    </row>
    <row r="3966" spans="1:19" ht="11.25" thickBot="1" x14ac:dyDescent="0.2">
      <c r="A3966" s="112"/>
    </row>
    <row r="3967" spans="1:19" ht="11.25" thickBot="1" x14ac:dyDescent="0.2">
      <c r="A3967" s="106" t="s">
        <v>357</v>
      </c>
      <c r="B3967" s="106" t="s">
        <v>358</v>
      </c>
      <c r="C3967" s="130" t="s">
        <v>51</v>
      </c>
      <c r="D3967" s="130" t="s">
        <v>52</v>
      </c>
      <c r="E3967" s="130" t="s">
        <v>53</v>
      </c>
      <c r="F3967" s="130" t="s">
        <v>54</v>
      </c>
      <c r="G3967" s="130" t="s">
        <v>55</v>
      </c>
      <c r="H3967" s="130" t="s">
        <v>56</v>
      </c>
      <c r="I3967" s="130" t="s">
        <v>57</v>
      </c>
      <c r="J3967" s="130" t="s">
        <v>58</v>
      </c>
      <c r="K3967" s="130" t="s">
        <v>59</v>
      </c>
      <c r="L3967" s="130" t="s">
        <v>60</v>
      </c>
      <c r="M3967" s="130" t="s">
        <v>61</v>
      </c>
      <c r="N3967" s="130" t="s">
        <v>62</v>
      </c>
      <c r="O3967" s="130" t="s">
        <v>63</v>
      </c>
      <c r="P3967" s="130" t="s">
        <v>64</v>
      </c>
      <c r="Q3967" s="131" t="s">
        <v>65</v>
      </c>
      <c r="R3967" s="131" t="s">
        <v>66</v>
      </c>
      <c r="S3967" s="130" t="s">
        <v>67</v>
      </c>
    </row>
    <row r="3968" spans="1:19" ht="11.25" thickBot="1" x14ac:dyDescent="0.2">
      <c r="A3968" s="112"/>
      <c r="B3968" s="112"/>
      <c r="C3968" s="130" t="s">
        <v>111</v>
      </c>
      <c r="D3968" s="130" t="s">
        <v>111</v>
      </c>
      <c r="E3968" s="130" t="s">
        <v>111</v>
      </c>
      <c r="F3968" s="130" t="s">
        <v>111</v>
      </c>
      <c r="G3968" s="130" t="s">
        <v>111</v>
      </c>
      <c r="H3968" s="130" t="s">
        <v>111</v>
      </c>
      <c r="I3968" s="130" t="s">
        <v>111</v>
      </c>
      <c r="J3968" s="130" t="s">
        <v>111</v>
      </c>
      <c r="K3968" s="130" t="s">
        <v>111</v>
      </c>
      <c r="L3968" s="130" t="s">
        <v>111</v>
      </c>
      <c r="M3968" s="130" t="s">
        <v>111</v>
      </c>
      <c r="N3968" s="130" t="s">
        <v>111</v>
      </c>
      <c r="O3968" s="130" t="s">
        <v>111</v>
      </c>
      <c r="P3968" s="130" t="s">
        <v>111</v>
      </c>
      <c r="Q3968" s="131" t="s">
        <v>111</v>
      </c>
      <c r="R3968" s="131" t="s">
        <v>111</v>
      </c>
      <c r="S3968" s="130" t="s">
        <v>111</v>
      </c>
    </row>
    <row r="3969" spans="1:19" ht="11.25" thickBot="1" x14ac:dyDescent="0.2">
      <c r="A3969" s="107">
        <v>1</v>
      </c>
      <c r="B3969" s="132">
        <v>0.59186342592592589</v>
      </c>
      <c r="C3969" s="108">
        <v>7.0000000000000001E-3</v>
      </c>
      <c r="D3969" s="108">
        <v>1.7000000000000001E-2</v>
      </c>
      <c r="E3969" s="108">
        <v>2E-3</v>
      </c>
      <c r="F3969" s="108">
        <v>1.2E-2</v>
      </c>
      <c r="G3969" s="108">
        <v>2E-3</v>
      </c>
      <c r="H3969" s="108">
        <v>1E-3</v>
      </c>
      <c r="I3969" s="108">
        <v>0.14000000000000001</v>
      </c>
      <c r="J3969" s="108">
        <v>0.27900000000000003</v>
      </c>
      <c r="K3969" s="108">
        <v>0.28699999999999998</v>
      </c>
      <c r="L3969" s="108">
        <v>0</v>
      </c>
      <c r="M3969" s="108">
        <v>0</v>
      </c>
      <c r="N3969" s="108">
        <v>0.10199999999999999</v>
      </c>
      <c r="O3969" s="108">
        <v>7.0000000000000001E-3</v>
      </c>
      <c r="P3969" s="141" t="s">
        <v>2397</v>
      </c>
      <c r="Q3969" s="133">
        <v>0.96858</v>
      </c>
      <c r="R3969" s="134" t="s">
        <v>1308</v>
      </c>
      <c r="S3969" s="108">
        <v>4.5999999999999999E-2</v>
      </c>
    </row>
    <row r="3970" spans="1:19" ht="11.25" thickBot="1" x14ac:dyDescent="0.2">
      <c r="A3970" s="112"/>
    </row>
    <row r="3971" spans="1:19" ht="11.25" thickBot="1" x14ac:dyDescent="0.2">
      <c r="A3971" s="107">
        <v>2</v>
      </c>
      <c r="B3971" s="132">
        <v>0.59204861111111107</v>
      </c>
      <c r="C3971" s="108">
        <v>6.0000000000000001E-3</v>
      </c>
      <c r="D3971" s="108">
        <v>1.4999999999999999E-2</v>
      </c>
      <c r="E3971" s="108">
        <v>2E-3</v>
      </c>
      <c r="F3971" s="108">
        <v>1.2999999999999999E-2</v>
      </c>
      <c r="G3971" s="108">
        <v>2E-3</v>
      </c>
      <c r="H3971" s="108">
        <v>1E-3</v>
      </c>
      <c r="I3971" s="108">
        <v>0.13500000000000001</v>
      </c>
      <c r="J3971" s="108">
        <v>0.27900000000000003</v>
      </c>
      <c r="K3971" s="108">
        <v>0.29099999999999998</v>
      </c>
      <c r="L3971" s="108">
        <v>0</v>
      </c>
      <c r="M3971" s="108">
        <v>0</v>
      </c>
      <c r="N3971" s="108">
        <v>0.109</v>
      </c>
      <c r="O3971" s="108">
        <v>6.0000000000000001E-3</v>
      </c>
      <c r="P3971" s="141" t="s">
        <v>2398</v>
      </c>
      <c r="Q3971" s="133">
        <v>0.98353000000000002</v>
      </c>
      <c r="R3971" s="134" t="s">
        <v>2399</v>
      </c>
      <c r="S3971" s="108">
        <v>4.2999999999999997E-2</v>
      </c>
    </row>
    <row r="3972" spans="1:19" ht="11.25" thickBot="1" x14ac:dyDescent="0.2">
      <c r="A3972" s="112"/>
    </row>
    <row r="3973" spans="1:19" ht="11.25" thickBot="1" x14ac:dyDescent="0.2">
      <c r="A3973" s="107">
        <v>3</v>
      </c>
      <c r="B3973" s="132">
        <v>0.59222222222222221</v>
      </c>
      <c r="C3973" s="108">
        <v>5.0000000000000001E-3</v>
      </c>
      <c r="D3973" s="108">
        <v>1.4999999999999999E-2</v>
      </c>
      <c r="E3973" s="108">
        <v>2E-3</v>
      </c>
      <c r="F3973" s="108">
        <v>1.2999999999999999E-2</v>
      </c>
      <c r="G3973" s="108">
        <v>2E-3</v>
      </c>
      <c r="H3973" s="108">
        <v>1E-3</v>
      </c>
      <c r="I3973" s="108">
        <v>0.14099999999999999</v>
      </c>
      <c r="J3973" s="108">
        <v>0.28100000000000003</v>
      </c>
      <c r="K3973" s="108">
        <v>0.28799999999999998</v>
      </c>
      <c r="L3973" s="108">
        <v>0</v>
      </c>
      <c r="M3973" s="108">
        <v>0</v>
      </c>
      <c r="N3973" s="108">
        <v>0.10100000000000001</v>
      </c>
      <c r="O3973" s="108">
        <v>7.0000000000000001E-3</v>
      </c>
      <c r="P3973" s="141" t="s">
        <v>2400</v>
      </c>
      <c r="Q3973" s="133">
        <v>0.99670000000000003</v>
      </c>
      <c r="R3973" s="134" t="s">
        <v>2401</v>
      </c>
      <c r="S3973" s="108">
        <v>4.3999999999999997E-2</v>
      </c>
    </row>
    <row r="3974" spans="1:19" ht="11.25" thickBot="1" x14ac:dyDescent="0.2">
      <c r="A3974" s="112"/>
    </row>
    <row r="3975" spans="1:19" ht="11.25" thickBot="1" x14ac:dyDescent="0.2">
      <c r="A3975" s="135" t="s">
        <v>362</v>
      </c>
      <c r="B3975" s="112"/>
      <c r="C3975" s="136">
        <v>6.0000000000000001E-3</v>
      </c>
      <c r="D3975" s="136">
        <v>1.6E-2</v>
      </c>
      <c r="E3975" s="136">
        <v>2E-3</v>
      </c>
      <c r="F3975" s="136">
        <v>1.2999999999999999E-2</v>
      </c>
      <c r="G3975" s="136">
        <v>2E-3</v>
      </c>
      <c r="H3975" s="136">
        <v>1E-3</v>
      </c>
      <c r="I3975" s="136">
        <v>0.13900000000000001</v>
      </c>
      <c r="J3975" s="136">
        <v>0.28000000000000003</v>
      </c>
      <c r="K3975" s="136">
        <v>0.28899999999999998</v>
      </c>
      <c r="L3975" s="136">
        <v>0</v>
      </c>
      <c r="M3975" s="136">
        <v>0</v>
      </c>
      <c r="N3975" s="136">
        <v>0.104</v>
      </c>
      <c r="O3975" s="136">
        <v>7.0000000000000001E-3</v>
      </c>
      <c r="P3975" s="141" t="s">
        <v>2402</v>
      </c>
      <c r="Q3975" s="137">
        <v>0.98294000000000004</v>
      </c>
      <c r="R3975" s="134" t="s">
        <v>2403</v>
      </c>
      <c r="S3975" s="136">
        <v>4.4999999999999998E-2</v>
      </c>
    </row>
    <row r="3976" spans="1:19" ht="11.25" thickBot="1" x14ac:dyDescent="0.2">
      <c r="A3976" s="112"/>
    </row>
    <row r="3977" spans="1:19" ht="11.25" thickBot="1" x14ac:dyDescent="0.2">
      <c r="A3977" s="138" t="s">
        <v>364</v>
      </c>
      <c r="B3977" s="112"/>
      <c r="C3977" s="136">
        <v>1E-3</v>
      </c>
      <c r="D3977" s="136">
        <v>1E-3</v>
      </c>
      <c r="E3977" s="136">
        <v>0</v>
      </c>
      <c r="F3977" s="136">
        <v>1E-3</v>
      </c>
      <c r="G3977" s="136">
        <v>0</v>
      </c>
      <c r="H3977" s="136">
        <v>0</v>
      </c>
      <c r="I3977" s="136">
        <v>3.0000000000000001E-3</v>
      </c>
      <c r="J3977" s="136">
        <v>1E-3</v>
      </c>
      <c r="K3977" s="136">
        <v>2E-3</v>
      </c>
      <c r="L3977" s="136">
        <v>0</v>
      </c>
      <c r="M3977" s="136">
        <v>0</v>
      </c>
      <c r="N3977" s="136">
        <v>4.0000000000000001E-3</v>
      </c>
      <c r="O3977" s="136">
        <v>0</v>
      </c>
      <c r="P3977" s="141" t="s">
        <v>2404</v>
      </c>
      <c r="Q3977" s="137">
        <v>1.4069999999999999E-2</v>
      </c>
      <c r="R3977" s="134" t="s">
        <v>2405</v>
      </c>
      <c r="S3977" s="136">
        <v>2E-3</v>
      </c>
    </row>
    <row r="3978" spans="1:19" ht="11.25" thickBot="1" x14ac:dyDescent="0.2">
      <c r="A3978" s="112"/>
    </row>
    <row r="3979" spans="1:19" ht="11.25" thickBot="1" x14ac:dyDescent="0.2">
      <c r="A3979" s="139" t="s">
        <v>366</v>
      </c>
      <c r="B3979" s="112"/>
      <c r="C3979" s="136">
        <v>10.36</v>
      </c>
      <c r="D3979" s="136">
        <v>7.6079999999999997</v>
      </c>
      <c r="E3979" s="136">
        <v>8.3469999999999995</v>
      </c>
      <c r="F3979" s="136">
        <v>4.4009999999999998</v>
      </c>
      <c r="G3979" s="136">
        <v>6.6470000000000002</v>
      </c>
      <c r="H3979" s="136">
        <v>5.1859999999999999</v>
      </c>
      <c r="I3979" s="136">
        <v>2.2130000000000001</v>
      </c>
      <c r="J3979" s="136">
        <v>0.38100000000000001</v>
      </c>
      <c r="K3979" s="136">
        <v>0.65600000000000003</v>
      </c>
      <c r="L3979" s="136">
        <v>60.08</v>
      </c>
      <c r="M3979" s="136">
        <v>81.42</v>
      </c>
      <c r="N3979" s="136">
        <v>4.3209999999999997</v>
      </c>
      <c r="O3979" s="136">
        <v>4.8410000000000002</v>
      </c>
      <c r="P3979" s="141" t="s">
        <v>2406</v>
      </c>
      <c r="Q3979" s="140">
        <v>1.431</v>
      </c>
      <c r="R3979" s="134" t="s">
        <v>1002</v>
      </c>
      <c r="S3979" s="136">
        <v>3.8980000000000001</v>
      </c>
    </row>
    <row r="3980" spans="1:19" ht="11.25" thickBot="1" x14ac:dyDescent="0.2">
      <c r="A3980" s="112"/>
    </row>
    <row r="3981" spans="1:19" ht="11.25" thickBot="1" x14ac:dyDescent="0.2">
      <c r="A3981" s="106" t="s">
        <v>357</v>
      </c>
      <c r="B3981" s="106" t="s">
        <v>358</v>
      </c>
      <c r="C3981" s="130" t="s">
        <v>68</v>
      </c>
    </row>
    <row r="3982" spans="1:19" ht="11.25" thickBot="1" x14ac:dyDescent="0.2">
      <c r="A3982" s="112"/>
      <c r="B3982" s="112"/>
      <c r="C3982" s="130" t="s">
        <v>111</v>
      </c>
    </row>
    <row r="3983" spans="1:19" ht="11.25" thickBot="1" x14ac:dyDescent="0.2">
      <c r="A3983" s="107">
        <v>1</v>
      </c>
      <c r="B3983" s="132">
        <v>0.59186342592592589</v>
      </c>
      <c r="C3983" s="108">
        <v>1.4999999999999999E-2</v>
      </c>
    </row>
    <row r="3984" spans="1:19" ht="11.25" thickBot="1" x14ac:dyDescent="0.2">
      <c r="A3984" s="112"/>
    </row>
    <row r="3985" spans="1:19" ht="11.25" thickBot="1" x14ac:dyDescent="0.2">
      <c r="A3985" s="107">
        <v>2</v>
      </c>
      <c r="B3985" s="132">
        <v>0.59204861111111107</v>
      </c>
      <c r="C3985" s="108">
        <v>1.6E-2</v>
      </c>
    </row>
    <row r="3986" spans="1:19" ht="11.25" thickBot="1" x14ac:dyDescent="0.2">
      <c r="A3986" s="112"/>
    </row>
    <row r="3987" spans="1:19" ht="11.25" thickBot="1" x14ac:dyDescent="0.2">
      <c r="A3987" s="107">
        <v>3</v>
      </c>
      <c r="B3987" s="132">
        <v>0.59222222222222221</v>
      </c>
      <c r="C3987" s="108">
        <v>1.4E-2</v>
      </c>
    </row>
    <row r="3988" spans="1:19" ht="11.25" thickBot="1" x14ac:dyDescent="0.2">
      <c r="A3988" s="112"/>
    </row>
    <row r="3989" spans="1:19" ht="11.25" thickBot="1" x14ac:dyDescent="0.2">
      <c r="A3989" s="135" t="s">
        <v>362</v>
      </c>
      <c r="B3989" s="112"/>
      <c r="C3989" s="136">
        <v>1.4999999999999999E-2</v>
      </c>
    </row>
    <row r="3990" spans="1:19" ht="11.25" thickBot="1" x14ac:dyDescent="0.2">
      <c r="A3990" s="112"/>
    </row>
    <row r="3991" spans="1:19" ht="11.25" thickBot="1" x14ac:dyDescent="0.2">
      <c r="A3991" s="138" t="s">
        <v>364</v>
      </c>
      <c r="B3991" s="112"/>
      <c r="C3991" s="136">
        <v>1E-3</v>
      </c>
    </row>
    <row r="3992" spans="1:19" ht="11.25" thickBot="1" x14ac:dyDescent="0.2">
      <c r="A3992" s="112"/>
    </row>
    <row r="3993" spans="1:19" ht="11.25" thickBot="1" x14ac:dyDescent="0.2">
      <c r="A3993" s="139" t="s">
        <v>366</v>
      </c>
      <c r="B3993" s="112"/>
      <c r="C3993" s="136">
        <v>8.2240000000000002</v>
      </c>
    </row>
    <row r="3994" spans="1:19" ht="10.5" x14ac:dyDescent="0.15">
      <c r="A3994" s="112"/>
    </row>
    <row r="3995" spans="1:19" x14ac:dyDescent="0.15">
      <c r="A3995" s="129"/>
      <c r="B3995" s="86" t="s">
        <v>2407</v>
      </c>
    </row>
    <row r="3996" spans="1:19" ht="9.75" thickBot="1" x14ac:dyDescent="0.2">
      <c r="A3996" s="81" t="s">
        <v>356</v>
      </c>
    </row>
    <row r="3997" spans="1:19" ht="11.25" thickBot="1" x14ac:dyDescent="0.2">
      <c r="A3997" s="106" t="s">
        <v>357</v>
      </c>
      <c r="B3997" s="106" t="s">
        <v>358</v>
      </c>
      <c r="C3997" s="130" t="s">
        <v>0</v>
      </c>
      <c r="D3997" s="130" t="s">
        <v>1</v>
      </c>
      <c r="E3997" s="130" t="s">
        <v>2</v>
      </c>
      <c r="F3997" s="130" t="s">
        <v>3</v>
      </c>
      <c r="G3997" s="130" t="s">
        <v>4</v>
      </c>
      <c r="H3997" s="130" t="s">
        <v>5</v>
      </c>
      <c r="I3997" s="131" t="s">
        <v>6</v>
      </c>
      <c r="J3997" s="131" t="s">
        <v>7</v>
      </c>
      <c r="K3997" s="130" t="s">
        <v>8</v>
      </c>
      <c r="L3997" s="130" t="s">
        <v>9</v>
      </c>
      <c r="M3997" s="130" t="s">
        <v>10</v>
      </c>
      <c r="N3997" s="130" t="s">
        <v>11</v>
      </c>
      <c r="O3997" s="130" t="s">
        <v>12</v>
      </c>
      <c r="P3997" s="130" t="s">
        <v>13</v>
      </c>
      <c r="Q3997" s="130" t="s">
        <v>14</v>
      </c>
      <c r="R3997" s="130" t="s">
        <v>15</v>
      </c>
      <c r="S3997" s="130" t="s">
        <v>16</v>
      </c>
    </row>
    <row r="3998" spans="1:19" ht="11.25" thickBot="1" x14ac:dyDescent="0.2">
      <c r="A3998" s="112"/>
      <c r="B3998" s="112"/>
      <c r="C3998" s="130" t="s">
        <v>111</v>
      </c>
      <c r="D3998" s="130" t="s">
        <v>111</v>
      </c>
      <c r="E3998" s="130" t="s">
        <v>111</v>
      </c>
      <c r="F3998" s="130" t="s">
        <v>111</v>
      </c>
      <c r="G3998" s="130" t="s">
        <v>111</v>
      </c>
      <c r="H3998" s="130" t="s">
        <v>111</v>
      </c>
      <c r="I3998" s="131" t="s">
        <v>111</v>
      </c>
      <c r="J3998" s="131" t="s">
        <v>111</v>
      </c>
      <c r="K3998" s="130" t="s">
        <v>111</v>
      </c>
      <c r="L3998" s="130" t="s">
        <v>111</v>
      </c>
      <c r="M3998" s="130" t="s">
        <v>111</v>
      </c>
      <c r="N3998" s="130" t="s">
        <v>111</v>
      </c>
      <c r="O3998" s="130" t="s">
        <v>111</v>
      </c>
      <c r="P3998" s="130" t="s">
        <v>111</v>
      </c>
      <c r="Q3998" s="130" t="s">
        <v>111</v>
      </c>
      <c r="R3998" s="130" t="s">
        <v>111</v>
      </c>
      <c r="S3998" s="130" t="s">
        <v>111</v>
      </c>
    </row>
    <row r="3999" spans="1:19" ht="11.25" thickBot="1" x14ac:dyDescent="0.2">
      <c r="A3999" s="107">
        <v>1</v>
      </c>
      <c r="B3999" s="132">
        <v>0.59700231481481481</v>
      </c>
      <c r="C3999" s="141" t="s">
        <v>2408</v>
      </c>
      <c r="D3999" s="141" t="s">
        <v>2409</v>
      </c>
      <c r="E3999" s="141" t="s">
        <v>2410</v>
      </c>
      <c r="F3999" s="141" t="s">
        <v>2411</v>
      </c>
      <c r="G3999" s="141" t="s">
        <v>2412</v>
      </c>
      <c r="H3999" s="141" t="s">
        <v>2413</v>
      </c>
      <c r="I3999" s="133">
        <v>1.1887799999999999</v>
      </c>
      <c r="J3999" s="134" t="s">
        <v>2414</v>
      </c>
      <c r="K3999" s="141" t="s">
        <v>2415</v>
      </c>
      <c r="L3999" s="108">
        <v>0.47899999999999998</v>
      </c>
      <c r="M3999" s="108">
        <v>1.1559999999999999</v>
      </c>
      <c r="N3999" s="108">
        <v>3.2829999999999999</v>
      </c>
      <c r="O3999" s="141" t="s">
        <v>2416</v>
      </c>
      <c r="P3999" s="108">
        <v>346.4</v>
      </c>
      <c r="Q3999" s="108">
        <v>0.52300000000000002</v>
      </c>
      <c r="R3999" s="108">
        <v>6.3760000000000003</v>
      </c>
      <c r="S3999" s="108">
        <v>32.950000000000003</v>
      </c>
    </row>
    <row r="4000" spans="1:19" ht="11.25" thickBot="1" x14ac:dyDescent="0.2">
      <c r="A4000" s="112"/>
    </row>
    <row r="4001" spans="1:19" ht="11.25" thickBot="1" x14ac:dyDescent="0.2">
      <c r="A4001" s="107">
        <v>2</v>
      </c>
      <c r="B4001" s="132">
        <v>0.59718749999999998</v>
      </c>
      <c r="C4001" s="141" t="s">
        <v>2417</v>
      </c>
      <c r="D4001" s="141" t="s">
        <v>2418</v>
      </c>
      <c r="E4001" s="141" t="s">
        <v>2419</v>
      </c>
      <c r="F4001" s="141" t="s">
        <v>2420</v>
      </c>
      <c r="G4001" s="141" t="s">
        <v>2421</v>
      </c>
      <c r="H4001" s="141" t="s">
        <v>2422</v>
      </c>
      <c r="I4001" s="133">
        <v>1.20408</v>
      </c>
      <c r="J4001" s="134" t="s">
        <v>2423</v>
      </c>
      <c r="K4001" s="141" t="s">
        <v>2424</v>
      </c>
      <c r="L4001" s="108">
        <v>0.47599999999999998</v>
      </c>
      <c r="M4001" s="108">
        <v>1.1439999999999999</v>
      </c>
      <c r="N4001" s="108">
        <v>3.3</v>
      </c>
      <c r="O4001" s="141" t="s">
        <v>2425</v>
      </c>
      <c r="P4001" s="108">
        <v>345.1</v>
      </c>
      <c r="Q4001" s="108">
        <v>0.51600000000000001</v>
      </c>
      <c r="R4001" s="108">
        <v>6.3609999999999998</v>
      </c>
      <c r="S4001" s="108">
        <v>32.700000000000003</v>
      </c>
    </row>
    <row r="4002" spans="1:19" ht="11.25" thickBot="1" x14ac:dyDescent="0.2">
      <c r="A4002" s="112"/>
    </row>
    <row r="4003" spans="1:19" ht="11.25" thickBot="1" x14ac:dyDescent="0.2">
      <c r="A4003" s="107">
        <v>3</v>
      </c>
      <c r="B4003" s="132">
        <v>0.59736111111111112</v>
      </c>
      <c r="C4003" s="141" t="s">
        <v>2408</v>
      </c>
      <c r="D4003" s="141" t="s">
        <v>2426</v>
      </c>
      <c r="E4003" s="141" t="s">
        <v>2427</v>
      </c>
      <c r="F4003" s="141" t="s">
        <v>2428</v>
      </c>
      <c r="G4003" s="141" t="s">
        <v>2429</v>
      </c>
      <c r="H4003" s="141" t="s">
        <v>2430</v>
      </c>
      <c r="I4003" s="133">
        <v>1.21631</v>
      </c>
      <c r="J4003" s="134" t="s">
        <v>2431</v>
      </c>
      <c r="K4003" s="141" t="s">
        <v>2432</v>
      </c>
      <c r="L4003" s="108">
        <v>0.54700000000000004</v>
      </c>
      <c r="M4003" s="108">
        <v>1.2070000000000001</v>
      </c>
      <c r="N4003" s="108">
        <v>3.2989999999999999</v>
      </c>
      <c r="O4003" s="141" t="s">
        <v>2433</v>
      </c>
      <c r="P4003" s="108">
        <v>341.7</v>
      </c>
      <c r="Q4003" s="108">
        <v>0.52500000000000002</v>
      </c>
      <c r="R4003" s="108">
        <v>6.3639999999999999</v>
      </c>
      <c r="S4003" s="108">
        <v>32.79</v>
      </c>
    </row>
    <row r="4004" spans="1:19" ht="11.25" thickBot="1" x14ac:dyDescent="0.2">
      <c r="A4004" s="112"/>
    </row>
    <row r="4005" spans="1:19" ht="11.25" thickBot="1" x14ac:dyDescent="0.2">
      <c r="A4005" s="135" t="s">
        <v>362</v>
      </c>
      <c r="B4005" s="112"/>
      <c r="C4005" s="141" t="s">
        <v>2434</v>
      </c>
      <c r="D4005" s="141" t="s">
        <v>2435</v>
      </c>
      <c r="E4005" s="141" t="s">
        <v>2436</v>
      </c>
      <c r="F4005" s="141" t="s">
        <v>2437</v>
      </c>
      <c r="G4005" s="141" t="s">
        <v>2438</v>
      </c>
      <c r="H4005" s="141" t="s">
        <v>2439</v>
      </c>
      <c r="I4005" s="137">
        <v>1.20306</v>
      </c>
      <c r="J4005" s="134" t="s">
        <v>2440</v>
      </c>
      <c r="K4005" s="141" t="s">
        <v>2441</v>
      </c>
      <c r="L4005" s="136">
        <v>0.501</v>
      </c>
      <c r="M4005" s="136">
        <v>1.169</v>
      </c>
      <c r="N4005" s="136">
        <v>3.294</v>
      </c>
      <c r="O4005" s="141" t="s">
        <v>2442</v>
      </c>
      <c r="P4005" s="136">
        <v>344.4</v>
      </c>
      <c r="Q4005" s="136">
        <v>0.52100000000000002</v>
      </c>
      <c r="R4005" s="136">
        <v>6.367</v>
      </c>
      <c r="S4005" s="136">
        <v>32.81</v>
      </c>
    </row>
    <row r="4006" spans="1:19" ht="11.25" thickBot="1" x14ac:dyDescent="0.2">
      <c r="A4006" s="112"/>
    </row>
    <row r="4007" spans="1:19" ht="11.25" thickBot="1" x14ac:dyDescent="0.2">
      <c r="A4007" s="138" t="s">
        <v>364</v>
      </c>
      <c r="B4007" s="112"/>
      <c r="C4007" s="141" t="s">
        <v>2443</v>
      </c>
      <c r="D4007" s="141" t="s">
        <v>2444</v>
      </c>
      <c r="E4007" s="141" t="s">
        <v>2445</v>
      </c>
      <c r="F4007" s="141" t="s">
        <v>2446</v>
      </c>
      <c r="G4007" s="141" t="s">
        <v>2447</v>
      </c>
      <c r="H4007" s="141" t="s">
        <v>2448</v>
      </c>
      <c r="I4007" s="137">
        <v>1.38E-2</v>
      </c>
      <c r="J4007" s="134" t="s">
        <v>1598</v>
      </c>
      <c r="K4007" s="141" t="s">
        <v>2449</v>
      </c>
      <c r="L4007" s="136">
        <v>0.04</v>
      </c>
      <c r="M4007" s="136">
        <v>3.4000000000000002E-2</v>
      </c>
      <c r="N4007" s="136">
        <v>0.01</v>
      </c>
      <c r="O4007" s="141" t="s">
        <v>2450</v>
      </c>
      <c r="P4007" s="136">
        <v>2.4260000000000002</v>
      </c>
      <c r="Q4007" s="136">
        <v>5.0000000000000001E-3</v>
      </c>
      <c r="R4007" s="136">
        <v>8.0000000000000002E-3</v>
      </c>
      <c r="S4007" s="136">
        <v>0.125</v>
      </c>
    </row>
    <row r="4008" spans="1:19" ht="11.25" thickBot="1" x14ac:dyDescent="0.2">
      <c r="A4008" s="112"/>
    </row>
    <row r="4009" spans="1:19" ht="11.25" thickBot="1" x14ac:dyDescent="0.2">
      <c r="A4009" s="139" t="s">
        <v>366</v>
      </c>
      <c r="B4009" s="112"/>
      <c r="C4009" s="141" t="s">
        <v>1868</v>
      </c>
      <c r="D4009" s="141" t="s">
        <v>1497</v>
      </c>
      <c r="E4009" s="141" t="s">
        <v>2451</v>
      </c>
      <c r="F4009" s="141" t="s">
        <v>2452</v>
      </c>
      <c r="G4009" s="141" t="s">
        <v>2453</v>
      </c>
      <c r="H4009" s="141" t="s">
        <v>2454</v>
      </c>
      <c r="I4009" s="140">
        <v>1.147</v>
      </c>
      <c r="J4009" s="134" t="s">
        <v>2455</v>
      </c>
      <c r="K4009" s="141" t="s">
        <v>1926</v>
      </c>
      <c r="L4009" s="136">
        <v>7.992</v>
      </c>
      <c r="M4009" s="136">
        <v>2.887</v>
      </c>
      <c r="N4009" s="136">
        <v>0.28899999999999998</v>
      </c>
      <c r="O4009" s="141" t="s">
        <v>2456</v>
      </c>
      <c r="P4009" s="136">
        <v>0.70399999999999996</v>
      </c>
      <c r="Q4009" s="136">
        <v>0.94499999999999995</v>
      </c>
      <c r="R4009" s="136">
        <v>0.121</v>
      </c>
      <c r="S4009" s="136">
        <v>0.38200000000000001</v>
      </c>
    </row>
    <row r="4010" spans="1:19" ht="11.25" thickBot="1" x14ac:dyDescent="0.2">
      <c r="A4010" s="112"/>
    </row>
    <row r="4011" spans="1:19" ht="11.25" thickBot="1" x14ac:dyDescent="0.2">
      <c r="A4011" s="106" t="s">
        <v>357</v>
      </c>
      <c r="B4011" s="106" t="s">
        <v>358</v>
      </c>
      <c r="C4011" s="130" t="s">
        <v>17</v>
      </c>
      <c r="D4011" s="130" t="s">
        <v>18</v>
      </c>
      <c r="E4011" s="131" t="s">
        <v>19</v>
      </c>
      <c r="F4011" s="131" t="s">
        <v>20</v>
      </c>
      <c r="G4011" s="130" t="s">
        <v>21</v>
      </c>
      <c r="H4011" s="130" t="s">
        <v>22</v>
      </c>
      <c r="I4011" s="130" t="s">
        <v>23</v>
      </c>
      <c r="J4011" s="130" t="s">
        <v>24</v>
      </c>
      <c r="K4011" s="131" t="s">
        <v>25</v>
      </c>
      <c r="L4011" s="131" t="s">
        <v>26</v>
      </c>
      <c r="M4011" s="130" t="s">
        <v>27</v>
      </c>
      <c r="N4011" s="130" t="s">
        <v>28</v>
      </c>
      <c r="O4011" s="130" t="s">
        <v>29</v>
      </c>
      <c r="P4011" s="130" t="s">
        <v>30</v>
      </c>
      <c r="Q4011" s="130" t="s">
        <v>31</v>
      </c>
      <c r="R4011" s="130" t="s">
        <v>32</v>
      </c>
      <c r="S4011" s="130" t="s">
        <v>33</v>
      </c>
    </row>
    <row r="4012" spans="1:19" ht="11.25" thickBot="1" x14ac:dyDescent="0.2">
      <c r="A4012" s="112"/>
      <c r="B4012" s="112"/>
      <c r="C4012" s="130" t="s">
        <v>111</v>
      </c>
      <c r="D4012" s="130" t="s">
        <v>111</v>
      </c>
      <c r="E4012" s="131" t="s">
        <v>111</v>
      </c>
      <c r="F4012" s="131" t="s">
        <v>111</v>
      </c>
      <c r="G4012" s="130" t="s">
        <v>111</v>
      </c>
      <c r="H4012" s="130" t="s">
        <v>111</v>
      </c>
      <c r="I4012" s="130" t="s">
        <v>111</v>
      </c>
      <c r="J4012" s="130" t="s">
        <v>111</v>
      </c>
      <c r="K4012" s="131" t="s">
        <v>111</v>
      </c>
      <c r="L4012" s="131" t="s">
        <v>111</v>
      </c>
      <c r="M4012" s="130" t="s">
        <v>111</v>
      </c>
      <c r="N4012" s="130" t="s">
        <v>111</v>
      </c>
      <c r="O4012" s="130" t="s">
        <v>111</v>
      </c>
      <c r="P4012" s="130" t="s">
        <v>111</v>
      </c>
      <c r="Q4012" s="130" t="s">
        <v>111</v>
      </c>
      <c r="R4012" s="130" t="s">
        <v>111</v>
      </c>
      <c r="S4012" s="130" t="s">
        <v>111</v>
      </c>
    </row>
    <row r="4013" spans="1:19" ht="11.25" thickBot="1" x14ac:dyDescent="0.2">
      <c r="A4013" s="107">
        <v>1</v>
      </c>
      <c r="B4013" s="132">
        <v>0.59700231481481481</v>
      </c>
      <c r="C4013" s="108">
        <v>6.5380000000000003</v>
      </c>
      <c r="D4013" s="108">
        <v>1.0740000000000001</v>
      </c>
      <c r="E4013" s="133">
        <v>1.0689500000000001</v>
      </c>
      <c r="F4013" s="133">
        <v>0.99609999999999999</v>
      </c>
      <c r="G4013" s="108">
        <v>0.14299999999999999</v>
      </c>
      <c r="H4013" s="108">
        <v>23.77</v>
      </c>
      <c r="I4013" s="108">
        <v>26.4</v>
      </c>
      <c r="J4013" s="141" t="s">
        <v>2457</v>
      </c>
      <c r="K4013" s="133">
        <v>1.14537</v>
      </c>
      <c r="L4013" s="134" t="s">
        <v>2458</v>
      </c>
      <c r="M4013" s="108">
        <v>2.4E-2</v>
      </c>
      <c r="N4013" s="108">
        <v>0.47299999999999998</v>
      </c>
      <c r="O4013" s="108">
        <v>1E-3</v>
      </c>
      <c r="P4013" s="108">
        <v>3.0000000000000001E-3</v>
      </c>
      <c r="Q4013" s="108">
        <v>0.04</v>
      </c>
      <c r="R4013" s="108">
        <v>0.254</v>
      </c>
      <c r="S4013" s="108">
        <v>5.5E-2</v>
      </c>
    </row>
    <row r="4014" spans="1:19" ht="11.25" thickBot="1" x14ac:dyDescent="0.2">
      <c r="A4014" s="112"/>
    </row>
    <row r="4015" spans="1:19" ht="11.25" thickBot="1" x14ac:dyDescent="0.2">
      <c r="A4015" s="107">
        <v>2</v>
      </c>
      <c r="B4015" s="132">
        <v>0.59718749999999998</v>
      </c>
      <c r="C4015" s="108">
        <v>6.8769999999999998</v>
      </c>
      <c r="D4015" s="108">
        <v>1.0780000000000001</v>
      </c>
      <c r="E4015" s="133">
        <v>1.0578099999999999</v>
      </c>
      <c r="F4015" s="133">
        <v>1.00143</v>
      </c>
      <c r="G4015" s="108">
        <v>0.22600000000000001</v>
      </c>
      <c r="H4015" s="108">
        <v>20.29</v>
      </c>
      <c r="I4015" s="108">
        <v>26.35</v>
      </c>
      <c r="J4015" s="141" t="s">
        <v>2459</v>
      </c>
      <c r="K4015" s="133">
        <v>1.16265</v>
      </c>
      <c r="L4015" s="134" t="s">
        <v>2460</v>
      </c>
      <c r="M4015" s="108">
        <v>2.3E-2</v>
      </c>
      <c r="N4015" s="108">
        <v>0.46100000000000002</v>
      </c>
      <c r="O4015" s="108">
        <v>1E-3</v>
      </c>
      <c r="P4015" s="108">
        <v>2E-3</v>
      </c>
      <c r="Q4015" s="108">
        <v>4.2000000000000003E-2</v>
      </c>
      <c r="R4015" s="108">
        <v>0.221</v>
      </c>
      <c r="S4015" s="108">
        <v>4.9000000000000002E-2</v>
      </c>
    </row>
    <row r="4016" spans="1:19" ht="11.25" thickBot="1" x14ac:dyDescent="0.2">
      <c r="A4016" s="112"/>
    </row>
    <row r="4017" spans="1:19" ht="11.25" thickBot="1" x14ac:dyDescent="0.2">
      <c r="A4017" s="107">
        <v>3</v>
      </c>
      <c r="B4017" s="132">
        <v>0.59736111111111112</v>
      </c>
      <c r="C4017" s="108">
        <v>7.2039999999999997</v>
      </c>
      <c r="D4017" s="108">
        <v>1.083</v>
      </c>
      <c r="E4017" s="133">
        <v>1.0662100000000001</v>
      </c>
      <c r="F4017" s="133">
        <v>1.0043899999999999</v>
      </c>
      <c r="G4017" s="108">
        <v>9.0999999999999998E-2</v>
      </c>
      <c r="H4017" s="108">
        <v>26.38</v>
      </c>
      <c r="I4017" s="108">
        <v>26.15</v>
      </c>
      <c r="J4017" s="141" t="s">
        <v>2461</v>
      </c>
      <c r="K4017" s="133">
        <v>1.16635</v>
      </c>
      <c r="L4017" s="134" t="s">
        <v>2462</v>
      </c>
      <c r="M4017" s="108">
        <v>2.7E-2</v>
      </c>
      <c r="N4017" s="108">
        <v>0.47199999999999998</v>
      </c>
      <c r="O4017" s="108">
        <v>1E-3</v>
      </c>
      <c r="P4017" s="108">
        <v>2E-3</v>
      </c>
      <c r="Q4017" s="108">
        <v>4.1000000000000002E-2</v>
      </c>
      <c r="R4017" s="108">
        <v>0.27600000000000002</v>
      </c>
      <c r="S4017" s="108">
        <v>5.0999999999999997E-2</v>
      </c>
    </row>
    <row r="4018" spans="1:19" ht="11.25" thickBot="1" x14ac:dyDescent="0.2">
      <c r="A4018" s="112"/>
    </row>
    <row r="4019" spans="1:19" ht="11.25" thickBot="1" x14ac:dyDescent="0.2">
      <c r="A4019" s="135" t="s">
        <v>362</v>
      </c>
      <c r="B4019" s="112"/>
      <c r="C4019" s="136">
        <v>6.8730000000000002</v>
      </c>
      <c r="D4019" s="136">
        <v>1.0780000000000001</v>
      </c>
      <c r="E4019" s="137">
        <v>1.0643199999999999</v>
      </c>
      <c r="F4019" s="137">
        <v>1.00064</v>
      </c>
      <c r="G4019" s="136">
        <v>0.153</v>
      </c>
      <c r="H4019" s="136">
        <v>23.48</v>
      </c>
      <c r="I4019" s="136">
        <v>26.3</v>
      </c>
      <c r="J4019" s="141" t="s">
        <v>2463</v>
      </c>
      <c r="K4019" s="137">
        <v>1.15812</v>
      </c>
      <c r="L4019" s="134" t="s">
        <v>2464</v>
      </c>
      <c r="M4019" s="136">
        <v>2.5000000000000001E-2</v>
      </c>
      <c r="N4019" s="136">
        <v>0.46899999999999997</v>
      </c>
      <c r="O4019" s="136">
        <v>1E-3</v>
      </c>
      <c r="P4019" s="136">
        <v>3.0000000000000001E-3</v>
      </c>
      <c r="Q4019" s="136">
        <v>4.1000000000000002E-2</v>
      </c>
      <c r="R4019" s="136">
        <v>0.25</v>
      </c>
      <c r="S4019" s="136">
        <v>5.1999999999999998E-2</v>
      </c>
    </row>
    <row r="4020" spans="1:19" ht="11.25" thickBot="1" x14ac:dyDescent="0.2">
      <c r="A4020" s="112"/>
    </row>
    <row r="4021" spans="1:19" ht="11.25" thickBot="1" x14ac:dyDescent="0.2">
      <c r="A4021" s="138" t="s">
        <v>364</v>
      </c>
      <c r="B4021" s="112"/>
      <c r="C4021" s="136">
        <v>0.33300000000000002</v>
      </c>
      <c r="D4021" s="136">
        <v>4.0000000000000001E-3</v>
      </c>
      <c r="E4021" s="137">
        <v>5.7999999999999996E-3</v>
      </c>
      <c r="F4021" s="137">
        <v>4.1999999999999997E-3</v>
      </c>
      <c r="G4021" s="136">
        <v>6.8000000000000005E-2</v>
      </c>
      <c r="H4021" s="136">
        <v>3.0529999999999999</v>
      </c>
      <c r="I4021" s="136">
        <v>0.13400000000000001</v>
      </c>
      <c r="J4021" s="141" t="s">
        <v>2465</v>
      </c>
      <c r="K4021" s="137">
        <v>1.12E-2</v>
      </c>
      <c r="L4021" s="134" t="s">
        <v>2466</v>
      </c>
      <c r="M4021" s="136">
        <v>2E-3</v>
      </c>
      <c r="N4021" s="136">
        <v>7.0000000000000001E-3</v>
      </c>
      <c r="O4021" s="136">
        <v>0</v>
      </c>
      <c r="P4021" s="136">
        <v>0</v>
      </c>
      <c r="Q4021" s="136">
        <v>1E-3</v>
      </c>
      <c r="R4021" s="136">
        <v>2.8000000000000001E-2</v>
      </c>
      <c r="S4021" s="136">
        <v>3.0000000000000001E-3</v>
      </c>
    </row>
    <row r="4022" spans="1:19" ht="11.25" thickBot="1" x14ac:dyDescent="0.2">
      <c r="A4022" s="112"/>
    </row>
    <row r="4023" spans="1:19" ht="11.25" thickBot="1" x14ac:dyDescent="0.2">
      <c r="A4023" s="139" t="s">
        <v>366</v>
      </c>
      <c r="B4023" s="112"/>
      <c r="C4023" s="136">
        <v>4.851</v>
      </c>
      <c r="D4023" s="136">
        <v>0.41</v>
      </c>
      <c r="E4023" s="140">
        <v>0.54500000000000004</v>
      </c>
      <c r="F4023" s="140">
        <v>0.42</v>
      </c>
      <c r="G4023" s="136">
        <v>44.44</v>
      </c>
      <c r="H4023" s="136">
        <v>13</v>
      </c>
      <c r="I4023" s="136">
        <v>0.51</v>
      </c>
      <c r="J4023" s="141" t="s">
        <v>2467</v>
      </c>
      <c r="K4023" s="140">
        <v>0.96699999999999997</v>
      </c>
      <c r="L4023" s="134" t="s">
        <v>634</v>
      </c>
      <c r="M4023" s="136">
        <v>8.1020000000000003</v>
      </c>
      <c r="N4023" s="136">
        <v>1.4870000000000001</v>
      </c>
      <c r="O4023" s="136">
        <v>28.42</v>
      </c>
      <c r="P4023" s="136">
        <v>13.33</v>
      </c>
      <c r="Q4023" s="136">
        <v>3.13</v>
      </c>
      <c r="R4023" s="136">
        <v>11.06</v>
      </c>
      <c r="S4023" s="136">
        <v>5.532</v>
      </c>
    </row>
    <row r="4024" spans="1:19" ht="11.25" thickBot="1" x14ac:dyDescent="0.2">
      <c r="A4024" s="112"/>
    </row>
    <row r="4025" spans="1:19" ht="11.25" thickBot="1" x14ac:dyDescent="0.2">
      <c r="A4025" s="106" t="s">
        <v>357</v>
      </c>
      <c r="B4025" s="106" t="s">
        <v>358</v>
      </c>
      <c r="C4025" s="131" t="s">
        <v>34</v>
      </c>
      <c r="D4025" s="131" t="s">
        <v>35</v>
      </c>
      <c r="E4025" s="130" t="s">
        <v>36</v>
      </c>
      <c r="F4025" s="130" t="s">
        <v>37</v>
      </c>
      <c r="G4025" s="130" t="s">
        <v>38</v>
      </c>
      <c r="H4025" s="130" t="s">
        <v>39</v>
      </c>
      <c r="I4025" s="130" t="s">
        <v>40</v>
      </c>
      <c r="J4025" s="130" t="s">
        <v>41</v>
      </c>
      <c r="K4025" s="130" t="s">
        <v>42</v>
      </c>
      <c r="L4025" s="130" t="s">
        <v>43</v>
      </c>
      <c r="M4025" s="130" t="s">
        <v>44</v>
      </c>
      <c r="N4025" s="130" t="s">
        <v>45</v>
      </c>
      <c r="O4025" s="130" t="s">
        <v>46</v>
      </c>
      <c r="P4025" s="130" t="s">
        <v>47</v>
      </c>
      <c r="Q4025" s="130" t="s">
        <v>48</v>
      </c>
      <c r="R4025" s="130" t="s">
        <v>49</v>
      </c>
      <c r="S4025" s="130" t="s">
        <v>50</v>
      </c>
    </row>
    <row r="4026" spans="1:19" ht="11.25" thickBot="1" x14ac:dyDescent="0.2">
      <c r="A4026" s="112"/>
      <c r="B4026" s="112"/>
      <c r="C4026" s="131" t="s">
        <v>111</v>
      </c>
      <c r="D4026" s="131" t="s">
        <v>111</v>
      </c>
      <c r="E4026" s="130" t="s">
        <v>111</v>
      </c>
      <c r="F4026" s="130" t="s">
        <v>111</v>
      </c>
      <c r="G4026" s="130" t="s">
        <v>111</v>
      </c>
      <c r="H4026" s="130" t="s">
        <v>111</v>
      </c>
      <c r="I4026" s="130" t="s">
        <v>111</v>
      </c>
      <c r="J4026" s="130" t="s">
        <v>111</v>
      </c>
      <c r="K4026" s="130" t="s">
        <v>111</v>
      </c>
      <c r="L4026" s="130" t="s">
        <v>111</v>
      </c>
      <c r="M4026" s="130" t="s">
        <v>111</v>
      </c>
      <c r="N4026" s="130" t="s">
        <v>111</v>
      </c>
      <c r="O4026" s="130" t="s">
        <v>111</v>
      </c>
      <c r="P4026" s="130" t="s">
        <v>111</v>
      </c>
      <c r="Q4026" s="130" t="s">
        <v>111</v>
      </c>
      <c r="R4026" s="130" t="s">
        <v>111</v>
      </c>
      <c r="S4026" s="130" t="s">
        <v>111</v>
      </c>
    </row>
    <row r="4027" spans="1:19" ht="11.25" thickBot="1" x14ac:dyDescent="0.2">
      <c r="A4027" s="107">
        <v>1</v>
      </c>
      <c r="B4027" s="132">
        <v>0.59700231481481481</v>
      </c>
      <c r="C4027" s="133">
        <v>1.0547500000000001</v>
      </c>
      <c r="D4027" s="134" t="s">
        <v>2468</v>
      </c>
      <c r="E4027" s="108">
        <v>0.80400000000000005</v>
      </c>
      <c r="F4027" s="108">
        <v>3.6999999999999998E-2</v>
      </c>
      <c r="G4027" s="108">
        <v>-1E-3</v>
      </c>
      <c r="H4027" s="108">
        <v>0.129</v>
      </c>
      <c r="I4027" s="108">
        <v>27.83</v>
      </c>
      <c r="J4027" s="108">
        <v>28.07</v>
      </c>
      <c r="K4027" s="108">
        <v>0.214</v>
      </c>
      <c r="L4027" s="108">
        <v>0.38500000000000001</v>
      </c>
      <c r="M4027" s="108">
        <v>0.05</v>
      </c>
      <c r="N4027" s="108">
        <v>0.188</v>
      </c>
      <c r="O4027" s="108">
        <v>0.04</v>
      </c>
      <c r="P4027" s="108">
        <v>1.2E-2</v>
      </c>
      <c r="Q4027" s="108">
        <v>3.3000000000000002E-2</v>
      </c>
      <c r="R4027" s="108">
        <v>5.0000000000000001E-3</v>
      </c>
      <c r="S4027" s="108">
        <v>2.3E-2</v>
      </c>
    </row>
    <row r="4028" spans="1:19" ht="11.25" thickBot="1" x14ac:dyDescent="0.2">
      <c r="A4028" s="112"/>
    </row>
    <row r="4029" spans="1:19" ht="11.25" thickBot="1" x14ac:dyDescent="0.2">
      <c r="A4029" s="107">
        <v>2</v>
      </c>
      <c r="B4029" s="132">
        <v>0.59718749999999998</v>
      </c>
      <c r="C4029" s="133">
        <v>1.06768</v>
      </c>
      <c r="D4029" s="134" t="s">
        <v>2469</v>
      </c>
      <c r="E4029" s="108">
        <v>0.98899999999999999</v>
      </c>
      <c r="F4029" s="108">
        <v>3.6999999999999998E-2</v>
      </c>
      <c r="G4029" s="108">
        <v>4.0000000000000001E-3</v>
      </c>
      <c r="H4029" s="108">
        <v>0.127</v>
      </c>
      <c r="I4029" s="108">
        <v>27.93</v>
      </c>
      <c r="J4029" s="108">
        <v>27.96</v>
      </c>
      <c r="K4029" s="108">
        <v>0.217</v>
      </c>
      <c r="L4029" s="108">
        <v>0.38800000000000001</v>
      </c>
      <c r="M4029" s="108">
        <v>5.0999999999999997E-2</v>
      </c>
      <c r="N4029" s="108">
        <v>0.184</v>
      </c>
      <c r="O4029" s="108">
        <v>3.3000000000000002E-2</v>
      </c>
      <c r="P4029" s="108">
        <v>1.2E-2</v>
      </c>
      <c r="Q4029" s="108">
        <v>3.4000000000000002E-2</v>
      </c>
      <c r="R4029" s="108">
        <v>5.0000000000000001E-3</v>
      </c>
      <c r="S4029" s="108">
        <v>2.5999999999999999E-2</v>
      </c>
    </row>
    <row r="4030" spans="1:19" ht="11.25" thickBot="1" x14ac:dyDescent="0.2">
      <c r="A4030" s="112"/>
    </row>
    <row r="4031" spans="1:19" ht="11.25" thickBot="1" x14ac:dyDescent="0.2">
      <c r="A4031" s="107">
        <v>3</v>
      </c>
      <c r="B4031" s="132">
        <v>0.59736111111111112</v>
      </c>
      <c r="C4031" s="133">
        <v>1.0714300000000001</v>
      </c>
      <c r="D4031" s="134" t="s">
        <v>2470</v>
      </c>
      <c r="E4031" s="108">
        <v>0.82799999999999996</v>
      </c>
      <c r="F4031" s="108">
        <v>3.4000000000000002E-2</v>
      </c>
      <c r="G4031" s="108">
        <v>4.0000000000000001E-3</v>
      </c>
      <c r="H4031" s="108">
        <v>0.129</v>
      </c>
      <c r="I4031" s="108">
        <v>28.19</v>
      </c>
      <c r="J4031" s="108">
        <v>28.02</v>
      </c>
      <c r="K4031" s="108">
        <v>0.22</v>
      </c>
      <c r="L4031" s="108">
        <v>0.38900000000000001</v>
      </c>
      <c r="M4031" s="108">
        <v>0.05</v>
      </c>
      <c r="N4031" s="108">
        <v>0.19</v>
      </c>
      <c r="O4031" s="108">
        <v>3.5999999999999997E-2</v>
      </c>
      <c r="P4031" s="108">
        <v>1.2999999999999999E-2</v>
      </c>
      <c r="Q4031" s="108">
        <v>3.3000000000000002E-2</v>
      </c>
      <c r="R4031" s="108">
        <v>5.0000000000000001E-3</v>
      </c>
      <c r="S4031" s="108">
        <v>2.5999999999999999E-2</v>
      </c>
    </row>
    <row r="4032" spans="1:19" ht="11.25" thickBot="1" x14ac:dyDescent="0.2">
      <c r="A4032" s="112"/>
    </row>
    <row r="4033" spans="1:19" ht="11.25" thickBot="1" x14ac:dyDescent="0.2">
      <c r="A4033" s="135" t="s">
        <v>362</v>
      </c>
      <c r="B4033" s="112"/>
      <c r="C4033" s="137">
        <v>1.0646199999999999</v>
      </c>
      <c r="D4033" s="134" t="s">
        <v>2471</v>
      </c>
      <c r="E4033" s="136">
        <v>0.874</v>
      </c>
      <c r="F4033" s="136">
        <v>3.5999999999999997E-2</v>
      </c>
      <c r="G4033" s="136">
        <v>2E-3</v>
      </c>
      <c r="H4033" s="136">
        <v>0.128</v>
      </c>
      <c r="I4033" s="136">
        <v>27.98</v>
      </c>
      <c r="J4033" s="136">
        <v>28.02</v>
      </c>
      <c r="K4033" s="136">
        <v>0.217</v>
      </c>
      <c r="L4033" s="136">
        <v>0.38700000000000001</v>
      </c>
      <c r="M4033" s="136">
        <v>0.05</v>
      </c>
      <c r="N4033" s="136">
        <v>0.187</v>
      </c>
      <c r="O4033" s="136">
        <v>3.5999999999999997E-2</v>
      </c>
      <c r="P4033" s="136">
        <v>1.2E-2</v>
      </c>
      <c r="Q4033" s="136">
        <v>3.3000000000000002E-2</v>
      </c>
      <c r="R4033" s="136">
        <v>5.0000000000000001E-3</v>
      </c>
      <c r="S4033" s="136">
        <v>2.5000000000000001E-2</v>
      </c>
    </row>
    <row r="4034" spans="1:19" ht="11.25" thickBot="1" x14ac:dyDescent="0.2">
      <c r="A4034" s="112"/>
    </row>
    <row r="4035" spans="1:19" ht="11.25" thickBot="1" x14ac:dyDescent="0.2">
      <c r="A4035" s="138" t="s">
        <v>364</v>
      </c>
      <c r="B4035" s="112"/>
      <c r="C4035" s="137">
        <v>8.7500000000000008E-3</v>
      </c>
      <c r="D4035" s="134" t="s">
        <v>2472</v>
      </c>
      <c r="E4035" s="136">
        <v>0.10100000000000001</v>
      </c>
      <c r="F4035" s="136">
        <v>2E-3</v>
      </c>
      <c r="G4035" s="136">
        <v>3.0000000000000001E-3</v>
      </c>
      <c r="H4035" s="136">
        <v>1E-3</v>
      </c>
      <c r="I4035" s="136">
        <v>0.182</v>
      </c>
      <c r="J4035" s="136">
        <v>5.8000000000000003E-2</v>
      </c>
      <c r="K4035" s="136">
        <v>3.0000000000000001E-3</v>
      </c>
      <c r="L4035" s="136">
        <v>2E-3</v>
      </c>
      <c r="M4035" s="136">
        <v>0</v>
      </c>
      <c r="N4035" s="136">
        <v>3.0000000000000001E-3</v>
      </c>
      <c r="O4035" s="136">
        <v>4.0000000000000001E-3</v>
      </c>
      <c r="P4035" s="136">
        <v>1E-3</v>
      </c>
      <c r="Q4035" s="136">
        <v>1E-3</v>
      </c>
      <c r="R4035" s="136">
        <v>0</v>
      </c>
      <c r="S4035" s="136">
        <v>1E-3</v>
      </c>
    </row>
    <row r="4036" spans="1:19" ht="11.25" thickBot="1" x14ac:dyDescent="0.2">
      <c r="A4036" s="112"/>
    </row>
    <row r="4037" spans="1:19" ht="11.25" thickBot="1" x14ac:dyDescent="0.2">
      <c r="A4037" s="139" t="s">
        <v>366</v>
      </c>
      <c r="B4037" s="112"/>
      <c r="C4037" s="140">
        <v>0.82199999999999995</v>
      </c>
      <c r="D4037" s="134" t="s">
        <v>2068</v>
      </c>
      <c r="E4037" s="136">
        <v>11.52</v>
      </c>
      <c r="F4037" s="136">
        <v>4.4740000000000002</v>
      </c>
      <c r="G4037" s="136">
        <v>143.6</v>
      </c>
      <c r="H4037" s="136">
        <v>1.038</v>
      </c>
      <c r="I4037" s="136">
        <v>0.65</v>
      </c>
      <c r="J4037" s="136">
        <v>0.20599999999999999</v>
      </c>
      <c r="K4037" s="136">
        <v>1.383</v>
      </c>
      <c r="L4037" s="136">
        <v>0.627</v>
      </c>
      <c r="M4037" s="136">
        <v>0.94699999999999995</v>
      </c>
      <c r="N4037" s="136">
        <v>1.4059999999999999</v>
      </c>
      <c r="O4037" s="136">
        <v>10.35</v>
      </c>
      <c r="P4037" s="136">
        <v>5.625</v>
      </c>
      <c r="Q4037" s="136">
        <v>2.7930000000000001</v>
      </c>
      <c r="R4037" s="136">
        <v>5.6529999999999996</v>
      </c>
      <c r="S4037" s="136">
        <v>5.7050000000000001</v>
      </c>
    </row>
    <row r="4038" spans="1:19" ht="11.25" thickBot="1" x14ac:dyDescent="0.2">
      <c r="A4038" s="112"/>
    </row>
    <row r="4039" spans="1:19" ht="11.25" thickBot="1" x14ac:dyDescent="0.2">
      <c r="A4039" s="106" t="s">
        <v>357</v>
      </c>
      <c r="B4039" s="106" t="s">
        <v>358</v>
      </c>
      <c r="C4039" s="130" t="s">
        <v>51</v>
      </c>
      <c r="D4039" s="130" t="s">
        <v>52</v>
      </c>
      <c r="E4039" s="130" t="s">
        <v>53</v>
      </c>
      <c r="F4039" s="130" t="s">
        <v>54</v>
      </c>
      <c r="G4039" s="130" t="s">
        <v>55</v>
      </c>
      <c r="H4039" s="130" t="s">
        <v>56</v>
      </c>
      <c r="I4039" s="130" t="s">
        <v>57</v>
      </c>
      <c r="J4039" s="130" t="s">
        <v>58</v>
      </c>
      <c r="K4039" s="130" t="s">
        <v>59</v>
      </c>
      <c r="L4039" s="130" t="s">
        <v>60</v>
      </c>
      <c r="M4039" s="130" t="s">
        <v>61</v>
      </c>
      <c r="N4039" s="130" t="s">
        <v>62</v>
      </c>
      <c r="O4039" s="130" t="s">
        <v>63</v>
      </c>
      <c r="P4039" s="130" t="s">
        <v>64</v>
      </c>
      <c r="Q4039" s="131" t="s">
        <v>65</v>
      </c>
      <c r="R4039" s="131" t="s">
        <v>66</v>
      </c>
      <c r="S4039" s="130" t="s">
        <v>67</v>
      </c>
    </row>
    <row r="4040" spans="1:19" ht="11.25" thickBot="1" x14ac:dyDescent="0.2">
      <c r="A4040" s="112"/>
      <c r="B4040" s="112"/>
      <c r="C4040" s="130" t="s">
        <v>111</v>
      </c>
      <c r="D4040" s="130" t="s">
        <v>111</v>
      </c>
      <c r="E4040" s="130" t="s">
        <v>111</v>
      </c>
      <c r="F4040" s="130" t="s">
        <v>111</v>
      </c>
      <c r="G4040" s="130" t="s">
        <v>111</v>
      </c>
      <c r="H4040" s="130" t="s">
        <v>111</v>
      </c>
      <c r="I4040" s="130" t="s">
        <v>111</v>
      </c>
      <c r="J4040" s="130" t="s">
        <v>111</v>
      </c>
      <c r="K4040" s="130" t="s">
        <v>111</v>
      </c>
      <c r="L4040" s="130" t="s">
        <v>111</v>
      </c>
      <c r="M4040" s="130" t="s">
        <v>111</v>
      </c>
      <c r="N4040" s="130" t="s">
        <v>111</v>
      </c>
      <c r="O4040" s="130" t="s">
        <v>111</v>
      </c>
      <c r="P4040" s="130" t="s">
        <v>111</v>
      </c>
      <c r="Q4040" s="131" t="s">
        <v>111</v>
      </c>
      <c r="R4040" s="131" t="s">
        <v>111</v>
      </c>
      <c r="S4040" s="130" t="s">
        <v>111</v>
      </c>
    </row>
    <row r="4041" spans="1:19" ht="11.25" thickBot="1" x14ac:dyDescent="0.2">
      <c r="A4041" s="107">
        <v>1</v>
      </c>
      <c r="B4041" s="132">
        <v>0.59700231481481481</v>
      </c>
      <c r="C4041" s="108">
        <v>5.0000000000000001E-3</v>
      </c>
      <c r="D4041" s="108">
        <v>1.4E-2</v>
      </c>
      <c r="E4041" s="108">
        <v>2E-3</v>
      </c>
      <c r="F4041" s="108">
        <v>1.0999999999999999E-2</v>
      </c>
      <c r="G4041" s="108">
        <v>1E-3</v>
      </c>
      <c r="H4041" s="108">
        <v>1E-3</v>
      </c>
      <c r="I4041" s="108">
        <v>7.4999999999999997E-2</v>
      </c>
      <c r="J4041" s="108">
        <v>0.23599999999999999</v>
      </c>
      <c r="K4041" s="108">
        <v>0.24</v>
      </c>
      <c r="L4041" s="108">
        <v>0</v>
      </c>
      <c r="M4041" s="108">
        <v>0</v>
      </c>
      <c r="N4041" s="108">
        <v>0.128</v>
      </c>
      <c r="O4041" s="108">
        <v>5.0000000000000001E-3</v>
      </c>
      <c r="P4041" s="108">
        <v>2.2040000000000002</v>
      </c>
      <c r="Q4041" s="133">
        <v>0.96292</v>
      </c>
      <c r="R4041" s="134" t="s">
        <v>2473</v>
      </c>
      <c r="S4041" s="108">
        <v>5.8000000000000003E-2</v>
      </c>
    </row>
    <row r="4042" spans="1:19" ht="11.25" thickBot="1" x14ac:dyDescent="0.2">
      <c r="A4042" s="112"/>
    </row>
    <row r="4043" spans="1:19" ht="11.25" thickBot="1" x14ac:dyDescent="0.2">
      <c r="A4043" s="107">
        <v>2</v>
      </c>
      <c r="B4043" s="132">
        <v>0.59718749999999998</v>
      </c>
      <c r="C4043" s="108">
        <v>5.0000000000000001E-3</v>
      </c>
      <c r="D4043" s="108">
        <v>1.2999999999999999E-2</v>
      </c>
      <c r="E4043" s="108">
        <v>2E-3</v>
      </c>
      <c r="F4043" s="108">
        <v>1.0999999999999999E-2</v>
      </c>
      <c r="G4043" s="108">
        <v>1E-3</v>
      </c>
      <c r="H4043" s="108">
        <v>1E-3</v>
      </c>
      <c r="I4043" s="108">
        <v>7.0000000000000007E-2</v>
      </c>
      <c r="J4043" s="108">
        <v>0.23300000000000001</v>
      </c>
      <c r="K4043" s="108">
        <v>0.245</v>
      </c>
      <c r="L4043" s="108">
        <v>0</v>
      </c>
      <c r="M4043" s="108">
        <v>0</v>
      </c>
      <c r="N4043" s="108">
        <v>0.126</v>
      </c>
      <c r="O4043" s="108">
        <v>5.0000000000000001E-3</v>
      </c>
      <c r="P4043" s="108">
        <v>2.2269999999999999</v>
      </c>
      <c r="Q4043" s="133">
        <v>0.97941</v>
      </c>
      <c r="R4043" s="134" t="s">
        <v>2474</v>
      </c>
      <c r="S4043" s="108">
        <v>5.6000000000000001E-2</v>
      </c>
    </row>
    <row r="4044" spans="1:19" ht="11.25" thickBot="1" x14ac:dyDescent="0.2">
      <c r="A4044" s="112"/>
    </row>
    <row r="4045" spans="1:19" ht="11.25" thickBot="1" x14ac:dyDescent="0.2">
      <c r="A4045" s="107">
        <v>3</v>
      </c>
      <c r="B4045" s="132">
        <v>0.59736111111111112</v>
      </c>
      <c r="C4045" s="108">
        <v>5.0000000000000001E-3</v>
      </c>
      <c r="D4045" s="108">
        <v>1.2999999999999999E-2</v>
      </c>
      <c r="E4045" s="108">
        <v>2E-3</v>
      </c>
      <c r="F4045" s="108">
        <v>1.0999999999999999E-2</v>
      </c>
      <c r="G4045" s="108">
        <v>2E-3</v>
      </c>
      <c r="H4045" s="108">
        <v>1E-3</v>
      </c>
      <c r="I4045" s="108">
        <v>7.9000000000000001E-2</v>
      </c>
      <c r="J4045" s="108">
        <v>0.23499999999999999</v>
      </c>
      <c r="K4045" s="108">
        <v>0.23499999999999999</v>
      </c>
      <c r="L4045" s="108">
        <v>0</v>
      </c>
      <c r="M4045" s="108">
        <v>0</v>
      </c>
      <c r="N4045" s="108">
        <v>0.126</v>
      </c>
      <c r="O4045" s="108">
        <v>5.0000000000000001E-3</v>
      </c>
      <c r="P4045" s="108">
        <v>2.2200000000000002</v>
      </c>
      <c r="Q4045" s="133">
        <v>0.98563999999999996</v>
      </c>
      <c r="R4045" s="134" t="s">
        <v>2475</v>
      </c>
      <c r="S4045" s="108">
        <v>5.8999999999999997E-2</v>
      </c>
    </row>
    <row r="4046" spans="1:19" ht="11.25" thickBot="1" x14ac:dyDescent="0.2">
      <c r="A4046" s="112"/>
    </row>
    <row r="4047" spans="1:19" ht="11.25" thickBot="1" x14ac:dyDescent="0.2">
      <c r="A4047" s="135" t="s">
        <v>362</v>
      </c>
      <c r="B4047" s="112"/>
      <c r="C4047" s="136">
        <v>5.0000000000000001E-3</v>
      </c>
      <c r="D4047" s="136">
        <v>1.2999999999999999E-2</v>
      </c>
      <c r="E4047" s="136">
        <v>2E-3</v>
      </c>
      <c r="F4047" s="136">
        <v>1.0999999999999999E-2</v>
      </c>
      <c r="G4047" s="136">
        <v>1E-3</v>
      </c>
      <c r="H4047" s="136">
        <v>1E-3</v>
      </c>
      <c r="I4047" s="136">
        <v>7.3999999999999996E-2</v>
      </c>
      <c r="J4047" s="136">
        <v>0.23499999999999999</v>
      </c>
      <c r="K4047" s="136">
        <v>0.24</v>
      </c>
      <c r="L4047" s="136">
        <v>0</v>
      </c>
      <c r="M4047" s="136">
        <v>0</v>
      </c>
      <c r="N4047" s="136">
        <v>0.127</v>
      </c>
      <c r="O4047" s="136">
        <v>5.0000000000000001E-3</v>
      </c>
      <c r="P4047" s="136">
        <v>2.2170000000000001</v>
      </c>
      <c r="Q4047" s="137">
        <v>0.97599000000000002</v>
      </c>
      <c r="R4047" s="134" t="s">
        <v>2476</v>
      </c>
      <c r="S4047" s="136">
        <v>5.7000000000000002E-2</v>
      </c>
    </row>
    <row r="4048" spans="1:19" ht="11.25" thickBot="1" x14ac:dyDescent="0.2">
      <c r="A4048" s="112"/>
    </row>
    <row r="4049" spans="1:19" ht="11.25" thickBot="1" x14ac:dyDescent="0.2">
      <c r="A4049" s="138" t="s">
        <v>364</v>
      </c>
      <c r="B4049" s="112"/>
      <c r="C4049" s="136">
        <v>0</v>
      </c>
      <c r="D4049" s="136">
        <v>0</v>
      </c>
      <c r="E4049" s="136">
        <v>0</v>
      </c>
      <c r="F4049" s="136">
        <v>0</v>
      </c>
      <c r="G4049" s="136">
        <v>0</v>
      </c>
      <c r="H4049" s="136">
        <v>0</v>
      </c>
      <c r="I4049" s="136">
        <v>4.0000000000000001E-3</v>
      </c>
      <c r="J4049" s="136">
        <v>1E-3</v>
      </c>
      <c r="K4049" s="136">
        <v>5.0000000000000001E-3</v>
      </c>
      <c r="L4049" s="136">
        <v>0</v>
      </c>
      <c r="M4049" s="136">
        <v>0</v>
      </c>
      <c r="N4049" s="136">
        <v>1E-3</v>
      </c>
      <c r="O4049" s="136">
        <v>0</v>
      </c>
      <c r="P4049" s="136">
        <v>1.2E-2</v>
      </c>
      <c r="Q4049" s="137">
        <v>1.174E-2</v>
      </c>
      <c r="R4049" s="134" t="s">
        <v>2477</v>
      </c>
      <c r="S4049" s="136">
        <v>1E-3</v>
      </c>
    </row>
    <row r="4050" spans="1:19" ht="11.25" thickBot="1" x14ac:dyDescent="0.2">
      <c r="A4050" s="112"/>
    </row>
    <row r="4051" spans="1:19" ht="11.25" thickBot="1" x14ac:dyDescent="0.2">
      <c r="A4051" s="139" t="s">
        <v>366</v>
      </c>
      <c r="B4051" s="112"/>
      <c r="C4051" s="136">
        <v>2.11</v>
      </c>
      <c r="D4051" s="136">
        <v>3.0710000000000002</v>
      </c>
      <c r="E4051" s="136">
        <v>11.05</v>
      </c>
      <c r="F4051" s="136">
        <v>2.4089999999999998</v>
      </c>
      <c r="G4051" s="136">
        <v>7.194</v>
      </c>
      <c r="H4051" s="136">
        <v>6.5570000000000004</v>
      </c>
      <c r="I4051" s="136">
        <v>6.0389999999999997</v>
      </c>
      <c r="J4051" s="136">
        <v>0.59199999999999997</v>
      </c>
      <c r="K4051" s="136">
        <v>2.1549999999999998</v>
      </c>
      <c r="L4051" s="136">
        <v>78.13</v>
      </c>
      <c r="M4051" s="136">
        <v>137.5</v>
      </c>
      <c r="N4051" s="136">
        <v>0.89200000000000002</v>
      </c>
      <c r="O4051" s="136">
        <v>1.7529999999999999</v>
      </c>
      <c r="P4051" s="136">
        <v>0.52500000000000002</v>
      </c>
      <c r="Q4051" s="140">
        <v>1.2030000000000001</v>
      </c>
      <c r="R4051" s="134" t="s">
        <v>2478</v>
      </c>
      <c r="S4051" s="136">
        <v>2.5790000000000002</v>
      </c>
    </row>
    <row r="4052" spans="1:19" ht="11.25" thickBot="1" x14ac:dyDescent="0.2">
      <c r="A4052" s="112"/>
    </row>
    <row r="4053" spans="1:19" ht="11.25" thickBot="1" x14ac:dyDescent="0.2">
      <c r="A4053" s="106" t="s">
        <v>357</v>
      </c>
      <c r="B4053" s="106" t="s">
        <v>358</v>
      </c>
      <c r="C4053" s="130" t="s">
        <v>68</v>
      </c>
    </row>
    <row r="4054" spans="1:19" ht="11.25" thickBot="1" x14ac:dyDescent="0.2">
      <c r="A4054" s="112"/>
      <c r="B4054" s="112"/>
      <c r="C4054" s="130" t="s">
        <v>111</v>
      </c>
    </row>
    <row r="4055" spans="1:19" ht="11.25" thickBot="1" x14ac:dyDescent="0.2">
      <c r="A4055" s="107">
        <v>1</v>
      </c>
      <c r="B4055" s="132">
        <v>0.59700231481481481</v>
      </c>
      <c r="C4055" s="108">
        <v>1.2E-2</v>
      </c>
    </row>
    <row r="4056" spans="1:19" ht="11.25" thickBot="1" x14ac:dyDescent="0.2">
      <c r="A4056" s="112"/>
    </row>
    <row r="4057" spans="1:19" ht="11.25" thickBot="1" x14ac:dyDescent="0.2">
      <c r="A4057" s="107">
        <v>2</v>
      </c>
      <c r="B4057" s="132">
        <v>0.59718749999999998</v>
      </c>
      <c r="C4057" s="108">
        <v>1.2E-2</v>
      </c>
    </row>
    <row r="4058" spans="1:19" ht="11.25" thickBot="1" x14ac:dyDescent="0.2">
      <c r="A4058" s="112"/>
    </row>
    <row r="4059" spans="1:19" ht="11.25" thickBot="1" x14ac:dyDescent="0.2">
      <c r="A4059" s="107">
        <v>3</v>
      </c>
      <c r="B4059" s="132">
        <v>0.59736111111111112</v>
      </c>
      <c r="C4059" s="108">
        <v>1.2E-2</v>
      </c>
    </row>
    <row r="4060" spans="1:19" ht="11.25" thickBot="1" x14ac:dyDescent="0.2">
      <c r="A4060" s="112"/>
    </row>
    <row r="4061" spans="1:19" ht="11.25" thickBot="1" x14ac:dyDescent="0.2">
      <c r="A4061" s="135" t="s">
        <v>362</v>
      </c>
      <c r="B4061" s="112"/>
      <c r="C4061" s="136">
        <v>1.2E-2</v>
      </c>
    </row>
    <row r="4062" spans="1:19" ht="11.25" thickBot="1" x14ac:dyDescent="0.2">
      <c r="A4062" s="112"/>
    </row>
    <row r="4063" spans="1:19" ht="11.25" thickBot="1" x14ac:dyDescent="0.2">
      <c r="A4063" s="138" t="s">
        <v>364</v>
      </c>
      <c r="B4063" s="112"/>
      <c r="C4063" s="136">
        <v>0</v>
      </c>
    </row>
    <row r="4064" spans="1:19" ht="11.25" thickBot="1" x14ac:dyDescent="0.2">
      <c r="A4064" s="112"/>
    </row>
    <row r="4065" spans="1:19" ht="11.25" thickBot="1" x14ac:dyDescent="0.2">
      <c r="A4065" s="139" t="s">
        <v>366</v>
      </c>
      <c r="B4065" s="112"/>
      <c r="C4065" s="136">
        <v>1.8759999999999999</v>
      </c>
    </row>
    <row r="4066" spans="1:19" ht="10.5" x14ac:dyDescent="0.15">
      <c r="A4066" s="112"/>
    </row>
    <row r="4067" spans="1:19" x14ac:dyDescent="0.15">
      <c r="A4067" s="129"/>
      <c r="B4067" s="86" t="s">
        <v>2479</v>
      </c>
    </row>
    <row r="4068" spans="1:19" ht="9.75" thickBot="1" x14ac:dyDescent="0.2">
      <c r="A4068" s="81" t="s">
        <v>356</v>
      </c>
    </row>
    <row r="4069" spans="1:19" ht="11.25" thickBot="1" x14ac:dyDescent="0.2">
      <c r="A4069" s="106" t="s">
        <v>357</v>
      </c>
      <c r="B4069" s="106" t="s">
        <v>358</v>
      </c>
      <c r="C4069" s="130" t="s">
        <v>0</v>
      </c>
      <c r="D4069" s="130" t="s">
        <v>1</v>
      </c>
      <c r="E4069" s="130" t="s">
        <v>2</v>
      </c>
      <c r="F4069" s="130" t="s">
        <v>3</v>
      </c>
      <c r="G4069" s="130" t="s">
        <v>4</v>
      </c>
      <c r="H4069" s="130" t="s">
        <v>5</v>
      </c>
      <c r="I4069" s="131" t="s">
        <v>6</v>
      </c>
      <c r="J4069" s="131" t="s">
        <v>7</v>
      </c>
      <c r="K4069" s="130" t="s">
        <v>8</v>
      </c>
      <c r="L4069" s="130" t="s">
        <v>9</v>
      </c>
      <c r="M4069" s="130" t="s">
        <v>10</v>
      </c>
      <c r="N4069" s="130" t="s">
        <v>11</v>
      </c>
      <c r="O4069" s="130" t="s">
        <v>12</v>
      </c>
      <c r="P4069" s="130" t="s">
        <v>13</v>
      </c>
      <c r="Q4069" s="130" t="s">
        <v>14</v>
      </c>
      <c r="R4069" s="130" t="s">
        <v>15</v>
      </c>
      <c r="S4069" s="130" t="s">
        <v>16</v>
      </c>
    </row>
    <row r="4070" spans="1:19" ht="11.25" thickBot="1" x14ac:dyDescent="0.2">
      <c r="A4070" s="112"/>
      <c r="B4070" s="112"/>
      <c r="C4070" s="130" t="s">
        <v>111</v>
      </c>
      <c r="D4070" s="130" t="s">
        <v>111</v>
      </c>
      <c r="E4070" s="130" t="s">
        <v>111</v>
      </c>
      <c r="F4070" s="130" t="s">
        <v>111</v>
      </c>
      <c r="G4070" s="130" t="s">
        <v>111</v>
      </c>
      <c r="H4070" s="130" t="s">
        <v>111</v>
      </c>
      <c r="I4070" s="131" t="s">
        <v>111</v>
      </c>
      <c r="J4070" s="131" t="s">
        <v>111</v>
      </c>
      <c r="K4070" s="130" t="s">
        <v>111</v>
      </c>
      <c r="L4070" s="130" t="s">
        <v>111</v>
      </c>
      <c r="M4070" s="130" t="s">
        <v>111</v>
      </c>
      <c r="N4070" s="130" t="s">
        <v>111</v>
      </c>
      <c r="O4070" s="130" t="s">
        <v>111</v>
      </c>
      <c r="P4070" s="130" t="s">
        <v>111</v>
      </c>
      <c r="Q4070" s="130" t="s">
        <v>111</v>
      </c>
      <c r="R4070" s="130" t="s">
        <v>111</v>
      </c>
      <c r="S4070" s="130" t="s">
        <v>111</v>
      </c>
    </row>
    <row r="4071" spans="1:19" ht="11.25" thickBot="1" x14ac:dyDescent="0.2">
      <c r="A4071" s="107">
        <v>1</v>
      </c>
      <c r="B4071" s="132">
        <v>0.60214120370370372</v>
      </c>
      <c r="C4071" s="141" t="s">
        <v>2480</v>
      </c>
      <c r="D4071" s="141" t="s">
        <v>2481</v>
      </c>
      <c r="E4071" s="141" t="s">
        <v>2482</v>
      </c>
      <c r="F4071" s="141" t="s">
        <v>2483</v>
      </c>
      <c r="G4071" s="141" t="s">
        <v>2484</v>
      </c>
      <c r="H4071" s="141" t="s">
        <v>2485</v>
      </c>
      <c r="I4071" s="133">
        <v>1.16438</v>
      </c>
      <c r="J4071" s="134" t="s">
        <v>2486</v>
      </c>
      <c r="K4071" s="141" t="s">
        <v>2487</v>
      </c>
      <c r="L4071" s="108">
        <v>0.93</v>
      </c>
      <c r="M4071" s="108">
        <v>1.5349999999999999</v>
      </c>
      <c r="N4071" s="108">
        <v>3.69</v>
      </c>
      <c r="O4071" s="141" t="s">
        <v>2488</v>
      </c>
      <c r="P4071" s="108">
        <v>602.79999999999995</v>
      </c>
      <c r="Q4071" s="108">
        <v>0.38400000000000001</v>
      </c>
      <c r="R4071" s="108">
        <v>2.1520000000000001</v>
      </c>
      <c r="S4071" s="108">
        <v>22.17</v>
      </c>
    </row>
    <row r="4072" spans="1:19" ht="11.25" thickBot="1" x14ac:dyDescent="0.2">
      <c r="A4072" s="112"/>
    </row>
    <row r="4073" spans="1:19" ht="11.25" thickBot="1" x14ac:dyDescent="0.2">
      <c r="A4073" s="107">
        <v>2</v>
      </c>
      <c r="B4073" s="132">
        <v>0.6023263888888889</v>
      </c>
      <c r="C4073" s="141" t="s">
        <v>2489</v>
      </c>
      <c r="D4073" s="141" t="s">
        <v>2490</v>
      </c>
      <c r="E4073" s="141" t="s">
        <v>2491</v>
      </c>
      <c r="F4073" s="141" t="s">
        <v>2492</v>
      </c>
      <c r="G4073" s="141" t="s">
        <v>2493</v>
      </c>
      <c r="H4073" s="141" t="s">
        <v>2494</v>
      </c>
      <c r="I4073" s="133">
        <v>1.161</v>
      </c>
      <c r="J4073" s="134" t="s">
        <v>2495</v>
      </c>
      <c r="K4073" s="141" t="s">
        <v>2496</v>
      </c>
      <c r="L4073" s="108">
        <v>0.90500000000000003</v>
      </c>
      <c r="M4073" s="108">
        <v>1.552</v>
      </c>
      <c r="N4073" s="108">
        <v>3.6970000000000001</v>
      </c>
      <c r="O4073" s="141" t="s">
        <v>2497</v>
      </c>
      <c r="P4073" s="108">
        <v>609.6</v>
      </c>
      <c r="Q4073" s="108">
        <v>0.35799999999999998</v>
      </c>
      <c r="R4073" s="108">
        <v>2.137</v>
      </c>
      <c r="S4073" s="108">
        <v>22.12</v>
      </c>
    </row>
    <row r="4074" spans="1:19" ht="11.25" thickBot="1" x14ac:dyDescent="0.2">
      <c r="A4074" s="112"/>
    </row>
    <row r="4075" spans="1:19" ht="11.25" thickBot="1" x14ac:dyDescent="0.2">
      <c r="A4075" s="107">
        <v>3</v>
      </c>
      <c r="B4075" s="132">
        <v>0.60251157407407407</v>
      </c>
      <c r="C4075" s="141" t="s">
        <v>2498</v>
      </c>
      <c r="D4075" s="141" t="s">
        <v>2499</v>
      </c>
      <c r="E4075" s="141" t="s">
        <v>2500</v>
      </c>
      <c r="F4075" s="141" t="s">
        <v>2501</v>
      </c>
      <c r="G4075" s="141" t="s">
        <v>2502</v>
      </c>
      <c r="H4075" s="141" t="s">
        <v>2503</v>
      </c>
      <c r="I4075" s="133">
        <v>1.1883999999999999</v>
      </c>
      <c r="J4075" s="134" t="s">
        <v>2504</v>
      </c>
      <c r="K4075" s="141" t="s">
        <v>2505</v>
      </c>
      <c r="L4075" s="108">
        <v>0.84899999999999998</v>
      </c>
      <c r="M4075" s="108">
        <v>1.569</v>
      </c>
      <c r="N4075" s="108">
        <v>3.6960000000000002</v>
      </c>
      <c r="O4075" s="141" t="s">
        <v>2488</v>
      </c>
      <c r="P4075" s="108">
        <v>598.29999999999995</v>
      </c>
      <c r="Q4075" s="108">
        <v>0.37</v>
      </c>
      <c r="R4075" s="108">
        <v>2.1339999999999999</v>
      </c>
      <c r="S4075" s="108">
        <v>22.11</v>
      </c>
    </row>
    <row r="4076" spans="1:19" ht="11.25" thickBot="1" x14ac:dyDescent="0.2">
      <c r="A4076" s="112"/>
    </row>
    <row r="4077" spans="1:19" ht="11.25" thickBot="1" x14ac:dyDescent="0.2">
      <c r="A4077" s="135" t="s">
        <v>362</v>
      </c>
      <c r="B4077" s="112"/>
      <c r="C4077" s="141" t="s">
        <v>2506</v>
      </c>
      <c r="D4077" s="141" t="s">
        <v>2507</v>
      </c>
      <c r="E4077" s="141" t="s">
        <v>2508</v>
      </c>
      <c r="F4077" s="141" t="s">
        <v>2509</v>
      </c>
      <c r="G4077" s="141" t="s">
        <v>2510</v>
      </c>
      <c r="H4077" s="141" t="s">
        <v>2511</v>
      </c>
      <c r="I4077" s="137">
        <v>1.17126</v>
      </c>
      <c r="J4077" s="134" t="s">
        <v>2512</v>
      </c>
      <c r="K4077" s="141" t="s">
        <v>2513</v>
      </c>
      <c r="L4077" s="136">
        <v>0.89500000000000002</v>
      </c>
      <c r="M4077" s="136">
        <v>1.552</v>
      </c>
      <c r="N4077" s="136">
        <v>3.694</v>
      </c>
      <c r="O4077" s="141" t="s">
        <v>2514</v>
      </c>
      <c r="P4077" s="136">
        <v>603.6</v>
      </c>
      <c r="Q4077" s="136">
        <v>0.371</v>
      </c>
      <c r="R4077" s="136">
        <v>2.141</v>
      </c>
      <c r="S4077" s="136">
        <v>22.13</v>
      </c>
    </row>
    <row r="4078" spans="1:19" ht="11.25" thickBot="1" x14ac:dyDescent="0.2">
      <c r="A4078" s="112"/>
    </row>
    <row r="4079" spans="1:19" ht="11.25" thickBot="1" x14ac:dyDescent="0.2">
      <c r="A4079" s="138" t="s">
        <v>364</v>
      </c>
      <c r="B4079" s="112"/>
      <c r="C4079" s="141" t="s">
        <v>2515</v>
      </c>
      <c r="D4079" s="141" t="s">
        <v>2516</v>
      </c>
      <c r="E4079" s="141" t="s">
        <v>2517</v>
      </c>
      <c r="F4079" s="141" t="s">
        <v>2518</v>
      </c>
      <c r="G4079" s="141" t="s">
        <v>2519</v>
      </c>
      <c r="H4079" s="141" t="s">
        <v>2520</v>
      </c>
      <c r="I4079" s="137">
        <v>1.494E-2</v>
      </c>
      <c r="J4079" s="134" t="s">
        <v>2521</v>
      </c>
      <c r="K4079" s="141" t="s">
        <v>557</v>
      </c>
      <c r="L4079" s="136">
        <v>4.2000000000000003E-2</v>
      </c>
      <c r="M4079" s="136">
        <v>1.7000000000000001E-2</v>
      </c>
      <c r="N4079" s="136">
        <v>4.0000000000000001E-3</v>
      </c>
      <c r="O4079" s="141" t="s">
        <v>2522</v>
      </c>
      <c r="P4079" s="136">
        <v>5.6890000000000001</v>
      </c>
      <c r="Q4079" s="136">
        <v>1.2999999999999999E-2</v>
      </c>
      <c r="R4079" s="136">
        <v>0.01</v>
      </c>
      <c r="S4079" s="136">
        <v>3.2000000000000001E-2</v>
      </c>
    </row>
    <row r="4080" spans="1:19" ht="11.25" thickBot="1" x14ac:dyDescent="0.2">
      <c r="A4080" s="112"/>
    </row>
    <row r="4081" spans="1:19" ht="11.25" thickBot="1" x14ac:dyDescent="0.2">
      <c r="A4081" s="139" t="s">
        <v>366</v>
      </c>
      <c r="B4081" s="112"/>
      <c r="C4081" s="141" t="s">
        <v>2523</v>
      </c>
      <c r="D4081" s="141" t="s">
        <v>1088</v>
      </c>
      <c r="E4081" s="141" t="s">
        <v>2524</v>
      </c>
      <c r="F4081" s="141" t="s">
        <v>2525</v>
      </c>
      <c r="G4081" s="141" t="s">
        <v>2526</v>
      </c>
      <c r="H4081" s="141" t="s">
        <v>2527</v>
      </c>
      <c r="I4081" s="140">
        <v>1.276</v>
      </c>
      <c r="J4081" s="134" t="s">
        <v>2528</v>
      </c>
      <c r="K4081" s="141" t="s">
        <v>2529</v>
      </c>
      <c r="L4081" s="136">
        <v>4.665</v>
      </c>
      <c r="M4081" s="136">
        <v>1.119</v>
      </c>
      <c r="N4081" s="136">
        <v>0.105</v>
      </c>
      <c r="O4081" s="141" t="s">
        <v>2132</v>
      </c>
      <c r="P4081" s="136">
        <v>0.94299999999999995</v>
      </c>
      <c r="Q4081" s="136">
        <v>3.4009999999999998</v>
      </c>
      <c r="R4081" s="136">
        <v>0.44400000000000001</v>
      </c>
      <c r="S4081" s="136">
        <v>0.14599999999999999</v>
      </c>
    </row>
    <row r="4082" spans="1:19" ht="11.25" thickBot="1" x14ac:dyDescent="0.2">
      <c r="A4082" s="112"/>
    </row>
    <row r="4083" spans="1:19" ht="11.25" thickBot="1" x14ac:dyDescent="0.2">
      <c r="A4083" s="106" t="s">
        <v>357</v>
      </c>
      <c r="B4083" s="106" t="s">
        <v>358</v>
      </c>
      <c r="C4083" s="130" t="s">
        <v>17</v>
      </c>
      <c r="D4083" s="130" t="s">
        <v>18</v>
      </c>
      <c r="E4083" s="131" t="s">
        <v>19</v>
      </c>
      <c r="F4083" s="131" t="s">
        <v>20</v>
      </c>
      <c r="G4083" s="130" t="s">
        <v>21</v>
      </c>
      <c r="H4083" s="130" t="s">
        <v>22</v>
      </c>
      <c r="I4083" s="130" t="s">
        <v>23</v>
      </c>
      <c r="J4083" s="130" t="s">
        <v>24</v>
      </c>
      <c r="K4083" s="131" t="s">
        <v>25</v>
      </c>
      <c r="L4083" s="131" t="s">
        <v>26</v>
      </c>
      <c r="M4083" s="130" t="s">
        <v>27</v>
      </c>
      <c r="N4083" s="130" t="s">
        <v>28</v>
      </c>
      <c r="O4083" s="130" t="s">
        <v>29</v>
      </c>
      <c r="P4083" s="130" t="s">
        <v>30</v>
      </c>
      <c r="Q4083" s="130" t="s">
        <v>31</v>
      </c>
      <c r="R4083" s="130" t="s">
        <v>32</v>
      </c>
      <c r="S4083" s="130" t="s">
        <v>33</v>
      </c>
    </row>
    <row r="4084" spans="1:19" ht="11.25" thickBot="1" x14ac:dyDescent="0.2">
      <c r="A4084" s="112"/>
      <c r="B4084" s="112"/>
      <c r="C4084" s="130" t="s">
        <v>111</v>
      </c>
      <c r="D4084" s="130" t="s">
        <v>111</v>
      </c>
      <c r="E4084" s="131" t="s">
        <v>111</v>
      </c>
      <c r="F4084" s="131" t="s">
        <v>111</v>
      </c>
      <c r="G4084" s="130" t="s">
        <v>111</v>
      </c>
      <c r="H4084" s="130" t="s">
        <v>111</v>
      </c>
      <c r="I4084" s="130" t="s">
        <v>111</v>
      </c>
      <c r="J4084" s="130" t="s">
        <v>111</v>
      </c>
      <c r="K4084" s="131" t="s">
        <v>111</v>
      </c>
      <c r="L4084" s="131" t="s">
        <v>111</v>
      </c>
      <c r="M4084" s="130" t="s">
        <v>111</v>
      </c>
      <c r="N4084" s="130" t="s">
        <v>111</v>
      </c>
      <c r="O4084" s="130" t="s">
        <v>111</v>
      </c>
      <c r="P4084" s="130" t="s">
        <v>111</v>
      </c>
      <c r="Q4084" s="130" t="s">
        <v>111</v>
      </c>
      <c r="R4084" s="130" t="s">
        <v>111</v>
      </c>
      <c r="S4084" s="130" t="s">
        <v>111</v>
      </c>
    </row>
    <row r="4085" spans="1:19" ht="11.25" thickBot="1" x14ac:dyDescent="0.2">
      <c r="A4085" s="107">
        <v>1</v>
      </c>
      <c r="B4085" s="132">
        <v>0.60214120370370372</v>
      </c>
      <c r="C4085" s="108">
        <v>12.04</v>
      </c>
      <c r="D4085" s="108">
        <v>1.6859999999999999</v>
      </c>
      <c r="E4085" s="133">
        <v>1.03687</v>
      </c>
      <c r="F4085" s="133">
        <v>0.97302</v>
      </c>
      <c r="G4085" s="108">
        <v>0.23200000000000001</v>
      </c>
      <c r="H4085" s="108">
        <v>21.72</v>
      </c>
      <c r="I4085" s="108">
        <v>9.1059999999999999</v>
      </c>
      <c r="J4085" s="141" t="s">
        <v>2530</v>
      </c>
      <c r="K4085" s="133">
        <v>1.1287799999999999</v>
      </c>
      <c r="L4085" s="134" t="s">
        <v>2531</v>
      </c>
      <c r="M4085" s="108">
        <v>4.7E-2</v>
      </c>
      <c r="N4085" s="108">
        <v>0.42399999999999999</v>
      </c>
      <c r="O4085" s="108">
        <v>1E-3</v>
      </c>
      <c r="P4085" s="108">
        <v>5.0000000000000001E-3</v>
      </c>
      <c r="Q4085" s="108">
        <v>6.9000000000000006E-2</v>
      </c>
      <c r="R4085" s="108">
        <v>0.55800000000000005</v>
      </c>
      <c r="S4085" s="108">
        <v>0.03</v>
      </c>
    </row>
    <row r="4086" spans="1:19" ht="11.25" thickBot="1" x14ac:dyDescent="0.2">
      <c r="A4086" s="112"/>
    </row>
    <row r="4087" spans="1:19" ht="11.25" thickBot="1" x14ac:dyDescent="0.2">
      <c r="A4087" s="107">
        <v>2</v>
      </c>
      <c r="B4087" s="132">
        <v>0.6023263888888889</v>
      </c>
      <c r="C4087" s="108">
        <v>12.02</v>
      </c>
      <c r="D4087" s="108">
        <v>1.696</v>
      </c>
      <c r="E4087" s="133">
        <v>1.03989</v>
      </c>
      <c r="F4087" s="133">
        <v>0.96945999999999999</v>
      </c>
      <c r="G4087" s="108">
        <v>5.5E-2</v>
      </c>
      <c r="H4087" s="108">
        <v>19.86</v>
      </c>
      <c r="I4087" s="108">
        <v>9.093</v>
      </c>
      <c r="J4087" s="141" t="s">
        <v>2532</v>
      </c>
      <c r="K4087" s="133">
        <v>1.14269</v>
      </c>
      <c r="L4087" s="134" t="s">
        <v>2533</v>
      </c>
      <c r="M4087" s="108">
        <v>5.6000000000000001E-2</v>
      </c>
      <c r="N4087" s="108">
        <v>0.432</v>
      </c>
      <c r="O4087" s="108">
        <v>1E-3</v>
      </c>
      <c r="P4087" s="108">
        <v>5.0000000000000001E-3</v>
      </c>
      <c r="Q4087" s="108">
        <v>7.1999999999999995E-2</v>
      </c>
      <c r="R4087" s="108">
        <v>0.53900000000000003</v>
      </c>
      <c r="S4087" s="108">
        <v>3.1E-2</v>
      </c>
    </row>
    <row r="4088" spans="1:19" ht="11.25" thickBot="1" x14ac:dyDescent="0.2">
      <c r="A4088" s="112"/>
    </row>
    <row r="4089" spans="1:19" ht="11.25" thickBot="1" x14ac:dyDescent="0.2">
      <c r="A4089" s="107">
        <v>3</v>
      </c>
      <c r="B4089" s="132">
        <v>0.60251157407407407</v>
      </c>
      <c r="C4089" s="108">
        <v>12.09</v>
      </c>
      <c r="D4089" s="108">
        <v>1.679</v>
      </c>
      <c r="E4089" s="133">
        <v>1.06395</v>
      </c>
      <c r="F4089" s="133">
        <v>0.96918000000000004</v>
      </c>
      <c r="G4089" s="108">
        <v>9.0999999999999998E-2</v>
      </c>
      <c r="H4089" s="108">
        <v>17.239999999999998</v>
      </c>
      <c r="I4089" s="108">
        <v>9.0340000000000007</v>
      </c>
      <c r="J4089" s="141" t="s">
        <v>2534</v>
      </c>
      <c r="K4089" s="133">
        <v>1.1461600000000001</v>
      </c>
      <c r="L4089" s="134" t="s">
        <v>2535</v>
      </c>
      <c r="M4089" s="108">
        <v>4.4999999999999998E-2</v>
      </c>
      <c r="N4089" s="108">
        <v>0.42399999999999999</v>
      </c>
      <c r="O4089" s="108">
        <v>0</v>
      </c>
      <c r="P4089" s="108">
        <v>5.0000000000000001E-3</v>
      </c>
      <c r="Q4089" s="108">
        <v>6.5000000000000002E-2</v>
      </c>
      <c r="R4089" s="108">
        <v>0.58699999999999997</v>
      </c>
      <c r="S4089" s="108">
        <v>2.4E-2</v>
      </c>
    </row>
    <row r="4090" spans="1:19" ht="11.25" thickBot="1" x14ac:dyDescent="0.2">
      <c r="A4090" s="112"/>
    </row>
    <row r="4091" spans="1:19" ht="11.25" thickBot="1" x14ac:dyDescent="0.2">
      <c r="A4091" s="135" t="s">
        <v>362</v>
      </c>
      <c r="B4091" s="112"/>
      <c r="C4091" s="136">
        <v>12.05</v>
      </c>
      <c r="D4091" s="136">
        <v>1.6870000000000001</v>
      </c>
      <c r="E4091" s="137">
        <v>1.0468999999999999</v>
      </c>
      <c r="F4091" s="137">
        <v>0.97055999999999998</v>
      </c>
      <c r="G4091" s="136">
        <v>0.126</v>
      </c>
      <c r="H4091" s="136">
        <v>19.600000000000001</v>
      </c>
      <c r="I4091" s="136">
        <v>9.077</v>
      </c>
      <c r="J4091" s="141" t="s">
        <v>2536</v>
      </c>
      <c r="K4091" s="137">
        <v>1.1392100000000001</v>
      </c>
      <c r="L4091" s="134" t="s">
        <v>2537</v>
      </c>
      <c r="M4091" s="136">
        <v>4.9000000000000002E-2</v>
      </c>
      <c r="N4091" s="136">
        <v>0.42599999999999999</v>
      </c>
      <c r="O4091" s="136">
        <v>1E-3</v>
      </c>
      <c r="P4091" s="136">
        <v>5.0000000000000001E-3</v>
      </c>
      <c r="Q4091" s="136">
        <v>6.8000000000000005E-2</v>
      </c>
      <c r="R4091" s="136">
        <v>0.56100000000000005</v>
      </c>
      <c r="S4091" s="136">
        <v>2.8000000000000001E-2</v>
      </c>
    </row>
    <row r="4092" spans="1:19" ht="11.25" thickBot="1" x14ac:dyDescent="0.2">
      <c r="A4092" s="112"/>
    </row>
    <row r="4093" spans="1:19" ht="11.25" thickBot="1" x14ac:dyDescent="0.2">
      <c r="A4093" s="138" t="s">
        <v>364</v>
      </c>
      <c r="B4093" s="112"/>
      <c r="C4093" s="136">
        <v>3.5999999999999997E-2</v>
      </c>
      <c r="D4093" s="136">
        <v>8.9999999999999993E-3</v>
      </c>
      <c r="E4093" s="137">
        <v>1.4840000000000001E-2</v>
      </c>
      <c r="F4093" s="137">
        <v>2.14E-3</v>
      </c>
      <c r="G4093" s="136">
        <v>9.4E-2</v>
      </c>
      <c r="H4093" s="136">
        <v>2.254</v>
      </c>
      <c r="I4093" s="136">
        <v>3.7999999999999999E-2</v>
      </c>
      <c r="J4093" s="141" t="s">
        <v>2538</v>
      </c>
      <c r="K4093" s="137">
        <v>9.1900000000000003E-3</v>
      </c>
      <c r="L4093" s="134" t="s">
        <v>2539</v>
      </c>
      <c r="M4093" s="136">
        <v>6.0000000000000001E-3</v>
      </c>
      <c r="N4093" s="136">
        <v>5.0000000000000001E-3</v>
      </c>
      <c r="O4093" s="136">
        <v>0</v>
      </c>
      <c r="P4093" s="136">
        <v>0</v>
      </c>
      <c r="Q4093" s="136">
        <v>3.0000000000000001E-3</v>
      </c>
      <c r="R4093" s="136">
        <v>2.4E-2</v>
      </c>
      <c r="S4093" s="136">
        <v>4.0000000000000001E-3</v>
      </c>
    </row>
    <row r="4094" spans="1:19" ht="11.25" thickBot="1" x14ac:dyDescent="0.2">
      <c r="A4094" s="112"/>
    </row>
    <row r="4095" spans="1:19" ht="11.25" thickBot="1" x14ac:dyDescent="0.2">
      <c r="A4095" s="139" t="s">
        <v>366</v>
      </c>
      <c r="B4095" s="112"/>
      <c r="C4095" s="136">
        <v>0.29899999999999999</v>
      </c>
      <c r="D4095" s="136">
        <v>0.50900000000000001</v>
      </c>
      <c r="E4095" s="140">
        <v>1.417</v>
      </c>
      <c r="F4095" s="140">
        <v>0.221</v>
      </c>
      <c r="G4095" s="136">
        <v>74.430000000000007</v>
      </c>
      <c r="H4095" s="136">
        <v>11.5</v>
      </c>
      <c r="I4095" s="136">
        <v>0.42199999999999999</v>
      </c>
      <c r="J4095" s="141" t="s">
        <v>2540</v>
      </c>
      <c r="K4095" s="140">
        <v>0.80700000000000005</v>
      </c>
      <c r="L4095" s="134" t="s">
        <v>2541</v>
      </c>
      <c r="M4095" s="136">
        <v>11.51</v>
      </c>
      <c r="N4095" s="136">
        <v>1.175</v>
      </c>
      <c r="O4095" s="136">
        <v>59.23</v>
      </c>
      <c r="P4095" s="136">
        <v>6</v>
      </c>
      <c r="Q4095" s="136">
        <v>4.8620000000000001</v>
      </c>
      <c r="R4095" s="136">
        <v>4.2939999999999996</v>
      </c>
      <c r="S4095" s="136">
        <v>12.93</v>
      </c>
    </row>
    <row r="4096" spans="1:19" ht="11.25" thickBot="1" x14ac:dyDescent="0.2">
      <c r="A4096" s="112"/>
    </row>
    <row r="4097" spans="1:19" ht="11.25" thickBot="1" x14ac:dyDescent="0.2">
      <c r="A4097" s="106" t="s">
        <v>357</v>
      </c>
      <c r="B4097" s="106" t="s">
        <v>358</v>
      </c>
      <c r="C4097" s="131" t="s">
        <v>34</v>
      </c>
      <c r="D4097" s="131" t="s">
        <v>35</v>
      </c>
      <c r="E4097" s="130" t="s">
        <v>36</v>
      </c>
      <c r="F4097" s="130" t="s">
        <v>37</v>
      </c>
      <c r="G4097" s="130" t="s">
        <v>38</v>
      </c>
      <c r="H4097" s="130" t="s">
        <v>39</v>
      </c>
      <c r="I4097" s="130" t="s">
        <v>40</v>
      </c>
      <c r="J4097" s="130" t="s">
        <v>41</v>
      </c>
      <c r="K4097" s="130" t="s">
        <v>42</v>
      </c>
      <c r="L4097" s="130" t="s">
        <v>43</v>
      </c>
      <c r="M4097" s="130" t="s">
        <v>44</v>
      </c>
      <c r="N4097" s="130" t="s">
        <v>45</v>
      </c>
      <c r="O4097" s="130" t="s">
        <v>46</v>
      </c>
      <c r="P4097" s="130" t="s">
        <v>47</v>
      </c>
      <c r="Q4097" s="130" t="s">
        <v>48</v>
      </c>
      <c r="R4097" s="130" t="s">
        <v>49</v>
      </c>
      <c r="S4097" s="130" t="s">
        <v>50</v>
      </c>
    </row>
    <row r="4098" spans="1:19" ht="11.25" thickBot="1" x14ac:dyDescent="0.2">
      <c r="A4098" s="112"/>
      <c r="B4098" s="112"/>
      <c r="C4098" s="131" t="s">
        <v>111</v>
      </c>
      <c r="D4098" s="131" t="s">
        <v>111</v>
      </c>
      <c r="E4098" s="130" t="s">
        <v>111</v>
      </c>
      <c r="F4098" s="130" t="s">
        <v>111</v>
      </c>
      <c r="G4098" s="130" t="s">
        <v>111</v>
      </c>
      <c r="H4098" s="130" t="s">
        <v>111</v>
      </c>
      <c r="I4098" s="130" t="s">
        <v>111</v>
      </c>
      <c r="J4098" s="130" t="s">
        <v>111</v>
      </c>
      <c r="K4098" s="130" t="s">
        <v>111</v>
      </c>
      <c r="L4098" s="130" t="s">
        <v>111</v>
      </c>
      <c r="M4098" s="130" t="s">
        <v>111</v>
      </c>
      <c r="N4098" s="130" t="s">
        <v>111</v>
      </c>
      <c r="O4098" s="130" t="s">
        <v>111</v>
      </c>
      <c r="P4098" s="130" t="s">
        <v>111</v>
      </c>
      <c r="Q4098" s="130" t="s">
        <v>111</v>
      </c>
      <c r="R4098" s="130" t="s">
        <v>111</v>
      </c>
      <c r="S4098" s="130" t="s">
        <v>111</v>
      </c>
    </row>
    <row r="4099" spans="1:19" ht="11.25" thickBot="1" x14ac:dyDescent="0.2">
      <c r="A4099" s="107">
        <v>1</v>
      </c>
      <c r="B4099" s="132">
        <v>0.60214120370370372</v>
      </c>
      <c r="C4099" s="133">
        <v>1.0385</v>
      </c>
      <c r="D4099" s="134" t="s">
        <v>2542</v>
      </c>
      <c r="E4099" s="108">
        <v>2.3969999999999998</v>
      </c>
      <c r="F4099" s="108">
        <v>3.5000000000000003E-2</v>
      </c>
      <c r="G4099" s="108">
        <v>3.0000000000000001E-3</v>
      </c>
      <c r="H4099" s="108">
        <v>0.10299999999999999</v>
      </c>
      <c r="I4099" s="108">
        <v>44.22</v>
      </c>
      <c r="J4099" s="108">
        <v>43.93</v>
      </c>
      <c r="K4099" s="108">
        <v>0.46600000000000003</v>
      </c>
      <c r="L4099" s="108">
        <v>0.84199999999999997</v>
      </c>
      <c r="M4099" s="108">
        <v>0.107</v>
      </c>
      <c r="N4099" s="108">
        <v>0.40600000000000003</v>
      </c>
      <c r="O4099" s="108">
        <v>7.4999999999999997E-2</v>
      </c>
      <c r="P4099" s="108">
        <v>2.3E-2</v>
      </c>
      <c r="Q4099" s="108">
        <v>6.6000000000000003E-2</v>
      </c>
      <c r="R4099" s="108">
        <v>8.9999999999999993E-3</v>
      </c>
      <c r="S4099" s="108">
        <v>4.8000000000000001E-2</v>
      </c>
    </row>
    <row r="4100" spans="1:19" ht="11.25" thickBot="1" x14ac:dyDescent="0.2">
      <c r="A4100" s="112"/>
    </row>
    <row r="4101" spans="1:19" ht="11.25" thickBot="1" x14ac:dyDescent="0.2">
      <c r="A4101" s="107">
        <v>2</v>
      </c>
      <c r="B4101" s="132">
        <v>0.6023263888888889</v>
      </c>
      <c r="C4101" s="133">
        <v>1.04992</v>
      </c>
      <c r="D4101" s="134" t="s">
        <v>2543</v>
      </c>
      <c r="E4101" s="108">
        <v>2.3580000000000001</v>
      </c>
      <c r="F4101" s="108">
        <v>3.3000000000000002E-2</v>
      </c>
      <c r="G4101" s="108">
        <v>7.0000000000000001E-3</v>
      </c>
      <c r="H4101" s="108">
        <v>0.10100000000000001</v>
      </c>
      <c r="I4101" s="108">
        <v>44.29</v>
      </c>
      <c r="J4101" s="108">
        <v>43.76</v>
      </c>
      <c r="K4101" s="108">
        <v>0.44500000000000001</v>
      </c>
      <c r="L4101" s="108">
        <v>0.83599999999999997</v>
      </c>
      <c r="M4101" s="108">
        <v>0.109</v>
      </c>
      <c r="N4101" s="108">
        <v>0.40600000000000003</v>
      </c>
      <c r="O4101" s="108">
        <v>8.3000000000000004E-2</v>
      </c>
      <c r="P4101" s="108">
        <v>2.1000000000000001E-2</v>
      </c>
      <c r="Q4101" s="108">
        <v>6.7000000000000004E-2</v>
      </c>
      <c r="R4101" s="108">
        <v>0.01</v>
      </c>
      <c r="S4101" s="108">
        <v>4.8000000000000001E-2</v>
      </c>
    </row>
    <row r="4102" spans="1:19" ht="11.25" thickBot="1" x14ac:dyDescent="0.2">
      <c r="A4102" s="112"/>
    </row>
    <row r="4103" spans="1:19" ht="11.25" thickBot="1" x14ac:dyDescent="0.2">
      <c r="A4103" s="107">
        <v>3</v>
      </c>
      <c r="B4103" s="132">
        <v>0.60251157407407407</v>
      </c>
      <c r="C4103" s="133">
        <v>1.0547200000000001</v>
      </c>
      <c r="D4103" s="134" t="s">
        <v>2544</v>
      </c>
      <c r="E4103" s="108">
        <v>2.3849999999999998</v>
      </c>
      <c r="F4103" s="108">
        <v>3.3000000000000002E-2</v>
      </c>
      <c r="G4103" s="108">
        <v>3.0000000000000001E-3</v>
      </c>
      <c r="H4103" s="108">
        <v>0.1</v>
      </c>
      <c r="I4103" s="108">
        <v>44.15</v>
      </c>
      <c r="J4103" s="108">
        <v>43.81</v>
      </c>
      <c r="K4103" s="108">
        <v>0.44600000000000001</v>
      </c>
      <c r="L4103" s="108">
        <v>0.84299999999999997</v>
      </c>
      <c r="M4103" s="108">
        <v>0.107</v>
      </c>
      <c r="N4103" s="108">
        <v>0.39600000000000002</v>
      </c>
      <c r="O4103" s="108">
        <v>7.3999999999999996E-2</v>
      </c>
      <c r="P4103" s="108">
        <v>2.3E-2</v>
      </c>
      <c r="Q4103" s="108">
        <v>7.0999999999999994E-2</v>
      </c>
      <c r="R4103" s="108">
        <v>8.9999999999999993E-3</v>
      </c>
      <c r="S4103" s="108">
        <v>4.8000000000000001E-2</v>
      </c>
    </row>
    <row r="4104" spans="1:19" ht="11.25" thickBot="1" x14ac:dyDescent="0.2">
      <c r="A4104" s="112"/>
    </row>
    <row r="4105" spans="1:19" ht="11.25" thickBot="1" x14ac:dyDescent="0.2">
      <c r="A4105" s="135" t="s">
        <v>362</v>
      </c>
      <c r="B4105" s="112"/>
      <c r="C4105" s="137">
        <v>1.0477099999999999</v>
      </c>
      <c r="D4105" s="134" t="s">
        <v>2545</v>
      </c>
      <c r="E4105" s="136">
        <v>2.38</v>
      </c>
      <c r="F4105" s="136">
        <v>3.4000000000000002E-2</v>
      </c>
      <c r="G4105" s="136">
        <v>4.0000000000000001E-3</v>
      </c>
      <c r="H4105" s="136">
        <v>0.10100000000000001</v>
      </c>
      <c r="I4105" s="136">
        <v>44.22</v>
      </c>
      <c r="J4105" s="136">
        <v>43.83</v>
      </c>
      <c r="K4105" s="136">
        <v>0.45200000000000001</v>
      </c>
      <c r="L4105" s="136">
        <v>0.84</v>
      </c>
      <c r="M4105" s="136">
        <v>0.108</v>
      </c>
      <c r="N4105" s="136">
        <v>0.40300000000000002</v>
      </c>
      <c r="O4105" s="136">
        <v>7.6999999999999999E-2</v>
      </c>
      <c r="P4105" s="136">
        <v>2.1999999999999999E-2</v>
      </c>
      <c r="Q4105" s="136">
        <v>6.8000000000000005E-2</v>
      </c>
      <c r="R4105" s="136">
        <v>8.9999999999999993E-3</v>
      </c>
      <c r="S4105" s="136">
        <v>4.8000000000000001E-2</v>
      </c>
    </row>
    <row r="4106" spans="1:19" ht="11.25" thickBot="1" x14ac:dyDescent="0.2">
      <c r="A4106" s="112"/>
    </row>
    <row r="4107" spans="1:19" ht="11.25" thickBot="1" x14ac:dyDescent="0.2">
      <c r="A4107" s="138" t="s">
        <v>364</v>
      </c>
      <c r="B4107" s="112"/>
      <c r="C4107" s="137">
        <v>8.3400000000000002E-3</v>
      </c>
      <c r="D4107" s="134" t="s">
        <v>2546</v>
      </c>
      <c r="E4107" s="136">
        <v>0.02</v>
      </c>
      <c r="F4107" s="136">
        <v>1E-3</v>
      </c>
      <c r="G4107" s="136">
        <v>2E-3</v>
      </c>
      <c r="H4107" s="136">
        <v>1E-3</v>
      </c>
      <c r="I4107" s="136">
        <v>6.6000000000000003E-2</v>
      </c>
      <c r="J4107" s="136">
        <v>8.5999999999999993E-2</v>
      </c>
      <c r="K4107" s="136">
        <v>1.2E-2</v>
      </c>
      <c r="L4107" s="136">
        <v>4.0000000000000001E-3</v>
      </c>
      <c r="M4107" s="136">
        <v>1E-3</v>
      </c>
      <c r="N4107" s="136">
        <v>6.0000000000000001E-3</v>
      </c>
      <c r="O4107" s="136">
        <v>5.0000000000000001E-3</v>
      </c>
      <c r="P4107" s="136">
        <v>1E-3</v>
      </c>
      <c r="Q4107" s="136">
        <v>3.0000000000000001E-3</v>
      </c>
      <c r="R4107" s="136">
        <v>1E-3</v>
      </c>
      <c r="S4107" s="136">
        <v>0</v>
      </c>
    </row>
    <row r="4108" spans="1:19" ht="11.25" thickBot="1" x14ac:dyDescent="0.2">
      <c r="A4108" s="112"/>
    </row>
    <row r="4109" spans="1:19" ht="11.25" thickBot="1" x14ac:dyDescent="0.2">
      <c r="A4109" s="139" t="s">
        <v>366</v>
      </c>
      <c r="B4109" s="112"/>
      <c r="C4109" s="140">
        <v>0.79600000000000004</v>
      </c>
      <c r="D4109" s="134" t="s">
        <v>2547</v>
      </c>
      <c r="E4109" s="136">
        <v>0.85</v>
      </c>
      <c r="F4109" s="136">
        <v>3.8610000000000002</v>
      </c>
      <c r="G4109" s="136">
        <v>58.15</v>
      </c>
      <c r="H4109" s="136">
        <v>1.373</v>
      </c>
      <c r="I4109" s="136">
        <v>0.14799999999999999</v>
      </c>
      <c r="J4109" s="136">
        <v>0.19700000000000001</v>
      </c>
      <c r="K4109" s="136">
        <v>2.5649999999999999</v>
      </c>
      <c r="L4109" s="136">
        <v>0.49299999999999999</v>
      </c>
      <c r="M4109" s="136">
        <v>0.79300000000000004</v>
      </c>
      <c r="N4109" s="136">
        <v>1.45</v>
      </c>
      <c r="O4109" s="136">
        <v>5.9729999999999999</v>
      </c>
      <c r="P4109" s="136">
        <v>4.2640000000000002</v>
      </c>
      <c r="Q4109" s="136">
        <v>4.0380000000000003</v>
      </c>
      <c r="R4109" s="136">
        <v>7.4569999999999999</v>
      </c>
      <c r="S4109" s="136">
        <v>0.61599999999999999</v>
      </c>
    </row>
    <row r="4110" spans="1:19" ht="11.25" thickBot="1" x14ac:dyDescent="0.2">
      <c r="A4110" s="112"/>
    </row>
    <row r="4111" spans="1:19" ht="11.25" thickBot="1" x14ac:dyDescent="0.2">
      <c r="A4111" s="106" t="s">
        <v>357</v>
      </c>
      <c r="B4111" s="106" t="s">
        <v>358</v>
      </c>
      <c r="C4111" s="130" t="s">
        <v>51</v>
      </c>
      <c r="D4111" s="130" t="s">
        <v>52</v>
      </c>
      <c r="E4111" s="130" t="s">
        <v>53</v>
      </c>
      <c r="F4111" s="130" t="s">
        <v>54</v>
      </c>
      <c r="G4111" s="130" t="s">
        <v>55</v>
      </c>
      <c r="H4111" s="130" t="s">
        <v>56</v>
      </c>
      <c r="I4111" s="130" t="s">
        <v>57</v>
      </c>
      <c r="J4111" s="130" t="s">
        <v>58</v>
      </c>
      <c r="K4111" s="130" t="s">
        <v>59</v>
      </c>
      <c r="L4111" s="130" t="s">
        <v>60</v>
      </c>
      <c r="M4111" s="130" t="s">
        <v>61</v>
      </c>
      <c r="N4111" s="130" t="s">
        <v>62</v>
      </c>
      <c r="O4111" s="130" t="s">
        <v>63</v>
      </c>
      <c r="P4111" s="130" t="s">
        <v>64</v>
      </c>
      <c r="Q4111" s="131" t="s">
        <v>65</v>
      </c>
      <c r="R4111" s="131" t="s">
        <v>66</v>
      </c>
      <c r="S4111" s="130" t="s">
        <v>67</v>
      </c>
    </row>
    <row r="4112" spans="1:19" ht="11.25" thickBot="1" x14ac:dyDescent="0.2">
      <c r="A4112" s="112"/>
      <c r="B4112" s="112"/>
      <c r="C4112" s="130" t="s">
        <v>111</v>
      </c>
      <c r="D4112" s="130" t="s">
        <v>111</v>
      </c>
      <c r="E4112" s="130" t="s">
        <v>111</v>
      </c>
      <c r="F4112" s="130" t="s">
        <v>111</v>
      </c>
      <c r="G4112" s="130" t="s">
        <v>111</v>
      </c>
      <c r="H4112" s="130" t="s">
        <v>111</v>
      </c>
      <c r="I4112" s="130" t="s">
        <v>111</v>
      </c>
      <c r="J4112" s="130" t="s">
        <v>111</v>
      </c>
      <c r="K4112" s="130" t="s">
        <v>111</v>
      </c>
      <c r="L4112" s="130" t="s">
        <v>111</v>
      </c>
      <c r="M4112" s="130" t="s">
        <v>111</v>
      </c>
      <c r="N4112" s="130" t="s">
        <v>111</v>
      </c>
      <c r="O4112" s="130" t="s">
        <v>111</v>
      </c>
      <c r="P4112" s="130" t="s">
        <v>111</v>
      </c>
      <c r="Q4112" s="131" t="s">
        <v>111</v>
      </c>
      <c r="R4112" s="131" t="s">
        <v>111</v>
      </c>
      <c r="S4112" s="130" t="s">
        <v>111</v>
      </c>
    </row>
    <row r="4113" spans="1:19" ht="11.25" thickBot="1" x14ac:dyDescent="0.2">
      <c r="A4113" s="107">
        <v>1</v>
      </c>
      <c r="B4113" s="132">
        <v>0.60214120370370372</v>
      </c>
      <c r="C4113" s="108">
        <v>8.9999999999999993E-3</v>
      </c>
      <c r="D4113" s="108">
        <v>2.3E-2</v>
      </c>
      <c r="E4113" s="108">
        <v>3.0000000000000001E-3</v>
      </c>
      <c r="F4113" s="108">
        <v>1.9E-2</v>
      </c>
      <c r="G4113" s="108">
        <v>2E-3</v>
      </c>
      <c r="H4113" s="108">
        <v>1E-3</v>
      </c>
      <c r="I4113" s="108">
        <v>0.08</v>
      </c>
      <c r="J4113" s="108">
        <v>0.192</v>
      </c>
      <c r="K4113" s="108">
        <v>0.20100000000000001</v>
      </c>
      <c r="L4113" s="108">
        <v>0</v>
      </c>
      <c r="M4113" s="108">
        <v>1E-3</v>
      </c>
      <c r="N4113" s="108">
        <v>0.54800000000000004</v>
      </c>
      <c r="O4113" s="108">
        <v>6.0000000000000001E-3</v>
      </c>
      <c r="P4113" s="108">
        <v>1.359</v>
      </c>
      <c r="Q4113" s="133">
        <v>0.95193000000000005</v>
      </c>
      <c r="R4113" s="134" t="s">
        <v>2548</v>
      </c>
      <c r="S4113" s="108">
        <v>8.5999999999999993E-2</v>
      </c>
    </row>
    <row r="4114" spans="1:19" ht="11.25" thickBot="1" x14ac:dyDescent="0.2">
      <c r="A4114" s="112"/>
    </row>
    <row r="4115" spans="1:19" ht="11.25" thickBot="1" x14ac:dyDescent="0.2">
      <c r="A4115" s="107">
        <v>2</v>
      </c>
      <c r="B4115" s="132">
        <v>0.6023263888888889</v>
      </c>
      <c r="C4115" s="108">
        <v>8.9999999999999993E-3</v>
      </c>
      <c r="D4115" s="108">
        <v>2.4E-2</v>
      </c>
      <c r="E4115" s="108">
        <v>3.0000000000000001E-3</v>
      </c>
      <c r="F4115" s="108">
        <v>1.9E-2</v>
      </c>
      <c r="G4115" s="108">
        <v>3.0000000000000001E-3</v>
      </c>
      <c r="H4115" s="108">
        <v>1E-3</v>
      </c>
      <c r="I4115" s="108">
        <v>7.9000000000000001E-2</v>
      </c>
      <c r="J4115" s="108">
        <v>0.19500000000000001</v>
      </c>
      <c r="K4115" s="108">
        <v>0.20300000000000001</v>
      </c>
      <c r="L4115" s="108">
        <v>0</v>
      </c>
      <c r="M4115" s="108">
        <v>0</v>
      </c>
      <c r="N4115" s="108">
        <v>0.52</v>
      </c>
      <c r="O4115" s="108">
        <v>7.0000000000000001E-3</v>
      </c>
      <c r="P4115" s="108">
        <v>1.3620000000000001</v>
      </c>
      <c r="Q4115" s="133">
        <v>0.96604999999999996</v>
      </c>
      <c r="R4115" s="134" t="s">
        <v>2549</v>
      </c>
      <c r="S4115" s="108">
        <v>8.4000000000000005E-2</v>
      </c>
    </row>
    <row r="4116" spans="1:19" ht="11.25" thickBot="1" x14ac:dyDescent="0.2">
      <c r="A4116" s="112"/>
    </row>
    <row r="4117" spans="1:19" ht="11.25" thickBot="1" x14ac:dyDescent="0.2">
      <c r="A4117" s="107">
        <v>3</v>
      </c>
      <c r="B4117" s="132">
        <v>0.60251157407407407</v>
      </c>
      <c r="C4117" s="108">
        <v>8.9999999999999993E-3</v>
      </c>
      <c r="D4117" s="108">
        <v>2.3E-2</v>
      </c>
      <c r="E4117" s="108">
        <v>3.0000000000000001E-3</v>
      </c>
      <c r="F4117" s="108">
        <v>1.7999999999999999E-2</v>
      </c>
      <c r="G4117" s="108">
        <v>3.0000000000000001E-3</v>
      </c>
      <c r="H4117" s="108">
        <v>1E-3</v>
      </c>
      <c r="I4117" s="108">
        <v>8.2000000000000003E-2</v>
      </c>
      <c r="J4117" s="108">
        <v>0.19700000000000001</v>
      </c>
      <c r="K4117" s="108">
        <v>0.20799999999999999</v>
      </c>
      <c r="L4117" s="108">
        <v>0</v>
      </c>
      <c r="M4117" s="108">
        <v>0</v>
      </c>
      <c r="N4117" s="108">
        <v>0.55100000000000005</v>
      </c>
      <c r="O4117" s="108">
        <v>6.0000000000000001E-3</v>
      </c>
      <c r="P4117" s="108">
        <v>1.357</v>
      </c>
      <c r="Q4117" s="133">
        <v>0.97160999999999997</v>
      </c>
      <c r="R4117" s="134" t="s">
        <v>2550</v>
      </c>
      <c r="S4117" s="108">
        <v>8.8999999999999996E-2</v>
      </c>
    </row>
    <row r="4118" spans="1:19" ht="11.25" thickBot="1" x14ac:dyDescent="0.2">
      <c r="A4118" s="112"/>
    </row>
    <row r="4119" spans="1:19" ht="11.25" thickBot="1" x14ac:dyDescent="0.2">
      <c r="A4119" s="135" t="s">
        <v>362</v>
      </c>
      <c r="B4119" s="112"/>
      <c r="C4119" s="136">
        <v>8.9999999999999993E-3</v>
      </c>
      <c r="D4119" s="136">
        <v>2.3E-2</v>
      </c>
      <c r="E4119" s="136">
        <v>3.0000000000000001E-3</v>
      </c>
      <c r="F4119" s="136">
        <v>1.9E-2</v>
      </c>
      <c r="G4119" s="136">
        <v>3.0000000000000001E-3</v>
      </c>
      <c r="H4119" s="136">
        <v>1E-3</v>
      </c>
      <c r="I4119" s="136">
        <v>0.08</v>
      </c>
      <c r="J4119" s="136">
        <v>0.19500000000000001</v>
      </c>
      <c r="K4119" s="136">
        <v>0.20399999999999999</v>
      </c>
      <c r="L4119" s="136">
        <v>0</v>
      </c>
      <c r="M4119" s="136">
        <v>1E-3</v>
      </c>
      <c r="N4119" s="136">
        <v>0.54</v>
      </c>
      <c r="O4119" s="136">
        <v>7.0000000000000001E-3</v>
      </c>
      <c r="P4119" s="136">
        <v>1.359</v>
      </c>
      <c r="Q4119" s="137">
        <v>0.96319999999999995</v>
      </c>
      <c r="R4119" s="134" t="s">
        <v>2551</v>
      </c>
      <c r="S4119" s="136">
        <v>8.5999999999999993E-2</v>
      </c>
    </row>
    <row r="4120" spans="1:19" ht="11.25" thickBot="1" x14ac:dyDescent="0.2">
      <c r="A4120" s="112"/>
    </row>
    <row r="4121" spans="1:19" ht="11.25" thickBot="1" x14ac:dyDescent="0.2">
      <c r="A4121" s="138" t="s">
        <v>364</v>
      </c>
      <c r="B4121" s="112"/>
      <c r="C4121" s="136">
        <v>0</v>
      </c>
      <c r="D4121" s="136">
        <v>1E-3</v>
      </c>
      <c r="E4121" s="136">
        <v>0</v>
      </c>
      <c r="F4121" s="136">
        <v>1E-3</v>
      </c>
      <c r="G4121" s="136">
        <v>0</v>
      </c>
      <c r="H4121" s="136">
        <v>0</v>
      </c>
      <c r="I4121" s="136">
        <v>2E-3</v>
      </c>
      <c r="J4121" s="136">
        <v>3.0000000000000001E-3</v>
      </c>
      <c r="K4121" s="136">
        <v>4.0000000000000001E-3</v>
      </c>
      <c r="L4121" s="136">
        <v>0</v>
      </c>
      <c r="M4121" s="136">
        <v>0</v>
      </c>
      <c r="N4121" s="136">
        <v>1.7000000000000001E-2</v>
      </c>
      <c r="O4121" s="136">
        <v>0</v>
      </c>
      <c r="P4121" s="136">
        <v>3.0000000000000001E-3</v>
      </c>
      <c r="Q4121" s="137">
        <v>1.0149999999999999E-2</v>
      </c>
      <c r="R4121" s="134" t="s">
        <v>1395</v>
      </c>
      <c r="S4121" s="136">
        <v>2E-3</v>
      </c>
    </row>
    <row r="4122" spans="1:19" ht="11.25" thickBot="1" x14ac:dyDescent="0.2">
      <c r="A4122" s="112"/>
    </row>
    <row r="4123" spans="1:19" ht="11.25" thickBot="1" x14ac:dyDescent="0.2">
      <c r="A4123" s="139" t="s">
        <v>366</v>
      </c>
      <c r="B4123" s="112"/>
      <c r="C4123" s="136">
        <v>3.0750000000000002</v>
      </c>
      <c r="D4123" s="136">
        <v>2.2690000000000001</v>
      </c>
      <c r="E4123" s="136">
        <v>4.9630000000000001</v>
      </c>
      <c r="F4123" s="136">
        <v>4.1779999999999999</v>
      </c>
      <c r="G4123" s="136">
        <v>4.9569999999999999</v>
      </c>
      <c r="H4123" s="136">
        <v>1.4259999999999999</v>
      </c>
      <c r="I4123" s="136">
        <v>2.145</v>
      </c>
      <c r="J4123" s="136">
        <v>1.496</v>
      </c>
      <c r="K4123" s="136">
        <v>1.7330000000000001</v>
      </c>
      <c r="L4123" s="136">
        <v>91.91</v>
      </c>
      <c r="M4123" s="136">
        <v>56.89</v>
      </c>
      <c r="N4123" s="136">
        <v>3.234</v>
      </c>
      <c r="O4123" s="136">
        <v>7.0679999999999996</v>
      </c>
      <c r="P4123" s="136">
        <v>0.192</v>
      </c>
      <c r="Q4123" s="140">
        <v>1.0529999999999999</v>
      </c>
      <c r="R4123" s="134" t="s">
        <v>2552</v>
      </c>
      <c r="S4123" s="136">
        <v>2.4740000000000002</v>
      </c>
    </row>
    <row r="4124" spans="1:19" ht="11.25" thickBot="1" x14ac:dyDescent="0.2">
      <c r="A4124" s="112"/>
    </row>
    <row r="4125" spans="1:19" ht="11.25" thickBot="1" x14ac:dyDescent="0.2">
      <c r="A4125" s="106" t="s">
        <v>357</v>
      </c>
      <c r="B4125" s="106" t="s">
        <v>358</v>
      </c>
      <c r="C4125" s="130" t="s">
        <v>68</v>
      </c>
    </row>
    <row r="4126" spans="1:19" ht="11.25" thickBot="1" x14ac:dyDescent="0.2">
      <c r="A4126" s="112"/>
      <c r="B4126" s="112"/>
      <c r="C4126" s="130" t="s">
        <v>111</v>
      </c>
    </row>
    <row r="4127" spans="1:19" ht="11.25" thickBot="1" x14ac:dyDescent="0.2">
      <c r="A4127" s="107">
        <v>1</v>
      </c>
      <c r="B4127" s="132">
        <v>0.60214120370370372</v>
      </c>
      <c r="C4127" s="108">
        <v>1.9E-2</v>
      </c>
    </row>
    <row r="4128" spans="1:19" ht="11.25" thickBot="1" x14ac:dyDescent="0.2">
      <c r="A4128" s="112"/>
    </row>
    <row r="4129" spans="1:19" ht="11.25" thickBot="1" x14ac:dyDescent="0.2">
      <c r="A4129" s="107">
        <v>2</v>
      </c>
      <c r="B4129" s="132">
        <v>0.6023263888888889</v>
      </c>
      <c r="C4129" s="108">
        <v>1.9E-2</v>
      </c>
    </row>
    <row r="4130" spans="1:19" ht="11.25" thickBot="1" x14ac:dyDescent="0.2">
      <c r="A4130" s="112"/>
    </row>
    <row r="4131" spans="1:19" ht="11.25" thickBot="1" x14ac:dyDescent="0.2">
      <c r="A4131" s="107">
        <v>3</v>
      </c>
      <c r="B4131" s="132">
        <v>0.60251157407407407</v>
      </c>
      <c r="C4131" s="108">
        <v>1.9E-2</v>
      </c>
    </row>
    <row r="4132" spans="1:19" ht="11.25" thickBot="1" x14ac:dyDescent="0.2">
      <c r="A4132" s="112"/>
    </row>
    <row r="4133" spans="1:19" ht="11.25" thickBot="1" x14ac:dyDescent="0.2">
      <c r="A4133" s="135" t="s">
        <v>362</v>
      </c>
      <c r="B4133" s="112"/>
      <c r="C4133" s="136">
        <v>1.9E-2</v>
      </c>
    </row>
    <row r="4134" spans="1:19" ht="11.25" thickBot="1" x14ac:dyDescent="0.2">
      <c r="A4134" s="112"/>
    </row>
    <row r="4135" spans="1:19" ht="11.25" thickBot="1" x14ac:dyDescent="0.2">
      <c r="A4135" s="138" t="s">
        <v>364</v>
      </c>
      <c r="B4135" s="112"/>
      <c r="C4135" s="136">
        <v>0</v>
      </c>
    </row>
    <row r="4136" spans="1:19" ht="11.25" thickBot="1" x14ac:dyDescent="0.2">
      <c r="A4136" s="112"/>
    </row>
    <row r="4137" spans="1:19" ht="11.25" thickBot="1" x14ac:dyDescent="0.2">
      <c r="A4137" s="139" t="s">
        <v>366</v>
      </c>
      <c r="B4137" s="112"/>
      <c r="C4137" s="136">
        <v>1.48</v>
      </c>
    </row>
    <row r="4138" spans="1:19" ht="10.5" x14ac:dyDescent="0.15">
      <c r="A4138" s="112"/>
    </row>
    <row r="4139" spans="1:19" x14ac:dyDescent="0.15">
      <c r="A4139" s="129"/>
      <c r="B4139" s="86" t="s">
        <v>2553</v>
      </c>
    </row>
    <row r="4140" spans="1:19" ht="9.75" thickBot="1" x14ac:dyDescent="0.2">
      <c r="A4140" s="81" t="s">
        <v>356</v>
      </c>
    </row>
    <row r="4141" spans="1:19" ht="11.25" thickBot="1" x14ac:dyDescent="0.2">
      <c r="A4141" s="106" t="s">
        <v>357</v>
      </c>
      <c r="B4141" s="106" t="s">
        <v>358</v>
      </c>
      <c r="C4141" s="130" t="s">
        <v>0</v>
      </c>
      <c r="D4141" s="130" t="s">
        <v>1</v>
      </c>
      <c r="E4141" s="130" t="s">
        <v>2</v>
      </c>
      <c r="F4141" s="130" t="s">
        <v>3</v>
      </c>
      <c r="G4141" s="130" t="s">
        <v>4</v>
      </c>
      <c r="H4141" s="130" t="s">
        <v>5</v>
      </c>
      <c r="I4141" s="131" t="s">
        <v>6</v>
      </c>
      <c r="J4141" s="131" t="s">
        <v>7</v>
      </c>
      <c r="K4141" s="130" t="s">
        <v>8</v>
      </c>
      <c r="L4141" s="130" t="s">
        <v>9</v>
      </c>
      <c r="M4141" s="130" t="s">
        <v>10</v>
      </c>
      <c r="N4141" s="130" t="s">
        <v>11</v>
      </c>
      <c r="O4141" s="130" t="s">
        <v>12</v>
      </c>
      <c r="P4141" s="130" t="s">
        <v>13</v>
      </c>
      <c r="Q4141" s="130" t="s">
        <v>14</v>
      </c>
      <c r="R4141" s="130" t="s">
        <v>15</v>
      </c>
      <c r="S4141" s="130" t="s">
        <v>16</v>
      </c>
    </row>
    <row r="4142" spans="1:19" ht="11.25" thickBot="1" x14ac:dyDescent="0.2">
      <c r="A4142" s="112"/>
      <c r="B4142" s="112"/>
      <c r="C4142" s="130" t="s">
        <v>111</v>
      </c>
      <c r="D4142" s="130" t="s">
        <v>111</v>
      </c>
      <c r="E4142" s="130" t="s">
        <v>111</v>
      </c>
      <c r="F4142" s="130" t="s">
        <v>111</v>
      </c>
      <c r="G4142" s="130" t="s">
        <v>111</v>
      </c>
      <c r="H4142" s="130" t="s">
        <v>111</v>
      </c>
      <c r="I4142" s="131" t="s">
        <v>111</v>
      </c>
      <c r="J4142" s="131" t="s">
        <v>111</v>
      </c>
      <c r="K4142" s="130" t="s">
        <v>111</v>
      </c>
      <c r="L4142" s="130" t="s">
        <v>111</v>
      </c>
      <c r="M4142" s="130" t="s">
        <v>111</v>
      </c>
      <c r="N4142" s="130" t="s">
        <v>111</v>
      </c>
      <c r="O4142" s="130" t="s">
        <v>111</v>
      </c>
      <c r="P4142" s="130" t="s">
        <v>111</v>
      </c>
      <c r="Q4142" s="130" t="s">
        <v>111</v>
      </c>
      <c r="R4142" s="130" t="s">
        <v>111</v>
      </c>
      <c r="S4142" s="130" t="s">
        <v>111</v>
      </c>
    </row>
    <row r="4143" spans="1:19" ht="11.25" thickBot="1" x14ac:dyDescent="0.2">
      <c r="A4143" s="107">
        <v>1</v>
      </c>
      <c r="B4143" s="132">
        <v>0.60729166666666667</v>
      </c>
      <c r="C4143" s="141" t="s">
        <v>2554</v>
      </c>
      <c r="D4143" s="141" t="s">
        <v>2555</v>
      </c>
      <c r="E4143" s="141" t="s">
        <v>2556</v>
      </c>
      <c r="F4143" s="108">
        <v>1886</v>
      </c>
      <c r="G4143" s="141" t="s">
        <v>2557</v>
      </c>
      <c r="H4143" s="141" t="s">
        <v>2558</v>
      </c>
      <c r="I4143" s="133">
        <v>1.12663</v>
      </c>
      <c r="J4143" s="134" t="s">
        <v>2559</v>
      </c>
      <c r="K4143" s="141" t="s">
        <v>2560</v>
      </c>
      <c r="L4143" s="108">
        <v>1.1399999999999999</v>
      </c>
      <c r="M4143" s="108">
        <v>1.621</v>
      </c>
      <c r="N4143" s="108">
        <v>3.3780000000000001</v>
      </c>
      <c r="O4143" s="141" t="s">
        <v>2561</v>
      </c>
      <c r="P4143" s="108">
        <v>671.5</v>
      </c>
      <c r="Q4143" s="108">
        <v>0.27700000000000002</v>
      </c>
      <c r="R4143" s="108">
        <v>1.4890000000000001</v>
      </c>
      <c r="S4143" s="108">
        <v>22.86</v>
      </c>
    </row>
    <row r="4144" spans="1:19" ht="11.25" thickBot="1" x14ac:dyDescent="0.2">
      <c r="A4144" s="112"/>
    </row>
    <row r="4145" spans="1:19" ht="11.25" thickBot="1" x14ac:dyDescent="0.2">
      <c r="A4145" s="107">
        <v>2</v>
      </c>
      <c r="B4145" s="132">
        <v>0.60747685185185185</v>
      </c>
      <c r="C4145" s="141" t="s">
        <v>2562</v>
      </c>
      <c r="D4145" s="141" t="s">
        <v>2563</v>
      </c>
      <c r="E4145" s="141" t="s">
        <v>2564</v>
      </c>
      <c r="F4145" s="108">
        <v>1890</v>
      </c>
      <c r="G4145" s="141" t="s">
        <v>2565</v>
      </c>
      <c r="H4145" s="141" t="s">
        <v>2566</v>
      </c>
      <c r="I4145" s="133">
        <v>1.1406099999999999</v>
      </c>
      <c r="J4145" s="134" t="s">
        <v>2567</v>
      </c>
      <c r="K4145" s="141" t="s">
        <v>2568</v>
      </c>
      <c r="L4145" s="108">
        <v>1.024</v>
      </c>
      <c r="M4145" s="108">
        <v>1.6990000000000001</v>
      </c>
      <c r="N4145" s="108">
        <v>3.4609999999999999</v>
      </c>
      <c r="O4145" s="141" t="s">
        <v>2569</v>
      </c>
      <c r="P4145" s="108">
        <v>671</v>
      </c>
      <c r="Q4145" s="108">
        <v>0.26900000000000002</v>
      </c>
      <c r="R4145" s="108">
        <v>1.462</v>
      </c>
      <c r="S4145" s="108">
        <v>22.76</v>
      </c>
    </row>
    <row r="4146" spans="1:19" ht="11.25" thickBot="1" x14ac:dyDescent="0.2">
      <c r="A4146" s="112"/>
    </row>
    <row r="4147" spans="1:19" ht="11.25" thickBot="1" x14ac:dyDescent="0.2">
      <c r="A4147" s="107">
        <v>3</v>
      </c>
      <c r="B4147" s="132">
        <v>0.60766203703703703</v>
      </c>
      <c r="C4147" s="141" t="s">
        <v>2570</v>
      </c>
      <c r="D4147" s="141" t="s">
        <v>2571</v>
      </c>
      <c r="E4147" s="141" t="s">
        <v>2572</v>
      </c>
      <c r="F4147" s="108">
        <v>1900</v>
      </c>
      <c r="G4147" s="141" t="s">
        <v>2573</v>
      </c>
      <c r="H4147" s="141" t="s">
        <v>2334</v>
      </c>
      <c r="I4147" s="133">
        <v>1.16564</v>
      </c>
      <c r="J4147" s="134" t="s">
        <v>2574</v>
      </c>
      <c r="K4147" s="141" t="s">
        <v>2575</v>
      </c>
      <c r="L4147" s="108">
        <v>1.056</v>
      </c>
      <c r="M4147" s="108">
        <v>1.675</v>
      </c>
      <c r="N4147" s="108">
        <v>3.4260000000000002</v>
      </c>
      <c r="O4147" s="141" t="s">
        <v>2576</v>
      </c>
      <c r="P4147" s="108">
        <v>661.6</v>
      </c>
      <c r="Q4147" s="108">
        <v>0.27300000000000002</v>
      </c>
      <c r="R4147" s="108">
        <v>1.458</v>
      </c>
      <c r="S4147" s="108">
        <v>23.04</v>
      </c>
    </row>
    <row r="4148" spans="1:19" ht="11.25" thickBot="1" x14ac:dyDescent="0.2">
      <c r="A4148" s="112"/>
    </row>
    <row r="4149" spans="1:19" ht="11.25" thickBot="1" x14ac:dyDescent="0.2">
      <c r="A4149" s="135" t="s">
        <v>362</v>
      </c>
      <c r="B4149" s="112"/>
      <c r="C4149" s="141" t="s">
        <v>2577</v>
      </c>
      <c r="D4149" s="141" t="s">
        <v>2578</v>
      </c>
      <c r="E4149" s="141" t="s">
        <v>2579</v>
      </c>
      <c r="F4149" s="136">
        <v>1892</v>
      </c>
      <c r="G4149" s="141" t="s">
        <v>2580</v>
      </c>
      <c r="H4149" s="141" t="s">
        <v>2581</v>
      </c>
      <c r="I4149" s="137">
        <v>1.14429</v>
      </c>
      <c r="J4149" s="134" t="s">
        <v>2582</v>
      </c>
      <c r="K4149" s="141" t="s">
        <v>2583</v>
      </c>
      <c r="L4149" s="136">
        <v>1.0740000000000001</v>
      </c>
      <c r="M4149" s="136">
        <v>1.665</v>
      </c>
      <c r="N4149" s="136">
        <v>3.4220000000000002</v>
      </c>
      <c r="O4149" s="141" t="s">
        <v>2584</v>
      </c>
      <c r="P4149" s="136">
        <v>668</v>
      </c>
      <c r="Q4149" s="136">
        <v>0.27300000000000002</v>
      </c>
      <c r="R4149" s="136">
        <v>1.47</v>
      </c>
      <c r="S4149" s="136">
        <v>22.89</v>
      </c>
    </row>
    <row r="4150" spans="1:19" ht="11.25" thickBot="1" x14ac:dyDescent="0.2">
      <c r="A4150" s="112"/>
    </row>
    <row r="4151" spans="1:19" ht="11.25" thickBot="1" x14ac:dyDescent="0.2">
      <c r="A4151" s="138" t="s">
        <v>364</v>
      </c>
      <c r="B4151" s="112"/>
      <c r="C4151" s="141" t="s">
        <v>2585</v>
      </c>
      <c r="D4151" s="141" t="s">
        <v>2586</v>
      </c>
      <c r="E4151" s="141" t="s">
        <v>2587</v>
      </c>
      <c r="F4151" s="136">
        <v>7.3490000000000002</v>
      </c>
      <c r="G4151" s="141" t="s">
        <v>1489</v>
      </c>
      <c r="H4151" s="141" t="s">
        <v>2588</v>
      </c>
      <c r="I4151" s="137">
        <v>1.976E-2</v>
      </c>
      <c r="J4151" s="134" t="s">
        <v>2589</v>
      </c>
      <c r="K4151" s="141" t="s">
        <v>2590</v>
      </c>
      <c r="L4151" s="136">
        <v>0.06</v>
      </c>
      <c r="M4151" s="136">
        <v>0.04</v>
      </c>
      <c r="N4151" s="136">
        <v>4.2000000000000003E-2</v>
      </c>
      <c r="O4151" s="141" t="s">
        <v>2591</v>
      </c>
      <c r="P4151" s="136">
        <v>5.569</v>
      </c>
      <c r="Q4151" s="136">
        <v>4.0000000000000001E-3</v>
      </c>
      <c r="R4151" s="136">
        <v>1.7000000000000001E-2</v>
      </c>
      <c r="S4151" s="136">
        <v>0.13800000000000001</v>
      </c>
    </row>
    <row r="4152" spans="1:19" ht="11.25" thickBot="1" x14ac:dyDescent="0.2">
      <c r="A4152" s="112"/>
    </row>
    <row r="4153" spans="1:19" ht="11.25" thickBot="1" x14ac:dyDescent="0.2">
      <c r="A4153" s="139" t="s">
        <v>366</v>
      </c>
      <c r="B4153" s="112"/>
      <c r="C4153" s="141" t="s">
        <v>2592</v>
      </c>
      <c r="D4153" s="141" t="s">
        <v>520</v>
      </c>
      <c r="E4153" s="141" t="s">
        <v>2593</v>
      </c>
      <c r="F4153" s="136">
        <v>0.38800000000000001</v>
      </c>
      <c r="G4153" s="141" t="s">
        <v>2594</v>
      </c>
      <c r="H4153" s="141" t="s">
        <v>2595</v>
      </c>
      <c r="I4153" s="140">
        <v>1.7270000000000001</v>
      </c>
      <c r="J4153" s="134" t="s">
        <v>560</v>
      </c>
      <c r="K4153" s="141" t="s">
        <v>2596</v>
      </c>
      <c r="L4153" s="136">
        <v>5.5940000000000003</v>
      </c>
      <c r="M4153" s="136">
        <v>2.3780000000000001</v>
      </c>
      <c r="N4153" s="136">
        <v>1.2310000000000001</v>
      </c>
      <c r="O4153" s="141" t="s">
        <v>1430</v>
      </c>
      <c r="P4153" s="136">
        <v>0.83399999999999996</v>
      </c>
      <c r="Q4153" s="136">
        <v>1.474</v>
      </c>
      <c r="R4153" s="136">
        <v>1.1499999999999999</v>
      </c>
      <c r="S4153" s="136">
        <v>0.60299999999999998</v>
      </c>
    </row>
    <row r="4154" spans="1:19" ht="11.25" thickBot="1" x14ac:dyDescent="0.2">
      <c r="A4154" s="112"/>
    </row>
    <row r="4155" spans="1:19" ht="11.25" thickBot="1" x14ac:dyDescent="0.2">
      <c r="A4155" s="106" t="s">
        <v>357</v>
      </c>
      <c r="B4155" s="106" t="s">
        <v>358</v>
      </c>
      <c r="C4155" s="130" t="s">
        <v>17</v>
      </c>
      <c r="D4155" s="130" t="s">
        <v>18</v>
      </c>
      <c r="E4155" s="131" t="s">
        <v>19</v>
      </c>
      <c r="F4155" s="131" t="s">
        <v>20</v>
      </c>
      <c r="G4155" s="130" t="s">
        <v>21</v>
      </c>
      <c r="H4155" s="130" t="s">
        <v>22</v>
      </c>
      <c r="I4155" s="130" t="s">
        <v>23</v>
      </c>
      <c r="J4155" s="130" t="s">
        <v>24</v>
      </c>
      <c r="K4155" s="131" t="s">
        <v>25</v>
      </c>
      <c r="L4155" s="131" t="s">
        <v>26</v>
      </c>
      <c r="M4155" s="130" t="s">
        <v>27</v>
      </c>
      <c r="N4155" s="130" t="s">
        <v>28</v>
      </c>
      <c r="O4155" s="130" t="s">
        <v>29</v>
      </c>
      <c r="P4155" s="130" t="s">
        <v>30</v>
      </c>
      <c r="Q4155" s="130" t="s">
        <v>31</v>
      </c>
      <c r="R4155" s="130" t="s">
        <v>32</v>
      </c>
      <c r="S4155" s="130" t="s">
        <v>33</v>
      </c>
    </row>
    <row r="4156" spans="1:19" ht="11.25" thickBot="1" x14ac:dyDescent="0.2">
      <c r="A4156" s="112"/>
      <c r="B4156" s="112"/>
      <c r="C4156" s="130" t="s">
        <v>111</v>
      </c>
      <c r="D4156" s="130" t="s">
        <v>111</v>
      </c>
      <c r="E4156" s="131" t="s">
        <v>111</v>
      </c>
      <c r="F4156" s="131" t="s">
        <v>111</v>
      </c>
      <c r="G4156" s="130" t="s">
        <v>111</v>
      </c>
      <c r="H4156" s="130" t="s">
        <v>111</v>
      </c>
      <c r="I4156" s="130" t="s">
        <v>111</v>
      </c>
      <c r="J4156" s="130" t="s">
        <v>111</v>
      </c>
      <c r="K4156" s="131" t="s">
        <v>111</v>
      </c>
      <c r="L4156" s="131" t="s">
        <v>111</v>
      </c>
      <c r="M4156" s="130" t="s">
        <v>111</v>
      </c>
      <c r="N4156" s="130" t="s">
        <v>111</v>
      </c>
      <c r="O4156" s="130" t="s">
        <v>111</v>
      </c>
      <c r="P4156" s="130" t="s">
        <v>111</v>
      </c>
      <c r="Q4156" s="130" t="s">
        <v>111</v>
      </c>
      <c r="R4156" s="130" t="s">
        <v>111</v>
      </c>
      <c r="S4156" s="130" t="s">
        <v>111</v>
      </c>
    </row>
    <row r="4157" spans="1:19" ht="11.25" thickBot="1" x14ac:dyDescent="0.2">
      <c r="A4157" s="107">
        <v>1</v>
      </c>
      <c r="B4157" s="132">
        <v>0.60729166666666667</v>
      </c>
      <c r="C4157" s="108">
        <v>56.28</v>
      </c>
      <c r="D4157" s="108">
        <v>1.1599999999999999</v>
      </c>
      <c r="E4157" s="133">
        <v>1.01739</v>
      </c>
      <c r="F4157" s="133">
        <v>0.95948</v>
      </c>
      <c r="G4157" s="108">
        <v>0.29399999999999998</v>
      </c>
      <c r="H4157" s="108">
        <v>33.82</v>
      </c>
      <c r="I4157" s="108">
        <v>16.329999999999998</v>
      </c>
      <c r="J4157" s="141" t="s">
        <v>2597</v>
      </c>
      <c r="K4157" s="133">
        <v>1.0959399999999999</v>
      </c>
      <c r="L4157" s="134" t="s">
        <v>2598</v>
      </c>
      <c r="M4157" s="108">
        <v>7.1999999999999995E-2</v>
      </c>
      <c r="N4157" s="108">
        <v>0.69799999999999995</v>
      </c>
      <c r="O4157" s="108">
        <v>0</v>
      </c>
      <c r="P4157" s="108">
        <v>4.0000000000000001E-3</v>
      </c>
      <c r="Q4157" s="108">
        <v>5.5E-2</v>
      </c>
      <c r="R4157" s="108">
        <v>0.13400000000000001</v>
      </c>
      <c r="S4157" s="108">
        <v>0.17299999999999999</v>
      </c>
    </row>
    <row r="4158" spans="1:19" ht="11.25" thickBot="1" x14ac:dyDescent="0.2">
      <c r="A4158" s="112"/>
    </row>
    <row r="4159" spans="1:19" ht="11.25" thickBot="1" x14ac:dyDescent="0.2">
      <c r="A4159" s="107">
        <v>2</v>
      </c>
      <c r="B4159" s="132">
        <v>0.60747685185185185</v>
      </c>
      <c r="C4159" s="108">
        <v>56.09</v>
      </c>
      <c r="D4159" s="108">
        <v>1.161</v>
      </c>
      <c r="E4159" s="133">
        <v>1.0386599999999999</v>
      </c>
      <c r="F4159" s="133">
        <v>0.96047000000000005</v>
      </c>
      <c r="G4159" s="108">
        <v>0.17699999999999999</v>
      </c>
      <c r="H4159" s="108">
        <v>30.51</v>
      </c>
      <c r="I4159" s="108">
        <v>16.350000000000001</v>
      </c>
      <c r="J4159" s="141" t="s">
        <v>2599</v>
      </c>
      <c r="K4159" s="133">
        <v>1.1127</v>
      </c>
      <c r="L4159" s="134" t="s">
        <v>2600</v>
      </c>
      <c r="M4159" s="108">
        <v>7.0999999999999994E-2</v>
      </c>
      <c r="N4159" s="108">
        <v>0.69799999999999995</v>
      </c>
      <c r="O4159" s="108">
        <v>1E-3</v>
      </c>
      <c r="P4159" s="108">
        <v>5.0000000000000001E-3</v>
      </c>
      <c r="Q4159" s="108">
        <v>0.06</v>
      </c>
      <c r="R4159" s="108">
        <v>0.09</v>
      </c>
      <c r="S4159" s="108">
        <v>0.17499999999999999</v>
      </c>
    </row>
    <row r="4160" spans="1:19" ht="11.25" thickBot="1" x14ac:dyDescent="0.2">
      <c r="A4160" s="112"/>
    </row>
    <row r="4161" spans="1:19" ht="11.25" thickBot="1" x14ac:dyDescent="0.2">
      <c r="A4161" s="107">
        <v>3</v>
      </c>
      <c r="B4161" s="132">
        <v>0.60766203703703703</v>
      </c>
      <c r="C4161" s="108">
        <v>56.71</v>
      </c>
      <c r="D4161" s="108">
        <v>1.1779999999999999</v>
      </c>
      <c r="E4161" s="133">
        <v>1.0399799999999999</v>
      </c>
      <c r="F4161" s="133">
        <v>0.96077999999999997</v>
      </c>
      <c r="G4161" s="108">
        <v>0.27200000000000002</v>
      </c>
      <c r="H4161" s="108">
        <v>28.46</v>
      </c>
      <c r="I4161" s="108">
        <v>16.47</v>
      </c>
      <c r="J4161" s="141" t="s">
        <v>2601</v>
      </c>
      <c r="K4161" s="133">
        <v>1.12296</v>
      </c>
      <c r="L4161" s="134" t="s">
        <v>2602</v>
      </c>
      <c r="M4161" s="108">
        <v>6.5000000000000002E-2</v>
      </c>
      <c r="N4161" s="108">
        <v>0.69299999999999995</v>
      </c>
      <c r="O4161" s="108">
        <v>2E-3</v>
      </c>
      <c r="P4161" s="108">
        <v>5.0000000000000001E-3</v>
      </c>
      <c r="Q4161" s="108">
        <v>5.7000000000000002E-2</v>
      </c>
      <c r="R4161" s="108">
        <v>0.107</v>
      </c>
      <c r="S4161" s="108">
        <v>0.185</v>
      </c>
    </row>
    <row r="4162" spans="1:19" ht="11.25" thickBot="1" x14ac:dyDescent="0.2">
      <c r="A4162" s="112"/>
    </row>
    <row r="4163" spans="1:19" ht="11.25" thickBot="1" x14ac:dyDescent="0.2">
      <c r="A4163" s="135" t="s">
        <v>362</v>
      </c>
      <c r="B4163" s="112"/>
      <c r="C4163" s="136">
        <v>56.36</v>
      </c>
      <c r="D4163" s="136">
        <v>1.1659999999999999</v>
      </c>
      <c r="E4163" s="137">
        <v>1.0320100000000001</v>
      </c>
      <c r="F4163" s="137">
        <v>0.96023999999999998</v>
      </c>
      <c r="G4163" s="136">
        <v>0.248</v>
      </c>
      <c r="H4163" s="136">
        <v>30.93</v>
      </c>
      <c r="I4163" s="136">
        <v>16.38</v>
      </c>
      <c r="J4163" s="141" t="s">
        <v>2603</v>
      </c>
      <c r="K4163" s="137">
        <v>1.11053</v>
      </c>
      <c r="L4163" s="134" t="s">
        <v>2604</v>
      </c>
      <c r="M4163" s="136">
        <v>7.0000000000000007E-2</v>
      </c>
      <c r="N4163" s="136">
        <v>0.69599999999999995</v>
      </c>
      <c r="O4163" s="136">
        <v>1E-3</v>
      </c>
      <c r="P4163" s="136">
        <v>5.0000000000000001E-3</v>
      </c>
      <c r="Q4163" s="136">
        <v>5.7000000000000002E-2</v>
      </c>
      <c r="R4163" s="136">
        <v>0.11</v>
      </c>
      <c r="S4163" s="136">
        <v>0.17799999999999999</v>
      </c>
    </row>
    <row r="4164" spans="1:19" ht="11.25" thickBot="1" x14ac:dyDescent="0.2">
      <c r="A4164" s="112"/>
    </row>
    <row r="4165" spans="1:19" ht="11.25" thickBot="1" x14ac:dyDescent="0.2">
      <c r="A4165" s="138" t="s">
        <v>364</v>
      </c>
      <c r="B4165" s="112"/>
      <c r="C4165" s="136">
        <v>0.316</v>
      </c>
      <c r="D4165" s="136">
        <v>0.01</v>
      </c>
      <c r="E4165" s="137">
        <v>1.268E-2</v>
      </c>
      <c r="F4165" s="137">
        <v>6.7000000000000002E-4</v>
      </c>
      <c r="G4165" s="136">
        <v>6.2E-2</v>
      </c>
      <c r="H4165" s="136">
        <v>2.7040000000000002</v>
      </c>
      <c r="I4165" s="136">
        <v>7.2999999999999995E-2</v>
      </c>
      <c r="J4165" s="141" t="s">
        <v>2605</v>
      </c>
      <c r="K4165" s="137">
        <v>1.3639999999999999E-2</v>
      </c>
      <c r="L4165" s="134" t="s">
        <v>2606</v>
      </c>
      <c r="M4165" s="136">
        <v>4.0000000000000001E-3</v>
      </c>
      <c r="N4165" s="136">
        <v>3.0000000000000001E-3</v>
      </c>
      <c r="O4165" s="136">
        <v>1E-3</v>
      </c>
      <c r="P4165" s="136">
        <v>0</v>
      </c>
      <c r="Q4165" s="136">
        <v>2E-3</v>
      </c>
      <c r="R4165" s="136">
        <v>2.1999999999999999E-2</v>
      </c>
      <c r="S4165" s="136">
        <v>6.0000000000000001E-3</v>
      </c>
    </row>
    <row r="4166" spans="1:19" ht="11.25" thickBot="1" x14ac:dyDescent="0.2">
      <c r="A4166" s="112"/>
    </row>
    <row r="4167" spans="1:19" ht="11.25" thickBot="1" x14ac:dyDescent="0.2">
      <c r="A4167" s="139" t="s">
        <v>366</v>
      </c>
      <c r="B4167" s="112"/>
      <c r="C4167" s="136">
        <v>0.56000000000000005</v>
      </c>
      <c r="D4167" s="136">
        <v>0.9</v>
      </c>
      <c r="E4167" s="140">
        <v>1.2290000000000001</v>
      </c>
      <c r="F4167" s="140">
        <v>7.0000000000000007E-2</v>
      </c>
      <c r="G4167" s="136">
        <v>25.04</v>
      </c>
      <c r="H4167" s="136">
        <v>8.7409999999999997</v>
      </c>
      <c r="I4167" s="136">
        <v>0.44500000000000001</v>
      </c>
      <c r="J4167" s="141" t="s">
        <v>2607</v>
      </c>
      <c r="K4167" s="140">
        <v>1.228</v>
      </c>
      <c r="L4167" s="134" t="s">
        <v>2208</v>
      </c>
      <c r="M4167" s="136">
        <v>5.8280000000000003</v>
      </c>
      <c r="N4167" s="136">
        <v>0.36199999999999999</v>
      </c>
      <c r="O4167" s="136">
        <v>57.59</v>
      </c>
      <c r="P4167" s="136">
        <v>5.42</v>
      </c>
      <c r="Q4167" s="136">
        <v>4.2220000000000004</v>
      </c>
      <c r="R4167" s="136">
        <v>20.16</v>
      </c>
      <c r="S4167" s="136">
        <v>3.4369999999999998</v>
      </c>
    </row>
    <row r="4168" spans="1:19" ht="11.25" thickBot="1" x14ac:dyDescent="0.2">
      <c r="A4168" s="112"/>
    </row>
    <row r="4169" spans="1:19" ht="11.25" thickBot="1" x14ac:dyDescent="0.2">
      <c r="A4169" s="106" t="s">
        <v>357</v>
      </c>
      <c r="B4169" s="106" t="s">
        <v>358</v>
      </c>
      <c r="C4169" s="131" t="s">
        <v>34</v>
      </c>
      <c r="D4169" s="131" t="s">
        <v>35</v>
      </c>
      <c r="E4169" s="130" t="s">
        <v>36</v>
      </c>
      <c r="F4169" s="130" t="s">
        <v>37</v>
      </c>
      <c r="G4169" s="130" t="s">
        <v>38</v>
      </c>
      <c r="H4169" s="130" t="s">
        <v>39</v>
      </c>
      <c r="I4169" s="130" t="s">
        <v>40</v>
      </c>
      <c r="J4169" s="130" t="s">
        <v>41</v>
      </c>
      <c r="K4169" s="130" t="s">
        <v>42</v>
      </c>
      <c r="L4169" s="130" t="s">
        <v>43</v>
      </c>
      <c r="M4169" s="130" t="s">
        <v>44</v>
      </c>
      <c r="N4169" s="130" t="s">
        <v>45</v>
      </c>
      <c r="O4169" s="130" t="s">
        <v>46</v>
      </c>
      <c r="P4169" s="130" t="s">
        <v>47</v>
      </c>
      <c r="Q4169" s="130" t="s">
        <v>48</v>
      </c>
      <c r="R4169" s="130" t="s">
        <v>49</v>
      </c>
      <c r="S4169" s="130" t="s">
        <v>50</v>
      </c>
    </row>
    <row r="4170" spans="1:19" ht="11.25" thickBot="1" x14ac:dyDescent="0.2">
      <c r="A4170" s="112"/>
      <c r="B4170" s="112"/>
      <c r="C4170" s="131" t="s">
        <v>111</v>
      </c>
      <c r="D4170" s="131" t="s">
        <v>111</v>
      </c>
      <c r="E4170" s="130" t="s">
        <v>111</v>
      </c>
      <c r="F4170" s="130" t="s">
        <v>111</v>
      </c>
      <c r="G4170" s="130" t="s">
        <v>111</v>
      </c>
      <c r="H4170" s="130" t="s">
        <v>111</v>
      </c>
      <c r="I4170" s="130" t="s">
        <v>111</v>
      </c>
      <c r="J4170" s="130" t="s">
        <v>111</v>
      </c>
      <c r="K4170" s="130" t="s">
        <v>111</v>
      </c>
      <c r="L4170" s="130" t="s">
        <v>111</v>
      </c>
      <c r="M4170" s="130" t="s">
        <v>111</v>
      </c>
      <c r="N4170" s="130" t="s">
        <v>111</v>
      </c>
      <c r="O4170" s="130" t="s">
        <v>111</v>
      </c>
      <c r="P4170" s="130" t="s">
        <v>111</v>
      </c>
      <c r="Q4170" s="130" t="s">
        <v>111</v>
      </c>
      <c r="R4170" s="130" t="s">
        <v>111</v>
      </c>
      <c r="S4170" s="130" t="s">
        <v>111</v>
      </c>
    </row>
    <row r="4171" spans="1:19" ht="11.25" thickBot="1" x14ac:dyDescent="0.2">
      <c r="A4171" s="107">
        <v>1</v>
      </c>
      <c r="B4171" s="132">
        <v>0.60729166666666667</v>
      </c>
      <c r="C4171" s="133">
        <v>1.0185999999999999</v>
      </c>
      <c r="D4171" s="134" t="s">
        <v>2608</v>
      </c>
      <c r="E4171" s="108">
        <v>0.76700000000000002</v>
      </c>
      <c r="F4171" s="108">
        <v>8.2000000000000003E-2</v>
      </c>
      <c r="G4171" s="108">
        <v>3.0000000000000001E-3</v>
      </c>
      <c r="H4171" s="108">
        <v>0.46600000000000003</v>
      </c>
      <c r="I4171" s="108">
        <v>29.4</v>
      </c>
      <c r="J4171" s="108">
        <v>29.4</v>
      </c>
      <c r="K4171" s="108">
        <v>0.55000000000000004</v>
      </c>
      <c r="L4171" s="108">
        <v>1.08</v>
      </c>
      <c r="M4171" s="108">
        <v>0.13400000000000001</v>
      </c>
      <c r="N4171" s="108">
        <v>0.49099999999999999</v>
      </c>
      <c r="O4171" s="108">
        <v>9.7000000000000003E-2</v>
      </c>
      <c r="P4171" s="108">
        <v>2.3E-2</v>
      </c>
      <c r="Q4171" s="108">
        <v>9.0999999999999998E-2</v>
      </c>
      <c r="R4171" s="108">
        <v>1.2999999999999999E-2</v>
      </c>
      <c r="S4171" s="108">
        <v>6.6000000000000003E-2</v>
      </c>
    </row>
    <row r="4172" spans="1:19" ht="11.25" thickBot="1" x14ac:dyDescent="0.2">
      <c r="A4172" s="112"/>
    </row>
    <row r="4173" spans="1:19" ht="11.25" thickBot="1" x14ac:dyDescent="0.2">
      <c r="A4173" s="107">
        <v>2</v>
      </c>
      <c r="B4173" s="132">
        <v>0.60747685185185185</v>
      </c>
      <c r="C4173" s="133">
        <v>1.0280400000000001</v>
      </c>
      <c r="D4173" s="134" t="s">
        <v>2609</v>
      </c>
      <c r="E4173" s="108">
        <v>0.53500000000000003</v>
      </c>
      <c r="F4173" s="108">
        <v>0.10100000000000001</v>
      </c>
      <c r="G4173" s="108">
        <v>8.0000000000000002E-3</v>
      </c>
      <c r="H4173" s="108">
        <v>0.46300000000000002</v>
      </c>
      <c r="I4173" s="108">
        <v>29.28</v>
      </c>
      <c r="J4173" s="108">
        <v>29.24</v>
      </c>
      <c r="K4173" s="108">
        <v>0.54</v>
      </c>
      <c r="L4173" s="108">
        <v>1.0780000000000001</v>
      </c>
      <c r="M4173" s="108">
        <v>0.13200000000000001</v>
      </c>
      <c r="N4173" s="108">
        <v>0.49099999999999999</v>
      </c>
      <c r="O4173" s="108">
        <v>0.1</v>
      </c>
      <c r="P4173" s="108">
        <v>2.1999999999999999E-2</v>
      </c>
      <c r="Q4173" s="108">
        <v>8.5999999999999993E-2</v>
      </c>
      <c r="R4173" s="108">
        <v>1.2999999999999999E-2</v>
      </c>
      <c r="S4173" s="108">
        <v>0.06</v>
      </c>
    </row>
    <row r="4174" spans="1:19" ht="11.25" thickBot="1" x14ac:dyDescent="0.2">
      <c r="A4174" s="112"/>
    </row>
    <row r="4175" spans="1:19" ht="11.25" thickBot="1" x14ac:dyDescent="0.2">
      <c r="A4175" s="107">
        <v>3</v>
      </c>
      <c r="B4175" s="132">
        <v>0.60766203703703703</v>
      </c>
      <c r="C4175" s="133">
        <v>1.0361499999999999</v>
      </c>
      <c r="D4175" s="134" t="s">
        <v>2610</v>
      </c>
      <c r="E4175" s="108">
        <v>0.41499999999999998</v>
      </c>
      <c r="F4175" s="108">
        <v>0.08</v>
      </c>
      <c r="G4175" s="108">
        <v>3.0000000000000001E-3</v>
      </c>
      <c r="H4175" s="108">
        <v>0.46600000000000003</v>
      </c>
      <c r="I4175" s="108">
        <v>29.57</v>
      </c>
      <c r="J4175" s="108">
        <v>29.58</v>
      </c>
      <c r="K4175" s="108">
        <v>0.55300000000000005</v>
      </c>
      <c r="L4175" s="108">
        <v>1.0900000000000001</v>
      </c>
      <c r="M4175" s="108">
        <v>0.14699999999999999</v>
      </c>
      <c r="N4175" s="108">
        <v>0.50900000000000001</v>
      </c>
      <c r="O4175" s="108">
        <v>9.7000000000000003E-2</v>
      </c>
      <c r="P4175" s="108">
        <v>2.1999999999999999E-2</v>
      </c>
      <c r="Q4175" s="108">
        <v>9.2999999999999999E-2</v>
      </c>
      <c r="R4175" s="108">
        <v>1.2E-2</v>
      </c>
      <c r="S4175" s="108">
        <v>6.2E-2</v>
      </c>
    </row>
    <row r="4176" spans="1:19" ht="11.25" thickBot="1" x14ac:dyDescent="0.2">
      <c r="A4176" s="112"/>
    </row>
    <row r="4177" spans="1:19" ht="11.25" thickBot="1" x14ac:dyDescent="0.2">
      <c r="A4177" s="135" t="s">
        <v>362</v>
      </c>
      <c r="B4177" s="112"/>
      <c r="C4177" s="137">
        <v>1.02759</v>
      </c>
      <c r="D4177" s="134" t="s">
        <v>2611</v>
      </c>
      <c r="E4177" s="136">
        <v>0.57199999999999995</v>
      </c>
      <c r="F4177" s="136">
        <v>8.7999999999999995E-2</v>
      </c>
      <c r="G4177" s="136">
        <v>4.0000000000000001E-3</v>
      </c>
      <c r="H4177" s="136">
        <v>0.46500000000000002</v>
      </c>
      <c r="I4177" s="136">
        <v>29.42</v>
      </c>
      <c r="J4177" s="136">
        <v>29.41</v>
      </c>
      <c r="K4177" s="136">
        <v>0.54800000000000004</v>
      </c>
      <c r="L4177" s="136">
        <v>1.0820000000000001</v>
      </c>
      <c r="M4177" s="136">
        <v>0.13800000000000001</v>
      </c>
      <c r="N4177" s="136">
        <v>0.497</v>
      </c>
      <c r="O4177" s="136">
        <v>9.8000000000000004E-2</v>
      </c>
      <c r="P4177" s="136">
        <v>2.1999999999999999E-2</v>
      </c>
      <c r="Q4177" s="136">
        <v>0.09</v>
      </c>
      <c r="R4177" s="136">
        <v>1.2999999999999999E-2</v>
      </c>
      <c r="S4177" s="136">
        <v>6.3E-2</v>
      </c>
    </row>
    <row r="4178" spans="1:19" ht="11.25" thickBot="1" x14ac:dyDescent="0.2">
      <c r="A4178" s="112"/>
    </row>
    <row r="4179" spans="1:19" ht="11.25" thickBot="1" x14ac:dyDescent="0.2">
      <c r="A4179" s="138" t="s">
        <v>364</v>
      </c>
      <c r="B4179" s="112"/>
      <c r="C4179" s="137">
        <v>8.7799999999999996E-3</v>
      </c>
      <c r="D4179" s="134" t="s">
        <v>2612</v>
      </c>
      <c r="E4179" s="136">
        <v>0.17899999999999999</v>
      </c>
      <c r="F4179" s="136">
        <v>1.2E-2</v>
      </c>
      <c r="G4179" s="136">
        <v>3.0000000000000001E-3</v>
      </c>
      <c r="H4179" s="136">
        <v>2E-3</v>
      </c>
      <c r="I4179" s="136">
        <v>0.14699999999999999</v>
      </c>
      <c r="J4179" s="136">
        <v>0.17199999999999999</v>
      </c>
      <c r="K4179" s="136">
        <v>7.0000000000000001E-3</v>
      </c>
      <c r="L4179" s="136">
        <v>6.0000000000000001E-3</v>
      </c>
      <c r="M4179" s="136">
        <v>8.0000000000000002E-3</v>
      </c>
      <c r="N4179" s="136">
        <v>0.01</v>
      </c>
      <c r="O4179" s="136">
        <v>2E-3</v>
      </c>
      <c r="P4179" s="136">
        <v>1E-3</v>
      </c>
      <c r="Q4179" s="136">
        <v>4.0000000000000001E-3</v>
      </c>
      <c r="R4179" s="136">
        <v>0</v>
      </c>
      <c r="S4179" s="136">
        <v>3.0000000000000001E-3</v>
      </c>
    </row>
    <row r="4180" spans="1:19" ht="11.25" thickBot="1" x14ac:dyDescent="0.2">
      <c r="A4180" s="112"/>
    </row>
    <row r="4181" spans="1:19" ht="11.25" thickBot="1" x14ac:dyDescent="0.2">
      <c r="A4181" s="139" t="s">
        <v>366</v>
      </c>
      <c r="B4181" s="112"/>
      <c r="C4181" s="140">
        <v>0.85499999999999998</v>
      </c>
      <c r="D4181" s="134" t="s">
        <v>2613</v>
      </c>
      <c r="E4181" s="136">
        <v>31.31</v>
      </c>
      <c r="F4181" s="136">
        <v>13.41</v>
      </c>
      <c r="G4181" s="136">
        <v>68.94</v>
      </c>
      <c r="H4181" s="136">
        <v>0.40799999999999997</v>
      </c>
      <c r="I4181" s="136">
        <v>0.499</v>
      </c>
      <c r="J4181" s="136">
        <v>0.58399999999999996</v>
      </c>
      <c r="K4181" s="136">
        <v>1.2470000000000001</v>
      </c>
      <c r="L4181" s="136">
        <v>0.58099999999999996</v>
      </c>
      <c r="M4181" s="136">
        <v>6.0570000000000004</v>
      </c>
      <c r="N4181" s="136">
        <v>2.0259999999999998</v>
      </c>
      <c r="O4181" s="136">
        <v>1.923</v>
      </c>
      <c r="P4181" s="136">
        <v>3.56</v>
      </c>
      <c r="Q4181" s="136">
        <v>4.2670000000000003</v>
      </c>
      <c r="R4181" s="136">
        <v>3.4510000000000001</v>
      </c>
      <c r="S4181" s="136">
        <v>4.7720000000000002</v>
      </c>
    </row>
    <row r="4182" spans="1:19" ht="11.25" thickBot="1" x14ac:dyDescent="0.2">
      <c r="A4182" s="112"/>
    </row>
    <row r="4183" spans="1:19" ht="11.25" thickBot="1" x14ac:dyDescent="0.2">
      <c r="A4183" s="106" t="s">
        <v>357</v>
      </c>
      <c r="B4183" s="106" t="s">
        <v>358</v>
      </c>
      <c r="C4183" s="130" t="s">
        <v>51</v>
      </c>
      <c r="D4183" s="130" t="s">
        <v>52</v>
      </c>
      <c r="E4183" s="130" t="s">
        <v>53</v>
      </c>
      <c r="F4183" s="130" t="s">
        <v>54</v>
      </c>
      <c r="G4183" s="130" t="s">
        <v>55</v>
      </c>
      <c r="H4183" s="130" t="s">
        <v>56</v>
      </c>
      <c r="I4183" s="130" t="s">
        <v>57</v>
      </c>
      <c r="J4183" s="130" t="s">
        <v>58</v>
      </c>
      <c r="K4183" s="130" t="s">
        <v>59</v>
      </c>
      <c r="L4183" s="130" t="s">
        <v>60</v>
      </c>
      <c r="M4183" s="130" t="s">
        <v>61</v>
      </c>
      <c r="N4183" s="130" t="s">
        <v>62</v>
      </c>
      <c r="O4183" s="130" t="s">
        <v>63</v>
      </c>
      <c r="P4183" s="130" t="s">
        <v>64</v>
      </c>
      <c r="Q4183" s="131" t="s">
        <v>65</v>
      </c>
      <c r="R4183" s="131" t="s">
        <v>66</v>
      </c>
      <c r="S4183" s="130" t="s">
        <v>67</v>
      </c>
    </row>
    <row r="4184" spans="1:19" ht="11.25" thickBot="1" x14ac:dyDescent="0.2">
      <c r="A4184" s="112"/>
      <c r="B4184" s="112"/>
      <c r="C4184" s="130" t="s">
        <v>111</v>
      </c>
      <c r="D4184" s="130" t="s">
        <v>111</v>
      </c>
      <c r="E4184" s="130" t="s">
        <v>111</v>
      </c>
      <c r="F4184" s="130" t="s">
        <v>111</v>
      </c>
      <c r="G4184" s="130" t="s">
        <v>111</v>
      </c>
      <c r="H4184" s="130" t="s">
        <v>111</v>
      </c>
      <c r="I4184" s="130" t="s">
        <v>111</v>
      </c>
      <c r="J4184" s="130" t="s">
        <v>111</v>
      </c>
      <c r="K4184" s="130" t="s">
        <v>111</v>
      </c>
      <c r="L4184" s="130" t="s">
        <v>111</v>
      </c>
      <c r="M4184" s="130" t="s">
        <v>111</v>
      </c>
      <c r="N4184" s="130" t="s">
        <v>111</v>
      </c>
      <c r="O4184" s="130" t="s">
        <v>111</v>
      </c>
      <c r="P4184" s="130" t="s">
        <v>111</v>
      </c>
      <c r="Q4184" s="131" t="s">
        <v>111</v>
      </c>
      <c r="R4184" s="131" t="s">
        <v>111</v>
      </c>
      <c r="S4184" s="130" t="s">
        <v>111</v>
      </c>
    </row>
    <row r="4185" spans="1:19" ht="11.25" thickBot="1" x14ac:dyDescent="0.2">
      <c r="A4185" s="107">
        <v>1</v>
      </c>
      <c r="B4185" s="132">
        <v>0.60729166666666667</v>
      </c>
      <c r="C4185" s="108">
        <v>1.0999999999999999E-2</v>
      </c>
      <c r="D4185" s="108">
        <v>3.1E-2</v>
      </c>
      <c r="E4185" s="108">
        <v>5.0000000000000001E-3</v>
      </c>
      <c r="F4185" s="108">
        <v>3.1E-2</v>
      </c>
      <c r="G4185" s="108">
        <v>4.0000000000000001E-3</v>
      </c>
      <c r="H4185" s="108">
        <v>1E-3</v>
      </c>
      <c r="I4185" s="108">
        <v>8.2000000000000003E-2</v>
      </c>
      <c r="J4185" s="108">
        <v>0.65800000000000003</v>
      </c>
      <c r="K4185" s="108">
        <v>0.68300000000000005</v>
      </c>
      <c r="L4185" s="108">
        <v>0</v>
      </c>
      <c r="M4185" s="108">
        <v>0</v>
      </c>
      <c r="N4185" s="108">
        <v>9.8000000000000004E-2</v>
      </c>
      <c r="O4185" s="108">
        <v>8.0000000000000002E-3</v>
      </c>
      <c r="P4185" s="108">
        <v>1.218</v>
      </c>
      <c r="Q4185" s="133">
        <v>0.94138999999999995</v>
      </c>
      <c r="R4185" s="134" t="s">
        <v>2614</v>
      </c>
      <c r="S4185" s="108">
        <v>0.16500000000000001</v>
      </c>
    </row>
    <row r="4186" spans="1:19" ht="11.25" thickBot="1" x14ac:dyDescent="0.2">
      <c r="A4186" s="112"/>
    </row>
    <row r="4187" spans="1:19" ht="11.25" thickBot="1" x14ac:dyDescent="0.2">
      <c r="A4187" s="107">
        <v>2</v>
      </c>
      <c r="B4187" s="132">
        <v>0.60747685185185185</v>
      </c>
      <c r="C4187" s="108">
        <v>1.2999999999999999E-2</v>
      </c>
      <c r="D4187" s="108">
        <v>3.5000000000000003E-2</v>
      </c>
      <c r="E4187" s="108">
        <v>5.0000000000000001E-3</v>
      </c>
      <c r="F4187" s="108">
        <v>0.03</v>
      </c>
      <c r="G4187" s="108">
        <v>4.0000000000000001E-3</v>
      </c>
      <c r="H4187" s="108">
        <v>1E-3</v>
      </c>
      <c r="I4187" s="108">
        <v>8.3000000000000004E-2</v>
      </c>
      <c r="J4187" s="108">
        <v>0.65200000000000002</v>
      </c>
      <c r="K4187" s="108">
        <v>0.68</v>
      </c>
      <c r="L4187" s="108">
        <v>0</v>
      </c>
      <c r="M4187" s="108">
        <v>0</v>
      </c>
      <c r="N4187" s="108">
        <v>9.1999999999999998E-2</v>
      </c>
      <c r="O4187" s="108">
        <v>8.0000000000000002E-3</v>
      </c>
      <c r="P4187" s="108">
        <v>1.202</v>
      </c>
      <c r="Q4187" s="133">
        <v>0.95775999999999994</v>
      </c>
      <c r="R4187" s="134" t="s">
        <v>2615</v>
      </c>
      <c r="S4187" s="108">
        <v>0.16900000000000001</v>
      </c>
    </row>
    <row r="4188" spans="1:19" ht="11.25" thickBot="1" x14ac:dyDescent="0.2">
      <c r="A4188" s="112"/>
    </row>
    <row r="4189" spans="1:19" ht="11.25" thickBot="1" x14ac:dyDescent="0.2">
      <c r="A4189" s="107">
        <v>3</v>
      </c>
      <c r="B4189" s="132">
        <v>0.60766203703703703</v>
      </c>
      <c r="C4189" s="108">
        <v>1.2E-2</v>
      </c>
      <c r="D4189" s="108">
        <v>3.2000000000000001E-2</v>
      </c>
      <c r="E4189" s="108">
        <v>5.0000000000000001E-3</v>
      </c>
      <c r="F4189" s="108">
        <v>2.8000000000000001E-2</v>
      </c>
      <c r="G4189" s="108">
        <v>4.0000000000000001E-3</v>
      </c>
      <c r="H4189" s="108">
        <v>1E-3</v>
      </c>
      <c r="I4189" s="108">
        <v>8.5999999999999993E-2</v>
      </c>
      <c r="J4189" s="108">
        <v>0.65800000000000003</v>
      </c>
      <c r="K4189" s="108">
        <v>0.67500000000000004</v>
      </c>
      <c r="L4189" s="108">
        <v>0</v>
      </c>
      <c r="M4189" s="108">
        <v>0</v>
      </c>
      <c r="N4189" s="108">
        <v>9.2999999999999999E-2</v>
      </c>
      <c r="O4189" s="108">
        <v>7.0000000000000001E-3</v>
      </c>
      <c r="P4189" s="108">
        <v>1.2</v>
      </c>
      <c r="Q4189" s="133">
        <v>0.96579999999999999</v>
      </c>
      <c r="R4189" s="134" t="s">
        <v>2616</v>
      </c>
      <c r="S4189" s="108">
        <v>0.16600000000000001</v>
      </c>
    </row>
    <row r="4190" spans="1:19" ht="11.25" thickBot="1" x14ac:dyDescent="0.2">
      <c r="A4190" s="112"/>
    </row>
    <row r="4191" spans="1:19" ht="11.25" thickBot="1" x14ac:dyDescent="0.2">
      <c r="A4191" s="135" t="s">
        <v>362</v>
      </c>
      <c r="B4191" s="112"/>
      <c r="C4191" s="136">
        <v>1.2E-2</v>
      </c>
      <c r="D4191" s="136">
        <v>3.3000000000000002E-2</v>
      </c>
      <c r="E4191" s="136">
        <v>5.0000000000000001E-3</v>
      </c>
      <c r="F4191" s="136">
        <v>2.9000000000000001E-2</v>
      </c>
      <c r="G4191" s="136">
        <v>4.0000000000000001E-3</v>
      </c>
      <c r="H4191" s="136">
        <v>1E-3</v>
      </c>
      <c r="I4191" s="136">
        <v>8.4000000000000005E-2</v>
      </c>
      <c r="J4191" s="136">
        <v>0.65600000000000003</v>
      </c>
      <c r="K4191" s="136">
        <v>0.67900000000000005</v>
      </c>
      <c r="L4191" s="136">
        <v>0</v>
      </c>
      <c r="M4191" s="136">
        <v>0</v>
      </c>
      <c r="N4191" s="136">
        <v>9.4E-2</v>
      </c>
      <c r="O4191" s="136">
        <v>8.0000000000000002E-3</v>
      </c>
      <c r="P4191" s="136">
        <v>1.2070000000000001</v>
      </c>
      <c r="Q4191" s="137">
        <v>0.95499000000000001</v>
      </c>
      <c r="R4191" s="134" t="s">
        <v>2617</v>
      </c>
      <c r="S4191" s="136">
        <v>0.16700000000000001</v>
      </c>
    </row>
    <row r="4192" spans="1:19" ht="11.25" thickBot="1" x14ac:dyDescent="0.2">
      <c r="A4192" s="112"/>
    </row>
    <row r="4193" spans="1:19" ht="11.25" thickBot="1" x14ac:dyDescent="0.2">
      <c r="A4193" s="138" t="s">
        <v>364</v>
      </c>
      <c r="B4193" s="112"/>
      <c r="C4193" s="136">
        <v>1E-3</v>
      </c>
      <c r="D4193" s="136">
        <v>2E-3</v>
      </c>
      <c r="E4193" s="136">
        <v>0</v>
      </c>
      <c r="F4193" s="136">
        <v>2E-3</v>
      </c>
      <c r="G4193" s="136">
        <v>0</v>
      </c>
      <c r="H4193" s="136">
        <v>0</v>
      </c>
      <c r="I4193" s="136">
        <v>2E-3</v>
      </c>
      <c r="J4193" s="136">
        <v>3.0000000000000001E-3</v>
      </c>
      <c r="K4193" s="136">
        <v>4.0000000000000001E-3</v>
      </c>
      <c r="L4193" s="136">
        <v>0</v>
      </c>
      <c r="M4193" s="136">
        <v>0</v>
      </c>
      <c r="N4193" s="136">
        <v>3.0000000000000001E-3</v>
      </c>
      <c r="O4193" s="136">
        <v>0</v>
      </c>
      <c r="P4193" s="136">
        <v>0.01</v>
      </c>
      <c r="Q4193" s="137">
        <v>1.244E-2</v>
      </c>
      <c r="R4193" s="134" t="s">
        <v>2618</v>
      </c>
      <c r="S4193" s="136">
        <v>2E-3</v>
      </c>
    </row>
    <row r="4194" spans="1:19" ht="11.25" thickBot="1" x14ac:dyDescent="0.2">
      <c r="A4194" s="112"/>
    </row>
    <row r="4195" spans="1:19" ht="11.25" thickBot="1" x14ac:dyDescent="0.2">
      <c r="A4195" s="139" t="s">
        <v>366</v>
      </c>
      <c r="B4195" s="112"/>
      <c r="C4195" s="136">
        <v>5.0049999999999999</v>
      </c>
      <c r="D4195" s="136">
        <v>6.0549999999999997</v>
      </c>
      <c r="E4195" s="136">
        <v>0.97499999999999998</v>
      </c>
      <c r="F4195" s="136">
        <v>6.1680000000000001</v>
      </c>
      <c r="G4195" s="136">
        <v>3.843</v>
      </c>
      <c r="H4195" s="136">
        <v>3.33</v>
      </c>
      <c r="I4195" s="136">
        <v>2.6659999999999999</v>
      </c>
      <c r="J4195" s="136">
        <v>0.52800000000000002</v>
      </c>
      <c r="K4195" s="136">
        <v>0.59899999999999998</v>
      </c>
      <c r="L4195" s="136">
        <v>20.29</v>
      </c>
      <c r="M4195" s="136">
        <v>32.090000000000003</v>
      </c>
      <c r="N4195" s="136">
        <v>3.4470000000000001</v>
      </c>
      <c r="O4195" s="136">
        <v>5.4980000000000002</v>
      </c>
      <c r="P4195" s="136">
        <v>0.81499999999999995</v>
      </c>
      <c r="Q4195" s="140">
        <v>1.3029999999999999</v>
      </c>
      <c r="R4195" s="134" t="s">
        <v>2619</v>
      </c>
      <c r="S4195" s="136">
        <v>1.23</v>
      </c>
    </row>
    <row r="4196" spans="1:19" ht="11.25" thickBot="1" x14ac:dyDescent="0.2">
      <c r="A4196" s="112"/>
    </row>
    <row r="4197" spans="1:19" ht="11.25" thickBot="1" x14ac:dyDescent="0.2">
      <c r="A4197" s="106" t="s">
        <v>357</v>
      </c>
      <c r="B4197" s="106" t="s">
        <v>358</v>
      </c>
      <c r="C4197" s="130" t="s">
        <v>68</v>
      </c>
    </row>
    <row r="4198" spans="1:19" ht="11.25" thickBot="1" x14ac:dyDescent="0.2">
      <c r="A4198" s="112"/>
      <c r="B4198" s="112"/>
      <c r="C4198" s="130" t="s">
        <v>111</v>
      </c>
    </row>
    <row r="4199" spans="1:19" ht="11.25" thickBot="1" x14ac:dyDescent="0.2">
      <c r="A4199" s="107">
        <v>1</v>
      </c>
      <c r="B4199" s="132">
        <v>0.60729166666666667</v>
      </c>
      <c r="C4199" s="108">
        <v>2.5000000000000001E-2</v>
      </c>
    </row>
    <row r="4200" spans="1:19" ht="11.25" thickBot="1" x14ac:dyDescent="0.2">
      <c r="A4200" s="112"/>
    </row>
    <row r="4201" spans="1:19" ht="11.25" thickBot="1" x14ac:dyDescent="0.2">
      <c r="A4201" s="107">
        <v>2</v>
      </c>
      <c r="B4201" s="132">
        <v>0.60747685185185185</v>
      </c>
      <c r="C4201" s="108">
        <v>2.5000000000000001E-2</v>
      </c>
    </row>
    <row r="4202" spans="1:19" ht="11.25" thickBot="1" x14ac:dyDescent="0.2">
      <c r="A4202" s="112"/>
    </row>
    <row r="4203" spans="1:19" ht="11.25" thickBot="1" x14ac:dyDescent="0.2">
      <c r="A4203" s="107">
        <v>3</v>
      </c>
      <c r="B4203" s="132">
        <v>0.60766203703703703</v>
      </c>
      <c r="C4203" s="108">
        <v>2.5999999999999999E-2</v>
      </c>
    </row>
    <row r="4204" spans="1:19" ht="11.25" thickBot="1" x14ac:dyDescent="0.2">
      <c r="A4204" s="112"/>
    </row>
    <row r="4205" spans="1:19" ht="11.25" thickBot="1" x14ac:dyDescent="0.2">
      <c r="A4205" s="135" t="s">
        <v>362</v>
      </c>
      <c r="B4205" s="112"/>
      <c r="C4205" s="136">
        <v>2.5000000000000001E-2</v>
      </c>
    </row>
    <row r="4206" spans="1:19" ht="11.25" thickBot="1" x14ac:dyDescent="0.2">
      <c r="A4206" s="112"/>
    </row>
    <row r="4207" spans="1:19" ht="11.25" thickBot="1" x14ac:dyDescent="0.2">
      <c r="A4207" s="138" t="s">
        <v>364</v>
      </c>
      <c r="B4207" s="112"/>
      <c r="C4207" s="136">
        <v>0</v>
      </c>
    </row>
    <row r="4208" spans="1:19" ht="11.25" thickBot="1" x14ac:dyDescent="0.2">
      <c r="A4208" s="112"/>
    </row>
    <row r="4209" spans="1:19" ht="11.25" thickBot="1" x14ac:dyDescent="0.2">
      <c r="A4209" s="139" t="s">
        <v>366</v>
      </c>
      <c r="B4209" s="112"/>
      <c r="C4209" s="136">
        <v>1.8069999999999999</v>
      </c>
    </row>
    <row r="4210" spans="1:19" ht="10.5" x14ac:dyDescent="0.15">
      <c r="A4210" s="112"/>
    </row>
    <row r="4211" spans="1:19" x14ac:dyDescent="0.15">
      <c r="A4211" s="129"/>
      <c r="B4211" s="86" t="s">
        <v>2620</v>
      </c>
    </row>
    <row r="4212" spans="1:19" ht="9.75" thickBot="1" x14ac:dyDescent="0.2">
      <c r="A4212" s="81" t="s">
        <v>356</v>
      </c>
    </row>
    <row r="4213" spans="1:19" ht="11.25" thickBot="1" x14ac:dyDescent="0.2">
      <c r="A4213" s="106" t="s">
        <v>357</v>
      </c>
      <c r="B4213" s="106" t="s">
        <v>358</v>
      </c>
      <c r="C4213" s="130" t="s">
        <v>0</v>
      </c>
      <c r="D4213" s="130" t="s">
        <v>1</v>
      </c>
      <c r="E4213" s="130" t="s">
        <v>2</v>
      </c>
      <c r="F4213" s="130" t="s">
        <v>3</v>
      </c>
      <c r="G4213" s="130" t="s">
        <v>4</v>
      </c>
      <c r="H4213" s="130" t="s">
        <v>5</v>
      </c>
      <c r="I4213" s="131" t="s">
        <v>6</v>
      </c>
      <c r="J4213" s="131" t="s">
        <v>7</v>
      </c>
      <c r="K4213" s="130" t="s">
        <v>8</v>
      </c>
      <c r="L4213" s="130" t="s">
        <v>9</v>
      </c>
      <c r="M4213" s="130" t="s">
        <v>10</v>
      </c>
      <c r="N4213" s="130" t="s">
        <v>11</v>
      </c>
      <c r="O4213" s="130" t="s">
        <v>12</v>
      </c>
      <c r="P4213" s="130" t="s">
        <v>13</v>
      </c>
      <c r="Q4213" s="130" t="s">
        <v>14</v>
      </c>
      <c r="R4213" s="130" t="s">
        <v>15</v>
      </c>
      <c r="S4213" s="130" t="s">
        <v>16</v>
      </c>
    </row>
    <row r="4214" spans="1:19" ht="11.25" thickBot="1" x14ac:dyDescent="0.2">
      <c r="A4214" s="112"/>
      <c r="B4214" s="112"/>
      <c r="C4214" s="130" t="s">
        <v>111</v>
      </c>
      <c r="D4214" s="130" t="s">
        <v>111</v>
      </c>
      <c r="E4214" s="130" t="s">
        <v>111</v>
      </c>
      <c r="F4214" s="130" t="s">
        <v>111</v>
      </c>
      <c r="G4214" s="130" t="s">
        <v>111</v>
      </c>
      <c r="H4214" s="130" t="s">
        <v>111</v>
      </c>
      <c r="I4214" s="131" t="s">
        <v>111</v>
      </c>
      <c r="J4214" s="131" t="s">
        <v>111</v>
      </c>
      <c r="K4214" s="130" t="s">
        <v>111</v>
      </c>
      <c r="L4214" s="130" t="s">
        <v>111</v>
      </c>
      <c r="M4214" s="130" t="s">
        <v>111</v>
      </c>
      <c r="N4214" s="130" t="s">
        <v>111</v>
      </c>
      <c r="O4214" s="130" t="s">
        <v>111</v>
      </c>
      <c r="P4214" s="130" t="s">
        <v>111</v>
      </c>
      <c r="Q4214" s="130" t="s">
        <v>111</v>
      </c>
      <c r="R4214" s="130" t="s">
        <v>111</v>
      </c>
      <c r="S4214" s="130" t="s">
        <v>111</v>
      </c>
    </row>
    <row r="4215" spans="1:19" ht="11.25" thickBot="1" x14ac:dyDescent="0.2">
      <c r="A4215" s="107">
        <v>1</v>
      </c>
      <c r="B4215" s="132">
        <v>0.61244212962962963</v>
      </c>
      <c r="C4215" s="141" t="s">
        <v>2621</v>
      </c>
      <c r="D4215" s="141" t="s">
        <v>2622</v>
      </c>
      <c r="E4215" s="141" t="s">
        <v>2623</v>
      </c>
      <c r="F4215" s="141" t="s">
        <v>2624</v>
      </c>
      <c r="G4215" s="141" t="s">
        <v>2625</v>
      </c>
      <c r="H4215" s="141" t="s">
        <v>2626</v>
      </c>
      <c r="I4215" s="133">
        <v>1.13001</v>
      </c>
      <c r="J4215" s="134" t="s">
        <v>2627</v>
      </c>
      <c r="K4215" s="141" t="s">
        <v>2628</v>
      </c>
      <c r="L4215" s="108">
        <v>0.78900000000000003</v>
      </c>
      <c r="M4215" s="108">
        <v>1.421</v>
      </c>
      <c r="N4215" s="108">
        <v>3.4449999999999998</v>
      </c>
      <c r="O4215" s="141" t="s">
        <v>2629</v>
      </c>
      <c r="P4215" s="108">
        <v>627.20000000000005</v>
      </c>
      <c r="Q4215" s="108">
        <v>0.314</v>
      </c>
      <c r="R4215" s="108">
        <v>3.1509999999999998</v>
      </c>
      <c r="S4215" s="108">
        <v>13.41</v>
      </c>
    </row>
    <row r="4216" spans="1:19" ht="11.25" thickBot="1" x14ac:dyDescent="0.2">
      <c r="A4216" s="112"/>
    </row>
    <row r="4217" spans="1:19" ht="11.25" thickBot="1" x14ac:dyDescent="0.2">
      <c r="A4217" s="107">
        <v>2</v>
      </c>
      <c r="B4217" s="132">
        <v>0.61261574074074077</v>
      </c>
      <c r="C4217" s="141" t="s">
        <v>2630</v>
      </c>
      <c r="D4217" s="141" t="s">
        <v>2631</v>
      </c>
      <c r="E4217" s="141" t="s">
        <v>2632</v>
      </c>
      <c r="F4217" s="141" t="s">
        <v>2633</v>
      </c>
      <c r="G4217" s="141" t="s">
        <v>2634</v>
      </c>
      <c r="H4217" s="141" t="s">
        <v>2635</v>
      </c>
      <c r="I4217" s="133">
        <v>1.13748</v>
      </c>
      <c r="J4217" s="134" t="s">
        <v>2636</v>
      </c>
      <c r="K4217" s="141" t="s">
        <v>2637</v>
      </c>
      <c r="L4217" s="108">
        <v>0.86499999999999999</v>
      </c>
      <c r="M4217" s="108">
        <v>1.448</v>
      </c>
      <c r="N4217" s="108">
        <v>3.47</v>
      </c>
      <c r="O4217" s="141" t="s">
        <v>2638</v>
      </c>
      <c r="P4217" s="108">
        <v>629.4</v>
      </c>
      <c r="Q4217" s="108">
        <v>0.30399999999999999</v>
      </c>
      <c r="R4217" s="108">
        <v>3.1549999999999998</v>
      </c>
      <c r="S4217" s="108">
        <v>13.41</v>
      </c>
    </row>
    <row r="4218" spans="1:19" ht="11.25" thickBot="1" x14ac:dyDescent="0.2">
      <c r="A4218" s="112"/>
    </row>
    <row r="4219" spans="1:19" ht="11.25" thickBot="1" x14ac:dyDescent="0.2">
      <c r="A4219" s="107">
        <v>3</v>
      </c>
      <c r="B4219" s="132">
        <v>0.61280092592592594</v>
      </c>
      <c r="C4219" s="141" t="s">
        <v>2630</v>
      </c>
      <c r="D4219" s="141" t="s">
        <v>2639</v>
      </c>
      <c r="E4219" s="141" t="s">
        <v>2640</v>
      </c>
      <c r="F4219" s="141" t="s">
        <v>2641</v>
      </c>
      <c r="G4219" s="141" t="s">
        <v>2642</v>
      </c>
      <c r="H4219" s="141" t="s">
        <v>2643</v>
      </c>
      <c r="I4219" s="133">
        <v>1.16187</v>
      </c>
      <c r="J4219" s="134" t="s">
        <v>2644</v>
      </c>
      <c r="K4219" s="141" t="s">
        <v>2645</v>
      </c>
      <c r="L4219" s="108">
        <v>0.77</v>
      </c>
      <c r="M4219" s="108">
        <v>1.3839999999999999</v>
      </c>
      <c r="N4219" s="108">
        <v>3.4590000000000001</v>
      </c>
      <c r="O4219" s="141" t="s">
        <v>2646</v>
      </c>
      <c r="P4219" s="108">
        <v>622.70000000000005</v>
      </c>
      <c r="Q4219" s="108">
        <v>0.31</v>
      </c>
      <c r="R4219" s="108">
        <v>3.1739999999999999</v>
      </c>
      <c r="S4219" s="108">
        <v>13.65</v>
      </c>
    </row>
    <row r="4220" spans="1:19" ht="11.25" thickBot="1" x14ac:dyDescent="0.2">
      <c r="A4220" s="112"/>
    </row>
    <row r="4221" spans="1:19" ht="11.25" thickBot="1" x14ac:dyDescent="0.2">
      <c r="A4221" s="135" t="s">
        <v>362</v>
      </c>
      <c r="B4221" s="112"/>
      <c r="C4221" s="141" t="s">
        <v>2647</v>
      </c>
      <c r="D4221" s="141" t="s">
        <v>2648</v>
      </c>
      <c r="E4221" s="141" t="s">
        <v>2649</v>
      </c>
      <c r="F4221" s="141" t="s">
        <v>2650</v>
      </c>
      <c r="G4221" s="141" t="s">
        <v>2651</v>
      </c>
      <c r="H4221" s="141" t="s">
        <v>2652</v>
      </c>
      <c r="I4221" s="137">
        <v>1.1431199999999999</v>
      </c>
      <c r="J4221" s="134" t="s">
        <v>2653</v>
      </c>
      <c r="K4221" s="141" t="s">
        <v>2654</v>
      </c>
      <c r="L4221" s="136">
        <v>0.80800000000000005</v>
      </c>
      <c r="M4221" s="136">
        <v>1.4179999999999999</v>
      </c>
      <c r="N4221" s="136">
        <v>3.4580000000000002</v>
      </c>
      <c r="O4221" s="141" t="s">
        <v>2655</v>
      </c>
      <c r="P4221" s="136">
        <v>626.4</v>
      </c>
      <c r="Q4221" s="136">
        <v>0.309</v>
      </c>
      <c r="R4221" s="136">
        <v>3.16</v>
      </c>
      <c r="S4221" s="136">
        <v>13.49</v>
      </c>
    </row>
    <row r="4222" spans="1:19" ht="11.25" thickBot="1" x14ac:dyDescent="0.2">
      <c r="A4222" s="112"/>
    </row>
    <row r="4223" spans="1:19" ht="11.25" thickBot="1" x14ac:dyDescent="0.2">
      <c r="A4223" s="138" t="s">
        <v>364</v>
      </c>
      <c r="B4223" s="112"/>
      <c r="C4223" s="141" t="s">
        <v>2656</v>
      </c>
      <c r="D4223" s="141" t="s">
        <v>2657</v>
      </c>
      <c r="E4223" s="141" t="s">
        <v>2658</v>
      </c>
      <c r="F4223" s="141" t="s">
        <v>2659</v>
      </c>
      <c r="G4223" s="141" t="s">
        <v>2660</v>
      </c>
      <c r="H4223" s="141" t="s">
        <v>2661</v>
      </c>
      <c r="I4223" s="137">
        <v>1.6660000000000001E-2</v>
      </c>
      <c r="J4223" s="134" t="s">
        <v>1257</v>
      </c>
      <c r="K4223" s="141" t="s">
        <v>2662</v>
      </c>
      <c r="L4223" s="136">
        <v>0.05</v>
      </c>
      <c r="M4223" s="136">
        <v>3.2000000000000001E-2</v>
      </c>
      <c r="N4223" s="136">
        <v>1.2999999999999999E-2</v>
      </c>
      <c r="O4223" s="141" t="s">
        <v>2663</v>
      </c>
      <c r="P4223" s="136">
        <v>3.399</v>
      </c>
      <c r="Q4223" s="136">
        <v>5.0000000000000001E-3</v>
      </c>
      <c r="R4223" s="136">
        <v>1.2E-2</v>
      </c>
      <c r="S4223" s="136">
        <v>0.14099999999999999</v>
      </c>
    </row>
    <row r="4224" spans="1:19" ht="11.25" thickBot="1" x14ac:dyDescent="0.2">
      <c r="A4224" s="112"/>
    </row>
    <row r="4225" spans="1:19" ht="11.25" thickBot="1" x14ac:dyDescent="0.2">
      <c r="A4225" s="139" t="s">
        <v>366</v>
      </c>
      <c r="B4225" s="112"/>
      <c r="C4225" s="141" t="s">
        <v>2664</v>
      </c>
      <c r="D4225" s="141" t="s">
        <v>503</v>
      </c>
      <c r="E4225" s="141" t="s">
        <v>2665</v>
      </c>
      <c r="F4225" s="141" t="s">
        <v>1294</v>
      </c>
      <c r="G4225" s="141" t="s">
        <v>2666</v>
      </c>
      <c r="H4225" s="141" t="s">
        <v>2667</v>
      </c>
      <c r="I4225" s="140">
        <v>1.458</v>
      </c>
      <c r="J4225" s="134" t="s">
        <v>2668</v>
      </c>
      <c r="K4225" s="141" t="s">
        <v>2272</v>
      </c>
      <c r="L4225" s="136">
        <v>6.1840000000000002</v>
      </c>
      <c r="M4225" s="136">
        <v>2.2850000000000001</v>
      </c>
      <c r="N4225" s="136">
        <v>0.36399999999999999</v>
      </c>
      <c r="O4225" s="141" t="s">
        <v>2669</v>
      </c>
      <c r="P4225" s="136">
        <v>0.54300000000000004</v>
      </c>
      <c r="Q4225" s="136">
        <v>1.6559999999999999</v>
      </c>
      <c r="R4225" s="136">
        <v>0.38700000000000001</v>
      </c>
      <c r="S4225" s="136">
        <v>1.0489999999999999</v>
      </c>
    </row>
    <row r="4226" spans="1:19" ht="11.25" thickBot="1" x14ac:dyDescent="0.2">
      <c r="A4226" s="112"/>
    </row>
    <row r="4227" spans="1:19" ht="11.25" thickBot="1" x14ac:dyDescent="0.2">
      <c r="A4227" s="106" t="s">
        <v>357</v>
      </c>
      <c r="B4227" s="106" t="s">
        <v>358</v>
      </c>
      <c r="C4227" s="130" t="s">
        <v>17</v>
      </c>
      <c r="D4227" s="130" t="s">
        <v>18</v>
      </c>
      <c r="E4227" s="131" t="s">
        <v>19</v>
      </c>
      <c r="F4227" s="131" t="s">
        <v>20</v>
      </c>
      <c r="G4227" s="130" t="s">
        <v>21</v>
      </c>
      <c r="H4227" s="130" t="s">
        <v>22</v>
      </c>
      <c r="I4227" s="130" t="s">
        <v>23</v>
      </c>
      <c r="J4227" s="130" t="s">
        <v>24</v>
      </c>
      <c r="K4227" s="131" t="s">
        <v>25</v>
      </c>
      <c r="L4227" s="131" t="s">
        <v>26</v>
      </c>
      <c r="M4227" s="130" t="s">
        <v>27</v>
      </c>
      <c r="N4227" s="130" t="s">
        <v>28</v>
      </c>
      <c r="O4227" s="130" t="s">
        <v>29</v>
      </c>
      <c r="P4227" s="130" t="s">
        <v>30</v>
      </c>
      <c r="Q4227" s="130" t="s">
        <v>31</v>
      </c>
      <c r="R4227" s="130" t="s">
        <v>32</v>
      </c>
      <c r="S4227" s="130" t="s">
        <v>33</v>
      </c>
    </row>
    <row r="4228" spans="1:19" ht="11.25" thickBot="1" x14ac:dyDescent="0.2">
      <c r="A4228" s="112"/>
      <c r="B4228" s="112"/>
      <c r="C4228" s="130" t="s">
        <v>111</v>
      </c>
      <c r="D4228" s="130" t="s">
        <v>111</v>
      </c>
      <c r="E4228" s="131" t="s">
        <v>111</v>
      </c>
      <c r="F4228" s="131" t="s">
        <v>111</v>
      </c>
      <c r="G4228" s="130" t="s">
        <v>111</v>
      </c>
      <c r="H4228" s="130" t="s">
        <v>111</v>
      </c>
      <c r="I4228" s="130" t="s">
        <v>111</v>
      </c>
      <c r="J4228" s="130" t="s">
        <v>111</v>
      </c>
      <c r="K4228" s="131" t="s">
        <v>111</v>
      </c>
      <c r="L4228" s="131" t="s">
        <v>111</v>
      </c>
      <c r="M4228" s="130" t="s">
        <v>111</v>
      </c>
      <c r="N4228" s="130" t="s">
        <v>111</v>
      </c>
      <c r="O4228" s="130" t="s">
        <v>111</v>
      </c>
      <c r="P4228" s="130" t="s">
        <v>111</v>
      </c>
      <c r="Q4228" s="130" t="s">
        <v>111</v>
      </c>
      <c r="R4228" s="130" t="s">
        <v>111</v>
      </c>
      <c r="S4228" s="130" t="s">
        <v>111</v>
      </c>
    </row>
    <row r="4229" spans="1:19" ht="11.25" thickBot="1" x14ac:dyDescent="0.2">
      <c r="A4229" s="107">
        <v>1</v>
      </c>
      <c r="B4229" s="132">
        <v>0.61244212962962963</v>
      </c>
      <c r="C4229" s="108">
        <v>21.99</v>
      </c>
      <c r="D4229" s="108">
        <v>0.84199999999999997</v>
      </c>
      <c r="E4229" s="133">
        <v>1.0156400000000001</v>
      </c>
      <c r="F4229" s="133">
        <v>0.96099000000000001</v>
      </c>
      <c r="G4229" s="108">
        <v>0.26700000000000002</v>
      </c>
      <c r="H4229" s="108">
        <v>45.57</v>
      </c>
      <c r="I4229" s="108">
        <v>13.99</v>
      </c>
      <c r="J4229" s="141" t="s">
        <v>2670</v>
      </c>
      <c r="K4229" s="133">
        <v>1.1003099999999999</v>
      </c>
      <c r="L4229" s="134" t="s">
        <v>2671</v>
      </c>
      <c r="M4229" s="108">
        <v>7.4999999999999997E-2</v>
      </c>
      <c r="N4229" s="108">
        <v>0.58599999999999997</v>
      </c>
      <c r="O4229" s="108">
        <v>0</v>
      </c>
      <c r="P4229" s="108">
        <v>2E-3</v>
      </c>
      <c r="Q4229" s="108">
        <v>3.6999999999999998E-2</v>
      </c>
      <c r="R4229" s="108">
        <v>0.432</v>
      </c>
      <c r="S4229" s="108">
        <v>4.2000000000000003E-2</v>
      </c>
    </row>
    <row r="4230" spans="1:19" ht="11.25" thickBot="1" x14ac:dyDescent="0.2">
      <c r="A4230" s="112"/>
    </row>
    <row r="4231" spans="1:19" ht="11.25" thickBot="1" x14ac:dyDescent="0.2">
      <c r="A4231" s="107">
        <v>2</v>
      </c>
      <c r="B4231" s="132">
        <v>0.61261574074074077</v>
      </c>
      <c r="C4231" s="108">
        <v>21.85</v>
      </c>
      <c r="D4231" s="108">
        <v>0.84199999999999997</v>
      </c>
      <c r="E4231" s="133">
        <v>1.0351699999999999</v>
      </c>
      <c r="F4231" s="133">
        <v>0.96174999999999999</v>
      </c>
      <c r="G4231" s="108">
        <v>0.219</v>
      </c>
      <c r="H4231" s="108">
        <v>48.31</v>
      </c>
      <c r="I4231" s="108">
        <v>14.06</v>
      </c>
      <c r="J4231" s="141" t="s">
        <v>2670</v>
      </c>
      <c r="K4231" s="133">
        <v>1.1134999999999999</v>
      </c>
      <c r="L4231" s="134" t="s">
        <v>2672</v>
      </c>
      <c r="M4231" s="108">
        <v>4.7E-2</v>
      </c>
      <c r="N4231" s="108">
        <v>0.57299999999999995</v>
      </c>
      <c r="O4231" s="108">
        <v>1E-3</v>
      </c>
      <c r="P4231" s="108">
        <v>2E-3</v>
      </c>
      <c r="Q4231" s="108">
        <v>0.03</v>
      </c>
      <c r="R4231" s="108">
        <v>0.497</v>
      </c>
      <c r="S4231" s="108">
        <v>4.8000000000000001E-2</v>
      </c>
    </row>
    <row r="4232" spans="1:19" ht="11.25" thickBot="1" x14ac:dyDescent="0.2">
      <c r="A4232" s="112"/>
    </row>
    <row r="4233" spans="1:19" ht="11.25" thickBot="1" x14ac:dyDescent="0.2">
      <c r="A4233" s="107">
        <v>3</v>
      </c>
      <c r="B4233" s="132">
        <v>0.61280092592592594</v>
      </c>
      <c r="C4233" s="108">
        <v>22.1</v>
      </c>
      <c r="D4233" s="108">
        <v>0.85499999999999998</v>
      </c>
      <c r="E4233" s="133">
        <v>1.0399400000000001</v>
      </c>
      <c r="F4233" s="133">
        <v>0.95279999999999998</v>
      </c>
      <c r="G4233" s="108">
        <v>0.16300000000000001</v>
      </c>
      <c r="H4233" s="108">
        <v>46.89</v>
      </c>
      <c r="I4233" s="108">
        <v>14.16</v>
      </c>
      <c r="J4233" s="141" t="s">
        <v>2673</v>
      </c>
      <c r="K4233" s="133">
        <v>1.11818</v>
      </c>
      <c r="L4233" s="134" t="s">
        <v>2674</v>
      </c>
      <c r="M4233" s="108">
        <v>4.8000000000000001E-2</v>
      </c>
      <c r="N4233" s="108">
        <v>0.57599999999999996</v>
      </c>
      <c r="O4233" s="108">
        <v>0</v>
      </c>
      <c r="P4233" s="108">
        <v>2E-3</v>
      </c>
      <c r="Q4233" s="108">
        <v>3.1E-2</v>
      </c>
      <c r="R4233" s="108">
        <v>0.45300000000000001</v>
      </c>
      <c r="S4233" s="108">
        <v>0.05</v>
      </c>
    </row>
    <row r="4234" spans="1:19" ht="11.25" thickBot="1" x14ac:dyDescent="0.2">
      <c r="A4234" s="112"/>
    </row>
    <row r="4235" spans="1:19" ht="11.25" thickBot="1" x14ac:dyDescent="0.2">
      <c r="A4235" s="135" t="s">
        <v>362</v>
      </c>
      <c r="B4235" s="112"/>
      <c r="C4235" s="136">
        <v>21.98</v>
      </c>
      <c r="D4235" s="136">
        <v>0.84599999999999997</v>
      </c>
      <c r="E4235" s="137">
        <v>1.0302500000000001</v>
      </c>
      <c r="F4235" s="137">
        <v>0.95850999999999997</v>
      </c>
      <c r="G4235" s="136">
        <v>0.217</v>
      </c>
      <c r="H4235" s="136">
        <v>46.92</v>
      </c>
      <c r="I4235" s="136">
        <v>14.07</v>
      </c>
      <c r="J4235" s="141" t="s">
        <v>2675</v>
      </c>
      <c r="K4235" s="137">
        <v>1.11066</v>
      </c>
      <c r="L4235" s="134" t="s">
        <v>2676</v>
      </c>
      <c r="M4235" s="136">
        <v>5.6000000000000001E-2</v>
      </c>
      <c r="N4235" s="136">
        <v>0.57899999999999996</v>
      </c>
      <c r="O4235" s="136">
        <v>1E-3</v>
      </c>
      <c r="P4235" s="136">
        <v>2E-3</v>
      </c>
      <c r="Q4235" s="136">
        <v>3.3000000000000002E-2</v>
      </c>
      <c r="R4235" s="136">
        <v>0.46100000000000002</v>
      </c>
      <c r="S4235" s="136">
        <v>4.7E-2</v>
      </c>
    </row>
    <row r="4236" spans="1:19" ht="11.25" thickBot="1" x14ac:dyDescent="0.2">
      <c r="A4236" s="112"/>
    </row>
    <row r="4237" spans="1:19" ht="11.25" thickBot="1" x14ac:dyDescent="0.2">
      <c r="A4237" s="138" t="s">
        <v>364</v>
      </c>
      <c r="B4237" s="112"/>
      <c r="C4237" s="136">
        <v>0.126</v>
      </c>
      <c r="D4237" s="136">
        <v>7.0000000000000001E-3</v>
      </c>
      <c r="E4237" s="137">
        <v>1.2869999999999999E-2</v>
      </c>
      <c r="F4237" s="137">
        <v>4.96E-3</v>
      </c>
      <c r="G4237" s="136">
        <v>5.1999999999999998E-2</v>
      </c>
      <c r="H4237" s="136">
        <v>1.3740000000000001</v>
      </c>
      <c r="I4237" s="136">
        <v>8.6999999999999994E-2</v>
      </c>
      <c r="J4237" s="141" t="s">
        <v>2677</v>
      </c>
      <c r="K4237" s="137">
        <v>9.2700000000000005E-3</v>
      </c>
      <c r="L4237" s="134" t="s">
        <v>2678</v>
      </c>
      <c r="M4237" s="136">
        <v>1.6E-2</v>
      </c>
      <c r="N4237" s="136">
        <v>7.0000000000000001E-3</v>
      </c>
      <c r="O4237" s="136">
        <v>0</v>
      </c>
      <c r="P4237" s="136">
        <v>0</v>
      </c>
      <c r="Q4237" s="136">
        <v>4.0000000000000001E-3</v>
      </c>
      <c r="R4237" s="136">
        <v>3.3000000000000002E-2</v>
      </c>
      <c r="S4237" s="136">
        <v>4.0000000000000001E-3</v>
      </c>
    </row>
    <row r="4238" spans="1:19" ht="11.25" thickBot="1" x14ac:dyDescent="0.2">
      <c r="A4238" s="112"/>
    </row>
    <row r="4239" spans="1:19" ht="11.25" thickBot="1" x14ac:dyDescent="0.2">
      <c r="A4239" s="139" t="s">
        <v>366</v>
      </c>
      <c r="B4239" s="112"/>
      <c r="C4239" s="136">
        <v>0.57399999999999995</v>
      </c>
      <c r="D4239" s="136">
        <v>0.85499999999999998</v>
      </c>
      <c r="E4239" s="140">
        <v>1.2490000000000001</v>
      </c>
      <c r="F4239" s="140">
        <v>0.51800000000000002</v>
      </c>
      <c r="G4239" s="136">
        <v>23.94</v>
      </c>
      <c r="H4239" s="136">
        <v>2.9279999999999999</v>
      </c>
      <c r="I4239" s="136">
        <v>0.61599999999999999</v>
      </c>
      <c r="J4239" s="141" t="s">
        <v>1216</v>
      </c>
      <c r="K4239" s="140">
        <v>0.83499999999999996</v>
      </c>
      <c r="L4239" s="134" t="s">
        <v>2679</v>
      </c>
      <c r="M4239" s="136">
        <v>27.79</v>
      </c>
      <c r="N4239" s="136">
        <v>1.1479999999999999</v>
      </c>
      <c r="O4239" s="136">
        <v>50.69</v>
      </c>
      <c r="P4239" s="136">
        <v>14.2</v>
      </c>
      <c r="Q4239" s="136">
        <v>10.96</v>
      </c>
      <c r="R4239" s="136">
        <v>7.2089999999999996</v>
      </c>
      <c r="S4239" s="136">
        <v>8.5549999999999997</v>
      </c>
    </row>
    <row r="4240" spans="1:19" ht="11.25" thickBot="1" x14ac:dyDescent="0.2">
      <c r="A4240" s="112"/>
    </row>
    <row r="4241" spans="1:19" ht="11.25" thickBot="1" x14ac:dyDescent="0.2">
      <c r="A4241" s="106" t="s">
        <v>357</v>
      </c>
      <c r="B4241" s="106" t="s">
        <v>358</v>
      </c>
      <c r="C4241" s="131" t="s">
        <v>34</v>
      </c>
      <c r="D4241" s="131" t="s">
        <v>35</v>
      </c>
      <c r="E4241" s="130" t="s">
        <v>36</v>
      </c>
      <c r="F4241" s="130" t="s">
        <v>37</v>
      </c>
      <c r="G4241" s="130" t="s">
        <v>38</v>
      </c>
      <c r="H4241" s="130" t="s">
        <v>39</v>
      </c>
      <c r="I4241" s="130" t="s">
        <v>40</v>
      </c>
      <c r="J4241" s="130" t="s">
        <v>41</v>
      </c>
      <c r="K4241" s="130" t="s">
        <v>42</v>
      </c>
      <c r="L4241" s="130" t="s">
        <v>43</v>
      </c>
      <c r="M4241" s="130" t="s">
        <v>44</v>
      </c>
      <c r="N4241" s="130" t="s">
        <v>45</v>
      </c>
      <c r="O4241" s="130" t="s">
        <v>46</v>
      </c>
      <c r="P4241" s="130" t="s">
        <v>47</v>
      </c>
      <c r="Q4241" s="130" t="s">
        <v>48</v>
      </c>
      <c r="R4241" s="130" t="s">
        <v>49</v>
      </c>
      <c r="S4241" s="130" t="s">
        <v>50</v>
      </c>
    </row>
    <row r="4242" spans="1:19" ht="11.25" thickBot="1" x14ac:dyDescent="0.2">
      <c r="A4242" s="112"/>
      <c r="B4242" s="112"/>
      <c r="C4242" s="131" t="s">
        <v>111</v>
      </c>
      <c r="D4242" s="131" t="s">
        <v>111</v>
      </c>
      <c r="E4242" s="130" t="s">
        <v>111</v>
      </c>
      <c r="F4242" s="130" t="s">
        <v>111</v>
      </c>
      <c r="G4242" s="130" t="s">
        <v>111</v>
      </c>
      <c r="H4242" s="130" t="s">
        <v>111</v>
      </c>
      <c r="I4242" s="130" t="s">
        <v>111</v>
      </c>
      <c r="J4242" s="130" t="s">
        <v>111</v>
      </c>
      <c r="K4242" s="130" t="s">
        <v>111</v>
      </c>
      <c r="L4242" s="130" t="s">
        <v>111</v>
      </c>
      <c r="M4242" s="130" t="s">
        <v>111</v>
      </c>
      <c r="N4242" s="130" t="s">
        <v>111</v>
      </c>
      <c r="O4242" s="130" t="s">
        <v>111</v>
      </c>
      <c r="P4242" s="130" t="s">
        <v>111</v>
      </c>
      <c r="Q4242" s="130" t="s">
        <v>111</v>
      </c>
      <c r="R4242" s="130" t="s">
        <v>111</v>
      </c>
      <c r="S4242" s="130" t="s">
        <v>111</v>
      </c>
    </row>
    <row r="4243" spans="1:19" ht="11.25" thickBot="1" x14ac:dyDescent="0.2">
      <c r="A4243" s="107">
        <v>1</v>
      </c>
      <c r="B4243" s="132">
        <v>0.61244212962962963</v>
      </c>
      <c r="C4243" s="133">
        <v>1.01509</v>
      </c>
      <c r="D4243" s="134" t="s">
        <v>2680</v>
      </c>
      <c r="E4243" s="108">
        <v>0.64400000000000002</v>
      </c>
      <c r="F4243" s="108">
        <v>6.0999999999999999E-2</v>
      </c>
      <c r="G4243" s="108">
        <v>1E-3</v>
      </c>
      <c r="H4243" s="108">
        <v>0.22600000000000001</v>
      </c>
      <c r="I4243" s="108">
        <v>21.2</v>
      </c>
      <c r="J4243" s="108">
        <v>21.25</v>
      </c>
      <c r="K4243" s="108">
        <v>0.436</v>
      </c>
      <c r="L4243" s="108">
        <v>0.82799999999999996</v>
      </c>
      <c r="M4243" s="108">
        <v>0.105</v>
      </c>
      <c r="N4243" s="108">
        <v>0.38800000000000001</v>
      </c>
      <c r="O4243" s="108">
        <v>7.0999999999999994E-2</v>
      </c>
      <c r="P4243" s="108">
        <v>1.4999999999999999E-2</v>
      </c>
      <c r="Q4243" s="108">
        <v>6.8000000000000005E-2</v>
      </c>
      <c r="R4243" s="108">
        <v>8.9999999999999993E-3</v>
      </c>
      <c r="S4243" s="108">
        <v>4.7E-2</v>
      </c>
    </row>
    <row r="4244" spans="1:19" ht="11.25" thickBot="1" x14ac:dyDescent="0.2">
      <c r="A4244" s="112"/>
    </row>
    <row r="4245" spans="1:19" ht="11.25" thickBot="1" x14ac:dyDescent="0.2">
      <c r="A4245" s="107">
        <v>2</v>
      </c>
      <c r="B4245" s="132">
        <v>0.61261574074074077</v>
      </c>
      <c r="C4245" s="133">
        <v>1.02901</v>
      </c>
      <c r="D4245" s="134" t="s">
        <v>2681</v>
      </c>
      <c r="E4245" s="108">
        <v>0.64</v>
      </c>
      <c r="F4245" s="108">
        <v>5.8999999999999997E-2</v>
      </c>
      <c r="G4245" s="108">
        <v>5.0000000000000001E-3</v>
      </c>
      <c r="H4245" s="108">
        <v>0.224</v>
      </c>
      <c r="I4245" s="108">
        <v>21.2</v>
      </c>
      <c r="J4245" s="108">
        <v>21.2</v>
      </c>
      <c r="K4245" s="108">
        <v>0.44500000000000001</v>
      </c>
      <c r="L4245" s="108">
        <v>0.84899999999999998</v>
      </c>
      <c r="M4245" s="108">
        <v>0.105</v>
      </c>
      <c r="N4245" s="108">
        <v>0.39300000000000002</v>
      </c>
      <c r="O4245" s="108">
        <v>7.3999999999999996E-2</v>
      </c>
      <c r="P4245" s="108">
        <v>1.7000000000000001E-2</v>
      </c>
      <c r="Q4245" s="108">
        <v>6.4000000000000001E-2</v>
      </c>
      <c r="R4245" s="108">
        <v>0.01</v>
      </c>
      <c r="S4245" s="108">
        <v>5.0999999999999997E-2</v>
      </c>
    </row>
    <row r="4246" spans="1:19" ht="11.25" thickBot="1" x14ac:dyDescent="0.2">
      <c r="A4246" s="112"/>
    </row>
    <row r="4247" spans="1:19" ht="11.25" thickBot="1" x14ac:dyDescent="0.2">
      <c r="A4247" s="107">
        <v>3</v>
      </c>
      <c r="B4247" s="132">
        <v>0.61280092592592594</v>
      </c>
      <c r="C4247" s="133">
        <v>1.0356399999999999</v>
      </c>
      <c r="D4247" s="134" t="s">
        <v>2682</v>
      </c>
      <c r="E4247" s="108">
        <v>0.65</v>
      </c>
      <c r="F4247" s="108">
        <v>6.4000000000000001E-2</v>
      </c>
      <c r="G4247" s="108">
        <v>0</v>
      </c>
      <c r="H4247" s="108">
        <v>0.22500000000000001</v>
      </c>
      <c r="I4247" s="108">
        <v>21.33</v>
      </c>
      <c r="J4247" s="108">
        <v>21.25</v>
      </c>
      <c r="K4247" s="108">
        <v>0.44400000000000001</v>
      </c>
      <c r="L4247" s="108">
        <v>0.84399999999999997</v>
      </c>
      <c r="M4247" s="108">
        <v>0.104</v>
      </c>
      <c r="N4247" s="108">
        <v>0.38800000000000001</v>
      </c>
      <c r="O4247" s="108">
        <v>8.4000000000000005E-2</v>
      </c>
      <c r="P4247" s="108">
        <v>1.7000000000000001E-2</v>
      </c>
      <c r="Q4247" s="108">
        <v>6.9000000000000006E-2</v>
      </c>
      <c r="R4247" s="108">
        <v>0.01</v>
      </c>
      <c r="S4247" s="108">
        <v>4.4999999999999998E-2</v>
      </c>
    </row>
    <row r="4248" spans="1:19" ht="11.25" thickBot="1" x14ac:dyDescent="0.2">
      <c r="A4248" s="112"/>
    </row>
    <row r="4249" spans="1:19" ht="11.25" thickBot="1" x14ac:dyDescent="0.2">
      <c r="A4249" s="135" t="s">
        <v>362</v>
      </c>
      <c r="B4249" s="112"/>
      <c r="C4249" s="137">
        <v>1.02658</v>
      </c>
      <c r="D4249" s="134" t="s">
        <v>2683</v>
      </c>
      <c r="E4249" s="136">
        <v>0.64500000000000002</v>
      </c>
      <c r="F4249" s="136">
        <v>6.2E-2</v>
      </c>
      <c r="G4249" s="136">
        <v>2E-3</v>
      </c>
      <c r="H4249" s="136">
        <v>0.22500000000000001</v>
      </c>
      <c r="I4249" s="136">
        <v>21.24</v>
      </c>
      <c r="J4249" s="136">
        <v>21.23</v>
      </c>
      <c r="K4249" s="136">
        <v>0.441</v>
      </c>
      <c r="L4249" s="136">
        <v>0.84</v>
      </c>
      <c r="M4249" s="136">
        <v>0.105</v>
      </c>
      <c r="N4249" s="136">
        <v>0.38900000000000001</v>
      </c>
      <c r="O4249" s="136">
        <v>7.5999999999999998E-2</v>
      </c>
      <c r="P4249" s="136">
        <v>1.6E-2</v>
      </c>
      <c r="Q4249" s="136">
        <v>6.7000000000000004E-2</v>
      </c>
      <c r="R4249" s="136">
        <v>0.01</v>
      </c>
      <c r="S4249" s="136">
        <v>4.8000000000000001E-2</v>
      </c>
    </row>
    <row r="4250" spans="1:19" ht="11.25" thickBot="1" x14ac:dyDescent="0.2">
      <c r="A4250" s="112"/>
    </row>
    <row r="4251" spans="1:19" ht="11.25" thickBot="1" x14ac:dyDescent="0.2">
      <c r="A4251" s="138" t="s">
        <v>364</v>
      </c>
      <c r="B4251" s="112"/>
      <c r="C4251" s="137">
        <v>1.0489999999999999E-2</v>
      </c>
      <c r="D4251" s="134" t="s">
        <v>2684</v>
      </c>
      <c r="E4251" s="136">
        <v>5.0000000000000001E-3</v>
      </c>
      <c r="F4251" s="136">
        <v>3.0000000000000001E-3</v>
      </c>
      <c r="G4251" s="136">
        <v>3.0000000000000001E-3</v>
      </c>
      <c r="H4251" s="136">
        <v>1E-3</v>
      </c>
      <c r="I4251" s="136">
        <v>7.5999999999999998E-2</v>
      </c>
      <c r="J4251" s="136">
        <v>2.7E-2</v>
      </c>
      <c r="K4251" s="136">
        <v>5.0000000000000001E-3</v>
      </c>
      <c r="L4251" s="136">
        <v>1.0999999999999999E-2</v>
      </c>
      <c r="M4251" s="136">
        <v>0</v>
      </c>
      <c r="N4251" s="136">
        <v>3.0000000000000001E-3</v>
      </c>
      <c r="O4251" s="136">
        <v>7.0000000000000001E-3</v>
      </c>
      <c r="P4251" s="136">
        <v>1E-3</v>
      </c>
      <c r="Q4251" s="136">
        <v>2E-3</v>
      </c>
      <c r="R4251" s="136">
        <v>0</v>
      </c>
      <c r="S4251" s="136">
        <v>3.0000000000000001E-3</v>
      </c>
    </row>
    <row r="4252" spans="1:19" ht="11.25" thickBot="1" x14ac:dyDescent="0.2">
      <c r="A4252" s="112"/>
    </row>
    <row r="4253" spans="1:19" ht="11.25" thickBot="1" x14ac:dyDescent="0.2">
      <c r="A4253" s="139" t="s">
        <v>366</v>
      </c>
      <c r="B4253" s="112"/>
      <c r="C4253" s="140">
        <v>1.022</v>
      </c>
      <c r="D4253" s="134" t="s">
        <v>2685</v>
      </c>
      <c r="E4253" s="136">
        <v>0.78200000000000003</v>
      </c>
      <c r="F4253" s="136">
        <v>4.3179999999999996</v>
      </c>
      <c r="G4253" s="136">
        <v>125</v>
      </c>
      <c r="H4253" s="136">
        <v>0.308</v>
      </c>
      <c r="I4253" s="136">
        <v>0.35599999999999998</v>
      </c>
      <c r="J4253" s="136">
        <v>0.13</v>
      </c>
      <c r="K4253" s="136">
        <v>1.1679999999999999</v>
      </c>
      <c r="L4253" s="136">
        <v>1.268</v>
      </c>
      <c r="M4253" s="136">
        <v>0.45200000000000001</v>
      </c>
      <c r="N4253" s="136">
        <v>0.77</v>
      </c>
      <c r="O4253" s="136">
        <v>9.0850000000000009</v>
      </c>
      <c r="P4253" s="136">
        <v>4.4249999999999998</v>
      </c>
      <c r="Q4253" s="136">
        <v>3.593</v>
      </c>
      <c r="R4253" s="136">
        <v>1.6679999999999999</v>
      </c>
      <c r="S4253" s="136">
        <v>6.4909999999999997</v>
      </c>
    </row>
    <row r="4254" spans="1:19" ht="11.25" thickBot="1" x14ac:dyDescent="0.2">
      <c r="A4254" s="112"/>
    </row>
    <row r="4255" spans="1:19" ht="11.25" thickBot="1" x14ac:dyDescent="0.2">
      <c r="A4255" s="106" t="s">
        <v>357</v>
      </c>
      <c r="B4255" s="106" t="s">
        <v>358</v>
      </c>
      <c r="C4255" s="130" t="s">
        <v>51</v>
      </c>
      <c r="D4255" s="130" t="s">
        <v>52</v>
      </c>
      <c r="E4255" s="130" t="s">
        <v>53</v>
      </c>
      <c r="F4255" s="130" t="s">
        <v>54</v>
      </c>
      <c r="G4255" s="130" t="s">
        <v>55</v>
      </c>
      <c r="H4255" s="130" t="s">
        <v>56</v>
      </c>
      <c r="I4255" s="130" t="s">
        <v>57</v>
      </c>
      <c r="J4255" s="130" t="s">
        <v>58</v>
      </c>
      <c r="K4255" s="130" t="s">
        <v>59</v>
      </c>
      <c r="L4255" s="130" t="s">
        <v>60</v>
      </c>
      <c r="M4255" s="130" t="s">
        <v>61</v>
      </c>
      <c r="N4255" s="130" t="s">
        <v>62</v>
      </c>
      <c r="O4255" s="130" t="s">
        <v>63</v>
      </c>
      <c r="P4255" s="130" t="s">
        <v>64</v>
      </c>
      <c r="Q4255" s="131" t="s">
        <v>65</v>
      </c>
      <c r="R4255" s="131" t="s">
        <v>66</v>
      </c>
      <c r="S4255" s="130" t="s">
        <v>67</v>
      </c>
    </row>
    <row r="4256" spans="1:19" ht="11.25" thickBot="1" x14ac:dyDescent="0.2">
      <c r="A4256" s="112"/>
      <c r="B4256" s="112"/>
      <c r="C4256" s="130" t="s">
        <v>111</v>
      </c>
      <c r="D4256" s="130" t="s">
        <v>111</v>
      </c>
      <c r="E4256" s="130" t="s">
        <v>111</v>
      </c>
      <c r="F4256" s="130" t="s">
        <v>111</v>
      </c>
      <c r="G4256" s="130" t="s">
        <v>111</v>
      </c>
      <c r="H4256" s="130" t="s">
        <v>111</v>
      </c>
      <c r="I4256" s="130" t="s">
        <v>111</v>
      </c>
      <c r="J4256" s="130" t="s">
        <v>111</v>
      </c>
      <c r="K4256" s="130" t="s">
        <v>111</v>
      </c>
      <c r="L4256" s="130" t="s">
        <v>111</v>
      </c>
      <c r="M4256" s="130" t="s">
        <v>111</v>
      </c>
      <c r="N4256" s="130" t="s">
        <v>111</v>
      </c>
      <c r="O4256" s="130" t="s">
        <v>111</v>
      </c>
      <c r="P4256" s="130" t="s">
        <v>111</v>
      </c>
      <c r="Q4256" s="131" t="s">
        <v>111</v>
      </c>
      <c r="R4256" s="131" t="s">
        <v>111</v>
      </c>
      <c r="S4256" s="130" t="s">
        <v>111</v>
      </c>
    </row>
    <row r="4257" spans="1:19" ht="11.25" thickBot="1" x14ac:dyDescent="0.2">
      <c r="A4257" s="107">
        <v>1</v>
      </c>
      <c r="B4257" s="132">
        <v>0.61244212962962963</v>
      </c>
      <c r="C4257" s="108">
        <v>8.9999999999999993E-3</v>
      </c>
      <c r="D4257" s="108">
        <v>2.5999999999999999E-2</v>
      </c>
      <c r="E4257" s="108">
        <v>3.0000000000000001E-3</v>
      </c>
      <c r="F4257" s="108">
        <v>2.1999999999999999E-2</v>
      </c>
      <c r="G4257" s="108">
        <v>3.0000000000000001E-3</v>
      </c>
      <c r="H4257" s="108">
        <v>1E-3</v>
      </c>
      <c r="I4257" s="108">
        <v>8.6999999999999994E-2</v>
      </c>
      <c r="J4257" s="108">
        <v>0.309</v>
      </c>
      <c r="K4257" s="108">
        <v>0.32400000000000001</v>
      </c>
      <c r="L4257" s="108">
        <v>0</v>
      </c>
      <c r="M4257" s="108">
        <v>0</v>
      </c>
      <c r="N4257" s="108">
        <v>0.112</v>
      </c>
      <c r="O4257" s="108">
        <v>6.0000000000000001E-3</v>
      </c>
      <c r="P4257" s="108">
        <v>0.98</v>
      </c>
      <c r="Q4257" s="133">
        <v>0.94130999999999998</v>
      </c>
      <c r="R4257" s="134" t="s">
        <v>2686</v>
      </c>
      <c r="S4257" s="108">
        <v>0.14899999999999999</v>
      </c>
    </row>
    <row r="4258" spans="1:19" ht="11.25" thickBot="1" x14ac:dyDescent="0.2">
      <c r="A4258" s="112"/>
    </row>
    <row r="4259" spans="1:19" ht="11.25" thickBot="1" x14ac:dyDescent="0.2">
      <c r="A4259" s="107">
        <v>2</v>
      </c>
      <c r="B4259" s="132">
        <v>0.61261574074074077</v>
      </c>
      <c r="C4259" s="108">
        <v>0.01</v>
      </c>
      <c r="D4259" s="108">
        <v>2.5000000000000001E-2</v>
      </c>
      <c r="E4259" s="108">
        <v>3.0000000000000001E-3</v>
      </c>
      <c r="F4259" s="108">
        <v>2.1000000000000001E-2</v>
      </c>
      <c r="G4259" s="108">
        <v>3.0000000000000001E-3</v>
      </c>
      <c r="H4259" s="108">
        <v>1E-3</v>
      </c>
      <c r="I4259" s="108">
        <v>8.8999999999999996E-2</v>
      </c>
      <c r="J4259" s="108">
        <v>0.311</v>
      </c>
      <c r="K4259" s="108">
        <v>0.32300000000000001</v>
      </c>
      <c r="L4259" s="108">
        <v>0</v>
      </c>
      <c r="M4259" s="108">
        <v>1E-3</v>
      </c>
      <c r="N4259" s="108">
        <v>0.111</v>
      </c>
      <c r="O4259" s="108">
        <v>7.0000000000000001E-3</v>
      </c>
      <c r="P4259" s="108">
        <v>0.99199999999999999</v>
      </c>
      <c r="Q4259" s="133">
        <v>0.95701000000000003</v>
      </c>
      <c r="R4259" s="134" t="s">
        <v>2687</v>
      </c>
      <c r="S4259" s="108">
        <v>0.13700000000000001</v>
      </c>
    </row>
    <row r="4260" spans="1:19" ht="11.25" thickBot="1" x14ac:dyDescent="0.2">
      <c r="A4260" s="112"/>
    </row>
    <row r="4261" spans="1:19" ht="11.25" thickBot="1" x14ac:dyDescent="0.2">
      <c r="A4261" s="107">
        <v>3</v>
      </c>
      <c r="B4261" s="132">
        <v>0.61280092592592594</v>
      </c>
      <c r="C4261" s="108">
        <v>8.9999999999999993E-3</v>
      </c>
      <c r="D4261" s="108">
        <v>2.3E-2</v>
      </c>
      <c r="E4261" s="108">
        <v>3.0000000000000001E-3</v>
      </c>
      <c r="F4261" s="108">
        <v>2.1000000000000001E-2</v>
      </c>
      <c r="G4261" s="108">
        <v>3.0000000000000001E-3</v>
      </c>
      <c r="H4261" s="108">
        <v>1E-3</v>
      </c>
      <c r="I4261" s="108">
        <v>8.6999999999999994E-2</v>
      </c>
      <c r="J4261" s="108">
        <v>0.318</v>
      </c>
      <c r="K4261" s="108">
        <v>0.32600000000000001</v>
      </c>
      <c r="L4261" s="108">
        <v>0</v>
      </c>
      <c r="M4261" s="108">
        <v>0</v>
      </c>
      <c r="N4261" s="108">
        <v>0.115</v>
      </c>
      <c r="O4261" s="108">
        <v>8.0000000000000002E-3</v>
      </c>
      <c r="P4261" s="108">
        <v>0.98199999999999998</v>
      </c>
      <c r="Q4261" s="133">
        <v>0.96889999999999998</v>
      </c>
      <c r="R4261" s="134" t="s">
        <v>2688</v>
      </c>
      <c r="S4261" s="108">
        <v>0.14299999999999999</v>
      </c>
    </row>
    <row r="4262" spans="1:19" ht="11.25" thickBot="1" x14ac:dyDescent="0.2">
      <c r="A4262" s="112"/>
    </row>
    <row r="4263" spans="1:19" ht="11.25" thickBot="1" x14ac:dyDescent="0.2">
      <c r="A4263" s="135" t="s">
        <v>362</v>
      </c>
      <c r="B4263" s="112"/>
      <c r="C4263" s="136">
        <v>8.9999999999999993E-3</v>
      </c>
      <c r="D4263" s="136">
        <v>2.5000000000000001E-2</v>
      </c>
      <c r="E4263" s="136">
        <v>3.0000000000000001E-3</v>
      </c>
      <c r="F4263" s="136">
        <v>2.1000000000000001E-2</v>
      </c>
      <c r="G4263" s="136">
        <v>3.0000000000000001E-3</v>
      </c>
      <c r="H4263" s="136">
        <v>1E-3</v>
      </c>
      <c r="I4263" s="136">
        <v>8.7999999999999995E-2</v>
      </c>
      <c r="J4263" s="136">
        <v>0.313</v>
      </c>
      <c r="K4263" s="136">
        <v>0.32500000000000001</v>
      </c>
      <c r="L4263" s="136">
        <v>0</v>
      </c>
      <c r="M4263" s="136">
        <v>0</v>
      </c>
      <c r="N4263" s="136">
        <v>0.113</v>
      </c>
      <c r="O4263" s="136">
        <v>7.0000000000000001E-3</v>
      </c>
      <c r="P4263" s="136">
        <v>0.98499999999999999</v>
      </c>
      <c r="Q4263" s="137">
        <v>0.95574000000000003</v>
      </c>
      <c r="R4263" s="134" t="s">
        <v>2689</v>
      </c>
      <c r="S4263" s="136">
        <v>0.14299999999999999</v>
      </c>
    </row>
    <row r="4264" spans="1:19" ht="11.25" thickBot="1" x14ac:dyDescent="0.2">
      <c r="A4264" s="112"/>
    </row>
    <row r="4265" spans="1:19" ht="11.25" thickBot="1" x14ac:dyDescent="0.2">
      <c r="A4265" s="138" t="s">
        <v>364</v>
      </c>
      <c r="B4265" s="112"/>
      <c r="C4265" s="136">
        <v>0</v>
      </c>
      <c r="D4265" s="136">
        <v>1E-3</v>
      </c>
      <c r="E4265" s="136">
        <v>0</v>
      </c>
      <c r="F4265" s="136">
        <v>1E-3</v>
      </c>
      <c r="G4265" s="136">
        <v>0</v>
      </c>
      <c r="H4265" s="136">
        <v>0</v>
      </c>
      <c r="I4265" s="136">
        <v>1E-3</v>
      </c>
      <c r="J4265" s="136">
        <v>5.0000000000000001E-3</v>
      </c>
      <c r="K4265" s="136">
        <v>1E-3</v>
      </c>
      <c r="L4265" s="136">
        <v>0</v>
      </c>
      <c r="M4265" s="136">
        <v>0</v>
      </c>
      <c r="N4265" s="136">
        <v>2E-3</v>
      </c>
      <c r="O4265" s="136">
        <v>1E-3</v>
      </c>
      <c r="P4265" s="136">
        <v>6.0000000000000001E-3</v>
      </c>
      <c r="Q4265" s="137">
        <v>1.384E-2</v>
      </c>
      <c r="R4265" s="134" t="s">
        <v>2690</v>
      </c>
      <c r="S4265" s="136">
        <v>6.0000000000000001E-3</v>
      </c>
    </row>
    <row r="4266" spans="1:19" ht="11.25" thickBot="1" x14ac:dyDescent="0.2">
      <c r="A4266" s="112"/>
    </row>
    <row r="4267" spans="1:19" ht="11.25" thickBot="1" x14ac:dyDescent="0.2">
      <c r="A4267" s="139" t="s">
        <v>366</v>
      </c>
      <c r="B4267" s="112"/>
      <c r="C4267" s="136">
        <v>4.4740000000000002</v>
      </c>
      <c r="D4267" s="136">
        <v>5.891</v>
      </c>
      <c r="E4267" s="136">
        <v>5.7069999999999999</v>
      </c>
      <c r="F4267" s="136">
        <v>4.5510000000000002</v>
      </c>
      <c r="G4267" s="136">
        <v>10.53</v>
      </c>
      <c r="H4267" s="136">
        <v>6.6120000000000001</v>
      </c>
      <c r="I4267" s="136">
        <v>1.0640000000000001</v>
      </c>
      <c r="J4267" s="136">
        <v>1.6180000000000001</v>
      </c>
      <c r="K4267" s="136">
        <v>0.45300000000000001</v>
      </c>
      <c r="L4267" s="136">
        <v>21.51</v>
      </c>
      <c r="M4267" s="136">
        <v>76.52</v>
      </c>
      <c r="N4267" s="136">
        <v>2.09</v>
      </c>
      <c r="O4267" s="136">
        <v>10.64</v>
      </c>
      <c r="P4267" s="136">
        <v>0.63700000000000001</v>
      </c>
      <c r="Q4267" s="140">
        <v>1.448</v>
      </c>
      <c r="R4267" s="134" t="s">
        <v>2591</v>
      </c>
      <c r="S4267" s="136">
        <v>4.3029999999999999</v>
      </c>
    </row>
    <row r="4268" spans="1:19" ht="11.25" thickBot="1" x14ac:dyDescent="0.2">
      <c r="A4268" s="112"/>
    </row>
    <row r="4269" spans="1:19" ht="11.25" thickBot="1" x14ac:dyDescent="0.2">
      <c r="A4269" s="106" t="s">
        <v>357</v>
      </c>
      <c r="B4269" s="106" t="s">
        <v>358</v>
      </c>
      <c r="C4269" s="130" t="s">
        <v>68</v>
      </c>
    </row>
    <row r="4270" spans="1:19" ht="11.25" thickBot="1" x14ac:dyDescent="0.2">
      <c r="A4270" s="112"/>
      <c r="B4270" s="112"/>
      <c r="C4270" s="130" t="s">
        <v>111</v>
      </c>
    </row>
    <row r="4271" spans="1:19" ht="11.25" thickBot="1" x14ac:dyDescent="0.2">
      <c r="A4271" s="107">
        <v>1</v>
      </c>
      <c r="B4271" s="132">
        <v>0.61244212962962963</v>
      </c>
      <c r="C4271" s="108">
        <v>2.1000000000000001E-2</v>
      </c>
    </row>
    <row r="4272" spans="1:19" ht="11.25" thickBot="1" x14ac:dyDescent="0.2">
      <c r="A4272" s="112"/>
    </row>
    <row r="4273" spans="1:19" ht="11.25" thickBot="1" x14ac:dyDescent="0.2">
      <c r="A4273" s="107">
        <v>2</v>
      </c>
      <c r="B4273" s="132">
        <v>0.61261574074074077</v>
      </c>
      <c r="C4273" s="108">
        <v>2.1999999999999999E-2</v>
      </c>
    </row>
    <row r="4274" spans="1:19" ht="11.25" thickBot="1" x14ac:dyDescent="0.2">
      <c r="A4274" s="112"/>
    </row>
    <row r="4275" spans="1:19" ht="11.25" thickBot="1" x14ac:dyDescent="0.2">
      <c r="A4275" s="107">
        <v>3</v>
      </c>
      <c r="B4275" s="132">
        <v>0.61280092592592594</v>
      </c>
      <c r="C4275" s="108">
        <v>0.02</v>
      </c>
    </row>
    <row r="4276" spans="1:19" ht="11.25" thickBot="1" x14ac:dyDescent="0.2">
      <c r="A4276" s="112"/>
    </row>
    <row r="4277" spans="1:19" ht="11.25" thickBot="1" x14ac:dyDescent="0.2">
      <c r="A4277" s="135" t="s">
        <v>362</v>
      </c>
      <c r="B4277" s="112"/>
      <c r="C4277" s="136">
        <v>2.1000000000000001E-2</v>
      </c>
    </row>
    <row r="4278" spans="1:19" ht="11.25" thickBot="1" x14ac:dyDescent="0.2">
      <c r="A4278" s="112"/>
    </row>
    <row r="4279" spans="1:19" ht="11.25" thickBot="1" x14ac:dyDescent="0.2">
      <c r="A4279" s="138" t="s">
        <v>364</v>
      </c>
      <c r="B4279" s="112"/>
      <c r="C4279" s="136">
        <v>1E-3</v>
      </c>
    </row>
    <row r="4280" spans="1:19" ht="11.25" thickBot="1" x14ac:dyDescent="0.2">
      <c r="A4280" s="112"/>
    </row>
    <row r="4281" spans="1:19" ht="11.25" thickBot="1" x14ac:dyDescent="0.2">
      <c r="A4281" s="139" t="s">
        <v>366</v>
      </c>
      <c r="B4281" s="112"/>
      <c r="C4281" s="136">
        <v>3.5310000000000001</v>
      </c>
    </row>
    <row r="4282" spans="1:19" ht="10.5" x14ac:dyDescent="0.15">
      <c r="A4282" s="112"/>
    </row>
    <row r="4283" spans="1:19" x14ac:dyDescent="0.15">
      <c r="A4283" s="129"/>
      <c r="B4283" s="86" t="s">
        <v>2691</v>
      </c>
    </row>
    <row r="4284" spans="1:19" ht="9.75" thickBot="1" x14ac:dyDescent="0.2">
      <c r="A4284" s="81" t="s">
        <v>356</v>
      </c>
    </row>
    <row r="4285" spans="1:19" ht="11.25" thickBot="1" x14ac:dyDescent="0.2">
      <c r="A4285" s="106" t="s">
        <v>357</v>
      </c>
      <c r="B4285" s="106" t="s">
        <v>358</v>
      </c>
      <c r="C4285" s="130" t="s">
        <v>0</v>
      </c>
      <c r="D4285" s="130" t="s">
        <v>1</v>
      </c>
      <c r="E4285" s="130" t="s">
        <v>2</v>
      </c>
      <c r="F4285" s="130" t="s">
        <v>3</v>
      </c>
      <c r="G4285" s="130" t="s">
        <v>4</v>
      </c>
      <c r="H4285" s="130" t="s">
        <v>5</v>
      </c>
      <c r="I4285" s="131" t="s">
        <v>6</v>
      </c>
      <c r="J4285" s="131" t="s">
        <v>7</v>
      </c>
      <c r="K4285" s="130" t="s">
        <v>8</v>
      </c>
      <c r="L4285" s="130" t="s">
        <v>9</v>
      </c>
      <c r="M4285" s="130" t="s">
        <v>10</v>
      </c>
      <c r="N4285" s="130" t="s">
        <v>11</v>
      </c>
      <c r="O4285" s="130" t="s">
        <v>12</v>
      </c>
      <c r="P4285" s="130" t="s">
        <v>13</v>
      </c>
      <c r="Q4285" s="130" t="s">
        <v>14</v>
      </c>
      <c r="R4285" s="130" t="s">
        <v>15</v>
      </c>
      <c r="S4285" s="130" t="s">
        <v>16</v>
      </c>
    </row>
    <row r="4286" spans="1:19" ht="11.25" thickBot="1" x14ac:dyDescent="0.2">
      <c r="A4286" s="112"/>
      <c r="B4286" s="112"/>
      <c r="C4286" s="130" t="s">
        <v>111</v>
      </c>
      <c r="D4286" s="130" t="s">
        <v>111</v>
      </c>
      <c r="E4286" s="130" t="s">
        <v>111</v>
      </c>
      <c r="F4286" s="130" t="s">
        <v>111</v>
      </c>
      <c r="G4286" s="130" t="s">
        <v>111</v>
      </c>
      <c r="H4286" s="130" t="s">
        <v>111</v>
      </c>
      <c r="I4286" s="131" t="s">
        <v>111</v>
      </c>
      <c r="J4286" s="131" t="s">
        <v>111</v>
      </c>
      <c r="K4286" s="130" t="s">
        <v>111</v>
      </c>
      <c r="L4286" s="130" t="s">
        <v>111</v>
      </c>
      <c r="M4286" s="130" t="s">
        <v>111</v>
      </c>
      <c r="N4286" s="130" t="s">
        <v>111</v>
      </c>
      <c r="O4286" s="130" t="s">
        <v>111</v>
      </c>
      <c r="P4286" s="130" t="s">
        <v>111</v>
      </c>
      <c r="Q4286" s="130" t="s">
        <v>111</v>
      </c>
      <c r="R4286" s="130" t="s">
        <v>111</v>
      </c>
      <c r="S4286" s="130" t="s">
        <v>111</v>
      </c>
    </row>
    <row r="4287" spans="1:19" ht="11.25" thickBot="1" x14ac:dyDescent="0.2">
      <c r="A4287" s="107">
        <v>1</v>
      </c>
      <c r="B4287" s="132">
        <v>0.6175694444444445</v>
      </c>
      <c r="C4287" s="141" t="s">
        <v>2692</v>
      </c>
      <c r="D4287" s="141" t="s">
        <v>2693</v>
      </c>
      <c r="E4287" s="141" t="s">
        <v>2694</v>
      </c>
      <c r="F4287" s="108">
        <v>2219</v>
      </c>
      <c r="G4287" s="141" t="s">
        <v>2695</v>
      </c>
      <c r="H4287" s="141" t="s">
        <v>2696</v>
      </c>
      <c r="I4287" s="133">
        <v>1.08304</v>
      </c>
      <c r="J4287" s="134" t="s">
        <v>2697</v>
      </c>
      <c r="K4287" s="141" t="s">
        <v>1684</v>
      </c>
      <c r="L4287" s="108">
        <v>1.0029999999999999</v>
      </c>
      <c r="M4287" s="108">
        <v>1.4810000000000001</v>
      </c>
      <c r="N4287" s="108">
        <v>3.0590000000000002</v>
      </c>
      <c r="O4287" s="141" t="s">
        <v>2698</v>
      </c>
      <c r="P4287" s="108">
        <v>668.2</v>
      </c>
      <c r="Q4287" s="108">
        <v>0.48899999999999999</v>
      </c>
      <c r="R4287" s="108">
        <v>6.6660000000000004</v>
      </c>
      <c r="S4287" s="108">
        <v>22.74</v>
      </c>
    </row>
    <row r="4288" spans="1:19" ht="11.25" thickBot="1" x14ac:dyDescent="0.2">
      <c r="A4288" s="112"/>
    </row>
    <row r="4289" spans="1:19" ht="11.25" thickBot="1" x14ac:dyDescent="0.2">
      <c r="A4289" s="107">
        <v>2</v>
      </c>
      <c r="B4289" s="132">
        <v>0.61775462962962957</v>
      </c>
      <c r="C4289" s="141" t="s">
        <v>2699</v>
      </c>
      <c r="D4289" s="141" t="s">
        <v>2700</v>
      </c>
      <c r="E4289" s="141" t="s">
        <v>2701</v>
      </c>
      <c r="F4289" s="108">
        <v>2243</v>
      </c>
      <c r="G4289" s="141" t="s">
        <v>2702</v>
      </c>
      <c r="H4289" s="141" t="s">
        <v>2703</v>
      </c>
      <c r="I4289" s="133">
        <v>1.11496</v>
      </c>
      <c r="J4289" s="134" t="s">
        <v>2704</v>
      </c>
      <c r="K4289" s="141" t="s">
        <v>1684</v>
      </c>
      <c r="L4289" s="108">
        <v>1.095</v>
      </c>
      <c r="M4289" s="108">
        <v>1.522</v>
      </c>
      <c r="N4289" s="108">
        <v>3.11</v>
      </c>
      <c r="O4289" s="141" t="s">
        <v>2705</v>
      </c>
      <c r="P4289" s="108">
        <v>657.2</v>
      </c>
      <c r="Q4289" s="108">
        <v>0.48199999999999998</v>
      </c>
      <c r="R4289" s="108">
        <v>6.6230000000000002</v>
      </c>
      <c r="S4289" s="108">
        <v>22.51</v>
      </c>
    </row>
    <row r="4290" spans="1:19" ht="11.25" thickBot="1" x14ac:dyDescent="0.2">
      <c r="A4290" s="112"/>
    </row>
    <row r="4291" spans="1:19" ht="11.25" thickBot="1" x14ac:dyDescent="0.2">
      <c r="A4291" s="107">
        <v>3</v>
      </c>
      <c r="B4291" s="132">
        <v>0.61792824074074071</v>
      </c>
      <c r="C4291" s="141" t="s">
        <v>2706</v>
      </c>
      <c r="D4291" s="141" t="s">
        <v>2707</v>
      </c>
      <c r="E4291" s="141" t="s">
        <v>2708</v>
      </c>
      <c r="F4291" s="108">
        <v>2241</v>
      </c>
      <c r="G4291" s="141" t="s">
        <v>2709</v>
      </c>
      <c r="H4291" s="141" t="s">
        <v>2710</v>
      </c>
      <c r="I4291" s="133">
        <v>1.12581</v>
      </c>
      <c r="J4291" s="134" t="s">
        <v>2711</v>
      </c>
      <c r="K4291" s="141" t="s">
        <v>2712</v>
      </c>
      <c r="L4291" s="108">
        <v>0.97099999999999997</v>
      </c>
      <c r="M4291" s="108">
        <v>1.528</v>
      </c>
      <c r="N4291" s="108">
        <v>3.1219999999999999</v>
      </c>
      <c r="O4291" s="141" t="s">
        <v>2713</v>
      </c>
      <c r="P4291" s="108">
        <v>652.5</v>
      </c>
      <c r="Q4291" s="108">
        <v>0.47699999999999998</v>
      </c>
      <c r="R4291" s="108">
        <v>6.7080000000000002</v>
      </c>
      <c r="S4291" s="108">
        <v>22.68</v>
      </c>
    </row>
    <row r="4292" spans="1:19" ht="11.25" thickBot="1" x14ac:dyDescent="0.2">
      <c r="A4292" s="112"/>
    </row>
    <row r="4293" spans="1:19" ht="11.25" thickBot="1" x14ac:dyDescent="0.2">
      <c r="A4293" s="135" t="s">
        <v>362</v>
      </c>
      <c r="B4293" s="112"/>
      <c r="C4293" s="141" t="s">
        <v>2714</v>
      </c>
      <c r="D4293" s="141" t="s">
        <v>2715</v>
      </c>
      <c r="E4293" s="141" t="s">
        <v>2716</v>
      </c>
      <c r="F4293" s="136">
        <v>2234</v>
      </c>
      <c r="G4293" s="141" t="s">
        <v>2717</v>
      </c>
      <c r="H4293" s="141" t="s">
        <v>2718</v>
      </c>
      <c r="I4293" s="137">
        <v>1.1079399999999999</v>
      </c>
      <c r="J4293" s="134" t="s">
        <v>2719</v>
      </c>
      <c r="K4293" s="141" t="s">
        <v>2720</v>
      </c>
      <c r="L4293" s="136">
        <v>1.0229999999999999</v>
      </c>
      <c r="M4293" s="136">
        <v>1.51</v>
      </c>
      <c r="N4293" s="136">
        <v>3.097</v>
      </c>
      <c r="O4293" s="141" t="s">
        <v>2721</v>
      </c>
      <c r="P4293" s="136">
        <v>659.3</v>
      </c>
      <c r="Q4293" s="136">
        <v>0.48299999999999998</v>
      </c>
      <c r="R4293" s="136">
        <v>6.6660000000000004</v>
      </c>
      <c r="S4293" s="136">
        <v>22.64</v>
      </c>
    </row>
    <row r="4294" spans="1:19" ht="11.25" thickBot="1" x14ac:dyDescent="0.2">
      <c r="A4294" s="112"/>
    </row>
    <row r="4295" spans="1:19" ht="11.25" thickBot="1" x14ac:dyDescent="0.2">
      <c r="A4295" s="138" t="s">
        <v>364</v>
      </c>
      <c r="B4295" s="112"/>
      <c r="C4295" s="141" t="s">
        <v>2722</v>
      </c>
      <c r="D4295" s="141" t="s">
        <v>2723</v>
      </c>
      <c r="E4295" s="141" t="s">
        <v>2724</v>
      </c>
      <c r="F4295" s="136">
        <v>13.63</v>
      </c>
      <c r="G4295" s="141" t="s">
        <v>2725</v>
      </c>
      <c r="H4295" s="141" t="s">
        <v>2726</v>
      </c>
      <c r="I4295" s="137">
        <v>2.223E-2</v>
      </c>
      <c r="J4295" s="134" t="s">
        <v>2727</v>
      </c>
      <c r="K4295" s="141" t="s">
        <v>2728</v>
      </c>
      <c r="L4295" s="136">
        <v>6.4000000000000001E-2</v>
      </c>
      <c r="M4295" s="136">
        <v>2.5000000000000001E-2</v>
      </c>
      <c r="N4295" s="136">
        <v>3.3000000000000002E-2</v>
      </c>
      <c r="O4295" s="141" t="s">
        <v>2729</v>
      </c>
      <c r="P4295" s="136">
        <v>8.0220000000000002</v>
      </c>
      <c r="Q4295" s="136">
        <v>6.0000000000000001E-3</v>
      </c>
      <c r="R4295" s="136">
        <v>4.2000000000000003E-2</v>
      </c>
      <c r="S4295" s="136">
        <v>0.12</v>
      </c>
    </row>
    <row r="4296" spans="1:19" ht="11.25" thickBot="1" x14ac:dyDescent="0.2">
      <c r="A4296" s="112"/>
    </row>
    <row r="4297" spans="1:19" ht="11.25" thickBot="1" x14ac:dyDescent="0.2">
      <c r="A4297" s="139" t="s">
        <v>366</v>
      </c>
      <c r="B4297" s="112"/>
      <c r="C4297" s="141" t="s">
        <v>2730</v>
      </c>
      <c r="D4297" s="141" t="s">
        <v>2731</v>
      </c>
      <c r="E4297" s="141" t="s">
        <v>2732</v>
      </c>
      <c r="F4297" s="136">
        <v>0.61</v>
      </c>
      <c r="G4297" s="141" t="s">
        <v>2733</v>
      </c>
      <c r="H4297" s="141" t="s">
        <v>2734</v>
      </c>
      <c r="I4297" s="140">
        <v>2.0070000000000001</v>
      </c>
      <c r="J4297" s="134" t="s">
        <v>2735</v>
      </c>
      <c r="K4297" s="141" t="s">
        <v>2736</v>
      </c>
      <c r="L4297" s="136">
        <v>6.2789999999999999</v>
      </c>
      <c r="M4297" s="136">
        <v>1.6819999999999999</v>
      </c>
      <c r="N4297" s="136">
        <v>1.077</v>
      </c>
      <c r="O4297" s="141" t="s">
        <v>526</v>
      </c>
      <c r="P4297" s="136">
        <v>1.2170000000000001</v>
      </c>
      <c r="Q4297" s="136">
        <v>1.244</v>
      </c>
      <c r="R4297" s="136">
        <v>0.63600000000000001</v>
      </c>
      <c r="S4297" s="136">
        <v>0.52800000000000002</v>
      </c>
    </row>
    <row r="4298" spans="1:19" ht="11.25" thickBot="1" x14ac:dyDescent="0.2">
      <c r="A4298" s="112"/>
    </row>
    <row r="4299" spans="1:19" ht="11.25" thickBot="1" x14ac:dyDescent="0.2">
      <c r="A4299" s="106" t="s">
        <v>357</v>
      </c>
      <c r="B4299" s="106" t="s">
        <v>358</v>
      </c>
      <c r="C4299" s="130" t="s">
        <v>17</v>
      </c>
      <c r="D4299" s="130" t="s">
        <v>18</v>
      </c>
      <c r="E4299" s="131" t="s">
        <v>19</v>
      </c>
      <c r="F4299" s="131" t="s">
        <v>20</v>
      </c>
      <c r="G4299" s="130" t="s">
        <v>21</v>
      </c>
      <c r="H4299" s="130" t="s">
        <v>22</v>
      </c>
      <c r="I4299" s="130" t="s">
        <v>23</v>
      </c>
      <c r="J4299" s="130" t="s">
        <v>24</v>
      </c>
      <c r="K4299" s="131" t="s">
        <v>25</v>
      </c>
      <c r="L4299" s="131" t="s">
        <v>26</v>
      </c>
      <c r="M4299" s="130" t="s">
        <v>27</v>
      </c>
      <c r="N4299" s="130" t="s">
        <v>28</v>
      </c>
      <c r="O4299" s="130" t="s">
        <v>29</v>
      </c>
      <c r="P4299" s="130" t="s">
        <v>30</v>
      </c>
      <c r="Q4299" s="130" t="s">
        <v>31</v>
      </c>
      <c r="R4299" s="130" t="s">
        <v>32</v>
      </c>
      <c r="S4299" s="130" t="s">
        <v>33</v>
      </c>
    </row>
    <row r="4300" spans="1:19" ht="11.25" thickBot="1" x14ac:dyDescent="0.2">
      <c r="A4300" s="112"/>
      <c r="B4300" s="112"/>
      <c r="C4300" s="130" t="s">
        <v>111</v>
      </c>
      <c r="D4300" s="130" t="s">
        <v>111</v>
      </c>
      <c r="E4300" s="131" t="s">
        <v>111</v>
      </c>
      <c r="F4300" s="131" t="s">
        <v>111</v>
      </c>
      <c r="G4300" s="130" t="s">
        <v>111</v>
      </c>
      <c r="H4300" s="130" t="s">
        <v>111</v>
      </c>
      <c r="I4300" s="130" t="s">
        <v>111</v>
      </c>
      <c r="J4300" s="130" t="s">
        <v>111</v>
      </c>
      <c r="K4300" s="131" t="s">
        <v>111</v>
      </c>
      <c r="L4300" s="131" t="s">
        <v>111</v>
      </c>
      <c r="M4300" s="130" t="s">
        <v>111</v>
      </c>
      <c r="N4300" s="130" t="s">
        <v>111</v>
      </c>
      <c r="O4300" s="130" t="s">
        <v>111</v>
      </c>
      <c r="P4300" s="130" t="s">
        <v>111</v>
      </c>
      <c r="Q4300" s="130" t="s">
        <v>111</v>
      </c>
      <c r="R4300" s="130" t="s">
        <v>111</v>
      </c>
      <c r="S4300" s="130" t="s">
        <v>111</v>
      </c>
    </row>
    <row r="4301" spans="1:19" ht="11.25" thickBot="1" x14ac:dyDescent="0.2">
      <c r="A4301" s="107">
        <v>1</v>
      </c>
      <c r="B4301" s="132">
        <v>0.6175694444444445</v>
      </c>
      <c r="C4301" s="108">
        <v>14.34</v>
      </c>
      <c r="D4301" s="108">
        <v>0.40899999999999997</v>
      </c>
      <c r="E4301" s="133">
        <v>1.0133799999999999</v>
      </c>
      <c r="F4301" s="133">
        <v>0.95611000000000002</v>
      </c>
      <c r="G4301" s="108">
        <v>0.14199999999999999</v>
      </c>
      <c r="H4301" s="108">
        <v>9.093</v>
      </c>
      <c r="I4301" s="108">
        <v>23.73</v>
      </c>
      <c r="J4301" s="141" t="s">
        <v>2737</v>
      </c>
      <c r="K4301" s="133">
        <v>1.0716300000000001</v>
      </c>
      <c r="L4301" s="134" t="s">
        <v>2738</v>
      </c>
      <c r="M4301" s="108">
        <v>6.0999999999999999E-2</v>
      </c>
      <c r="N4301" s="108">
        <v>0.42899999999999999</v>
      </c>
      <c r="O4301" s="108">
        <v>0</v>
      </c>
      <c r="P4301" s="108">
        <v>2E-3</v>
      </c>
      <c r="Q4301" s="108">
        <v>0.03</v>
      </c>
      <c r="R4301" s="108">
        <v>0.23799999999999999</v>
      </c>
      <c r="S4301" s="108">
        <v>7.3999999999999996E-2</v>
      </c>
    </row>
    <row r="4302" spans="1:19" ht="11.25" thickBot="1" x14ac:dyDescent="0.2">
      <c r="A4302" s="112"/>
    </row>
    <row r="4303" spans="1:19" ht="11.25" thickBot="1" x14ac:dyDescent="0.2">
      <c r="A4303" s="107">
        <v>2</v>
      </c>
      <c r="B4303" s="132">
        <v>0.61775462962962957</v>
      </c>
      <c r="C4303" s="108">
        <v>14.32</v>
      </c>
      <c r="D4303" s="108">
        <v>0.42</v>
      </c>
      <c r="E4303" s="133">
        <v>1.0352699999999999</v>
      </c>
      <c r="F4303" s="133">
        <v>0.97148000000000001</v>
      </c>
      <c r="G4303" s="108">
        <v>0.27400000000000002</v>
      </c>
      <c r="H4303" s="108">
        <v>5.6660000000000004</v>
      </c>
      <c r="I4303" s="108">
        <v>24.05</v>
      </c>
      <c r="J4303" s="141" t="s">
        <v>2739</v>
      </c>
      <c r="K4303" s="133">
        <v>1.0918699999999999</v>
      </c>
      <c r="L4303" s="134" t="s">
        <v>2740</v>
      </c>
      <c r="M4303" s="108">
        <v>6.3E-2</v>
      </c>
      <c r="N4303" s="108">
        <v>0.42099999999999999</v>
      </c>
      <c r="O4303" s="108">
        <v>1E-3</v>
      </c>
      <c r="P4303" s="108">
        <v>2E-3</v>
      </c>
      <c r="Q4303" s="108">
        <v>0.03</v>
      </c>
      <c r="R4303" s="108">
        <v>0.248</v>
      </c>
      <c r="S4303" s="108">
        <v>6.5000000000000002E-2</v>
      </c>
    </row>
    <row r="4304" spans="1:19" ht="11.25" thickBot="1" x14ac:dyDescent="0.2">
      <c r="A4304" s="112"/>
    </row>
    <row r="4305" spans="1:19" ht="11.25" thickBot="1" x14ac:dyDescent="0.2">
      <c r="A4305" s="107">
        <v>3</v>
      </c>
      <c r="B4305" s="132">
        <v>0.61792824074074071</v>
      </c>
      <c r="C4305" s="108">
        <v>14.3</v>
      </c>
      <c r="D4305" s="108">
        <v>0.41299999999999998</v>
      </c>
      <c r="E4305" s="133">
        <v>1.02677</v>
      </c>
      <c r="F4305" s="133">
        <v>0.97765999999999997</v>
      </c>
      <c r="G4305" s="108">
        <v>0.16700000000000001</v>
      </c>
      <c r="H4305" s="108">
        <v>8.9640000000000004</v>
      </c>
      <c r="I4305" s="108">
        <v>24.12</v>
      </c>
      <c r="J4305" s="141" t="s">
        <v>2739</v>
      </c>
      <c r="K4305" s="133">
        <v>1.09266</v>
      </c>
      <c r="L4305" s="134" t="s">
        <v>2741</v>
      </c>
      <c r="M4305" s="108">
        <v>6.4000000000000001E-2</v>
      </c>
      <c r="N4305" s="108">
        <v>0.41899999999999998</v>
      </c>
      <c r="O4305" s="108">
        <v>0</v>
      </c>
      <c r="P4305" s="108">
        <v>2E-3</v>
      </c>
      <c r="Q4305" s="108">
        <v>0.03</v>
      </c>
      <c r="R4305" s="108">
        <v>0.222</v>
      </c>
      <c r="S4305" s="108">
        <v>6.3E-2</v>
      </c>
    </row>
    <row r="4306" spans="1:19" ht="11.25" thickBot="1" x14ac:dyDescent="0.2">
      <c r="A4306" s="112"/>
    </row>
    <row r="4307" spans="1:19" ht="11.25" thickBot="1" x14ac:dyDescent="0.2">
      <c r="A4307" s="135" t="s">
        <v>362</v>
      </c>
      <c r="B4307" s="112"/>
      <c r="C4307" s="136">
        <v>14.32</v>
      </c>
      <c r="D4307" s="136">
        <v>0.41399999999999998</v>
      </c>
      <c r="E4307" s="137">
        <v>1.0251399999999999</v>
      </c>
      <c r="F4307" s="137">
        <v>0.96841999999999995</v>
      </c>
      <c r="G4307" s="136">
        <v>0.19400000000000001</v>
      </c>
      <c r="H4307" s="136">
        <v>7.9080000000000004</v>
      </c>
      <c r="I4307" s="136">
        <v>23.97</v>
      </c>
      <c r="J4307" s="141" t="s">
        <v>2742</v>
      </c>
      <c r="K4307" s="137">
        <v>1.0853900000000001</v>
      </c>
      <c r="L4307" s="134" t="s">
        <v>2743</v>
      </c>
      <c r="M4307" s="136">
        <v>6.3E-2</v>
      </c>
      <c r="N4307" s="136">
        <v>0.42299999999999999</v>
      </c>
      <c r="O4307" s="136">
        <v>1E-3</v>
      </c>
      <c r="P4307" s="136">
        <v>2E-3</v>
      </c>
      <c r="Q4307" s="136">
        <v>0.03</v>
      </c>
      <c r="R4307" s="136">
        <v>0.23599999999999999</v>
      </c>
      <c r="S4307" s="136">
        <v>6.7000000000000004E-2</v>
      </c>
    </row>
    <row r="4308" spans="1:19" ht="11.25" thickBot="1" x14ac:dyDescent="0.2">
      <c r="A4308" s="112"/>
    </row>
    <row r="4309" spans="1:19" ht="11.25" thickBot="1" x14ac:dyDescent="0.2">
      <c r="A4309" s="138" t="s">
        <v>364</v>
      </c>
      <c r="B4309" s="112"/>
      <c r="C4309" s="136">
        <v>2.1000000000000001E-2</v>
      </c>
      <c r="D4309" s="136">
        <v>6.0000000000000001E-3</v>
      </c>
      <c r="E4309" s="137">
        <v>1.1039999999999999E-2</v>
      </c>
      <c r="F4309" s="137">
        <v>1.11E-2</v>
      </c>
      <c r="G4309" s="136">
        <v>7.0000000000000007E-2</v>
      </c>
      <c r="H4309" s="136">
        <v>1.9419999999999999</v>
      </c>
      <c r="I4309" s="136">
        <v>0.20699999999999999</v>
      </c>
      <c r="J4309" s="141" t="s">
        <v>2593</v>
      </c>
      <c r="K4309" s="137">
        <v>1.192E-2</v>
      </c>
      <c r="L4309" s="134" t="s">
        <v>2744</v>
      </c>
      <c r="M4309" s="136">
        <v>2E-3</v>
      </c>
      <c r="N4309" s="136">
        <v>5.0000000000000001E-3</v>
      </c>
      <c r="O4309" s="136">
        <v>0</v>
      </c>
      <c r="P4309" s="136">
        <v>0</v>
      </c>
      <c r="Q4309" s="136">
        <v>0</v>
      </c>
      <c r="R4309" s="136">
        <v>1.2999999999999999E-2</v>
      </c>
      <c r="S4309" s="136">
        <v>6.0000000000000001E-3</v>
      </c>
    </row>
    <row r="4310" spans="1:19" ht="11.25" thickBot="1" x14ac:dyDescent="0.2">
      <c r="A4310" s="112"/>
    </row>
    <row r="4311" spans="1:19" ht="11.25" thickBot="1" x14ac:dyDescent="0.2">
      <c r="A4311" s="139" t="s">
        <v>366</v>
      </c>
      <c r="B4311" s="112"/>
      <c r="C4311" s="136">
        <v>0.14399999999999999</v>
      </c>
      <c r="D4311" s="136">
        <v>1.3520000000000001</v>
      </c>
      <c r="E4311" s="140">
        <v>1.0760000000000001</v>
      </c>
      <c r="F4311" s="140">
        <v>1.1459999999999999</v>
      </c>
      <c r="G4311" s="136">
        <v>36.01</v>
      </c>
      <c r="H4311" s="136">
        <v>24.56</v>
      </c>
      <c r="I4311" s="136">
        <v>0.86299999999999999</v>
      </c>
      <c r="J4311" s="141" t="s">
        <v>2745</v>
      </c>
      <c r="K4311" s="140">
        <v>1.0980000000000001</v>
      </c>
      <c r="L4311" s="134" t="s">
        <v>1080</v>
      </c>
      <c r="M4311" s="136">
        <v>2.653</v>
      </c>
      <c r="N4311" s="136">
        <v>1.248</v>
      </c>
      <c r="O4311" s="136">
        <v>53.78</v>
      </c>
      <c r="P4311" s="136">
        <v>11.21</v>
      </c>
      <c r="Q4311" s="136">
        <v>0.89500000000000002</v>
      </c>
      <c r="R4311" s="136">
        <v>5.5270000000000001</v>
      </c>
      <c r="S4311" s="136">
        <v>8.4190000000000005</v>
      </c>
    </row>
    <row r="4312" spans="1:19" ht="11.25" thickBot="1" x14ac:dyDescent="0.2">
      <c r="A4312" s="112"/>
    </row>
    <row r="4313" spans="1:19" ht="11.25" thickBot="1" x14ac:dyDescent="0.2">
      <c r="A4313" s="106" t="s">
        <v>357</v>
      </c>
      <c r="B4313" s="106" t="s">
        <v>358</v>
      </c>
      <c r="C4313" s="131" t="s">
        <v>34</v>
      </c>
      <c r="D4313" s="131" t="s">
        <v>35</v>
      </c>
      <c r="E4313" s="130" t="s">
        <v>36</v>
      </c>
      <c r="F4313" s="130" t="s">
        <v>37</v>
      </c>
      <c r="G4313" s="130" t="s">
        <v>38</v>
      </c>
      <c r="H4313" s="130" t="s">
        <v>39</v>
      </c>
      <c r="I4313" s="130" t="s">
        <v>40</v>
      </c>
      <c r="J4313" s="130" t="s">
        <v>41</v>
      </c>
      <c r="K4313" s="130" t="s">
        <v>42</v>
      </c>
      <c r="L4313" s="130" t="s">
        <v>43</v>
      </c>
      <c r="M4313" s="130" t="s">
        <v>44</v>
      </c>
      <c r="N4313" s="130" t="s">
        <v>45</v>
      </c>
      <c r="O4313" s="130" t="s">
        <v>46</v>
      </c>
      <c r="P4313" s="130" t="s">
        <v>47</v>
      </c>
      <c r="Q4313" s="130" t="s">
        <v>48</v>
      </c>
      <c r="R4313" s="130" t="s">
        <v>49</v>
      </c>
      <c r="S4313" s="130" t="s">
        <v>50</v>
      </c>
    </row>
    <row r="4314" spans="1:19" ht="11.25" thickBot="1" x14ac:dyDescent="0.2">
      <c r="A4314" s="112"/>
      <c r="B4314" s="112"/>
      <c r="C4314" s="131" t="s">
        <v>111</v>
      </c>
      <c r="D4314" s="131" t="s">
        <v>111</v>
      </c>
      <c r="E4314" s="130" t="s">
        <v>111</v>
      </c>
      <c r="F4314" s="130" t="s">
        <v>111</v>
      </c>
      <c r="G4314" s="130" t="s">
        <v>111</v>
      </c>
      <c r="H4314" s="130" t="s">
        <v>111</v>
      </c>
      <c r="I4314" s="130" t="s">
        <v>111</v>
      </c>
      <c r="J4314" s="130" t="s">
        <v>111</v>
      </c>
      <c r="K4314" s="130" t="s">
        <v>111</v>
      </c>
      <c r="L4314" s="130" t="s">
        <v>111</v>
      </c>
      <c r="M4314" s="130" t="s">
        <v>111</v>
      </c>
      <c r="N4314" s="130" t="s">
        <v>111</v>
      </c>
      <c r="O4314" s="130" t="s">
        <v>111</v>
      </c>
      <c r="P4314" s="130" t="s">
        <v>111</v>
      </c>
      <c r="Q4314" s="130" t="s">
        <v>111</v>
      </c>
      <c r="R4314" s="130" t="s">
        <v>111</v>
      </c>
      <c r="S4314" s="130" t="s">
        <v>111</v>
      </c>
    </row>
    <row r="4315" spans="1:19" ht="11.25" thickBot="1" x14ac:dyDescent="0.2">
      <c r="A4315" s="107">
        <v>1</v>
      </c>
      <c r="B4315" s="132">
        <v>0.6175694444444445</v>
      </c>
      <c r="C4315" s="133">
        <v>0.98690999999999995</v>
      </c>
      <c r="D4315" s="134" t="s">
        <v>2746</v>
      </c>
      <c r="E4315" s="108">
        <v>0.56100000000000005</v>
      </c>
      <c r="F4315" s="108">
        <v>7.0000000000000007E-2</v>
      </c>
      <c r="G4315" s="108">
        <v>7.0000000000000001E-3</v>
      </c>
      <c r="H4315" s="108">
        <v>0.20200000000000001</v>
      </c>
      <c r="I4315" s="108">
        <v>9.0380000000000003</v>
      </c>
      <c r="J4315" s="108">
        <v>9.1419999999999995</v>
      </c>
      <c r="K4315" s="108">
        <v>0.47299999999999998</v>
      </c>
      <c r="L4315" s="108">
        <v>0.92500000000000004</v>
      </c>
      <c r="M4315" s="108">
        <v>0.112</v>
      </c>
      <c r="N4315" s="108">
        <v>0.42699999999999999</v>
      </c>
      <c r="O4315" s="108">
        <v>8.5000000000000006E-2</v>
      </c>
      <c r="P4315" s="108">
        <v>1.7000000000000001E-2</v>
      </c>
      <c r="Q4315" s="108">
        <v>7.6999999999999999E-2</v>
      </c>
      <c r="R4315" s="108">
        <v>1.0999999999999999E-2</v>
      </c>
      <c r="S4315" s="108">
        <v>5.6000000000000001E-2</v>
      </c>
    </row>
    <row r="4316" spans="1:19" ht="11.25" thickBot="1" x14ac:dyDescent="0.2">
      <c r="A4316" s="112"/>
    </row>
    <row r="4317" spans="1:19" ht="11.25" thickBot="1" x14ac:dyDescent="0.2">
      <c r="A4317" s="107">
        <v>2</v>
      </c>
      <c r="B4317" s="132">
        <v>0.61775462962962957</v>
      </c>
      <c r="C4317" s="133">
        <v>1.0042500000000001</v>
      </c>
      <c r="D4317" s="134" t="s">
        <v>2747</v>
      </c>
      <c r="E4317" s="108">
        <v>0.58199999999999996</v>
      </c>
      <c r="F4317" s="108">
        <v>6.5000000000000002E-2</v>
      </c>
      <c r="G4317" s="108">
        <v>0</v>
      </c>
      <c r="H4317" s="108">
        <v>0.21099999999999999</v>
      </c>
      <c r="I4317" s="108">
        <v>9.0920000000000005</v>
      </c>
      <c r="J4317" s="108">
        <v>9.2059999999999995</v>
      </c>
      <c r="K4317" s="108">
        <v>0.47399999999999998</v>
      </c>
      <c r="L4317" s="108">
        <v>0.93799999999999994</v>
      </c>
      <c r="M4317" s="108">
        <v>0.11</v>
      </c>
      <c r="N4317" s="108">
        <v>0.43</v>
      </c>
      <c r="O4317" s="108">
        <v>7.8E-2</v>
      </c>
      <c r="P4317" s="108">
        <v>1.6E-2</v>
      </c>
      <c r="Q4317" s="108">
        <v>0.08</v>
      </c>
      <c r="R4317" s="108">
        <v>0.01</v>
      </c>
      <c r="S4317" s="108">
        <v>5.3999999999999999E-2</v>
      </c>
    </row>
    <row r="4318" spans="1:19" ht="11.25" thickBot="1" x14ac:dyDescent="0.2">
      <c r="A4318" s="112"/>
    </row>
    <row r="4319" spans="1:19" ht="11.25" thickBot="1" x14ac:dyDescent="0.2">
      <c r="A4319" s="107">
        <v>3</v>
      </c>
      <c r="B4319" s="132">
        <v>0.61792824074074071</v>
      </c>
      <c r="C4319" s="133">
        <v>1.0069399999999999</v>
      </c>
      <c r="D4319" s="134" t="s">
        <v>2748</v>
      </c>
      <c r="E4319" s="108">
        <v>0.58199999999999996</v>
      </c>
      <c r="F4319" s="108">
        <v>6.5000000000000002E-2</v>
      </c>
      <c r="G4319" s="108">
        <v>3.0000000000000001E-3</v>
      </c>
      <c r="H4319" s="108">
        <v>0.20799999999999999</v>
      </c>
      <c r="I4319" s="108">
        <v>9.1440000000000001</v>
      </c>
      <c r="J4319" s="108">
        <v>9.1379999999999999</v>
      </c>
      <c r="K4319" s="108">
        <v>0.48099999999999998</v>
      </c>
      <c r="L4319" s="108">
        <v>0.94299999999999995</v>
      </c>
      <c r="M4319" s="108">
        <v>0.111</v>
      </c>
      <c r="N4319" s="108">
        <v>0.42399999999999999</v>
      </c>
      <c r="O4319" s="108">
        <v>8.5999999999999993E-2</v>
      </c>
      <c r="P4319" s="108">
        <v>1.6E-2</v>
      </c>
      <c r="Q4319" s="108">
        <v>7.1999999999999995E-2</v>
      </c>
      <c r="R4319" s="108">
        <v>1.0999999999999999E-2</v>
      </c>
      <c r="S4319" s="108">
        <v>5.1999999999999998E-2</v>
      </c>
    </row>
    <row r="4320" spans="1:19" ht="11.25" thickBot="1" x14ac:dyDescent="0.2">
      <c r="A4320" s="112"/>
    </row>
    <row r="4321" spans="1:19" ht="11.25" thickBot="1" x14ac:dyDescent="0.2">
      <c r="A4321" s="135" t="s">
        <v>362</v>
      </c>
      <c r="B4321" s="112"/>
      <c r="C4321" s="137">
        <v>0.99936999999999998</v>
      </c>
      <c r="D4321" s="134" t="s">
        <v>2749</v>
      </c>
      <c r="E4321" s="136">
        <v>0.57499999999999996</v>
      </c>
      <c r="F4321" s="136">
        <v>6.6000000000000003E-2</v>
      </c>
      <c r="G4321" s="136">
        <v>3.0000000000000001E-3</v>
      </c>
      <c r="H4321" s="136">
        <v>0.20699999999999999</v>
      </c>
      <c r="I4321" s="136">
        <v>9.0909999999999993</v>
      </c>
      <c r="J4321" s="136">
        <v>9.1620000000000008</v>
      </c>
      <c r="K4321" s="136">
        <v>0.47599999999999998</v>
      </c>
      <c r="L4321" s="136">
        <v>0.93500000000000005</v>
      </c>
      <c r="M4321" s="136">
        <v>0.111</v>
      </c>
      <c r="N4321" s="136">
        <v>0.42699999999999999</v>
      </c>
      <c r="O4321" s="136">
        <v>8.3000000000000004E-2</v>
      </c>
      <c r="P4321" s="136">
        <v>1.6E-2</v>
      </c>
      <c r="Q4321" s="136">
        <v>7.5999999999999998E-2</v>
      </c>
      <c r="R4321" s="136">
        <v>1.0999999999999999E-2</v>
      </c>
      <c r="S4321" s="136">
        <v>5.3999999999999999E-2</v>
      </c>
    </row>
    <row r="4322" spans="1:19" ht="11.25" thickBot="1" x14ac:dyDescent="0.2">
      <c r="A4322" s="112"/>
    </row>
    <row r="4323" spans="1:19" ht="11.25" thickBot="1" x14ac:dyDescent="0.2">
      <c r="A4323" s="138" t="s">
        <v>364</v>
      </c>
      <c r="B4323" s="112"/>
      <c r="C4323" s="137">
        <v>1.0880000000000001E-2</v>
      </c>
      <c r="D4323" s="134" t="s">
        <v>2750</v>
      </c>
      <c r="E4323" s="136">
        <v>1.2E-2</v>
      </c>
      <c r="F4323" s="136">
        <v>3.0000000000000001E-3</v>
      </c>
      <c r="G4323" s="136">
        <v>3.0000000000000001E-3</v>
      </c>
      <c r="H4323" s="136">
        <v>5.0000000000000001E-3</v>
      </c>
      <c r="I4323" s="136">
        <v>5.2999999999999999E-2</v>
      </c>
      <c r="J4323" s="136">
        <v>3.7999999999999999E-2</v>
      </c>
      <c r="K4323" s="136">
        <v>4.0000000000000001E-3</v>
      </c>
      <c r="L4323" s="136">
        <v>8.9999999999999993E-3</v>
      </c>
      <c r="M4323" s="136">
        <v>1E-3</v>
      </c>
      <c r="N4323" s="136">
        <v>3.0000000000000001E-3</v>
      </c>
      <c r="O4323" s="136">
        <v>4.0000000000000001E-3</v>
      </c>
      <c r="P4323" s="136">
        <v>0</v>
      </c>
      <c r="Q4323" s="136">
        <v>4.0000000000000001E-3</v>
      </c>
      <c r="R4323" s="136">
        <v>0</v>
      </c>
      <c r="S4323" s="136">
        <v>2E-3</v>
      </c>
    </row>
    <row r="4324" spans="1:19" ht="11.25" thickBot="1" x14ac:dyDescent="0.2">
      <c r="A4324" s="112"/>
    </row>
    <row r="4325" spans="1:19" ht="11.25" thickBot="1" x14ac:dyDescent="0.2">
      <c r="A4325" s="139" t="s">
        <v>366</v>
      </c>
      <c r="B4325" s="112"/>
      <c r="C4325" s="140">
        <v>1.0880000000000001</v>
      </c>
      <c r="D4325" s="134" t="s">
        <v>2751</v>
      </c>
      <c r="E4325" s="136">
        <v>2.105</v>
      </c>
      <c r="F4325" s="136">
        <v>4.2279999999999998</v>
      </c>
      <c r="G4325" s="136">
        <v>107.6</v>
      </c>
      <c r="H4325" s="136">
        <v>2.2599999999999998</v>
      </c>
      <c r="I4325" s="136">
        <v>0.58099999999999996</v>
      </c>
      <c r="J4325" s="136">
        <v>0.41499999999999998</v>
      </c>
      <c r="K4325" s="136">
        <v>0.90400000000000003</v>
      </c>
      <c r="L4325" s="136">
        <v>0.999</v>
      </c>
      <c r="M4325" s="136">
        <v>0.76400000000000001</v>
      </c>
      <c r="N4325" s="136">
        <v>0.61599999999999999</v>
      </c>
      <c r="O4325" s="136">
        <v>4.7450000000000001</v>
      </c>
      <c r="P4325" s="136">
        <v>2.8340000000000001</v>
      </c>
      <c r="Q4325" s="136">
        <v>5.1749999999999998</v>
      </c>
      <c r="R4325" s="136">
        <v>2.8730000000000002</v>
      </c>
      <c r="S4325" s="136">
        <v>3.6349999999999998</v>
      </c>
    </row>
    <row r="4326" spans="1:19" ht="11.25" thickBot="1" x14ac:dyDescent="0.2">
      <c r="A4326" s="112"/>
    </row>
    <row r="4327" spans="1:19" ht="11.25" thickBot="1" x14ac:dyDescent="0.2">
      <c r="A4327" s="106" t="s">
        <v>357</v>
      </c>
      <c r="B4327" s="106" t="s">
        <v>358</v>
      </c>
      <c r="C4327" s="130" t="s">
        <v>51</v>
      </c>
      <c r="D4327" s="130" t="s">
        <v>52</v>
      </c>
      <c r="E4327" s="130" t="s">
        <v>53</v>
      </c>
      <c r="F4327" s="130" t="s">
        <v>54</v>
      </c>
      <c r="G4327" s="130" t="s">
        <v>55</v>
      </c>
      <c r="H4327" s="130" t="s">
        <v>56</v>
      </c>
      <c r="I4327" s="130" t="s">
        <v>57</v>
      </c>
      <c r="J4327" s="130" t="s">
        <v>58</v>
      </c>
      <c r="K4327" s="130" t="s">
        <v>59</v>
      </c>
      <c r="L4327" s="130" t="s">
        <v>60</v>
      </c>
      <c r="M4327" s="130" t="s">
        <v>61</v>
      </c>
      <c r="N4327" s="130" t="s">
        <v>62</v>
      </c>
      <c r="O4327" s="130" t="s">
        <v>63</v>
      </c>
      <c r="P4327" s="130" t="s">
        <v>64</v>
      </c>
      <c r="Q4327" s="131" t="s">
        <v>65</v>
      </c>
      <c r="R4327" s="131" t="s">
        <v>66</v>
      </c>
      <c r="S4327" s="130" t="s">
        <v>67</v>
      </c>
    </row>
    <row r="4328" spans="1:19" ht="11.25" thickBot="1" x14ac:dyDescent="0.2">
      <c r="A4328" s="112"/>
      <c r="B4328" s="112"/>
      <c r="C4328" s="130" t="s">
        <v>111</v>
      </c>
      <c r="D4328" s="130" t="s">
        <v>111</v>
      </c>
      <c r="E4328" s="130" t="s">
        <v>111</v>
      </c>
      <c r="F4328" s="130" t="s">
        <v>111</v>
      </c>
      <c r="G4328" s="130" t="s">
        <v>111</v>
      </c>
      <c r="H4328" s="130" t="s">
        <v>111</v>
      </c>
      <c r="I4328" s="130" t="s">
        <v>111</v>
      </c>
      <c r="J4328" s="130" t="s">
        <v>111</v>
      </c>
      <c r="K4328" s="130" t="s">
        <v>111</v>
      </c>
      <c r="L4328" s="130" t="s">
        <v>111</v>
      </c>
      <c r="M4328" s="130" t="s">
        <v>111</v>
      </c>
      <c r="N4328" s="130" t="s">
        <v>111</v>
      </c>
      <c r="O4328" s="130" t="s">
        <v>111</v>
      </c>
      <c r="P4328" s="130" t="s">
        <v>111</v>
      </c>
      <c r="Q4328" s="131" t="s">
        <v>111</v>
      </c>
      <c r="R4328" s="131" t="s">
        <v>111</v>
      </c>
      <c r="S4328" s="130" t="s">
        <v>111</v>
      </c>
    </row>
    <row r="4329" spans="1:19" ht="11.25" thickBot="1" x14ac:dyDescent="0.2">
      <c r="A4329" s="107">
        <v>1</v>
      </c>
      <c r="B4329" s="132">
        <v>0.6175694444444445</v>
      </c>
      <c r="C4329" s="108">
        <v>1.0999999999999999E-2</v>
      </c>
      <c r="D4329" s="108">
        <v>2.9000000000000001E-2</v>
      </c>
      <c r="E4329" s="108">
        <v>4.0000000000000001E-3</v>
      </c>
      <c r="F4329" s="108">
        <v>2.5000000000000001E-2</v>
      </c>
      <c r="G4329" s="108">
        <v>4.0000000000000001E-3</v>
      </c>
      <c r="H4329" s="108">
        <v>1E-3</v>
      </c>
      <c r="I4329" s="108">
        <v>7.6999999999999999E-2</v>
      </c>
      <c r="J4329" s="108">
        <v>0.26500000000000001</v>
      </c>
      <c r="K4329" s="108">
        <v>0.26800000000000002</v>
      </c>
      <c r="L4329" s="108">
        <v>0</v>
      </c>
      <c r="M4329" s="108">
        <v>0</v>
      </c>
      <c r="N4329" s="108">
        <v>0.16900000000000001</v>
      </c>
      <c r="O4329" s="108">
        <v>7.0000000000000001E-3</v>
      </c>
      <c r="P4329" s="108">
        <v>1.0009999999999999</v>
      </c>
      <c r="Q4329" s="133">
        <v>0.93218000000000001</v>
      </c>
      <c r="R4329" s="134" t="s">
        <v>2752</v>
      </c>
      <c r="S4329" s="108">
        <v>0.13100000000000001</v>
      </c>
    </row>
    <row r="4330" spans="1:19" ht="11.25" thickBot="1" x14ac:dyDescent="0.2">
      <c r="A4330" s="112"/>
    </row>
    <row r="4331" spans="1:19" ht="11.25" thickBot="1" x14ac:dyDescent="0.2">
      <c r="A4331" s="107">
        <v>2</v>
      </c>
      <c r="B4331" s="132">
        <v>0.61775462962962957</v>
      </c>
      <c r="C4331" s="108">
        <v>1.0999999999999999E-2</v>
      </c>
      <c r="D4331" s="108">
        <v>0.03</v>
      </c>
      <c r="E4331" s="108">
        <v>4.0000000000000001E-3</v>
      </c>
      <c r="F4331" s="108">
        <v>2.8000000000000001E-2</v>
      </c>
      <c r="G4331" s="108">
        <v>4.0000000000000001E-3</v>
      </c>
      <c r="H4331" s="108">
        <v>1E-3</v>
      </c>
      <c r="I4331" s="108">
        <v>7.6999999999999999E-2</v>
      </c>
      <c r="J4331" s="108">
        <v>0.27200000000000002</v>
      </c>
      <c r="K4331" s="108">
        <v>0.27300000000000002</v>
      </c>
      <c r="L4331" s="108">
        <v>0</v>
      </c>
      <c r="M4331" s="108">
        <v>0</v>
      </c>
      <c r="N4331" s="108">
        <v>0.16800000000000001</v>
      </c>
      <c r="O4331" s="108">
        <v>7.0000000000000001E-3</v>
      </c>
      <c r="P4331" s="108">
        <v>0.995</v>
      </c>
      <c r="Q4331" s="133">
        <v>0.94916999999999996</v>
      </c>
      <c r="R4331" s="134" t="s">
        <v>2753</v>
      </c>
      <c r="S4331" s="108">
        <v>0.13300000000000001</v>
      </c>
    </row>
    <row r="4332" spans="1:19" ht="11.25" thickBot="1" x14ac:dyDescent="0.2">
      <c r="A4332" s="112"/>
    </row>
    <row r="4333" spans="1:19" ht="11.25" thickBot="1" x14ac:dyDescent="0.2">
      <c r="A4333" s="107">
        <v>3</v>
      </c>
      <c r="B4333" s="132">
        <v>0.61792824074074071</v>
      </c>
      <c r="C4333" s="108">
        <v>1.0999999999999999E-2</v>
      </c>
      <c r="D4333" s="108">
        <v>3.1E-2</v>
      </c>
      <c r="E4333" s="108">
        <v>4.0000000000000001E-3</v>
      </c>
      <c r="F4333" s="108">
        <v>3.4000000000000002E-2</v>
      </c>
      <c r="G4333" s="108">
        <v>4.0000000000000001E-3</v>
      </c>
      <c r="H4333" s="108">
        <v>1E-3</v>
      </c>
      <c r="I4333" s="108">
        <v>7.8E-2</v>
      </c>
      <c r="J4333" s="108">
        <v>0.26700000000000002</v>
      </c>
      <c r="K4333" s="108">
        <v>0.27400000000000002</v>
      </c>
      <c r="L4333" s="108">
        <v>0</v>
      </c>
      <c r="M4333" s="108">
        <v>0</v>
      </c>
      <c r="N4333" s="108">
        <v>0.16</v>
      </c>
      <c r="O4333" s="108">
        <v>8.0000000000000002E-3</v>
      </c>
      <c r="P4333" s="108">
        <v>0.995</v>
      </c>
      <c r="Q4333" s="133">
        <v>0.95416999999999996</v>
      </c>
      <c r="R4333" s="134" t="s">
        <v>2754</v>
      </c>
      <c r="S4333" s="108">
        <v>0.13</v>
      </c>
    </row>
    <row r="4334" spans="1:19" ht="11.25" thickBot="1" x14ac:dyDescent="0.2">
      <c r="A4334" s="112"/>
    </row>
    <row r="4335" spans="1:19" ht="11.25" thickBot="1" x14ac:dyDescent="0.2">
      <c r="A4335" s="135" t="s">
        <v>362</v>
      </c>
      <c r="B4335" s="112"/>
      <c r="C4335" s="136">
        <v>1.0999999999999999E-2</v>
      </c>
      <c r="D4335" s="136">
        <v>0.03</v>
      </c>
      <c r="E4335" s="136">
        <v>4.0000000000000001E-3</v>
      </c>
      <c r="F4335" s="136">
        <v>2.9000000000000001E-2</v>
      </c>
      <c r="G4335" s="136">
        <v>4.0000000000000001E-3</v>
      </c>
      <c r="H4335" s="136">
        <v>1E-3</v>
      </c>
      <c r="I4335" s="136">
        <v>7.8E-2</v>
      </c>
      <c r="J4335" s="136">
        <v>0.26800000000000002</v>
      </c>
      <c r="K4335" s="136">
        <v>0.27200000000000002</v>
      </c>
      <c r="L4335" s="136">
        <v>0</v>
      </c>
      <c r="M4335" s="136">
        <v>0</v>
      </c>
      <c r="N4335" s="136">
        <v>0.16600000000000001</v>
      </c>
      <c r="O4335" s="136">
        <v>7.0000000000000001E-3</v>
      </c>
      <c r="P4335" s="136">
        <v>0.997</v>
      </c>
      <c r="Q4335" s="137">
        <v>0.94516999999999995</v>
      </c>
      <c r="R4335" s="134" t="s">
        <v>2755</v>
      </c>
      <c r="S4335" s="136">
        <v>0.13200000000000001</v>
      </c>
    </row>
    <row r="4336" spans="1:19" ht="11.25" thickBot="1" x14ac:dyDescent="0.2">
      <c r="A4336" s="112"/>
    </row>
    <row r="4337" spans="1:19" ht="11.25" thickBot="1" x14ac:dyDescent="0.2">
      <c r="A4337" s="138" t="s">
        <v>364</v>
      </c>
      <c r="B4337" s="112"/>
      <c r="C4337" s="136">
        <v>0</v>
      </c>
      <c r="D4337" s="136">
        <v>1E-3</v>
      </c>
      <c r="E4337" s="136">
        <v>0</v>
      </c>
      <c r="F4337" s="136">
        <v>5.0000000000000001E-3</v>
      </c>
      <c r="G4337" s="136">
        <v>0</v>
      </c>
      <c r="H4337" s="136">
        <v>0</v>
      </c>
      <c r="I4337" s="136">
        <v>1E-3</v>
      </c>
      <c r="J4337" s="136">
        <v>4.0000000000000001E-3</v>
      </c>
      <c r="K4337" s="136">
        <v>3.0000000000000001E-3</v>
      </c>
      <c r="L4337" s="136">
        <v>0</v>
      </c>
      <c r="M4337" s="136">
        <v>0</v>
      </c>
      <c r="N4337" s="136">
        <v>5.0000000000000001E-3</v>
      </c>
      <c r="O4337" s="136">
        <v>0</v>
      </c>
      <c r="P4337" s="136">
        <v>3.0000000000000001E-3</v>
      </c>
      <c r="Q4337" s="137">
        <v>1.153E-2</v>
      </c>
      <c r="R4337" s="134" t="s">
        <v>2756</v>
      </c>
      <c r="S4337" s="136">
        <v>2E-3</v>
      </c>
    </row>
    <row r="4338" spans="1:19" ht="11.25" thickBot="1" x14ac:dyDescent="0.2">
      <c r="A4338" s="112"/>
    </row>
    <row r="4339" spans="1:19" ht="11.25" thickBot="1" x14ac:dyDescent="0.2">
      <c r="A4339" s="139" t="s">
        <v>366</v>
      </c>
      <c r="B4339" s="112"/>
      <c r="C4339" s="136">
        <v>1.64</v>
      </c>
      <c r="D4339" s="136">
        <v>3.1789999999999998</v>
      </c>
      <c r="E4339" s="136">
        <v>5.1020000000000003</v>
      </c>
      <c r="F4339" s="136">
        <v>16.309999999999999</v>
      </c>
      <c r="G4339" s="136">
        <v>9.6280000000000001</v>
      </c>
      <c r="H4339" s="136">
        <v>10.199999999999999</v>
      </c>
      <c r="I4339" s="136">
        <v>1.018</v>
      </c>
      <c r="J4339" s="136">
        <v>1.335</v>
      </c>
      <c r="K4339" s="136">
        <v>1.236</v>
      </c>
      <c r="L4339" s="136">
        <v>49.96</v>
      </c>
      <c r="M4339" s="136">
        <v>107</v>
      </c>
      <c r="N4339" s="136">
        <v>2.9289999999999998</v>
      </c>
      <c r="O4339" s="136">
        <v>6.6449999999999996</v>
      </c>
      <c r="P4339" s="136">
        <v>0.33</v>
      </c>
      <c r="Q4339" s="140">
        <v>1.22</v>
      </c>
      <c r="R4339" s="134" t="s">
        <v>2729</v>
      </c>
      <c r="S4339" s="136">
        <v>1.1859999999999999</v>
      </c>
    </row>
    <row r="4340" spans="1:19" ht="11.25" thickBot="1" x14ac:dyDescent="0.2">
      <c r="A4340" s="112"/>
    </row>
    <row r="4341" spans="1:19" ht="11.25" thickBot="1" x14ac:dyDescent="0.2">
      <c r="A4341" s="106" t="s">
        <v>357</v>
      </c>
      <c r="B4341" s="106" t="s">
        <v>358</v>
      </c>
      <c r="C4341" s="130" t="s">
        <v>68</v>
      </c>
    </row>
    <row r="4342" spans="1:19" ht="11.25" thickBot="1" x14ac:dyDescent="0.2">
      <c r="A4342" s="112"/>
      <c r="B4342" s="112"/>
      <c r="C4342" s="130" t="s">
        <v>111</v>
      </c>
    </row>
    <row r="4343" spans="1:19" ht="11.25" thickBot="1" x14ac:dyDescent="0.2">
      <c r="A4343" s="107">
        <v>1</v>
      </c>
      <c r="B4343" s="132">
        <v>0.6175694444444445</v>
      </c>
      <c r="C4343" s="108">
        <v>2.5999999999999999E-2</v>
      </c>
    </row>
    <row r="4344" spans="1:19" ht="11.25" thickBot="1" x14ac:dyDescent="0.2">
      <c r="A4344" s="112"/>
    </row>
    <row r="4345" spans="1:19" ht="11.25" thickBot="1" x14ac:dyDescent="0.2">
      <c r="A4345" s="107">
        <v>2</v>
      </c>
      <c r="B4345" s="132">
        <v>0.61775462962962957</v>
      </c>
      <c r="C4345" s="108">
        <v>2.5000000000000001E-2</v>
      </c>
    </row>
    <row r="4346" spans="1:19" ht="11.25" thickBot="1" x14ac:dyDescent="0.2">
      <c r="A4346" s="112"/>
    </row>
    <row r="4347" spans="1:19" ht="11.25" thickBot="1" x14ac:dyDescent="0.2">
      <c r="A4347" s="107">
        <v>3</v>
      </c>
      <c r="B4347" s="132">
        <v>0.61792824074074071</v>
      </c>
      <c r="C4347" s="108">
        <v>2.5000000000000001E-2</v>
      </c>
    </row>
    <row r="4348" spans="1:19" ht="11.25" thickBot="1" x14ac:dyDescent="0.2">
      <c r="A4348" s="112"/>
    </row>
    <row r="4349" spans="1:19" ht="11.25" thickBot="1" x14ac:dyDescent="0.2">
      <c r="A4349" s="135" t="s">
        <v>362</v>
      </c>
      <c r="B4349" s="112"/>
      <c r="C4349" s="136">
        <v>2.5999999999999999E-2</v>
      </c>
    </row>
    <row r="4350" spans="1:19" ht="11.25" thickBot="1" x14ac:dyDescent="0.2">
      <c r="A4350" s="112"/>
    </row>
    <row r="4351" spans="1:19" ht="11.25" thickBot="1" x14ac:dyDescent="0.2">
      <c r="A4351" s="138" t="s">
        <v>364</v>
      </c>
      <c r="B4351" s="112"/>
      <c r="C4351" s="136">
        <v>1E-3</v>
      </c>
    </row>
    <row r="4352" spans="1:19" ht="11.25" thickBot="1" x14ac:dyDescent="0.2">
      <c r="A4352" s="112"/>
    </row>
    <row r="4353" spans="1:19" ht="11.25" thickBot="1" x14ac:dyDescent="0.2">
      <c r="A4353" s="139" t="s">
        <v>366</v>
      </c>
      <c r="B4353" s="112"/>
      <c r="C4353" s="136">
        <v>3.3940000000000001</v>
      </c>
    </row>
    <row r="4354" spans="1:19" ht="10.5" x14ac:dyDescent="0.15">
      <c r="A4354" s="112"/>
    </row>
    <row r="4355" spans="1:19" x14ac:dyDescent="0.15">
      <c r="A4355" s="129"/>
      <c r="B4355" s="86" t="s">
        <v>2757</v>
      </c>
    </row>
    <row r="4356" spans="1:19" ht="9.75" thickBot="1" x14ac:dyDescent="0.2">
      <c r="A4356" s="81" t="s">
        <v>356</v>
      </c>
    </row>
    <row r="4357" spans="1:19" ht="11.25" thickBot="1" x14ac:dyDescent="0.2">
      <c r="A4357" s="106" t="s">
        <v>357</v>
      </c>
      <c r="B4357" s="106" t="s">
        <v>358</v>
      </c>
      <c r="C4357" s="130" t="s">
        <v>0</v>
      </c>
      <c r="D4357" s="130" t="s">
        <v>1</v>
      </c>
      <c r="E4357" s="130" t="s">
        <v>2</v>
      </c>
      <c r="F4357" s="130" t="s">
        <v>3</v>
      </c>
      <c r="G4357" s="130" t="s">
        <v>4</v>
      </c>
      <c r="H4357" s="130" t="s">
        <v>5</v>
      </c>
      <c r="I4357" s="131" t="s">
        <v>6</v>
      </c>
      <c r="J4357" s="131" t="s">
        <v>7</v>
      </c>
      <c r="K4357" s="130" t="s">
        <v>8</v>
      </c>
      <c r="L4357" s="130" t="s">
        <v>9</v>
      </c>
      <c r="M4357" s="130" t="s">
        <v>10</v>
      </c>
      <c r="N4357" s="130" t="s">
        <v>11</v>
      </c>
      <c r="O4357" s="130" t="s">
        <v>12</v>
      </c>
      <c r="P4357" s="130" t="s">
        <v>13</v>
      </c>
      <c r="Q4357" s="130" t="s">
        <v>14</v>
      </c>
      <c r="R4357" s="130" t="s">
        <v>15</v>
      </c>
      <c r="S4357" s="130" t="s">
        <v>16</v>
      </c>
    </row>
    <row r="4358" spans="1:19" ht="11.25" thickBot="1" x14ac:dyDescent="0.2">
      <c r="A4358" s="112"/>
      <c r="B4358" s="112"/>
      <c r="C4358" s="130" t="s">
        <v>111</v>
      </c>
      <c r="D4358" s="130" t="s">
        <v>111</v>
      </c>
      <c r="E4358" s="130" t="s">
        <v>111</v>
      </c>
      <c r="F4358" s="130" t="s">
        <v>111</v>
      </c>
      <c r="G4358" s="130" t="s">
        <v>111</v>
      </c>
      <c r="H4358" s="130" t="s">
        <v>111</v>
      </c>
      <c r="I4358" s="131" t="s">
        <v>111</v>
      </c>
      <c r="J4358" s="131" t="s">
        <v>111</v>
      </c>
      <c r="K4358" s="130" t="s">
        <v>111</v>
      </c>
      <c r="L4358" s="130" t="s">
        <v>111</v>
      </c>
      <c r="M4358" s="130" t="s">
        <v>111</v>
      </c>
      <c r="N4358" s="130" t="s">
        <v>111</v>
      </c>
      <c r="O4358" s="130" t="s">
        <v>111</v>
      </c>
      <c r="P4358" s="130" t="s">
        <v>111</v>
      </c>
      <c r="Q4358" s="130" t="s">
        <v>111</v>
      </c>
      <c r="R4358" s="130" t="s">
        <v>111</v>
      </c>
      <c r="S4358" s="130" t="s">
        <v>111</v>
      </c>
    </row>
    <row r="4359" spans="1:19" ht="11.25" thickBot="1" x14ac:dyDescent="0.2">
      <c r="A4359" s="135" t="s">
        <v>362</v>
      </c>
      <c r="B4359" s="112"/>
      <c r="C4359" s="112"/>
      <c r="D4359" s="112"/>
      <c r="E4359" s="112"/>
      <c r="F4359" s="112"/>
      <c r="G4359" s="112"/>
      <c r="H4359" s="112"/>
      <c r="I4359" s="112"/>
      <c r="J4359" s="112"/>
      <c r="K4359" s="112"/>
      <c r="L4359" s="112"/>
      <c r="M4359" s="112"/>
      <c r="N4359" s="112"/>
      <c r="O4359" s="112"/>
      <c r="P4359" s="112"/>
      <c r="Q4359" s="112"/>
      <c r="R4359" s="112"/>
      <c r="S4359" s="112"/>
    </row>
    <row r="4360" spans="1:19" ht="11.25" thickBot="1" x14ac:dyDescent="0.2">
      <c r="A4360" s="112"/>
    </row>
    <row r="4361" spans="1:19" ht="11.25" thickBot="1" x14ac:dyDescent="0.2">
      <c r="A4361" s="138" t="s">
        <v>364</v>
      </c>
      <c r="B4361" s="112"/>
      <c r="C4361" s="112"/>
      <c r="D4361" s="112"/>
      <c r="E4361" s="112"/>
      <c r="F4361" s="112"/>
      <c r="G4361" s="112"/>
      <c r="H4361" s="112"/>
      <c r="I4361" s="112"/>
      <c r="J4361" s="112"/>
      <c r="K4361" s="112"/>
      <c r="L4361" s="112"/>
      <c r="M4361" s="112"/>
      <c r="N4361" s="112"/>
      <c r="O4361" s="112"/>
      <c r="P4361" s="112"/>
      <c r="Q4361" s="112"/>
      <c r="R4361" s="112"/>
      <c r="S4361" s="112"/>
    </row>
    <row r="4362" spans="1:19" ht="11.25" thickBot="1" x14ac:dyDescent="0.2">
      <c r="A4362" s="112"/>
    </row>
    <row r="4363" spans="1:19" ht="11.25" thickBot="1" x14ac:dyDescent="0.2">
      <c r="A4363" s="139" t="s">
        <v>366</v>
      </c>
      <c r="B4363" s="112"/>
      <c r="C4363" s="112"/>
      <c r="D4363" s="112"/>
      <c r="E4363" s="112"/>
      <c r="F4363" s="112"/>
      <c r="G4363" s="112"/>
      <c r="H4363" s="112"/>
      <c r="I4363" s="112"/>
      <c r="J4363" s="112"/>
      <c r="K4363" s="112"/>
      <c r="L4363" s="112"/>
      <c r="M4363" s="112"/>
      <c r="N4363" s="112"/>
      <c r="O4363" s="112"/>
      <c r="P4363" s="112"/>
      <c r="Q4363" s="112"/>
      <c r="R4363" s="112"/>
      <c r="S4363" s="112"/>
    </row>
    <row r="4364" spans="1:19" ht="11.25" thickBot="1" x14ac:dyDescent="0.2">
      <c r="A4364" s="112"/>
    </row>
    <row r="4365" spans="1:19" ht="11.25" thickBot="1" x14ac:dyDescent="0.2">
      <c r="A4365" s="106" t="s">
        <v>357</v>
      </c>
      <c r="B4365" s="106" t="s">
        <v>358</v>
      </c>
      <c r="C4365" s="130" t="s">
        <v>17</v>
      </c>
      <c r="D4365" s="130" t="s">
        <v>18</v>
      </c>
      <c r="E4365" s="131" t="s">
        <v>19</v>
      </c>
      <c r="F4365" s="131" t="s">
        <v>20</v>
      </c>
      <c r="G4365" s="130" t="s">
        <v>21</v>
      </c>
      <c r="H4365" s="130" t="s">
        <v>22</v>
      </c>
      <c r="I4365" s="130" t="s">
        <v>23</v>
      </c>
      <c r="J4365" s="130" t="s">
        <v>24</v>
      </c>
      <c r="K4365" s="131" t="s">
        <v>25</v>
      </c>
      <c r="L4365" s="131" t="s">
        <v>26</v>
      </c>
      <c r="M4365" s="130" t="s">
        <v>27</v>
      </c>
      <c r="N4365" s="130" t="s">
        <v>28</v>
      </c>
      <c r="O4365" s="130" t="s">
        <v>29</v>
      </c>
      <c r="P4365" s="130" t="s">
        <v>30</v>
      </c>
      <c r="Q4365" s="130" t="s">
        <v>31</v>
      </c>
      <c r="R4365" s="130" t="s">
        <v>32</v>
      </c>
      <c r="S4365" s="130" t="s">
        <v>33</v>
      </c>
    </row>
    <row r="4366" spans="1:19" ht="11.25" thickBot="1" x14ac:dyDescent="0.2">
      <c r="A4366" s="112"/>
      <c r="B4366" s="112"/>
      <c r="C4366" s="130" t="s">
        <v>111</v>
      </c>
      <c r="D4366" s="130" t="s">
        <v>111</v>
      </c>
      <c r="E4366" s="131" t="s">
        <v>111</v>
      </c>
      <c r="F4366" s="131" t="s">
        <v>111</v>
      </c>
      <c r="G4366" s="130" t="s">
        <v>111</v>
      </c>
      <c r="H4366" s="130" t="s">
        <v>111</v>
      </c>
      <c r="I4366" s="130" t="s">
        <v>111</v>
      </c>
      <c r="J4366" s="130" t="s">
        <v>111</v>
      </c>
      <c r="K4366" s="131" t="s">
        <v>111</v>
      </c>
      <c r="L4366" s="131" t="s">
        <v>111</v>
      </c>
      <c r="M4366" s="130" t="s">
        <v>111</v>
      </c>
      <c r="N4366" s="130" t="s">
        <v>111</v>
      </c>
      <c r="O4366" s="130" t="s">
        <v>111</v>
      </c>
      <c r="P4366" s="130" t="s">
        <v>111</v>
      </c>
      <c r="Q4366" s="130" t="s">
        <v>111</v>
      </c>
      <c r="R4366" s="130" t="s">
        <v>111</v>
      </c>
      <c r="S4366" s="130" t="s">
        <v>111</v>
      </c>
    </row>
    <row r="4367" spans="1:19" ht="11.25" thickBot="1" x14ac:dyDescent="0.2">
      <c r="A4367" s="135" t="s">
        <v>362</v>
      </c>
      <c r="B4367" s="112"/>
      <c r="C4367" s="112"/>
      <c r="D4367" s="112"/>
      <c r="E4367" s="112"/>
      <c r="F4367" s="112"/>
      <c r="G4367" s="112"/>
      <c r="H4367" s="112"/>
      <c r="I4367" s="112"/>
      <c r="J4367" s="112"/>
      <c r="K4367" s="112"/>
      <c r="L4367" s="112"/>
      <c r="M4367" s="112"/>
      <c r="N4367" s="112"/>
      <c r="O4367" s="112"/>
      <c r="P4367" s="112"/>
      <c r="Q4367" s="112"/>
      <c r="R4367" s="112"/>
      <c r="S4367" s="112"/>
    </row>
    <row r="4368" spans="1:19" ht="11.25" thickBot="1" x14ac:dyDescent="0.2">
      <c r="A4368" s="112"/>
    </row>
    <row r="4369" spans="1:19" ht="11.25" thickBot="1" x14ac:dyDescent="0.2">
      <c r="A4369" s="138" t="s">
        <v>364</v>
      </c>
      <c r="B4369" s="112"/>
      <c r="C4369" s="112"/>
      <c r="D4369" s="112"/>
      <c r="E4369" s="112"/>
      <c r="F4369" s="112"/>
      <c r="G4369" s="112"/>
      <c r="H4369" s="112"/>
      <c r="I4369" s="112"/>
      <c r="J4369" s="112"/>
      <c r="K4369" s="112"/>
      <c r="L4369" s="112"/>
      <c r="M4369" s="112"/>
      <c r="N4369" s="112"/>
      <c r="O4369" s="112"/>
      <c r="P4369" s="112"/>
      <c r="Q4369" s="112"/>
      <c r="R4369" s="112"/>
      <c r="S4369" s="112"/>
    </row>
    <row r="4370" spans="1:19" ht="11.25" thickBot="1" x14ac:dyDescent="0.2">
      <c r="A4370" s="112"/>
    </row>
    <row r="4371" spans="1:19" ht="11.25" thickBot="1" x14ac:dyDescent="0.2">
      <c r="A4371" s="139" t="s">
        <v>366</v>
      </c>
      <c r="B4371" s="112"/>
      <c r="C4371" s="112"/>
      <c r="D4371" s="112"/>
      <c r="E4371" s="112"/>
      <c r="F4371" s="112"/>
      <c r="G4371" s="112"/>
      <c r="H4371" s="112"/>
      <c r="I4371" s="112"/>
      <c r="J4371" s="112"/>
      <c r="K4371" s="112"/>
      <c r="L4371" s="112"/>
      <c r="M4371" s="112"/>
      <c r="N4371" s="112"/>
      <c r="O4371" s="112"/>
      <c r="P4371" s="112"/>
      <c r="Q4371" s="112"/>
      <c r="R4371" s="112"/>
      <c r="S4371" s="112"/>
    </row>
    <row r="4372" spans="1:19" ht="11.25" thickBot="1" x14ac:dyDescent="0.2">
      <c r="A4372" s="112"/>
    </row>
    <row r="4373" spans="1:19" ht="11.25" thickBot="1" x14ac:dyDescent="0.2">
      <c r="A4373" s="106" t="s">
        <v>357</v>
      </c>
      <c r="B4373" s="106" t="s">
        <v>358</v>
      </c>
      <c r="C4373" s="131" t="s">
        <v>34</v>
      </c>
      <c r="D4373" s="131" t="s">
        <v>35</v>
      </c>
      <c r="E4373" s="130" t="s">
        <v>36</v>
      </c>
      <c r="F4373" s="130" t="s">
        <v>37</v>
      </c>
      <c r="G4373" s="130" t="s">
        <v>38</v>
      </c>
      <c r="H4373" s="130" t="s">
        <v>39</v>
      </c>
      <c r="I4373" s="130" t="s">
        <v>40</v>
      </c>
      <c r="J4373" s="130" t="s">
        <v>41</v>
      </c>
      <c r="K4373" s="130" t="s">
        <v>42</v>
      </c>
      <c r="L4373" s="130" t="s">
        <v>43</v>
      </c>
      <c r="M4373" s="130" t="s">
        <v>44</v>
      </c>
      <c r="N4373" s="130" t="s">
        <v>45</v>
      </c>
      <c r="O4373" s="130" t="s">
        <v>46</v>
      </c>
      <c r="P4373" s="130" t="s">
        <v>47</v>
      </c>
      <c r="Q4373" s="130" t="s">
        <v>48</v>
      </c>
      <c r="R4373" s="130" t="s">
        <v>49</v>
      </c>
      <c r="S4373" s="130" t="s">
        <v>50</v>
      </c>
    </row>
    <row r="4374" spans="1:19" ht="11.25" thickBot="1" x14ac:dyDescent="0.2">
      <c r="A4374" s="112"/>
      <c r="B4374" s="112"/>
      <c r="C4374" s="131" t="s">
        <v>111</v>
      </c>
      <c r="D4374" s="131" t="s">
        <v>111</v>
      </c>
      <c r="E4374" s="130" t="s">
        <v>111</v>
      </c>
      <c r="F4374" s="130" t="s">
        <v>111</v>
      </c>
      <c r="G4374" s="130" t="s">
        <v>111</v>
      </c>
      <c r="H4374" s="130" t="s">
        <v>111</v>
      </c>
      <c r="I4374" s="130" t="s">
        <v>111</v>
      </c>
      <c r="J4374" s="130" t="s">
        <v>111</v>
      </c>
      <c r="K4374" s="130" t="s">
        <v>111</v>
      </c>
      <c r="L4374" s="130" t="s">
        <v>111</v>
      </c>
      <c r="M4374" s="130" t="s">
        <v>111</v>
      </c>
      <c r="N4374" s="130" t="s">
        <v>111</v>
      </c>
      <c r="O4374" s="130" t="s">
        <v>111</v>
      </c>
      <c r="P4374" s="130" t="s">
        <v>111</v>
      </c>
      <c r="Q4374" s="130" t="s">
        <v>111</v>
      </c>
      <c r="R4374" s="130" t="s">
        <v>111</v>
      </c>
      <c r="S4374" s="130" t="s">
        <v>111</v>
      </c>
    </row>
    <row r="4375" spans="1:19" ht="11.25" thickBot="1" x14ac:dyDescent="0.2">
      <c r="A4375" s="135" t="s">
        <v>362</v>
      </c>
      <c r="B4375" s="112"/>
      <c r="C4375" s="112"/>
      <c r="D4375" s="112"/>
      <c r="E4375" s="112"/>
      <c r="F4375" s="112"/>
      <c r="G4375" s="112"/>
      <c r="H4375" s="112"/>
      <c r="I4375" s="112"/>
      <c r="J4375" s="112"/>
      <c r="K4375" s="112"/>
      <c r="L4375" s="112"/>
      <c r="M4375" s="112"/>
      <c r="N4375" s="112"/>
      <c r="O4375" s="112"/>
      <c r="P4375" s="112"/>
      <c r="Q4375" s="112"/>
      <c r="R4375" s="112"/>
      <c r="S4375" s="112"/>
    </row>
    <row r="4376" spans="1:19" ht="11.25" thickBot="1" x14ac:dyDescent="0.2">
      <c r="A4376" s="112"/>
    </row>
    <row r="4377" spans="1:19" ht="11.25" thickBot="1" x14ac:dyDescent="0.2">
      <c r="A4377" s="138" t="s">
        <v>364</v>
      </c>
      <c r="B4377" s="112"/>
      <c r="C4377" s="112"/>
      <c r="D4377" s="112"/>
      <c r="E4377" s="112"/>
      <c r="F4377" s="112"/>
      <c r="G4377" s="112"/>
      <c r="H4377" s="112"/>
      <c r="I4377" s="112"/>
      <c r="J4377" s="112"/>
      <c r="K4377" s="112"/>
      <c r="L4377" s="112"/>
      <c r="M4377" s="112"/>
      <c r="N4377" s="112"/>
      <c r="O4377" s="112"/>
      <c r="P4377" s="112"/>
      <c r="Q4377" s="112"/>
      <c r="R4377" s="112"/>
      <c r="S4377" s="112"/>
    </row>
    <row r="4378" spans="1:19" ht="11.25" thickBot="1" x14ac:dyDescent="0.2">
      <c r="A4378" s="112"/>
    </row>
    <row r="4379" spans="1:19" ht="11.25" thickBot="1" x14ac:dyDescent="0.2">
      <c r="A4379" s="139" t="s">
        <v>366</v>
      </c>
      <c r="B4379" s="112"/>
      <c r="C4379" s="112"/>
      <c r="D4379" s="112"/>
      <c r="E4379" s="112"/>
      <c r="F4379" s="112"/>
      <c r="G4379" s="112"/>
      <c r="H4379" s="112"/>
      <c r="I4379" s="112"/>
      <c r="J4379" s="112"/>
      <c r="K4379" s="112"/>
      <c r="L4379" s="112"/>
      <c r="M4379" s="112"/>
      <c r="N4379" s="112"/>
      <c r="O4379" s="112"/>
      <c r="P4379" s="112"/>
      <c r="Q4379" s="112"/>
      <c r="R4379" s="112"/>
      <c r="S4379" s="112"/>
    </row>
    <row r="4380" spans="1:19" ht="11.25" thickBot="1" x14ac:dyDescent="0.2">
      <c r="A4380" s="112"/>
    </row>
    <row r="4381" spans="1:19" ht="11.25" thickBot="1" x14ac:dyDescent="0.2">
      <c r="A4381" s="106" t="s">
        <v>357</v>
      </c>
      <c r="B4381" s="106" t="s">
        <v>358</v>
      </c>
      <c r="C4381" s="130" t="s">
        <v>51</v>
      </c>
      <c r="D4381" s="130" t="s">
        <v>52</v>
      </c>
      <c r="E4381" s="130" t="s">
        <v>53</v>
      </c>
      <c r="F4381" s="130" t="s">
        <v>54</v>
      </c>
      <c r="G4381" s="130" t="s">
        <v>55</v>
      </c>
      <c r="H4381" s="130" t="s">
        <v>56</v>
      </c>
      <c r="I4381" s="130" t="s">
        <v>57</v>
      </c>
      <c r="J4381" s="130" t="s">
        <v>58</v>
      </c>
      <c r="K4381" s="130" t="s">
        <v>59</v>
      </c>
      <c r="L4381" s="130" t="s">
        <v>60</v>
      </c>
      <c r="M4381" s="130" t="s">
        <v>61</v>
      </c>
      <c r="N4381" s="130" t="s">
        <v>62</v>
      </c>
      <c r="O4381" s="130" t="s">
        <v>63</v>
      </c>
      <c r="P4381" s="130" t="s">
        <v>64</v>
      </c>
      <c r="Q4381" s="131" t="s">
        <v>65</v>
      </c>
      <c r="R4381" s="131" t="s">
        <v>66</v>
      </c>
      <c r="S4381" s="130" t="s">
        <v>67</v>
      </c>
    </row>
    <row r="4382" spans="1:19" ht="11.25" thickBot="1" x14ac:dyDescent="0.2">
      <c r="A4382" s="112"/>
      <c r="B4382" s="112"/>
      <c r="C4382" s="130" t="s">
        <v>111</v>
      </c>
      <c r="D4382" s="130" t="s">
        <v>111</v>
      </c>
      <c r="E4382" s="130" t="s">
        <v>111</v>
      </c>
      <c r="F4382" s="130" t="s">
        <v>111</v>
      </c>
      <c r="G4382" s="130" t="s">
        <v>111</v>
      </c>
      <c r="H4382" s="130" t="s">
        <v>111</v>
      </c>
      <c r="I4382" s="130" t="s">
        <v>111</v>
      </c>
      <c r="J4382" s="130" t="s">
        <v>111</v>
      </c>
      <c r="K4382" s="130" t="s">
        <v>111</v>
      </c>
      <c r="L4382" s="130" t="s">
        <v>111</v>
      </c>
      <c r="M4382" s="130" t="s">
        <v>111</v>
      </c>
      <c r="N4382" s="130" t="s">
        <v>111</v>
      </c>
      <c r="O4382" s="130" t="s">
        <v>111</v>
      </c>
      <c r="P4382" s="130" t="s">
        <v>111</v>
      </c>
      <c r="Q4382" s="131" t="s">
        <v>111</v>
      </c>
      <c r="R4382" s="131" t="s">
        <v>111</v>
      </c>
      <c r="S4382" s="130" t="s">
        <v>111</v>
      </c>
    </row>
    <row r="4383" spans="1:19" ht="11.25" thickBot="1" x14ac:dyDescent="0.2">
      <c r="A4383" s="135" t="s">
        <v>362</v>
      </c>
      <c r="B4383" s="112"/>
      <c r="C4383" s="112"/>
      <c r="D4383" s="112"/>
      <c r="E4383" s="112"/>
      <c r="F4383" s="112"/>
      <c r="G4383" s="112"/>
      <c r="H4383" s="112"/>
      <c r="I4383" s="112"/>
      <c r="J4383" s="112"/>
      <c r="K4383" s="112"/>
      <c r="L4383" s="112"/>
      <c r="M4383" s="112"/>
      <c r="N4383" s="112"/>
      <c r="O4383" s="112"/>
      <c r="P4383" s="112"/>
      <c r="Q4383" s="112"/>
      <c r="R4383" s="112"/>
      <c r="S4383" s="112"/>
    </row>
    <row r="4384" spans="1:19" ht="11.25" thickBot="1" x14ac:dyDescent="0.2">
      <c r="A4384" s="112"/>
    </row>
    <row r="4385" spans="1:19" ht="11.25" thickBot="1" x14ac:dyDescent="0.2">
      <c r="A4385" s="138" t="s">
        <v>364</v>
      </c>
      <c r="B4385" s="112"/>
      <c r="C4385" s="112"/>
      <c r="D4385" s="112"/>
      <c r="E4385" s="112"/>
      <c r="F4385" s="112"/>
      <c r="G4385" s="112"/>
      <c r="H4385" s="112"/>
      <c r="I4385" s="112"/>
      <c r="J4385" s="112"/>
      <c r="K4385" s="112"/>
      <c r="L4385" s="112"/>
      <c r="M4385" s="112"/>
      <c r="N4385" s="112"/>
      <c r="O4385" s="112"/>
      <c r="P4385" s="112"/>
      <c r="Q4385" s="112"/>
      <c r="R4385" s="112"/>
      <c r="S4385" s="112"/>
    </row>
    <row r="4386" spans="1:19" ht="11.25" thickBot="1" x14ac:dyDescent="0.2">
      <c r="A4386" s="112"/>
    </row>
    <row r="4387" spans="1:19" ht="11.25" thickBot="1" x14ac:dyDescent="0.2">
      <c r="A4387" s="139" t="s">
        <v>366</v>
      </c>
      <c r="B4387" s="112"/>
      <c r="C4387" s="112"/>
      <c r="D4387" s="112"/>
      <c r="E4387" s="112"/>
      <c r="F4387" s="112"/>
      <c r="G4387" s="112"/>
      <c r="H4387" s="112"/>
      <c r="I4387" s="112"/>
      <c r="J4387" s="112"/>
      <c r="K4387" s="112"/>
      <c r="L4387" s="112"/>
      <c r="M4387" s="112"/>
      <c r="N4387" s="112"/>
      <c r="O4387" s="112"/>
      <c r="P4387" s="112"/>
      <c r="Q4387" s="112"/>
      <c r="R4387" s="112"/>
      <c r="S4387" s="112"/>
    </row>
    <row r="4388" spans="1:19" ht="11.25" thickBot="1" x14ac:dyDescent="0.2">
      <c r="A4388" s="112"/>
    </row>
    <row r="4389" spans="1:19" ht="11.25" thickBot="1" x14ac:dyDescent="0.2">
      <c r="A4389" s="106" t="s">
        <v>357</v>
      </c>
      <c r="B4389" s="106" t="s">
        <v>358</v>
      </c>
      <c r="C4389" s="130" t="s">
        <v>68</v>
      </c>
    </row>
    <row r="4390" spans="1:19" ht="11.25" thickBot="1" x14ac:dyDescent="0.2">
      <c r="A4390" s="112"/>
      <c r="B4390" s="112"/>
      <c r="C4390" s="130" t="s">
        <v>111</v>
      </c>
    </row>
    <row r="4391" spans="1:19" ht="11.25" thickBot="1" x14ac:dyDescent="0.2">
      <c r="A4391" s="135" t="s">
        <v>362</v>
      </c>
      <c r="B4391" s="112"/>
      <c r="C4391" s="112"/>
    </row>
    <row r="4392" spans="1:19" ht="11.25" thickBot="1" x14ac:dyDescent="0.2">
      <c r="A4392" s="112"/>
    </row>
    <row r="4393" spans="1:19" ht="11.25" thickBot="1" x14ac:dyDescent="0.2">
      <c r="A4393" s="138" t="s">
        <v>364</v>
      </c>
      <c r="B4393" s="112"/>
      <c r="C4393" s="112"/>
    </row>
    <row r="4394" spans="1:19" ht="11.25" thickBot="1" x14ac:dyDescent="0.2">
      <c r="A4394" s="112"/>
    </row>
    <row r="4395" spans="1:19" ht="11.25" thickBot="1" x14ac:dyDescent="0.2">
      <c r="A4395" s="139" t="s">
        <v>366</v>
      </c>
      <c r="B4395" s="112"/>
      <c r="C4395" s="112"/>
    </row>
    <row r="4396" spans="1:19" ht="10.5" x14ac:dyDescent="0.15">
      <c r="A4396" s="112"/>
    </row>
    <row r="4397" spans="1:19" x14ac:dyDescent="0.15">
      <c r="A4397" s="129"/>
      <c r="B4397" s="86" t="s">
        <v>2758</v>
      </c>
    </row>
    <row r="4398" spans="1:19" ht="9.75" thickBot="1" x14ac:dyDescent="0.2">
      <c r="A4398" s="81" t="s">
        <v>356</v>
      </c>
    </row>
    <row r="4399" spans="1:19" ht="11.25" thickBot="1" x14ac:dyDescent="0.2">
      <c r="A4399" s="106" t="s">
        <v>357</v>
      </c>
      <c r="B4399" s="106" t="s">
        <v>358</v>
      </c>
      <c r="C4399" s="130" t="s">
        <v>0</v>
      </c>
      <c r="D4399" s="130" t="s">
        <v>1</v>
      </c>
      <c r="E4399" s="130" t="s">
        <v>2</v>
      </c>
      <c r="F4399" s="130" t="s">
        <v>3</v>
      </c>
      <c r="G4399" s="130" t="s">
        <v>4</v>
      </c>
      <c r="H4399" s="130" t="s">
        <v>5</v>
      </c>
      <c r="I4399" s="131" t="s">
        <v>6</v>
      </c>
      <c r="J4399" s="131" t="s">
        <v>7</v>
      </c>
      <c r="K4399" s="130" t="s">
        <v>8</v>
      </c>
      <c r="L4399" s="130" t="s">
        <v>9</v>
      </c>
      <c r="M4399" s="130" t="s">
        <v>10</v>
      </c>
      <c r="N4399" s="130" t="s">
        <v>11</v>
      </c>
      <c r="O4399" s="130" t="s">
        <v>12</v>
      </c>
      <c r="P4399" s="130" t="s">
        <v>13</v>
      </c>
      <c r="Q4399" s="130" t="s">
        <v>14</v>
      </c>
      <c r="R4399" s="130" t="s">
        <v>15</v>
      </c>
      <c r="S4399" s="130" t="s">
        <v>16</v>
      </c>
    </row>
    <row r="4400" spans="1:19" ht="11.25" thickBot="1" x14ac:dyDescent="0.2">
      <c r="A4400" s="112"/>
      <c r="B4400" s="112"/>
      <c r="C4400" s="130" t="s">
        <v>111</v>
      </c>
      <c r="D4400" s="130" t="s">
        <v>111</v>
      </c>
      <c r="E4400" s="130" t="s">
        <v>111</v>
      </c>
      <c r="F4400" s="130" t="s">
        <v>111</v>
      </c>
      <c r="G4400" s="130" t="s">
        <v>111</v>
      </c>
      <c r="H4400" s="130" t="s">
        <v>111</v>
      </c>
      <c r="I4400" s="131" t="s">
        <v>111</v>
      </c>
      <c r="J4400" s="131" t="s">
        <v>111</v>
      </c>
      <c r="K4400" s="130" t="s">
        <v>111</v>
      </c>
      <c r="L4400" s="130" t="s">
        <v>111</v>
      </c>
      <c r="M4400" s="130" t="s">
        <v>111</v>
      </c>
      <c r="N4400" s="130" t="s">
        <v>111</v>
      </c>
      <c r="O4400" s="130" t="s">
        <v>111</v>
      </c>
      <c r="P4400" s="130" t="s">
        <v>111</v>
      </c>
      <c r="Q4400" s="130" t="s">
        <v>111</v>
      </c>
      <c r="R4400" s="130" t="s">
        <v>111</v>
      </c>
      <c r="S4400" s="130" t="s">
        <v>111</v>
      </c>
    </row>
    <row r="4401" spans="1:19" ht="11.25" thickBot="1" x14ac:dyDescent="0.2">
      <c r="A4401" s="107">
        <v>1</v>
      </c>
      <c r="B4401" s="132">
        <v>0.62396990740740743</v>
      </c>
      <c r="C4401" s="141" t="s">
        <v>2759</v>
      </c>
      <c r="D4401" s="141" t="s">
        <v>2760</v>
      </c>
      <c r="E4401" s="141" t="s">
        <v>2761</v>
      </c>
      <c r="F4401" s="108">
        <v>1601</v>
      </c>
      <c r="G4401" s="141" t="s">
        <v>2762</v>
      </c>
      <c r="H4401" s="141" t="s">
        <v>2763</v>
      </c>
      <c r="I4401" s="133">
        <v>1.18157</v>
      </c>
      <c r="J4401" s="134" t="s">
        <v>2764</v>
      </c>
      <c r="K4401" s="141" t="s">
        <v>2765</v>
      </c>
      <c r="L4401" s="108">
        <v>1.375</v>
      </c>
      <c r="M4401" s="108">
        <v>1.86</v>
      </c>
      <c r="N4401" s="108">
        <v>3.5019999999999998</v>
      </c>
      <c r="O4401" s="108">
        <v>69.239999999999995</v>
      </c>
      <c r="P4401" s="108">
        <v>932.7</v>
      </c>
      <c r="Q4401" s="108">
        <v>0.42499999999999999</v>
      </c>
      <c r="R4401" s="108">
        <v>3.2490000000000001</v>
      </c>
      <c r="S4401" s="108">
        <v>18.71</v>
      </c>
    </row>
    <row r="4402" spans="1:19" ht="11.25" thickBot="1" x14ac:dyDescent="0.2">
      <c r="A4402" s="112"/>
    </row>
    <row r="4403" spans="1:19" ht="11.25" thickBot="1" x14ac:dyDescent="0.2">
      <c r="A4403" s="107">
        <v>2</v>
      </c>
      <c r="B4403" s="132">
        <v>0.62415509259259261</v>
      </c>
      <c r="C4403" s="141" t="s">
        <v>2766</v>
      </c>
      <c r="D4403" s="141" t="s">
        <v>2767</v>
      </c>
      <c r="E4403" s="141" t="s">
        <v>2768</v>
      </c>
      <c r="F4403" s="108">
        <v>1588</v>
      </c>
      <c r="G4403" s="141" t="s">
        <v>2769</v>
      </c>
      <c r="H4403" s="141" t="s">
        <v>2422</v>
      </c>
      <c r="I4403" s="133">
        <v>1.19154</v>
      </c>
      <c r="J4403" s="134" t="s">
        <v>2770</v>
      </c>
      <c r="K4403" s="141" t="s">
        <v>2771</v>
      </c>
      <c r="L4403" s="108">
        <v>1.452</v>
      </c>
      <c r="M4403" s="108">
        <v>1.895</v>
      </c>
      <c r="N4403" s="108">
        <v>3.5030000000000001</v>
      </c>
      <c r="O4403" s="141" t="s">
        <v>2772</v>
      </c>
      <c r="P4403" s="108">
        <v>927.9</v>
      </c>
      <c r="Q4403" s="108">
        <v>0.41899999999999998</v>
      </c>
      <c r="R4403" s="108">
        <v>3.2210000000000001</v>
      </c>
      <c r="S4403" s="108">
        <v>18.489999999999998</v>
      </c>
    </row>
    <row r="4404" spans="1:19" ht="11.25" thickBot="1" x14ac:dyDescent="0.2">
      <c r="A4404" s="112"/>
    </row>
    <row r="4405" spans="1:19" ht="11.25" thickBot="1" x14ac:dyDescent="0.2">
      <c r="A4405" s="107">
        <v>3</v>
      </c>
      <c r="B4405" s="132">
        <v>0.62432870370370364</v>
      </c>
      <c r="C4405" s="141" t="s">
        <v>2773</v>
      </c>
      <c r="D4405" s="141" t="s">
        <v>2774</v>
      </c>
      <c r="E4405" s="141" t="s">
        <v>2775</v>
      </c>
      <c r="F4405" s="108">
        <v>1582</v>
      </c>
      <c r="G4405" s="141" t="s">
        <v>2776</v>
      </c>
      <c r="H4405" s="141" t="s">
        <v>2777</v>
      </c>
      <c r="I4405" s="133">
        <v>1.2005699999999999</v>
      </c>
      <c r="J4405" s="134" t="s">
        <v>2778</v>
      </c>
      <c r="K4405" s="141" t="s">
        <v>2779</v>
      </c>
      <c r="L4405" s="108">
        <v>1.4530000000000001</v>
      </c>
      <c r="M4405" s="108">
        <v>1.8580000000000001</v>
      </c>
      <c r="N4405" s="108">
        <v>3.4790000000000001</v>
      </c>
      <c r="O4405" s="108">
        <v>68.38</v>
      </c>
      <c r="P4405" s="108">
        <v>930.3</v>
      </c>
      <c r="Q4405" s="108">
        <v>0.41499999999999998</v>
      </c>
      <c r="R4405" s="108">
        <v>3.2149999999999999</v>
      </c>
      <c r="S4405" s="108">
        <v>18.440000000000001</v>
      </c>
    </row>
    <row r="4406" spans="1:19" ht="11.25" thickBot="1" x14ac:dyDescent="0.2">
      <c r="A4406" s="112"/>
    </row>
    <row r="4407" spans="1:19" ht="11.25" thickBot="1" x14ac:dyDescent="0.2">
      <c r="A4407" s="135" t="s">
        <v>362</v>
      </c>
      <c r="B4407" s="112"/>
      <c r="C4407" s="141" t="s">
        <v>2780</v>
      </c>
      <c r="D4407" s="141" t="s">
        <v>2781</v>
      </c>
      <c r="E4407" s="141" t="s">
        <v>2782</v>
      </c>
      <c r="F4407" s="136">
        <v>1591</v>
      </c>
      <c r="G4407" s="141" t="s">
        <v>2783</v>
      </c>
      <c r="H4407" s="141" t="s">
        <v>2784</v>
      </c>
      <c r="I4407" s="137">
        <v>1.19123</v>
      </c>
      <c r="J4407" s="134" t="s">
        <v>2785</v>
      </c>
      <c r="K4407" s="141" t="s">
        <v>2786</v>
      </c>
      <c r="L4407" s="136">
        <v>1.427</v>
      </c>
      <c r="M4407" s="136">
        <v>1.871</v>
      </c>
      <c r="N4407" s="136">
        <v>3.4950000000000001</v>
      </c>
      <c r="O4407" s="141" t="s">
        <v>2787</v>
      </c>
      <c r="P4407" s="136">
        <v>930.3</v>
      </c>
      <c r="Q4407" s="136">
        <v>0.42</v>
      </c>
      <c r="R4407" s="136">
        <v>3.2280000000000002</v>
      </c>
      <c r="S4407" s="136">
        <v>18.55</v>
      </c>
    </row>
    <row r="4408" spans="1:19" ht="11.25" thickBot="1" x14ac:dyDescent="0.2">
      <c r="A4408" s="112"/>
    </row>
    <row r="4409" spans="1:19" ht="11.25" thickBot="1" x14ac:dyDescent="0.2">
      <c r="A4409" s="138" t="s">
        <v>364</v>
      </c>
      <c r="B4409" s="112"/>
      <c r="C4409" s="141" t="s">
        <v>2788</v>
      </c>
      <c r="D4409" s="141" t="s">
        <v>2789</v>
      </c>
      <c r="E4409" s="141" t="s">
        <v>2790</v>
      </c>
      <c r="F4409" s="136">
        <v>9.7690000000000001</v>
      </c>
      <c r="G4409" s="141" t="s">
        <v>2791</v>
      </c>
      <c r="H4409" s="141" t="s">
        <v>2792</v>
      </c>
      <c r="I4409" s="137">
        <v>9.5099999999999994E-3</v>
      </c>
      <c r="J4409" s="134" t="s">
        <v>2793</v>
      </c>
      <c r="K4409" s="141" t="s">
        <v>2134</v>
      </c>
      <c r="L4409" s="136">
        <v>4.4999999999999998E-2</v>
      </c>
      <c r="M4409" s="136">
        <v>2.1000000000000001E-2</v>
      </c>
      <c r="N4409" s="136">
        <v>1.4E-2</v>
      </c>
      <c r="O4409" s="141" t="s">
        <v>2794</v>
      </c>
      <c r="P4409" s="136">
        <v>2.4159999999999999</v>
      </c>
      <c r="Q4409" s="136">
        <v>5.0000000000000001E-3</v>
      </c>
      <c r="R4409" s="136">
        <v>1.7999999999999999E-2</v>
      </c>
      <c r="S4409" s="136">
        <v>0.14199999999999999</v>
      </c>
    </row>
    <row r="4410" spans="1:19" ht="11.25" thickBot="1" x14ac:dyDescent="0.2">
      <c r="A4410" s="112"/>
    </row>
    <row r="4411" spans="1:19" ht="11.25" thickBot="1" x14ac:dyDescent="0.2">
      <c r="A4411" s="139" t="s">
        <v>366</v>
      </c>
      <c r="B4411" s="112"/>
      <c r="C4411" s="141" t="s">
        <v>2795</v>
      </c>
      <c r="D4411" s="141" t="s">
        <v>2796</v>
      </c>
      <c r="E4411" s="141" t="s">
        <v>2797</v>
      </c>
      <c r="F4411" s="136">
        <v>0.61399999999999999</v>
      </c>
      <c r="G4411" s="141" t="s">
        <v>2798</v>
      </c>
      <c r="H4411" s="141" t="s">
        <v>2799</v>
      </c>
      <c r="I4411" s="140">
        <v>0.79800000000000004</v>
      </c>
      <c r="J4411" s="134" t="s">
        <v>2800</v>
      </c>
      <c r="K4411" s="141" t="s">
        <v>2795</v>
      </c>
      <c r="L4411" s="136">
        <v>3.157</v>
      </c>
      <c r="M4411" s="136">
        <v>1.1140000000000001</v>
      </c>
      <c r="N4411" s="136">
        <v>0.39500000000000002</v>
      </c>
      <c r="O4411" s="141" t="s">
        <v>2801</v>
      </c>
      <c r="P4411" s="136">
        <v>0.26</v>
      </c>
      <c r="Q4411" s="136">
        <v>1.1160000000000001</v>
      </c>
      <c r="R4411" s="136">
        <v>0.55800000000000005</v>
      </c>
      <c r="S4411" s="136">
        <v>0.76800000000000002</v>
      </c>
    </row>
    <row r="4412" spans="1:19" ht="11.25" thickBot="1" x14ac:dyDescent="0.2">
      <c r="A4412" s="112"/>
    </row>
    <row r="4413" spans="1:19" ht="11.25" thickBot="1" x14ac:dyDescent="0.2">
      <c r="A4413" s="106" t="s">
        <v>357</v>
      </c>
      <c r="B4413" s="106" t="s">
        <v>358</v>
      </c>
      <c r="C4413" s="130" t="s">
        <v>17</v>
      </c>
      <c r="D4413" s="130" t="s">
        <v>18</v>
      </c>
      <c r="E4413" s="131" t="s">
        <v>19</v>
      </c>
      <c r="F4413" s="131" t="s">
        <v>20</v>
      </c>
      <c r="G4413" s="130" t="s">
        <v>21</v>
      </c>
      <c r="H4413" s="130" t="s">
        <v>22</v>
      </c>
      <c r="I4413" s="130" t="s">
        <v>23</v>
      </c>
      <c r="J4413" s="130" t="s">
        <v>24</v>
      </c>
      <c r="K4413" s="131" t="s">
        <v>25</v>
      </c>
      <c r="L4413" s="131" t="s">
        <v>26</v>
      </c>
      <c r="M4413" s="130" t="s">
        <v>27</v>
      </c>
      <c r="N4413" s="130" t="s">
        <v>28</v>
      </c>
      <c r="O4413" s="130" t="s">
        <v>29</v>
      </c>
      <c r="P4413" s="130" t="s">
        <v>30</v>
      </c>
      <c r="Q4413" s="130" t="s">
        <v>31</v>
      </c>
      <c r="R4413" s="130" t="s">
        <v>32</v>
      </c>
      <c r="S4413" s="130" t="s">
        <v>33</v>
      </c>
    </row>
    <row r="4414" spans="1:19" ht="11.25" thickBot="1" x14ac:dyDescent="0.2">
      <c r="A4414" s="112"/>
      <c r="B4414" s="112"/>
      <c r="C4414" s="130" t="s">
        <v>111</v>
      </c>
      <c r="D4414" s="130" t="s">
        <v>111</v>
      </c>
      <c r="E4414" s="131" t="s">
        <v>111</v>
      </c>
      <c r="F4414" s="131" t="s">
        <v>111</v>
      </c>
      <c r="G4414" s="130" t="s">
        <v>111</v>
      </c>
      <c r="H4414" s="130" t="s">
        <v>111</v>
      </c>
      <c r="I4414" s="130" t="s">
        <v>111</v>
      </c>
      <c r="J4414" s="130" t="s">
        <v>111</v>
      </c>
      <c r="K4414" s="131" t="s">
        <v>111</v>
      </c>
      <c r="L4414" s="131" t="s">
        <v>111</v>
      </c>
      <c r="M4414" s="130" t="s">
        <v>111</v>
      </c>
      <c r="N4414" s="130" t="s">
        <v>111</v>
      </c>
      <c r="O4414" s="130" t="s">
        <v>111</v>
      </c>
      <c r="P4414" s="130" t="s">
        <v>111</v>
      </c>
      <c r="Q4414" s="130" t="s">
        <v>111</v>
      </c>
      <c r="R4414" s="130" t="s">
        <v>111</v>
      </c>
      <c r="S4414" s="130" t="s">
        <v>111</v>
      </c>
    </row>
    <row r="4415" spans="1:19" ht="11.25" thickBot="1" x14ac:dyDescent="0.2">
      <c r="A4415" s="107">
        <v>1</v>
      </c>
      <c r="B4415" s="132">
        <v>0.62396990740740743</v>
      </c>
      <c r="C4415" s="108">
        <v>15.85</v>
      </c>
      <c r="D4415" s="108">
        <v>1.524</v>
      </c>
      <c r="E4415" s="133">
        <v>1.05555</v>
      </c>
      <c r="F4415" s="133">
        <v>1.0000199999999999</v>
      </c>
      <c r="G4415" s="108">
        <v>0.34699999999999998</v>
      </c>
      <c r="H4415" s="108">
        <v>7.5149999999999997</v>
      </c>
      <c r="I4415" s="108">
        <v>10.14</v>
      </c>
      <c r="J4415" s="141" t="s">
        <v>2802</v>
      </c>
      <c r="K4415" s="133">
        <v>1.1398200000000001</v>
      </c>
      <c r="L4415" s="134" t="s">
        <v>2803</v>
      </c>
      <c r="M4415" s="108">
        <v>0.106</v>
      </c>
      <c r="N4415" s="108">
        <v>1.008</v>
      </c>
      <c r="O4415" s="108">
        <v>1E-3</v>
      </c>
      <c r="P4415" s="108">
        <v>7.0000000000000001E-3</v>
      </c>
      <c r="Q4415" s="108">
        <v>0.105</v>
      </c>
      <c r="R4415" s="108">
        <v>0.28199999999999997</v>
      </c>
      <c r="S4415" s="108">
        <v>7.4999999999999997E-2</v>
      </c>
    </row>
    <row r="4416" spans="1:19" ht="11.25" thickBot="1" x14ac:dyDescent="0.2">
      <c r="A4416" s="112"/>
    </row>
    <row r="4417" spans="1:19" ht="11.25" thickBot="1" x14ac:dyDescent="0.2">
      <c r="A4417" s="107">
        <v>2</v>
      </c>
      <c r="B4417" s="132">
        <v>0.62415509259259261</v>
      </c>
      <c r="C4417" s="108">
        <v>15.49</v>
      </c>
      <c r="D4417" s="108">
        <v>1.506</v>
      </c>
      <c r="E4417" s="133">
        <v>1.0682400000000001</v>
      </c>
      <c r="F4417" s="133">
        <v>1.00844</v>
      </c>
      <c r="G4417" s="108">
        <v>0.30199999999999999</v>
      </c>
      <c r="H4417" s="108">
        <v>10.15</v>
      </c>
      <c r="I4417" s="108">
        <v>10.210000000000001</v>
      </c>
      <c r="J4417" s="141" t="s">
        <v>2804</v>
      </c>
      <c r="K4417" s="133">
        <v>1.1522300000000001</v>
      </c>
      <c r="L4417" s="134" t="s">
        <v>2805</v>
      </c>
      <c r="M4417" s="108">
        <v>8.2000000000000003E-2</v>
      </c>
      <c r="N4417" s="108">
        <v>1.0109999999999999</v>
      </c>
      <c r="O4417" s="108">
        <v>1E-3</v>
      </c>
      <c r="P4417" s="108">
        <v>7.0000000000000001E-3</v>
      </c>
      <c r="Q4417" s="108">
        <v>9.9000000000000005E-2</v>
      </c>
      <c r="R4417" s="108">
        <v>0.28799999999999998</v>
      </c>
      <c r="S4417" s="108">
        <v>7.4999999999999997E-2</v>
      </c>
    </row>
    <row r="4418" spans="1:19" ht="11.25" thickBot="1" x14ac:dyDescent="0.2">
      <c r="A4418" s="112"/>
    </row>
    <row r="4419" spans="1:19" ht="11.25" thickBot="1" x14ac:dyDescent="0.2">
      <c r="A4419" s="107">
        <v>3</v>
      </c>
      <c r="B4419" s="132">
        <v>0.62432870370370364</v>
      </c>
      <c r="C4419" s="108">
        <v>15.45</v>
      </c>
      <c r="D4419" s="108">
        <v>1.4870000000000001</v>
      </c>
      <c r="E4419" s="133">
        <v>1.07805</v>
      </c>
      <c r="F4419" s="133">
        <v>1.0209699999999999</v>
      </c>
      <c r="G4419" s="108">
        <v>0.35099999999999998</v>
      </c>
      <c r="H4419" s="108">
        <v>8.1150000000000002</v>
      </c>
      <c r="I4419" s="108">
        <v>10.14</v>
      </c>
      <c r="J4419" s="141" t="s">
        <v>2806</v>
      </c>
      <c r="K4419" s="133">
        <v>1.1614500000000001</v>
      </c>
      <c r="L4419" s="134" t="s">
        <v>2807</v>
      </c>
      <c r="M4419" s="108">
        <v>8.5000000000000006E-2</v>
      </c>
      <c r="N4419" s="108">
        <v>1.014</v>
      </c>
      <c r="O4419" s="108">
        <v>0</v>
      </c>
      <c r="P4419" s="108">
        <v>7.0000000000000001E-3</v>
      </c>
      <c r="Q4419" s="108">
        <v>9.5000000000000001E-2</v>
      </c>
      <c r="R4419" s="108">
        <v>0.254</v>
      </c>
      <c r="S4419" s="108">
        <v>7.3999999999999996E-2</v>
      </c>
    </row>
    <row r="4420" spans="1:19" ht="11.25" thickBot="1" x14ac:dyDescent="0.2">
      <c r="A4420" s="112"/>
    </row>
    <row r="4421" spans="1:19" ht="11.25" thickBot="1" x14ac:dyDescent="0.2">
      <c r="A4421" s="135" t="s">
        <v>362</v>
      </c>
      <c r="B4421" s="112"/>
      <c r="C4421" s="136">
        <v>15.59</v>
      </c>
      <c r="D4421" s="136">
        <v>1.506</v>
      </c>
      <c r="E4421" s="137">
        <v>1.06728</v>
      </c>
      <c r="F4421" s="137">
        <v>1.0098100000000001</v>
      </c>
      <c r="G4421" s="136">
        <v>0.33300000000000002</v>
      </c>
      <c r="H4421" s="136">
        <v>8.5920000000000005</v>
      </c>
      <c r="I4421" s="136">
        <v>10.16</v>
      </c>
      <c r="J4421" s="141" t="s">
        <v>2808</v>
      </c>
      <c r="K4421" s="137">
        <v>1.15117</v>
      </c>
      <c r="L4421" s="134" t="s">
        <v>2809</v>
      </c>
      <c r="M4421" s="136">
        <v>9.0999999999999998E-2</v>
      </c>
      <c r="N4421" s="136">
        <v>1.0109999999999999</v>
      </c>
      <c r="O4421" s="136">
        <v>1E-3</v>
      </c>
      <c r="P4421" s="136">
        <v>7.0000000000000001E-3</v>
      </c>
      <c r="Q4421" s="136">
        <v>0.1</v>
      </c>
      <c r="R4421" s="136">
        <v>0.27500000000000002</v>
      </c>
      <c r="S4421" s="136">
        <v>7.4999999999999997E-2</v>
      </c>
    </row>
    <row r="4422" spans="1:19" ht="11.25" thickBot="1" x14ac:dyDescent="0.2">
      <c r="A4422" s="112"/>
    </row>
    <row r="4423" spans="1:19" ht="11.25" thickBot="1" x14ac:dyDescent="0.2">
      <c r="A4423" s="138" t="s">
        <v>364</v>
      </c>
      <c r="B4423" s="112"/>
      <c r="C4423" s="136">
        <v>0.219</v>
      </c>
      <c r="D4423" s="136">
        <v>1.9E-2</v>
      </c>
      <c r="E4423" s="137">
        <v>1.128E-2</v>
      </c>
      <c r="F4423" s="137">
        <v>1.0540000000000001E-2</v>
      </c>
      <c r="G4423" s="136">
        <v>2.7E-2</v>
      </c>
      <c r="H4423" s="136">
        <v>1.379</v>
      </c>
      <c r="I4423" s="136">
        <v>4.2999999999999997E-2</v>
      </c>
      <c r="J4423" s="141" t="s">
        <v>2810</v>
      </c>
      <c r="K4423" s="137">
        <v>1.085E-2</v>
      </c>
      <c r="L4423" s="134" t="s">
        <v>2811</v>
      </c>
      <c r="M4423" s="136">
        <v>1.2999999999999999E-2</v>
      </c>
      <c r="N4423" s="136">
        <v>3.0000000000000001E-3</v>
      </c>
      <c r="O4423" s="136">
        <v>1E-3</v>
      </c>
      <c r="P4423" s="136">
        <v>0</v>
      </c>
      <c r="Q4423" s="136">
        <v>5.0000000000000001E-3</v>
      </c>
      <c r="R4423" s="136">
        <v>1.7999999999999999E-2</v>
      </c>
      <c r="S4423" s="136">
        <v>1E-3</v>
      </c>
    </row>
    <row r="4424" spans="1:19" ht="11.25" thickBot="1" x14ac:dyDescent="0.2">
      <c r="A4424" s="112"/>
    </row>
    <row r="4425" spans="1:19" ht="11.25" thickBot="1" x14ac:dyDescent="0.2">
      <c r="A4425" s="139" t="s">
        <v>366</v>
      </c>
      <c r="B4425" s="112"/>
      <c r="C4425" s="136">
        <v>1.4039999999999999</v>
      </c>
      <c r="D4425" s="136">
        <v>1.258</v>
      </c>
      <c r="E4425" s="140">
        <v>1.0569999999999999</v>
      </c>
      <c r="F4425" s="140">
        <v>1.044</v>
      </c>
      <c r="G4425" s="136">
        <v>8.141</v>
      </c>
      <c r="H4425" s="136">
        <v>16.05</v>
      </c>
      <c r="I4425" s="136">
        <v>0.42099999999999999</v>
      </c>
      <c r="J4425" s="141" t="s">
        <v>2812</v>
      </c>
      <c r="K4425" s="140">
        <v>0.94299999999999995</v>
      </c>
      <c r="L4425" s="134" t="s">
        <v>2813</v>
      </c>
      <c r="M4425" s="136">
        <v>14.44</v>
      </c>
      <c r="N4425" s="136">
        <v>0.29399999999999998</v>
      </c>
      <c r="O4425" s="136">
        <v>59.33</v>
      </c>
      <c r="P4425" s="136">
        <v>3.032</v>
      </c>
      <c r="Q4425" s="136">
        <v>4.6529999999999996</v>
      </c>
      <c r="R4425" s="136">
        <v>6.5979999999999999</v>
      </c>
      <c r="S4425" s="136">
        <v>0.88900000000000001</v>
      </c>
    </row>
    <row r="4426" spans="1:19" ht="11.25" thickBot="1" x14ac:dyDescent="0.2">
      <c r="A4426" s="112"/>
    </row>
    <row r="4427" spans="1:19" ht="11.25" thickBot="1" x14ac:dyDescent="0.2">
      <c r="A4427" s="106" t="s">
        <v>357</v>
      </c>
      <c r="B4427" s="106" t="s">
        <v>358</v>
      </c>
      <c r="C4427" s="131" t="s">
        <v>34</v>
      </c>
      <c r="D4427" s="131" t="s">
        <v>35</v>
      </c>
      <c r="E4427" s="130" t="s">
        <v>36</v>
      </c>
      <c r="F4427" s="130" t="s">
        <v>37</v>
      </c>
      <c r="G4427" s="130" t="s">
        <v>38</v>
      </c>
      <c r="H4427" s="130" t="s">
        <v>39</v>
      </c>
      <c r="I4427" s="130" t="s">
        <v>40</v>
      </c>
      <c r="J4427" s="130" t="s">
        <v>41</v>
      </c>
      <c r="K4427" s="130" t="s">
        <v>42</v>
      </c>
      <c r="L4427" s="130" t="s">
        <v>43</v>
      </c>
      <c r="M4427" s="130" t="s">
        <v>44</v>
      </c>
      <c r="N4427" s="130" t="s">
        <v>45</v>
      </c>
      <c r="O4427" s="130" t="s">
        <v>46</v>
      </c>
      <c r="P4427" s="130" t="s">
        <v>47</v>
      </c>
      <c r="Q4427" s="130" t="s">
        <v>48</v>
      </c>
      <c r="R4427" s="130" t="s">
        <v>49</v>
      </c>
      <c r="S4427" s="130" t="s">
        <v>50</v>
      </c>
    </row>
    <row r="4428" spans="1:19" ht="11.25" thickBot="1" x14ac:dyDescent="0.2">
      <c r="A4428" s="112"/>
      <c r="B4428" s="112"/>
      <c r="C4428" s="131" t="s">
        <v>111</v>
      </c>
      <c r="D4428" s="131" t="s">
        <v>111</v>
      </c>
      <c r="E4428" s="130" t="s">
        <v>111</v>
      </c>
      <c r="F4428" s="130" t="s">
        <v>111</v>
      </c>
      <c r="G4428" s="130" t="s">
        <v>111</v>
      </c>
      <c r="H4428" s="130" t="s">
        <v>111</v>
      </c>
      <c r="I4428" s="130" t="s">
        <v>111</v>
      </c>
      <c r="J4428" s="130" t="s">
        <v>111</v>
      </c>
      <c r="K4428" s="130" t="s">
        <v>111</v>
      </c>
      <c r="L4428" s="130" t="s">
        <v>111</v>
      </c>
      <c r="M4428" s="130" t="s">
        <v>111</v>
      </c>
      <c r="N4428" s="130" t="s">
        <v>111</v>
      </c>
      <c r="O4428" s="130" t="s">
        <v>111</v>
      </c>
      <c r="P4428" s="130" t="s">
        <v>111</v>
      </c>
      <c r="Q4428" s="130" t="s">
        <v>111</v>
      </c>
      <c r="R4428" s="130" t="s">
        <v>111</v>
      </c>
      <c r="S4428" s="130" t="s">
        <v>111</v>
      </c>
    </row>
    <row r="4429" spans="1:19" ht="11.25" thickBot="1" x14ac:dyDescent="0.2">
      <c r="A4429" s="107">
        <v>1</v>
      </c>
      <c r="B4429" s="132">
        <v>0.62396990740740743</v>
      </c>
      <c r="C4429" s="133">
        <v>1.04592</v>
      </c>
      <c r="D4429" s="134" t="s">
        <v>2814</v>
      </c>
      <c r="E4429" s="108">
        <v>0.2</v>
      </c>
      <c r="F4429" s="108">
        <v>0.08</v>
      </c>
      <c r="G4429" s="108">
        <v>2E-3</v>
      </c>
      <c r="H4429" s="108">
        <v>0.183</v>
      </c>
      <c r="I4429" s="108">
        <v>37.869999999999997</v>
      </c>
      <c r="J4429" s="108">
        <v>37.89</v>
      </c>
      <c r="K4429" s="108">
        <v>0.72299999999999998</v>
      </c>
      <c r="L4429" s="108">
        <v>1.34</v>
      </c>
      <c r="M4429" s="108">
        <v>0.16400000000000001</v>
      </c>
      <c r="N4429" s="108">
        <v>0.61799999999999999</v>
      </c>
      <c r="O4429" s="108">
        <v>0.127</v>
      </c>
      <c r="P4429" s="108">
        <v>0.03</v>
      </c>
      <c r="Q4429" s="108">
        <v>0.104</v>
      </c>
      <c r="R4429" s="108">
        <v>1.6E-2</v>
      </c>
      <c r="S4429" s="108">
        <v>7.9000000000000001E-2</v>
      </c>
    </row>
    <row r="4430" spans="1:19" ht="11.25" thickBot="1" x14ac:dyDescent="0.2">
      <c r="A4430" s="112"/>
    </row>
    <row r="4431" spans="1:19" ht="11.25" thickBot="1" x14ac:dyDescent="0.2">
      <c r="A4431" s="107">
        <v>2</v>
      </c>
      <c r="B4431" s="132">
        <v>0.62415509259259261</v>
      </c>
      <c r="C4431" s="133">
        <v>1.0540400000000001</v>
      </c>
      <c r="D4431" s="134" t="s">
        <v>2815</v>
      </c>
      <c r="E4431" s="108">
        <v>0.17799999999999999</v>
      </c>
      <c r="F4431" s="108">
        <v>7.6999999999999999E-2</v>
      </c>
      <c r="G4431" s="108">
        <v>0</v>
      </c>
      <c r="H4431" s="108">
        <v>0.17799999999999999</v>
      </c>
      <c r="I4431" s="108">
        <v>37.68</v>
      </c>
      <c r="J4431" s="108">
        <v>37.619999999999997</v>
      </c>
      <c r="K4431" s="108">
        <v>0.71199999999999997</v>
      </c>
      <c r="L4431" s="108">
        <v>1.333</v>
      </c>
      <c r="M4431" s="108">
        <v>0.16300000000000001</v>
      </c>
      <c r="N4431" s="108">
        <v>0.60699999999999998</v>
      </c>
      <c r="O4431" s="108">
        <v>0.125</v>
      </c>
      <c r="P4431" s="108">
        <v>2.9000000000000001E-2</v>
      </c>
      <c r="Q4431" s="108">
        <v>0.11</v>
      </c>
      <c r="R4431" s="108">
        <v>1.6E-2</v>
      </c>
      <c r="S4431" s="108">
        <v>7.8E-2</v>
      </c>
    </row>
    <row r="4432" spans="1:19" ht="11.25" thickBot="1" x14ac:dyDescent="0.2">
      <c r="A4432" s="112"/>
    </row>
    <row r="4433" spans="1:19" ht="11.25" thickBot="1" x14ac:dyDescent="0.2">
      <c r="A4433" s="107">
        <v>3</v>
      </c>
      <c r="B4433" s="132">
        <v>0.62432870370370364</v>
      </c>
      <c r="C4433" s="133">
        <v>1.06813</v>
      </c>
      <c r="D4433" s="134" t="s">
        <v>2816</v>
      </c>
      <c r="E4433" s="108">
        <v>0.20100000000000001</v>
      </c>
      <c r="F4433" s="108">
        <v>7.9000000000000001E-2</v>
      </c>
      <c r="G4433" s="108">
        <v>-3.0000000000000001E-3</v>
      </c>
      <c r="H4433" s="108">
        <v>0.17399999999999999</v>
      </c>
      <c r="I4433" s="108">
        <v>37.450000000000003</v>
      </c>
      <c r="J4433" s="108">
        <v>37.159999999999997</v>
      </c>
      <c r="K4433" s="108">
        <v>0.69899999999999995</v>
      </c>
      <c r="L4433" s="108">
        <v>1.347</v>
      </c>
      <c r="M4433" s="108">
        <v>0.16500000000000001</v>
      </c>
      <c r="N4433" s="108">
        <v>0.61399999999999999</v>
      </c>
      <c r="O4433" s="108">
        <v>0.11899999999999999</v>
      </c>
      <c r="P4433" s="108">
        <v>2.8000000000000001E-2</v>
      </c>
      <c r="Q4433" s="108">
        <v>0.108</v>
      </c>
      <c r="R4433" s="108">
        <v>1.4999999999999999E-2</v>
      </c>
      <c r="S4433" s="108">
        <v>7.9000000000000001E-2</v>
      </c>
    </row>
    <row r="4434" spans="1:19" ht="11.25" thickBot="1" x14ac:dyDescent="0.2">
      <c r="A4434" s="112"/>
    </row>
    <row r="4435" spans="1:19" ht="11.25" thickBot="1" x14ac:dyDescent="0.2">
      <c r="A4435" s="135" t="s">
        <v>362</v>
      </c>
      <c r="B4435" s="112"/>
      <c r="C4435" s="137">
        <v>1.05603</v>
      </c>
      <c r="D4435" s="134" t="s">
        <v>2817</v>
      </c>
      <c r="E4435" s="136">
        <v>0.193</v>
      </c>
      <c r="F4435" s="136">
        <v>7.9000000000000001E-2</v>
      </c>
      <c r="G4435" s="136">
        <v>0</v>
      </c>
      <c r="H4435" s="136">
        <v>0.17799999999999999</v>
      </c>
      <c r="I4435" s="136">
        <v>37.67</v>
      </c>
      <c r="J4435" s="136">
        <v>37.56</v>
      </c>
      <c r="K4435" s="136">
        <v>0.71099999999999997</v>
      </c>
      <c r="L4435" s="136">
        <v>1.34</v>
      </c>
      <c r="M4435" s="136">
        <v>0.16400000000000001</v>
      </c>
      <c r="N4435" s="136">
        <v>0.61299999999999999</v>
      </c>
      <c r="O4435" s="136">
        <v>0.123</v>
      </c>
      <c r="P4435" s="136">
        <v>2.9000000000000001E-2</v>
      </c>
      <c r="Q4435" s="136">
        <v>0.107</v>
      </c>
      <c r="R4435" s="136">
        <v>1.6E-2</v>
      </c>
      <c r="S4435" s="136">
        <v>7.9000000000000001E-2</v>
      </c>
    </row>
    <row r="4436" spans="1:19" ht="11.25" thickBot="1" x14ac:dyDescent="0.2">
      <c r="A4436" s="112"/>
    </row>
    <row r="4437" spans="1:19" ht="11.25" thickBot="1" x14ac:dyDescent="0.2">
      <c r="A4437" s="138" t="s">
        <v>364</v>
      </c>
      <c r="B4437" s="112"/>
      <c r="C4437" s="137">
        <v>1.124E-2</v>
      </c>
      <c r="D4437" s="134" t="s">
        <v>2818</v>
      </c>
      <c r="E4437" s="136">
        <v>1.2999999999999999E-2</v>
      </c>
      <c r="F4437" s="136">
        <v>2E-3</v>
      </c>
      <c r="G4437" s="136">
        <v>3.0000000000000001E-3</v>
      </c>
      <c r="H4437" s="136">
        <v>4.0000000000000001E-3</v>
      </c>
      <c r="I4437" s="136">
        <v>0.20799999999999999</v>
      </c>
      <c r="J4437" s="136">
        <v>0.36899999999999999</v>
      </c>
      <c r="K4437" s="136">
        <v>1.2E-2</v>
      </c>
      <c r="L4437" s="136">
        <v>7.0000000000000001E-3</v>
      </c>
      <c r="M4437" s="136">
        <v>1E-3</v>
      </c>
      <c r="N4437" s="136">
        <v>5.0000000000000001E-3</v>
      </c>
      <c r="O4437" s="136">
        <v>4.0000000000000001E-3</v>
      </c>
      <c r="P4437" s="136">
        <v>1E-3</v>
      </c>
      <c r="Q4437" s="136">
        <v>3.0000000000000001E-3</v>
      </c>
      <c r="R4437" s="136">
        <v>0</v>
      </c>
      <c r="S4437" s="136">
        <v>1E-3</v>
      </c>
    </row>
    <row r="4438" spans="1:19" ht="11.25" thickBot="1" x14ac:dyDescent="0.2">
      <c r="A4438" s="112"/>
    </row>
    <row r="4439" spans="1:19" ht="11.25" thickBot="1" x14ac:dyDescent="0.2">
      <c r="A4439" s="139" t="s">
        <v>366</v>
      </c>
      <c r="B4439" s="112"/>
      <c r="C4439" s="140">
        <v>1.0640000000000001</v>
      </c>
      <c r="D4439" s="134" t="s">
        <v>2819</v>
      </c>
      <c r="E4439" s="136">
        <v>6.8810000000000002</v>
      </c>
      <c r="F4439" s="136">
        <v>2.226</v>
      </c>
      <c r="G4439" s="136">
        <v>2953</v>
      </c>
      <c r="H4439" s="136">
        <v>2.3370000000000002</v>
      </c>
      <c r="I4439" s="136">
        <v>0.55100000000000005</v>
      </c>
      <c r="J4439" s="136">
        <v>0.98199999999999998</v>
      </c>
      <c r="K4439" s="136">
        <v>1.7150000000000001</v>
      </c>
      <c r="L4439" s="136">
        <v>0.52</v>
      </c>
      <c r="M4439" s="136">
        <v>0.73199999999999998</v>
      </c>
      <c r="N4439" s="136">
        <v>0.83199999999999996</v>
      </c>
      <c r="O4439" s="136">
        <v>3.383</v>
      </c>
      <c r="P4439" s="136">
        <v>2.9470000000000001</v>
      </c>
      <c r="Q4439" s="136">
        <v>2.72</v>
      </c>
      <c r="R4439" s="136">
        <v>2.09</v>
      </c>
      <c r="S4439" s="136">
        <v>1.169</v>
      </c>
    </row>
    <row r="4440" spans="1:19" ht="11.25" thickBot="1" x14ac:dyDescent="0.2">
      <c r="A4440" s="112"/>
    </row>
    <row r="4441" spans="1:19" ht="11.25" thickBot="1" x14ac:dyDescent="0.2">
      <c r="A4441" s="106" t="s">
        <v>357</v>
      </c>
      <c r="B4441" s="106" t="s">
        <v>358</v>
      </c>
      <c r="C4441" s="130" t="s">
        <v>51</v>
      </c>
      <c r="D4441" s="130" t="s">
        <v>52</v>
      </c>
      <c r="E4441" s="130" t="s">
        <v>53</v>
      </c>
      <c r="F4441" s="130" t="s">
        <v>54</v>
      </c>
      <c r="G4441" s="130" t="s">
        <v>55</v>
      </c>
      <c r="H4441" s="130" t="s">
        <v>56</v>
      </c>
      <c r="I4441" s="130" t="s">
        <v>57</v>
      </c>
      <c r="J4441" s="130" t="s">
        <v>58</v>
      </c>
      <c r="K4441" s="130" t="s">
        <v>59</v>
      </c>
      <c r="L4441" s="130" t="s">
        <v>60</v>
      </c>
      <c r="M4441" s="130" t="s">
        <v>61</v>
      </c>
      <c r="N4441" s="130" t="s">
        <v>62</v>
      </c>
      <c r="O4441" s="130" t="s">
        <v>63</v>
      </c>
      <c r="P4441" s="130" t="s">
        <v>64</v>
      </c>
      <c r="Q4441" s="131" t="s">
        <v>65</v>
      </c>
      <c r="R4441" s="131" t="s">
        <v>66</v>
      </c>
      <c r="S4441" s="130" t="s">
        <v>67</v>
      </c>
    </row>
    <row r="4442" spans="1:19" ht="11.25" thickBot="1" x14ac:dyDescent="0.2">
      <c r="A4442" s="112"/>
      <c r="B4442" s="112"/>
      <c r="C4442" s="130" t="s">
        <v>111</v>
      </c>
      <c r="D4442" s="130" t="s">
        <v>111</v>
      </c>
      <c r="E4442" s="130" t="s">
        <v>111</v>
      </c>
      <c r="F4442" s="130" t="s">
        <v>111</v>
      </c>
      <c r="G4442" s="130" t="s">
        <v>111</v>
      </c>
      <c r="H4442" s="130" t="s">
        <v>111</v>
      </c>
      <c r="I4442" s="130" t="s">
        <v>111</v>
      </c>
      <c r="J4442" s="130" t="s">
        <v>111</v>
      </c>
      <c r="K4442" s="130" t="s">
        <v>111</v>
      </c>
      <c r="L4442" s="130" t="s">
        <v>111</v>
      </c>
      <c r="M4442" s="130" t="s">
        <v>111</v>
      </c>
      <c r="N4442" s="130" t="s">
        <v>111</v>
      </c>
      <c r="O4442" s="130" t="s">
        <v>111</v>
      </c>
      <c r="P4442" s="130" t="s">
        <v>111</v>
      </c>
      <c r="Q4442" s="131" t="s">
        <v>111</v>
      </c>
      <c r="R4442" s="131" t="s">
        <v>111</v>
      </c>
      <c r="S4442" s="130" t="s">
        <v>111</v>
      </c>
    </row>
    <row r="4443" spans="1:19" ht="11.25" thickBot="1" x14ac:dyDescent="0.2">
      <c r="A4443" s="107">
        <v>1</v>
      </c>
      <c r="B4443" s="132">
        <v>0.62396990740740743</v>
      </c>
      <c r="C4443" s="108">
        <v>1.6E-2</v>
      </c>
      <c r="D4443" s="108">
        <v>4.1000000000000002E-2</v>
      </c>
      <c r="E4443" s="108">
        <v>5.0000000000000001E-3</v>
      </c>
      <c r="F4443" s="108">
        <v>3.6999999999999998E-2</v>
      </c>
      <c r="G4443" s="108">
        <v>5.0000000000000001E-3</v>
      </c>
      <c r="H4443" s="108">
        <v>1E-3</v>
      </c>
      <c r="I4443" s="108">
        <v>8.5999999999999993E-2</v>
      </c>
      <c r="J4443" s="108">
        <v>0.154</v>
      </c>
      <c r="K4443" s="108">
        <v>0.16200000000000001</v>
      </c>
      <c r="L4443" s="108">
        <v>0</v>
      </c>
      <c r="M4443" s="108">
        <v>0</v>
      </c>
      <c r="N4443" s="108">
        <v>0.108</v>
      </c>
      <c r="O4443" s="108">
        <v>8.0000000000000002E-3</v>
      </c>
      <c r="P4443" s="108">
        <v>1.0129999999999999</v>
      </c>
      <c r="Q4443" s="133">
        <v>0.95745999999999998</v>
      </c>
      <c r="R4443" s="134" t="s">
        <v>2820</v>
      </c>
      <c r="S4443" s="108">
        <v>0.193</v>
      </c>
    </row>
    <row r="4444" spans="1:19" ht="11.25" thickBot="1" x14ac:dyDescent="0.2">
      <c r="A4444" s="112"/>
    </row>
    <row r="4445" spans="1:19" ht="11.25" thickBot="1" x14ac:dyDescent="0.2">
      <c r="A4445" s="107">
        <v>2</v>
      </c>
      <c r="B4445" s="132">
        <v>0.62415509259259261</v>
      </c>
      <c r="C4445" s="108">
        <v>1.4999999999999999E-2</v>
      </c>
      <c r="D4445" s="108">
        <v>4.2000000000000003E-2</v>
      </c>
      <c r="E4445" s="108">
        <v>5.0000000000000001E-3</v>
      </c>
      <c r="F4445" s="108">
        <v>3.6999999999999998E-2</v>
      </c>
      <c r="G4445" s="108">
        <v>5.0000000000000001E-3</v>
      </c>
      <c r="H4445" s="108">
        <v>2E-3</v>
      </c>
      <c r="I4445" s="108">
        <v>9.0999999999999998E-2</v>
      </c>
      <c r="J4445" s="108">
        <v>0.159</v>
      </c>
      <c r="K4445" s="108">
        <v>0.16200000000000001</v>
      </c>
      <c r="L4445" s="108">
        <v>0</v>
      </c>
      <c r="M4445" s="108">
        <v>1E-3</v>
      </c>
      <c r="N4445" s="108">
        <v>9.7000000000000003E-2</v>
      </c>
      <c r="O4445" s="108">
        <v>7.0000000000000001E-3</v>
      </c>
      <c r="P4445" s="108">
        <v>1.004</v>
      </c>
      <c r="Q4445" s="133">
        <v>0.97123999999999999</v>
      </c>
      <c r="R4445" s="134" t="s">
        <v>2821</v>
      </c>
      <c r="S4445" s="108">
        <v>0.193</v>
      </c>
    </row>
    <row r="4446" spans="1:19" ht="11.25" thickBot="1" x14ac:dyDescent="0.2">
      <c r="A4446" s="112"/>
    </row>
    <row r="4447" spans="1:19" ht="11.25" thickBot="1" x14ac:dyDescent="0.2">
      <c r="A4447" s="107">
        <v>3</v>
      </c>
      <c r="B4447" s="132">
        <v>0.62432870370370364</v>
      </c>
      <c r="C4447" s="108">
        <v>1.6E-2</v>
      </c>
      <c r="D4447" s="108">
        <v>4.1000000000000002E-2</v>
      </c>
      <c r="E4447" s="108">
        <v>5.0000000000000001E-3</v>
      </c>
      <c r="F4447" s="108">
        <v>3.5000000000000003E-2</v>
      </c>
      <c r="G4447" s="108">
        <v>5.0000000000000001E-3</v>
      </c>
      <c r="H4447" s="108">
        <v>2E-3</v>
      </c>
      <c r="I4447" s="108">
        <v>8.4000000000000005E-2</v>
      </c>
      <c r="J4447" s="108">
        <v>0.155</v>
      </c>
      <c r="K4447" s="108">
        <v>0.158</v>
      </c>
      <c r="L4447" s="108">
        <v>0</v>
      </c>
      <c r="M4447" s="108">
        <v>0</v>
      </c>
      <c r="N4447" s="108">
        <v>0.10100000000000001</v>
      </c>
      <c r="O4447" s="108">
        <v>8.0000000000000002E-3</v>
      </c>
      <c r="P4447" s="108">
        <v>0.996</v>
      </c>
      <c r="Q4447" s="133">
        <v>0.98272999999999999</v>
      </c>
      <c r="R4447" s="134" t="s">
        <v>2822</v>
      </c>
      <c r="S4447" s="108">
        <v>0.192</v>
      </c>
    </row>
    <row r="4448" spans="1:19" ht="11.25" thickBot="1" x14ac:dyDescent="0.2">
      <c r="A4448" s="112"/>
    </row>
    <row r="4449" spans="1:19" ht="11.25" thickBot="1" x14ac:dyDescent="0.2">
      <c r="A4449" s="135" t="s">
        <v>362</v>
      </c>
      <c r="B4449" s="112"/>
      <c r="C4449" s="136">
        <v>1.4999999999999999E-2</v>
      </c>
      <c r="D4449" s="136">
        <v>4.1000000000000002E-2</v>
      </c>
      <c r="E4449" s="136">
        <v>5.0000000000000001E-3</v>
      </c>
      <c r="F4449" s="136">
        <v>3.5999999999999997E-2</v>
      </c>
      <c r="G4449" s="136">
        <v>5.0000000000000001E-3</v>
      </c>
      <c r="H4449" s="136">
        <v>2E-3</v>
      </c>
      <c r="I4449" s="136">
        <v>8.6999999999999994E-2</v>
      </c>
      <c r="J4449" s="136">
        <v>0.156</v>
      </c>
      <c r="K4449" s="136">
        <v>0.161</v>
      </c>
      <c r="L4449" s="136">
        <v>0</v>
      </c>
      <c r="M4449" s="136">
        <v>0</v>
      </c>
      <c r="N4449" s="136">
        <v>0.10199999999999999</v>
      </c>
      <c r="O4449" s="136">
        <v>8.0000000000000002E-3</v>
      </c>
      <c r="P4449" s="136">
        <v>1.004</v>
      </c>
      <c r="Q4449" s="137">
        <v>0.97047000000000005</v>
      </c>
      <c r="R4449" s="134" t="s">
        <v>2823</v>
      </c>
      <c r="S4449" s="136">
        <v>0.193</v>
      </c>
    </row>
    <row r="4450" spans="1:19" ht="11.25" thickBot="1" x14ac:dyDescent="0.2">
      <c r="A4450" s="112"/>
    </row>
    <row r="4451" spans="1:19" ht="11.25" thickBot="1" x14ac:dyDescent="0.2">
      <c r="A4451" s="138" t="s">
        <v>364</v>
      </c>
      <c r="B4451" s="112"/>
      <c r="C4451" s="136">
        <v>1E-3</v>
      </c>
      <c r="D4451" s="136">
        <v>0</v>
      </c>
      <c r="E4451" s="136">
        <v>0</v>
      </c>
      <c r="F4451" s="136">
        <v>1E-3</v>
      </c>
      <c r="G4451" s="136">
        <v>0</v>
      </c>
      <c r="H4451" s="136">
        <v>0</v>
      </c>
      <c r="I4451" s="136">
        <v>4.0000000000000001E-3</v>
      </c>
      <c r="J4451" s="136">
        <v>2E-3</v>
      </c>
      <c r="K4451" s="136">
        <v>2E-3</v>
      </c>
      <c r="L4451" s="136">
        <v>0</v>
      </c>
      <c r="M4451" s="136">
        <v>0</v>
      </c>
      <c r="N4451" s="136">
        <v>5.0000000000000001E-3</v>
      </c>
      <c r="O4451" s="136">
        <v>1E-3</v>
      </c>
      <c r="P4451" s="136">
        <v>8.9999999999999993E-3</v>
      </c>
      <c r="Q4451" s="137">
        <v>1.265E-2</v>
      </c>
      <c r="R4451" s="134" t="s">
        <v>2824</v>
      </c>
      <c r="S4451" s="136">
        <v>1E-3</v>
      </c>
    </row>
    <row r="4452" spans="1:19" ht="11.25" thickBot="1" x14ac:dyDescent="0.2">
      <c r="A4452" s="112"/>
    </row>
    <row r="4453" spans="1:19" ht="11.25" thickBot="1" x14ac:dyDescent="0.2">
      <c r="A4453" s="139" t="s">
        <v>366</v>
      </c>
      <c r="B4453" s="112"/>
      <c r="C4453" s="136">
        <v>3.919</v>
      </c>
      <c r="D4453" s="136">
        <v>0.88600000000000001</v>
      </c>
      <c r="E4453" s="136">
        <v>2.9580000000000002</v>
      </c>
      <c r="F4453" s="136">
        <v>3.8690000000000002</v>
      </c>
      <c r="G4453" s="136">
        <v>3.423</v>
      </c>
      <c r="H4453" s="136">
        <v>4.9429999999999996</v>
      </c>
      <c r="I4453" s="136">
        <v>4.7370000000000001</v>
      </c>
      <c r="J4453" s="136">
        <v>1.464</v>
      </c>
      <c r="K4453" s="136">
        <v>1.1419999999999999</v>
      </c>
      <c r="L4453" s="136">
        <v>45.65</v>
      </c>
      <c r="M4453" s="136">
        <v>136.69999999999999</v>
      </c>
      <c r="N4453" s="136">
        <v>5.3070000000000004</v>
      </c>
      <c r="O4453" s="136">
        <v>8.0030000000000001</v>
      </c>
      <c r="P4453" s="136">
        <v>0.85199999999999998</v>
      </c>
      <c r="Q4453" s="140">
        <v>1.304</v>
      </c>
      <c r="R4453" s="134" t="s">
        <v>2825</v>
      </c>
      <c r="S4453" s="136">
        <v>0.371</v>
      </c>
    </row>
    <row r="4454" spans="1:19" ht="11.25" thickBot="1" x14ac:dyDescent="0.2">
      <c r="A4454" s="112"/>
    </row>
    <row r="4455" spans="1:19" ht="11.25" thickBot="1" x14ac:dyDescent="0.2">
      <c r="A4455" s="106" t="s">
        <v>357</v>
      </c>
      <c r="B4455" s="106" t="s">
        <v>358</v>
      </c>
      <c r="C4455" s="130" t="s">
        <v>68</v>
      </c>
    </row>
    <row r="4456" spans="1:19" ht="11.25" thickBot="1" x14ac:dyDescent="0.2">
      <c r="A4456" s="112"/>
      <c r="B4456" s="112"/>
      <c r="C4456" s="130" t="s">
        <v>111</v>
      </c>
    </row>
    <row r="4457" spans="1:19" ht="11.25" thickBot="1" x14ac:dyDescent="0.2">
      <c r="A4457" s="107">
        <v>1</v>
      </c>
      <c r="B4457" s="132">
        <v>0.62396990740740743</v>
      </c>
      <c r="C4457" s="108">
        <v>3.1E-2</v>
      </c>
    </row>
    <row r="4458" spans="1:19" ht="11.25" thickBot="1" x14ac:dyDescent="0.2">
      <c r="A4458" s="112"/>
    </row>
    <row r="4459" spans="1:19" ht="11.25" thickBot="1" x14ac:dyDescent="0.2">
      <c r="A4459" s="107">
        <v>2</v>
      </c>
      <c r="B4459" s="132">
        <v>0.62415509259259261</v>
      </c>
      <c r="C4459" s="108">
        <v>3.4000000000000002E-2</v>
      </c>
    </row>
    <row r="4460" spans="1:19" ht="11.25" thickBot="1" x14ac:dyDescent="0.2">
      <c r="A4460" s="112"/>
    </row>
    <row r="4461" spans="1:19" ht="11.25" thickBot="1" x14ac:dyDescent="0.2">
      <c r="A4461" s="107">
        <v>3</v>
      </c>
      <c r="B4461" s="132">
        <v>0.62432870370370364</v>
      </c>
      <c r="C4461" s="108">
        <v>3.1E-2</v>
      </c>
    </row>
    <row r="4462" spans="1:19" ht="11.25" thickBot="1" x14ac:dyDescent="0.2">
      <c r="A4462" s="112"/>
    </row>
    <row r="4463" spans="1:19" ht="11.25" thickBot="1" x14ac:dyDescent="0.2">
      <c r="A4463" s="135" t="s">
        <v>362</v>
      </c>
      <c r="B4463" s="112"/>
      <c r="C4463" s="136">
        <v>3.2000000000000001E-2</v>
      </c>
    </row>
    <row r="4464" spans="1:19" ht="11.25" thickBot="1" x14ac:dyDescent="0.2">
      <c r="A4464" s="112"/>
    </row>
    <row r="4465" spans="1:19" ht="11.25" thickBot="1" x14ac:dyDescent="0.2">
      <c r="A4465" s="138" t="s">
        <v>364</v>
      </c>
      <c r="B4465" s="112"/>
      <c r="C4465" s="136">
        <v>2E-3</v>
      </c>
    </row>
    <row r="4466" spans="1:19" ht="11.25" thickBot="1" x14ac:dyDescent="0.2">
      <c r="A4466" s="112"/>
    </row>
    <row r="4467" spans="1:19" ht="11.25" thickBot="1" x14ac:dyDescent="0.2">
      <c r="A4467" s="139" t="s">
        <v>366</v>
      </c>
      <c r="B4467" s="112"/>
      <c r="C4467" s="136">
        <v>5.2859999999999996</v>
      </c>
    </row>
    <row r="4468" spans="1:19" ht="10.5" x14ac:dyDescent="0.15">
      <c r="A4468" s="112"/>
    </row>
    <row r="4469" spans="1:19" x14ac:dyDescent="0.15">
      <c r="A4469" s="129"/>
      <c r="B4469" s="86" t="s">
        <v>2826</v>
      </c>
    </row>
    <row r="4470" spans="1:19" ht="9.75" thickBot="1" x14ac:dyDescent="0.2">
      <c r="A4470" s="81" t="s">
        <v>356</v>
      </c>
    </row>
    <row r="4471" spans="1:19" ht="11.25" thickBot="1" x14ac:dyDescent="0.2">
      <c r="A4471" s="106" t="s">
        <v>357</v>
      </c>
      <c r="B4471" s="106" t="s">
        <v>358</v>
      </c>
      <c r="C4471" s="130" t="s">
        <v>0</v>
      </c>
      <c r="D4471" s="130" t="s">
        <v>1</v>
      </c>
      <c r="E4471" s="130" t="s">
        <v>2</v>
      </c>
      <c r="F4471" s="130" t="s">
        <v>3</v>
      </c>
      <c r="G4471" s="130" t="s">
        <v>4</v>
      </c>
      <c r="H4471" s="130" t="s">
        <v>5</v>
      </c>
      <c r="I4471" s="131" t="s">
        <v>6</v>
      </c>
      <c r="J4471" s="131" t="s">
        <v>7</v>
      </c>
      <c r="K4471" s="130" t="s">
        <v>8</v>
      </c>
      <c r="L4471" s="130" t="s">
        <v>9</v>
      </c>
      <c r="M4471" s="130" t="s">
        <v>10</v>
      </c>
      <c r="N4471" s="130" t="s">
        <v>11</v>
      </c>
      <c r="O4471" s="130" t="s">
        <v>12</v>
      </c>
      <c r="P4471" s="130" t="s">
        <v>13</v>
      </c>
      <c r="Q4471" s="130" t="s">
        <v>14</v>
      </c>
      <c r="R4471" s="130" t="s">
        <v>15</v>
      </c>
      <c r="S4471" s="130" t="s">
        <v>16</v>
      </c>
    </row>
    <row r="4472" spans="1:19" ht="11.25" thickBot="1" x14ac:dyDescent="0.2">
      <c r="A4472" s="112"/>
      <c r="B4472" s="112"/>
      <c r="C4472" s="130" t="s">
        <v>111</v>
      </c>
      <c r="D4472" s="130" t="s">
        <v>111</v>
      </c>
      <c r="E4472" s="130" t="s">
        <v>111</v>
      </c>
      <c r="F4472" s="130" t="s">
        <v>111</v>
      </c>
      <c r="G4472" s="130" t="s">
        <v>111</v>
      </c>
      <c r="H4472" s="130" t="s">
        <v>111</v>
      </c>
      <c r="I4472" s="131" t="s">
        <v>111</v>
      </c>
      <c r="J4472" s="131" t="s">
        <v>111</v>
      </c>
      <c r="K4472" s="130" t="s">
        <v>111</v>
      </c>
      <c r="L4472" s="130" t="s">
        <v>111</v>
      </c>
      <c r="M4472" s="130" t="s">
        <v>111</v>
      </c>
      <c r="N4472" s="130" t="s">
        <v>111</v>
      </c>
      <c r="O4472" s="130" t="s">
        <v>111</v>
      </c>
      <c r="P4472" s="130" t="s">
        <v>111</v>
      </c>
      <c r="Q4472" s="130" t="s">
        <v>111</v>
      </c>
      <c r="R4472" s="130" t="s">
        <v>111</v>
      </c>
      <c r="S4472" s="130" t="s">
        <v>111</v>
      </c>
    </row>
    <row r="4473" spans="1:19" ht="11.25" thickBot="1" x14ac:dyDescent="0.2">
      <c r="A4473" s="107">
        <v>1</v>
      </c>
      <c r="B4473" s="132">
        <v>0.62913194444444442</v>
      </c>
      <c r="C4473" s="141" t="s">
        <v>2827</v>
      </c>
      <c r="D4473" s="141" t="s">
        <v>2828</v>
      </c>
      <c r="E4473" s="141" t="s">
        <v>2829</v>
      </c>
      <c r="F4473" s="108">
        <v>1491</v>
      </c>
      <c r="G4473" s="141" t="s">
        <v>2830</v>
      </c>
      <c r="H4473" s="141" t="s">
        <v>2831</v>
      </c>
      <c r="I4473" s="133">
        <v>1.2341299999999999</v>
      </c>
      <c r="J4473" s="134" t="s">
        <v>2832</v>
      </c>
      <c r="K4473" s="141" t="s">
        <v>2833</v>
      </c>
      <c r="L4473" s="108">
        <v>0.98299999999999998</v>
      </c>
      <c r="M4473" s="108">
        <v>1.6160000000000001</v>
      </c>
      <c r="N4473" s="108">
        <v>3.4159999999999999</v>
      </c>
      <c r="O4473" s="141" t="s">
        <v>2739</v>
      </c>
      <c r="P4473" s="108">
        <v>641.20000000000005</v>
      </c>
      <c r="Q4473" s="108">
        <v>0.44800000000000001</v>
      </c>
      <c r="R4473" s="108">
        <v>4.157</v>
      </c>
      <c r="S4473" s="108">
        <v>14.4</v>
      </c>
    </row>
    <row r="4474" spans="1:19" ht="11.25" thickBot="1" x14ac:dyDescent="0.2">
      <c r="A4474" s="112"/>
    </row>
    <row r="4475" spans="1:19" ht="11.25" thickBot="1" x14ac:dyDescent="0.2">
      <c r="A4475" s="107">
        <v>2</v>
      </c>
      <c r="B4475" s="132">
        <v>0.6293171296296296</v>
      </c>
      <c r="C4475" s="141" t="s">
        <v>2834</v>
      </c>
      <c r="D4475" s="141" t="s">
        <v>2835</v>
      </c>
      <c r="E4475" s="141" t="s">
        <v>2836</v>
      </c>
      <c r="F4475" s="108">
        <v>1487</v>
      </c>
      <c r="G4475" s="141" t="s">
        <v>2837</v>
      </c>
      <c r="H4475" s="141" t="s">
        <v>2838</v>
      </c>
      <c r="I4475" s="133">
        <v>1.2077199999999999</v>
      </c>
      <c r="J4475" s="134" t="s">
        <v>2839</v>
      </c>
      <c r="K4475" s="141" t="s">
        <v>2840</v>
      </c>
      <c r="L4475" s="108">
        <v>1.008</v>
      </c>
      <c r="M4475" s="108">
        <v>1.6970000000000001</v>
      </c>
      <c r="N4475" s="108">
        <v>3.4860000000000002</v>
      </c>
      <c r="O4475" s="141" t="s">
        <v>2739</v>
      </c>
      <c r="P4475" s="108">
        <v>657.9</v>
      </c>
      <c r="Q4475" s="108">
        <v>0.443</v>
      </c>
      <c r="R4475" s="108">
        <v>4.1769999999999996</v>
      </c>
      <c r="S4475" s="108">
        <v>14.46</v>
      </c>
    </row>
    <row r="4476" spans="1:19" ht="11.25" thickBot="1" x14ac:dyDescent="0.2">
      <c r="A4476" s="112"/>
    </row>
    <row r="4477" spans="1:19" ht="11.25" thickBot="1" x14ac:dyDescent="0.2">
      <c r="A4477" s="107">
        <v>3</v>
      </c>
      <c r="B4477" s="132">
        <v>0.62949074074074074</v>
      </c>
      <c r="C4477" s="141" t="s">
        <v>2841</v>
      </c>
      <c r="D4477" s="141" t="s">
        <v>2842</v>
      </c>
      <c r="E4477" s="141" t="s">
        <v>2843</v>
      </c>
      <c r="F4477" s="108">
        <v>1483</v>
      </c>
      <c r="G4477" s="141" t="s">
        <v>2844</v>
      </c>
      <c r="H4477" s="141" t="s">
        <v>2845</v>
      </c>
      <c r="I4477" s="133">
        <v>1.21794</v>
      </c>
      <c r="J4477" s="134" t="s">
        <v>2846</v>
      </c>
      <c r="K4477" s="141" t="s">
        <v>2847</v>
      </c>
      <c r="L4477" s="108">
        <v>1.0429999999999999</v>
      </c>
      <c r="M4477" s="108">
        <v>1.68</v>
      </c>
      <c r="N4477" s="108">
        <v>3.48</v>
      </c>
      <c r="O4477" s="141" t="s">
        <v>2848</v>
      </c>
      <c r="P4477" s="108">
        <v>651.79999999999995</v>
      </c>
      <c r="Q4477" s="108">
        <v>0.44600000000000001</v>
      </c>
      <c r="R4477" s="108">
        <v>4.0789999999999997</v>
      </c>
      <c r="S4477" s="108">
        <v>14.48</v>
      </c>
    </row>
    <row r="4478" spans="1:19" ht="11.25" thickBot="1" x14ac:dyDescent="0.2">
      <c r="A4478" s="112"/>
    </row>
    <row r="4479" spans="1:19" ht="11.25" thickBot="1" x14ac:dyDescent="0.2">
      <c r="A4479" s="135" t="s">
        <v>362</v>
      </c>
      <c r="B4479" s="112"/>
      <c r="C4479" s="141" t="s">
        <v>2849</v>
      </c>
      <c r="D4479" s="141" t="s">
        <v>2850</v>
      </c>
      <c r="E4479" s="141" t="s">
        <v>2851</v>
      </c>
      <c r="F4479" s="136">
        <v>1487</v>
      </c>
      <c r="G4479" s="141" t="s">
        <v>2852</v>
      </c>
      <c r="H4479" s="141" t="s">
        <v>2853</v>
      </c>
      <c r="I4479" s="137">
        <v>1.21993</v>
      </c>
      <c r="J4479" s="134" t="s">
        <v>2854</v>
      </c>
      <c r="K4479" s="141" t="s">
        <v>2855</v>
      </c>
      <c r="L4479" s="136">
        <v>1.0109999999999999</v>
      </c>
      <c r="M4479" s="136">
        <v>1.6639999999999999</v>
      </c>
      <c r="N4479" s="136">
        <v>3.4609999999999999</v>
      </c>
      <c r="O4479" s="141" t="s">
        <v>2856</v>
      </c>
      <c r="P4479" s="136">
        <v>650.29999999999995</v>
      </c>
      <c r="Q4479" s="136">
        <v>0.44600000000000001</v>
      </c>
      <c r="R4479" s="136">
        <v>4.1379999999999999</v>
      </c>
      <c r="S4479" s="136">
        <v>14.45</v>
      </c>
    </row>
    <row r="4480" spans="1:19" ht="11.25" thickBot="1" x14ac:dyDescent="0.2">
      <c r="A4480" s="112"/>
    </row>
    <row r="4481" spans="1:19" ht="11.25" thickBot="1" x14ac:dyDescent="0.2">
      <c r="A4481" s="138" t="s">
        <v>364</v>
      </c>
      <c r="B4481" s="112"/>
      <c r="C4481" s="141" t="s">
        <v>915</v>
      </c>
      <c r="D4481" s="141" t="s">
        <v>2857</v>
      </c>
      <c r="E4481" s="141" t="s">
        <v>2858</v>
      </c>
      <c r="F4481" s="136">
        <v>3.9009999999999998</v>
      </c>
      <c r="G4481" s="141" t="s">
        <v>2859</v>
      </c>
      <c r="H4481" s="141" t="s">
        <v>2860</v>
      </c>
      <c r="I4481" s="137">
        <v>1.3310000000000001E-2</v>
      </c>
      <c r="J4481" s="134" t="s">
        <v>2861</v>
      </c>
      <c r="K4481" s="141" t="s">
        <v>2862</v>
      </c>
      <c r="L4481" s="136">
        <v>0.03</v>
      </c>
      <c r="M4481" s="136">
        <v>4.2999999999999997E-2</v>
      </c>
      <c r="N4481" s="136">
        <v>3.7999999999999999E-2</v>
      </c>
      <c r="O4481" s="141" t="s">
        <v>474</v>
      </c>
      <c r="P4481" s="136">
        <v>8.4559999999999995</v>
      </c>
      <c r="Q4481" s="136">
        <v>3.0000000000000001E-3</v>
      </c>
      <c r="R4481" s="136">
        <v>5.0999999999999997E-2</v>
      </c>
      <c r="S4481" s="136">
        <v>4.2000000000000003E-2</v>
      </c>
    </row>
    <row r="4482" spans="1:19" ht="11.25" thickBot="1" x14ac:dyDescent="0.2">
      <c r="A4482" s="112"/>
    </row>
    <row r="4483" spans="1:19" ht="11.25" thickBot="1" x14ac:dyDescent="0.2">
      <c r="A4483" s="139" t="s">
        <v>366</v>
      </c>
      <c r="B4483" s="112"/>
      <c r="C4483" s="141" t="s">
        <v>2281</v>
      </c>
      <c r="D4483" s="141" t="s">
        <v>2863</v>
      </c>
      <c r="E4483" s="141" t="s">
        <v>1004</v>
      </c>
      <c r="F4483" s="136">
        <v>0.26200000000000001</v>
      </c>
      <c r="G4483" s="141" t="s">
        <v>2864</v>
      </c>
      <c r="H4483" s="141" t="s">
        <v>2865</v>
      </c>
      <c r="I4483" s="140">
        <v>1.091</v>
      </c>
      <c r="J4483" s="134" t="s">
        <v>2866</v>
      </c>
      <c r="K4483" s="141" t="s">
        <v>2867</v>
      </c>
      <c r="L4483" s="136">
        <v>2.9620000000000002</v>
      </c>
      <c r="M4483" s="136">
        <v>2.5630000000000002</v>
      </c>
      <c r="N4483" s="136">
        <v>1.109</v>
      </c>
      <c r="O4483" s="141" t="s">
        <v>2868</v>
      </c>
      <c r="P4483" s="136">
        <v>1.3</v>
      </c>
      <c r="Q4483" s="136">
        <v>0.621</v>
      </c>
      <c r="R4483" s="136">
        <v>1.2410000000000001</v>
      </c>
      <c r="S4483" s="136">
        <v>0.28899999999999998</v>
      </c>
    </row>
    <row r="4484" spans="1:19" ht="11.25" thickBot="1" x14ac:dyDescent="0.2">
      <c r="A4484" s="112"/>
    </row>
    <row r="4485" spans="1:19" ht="11.25" thickBot="1" x14ac:dyDescent="0.2">
      <c r="A4485" s="106" t="s">
        <v>357</v>
      </c>
      <c r="B4485" s="106" t="s">
        <v>358</v>
      </c>
      <c r="C4485" s="130" t="s">
        <v>17</v>
      </c>
      <c r="D4485" s="130" t="s">
        <v>18</v>
      </c>
      <c r="E4485" s="131" t="s">
        <v>19</v>
      </c>
      <c r="F4485" s="131" t="s">
        <v>20</v>
      </c>
      <c r="G4485" s="130" t="s">
        <v>21</v>
      </c>
      <c r="H4485" s="130" t="s">
        <v>22</v>
      </c>
      <c r="I4485" s="130" t="s">
        <v>23</v>
      </c>
      <c r="J4485" s="130" t="s">
        <v>24</v>
      </c>
      <c r="K4485" s="131" t="s">
        <v>25</v>
      </c>
      <c r="L4485" s="131" t="s">
        <v>26</v>
      </c>
      <c r="M4485" s="130" t="s">
        <v>27</v>
      </c>
      <c r="N4485" s="130" t="s">
        <v>28</v>
      </c>
      <c r="O4485" s="130" t="s">
        <v>29</v>
      </c>
      <c r="P4485" s="130" t="s">
        <v>30</v>
      </c>
      <c r="Q4485" s="130" t="s">
        <v>31</v>
      </c>
      <c r="R4485" s="130" t="s">
        <v>32</v>
      </c>
      <c r="S4485" s="130" t="s">
        <v>33</v>
      </c>
    </row>
    <row r="4486" spans="1:19" ht="11.25" thickBot="1" x14ac:dyDescent="0.2">
      <c r="A4486" s="112"/>
      <c r="B4486" s="112"/>
      <c r="C4486" s="130" t="s">
        <v>111</v>
      </c>
      <c r="D4486" s="130" t="s">
        <v>111</v>
      </c>
      <c r="E4486" s="131" t="s">
        <v>111</v>
      </c>
      <c r="F4486" s="131" t="s">
        <v>111</v>
      </c>
      <c r="G4486" s="130" t="s">
        <v>111</v>
      </c>
      <c r="H4486" s="130" t="s">
        <v>111</v>
      </c>
      <c r="I4486" s="130" t="s">
        <v>111</v>
      </c>
      <c r="J4486" s="130" t="s">
        <v>111</v>
      </c>
      <c r="K4486" s="131" t="s">
        <v>111</v>
      </c>
      <c r="L4486" s="131" t="s">
        <v>111</v>
      </c>
      <c r="M4486" s="130" t="s">
        <v>111</v>
      </c>
      <c r="N4486" s="130" t="s">
        <v>111</v>
      </c>
      <c r="O4486" s="130" t="s">
        <v>111</v>
      </c>
      <c r="P4486" s="130" t="s">
        <v>111</v>
      </c>
      <c r="Q4486" s="130" t="s">
        <v>111</v>
      </c>
      <c r="R4486" s="130" t="s">
        <v>111</v>
      </c>
      <c r="S4486" s="130" t="s">
        <v>111</v>
      </c>
    </row>
    <row r="4487" spans="1:19" ht="11.25" thickBot="1" x14ac:dyDescent="0.2">
      <c r="A4487" s="107">
        <v>1</v>
      </c>
      <c r="B4487" s="132">
        <v>0.62913194444444442</v>
      </c>
      <c r="C4487" s="108">
        <v>19.12</v>
      </c>
      <c r="D4487" s="108">
        <v>1.8120000000000001</v>
      </c>
      <c r="E4487" s="133">
        <v>1.07683</v>
      </c>
      <c r="F4487" s="133">
        <v>1.01065</v>
      </c>
      <c r="G4487" s="108">
        <v>0.19400000000000001</v>
      </c>
      <c r="H4487" s="108">
        <v>11.99</v>
      </c>
      <c r="I4487" s="108">
        <v>14.94</v>
      </c>
      <c r="J4487" s="141" t="s">
        <v>2869</v>
      </c>
      <c r="K4487" s="133">
        <v>1.16652</v>
      </c>
      <c r="L4487" s="134" t="s">
        <v>2870</v>
      </c>
      <c r="M4487" s="108">
        <v>6.2E-2</v>
      </c>
      <c r="N4487" s="108">
        <v>0.56100000000000005</v>
      </c>
      <c r="O4487" s="108">
        <v>0</v>
      </c>
      <c r="P4487" s="108">
        <v>3.0000000000000001E-3</v>
      </c>
      <c r="Q4487" s="108">
        <v>4.8000000000000001E-2</v>
      </c>
      <c r="R4487" s="108">
        <v>0.88</v>
      </c>
      <c r="S4487" s="108">
        <v>6.3E-2</v>
      </c>
    </row>
    <row r="4488" spans="1:19" ht="11.25" thickBot="1" x14ac:dyDescent="0.2">
      <c r="A4488" s="112"/>
    </row>
    <row r="4489" spans="1:19" ht="11.25" thickBot="1" x14ac:dyDescent="0.2">
      <c r="A4489" s="107">
        <v>2</v>
      </c>
      <c r="B4489" s="132">
        <v>0.6293171296296296</v>
      </c>
      <c r="C4489" s="108">
        <v>19.02</v>
      </c>
      <c r="D4489" s="108">
        <v>1.81</v>
      </c>
      <c r="E4489" s="133">
        <v>1.1017300000000001</v>
      </c>
      <c r="F4489" s="133">
        <v>1.0023200000000001</v>
      </c>
      <c r="G4489" s="108">
        <v>0.26400000000000001</v>
      </c>
      <c r="H4489" s="108">
        <v>12.65</v>
      </c>
      <c r="I4489" s="108">
        <v>14.89</v>
      </c>
      <c r="J4489" s="141" t="s">
        <v>2871</v>
      </c>
      <c r="K4489" s="133">
        <v>1.18601</v>
      </c>
      <c r="L4489" s="134" t="s">
        <v>2872</v>
      </c>
      <c r="M4489" s="108">
        <v>6.9000000000000006E-2</v>
      </c>
      <c r="N4489" s="108">
        <v>0.56000000000000005</v>
      </c>
      <c r="O4489" s="108">
        <v>1E-3</v>
      </c>
      <c r="P4489" s="108">
        <v>3.0000000000000001E-3</v>
      </c>
      <c r="Q4489" s="108">
        <v>4.4999999999999998E-2</v>
      </c>
      <c r="R4489" s="108">
        <v>0.876</v>
      </c>
      <c r="S4489" s="108">
        <v>7.1999999999999995E-2</v>
      </c>
    </row>
    <row r="4490" spans="1:19" ht="11.25" thickBot="1" x14ac:dyDescent="0.2">
      <c r="A4490" s="112"/>
    </row>
    <row r="4491" spans="1:19" ht="11.25" thickBot="1" x14ac:dyDescent="0.2">
      <c r="A4491" s="107">
        <v>3</v>
      </c>
      <c r="B4491" s="132">
        <v>0.62949074074074074</v>
      </c>
      <c r="C4491" s="108">
        <v>18.71</v>
      </c>
      <c r="D4491" s="108">
        <v>1.7909999999999999</v>
      </c>
      <c r="E4491" s="133">
        <v>1.10683</v>
      </c>
      <c r="F4491" s="133">
        <v>0.99966999999999995</v>
      </c>
      <c r="G4491" s="108">
        <v>0.13500000000000001</v>
      </c>
      <c r="H4491" s="108">
        <v>14.09</v>
      </c>
      <c r="I4491" s="108">
        <v>14.82</v>
      </c>
      <c r="J4491" s="141" t="s">
        <v>2869</v>
      </c>
      <c r="K4491" s="133">
        <v>1.1858</v>
      </c>
      <c r="L4491" s="134" t="s">
        <v>2873</v>
      </c>
      <c r="M4491" s="108">
        <v>6.3E-2</v>
      </c>
      <c r="N4491" s="108">
        <v>0.53800000000000003</v>
      </c>
      <c r="O4491" s="108">
        <v>1E-3</v>
      </c>
      <c r="P4491" s="108">
        <v>3.0000000000000001E-3</v>
      </c>
      <c r="Q4491" s="108">
        <v>4.3999999999999997E-2</v>
      </c>
      <c r="R4491" s="108">
        <v>0.85399999999999998</v>
      </c>
      <c r="S4491" s="108">
        <v>7.0999999999999994E-2</v>
      </c>
    </row>
    <row r="4492" spans="1:19" ht="11.25" thickBot="1" x14ac:dyDescent="0.2">
      <c r="A4492" s="112"/>
    </row>
    <row r="4493" spans="1:19" ht="11.25" thickBot="1" x14ac:dyDescent="0.2">
      <c r="A4493" s="135" t="s">
        <v>362</v>
      </c>
      <c r="B4493" s="112"/>
      <c r="C4493" s="136">
        <v>18.95</v>
      </c>
      <c r="D4493" s="136">
        <v>1.804</v>
      </c>
      <c r="E4493" s="137">
        <v>1.0951299999999999</v>
      </c>
      <c r="F4493" s="137">
        <v>1.0042199999999999</v>
      </c>
      <c r="G4493" s="136">
        <v>0.19800000000000001</v>
      </c>
      <c r="H4493" s="136">
        <v>12.91</v>
      </c>
      <c r="I4493" s="136">
        <v>14.88</v>
      </c>
      <c r="J4493" s="141" t="s">
        <v>2874</v>
      </c>
      <c r="K4493" s="137">
        <v>1.17944</v>
      </c>
      <c r="L4493" s="134" t="s">
        <v>2875</v>
      </c>
      <c r="M4493" s="136">
        <v>6.5000000000000002E-2</v>
      </c>
      <c r="N4493" s="136">
        <v>0.55300000000000005</v>
      </c>
      <c r="O4493" s="136">
        <v>1E-3</v>
      </c>
      <c r="P4493" s="136">
        <v>3.0000000000000001E-3</v>
      </c>
      <c r="Q4493" s="136">
        <v>4.5999999999999999E-2</v>
      </c>
      <c r="R4493" s="136">
        <v>0.87</v>
      </c>
      <c r="S4493" s="136">
        <v>6.9000000000000006E-2</v>
      </c>
    </row>
    <row r="4494" spans="1:19" ht="11.25" thickBot="1" x14ac:dyDescent="0.2">
      <c r="A4494" s="112"/>
    </row>
    <row r="4495" spans="1:19" ht="11.25" thickBot="1" x14ac:dyDescent="0.2">
      <c r="A4495" s="138" t="s">
        <v>364</v>
      </c>
      <c r="B4495" s="112"/>
      <c r="C4495" s="136">
        <v>0.216</v>
      </c>
      <c r="D4495" s="136">
        <v>1.2E-2</v>
      </c>
      <c r="E4495" s="137">
        <v>1.6060000000000001E-2</v>
      </c>
      <c r="F4495" s="137">
        <v>5.7299999999999999E-3</v>
      </c>
      <c r="G4495" s="136">
        <v>6.5000000000000002E-2</v>
      </c>
      <c r="H4495" s="136">
        <v>1.0740000000000001</v>
      </c>
      <c r="I4495" s="136">
        <v>5.8999999999999997E-2</v>
      </c>
      <c r="J4495" s="141" t="s">
        <v>2876</v>
      </c>
      <c r="K4495" s="137">
        <v>1.119E-2</v>
      </c>
      <c r="L4495" s="134" t="s">
        <v>2877</v>
      </c>
      <c r="M4495" s="136">
        <v>4.0000000000000001E-3</v>
      </c>
      <c r="N4495" s="136">
        <v>1.2999999999999999E-2</v>
      </c>
      <c r="O4495" s="136">
        <v>0</v>
      </c>
      <c r="P4495" s="136">
        <v>0</v>
      </c>
      <c r="Q4495" s="136">
        <v>2E-3</v>
      </c>
      <c r="R4495" s="136">
        <v>1.4E-2</v>
      </c>
      <c r="S4495" s="136">
        <v>5.0000000000000001E-3</v>
      </c>
    </row>
    <row r="4496" spans="1:19" ht="11.25" thickBot="1" x14ac:dyDescent="0.2">
      <c r="A4496" s="112"/>
    </row>
    <row r="4497" spans="1:19" ht="11.25" thickBot="1" x14ac:dyDescent="0.2">
      <c r="A4497" s="139" t="s">
        <v>366</v>
      </c>
      <c r="B4497" s="112"/>
      <c r="C4497" s="136">
        <v>1.1379999999999999</v>
      </c>
      <c r="D4497" s="136">
        <v>0.65300000000000002</v>
      </c>
      <c r="E4497" s="140">
        <v>1.466</v>
      </c>
      <c r="F4497" s="140">
        <v>0.57099999999999995</v>
      </c>
      <c r="G4497" s="136">
        <v>32.74</v>
      </c>
      <c r="H4497" s="136">
        <v>8.32</v>
      </c>
      <c r="I4497" s="136">
        <v>0.39900000000000002</v>
      </c>
      <c r="J4497" s="141" t="s">
        <v>2878</v>
      </c>
      <c r="K4497" s="140">
        <v>0.94899999999999995</v>
      </c>
      <c r="L4497" s="134" t="s">
        <v>1264</v>
      </c>
      <c r="M4497" s="136">
        <v>5.944</v>
      </c>
      <c r="N4497" s="136">
        <v>2.3610000000000002</v>
      </c>
      <c r="O4497" s="136">
        <v>73.319999999999993</v>
      </c>
      <c r="P4497" s="136">
        <v>8.8249999999999993</v>
      </c>
      <c r="Q4497" s="136">
        <v>5.4020000000000001</v>
      </c>
      <c r="R4497" s="136">
        <v>1.6180000000000001</v>
      </c>
      <c r="S4497" s="136">
        <v>7.3739999999999997</v>
      </c>
    </row>
    <row r="4498" spans="1:19" ht="11.25" thickBot="1" x14ac:dyDescent="0.2">
      <c r="A4498" s="112"/>
    </row>
    <row r="4499" spans="1:19" ht="11.25" thickBot="1" x14ac:dyDescent="0.2">
      <c r="A4499" s="106" t="s">
        <v>357</v>
      </c>
      <c r="B4499" s="106" t="s">
        <v>358</v>
      </c>
      <c r="C4499" s="131" t="s">
        <v>34</v>
      </c>
      <c r="D4499" s="131" t="s">
        <v>35</v>
      </c>
      <c r="E4499" s="130" t="s">
        <v>36</v>
      </c>
      <c r="F4499" s="130" t="s">
        <v>37</v>
      </c>
      <c r="G4499" s="130" t="s">
        <v>38</v>
      </c>
      <c r="H4499" s="130" t="s">
        <v>39</v>
      </c>
      <c r="I4499" s="130" t="s">
        <v>40</v>
      </c>
      <c r="J4499" s="130" t="s">
        <v>41</v>
      </c>
      <c r="K4499" s="130" t="s">
        <v>42</v>
      </c>
      <c r="L4499" s="130" t="s">
        <v>43</v>
      </c>
      <c r="M4499" s="130" t="s">
        <v>44</v>
      </c>
      <c r="N4499" s="130" t="s">
        <v>45</v>
      </c>
      <c r="O4499" s="130" t="s">
        <v>46</v>
      </c>
      <c r="P4499" s="130" t="s">
        <v>47</v>
      </c>
      <c r="Q4499" s="130" t="s">
        <v>48</v>
      </c>
      <c r="R4499" s="130" t="s">
        <v>49</v>
      </c>
      <c r="S4499" s="130" t="s">
        <v>50</v>
      </c>
    </row>
    <row r="4500" spans="1:19" ht="11.25" thickBot="1" x14ac:dyDescent="0.2">
      <c r="A4500" s="112"/>
      <c r="B4500" s="112"/>
      <c r="C4500" s="131" t="s">
        <v>111</v>
      </c>
      <c r="D4500" s="131" t="s">
        <v>111</v>
      </c>
      <c r="E4500" s="130" t="s">
        <v>111</v>
      </c>
      <c r="F4500" s="130" t="s">
        <v>111</v>
      </c>
      <c r="G4500" s="130" t="s">
        <v>111</v>
      </c>
      <c r="H4500" s="130" t="s">
        <v>111</v>
      </c>
      <c r="I4500" s="130" t="s">
        <v>111</v>
      </c>
      <c r="J4500" s="130" t="s">
        <v>111</v>
      </c>
      <c r="K4500" s="130" t="s">
        <v>111</v>
      </c>
      <c r="L4500" s="130" t="s">
        <v>111</v>
      </c>
      <c r="M4500" s="130" t="s">
        <v>111</v>
      </c>
      <c r="N4500" s="130" t="s">
        <v>111</v>
      </c>
      <c r="O4500" s="130" t="s">
        <v>111</v>
      </c>
      <c r="P4500" s="130" t="s">
        <v>111</v>
      </c>
      <c r="Q4500" s="130" t="s">
        <v>111</v>
      </c>
      <c r="R4500" s="130" t="s">
        <v>111</v>
      </c>
      <c r="S4500" s="130" t="s">
        <v>111</v>
      </c>
    </row>
    <row r="4501" spans="1:19" ht="11.25" thickBot="1" x14ac:dyDescent="0.2">
      <c r="A4501" s="107">
        <v>1</v>
      </c>
      <c r="B4501" s="132">
        <v>0.62913194444444442</v>
      </c>
      <c r="C4501" s="133">
        <v>1.0717300000000001</v>
      </c>
      <c r="D4501" s="134" t="s">
        <v>2879</v>
      </c>
      <c r="E4501" s="108">
        <v>0.112</v>
      </c>
      <c r="F4501" s="108">
        <v>9.1999999999999998E-2</v>
      </c>
      <c r="G4501" s="108">
        <v>0</v>
      </c>
      <c r="H4501" s="108">
        <v>0.223</v>
      </c>
      <c r="I4501" s="108">
        <v>46.2</v>
      </c>
      <c r="J4501" s="141" t="s">
        <v>2880</v>
      </c>
      <c r="K4501" s="108">
        <v>0.56000000000000005</v>
      </c>
      <c r="L4501" s="108">
        <v>1.0660000000000001</v>
      </c>
      <c r="M4501" s="108">
        <v>0.127</v>
      </c>
      <c r="N4501" s="108">
        <v>0.47599999999999998</v>
      </c>
      <c r="O4501" s="108">
        <v>0.09</v>
      </c>
      <c r="P4501" s="108">
        <v>2.5999999999999999E-2</v>
      </c>
      <c r="Q4501" s="108">
        <v>8.3000000000000004E-2</v>
      </c>
      <c r="R4501" s="108">
        <v>1.2999999999999999E-2</v>
      </c>
      <c r="S4501" s="108">
        <v>6.3E-2</v>
      </c>
    </row>
    <row r="4502" spans="1:19" ht="11.25" thickBot="1" x14ac:dyDescent="0.2">
      <c r="A4502" s="112"/>
    </row>
    <row r="4503" spans="1:19" ht="11.25" thickBot="1" x14ac:dyDescent="0.2">
      <c r="A4503" s="107">
        <v>2</v>
      </c>
      <c r="B4503" s="132">
        <v>0.6293171296296296</v>
      </c>
      <c r="C4503" s="133">
        <v>1.0782400000000001</v>
      </c>
      <c r="D4503" s="134" t="s">
        <v>2881</v>
      </c>
      <c r="E4503" s="108">
        <v>0.108</v>
      </c>
      <c r="F4503" s="108">
        <v>0.10299999999999999</v>
      </c>
      <c r="G4503" s="108">
        <v>4.0000000000000001E-3</v>
      </c>
      <c r="H4503" s="108">
        <v>0.22500000000000001</v>
      </c>
      <c r="I4503" s="108">
        <v>46.57</v>
      </c>
      <c r="J4503" s="141" t="s">
        <v>2882</v>
      </c>
      <c r="K4503" s="108">
        <v>0.56999999999999995</v>
      </c>
      <c r="L4503" s="108">
        <v>1.054</v>
      </c>
      <c r="M4503" s="108">
        <v>0.129</v>
      </c>
      <c r="N4503" s="108">
        <v>0.48</v>
      </c>
      <c r="O4503" s="108">
        <v>9.5000000000000001E-2</v>
      </c>
      <c r="P4503" s="108">
        <v>2.5000000000000001E-2</v>
      </c>
      <c r="Q4503" s="108">
        <v>0.08</v>
      </c>
      <c r="R4503" s="108">
        <v>1.2E-2</v>
      </c>
      <c r="S4503" s="108">
        <v>5.6000000000000001E-2</v>
      </c>
    </row>
    <row r="4504" spans="1:19" ht="11.25" thickBot="1" x14ac:dyDescent="0.2">
      <c r="A4504" s="112"/>
    </row>
    <row r="4505" spans="1:19" ht="11.25" thickBot="1" x14ac:dyDescent="0.2">
      <c r="A4505" s="107">
        <v>3</v>
      </c>
      <c r="B4505" s="132">
        <v>0.62949074074074074</v>
      </c>
      <c r="C4505" s="133">
        <v>1.0879700000000001</v>
      </c>
      <c r="D4505" s="134" t="s">
        <v>2883</v>
      </c>
      <c r="E4505" s="108">
        <v>0.112</v>
      </c>
      <c r="F4505" s="108">
        <v>9.4E-2</v>
      </c>
      <c r="G4505" s="108">
        <v>6.0000000000000001E-3</v>
      </c>
      <c r="H4505" s="108">
        <v>0.217</v>
      </c>
      <c r="I4505" s="108">
        <v>46.3</v>
      </c>
      <c r="J4505" s="141" t="s">
        <v>2884</v>
      </c>
      <c r="K4505" s="108">
        <v>0.56799999999999995</v>
      </c>
      <c r="L4505" s="108">
        <v>1.0369999999999999</v>
      </c>
      <c r="M4505" s="108">
        <v>0.13100000000000001</v>
      </c>
      <c r="N4505" s="108">
        <v>0.49</v>
      </c>
      <c r="O4505" s="108">
        <v>9.0999999999999998E-2</v>
      </c>
      <c r="P4505" s="108">
        <v>2.5000000000000001E-2</v>
      </c>
      <c r="Q4505" s="108">
        <v>8.2000000000000003E-2</v>
      </c>
      <c r="R4505" s="108">
        <v>1.2999999999999999E-2</v>
      </c>
      <c r="S4505" s="108">
        <v>5.8000000000000003E-2</v>
      </c>
    </row>
    <row r="4506" spans="1:19" ht="11.25" thickBot="1" x14ac:dyDescent="0.2">
      <c r="A4506" s="112"/>
    </row>
    <row r="4507" spans="1:19" ht="11.25" thickBot="1" x14ac:dyDescent="0.2">
      <c r="A4507" s="135" t="s">
        <v>362</v>
      </c>
      <c r="B4507" s="112"/>
      <c r="C4507" s="137">
        <v>1.07931</v>
      </c>
      <c r="D4507" s="134" t="s">
        <v>2885</v>
      </c>
      <c r="E4507" s="136">
        <v>0.111</v>
      </c>
      <c r="F4507" s="136">
        <v>9.7000000000000003E-2</v>
      </c>
      <c r="G4507" s="136">
        <v>3.0000000000000001E-3</v>
      </c>
      <c r="H4507" s="136">
        <v>0.222</v>
      </c>
      <c r="I4507" s="136">
        <v>46.36</v>
      </c>
      <c r="J4507" s="141" t="s">
        <v>2886</v>
      </c>
      <c r="K4507" s="136">
        <v>0.56599999999999995</v>
      </c>
      <c r="L4507" s="136">
        <v>1.052</v>
      </c>
      <c r="M4507" s="136">
        <v>0.129</v>
      </c>
      <c r="N4507" s="136">
        <v>0.48199999999999998</v>
      </c>
      <c r="O4507" s="136">
        <v>9.1999999999999998E-2</v>
      </c>
      <c r="P4507" s="136">
        <v>2.5999999999999999E-2</v>
      </c>
      <c r="Q4507" s="136">
        <v>8.2000000000000003E-2</v>
      </c>
      <c r="R4507" s="136">
        <v>1.2999999999999999E-2</v>
      </c>
      <c r="S4507" s="136">
        <v>5.8999999999999997E-2</v>
      </c>
    </row>
    <row r="4508" spans="1:19" ht="11.25" thickBot="1" x14ac:dyDescent="0.2">
      <c r="A4508" s="112"/>
    </row>
    <row r="4509" spans="1:19" ht="11.25" thickBot="1" x14ac:dyDescent="0.2">
      <c r="A4509" s="138" t="s">
        <v>364</v>
      </c>
      <c r="B4509" s="112"/>
      <c r="C4509" s="137">
        <v>8.1799999999999998E-3</v>
      </c>
      <c r="D4509" s="134" t="s">
        <v>2887</v>
      </c>
      <c r="E4509" s="136">
        <v>3.0000000000000001E-3</v>
      </c>
      <c r="F4509" s="136">
        <v>6.0000000000000001E-3</v>
      </c>
      <c r="G4509" s="136">
        <v>3.0000000000000001E-3</v>
      </c>
      <c r="H4509" s="136">
        <v>4.0000000000000001E-3</v>
      </c>
      <c r="I4509" s="136">
        <v>0.192</v>
      </c>
      <c r="J4509" s="141" t="s">
        <v>2888</v>
      </c>
      <c r="K4509" s="136">
        <v>5.0000000000000001E-3</v>
      </c>
      <c r="L4509" s="136">
        <v>1.4E-2</v>
      </c>
      <c r="M4509" s="136">
        <v>2E-3</v>
      </c>
      <c r="N4509" s="136">
        <v>7.0000000000000001E-3</v>
      </c>
      <c r="O4509" s="136">
        <v>3.0000000000000001E-3</v>
      </c>
      <c r="P4509" s="136">
        <v>1E-3</v>
      </c>
      <c r="Q4509" s="136">
        <v>1E-3</v>
      </c>
      <c r="R4509" s="136">
        <v>1E-3</v>
      </c>
      <c r="S4509" s="136">
        <v>3.0000000000000001E-3</v>
      </c>
    </row>
    <row r="4510" spans="1:19" ht="11.25" thickBot="1" x14ac:dyDescent="0.2">
      <c r="A4510" s="112"/>
    </row>
    <row r="4511" spans="1:19" ht="11.25" thickBot="1" x14ac:dyDescent="0.2">
      <c r="A4511" s="139" t="s">
        <v>366</v>
      </c>
      <c r="B4511" s="112"/>
      <c r="C4511" s="140">
        <v>0.75800000000000001</v>
      </c>
      <c r="D4511" s="134" t="s">
        <v>2889</v>
      </c>
      <c r="E4511" s="136">
        <v>2.36</v>
      </c>
      <c r="F4511" s="136">
        <v>5.7220000000000004</v>
      </c>
      <c r="G4511" s="136">
        <v>97.7</v>
      </c>
      <c r="H4511" s="136">
        <v>1.895</v>
      </c>
      <c r="I4511" s="136">
        <v>0.41299999999999998</v>
      </c>
      <c r="J4511" s="141" t="s">
        <v>1851</v>
      </c>
      <c r="K4511" s="136">
        <v>0.92</v>
      </c>
      <c r="L4511" s="136">
        <v>1.375</v>
      </c>
      <c r="M4511" s="136">
        <v>1.6120000000000001</v>
      </c>
      <c r="N4511" s="136">
        <v>1.4490000000000001</v>
      </c>
      <c r="O4511" s="136">
        <v>3.234</v>
      </c>
      <c r="P4511" s="136">
        <v>1.954</v>
      </c>
      <c r="Q4511" s="136">
        <v>1.5589999999999999</v>
      </c>
      <c r="R4511" s="136">
        <v>3.92</v>
      </c>
      <c r="S4511" s="136">
        <v>5.4180000000000001</v>
      </c>
    </row>
    <row r="4512" spans="1:19" ht="11.25" thickBot="1" x14ac:dyDescent="0.2">
      <c r="A4512" s="112"/>
    </row>
    <row r="4513" spans="1:19" ht="11.25" thickBot="1" x14ac:dyDescent="0.2">
      <c r="A4513" s="106" t="s">
        <v>357</v>
      </c>
      <c r="B4513" s="106" t="s">
        <v>358</v>
      </c>
      <c r="C4513" s="130" t="s">
        <v>51</v>
      </c>
      <c r="D4513" s="130" t="s">
        <v>52</v>
      </c>
      <c r="E4513" s="130" t="s">
        <v>53</v>
      </c>
      <c r="F4513" s="130" t="s">
        <v>54</v>
      </c>
      <c r="G4513" s="130" t="s">
        <v>55</v>
      </c>
      <c r="H4513" s="130" t="s">
        <v>56</v>
      </c>
      <c r="I4513" s="130" t="s">
        <v>57</v>
      </c>
      <c r="J4513" s="130" t="s">
        <v>58</v>
      </c>
      <c r="K4513" s="130" t="s">
        <v>59</v>
      </c>
      <c r="L4513" s="130" t="s">
        <v>60</v>
      </c>
      <c r="M4513" s="130" t="s">
        <v>61</v>
      </c>
      <c r="N4513" s="130" t="s">
        <v>62</v>
      </c>
      <c r="O4513" s="130" t="s">
        <v>63</v>
      </c>
      <c r="P4513" s="130" t="s">
        <v>64</v>
      </c>
      <c r="Q4513" s="131" t="s">
        <v>65</v>
      </c>
      <c r="R4513" s="131" t="s">
        <v>66</v>
      </c>
      <c r="S4513" s="130" t="s">
        <v>67</v>
      </c>
    </row>
    <row r="4514" spans="1:19" ht="11.25" thickBot="1" x14ac:dyDescent="0.2">
      <c r="A4514" s="112"/>
      <c r="B4514" s="112"/>
      <c r="C4514" s="130" t="s">
        <v>111</v>
      </c>
      <c r="D4514" s="130" t="s">
        <v>111</v>
      </c>
      <c r="E4514" s="130" t="s">
        <v>111</v>
      </c>
      <c r="F4514" s="130" t="s">
        <v>111</v>
      </c>
      <c r="G4514" s="130" t="s">
        <v>111</v>
      </c>
      <c r="H4514" s="130" t="s">
        <v>111</v>
      </c>
      <c r="I4514" s="130" t="s">
        <v>111</v>
      </c>
      <c r="J4514" s="130" t="s">
        <v>111</v>
      </c>
      <c r="K4514" s="130" t="s">
        <v>111</v>
      </c>
      <c r="L4514" s="130" t="s">
        <v>111</v>
      </c>
      <c r="M4514" s="130" t="s">
        <v>111</v>
      </c>
      <c r="N4514" s="130" t="s">
        <v>111</v>
      </c>
      <c r="O4514" s="130" t="s">
        <v>111</v>
      </c>
      <c r="P4514" s="130" t="s">
        <v>111</v>
      </c>
      <c r="Q4514" s="131" t="s">
        <v>111</v>
      </c>
      <c r="R4514" s="131" t="s">
        <v>111</v>
      </c>
      <c r="S4514" s="130" t="s">
        <v>111</v>
      </c>
    </row>
    <row r="4515" spans="1:19" ht="11.25" thickBot="1" x14ac:dyDescent="0.2">
      <c r="A4515" s="107">
        <v>1</v>
      </c>
      <c r="B4515" s="132">
        <v>0.62913194444444442</v>
      </c>
      <c r="C4515" s="108">
        <v>1.0999999999999999E-2</v>
      </c>
      <c r="D4515" s="108">
        <v>3.1E-2</v>
      </c>
      <c r="E4515" s="108">
        <v>4.0000000000000001E-3</v>
      </c>
      <c r="F4515" s="108">
        <v>2.3E-2</v>
      </c>
      <c r="G4515" s="108">
        <v>4.0000000000000001E-3</v>
      </c>
      <c r="H4515" s="108">
        <v>1E-3</v>
      </c>
      <c r="I4515" s="108">
        <v>7.0999999999999994E-2</v>
      </c>
      <c r="J4515" s="108">
        <v>0.26500000000000001</v>
      </c>
      <c r="K4515" s="108">
        <v>0.26700000000000002</v>
      </c>
      <c r="L4515" s="108">
        <v>0</v>
      </c>
      <c r="M4515" s="108">
        <v>0</v>
      </c>
      <c r="N4515" s="108">
        <v>0.10199999999999999</v>
      </c>
      <c r="O4515" s="108">
        <v>7.0000000000000001E-3</v>
      </c>
      <c r="P4515" s="108">
        <v>1.0900000000000001</v>
      </c>
      <c r="Q4515" s="133">
        <v>0.97914999999999996</v>
      </c>
      <c r="R4515" s="134" t="s">
        <v>2890</v>
      </c>
      <c r="S4515" s="108">
        <v>0.16600000000000001</v>
      </c>
    </row>
    <row r="4516" spans="1:19" ht="11.25" thickBot="1" x14ac:dyDescent="0.2">
      <c r="A4516" s="112"/>
    </row>
    <row r="4517" spans="1:19" ht="11.25" thickBot="1" x14ac:dyDescent="0.2">
      <c r="A4517" s="107">
        <v>2</v>
      </c>
      <c r="B4517" s="132">
        <v>0.6293171296296296</v>
      </c>
      <c r="C4517" s="108">
        <v>1.0999999999999999E-2</v>
      </c>
      <c r="D4517" s="108">
        <v>0.03</v>
      </c>
      <c r="E4517" s="108">
        <v>5.0000000000000001E-3</v>
      </c>
      <c r="F4517" s="108">
        <v>2.7E-2</v>
      </c>
      <c r="G4517" s="108">
        <v>4.0000000000000001E-3</v>
      </c>
      <c r="H4517" s="108">
        <v>1E-3</v>
      </c>
      <c r="I4517" s="108">
        <v>7.1999999999999995E-2</v>
      </c>
      <c r="J4517" s="108">
        <v>0.26200000000000001</v>
      </c>
      <c r="K4517" s="108">
        <v>0.26300000000000001</v>
      </c>
      <c r="L4517" s="108">
        <v>0</v>
      </c>
      <c r="M4517" s="108">
        <v>0</v>
      </c>
      <c r="N4517" s="108">
        <v>0.10299999999999999</v>
      </c>
      <c r="O4517" s="108">
        <v>7.0000000000000001E-3</v>
      </c>
      <c r="P4517" s="108">
        <v>1.087</v>
      </c>
      <c r="Q4517" s="133">
        <v>0.99172000000000005</v>
      </c>
      <c r="R4517" s="134" t="s">
        <v>2891</v>
      </c>
      <c r="S4517" s="108">
        <v>0.16800000000000001</v>
      </c>
    </row>
    <row r="4518" spans="1:19" ht="11.25" thickBot="1" x14ac:dyDescent="0.2">
      <c r="A4518" s="112"/>
    </row>
    <row r="4519" spans="1:19" ht="11.25" thickBot="1" x14ac:dyDescent="0.2">
      <c r="A4519" s="107">
        <v>3</v>
      </c>
      <c r="B4519" s="132">
        <v>0.62949074074074074</v>
      </c>
      <c r="C4519" s="108">
        <v>1.0999999999999999E-2</v>
      </c>
      <c r="D4519" s="108">
        <v>3.1E-2</v>
      </c>
      <c r="E4519" s="108">
        <v>4.0000000000000001E-3</v>
      </c>
      <c r="F4519" s="108">
        <v>2.3E-2</v>
      </c>
      <c r="G4519" s="108">
        <v>3.0000000000000001E-3</v>
      </c>
      <c r="H4519" s="108">
        <v>1E-3</v>
      </c>
      <c r="I4519" s="108">
        <v>7.3999999999999996E-2</v>
      </c>
      <c r="J4519" s="108">
        <v>0.25700000000000001</v>
      </c>
      <c r="K4519" s="108">
        <v>0.26700000000000002</v>
      </c>
      <c r="L4519" s="108">
        <v>0</v>
      </c>
      <c r="M4519" s="108">
        <v>0</v>
      </c>
      <c r="N4519" s="108">
        <v>0.10199999999999999</v>
      </c>
      <c r="O4519" s="108">
        <v>7.0000000000000001E-3</v>
      </c>
      <c r="P4519" s="108">
        <v>1.0840000000000001</v>
      </c>
      <c r="Q4519" s="133">
        <v>1.00098</v>
      </c>
      <c r="R4519" s="134" t="s">
        <v>2892</v>
      </c>
      <c r="S4519" s="108">
        <v>0.16800000000000001</v>
      </c>
    </row>
    <row r="4520" spans="1:19" ht="11.25" thickBot="1" x14ac:dyDescent="0.2">
      <c r="A4520" s="112"/>
    </row>
    <row r="4521" spans="1:19" ht="11.25" thickBot="1" x14ac:dyDescent="0.2">
      <c r="A4521" s="135" t="s">
        <v>362</v>
      </c>
      <c r="B4521" s="112"/>
      <c r="C4521" s="136">
        <v>1.0999999999999999E-2</v>
      </c>
      <c r="D4521" s="136">
        <v>3.1E-2</v>
      </c>
      <c r="E4521" s="136">
        <v>4.0000000000000001E-3</v>
      </c>
      <c r="F4521" s="136">
        <v>2.4E-2</v>
      </c>
      <c r="G4521" s="136">
        <v>4.0000000000000001E-3</v>
      </c>
      <c r="H4521" s="136">
        <v>1E-3</v>
      </c>
      <c r="I4521" s="136">
        <v>7.1999999999999995E-2</v>
      </c>
      <c r="J4521" s="136">
        <v>0.26100000000000001</v>
      </c>
      <c r="K4521" s="136">
        <v>0.26600000000000001</v>
      </c>
      <c r="L4521" s="136">
        <v>0</v>
      </c>
      <c r="M4521" s="136">
        <v>0</v>
      </c>
      <c r="N4521" s="136">
        <v>0.10199999999999999</v>
      </c>
      <c r="O4521" s="136">
        <v>7.0000000000000001E-3</v>
      </c>
      <c r="P4521" s="136">
        <v>1.087</v>
      </c>
      <c r="Q4521" s="137">
        <v>0.99061999999999995</v>
      </c>
      <c r="R4521" s="134" t="s">
        <v>2893</v>
      </c>
      <c r="S4521" s="136">
        <v>0.16700000000000001</v>
      </c>
    </row>
    <row r="4522" spans="1:19" ht="11.25" thickBot="1" x14ac:dyDescent="0.2">
      <c r="A4522" s="112"/>
    </row>
    <row r="4523" spans="1:19" ht="11.25" thickBot="1" x14ac:dyDescent="0.2">
      <c r="A4523" s="138" t="s">
        <v>364</v>
      </c>
      <c r="B4523" s="112"/>
      <c r="C4523" s="136">
        <v>0</v>
      </c>
      <c r="D4523" s="136">
        <v>1E-3</v>
      </c>
      <c r="E4523" s="136">
        <v>0</v>
      </c>
      <c r="F4523" s="136">
        <v>2E-3</v>
      </c>
      <c r="G4523" s="136">
        <v>1E-3</v>
      </c>
      <c r="H4523" s="136">
        <v>0</v>
      </c>
      <c r="I4523" s="136">
        <v>2E-3</v>
      </c>
      <c r="J4523" s="136">
        <v>4.0000000000000001E-3</v>
      </c>
      <c r="K4523" s="136">
        <v>2E-3</v>
      </c>
      <c r="L4523" s="136">
        <v>0</v>
      </c>
      <c r="M4523" s="136">
        <v>0</v>
      </c>
      <c r="N4523" s="136">
        <v>1E-3</v>
      </c>
      <c r="O4523" s="136">
        <v>0</v>
      </c>
      <c r="P4523" s="136">
        <v>3.0000000000000001E-3</v>
      </c>
      <c r="Q4523" s="137">
        <v>1.0959999999999999E-2</v>
      </c>
      <c r="R4523" s="134" t="s">
        <v>2894</v>
      </c>
      <c r="S4523" s="136">
        <v>1E-3</v>
      </c>
    </row>
    <row r="4524" spans="1:19" ht="11.25" thickBot="1" x14ac:dyDescent="0.2">
      <c r="A4524" s="112"/>
    </row>
    <row r="4525" spans="1:19" ht="11.25" thickBot="1" x14ac:dyDescent="0.2">
      <c r="A4525" s="139" t="s">
        <v>366</v>
      </c>
      <c r="B4525" s="112"/>
      <c r="C4525" s="136">
        <v>1.3149999999999999</v>
      </c>
      <c r="D4525" s="136">
        <v>2.125</v>
      </c>
      <c r="E4525" s="136">
        <v>11.64</v>
      </c>
      <c r="F4525" s="136">
        <v>9.1560000000000006</v>
      </c>
      <c r="G4525" s="136">
        <v>15.65</v>
      </c>
      <c r="H4525" s="136">
        <v>4.6500000000000004</v>
      </c>
      <c r="I4525" s="136">
        <v>2.0910000000000002</v>
      </c>
      <c r="J4525" s="136">
        <v>1.504</v>
      </c>
      <c r="K4525" s="136">
        <v>0.77700000000000002</v>
      </c>
      <c r="L4525" s="136">
        <v>31.79</v>
      </c>
      <c r="M4525" s="136">
        <v>182.8</v>
      </c>
      <c r="N4525" s="136">
        <v>0.84799999999999998</v>
      </c>
      <c r="O4525" s="136">
        <v>5.3049999999999997</v>
      </c>
      <c r="P4525" s="136">
        <v>0.27400000000000002</v>
      </c>
      <c r="Q4525" s="140">
        <v>1.1060000000000001</v>
      </c>
      <c r="R4525" s="134" t="s">
        <v>2895</v>
      </c>
      <c r="S4525" s="136">
        <v>0.65200000000000002</v>
      </c>
    </row>
    <row r="4526" spans="1:19" ht="11.25" thickBot="1" x14ac:dyDescent="0.2">
      <c r="A4526" s="112"/>
    </row>
    <row r="4527" spans="1:19" ht="11.25" thickBot="1" x14ac:dyDescent="0.2">
      <c r="A4527" s="106" t="s">
        <v>357</v>
      </c>
      <c r="B4527" s="106" t="s">
        <v>358</v>
      </c>
      <c r="C4527" s="130" t="s">
        <v>68</v>
      </c>
    </row>
    <row r="4528" spans="1:19" ht="11.25" thickBot="1" x14ac:dyDescent="0.2">
      <c r="A4528" s="112"/>
      <c r="B4528" s="112"/>
      <c r="C4528" s="130" t="s">
        <v>111</v>
      </c>
    </row>
    <row r="4529" spans="1:19" ht="11.25" thickBot="1" x14ac:dyDescent="0.2">
      <c r="A4529" s="107">
        <v>1</v>
      </c>
      <c r="B4529" s="132">
        <v>0.62913194444444442</v>
      </c>
      <c r="C4529" s="108">
        <v>2.8000000000000001E-2</v>
      </c>
    </row>
    <row r="4530" spans="1:19" ht="11.25" thickBot="1" x14ac:dyDescent="0.2">
      <c r="A4530" s="112"/>
    </row>
    <row r="4531" spans="1:19" ht="11.25" thickBot="1" x14ac:dyDescent="0.2">
      <c r="A4531" s="107">
        <v>2</v>
      </c>
      <c r="B4531" s="132">
        <v>0.6293171296296296</v>
      </c>
      <c r="C4531" s="108">
        <v>2.5999999999999999E-2</v>
      </c>
    </row>
    <row r="4532" spans="1:19" ht="11.25" thickBot="1" x14ac:dyDescent="0.2">
      <c r="A4532" s="112"/>
    </row>
    <row r="4533" spans="1:19" ht="11.25" thickBot="1" x14ac:dyDescent="0.2">
      <c r="A4533" s="107">
        <v>3</v>
      </c>
      <c r="B4533" s="132">
        <v>0.62949074074074074</v>
      </c>
      <c r="C4533" s="108">
        <v>2.4E-2</v>
      </c>
    </row>
    <row r="4534" spans="1:19" ht="11.25" thickBot="1" x14ac:dyDescent="0.2">
      <c r="A4534" s="112"/>
    </row>
    <row r="4535" spans="1:19" ht="11.25" thickBot="1" x14ac:dyDescent="0.2">
      <c r="A4535" s="135" t="s">
        <v>362</v>
      </c>
      <c r="B4535" s="112"/>
      <c r="C4535" s="136">
        <v>2.5999999999999999E-2</v>
      </c>
    </row>
    <row r="4536" spans="1:19" ht="11.25" thickBot="1" x14ac:dyDescent="0.2">
      <c r="A4536" s="112"/>
    </row>
    <row r="4537" spans="1:19" ht="11.25" thickBot="1" x14ac:dyDescent="0.2">
      <c r="A4537" s="138" t="s">
        <v>364</v>
      </c>
      <c r="B4537" s="112"/>
      <c r="C4537" s="136">
        <v>2E-3</v>
      </c>
    </row>
    <row r="4538" spans="1:19" ht="11.25" thickBot="1" x14ac:dyDescent="0.2">
      <c r="A4538" s="112"/>
    </row>
    <row r="4539" spans="1:19" ht="11.25" thickBot="1" x14ac:dyDescent="0.2">
      <c r="A4539" s="139" t="s">
        <v>366</v>
      </c>
      <c r="B4539" s="112"/>
      <c r="C4539" s="136">
        <v>8.0939999999999994</v>
      </c>
    </row>
    <row r="4540" spans="1:19" ht="10.5" x14ac:dyDescent="0.15">
      <c r="A4540" s="112"/>
    </row>
    <row r="4541" spans="1:19" x14ac:dyDescent="0.15">
      <c r="A4541" s="129"/>
      <c r="B4541" s="86" t="s">
        <v>2896</v>
      </c>
    </row>
    <row r="4542" spans="1:19" ht="9.75" thickBot="1" x14ac:dyDescent="0.2">
      <c r="A4542" s="81" t="s">
        <v>356</v>
      </c>
    </row>
    <row r="4543" spans="1:19" ht="11.25" thickBot="1" x14ac:dyDescent="0.2">
      <c r="A4543" s="106" t="s">
        <v>357</v>
      </c>
      <c r="B4543" s="106" t="s">
        <v>358</v>
      </c>
      <c r="C4543" s="130" t="s">
        <v>0</v>
      </c>
      <c r="D4543" s="130" t="s">
        <v>1</v>
      </c>
      <c r="E4543" s="130" t="s">
        <v>2</v>
      </c>
      <c r="F4543" s="130" t="s">
        <v>3</v>
      </c>
      <c r="G4543" s="130" t="s">
        <v>4</v>
      </c>
      <c r="H4543" s="130" t="s">
        <v>5</v>
      </c>
      <c r="I4543" s="131" t="s">
        <v>6</v>
      </c>
      <c r="J4543" s="131" t="s">
        <v>7</v>
      </c>
      <c r="K4543" s="130" t="s">
        <v>8</v>
      </c>
      <c r="L4543" s="130" t="s">
        <v>9</v>
      </c>
      <c r="M4543" s="130" t="s">
        <v>10</v>
      </c>
      <c r="N4543" s="130" t="s">
        <v>11</v>
      </c>
      <c r="O4543" s="130" t="s">
        <v>12</v>
      </c>
      <c r="P4543" s="130" t="s">
        <v>13</v>
      </c>
      <c r="Q4543" s="130" t="s">
        <v>14</v>
      </c>
      <c r="R4543" s="130" t="s">
        <v>15</v>
      </c>
      <c r="S4543" s="130" t="s">
        <v>16</v>
      </c>
    </row>
    <row r="4544" spans="1:19" ht="11.25" thickBot="1" x14ac:dyDescent="0.2">
      <c r="A4544" s="112"/>
      <c r="B4544" s="112"/>
      <c r="C4544" s="130" t="s">
        <v>111</v>
      </c>
      <c r="D4544" s="130" t="s">
        <v>111</v>
      </c>
      <c r="E4544" s="130" t="s">
        <v>111</v>
      </c>
      <c r="F4544" s="130" t="s">
        <v>111</v>
      </c>
      <c r="G4544" s="130" t="s">
        <v>111</v>
      </c>
      <c r="H4544" s="130" t="s">
        <v>111</v>
      </c>
      <c r="I4544" s="131" t="s">
        <v>111</v>
      </c>
      <c r="J4544" s="131" t="s">
        <v>111</v>
      </c>
      <c r="K4544" s="130" t="s">
        <v>111</v>
      </c>
      <c r="L4544" s="130" t="s">
        <v>111</v>
      </c>
      <c r="M4544" s="130" t="s">
        <v>111</v>
      </c>
      <c r="N4544" s="130" t="s">
        <v>111</v>
      </c>
      <c r="O4544" s="130" t="s">
        <v>111</v>
      </c>
      <c r="P4544" s="130" t="s">
        <v>111</v>
      </c>
      <c r="Q4544" s="130" t="s">
        <v>111</v>
      </c>
      <c r="R4544" s="130" t="s">
        <v>111</v>
      </c>
      <c r="S4544" s="130" t="s">
        <v>111</v>
      </c>
    </row>
    <row r="4545" spans="1:19" ht="11.25" thickBot="1" x14ac:dyDescent="0.2">
      <c r="A4545" s="107">
        <v>1</v>
      </c>
      <c r="B4545" s="132">
        <v>0.63428240740740738</v>
      </c>
      <c r="C4545" s="141" t="s">
        <v>2897</v>
      </c>
      <c r="D4545" s="141" t="s">
        <v>2898</v>
      </c>
      <c r="E4545" s="141" t="s">
        <v>2899</v>
      </c>
      <c r="F4545" s="108">
        <v>1435</v>
      </c>
      <c r="G4545" s="141" t="s">
        <v>2900</v>
      </c>
      <c r="H4545" s="141" t="s">
        <v>2901</v>
      </c>
      <c r="I4545" s="133">
        <v>1.1773</v>
      </c>
      <c r="J4545" s="134" t="s">
        <v>2902</v>
      </c>
      <c r="K4545" s="141" t="s">
        <v>2903</v>
      </c>
      <c r="L4545" s="108">
        <v>1.2290000000000001</v>
      </c>
      <c r="M4545" s="108">
        <v>1.7110000000000001</v>
      </c>
      <c r="N4545" s="108">
        <v>3.778</v>
      </c>
      <c r="O4545" s="108">
        <v>58.95</v>
      </c>
      <c r="P4545" s="108">
        <v>773.6</v>
      </c>
      <c r="Q4545" s="108">
        <v>0.39900000000000002</v>
      </c>
      <c r="R4545" s="108">
        <v>2.4529999999999998</v>
      </c>
      <c r="S4545" s="108">
        <v>22.35</v>
      </c>
    </row>
    <row r="4546" spans="1:19" ht="11.25" thickBot="1" x14ac:dyDescent="0.2">
      <c r="A4546" s="112"/>
    </row>
    <row r="4547" spans="1:19" ht="11.25" thickBot="1" x14ac:dyDescent="0.2">
      <c r="A4547" s="107">
        <v>2</v>
      </c>
      <c r="B4547" s="132">
        <v>0.63446759259259256</v>
      </c>
      <c r="C4547" s="141" t="s">
        <v>2904</v>
      </c>
      <c r="D4547" s="141" t="s">
        <v>2905</v>
      </c>
      <c r="E4547" s="141" t="s">
        <v>2906</v>
      </c>
      <c r="F4547" s="108">
        <v>1432</v>
      </c>
      <c r="G4547" s="141" t="s">
        <v>2907</v>
      </c>
      <c r="H4547" s="141" t="s">
        <v>2908</v>
      </c>
      <c r="I4547" s="133">
        <v>1.2060900000000001</v>
      </c>
      <c r="J4547" s="134" t="s">
        <v>2909</v>
      </c>
      <c r="K4547" s="141" t="s">
        <v>2910</v>
      </c>
      <c r="L4547" s="108">
        <v>1.2969999999999999</v>
      </c>
      <c r="M4547" s="108">
        <v>1.74</v>
      </c>
      <c r="N4547" s="108">
        <v>3.7690000000000001</v>
      </c>
      <c r="O4547" s="141" t="s">
        <v>2911</v>
      </c>
      <c r="P4547" s="108">
        <v>763.8</v>
      </c>
      <c r="Q4547" s="108">
        <v>0.38700000000000001</v>
      </c>
      <c r="R4547" s="108">
        <v>2.4180000000000001</v>
      </c>
      <c r="S4547" s="108">
        <v>22.41</v>
      </c>
    </row>
    <row r="4548" spans="1:19" ht="11.25" thickBot="1" x14ac:dyDescent="0.2">
      <c r="A4548" s="112"/>
    </row>
    <row r="4549" spans="1:19" ht="11.25" thickBot="1" x14ac:dyDescent="0.2">
      <c r="A4549" s="107">
        <v>3</v>
      </c>
      <c r="B4549" s="132">
        <v>0.63464120370370369</v>
      </c>
      <c r="C4549" s="141" t="s">
        <v>2912</v>
      </c>
      <c r="D4549" s="141" t="s">
        <v>2257</v>
      </c>
      <c r="E4549" s="141" t="s">
        <v>2913</v>
      </c>
      <c r="F4549" s="108">
        <v>1437</v>
      </c>
      <c r="G4549" s="141" t="s">
        <v>2914</v>
      </c>
      <c r="H4549" s="141" t="s">
        <v>2915</v>
      </c>
      <c r="I4549" s="133">
        <v>1.1862699999999999</v>
      </c>
      <c r="J4549" s="134" t="s">
        <v>2916</v>
      </c>
      <c r="K4549" s="141" t="s">
        <v>2917</v>
      </c>
      <c r="L4549" s="108">
        <v>1.1659999999999999</v>
      </c>
      <c r="M4549" s="108">
        <v>1.764</v>
      </c>
      <c r="N4549" s="108">
        <v>3.758</v>
      </c>
      <c r="O4549" s="108">
        <v>59.13</v>
      </c>
      <c r="P4549" s="108">
        <v>783.1</v>
      </c>
      <c r="Q4549" s="108">
        <v>0.39100000000000001</v>
      </c>
      <c r="R4549" s="108">
        <v>2.5030000000000001</v>
      </c>
      <c r="S4549" s="108">
        <v>22.39</v>
      </c>
    </row>
    <row r="4550" spans="1:19" ht="11.25" thickBot="1" x14ac:dyDescent="0.2">
      <c r="A4550" s="112"/>
    </row>
    <row r="4551" spans="1:19" ht="11.25" thickBot="1" x14ac:dyDescent="0.2">
      <c r="A4551" s="135" t="s">
        <v>362</v>
      </c>
      <c r="B4551" s="112"/>
      <c r="C4551" s="141" t="s">
        <v>2918</v>
      </c>
      <c r="D4551" s="141" t="s">
        <v>2919</v>
      </c>
      <c r="E4551" s="141" t="s">
        <v>2920</v>
      </c>
      <c r="F4551" s="136">
        <v>1435</v>
      </c>
      <c r="G4551" s="141" t="s">
        <v>2921</v>
      </c>
      <c r="H4551" s="141" t="s">
        <v>2922</v>
      </c>
      <c r="I4551" s="137">
        <v>1.1898899999999999</v>
      </c>
      <c r="J4551" s="134" t="s">
        <v>2923</v>
      </c>
      <c r="K4551" s="141" t="s">
        <v>2924</v>
      </c>
      <c r="L4551" s="136">
        <v>1.2310000000000001</v>
      </c>
      <c r="M4551" s="136">
        <v>1.738</v>
      </c>
      <c r="N4551" s="136">
        <v>3.7679999999999998</v>
      </c>
      <c r="O4551" s="141" t="s">
        <v>2925</v>
      </c>
      <c r="P4551" s="136">
        <v>773.5</v>
      </c>
      <c r="Q4551" s="136">
        <v>0.39200000000000002</v>
      </c>
      <c r="R4551" s="136">
        <v>2.4580000000000002</v>
      </c>
      <c r="S4551" s="136">
        <v>22.38</v>
      </c>
    </row>
    <row r="4552" spans="1:19" ht="11.25" thickBot="1" x14ac:dyDescent="0.2">
      <c r="A4552" s="112"/>
    </row>
    <row r="4553" spans="1:19" ht="11.25" thickBot="1" x14ac:dyDescent="0.2">
      <c r="A4553" s="138" t="s">
        <v>364</v>
      </c>
      <c r="B4553" s="112"/>
      <c r="C4553" s="141" t="s">
        <v>2926</v>
      </c>
      <c r="D4553" s="141" t="s">
        <v>2927</v>
      </c>
      <c r="E4553" s="141" t="s">
        <v>2928</v>
      </c>
      <c r="F4553" s="136">
        <v>2.4119999999999999</v>
      </c>
      <c r="G4553" s="141" t="s">
        <v>2929</v>
      </c>
      <c r="H4553" s="141" t="s">
        <v>2930</v>
      </c>
      <c r="I4553" s="137">
        <v>1.473E-2</v>
      </c>
      <c r="J4553" s="134" t="s">
        <v>2931</v>
      </c>
      <c r="K4553" s="141" t="s">
        <v>2932</v>
      </c>
      <c r="L4553" s="136">
        <v>6.5000000000000002E-2</v>
      </c>
      <c r="M4553" s="136">
        <v>2.5999999999999999E-2</v>
      </c>
      <c r="N4553" s="136">
        <v>0.01</v>
      </c>
      <c r="O4553" s="141" t="s">
        <v>2933</v>
      </c>
      <c r="P4553" s="136">
        <v>9.6539999999999999</v>
      </c>
      <c r="Q4553" s="136">
        <v>6.0000000000000001E-3</v>
      </c>
      <c r="R4553" s="136">
        <v>4.2999999999999997E-2</v>
      </c>
      <c r="S4553" s="136">
        <v>0.03</v>
      </c>
    </row>
    <row r="4554" spans="1:19" ht="11.25" thickBot="1" x14ac:dyDescent="0.2">
      <c r="A4554" s="112"/>
    </row>
    <row r="4555" spans="1:19" ht="11.25" thickBot="1" x14ac:dyDescent="0.2">
      <c r="A4555" s="139" t="s">
        <v>366</v>
      </c>
      <c r="B4555" s="112"/>
      <c r="C4555" s="141" t="s">
        <v>2205</v>
      </c>
      <c r="D4555" s="141" t="s">
        <v>1716</v>
      </c>
      <c r="E4555" s="141" t="s">
        <v>2934</v>
      </c>
      <c r="F4555" s="136">
        <v>0.16800000000000001</v>
      </c>
      <c r="G4555" s="141" t="s">
        <v>2935</v>
      </c>
      <c r="H4555" s="141" t="s">
        <v>2936</v>
      </c>
      <c r="I4555" s="140">
        <v>1.238</v>
      </c>
      <c r="J4555" s="134" t="s">
        <v>2937</v>
      </c>
      <c r="K4555" s="141" t="s">
        <v>2938</v>
      </c>
      <c r="L4555" s="136">
        <v>5.3</v>
      </c>
      <c r="M4555" s="136">
        <v>1.5129999999999999</v>
      </c>
      <c r="N4555" s="136">
        <v>0.27400000000000002</v>
      </c>
      <c r="O4555" s="141" t="s">
        <v>2939</v>
      </c>
      <c r="P4555" s="136">
        <v>1.248</v>
      </c>
      <c r="Q4555" s="136">
        <v>1.4730000000000001</v>
      </c>
      <c r="R4555" s="136">
        <v>1.7470000000000001</v>
      </c>
      <c r="S4555" s="136">
        <v>0.13300000000000001</v>
      </c>
    </row>
    <row r="4556" spans="1:19" ht="11.25" thickBot="1" x14ac:dyDescent="0.2">
      <c r="A4556" s="112"/>
    </row>
    <row r="4557" spans="1:19" ht="11.25" thickBot="1" x14ac:dyDescent="0.2">
      <c r="A4557" s="106" t="s">
        <v>357</v>
      </c>
      <c r="B4557" s="106" t="s">
        <v>358</v>
      </c>
      <c r="C4557" s="130" t="s">
        <v>17</v>
      </c>
      <c r="D4557" s="130" t="s">
        <v>18</v>
      </c>
      <c r="E4557" s="131" t="s">
        <v>19</v>
      </c>
      <c r="F4557" s="131" t="s">
        <v>20</v>
      </c>
      <c r="G4557" s="130" t="s">
        <v>21</v>
      </c>
      <c r="H4557" s="130" t="s">
        <v>22</v>
      </c>
      <c r="I4557" s="130" t="s">
        <v>23</v>
      </c>
      <c r="J4557" s="130" t="s">
        <v>24</v>
      </c>
      <c r="K4557" s="131" t="s">
        <v>25</v>
      </c>
      <c r="L4557" s="131" t="s">
        <v>26</v>
      </c>
      <c r="M4557" s="130" t="s">
        <v>27</v>
      </c>
      <c r="N4557" s="130" t="s">
        <v>28</v>
      </c>
      <c r="O4557" s="130" t="s">
        <v>29</v>
      </c>
      <c r="P4557" s="130" t="s">
        <v>30</v>
      </c>
      <c r="Q4557" s="130" t="s">
        <v>31</v>
      </c>
      <c r="R4557" s="130" t="s">
        <v>32</v>
      </c>
      <c r="S4557" s="130" t="s">
        <v>33</v>
      </c>
    </row>
    <row r="4558" spans="1:19" ht="11.25" thickBot="1" x14ac:dyDescent="0.2">
      <c r="A4558" s="112"/>
      <c r="B4558" s="112"/>
      <c r="C4558" s="130" t="s">
        <v>111</v>
      </c>
      <c r="D4558" s="130" t="s">
        <v>111</v>
      </c>
      <c r="E4558" s="131" t="s">
        <v>111</v>
      </c>
      <c r="F4558" s="131" t="s">
        <v>111</v>
      </c>
      <c r="G4558" s="130" t="s">
        <v>111</v>
      </c>
      <c r="H4558" s="130" t="s">
        <v>111</v>
      </c>
      <c r="I4558" s="130" t="s">
        <v>111</v>
      </c>
      <c r="J4558" s="130" t="s">
        <v>111</v>
      </c>
      <c r="K4558" s="131" t="s">
        <v>111</v>
      </c>
      <c r="L4558" s="131" t="s">
        <v>111</v>
      </c>
      <c r="M4558" s="130" t="s">
        <v>111</v>
      </c>
      <c r="N4558" s="130" t="s">
        <v>111</v>
      </c>
      <c r="O4558" s="130" t="s">
        <v>111</v>
      </c>
      <c r="P4558" s="130" t="s">
        <v>111</v>
      </c>
      <c r="Q4558" s="130" t="s">
        <v>111</v>
      </c>
      <c r="R4558" s="130" t="s">
        <v>111</v>
      </c>
      <c r="S4558" s="130" t="s">
        <v>111</v>
      </c>
    </row>
    <row r="4559" spans="1:19" ht="11.25" thickBot="1" x14ac:dyDescent="0.2">
      <c r="A4559" s="107">
        <v>1</v>
      </c>
      <c r="B4559" s="132">
        <v>0.63428240740740738</v>
      </c>
      <c r="C4559" s="108">
        <v>33.630000000000003</v>
      </c>
      <c r="D4559" s="108">
        <v>0.98499999999999999</v>
      </c>
      <c r="E4559" s="133">
        <v>1.05352</v>
      </c>
      <c r="F4559" s="133">
        <v>1.00122</v>
      </c>
      <c r="G4559" s="108">
        <v>0.254</v>
      </c>
      <c r="H4559" s="108">
        <v>8.7170000000000005</v>
      </c>
      <c r="I4559" s="108">
        <v>13.56</v>
      </c>
      <c r="J4559" s="141" t="s">
        <v>2940</v>
      </c>
      <c r="K4559" s="133">
        <v>1.13781</v>
      </c>
      <c r="L4559" s="134" t="s">
        <v>2941</v>
      </c>
      <c r="M4559" s="108">
        <v>7.1999999999999995E-2</v>
      </c>
      <c r="N4559" s="108">
        <v>0.65200000000000002</v>
      </c>
      <c r="O4559" s="108">
        <v>1E-3</v>
      </c>
      <c r="P4559" s="108">
        <v>3.0000000000000001E-3</v>
      </c>
      <c r="Q4559" s="108">
        <v>4.8000000000000001E-2</v>
      </c>
      <c r="R4559" s="108">
        <v>0.218</v>
      </c>
      <c r="S4559" s="108">
        <v>6.4000000000000001E-2</v>
      </c>
    </row>
    <row r="4560" spans="1:19" ht="11.25" thickBot="1" x14ac:dyDescent="0.2">
      <c r="A4560" s="112"/>
    </row>
    <row r="4561" spans="1:19" ht="11.25" thickBot="1" x14ac:dyDescent="0.2">
      <c r="A4561" s="107">
        <v>2</v>
      </c>
      <c r="B4561" s="132">
        <v>0.63446759259259256</v>
      </c>
      <c r="C4561" s="108">
        <v>33.729999999999997</v>
      </c>
      <c r="D4561" s="108">
        <v>0.98499999999999999</v>
      </c>
      <c r="E4561" s="133">
        <v>1.0622</v>
      </c>
      <c r="F4561" s="133">
        <v>1.0062500000000001</v>
      </c>
      <c r="G4561" s="108">
        <v>0.371</v>
      </c>
      <c r="H4561" s="108">
        <v>5.3070000000000004</v>
      </c>
      <c r="I4561" s="108">
        <v>13.53</v>
      </c>
      <c r="J4561" s="141" t="s">
        <v>2942</v>
      </c>
      <c r="K4561" s="133">
        <v>1.15645</v>
      </c>
      <c r="L4561" s="134" t="s">
        <v>2943</v>
      </c>
      <c r="M4561" s="108">
        <v>6.9000000000000006E-2</v>
      </c>
      <c r="N4561" s="108">
        <v>0.65800000000000003</v>
      </c>
      <c r="O4561" s="108">
        <v>0</v>
      </c>
      <c r="P4561" s="108">
        <v>3.0000000000000001E-3</v>
      </c>
      <c r="Q4561" s="108">
        <v>4.7E-2</v>
      </c>
      <c r="R4561" s="108">
        <v>0.23</v>
      </c>
      <c r="S4561" s="108">
        <v>6.6000000000000003E-2</v>
      </c>
    </row>
    <row r="4562" spans="1:19" ht="11.25" thickBot="1" x14ac:dyDescent="0.2">
      <c r="A4562" s="112"/>
    </row>
    <row r="4563" spans="1:19" ht="11.25" thickBot="1" x14ac:dyDescent="0.2">
      <c r="A4563" s="107">
        <v>3</v>
      </c>
      <c r="B4563" s="132">
        <v>0.63464120370370369</v>
      </c>
      <c r="C4563" s="108">
        <v>33.49</v>
      </c>
      <c r="D4563" s="108">
        <v>0.98299999999999998</v>
      </c>
      <c r="E4563" s="133">
        <v>1.09551</v>
      </c>
      <c r="F4563" s="133">
        <v>1.0064500000000001</v>
      </c>
      <c r="G4563" s="108">
        <v>0.22800000000000001</v>
      </c>
      <c r="H4563" s="108">
        <v>5.1219999999999999</v>
      </c>
      <c r="I4563" s="108">
        <v>13.48</v>
      </c>
      <c r="J4563" s="141" t="s">
        <v>2944</v>
      </c>
      <c r="K4563" s="133">
        <v>1.1658900000000001</v>
      </c>
      <c r="L4563" s="134" t="s">
        <v>2945</v>
      </c>
      <c r="M4563" s="108">
        <v>7.3999999999999996E-2</v>
      </c>
      <c r="N4563" s="108">
        <v>0.64900000000000002</v>
      </c>
      <c r="O4563" s="108">
        <v>1E-3</v>
      </c>
      <c r="P4563" s="108">
        <v>3.0000000000000001E-3</v>
      </c>
      <c r="Q4563" s="108">
        <v>4.3999999999999997E-2</v>
      </c>
      <c r="R4563" s="108">
        <v>0.20799999999999999</v>
      </c>
      <c r="S4563" s="108">
        <v>6.6000000000000003E-2</v>
      </c>
    </row>
    <row r="4564" spans="1:19" ht="11.25" thickBot="1" x14ac:dyDescent="0.2">
      <c r="A4564" s="112"/>
    </row>
    <row r="4565" spans="1:19" ht="11.25" thickBot="1" x14ac:dyDescent="0.2">
      <c r="A4565" s="135" t="s">
        <v>362</v>
      </c>
      <c r="B4565" s="112"/>
      <c r="C4565" s="136">
        <v>33.619999999999997</v>
      </c>
      <c r="D4565" s="136">
        <v>0.98399999999999999</v>
      </c>
      <c r="E4565" s="137">
        <v>1.0704100000000001</v>
      </c>
      <c r="F4565" s="137">
        <v>1.00464</v>
      </c>
      <c r="G4565" s="136">
        <v>0.28399999999999997</v>
      </c>
      <c r="H4565" s="136">
        <v>6.3819999999999997</v>
      </c>
      <c r="I4565" s="136">
        <v>13.53</v>
      </c>
      <c r="J4565" s="141" t="s">
        <v>2946</v>
      </c>
      <c r="K4565" s="137">
        <v>1.1533800000000001</v>
      </c>
      <c r="L4565" s="134" t="s">
        <v>2947</v>
      </c>
      <c r="M4565" s="136">
        <v>7.1999999999999995E-2</v>
      </c>
      <c r="N4565" s="136">
        <v>0.65300000000000002</v>
      </c>
      <c r="O4565" s="136">
        <v>1E-3</v>
      </c>
      <c r="P4565" s="136">
        <v>3.0000000000000001E-3</v>
      </c>
      <c r="Q4565" s="136">
        <v>4.7E-2</v>
      </c>
      <c r="R4565" s="136">
        <v>0.219</v>
      </c>
      <c r="S4565" s="136">
        <v>6.6000000000000003E-2</v>
      </c>
    </row>
    <row r="4566" spans="1:19" ht="11.25" thickBot="1" x14ac:dyDescent="0.2">
      <c r="A4566" s="112"/>
    </row>
    <row r="4567" spans="1:19" ht="11.25" thickBot="1" x14ac:dyDescent="0.2">
      <c r="A4567" s="138" t="s">
        <v>364</v>
      </c>
      <c r="B4567" s="112"/>
      <c r="C4567" s="136">
        <v>0.11799999999999999</v>
      </c>
      <c r="D4567" s="136">
        <v>1E-3</v>
      </c>
      <c r="E4567" s="137">
        <v>2.2159999999999999E-2</v>
      </c>
      <c r="F4567" s="137">
        <v>2.97E-3</v>
      </c>
      <c r="G4567" s="136">
        <v>7.5999999999999998E-2</v>
      </c>
      <c r="H4567" s="136">
        <v>2.024</v>
      </c>
      <c r="I4567" s="136">
        <v>3.7999999999999999E-2</v>
      </c>
      <c r="J4567" s="141" t="s">
        <v>2948</v>
      </c>
      <c r="K4567" s="137">
        <v>1.4290000000000001E-2</v>
      </c>
      <c r="L4567" s="134" t="s">
        <v>2949</v>
      </c>
      <c r="M4567" s="136">
        <v>3.0000000000000001E-3</v>
      </c>
      <c r="N4567" s="136">
        <v>5.0000000000000001E-3</v>
      </c>
      <c r="O4567" s="136">
        <v>1E-3</v>
      </c>
      <c r="P4567" s="136">
        <v>0</v>
      </c>
      <c r="Q4567" s="136">
        <v>2E-3</v>
      </c>
      <c r="R4567" s="136">
        <v>1.0999999999999999E-2</v>
      </c>
      <c r="S4567" s="136">
        <v>1E-3</v>
      </c>
    </row>
    <row r="4568" spans="1:19" ht="11.25" thickBot="1" x14ac:dyDescent="0.2">
      <c r="A4568" s="112"/>
    </row>
    <row r="4569" spans="1:19" ht="11.25" thickBot="1" x14ac:dyDescent="0.2">
      <c r="A4569" s="139" t="s">
        <v>366</v>
      </c>
      <c r="B4569" s="112"/>
      <c r="C4569" s="136">
        <v>0.35199999999999998</v>
      </c>
      <c r="D4569" s="136">
        <v>0.14299999999999999</v>
      </c>
      <c r="E4569" s="140">
        <v>2.0710000000000002</v>
      </c>
      <c r="F4569" s="140">
        <v>0.29499999999999998</v>
      </c>
      <c r="G4569" s="136">
        <v>26.82</v>
      </c>
      <c r="H4569" s="136">
        <v>31.72</v>
      </c>
      <c r="I4569" s="136">
        <v>0.28000000000000003</v>
      </c>
      <c r="J4569" s="141" t="s">
        <v>2950</v>
      </c>
      <c r="K4569" s="140">
        <v>1.2390000000000001</v>
      </c>
      <c r="L4569" s="134" t="s">
        <v>2951</v>
      </c>
      <c r="M4569" s="136">
        <v>3.67</v>
      </c>
      <c r="N4569" s="136">
        <v>0.73</v>
      </c>
      <c r="O4569" s="136">
        <v>73.22</v>
      </c>
      <c r="P4569" s="136">
        <v>7.298</v>
      </c>
      <c r="Q4569" s="136">
        <v>4.3499999999999996</v>
      </c>
      <c r="R4569" s="136">
        <v>4.9800000000000004</v>
      </c>
      <c r="S4569" s="136">
        <v>1.88</v>
      </c>
    </row>
    <row r="4570" spans="1:19" ht="11.25" thickBot="1" x14ac:dyDescent="0.2">
      <c r="A4570" s="112"/>
    </row>
    <row r="4571" spans="1:19" ht="11.25" thickBot="1" x14ac:dyDescent="0.2">
      <c r="A4571" s="106" t="s">
        <v>357</v>
      </c>
      <c r="B4571" s="106" t="s">
        <v>358</v>
      </c>
      <c r="C4571" s="131" t="s">
        <v>34</v>
      </c>
      <c r="D4571" s="131" t="s">
        <v>35</v>
      </c>
      <c r="E4571" s="130" t="s">
        <v>36</v>
      </c>
      <c r="F4571" s="130" t="s">
        <v>37</v>
      </c>
      <c r="G4571" s="130" t="s">
        <v>38</v>
      </c>
      <c r="H4571" s="130" t="s">
        <v>39</v>
      </c>
      <c r="I4571" s="130" t="s">
        <v>40</v>
      </c>
      <c r="J4571" s="130" t="s">
        <v>41</v>
      </c>
      <c r="K4571" s="130" t="s">
        <v>42</v>
      </c>
      <c r="L4571" s="130" t="s">
        <v>43</v>
      </c>
      <c r="M4571" s="130" t="s">
        <v>44</v>
      </c>
      <c r="N4571" s="130" t="s">
        <v>45</v>
      </c>
      <c r="O4571" s="130" t="s">
        <v>46</v>
      </c>
      <c r="P4571" s="130" t="s">
        <v>47</v>
      </c>
      <c r="Q4571" s="130" t="s">
        <v>48</v>
      </c>
      <c r="R4571" s="130" t="s">
        <v>49</v>
      </c>
      <c r="S4571" s="130" t="s">
        <v>50</v>
      </c>
    </row>
    <row r="4572" spans="1:19" ht="11.25" thickBot="1" x14ac:dyDescent="0.2">
      <c r="A4572" s="112"/>
      <c r="B4572" s="112"/>
      <c r="C4572" s="131" t="s">
        <v>111</v>
      </c>
      <c r="D4572" s="131" t="s">
        <v>111</v>
      </c>
      <c r="E4572" s="130" t="s">
        <v>111</v>
      </c>
      <c r="F4572" s="130" t="s">
        <v>111</v>
      </c>
      <c r="G4572" s="130" t="s">
        <v>111</v>
      </c>
      <c r="H4572" s="130" t="s">
        <v>111</v>
      </c>
      <c r="I4572" s="130" t="s">
        <v>111</v>
      </c>
      <c r="J4572" s="130" t="s">
        <v>111</v>
      </c>
      <c r="K4572" s="130" t="s">
        <v>111</v>
      </c>
      <c r="L4572" s="130" t="s">
        <v>111</v>
      </c>
      <c r="M4572" s="130" t="s">
        <v>111</v>
      </c>
      <c r="N4572" s="130" t="s">
        <v>111</v>
      </c>
      <c r="O4572" s="130" t="s">
        <v>111</v>
      </c>
      <c r="P4572" s="130" t="s">
        <v>111</v>
      </c>
      <c r="Q4572" s="130" t="s">
        <v>111</v>
      </c>
      <c r="R4572" s="130" t="s">
        <v>111</v>
      </c>
      <c r="S4572" s="130" t="s">
        <v>111</v>
      </c>
    </row>
    <row r="4573" spans="1:19" ht="11.25" thickBot="1" x14ac:dyDescent="0.2">
      <c r="A4573" s="107">
        <v>1</v>
      </c>
      <c r="B4573" s="132">
        <v>0.63428240740740738</v>
      </c>
      <c r="C4573" s="133">
        <v>1.0396000000000001</v>
      </c>
      <c r="D4573" s="134" t="s">
        <v>2952</v>
      </c>
      <c r="E4573" s="108">
        <v>0.185</v>
      </c>
      <c r="F4573" s="108">
        <v>0.158</v>
      </c>
      <c r="G4573" s="108">
        <v>-1E-3</v>
      </c>
      <c r="H4573" s="108">
        <v>0.14399999999999999</v>
      </c>
      <c r="I4573" s="108">
        <v>23.81</v>
      </c>
      <c r="J4573" s="108">
        <v>24.05</v>
      </c>
      <c r="K4573" s="108">
        <v>0.57799999999999996</v>
      </c>
      <c r="L4573" s="108">
        <v>1.1160000000000001</v>
      </c>
      <c r="M4573" s="108">
        <v>0.13300000000000001</v>
      </c>
      <c r="N4573" s="108">
        <v>0.51300000000000001</v>
      </c>
      <c r="O4573" s="108">
        <v>9.8000000000000004E-2</v>
      </c>
      <c r="P4573" s="108">
        <v>2.4E-2</v>
      </c>
      <c r="Q4573" s="108">
        <v>9.0999999999999998E-2</v>
      </c>
      <c r="R4573" s="108">
        <v>1.4E-2</v>
      </c>
      <c r="S4573" s="108">
        <v>6.2E-2</v>
      </c>
    </row>
    <row r="4574" spans="1:19" ht="11.25" thickBot="1" x14ac:dyDescent="0.2">
      <c r="A4574" s="112"/>
    </row>
    <row r="4575" spans="1:19" ht="11.25" thickBot="1" x14ac:dyDescent="0.2">
      <c r="A4575" s="107">
        <v>2</v>
      </c>
      <c r="B4575" s="132">
        <v>0.63446759259259256</v>
      </c>
      <c r="C4575" s="133">
        <v>1.0621799999999999</v>
      </c>
      <c r="D4575" s="134" t="s">
        <v>2953</v>
      </c>
      <c r="E4575" s="108">
        <v>0.17499999999999999</v>
      </c>
      <c r="F4575" s="108">
        <v>0.158</v>
      </c>
      <c r="G4575" s="108">
        <v>1E-3</v>
      </c>
      <c r="H4575" s="108">
        <v>0.14799999999999999</v>
      </c>
      <c r="I4575" s="108">
        <v>23.98</v>
      </c>
      <c r="J4575" s="108">
        <v>23.97</v>
      </c>
      <c r="K4575" s="108">
        <v>0.56899999999999995</v>
      </c>
      <c r="L4575" s="108">
        <v>1.1279999999999999</v>
      </c>
      <c r="M4575" s="108">
        <v>0.13400000000000001</v>
      </c>
      <c r="N4575" s="108">
        <v>0.52</v>
      </c>
      <c r="O4575" s="108">
        <v>0.10299999999999999</v>
      </c>
      <c r="P4575" s="108">
        <v>2.3E-2</v>
      </c>
      <c r="Q4575" s="108">
        <v>8.6999999999999994E-2</v>
      </c>
      <c r="R4575" s="108">
        <v>1.2999999999999999E-2</v>
      </c>
      <c r="S4575" s="108">
        <v>6.5000000000000002E-2</v>
      </c>
    </row>
    <row r="4576" spans="1:19" ht="11.25" thickBot="1" x14ac:dyDescent="0.2">
      <c r="A4576" s="112"/>
    </row>
    <row r="4577" spans="1:19" ht="11.25" thickBot="1" x14ac:dyDescent="0.2">
      <c r="A4577" s="107">
        <v>3</v>
      </c>
      <c r="B4577" s="132">
        <v>0.63464120370370369</v>
      </c>
      <c r="C4577" s="133">
        <v>1.0660499999999999</v>
      </c>
      <c r="D4577" s="134" t="s">
        <v>2954</v>
      </c>
      <c r="E4577" s="108">
        <v>0.187</v>
      </c>
      <c r="F4577" s="108">
        <v>0.158</v>
      </c>
      <c r="G4577" s="108">
        <v>2E-3</v>
      </c>
      <c r="H4577" s="108">
        <v>0.14399999999999999</v>
      </c>
      <c r="I4577" s="108">
        <v>24.12</v>
      </c>
      <c r="J4577" s="108">
        <v>24</v>
      </c>
      <c r="K4577" s="108">
        <v>0.57599999999999996</v>
      </c>
      <c r="L4577" s="108">
        <v>1.1379999999999999</v>
      </c>
      <c r="M4577" s="108">
        <v>0.13700000000000001</v>
      </c>
      <c r="N4577" s="108">
        <v>0.51100000000000001</v>
      </c>
      <c r="O4577" s="108">
        <v>0.1</v>
      </c>
      <c r="P4577" s="108">
        <v>2.1999999999999999E-2</v>
      </c>
      <c r="Q4577" s="108">
        <v>8.6999999999999994E-2</v>
      </c>
      <c r="R4577" s="108">
        <v>1.4E-2</v>
      </c>
      <c r="S4577" s="108">
        <v>6.2E-2</v>
      </c>
    </row>
    <row r="4578" spans="1:19" ht="11.25" thickBot="1" x14ac:dyDescent="0.2">
      <c r="A4578" s="112"/>
    </row>
    <row r="4579" spans="1:19" ht="11.25" thickBot="1" x14ac:dyDescent="0.2">
      <c r="A4579" s="135" t="s">
        <v>362</v>
      </c>
      <c r="B4579" s="112"/>
      <c r="C4579" s="137">
        <v>1.0559400000000001</v>
      </c>
      <c r="D4579" s="134" t="s">
        <v>2955</v>
      </c>
      <c r="E4579" s="136">
        <v>0.183</v>
      </c>
      <c r="F4579" s="136">
        <v>0.158</v>
      </c>
      <c r="G4579" s="136">
        <v>1E-3</v>
      </c>
      <c r="H4579" s="136">
        <v>0.14499999999999999</v>
      </c>
      <c r="I4579" s="136">
        <v>23.97</v>
      </c>
      <c r="J4579" s="136">
        <v>24.01</v>
      </c>
      <c r="K4579" s="136">
        <v>0.57399999999999995</v>
      </c>
      <c r="L4579" s="136">
        <v>1.127</v>
      </c>
      <c r="M4579" s="136">
        <v>0.13500000000000001</v>
      </c>
      <c r="N4579" s="136">
        <v>0.51500000000000001</v>
      </c>
      <c r="O4579" s="136">
        <v>0.1</v>
      </c>
      <c r="P4579" s="136">
        <v>2.3E-2</v>
      </c>
      <c r="Q4579" s="136">
        <v>8.7999999999999995E-2</v>
      </c>
      <c r="R4579" s="136">
        <v>1.4E-2</v>
      </c>
      <c r="S4579" s="136">
        <v>6.3E-2</v>
      </c>
    </row>
    <row r="4580" spans="1:19" ht="11.25" thickBot="1" x14ac:dyDescent="0.2">
      <c r="A4580" s="112"/>
    </row>
    <row r="4581" spans="1:19" ht="11.25" thickBot="1" x14ac:dyDescent="0.2">
      <c r="A4581" s="138" t="s">
        <v>364</v>
      </c>
      <c r="B4581" s="112"/>
      <c r="C4581" s="137">
        <v>1.4279999999999999E-2</v>
      </c>
      <c r="D4581" s="134" t="s">
        <v>2956</v>
      </c>
      <c r="E4581" s="136">
        <v>6.0000000000000001E-3</v>
      </c>
      <c r="F4581" s="136">
        <v>0</v>
      </c>
      <c r="G4581" s="136">
        <v>2E-3</v>
      </c>
      <c r="H4581" s="136">
        <v>2E-3</v>
      </c>
      <c r="I4581" s="136">
        <v>0.153</v>
      </c>
      <c r="J4581" s="136">
        <v>3.9E-2</v>
      </c>
      <c r="K4581" s="136">
        <v>4.0000000000000001E-3</v>
      </c>
      <c r="L4581" s="136">
        <v>1.0999999999999999E-2</v>
      </c>
      <c r="M4581" s="136">
        <v>2E-3</v>
      </c>
      <c r="N4581" s="136">
        <v>5.0000000000000001E-3</v>
      </c>
      <c r="O4581" s="136">
        <v>2E-3</v>
      </c>
      <c r="P4581" s="136">
        <v>1E-3</v>
      </c>
      <c r="Q4581" s="136">
        <v>2E-3</v>
      </c>
      <c r="R4581" s="136">
        <v>1E-3</v>
      </c>
      <c r="S4581" s="136">
        <v>1E-3</v>
      </c>
    </row>
    <row r="4582" spans="1:19" ht="11.25" thickBot="1" x14ac:dyDescent="0.2">
      <c r="A4582" s="112"/>
    </row>
    <row r="4583" spans="1:19" ht="11.25" thickBot="1" x14ac:dyDescent="0.2">
      <c r="A4583" s="139" t="s">
        <v>366</v>
      </c>
      <c r="B4583" s="112"/>
      <c r="C4583" s="140">
        <v>1.353</v>
      </c>
      <c r="D4583" s="134" t="s">
        <v>1324</v>
      </c>
      <c r="E4583" s="136">
        <v>3.4929999999999999</v>
      </c>
      <c r="F4583" s="136">
        <v>0.20499999999999999</v>
      </c>
      <c r="G4583" s="136">
        <v>254.7</v>
      </c>
      <c r="H4583" s="136">
        <v>1.552</v>
      </c>
      <c r="I4583" s="136">
        <v>0.63900000000000001</v>
      </c>
      <c r="J4583" s="136">
        <v>0.161</v>
      </c>
      <c r="K4583" s="136">
        <v>0.78100000000000003</v>
      </c>
      <c r="L4583" s="136">
        <v>0.97399999999999998</v>
      </c>
      <c r="M4583" s="136">
        <v>1.6240000000000001</v>
      </c>
      <c r="N4583" s="136">
        <v>0.88100000000000001</v>
      </c>
      <c r="O4583" s="136">
        <v>2.169</v>
      </c>
      <c r="P4583" s="136">
        <v>4.3689999999999998</v>
      </c>
      <c r="Q4583" s="136">
        <v>2.1219999999999999</v>
      </c>
      <c r="R4583" s="136">
        <v>3.8260000000000001</v>
      </c>
      <c r="S4583" s="136">
        <v>2.2080000000000002</v>
      </c>
    </row>
    <row r="4584" spans="1:19" ht="11.25" thickBot="1" x14ac:dyDescent="0.2">
      <c r="A4584" s="112"/>
    </row>
    <row r="4585" spans="1:19" ht="11.25" thickBot="1" x14ac:dyDescent="0.2">
      <c r="A4585" s="106" t="s">
        <v>357</v>
      </c>
      <c r="B4585" s="106" t="s">
        <v>358</v>
      </c>
      <c r="C4585" s="130" t="s">
        <v>51</v>
      </c>
      <c r="D4585" s="130" t="s">
        <v>52</v>
      </c>
      <c r="E4585" s="130" t="s">
        <v>53</v>
      </c>
      <c r="F4585" s="130" t="s">
        <v>54</v>
      </c>
      <c r="G4585" s="130" t="s">
        <v>55</v>
      </c>
      <c r="H4585" s="130" t="s">
        <v>56</v>
      </c>
      <c r="I4585" s="130" t="s">
        <v>57</v>
      </c>
      <c r="J4585" s="130" t="s">
        <v>58</v>
      </c>
      <c r="K4585" s="130" t="s">
        <v>59</v>
      </c>
      <c r="L4585" s="130" t="s">
        <v>60</v>
      </c>
      <c r="M4585" s="130" t="s">
        <v>61</v>
      </c>
      <c r="N4585" s="130" t="s">
        <v>62</v>
      </c>
      <c r="O4585" s="130" t="s">
        <v>63</v>
      </c>
      <c r="P4585" s="130" t="s">
        <v>64</v>
      </c>
      <c r="Q4585" s="131" t="s">
        <v>65</v>
      </c>
      <c r="R4585" s="131" t="s">
        <v>66</v>
      </c>
      <c r="S4585" s="130" t="s">
        <v>67</v>
      </c>
    </row>
    <row r="4586" spans="1:19" ht="11.25" thickBot="1" x14ac:dyDescent="0.2">
      <c r="A4586" s="112"/>
      <c r="B4586" s="112"/>
      <c r="C4586" s="130" t="s">
        <v>111</v>
      </c>
      <c r="D4586" s="130" t="s">
        <v>111</v>
      </c>
      <c r="E4586" s="130" t="s">
        <v>111</v>
      </c>
      <c r="F4586" s="130" t="s">
        <v>111</v>
      </c>
      <c r="G4586" s="130" t="s">
        <v>111</v>
      </c>
      <c r="H4586" s="130" t="s">
        <v>111</v>
      </c>
      <c r="I4586" s="130" t="s">
        <v>111</v>
      </c>
      <c r="J4586" s="130" t="s">
        <v>111</v>
      </c>
      <c r="K4586" s="130" t="s">
        <v>111</v>
      </c>
      <c r="L4586" s="130" t="s">
        <v>111</v>
      </c>
      <c r="M4586" s="130" t="s">
        <v>111</v>
      </c>
      <c r="N4586" s="130" t="s">
        <v>111</v>
      </c>
      <c r="O4586" s="130" t="s">
        <v>111</v>
      </c>
      <c r="P4586" s="130" t="s">
        <v>111</v>
      </c>
      <c r="Q4586" s="131" t="s">
        <v>111</v>
      </c>
      <c r="R4586" s="131" t="s">
        <v>111</v>
      </c>
      <c r="S4586" s="130" t="s">
        <v>111</v>
      </c>
    </row>
    <row r="4587" spans="1:19" ht="11.25" thickBot="1" x14ac:dyDescent="0.2">
      <c r="A4587" s="107">
        <v>1</v>
      </c>
      <c r="B4587" s="132">
        <v>0.63428240740740738</v>
      </c>
      <c r="C4587" s="108">
        <v>1.2E-2</v>
      </c>
      <c r="D4587" s="108">
        <v>3.5000000000000003E-2</v>
      </c>
      <c r="E4587" s="108">
        <v>4.0000000000000001E-3</v>
      </c>
      <c r="F4587" s="108">
        <v>2.7E-2</v>
      </c>
      <c r="G4587" s="108">
        <v>4.0000000000000001E-3</v>
      </c>
      <c r="H4587" s="108">
        <v>1E-3</v>
      </c>
      <c r="I4587" s="108">
        <v>8.8999999999999996E-2</v>
      </c>
      <c r="J4587" s="108">
        <v>0.27</v>
      </c>
      <c r="K4587" s="108">
        <v>0.27800000000000002</v>
      </c>
      <c r="L4587" s="108">
        <v>0</v>
      </c>
      <c r="M4587" s="108">
        <v>1E-3</v>
      </c>
      <c r="N4587" s="108">
        <v>0.14799999999999999</v>
      </c>
      <c r="O4587" s="108">
        <v>8.0000000000000002E-3</v>
      </c>
      <c r="P4587" s="108">
        <v>1.2370000000000001</v>
      </c>
      <c r="Q4587" s="133">
        <v>0.96299999999999997</v>
      </c>
      <c r="R4587" s="134" t="s">
        <v>2957</v>
      </c>
      <c r="S4587" s="108">
        <v>0.157</v>
      </c>
    </row>
    <row r="4588" spans="1:19" ht="11.25" thickBot="1" x14ac:dyDescent="0.2">
      <c r="A4588" s="112"/>
    </row>
    <row r="4589" spans="1:19" ht="11.25" thickBot="1" x14ac:dyDescent="0.2">
      <c r="A4589" s="107">
        <v>2</v>
      </c>
      <c r="B4589" s="132">
        <v>0.63446759259259256</v>
      </c>
      <c r="C4589" s="108">
        <v>1.2E-2</v>
      </c>
      <c r="D4589" s="108">
        <v>3.5000000000000003E-2</v>
      </c>
      <c r="E4589" s="108">
        <v>4.0000000000000001E-3</v>
      </c>
      <c r="F4589" s="108">
        <v>2.8000000000000001E-2</v>
      </c>
      <c r="G4589" s="108">
        <v>4.0000000000000001E-3</v>
      </c>
      <c r="H4589" s="108">
        <v>2E-3</v>
      </c>
      <c r="I4589" s="108">
        <v>8.5000000000000006E-2</v>
      </c>
      <c r="J4589" s="108">
        <v>0.27200000000000002</v>
      </c>
      <c r="K4589" s="108">
        <v>0.27800000000000002</v>
      </c>
      <c r="L4589" s="108">
        <v>0</v>
      </c>
      <c r="M4589" s="108">
        <v>0</v>
      </c>
      <c r="N4589" s="108">
        <v>0.159</v>
      </c>
      <c r="O4589" s="108">
        <v>8.0000000000000002E-3</v>
      </c>
      <c r="P4589" s="108">
        <v>1.2290000000000001</v>
      </c>
      <c r="Q4589" s="133">
        <v>0.98392999999999997</v>
      </c>
      <c r="R4589" s="134" t="s">
        <v>2958</v>
      </c>
      <c r="S4589" s="108">
        <v>0.156</v>
      </c>
    </row>
    <row r="4590" spans="1:19" ht="11.25" thickBot="1" x14ac:dyDescent="0.2">
      <c r="A4590" s="112"/>
    </row>
    <row r="4591" spans="1:19" ht="11.25" thickBot="1" x14ac:dyDescent="0.2">
      <c r="A4591" s="107">
        <v>3</v>
      </c>
      <c r="B4591" s="132">
        <v>0.63464120370370369</v>
      </c>
      <c r="C4591" s="108">
        <v>1.2E-2</v>
      </c>
      <c r="D4591" s="108">
        <v>3.5000000000000003E-2</v>
      </c>
      <c r="E4591" s="108">
        <v>4.0000000000000001E-3</v>
      </c>
      <c r="F4591" s="108">
        <v>2.5999999999999999E-2</v>
      </c>
      <c r="G4591" s="108">
        <v>4.0000000000000001E-3</v>
      </c>
      <c r="H4591" s="108">
        <v>2E-3</v>
      </c>
      <c r="I4591" s="108">
        <v>8.7999999999999995E-2</v>
      </c>
      <c r="J4591" s="108">
        <v>0.26900000000000002</v>
      </c>
      <c r="K4591" s="108">
        <v>0.27800000000000002</v>
      </c>
      <c r="L4591" s="108">
        <v>0</v>
      </c>
      <c r="M4591" s="108">
        <v>0</v>
      </c>
      <c r="N4591" s="108">
        <v>0.13700000000000001</v>
      </c>
      <c r="O4591" s="108">
        <v>8.0000000000000002E-3</v>
      </c>
      <c r="P4591" s="108">
        <v>1.2350000000000001</v>
      </c>
      <c r="Q4591" s="133">
        <v>0.98636000000000001</v>
      </c>
      <c r="R4591" s="134" t="s">
        <v>2959</v>
      </c>
      <c r="S4591" s="108">
        <v>0.152</v>
      </c>
    </row>
    <row r="4592" spans="1:19" ht="11.25" thickBot="1" x14ac:dyDescent="0.2">
      <c r="A4592" s="112"/>
    </row>
    <row r="4593" spans="1:19" ht="11.25" thickBot="1" x14ac:dyDescent="0.2">
      <c r="A4593" s="135" t="s">
        <v>362</v>
      </c>
      <c r="B4593" s="112"/>
      <c r="C4593" s="136">
        <v>1.2E-2</v>
      </c>
      <c r="D4593" s="136">
        <v>3.5000000000000003E-2</v>
      </c>
      <c r="E4593" s="136">
        <v>4.0000000000000001E-3</v>
      </c>
      <c r="F4593" s="136">
        <v>2.7E-2</v>
      </c>
      <c r="G4593" s="136">
        <v>4.0000000000000001E-3</v>
      </c>
      <c r="H4593" s="136">
        <v>2E-3</v>
      </c>
      <c r="I4593" s="136">
        <v>8.7999999999999995E-2</v>
      </c>
      <c r="J4593" s="136">
        <v>0.27</v>
      </c>
      <c r="K4593" s="136">
        <v>0.27800000000000002</v>
      </c>
      <c r="L4593" s="136">
        <v>0</v>
      </c>
      <c r="M4593" s="136">
        <v>0</v>
      </c>
      <c r="N4593" s="136">
        <v>0.14799999999999999</v>
      </c>
      <c r="O4593" s="136">
        <v>8.0000000000000002E-3</v>
      </c>
      <c r="P4593" s="136">
        <v>1.234</v>
      </c>
      <c r="Q4593" s="137">
        <v>0.97775999999999996</v>
      </c>
      <c r="R4593" s="134" t="s">
        <v>2960</v>
      </c>
      <c r="S4593" s="136">
        <v>0.155</v>
      </c>
    </row>
    <row r="4594" spans="1:19" ht="11.25" thickBot="1" x14ac:dyDescent="0.2">
      <c r="A4594" s="112"/>
    </row>
    <row r="4595" spans="1:19" ht="11.25" thickBot="1" x14ac:dyDescent="0.2">
      <c r="A4595" s="138" t="s">
        <v>364</v>
      </c>
      <c r="B4595" s="112"/>
      <c r="C4595" s="136">
        <v>0</v>
      </c>
      <c r="D4595" s="136">
        <v>0</v>
      </c>
      <c r="E4595" s="136">
        <v>0</v>
      </c>
      <c r="F4595" s="136">
        <v>1E-3</v>
      </c>
      <c r="G4595" s="136">
        <v>0</v>
      </c>
      <c r="H4595" s="136">
        <v>0</v>
      </c>
      <c r="I4595" s="136">
        <v>2E-3</v>
      </c>
      <c r="J4595" s="136">
        <v>1E-3</v>
      </c>
      <c r="K4595" s="136">
        <v>0</v>
      </c>
      <c r="L4595" s="136">
        <v>0</v>
      </c>
      <c r="M4595" s="136">
        <v>0</v>
      </c>
      <c r="N4595" s="136">
        <v>1.0999999999999999E-2</v>
      </c>
      <c r="O4595" s="136">
        <v>0</v>
      </c>
      <c r="P4595" s="136">
        <v>4.0000000000000001E-3</v>
      </c>
      <c r="Q4595" s="137">
        <v>1.2840000000000001E-2</v>
      </c>
      <c r="R4595" s="134" t="s">
        <v>2961</v>
      </c>
      <c r="S4595" s="136">
        <v>3.0000000000000001E-3</v>
      </c>
    </row>
    <row r="4596" spans="1:19" ht="11.25" thickBot="1" x14ac:dyDescent="0.2">
      <c r="A4596" s="112"/>
    </row>
    <row r="4597" spans="1:19" ht="11.25" thickBot="1" x14ac:dyDescent="0.2">
      <c r="A4597" s="139" t="s">
        <v>366</v>
      </c>
      <c r="B4597" s="112"/>
      <c r="C4597" s="136">
        <v>1.3320000000000001</v>
      </c>
      <c r="D4597" s="136">
        <v>1.175</v>
      </c>
      <c r="E4597" s="136">
        <v>5.42</v>
      </c>
      <c r="F4597" s="136">
        <v>3.2080000000000002</v>
      </c>
      <c r="G4597" s="136">
        <v>2.0680000000000001</v>
      </c>
      <c r="H4597" s="136">
        <v>9.4280000000000008</v>
      </c>
      <c r="I4597" s="136">
        <v>2.7280000000000002</v>
      </c>
      <c r="J4597" s="136">
        <v>0.53</v>
      </c>
      <c r="K4597" s="136">
        <v>8.2000000000000003E-2</v>
      </c>
      <c r="L4597" s="136">
        <v>45.07</v>
      </c>
      <c r="M4597" s="136">
        <v>63.94</v>
      </c>
      <c r="N4597" s="136">
        <v>7.3150000000000004</v>
      </c>
      <c r="O4597" s="136">
        <v>3.11</v>
      </c>
      <c r="P4597" s="136">
        <v>0.312</v>
      </c>
      <c r="Q4597" s="140">
        <v>1.3129999999999999</v>
      </c>
      <c r="R4597" s="134" t="s">
        <v>2962</v>
      </c>
      <c r="S4597" s="136">
        <v>1.7649999999999999</v>
      </c>
    </row>
    <row r="4598" spans="1:19" ht="11.25" thickBot="1" x14ac:dyDescent="0.2">
      <c r="A4598" s="112"/>
    </row>
    <row r="4599" spans="1:19" ht="11.25" thickBot="1" x14ac:dyDescent="0.2">
      <c r="A4599" s="106" t="s">
        <v>357</v>
      </c>
      <c r="B4599" s="106" t="s">
        <v>358</v>
      </c>
      <c r="C4599" s="130" t="s">
        <v>68</v>
      </c>
    </row>
    <row r="4600" spans="1:19" ht="11.25" thickBot="1" x14ac:dyDescent="0.2">
      <c r="A4600" s="112"/>
      <c r="B4600" s="112"/>
      <c r="C4600" s="130" t="s">
        <v>111</v>
      </c>
    </row>
    <row r="4601" spans="1:19" ht="11.25" thickBot="1" x14ac:dyDescent="0.2">
      <c r="A4601" s="107">
        <v>1</v>
      </c>
      <c r="B4601" s="132">
        <v>0.63428240740740738</v>
      </c>
      <c r="C4601" s="108">
        <v>2.7E-2</v>
      </c>
    </row>
    <row r="4602" spans="1:19" ht="11.25" thickBot="1" x14ac:dyDescent="0.2">
      <c r="A4602" s="112"/>
    </row>
    <row r="4603" spans="1:19" ht="11.25" thickBot="1" x14ac:dyDescent="0.2">
      <c r="A4603" s="107">
        <v>2</v>
      </c>
      <c r="B4603" s="132">
        <v>0.63446759259259256</v>
      </c>
      <c r="C4603" s="108">
        <v>2.8000000000000001E-2</v>
      </c>
    </row>
    <row r="4604" spans="1:19" ht="11.25" thickBot="1" x14ac:dyDescent="0.2">
      <c r="A4604" s="112"/>
    </row>
    <row r="4605" spans="1:19" ht="11.25" thickBot="1" x14ac:dyDescent="0.2">
      <c r="A4605" s="107">
        <v>3</v>
      </c>
      <c r="B4605" s="132">
        <v>0.63464120370370369</v>
      </c>
      <c r="C4605" s="108">
        <v>2.5999999999999999E-2</v>
      </c>
    </row>
    <row r="4606" spans="1:19" ht="11.25" thickBot="1" x14ac:dyDescent="0.2">
      <c r="A4606" s="112"/>
    </row>
    <row r="4607" spans="1:19" ht="11.25" thickBot="1" x14ac:dyDescent="0.2">
      <c r="A4607" s="135" t="s">
        <v>362</v>
      </c>
      <c r="B4607" s="112"/>
      <c r="C4607" s="136">
        <v>2.7E-2</v>
      </c>
    </row>
    <row r="4608" spans="1:19" ht="11.25" thickBot="1" x14ac:dyDescent="0.2">
      <c r="A4608" s="112"/>
    </row>
    <row r="4609" spans="1:19" ht="11.25" thickBot="1" x14ac:dyDescent="0.2">
      <c r="A4609" s="138" t="s">
        <v>364</v>
      </c>
      <c r="B4609" s="112"/>
      <c r="C4609" s="136">
        <v>1E-3</v>
      </c>
    </row>
    <row r="4610" spans="1:19" ht="11.25" thickBot="1" x14ac:dyDescent="0.2">
      <c r="A4610" s="112"/>
    </row>
    <row r="4611" spans="1:19" ht="11.25" thickBot="1" x14ac:dyDescent="0.2">
      <c r="A4611" s="139" t="s">
        <v>366</v>
      </c>
      <c r="B4611" s="112"/>
      <c r="C4611" s="136">
        <v>3.226</v>
      </c>
    </row>
    <row r="4612" spans="1:19" ht="10.5" x14ac:dyDescent="0.15">
      <c r="A4612" s="112"/>
    </row>
    <row r="4613" spans="1:19" x14ac:dyDescent="0.15">
      <c r="A4613" s="129"/>
      <c r="B4613" s="86" t="s">
        <v>2963</v>
      </c>
    </row>
    <row r="4614" spans="1:19" ht="9.75" thickBot="1" x14ac:dyDescent="0.2">
      <c r="A4614" s="81" t="s">
        <v>356</v>
      </c>
    </row>
    <row r="4615" spans="1:19" ht="11.25" thickBot="1" x14ac:dyDescent="0.2">
      <c r="A4615" s="106" t="s">
        <v>357</v>
      </c>
      <c r="B4615" s="106" t="s">
        <v>358</v>
      </c>
      <c r="C4615" s="130" t="s">
        <v>0</v>
      </c>
      <c r="D4615" s="130" t="s">
        <v>1</v>
      </c>
      <c r="E4615" s="130" t="s">
        <v>2</v>
      </c>
      <c r="F4615" s="130" t="s">
        <v>3</v>
      </c>
      <c r="G4615" s="130" t="s">
        <v>4</v>
      </c>
      <c r="H4615" s="130" t="s">
        <v>5</v>
      </c>
      <c r="I4615" s="131" t="s">
        <v>6</v>
      </c>
      <c r="J4615" s="131" t="s">
        <v>7</v>
      </c>
      <c r="K4615" s="130" t="s">
        <v>8</v>
      </c>
      <c r="L4615" s="130" t="s">
        <v>9</v>
      </c>
      <c r="M4615" s="130" t="s">
        <v>10</v>
      </c>
      <c r="N4615" s="130" t="s">
        <v>11</v>
      </c>
      <c r="O4615" s="130" t="s">
        <v>12</v>
      </c>
      <c r="P4615" s="130" t="s">
        <v>13</v>
      </c>
      <c r="Q4615" s="130" t="s">
        <v>14</v>
      </c>
      <c r="R4615" s="130" t="s">
        <v>15</v>
      </c>
      <c r="S4615" s="130" t="s">
        <v>16</v>
      </c>
    </row>
    <row r="4616" spans="1:19" ht="11.25" thickBot="1" x14ac:dyDescent="0.2">
      <c r="A4616" s="112"/>
      <c r="B4616" s="112"/>
      <c r="C4616" s="130" t="s">
        <v>111</v>
      </c>
      <c r="D4616" s="130" t="s">
        <v>111</v>
      </c>
      <c r="E4616" s="130" t="s">
        <v>111</v>
      </c>
      <c r="F4616" s="130" t="s">
        <v>111</v>
      </c>
      <c r="G4616" s="130" t="s">
        <v>111</v>
      </c>
      <c r="H4616" s="130" t="s">
        <v>111</v>
      </c>
      <c r="I4616" s="131" t="s">
        <v>111</v>
      </c>
      <c r="J4616" s="131" t="s">
        <v>111</v>
      </c>
      <c r="K4616" s="130" t="s">
        <v>111</v>
      </c>
      <c r="L4616" s="130" t="s">
        <v>111</v>
      </c>
      <c r="M4616" s="130" t="s">
        <v>111</v>
      </c>
      <c r="N4616" s="130" t="s">
        <v>111</v>
      </c>
      <c r="O4616" s="130" t="s">
        <v>111</v>
      </c>
      <c r="P4616" s="130" t="s">
        <v>111</v>
      </c>
      <c r="Q4616" s="130" t="s">
        <v>111</v>
      </c>
      <c r="R4616" s="130" t="s">
        <v>111</v>
      </c>
      <c r="S4616" s="130" t="s">
        <v>111</v>
      </c>
    </row>
    <row r="4617" spans="1:19" ht="11.25" thickBot="1" x14ac:dyDescent="0.2">
      <c r="A4617" s="107">
        <v>1</v>
      </c>
      <c r="B4617" s="132">
        <v>0.63943287037037033</v>
      </c>
      <c r="C4617" s="141" t="s">
        <v>2964</v>
      </c>
      <c r="D4617" s="141" t="s">
        <v>2965</v>
      </c>
      <c r="E4617" s="141" t="s">
        <v>2966</v>
      </c>
      <c r="F4617" s="108">
        <v>1222</v>
      </c>
      <c r="G4617" s="141" t="s">
        <v>2967</v>
      </c>
      <c r="H4617" s="141" t="s">
        <v>2968</v>
      </c>
      <c r="I4617" s="133">
        <v>1.2055899999999999</v>
      </c>
      <c r="J4617" s="134" t="s">
        <v>2969</v>
      </c>
      <c r="K4617" s="141" t="s">
        <v>2970</v>
      </c>
      <c r="L4617" s="108">
        <v>1.5620000000000001</v>
      </c>
      <c r="M4617" s="108">
        <v>1.925</v>
      </c>
      <c r="N4617" s="108">
        <v>3.698</v>
      </c>
      <c r="O4617" s="141" t="s">
        <v>2971</v>
      </c>
      <c r="P4617" s="108">
        <v>1057</v>
      </c>
      <c r="Q4617" s="108">
        <v>0.47099999999999997</v>
      </c>
      <c r="R4617" s="108">
        <v>2.69</v>
      </c>
      <c r="S4617" s="108">
        <v>28.8</v>
      </c>
    </row>
    <row r="4618" spans="1:19" ht="11.25" thickBot="1" x14ac:dyDescent="0.2">
      <c r="A4618" s="112"/>
    </row>
    <row r="4619" spans="1:19" ht="11.25" thickBot="1" x14ac:dyDescent="0.2">
      <c r="A4619" s="107">
        <v>2</v>
      </c>
      <c r="B4619" s="132">
        <v>0.63960648148148147</v>
      </c>
      <c r="C4619" s="141" t="s">
        <v>2972</v>
      </c>
      <c r="D4619" s="141" t="s">
        <v>2973</v>
      </c>
      <c r="E4619" s="141" t="s">
        <v>2974</v>
      </c>
      <c r="F4619" s="108">
        <v>1219</v>
      </c>
      <c r="G4619" s="141" t="s">
        <v>2975</v>
      </c>
      <c r="H4619" s="141" t="s">
        <v>2976</v>
      </c>
      <c r="I4619" s="133">
        <v>1.2276</v>
      </c>
      <c r="J4619" s="134" t="s">
        <v>2977</v>
      </c>
      <c r="K4619" s="141" t="s">
        <v>2978</v>
      </c>
      <c r="L4619" s="108">
        <v>1.528</v>
      </c>
      <c r="M4619" s="108">
        <v>1.9119999999999999</v>
      </c>
      <c r="N4619" s="108">
        <v>3.7</v>
      </c>
      <c r="O4619" s="141" t="s">
        <v>2979</v>
      </c>
      <c r="P4619" s="108">
        <v>1052</v>
      </c>
      <c r="Q4619" s="108">
        <v>0.46300000000000002</v>
      </c>
      <c r="R4619" s="108">
        <v>2.681</v>
      </c>
      <c r="S4619" s="108">
        <v>28.59</v>
      </c>
    </row>
    <row r="4620" spans="1:19" ht="11.25" thickBot="1" x14ac:dyDescent="0.2">
      <c r="A4620" s="112"/>
    </row>
    <row r="4621" spans="1:19" ht="11.25" thickBot="1" x14ac:dyDescent="0.2">
      <c r="A4621" s="107">
        <v>3</v>
      </c>
      <c r="B4621" s="132">
        <v>0.63979166666666665</v>
      </c>
      <c r="C4621" s="141" t="s">
        <v>2980</v>
      </c>
      <c r="D4621" s="141" t="s">
        <v>2981</v>
      </c>
      <c r="E4621" s="141" t="s">
        <v>2982</v>
      </c>
      <c r="F4621" s="108">
        <v>1231</v>
      </c>
      <c r="G4621" s="141" t="s">
        <v>2983</v>
      </c>
      <c r="H4621" s="141" t="s">
        <v>2984</v>
      </c>
      <c r="I4621" s="133">
        <v>1.23306</v>
      </c>
      <c r="J4621" s="134" t="s">
        <v>2985</v>
      </c>
      <c r="K4621" s="141" t="s">
        <v>2986</v>
      </c>
      <c r="L4621" s="108">
        <v>1.397</v>
      </c>
      <c r="M4621" s="108">
        <v>1.9630000000000001</v>
      </c>
      <c r="N4621" s="108">
        <v>3.7109999999999999</v>
      </c>
      <c r="O4621" s="141" t="s">
        <v>2987</v>
      </c>
      <c r="P4621" s="108">
        <v>1054</v>
      </c>
      <c r="Q4621" s="108">
        <v>0.46899999999999997</v>
      </c>
      <c r="R4621" s="108">
        <v>2.6859999999999999</v>
      </c>
      <c r="S4621" s="108">
        <v>28.76</v>
      </c>
    </row>
    <row r="4622" spans="1:19" ht="11.25" thickBot="1" x14ac:dyDescent="0.2">
      <c r="A4622" s="112"/>
    </row>
    <row r="4623" spans="1:19" ht="11.25" thickBot="1" x14ac:dyDescent="0.2">
      <c r="A4623" s="135" t="s">
        <v>362</v>
      </c>
      <c r="B4623" s="112"/>
      <c r="C4623" s="141" t="s">
        <v>2988</v>
      </c>
      <c r="D4623" s="141" t="s">
        <v>2989</v>
      </c>
      <c r="E4623" s="141" t="s">
        <v>2990</v>
      </c>
      <c r="F4623" s="136">
        <v>1224</v>
      </c>
      <c r="G4623" s="141" t="s">
        <v>2991</v>
      </c>
      <c r="H4623" s="141" t="s">
        <v>2992</v>
      </c>
      <c r="I4623" s="137">
        <v>1.2220800000000001</v>
      </c>
      <c r="J4623" s="134" t="s">
        <v>2993</v>
      </c>
      <c r="K4623" s="141" t="s">
        <v>2994</v>
      </c>
      <c r="L4623" s="136">
        <v>1.496</v>
      </c>
      <c r="M4623" s="136">
        <v>1.9330000000000001</v>
      </c>
      <c r="N4623" s="136">
        <v>3.7029999999999998</v>
      </c>
      <c r="O4623" s="141" t="s">
        <v>2995</v>
      </c>
      <c r="P4623" s="136">
        <v>1054</v>
      </c>
      <c r="Q4623" s="136">
        <v>0.46800000000000003</v>
      </c>
      <c r="R4623" s="136">
        <v>2.6859999999999999</v>
      </c>
      <c r="S4623" s="136">
        <v>28.72</v>
      </c>
    </row>
    <row r="4624" spans="1:19" ht="11.25" thickBot="1" x14ac:dyDescent="0.2">
      <c r="A4624" s="112"/>
    </row>
    <row r="4625" spans="1:19" ht="11.25" thickBot="1" x14ac:dyDescent="0.2">
      <c r="A4625" s="138" t="s">
        <v>364</v>
      </c>
      <c r="B4625" s="112"/>
      <c r="C4625" s="141" t="s">
        <v>2996</v>
      </c>
      <c r="D4625" s="141" t="s">
        <v>2997</v>
      </c>
      <c r="E4625" s="141" t="s">
        <v>2998</v>
      </c>
      <c r="F4625" s="136">
        <v>6.5860000000000003</v>
      </c>
      <c r="G4625" s="141" t="s">
        <v>2999</v>
      </c>
      <c r="H4625" s="141" t="s">
        <v>3000</v>
      </c>
      <c r="I4625" s="137">
        <v>1.4540000000000001E-2</v>
      </c>
      <c r="J4625" s="134" t="s">
        <v>3001</v>
      </c>
      <c r="K4625" s="141" t="s">
        <v>3002</v>
      </c>
      <c r="L4625" s="136">
        <v>8.6999999999999994E-2</v>
      </c>
      <c r="M4625" s="136">
        <v>2.7E-2</v>
      </c>
      <c r="N4625" s="136">
        <v>7.0000000000000001E-3</v>
      </c>
      <c r="O4625" s="141" t="s">
        <v>2813</v>
      </c>
      <c r="P4625" s="136">
        <v>2.859</v>
      </c>
      <c r="Q4625" s="136">
        <v>4.0000000000000001E-3</v>
      </c>
      <c r="R4625" s="136">
        <v>5.0000000000000001E-3</v>
      </c>
      <c r="S4625" s="136">
        <v>0.109</v>
      </c>
    </row>
    <row r="4626" spans="1:19" ht="11.25" thickBot="1" x14ac:dyDescent="0.2">
      <c r="A4626" s="112"/>
    </row>
    <row r="4627" spans="1:19" ht="11.25" thickBot="1" x14ac:dyDescent="0.2">
      <c r="A4627" s="139" t="s">
        <v>366</v>
      </c>
      <c r="B4627" s="112"/>
      <c r="C4627" s="141" t="s">
        <v>526</v>
      </c>
      <c r="D4627" s="141" t="s">
        <v>3003</v>
      </c>
      <c r="E4627" s="141" t="s">
        <v>3004</v>
      </c>
      <c r="F4627" s="136">
        <v>0.53800000000000003</v>
      </c>
      <c r="G4627" s="141" t="s">
        <v>709</v>
      </c>
      <c r="H4627" s="141" t="s">
        <v>3005</v>
      </c>
      <c r="I4627" s="140">
        <v>1.19</v>
      </c>
      <c r="J4627" s="134" t="s">
        <v>3006</v>
      </c>
      <c r="K4627" s="141" t="s">
        <v>2272</v>
      </c>
      <c r="L4627" s="136">
        <v>5.7910000000000004</v>
      </c>
      <c r="M4627" s="136">
        <v>1.385</v>
      </c>
      <c r="N4627" s="136">
        <v>0.19600000000000001</v>
      </c>
      <c r="O4627" s="141" t="s">
        <v>1286</v>
      </c>
      <c r="P4627" s="136">
        <v>0.27100000000000002</v>
      </c>
      <c r="Q4627" s="136">
        <v>0.86199999999999999</v>
      </c>
      <c r="R4627" s="136">
        <v>0.17299999999999999</v>
      </c>
      <c r="S4627" s="136">
        <v>0.38</v>
      </c>
    </row>
    <row r="4628" spans="1:19" ht="11.25" thickBot="1" x14ac:dyDescent="0.2">
      <c r="A4628" s="112"/>
    </row>
    <row r="4629" spans="1:19" ht="11.25" thickBot="1" x14ac:dyDescent="0.2">
      <c r="A4629" s="106" t="s">
        <v>357</v>
      </c>
      <c r="B4629" s="106" t="s">
        <v>358</v>
      </c>
      <c r="C4629" s="130" t="s">
        <v>17</v>
      </c>
      <c r="D4629" s="130" t="s">
        <v>18</v>
      </c>
      <c r="E4629" s="131" t="s">
        <v>19</v>
      </c>
      <c r="F4629" s="131" t="s">
        <v>20</v>
      </c>
      <c r="G4629" s="130" t="s">
        <v>21</v>
      </c>
      <c r="H4629" s="130" t="s">
        <v>22</v>
      </c>
      <c r="I4629" s="130" t="s">
        <v>23</v>
      </c>
      <c r="J4629" s="130" t="s">
        <v>24</v>
      </c>
      <c r="K4629" s="131" t="s">
        <v>25</v>
      </c>
      <c r="L4629" s="131" t="s">
        <v>26</v>
      </c>
      <c r="M4629" s="130" t="s">
        <v>27</v>
      </c>
      <c r="N4629" s="130" t="s">
        <v>28</v>
      </c>
      <c r="O4629" s="130" t="s">
        <v>29</v>
      </c>
      <c r="P4629" s="130" t="s">
        <v>30</v>
      </c>
      <c r="Q4629" s="130" t="s">
        <v>31</v>
      </c>
      <c r="R4629" s="130" t="s">
        <v>32</v>
      </c>
      <c r="S4629" s="130" t="s">
        <v>33</v>
      </c>
    </row>
    <row r="4630" spans="1:19" ht="11.25" thickBot="1" x14ac:dyDescent="0.2">
      <c r="A4630" s="112"/>
      <c r="B4630" s="112"/>
      <c r="C4630" s="130" t="s">
        <v>111</v>
      </c>
      <c r="D4630" s="130" t="s">
        <v>111</v>
      </c>
      <c r="E4630" s="131" t="s">
        <v>111</v>
      </c>
      <c r="F4630" s="131" t="s">
        <v>111</v>
      </c>
      <c r="G4630" s="130" t="s">
        <v>111</v>
      </c>
      <c r="H4630" s="130" t="s">
        <v>111</v>
      </c>
      <c r="I4630" s="130" t="s">
        <v>111</v>
      </c>
      <c r="J4630" s="130" t="s">
        <v>111</v>
      </c>
      <c r="K4630" s="131" t="s">
        <v>111</v>
      </c>
      <c r="L4630" s="131" t="s">
        <v>111</v>
      </c>
      <c r="M4630" s="130" t="s">
        <v>111</v>
      </c>
      <c r="N4630" s="130" t="s">
        <v>111</v>
      </c>
      <c r="O4630" s="130" t="s">
        <v>111</v>
      </c>
      <c r="P4630" s="130" t="s">
        <v>111</v>
      </c>
      <c r="Q4630" s="130" t="s">
        <v>111</v>
      </c>
      <c r="R4630" s="130" t="s">
        <v>111</v>
      </c>
      <c r="S4630" s="130" t="s">
        <v>111</v>
      </c>
    </row>
    <row r="4631" spans="1:19" ht="11.25" thickBot="1" x14ac:dyDescent="0.2">
      <c r="A4631" s="107">
        <v>1</v>
      </c>
      <c r="B4631" s="132">
        <v>0.63943287037037033</v>
      </c>
      <c r="C4631" s="108">
        <v>30.82</v>
      </c>
      <c r="D4631" s="108">
        <v>1.196</v>
      </c>
      <c r="E4631" s="133">
        <v>1.0643199999999999</v>
      </c>
      <c r="F4631" s="133">
        <v>1.0051699999999999</v>
      </c>
      <c r="G4631" s="108">
        <v>0.30399999999999999</v>
      </c>
      <c r="H4631" s="108">
        <v>4.5119999999999996</v>
      </c>
      <c r="I4631" s="108">
        <v>14.13</v>
      </c>
      <c r="J4631" s="141" t="s">
        <v>3007</v>
      </c>
      <c r="K4631" s="133">
        <v>1.14754</v>
      </c>
      <c r="L4631" s="134" t="s">
        <v>3008</v>
      </c>
      <c r="M4631" s="108">
        <v>8.5999999999999993E-2</v>
      </c>
      <c r="N4631" s="108">
        <v>0.53</v>
      </c>
      <c r="O4631" s="108">
        <v>1E-3</v>
      </c>
      <c r="P4631" s="108">
        <v>5.0000000000000001E-3</v>
      </c>
      <c r="Q4631" s="108">
        <v>6.4000000000000001E-2</v>
      </c>
      <c r="R4631" s="108">
        <v>0.27100000000000002</v>
      </c>
      <c r="S4631" s="108">
        <v>0.128</v>
      </c>
    </row>
    <row r="4632" spans="1:19" ht="11.25" thickBot="1" x14ac:dyDescent="0.2">
      <c r="A4632" s="112"/>
    </row>
    <row r="4633" spans="1:19" ht="11.25" thickBot="1" x14ac:dyDescent="0.2">
      <c r="A4633" s="107">
        <v>2</v>
      </c>
      <c r="B4633" s="132">
        <v>0.63960648148148147</v>
      </c>
      <c r="C4633" s="108">
        <v>30.95</v>
      </c>
      <c r="D4633" s="108">
        <v>1.1870000000000001</v>
      </c>
      <c r="E4633" s="133">
        <v>1.08267</v>
      </c>
      <c r="F4633" s="133">
        <v>1.00454</v>
      </c>
      <c r="G4633" s="108">
        <v>0.31</v>
      </c>
      <c r="H4633" s="108">
        <v>6.1529999999999996</v>
      </c>
      <c r="I4633" s="108">
        <v>14.08</v>
      </c>
      <c r="J4633" s="141" t="s">
        <v>3009</v>
      </c>
      <c r="K4633" s="133">
        <v>1.1827000000000001</v>
      </c>
      <c r="L4633" s="134" t="s">
        <v>3010</v>
      </c>
      <c r="M4633" s="108">
        <v>8.4000000000000005E-2</v>
      </c>
      <c r="N4633" s="108">
        <v>0.50800000000000001</v>
      </c>
      <c r="O4633" s="108">
        <v>1E-3</v>
      </c>
      <c r="P4633" s="108">
        <v>4.0000000000000001E-3</v>
      </c>
      <c r="Q4633" s="108">
        <v>6.2E-2</v>
      </c>
      <c r="R4633" s="108">
        <v>0.26400000000000001</v>
      </c>
      <c r="S4633" s="108">
        <v>0.126</v>
      </c>
    </row>
    <row r="4634" spans="1:19" ht="11.25" thickBot="1" x14ac:dyDescent="0.2">
      <c r="A4634" s="112"/>
    </row>
    <row r="4635" spans="1:19" ht="11.25" thickBot="1" x14ac:dyDescent="0.2">
      <c r="A4635" s="107">
        <v>3</v>
      </c>
      <c r="B4635" s="132">
        <v>0.63979166666666665</v>
      </c>
      <c r="C4635" s="108">
        <v>30.98</v>
      </c>
      <c r="D4635" s="108">
        <v>1.1830000000000001</v>
      </c>
      <c r="E4635" s="133">
        <v>1.08744</v>
      </c>
      <c r="F4635" s="133">
        <v>1.0013099999999999</v>
      </c>
      <c r="G4635" s="108">
        <v>0.34699999999999998</v>
      </c>
      <c r="H4635" s="108">
        <v>7.0810000000000004</v>
      </c>
      <c r="I4635" s="108">
        <v>14.02</v>
      </c>
      <c r="J4635" s="141" t="s">
        <v>3011</v>
      </c>
      <c r="K4635" s="133">
        <v>1.1865699999999999</v>
      </c>
      <c r="L4635" s="134" t="s">
        <v>3012</v>
      </c>
      <c r="M4635" s="108">
        <v>0.08</v>
      </c>
      <c r="N4635" s="108">
        <v>0.52300000000000002</v>
      </c>
      <c r="O4635" s="108">
        <v>1E-3</v>
      </c>
      <c r="P4635" s="108">
        <v>4.0000000000000001E-3</v>
      </c>
      <c r="Q4635" s="108">
        <v>6.0999999999999999E-2</v>
      </c>
      <c r="R4635" s="108">
        <v>0.27700000000000002</v>
      </c>
      <c r="S4635" s="108">
        <v>0.13500000000000001</v>
      </c>
    </row>
    <row r="4636" spans="1:19" ht="11.25" thickBot="1" x14ac:dyDescent="0.2">
      <c r="A4636" s="112"/>
    </row>
    <row r="4637" spans="1:19" ht="11.25" thickBot="1" x14ac:dyDescent="0.2">
      <c r="A4637" s="135" t="s">
        <v>362</v>
      </c>
      <c r="B4637" s="112"/>
      <c r="C4637" s="136">
        <v>30.91</v>
      </c>
      <c r="D4637" s="136">
        <v>1.1890000000000001</v>
      </c>
      <c r="E4637" s="137">
        <v>1.0781499999999999</v>
      </c>
      <c r="F4637" s="137">
        <v>1.0036799999999999</v>
      </c>
      <c r="G4637" s="136">
        <v>0.32</v>
      </c>
      <c r="H4637" s="136">
        <v>5.915</v>
      </c>
      <c r="I4637" s="136">
        <v>14.08</v>
      </c>
      <c r="J4637" s="141" t="s">
        <v>3013</v>
      </c>
      <c r="K4637" s="137">
        <v>1.1722699999999999</v>
      </c>
      <c r="L4637" s="134" t="s">
        <v>3014</v>
      </c>
      <c r="M4637" s="136">
        <v>8.3000000000000004E-2</v>
      </c>
      <c r="N4637" s="136">
        <v>0.52</v>
      </c>
      <c r="O4637" s="136">
        <v>1E-3</v>
      </c>
      <c r="P4637" s="136">
        <v>4.0000000000000001E-3</v>
      </c>
      <c r="Q4637" s="136">
        <v>6.2E-2</v>
      </c>
      <c r="R4637" s="136">
        <v>0.27100000000000002</v>
      </c>
      <c r="S4637" s="136">
        <v>0.13</v>
      </c>
    </row>
    <row r="4638" spans="1:19" ht="11.25" thickBot="1" x14ac:dyDescent="0.2">
      <c r="A4638" s="112"/>
    </row>
    <row r="4639" spans="1:19" ht="11.25" thickBot="1" x14ac:dyDescent="0.2">
      <c r="A4639" s="138" t="s">
        <v>364</v>
      </c>
      <c r="B4639" s="112"/>
      <c r="C4639" s="136">
        <v>8.5000000000000006E-2</v>
      </c>
      <c r="D4639" s="136">
        <v>6.0000000000000001E-3</v>
      </c>
      <c r="E4639" s="137">
        <v>1.221E-2</v>
      </c>
      <c r="F4639" s="137">
        <v>2.0699999999999998E-3</v>
      </c>
      <c r="G4639" s="136">
        <v>2.4E-2</v>
      </c>
      <c r="H4639" s="136">
        <v>1.3009999999999999</v>
      </c>
      <c r="I4639" s="136">
        <v>5.7000000000000002E-2</v>
      </c>
      <c r="J4639" s="141" t="s">
        <v>3015</v>
      </c>
      <c r="K4639" s="137">
        <v>2.1510000000000001E-2</v>
      </c>
      <c r="L4639" s="134" t="s">
        <v>3016</v>
      </c>
      <c r="M4639" s="136">
        <v>3.0000000000000001E-3</v>
      </c>
      <c r="N4639" s="136">
        <v>1.0999999999999999E-2</v>
      </c>
      <c r="O4639" s="136">
        <v>0</v>
      </c>
      <c r="P4639" s="136">
        <v>0</v>
      </c>
      <c r="Q4639" s="136">
        <v>1E-3</v>
      </c>
      <c r="R4639" s="136">
        <v>7.0000000000000001E-3</v>
      </c>
      <c r="S4639" s="136">
        <v>5.0000000000000001E-3</v>
      </c>
    </row>
    <row r="4640" spans="1:19" ht="11.25" thickBot="1" x14ac:dyDescent="0.2">
      <c r="A4640" s="112"/>
    </row>
    <row r="4641" spans="1:19" ht="11.25" thickBot="1" x14ac:dyDescent="0.2">
      <c r="A4641" s="139" t="s">
        <v>366</v>
      </c>
      <c r="B4641" s="112"/>
      <c r="C4641" s="136">
        <v>0.27400000000000002</v>
      </c>
      <c r="D4641" s="136">
        <v>0.51800000000000002</v>
      </c>
      <c r="E4641" s="140">
        <v>1.1319999999999999</v>
      </c>
      <c r="F4641" s="140">
        <v>0.20599999999999999</v>
      </c>
      <c r="G4641" s="136">
        <v>7.3460000000000001</v>
      </c>
      <c r="H4641" s="136">
        <v>21.99</v>
      </c>
      <c r="I4641" s="136">
        <v>0.40799999999999997</v>
      </c>
      <c r="J4641" s="141" t="s">
        <v>3017</v>
      </c>
      <c r="K4641" s="140">
        <v>1.835</v>
      </c>
      <c r="L4641" s="134" t="s">
        <v>3018</v>
      </c>
      <c r="M4641" s="136">
        <v>3.5489999999999999</v>
      </c>
      <c r="N4641" s="136">
        <v>2.1469999999999998</v>
      </c>
      <c r="O4641" s="136">
        <v>14.12</v>
      </c>
      <c r="P4641" s="136">
        <v>1.474</v>
      </c>
      <c r="Q4641" s="136">
        <v>2.2829999999999999</v>
      </c>
      <c r="R4641" s="136">
        <v>2.419</v>
      </c>
      <c r="S4641" s="136">
        <v>3.6230000000000002</v>
      </c>
    </row>
    <row r="4642" spans="1:19" ht="11.25" thickBot="1" x14ac:dyDescent="0.2">
      <c r="A4642" s="112"/>
    </row>
    <row r="4643" spans="1:19" ht="11.25" thickBot="1" x14ac:dyDescent="0.2">
      <c r="A4643" s="106" t="s">
        <v>357</v>
      </c>
      <c r="B4643" s="106" t="s">
        <v>358</v>
      </c>
      <c r="C4643" s="131" t="s">
        <v>34</v>
      </c>
      <c r="D4643" s="131" t="s">
        <v>35</v>
      </c>
      <c r="E4643" s="130" t="s">
        <v>36</v>
      </c>
      <c r="F4643" s="130" t="s">
        <v>37</v>
      </c>
      <c r="G4643" s="130" t="s">
        <v>38</v>
      </c>
      <c r="H4643" s="130" t="s">
        <v>39</v>
      </c>
      <c r="I4643" s="130" t="s">
        <v>40</v>
      </c>
      <c r="J4643" s="130" t="s">
        <v>41</v>
      </c>
      <c r="K4643" s="130" t="s">
        <v>42</v>
      </c>
      <c r="L4643" s="130" t="s">
        <v>43</v>
      </c>
      <c r="M4643" s="130" t="s">
        <v>44</v>
      </c>
      <c r="N4643" s="130" t="s">
        <v>45</v>
      </c>
      <c r="O4643" s="130" t="s">
        <v>46</v>
      </c>
      <c r="P4643" s="130" t="s">
        <v>47</v>
      </c>
      <c r="Q4643" s="130" t="s">
        <v>48</v>
      </c>
      <c r="R4643" s="130" t="s">
        <v>49</v>
      </c>
      <c r="S4643" s="130" t="s">
        <v>50</v>
      </c>
    </row>
    <row r="4644" spans="1:19" ht="11.25" thickBot="1" x14ac:dyDescent="0.2">
      <c r="A4644" s="112"/>
      <c r="B4644" s="112"/>
      <c r="C4644" s="131" t="s">
        <v>111</v>
      </c>
      <c r="D4644" s="131" t="s">
        <v>111</v>
      </c>
      <c r="E4644" s="130" t="s">
        <v>111</v>
      </c>
      <c r="F4644" s="130" t="s">
        <v>111</v>
      </c>
      <c r="G4644" s="130" t="s">
        <v>111</v>
      </c>
      <c r="H4644" s="130" t="s">
        <v>111</v>
      </c>
      <c r="I4644" s="130" t="s">
        <v>111</v>
      </c>
      <c r="J4644" s="130" t="s">
        <v>111</v>
      </c>
      <c r="K4644" s="130" t="s">
        <v>111</v>
      </c>
      <c r="L4644" s="130" t="s">
        <v>111</v>
      </c>
      <c r="M4644" s="130" t="s">
        <v>111</v>
      </c>
      <c r="N4644" s="130" t="s">
        <v>111</v>
      </c>
      <c r="O4644" s="130" t="s">
        <v>111</v>
      </c>
      <c r="P4644" s="130" t="s">
        <v>111</v>
      </c>
      <c r="Q4644" s="130" t="s">
        <v>111</v>
      </c>
      <c r="R4644" s="130" t="s">
        <v>111</v>
      </c>
      <c r="S4644" s="130" t="s">
        <v>111</v>
      </c>
    </row>
    <row r="4645" spans="1:19" ht="11.25" thickBot="1" x14ac:dyDescent="0.2">
      <c r="A4645" s="107">
        <v>1</v>
      </c>
      <c r="B4645" s="132">
        <v>0.63943287037037033</v>
      </c>
      <c r="C4645" s="133">
        <v>1.0505</v>
      </c>
      <c r="D4645" s="134" t="s">
        <v>3019</v>
      </c>
      <c r="E4645" s="108">
        <v>0.21199999999999999</v>
      </c>
      <c r="F4645" s="108">
        <v>0.17100000000000001</v>
      </c>
      <c r="G4645" s="108">
        <v>8.0000000000000002E-3</v>
      </c>
      <c r="H4645" s="108">
        <v>0.36299999999999999</v>
      </c>
      <c r="I4645" s="108">
        <v>28.66</v>
      </c>
      <c r="J4645" s="108">
        <v>28.64</v>
      </c>
      <c r="K4645" s="108">
        <v>0.67500000000000004</v>
      </c>
      <c r="L4645" s="108">
        <v>1.2829999999999999</v>
      </c>
      <c r="M4645" s="108">
        <v>0.157</v>
      </c>
      <c r="N4645" s="108">
        <v>0.61299999999999999</v>
      </c>
      <c r="O4645" s="108">
        <v>0.113</v>
      </c>
      <c r="P4645" s="108">
        <v>2.9000000000000001E-2</v>
      </c>
      <c r="Q4645" s="108">
        <v>0.105</v>
      </c>
      <c r="R4645" s="108">
        <v>0.02</v>
      </c>
      <c r="S4645" s="108">
        <v>7.0999999999999994E-2</v>
      </c>
    </row>
    <row r="4646" spans="1:19" ht="11.25" thickBot="1" x14ac:dyDescent="0.2">
      <c r="A4646" s="112"/>
    </row>
    <row r="4647" spans="1:19" ht="11.25" thickBot="1" x14ac:dyDescent="0.2">
      <c r="A4647" s="107">
        <v>2</v>
      </c>
      <c r="B4647" s="132">
        <v>0.63960648148148147</v>
      </c>
      <c r="C4647" s="133">
        <v>1.07043</v>
      </c>
      <c r="D4647" s="134" t="s">
        <v>3020</v>
      </c>
      <c r="E4647" s="108">
        <v>0.21</v>
      </c>
      <c r="F4647" s="108">
        <v>0.17100000000000001</v>
      </c>
      <c r="G4647" s="108">
        <v>4.0000000000000001E-3</v>
      </c>
      <c r="H4647" s="108">
        <v>0.35699999999999998</v>
      </c>
      <c r="I4647" s="108">
        <v>28.61</v>
      </c>
      <c r="J4647" s="108">
        <v>28.7</v>
      </c>
      <c r="K4647" s="108">
        <v>0.66800000000000004</v>
      </c>
      <c r="L4647" s="108">
        <v>1.28</v>
      </c>
      <c r="M4647" s="108">
        <v>0.154</v>
      </c>
      <c r="N4647" s="108">
        <v>0.57499999999999996</v>
      </c>
      <c r="O4647" s="108">
        <v>0.11700000000000001</v>
      </c>
      <c r="P4647" s="108">
        <v>2.8000000000000001E-2</v>
      </c>
      <c r="Q4647" s="108">
        <v>9.8000000000000004E-2</v>
      </c>
      <c r="R4647" s="108">
        <v>1.9E-2</v>
      </c>
      <c r="S4647" s="108">
        <v>7.3999999999999996E-2</v>
      </c>
    </row>
    <row r="4648" spans="1:19" ht="11.25" thickBot="1" x14ac:dyDescent="0.2">
      <c r="A4648" s="112"/>
    </row>
    <row r="4649" spans="1:19" ht="11.25" thickBot="1" x14ac:dyDescent="0.2">
      <c r="A4649" s="107">
        <v>3</v>
      </c>
      <c r="B4649" s="132">
        <v>0.63979166666666665</v>
      </c>
      <c r="C4649" s="133">
        <v>1.08291</v>
      </c>
      <c r="D4649" s="134" t="s">
        <v>3021</v>
      </c>
      <c r="E4649" s="108">
        <v>0.214</v>
      </c>
      <c r="F4649" s="108">
        <v>0.17499999999999999</v>
      </c>
      <c r="G4649" s="108">
        <v>-1E-3</v>
      </c>
      <c r="H4649" s="108">
        <v>0.35499999999999998</v>
      </c>
      <c r="I4649" s="108">
        <v>28.63</v>
      </c>
      <c r="J4649" s="108">
        <v>28.69</v>
      </c>
      <c r="K4649" s="108">
        <v>0.68100000000000005</v>
      </c>
      <c r="L4649" s="108">
        <v>1.2849999999999999</v>
      </c>
      <c r="M4649" s="108">
        <v>0.155</v>
      </c>
      <c r="N4649" s="108">
        <v>0.59099999999999997</v>
      </c>
      <c r="O4649" s="108">
        <v>0.115</v>
      </c>
      <c r="P4649" s="108">
        <v>2.8000000000000001E-2</v>
      </c>
      <c r="Q4649" s="108">
        <v>0.105</v>
      </c>
      <c r="R4649" s="108">
        <v>0.02</v>
      </c>
      <c r="S4649" s="108">
        <v>7.0999999999999994E-2</v>
      </c>
    </row>
    <row r="4650" spans="1:19" ht="11.25" thickBot="1" x14ac:dyDescent="0.2">
      <c r="A4650" s="112"/>
    </row>
    <row r="4651" spans="1:19" ht="11.25" thickBot="1" x14ac:dyDescent="0.2">
      <c r="A4651" s="135" t="s">
        <v>362</v>
      </c>
      <c r="B4651" s="112"/>
      <c r="C4651" s="137">
        <v>1.06795</v>
      </c>
      <c r="D4651" s="134" t="s">
        <v>3022</v>
      </c>
      <c r="E4651" s="136">
        <v>0.21199999999999999</v>
      </c>
      <c r="F4651" s="136">
        <v>0.17199999999999999</v>
      </c>
      <c r="G4651" s="136">
        <v>3.0000000000000001E-3</v>
      </c>
      <c r="H4651" s="136">
        <v>0.35799999999999998</v>
      </c>
      <c r="I4651" s="136">
        <v>28.63</v>
      </c>
      <c r="J4651" s="136">
        <v>28.68</v>
      </c>
      <c r="K4651" s="136">
        <v>0.67500000000000004</v>
      </c>
      <c r="L4651" s="136">
        <v>1.2829999999999999</v>
      </c>
      <c r="M4651" s="136">
        <v>0.156</v>
      </c>
      <c r="N4651" s="136">
        <v>0.59299999999999997</v>
      </c>
      <c r="O4651" s="136">
        <v>0.115</v>
      </c>
      <c r="P4651" s="136">
        <v>2.9000000000000001E-2</v>
      </c>
      <c r="Q4651" s="136">
        <v>0.10199999999999999</v>
      </c>
      <c r="R4651" s="136">
        <v>0.02</v>
      </c>
      <c r="S4651" s="136">
        <v>7.1999999999999995E-2</v>
      </c>
    </row>
    <row r="4652" spans="1:19" ht="11.25" thickBot="1" x14ac:dyDescent="0.2">
      <c r="A4652" s="112"/>
    </row>
    <row r="4653" spans="1:19" ht="11.25" thickBot="1" x14ac:dyDescent="0.2">
      <c r="A4653" s="138" t="s">
        <v>364</v>
      </c>
      <c r="B4653" s="112"/>
      <c r="C4653" s="137">
        <v>1.635E-2</v>
      </c>
      <c r="D4653" s="134" t="s">
        <v>3023</v>
      </c>
      <c r="E4653" s="136">
        <v>2E-3</v>
      </c>
      <c r="F4653" s="136">
        <v>2E-3</v>
      </c>
      <c r="G4653" s="136">
        <v>4.0000000000000001E-3</v>
      </c>
      <c r="H4653" s="136">
        <v>4.0000000000000001E-3</v>
      </c>
      <c r="I4653" s="136">
        <v>2.1999999999999999E-2</v>
      </c>
      <c r="J4653" s="136">
        <v>3.2000000000000001E-2</v>
      </c>
      <c r="K4653" s="136">
        <v>6.0000000000000001E-3</v>
      </c>
      <c r="L4653" s="136">
        <v>2E-3</v>
      </c>
      <c r="M4653" s="136">
        <v>1E-3</v>
      </c>
      <c r="N4653" s="136">
        <v>1.9E-2</v>
      </c>
      <c r="O4653" s="136">
        <v>2E-3</v>
      </c>
      <c r="P4653" s="136">
        <v>1E-3</v>
      </c>
      <c r="Q4653" s="136">
        <v>4.0000000000000001E-3</v>
      </c>
      <c r="R4653" s="136">
        <v>0</v>
      </c>
      <c r="S4653" s="136">
        <v>2E-3</v>
      </c>
    </row>
    <row r="4654" spans="1:19" ht="11.25" thickBot="1" x14ac:dyDescent="0.2">
      <c r="A4654" s="112"/>
    </row>
    <row r="4655" spans="1:19" ht="11.25" thickBot="1" x14ac:dyDescent="0.2">
      <c r="A4655" s="139" t="s">
        <v>366</v>
      </c>
      <c r="B4655" s="112"/>
      <c r="C4655" s="140">
        <v>1.5309999999999999</v>
      </c>
      <c r="D4655" s="134" t="s">
        <v>3024</v>
      </c>
      <c r="E4655" s="136">
        <v>0.77900000000000003</v>
      </c>
      <c r="F4655" s="136">
        <v>1.2769999999999999</v>
      </c>
      <c r="G4655" s="136">
        <v>136</v>
      </c>
      <c r="H4655" s="136">
        <v>1.2010000000000001</v>
      </c>
      <c r="I4655" s="136">
        <v>7.8E-2</v>
      </c>
      <c r="J4655" s="136">
        <v>0.111</v>
      </c>
      <c r="K4655" s="136">
        <v>0.94899999999999995</v>
      </c>
      <c r="L4655" s="136">
        <v>0.161</v>
      </c>
      <c r="M4655" s="136">
        <v>0.86</v>
      </c>
      <c r="N4655" s="136">
        <v>3.1349999999999998</v>
      </c>
      <c r="O4655" s="136">
        <v>1.5449999999999999</v>
      </c>
      <c r="P4655" s="136">
        <v>2.3119999999999998</v>
      </c>
      <c r="Q4655" s="136">
        <v>3.8140000000000001</v>
      </c>
      <c r="R4655" s="136">
        <v>2.1749999999999998</v>
      </c>
      <c r="S4655" s="136">
        <v>2.9209999999999998</v>
      </c>
    </row>
    <row r="4656" spans="1:19" ht="11.25" thickBot="1" x14ac:dyDescent="0.2">
      <c r="A4656" s="112"/>
    </row>
    <row r="4657" spans="1:19" ht="11.25" thickBot="1" x14ac:dyDescent="0.2">
      <c r="A4657" s="106" t="s">
        <v>357</v>
      </c>
      <c r="B4657" s="106" t="s">
        <v>358</v>
      </c>
      <c r="C4657" s="130" t="s">
        <v>51</v>
      </c>
      <c r="D4657" s="130" t="s">
        <v>52</v>
      </c>
      <c r="E4657" s="130" t="s">
        <v>53</v>
      </c>
      <c r="F4657" s="130" t="s">
        <v>54</v>
      </c>
      <c r="G4657" s="130" t="s">
        <v>55</v>
      </c>
      <c r="H4657" s="130" t="s">
        <v>56</v>
      </c>
      <c r="I4657" s="130" t="s">
        <v>57</v>
      </c>
      <c r="J4657" s="130" t="s">
        <v>58</v>
      </c>
      <c r="K4657" s="130" t="s">
        <v>59</v>
      </c>
      <c r="L4657" s="130" t="s">
        <v>60</v>
      </c>
      <c r="M4657" s="130" t="s">
        <v>61</v>
      </c>
      <c r="N4657" s="130" t="s">
        <v>62</v>
      </c>
      <c r="O4657" s="130" t="s">
        <v>63</v>
      </c>
      <c r="P4657" s="130" t="s">
        <v>64</v>
      </c>
      <c r="Q4657" s="131" t="s">
        <v>65</v>
      </c>
      <c r="R4657" s="131" t="s">
        <v>66</v>
      </c>
      <c r="S4657" s="130" t="s">
        <v>67</v>
      </c>
    </row>
    <row r="4658" spans="1:19" ht="11.25" thickBot="1" x14ac:dyDescent="0.2">
      <c r="A4658" s="112"/>
      <c r="B4658" s="112"/>
      <c r="C4658" s="130" t="s">
        <v>111</v>
      </c>
      <c r="D4658" s="130" t="s">
        <v>111</v>
      </c>
      <c r="E4658" s="130" t="s">
        <v>111</v>
      </c>
      <c r="F4658" s="130" t="s">
        <v>111</v>
      </c>
      <c r="G4658" s="130" t="s">
        <v>111</v>
      </c>
      <c r="H4658" s="130" t="s">
        <v>111</v>
      </c>
      <c r="I4658" s="130" t="s">
        <v>111</v>
      </c>
      <c r="J4658" s="130" t="s">
        <v>111</v>
      </c>
      <c r="K4658" s="130" t="s">
        <v>111</v>
      </c>
      <c r="L4658" s="130" t="s">
        <v>111</v>
      </c>
      <c r="M4658" s="130" t="s">
        <v>111</v>
      </c>
      <c r="N4658" s="130" t="s">
        <v>111</v>
      </c>
      <c r="O4658" s="130" t="s">
        <v>111</v>
      </c>
      <c r="P4658" s="130" t="s">
        <v>111</v>
      </c>
      <c r="Q4658" s="131" t="s">
        <v>111</v>
      </c>
      <c r="R4658" s="131" t="s">
        <v>111</v>
      </c>
      <c r="S4658" s="130" t="s">
        <v>111</v>
      </c>
    </row>
    <row r="4659" spans="1:19" ht="11.25" thickBot="1" x14ac:dyDescent="0.2">
      <c r="A4659" s="107">
        <v>1</v>
      </c>
      <c r="B4659" s="132">
        <v>0.63943287037037033</v>
      </c>
      <c r="C4659" s="108">
        <v>1.4E-2</v>
      </c>
      <c r="D4659" s="108">
        <v>3.7999999999999999E-2</v>
      </c>
      <c r="E4659" s="108">
        <v>5.0000000000000001E-3</v>
      </c>
      <c r="F4659" s="108">
        <v>3.4000000000000002E-2</v>
      </c>
      <c r="G4659" s="108">
        <v>4.0000000000000001E-3</v>
      </c>
      <c r="H4659" s="108">
        <v>2E-3</v>
      </c>
      <c r="I4659" s="108">
        <v>0.10100000000000001</v>
      </c>
      <c r="J4659" s="108">
        <v>0.21</v>
      </c>
      <c r="K4659" s="108">
        <v>0.218</v>
      </c>
      <c r="L4659" s="108">
        <v>0</v>
      </c>
      <c r="M4659" s="108">
        <v>1E-3</v>
      </c>
      <c r="N4659" s="108">
        <v>0.186</v>
      </c>
      <c r="O4659" s="108">
        <v>0.01</v>
      </c>
      <c r="P4659" s="108">
        <v>1.1599999999999999</v>
      </c>
      <c r="Q4659" s="133">
        <v>0.96462999999999999</v>
      </c>
      <c r="R4659" s="134" t="s">
        <v>3025</v>
      </c>
      <c r="S4659" s="108">
        <v>0.17699999999999999</v>
      </c>
    </row>
    <row r="4660" spans="1:19" ht="11.25" thickBot="1" x14ac:dyDescent="0.2">
      <c r="A4660" s="112"/>
    </row>
    <row r="4661" spans="1:19" ht="11.25" thickBot="1" x14ac:dyDescent="0.2">
      <c r="A4661" s="107">
        <v>2</v>
      </c>
      <c r="B4661" s="132">
        <v>0.63960648148148147</v>
      </c>
      <c r="C4661" s="108">
        <v>1.4E-2</v>
      </c>
      <c r="D4661" s="108">
        <v>3.6999999999999998E-2</v>
      </c>
      <c r="E4661" s="108">
        <v>5.0000000000000001E-3</v>
      </c>
      <c r="F4661" s="108">
        <v>3.5999999999999997E-2</v>
      </c>
      <c r="G4661" s="108">
        <v>5.0000000000000001E-3</v>
      </c>
      <c r="H4661" s="108">
        <v>2E-3</v>
      </c>
      <c r="I4661" s="108">
        <v>0.10100000000000001</v>
      </c>
      <c r="J4661" s="108">
        <v>0.21199999999999999</v>
      </c>
      <c r="K4661" s="108">
        <v>0.218</v>
      </c>
      <c r="L4661" s="108">
        <v>0</v>
      </c>
      <c r="M4661" s="108">
        <v>0</v>
      </c>
      <c r="N4661" s="108">
        <v>0.19400000000000001</v>
      </c>
      <c r="O4661" s="108">
        <v>8.9999999999999993E-3</v>
      </c>
      <c r="P4661" s="108">
        <v>1.151</v>
      </c>
      <c r="Q4661" s="133">
        <v>0.98765000000000003</v>
      </c>
      <c r="R4661" s="134" t="s">
        <v>3026</v>
      </c>
      <c r="S4661" s="108">
        <v>0.17799999999999999</v>
      </c>
    </row>
    <row r="4662" spans="1:19" ht="11.25" thickBot="1" x14ac:dyDescent="0.2">
      <c r="A4662" s="112"/>
    </row>
    <row r="4663" spans="1:19" ht="11.25" thickBot="1" x14ac:dyDescent="0.2">
      <c r="A4663" s="107">
        <v>3</v>
      </c>
      <c r="B4663" s="132">
        <v>0.63979166666666665</v>
      </c>
      <c r="C4663" s="108">
        <v>1.4E-2</v>
      </c>
      <c r="D4663" s="108">
        <v>3.7999999999999999E-2</v>
      </c>
      <c r="E4663" s="108">
        <v>5.0000000000000001E-3</v>
      </c>
      <c r="F4663" s="108">
        <v>3.2000000000000001E-2</v>
      </c>
      <c r="G4663" s="108">
        <v>5.0000000000000001E-3</v>
      </c>
      <c r="H4663" s="108">
        <v>2E-3</v>
      </c>
      <c r="I4663" s="108">
        <v>9.8000000000000004E-2</v>
      </c>
      <c r="J4663" s="108">
        <v>0.21199999999999999</v>
      </c>
      <c r="K4663" s="108">
        <v>0.21299999999999999</v>
      </c>
      <c r="L4663" s="108">
        <v>0</v>
      </c>
      <c r="M4663" s="108">
        <v>1E-3</v>
      </c>
      <c r="N4663" s="108">
        <v>0.18099999999999999</v>
      </c>
      <c r="O4663" s="108">
        <v>0.01</v>
      </c>
      <c r="P4663" s="108">
        <v>1.159</v>
      </c>
      <c r="Q4663" s="133">
        <v>0.99531000000000003</v>
      </c>
      <c r="R4663" s="134" t="s">
        <v>3027</v>
      </c>
      <c r="S4663" s="108">
        <v>0.17699999999999999</v>
      </c>
    </row>
    <row r="4664" spans="1:19" ht="11.25" thickBot="1" x14ac:dyDescent="0.2">
      <c r="A4664" s="112"/>
    </row>
    <row r="4665" spans="1:19" ht="11.25" thickBot="1" x14ac:dyDescent="0.2">
      <c r="A4665" s="135" t="s">
        <v>362</v>
      </c>
      <c r="B4665" s="112"/>
      <c r="C4665" s="136">
        <v>1.4E-2</v>
      </c>
      <c r="D4665" s="136">
        <v>3.7999999999999999E-2</v>
      </c>
      <c r="E4665" s="136">
        <v>5.0000000000000001E-3</v>
      </c>
      <c r="F4665" s="136">
        <v>3.4000000000000002E-2</v>
      </c>
      <c r="G4665" s="136">
        <v>5.0000000000000001E-3</v>
      </c>
      <c r="H4665" s="136">
        <v>2E-3</v>
      </c>
      <c r="I4665" s="136">
        <v>0.1</v>
      </c>
      <c r="J4665" s="136">
        <v>0.21099999999999999</v>
      </c>
      <c r="K4665" s="136">
        <v>0.216</v>
      </c>
      <c r="L4665" s="136">
        <v>0</v>
      </c>
      <c r="M4665" s="136">
        <v>0</v>
      </c>
      <c r="N4665" s="136">
        <v>0.187</v>
      </c>
      <c r="O4665" s="136">
        <v>0.01</v>
      </c>
      <c r="P4665" s="136">
        <v>1.157</v>
      </c>
      <c r="Q4665" s="137">
        <v>0.98253000000000001</v>
      </c>
      <c r="R4665" s="134" t="s">
        <v>3028</v>
      </c>
      <c r="S4665" s="136">
        <v>0.17699999999999999</v>
      </c>
    </row>
    <row r="4666" spans="1:19" ht="11.25" thickBot="1" x14ac:dyDescent="0.2">
      <c r="A4666" s="112"/>
    </row>
    <row r="4667" spans="1:19" ht="11.25" thickBot="1" x14ac:dyDescent="0.2">
      <c r="A4667" s="138" t="s">
        <v>364</v>
      </c>
      <c r="B4667" s="112"/>
      <c r="C4667" s="136">
        <v>1E-3</v>
      </c>
      <c r="D4667" s="136">
        <v>1E-3</v>
      </c>
      <c r="E4667" s="136">
        <v>0</v>
      </c>
      <c r="F4667" s="136">
        <v>2E-3</v>
      </c>
      <c r="G4667" s="136">
        <v>0</v>
      </c>
      <c r="H4667" s="136">
        <v>0</v>
      </c>
      <c r="I4667" s="136">
        <v>2E-3</v>
      </c>
      <c r="J4667" s="136">
        <v>1E-3</v>
      </c>
      <c r="K4667" s="136">
        <v>3.0000000000000001E-3</v>
      </c>
      <c r="L4667" s="136">
        <v>0</v>
      </c>
      <c r="M4667" s="136">
        <v>0</v>
      </c>
      <c r="N4667" s="136">
        <v>6.0000000000000001E-3</v>
      </c>
      <c r="O4667" s="136">
        <v>0</v>
      </c>
      <c r="P4667" s="136">
        <v>5.0000000000000001E-3</v>
      </c>
      <c r="Q4667" s="137">
        <v>1.5970000000000002E-2</v>
      </c>
      <c r="R4667" s="134" t="s">
        <v>3029</v>
      </c>
      <c r="S4667" s="136">
        <v>1E-3</v>
      </c>
    </row>
    <row r="4668" spans="1:19" ht="11.25" thickBot="1" x14ac:dyDescent="0.2">
      <c r="A4668" s="112"/>
    </row>
    <row r="4669" spans="1:19" ht="11.25" thickBot="1" x14ac:dyDescent="0.2">
      <c r="A4669" s="139" t="s">
        <v>366</v>
      </c>
      <c r="B4669" s="112"/>
      <c r="C4669" s="136">
        <v>3.681</v>
      </c>
      <c r="D4669" s="136">
        <v>2.415</v>
      </c>
      <c r="E4669" s="136">
        <v>3.6779999999999999</v>
      </c>
      <c r="F4669" s="136">
        <v>6.5209999999999999</v>
      </c>
      <c r="G4669" s="136">
        <v>10.32</v>
      </c>
      <c r="H4669" s="136">
        <v>3.95</v>
      </c>
      <c r="I4669" s="136">
        <v>1.512</v>
      </c>
      <c r="J4669" s="136">
        <v>0.54700000000000004</v>
      </c>
      <c r="K4669" s="136">
        <v>1.425</v>
      </c>
      <c r="L4669" s="136">
        <v>11.01</v>
      </c>
      <c r="M4669" s="136">
        <v>85.32</v>
      </c>
      <c r="N4669" s="136">
        <v>3.452</v>
      </c>
      <c r="O4669" s="136">
        <v>4.0750000000000002</v>
      </c>
      <c r="P4669" s="136">
        <v>0.41599999999999998</v>
      </c>
      <c r="Q4669" s="140">
        <v>1.625</v>
      </c>
      <c r="R4669" s="134" t="s">
        <v>3030</v>
      </c>
      <c r="S4669" s="136">
        <v>0.29899999999999999</v>
      </c>
    </row>
    <row r="4670" spans="1:19" ht="11.25" thickBot="1" x14ac:dyDescent="0.2">
      <c r="A4670" s="112"/>
    </row>
    <row r="4671" spans="1:19" ht="11.25" thickBot="1" x14ac:dyDescent="0.2">
      <c r="A4671" s="106" t="s">
        <v>357</v>
      </c>
      <c r="B4671" s="106" t="s">
        <v>358</v>
      </c>
      <c r="C4671" s="130" t="s">
        <v>68</v>
      </c>
    </row>
    <row r="4672" spans="1:19" ht="11.25" thickBot="1" x14ac:dyDescent="0.2">
      <c r="A4672" s="112"/>
      <c r="B4672" s="112"/>
      <c r="C4672" s="130" t="s">
        <v>111</v>
      </c>
    </row>
    <row r="4673" spans="1:19" ht="11.25" thickBot="1" x14ac:dyDescent="0.2">
      <c r="A4673" s="107">
        <v>1</v>
      </c>
      <c r="B4673" s="132">
        <v>0.63943287037037033</v>
      </c>
      <c r="C4673" s="108">
        <v>0.03</v>
      </c>
    </row>
    <row r="4674" spans="1:19" ht="11.25" thickBot="1" x14ac:dyDescent="0.2">
      <c r="A4674" s="112"/>
    </row>
    <row r="4675" spans="1:19" ht="11.25" thickBot="1" x14ac:dyDescent="0.2">
      <c r="A4675" s="107">
        <v>2</v>
      </c>
      <c r="B4675" s="132">
        <v>0.63960648148148147</v>
      </c>
      <c r="C4675" s="108">
        <v>2.9000000000000001E-2</v>
      </c>
    </row>
    <row r="4676" spans="1:19" ht="11.25" thickBot="1" x14ac:dyDescent="0.2">
      <c r="A4676" s="112"/>
    </row>
    <row r="4677" spans="1:19" ht="11.25" thickBot="1" x14ac:dyDescent="0.2">
      <c r="A4677" s="107">
        <v>3</v>
      </c>
      <c r="B4677" s="132">
        <v>0.63979166666666665</v>
      </c>
      <c r="C4677" s="108">
        <v>4.4999999999999998E-2</v>
      </c>
    </row>
    <row r="4678" spans="1:19" ht="11.25" thickBot="1" x14ac:dyDescent="0.2">
      <c r="A4678" s="112"/>
    </row>
    <row r="4679" spans="1:19" ht="11.25" thickBot="1" x14ac:dyDescent="0.2">
      <c r="A4679" s="135" t="s">
        <v>362</v>
      </c>
      <c r="B4679" s="112"/>
      <c r="C4679" s="136">
        <v>3.5000000000000003E-2</v>
      </c>
    </row>
    <row r="4680" spans="1:19" ht="11.25" thickBot="1" x14ac:dyDescent="0.2">
      <c r="A4680" s="112"/>
    </row>
    <row r="4681" spans="1:19" ht="11.25" thickBot="1" x14ac:dyDescent="0.2">
      <c r="A4681" s="138" t="s">
        <v>364</v>
      </c>
      <c r="B4681" s="112"/>
      <c r="C4681" s="136">
        <v>8.9999999999999993E-3</v>
      </c>
    </row>
    <row r="4682" spans="1:19" ht="11.25" thickBot="1" x14ac:dyDescent="0.2">
      <c r="A4682" s="112"/>
    </row>
    <row r="4683" spans="1:19" ht="11.25" thickBot="1" x14ac:dyDescent="0.2">
      <c r="A4683" s="139" t="s">
        <v>366</v>
      </c>
      <c r="B4683" s="112"/>
      <c r="C4683" s="136">
        <v>27</v>
      </c>
    </row>
    <row r="4684" spans="1:19" ht="10.5" x14ac:dyDescent="0.15">
      <c r="A4684" s="112"/>
    </row>
    <row r="4685" spans="1:19" x14ac:dyDescent="0.15">
      <c r="A4685" s="129"/>
      <c r="B4685" s="86" t="s">
        <v>3031</v>
      </c>
    </row>
    <row r="4686" spans="1:19" ht="9.75" thickBot="1" x14ac:dyDescent="0.2">
      <c r="A4686" s="81" t="s">
        <v>356</v>
      </c>
    </row>
    <row r="4687" spans="1:19" ht="11.25" thickBot="1" x14ac:dyDescent="0.2">
      <c r="A4687" s="106" t="s">
        <v>357</v>
      </c>
      <c r="B4687" s="106" t="s">
        <v>358</v>
      </c>
      <c r="C4687" s="130" t="s">
        <v>0</v>
      </c>
      <c r="D4687" s="130" t="s">
        <v>1</v>
      </c>
      <c r="E4687" s="130" t="s">
        <v>2</v>
      </c>
      <c r="F4687" s="130" t="s">
        <v>3</v>
      </c>
      <c r="G4687" s="130" t="s">
        <v>4</v>
      </c>
      <c r="H4687" s="130" t="s">
        <v>5</v>
      </c>
      <c r="I4687" s="131" t="s">
        <v>6</v>
      </c>
      <c r="J4687" s="131" t="s">
        <v>7</v>
      </c>
      <c r="K4687" s="130" t="s">
        <v>8</v>
      </c>
      <c r="L4687" s="130" t="s">
        <v>9</v>
      </c>
      <c r="M4687" s="130" t="s">
        <v>10</v>
      </c>
      <c r="N4687" s="130" t="s">
        <v>11</v>
      </c>
      <c r="O4687" s="130" t="s">
        <v>12</v>
      </c>
      <c r="P4687" s="130" t="s">
        <v>13</v>
      </c>
      <c r="Q4687" s="130" t="s">
        <v>14</v>
      </c>
      <c r="R4687" s="130" t="s">
        <v>15</v>
      </c>
      <c r="S4687" s="130" t="s">
        <v>16</v>
      </c>
    </row>
    <row r="4688" spans="1:19" ht="11.25" thickBot="1" x14ac:dyDescent="0.2">
      <c r="A4688" s="112"/>
      <c r="B4688" s="112"/>
      <c r="C4688" s="130" t="s">
        <v>111</v>
      </c>
      <c r="D4688" s="130" t="s">
        <v>111</v>
      </c>
      <c r="E4688" s="130" t="s">
        <v>111</v>
      </c>
      <c r="F4688" s="130" t="s">
        <v>111</v>
      </c>
      <c r="G4688" s="130" t="s">
        <v>111</v>
      </c>
      <c r="H4688" s="130" t="s">
        <v>111</v>
      </c>
      <c r="I4688" s="131" t="s">
        <v>111</v>
      </c>
      <c r="J4688" s="131" t="s">
        <v>111</v>
      </c>
      <c r="K4688" s="130" t="s">
        <v>111</v>
      </c>
      <c r="L4688" s="130" t="s">
        <v>111</v>
      </c>
      <c r="M4688" s="130" t="s">
        <v>111</v>
      </c>
      <c r="N4688" s="130" t="s">
        <v>111</v>
      </c>
      <c r="O4688" s="130" t="s">
        <v>111</v>
      </c>
      <c r="P4688" s="130" t="s">
        <v>111</v>
      </c>
      <c r="Q4688" s="130" t="s">
        <v>111</v>
      </c>
      <c r="R4688" s="130" t="s">
        <v>111</v>
      </c>
      <c r="S4688" s="130" t="s">
        <v>111</v>
      </c>
    </row>
    <row r="4689" spans="1:19" ht="11.25" thickBot="1" x14ac:dyDescent="0.2">
      <c r="A4689" s="107">
        <v>1</v>
      </c>
      <c r="B4689" s="132">
        <v>0.64457175925925925</v>
      </c>
      <c r="C4689" s="141" t="s">
        <v>3032</v>
      </c>
      <c r="D4689" s="141" t="s">
        <v>3033</v>
      </c>
      <c r="E4689" s="141" t="s">
        <v>3034</v>
      </c>
      <c r="F4689" s="108">
        <v>1576</v>
      </c>
      <c r="G4689" s="141" t="s">
        <v>3035</v>
      </c>
      <c r="H4689" s="141" t="s">
        <v>3036</v>
      </c>
      <c r="I4689" s="133">
        <v>1.2035199999999999</v>
      </c>
      <c r="J4689" s="134" t="s">
        <v>3037</v>
      </c>
      <c r="K4689" s="141" t="s">
        <v>3038</v>
      </c>
      <c r="L4689" s="108">
        <v>1.3049999999999999</v>
      </c>
      <c r="M4689" s="108">
        <v>1.8660000000000001</v>
      </c>
      <c r="N4689" s="108">
        <v>3.72</v>
      </c>
      <c r="O4689" s="141" t="s">
        <v>3039</v>
      </c>
      <c r="P4689" s="108">
        <v>873.5</v>
      </c>
      <c r="Q4689" s="108">
        <v>0.51300000000000001</v>
      </c>
      <c r="R4689" s="108">
        <v>3.3620000000000001</v>
      </c>
      <c r="S4689" s="108">
        <v>22.97</v>
      </c>
    </row>
    <row r="4690" spans="1:19" ht="11.25" thickBot="1" x14ac:dyDescent="0.2">
      <c r="A4690" s="112"/>
    </row>
    <row r="4691" spans="1:19" ht="11.25" thickBot="1" x14ac:dyDescent="0.2">
      <c r="A4691" s="107">
        <v>2</v>
      </c>
      <c r="B4691" s="132">
        <v>0.64475694444444442</v>
      </c>
      <c r="C4691" s="141" t="s">
        <v>3040</v>
      </c>
      <c r="D4691" s="141" t="s">
        <v>3041</v>
      </c>
      <c r="E4691" s="141" t="s">
        <v>3042</v>
      </c>
      <c r="F4691" s="108">
        <v>1582</v>
      </c>
      <c r="G4691" s="141" t="s">
        <v>3043</v>
      </c>
      <c r="H4691" s="141" t="s">
        <v>3044</v>
      </c>
      <c r="I4691" s="133">
        <v>1.19693</v>
      </c>
      <c r="J4691" s="134" t="s">
        <v>3045</v>
      </c>
      <c r="K4691" s="141" t="s">
        <v>3046</v>
      </c>
      <c r="L4691" s="108">
        <v>1.3069999999999999</v>
      </c>
      <c r="M4691" s="108">
        <v>1.85</v>
      </c>
      <c r="N4691" s="108">
        <v>3.7</v>
      </c>
      <c r="O4691" s="141" t="s">
        <v>987</v>
      </c>
      <c r="P4691" s="108">
        <v>879.2</v>
      </c>
      <c r="Q4691" s="108">
        <v>0.504</v>
      </c>
      <c r="R4691" s="108">
        <v>3.4089999999999998</v>
      </c>
      <c r="S4691" s="108">
        <v>23.09</v>
      </c>
    </row>
    <row r="4692" spans="1:19" ht="11.25" thickBot="1" x14ac:dyDescent="0.2">
      <c r="A4692" s="112"/>
    </row>
    <row r="4693" spans="1:19" ht="11.25" thickBot="1" x14ac:dyDescent="0.2">
      <c r="A4693" s="107">
        <v>3</v>
      </c>
      <c r="B4693" s="132">
        <v>0.6449421296296296</v>
      </c>
      <c r="C4693" s="141" t="s">
        <v>3047</v>
      </c>
      <c r="D4693" s="141" t="s">
        <v>3048</v>
      </c>
      <c r="E4693" s="141" t="s">
        <v>3049</v>
      </c>
      <c r="F4693" s="108">
        <v>1588</v>
      </c>
      <c r="G4693" s="141" t="s">
        <v>3050</v>
      </c>
      <c r="H4693" s="141" t="s">
        <v>3051</v>
      </c>
      <c r="I4693" s="133">
        <v>1.2089099999999999</v>
      </c>
      <c r="J4693" s="134" t="s">
        <v>3052</v>
      </c>
      <c r="K4693" s="141" t="s">
        <v>3053</v>
      </c>
      <c r="L4693" s="108">
        <v>1.3169999999999999</v>
      </c>
      <c r="M4693" s="108">
        <v>1.8640000000000001</v>
      </c>
      <c r="N4693" s="108">
        <v>3.7450000000000001</v>
      </c>
      <c r="O4693" s="141" t="s">
        <v>2630</v>
      </c>
      <c r="P4693" s="108">
        <v>876.3</v>
      </c>
      <c r="Q4693" s="108">
        <v>0.499</v>
      </c>
      <c r="R4693" s="108">
        <v>3.31</v>
      </c>
      <c r="S4693" s="108">
        <v>23.16</v>
      </c>
    </row>
    <row r="4694" spans="1:19" ht="11.25" thickBot="1" x14ac:dyDescent="0.2">
      <c r="A4694" s="112"/>
    </row>
    <row r="4695" spans="1:19" ht="11.25" thickBot="1" x14ac:dyDescent="0.2">
      <c r="A4695" s="135" t="s">
        <v>362</v>
      </c>
      <c r="B4695" s="112"/>
      <c r="C4695" s="141" t="s">
        <v>3054</v>
      </c>
      <c r="D4695" s="141" t="s">
        <v>3055</v>
      </c>
      <c r="E4695" s="141" t="s">
        <v>3056</v>
      </c>
      <c r="F4695" s="136">
        <v>1582</v>
      </c>
      <c r="G4695" s="141" t="s">
        <v>3057</v>
      </c>
      <c r="H4695" s="141" t="s">
        <v>3058</v>
      </c>
      <c r="I4695" s="137">
        <v>1.20312</v>
      </c>
      <c r="J4695" s="134" t="s">
        <v>3059</v>
      </c>
      <c r="K4695" s="141" t="s">
        <v>3060</v>
      </c>
      <c r="L4695" s="136">
        <v>1.31</v>
      </c>
      <c r="M4695" s="136">
        <v>1.86</v>
      </c>
      <c r="N4695" s="136">
        <v>3.722</v>
      </c>
      <c r="O4695" s="141" t="s">
        <v>3061</v>
      </c>
      <c r="P4695" s="136">
        <v>876.4</v>
      </c>
      <c r="Q4695" s="136">
        <v>0.505</v>
      </c>
      <c r="R4695" s="136">
        <v>3.36</v>
      </c>
      <c r="S4695" s="136">
        <v>23.07</v>
      </c>
    </row>
    <row r="4696" spans="1:19" ht="11.25" thickBot="1" x14ac:dyDescent="0.2">
      <c r="A4696" s="112"/>
    </row>
    <row r="4697" spans="1:19" ht="11.25" thickBot="1" x14ac:dyDescent="0.2">
      <c r="A4697" s="138" t="s">
        <v>364</v>
      </c>
      <c r="B4697" s="112"/>
      <c r="C4697" s="141" t="s">
        <v>3062</v>
      </c>
      <c r="D4697" s="141" t="s">
        <v>3063</v>
      </c>
      <c r="E4697" s="141" t="s">
        <v>3064</v>
      </c>
      <c r="F4697" s="136">
        <v>5.7859999999999996</v>
      </c>
      <c r="G4697" s="141" t="s">
        <v>3065</v>
      </c>
      <c r="H4697" s="141" t="s">
        <v>3066</v>
      </c>
      <c r="I4697" s="137">
        <v>6.0000000000000001E-3</v>
      </c>
      <c r="J4697" s="134" t="s">
        <v>3067</v>
      </c>
      <c r="K4697" s="141" t="s">
        <v>3068</v>
      </c>
      <c r="L4697" s="136">
        <v>6.0000000000000001E-3</v>
      </c>
      <c r="M4697" s="136">
        <v>8.9999999999999993E-3</v>
      </c>
      <c r="N4697" s="136">
        <v>2.3E-2</v>
      </c>
      <c r="O4697" s="141" t="s">
        <v>3069</v>
      </c>
      <c r="P4697" s="136">
        <v>2.8319999999999999</v>
      </c>
      <c r="Q4697" s="136">
        <v>7.0000000000000001E-3</v>
      </c>
      <c r="R4697" s="136">
        <v>0.05</v>
      </c>
      <c r="S4697" s="136">
        <v>9.9000000000000005E-2</v>
      </c>
    </row>
    <row r="4698" spans="1:19" ht="11.25" thickBot="1" x14ac:dyDescent="0.2">
      <c r="A4698" s="112"/>
    </row>
    <row r="4699" spans="1:19" ht="11.25" thickBot="1" x14ac:dyDescent="0.2">
      <c r="A4699" s="139" t="s">
        <v>366</v>
      </c>
      <c r="B4699" s="112"/>
      <c r="C4699" s="141" t="s">
        <v>3070</v>
      </c>
      <c r="D4699" s="141" t="s">
        <v>2937</v>
      </c>
      <c r="E4699" s="141" t="s">
        <v>3071</v>
      </c>
      <c r="F4699" s="136">
        <v>0.36599999999999999</v>
      </c>
      <c r="G4699" s="141" t="s">
        <v>3072</v>
      </c>
      <c r="H4699" s="141" t="s">
        <v>3073</v>
      </c>
      <c r="I4699" s="140">
        <v>0.499</v>
      </c>
      <c r="J4699" s="134" t="s">
        <v>3074</v>
      </c>
      <c r="K4699" s="141" t="s">
        <v>3075</v>
      </c>
      <c r="L4699" s="136">
        <v>0.49099999999999999</v>
      </c>
      <c r="M4699" s="136">
        <v>0.47199999999999998</v>
      </c>
      <c r="N4699" s="136">
        <v>0.61799999999999999</v>
      </c>
      <c r="O4699" s="141" t="s">
        <v>3076</v>
      </c>
      <c r="P4699" s="136">
        <v>0.32300000000000001</v>
      </c>
      <c r="Q4699" s="136">
        <v>1.44</v>
      </c>
      <c r="R4699" s="136">
        <v>1.4870000000000001</v>
      </c>
      <c r="S4699" s="136">
        <v>0.42799999999999999</v>
      </c>
    </row>
    <row r="4700" spans="1:19" ht="11.25" thickBot="1" x14ac:dyDescent="0.2">
      <c r="A4700" s="112"/>
    </row>
    <row r="4701" spans="1:19" ht="11.25" thickBot="1" x14ac:dyDescent="0.2">
      <c r="A4701" s="106" t="s">
        <v>357</v>
      </c>
      <c r="B4701" s="106" t="s">
        <v>358</v>
      </c>
      <c r="C4701" s="130" t="s">
        <v>17</v>
      </c>
      <c r="D4701" s="130" t="s">
        <v>18</v>
      </c>
      <c r="E4701" s="131" t="s">
        <v>19</v>
      </c>
      <c r="F4701" s="131" t="s">
        <v>20</v>
      </c>
      <c r="G4701" s="130" t="s">
        <v>21</v>
      </c>
      <c r="H4701" s="130" t="s">
        <v>22</v>
      </c>
      <c r="I4701" s="130" t="s">
        <v>23</v>
      </c>
      <c r="J4701" s="130" t="s">
        <v>24</v>
      </c>
      <c r="K4701" s="131" t="s">
        <v>25</v>
      </c>
      <c r="L4701" s="131" t="s">
        <v>26</v>
      </c>
      <c r="M4701" s="130" t="s">
        <v>27</v>
      </c>
      <c r="N4701" s="130" t="s">
        <v>28</v>
      </c>
      <c r="O4701" s="130" t="s">
        <v>29</v>
      </c>
      <c r="P4701" s="130" t="s">
        <v>30</v>
      </c>
      <c r="Q4701" s="130" t="s">
        <v>31</v>
      </c>
      <c r="R4701" s="130" t="s">
        <v>32</v>
      </c>
      <c r="S4701" s="130" t="s">
        <v>33</v>
      </c>
    </row>
    <row r="4702" spans="1:19" ht="11.25" thickBot="1" x14ac:dyDescent="0.2">
      <c r="A4702" s="112"/>
      <c r="B4702" s="112"/>
      <c r="C4702" s="130" t="s">
        <v>111</v>
      </c>
      <c r="D4702" s="130" t="s">
        <v>111</v>
      </c>
      <c r="E4702" s="131" t="s">
        <v>111</v>
      </c>
      <c r="F4702" s="131" t="s">
        <v>111</v>
      </c>
      <c r="G4702" s="130" t="s">
        <v>111</v>
      </c>
      <c r="H4702" s="130" t="s">
        <v>111</v>
      </c>
      <c r="I4702" s="130" t="s">
        <v>111</v>
      </c>
      <c r="J4702" s="130" t="s">
        <v>111</v>
      </c>
      <c r="K4702" s="131" t="s">
        <v>111</v>
      </c>
      <c r="L4702" s="131" t="s">
        <v>111</v>
      </c>
      <c r="M4702" s="130" t="s">
        <v>111</v>
      </c>
      <c r="N4702" s="130" t="s">
        <v>111</v>
      </c>
      <c r="O4702" s="130" t="s">
        <v>111</v>
      </c>
      <c r="P4702" s="130" t="s">
        <v>111</v>
      </c>
      <c r="Q4702" s="130" t="s">
        <v>111</v>
      </c>
      <c r="R4702" s="130" t="s">
        <v>111</v>
      </c>
      <c r="S4702" s="130" t="s">
        <v>111</v>
      </c>
    </row>
    <row r="4703" spans="1:19" ht="11.25" thickBot="1" x14ac:dyDescent="0.2">
      <c r="A4703" s="107">
        <v>1</v>
      </c>
      <c r="B4703" s="132">
        <v>0.64457175925925925</v>
      </c>
      <c r="C4703" s="108">
        <v>14.61</v>
      </c>
      <c r="D4703" s="108">
        <v>1.7470000000000001</v>
      </c>
      <c r="E4703" s="133">
        <v>1.0665899999999999</v>
      </c>
      <c r="F4703" s="133">
        <v>0.99324999999999997</v>
      </c>
      <c r="G4703" s="108">
        <v>0.28899999999999998</v>
      </c>
      <c r="H4703" s="108">
        <v>40.619999999999997</v>
      </c>
      <c r="I4703" s="108">
        <v>7.2430000000000003</v>
      </c>
      <c r="J4703" s="141" t="s">
        <v>3077</v>
      </c>
      <c r="K4703" s="133">
        <v>1.14663</v>
      </c>
      <c r="L4703" s="134" t="s">
        <v>3078</v>
      </c>
      <c r="M4703" s="108">
        <v>7.4999999999999997E-2</v>
      </c>
      <c r="N4703" s="108">
        <v>0.56999999999999995</v>
      </c>
      <c r="O4703" s="108">
        <v>1E-3</v>
      </c>
      <c r="P4703" s="108">
        <v>7.0000000000000001E-3</v>
      </c>
      <c r="Q4703" s="108">
        <v>8.4000000000000005E-2</v>
      </c>
      <c r="R4703" s="108">
        <v>0.35499999999999998</v>
      </c>
      <c r="S4703" s="108">
        <v>8.2000000000000003E-2</v>
      </c>
    </row>
    <row r="4704" spans="1:19" ht="11.25" thickBot="1" x14ac:dyDescent="0.2">
      <c r="A4704" s="112"/>
    </row>
    <row r="4705" spans="1:19" ht="11.25" thickBot="1" x14ac:dyDescent="0.2">
      <c r="A4705" s="107">
        <v>2</v>
      </c>
      <c r="B4705" s="132">
        <v>0.64475694444444442</v>
      </c>
      <c r="C4705" s="108">
        <v>14.75</v>
      </c>
      <c r="D4705" s="108">
        <v>1.732</v>
      </c>
      <c r="E4705" s="133">
        <v>1.0827199999999999</v>
      </c>
      <c r="F4705" s="133">
        <v>0.99124999999999996</v>
      </c>
      <c r="G4705" s="108">
        <v>0.28399999999999997</v>
      </c>
      <c r="H4705" s="108">
        <v>34.81</v>
      </c>
      <c r="I4705" s="108">
        <v>7.3230000000000004</v>
      </c>
      <c r="J4705" s="141" t="s">
        <v>3079</v>
      </c>
      <c r="K4705" s="133">
        <v>1.15865</v>
      </c>
      <c r="L4705" s="134" t="s">
        <v>3080</v>
      </c>
      <c r="M4705" s="108">
        <v>7.3999999999999996E-2</v>
      </c>
      <c r="N4705" s="108">
        <v>0.57399999999999995</v>
      </c>
      <c r="O4705" s="108">
        <v>0</v>
      </c>
      <c r="P4705" s="108">
        <v>6.0000000000000001E-3</v>
      </c>
      <c r="Q4705" s="108">
        <v>8.5999999999999993E-2</v>
      </c>
      <c r="R4705" s="108">
        <v>0.39200000000000002</v>
      </c>
      <c r="S4705" s="108">
        <v>8.1000000000000003E-2</v>
      </c>
    </row>
    <row r="4706" spans="1:19" ht="11.25" thickBot="1" x14ac:dyDescent="0.2">
      <c r="A4706" s="112"/>
    </row>
    <row r="4707" spans="1:19" ht="11.25" thickBot="1" x14ac:dyDescent="0.2">
      <c r="A4707" s="107">
        <v>3</v>
      </c>
      <c r="B4707" s="132">
        <v>0.6449421296296296</v>
      </c>
      <c r="C4707" s="108">
        <v>14.71</v>
      </c>
      <c r="D4707" s="108">
        <v>1.7330000000000001</v>
      </c>
      <c r="E4707" s="133">
        <v>1.0797000000000001</v>
      </c>
      <c r="F4707" s="133">
        <v>0.99526000000000003</v>
      </c>
      <c r="G4707" s="108">
        <v>0.36299999999999999</v>
      </c>
      <c r="H4707" s="108">
        <v>39.54</v>
      </c>
      <c r="I4707" s="108">
        <v>7.2409999999999997</v>
      </c>
      <c r="J4707" s="141" t="s">
        <v>3081</v>
      </c>
      <c r="K4707" s="133">
        <v>1.16937</v>
      </c>
      <c r="L4707" s="134" t="s">
        <v>3082</v>
      </c>
      <c r="M4707" s="108">
        <v>7.1999999999999995E-2</v>
      </c>
      <c r="N4707" s="108">
        <v>0.55200000000000005</v>
      </c>
      <c r="O4707" s="108">
        <v>1E-3</v>
      </c>
      <c r="P4707" s="108">
        <v>5.0000000000000001E-3</v>
      </c>
      <c r="Q4707" s="108">
        <v>8.5999999999999993E-2</v>
      </c>
      <c r="R4707" s="108">
        <v>0.35</v>
      </c>
      <c r="S4707" s="108">
        <v>8.1000000000000003E-2</v>
      </c>
    </row>
    <row r="4708" spans="1:19" ht="11.25" thickBot="1" x14ac:dyDescent="0.2">
      <c r="A4708" s="112"/>
    </row>
    <row r="4709" spans="1:19" ht="11.25" thickBot="1" x14ac:dyDescent="0.2">
      <c r="A4709" s="135" t="s">
        <v>362</v>
      </c>
      <c r="B4709" s="112"/>
      <c r="C4709" s="136">
        <v>14.69</v>
      </c>
      <c r="D4709" s="136">
        <v>1.7370000000000001</v>
      </c>
      <c r="E4709" s="137">
        <v>1.0763400000000001</v>
      </c>
      <c r="F4709" s="137">
        <v>0.99324999999999997</v>
      </c>
      <c r="G4709" s="136">
        <v>0.312</v>
      </c>
      <c r="H4709" s="136">
        <v>38.32</v>
      </c>
      <c r="I4709" s="136">
        <v>7.2690000000000001</v>
      </c>
      <c r="J4709" s="141" t="s">
        <v>3083</v>
      </c>
      <c r="K4709" s="137">
        <v>1.15822</v>
      </c>
      <c r="L4709" s="134" t="s">
        <v>3084</v>
      </c>
      <c r="M4709" s="136">
        <v>7.3999999999999996E-2</v>
      </c>
      <c r="N4709" s="136">
        <v>0.56599999999999995</v>
      </c>
      <c r="O4709" s="136">
        <v>1E-3</v>
      </c>
      <c r="P4709" s="136">
        <v>6.0000000000000001E-3</v>
      </c>
      <c r="Q4709" s="136">
        <v>8.5000000000000006E-2</v>
      </c>
      <c r="R4709" s="136">
        <v>0.36599999999999999</v>
      </c>
      <c r="S4709" s="136">
        <v>8.1000000000000003E-2</v>
      </c>
    </row>
    <row r="4710" spans="1:19" ht="11.25" thickBot="1" x14ac:dyDescent="0.2">
      <c r="A4710" s="112"/>
    </row>
    <row r="4711" spans="1:19" ht="11.25" thickBot="1" x14ac:dyDescent="0.2">
      <c r="A4711" s="138" t="s">
        <v>364</v>
      </c>
      <c r="B4711" s="112"/>
      <c r="C4711" s="136">
        <v>7.0000000000000007E-2</v>
      </c>
      <c r="D4711" s="136">
        <v>8.0000000000000002E-3</v>
      </c>
      <c r="E4711" s="137">
        <v>8.5800000000000008E-3</v>
      </c>
      <c r="F4711" s="137">
        <v>2E-3</v>
      </c>
      <c r="G4711" s="136">
        <v>4.3999999999999997E-2</v>
      </c>
      <c r="H4711" s="136">
        <v>3.09</v>
      </c>
      <c r="I4711" s="136">
        <v>4.7E-2</v>
      </c>
      <c r="J4711" s="141" t="s">
        <v>3085</v>
      </c>
      <c r="K4711" s="137">
        <v>1.137E-2</v>
      </c>
      <c r="L4711" s="134" t="s">
        <v>3086</v>
      </c>
      <c r="M4711" s="136">
        <v>1E-3</v>
      </c>
      <c r="N4711" s="136">
        <v>1.2E-2</v>
      </c>
      <c r="O4711" s="136">
        <v>0</v>
      </c>
      <c r="P4711" s="136">
        <v>1E-3</v>
      </c>
      <c r="Q4711" s="136">
        <v>1E-3</v>
      </c>
      <c r="R4711" s="136">
        <v>2.3E-2</v>
      </c>
      <c r="S4711" s="136">
        <v>0</v>
      </c>
    </row>
    <row r="4712" spans="1:19" ht="11.25" thickBot="1" x14ac:dyDescent="0.2">
      <c r="A4712" s="112"/>
    </row>
    <row r="4713" spans="1:19" ht="11.25" thickBot="1" x14ac:dyDescent="0.2">
      <c r="A4713" s="139" t="s">
        <v>366</v>
      </c>
      <c r="B4713" s="112"/>
      <c r="C4713" s="136">
        <v>0.47399999999999998</v>
      </c>
      <c r="D4713" s="136">
        <v>0.48399999999999999</v>
      </c>
      <c r="E4713" s="140">
        <v>0.79700000000000004</v>
      </c>
      <c r="F4713" s="140">
        <v>0.20200000000000001</v>
      </c>
      <c r="G4713" s="136">
        <v>14.22</v>
      </c>
      <c r="H4713" s="136">
        <v>8.0619999999999994</v>
      </c>
      <c r="I4713" s="136">
        <v>0.64400000000000002</v>
      </c>
      <c r="J4713" s="141" t="s">
        <v>3087</v>
      </c>
      <c r="K4713" s="140">
        <v>0.98199999999999998</v>
      </c>
      <c r="L4713" s="134" t="s">
        <v>3088</v>
      </c>
      <c r="M4713" s="136">
        <v>1.5629999999999999</v>
      </c>
      <c r="N4713" s="136">
        <v>2.0640000000000001</v>
      </c>
      <c r="O4713" s="136">
        <v>34.51</v>
      </c>
      <c r="P4713" s="136">
        <v>12.73</v>
      </c>
      <c r="Q4713" s="136">
        <v>1.4139999999999999</v>
      </c>
      <c r="R4713" s="136">
        <v>6.3520000000000003</v>
      </c>
      <c r="S4713" s="136">
        <v>0.33600000000000002</v>
      </c>
    </row>
    <row r="4714" spans="1:19" ht="11.25" thickBot="1" x14ac:dyDescent="0.2">
      <c r="A4714" s="112"/>
    </row>
    <row r="4715" spans="1:19" ht="11.25" thickBot="1" x14ac:dyDescent="0.2">
      <c r="A4715" s="106" t="s">
        <v>357</v>
      </c>
      <c r="B4715" s="106" t="s">
        <v>358</v>
      </c>
      <c r="C4715" s="131" t="s">
        <v>34</v>
      </c>
      <c r="D4715" s="131" t="s">
        <v>35</v>
      </c>
      <c r="E4715" s="130" t="s">
        <v>36</v>
      </c>
      <c r="F4715" s="130" t="s">
        <v>37</v>
      </c>
      <c r="G4715" s="130" t="s">
        <v>38</v>
      </c>
      <c r="H4715" s="130" t="s">
        <v>39</v>
      </c>
      <c r="I4715" s="130" t="s">
        <v>40</v>
      </c>
      <c r="J4715" s="130" t="s">
        <v>41</v>
      </c>
      <c r="K4715" s="130" t="s">
        <v>42</v>
      </c>
      <c r="L4715" s="130" t="s">
        <v>43</v>
      </c>
      <c r="M4715" s="130" t="s">
        <v>44</v>
      </c>
      <c r="N4715" s="130" t="s">
        <v>45</v>
      </c>
      <c r="O4715" s="130" t="s">
        <v>46</v>
      </c>
      <c r="P4715" s="130" t="s">
        <v>47</v>
      </c>
      <c r="Q4715" s="130" t="s">
        <v>48</v>
      </c>
      <c r="R4715" s="130" t="s">
        <v>49</v>
      </c>
      <c r="S4715" s="130" t="s">
        <v>50</v>
      </c>
    </row>
    <row r="4716" spans="1:19" ht="11.25" thickBot="1" x14ac:dyDescent="0.2">
      <c r="A4716" s="112"/>
      <c r="B4716" s="112"/>
      <c r="C4716" s="131" t="s">
        <v>111</v>
      </c>
      <c r="D4716" s="131" t="s">
        <v>111</v>
      </c>
      <c r="E4716" s="130" t="s">
        <v>111</v>
      </c>
      <c r="F4716" s="130" t="s">
        <v>111</v>
      </c>
      <c r="G4716" s="130" t="s">
        <v>111</v>
      </c>
      <c r="H4716" s="130" t="s">
        <v>111</v>
      </c>
      <c r="I4716" s="130" t="s">
        <v>111</v>
      </c>
      <c r="J4716" s="130" t="s">
        <v>111</v>
      </c>
      <c r="K4716" s="130" t="s">
        <v>111</v>
      </c>
      <c r="L4716" s="130" t="s">
        <v>111</v>
      </c>
      <c r="M4716" s="130" t="s">
        <v>111</v>
      </c>
      <c r="N4716" s="130" t="s">
        <v>111</v>
      </c>
      <c r="O4716" s="130" t="s">
        <v>111</v>
      </c>
      <c r="P4716" s="130" t="s">
        <v>111</v>
      </c>
      <c r="Q4716" s="130" t="s">
        <v>111</v>
      </c>
      <c r="R4716" s="130" t="s">
        <v>111</v>
      </c>
      <c r="S4716" s="130" t="s">
        <v>111</v>
      </c>
    </row>
    <row r="4717" spans="1:19" ht="11.25" thickBot="1" x14ac:dyDescent="0.2">
      <c r="A4717" s="107">
        <v>1</v>
      </c>
      <c r="B4717" s="132">
        <v>0.64457175925925925</v>
      </c>
      <c r="C4717" s="133">
        <v>1.0457399999999999</v>
      </c>
      <c r="D4717" s="134" t="s">
        <v>3089</v>
      </c>
      <c r="E4717" s="108">
        <v>0.21099999999999999</v>
      </c>
      <c r="F4717" s="108">
        <v>0.19600000000000001</v>
      </c>
      <c r="G4717" s="108">
        <v>4.0000000000000001E-3</v>
      </c>
      <c r="H4717" s="108">
        <v>0.13600000000000001</v>
      </c>
      <c r="I4717" s="108">
        <v>44.23</v>
      </c>
      <c r="J4717" s="108">
        <v>44.09</v>
      </c>
      <c r="K4717" s="108">
        <v>0.8</v>
      </c>
      <c r="L4717" s="108">
        <v>1.319</v>
      </c>
      <c r="M4717" s="108">
        <v>0.16500000000000001</v>
      </c>
      <c r="N4717" s="108">
        <v>0.60199999999999998</v>
      </c>
      <c r="O4717" s="108">
        <v>0.121</v>
      </c>
      <c r="P4717" s="108">
        <v>3.2000000000000001E-2</v>
      </c>
      <c r="Q4717" s="108">
        <v>0.108</v>
      </c>
      <c r="R4717" s="108">
        <v>1.6E-2</v>
      </c>
      <c r="S4717" s="108">
        <v>7.3999999999999996E-2</v>
      </c>
    </row>
    <row r="4718" spans="1:19" ht="11.25" thickBot="1" x14ac:dyDescent="0.2">
      <c r="A4718" s="112"/>
    </row>
    <row r="4719" spans="1:19" ht="11.25" thickBot="1" x14ac:dyDescent="0.2">
      <c r="A4719" s="107">
        <v>2</v>
      </c>
      <c r="B4719" s="132">
        <v>0.64475694444444442</v>
      </c>
      <c r="C4719" s="133">
        <v>1.0590999999999999</v>
      </c>
      <c r="D4719" s="134" t="s">
        <v>3090</v>
      </c>
      <c r="E4719" s="108">
        <v>0.189</v>
      </c>
      <c r="F4719" s="108">
        <v>0.2</v>
      </c>
      <c r="G4719" s="108">
        <v>4.0000000000000001E-3</v>
      </c>
      <c r="H4719" s="108">
        <v>0.13600000000000001</v>
      </c>
      <c r="I4719" s="108">
        <v>44.83</v>
      </c>
      <c r="J4719" s="108">
        <v>44.51</v>
      </c>
      <c r="K4719" s="108">
        <v>0.81399999999999995</v>
      </c>
      <c r="L4719" s="108">
        <v>1.325</v>
      </c>
      <c r="M4719" s="108">
        <v>0.16</v>
      </c>
      <c r="N4719" s="108">
        <v>0.61299999999999999</v>
      </c>
      <c r="O4719" s="108">
        <v>0.11700000000000001</v>
      </c>
      <c r="P4719" s="108">
        <v>3.1E-2</v>
      </c>
      <c r="Q4719" s="108">
        <v>0.121</v>
      </c>
      <c r="R4719" s="108">
        <v>1.4999999999999999E-2</v>
      </c>
      <c r="S4719" s="108">
        <v>7.1999999999999995E-2</v>
      </c>
    </row>
    <row r="4720" spans="1:19" ht="11.25" thickBot="1" x14ac:dyDescent="0.2">
      <c r="A4720" s="112"/>
    </row>
    <row r="4721" spans="1:19" ht="11.25" thickBot="1" x14ac:dyDescent="0.2">
      <c r="A4721" s="107">
        <v>3</v>
      </c>
      <c r="B4721" s="132">
        <v>0.6449421296296296</v>
      </c>
      <c r="C4721" s="133">
        <v>1.0672299999999999</v>
      </c>
      <c r="D4721" s="134" t="s">
        <v>3091</v>
      </c>
      <c r="E4721" s="108">
        <v>0.19800000000000001</v>
      </c>
      <c r="F4721" s="108">
        <v>0.20100000000000001</v>
      </c>
      <c r="G4721" s="108">
        <v>1E-3</v>
      </c>
      <c r="H4721" s="108">
        <v>0.13600000000000001</v>
      </c>
      <c r="I4721" s="108">
        <v>44.34</v>
      </c>
      <c r="J4721" s="108">
        <v>44.09</v>
      </c>
      <c r="K4721" s="108">
        <v>0.80800000000000005</v>
      </c>
      <c r="L4721" s="108">
        <v>1.319</v>
      </c>
      <c r="M4721" s="108">
        <v>0.16800000000000001</v>
      </c>
      <c r="N4721" s="108">
        <v>0.60399999999999998</v>
      </c>
      <c r="O4721" s="108">
        <v>0.111</v>
      </c>
      <c r="P4721" s="108">
        <v>0.03</v>
      </c>
      <c r="Q4721" s="108">
        <v>0.107</v>
      </c>
      <c r="R4721" s="108">
        <v>1.4999999999999999E-2</v>
      </c>
      <c r="S4721" s="108">
        <v>7.8E-2</v>
      </c>
    </row>
    <row r="4722" spans="1:19" ht="11.25" thickBot="1" x14ac:dyDescent="0.2">
      <c r="A4722" s="112"/>
    </row>
    <row r="4723" spans="1:19" ht="11.25" thickBot="1" x14ac:dyDescent="0.2">
      <c r="A4723" s="135" t="s">
        <v>362</v>
      </c>
      <c r="B4723" s="112"/>
      <c r="C4723" s="137">
        <v>1.0573600000000001</v>
      </c>
      <c r="D4723" s="134" t="s">
        <v>3092</v>
      </c>
      <c r="E4723" s="136">
        <v>0.19900000000000001</v>
      </c>
      <c r="F4723" s="136">
        <v>0.19900000000000001</v>
      </c>
      <c r="G4723" s="136">
        <v>3.0000000000000001E-3</v>
      </c>
      <c r="H4723" s="136">
        <v>0.13600000000000001</v>
      </c>
      <c r="I4723" s="136">
        <v>44.47</v>
      </c>
      <c r="J4723" s="136">
        <v>44.23</v>
      </c>
      <c r="K4723" s="136">
        <v>0.80800000000000005</v>
      </c>
      <c r="L4723" s="136">
        <v>1.321</v>
      </c>
      <c r="M4723" s="136">
        <v>0.16400000000000001</v>
      </c>
      <c r="N4723" s="136">
        <v>0.60699999999999998</v>
      </c>
      <c r="O4723" s="136">
        <v>0.11600000000000001</v>
      </c>
      <c r="P4723" s="136">
        <v>3.1E-2</v>
      </c>
      <c r="Q4723" s="136">
        <v>0.112</v>
      </c>
      <c r="R4723" s="136">
        <v>1.4999999999999999E-2</v>
      </c>
      <c r="S4723" s="136">
        <v>7.4999999999999997E-2</v>
      </c>
    </row>
    <row r="4724" spans="1:19" ht="11.25" thickBot="1" x14ac:dyDescent="0.2">
      <c r="A4724" s="112"/>
    </row>
    <row r="4725" spans="1:19" ht="11.25" thickBot="1" x14ac:dyDescent="0.2">
      <c r="A4725" s="138" t="s">
        <v>364</v>
      </c>
      <c r="B4725" s="112"/>
      <c r="C4725" s="137">
        <v>1.085E-2</v>
      </c>
      <c r="D4725" s="134" t="s">
        <v>3093</v>
      </c>
      <c r="E4725" s="136">
        <v>1.0999999999999999E-2</v>
      </c>
      <c r="F4725" s="136">
        <v>2E-3</v>
      </c>
      <c r="G4725" s="136">
        <v>1E-3</v>
      </c>
      <c r="H4725" s="136">
        <v>0</v>
      </c>
      <c r="I4725" s="136">
        <v>0.316</v>
      </c>
      <c r="J4725" s="136">
        <v>0.24299999999999999</v>
      </c>
      <c r="K4725" s="136">
        <v>7.0000000000000001E-3</v>
      </c>
      <c r="L4725" s="136">
        <v>3.0000000000000001E-3</v>
      </c>
      <c r="M4725" s="136">
        <v>4.0000000000000001E-3</v>
      </c>
      <c r="N4725" s="136">
        <v>5.0000000000000001E-3</v>
      </c>
      <c r="O4725" s="136">
        <v>5.0000000000000001E-3</v>
      </c>
      <c r="P4725" s="136">
        <v>1E-3</v>
      </c>
      <c r="Q4725" s="136">
        <v>8.0000000000000002E-3</v>
      </c>
      <c r="R4725" s="136">
        <v>1E-3</v>
      </c>
      <c r="S4725" s="136">
        <v>3.0000000000000001E-3</v>
      </c>
    </row>
    <row r="4726" spans="1:19" ht="11.25" thickBot="1" x14ac:dyDescent="0.2">
      <c r="A4726" s="112"/>
    </row>
    <row r="4727" spans="1:19" ht="11.25" thickBot="1" x14ac:dyDescent="0.2">
      <c r="A4727" s="139" t="s">
        <v>366</v>
      </c>
      <c r="B4727" s="112"/>
      <c r="C4727" s="140">
        <v>1.026</v>
      </c>
      <c r="D4727" s="134" t="s">
        <v>3094</v>
      </c>
      <c r="E4727" s="136">
        <v>5.5759999999999996</v>
      </c>
      <c r="F4727" s="136">
        <v>1.226</v>
      </c>
      <c r="G4727" s="136">
        <v>50.41</v>
      </c>
      <c r="H4727" s="136">
        <v>8.5000000000000006E-2</v>
      </c>
      <c r="I4727" s="136">
        <v>0.71099999999999997</v>
      </c>
      <c r="J4727" s="136">
        <v>0.54900000000000004</v>
      </c>
      <c r="K4727" s="136">
        <v>0.84799999999999998</v>
      </c>
      <c r="L4727" s="136">
        <v>0.23899999999999999</v>
      </c>
      <c r="M4727" s="136">
        <v>2.3940000000000001</v>
      </c>
      <c r="N4727" s="136">
        <v>0.89500000000000002</v>
      </c>
      <c r="O4727" s="136">
        <v>4.085</v>
      </c>
      <c r="P4727" s="136">
        <v>3.165</v>
      </c>
      <c r="Q4727" s="136">
        <v>7.2839999999999998</v>
      </c>
      <c r="R4727" s="136">
        <v>3.3719999999999999</v>
      </c>
      <c r="S4727" s="136">
        <v>4.2119999999999997</v>
      </c>
    </row>
    <row r="4728" spans="1:19" ht="11.25" thickBot="1" x14ac:dyDescent="0.2">
      <c r="A4728" s="112"/>
    </row>
    <row r="4729" spans="1:19" ht="11.25" thickBot="1" x14ac:dyDescent="0.2">
      <c r="A4729" s="106" t="s">
        <v>357</v>
      </c>
      <c r="B4729" s="106" t="s">
        <v>358</v>
      </c>
      <c r="C4729" s="130" t="s">
        <v>51</v>
      </c>
      <c r="D4729" s="130" t="s">
        <v>52</v>
      </c>
      <c r="E4729" s="130" t="s">
        <v>53</v>
      </c>
      <c r="F4729" s="130" t="s">
        <v>54</v>
      </c>
      <c r="G4729" s="130" t="s">
        <v>55</v>
      </c>
      <c r="H4729" s="130" t="s">
        <v>56</v>
      </c>
      <c r="I4729" s="130" t="s">
        <v>57</v>
      </c>
      <c r="J4729" s="130" t="s">
        <v>58</v>
      </c>
      <c r="K4729" s="130" t="s">
        <v>59</v>
      </c>
      <c r="L4729" s="130" t="s">
        <v>60</v>
      </c>
      <c r="M4729" s="130" t="s">
        <v>61</v>
      </c>
      <c r="N4729" s="130" t="s">
        <v>62</v>
      </c>
      <c r="O4729" s="130" t="s">
        <v>63</v>
      </c>
      <c r="P4729" s="130" t="s">
        <v>64</v>
      </c>
      <c r="Q4729" s="131" t="s">
        <v>65</v>
      </c>
      <c r="R4729" s="131" t="s">
        <v>66</v>
      </c>
      <c r="S4729" s="130" t="s">
        <v>67</v>
      </c>
    </row>
    <row r="4730" spans="1:19" ht="11.25" thickBot="1" x14ac:dyDescent="0.2">
      <c r="A4730" s="112"/>
      <c r="B4730" s="112"/>
      <c r="C4730" s="130" t="s">
        <v>111</v>
      </c>
      <c r="D4730" s="130" t="s">
        <v>111</v>
      </c>
      <c r="E4730" s="130" t="s">
        <v>111</v>
      </c>
      <c r="F4730" s="130" t="s">
        <v>111</v>
      </c>
      <c r="G4730" s="130" t="s">
        <v>111</v>
      </c>
      <c r="H4730" s="130" t="s">
        <v>111</v>
      </c>
      <c r="I4730" s="130" t="s">
        <v>111</v>
      </c>
      <c r="J4730" s="130" t="s">
        <v>111</v>
      </c>
      <c r="K4730" s="130" t="s">
        <v>111</v>
      </c>
      <c r="L4730" s="130" t="s">
        <v>111</v>
      </c>
      <c r="M4730" s="130" t="s">
        <v>111</v>
      </c>
      <c r="N4730" s="130" t="s">
        <v>111</v>
      </c>
      <c r="O4730" s="130" t="s">
        <v>111</v>
      </c>
      <c r="P4730" s="130" t="s">
        <v>111</v>
      </c>
      <c r="Q4730" s="131" t="s">
        <v>111</v>
      </c>
      <c r="R4730" s="131" t="s">
        <v>111</v>
      </c>
      <c r="S4730" s="130" t="s">
        <v>111</v>
      </c>
    </row>
    <row r="4731" spans="1:19" ht="11.25" thickBot="1" x14ac:dyDescent="0.2">
      <c r="A4731" s="107">
        <v>1</v>
      </c>
      <c r="B4731" s="132">
        <v>0.64457175925925925</v>
      </c>
      <c r="C4731" s="108">
        <v>1.4E-2</v>
      </c>
      <c r="D4731" s="108">
        <v>3.6999999999999998E-2</v>
      </c>
      <c r="E4731" s="108">
        <v>5.0000000000000001E-3</v>
      </c>
      <c r="F4731" s="108">
        <v>3.1E-2</v>
      </c>
      <c r="G4731" s="108">
        <v>5.0000000000000001E-3</v>
      </c>
      <c r="H4731" s="108">
        <v>2E-3</v>
      </c>
      <c r="I4731" s="108">
        <v>9.2999999999999999E-2</v>
      </c>
      <c r="J4731" s="108">
        <v>0.26700000000000002</v>
      </c>
      <c r="K4731" s="108">
        <v>0.27100000000000002</v>
      </c>
      <c r="L4731" s="108">
        <v>0</v>
      </c>
      <c r="M4731" s="108">
        <v>0</v>
      </c>
      <c r="N4731" s="108">
        <v>7.0999999999999994E-2</v>
      </c>
      <c r="O4731" s="108">
        <v>7.0000000000000001E-3</v>
      </c>
      <c r="P4731" s="108">
        <v>1.2450000000000001</v>
      </c>
      <c r="Q4731" s="133">
        <v>0.95721999999999996</v>
      </c>
      <c r="R4731" s="134" t="s">
        <v>3095</v>
      </c>
      <c r="S4731" s="108">
        <v>0.20300000000000001</v>
      </c>
    </row>
    <row r="4732" spans="1:19" ht="11.25" thickBot="1" x14ac:dyDescent="0.2">
      <c r="A4732" s="112"/>
    </row>
    <row r="4733" spans="1:19" ht="11.25" thickBot="1" x14ac:dyDescent="0.2">
      <c r="A4733" s="107">
        <v>2</v>
      </c>
      <c r="B4733" s="132">
        <v>0.64475694444444442</v>
      </c>
      <c r="C4733" s="108">
        <v>1.4999999999999999E-2</v>
      </c>
      <c r="D4733" s="108">
        <v>3.7999999999999999E-2</v>
      </c>
      <c r="E4733" s="108">
        <v>5.0000000000000001E-3</v>
      </c>
      <c r="F4733" s="108">
        <v>3.1E-2</v>
      </c>
      <c r="G4733" s="108">
        <v>5.0000000000000001E-3</v>
      </c>
      <c r="H4733" s="108">
        <v>2E-3</v>
      </c>
      <c r="I4733" s="108">
        <v>9.6000000000000002E-2</v>
      </c>
      <c r="J4733" s="108">
        <v>0.27300000000000002</v>
      </c>
      <c r="K4733" s="108">
        <v>0.27300000000000002</v>
      </c>
      <c r="L4733" s="108">
        <v>0</v>
      </c>
      <c r="M4733" s="108">
        <v>1E-3</v>
      </c>
      <c r="N4733" s="108">
        <v>8.7999999999999995E-2</v>
      </c>
      <c r="O4733" s="108">
        <v>7.0000000000000001E-3</v>
      </c>
      <c r="P4733" s="108">
        <v>1.2390000000000001</v>
      </c>
      <c r="Q4733" s="133">
        <v>0.97650000000000003</v>
      </c>
      <c r="R4733" s="134" t="s">
        <v>3096</v>
      </c>
      <c r="S4733" s="108">
        <v>0.20599999999999999</v>
      </c>
    </row>
    <row r="4734" spans="1:19" ht="11.25" thickBot="1" x14ac:dyDescent="0.2">
      <c r="A4734" s="112"/>
    </row>
    <row r="4735" spans="1:19" ht="11.25" thickBot="1" x14ac:dyDescent="0.2">
      <c r="A4735" s="107">
        <v>3</v>
      </c>
      <c r="B4735" s="132">
        <v>0.6449421296296296</v>
      </c>
      <c r="C4735" s="108">
        <v>1.4E-2</v>
      </c>
      <c r="D4735" s="108">
        <v>3.6999999999999998E-2</v>
      </c>
      <c r="E4735" s="108">
        <v>5.0000000000000001E-3</v>
      </c>
      <c r="F4735" s="108">
        <v>3.2000000000000001E-2</v>
      </c>
      <c r="G4735" s="108">
        <v>5.0000000000000001E-3</v>
      </c>
      <c r="H4735" s="108">
        <v>2E-3</v>
      </c>
      <c r="I4735" s="108">
        <v>9.6000000000000002E-2</v>
      </c>
      <c r="J4735" s="108">
        <v>0.27</v>
      </c>
      <c r="K4735" s="108">
        <v>0.27900000000000003</v>
      </c>
      <c r="L4735" s="108">
        <v>0</v>
      </c>
      <c r="M4735" s="108">
        <v>0</v>
      </c>
      <c r="N4735" s="108">
        <v>8.5999999999999993E-2</v>
      </c>
      <c r="O4735" s="108">
        <v>8.0000000000000002E-3</v>
      </c>
      <c r="P4735" s="108">
        <v>1.2390000000000001</v>
      </c>
      <c r="Q4735" s="133">
        <v>0.98533000000000004</v>
      </c>
      <c r="R4735" s="134" t="s">
        <v>3097</v>
      </c>
      <c r="S4735" s="108">
        <v>0.20699999999999999</v>
      </c>
    </row>
    <row r="4736" spans="1:19" ht="11.25" thickBot="1" x14ac:dyDescent="0.2">
      <c r="A4736" s="112"/>
    </row>
    <row r="4737" spans="1:19" ht="11.25" thickBot="1" x14ac:dyDescent="0.2">
      <c r="A4737" s="135" t="s">
        <v>362</v>
      </c>
      <c r="B4737" s="112"/>
      <c r="C4737" s="136">
        <v>1.4E-2</v>
      </c>
      <c r="D4737" s="136">
        <v>3.6999999999999998E-2</v>
      </c>
      <c r="E4737" s="136">
        <v>5.0000000000000001E-3</v>
      </c>
      <c r="F4737" s="136">
        <v>3.1E-2</v>
      </c>
      <c r="G4737" s="136">
        <v>5.0000000000000001E-3</v>
      </c>
      <c r="H4737" s="136">
        <v>2E-3</v>
      </c>
      <c r="I4737" s="136">
        <v>9.5000000000000001E-2</v>
      </c>
      <c r="J4737" s="136">
        <v>0.27</v>
      </c>
      <c r="K4737" s="136">
        <v>0.27400000000000002</v>
      </c>
      <c r="L4737" s="136">
        <v>0</v>
      </c>
      <c r="M4737" s="136">
        <v>0</v>
      </c>
      <c r="N4737" s="136">
        <v>8.2000000000000003E-2</v>
      </c>
      <c r="O4737" s="136">
        <v>7.0000000000000001E-3</v>
      </c>
      <c r="P4737" s="136">
        <v>1.2410000000000001</v>
      </c>
      <c r="Q4737" s="137">
        <v>0.97302</v>
      </c>
      <c r="R4737" s="134" t="s">
        <v>3098</v>
      </c>
      <c r="S4737" s="136">
        <v>0.20499999999999999</v>
      </c>
    </row>
    <row r="4738" spans="1:19" ht="11.25" thickBot="1" x14ac:dyDescent="0.2">
      <c r="A4738" s="112"/>
    </row>
    <row r="4739" spans="1:19" ht="11.25" thickBot="1" x14ac:dyDescent="0.2">
      <c r="A4739" s="138" t="s">
        <v>364</v>
      </c>
      <c r="B4739" s="112"/>
      <c r="C4739" s="136">
        <v>1E-3</v>
      </c>
      <c r="D4739" s="136">
        <v>1E-3</v>
      </c>
      <c r="E4739" s="136">
        <v>0</v>
      </c>
      <c r="F4739" s="136">
        <v>1E-3</v>
      </c>
      <c r="G4739" s="136">
        <v>0</v>
      </c>
      <c r="H4739" s="136">
        <v>0</v>
      </c>
      <c r="I4739" s="136">
        <v>2E-3</v>
      </c>
      <c r="J4739" s="136">
        <v>3.0000000000000001E-3</v>
      </c>
      <c r="K4739" s="136">
        <v>4.0000000000000001E-3</v>
      </c>
      <c r="L4739" s="136">
        <v>0</v>
      </c>
      <c r="M4739" s="136">
        <v>0</v>
      </c>
      <c r="N4739" s="136">
        <v>8.9999999999999993E-3</v>
      </c>
      <c r="O4739" s="136">
        <v>1E-3</v>
      </c>
      <c r="P4739" s="136">
        <v>3.0000000000000001E-3</v>
      </c>
      <c r="Q4739" s="137">
        <v>1.4370000000000001E-2</v>
      </c>
      <c r="R4739" s="134" t="s">
        <v>3099</v>
      </c>
      <c r="S4739" s="136">
        <v>2E-3</v>
      </c>
    </row>
    <row r="4740" spans="1:19" ht="11.25" thickBot="1" x14ac:dyDescent="0.2">
      <c r="A4740" s="112"/>
    </row>
    <row r="4741" spans="1:19" ht="11.25" thickBot="1" x14ac:dyDescent="0.2">
      <c r="A4741" s="139" t="s">
        <v>366</v>
      </c>
      <c r="B4741" s="112"/>
      <c r="C4741" s="136">
        <v>3.7109999999999999</v>
      </c>
      <c r="D4741" s="136">
        <v>1.71</v>
      </c>
      <c r="E4741" s="136">
        <v>4.1559999999999997</v>
      </c>
      <c r="F4741" s="136">
        <v>1.609</v>
      </c>
      <c r="G4741" s="136">
        <v>1.6</v>
      </c>
      <c r="H4741" s="136">
        <v>9.6560000000000006</v>
      </c>
      <c r="I4741" s="136">
        <v>1.784</v>
      </c>
      <c r="J4741" s="136">
        <v>0.97599999999999998</v>
      </c>
      <c r="K4741" s="136">
        <v>1.5169999999999999</v>
      </c>
      <c r="L4741" s="136">
        <v>147.9</v>
      </c>
      <c r="M4741" s="136">
        <v>84.23</v>
      </c>
      <c r="N4741" s="136">
        <v>11.5</v>
      </c>
      <c r="O4741" s="136">
        <v>8.2629999999999999</v>
      </c>
      <c r="P4741" s="136">
        <v>0.26400000000000001</v>
      </c>
      <c r="Q4741" s="140">
        <v>1.4770000000000001</v>
      </c>
      <c r="R4741" s="134" t="s">
        <v>1705</v>
      </c>
      <c r="S4741" s="136">
        <v>1.1080000000000001</v>
      </c>
    </row>
    <row r="4742" spans="1:19" ht="11.25" thickBot="1" x14ac:dyDescent="0.2">
      <c r="A4742" s="112"/>
    </row>
    <row r="4743" spans="1:19" ht="11.25" thickBot="1" x14ac:dyDescent="0.2">
      <c r="A4743" s="106" t="s">
        <v>357</v>
      </c>
      <c r="B4743" s="106" t="s">
        <v>358</v>
      </c>
      <c r="C4743" s="130" t="s">
        <v>68</v>
      </c>
    </row>
    <row r="4744" spans="1:19" ht="11.25" thickBot="1" x14ac:dyDescent="0.2">
      <c r="A4744" s="112"/>
      <c r="B4744" s="112"/>
      <c r="C4744" s="130" t="s">
        <v>111</v>
      </c>
    </row>
    <row r="4745" spans="1:19" ht="11.25" thickBot="1" x14ac:dyDescent="0.2">
      <c r="A4745" s="107">
        <v>1</v>
      </c>
      <c r="B4745" s="132">
        <v>0.64457175925925925</v>
      </c>
      <c r="C4745" s="108">
        <v>0.03</v>
      </c>
    </row>
    <row r="4746" spans="1:19" ht="11.25" thickBot="1" x14ac:dyDescent="0.2">
      <c r="A4746" s="112"/>
    </row>
    <row r="4747" spans="1:19" ht="11.25" thickBot="1" x14ac:dyDescent="0.2">
      <c r="A4747" s="107">
        <v>2</v>
      </c>
      <c r="B4747" s="132">
        <v>0.64475694444444442</v>
      </c>
      <c r="C4747" s="108">
        <v>2.9000000000000001E-2</v>
      </c>
    </row>
    <row r="4748" spans="1:19" ht="11.25" thickBot="1" x14ac:dyDescent="0.2">
      <c r="A4748" s="112"/>
    </row>
    <row r="4749" spans="1:19" ht="11.25" thickBot="1" x14ac:dyDescent="0.2">
      <c r="A4749" s="107">
        <v>3</v>
      </c>
      <c r="B4749" s="132">
        <v>0.6449421296296296</v>
      </c>
      <c r="C4749" s="108">
        <v>3.1E-2</v>
      </c>
    </row>
    <row r="4750" spans="1:19" ht="11.25" thickBot="1" x14ac:dyDescent="0.2">
      <c r="A4750" s="112"/>
    </row>
    <row r="4751" spans="1:19" ht="11.25" thickBot="1" x14ac:dyDescent="0.2">
      <c r="A4751" s="135" t="s">
        <v>362</v>
      </c>
      <c r="B4751" s="112"/>
      <c r="C4751" s="136">
        <v>0.03</v>
      </c>
    </row>
    <row r="4752" spans="1:19" ht="11.25" thickBot="1" x14ac:dyDescent="0.2">
      <c r="A4752" s="112"/>
    </row>
    <row r="4753" spans="1:19" ht="11.25" thickBot="1" x14ac:dyDescent="0.2">
      <c r="A4753" s="138" t="s">
        <v>364</v>
      </c>
      <c r="B4753" s="112"/>
      <c r="C4753" s="136">
        <v>1E-3</v>
      </c>
    </row>
    <row r="4754" spans="1:19" ht="11.25" thickBot="1" x14ac:dyDescent="0.2">
      <c r="A4754" s="112"/>
    </row>
    <row r="4755" spans="1:19" ht="11.25" thickBot="1" x14ac:dyDescent="0.2">
      <c r="A4755" s="139" t="s">
        <v>366</v>
      </c>
      <c r="B4755" s="112"/>
      <c r="C4755" s="136">
        <v>2.8029999999999999</v>
      </c>
    </row>
    <row r="4756" spans="1:19" ht="10.5" x14ac:dyDescent="0.15">
      <c r="A4756" s="112"/>
    </row>
    <row r="4757" spans="1:19" x14ac:dyDescent="0.15">
      <c r="A4757" s="129"/>
      <c r="B4757" s="86" t="s">
        <v>3100</v>
      </c>
    </row>
    <row r="4758" spans="1:19" ht="9.75" thickBot="1" x14ac:dyDescent="0.2">
      <c r="A4758" s="81" t="s">
        <v>356</v>
      </c>
    </row>
    <row r="4759" spans="1:19" ht="11.25" thickBot="1" x14ac:dyDescent="0.2">
      <c r="A4759" s="106" t="s">
        <v>357</v>
      </c>
      <c r="B4759" s="106" t="s">
        <v>358</v>
      </c>
      <c r="C4759" s="130" t="s">
        <v>0</v>
      </c>
      <c r="D4759" s="130" t="s">
        <v>1</v>
      </c>
      <c r="E4759" s="130" t="s">
        <v>2</v>
      </c>
      <c r="F4759" s="130" t="s">
        <v>3</v>
      </c>
      <c r="G4759" s="130" t="s">
        <v>4</v>
      </c>
      <c r="H4759" s="130" t="s">
        <v>5</v>
      </c>
      <c r="I4759" s="131" t="s">
        <v>6</v>
      </c>
      <c r="J4759" s="131" t="s">
        <v>7</v>
      </c>
      <c r="K4759" s="130" t="s">
        <v>8</v>
      </c>
      <c r="L4759" s="130" t="s">
        <v>9</v>
      </c>
      <c r="M4759" s="130" t="s">
        <v>10</v>
      </c>
      <c r="N4759" s="130" t="s">
        <v>11</v>
      </c>
      <c r="O4759" s="130" t="s">
        <v>12</v>
      </c>
      <c r="P4759" s="130" t="s">
        <v>13</v>
      </c>
      <c r="Q4759" s="130" t="s">
        <v>14</v>
      </c>
      <c r="R4759" s="130" t="s">
        <v>15</v>
      </c>
      <c r="S4759" s="130" t="s">
        <v>16</v>
      </c>
    </row>
    <row r="4760" spans="1:19" ht="11.25" thickBot="1" x14ac:dyDescent="0.2">
      <c r="A4760" s="112"/>
      <c r="B4760" s="112"/>
      <c r="C4760" s="130" t="s">
        <v>111</v>
      </c>
      <c r="D4760" s="130" t="s">
        <v>111</v>
      </c>
      <c r="E4760" s="130" t="s">
        <v>111</v>
      </c>
      <c r="F4760" s="130" t="s">
        <v>111</v>
      </c>
      <c r="G4760" s="130" t="s">
        <v>111</v>
      </c>
      <c r="H4760" s="130" t="s">
        <v>111</v>
      </c>
      <c r="I4760" s="131" t="s">
        <v>111</v>
      </c>
      <c r="J4760" s="131" t="s">
        <v>111</v>
      </c>
      <c r="K4760" s="130" t="s">
        <v>111</v>
      </c>
      <c r="L4760" s="130" t="s">
        <v>111</v>
      </c>
      <c r="M4760" s="130" t="s">
        <v>111</v>
      </c>
      <c r="N4760" s="130" t="s">
        <v>111</v>
      </c>
      <c r="O4760" s="130" t="s">
        <v>111</v>
      </c>
      <c r="P4760" s="130" t="s">
        <v>111</v>
      </c>
      <c r="Q4760" s="130" t="s">
        <v>111</v>
      </c>
      <c r="R4760" s="130" t="s">
        <v>111</v>
      </c>
      <c r="S4760" s="130" t="s">
        <v>111</v>
      </c>
    </row>
    <row r="4761" spans="1:19" ht="11.25" thickBot="1" x14ac:dyDescent="0.2">
      <c r="A4761" s="107">
        <v>1</v>
      </c>
      <c r="B4761" s="132">
        <v>0.6497222222222222</v>
      </c>
      <c r="C4761" s="141" t="s">
        <v>3101</v>
      </c>
      <c r="D4761" s="141" t="s">
        <v>3102</v>
      </c>
      <c r="E4761" s="141" t="s">
        <v>3103</v>
      </c>
      <c r="F4761" s="108">
        <v>2072</v>
      </c>
      <c r="G4761" s="141" t="s">
        <v>3104</v>
      </c>
      <c r="H4761" s="141" t="s">
        <v>3105</v>
      </c>
      <c r="I4761" s="133">
        <v>1.1611199999999999</v>
      </c>
      <c r="J4761" s="134" t="s">
        <v>3106</v>
      </c>
      <c r="K4761" s="141" t="s">
        <v>3107</v>
      </c>
      <c r="L4761" s="108">
        <v>1.698</v>
      </c>
      <c r="M4761" s="108">
        <v>2.0640000000000001</v>
      </c>
      <c r="N4761" s="108">
        <v>3.415</v>
      </c>
      <c r="O4761" s="141" t="s">
        <v>3108</v>
      </c>
      <c r="P4761" s="108">
        <v>1015</v>
      </c>
      <c r="Q4761" s="108">
        <v>0.47199999999999998</v>
      </c>
      <c r="R4761" s="108">
        <v>3.988</v>
      </c>
      <c r="S4761" s="108">
        <v>22.88</v>
      </c>
    </row>
    <row r="4762" spans="1:19" ht="11.25" thickBot="1" x14ac:dyDescent="0.2">
      <c r="A4762" s="112"/>
    </row>
    <row r="4763" spans="1:19" ht="11.25" thickBot="1" x14ac:dyDescent="0.2">
      <c r="A4763" s="107">
        <v>2</v>
      </c>
      <c r="B4763" s="132">
        <v>0.64990740740740738</v>
      </c>
      <c r="C4763" s="141" t="s">
        <v>3109</v>
      </c>
      <c r="D4763" s="141" t="s">
        <v>3110</v>
      </c>
      <c r="E4763" s="141" t="s">
        <v>3111</v>
      </c>
      <c r="F4763" s="108">
        <v>2052</v>
      </c>
      <c r="G4763" s="141" t="s">
        <v>3112</v>
      </c>
      <c r="H4763" s="141" t="s">
        <v>3113</v>
      </c>
      <c r="I4763" s="133">
        <v>1.1737899999999999</v>
      </c>
      <c r="J4763" s="134" t="s">
        <v>3114</v>
      </c>
      <c r="K4763" s="141" t="s">
        <v>3115</v>
      </c>
      <c r="L4763" s="108">
        <v>1.5529999999999999</v>
      </c>
      <c r="M4763" s="108">
        <v>2.069</v>
      </c>
      <c r="N4763" s="108">
        <v>3.4279999999999999</v>
      </c>
      <c r="O4763" s="141" t="s">
        <v>3116</v>
      </c>
      <c r="P4763" s="108">
        <v>1013</v>
      </c>
      <c r="Q4763" s="108">
        <v>0.46500000000000002</v>
      </c>
      <c r="R4763" s="108">
        <v>3.9710000000000001</v>
      </c>
      <c r="S4763" s="108">
        <v>22.8</v>
      </c>
    </row>
    <row r="4764" spans="1:19" ht="11.25" thickBot="1" x14ac:dyDescent="0.2">
      <c r="A4764" s="112"/>
    </row>
    <row r="4765" spans="1:19" ht="11.25" thickBot="1" x14ac:dyDescent="0.2">
      <c r="A4765" s="107">
        <v>3</v>
      </c>
      <c r="B4765" s="132">
        <v>0.65008101851851852</v>
      </c>
      <c r="C4765" s="141" t="s">
        <v>3117</v>
      </c>
      <c r="D4765" s="141" t="s">
        <v>3118</v>
      </c>
      <c r="E4765" s="141" t="s">
        <v>3119</v>
      </c>
      <c r="F4765" s="108">
        <v>2070</v>
      </c>
      <c r="G4765" s="141" t="s">
        <v>3120</v>
      </c>
      <c r="H4765" s="141" t="s">
        <v>3121</v>
      </c>
      <c r="I4765" s="133">
        <v>1.16056</v>
      </c>
      <c r="J4765" s="134" t="s">
        <v>3122</v>
      </c>
      <c r="K4765" s="141" t="s">
        <v>3123</v>
      </c>
      <c r="L4765" s="108">
        <v>1.631</v>
      </c>
      <c r="M4765" s="108">
        <v>2.113</v>
      </c>
      <c r="N4765" s="108">
        <v>3.544</v>
      </c>
      <c r="O4765" s="141" t="s">
        <v>2488</v>
      </c>
      <c r="P4765" s="108">
        <v>1034</v>
      </c>
      <c r="Q4765" s="108">
        <v>0.46500000000000002</v>
      </c>
      <c r="R4765" s="108">
        <v>4.0049999999999999</v>
      </c>
      <c r="S4765" s="108">
        <v>22.95</v>
      </c>
    </row>
    <row r="4766" spans="1:19" ht="11.25" thickBot="1" x14ac:dyDescent="0.2">
      <c r="A4766" s="112"/>
    </row>
    <row r="4767" spans="1:19" ht="11.25" thickBot="1" x14ac:dyDescent="0.2">
      <c r="A4767" s="135" t="s">
        <v>362</v>
      </c>
      <c r="B4767" s="112"/>
      <c r="C4767" s="141" t="s">
        <v>3124</v>
      </c>
      <c r="D4767" s="141" t="s">
        <v>3125</v>
      </c>
      <c r="E4767" s="141" t="s">
        <v>3126</v>
      </c>
      <c r="F4767" s="136">
        <v>2065</v>
      </c>
      <c r="G4767" s="141" t="s">
        <v>3127</v>
      </c>
      <c r="H4767" s="141" t="s">
        <v>3128</v>
      </c>
      <c r="I4767" s="137">
        <v>1.16516</v>
      </c>
      <c r="J4767" s="134" t="s">
        <v>3129</v>
      </c>
      <c r="K4767" s="141" t="s">
        <v>3130</v>
      </c>
      <c r="L4767" s="136">
        <v>1.627</v>
      </c>
      <c r="M4767" s="136">
        <v>2.0819999999999999</v>
      </c>
      <c r="N4767" s="136">
        <v>3.4620000000000002</v>
      </c>
      <c r="O4767" s="141" t="s">
        <v>3131</v>
      </c>
      <c r="P4767" s="136">
        <v>1021</v>
      </c>
      <c r="Q4767" s="136">
        <v>0.46700000000000003</v>
      </c>
      <c r="R4767" s="136">
        <v>3.988</v>
      </c>
      <c r="S4767" s="136">
        <v>22.88</v>
      </c>
    </row>
    <row r="4768" spans="1:19" ht="11.25" thickBot="1" x14ac:dyDescent="0.2">
      <c r="A4768" s="112"/>
    </row>
    <row r="4769" spans="1:19" ht="11.25" thickBot="1" x14ac:dyDescent="0.2">
      <c r="A4769" s="138" t="s">
        <v>364</v>
      </c>
      <c r="B4769" s="112"/>
      <c r="C4769" s="141" t="s">
        <v>3132</v>
      </c>
      <c r="D4769" s="141" t="s">
        <v>3133</v>
      </c>
      <c r="E4769" s="141" t="s">
        <v>3134</v>
      </c>
      <c r="F4769" s="136">
        <v>10.81</v>
      </c>
      <c r="G4769" s="141" t="s">
        <v>3135</v>
      </c>
      <c r="H4769" s="141" t="s">
        <v>3136</v>
      </c>
      <c r="I4769" s="137">
        <v>7.4799999999999997E-3</v>
      </c>
      <c r="J4769" s="134" t="s">
        <v>3137</v>
      </c>
      <c r="K4769" s="141" t="s">
        <v>3138</v>
      </c>
      <c r="L4769" s="136">
        <v>7.2999999999999995E-2</v>
      </c>
      <c r="M4769" s="136">
        <v>2.7E-2</v>
      </c>
      <c r="N4769" s="136">
        <v>7.0999999999999994E-2</v>
      </c>
      <c r="O4769" s="141" t="s">
        <v>3139</v>
      </c>
      <c r="P4769" s="136">
        <v>11.32</v>
      </c>
      <c r="Q4769" s="136">
        <v>4.0000000000000001E-3</v>
      </c>
      <c r="R4769" s="136">
        <v>1.7000000000000001E-2</v>
      </c>
      <c r="S4769" s="136">
        <v>7.4999999999999997E-2</v>
      </c>
    </row>
    <row r="4770" spans="1:19" ht="11.25" thickBot="1" x14ac:dyDescent="0.2">
      <c r="A4770" s="112"/>
    </row>
    <row r="4771" spans="1:19" ht="11.25" thickBot="1" x14ac:dyDescent="0.2">
      <c r="A4771" s="139" t="s">
        <v>366</v>
      </c>
      <c r="B4771" s="112"/>
      <c r="C4771" s="141" t="s">
        <v>915</v>
      </c>
      <c r="D4771" s="141" t="s">
        <v>3140</v>
      </c>
      <c r="E4771" s="141" t="s">
        <v>468</v>
      </c>
      <c r="F4771" s="136">
        <v>0.52300000000000002</v>
      </c>
      <c r="G4771" s="141" t="s">
        <v>3141</v>
      </c>
      <c r="H4771" s="141" t="s">
        <v>3142</v>
      </c>
      <c r="I4771" s="140">
        <v>0.64200000000000002</v>
      </c>
      <c r="J4771" s="134" t="s">
        <v>3143</v>
      </c>
      <c r="K4771" s="141" t="s">
        <v>1914</v>
      </c>
      <c r="L4771" s="136">
        <v>4.4610000000000003</v>
      </c>
      <c r="M4771" s="136">
        <v>1.306</v>
      </c>
      <c r="N4771" s="136">
        <v>2.052</v>
      </c>
      <c r="O4771" s="141" t="s">
        <v>3144</v>
      </c>
      <c r="P4771" s="136">
        <v>1.109</v>
      </c>
      <c r="Q4771" s="136">
        <v>0.89700000000000002</v>
      </c>
      <c r="R4771" s="136">
        <v>0.42799999999999999</v>
      </c>
      <c r="S4771" s="136">
        <v>0.32800000000000001</v>
      </c>
    </row>
    <row r="4772" spans="1:19" ht="11.25" thickBot="1" x14ac:dyDescent="0.2">
      <c r="A4772" s="112"/>
    </row>
    <row r="4773" spans="1:19" ht="11.25" thickBot="1" x14ac:dyDescent="0.2">
      <c r="A4773" s="106" t="s">
        <v>357</v>
      </c>
      <c r="B4773" s="106" t="s">
        <v>358</v>
      </c>
      <c r="C4773" s="130" t="s">
        <v>17</v>
      </c>
      <c r="D4773" s="130" t="s">
        <v>18</v>
      </c>
      <c r="E4773" s="131" t="s">
        <v>19</v>
      </c>
      <c r="F4773" s="131" t="s">
        <v>20</v>
      </c>
      <c r="G4773" s="130" t="s">
        <v>21</v>
      </c>
      <c r="H4773" s="130" t="s">
        <v>22</v>
      </c>
      <c r="I4773" s="130" t="s">
        <v>23</v>
      </c>
      <c r="J4773" s="130" t="s">
        <v>24</v>
      </c>
      <c r="K4773" s="131" t="s">
        <v>25</v>
      </c>
      <c r="L4773" s="131" t="s">
        <v>26</v>
      </c>
      <c r="M4773" s="130" t="s">
        <v>27</v>
      </c>
      <c r="N4773" s="130" t="s">
        <v>28</v>
      </c>
      <c r="O4773" s="130" t="s">
        <v>29</v>
      </c>
      <c r="P4773" s="130" t="s">
        <v>30</v>
      </c>
      <c r="Q4773" s="130" t="s">
        <v>31</v>
      </c>
      <c r="R4773" s="130" t="s">
        <v>32</v>
      </c>
      <c r="S4773" s="130" t="s">
        <v>33</v>
      </c>
    </row>
    <row r="4774" spans="1:19" ht="11.25" thickBot="1" x14ac:dyDescent="0.2">
      <c r="A4774" s="112"/>
      <c r="B4774" s="112"/>
      <c r="C4774" s="130" t="s">
        <v>111</v>
      </c>
      <c r="D4774" s="130" t="s">
        <v>111</v>
      </c>
      <c r="E4774" s="131" t="s">
        <v>111</v>
      </c>
      <c r="F4774" s="131" t="s">
        <v>111</v>
      </c>
      <c r="G4774" s="130" t="s">
        <v>111</v>
      </c>
      <c r="H4774" s="130" t="s">
        <v>111</v>
      </c>
      <c r="I4774" s="130" t="s">
        <v>111</v>
      </c>
      <c r="J4774" s="130" t="s">
        <v>111</v>
      </c>
      <c r="K4774" s="131" t="s">
        <v>111</v>
      </c>
      <c r="L4774" s="131" t="s">
        <v>111</v>
      </c>
      <c r="M4774" s="130" t="s">
        <v>111</v>
      </c>
      <c r="N4774" s="130" t="s">
        <v>111</v>
      </c>
      <c r="O4774" s="130" t="s">
        <v>111</v>
      </c>
      <c r="P4774" s="130" t="s">
        <v>111</v>
      </c>
      <c r="Q4774" s="130" t="s">
        <v>111</v>
      </c>
      <c r="R4774" s="130" t="s">
        <v>111</v>
      </c>
      <c r="S4774" s="130" t="s">
        <v>111</v>
      </c>
    </row>
    <row r="4775" spans="1:19" ht="11.25" thickBot="1" x14ac:dyDescent="0.2">
      <c r="A4775" s="107">
        <v>1</v>
      </c>
      <c r="B4775" s="132">
        <v>0.6497222222222222</v>
      </c>
      <c r="C4775" s="108">
        <v>20.88</v>
      </c>
      <c r="D4775" s="108">
        <v>1.5109999999999999</v>
      </c>
      <c r="E4775" s="133">
        <v>1.0590900000000001</v>
      </c>
      <c r="F4775" s="133">
        <v>0.98839999999999995</v>
      </c>
      <c r="G4775" s="108">
        <v>0.34599999999999997</v>
      </c>
      <c r="H4775" s="108">
        <v>8.8640000000000008</v>
      </c>
      <c r="I4775" s="108">
        <v>14.84</v>
      </c>
      <c r="J4775" s="141" t="s">
        <v>3145</v>
      </c>
      <c r="K4775" s="133">
        <v>1.1156900000000001</v>
      </c>
      <c r="L4775" s="134" t="s">
        <v>3146</v>
      </c>
      <c r="M4775" s="108">
        <v>9.7000000000000003E-2</v>
      </c>
      <c r="N4775" s="108">
        <v>0.96199999999999997</v>
      </c>
      <c r="O4775" s="108">
        <v>0</v>
      </c>
      <c r="P4775" s="108">
        <v>3.0000000000000001E-3</v>
      </c>
      <c r="Q4775" s="108">
        <v>4.8000000000000001E-2</v>
      </c>
      <c r="R4775" s="108">
        <v>0.23799999999999999</v>
      </c>
      <c r="S4775" s="108">
        <v>7.2999999999999995E-2</v>
      </c>
    </row>
    <row r="4776" spans="1:19" ht="11.25" thickBot="1" x14ac:dyDescent="0.2">
      <c r="A4776" s="112"/>
    </row>
    <row r="4777" spans="1:19" ht="11.25" thickBot="1" x14ac:dyDescent="0.2">
      <c r="A4777" s="107">
        <v>2</v>
      </c>
      <c r="B4777" s="132">
        <v>0.64990740740740738</v>
      </c>
      <c r="C4777" s="108">
        <v>20.87</v>
      </c>
      <c r="D4777" s="108">
        <v>1.52</v>
      </c>
      <c r="E4777" s="133">
        <v>1.06135</v>
      </c>
      <c r="F4777" s="133">
        <v>0.98507999999999996</v>
      </c>
      <c r="G4777" s="108">
        <v>0.19800000000000001</v>
      </c>
      <c r="H4777" s="108">
        <v>7.47</v>
      </c>
      <c r="I4777" s="108">
        <v>14.82</v>
      </c>
      <c r="J4777" s="141" t="s">
        <v>3147</v>
      </c>
      <c r="K4777" s="133">
        <v>1.1261099999999999</v>
      </c>
      <c r="L4777" s="134" t="s">
        <v>3148</v>
      </c>
      <c r="M4777" s="108">
        <v>9.4E-2</v>
      </c>
      <c r="N4777" s="108">
        <v>0.95699999999999996</v>
      </c>
      <c r="O4777" s="108">
        <v>1E-3</v>
      </c>
      <c r="P4777" s="108">
        <v>3.0000000000000001E-3</v>
      </c>
      <c r="Q4777" s="108">
        <v>4.5999999999999999E-2</v>
      </c>
      <c r="R4777" s="108">
        <v>0.215</v>
      </c>
      <c r="S4777" s="108">
        <v>6.6000000000000003E-2</v>
      </c>
    </row>
    <row r="4778" spans="1:19" ht="11.25" thickBot="1" x14ac:dyDescent="0.2">
      <c r="A4778" s="112"/>
    </row>
    <row r="4779" spans="1:19" ht="11.25" thickBot="1" x14ac:dyDescent="0.2">
      <c r="A4779" s="107">
        <v>3</v>
      </c>
      <c r="B4779" s="132">
        <v>0.65008101851851852</v>
      </c>
      <c r="C4779" s="108">
        <v>20.8</v>
      </c>
      <c r="D4779" s="108">
        <v>1.5449999999999999</v>
      </c>
      <c r="E4779" s="133">
        <v>1.07046</v>
      </c>
      <c r="F4779" s="133">
        <v>0.98589000000000004</v>
      </c>
      <c r="G4779" s="108">
        <v>0.40699999999999997</v>
      </c>
      <c r="H4779" s="108">
        <v>8.9559999999999995</v>
      </c>
      <c r="I4779" s="108">
        <v>14.74</v>
      </c>
      <c r="J4779" s="141" t="s">
        <v>3149</v>
      </c>
      <c r="K4779" s="133">
        <v>1.13344</v>
      </c>
      <c r="L4779" s="134" t="s">
        <v>3150</v>
      </c>
      <c r="M4779" s="108">
        <v>0.106</v>
      </c>
      <c r="N4779" s="108">
        <v>0.96</v>
      </c>
      <c r="O4779" s="108">
        <v>1E-3</v>
      </c>
      <c r="P4779" s="108">
        <v>3.0000000000000001E-3</v>
      </c>
      <c r="Q4779" s="108">
        <v>4.5999999999999999E-2</v>
      </c>
      <c r="R4779" s="108">
        <v>0.22600000000000001</v>
      </c>
      <c r="S4779" s="108">
        <v>6.8000000000000005E-2</v>
      </c>
    </row>
    <row r="4780" spans="1:19" ht="11.25" thickBot="1" x14ac:dyDescent="0.2">
      <c r="A4780" s="112"/>
    </row>
    <row r="4781" spans="1:19" ht="11.25" thickBot="1" x14ac:dyDescent="0.2">
      <c r="A4781" s="135" t="s">
        <v>362</v>
      </c>
      <c r="B4781" s="112"/>
      <c r="C4781" s="136">
        <v>20.85</v>
      </c>
      <c r="D4781" s="136">
        <v>1.5249999999999999</v>
      </c>
      <c r="E4781" s="137">
        <v>1.0636300000000001</v>
      </c>
      <c r="F4781" s="137">
        <v>0.98646</v>
      </c>
      <c r="G4781" s="136">
        <v>0.317</v>
      </c>
      <c r="H4781" s="136">
        <v>8.43</v>
      </c>
      <c r="I4781" s="136">
        <v>14.8</v>
      </c>
      <c r="J4781" s="141" t="s">
        <v>3151</v>
      </c>
      <c r="K4781" s="137">
        <v>1.1250800000000001</v>
      </c>
      <c r="L4781" s="134" t="s">
        <v>3152</v>
      </c>
      <c r="M4781" s="136">
        <v>9.9000000000000005E-2</v>
      </c>
      <c r="N4781" s="136">
        <v>0.96</v>
      </c>
      <c r="O4781" s="136">
        <v>1E-3</v>
      </c>
      <c r="P4781" s="136">
        <v>3.0000000000000001E-3</v>
      </c>
      <c r="Q4781" s="136">
        <v>4.7E-2</v>
      </c>
      <c r="R4781" s="136">
        <v>0.22700000000000001</v>
      </c>
      <c r="S4781" s="136">
        <v>6.9000000000000006E-2</v>
      </c>
    </row>
    <row r="4782" spans="1:19" ht="11.25" thickBot="1" x14ac:dyDescent="0.2">
      <c r="A4782" s="112"/>
    </row>
    <row r="4783" spans="1:19" ht="11.25" thickBot="1" x14ac:dyDescent="0.2">
      <c r="A4783" s="138" t="s">
        <v>364</v>
      </c>
      <c r="B4783" s="112"/>
      <c r="C4783" s="136">
        <v>4.2999999999999997E-2</v>
      </c>
      <c r="D4783" s="136">
        <v>1.7999999999999999E-2</v>
      </c>
      <c r="E4783" s="137">
        <v>6.0200000000000002E-3</v>
      </c>
      <c r="F4783" s="137">
        <v>1.73E-3</v>
      </c>
      <c r="G4783" s="136">
        <v>0.107</v>
      </c>
      <c r="H4783" s="136">
        <v>0.83299999999999996</v>
      </c>
      <c r="I4783" s="136">
        <v>5.2999999999999999E-2</v>
      </c>
      <c r="J4783" s="141" t="s">
        <v>3153</v>
      </c>
      <c r="K4783" s="137">
        <v>8.9200000000000008E-3</v>
      </c>
      <c r="L4783" s="134" t="s">
        <v>3154</v>
      </c>
      <c r="M4783" s="136">
        <v>6.0000000000000001E-3</v>
      </c>
      <c r="N4783" s="136">
        <v>2E-3</v>
      </c>
      <c r="O4783" s="136">
        <v>0</v>
      </c>
      <c r="P4783" s="136">
        <v>0</v>
      </c>
      <c r="Q4783" s="136">
        <v>1E-3</v>
      </c>
      <c r="R4783" s="136">
        <v>1.2E-2</v>
      </c>
      <c r="S4783" s="136">
        <v>4.0000000000000001E-3</v>
      </c>
    </row>
    <row r="4784" spans="1:19" ht="11.25" thickBot="1" x14ac:dyDescent="0.2">
      <c r="A4784" s="112"/>
    </row>
    <row r="4785" spans="1:19" ht="11.25" thickBot="1" x14ac:dyDescent="0.2">
      <c r="A4785" s="139" t="s">
        <v>366</v>
      </c>
      <c r="B4785" s="112"/>
      <c r="C4785" s="136">
        <v>0.20799999999999999</v>
      </c>
      <c r="D4785" s="136">
        <v>1.177</v>
      </c>
      <c r="E4785" s="140">
        <v>0.56599999999999995</v>
      </c>
      <c r="F4785" s="140">
        <v>0.17499999999999999</v>
      </c>
      <c r="G4785" s="136">
        <v>33.86</v>
      </c>
      <c r="H4785" s="136">
        <v>9.8780000000000001</v>
      </c>
      <c r="I4785" s="136">
        <v>0.35599999999999998</v>
      </c>
      <c r="J4785" s="141" t="s">
        <v>3155</v>
      </c>
      <c r="K4785" s="140">
        <v>0.79300000000000004</v>
      </c>
      <c r="L4785" s="134" t="s">
        <v>3156</v>
      </c>
      <c r="M4785" s="136">
        <v>6.133</v>
      </c>
      <c r="N4785" s="136">
        <v>0.24</v>
      </c>
      <c r="O4785" s="136">
        <v>46.67</v>
      </c>
      <c r="P4785" s="136">
        <v>12.96</v>
      </c>
      <c r="Q4785" s="136">
        <v>2.157</v>
      </c>
      <c r="R4785" s="136">
        <v>5.1639999999999997</v>
      </c>
      <c r="S4785" s="136">
        <v>5.3079999999999998</v>
      </c>
    </row>
    <row r="4786" spans="1:19" ht="11.25" thickBot="1" x14ac:dyDescent="0.2">
      <c r="A4786" s="112"/>
    </row>
    <row r="4787" spans="1:19" ht="11.25" thickBot="1" x14ac:dyDescent="0.2">
      <c r="A4787" s="106" t="s">
        <v>357</v>
      </c>
      <c r="B4787" s="106" t="s">
        <v>358</v>
      </c>
      <c r="C4787" s="131" t="s">
        <v>34</v>
      </c>
      <c r="D4787" s="131" t="s">
        <v>35</v>
      </c>
      <c r="E4787" s="130" t="s">
        <v>36</v>
      </c>
      <c r="F4787" s="130" t="s">
        <v>37</v>
      </c>
      <c r="G4787" s="130" t="s">
        <v>38</v>
      </c>
      <c r="H4787" s="130" t="s">
        <v>39</v>
      </c>
      <c r="I4787" s="130" t="s">
        <v>40</v>
      </c>
      <c r="J4787" s="130" t="s">
        <v>41</v>
      </c>
      <c r="K4787" s="130" t="s">
        <v>42</v>
      </c>
      <c r="L4787" s="130" t="s">
        <v>43</v>
      </c>
      <c r="M4787" s="130" t="s">
        <v>44</v>
      </c>
      <c r="N4787" s="130" t="s">
        <v>45</v>
      </c>
      <c r="O4787" s="130" t="s">
        <v>46</v>
      </c>
      <c r="P4787" s="130" t="s">
        <v>47</v>
      </c>
      <c r="Q4787" s="130" t="s">
        <v>48</v>
      </c>
      <c r="R4787" s="130" t="s">
        <v>49</v>
      </c>
      <c r="S4787" s="130" t="s">
        <v>50</v>
      </c>
    </row>
    <row r="4788" spans="1:19" ht="11.25" thickBot="1" x14ac:dyDescent="0.2">
      <c r="A4788" s="112"/>
      <c r="B4788" s="112"/>
      <c r="C4788" s="131" t="s">
        <v>111</v>
      </c>
      <c r="D4788" s="131" t="s">
        <v>111</v>
      </c>
      <c r="E4788" s="130" t="s">
        <v>111</v>
      </c>
      <c r="F4788" s="130" t="s">
        <v>111</v>
      </c>
      <c r="G4788" s="130" t="s">
        <v>111</v>
      </c>
      <c r="H4788" s="130" t="s">
        <v>111</v>
      </c>
      <c r="I4788" s="130" t="s">
        <v>111</v>
      </c>
      <c r="J4788" s="130" t="s">
        <v>111</v>
      </c>
      <c r="K4788" s="130" t="s">
        <v>111</v>
      </c>
      <c r="L4788" s="130" t="s">
        <v>111</v>
      </c>
      <c r="M4788" s="130" t="s">
        <v>111</v>
      </c>
      <c r="N4788" s="130" t="s">
        <v>111</v>
      </c>
      <c r="O4788" s="130" t="s">
        <v>111</v>
      </c>
      <c r="P4788" s="130" t="s">
        <v>111</v>
      </c>
      <c r="Q4788" s="130" t="s">
        <v>111</v>
      </c>
      <c r="R4788" s="130" t="s">
        <v>111</v>
      </c>
      <c r="S4788" s="130" t="s">
        <v>111</v>
      </c>
    </row>
    <row r="4789" spans="1:19" ht="11.25" thickBot="1" x14ac:dyDescent="0.2">
      <c r="A4789" s="107">
        <v>1</v>
      </c>
      <c r="B4789" s="132">
        <v>0.6497222222222222</v>
      </c>
      <c r="C4789" s="133">
        <v>1.02762</v>
      </c>
      <c r="D4789" s="134" t="s">
        <v>3157</v>
      </c>
      <c r="E4789" s="108">
        <v>0.10299999999999999</v>
      </c>
      <c r="F4789" s="108">
        <v>0.106</v>
      </c>
      <c r="G4789" s="108">
        <v>8.0000000000000002E-3</v>
      </c>
      <c r="H4789" s="108">
        <v>0.254</v>
      </c>
      <c r="I4789" s="108">
        <v>38.71</v>
      </c>
      <c r="J4789" s="108">
        <v>38.36</v>
      </c>
      <c r="K4789" s="108">
        <v>0.76600000000000001</v>
      </c>
      <c r="L4789" s="108">
        <v>1.512</v>
      </c>
      <c r="M4789" s="108">
        <v>0.185</v>
      </c>
      <c r="N4789" s="108">
        <v>0.69899999999999995</v>
      </c>
      <c r="O4789" s="108">
        <v>0.13700000000000001</v>
      </c>
      <c r="P4789" s="108">
        <v>3.2000000000000001E-2</v>
      </c>
      <c r="Q4789" s="108">
        <v>0.122</v>
      </c>
      <c r="R4789" s="108">
        <v>1.9E-2</v>
      </c>
      <c r="S4789" s="108">
        <v>8.7999999999999995E-2</v>
      </c>
    </row>
    <row r="4790" spans="1:19" ht="11.25" thickBot="1" x14ac:dyDescent="0.2">
      <c r="A4790" s="112"/>
    </row>
    <row r="4791" spans="1:19" ht="11.25" thickBot="1" x14ac:dyDescent="0.2">
      <c r="A4791" s="107">
        <v>2</v>
      </c>
      <c r="B4791" s="132">
        <v>0.64990740740740738</v>
      </c>
      <c r="C4791" s="133">
        <v>1.0354300000000001</v>
      </c>
      <c r="D4791" s="134" t="s">
        <v>3158</v>
      </c>
      <c r="E4791" s="108">
        <v>0.106</v>
      </c>
      <c r="F4791" s="108">
        <v>0.109</v>
      </c>
      <c r="G4791" s="108">
        <v>3.0000000000000001E-3</v>
      </c>
      <c r="H4791" s="108">
        <v>0.251</v>
      </c>
      <c r="I4791" s="108">
        <v>38.24</v>
      </c>
      <c r="J4791" s="108">
        <v>38.229999999999997</v>
      </c>
      <c r="K4791" s="108">
        <v>0.76300000000000001</v>
      </c>
      <c r="L4791" s="108">
        <v>1.546</v>
      </c>
      <c r="M4791" s="108">
        <v>0.183</v>
      </c>
      <c r="N4791" s="108">
        <v>0.68</v>
      </c>
      <c r="O4791" s="108">
        <v>0.13600000000000001</v>
      </c>
      <c r="P4791" s="108">
        <v>0.03</v>
      </c>
      <c r="Q4791" s="108">
        <v>0.122</v>
      </c>
      <c r="R4791" s="108">
        <v>1.7999999999999999E-2</v>
      </c>
      <c r="S4791" s="108">
        <v>8.6999999999999994E-2</v>
      </c>
    </row>
    <row r="4792" spans="1:19" ht="11.25" thickBot="1" x14ac:dyDescent="0.2">
      <c r="A4792" s="112"/>
    </row>
    <row r="4793" spans="1:19" ht="11.25" thickBot="1" x14ac:dyDescent="0.2">
      <c r="A4793" s="107">
        <v>3</v>
      </c>
      <c r="B4793" s="132">
        <v>0.65008101851851852</v>
      </c>
      <c r="C4793" s="133">
        <v>1.0457399999999999</v>
      </c>
      <c r="D4793" s="134" t="s">
        <v>3159</v>
      </c>
      <c r="E4793" s="108">
        <v>0.106</v>
      </c>
      <c r="F4793" s="108">
        <v>0.11</v>
      </c>
      <c r="G4793" s="108">
        <v>3.0000000000000001E-3</v>
      </c>
      <c r="H4793" s="108">
        <v>0.252</v>
      </c>
      <c r="I4793" s="108">
        <v>38.590000000000003</v>
      </c>
      <c r="J4793" s="108">
        <v>38.47</v>
      </c>
      <c r="K4793" s="108">
        <v>0.75900000000000001</v>
      </c>
      <c r="L4793" s="108">
        <v>1.506</v>
      </c>
      <c r="M4793" s="108">
        <v>0.185</v>
      </c>
      <c r="N4793" s="108">
        <v>0.68899999999999995</v>
      </c>
      <c r="O4793" s="108">
        <v>0.13400000000000001</v>
      </c>
      <c r="P4793" s="108">
        <v>2.9000000000000001E-2</v>
      </c>
      <c r="Q4793" s="108">
        <v>0.115</v>
      </c>
      <c r="R4793" s="108">
        <v>1.7999999999999999E-2</v>
      </c>
      <c r="S4793" s="108">
        <v>8.5999999999999993E-2</v>
      </c>
    </row>
    <row r="4794" spans="1:19" ht="11.25" thickBot="1" x14ac:dyDescent="0.2">
      <c r="A4794" s="112"/>
    </row>
    <row r="4795" spans="1:19" ht="11.25" thickBot="1" x14ac:dyDescent="0.2">
      <c r="A4795" s="135" t="s">
        <v>362</v>
      </c>
      <c r="B4795" s="112"/>
      <c r="C4795" s="137">
        <v>1.03626</v>
      </c>
      <c r="D4795" s="134" t="s">
        <v>3160</v>
      </c>
      <c r="E4795" s="136">
        <v>0.105</v>
      </c>
      <c r="F4795" s="136">
        <v>0.108</v>
      </c>
      <c r="G4795" s="136">
        <v>4.0000000000000001E-3</v>
      </c>
      <c r="H4795" s="136">
        <v>0.252</v>
      </c>
      <c r="I4795" s="136">
        <v>38.51</v>
      </c>
      <c r="J4795" s="136">
        <v>38.36</v>
      </c>
      <c r="K4795" s="136">
        <v>0.76200000000000001</v>
      </c>
      <c r="L4795" s="136">
        <v>1.5209999999999999</v>
      </c>
      <c r="M4795" s="136">
        <v>0.185</v>
      </c>
      <c r="N4795" s="136">
        <v>0.69</v>
      </c>
      <c r="O4795" s="136">
        <v>0.13600000000000001</v>
      </c>
      <c r="P4795" s="136">
        <v>0.03</v>
      </c>
      <c r="Q4795" s="136">
        <v>0.12</v>
      </c>
      <c r="R4795" s="136">
        <v>1.7999999999999999E-2</v>
      </c>
      <c r="S4795" s="136">
        <v>8.6999999999999994E-2</v>
      </c>
    </row>
    <row r="4796" spans="1:19" ht="11.25" thickBot="1" x14ac:dyDescent="0.2">
      <c r="A4796" s="112"/>
    </row>
    <row r="4797" spans="1:19" ht="11.25" thickBot="1" x14ac:dyDescent="0.2">
      <c r="A4797" s="138" t="s">
        <v>364</v>
      </c>
      <c r="B4797" s="112"/>
      <c r="C4797" s="137">
        <v>9.0900000000000009E-3</v>
      </c>
      <c r="D4797" s="134" t="s">
        <v>3161</v>
      </c>
      <c r="E4797" s="136">
        <v>2E-3</v>
      </c>
      <c r="F4797" s="136">
        <v>2E-3</v>
      </c>
      <c r="G4797" s="136">
        <v>3.0000000000000001E-3</v>
      </c>
      <c r="H4797" s="136">
        <v>2E-3</v>
      </c>
      <c r="I4797" s="136">
        <v>0.24199999999999999</v>
      </c>
      <c r="J4797" s="136">
        <v>0.11899999999999999</v>
      </c>
      <c r="K4797" s="136">
        <v>3.0000000000000001E-3</v>
      </c>
      <c r="L4797" s="136">
        <v>2.1000000000000001E-2</v>
      </c>
      <c r="M4797" s="136">
        <v>1E-3</v>
      </c>
      <c r="N4797" s="136">
        <v>8.9999999999999993E-3</v>
      </c>
      <c r="O4797" s="136">
        <v>1E-3</v>
      </c>
      <c r="P4797" s="136">
        <v>2E-3</v>
      </c>
      <c r="Q4797" s="136">
        <v>4.0000000000000001E-3</v>
      </c>
      <c r="R4797" s="136">
        <v>0</v>
      </c>
      <c r="S4797" s="136">
        <v>1E-3</v>
      </c>
    </row>
    <row r="4798" spans="1:19" ht="11.25" thickBot="1" x14ac:dyDescent="0.2">
      <c r="A4798" s="112"/>
    </row>
    <row r="4799" spans="1:19" ht="11.25" thickBot="1" x14ac:dyDescent="0.2">
      <c r="A4799" s="139" t="s">
        <v>366</v>
      </c>
      <c r="B4799" s="112"/>
      <c r="C4799" s="140">
        <v>0.877</v>
      </c>
      <c r="D4799" s="134" t="s">
        <v>1371</v>
      </c>
      <c r="E4799" s="136">
        <v>1.734</v>
      </c>
      <c r="F4799" s="136">
        <v>2.2690000000000001</v>
      </c>
      <c r="G4799" s="136">
        <v>70.510000000000005</v>
      </c>
      <c r="H4799" s="136">
        <v>0.70699999999999996</v>
      </c>
      <c r="I4799" s="136">
        <v>0.629</v>
      </c>
      <c r="J4799" s="136">
        <v>0.31</v>
      </c>
      <c r="K4799" s="136">
        <v>0.433</v>
      </c>
      <c r="L4799" s="136">
        <v>1.4039999999999999</v>
      </c>
      <c r="M4799" s="136">
        <v>0.70699999999999996</v>
      </c>
      <c r="N4799" s="136">
        <v>1.369</v>
      </c>
      <c r="O4799" s="136">
        <v>0.997</v>
      </c>
      <c r="P4799" s="136">
        <v>5.5369999999999999</v>
      </c>
      <c r="Q4799" s="136">
        <v>3.4409999999999998</v>
      </c>
      <c r="R4799" s="136">
        <v>1.0780000000000001</v>
      </c>
      <c r="S4799" s="136">
        <v>1.097</v>
      </c>
    </row>
    <row r="4800" spans="1:19" ht="11.25" thickBot="1" x14ac:dyDescent="0.2">
      <c r="A4800" s="112"/>
    </row>
    <row r="4801" spans="1:19" ht="11.25" thickBot="1" x14ac:dyDescent="0.2">
      <c r="A4801" s="106" t="s">
        <v>357</v>
      </c>
      <c r="B4801" s="106" t="s">
        <v>358</v>
      </c>
      <c r="C4801" s="130" t="s">
        <v>51</v>
      </c>
      <c r="D4801" s="130" t="s">
        <v>52</v>
      </c>
      <c r="E4801" s="130" t="s">
        <v>53</v>
      </c>
      <c r="F4801" s="130" t="s">
        <v>54</v>
      </c>
      <c r="G4801" s="130" t="s">
        <v>55</v>
      </c>
      <c r="H4801" s="130" t="s">
        <v>56</v>
      </c>
      <c r="I4801" s="130" t="s">
        <v>57</v>
      </c>
      <c r="J4801" s="130" t="s">
        <v>58</v>
      </c>
      <c r="K4801" s="130" t="s">
        <v>59</v>
      </c>
      <c r="L4801" s="130" t="s">
        <v>60</v>
      </c>
      <c r="M4801" s="130" t="s">
        <v>61</v>
      </c>
      <c r="N4801" s="130" t="s">
        <v>62</v>
      </c>
      <c r="O4801" s="130" t="s">
        <v>63</v>
      </c>
      <c r="P4801" s="130" t="s">
        <v>64</v>
      </c>
      <c r="Q4801" s="131" t="s">
        <v>65</v>
      </c>
      <c r="R4801" s="131" t="s">
        <v>66</v>
      </c>
      <c r="S4801" s="130" t="s">
        <v>67</v>
      </c>
    </row>
    <row r="4802" spans="1:19" ht="11.25" thickBot="1" x14ac:dyDescent="0.2">
      <c r="A4802" s="112"/>
      <c r="B4802" s="112"/>
      <c r="C4802" s="130" t="s">
        <v>111</v>
      </c>
      <c r="D4802" s="130" t="s">
        <v>111</v>
      </c>
      <c r="E4802" s="130" t="s">
        <v>111</v>
      </c>
      <c r="F4802" s="130" t="s">
        <v>111</v>
      </c>
      <c r="G4802" s="130" t="s">
        <v>111</v>
      </c>
      <c r="H4802" s="130" t="s">
        <v>111</v>
      </c>
      <c r="I4802" s="130" t="s">
        <v>111</v>
      </c>
      <c r="J4802" s="130" t="s">
        <v>111</v>
      </c>
      <c r="K4802" s="130" t="s">
        <v>111</v>
      </c>
      <c r="L4802" s="130" t="s">
        <v>111</v>
      </c>
      <c r="M4802" s="130" t="s">
        <v>111</v>
      </c>
      <c r="N4802" s="130" t="s">
        <v>111</v>
      </c>
      <c r="O4802" s="130" t="s">
        <v>111</v>
      </c>
      <c r="P4802" s="130" t="s">
        <v>111</v>
      </c>
      <c r="Q4802" s="131" t="s">
        <v>111</v>
      </c>
      <c r="R4802" s="131" t="s">
        <v>111</v>
      </c>
      <c r="S4802" s="130" t="s">
        <v>111</v>
      </c>
    </row>
    <row r="4803" spans="1:19" ht="11.25" thickBot="1" x14ac:dyDescent="0.2">
      <c r="A4803" s="107">
        <v>1</v>
      </c>
      <c r="B4803" s="132">
        <v>0.6497222222222222</v>
      </c>
      <c r="C4803" s="108">
        <v>1.6E-2</v>
      </c>
      <c r="D4803" s="108">
        <v>4.1000000000000002E-2</v>
      </c>
      <c r="E4803" s="108">
        <v>6.0000000000000001E-3</v>
      </c>
      <c r="F4803" s="108">
        <v>3.5999999999999997E-2</v>
      </c>
      <c r="G4803" s="108">
        <v>5.0000000000000001E-3</v>
      </c>
      <c r="H4803" s="108">
        <v>2E-3</v>
      </c>
      <c r="I4803" s="108">
        <v>8.5000000000000006E-2</v>
      </c>
      <c r="J4803" s="108">
        <v>0.29899999999999999</v>
      </c>
      <c r="K4803" s="108">
        <v>0.30599999999999999</v>
      </c>
      <c r="L4803" s="108">
        <v>0</v>
      </c>
      <c r="M4803" s="108">
        <v>1E-3</v>
      </c>
      <c r="N4803" s="108">
        <v>0.113</v>
      </c>
      <c r="O4803" s="108">
        <v>1.0999999999999999E-2</v>
      </c>
      <c r="P4803" s="108">
        <v>2.5150000000000001</v>
      </c>
      <c r="Q4803" s="133">
        <v>0.95974999999999999</v>
      </c>
      <c r="R4803" s="134" t="s">
        <v>3162</v>
      </c>
      <c r="S4803" s="108">
        <v>0.224</v>
      </c>
    </row>
    <row r="4804" spans="1:19" ht="11.25" thickBot="1" x14ac:dyDescent="0.2">
      <c r="A4804" s="112"/>
    </row>
    <row r="4805" spans="1:19" ht="11.25" thickBot="1" x14ac:dyDescent="0.2">
      <c r="A4805" s="107">
        <v>2</v>
      </c>
      <c r="B4805" s="132">
        <v>0.64990740740740738</v>
      </c>
      <c r="C4805" s="108">
        <v>1.6E-2</v>
      </c>
      <c r="D4805" s="108">
        <v>4.4999999999999998E-2</v>
      </c>
      <c r="E4805" s="108">
        <v>6.0000000000000001E-3</v>
      </c>
      <c r="F4805" s="108">
        <v>3.6999999999999998E-2</v>
      </c>
      <c r="G4805" s="108">
        <v>6.0000000000000001E-3</v>
      </c>
      <c r="H4805" s="108">
        <v>2E-3</v>
      </c>
      <c r="I4805" s="108">
        <v>0.08</v>
      </c>
      <c r="J4805" s="108">
        <v>0.3</v>
      </c>
      <c r="K4805" s="108">
        <v>0.30299999999999999</v>
      </c>
      <c r="L4805" s="108">
        <v>0</v>
      </c>
      <c r="M4805" s="108">
        <v>0</v>
      </c>
      <c r="N4805" s="108">
        <v>0.113</v>
      </c>
      <c r="O4805" s="108">
        <v>1.0999999999999999E-2</v>
      </c>
      <c r="P4805" s="108">
        <v>2.4820000000000002</v>
      </c>
      <c r="Q4805" s="133">
        <v>0.97392000000000001</v>
      </c>
      <c r="R4805" s="134" t="s">
        <v>3163</v>
      </c>
      <c r="S4805" s="108">
        <v>0.22500000000000001</v>
      </c>
    </row>
    <row r="4806" spans="1:19" ht="11.25" thickBot="1" x14ac:dyDescent="0.2">
      <c r="A4806" s="112"/>
    </row>
    <row r="4807" spans="1:19" ht="11.25" thickBot="1" x14ac:dyDescent="0.2">
      <c r="A4807" s="107">
        <v>3</v>
      </c>
      <c r="B4807" s="132">
        <v>0.65008101851851852</v>
      </c>
      <c r="C4807" s="108">
        <v>1.6E-2</v>
      </c>
      <c r="D4807" s="108">
        <v>4.2999999999999997E-2</v>
      </c>
      <c r="E4807" s="108">
        <v>6.0000000000000001E-3</v>
      </c>
      <c r="F4807" s="108">
        <v>3.4000000000000002E-2</v>
      </c>
      <c r="G4807" s="108">
        <v>5.0000000000000001E-3</v>
      </c>
      <c r="H4807" s="108">
        <v>2E-3</v>
      </c>
      <c r="I4807" s="108">
        <v>8.5000000000000006E-2</v>
      </c>
      <c r="J4807" s="108">
        <v>0.29899999999999999</v>
      </c>
      <c r="K4807" s="108">
        <v>0.30099999999999999</v>
      </c>
      <c r="L4807" s="108">
        <v>0</v>
      </c>
      <c r="M4807" s="108">
        <v>0</v>
      </c>
      <c r="N4807" s="108">
        <v>0.12</v>
      </c>
      <c r="O4807" s="108">
        <v>1.2E-2</v>
      </c>
      <c r="P4807" s="108">
        <v>2.4780000000000002</v>
      </c>
      <c r="Q4807" s="133">
        <v>0.97999000000000003</v>
      </c>
      <c r="R4807" s="134" t="s">
        <v>3164</v>
      </c>
      <c r="S4807" s="108">
        <v>0.22700000000000001</v>
      </c>
    </row>
    <row r="4808" spans="1:19" ht="11.25" thickBot="1" x14ac:dyDescent="0.2">
      <c r="A4808" s="112"/>
    </row>
    <row r="4809" spans="1:19" ht="11.25" thickBot="1" x14ac:dyDescent="0.2">
      <c r="A4809" s="135" t="s">
        <v>362</v>
      </c>
      <c r="B4809" s="112"/>
      <c r="C4809" s="136">
        <v>1.6E-2</v>
      </c>
      <c r="D4809" s="136">
        <v>4.2999999999999997E-2</v>
      </c>
      <c r="E4809" s="136">
        <v>6.0000000000000001E-3</v>
      </c>
      <c r="F4809" s="136">
        <v>3.5999999999999997E-2</v>
      </c>
      <c r="G4809" s="136">
        <v>5.0000000000000001E-3</v>
      </c>
      <c r="H4809" s="136">
        <v>2E-3</v>
      </c>
      <c r="I4809" s="136">
        <v>8.3000000000000004E-2</v>
      </c>
      <c r="J4809" s="136">
        <v>0.29899999999999999</v>
      </c>
      <c r="K4809" s="136">
        <v>0.30299999999999999</v>
      </c>
      <c r="L4809" s="136">
        <v>0</v>
      </c>
      <c r="M4809" s="136">
        <v>0</v>
      </c>
      <c r="N4809" s="136">
        <v>0.115</v>
      </c>
      <c r="O4809" s="136">
        <v>1.0999999999999999E-2</v>
      </c>
      <c r="P4809" s="136">
        <v>2.492</v>
      </c>
      <c r="Q4809" s="137">
        <v>0.97121999999999997</v>
      </c>
      <c r="R4809" s="134" t="s">
        <v>3165</v>
      </c>
      <c r="S4809" s="136">
        <v>0.22500000000000001</v>
      </c>
    </row>
    <row r="4810" spans="1:19" ht="11.25" thickBot="1" x14ac:dyDescent="0.2">
      <c r="A4810" s="112"/>
    </row>
    <row r="4811" spans="1:19" ht="11.25" thickBot="1" x14ac:dyDescent="0.2">
      <c r="A4811" s="138" t="s">
        <v>364</v>
      </c>
      <c r="B4811" s="112"/>
      <c r="C4811" s="136">
        <v>0</v>
      </c>
      <c r="D4811" s="136">
        <v>2E-3</v>
      </c>
      <c r="E4811" s="136">
        <v>0</v>
      </c>
      <c r="F4811" s="136">
        <v>1E-3</v>
      </c>
      <c r="G4811" s="136">
        <v>0</v>
      </c>
      <c r="H4811" s="136">
        <v>0</v>
      </c>
      <c r="I4811" s="136">
        <v>3.0000000000000001E-3</v>
      </c>
      <c r="J4811" s="136">
        <v>1E-3</v>
      </c>
      <c r="K4811" s="136">
        <v>2E-3</v>
      </c>
      <c r="L4811" s="136">
        <v>0</v>
      </c>
      <c r="M4811" s="136">
        <v>0</v>
      </c>
      <c r="N4811" s="136">
        <v>4.0000000000000001E-3</v>
      </c>
      <c r="O4811" s="136">
        <v>0</v>
      </c>
      <c r="P4811" s="136">
        <v>0.02</v>
      </c>
      <c r="Q4811" s="137">
        <v>1.039E-2</v>
      </c>
      <c r="R4811" s="134" t="s">
        <v>455</v>
      </c>
      <c r="S4811" s="136">
        <v>1E-3</v>
      </c>
    </row>
    <row r="4812" spans="1:19" ht="11.25" thickBot="1" x14ac:dyDescent="0.2">
      <c r="A4812" s="112"/>
    </row>
    <row r="4813" spans="1:19" ht="11.25" thickBot="1" x14ac:dyDescent="0.2">
      <c r="A4813" s="139" t="s">
        <v>366</v>
      </c>
      <c r="B4813" s="112"/>
      <c r="C4813" s="136">
        <v>1.57</v>
      </c>
      <c r="D4813" s="136">
        <v>4.1500000000000004</v>
      </c>
      <c r="E4813" s="136">
        <v>3.125</v>
      </c>
      <c r="F4813" s="136">
        <v>3.5670000000000002</v>
      </c>
      <c r="G4813" s="136">
        <v>5.95</v>
      </c>
      <c r="H4813" s="136">
        <v>8.5500000000000007</v>
      </c>
      <c r="I4813" s="136">
        <v>3.4580000000000002</v>
      </c>
      <c r="J4813" s="136">
        <v>0.185</v>
      </c>
      <c r="K4813" s="136">
        <v>0.81200000000000006</v>
      </c>
      <c r="L4813" s="136">
        <v>25.54</v>
      </c>
      <c r="M4813" s="136">
        <v>129.6</v>
      </c>
      <c r="N4813" s="136">
        <v>3.4710000000000001</v>
      </c>
      <c r="O4813" s="136">
        <v>4.2759999999999998</v>
      </c>
      <c r="P4813" s="136">
        <v>0.81100000000000005</v>
      </c>
      <c r="Q4813" s="140">
        <v>1.07</v>
      </c>
      <c r="R4813" s="134" t="s">
        <v>1569</v>
      </c>
      <c r="S4813" s="136">
        <v>0.63800000000000001</v>
      </c>
    </row>
    <row r="4814" spans="1:19" ht="11.25" thickBot="1" x14ac:dyDescent="0.2">
      <c r="A4814" s="112"/>
    </row>
    <row r="4815" spans="1:19" ht="11.25" thickBot="1" x14ac:dyDescent="0.2">
      <c r="A4815" s="106" t="s">
        <v>357</v>
      </c>
      <c r="B4815" s="106" t="s">
        <v>358</v>
      </c>
      <c r="C4815" s="130" t="s">
        <v>68</v>
      </c>
    </row>
    <row r="4816" spans="1:19" ht="11.25" thickBot="1" x14ac:dyDescent="0.2">
      <c r="A4816" s="112"/>
      <c r="B4816" s="112"/>
      <c r="C4816" s="130" t="s">
        <v>111</v>
      </c>
    </row>
    <row r="4817" spans="1:19" ht="11.25" thickBot="1" x14ac:dyDescent="0.2">
      <c r="A4817" s="107">
        <v>1</v>
      </c>
      <c r="B4817" s="132">
        <v>0.6497222222222222</v>
      </c>
      <c r="C4817" s="108">
        <v>3.5000000000000003E-2</v>
      </c>
    </row>
    <row r="4818" spans="1:19" ht="11.25" thickBot="1" x14ac:dyDescent="0.2">
      <c r="A4818" s="112"/>
    </row>
    <row r="4819" spans="1:19" ht="11.25" thickBot="1" x14ac:dyDescent="0.2">
      <c r="A4819" s="107">
        <v>2</v>
      </c>
      <c r="B4819" s="132">
        <v>0.64990740740740738</v>
      </c>
      <c r="C4819" s="108">
        <v>3.5000000000000003E-2</v>
      </c>
    </row>
    <row r="4820" spans="1:19" ht="11.25" thickBot="1" x14ac:dyDescent="0.2">
      <c r="A4820" s="112"/>
    </row>
    <row r="4821" spans="1:19" ht="11.25" thickBot="1" x14ac:dyDescent="0.2">
      <c r="A4821" s="107">
        <v>3</v>
      </c>
      <c r="B4821" s="132">
        <v>0.65008101851851852</v>
      </c>
      <c r="C4821" s="108">
        <v>3.4000000000000002E-2</v>
      </c>
    </row>
    <row r="4822" spans="1:19" ht="11.25" thickBot="1" x14ac:dyDescent="0.2">
      <c r="A4822" s="112"/>
    </row>
    <row r="4823" spans="1:19" ht="11.25" thickBot="1" x14ac:dyDescent="0.2">
      <c r="A4823" s="135" t="s">
        <v>362</v>
      </c>
      <c r="B4823" s="112"/>
      <c r="C4823" s="136">
        <v>3.5000000000000003E-2</v>
      </c>
    </row>
    <row r="4824" spans="1:19" ht="11.25" thickBot="1" x14ac:dyDescent="0.2">
      <c r="A4824" s="112"/>
    </row>
    <row r="4825" spans="1:19" ht="11.25" thickBot="1" x14ac:dyDescent="0.2">
      <c r="A4825" s="138" t="s">
        <v>364</v>
      </c>
      <c r="B4825" s="112"/>
      <c r="C4825" s="136">
        <v>0</v>
      </c>
    </row>
    <row r="4826" spans="1:19" ht="11.25" thickBot="1" x14ac:dyDescent="0.2">
      <c r="A4826" s="112"/>
    </row>
    <row r="4827" spans="1:19" ht="11.25" thickBot="1" x14ac:dyDescent="0.2">
      <c r="A4827" s="139" t="s">
        <v>366</v>
      </c>
      <c r="B4827" s="112"/>
      <c r="C4827" s="136">
        <v>1.405</v>
      </c>
    </row>
    <row r="4828" spans="1:19" ht="10.5" x14ac:dyDescent="0.15">
      <c r="A4828" s="112"/>
    </row>
    <row r="4829" spans="1:19" x14ac:dyDescent="0.15">
      <c r="A4829" s="129"/>
      <c r="B4829" s="86" t="s">
        <v>3166</v>
      </c>
    </row>
    <row r="4830" spans="1:19" ht="9.75" thickBot="1" x14ac:dyDescent="0.2">
      <c r="A4830" s="81" t="s">
        <v>356</v>
      </c>
    </row>
    <row r="4831" spans="1:19" ht="11.25" thickBot="1" x14ac:dyDescent="0.2">
      <c r="A4831" s="106" t="s">
        <v>357</v>
      </c>
      <c r="B4831" s="106" t="s">
        <v>358</v>
      </c>
      <c r="C4831" s="130" t="s">
        <v>0</v>
      </c>
      <c r="D4831" s="130" t="s">
        <v>1</v>
      </c>
      <c r="E4831" s="130" t="s">
        <v>2</v>
      </c>
      <c r="F4831" s="130" t="s">
        <v>3</v>
      </c>
      <c r="G4831" s="130" t="s">
        <v>4</v>
      </c>
      <c r="H4831" s="130" t="s">
        <v>5</v>
      </c>
      <c r="I4831" s="131" t="s">
        <v>6</v>
      </c>
      <c r="J4831" s="131" t="s">
        <v>7</v>
      </c>
      <c r="K4831" s="130" t="s">
        <v>8</v>
      </c>
      <c r="L4831" s="130" t="s">
        <v>9</v>
      </c>
      <c r="M4831" s="130" t="s">
        <v>10</v>
      </c>
      <c r="N4831" s="130" t="s">
        <v>11</v>
      </c>
      <c r="O4831" s="130" t="s">
        <v>12</v>
      </c>
      <c r="P4831" s="130" t="s">
        <v>13</v>
      </c>
      <c r="Q4831" s="130" t="s">
        <v>14</v>
      </c>
      <c r="R4831" s="130" t="s">
        <v>15</v>
      </c>
      <c r="S4831" s="130" t="s">
        <v>16</v>
      </c>
    </row>
    <row r="4832" spans="1:19" ht="11.25" thickBot="1" x14ac:dyDescent="0.2">
      <c r="A4832" s="112"/>
      <c r="B4832" s="112"/>
      <c r="C4832" s="130" t="s">
        <v>111</v>
      </c>
      <c r="D4832" s="130" t="s">
        <v>111</v>
      </c>
      <c r="E4832" s="130" t="s">
        <v>111</v>
      </c>
      <c r="F4832" s="130" t="s">
        <v>111</v>
      </c>
      <c r="G4832" s="130" t="s">
        <v>111</v>
      </c>
      <c r="H4832" s="130" t="s">
        <v>111</v>
      </c>
      <c r="I4832" s="131" t="s">
        <v>111</v>
      </c>
      <c r="J4832" s="131" t="s">
        <v>111</v>
      </c>
      <c r="K4832" s="130" t="s">
        <v>111</v>
      </c>
      <c r="L4832" s="130" t="s">
        <v>111</v>
      </c>
      <c r="M4832" s="130" t="s">
        <v>111</v>
      </c>
      <c r="N4832" s="130" t="s">
        <v>111</v>
      </c>
      <c r="O4832" s="130" t="s">
        <v>111</v>
      </c>
      <c r="P4832" s="130" t="s">
        <v>111</v>
      </c>
      <c r="Q4832" s="130" t="s">
        <v>111</v>
      </c>
      <c r="R4832" s="130" t="s">
        <v>111</v>
      </c>
      <c r="S4832" s="130" t="s">
        <v>111</v>
      </c>
    </row>
    <row r="4833" spans="1:19" ht="11.25" thickBot="1" x14ac:dyDescent="0.2">
      <c r="A4833" s="107">
        <v>1</v>
      </c>
      <c r="B4833" s="132">
        <v>0.65487268518518515</v>
      </c>
      <c r="C4833" s="141" t="s">
        <v>3167</v>
      </c>
      <c r="D4833" s="141" t="s">
        <v>3168</v>
      </c>
      <c r="E4833" s="141" t="s">
        <v>3169</v>
      </c>
      <c r="F4833" s="108">
        <v>1655</v>
      </c>
      <c r="G4833" s="141" t="s">
        <v>3170</v>
      </c>
      <c r="H4833" s="141" t="s">
        <v>3171</v>
      </c>
      <c r="I4833" s="133">
        <v>1.1885300000000001</v>
      </c>
      <c r="J4833" s="134" t="s">
        <v>3172</v>
      </c>
      <c r="K4833" s="141" t="s">
        <v>1755</v>
      </c>
      <c r="L4833" s="108">
        <v>1.379</v>
      </c>
      <c r="M4833" s="108">
        <v>2.044</v>
      </c>
      <c r="N4833" s="108">
        <v>4.319</v>
      </c>
      <c r="O4833" s="141" t="s">
        <v>3173</v>
      </c>
      <c r="P4833" s="108">
        <v>965.5</v>
      </c>
      <c r="Q4833" s="108">
        <v>0.47899999999999998</v>
      </c>
      <c r="R4833" s="108">
        <v>2.7629999999999999</v>
      </c>
      <c r="S4833" s="108">
        <v>25.92</v>
      </c>
    </row>
    <row r="4834" spans="1:19" ht="11.25" thickBot="1" x14ac:dyDescent="0.2">
      <c r="A4834" s="112"/>
    </row>
    <row r="4835" spans="1:19" ht="11.25" thickBot="1" x14ac:dyDescent="0.2">
      <c r="A4835" s="107">
        <v>2</v>
      </c>
      <c r="B4835" s="132">
        <v>0.65504629629629629</v>
      </c>
      <c r="C4835" s="141" t="s">
        <v>3174</v>
      </c>
      <c r="D4835" s="141" t="s">
        <v>3175</v>
      </c>
      <c r="E4835" s="141" t="s">
        <v>3176</v>
      </c>
      <c r="F4835" s="108">
        <v>1674</v>
      </c>
      <c r="G4835" s="141" t="s">
        <v>3177</v>
      </c>
      <c r="H4835" s="141" t="s">
        <v>3178</v>
      </c>
      <c r="I4835" s="133">
        <v>1.1988799999999999</v>
      </c>
      <c r="J4835" s="134" t="s">
        <v>3179</v>
      </c>
      <c r="K4835" s="141" t="s">
        <v>3180</v>
      </c>
      <c r="L4835" s="108">
        <v>1.24</v>
      </c>
      <c r="M4835" s="108">
        <v>2.08</v>
      </c>
      <c r="N4835" s="108">
        <v>4.3719999999999999</v>
      </c>
      <c r="O4835" s="141" t="s">
        <v>3181</v>
      </c>
      <c r="P4835" s="108">
        <v>963.9</v>
      </c>
      <c r="Q4835" s="108">
        <v>0.47799999999999998</v>
      </c>
      <c r="R4835" s="108">
        <v>2.7210000000000001</v>
      </c>
      <c r="S4835" s="108">
        <v>26.02</v>
      </c>
    </row>
    <row r="4836" spans="1:19" ht="11.25" thickBot="1" x14ac:dyDescent="0.2">
      <c r="A4836" s="112"/>
    </row>
    <row r="4837" spans="1:19" ht="11.25" thickBot="1" x14ac:dyDescent="0.2">
      <c r="A4837" s="107">
        <v>3</v>
      </c>
      <c r="B4837" s="132">
        <v>0.65523148148148147</v>
      </c>
      <c r="C4837" s="141" t="s">
        <v>3182</v>
      </c>
      <c r="D4837" s="141" t="s">
        <v>3183</v>
      </c>
      <c r="E4837" s="141" t="s">
        <v>3184</v>
      </c>
      <c r="F4837" s="108">
        <v>1666</v>
      </c>
      <c r="G4837" s="141" t="s">
        <v>3185</v>
      </c>
      <c r="H4837" s="141" t="s">
        <v>3186</v>
      </c>
      <c r="I4837" s="133">
        <v>1.2186300000000001</v>
      </c>
      <c r="J4837" s="134" t="s">
        <v>3187</v>
      </c>
      <c r="K4837" s="141" t="s">
        <v>3180</v>
      </c>
      <c r="L4837" s="108">
        <v>1.327</v>
      </c>
      <c r="M4837" s="108">
        <v>1.9259999999999999</v>
      </c>
      <c r="N4837" s="108">
        <v>4.2610000000000001</v>
      </c>
      <c r="O4837" s="141" t="s">
        <v>3188</v>
      </c>
      <c r="P4837" s="108">
        <v>952.3</v>
      </c>
      <c r="Q4837" s="108">
        <v>0.47</v>
      </c>
      <c r="R4837" s="108">
        <v>2.68</v>
      </c>
      <c r="S4837" s="108">
        <v>26.01</v>
      </c>
    </row>
    <row r="4838" spans="1:19" ht="11.25" thickBot="1" x14ac:dyDescent="0.2">
      <c r="A4838" s="112"/>
    </row>
    <row r="4839" spans="1:19" ht="11.25" thickBot="1" x14ac:dyDescent="0.2">
      <c r="A4839" s="135" t="s">
        <v>362</v>
      </c>
      <c r="B4839" s="112"/>
      <c r="C4839" s="141" t="s">
        <v>3189</v>
      </c>
      <c r="D4839" s="141" t="s">
        <v>3190</v>
      </c>
      <c r="E4839" s="141" t="s">
        <v>3191</v>
      </c>
      <c r="F4839" s="136">
        <v>1665</v>
      </c>
      <c r="G4839" s="141" t="s">
        <v>3192</v>
      </c>
      <c r="H4839" s="141" t="s">
        <v>3193</v>
      </c>
      <c r="I4839" s="137">
        <v>1.20201</v>
      </c>
      <c r="J4839" s="134" t="s">
        <v>3194</v>
      </c>
      <c r="K4839" s="141" t="s">
        <v>3195</v>
      </c>
      <c r="L4839" s="136">
        <v>1.3149999999999999</v>
      </c>
      <c r="M4839" s="136">
        <v>2.0169999999999999</v>
      </c>
      <c r="N4839" s="136">
        <v>4.3170000000000002</v>
      </c>
      <c r="O4839" s="141" t="s">
        <v>3196</v>
      </c>
      <c r="P4839" s="136">
        <v>960.6</v>
      </c>
      <c r="Q4839" s="136">
        <v>0.47499999999999998</v>
      </c>
      <c r="R4839" s="136">
        <v>2.7210000000000001</v>
      </c>
      <c r="S4839" s="136">
        <v>25.98</v>
      </c>
    </row>
    <row r="4840" spans="1:19" ht="11.25" thickBot="1" x14ac:dyDescent="0.2">
      <c r="A4840" s="112"/>
    </row>
    <row r="4841" spans="1:19" ht="11.25" thickBot="1" x14ac:dyDescent="0.2">
      <c r="A4841" s="138" t="s">
        <v>364</v>
      </c>
      <c r="B4841" s="112"/>
      <c r="C4841" s="141" t="s">
        <v>3197</v>
      </c>
      <c r="D4841" s="141" t="s">
        <v>3198</v>
      </c>
      <c r="E4841" s="141" t="s">
        <v>3199</v>
      </c>
      <c r="F4841" s="136">
        <v>10.02</v>
      </c>
      <c r="G4841" s="141" t="s">
        <v>3200</v>
      </c>
      <c r="H4841" s="141" t="s">
        <v>3201</v>
      </c>
      <c r="I4841" s="137">
        <v>1.5299999999999999E-2</v>
      </c>
      <c r="J4841" s="134" t="s">
        <v>3202</v>
      </c>
      <c r="K4841" s="141" t="s">
        <v>3203</v>
      </c>
      <c r="L4841" s="136">
        <v>7.0000000000000007E-2</v>
      </c>
      <c r="M4841" s="136">
        <v>0.08</v>
      </c>
      <c r="N4841" s="136">
        <v>5.6000000000000001E-2</v>
      </c>
      <c r="O4841" s="141" t="s">
        <v>2159</v>
      </c>
      <c r="P4841" s="136">
        <v>7.2009999999999996</v>
      </c>
      <c r="Q4841" s="136">
        <v>5.0000000000000001E-3</v>
      </c>
      <c r="R4841" s="136">
        <v>4.1000000000000002E-2</v>
      </c>
      <c r="S4841" s="136">
        <v>5.6000000000000001E-2</v>
      </c>
    </row>
    <row r="4842" spans="1:19" ht="11.25" thickBot="1" x14ac:dyDescent="0.2">
      <c r="A4842" s="112"/>
    </row>
    <row r="4843" spans="1:19" ht="11.25" thickBot="1" x14ac:dyDescent="0.2">
      <c r="A4843" s="139" t="s">
        <v>366</v>
      </c>
      <c r="B4843" s="112"/>
      <c r="C4843" s="141" t="s">
        <v>1216</v>
      </c>
      <c r="D4843" s="141" t="s">
        <v>3204</v>
      </c>
      <c r="E4843" s="141" t="s">
        <v>3205</v>
      </c>
      <c r="F4843" s="136">
        <v>0.60199999999999998</v>
      </c>
      <c r="G4843" s="141" t="s">
        <v>3206</v>
      </c>
      <c r="H4843" s="141" t="s">
        <v>3207</v>
      </c>
      <c r="I4843" s="140">
        <v>1.272</v>
      </c>
      <c r="J4843" s="134" t="s">
        <v>3208</v>
      </c>
      <c r="K4843" s="141" t="s">
        <v>3209</v>
      </c>
      <c r="L4843" s="136">
        <v>5.3380000000000001</v>
      </c>
      <c r="M4843" s="136">
        <v>3.984</v>
      </c>
      <c r="N4843" s="136">
        <v>1.2929999999999999</v>
      </c>
      <c r="O4843" s="141" t="s">
        <v>2062</v>
      </c>
      <c r="P4843" s="136">
        <v>0.75</v>
      </c>
      <c r="Q4843" s="136">
        <v>1.0660000000000001</v>
      </c>
      <c r="R4843" s="136">
        <v>1.5189999999999999</v>
      </c>
      <c r="S4843" s="136">
        <v>0.216</v>
      </c>
    </row>
    <row r="4844" spans="1:19" ht="11.25" thickBot="1" x14ac:dyDescent="0.2">
      <c r="A4844" s="112"/>
    </row>
    <row r="4845" spans="1:19" ht="11.25" thickBot="1" x14ac:dyDescent="0.2">
      <c r="A4845" s="106" t="s">
        <v>357</v>
      </c>
      <c r="B4845" s="106" t="s">
        <v>358</v>
      </c>
      <c r="C4845" s="130" t="s">
        <v>17</v>
      </c>
      <c r="D4845" s="130" t="s">
        <v>18</v>
      </c>
      <c r="E4845" s="131" t="s">
        <v>19</v>
      </c>
      <c r="F4845" s="131" t="s">
        <v>20</v>
      </c>
      <c r="G4845" s="130" t="s">
        <v>21</v>
      </c>
      <c r="H4845" s="130" t="s">
        <v>22</v>
      </c>
      <c r="I4845" s="130" t="s">
        <v>23</v>
      </c>
      <c r="J4845" s="130" t="s">
        <v>24</v>
      </c>
      <c r="K4845" s="131" t="s">
        <v>25</v>
      </c>
      <c r="L4845" s="131" t="s">
        <v>26</v>
      </c>
      <c r="M4845" s="130" t="s">
        <v>27</v>
      </c>
      <c r="N4845" s="130" t="s">
        <v>28</v>
      </c>
      <c r="O4845" s="130" t="s">
        <v>29</v>
      </c>
      <c r="P4845" s="130" t="s">
        <v>30</v>
      </c>
      <c r="Q4845" s="130" t="s">
        <v>31</v>
      </c>
      <c r="R4845" s="130" t="s">
        <v>32</v>
      </c>
      <c r="S4845" s="130" t="s">
        <v>33</v>
      </c>
    </row>
    <row r="4846" spans="1:19" ht="11.25" thickBot="1" x14ac:dyDescent="0.2">
      <c r="A4846" s="112"/>
      <c r="B4846" s="112"/>
      <c r="C4846" s="130" t="s">
        <v>111</v>
      </c>
      <c r="D4846" s="130" t="s">
        <v>111</v>
      </c>
      <c r="E4846" s="131" t="s">
        <v>111</v>
      </c>
      <c r="F4846" s="131" t="s">
        <v>111</v>
      </c>
      <c r="G4846" s="130" t="s">
        <v>111</v>
      </c>
      <c r="H4846" s="130" t="s">
        <v>111</v>
      </c>
      <c r="I4846" s="130" t="s">
        <v>111</v>
      </c>
      <c r="J4846" s="130" t="s">
        <v>111</v>
      </c>
      <c r="K4846" s="131" t="s">
        <v>111</v>
      </c>
      <c r="L4846" s="131" t="s">
        <v>111</v>
      </c>
      <c r="M4846" s="130" t="s">
        <v>111</v>
      </c>
      <c r="N4846" s="130" t="s">
        <v>111</v>
      </c>
      <c r="O4846" s="130" t="s">
        <v>111</v>
      </c>
      <c r="P4846" s="130" t="s">
        <v>111</v>
      </c>
      <c r="Q4846" s="130" t="s">
        <v>111</v>
      </c>
      <c r="R4846" s="130" t="s">
        <v>111</v>
      </c>
      <c r="S4846" s="130" t="s">
        <v>111</v>
      </c>
    </row>
    <row r="4847" spans="1:19" ht="11.25" thickBot="1" x14ac:dyDescent="0.2">
      <c r="A4847" s="107">
        <v>1</v>
      </c>
      <c r="B4847" s="132">
        <v>0.65487268518518515</v>
      </c>
      <c r="C4847" s="108">
        <v>33.130000000000003</v>
      </c>
      <c r="D4847" s="108">
        <v>1.02</v>
      </c>
      <c r="E4847" s="133">
        <v>1.0722499999999999</v>
      </c>
      <c r="F4847" s="133">
        <v>1.00858</v>
      </c>
      <c r="G4847" s="108">
        <v>0.44600000000000001</v>
      </c>
      <c r="H4847" s="108">
        <v>6.8029999999999999</v>
      </c>
      <c r="I4847" s="108">
        <v>30.17</v>
      </c>
      <c r="J4847" s="141" t="s">
        <v>3210</v>
      </c>
      <c r="K4847" s="133">
        <v>1.14622</v>
      </c>
      <c r="L4847" s="134" t="s">
        <v>3211</v>
      </c>
      <c r="M4847" s="108">
        <v>7.5999999999999998E-2</v>
      </c>
      <c r="N4847" s="108">
        <v>0.69899999999999995</v>
      </c>
      <c r="O4847" s="108">
        <v>1E-3</v>
      </c>
      <c r="P4847" s="108">
        <v>3.0000000000000001E-3</v>
      </c>
      <c r="Q4847" s="108">
        <v>4.2999999999999997E-2</v>
      </c>
      <c r="R4847" s="108">
        <v>0.17899999999999999</v>
      </c>
      <c r="S4847" s="108">
        <v>9.4E-2</v>
      </c>
    </row>
    <row r="4848" spans="1:19" ht="11.25" thickBot="1" x14ac:dyDescent="0.2">
      <c r="A4848" s="112"/>
    </row>
    <row r="4849" spans="1:19" ht="11.25" thickBot="1" x14ac:dyDescent="0.2">
      <c r="A4849" s="107">
        <v>2</v>
      </c>
      <c r="B4849" s="132">
        <v>0.65504629629629629</v>
      </c>
      <c r="C4849" s="108">
        <v>33.44</v>
      </c>
      <c r="D4849" s="108">
        <v>1.0109999999999999</v>
      </c>
      <c r="E4849" s="133">
        <v>1.0786199999999999</v>
      </c>
      <c r="F4849" s="133">
        <v>1.0073799999999999</v>
      </c>
      <c r="G4849" s="108">
        <v>0.311</v>
      </c>
      <c r="H4849" s="108">
        <v>7.9169999999999998</v>
      </c>
      <c r="I4849" s="108">
        <v>30.27</v>
      </c>
      <c r="J4849" s="141" t="s">
        <v>3212</v>
      </c>
      <c r="K4849" s="133">
        <v>1.15516</v>
      </c>
      <c r="L4849" s="134" t="s">
        <v>3213</v>
      </c>
      <c r="M4849" s="108">
        <v>7.8E-2</v>
      </c>
      <c r="N4849" s="108">
        <v>0.71799999999999997</v>
      </c>
      <c r="O4849" s="108">
        <v>2E-3</v>
      </c>
      <c r="P4849" s="108">
        <v>3.0000000000000001E-3</v>
      </c>
      <c r="Q4849" s="108">
        <v>4.2999999999999997E-2</v>
      </c>
      <c r="R4849" s="108">
        <v>0.188</v>
      </c>
      <c r="S4849" s="108">
        <v>0.109</v>
      </c>
    </row>
    <row r="4850" spans="1:19" ht="11.25" thickBot="1" x14ac:dyDescent="0.2">
      <c r="A4850" s="112"/>
    </row>
    <row r="4851" spans="1:19" ht="11.25" thickBot="1" x14ac:dyDescent="0.2">
      <c r="A4851" s="107">
        <v>3</v>
      </c>
      <c r="B4851" s="132">
        <v>0.65523148148148147</v>
      </c>
      <c r="C4851" s="108">
        <v>33.44</v>
      </c>
      <c r="D4851" s="108">
        <v>1.002</v>
      </c>
      <c r="E4851" s="133">
        <v>1.0836699999999999</v>
      </c>
      <c r="F4851" s="133">
        <v>1.0119400000000001</v>
      </c>
      <c r="G4851" s="108">
        <v>0.32300000000000001</v>
      </c>
      <c r="H4851" s="108">
        <v>8.2609999999999992</v>
      </c>
      <c r="I4851" s="108">
        <v>30.32</v>
      </c>
      <c r="J4851" s="141" t="s">
        <v>3214</v>
      </c>
      <c r="K4851" s="133">
        <v>1.1711199999999999</v>
      </c>
      <c r="L4851" s="134" t="s">
        <v>3215</v>
      </c>
      <c r="M4851" s="108">
        <v>0.09</v>
      </c>
      <c r="N4851" s="108">
        <v>0.70799999999999996</v>
      </c>
      <c r="O4851" s="108">
        <v>1E-3</v>
      </c>
      <c r="P4851" s="108">
        <v>3.0000000000000001E-3</v>
      </c>
      <c r="Q4851" s="108">
        <v>4.3999999999999997E-2</v>
      </c>
      <c r="R4851" s="108">
        <v>0.224</v>
      </c>
      <c r="S4851" s="108">
        <v>0.10199999999999999</v>
      </c>
    </row>
    <row r="4852" spans="1:19" ht="11.25" thickBot="1" x14ac:dyDescent="0.2">
      <c r="A4852" s="112"/>
    </row>
    <row r="4853" spans="1:19" ht="11.25" thickBot="1" x14ac:dyDescent="0.2">
      <c r="A4853" s="135" t="s">
        <v>362</v>
      </c>
      <c r="B4853" s="112"/>
      <c r="C4853" s="136">
        <v>33.33</v>
      </c>
      <c r="D4853" s="136">
        <v>1.0109999999999999</v>
      </c>
      <c r="E4853" s="137">
        <v>1.0781799999999999</v>
      </c>
      <c r="F4853" s="137">
        <v>1.0093000000000001</v>
      </c>
      <c r="G4853" s="136">
        <v>0.36</v>
      </c>
      <c r="H4853" s="136">
        <v>7.66</v>
      </c>
      <c r="I4853" s="136">
        <v>30.25</v>
      </c>
      <c r="J4853" s="141" t="s">
        <v>3216</v>
      </c>
      <c r="K4853" s="137">
        <v>1.1575</v>
      </c>
      <c r="L4853" s="134" t="s">
        <v>3217</v>
      </c>
      <c r="M4853" s="136">
        <v>8.1000000000000003E-2</v>
      </c>
      <c r="N4853" s="136">
        <v>0.70799999999999996</v>
      </c>
      <c r="O4853" s="136">
        <v>1E-3</v>
      </c>
      <c r="P4853" s="136">
        <v>3.0000000000000001E-3</v>
      </c>
      <c r="Q4853" s="136">
        <v>4.2999999999999997E-2</v>
      </c>
      <c r="R4853" s="136">
        <v>0.19700000000000001</v>
      </c>
      <c r="S4853" s="136">
        <v>0.10199999999999999</v>
      </c>
    </row>
    <row r="4854" spans="1:19" ht="11.25" thickBot="1" x14ac:dyDescent="0.2">
      <c r="A4854" s="112"/>
    </row>
    <row r="4855" spans="1:19" ht="11.25" thickBot="1" x14ac:dyDescent="0.2">
      <c r="A4855" s="138" t="s">
        <v>364</v>
      </c>
      <c r="B4855" s="112"/>
      <c r="C4855" s="136">
        <v>0.17399999999999999</v>
      </c>
      <c r="D4855" s="136">
        <v>8.9999999999999993E-3</v>
      </c>
      <c r="E4855" s="137">
        <v>5.7200000000000003E-3</v>
      </c>
      <c r="F4855" s="137">
        <v>2.3700000000000001E-3</v>
      </c>
      <c r="G4855" s="136">
        <v>7.3999999999999996E-2</v>
      </c>
      <c r="H4855" s="136">
        <v>0.76200000000000001</v>
      </c>
      <c r="I4855" s="136">
        <v>7.1999999999999995E-2</v>
      </c>
      <c r="J4855" s="141" t="s">
        <v>3218</v>
      </c>
      <c r="K4855" s="137">
        <v>1.2619999999999999E-2</v>
      </c>
      <c r="L4855" s="134" t="s">
        <v>3219</v>
      </c>
      <c r="M4855" s="136">
        <v>7.0000000000000001E-3</v>
      </c>
      <c r="N4855" s="136">
        <v>0.01</v>
      </c>
      <c r="O4855" s="136">
        <v>1E-3</v>
      </c>
      <c r="P4855" s="136">
        <v>0</v>
      </c>
      <c r="Q4855" s="136">
        <v>1E-3</v>
      </c>
      <c r="R4855" s="136">
        <v>2.4E-2</v>
      </c>
      <c r="S4855" s="136">
        <v>7.0000000000000001E-3</v>
      </c>
    </row>
    <row r="4856" spans="1:19" ht="11.25" thickBot="1" x14ac:dyDescent="0.2">
      <c r="A4856" s="112"/>
    </row>
    <row r="4857" spans="1:19" ht="11.25" thickBot="1" x14ac:dyDescent="0.2">
      <c r="A4857" s="139" t="s">
        <v>366</v>
      </c>
      <c r="B4857" s="112"/>
      <c r="C4857" s="136">
        <v>0.52300000000000002</v>
      </c>
      <c r="D4857" s="136">
        <v>0.88100000000000001</v>
      </c>
      <c r="E4857" s="140">
        <v>0.53100000000000003</v>
      </c>
      <c r="F4857" s="140">
        <v>0.23499999999999999</v>
      </c>
      <c r="G4857" s="136">
        <v>20.7</v>
      </c>
      <c r="H4857" s="136">
        <v>9.9450000000000003</v>
      </c>
      <c r="I4857" s="136">
        <v>0.23799999999999999</v>
      </c>
      <c r="J4857" s="141" t="s">
        <v>3220</v>
      </c>
      <c r="K4857" s="140">
        <v>1.0900000000000001</v>
      </c>
      <c r="L4857" s="134" t="s">
        <v>3221</v>
      </c>
      <c r="M4857" s="136">
        <v>8.9659999999999993</v>
      </c>
      <c r="N4857" s="136">
        <v>1.359</v>
      </c>
      <c r="O4857" s="136">
        <v>43.03</v>
      </c>
      <c r="P4857" s="136">
        <v>12.52</v>
      </c>
      <c r="Q4857" s="136">
        <v>1.611</v>
      </c>
      <c r="R4857" s="136">
        <v>12.04</v>
      </c>
      <c r="S4857" s="136">
        <v>7.27</v>
      </c>
    </row>
    <row r="4858" spans="1:19" ht="11.25" thickBot="1" x14ac:dyDescent="0.2">
      <c r="A4858" s="112"/>
    </row>
    <row r="4859" spans="1:19" ht="11.25" thickBot="1" x14ac:dyDescent="0.2">
      <c r="A4859" s="106" t="s">
        <v>357</v>
      </c>
      <c r="B4859" s="106" t="s">
        <v>358</v>
      </c>
      <c r="C4859" s="131" t="s">
        <v>34</v>
      </c>
      <c r="D4859" s="131" t="s">
        <v>35</v>
      </c>
      <c r="E4859" s="130" t="s">
        <v>36</v>
      </c>
      <c r="F4859" s="130" t="s">
        <v>37</v>
      </c>
      <c r="G4859" s="130" t="s">
        <v>38</v>
      </c>
      <c r="H4859" s="130" t="s">
        <v>39</v>
      </c>
      <c r="I4859" s="130" t="s">
        <v>40</v>
      </c>
      <c r="J4859" s="130" t="s">
        <v>41</v>
      </c>
      <c r="K4859" s="130" t="s">
        <v>42</v>
      </c>
      <c r="L4859" s="130" t="s">
        <v>43</v>
      </c>
      <c r="M4859" s="130" t="s">
        <v>44</v>
      </c>
      <c r="N4859" s="130" t="s">
        <v>45</v>
      </c>
      <c r="O4859" s="130" t="s">
        <v>46</v>
      </c>
      <c r="P4859" s="130" t="s">
        <v>47</v>
      </c>
      <c r="Q4859" s="130" t="s">
        <v>48</v>
      </c>
      <c r="R4859" s="130" t="s">
        <v>49</v>
      </c>
      <c r="S4859" s="130" t="s">
        <v>50</v>
      </c>
    </row>
    <row r="4860" spans="1:19" ht="11.25" thickBot="1" x14ac:dyDescent="0.2">
      <c r="A4860" s="112"/>
      <c r="B4860" s="112"/>
      <c r="C4860" s="131" t="s">
        <v>111</v>
      </c>
      <c r="D4860" s="131" t="s">
        <v>111</v>
      </c>
      <c r="E4860" s="130" t="s">
        <v>111</v>
      </c>
      <c r="F4860" s="130" t="s">
        <v>111</v>
      </c>
      <c r="G4860" s="130" t="s">
        <v>111</v>
      </c>
      <c r="H4860" s="130" t="s">
        <v>111</v>
      </c>
      <c r="I4860" s="130" t="s">
        <v>111</v>
      </c>
      <c r="J4860" s="130" t="s">
        <v>111</v>
      </c>
      <c r="K4860" s="130" t="s">
        <v>111</v>
      </c>
      <c r="L4860" s="130" t="s">
        <v>111</v>
      </c>
      <c r="M4860" s="130" t="s">
        <v>111</v>
      </c>
      <c r="N4860" s="130" t="s">
        <v>111</v>
      </c>
      <c r="O4860" s="130" t="s">
        <v>111</v>
      </c>
      <c r="P4860" s="130" t="s">
        <v>111</v>
      </c>
      <c r="Q4860" s="130" t="s">
        <v>111</v>
      </c>
      <c r="R4860" s="130" t="s">
        <v>111</v>
      </c>
      <c r="S4860" s="130" t="s">
        <v>111</v>
      </c>
    </row>
    <row r="4861" spans="1:19" ht="11.25" thickBot="1" x14ac:dyDescent="0.2">
      <c r="A4861" s="107">
        <v>1</v>
      </c>
      <c r="B4861" s="132">
        <v>0.65487268518518515</v>
      </c>
      <c r="C4861" s="133">
        <v>1.04372</v>
      </c>
      <c r="D4861" s="134" t="s">
        <v>3222</v>
      </c>
      <c r="E4861" s="108">
        <v>0.85699999999999998</v>
      </c>
      <c r="F4861" s="108">
        <v>0.17</v>
      </c>
      <c r="G4861" s="108">
        <v>2E-3</v>
      </c>
      <c r="H4861" s="108">
        <v>0.28699999999999998</v>
      </c>
      <c r="I4861" s="108">
        <v>24.33</v>
      </c>
      <c r="J4861" s="108">
        <v>24.53</v>
      </c>
      <c r="K4861" s="108">
        <v>0.72099999999999997</v>
      </c>
      <c r="L4861" s="108">
        <v>1.3979999999999999</v>
      </c>
      <c r="M4861" s="108">
        <v>0.17299999999999999</v>
      </c>
      <c r="N4861" s="108">
        <v>0.63600000000000001</v>
      </c>
      <c r="O4861" s="108">
        <v>0.11899999999999999</v>
      </c>
      <c r="P4861" s="108">
        <v>2.5999999999999999E-2</v>
      </c>
      <c r="Q4861" s="108">
        <v>0.108</v>
      </c>
      <c r="R4861" s="108">
        <v>1.4999999999999999E-2</v>
      </c>
      <c r="S4861" s="108">
        <v>0.08</v>
      </c>
    </row>
    <row r="4862" spans="1:19" ht="11.25" thickBot="1" x14ac:dyDescent="0.2">
      <c r="A4862" s="112"/>
    </row>
    <row r="4863" spans="1:19" ht="11.25" thickBot="1" x14ac:dyDescent="0.2">
      <c r="A4863" s="107">
        <v>2</v>
      </c>
      <c r="B4863" s="132">
        <v>0.65504629629629629</v>
      </c>
      <c r="C4863" s="133">
        <v>1.05847</v>
      </c>
      <c r="D4863" s="134" t="s">
        <v>3223</v>
      </c>
      <c r="E4863" s="108">
        <v>0.88400000000000001</v>
      </c>
      <c r="F4863" s="108">
        <v>0.16800000000000001</v>
      </c>
      <c r="G4863" s="108">
        <v>4.0000000000000001E-3</v>
      </c>
      <c r="H4863" s="108">
        <v>0.28599999999999998</v>
      </c>
      <c r="I4863" s="108">
        <v>24.53</v>
      </c>
      <c r="J4863" s="108">
        <v>24.59</v>
      </c>
      <c r="K4863" s="108">
        <v>0.74099999999999999</v>
      </c>
      <c r="L4863" s="108">
        <v>1.403</v>
      </c>
      <c r="M4863" s="108">
        <v>0.17199999999999999</v>
      </c>
      <c r="N4863" s="108">
        <v>0.629</v>
      </c>
      <c r="O4863" s="108">
        <v>0.11600000000000001</v>
      </c>
      <c r="P4863" s="108">
        <v>2.8000000000000001E-2</v>
      </c>
      <c r="Q4863" s="108">
        <v>0.108</v>
      </c>
      <c r="R4863" s="108">
        <v>1.6E-2</v>
      </c>
      <c r="S4863" s="108">
        <v>7.9000000000000001E-2</v>
      </c>
    </row>
    <row r="4864" spans="1:19" ht="11.25" thickBot="1" x14ac:dyDescent="0.2">
      <c r="A4864" s="112"/>
    </row>
    <row r="4865" spans="1:19" ht="11.25" thickBot="1" x14ac:dyDescent="0.2">
      <c r="A4865" s="107">
        <v>3</v>
      </c>
      <c r="B4865" s="132">
        <v>0.65523148148148147</v>
      </c>
      <c r="C4865" s="133">
        <v>1.0682499999999999</v>
      </c>
      <c r="D4865" s="134" t="s">
        <v>3224</v>
      </c>
      <c r="E4865" s="108">
        <v>0.878</v>
      </c>
      <c r="F4865" s="108">
        <v>0.16700000000000001</v>
      </c>
      <c r="G4865" s="108">
        <v>4.0000000000000001E-3</v>
      </c>
      <c r="H4865" s="108">
        <v>0.28000000000000003</v>
      </c>
      <c r="I4865" s="108">
        <v>24.51</v>
      </c>
      <c r="J4865" s="108">
        <v>24.73</v>
      </c>
      <c r="K4865" s="108">
        <v>0.72599999999999998</v>
      </c>
      <c r="L4865" s="108">
        <v>1.4159999999999999</v>
      </c>
      <c r="M4865" s="108">
        <v>0.17199999999999999</v>
      </c>
      <c r="N4865" s="108">
        <v>0.63500000000000001</v>
      </c>
      <c r="O4865" s="108">
        <v>0.123</v>
      </c>
      <c r="P4865" s="108">
        <v>2.7E-2</v>
      </c>
      <c r="Q4865" s="108">
        <v>0.11</v>
      </c>
      <c r="R4865" s="108">
        <v>1.6E-2</v>
      </c>
      <c r="S4865" s="108">
        <v>7.9000000000000001E-2</v>
      </c>
    </row>
    <row r="4866" spans="1:19" ht="11.25" thickBot="1" x14ac:dyDescent="0.2">
      <c r="A4866" s="112"/>
    </row>
    <row r="4867" spans="1:19" ht="11.25" thickBot="1" x14ac:dyDescent="0.2">
      <c r="A4867" s="135" t="s">
        <v>362</v>
      </c>
      <c r="B4867" s="112"/>
      <c r="C4867" s="137">
        <v>1.05681</v>
      </c>
      <c r="D4867" s="134" t="s">
        <v>3225</v>
      </c>
      <c r="E4867" s="136">
        <v>0.873</v>
      </c>
      <c r="F4867" s="136">
        <v>0.16800000000000001</v>
      </c>
      <c r="G4867" s="136">
        <v>3.0000000000000001E-3</v>
      </c>
      <c r="H4867" s="136">
        <v>0.28399999999999997</v>
      </c>
      <c r="I4867" s="136">
        <v>24.45</v>
      </c>
      <c r="J4867" s="136">
        <v>24.62</v>
      </c>
      <c r="K4867" s="136">
        <v>0.73</v>
      </c>
      <c r="L4867" s="136">
        <v>1.4059999999999999</v>
      </c>
      <c r="M4867" s="136">
        <v>0.17199999999999999</v>
      </c>
      <c r="N4867" s="136">
        <v>0.63300000000000001</v>
      </c>
      <c r="O4867" s="136">
        <v>0.11899999999999999</v>
      </c>
      <c r="P4867" s="136">
        <v>2.7E-2</v>
      </c>
      <c r="Q4867" s="136">
        <v>0.109</v>
      </c>
      <c r="R4867" s="136">
        <v>1.6E-2</v>
      </c>
      <c r="S4867" s="136">
        <v>7.9000000000000001E-2</v>
      </c>
    </row>
    <row r="4868" spans="1:19" ht="11.25" thickBot="1" x14ac:dyDescent="0.2">
      <c r="A4868" s="112"/>
    </row>
    <row r="4869" spans="1:19" ht="11.25" thickBot="1" x14ac:dyDescent="0.2">
      <c r="A4869" s="138" t="s">
        <v>364</v>
      </c>
      <c r="B4869" s="112"/>
      <c r="C4869" s="137">
        <v>1.234E-2</v>
      </c>
      <c r="D4869" s="134" t="s">
        <v>3226</v>
      </c>
      <c r="E4869" s="136">
        <v>1.4E-2</v>
      </c>
      <c r="F4869" s="136">
        <v>2E-3</v>
      </c>
      <c r="G4869" s="136">
        <v>1E-3</v>
      </c>
      <c r="H4869" s="136">
        <v>4.0000000000000001E-3</v>
      </c>
      <c r="I4869" s="136">
        <v>0.112</v>
      </c>
      <c r="J4869" s="136">
        <v>0.1</v>
      </c>
      <c r="K4869" s="136">
        <v>1.0999999999999999E-2</v>
      </c>
      <c r="L4869" s="136">
        <v>8.9999999999999993E-3</v>
      </c>
      <c r="M4869" s="136">
        <v>0</v>
      </c>
      <c r="N4869" s="136">
        <v>4.0000000000000001E-3</v>
      </c>
      <c r="O4869" s="136">
        <v>3.0000000000000001E-3</v>
      </c>
      <c r="P4869" s="136">
        <v>1E-3</v>
      </c>
      <c r="Q4869" s="136">
        <v>1E-3</v>
      </c>
      <c r="R4869" s="136">
        <v>1E-3</v>
      </c>
      <c r="S4869" s="136">
        <v>1E-3</v>
      </c>
    </row>
    <row r="4870" spans="1:19" ht="11.25" thickBot="1" x14ac:dyDescent="0.2">
      <c r="A4870" s="112"/>
    </row>
    <row r="4871" spans="1:19" ht="11.25" thickBot="1" x14ac:dyDescent="0.2">
      <c r="A4871" s="139" t="s">
        <v>366</v>
      </c>
      <c r="B4871" s="112"/>
      <c r="C4871" s="140">
        <v>1.1679999999999999</v>
      </c>
      <c r="D4871" s="134" t="s">
        <v>3227</v>
      </c>
      <c r="E4871" s="136">
        <v>1.603</v>
      </c>
      <c r="F4871" s="136">
        <v>0.95599999999999996</v>
      </c>
      <c r="G4871" s="136">
        <v>22.28</v>
      </c>
      <c r="H4871" s="136">
        <v>1.2589999999999999</v>
      </c>
      <c r="I4871" s="136">
        <v>0.45800000000000002</v>
      </c>
      <c r="J4871" s="136">
        <v>0.40699999999999997</v>
      </c>
      <c r="K4871" s="136">
        <v>1.452</v>
      </c>
      <c r="L4871" s="136">
        <v>0.67100000000000004</v>
      </c>
      <c r="M4871" s="136">
        <v>0.191</v>
      </c>
      <c r="N4871" s="136">
        <v>0.56599999999999995</v>
      </c>
      <c r="O4871" s="136">
        <v>2.84</v>
      </c>
      <c r="P4871" s="136">
        <v>2.1280000000000001</v>
      </c>
      <c r="Q4871" s="136">
        <v>1.0980000000000001</v>
      </c>
      <c r="R4871" s="136">
        <v>3.274</v>
      </c>
      <c r="S4871" s="136">
        <v>0.70299999999999996</v>
      </c>
    </row>
    <row r="4872" spans="1:19" ht="11.25" thickBot="1" x14ac:dyDescent="0.2">
      <c r="A4872" s="112"/>
    </row>
    <row r="4873" spans="1:19" ht="11.25" thickBot="1" x14ac:dyDescent="0.2">
      <c r="A4873" s="106" t="s">
        <v>357</v>
      </c>
      <c r="B4873" s="106" t="s">
        <v>358</v>
      </c>
      <c r="C4873" s="130" t="s">
        <v>51</v>
      </c>
      <c r="D4873" s="130" t="s">
        <v>52</v>
      </c>
      <c r="E4873" s="130" t="s">
        <v>53</v>
      </c>
      <c r="F4873" s="130" t="s">
        <v>54</v>
      </c>
      <c r="G4873" s="130" t="s">
        <v>55</v>
      </c>
      <c r="H4873" s="130" t="s">
        <v>56</v>
      </c>
      <c r="I4873" s="130" t="s">
        <v>57</v>
      </c>
      <c r="J4873" s="130" t="s">
        <v>58</v>
      </c>
      <c r="K4873" s="130" t="s">
        <v>59</v>
      </c>
      <c r="L4873" s="130" t="s">
        <v>60</v>
      </c>
      <c r="M4873" s="130" t="s">
        <v>61</v>
      </c>
      <c r="N4873" s="130" t="s">
        <v>62</v>
      </c>
      <c r="O4873" s="130" t="s">
        <v>63</v>
      </c>
      <c r="P4873" s="130" t="s">
        <v>64</v>
      </c>
      <c r="Q4873" s="131" t="s">
        <v>65</v>
      </c>
      <c r="R4873" s="131" t="s">
        <v>66</v>
      </c>
      <c r="S4873" s="130" t="s">
        <v>67</v>
      </c>
    </row>
    <row r="4874" spans="1:19" ht="11.25" thickBot="1" x14ac:dyDescent="0.2">
      <c r="A4874" s="112"/>
      <c r="B4874" s="112"/>
      <c r="C4874" s="130" t="s">
        <v>111</v>
      </c>
      <c r="D4874" s="130" t="s">
        <v>111</v>
      </c>
      <c r="E4874" s="130" t="s">
        <v>111</v>
      </c>
      <c r="F4874" s="130" t="s">
        <v>111</v>
      </c>
      <c r="G4874" s="130" t="s">
        <v>111</v>
      </c>
      <c r="H4874" s="130" t="s">
        <v>111</v>
      </c>
      <c r="I4874" s="130" t="s">
        <v>111</v>
      </c>
      <c r="J4874" s="130" t="s">
        <v>111</v>
      </c>
      <c r="K4874" s="130" t="s">
        <v>111</v>
      </c>
      <c r="L4874" s="130" t="s">
        <v>111</v>
      </c>
      <c r="M4874" s="130" t="s">
        <v>111</v>
      </c>
      <c r="N4874" s="130" t="s">
        <v>111</v>
      </c>
      <c r="O4874" s="130" t="s">
        <v>111</v>
      </c>
      <c r="P4874" s="130" t="s">
        <v>111</v>
      </c>
      <c r="Q4874" s="131" t="s">
        <v>111</v>
      </c>
      <c r="R4874" s="131" t="s">
        <v>111</v>
      </c>
      <c r="S4874" s="130" t="s">
        <v>111</v>
      </c>
    </row>
    <row r="4875" spans="1:19" ht="11.25" thickBot="1" x14ac:dyDescent="0.2">
      <c r="A4875" s="107">
        <v>1</v>
      </c>
      <c r="B4875" s="132">
        <v>0.65487268518518515</v>
      </c>
      <c r="C4875" s="108">
        <v>1.4999999999999999E-2</v>
      </c>
      <c r="D4875" s="108">
        <v>3.9E-2</v>
      </c>
      <c r="E4875" s="108">
        <v>6.0000000000000001E-3</v>
      </c>
      <c r="F4875" s="108">
        <v>3.4000000000000002E-2</v>
      </c>
      <c r="G4875" s="108">
        <v>5.0000000000000001E-3</v>
      </c>
      <c r="H4875" s="108">
        <v>2E-3</v>
      </c>
      <c r="I4875" s="108">
        <v>0.10100000000000001</v>
      </c>
      <c r="J4875" s="108">
        <v>0.122</v>
      </c>
      <c r="K4875" s="108">
        <v>0.127</v>
      </c>
      <c r="L4875" s="108">
        <v>0</v>
      </c>
      <c r="M4875" s="108">
        <v>0</v>
      </c>
      <c r="N4875" s="108">
        <v>0.112</v>
      </c>
      <c r="O4875" s="108">
        <v>1.4E-2</v>
      </c>
      <c r="P4875" s="108">
        <v>1.4790000000000001</v>
      </c>
      <c r="Q4875" s="133">
        <v>0.96113999999999999</v>
      </c>
      <c r="R4875" s="134" t="s">
        <v>3228</v>
      </c>
      <c r="S4875" s="108">
        <v>0.19800000000000001</v>
      </c>
    </row>
    <row r="4876" spans="1:19" ht="11.25" thickBot="1" x14ac:dyDescent="0.2">
      <c r="A4876" s="112"/>
    </row>
    <row r="4877" spans="1:19" ht="11.25" thickBot="1" x14ac:dyDescent="0.2">
      <c r="A4877" s="107">
        <v>2</v>
      </c>
      <c r="B4877" s="132">
        <v>0.65504629629629629</v>
      </c>
      <c r="C4877" s="108">
        <v>1.4E-2</v>
      </c>
      <c r="D4877" s="108">
        <v>3.7999999999999999E-2</v>
      </c>
      <c r="E4877" s="108">
        <v>5.0000000000000001E-3</v>
      </c>
      <c r="F4877" s="108">
        <v>3.3000000000000002E-2</v>
      </c>
      <c r="G4877" s="108">
        <v>5.0000000000000001E-3</v>
      </c>
      <c r="H4877" s="108">
        <v>2E-3</v>
      </c>
      <c r="I4877" s="108">
        <v>9.8000000000000004E-2</v>
      </c>
      <c r="J4877" s="108">
        <v>0.128</v>
      </c>
      <c r="K4877" s="108">
        <v>0.125</v>
      </c>
      <c r="L4877" s="108">
        <v>0</v>
      </c>
      <c r="M4877" s="108">
        <v>0</v>
      </c>
      <c r="N4877" s="108">
        <v>0.11899999999999999</v>
      </c>
      <c r="O4877" s="108">
        <v>1.2999999999999999E-2</v>
      </c>
      <c r="P4877" s="108">
        <v>1.488</v>
      </c>
      <c r="Q4877" s="133">
        <v>0.97928000000000004</v>
      </c>
      <c r="R4877" s="134" t="s">
        <v>3229</v>
      </c>
      <c r="S4877" s="108">
        <v>0.19600000000000001</v>
      </c>
    </row>
    <row r="4878" spans="1:19" ht="11.25" thickBot="1" x14ac:dyDescent="0.2">
      <c r="A4878" s="112"/>
    </row>
    <row r="4879" spans="1:19" ht="11.25" thickBot="1" x14ac:dyDescent="0.2">
      <c r="A4879" s="107">
        <v>3</v>
      </c>
      <c r="B4879" s="132">
        <v>0.65523148148148147</v>
      </c>
      <c r="C4879" s="108">
        <v>1.4E-2</v>
      </c>
      <c r="D4879" s="108">
        <v>3.7999999999999999E-2</v>
      </c>
      <c r="E4879" s="108">
        <v>5.0000000000000001E-3</v>
      </c>
      <c r="F4879" s="108">
        <v>3.6999999999999998E-2</v>
      </c>
      <c r="G4879" s="108">
        <v>5.0000000000000001E-3</v>
      </c>
      <c r="H4879" s="108">
        <v>2E-3</v>
      </c>
      <c r="I4879" s="108">
        <v>0.10299999999999999</v>
      </c>
      <c r="J4879" s="108">
        <v>0.125</v>
      </c>
      <c r="K4879" s="108">
        <v>0.129</v>
      </c>
      <c r="L4879" s="108">
        <v>0</v>
      </c>
      <c r="M4879" s="108">
        <v>0</v>
      </c>
      <c r="N4879" s="108">
        <v>0.12</v>
      </c>
      <c r="O4879" s="108">
        <v>1.2999999999999999E-2</v>
      </c>
      <c r="P4879" s="108">
        <v>1.494</v>
      </c>
      <c r="Q4879" s="133">
        <v>0.98472000000000004</v>
      </c>
      <c r="R4879" s="134" t="s">
        <v>3230</v>
      </c>
      <c r="S4879" s="108">
        <v>0.19600000000000001</v>
      </c>
    </row>
    <row r="4880" spans="1:19" ht="11.25" thickBot="1" x14ac:dyDescent="0.2">
      <c r="A4880" s="112"/>
    </row>
    <row r="4881" spans="1:19" ht="11.25" thickBot="1" x14ac:dyDescent="0.2">
      <c r="A4881" s="135" t="s">
        <v>362</v>
      </c>
      <c r="B4881" s="112"/>
      <c r="C4881" s="136">
        <v>1.4E-2</v>
      </c>
      <c r="D4881" s="136">
        <v>3.7999999999999999E-2</v>
      </c>
      <c r="E4881" s="136">
        <v>5.0000000000000001E-3</v>
      </c>
      <c r="F4881" s="136">
        <v>3.5000000000000003E-2</v>
      </c>
      <c r="G4881" s="136">
        <v>5.0000000000000001E-3</v>
      </c>
      <c r="H4881" s="136">
        <v>2E-3</v>
      </c>
      <c r="I4881" s="136">
        <v>0.10100000000000001</v>
      </c>
      <c r="J4881" s="136">
        <v>0.125</v>
      </c>
      <c r="K4881" s="136">
        <v>0.127</v>
      </c>
      <c r="L4881" s="136">
        <v>0</v>
      </c>
      <c r="M4881" s="136">
        <v>0</v>
      </c>
      <c r="N4881" s="136">
        <v>0.11700000000000001</v>
      </c>
      <c r="O4881" s="136">
        <v>1.2999999999999999E-2</v>
      </c>
      <c r="P4881" s="136">
        <v>1.4870000000000001</v>
      </c>
      <c r="Q4881" s="137">
        <v>0.97504999999999997</v>
      </c>
      <c r="R4881" s="134" t="s">
        <v>3231</v>
      </c>
      <c r="S4881" s="136">
        <v>0.19700000000000001</v>
      </c>
    </row>
    <row r="4882" spans="1:19" ht="11.25" thickBot="1" x14ac:dyDescent="0.2">
      <c r="A4882" s="112"/>
    </row>
    <row r="4883" spans="1:19" ht="11.25" thickBot="1" x14ac:dyDescent="0.2">
      <c r="A4883" s="138" t="s">
        <v>364</v>
      </c>
      <c r="B4883" s="112"/>
      <c r="C4883" s="136">
        <v>1E-3</v>
      </c>
      <c r="D4883" s="136">
        <v>1E-3</v>
      </c>
      <c r="E4883" s="136">
        <v>0</v>
      </c>
      <c r="F4883" s="136">
        <v>2E-3</v>
      </c>
      <c r="G4883" s="136">
        <v>0</v>
      </c>
      <c r="H4883" s="136">
        <v>0</v>
      </c>
      <c r="I4883" s="136">
        <v>3.0000000000000001E-3</v>
      </c>
      <c r="J4883" s="136">
        <v>3.0000000000000001E-3</v>
      </c>
      <c r="K4883" s="136">
        <v>2E-3</v>
      </c>
      <c r="L4883" s="136">
        <v>0</v>
      </c>
      <c r="M4883" s="136">
        <v>0</v>
      </c>
      <c r="N4883" s="136">
        <v>4.0000000000000001E-3</v>
      </c>
      <c r="O4883" s="136">
        <v>0</v>
      </c>
      <c r="P4883" s="136">
        <v>8.0000000000000002E-3</v>
      </c>
      <c r="Q4883" s="137">
        <v>1.235E-2</v>
      </c>
      <c r="R4883" s="134" t="s">
        <v>3232</v>
      </c>
      <c r="S4883" s="136">
        <v>1E-3</v>
      </c>
    </row>
    <row r="4884" spans="1:19" ht="11.25" thickBot="1" x14ac:dyDescent="0.2">
      <c r="A4884" s="112"/>
    </row>
    <row r="4885" spans="1:19" ht="11.25" thickBot="1" x14ac:dyDescent="0.2">
      <c r="A4885" s="139" t="s">
        <v>366</v>
      </c>
      <c r="B4885" s="112"/>
      <c r="C4885" s="136">
        <v>5.5629999999999997</v>
      </c>
      <c r="D4885" s="136">
        <v>2.2029999999999998</v>
      </c>
      <c r="E4885" s="136">
        <v>5.7290000000000001</v>
      </c>
      <c r="F4885" s="136">
        <v>6.2</v>
      </c>
      <c r="G4885" s="136">
        <v>2.9449999999999998</v>
      </c>
      <c r="H4885" s="136">
        <v>2.835</v>
      </c>
      <c r="I4885" s="136">
        <v>2.569</v>
      </c>
      <c r="J4885" s="136">
        <v>2.3679999999999999</v>
      </c>
      <c r="K4885" s="136">
        <v>1.518</v>
      </c>
      <c r="L4885" s="136">
        <v>57.97</v>
      </c>
      <c r="M4885" s="136">
        <v>10.34</v>
      </c>
      <c r="N4885" s="136">
        <v>3.5489999999999999</v>
      </c>
      <c r="O4885" s="136">
        <v>0.97699999999999998</v>
      </c>
      <c r="P4885" s="136">
        <v>0.51600000000000001</v>
      </c>
      <c r="Q4885" s="140">
        <v>1.2669999999999999</v>
      </c>
      <c r="R4885" s="134" t="s">
        <v>3233</v>
      </c>
      <c r="S4885" s="136">
        <v>0.51800000000000002</v>
      </c>
    </row>
    <row r="4886" spans="1:19" ht="11.25" thickBot="1" x14ac:dyDescent="0.2">
      <c r="A4886" s="112"/>
    </row>
    <row r="4887" spans="1:19" ht="11.25" thickBot="1" x14ac:dyDescent="0.2">
      <c r="A4887" s="106" t="s">
        <v>357</v>
      </c>
      <c r="B4887" s="106" t="s">
        <v>358</v>
      </c>
      <c r="C4887" s="130" t="s">
        <v>68</v>
      </c>
    </row>
    <row r="4888" spans="1:19" ht="11.25" thickBot="1" x14ac:dyDescent="0.2">
      <c r="A4888" s="112"/>
      <c r="B4888" s="112"/>
      <c r="C4888" s="130" t="s">
        <v>111</v>
      </c>
    </row>
    <row r="4889" spans="1:19" ht="11.25" thickBot="1" x14ac:dyDescent="0.2">
      <c r="A4889" s="107">
        <v>1</v>
      </c>
      <c r="B4889" s="132">
        <v>0.65487268518518515</v>
      </c>
      <c r="C4889" s="108">
        <v>0.03</v>
      </c>
    </row>
    <row r="4890" spans="1:19" ht="11.25" thickBot="1" x14ac:dyDescent="0.2">
      <c r="A4890" s="112"/>
    </row>
    <row r="4891" spans="1:19" ht="11.25" thickBot="1" x14ac:dyDescent="0.2">
      <c r="A4891" s="107">
        <v>2</v>
      </c>
      <c r="B4891" s="132">
        <v>0.65504629629629629</v>
      </c>
      <c r="C4891" s="108">
        <v>0.03</v>
      </c>
    </row>
    <row r="4892" spans="1:19" ht="11.25" thickBot="1" x14ac:dyDescent="0.2">
      <c r="A4892" s="112"/>
    </row>
    <row r="4893" spans="1:19" ht="11.25" thickBot="1" x14ac:dyDescent="0.2">
      <c r="A4893" s="107">
        <v>3</v>
      </c>
      <c r="B4893" s="132">
        <v>0.65523148148148147</v>
      </c>
      <c r="C4893" s="108">
        <v>2.9000000000000001E-2</v>
      </c>
    </row>
    <row r="4894" spans="1:19" ht="11.25" thickBot="1" x14ac:dyDescent="0.2">
      <c r="A4894" s="112"/>
    </row>
    <row r="4895" spans="1:19" ht="11.25" thickBot="1" x14ac:dyDescent="0.2">
      <c r="A4895" s="135" t="s">
        <v>362</v>
      </c>
      <c r="B4895" s="112"/>
      <c r="C4895" s="136">
        <v>0.03</v>
      </c>
    </row>
    <row r="4896" spans="1:19" ht="11.25" thickBot="1" x14ac:dyDescent="0.2">
      <c r="A4896" s="112"/>
    </row>
    <row r="4897" spans="1:19" ht="11.25" thickBot="1" x14ac:dyDescent="0.2">
      <c r="A4897" s="138" t="s">
        <v>364</v>
      </c>
      <c r="B4897" s="112"/>
      <c r="C4897" s="136">
        <v>0</v>
      </c>
    </row>
    <row r="4898" spans="1:19" ht="11.25" thickBot="1" x14ac:dyDescent="0.2">
      <c r="A4898" s="112"/>
    </row>
    <row r="4899" spans="1:19" ht="11.25" thickBot="1" x14ac:dyDescent="0.2">
      <c r="A4899" s="139" t="s">
        <v>366</v>
      </c>
      <c r="B4899" s="112"/>
      <c r="C4899" s="136">
        <v>0.88800000000000001</v>
      </c>
    </row>
    <row r="4900" spans="1:19" ht="10.5" x14ac:dyDescent="0.15">
      <c r="A4900" s="112"/>
    </row>
    <row r="4901" spans="1:19" x14ac:dyDescent="0.15">
      <c r="A4901" s="129"/>
      <c r="B4901" s="86" t="s">
        <v>3234</v>
      </c>
    </row>
    <row r="4902" spans="1:19" ht="9.75" thickBot="1" x14ac:dyDescent="0.2">
      <c r="A4902" s="81" t="s">
        <v>356</v>
      </c>
    </row>
    <row r="4903" spans="1:19" ht="11.25" thickBot="1" x14ac:dyDescent="0.2">
      <c r="A4903" s="106" t="s">
        <v>357</v>
      </c>
      <c r="B4903" s="106" t="s">
        <v>358</v>
      </c>
      <c r="C4903" s="130" t="s">
        <v>0</v>
      </c>
      <c r="D4903" s="130" t="s">
        <v>1</v>
      </c>
      <c r="E4903" s="130" t="s">
        <v>2</v>
      </c>
      <c r="F4903" s="130" t="s">
        <v>3</v>
      </c>
      <c r="G4903" s="130" t="s">
        <v>4</v>
      </c>
      <c r="H4903" s="130" t="s">
        <v>5</v>
      </c>
      <c r="I4903" s="131" t="s">
        <v>6</v>
      </c>
      <c r="J4903" s="131" t="s">
        <v>7</v>
      </c>
      <c r="K4903" s="130" t="s">
        <v>8</v>
      </c>
      <c r="L4903" s="130" t="s">
        <v>9</v>
      </c>
      <c r="M4903" s="130" t="s">
        <v>10</v>
      </c>
      <c r="N4903" s="130" t="s">
        <v>11</v>
      </c>
      <c r="O4903" s="130" t="s">
        <v>12</v>
      </c>
      <c r="P4903" s="130" t="s">
        <v>13</v>
      </c>
      <c r="Q4903" s="130" t="s">
        <v>14</v>
      </c>
      <c r="R4903" s="130" t="s">
        <v>15</v>
      </c>
      <c r="S4903" s="130" t="s">
        <v>16</v>
      </c>
    </row>
    <row r="4904" spans="1:19" ht="11.25" thickBot="1" x14ac:dyDescent="0.2">
      <c r="A4904" s="112"/>
      <c r="B4904" s="112"/>
      <c r="C4904" s="130" t="s">
        <v>111</v>
      </c>
      <c r="D4904" s="130" t="s">
        <v>111</v>
      </c>
      <c r="E4904" s="130" t="s">
        <v>111</v>
      </c>
      <c r="F4904" s="130" t="s">
        <v>111</v>
      </c>
      <c r="G4904" s="130" t="s">
        <v>111</v>
      </c>
      <c r="H4904" s="130" t="s">
        <v>111</v>
      </c>
      <c r="I4904" s="131" t="s">
        <v>111</v>
      </c>
      <c r="J4904" s="131" t="s">
        <v>111</v>
      </c>
      <c r="K4904" s="130" t="s">
        <v>111</v>
      </c>
      <c r="L4904" s="130" t="s">
        <v>111</v>
      </c>
      <c r="M4904" s="130" t="s">
        <v>111</v>
      </c>
      <c r="N4904" s="130" t="s">
        <v>111</v>
      </c>
      <c r="O4904" s="130" t="s">
        <v>111</v>
      </c>
      <c r="P4904" s="130" t="s">
        <v>111</v>
      </c>
      <c r="Q4904" s="130" t="s">
        <v>111</v>
      </c>
      <c r="R4904" s="130" t="s">
        <v>111</v>
      </c>
      <c r="S4904" s="130" t="s">
        <v>111</v>
      </c>
    </row>
    <row r="4905" spans="1:19" ht="11.25" thickBot="1" x14ac:dyDescent="0.2">
      <c r="A4905" s="107">
        <v>1</v>
      </c>
      <c r="B4905" s="132">
        <v>0.66001157407407407</v>
      </c>
      <c r="C4905" s="141" t="s">
        <v>3235</v>
      </c>
      <c r="D4905" s="141" t="s">
        <v>3236</v>
      </c>
      <c r="E4905" s="141" t="s">
        <v>3237</v>
      </c>
      <c r="F4905" s="141" t="s">
        <v>3238</v>
      </c>
      <c r="G4905" s="141" t="s">
        <v>3239</v>
      </c>
      <c r="H4905" s="141" t="s">
        <v>3240</v>
      </c>
      <c r="I4905" s="133">
        <v>1.18546</v>
      </c>
      <c r="J4905" s="134" t="s">
        <v>3241</v>
      </c>
      <c r="K4905" s="141" t="s">
        <v>3242</v>
      </c>
      <c r="L4905" s="108">
        <v>0.79700000000000004</v>
      </c>
      <c r="M4905" s="108">
        <v>1.5329999999999999</v>
      </c>
      <c r="N4905" s="108">
        <v>3.5169999999999999</v>
      </c>
      <c r="O4905" s="141" t="s">
        <v>3243</v>
      </c>
      <c r="P4905" s="108">
        <v>511.6</v>
      </c>
      <c r="Q4905" s="108">
        <v>0.26700000000000002</v>
      </c>
      <c r="R4905" s="108">
        <v>2.577</v>
      </c>
      <c r="S4905" s="108">
        <v>17.329999999999998</v>
      </c>
    </row>
    <row r="4906" spans="1:19" ht="11.25" thickBot="1" x14ac:dyDescent="0.2">
      <c r="A4906" s="112"/>
    </row>
    <row r="4907" spans="1:19" ht="11.25" thickBot="1" x14ac:dyDescent="0.2">
      <c r="A4907" s="107">
        <v>2</v>
      </c>
      <c r="B4907" s="132">
        <v>0.66019675925925925</v>
      </c>
      <c r="C4907" s="141" t="s">
        <v>3244</v>
      </c>
      <c r="D4907" s="141" t="s">
        <v>3245</v>
      </c>
      <c r="E4907" s="141" t="s">
        <v>3246</v>
      </c>
      <c r="F4907" s="141" t="s">
        <v>3247</v>
      </c>
      <c r="G4907" s="141" t="s">
        <v>3248</v>
      </c>
      <c r="H4907" s="141" t="s">
        <v>3249</v>
      </c>
      <c r="I4907" s="133">
        <v>1.1801200000000001</v>
      </c>
      <c r="J4907" s="134" t="s">
        <v>3250</v>
      </c>
      <c r="K4907" s="141" t="s">
        <v>3251</v>
      </c>
      <c r="L4907" s="108">
        <v>0.79700000000000004</v>
      </c>
      <c r="M4907" s="108">
        <v>1.4790000000000001</v>
      </c>
      <c r="N4907" s="108">
        <v>3.52</v>
      </c>
      <c r="O4907" s="141" t="s">
        <v>3252</v>
      </c>
      <c r="P4907" s="108">
        <v>518.9</v>
      </c>
      <c r="Q4907" s="108">
        <v>0.26</v>
      </c>
      <c r="R4907" s="108">
        <v>2.581</v>
      </c>
      <c r="S4907" s="108">
        <v>17.190000000000001</v>
      </c>
    </row>
    <row r="4908" spans="1:19" ht="11.25" thickBot="1" x14ac:dyDescent="0.2">
      <c r="A4908" s="112"/>
    </row>
    <row r="4909" spans="1:19" ht="11.25" thickBot="1" x14ac:dyDescent="0.2">
      <c r="A4909" s="107">
        <v>3</v>
      </c>
      <c r="B4909" s="132">
        <v>0.66038194444444442</v>
      </c>
      <c r="C4909" s="141" t="s">
        <v>3253</v>
      </c>
      <c r="D4909" s="141" t="s">
        <v>3245</v>
      </c>
      <c r="E4909" s="141" t="s">
        <v>3254</v>
      </c>
      <c r="F4909" s="141" t="s">
        <v>3255</v>
      </c>
      <c r="G4909" s="141" t="s">
        <v>3256</v>
      </c>
      <c r="H4909" s="141" t="s">
        <v>3257</v>
      </c>
      <c r="I4909" s="133">
        <v>1.1939200000000001</v>
      </c>
      <c r="J4909" s="134" t="s">
        <v>3258</v>
      </c>
      <c r="K4909" s="141" t="s">
        <v>3259</v>
      </c>
      <c r="L4909" s="108">
        <v>0.72899999999999998</v>
      </c>
      <c r="M4909" s="108">
        <v>1.4890000000000001</v>
      </c>
      <c r="N4909" s="108">
        <v>3.492</v>
      </c>
      <c r="O4909" s="141" t="s">
        <v>3260</v>
      </c>
      <c r="P4909" s="108">
        <v>513.9</v>
      </c>
      <c r="Q4909" s="108">
        <v>0.255</v>
      </c>
      <c r="R4909" s="108">
        <v>2.5750000000000002</v>
      </c>
      <c r="S4909" s="108">
        <v>17.2</v>
      </c>
    </row>
    <row r="4910" spans="1:19" ht="11.25" thickBot="1" x14ac:dyDescent="0.2">
      <c r="A4910" s="112"/>
    </row>
    <row r="4911" spans="1:19" ht="11.25" thickBot="1" x14ac:dyDescent="0.2">
      <c r="A4911" s="135" t="s">
        <v>362</v>
      </c>
      <c r="B4911" s="112"/>
      <c r="C4911" s="141" t="s">
        <v>3261</v>
      </c>
      <c r="D4911" s="141" t="s">
        <v>3262</v>
      </c>
      <c r="E4911" s="141" t="s">
        <v>3263</v>
      </c>
      <c r="F4911" s="141" t="s">
        <v>3264</v>
      </c>
      <c r="G4911" s="141" t="s">
        <v>3265</v>
      </c>
      <c r="H4911" s="141" t="s">
        <v>3266</v>
      </c>
      <c r="I4911" s="137">
        <v>1.1865000000000001</v>
      </c>
      <c r="J4911" s="134" t="s">
        <v>3267</v>
      </c>
      <c r="K4911" s="141" t="s">
        <v>3268</v>
      </c>
      <c r="L4911" s="136">
        <v>0.77400000000000002</v>
      </c>
      <c r="M4911" s="136">
        <v>1.5009999999999999</v>
      </c>
      <c r="N4911" s="136">
        <v>3.51</v>
      </c>
      <c r="O4911" s="141" t="s">
        <v>3269</v>
      </c>
      <c r="P4911" s="136">
        <v>514.79999999999995</v>
      </c>
      <c r="Q4911" s="136">
        <v>0.26100000000000001</v>
      </c>
      <c r="R4911" s="136">
        <v>2.5779999999999998</v>
      </c>
      <c r="S4911" s="136">
        <v>17.239999999999998</v>
      </c>
    </row>
    <row r="4912" spans="1:19" ht="11.25" thickBot="1" x14ac:dyDescent="0.2">
      <c r="A4912" s="112"/>
    </row>
    <row r="4913" spans="1:19" ht="11.25" thickBot="1" x14ac:dyDescent="0.2">
      <c r="A4913" s="138" t="s">
        <v>364</v>
      </c>
      <c r="B4913" s="112"/>
      <c r="C4913" s="141" t="s">
        <v>3270</v>
      </c>
      <c r="D4913" s="141" t="s">
        <v>3271</v>
      </c>
      <c r="E4913" s="141" t="s">
        <v>3272</v>
      </c>
      <c r="F4913" s="141" t="s">
        <v>3273</v>
      </c>
      <c r="G4913" s="141" t="s">
        <v>3274</v>
      </c>
      <c r="H4913" s="141" t="s">
        <v>3275</v>
      </c>
      <c r="I4913" s="137">
        <v>6.96E-3</v>
      </c>
      <c r="J4913" s="134" t="s">
        <v>3276</v>
      </c>
      <c r="K4913" s="141" t="s">
        <v>3277</v>
      </c>
      <c r="L4913" s="136">
        <v>3.9E-2</v>
      </c>
      <c r="M4913" s="136">
        <v>2.9000000000000001E-2</v>
      </c>
      <c r="N4913" s="136">
        <v>1.4999999999999999E-2</v>
      </c>
      <c r="O4913" s="141" t="s">
        <v>3278</v>
      </c>
      <c r="P4913" s="136">
        <v>3.7269999999999999</v>
      </c>
      <c r="Q4913" s="136">
        <v>6.0000000000000001E-3</v>
      </c>
      <c r="R4913" s="136">
        <v>3.0000000000000001E-3</v>
      </c>
      <c r="S4913" s="136">
        <v>7.8E-2</v>
      </c>
    </row>
    <row r="4914" spans="1:19" ht="11.25" thickBot="1" x14ac:dyDescent="0.2">
      <c r="A4914" s="112"/>
    </row>
    <row r="4915" spans="1:19" ht="11.25" thickBot="1" x14ac:dyDescent="0.2">
      <c r="A4915" s="139" t="s">
        <v>366</v>
      </c>
      <c r="B4915" s="112"/>
      <c r="C4915" s="141" t="s">
        <v>3279</v>
      </c>
      <c r="D4915" s="141" t="s">
        <v>3280</v>
      </c>
      <c r="E4915" s="141" t="s">
        <v>3281</v>
      </c>
      <c r="F4915" s="141" t="s">
        <v>927</v>
      </c>
      <c r="G4915" s="141" t="s">
        <v>3282</v>
      </c>
      <c r="H4915" s="141" t="s">
        <v>3283</v>
      </c>
      <c r="I4915" s="140">
        <v>0.58599999999999997</v>
      </c>
      <c r="J4915" s="134" t="s">
        <v>2016</v>
      </c>
      <c r="K4915" s="141" t="s">
        <v>3284</v>
      </c>
      <c r="L4915" s="136">
        <v>5.0869999999999997</v>
      </c>
      <c r="M4915" s="136">
        <v>1.9039999999999999</v>
      </c>
      <c r="N4915" s="136">
        <v>0.432</v>
      </c>
      <c r="O4915" s="141" t="s">
        <v>1584</v>
      </c>
      <c r="P4915" s="136">
        <v>0.72399999999999998</v>
      </c>
      <c r="Q4915" s="136">
        <v>2.2149999999999999</v>
      </c>
      <c r="R4915" s="136">
        <v>0.127</v>
      </c>
      <c r="S4915" s="136">
        <v>0.45100000000000001</v>
      </c>
    </row>
    <row r="4916" spans="1:19" ht="11.25" thickBot="1" x14ac:dyDescent="0.2">
      <c r="A4916" s="112"/>
    </row>
    <row r="4917" spans="1:19" ht="11.25" thickBot="1" x14ac:dyDescent="0.2">
      <c r="A4917" s="106" t="s">
        <v>357</v>
      </c>
      <c r="B4917" s="106" t="s">
        <v>358</v>
      </c>
      <c r="C4917" s="130" t="s">
        <v>17</v>
      </c>
      <c r="D4917" s="130" t="s">
        <v>18</v>
      </c>
      <c r="E4917" s="131" t="s">
        <v>19</v>
      </c>
      <c r="F4917" s="131" t="s">
        <v>20</v>
      </c>
      <c r="G4917" s="130" t="s">
        <v>21</v>
      </c>
      <c r="H4917" s="130" t="s">
        <v>22</v>
      </c>
      <c r="I4917" s="130" t="s">
        <v>23</v>
      </c>
      <c r="J4917" s="130" t="s">
        <v>24</v>
      </c>
      <c r="K4917" s="131" t="s">
        <v>25</v>
      </c>
      <c r="L4917" s="131" t="s">
        <v>26</v>
      </c>
      <c r="M4917" s="130" t="s">
        <v>27</v>
      </c>
      <c r="N4917" s="130" t="s">
        <v>28</v>
      </c>
      <c r="O4917" s="130" t="s">
        <v>29</v>
      </c>
      <c r="P4917" s="130" t="s">
        <v>30</v>
      </c>
      <c r="Q4917" s="130" t="s">
        <v>31</v>
      </c>
      <c r="R4917" s="130" t="s">
        <v>32</v>
      </c>
      <c r="S4917" s="130" t="s">
        <v>33</v>
      </c>
    </row>
    <row r="4918" spans="1:19" ht="11.25" thickBot="1" x14ac:dyDescent="0.2">
      <c r="A4918" s="112"/>
      <c r="B4918" s="112"/>
      <c r="C4918" s="130" t="s">
        <v>111</v>
      </c>
      <c r="D4918" s="130" t="s">
        <v>111</v>
      </c>
      <c r="E4918" s="131" t="s">
        <v>111</v>
      </c>
      <c r="F4918" s="131" t="s">
        <v>111</v>
      </c>
      <c r="G4918" s="130" t="s">
        <v>111</v>
      </c>
      <c r="H4918" s="130" t="s">
        <v>111</v>
      </c>
      <c r="I4918" s="130" t="s">
        <v>111</v>
      </c>
      <c r="J4918" s="130" t="s">
        <v>111</v>
      </c>
      <c r="K4918" s="131" t="s">
        <v>111</v>
      </c>
      <c r="L4918" s="131" t="s">
        <v>111</v>
      </c>
      <c r="M4918" s="130" t="s">
        <v>111</v>
      </c>
      <c r="N4918" s="130" t="s">
        <v>111</v>
      </c>
      <c r="O4918" s="130" t="s">
        <v>111</v>
      </c>
      <c r="P4918" s="130" t="s">
        <v>111</v>
      </c>
      <c r="Q4918" s="130" t="s">
        <v>111</v>
      </c>
      <c r="R4918" s="130" t="s">
        <v>111</v>
      </c>
      <c r="S4918" s="130" t="s">
        <v>111</v>
      </c>
    </row>
    <row r="4919" spans="1:19" ht="11.25" thickBot="1" x14ac:dyDescent="0.2">
      <c r="A4919" s="107">
        <v>1</v>
      </c>
      <c r="B4919" s="132">
        <v>0.66001157407407407</v>
      </c>
      <c r="C4919" s="108">
        <v>16.32</v>
      </c>
      <c r="D4919" s="108">
        <v>1.841</v>
      </c>
      <c r="E4919" s="133">
        <v>1.0783799999999999</v>
      </c>
      <c r="F4919" s="133">
        <v>1.0045999999999999</v>
      </c>
      <c r="G4919" s="108">
        <v>0.23300000000000001</v>
      </c>
      <c r="H4919" s="108">
        <v>11.78</v>
      </c>
      <c r="I4919" s="108">
        <v>10.59</v>
      </c>
      <c r="J4919" s="141" t="s">
        <v>3285</v>
      </c>
      <c r="K4919" s="133">
        <v>1.14893</v>
      </c>
      <c r="L4919" s="134" t="s">
        <v>3286</v>
      </c>
      <c r="M4919" s="108">
        <v>3.7999999999999999E-2</v>
      </c>
      <c r="N4919" s="108">
        <v>0.84599999999999997</v>
      </c>
      <c r="O4919" s="108">
        <v>1E-3</v>
      </c>
      <c r="P4919" s="108">
        <v>5.0000000000000001E-3</v>
      </c>
      <c r="Q4919" s="108">
        <v>7.0000000000000007E-2</v>
      </c>
      <c r="R4919" s="108">
        <v>0.114</v>
      </c>
      <c r="S4919" s="108">
        <v>4.4999999999999998E-2</v>
      </c>
    </row>
    <row r="4920" spans="1:19" ht="11.25" thickBot="1" x14ac:dyDescent="0.2">
      <c r="A4920" s="112"/>
    </row>
    <row r="4921" spans="1:19" ht="11.25" thickBot="1" x14ac:dyDescent="0.2">
      <c r="A4921" s="107">
        <v>2</v>
      </c>
      <c r="B4921" s="132">
        <v>0.66019675925925925</v>
      </c>
      <c r="C4921" s="108">
        <v>16.190000000000001</v>
      </c>
      <c r="D4921" s="108">
        <v>1.8380000000000001</v>
      </c>
      <c r="E4921" s="133">
        <v>1.0746599999999999</v>
      </c>
      <c r="F4921" s="133">
        <v>1.0033799999999999</v>
      </c>
      <c r="G4921" s="108">
        <v>0.33900000000000002</v>
      </c>
      <c r="H4921" s="108">
        <v>9.6929999999999996</v>
      </c>
      <c r="I4921" s="108">
        <v>10.59</v>
      </c>
      <c r="J4921" s="141" t="s">
        <v>3287</v>
      </c>
      <c r="K4921" s="133">
        <v>1.1527799999999999</v>
      </c>
      <c r="L4921" s="134" t="s">
        <v>3288</v>
      </c>
      <c r="M4921" s="108">
        <v>4.4999999999999998E-2</v>
      </c>
      <c r="N4921" s="108">
        <v>0.82799999999999996</v>
      </c>
      <c r="O4921" s="108">
        <v>0</v>
      </c>
      <c r="P4921" s="108">
        <v>4.0000000000000001E-3</v>
      </c>
      <c r="Q4921" s="108">
        <v>7.3999999999999996E-2</v>
      </c>
      <c r="R4921" s="108">
        <v>0.113</v>
      </c>
      <c r="S4921" s="108">
        <v>0.05</v>
      </c>
    </row>
    <row r="4922" spans="1:19" ht="11.25" thickBot="1" x14ac:dyDescent="0.2">
      <c r="A4922" s="112"/>
    </row>
    <row r="4923" spans="1:19" ht="11.25" thickBot="1" x14ac:dyDescent="0.2">
      <c r="A4923" s="107">
        <v>3</v>
      </c>
      <c r="B4923" s="132">
        <v>0.66038194444444442</v>
      </c>
      <c r="C4923" s="108">
        <v>16.329999999999998</v>
      </c>
      <c r="D4923" s="108">
        <v>1.8380000000000001</v>
      </c>
      <c r="E4923" s="133">
        <v>1.0706</v>
      </c>
      <c r="F4923" s="133">
        <v>1.0063</v>
      </c>
      <c r="G4923" s="108">
        <v>0.20899999999999999</v>
      </c>
      <c r="H4923" s="108">
        <v>11.87</v>
      </c>
      <c r="I4923" s="108">
        <v>10.64</v>
      </c>
      <c r="J4923" s="141" t="s">
        <v>3289</v>
      </c>
      <c r="K4923" s="133">
        <v>1.1661300000000001</v>
      </c>
      <c r="L4923" s="134" t="s">
        <v>3290</v>
      </c>
      <c r="M4923" s="108">
        <v>3.2000000000000001E-2</v>
      </c>
      <c r="N4923" s="108">
        <v>0.88100000000000001</v>
      </c>
      <c r="O4923" s="108">
        <v>2E-3</v>
      </c>
      <c r="P4923" s="108">
        <v>4.0000000000000001E-3</v>
      </c>
      <c r="Q4923" s="108">
        <v>7.1999999999999995E-2</v>
      </c>
      <c r="R4923" s="108">
        <v>0.114</v>
      </c>
      <c r="S4923" s="108">
        <v>4.3999999999999997E-2</v>
      </c>
    </row>
    <row r="4924" spans="1:19" ht="11.25" thickBot="1" x14ac:dyDescent="0.2">
      <c r="A4924" s="112"/>
    </row>
    <row r="4925" spans="1:19" ht="11.25" thickBot="1" x14ac:dyDescent="0.2">
      <c r="A4925" s="135" t="s">
        <v>362</v>
      </c>
      <c r="B4925" s="112"/>
      <c r="C4925" s="136">
        <v>16.28</v>
      </c>
      <c r="D4925" s="136">
        <v>1.839</v>
      </c>
      <c r="E4925" s="137">
        <v>1.0745499999999999</v>
      </c>
      <c r="F4925" s="137">
        <v>1.0047600000000001</v>
      </c>
      <c r="G4925" s="136">
        <v>0.26</v>
      </c>
      <c r="H4925" s="136">
        <v>11.12</v>
      </c>
      <c r="I4925" s="136">
        <v>10.61</v>
      </c>
      <c r="J4925" s="141" t="s">
        <v>3291</v>
      </c>
      <c r="K4925" s="137">
        <v>1.15595</v>
      </c>
      <c r="L4925" s="134" t="s">
        <v>3292</v>
      </c>
      <c r="M4925" s="136">
        <v>3.7999999999999999E-2</v>
      </c>
      <c r="N4925" s="136">
        <v>0.85199999999999998</v>
      </c>
      <c r="O4925" s="136">
        <v>1E-3</v>
      </c>
      <c r="P4925" s="136">
        <v>4.0000000000000001E-3</v>
      </c>
      <c r="Q4925" s="136">
        <v>7.1999999999999995E-2</v>
      </c>
      <c r="R4925" s="136">
        <v>0.114</v>
      </c>
      <c r="S4925" s="136">
        <v>4.5999999999999999E-2</v>
      </c>
    </row>
    <row r="4926" spans="1:19" ht="11.25" thickBot="1" x14ac:dyDescent="0.2">
      <c r="A4926" s="112"/>
    </row>
    <row r="4927" spans="1:19" ht="11.25" thickBot="1" x14ac:dyDescent="0.2">
      <c r="A4927" s="138" t="s">
        <v>364</v>
      </c>
      <c r="B4927" s="112"/>
      <c r="C4927" s="136">
        <v>7.3999999999999996E-2</v>
      </c>
      <c r="D4927" s="136">
        <v>2E-3</v>
      </c>
      <c r="E4927" s="137">
        <v>3.8899999999999998E-3</v>
      </c>
      <c r="F4927" s="137">
        <v>1.47E-3</v>
      </c>
      <c r="G4927" s="136">
        <v>6.9000000000000006E-2</v>
      </c>
      <c r="H4927" s="136">
        <v>1.2330000000000001</v>
      </c>
      <c r="I4927" s="136">
        <v>3.1E-2</v>
      </c>
      <c r="J4927" s="141" t="s">
        <v>3293</v>
      </c>
      <c r="K4927" s="137">
        <v>9.0299999999999998E-3</v>
      </c>
      <c r="L4927" s="134" t="s">
        <v>3294</v>
      </c>
      <c r="M4927" s="136">
        <v>6.0000000000000001E-3</v>
      </c>
      <c r="N4927" s="136">
        <v>2.7E-2</v>
      </c>
      <c r="O4927" s="136">
        <v>1E-3</v>
      </c>
      <c r="P4927" s="136">
        <v>0</v>
      </c>
      <c r="Q4927" s="136">
        <v>2E-3</v>
      </c>
      <c r="R4927" s="136">
        <v>0</v>
      </c>
      <c r="S4927" s="136">
        <v>3.0000000000000001E-3</v>
      </c>
    </row>
    <row r="4928" spans="1:19" ht="11.25" thickBot="1" x14ac:dyDescent="0.2">
      <c r="A4928" s="112"/>
    </row>
    <row r="4929" spans="1:19" ht="11.25" thickBot="1" x14ac:dyDescent="0.2">
      <c r="A4929" s="139" t="s">
        <v>366</v>
      </c>
      <c r="B4929" s="112"/>
      <c r="C4929" s="136">
        <v>0.45700000000000002</v>
      </c>
      <c r="D4929" s="136">
        <v>0.10299999999999999</v>
      </c>
      <c r="E4929" s="140">
        <v>0.36199999999999999</v>
      </c>
      <c r="F4929" s="140">
        <v>0.14599999999999999</v>
      </c>
      <c r="G4929" s="136">
        <v>26.66</v>
      </c>
      <c r="H4929" s="136">
        <v>11.09</v>
      </c>
      <c r="I4929" s="136">
        <v>0.29099999999999998</v>
      </c>
      <c r="J4929" s="141" t="s">
        <v>1938</v>
      </c>
      <c r="K4929" s="140">
        <v>0.78100000000000003</v>
      </c>
      <c r="L4929" s="134" t="s">
        <v>1240</v>
      </c>
      <c r="M4929" s="136">
        <v>16.23</v>
      </c>
      <c r="N4929" s="136">
        <v>3.1509999999999998</v>
      </c>
      <c r="O4929" s="136">
        <v>85.69</v>
      </c>
      <c r="P4929" s="136">
        <v>5.23</v>
      </c>
      <c r="Q4929" s="136">
        <v>2.5099999999999998</v>
      </c>
      <c r="R4929" s="136">
        <v>0.27700000000000002</v>
      </c>
      <c r="S4929" s="136">
        <v>6.3860000000000001</v>
      </c>
    </row>
    <row r="4930" spans="1:19" ht="11.25" thickBot="1" x14ac:dyDescent="0.2">
      <c r="A4930" s="112"/>
    </row>
    <row r="4931" spans="1:19" ht="11.25" thickBot="1" x14ac:dyDescent="0.2">
      <c r="A4931" s="106" t="s">
        <v>357</v>
      </c>
      <c r="B4931" s="106" t="s">
        <v>358</v>
      </c>
      <c r="C4931" s="131" t="s">
        <v>34</v>
      </c>
      <c r="D4931" s="131" t="s">
        <v>35</v>
      </c>
      <c r="E4931" s="130" t="s">
        <v>36</v>
      </c>
      <c r="F4931" s="130" t="s">
        <v>37</v>
      </c>
      <c r="G4931" s="130" t="s">
        <v>38</v>
      </c>
      <c r="H4931" s="130" t="s">
        <v>39</v>
      </c>
      <c r="I4931" s="130" t="s">
        <v>40</v>
      </c>
      <c r="J4931" s="130" t="s">
        <v>41</v>
      </c>
      <c r="K4931" s="130" t="s">
        <v>42</v>
      </c>
      <c r="L4931" s="130" t="s">
        <v>43</v>
      </c>
      <c r="M4931" s="130" t="s">
        <v>44</v>
      </c>
      <c r="N4931" s="130" t="s">
        <v>45</v>
      </c>
      <c r="O4931" s="130" t="s">
        <v>46</v>
      </c>
      <c r="P4931" s="130" t="s">
        <v>47</v>
      </c>
      <c r="Q4931" s="130" t="s">
        <v>48</v>
      </c>
      <c r="R4931" s="130" t="s">
        <v>49</v>
      </c>
      <c r="S4931" s="130" t="s">
        <v>50</v>
      </c>
    </row>
    <row r="4932" spans="1:19" ht="11.25" thickBot="1" x14ac:dyDescent="0.2">
      <c r="A4932" s="112"/>
      <c r="B4932" s="112"/>
      <c r="C4932" s="131" t="s">
        <v>111</v>
      </c>
      <c r="D4932" s="131" t="s">
        <v>111</v>
      </c>
      <c r="E4932" s="130" t="s">
        <v>111</v>
      </c>
      <c r="F4932" s="130" t="s">
        <v>111</v>
      </c>
      <c r="G4932" s="130" t="s">
        <v>111</v>
      </c>
      <c r="H4932" s="130" t="s">
        <v>111</v>
      </c>
      <c r="I4932" s="130" t="s">
        <v>111</v>
      </c>
      <c r="J4932" s="130" t="s">
        <v>111</v>
      </c>
      <c r="K4932" s="130" t="s">
        <v>111</v>
      </c>
      <c r="L4932" s="130" t="s">
        <v>111</v>
      </c>
      <c r="M4932" s="130" t="s">
        <v>111</v>
      </c>
      <c r="N4932" s="130" t="s">
        <v>111</v>
      </c>
      <c r="O4932" s="130" t="s">
        <v>111</v>
      </c>
      <c r="P4932" s="130" t="s">
        <v>111</v>
      </c>
      <c r="Q4932" s="130" t="s">
        <v>111</v>
      </c>
      <c r="R4932" s="130" t="s">
        <v>111</v>
      </c>
      <c r="S4932" s="130" t="s">
        <v>111</v>
      </c>
    </row>
    <row r="4933" spans="1:19" ht="11.25" thickBot="1" x14ac:dyDescent="0.2">
      <c r="A4933" s="107">
        <v>1</v>
      </c>
      <c r="B4933" s="132">
        <v>0.66001157407407407</v>
      </c>
      <c r="C4933" s="133">
        <v>1.0447200000000001</v>
      </c>
      <c r="D4933" s="134" t="s">
        <v>3295</v>
      </c>
      <c r="E4933" s="108">
        <v>0.745</v>
      </c>
      <c r="F4933" s="108">
        <v>1.7999999999999999E-2</v>
      </c>
      <c r="G4933" s="108">
        <v>5.0000000000000001E-3</v>
      </c>
      <c r="H4933" s="108">
        <v>9.7000000000000003E-2</v>
      </c>
      <c r="I4933" s="108">
        <v>48.22</v>
      </c>
      <c r="J4933" s="141" t="s">
        <v>3296</v>
      </c>
      <c r="K4933" s="108">
        <v>0.35099999999999998</v>
      </c>
      <c r="L4933" s="108">
        <v>0.68200000000000005</v>
      </c>
      <c r="M4933" s="108">
        <v>9.1999999999999998E-2</v>
      </c>
      <c r="N4933" s="108">
        <v>0.31900000000000001</v>
      </c>
      <c r="O4933" s="108">
        <v>6.0999999999999999E-2</v>
      </c>
      <c r="P4933" s="108">
        <v>1.9E-2</v>
      </c>
      <c r="Q4933" s="108">
        <v>5.3999999999999999E-2</v>
      </c>
      <c r="R4933" s="108">
        <v>7.0000000000000001E-3</v>
      </c>
      <c r="S4933" s="108">
        <v>3.5999999999999997E-2</v>
      </c>
    </row>
    <row r="4934" spans="1:19" ht="11.25" thickBot="1" x14ac:dyDescent="0.2">
      <c r="A4934" s="112"/>
    </row>
    <row r="4935" spans="1:19" ht="11.25" thickBot="1" x14ac:dyDescent="0.2">
      <c r="A4935" s="107">
        <v>2</v>
      </c>
      <c r="B4935" s="132">
        <v>0.66019675925925925</v>
      </c>
      <c r="C4935" s="133">
        <v>1.05413</v>
      </c>
      <c r="D4935" s="134" t="s">
        <v>3297</v>
      </c>
      <c r="E4935" s="108">
        <v>0.73099999999999998</v>
      </c>
      <c r="F4935" s="108">
        <v>0.02</v>
      </c>
      <c r="G4935" s="108">
        <v>5.0000000000000001E-3</v>
      </c>
      <c r="H4935" s="108">
        <v>0.104</v>
      </c>
      <c r="I4935" s="108">
        <v>48.3</v>
      </c>
      <c r="J4935" s="141" t="s">
        <v>3298</v>
      </c>
      <c r="K4935" s="108">
        <v>0.35299999999999998</v>
      </c>
      <c r="L4935" s="108">
        <v>0.70199999999999996</v>
      </c>
      <c r="M4935" s="108">
        <v>8.5999999999999993E-2</v>
      </c>
      <c r="N4935" s="108">
        <v>0.32400000000000001</v>
      </c>
      <c r="O4935" s="108">
        <v>6.7000000000000004E-2</v>
      </c>
      <c r="P4935" s="108">
        <v>1.7000000000000001E-2</v>
      </c>
      <c r="Q4935" s="108">
        <v>5.5E-2</v>
      </c>
      <c r="R4935" s="108">
        <v>7.0000000000000001E-3</v>
      </c>
      <c r="S4935" s="108">
        <v>3.6999999999999998E-2</v>
      </c>
    </row>
    <row r="4936" spans="1:19" ht="11.25" thickBot="1" x14ac:dyDescent="0.2">
      <c r="A4936" s="112"/>
    </row>
    <row r="4937" spans="1:19" ht="11.25" thickBot="1" x14ac:dyDescent="0.2">
      <c r="A4937" s="107">
        <v>3</v>
      </c>
      <c r="B4937" s="132">
        <v>0.66038194444444442</v>
      </c>
      <c r="C4937" s="133">
        <v>1.05951</v>
      </c>
      <c r="D4937" s="134" t="s">
        <v>3299</v>
      </c>
      <c r="E4937" s="108">
        <v>0.72799999999999998</v>
      </c>
      <c r="F4937" s="108">
        <v>2.1000000000000001E-2</v>
      </c>
      <c r="G4937" s="108">
        <v>1E-3</v>
      </c>
      <c r="H4937" s="108">
        <v>9.4E-2</v>
      </c>
      <c r="I4937" s="108">
        <v>48.01</v>
      </c>
      <c r="J4937" s="141" t="s">
        <v>3300</v>
      </c>
      <c r="K4937" s="108">
        <v>0.34799999999999998</v>
      </c>
      <c r="L4937" s="108">
        <v>0.67800000000000005</v>
      </c>
      <c r="M4937" s="108">
        <v>8.5999999999999993E-2</v>
      </c>
      <c r="N4937" s="108">
        <v>0.32300000000000001</v>
      </c>
      <c r="O4937" s="108">
        <v>6.0999999999999999E-2</v>
      </c>
      <c r="P4937" s="108">
        <v>1.7999999999999999E-2</v>
      </c>
      <c r="Q4937" s="108">
        <v>5.6000000000000001E-2</v>
      </c>
      <c r="R4937" s="108">
        <v>8.0000000000000002E-3</v>
      </c>
      <c r="S4937" s="108">
        <v>3.5999999999999997E-2</v>
      </c>
    </row>
    <row r="4938" spans="1:19" ht="11.25" thickBot="1" x14ac:dyDescent="0.2">
      <c r="A4938" s="112"/>
    </row>
    <row r="4939" spans="1:19" ht="11.25" thickBot="1" x14ac:dyDescent="0.2">
      <c r="A4939" s="135" t="s">
        <v>362</v>
      </c>
      <c r="B4939" s="112"/>
      <c r="C4939" s="137">
        <v>1.0527899999999999</v>
      </c>
      <c r="D4939" s="134" t="s">
        <v>3301</v>
      </c>
      <c r="E4939" s="136">
        <v>0.73499999999999999</v>
      </c>
      <c r="F4939" s="136">
        <v>1.9E-2</v>
      </c>
      <c r="G4939" s="136">
        <v>4.0000000000000001E-3</v>
      </c>
      <c r="H4939" s="136">
        <v>9.8000000000000004E-2</v>
      </c>
      <c r="I4939" s="136">
        <v>48.18</v>
      </c>
      <c r="J4939" s="141" t="s">
        <v>3302</v>
      </c>
      <c r="K4939" s="136">
        <v>0.35099999999999998</v>
      </c>
      <c r="L4939" s="136">
        <v>0.68799999999999994</v>
      </c>
      <c r="M4939" s="136">
        <v>8.7999999999999995E-2</v>
      </c>
      <c r="N4939" s="136">
        <v>0.32200000000000001</v>
      </c>
      <c r="O4939" s="136">
        <v>6.3E-2</v>
      </c>
      <c r="P4939" s="136">
        <v>1.7999999999999999E-2</v>
      </c>
      <c r="Q4939" s="136">
        <v>5.5E-2</v>
      </c>
      <c r="R4939" s="136">
        <v>7.0000000000000001E-3</v>
      </c>
      <c r="S4939" s="136">
        <v>3.5999999999999997E-2</v>
      </c>
    </row>
    <row r="4940" spans="1:19" ht="11.25" thickBot="1" x14ac:dyDescent="0.2">
      <c r="A4940" s="112"/>
    </row>
    <row r="4941" spans="1:19" ht="11.25" thickBot="1" x14ac:dyDescent="0.2">
      <c r="A4941" s="138" t="s">
        <v>364</v>
      </c>
      <c r="B4941" s="112"/>
      <c r="C4941" s="137">
        <v>7.4799999999999997E-3</v>
      </c>
      <c r="D4941" s="134" t="s">
        <v>3303</v>
      </c>
      <c r="E4941" s="136">
        <v>8.9999999999999993E-3</v>
      </c>
      <c r="F4941" s="136">
        <v>2E-3</v>
      </c>
      <c r="G4941" s="136">
        <v>2E-3</v>
      </c>
      <c r="H4941" s="136">
        <v>5.0000000000000001E-3</v>
      </c>
      <c r="I4941" s="136">
        <v>0.151</v>
      </c>
      <c r="J4941" s="141" t="s">
        <v>3304</v>
      </c>
      <c r="K4941" s="136">
        <v>2E-3</v>
      </c>
      <c r="L4941" s="136">
        <v>1.2999999999999999E-2</v>
      </c>
      <c r="M4941" s="136">
        <v>4.0000000000000001E-3</v>
      </c>
      <c r="N4941" s="136">
        <v>3.0000000000000001E-3</v>
      </c>
      <c r="O4941" s="136">
        <v>3.0000000000000001E-3</v>
      </c>
      <c r="P4941" s="136">
        <v>1E-3</v>
      </c>
      <c r="Q4941" s="136">
        <v>1E-3</v>
      </c>
      <c r="R4941" s="136">
        <v>0</v>
      </c>
      <c r="S4941" s="136">
        <v>0</v>
      </c>
    </row>
    <row r="4942" spans="1:19" ht="11.25" thickBot="1" x14ac:dyDescent="0.2">
      <c r="A4942" s="112"/>
    </row>
    <row r="4943" spans="1:19" ht="11.25" thickBot="1" x14ac:dyDescent="0.2">
      <c r="A4943" s="139" t="s">
        <v>366</v>
      </c>
      <c r="B4943" s="112"/>
      <c r="C4943" s="140">
        <v>0.71099999999999997</v>
      </c>
      <c r="D4943" s="134" t="s">
        <v>2613</v>
      </c>
      <c r="E4943" s="136">
        <v>1.22</v>
      </c>
      <c r="F4943" s="136">
        <v>9.1310000000000002</v>
      </c>
      <c r="G4943" s="136">
        <v>58.89</v>
      </c>
      <c r="H4943" s="136">
        <v>5.0309999999999997</v>
      </c>
      <c r="I4943" s="136">
        <v>0.314</v>
      </c>
      <c r="J4943" s="141" t="s">
        <v>3305</v>
      </c>
      <c r="K4943" s="136">
        <v>0.61599999999999999</v>
      </c>
      <c r="L4943" s="136">
        <v>1.831</v>
      </c>
      <c r="M4943" s="136">
        <v>3.9820000000000002</v>
      </c>
      <c r="N4943" s="136">
        <v>0.83599999999999997</v>
      </c>
      <c r="O4943" s="136">
        <v>5.4820000000000002</v>
      </c>
      <c r="P4943" s="136">
        <v>4.7539999999999996</v>
      </c>
      <c r="Q4943" s="136">
        <v>1.7709999999999999</v>
      </c>
      <c r="R4943" s="136">
        <v>4.1310000000000002</v>
      </c>
      <c r="S4943" s="136">
        <v>1.1659999999999999</v>
      </c>
    </row>
    <row r="4944" spans="1:19" ht="11.25" thickBot="1" x14ac:dyDescent="0.2">
      <c r="A4944" s="112"/>
    </row>
    <row r="4945" spans="1:19" ht="11.25" thickBot="1" x14ac:dyDescent="0.2">
      <c r="A4945" s="106" t="s">
        <v>357</v>
      </c>
      <c r="B4945" s="106" t="s">
        <v>358</v>
      </c>
      <c r="C4945" s="130" t="s">
        <v>51</v>
      </c>
      <c r="D4945" s="130" t="s">
        <v>52</v>
      </c>
      <c r="E4945" s="130" t="s">
        <v>53</v>
      </c>
      <c r="F4945" s="130" t="s">
        <v>54</v>
      </c>
      <c r="G4945" s="130" t="s">
        <v>55</v>
      </c>
      <c r="H4945" s="130" t="s">
        <v>56</v>
      </c>
      <c r="I4945" s="130" t="s">
        <v>57</v>
      </c>
      <c r="J4945" s="130" t="s">
        <v>58</v>
      </c>
      <c r="K4945" s="130" t="s">
        <v>59</v>
      </c>
      <c r="L4945" s="130" t="s">
        <v>60</v>
      </c>
      <c r="M4945" s="130" t="s">
        <v>61</v>
      </c>
      <c r="N4945" s="130" t="s">
        <v>62</v>
      </c>
      <c r="O4945" s="130" t="s">
        <v>63</v>
      </c>
      <c r="P4945" s="130" t="s">
        <v>64</v>
      </c>
      <c r="Q4945" s="131" t="s">
        <v>65</v>
      </c>
      <c r="R4945" s="131" t="s">
        <v>66</v>
      </c>
      <c r="S4945" s="130" t="s">
        <v>67</v>
      </c>
    </row>
    <row r="4946" spans="1:19" ht="11.25" thickBot="1" x14ac:dyDescent="0.2">
      <c r="A4946" s="112"/>
      <c r="B4946" s="112"/>
      <c r="C4946" s="130" t="s">
        <v>111</v>
      </c>
      <c r="D4946" s="130" t="s">
        <v>111</v>
      </c>
      <c r="E4946" s="130" t="s">
        <v>111</v>
      </c>
      <c r="F4946" s="130" t="s">
        <v>111</v>
      </c>
      <c r="G4946" s="130" t="s">
        <v>111</v>
      </c>
      <c r="H4946" s="130" t="s">
        <v>111</v>
      </c>
      <c r="I4946" s="130" t="s">
        <v>111</v>
      </c>
      <c r="J4946" s="130" t="s">
        <v>111</v>
      </c>
      <c r="K4946" s="130" t="s">
        <v>111</v>
      </c>
      <c r="L4946" s="130" t="s">
        <v>111</v>
      </c>
      <c r="M4946" s="130" t="s">
        <v>111</v>
      </c>
      <c r="N4946" s="130" t="s">
        <v>111</v>
      </c>
      <c r="O4946" s="130" t="s">
        <v>111</v>
      </c>
      <c r="P4946" s="130" t="s">
        <v>111</v>
      </c>
      <c r="Q4946" s="131" t="s">
        <v>111</v>
      </c>
      <c r="R4946" s="131" t="s">
        <v>111</v>
      </c>
      <c r="S4946" s="130" t="s">
        <v>111</v>
      </c>
    </row>
    <row r="4947" spans="1:19" ht="11.25" thickBot="1" x14ac:dyDescent="0.2">
      <c r="A4947" s="107">
        <v>1</v>
      </c>
      <c r="B4947" s="132">
        <v>0.66001157407407407</v>
      </c>
      <c r="C4947" s="108">
        <v>7.0000000000000001E-3</v>
      </c>
      <c r="D4947" s="108">
        <v>1.9E-2</v>
      </c>
      <c r="E4947" s="108">
        <v>2E-3</v>
      </c>
      <c r="F4947" s="108">
        <v>1.4999999999999999E-2</v>
      </c>
      <c r="G4947" s="108">
        <v>2E-3</v>
      </c>
      <c r="H4947" s="108">
        <v>1E-3</v>
      </c>
      <c r="I4947" s="108">
        <v>6.4000000000000001E-2</v>
      </c>
      <c r="J4947" s="108">
        <v>0.219</v>
      </c>
      <c r="K4947" s="108">
        <v>0.22800000000000001</v>
      </c>
      <c r="L4947" s="108">
        <v>0</v>
      </c>
      <c r="M4947" s="108">
        <v>0</v>
      </c>
      <c r="N4947" s="108">
        <v>0.114</v>
      </c>
      <c r="O4947" s="108">
        <v>1.0999999999999999E-2</v>
      </c>
      <c r="P4947" s="108">
        <v>0.40600000000000003</v>
      </c>
      <c r="Q4947" s="133">
        <v>0.96167000000000002</v>
      </c>
      <c r="R4947" s="134" t="s">
        <v>3306</v>
      </c>
      <c r="S4947" s="108">
        <v>0.126</v>
      </c>
    </row>
    <row r="4948" spans="1:19" ht="11.25" thickBot="1" x14ac:dyDescent="0.2">
      <c r="A4948" s="112"/>
    </row>
    <row r="4949" spans="1:19" ht="11.25" thickBot="1" x14ac:dyDescent="0.2">
      <c r="A4949" s="107">
        <v>2</v>
      </c>
      <c r="B4949" s="132">
        <v>0.66019675925925925</v>
      </c>
      <c r="C4949" s="108">
        <v>7.0000000000000001E-3</v>
      </c>
      <c r="D4949" s="108">
        <v>1.9E-2</v>
      </c>
      <c r="E4949" s="108">
        <v>2E-3</v>
      </c>
      <c r="F4949" s="108">
        <v>1.4999999999999999E-2</v>
      </c>
      <c r="G4949" s="108">
        <v>2E-3</v>
      </c>
      <c r="H4949" s="108">
        <v>1E-3</v>
      </c>
      <c r="I4949" s="108">
        <v>6.5000000000000002E-2</v>
      </c>
      <c r="J4949" s="108">
        <v>0.218</v>
      </c>
      <c r="K4949" s="108">
        <v>0.22900000000000001</v>
      </c>
      <c r="L4949" s="108">
        <v>0</v>
      </c>
      <c r="M4949" s="108">
        <v>0</v>
      </c>
      <c r="N4949" s="108">
        <v>0.11</v>
      </c>
      <c r="O4949" s="108">
        <v>1.0999999999999999E-2</v>
      </c>
      <c r="P4949" s="108">
        <v>0.40899999999999997</v>
      </c>
      <c r="Q4949" s="133">
        <v>0.97863999999999995</v>
      </c>
      <c r="R4949" s="134" t="s">
        <v>3307</v>
      </c>
      <c r="S4949" s="108">
        <v>0.127</v>
      </c>
    </row>
    <row r="4950" spans="1:19" ht="11.25" thickBot="1" x14ac:dyDescent="0.2">
      <c r="A4950" s="112"/>
    </row>
    <row r="4951" spans="1:19" ht="11.25" thickBot="1" x14ac:dyDescent="0.2">
      <c r="A4951" s="107">
        <v>3</v>
      </c>
      <c r="B4951" s="132">
        <v>0.66038194444444442</v>
      </c>
      <c r="C4951" s="108">
        <v>7.0000000000000001E-3</v>
      </c>
      <c r="D4951" s="108">
        <v>1.7999999999999999E-2</v>
      </c>
      <c r="E4951" s="108">
        <v>2E-3</v>
      </c>
      <c r="F4951" s="108">
        <v>1.7000000000000001E-2</v>
      </c>
      <c r="G4951" s="108">
        <v>2E-3</v>
      </c>
      <c r="H4951" s="108">
        <v>1E-3</v>
      </c>
      <c r="I4951" s="108">
        <v>6.6000000000000003E-2</v>
      </c>
      <c r="J4951" s="108">
        <v>0.22800000000000001</v>
      </c>
      <c r="K4951" s="108">
        <v>0.23400000000000001</v>
      </c>
      <c r="L4951" s="108">
        <v>0</v>
      </c>
      <c r="M4951" s="108">
        <v>0</v>
      </c>
      <c r="N4951" s="108">
        <v>0.115</v>
      </c>
      <c r="O4951" s="108">
        <v>0.01</v>
      </c>
      <c r="P4951" s="108">
        <v>0.41</v>
      </c>
      <c r="Q4951" s="133">
        <v>0.98172000000000004</v>
      </c>
      <c r="R4951" s="134" t="s">
        <v>3308</v>
      </c>
      <c r="S4951" s="108">
        <v>0.13</v>
      </c>
    </row>
    <row r="4952" spans="1:19" ht="11.25" thickBot="1" x14ac:dyDescent="0.2">
      <c r="A4952" s="112"/>
    </row>
    <row r="4953" spans="1:19" ht="11.25" thickBot="1" x14ac:dyDescent="0.2">
      <c r="A4953" s="135" t="s">
        <v>362</v>
      </c>
      <c r="B4953" s="112"/>
      <c r="C4953" s="136">
        <v>7.0000000000000001E-3</v>
      </c>
      <c r="D4953" s="136">
        <v>1.9E-2</v>
      </c>
      <c r="E4953" s="136">
        <v>2E-3</v>
      </c>
      <c r="F4953" s="136">
        <v>1.6E-2</v>
      </c>
      <c r="G4953" s="136">
        <v>2E-3</v>
      </c>
      <c r="H4953" s="136">
        <v>1E-3</v>
      </c>
      <c r="I4953" s="136">
        <v>6.5000000000000002E-2</v>
      </c>
      <c r="J4953" s="136">
        <v>0.222</v>
      </c>
      <c r="K4953" s="136">
        <v>0.23</v>
      </c>
      <c r="L4953" s="136">
        <v>0</v>
      </c>
      <c r="M4953" s="136">
        <v>0</v>
      </c>
      <c r="N4953" s="136">
        <v>0.113</v>
      </c>
      <c r="O4953" s="136">
        <v>0.01</v>
      </c>
      <c r="P4953" s="136">
        <v>0.40899999999999997</v>
      </c>
      <c r="Q4953" s="137">
        <v>0.97401000000000004</v>
      </c>
      <c r="R4953" s="134" t="s">
        <v>3309</v>
      </c>
      <c r="S4953" s="136">
        <v>0.128</v>
      </c>
    </row>
    <row r="4954" spans="1:19" ht="11.25" thickBot="1" x14ac:dyDescent="0.2">
      <c r="A4954" s="112"/>
    </row>
    <row r="4955" spans="1:19" ht="11.25" thickBot="1" x14ac:dyDescent="0.2">
      <c r="A4955" s="138" t="s">
        <v>364</v>
      </c>
      <c r="B4955" s="112"/>
      <c r="C4955" s="136">
        <v>0</v>
      </c>
      <c r="D4955" s="136">
        <v>1E-3</v>
      </c>
      <c r="E4955" s="136">
        <v>0</v>
      </c>
      <c r="F4955" s="136">
        <v>1E-3</v>
      </c>
      <c r="G4955" s="136">
        <v>0</v>
      </c>
      <c r="H4955" s="136">
        <v>0</v>
      </c>
      <c r="I4955" s="136">
        <v>1E-3</v>
      </c>
      <c r="J4955" s="136">
        <v>5.0000000000000001E-3</v>
      </c>
      <c r="K4955" s="136">
        <v>4.0000000000000001E-3</v>
      </c>
      <c r="L4955" s="136">
        <v>0</v>
      </c>
      <c r="M4955" s="136">
        <v>0</v>
      </c>
      <c r="N4955" s="136">
        <v>2E-3</v>
      </c>
      <c r="O4955" s="136">
        <v>1E-3</v>
      </c>
      <c r="P4955" s="136">
        <v>2E-3</v>
      </c>
      <c r="Q4955" s="137">
        <v>1.0800000000000001E-2</v>
      </c>
      <c r="R4955" s="134" t="s">
        <v>3310</v>
      </c>
      <c r="S4955" s="136">
        <v>2E-3</v>
      </c>
    </row>
    <row r="4956" spans="1:19" ht="11.25" thickBot="1" x14ac:dyDescent="0.2">
      <c r="A4956" s="112"/>
    </row>
    <row r="4957" spans="1:19" ht="11.25" thickBot="1" x14ac:dyDescent="0.2">
      <c r="A4957" s="139" t="s">
        <v>366</v>
      </c>
      <c r="B4957" s="112"/>
      <c r="C4957" s="136">
        <v>3.5249999999999999</v>
      </c>
      <c r="D4957" s="136">
        <v>2.8820000000000001</v>
      </c>
      <c r="E4957" s="136">
        <v>6.149</v>
      </c>
      <c r="F4957" s="136">
        <v>6.6580000000000004</v>
      </c>
      <c r="G4957" s="136">
        <v>9.4260000000000002</v>
      </c>
      <c r="H4957" s="136">
        <v>3.3319999999999999</v>
      </c>
      <c r="I4957" s="136">
        <v>1.8580000000000001</v>
      </c>
      <c r="J4957" s="136">
        <v>2.4260000000000002</v>
      </c>
      <c r="K4957" s="136">
        <v>1.5469999999999999</v>
      </c>
      <c r="L4957" s="136">
        <v>34.799999999999997</v>
      </c>
      <c r="M4957" s="136">
        <v>236</v>
      </c>
      <c r="N4957" s="136">
        <v>2.1030000000000002</v>
      </c>
      <c r="O4957" s="136">
        <v>5.3230000000000004</v>
      </c>
      <c r="P4957" s="136">
        <v>0.45</v>
      </c>
      <c r="Q4957" s="140">
        <v>1.109</v>
      </c>
      <c r="R4957" s="134" t="s">
        <v>2619</v>
      </c>
      <c r="S4957" s="136">
        <v>1.61</v>
      </c>
    </row>
    <row r="4958" spans="1:19" ht="11.25" thickBot="1" x14ac:dyDescent="0.2">
      <c r="A4958" s="112"/>
    </row>
    <row r="4959" spans="1:19" ht="11.25" thickBot="1" x14ac:dyDescent="0.2">
      <c r="A4959" s="106" t="s">
        <v>357</v>
      </c>
      <c r="B4959" s="106" t="s">
        <v>358</v>
      </c>
      <c r="C4959" s="130" t="s">
        <v>68</v>
      </c>
    </row>
    <row r="4960" spans="1:19" ht="11.25" thickBot="1" x14ac:dyDescent="0.2">
      <c r="A4960" s="112"/>
      <c r="B4960" s="112"/>
      <c r="C4960" s="130" t="s">
        <v>111</v>
      </c>
    </row>
    <row r="4961" spans="1:19" ht="11.25" thickBot="1" x14ac:dyDescent="0.2">
      <c r="A4961" s="107">
        <v>1</v>
      </c>
      <c r="B4961" s="132">
        <v>0.66001157407407407</v>
      </c>
      <c r="C4961" s="108">
        <v>1.4999999999999999E-2</v>
      </c>
    </row>
    <row r="4962" spans="1:19" ht="11.25" thickBot="1" x14ac:dyDescent="0.2">
      <c r="A4962" s="112"/>
    </row>
    <row r="4963" spans="1:19" ht="11.25" thickBot="1" x14ac:dyDescent="0.2">
      <c r="A4963" s="107">
        <v>2</v>
      </c>
      <c r="B4963" s="132">
        <v>0.66019675925925925</v>
      </c>
      <c r="C4963" s="108">
        <v>1.4E-2</v>
      </c>
    </row>
    <row r="4964" spans="1:19" ht="11.25" thickBot="1" x14ac:dyDescent="0.2">
      <c r="A4964" s="112"/>
    </row>
    <row r="4965" spans="1:19" ht="11.25" thickBot="1" x14ac:dyDescent="0.2">
      <c r="A4965" s="107">
        <v>3</v>
      </c>
      <c r="B4965" s="132">
        <v>0.66038194444444442</v>
      </c>
      <c r="C4965" s="108">
        <v>1.4E-2</v>
      </c>
    </row>
    <row r="4966" spans="1:19" ht="11.25" thickBot="1" x14ac:dyDescent="0.2">
      <c r="A4966" s="112"/>
    </row>
    <row r="4967" spans="1:19" ht="11.25" thickBot="1" x14ac:dyDescent="0.2">
      <c r="A4967" s="135" t="s">
        <v>362</v>
      </c>
      <c r="B4967" s="112"/>
      <c r="C4967" s="136">
        <v>1.4E-2</v>
      </c>
    </row>
    <row r="4968" spans="1:19" ht="11.25" thickBot="1" x14ac:dyDescent="0.2">
      <c r="A4968" s="112"/>
    </row>
    <row r="4969" spans="1:19" ht="11.25" thickBot="1" x14ac:dyDescent="0.2">
      <c r="A4969" s="138" t="s">
        <v>364</v>
      </c>
      <c r="B4969" s="112"/>
      <c r="C4969" s="136">
        <v>1E-3</v>
      </c>
    </row>
    <row r="4970" spans="1:19" ht="11.25" thickBot="1" x14ac:dyDescent="0.2">
      <c r="A4970" s="112"/>
    </row>
    <row r="4971" spans="1:19" ht="11.25" thickBot="1" x14ac:dyDescent="0.2">
      <c r="A4971" s="139" t="s">
        <v>366</v>
      </c>
      <c r="B4971" s="112"/>
      <c r="C4971" s="136">
        <v>3.8140000000000001</v>
      </c>
    </row>
    <row r="4972" spans="1:19" ht="10.5" x14ac:dyDescent="0.15">
      <c r="A4972" s="112"/>
    </row>
    <row r="4973" spans="1:19" x14ac:dyDescent="0.15">
      <c r="A4973" s="129"/>
      <c r="B4973" s="86" t="s">
        <v>3311</v>
      </c>
    </row>
    <row r="4974" spans="1:19" ht="9.75" thickBot="1" x14ac:dyDescent="0.2">
      <c r="A4974" s="81" t="s">
        <v>356</v>
      </c>
    </row>
    <row r="4975" spans="1:19" ht="11.25" thickBot="1" x14ac:dyDescent="0.2">
      <c r="A4975" s="106" t="s">
        <v>357</v>
      </c>
      <c r="B4975" s="106" t="s">
        <v>358</v>
      </c>
      <c r="C4975" s="130" t="s">
        <v>0</v>
      </c>
      <c r="D4975" s="130" t="s">
        <v>1</v>
      </c>
      <c r="E4975" s="130" t="s">
        <v>2</v>
      </c>
      <c r="F4975" s="130" t="s">
        <v>3</v>
      </c>
      <c r="G4975" s="130" t="s">
        <v>4</v>
      </c>
      <c r="H4975" s="130" t="s">
        <v>5</v>
      </c>
      <c r="I4975" s="131" t="s">
        <v>6</v>
      </c>
      <c r="J4975" s="131" t="s">
        <v>7</v>
      </c>
      <c r="K4975" s="130" t="s">
        <v>8</v>
      </c>
      <c r="L4975" s="130" t="s">
        <v>9</v>
      </c>
      <c r="M4975" s="130" t="s">
        <v>10</v>
      </c>
      <c r="N4975" s="130" t="s">
        <v>11</v>
      </c>
      <c r="O4975" s="130" t="s">
        <v>12</v>
      </c>
      <c r="P4975" s="130" t="s">
        <v>13</v>
      </c>
      <c r="Q4975" s="130" t="s">
        <v>14</v>
      </c>
      <c r="R4975" s="130" t="s">
        <v>15</v>
      </c>
      <c r="S4975" s="130" t="s">
        <v>16</v>
      </c>
    </row>
    <row r="4976" spans="1:19" ht="11.25" thickBot="1" x14ac:dyDescent="0.2">
      <c r="A4976" s="112"/>
      <c r="B4976" s="112"/>
      <c r="C4976" s="130" t="s">
        <v>111</v>
      </c>
      <c r="D4976" s="130" t="s">
        <v>111</v>
      </c>
      <c r="E4976" s="130" t="s">
        <v>111</v>
      </c>
      <c r="F4976" s="130" t="s">
        <v>111</v>
      </c>
      <c r="G4976" s="130" t="s">
        <v>111</v>
      </c>
      <c r="H4976" s="130" t="s">
        <v>111</v>
      </c>
      <c r="I4976" s="131" t="s">
        <v>111</v>
      </c>
      <c r="J4976" s="131" t="s">
        <v>111</v>
      </c>
      <c r="K4976" s="130" t="s">
        <v>111</v>
      </c>
      <c r="L4976" s="130" t="s">
        <v>111</v>
      </c>
      <c r="M4976" s="130" t="s">
        <v>111</v>
      </c>
      <c r="N4976" s="130" t="s">
        <v>111</v>
      </c>
      <c r="O4976" s="130" t="s">
        <v>111</v>
      </c>
      <c r="P4976" s="130" t="s">
        <v>111</v>
      </c>
      <c r="Q4976" s="130" t="s">
        <v>111</v>
      </c>
      <c r="R4976" s="130" t="s">
        <v>111</v>
      </c>
      <c r="S4976" s="130" t="s">
        <v>111</v>
      </c>
    </row>
    <row r="4977" spans="1:19" ht="11.25" thickBot="1" x14ac:dyDescent="0.2">
      <c r="A4977" s="107">
        <v>1</v>
      </c>
      <c r="B4977" s="132">
        <v>0.66516203703703702</v>
      </c>
      <c r="C4977" s="141" t="s">
        <v>3312</v>
      </c>
      <c r="D4977" s="141" t="s">
        <v>3313</v>
      </c>
      <c r="E4977" s="141" t="s">
        <v>3314</v>
      </c>
      <c r="F4977" s="141" t="s">
        <v>3315</v>
      </c>
      <c r="G4977" s="141" t="s">
        <v>3316</v>
      </c>
      <c r="H4977" s="141" t="s">
        <v>3317</v>
      </c>
      <c r="I4977" s="133">
        <v>1.18709</v>
      </c>
      <c r="J4977" s="134" t="s">
        <v>3318</v>
      </c>
      <c r="K4977" s="141" t="s">
        <v>3319</v>
      </c>
      <c r="L4977" s="108">
        <v>0.93300000000000005</v>
      </c>
      <c r="M4977" s="108">
        <v>1.7350000000000001</v>
      </c>
      <c r="N4977" s="108">
        <v>3.806</v>
      </c>
      <c r="O4977" s="141" t="s">
        <v>1973</v>
      </c>
      <c r="P4977" s="108">
        <v>660.8</v>
      </c>
      <c r="Q4977" s="108">
        <v>0.41599999999999998</v>
      </c>
      <c r="R4977" s="108">
        <v>3.677</v>
      </c>
      <c r="S4977" s="108">
        <v>31.92</v>
      </c>
    </row>
    <row r="4978" spans="1:19" ht="11.25" thickBot="1" x14ac:dyDescent="0.2">
      <c r="A4978" s="112"/>
    </row>
    <row r="4979" spans="1:19" ht="11.25" thickBot="1" x14ac:dyDescent="0.2">
      <c r="A4979" s="107">
        <v>2</v>
      </c>
      <c r="B4979" s="132">
        <v>0.6653472222222222</v>
      </c>
      <c r="C4979" s="141" t="s">
        <v>3320</v>
      </c>
      <c r="D4979" s="141" t="s">
        <v>3321</v>
      </c>
      <c r="E4979" s="141" t="s">
        <v>3322</v>
      </c>
      <c r="F4979" s="141" t="s">
        <v>3323</v>
      </c>
      <c r="G4979" s="141" t="s">
        <v>3324</v>
      </c>
      <c r="H4979" s="141" t="s">
        <v>3325</v>
      </c>
      <c r="I4979" s="133">
        <v>1.18038</v>
      </c>
      <c r="J4979" s="134" t="s">
        <v>3326</v>
      </c>
      <c r="K4979" s="141" t="s">
        <v>1533</v>
      </c>
      <c r="L4979" s="108">
        <v>0.96799999999999997</v>
      </c>
      <c r="M4979" s="108">
        <v>1.681</v>
      </c>
      <c r="N4979" s="108">
        <v>3.7629999999999999</v>
      </c>
      <c r="O4979" s="141" t="s">
        <v>3327</v>
      </c>
      <c r="P4979" s="108">
        <v>673.1</v>
      </c>
      <c r="Q4979" s="108">
        <v>0.40600000000000003</v>
      </c>
      <c r="R4979" s="108">
        <v>3.6349999999999998</v>
      </c>
      <c r="S4979" s="108">
        <v>31.76</v>
      </c>
    </row>
    <row r="4980" spans="1:19" ht="11.25" thickBot="1" x14ac:dyDescent="0.2">
      <c r="A4980" s="112"/>
    </row>
    <row r="4981" spans="1:19" ht="11.25" thickBot="1" x14ac:dyDescent="0.2">
      <c r="A4981" s="107">
        <v>3</v>
      </c>
      <c r="B4981" s="132">
        <v>0.66553240740740738</v>
      </c>
      <c r="C4981" s="141" t="s">
        <v>3328</v>
      </c>
      <c r="D4981" s="141" t="s">
        <v>3329</v>
      </c>
      <c r="E4981" s="141" t="s">
        <v>3330</v>
      </c>
      <c r="F4981" s="141" t="s">
        <v>3331</v>
      </c>
      <c r="G4981" s="141" t="s">
        <v>1743</v>
      </c>
      <c r="H4981" s="141" t="s">
        <v>3332</v>
      </c>
      <c r="I4981" s="133">
        <v>1.1972499999999999</v>
      </c>
      <c r="J4981" s="134" t="s">
        <v>3333</v>
      </c>
      <c r="K4981" s="141" t="s">
        <v>3334</v>
      </c>
      <c r="L4981" s="108">
        <v>0.90100000000000002</v>
      </c>
      <c r="M4981" s="108">
        <v>1.77</v>
      </c>
      <c r="N4981" s="108">
        <v>3.7919999999999998</v>
      </c>
      <c r="O4981" s="141" t="s">
        <v>1973</v>
      </c>
      <c r="P4981" s="108">
        <v>663</v>
      </c>
      <c r="Q4981" s="108">
        <v>0.40200000000000002</v>
      </c>
      <c r="R4981" s="108">
        <v>3.5960000000000001</v>
      </c>
      <c r="S4981" s="108">
        <v>32</v>
      </c>
    </row>
    <row r="4982" spans="1:19" ht="11.25" thickBot="1" x14ac:dyDescent="0.2">
      <c r="A4982" s="112"/>
    </row>
    <row r="4983" spans="1:19" ht="11.25" thickBot="1" x14ac:dyDescent="0.2">
      <c r="A4983" s="135" t="s">
        <v>362</v>
      </c>
      <c r="B4983" s="112"/>
      <c r="C4983" s="141" t="s">
        <v>3335</v>
      </c>
      <c r="D4983" s="141" t="s">
        <v>3336</v>
      </c>
      <c r="E4983" s="141" t="s">
        <v>3337</v>
      </c>
      <c r="F4983" s="141" t="s">
        <v>3338</v>
      </c>
      <c r="G4983" s="141" t="s">
        <v>3339</v>
      </c>
      <c r="H4983" s="141" t="s">
        <v>3340</v>
      </c>
      <c r="I4983" s="137">
        <v>1.18824</v>
      </c>
      <c r="J4983" s="134" t="s">
        <v>3341</v>
      </c>
      <c r="K4983" s="141" t="s">
        <v>3342</v>
      </c>
      <c r="L4983" s="136">
        <v>0.93400000000000005</v>
      </c>
      <c r="M4983" s="136">
        <v>1.7290000000000001</v>
      </c>
      <c r="N4983" s="136">
        <v>3.7869999999999999</v>
      </c>
      <c r="O4983" s="141" t="s">
        <v>3343</v>
      </c>
      <c r="P4983" s="136">
        <v>665.6</v>
      </c>
      <c r="Q4983" s="136">
        <v>0.40799999999999997</v>
      </c>
      <c r="R4983" s="136">
        <v>3.6360000000000001</v>
      </c>
      <c r="S4983" s="136">
        <v>31.89</v>
      </c>
    </row>
    <row r="4984" spans="1:19" ht="11.25" thickBot="1" x14ac:dyDescent="0.2">
      <c r="A4984" s="112"/>
    </row>
    <row r="4985" spans="1:19" ht="11.25" thickBot="1" x14ac:dyDescent="0.2">
      <c r="A4985" s="138" t="s">
        <v>364</v>
      </c>
      <c r="B4985" s="112"/>
      <c r="C4985" s="141" t="s">
        <v>3344</v>
      </c>
      <c r="D4985" s="141" t="s">
        <v>3345</v>
      </c>
      <c r="E4985" s="141" t="s">
        <v>3346</v>
      </c>
      <c r="F4985" s="141" t="s">
        <v>3347</v>
      </c>
      <c r="G4985" s="141" t="s">
        <v>3348</v>
      </c>
      <c r="H4985" s="141" t="s">
        <v>3349</v>
      </c>
      <c r="I4985" s="137">
        <v>8.4899999999999993E-3</v>
      </c>
      <c r="J4985" s="134" t="s">
        <v>2304</v>
      </c>
      <c r="K4985" s="141" t="s">
        <v>3350</v>
      </c>
      <c r="L4985" s="136">
        <v>3.3000000000000002E-2</v>
      </c>
      <c r="M4985" s="136">
        <v>4.4999999999999998E-2</v>
      </c>
      <c r="N4985" s="136">
        <v>2.1999999999999999E-2</v>
      </c>
      <c r="O4985" s="141" t="s">
        <v>3351</v>
      </c>
      <c r="P4985" s="136">
        <v>6.56</v>
      </c>
      <c r="Q4985" s="136">
        <v>7.0000000000000001E-3</v>
      </c>
      <c r="R4985" s="136">
        <v>4.1000000000000002E-2</v>
      </c>
      <c r="S4985" s="136">
        <v>0.12</v>
      </c>
    </row>
    <row r="4986" spans="1:19" ht="11.25" thickBot="1" x14ac:dyDescent="0.2">
      <c r="A4986" s="112"/>
    </row>
    <row r="4987" spans="1:19" ht="11.25" thickBot="1" x14ac:dyDescent="0.2">
      <c r="A4987" s="139" t="s">
        <v>366</v>
      </c>
      <c r="B4987" s="112"/>
      <c r="C4987" s="141" t="s">
        <v>3352</v>
      </c>
      <c r="D4987" s="141" t="s">
        <v>3353</v>
      </c>
      <c r="E4987" s="141" t="s">
        <v>3354</v>
      </c>
      <c r="F4987" s="141" t="s">
        <v>3355</v>
      </c>
      <c r="G4987" s="141" t="s">
        <v>3356</v>
      </c>
      <c r="H4987" s="141" t="s">
        <v>3357</v>
      </c>
      <c r="I4987" s="140">
        <v>0.71499999999999997</v>
      </c>
      <c r="J4987" s="134" t="s">
        <v>1129</v>
      </c>
      <c r="K4987" s="141" t="s">
        <v>3358</v>
      </c>
      <c r="L4987" s="136">
        <v>3.5819999999999999</v>
      </c>
      <c r="M4987" s="136">
        <v>2.581</v>
      </c>
      <c r="N4987" s="136">
        <v>0.57799999999999996</v>
      </c>
      <c r="O4987" s="141" t="s">
        <v>506</v>
      </c>
      <c r="P4987" s="136">
        <v>0.98599999999999999</v>
      </c>
      <c r="Q4987" s="136">
        <v>1.8049999999999999</v>
      </c>
      <c r="R4987" s="136">
        <v>1.1180000000000001</v>
      </c>
      <c r="S4987" s="136">
        <v>0.376</v>
      </c>
    </row>
    <row r="4988" spans="1:19" ht="11.25" thickBot="1" x14ac:dyDescent="0.2">
      <c r="A4988" s="112"/>
    </row>
    <row r="4989" spans="1:19" ht="11.25" thickBot="1" x14ac:dyDescent="0.2">
      <c r="A4989" s="106" t="s">
        <v>357</v>
      </c>
      <c r="B4989" s="106" t="s">
        <v>358</v>
      </c>
      <c r="C4989" s="130" t="s">
        <v>17</v>
      </c>
      <c r="D4989" s="130" t="s">
        <v>18</v>
      </c>
      <c r="E4989" s="131" t="s">
        <v>19</v>
      </c>
      <c r="F4989" s="131" t="s">
        <v>20</v>
      </c>
      <c r="G4989" s="130" t="s">
        <v>21</v>
      </c>
      <c r="H4989" s="130" t="s">
        <v>22</v>
      </c>
      <c r="I4989" s="130" t="s">
        <v>23</v>
      </c>
      <c r="J4989" s="130" t="s">
        <v>24</v>
      </c>
      <c r="K4989" s="131" t="s">
        <v>25</v>
      </c>
      <c r="L4989" s="131" t="s">
        <v>26</v>
      </c>
      <c r="M4989" s="130" t="s">
        <v>27</v>
      </c>
      <c r="N4989" s="130" t="s">
        <v>28</v>
      </c>
      <c r="O4989" s="130" t="s">
        <v>29</v>
      </c>
      <c r="P4989" s="130" t="s">
        <v>30</v>
      </c>
      <c r="Q4989" s="130" t="s">
        <v>31</v>
      </c>
      <c r="R4989" s="130" t="s">
        <v>32</v>
      </c>
      <c r="S4989" s="130" t="s">
        <v>33</v>
      </c>
    </row>
    <row r="4990" spans="1:19" ht="11.25" thickBot="1" x14ac:dyDescent="0.2">
      <c r="A4990" s="112"/>
      <c r="B4990" s="112"/>
      <c r="C4990" s="130" t="s">
        <v>111</v>
      </c>
      <c r="D4990" s="130" t="s">
        <v>111</v>
      </c>
      <c r="E4990" s="131" t="s">
        <v>111</v>
      </c>
      <c r="F4990" s="131" t="s">
        <v>111</v>
      </c>
      <c r="G4990" s="130" t="s">
        <v>111</v>
      </c>
      <c r="H4990" s="130" t="s">
        <v>111</v>
      </c>
      <c r="I4990" s="130" t="s">
        <v>111</v>
      </c>
      <c r="J4990" s="130" t="s">
        <v>111</v>
      </c>
      <c r="K4990" s="131" t="s">
        <v>111</v>
      </c>
      <c r="L4990" s="131" t="s">
        <v>111</v>
      </c>
      <c r="M4990" s="130" t="s">
        <v>111</v>
      </c>
      <c r="N4990" s="130" t="s">
        <v>111</v>
      </c>
      <c r="O4990" s="130" t="s">
        <v>111</v>
      </c>
      <c r="P4990" s="130" t="s">
        <v>111</v>
      </c>
      <c r="Q4990" s="130" t="s">
        <v>111</v>
      </c>
      <c r="R4990" s="130" t="s">
        <v>111</v>
      </c>
      <c r="S4990" s="130" t="s">
        <v>111</v>
      </c>
    </row>
    <row r="4991" spans="1:19" ht="11.25" thickBot="1" x14ac:dyDescent="0.2">
      <c r="A4991" s="107">
        <v>1</v>
      </c>
      <c r="B4991" s="132">
        <v>0.66516203703703702</v>
      </c>
      <c r="C4991" s="108">
        <v>18.72</v>
      </c>
      <c r="D4991" s="108">
        <v>1.216</v>
      </c>
      <c r="E4991" s="133">
        <v>1.0521100000000001</v>
      </c>
      <c r="F4991" s="133">
        <v>0.99780000000000002</v>
      </c>
      <c r="G4991" s="108">
        <v>0.12</v>
      </c>
      <c r="H4991" s="108">
        <v>7.9379999999999997</v>
      </c>
      <c r="I4991" s="108">
        <v>13.67</v>
      </c>
      <c r="J4991" s="141" t="s">
        <v>3359</v>
      </c>
      <c r="K4991" s="133">
        <v>1.11592</v>
      </c>
      <c r="L4991" s="134" t="s">
        <v>3360</v>
      </c>
      <c r="M4991" s="108">
        <v>5.0999999999999997E-2</v>
      </c>
      <c r="N4991" s="108">
        <v>1.1890000000000001</v>
      </c>
      <c r="O4991" s="108">
        <v>1E-3</v>
      </c>
      <c r="P4991" s="108">
        <v>5.0000000000000001E-3</v>
      </c>
      <c r="Q4991" s="108">
        <v>7.0999999999999994E-2</v>
      </c>
      <c r="R4991" s="108">
        <v>3.0000000000000001E-3</v>
      </c>
      <c r="S4991" s="108">
        <v>9.2999999999999999E-2</v>
      </c>
    </row>
    <row r="4992" spans="1:19" ht="11.25" thickBot="1" x14ac:dyDescent="0.2">
      <c r="A4992" s="112"/>
    </row>
    <row r="4993" spans="1:19" ht="11.25" thickBot="1" x14ac:dyDescent="0.2">
      <c r="A4993" s="107">
        <v>2</v>
      </c>
      <c r="B4993" s="132">
        <v>0.6653472222222222</v>
      </c>
      <c r="C4993" s="108">
        <v>18.829999999999998</v>
      </c>
      <c r="D4993" s="108">
        <v>1.2130000000000001</v>
      </c>
      <c r="E4993" s="133">
        <v>1.0701700000000001</v>
      </c>
      <c r="F4993" s="133">
        <v>1.0044900000000001</v>
      </c>
      <c r="G4993" s="108">
        <v>0.13</v>
      </c>
      <c r="H4993" s="108">
        <v>6.8179999999999996</v>
      </c>
      <c r="I4993" s="108">
        <v>13.66</v>
      </c>
      <c r="J4993" s="141" t="s">
        <v>3011</v>
      </c>
      <c r="K4993" s="133">
        <v>1.1343799999999999</v>
      </c>
      <c r="L4993" s="134" t="s">
        <v>3361</v>
      </c>
      <c r="M4993" s="108">
        <v>4.9000000000000002E-2</v>
      </c>
      <c r="N4993" s="108">
        <v>1.202</v>
      </c>
      <c r="O4993" s="108">
        <v>1E-3</v>
      </c>
      <c r="P4993" s="108">
        <v>4.0000000000000001E-3</v>
      </c>
      <c r="Q4993" s="108">
        <v>6.7000000000000004E-2</v>
      </c>
      <c r="R4993" s="108">
        <v>2.1999999999999999E-2</v>
      </c>
      <c r="S4993" s="108">
        <v>0.107</v>
      </c>
    </row>
    <row r="4994" spans="1:19" ht="11.25" thickBot="1" x14ac:dyDescent="0.2">
      <c r="A4994" s="112"/>
    </row>
    <row r="4995" spans="1:19" ht="11.25" thickBot="1" x14ac:dyDescent="0.2">
      <c r="A4995" s="107">
        <v>3</v>
      </c>
      <c r="B4995" s="132">
        <v>0.66553240740740738</v>
      </c>
      <c r="C4995" s="108">
        <v>18.670000000000002</v>
      </c>
      <c r="D4995" s="108">
        <v>1.2250000000000001</v>
      </c>
      <c r="E4995" s="133">
        <v>1.0700799999999999</v>
      </c>
      <c r="F4995" s="133">
        <v>0.99987999999999999</v>
      </c>
      <c r="G4995" s="108">
        <v>0.183</v>
      </c>
      <c r="H4995" s="108">
        <v>4.2889999999999997</v>
      </c>
      <c r="I4995" s="108">
        <v>13.71</v>
      </c>
      <c r="J4995" s="141" t="s">
        <v>3362</v>
      </c>
      <c r="K4995" s="133">
        <v>1.1431</v>
      </c>
      <c r="L4995" s="134" t="s">
        <v>3363</v>
      </c>
      <c r="M4995" s="108">
        <v>5.3999999999999999E-2</v>
      </c>
      <c r="N4995" s="108">
        <v>1.2190000000000001</v>
      </c>
      <c r="O4995" s="108">
        <v>0</v>
      </c>
      <c r="P4995" s="108">
        <v>5.0000000000000001E-3</v>
      </c>
      <c r="Q4995" s="108">
        <v>6.9000000000000006E-2</v>
      </c>
      <c r="R4995" s="108">
        <v>1.4E-2</v>
      </c>
      <c r="S4995" s="108">
        <v>0.10199999999999999</v>
      </c>
    </row>
    <row r="4996" spans="1:19" ht="11.25" thickBot="1" x14ac:dyDescent="0.2">
      <c r="A4996" s="112"/>
    </row>
    <row r="4997" spans="1:19" ht="11.25" thickBot="1" x14ac:dyDescent="0.2">
      <c r="A4997" s="135" t="s">
        <v>362</v>
      </c>
      <c r="B4997" s="112"/>
      <c r="C4997" s="136">
        <v>18.739999999999998</v>
      </c>
      <c r="D4997" s="136">
        <v>1.218</v>
      </c>
      <c r="E4997" s="137">
        <v>1.06412</v>
      </c>
      <c r="F4997" s="137">
        <v>1.0007200000000001</v>
      </c>
      <c r="G4997" s="136">
        <v>0.14399999999999999</v>
      </c>
      <c r="H4997" s="136">
        <v>6.3479999999999999</v>
      </c>
      <c r="I4997" s="136">
        <v>13.68</v>
      </c>
      <c r="J4997" s="141" t="s">
        <v>3364</v>
      </c>
      <c r="K4997" s="137">
        <v>1.13113</v>
      </c>
      <c r="L4997" s="134" t="s">
        <v>3365</v>
      </c>
      <c r="M4997" s="136">
        <v>5.0999999999999997E-2</v>
      </c>
      <c r="N4997" s="136">
        <v>1.2030000000000001</v>
      </c>
      <c r="O4997" s="136">
        <v>1E-3</v>
      </c>
      <c r="P4997" s="136">
        <v>5.0000000000000001E-3</v>
      </c>
      <c r="Q4997" s="136">
        <v>6.9000000000000006E-2</v>
      </c>
      <c r="R4997" s="136">
        <v>1.2999999999999999E-2</v>
      </c>
      <c r="S4997" s="136">
        <v>0.10100000000000001</v>
      </c>
    </row>
    <row r="4998" spans="1:19" ht="11.25" thickBot="1" x14ac:dyDescent="0.2">
      <c r="A4998" s="112"/>
    </row>
    <row r="4999" spans="1:19" ht="11.25" thickBot="1" x14ac:dyDescent="0.2">
      <c r="A4999" s="138" t="s">
        <v>364</v>
      </c>
      <c r="B4999" s="112"/>
      <c r="C4999" s="136">
        <v>8.2000000000000003E-2</v>
      </c>
      <c r="D4999" s="136">
        <v>7.0000000000000001E-3</v>
      </c>
      <c r="E4999" s="137">
        <v>1.04E-2</v>
      </c>
      <c r="F4999" s="137">
        <v>3.4199999999999999E-3</v>
      </c>
      <c r="G4999" s="136">
        <v>3.4000000000000002E-2</v>
      </c>
      <c r="H4999" s="136">
        <v>1.869</v>
      </c>
      <c r="I4999" s="136">
        <v>2.5999999999999999E-2</v>
      </c>
      <c r="J4999" s="141" t="s">
        <v>3366</v>
      </c>
      <c r="K4999" s="137">
        <v>1.388E-2</v>
      </c>
      <c r="L4999" s="134" t="s">
        <v>3367</v>
      </c>
      <c r="M4999" s="136">
        <v>3.0000000000000001E-3</v>
      </c>
      <c r="N4999" s="136">
        <v>1.4999999999999999E-2</v>
      </c>
      <c r="O4999" s="136">
        <v>0</v>
      </c>
      <c r="P4999" s="136">
        <v>0</v>
      </c>
      <c r="Q4999" s="136">
        <v>2E-3</v>
      </c>
      <c r="R4999" s="136">
        <v>8.9999999999999993E-3</v>
      </c>
      <c r="S4999" s="136">
        <v>7.0000000000000001E-3</v>
      </c>
    </row>
    <row r="5000" spans="1:19" ht="11.25" thickBot="1" x14ac:dyDescent="0.2">
      <c r="A5000" s="112"/>
    </row>
    <row r="5001" spans="1:19" ht="11.25" thickBot="1" x14ac:dyDescent="0.2">
      <c r="A5001" s="139" t="s">
        <v>366</v>
      </c>
      <c r="B5001" s="112"/>
      <c r="C5001" s="136">
        <v>0.437</v>
      </c>
      <c r="D5001" s="136">
        <v>0.53800000000000003</v>
      </c>
      <c r="E5001" s="140">
        <v>0.97799999999999998</v>
      </c>
      <c r="F5001" s="140">
        <v>0.34200000000000003</v>
      </c>
      <c r="G5001" s="136">
        <v>23.33</v>
      </c>
      <c r="H5001" s="136">
        <v>29.45</v>
      </c>
      <c r="I5001" s="136">
        <v>0.187</v>
      </c>
      <c r="J5001" s="141" t="s">
        <v>3368</v>
      </c>
      <c r="K5001" s="140">
        <v>1.2270000000000001</v>
      </c>
      <c r="L5001" s="134" t="s">
        <v>3369</v>
      </c>
      <c r="M5001" s="136">
        <v>5.1669999999999998</v>
      </c>
      <c r="N5001" s="136">
        <v>1.26</v>
      </c>
      <c r="O5001" s="136">
        <v>52.28</v>
      </c>
      <c r="P5001" s="136">
        <v>4.8079999999999998</v>
      </c>
      <c r="Q5001" s="136">
        <v>2.73</v>
      </c>
      <c r="R5001" s="136">
        <v>73.41</v>
      </c>
      <c r="S5001" s="136">
        <v>7.258</v>
      </c>
    </row>
    <row r="5002" spans="1:19" ht="11.25" thickBot="1" x14ac:dyDescent="0.2">
      <c r="A5002" s="112"/>
    </row>
    <row r="5003" spans="1:19" ht="11.25" thickBot="1" x14ac:dyDescent="0.2">
      <c r="A5003" s="106" t="s">
        <v>357</v>
      </c>
      <c r="B5003" s="106" t="s">
        <v>358</v>
      </c>
      <c r="C5003" s="131" t="s">
        <v>34</v>
      </c>
      <c r="D5003" s="131" t="s">
        <v>35</v>
      </c>
      <c r="E5003" s="130" t="s">
        <v>36</v>
      </c>
      <c r="F5003" s="130" t="s">
        <v>37</v>
      </c>
      <c r="G5003" s="130" t="s">
        <v>38</v>
      </c>
      <c r="H5003" s="130" t="s">
        <v>39</v>
      </c>
      <c r="I5003" s="130" t="s">
        <v>40</v>
      </c>
      <c r="J5003" s="130" t="s">
        <v>41</v>
      </c>
      <c r="K5003" s="130" t="s">
        <v>42</v>
      </c>
      <c r="L5003" s="130" t="s">
        <v>43</v>
      </c>
      <c r="M5003" s="130" t="s">
        <v>44</v>
      </c>
      <c r="N5003" s="130" t="s">
        <v>45</v>
      </c>
      <c r="O5003" s="130" t="s">
        <v>46</v>
      </c>
      <c r="P5003" s="130" t="s">
        <v>47</v>
      </c>
      <c r="Q5003" s="130" t="s">
        <v>48</v>
      </c>
      <c r="R5003" s="130" t="s">
        <v>49</v>
      </c>
      <c r="S5003" s="130" t="s">
        <v>50</v>
      </c>
    </row>
    <row r="5004" spans="1:19" ht="11.25" thickBot="1" x14ac:dyDescent="0.2">
      <c r="A5004" s="112"/>
      <c r="B5004" s="112"/>
      <c r="C5004" s="131" t="s">
        <v>111</v>
      </c>
      <c r="D5004" s="131" t="s">
        <v>111</v>
      </c>
      <c r="E5004" s="130" t="s">
        <v>111</v>
      </c>
      <c r="F5004" s="130" t="s">
        <v>111</v>
      </c>
      <c r="G5004" s="130" t="s">
        <v>111</v>
      </c>
      <c r="H5004" s="130" t="s">
        <v>111</v>
      </c>
      <c r="I5004" s="130" t="s">
        <v>111</v>
      </c>
      <c r="J5004" s="130" t="s">
        <v>111</v>
      </c>
      <c r="K5004" s="130" t="s">
        <v>111</v>
      </c>
      <c r="L5004" s="130" t="s">
        <v>111</v>
      </c>
      <c r="M5004" s="130" t="s">
        <v>111</v>
      </c>
      <c r="N5004" s="130" t="s">
        <v>111</v>
      </c>
      <c r="O5004" s="130" t="s">
        <v>111</v>
      </c>
      <c r="P5004" s="130" t="s">
        <v>111</v>
      </c>
      <c r="Q5004" s="130" t="s">
        <v>111</v>
      </c>
      <c r="R5004" s="130" t="s">
        <v>111</v>
      </c>
      <c r="S5004" s="130" t="s">
        <v>111</v>
      </c>
    </row>
    <row r="5005" spans="1:19" ht="11.25" thickBot="1" x14ac:dyDescent="0.2">
      <c r="A5005" s="107">
        <v>1</v>
      </c>
      <c r="B5005" s="132">
        <v>0.66516203703703702</v>
      </c>
      <c r="C5005" s="133">
        <v>1.0206999999999999</v>
      </c>
      <c r="D5005" s="134" t="s">
        <v>3370</v>
      </c>
      <c r="E5005" s="108">
        <v>0.46600000000000003</v>
      </c>
      <c r="F5005" s="108">
        <v>2.1000000000000001E-2</v>
      </c>
      <c r="G5005" s="108">
        <v>0</v>
      </c>
      <c r="H5005" s="108">
        <v>0.161</v>
      </c>
      <c r="I5005" s="108">
        <v>30.91</v>
      </c>
      <c r="J5005" s="108">
        <v>31.13</v>
      </c>
      <c r="K5005" s="108">
        <v>0.52700000000000002</v>
      </c>
      <c r="L5005" s="108">
        <v>1.0249999999999999</v>
      </c>
      <c r="M5005" s="108">
        <v>0.129</v>
      </c>
      <c r="N5005" s="108">
        <v>0.5</v>
      </c>
      <c r="O5005" s="108">
        <v>8.6999999999999994E-2</v>
      </c>
      <c r="P5005" s="108">
        <v>1.9E-2</v>
      </c>
      <c r="Q5005" s="108">
        <v>8.5000000000000006E-2</v>
      </c>
      <c r="R5005" s="108">
        <v>0.01</v>
      </c>
      <c r="S5005" s="108">
        <v>5.5E-2</v>
      </c>
    </row>
    <row r="5006" spans="1:19" ht="11.25" thickBot="1" x14ac:dyDescent="0.2">
      <c r="A5006" s="112"/>
    </row>
    <row r="5007" spans="1:19" ht="11.25" thickBot="1" x14ac:dyDescent="0.2">
      <c r="A5007" s="107">
        <v>2</v>
      </c>
      <c r="B5007" s="132">
        <v>0.6653472222222222</v>
      </c>
      <c r="C5007" s="133">
        <v>1.0391699999999999</v>
      </c>
      <c r="D5007" s="134" t="s">
        <v>3371</v>
      </c>
      <c r="E5007" s="108">
        <v>0.47099999999999997</v>
      </c>
      <c r="F5007" s="108">
        <v>2.1000000000000001E-2</v>
      </c>
      <c r="G5007" s="108">
        <v>-3.0000000000000001E-3</v>
      </c>
      <c r="H5007" s="108">
        <v>0.161</v>
      </c>
      <c r="I5007" s="108">
        <v>31.03</v>
      </c>
      <c r="J5007" s="108">
        <v>31.05</v>
      </c>
      <c r="K5007" s="108">
        <v>0.53500000000000003</v>
      </c>
      <c r="L5007" s="108">
        <v>1.0229999999999999</v>
      </c>
      <c r="M5007" s="108">
        <v>0.13</v>
      </c>
      <c r="N5007" s="108">
        <v>0.48</v>
      </c>
      <c r="O5007" s="108">
        <v>9.4E-2</v>
      </c>
      <c r="P5007" s="108">
        <v>1.7000000000000001E-2</v>
      </c>
      <c r="Q5007" s="108">
        <v>8.1000000000000003E-2</v>
      </c>
      <c r="R5007" s="108">
        <v>1.2E-2</v>
      </c>
      <c r="S5007" s="108">
        <v>5.8000000000000003E-2</v>
      </c>
    </row>
    <row r="5008" spans="1:19" ht="11.25" thickBot="1" x14ac:dyDescent="0.2">
      <c r="A5008" s="112"/>
    </row>
    <row r="5009" spans="1:19" ht="11.25" thickBot="1" x14ac:dyDescent="0.2">
      <c r="A5009" s="107">
        <v>3</v>
      </c>
      <c r="B5009" s="132">
        <v>0.66553240740740738</v>
      </c>
      <c r="C5009" s="133">
        <v>1.0426800000000001</v>
      </c>
      <c r="D5009" s="134" t="s">
        <v>3372</v>
      </c>
      <c r="E5009" s="108">
        <v>0.46300000000000002</v>
      </c>
      <c r="F5009" s="108">
        <v>2.3E-2</v>
      </c>
      <c r="G5009" s="108">
        <v>-1E-3</v>
      </c>
      <c r="H5009" s="108">
        <v>0.16300000000000001</v>
      </c>
      <c r="I5009" s="108">
        <v>31.04</v>
      </c>
      <c r="J5009" s="108">
        <v>31.08</v>
      </c>
      <c r="K5009" s="108">
        <v>0.52800000000000002</v>
      </c>
      <c r="L5009" s="108">
        <v>1.04</v>
      </c>
      <c r="M5009" s="108">
        <v>0.13100000000000001</v>
      </c>
      <c r="N5009" s="108">
        <v>0.47799999999999998</v>
      </c>
      <c r="O5009" s="108">
        <v>9.4E-2</v>
      </c>
      <c r="P5009" s="108">
        <v>1.9E-2</v>
      </c>
      <c r="Q5009" s="108">
        <v>8.4000000000000005E-2</v>
      </c>
      <c r="R5009" s="108">
        <v>1.0999999999999999E-2</v>
      </c>
      <c r="S5009" s="108">
        <v>5.3999999999999999E-2</v>
      </c>
    </row>
    <row r="5010" spans="1:19" ht="11.25" thickBot="1" x14ac:dyDescent="0.2">
      <c r="A5010" s="112"/>
    </row>
    <row r="5011" spans="1:19" ht="11.25" thickBot="1" x14ac:dyDescent="0.2">
      <c r="A5011" s="135" t="s">
        <v>362</v>
      </c>
      <c r="B5011" s="112"/>
      <c r="C5011" s="137">
        <v>1.0341800000000001</v>
      </c>
      <c r="D5011" s="134" t="s">
        <v>3373</v>
      </c>
      <c r="E5011" s="136">
        <v>0.46700000000000003</v>
      </c>
      <c r="F5011" s="136">
        <v>2.1999999999999999E-2</v>
      </c>
      <c r="G5011" s="136">
        <v>-1E-3</v>
      </c>
      <c r="H5011" s="136">
        <v>0.16200000000000001</v>
      </c>
      <c r="I5011" s="136">
        <v>31</v>
      </c>
      <c r="J5011" s="136">
        <v>31.08</v>
      </c>
      <c r="K5011" s="136">
        <v>0.53</v>
      </c>
      <c r="L5011" s="136">
        <v>1.0289999999999999</v>
      </c>
      <c r="M5011" s="136">
        <v>0.13</v>
      </c>
      <c r="N5011" s="136">
        <v>0.48599999999999999</v>
      </c>
      <c r="O5011" s="136">
        <v>9.1999999999999998E-2</v>
      </c>
      <c r="P5011" s="136">
        <v>1.9E-2</v>
      </c>
      <c r="Q5011" s="136">
        <v>8.4000000000000005E-2</v>
      </c>
      <c r="R5011" s="136">
        <v>1.0999999999999999E-2</v>
      </c>
      <c r="S5011" s="136">
        <v>5.5E-2</v>
      </c>
    </row>
    <row r="5012" spans="1:19" ht="11.25" thickBot="1" x14ac:dyDescent="0.2">
      <c r="A5012" s="112"/>
    </row>
    <row r="5013" spans="1:19" ht="11.25" thickBot="1" x14ac:dyDescent="0.2">
      <c r="A5013" s="138" t="s">
        <v>364</v>
      </c>
      <c r="B5013" s="112"/>
      <c r="C5013" s="137">
        <v>1.18E-2</v>
      </c>
      <c r="D5013" s="134" t="s">
        <v>3374</v>
      </c>
      <c r="E5013" s="136">
        <v>4.0000000000000001E-3</v>
      </c>
      <c r="F5013" s="136">
        <v>1E-3</v>
      </c>
      <c r="G5013" s="136">
        <v>1E-3</v>
      </c>
      <c r="H5013" s="136">
        <v>1E-3</v>
      </c>
      <c r="I5013" s="136">
        <v>7.0999999999999994E-2</v>
      </c>
      <c r="J5013" s="136">
        <v>0.04</v>
      </c>
      <c r="K5013" s="136">
        <v>4.0000000000000001E-3</v>
      </c>
      <c r="L5013" s="136">
        <v>8.9999999999999993E-3</v>
      </c>
      <c r="M5013" s="136">
        <v>1E-3</v>
      </c>
      <c r="N5013" s="136">
        <v>1.2E-2</v>
      </c>
      <c r="O5013" s="136">
        <v>4.0000000000000001E-3</v>
      </c>
      <c r="P5013" s="136">
        <v>1E-3</v>
      </c>
      <c r="Q5013" s="136">
        <v>2E-3</v>
      </c>
      <c r="R5013" s="136">
        <v>1E-3</v>
      </c>
      <c r="S5013" s="136">
        <v>2E-3</v>
      </c>
    </row>
    <row r="5014" spans="1:19" ht="11.25" thickBot="1" x14ac:dyDescent="0.2">
      <c r="A5014" s="112"/>
    </row>
    <row r="5015" spans="1:19" ht="11.25" thickBot="1" x14ac:dyDescent="0.2">
      <c r="A5015" s="139" t="s">
        <v>366</v>
      </c>
      <c r="B5015" s="112"/>
      <c r="C5015" s="140">
        <v>1.141</v>
      </c>
      <c r="D5015" s="134" t="s">
        <v>2234</v>
      </c>
      <c r="E5015" s="136">
        <v>0.83099999999999996</v>
      </c>
      <c r="F5015" s="136">
        <v>5.1529999999999996</v>
      </c>
      <c r="G5015" s="136">
        <v>93.32</v>
      </c>
      <c r="H5015" s="136">
        <v>0.68700000000000006</v>
      </c>
      <c r="I5015" s="136">
        <v>0.22800000000000001</v>
      </c>
      <c r="J5015" s="136">
        <v>0.13</v>
      </c>
      <c r="K5015" s="136">
        <v>0.84</v>
      </c>
      <c r="L5015" s="136">
        <v>0.877</v>
      </c>
      <c r="M5015" s="136">
        <v>0.65600000000000003</v>
      </c>
      <c r="N5015" s="136">
        <v>2.54</v>
      </c>
      <c r="O5015" s="136">
        <v>4.1070000000000002</v>
      </c>
      <c r="P5015" s="136">
        <v>5.2649999999999997</v>
      </c>
      <c r="Q5015" s="136">
        <v>2.1059999999999999</v>
      </c>
      <c r="R5015" s="136">
        <v>6.2720000000000002</v>
      </c>
      <c r="S5015" s="136">
        <v>3.7930000000000001</v>
      </c>
    </row>
    <row r="5016" spans="1:19" ht="11.25" thickBot="1" x14ac:dyDescent="0.2">
      <c r="A5016" s="112"/>
    </row>
    <row r="5017" spans="1:19" ht="11.25" thickBot="1" x14ac:dyDescent="0.2">
      <c r="A5017" s="106" t="s">
        <v>357</v>
      </c>
      <c r="B5017" s="106" t="s">
        <v>358</v>
      </c>
      <c r="C5017" s="130" t="s">
        <v>51</v>
      </c>
      <c r="D5017" s="130" t="s">
        <v>52</v>
      </c>
      <c r="E5017" s="130" t="s">
        <v>53</v>
      </c>
      <c r="F5017" s="130" t="s">
        <v>54</v>
      </c>
      <c r="G5017" s="130" t="s">
        <v>55</v>
      </c>
      <c r="H5017" s="130" t="s">
        <v>56</v>
      </c>
      <c r="I5017" s="130" t="s">
        <v>57</v>
      </c>
      <c r="J5017" s="130" t="s">
        <v>58</v>
      </c>
      <c r="K5017" s="130" t="s">
        <v>59</v>
      </c>
      <c r="L5017" s="130" t="s">
        <v>60</v>
      </c>
      <c r="M5017" s="130" t="s">
        <v>61</v>
      </c>
      <c r="N5017" s="130" t="s">
        <v>62</v>
      </c>
      <c r="O5017" s="130" t="s">
        <v>63</v>
      </c>
      <c r="P5017" s="130" t="s">
        <v>64</v>
      </c>
      <c r="Q5017" s="131" t="s">
        <v>65</v>
      </c>
      <c r="R5017" s="131" t="s">
        <v>66</v>
      </c>
      <c r="S5017" s="130" t="s">
        <v>67</v>
      </c>
    </row>
    <row r="5018" spans="1:19" ht="11.25" thickBot="1" x14ac:dyDescent="0.2">
      <c r="A5018" s="112"/>
      <c r="B5018" s="112"/>
      <c r="C5018" s="130" t="s">
        <v>111</v>
      </c>
      <c r="D5018" s="130" t="s">
        <v>111</v>
      </c>
      <c r="E5018" s="130" t="s">
        <v>111</v>
      </c>
      <c r="F5018" s="130" t="s">
        <v>111</v>
      </c>
      <c r="G5018" s="130" t="s">
        <v>111</v>
      </c>
      <c r="H5018" s="130" t="s">
        <v>111</v>
      </c>
      <c r="I5018" s="130" t="s">
        <v>111</v>
      </c>
      <c r="J5018" s="130" t="s">
        <v>111</v>
      </c>
      <c r="K5018" s="130" t="s">
        <v>111</v>
      </c>
      <c r="L5018" s="130" t="s">
        <v>111</v>
      </c>
      <c r="M5018" s="130" t="s">
        <v>111</v>
      </c>
      <c r="N5018" s="130" t="s">
        <v>111</v>
      </c>
      <c r="O5018" s="130" t="s">
        <v>111</v>
      </c>
      <c r="P5018" s="130" t="s">
        <v>111</v>
      </c>
      <c r="Q5018" s="131" t="s">
        <v>111</v>
      </c>
      <c r="R5018" s="131" t="s">
        <v>111</v>
      </c>
      <c r="S5018" s="130" t="s">
        <v>111</v>
      </c>
    </row>
    <row r="5019" spans="1:19" ht="11.25" thickBot="1" x14ac:dyDescent="0.2">
      <c r="A5019" s="107">
        <v>1</v>
      </c>
      <c r="B5019" s="132">
        <v>0.66516203703703702</v>
      </c>
      <c r="C5019" s="108">
        <v>1.0999999999999999E-2</v>
      </c>
      <c r="D5019" s="108">
        <v>2.8000000000000001E-2</v>
      </c>
      <c r="E5019" s="108">
        <v>4.0000000000000001E-3</v>
      </c>
      <c r="F5019" s="108">
        <v>2.1000000000000001E-2</v>
      </c>
      <c r="G5019" s="108">
        <v>3.0000000000000001E-3</v>
      </c>
      <c r="H5019" s="108">
        <v>1E-3</v>
      </c>
      <c r="I5019" s="108">
        <v>0.106</v>
      </c>
      <c r="J5019" s="108">
        <v>0.27</v>
      </c>
      <c r="K5019" s="108">
        <v>0.28299999999999997</v>
      </c>
      <c r="L5019" s="108">
        <v>0</v>
      </c>
      <c r="M5019" s="108">
        <v>0</v>
      </c>
      <c r="N5019" s="108">
        <v>9.6000000000000002E-2</v>
      </c>
      <c r="O5019" s="108">
        <v>1.4E-2</v>
      </c>
      <c r="P5019" s="108">
        <v>0.48199999999999998</v>
      </c>
      <c r="Q5019" s="133">
        <v>0.94623000000000002</v>
      </c>
      <c r="R5019" s="134" t="s">
        <v>3375</v>
      </c>
      <c r="S5019" s="108">
        <v>0.192</v>
      </c>
    </row>
    <row r="5020" spans="1:19" ht="11.25" thickBot="1" x14ac:dyDescent="0.2">
      <c r="A5020" s="112"/>
    </row>
    <row r="5021" spans="1:19" ht="11.25" thickBot="1" x14ac:dyDescent="0.2">
      <c r="A5021" s="107">
        <v>2</v>
      </c>
      <c r="B5021" s="132">
        <v>0.6653472222222222</v>
      </c>
      <c r="C5021" s="108">
        <v>0.01</v>
      </c>
      <c r="D5021" s="108">
        <v>2.7E-2</v>
      </c>
      <c r="E5021" s="108">
        <v>4.0000000000000001E-3</v>
      </c>
      <c r="F5021" s="108">
        <v>2.4E-2</v>
      </c>
      <c r="G5021" s="108">
        <v>3.0000000000000001E-3</v>
      </c>
      <c r="H5021" s="108">
        <v>1E-3</v>
      </c>
      <c r="I5021" s="108">
        <v>0.109</v>
      </c>
      <c r="J5021" s="108">
        <v>0.27600000000000002</v>
      </c>
      <c r="K5021" s="108">
        <v>0.28000000000000003</v>
      </c>
      <c r="L5021" s="108">
        <v>0</v>
      </c>
      <c r="M5021" s="108">
        <v>0</v>
      </c>
      <c r="N5021" s="108">
        <v>9.7000000000000003E-2</v>
      </c>
      <c r="O5021" s="108">
        <v>1.4999999999999999E-2</v>
      </c>
      <c r="P5021" s="108">
        <v>0.48799999999999999</v>
      </c>
      <c r="Q5021" s="133">
        <v>0.97009000000000001</v>
      </c>
      <c r="R5021" s="134" t="s">
        <v>3376</v>
      </c>
      <c r="S5021" s="108">
        <v>0.19700000000000001</v>
      </c>
    </row>
    <row r="5022" spans="1:19" ht="11.25" thickBot="1" x14ac:dyDescent="0.2">
      <c r="A5022" s="112"/>
    </row>
    <row r="5023" spans="1:19" ht="11.25" thickBot="1" x14ac:dyDescent="0.2">
      <c r="A5023" s="107">
        <v>3</v>
      </c>
      <c r="B5023" s="132">
        <v>0.66553240740740738</v>
      </c>
      <c r="C5023" s="108">
        <v>0.01</v>
      </c>
      <c r="D5023" s="108">
        <v>2.7E-2</v>
      </c>
      <c r="E5023" s="108">
        <v>4.0000000000000001E-3</v>
      </c>
      <c r="F5023" s="108">
        <v>2.1999999999999999E-2</v>
      </c>
      <c r="G5023" s="108">
        <v>3.0000000000000001E-3</v>
      </c>
      <c r="H5023" s="108">
        <v>1E-3</v>
      </c>
      <c r="I5023" s="108">
        <v>0.107</v>
      </c>
      <c r="J5023" s="108">
        <v>0.27400000000000002</v>
      </c>
      <c r="K5023" s="108">
        <v>0.28299999999999997</v>
      </c>
      <c r="L5023" s="108">
        <v>0</v>
      </c>
      <c r="M5023" s="108">
        <v>0</v>
      </c>
      <c r="N5023" s="108">
        <v>9.4E-2</v>
      </c>
      <c r="O5023" s="108">
        <v>1.4E-2</v>
      </c>
      <c r="P5023" s="108">
        <v>0.48499999999999999</v>
      </c>
      <c r="Q5023" s="133">
        <v>0.97297</v>
      </c>
      <c r="R5023" s="134" t="s">
        <v>3377</v>
      </c>
      <c r="S5023" s="108">
        <v>0.192</v>
      </c>
    </row>
    <row r="5024" spans="1:19" ht="11.25" thickBot="1" x14ac:dyDescent="0.2">
      <c r="A5024" s="112"/>
    </row>
    <row r="5025" spans="1:19" ht="11.25" thickBot="1" x14ac:dyDescent="0.2">
      <c r="A5025" s="135" t="s">
        <v>362</v>
      </c>
      <c r="B5025" s="112"/>
      <c r="C5025" s="136">
        <v>0.01</v>
      </c>
      <c r="D5025" s="136">
        <v>2.7E-2</v>
      </c>
      <c r="E5025" s="136">
        <v>4.0000000000000001E-3</v>
      </c>
      <c r="F5025" s="136">
        <v>2.1999999999999999E-2</v>
      </c>
      <c r="G5025" s="136">
        <v>3.0000000000000001E-3</v>
      </c>
      <c r="H5025" s="136">
        <v>1E-3</v>
      </c>
      <c r="I5025" s="136">
        <v>0.107</v>
      </c>
      <c r="J5025" s="136">
        <v>0.27300000000000002</v>
      </c>
      <c r="K5025" s="136">
        <v>0.28199999999999997</v>
      </c>
      <c r="L5025" s="136">
        <v>0</v>
      </c>
      <c r="M5025" s="136">
        <v>0</v>
      </c>
      <c r="N5025" s="136">
        <v>9.6000000000000002E-2</v>
      </c>
      <c r="O5025" s="136">
        <v>1.4E-2</v>
      </c>
      <c r="P5025" s="136">
        <v>0.48499999999999999</v>
      </c>
      <c r="Q5025" s="137">
        <v>0.96309999999999996</v>
      </c>
      <c r="R5025" s="134" t="s">
        <v>3378</v>
      </c>
      <c r="S5025" s="136">
        <v>0.19400000000000001</v>
      </c>
    </row>
    <row r="5026" spans="1:19" ht="11.25" thickBot="1" x14ac:dyDescent="0.2">
      <c r="A5026" s="112"/>
    </row>
    <row r="5027" spans="1:19" ht="11.25" thickBot="1" x14ac:dyDescent="0.2">
      <c r="A5027" s="138" t="s">
        <v>364</v>
      </c>
      <c r="B5027" s="112"/>
      <c r="C5027" s="136">
        <v>0</v>
      </c>
      <c r="D5027" s="136">
        <v>1E-3</v>
      </c>
      <c r="E5027" s="136">
        <v>0</v>
      </c>
      <c r="F5027" s="136">
        <v>1E-3</v>
      </c>
      <c r="G5027" s="136">
        <v>0</v>
      </c>
      <c r="H5027" s="136">
        <v>0</v>
      </c>
      <c r="I5027" s="136">
        <v>2E-3</v>
      </c>
      <c r="J5027" s="136">
        <v>3.0000000000000001E-3</v>
      </c>
      <c r="K5027" s="136">
        <v>2E-3</v>
      </c>
      <c r="L5027" s="136">
        <v>0</v>
      </c>
      <c r="M5027" s="136">
        <v>0</v>
      </c>
      <c r="N5027" s="136">
        <v>2E-3</v>
      </c>
      <c r="O5027" s="136">
        <v>1E-3</v>
      </c>
      <c r="P5027" s="136">
        <v>3.0000000000000001E-3</v>
      </c>
      <c r="Q5027" s="137">
        <v>1.468E-2</v>
      </c>
      <c r="R5027" s="134" t="s">
        <v>3379</v>
      </c>
      <c r="S5027" s="136">
        <v>3.0000000000000001E-3</v>
      </c>
    </row>
    <row r="5028" spans="1:19" ht="11.25" thickBot="1" x14ac:dyDescent="0.2">
      <c r="A5028" s="112"/>
    </row>
    <row r="5029" spans="1:19" ht="11.25" thickBot="1" x14ac:dyDescent="0.2">
      <c r="A5029" s="139" t="s">
        <v>366</v>
      </c>
      <c r="B5029" s="112"/>
      <c r="C5029" s="136">
        <v>3.8919999999999999</v>
      </c>
      <c r="D5029" s="136">
        <v>2.7829999999999999</v>
      </c>
      <c r="E5029" s="136">
        <v>3.2440000000000002</v>
      </c>
      <c r="F5029" s="136">
        <v>6.4980000000000002</v>
      </c>
      <c r="G5029" s="136">
        <v>11.28</v>
      </c>
      <c r="H5029" s="136">
        <v>11.76</v>
      </c>
      <c r="I5029" s="136">
        <v>1.7090000000000001</v>
      </c>
      <c r="J5029" s="136">
        <v>0.98799999999999999</v>
      </c>
      <c r="K5029" s="136">
        <v>0.57799999999999996</v>
      </c>
      <c r="L5029" s="136">
        <v>33.79</v>
      </c>
      <c r="M5029" s="136">
        <v>101.7</v>
      </c>
      <c r="N5029" s="136">
        <v>2.0430000000000001</v>
      </c>
      <c r="O5029" s="136">
        <v>3.9510000000000001</v>
      </c>
      <c r="P5029" s="136">
        <v>0.65700000000000003</v>
      </c>
      <c r="Q5029" s="140">
        <v>1.524</v>
      </c>
      <c r="R5029" s="134" t="s">
        <v>3380</v>
      </c>
      <c r="S5029" s="136">
        <v>1.347</v>
      </c>
    </row>
    <row r="5030" spans="1:19" ht="11.25" thickBot="1" x14ac:dyDescent="0.2">
      <c r="A5030" s="112"/>
    </row>
    <row r="5031" spans="1:19" ht="11.25" thickBot="1" x14ac:dyDescent="0.2">
      <c r="A5031" s="106" t="s">
        <v>357</v>
      </c>
      <c r="B5031" s="106" t="s">
        <v>358</v>
      </c>
      <c r="C5031" s="130" t="s">
        <v>68</v>
      </c>
    </row>
    <row r="5032" spans="1:19" ht="11.25" thickBot="1" x14ac:dyDescent="0.2">
      <c r="A5032" s="112"/>
      <c r="B5032" s="112"/>
      <c r="C5032" s="130" t="s">
        <v>111</v>
      </c>
    </row>
    <row r="5033" spans="1:19" ht="11.25" thickBot="1" x14ac:dyDescent="0.2">
      <c r="A5033" s="107">
        <v>1</v>
      </c>
      <c r="B5033" s="132">
        <v>0.66516203703703702</v>
      </c>
      <c r="C5033" s="108">
        <v>2.5000000000000001E-2</v>
      </c>
    </row>
    <row r="5034" spans="1:19" ht="11.25" thickBot="1" x14ac:dyDescent="0.2">
      <c r="A5034" s="112"/>
    </row>
    <row r="5035" spans="1:19" ht="11.25" thickBot="1" x14ac:dyDescent="0.2">
      <c r="A5035" s="107">
        <v>2</v>
      </c>
      <c r="B5035" s="132">
        <v>0.6653472222222222</v>
      </c>
      <c r="C5035" s="108">
        <v>2.4E-2</v>
      </c>
    </row>
    <row r="5036" spans="1:19" ht="11.25" thickBot="1" x14ac:dyDescent="0.2">
      <c r="A5036" s="112"/>
    </row>
    <row r="5037" spans="1:19" ht="11.25" thickBot="1" x14ac:dyDescent="0.2">
      <c r="A5037" s="107">
        <v>3</v>
      </c>
      <c r="B5037" s="132">
        <v>0.66553240740740738</v>
      </c>
      <c r="C5037" s="108">
        <v>2.5000000000000001E-2</v>
      </c>
    </row>
    <row r="5038" spans="1:19" ht="11.25" thickBot="1" x14ac:dyDescent="0.2">
      <c r="A5038" s="112"/>
    </row>
    <row r="5039" spans="1:19" ht="11.25" thickBot="1" x14ac:dyDescent="0.2">
      <c r="A5039" s="135" t="s">
        <v>362</v>
      </c>
      <c r="B5039" s="112"/>
      <c r="C5039" s="136">
        <v>2.4E-2</v>
      </c>
    </row>
    <row r="5040" spans="1:19" ht="11.25" thickBot="1" x14ac:dyDescent="0.2">
      <c r="A5040" s="112"/>
    </row>
    <row r="5041" spans="1:19" ht="11.25" thickBot="1" x14ac:dyDescent="0.2">
      <c r="A5041" s="138" t="s">
        <v>364</v>
      </c>
      <c r="B5041" s="112"/>
      <c r="C5041" s="136">
        <v>0</v>
      </c>
    </row>
    <row r="5042" spans="1:19" ht="11.25" thickBot="1" x14ac:dyDescent="0.2">
      <c r="A5042" s="112"/>
    </row>
    <row r="5043" spans="1:19" ht="11.25" thickBot="1" x14ac:dyDescent="0.2">
      <c r="A5043" s="139" t="s">
        <v>366</v>
      </c>
      <c r="B5043" s="112"/>
      <c r="C5043" s="136">
        <v>1.254</v>
      </c>
    </row>
    <row r="5044" spans="1:19" ht="10.5" x14ac:dyDescent="0.15">
      <c r="A5044" s="112"/>
    </row>
    <row r="5045" spans="1:19" x14ac:dyDescent="0.15">
      <c r="A5045" s="129"/>
      <c r="B5045" s="86" t="s">
        <v>3381</v>
      </c>
    </row>
    <row r="5046" spans="1:19" ht="9.75" thickBot="1" x14ac:dyDescent="0.2">
      <c r="A5046" s="81" t="s">
        <v>356</v>
      </c>
    </row>
    <row r="5047" spans="1:19" ht="11.25" thickBot="1" x14ac:dyDescent="0.2">
      <c r="A5047" s="106" t="s">
        <v>357</v>
      </c>
      <c r="B5047" s="106" t="s">
        <v>358</v>
      </c>
      <c r="C5047" s="130" t="s">
        <v>0</v>
      </c>
      <c r="D5047" s="130" t="s">
        <v>1</v>
      </c>
      <c r="E5047" s="130" t="s">
        <v>2</v>
      </c>
      <c r="F5047" s="130" t="s">
        <v>3</v>
      </c>
      <c r="G5047" s="130" t="s">
        <v>4</v>
      </c>
      <c r="H5047" s="130" t="s">
        <v>5</v>
      </c>
      <c r="I5047" s="131" t="s">
        <v>6</v>
      </c>
      <c r="J5047" s="131" t="s">
        <v>7</v>
      </c>
      <c r="K5047" s="130" t="s">
        <v>8</v>
      </c>
      <c r="L5047" s="130" t="s">
        <v>9</v>
      </c>
      <c r="M5047" s="130" t="s">
        <v>10</v>
      </c>
      <c r="N5047" s="130" t="s">
        <v>11</v>
      </c>
      <c r="O5047" s="130" t="s">
        <v>12</v>
      </c>
      <c r="P5047" s="130" t="s">
        <v>13</v>
      </c>
      <c r="Q5047" s="130" t="s">
        <v>14</v>
      </c>
      <c r="R5047" s="130" t="s">
        <v>15</v>
      </c>
      <c r="S5047" s="130" t="s">
        <v>16</v>
      </c>
    </row>
    <row r="5048" spans="1:19" ht="11.25" thickBot="1" x14ac:dyDescent="0.2">
      <c r="A5048" s="112"/>
      <c r="B5048" s="112"/>
      <c r="C5048" s="130" t="s">
        <v>111</v>
      </c>
      <c r="D5048" s="130" t="s">
        <v>111</v>
      </c>
      <c r="E5048" s="130" t="s">
        <v>111</v>
      </c>
      <c r="F5048" s="130" t="s">
        <v>111</v>
      </c>
      <c r="G5048" s="130" t="s">
        <v>111</v>
      </c>
      <c r="H5048" s="130" t="s">
        <v>111</v>
      </c>
      <c r="I5048" s="131" t="s">
        <v>111</v>
      </c>
      <c r="J5048" s="131" t="s">
        <v>111</v>
      </c>
      <c r="K5048" s="130" t="s">
        <v>111</v>
      </c>
      <c r="L5048" s="130" t="s">
        <v>111</v>
      </c>
      <c r="M5048" s="130" t="s">
        <v>111</v>
      </c>
      <c r="N5048" s="130" t="s">
        <v>111</v>
      </c>
      <c r="O5048" s="130" t="s">
        <v>111</v>
      </c>
      <c r="P5048" s="130" t="s">
        <v>111</v>
      </c>
      <c r="Q5048" s="130" t="s">
        <v>111</v>
      </c>
      <c r="R5048" s="130" t="s">
        <v>111</v>
      </c>
      <c r="S5048" s="130" t="s">
        <v>111</v>
      </c>
    </row>
    <row r="5049" spans="1:19" ht="11.25" thickBot="1" x14ac:dyDescent="0.2">
      <c r="A5049" s="107">
        <v>1</v>
      </c>
      <c r="B5049" s="132">
        <v>0.67030092592592594</v>
      </c>
      <c r="C5049" s="141" t="s">
        <v>3382</v>
      </c>
      <c r="D5049" s="141" t="s">
        <v>3383</v>
      </c>
      <c r="E5049" s="141" t="s">
        <v>3384</v>
      </c>
      <c r="F5049" s="141" t="s">
        <v>3385</v>
      </c>
      <c r="G5049" s="141" t="s">
        <v>3386</v>
      </c>
      <c r="H5049" s="141" t="s">
        <v>3387</v>
      </c>
      <c r="I5049" s="133">
        <v>1.16231</v>
      </c>
      <c r="J5049" s="134" t="s">
        <v>1971</v>
      </c>
      <c r="K5049" s="141" t="s">
        <v>3388</v>
      </c>
      <c r="L5049" s="108">
        <v>0.94699999999999995</v>
      </c>
      <c r="M5049" s="108">
        <v>1.5389999999999999</v>
      </c>
      <c r="N5049" s="108">
        <v>3.5979999999999999</v>
      </c>
      <c r="O5049" s="141" t="s">
        <v>3389</v>
      </c>
      <c r="P5049" s="108">
        <v>593.4</v>
      </c>
      <c r="Q5049" s="108">
        <v>0.45700000000000002</v>
      </c>
      <c r="R5049" s="108">
        <v>5.2290000000000001</v>
      </c>
      <c r="S5049" s="108">
        <v>22.96</v>
      </c>
    </row>
    <row r="5050" spans="1:19" ht="11.25" thickBot="1" x14ac:dyDescent="0.2">
      <c r="A5050" s="112"/>
    </row>
    <row r="5051" spans="1:19" ht="11.25" thickBot="1" x14ac:dyDescent="0.2">
      <c r="A5051" s="107">
        <v>2</v>
      </c>
      <c r="B5051" s="132">
        <v>0.67047453703703708</v>
      </c>
      <c r="C5051" s="141" t="s">
        <v>3390</v>
      </c>
      <c r="D5051" s="141" t="s">
        <v>3391</v>
      </c>
      <c r="E5051" s="141" t="s">
        <v>3392</v>
      </c>
      <c r="F5051" s="141" t="s">
        <v>3393</v>
      </c>
      <c r="G5051" s="141" t="s">
        <v>3394</v>
      </c>
      <c r="H5051" s="141" t="s">
        <v>3395</v>
      </c>
      <c r="I5051" s="133">
        <v>1.18571</v>
      </c>
      <c r="J5051" s="134" t="s">
        <v>3396</v>
      </c>
      <c r="K5051" s="141" t="s">
        <v>3397</v>
      </c>
      <c r="L5051" s="108">
        <v>0.90100000000000002</v>
      </c>
      <c r="M5051" s="108">
        <v>1.5920000000000001</v>
      </c>
      <c r="N5051" s="108">
        <v>3.6480000000000001</v>
      </c>
      <c r="O5051" s="141" t="s">
        <v>3398</v>
      </c>
      <c r="P5051" s="108">
        <v>585.29999999999995</v>
      </c>
      <c r="Q5051" s="108">
        <v>0.438</v>
      </c>
      <c r="R5051" s="108">
        <v>5.2610000000000001</v>
      </c>
      <c r="S5051" s="108">
        <v>22.97</v>
      </c>
    </row>
    <row r="5052" spans="1:19" ht="11.25" thickBot="1" x14ac:dyDescent="0.2">
      <c r="A5052" s="112"/>
    </row>
    <row r="5053" spans="1:19" ht="11.25" thickBot="1" x14ac:dyDescent="0.2">
      <c r="A5053" s="107">
        <v>3</v>
      </c>
      <c r="B5053" s="132">
        <v>0.67065972222222225</v>
      </c>
      <c r="C5053" s="141" t="s">
        <v>3399</v>
      </c>
      <c r="D5053" s="141" t="s">
        <v>3400</v>
      </c>
      <c r="E5053" s="141" t="s">
        <v>3401</v>
      </c>
      <c r="F5053" s="141" t="s">
        <v>3402</v>
      </c>
      <c r="G5053" s="141" t="s">
        <v>3403</v>
      </c>
      <c r="H5053" s="141" t="s">
        <v>3404</v>
      </c>
      <c r="I5053" s="133">
        <v>1.1806300000000001</v>
      </c>
      <c r="J5053" s="134" t="s">
        <v>3405</v>
      </c>
      <c r="K5053" s="141" t="s">
        <v>3397</v>
      </c>
      <c r="L5053" s="108">
        <v>0.98</v>
      </c>
      <c r="M5053" s="108">
        <v>1.5940000000000001</v>
      </c>
      <c r="N5053" s="108">
        <v>3.71</v>
      </c>
      <c r="O5053" s="141" t="s">
        <v>3406</v>
      </c>
      <c r="P5053" s="108">
        <v>591.6</v>
      </c>
      <c r="Q5053" s="108">
        <v>0.442</v>
      </c>
      <c r="R5053" s="108">
        <v>5.173</v>
      </c>
      <c r="S5053" s="108">
        <v>22.98</v>
      </c>
    </row>
    <row r="5054" spans="1:19" ht="11.25" thickBot="1" x14ac:dyDescent="0.2">
      <c r="A5054" s="112"/>
    </row>
    <row r="5055" spans="1:19" ht="11.25" thickBot="1" x14ac:dyDescent="0.2">
      <c r="A5055" s="135" t="s">
        <v>362</v>
      </c>
      <c r="B5055" s="112"/>
      <c r="C5055" s="141" t="s">
        <v>3407</v>
      </c>
      <c r="D5055" s="141" t="s">
        <v>3408</v>
      </c>
      <c r="E5055" s="141" t="s">
        <v>3409</v>
      </c>
      <c r="F5055" s="141" t="s">
        <v>3410</v>
      </c>
      <c r="G5055" s="141" t="s">
        <v>3411</v>
      </c>
      <c r="H5055" s="141" t="s">
        <v>3412</v>
      </c>
      <c r="I5055" s="137">
        <v>1.17622</v>
      </c>
      <c r="J5055" s="134" t="s">
        <v>3413</v>
      </c>
      <c r="K5055" s="141" t="s">
        <v>3414</v>
      </c>
      <c r="L5055" s="136">
        <v>0.94299999999999995</v>
      </c>
      <c r="M5055" s="136">
        <v>1.575</v>
      </c>
      <c r="N5055" s="136">
        <v>3.6520000000000001</v>
      </c>
      <c r="O5055" s="141" t="s">
        <v>3415</v>
      </c>
      <c r="P5055" s="136">
        <v>590.1</v>
      </c>
      <c r="Q5055" s="136">
        <v>0.44600000000000001</v>
      </c>
      <c r="R5055" s="136">
        <v>5.2210000000000001</v>
      </c>
      <c r="S5055" s="136">
        <v>22.97</v>
      </c>
    </row>
    <row r="5056" spans="1:19" ht="11.25" thickBot="1" x14ac:dyDescent="0.2">
      <c r="A5056" s="112"/>
    </row>
    <row r="5057" spans="1:19" ht="11.25" thickBot="1" x14ac:dyDescent="0.2">
      <c r="A5057" s="138" t="s">
        <v>364</v>
      </c>
      <c r="B5057" s="112"/>
      <c r="C5057" s="141" t="s">
        <v>3416</v>
      </c>
      <c r="D5057" s="141" t="s">
        <v>3417</v>
      </c>
      <c r="E5057" s="141" t="s">
        <v>3418</v>
      </c>
      <c r="F5057" s="141" t="s">
        <v>3419</v>
      </c>
      <c r="G5057" s="141" t="s">
        <v>3420</v>
      </c>
      <c r="H5057" s="141" t="s">
        <v>3421</v>
      </c>
      <c r="I5057" s="137">
        <v>1.23E-2</v>
      </c>
      <c r="J5057" s="134" t="s">
        <v>3422</v>
      </c>
      <c r="K5057" s="141" t="s">
        <v>3423</v>
      </c>
      <c r="L5057" s="136">
        <v>0.04</v>
      </c>
      <c r="M5057" s="136">
        <v>3.1E-2</v>
      </c>
      <c r="N5057" s="136">
        <v>5.6000000000000001E-2</v>
      </c>
      <c r="O5057" s="141" t="s">
        <v>3424</v>
      </c>
      <c r="P5057" s="136">
        <v>4.2309999999999999</v>
      </c>
      <c r="Q5057" s="136">
        <v>0.01</v>
      </c>
      <c r="R5057" s="136">
        <v>4.4999999999999998E-2</v>
      </c>
      <c r="S5057" s="136">
        <v>1.0999999999999999E-2</v>
      </c>
    </row>
    <row r="5058" spans="1:19" ht="11.25" thickBot="1" x14ac:dyDescent="0.2">
      <c r="A5058" s="112"/>
    </row>
    <row r="5059" spans="1:19" ht="11.25" thickBot="1" x14ac:dyDescent="0.2">
      <c r="A5059" s="139" t="s">
        <v>366</v>
      </c>
      <c r="B5059" s="112"/>
      <c r="C5059" s="141" t="s">
        <v>3425</v>
      </c>
      <c r="D5059" s="141" t="s">
        <v>3426</v>
      </c>
      <c r="E5059" s="141" t="s">
        <v>3427</v>
      </c>
      <c r="F5059" s="141" t="s">
        <v>3428</v>
      </c>
      <c r="G5059" s="141" t="s">
        <v>2666</v>
      </c>
      <c r="H5059" s="141" t="s">
        <v>3429</v>
      </c>
      <c r="I5059" s="140">
        <v>1.046</v>
      </c>
      <c r="J5059" s="134" t="s">
        <v>3430</v>
      </c>
      <c r="K5059" s="141" t="s">
        <v>3431</v>
      </c>
      <c r="L5059" s="136">
        <v>4.1980000000000004</v>
      </c>
      <c r="M5059" s="136">
        <v>1.968</v>
      </c>
      <c r="N5059" s="136">
        <v>1.542</v>
      </c>
      <c r="O5059" s="141" t="s">
        <v>1951</v>
      </c>
      <c r="P5059" s="136">
        <v>0.71699999999999997</v>
      </c>
      <c r="Q5059" s="136">
        <v>2.1339999999999999</v>
      </c>
      <c r="R5059" s="136">
        <v>0.85599999999999998</v>
      </c>
      <c r="S5059" s="136">
        <v>0.05</v>
      </c>
    </row>
    <row r="5060" spans="1:19" ht="11.25" thickBot="1" x14ac:dyDescent="0.2">
      <c r="A5060" s="112"/>
    </row>
    <row r="5061" spans="1:19" ht="11.25" thickBot="1" x14ac:dyDescent="0.2">
      <c r="A5061" s="106" t="s">
        <v>357</v>
      </c>
      <c r="B5061" s="106" t="s">
        <v>358</v>
      </c>
      <c r="C5061" s="130" t="s">
        <v>17</v>
      </c>
      <c r="D5061" s="130" t="s">
        <v>18</v>
      </c>
      <c r="E5061" s="131" t="s">
        <v>19</v>
      </c>
      <c r="F5061" s="131" t="s">
        <v>20</v>
      </c>
      <c r="G5061" s="130" t="s">
        <v>21</v>
      </c>
      <c r="H5061" s="130" t="s">
        <v>22</v>
      </c>
      <c r="I5061" s="130" t="s">
        <v>23</v>
      </c>
      <c r="J5061" s="130" t="s">
        <v>24</v>
      </c>
      <c r="K5061" s="131" t="s">
        <v>25</v>
      </c>
      <c r="L5061" s="131" t="s">
        <v>26</v>
      </c>
      <c r="M5061" s="130" t="s">
        <v>27</v>
      </c>
      <c r="N5061" s="130" t="s">
        <v>28</v>
      </c>
      <c r="O5061" s="130" t="s">
        <v>29</v>
      </c>
      <c r="P5061" s="130" t="s">
        <v>30</v>
      </c>
      <c r="Q5061" s="130" t="s">
        <v>31</v>
      </c>
      <c r="R5061" s="130" t="s">
        <v>32</v>
      </c>
      <c r="S5061" s="130" t="s">
        <v>33</v>
      </c>
    </row>
    <row r="5062" spans="1:19" ht="11.25" thickBot="1" x14ac:dyDescent="0.2">
      <c r="A5062" s="112"/>
      <c r="B5062" s="112"/>
      <c r="C5062" s="130" t="s">
        <v>111</v>
      </c>
      <c r="D5062" s="130" t="s">
        <v>111</v>
      </c>
      <c r="E5062" s="131" t="s">
        <v>111</v>
      </c>
      <c r="F5062" s="131" t="s">
        <v>111</v>
      </c>
      <c r="G5062" s="130" t="s">
        <v>111</v>
      </c>
      <c r="H5062" s="130" t="s">
        <v>111</v>
      </c>
      <c r="I5062" s="130" t="s">
        <v>111</v>
      </c>
      <c r="J5062" s="130" t="s">
        <v>111</v>
      </c>
      <c r="K5062" s="131" t="s">
        <v>111</v>
      </c>
      <c r="L5062" s="131" t="s">
        <v>111</v>
      </c>
      <c r="M5062" s="130" t="s">
        <v>111</v>
      </c>
      <c r="N5062" s="130" t="s">
        <v>111</v>
      </c>
      <c r="O5062" s="130" t="s">
        <v>111</v>
      </c>
      <c r="P5062" s="130" t="s">
        <v>111</v>
      </c>
      <c r="Q5062" s="130" t="s">
        <v>111</v>
      </c>
      <c r="R5062" s="130" t="s">
        <v>111</v>
      </c>
      <c r="S5062" s="130" t="s">
        <v>111</v>
      </c>
    </row>
    <row r="5063" spans="1:19" ht="11.25" thickBot="1" x14ac:dyDescent="0.2">
      <c r="A5063" s="107">
        <v>1</v>
      </c>
      <c r="B5063" s="132">
        <v>0.67030092592592594</v>
      </c>
      <c r="C5063" s="108">
        <v>9.516</v>
      </c>
      <c r="D5063" s="108">
        <v>1.948</v>
      </c>
      <c r="E5063" s="133">
        <v>1.0370600000000001</v>
      </c>
      <c r="F5063" s="133">
        <v>1.0012399999999999</v>
      </c>
      <c r="G5063" s="108">
        <v>0.17799999999999999</v>
      </c>
      <c r="H5063" s="108">
        <v>17.5</v>
      </c>
      <c r="I5063" s="108">
        <v>17.53</v>
      </c>
      <c r="J5063" s="141" t="s">
        <v>3432</v>
      </c>
      <c r="K5063" s="133">
        <v>1.1213900000000001</v>
      </c>
      <c r="L5063" s="134" t="s">
        <v>3433</v>
      </c>
      <c r="M5063" s="108">
        <v>4.2999999999999997E-2</v>
      </c>
      <c r="N5063" s="108">
        <v>0.65800000000000003</v>
      </c>
      <c r="O5063" s="108">
        <v>1E-3</v>
      </c>
      <c r="P5063" s="108">
        <v>6.0000000000000001E-3</v>
      </c>
      <c r="Q5063" s="108">
        <v>8.8999999999999996E-2</v>
      </c>
      <c r="R5063" s="108">
        <v>0.28899999999999998</v>
      </c>
      <c r="S5063" s="108">
        <v>0.16</v>
      </c>
    </row>
    <row r="5064" spans="1:19" ht="11.25" thickBot="1" x14ac:dyDescent="0.2">
      <c r="A5064" s="112"/>
    </row>
    <row r="5065" spans="1:19" ht="11.25" thickBot="1" x14ac:dyDescent="0.2">
      <c r="A5065" s="107">
        <v>2</v>
      </c>
      <c r="B5065" s="132">
        <v>0.67047453703703708</v>
      </c>
      <c r="C5065" s="108">
        <v>9.5920000000000005</v>
      </c>
      <c r="D5065" s="108">
        <v>1.9390000000000001</v>
      </c>
      <c r="E5065" s="133">
        <v>1.0771999999999999</v>
      </c>
      <c r="F5065" s="133">
        <v>1.00091</v>
      </c>
      <c r="G5065" s="108">
        <v>0.19400000000000001</v>
      </c>
      <c r="H5065" s="108">
        <v>17.010000000000002</v>
      </c>
      <c r="I5065" s="108">
        <v>17.63</v>
      </c>
      <c r="J5065" s="141" t="s">
        <v>3434</v>
      </c>
      <c r="K5065" s="133">
        <v>1.13039</v>
      </c>
      <c r="L5065" s="134" t="s">
        <v>3435</v>
      </c>
      <c r="M5065" s="108">
        <v>3.6999999999999998E-2</v>
      </c>
      <c r="N5065" s="108">
        <v>0.65200000000000002</v>
      </c>
      <c r="O5065" s="108">
        <v>1E-3</v>
      </c>
      <c r="P5065" s="108">
        <v>5.0000000000000001E-3</v>
      </c>
      <c r="Q5065" s="108">
        <v>8.4000000000000005E-2</v>
      </c>
      <c r="R5065" s="108">
        <v>0.27100000000000002</v>
      </c>
      <c r="S5065" s="108">
        <v>0.16400000000000001</v>
      </c>
    </row>
    <row r="5066" spans="1:19" ht="11.25" thickBot="1" x14ac:dyDescent="0.2">
      <c r="A5066" s="112"/>
    </row>
    <row r="5067" spans="1:19" ht="11.25" thickBot="1" x14ac:dyDescent="0.2">
      <c r="A5067" s="107">
        <v>3</v>
      </c>
      <c r="B5067" s="132">
        <v>0.67065972222222225</v>
      </c>
      <c r="C5067" s="108">
        <v>9.5809999999999995</v>
      </c>
      <c r="D5067" s="108">
        <v>1.94</v>
      </c>
      <c r="E5067" s="133">
        <v>1.06253</v>
      </c>
      <c r="F5067" s="133">
        <v>0.99089000000000005</v>
      </c>
      <c r="G5067" s="108">
        <v>0.17100000000000001</v>
      </c>
      <c r="H5067" s="108">
        <v>15.1</v>
      </c>
      <c r="I5067" s="108">
        <v>17.559999999999999</v>
      </c>
      <c r="J5067" s="141" t="s">
        <v>3436</v>
      </c>
      <c r="K5067" s="133">
        <v>1.13846</v>
      </c>
      <c r="L5067" s="134" t="s">
        <v>3437</v>
      </c>
      <c r="M5067" s="108">
        <v>3.9E-2</v>
      </c>
      <c r="N5067" s="108">
        <v>0.66100000000000003</v>
      </c>
      <c r="O5067" s="108">
        <v>1E-3</v>
      </c>
      <c r="P5067" s="108">
        <v>5.0000000000000001E-3</v>
      </c>
      <c r="Q5067" s="108">
        <v>8.5999999999999993E-2</v>
      </c>
      <c r="R5067" s="108">
        <v>0.191</v>
      </c>
      <c r="S5067" s="108">
        <v>0.161</v>
      </c>
    </row>
    <row r="5068" spans="1:19" ht="11.25" thickBot="1" x14ac:dyDescent="0.2">
      <c r="A5068" s="112"/>
    </row>
    <row r="5069" spans="1:19" ht="11.25" thickBot="1" x14ac:dyDescent="0.2">
      <c r="A5069" s="135" t="s">
        <v>362</v>
      </c>
      <c r="B5069" s="112"/>
      <c r="C5069" s="136">
        <v>9.5630000000000006</v>
      </c>
      <c r="D5069" s="136">
        <v>1.9419999999999999</v>
      </c>
      <c r="E5069" s="137">
        <v>1.0589299999999999</v>
      </c>
      <c r="F5069" s="137">
        <v>0.99768000000000001</v>
      </c>
      <c r="G5069" s="136">
        <v>0.18099999999999999</v>
      </c>
      <c r="H5069" s="136">
        <v>16.54</v>
      </c>
      <c r="I5069" s="136">
        <v>17.579999999999998</v>
      </c>
      <c r="J5069" s="141" t="s">
        <v>3438</v>
      </c>
      <c r="K5069" s="137">
        <v>1.13008</v>
      </c>
      <c r="L5069" s="134" t="s">
        <v>3439</v>
      </c>
      <c r="M5069" s="136">
        <v>3.9E-2</v>
      </c>
      <c r="N5069" s="136">
        <v>0.65700000000000003</v>
      </c>
      <c r="O5069" s="136">
        <v>1E-3</v>
      </c>
      <c r="P5069" s="136">
        <v>5.0000000000000001E-3</v>
      </c>
      <c r="Q5069" s="136">
        <v>8.6999999999999994E-2</v>
      </c>
      <c r="R5069" s="136">
        <v>0.25</v>
      </c>
      <c r="S5069" s="136">
        <v>0.16200000000000001</v>
      </c>
    </row>
    <row r="5070" spans="1:19" ht="11.25" thickBot="1" x14ac:dyDescent="0.2">
      <c r="A5070" s="112"/>
    </row>
    <row r="5071" spans="1:19" ht="11.25" thickBot="1" x14ac:dyDescent="0.2">
      <c r="A5071" s="138" t="s">
        <v>364</v>
      </c>
      <c r="B5071" s="112"/>
      <c r="C5071" s="136">
        <v>4.2000000000000003E-2</v>
      </c>
      <c r="D5071" s="136">
        <v>5.0000000000000001E-3</v>
      </c>
      <c r="E5071" s="137">
        <v>2.0310000000000002E-2</v>
      </c>
      <c r="F5071" s="137">
        <v>5.8799999999999998E-3</v>
      </c>
      <c r="G5071" s="136">
        <v>1.2E-2</v>
      </c>
      <c r="H5071" s="136">
        <v>1.2669999999999999</v>
      </c>
      <c r="I5071" s="136">
        <v>4.9000000000000002E-2</v>
      </c>
      <c r="J5071" s="141" t="s">
        <v>3440</v>
      </c>
      <c r="K5071" s="137">
        <v>8.5400000000000007E-3</v>
      </c>
      <c r="L5071" s="134" t="s">
        <v>3441</v>
      </c>
      <c r="M5071" s="136">
        <v>3.0000000000000001E-3</v>
      </c>
      <c r="N5071" s="136">
        <v>5.0000000000000001E-3</v>
      </c>
      <c r="O5071" s="136">
        <v>0</v>
      </c>
      <c r="P5071" s="136">
        <v>0</v>
      </c>
      <c r="Q5071" s="136">
        <v>3.0000000000000001E-3</v>
      </c>
      <c r="R5071" s="136">
        <v>5.1999999999999998E-2</v>
      </c>
      <c r="S5071" s="136">
        <v>2E-3</v>
      </c>
    </row>
    <row r="5072" spans="1:19" ht="11.25" thickBot="1" x14ac:dyDescent="0.2">
      <c r="A5072" s="112"/>
    </row>
    <row r="5073" spans="1:19" ht="11.25" thickBot="1" x14ac:dyDescent="0.2">
      <c r="A5073" s="139" t="s">
        <v>366</v>
      </c>
      <c r="B5073" s="112"/>
      <c r="C5073" s="136">
        <v>0.435</v>
      </c>
      <c r="D5073" s="136">
        <v>0.26100000000000001</v>
      </c>
      <c r="E5073" s="140">
        <v>1.9179999999999999</v>
      </c>
      <c r="F5073" s="140">
        <v>0.59</v>
      </c>
      <c r="G5073" s="136">
        <v>6.4329999999999998</v>
      </c>
      <c r="H5073" s="136">
        <v>7.6619999999999999</v>
      </c>
      <c r="I5073" s="136">
        <v>0.27900000000000003</v>
      </c>
      <c r="J5073" s="141" t="s">
        <v>3442</v>
      </c>
      <c r="K5073" s="140">
        <v>0.755</v>
      </c>
      <c r="L5073" s="134" t="s">
        <v>2066</v>
      </c>
      <c r="M5073" s="136">
        <v>7.81</v>
      </c>
      <c r="N5073" s="136">
        <v>0.69</v>
      </c>
      <c r="O5073" s="136">
        <v>22.06</v>
      </c>
      <c r="P5073" s="136">
        <v>9.1609999999999996</v>
      </c>
      <c r="Q5073" s="136">
        <v>2.9249999999999998</v>
      </c>
      <c r="R5073" s="136">
        <v>20.76</v>
      </c>
      <c r="S5073" s="136">
        <v>1.181</v>
      </c>
    </row>
    <row r="5074" spans="1:19" ht="11.25" thickBot="1" x14ac:dyDescent="0.2">
      <c r="A5074" s="112"/>
    </row>
    <row r="5075" spans="1:19" ht="11.25" thickBot="1" x14ac:dyDescent="0.2">
      <c r="A5075" s="106" t="s">
        <v>357</v>
      </c>
      <c r="B5075" s="106" t="s">
        <v>358</v>
      </c>
      <c r="C5075" s="131" t="s">
        <v>34</v>
      </c>
      <c r="D5075" s="131" t="s">
        <v>35</v>
      </c>
      <c r="E5075" s="130" t="s">
        <v>36</v>
      </c>
      <c r="F5075" s="130" t="s">
        <v>37</v>
      </c>
      <c r="G5075" s="130" t="s">
        <v>38</v>
      </c>
      <c r="H5075" s="130" t="s">
        <v>39</v>
      </c>
      <c r="I5075" s="130" t="s">
        <v>40</v>
      </c>
      <c r="J5075" s="130" t="s">
        <v>41</v>
      </c>
      <c r="K5075" s="130" t="s">
        <v>42</v>
      </c>
      <c r="L5075" s="130" t="s">
        <v>43</v>
      </c>
      <c r="M5075" s="130" t="s">
        <v>44</v>
      </c>
      <c r="N5075" s="130" t="s">
        <v>45</v>
      </c>
      <c r="O5075" s="130" t="s">
        <v>46</v>
      </c>
      <c r="P5075" s="130" t="s">
        <v>47</v>
      </c>
      <c r="Q5075" s="130" t="s">
        <v>48</v>
      </c>
      <c r="R5075" s="130" t="s">
        <v>49</v>
      </c>
      <c r="S5075" s="130" t="s">
        <v>50</v>
      </c>
    </row>
    <row r="5076" spans="1:19" ht="11.25" thickBot="1" x14ac:dyDescent="0.2">
      <c r="A5076" s="112"/>
      <c r="B5076" s="112"/>
      <c r="C5076" s="131" t="s">
        <v>111</v>
      </c>
      <c r="D5076" s="131" t="s">
        <v>111</v>
      </c>
      <c r="E5076" s="130" t="s">
        <v>111</v>
      </c>
      <c r="F5076" s="130" t="s">
        <v>111</v>
      </c>
      <c r="G5076" s="130" t="s">
        <v>111</v>
      </c>
      <c r="H5076" s="130" t="s">
        <v>111</v>
      </c>
      <c r="I5076" s="130" t="s">
        <v>111</v>
      </c>
      <c r="J5076" s="130" t="s">
        <v>111</v>
      </c>
      <c r="K5076" s="130" t="s">
        <v>111</v>
      </c>
      <c r="L5076" s="130" t="s">
        <v>111</v>
      </c>
      <c r="M5076" s="130" t="s">
        <v>111</v>
      </c>
      <c r="N5076" s="130" t="s">
        <v>111</v>
      </c>
      <c r="O5076" s="130" t="s">
        <v>111</v>
      </c>
      <c r="P5076" s="130" t="s">
        <v>111</v>
      </c>
      <c r="Q5076" s="130" t="s">
        <v>111</v>
      </c>
      <c r="R5076" s="130" t="s">
        <v>111</v>
      </c>
      <c r="S5076" s="130" t="s">
        <v>111</v>
      </c>
    </row>
    <row r="5077" spans="1:19" ht="11.25" thickBot="1" x14ac:dyDescent="0.2">
      <c r="A5077" s="107">
        <v>1</v>
      </c>
      <c r="B5077" s="132">
        <v>0.67030092592592594</v>
      </c>
      <c r="C5077" s="133">
        <v>1.02153</v>
      </c>
      <c r="D5077" s="134" t="s">
        <v>3443</v>
      </c>
      <c r="E5077" s="108">
        <v>1.3129999999999999</v>
      </c>
      <c r="F5077" s="108">
        <v>2.1000000000000001E-2</v>
      </c>
      <c r="G5077" s="108">
        <v>4.0000000000000001E-3</v>
      </c>
      <c r="H5077" s="108">
        <v>0.13600000000000001</v>
      </c>
      <c r="I5077" s="108">
        <v>50.41</v>
      </c>
      <c r="J5077" s="141" t="s">
        <v>3444</v>
      </c>
      <c r="K5077" s="108">
        <v>0.33300000000000002</v>
      </c>
      <c r="L5077" s="108">
        <v>0.63</v>
      </c>
      <c r="M5077" s="108">
        <v>8.4000000000000005E-2</v>
      </c>
      <c r="N5077" s="108">
        <v>0.313</v>
      </c>
      <c r="O5077" s="108">
        <v>6.5000000000000002E-2</v>
      </c>
      <c r="P5077" s="108">
        <v>2.1000000000000001E-2</v>
      </c>
      <c r="Q5077" s="108">
        <v>5.6000000000000001E-2</v>
      </c>
      <c r="R5077" s="108">
        <v>7.0000000000000001E-3</v>
      </c>
      <c r="S5077" s="108">
        <v>4.1000000000000002E-2</v>
      </c>
    </row>
    <row r="5078" spans="1:19" ht="11.25" thickBot="1" x14ac:dyDescent="0.2">
      <c r="A5078" s="112"/>
    </row>
    <row r="5079" spans="1:19" ht="11.25" thickBot="1" x14ac:dyDescent="0.2">
      <c r="A5079" s="107">
        <v>2</v>
      </c>
      <c r="B5079" s="132">
        <v>0.67047453703703708</v>
      </c>
      <c r="C5079" s="133">
        <v>1.0334099999999999</v>
      </c>
      <c r="D5079" s="134" t="s">
        <v>3445</v>
      </c>
      <c r="E5079" s="108">
        <v>1.319</v>
      </c>
      <c r="F5079" s="108">
        <v>2.3E-2</v>
      </c>
      <c r="G5079" s="108">
        <v>2E-3</v>
      </c>
      <c r="H5079" s="108">
        <v>0.13600000000000001</v>
      </c>
      <c r="I5079" s="108">
        <v>50.28</v>
      </c>
      <c r="J5079" s="141" t="s">
        <v>3446</v>
      </c>
      <c r="K5079" s="108">
        <v>0.34200000000000003</v>
      </c>
      <c r="L5079" s="108">
        <v>0.63800000000000001</v>
      </c>
      <c r="M5079" s="108">
        <v>8.3000000000000004E-2</v>
      </c>
      <c r="N5079" s="108">
        <v>0.32500000000000001</v>
      </c>
      <c r="O5079" s="108">
        <v>6.4000000000000001E-2</v>
      </c>
      <c r="P5079" s="108">
        <v>0.02</v>
      </c>
      <c r="Q5079" s="108">
        <v>5.8999999999999997E-2</v>
      </c>
      <c r="R5079" s="108">
        <v>8.0000000000000002E-3</v>
      </c>
      <c r="S5079" s="108">
        <v>4.2999999999999997E-2</v>
      </c>
    </row>
    <row r="5080" spans="1:19" ht="11.25" thickBot="1" x14ac:dyDescent="0.2">
      <c r="A5080" s="112"/>
    </row>
    <row r="5081" spans="1:19" ht="11.25" thickBot="1" x14ac:dyDescent="0.2">
      <c r="A5081" s="107">
        <v>3</v>
      </c>
      <c r="B5081" s="132">
        <v>0.67065972222222225</v>
      </c>
      <c r="C5081" s="133">
        <v>1.0382800000000001</v>
      </c>
      <c r="D5081" s="134" t="s">
        <v>2953</v>
      </c>
      <c r="E5081" s="108">
        <v>1.3420000000000001</v>
      </c>
      <c r="F5081" s="108">
        <v>2.8000000000000001E-2</v>
      </c>
      <c r="G5081" s="108">
        <v>2E-3</v>
      </c>
      <c r="H5081" s="108">
        <v>0.13500000000000001</v>
      </c>
      <c r="I5081" s="108">
        <v>50.65</v>
      </c>
      <c r="J5081" s="141" t="s">
        <v>3447</v>
      </c>
      <c r="K5081" s="108">
        <v>0.33400000000000002</v>
      </c>
      <c r="L5081" s="108">
        <v>0.63700000000000001</v>
      </c>
      <c r="M5081" s="108">
        <v>8.5000000000000006E-2</v>
      </c>
      <c r="N5081" s="108">
        <v>0.318</v>
      </c>
      <c r="O5081" s="108">
        <v>6.0999999999999999E-2</v>
      </c>
      <c r="P5081" s="108">
        <v>2.1000000000000001E-2</v>
      </c>
      <c r="Q5081" s="108">
        <v>5.6000000000000001E-2</v>
      </c>
      <c r="R5081" s="108">
        <v>7.0000000000000001E-3</v>
      </c>
      <c r="S5081" s="108">
        <v>0.04</v>
      </c>
    </row>
    <row r="5082" spans="1:19" ht="11.25" thickBot="1" x14ac:dyDescent="0.2">
      <c r="A5082" s="112"/>
    </row>
    <row r="5083" spans="1:19" ht="11.25" thickBot="1" x14ac:dyDescent="0.2">
      <c r="A5083" s="135" t="s">
        <v>362</v>
      </c>
      <c r="B5083" s="112"/>
      <c r="C5083" s="137">
        <v>1.0310699999999999</v>
      </c>
      <c r="D5083" s="134" t="s">
        <v>3448</v>
      </c>
      <c r="E5083" s="136">
        <v>1.325</v>
      </c>
      <c r="F5083" s="136">
        <v>2.4E-2</v>
      </c>
      <c r="G5083" s="136">
        <v>3.0000000000000001E-3</v>
      </c>
      <c r="H5083" s="136">
        <v>0.13500000000000001</v>
      </c>
      <c r="I5083" s="136">
        <v>50.44</v>
      </c>
      <c r="J5083" s="141" t="s">
        <v>3449</v>
      </c>
      <c r="K5083" s="136">
        <v>0.33700000000000002</v>
      </c>
      <c r="L5083" s="136">
        <v>0.63500000000000001</v>
      </c>
      <c r="M5083" s="136">
        <v>8.4000000000000005E-2</v>
      </c>
      <c r="N5083" s="136">
        <v>0.31900000000000001</v>
      </c>
      <c r="O5083" s="136">
        <v>6.4000000000000001E-2</v>
      </c>
      <c r="P5083" s="136">
        <v>0.02</v>
      </c>
      <c r="Q5083" s="136">
        <v>5.7000000000000002E-2</v>
      </c>
      <c r="R5083" s="136">
        <v>8.0000000000000002E-3</v>
      </c>
      <c r="S5083" s="136">
        <v>4.1000000000000002E-2</v>
      </c>
    </row>
    <row r="5084" spans="1:19" ht="11.25" thickBot="1" x14ac:dyDescent="0.2">
      <c r="A5084" s="112"/>
    </row>
    <row r="5085" spans="1:19" ht="11.25" thickBot="1" x14ac:dyDescent="0.2">
      <c r="A5085" s="138" t="s">
        <v>364</v>
      </c>
      <c r="B5085" s="112"/>
      <c r="C5085" s="137">
        <v>8.6199999999999992E-3</v>
      </c>
      <c r="D5085" s="134" t="s">
        <v>3450</v>
      </c>
      <c r="E5085" s="136">
        <v>1.4999999999999999E-2</v>
      </c>
      <c r="F5085" s="136">
        <v>4.0000000000000001E-3</v>
      </c>
      <c r="G5085" s="136">
        <v>1E-3</v>
      </c>
      <c r="H5085" s="136">
        <v>0</v>
      </c>
      <c r="I5085" s="136">
        <v>0.187</v>
      </c>
      <c r="J5085" s="141" t="s">
        <v>1210</v>
      </c>
      <c r="K5085" s="136">
        <v>5.0000000000000001E-3</v>
      </c>
      <c r="L5085" s="136">
        <v>4.0000000000000001E-3</v>
      </c>
      <c r="M5085" s="136">
        <v>1E-3</v>
      </c>
      <c r="N5085" s="136">
        <v>6.0000000000000001E-3</v>
      </c>
      <c r="O5085" s="136">
        <v>2E-3</v>
      </c>
      <c r="P5085" s="136">
        <v>0</v>
      </c>
      <c r="Q5085" s="136">
        <v>2E-3</v>
      </c>
      <c r="R5085" s="136">
        <v>1E-3</v>
      </c>
      <c r="S5085" s="136">
        <v>2E-3</v>
      </c>
    </row>
    <row r="5086" spans="1:19" ht="11.25" thickBot="1" x14ac:dyDescent="0.2">
      <c r="A5086" s="112"/>
    </row>
    <row r="5087" spans="1:19" ht="11.25" thickBot="1" x14ac:dyDescent="0.2">
      <c r="A5087" s="139" t="s">
        <v>366</v>
      </c>
      <c r="B5087" s="112"/>
      <c r="C5087" s="140">
        <v>0.83599999999999997</v>
      </c>
      <c r="D5087" s="134" t="s">
        <v>2361</v>
      </c>
      <c r="E5087" s="136">
        <v>1.1299999999999999</v>
      </c>
      <c r="F5087" s="136">
        <v>14.46</v>
      </c>
      <c r="G5087" s="136">
        <v>25.27</v>
      </c>
      <c r="H5087" s="136">
        <v>3.3000000000000002E-2</v>
      </c>
      <c r="I5087" s="136">
        <v>0.371</v>
      </c>
      <c r="J5087" s="141" t="s">
        <v>3451</v>
      </c>
      <c r="K5087" s="136">
        <v>1.427</v>
      </c>
      <c r="L5087" s="136">
        <v>0.67800000000000005</v>
      </c>
      <c r="M5087" s="136">
        <v>1.268</v>
      </c>
      <c r="N5087" s="136">
        <v>1.7549999999999999</v>
      </c>
      <c r="O5087" s="136">
        <v>3.23</v>
      </c>
      <c r="P5087" s="136">
        <v>1.8759999999999999</v>
      </c>
      <c r="Q5087" s="136">
        <v>2.7530000000000001</v>
      </c>
      <c r="R5087" s="136">
        <v>7.2240000000000002</v>
      </c>
      <c r="S5087" s="136">
        <v>3.8879999999999999</v>
      </c>
    </row>
    <row r="5088" spans="1:19" ht="11.25" thickBot="1" x14ac:dyDescent="0.2">
      <c r="A5088" s="112"/>
    </row>
    <row r="5089" spans="1:19" ht="11.25" thickBot="1" x14ac:dyDescent="0.2">
      <c r="A5089" s="106" t="s">
        <v>357</v>
      </c>
      <c r="B5089" s="106" t="s">
        <v>358</v>
      </c>
      <c r="C5089" s="130" t="s">
        <v>51</v>
      </c>
      <c r="D5089" s="130" t="s">
        <v>52</v>
      </c>
      <c r="E5089" s="130" t="s">
        <v>53</v>
      </c>
      <c r="F5089" s="130" t="s">
        <v>54</v>
      </c>
      <c r="G5089" s="130" t="s">
        <v>55</v>
      </c>
      <c r="H5089" s="130" t="s">
        <v>56</v>
      </c>
      <c r="I5089" s="130" t="s">
        <v>57</v>
      </c>
      <c r="J5089" s="130" t="s">
        <v>58</v>
      </c>
      <c r="K5089" s="130" t="s">
        <v>59</v>
      </c>
      <c r="L5089" s="130" t="s">
        <v>60</v>
      </c>
      <c r="M5089" s="130" t="s">
        <v>61</v>
      </c>
      <c r="N5089" s="130" t="s">
        <v>62</v>
      </c>
      <c r="O5089" s="130" t="s">
        <v>63</v>
      </c>
      <c r="P5089" s="130" t="s">
        <v>64</v>
      </c>
      <c r="Q5089" s="131" t="s">
        <v>65</v>
      </c>
      <c r="R5089" s="131" t="s">
        <v>66</v>
      </c>
      <c r="S5089" s="130" t="s">
        <v>67</v>
      </c>
    </row>
    <row r="5090" spans="1:19" ht="11.25" thickBot="1" x14ac:dyDescent="0.2">
      <c r="A5090" s="112"/>
      <c r="B5090" s="112"/>
      <c r="C5090" s="130" t="s">
        <v>111</v>
      </c>
      <c r="D5090" s="130" t="s">
        <v>111</v>
      </c>
      <c r="E5090" s="130" t="s">
        <v>111</v>
      </c>
      <c r="F5090" s="130" t="s">
        <v>111</v>
      </c>
      <c r="G5090" s="130" t="s">
        <v>111</v>
      </c>
      <c r="H5090" s="130" t="s">
        <v>111</v>
      </c>
      <c r="I5090" s="130" t="s">
        <v>111</v>
      </c>
      <c r="J5090" s="130" t="s">
        <v>111</v>
      </c>
      <c r="K5090" s="130" t="s">
        <v>111</v>
      </c>
      <c r="L5090" s="130" t="s">
        <v>111</v>
      </c>
      <c r="M5090" s="130" t="s">
        <v>111</v>
      </c>
      <c r="N5090" s="130" t="s">
        <v>111</v>
      </c>
      <c r="O5090" s="130" t="s">
        <v>111</v>
      </c>
      <c r="P5090" s="130" t="s">
        <v>111</v>
      </c>
      <c r="Q5090" s="131" t="s">
        <v>111</v>
      </c>
      <c r="R5090" s="131" t="s">
        <v>111</v>
      </c>
      <c r="S5090" s="130" t="s">
        <v>111</v>
      </c>
    </row>
    <row r="5091" spans="1:19" ht="11.25" thickBot="1" x14ac:dyDescent="0.2">
      <c r="A5091" s="107">
        <v>1</v>
      </c>
      <c r="B5091" s="132">
        <v>0.67030092592592594</v>
      </c>
      <c r="C5091" s="108">
        <v>8.0000000000000002E-3</v>
      </c>
      <c r="D5091" s="108">
        <v>2.1000000000000001E-2</v>
      </c>
      <c r="E5091" s="108">
        <v>3.0000000000000001E-3</v>
      </c>
      <c r="F5091" s="108">
        <v>1.7000000000000001E-2</v>
      </c>
      <c r="G5091" s="108">
        <v>3.0000000000000001E-3</v>
      </c>
      <c r="H5091" s="108">
        <v>1E-3</v>
      </c>
      <c r="I5091" s="108">
        <v>0.11600000000000001</v>
      </c>
      <c r="J5091" s="108">
        <v>0.28100000000000003</v>
      </c>
      <c r="K5091" s="108">
        <v>0.28299999999999997</v>
      </c>
      <c r="L5091" s="108">
        <v>0</v>
      </c>
      <c r="M5091" s="108">
        <v>0</v>
      </c>
      <c r="N5091" s="108">
        <v>0.187</v>
      </c>
      <c r="O5091" s="108">
        <v>0.01</v>
      </c>
      <c r="P5091" s="108">
        <v>0.443</v>
      </c>
      <c r="Q5091" s="133">
        <v>0.94806000000000001</v>
      </c>
      <c r="R5091" s="134" t="s">
        <v>3452</v>
      </c>
      <c r="S5091" s="108">
        <v>9.2999999999999999E-2</v>
      </c>
    </row>
    <row r="5092" spans="1:19" ht="11.25" thickBot="1" x14ac:dyDescent="0.2">
      <c r="A5092" s="112"/>
    </row>
    <row r="5093" spans="1:19" ht="11.25" thickBot="1" x14ac:dyDescent="0.2">
      <c r="A5093" s="107">
        <v>2</v>
      </c>
      <c r="B5093" s="132">
        <v>0.67047453703703708</v>
      </c>
      <c r="C5093" s="108">
        <v>8.0000000000000002E-3</v>
      </c>
      <c r="D5093" s="108">
        <v>0.02</v>
      </c>
      <c r="E5093" s="108">
        <v>3.0000000000000001E-3</v>
      </c>
      <c r="F5093" s="108">
        <v>1.9E-2</v>
      </c>
      <c r="G5093" s="108">
        <v>2E-3</v>
      </c>
      <c r="H5093" s="108">
        <v>1E-3</v>
      </c>
      <c r="I5093" s="108">
        <v>0.11700000000000001</v>
      </c>
      <c r="J5093" s="108">
        <v>0.27800000000000002</v>
      </c>
      <c r="K5093" s="108">
        <v>0.28899999999999998</v>
      </c>
      <c r="L5093" s="108">
        <v>0</v>
      </c>
      <c r="M5093" s="108">
        <v>0</v>
      </c>
      <c r="N5093" s="108">
        <v>0.20699999999999999</v>
      </c>
      <c r="O5093" s="108">
        <v>8.9999999999999993E-3</v>
      </c>
      <c r="P5093" s="108">
        <v>0.44800000000000001</v>
      </c>
      <c r="Q5093" s="133">
        <v>0.96572000000000002</v>
      </c>
      <c r="R5093" s="134" t="s">
        <v>3453</v>
      </c>
      <c r="S5093" s="108">
        <v>9.1999999999999998E-2</v>
      </c>
    </row>
    <row r="5094" spans="1:19" ht="11.25" thickBot="1" x14ac:dyDescent="0.2">
      <c r="A5094" s="112"/>
    </row>
    <row r="5095" spans="1:19" ht="11.25" thickBot="1" x14ac:dyDescent="0.2">
      <c r="A5095" s="107">
        <v>3</v>
      </c>
      <c r="B5095" s="132">
        <v>0.67065972222222225</v>
      </c>
      <c r="C5095" s="108">
        <v>8.0000000000000002E-3</v>
      </c>
      <c r="D5095" s="108">
        <v>2.1000000000000001E-2</v>
      </c>
      <c r="E5095" s="108">
        <v>3.0000000000000001E-3</v>
      </c>
      <c r="F5095" s="108">
        <v>1.6E-2</v>
      </c>
      <c r="G5095" s="108">
        <v>3.0000000000000001E-3</v>
      </c>
      <c r="H5095" s="108">
        <v>1E-3</v>
      </c>
      <c r="I5095" s="108">
        <v>0.115</v>
      </c>
      <c r="J5095" s="108">
        <v>0.28399999999999997</v>
      </c>
      <c r="K5095" s="108">
        <v>0.28599999999999998</v>
      </c>
      <c r="L5095" s="108">
        <v>0</v>
      </c>
      <c r="M5095" s="108">
        <v>3.0000000000000001E-3</v>
      </c>
      <c r="N5095" s="108">
        <v>0.19800000000000001</v>
      </c>
      <c r="O5095" s="108">
        <v>8.9999999999999993E-3</v>
      </c>
      <c r="P5095" s="108">
        <v>0.439</v>
      </c>
      <c r="Q5095" s="133">
        <v>0.97033999999999998</v>
      </c>
      <c r="R5095" s="134" t="s">
        <v>3454</v>
      </c>
      <c r="S5095" s="108">
        <v>0.09</v>
      </c>
    </row>
    <row r="5096" spans="1:19" ht="11.25" thickBot="1" x14ac:dyDescent="0.2">
      <c r="A5096" s="112"/>
    </row>
    <row r="5097" spans="1:19" ht="11.25" thickBot="1" x14ac:dyDescent="0.2">
      <c r="A5097" s="135" t="s">
        <v>362</v>
      </c>
      <c r="B5097" s="112"/>
      <c r="C5097" s="136">
        <v>8.0000000000000002E-3</v>
      </c>
      <c r="D5097" s="136">
        <v>2.1000000000000001E-2</v>
      </c>
      <c r="E5097" s="136">
        <v>3.0000000000000001E-3</v>
      </c>
      <c r="F5097" s="136">
        <v>1.7000000000000001E-2</v>
      </c>
      <c r="G5097" s="136">
        <v>3.0000000000000001E-3</v>
      </c>
      <c r="H5097" s="136">
        <v>1E-3</v>
      </c>
      <c r="I5097" s="136">
        <v>0.11600000000000001</v>
      </c>
      <c r="J5097" s="136">
        <v>0.28100000000000003</v>
      </c>
      <c r="K5097" s="136">
        <v>0.28599999999999998</v>
      </c>
      <c r="L5097" s="136">
        <v>0</v>
      </c>
      <c r="M5097" s="136">
        <v>1E-3</v>
      </c>
      <c r="N5097" s="136">
        <v>0.19700000000000001</v>
      </c>
      <c r="O5097" s="136">
        <v>8.9999999999999993E-3</v>
      </c>
      <c r="P5097" s="136">
        <v>0.443</v>
      </c>
      <c r="Q5097" s="137">
        <v>0.96136999999999995</v>
      </c>
      <c r="R5097" s="134" t="s">
        <v>3455</v>
      </c>
      <c r="S5097" s="136">
        <v>9.1999999999999998E-2</v>
      </c>
    </row>
    <row r="5098" spans="1:19" ht="11.25" thickBot="1" x14ac:dyDescent="0.2">
      <c r="A5098" s="112"/>
    </row>
    <row r="5099" spans="1:19" ht="11.25" thickBot="1" x14ac:dyDescent="0.2">
      <c r="A5099" s="138" t="s">
        <v>364</v>
      </c>
      <c r="B5099" s="112"/>
      <c r="C5099" s="136">
        <v>0</v>
      </c>
      <c r="D5099" s="136">
        <v>1E-3</v>
      </c>
      <c r="E5099" s="136">
        <v>0</v>
      </c>
      <c r="F5099" s="136">
        <v>2E-3</v>
      </c>
      <c r="G5099" s="136">
        <v>0</v>
      </c>
      <c r="H5099" s="136">
        <v>0</v>
      </c>
      <c r="I5099" s="136">
        <v>1E-3</v>
      </c>
      <c r="J5099" s="136">
        <v>3.0000000000000001E-3</v>
      </c>
      <c r="K5099" s="136">
        <v>3.0000000000000001E-3</v>
      </c>
      <c r="L5099" s="136">
        <v>0</v>
      </c>
      <c r="M5099" s="136">
        <v>2E-3</v>
      </c>
      <c r="N5099" s="136">
        <v>0.01</v>
      </c>
      <c r="O5099" s="136">
        <v>0</v>
      </c>
      <c r="P5099" s="136">
        <v>5.0000000000000001E-3</v>
      </c>
      <c r="Q5099" s="137">
        <v>1.176E-2</v>
      </c>
      <c r="R5099" s="134" t="s">
        <v>3456</v>
      </c>
      <c r="S5099" s="136">
        <v>2E-3</v>
      </c>
    </row>
    <row r="5100" spans="1:19" ht="11.25" thickBot="1" x14ac:dyDescent="0.2">
      <c r="A5100" s="112"/>
    </row>
    <row r="5101" spans="1:19" ht="11.25" thickBot="1" x14ac:dyDescent="0.2">
      <c r="A5101" s="139" t="s">
        <v>366</v>
      </c>
      <c r="B5101" s="112"/>
      <c r="C5101" s="136">
        <v>0.50800000000000001</v>
      </c>
      <c r="D5101" s="136">
        <v>2.4020000000000001</v>
      </c>
      <c r="E5101" s="136">
        <v>3.8439999999999999</v>
      </c>
      <c r="F5101" s="136">
        <v>8.7720000000000002</v>
      </c>
      <c r="G5101" s="136">
        <v>7.7009999999999996</v>
      </c>
      <c r="H5101" s="136">
        <v>23.1</v>
      </c>
      <c r="I5101" s="136">
        <v>0.60699999999999998</v>
      </c>
      <c r="J5101" s="136">
        <v>1.006</v>
      </c>
      <c r="K5101" s="136">
        <v>1.01</v>
      </c>
      <c r="L5101" s="136">
        <v>27.08</v>
      </c>
      <c r="M5101" s="136">
        <v>161.6</v>
      </c>
      <c r="N5101" s="136">
        <v>5.0279999999999996</v>
      </c>
      <c r="O5101" s="136">
        <v>2.2519999999999998</v>
      </c>
      <c r="P5101" s="136">
        <v>1.0649999999999999</v>
      </c>
      <c r="Q5101" s="140">
        <v>1.2230000000000001</v>
      </c>
      <c r="R5101" s="134" t="s">
        <v>3457</v>
      </c>
      <c r="S5101" s="136">
        <v>1.6619999999999999</v>
      </c>
    </row>
    <row r="5102" spans="1:19" ht="11.25" thickBot="1" x14ac:dyDescent="0.2">
      <c r="A5102" s="112"/>
    </row>
    <row r="5103" spans="1:19" ht="11.25" thickBot="1" x14ac:dyDescent="0.2">
      <c r="A5103" s="106" t="s">
        <v>357</v>
      </c>
      <c r="B5103" s="106" t="s">
        <v>358</v>
      </c>
      <c r="C5103" s="130" t="s">
        <v>68</v>
      </c>
    </row>
    <row r="5104" spans="1:19" ht="11.25" thickBot="1" x14ac:dyDescent="0.2">
      <c r="A5104" s="112"/>
      <c r="B5104" s="112"/>
      <c r="C5104" s="130" t="s">
        <v>111</v>
      </c>
    </row>
    <row r="5105" spans="1:19" ht="11.25" thickBot="1" x14ac:dyDescent="0.2">
      <c r="A5105" s="107">
        <v>1</v>
      </c>
      <c r="B5105" s="132">
        <v>0.67030092592592594</v>
      </c>
      <c r="C5105" s="108">
        <v>1.4E-2</v>
      </c>
    </row>
    <row r="5106" spans="1:19" ht="11.25" thickBot="1" x14ac:dyDescent="0.2">
      <c r="A5106" s="112"/>
    </row>
    <row r="5107" spans="1:19" ht="11.25" thickBot="1" x14ac:dyDescent="0.2">
      <c r="A5107" s="107">
        <v>2</v>
      </c>
      <c r="B5107" s="132">
        <v>0.67047453703703708</v>
      </c>
      <c r="C5107" s="108">
        <v>1.4E-2</v>
      </c>
    </row>
    <row r="5108" spans="1:19" ht="11.25" thickBot="1" x14ac:dyDescent="0.2">
      <c r="A5108" s="112"/>
    </row>
    <row r="5109" spans="1:19" ht="11.25" thickBot="1" x14ac:dyDescent="0.2">
      <c r="A5109" s="107">
        <v>3</v>
      </c>
      <c r="B5109" s="132">
        <v>0.67065972222222225</v>
      </c>
      <c r="C5109" s="108">
        <v>1.4999999999999999E-2</v>
      </c>
    </row>
    <row r="5110" spans="1:19" ht="11.25" thickBot="1" x14ac:dyDescent="0.2">
      <c r="A5110" s="112"/>
    </row>
    <row r="5111" spans="1:19" ht="11.25" thickBot="1" x14ac:dyDescent="0.2">
      <c r="A5111" s="135" t="s">
        <v>362</v>
      </c>
      <c r="B5111" s="112"/>
      <c r="C5111" s="136">
        <v>1.4E-2</v>
      </c>
    </row>
    <row r="5112" spans="1:19" ht="11.25" thickBot="1" x14ac:dyDescent="0.2">
      <c r="A5112" s="112"/>
    </row>
    <row r="5113" spans="1:19" ht="11.25" thickBot="1" x14ac:dyDescent="0.2">
      <c r="A5113" s="138" t="s">
        <v>364</v>
      </c>
      <c r="B5113" s="112"/>
      <c r="C5113" s="136">
        <v>0</v>
      </c>
    </row>
    <row r="5114" spans="1:19" ht="11.25" thickBot="1" x14ac:dyDescent="0.2">
      <c r="A5114" s="112"/>
    </row>
    <row r="5115" spans="1:19" ht="11.25" thickBot="1" x14ac:dyDescent="0.2">
      <c r="A5115" s="139" t="s">
        <v>366</v>
      </c>
      <c r="B5115" s="112"/>
      <c r="C5115" s="136">
        <v>3.2330000000000001</v>
      </c>
    </row>
    <row r="5116" spans="1:19" ht="10.5" x14ac:dyDescent="0.15">
      <c r="A5116" s="112"/>
    </row>
    <row r="5117" spans="1:19" x14ac:dyDescent="0.15">
      <c r="A5117" s="129"/>
      <c r="B5117" s="86" t="s">
        <v>3458</v>
      </c>
    </row>
    <row r="5118" spans="1:19" ht="9.75" thickBot="1" x14ac:dyDescent="0.2">
      <c r="A5118" s="81" t="s">
        <v>356</v>
      </c>
    </row>
    <row r="5119" spans="1:19" ht="11.25" thickBot="1" x14ac:dyDescent="0.2">
      <c r="A5119" s="106" t="s">
        <v>357</v>
      </c>
      <c r="B5119" s="106" t="s">
        <v>358</v>
      </c>
      <c r="C5119" s="130" t="s">
        <v>0</v>
      </c>
      <c r="D5119" s="130" t="s">
        <v>1</v>
      </c>
      <c r="E5119" s="130" t="s">
        <v>2</v>
      </c>
      <c r="F5119" s="130" t="s">
        <v>3</v>
      </c>
      <c r="G5119" s="130" t="s">
        <v>4</v>
      </c>
      <c r="H5119" s="130" t="s">
        <v>5</v>
      </c>
      <c r="I5119" s="131" t="s">
        <v>6</v>
      </c>
      <c r="J5119" s="131" t="s">
        <v>7</v>
      </c>
      <c r="K5119" s="130" t="s">
        <v>8</v>
      </c>
      <c r="L5119" s="130" t="s">
        <v>9</v>
      </c>
      <c r="M5119" s="130" t="s">
        <v>10</v>
      </c>
      <c r="N5119" s="130" t="s">
        <v>11</v>
      </c>
      <c r="O5119" s="130" t="s">
        <v>12</v>
      </c>
      <c r="P5119" s="130" t="s">
        <v>13</v>
      </c>
      <c r="Q5119" s="130" t="s">
        <v>14</v>
      </c>
      <c r="R5119" s="130" t="s">
        <v>15</v>
      </c>
      <c r="S5119" s="130" t="s">
        <v>16</v>
      </c>
    </row>
    <row r="5120" spans="1:19" ht="11.25" thickBot="1" x14ac:dyDescent="0.2">
      <c r="A5120" s="112"/>
      <c r="B5120" s="112"/>
      <c r="C5120" s="130" t="s">
        <v>111</v>
      </c>
      <c r="D5120" s="130" t="s">
        <v>111</v>
      </c>
      <c r="E5120" s="130" t="s">
        <v>111</v>
      </c>
      <c r="F5120" s="130" t="s">
        <v>111</v>
      </c>
      <c r="G5120" s="130" t="s">
        <v>111</v>
      </c>
      <c r="H5120" s="130" t="s">
        <v>111</v>
      </c>
      <c r="I5120" s="131" t="s">
        <v>111</v>
      </c>
      <c r="J5120" s="131" t="s">
        <v>111</v>
      </c>
      <c r="K5120" s="130" t="s">
        <v>111</v>
      </c>
      <c r="L5120" s="130" t="s">
        <v>111</v>
      </c>
      <c r="M5120" s="130" t="s">
        <v>111</v>
      </c>
      <c r="N5120" s="130" t="s">
        <v>111</v>
      </c>
      <c r="O5120" s="130" t="s">
        <v>111</v>
      </c>
      <c r="P5120" s="130" t="s">
        <v>111</v>
      </c>
      <c r="Q5120" s="130" t="s">
        <v>111</v>
      </c>
      <c r="R5120" s="130" t="s">
        <v>111</v>
      </c>
      <c r="S5120" s="130" t="s">
        <v>111</v>
      </c>
    </row>
    <row r="5121" spans="1:19" ht="11.25" thickBot="1" x14ac:dyDescent="0.2">
      <c r="A5121" s="107">
        <v>1</v>
      </c>
      <c r="B5121" s="132">
        <v>0.67543981481481474</v>
      </c>
      <c r="C5121" s="141" t="s">
        <v>3459</v>
      </c>
      <c r="D5121" s="141" t="s">
        <v>3460</v>
      </c>
      <c r="E5121" s="141" t="s">
        <v>3461</v>
      </c>
      <c r="F5121" s="141" t="s">
        <v>3462</v>
      </c>
      <c r="G5121" s="141" t="s">
        <v>3463</v>
      </c>
      <c r="H5121" s="141" t="s">
        <v>3464</v>
      </c>
      <c r="I5121" s="133">
        <v>1.15472</v>
      </c>
      <c r="J5121" s="134" t="s">
        <v>3465</v>
      </c>
      <c r="K5121" s="141" t="s">
        <v>3466</v>
      </c>
      <c r="L5121" s="108">
        <v>1.1220000000000001</v>
      </c>
      <c r="M5121" s="108">
        <v>1.8919999999999999</v>
      </c>
      <c r="N5121" s="108">
        <v>4.2519999999999998</v>
      </c>
      <c r="O5121" s="141" t="s">
        <v>3467</v>
      </c>
      <c r="P5121" s="108">
        <v>710.3</v>
      </c>
      <c r="Q5121" s="108">
        <v>0.65200000000000002</v>
      </c>
      <c r="R5121" s="108">
        <v>5.16</v>
      </c>
      <c r="S5121" s="108">
        <v>23.26</v>
      </c>
    </row>
    <row r="5122" spans="1:19" ht="11.25" thickBot="1" x14ac:dyDescent="0.2">
      <c r="A5122" s="112"/>
    </row>
    <row r="5123" spans="1:19" ht="11.25" thickBot="1" x14ac:dyDescent="0.2">
      <c r="A5123" s="107">
        <v>2</v>
      </c>
      <c r="B5123" s="132">
        <v>0.67561342592592588</v>
      </c>
      <c r="C5123" s="141" t="s">
        <v>3468</v>
      </c>
      <c r="D5123" s="141" t="s">
        <v>3469</v>
      </c>
      <c r="E5123" s="141" t="s">
        <v>3470</v>
      </c>
      <c r="F5123" s="141" t="s">
        <v>3471</v>
      </c>
      <c r="G5123" s="141" t="s">
        <v>3472</v>
      </c>
      <c r="H5123" s="141" t="s">
        <v>3473</v>
      </c>
      <c r="I5123" s="133">
        <v>1.1539699999999999</v>
      </c>
      <c r="J5123" s="134" t="s">
        <v>3474</v>
      </c>
      <c r="K5123" s="141" t="s">
        <v>3475</v>
      </c>
      <c r="L5123" s="108">
        <v>0.96299999999999997</v>
      </c>
      <c r="M5123" s="108">
        <v>1.9410000000000001</v>
      </c>
      <c r="N5123" s="108">
        <v>4.2590000000000003</v>
      </c>
      <c r="O5123" s="141" t="s">
        <v>3476</v>
      </c>
      <c r="P5123" s="108">
        <v>713.2</v>
      </c>
      <c r="Q5123" s="108">
        <v>0.64600000000000002</v>
      </c>
      <c r="R5123" s="108">
        <v>5.1929999999999996</v>
      </c>
      <c r="S5123" s="108">
        <v>23.15</v>
      </c>
    </row>
    <row r="5124" spans="1:19" ht="11.25" thickBot="1" x14ac:dyDescent="0.2">
      <c r="A5124" s="112"/>
    </row>
    <row r="5125" spans="1:19" ht="11.25" thickBot="1" x14ac:dyDescent="0.2">
      <c r="A5125" s="107">
        <v>3</v>
      </c>
      <c r="B5125" s="132">
        <v>0.67579861111111106</v>
      </c>
      <c r="C5125" s="141" t="s">
        <v>3477</v>
      </c>
      <c r="D5125" s="141" t="s">
        <v>3478</v>
      </c>
      <c r="E5125" s="141" t="s">
        <v>3479</v>
      </c>
      <c r="F5125" s="141" t="s">
        <v>3480</v>
      </c>
      <c r="G5125" s="141" t="s">
        <v>3481</v>
      </c>
      <c r="H5125" s="141" t="s">
        <v>3482</v>
      </c>
      <c r="I5125" s="133">
        <v>1.1651400000000001</v>
      </c>
      <c r="J5125" s="134" t="s">
        <v>3483</v>
      </c>
      <c r="K5125" s="141" t="s">
        <v>3484</v>
      </c>
      <c r="L5125" s="108">
        <v>1.1020000000000001</v>
      </c>
      <c r="M5125" s="108">
        <v>1.877</v>
      </c>
      <c r="N5125" s="108">
        <v>4.2480000000000002</v>
      </c>
      <c r="O5125" s="141" t="s">
        <v>3485</v>
      </c>
      <c r="P5125" s="108">
        <v>703.3</v>
      </c>
      <c r="Q5125" s="108">
        <v>0.63600000000000001</v>
      </c>
      <c r="R5125" s="108">
        <v>5.306</v>
      </c>
      <c r="S5125" s="108">
        <v>23.24</v>
      </c>
    </row>
    <row r="5126" spans="1:19" ht="11.25" thickBot="1" x14ac:dyDescent="0.2">
      <c r="A5126" s="112"/>
    </row>
    <row r="5127" spans="1:19" ht="11.25" thickBot="1" x14ac:dyDescent="0.2">
      <c r="A5127" s="135" t="s">
        <v>362</v>
      </c>
      <c r="B5127" s="112"/>
      <c r="C5127" s="141" t="s">
        <v>3486</v>
      </c>
      <c r="D5127" s="141" t="s">
        <v>3487</v>
      </c>
      <c r="E5127" s="141" t="s">
        <v>3488</v>
      </c>
      <c r="F5127" s="141" t="s">
        <v>3489</v>
      </c>
      <c r="G5127" s="141" t="s">
        <v>3490</v>
      </c>
      <c r="H5127" s="141" t="s">
        <v>3491</v>
      </c>
      <c r="I5127" s="137">
        <v>1.15794</v>
      </c>
      <c r="J5127" s="134" t="s">
        <v>3492</v>
      </c>
      <c r="K5127" s="141" t="s">
        <v>3493</v>
      </c>
      <c r="L5127" s="136">
        <v>1.0620000000000001</v>
      </c>
      <c r="M5127" s="136">
        <v>1.903</v>
      </c>
      <c r="N5127" s="136">
        <v>4.2530000000000001</v>
      </c>
      <c r="O5127" s="141" t="s">
        <v>3494</v>
      </c>
      <c r="P5127" s="136">
        <v>708.9</v>
      </c>
      <c r="Q5127" s="136">
        <v>0.64500000000000002</v>
      </c>
      <c r="R5127" s="136">
        <v>5.22</v>
      </c>
      <c r="S5127" s="136">
        <v>23.22</v>
      </c>
    </row>
    <row r="5128" spans="1:19" ht="11.25" thickBot="1" x14ac:dyDescent="0.2">
      <c r="A5128" s="112"/>
    </row>
    <row r="5129" spans="1:19" ht="11.25" thickBot="1" x14ac:dyDescent="0.2">
      <c r="A5129" s="138" t="s">
        <v>364</v>
      </c>
      <c r="B5129" s="112"/>
      <c r="C5129" s="141" t="s">
        <v>407</v>
      </c>
      <c r="D5129" s="141" t="s">
        <v>3495</v>
      </c>
      <c r="E5129" s="141" t="s">
        <v>3496</v>
      </c>
      <c r="F5129" s="141" t="s">
        <v>3497</v>
      </c>
      <c r="G5129" s="141" t="s">
        <v>3498</v>
      </c>
      <c r="H5129" s="141" t="s">
        <v>3499</v>
      </c>
      <c r="I5129" s="137">
        <v>6.2399999999999999E-3</v>
      </c>
      <c r="J5129" s="134" t="s">
        <v>1329</v>
      </c>
      <c r="K5129" s="141" t="s">
        <v>1444</v>
      </c>
      <c r="L5129" s="136">
        <v>8.6999999999999994E-2</v>
      </c>
      <c r="M5129" s="136">
        <v>3.3000000000000002E-2</v>
      </c>
      <c r="N5129" s="136">
        <v>6.0000000000000001E-3</v>
      </c>
      <c r="O5129" s="141" t="s">
        <v>1787</v>
      </c>
      <c r="P5129" s="136">
        <v>5.1260000000000003</v>
      </c>
      <c r="Q5129" s="136">
        <v>8.9999999999999993E-3</v>
      </c>
      <c r="R5129" s="136">
        <v>7.6999999999999999E-2</v>
      </c>
      <c r="S5129" s="136">
        <v>0.06</v>
      </c>
    </row>
    <row r="5130" spans="1:19" ht="11.25" thickBot="1" x14ac:dyDescent="0.2">
      <c r="A5130" s="112"/>
    </row>
    <row r="5131" spans="1:19" ht="11.25" thickBot="1" x14ac:dyDescent="0.2">
      <c r="A5131" s="139" t="s">
        <v>366</v>
      </c>
      <c r="B5131" s="112"/>
      <c r="C5131" s="141" t="s">
        <v>558</v>
      </c>
      <c r="D5131" s="141" t="s">
        <v>1670</v>
      </c>
      <c r="E5131" s="141" t="s">
        <v>3500</v>
      </c>
      <c r="F5131" s="141" t="s">
        <v>3501</v>
      </c>
      <c r="G5131" s="141" t="s">
        <v>3502</v>
      </c>
      <c r="H5131" s="141" t="s">
        <v>3503</v>
      </c>
      <c r="I5131" s="140">
        <v>0.53900000000000003</v>
      </c>
      <c r="J5131" s="134" t="s">
        <v>1502</v>
      </c>
      <c r="K5131" s="141" t="s">
        <v>3504</v>
      </c>
      <c r="L5131" s="136">
        <v>8.157</v>
      </c>
      <c r="M5131" s="136">
        <v>1.7509999999999999</v>
      </c>
      <c r="N5131" s="136">
        <v>0.13600000000000001</v>
      </c>
      <c r="O5131" s="141" t="s">
        <v>1945</v>
      </c>
      <c r="P5131" s="136">
        <v>0.72299999999999998</v>
      </c>
      <c r="Q5131" s="136">
        <v>1.323</v>
      </c>
      <c r="R5131" s="136">
        <v>1.47</v>
      </c>
      <c r="S5131" s="136">
        <v>0.25700000000000001</v>
      </c>
    </row>
    <row r="5132" spans="1:19" ht="11.25" thickBot="1" x14ac:dyDescent="0.2">
      <c r="A5132" s="112"/>
    </row>
    <row r="5133" spans="1:19" ht="11.25" thickBot="1" x14ac:dyDescent="0.2">
      <c r="A5133" s="106" t="s">
        <v>357</v>
      </c>
      <c r="B5133" s="106" t="s">
        <v>358</v>
      </c>
      <c r="C5133" s="130" t="s">
        <v>17</v>
      </c>
      <c r="D5133" s="130" t="s">
        <v>18</v>
      </c>
      <c r="E5133" s="131" t="s">
        <v>19</v>
      </c>
      <c r="F5133" s="131" t="s">
        <v>20</v>
      </c>
      <c r="G5133" s="130" t="s">
        <v>21</v>
      </c>
      <c r="H5133" s="130" t="s">
        <v>22</v>
      </c>
      <c r="I5133" s="130" t="s">
        <v>23</v>
      </c>
      <c r="J5133" s="130" t="s">
        <v>24</v>
      </c>
      <c r="K5133" s="131" t="s">
        <v>25</v>
      </c>
      <c r="L5133" s="131" t="s">
        <v>26</v>
      </c>
      <c r="M5133" s="130" t="s">
        <v>27</v>
      </c>
      <c r="N5133" s="130" t="s">
        <v>28</v>
      </c>
      <c r="O5133" s="130" t="s">
        <v>29</v>
      </c>
      <c r="P5133" s="130" t="s">
        <v>30</v>
      </c>
      <c r="Q5133" s="130" t="s">
        <v>31</v>
      </c>
      <c r="R5133" s="130" t="s">
        <v>32</v>
      </c>
      <c r="S5133" s="130" t="s">
        <v>33</v>
      </c>
    </row>
    <row r="5134" spans="1:19" ht="11.25" thickBot="1" x14ac:dyDescent="0.2">
      <c r="A5134" s="112"/>
      <c r="B5134" s="112"/>
      <c r="C5134" s="130" t="s">
        <v>111</v>
      </c>
      <c r="D5134" s="130" t="s">
        <v>111</v>
      </c>
      <c r="E5134" s="131" t="s">
        <v>111</v>
      </c>
      <c r="F5134" s="131" t="s">
        <v>111</v>
      </c>
      <c r="G5134" s="130" t="s">
        <v>111</v>
      </c>
      <c r="H5134" s="130" t="s">
        <v>111</v>
      </c>
      <c r="I5134" s="130" t="s">
        <v>111</v>
      </c>
      <c r="J5134" s="130" t="s">
        <v>111</v>
      </c>
      <c r="K5134" s="131" t="s">
        <v>111</v>
      </c>
      <c r="L5134" s="131" t="s">
        <v>111</v>
      </c>
      <c r="M5134" s="130" t="s">
        <v>111</v>
      </c>
      <c r="N5134" s="130" t="s">
        <v>111</v>
      </c>
      <c r="O5134" s="130" t="s">
        <v>111</v>
      </c>
      <c r="P5134" s="130" t="s">
        <v>111</v>
      </c>
      <c r="Q5134" s="130" t="s">
        <v>111</v>
      </c>
      <c r="R5134" s="130" t="s">
        <v>111</v>
      </c>
      <c r="S5134" s="130" t="s">
        <v>111</v>
      </c>
    </row>
    <row r="5135" spans="1:19" ht="11.25" thickBot="1" x14ac:dyDescent="0.2">
      <c r="A5135" s="107">
        <v>1</v>
      </c>
      <c r="B5135" s="132">
        <v>0.67543981481481474</v>
      </c>
      <c r="C5135" s="108">
        <v>10.050000000000001</v>
      </c>
      <c r="D5135" s="108">
        <v>1.528</v>
      </c>
      <c r="E5135" s="133">
        <v>1.0238499999999999</v>
      </c>
      <c r="F5135" s="133">
        <v>0.98243999999999998</v>
      </c>
      <c r="G5135" s="108">
        <v>0.30499999999999999</v>
      </c>
      <c r="H5135" s="108">
        <v>22.62</v>
      </c>
      <c r="I5135" s="108">
        <v>16.690000000000001</v>
      </c>
      <c r="J5135" s="141" t="s">
        <v>3505</v>
      </c>
      <c r="K5135" s="133">
        <v>1.0945499999999999</v>
      </c>
      <c r="L5135" s="134" t="s">
        <v>3506</v>
      </c>
      <c r="M5135" s="108">
        <v>6.7000000000000004E-2</v>
      </c>
      <c r="N5135" s="108">
        <v>0.47499999999999998</v>
      </c>
      <c r="O5135" s="108">
        <v>0</v>
      </c>
      <c r="P5135" s="108">
        <v>4.0000000000000001E-3</v>
      </c>
      <c r="Q5135" s="108">
        <v>5.0999999999999997E-2</v>
      </c>
      <c r="R5135" s="108">
        <v>0.22</v>
      </c>
      <c r="S5135" s="108">
        <v>9.0999999999999998E-2</v>
      </c>
    </row>
    <row r="5136" spans="1:19" ht="11.25" thickBot="1" x14ac:dyDescent="0.2">
      <c r="A5136" s="112"/>
    </row>
    <row r="5137" spans="1:19" ht="11.25" thickBot="1" x14ac:dyDescent="0.2">
      <c r="A5137" s="107">
        <v>2</v>
      </c>
      <c r="B5137" s="132">
        <v>0.67561342592592588</v>
      </c>
      <c r="C5137" s="108">
        <v>9.8810000000000002</v>
      </c>
      <c r="D5137" s="108">
        <v>1.5389999999999999</v>
      </c>
      <c r="E5137" s="133">
        <v>1.03484</v>
      </c>
      <c r="F5137" s="133">
        <v>0.97787000000000002</v>
      </c>
      <c r="G5137" s="108">
        <v>0.13700000000000001</v>
      </c>
      <c r="H5137" s="108">
        <v>23.18</v>
      </c>
      <c r="I5137" s="108">
        <v>16.559999999999999</v>
      </c>
      <c r="J5137" s="141" t="s">
        <v>3507</v>
      </c>
      <c r="K5137" s="133">
        <v>1.1110100000000001</v>
      </c>
      <c r="L5137" s="134" t="s">
        <v>2005</v>
      </c>
      <c r="M5137" s="108">
        <v>6.0999999999999999E-2</v>
      </c>
      <c r="N5137" s="108">
        <v>0.48899999999999999</v>
      </c>
      <c r="O5137" s="108">
        <v>0</v>
      </c>
      <c r="P5137" s="108">
        <v>3.0000000000000001E-3</v>
      </c>
      <c r="Q5137" s="108">
        <v>5.2999999999999999E-2</v>
      </c>
      <c r="R5137" s="108">
        <v>0.222</v>
      </c>
      <c r="S5137" s="108">
        <v>9.6000000000000002E-2</v>
      </c>
    </row>
    <row r="5138" spans="1:19" ht="11.25" thickBot="1" x14ac:dyDescent="0.2">
      <c r="A5138" s="112"/>
    </row>
    <row r="5139" spans="1:19" ht="11.25" thickBot="1" x14ac:dyDescent="0.2">
      <c r="A5139" s="107">
        <v>3</v>
      </c>
      <c r="B5139" s="132">
        <v>0.67579861111111106</v>
      </c>
      <c r="C5139" s="108">
        <v>9.9149999999999991</v>
      </c>
      <c r="D5139" s="108">
        <v>1.534</v>
      </c>
      <c r="E5139" s="133">
        <v>1.0374399999999999</v>
      </c>
      <c r="F5139" s="133">
        <v>0.97270000000000001</v>
      </c>
      <c r="G5139" s="108">
        <v>0.3</v>
      </c>
      <c r="H5139" s="108">
        <v>20.91</v>
      </c>
      <c r="I5139" s="108">
        <v>16.649999999999999</v>
      </c>
      <c r="J5139" s="141" t="s">
        <v>3508</v>
      </c>
      <c r="K5139" s="133">
        <v>1.1163000000000001</v>
      </c>
      <c r="L5139" s="134" t="s">
        <v>3509</v>
      </c>
      <c r="M5139" s="108">
        <v>6.5000000000000002E-2</v>
      </c>
      <c r="N5139" s="108">
        <v>0.48199999999999998</v>
      </c>
      <c r="O5139" s="108">
        <v>1E-3</v>
      </c>
      <c r="P5139" s="108">
        <v>3.0000000000000001E-3</v>
      </c>
      <c r="Q5139" s="108">
        <v>4.5999999999999999E-2</v>
      </c>
      <c r="R5139" s="108">
        <v>0.21099999999999999</v>
      </c>
      <c r="S5139" s="108">
        <v>0.10100000000000001</v>
      </c>
    </row>
    <row r="5140" spans="1:19" ht="11.25" thickBot="1" x14ac:dyDescent="0.2">
      <c r="A5140" s="112"/>
    </row>
    <row r="5141" spans="1:19" ht="11.25" thickBot="1" x14ac:dyDescent="0.2">
      <c r="A5141" s="135" t="s">
        <v>362</v>
      </c>
      <c r="B5141" s="112"/>
      <c r="C5141" s="136">
        <v>9.9499999999999993</v>
      </c>
      <c r="D5141" s="136">
        <v>1.534</v>
      </c>
      <c r="E5141" s="137">
        <v>1.0320400000000001</v>
      </c>
      <c r="F5141" s="137">
        <v>0.97767000000000004</v>
      </c>
      <c r="G5141" s="136">
        <v>0.248</v>
      </c>
      <c r="H5141" s="136">
        <v>22.23</v>
      </c>
      <c r="I5141" s="136">
        <v>16.64</v>
      </c>
      <c r="J5141" s="141" t="s">
        <v>3510</v>
      </c>
      <c r="K5141" s="137">
        <v>1.1072900000000001</v>
      </c>
      <c r="L5141" s="134" t="s">
        <v>3511</v>
      </c>
      <c r="M5141" s="136">
        <v>6.4000000000000001E-2</v>
      </c>
      <c r="N5141" s="136">
        <v>0.48199999999999998</v>
      </c>
      <c r="O5141" s="136">
        <v>1E-3</v>
      </c>
      <c r="P5141" s="136">
        <v>3.0000000000000001E-3</v>
      </c>
      <c r="Q5141" s="136">
        <v>0.05</v>
      </c>
      <c r="R5141" s="136">
        <v>0.218</v>
      </c>
      <c r="S5141" s="136">
        <v>9.6000000000000002E-2</v>
      </c>
    </row>
    <row r="5142" spans="1:19" ht="11.25" thickBot="1" x14ac:dyDescent="0.2">
      <c r="A5142" s="112"/>
    </row>
    <row r="5143" spans="1:19" ht="11.25" thickBot="1" x14ac:dyDescent="0.2">
      <c r="A5143" s="138" t="s">
        <v>364</v>
      </c>
      <c r="B5143" s="112"/>
      <c r="C5143" s="136">
        <v>9.1999999999999998E-2</v>
      </c>
      <c r="D5143" s="136">
        <v>5.0000000000000001E-3</v>
      </c>
      <c r="E5143" s="137">
        <v>7.2100000000000003E-3</v>
      </c>
      <c r="F5143" s="137">
        <v>4.8700000000000002E-3</v>
      </c>
      <c r="G5143" s="136">
        <v>9.6000000000000002E-2</v>
      </c>
      <c r="H5143" s="136">
        <v>1.1819999999999999</v>
      </c>
      <c r="I5143" s="136">
        <v>6.8000000000000005E-2</v>
      </c>
      <c r="J5143" s="141" t="s">
        <v>3512</v>
      </c>
      <c r="K5143" s="137">
        <v>1.1339999999999999E-2</v>
      </c>
      <c r="L5143" s="134" t="s">
        <v>1078</v>
      </c>
      <c r="M5143" s="136">
        <v>3.0000000000000001E-3</v>
      </c>
      <c r="N5143" s="136">
        <v>7.0000000000000001E-3</v>
      </c>
      <c r="O5143" s="136">
        <v>1E-3</v>
      </c>
      <c r="P5143" s="136">
        <v>0</v>
      </c>
      <c r="Q5143" s="136">
        <v>4.0000000000000001E-3</v>
      </c>
      <c r="R5143" s="136">
        <v>6.0000000000000001E-3</v>
      </c>
      <c r="S5143" s="136">
        <v>5.0000000000000001E-3</v>
      </c>
    </row>
    <row r="5144" spans="1:19" ht="11.25" thickBot="1" x14ac:dyDescent="0.2">
      <c r="A5144" s="112"/>
    </row>
    <row r="5145" spans="1:19" ht="11.25" thickBot="1" x14ac:dyDescent="0.2">
      <c r="A5145" s="139" t="s">
        <v>366</v>
      </c>
      <c r="B5145" s="112"/>
      <c r="C5145" s="136">
        <v>0.92500000000000004</v>
      </c>
      <c r="D5145" s="136">
        <v>0.35299999999999998</v>
      </c>
      <c r="E5145" s="140">
        <v>0.69899999999999995</v>
      </c>
      <c r="F5145" s="140">
        <v>0.498</v>
      </c>
      <c r="G5145" s="136">
        <v>38.590000000000003</v>
      </c>
      <c r="H5145" s="136">
        <v>5.3159999999999998</v>
      </c>
      <c r="I5145" s="136">
        <v>0.40600000000000003</v>
      </c>
      <c r="J5145" s="141" t="s">
        <v>3513</v>
      </c>
      <c r="K5145" s="140">
        <v>1.024</v>
      </c>
      <c r="L5145" s="134" t="s">
        <v>526</v>
      </c>
      <c r="M5145" s="136">
        <v>4.99</v>
      </c>
      <c r="N5145" s="136">
        <v>1.52</v>
      </c>
      <c r="O5145" s="136">
        <v>120</v>
      </c>
      <c r="P5145" s="136">
        <v>9.6319999999999997</v>
      </c>
      <c r="Q5145" s="136">
        <v>7.1520000000000001</v>
      </c>
      <c r="R5145" s="136">
        <v>2.7370000000000001</v>
      </c>
      <c r="S5145" s="136">
        <v>5.4710000000000001</v>
      </c>
    </row>
    <row r="5146" spans="1:19" ht="11.25" thickBot="1" x14ac:dyDescent="0.2">
      <c r="A5146" s="112"/>
    </row>
    <row r="5147" spans="1:19" ht="11.25" thickBot="1" x14ac:dyDescent="0.2">
      <c r="A5147" s="106" t="s">
        <v>357</v>
      </c>
      <c r="B5147" s="106" t="s">
        <v>358</v>
      </c>
      <c r="C5147" s="131" t="s">
        <v>34</v>
      </c>
      <c r="D5147" s="131" t="s">
        <v>35</v>
      </c>
      <c r="E5147" s="130" t="s">
        <v>36</v>
      </c>
      <c r="F5147" s="130" t="s">
        <v>37</v>
      </c>
      <c r="G5147" s="130" t="s">
        <v>38</v>
      </c>
      <c r="H5147" s="130" t="s">
        <v>39</v>
      </c>
      <c r="I5147" s="130" t="s">
        <v>40</v>
      </c>
      <c r="J5147" s="130" t="s">
        <v>41</v>
      </c>
      <c r="K5147" s="130" t="s">
        <v>42</v>
      </c>
      <c r="L5147" s="130" t="s">
        <v>43</v>
      </c>
      <c r="M5147" s="130" t="s">
        <v>44</v>
      </c>
      <c r="N5147" s="130" t="s">
        <v>45</v>
      </c>
      <c r="O5147" s="130" t="s">
        <v>46</v>
      </c>
      <c r="P5147" s="130" t="s">
        <v>47</v>
      </c>
      <c r="Q5147" s="130" t="s">
        <v>48</v>
      </c>
      <c r="R5147" s="130" t="s">
        <v>49</v>
      </c>
      <c r="S5147" s="130" t="s">
        <v>50</v>
      </c>
    </row>
    <row r="5148" spans="1:19" ht="11.25" thickBot="1" x14ac:dyDescent="0.2">
      <c r="A5148" s="112"/>
      <c r="B5148" s="112"/>
      <c r="C5148" s="131" t="s">
        <v>111</v>
      </c>
      <c r="D5148" s="131" t="s">
        <v>111</v>
      </c>
      <c r="E5148" s="130" t="s">
        <v>111</v>
      </c>
      <c r="F5148" s="130" t="s">
        <v>111</v>
      </c>
      <c r="G5148" s="130" t="s">
        <v>111</v>
      </c>
      <c r="H5148" s="130" t="s">
        <v>111</v>
      </c>
      <c r="I5148" s="130" t="s">
        <v>111</v>
      </c>
      <c r="J5148" s="130" t="s">
        <v>111</v>
      </c>
      <c r="K5148" s="130" t="s">
        <v>111</v>
      </c>
      <c r="L5148" s="130" t="s">
        <v>111</v>
      </c>
      <c r="M5148" s="130" t="s">
        <v>111</v>
      </c>
      <c r="N5148" s="130" t="s">
        <v>111</v>
      </c>
      <c r="O5148" s="130" t="s">
        <v>111</v>
      </c>
      <c r="P5148" s="130" t="s">
        <v>111</v>
      </c>
      <c r="Q5148" s="130" t="s">
        <v>111</v>
      </c>
      <c r="R5148" s="130" t="s">
        <v>111</v>
      </c>
      <c r="S5148" s="130" t="s">
        <v>111</v>
      </c>
    </row>
    <row r="5149" spans="1:19" ht="11.25" thickBot="1" x14ac:dyDescent="0.2">
      <c r="A5149" s="107">
        <v>1</v>
      </c>
      <c r="B5149" s="132">
        <v>0.67543981481481474</v>
      </c>
      <c r="C5149" s="133">
        <v>1.00251</v>
      </c>
      <c r="D5149" s="134" t="s">
        <v>3514</v>
      </c>
      <c r="E5149" s="108">
        <v>0.46200000000000002</v>
      </c>
      <c r="F5149" s="108">
        <v>5.3999999999999999E-2</v>
      </c>
      <c r="G5149" s="108">
        <v>4.0000000000000001E-3</v>
      </c>
      <c r="H5149" s="108">
        <v>0.156</v>
      </c>
      <c r="I5149" s="108">
        <v>39.24</v>
      </c>
      <c r="J5149" s="108">
        <v>38.25</v>
      </c>
      <c r="K5149" s="108">
        <v>0.54600000000000004</v>
      </c>
      <c r="L5149" s="108">
        <v>1.0860000000000001</v>
      </c>
      <c r="M5149" s="108">
        <v>0.13600000000000001</v>
      </c>
      <c r="N5149" s="108">
        <v>0.50800000000000001</v>
      </c>
      <c r="O5149" s="108">
        <v>0.107</v>
      </c>
      <c r="P5149" s="108">
        <v>2.5999999999999999E-2</v>
      </c>
      <c r="Q5149" s="108">
        <v>9.6000000000000002E-2</v>
      </c>
      <c r="R5149" s="108">
        <v>1.2E-2</v>
      </c>
      <c r="S5149" s="108">
        <v>6.9000000000000006E-2</v>
      </c>
    </row>
    <row r="5150" spans="1:19" ht="11.25" thickBot="1" x14ac:dyDescent="0.2">
      <c r="A5150" s="112"/>
    </row>
    <row r="5151" spans="1:19" ht="11.25" thickBot="1" x14ac:dyDescent="0.2">
      <c r="A5151" s="107">
        <v>2</v>
      </c>
      <c r="B5151" s="132">
        <v>0.67561342592592588</v>
      </c>
      <c r="C5151" s="133">
        <v>1.01675</v>
      </c>
      <c r="D5151" s="134" t="s">
        <v>3515</v>
      </c>
      <c r="E5151" s="108">
        <v>0.44700000000000001</v>
      </c>
      <c r="F5151" s="108">
        <v>5.6000000000000001E-2</v>
      </c>
      <c r="G5151" s="108">
        <v>0</v>
      </c>
      <c r="H5151" s="108">
        <v>0.157</v>
      </c>
      <c r="I5151" s="108">
        <v>38.99</v>
      </c>
      <c r="J5151" s="108">
        <v>37.61</v>
      </c>
      <c r="K5151" s="108">
        <v>0.54100000000000004</v>
      </c>
      <c r="L5151" s="108">
        <v>1.079</v>
      </c>
      <c r="M5151" s="108">
        <v>0.13700000000000001</v>
      </c>
      <c r="N5151" s="108">
        <v>0.50800000000000001</v>
      </c>
      <c r="O5151" s="108">
        <v>0.10199999999999999</v>
      </c>
      <c r="P5151" s="108">
        <v>2.5000000000000001E-2</v>
      </c>
      <c r="Q5151" s="108">
        <v>0.09</v>
      </c>
      <c r="R5151" s="108">
        <v>1.2999999999999999E-2</v>
      </c>
      <c r="S5151" s="108">
        <v>6.7000000000000004E-2</v>
      </c>
    </row>
    <row r="5152" spans="1:19" ht="11.25" thickBot="1" x14ac:dyDescent="0.2">
      <c r="A5152" s="112"/>
    </row>
    <row r="5153" spans="1:19" ht="11.25" thickBot="1" x14ac:dyDescent="0.2">
      <c r="A5153" s="107">
        <v>3</v>
      </c>
      <c r="B5153" s="132">
        <v>0.67579861111111106</v>
      </c>
      <c r="C5153" s="133">
        <v>1.0188900000000001</v>
      </c>
      <c r="D5153" s="134" t="s">
        <v>3516</v>
      </c>
      <c r="E5153" s="108">
        <v>0.46100000000000002</v>
      </c>
      <c r="F5153" s="108">
        <v>0.06</v>
      </c>
      <c r="G5153" s="108">
        <v>3.0000000000000001E-3</v>
      </c>
      <c r="H5153" s="108">
        <v>0.16</v>
      </c>
      <c r="I5153" s="108">
        <v>39.549999999999997</v>
      </c>
      <c r="J5153" s="108">
        <v>39.08</v>
      </c>
      <c r="K5153" s="108">
        <v>0.54700000000000004</v>
      </c>
      <c r="L5153" s="108">
        <v>1.117</v>
      </c>
      <c r="M5153" s="108">
        <v>0.13400000000000001</v>
      </c>
      <c r="N5153" s="108">
        <v>0.51900000000000002</v>
      </c>
      <c r="O5153" s="108">
        <v>0.104</v>
      </c>
      <c r="P5153" s="108">
        <v>2.5999999999999999E-2</v>
      </c>
      <c r="Q5153" s="108">
        <v>9.4E-2</v>
      </c>
      <c r="R5153" s="108">
        <v>1.2E-2</v>
      </c>
      <c r="S5153" s="108">
        <v>6.7000000000000004E-2</v>
      </c>
    </row>
    <row r="5154" spans="1:19" ht="11.25" thickBot="1" x14ac:dyDescent="0.2">
      <c r="A5154" s="112"/>
    </row>
    <row r="5155" spans="1:19" ht="11.25" thickBot="1" x14ac:dyDescent="0.2">
      <c r="A5155" s="135" t="s">
        <v>362</v>
      </c>
      <c r="B5155" s="112"/>
      <c r="C5155" s="137">
        <v>1.01271</v>
      </c>
      <c r="D5155" s="134" t="s">
        <v>3517</v>
      </c>
      <c r="E5155" s="136">
        <v>0.45700000000000002</v>
      </c>
      <c r="F5155" s="136">
        <v>5.7000000000000002E-2</v>
      </c>
      <c r="G5155" s="136">
        <v>2E-3</v>
      </c>
      <c r="H5155" s="136">
        <v>0.158</v>
      </c>
      <c r="I5155" s="136">
        <v>39.26</v>
      </c>
      <c r="J5155" s="136">
        <v>38.31</v>
      </c>
      <c r="K5155" s="136">
        <v>0.54400000000000004</v>
      </c>
      <c r="L5155" s="136">
        <v>1.0940000000000001</v>
      </c>
      <c r="M5155" s="136">
        <v>0.13600000000000001</v>
      </c>
      <c r="N5155" s="136">
        <v>0.51200000000000001</v>
      </c>
      <c r="O5155" s="136">
        <v>0.105</v>
      </c>
      <c r="P5155" s="136">
        <v>2.5999999999999999E-2</v>
      </c>
      <c r="Q5155" s="136">
        <v>9.4E-2</v>
      </c>
      <c r="R5155" s="136">
        <v>1.2999999999999999E-2</v>
      </c>
      <c r="S5155" s="136">
        <v>6.8000000000000005E-2</v>
      </c>
    </row>
    <row r="5156" spans="1:19" ht="11.25" thickBot="1" x14ac:dyDescent="0.2">
      <c r="A5156" s="112"/>
    </row>
    <row r="5157" spans="1:19" ht="11.25" thickBot="1" x14ac:dyDescent="0.2">
      <c r="A5157" s="138" t="s">
        <v>364</v>
      </c>
      <c r="B5157" s="112"/>
      <c r="C5157" s="137">
        <v>8.8999999999999999E-3</v>
      </c>
      <c r="D5157" s="134" t="s">
        <v>3518</v>
      </c>
      <c r="E5157" s="136">
        <v>8.9999999999999993E-3</v>
      </c>
      <c r="F5157" s="136">
        <v>3.0000000000000001E-3</v>
      </c>
      <c r="G5157" s="136">
        <v>2E-3</v>
      </c>
      <c r="H5157" s="136">
        <v>2E-3</v>
      </c>
      <c r="I5157" s="136">
        <v>0.27900000000000003</v>
      </c>
      <c r="J5157" s="136">
        <v>0.74099999999999999</v>
      </c>
      <c r="K5157" s="136">
        <v>3.0000000000000001E-3</v>
      </c>
      <c r="L5157" s="136">
        <v>0.02</v>
      </c>
      <c r="M5157" s="136">
        <v>2E-3</v>
      </c>
      <c r="N5157" s="136">
        <v>6.0000000000000001E-3</v>
      </c>
      <c r="O5157" s="136">
        <v>2E-3</v>
      </c>
      <c r="P5157" s="136">
        <v>1E-3</v>
      </c>
      <c r="Q5157" s="136">
        <v>3.0000000000000001E-3</v>
      </c>
      <c r="R5157" s="136">
        <v>1E-3</v>
      </c>
      <c r="S5157" s="136">
        <v>1E-3</v>
      </c>
    </row>
    <row r="5158" spans="1:19" ht="11.25" thickBot="1" x14ac:dyDescent="0.2">
      <c r="A5158" s="112"/>
    </row>
    <row r="5159" spans="1:19" ht="11.25" thickBot="1" x14ac:dyDescent="0.2">
      <c r="A5159" s="139" t="s">
        <v>366</v>
      </c>
      <c r="B5159" s="112"/>
      <c r="C5159" s="140">
        <v>0.879</v>
      </c>
      <c r="D5159" s="134" t="s">
        <v>2522</v>
      </c>
      <c r="E5159" s="136">
        <v>1.919</v>
      </c>
      <c r="F5159" s="136">
        <v>5.524</v>
      </c>
      <c r="G5159" s="136">
        <v>95.4</v>
      </c>
      <c r="H5159" s="136">
        <v>1.3520000000000001</v>
      </c>
      <c r="I5159" s="136">
        <v>0.71099999999999997</v>
      </c>
      <c r="J5159" s="136">
        <v>1.9339999999999999</v>
      </c>
      <c r="K5159" s="136">
        <v>0.55600000000000005</v>
      </c>
      <c r="L5159" s="136">
        <v>1.87</v>
      </c>
      <c r="M5159" s="136">
        <v>1.276</v>
      </c>
      <c r="N5159" s="136">
        <v>1.22</v>
      </c>
      <c r="O5159" s="136">
        <v>2.1019999999999999</v>
      </c>
      <c r="P5159" s="136">
        <v>3.0979999999999999</v>
      </c>
      <c r="Q5159" s="136">
        <v>3.4660000000000002</v>
      </c>
      <c r="R5159" s="136">
        <v>4.1710000000000003</v>
      </c>
      <c r="S5159" s="136">
        <v>2.0859999999999999</v>
      </c>
    </row>
    <row r="5160" spans="1:19" ht="11.25" thickBot="1" x14ac:dyDescent="0.2">
      <c r="A5160" s="112"/>
    </row>
    <row r="5161" spans="1:19" ht="11.25" thickBot="1" x14ac:dyDescent="0.2">
      <c r="A5161" s="106" t="s">
        <v>357</v>
      </c>
      <c r="B5161" s="106" t="s">
        <v>358</v>
      </c>
      <c r="C5161" s="130" t="s">
        <v>51</v>
      </c>
      <c r="D5161" s="130" t="s">
        <v>52</v>
      </c>
      <c r="E5161" s="130" t="s">
        <v>53</v>
      </c>
      <c r="F5161" s="130" t="s">
        <v>54</v>
      </c>
      <c r="G5161" s="130" t="s">
        <v>55</v>
      </c>
      <c r="H5161" s="130" t="s">
        <v>56</v>
      </c>
      <c r="I5161" s="130" t="s">
        <v>57</v>
      </c>
      <c r="J5161" s="130" t="s">
        <v>58</v>
      </c>
      <c r="K5161" s="130" t="s">
        <v>59</v>
      </c>
      <c r="L5161" s="130" t="s">
        <v>60</v>
      </c>
      <c r="M5161" s="130" t="s">
        <v>61</v>
      </c>
      <c r="N5161" s="130" t="s">
        <v>62</v>
      </c>
      <c r="O5161" s="130" t="s">
        <v>63</v>
      </c>
      <c r="P5161" s="130" t="s">
        <v>64</v>
      </c>
      <c r="Q5161" s="131" t="s">
        <v>65</v>
      </c>
      <c r="R5161" s="131" t="s">
        <v>66</v>
      </c>
      <c r="S5161" s="130" t="s">
        <v>67</v>
      </c>
    </row>
    <row r="5162" spans="1:19" ht="11.25" thickBot="1" x14ac:dyDescent="0.2">
      <c r="A5162" s="112"/>
      <c r="B5162" s="112"/>
      <c r="C5162" s="130" t="s">
        <v>111</v>
      </c>
      <c r="D5162" s="130" t="s">
        <v>111</v>
      </c>
      <c r="E5162" s="130" t="s">
        <v>111</v>
      </c>
      <c r="F5162" s="130" t="s">
        <v>111</v>
      </c>
      <c r="G5162" s="130" t="s">
        <v>111</v>
      </c>
      <c r="H5162" s="130" t="s">
        <v>111</v>
      </c>
      <c r="I5162" s="130" t="s">
        <v>111</v>
      </c>
      <c r="J5162" s="130" t="s">
        <v>111</v>
      </c>
      <c r="K5162" s="130" t="s">
        <v>111</v>
      </c>
      <c r="L5162" s="130" t="s">
        <v>111</v>
      </c>
      <c r="M5162" s="130" t="s">
        <v>111</v>
      </c>
      <c r="N5162" s="130" t="s">
        <v>111</v>
      </c>
      <c r="O5162" s="130" t="s">
        <v>111</v>
      </c>
      <c r="P5162" s="130" t="s">
        <v>111</v>
      </c>
      <c r="Q5162" s="131" t="s">
        <v>111</v>
      </c>
      <c r="R5162" s="131" t="s">
        <v>111</v>
      </c>
      <c r="S5162" s="130" t="s">
        <v>111</v>
      </c>
    </row>
    <row r="5163" spans="1:19" ht="11.25" thickBot="1" x14ac:dyDescent="0.2">
      <c r="A5163" s="107">
        <v>1</v>
      </c>
      <c r="B5163" s="132">
        <v>0.67543981481481474</v>
      </c>
      <c r="C5163" s="108">
        <v>1.2999999999999999E-2</v>
      </c>
      <c r="D5163" s="108">
        <v>3.5999999999999997E-2</v>
      </c>
      <c r="E5163" s="108">
        <v>4.0000000000000001E-3</v>
      </c>
      <c r="F5163" s="108">
        <v>0.03</v>
      </c>
      <c r="G5163" s="108">
        <v>4.0000000000000001E-3</v>
      </c>
      <c r="H5163" s="108">
        <v>1E-3</v>
      </c>
      <c r="I5163" s="108">
        <v>7.4999999999999997E-2</v>
      </c>
      <c r="J5163" s="108">
        <v>0.223</v>
      </c>
      <c r="K5163" s="108">
        <v>0.23200000000000001</v>
      </c>
      <c r="L5163" s="108">
        <v>0</v>
      </c>
      <c r="M5163" s="108">
        <v>0</v>
      </c>
      <c r="N5163" s="108">
        <v>8.8999999999999996E-2</v>
      </c>
      <c r="O5163" s="108">
        <v>1.2999999999999999E-2</v>
      </c>
      <c r="P5163" s="108">
        <v>0.85899999999999999</v>
      </c>
      <c r="Q5163" s="133">
        <v>0.94084999999999996</v>
      </c>
      <c r="R5163" s="134" t="s">
        <v>3519</v>
      </c>
      <c r="S5163" s="108">
        <v>0.17</v>
      </c>
    </row>
    <row r="5164" spans="1:19" ht="11.25" thickBot="1" x14ac:dyDescent="0.2">
      <c r="A5164" s="112"/>
    </row>
    <row r="5165" spans="1:19" ht="11.25" thickBot="1" x14ac:dyDescent="0.2">
      <c r="A5165" s="107">
        <v>2</v>
      </c>
      <c r="B5165" s="132">
        <v>0.67561342592592588</v>
      </c>
      <c r="C5165" s="108">
        <v>1.2999999999999999E-2</v>
      </c>
      <c r="D5165" s="108">
        <v>3.5999999999999997E-2</v>
      </c>
      <c r="E5165" s="108">
        <v>5.0000000000000001E-3</v>
      </c>
      <c r="F5165" s="108">
        <v>2.8000000000000001E-2</v>
      </c>
      <c r="G5165" s="108">
        <v>4.0000000000000001E-3</v>
      </c>
      <c r="H5165" s="108">
        <v>1E-3</v>
      </c>
      <c r="I5165" s="108">
        <v>7.0999999999999994E-2</v>
      </c>
      <c r="J5165" s="108">
        <v>0.22600000000000001</v>
      </c>
      <c r="K5165" s="108">
        <v>0.22700000000000001</v>
      </c>
      <c r="L5165" s="108">
        <v>0</v>
      </c>
      <c r="M5165" s="108">
        <v>0</v>
      </c>
      <c r="N5165" s="108">
        <v>8.4000000000000005E-2</v>
      </c>
      <c r="O5165" s="108">
        <v>1.2999999999999999E-2</v>
      </c>
      <c r="P5165" s="108">
        <v>0.85099999999999998</v>
      </c>
      <c r="Q5165" s="133">
        <v>0.95960999999999996</v>
      </c>
      <c r="R5165" s="134" t="s">
        <v>3520</v>
      </c>
      <c r="S5165" s="108">
        <v>0.16300000000000001</v>
      </c>
    </row>
    <row r="5166" spans="1:19" ht="11.25" thickBot="1" x14ac:dyDescent="0.2">
      <c r="A5166" s="112"/>
    </row>
    <row r="5167" spans="1:19" ht="11.25" thickBot="1" x14ac:dyDescent="0.2">
      <c r="A5167" s="107">
        <v>3</v>
      </c>
      <c r="B5167" s="132">
        <v>0.67579861111111106</v>
      </c>
      <c r="C5167" s="108">
        <v>1.2999999999999999E-2</v>
      </c>
      <c r="D5167" s="108">
        <v>3.2000000000000001E-2</v>
      </c>
      <c r="E5167" s="108">
        <v>5.0000000000000001E-3</v>
      </c>
      <c r="F5167" s="108">
        <v>3.1E-2</v>
      </c>
      <c r="G5167" s="108">
        <v>4.0000000000000001E-3</v>
      </c>
      <c r="H5167" s="108">
        <v>1E-3</v>
      </c>
      <c r="I5167" s="108">
        <v>7.0999999999999994E-2</v>
      </c>
      <c r="J5167" s="108">
        <v>0.22500000000000001</v>
      </c>
      <c r="K5167" s="108">
        <v>0.23200000000000001</v>
      </c>
      <c r="L5167" s="108">
        <v>0</v>
      </c>
      <c r="M5167" s="108">
        <v>0</v>
      </c>
      <c r="N5167" s="108">
        <v>9.1999999999999998E-2</v>
      </c>
      <c r="O5167" s="108">
        <v>0.01</v>
      </c>
      <c r="P5167" s="108">
        <v>0.85099999999999998</v>
      </c>
      <c r="Q5167" s="133">
        <v>0.96250000000000002</v>
      </c>
      <c r="R5167" s="134" t="s">
        <v>3521</v>
      </c>
      <c r="S5167" s="108">
        <v>0.17100000000000001</v>
      </c>
    </row>
    <row r="5168" spans="1:19" ht="11.25" thickBot="1" x14ac:dyDescent="0.2">
      <c r="A5168" s="112"/>
    </row>
    <row r="5169" spans="1:19" ht="11.25" thickBot="1" x14ac:dyDescent="0.2">
      <c r="A5169" s="135" t="s">
        <v>362</v>
      </c>
      <c r="B5169" s="112"/>
      <c r="C5169" s="136">
        <v>1.2999999999999999E-2</v>
      </c>
      <c r="D5169" s="136">
        <v>3.5000000000000003E-2</v>
      </c>
      <c r="E5169" s="136">
        <v>5.0000000000000001E-3</v>
      </c>
      <c r="F5169" s="136">
        <v>0.03</v>
      </c>
      <c r="G5169" s="136">
        <v>4.0000000000000001E-3</v>
      </c>
      <c r="H5169" s="136">
        <v>1E-3</v>
      </c>
      <c r="I5169" s="136">
        <v>7.2999999999999995E-2</v>
      </c>
      <c r="J5169" s="136">
        <v>0.22500000000000001</v>
      </c>
      <c r="K5169" s="136">
        <v>0.23</v>
      </c>
      <c r="L5169" s="136">
        <v>0</v>
      </c>
      <c r="M5169" s="136">
        <v>0</v>
      </c>
      <c r="N5169" s="136">
        <v>8.7999999999999995E-2</v>
      </c>
      <c r="O5169" s="136">
        <v>1.2E-2</v>
      </c>
      <c r="P5169" s="136">
        <v>0.85399999999999998</v>
      </c>
      <c r="Q5169" s="137">
        <v>0.95431999999999995</v>
      </c>
      <c r="R5169" s="134" t="s">
        <v>3522</v>
      </c>
      <c r="S5169" s="136">
        <v>0.16800000000000001</v>
      </c>
    </row>
    <row r="5170" spans="1:19" ht="11.25" thickBot="1" x14ac:dyDescent="0.2">
      <c r="A5170" s="112"/>
    </row>
    <row r="5171" spans="1:19" ht="11.25" thickBot="1" x14ac:dyDescent="0.2">
      <c r="A5171" s="138" t="s">
        <v>364</v>
      </c>
      <c r="B5171" s="112"/>
      <c r="C5171" s="136">
        <v>0</v>
      </c>
      <c r="D5171" s="136">
        <v>2E-3</v>
      </c>
      <c r="E5171" s="136">
        <v>0</v>
      </c>
      <c r="F5171" s="136">
        <v>2E-3</v>
      </c>
      <c r="G5171" s="136">
        <v>0</v>
      </c>
      <c r="H5171" s="136">
        <v>0</v>
      </c>
      <c r="I5171" s="136">
        <v>3.0000000000000001E-3</v>
      </c>
      <c r="J5171" s="136">
        <v>1E-3</v>
      </c>
      <c r="K5171" s="136">
        <v>3.0000000000000001E-3</v>
      </c>
      <c r="L5171" s="136">
        <v>0</v>
      </c>
      <c r="M5171" s="136">
        <v>0</v>
      </c>
      <c r="N5171" s="136">
        <v>4.0000000000000001E-3</v>
      </c>
      <c r="O5171" s="136">
        <v>1E-3</v>
      </c>
      <c r="P5171" s="136">
        <v>5.0000000000000001E-3</v>
      </c>
      <c r="Q5171" s="137">
        <v>1.175E-2</v>
      </c>
      <c r="R5171" s="134" t="s">
        <v>3523</v>
      </c>
      <c r="S5171" s="136">
        <v>5.0000000000000001E-3</v>
      </c>
    </row>
    <row r="5172" spans="1:19" ht="11.25" thickBot="1" x14ac:dyDescent="0.2">
      <c r="A5172" s="112"/>
    </row>
    <row r="5173" spans="1:19" ht="11.25" thickBot="1" x14ac:dyDescent="0.2">
      <c r="A5173" s="139" t="s">
        <v>366</v>
      </c>
      <c r="B5173" s="112"/>
      <c r="C5173" s="136">
        <v>0.86499999999999999</v>
      </c>
      <c r="D5173" s="136">
        <v>6.1829999999999998</v>
      </c>
      <c r="E5173" s="136">
        <v>10.62</v>
      </c>
      <c r="F5173" s="136">
        <v>5.7119999999999997</v>
      </c>
      <c r="G5173" s="136">
        <v>5.0039999999999996</v>
      </c>
      <c r="H5173" s="136">
        <v>3.702</v>
      </c>
      <c r="I5173" s="136">
        <v>3.4510000000000001</v>
      </c>
      <c r="J5173" s="136">
        <v>0.63100000000000001</v>
      </c>
      <c r="K5173" s="136">
        <v>1.2849999999999999</v>
      </c>
      <c r="L5173" s="136">
        <v>29.08</v>
      </c>
      <c r="M5173" s="136">
        <v>101</v>
      </c>
      <c r="N5173" s="136">
        <v>4.29</v>
      </c>
      <c r="O5173" s="136">
        <v>11.72</v>
      </c>
      <c r="P5173" s="136">
        <v>0.56699999999999995</v>
      </c>
      <c r="Q5173" s="140">
        <v>1.2310000000000001</v>
      </c>
      <c r="R5173" s="134" t="s">
        <v>395</v>
      </c>
      <c r="S5173" s="136">
        <v>2.7930000000000001</v>
      </c>
    </row>
    <row r="5174" spans="1:19" ht="11.25" thickBot="1" x14ac:dyDescent="0.2">
      <c r="A5174" s="112"/>
    </row>
    <row r="5175" spans="1:19" ht="11.25" thickBot="1" x14ac:dyDescent="0.2">
      <c r="A5175" s="106" t="s">
        <v>357</v>
      </c>
      <c r="B5175" s="106" t="s">
        <v>358</v>
      </c>
      <c r="C5175" s="130" t="s">
        <v>68</v>
      </c>
    </row>
    <row r="5176" spans="1:19" ht="11.25" thickBot="1" x14ac:dyDescent="0.2">
      <c r="A5176" s="112"/>
      <c r="B5176" s="112"/>
      <c r="C5176" s="130" t="s">
        <v>111</v>
      </c>
    </row>
    <row r="5177" spans="1:19" ht="11.25" thickBot="1" x14ac:dyDescent="0.2">
      <c r="A5177" s="107">
        <v>1</v>
      </c>
      <c r="B5177" s="132">
        <v>0.67543981481481474</v>
      </c>
      <c r="C5177" s="108">
        <v>3.2000000000000001E-2</v>
      </c>
    </row>
    <row r="5178" spans="1:19" ht="11.25" thickBot="1" x14ac:dyDescent="0.2">
      <c r="A5178" s="112"/>
    </row>
    <row r="5179" spans="1:19" ht="11.25" thickBot="1" x14ac:dyDescent="0.2">
      <c r="A5179" s="107">
        <v>2</v>
      </c>
      <c r="B5179" s="132">
        <v>0.67561342592592588</v>
      </c>
      <c r="C5179" s="108">
        <v>2.5000000000000001E-2</v>
      </c>
    </row>
    <row r="5180" spans="1:19" ht="11.25" thickBot="1" x14ac:dyDescent="0.2">
      <c r="A5180" s="112"/>
    </row>
    <row r="5181" spans="1:19" ht="11.25" thickBot="1" x14ac:dyDescent="0.2">
      <c r="A5181" s="107">
        <v>3</v>
      </c>
      <c r="B5181" s="132">
        <v>0.67579861111111106</v>
      </c>
      <c r="C5181" s="108">
        <v>2.4E-2</v>
      </c>
    </row>
    <row r="5182" spans="1:19" ht="11.25" thickBot="1" x14ac:dyDescent="0.2">
      <c r="A5182" s="112"/>
    </row>
    <row r="5183" spans="1:19" ht="11.25" thickBot="1" x14ac:dyDescent="0.2">
      <c r="A5183" s="135" t="s">
        <v>362</v>
      </c>
      <c r="B5183" s="112"/>
      <c r="C5183" s="136">
        <v>2.7E-2</v>
      </c>
    </row>
    <row r="5184" spans="1:19" ht="11.25" thickBot="1" x14ac:dyDescent="0.2">
      <c r="A5184" s="112"/>
    </row>
    <row r="5185" spans="1:19" ht="11.25" thickBot="1" x14ac:dyDescent="0.2">
      <c r="A5185" s="138" t="s">
        <v>364</v>
      </c>
      <c r="B5185" s="112"/>
      <c r="C5185" s="136">
        <v>4.0000000000000001E-3</v>
      </c>
    </row>
    <row r="5186" spans="1:19" ht="11.25" thickBot="1" x14ac:dyDescent="0.2">
      <c r="A5186" s="112"/>
    </row>
    <row r="5187" spans="1:19" ht="11.25" thickBot="1" x14ac:dyDescent="0.2">
      <c r="A5187" s="139" t="s">
        <v>366</v>
      </c>
      <c r="B5187" s="112"/>
      <c r="C5187" s="136">
        <v>16.37</v>
      </c>
    </row>
    <row r="5188" spans="1:19" ht="10.5" x14ac:dyDescent="0.15">
      <c r="A5188" s="112"/>
    </row>
    <row r="5189" spans="1:19" x14ac:dyDescent="0.15">
      <c r="A5189" s="129"/>
      <c r="B5189" s="86" t="s">
        <v>3524</v>
      </c>
    </row>
    <row r="5190" spans="1:19" ht="9.75" thickBot="1" x14ac:dyDescent="0.2">
      <c r="A5190" s="81" t="s">
        <v>356</v>
      </c>
    </row>
    <row r="5191" spans="1:19" ht="11.25" thickBot="1" x14ac:dyDescent="0.2">
      <c r="A5191" s="106" t="s">
        <v>357</v>
      </c>
      <c r="B5191" s="106" t="s">
        <v>358</v>
      </c>
      <c r="C5191" s="130" t="s">
        <v>0</v>
      </c>
      <c r="D5191" s="130" t="s">
        <v>1</v>
      </c>
      <c r="E5191" s="130" t="s">
        <v>2</v>
      </c>
      <c r="F5191" s="130" t="s">
        <v>3</v>
      </c>
      <c r="G5191" s="130" t="s">
        <v>4</v>
      </c>
      <c r="H5191" s="130" t="s">
        <v>5</v>
      </c>
      <c r="I5191" s="131" t="s">
        <v>6</v>
      </c>
      <c r="J5191" s="131" t="s">
        <v>7</v>
      </c>
      <c r="K5191" s="130" t="s">
        <v>8</v>
      </c>
      <c r="L5191" s="130" t="s">
        <v>9</v>
      </c>
      <c r="M5191" s="130" t="s">
        <v>10</v>
      </c>
      <c r="N5191" s="130" t="s">
        <v>11</v>
      </c>
      <c r="O5191" s="130" t="s">
        <v>12</v>
      </c>
      <c r="P5191" s="130" t="s">
        <v>13</v>
      </c>
      <c r="Q5191" s="130" t="s">
        <v>14</v>
      </c>
      <c r="R5191" s="130" t="s">
        <v>15</v>
      </c>
      <c r="S5191" s="130" t="s">
        <v>16</v>
      </c>
    </row>
    <row r="5192" spans="1:19" ht="11.25" thickBot="1" x14ac:dyDescent="0.2">
      <c r="A5192" s="112"/>
      <c r="B5192" s="112"/>
      <c r="C5192" s="130" t="s">
        <v>111</v>
      </c>
      <c r="D5192" s="130" t="s">
        <v>111</v>
      </c>
      <c r="E5192" s="130" t="s">
        <v>111</v>
      </c>
      <c r="F5192" s="130" t="s">
        <v>111</v>
      </c>
      <c r="G5192" s="130" t="s">
        <v>111</v>
      </c>
      <c r="H5192" s="130" t="s">
        <v>111</v>
      </c>
      <c r="I5192" s="131" t="s">
        <v>111</v>
      </c>
      <c r="J5192" s="131" t="s">
        <v>111</v>
      </c>
      <c r="K5192" s="130" t="s">
        <v>111</v>
      </c>
      <c r="L5192" s="130" t="s">
        <v>111</v>
      </c>
      <c r="M5192" s="130" t="s">
        <v>111</v>
      </c>
      <c r="N5192" s="130" t="s">
        <v>111</v>
      </c>
      <c r="O5192" s="130" t="s">
        <v>111</v>
      </c>
      <c r="P5192" s="130" t="s">
        <v>111</v>
      </c>
      <c r="Q5192" s="130" t="s">
        <v>111</v>
      </c>
      <c r="R5192" s="130" t="s">
        <v>111</v>
      </c>
      <c r="S5192" s="130" t="s">
        <v>111</v>
      </c>
    </row>
    <row r="5193" spans="1:19" ht="11.25" thickBot="1" x14ac:dyDescent="0.2">
      <c r="A5193" s="107">
        <v>1</v>
      </c>
      <c r="B5193" s="132">
        <v>0.68059027777777781</v>
      </c>
      <c r="C5193" s="141" t="s">
        <v>3525</v>
      </c>
      <c r="D5193" s="141" t="s">
        <v>3526</v>
      </c>
      <c r="E5193" s="141" t="s">
        <v>3527</v>
      </c>
      <c r="F5193" s="141" t="s">
        <v>3528</v>
      </c>
      <c r="G5193" s="141" t="s">
        <v>3529</v>
      </c>
      <c r="H5193" s="141" t="s">
        <v>3530</v>
      </c>
      <c r="I5193" s="133">
        <v>1.09239</v>
      </c>
      <c r="J5193" s="134" t="s">
        <v>3531</v>
      </c>
      <c r="K5193" s="141" t="s">
        <v>2261</v>
      </c>
      <c r="L5193" s="108">
        <v>1.345</v>
      </c>
      <c r="M5193" s="108">
        <v>1.6910000000000001</v>
      </c>
      <c r="N5193" s="108">
        <v>3.1440000000000001</v>
      </c>
      <c r="O5193" s="141" t="s">
        <v>3532</v>
      </c>
      <c r="P5193" s="108">
        <v>1106</v>
      </c>
      <c r="Q5193" s="108">
        <v>0.40799999999999997</v>
      </c>
      <c r="R5193" s="108">
        <v>3.4</v>
      </c>
      <c r="S5193" s="108">
        <v>27.41</v>
      </c>
    </row>
    <row r="5194" spans="1:19" ht="11.25" thickBot="1" x14ac:dyDescent="0.2">
      <c r="A5194" s="112"/>
    </row>
    <row r="5195" spans="1:19" ht="11.25" thickBot="1" x14ac:dyDescent="0.2">
      <c r="A5195" s="107">
        <v>2</v>
      </c>
      <c r="B5195" s="132">
        <v>0.68076388888888895</v>
      </c>
      <c r="C5195" s="141" t="s">
        <v>3533</v>
      </c>
      <c r="D5195" s="141" t="s">
        <v>3534</v>
      </c>
      <c r="E5195" s="141" t="s">
        <v>3535</v>
      </c>
      <c r="F5195" s="141" t="s">
        <v>3536</v>
      </c>
      <c r="G5195" s="141" t="s">
        <v>3537</v>
      </c>
      <c r="H5195" s="141" t="s">
        <v>3538</v>
      </c>
      <c r="I5195" s="133">
        <v>1.13052</v>
      </c>
      <c r="J5195" s="134" t="s">
        <v>3539</v>
      </c>
      <c r="K5195" s="141" t="s">
        <v>3540</v>
      </c>
      <c r="L5195" s="108">
        <v>1.2769999999999999</v>
      </c>
      <c r="M5195" s="108">
        <v>1.7110000000000001</v>
      </c>
      <c r="N5195" s="108">
        <v>3.153</v>
      </c>
      <c r="O5195" s="141" t="s">
        <v>3541</v>
      </c>
      <c r="P5195" s="108">
        <v>1090</v>
      </c>
      <c r="Q5195" s="108">
        <v>0.4</v>
      </c>
      <c r="R5195" s="108">
        <v>3.3849999999999998</v>
      </c>
      <c r="S5195" s="108">
        <v>27.52</v>
      </c>
    </row>
    <row r="5196" spans="1:19" ht="11.25" thickBot="1" x14ac:dyDescent="0.2">
      <c r="A5196" s="112"/>
    </row>
    <row r="5197" spans="1:19" ht="11.25" thickBot="1" x14ac:dyDescent="0.2">
      <c r="A5197" s="107">
        <v>3</v>
      </c>
      <c r="B5197" s="132">
        <v>0.68094907407407401</v>
      </c>
      <c r="C5197" s="141" t="s">
        <v>3542</v>
      </c>
      <c r="D5197" s="141" t="s">
        <v>3543</v>
      </c>
      <c r="E5197" s="141" t="s">
        <v>3544</v>
      </c>
      <c r="F5197" s="141" t="s">
        <v>3545</v>
      </c>
      <c r="G5197" s="141" t="s">
        <v>3546</v>
      </c>
      <c r="H5197" s="141" t="s">
        <v>3547</v>
      </c>
      <c r="I5197" s="133">
        <v>1.1326499999999999</v>
      </c>
      <c r="J5197" s="134" t="s">
        <v>3548</v>
      </c>
      <c r="K5197" s="141" t="s">
        <v>3549</v>
      </c>
      <c r="L5197" s="108">
        <v>1.24</v>
      </c>
      <c r="M5197" s="108">
        <v>1.72</v>
      </c>
      <c r="N5197" s="108">
        <v>3.153</v>
      </c>
      <c r="O5197" s="141" t="s">
        <v>3550</v>
      </c>
      <c r="P5197" s="108">
        <v>1094</v>
      </c>
      <c r="Q5197" s="108">
        <v>0.40200000000000002</v>
      </c>
      <c r="R5197" s="108">
        <v>3.351</v>
      </c>
      <c r="S5197" s="108">
        <v>27.42</v>
      </c>
    </row>
    <row r="5198" spans="1:19" ht="11.25" thickBot="1" x14ac:dyDescent="0.2">
      <c r="A5198" s="112"/>
    </row>
    <row r="5199" spans="1:19" ht="11.25" thickBot="1" x14ac:dyDescent="0.2">
      <c r="A5199" s="135" t="s">
        <v>362</v>
      </c>
      <c r="B5199" s="112"/>
      <c r="C5199" s="141" t="s">
        <v>3551</v>
      </c>
      <c r="D5199" s="141" t="s">
        <v>3552</v>
      </c>
      <c r="E5199" s="141" t="s">
        <v>3553</v>
      </c>
      <c r="F5199" s="141" t="s">
        <v>3554</v>
      </c>
      <c r="G5199" s="141" t="s">
        <v>3555</v>
      </c>
      <c r="H5199" s="141" t="s">
        <v>3556</v>
      </c>
      <c r="I5199" s="137">
        <v>1.11852</v>
      </c>
      <c r="J5199" s="134" t="s">
        <v>3557</v>
      </c>
      <c r="K5199" s="141" t="s">
        <v>3558</v>
      </c>
      <c r="L5199" s="136">
        <v>1.2869999999999999</v>
      </c>
      <c r="M5199" s="136">
        <v>1.7070000000000001</v>
      </c>
      <c r="N5199" s="136">
        <v>3.15</v>
      </c>
      <c r="O5199" s="141" t="s">
        <v>3559</v>
      </c>
      <c r="P5199" s="136">
        <v>1097</v>
      </c>
      <c r="Q5199" s="136">
        <v>0.40300000000000002</v>
      </c>
      <c r="R5199" s="136">
        <v>3.379</v>
      </c>
      <c r="S5199" s="136">
        <v>27.45</v>
      </c>
    </row>
    <row r="5200" spans="1:19" ht="11.25" thickBot="1" x14ac:dyDescent="0.2">
      <c r="A5200" s="112"/>
    </row>
    <row r="5201" spans="1:19" ht="11.25" thickBot="1" x14ac:dyDescent="0.2">
      <c r="A5201" s="138" t="s">
        <v>364</v>
      </c>
      <c r="B5201" s="112"/>
      <c r="C5201" s="141" t="s">
        <v>3560</v>
      </c>
      <c r="D5201" s="141" t="s">
        <v>3561</v>
      </c>
      <c r="E5201" s="141" t="s">
        <v>3562</v>
      </c>
      <c r="F5201" s="141" t="s">
        <v>3563</v>
      </c>
      <c r="G5201" s="141" t="s">
        <v>3564</v>
      </c>
      <c r="H5201" s="141" t="s">
        <v>3565</v>
      </c>
      <c r="I5201" s="137">
        <v>2.266E-2</v>
      </c>
      <c r="J5201" s="134" t="s">
        <v>3566</v>
      </c>
      <c r="K5201" s="141" t="s">
        <v>933</v>
      </c>
      <c r="L5201" s="136">
        <v>5.2999999999999999E-2</v>
      </c>
      <c r="M5201" s="136">
        <v>1.4999999999999999E-2</v>
      </c>
      <c r="N5201" s="136">
        <v>5.0000000000000001E-3</v>
      </c>
      <c r="O5201" s="141" t="s">
        <v>3427</v>
      </c>
      <c r="P5201" s="136">
        <v>8.4979999999999993</v>
      </c>
      <c r="Q5201" s="136">
        <v>4.0000000000000001E-3</v>
      </c>
      <c r="R5201" s="136">
        <v>2.5000000000000001E-2</v>
      </c>
      <c r="S5201" s="136">
        <v>5.7000000000000002E-2</v>
      </c>
    </row>
    <row r="5202" spans="1:19" ht="11.25" thickBot="1" x14ac:dyDescent="0.2">
      <c r="A5202" s="112"/>
    </row>
    <row r="5203" spans="1:19" ht="11.25" thickBot="1" x14ac:dyDescent="0.2">
      <c r="A5203" s="139" t="s">
        <v>366</v>
      </c>
      <c r="B5203" s="112"/>
      <c r="C5203" s="141" t="s">
        <v>2889</v>
      </c>
      <c r="D5203" s="141" t="s">
        <v>3567</v>
      </c>
      <c r="E5203" s="141" t="s">
        <v>3568</v>
      </c>
      <c r="F5203" s="141" t="s">
        <v>2524</v>
      </c>
      <c r="G5203" s="141" t="s">
        <v>3569</v>
      </c>
      <c r="H5203" s="141" t="s">
        <v>781</v>
      </c>
      <c r="I5203" s="140">
        <v>2.0249999999999999</v>
      </c>
      <c r="J5203" s="134" t="s">
        <v>3570</v>
      </c>
      <c r="K5203" s="141" t="s">
        <v>3571</v>
      </c>
      <c r="L5203" s="136">
        <v>4.1029999999999998</v>
      </c>
      <c r="M5203" s="136">
        <v>0.86299999999999999</v>
      </c>
      <c r="N5203" s="136">
        <v>0.17399999999999999</v>
      </c>
      <c r="O5203" s="141" t="s">
        <v>526</v>
      </c>
      <c r="P5203" s="136">
        <v>0.77500000000000002</v>
      </c>
      <c r="Q5203" s="136">
        <v>1.0720000000000001</v>
      </c>
      <c r="R5203" s="136">
        <v>0.74199999999999999</v>
      </c>
      <c r="S5203" s="136">
        <v>0.20799999999999999</v>
      </c>
    </row>
    <row r="5204" spans="1:19" ht="11.25" thickBot="1" x14ac:dyDescent="0.2">
      <c r="A5204" s="112"/>
    </row>
    <row r="5205" spans="1:19" ht="11.25" thickBot="1" x14ac:dyDescent="0.2">
      <c r="A5205" s="106" t="s">
        <v>357</v>
      </c>
      <c r="B5205" s="106" t="s">
        <v>358</v>
      </c>
      <c r="C5205" s="130" t="s">
        <v>17</v>
      </c>
      <c r="D5205" s="130" t="s">
        <v>18</v>
      </c>
      <c r="E5205" s="131" t="s">
        <v>19</v>
      </c>
      <c r="F5205" s="131" t="s">
        <v>20</v>
      </c>
      <c r="G5205" s="130" t="s">
        <v>21</v>
      </c>
      <c r="H5205" s="130" t="s">
        <v>22</v>
      </c>
      <c r="I5205" s="130" t="s">
        <v>23</v>
      </c>
      <c r="J5205" s="130" t="s">
        <v>24</v>
      </c>
      <c r="K5205" s="131" t="s">
        <v>25</v>
      </c>
      <c r="L5205" s="131" t="s">
        <v>26</v>
      </c>
      <c r="M5205" s="130" t="s">
        <v>27</v>
      </c>
      <c r="N5205" s="130" t="s">
        <v>28</v>
      </c>
      <c r="O5205" s="130" t="s">
        <v>29</v>
      </c>
      <c r="P5205" s="130" t="s">
        <v>30</v>
      </c>
      <c r="Q5205" s="130" t="s">
        <v>31</v>
      </c>
      <c r="R5205" s="130" t="s">
        <v>32</v>
      </c>
      <c r="S5205" s="130" t="s">
        <v>33</v>
      </c>
    </row>
    <row r="5206" spans="1:19" ht="11.25" thickBot="1" x14ac:dyDescent="0.2">
      <c r="A5206" s="112"/>
      <c r="B5206" s="112"/>
      <c r="C5206" s="130" t="s">
        <v>111</v>
      </c>
      <c r="D5206" s="130" t="s">
        <v>111</v>
      </c>
      <c r="E5206" s="131" t="s">
        <v>111</v>
      </c>
      <c r="F5206" s="131" t="s">
        <v>111</v>
      </c>
      <c r="G5206" s="130" t="s">
        <v>111</v>
      </c>
      <c r="H5206" s="130" t="s">
        <v>111</v>
      </c>
      <c r="I5206" s="130" t="s">
        <v>111</v>
      </c>
      <c r="J5206" s="130" t="s">
        <v>111</v>
      </c>
      <c r="K5206" s="131" t="s">
        <v>111</v>
      </c>
      <c r="L5206" s="131" t="s">
        <v>111</v>
      </c>
      <c r="M5206" s="130" t="s">
        <v>111</v>
      </c>
      <c r="N5206" s="130" t="s">
        <v>111</v>
      </c>
      <c r="O5206" s="130" t="s">
        <v>111</v>
      </c>
      <c r="P5206" s="130" t="s">
        <v>111</v>
      </c>
      <c r="Q5206" s="130" t="s">
        <v>111</v>
      </c>
      <c r="R5206" s="130" t="s">
        <v>111</v>
      </c>
      <c r="S5206" s="130" t="s">
        <v>111</v>
      </c>
    </row>
    <row r="5207" spans="1:19" ht="11.25" thickBot="1" x14ac:dyDescent="0.2">
      <c r="A5207" s="107">
        <v>1</v>
      </c>
      <c r="B5207" s="132">
        <v>0.68059027777777781</v>
      </c>
      <c r="C5207" s="108">
        <v>18.309999999999999</v>
      </c>
      <c r="D5207" s="108">
        <v>1.5860000000000001</v>
      </c>
      <c r="E5207" s="133">
        <v>0.99624999999999997</v>
      </c>
      <c r="F5207" s="133">
        <v>0.96701000000000004</v>
      </c>
      <c r="G5207" s="108">
        <v>0.28799999999999998</v>
      </c>
      <c r="H5207" s="108">
        <v>4.6639999999999997</v>
      </c>
      <c r="I5207" s="108">
        <v>12.58</v>
      </c>
      <c r="J5207" s="141" t="s">
        <v>3572</v>
      </c>
      <c r="K5207" s="133">
        <v>1.0696000000000001</v>
      </c>
      <c r="L5207" s="134" t="s">
        <v>3573</v>
      </c>
      <c r="M5207" s="108">
        <v>7.3999999999999996E-2</v>
      </c>
      <c r="N5207" s="108">
        <v>0.39600000000000002</v>
      </c>
      <c r="O5207" s="108">
        <v>1E-3</v>
      </c>
      <c r="P5207" s="108">
        <v>3.0000000000000001E-3</v>
      </c>
      <c r="Q5207" s="108">
        <v>0.05</v>
      </c>
      <c r="R5207" s="108">
        <v>0.372</v>
      </c>
      <c r="S5207" s="108">
        <v>0.111</v>
      </c>
    </row>
    <row r="5208" spans="1:19" ht="11.25" thickBot="1" x14ac:dyDescent="0.2">
      <c r="A5208" s="112"/>
    </row>
    <row r="5209" spans="1:19" ht="11.25" thickBot="1" x14ac:dyDescent="0.2">
      <c r="A5209" s="107">
        <v>2</v>
      </c>
      <c r="B5209" s="132">
        <v>0.68076388888888895</v>
      </c>
      <c r="C5209" s="108">
        <v>18.510000000000002</v>
      </c>
      <c r="D5209" s="108">
        <v>1.5920000000000001</v>
      </c>
      <c r="E5209" s="133">
        <v>1.01102</v>
      </c>
      <c r="F5209" s="133">
        <v>0.97299999999999998</v>
      </c>
      <c r="G5209" s="108">
        <v>0.22700000000000001</v>
      </c>
      <c r="H5209" s="108">
        <v>6.2320000000000002</v>
      </c>
      <c r="I5209" s="108">
        <v>12.61</v>
      </c>
      <c r="J5209" s="141" t="s">
        <v>3574</v>
      </c>
      <c r="K5209" s="133">
        <v>1.0978000000000001</v>
      </c>
      <c r="L5209" s="134" t="s">
        <v>3575</v>
      </c>
      <c r="M5209" s="108">
        <v>7.3999999999999996E-2</v>
      </c>
      <c r="N5209" s="108">
        <v>0.40899999999999997</v>
      </c>
      <c r="O5209" s="108">
        <v>0</v>
      </c>
      <c r="P5209" s="108">
        <v>4.0000000000000001E-3</v>
      </c>
      <c r="Q5209" s="108">
        <v>4.7E-2</v>
      </c>
      <c r="R5209" s="108">
        <v>0.439</v>
      </c>
      <c r="S5209" s="108">
        <v>0.121</v>
      </c>
    </row>
    <row r="5210" spans="1:19" ht="11.25" thickBot="1" x14ac:dyDescent="0.2">
      <c r="A5210" s="112"/>
    </row>
    <row r="5211" spans="1:19" ht="11.25" thickBot="1" x14ac:dyDescent="0.2">
      <c r="A5211" s="107">
        <v>3</v>
      </c>
      <c r="B5211" s="132">
        <v>0.68094907407407401</v>
      </c>
      <c r="C5211" s="108">
        <v>18.5</v>
      </c>
      <c r="D5211" s="108">
        <v>1.593</v>
      </c>
      <c r="E5211" s="133">
        <v>1.0128600000000001</v>
      </c>
      <c r="F5211" s="133">
        <v>0.97499000000000002</v>
      </c>
      <c r="G5211" s="108">
        <v>0.33800000000000002</v>
      </c>
      <c r="H5211" s="108">
        <v>4.3689999999999998</v>
      </c>
      <c r="I5211" s="108">
        <v>12.57</v>
      </c>
      <c r="J5211" s="141" t="s">
        <v>3576</v>
      </c>
      <c r="K5211" s="133">
        <v>1.1008199999999999</v>
      </c>
      <c r="L5211" s="134" t="s">
        <v>2376</v>
      </c>
      <c r="M5211" s="108">
        <v>7.1999999999999995E-2</v>
      </c>
      <c r="N5211" s="108">
        <v>0.39</v>
      </c>
      <c r="O5211" s="108">
        <v>1E-3</v>
      </c>
      <c r="P5211" s="108">
        <v>3.0000000000000001E-3</v>
      </c>
      <c r="Q5211" s="108">
        <v>4.7E-2</v>
      </c>
      <c r="R5211" s="108">
        <v>0.38200000000000001</v>
      </c>
      <c r="S5211" s="108">
        <v>0.111</v>
      </c>
    </row>
    <row r="5212" spans="1:19" ht="11.25" thickBot="1" x14ac:dyDescent="0.2">
      <c r="A5212" s="112"/>
    </row>
    <row r="5213" spans="1:19" ht="11.25" thickBot="1" x14ac:dyDescent="0.2">
      <c r="A5213" s="135" t="s">
        <v>362</v>
      </c>
      <c r="B5213" s="112"/>
      <c r="C5213" s="136">
        <v>18.440000000000001</v>
      </c>
      <c r="D5213" s="136">
        <v>1.59</v>
      </c>
      <c r="E5213" s="137">
        <v>1.00671</v>
      </c>
      <c r="F5213" s="137">
        <v>0.97167000000000003</v>
      </c>
      <c r="G5213" s="136">
        <v>0.28399999999999997</v>
      </c>
      <c r="H5213" s="136">
        <v>5.0880000000000001</v>
      </c>
      <c r="I5213" s="136">
        <v>12.59</v>
      </c>
      <c r="J5213" s="141" t="s">
        <v>3577</v>
      </c>
      <c r="K5213" s="137">
        <v>1.08941</v>
      </c>
      <c r="L5213" s="134" t="s">
        <v>3578</v>
      </c>
      <c r="M5213" s="136">
        <v>7.2999999999999995E-2</v>
      </c>
      <c r="N5213" s="136">
        <v>0.39800000000000002</v>
      </c>
      <c r="O5213" s="136">
        <v>1E-3</v>
      </c>
      <c r="P5213" s="136">
        <v>3.0000000000000001E-3</v>
      </c>
      <c r="Q5213" s="136">
        <v>4.8000000000000001E-2</v>
      </c>
      <c r="R5213" s="136">
        <v>0.39700000000000002</v>
      </c>
      <c r="S5213" s="136">
        <v>0.114</v>
      </c>
    </row>
    <row r="5214" spans="1:19" ht="11.25" thickBot="1" x14ac:dyDescent="0.2">
      <c r="A5214" s="112"/>
    </row>
    <row r="5215" spans="1:19" ht="11.25" thickBot="1" x14ac:dyDescent="0.2">
      <c r="A5215" s="138" t="s">
        <v>364</v>
      </c>
      <c r="B5215" s="112"/>
      <c r="C5215" s="136">
        <v>0.111</v>
      </c>
      <c r="D5215" s="136">
        <v>4.0000000000000001E-3</v>
      </c>
      <c r="E5215" s="137">
        <v>9.1000000000000004E-3</v>
      </c>
      <c r="F5215" s="137">
        <v>4.1599999999999996E-3</v>
      </c>
      <c r="G5215" s="136">
        <v>5.6000000000000001E-2</v>
      </c>
      <c r="H5215" s="136">
        <v>1.0009999999999999</v>
      </c>
      <c r="I5215" s="136">
        <v>2.1000000000000001E-2</v>
      </c>
      <c r="J5215" s="141" t="s">
        <v>3579</v>
      </c>
      <c r="K5215" s="137">
        <v>1.7219999999999999E-2</v>
      </c>
      <c r="L5215" s="134" t="s">
        <v>3580</v>
      </c>
      <c r="M5215" s="136">
        <v>1E-3</v>
      </c>
      <c r="N5215" s="136">
        <v>0.01</v>
      </c>
      <c r="O5215" s="136">
        <v>1E-3</v>
      </c>
      <c r="P5215" s="136">
        <v>0</v>
      </c>
      <c r="Q5215" s="136">
        <v>2E-3</v>
      </c>
      <c r="R5215" s="136">
        <v>3.5999999999999997E-2</v>
      </c>
      <c r="S5215" s="136">
        <v>6.0000000000000001E-3</v>
      </c>
    </row>
    <row r="5216" spans="1:19" ht="11.25" thickBot="1" x14ac:dyDescent="0.2">
      <c r="A5216" s="112"/>
    </row>
    <row r="5217" spans="1:19" ht="11.25" thickBot="1" x14ac:dyDescent="0.2">
      <c r="A5217" s="139" t="s">
        <v>366</v>
      </c>
      <c r="B5217" s="112"/>
      <c r="C5217" s="136">
        <v>0.60399999999999998</v>
      </c>
      <c r="D5217" s="136">
        <v>0.23</v>
      </c>
      <c r="E5217" s="140">
        <v>0.90400000000000003</v>
      </c>
      <c r="F5217" s="140">
        <v>0.42799999999999999</v>
      </c>
      <c r="G5217" s="136">
        <v>19.57</v>
      </c>
      <c r="H5217" s="136">
        <v>19.68</v>
      </c>
      <c r="I5217" s="136">
        <v>0.17</v>
      </c>
      <c r="J5217" s="141" t="s">
        <v>3581</v>
      </c>
      <c r="K5217" s="140">
        <v>1.581</v>
      </c>
      <c r="L5217" s="134" t="s">
        <v>3582</v>
      </c>
      <c r="M5217" s="136">
        <v>1.786</v>
      </c>
      <c r="N5217" s="136">
        <v>2.4670000000000001</v>
      </c>
      <c r="O5217" s="136">
        <v>71.510000000000005</v>
      </c>
      <c r="P5217" s="136">
        <v>6.6859999999999999</v>
      </c>
      <c r="Q5217" s="136">
        <v>3.2959999999999998</v>
      </c>
      <c r="R5217" s="136">
        <v>9.1039999999999992</v>
      </c>
      <c r="S5217" s="136">
        <v>4.99</v>
      </c>
    </row>
    <row r="5218" spans="1:19" ht="11.25" thickBot="1" x14ac:dyDescent="0.2">
      <c r="A5218" s="112"/>
    </row>
    <row r="5219" spans="1:19" ht="11.25" thickBot="1" x14ac:dyDescent="0.2">
      <c r="A5219" s="106" t="s">
        <v>357</v>
      </c>
      <c r="B5219" s="106" t="s">
        <v>358</v>
      </c>
      <c r="C5219" s="131" t="s">
        <v>34</v>
      </c>
      <c r="D5219" s="131" t="s">
        <v>35</v>
      </c>
      <c r="E5219" s="130" t="s">
        <v>36</v>
      </c>
      <c r="F5219" s="130" t="s">
        <v>37</v>
      </c>
      <c r="G5219" s="130" t="s">
        <v>38</v>
      </c>
      <c r="H5219" s="130" t="s">
        <v>39</v>
      </c>
      <c r="I5219" s="130" t="s">
        <v>40</v>
      </c>
      <c r="J5219" s="130" t="s">
        <v>41</v>
      </c>
      <c r="K5219" s="130" t="s">
        <v>42</v>
      </c>
      <c r="L5219" s="130" t="s">
        <v>43</v>
      </c>
      <c r="M5219" s="130" t="s">
        <v>44</v>
      </c>
      <c r="N5219" s="130" t="s">
        <v>45</v>
      </c>
      <c r="O5219" s="130" t="s">
        <v>46</v>
      </c>
      <c r="P5219" s="130" t="s">
        <v>47</v>
      </c>
      <c r="Q5219" s="130" t="s">
        <v>48</v>
      </c>
      <c r="R5219" s="130" t="s">
        <v>49</v>
      </c>
      <c r="S5219" s="130" t="s">
        <v>50</v>
      </c>
    </row>
    <row r="5220" spans="1:19" ht="11.25" thickBot="1" x14ac:dyDescent="0.2">
      <c r="A5220" s="112"/>
      <c r="B5220" s="112"/>
      <c r="C5220" s="131" t="s">
        <v>111</v>
      </c>
      <c r="D5220" s="131" t="s">
        <v>111</v>
      </c>
      <c r="E5220" s="130" t="s">
        <v>111</v>
      </c>
      <c r="F5220" s="130" t="s">
        <v>111</v>
      </c>
      <c r="G5220" s="130" t="s">
        <v>111</v>
      </c>
      <c r="H5220" s="130" t="s">
        <v>111</v>
      </c>
      <c r="I5220" s="130" t="s">
        <v>111</v>
      </c>
      <c r="J5220" s="130" t="s">
        <v>111</v>
      </c>
      <c r="K5220" s="130" t="s">
        <v>111</v>
      </c>
      <c r="L5220" s="130" t="s">
        <v>111</v>
      </c>
      <c r="M5220" s="130" t="s">
        <v>111</v>
      </c>
      <c r="N5220" s="130" t="s">
        <v>111</v>
      </c>
      <c r="O5220" s="130" t="s">
        <v>111</v>
      </c>
      <c r="P5220" s="130" t="s">
        <v>111</v>
      </c>
      <c r="Q5220" s="130" t="s">
        <v>111</v>
      </c>
      <c r="R5220" s="130" t="s">
        <v>111</v>
      </c>
      <c r="S5220" s="130" t="s">
        <v>111</v>
      </c>
    </row>
    <row r="5221" spans="1:19" ht="11.25" thickBot="1" x14ac:dyDescent="0.2">
      <c r="A5221" s="107">
        <v>1</v>
      </c>
      <c r="B5221" s="132">
        <v>0.68059027777777781</v>
      </c>
      <c r="C5221" s="133">
        <v>0.98051999999999995</v>
      </c>
      <c r="D5221" s="134" t="s">
        <v>3583</v>
      </c>
      <c r="E5221" s="108">
        <v>0.76600000000000001</v>
      </c>
      <c r="F5221" s="108">
        <v>4.2999999999999997E-2</v>
      </c>
      <c r="G5221" s="108">
        <v>0</v>
      </c>
      <c r="H5221" s="108">
        <v>0.185</v>
      </c>
      <c r="I5221" s="108">
        <v>40.130000000000003</v>
      </c>
      <c r="J5221" s="108">
        <v>40</v>
      </c>
      <c r="K5221" s="108">
        <v>0.56699999999999995</v>
      </c>
      <c r="L5221" s="108">
        <v>1.1200000000000001</v>
      </c>
      <c r="M5221" s="108">
        <v>0.13900000000000001</v>
      </c>
      <c r="N5221" s="108">
        <v>0.51700000000000002</v>
      </c>
      <c r="O5221" s="108">
        <v>9.7000000000000003E-2</v>
      </c>
      <c r="P5221" s="108">
        <v>2.5000000000000001E-2</v>
      </c>
      <c r="Q5221" s="108">
        <v>9.6000000000000002E-2</v>
      </c>
      <c r="R5221" s="108">
        <v>1.4E-2</v>
      </c>
      <c r="S5221" s="108">
        <v>6.2E-2</v>
      </c>
    </row>
    <row r="5222" spans="1:19" ht="11.25" thickBot="1" x14ac:dyDescent="0.2">
      <c r="A5222" s="112"/>
    </row>
    <row r="5223" spans="1:19" ht="11.25" thickBot="1" x14ac:dyDescent="0.2">
      <c r="A5223" s="107">
        <v>2</v>
      </c>
      <c r="B5223" s="132">
        <v>0.68076388888888895</v>
      </c>
      <c r="C5223" s="133">
        <v>1.0022800000000001</v>
      </c>
      <c r="D5223" s="134" t="s">
        <v>3584</v>
      </c>
      <c r="E5223" s="108">
        <v>0.74199999999999999</v>
      </c>
      <c r="F5223" s="108">
        <v>4.1000000000000002E-2</v>
      </c>
      <c r="G5223" s="108">
        <v>1E-3</v>
      </c>
      <c r="H5223" s="108">
        <v>0.17799999999999999</v>
      </c>
      <c r="I5223" s="108">
        <v>40.06</v>
      </c>
      <c r="J5223" s="108">
        <v>39.46</v>
      </c>
      <c r="K5223" s="108">
        <v>0.57999999999999996</v>
      </c>
      <c r="L5223" s="108">
        <v>1.107</v>
      </c>
      <c r="M5223" s="108">
        <v>0.13800000000000001</v>
      </c>
      <c r="N5223" s="108">
        <v>0.51800000000000002</v>
      </c>
      <c r="O5223" s="108">
        <v>0.1</v>
      </c>
      <c r="P5223" s="108">
        <v>2.4E-2</v>
      </c>
      <c r="Q5223" s="108">
        <v>9.8000000000000004E-2</v>
      </c>
      <c r="R5223" s="108">
        <v>1.2E-2</v>
      </c>
      <c r="S5223" s="108">
        <v>6.7000000000000004E-2</v>
      </c>
    </row>
    <row r="5224" spans="1:19" ht="11.25" thickBot="1" x14ac:dyDescent="0.2">
      <c r="A5224" s="112"/>
    </row>
    <row r="5225" spans="1:19" ht="11.25" thickBot="1" x14ac:dyDescent="0.2">
      <c r="A5225" s="107">
        <v>3</v>
      </c>
      <c r="B5225" s="132">
        <v>0.68094907407407401</v>
      </c>
      <c r="C5225" s="133">
        <v>1.01054</v>
      </c>
      <c r="D5225" s="134" t="s">
        <v>3585</v>
      </c>
      <c r="E5225" s="108">
        <v>0.75700000000000001</v>
      </c>
      <c r="F5225" s="108">
        <v>0.04</v>
      </c>
      <c r="G5225" s="108">
        <v>1E-3</v>
      </c>
      <c r="H5225" s="108">
        <v>0.17699999999999999</v>
      </c>
      <c r="I5225" s="108">
        <v>40.14</v>
      </c>
      <c r="J5225" s="108">
        <v>39.07</v>
      </c>
      <c r="K5225" s="108">
        <v>0.56200000000000006</v>
      </c>
      <c r="L5225" s="108">
        <v>1.1040000000000001</v>
      </c>
      <c r="M5225" s="108">
        <v>0.13800000000000001</v>
      </c>
      <c r="N5225" s="108">
        <v>0.52</v>
      </c>
      <c r="O5225" s="108">
        <v>9.9000000000000005E-2</v>
      </c>
      <c r="P5225" s="108">
        <v>2.5000000000000001E-2</v>
      </c>
      <c r="Q5225" s="108">
        <v>9.2999999999999999E-2</v>
      </c>
      <c r="R5225" s="108">
        <v>1.2E-2</v>
      </c>
      <c r="S5225" s="108">
        <v>6.0999999999999999E-2</v>
      </c>
    </row>
    <row r="5226" spans="1:19" ht="11.25" thickBot="1" x14ac:dyDescent="0.2">
      <c r="A5226" s="112"/>
    </row>
    <row r="5227" spans="1:19" ht="11.25" thickBot="1" x14ac:dyDescent="0.2">
      <c r="A5227" s="135" t="s">
        <v>362</v>
      </c>
      <c r="B5227" s="112"/>
      <c r="C5227" s="137">
        <v>0.99778</v>
      </c>
      <c r="D5227" s="134" t="s">
        <v>3586</v>
      </c>
      <c r="E5227" s="136">
        <v>0.755</v>
      </c>
      <c r="F5227" s="136">
        <v>4.1000000000000002E-2</v>
      </c>
      <c r="G5227" s="136">
        <v>1E-3</v>
      </c>
      <c r="H5227" s="136">
        <v>0.18</v>
      </c>
      <c r="I5227" s="136">
        <v>40.11</v>
      </c>
      <c r="J5227" s="136">
        <v>39.51</v>
      </c>
      <c r="K5227" s="136">
        <v>0.56999999999999995</v>
      </c>
      <c r="L5227" s="136">
        <v>1.111</v>
      </c>
      <c r="M5227" s="136">
        <v>0.13800000000000001</v>
      </c>
      <c r="N5227" s="136">
        <v>0.51800000000000002</v>
      </c>
      <c r="O5227" s="136">
        <v>9.9000000000000005E-2</v>
      </c>
      <c r="P5227" s="136">
        <v>2.5000000000000001E-2</v>
      </c>
      <c r="Q5227" s="136">
        <v>9.6000000000000002E-2</v>
      </c>
      <c r="R5227" s="136">
        <v>1.2999999999999999E-2</v>
      </c>
      <c r="S5227" s="136">
        <v>6.3E-2</v>
      </c>
    </row>
    <row r="5228" spans="1:19" ht="11.25" thickBot="1" x14ac:dyDescent="0.2">
      <c r="A5228" s="112"/>
    </row>
    <row r="5229" spans="1:19" ht="11.25" thickBot="1" x14ac:dyDescent="0.2">
      <c r="A5229" s="138" t="s">
        <v>364</v>
      </c>
      <c r="B5229" s="112"/>
      <c r="C5229" s="137">
        <v>1.5509999999999999E-2</v>
      </c>
      <c r="D5229" s="134" t="s">
        <v>3587</v>
      </c>
      <c r="E5229" s="136">
        <v>1.2E-2</v>
      </c>
      <c r="F5229" s="136">
        <v>2E-3</v>
      </c>
      <c r="G5229" s="136">
        <v>1E-3</v>
      </c>
      <c r="H5229" s="136">
        <v>4.0000000000000001E-3</v>
      </c>
      <c r="I5229" s="136">
        <v>4.2000000000000003E-2</v>
      </c>
      <c r="J5229" s="136">
        <v>0.46700000000000003</v>
      </c>
      <c r="K5229" s="136">
        <v>8.9999999999999993E-3</v>
      </c>
      <c r="L5229" s="136">
        <v>8.9999999999999993E-3</v>
      </c>
      <c r="M5229" s="136">
        <v>0</v>
      </c>
      <c r="N5229" s="136">
        <v>1E-3</v>
      </c>
      <c r="O5229" s="136">
        <v>1E-3</v>
      </c>
      <c r="P5229" s="136">
        <v>1E-3</v>
      </c>
      <c r="Q5229" s="136">
        <v>3.0000000000000001E-3</v>
      </c>
      <c r="R5229" s="136">
        <v>1E-3</v>
      </c>
      <c r="S5229" s="136">
        <v>3.0000000000000001E-3</v>
      </c>
    </row>
    <row r="5230" spans="1:19" ht="11.25" thickBot="1" x14ac:dyDescent="0.2">
      <c r="A5230" s="112"/>
    </row>
    <row r="5231" spans="1:19" ht="11.25" thickBot="1" x14ac:dyDescent="0.2">
      <c r="A5231" s="139" t="s">
        <v>366</v>
      </c>
      <c r="B5231" s="112"/>
      <c r="C5231" s="140">
        <v>1.5549999999999999</v>
      </c>
      <c r="D5231" s="134" t="s">
        <v>3588</v>
      </c>
      <c r="E5231" s="136">
        <v>1.65</v>
      </c>
      <c r="F5231" s="136">
        <v>4.7750000000000004</v>
      </c>
      <c r="G5231" s="136">
        <v>92.39</v>
      </c>
      <c r="H5231" s="136">
        <v>2.444</v>
      </c>
      <c r="I5231" s="136">
        <v>0.106</v>
      </c>
      <c r="J5231" s="136">
        <v>1.181</v>
      </c>
      <c r="K5231" s="136">
        <v>1.6379999999999999</v>
      </c>
      <c r="L5231" s="136">
        <v>0.77900000000000003</v>
      </c>
      <c r="M5231" s="136">
        <v>0.129</v>
      </c>
      <c r="N5231" s="136">
        <v>0.23400000000000001</v>
      </c>
      <c r="O5231" s="136">
        <v>1.4830000000000001</v>
      </c>
      <c r="P5231" s="136">
        <v>2.3570000000000002</v>
      </c>
      <c r="Q5231" s="136">
        <v>2.9489999999999998</v>
      </c>
      <c r="R5231" s="136">
        <v>6.0739999999999998</v>
      </c>
      <c r="S5231" s="136">
        <v>5.0650000000000004</v>
      </c>
    </row>
    <row r="5232" spans="1:19" ht="11.25" thickBot="1" x14ac:dyDescent="0.2">
      <c r="A5232" s="112"/>
    </row>
    <row r="5233" spans="1:19" ht="11.25" thickBot="1" x14ac:dyDescent="0.2">
      <c r="A5233" s="106" t="s">
        <v>357</v>
      </c>
      <c r="B5233" s="106" t="s">
        <v>358</v>
      </c>
      <c r="C5233" s="130" t="s">
        <v>51</v>
      </c>
      <c r="D5233" s="130" t="s">
        <v>52</v>
      </c>
      <c r="E5233" s="130" t="s">
        <v>53</v>
      </c>
      <c r="F5233" s="130" t="s">
        <v>54</v>
      </c>
      <c r="G5233" s="130" t="s">
        <v>55</v>
      </c>
      <c r="H5233" s="130" t="s">
        <v>56</v>
      </c>
      <c r="I5233" s="130" t="s">
        <v>57</v>
      </c>
      <c r="J5233" s="130" t="s">
        <v>58</v>
      </c>
      <c r="K5233" s="130" t="s">
        <v>59</v>
      </c>
      <c r="L5233" s="130" t="s">
        <v>60</v>
      </c>
      <c r="M5233" s="130" t="s">
        <v>61</v>
      </c>
      <c r="N5233" s="130" t="s">
        <v>62</v>
      </c>
      <c r="O5233" s="130" t="s">
        <v>63</v>
      </c>
      <c r="P5233" s="130" t="s">
        <v>64</v>
      </c>
      <c r="Q5233" s="131" t="s">
        <v>65</v>
      </c>
      <c r="R5233" s="131" t="s">
        <v>66</v>
      </c>
      <c r="S5233" s="130" t="s">
        <v>67</v>
      </c>
    </row>
    <row r="5234" spans="1:19" ht="11.25" thickBot="1" x14ac:dyDescent="0.2">
      <c r="A5234" s="112"/>
      <c r="B5234" s="112"/>
      <c r="C5234" s="130" t="s">
        <v>111</v>
      </c>
      <c r="D5234" s="130" t="s">
        <v>111</v>
      </c>
      <c r="E5234" s="130" t="s">
        <v>111</v>
      </c>
      <c r="F5234" s="130" t="s">
        <v>111</v>
      </c>
      <c r="G5234" s="130" t="s">
        <v>111</v>
      </c>
      <c r="H5234" s="130" t="s">
        <v>111</v>
      </c>
      <c r="I5234" s="130" t="s">
        <v>111</v>
      </c>
      <c r="J5234" s="130" t="s">
        <v>111</v>
      </c>
      <c r="K5234" s="130" t="s">
        <v>111</v>
      </c>
      <c r="L5234" s="130" t="s">
        <v>111</v>
      </c>
      <c r="M5234" s="130" t="s">
        <v>111</v>
      </c>
      <c r="N5234" s="130" t="s">
        <v>111</v>
      </c>
      <c r="O5234" s="130" t="s">
        <v>111</v>
      </c>
      <c r="P5234" s="130" t="s">
        <v>111</v>
      </c>
      <c r="Q5234" s="131" t="s">
        <v>111</v>
      </c>
      <c r="R5234" s="131" t="s">
        <v>111</v>
      </c>
      <c r="S5234" s="130" t="s">
        <v>111</v>
      </c>
    </row>
    <row r="5235" spans="1:19" ht="11.25" thickBot="1" x14ac:dyDescent="0.2">
      <c r="A5235" s="107">
        <v>1</v>
      </c>
      <c r="B5235" s="132">
        <v>0.68059027777777781</v>
      </c>
      <c r="C5235" s="108">
        <v>1.2E-2</v>
      </c>
      <c r="D5235" s="108">
        <v>3.1E-2</v>
      </c>
      <c r="E5235" s="108">
        <v>4.0000000000000001E-3</v>
      </c>
      <c r="F5235" s="108">
        <v>2.5999999999999999E-2</v>
      </c>
      <c r="G5235" s="108">
        <v>4.0000000000000001E-3</v>
      </c>
      <c r="H5235" s="108">
        <v>4.0000000000000001E-3</v>
      </c>
      <c r="I5235" s="108">
        <v>8.1000000000000003E-2</v>
      </c>
      <c r="J5235" s="108">
        <v>0.19400000000000001</v>
      </c>
      <c r="K5235" s="108">
        <v>0.20300000000000001</v>
      </c>
      <c r="L5235" s="108">
        <v>0</v>
      </c>
      <c r="M5235" s="108">
        <v>0</v>
      </c>
      <c r="N5235" s="108">
        <v>0.17599999999999999</v>
      </c>
      <c r="O5235" s="108">
        <v>8.0000000000000002E-3</v>
      </c>
      <c r="P5235" s="108">
        <v>0.66100000000000003</v>
      </c>
      <c r="Q5235" s="133">
        <v>0.92030999999999996</v>
      </c>
      <c r="R5235" s="134" t="s">
        <v>3589</v>
      </c>
      <c r="S5235" s="108">
        <v>0.16200000000000001</v>
      </c>
    </row>
    <row r="5236" spans="1:19" ht="11.25" thickBot="1" x14ac:dyDescent="0.2">
      <c r="A5236" s="112"/>
    </row>
    <row r="5237" spans="1:19" ht="11.25" thickBot="1" x14ac:dyDescent="0.2">
      <c r="A5237" s="107">
        <v>2</v>
      </c>
      <c r="B5237" s="132">
        <v>0.68076388888888895</v>
      </c>
      <c r="C5237" s="108">
        <v>1.2E-2</v>
      </c>
      <c r="D5237" s="108">
        <v>3.3000000000000002E-2</v>
      </c>
      <c r="E5237" s="108">
        <v>4.0000000000000001E-3</v>
      </c>
      <c r="F5237" s="108">
        <v>2.5999999999999999E-2</v>
      </c>
      <c r="G5237" s="108">
        <v>3.0000000000000001E-3</v>
      </c>
      <c r="H5237" s="108">
        <v>1E-3</v>
      </c>
      <c r="I5237" s="108">
        <v>7.8E-2</v>
      </c>
      <c r="J5237" s="108">
        <v>0.20100000000000001</v>
      </c>
      <c r="K5237" s="108">
        <v>0.20699999999999999</v>
      </c>
      <c r="L5237" s="108">
        <v>0</v>
      </c>
      <c r="M5237" s="108">
        <v>0</v>
      </c>
      <c r="N5237" s="108">
        <v>0.17199999999999999</v>
      </c>
      <c r="O5237" s="108">
        <v>8.9999999999999993E-3</v>
      </c>
      <c r="P5237" s="108">
        <v>0.66700000000000004</v>
      </c>
      <c r="Q5237" s="133">
        <v>0.94386999999999999</v>
      </c>
      <c r="R5237" s="134" t="s">
        <v>3590</v>
      </c>
      <c r="S5237" s="108">
        <v>0.161</v>
      </c>
    </row>
    <row r="5238" spans="1:19" ht="11.25" thickBot="1" x14ac:dyDescent="0.2">
      <c r="A5238" s="112"/>
    </row>
    <row r="5239" spans="1:19" ht="11.25" thickBot="1" x14ac:dyDescent="0.2">
      <c r="A5239" s="107">
        <v>3</v>
      </c>
      <c r="B5239" s="132">
        <v>0.68094907407407401</v>
      </c>
      <c r="C5239" s="108">
        <v>1.2E-2</v>
      </c>
      <c r="D5239" s="108">
        <v>3.1E-2</v>
      </c>
      <c r="E5239" s="108">
        <v>4.0000000000000001E-3</v>
      </c>
      <c r="F5239" s="108">
        <v>2.7E-2</v>
      </c>
      <c r="G5239" s="108">
        <v>4.0000000000000001E-3</v>
      </c>
      <c r="H5239" s="108">
        <v>1E-3</v>
      </c>
      <c r="I5239" s="108">
        <v>7.8E-2</v>
      </c>
      <c r="J5239" s="108">
        <v>0.193</v>
      </c>
      <c r="K5239" s="108">
        <v>0.20200000000000001</v>
      </c>
      <c r="L5239" s="108">
        <v>0</v>
      </c>
      <c r="M5239" s="108">
        <v>1E-3</v>
      </c>
      <c r="N5239" s="108">
        <v>0.158</v>
      </c>
      <c r="O5239" s="108">
        <v>8.9999999999999993E-3</v>
      </c>
      <c r="P5239" s="108">
        <v>0.66600000000000004</v>
      </c>
      <c r="Q5239" s="133">
        <v>0.95311999999999997</v>
      </c>
      <c r="R5239" s="134" t="s">
        <v>3591</v>
      </c>
      <c r="S5239" s="108">
        <v>0.16</v>
      </c>
    </row>
    <row r="5240" spans="1:19" ht="11.25" thickBot="1" x14ac:dyDescent="0.2">
      <c r="A5240" s="112"/>
    </row>
    <row r="5241" spans="1:19" ht="11.25" thickBot="1" x14ac:dyDescent="0.2">
      <c r="A5241" s="135" t="s">
        <v>362</v>
      </c>
      <c r="B5241" s="112"/>
      <c r="C5241" s="136">
        <v>1.2E-2</v>
      </c>
      <c r="D5241" s="136">
        <v>3.2000000000000001E-2</v>
      </c>
      <c r="E5241" s="136">
        <v>4.0000000000000001E-3</v>
      </c>
      <c r="F5241" s="136">
        <v>2.5999999999999999E-2</v>
      </c>
      <c r="G5241" s="136">
        <v>4.0000000000000001E-3</v>
      </c>
      <c r="H5241" s="136">
        <v>2E-3</v>
      </c>
      <c r="I5241" s="136">
        <v>7.9000000000000001E-2</v>
      </c>
      <c r="J5241" s="136">
        <v>0.19600000000000001</v>
      </c>
      <c r="K5241" s="136">
        <v>0.20399999999999999</v>
      </c>
      <c r="L5241" s="136">
        <v>0</v>
      </c>
      <c r="M5241" s="136">
        <v>0</v>
      </c>
      <c r="N5241" s="136">
        <v>0.16900000000000001</v>
      </c>
      <c r="O5241" s="136">
        <v>8.0000000000000002E-3</v>
      </c>
      <c r="P5241" s="136">
        <v>0.66500000000000004</v>
      </c>
      <c r="Q5241" s="137">
        <v>0.93910000000000005</v>
      </c>
      <c r="R5241" s="134" t="s">
        <v>3592</v>
      </c>
      <c r="S5241" s="136">
        <v>0.161</v>
      </c>
    </row>
    <row r="5242" spans="1:19" ht="11.25" thickBot="1" x14ac:dyDescent="0.2">
      <c r="A5242" s="112"/>
    </row>
    <row r="5243" spans="1:19" ht="11.25" thickBot="1" x14ac:dyDescent="0.2">
      <c r="A5243" s="138" t="s">
        <v>364</v>
      </c>
      <c r="B5243" s="112"/>
      <c r="C5243" s="136">
        <v>0</v>
      </c>
      <c r="D5243" s="136">
        <v>1E-3</v>
      </c>
      <c r="E5243" s="136">
        <v>0</v>
      </c>
      <c r="F5243" s="136">
        <v>1E-3</v>
      </c>
      <c r="G5243" s="136">
        <v>0</v>
      </c>
      <c r="H5243" s="136">
        <v>1E-3</v>
      </c>
      <c r="I5243" s="136">
        <v>2E-3</v>
      </c>
      <c r="J5243" s="136">
        <v>5.0000000000000001E-3</v>
      </c>
      <c r="K5243" s="136">
        <v>2E-3</v>
      </c>
      <c r="L5243" s="136">
        <v>0</v>
      </c>
      <c r="M5243" s="136">
        <v>0</v>
      </c>
      <c r="N5243" s="136">
        <v>8.9999999999999993E-3</v>
      </c>
      <c r="O5243" s="136">
        <v>1E-3</v>
      </c>
      <c r="P5243" s="136">
        <v>3.0000000000000001E-3</v>
      </c>
      <c r="Q5243" s="137">
        <v>1.6920000000000001E-2</v>
      </c>
      <c r="R5243" s="134" t="s">
        <v>3593</v>
      </c>
      <c r="S5243" s="136">
        <v>1E-3</v>
      </c>
    </row>
    <row r="5244" spans="1:19" ht="11.25" thickBot="1" x14ac:dyDescent="0.2">
      <c r="A5244" s="112"/>
    </row>
    <row r="5245" spans="1:19" ht="11.25" thickBot="1" x14ac:dyDescent="0.2">
      <c r="A5245" s="139" t="s">
        <v>366</v>
      </c>
      <c r="B5245" s="112"/>
      <c r="C5245" s="136">
        <v>0.92</v>
      </c>
      <c r="D5245" s="136">
        <v>3.9380000000000002</v>
      </c>
      <c r="E5245" s="136">
        <v>0.83</v>
      </c>
      <c r="F5245" s="136">
        <v>1.911</v>
      </c>
      <c r="G5245" s="136">
        <v>10.55</v>
      </c>
      <c r="H5245" s="136">
        <v>56.37</v>
      </c>
      <c r="I5245" s="136">
        <v>2.4590000000000001</v>
      </c>
      <c r="J5245" s="136">
        <v>2.3889999999999998</v>
      </c>
      <c r="K5245" s="136">
        <v>1.117</v>
      </c>
      <c r="L5245" s="136">
        <v>15.46</v>
      </c>
      <c r="M5245" s="136">
        <v>53.31</v>
      </c>
      <c r="N5245" s="136">
        <v>5.46</v>
      </c>
      <c r="O5245" s="136">
        <v>9.7460000000000004</v>
      </c>
      <c r="P5245" s="136">
        <v>0.52100000000000002</v>
      </c>
      <c r="Q5245" s="140">
        <v>1.802</v>
      </c>
      <c r="R5245" s="134" t="s">
        <v>3594</v>
      </c>
      <c r="S5245" s="136">
        <v>0.5</v>
      </c>
    </row>
    <row r="5246" spans="1:19" ht="11.25" thickBot="1" x14ac:dyDescent="0.2">
      <c r="A5246" s="112"/>
    </row>
    <row r="5247" spans="1:19" ht="11.25" thickBot="1" x14ac:dyDescent="0.2">
      <c r="A5247" s="106" t="s">
        <v>357</v>
      </c>
      <c r="B5247" s="106" t="s">
        <v>358</v>
      </c>
      <c r="C5247" s="130" t="s">
        <v>68</v>
      </c>
    </row>
    <row r="5248" spans="1:19" ht="11.25" thickBot="1" x14ac:dyDescent="0.2">
      <c r="A5248" s="112"/>
      <c r="B5248" s="112"/>
      <c r="C5248" s="130" t="s">
        <v>111</v>
      </c>
    </row>
    <row r="5249" spans="1:19" ht="11.25" thickBot="1" x14ac:dyDescent="0.2">
      <c r="A5249" s="107">
        <v>1</v>
      </c>
      <c r="B5249" s="132">
        <v>0.68059027777777781</v>
      </c>
      <c r="C5249" s="108">
        <v>2.7E-2</v>
      </c>
    </row>
    <row r="5250" spans="1:19" ht="11.25" thickBot="1" x14ac:dyDescent="0.2">
      <c r="A5250" s="112"/>
    </row>
    <row r="5251" spans="1:19" ht="11.25" thickBot="1" x14ac:dyDescent="0.2">
      <c r="A5251" s="107">
        <v>2</v>
      </c>
      <c r="B5251" s="132">
        <v>0.68076388888888895</v>
      </c>
      <c r="C5251" s="108">
        <v>2.7E-2</v>
      </c>
    </row>
    <row r="5252" spans="1:19" ht="11.25" thickBot="1" x14ac:dyDescent="0.2">
      <c r="A5252" s="112"/>
    </row>
    <row r="5253" spans="1:19" ht="11.25" thickBot="1" x14ac:dyDescent="0.2">
      <c r="A5253" s="107">
        <v>3</v>
      </c>
      <c r="B5253" s="132">
        <v>0.68094907407407401</v>
      </c>
      <c r="C5253" s="108">
        <v>2.5999999999999999E-2</v>
      </c>
    </row>
    <row r="5254" spans="1:19" ht="11.25" thickBot="1" x14ac:dyDescent="0.2">
      <c r="A5254" s="112"/>
    </row>
    <row r="5255" spans="1:19" ht="11.25" thickBot="1" x14ac:dyDescent="0.2">
      <c r="A5255" s="135" t="s">
        <v>362</v>
      </c>
      <c r="B5255" s="112"/>
      <c r="C5255" s="136">
        <v>2.5999999999999999E-2</v>
      </c>
    </row>
    <row r="5256" spans="1:19" ht="11.25" thickBot="1" x14ac:dyDescent="0.2">
      <c r="A5256" s="112"/>
    </row>
    <row r="5257" spans="1:19" ht="11.25" thickBot="1" x14ac:dyDescent="0.2">
      <c r="A5257" s="138" t="s">
        <v>364</v>
      </c>
      <c r="B5257" s="112"/>
      <c r="C5257" s="136">
        <v>1E-3</v>
      </c>
    </row>
    <row r="5258" spans="1:19" ht="11.25" thickBot="1" x14ac:dyDescent="0.2">
      <c r="A5258" s="112"/>
    </row>
    <row r="5259" spans="1:19" ht="11.25" thickBot="1" x14ac:dyDescent="0.2">
      <c r="A5259" s="139" t="s">
        <v>366</v>
      </c>
      <c r="B5259" s="112"/>
      <c r="C5259" s="136">
        <v>3.19</v>
      </c>
    </row>
    <row r="5260" spans="1:19" ht="10.5" x14ac:dyDescent="0.15">
      <c r="A5260" s="112"/>
    </row>
    <row r="5261" spans="1:19" x14ac:dyDescent="0.15">
      <c r="A5261" s="129"/>
      <c r="B5261" s="86" t="s">
        <v>3595</v>
      </c>
    </row>
    <row r="5262" spans="1:19" ht="9.75" thickBot="1" x14ac:dyDescent="0.2">
      <c r="A5262" s="81" t="s">
        <v>356</v>
      </c>
    </row>
    <row r="5263" spans="1:19" ht="11.25" thickBot="1" x14ac:dyDescent="0.2">
      <c r="A5263" s="106" t="s">
        <v>357</v>
      </c>
      <c r="B5263" s="106" t="s">
        <v>358</v>
      </c>
      <c r="C5263" s="130" t="s">
        <v>0</v>
      </c>
      <c r="D5263" s="130" t="s">
        <v>1</v>
      </c>
      <c r="E5263" s="130" t="s">
        <v>2</v>
      </c>
      <c r="F5263" s="130" t="s">
        <v>3</v>
      </c>
      <c r="G5263" s="130" t="s">
        <v>4</v>
      </c>
      <c r="H5263" s="130" t="s">
        <v>5</v>
      </c>
      <c r="I5263" s="131" t="s">
        <v>6</v>
      </c>
      <c r="J5263" s="131" t="s">
        <v>7</v>
      </c>
      <c r="K5263" s="130" t="s">
        <v>8</v>
      </c>
      <c r="L5263" s="130" t="s">
        <v>9</v>
      </c>
      <c r="M5263" s="130" t="s">
        <v>10</v>
      </c>
      <c r="N5263" s="130" t="s">
        <v>11</v>
      </c>
      <c r="O5263" s="130" t="s">
        <v>12</v>
      </c>
      <c r="P5263" s="130" t="s">
        <v>13</v>
      </c>
      <c r="Q5263" s="130" t="s">
        <v>14</v>
      </c>
      <c r="R5263" s="130" t="s">
        <v>15</v>
      </c>
      <c r="S5263" s="130" t="s">
        <v>16</v>
      </c>
    </row>
    <row r="5264" spans="1:19" ht="11.25" thickBot="1" x14ac:dyDescent="0.2">
      <c r="A5264" s="112"/>
      <c r="B5264" s="112"/>
      <c r="C5264" s="130" t="s">
        <v>111</v>
      </c>
      <c r="D5264" s="130" t="s">
        <v>111</v>
      </c>
      <c r="E5264" s="130" t="s">
        <v>111</v>
      </c>
      <c r="F5264" s="130" t="s">
        <v>111</v>
      </c>
      <c r="G5264" s="130" t="s">
        <v>111</v>
      </c>
      <c r="H5264" s="130" t="s">
        <v>111</v>
      </c>
      <c r="I5264" s="131" t="s">
        <v>111</v>
      </c>
      <c r="J5264" s="131" t="s">
        <v>111</v>
      </c>
      <c r="K5264" s="130" t="s">
        <v>111</v>
      </c>
      <c r="L5264" s="130" t="s">
        <v>111</v>
      </c>
      <c r="M5264" s="130" t="s">
        <v>111</v>
      </c>
      <c r="N5264" s="130" t="s">
        <v>111</v>
      </c>
      <c r="O5264" s="130" t="s">
        <v>111</v>
      </c>
      <c r="P5264" s="130" t="s">
        <v>111</v>
      </c>
      <c r="Q5264" s="130" t="s">
        <v>111</v>
      </c>
      <c r="R5264" s="130" t="s">
        <v>111</v>
      </c>
      <c r="S5264" s="130" t="s">
        <v>111</v>
      </c>
    </row>
    <row r="5265" spans="1:19" ht="11.25" thickBot="1" x14ac:dyDescent="0.2">
      <c r="A5265" s="107">
        <v>1</v>
      </c>
      <c r="B5265" s="132">
        <v>0.68572916666666661</v>
      </c>
      <c r="C5265" s="108">
        <v>-13.15</v>
      </c>
      <c r="D5265" s="108">
        <v>6.5000000000000002E-2</v>
      </c>
      <c r="E5265" s="108">
        <v>-2.0579999999999998</v>
      </c>
      <c r="F5265" s="108">
        <v>21.3</v>
      </c>
      <c r="G5265" s="108">
        <v>-0.71899999999999997</v>
      </c>
      <c r="H5265" s="108">
        <v>-1.331</v>
      </c>
      <c r="I5265" s="133">
        <v>1.0777099999999999</v>
      </c>
      <c r="J5265" s="134" t="s">
        <v>3596</v>
      </c>
      <c r="K5265" s="108">
        <v>7.0000000000000007E-2</v>
      </c>
      <c r="L5265" s="108">
        <v>-3.0000000000000001E-3</v>
      </c>
      <c r="M5265" s="108">
        <v>2.8000000000000001E-2</v>
      </c>
      <c r="N5265" s="108">
        <v>0.222</v>
      </c>
      <c r="O5265" s="108">
        <v>8.3000000000000004E-2</v>
      </c>
      <c r="P5265" s="108">
        <v>187</v>
      </c>
      <c r="Q5265" s="108">
        <v>-2.3E-2</v>
      </c>
      <c r="R5265" s="108">
        <v>6.4000000000000001E-2</v>
      </c>
      <c r="S5265" s="108">
        <v>6.0999999999999999E-2</v>
      </c>
    </row>
    <row r="5266" spans="1:19" ht="11.25" thickBot="1" x14ac:dyDescent="0.2">
      <c r="A5266" s="112"/>
    </row>
    <row r="5267" spans="1:19" ht="11.25" thickBot="1" x14ac:dyDescent="0.2">
      <c r="A5267" s="107">
        <v>2</v>
      </c>
      <c r="B5267" s="132">
        <v>0.6859143518518519</v>
      </c>
      <c r="C5267" s="108">
        <v>-13.37</v>
      </c>
      <c r="D5267" s="108">
        <v>8.2000000000000003E-2</v>
      </c>
      <c r="E5267" s="108">
        <v>-2.085</v>
      </c>
      <c r="F5267" s="108">
        <v>20.3</v>
      </c>
      <c r="G5267" s="108">
        <v>-2.6059999999999999</v>
      </c>
      <c r="H5267" s="108">
        <v>4.3109999999999999</v>
      </c>
      <c r="I5267" s="133">
        <v>1.1079399999999999</v>
      </c>
      <c r="J5267" s="134" t="s">
        <v>3597</v>
      </c>
      <c r="K5267" s="108">
        <v>0.115</v>
      </c>
      <c r="L5267" s="108">
        <v>0</v>
      </c>
      <c r="M5267" s="108">
        <v>2.9000000000000001E-2</v>
      </c>
      <c r="N5267" s="108">
        <v>0.19</v>
      </c>
      <c r="O5267" s="108">
        <v>0.08</v>
      </c>
      <c r="P5267" s="108">
        <v>182.4</v>
      </c>
      <c r="Q5267" s="108">
        <v>-2.3E-2</v>
      </c>
      <c r="R5267" s="108">
        <v>5.5E-2</v>
      </c>
      <c r="S5267" s="108">
        <v>3.5000000000000003E-2</v>
      </c>
    </row>
    <row r="5268" spans="1:19" ht="11.25" thickBot="1" x14ac:dyDescent="0.2">
      <c r="A5268" s="112"/>
    </row>
    <row r="5269" spans="1:19" ht="11.25" thickBot="1" x14ac:dyDescent="0.2">
      <c r="A5269" s="107">
        <v>3</v>
      </c>
      <c r="B5269" s="132">
        <v>0.68608796296296293</v>
      </c>
      <c r="C5269" s="108">
        <v>-13.13</v>
      </c>
      <c r="D5269" s="108">
        <v>0.06</v>
      </c>
      <c r="E5269" s="108">
        <v>-1.9770000000000001</v>
      </c>
      <c r="F5269" s="108">
        <v>20.73</v>
      </c>
      <c r="G5269" s="108">
        <v>-1.9470000000000001</v>
      </c>
      <c r="H5269" s="108">
        <v>1.0529999999999999</v>
      </c>
      <c r="I5269" s="133">
        <v>1.1185400000000001</v>
      </c>
      <c r="J5269" s="134" t="s">
        <v>3598</v>
      </c>
      <c r="K5269" s="108">
        <v>0.05</v>
      </c>
      <c r="L5269" s="108">
        <v>8.9999999999999993E-3</v>
      </c>
      <c r="M5269" s="108">
        <v>4.8000000000000001E-2</v>
      </c>
      <c r="N5269" s="108">
        <v>0.17799999999999999</v>
      </c>
      <c r="O5269" s="108">
        <v>7.6999999999999999E-2</v>
      </c>
      <c r="P5269" s="108">
        <v>181</v>
      </c>
      <c r="Q5269" s="108">
        <v>-2.4E-2</v>
      </c>
      <c r="R5269" s="108">
        <v>6.4000000000000001E-2</v>
      </c>
      <c r="S5269" s="108">
        <v>4.1000000000000002E-2</v>
      </c>
    </row>
    <row r="5270" spans="1:19" ht="11.25" thickBot="1" x14ac:dyDescent="0.2">
      <c r="A5270" s="112"/>
    </row>
    <row r="5271" spans="1:19" ht="11.25" thickBot="1" x14ac:dyDescent="0.2">
      <c r="A5271" s="135" t="s">
        <v>362</v>
      </c>
      <c r="B5271" s="112"/>
      <c r="C5271" s="136">
        <v>-13.22</v>
      </c>
      <c r="D5271" s="136">
        <v>6.9000000000000006E-2</v>
      </c>
      <c r="E5271" s="136">
        <v>-2.04</v>
      </c>
      <c r="F5271" s="136">
        <v>20.78</v>
      </c>
      <c r="G5271" s="136">
        <v>-1.7569999999999999</v>
      </c>
      <c r="H5271" s="136">
        <v>1.3440000000000001</v>
      </c>
      <c r="I5271" s="137">
        <v>1.1013999999999999</v>
      </c>
      <c r="J5271" s="134" t="s">
        <v>3599</v>
      </c>
      <c r="K5271" s="136">
        <v>7.8E-2</v>
      </c>
      <c r="L5271" s="136">
        <v>2E-3</v>
      </c>
      <c r="M5271" s="136">
        <v>3.5000000000000003E-2</v>
      </c>
      <c r="N5271" s="136">
        <v>0.19700000000000001</v>
      </c>
      <c r="O5271" s="136">
        <v>0.08</v>
      </c>
      <c r="P5271" s="136">
        <v>183.5</v>
      </c>
      <c r="Q5271" s="136">
        <v>-2.3E-2</v>
      </c>
      <c r="R5271" s="136">
        <v>6.0999999999999999E-2</v>
      </c>
      <c r="S5271" s="136">
        <v>4.5999999999999999E-2</v>
      </c>
    </row>
    <row r="5272" spans="1:19" ht="11.25" thickBot="1" x14ac:dyDescent="0.2">
      <c r="A5272" s="112"/>
    </row>
    <row r="5273" spans="1:19" ht="11.25" thickBot="1" x14ac:dyDescent="0.2">
      <c r="A5273" s="138" t="s">
        <v>364</v>
      </c>
      <c r="B5273" s="112"/>
      <c r="C5273" s="136">
        <v>0.13300000000000001</v>
      </c>
      <c r="D5273" s="136">
        <v>1.2E-2</v>
      </c>
      <c r="E5273" s="136">
        <v>5.6000000000000001E-2</v>
      </c>
      <c r="F5273" s="136">
        <v>0.499</v>
      </c>
      <c r="G5273" s="136">
        <v>0.95799999999999996</v>
      </c>
      <c r="H5273" s="136">
        <v>2.8330000000000002</v>
      </c>
      <c r="I5273" s="137">
        <v>2.1190000000000001E-2</v>
      </c>
      <c r="J5273" s="134" t="s">
        <v>3600</v>
      </c>
      <c r="K5273" s="136">
        <v>3.3000000000000002E-2</v>
      </c>
      <c r="L5273" s="136">
        <v>7.0000000000000001E-3</v>
      </c>
      <c r="M5273" s="136">
        <v>1.0999999999999999E-2</v>
      </c>
      <c r="N5273" s="136">
        <v>2.3E-2</v>
      </c>
      <c r="O5273" s="136">
        <v>3.0000000000000001E-3</v>
      </c>
      <c r="P5273" s="136">
        <v>3.157</v>
      </c>
      <c r="Q5273" s="136">
        <v>0</v>
      </c>
      <c r="R5273" s="136">
        <v>5.0000000000000001E-3</v>
      </c>
      <c r="S5273" s="136">
        <v>1.4E-2</v>
      </c>
    </row>
    <row r="5274" spans="1:19" ht="11.25" thickBot="1" x14ac:dyDescent="0.2">
      <c r="A5274" s="112"/>
    </row>
    <row r="5275" spans="1:19" ht="11.25" thickBot="1" x14ac:dyDescent="0.2">
      <c r="A5275" s="139" t="s">
        <v>366</v>
      </c>
      <c r="B5275" s="112"/>
      <c r="C5275" s="136">
        <v>1.0029999999999999</v>
      </c>
      <c r="D5275" s="136">
        <v>16.850000000000001</v>
      </c>
      <c r="E5275" s="136">
        <v>2.7490000000000001</v>
      </c>
      <c r="F5275" s="136">
        <v>2.4</v>
      </c>
      <c r="G5275" s="136">
        <v>54.5</v>
      </c>
      <c r="H5275" s="136">
        <v>210.7</v>
      </c>
      <c r="I5275" s="140">
        <v>1.923</v>
      </c>
      <c r="J5275" s="134" t="s">
        <v>1100</v>
      </c>
      <c r="K5275" s="136">
        <v>42.61</v>
      </c>
      <c r="L5275" s="136">
        <v>314.7</v>
      </c>
      <c r="M5275" s="136">
        <v>32.630000000000003</v>
      </c>
      <c r="N5275" s="136">
        <v>11.54</v>
      </c>
      <c r="O5275" s="136">
        <v>3.8220000000000001</v>
      </c>
      <c r="P5275" s="136">
        <v>1.7210000000000001</v>
      </c>
      <c r="Q5275" s="136">
        <v>1.6220000000000001</v>
      </c>
      <c r="R5275" s="136">
        <v>8.25</v>
      </c>
      <c r="S5275" s="136">
        <v>29.97</v>
      </c>
    </row>
    <row r="5276" spans="1:19" ht="11.25" thickBot="1" x14ac:dyDescent="0.2">
      <c r="A5276" s="112"/>
    </row>
    <row r="5277" spans="1:19" ht="11.25" thickBot="1" x14ac:dyDescent="0.2">
      <c r="A5277" s="106" t="s">
        <v>357</v>
      </c>
      <c r="B5277" s="106" t="s">
        <v>358</v>
      </c>
      <c r="C5277" s="130" t="s">
        <v>17</v>
      </c>
      <c r="D5277" s="130" t="s">
        <v>18</v>
      </c>
      <c r="E5277" s="131" t="s">
        <v>19</v>
      </c>
      <c r="F5277" s="131" t="s">
        <v>20</v>
      </c>
      <c r="G5277" s="130" t="s">
        <v>21</v>
      </c>
      <c r="H5277" s="130" t="s">
        <v>22</v>
      </c>
      <c r="I5277" s="130" t="s">
        <v>23</v>
      </c>
      <c r="J5277" s="130" t="s">
        <v>24</v>
      </c>
      <c r="K5277" s="131" t="s">
        <v>25</v>
      </c>
      <c r="L5277" s="131" t="s">
        <v>26</v>
      </c>
      <c r="M5277" s="130" t="s">
        <v>27</v>
      </c>
      <c r="N5277" s="130" t="s">
        <v>28</v>
      </c>
      <c r="O5277" s="130" t="s">
        <v>29</v>
      </c>
      <c r="P5277" s="130" t="s">
        <v>30</v>
      </c>
      <c r="Q5277" s="130" t="s">
        <v>31</v>
      </c>
      <c r="R5277" s="130" t="s">
        <v>32</v>
      </c>
      <c r="S5277" s="130" t="s">
        <v>33</v>
      </c>
    </row>
    <row r="5278" spans="1:19" ht="11.25" thickBot="1" x14ac:dyDescent="0.2">
      <c r="A5278" s="112"/>
      <c r="B5278" s="112"/>
      <c r="C5278" s="130" t="s">
        <v>111</v>
      </c>
      <c r="D5278" s="130" t="s">
        <v>111</v>
      </c>
      <c r="E5278" s="131" t="s">
        <v>111</v>
      </c>
      <c r="F5278" s="131" t="s">
        <v>111</v>
      </c>
      <c r="G5278" s="130" t="s">
        <v>111</v>
      </c>
      <c r="H5278" s="130" t="s">
        <v>111</v>
      </c>
      <c r="I5278" s="130" t="s">
        <v>111</v>
      </c>
      <c r="J5278" s="130" t="s">
        <v>111</v>
      </c>
      <c r="K5278" s="131" t="s">
        <v>111</v>
      </c>
      <c r="L5278" s="131" t="s">
        <v>111</v>
      </c>
      <c r="M5278" s="130" t="s">
        <v>111</v>
      </c>
      <c r="N5278" s="130" t="s">
        <v>111</v>
      </c>
      <c r="O5278" s="130" t="s">
        <v>111</v>
      </c>
      <c r="P5278" s="130" t="s">
        <v>111</v>
      </c>
      <c r="Q5278" s="130" t="s">
        <v>111</v>
      </c>
      <c r="R5278" s="130" t="s">
        <v>111</v>
      </c>
      <c r="S5278" s="130" t="s">
        <v>111</v>
      </c>
    </row>
    <row r="5279" spans="1:19" ht="11.25" thickBot="1" x14ac:dyDescent="0.2">
      <c r="A5279" s="107">
        <v>1</v>
      </c>
      <c r="B5279" s="132">
        <v>0.68572916666666661</v>
      </c>
      <c r="C5279" s="108">
        <v>-2.3450000000000002</v>
      </c>
      <c r="D5279" s="108">
        <v>-1E-3</v>
      </c>
      <c r="E5279" s="133">
        <v>1.04267</v>
      </c>
      <c r="F5279" s="133">
        <v>0.94403999999999999</v>
      </c>
      <c r="G5279" s="108">
        <v>-1.2999999999999999E-2</v>
      </c>
      <c r="H5279" s="108">
        <v>0.22800000000000001</v>
      </c>
      <c r="I5279" s="108">
        <v>1E-3</v>
      </c>
      <c r="J5279" s="108">
        <v>-1.4E-2</v>
      </c>
      <c r="K5279" s="133">
        <v>1.0649999999999999</v>
      </c>
      <c r="L5279" s="134" t="s">
        <v>3601</v>
      </c>
      <c r="M5279" s="108">
        <v>0</v>
      </c>
      <c r="N5279" s="108">
        <v>-2E-3</v>
      </c>
      <c r="O5279" s="108">
        <v>0</v>
      </c>
      <c r="P5279" s="108">
        <v>0</v>
      </c>
      <c r="Q5279" s="108">
        <v>0</v>
      </c>
      <c r="R5279" s="108">
        <v>-8.0000000000000002E-3</v>
      </c>
      <c r="S5279" s="108">
        <v>0.111</v>
      </c>
    </row>
    <row r="5280" spans="1:19" ht="11.25" thickBot="1" x14ac:dyDescent="0.2">
      <c r="A5280" s="112"/>
    </row>
    <row r="5281" spans="1:19" ht="11.25" thickBot="1" x14ac:dyDescent="0.2">
      <c r="A5281" s="107">
        <v>2</v>
      </c>
      <c r="B5281" s="132">
        <v>0.6859143518518519</v>
      </c>
      <c r="C5281" s="108">
        <v>-2.3540000000000001</v>
      </c>
      <c r="D5281" s="108">
        <v>-2E-3</v>
      </c>
      <c r="E5281" s="133">
        <v>1.0236099999999999</v>
      </c>
      <c r="F5281" s="133">
        <v>0.94540999999999997</v>
      </c>
      <c r="G5281" s="108">
        <v>7.0999999999999994E-2</v>
      </c>
      <c r="H5281" s="108">
        <v>-0.56699999999999995</v>
      </c>
      <c r="I5281" s="108">
        <v>0</v>
      </c>
      <c r="J5281" s="108">
        <v>-1.2999999999999999E-2</v>
      </c>
      <c r="K5281" s="133">
        <v>1.0754300000000001</v>
      </c>
      <c r="L5281" s="134" t="s">
        <v>3602</v>
      </c>
      <c r="M5281" s="108">
        <v>0</v>
      </c>
      <c r="N5281" s="108">
        <v>-3.0000000000000001E-3</v>
      </c>
      <c r="O5281" s="108">
        <v>0</v>
      </c>
      <c r="P5281" s="108">
        <v>0</v>
      </c>
      <c r="Q5281" s="108">
        <v>0</v>
      </c>
      <c r="R5281" s="108">
        <v>-2.5999999999999999E-2</v>
      </c>
      <c r="S5281" s="108">
        <v>0.104</v>
      </c>
    </row>
    <row r="5282" spans="1:19" ht="11.25" thickBot="1" x14ac:dyDescent="0.2">
      <c r="A5282" s="112"/>
    </row>
    <row r="5283" spans="1:19" ht="11.25" thickBot="1" x14ac:dyDescent="0.2">
      <c r="A5283" s="107">
        <v>3</v>
      </c>
      <c r="B5283" s="132">
        <v>0.68608796296296293</v>
      </c>
      <c r="C5283" s="108">
        <v>-2.3849999999999998</v>
      </c>
      <c r="D5283" s="108">
        <v>-2E-3</v>
      </c>
      <c r="E5283" s="133">
        <v>1.0522899999999999</v>
      </c>
      <c r="F5283" s="133">
        <v>0.94359000000000004</v>
      </c>
      <c r="G5283" s="108">
        <v>6.6000000000000003E-2</v>
      </c>
      <c r="H5283" s="108">
        <v>0.219</v>
      </c>
      <c r="I5283" s="108">
        <v>1E-3</v>
      </c>
      <c r="J5283" s="108">
        <v>-1.4E-2</v>
      </c>
      <c r="K5283" s="133">
        <v>1.0833999999999999</v>
      </c>
      <c r="L5283" s="134" t="s">
        <v>3603</v>
      </c>
      <c r="M5283" s="108">
        <v>0</v>
      </c>
      <c r="N5283" s="108">
        <v>0</v>
      </c>
      <c r="O5283" s="108">
        <v>0</v>
      </c>
      <c r="P5283" s="108">
        <v>0</v>
      </c>
      <c r="Q5283" s="108">
        <v>0</v>
      </c>
      <c r="R5283" s="108">
        <v>-1.0999999999999999E-2</v>
      </c>
      <c r="S5283" s="108">
        <v>0.105</v>
      </c>
    </row>
    <row r="5284" spans="1:19" ht="11.25" thickBot="1" x14ac:dyDescent="0.2">
      <c r="A5284" s="112"/>
    </row>
    <row r="5285" spans="1:19" ht="11.25" thickBot="1" x14ac:dyDescent="0.2">
      <c r="A5285" s="135" t="s">
        <v>362</v>
      </c>
      <c r="B5285" s="112"/>
      <c r="C5285" s="136">
        <v>-2.3610000000000002</v>
      </c>
      <c r="D5285" s="136">
        <v>-2E-3</v>
      </c>
      <c r="E5285" s="137">
        <v>1.0395300000000001</v>
      </c>
      <c r="F5285" s="137">
        <v>0.94433999999999996</v>
      </c>
      <c r="G5285" s="136">
        <v>4.1000000000000002E-2</v>
      </c>
      <c r="H5285" s="136">
        <v>-0.04</v>
      </c>
      <c r="I5285" s="136">
        <v>1E-3</v>
      </c>
      <c r="J5285" s="136">
        <v>-1.4E-2</v>
      </c>
      <c r="K5285" s="137">
        <v>1.0746100000000001</v>
      </c>
      <c r="L5285" s="134" t="s">
        <v>3604</v>
      </c>
      <c r="M5285" s="136">
        <v>0</v>
      </c>
      <c r="N5285" s="136">
        <v>-2E-3</v>
      </c>
      <c r="O5285" s="136">
        <v>0</v>
      </c>
      <c r="P5285" s="136">
        <v>0</v>
      </c>
      <c r="Q5285" s="136">
        <v>0</v>
      </c>
      <c r="R5285" s="136">
        <v>-1.4999999999999999E-2</v>
      </c>
      <c r="S5285" s="136">
        <v>0.107</v>
      </c>
    </row>
    <row r="5286" spans="1:19" ht="11.25" thickBot="1" x14ac:dyDescent="0.2">
      <c r="A5286" s="112"/>
    </row>
    <row r="5287" spans="1:19" ht="11.25" thickBot="1" x14ac:dyDescent="0.2">
      <c r="A5287" s="138" t="s">
        <v>364</v>
      </c>
      <c r="B5287" s="112"/>
      <c r="C5287" s="136">
        <v>2.1000000000000001E-2</v>
      </c>
      <c r="D5287" s="136">
        <v>1E-3</v>
      </c>
      <c r="E5287" s="137">
        <v>1.46E-2</v>
      </c>
      <c r="F5287" s="137">
        <v>9.5E-4</v>
      </c>
      <c r="G5287" s="136">
        <v>4.7E-2</v>
      </c>
      <c r="H5287" s="136">
        <v>0.45700000000000002</v>
      </c>
      <c r="I5287" s="136">
        <v>1E-3</v>
      </c>
      <c r="J5287" s="136">
        <v>0</v>
      </c>
      <c r="K5287" s="137">
        <v>9.2300000000000004E-3</v>
      </c>
      <c r="L5287" s="134" t="s">
        <v>3605</v>
      </c>
      <c r="M5287" s="136">
        <v>0</v>
      </c>
      <c r="N5287" s="136">
        <v>2E-3</v>
      </c>
      <c r="O5287" s="136">
        <v>0</v>
      </c>
      <c r="P5287" s="136">
        <v>0</v>
      </c>
      <c r="Q5287" s="136">
        <v>0</v>
      </c>
      <c r="R5287" s="136">
        <v>0.01</v>
      </c>
      <c r="S5287" s="136">
        <v>4.0000000000000001E-3</v>
      </c>
    </row>
    <row r="5288" spans="1:19" ht="11.25" thickBot="1" x14ac:dyDescent="0.2">
      <c r="A5288" s="112"/>
    </row>
    <row r="5289" spans="1:19" ht="11.25" thickBot="1" x14ac:dyDescent="0.2">
      <c r="A5289" s="139" t="s">
        <v>366</v>
      </c>
      <c r="B5289" s="112"/>
      <c r="C5289" s="136">
        <v>0.88</v>
      </c>
      <c r="D5289" s="136">
        <v>45.75</v>
      </c>
      <c r="E5289" s="140">
        <v>1.4039999999999999</v>
      </c>
      <c r="F5289" s="140">
        <v>0.1</v>
      </c>
      <c r="G5289" s="136">
        <v>115.1</v>
      </c>
      <c r="H5289" s="136">
        <v>1139</v>
      </c>
      <c r="I5289" s="136">
        <v>52.45</v>
      </c>
      <c r="J5289" s="136">
        <v>2.96</v>
      </c>
      <c r="K5289" s="140">
        <v>0.85899999999999999</v>
      </c>
      <c r="L5289" s="134" t="s">
        <v>2863</v>
      </c>
      <c r="M5289" s="136">
        <v>108.5</v>
      </c>
      <c r="N5289" s="136">
        <v>115</v>
      </c>
      <c r="O5289" s="136">
        <v>146.30000000000001</v>
      </c>
      <c r="P5289" s="136">
        <v>494.4</v>
      </c>
      <c r="Q5289" s="136">
        <v>18.48</v>
      </c>
      <c r="R5289" s="136">
        <v>66.489999999999995</v>
      </c>
      <c r="S5289" s="136">
        <v>3.69</v>
      </c>
    </row>
    <row r="5290" spans="1:19" ht="11.25" thickBot="1" x14ac:dyDescent="0.2">
      <c r="A5290" s="112"/>
    </row>
    <row r="5291" spans="1:19" ht="11.25" thickBot="1" x14ac:dyDescent="0.2">
      <c r="A5291" s="106" t="s">
        <v>357</v>
      </c>
      <c r="B5291" s="106" t="s">
        <v>358</v>
      </c>
      <c r="C5291" s="131" t="s">
        <v>34</v>
      </c>
      <c r="D5291" s="131" t="s">
        <v>35</v>
      </c>
      <c r="E5291" s="130" t="s">
        <v>36</v>
      </c>
      <c r="F5291" s="130" t="s">
        <v>37</v>
      </c>
      <c r="G5291" s="130" t="s">
        <v>38</v>
      </c>
      <c r="H5291" s="130" t="s">
        <v>39</v>
      </c>
      <c r="I5291" s="130" t="s">
        <v>40</v>
      </c>
      <c r="J5291" s="130" t="s">
        <v>41</v>
      </c>
      <c r="K5291" s="130" t="s">
        <v>42</v>
      </c>
      <c r="L5291" s="130" t="s">
        <v>43</v>
      </c>
      <c r="M5291" s="130" t="s">
        <v>44</v>
      </c>
      <c r="N5291" s="130" t="s">
        <v>45</v>
      </c>
      <c r="O5291" s="130" t="s">
        <v>46</v>
      </c>
      <c r="P5291" s="130" t="s">
        <v>47</v>
      </c>
      <c r="Q5291" s="130" t="s">
        <v>48</v>
      </c>
      <c r="R5291" s="130" t="s">
        <v>49</v>
      </c>
      <c r="S5291" s="130" t="s">
        <v>50</v>
      </c>
    </row>
    <row r="5292" spans="1:19" ht="11.25" thickBot="1" x14ac:dyDescent="0.2">
      <c r="A5292" s="112"/>
      <c r="B5292" s="112"/>
      <c r="C5292" s="131" t="s">
        <v>111</v>
      </c>
      <c r="D5292" s="131" t="s">
        <v>111</v>
      </c>
      <c r="E5292" s="130" t="s">
        <v>111</v>
      </c>
      <c r="F5292" s="130" t="s">
        <v>111</v>
      </c>
      <c r="G5292" s="130" t="s">
        <v>111</v>
      </c>
      <c r="H5292" s="130" t="s">
        <v>111</v>
      </c>
      <c r="I5292" s="130" t="s">
        <v>111</v>
      </c>
      <c r="J5292" s="130" t="s">
        <v>111</v>
      </c>
      <c r="K5292" s="130" t="s">
        <v>111</v>
      </c>
      <c r="L5292" s="130" t="s">
        <v>111</v>
      </c>
      <c r="M5292" s="130" t="s">
        <v>111</v>
      </c>
      <c r="N5292" s="130" t="s">
        <v>111</v>
      </c>
      <c r="O5292" s="130" t="s">
        <v>111</v>
      </c>
      <c r="P5292" s="130" t="s">
        <v>111</v>
      </c>
      <c r="Q5292" s="130" t="s">
        <v>111</v>
      </c>
      <c r="R5292" s="130" t="s">
        <v>111</v>
      </c>
      <c r="S5292" s="130" t="s">
        <v>111</v>
      </c>
    </row>
    <row r="5293" spans="1:19" ht="11.25" thickBot="1" x14ac:dyDescent="0.2">
      <c r="A5293" s="107">
        <v>1</v>
      </c>
      <c r="B5293" s="132">
        <v>0.68572916666666661</v>
      </c>
      <c r="C5293" s="133">
        <v>0.97619999999999996</v>
      </c>
      <c r="D5293" s="134" t="s">
        <v>3606</v>
      </c>
      <c r="E5293" s="108">
        <v>1.7999999999999999E-2</v>
      </c>
      <c r="F5293" s="108">
        <v>3.0000000000000001E-3</v>
      </c>
      <c r="G5293" s="108">
        <v>0</v>
      </c>
      <c r="H5293" s="108">
        <v>0</v>
      </c>
      <c r="I5293" s="108">
        <v>-8.9999999999999993E-3</v>
      </c>
      <c r="J5293" s="108">
        <v>-5.0000000000000001E-3</v>
      </c>
      <c r="K5293" s="108">
        <v>5.0000000000000001E-3</v>
      </c>
      <c r="L5293" s="108">
        <v>-8.9999999999999993E-3</v>
      </c>
      <c r="M5293" s="108">
        <v>0</v>
      </c>
      <c r="N5293" s="108">
        <v>-1E-3</v>
      </c>
      <c r="O5293" s="108">
        <v>0</v>
      </c>
      <c r="P5293" s="108">
        <v>0</v>
      </c>
      <c r="Q5293" s="108">
        <v>0</v>
      </c>
      <c r="R5293" s="108">
        <v>0</v>
      </c>
      <c r="S5293" s="108">
        <v>0</v>
      </c>
    </row>
    <row r="5294" spans="1:19" ht="11.25" thickBot="1" x14ac:dyDescent="0.2">
      <c r="A5294" s="112"/>
    </row>
    <row r="5295" spans="1:19" ht="11.25" thickBot="1" x14ac:dyDescent="0.2">
      <c r="A5295" s="107">
        <v>2</v>
      </c>
      <c r="B5295" s="132">
        <v>0.6859143518518519</v>
      </c>
      <c r="C5295" s="133">
        <v>0.99419999999999997</v>
      </c>
      <c r="D5295" s="134" t="s">
        <v>3607</v>
      </c>
      <c r="E5295" s="108">
        <v>1.7000000000000001E-2</v>
      </c>
      <c r="F5295" s="108">
        <v>3.0000000000000001E-3</v>
      </c>
      <c r="G5295" s="108">
        <v>-3.0000000000000001E-3</v>
      </c>
      <c r="H5295" s="108">
        <v>0</v>
      </c>
      <c r="I5295" s="108">
        <v>-6.0000000000000001E-3</v>
      </c>
      <c r="J5295" s="108">
        <v>-6.0000000000000001E-3</v>
      </c>
      <c r="K5295" s="108">
        <v>4.0000000000000001E-3</v>
      </c>
      <c r="L5295" s="108">
        <v>-0.01</v>
      </c>
      <c r="M5295" s="108">
        <v>0</v>
      </c>
      <c r="N5295" s="108">
        <v>-1E-3</v>
      </c>
      <c r="O5295" s="108">
        <v>0</v>
      </c>
      <c r="P5295" s="108">
        <v>0</v>
      </c>
      <c r="Q5295" s="108">
        <v>0</v>
      </c>
      <c r="R5295" s="108">
        <v>0</v>
      </c>
      <c r="S5295" s="108">
        <v>0</v>
      </c>
    </row>
    <row r="5296" spans="1:19" ht="11.25" thickBot="1" x14ac:dyDescent="0.2">
      <c r="A5296" s="112"/>
    </row>
    <row r="5297" spans="1:19" ht="11.25" thickBot="1" x14ac:dyDescent="0.2">
      <c r="A5297" s="107">
        <v>3</v>
      </c>
      <c r="B5297" s="132">
        <v>0.68608796296296293</v>
      </c>
      <c r="C5297" s="133">
        <v>0.99641999999999997</v>
      </c>
      <c r="D5297" s="134" t="s">
        <v>3608</v>
      </c>
      <c r="E5297" s="108">
        <v>1.7000000000000001E-2</v>
      </c>
      <c r="F5297" s="108">
        <v>3.0000000000000001E-3</v>
      </c>
      <c r="G5297" s="108">
        <v>-1E-3</v>
      </c>
      <c r="H5297" s="108">
        <v>0</v>
      </c>
      <c r="I5297" s="108">
        <v>-8.0000000000000002E-3</v>
      </c>
      <c r="J5297" s="108">
        <v>-6.0000000000000001E-3</v>
      </c>
      <c r="K5297" s="108">
        <v>4.0000000000000001E-3</v>
      </c>
      <c r="L5297" s="108">
        <v>-8.0000000000000002E-3</v>
      </c>
      <c r="M5297" s="108">
        <v>0</v>
      </c>
      <c r="N5297" s="108">
        <v>-1E-3</v>
      </c>
      <c r="O5297" s="108">
        <v>0</v>
      </c>
      <c r="P5297" s="108">
        <v>0</v>
      </c>
      <c r="Q5297" s="108">
        <v>0</v>
      </c>
      <c r="R5297" s="108">
        <v>0</v>
      </c>
      <c r="S5297" s="108">
        <v>0</v>
      </c>
    </row>
    <row r="5298" spans="1:19" ht="11.25" thickBot="1" x14ac:dyDescent="0.2">
      <c r="A5298" s="112"/>
    </row>
    <row r="5299" spans="1:19" ht="11.25" thickBot="1" x14ac:dyDescent="0.2">
      <c r="A5299" s="135" t="s">
        <v>362</v>
      </c>
      <c r="B5299" s="112"/>
      <c r="C5299" s="137">
        <v>0.98894000000000004</v>
      </c>
      <c r="D5299" s="134" t="s">
        <v>3609</v>
      </c>
      <c r="E5299" s="136">
        <v>1.7999999999999999E-2</v>
      </c>
      <c r="F5299" s="136">
        <v>3.0000000000000001E-3</v>
      </c>
      <c r="G5299" s="136">
        <v>-1E-3</v>
      </c>
      <c r="H5299" s="136">
        <v>0</v>
      </c>
      <c r="I5299" s="136">
        <v>-8.0000000000000002E-3</v>
      </c>
      <c r="J5299" s="136">
        <v>-6.0000000000000001E-3</v>
      </c>
      <c r="K5299" s="136">
        <v>4.0000000000000001E-3</v>
      </c>
      <c r="L5299" s="136">
        <v>-8.9999999999999993E-3</v>
      </c>
      <c r="M5299" s="136">
        <v>0</v>
      </c>
      <c r="N5299" s="136">
        <v>-1E-3</v>
      </c>
      <c r="O5299" s="136">
        <v>0</v>
      </c>
      <c r="P5299" s="136">
        <v>0</v>
      </c>
      <c r="Q5299" s="136">
        <v>0</v>
      </c>
      <c r="R5299" s="136">
        <v>0</v>
      </c>
      <c r="S5299" s="136">
        <v>0</v>
      </c>
    </row>
    <row r="5300" spans="1:19" ht="11.25" thickBot="1" x14ac:dyDescent="0.2">
      <c r="A5300" s="112"/>
    </row>
    <row r="5301" spans="1:19" ht="11.25" thickBot="1" x14ac:dyDescent="0.2">
      <c r="A5301" s="138" t="s">
        <v>364</v>
      </c>
      <c r="B5301" s="112"/>
      <c r="C5301" s="137">
        <v>1.108E-2</v>
      </c>
      <c r="D5301" s="134" t="s">
        <v>3610</v>
      </c>
      <c r="E5301" s="136">
        <v>0</v>
      </c>
      <c r="F5301" s="136">
        <v>0</v>
      </c>
      <c r="G5301" s="136">
        <v>1E-3</v>
      </c>
      <c r="H5301" s="136">
        <v>0</v>
      </c>
      <c r="I5301" s="136">
        <v>1E-3</v>
      </c>
      <c r="J5301" s="136">
        <v>0</v>
      </c>
      <c r="K5301" s="136">
        <v>1E-3</v>
      </c>
      <c r="L5301" s="136">
        <v>1E-3</v>
      </c>
      <c r="M5301" s="136">
        <v>0</v>
      </c>
      <c r="N5301" s="136">
        <v>0</v>
      </c>
      <c r="O5301" s="136">
        <v>0</v>
      </c>
      <c r="P5301" s="136">
        <v>0</v>
      </c>
      <c r="Q5301" s="136">
        <v>0</v>
      </c>
      <c r="R5301" s="136">
        <v>0</v>
      </c>
      <c r="S5301" s="136">
        <v>0</v>
      </c>
    </row>
    <row r="5302" spans="1:19" ht="11.25" thickBot="1" x14ac:dyDescent="0.2">
      <c r="A5302" s="112"/>
    </row>
    <row r="5303" spans="1:19" ht="11.25" thickBot="1" x14ac:dyDescent="0.2">
      <c r="A5303" s="139" t="s">
        <v>366</v>
      </c>
      <c r="B5303" s="112"/>
      <c r="C5303" s="140">
        <v>1.121</v>
      </c>
      <c r="D5303" s="134" t="s">
        <v>574</v>
      </c>
      <c r="E5303" s="136">
        <v>2.4129999999999998</v>
      </c>
      <c r="F5303" s="136">
        <v>4.1260000000000003</v>
      </c>
      <c r="G5303" s="136">
        <v>106.6</v>
      </c>
      <c r="H5303" s="136">
        <v>26.46</v>
      </c>
      <c r="I5303" s="136">
        <v>14.08</v>
      </c>
      <c r="J5303" s="136">
        <v>7.8289999999999997</v>
      </c>
      <c r="K5303" s="136">
        <v>13.07</v>
      </c>
      <c r="L5303" s="136">
        <v>6.5449999999999999</v>
      </c>
      <c r="M5303" s="136">
        <v>46.24</v>
      </c>
      <c r="N5303" s="136">
        <v>6.5590000000000002</v>
      </c>
      <c r="O5303" s="136">
        <v>39.78</v>
      </c>
      <c r="P5303" s="136">
        <v>23.68</v>
      </c>
      <c r="Q5303" s="136">
        <v>35.369999999999997</v>
      </c>
      <c r="R5303" s="136">
        <v>20.97</v>
      </c>
      <c r="S5303" s="136">
        <v>86.89</v>
      </c>
    </row>
    <row r="5304" spans="1:19" ht="11.25" thickBot="1" x14ac:dyDescent="0.2">
      <c r="A5304" s="112"/>
    </row>
    <row r="5305" spans="1:19" ht="11.25" thickBot="1" x14ac:dyDescent="0.2">
      <c r="A5305" s="106" t="s">
        <v>357</v>
      </c>
      <c r="B5305" s="106" t="s">
        <v>358</v>
      </c>
      <c r="C5305" s="130" t="s">
        <v>51</v>
      </c>
      <c r="D5305" s="130" t="s">
        <v>52</v>
      </c>
      <c r="E5305" s="130" t="s">
        <v>53</v>
      </c>
      <c r="F5305" s="130" t="s">
        <v>54</v>
      </c>
      <c r="G5305" s="130" t="s">
        <v>55</v>
      </c>
      <c r="H5305" s="130" t="s">
        <v>56</v>
      </c>
      <c r="I5305" s="130" t="s">
        <v>57</v>
      </c>
      <c r="J5305" s="130" t="s">
        <v>58</v>
      </c>
      <c r="K5305" s="130" t="s">
        <v>59</v>
      </c>
      <c r="L5305" s="130" t="s">
        <v>60</v>
      </c>
      <c r="M5305" s="130" t="s">
        <v>61</v>
      </c>
      <c r="N5305" s="130" t="s">
        <v>62</v>
      </c>
      <c r="O5305" s="130" t="s">
        <v>63</v>
      </c>
      <c r="P5305" s="130" t="s">
        <v>64</v>
      </c>
      <c r="Q5305" s="131" t="s">
        <v>65</v>
      </c>
      <c r="R5305" s="131" t="s">
        <v>66</v>
      </c>
      <c r="S5305" s="130" t="s">
        <v>67</v>
      </c>
    </row>
    <row r="5306" spans="1:19" ht="11.25" thickBot="1" x14ac:dyDescent="0.2">
      <c r="A5306" s="112"/>
      <c r="B5306" s="112"/>
      <c r="C5306" s="130" t="s">
        <v>111</v>
      </c>
      <c r="D5306" s="130" t="s">
        <v>111</v>
      </c>
      <c r="E5306" s="130" t="s">
        <v>111</v>
      </c>
      <c r="F5306" s="130" t="s">
        <v>111</v>
      </c>
      <c r="G5306" s="130" t="s">
        <v>111</v>
      </c>
      <c r="H5306" s="130" t="s">
        <v>111</v>
      </c>
      <c r="I5306" s="130" t="s">
        <v>111</v>
      </c>
      <c r="J5306" s="130" t="s">
        <v>111</v>
      </c>
      <c r="K5306" s="130" t="s">
        <v>111</v>
      </c>
      <c r="L5306" s="130" t="s">
        <v>111</v>
      </c>
      <c r="M5306" s="130" t="s">
        <v>111</v>
      </c>
      <c r="N5306" s="130" t="s">
        <v>111</v>
      </c>
      <c r="O5306" s="130" t="s">
        <v>111</v>
      </c>
      <c r="P5306" s="130" t="s">
        <v>111</v>
      </c>
      <c r="Q5306" s="131" t="s">
        <v>111</v>
      </c>
      <c r="R5306" s="131" t="s">
        <v>111</v>
      </c>
      <c r="S5306" s="130" t="s">
        <v>111</v>
      </c>
    </row>
    <row r="5307" spans="1:19" ht="11.25" thickBot="1" x14ac:dyDescent="0.2">
      <c r="A5307" s="107">
        <v>1</v>
      </c>
      <c r="B5307" s="132">
        <v>0.68572916666666661</v>
      </c>
      <c r="C5307" s="108">
        <v>0</v>
      </c>
      <c r="D5307" s="108">
        <v>0</v>
      </c>
      <c r="E5307" s="108">
        <v>0</v>
      </c>
      <c r="F5307" s="108">
        <v>0</v>
      </c>
      <c r="G5307" s="108">
        <v>0</v>
      </c>
      <c r="H5307" s="108">
        <v>0</v>
      </c>
      <c r="I5307" s="108">
        <v>5.0000000000000001E-3</v>
      </c>
      <c r="J5307" s="108">
        <v>0</v>
      </c>
      <c r="K5307" s="108">
        <v>0</v>
      </c>
      <c r="L5307" s="108">
        <v>0</v>
      </c>
      <c r="M5307" s="108">
        <v>0</v>
      </c>
      <c r="N5307" s="108">
        <v>6.3E-2</v>
      </c>
      <c r="O5307" s="108">
        <v>-1E-3</v>
      </c>
      <c r="P5307" s="108">
        <v>1.2E-2</v>
      </c>
      <c r="Q5307" s="133">
        <v>0.94843</v>
      </c>
      <c r="R5307" s="134" t="s">
        <v>3611</v>
      </c>
      <c r="S5307" s="108">
        <v>1E-3</v>
      </c>
    </row>
    <row r="5308" spans="1:19" ht="11.25" thickBot="1" x14ac:dyDescent="0.2">
      <c r="A5308" s="112"/>
    </row>
    <row r="5309" spans="1:19" ht="11.25" thickBot="1" x14ac:dyDescent="0.2">
      <c r="A5309" s="107">
        <v>2</v>
      </c>
      <c r="B5309" s="132">
        <v>0.6859143518518519</v>
      </c>
      <c r="C5309" s="108">
        <v>0</v>
      </c>
      <c r="D5309" s="108">
        <v>0</v>
      </c>
      <c r="E5309" s="108">
        <v>0</v>
      </c>
      <c r="F5309" s="108">
        <v>0</v>
      </c>
      <c r="G5309" s="108">
        <v>0</v>
      </c>
      <c r="H5309" s="108">
        <v>0</v>
      </c>
      <c r="I5309" s="108">
        <v>3.0000000000000001E-3</v>
      </c>
      <c r="J5309" s="108">
        <v>0</v>
      </c>
      <c r="K5309" s="108">
        <v>0</v>
      </c>
      <c r="L5309" s="108">
        <v>0</v>
      </c>
      <c r="M5309" s="108">
        <v>0</v>
      </c>
      <c r="N5309" s="108">
        <v>7.8E-2</v>
      </c>
      <c r="O5309" s="108">
        <v>-1E-3</v>
      </c>
      <c r="P5309" s="108">
        <v>1.2E-2</v>
      </c>
      <c r="Q5309" s="133">
        <v>0.96187999999999996</v>
      </c>
      <c r="R5309" s="134" t="s">
        <v>3612</v>
      </c>
      <c r="S5309" s="108">
        <v>1E-3</v>
      </c>
    </row>
    <row r="5310" spans="1:19" ht="11.25" thickBot="1" x14ac:dyDescent="0.2">
      <c r="A5310" s="112"/>
    </row>
    <row r="5311" spans="1:19" ht="11.25" thickBot="1" x14ac:dyDescent="0.2">
      <c r="A5311" s="107">
        <v>3</v>
      </c>
      <c r="B5311" s="132">
        <v>0.68608796296296293</v>
      </c>
      <c r="C5311" s="108">
        <v>0</v>
      </c>
      <c r="D5311" s="108">
        <v>0</v>
      </c>
      <c r="E5311" s="108">
        <v>0</v>
      </c>
      <c r="F5311" s="108">
        <v>0</v>
      </c>
      <c r="G5311" s="108">
        <v>0</v>
      </c>
      <c r="H5311" s="108">
        <v>0</v>
      </c>
      <c r="I5311" s="108">
        <v>5.0000000000000001E-3</v>
      </c>
      <c r="J5311" s="108">
        <v>0</v>
      </c>
      <c r="K5311" s="108">
        <v>0</v>
      </c>
      <c r="L5311" s="108">
        <v>0</v>
      </c>
      <c r="M5311" s="108">
        <v>0</v>
      </c>
      <c r="N5311" s="108">
        <v>6.5000000000000002E-2</v>
      </c>
      <c r="O5311" s="108">
        <v>-1E-3</v>
      </c>
      <c r="P5311" s="108">
        <v>1.0999999999999999E-2</v>
      </c>
      <c r="Q5311" s="133">
        <v>0.96747000000000005</v>
      </c>
      <c r="R5311" s="134" t="s">
        <v>3613</v>
      </c>
      <c r="S5311" s="108">
        <v>1E-3</v>
      </c>
    </row>
    <row r="5312" spans="1:19" ht="11.25" thickBot="1" x14ac:dyDescent="0.2">
      <c r="A5312" s="112"/>
    </row>
    <row r="5313" spans="1:19" ht="11.25" thickBot="1" x14ac:dyDescent="0.2">
      <c r="A5313" s="135" t="s">
        <v>362</v>
      </c>
      <c r="B5313" s="112"/>
      <c r="C5313" s="136">
        <v>0</v>
      </c>
      <c r="D5313" s="136">
        <v>0</v>
      </c>
      <c r="E5313" s="136">
        <v>0</v>
      </c>
      <c r="F5313" s="136">
        <v>0</v>
      </c>
      <c r="G5313" s="136">
        <v>0</v>
      </c>
      <c r="H5313" s="136">
        <v>0</v>
      </c>
      <c r="I5313" s="136">
        <v>5.0000000000000001E-3</v>
      </c>
      <c r="J5313" s="136">
        <v>0</v>
      </c>
      <c r="K5313" s="136">
        <v>0</v>
      </c>
      <c r="L5313" s="136">
        <v>0</v>
      </c>
      <c r="M5313" s="136">
        <v>0</v>
      </c>
      <c r="N5313" s="136">
        <v>6.9000000000000006E-2</v>
      </c>
      <c r="O5313" s="136">
        <v>-1E-3</v>
      </c>
      <c r="P5313" s="136">
        <v>1.2E-2</v>
      </c>
      <c r="Q5313" s="137">
        <v>0.95926</v>
      </c>
      <c r="R5313" s="134" t="s">
        <v>3614</v>
      </c>
      <c r="S5313" s="136">
        <v>1E-3</v>
      </c>
    </row>
    <row r="5314" spans="1:19" ht="11.25" thickBot="1" x14ac:dyDescent="0.2">
      <c r="A5314" s="112"/>
    </row>
    <row r="5315" spans="1:19" ht="11.25" thickBot="1" x14ac:dyDescent="0.2">
      <c r="A5315" s="138" t="s">
        <v>364</v>
      </c>
      <c r="B5315" s="112"/>
      <c r="C5315" s="136">
        <v>0</v>
      </c>
      <c r="D5315" s="136">
        <v>0</v>
      </c>
      <c r="E5315" s="136">
        <v>0</v>
      </c>
      <c r="F5315" s="136">
        <v>0</v>
      </c>
      <c r="G5315" s="136">
        <v>0</v>
      </c>
      <c r="H5315" s="136">
        <v>0</v>
      </c>
      <c r="I5315" s="136">
        <v>1E-3</v>
      </c>
      <c r="J5315" s="136">
        <v>0</v>
      </c>
      <c r="K5315" s="136">
        <v>0</v>
      </c>
      <c r="L5315" s="136">
        <v>0</v>
      </c>
      <c r="M5315" s="136">
        <v>0</v>
      </c>
      <c r="N5315" s="136">
        <v>8.9999999999999993E-3</v>
      </c>
      <c r="O5315" s="136">
        <v>0</v>
      </c>
      <c r="P5315" s="136">
        <v>0</v>
      </c>
      <c r="Q5315" s="137">
        <v>9.7900000000000001E-3</v>
      </c>
      <c r="R5315" s="134" t="s">
        <v>3615</v>
      </c>
      <c r="S5315" s="136">
        <v>0</v>
      </c>
    </row>
    <row r="5316" spans="1:19" ht="11.25" thickBot="1" x14ac:dyDescent="0.2">
      <c r="A5316" s="112"/>
    </row>
    <row r="5317" spans="1:19" ht="11.25" thickBot="1" x14ac:dyDescent="0.2">
      <c r="A5317" s="139" t="s">
        <v>366</v>
      </c>
      <c r="B5317" s="112"/>
      <c r="C5317" s="136">
        <v>4754</v>
      </c>
      <c r="D5317" s="136">
        <v>261.60000000000002</v>
      </c>
      <c r="E5317" s="136">
        <v>72.099999999999994</v>
      </c>
      <c r="F5317" s="136">
        <v>150</v>
      </c>
      <c r="G5317" s="136">
        <v>62.1</v>
      </c>
      <c r="H5317" s="136">
        <v>41.53</v>
      </c>
      <c r="I5317" s="136">
        <v>23.7</v>
      </c>
      <c r="J5317" s="136">
        <v>77.45</v>
      </c>
      <c r="K5317" s="136">
        <v>29.45</v>
      </c>
      <c r="L5317" s="136">
        <v>70.33</v>
      </c>
      <c r="M5317" s="136">
        <v>0.78</v>
      </c>
      <c r="N5317" s="136">
        <v>12.37</v>
      </c>
      <c r="O5317" s="136">
        <v>15.49</v>
      </c>
      <c r="P5317" s="136">
        <v>3.891</v>
      </c>
      <c r="Q5317" s="140">
        <v>1.02</v>
      </c>
      <c r="R5317" s="134" t="s">
        <v>562</v>
      </c>
      <c r="S5317" s="136">
        <v>30.28</v>
      </c>
    </row>
    <row r="5318" spans="1:19" ht="11.25" thickBot="1" x14ac:dyDescent="0.2">
      <c r="A5318" s="112"/>
    </row>
    <row r="5319" spans="1:19" ht="11.25" thickBot="1" x14ac:dyDescent="0.2">
      <c r="A5319" s="106" t="s">
        <v>357</v>
      </c>
      <c r="B5319" s="106" t="s">
        <v>358</v>
      </c>
      <c r="C5319" s="130" t="s">
        <v>68</v>
      </c>
    </row>
    <row r="5320" spans="1:19" ht="11.25" thickBot="1" x14ac:dyDescent="0.2">
      <c r="A5320" s="112"/>
      <c r="B5320" s="112"/>
      <c r="C5320" s="130" t="s">
        <v>111</v>
      </c>
    </row>
    <row r="5321" spans="1:19" ht="11.25" thickBot="1" x14ac:dyDescent="0.2">
      <c r="A5321" s="107">
        <v>1</v>
      </c>
      <c r="B5321" s="132">
        <v>0.68572916666666661</v>
      </c>
      <c r="C5321" s="108">
        <v>0</v>
      </c>
    </row>
    <row r="5322" spans="1:19" ht="11.25" thickBot="1" x14ac:dyDescent="0.2">
      <c r="A5322" s="112"/>
    </row>
    <row r="5323" spans="1:19" ht="11.25" thickBot="1" x14ac:dyDescent="0.2">
      <c r="A5323" s="107">
        <v>2</v>
      </c>
      <c r="B5323" s="132">
        <v>0.6859143518518519</v>
      </c>
      <c r="C5323" s="108">
        <v>0</v>
      </c>
    </row>
    <row r="5324" spans="1:19" ht="11.25" thickBot="1" x14ac:dyDescent="0.2">
      <c r="A5324" s="112"/>
    </row>
    <row r="5325" spans="1:19" ht="11.25" thickBot="1" x14ac:dyDescent="0.2">
      <c r="A5325" s="107">
        <v>3</v>
      </c>
      <c r="B5325" s="132">
        <v>0.68608796296296293</v>
      </c>
      <c r="C5325" s="108">
        <v>0</v>
      </c>
    </row>
    <row r="5326" spans="1:19" ht="11.25" thickBot="1" x14ac:dyDescent="0.2">
      <c r="A5326" s="112"/>
    </row>
    <row r="5327" spans="1:19" ht="11.25" thickBot="1" x14ac:dyDescent="0.2">
      <c r="A5327" s="135" t="s">
        <v>362</v>
      </c>
      <c r="B5327" s="112"/>
      <c r="C5327" s="136">
        <v>0</v>
      </c>
    </row>
    <row r="5328" spans="1:19" ht="11.25" thickBot="1" x14ac:dyDescent="0.2">
      <c r="A5328" s="112"/>
    </row>
    <row r="5329" spans="1:19" ht="11.25" thickBot="1" x14ac:dyDescent="0.2">
      <c r="A5329" s="138" t="s">
        <v>364</v>
      </c>
      <c r="B5329" s="112"/>
      <c r="C5329" s="136">
        <v>0</v>
      </c>
    </row>
    <row r="5330" spans="1:19" ht="11.25" thickBot="1" x14ac:dyDescent="0.2">
      <c r="A5330" s="112"/>
    </row>
    <row r="5331" spans="1:19" ht="11.25" thickBot="1" x14ac:dyDescent="0.2">
      <c r="A5331" s="139" t="s">
        <v>366</v>
      </c>
      <c r="B5331" s="112"/>
      <c r="C5331" s="136">
        <v>64.02</v>
      </c>
    </row>
    <row r="5332" spans="1:19" ht="10.5" x14ac:dyDescent="0.15">
      <c r="A5332" s="112"/>
    </row>
    <row r="5333" spans="1:19" x14ac:dyDescent="0.15">
      <c r="A5333" s="129"/>
      <c r="B5333" s="86" t="s">
        <v>3616</v>
      </c>
    </row>
    <row r="5334" spans="1:19" ht="9.75" thickBot="1" x14ac:dyDescent="0.2">
      <c r="A5334" s="81" t="s">
        <v>356</v>
      </c>
    </row>
    <row r="5335" spans="1:19" ht="11.25" thickBot="1" x14ac:dyDescent="0.2">
      <c r="A5335" s="106" t="s">
        <v>357</v>
      </c>
      <c r="B5335" s="106" t="s">
        <v>358</v>
      </c>
      <c r="C5335" s="130" t="s">
        <v>0</v>
      </c>
      <c r="D5335" s="130" t="s">
        <v>1</v>
      </c>
      <c r="E5335" s="130" t="s">
        <v>2</v>
      </c>
      <c r="F5335" s="130" t="s">
        <v>3</v>
      </c>
      <c r="G5335" s="130" t="s">
        <v>4</v>
      </c>
      <c r="H5335" s="130" t="s">
        <v>5</v>
      </c>
      <c r="I5335" s="131" t="s">
        <v>6</v>
      </c>
      <c r="J5335" s="131" t="s">
        <v>7</v>
      </c>
      <c r="K5335" s="130" t="s">
        <v>8</v>
      </c>
      <c r="L5335" s="130" t="s">
        <v>9</v>
      </c>
      <c r="M5335" s="130" t="s">
        <v>10</v>
      </c>
      <c r="N5335" s="130" t="s">
        <v>11</v>
      </c>
      <c r="O5335" s="130" t="s">
        <v>12</v>
      </c>
      <c r="P5335" s="130" t="s">
        <v>13</v>
      </c>
      <c r="Q5335" s="130" t="s">
        <v>14</v>
      </c>
      <c r="R5335" s="130" t="s">
        <v>15</v>
      </c>
      <c r="S5335" s="130" t="s">
        <v>16</v>
      </c>
    </row>
    <row r="5336" spans="1:19" ht="11.25" thickBot="1" x14ac:dyDescent="0.2">
      <c r="A5336" s="112"/>
      <c r="B5336" s="112"/>
      <c r="C5336" s="130" t="s">
        <v>111</v>
      </c>
      <c r="D5336" s="130" t="s">
        <v>111</v>
      </c>
      <c r="E5336" s="130" t="s">
        <v>111</v>
      </c>
      <c r="F5336" s="130" t="s">
        <v>111</v>
      </c>
      <c r="G5336" s="130" t="s">
        <v>111</v>
      </c>
      <c r="H5336" s="130" t="s">
        <v>111</v>
      </c>
      <c r="I5336" s="131" t="s">
        <v>111</v>
      </c>
      <c r="J5336" s="131" t="s">
        <v>111</v>
      </c>
      <c r="K5336" s="130" t="s">
        <v>111</v>
      </c>
      <c r="L5336" s="130" t="s">
        <v>111</v>
      </c>
      <c r="M5336" s="130" t="s">
        <v>111</v>
      </c>
      <c r="N5336" s="130" t="s">
        <v>111</v>
      </c>
      <c r="O5336" s="130" t="s">
        <v>111</v>
      </c>
      <c r="P5336" s="130" t="s">
        <v>111</v>
      </c>
      <c r="Q5336" s="130" t="s">
        <v>111</v>
      </c>
      <c r="R5336" s="130" t="s">
        <v>111</v>
      </c>
      <c r="S5336" s="130" t="s">
        <v>111</v>
      </c>
    </row>
    <row r="5337" spans="1:19" ht="11.25" thickBot="1" x14ac:dyDescent="0.2">
      <c r="A5337" s="107">
        <v>1</v>
      </c>
      <c r="B5337" s="132">
        <v>0.69086805555555564</v>
      </c>
      <c r="C5337" s="108">
        <v>42.54</v>
      </c>
      <c r="D5337" s="141" t="s">
        <v>3617</v>
      </c>
      <c r="E5337" s="141" t="s">
        <v>3618</v>
      </c>
      <c r="F5337" s="141" t="s">
        <v>3619</v>
      </c>
      <c r="G5337" s="141" t="s">
        <v>3620</v>
      </c>
      <c r="H5337" s="141" t="s">
        <v>3621</v>
      </c>
      <c r="I5337" s="133">
        <v>1.13578</v>
      </c>
      <c r="J5337" s="134" t="s">
        <v>3622</v>
      </c>
      <c r="K5337" s="141" t="s">
        <v>3623</v>
      </c>
      <c r="L5337" s="108">
        <v>0.58299999999999996</v>
      </c>
      <c r="M5337" s="108">
        <v>1.19</v>
      </c>
      <c r="N5337" s="108">
        <v>3.2679999999999998</v>
      </c>
      <c r="O5337" s="141" t="s">
        <v>3624</v>
      </c>
      <c r="P5337" s="108">
        <v>293.8</v>
      </c>
      <c r="Q5337" s="108">
        <v>0.216</v>
      </c>
      <c r="R5337" s="108">
        <v>2.3540000000000001</v>
      </c>
      <c r="S5337" s="108">
        <v>13.07</v>
      </c>
    </row>
    <row r="5338" spans="1:19" ht="11.25" thickBot="1" x14ac:dyDescent="0.2">
      <c r="A5338" s="112"/>
    </row>
    <row r="5339" spans="1:19" ht="11.25" thickBot="1" x14ac:dyDescent="0.2">
      <c r="A5339" s="107">
        <v>2</v>
      </c>
      <c r="B5339" s="132">
        <v>0.6910532407407407</v>
      </c>
      <c r="C5339" s="108">
        <v>43.02</v>
      </c>
      <c r="D5339" s="141" t="s">
        <v>3625</v>
      </c>
      <c r="E5339" s="141" t="s">
        <v>3626</v>
      </c>
      <c r="F5339" s="141" t="s">
        <v>3627</v>
      </c>
      <c r="G5339" s="141" t="s">
        <v>3628</v>
      </c>
      <c r="H5339" s="141" t="s">
        <v>3629</v>
      </c>
      <c r="I5339" s="133">
        <v>1.1399900000000001</v>
      </c>
      <c r="J5339" s="134" t="s">
        <v>3630</v>
      </c>
      <c r="K5339" s="141" t="s">
        <v>1533</v>
      </c>
      <c r="L5339" s="108">
        <v>0.5</v>
      </c>
      <c r="M5339" s="108">
        <v>1.19</v>
      </c>
      <c r="N5339" s="108">
        <v>3.3149999999999999</v>
      </c>
      <c r="O5339" s="141" t="s">
        <v>3631</v>
      </c>
      <c r="P5339" s="108">
        <v>295.60000000000002</v>
      </c>
      <c r="Q5339" s="108">
        <v>0.20799999999999999</v>
      </c>
      <c r="R5339" s="108">
        <v>2.4460000000000002</v>
      </c>
      <c r="S5339" s="108">
        <v>13.14</v>
      </c>
    </row>
    <row r="5340" spans="1:19" ht="11.25" thickBot="1" x14ac:dyDescent="0.2">
      <c r="A5340" s="112"/>
    </row>
    <row r="5341" spans="1:19" ht="11.25" thickBot="1" x14ac:dyDescent="0.2">
      <c r="A5341" s="107">
        <v>3</v>
      </c>
      <c r="B5341" s="132">
        <v>0.69123842592592588</v>
      </c>
      <c r="C5341" s="108">
        <v>43.09</v>
      </c>
      <c r="D5341" s="141" t="s">
        <v>3632</v>
      </c>
      <c r="E5341" s="141" t="s">
        <v>3633</v>
      </c>
      <c r="F5341" s="141" t="s">
        <v>3634</v>
      </c>
      <c r="G5341" s="141" t="s">
        <v>3635</v>
      </c>
      <c r="H5341" s="141" t="s">
        <v>3636</v>
      </c>
      <c r="I5341" s="133">
        <v>1.15723</v>
      </c>
      <c r="J5341" s="134" t="s">
        <v>3637</v>
      </c>
      <c r="K5341" s="141" t="s">
        <v>2042</v>
      </c>
      <c r="L5341" s="108">
        <v>0.44900000000000001</v>
      </c>
      <c r="M5341" s="108">
        <v>1.149</v>
      </c>
      <c r="N5341" s="108">
        <v>3.3319999999999999</v>
      </c>
      <c r="O5341" s="141" t="s">
        <v>3638</v>
      </c>
      <c r="P5341" s="108">
        <v>293.5</v>
      </c>
      <c r="Q5341" s="108">
        <v>0.21299999999999999</v>
      </c>
      <c r="R5341" s="108">
        <v>2.38</v>
      </c>
      <c r="S5341" s="108">
        <v>13.01</v>
      </c>
    </row>
    <row r="5342" spans="1:19" ht="11.25" thickBot="1" x14ac:dyDescent="0.2">
      <c r="A5342" s="112"/>
    </row>
    <row r="5343" spans="1:19" ht="11.25" thickBot="1" x14ac:dyDescent="0.2">
      <c r="A5343" s="135" t="s">
        <v>362</v>
      </c>
      <c r="B5343" s="112"/>
      <c r="C5343" s="136">
        <v>42.88</v>
      </c>
      <c r="D5343" s="141" t="s">
        <v>3639</v>
      </c>
      <c r="E5343" s="141" t="s">
        <v>3640</v>
      </c>
      <c r="F5343" s="141" t="s">
        <v>3641</v>
      </c>
      <c r="G5343" s="141" t="s">
        <v>3642</v>
      </c>
      <c r="H5343" s="141" t="s">
        <v>3643</v>
      </c>
      <c r="I5343" s="137">
        <v>1.1443300000000001</v>
      </c>
      <c r="J5343" s="134" t="s">
        <v>3644</v>
      </c>
      <c r="K5343" s="141" t="s">
        <v>3645</v>
      </c>
      <c r="L5343" s="136">
        <v>0.51100000000000001</v>
      </c>
      <c r="M5343" s="136">
        <v>1.1759999999999999</v>
      </c>
      <c r="N5343" s="136">
        <v>3.3050000000000002</v>
      </c>
      <c r="O5343" s="141" t="s">
        <v>3646</v>
      </c>
      <c r="P5343" s="136">
        <v>294.3</v>
      </c>
      <c r="Q5343" s="136">
        <v>0.21199999999999999</v>
      </c>
      <c r="R5343" s="136">
        <v>2.3940000000000001</v>
      </c>
      <c r="S5343" s="136">
        <v>13.07</v>
      </c>
    </row>
    <row r="5344" spans="1:19" ht="11.25" thickBot="1" x14ac:dyDescent="0.2">
      <c r="A5344" s="112"/>
    </row>
    <row r="5345" spans="1:19" ht="11.25" thickBot="1" x14ac:dyDescent="0.2">
      <c r="A5345" s="138" t="s">
        <v>364</v>
      </c>
      <c r="B5345" s="112"/>
      <c r="C5345" s="136">
        <v>0.29499999999999998</v>
      </c>
      <c r="D5345" s="141" t="s">
        <v>3647</v>
      </c>
      <c r="E5345" s="141" t="s">
        <v>3648</v>
      </c>
      <c r="F5345" s="141" t="s">
        <v>3649</v>
      </c>
      <c r="G5345" s="141" t="s">
        <v>3650</v>
      </c>
      <c r="H5345" s="141" t="s">
        <v>3651</v>
      </c>
      <c r="I5345" s="137">
        <v>1.137E-2</v>
      </c>
      <c r="J5345" s="134" t="s">
        <v>3615</v>
      </c>
      <c r="K5345" s="141" t="s">
        <v>3652</v>
      </c>
      <c r="L5345" s="136">
        <v>6.7000000000000004E-2</v>
      </c>
      <c r="M5345" s="136">
        <v>2.3E-2</v>
      </c>
      <c r="N5345" s="136">
        <v>3.3000000000000002E-2</v>
      </c>
      <c r="O5345" s="141" t="s">
        <v>3653</v>
      </c>
      <c r="P5345" s="136">
        <v>1.1419999999999999</v>
      </c>
      <c r="Q5345" s="136">
        <v>4.0000000000000001E-3</v>
      </c>
      <c r="R5345" s="136">
        <v>4.7E-2</v>
      </c>
      <c r="S5345" s="136">
        <v>6.9000000000000006E-2</v>
      </c>
    </row>
    <row r="5346" spans="1:19" ht="11.25" thickBot="1" x14ac:dyDescent="0.2">
      <c r="A5346" s="112"/>
    </row>
    <row r="5347" spans="1:19" ht="11.25" thickBot="1" x14ac:dyDescent="0.2">
      <c r="A5347" s="139" t="s">
        <v>366</v>
      </c>
      <c r="B5347" s="112"/>
      <c r="C5347" s="136">
        <v>0.68799999999999994</v>
      </c>
      <c r="D5347" s="141" t="s">
        <v>3351</v>
      </c>
      <c r="E5347" s="141" t="s">
        <v>3654</v>
      </c>
      <c r="F5347" s="141" t="s">
        <v>3655</v>
      </c>
      <c r="G5347" s="141" t="s">
        <v>3656</v>
      </c>
      <c r="H5347" s="141" t="s">
        <v>778</v>
      </c>
      <c r="I5347" s="140">
        <v>0.99299999999999999</v>
      </c>
      <c r="J5347" s="134" t="s">
        <v>3657</v>
      </c>
      <c r="K5347" s="141" t="s">
        <v>3658</v>
      </c>
      <c r="L5347" s="136">
        <v>13.17</v>
      </c>
      <c r="M5347" s="136">
        <v>1.992</v>
      </c>
      <c r="N5347" s="136">
        <v>1.008</v>
      </c>
      <c r="O5347" s="141" t="s">
        <v>1670</v>
      </c>
      <c r="P5347" s="136">
        <v>0.38800000000000001</v>
      </c>
      <c r="Q5347" s="136">
        <v>1.746</v>
      </c>
      <c r="R5347" s="136">
        <v>1.98</v>
      </c>
      <c r="S5347" s="136">
        <v>0.52800000000000002</v>
      </c>
    </row>
    <row r="5348" spans="1:19" ht="11.25" thickBot="1" x14ac:dyDescent="0.2">
      <c r="A5348" s="112"/>
    </row>
    <row r="5349" spans="1:19" ht="11.25" thickBot="1" x14ac:dyDescent="0.2">
      <c r="A5349" s="106" t="s">
        <v>357</v>
      </c>
      <c r="B5349" s="106" t="s">
        <v>358</v>
      </c>
      <c r="C5349" s="130" t="s">
        <v>17</v>
      </c>
      <c r="D5349" s="130" t="s">
        <v>18</v>
      </c>
      <c r="E5349" s="131" t="s">
        <v>19</v>
      </c>
      <c r="F5349" s="131" t="s">
        <v>20</v>
      </c>
      <c r="G5349" s="130" t="s">
        <v>21</v>
      </c>
      <c r="H5349" s="130" t="s">
        <v>22</v>
      </c>
      <c r="I5349" s="130" t="s">
        <v>23</v>
      </c>
      <c r="J5349" s="130" t="s">
        <v>24</v>
      </c>
      <c r="K5349" s="131" t="s">
        <v>25</v>
      </c>
      <c r="L5349" s="131" t="s">
        <v>26</v>
      </c>
      <c r="M5349" s="130" t="s">
        <v>27</v>
      </c>
      <c r="N5349" s="130" t="s">
        <v>28</v>
      </c>
      <c r="O5349" s="130" t="s">
        <v>29</v>
      </c>
      <c r="P5349" s="130" t="s">
        <v>30</v>
      </c>
      <c r="Q5349" s="130" t="s">
        <v>31</v>
      </c>
      <c r="R5349" s="130" t="s">
        <v>32</v>
      </c>
      <c r="S5349" s="130" t="s">
        <v>33</v>
      </c>
    </row>
    <row r="5350" spans="1:19" ht="11.25" thickBot="1" x14ac:dyDescent="0.2">
      <c r="A5350" s="112"/>
      <c r="B5350" s="112"/>
      <c r="C5350" s="130" t="s">
        <v>111</v>
      </c>
      <c r="D5350" s="130" t="s">
        <v>111</v>
      </c>
      <c r="E5350" s="131" t="s">
        <v>111</v>
      </c>
      <c r="F5350" s="131" t="s">
        <v>111</v>
      </c>
      <c r="G5350" s="130" t="s">
        <v>111</v>
      </c>
      <c r="H5350" s="130" t="s">
        <v>111</v>
      </c>
      <c r="I5350" s="130" t="s">
        <v>111</v>
      </c>
      <c r="J5350" s="130" t="s">
        <v>111</v>
      </c>
      <c r="K5350" s="131" t="s">
        <v>111</v>
      </c>
      <c r="L5350" s="131" t="s">
        <v>111</v>
      </c>
      <c r="M5350" s="130" t="s">
        <v>111</v>
      </c>
      <c r="N5350" s="130" t="s">
        <v>111</v>
      </c>
      <c r="O5350" s="130" t="s">
        <v>111</v>
      </c>
      <c r="P5350" s="130" t="s">
        <v>111</v>
      </c>
      <c r="Q5350" s="130" t="s">
        <v>111</v>
      </c>
      <c r="R5350" s="130" t="s">
        <v>111</v>
      </c>
      <c r="S5350" s="130" t="s">
        <v>111</v>
      </c>
    </row>
    <row r="5351" spans="1:19" ht="11.25" thickBot="1" x14ac:dyDescent="0.2">
      <c r="A5351" s="107">
        <v>1</v>
      </c>
      <c r="B5351" s="132">
        <v>0.69086805555555564</v>
      </c>
      <c r="C5351" s="108">
        <v>19.86</v>
      </c>
      <c r="D5351" s="108">
        <v>3.69</v>
      </c>
      <c r="E5351" s="133">
        <v>1.0397000000000001</v>
      </c>
      <c r="F5351" s="133">
        <v>0.97297999999999996</v>
      </c>
      <c r="G5351" s="108">
        <v>1.319</v>
      </c>
      <c r="H5351" s="108">
        <v>5.6390000000000002</v>
      </c>
      <c r="I5351" s="108">
        <v>19.84</v>
      </c>
      <c r="J5351" s="141" t="s">
        <v>3659</v>
      </c>
      <c r="K5351" s="133">
        <v>1.26641</v>
      </c>
      <c r="L5351" s="134" t="s">
        <v>3660</v>
      </c>
      <c r="M5351" s="108">
        <v>5.6000000000000001E-2</v>
      </c>
      <c r="N5351" s="108">
        <v>0.16</v>
      </c>
      <c r="O5351" s="108">
        <v>0</v>
      </c>
      <c r="P5351" s="108">
        <v>1E-3</v>
      </c>
      <c r="Q5351" s="108">
        <v>1.7999999999999999E-2</v>
      </c>
      <c r="R5351" s="108">
        <v>4.04</v>
      </c>
      <c r="S5351" s="108">
        <v>4.7E-2</v>
      </c>
    </row>
    <row r="5352" spans="1:19" ht="11.25" thickBot="1" x14ac:dyDescent="0.2">
      <c r="A5352" s="112"/>
    </row>
    <row r="5353" spans="1:19" ht="11.25" thickBot="1" x14ac:dyDescent="0.2">
      <c r="A5353" s="107">
        <v>2</v>
      </c>
      <c r="B5353" s="132">
        <v>0.6910532407407407</v>
      </c>
      <c r="C5353" s="108">
        <v>19.68</v>
      </c>
      <c r="D5353" s="108">
        <v>3.68</v>
      </c>
      <c r="E5353" s="133">
        <v>1.04064</v>
      </c>
      <c r="F5353" s="133">
        <v>0.97463999999999995</v>
      </c>
      <c r="G5353" s="108">
        <v>1.0329999999999999</v>
      </c>
      <c r="H5353" s="108">
        <v>6.8330000000000002</v>
      </c>
      <c r="I5353" s="108">
        <v>19.899999999999999</v>
      </c>
      <c r="J5353" s="108">
        <v>48.7</v>
      </c>
      <c r="K5353" s="133">
        <v>1.27599</v>
      </c>
      <c r="L5353" s="134" t="s">
        <v>3661</v>
      </c>
      <c r="M5353" s="108">
        <v>6.6000000000000003E-2</v>
      </c>
      <c r="N5353" s="108">
        <v>0.17399999999999999</v>
      </c>
      <c r="O5353" s="108">
        <v>0</v>
      </c>
      <c r="P5353" s="108">
        <v>1E-3</v>
      </c>
      <c r="Q5353" s="108">
        <v>1.6E-2</v>
      </c>
      <c r="R5353" s="108">
        <v>4.0010000000000003</v>
      </c>
      <c r="S5353" s="108">
        <v>3.7999999999999999E-2</v>
      </c>
    </row>
    <row r="5354" spans="1:19" ht="11.25" thickBot="1" x14ac:dyDescent="0.2">
      <c r="A5354" s="112"/>
    </row>
    <row r="5355" spans="1:19" ht="11.25" thickBot="1" x14ac:dyDescent="0.2">
      <c r="A5355" s="107">
        <v>3</v>
      </c>
      <c r="B5355" s="132">
        <v>0.69123842592592588</v>
      </c>
      <c r="C5355" s="108">
        <v>19.64</v>
      </c>
      <c r="D5355" s="108">
        <v>3.6579999999999999</v>
      </c>
      <c r="E5355" s="133">
        <v>1.0621100000000001</v>
      </c>
      <c r="F5355" s="133">
        <v>0.97460000000000002</v>
      </c>
      <c r="G5355" s="108">
        <v>1.1559999999999999</v>
      </c>
      <c r="H5355" s="108">
        <v>5.5030000000000001</v>
      </c>
      <c r="I5355" s="108">
        <v>19.86</v>
      </c>
      <c r="J5355" s="141" t="s">
        <v>3662</v>
      </c>
      <c r="K5355" s="133">
        <v>1.2896000000000001</v>
      </c>
      <c r="L5355" s="134" t="s">
        <v>3663</v>
      </c>
      <c r="M5355" s="108">
        <v>0.05</v>
      </c>
      <c r="N5355" s="108">
        <v>0.158</v>
      </c>
      <c r="O5355" s="108">
        <v>0</v>
      </c>
      <c r="P5355" s="108">
        <v>1E-3</v>
      </c>
      <c r="Q5355" s="108">
        <v>1.6E-2</v>
      </c>
      <c r="R5355" s="108">
        <v>4.0199999999999996</v>
      </c>
      <c r="S5355" s="108">
        <v>0.04</v>
      </c>
    </row>
    <row r="5356" spans="1:19" ht="11.25" thickBot="1" x14ac:dyDescent="0.2">
      <c r="A5356" s="112"/>
    </row>
    <row r="5357" spans="1:19" ht="11.25" thickBot="1" x14ac:dyDescent="0.2">
      <c r="A5357" s="135" t="s">
        <v>362</v>
      </c>
      <c r="B5357" s="112"/>
      <c r="C5357" s="136">
        <v>19.73</v>
      </c>
      <c r="D5357" s="136">
        <v>3.6760000000000002</v>
      </c>
      <c r="E5357" s="137">
        <v>1.04748</v>
      </c>
      <c r="F5357" s="137">
        <v>0.97406999999999999</v>
      </c>
      <c r="G5357" s="136">
        <v>1.169</v>
      </c>
      <c r="H5357" s="136">
        <v>5.992</v>
      </c>
      <c r="I5357" s="136">
        <v>19.87</v>
      </c>
      <c r="J5357" s="141" t="s">
        <v>3664</v>
      </c>
      <c r="K5357" s="137">
        <v>1.2773399999999999</v>
      </c>
      <c r="L5357" s="134" t="s">
        <v>3665</v>
      </c>
      <c r="M5357" s="136">
        <v>5.7000000000000002E-2</v>
      </c>
      <c r="N5357" s="136">
        <v>0.16400000000000001</v>
      </c>
      <c r="O5357" s="136">
        <v>0</v>
      </c>
      <c r="P5357" s="136">
        <v>1E-3</v>
      </c>
      <c r="Q5357" s="136">
        <v>1.7000000000000001E-2</v>
      </c>
      <c r="R5357" s="136">
        <v>4.0199999999999996</v>
      </c>
      <c r="S5357" s="136">
        <v>4.2000000000000003E-2</v>
      </c>
    </row>
    <row r="5358" spans="1:19" ht="11.25" thickBot="1" x14ac:dyDescent="0.2">
      <c r="A5358" s="112"/>
    </row>
    <row r="5359" spans="1:19" ht="11.25" thickBot="1" x14ac:dyDescent="0.2">
      <c r="A5359" s="138" t="s">
        <v>364</v>
      </c>
      <c r="B5359" s="112"/>
      <c r="C5359" s="136">
        <v>0.11700000000000001</v>
      </c>
      <c r="D5359" s="136">
        <v>1.6E-2</v>
      </c>
      <c r="E5359" s="137">
        <v>1.2670000000000001E-2</v>
      </c>
      <c r="F5359" s="137">
        <v>9.5E-4</v>
      </c>
      <c r="G5359" s="136">
        <v>0.14399999999999999</v>
      </c>
      <c r="H5359" s="136">
        <v>0.73199999999999998</v>
      </c>
      <c r="I5359" s="136">
        <v>2.9000000000000001E-2</v>
      </c>
      <c r="J5359" s="141" t="s">
        <v>3666</v>
      </c>
      <c r="K5359" s="137">
        <v>1.1650000000000001E-2</v>
      </c>
      <c r="L5359" s="134" t="s">
        <v>3667</v>
      </c>
      <c r="M5359" s="136">
        <v>8.0000000000000002E-3</v>
      </c>
      <c r="N5359" s="136">
        <v>8.9999999999999993E-3</v>
      </c>
      <c r="O5359" s="136">
        <v>0</v>
      </c>
      <c r="P5359" s="136">
        <v>0</v>
      </c>
      <c r="Q5359" s="136">
        <v>1E-3</v>
      </c>
      <c r="R5359" s="136">
        <v>0.02</v>
      </c>
      <c r="S5359" s="136">
        <v>5.0000000000000001E-3</v>
      </c>
    </row>
    <row r="5360" spans="1:19" ht="11.25" thickBot="1" x14ac:dyDescent="0.2">
      <c r="A5360" s="112"/>
    </row>
    <row r="5361" spans="1:19" ht="11.25" thickBot="1" x14ac:dyDescent="0.2">
      <c r="A5361" s="139" t="s">
        <v>366</v>
      </c>
      <c r="B5361" s="112"/>
      <c r="C5361" s="136">
        <v>0.59299999999999997</v>
      </c>
      <c r="D5361" s="136">
        <v>0.442</v>
      </c>
      <c r="E5361" s="140">
        <v>1.21</v>
      </c>
      <c r="F5361" s="140">
        <v>9.7000000000000003E-2</v>
      </c>
      <c r="G5361" s="136">
        <v>12.29</v>
      </c>
      <c r="H5361" s="136">
        <v>12.22</v>
      </c>
      <c r="I5361" s="136">
        <v>0.14499999999999999</v>
      </c>
      <c r="J5361" s="141" t="s">
        <v>3668</v>
      </c>
      <c r="K5361" s="140">
        <v>0.91200000000000003</v>
      </c>
      <c r="L5361" s="134" t="s">
        <v>1874</v>
      </c>
      <c r="M5361" s="136">
        <v>14.06</v>
      </c>
      <c r="N5361" s="136">
        <v>5.2279999999999998</v>
      </c>
      <c r="O5361" s="136">
        <v>0.16700000000000001</v>
      </c>
      <c r="P5361" s="136">
        <v>8.9930000000000003</v>
      </c>
      <c r="Q5361" s="136">
        <v>8.0060000000000002</v>
      </c>
      <c r="R5361" s="136">
        <v>0.48599999999999999</v>
      </c>
      <c r="S5361" s="136">
        <v>11.91</v>
      </c>
    </row>
    <row r="5362" spans="1:19" ht="11.25" thickBot="1" x14ac:dyDescent="0.2">
      <c r="A5362" s="112"/>
    </row>
    <row r="5363" spans="1:19" ht="11.25" thickBot="1" x14ac:dyDescent="0.2">
      <c r="A5363" s="106" t="s">
        <v>357</v>
      </c>
      <c r="B5363" s="106" t="s">
        <v>358</v>
      </c>
      <c r="C5363" s="131" t="s">
        <v>34</v>
      </c>
      <c r="D5363" s="131" t="s">
        <v>35</v>
      </c>
      <c r="E5363" s="130" t="s">
        <v>36</v>
      </c>
      <c r="F5363" s="130" t="s">
        <v>37</v>
      </c>
      <c r="G5363" s="130" t="s">
        <v>38</v>
      </c>
      <c r="H5363" s="130" t="s">
        <v>39</v>
      </c>
      <c r="I5363" s="130" t="s">
        <v>40</v>
      </c>
      <c r="J5363" s="130" t="s">
        <v>41</v>
      </c>
      <c r="K5363" s="130" t="s">
        <v>42</v>
      </c>
      <c r="L5363" s="130" t="s">
        <v>43</v>
      </c>
      <c r="M5363" s="130" t="s">
        <v>44</v>
      </c>
      <c r="N5363" s="130" t="s">
        <v>45</v>
      </c>
      <c r="O5363" s="130" t="s">
        <v>46</v>
      </c>
      <c r="P5363" s="130" t="s">
        <v>47</v>
      </c>
      <c r="Q5363" s="130" t="s">
        <v>48</v>
      </c>
      <c r="R5363" s="130" t="s">
        <v>49</v>
      </c>
      <c r="S5363" s="130" t="s">
        <v>50</v>
      </c>
    </row>
    <row r="5364" spans="1:19" ht="11.25" thickBot="1" x14ac:dyDescent="0.2">
      <c r="A5364" s="112"/>
      <c r="B5364" s="112"/>
      <c r="C5364" s="131" t="s">
        <v>111</v>
      </c>
      <c r="D5364" s="131" t="s">
        <v>111</v>
      </c>
      <c r="E5364" s="130" t="s">
        <v>111</v>
      </c>
      <c r="F5364" s="130" t="s">
        <v>111</v>
      </c>
      <c r="G5364" s="130" t="s">
        <v>111</v>
      </c>
      <c r="H5364" s="130" t="s">
        <v>111</v>
      </c>
      <c r="I5364" s="130" t="s">
        <v>111</v>
      </c>
      <c r="J5364" s="130" t="s">
        <v>111</v>
      </c>
      <c r="K5364" s="130" t="s">
        <v>111</v>
      </c>
      <c r="L5364" s="130" t="s">
        <v>111</v>
      </c>
      <c r="M5364" s="130" t="s">
        <v>111</v>
      </c>
      <c r="N5364" s="130" t="s">
        <v>111</v>
      </c>
      <c r="O5364" s="130" t="s">
        <v>111</v>
      </c>
      <c r="P5364" s="130" t="s">
        <v>111</v>
      </c>
      <c r="Q5364" s="130" t="s">
        <v>111</v>
      </c>
      <c r="R5364" s="130" t="s">
        <v>111</v>
      </c>
      <c r="S5364" s="130" t="s">
        <v>111</v>
      </c>
    </row>
    <row r="5365" spans="1:19" ht="11.25" thickBot="1" x14ac:dyDescent="0.2">
      <c r="A5365" s="107">
        <v>1</v>
      </c>
      <c r="B5365" s="132">
        <v>0.69086805555555564</v>
      </c>
      <c r="C5365" s="133">
        <v>1.0093099999999999</v>
      </c>
      <c r="D5365" s="134" t="s">
        <v>1515</v>
      </c>
      <c r="E5365" s="108">
        <v>0.754</v>
      </c>
      <c r="F5365" s="108">
        <v>0.04</v>
      </c>
      <c r="G5365" s="108">
        <v>-1E-3</v>
      </c>
      <c r="H5365" s="108">
        <v>0.01</v>
      </c>
      <c r="I5365" s="108">
        <v>97.82</v>
      </c>
      <c r="J5365" s="141" t="s">
        <v>1578</v>
      </c>
      <c r="K5365" s="141" t="s">
        <v>3669</v>
      </c>
      <c r="L5365" s="108">
        <v>6.5620000000000003</v>
      </c>
      <c r="M5365" s="108">
        <v>9.2059999999999995</v>
      </c>
      <c r="N5365" s="141" t="s">
        <v>3670</v>
      </c>
      <c r="O5365" s="108">
        <v>6.6230000000000002</v>
      </c>
      <c r="P5365" s="108">
        <v>0.58399999999999996</v>
      </c>
      <c r="Q5365" s="108">
        <v>6.7220000000000004</v>
      </c>
      <c r="R5365" s="108">
        <v>0.86399999999999999</v>
      </c>
      <c r="S5365" s="108">
        <v>3.9910000000000001</v>
      </c>
    </row>
    <row r="5366" spans="1:19" ht="11.25" thickBot="1" x14ac:dyDescent="0.2">
      <c r="A5366" s="112"/>
    </row>
    <row r="5367" spans="1:19" ht="11.25" thickBot="1" x14ac:dyDescent="0.2">
      <c r="A5367" s="107">
        <v>2</v>
      </c>
      <c r="B5367" s="132">
        <v>0.6910532407407407</v>
      </c>
      <c r="C5367" s="133">
        <v>1.02562</v>
      </c>
      <c r="D5367" s="134" t="s">
        <v>3671</v>
      </c>
      <c r="E5367" s="108">
        <v>0.74</v>
      </c>
      <c r="F5367" s="108">
        <v>3.4000000000000002E-2</v>
      </c>
      <c r="G5367" s="108">
        <v>1E-3</v>
      </c>
      <c r="H5367" s="108">
        <v>0.01</v>
      </c>
      <c r="I5367" s="108">
        <v>97.44</v>
      </c>
      <c r="J5367" s="141" t="s">
        <v>3672</v>
      </c>
      <c r="K5367" s="141" t="s">
        <v>3673</v>
      </c>
      <c r="L5367" s="108">
        <v>6.5220000000000002</v>
      </c>
      <c r="M5367" s="108">
        <v>9.2110000000000003</v>
      </c>
      <c r="N5367" s="141" t="s">
        <v>3674</v>
      </c>
      <c r="O5367" s="108">
        <v>6.4889999999999999</v>
      </c>
      <c r="P5367" s="108">
        <v>0.57799999999999996</v>
      </c>
      <c r="Q5367" s="108">
        <v>6.625</v>
      </c>
      <c r="R5367" s="108">
        <v>0.86399999999999999</v>
      </c>
      <c r="S5367" s="108">
        <v>3.9849999999999999</v>
      </c>
    </row>
    <row r="5368" spans="1:19" ht="11.25" thickBot="1" x14ac:dyDescent="0.2">
      <c r="A5368" s="112"/>
    </row>
    <row r="5369" spans="1:19" ht="11.25" thickBot="1" x14ac:dyDescent="0.2">
      <c r="A5369" s="107">
        <v>3</v>
      </c>
      <c r="B5369" s="132">
        <v>0.69123842592592588</v>
      </c>
      <c r="C5369" s="133">
        <v>1.03651</v>
      </c>
      <c r="D5369" s="134" t="s">
        <v>3675</v>
      </c>
      <c r="E5369" s="108">
        <v>0.76500000000000001</v>
      </c>
      <c r="F5369" s="108">
        <v>3.1E-2</v>
      </c>
      <c r="G5369" s="108">
        <v>8.0000000000000002E-3</v>
      </c>
      <c r="H5369" s="108">
        <v>1.0999999999999999E-2</v>
      </c>
      <c r="I5369" s="108">
        <v>97.46</v>
      </c>
      <c r="J5369" s="141" t="s">
        <v>3676</v>
      </c>
      <c r="K5369" s="141" t="s">
        <v>3677</v>
      </c>
      <c r="L5369" s="108">
        <v>6.6120000000000001</v>
      </c>
      <c r="M5369" s="108">
        <v>9.2249999999999996</v>
      </c>
      <c r="N5369" s="141" t="s">
        <v>3678</v>
      </c>
      <c r="O5369" s="108">
        <v>6.5780000000000003</v>
      </c>
      <c r="P5369" s="108">
        <v>0.57699999999999996</v>
      </c>
      <c r="Q5369" s="108">
        <v>6.7439999999999998</v>
      </c>
      <c r="R5369" s="108">
        <v>0.85699999999999998</v>
      </c>
      <c r="S5369" s="108">
        <v>3.9689999999999999</v>
      </c>
    </row>
    <row r="5370" spans="1:19" ht="11.25" thickBot="1" x14ac:dyDescent="0.2">
      <c r="A5370" s="112"/>
    </row>
    <row r="5371" spans="1:19" ht="11.25" thickBot="1" x14ac:dyDescent="0.2">
      <c r="A5371" s="135" t="s">
        <v>362</v>
      </c>
      <c r="B5371" s="112"/>
      <c r="C5371" s="137">
        <v>1.0238100000000001</v>
      </c>
      <c r="D5371" s="134" t="s">
        <v>3679</v>
      </c>
      <c r="E5371" s="136">
        <v>0.753</v>
      </c>
      <c r="F5371" s="136">
        <v>3.5000000000000003E-2</v>
      </c>
      <c r="G5371" s="136">
        <v>3.0000000000000001E-3</v>
      </c>
      <c r="H5371" s="136">
        <v>1.0999999999999999E-2</v>
      </c>
      <c r="I5371" s="136">
        <v>97.57</v>
      </c>
      <c r="J5371" s="141" t="s">
        <v>3680</v>
      </c>
      <c r="K5371" s="141" t="s">
        <v>3681</v>
      </c>
      <c r="L5371" s="136">
        <v>6.5650000000000004</v>
      </c>
      <c r="M5371" s="136">
        <v>9.2140000000000004</v>
      </c>
      <c r="N5371" s="141" t="s">
        <v>3682</v>
      </c>
      <c r="O5371" s="136">
        <v>6.5629999999999997</v>
      </c>
      <c r="P5371" s="136">
        <v>0.57999999999999996</v>
      </c>
      <c r="Q5371" s="136">
        <v>6.6970000000000001</v>
      </c>
      <c r="R5371" s="136">
        <v>0.86199999999999999</v>
      </c>
      <c r="S5371" s="136">
        <v>3.9820000000000002</v>
      </c>
    </row>
    <row r="5372" spans="1:19" ht="11.25" thickBot="1" x14ac:dyDescent="0.2">
      <c r="A5372" s="112"/>
    </row>
    <row r="5373" spans="1:19" ht="11.25" thickBot="1" x14ac:dyDescent="0.2">
      <c r="A5373" s="138" t="s">
        <v>364</v>
      </c>
      <c r="B5373" s="112"/>
      <c r="C5373" s="137">
        <v>1.3690000000000001E-2</v>
      </c>
      <c r="D5373" s="134" t="s">
        <v>3683</v>
      </c>
      <c r="E5373" s="136">
        <v>1.2E-2</v>
      </c>
      <c r="F5373" s="136">
        <v>4.0000000000000001E-3</v>
      </c>
      <c r="G5373" s="136">
        <v>5.0000000000000001E-3</v>
      </c>
      <c r="H5373" s="136">
        <v>0</v>
      </c>
      <c r="I5373" s="136">
        <v>0.21299999999999999</v>
      </c>
      <c r="J5373" s="141" t="s">
        <v>3684</v>
      </c>
      <c r="K5373" s="141" t="s">
        <v>3685</v>
      </c>
      <c r="L5373" s="136">
        <v>4.4999999999999998E-2</v>
      </c>
      <c r="M5373" s="136">
        <v>0.01</v>
      </c>
      <c r="N5373" s="141" t="s">
        <v>3686</v>
      </c>
      <c r="O5373" s="136">
        <v>6.8000000000000005E-2</v>
      </c>
      <c r="P5373" s="136">
        <v>4.0000000000000001E-3</v>
      </c>
      <c r="Q5373" s="136">
        <v>6.3E-2</v>
      </c>
      <c r="R5373" s="136">
        <v>4.0000000000000001E-3</v>
      </c>
      <c r="S5373" s="136">
        <v>1.0999999999999999E-2</v>
      </c>
    </row>
    <row r="5374" spans="1:19" ht="11.25" thickBot="1" x14ac:dyDescent="0.2">
      <c r="A5374" s="112"/>
    </row>
    <row r="5375" spans="1:19" ht="11.25" thickBot="1" x14ac:dyDescent="0.2">
      <c r="A5375" s="139" t="s">
        <v>366</v>
      </c>
      <c r="B5375" s="112"/>
      <c r="C5375" s="140">
        <v>1.337</v>
      </c>
      <c r="D5375" s="134" t="s">
        <v>3369</v>
      </c>
      <c r="E5375" s="136">
        <v>1.6419999999999999</v>
      </c>
      <c r="F5375" s="136">
        <v>12.31</v>
      </c>
      <c r="G5375" s="136">
        <v>183.9</v>
      </c>
      <c r="H5375" s="136">
        <v>4.2889999999999997</v>
      </c>
      <c r="I5375" s="136">
        <v>0.218</v>
      </c>
      <c r="J5375" s="141" t="s">
        <v>3687</v>
      </c>
      <c r="K5375" s="141" t="s">
        <v>3688</v>
      </c>
      <c r="L5375" s="136">
        <v>0.68400000000000005</v>
      </c>
      <c r="M5375" s="136">
        <v>0.104</v>
      </c>
      <c r="N5375" s="141" t="s">
        <v>3689</v>
      </c>
      <c r="O5375" s="136">
        <v>1.0369999999999999</v>
      </c>
      <c r="P5375" s="136">
        <v>0.65700000000000003</v>
      </c>
      <c r="Q5375" s="136">
        <v>0.94599999999999995</v>
      </c>
      <c r="R5375" s="136">
        <v>0.47</v>
      </c>
      <c r="S5375" s="136">
        <v>0.27800000000000002</v>
      </c>
    </row>
    <row r="5376" spans="1:19" ht="11.25" thickBot="1" x14ac:dyDescent="0.2">
      <c r="A5376" s="112"/>
    </row>
    <row r="5377" spans="1:19" ht="11.25" thickBot="1" x14ac:dyDescent="0.2">
      <c r="A5377" s="106" t="s">
        <v>357</v>
      </c>
      <c r="B5377" s="106" t="s">
        <v>358</v>
      </c>
      <c r="C5377" s="130" t="s">
        <v>51</v>
      </c>
      <c r="D5377" s="130" t="s">
        <v>52</v>
      </c>
      <c r="E5377" s="130" t="s">
        <v>53</v>
      </c>
      <c r="F5377" s="130" t="s">
        <v>54</v>
      </c>
      <c r="G5377" s="130" t="s">
        <v>55</v>
      </c>
      <c r="H5377" s="130" t="s">
        <v>56</v>
      </c>
      <c r="I5377" s="130" t="s">
        <v>57</v>
      </c>
      <c r="J5377" s="130" t="s">
        <v>58</v>
      </c>
      <c r="K5377" s="130" t="s">
        <v>59</v>
      </c>
      <c r="L5377" s="130" t="s">
        <v>60</v>
      </c>
      <c r="M5377" s="130" t="s">
        <v>61</v>
      </c>
      <c r="N5377" s="130" t="s">
        <v>62</v>
      </c>
      <c r="O5377" s="130" t="s">
        <v>63</v>
      </c>
      <c r="P5377" s="130" t="s">
        <v>64</v>
      </c>
      <c r="Q5377" s="131" t="s">
        <v>65</v>
      </c>
      <c r="R5377" s="131" t="s">
        <v>66</v>
      </c>
      <c r="S5377" s="130" t="s">
        <v>67</v>
      </c>
    </row>
    <row r="5378" spans="1:19" ht="11.25" thickBot="1" x14ac:dyDescent="0.2">
      <c r="A5378" s="112"/>
      <c r="B5378" s="112"/>
      <c r="C5378" s="130" t="s">
        <v>111</v>
      </c>
      <c r="D5378" s="130" t="s">
        <v>111</v>
      </c>
      <c r="E5378" s="130" t="s">
        <v>111</v>
      </c>
      <c r="F5378" s="130" t="s">
        <v>111</v>
      </c>
      <c r="G5378" s="130" t="s">
        <v>111</v>
      </c>
      <c r="H5378" s="130" t="s">
        <v>111</v>
      </c>
      <c r="I5378" s="130" t="s">
        <v>111</v>
      </c>
      <c r="J5378" s="130" t="s">
        <v>111</v>
      </c>
      <c r="K5378" s="130" t="s">
        <v>111</v>
      </c>
      <c r="L5378" s="130" t="s">
        <v>111</v>
      </c>
      <c r="M5378" s="130" t="s">
        <v>111</v>
      </c>
      <c r="N5378" s="130" t="s">
        <v>111</v>
      </c>
      <c r="O5378" s="130" t="s">
        <v>111</v>
      </c>
      <c r="P5378" s="130" t="s">
        <v>111</v>
      </c>
      <c r="Q5378" s="131" t="s">
        <v>111</v>
      </c>
      <c r="R5378" s="131" t="s">
        <v>111</v>
      </c>
      <c r="S5378" s="130" t="s">
        <v>111</v>
      </c>
    </row>
    <row r="5379" spans="1:19" ht="11.25" thickBot="1" x14ac:dyDescent="0.2">
      <c r="A5379" s="107">
        <v>1</v>
      </c>
      <c r="B5379" s="132">
        <v>0.69086805555555564</v>
      </c>
      <c r="C5379" s="108">
        <v>0.66700000000000004</v>
      </c>
      <c r="D5379" s="108">
        <v>1.399</v>
      </c>
      <c r="E5379" s="108">
        <v>0.11799999999999999</v>
      </c>
      <c r="F5379" s="108">
        <v>0.46400000000000002</v>
      </c>
      <c r="G5379" s="108">
        <v>0.05</v>
      </c>
      <c r="H5379" s="108">
        <v>1E-3</v>
      </c>
      <c r="I5379" s="108">
        <v>3.6999999999999998E-2</v>
      </c>
      <c r="J5379" s="108">
        <v>1E-3</v>
      </c>
      <c r="K5379" s="108">
        <v>0</v>
      </c>
      <c r="L5379" s="108">
        <v>0</v>
      </c>
      <c r="M5379" s="108">
        <v>0</v>
      </c>
      <c r="N5379" s="108">
        <v>0.23599999999999999</v>
      </c>
      <c r="O5379" s="108">
        <v>0.03</v>
      </c>
      <c r="P5379" s="108">
        <v>0.98599999999999999</v>
      </c>
      <c r="Q5379" s="133">
        <v>0.93998000000000004</v>
      </c>
      <c r="R5379" s="134" t="s">
        <v>3690</v>
      </c>
      <c r="S5379" s="108">
        <v>4.3999999999999997E-2</v>
      </c>
    </row>
    <row r="5380" spans="1:19" ht="11.25" thickBot="1" x14ac:dyDescent="0.2">
      <c r="A5380" s="112"/>
    </row>
    <row r="5381" spans="1:19" ht="11.25" thickBot="1" x14ac:dyDescent="0.2">
      <c r="A5381" s="107">
        <v>2</v>
      </c>
      <c r="B5381" s="132">
        <v>0.6910532407407407</v>
      </c>
      <c r="C5381" s="108">
        <v>0.67300000000000004</v>
      </c>
      <c r="D5381" s="108">
        <v>1.38</v>
      </c>
      <c r="E5381" s="108">
        <v>0.11600000000000001</v>
      </c>
      <c r="F5381" s="108">
        <v>0.47499999999999998</v>
      </c>
      <c r="G5381" s="108">
        <v>5.0999999999999997E-2</v>
      </c>
      <c r="H5381" s="108">
        <v>1E-3</v>
      </c>
      <c r="I5381" s="108">
        <v>3.7999999999999999E-2</v>
      </c>
      <c r="J5381" s="108">
        <v>1E-3</v>
      </c>
      <c r="K5381" s="108">
        <v>0</v>
      </c>
      <c r="L5381" s="108">
        <v>0</v>
      </c>
      <c r="M5381" s="108">
        <v>0</v>
      </c>
      <c r="N5381" s="108">
        <v>0.23400000000000001</v>
      </c>
      <c r="O5381" s="108">
        <v>2.8000000000000001E-2</v>
      </c>
      <c r="P5381" s="108">
        <v>1.0029999999999999</v>
      </c>
      <c r="Q5381" s="133">
        <v>0.95775999999999994</v>
      </c>
      <c r="R5381" s="134" t="s">
        <v>1440</v>
      </c>
      <c r="S5381" s="108">
        <v>5.0999999999999997E-2</v>
      </c>
    </row>
    <row r="5382" spans="1:19" ht="11.25" thickBot="1" x14ac:dyDescent="0.2">
      <c r="A5382" s="112"/>
    </row>
    <row r="5383" spans="1:19" ht="11.25" thickBot="1" x14ac:dyDescent="0.2">
      <c r="A5383" s="107">
        <v>3</v>
      </c>
      <c r="B5383" s="132">
        <v>0.69123842592592588</v>
      </c>
      <c r="C5383" s="108">
        <v>0.67100000000000004</v>
      </c>
      <c r="D5383" s="108">
        <v>1.387</v>
      </c>
      <c r="E5383" s="108">
        <v>0.11700000000000001</v>
      </c>
      <c r="F5383" s="108">
        <v>0.46899999999999997</v>
      </c>
      <c r="G5383" s="108">
        <v>0.05</v>
      </c>
      <c r="H5383" s="108">
        <v>1E-3</v>
      </c>
      <c r="I5383" s="108">
        <v>3.4000000000000002E-2</v>
      </c>
      <c r="J5383" s="108">
        <v>1E-3</v>
      </c>
      <c r="K5383" s="108">
        <v>0</v>
      </c>
      <c r="L5383" s="108">
        <v>0</v>
      </c>
      <c r="M5383" s="108">
        <v>1E-3</v>
      </c>
      <c r="N5383" s="108">
        <v>0.23</v>
      </c>
      <c r="O5383" s="108">
        <v>2.9000000000000001E-2</v>
      </c>
      <c r="P5383" s="108">
        <v>0.97199999999999998</v>
      </c>
      <c r="Q5383" s="133">
        <v>0.96372999999999998</v>
      </c>
      <c r="R5383" s="134" t="s">
        <v>3691</v>
      </c>
      <c r="S5383" s="108">
        <v>0.05</v>
      </c>
    </row>
    <row r="5384" spans="1:19" ht="11.25" thickBot="1" x14ac:dyDescent="0.2">
      <c r="A5384" s="112"/>
    </row>
    <row r="5385" spans="1:19" ht="11.25" thickBot="1" x14ac:dyDescent="0.2">
      <c r="A5385" s="135" t="s">
        <v>362</v>
      </c>
      <c r="B5385" s="112"/>
      <c r="C5385" s="136">
        <v>0.67</v>
      </c>
      <c r="D5385" s="136">
        <v>1.389</v>
      </c>
      <c r="E5385" s="136">
        <v>0.11700000000000001</v>
      </c>
      <c r="F5385" s="136">
        <v>0.46899999999999997</v>
      </c>
      <c r="G5385" s="136">
        <v>0.05</v>
      </c>
      <c r="H5385" s="136">
        <v>1E-3</v>
      </c>
      <c r="I5385" s="136">
        <v>3.5999999999999997E-2</v>
      </c>
      <c r="J5385" s="136">
        <v>1E-3</v>
      </c>
      <c r="K5385" s="136">
        <v>0</v>
      </c>
      <c r="L5385" s="136">
        <v>0</v>
      </c>
      <c r="M5385" s="136">
        <v>0</v>
      </c>
      <c r="N5385" s="136">
        <v>0.23300000000000001</v>
      </c>
      <c r="O5385" s="136">
        <v>2.9000000000000001E-2</v>
      </c>
      <c r="P5385" s="136">
        <v>0.98699999999999999</v>
      </c>
      <c r="Q5385" s="137">
        <v>0.95382</v>
      </c>
      <c r="R5385" s="134" t="s">
        <v>3692</v>
      </c>
      <c r="S5385" s="136">
        <v>4.9000000000000002E-2</v>
      </c>
    </row>
    <row r="5386" spans="1:19" ht="11.25" thickBot="1" x14ac:dyDescent="0.2">
      <c r="A5386" s="112"/>
    </row>
    <row r="5387" spans="1:19" ht="11.25" thickBot="1" x14ac:dyDescent="0.2">
      <c r="A5387" s="138" t="s">
        <v>364</v>
      </c>
      <c r="B5387" s="112"/>
      <c r="C5387" s="136">
        <v>3.0000000000000001E-3</v>
      </c>
      <c r="D5387" s="136">
        <v>0.01</v>
      </c>
      <c r="E5387" s="136">
        <v>1E-3</v>
      </c>
      <c r="F5387" s="136">
        <v>6.0000000000000001E-3</v>
      </c>
      <c r="G5387" s="136">
        <v>1E-3</v>
      </c>
      <c r="H5387" s="136">
        <v>0</v>
      </c>
      <c r="I5387" s="136">
        <v>2E-3</v>
      </c>
      <c r="J5387" s="136">
        <v>0</v>
      </c>
      <c r="K5387" s="136">
        <v>0</v>
      </c>
      <c r="L5387" s="136">
        <v>0</v>
      </c>
      <c r="M5387" s="136">
        <v>0</v>
      </c>
      <c r="N5387" s="136">
        <v>3.0000000000000001E-3</v>
      </c>
      <c r="O5387" s="136">
        <v>1E-3</v>
      </c>
      <c r="P5387" s="136">
        <v>1.4999999999999999E-2</v>
      </c>
      <c r="Q5387" s="137">
        <v>1.235E-2</v>
      </c>
      <c r="R5387" s="134" t="s">
        <v>3693</v>
      </c>
      <c r="S5387" s="136">
        <v>3.0000000000000001E-3</v>
      </c>
    </row>
    <row r="5388" spans="1:19" ht="11.25" thickBot="1" x14ac:dyDescent="0.2">
      <c r="A5388" s="112"/>
    </row>
    <row r="5389" spans="1:19" ht="11.25" thickBot="1" x14ac:dyDescent="0.2">
      <c r="A5389" s="139" t="s">
        <v>366</v>
      </c>
      <c r="B5389" s="112"/>
      <c r="C5389" s="136">
        <v>0.39100000000000001</v>
      </c>
      <c r="D5389" s="136">
        <v>0.69399999999999995</v>
      </c>
      <c r="E5389" s="136">
        <v>0.71199999999999997</v>
      </c>
      <c r="F5389" s="136">
        <v>1.212</v>
      </c>
      <c r="G5389" s="136">
        <v>1.7030000000000001</v>
      </c>
      <c r="H5389" s="136">
        <v>0.80700000000000005</v>
      </c>
      <c r="I5389" s="136">
        <v>5.173</v>
      </c>
      <c r="J5389" s="136">
        <v>19.149999999999999</v>
      </c>
      <c r="K5389" s="136">
        <v>31.86</v>
      </c>
      <c r="L5389" s="136">
        <v>15.12</v>
      </c>
      <c r="M5389" s="136">
        <v>171.1</v>
      </c>
      <c r="N5389" s="136">
        <v>1.444</v>
      </c>
      <c r="O5389" s="136">
        <v>2.6110000000000002</v>
      </c>
      <c r="P5389" s="136">
        <v>1.5429999999999999</v>
      </c>
      <c r="Q5389" s="140">
        <v>1.2949999999999999</v>
      </c>
      <c r="R5389" s="134" t="s">
        <v>3694</v>
      </c>
      <c r="S5389" s="136">
        <v>7.2030000000000003</v>
      </c>
    </row>
    <row r="5390" spans="1:19" ht="11.25" thickBot="1" x14ac:dyDescent="0.2">
      <c r="A5390" s="112"/>
    </row>
    <row r="5391" spans="1:19" ht="11.25" thickBot="1" x14ac:dyDescent="0.2">
      <c r="A5391" s="106" t="s">
        <v>357</v>
      </c>
      <c r="B5391" s="106" t="s">
        <v>358</v>
      </c>
      <c r="C5391" s="130" t="s">
        <v>68</v>
      </c>
    </row>
    <row r="5392" spans="1:19" ht="11.25" thickBot="1" x14ac:dyDescent="0.2">
      <c r="A5392" s="112"/>
      <c r="B5392" s="112"/>
      <c r="C5392" s="130" t="s">
        <v>111</v>
      </c>
    </row>
    <row r="5393" spans="1:19" ht="11.25" thickBot="1" x14ac:dyDescent="0.2">
      <c r="A5393" s="107">
        <v>1</v>
      </c>
      <c r="B5393" s="132">
        <v>0.69086805555555564</v>
      </c>
      <c r="C5393" s="108">
        <v>1.2999999999999999E-2</v>
      </c>
    </row>
    <row r="5394" spans="1:19" ht="11.25" thickBot="1" x14ac:dyDescent="0.2">
      <c r="A5394" s="112"/>
    </row>
    <row r="5395" spans="1:19" ht="11.25" thickBot="1" x14ac:dyDescent="0.2">
      <c r="A5395" s="107">
        <v>2</v>
      </c>
      <c r="B5395" s="132">
        <v>0.6910532407407407</v>
      </c>
      <c r="C5395" s="108">
        <v>1.2999999999999999E-2</v>
      </c>
    </row>
    <row r="5396" spans="1:19" ht="11.25" thickBot="1" x14ac:dyDescent="0.2">
      <c r="A5396" s="112"/>
    </row>
    <row r="5397" spans="1:19" ht="11.25" thickBot="1" x14ac:dyDescent="0.2">
      <c r="A5397" s="107">
        <v>3</v>
      </c>
      <c r="B5397" s="132">
        <v>0.69123842592592588</v>
      </c>
      <c r="C5397" s="108">
        <v>1.2999999999999999E-2</v>
      </c>
    </row>
    <row r="5398" spans="1:19" ht="11.25" thickBot="1" x14ac:dyDescent="0.2">
      <c r="A5398" s="112"/>
    </row>
    <row r="5399" spans="1:19" ht="11.25" thickBot="1" x14ac:dyDescent="0.2">
      <c r="A5399" s="135" t="s">
        <v>362</v>
      </c>
      <c r="B5399" s="112"/>
      <c r="C5399" s="136">
        <v>1.2999999999999999E-2</v>
      </c>
    </row>
    <row r="5400" spans="1:19" ht="11.25" thickBot="1" x14ac:dyDescent="0.2">
      <c r="A5400" s="112"/>
    </row>
    <row r="5401" spans="1:19" ht="11.25" thickBot="1" x14ac:dyDescent="0.2">
      <c r="A5401" s="138" t="s">
        <v>364</v>
      </c>
      <c r="B5401" s="112"/>
      <c r="C5401" s="136">
        <v>0</v>
      </c>
    </row>
    <row r="5402" spans="1:19" ht="11.25" thickBot="1" x14ac:dyDescent="0.2">
      <c r="A5402" s="112"/>
    </row>
    <row r="5403" spans="1:19" ht="11.25" thickBot="1" x14ac:dyDescent="0.2">
      <c r="A5403" s="139" t="s">
        <v>366</v>
      </c>
      <c r="B5403" s="112"/>
      <c r="C5403" s="136">
        <v>1.3280000000000001</v>
      </c>
    </row>
    <row r="5404" spans="1:19" ht="10.5" x14ac:dyDescent="0.15">
      <c r="A5404" s="112"/>
    </row>
    <row r="5405" spans="1:19" x14ac:dyDescent="0.15">
      <c r="A5405" s="129"/>
      <c r="B5405" s="86" t="s">
        <v>3695</v>
      </c>
    </row>
    <row r="5406" spans="1:19" ht="9.75" thickBot="1" x14ac:dyDescent="0.2">
      <c r="A5406" s="81" t="s">
        <v>356</v>
      </c>
    </row>
    <row r="5407" spans="1:19" ht="11.25" thickBot="1" x14ac:dyDescent="0.2">
      <c r="A5407" s="106" t="s">
        <v>357</v>
      </c>
      <c r="B5407" s="106" t="s">
        <v>358</v>
      </c>
      <c r="C5407" s="130" t="s">
        <v>0</v>
      </c>
      <c r="D5407" s="130" t="s">
        <v>1</v>
      </c>
      <c r="E5407" s="130" t="s">
        <v>2</v>
      </c>
      <c r="F5407" s="130" t="s">
        <v>3</v>
      </c>
      <c r="G5407" s="130" t="s">
        <v>4</v>
      </c>
      <c r="H5407" s="130" t="s">
        <v>5</v>
      </c>
      <c r="I5407" s="131" t="s">
        <v>6</v>
      </c>
      <c r="J5407" s="131" t="s">
        <v>7</v>
      </c>
      <c r="K5407" s="130" t="s">
        <v>8</v>
      </c>
      <c r="L5407" s="130" t="s">
        <v>9</v>
      </c>
      <c r="M5407" s="130" t="s">
        <v>10</v>
      </c>
      <c r="N5407" s="130" t="s">
        <v>11</v>
      </c>
      <c r="O5407" s="130" t="s">
        <v>12</v>
      </c>
      <c r="P5407" s="130" t="s">
        <v>13</v>
      </c>
      <c r="Q5407" s="130" t="s">
        <v>14</v>
      </c>
      <c r="R5407" s="130" t="s">
        <v>15</v>
      </c>
      <c r="S5407" s="130" t="s">
        <v>16</v>
      </c>
    </row>
    <row r="5408" spans="1:19" ht="11.25" thickBot="1" x14ac:dyDescent="0.2">
      <c r="A5408" s="112"/>
      <c r="B5408" s="112"/>
      <c r="C5408" s="130" t="s">
        <v>111</v>
      </c>
      <c r="D5408" s="130" t="s">
        <v>111</v>
      </c>
      <c r="E5408" s="130" t="s">
        <v>111</v>
      </c>
      <c r="F5408" s="130" t="s">
        <v>111</v>
      </c>
      <c r="G5408" s="130" t="s">
        <v>111</v>
      </c>
      <c r="H5408" s="130" t="s">
        <v>111</v>
      </c>
      <c r="I5408" s="131" t="s">
        <v>111</v>
      </c>
      <c r="J5408" s="131" t="s">
        <v>111</v>
      </c>
      <c r="K5408" s="130" t="s">
        <v>111</v>
      </c>
      <c r="L5408" s="130" t="s">
        <v>111</v>
      </c>
      <c r="M5408" s="130" t="s">
        <v>111</v>
      </c>
      <c r="N5408" s="130" t="s">
        <v>111</v>
      </c>
      <c r="O5408" s="130" t="s">
        <v>111</v>
      </c>
      <c r="P5408" s="130" t="s">
        <v>111</v>
      </c>
      <c r="Q5408" s="130" t="s">
        <v>111</v>
      </c>
      <c r="R5408" s="130" t="s">
        <v>111</v>
      </c>
      <c r="S5408" s="130" t="s">
        <v>111</v>
      </c>
    </row>
    <row r="5409" spans="1:19" ht="11.25" thickBot="1" x14ac:dyDescent="0.2">
      <c r="A5409" s="107">
        <v>1</v>
      </c>
      <c r="B5409" s="132">
        <v>0.69603009259259263</v>
      </c>
      <c r="C5409" s="141" t="s">
        <v>3696</v>
      </c>
      <c r="D5409" s="141" t="s">
        <v>3697</v>
      </c>
      <c r="E5409" s="141" t="s">
        <v>3698</v>
      </c>
      <c r="F5409" s="108">
        <v>168.8</v>
      </c>
      <c r="G5409" s="141" t="s">
        <v>3699</v>
      </c>
      <c r="H5409" s="108">
        <v>256.60000000000002</v>
      </c>
      <c r="I5409" s="133">
        <v>1.06718</v>
      </c>
      <c r="J5409" s="134" t="s">
        <v>3700</v>
      </c>
      <c r="K5409" s="141" t="s">
        <v>3701</v>
      </c>
      <c r="L5409" s="108">
        <v>9.6509999999999998</v>
      </c>
      <c r="M5409" s="108">
        <v>8.4009999999999998</v>
      </c>
      <c r="N5409" s="108">
        <v>4.2610000000000001</v>
      </c>
      <c r="O5409" s="108">
        <v>32.83</v>
      </c>
      <c r="P5409" s="108">
        <v>449.8</v>
      </c>
      <c r="Q5409" s="108">
        <v>3.3559999999999999</v>
      </c>
      <c r="R5409" s="108">
        <v>3.669</v>
      </c>
      <c r="S5409" s="108">
        <v>4.274</v>
      </c>
    </row>
    <row r="5410" spans="1:19" ht="11.25" thickBot="1" x14ac:dyDescent="0.2">
      <c r="A5410" s="112"/>
    </row>
    <row r="5411" spans="1:19" ht="11.25" thickBot="1" x14ac:dyDescent="0.2">
      <c r="A5411" s="107">
        <v>2</v>
      </c>
      <c r="B5411" s="132">
        <v>0.69621527777777781</v>
      </c>
      <c r="C5411" s="142">
        <v>14.68</v>
      </c>
      <c r="D5411" s="142">
        <v>56.88</v>
      </c>
      <c r="E5411" s="142">
        <v>41.81</v>
      </c>
      <c r="F5411" s="142">
        <v>14.4</v>
      </c>
      <c r="G5411" s="143" t="s">
        <v>3702</v>
      </c>
      <c r="H5411" s="142">
        <v>272.8</v>
      </c>
      <c r="I5411" s="144">
        <v>1.0664199999999999</v>
      </c>
      <c r="J5411" s="143" t="s">
        <v>3703</v>
      </c>
      <c r="K5411" s="142">
        <v>27.75</v>
      </c>
      <c r="L5411" s="142">
        <v>10.57</v>
      </c>
      <c r="M5411" s="142">
        <v>1.411</v>
      </c>
      <c r="N5411" s="142">
        <v>0.61799999999999999</v>
      </c>
      <c r="O5411" s="142">
        <v>5.5839999999999996</v>
      </c>
      <c r="P5411" s="142">
        <v>487.7</v>
      </c>
      <c r="Q5411" s="142">
        <v>0.53500000000000003</v>
      </c>
      <c r="R5411" s="142">
        <v>0.57299999999999995</v>
      </c>
      <c r="S5411" s="142">
        <v>0.59799999999999998</v>
      </c>
    </row>
    <row r="5412" spans="1:19" ht="11.25" thickBot="1" x14ac:dyDescent="0.2">
      <c r="A5412" s="112"/>
    </row>
    <row r="5413" spans="1:19" ht="11.25" thickBot="1" x14ac:dyDescent="0.2">
      <c r="A5413" s="107">
        <v>3</v>
      </c>
      <c r="B5413" s="132">
        <v>0.69640046296296287</v>
      </c>
      <c r="C5413" s="142">
        <v>11.33</v>
      </c>
      <c r="D5413" s="142">
        <v>48.4</v>
      </c>
      <c r="E5413" s="142">
        <v>46.09</v>
      </c>
      <c r="F5413" s="142">
        <v>8.5359999999999996</v>
      </c>
      <c r="G5413" s="143" t="s">
        <v>3704</v>
      </c>
      <c r="H5413" s="142">
        <v>247.9</v>
      </c>
      <c r="I5413" s="144">
        <v>1.0706899999999999</v>
      </c>
      <c r="J5413" s="143" t="s">
        <v>3705</v>
      </c>
      <c r="K5413" s="142">
        <v>22.27</v>
      </c>
      <c r="L5413" s="142">
        <v>10.53</v>
      </c>
      <c r="M5413" s="142">
        <v>1.1499999999999999</v>
      </c>
      <c r="N5413" s="142">
        <v>0.45100000000000001</v>
      </c>
      <c r="O5413" s="142">
        <v>4.4589999999999996</v>
      </c>
      <c r="P5413" s="142">
        <v>490</v>
      </c>
      <c r="Q5413" s="142">
        <v>0.41499999999999998</v>
      </c>
      <c r="R5413" s="142">
        <v>0.46100000000000002</v>
      </c>
      <c r="S5413" s="142">
        <v>0.47599999999999998</v>
      </c>
    </row>
    <row r="5414" spans="1:19" ht="11.25" thickBot="1" x14ac:dyDescent="0.2">
      <c r="A5414" s="112"/>
    </row>
    <row r="5415" spans="1:19" ht="11.25" thickBot="1" x14ac:dyDescent="0.2">
      <c r="A5415" s="135" t="s">
        <v>362</v>
      </c>
      <c r="B5415" s="112"/>
      <c r="C5415" s="141" t="s">
        <v>3706</v>
      </c>
      <c r="D5415" s="141" t="s">
        <v>3707</v>
      </c>
      <c r="E5415" s="141" t="s">
        <v>3708</v>
      </c>
      <c r="F5415" s="136">
        <v>168.8</v>
      </c>
      <c r="G5415" s="141" t="s">
        <v>3709</v>
      </c>
      <c r="H5415" s="136">
        <v>256.60000000000002</v>
      </c>
      <c r="I5415" s="137">
        <v>1.06718</v>
      </c>
      <c r="J5415" s="134" t="s">
        <v>3710</v>
      </c>
      <c r="K5415" s="141" t="s">
        <v>3711</v>
      </c>
      <c r="L5415" s="136">
        <v>9.6509999999999998</v>
      </c>
      <c r="M5415" s="136">
        <v>8.4009999999999998</v>
      </c>
      <c r="N5415" s="136">
        <v>4.2610000000000001</v>
      </c>
      <c r="O5415" s="136">
        <v>32.83</v>
      </c>
      <c r="P5415" s="136">
        <v>449.8</v>
      </c>
      <c r="Q5415" s="136">
        <v>3.3559999999999999</v>
      </c>
      <c r="R5415" s="136">
        <v>3.669</v>
      </c>
      <c r="S5415" s="136">
        <v>4.274</v>
      </c>
    </row>
    <row r="5416" spans="1:19" ht="11.25" thickBot="1" x14ac:dyDescent="0.2">
      <c r="A5416" s="112"/>
    </row>
    <row r="5417" spans="1:19" ht="11.25" thickBot="1" x14ac:dyDescent="0.2">
      <c r="A5417" s="138" t="s">
        <v>364</v>
      </c>
      <c r="B5417" s="112"/>
      <c r="C5417" s="141" t="s">
        <v>3712</v>
      </c>
      <c r="D5417" s="141" t="s">
        <v>3712</v>
      </c>
      <c r="E5417" s="141" t="s">
        <v>3712</v>
      </c>
      <c r="F5417" s="136">
        <v>0</v>
      </c>
      <c r="G5417" s="141" t="s">
        <v>3712</v>
      </c>
      <c r="H5417" s="136">
        <v>0</v>
      </c>
      <c r="I5417" s="140" t="s">
        <v>3713</v>
      </c>
      <c r="J5417" s="134" t="s">
        <v>3714</v>
      </c>
      <c r="K5417" s="141" t="s">
        <v>3712</v>
      </c>
      <c r="L5417" s="136">
        <v>0</v>
      </c>
      <c r="M5417" s="136">
        <v>0</v>
      </c>
      <c r="N5417" s="136">
        <v>0</v>
      </c>
      <c r="O5417" s="136">
        <v>0</v>
      </c>
      <c r="P5417" s="136">
        <v>0</v>
      </c>
      <c r="Q5417" s="136">
        <v>0</v>
      </c>
      <c r="R5417" s="136">
        <v>0</v>
      </c>
      <c r="S5417" s="136">
        <v>0</v>
      </c>
    </row>
    <row r="5418" spans="1:19" ht="11.25" thickBot="1" x14ac:dyDescent="0.2">
      <c r="A5418" s="112"/>
    </row>
    <row r="5419" spans="1:19" ht="11.25" thickBot="1" x14ac:dyDescent="0.2">
      <c r="A5419" s="139" t="s">
        <v>366</v>
      </c>
      <c r="B5419" s="112"/>
      <c r="C5419" s="141" t="s">
        <v>3712</v>
      </c>
      <c r="D5419" s="141" t="s">
        <v>3712</v>
      </c>
      <c r="E5419" s="141" t="s">
        <v>3712</v>
      </c>
      <c r="F5419" s="136">
        <v>0</v>
      </c>
      <c r="G5419" s="141" t="s">
        <v>3712</v>
      </c>
      <c r="H5419" s="136">
        <v>0</v>
      </c>
      <c r="I5419" s="140" t="s">
        <v>3713</v>
      </c>
      <c r="J5419" s="134" t="s">
        <v>3714</v>
      </c>
      <c r="K5419" s="141" t="s">
        <v>3712</v>
      </c>
      <c r="L5419" s="136">
        <v>0</v>
      </c>
      <c r="M5419" s="136">
        <v>0</v>
      </c>
      <c r="N5419" s="136">
        <v>0</v>
      </c>
      <c r="O5419" s="136">
        <v>0</v>
      </c>
      <c r="P5419" s="136">
        <v>0</v>
      </c>
      <c r="Q5419" s="136">
        <v>0</v>
      </c>
      <c r="R5419" s="136">
        <v>0</v>
      </c>
      <c r="S5419" s="136">
        <v>0</v>
      </c>
    </row>
    <row r="5420" spans="1:19" ht="11.25" thickBot="1" x14ac:dyDescent="0.2">
      <c r="A5420" s="112"/>
    </row>
    <row r="5421" spans="1:19" ht="11.25" thickBot="1" x14ac:dyDescent="0.2">
      <c r="A5421" s="106" t="s">
        <v>357</v>
      </c>
      <c r="B5421" s="106" t="s">
        <v>358</v>
      </c>
      <c r="C5421" s="130" t="s">
        <v>17</v>
      </c>
      <c r="D5421" s="130" t="s">
        <v>18</v>
      </c>
      <c r="E5421" s="131" t="s">
        <v>19</v>
      </c>
      <c r="F5421" s="131" t="s">
        <v>20</v>
      </c>
      <c r="G5421" s="130" t="s">
        <v>21</v>
      </c>
      <c r="H5421" s="130" t="s">
        <v>22</v>
      </c>
      <c r="I5421" s="130" t="s">
        <v>23</v>
      </c>
      <c r="J5421" s="130" t="s">
        <v>24</v>
      </c>
      <c r="K5421" s="131" t="s">
        <v>25</v>
      </c>
      <c r="L5421" s="131" t="s">
        <v>26</v>
      </c>
      <c r="M5421" s="130" t="s">
        <v>27</v>
      </c>
      <c r="N5421" s="130" t="s">
        <v>28</v>
      </c>
      <c r="O5421" s="130" t="s">
        <v>29</v>
      </c>
      <c r="P5421" s="130" t="s">
        <v>30</v>
      </c>
      <c r="Q5421" s="130" t="s">
        <v>31</v>
      </c>
      <c r="R5421" s="130" t="s">
        <v>32</v>
      </c>
      <c r="S5421" s="130" t="s">
        <v>33</v>
      </c>
    </row>
    <row r="5422" spans="1:19" ht="11.25" thickBot="1" x14ac:dyDescent="0.2">
      <c r="A5422" s="112"/>
      <c r="B5422" s="112"/>
      <c r="C5422" s="130" t="s">
        <v>111</v>
      </c>
      <c r="D5422" s="130" t="s">
        <v>111</v>
      </c>
      <c r="E5422" s="131" t="s">
        <v>111</v>
      </c>
      <c r="F5422" s="131" t="s">
        <v>111</v>
      </c>
      <c r="G5422" s="130" t="s">
        <v>111</v>
      </c>
      <c r="H5422" s="130" t="s">
        <v>111</v>
      </c>
      <c r="I5422" s="130" t="s">
        <v>111</v>
      </c>
      <c r="J5422" s="130" t="s">
        <v>111</v>
      </c>
      <c r="K5422" s="131" t="s">
        <v>111</v>
      </c>
      <c r="L5422" s="131" t="s">
        <v>111</v>
      </c>
      <c r="M5422" s="130" t="s">
        <v>111</v>
      </c>
      <c r="N5422" s="130" t="s">
        <v>111</v>
      </c>
      <c r="O5422" s="130" t="s">
        <v>111</v>
      </c>
      <c r="P5422" s="130" t="s">
        <v>111</v>
      </c>
      <c r="Q5422" s="130" t="s">
        <v>111</v>
      </c>
      <c r="R5422" s="130" t="s">
        <v>111</v>
      </c>
      <c r="S5422" s="130" t="s">
        <v>111</v>
      </c>
    </row>
    <row r="5423" spans="1:19" ht="11.25" thickBot="1" x14ac:dyDescent="0.2">
      <c r="A5423" s="107">
        <v>1</v>
      </c>
      <c r="B5423" s="132">
        <v>0.69603009259259263</v>
      </c>
      <c r="C5423" s="108">
        <v>3.262</v>
      </c>
      <c r="D5423" s="108">
        <v>1.173</v>
      </c>
      <c r="E5423" s="133">
        <v>1.02545</v>
      </c>
      <c r="F5423" s="133">
        <v>0.94776000000000005</v>
      </c>
      <c r="G5423" s="108">
        <v>1.9450000000000001</v>
      </c>
      <c r="H5423" s="108">
        <v>2.8849999999999998</v>
      </c>
      <c r="I5423" s="108">
        <v>8.3510000000000009</v>
      </c>
      <c r="J5423" s="108">
        <v>3.4980000000000002</v>
      </c>
      <c r="K5423" s="133">
        <v>1.0440799999999999</v>
      </c>
      <c r="L5423" s="134" t="s">
        <v>3715</v>
      </c>
      <c r="M5423" s="108">
        <v>1.0669999999999999</v>
      </c>
      <c r="N5423" s="108">
        <v>3.427</v>
      </c>
      <c r="O5423" s="108">
        <v>0.25</v>
      </c>
      <c r="P5423" s="108">
        <v>0.253</v>
      </c>
      <c r="Q5423" s="108">
        <v>0.188</v>
      </c>
      <c r="R5423" s="108">
        <v>5.7720000000000002</v>
      </c>
      <c r="S5423" s="108">
        <v>3.38</v>
      </c>
    </row>
    <row r="5424" spans="1:19" ht="11.25" thickBot="1" x14ac:dyDescent="0.2">
      <c r="A5424" s="112"/>
    </row>
    <row r="5425" spans="1:19" ht="11.25" thickBot="1" x14ac:dyDescent="0.2">
      <c r="A5425" s="107">
        <v>2</v>
      </c>
      <c r="B5425" s="132">
        <v>0.69621527777777781</v>
      </c>
      <c r="C5425" s="142">
        <v>-3.5950000000000002</v>
      </c>
      <c r="D5425" s="142">
        <v>0.183</v>
      </c>
      <c r="E5425" s="144">
        <v>1.0463499999999999</v>
      </c>
      <c r="F5425" s="144">
        <v>1.3901600000000001</v>
      </c>
      <c r="G5425" s="142">
        <v>1.6859999999999999</v>
      </c>
      <c r="H5425" s="142">
        <v>2.145</v>
      </c>
      <c r="I5425" s="142">
        <v>1.4450000000000001</v>
      </c>
      <c r="J5425" s="142">
        <v>0.59599999999999997</v>
      </c>
      <c r="K5425" s="144">
        <v>1.05616</v>
      </c>
      <c r="L5425" s="143" t="s">
        <v>3716</v>
      </c>
      <c r="M5425" s="142">
        <v>0.183</v>
      </c>
      <c r="N5425" s="142">
        <v>0.60599999999999998</v>
      </c>
      <c r="O5425" s="142">
        <v>4.3999999999999997E-2</v>
      </c>
      <c r="P5425" s="142">
        <v>4.5999999999999999E-2</v>
      </c>
      <c r="Q5425" s="142">
        <v>3.5000000000000003E-2</v>
      </c>
      <c r="R5425" s="142">
        <v>0.84699999999999998</v>
      </c>
      <c r="S5425" s="142">
        <v>0.58299999999999996</v>
      </c>
    </row>
    <row r="5426" spans="1:19" ht="11.25" thickBot="1" x14ac:dyDescent="0.2">
      <c r="A5426" s="112"/>
    </row>
    <row r="5427" spans="1:19" ht="11.25" thickBot="1" x14ac:dyDescent="0.2">
      <c r="A5427" s="107">
        <v>3</v>
      </c>
      <c r="B5427" s="132">
        <v>0.69640046296296287</v>
      </c>
      <c r="C5427" s="142">
        <v>-3.8919999999999999</v>
      </c>
      <c r="D5427" s="142">
        <v>0.151</v>
      </c>
      <c r="E5427" s="144">
        <v>1.0697000000000001</v>
      </c>
      <c r="F5427" s="144">
        <v>1.44617</v>
      </c>
      <c r="G5427" s="142">
        <v>2.1240000000000001</v>
      </c>
      <c r="H5427" s="142">
        <v>2.3530000000000002</v>
      </c>
      <c r="I5427" s="142">
        <v>1.1719999999999999</v>
      </c>
      <c r="J5427" s="142">
        <v>0.47599999999999998</v>
      </c>
      <c r="K5427" s="144">
        <v>1.0603</v>
      </c>
      <c r="L5427" s="143" t="s">
        <v>3717</v>
      </c>
      <c r="M5427" s="142">
        <v>0.14599999999999999</v>
      </c>
      <c r="N5427" s="142">
        <v>0.443</v>
      </c>
      <c r="O5427" s="142">
        <v>3.7999999999999999E-2</v>
      </c>
      <c r="P5427" s="142">
        <v>3.6999999999999998E-2</v>
      </c>
      <c r="Q5427" s="142">
        <v>2.5000000000000001E-2</v>
      </c>
      <c r="R5427" s="142">
        <v>0.60399999999999998</v>
      </c>
      <c r="S5427" s="142">
        <v>0.46800000000000003</v>
      </c>
    </row>
    <row r="5428" spans="1:19" ht="11.25" thickBot="1" x14ac:dyDescent="0.2">
      <c r="A5428" s="112"/>
    </row>
    <row r="5429" spans="1:19" ht="11.25" thickBot="1" x14ac:dyDescent="0.2">
      <c r="A5429" s="135" t="s">
        <v>362</v>
      </c>
      <c r="B5429" s="112"/>
      <c r="C5429" s="136">
        <v>3.262</v>
      </c>
      <c r="D5429" s="136">
        <v>1.173</v>
      </c>
      <c r="E5429" s="137">
        <v>1.02545</v>
      </c>
      <c r="F5429" s="137">
        <v>0.94776000000000005</v>
      </c>
      <c r="G5429" s="136">
        <v>1.9450000000000001</v>
      </c>
      <c r="H5429" s="136">
        <v>2.8849999999999998</v>
      </c>
      <c r="I5429" s="136">
        <v>8.3510000000000009</v>
      </c>
      <c r="J5429" s="136">
        <v>3.4980000000000002</v>
      </c>
      <c r="K5429" s="137">
        <v>1.0440799999999999</v>
      </c>
      <c r="L5429" s="134" t="s">
        <v>3718</v>
      </c>
      <c r="M5429" s="136">
        <v>1.0669999999999999</v>
      </c>
      <c r="N5429" s="136">
        <v>3.427</v>
      </c>
      <c r="O5429" s="136">
        <v>0.25</v>
      </c>
      <c r="P5429" s="136">
        <v>0.253</v>
      </c>
      <c r="Q5429" s="136">
        <v>0.188</v>
      </c>
      <c r="R5429" s="136">
        <v>5.7720000000000002</v>
      </c>
      <c r="S5429" s="136">
        <v>3.38</v>
      </c>
    </row>
    <row r="5430" spans="1:19" ht="11.25" thickBot="1" x14ac:dyDescent="0.2">
      <c r="A5430" s="112"/>
    </row>
    <row r="5431" spans="1:19" ht="11.25" thickBot="1" x14ac:dyDescent="0.2">
      <c r="A5431" s="138" t="s">
        <v>364</v>
      </c>
      <c r="B5431" s="112"/>
      <c r="C5431" s="136">
        <v>0</v>
      </c>
      <c r="D5431" s="136">
        <v>0</v>
      </c>
      <c r="E5431" s="140" t="s">
        <v>3713</v>
      </c>
      <c r="F5431" s="140" t="s">
        <v>3713</v>
      </c>
      <c r="G5431" s="136">
        <v>0</v>
      </c>
      <c r="H5431" s="136">
        <v>0</v>
      </c>
      <c r="I5431" s="136">
        <v>0</v>
      </c>
      <c r="J5431" s="136">
        <v>0</v>
      </c>
      <c r="K5431" s="140" t="s">
        <v>3713</v>
      </c>
      <c r="L5431" s="134" t="s">
        <v>3714</v>
      </c>
      <c r="M5431" s="136">
        <v>0</v>
      </c>
      <c r="N5431" s="136">
        <v>0</v>
      </c>
      <c r="O5431" s="136">
        <v>0</v>
      </c>
      <c r="P5431" s="136">
        <v>0</v>
      </c>
      <c r="Q5431" s="136">
        <v>0</v>
      </c>
      <c r="R5431" s="136">
        <v>0</v>
      </c>
      <c r="S5431" s="136">
        <v>0</v>
      </c>
    </row>
    <row r="5432" spans="1:19" ht="11.25" thickBot="1" x14ac:dyDescent="0.2">
      <c r="A5432" s="112"/>
    </row>
    <row r="5433" spans="1:19" ht="11.25" thickBot="1" x14ac:dyDescent="0.2">
      <c r="A5433" s="139" t="s">
        <v>366</v>
      </c>
      <c r="B5433" s="112"/>
      <c r="C5433" s="136">
        <v>0</v>
      </c>
      <c r="D5433" s="136">
        <v>0</v>
      </c>
      <c r="E5433" s="140" t="s">
        <v>3713</v>
      </c>
      <c r="F5433" s="140" t="s">
        <v>3713</v>
      </c>
      <c r="G5433" s="136">
        <v>0</v>
      </c>
      <c r="H5433" s="136">
        <v>0</v>
      </c>
      <c r="I5433" s="136">
        <v>0</v>
      </c>
      <c r="J5433" s="136">
        <v>0</v>
      </c>
      <c r="K5433" s="140" t="s">
        <v>3713</v>
      </c>
      <c r="L5433" s="134" t="s">
        <v>3714</v>
      </c>
      <c r="M5433" s="136">
        <v>0</v>
      </c>
      <c r="N5433" s="136">
        <v>0</v>
      </c>
      <c r="O5433" s="136">
        <v>0</v>
      </c>
      <c r="P5433" s="136">
        <v>0</v>
      </c>
      <c r="Q5433" s="136">
        <v>0</v>
      </c>
      <c r="R5433" s="136">
        <v>0</v>
      </c>
      <c r="S5433" s="136">
        <v>0</v>
      </c>
    </row>
    <row r="5434" spans="1:19" ht="11.25" thickBot="1" x14ac:dyDescent="0.2">
      <c r="A5434" s="112"/>
    </row>
    <row r="5435" spans="1:19" ht="11.25" thickBot="1" x14ac:dyDescent="0.2">
      <c r="A5435" s="106" t="s">
        <v>357</v>
      </c>
      <c r="B5435" s="106" t="s">
        <v>358</v>
      </c>
      <c r="C5435" s="131" t="s">
        <v>34</v>
      </c>
      <c r="D5435" s="131" t="s">
        <v>35</v>
      </c>
      <c r="E5435" s="130" t="s">
        <v>36</v>
      </c>
      <c r="F5435" s="130" t="s">
        <v>37</v>
      </c>
      <c r="G5435" s="130" t="s">
        <v>38</v>
      </c>
      <c r="H5435" s="130" t="s">
        <v>39</v>
      </c>
      <c r="I5435" s="130" t="s">
        <v>40</v>
      </c>
      <c r="J5435" s="130" t="s">
        <v>41</v>
      </c>
      <c r="K5435" s="130" t="s">
        <v>42</v>
      </c>
      <c r="L5435" s="130" t="s">
        <v>43</v>
      </c>
      <c r="M5435" s="130" t="s">
        <v>44</v>
      </c>
      <c r="N5435" s="130" t="s">
        <v>45</v>
      </c>
      <c r="O5435" s="130" t="s">
        <v>46</v>
      </c>
      <c r="P5435" s="130" t="s">
        <v>47</v>
      </c>
      <c r="Q5435" s="130" t="s">
        <v>48</v>
      </c>
      <c r="R5435" s="130" t="s">
        <v>49</v>
      </c>
      <c r="S5435" s="130" t="s">
        <v>50</v>
      </c>
    </row>
    <row r="5436" spans="1:19" ht="11.25" thickBot="1" x14ac:dyDescent="0.2">
      <c r="A5436" s="112"/>
      <c r="B5436" s="112"/>
      <c r="C5436" s="131" t="s">
        <v>111</v>
      </c>
      <c r="D5436" s="131" t="s">
        <v>111</v>
      </c>
      <c r="E5436" s="130" t="s">
        <v>111</v>
      </c>
      <c r="F5436" s="130" t="s">
        <v>111</v>
      </c>
      <c r="G5436" s="130" t="s">
        <v>111</v>
      </c>
      <c r="H5436" s="130" t="s">
        <v>111</v>
      </c>
      <c r="I5436" s="130" t="s">
        <v>111</v>
      </c>
      <c r="J5436" s="130" t="s">
        <v>111</v>
      </c>
      <c r="K5436" s="130" t="s">
        <v>111</v>
      </c>
      <c r="L5436" s="130" t="s">
        <v>111</v>
      </c>
      <c r="M5436" s="130" t="s">
        <v>111</v>
      </c>
      <c r="N5436" s="130" t="s">
        <v>111</v>
      </c>
      <c r="O5436" s="130" t="s">
        <v>111</v>
      </c>
      <c r="P5436" s="130" t="s">
        <v>111</v>
      </c>
      <c r="Q5436" s="130" t="s">
        <v>111</v>
      </c>
      <c r="R5436" s="130" t="s">
        <v>111</v>
      </c>
      <c r="S5436" s="130" t="s">
        <v>111</v>
      </c>
    </row>
    <row r="5437" spans="1:19" ht="11.25" thickBot="1" x14ac:dyDescent="0.2">
      <c r="A5437" s="107">
        <v>1</v>
      </c>
      <c r="B5437" s="132">
        <v>0.69603009259259263</v>
      </c>
      <c r="C5437" s="133">
        <v>0.96189000000000002</v>
      </c>
      <c r="D5437" s="134" t="s">
        <v>3719</v>
      </c>
      <c r="E5437" s="108">
        <v>0.246</v>
      </c>
      <c r="F5437" s="108">
        <v>0.251</v>
      </c>
      <c r="G5437" s="108">
        <v>0.252</v>
      </c>
      <c r="H5437" s="108">
        <v>1.5069999999999999</v>
      </c>
      <c r="I5437" s="108">
        <v>14.96</v>
      </c>
      <c r="J5437" s="108">
        <v>15.16</v>
      </c>
      <c r="K5437" s="108">
        <v>0.438</v>
      </c>
      <c r="L5437" s="108">
        <v>0.41699999999999998</v>
      </c>
      <c r="M5437" s="108">
        <v>0.433</v>
      </c>
      <c r="N5437" s="108">
        <v>0.44</v>
      </c>
      <c r="O5437" s="108">
        <v>0.42899999999999999</v>
      </c>
      <c r="P5437" s="108">
        <v>0.43</v>
      </c>
      <c r="Q5437" s="108">
        <v>0.42499999999999999</v>
      </c>
      <c r="R5437" s="108">
        <v>0.437</v>
      </c>
      <c r="S5437" s="108">
        <v>0.43099999999999999</v>
      </c>
    </row>
    <row r="5438" spans="1:19" ht="11.25" thickBot="1" x14ac:dyDescent="0.2">
      <c r="A5438" s="112"/>
    </row>
    <row r="5439" spans="1:19" ht="11.25" thickBot="1" x14ac:dyDescent="0.2">
      <c r="A5439" s="107">
        <v>2</v>
      </c>
      <c r="B5439" s="132">
        <v>0.69621527777777781</v>
      </c>
      <c r="C5439" s="144">
        <v>0.98167000000000004</v>
      </c>
      <c r="D5439" s="143" t="s">
        <v>3720</v>
      </c>
      <c r="E5439" s="142">
        <v>3.7999999999999999E-2</v>
      </c>
      <c r="F5439" s="142">
        <v>4.3999999999999997E-2</v>
      </c>
      <c r="G5439" s="142">
        <v>4.2999999999999997E-2</v>
      </c>
      <c r="H5439" s="142">
        <v>0.26400000000000001</v>
      </c>
      <c r="I5439" s="142">
        <v>2.653</v>
      </c>
      <c r="J5439" s="142">
        <v>2.6520000000000001</v>
      </c>
      <c r="K5439" s="142">
        <v>7.4999999999999997E-2</v>
      </c>
      <c r="L5439" s="142">
        <v>5.8000000000000003E-2</v>
      </c>
      <c r="M5439" s="142">
        <v>7.5999999999999998E-2</v>
      </c>
      <c r="N5439" s="142">
        <v>7.6999999999999999E-2</v>
      </c>
      <c r="O5439" s="142">
        <v>7.4999999999999997E-2</v>
      </c>
      <c r="P5439" s="142">
        <v>7.1999999999999995E-2</v>
      </c>
      <c r="Q5439" s="142">
        <v>7.2999999999999995E-2</v>
      </c>
      <c r="R5439" s="142">
        <v>7.5999999999999998E-2</v>
      </c>
      <c r="S5439" s="142">
        <v>7.3999999999999996E-2</v>
      </c>
    </row>
    <row r="5440" spans="1:19" ht="11.25" thickBot="1" x14ac:dyDescent="0.2">
      <c r="A5440" s="112"/>
    </row>
    <row r="5441" spans="1:19" ht="11.25" thickBot="1" x14ac:dyDescent="0.2">
      <c r="A5441" s="107">
        <v>3</v>
      </c>
      <c r="B5441" s="132">
        <v>0.69640046296296287</v>
      </c>
      <c r="C5441" s="144">
        <v>0.98072000000000004</v>
      </c>
      <c r="D5441" s="143" t="s">
        <v>3721</v>
      </c>
      <c r="E5441" s="142">
        <v>3.2000000000000001E-2</v>
      </c>
      <c r="F5441" s="142">
        <v>3.5999999999999997E-2</v>
      </c>
      <c r="G5441" s="142">
        <v>3.5999999999999997E-2</v>
      </c>
      <c r="H5441" s="142">
        <v>0.21099999999999999</v>
      </c>
      <c r="I5441" s="142">
        <v>2.109</v>
      </c>
      <c r="J5441" s="142">
        <v>2.16</v>
      </c>
      <c r="K5441" s="142">
        <v>6.4000000000000001E-2</v>
      </c>
      <c r="L5441" s="142">
        <v>4.5999999999999999E-2</v>
      </c>
      <c r="M5441" s="142">
        <v>6.0999999999999999E-2</v>
      </c>
      <c r="N5441" s="142">
        <v>5.8999999999999997E-2</v>
      </c>
      <c r="O5441" s="142">
        <v>6.4000000000000001E-2</v>
      </c>
      <c r="P5441" s="142">
        <v>6.0999999999999999E-2</v>
      </c>
      <c r="Q5441" s="142">
        <v>5.6000000000000001E-2</v>
      </c>
      <c r="R5441" s="142">
        <v>6.0999999999999999E-2</v>
      </c>
      <c r="S5441" s="142">
        <v>6.0999999999999999E-2</v>
      </c>
    </row>
    <row r="5442" spans="1:19" ht="11.25" thickBot="1" x14ac:dyDescent="0.2">
      <c r="A5442" s="112"/>
    </row>
    <row r="5443" spans="1:19" ht="11.25" thickBot="1" x14ac:dyDescent="0.2">
      <c r="A5443" s="135" t="s">
        <v>362</v>
      </c>
      <c r="B5443" s="112"/>
      <c r="C5443" s="137">
        <v>0.96189000000000002</v>
      </c>
      <c r="D5443" s="134" t="s">
        <v>3722</v>
      </c>
      <c r="E5443" s="136">
        <v>0.246</v>
      </c>
      <c r="F5443" s="136">
        <v>0.251</v>
      </c>
      <c r="G5443" s="136">
        <v>0.252</v>
      </c>
      <c r="H5443" s="136">
        <v>1.5069999999999999</v>
      </c>
      <c r="I5443" s="136">
        <v>14.96</v>
      </c>
      <c r="J5443" s="136">
        <v>15.16</v>
      </c>
      <c r="K5443" s="136">
        <v>0.438</v>
      </c>
      <c r="L5443" s="136">
        <v>0.41699999999999998</v>
      </c>
      <c r="M5443" s="136">
        <v>0.433</v>
      </c>
      <c r="N5443" s="136">
        <v>0.44</v>
      </c>
      <c r="O5443" s="136">
        <v>0.42899999999999999</v>
      </c>
      <c r="P5443" s="136">
        <v>0.43</v>
      </c>
      <c r="Q5443" s="136">
        <v>0.42499999999999999</v>
      </c>
      <c r="R5443" s="136">
        <v>0.437</v>
      </c>
      <c r="S5443" s="136">
        <v>0.43099999999999999</v>
      </c>
    </row>
    <row r="5444" spans="1:19" ht="11.25" thickBot="1" x14ac:dyDescent="0.2">
      <c r="A5444" s="112"/>
    </row>
    <row r="5445" spans="1:19" ht="11.25" thickBot="1" x14ac:dyDescent="0.2">
      <c r="A5445" s="138" t="s">
        <v>364</v>
      </c>
      <c r="B5445" s="112"/>
      <c r="C5445" s="140" t="s">
        <v>3713</v>
      </c>
      <c r="D5445" s="134" t="s">
        <v>3714</v>
      </c>
      <c r="E5445" s="136">
        <v>0</v>
      </c>
      <c r="F5445" s="136">
        <v>0</v>
      </c>
      <c r="G5445" s="136">
        <v>0</v>
      </c>
      <c r="H5445" s="136">
        <v>0</v>
      </c>
      <c r="I5445" s="136">
        <v>0</v>
      </c>
      <c r="J5445" s="136">
        <v>0</v>
      </c>
      <c r="K5445" s="136">
        <v>0</v>
      </c>
      <c r="L5445" s="136">
        <v>0</v>
      </c>
      <c r="M5445" s="136">
        <v>0</v>
      </c>
      <c r="N5445" s="136">
        <v>0</v>
      </c>
      <c r="O5445" s="136">
        <v>0</v>
      </c>
      <c r="P5445" s="136">
        <v>0</v>
      </c>
      <c r="Q5445" s="136">
        <v>0</v>
      </c>
      <c r="R5445" s="136">
        <v>0</v>
      </c>
      <c r="S5445" s="136">
        <v>0</v>
      </c>
    </row>
    <row r="5446" spans="1:19" ht="11.25" thickBot="1" x14ac:dyDescent="0.2">
      <c r="A5446" s="112"/>
    </row>
    <row r="5447" spans="1:19" ht="11.25" thickBot="1" x14ac:dyDescent="0.2">
      <c r="A5447" s="139" t="s">
        <v>366</v>
      </c>
      <c r="B5447" s="112"/>
      <c r="C5447" s="140" t="s">
        <v>3713</v>
      </c>
      <c r="D5447" s="134" t="s">
        <v>3714</v>
      </c>
      <c r="E5447" s="136">
        <v>0</v>
      </c>
      <c r="F5447" s="136">
        <v>0</v>
      </c>
      <c r="G5447" s="136">
        <v>0</v>
      </c>
      <c r="H5447" s="136">
        <v>0</v>
      </c>
      <c r="I5447" s="136">
        <v>0</v>
      </c>
      <c r="J5447" s="136">
        <v>0</v>
      </c>
      <c r="K5447" s="136">
        <v>0</v>
      </c>
      <c r="L5447" s="136">
        <v>0</v>
      </c>
      <c r="M5447" s="136">
        <v>0</v>
      </c>
      <c r="N5447" s="136">
        <v>0</v>
      </c>
      <c r="O5447" s="136">
        <v>0</v>
      </c>
      <c r="P5447" s="136">
        <v>0</v>
      </c>
      <c r="Q5447" s="136">
        <v>0</v>
      </c>
      <c r="R5447" s="136">
        <v>0</v>
      </c>
      <c r="S5447" s="136">
        <v>0</v>
      </c>
    </row>
    <row r="5448" spans="1:19" ht="11.25" thickBot="1" x14ac:dyDescent="0.2">
      <c r="A5448" s="112"/>
    </row>
    <row r="5449" spans="1:19" ht="11.25" thickBot="1" x14ac:dyDescent="0.2">
      <c r="A5449" s="106" t="s">
        <v>357</v>
      </c>
      <c r="B5449" s="106" t="s">
        <v>358</v>
      </c>
      <c r="C5449" s="130" t="s">
        <v>51</v>
      </c>
      <c r="D5449" s="130" t="s">
        <v>52</v>
      </c>
      <c r="E5449" s="130" t="s">
        <v>53</v>
      </c>
      <c r="F5449" s="130" t="s">
        <v>54</v>
      </c>
      <c r="G5449" s="130" t="s">
        <v>55</v>
      </c>
      <c r="H5449" s="130" t="s">
        <v>56</v>
      </c>
      <c r="I5449" s="130" t="s">
        <v>57</v>
      </c>
      <c r="J5449" s="130" t="s">
        <v>58</v>
      </c>
      <c r="K5449" s="130" t="s">
        <v>59</v>
      </c>
      <c r="L5449" s="130" t="s">
        <v>60</v>
      </c>
      <c r="M5449" s="130" t="s">
        <v>61</v>
      </c>
      <c r="N5449" s="130" t="s">
        <v>62</v>
      </c>
      <c r="O5449" s="130" t="s">
        <v>63</v>
      </c>
      <c r="P5449" s="130" t="s">
        <v>64</v>
      </c>
      <c r="Q5449" s="131" t="s">
        <v>65</v>
      </c>
      <c r="R5449" s="131" t="s">
        <v>66</v>
      </c>
      <c r="S5449" s="130" t="s">
        <v>67</v>
      </c>
    </row>
    <row r="5450" spans="1:19" ht="11.25" thickBot="1" x14ac:dyDescent="0.2">
      <c r="A5450" s="112"/>
      <c r="B5450" s="112"/>
      <c r="C5450" s="130" t="s">
        <v>111</v>
      </c>
      <c r="D5450" s="130" t="s">
        <v>111</v>
      </c>
      <c r="E5450" s="130" t="s">
        <v>111</v>
      </c>
      <c r="F5450" s="130" t="s">
        <v>111</v>
      </c>
      <c r="G5450" s="130" t="s">
        <v>111</v>
      </c>
      <c r="H5450" s="130" t="s">
        <v>111</v>
      </c>
      <c r="I5450" s="130" t="s">
        <v>111</v>
      </c>
      <c r="J5450" s="130" t="s">
        <v>111</v>
      </c>
      <c r="K5450" s="130" t="s">
        <v>111</v>
      </c>
      <c r="L5450" s="130" t="s">
        <v>111</v>
      </c>
      <c r="M5450" s="130" t="s">
        <v>111</v>
      </c>
      <c r="N5450" s="130" t="s">
        <v>111</v>
      </c>
      <c r="O5450" s="130" t="s">
        <v>111</v>
      </c>
      <c r="P5450" s="130" t="s">
        <v>111</v>
      </c>
      <c r="Q5450" s="131" t="s">
        <v>111</v>
      </c>
      <c r="R5450" s="131" t="s">
        <v>111</v>
      </c>
      <c r="S5450" s="130" t="s">
        <v>111</v>
      </c>
    </row>
    <row r="5451" spans="1:19" ht="11.25" thickBot="1" x14ac:dyDescent="0.2">
      <c r="A5451" s="107">
        <v>1</v>
      </c>
      <c r="B5451" s="132">
        <v>0.69603009259259263</v>
      </c>
      <c r="C5451" s="108">
        <v>0.43099999999999999</v>
      </c>
      <c r="D5451" s="108">
        <v>0.42599999999999999</v>
      </c>
      <c r="E5451" s="108">
        <v>0.43099999999999999</v>
      </c>
      <c r="F5451" s="108">
        <v>0.435</v>
      </c>
      <c r="G5451" s="108">
        <v>0.434</v>
      </c>
      <c r="H5451" s="108">
        <v>0.22900000000000001</v>
      </c>
      <c r="I5451" s="108">
        <v>1.5389999999999999</v>
      </c>
      <c r="J5451" s="108">
        <v>1.623</v>
      </c>
      <c r="K5451" s="108">
        <v>1.6479999999999999</v>
      </c>
      <c r="L5451" s="108">
        <v>0.20499999999999999</v>
      </c>
      <c r="M5451" s="108">
        <v>0.222</v>
      </c>
      <c r="N5451" s="108">
        <v>0.19800000000000001</v>
      </c>
      <c r="O5451" s="108">
        <v>9.9369999999999994</v>
      </c>
      <c r="P5451" s="108">
        <v>1.6319999999999999</v>
      </c>
      <c r="Q5451" s="133">
        <v>0.94937000000000005</v>
      </c>
      <c r="R5451" s="134" t="s">
        <v>3723</v>
      </c>
      <c r="S5451" s="108">
        <v>0.42899999999999999</v>
      </c>
    </row>
    <row r="5452" spans="1:19" ht="11.25" thickBot="1" x14ac:dyDescent="0.2">
      <c r="A5452" s="112"/>
    </row>
    <row r="5453" spans="1:19" ht="11.25" thickBot="1" x14ac:dyDescent="0.2">
      <c r="A5453" s="107">
        <v>2</v>
      </c>
      <c r="B5453" s="132">
        <v>0.69621527777777781</v>
      </c>
      <c r="C5453" s="142">
        <v>7.3999999999999996E-2</v>
      </c>
      <c r="D5453" s="142">
        <v>7.1999999999999995E-2</v>
      </c>
      <c r="E5453" s="142">
        <v>7.4999999999999997E-2</v>
      </c>
      <c r="F5453" s="142">
        <v>7.1999999999999995E-2</v>
      </c>
      <c r="G5453" s="142">
        <v>7.4999999999999997E-2</v>
      </c>
      <c r="H5453" s="142">
        <v>3.9E-2</v>
      </c>
      <c r="I5453" s="142">
        <v>0.25600000000000001</v>
      </c>
      <c r="J5453" s="142">
        <v>0.27600000000000002</v>
      </c>
      <c r="K5453" s="142">
        <v>0.28599999999999998</v>
      </c>
      <c r="L5453" s="142">
        <v>3.5999999999999997E-2</v>
      </c>
      <c r="M5453" s="142">
        <v>3.6999999999999998E-2</v>
      </c>
      <c r="N5453" s="142">
        <v>0.08</v>
      </c>
      <c r="O5453" s="142">
        <v>1.7270000000000001</v>
      </c>
      <c r="P5453" s="142">
        <v>0.27200000000000002</v>
      </c>
      <c r="Q5453" s="144">
        <v>0.96896000000000004</v>
      </c>
      <c r="R5453" s="143" t="s">
        <v>3724</v>
      </c>
      <c r="S5453" s="142">
        <v>7.0000000000000007E-2</v>
      </c>
    </row>
    <row r="5454" spans="1:19" ht="11.25" thickBot="1" x14ac:dyDescent="0.2">
      <c r="A5454" s="112"/>
    </row>
    <row r="5455" spans="1:19" ht="11.25" thickBot="1" x14ac:dyDescent="0.2">
      <c r="A5455" s="107">
        <v>3</v>
      </c>
      <c r="B5455" s="132">
        <v>0.69640046296296287</v>
      </c>
      <c r="C5455" s="142">
        <v>6.0999999999999999E-2</v>
      </c>
      <c r="D5455" s="142">
        <v>5.8999999999999997E-2</v>
      </c>
      <c r="E5455" s="142">
        <v>0.06</v>
      </c>
      <c r="F5455" s="142">
        <v>5.8000000000000003E-2</v>
      </c>
      <c r="G5455" s="142">
        <v>6.0999999999999999E-2</v>
      </c>
      <c r="H5455" s="142">
        <v>3.2000000000000001E-2</v>
      </c>
      <c r="I5455" s="142">
        <v>0.193</v>
      </c>
      <c r="J5455" s="142">
        <v>0.22800000000000001</v>
      </c>
      <c r="K5455" s="142">
        <v>0.22600000000000001</v>
      </c>
      <c r="L5455" s="142">
        <v>2.9000000000000001E-2</v>
      </c>
      <c r="M5455" s="142">
        <v>3.1E-2</v>
      </c>
      <c r="N5455" s="142">
        <v>9.7000000000000003E-2</v>
      </c>
      <c r="O5455" s="142">
        <v>1.4019999999999999</v>
      </c>
      <c r="P5455" s="142">
        <v>0.22600000000000001</v>
      </c>
      <c r="Q5455" s="144">
        <v>0.97331000000000001</v>
      </c>
      <c r="R5455" s="143" t="s">
        <v>3725</v>
      </c>
      <c r="S5455" s="142">
        <v>6.0999999999999999E-2</v>
      </c>
    </row>
    <row r="5456" spans="1:19" ht="11.25" thickBot="1" x14ac:dyDescent="0.2">
      <c r="A5456" s="112"/>
    </row>
    <row r="5457" spans="1:19" ht="11.25" thickBot="1" x14ac:dyDescent="0.2">
      <c r="A5457" s="135" t="s">
        <v>362</v>
      </c>
      <c r="B5457" s="112"/>
      <c r="C5457" s="136">
        <v>0.43099999999999999</v>
      </c>
      <c r="D5457" s="136">
        <v>0.42599999999999999</v>
      </c>
      <c r="E5457" s="136">
        <v>0.43099999999999999</v>
      </c>
      <c r="F5457" s="136">
        <v>0.435</v>
      </c>
      <c r="G5457" s="136">
        <v>0.434</v>
      </c>
      <c r="H5457" s="136">
        <v>0.22900000000000001</v>
      </c>
      <c r="I5457" s="136">
        <v>1.5389999999999999</v>
      </c>
      <c r="J5457" s="136">
        <v>1.623</v>
      </c>
      <c r="K5457" s="136">
        <v>1.6479999999999999</v>
      </c>
      <c r="L5457" s="136">
        <v>0.20499999999999999</v>
      </c>
      <c r="M5457" s="136">
        <v>0.222</v>
      </c>
      <c r="N5457" s="136">
        <v>0.19800000000000001</v>
      </c>
      <c r="O5457" s="136">
        <v>9.9369999999999994</v>
      </c>
      <c r="P5457" s="136">
        <v>1.6319999999999999</v>
      </c>
      <c r="Q5457" s="137">
        <v>0.94937000000000005</v>
      </c>
      <c r="R5457" s="134" t="s">
        <v>3726</v>
      </c>
      <c r="S5457" s="136">
        <v>0.42899999999999999</v>
      </c>
    </row>
    <row r="5458" spans="1:19" ht="11.25" thickBot="1" x14ac:dyDescent="0.2">
      <c r="A5458" s="112"/>
    </row>
    <row r="5459" spans="1:19" ht="11.25" thickBot="1" x14ac:dyDescent="0.2">
      <c r="A5459" s="138" t="s">
        <v>364</v>
      </c>
      <c r="B5459" s="112"/>
      <c r="C5459" s="136">
        <v>0</v>
      </c>
      <c r="D5459" s="136">
        <v>0</v>
      </c>
      <c r="E5459" s="136">
        <v>0</v>
      </c>
      <c r="F5459" s="136">
        <v>0</v>
      </c>
      <c r="G5459" s="136">
        <v>0</v>
      </c>
      <c r="H5459" s="136">
        <v>0</v>
      </c>
      <c r="I5459" s="136">
        <v>0</v>
      </c>
      <c r="J5459" s="136">
        <v>0</v>
      </c>
      <c r="K5459" s="136">
        <v>0</v>
      </c>
      <c r="L5459" s="136">
        <v>0</v>
      </c>
      <c r="M5459" s="136">
        <v>0</v>
      </c>
      <c r="N5459" s="136">
        <v>0</v>
      </c>
      <c r="O5459" s="136">
        <v>0</v>
      </c>
      <c r="P5459" s="136">
        <v>0</v>
      </c>
      <c r="Q5459" s="140" t="s">
        <v>3713</v>
      </c>
      <c r="R5459" s="134" t="s">
        <v>3714</v>
      </c>
      <c r="S5459" s="136">
        <v>0</v>
      </c>
    </row>
    <row r="5460" spans="1:19" ht="11.25" thickBot="1" x14ac:dyDescent="0.2">
      <c r="A5460" s="112"/>
    </row>
    <row r="5461" spans="1:19" ht="11.25" thickBot="1" x14ac:dyDescent="0.2">
      <c r="A5461" s="139" t="s">
        <v>366</v>
      </c>
      <c r="B5461" s="112"/>
      <c r="C5461" s="136">
        <v>0</v>
      </c>
      <c r="D5461" s="136">
        <v>0</v>
      </c>
      <c r="E5461" s="136">
        <v>0</v>
      </c>
      <c r="F5461" s="136">
        <v>0</v>
      </c>
      <c r="G5461" s="136">
        <v>0</v>
      </c>
      <c r="H5461" s="136">
        <v>0</v>
      </c>
      <c r="I5461" s="136">
        <v>0</v>
      </c>
      <c r="J5461" s="136">
        <v>0</v>
      </c>
      <c r="K5461" s="136">
        <v>0</v>
      </c>
      <c r="L5461" s="136">
        <v>0</v>
      </c>
      <c r="M5461" s="136">
        <v>0</v>
      </c>
      <c r="N5461" s="136">
        <v>0</v>
      </c>
      <c r="O5461" s="136">
        <v>0</v>
      </c>
      <c r="P5461" s="136">
        <v>0</v>
      </c>
      <c r="Q5461" s="140" t="s">
        <v>3713</v>
      </c>
      <c r="R5461" s="134" t="s">
        <v>3714</v>
      </c>
      <c r="S5461" s="136">
        <v>0</v>
      </c>
    </row>
    <row r="5462" spans="1:19" ht="11.25" thickBot="1" x14ac:dyDescent="0.2">
      <c r="A5462" s="112"/>
    </row>
    <row r="5463" spans="1:19" ht="11.25" thickBot="1" x14ac:dyDescent="0.2">
      <c r="A5463" s="106" t="s">
        <v>357</v>
      </c>
      <c r="B5463" s="106" t="s">
        <v>358</v>
      </c>
      <c r="C5463" s="130" t="s">
        <v>68</v>
      </c>
    </row>
    <row r="5464" spans="1:19" ht="11.25" thickBot="1" x14ac:dyDescent="0.2">
      <c r="A5464" s="112"/>
      <c r="B5464" s="112"/>
      <c r="C5464" s="130" t="s">
        <v>111</v>
      </c>
    </row>
    <row r="5465" spans="1:19" ht="11.25" thickBot="1" x14ac:dyDescent="0.2">
      <c r="A5465" s="107">
        <v>1</v>
      </c>
      <c r="B5465" s="132">
        <v>0.69603009259259263</v>
      </c>
      <c r="C5465" s="108">
        <v>1.9430000000000001</v>
      </c>
    </row>
    <row r="5466" spans="1:19" ht="11.25" thickBot="1" x14ac:dyDescent="0.2">
      <c r="A5466" s="112"/>
    </row>
    <row r="5467" spans="1:19" ht="11.25" thickBot="1" x14ac:dyDescent="0.2">
      <c r="A5467" s="107">
        <v>2</v>
      </c>
      <c r="B5467" s="132">
        <v>0.69621527777777781</v>
      </c>
      <c r="C5467" s="142">
        <v>0.31900000000000001</v>
      </c>
    </row>
    <row r="5468" spans="1:19" ht="11.25" thickBot="1" x14ac:dyDescent="0.2">
      <c r="A5468" s="112"/>
    </row>
    <row r="5469" spans="1:19" ht="11.25" thickBot="1" x14ac:dyDescent="0.2">
      <c r="A5469" s="107">
        <v>3</v>
      </c>
      <c r="B5469" s="132">
        <v>0.69640046296296287</v>
      </c>
      <c r="C5469" s="142">
        <v>0.27</v>
      </c>
    </row>
    <row r="5470" spans="1:19" ht="11.25" thickBot="1" x14ac:dyDescent="0.2">
      <c r="A5470" s="112"/>
    </row>
    <row r="5471" spans="1:19" ht="11.25" thickBot="1" x14ac:dyDescent="0.2">
      <c r="A5471" s="135" t="s">
        <v>362</v>
      </c>
      <c r="B5471" s="112"/>
      <c r="C5471" s="136">
        <v>1.9430000000000001</v>
      </c>
    </row>
    <row r="5472" spans="1:19" ht="11.25" thickBot="1" x14ac:dyDescent="0.2">
      <c r="A5472" s="112"/>
    </row>
    <row r="5473" spans="1:19" ht="11.25" thickBot="1" x14ac:dyDescent="0.2">
      <c r="A5473" s="138" t="s">
        <v>364</v>
      </c>
      <c r="B5473" s="112"/>
      <c r="C5473" s="136">
        <v>0</v>
      </c>
    </row>
    <row r="5474" spans="1:19" ht="11.25" thickBot="1" x14ac:dyDescent="0.2">
      <c r="A5474" s="112"/>
    </row>
    <row r="5475" spans="1:19" ht="11.25" thickBot="1" x14ac:dyDescent="0.2">
      <c r="A5475" s="139" t="s">
        <v>366</v>
      </c>
      <c r="B5475" s="112"/>
      <c r="C5475" s="136">
        <v>0</v>
      </c>
    </row>
    <row r="5476" spans="1:19" ht="10.5" x14ac:dyDescent="0.15">
      <c r="A5476" s="112"/>
    </row>
    <row r="5477" spans="1:19" x14ac:dyDescent="0.15">
      <c r="A5477" s="129"/>
      <c r="B5477" s="86" t="s">
        <v>3727</v>
      </c>
    </row>
    <row r="5478" spans="1:19" ht="9.75" thickBot="1" x14ac:dyDescent="0.2">
      <c r="A5478" s="81" t="s">
        <v>356</v>
      </c>
    </row>
    <row r="5479" spans="1:19" ht="11.25" thickBot="1" x14ac:dyDescent="0.2">
      <c r="A5479" s="106" t="s">
        <v>357</v>
      </c>
      <c r="B5479" s="106" t="s">
        <v>358</v>
      </c>
      <c r="C5479" s="130" t="s">
        <v>0</v>
      </c>
      <c r="D5479" s="130" t="s">
        <v>1</v>
      </c>
      <c r="E5479" s="130" t="s">
        <v>2</v>
      </c>
      <c r="F5479" s="130" t="s">
        <v>3</v>
      </c>
      <c r="G5479" s="130" t="s">
        <v>4</v>
      </c>
      <c r="H5479" s="130" t="s">
        <v>5</v>
      </c>
      <c r="I5479" s="131" t="s">
        <v>6</v>
      </c>
      <c r="J5479" s="131" t="s">
        <v>7</v>
      </c>
      <c r="K5479" s="130" t="s">
        <v>8</v>
      </c>
      <c r="L5479" s="130" t="s">
        <v>9</v>
      </c>
      <c r="M5479" s="130" t="s">
        <v>10</v>
      </c>
      <c r="N5479" s="130" t="s">
        <v>11</v>
      </c>
      <c r="O5479" s="130" t="s">
        <v>12</v>
      </c>
      <c r="P5479" s="130" t="s">
        <v>13</v>
      </c>
      <c r="Q5479" s="130" t="s">
        <v>14</v>
      </c>
      <c r="R5479" s="130" t="s">
        <v>15</v>
      </c>
      <c r="S5479" s="130" t="s">
        <v>16</v>
      </c>
    </row>
    <row r="5480" spans="1:19" ht="11.25" thickBot="1" x14ac:dyDescent="0.2">
      <c r="A5480" s="112"/>
      <c r="B5480" s="112"/>
      <c r="C5480" s="130" t="s">
        <v>111</v>
      </c>
      <c r="D5480" s="130" t="s">
        <v>111</v>
      </c>
      <c r="E5480" s="130" t="s">
        <v>111</v>
      </c>
      <c r="F5480" s="130" t="s">
        <v>111</v>
      </c>
      <c r="G5480" s="130" t="s">
        <v>111</v>
      </c>
      <c r="H5480" s="130" t="s">
        <v>111</v>
      </c>
      <c r="I5480" s="131" t="s">
        <v>111</v>
      </c>
      <c r="J5480" s="131" t="s">
        <v>111</v>
      </c>
      <c r="K5480" s="130" t="s">
        <v>111</v>
      </c>
      <c r="L5480" s="130" t="s">
        <v>111</v>
      </c>
      <c r="M5480" s="130" t="s">
        <v>111</v>
      </c>
      <c r="N5480" s="130" t="s">
        <v>111</v>
      </c>
      <c r="O5480" s="130" t="s">
        <v>111</v>
      </c>
      <c r="P5480" s="130" t="s">
        <v>111</v>
      </c>
      <c r="Q5480" s="130" t="s">
        <v>111</v>
      </c>
      <c r="R5480" s="130" t="s">
        <v>111</v>
      </c>
      <c r="S5480" s="130" t="s">
        <v>111</v>
      </c>
    </row>
    <row r="5481" spans="1:19" ht="11.25" thickBot="1" x14ac:dyDescent="0.2">
      <c r="A5481" s="107">
        <v>1</v>
      </c>
      <c r="B5481" s="132">
        <v>0.70119212962962962</v>
      </c>
      <c r="C5481" s="141" t="s">
        <v>3728</v>
      </c>
      <c r="D5481" s="141" t="s">
        <v>3729</v>
      </c>
      <c r="E5481" s="141" t="s">
        <v>3730</v>
      </c>
      <c r="F5481" s="108">
        <v>675.5</v>
      </c>
      <c r="G5481" s="141" t="s">
        <v>3731</v>
      </c>
      <c r="H5481" s="108">
        <v>-10.1</v>
      </c>
      <c r="I5481" s="133">
        <v>1.7431399999999999</v>
      </c>
      <c r="J5481" s="134" t="s">
        <v>3732</v>
      </c>
      <c r="K5481" s="108">
        <v>55.31</v>
      </c>
      <c r="L5481" s="108">
        <v>7.8E-2</v>
      </c>
      <c r="M5481" s="108">
        <v>2.1749999999999998</v>
      </c>
      <c r="N5481" s="108">
        <v>1.4159999999999999</v>
      </c>
      <c r="O5481" s="108">
        <v>26.11</v>
      </c>
      <c r="P5481" s="108">
        <v>2.2629999999999999</v>
      </c>
      <c r="Q5481" s="108">
        <v>0.84399999999999997</v>
      </c>
      <c r="R5481" s="108">
        <v>1.4259999999999999</v>
      </c>
      <c r="S5481" s="108">
        <v>10.130000000000001</v>
      </c>
    </row>
    <row r="5482" spans="1:19" ht="11.25" thickBot="1" x14ac:dyDescent="0.2">
      <c r="A5482" s="112"/>
    </row>
    <row r="5483" spans="1:19" ht="11.25" thickBot="1" x14ac:dyDescent="0.2">
      <c r="A5483" s="107">
        <v>2</v>
      </c>
      <c r="B5483" s="132">
        <v>0.70137731481481491</v>
      </c>
      <c r="C5483" s="141" t="s">
        <v>3733</v>
      </c>
      <c r="D5483" s="141" t="s">
        <v>3734</v>
      </c>
      <c r="E5483" s="141" t="s">
        <v>3735</v>
      </c>
      <c r="F5483" s="141" t="s">
        <v>1819</v>
      </c>
      <c r="G5483" s="141" t="s">
        <v>3736</v>
      </c>
      <c r="H5483" s="108">
        <v>-13.34</v>
      </c>
      <c r="I5483" s="133">
        <v>1.74339</v>
      </c>
      <c r="J5483" s="134" t="s">
        <v>3737</v>
      </c>
      <c r="K5483" s="141" t="s">
        <v>2408</v>
      </c>
      <c r="L5483" s="108">
        <v>8.7999999999999995E-2</v>
      </c>
      <c r="M5483" s="108">
        <v>0.65200000000000002</v>
      </c>
      <c r="N5483" s="108">
        <v>1.806</v>
      </c>
      <c r="O5483" s="141" t="s">
        <v>2739</v>
      </c>
      <c r="P5483" s="108">
        <v>3.5270000000000001</v>
      </c>
      <c r="Q5483" s="108">
        <v>0.21</v>
      </c>
      <c r="R5483" s="108">
        <v>2.246</v>
      </c>
      <c r="S5483" s="108">
        <v>35.770000000000003</v>
      </c>
    </row>
    <row r="5484" spans="1:19" ht="11.25" thickBot="1" x14ac:dyDescent="0.2">
      <c r="A5484" s="112"/>
    </row>
    <row r="5485" spans="1:19" ht="11.25" thickBot="1" x14ac:dyDescent="0.2">
      <c r="A5485" s="107">
        <v>3</v>
      </c>
      <c r="B5485" s="132">
        <v>0.70155092592592594</v>
      </c>
      <c r="C5485" s="141" t="s">
        <v>3738</v>
      </c>
      <c r="D5485" s="141" t="s">
        <v>3739</v>
      </c>
      <c r="E5485" s="141" t="s">
        <v>3740</v>
      </c>
      <c r="F5485" s="141" t="s">
        <v>3741</v>
      </c>
      <c r="G5485" s="141" t="s">
        <v>3742</v>
      </c>
      <c r="H5485" s="108">
        <v>-7.476</v>
      </c>
      <c r="I5485" s="133">
        <v>1.7398100000000001</v>
      </c>
      <c r="J5485" s="134" t="s">
        <v>3743</v>
      </c>
      <c r="K5485" s="141" t="s">
        <v>3744</v>
      </c>
      <c r="L5485" s="108">
        <v>7.5999999999999998E-2</v>
      </c>
      <c r="M5485" s="108">
        <v>0.65800000000000003</v>
      </c>
      <c r="N5485" s="108">
        <v>1.87</v>
      </c>
      <c r="O5485" s="141" t="s">
        <v>3745</v>
      </c>
      <c r="P5485" s="108">
        <v>2.5259999999999998</v>
      </c>
      <c r="Q5485" s="108">
        <v>0.21099999999999999</v>
      </c>
      <c r="R5485" s="108">
        <v>2.1970000000000001</v>
      </c>
      <c r="S5485" s="108">
        <v>36.29</v>
      </c>
    </row>
    <row r="5486" spans="1:19" ht="11.25" thickBot="1" x14ac:dyDescent="0.2">
      <c r="A5486" s="112"/>
    </row>
    <row r="5487" spans="1:19" ht="11.25" thickBot="1" x14ac:dyDescent="0.2">
      <c r="A5487" s="135" t="s">
        <v>362</v>
      </c>
      <c r="B5487" s="112"/>
      <c r="C5487" s="141" t="s">
        <v>3746</v>
      </c>
      <c r="D5487" s="141" t="s">
        <v>3747</v>
      </c>
      <c r="E5487" s="141" t="s">
        <v>3748</v>
      </c>
      <c r="F5487" s="141" t="s">
        <v>3749</v>
      </c>
      <c r="G5487" s="141" t="s">
        <v>3750</v>
      </c>
      <c r="H5487" s="136">
        <v>-10.3</v>
      </c>
      <c r="I5487" s="137">
        <v>1.74211</v>
      </c>
      <c r="J5487" s="134" t="s">
        <v>3751</v>
      </c>
      <c r="K5487" s="141" t="s">
        <v>3752</v>
      </c>
      <c r="L5487" s="136">
        <v>8.1000000000000003E-2</v>
      </c>
      <c r="M5487" s="136">
        <v>1.161</v>
      </c>
      <c r="N5487" s="136">
        <v>1.698</v>
      </c>
      <c r="O5487" s="141" t="s">
        <v>3753</v>
      </c>
      <c r="P5487" s="136">
        <v>2.7719999999999998</v>
      </c>
      <c r="Q5487" s="136">
        <v>0.42199999999999999</v>
      </c>
      <c r="R5487" s="136">
        <v>1.956</v>
      </c>
      <c r="S5487" s="136">
        <v>27.4</v>
      </c>
    </row>
    <row r="5488" spans="1:19" ht="11.25" thickBot="1" x14ac:dyDescent="0.2">
      <c r="A5488" s="112"/>
    </row>
    <row r="5489" spans="1:19" ht="11.25" thickBot="1" x14ac:dyDescent="0.2">
      <c r="A5489" s="138" t="s">
        <v>364</v>
      </c>
      <c r="B5489" s="112"/>
      <c r="C5489" s="141" t="s">
        <v>3754</v>
      </c>
      <c r="D5489" s="141" t="s">
        <v>3755</v>
      </c>
      <c r="E5489" s="141" t="s">
        <v>3756</v>
      </c>
      <c r="F5489" s="141" t="s">
        <v>3757</v>
      </c>
      <c r="G5489" s="141" t="s">
        <v>3758</v>
      </c>
      <c r="H5489" s="136">
        <v>2.9390000000000001</v>
      </c>
      <c r="I5489" s="137">
        <v>2E-3</v>
      </c>
      <c r="J5489" s="134" t="s">
        <v>3759</v>
      </c>
      <c r="K5489" s="141" t="s">
        <v>3760</v>
      </c>
      <c r="L5489" s="136">
        <v>6.0000000000000001E-3</v>
      </c>
      <c r="M5489" s="136">
        <v>0.878</v>
      </c>
      <c r="N5489" s="136">
        <v>0.246</v>
      </c>
      <c r="O5489" s="141" t="s">
        <v>3761</v>
      </c>
      <c r="P5489" s="136">
        <v>0.66700000000000004</v>
      </c>
      <c r="Q5489" s="136">
        <v>0.36599999999999999</v>
      </c>
      <c r="R5489" s="136">
        <v>0.46</v>
      </c>
      <c r="S5489" s="136">
        <v>14.96</v>
      </c>
    </row>
    <row r="5490" spans="1:19" ht="11.25" thickBot="1" x14ac:dyDescent="0.2">
      <c r="A5490" s="112"/>
    </row>
    <row r="5491" spans="1:19" ht="11.25" thickBot="1" x14ac:dyDescent="0.2">
      <c r="A5491" s="139" t="s">
        <v>366</v>
      </c>
      <c r="B5491" s="112"/>
      <c r="C5491" s="141" t="s">
        <v>3762</v>
      </c>
      <c r="D5491" s="141" t="s">
        <v>3763</v>
      </c>
      <c r="E5491" s="141" t="s">
        <v>3764</v>
      </c>
      <c r="F5491" s="141" t="s">
        <v>3765</v>
      </c>
      <c r="G5491" s="141" t="s">
        <v>3766</v>
      </c>
      <c r="H5491" s="136">
        <v>28.52</v>
      </c>
      <c r="I5491" s="140">
        <v>0.115</v>
      </c>
      <c r="J5491" s="134" t="s">
        <v>3767</v>
      </c>
      <c r="K5491" s="141" t="s">
        <v>3768</v>
      </c>
      <c r="L5491" s="136">
        <v>8.0030000000000001</v>
      </c>
      <c r="M5491" s="136">
        <v>75.569999999999993</v>
      </c>
      <c r="N5491" s="136">
        <v>14.48</v>
      </c>
      <c r="O5491" s="141" t="s">
        <v>3769</v>
      </c>
      <c r="P5491" s="136">
        <v>24.06</v>
      </c>
      <c r="Q5491" s="136">
        <v>86.74</v>
      </c>
      <c r="R5491" s="136">
        <v>23.52</v>
      </c>
      <c r="S5491" s="136">
        <v>54.59</v>
      </c>
    </row>
    <row r="5492" spans="1:19" ht="11.25" thickBot="1" x14ac:dyDescent="0.2">
      <c r="A5492" s="112"/>
    </row>
    <row r="5493" spans="1:19" ht="11.25" thickBot="1" x14ac:dyDescent="0.2">
      <c r="A5493" s="106" t="s">
        <v>357</v>
      </c>
      <c r="B5493" s="106" t="s">
        <v>358</v>
      </c>
      <c r="C5493" s="130" t="s">
        <v>17</v>
      </c>
      <c r="D5493" s="130" t="s">
        <v>18</v>
      </c>
      <c r="E5493" s="131" t="s">
        <v>19</v>
      </c>
      <c r="F5493" s="131" t="s">
        <v>20</v>
      </c>
      <c r="G5493" s="130" t="s">
        <v>21</v>
      </c>
      <c r="H5493" s="130" t="s">
        <v>22</v>
      </c>
      <c r="I5493" s="130" t="s">
        <v>23</v>
      </c>
      <c r="J5493" s="130" t="s">
        <v>24</v>
      </c>
      <c r="K5493" s="131" t="s">
        <v>25</v>
      </c>
      <c r="L5493" s="131" t="s">
        <v>26</v>
      </c>
      <c r="M5493" s="130" t="s">
        <v>27</v>
      </c>
      <c r="N5493" s="130" t="s">
        <v>28</v>
      </c>
      <c r="O5493" s="130" t="s">
        <v>29</v>
      </c>
      <c r="P5493" s="130" t="s">
        <v>30</v>
      </c>
      <c r="Q5493" s="130" t="s">
        <v>31</v>
      </c>
      <c r="R5493" s="130" t="s">
        <v>32</v>
      </c>
      <c r="S5493" s="130" t="s">
        <v>33</v>
      </c>
    </row>
    <row r="5494" spans="1:19" ht="11.25" thickBot="1" x14ac:dyDescent="0.2">
      <c r="A5494" s="112"/>
      <c r="B5494" s="112"/>
      <c r="C5494" s="130" t="s">
        <v>111</v>
      </c>
      <c r="D5494" s="130" t="s">
        <v>111</v>
      </c>
      <c r="E5494" s="131" t="s">
        <v>111</v>
      </c>
      <c r="F5494" s="131" t="s">
        <v>111</v>
      </c>
      <c r="G5494" s="130" t="s">
        <v>111</v>
      </c>
      <c r="H5494" s="130" t="s">
        <v>111</v>
      </c>
      <c r="I5494" s="130" t="s">
        <v>111</v>
      </c>
      <c r="J5494" s="130" t="s">
        <v>111</v>
      </c>
      <c r="K5494" s="131" t="s">
        <v>111</v>
      </c>
      <c r="L5494" s="131" t="s">
        <v>111</v>
      </c>
      <c r="M5494" s="130" t="s">
        <v>111</v>
      </c>
      <c r="N5494" s="130" t="s">
        <v>111</v>
      </c>
      <c r="O5494" s="130" t="s">
        <v>111</v>
      </c>
      <c r="P5494" s="130" t="s">
        <v>111</v>
      </c>
      <c r="Q5494" s="130" t="s">
        <v>111</v>
      </c>
      <c r="R5494" s="130" t="s">
        <v>111</v>
      </c>
      <c r="S5494" s="130" t="s">
        <v>111</v>
      </c>
    </row>
    <row r="5495" spans="1:19" ht="11.25" thickBot="1" x14ac:dyDescent="0.2">
      <c r="A5495" s="107">
        <v>1</v>
      </c>
      <c r="B5495" s="132">
        <v>0.70119212962962962</v>
      </c>
      <c r="C5495" s="108">
        <v>8.3030000000000008</v>
      </c>
      <c r="D5495" s="108">
        <v>0.56100000000000005</v>
      </c>
      <c r="E5495" s="133">
        <v>1.7551399999999999</v>
      </c>
      <c r="F5495" s="133">
        <v>1.2011700000000001</v>
      </c>
      <c r="G5495" s="108">
        <v>0.05</v>
      </c>
      <c r="H5495" s="108">
        <v>-0.41499999999999998</v>
      </c>
      <c r="I5495" s="108">
        <v>6.0289999999999999</v>
      </c>
      <c r="J5495" s="141" t="s">
        <v>3770</v>
      </c>
      <c r="K5495" s="133">
        <v>1.7275100000000001</v>
      </c>
      <c r="L5495" s="134" t="s">
        <v>3771</v>
      </c>
      <c r="M5495" s="108">
        <v>0.24099999999999999</v>
      </c>
      <c r="N5495" s="108">
        <v>1.046</v>
      </c>
      <c r="O5495" s="108">
        <v>6.0999999999999999E-2</v>
      </c>
      <c r="P5495" s="108">
        <v>6.3E-2</v>
      </c>
      <c r="Q5495" s="108">
        <v>6.3E-2</v>
      </c>
      <c r="R5495" s="108">
        <v>1.4450000000000001</v>
      </c>
      <c r="S5495" s="108">
        <v>0.80200000000000005</v>
      </c>
    </row>
    <row r="5496" spans="1:19" ht="11.25" thickBot="1" x14ac:dyDescent="0.2">
      <c r="A5496" s="112"/>
    </row>
    <row r="5497" spans="1:19" ht="11.25" thickBot="1" x14ac:dyDescent="0.2">
      <c r="A5497" s="107">
        <v>2</v>
      </c>
      <c r="B5497" s="132">
        <v>0.70137731481481491</v>
      </c>
      <c r="C5497" s="108">
        <v>38.15</v>
      </c>
      <c r="D5497" s="108">
        <v>1.0840000000000001</v>
      </c>
      <c r="E5497" s="133">
        <v>1.7909299999999999</v>
      </c>
      <c r="F5497" s="133">
        <v>0.96067000000000002</v>
      </c>
      <c r="G5497" s="108">
        <v>7.0999999999999994E-2</v>
      </c>
      <c r="H5497" s="108">
        <v>-0.42199999999999999</v>
      </c>
      <c r="I5497" s="108">
        <v>15.62</v>
      </c>
      <c r="J5497" s="141" t="s">
        <v>3772</v>
      </c>
      <c r="K5497" s="133">
        <v>1.7479199999999999</v>
      </c>
      <c r="L5497" s="134" t="s">
        <v>3773</v>
      </c>
      <c r="M5497" s="108">
        <v>4.9000000000000002E-2</v>
      </c>
      <c r="N5497" s="108">
        <v>1.0409999999999999</v>
      </c>
      <c r="O5497" s="108">
        <v>1E-3</v>
      </c>
      <c r="P5497" s="108">
        <v>5.0000000000000001E-3</v>
      </c>
      <c r="Q5497" s="108">
        <v>6.6000000000000003E-2</v>
      </c>
      <c r="R5497" s="108">
        <v>0.86699999999999999</v>
      </c>
      <c r="S5497" s="108">
        <v>0.16700000000000001</v>
      </c>
    </row>
    <row r="5498" spans="1:19" ht="11.25" thickBot="1" x14ac:dyDescent="0.2">
      <c r="A5498" s="112"/>
    </row>
    <row r="5499" spans="1:19" ht="11.25" thickBot="1" x14ac:dyDescent="0.2">
      <c r="A5499" s="107">
        <v>3</v>
      </c>
      <c r="B5499" s="132">
        <v>0.70155092592592594</v>
      </c>
      <c r="C5499" s="108">
        <v>37.659999999999997</v>
      </c>
      <c r="D5499" s="108">
        <v>1.089</v>
      </c>
      <c r="E5499" s="133">
        <v>1.8020700000000001</v>
      </c>
      <c r="F5499" s="133">
        <v>0.96052999999999999</v>
      </c>
      <c r="G5499" s="108">
        <v>7.0000000000000001E-3</v>
      </c>
      <c r="H5499" s="108">
        <v>-0.53900000000000003</v>
      </c>
      <c r="I5499" s="108">
        <v>15.74</v>
      </c>
      <c r="J5499" s="141" t="s">
        <v>3774</v>
      </c>
      <c r="K5499" s="133">
        <v>1.7563899999999999</v>
      </c>
      <c r="L5499" s="134" t="s">
        <v>3775</v>
      </c>
      <c r="M5499" s="108">
        <v>0.04</v>
      </c>
      <c r="N5499" s="108">
        <v>1.026</v>
      </c>
      <c r="O5499" s="108">
        <v>0</v>
      </c>
      <c r="P5499" s="108">
        <v>5.0000000000000001E-3</v>
      </c>
      <c r="Q5499" s="108">
        <v>6.2E-2</v>
      </c>
      <c r="R5499" s="108">
        <v>0.83099999999999996</v>
      </c>
      <c r="S5499" s="108">
        <v>0.17599999999999999</v>
      </c>
    </row>
    <row r="5500" spans="1:19" ht="11.25" thickBot="1" x14ac:dyDescent="0.2">
      <c r="A5500" s="112"/>
    </row>
    <row r="5501" spans="1:19" ht="11.25" thickBot="1" x14ac:dyDescent="0.2">
      <c r="A5501" s="135" t="s">
        <v>362</v>
      </c>
      <c r="B5501" s="112"/>
      <c r="C5501" s="136">
        <v>28.04</v>
      </c>
      <c r="D5501" s="136">
        <v>0.91100000000000003</v>
      </c>
      <c r="E5501" s="137">
        <v>1.78271</v>
      </c>
      <c r="F5501" s="137">
        <v>1.0407900000000001</v>
      </c>
      <c r="G5501" s="136">
        <v>4.2999999999999997E-2</v>
      </c>
      <c r="H5501" s="136">
        <v>-0.45900000000000002</v>
      </c>
      <c r="I5501" s="136">
        <v>12.46</v>
      </c>
      <c r="J5501" s="141" t="s">
        <v>3776</v>
      </c>
      <c r="K5501" s="137">
        <v>1.74394</v>
      </c>
      <c r="L5501" s="134" t="s">
        <v>3777</v>
      </c>
      <c r="M5501" s="136">
        <v>0.11</v>
      </c>
      <c r="N5501" s="136">
        <v>1.038</v>
      </c>
      <c r="O5501" s="136">
        <v>2.1000000000000001E-2</v>
      </c>
      <c r="P5501" s="136">
        <v>2.4E-2</v>
      </c>
      <c r="Q5501" s="136">
        <v>6.4000000000000001E-2</v>
      </c>
      <c r="R5501" s="136">
        <v>1.048</v>
      </c>
      <c r="S5501" s="136">
        <v>0.38200000000000001</v>
      </c>
    </row>
    <row r="5502" spans="1:19" ht="11.25" thickBot="1" x14ac:dyDescent="0.2">
      <c r="A5502" s="112"/>
    </row>
    <row r="5503" spans="1:19" ht="11.25" thickBot="1" x14ac:dyDescent="0.2">
      <c r="A5503" s="138" t="s">
        <v>364</v>
      </c>
      <c r="B5503" s="112"/>
      <c r="C5503" s="136">
        <v>17.09</v>
      </c>
      <c r="D5503" s="136">
        <v>0.30299999999999999</v>
      </c>
      <c r="E5503" s="137">
        <v>2.452E-2</v>
      </c>
      <c r="F5503" s="137">
        <v>0.13889000000000001</v>
      </c>
      <c r="G5503" s="136">
        <v>3.3000000000000002E-2</v>
      </c>
      <c r="H5503" s="136">
        <v>7.0000000000000007E-2</v>
      </c>
      <c r="I5503" s="136">
        <v>5.5720000000000001</v>
      </c>
      <c r="J5503" s="141" t="s">
        <v>3778</v>
      </c>
      <c r="K5503" s="137">
        <v>1.485E-2</v>
      </c>
      <c r="L5503" s="134" t="s">
        <v>3779</v>
      </c>
      <c r="M5503" s="136">
        <v>0.114</v>
      </c>
      <c r="N5503" s="136">
        <v>1.0999999999999999E-2</v>
      </c>
      <c r="O5503" s="136">
        <v>3.5000000000000003E-2</v>
      </c>
      <c r="P5503" s="136">
        <v>3.4000000000000002E-2</v>
      </c>
      <c r="Q5503" s="136">
        <v>2E-3</v>
      </c>
      <c r="R5503" s="136">
        <v>0.34499999999999997</v>
      </c>
      <c r="S5503" s="136">
        <v>0.36399999999999999</v>
      </c>
    </row>
    <row r="5504" spans="1:19" ht="11.25" thickBot="1" x14ac:dyDescent="0.2">
      <c r="A5504" s="112"/>
    </row>
    <row r="5505" spans="1:19" ht="11.25" thickBot="1" x14ac:dyDescent="0.2">
      <c r="A5505" s="139" t="s">
        <v>366</v>
      </c>
      <c r="B5505" s="112"/>
      <c r="C5505" s="136">
        <v>60.96</v>
      </c>
      <c r="D5505" s="136">
        <v>33.31</v>
      </c>
      <c r="E5505" s="140">
        <v>1.375</v>
      </c>
      <c r="F5505" s="140">
        <v>13.345000000000001</v>
      </c>
      <c r="G5505" s="136">
        <v>76.13</v>
      </c>
      <c r="H5505" s="136">
        <v>15.29</v>
      </c>
      <c r="I5505" s="136">
        <v>44.71</v>
      </c>
      <c r="J5505" s="141" t="s">
        <v>3780</v>
      </c>
      <c r="K5505" s="140">
        <v>0.85099999999999998</v>
      </c>
      <c r="L5505" s="134" t="s">
        <v>3781</v>
      </c>
      <c r="M5505" s="136">
        <v>103.3</v>
      </c>
      <c r="N5505" s="136">
        <v>1.018</v>
      </c>
      <c r="O5505" s="136">
        <v>167.8</v>
      </c>
      <c r="P5505" s="136">
        <v>138.9</v>
      </c>
      <c r="Q5505" s="136">
        <v>2.9870000000000001</v>
      </c>
      <c r="R5505" s="136">
        <v>32.92</v>
      </c>
      <c r="S5505" s="136">
        <v>95.34</v>
      </c>
    </row>
    <row r="5506" spans="1:19" ht="11.25" thickBot="1" x14ac:dyDescent="0.2">
      <c r="A5506" s="112"/>
    </row>
    <row r="5507" spans="1:19" ht="11.25" thickBot="1" x14ac:dyDescent="0.2">
      <c r="A5507" s="106" t="s">
        <v>357</v>
      </c>
      <c r="B5507" s="106" t="s">
        <v>358</v>
      </c>
      <c r="C5507" s="131" t="s">
        <v>34</v>
      </c>
      <c r="D5507" s="131" t="s">
        <v>35</v>
      </c>
      <c r="E5507" s="130" t="s">
        <v>36</v>
      </c>
      <c r="F5507" s="130" t="s">
        <v>37</v>
      </c>
      <c r="G5507" s="130" t="s">
        <v>38</v>
      </c>
      <c r="H5507" s="130" t="s">
        <v>39</v>
      </c>
      <c r="I5507" s="130" t="s">
        <v>40</v>
      </c>
      <c r="J5507" s="130" t="s">
        <v>41</v>
      </c>
      <c r="K5507" s="130" t="s">
        <v>42</v>
      </c>
      <c r="L5507" s="130" t="s">
        <v>43</v>
      </c>
      <c r="M5507" s="130" t="s">
        <v>44</v>
      </c>
      <c r="N5507" s="130" t="s">
        <v>45</v>
      </c>
      <c r="O5507" s="130" t="s">
        <v>46</v>
      </c>
      <c r="P5507" s="130" t="s">
        <v>47</v>
      </c>
      <c r="Q5507" s="130" t="s">
        <v>48</v>
      </c>
      <c r="R5507" s="130" t="s">
        <v>49</v>
      </c>
      <c r="S5507" s="130" t="s">
        <v>50</v>
      </c>
    </row>
    <row r="5508" spans="1:19" ht="11.25" thickBot="1" x14ac:dyDescent="0.2">
      <c r="A5508" s="112"/>
      <c r="B5508" s="112"/>
      <c r="C5508" s="131" t="s">
        <v>111</v>
      </c>
      <c r="D5508" s="131" t="s">
        <v>111</v>
      </c>
      <c r="E5508" s="130" t="s">
        <v>111</v>
      </c>
      <c r="F5508" s="130" t="s">
        <v>111</v>
      </c>
      <c r="G5508" s="130" t="s">
        <v>111</v>
      </c>
      <c r="H5508" s="130" t="s">
        <v>111</v>
      </c>
      <c r="I5508" s="130" t="s">
        <v>111</v>
      </c>
      <c r="J5508" s="130" t="s">
        <v>111</v>
      </c>
      <c r="K5508" s="130" t="s">
        <v>111</v>
      </c>
      <c r="L5508" s="130" t="s">
        <v>111</v>
      </c>
      <c r="M5508" s="130" t="s">
        <v>111</v>
      </c>
      <c r="N5508" s="130" t="s">
        <v>111</v>
      </c>
      <c r="O5508" s="130" t="s">
        <v>111</v>
      </c>
      <c r="P5508" s="130" t="s">
        <v>111</v>
      </c>
      <c r="Q5508" s="130" t="s">
        <v>111</v>
      </c>
      <c r="R5508" s="130" t="s">
        <v>111</v>
      </c>
      <c r="S5508" s="130" t="s">
        <v>111</v>
      </c>
    </row>
    <row r="5509" spans="1:19" ht="11.25" thickBot="1" x14ac:dyDescent="0.2">
      <c r="A5509" s="107">
        <v>1</v>
      </c>
      <c r="B5509" s="132">
        <v>0.70119212962962962</v>
      </c>
      <c r="C5509" s="133">
        <v>1.5842799999999999</v>
      </c>
      <c r="D5509" s="134" t="s">
        <v>3782</v>
      </c>
      <c r="E5509" s="108">
        <v>0.13</v>
      </c>
      <c r="F5509" s="108">
        <v>6.9000000000000006E-2</v>
      </c>
      <c r="G5509" s="108">
        <v>4.7E-2</v>
      </c>
      <c r="H5509" s="108">
        <v>0.45400000000000001</v>
      </c>
      <c r="I5509" s="108">
        <v>11.21</v>
      </c>
      <c r="J5509" s="108">
        <v>11.1</v>
      </c>
      <c r="K5509" s="108">
        <v>0.154</v>
      </c>
      <c r="L5509" s="108">
        <v>0.20399999999999999</v>
      </c>
      <c r="M5509" s="108">
        <v>0.11600000000000001</v>
      </c>
      <c r="N5509" s="108">
        <v>0.14699999999999999</v>
      </c>
      <c r="O5509" s="108">
        <v>0.11600000000000001</v>
      </c>
      <c r="P5509" s="108">
        <v>0.104</v>
      </c>
      <c r="Q5509" s="108">
        <v>0.108</v>
      </c>
      <c r="R5509" s="108">
        <v>0.107</v>
      </c>
      <c r="S5509" s="108">
        <v>0.108</v>
      </c>
    </row>
    <row r="5510" spans="1:19" ht="11.25" thickBot="1" x14ac:dyDescent="0.2">
      <c r="A5510" s="112"/>
    </row>
    <row r="5511" spans="1:19" ht="11.25" thickBot="1" x14ac:dyDescent="0.2">
      <c r="A5511" s="107">
        <v>2</v>
      </c>
      <c r="B5511" s="132">
        <v>0.70137731481481491</v>
      </c>
      <c r="C5511" s="133">
        <v>1.60117</v>
      </c>
      <c r="D5511" s="134" t="s">
        <v>3783</v>
      </c>
      <c r="E5511" s="108">
        <v>0.20799999999999999</v>
      </c>
      <c r="F5511" s="108">
        <v>3.5000000000000003E-2</v>
      </c>
      <c r="G5511" s="108">
        <v>-1E-3</v>
      </c>
      <c r="H5511" s="108">
        <v>0.36499999999999999</v>
      </c>
      <c r="I5511" s="108">
        <v>29.15</v>
      </c>
      <c r="J5511" s="108">
        <v>29.16</v>
      </c>
      <c r="K5511" s="108">
        <v>0.192</v>
      </c>
      <c r="L5511" s="108">
        <v>0.36799999999999999</v>
      </c>
      <c r="M5511" s="108">
        <v>4.2999999999999997E-2</v>
      </c>
      <c r="N5511" s="108">
        <v>0.161</v>
      </c>
      <c r="O5511" s="108">
        <v>0.03</v>
      </c>
      <c r="P5511" s="108">
        <v>8.9999999999999993E-3</v>
      </c>
      <c r="Q5511" s="108">
        <v>2.7E-2</v>
      </c>
      <c r="R5511" s="108">
        <v>5.0000000000000001E-3</v>
      </c>
      <c r="S5511" s="108">
        <v>2.3E-2</v>
      </c>
    </row>
    <row r="5512" spans="1:19" ht="11.25" thickBot="1" x14ac:dyDescent="0.2">
      <c r="A5512" s="112"/>
    </row>
    <row r="5513" spans="1:19" ht="11.25" thickBot="1" x14ac:dyDescent="0.2">
      <c r="A5513" s="107">
        <v>3</v>
      </c>
      <c r="B5513" s="132">
        <v>0.70155092592592594</v>
      </c>
      <c r="C5513" s="133">
        <v>1.6024099999999999</v>
      </c>
      <c r="D5513" s="134" t="s">
        <v>3784</v>
      </c>
      <c r="E5513" s="108">
        <v>0.20899999999999999</v>
      </c>
      <c r="F5513" s="108">
        <v>3.5000000000000003E-2</v>
      </c>
      <c r="G5513" s="108">
        <v>1E-3</v>
      </c>
      <c r="H5513" s="108">
        <v>0.372</v>
      </c>
      <c r="I5513" s="108">
        <v>29.55</v>
      </c>
      <c r="J5513" s="108">
        <v>29.72</v>
      </c>
      <c r="K5513" s="108">
        <v>0.19600000000000001</v>
      </c>
      <c r="L5513" s="108">
        <v>0.36699999999999999</v>
      </c>
      <c r="M5513" s="108">
        <v>4.3999999999999997E-2</v>
      </c>
      <c r="N5513" s="108">
        <v>0.158</v>
      </c>
      <c r="O5513" s="108">
        <v>3.1E-2</v>
      </c>
      <c r="P5513" s="108">
        <v>0.01</v>
      </c>
      <c r="Q5513" s="108">
        <v>2.9000000000000001E-2</v>
      </c>
      <c r="R5513" s="108">
        <v>4.0000000000000001E-3</v>
      </c>
      <c r="S5513" s="108">
        <v>2.1999999999999999E-2</v>
      </c>
    </row>
    <row r="5514" spans="1:19" ht="11.25" thickBot="1" x14ac:dyDescent="0.2">
      <c r="A5514" s="112"/>
    </row>
    <row r="5515" spans="1:19" ht="11.25" thickBot="1" x14ac:dyDescent="0.2">
      <c r="A5515" s="135" t="s">
        <v>362</v>
      </c>
      <c r="B5515" s="112"/>
      <c r="C5515" s="137">
        <v>1.59595</v>
      </c>
      <c r="D5515" s="134" t="s">
        <v>3785</v>
      </c>
      <c r="E5515" s="136">
        <v>0.183</v>
      </c>
      <c r="F5515" s="136">
        <v>4.5999999999999999E-2</v>
      </c>
      <c r="G5515" s="136">
        <v>1.6E-2</v>
      </c>
      <c r="H5515" s="136">
        <v>0.39700000000000002</v>
      </c>
      <c r="I5515" s="136">
        <v>23.3</v>
      </c>
      <c r="J5515" s="136">
        <v>23.33</v>
      </c>
      <c r="K5515" s="136">
        <v>0.18099999999999999</v>
      </c>
      <c r="L5515" s="136">
        <v>0.313</v>
      </c>
      <c r="M5515" s="136">
        <v>6.8000000000000005E-2</v>
      </c>
      <c r="N5515" s="136">
        <v>0.155</v>
      </c>
      <c r="O5515" s="136">
        <v>5.8999999999999997E-2</v>
      </c>
      <c r="P5515" s="136">
        <v>4.1000000000000002E-2</v>
      </c>
      <c r="Q5515" s="136">
        <v>5.5E-2</v>
      </c>
      <c r="R5515" s="136">
        <v>3.7999999999999999E-2</v>
      </c>
      <c r="S5515" s="136">
        <v>5.0999999999999997E-2</v>
      </c>
    </row>
    <row r="5516" spans="1:19" ht="11.25" thickBot="1" x14ac:dyDescent="0.2">
      <c r="A5516" s="112"/>
    </row>
    <row r="5517" spans="1:19" ht="11.25" thickBot="1" x14ac:dyDescent="0.2">
      <c r="A5517" s="138" t="s">
        <v>364</v>
      </c>
      <c r="B5517" s="112"/>
      <c r="C5517" s="137">
        <v>1.013E-2</v>
      </c>
      <c r="D5517" s="134" t="s">
        <v>3786</v>
      </c>
      <c r="E5517" s="136">
        <v>4.5999999999999999E-2</v>
      </c>
      <c r="F5517" s="136">
        <v>1.9E-2</v>
      </c>
      <c r="G5517" s="136">
        <v>2.7E-2</v>
      </c>
      <c r="H5517" s="136">
        <v>4.9000000000000002E-2</v>
      </c>
      <c r="I5517" s="136">
        <v>10.48</v>
      </c>
      <c r="J5517" s="136">
        <v>10.59</v>
      </c>
      <c r="K5517" s="136">
        <v>2.3E-2</v>
      </c>
      <c r="L5517" s="136">
        <v>9.4E-2</v>
      </c>
      <c r="M5517" s="136">
        <v>4.2000000000000003E-2</v>
      </c>
      <c r="N5517" s="136">
        <v>7.0000000000000001E-3</v>
      </c>
      <c r="O5517" s="136">
        <v>4.9000000000000002E-2</v>
      </c>
      <c r="P5517" s="136">
        <v>5.5E-2</v>
      </c>
      <c r="Q5517" s="136">
        <v>4.5999999999999999E-2</v>
      </c>
      <c r="R5517" s="136">
        <v>0.06</v>
      </c>
      <c r="S5517" s="136">
        <v>4.9000000000000002E-2</v>
      </c>
    </row>
    <row r="5518" spans="1:19" ht="11.25" thickBot="1" x14ac:dyDescent="0.2">
      <c r="A5518" s="112"/>
    </row>
    <row r="5519" spans="1:19" ht="11.25" thickBot="1" x14ac:dyDescent="0.2">
      <c r="A5519" s="139" t="s">
        <v>366</v>
      </c>
      <c r="B5519" s="112"/>
      <c r="C5519" s="140">
        <v>0.63500000000000001</v>
      </c>
      <c r="D5519" s="134" t="s">
        <v>3787</v>
      </c>
      <c r="E5519" s="136">
        <v>24.93</v>
      </c>
      <c r="F5519" s="136">
        <v>42.26</v>
      </c>
      <c r="G5519" s="136">
        <v>173.1</v>
      </c>
      <c r="H5519" s="136">
        <v>12.46</v>
      </c>
      <c r="I5519" s="136">
        <v>44.97</v>
      </c>
      <c r="J5519" s="136">
        <v>45.41</v>
      </c>
      <c r="K5519" s="136">
        <v>12.82</v>
      </c>
      <c r="L5519" s="136">
        <v>30.16</v>
      </c>
      <c r="M5519" s="136">
        <v>61.54</v>
      </c>
      <c r="N5519" s="136">
        <v>4.5090000000000003</v>
      </c>
      <c r="O5519" s="136">
        <v>83.25</v>
      </c>
      <c r="P5519" s="136">
        <v>133</v>
      </c>
      <c r="Q5519" s="136">
        <v>83.8</v>
      </c>
      <c r="R5519" s="136">
        <v>155</v>
      </c>
      <c r="S5519" s="136">
        <v>95.67</v>
      </c>
    </row>
    <row r="5520" spans="1:19" ht="11.25" thickBot="1" x14ac:dyDescent="0.2">
      <c r="A5520" s="112"/>
    </row>
    <row r="5521" spans="1:19" ht="11.25" thickBot="1" x14ac:dyDescent="0.2">
      <c r="A5521" s="106" t="s">
        <v>357</v>
      </c>
      <c r="B5521" s="106" t="s">
        <v>358</v>
      </c>
      <c r="C5521" s="130" t="s">
        <v>51</v>
      </c>
      <c r="D5521" s="130" t="s">
        <v>52</v>
      </c>
      <c r="E5521" s="130" t="s">
        <v>53</v>
      </c>
      <c r="F5521" s="130" t="s">
        <v>54</v>
      </c>
      <c r="G5521" s="130" t="s">
        <v>55</v>
      </c>
      <c r="H5521" s="130" t="s">
        <v>56</v>
      </c>
      <c r="I5521" s="130" t="s">
        <v>57</v>
      </c>
      <c r="J5521" s="130" t="s">
        <v>58</v>
      </c>
      <c r="K5521" s="130" t="s">
        <v>59</v>
      </c>
      <c r="L5521" s="130" t="s">
        <v>60</v>
      </c>
      <c r="M5521" s="130" t="s">
        <v>61</v>
      </c>
      <c r="N5521" s="130" t="s">
        <v>62</v>
      </c>
      <c r="O5521" s="130" t="s">
        <v>63</v>
      </c>
      <c r="P5521" s="130" t="s">
        <v>64</v>
      </c>
      <c r="Q5521" s="131" t="s">
        <v>65</v>
      </c>
      <c r="R5521" s="131" t="s">
        <v>66</v>
      </c>
      <c r="S5521" s="130" t="s">
        <v>67</v>
      </c>
    </row>
    <row r="5522" spans="1:19" ht="11.25" thickBot="1" x14ac:dyDescent="0.2">
      <c r="A5522" s="112"/>
      <c r="B5522" s="112"/>
      <c r="C5522" s="130" t="s">
        <v>111</v>
      </c>
      <c r="D5522" s="130" t="s">
        <v>111</v>
      </c>
      <c r="E5522" s="130" t="s">
        <v>111</v>
      </c>
      <c r="F5522" s="130" t="s">
        <v>111</v>
      </c>
      <c r="G5522" s="130" t="s">
        <v>111</v>
      </c>
      <c r="H5522" s="130" t="s">
        <v>111</v>
      </c>
      <c r="I5522" s="130" t="s">
        <v>111</v>
      </c>
      <c r="J5522" s="130" t="s">
        <v>111</v>
      </c>
      <c r="K5522" s="130" t="s">
        <v>111</v>
      </c>
      <c r="L5522" s="130" t="s">
        <v>111</v>
      </c>
      <c r="M5522" s="130" t="s">
        <v>111</v>
      </c>
      <c r="N5522" s="130" t="s">
        <v>111</v>
      </c>
      <c r="O5522" s="130" t="s">
        <v>111</v>
      </c>
      <c r="P5522" s="130" t="s">
        <v>111</v>
      </c>
      <c r="Q5522" s="131" t="s">
        <v>111</v>
      </c>
      <c r="R5522" s="131" t="s">
        <v>111</v>
      </c>
      <c r="S5522" s="130" t="s">
        <v>111</v>
      </c>
    </row>
    <row r="5523" spans="1:19" ht="11.25" thickBot="1" x14ac:dyDescent="0.2">
      <c r="A5523" s="107">
        <v>1</v>
      </c>
      <c r="B5523" s="132">
        <v>0.70119212962962962</v>
      </c>
      <c r="C5523" s="108">
        <v>0.11</v>
      </c>
      <c r="D5523" s="108">
        <v>0.106</v>
      </c>
      <c r="E5523" s="108">
        <v>0.107</v>
      </c>
      <c r="F5523" s="108">
        <v>0.106</v>
      </c>
      <c r="G5523" s="108">
        <v>0.107</v>
      </c>
      <c r="H5523" s="108">
        <v>5.3999999999999999E-2</v>
      </c>
      <c r="I5523" s="108">
        <v>0.377</v>
      </c>
      <c r="J5523" s="108">
        <v>0.51600000000000001</v>
      </c>
      <c r="K5523" s="108">
        <v>0.52600000000000002</v>
      </c>
      <c r="L5523" s="108">
        <v>5.0999999999999997E-2</v>
      </c>
      <c r="M5523" s="108">
        <v>5.0999999999999997E-2</v>
      </c>
      <c r="N5523" s="108">
        <v>0.373</v>
      </c>
      <c r="O5523" s="108">
        <v>2.39</v>
      </c>
      <c r="P5523" s="108">
        <v>0.54300000000000004</v>
      </c>
      <c r="Q5523" s="133">
        <v>1.52336</v>
      </c>
      <c r="R5523" s="134" t="s">
        <v>3788</v>
      </c>
      <c r="S5523" s="108">
        <v>0.13100000000000001</v>
      </c>
    </row>
    <row r="5524" spans="1:19" ht="11.25" thickBot="1" x14ac:dyDescent="0.2">
      <c r="A5524" s="112"/>
    </row>
    <row r="5525" spans="1:19" ht="11.25" thickBot="1" x14ac:dyDescent="0.2">
      <c r="A5525" s="107">
        <v>2</v>
      </c>
      <c r="B5525" s="132">
        <v>0.70137731481481491</v>
      </c>
      <c r="C5525" s="108">
        <v>5.0000000000000001E-3</v>
      </c>
      <c r="D5525" s="108">
        <v>1.4E-2</v>
      </c>
      <c r="E5525" s="108">
        <v>2E-3</v>
      </c>
      <c r="F5525" s="108">
        <v>0.01</v>
      </c>
      <c r="G5525" s="108">
        <v>2E-3</v>
      </c>
      <c r="H5525" s="108">
        <v>4.0000000000000001E-3</v>
      </c>
      <c r="I5525" s="108">
        <v>0.127</v>
      </c>
      <c r="J5525" s="108">
        <v>0.45300000000000001</v>
      </c>
      <c r="K5525" s="108">
        <v>0.45100000000000001</v>
      </c>
      <c r="L5525" s="108">
        <v>0</v>
      </c>
      <c r="M5525" s="108">
        <v>1E-3</v>
      </c>
      <c r="N5525" s="108">
        <v>0.189</v>
      </c>
      <c r="O5525" s="108">
        <v>6.0000000000000001E-3</v>
      </c>
      <c r="P5525" s="108">
        <v>0.54300000000000004</v>
      </c>
      <c r="Q5525" s="133">
        <v>1.5433600000000001</v>
      </c>
      <c r="R5525" s="134" t="s">
        <v>3789</v>
      </c>
      <c r="S5525" s="108">
        <v>7.9000000000000001E-2</v>
      </c>
    </row>
    <row r="5526" spans="1:19" ht="11.25" thickBot="1" x14ac:dyDescent="0.2">
      <c r="A5526" s="112"/>
    </row>
    <row r="5527" spans="1:19" ht="11.25" thickBot="1" x14ac:dyDescent="0.2">
      <c r="A5527" s="107">
        <v>3</v>
      </c>
      <c r="B5527" s="132">
        <v>0.70155092592592594</v>
      </c>
      <c r="C5527" s="108">
        <v>5.0000000000000001E-3</v>
      </c>
      <c r="D5527" s="108">
        <v>1.2999999999999999E-2</v>
      </c>
      <c r="E5527" s="108">
        <v>2E-3</v>
      </c>
      <c r="F5527" s="108">
        <v>1.0999999999999999E-2</v>
      </c>
      <c r="G5527" s="108">
        <v>2E-3</v>
      </c>
      <c r="H5527" s="108">
        <v>2E-3</v>
      </c>
      <c r="I5527" s="108">
        <v>0.115</v>
      </c>
      <c r="J5527" s="108">
        <v>0.44600000000000001</v>
      </c>
      <c r="K5527" s="108">
        <v>0.45200000000000001</v>
      </c>
      <c r="L5527" s="108">
        <v>0</v>
      </c>
      <c r="M5527" s="108">
        <v>1E-3</v>
      </c>
      <c r="N5527" s="108">
        <v>0.156</v>
      </c>
      <c r="O5527" s="108">
        <v>4.0000000000000001E-3</v>
      </c>
      <c r="P5527" s="108">
        <v>0.52500000000000002</v>
      </c>
      <c r="Q5527" s="134" t="s">
        <v>3790</v>
      </c>
      <c r="R5527" s="134" t="s">
        <v>3791</v>
      </c>
      <c r="S5527" s="108">
        <v>7.6999999999999999E-2</v>
      </c>
    </row>
    <row r="5528" spans="1:19" ht="11.25" thickBot="1" x14ac:dyDescent="0.2">
      <c r="A5528" s="112"/>
    </row>
    <row r="5529" spans="1:19" ht="11.25" thickBot="1" x14ac:dyDescent="0.2">
      <c r="A5529" s="135" t="s">
        <v>362</v>
      </c>
      <c r="B5529" s="112"/>
      <c r="C5529" s="136">
        <v>0.04</v>
      </c>
      <c r="D5529" s="136">
        <v>4.3999999999999997E-2</v>
      </c>
      <c r="E5529" s="136">
        <v>3.6999999999999998E-2</v>
      </c>
      <c r="F5529" s="136">
        <v>4.2000000000000003E-2</v>
      </c>
      <c r="G5529" s="136">
        <v>3.6999999999999998E-2</v>
      </c>
      <c r="H5529" s="136">
        <v>0.02</v>
      </c>
      <c r="I5529" s="136">
        <v>0.20599999999999999</v>
      </c>
      <c r="J5529" s="136">
        <v>0.47199999999999998</v>
      </c>
      <c r="K5529" s="136">
        <v>0.47599999999999998</v>
      </c>
      <c r="L5529" s="136">
        <v>1.7000000000000001E-2</v>
      </c>
      <c r="M5529" s="136">
        <v>1.7999999999999999E-2</v>
      </c>
      <c r="N5529" s="136">
        <v>0.23899999999999999</v>
      </c>
      <c r="O5529" s="136">
        <v>0.8</v>
      </c>
      <c r="P5529" s="136">
        <v>0.53700000000000003</v>
      </c>
      <c r="Q5529" s="134" t="s">
        <v>3792</v>
      </c>
      <c r="R5529" s="134" t="s">
        <v>3793</v>
      </c>
      <c r="S5529" s="136">
        <v>9.6000000000000002E-2</v>
      </c>
    </row>
    <row r="5530" spans="1:19" ht="11.25" thickBot="1" x14ac:dyDescent="0.2">
      <c r="A5530" s="112"/>
    </row>
    <row r="5531" spans="1:19" ht="11.25" thickBot="1" x14ac:dyDescent="0.2">
      <c r="A5531" s="138" t="s">
        <v>364</v>
      </c>
      <c r="B5531" s="112"/>
      <c r="C5531" s="136">
        <v>6.0999999999999999E-2</v>
      </c>
      <c r="D5531" s="136">
        <v>5.3999999999999999E-2</v>
      </c>
      <c r="E5531" s="136">
        <v>6.0999999999999999E-2</v>
      </c>
      <c r="F5531" s="136">
        <v>5.5E-2</v>
      </c>
      <c r="G5531" s="136">
        <v>6.0999999999999999E-2</v>
      </c>
      <c r="H5531" s="136">
        <v>0.03</v>
      </c>
      <c r="I5531" s="136">
        <v>0.14799999999999999</v>
      </c>
      <c r="J5531" s="136">
        <v>3.9E-2</v>
      </c>
      <c r="K5531" s="136">
        <v>4.2999999999999997E-2</v>
      </c>
      <c r="L5531" s="136">
        <v>0.03</v>
      </c>
      <c r="M5531" s="136">
        <v>2.9000000000000001E-2</v>
      </c>
      <c r="N5531" s="136">
        <v>0.11700000000000001</v>
      </c>
      <c r="O5531" s="136">
        <v>1.377</v>
      </c>
      <c r="P5531" s="136">
        <v>1.0999999999999999E-2</v>
      </c>
      <c r="Q5531" s="134" t="s">
        <v>3794</v>
      </c>
      <c r="R5531" s="134" t="s">
        <v>3795</v>
      </c>
      <c r="S5531" s="136">
        <v>3.1E-2</v>
      </c>
    </row>
    <row r="5532" spans="1:19" ht="11.25" thickBot="1" x14ac:dyDescent="0.2">
      <c r="A5532" s="112"/>
    </row>
    <row r="5533" spans="1:19" ht="11.25" thickBot="1" x14ac:dyDescent="0.2">
      <c r="A5533" s="139" t="s">
        <v>366</v>
      </c>
      <c r="B5533" s="112"/>
      <c r="C5533" s="136">
        <v>152.9</v>
      </c>
      <c r="D5533" s="136">
        <v>120.6</v>
      </c>
      <c r="E5533" s="136">
        <v>164.1</v>
      </c>
      <c r="F5533" s="136">
        <v>130.69999999999999</v>
      </c>
      <c r="G5533" s="136">
        <v>164.8</v>
      </c>
      <c r="H5533" s="136">
        <v>148.69999999999999</v>
      </c>
      <c r="I5533" s="136">
        <v>71.52</v>
      </c>
      <c r="J5533" s="136">
        <v>8.1829999999999998</v>
      </c>
      <c r="K5533" s="136">
        <v>9.0519999999999996</v>
      </c>
      <c r="L5533" s="136">
        <v>173.5</v>
      </c>
      <c r="M5533" s="136">
        <v>166.3</v>
      </c>
      <c r="N5533" s="136">
        <v>48.68</v>
      </c>
      <c r="O5533" s="136">
        <v>172.1</v>
      </c>
      <c r="P5533" s="136">
        <v>1.984</v>
      </c>
      <c r="Q5533" s="134" t="s">
        <v>3796</v>
      </c>
      <c r="R5533" s="134" t="s">
        <v>3797</v>
      </c>
      <c r="S5533" s="136">
        <v>32.32</v>
      </c>
    </row>
    <row r="5534" spans="1:19" ht="11.25" thickBot="1" x14ac:dyDescent="0.2">
      <c r="A5534" s="112"/>
    </row>
    <row r="5535" spans="1:19" ht="11.25" thickBot="1" x14ac:dyDescent="0.2">
      <c r="A5535" s="106" t="s">
        <v>357</v>
      </c>
      <c r="B5535" s="106" t="s">
        <v>358</v>
      </c>
      <c r="C5535" s="130" t="s">
        <v>68</v>
      </c>
    </row>
    <row r="5536" spans="1:19" ht="11.25" thickBot="1" x14ac:dyDescent="0.2">
      <c r="A5536" s="112"/>
      <c r="B5536" s="112"/>
      <c r="C5536" s="130" t="s">
        <v>111</v>
      </c>
    </row>
    <row r="5537" spans="1:19" ht="11.25" thickBot="1" x14ac:dyDescent="0.2">
      <c r="A5537" s="107">
        <v>1</v>
      </c>
      <c r="B5537" s="132">
        <v>0.70119212962962962</v>
      </c>
      <c r="C5537" s="108">
        <v>0.48699999999999999</v>
      </c>
    </row>
    <row r="5538" spans="1:19" ht="11.25" thickBot="1" x14ac:dyDescent="0.2">
      <c r="A5538" s="112"/>
    </row>
    <row r="5539" spans="1:19" ht="11.25" thickBot="1" x14ac:dyDescent="0.2">
      <c r="A5539" s="107">
        <v>2</v>
      </c>
      <c r="B5539" s="132">
        <v>0.70137731481481491</v>
      </c>
      <c r="C5539" s="108">
        <v>1.4E-2</v>
      </c>
    </row>
    <row r="5540" spans="1:19" ht="11.25" thickBot="1" x14ac:dyDescent="0.2">
      <c r="A5540" s="112"/>
    </row>
    <row r="5541" spans="1:19" ht="11.25" thickBot="1" x14ac:dyDescent="0.2">
      <c r="A5541" s="107">
        <v>3</v>
      </c>
      <c r="B5541" s="132">
        <v>0.70155092592592594</v>
      </c>
      <c r="C5541" s="108">
        <v>1.2E-2</v>
      </c>
    </row>
    <row r="5542" spans="1:19" ht="11.25" thickBot="1" x14ac:dyDescent="0.2">
      <c r="A5542" s="112"/>
    </row>
    <row r="5543" spans="1:19" ht="11.25" thickBot="1" x14ac:dyDescent="0.2">
      <c r="A5543" s="135" t="s">
        <v>362</v>
      </c>
      <c r="B5543" s="112"/>
      <c r="C5543" s="136">
        <v>0.17100000000000001</v>
      </c>
    </row>
    <row r="5544" spans="1:19" ht="11.25" thickBot="1" x14ac:dyDescent="0.2">
      <c r="A5544" s="112"/>
    </row>
    <row r="5545" spans="1:19" ht="11.25" thickBot="1" x14ac:dyDescent="0.2">
      <c r="A5545" s="138" t="s">
        <v>364</v>
      </c>
      <c r="B5545" s="112"/>
      <c r="C5545" s="136">
        <v>0.27300000000000002</v>
      </c>
    </row>
    <row r="5546" spans="1:19" ht="11.25" thickBot="1" x14ac:dyDescent="0.2">
      <c r="A5546" s="112"/>
    </row>
    <row r="5547" spans="1:19" ht="11.25" thickBot="1" x14ac:dyDescent="0.2">
      <c r="A5547" s="139" t="s">
        <v>366</v>
      </c>
      <c r="B5547" s="112"/>
      <c r="C5547" s="136">
        <v>159.9</v>
      </c>
    </row>
    <row r="5548" spans="1:19" ht="10.5" x14ac:dyDescent="0.15">
      <c r="A5548" s="112"/>
    </row>
    <row r="5549" spans="1:19" x14ac:dyDescent="0.15">
      <c r="A5549" s="129"/>
      <c r="B5549" s="86" t="s">
        <v>3798</v>
      </c>
    </row>
    <row r="5550" spans="1:19" ht="9.75" thickBot="1" x14ac:dyDescent="0.2">
      <c r="A5550" s="81" t="s">
        <v>356</v>
      </c>
    </row>
    <row r="5551" spans="1:19" ht="11.25" thickBot="1" x14ac:dyDescent="0.2">
      <c r="A5551" s="106" t="s">
        <v>357</v>
      </c>
      <c r="B5551" s="106" t="s">
        <v>358</v>
      </c>
      <c r="C5551" s="130" t="s">
        <v>0</v>
      </c>
      <c r="D5551" s="130" t="s">
        <v>1</v>
      </c>
      <c r="E5551" s="130" t="s">
        <v>2</v>
      </c>
      <c r="F5551" s="130" t="s">
        <v>3</v>
      </c>
      <c r="G5551" s="130" t="s">
        <v>4</v>
      </c>
      <c r="H5551" s="130" t="s">
        <v>5</v>
      </c>
      <c r="I5551" s="131" t="s">
        <v>6</v>
      </c>
      <c r="J5551" s="131" t="s">
        <v>7</v>
      </c>
      <c r="K5551" s="130" t="s">
        <v>8</v>
      </c>
      <c r="L5551" s="130" t="s">
        <v>9</v>
      </c>
      <c r="M5551" s="130" t="s">
        <v>10</v>
      </c>
      <c r="N5551" s="130" t="s">
        <v>11</v>
      </c>
      <c r="O5551" s="130" t="s">
        <v>12</v>
      </c>
      <c r="P5551" s="130" t="s">
        <v>13</v>
      </c>
      <c r="Q5551" s="130" t="s">
        <v>14</v>
      </c>
      <c r="R5551" s="130" t="s">
        <v>15</v>
      </c>
      <c r="S5551" s="130" t="s">
        <v>16</v>
      </c>
    </row>
    <row r="5552" spans="1:19" ht="11.25" thickBot="1" x14ac:dyDescent="0.2">
      <c r="A5552" s="112"/>
      <c r="B5552" s="112"/>
      <c r="C5552" s="130" t="s">
        <v>111</v>
      </c>
      <c r="D5552" s="130" t="s">
        <v>111</v>
      </c>
      <c r="E5552" s="130" t="s">
        <v>111</v>
      </c>
      <c r="F5552" s="130" t="s">
        <v>111</v>
      </c>
      <c r="G5552" s="130" t="s">
        <v>111</v>
      </c>
      <c r="H5552" s="130" t="s">
        <v>111</v>
      </c>
      <c r="I5552" s="131" t="s">
        <v>111</v>
      </c>
      <c r="J5552" s="131" t="s">
        <v>111</v>
      </c>
      <c r="K5552" s="130" t="s">
        <v>111</v>
      </c>
      <c r="L5552" s="130" t="s">
        <v>111</v>
      </c>
      <c r="M5552" s="130" t="s">
        <v>111</v>
      </c>
      <c r="N5552" s="130" t="s">
        <v>111</v>
      </c>
      <c r="O5552" s="130" t="s">
        <v>111</v>
      </c>
      <c r="P5552" s="130" t="s">
        <v>111</v>
      </c>
      <c r="Q5552" s="130" t="s">
        <v>111</v>
      </c>
      <c r="R5552" s="130" t="s">
        <v>111</v>
      </c>
      <c r="S5552" s="130" t="s">
        <v>111</v>
      </c>
    </row>
    <row r="5553" spans="1:19" ht="11.25" thickBot="1" x14ac:dyDescent="0.2">
      <c r="A5553" s="107">
        <v>1</v>
      </c>
      <c r="B5553" s="132">
        <v>0.70633101851851843</v>
      </c>
      <c r="C5553" s="141" t="s">
        <v>1793</v>
      </c>
      <c r="D5553" s="141" t="s">
        <v>3799</v>
      </c>
      <c r="E5553" s="108">
        <v>90.56</v>
      </c>
      <c r="F5553" s="108">
        <v>1979</v>
      </c>
      <c r="G5553" s="141" t="s">
        <v>3800</v>
      </c>
      <c r="H5553" s="141" t="s">
        <v>3801</v>
      </c>
      <c r="I5553" s="133">
        <v>1.09446</v>
      </c>
      <c r="J5553" s="134" t="s">
        <v>3802</v>
      </c>
      <c r="K5553" s="108">
        <v>97.64</v>
      </c>
      <c r="L5553" s="108">
        <v>0.249</v>
      </c>
      <c r="M5553" s="108">
        <v>0.52100000000000002</v>
      </c>
      <c r="N5553" s="108">
        <v>1.554</v>
      </c>
      <c r="O5553" s="108">
        <v>32.54</v>
      </c>
      <c r="P5553" s="108">
        <v>197.6</v>
      </c>
      <c r="Q5553" s="108">
        <v>0.152</v>
      </c>
      <c r="R5553" s="108">
        <v>2</v>
      </c>
      <c r="S5553" s="108">
        <v>13.95</v>
      </c>
    </row>
    <row r="5554" spans="1:19" ht="11.25" thickBot="1" x14ac:dyDescent="0.2">
      <c r="A5554" s="112"/>
    </row>
    <row r="5555" spans="1:19" ht="11.25" thickBot="1" x14ac:dyDescent="0.2">
      <c r="A5555" s="107">
        <v>2</v>
      </c>
      <c r="B5555" s="132">
        <v>0.70651620370370372</v>
      </c>
      <c r="C5555" s="141" t="s">
        <v>3803</v>
      </c>
      <c r="D5555" s="141" t="s">
        <v>3804</v>
      </c>
      <c r="E5555" s="108">
        <v>90.1</v>
      </c>
      <c r="F5555" s="108">
        <v>1982</v>
      </c>
      <c r="G5555" s="141" t="s">
        <v>3805</v>
      </c>
      <c r="H5555" s="141" t="s">
        <v>3806</v>
      </c>
      <c r="I5555" s="133">
        <v>1.11666</v>
      </c>
      <c r="J5555" s="134" t="s">
        <v>3807</v>
      </c>
      <c r="K5555" s="108">
        <v>99.09</v>
      </c>
      <c r="L5555" s="108">
        <v>0.24399999999999999</v>
      </c>
      <c r="M5555" s="108">
        <v>0.47499999999999998</v>
      </c>
      <c r="N5555" s="108">
        <v>1.4359999999999999</v>
      </c>
      <c r="O5555" s="108">
        <v>32.79</v>
      </c>
      <c r="P5555" s="108">
        <v>196.8</v>
      </c>
      <c r="Q5555" s="108">
        <v>0.151</v>
      </c>
      <c r="R5555" s="108">
        <v>2.0089999999999999</v>
      </c>
      <c r="S5555" s="108">
        <v>14.09</v>
      </c>
    </row>
    <row r="5556" spans="1:19" ht="11.25" thickBot="1" x14ac:dyDescent="0.2">
      <c r="A5556" s="112"/>
    </row>
    <row r="5557" spans="1:19" ht="11.25" thickBot="1" x14ac:dyDescent="0.2">
      <c r="A5557" s="107">
        <v>3</v>
      </c>
      <c r="B5557" s="132">
        <v>0.70668981481481474</v>
      </c>
      <c r="C5557" s="141" t="s">
        <v>3808</v>
      </c>
      <c r="D5557" s="141" t="s">
        <v>3809</v>
      </c>
      <c r="E5557" s="108">
        <v>90.58</v>
      </c>
      <c r="F5557" s="108">
        <v>1992</v>
      </c>
      <c r="G5557" s="141" t="s">
        <v>3810</v>
      </c>
      <c r="H5557" s="141" t="s">
        <v>3811</v>
      </c>
      <c r="I5557" s="133">
        <v>1.13114</v>
      </c>
      <c r="J5557" s="134" t="s">
        <v>3812</v>
      </c>
      <c r="K5557" s="108">
        <v>98.14</v>
      </c>
      <c r="L5557" s="108">
        <v>0.13500000000000001</v>
      </c>
      <c r="M5557" s="108">
        <v>0.46500000000000002</v>
      </c>
      <c r="N5557" s="108">
        <v>1.3819999999999999</v>
      </c>
      <c r="O5557" s="108">
        <v>32.79</v>
      </c>
      <c r="P5557" s="108">
        <v>195</v>
      </c>
      <c r="Q5557" s="108">
        <v>0.14599999999999999</v>
      </c>
      <c r="R5557" s="108">
        <v>1.976</v>
      </c>
      <c r="S5557" s="108">
        <v>13.9</v>
      </c>
    </row>
    <row r="5558" spans="1:19" ht="11.25" thickBot="1" x14ac:dyDescent="0.2">
      <c r="A5558" s="112"/>
    </row>
    <row r="5559" spans="1:19" ht="11.25" thickBot="1" x14ac:dyDescent="0.2">
      <c r="A5559" s="135" t="s">
        <v>362</v>
      </c>
      <c r="B5559" s="112"/>
      <c r="C5559" s="141" t="s">
        <v>3813</v>
      </c>
      <c r="D5559" s="141" t="s">
        <v>3814</v>
      </c>
      <c r="E5559" s="136">
        <v>90.41</v>
      </c>
      <c r="F5559" s="136">
        <v>1984</v>
      </c>
      <c r="G5559" s="141" t="s">
        <v>3815</v>
      </c>
      <c r="H5559" s="141" t="s">
        <v>3816</v>
      </c>
      <c r="I5559" s="137">
        <v>1.11409</v>
      </c>
      <c r="J5559" s="134" t="s">
        <v>3817</v>
      </c>
      <c r="K5559" s="136">
        <v>98.29</v>
      </c>
      <c r="L5559" s="136">
        <v>0.20899999999999999</v>
      </c>
      <c r="M5559" s="136">
        <v>0.48699999999999999</v>
      </c>
      <c r="N5559" s="136">
        <v>1.4570000000000001</v>
      </c>
      <c r="O5559" s="136">
        <v>32.71</v>
      </c>
      <c r="P5559" s="136">
        <v>196.5</v>
      </c>
      <c r="Q5559" s="136">
        <v>0.15</v>
      </c>
      <c r="R5559" s="136">
        <v>1.9950000000000001</v>
      </c>
      <c r="S5559" s="136">
        <v>13.98</v>
      </c>
    </row>
    <row r="5560" spans="1:19" ht="11.25" thickBot="1" x14ac:dyDescent="0.2">
      <c r="A5560" s="112"/>
    </row>
    <row r="5561" spans="1:19" ht="11.25" thickBot="1" x14ac:dyDescent="0.2">
      <c r="A5561" s="138" t="s">
        <v>364</v>
      </c>
      <c r="B5561" s="112"/>
      <c r="C5561" s="141" t="s">
        <v>3818</v>
      </c>
      <c r="D5561" s="141" t="s">
        <v>3819</v>
      </c>
      <c r="E5561" s="136">
        <v>0.27300000000000002</v>
      </c>
      <c r="F5561" s="136">
        <v>6.5540000000000003</v>
      </c>
      <c r="G5561" s="141" t="s">
        <v>3820</v>
      </c>
      <c r="H5561" s="141" t="s">
        <v>3821</v>
      </c>
      <c r="I5561" s="137">
        <v>1.848E-2</v>
      </c>
      <c r="J5561" s="134" t="s">
        <v>3822</v>
      </c>
      <c r="K5561" s="136">
        <v>0.74099999999999999</v>
      </c>
      <c r="L5561" s="136">
        <v>6.5000000000000002E-2</v>
      </c>
      <c r="M5561" s="136">
        <v>0.03</v>
      </c>
      <c r="N5561" s="136">
        <v>8.7999999999999995E-2</v>
      </c>
      <c r="O5561" s="136">
        <v>0.14199999999999999</v>
      </c>
      <c r="P5561" s="136">
        <v>1.319</v>
      </c>
      <c r="Q5561" s="136">
        <v>4.0000000000000001E-3</v>
      </c>
      <c r="R5561" s="136">
        <v>1.7000000000000001E-2</v>
      </c>
      <c r="S5561" s="136">
        <v>9.7000000000000003E-2</v>
      </c>
    </row>
    <row r="5562" spans="1:19" ht="11.25" thickBot="1" x14ac:dyDescent="0.2">
      <c r="A5562" s="112"/>
    </row>
    <row r="5563" spans="1:19" ht="11.25" thickBot="1" x14ac:dyDescent="0.2">
      <c r="A5563" s="139" t="s">
        <v>366</v>
      </c>
      <c r="B5563" s="112"/>
      <c r="C5563" s="141" t="s">
        <v>1053</v>
      </c>
      <c r="D5563" s="141" t="s">
        <v>2455</v>
      </c>
      <c r="E5563" s="136">
        <v>0.30199999999999999</v>
      </c>
      <c r="F5563" s="136">
        <v>0.33</v>
      </c>
      <c r="G5563" s="141" t="s">
        <v>3823</v>
      </c>
      <c r="H5563" s="141" t="s">
        <v>3824</v>
      </c>
      <c r="I5563" s="140">
        <v>1.659</v>
      </c>
      <c r="J5563" s="134" t="s">
        <v>3825</v>
      </c>
      <c r="K5563" s="136">
        <v>0.754</v>
      </c>
      <c r="L5563" s="136">
        <v>30.95</v>
      </c>
      <c r="M5563" s="136">
        <v>6.08</v>
      </c>
      <c r="N5563" s="136">
        <v>6.048</v>
      </c>
      <c r="O5563" s="136">
        <v>0.433</v>
      </c>
      <c r="P5563" s="136">
        <v>0.67100000000000004</v>
      </c>
      <c r="Q5563" s="136">
        <v>2.38</v>
      </c>
      <c r="R5563" s="136">
        <v>0.871</v>
      </c>
      <c r="S5563" s="136">
        <v>0.69099999999999995</v>
      </c>
    </row>
    <row r="5564" spans="1:19" ht="11.25" thickBot="1" x14ac:dyDescent="0.2">
      <c r="A5564" s="112"/>
    </row>
    <row r="5565" spans="1:19" ht="11.25" thickBot="1" x14ac:dyDescent="0.2">
      <c r="A5565" s="106" t="s">
        <v>357</v>
      </c>
      <c r="B5565" s="106" t="s">
        <v>358</v>
      </c>
      <c r="C5565" s="130" t="s">
        <v>17</v>
      </c>
      <c r="D5565" s="130" t="s">
        <v>18</v>
      </c>
      <c r="E5565" s="131" t="s">
        <v>19</v>
      </c>
      <c r="F5565" s="131" t="s">
        <v>20</v>
      </c>
      <c r="G5565" s="130" t="s">
        <v>21</v>
      </c>
      <c r="H5565" s="130" t="s">
        <v>22</v>
      </c>
      <c r="I5565" s="130" t="s">
        <v>23</v>
      </c>
      <c r="J5565" s="130" t="s">
        <v>24</v>
      </c>
      <c r="K5565" s="131" t="s">
        <v>25</v>
      </c>
      <c r="L5565" s="131" t="s">
        <v>26</v>
      </c>
      <c r="M5565" s="130" t="s">
        <v>27</v>
      </c>
      <c r="N5565" s="130" t="s">
        <v>28</v>
      </c>
      <c r="O5565" s="130" t="s">
        <v>29</v>
      </c>
      <c r="P5565" s="130" t="s">
        <v>30</v>
      </c>
      <c r="Q5565" s="130" t="s">
        <v>31</v>
      </c>
      <c r="R5565" s="130" t="s">
        <v>32</v>
      </c>
      <c r="S5565" s="130" t="s">
        <v>33</v>
      </c>
    </row>
    <row r="5566" spans="1:19" ht="11.25" thickBot="1" x14ac:dyDescent="0.2">
      <c r="A5566" s="112"/>
      <c r="B5566" s="112"/>
      <c r="C5566" s="130" t="s">
        <v>111</v>
      </c>
      <c r="D5566" s="130" t="s">
        <v>111</v>
      </c>
      <c r="E5566" s="131" t="s">
        <v>111</v>
      </c>
      <c r="F5566" s="131" t="s">
        <v>111</v>
      </c>
      <c r="G5566" s="130" t="s">
        <v>111</v>
      </c>
      <c r="H5566" s="130" t="s">
        <v>111</v>
      </c>
      <c r="I5566" s="130" t="s">
        <v>111</v>
      </c>
      <c r="J5566" s="130" t="s">
        <v>111</v>
      </c>
      <c r="K5566" s="131" t="s">
        <v>111</v>
      </c>
      <c r="L5566" s="131" t="s">
        <v>111</v>
      </c>
      <c r="M5566" s="130" t="s">
        <v>111</v>
      </c>
      <c r="N5566" s="130" t="s">
        <v>111</v>
      </c>
      <c r="O5566" s="130" t="s">
        <v>111</v>
      </c>
      <c r="P5566" s="130" t="s">
        <v>111</v>
      </c>
      <c r="Q5566" s="130" t="s">
        <v>111</v>
      </c>
      <c r="R5566" s="130" t="s">
        <v>111</v>
      </c>
      <c r="S5566" s="130" t="s">
        <v>111</v>
      </c>
    </row>
    <row r="5567" spans="1:19" ht="11.25" thickBot="1" x14ac:dyDescent="0.2">
      <c r="A5567" s="107">
        <v>1</v>
      </c>
      <c r="B5567" s="132">
        <v>0.70633101851851843</v>
      </c>
      <c r="C5567" s="108">
        <v>8.4410000000000007</v>
      </c>
      <c r="D5567" s="108">
        <v>0.51900000000000002</v>
      </c>
      <c r="E5567" s="133">
        <v>1.0274300000000001</v>
      </c>
      <c r="F5567" s="133">
        <v>0.95845999999999998</v>
      </c>
      <c r="G5567" s="108">
        <v>5.7000000000000002E-2</v>
      </c>
      <c r="H5567" s="108">
        <v>5.1070000000000002</v>
      </c>
      <c r="I5567" s="108">
        <v>8.6170000000000009</v>
      </c>
      <c r="J5567" s="141" t="s">
        <v>3826</v>
      </c>
      <c r="K5567" s="133">
        <v>1.0621799999999999</v>
      </c>
      <c r="L5567" s="134" t="s">
        <v>3827</v>
      </c>
      <c r="M5567" s="108">
        <v>1.7000000000000001E-2</v>
      </c>
      <c r="N5567" s="108">
        <v>0.54500000000000004</v>
      </c>
      <c r="O5567" s="108">
        <v>0</v>
      </c>
      <c r="P5567" s="108">
        <v>2E-3</v>
      </c>
      <c r="Q5567" s="108">
        <v>2.3E-2</v>
      </c>
      <c r="R5567" s="108">
        <v>5.3999999999999999E-2</v>
      </c>
      <c r="S5567" s="108">
        <v>0.182</v>
      </c>
    </row>
    <row r="5568" spans="1:19" ht="11.25" thickBot="1" x14ac:dyDescent="0.2">
      <c r="A5568" s="112"/>
    </row>
    <row r="5569" spans="1:19" ht="11.25" thickBot="1" x14ac:dyDescent="0.2">
      <c r="A5569" s="107">
        <v>2</v>
      </c>
      <c r="B5569" s="132">
        <v>0.70651620370370372</v>
      </c>
      <c r="C5569" s="108">
        <v>8.4570000000000007</v>
      </c>
      <c r="D5569" s="108">
        <v>0.52100000000000002</v>
      </c>
      <c r="E5569" s="133">
        <v>1.0589900000000001</v>
      </c>
      <c r="F5569" s="133">
        <v>0.96004999999999996</v>
      </c>
      <c r="G5569" s="108">
        <v>5.1999999999999998E-2</v>
      </c>
      <c r="H5569" s="108">
        <v>4.7350000000000003</v>
      </c>
      <c r="I5569" s="108">
        <v>8.7639999999999993</v>
      </c>
      <c r="J5569" s="141" t="s">
        <v>3828</v>
      </c>
      <c r="K5569" s="133">
        <v>1.08971</v>
      </c>
      <c r="L5569" s="134" t="s">
        <v>3829</v>
      </c>
      <c r="M5569" s="108">
        <v>1.7000000000000001E-2</v>
      </c>
      <c r="N5569" s="108">
        <v>0.55100000000000005</v>
      </c>
      <c r="O5569" s="108">
        <v>1E-3</v>
      </c>
      <c r="P5569" s="108">
        <v>2E-3</v>
      </c>
      <c r="Q5569" s="108">
        <v>2.1000000000000001E-2</v>
      </c>
      <c r="R5569" s="108">
        <v>5.8999999999999997E-2</v>
      </c>
      <c r="S5569" s="108">
        <v>0.19</v>
      </c>
    </row>
    <row r="5570" spans="1:19" ht="11.25" thickBot="1" x14ac:dyDescent="0.2">
      <c r="A5570" s="112"/>
    </row>
    <row r="5571" spans="1:19" ht="11.25" thickBot="1" x14ac:dyDescent="0.2">
      <c r="A5571" s="107">
        <v>3</v>
      </c>
      <c r="B5571" s="132">
        <v>0.70668981481481474</v>
      </c>
      <c r="C5571" s="108">
        <v>8.5350000000000001</v>
      </c>
      <c r="D5571" s="108">
        <v>0.52</v>
      </c>
      <c r="E5571" s="133">
        <v>1.05192</v>
      </c>
      <c r="F5571" s="133">
        <v>0.96209</v>
      </c>
      <c r="G5571" s="108">
        <v>1.2999999999999999E-2</v>
      </c>
      <c r="H5571" s="108">
        <v>2.7930000000000001</v>
      </c>
      <c r="I5571" s="108">
        <v>8.6479999999999997</v>
      </c>
      <c r="J5571" s="141" t="s">
        <v>3830</v>
      </c>
      <c r="K5571" s="133">
        <v>1.0934900000000001</v>
      </c>
      <c r="L5571" s="134" t="s">
        <v>3831</v>
      </c>
      <c r="M5571" s="108">
        <v>2.1000000000000001E-2</v>
      </c>
      <c r="N5571" s="108">
        <v>0.55500000000000005</v>
      </c>
      <c r="O5571" s="108">
        <v>0</v>
      </c>
      <c r="P5571" s="108">
        <v>1E-3</v>
      </c>
      <c r="Q5571" s="108">
        <v>2.1999999999999999E-2</v>
      </c>
      <c r="R5571" s="108">
        <v>9.5000000000000001E-2</v>
      </c>
      <c r="S5571" s="108">
        <v>0.19</v>
      </c>
    </row>
    <row r="5572" spans="1:19" ht="11.25" thickBot="1" x14ac:dyDescent="0.2">
      <c r="A5572" s="112"/>
    </row>
    <row r="5573" spans="1:19" ht="11.25" thickBot="1" x14ac:dyDescent="0.2">
      <c r="A5573" s="135" t="s">
        <v>362</v>
      </c>
      <c r="B5573" s="112"/>
      <c r="C5573" s="136">
        <v>8.4779999999999998</v>
      </c>
      <c r="D5573" s="136">
        <v>0.52</v>
      </c>
      <c r="E5573" s="137">
        <v>1.0461199999999999</v>
      </c>
      <c r="F5573" s="137">
        <v>0.96020000000000005</v>
      </c>
      <c r="G5573" s="136">
        <v>0.04</v>
      </c>
      <c r="H5573" s="136">
        <v>4.2119999999999997</v>
      </c>
      <c r="I5573" s="136">
        <v>8.6769999999999996</v>
      </c>
      <c r="J5573" s="141" t="s">
        <v>3832</v>
      </c>
      <c r="K5573" s="137">
        <v>1.08179</v>
      </c>
      <c r="L5573" s="134" t="s">
        <v>3833</v>
      </c>
      <c r="M5573" s="136">
        <v>1.7999999999999999E-2</v>
      </c>
      <c r="N5573" s="136">
        <v>0.55000000000000004</v>
      </c>
      <c r="O5573" s="136">
        <v>0</v>
      </c>
      <c r="P5573" s="136">
        <v>2E-3</v>
      </c>
      <c r="Q5573" s="136">
        <v>2.1999999999999999E-2</v>
      </c>
      <c r="R5573" s="136">
        <v>6.9000000000000006E-2</v>
      </c>
      <c r="S5573" s="136">
        <v>0.187</v>
      </c>
    </row>
    <row r="5574" spans="1:19" ht="11.25" thickBot="1" x14ac:dyDescent="0.2">
      <c r="A5574" s="112"/>
    </row>
    <row r="5575" spans="1:19" ht="11.25" thickBot="1" x14ac:dyDescent="0.2">
      <c r="A5575" s="138" t="s">
        <v>364</v>
      </c>
      <c r="B5575" s="112"/>
      <c r="C5575" s="136">
        <v>0.05</v>
      </c>
      <c r="D5575" s="136">
        <v>1E-3</v>
      </c>
      <c r="E5575" s="137">
        <v>1.6559999999999998E-2</v>
      </c>
      <c r="F5575" s="137">
        <v>1.82E-3</v>
      </c>
      <c r="G5575" s="136">
        <v>2.4E-2</v>
      </c>
      <c r="H5575" s="136">
        <v>1.2430000000000001</v>
      </c>
      <c r="I5575" s="136">
        <v>7.6999999999999999E-2</v>
      </c>
      <c r="J5575" s="141" t="s">
        <v>3834</v>
      </c>
      <c r="K5575" s="137">
        <v>1.7090000000000001E-2</v>
      </c>
      <c r="L5575" s="134" t="s">
        <v>3835</v>
      </c>
      <c r="M5575" s="136">
        <v>2E-3</v>
      </c>
      <c r="N5575" s="136">
        <v>5.0000000000000001E-3</v>
      </c>
      <c r="O5575" s="136">
        <v>0</v>
      </c>
      <c r="P5575" s="136">
        <v>0</v>
      </c>
      <c r="Q5575" s="136">
        <v>1E-3</v>
      </c>
      <c r="R5575" s="136">
        <v>2.1999999999999999E-2</v>
      </c>
      <c r="S5575" s="136">
        <v>5.0000000000000001E-3</v>
      </c>
    </row>
    <row r="5576" spans="1:19" ht="11.25" thickBot="1" x14ac:dyDescent="0.2">
      <c r="A5576" s="112"/>
    </row>
    <row r="5577" spans="1:19" ht="11.25" thickBot="1" x14ac:dyDescent="0.2">
      <c r="A5577" s="139" t="s">
        <v>366</v>
      </c>
      <c r="B5577" s="112"/>
      <c r="C5577" s="136">
        <v>0.59299999999999997</v>
      </c>
      <c r="D5577" s="136">
        <v>0.18099999999999999</v>
      </c>
      <c r="E5577" s="140">
        <v>1.583</v>
      </c>
      <c r="F5577" s="140">
        <v>0.19</v>
      </c>
      <c r="G5577" s="136">
        <v>59.7</v>
      </c>
      <c r="H5577" s="136">
        <v>29.51</v>
      </c>
      <c r="I5577" s="136">
        <v>0.89200000000000002</v>
      </c>
      <c r="J5577" s="141" t="s">
        <v>3836</v>
      </c>
      <c r="K5577" s="140">
        <v>1.58</v>
      </c>
      <c r="L5577" s="134" t="s">
        <v>3837</v>
      </c>
      <c r="M5577" s="136">
        <v>12.64</v>
      </c>
      <c r="N5577" s="136">
        <v>0.92400000000000004</v>
      </c>
      <c r="O5577" s="136">
        <v>30.74</v>
      </c>
      <c r="P5577" s="136">
        <v>23.27</v>
      </c>
      <c r="Q5577" s="136">
        <v>3.5619999999999998</v>
      </c>
      <c r="R5577" s="136">
        <v>32.409999999999997</v>
      </c>
      <c r="S5577" s="136">
        <v>2.4649999999999999</v>
      </c>
    </row>
    <row r="5578" spans="1:19" ht="11.25" thickBot="1" x14ac:dyDescent="0.2">
      <c r="A5578" s="112"/>
    </row>
    <row r="5579" spans="1:19" ht="11.25" thickBot="1" x14ac:dyDescent="0.2">
      <c r="A5579" s="106" t="s">
        <v>357</v>
      </c>
      <c r="B5579" s="106" t="s">
        <v>358</v>
      </c>
      <c r="C5579" s="131" t="s">
        <v>34</v>
      </c>
      <c r="D5579" s="131" t="s">
        <v>35</v>
      </c>
      <c r="E5579" s="130" t="s">
        <v>36</v>
      </c>
      <c r="F5579" s="130" t="s">
        <v>37</v>
      </c>
      <c r="G5579" s="130" t="s">
        <v>38</v>
      </c>
      <c r="H5579" s="130" t="s">
        <v>39</v>
      </c>
      <c r="I5579" s="130" t="s">
        <v>40</v>
      </c>
      <c r="J5579" s="130" t="s">
        <v>41</v>
      </c>
      <c r="K5579" s="130" t="s">
        <v>42</v>
      </c>
      <c r="L5579" s="130" t="s">
        <v>43</v>
      </c>
      <c r="M5579" s="130" t="s">
        <v>44</v>
      </c>
      <c r="N5579" s="130" t="s">
        <v>45</v>
      </c>
      <c r="O5579" s="130" t="s">
        <v>46</v>
      </c>
      <c r="P5579" s="130" t="s">
        <v>47</v>
      </c>
      <c r="Q5579" s="130" t="s">
        <v>48</v>
      </c>
      <c r="R5579" s="130" t="s">
        <v>49</v>
      </c>
      <c r="S5579" s="130" t="s">
        <v>50</v>
      </c>
    </row>
    <row r="5580" spans="1:19" ht="11.25" thickBot="1" x14ac:dyDescent="0.2">
      <c r="A5580" s="112"/>
      <c r="B5580" s="112"/>
      <c r="C5580" s="131" t="s">
        <v>111</v>
      </c>
      <c r="D5580" s="131" t="s">
        <v>111</v>
      </c>
      <c r="E5580" s="130" t="s">
        <v>111</v>
      </c>
      <c r="F5580" s="130" t="s">
        <v>111</v>
      </c>
      <c r="G5580" s="130" t="s">
        <v>111</v>
      </c>
      <c r="H5580" s="130" t="s">
        <v>111</v>
      </c>
      <c r="I5580" s="130" t="s">
        <v>111</v>
      </c>
      <c r="J5580" s="130" t="s">
        <v>111</v>
      </c>
      <c r="K5580" s="130" t="s">
        <v>111</v>
      </c>
      <c r="L5580" s="130" t="s">
        <v>111</v>
      </c>
      <c r="M5580" s="130" t="s">
        <v>111</v>
      </c>
      <c r="N5580" s="130" t="s">
        <v>111</v>
      </c>
      <c r="O5580" s="130" t="s">
        <v>111</v>
      </c>
      <c r="P5580" s="130" t="s">
        <v>111</v>
      </c>
      <c r="Q5580" s="130" t="s">
        <v>111</v>
      </c>
      <c r="R5580" s="130" t="s">
        <v>111</v>
      </c>
      <c r="S5580" s="130" t="s">
        <v>111</v>
      </c>
    </row>
    <row r="5581" spans="1:19" ht="11.25" thickBot="1" x14ac:dyDescent="0.2">
      <c r="A5581" s="107">
        <v>1</v>
      </c>
      <c r="B5581" s="132">
        <v>0.70633101851851843</v>
      </c>
      <c r="C5581" s="133">
        <v>0.98070999999999997</v>
      </c>
      <c r="D5581" s="134" t="s">
        <v>3838</v>
      </c>
      <c r="E5581" s="108">
        <v>0.308</v>
      </c>
      <c r="F5581" s="108">
        <v>2.3E-2</v>
      </c>
      <c r="G5581" s="108">
        <v>-1E-3</v>
      </c>
      <c r="H5581" s="108">
        <v>0.106</v>
      </c>
      <c r="I5581" s="108">
        <v>14.4</v>
      </c>
      <c r="J5581" s="108">
        <v>14.47</v>
      </c>
      <c r="K5581" s="108">
        <v>0.105</v>
      </c>
      <c r="L5581" s="108">
        <v>0.185</v>
      </c>
      <c r="M5581" s="108">
        <v>2.1000000000000001E-2</v>
      </c>
      <c r="N5581" s="108">
        <v>8.5000000000000006E-2</v>
      </c>
      <c r="O5581" s="108">
        <v>1.4999999999999999E-2</v>
      </c>
      <c r="P5581" s="108">
        <v>5.0000000000000001E-3</v>
      </c>
      <c r="Q5581" s="108">
        <v>1.4E-2</v>
      </c>
      <c r="R5581" s="108">
        <v>2E-3</v>
      </c>
      <c r="S5581" s="108">
        <v>1.0999999999999999E-2</v>
      </c>
    </row>
    <row r="5582" spans="1:19" ht="11.25" thickBot="1" x14ac:dyDescent="0.2">
      <c r="A5582" s="112"/>
    </row>
    <row r="5583" spans="1:19" ht="11.25" thickBot="1" x14ac:dyDescent="0.2">
      <c r="A5583" s="107">
        <v>2</v>
      </c>
      <c r="B5583" s="132">
        <v>0.70651620370370372</v>
      </c>
      <c r="C5583" s="133">
        <v>0.99582999999999999</v>
      </c>
      <c r="D5583" s="134" t="s">
        <v>3839</v>
      </c>
      <c r="E5583" s="108">
        <v>0.29799999999999999</v>
      </c>
      <c r="F5583" s="108">
        <v>2.1000000000000001E-2</v>
      </c>
      <c r="G5583" s="108">
        <v>1E-3</v>
      </c>
      <c r="H5583" s="108">
        <v>0.108</v>
      </c>
      <c r="I5583" s="108">
        <v>14.34</v>
      </c>
      <c r="J5583" s="108">
        <v>14.39</v>
      </c>
      <c r="K5583" s="108">
        <v>0.122</v>
      </c>
      <c r="L5583" s="108">
        <v>0.186</v>
      </c>
      <c r="M5583" s="108">
        <v>2.1999999999999999E-2</v>
      </c>
      <c r="N5583" s="108">
        <v>8.3000000000000004E-2</v>
      </c>
      <c r="O5583" s="108">
        <v>1.7000000000000001E-2</v>
      </c>
      <c r="P5583" s="108">
        <v>5.0000000000000001E-3</v>
      </c>
      <c r="Q5583" s="108">
        <v>1.4E-2</v>
      </c>
      <c r="R5583" s="108">
        <v>2E-3</v>
      </c>
      <c r="S5583" s="108">
        <v>8.9999999999999993E-3</v>
      </c>
    </row>
    <row r="5584" spans="1:19" ht="11.25" thickBot="1" x14ac:dyDescent="0.2">
      <c r="A5584" s="112"/>
    </row>
    <row r="5585" spans="1:19" ht="11.25" thickBot="1" x14ac:dyDescent="0.2">
      <c r="A5585" s="107">
        <v>3</v>
      </c>
      <c r="B5585" s="132">
        <v>0.70668981481481474</v>
      </c>
      <c r="C5585" s="133">
        <v>0.99824000000000002</v>
      </c>
      <c r="D5585" s="134" t="s">
        <v>3840</v>
      </c>
      <c r="E5585" s="108">
        <v>0.316</v>
      </c>
      <c r="F5585" s="108">
        <v>0.02</v>
      </c>
      <c r="G5585" s="108">
        <v>0</v>
      </c>
      <c r="H5585" s="108">
        <v>0.108</v>
      </c>
      <c r="I5585" s="108">
        <v>14.62</v>
      </c>
      <c r="J5585" s="108">
        <v>14.62</v>
      </c>
      <c r="K5585" s="108">
        <v>0.106</v>
      </c>
      <c r="L5585" s="108">
        <v>0.19400000000000001</v>
      </c>
      <c r="M5585" s="108">
        <v>2.1999999999999999E-2</v>
      </c>
      <c r="N5585" s="108">
        <v>8.3000000000000004E-2</v>
      </c>
      <c r="O5585" s="108">
        <v>1.6E-2</v>
      </c>
      <c r="P5585" s="108">
        <v>4.0000000000000001E-3</v>
      </c>
      <c r="Q5585" s="108">
        <v>1.7999999999999999E-2</v>
      </c>
      <c r="R5585" s="108">
        <v>2E-3</v>
      </c>
      <c r="S5585" s="108">
        <v>0.01</v>
      </c>
    </row>
    <row r="5586" spans="1:19" ht="11.25" thickBot="1" x14ac:dyDescent="0.2">
      <c r="A5586" s="112"/>
    </row>
    <row r="5587" spans="1:19" ht="11.25" thickBot="1" x14ac:dyDescent="0.2">
      <c r="A5587" s="135" t="s">
        <v>362</v>
      </c>
      <c r="B5587" s="112"/>
      <c r="C5587" s="137">
        <v>0.99158999999999997</v>
      </c>
      <c r="D5587" s="134" t="s">
        <v>3841</v>
      </c>
      <c r="E5587" s="136">
        <v>0.307</v>
      </c>
      <c r="F5587" s="136">
        <v>2.1000000000000001E-2</v>
      </c>
      <c r="G5587" s="136">
        <v>0</v>
      </c>
      <c r="H5587" s="136">
        <v>0.107</v>
      </c>
      <c r="I5587" s="136">
        <v>14.45</v>
      </c>
      <c r="J5587" s="136">
        <v>14.5</v>
      </c>
      <c r="K5587" s="136">
        <v>0.111</v>
      </c>
      <c r="L5587" s="136">
        <v>0.188</v>
      </c>
      <c r="M5587" s="136">
        <v>2.1999999999999999E-2</v>
      </c>
      <c r="N5587" s="136">
        <v>8.4000000000000005E-2</v>
      </c>
      <c r="O5587" s="136">
        <v>1.6E-2</v>
      </c>
      <c r="P5587" s="136">
        <v>5.0000000000000001E-3</v>
      </c>
      <c r="Q5587" s="136">
        <v>1.4999999999999999E-2</v>
      </c>
      <c r="R5587" s="136">
        <v>2E-3</v>
      </c>
      <c r="S5587" s="136">
        <v>0.01</v>
      </c>
    </row>
    <row r="5588" spans="1:19" ht="11.25" thickBot="1" x14ac:dyDescent="0.2">
      <c r="A5588" s="112"/>
    </row>
    <row r="5589" spans="1:19" ht="11.25" thickBot="1" x14ac:dyDescent="0.2">
      <c r="A5589" s="138" t="s">
        <v>364</v>
      </c>
      <c r="B5589" s="112"/>
      <c r="C5589" s="137">
        <v>9.4999999999999998E-3</v>
      </c>
      <c r="D5589" s="134" t="s">
        <v>3842</v>
      </c>
      <c r="E5589" s="136">
        <v>8.9999999999999993E-3</v>
      </c>
      <c r="F5589" s="136">
        <v>2E-3</v>
      </c>
      <c r="G5589" s="136">
        <v>1E-3</v>
      </c>
      <c r="H5589" s="136">
        <v>1E-3</v>
      </c>
      <c r="I5589" s="136">
        <v>0.14899999999999999</v>
      </c>
      <c r="J5589" s="136">
        <v>0.11700000000000001</v>
      </c>
      <c r="K5589" s="136">
        <v>8.9999999999999993E-3</v>
      </c>
      <c r="L5589" s="136">
        <v>5.0000000000000001E-3</v>
      </c>
      <c r="M5589" s="136">
        <v>1E-3</v>
      </c>
      <c r="N5589" s="136">
        <v>1E-3</v>
      </c>
      <c r="O5589" s="136">
        <v>1E-3</v>
      </c>
      <c r="P5589" s="136">
        <v>0</v>
      </c>
      <c r="Q5589" s="136">
        <v>2E-3</v>
      </c>
      <c r="R5589" s="136">
        <v>0</v>
      </c>
      <c r="S5589" s="136">
        <v>1E-3</v>
      </c>
    </row>
    <row r="5590" spans="1:19" ht="11.25" thickBot="1" x14ac:dyDescent="0.2">
      <c r="A5590" s="112"/>
    </row>
    <row r="5591" spans="1:19" ht="11.25" thickBot="1" x14ac:dyDescent="0.2">
      <c r="A5591" s="139" t="s">
        <v>366</v>
      </c>
      <c r="B5591" s="112"/>
      <c r="C5591" s="140">
        <v>0.95799999999999996</v>
      </c>
      <c r="D5591" s="134" t="s">
        <v>3843</v>
      </c>
      <c r="E5591" s="136">
        <v>2.84</v>
      </c>
      <c r="F5591" s="136">
        <v>7.39</v>
      </c>
      <c r="G5591" s="136">
        <v>3714</v>
      </c>
      <c r="H5591" s="136">
        <v>0.78800000000000003</v>
      </c>
      <c r="I5591" s="136">
        <v>1.028</v>
      </c>
      <c r="J5591" s="136">
        <v>0.80500000000000005</v>
      </c>
      <c r="K5591" s="136">
        <v>8.2240000000000002</v>
      </c>
      <c r="L5591" s="136">
        <v>2.641</v>
      </c>
      <c r="M5591" s="136">
        <v>2.7559999999999998</v>
      </c>
      <c r="N5591" s="136">
        <v>1.397</v>
      </c>
      <c r="O5591" s="136">
        <v>6.0620000000000003</v>
      </c>
      <c r="P5591" s="136">
        <v>6.3689999999999998</v>
      </c>
      <c r="Q5591" s="136">
        <v>12.67</v>
      </c>
      <c r="R5591" s="136">
        <v>21.81</v>
      </c>
      <c r="S5591" s="136">
        <v>10.8</v>
      </c>
    </row>
    <row r="5592" spans="1:19" ht="11.25" thickBot="1" x14ac:dyDescent="0.2">
      <c r="A5592" s="112"/>
    </row>
    <row r="5593" spans="1:19" ht="11.25" thickBot="1" x14ac:dyDescent="0.2">
      <c r="A5593" s="106" t="s">
        <v>357</v>
      </c>
      <c r="B5593" s="106" t="s">
        <v>358</v>
      </c>
      <c r="C5593" s="130" t="s">
        <v>51</v>
      </c>
      <c r="D5593" s="130" t="s">
        <v>52</v>
      </c>
      <c r="E5593" s="130" t="s">
        <v>53</v>
      </c>
      <c r="F5593" s="130" t="s">
        <v>54</v>
      </c>
      <c r="G5593" s="130" t="s">
        <v>55</v>
      </c>
      <c r="H5593" s="130" t="s">
        <v>56</v>
      </c>
      <c r="I5593" s="130" t="s">
        <v>57</v>
      </c>
      <c r="J5593" s="130" t="s">
        <v>58</v>
      </c>
      <c r="K5593" s="130" t="s">
        <v>59</v>
      </c>
      <c r="L5593" s="130" t="s">
        <v>60</v>
      </c>
      <c r="M5593" s="130" t="s">
        <v>61</v>
      </c>
      <c r="N5593" s="130" t="s">
        <v>62</v>
      </c>
      <c r="O5593" s="130" t="s">
        <v>63</v>
      </c>
      <c r="P5593" s="130" t="s">
        <v>64</v>
      </c>
      <c r="Q5593" s="131" t="s">
        <v>65</v>
      </c>
      <c r="R5593" s="131" t="s">
        <v>66</v>
      </c>
      <c r="S5593" s="130" t="s">
        <v>67</v>
      </c>
    </row>
    <row r="5594" spans="1:19" ht="11.25" thickBot="1" x14ac:dyDescent="0.2">
      <c r="A5594" s="112"/>
      <c r="B5594" s="112"/>
      <c r="C5594" s="130" t="s">
        <v>111</v>
      </c>
      <c r="D5594" s="130" t="s">
        <v>111</v>
      </c>
      <c r="E5594" s="130" t="s">
        <v>111</v>
      </c>
      <c r="F5594" s="130" t="s">
        <v>111</v>
      </c>
      <c r="G5594" s="130" t="s">
        <v>111</v>
      </c>
      <c r="H5594" s="130" t="s">
        <v>111</v>
      </c>
      <c r="I5594" s="130" t="s">
        <v>111</v>
      </c>
      <c r="J5594" s="130" t="s">
        <v>111</v>
      </c>
      <c r="K5594" s="130" t="s">
        <v>111</v>
      </c>
      <c r="L5594" s="130" t="s">
        <v>111</v>
      </c>
      <c r="M5594" s="130" t="s">
        <v>111</v>
      </c>
      <c r="N5594" s="130" t="s">
        <v>111</v>
      </c>
      <c r="O5594" s="130" t="s">
        <v>111</v>
      </c>
      <c r="P5594" s="130" t="s">
        <v>111</v>
      </c>
      <c r="Q5594" s="131" t="s">
        <v>111</v>
      </c>
      <c r="R5594" s="131" t="s">
        <v>111</v>
      </c>
      <c r="S5594" s="130" t="s">
        <v>111</v>
      </c>
    </row>
    <row r="5595" spans="1:19" ht="11.25" thickBot="1" x14ac:dyDescent="0.2">
      <c r="A5595" s="107">
        <v>1</v>
      </c>
      <c r="B5595" s="132">
        <v>0.70633101851851843</v>
      </c>
      <c r="C5595" s="108">
        <v>3.0000000000000001E-3</v>
      </c>
      <c r="D5595" s="108">
        <v>6.0000000000000001E-3</v>
      </c>
      <c r="E5595" s="108">
        <v>1E-3</v>
      </c>
      <c r="F5595" s="108">
        <v>5.0000000000000001E-3</v>
      </c>
      <c r="G5595" s="108">
        <v>1E-3</v>
      </c>
      <c r="H5595" s="108">
        <v>1E-3</v>
      </c>
      <c r="I5595" s="108">
        <v>6.2E-2</v>
      </c>
      <c r="J5595" s="108">
        <v>0.24099999999999999</v>
      </c>
      <c r="K5595" s="108">
        <v>0.246</v>
      </c>
      <c r="L5595" s="108">
        <v>0</v>
      </c>
      <c r="M5595" s="108">
        <v>0</v>
      </c>
      <c r="N5595" s="108">
        <v>0.14499999999999999</v>
      </c>
      <c r="O5595" s="108">
        <v>2E-3</v>
      </c>
      <c r="P5595" s="108">
        <v>0.309</v>
      </c>
      <c r="Q5595" s="133">
        <v>0.93528</v>
      </c>
      <c r="R5595" s="134" t="s">
        <v>3844</v>
      </c>
      <c r="S5595" s="108">
        <v>2.5999999999999999E-2</v>
      </c>
    </row>
    <row r="5596" spans="1:19" ht="11.25" thickBot="1" x14ac:dyDescent="0.2">
      <c r="A5596" s="112"/>
    </row>
    <row r="5597" spans="1:19" ht="11.25" thickBot="1" x14ac:dyDescent="0.2">
      <c r="A5597" s="107">
        <v>2</v>
      </c>
      <c r="B5597" s="132">
        <v>0.70651620370370372</v>
      </c>
      <c r="C5597" s="108">
        <v>3.0000000000000001E-3</v>
      </c>
      <c r="D5597" s="108">
        <v>6.0000000000000001E-3</v>
      </c>
      <c r="E5597" s="108">
        <v>1E-3</v>
      </c>
      <c r="F5597" s="108">
        <v>4.0000000000000001E-3</v>
      </c>
      <c r="G5597" s="108">
        <v>1E-3</v>
      </c>
      <c r="H5597" s="108">
        <v>1E-3</v>
      </c>
      <c r="I5597" s="108">
        <v>5.1999999999999998E-2</v>
      </c>
      <c r="J5597" s="108">
        <v>0.24399999999999999</v>
      </c>
      <c r="K5597" s="108">
        <v>0.254</v>
      </c>
      <c r="L5597" s="108">
        <v>0</v>
      </c>
      <c r="M5597" s="108">
        <v>0</v>
      </c>
      <c r="N5597" s="108">
        <v>0.13800000000000001</v>
      </c>
      <c r="O5597" s="108">
        <v>2E-3</v>
      </c>
      <c r="P5597" s="108">
        <v>0.30499999999999999</v>
      </c>
      <c r="Q5597" s="133">
        <v>0.95557999999999998</v>
      </c>
      <c r="R5597" s="134" t="s">
        <v>3845</v>
      </c>
      <c r="S5597" s="108">
        <v>2.5999999999999999E-2</v>
      </c>
    </row>
    <row r="5598" spans="1:19" ht="11.25" thickBot="1" x14ac:dyDescent="0.2">
      <c r="A5598" s="112"/>
    </row>
    <row r="5599" spans="1:19" ht="11.25" thickBot="1" x14ac:dyDescent="0.2">
      <c r="A5599" s="107">
        <v>3</v>
      </c>
      <c r="B5599" s="132">
        <v>0.70668981481481474</v>
      </c>
      <c r="C5599" s="108">
        <v>2E-3</v>
      </c>
      <c r="D5599" s="108">
        <v>5.0000000000000001E-3</v>
      </c>
      <c r="E5599" s="108">
        <v>1E-3</v>
      </c>
      <c r="F5599" s="108">
        <v>4.0000000000000001E-3</v>
      </c>
      <c r="G5599" s="108">
        <v>1E-3</v>
      </c>
      <c r="H5599" s="108">
        <v>1E-3</v>
      </c>
      <c r="I5599" s="108">
        <v>5.2999999999999999E-2</v>
      </c>
      <c r="J5599" s="108">
        <v>0.251</v>
      </c>
      <c r="K5599" s="108">
        <v>0.253</v>
      </c>
      <c r="L5599" s="108">
        <v>0</v>
      </c>
      <c r="M5599" s="108">
        <v>0</v>
      </c>
      <c r="N5599" s="108">
        <v>0.14299999999999999</v>
      </c>
      <c r="O5599" s="108">
        <v>2E-3</v>
      </c>
      <c r="P5599" s="108">
        <v>0.307</v>
      </c>
      <c r="Q5599" s="133">
        <v>0.96055000000000001</v>
      </c>
      <c r="R5599" s="134" t="s">
        <v>3846</v>
      </c>
      <c r="S5599" s="108">
        <v>2.5000000000000001E-2</v>
      </c>
    </row>
    <row r="5600" spans="1:19" ht="11.25" thickBot="1" x14ac:dyDescent="0.2">
      <c r="A5600" s="112"/>
    </row>
    <row r="5601" spans="1:19" ht="11.25" thickBot="1" x14ac:dyDescent="0.2">
      <c r="A5601" s="135" t="s">
        <v>362</v>
      </c>
      <c r="B5601" s="112"/>
      <c r="C5601" s="136">
        <v>2E-3</v>
      </c>
      <c r="D5601" s="136">
        <v>6.0000000000000001E-3</v>
      </c>
      <c r="E5601" s="136">
        <v>1E-3</v>
      </c>
      <c r="F5601" s="136">
        <v>4.0000000000000001E-3</v>
      </c>
      <c r="G5601" s="136">
        <v>1E-3</v>
      </c>
      <c r="H5601" s="136">
        <v>1E-3</v>
      </c>
      <c r="I5601" s="136">
        <v>5.6000000000000001E-2</v>
      </c>
      <c r="J5601" s="136">
        <v>0.245</v>
      </c>
      <c r="K5601" s="136">
        <v>0.251</v>
      </c>
      <c r="L5601" s="136">
        <v>0</v>
      </c>
      <c r="M5601" s="136">
        <v>0</v>
      </c>
      <c r="N5601" s="136">
        <v>0.14199999999999999</v>
      </c>
      <c r="O5601" s="136">
        <v>2E-3</v>
      </c>
      <c r="P5601" s="136">
        <v>0.307</v>
      </c>
      <c r="Q5601" s="137">
        <v>0.95047000000000004</v>
      </c>
      <c r="R5601" s="134" t="s">
        <v>3847</v>
      </c>
      <c r="S5601" s="136">
        <v>2.5999999999999999E-2</v>
      </c>
    </row>
    <row r="5602" spans="1:19" ht="11.25" thickBot="1" x14ac:dyDescent="0.2">
      <c r="A5602" s="112"/>
    </row>
    <row r="5603" spans="1:19" ht="11.25" thickBot="1" x14ac:dyDescent="0.2">
      <c r="A5603" s="138" t="s">
        <v>364</v>
      </c>
      <c r="B5603" s="112"/>
      <c r="C5603" s="136">
        <v>0</v>
      </c>
      <c r="D5603" s="136">
        <v>1E-3</v>
      </c>
      <c r="E5603" s="136">
        <v>0</v>
      </c>
      <c r="F5603" s="136">
        <v>0</v>
      </c>
      <c r="G5603" s="136">
        <v>0</v>
      </c>
      <c r="H5603" s="136">
        <v>0</v>
      </c>
      <c r="I5603" s="136">
        <v>6.0000000000000001E-3</v>
      </c>
      <c r="J5603" s="136">
        <v>5.0000000000000001E-3</v>
      </c>
      <c r="K5603" s="136">
        <v>5.0000000000000001E-3</v>
      </c>
      <c r="L5603" s="136">
        <v>0</v>
      </c>
      <c r="M5603" s="136">
        <v>0</v>
      </c>
      <c r="N5603" s="136">
        <v>4.0000000000000001E-3</v>
      </c>
      <c r="O5603" s="136">
        <v>0</v>
      </c>
      <c r="P5603" s="136">
        <v>2E-3</v>
      </c>
      <c r="Q5603" s="137">
        <v>1.3390000000000001E-2</v>
      </c>
      <c r="R5603" s="134" t="s">
        <v>3848</v>
      </c>
      <c r="S5603" s="136">
        <v>1E-3</v>
      </c>
    </row>
    <row r="5604" spans="1:19" ht="11.25" thickBot="1" x14ac:dyDescent="0.2">
      <c r="A5604" s="112"/>
    </row>
    <row r="5605" spans="1:19" ht="11.25" thickBot="1" x14ac:dyDescent="0.2">
      <c r="A5605" s="139" t="s">
        <v>366</v>
      </c>
      <c r="B5605" s="112"/>
      <c r="C5605" s="136">
        <v>12.36</v>
      </c>
      <c r="D5605" s="136">
        <v>10.67</v>
      </c>
      <c r="E5605" s="136">
        <v>3.7370000000000001</v>
      </c>
      <c r="F5605" s="136">
        <v>5.5090000000000003</v>
      </c>
      <c r="G5605" s="136">
        <v>31.7</v>
      </c>
      <c r="H5605" s="136">
        <v>22.06</v>
      </c>
      <c r="I5605" s="136">
        <v>9.8849999999999998</v>
      </c>
      <c r="J5605" s="136">
        <v>2.2090000000000001</v>
      </c>
      <c r="K5605" s="136">
        <v>1.851</v>
      </c>
      <c r="L5605" s="136">
        <v>22.13</v>
      </c>
      <c r="M5605" s="136">
        <v>31.93</v>
      </c>
      <c r="N5605" s="136">
        <v>2.649</v>
      </c>
      <c r="O5605" s="136">
        <v>3.319</v>
      </c>
      <c r="P5605" s="136">
        <v>0.72699999999999998</v>
      </c>
      <c r="Q5605" s="140">
        <v>1.409</v>
      </c>
      <c r="R5605" s="134" t="s">
        <v>3849</v>
      </c>
      <c r="S5605" s="136">
        <v>2.746</v>
      </c>
    </row>
    <row r="5606" spans="1:19" ht="11.25" thickBot="1" x14ac:dyDescent="0.2">
      <c r="A5606" s="112"/>
    </row>
    <row r="5607" spans="1:19" ht="11.25" thickBot="1" x14ac:dyDescent="0.2">
      <c r="A5607" s="106" t="s">
        <v>357</v>
      </c>
      <c r="B5607" s="106" t="s">
        <v>358</v>
      </c>
      <c r="C5607" s="130" t="s">
        <v>68</v>
      </c>
    </row>
    <row r="5608" spans="1:19" ht="11.25" thickBot="1" x14ac:dyDescent="0.2">
      <c r="A5608" s="112"/>
      <c r="B5608" s="112"/>
      <c r="C5608" s="130" t="s">
        <v>111</v>
      </c>
    </row>
    <row r="5609" spans="1:19" ht="11.25" thickBot="1" x14ac:dyDescent="0.2">
      <c r="A5609" s="107">
        <v>1</v>
      </c>
      <c r="B5609" s="132">
        <v>0.70633101851851843</v>
      </c>
      <c r="C5609" s="108">
        <v>8.0000000000000002E-3</v>
      </c>
    </row>
    <row r="5610" spans="1:19" ht="11.25" thickBot="1" x14ac:dyDescent="0.2">
      <c r="A5610" s="112"/>
    </row>
    <row r="5611" spans="1:19" ht="11.25" thickBot="1" x14ac:dyDescent="0.2">
      <c r="A5611" s="107">
        <v>2</v>
      </c>
      <c r="B5611" s="132">
        <v>0.70651620370370372</v>
      </c>
      <c r="C5611" s="108">
        <v>7.0000000000000001E-3</v>
      </c>
    </row>
    <row r="5612" spans="1:19" ht="11.25" thickBot="1" x14ac:dyDescent="0.2">
      <c r="A5612" s="112"/>
    </row>
    <row r="5613" spans="1:19" ht="11.25" thickBot="1" x14ac:dyDescent="0.2">
      <c r="A5613" s="107">
        <v>3</v>
      </c>
      <c r="B5613" s="132">
        <v>0.70668981481481474</v>
      </c>
      <c r="C5613" s="108">
        <v>7.0000000000000001E-3</v>
      </c>
    </row>
    <row r="5614" spans="1:19" ht="11.25" thickBot="1" x14ac:dyDescent="0.2">
      <c r="A5614" s="112"/>
    </row>
    <row r="5615" spans="1:19" ht="11.25" thickBot="1" x14ac:dyDescent="0.2">
      <c r="A5615" s="135" t="s">
        <v>362</v>
      </c>
      <c r="B5615" s="112"/>
      <c r="C5615" s="136">
        <v>7.0000000000000001E-3</v>
      </c>
    </row>
    <row r="5616" spans="1:19" ht="11.25" thickBot="1" x14ac:dyDescent="0.2">
      <c r="A5616" s="112"/>
    </row>
    <row r="5617" spans="1:19" ht="11.25" thickBot="1" x14ac:dyDescent="0.2">
      <c r="A5617" s="138" t="s">
        <v>364</v>
      </c>
      <c r="B5617" s="112"/>
      <c r="C5617" s="136">
        <v>0</v>
      </c>
    </row>
    <row r="5618" spans="1:19" ht="11.25" thickBot="1" x14ac:dyDescent="0.2">
      <c r="A5618" s="112"/>
    </row>
    <row r="5619" spans="1:19" ht="11.25" thickBot="1" x14ac:dyDescent="0.2">
      <c r="A5619" s="139" t="s">
        <v>366</v>
      </c>
      <c r="B5619" s="112"/>
      <c r="C5619" s="136">
        <v>6.29</v>
      </c>
    </row>
    <row r="5620" spans="1:19" ht="10.5" x14ac:dyDescent="0.15">
      <c r="A5620" s="112"/>
    </row>
    <row r="5621" spans="1:19" x14ac:dyDescent="0.15">
      <c r="A5621" s="129"/>
      <c r="B5621" s="86" t="s">
        <v>3850</v>
      </c>
    </row>
    <row r="5622" spans="1:19" ht="9.75" thickBot="1" x14ac:dyDescent="0.2">
      <c r="A5622" s="81" t="s">
        <v>356</v>
      </c>
    </row>
    <row r="5623" spans="1:19" ht="11.25" thickBot="1" x14ac:dyDescent="0.2">
      <c r="A5623" s="106" t="s">
        <v>357</v>
      </c>
      <c r="B5623" s="106" t="s">
        <v>358</v>
      </c>
      <c r="C5623" s="130" t="s">
        <v>0</v>
      </c>
      <c r="D5623" s="130" t="s">
        <v>1</v>
      </c>
      <c r="E5623" s="130" t="s">
        <v>2</v>
      </c>
      <c r="F5623" s="130" t="s">
        <v>3</v>
      </c>
      <c r="G5623" s="130" t="s">
        <v>4</v>
      </c>
      <c r="H5623" s="130" t="s">
        <v>5</v>
      </c>
      <c r="I5623" s="131" t="s">
        <v>6</v>
      </c>
      <c r="J5623" s="131" t="s">
        <v>7</v>
      </c>
      <c r="K5623" s="130" t="s">
        <v>8</v>
      </c>
      <c r="L5623" s="130" t="s">
        <v>9</v>
      </c>
      <c r="M5623" s="130" t="s">
        <v>10</v>
      </c>
      <c r="N5623" s="130" t="s">
        <v>11</v>
      </c>
      <c r="O5623" s="130" t="s">
        <v>12</v>
      </c>
      <c r="P5623" s="130" t="s">
        <v>13</v>
      </c>
      <c r="Q5623" s="130" t="s">
        <v>14</v>
      </c>
      <c r="R5623" s="130" t="s">
        <v>15</v>
      </c>
      <c r="S5623" s="130" t="s">
        <v>16</v>
      </c>
    </row>
    <row r="5624" spans="1:19" ht="11.25" thickBot="1" x14ac:dyDescent="0.2">
      <c r="A5624" s="112"/>
      <c r="B5624" s="112"/>
      <c r="C5624" s="130" t="s">
        <v>111</v>
      </c>
      <c r="D5624" s="130" t="s">
        <v>111</v>
      </c>
      <c r="E5624" s="130" t="s">
        <v>111</v>
      </c>
      <c r="F5624" s="130" t="s">
        <v>111</v>
      </c>
      <c r="G5624" s="130" t="s">
        <v>111</v>
      </c>
      <c r="H5624" s="130" t="s">
        <v>111</v>
      </c>
      <c r="I5624" s="131" t="s">
        <v>111</v>
      </c>
      <c r="J5624" s="131" t="s">
        <v>111</v>
      </c>
      <c r="K5624" s="130" t="s">
        <v>111</v>
      </c>
      <c r="L5624" s="130" t="s">
        <v>111</v>
      </c>
      <c r="M5624" s="130" t="s">
        <v>111</v>
      </c>
      <c r="N5624" s="130" t="s">
        <v>111</v>
      </c>
      <c r="O5624" s="130" t="s">
        <v>111</v>
      </c>
      <c r="P5624" s="130" t="s">
        <v>111</v>
      </c>
      <c r="Q5624" s="130" t="s">
        <v>111</v>
      </c>
      <c r="R5624" s="130" t="s">
        <v>111</v>
      </c>
      <c r="S5624" s="130" t="s">
        <v>111</v>
      </c>
    </row>
    <row r="5625" spans="1:19" ht="11.25" thickBot="1" x14ac:dyDescent="0.2">
      <c r="A5625" s="107">
        <v>1</v>
      </c>
      <c r="B5625" s="132">
        <v>0.71148148148148149</v>
      </c>
      <c r="C5625" s="141" t="s">
        <v>3851</v>
      </c>
      <c r="D5625" s="141" t="s">
        <v>3852</v>
      </c>
      <c r="E5625" s="141" t="s">
        <v>3853</v>
      </c>
      <c r="F5625" s="141" t="s">
        <v>3854</v>
      </c>
      <c r="G5625" s="141" t="s">
        <v>3855</v>
      </c>
      <c r="H5625" s="141" t="s">
        <v>3856</v>
      </c>
      <c r="I5625" s="133">
        <v>1.1365400000000001</v>
      </c>
      <c r="J5625" s="134" t="s">
        <v>3857</v>
      </c>
      <c r="K5625" s="141" t="s">
        <v>3858</v>
      </c>
      <c r="L5625" s="108">
        <v>0.30499999999999999</v>
      </c>
      <c r="M5625" s="108">
        <v>0.50900000000000001</v>
      </c>
      <c r="N5625" s="108">
        <v>1.6339999999999999</v>
      </c>
      <c r="O5625" s="141" t="s">
        <v>3859</v>
      </c>
      <c r="P5625" s="108">
        <v>275.5</v>
      </c>
      <c r="Q5625" s="108">
        <v>0.41699999999999998</v>
      </c>
      <c r="R5625" s="108">
        <v>5.9560000000000004</v>
      </c>
      <c r="S5625" s="108">
        <v>23.76</v>
      </c>
    </row>
    <row r="5626" spans="1:19" ht="11.25" thickBot="1" x14ac:dyDescent="0.2">
      <c r="A5626" s="112"/>
    </row>
    <row r="5627" spans="1:19" ht="11.25" thickBot="1" x14ac:dyDescent="0.2">
      <c r="A5627" s="107">
        <v>2</v>
      </c>
      <c r="B5627" s="132">
        <v>0.71166666666666656</v>
      </c>
      <c r="C5627" s="141" t="s">
        <v>3860</v>
      </c>
      <c r="D5627" s="141" t="s">
        <v>3861</v>
      </c>
      <c r="E5627" s="141" t="s">
        <v>3862</v>
      </c>
      <c r="F5627" s="141" t="s">
        <v>3863</v>
      </c>
      <c r="G5627" s="141" t="s">
        <v>3864</v>
      </c>
      <c r="H5627" s="141" t="s">
        <v>3865</v>
      </c>
      <c r="I5627" s="133">
        <v>1.13259</v>
      </c>
      <c r="J5627" s="134" t="s">
        <v>3866</v>
      </c>
      <c r="K5627" s="141" t="s">
        <v>3867</v>
      </c>
      <c r="L5627" s="108">
        <v>0.27500000000000002</v>
      </c>
      <c r="M5627" s="108">
        <v>0.56499999999999995</v>
      </c>
      <c r="N5627" s="108">
        <v>1.6040000000000001</v>
      </c>
      <c r="O5627" s="141" t="s">
        <v>3868</v>
      </c>
      <c r="P5627" s="108">
        <v>281</v>
      </c>
      <c r="Q5627" s="108">
        <v>0.40300000000000002</v>
      </c>
      <c r="R5627" s="108">
        <v>5.8970000000000002</v>
      </c>
      <c r="S5627" s="108">
        <v>19.55</v>
      </c>
    </row>
    <row r="5628" spans="1:19" ht="11.25" thickBot="1" x14ac:dyDescent="0.2">
      <c r="A5628" s="112"/>
    </row>
    <row r="5629" spans="1:19" ht="11.25" thickBot="1" x14ac:dyDescent="0.2">
      <c r="A5629" s="107">
        <v>3</v>
      </c>
      <c r="B5629" s="132">
        <v>0.71185185185185185</v>
      </c>
      <c r="C5629" s="141" t="s">
        <v>3869</v>
      </c>
      <c r="D5629" s="141" t="s">
        <v>3870</v>
      </c>
      <c r="E5629" s="141" t="s">
        <v>3871</v>
      </c>
      <c r="F5629" s="141" t="s">
        <v>3872</v>
      </c>
      <c r="G5629" s="141" t="s">
        <v>3873</v>
      </c>
      <c r="H5629" s="141" t="s">
        <v>3874</v>
      </c>
      <c r="I5629" s="133">
        <v>1.13974</v>
      </c>
      <c r="J5629" s="134" t="s">
        <v>3875</v>
      </c>
      <c r="K5629" s="141" t="s">
        <v>3876</v>
      </c>
      <c r="L5629" s="108">
        <v>0.27</v>
      </c>
      <c r="M5629" s="108">
        <v>0.54900000000000004</v>
      </c>
      <c r="N5629" s="108">
        <v>1.5569999999999999</v>
      </c>
      <c r="O5629" s="141" t="s">
        <v>3877</v>
      </c>
      <c r="P5629" s="108">
        <v>279.3</v>
      </c>
      <c r="Q5629" s="108">
        <v>0.40799999999999997</v>
      </c>
      <c r="R5629" s="108">
        <v>5.95</v>
      </c>
      <c r="S5629" s="108">
        <v>18.32</v>
      </c>
    </row>
    <row r="5630" spans="1:19" ht="11.25" thickBot="1" x14ac:dyDescent="0.2">
      <c r="A5630" s="112"/>
    </row>
    <row r="5631" spans="1:19" ht="11.25" thickBot="1" x14ac:dyDescent="0.2">
      <c r="A5631" s="135" t="s">
        <v>362</v>
      </c>
      <c r="B5631" s="112"/>
      <c r="C5631" s="141" t="s">
        <v>3878</v>
      </c>
      <c r="D5631" s="141" t="s">
        <v>3879</v>
      </c>
      <c r="E5631" s="141" t="s">
        <v>3880</v>
      </c>
      <c r="F5631" s="141" t="s">
        <v>3881</v>
      </c>
      <c r="G5631" s="141" t="s">
        <v>3882</v>
      </c>
      <c r="H5631" s="141" t="s">
        <v>3883</v>
      </c>
      <c r="I5631" s="137">
        <v>1.13629</v>
      </c>
      <c r="J5631" s="134" t="s">
        <v>3884</v>
      </c>
      <c r="K5631" s="141" t="s">
        <v>3885</v>
      </c>
      <c r="L5631" s="136">
        <v>0.28299999999999997</v>
      </c>
      <c r="M5631" s="136">
        <v>0.54100000000000004</v>
      </c>
      <c r="N5631" s="136">
        <v>1.5980000000000001</v>
      </c>
      <c r="O5631" s="141" t="s">
        <v>3886</v>
      </c>
      <c r="P5631" s="136">
        <v>278.60000000000002</v>
      </c>
      <c r="Q5631" s="136">
        <v>0.40899999999999997</v>
      </c>
      <c r="R5631" s="136">
        <v>5.9340000000000002</v>
      </c>
      <c r="S5631" s="136">
        <v>20.54</v>
      </c>
    </row>
    <row r="5632" spans="1:19" ht="11.25" thickBot="1" x14ac:dyDescent="0.2">
      <c r="A5632" s="112"/>
    </row>
    <row r="5633" spans="1:19" ht="11.25" thickBot="1" x14ac:dyDescent="0.2">
      <c r="A5633" s="138" t="s">
        <v>364</v>
      </c>
      <c r="B5633" s="112"/>
      <c r="C5633" s="141" t="s">
        <v>1444</v>
      </c>
      <c r="D5633" s="141" t="s">
        <v>3887</v>
      </c>
      <c r="E5633" s="141" t="s">
        <v>3888</v>
      </c>
      <c r="F5633" s="141" t="s">
        <v>3889</v>
      </c>
      <c r="G5633" s="141" t="s">
        <v>3890</v>
      </c>
      <c r="H5633" s="141" t="s">
        <v>3891</v>
      </c>
      <c r="I5633" s="137">
        <v>3.5799999999999998E-3</v>
      </c>
      <c r="J5633" s="134" t="s">
        <v>3892</v>
      </c>
      <c r="K5633" s="141" t="s">
        <v>3893</v>
      </c>
      <c r="L5633" s="136">
        <v>1.9E-2</v>
      </c>
      <c r="M5633" s="136">
        <v>2.8000000000000001E-2</v>
      </c>
      <c r="N5633" s="136">
        <v>3.9E-2</v>
      </c>
      <c r="O5633" s="141" t="s">
        <v>3894</v>
      </c>
      <c r="P5633" s="136">
        <v>2.7850000000000001</v>
      </c>
      <c r="Q5633" s="136">
        <v>7.0000000000000001E-3</v>
      </c>
      <c r="R5633" s="136">
        <v>3.2000000000000001E-2</v>
      </c>
      <c r="S5633" s="136">
        <v>2.8530000000000002</v>
      </c>
    </row>
    <row r="5634" spans="1:19" ht="11.25" thickBot="1" x14ac:dyDescent="0.2">
      <c r="A5634" s="112"/>
    </row>
    <row r="5635" spans="1:19" ht="11.25" thickBot="1" x14ac:dyDescent="0.2">
      <c r="A5635" s="139" t="s">
        <v>366</v>
      </c>
      <c r="B5635" s="112"/>
      <c r="C5635" s="141" t="s">
        <v>1371</v>
      </c>
      <c r="D5635" s="141" t="s">
        <v>3895</v>
      </c>
      <c r="E5635" s="141" t="s">
        <v>3896</v>
      </c>
      <c r="F5635" s="141" t="s">
        <v>3897</v>
      </c>
      <c r="G5635" s="141" t="s">
        <v>3898</v>
      </c>
      <c r="H5635" s="141" t="s">
        <v>3899</v>
      </c>
      <c r="I5635" s="140">
        <v>0.315</v>
      </c>
      <c r="J5635" s="134" t="s">
        <v>2736</v>
      </c>
      <c r="K5635" s="141" t="s">
        <v>3900</v>
      </c>
      <c r="L5635" s="136">
        <v>6.6970000000000001</v>
      </c>
      <c r="M5635" s="136">
        <v>5.2549999999999999</v>
      </c>
      <c r="N5635" s="136">
        <v>2.444</v>
      </c>
      <c r="O5635" s="141" t="s">
        <v>2209</v>
      </c>
      <c r="P5635" s="136">
        <v>1</v>
      </c>
      <c r="Q5635" s="136">
        <v>1.7909999999999999</v>
      </c>
      <c r="R5635" s="136">
        <v>0.54700000000000004</v>
      </c>
      <c r="S5635" s="136">
        <v>13.89</v>
      </c>
    </row>
    <row r="5636" spans="1:19" ht="11.25" thickBot="1" x14ac:dyDescent="0.2">
      <c r="A5636" s="112"/>
    </row>
    <row r="5637" spans="1:19" ht="11.25" thickBot="1" x14ac:dyDescent="0.2">
      <c r="A5637" s="106" t="s">
        <v>357</v>
      </c>
      <c r="B5637" s="106" t="s">
        <v>358</v>
      </c>
      <c r="C5637" s="130" t="s">
        <v>17</v>
      </c>
      <c r="D5637" s="130" t="s">
        <v>18</v>
      </c>
      <c r="E5637" s="131" t="s">
        <v>19</v>
      </c>
      <c r="F5637" s="131" t="s">
        <v>20</v>
      </c>
      <c r="G5637" s="130" t="s">
        <v>21</v>
      </c>
      <c r="H5637" s="130" t="s">
        <v>22</v>
      </c>
      <c r="I5637" s="130" t="s">
        <v>23</v>
      </c>
      <c r="J5637" s="130" t="s">
        <v>24</v>
      </c>
      <c r="K5637" s="131" t="s">
        <v>25</v>
      </c>
      <c r="L5637" s="131" t="s">
        <v>26</v>
      </c>
      <c r="M5637" s="130" t="s">
        <v>27</v>
      </c>
      <c r="N5637" s="130" t="s">
        <v>28</v>
      </c>
      <c r="O5637" s="130" t="s">
        <v>29</v>
      </c>
      <c r="P5637" s="130" t="s">
        <v>30</v>
      </c>
      <c r="Q5637" s="130" t="s">
        <v>31</v>
      </c>
      <c r="R5637" s="130" t="s">
        <v>32</v>
      </c>
      <c r="S5637" s="130" t="s">
        <v>33</v>
      </c>
    </row>
    <row r="5638" spans="1:19" ht="11.25" thickBot="1" x14ac:dyDescent="0.2">
      <c r="A5638" s="112"/>
      <c r="B5638" s="112"/>
      <c r="C5638" s="130" t="s">
        <v>111</v>
      </c>
      <c r="D5638" s="130" t="s">
        <v>111</v>
      </c>
      <c r="E5638" s="131" t="s">
        <v>111</v>
      </c>
      <c r="F5638" s="131" t="s">
        <v>111</v>
      </c>
      <c r="G5638" s="130" t="s">
        <v>111</v>
      </c>
      <c r="H5638" s="130" t="s">
        <v>111</v>
      </c>
      <c r="I5638" s="130" t="s">
        <v>111</v>
      </c>
      <c r="J5638" s="130" t="s">
        <v>111</v>
      </c>
      <c r="K5638" s="131" t="s">
        <v>111</v>
      </c>
      <c r="L5638" s="131" t="s">
        <v>111</v>
      </c>
      <c r="M5638" s="130" t="s">
        <v>111</v>
      </c>
      <c r="N5638" s="130" t="s">
        <v>111</v>
      </c>
      <c r="O5638" s="130" t="s">
        <v>111</v>
      </c>
      <c r="P5638" s="130" t="s">
        <v>111</v>
      </c>
      <c r="Q5638" s="130" t="s">
        <v>111</v>
      </c>
      <c r="R5638" s="130" t="s">
        <v>111</v>
      </c>
      <c r="S5638" s="130" t="s">
        <v>111</v>
      </c>
    </row>
    <row r="5639" spans="1:19" ht="11.25" thickBot="1" x14ac:dyDescent="0.2">
      <c r="A5639" s="107">
        <v>1</v>
      </c>
      <c r="B5639" s="132">
        <v>0.71148148148148149</v>
      </c>
      <c r="C5639" s="108">
        <v>19.329999999999998</v>
      </c>
      <c r="D5639" s="108">
        <v>0.191</v>
      </c>
      <c r="E5639" s="133">
        <v>1.00267</v>
      </c>
      <c r="F5639" s="133">
        <v>0.97497999999999996</v>
      </c>
      <c r="G5639" s="108">
        <v>0.11700000000000001</v>
      </c>
      <c r="H5639" s="108">
        <v>8.16</v>
      </c>
      <c r="I5639" s="108">
        <v>40.97</v>
      </c>
      <c r="J5639" s="141" t="s">
        <v>1973</v>
      </c>
      <c r="K5639" s="133">
        <v>1.0832299999999999</v>
      </c>
      <c r="L5639" s="134" t="s">
        <v>3901</v>
      </c>
      <c r="M5639" s="108">
        <v>2.3E-2</v>
      </c>
      <c r="N5639" s="108">
        <v>0.56399999999999995</v>
      </c>
      <c r="O5639" s="108">
        <v>0</v>
      </c>
      <c r="P5639" s="108">
        <v>3.0000000000000001E-3</v>
      </c>
      <c r="Q5639" s="108">
        <v>3.3000000000000002E-2</v>
      </c>
      <c r="R5639" s="108">
        <v>0.47299999999999998</v>
      </c>
      <c r="S5639" s="108">
        <v>0.19900000000000001</v>
      </c>
    </row>
    <row r="5640" spans="1:19" ht="11.25" thickBot="1" x14ac:dyDescent="0.2">
      <c r="A5640" s="112"/>
    </row>
    <row r="5641" spans="1:19" ht="11.25" thickBot="1" x14ac:dyDescent="0.2">
      <c r="A5641" s="107">
        <v>2</v>
      </c>
      <c r="B5641" s="132">
        <v>0.71166666666666656</v>
      </c>
      <c r="C5641" s="108">
        <v>17.18</v>
      </c>
      <c r="D5641" s="108">
        <v>0.188</v>
      </c>
      <c r="E5641" s="133">
        <v>1.0421100000000001</v>
      </c>
      <c r="F5641" s="133">
        <v>0.97843999999999998</v>
      </c>
      <c r="G5641" s="108">
        <v>0.122</v>
      </c>
      <c r="H5641" s="108">
        <v>8.6210000000000004</v>
      </c>
      <c r="I5641" s="108">
        <v>40.98</v>
      </c>
      <c r="J5641" s="141" t="s">
        <v>3902</v>
      </c>
      <c r="K5641" s="133">
        <v>1.1011500000000001</v>
      </c>
      <c r="L5641" s="134" t="s">
        <v>3903</v>
      </c>
      <c r="M5641" s="108">
        <v>2.1999999999999999E-2</v>
      </c>
      <c r="N5641" s="108">
        <v>0.54500000000000004</v>
      </c>
      <c r="O5641" s="108">
        <v>1E-3</v>
      </c>
      <c r="P5641" s="108">
        <v>2E-3</v>
      </c>
      <c r="Q5641" s="108">
        <v>3.2000000000000001E-2</v>
      </c>
      <c r="R5641" s="108">
        <v>0.43</v>
      </c>
      <c r="S5641" s="108">
        <v>0.19800000000000001</v>
      </c>
    </row>
    <row r="5642" spans="1:19" ht="11.25" thickBot="1" x14ac:dyDescent="0.2">
      <c r="A5642" s="112"/>
    </row>
    <row r="5643" spans="1:19" ht="11.25" thickBot="1" x14ac:dyDescent="0.2">
      <c r="A5643" s="107">
        <v>3</v>
      </c>
      <c r="B5643" s="132">
        <v>0.71185185185185185</v>
      </c>
      <c r="C5643" s="108">
        <v>17.05</v>
      </c>
      <c r="D5643" s="108">
        <v>0.187</v>
      </c>
      <c r="E5643" s="133">
        <v>1.05145</v>
      </c>
      <c r="F5643" s="133">
        <v>0.98048000000000002</v>
      </c>
      <c r="G5643" s="108">
        <v>5.2999999999999999E-2</v>
      </c>
      <c r="H5643" s="108">
        <v>6.9530000000000003</v>
      </c>
      <c r="I5643" s="108">
        <v>40.630000000000003</v>
      </c>
      <c r="J5643" s="141" t="s">
        <v>3904</v>
      </c>
      <c r="K5643" s="133">
        <v>1.11294</v>
      </c>
      <c r="L5643" s="134" t="s">
        <v>3905</v>
      </c>
      <c r="M5643" s="108">
        <v>2.1000000000000001E-2</v>
      </c>
      <c r="N5643" s="108">
        <v>0.52500000000000002</v>
      </c>
      <c r="O5643" s="108">
        <v>0</v>
      </c>
      <c r="P5643" s="108">
        <v>2E-3</v>
      </c>
      <c r="Q5643" s="108">
        <v>0.03</v>
      </c>
      <c r="R5643" s="108">
        <v>0.40300000000000002</v>
      </c>
      <c r="S5643" s="108">
        <v>0.20699999999999999</v>
      </c>
    </row>
    <row r="5644" spans="1:19" ht="11.25" thickBot="1" x14ac:dyDescent="0.2">
      <c r="A5644" s="112"/>
    </row>
    <row r="5645" spans="1:19" ht="11.25" thickBot="1" x14ac:dyDescent="0.2">
      <c r="A5645" s="135" t="s">
        <v>362</v>
      </c>
      <c r="B5645" s="112"/>
      <c r="C5645" s="136">
        <v>17.850000000000001</v>
      </c>
      <c r="D5645" s="136">
        <v>0.189</v>
      </c>
      <c r="E5645" s="137">
        <v>1.03207</v>
      </c>
      <c r="F5645" s="137">
        <v>0.97797000000000001</v>
      </c>
      <c r="G5645" s="136">
        <v>9.7000000000000003E-2</v>
      </c>
      <c r="H5645" s="136">
        <v>7.9109999999999996</v>
      </c>
      <c r="I5645" s="136">
        <v>40.86</v>
      </c>
      <c r="J5645" s="141" t="s">
        <v>3906</v>
      </c>
      <c r="K5645" s="137">
        <v>1.0991</v>
      </c>
      <c r="L5645" s="134" t="s">
        <v>3907</v>
      </c>
      <c r="M5645" s="136">
        <v>2.1999999999999999E-2</v>
      </c>
      <c r="N5645" s="136">
        <v>0.54500000000000004</v>
      </c>
      <c r="O5645" s="136">
        <v>0</v>
      </c>
      <c r="P5645" s="136">
        <v>2E-3</v>
      </c>
      <c r="Q5645" s="136">
        <v>3.2000000000000001E-2</v>
      </c>
      <c r="R5645" s="136">
        <v>0.435</v>
      </c>
      <c r="S5645" s="136">
        <v>0.20100000000000001</v>
      </c>
    </row>
    <row r="5646" spans="1:19" ht="11.25" thickBot="1" x14ac:dyDescent="0.2">
      <c r="A5646" s="112"/>
    </row>
    <row r="5647" spans="1:19" ht="11.25" thickBot="1" x14ac:dyDescent="0.2">
      <c r="A5647" s="138" t="s">
        <v>364</v>
      </c>
      <c r="B5647" s="112"/>
      <c r="C5647" s="136">
        <v>1.2809999999999999</v>
      </c>
      <c r="D5647" s="136">
        <v>2E-3</v>
      </c>
      <c r="E5647" s="137">
        <v>2.589E-2</v>
      </c>
      <c r="F5647" s="137">
        <v>2.7799999999999999E-3</v>
      </c>
      <c r="G5647" s="136">
        <v>3.7999999999999999E-2</v>
      </c>
      <c r="H5647" s="136">
        <v>0.86099999999999999</v>
      </c>
      <c r="I5647" s="136">
        <v>0.19700000000000001</v>
      </c>
      <c r="J5647" s="141" t="s">
        <v>3908</v>
      </c>
      <c r="K5647" s="137">
        <v>1.4959999999999999E-2</v>
      </c>
      <c r="L5647" s="134" t="s">
        <v>3909</v>
      </c>
      <c r="M5647" s="136">
        <v>1E-3</v>
      </c>
      <c r="N5647" s="136">
        <v>1.9E-2</v>
      </c>
      <c r="O5647" s="136">
        <v>0</v>
      </c>
      <c r="P5647" s="136">
        <v>0</v>
      </c>
      <c r="Q5647" s="136">
        <v>2E-3</v>
      </c>
      <c r="R5647" s="136">
        <v>3.5000000000000003E-2</v>
      </c>
      <c r="S5647" s="136">
        <v>5.0000000000000001E-3</v>
      </c>
    </row>
    <row r="5648" spans="1:19" ht="11.25" thickBot="1" x14ac:dyDescent="0.2">
      <c r="A5648" s="112"/>
    </row>
    <row r="5649" spans="1:19" ht="11.25" thickBot="1" x14ac:dyDescent="0.2">
      <c r="A5649" s="139" t="s">
        <v>366</v>
      </c>
      <c r="B5649" s="112"/>
      <c r="C5649" s="136">
        <v>7.1719999999999997</v>
      </c>
      <c r="D5649" s="136">
        <v>1.095</v>
      </c>
      <c r="E5649" s="140">
        <v>2.508</v>
      </c>
      <c r="F5649" s="140">
        <v>0.28399999999999997</v>
      </c>
      <c r="G5649" s="136">
        <v>39.49</v>
      </c>
      <c r="H5649" s="136">
        <v>10.89</v>
      </c>
      <c r="I5649" s="136">
        <v>0.48299999999999998</v>
      </c>
      <c r="J5649" s="141" t="s">
        <v>3910</v>
      </c>
      <c r="K5649" s="140">
        <v>1.361</v>
      </c>
      <c r="L5649" s="134" t="s">
        <v>3423</v>
      </c>
      <c r="M5649" s="136">
        <v>5.1029999999999998</v>
      </c>
      <c r="N5649" s="136">
        <v>3.56</v>
      </c>
      <c r="O5649" s="136">
        <v>60.97</v>
      </c>
      <c r="P5649" s="136">
        <v>14.27</v>
      </c>
      <c r="Q5649" s="136">
        <v>6.01</v>
      </c>
      <c r="R5649" s="136">
        <v>8.0489999999999995</v>
      </c>
      <c r="S5649" s="136">
        <v>2.4889999999999999</v>
      </c>
    </row>
    <row r="5650" spans="1:19" ht="11.25" thickBot="1" x14ac:dyDescent="0.2">
      <c r="A5650" s="112"/>
    </row>
    <row r="5651" spans="1:19" ht="11.25" thickBot="1" x14ac:dyDescent="0.2">
      <c r="A5651" s="106" t="s">
        <v>357</v>
      </c>
      <c r="B5651" s="106" t="s">
        <v>358</v>
      </c>
      <c r="C5651" s="131" t="s">
        <v>34</v>
      </c>
      <c r="D5651" s="131" t="s">
        <v>35</v>
      </c>
      <c r="E5651" s="130" t="s">
        <v>36</v>
      </c>
      <c r="F5651" s="130" t="s">
        <v>37</v>
      </c>
      <c r="G5651" s="130" t="s">
        <v>38</v>
      </c>
      <c r="H5651" s="130" t="s">
        <v>39</v>
      </c>
      <c r="I5651" s="130" t="s">
        <v>40</v>
      </c>
      <c r="J5651" s="130" t="s">
        <v>41</v>
      </c>
      <c r="K5651" s="130" t="s">
        <v>42</v>
      </c>
      <c r="L5651" s="130" t="s">
        <v>43</v>
      </c>
      <c r="M5651" s="130" t="s">
        <v>44</v>
      </c>
      <c r="N5651" s="130" t="s">
        <v>45</v>
      </c>
      <c r="O5651" s="130" t="s">
        <v>46</v>
      </c>
      <c r="P5651" s="130" t="s">
        <v>47</v>
      </c>
      <c r="Q5651" s="130" t="s">
        <v>48</v>
      </c>
      <c r="R5651" s="130" t="s">
        <v>49</v>
      </c>
      <c r="S5651" s="130" t="s">
        <v>50</v>
      </c>
    </row>
    <row r="5652" spans="1:19" ht="11.25" thickBot="1" x14ac:dyDescent="0.2">
      <c r="A5652" s="112"/>
      <c r="B5652" s="112"/>
      <c r="C5652" s="131" t="s">
        <v>111</v>
      </c>
      <c r="D5652" s="131" t="s">
        <v>111</v>
      </c>
      <c r="E5652" s="130" t="s">
        <v>111</v>
      </c>
      <c r="F5652" s="130" t="s">
        <v>111</v>
      </c>
      <c r="G5652" s="130" t="s">
        <v>111</v>
      </c>
      <c r="H5652" s="130" t="s">
        <v>111</v>
      </c>
      <c r="I5652" s="130" t="s">
        <v>111</v>
      </c>
      <c r="J5652" s="130" t="s">
        <v>111</v>
      </c>
      <c r="K5652" s="130" t="s">
        <v>111</v>
      </c>
      <c r="L5652" s="130" t="s">
        <v>111</v>
      </c>
      <c r="M5652" s="130" t="s">
        <v>111</v>
      </c>
      <c r="N5652" s="130" t="s">
        <v>111</v>
      </c>
      <c r="O5652" s="130" t="s">
        <v>111</v>
      </c>
      <c r="P5652" s="130" t="s">
        <v>111</v>
      </c>
      <c r="Q5652" s="130" t="s">
        <v>111</v>
      </c>
      <c r="R5652" s="130" t="s">
        <v>111</v>
      </c>
      <c r="S5652" s="130" t="s">
        <v>111</v>
      </c>
    </row>
    <row r="5653" spans="1:19" ht="11.25" thickBot="1" x14ac:dyDescent="0.2">
      <c r="A5653" s="107">
        <v>1</v>
      </c>
      <c r="B5653" s="132">
        <v>0.71148148148148149</v>
      </c>
      <c r="C5653" s="133">
        <v>0.99080999999999997</v>
      </c>
      <c r="D5653" s="134" t="s">
        <v>3911</v>
      </c>
      <c r="E5653" s="108">
        <v>0.16900000000000001</v>
      </c>
      <c r="F5653" s="108">
        <v>2.7E-2</v>
      </c>
      <c r="G5653" s="108">
        <v>-1E-3</v>
      </c>
      <c r="H5653" s="108">
        <v>0.30299999999999999</v>
      </c>
      <c r="I5653" s="108">
        <v>4.6520000000000001</v>
      </c>
      <c r="J5653" s="108">
        <v>4.718</v>
      </c>
      <c r="K5653" s="108">
        <v>0.13800000000000001</v>
      </c>
      <c r="L5653" s="108">
        <v>0.247</v>
      </c>
      <c r="M5653" s="108">
        <v>0.03</v>
      </c>
      <c r="N5653" s="108">
        <v>0.11600000000000001</v>
      </c>
      <c r="O5653" s="108">
        <v>2.5000000000000001E-2</v>
      </c>
      <c r="P5653" s="108">
        <v>4.0000000000000001E-3</v>
      </c>
      <c r="Q5653" s="108">
        <v>1.9E-2</v>
      </c>
      <c r="R5653" s="108">
        <v>3.0000000000000001E-3</v>
      </c>
      <c r="S5653" s="108">
        <v>1.4999999999999999E-2</v>
      </c>
    </row>
    <row r="5654" spans="1:19" ht="11.25" thickBot="1" x14ac:dyDescent="0.2">
      <c r="A5654" s="112"/>
    </row>
    <row r="5655" spans="1:19" ht="11.25" thickBot="1" x14ac:dyDescent="0.2">
      <c r="A5655" s="107">
        <v>2</v>
      </c>
      <c r="B5655" s="132">
        <v>0.71166666666666656</v>
      </c>
      <c r="C5655" s="133">
        <v>1.01119</v>
      </c>
      <c r="D5655" s="134" t="s">
        <v>3912</v>
      </c>
      <c r="E5655" s="108">
        <v>0.16</v>
      </c>
      <c r="F5655" s="108">
        <v>2.4E-2</v>
      </c>
      <c r="G5655" s="108">
        <v>1E-3</v>
      </c>
      <c r="H5655" s="108">
        <v>0.29699999999999999</v>
      </c>
      <c r="I5655" s="108">
        <v>4.6440000000000001</v>
      </c>
      <c r="J5655" s="108">
        <v>4.6909999999999998</v>
      </c>
      <c r="K5655" s="108">
        <v>0.14099999999999999</v>
      </c>
      <c r="L5655" s="108">
        <v>0.246</v>
      </c>
      <c r="M5655" s="108">
        <v>0.03</v>
      </c>
      <c r="N5655" s="108">
        <v>0.115</v>
      </c>
      <c r="O5655" s="108">
        <v>2.1000000000000001E-2</v>
      </c>
      <c r="P5655" s="108">
        <v>4.0000000000000001E-3</v>
      </c>
      <c r="Q5655" s="108">
        <v>2.3E-2</v>
      </c>
      <c r="R5655" s="108">
        <v>3.0000000000000001E-3</v>
      </c>
      <c r="S5655" s="108">
        <v>1.4E-2</v>
      </c>
    </row>
    <row r="5656" spans="1:19" ht="11.25" thickBot="1" x14ac:dyDescent="0.2">
      <c r="A5656" s="112"/>
    </row>
    <row r="5657" spans="1:19" ht="11.25" thickBot="1" x14ac:dyDescent="0.2">
      <c r="A5657" s="107">
        <v>3</v>
      </c>
      <c r="B5657" s="132">
        <v>0.71185185185185185</v>
      </c>
      <c r="C5657" s="133">
        <v>1.01945</v>
      </c>
      <c r="D5657" s="134" t="s">
        <v>3913</v>
      </c>
      <c r="E5657" s="108">
        <v>0.151</v>
      </c>
      <c r="F5657" s="108">
        <v>2.3E-2</v>
      </c>
      <c r="G5657" s="108">
        <v>0</v>
      </c>
      <c r="H5657" s="108">
        <v>0.30099999999999999</v>
      </c>
      <c r="I5657" s="108">
        <v>4.6989999999999998</v>
      </c>
      <c r="J5657" s="108">
        <v>4.6619999999999999</v>
      </c>
      <c r="K5657" s="108">
        <v>0.14099999999999999</v>
      </c>
      <c r="L5657" s="108">
        <v>0.24199999999999999</v>
      </c>
      <c r="M5657" s="108">
        <v>3.1E-2</v>
      </c>
      <c r="N5657" s="108">
        <v>0.11</v>
      </c>
      <c r="O5657" s="108">
        <v>2.4E-2</v>
      </c>
      <c r="P5657" s="108">
        <v>4.0000000000000001E-3</v>
      </c>
      <c r="Q5657" s="108">
        <v>1.9E-2</v>
      </c>
      <c r="R5657" s="108">
        <v>3.0000000000000001E-3</v>
      </c>
      <c r="S5657" s="108">
        <v>1.2999999999999999E-2</v>
      </c>
    </row>
    <row r="5658" spans="1:19" ht="11.25" thickBot="1" x14ac:dyDescent="0.2">
      <c r="A5658" s="112"/>
    </row>
    <row r="5659" spans="1:19" ht="11.25" thickBot="1" x14ac:dyDescent="0.2">
      <c r="A5659" s="135" t="s">
        <v>362</v>
      </c>
      <c r="B5659" s="112"/>
      <c r="C5659" s="137">
        <v>1.00715</v>
      </c>
      <c r="D5659" s="134" t="s">
        <v>3914</v>
      </c>
      <c r="E5659" s="136">
        <v>0.16</v>
      </c>
      <c r="F5659" s="136">
        <v>2.5000000000000001E-2</v>
      </c>
      <c r="G5659" s="136">
        <v>0</v>
      </c>
      <c r="H5659" s="136">
        <v>0.3</v>
      </c>
      <c r="I5659" s="136">
        <v>4.665</v>
      </c>
      <c r="J5659" s="136">
        <v>4.6909999999999998</v>
      </c>
      <c r="K5659" s="136">
        <v>0.14000000000000001</v>
      </c>
      <c r="L5659" s="136">
        <v>0.245</v>
      </c>
      <c r="M5659" s="136">
        <v>3.1E-2</v>
      </c>
      <c r="N5659" s="136">
        <v>0.114</v>
      </c>
      <c r="O5659" s="136">
        <v>2.3E-2</v>
      </c>
      <c r="P5659" s="136">
        <v>4.0000000000000001E-3</v>
      </c>
      <c r="Q5659" s="136">
        <v>0.02</v>
      </c>
      <c r="R5659" s="136">
        <v>3.0000000000000001E-3</v>
      </c>
      <c r="S5659" s="136">
        <v>1.4E-2</v>
      </c>
    </row>
    <row r="5660" spans="1:19" ht="11.25" thickBot="1" x14ac:dyDescent="0.2">
      <c r="A5660" s="112"/>
    </row>
    <row r="5661" spans="1:19" ht="11.25" thickBot="1" x14ac:dyDescent="0.2">
      <c r="A5661" s="138" t="s">
        <v>364</v>
      </c>
      <c r="B5661" s="112"/>
      <c r="C5661" s="137">
        <v>1.474E-2</v>
      </c>
      <c r="D5661" s="134" t="s">
        <v>3915</v>
      </c>
      <c r="E5661" s="136">
        <v>8.9999999999999993E-3</v>
      </c>
      <c r="F5661" s="136">
        <v>2E-3</v>
      </c>
      <c r="G5661" s="136">
        <v>1E-3</v>
      </c>
      <c r="H5661" s="136">
        <v>3.0000000000000001E-3</v>
      </c>
      <c r="I5661" s="136">
        <v>0.03</v>
      </c>
      <c r="J5661" s="136">
        <v>2.8000000000000001E-2</v>
      </c>
      <c r="K5661" s="136">
        <v>2E-3</v>
      </c>
      <c r="L5661" s="136">
        <v>3.0000000000000001E-3</v>
      </c>
      <c r="M5661" s="136">
        <v>0</v>
      </c>
      <c r="N5661" s="136">
        <v>3.0000000000000001E-3</v>
      </c>
      <c r="O5661" s="136">
        <v>2E-3</v>
      </c>
      <c r="P5661" s="136">
        <v>0</v>
      </c>
      <c r="Q5661" s="136">
        <v>2E-3</v>
      </c>
      <c r="R5661" s="136">
        <v>0</v>
      </c>
      <c r="S5661" s="136">
        <v>1E-3</v>
      </c>
    </row>
    <row r="5662" spans="1:19" ht="11.25" thickBot="1" x14ac:dyDescent="0.2">
      <c r="A5662" s="112"/>
    </row>
    <row r="5663" spans="1:19" ht="11.25" thickBot="1" x14ac:dyDescent="0.2">
      <c r="A5663" s="139" t="s">
        <v>366</v>
      </c>
      <c r="B5663" s="112"/>
      <c r="C5663" s="140">
        <v>1.4630000000000001</v>
      </c>
      <c r="D5663" s="134" t="s">
        <v>559</v>
      </c>
      <c r="E5663" s="136">
        <v>5.5709999999999997</v>
      </c>
      <c r="F5663" s="136">
        <v>8.2050000000000001</v>
      </c>
      <c r="G5663" s="136">
        <v>4157</v>
      </c>
      <c r="H5663" s="136">
        <v>1.1000000000000001</v>
      </c>
      <c r="I5663" s="136">
        <v>0.63300000000000001</v>
      </c>
      <c r="J5663" s="136">
        <v>0.59399999999999997</v>
      </c>
      <c r="K5663" s="136">
        <v>1.208</v>
      </c>
      <c r="L5663" s="136">
        <v>1.1060000000000001</v>
      </c>
      <c r="M5663" s="136">
        <v>1.496</v>
      </c>
      <c r="N5663" s="136">
        <v>2.6040000000000001</v>
      </c>
      <c r="O5663" s="136">
        <v>8.8339999999999996</v>
      </c>
      <c r="P5663" s="136">
        <v>5.4189999999999996</v>
      </c>
      <c r="Q5663" s="136">
        <v>9.8079999999999998</v>
      </c>
      <c r="R5663" s="136">
        <v>4.0609999999999999</v>
      </c>
      <c r="S5663" s="136">
        <v>5.6749999999999998</v>
      </c>
    </row>
    <row r="5664" spans="1:19" ht="11.25" thickBot="1" x14ac:dyDescent="0.2">
      <c r="A5664" s="112"/>
    </row>
    <row r="5665" spans="1:19" ht="11.25" thickBot="1" x14ac:dyDescent="0.2">
      <c r="A5665" s="106" t="s">
        <v>357</v>
      </c>
      <c r="B5665" s="106" t="s">
        <v>358</v>
      </c>
      <c r="C5665" s="130" t="s">
        <v>51</v>
      </c>
      <c r="D5665" s="130" t="s">
        <v>52</v>
      </c>
      <c r="E5665" s="130" t="s">
        <v>53</v>
      </c>
      <c r="F5665" s="130" t="s">
        <v>54</v>
      </c>
      <c r="G5665" s="130" t="s">
        <v>55</v>
      </c>
      <c r="H5665" s="130" t="s">
        <v>56</v>
      </c>
      <c r="I5665" s="130" t="s">
        <v>57</v>
      </c>
      <c r="J5665" s="130" t="s">
        <v>58</v>
      </c>
      <c r="K5665" s="130" t="s">
        <v>59</v>
      </c>
      <c r="L5665" s="130" t="s">
        <v>60</v>
      </c>
      <c r="M5665" s="130" t="s">
        <v>61</v>
      </c>
      <c r="N5665" s="130" t="s">
        <v>62</v>
      </c>
      <c r="O5665" s="130" t="s">
        <v>63</v>
      </c>
      <c r="P5665" s="130" t="s">
        <v>64</v>
      </c>
      <c r="Q5665" s="131" t="s">
        <v>65</v>
      </c>
      <c r="R5665" s="131" t="s">
        <v>66</v>
      </c>
      <c r="S5665" s="130" t="s">
        <v>67</v>
      </c>
    </row>
    <row r="5666" spans="1:19" ht="11.25" thickBot="1" x14ac:dyDescent="0.2">
      <c r="A5666" s="112"/>
      <c r="B5666" s="112"/>
      <c r="C5666" s="130" t="s">
        <v>111</v>
      </c>
      <c r="D5666" s="130" t="s">
        <v>111</v>
      </c>
      <c r="E5666" s="130" t="s">
        <v>111</v>
      </c>
      <c r="F5666" s="130" t="s">
        <v>111</v>
      </c>
      <c r="G5666" s="130" t="s">
        <v>111</v>
      </c>
      <c r="H5666" s="130" t="s">
        <v>111</v>
      </c>
      <c r="I5666" s="130" t="s">
        <v>111</v>
      </c>
      <c r="J5666" s="130" t="s">
        <v>111</v>
      </c>
      <c r="K5666" s="130" t="s">
        <v>111</v>
      </c>
      <c r="L5666" s="130" t="s">
        <v>111</v>
      </c>
      <c r="M5666" s="130" t="s">
        <v>111</v>
      </c>
      <c r="N5666" s="130" t="s">
        <v>111</v>
      </c>
      <c r="O5666" s="130" t="s">
        <v>111</v>
      </c>
      <c r="P5666" s="130" t="s">
        <v>111</v>
      </c>
      <c r="Q5666" s="131" t="s">
        <v>111</v>
      </c>
      <c r="R5666" s="131" t="s">
        <v>111</v>
      </c>
      <c r="S5666" s="130" t="s">
        <v>111</v>
      </c>
    </row>
    <row r="5667" spans="1:19" ht="11.25" thickBot="1" x14ac:dyDescent="0.2">
      <c r="A5667" s="107">
        <v>1</v>
      </c>
      <c r="B5667" s="132">
        <v>0.71148148148148149</v>
      </c>
      <c r="C5667" s="108">
        <v>4.0000000000000001E-3</v>
      </c>
      <c r="D5667" s="108">
        <v>8.0000000000000002E-3</v>
      </c>
      <c r="E5667" s="108">
        <v>1E-3</v>
      </c>
      <c r="F5667" s="108">
        <v>7.0000000000000001E-3</v>
      </c>
      <c r="G5667" s="108">
        <v>1E-3</v>
      </c>
      <c r="H5667" s="108">
        <v>1E-3</v>
      </c>
      <c r="I5667" s="108">
        <v>8.6999999999999994E-2</v>
      </c>
      <c r="J5667" s="108">
        <v>0.372</v>
      </c>
      <c r="K5667" s="108">
        <v>0.38900000000000001</v>
      </c>
      <c r="L5667" s="108">
        <v>0</v>
      </c>
      <c r="M5667" s="108">
        <v>0</v>
      </c>
      <c r="N5667" s="108">
        <v>0.23</v>
      </c>
      <c r="O5667" s="108">
        <v>5.0000000000000001E-3</v>
      </c>
      <c r="P5667" s="108">
        <v>0.93899999999999995</v>
      </c>
      <c r="Q5667" s="133">
        <v>0.93042000000000002</v>
      </c>
      <c r="R5667" s="134" t="s">
        <v>3916</v>
      </c>
      <c r="S5667" s="108">
        <v>7.0000000000000007E-2</v>
      </c>
    </row>
    <row r="5668" spans="1:19" ht="11.25" thickBot="1" x14ac:dyDescent="0.2">
      <c r="A5668" s="112"/>
    </row>
    <row r="5669" spans="1:19" ht="11.25" thickBot="1" x14ac:dyDescent="0.2">
      <c r="A5669" s="107">
        <v>2</v>
      </c>
      <c r="B5669" s="132">
        <v>0.71166666666666656</v>
      </c>
      <c r="C5669" s="108">
        <v>3.0000000000000001E-3</v>
      </c>
      <c r="D5669" s="108">
        <v>8.0000000000000002E-3</v>
      </c>
      <c r="E5669" s="108">
        <v>1E-3</v>
      </c>
      <c r="F5669" s="108">
        <v>6.0000000000000001E-3</v>
      </c>
      <c r="G5669" s="108">
        <v>1E-3</v>
      </c>
      <c r="H5669" s="108">
        <v>1E-3</v>
      </c>
      <c r="I5669" s="108">
        <v>8.8999999999999996E-2</v>
      </c>
      <c r="J5669" s="108">
        <v>0.375</v>
      </c>
      <c r="K5669" s="108">
        <v>0.39200000000000002</v>
      </c>
      <c r="L5669" s="108">
        <v>0</v>
      </c>
      <c r="M5669" s="108">
        <v>0</v>
      </c>
      <c r="N5669" s="108">
        <v>0.22500000000000001</v>
      </c>
      <c r="O5669" s="108">
        <v>4.0000000000000001E-3</v>
      </c>
      <c r="P5669" s="108">
        <v>0.76</v>
      </c>
      <c r="Q5669" s="133">
        <v>0.95252999999999999</v>
      </c>
      <c r="R5669" s="134" t="s">
        <v>3917</v>
      </c>
      <c r="S5669" s="108">
        <v>6.9000000000000006E-2</v>
      </c>
    </row>
    <row r="5670" spans="1:19" ht="11.25" thickBot="1" x14ac:dyDescent="0.2">
      <c r="A5670" s="112"/>
    </row>
    <row r="5671" spans="1:19" ht="11.25" thickBot="1" x14ac:dyDescent="0.2">
      <c r="A5671" s="107">
        <v>3</v>
      </c>
      <c r="B5671" s="132">
        <v>0.71185185185185185</v>
      </c>
      <c r="C5671" s="108">
        <v>3.0000000000000001E-3</v>
      </c>
      <c r="D5671" s="108">
        <v>7.0000000000000001E-3</v>
      </c>
      <c r="E5671" s="108">
        <v>1E-3</v>
      </c>
      <c r="F5671" s="108">
        <v>7.0000000000000001E-3</v>
      </c>
      <c r="G5671" s="108">
        <v>1E-3</v>
      </c>
      <c r="H5671" s="108">
        <v>1E-3</v>
      </c>
      <c r="I5671" s="108">
        <v>8.5999999999999993E-2</v>
      </c>
      <c r="J5671" s="108">
        <v>0.372</v>
      </c>
      <c r="K5671" s="108">
        <v>0.39</v>
      </c>
      <c r="L5671" s="108">
        <v>0</v>
      </c>
      <c r="M5671" s="108">
        <v>0</v>
      </c>
      <c r="N5671" s="108">
        <v>0.23300000000000001</v>
      </c>
      <c r="O5671" s="108">
        <v>4.0000000000000001E-3</v>
      </c>
      <c r="P5671" s="108">
        <v>0.67900000000000005</v>
      </c>
      <c r="Q5671" s="133">
        <v>0.95508000000000004</v>
      </c>
      <c r="R5671" s="134" t="s">
        <v>3918</v>
      </c>
      <c r="S5671" s="108">
        <v>7.0000000000000007E-2</v>
      </c>
    </row>
    <row r="5672" spans="1:19" ht="11.25" thickBot="1" x14ac:dyDescent="0.2">
      <c r="A5672" s="112"/>
    </row>
    <row r="5673" spans="1:19" ht="11.25" thickBot="1" x14ac:dyDescent="0.2">
      <c r="A5673" s="135" t="s">
        <v>362</v>
      </c>
      <c r="B5673" s="112"/>
      <c r="C5673" s="136">
        <v>4.0000000000000001E-3</v>
      </c>
      <c r="D5673" s="136">
        <v>8.0000000000000002E-3</v>
      </c>
      <c r="E5673" s="136">
        <v>1E-3</v>
      </c>
      <c r="F5673" s="136">
        <v>7.0000000000000001E-3</v>
      </c>
      <c r="G5673" s="136">
        <v>1E-3</v>
      </c>
      <c r="H5673" s="136">
        <v>1E-3</v>
      </c>
      <c r="I5673" s="136">
        <v>8.6999999999999994E-2</v>
      </c>
      <c r="J5673" s="136">
        <v>0.373</v>
      </c>
      <c r="K5673" s="136">
        <v>0.39</v>
      </c>
      <c r="L5673" s="136">
        <v>0</v>
      </c>
      <c r="M5673" s="136">
        <v>0</v>
      </c>
      <c r="N5673" s="136">
        <v>0.22900000000000001</v>
      </c>
      <c r="O5673" s="136">
        <v>4.0000000000000001E-3</v>
      </c>
      <c r="P5673" s="136">
        <v>0.79200000000000004</v>
      </c>
      <c r="Q5673" s="137">
        <v>0.94601000000000002</v>
      </c>
      <c r="R5673" s="134" t="s">
        <v>3919</v>
      </c>
      <c r="S5673" s="136">
        <v>7.0000000000000007E-2</v>
      </c>
    </row>
    <row r="5674" spans="1:19" ht="11.25" thickBot="1" x14ac:dyDescent="0.2">
      <c r="A5674" s="112"/>
    </row>
    <row r="5675" spans="1:19" ht="11.25" thickBot="1" x14ac:dyDescent="0.2">
      <c r="A5675" s="138" t="s">
        <v>364</v>
      </c>
      <c r="B5675" s="112"/>
      <c r="C5675" s="136">
        <v>1E-3</v>
      </c>
      <c r="D5675" s="136">
        <v>0</v>
      </c>
      <c r="E5675" s="136">
        <v>0</v>
      </c>
      <c r="F5675" s="136">
        <v>1E-3</v>
      </c>
      <c r="G5675" s="136">
        <v>0</v>
      </c>
      <c r="H5675" s="136">
        <v>0</v>
      </c>
      <c r="I5675" s="136">
        <v>1E-3</v>
      </c>
      <c r="J5675" s="136">
        <v>1E-3</v>
      </c>
      <c r="K5675" s="136">
        <v>2E-3</v>
      </c>
      <c r="L5675" s="136">
        <v>0</v>
      </c>
      <c r="M5675" s="136">
        <v>0</v>
      </c>
      <c r="N5675" s="136">
        <v>4.0000000000000001E-3</v>
      </c>
      <c r="O5675" s="136">
        <v>0</v>
      </c>
      <c r="P5675" s="136">
        <v>0.13300000000000001</v>
      </c>
      <c r="Q5675" s="137">
        <v>1.3559999999999999E-2</v>
      </c>
      <c r="R5675" s="134" t="s">
        <v>3920</v>
      </c>
      <c r="S5675" s="136">
        <v>1E-3</v>
      </c>
    </row>
    <row r="5676" spans="1:19" ht="11.25" thickBot="1" x14ac:dyDescent="0.2">
      <c r="A5676" s="112"/>
    </row>
    <row r="5677" spans="1:19" ht="11.25" thickBot="1" x14ac:dyDescent="0.2">
      <c r="A5677" s="139" t="s">
        <v>366</v>
      </c>
      <c r="B5677" s="112"/>
      <c r="C5677" s="136">
        <v>19.88</v>
      </c>
      <c r="D5677" s="136">
        <v>4.2089999999999996</v>
      </c>
      <c r="E5677" s="136">
        <v>7.6859999999999999</v>
      </c>
      <c r="F5677" s="136">
        <v>8.9290000000000003</v>
      </c>
      <c r="G5677" s="136">
        <v>27.56</v>
      </c>
      <c r="H5677" s="136">
        <v>15.49</v>
      </c>
      <c r="I5677" s="136">
        <v>1.3260000000000001</v>
      </c>
      <c r="J5677" s="136">
        <v>0.39400000000000002</v>
      </c>
      <c r="K5677" s="136">
        <v>0.41699999999999998</v>
      </c>
      <c r="L5677" s="136">
        <v>32.14</v>
      </c>
      <c r="M5677" s="136">
        <v>55.21</v>
      </c>
      <c r="N5677" s="136">
        <v>1.7070000000000001</v>
      </c>
      <c r="O5677" s="136">
        <v>4.9450000000000003</v>
      </c>
      <c r="P5677" s="136">
        <v>16.79</v>
      </c>
      <c r="Q5677" s="140">
        <v>1.4339999999999999</v>
      </c>
      <c r="R5677" s="134" t="s">
        <v>3921</v>
      </c>
      <c r="S5677" s="136">
        <v>1.05</v>
      </c>
    </row>
    <row r="5678" spans="1:19" ht="11.25" thickBot="1" x14ac:dyDescent="0.2">
      <c r="A5678" s="112"/>
    </row>
    <row r="5679" spans="1:19" ht="11.25" thickBot="1" x14ac:dyDescent="0.2">
      <c r="A5679" s="106" t="s">
        <v>357</v>
      </c>
      <c r="B5679" s="106" t="s">
        <v>358</v>
      </c>
      <c r="C5679" s="130" t="s">
        <v>68</v>
      </c>
    </row>
    <row r="5680" spans="1:19" ht="11.25" thickBot="1" x14ac:dyDescent="0.2">
      <c r="A5680" s="112"/>
      <c r="B5680" s="112"/>
      <c r="C5680" s="130" t="s">
        <v>111</v>
      </c>
    </row>
    <row r="5681" spans="1:19" ht="11.25" thickBot="1" x14ac:dyDescent="0.2">
      <c r="A5681" s="107">
        <v>1</v>
      </c>
      <c r="B5681" s="132">
        <v>0.71148148148148149</v>
      </c>
      <c r="C5681" s="108">
        <v>0.01</v>
      </c>
    </row>
    <row r="5682" spans="1:19" ht="11.25" thickBot="1" x14ac:dyDescent="0.2">
      <c r="A5682" s="112"/>
    </row>
    <row r="5683" spans="1:19" ht="11.25" thickBot="1" x14ac:dyDescent="0.2">
      <c r="A5683" s="107">
        <v>2</v>
      </c>
      <c r="B5683" s="132">
        <v>0.71166666666666656</v>
      </c>
      <c r="C5683" s="108">
        <v>0.01</v>
      </c>
    </row>
    <row r="5684" spans="1:19" ht="11.25" thickBot="1" x14ac:dyDescent="0.2">
      <c r="A5684" s="112"/>
    </row>
    <row r="5685" spans="1:19" ht="11.25" thickBot="1" x14ac:dyDescent="0.2">
      <c r="A5685" s="107">
        <v>3</v>
      </c>
      <c r="B5685" s="132">
        <v>0.71185185185185185</v>
      </c>
      <c r="C5685" s="108">
        <v>0.01</v>
      </c>
    </row>
    <row r="5686" spans="1:19" ht="11.25" thickBot="1" x14ac:dyDescent="0.2">
      <c r="A5686" s="112"/>
    </row>
    <row r="5687" spans="1:19" ht="11.25" thickBot="1" x14ac:dyDescent="0.2">
      <c r="A5687" s="135" t="s">
        <v>362</v>
      </c>
      <c r="B5687" s="112"/>
      <c r="C5687" s="136">
        <v>0.01</v>
      </c>
    </row>
    <row r="5688" spans="1:19" ht="11.25" thickBot="1" x14ac:dyDescent="0.2">
      <c r="A5688" s="112"/>
    </row>
    <row r="5689" spans="1:19" ht="11.25" thickBot="1" x14ac:dyDescent="0.2">
      <c r="A5689" s="138" t="s">
        <v>364</v>
      </c>
      <c r="B5689" s="112"/>
      <c r="C5689" s="136">
        <v>0</v>
      </c>
    </row>
    <row r="5690" spans="1:19" ht="11.25" thickBot="1" x14ac:dyDescent="0.2">
      <c r="A5690" s="112"/>
    </row>
    <row r="5691" spans="1:19" ht="11.25" thickBot="1" x14ac:dyDescent="0.2">
      <c r="A5691" s="139" t="s">
        <v>366</v>
      </c>
      <c r="B5691" s="112"/>
      <c r="C5691" s="136">
        <v>3.7189999999999999</v>
      </c>
    </row>
    <row r="5692" spans="1:19" ht="10.5" x14ac:dyDescent="0.15">
      <c r="A5692" s="112"/>
    </row>
    <row r="5693" spans="1:19" x14ac:dyDescent="0.15">
      <c r="A5693" s="129"/>
      <c r="B5693" s="86" t="s">
        <v>3922</v>
      </c>
    </row>
    <row r="5694" spans="1:19" ht="9.75" thickBot="1" x14ac:dyDescent="0.2">
      <c r="A5694" s="81" t="s">
        <v>356</v>
      </c>
    </row>
    <row r="5695" spans="1:19" ht="11.25" thickBot="1" x14ac:dyDescent="0.2">
      <c r="A5695" s="106" t="s">
        <v>357</v>
      </c>
      <c r="B5695" s="106" t="s">
        <v>358</v>
      </c>
      <c r="C5695" s="130" t="s">
        <v>0</v>
      </c>
      <c r="D5695" s="130" t="s">
        <v>1</v>
      </c>
      <c r="E5695" s="130" t="s">
        <v>2</v>
      </c>
      <c r="F5695" s="130" t="s">
        <v>3</v>
      </c>
      <c r="G5695" s="130" t="s">
        <v>4</v>
      </c>
      <c r="H5695" s="130" t="s">
        <v>5</v>
      </c>
      <c r="I5695" s="131" t="s">
        <v>6</v>
      </c>
      <c r="J5695" s="131" t="s">
        <v>7</v>
      </c>
      <c r="K5695" s="130" t="s">
        <v>8</v>
      </c>
      <c r="L5695" s="130" t="s">
        <v>9</v>
      </c>
      <c r="M5695" s="130" t="s">
        <v>10</v>
      </c>
      <c r="N5695" s="130" t="s">
        <v>11</v>
      </c>
      <c r="O5695" s="130" t="s">
        <v>12</v>
      </c>
      <c r="P5695" s="130" t="s">
        <v>13</v>
      </c>
      <c r="Q5695" s="130" t="s">
        <v>14</v>
      </c>
      <c r="R5695" s="130" t="s">
        <v>15</v>
      </c>
      <c r="S5695" s="130" t="s">
        <v>16</v>
      </c>
    </row>
    <row r="5696" spans="1:19" ht="11.25" thickBot="1" x14ac:dyDescent="0.2">
      <c r="A5696" s="112"/>
      <c r="B5696" s="112"/>
      <c r="C5696" s="130" t="s">
        <v>111</v>
      </c>
      <c r="D5696" s="130" t="s">
        <v>111</v>
      </c>
      <c r="E5696" s="130" t="s">
        <v>111</v>
      </c>
      <c r="F5696" s="130" t="s">
        <v>111</v>
      </c>
      <c r="G5696" s="130" t="s">
        <v>111</v>
      </c>
      <c r="H5696" s="130" t="s">
        <v>111</v>
      </c>
      <c r="I5696" s="131" t="s">
        <v>111</v>
      </c>
      <c r="J5696" s="131" t="s">
        <v>111</v>
      </c>
      <c r="K5696" s="130" t="s">
        <v>111</v>
      </c>
      <c r="L5696" s="130" t="s">
        <v>111</v>
      </c>
      <c r="M5696" s="130" t="s">
        <v>111</v>
      </c>
      <c r="N5696" s="130" t="s">
        <v>111</v>
      </c>
      <c r="O5696" s="130" t="s">
        <v>111</v>
      </c>
      <c r="P5696" s="130" t="s">
        <v>111</v>
      </c>
      <c r="Q5696" s="130" t="s">
        <v>111</v>
      </c>
      <c r="R5696" s="130" t="s">
        <v>111</v>
      </c>
      <c r="S5696" s="130" t="s">
        <v>111</v>
      </c>
    </row>
    <row r="5697" spans="1:19" ht="11.25" thickBot="1" x14ac:dyDescent="0.2">
      <c r="A5697" s="107">
        <v>1</v>
      </c>
      <c r="B5697" s="132">
        <v>0.71665509259259252</v>
      </c>
      <c r="C5697" s="141" t="s">
        <v>3923</v>
      </c>
      <c r="D5697" s="141" t="s">
        <v>3924</v>
      </c>
      <c r="E5697" s="141" t="s">
        <v>2320</v>
      </c>
      <c r="F5697" s="141" t="s">
        <v>2021</v>
      </c>
      <c r="G5697" s="141" t="s">
        <v>3925</v>
      </c>
      <c r="H5697" s="141" t="s">
        <v>3926</v>
      </c>
      <c r="I5697" s="133">
        <v>1.1476999999999999</v>
      </c>
      <c r="J5697" s="134" t="s">
        <v>3927</v>
      </c>
      <c r="K5697" s="108">
        <v>106.5</v>
      </c>
      <c r="L5697" s="108">
        <v>0.29899999999999999</v>
      </c>
      <c r="M5697" s="108">
        <v>0.51300000000000001</v>
      </c>
      <c r="N5697" s="108">
        <v>1.33</v>
      </c>
      <c r="O5697" s="108">
        <v>46.95</v>
      </c>
      <c r="P5697" s="108">
        <v>298.7</v>
      </c>
      <c r="Q5697" s="108">
        <v>0.23100000000000001</v>
      </c>
      <c r="R5697" s="108">
        <v>3.4980000000000002</v>
      </c>
      <c r="S5697" s="108">
        <v>7.98</v>
      </c>
    </row>
    <row r="5698" spans="1:19" ht="11.25" thickBot="1" x14ac:dyDescent="0.2">
      <c r="A5698" s="112"/>
    </row>
    <row r="5699" spans="1:19" ht="11.25" thickBot="1" x14ac:dyDescent="0.2">
      <c r="A5699" s="107">
        <v>2</v>
      </c>
      <c r="B5699" s="132">
        <v>0.71682870370370377</v>
      </c>
      <c r="C5699" s="141" t="s">
        <v>3928</v>
      </c>
      <c r="D5699" s="141" t="s">
        <v>3929</v>
      </c>
      <c r="E5699" s="141" t="s">
        <v>3868</v>
      </c>
      <c r="F5699" s="141" t="s">
        <v>3930</v>
      </c>
      <c r="G5699" s="141" t="s">
        <v>3931</v>
      </c>
      <c r="H5699" s="141" t="s">
        <v>3932</v>
      </c>
      <c r="I5699" s="133">
        <v>1.15842</v>
      </c>
      <c r="J5699" s="134" t="s">
        <v>3933</v>
      </c>
      <c r="K5699" s="108">
        <v>104.5</v>
      </c>
      <c r="L5699" s="108">
        <v>0.30499999999999999</v>
      </c>
      <c r="M5699" s="108">
        <v>0.53</v>
      </c>
      <c r="N5699" s="108">
        <v>1.36</v>
      </c>
      <c r="O5699" s="108">
        <v>46.92</v>
      </c>
      <c r="P5699" s="108">
        <v>299.10000000000002</v>
      </c>
      <c r="Q5699" s="108">
        <v>0.22800000000000001</v>
      </c>
      <c r="R5699" s="108">
        <v>3.52</v>
      </c>
      <c r="S5699" s="108">
        <v>8.1159999999999997</v>
      </c>
    </row>
    <row r="5700" spans="1:19" ht="11.25" thickBot="1" x14ac:dyDescent="0.2">
      <c r="A5700" s="112"/>
    </row>
    <row r="5701" spans="1:19" ht="11.25" thickBot="1" x14ac:dyDescent="0.2">
      <c r="A5701" s="107">
        <v>3</v>
      </c>
      <c r="B5701" s="132">
        <v>0.71701388888888884</v>
      </c>
      <c r="C5701" s="141" t="s">
        <v>3934</v>
      </c>
      <c r="D5701" s="141" t="s">
        <v>3935</v>
      </c>
      <c r="E5701" s="141" t="s">
        <v>3936</v>
      </c>
      <c r="F5701" s="141" t="s">
        <v>3937</v>
      </c>
      <c r="G5701" s="141" t="s">
        <v>3938</v>
      </c>
      <c r="H5701" s="141" t="s">
        <v>3939</v>
      </c>
      <c r="I5701" s="133">
        <v>1.181</v>
      </c>
      <c r="J5701" s="134" t="s">
        <v>3940</v>
      </c>
      <c r="K5701" s="108">
        <v>105.4</v>
      </c>
      <c r="L5701" s="108">
        <v>0.33200000000000002</v>
      </c>
      <c r="M5701" s="108">
        <v>0.53300000000000003</v>
      </c>
      <c r="N5701" s="108">
        <v>1.2769999999999999</v>
      </c>
      <c r="O5701" s="108">
        <v>46.75</v>
      </c>
      <c r="P5701" s="108">
        <v>293.5</v>
      </c>
      <c r="Q5701" s="108">
        <v>0.22500000000000001</v>
      </c>
      <c r="R5701" s="108">
        <v>3.468</v>
      </c>
      <c r="S5701" s="108">
        <v>7.95</v>
      </c>
    </row>
    <row r="5702" spans="1:19" ht="11.25" thickBot="1" x14ac:dyDescent="0.2">
      <c r="A5702" s="112"/>
    </row>
    <row r="5703" spans="1:19" ht="11.25" thickBot="1" x14ac:dyDescent="0.2">
      <c r="A5703" s="135" t="s">
        <v>362</v>
      </c>
      <c r="B5703" s="112"/>
      <c r="C5703" s="141" t="s">
        <v>3941</v>
      </c>
      <c r="D5703" s="141" t="s">
        <v>3942</v>
      </c>
      <c r="E5703" s="141" t="s">
        <v>3943</v>
      </c>
      <c r="F5703" s="141" t="s">
        <v>3944</v>
      </c>
      <c r="G5703" s="141" t="s">
        <v>3945</v>
      </c>
      <c r="H5703" s="141" t="s">
        <v>3946</v>
      </c>
      <c r="I5703" s="137">
        <v>1.16238</v>
      </c>
      <c r="J5703" s="134" t="s">
        <v>3947</v>
      </c>
      <c r="K5703" s="136">
        <v>105.5</v>
      </c>
      <c r="L5703" s="136">
        <v>0.312</v>
      </c>
      <c r="M5703" s="136">
        <v>0.52500000000000002</v>
      </c>
      <c r="N5703" s="136">
        <v>1.3220000000000001</v>
      </c>
      <c r="O5703" s="136">
        <v>46.87</v>
      </c>
      <c r="P5703" s="136">
        <v>297.10000000000002</v>
      </c>
      <c r="Q5703" s="136">
        <v>0.22800000000000001</v>
      </c>
      <c r="R5703" s="136">
        <v>3.496</v>
      </c>
      <c r="S5703" s="136">
        <v>8.0150000000000006</v>
      </c>
    </row>
    <row r="5704" spans="1:19" ht="11.25" thickBot="1" x14ac:dyDescent="0.2">
      <c r="A5704" s="112"/>
    </row>
    <row r="5705" spans="1:19" ht="11.25" thickBot="1" x14ac:dyDescent="0.2">
      <c r="A5705" s="138" t="s">
        <v>364</v>
      </c>
      <c r="B5705" s="112"/>
      <c r="C5705" s="141" t="s">
        <v>3948</v>
      </c>
      <c r="D5705" s="141" t="s">
        <v>3949</v>
      </c>
      <c r="E5705" s="141" t="s">
        <v>485</v>
      </c>
      <c r="F5705" s="141" t="s">
        <v>3950</v>
      </c>
      <c r="G5705" s="141" t="s">
        <v>3951</v>
      </c>
      <c r="H5705" s="141" t="s">
        <v>3952</v>
      </c>
      <c r="I5705" s="137">
        <v>1.7000000000000001E-2</v>
      </c>
      <c r="J5705" s="134" t="s">
        <v>3953</v>
      </c>
      <c r="K5705" s="136">
        <v>1.022</v>
      </c>
      <c r="L5705" s="136">
        <v>1.7999999999999999E-2</v>
      </c>
      <c r="M5705" s="136">
        <v>1.0999999999999999E-2</v>
      </c>
      <c r="N5705" s="136">
        <v>4.2000000000000003E-2</v>
      </c>
      <c r="O5705" s="136">
        <v>0.105</v>
      </c>
      <c r="P5705" s="136">
        <v>3.1019999999999999</v>
      </c>
      <c r="Q5705" s="136">
        <v>3.0000000000000001E-3</v>
      </c>
      <c r="R5705" s="136">
        <v>2.5999999999999999E-2</v>
      </c>
      <c r="S5705" s="136">
        <v>8.8999999999999996E-2</v>
      </c>
    </row>
    <row r="5706" spans="1:19" ht="11.25" thickBot="1" x14ac:dyDescent="0.2">
      <c r="A5706" s="112"/>
    </row>
    <row r="5707" spans="1:19" ht="11.25" thickBot="1" x14ac:dyDescent="0.2">
      <c r="A5707" s="139" t="s">
        <v>366</v>
      </c>
      <c r="B5707" s="112"/>
      <c r="C5707" s="141" t="s">
        <v>2591</v>
      </c>
      <c r="D5707" s="141" t="s">
        <v>1100</v>
      </c>
      <c r="E5707" s="141" t="s">
        <v>1337</v>
      </c>
      <c r="F5707" s="141" t="s">
        <v>3954</v>
      </c>
      <c r="G5707" s="141" t="s">
        <v>3955</v>
      </c>
      <c r="H5707" s="141" t="s">
        <v>719</v>
      </c>
      <c r="I5707" s="140">
        <v>1.462</v>
      </c>
      <c r="J5707" s="134" t="s">
        <v>980</v>
      </c>
      <c r="K5707" s="136">
        <v>0.96799999999999997</v>
      </c>
      <c r="L5707" s="136">
        <v>5.6849999999999996</v>
      </c>
      <c r="M5707" s="136">
        <v>2.0329999999999999</v>
      </c>
      <c r="N5707" s="136">
        <v>3.2040000000000002</v>
      </c>
      <c r="O5707" s="136">
        <v>0.223</v>
      </c>
      <c r="P5707" s="136">
        <v>1.044</v>
      </c>
      <c r="Q5707" s="136">
        <v>1.181</v>
      </c>
      <c r="R5707" s="136">
        <v>0.748</v>
      </c>
      <c r="S5707" s="136">
        <v>1.1060000000000001</v>
      </c>
    </row>
    <row r="5708" spans="1:19" ht="11.25" thickBot="1" x14ac:dyDescent="0.2">
      <c r="A5708" s="112"/>
    </row>
    <row r="5709" spans="1:19" ht="11.25" thickBot="1" x14ac:dyDescent="0.2">
      <c r="A5709" s="106" t="s">
        <v>357</v>
      </c>
      <c r="B5709" s="106" t="s">
        <v>358</v>
      </c>
      <c r="C5709" s="130" t="s">
        <v>17</v>
      </c>
      <c r="D5709" s="130" t="s">
        <v>18</v>
      </c>
      <c r="E5709" s="131" t="s">
        <v>19</v>
      </c>
      <c r="F5709" s="131" t="s">
        <v>20</v>
      </c>
      <c r="G5709" s="130" t="s">
        <v>21</v>
      </c>
      <c r="H5709" s="130" t="s">
        <v>22</v>
      </c>
      <c r="I5709" s="130" t="s">
        <v>23</v>
      </c>
      <c r="J5709" s="130" t="s">
        <v>24</v>
      </c>
      <c r="K5709" s="131" t="s">
        <v>25</v>
      </c>
      <c r="L5709" s="131" t="s">
        <v>26</v>
      </c>
      <c r="M5709" s="130" t="s">
        <v>27</v>
      </c>
      <c r="N5709" s="130" t="s">
        <v>28</v>
      </c>
      <c r="O5709" s="130" t="s">
        <v>29</v>
      </c>
      <c r="P5709" s="130" t="s">
        <v>30</v>
      </c>
      <c r="Q5709" s="130" t="s">
        <v>31</v>
      </c>
      <c r="R5709" s="130" t="s">
        <v>32</v>
      </c>
      <c r="S5709" s="130" t="s">
        <v>33</v>
      </c>
    </row>
    <row r="5710" spans="1:19" ht="11.25" thickBot="1" x14ac:dyDescent="0.2">
      <c r="A5710" s="112"/>
      <c r="B5710" s="112"/>
      <c r="C5710" s="130" t="s">
        <v>111</v>
      </c>
      <c r="D5710" s="130" t="s">
        <v>111</v>
      </c>
      <c r="E5710" s="131" t="s">
        <v>111</v>
      </c>
      <c r="F5710" s="131" t="s">
        <v>111</v>
      </c>
      <c r="G5710" s="130" t="s">
        <v>111</v>
      </c>
      <c r="H5710" s="130" t="s">
        <v>111</v>
      </c>
      <c r="I5710" s="130" t="s">
        <v>111</v>
      </c>
      <c r="J5710" s="130" t="s">
        <v>111</v>
      </c>
      <c r="K5710" s="131" t="s">
        <v>111</v>
      </c>
      <c r="L5710" s="131" t="s">
        <v>111</v>
      </c>
      <c r="M5710" s="130" t="s">
        <v>111</v>
      </c>
      <c r="N5710" s="130" t="s">
        <v>111</v>
      </c>
      <c r="O5710" s="130" t="s">
        <v>111</v>
      </c>
      <c r="P5710" s="130" t="s">
        <v>111</v>
      </c>
      <c r="Q5710" s="130" t="s">
        <v>111</v>
      </c>
      <c r="R5710" s="130" t="s">
        <v>111</v>
      </c>
      <c r="S5710" s="130" t="s">
        <v>111</v>
      </c>
    </row>
    <row r="5711" spans="1:19" ht="11.25" thickBot="1" x14ac:dyDescent="0.2">
      <c r="A5711" s="107">
        <v>1</v>
      </c>
      <c r="B5711" s="132">
        <v>0.71665509259259252</v>
      </c>
      <c r="C5711" s="108">
        <v>12.95</v>
      </c>
      <c r="D5711" s="108">
        <v>0.996</v>
      </c>
      <c r="E5711" s="133">
        <v>1.04904</v>
      </c>
      <c r="F5711" s="133">
        <v>1.0010399999999999</v>
      </c>
      <c r="G5711" s="108">
        <v>0.08</v>
      </c>
      <c r="H5711" s="108">
        <v>5.1840000000000002</v>
      </c>
      <c r="I5711" s="108">
        <v>11.77</v>
      </c>
      <c r="J5711" s="141" t="s">
        <v>3956</v>
      </c>
      <c r="K5711" s="133">
        <v>1.1044099999999999</v>
      </c>
      <c r="L5711" s="134" t="s">
        <v>3957</v>
      </c>
      <c r="M5711" s="108">
        <v>2.3E-2</v>
      </c>
      <c r="N5711" s="108">
        <v>0.81499999999999995</v>
      </c>
      <c r="O5711" s="108">
        <v>1E-3</v>
      </c>
      <c r="P5711" s="108">
        <v>6.0000000000000001E-3</v>
      </c>
      <c r="Q5711" s="108">
        <v>8.7999999999999995E-2</v>
      </c>
      <c r="R5711" s="108">
        <v>0</v>
      </c>
      <c r="S5711" s="108">
        <v>0.12</v>
      </c>
    </row>
    <row r="5712" spans="1:19" ht="11.25" thickBot="1" x14ac:dyDescent="0.2">
      <c r="A5712" s="112"/>
    </row>
    <row r="5713" spans="1:19" ht="11.25" thickBot="1" x14ac:dyDescent="0.2">
      <c r="A5713" s="107">
        <v>2</v>
      </c>
      <c r="B5713" s="132">
        <v>0.71682870370370377</v>
      </c>
      <c r="C5713" s="108">
        <v>12.9</v>
      </c>
      <c r="D5713" s="108">
        <v>1.014</v>
      </c>
      <c r="E5713" s="133">
        <v>1.0481400000000001</v>
      </c>
      <c r="F5713" s="133">
        <v>1.00326</v>
      </c>
      <c r="G5713" s="108">
        <v>0.24199999999999999</v>
      </c>
      <c r="H5713" s="108">
        <v>5.5869999999999997</v>
      </c>
      <c r="I5713" s="108">
        <v>11.78</v>
      </c>
      <c r="J5713" s="141" t="s">
        <v>3958</v>
      </c>
      <c r="K5713" s="133">
        <v>1.11669</v>
      </c>
      <c r="L5713" s="134" t="s">
        <v>3959</v>
      </c>
      <c r="M5713" s="108">
        <v>2.3E-2</v>
      </c>
      <c r="N5713" s="108">
        <v>0.83699999999999997</v>
      </c>
      <c r="O5713" s="108">
        <v>1E-3</v>
      </c>
      <c r="P5713" s="108">
        <v>6.0000000000000001E-3</v>
      </c>
      <c r="Q5713" s="108">
        <v>8.8999999999999996E-2</v>
      </c>
      <c r="R5713" s="108">
        <v>1.4999999999999999E-2</v>
      </c>
      <c r="S5713" s="108">
        <v>0.113</v>
      </c>
    </row>
    <row r="5714" spans="1:19" ht="11.25" thickBot="1" x14ac:dyDescent="0.2">
      <c r="A5714" s="112"/>
    </row>
    <row r="5715" spans="1:19" ht="11.25" thickBot="1" x14ac:dyDescent="0.2">
      <c r="A5715" s="107">
        <v>3</v>
      </c>
      <c r="B5715" s="132">
        <v>0.71701388888888884</v>
      </c>
      <c r="C5715" s="108">
        <v>13.14</v>
      </c>
      <c r="D5715" s="108">
        <v>0.999</v>
      </c>
      <c r="E5715" s="133">
        <v>1.0573900000000001</v>
      </c>
      <c r="F5715" s="133">
        <v>1.0074700000000001</v>
      </c>
      <c r="G5715" s="108">
        <v>3.9E-2</v>
      </c>
      <c r="H5715" s="108">
        <v>4.3499999999999996</v>
      </c>
      <c r="I5715" s="108">
        <v>11.74</v>
      </c>
      <c r="J5715" s="141" t="s">
        <v>3960</v>
      </c>
      <c r="K5715" s="133">
        <v>1.12331</v>
      </c>
      <c r="L5715" s="134" t="s">
        <v>3961</v>
      </c>
      <c r="M5715" s="108">
        <v>2.4E-2</v>
      </c>
      <c r="N5715" s="108">
        <v>0.81299999999999994</v>
      </c>
      <c r="O5715" s="108">
        <v>2E-3</v>
      </c>
      <c r="P5715" s="108">
        <v>5.0000000000000001E-3</v>
      </c>
      <c r="Q5715" s="108">
        <v>8.8999999999999996E-2</v>
      </c>
      <c r="R5715" s="108">
        <v>4.2999999999999997E-2</v>
      </c>
      <c r="S5715" s="108">
        <v>0.11799999999999999</v>
      </c>
    </row>
    <row r="5716" spans="1:19" ht="11.25" thickBot="1" x14ac:dyDescent="0.2">
      <c r="A5716" s="112"/>
    </row>
    <row r="5717" spans="1:19" ht="11.25" thickBot="1" x14ac:dyDescent="0.2">
      <c r="A5717" s="135" t="s">
        <v>362</v>
      </c>
      <c r="B5717" s="112"/>
      <c r="C5717" s="136">
        <v>13</v>
      </c>
      <c r="D5717" s="136">
        <v>1.0029999999999999</v>
      </c>
      <c r="E5717" s="137">
        <v>1.05152</v>
      </c>
      <c r="F5717" s="137">
        <v>1.0039199999999999</v>
      </c>
      <c r="G5717" s="136">
        <v>0.121</v>
      </c>
      <c r="H5717" s="136">
        <v>5.04</v>
      </c>
      <c r="I5717" s="136">
        <v>11.76</v>
      </c>
      <c r="J5717" s="141" t="s">
        <v>3962</v>
      </c>
      <c r="K5717" s="137">
        <v>1.1148</v>
      </c>
      <c r="L5717" s="134" t="s">
        <v>3963</v>
      </c>
      <c r="M5717" s="136">
        <v>2.3E-2</v>
      </c>
      <c r="N5717" s="136">
        <v>0.82199999999999995</v>
      </c>
      <c r="O5717" s="136">
        <v>1E-3</v>
      </c>
      <c r="P5717" s="136">
        <v>6.0000000000000001E-3</v>
      </c>
      <c r="Q5717" s="136">
        <v>8.8999999999999996E-2</v>
      </c>
      <c r="R5717" s="136">
        <v>1.9E-2</v>
      </c>
      <c r="S5717" s="136">
        <v>0.11700000000000001</v>
      </c>
    </row>
    <row r="5718" spans="1:19" ht="11.25" thickBot="1" x14ac:dyDescent="0.2">
      <c r="A5718" s="112"/>
    </row>
    <row r="5719" spans="1:19" ht="11.25" thickBot="1" x14ac:dyDescent="0.2">
      <c r="A5719" s="138" t="s">
        <v>364</v>
      </c>
      <c r="B5719" s="112"/>
      <c r="C5719" s="136">
        <v>0.129</v>
      </c>
      <c r="D5719" s="136">
        <v>0.01</v>
      </c>
      <c r="E5719" s="137">
        <v>5.1000000000000004E-3</v>
      </c>
      <c r="F5719" s="137">
        <v>3.2599999999999999E-3</v>
      </c>
      <c r="G5719" s="136">
        <v>0.108</v>
      </c>
      <c r="H5719" s="136">
        <v>0.63100000000000001</v>
      </c>
      <c r="I5719" s="136">
        <v>0.02</v>
      </c>
      <c r="J5719" s="141" t="s">
        <v>3964</v>
      </c>
      <c r="K5719" s="137">
        <v>9.5899999999999996E-3</v>
      </c>
      <c r="L5719" s="134" t="s">
        <v>2394</v>
      </c>
      <c r="M5719" s="136">
        <v>1E-3</v>
      </c>
      <c r="N5719" s="136">
        <v>1.2999999999999999E-2</v>
      </c>
      <c r="O5719" s="136">
        <v>1E-3</v>
      </c>
      <c r="P5719" s="136">
        <v>0</v>
      </c>
      <c r="Q5719" s="136">
        <v>0</v>
      </c>
      <c r="R5719" s="136">
        <v>2.1999999999999999E-2</v>
      </c>
      <c r="S5719" s="136">
        <v>4.0000000000000001E-3</v>
      </c>
    </row>
    <row r="5720" spans="1:19" ht="11.25" thickBot="1" x14ac:dyDescent="0.2">
      <c r="A5720" s="112"/>
    </row>
    <row r="5721" spans="1:19" ht="11.25" thickBot="1" x14ac:dyDescent="0.2">
      <c r="A5721" s="139" t="s">
        <v>366</v>
      </c>
      <c r="B5721" s="112"/>
      <c r="C5721" s="136">
        <v>0.99399999999999999</v>
      </c>
      <c r="D5721" s="136">
        <v>0.95599999999999996</v>
      </c>
      <c r="E5721" s="140">
        <v>0.48499999999999999</v>
      </c>
      <c r="F5721" s="140">
        <v>0.32500000000000001</v>
      </c>
      <c r="G5721" s="136">
        <v>89.23</v>
      </c>
      <c r="H5721" s="136">
        <v>12.52</v>
      </c>
      <c r="I5721" s="136">
        <v>0.17</v>
      </c>
      <c r="J5721" s="141" t="s">
        <v>3965</v>
      </c>
      <c r="K5721" s="140">
        <v>0.86</v>
      </c>
      <c r="L5721" s="134" t="s">
        <v>1670</v>
      </c>
      <c r="M5721" s="136">
        <v>2.8109999999999999</v>
      </c>
      <c r="N5721" s="136">
        <v>1.5660000000000001</v>
      </c>
      <c r="O5721" s="136">
        <v>59.14</v>
      </c>
      <c r="P5721" s="136">
        <v>7.008</v>
      </c>
      <c r="Q5721" s="136">
        <v>0.33600000000000002</v>
      </c>
      <c r="R5721" s="136">
        <v>112.1</v>
      </c>
      <c r="S5721" s="136">
        <v>3.331</v>
      </c>
    </row>
    <row r="5722" spans="1:19" ht="11.25" thickBot="1" x14ac:dyDescent="0.2">
      <c r="A5722" s="112"/>
    </row>
    <row r="5723" spans="1:19" ht="11.25" thickBot="1" x14ac:dyDescent="0.2">
      <c r="A5723" s="106" t="s">
        <v>357</v>
      </c>
      <c r="B5723" s="106" t="s">
        <v>358</v>
      </c>
      <c r="C5723" s="131" t="s">
        <v>34</v>
      </c>
      <c r="D5723" s="131" t="s">
        <v>35</v>
      </c>
      <c r="E5723" s="130" t="s">
        <v>36</v>
      </c>
      <c r="F5723" s="130" t="s">
        <v>37</v>
      </c>
      <c r="G5723" s="130" t="s">
        <v>38</v>
      </c>
      <c r="H5723" s="130" t="s">
        <v>39</v>
      </c>
      <c r="I5723" s="130" t="s">
        <v>40</v>
      </c>
      <c r="J5723" s="130" t="s">
        <v>41</v>
      </c>
      <c r="K5723" s="130" t="s">
        <v>42</v>
      </c>
      <c r="L5723" s="130" t="s">
        <v>43</v>
      </c>
      <c r="M5723" s="130" t="s">
        <v>44</v>
      </c>
      <c r="N5723" s="130" t="s">
        <v>45</v>
      </c>
      <c r="O5723" s="130" t="s">
        <v>46</v>
      </c>
      <c r="P5723" s="130" t="s">
        <v>47</v>
      </c>
      <c r="Q5723" s="130" t="s">
        <v>48</v>
      </c>
      <c r="R5723" s="130" t="s">
        <v>49</v>
      </c>
      <c r="S5723" s="130" t="s">
        <v>50</v>
      </c>
    </row>
    <row r="5724" spans="1:19" ht="11.25" thickBot="1" x14ac:dyDescent="0.2">
      <c r="A5724" s="112"/>
      <c r="B5724" s="112"/>
      <c r="C5724" s="131" t="s">
        <v>111</v>
      </c>
      <c r="D5724" s="131" t="s">
        <v>111</v>
      </c>
      <c r="E5724" s="130" t="s">
        <v>111</v>
      </c>
      <c r="F5724" s="130" t="s">
        <v>111</v>
      </c>
      <c r="G5724" s="130" t="s">
        <v>111</v>
      </c>
      <c r="H5724" s="130" t="s">
        <v>111</v>
      </c>
      <c r="I5724" s="130" t="s">
        <v>111</v>
      </c>
      <c r="J5724" s="130" t="s">
        <v>111</v>
      </c>
      <c r="K5724" s="130" t="s">
        <v>111</v>
      </c>
      <c r="L5724" s="130" t="s">
        <v>111</v>
      </c>
      <c r="M5724" s="130" t="s">
        <v>111</v>
      </c>
      <c r="N5724" s="130" t="s">
        <v>111</v>
      </c>
      <c r="O5724" s="130" t="s">
        <v>111</v>
      </c>
      <c r="P5724" s="130" t="s">
        <v>111</v>
      </c>
      <c r="Q5724" s="130" t="s">
        <v>111</v>
      </c>
      <c r="R5724" s="130" t="s">
        <v>111</v>
      </c>
      <c r="S5724" s="130" t="s">
        <v>111</v>
      </c>
    </row>
    <row r="5725" spans="1:19" ht="11.25" thickBot="1" x14ac:dyDescent="0.2">
      <c r="A5725" s="107">
        <v>1</v>
      </c>
      <c r="B5725" s="132">
        <v>0.71665509259259252</v>
      </c>
      <c r="C5725" s="133">
        <v>1.00702</v>
      </c>
      <c r="D5725" s="134" t="s">
        <v>3966</v>
      </c>
      <c r="E5725" s="108">
        <v>0.43099999999999999</v>
      </c>
      <c r="F5725" s="108">
        <v>3.5999999999999997E-2</v>
      </c>
      <c r="G5725" s="108">
        <v>1E-3</v>
      </c>
      <c r="H5725" s="108">
        <v>7.6999999999999999E-2</v>
      </c>
      <c r="I5725" s="108">
        <v>27.12</v>
      </c>
      <c r="J5725" s="108">
        <v>27.33</v>
      </c>
      <c r="K5725" s="108">
        <v>0.154</v>
      </c>
      <c r="L5725" s="108">
        <v>0.245</v>
      </c>
      <c r="M5725" s="108">
        <v>0.03</v>
      </c>
      <c r="N5725" s="108">
        <v>0.109</v>
      </c>
      <c r="O5725" s="108">
        <v>2.1999999999999999E-2</v>
      </c>
      <c r="P5725" s="108">
        <v>1.0999999999999999E-2</v>
      </c>
      <c r="Q5725" s="108">
        <v>1.9E-2</v>
      </c>
      <c r="R5725" s="108">
        <v>3.0000000000000001E-3</v>
      </c>
      <c r="S5725" s="108">
        <v>1.4E-2</v>
      </c>
    </row>
    <row r="5726" spans="1:19" ht="11.25" thickBot="1" x14ac:dyDescent="0.2">
      <c r="A5726" s="112"/>
    </row>
    <row r="5727" spans="1:19" ht="11.25" thickBot="1" x14ac:dyDescent="0.2">
      <c r="A5727" s="107">
        <v>2</v>
      </c>
      <c r="B5727" s="132">
        <v>0.71682870370370377</v>
      </c>
      <c r="C5727" s="133">
        <v>1.0184599999999999</v>
      </c>
      <c r="D5727" s="134" t="s">
        <v>3967</v>
      </c>
      <c r="E5727" s="108">
        <v>0.39200000000000002</v>
      </c>
      <c r="F5727" s="108">
        <v>3.5000000000000003E-2</v>
      </c>
      <c r="G5727" s="108">
        <v>0</v>
      </c>
      <c r="H5727" s="108">
        <v>7.9000000000000001E-2</v>
      </c>
      <c r="I5727" s="108">
        <v>27.21</v>
      </c>
      <c r="J5727" s="108">
        <v>27.34</v>
      </c>
      <c r="K5727" s="108">
        <v>0.155</v>
      </c>
      <c r="L5727" s="108">
        <v>0.245</v>
      </c>
      <c r="M5727" s="108">
        <v>2.9000000000000001E-2</v>
      </c>
      <c r="N5727" s="108">
        <v>0.111</v>
      </c>
      <c r="O5727" s="108">
        <v>0.02</v>
      </c>
      <c r="P5727" s="108">
        <v>8.0000000000000002E-3</v>
      </c>
      <c r="Q5727" s="108">
        <v>1.9E-2</v>
      </c>
      <c r="R5727" s="108">
        <v>3.0000000000000001E-3</v>
      </c>
      <c r="S5727" s="108">
        <v>1.4E-2</v>
      </c>
    </row>
    <row r="5728" spans="1:19" ht="11.25" thickBot="1" x14ac:dyDescent="0.2">
      <c r="A5728" s="112"/>
    </row>
    <row r="5729" spans="1:19" ht="11.25" thickBot="1" x14ac:dyDescent="0.2">
      <c r="A5729" s="107">
        <v>3</v>
      </c>
      <c r="B5729" s="132">
        <v>0.71701388888888884</v>
      </c>
      <c r="C5729" s="133">
        <v>1.02078</v>
      </c>
      <c r="D5729" s="134" t="s">
        <v>3968</v>
      </c>
      <c r="E5729" s="108">
        <v>0.48899999999999999</v>
      </c>
      <c r="F5729" s="108">
        <v>3.3000000000000002E-2</v>
      </c>
      <c r="G5729" s="108">
        <v>5.0000000000000001E-3</v>
      </c>
      <c r="H5729" s="108">
        <v>7.9000000000000001E-2</v>
      </c>
      <c r="I5729" s="108">
        <v>27.39</v>
      </c>
      <c r="J5729" s="108">
        <v>27.38</v>
      </c>
      <c r="K5729" s="108">
        <v>0.152</v>
      </c>
      <c r="L5729" s="108">
        <v>0.25</v>
      </c>
      <c r="M5729" s="108">
        <v>2.9000000000000001E-2</v>
      </c>
      <c r="N5729" s="108">
        <v>0.10299999999999999</v>
      </c>
      <c r="O5729" s="108">
        <v>2.1999999999999999E-2</v>
      </c>
      <c r="P5729" s="108">
        <v>0.01</v>
      </c>
      <c r="Q5729" s="108">
        <v>1.7000000000000001E-2</v>
      </c>
      <c r="R5729" s="108">
        <v>5.0000000000000001E-3</v>
      </c>
      <c r="S5729" s="108">
        <v>1.4999999999999999E-2</v>
      </c>
    </row>
    <row r="5730" spans="1:19" ht="11.25" thickBot="1" x14ac:dyDescent="0.2">
      <c r="A5730" s="112"/>
    </row>
    <row r="5731" spans="1:19" ht="11.25" thickBot="1" x14ac:dyDescent="0.2">
      <c r="A5731" s="135" t="s">
        <v>362</v>
      </c>
      <c r="B5731" s="112"/>
      <c r="C5731" s="137">
        <v>1.01542</v>
      </c>
      <c r="D5731" s="134" t="s">
        <v>3969</v>
      </c>
      <c r="E5731" s="136">
        <v>0.437</v>
      </c>
      <c r="F5731" s="136">
        <v>3.5000000000000003E-2</v>
      </c>
      <c r="G5731" s="136">
        <v>2E-3</v>
      </c>
      <c r="H5731" s="136">
        <v>7.8E-2</v>
      </c>
      <c r="I5731" s="136">
        <v>27.24</v>
      </c>
      <c r="J5731" s="136">
        <v>27.35</v>
      </c>
      <c r="K5731" s="136">
        <v>0.154</v>
      </c>
      <c r="L5731" s="136">
        <v>0.247</v>
      </c>
      <c r="M5731" s="136">
        <v>2.9000000000000001E-2</v>
      </c>
      <c r="N5731" s="136">
        <v>0.108</v>
      </c>
      <c r="O5731" s="136">
        <v>2.1000000000000001E-2</v>
      </c>
      <c r="P5731" s="136">
        <v>8.9999999999999993E-3</v>
      </c>
      <c r="Q5731" s="136">
        <v>1.9E-2</v>
      </c>
      <c r="R5731" s="136">
        <v>4.0000000000000001E-3</v>
      </c>
      <c r="S5731" s="136">
        <v>1.4E-2</v>
      </c>
    </row>
    <row r="5732" spans="1:19" ht="11.25" thickBot="1" x14ac:dyDescent="0.2">
      <c r="A5732" s="112"/>
    </row>
    <row r="5733" spans="1:19" ht="11.25" thickBot="1" x14ac:dyDescent="0.2">
      <c r="A5733" s="138" t="s">
        <v>364</v>
      </c>
      <c r="B5733" s="112"/>
      <c r="C5733" s="137">
        <v>7.3699999999999998E-3</v>
      </c>
      <c r="D5733" s="134" t="s">
        <v>3970</v>
      </c>
      <c r="E5733" s="136">
        <v>4.9000000000000002E-2</v>
      </c>
      <c r="F5733" s="136">
        <v>2E-3</v>
      </c>
      <c r="G5733" s="136">
        <v>3.0000000000000001E-3</v>
      </c>
      <c r="H5733" s="136">
        <v>1E-3</v>
      </c>
      <c r="I5733" s="136">
        <v>0.14000000000000001</v>
      </c>
      <c r="J5733" s="136">
        <v>2.5999999999999999E-2</v>
      </c>
      <c r="K5733" s="136">
        <v>2E-3</v>
      </c>
      <c r="L5733" s="136">
        <v>3.0000000000000001E-3</v>
      </c>
      <c r="M5733" s="136">
        <v>0</v>
      </c>
      <c r="N5733" s="136">
        <v>4.0000000000000001E-3</v>
      </c>
      <c r="O5733" s="136">
        <v>1E-3</v>
      </c>
      <c r="P5733" s="136">
        <v>1E-3</v>
      </c>
      <c r="Q5733" s="136">
        <v>1E-3</v>
      </c>
      <c r="R5733" s="136">
        <v>1E-3</v>
      </c>
      <c r="S5733" s="136">
        <v>1E-3</v>
      </c>
    </row>
    <row r="5734" spans="1:19" ht="11.25" thickBot="1" x14ac:dyDescent="0.2">
      <c r="A5734" s="112"/>
    </row>
    <row r="5735" spans="1:19" ht="11.25" thickBot="1" x14ac:dyDescent="0.2">
      <c r="A5735" s="139" t="s">
        <v>366</v>
      </c>
      <c r="B5735" s="112"/>
      <c r="C5735" s="140">
        <v>0.72599999999999998</v>
      </c>
      <c r="D5735" s="134" t="s">
        <v>3971</v>
      </c>
      <c r="E5735" s="136">
        <v>11.19</v>
      </c>
      <c r="F5735" s="136">
        <v>4.7869999999999999</v>
      </c>
      <c r="G5735" s="136">
        <v>129.5</v>
      </c>
      <c r="H5735" s="136">
        <v>1.569</v>
      </c>
      <c r="I5735" s="136">
        <v>0.51200000000000001</v>
      </c>
      <c r="J5735" s="136">
        <v>9.2999999999999999E-2</v>
      </c>
      <c r="K5735" s="136">
        <v>1.028</v>
      </c>
      <c r="L5735" s="136">
        <v>1.194</v>
      </c>
      <c r="M5735" s="136">
        <v>1.3109999999999999</v>
      </c>
      <c r="N5735" s="136">
        <v>3.9529999999999998</v>
      </c>
      <c r="O5735" s="136">
        <v>6.6340000000000003</v>
      </c>
      <c r="P5735" s="136">
        <v>13.31</v>
      </c>
      <c r="Q5735" s="136">
        <v>6.6779999999999999</v>
      </c>
      <c r="R5735" s="136">
        <v>24.26</v>
      </c>
      <c r="S5735" s="136">
        <v>3.8279999999999998</v>
      </c>
    </row>
    <row r="5736" spans="1:19" ht="11.25" thickBot="1" x14ac:dyDescent="0.2">
      <c r="A5736" s="112"/>
    </row>
    <row r="5737" spans="1:19" ht="11.25" thickBot="1" x14ac:dyDescent="0.2">
      <c r="A5737" s="106" t="s">
        <v>357</v>
      </c>
      <c r="B5737" s="106" t="s">
        <v>358</v>
      </c>
      <c r="C5737" s="130" t="s">
        <v>51</v>
      </c>
      <c r="D5737" s="130" t="s">
        <v>52</v>
      </c>
      <c r="E5737" s="130" t="s">
        <v>53</v>
      </c>
      <c r="F5737" s="130" t="s">
        <v>54</v>
      </c>
      <c r="G5737" s="130" t="s">
        <v>55</v>
      </c>
      <c r="H5737" s="130" t="s">
        <v>56</v>
      </c>
      <c r="I5737" s="130" t="s">
        <v>57</v>
      </c>
      <c r="J5737" s="130" t="s">
        <v>58</v>
      </c>
      <c r="K5737" s="130" t="s">
        <v>59</v>
      </c>
      <c r="L5737" s="130" t="s">
        <v>60</v>
      </c>
      <c r="M5737" s="130" t="s">
        <v>61</v>
      </c>
      <c r="N5737" s="130" t="s">
        <v>62</v>
      </c>
      <c r="O5737" s="130" t="s">
        <v>63</v>
      </c>
      <c r="P5737" s="130" t="s">
        <v>64</v>
      </c>
      <c r="Q5737" s="131" t="s">
        <v>65</v>
      </c>
      <c r="R5737" s="131" t="s">
        <v>66</v>
      </c>
      <c r="S5737" s="130" t="s">
        <v>67</v>
      </c>
    </row>
    <row r="5738" spans="1:19" ht="11.25" thickBot="1" x14ac:dyDescent="0.2">
      <c r="A5738" s="112"/>
      <c r="B5738" s="112"/>
      <c r="C5738" s="130" t="s">
        <v>111</v>
      </c>
      <c r="D5738" s="130" t="s">
        <v>111</v>
      </c>
      <c r="E5738" s="130" t="s">
        <v>111</v>
      </c>
      <c r="F5738" s="130" t="s">
        <v>111</v>
      </c>
      <c r="G5738" s="130" t="s">
        <v>111</v>
      </c>
      <c r="H5738" s="130" t="s">
        <v>111</v>
      </c>
      <c r="I5738" s="130" t="s">
        <v>111</v>
      </c>
      <c r="J5738" s="130" t="s">
        <v>111</v>
      </c>
      <c r="K5738" s="130" t="s">
        <v>111</v>
      </c>
      <c r="L5738" s="130" t="s">
        <v>111</v>
      </c>
      <c r="M5738" s="130" t="s">
        <v>111</v>
      </c>
      <c r="N5738" s="130" t="s">
        <v>111</v>
      </c>
      <c r="O5738" s="130" t="s">
        <v>111</v>
      </c>
      <c r="P5738" s="130" t="s">
        <v>111</v>
      </c>
      <c r="Q5738" s="131" t="s">
        <v>111</v>
      </c>
      <c r="R5738" s="131" t="s">
        <v>111</v>
      </c>
      <c r="S5738" s="130" t="s">
        <v>111</v>
      </c>
    </row>
    <row r="5739" spans="1:19" ht="11.25" thickBot="1" x14ac:dyDescent="0.2">
      <c r="A5739" s="107">
        <v>1</v>
      </c>
      <c r="B5739" s="132">
        <v>0.71665509259259252</v>
      </c>
      <c r="C5739" s="108">
        <v>3.0000000000000001E-3</v>
      </c>
      <c r="D5739" s="108">
        <v>8.0000000000000002E-3</v>
      </c>
      <c r="E5739" s="108">
        <v>1E-3</v>
      </c>
      <c r="F5739" s="108">
        <v>6.0000000000000001E-3</v>
      </c>
      <c r="G5739" s="108">
        <v>1E-3</v>
      </c>
      <c r="H5739" s="108">
        <v>1E-3</v>
      </c>
      <c r="I5739" s="108">
        <v>8.2000000000000003E-2</v>
      </c>
      <c r="J5739" s="108">
        <v>7.1999999999999995E-2</v>
      </c>
      <c r="K5739" s="108">
        <v>7.4999999999999997E-2</v>
      </c>
      <c r="L5739" s="108">
        <v>0</v>
      </c>
      <c r="M5739" s="108">
        <v>0</v>
      </c>
      <c r="N5739" s="108">
        <v>0.115</v>
      </c>
      <c r="O5739" s="108">
        <v>2E-3</v>
      </c>
      <c r="P5739" s="108">
        <v>0.59</v>
      </c>
      <c r="Q5739" s="133">
        <v>0.94491000000000003</v>
      </c>
      <c r="R5739" s="134" t="s">
        <v>3972</v>
      </c>
      <c r="S5739" s="108">
        <v>3.2000000000000001E-2</v>
      </c>
    </row>
    <row r="5740" spans="1:19" ht="11.25" thickBot="1" x14ac:dyDescent="0.2">
      <c r="A5740" s="112"/>
    </row>
    <row r="5741" spans="1:19" ht="11.25" thickBot="1" x14ac:dyDescent="0.2">
      <c r="A5741" s="107">
        <v>2</v>
      </c>
      <c r="B5741" s="132">
        <v>0.71682870370370377</v>
      </c>
      <c r="C5741" s="108">
        <v>3.0000000000000001E-3</v>
      </c>
      <c r="D5741" s="108">
        <v>7.0000000000000001E-3</v>
      </c>
      <c r="E5741" s="108">
        <v>1E-3</v>
      </c>
      <c r="F5741" s="108">
        <v>7.0000000000000001E-3</v>
      </c>
      <c r="G5741" s="108">
        <v>1E-3</v>
      </c>
      <c r="H5741" s="108">
        <v>1E-3</v>
      </c>
      <c r="I5741" s="108">
        <v>7.6999999999999999E-2</v>
      </c>
      <c r="J5741" s="108">
        <v>7.4999999999999997E-2</v>
      </c>
      <c r="K5741" s="108">
        <v>7.5999999999999998E-2</v>
      </c>
      <c r="L5741" s="108">
        <v>0</v>
      </c>
      <c r="M5741" s="108">
        <v>0</v>
      </c>
      <c r="N5741" s="108">
        <v>0.11899999999999999</v>
      </c>
      <c r="O5741" s="108">
        <v>2E-3</v>
      </c>
      <c r="P5741" s="108">
        <v>0.58399999999999996</v>
      </c>
      <c r="Q5741" s="133">
        <v>0.95506999999999997</v>
      </c>
      <c r="R5741" s="134" t="s">
        <v>3973</v>
      </c>
      <c r="S5741" s="108">
        <v>3.1E-2</v>
      </c>
    </row>
    <row r="5742" spans="1:19" ht="11.25" thickBot="1" x14ac:dyDescent="0.2">
      <c r="A5742" s="112"/>
    </row>
    <row r="5743" spans="1:19" ht="11.25" thickBot="1" x14ac:dyDescent="0.2">
      <c r="A5743" s="107">
        <v>3</v>
      </c>
      <c r="B5743" s="132">
        <v>0.71701388888888884</v>
      </c>
      <c r="C5743" s="108">
        <v>3.0000000000000001E-3</v>
      </c>
      <c r="D5743" s="108">
        <v>8.0000000000000002E-3</v>
      </c>
      <c r="E5743" s="108">
        <v>1E-3</v>
      </c>
      <c r="F5743" s="108">
        <v>8.0000000000000002E-3</v>
      </c>
      <c r="G5743" s="108">
        <v>1E-3</v>
      </c>
      <c r="H5743" s="108">
        <v>1E-3</v>
      </c>
      <c r="I5743" s="108">
        <v>0.08</v>
      </c>
      <c r="J5743" s="108">
        <v>7.3999999999999996E-2</v>
      </c>
      <c r="K5743" s="108">
        <v>7.3999999999999996E-2</v>
      </c>
      <c r="L5743" s="108">
        <v>0</v>
      </c>
      <c r="M5743" s="108">
        <v>0</v>
      </c>
      <c r="N5743" s="108">
        <v>0.115</v>
      </c>
      <c r="O5743" s="108">
        <v>2E-3</v>
      </c>
      <c r="P5743" s="108">
        <v>0.58599999999999997</v>
      </c>
      <c r="Q5743" s="133">
        <v>0.96321999999999997</v>
      </c>
      <c r="R5743" s="134" t="s">
        <v>3974</v>
      </c>
      <c r="S5743" s="108">
        <v>3.2000000000000001E-2</v>
      </c>
    </row>
    <row r="5744" spans="1:19" ht="11.25" thickBot="1" x14ac:dyDescent="0.2">
      <c r="A5744" s="112"/>
    </row>
    <row r="5745" spans="1:19" ht="11.25" thickBot="1" x14ac:dyDescent="0.2">
      <c r="A5745" s="135" t="s">
        <v>362</v>
      </c>
      <c r="B5745" s="112"/>
      <c r="C5745" s="136">
        <v>3.0000000000000001E-3</v>
      </c>
      <c r="D5745" s="136">
        <v>8.0000000000000002E-3</v>
      </c>
      <c r="E5745" s="136">
        <v>1E-3</v>
      </c>
      <c r="F5745" s="136">
        <v>7.0000000000000001E-3</v>
      </c>
      <c r="G5745" s="136">
        <v>1E-3</v>
      </c>
      <c r="H5745" s="136">
        <v>1E-3</v>
      </c>
      <c r="I5745" s="136">
        <v>0.08</v>
      </c>
      <c r="J5745" s="136">
        <v>7.2999999999999995E-2</v>
      </c>
      <c r="K5745" s="136">
        <v>7.4999999999999997E-2</v>
      </c>
      <c r="L5745" s="136">
        <v>0</v>
      </c>
      <c r="M5745" s="136">
        <v>0</v>
      </c>
      <c r="N5745" s="136">
        <v>0.11600000000000001</v>
      </c>
      <c r="O5745" s="136">
        <v>2E-3</v>
      </c>
      <c r="P5745" s="136">
        <v>0.58699999999999997</v>
      </c>
      <c r="Q5745" s="137">
        <v>0.95440000000000003</v>
      </c>
      <c r="R5745" s="134" t="s">
        <v>3975</v>
      </c>
      <c r="S5745" s="136">
        <v>3.1E-2</v>
      </c>
    </row>
    <row r="5746" spans="1:19" ht="11.25" thickBot="1" x14ac:dyDescent="0.2">
      <c r="A5746" s="112"/>
    </row>
    <row r="5747" spans="1:19" ht="11.25" thickBot="1" x14ac:dyDescent="0.2">
      <c r="A5747" s="138" t="s">
        <v>364</v>
      </c>
      <c r="B5747" s="112"/>
      <c r="C5747" s="136">
        <v>0</v>
      </c>
      <c r="D5747" s="136">
        <v>0</v>
      </c>
      <c r="E5747" s="136">
        <v>0</v>
      </c>
      <c r="F5747" s="136">
        <v>1E-3</v>
      </c>
      <c r="G5747" s="136">
        <v>0</v>
      </c>
      <c r="H5747" s="136">
        <v>0</v>
      </c>
      <c r="I5747" s="136">
        <v>3.0000000000000001E-3</v>
      </c>
      <c r="J5747" s="136">
        <v>2E-3</v>
      </c>
      <c r="K5747" s="136">
        <v>1E-3</v>
      </c>
      <c r="L5747" s="136">
        <v>0</v>
      </c>
      <c r="M5747" s="136">
        <v>0</v>
      </c>
      <c r="N5747" s="136">
        <v>2E-3</v>
      </c>
      <c r="O5747" s="136">
        <v>0</v>
      </c>
      <c r="P5747" s="136">
        <v>3.0000000000000001E-3</v>
      </c>
      <c r="Q5747" s="137">
        <v>9.1699999999999993E-3</v>
      </c>
      <c r="R5747" s="134" t="s">
        <v>3976</v>
      </c>
      <c r="S5747" s="136">
        <v>0</v>
      </c>
    </row>
    <row r="5748" spans="1:19" ht="11.25" thickBot="1" x14ac:dyDescent="0.2">
      <c r="A5748" s="112"/>
    </row>
    <row r="5749" spans="1:19" ht="11.25" thickBot="1" x14ac:dyDescent="0.2">
      <c r="A5749" s="139" t="s">
        <v>366</v>
      </c>
      <c r="B5749" s="112"/>
      <c r="C5749" s="136">
        <v>5.5190000000000001</v>
      </c>
      <c r="D5749" s="136">
        <v>2.9630000000000001</v>
      </c>
      <c r="E5749" s="136">
        <v>10.99</v>
      </c>
      <c r="F5749" s="136">
        <v>10.19</v>
      </c>
      <c r="G5749" s="136">
        <v>5.407</v>
      </c>
      <c r="H5749" s="136">
        <v>26.21</v>
      </c>
      <c r="I5749" s="136">
        <v>3.323</v>
      </c>
      <c r="J5749" s="136">
        <v>2.2109999999999999</v>
      </c>
      <c r="K5749" s="136">
        <v>1.393</v>
      </c>
      <c r="L5749" s="136">
        <v>10.3</v>
      </c>
      <c r="M5749" s="136">
        <v>164.1</v>
      </c>
      <c r="N5749" s="136">
        <v>1.839</v>
      </c>
      <c r="O5749" s="136">
        <v>6.3920000000000003</v>
      </c>
      <c r="P5749" s="136">
        <v>0.47299999999999998</v>
      </c>
      <c r="Q5749" s="140">
        <v>0.96099999999999997</v>
      </c>
      <c r="R5749" s="134" t="s">
        <v>485</v>
      </c>
      <c r="S5749" s="136">
        <v>1.254</v>
      </c>
    </row>
    <row r="5750" spans="1:19" ht="11.25" thickBot="1" x14ac:dyDescent="0.2">
      <c r="A5750" s="112"/>
    </row>
    <row r="5751" spans="1:19" ht="11.25" thickBot="1" x14ac:dyDescent="0.2">
      <c r="A5751" s="106" t="s">
        <v>357</v>
      </c>
      <c r="B5751" s="106" t="s">
        <v>358</v>
      </c>
      <c r="C5751" s="130" t="s">
        <v>68</v>
      </c>
    </row>
    <row r="5752" spans="1:19" ht="11.25" thickBot="1" x14ac:dyDescent="0.2">
      <c r="A5752" s="112"/>
      <c r="B5752" s="112"/>
      <c r="C5752" s="130" t="s">
        <v>111</v>
      </c>
    </row>
    <row r="5753" spans="1:19" ht="11.25" thickBot="1" x14ac:dyDescent="0.2">
      <c r="A5753" s="107">
        <v>1</v>
      </c>
      <c r="B5753" s="132">
        <v>0.71665509259259252</v>
      </c>
      <c r="C5753" s="108">
        <v>1.2E-2</v>
      </c>
    </row>
    <row r="5754" spans="1:19" ht="11.25" thickBot="1" x14ac:dyDescent="0.2">
      <c r="A5754" s="112"/>
    </row>
    <row r="5755" spans="1:19" ht="11.25" thickBot="1" x14ac:dyDescent="0.2">
      <c r="A5755" s="107">
        <v>2</v>
      </c>
      <c r="B5755" s="132">
        <v>0.71682870370370377</v>
      </c>
      <c r="C5755" s="108">
        <v>1.0999999999999999E-2</v>
      </c>
    </row>
    <row r="5756" spans="1:19" ht="11.25" thickBot="1" x14ac:dyDescent="0.2">
      <c r="A5756" s="112"/>
    </row>
    <row r="5757" spans="1:19" ht="11.25" thickBot="1" x14ac:dyDescent="0.2">
      <c r="A5757" s="107">
        <v>3</v>
      </c>
      <c r="B5757" s="132">
        <v>0.71701388888888884</v>
      </c>
      <c r="C5757" s="108">
        <v>1.2E-2</v>
      </c>
    </row>
    <row r="5758" spans="1:19" ht="11.25" thickBot="1" x14ac:dyDescent="0.2">
      <c r="A5758" s="112"/>
    </row>
    <row r="5759" spans="1:19" ht="11.25" thickBot="1" x14ac:dyDescent="0.2">
      <c r="A5759" s="135" t="s">
        <v>362</v>
      </c>
      <c r="B5759" s="112"/>
      <c r="C5759" s="136">
        <v>1.2E-2</v>
      </c>
    </row>
    <row r="5760" spans="1:19" ht="11.25" thickBot="1" x14ac:dyDescent="0.2">
      <c r="A5760" s="112"/>
    </row>
    <row r="5761" spans="1:19" ht="11.25" thickBot="1" x14ac:dyDescent="0.2">
      <c r="A5761" s="138" t="s">
        <v>364</v>
      </c>
      <c r="B5761" s="112"/>
      <c r="C5761" s="136">
        <v>0</v>
      </c>
    </row>
    <row r="5762" spans="1:19" ht="11.25" thickBot="1" x14ac:dyDescent="0.2">
      <c r="A5762" s="112"/>
    </row>
    <row r="5763" spans="1:19" ht="11.25" thickBot="1" x14ac:dyDescent="0.2">
      <c r="A5763" s="139" t="s">
        <v>366</v>
      </c>
      <c r="B5763" s="112"/>
      <c r="C5763" s="136">
        <v>1.284</v>
      </c>
    </row>
    <row r="5764" spans="1:19" ht="10.5" x14ac:dyDescent="0.15">
      <c r="A5764" s="112"/>
    </row>
    <row r="5765" spans="1:19" x14ac:dyDescent="0.15">
      <c r="A5765" s="129"/>
      <c r="B5765" s="86" t="s">
        <v>3977</v>
      </c>
    </row>
    <row r="5766" spans="1:19" ht="9.75" thickBot="1" x14ac:dyDescent="0.2">
      <c r="A5766" s="81" t="s">
        <v>356</v>
      </c>
    </row>
    <row r="5767" spans="1:19" ht="11.25" thickBot="1" x14ac:dyDescent="0.2">
      <c r="A5767" s="106" t="s">
        <v>357</v>
      </c>
      <c r="B5767" s="106" t="s">
        <v>358</v>
      </c>
      <c r="C5767" s="130" t="s">
        <v>0</v>
      </c>
      <c r="D5767" s="130" t="s">
        <v>1</v>
      </c>
      <c r="E5767" s="130" t="s">
        <v>2</v>
      </c>
      <c r="F5767" s="130" t="s">
        <v>3</v>
      </c>
      <c r="G5767" s="130" t="s">
        <v>4</v>
      </c>
      <c r="H5767" s="130" t="s">
        <v>5</v>
      </c>
      <c r="I5767" s="131" t="s">
        <v>6</v>
      </c>
      <c r="J5767" s="131" t="s">
        <v>7</v>
      </c>
      <c r="K5767" s="130" t="s">
        <v>8</v>
      </c>
      <c r="L5767" s="130" t="s">
        <v>9</v>
      </c>
      <c r="M5767" s="130" t="s">
        <v>10</v>
      </c>
      <c r="N5767" s="130" t="s">
        <v>11</v>
      </c>
      <c r="O5767" s="130" t="s">
        <v>12</v>
      </c>
      <c r="P5767" s="130" t="s">
        <v>13</v>
      </c>
      <c r="Q5767" s="130" t="s">
        <v>14</v>
      </c>
      <c r="R5767" s="130" t="s">
        <v>15</v>
      </c>
      <c r="S5767" s="130" t="s">
        <v>16</v>
      </c>
    </row>
    <row r="5768" spans="1:19" ht="11.25" thickBot="1" x14ac:dyDescent="0.2">
      <c r="A5768" s="112"/>
      <c r="B5768" s="112"/>
      <c r="C5768" s="130" t="s">
        <v>111</v>
      </c>
      <c r="D5768" s="130" t="s">
        <v>111</v>
      </c>
      <c r="E5768" s="130" t="s">
        <v>111</v>
      </c>
      <c r="F5768" s="130" t="s">
        <v>111</v>
      </c>
      <c r="G5768" s="130" t="s">
        <v>111</v>
      </c>
      <c r="H5768" s="130" t="s">
        <v>111</v>
      </c>
      <c r="I5768" s="131" t="s">
        <v>111</v>
      </c>
      <c r="J5768" s="131" t="s">
        <v>111</v>
      </c>
      <c r="K5768" s="130" t="s">
        <v>111</v>
      </c>
      <c r="L5768" s="130" t="s">
        <v>111</v>
      </c>
      <c r="M5768" s="130" t="s">
        <v>111</v>
      </c>
      <c r="N5768" s="130" t="s">
        <v>111</v>
      </c>
      <c r="O5768" s="130" t="s">
        <v>111</v>
      </c>
      <c r="P5768" s="130" t="s">
        <v>111</v>
      </c>
      <c r="Q5768" s="130" t="s">
        <v>111</v>
      </c>
      <c r="R5768" s="130" t="s">
        <v>111</v>
      </c>
      <c r="S5768" s="130" t="s">
        <v>111</v>
      </c>
    </row>
    <row r="5769" spans="1:19" ht="11.25" thickBot="1" x14ac:dyDescent="0.2">
      <c r="A5769" s="107">
        <v>1</v>
      </c>
      <c r="B5769" s="132">
        <v>0.72179398148148144</v>
      </c>
      <c r="C5769" s="141" t="s">
        <v>3978</v>
      </c>
      <c r="D5769" s="141" t="s">
        <v>3979</v>
      </c>
      <c r="E5769" s="141" t="s">
        <v>3980</v>
      </c>
      <c r="F5769" s="141" t="s">
        <v>3981</v>
      </c>
      <c r="G5769" s="141" t="s">
        <v>3982</v>
      </c>
      <c r="H5769" s="141" t="s">
        <v>3983</v>
      </c>
      <c r="I5769" s="133">
        <v>1.1688400000000001</v>
      </c>
      <c r="J5769" s="134" t="s">
        <v>3984</v>
      </c>
      <c r="K5769" s="141" t="s">
        <v>2419</v>
      </c>
      <c r="L5769" s="108">
        <v>0.58699999999999997</v>
      </c>
      <c r="M5769" s="108">
        <v>0.99199999999999999</v>
      </c>
      <c r="N5769" s="108">
        <v>3.0219999999999998</v>
      </c>
      <c r="O5769" s="141" t="s">
        <v>1578</v>
      </c>
      <c r="P5769" s="108">
        <v>481.2</v>
      </c>
      <c r="Q5769" s="108">
        <v>0.35199999999999998</v>
      </c>
      <c r="R5769" s="108">
        <v>6.8529999999999998</v>
      </c>
      <c r="S5769" s="108">
        <v>28.21</v>
      </c>
    </row>
    <row r="5770" spans="1:19" ht="11.25" thickBot="1" x14ac:dyDescent="0.2">
      <c r="A5770" s="112"/>
    </row>
    <row r="5771" spans="1:19" ht="11.25" thickBot="1" x14ac:dyDescent="0.2">
      <c r="A5771" s="107">
        <v>2</v>
      </c>
      <c r="B5771" s="132">
        <v>0.72197916666666673</v>
      </c>
      <c r="C5771" s="141" t="s">
        <v>3985</v>
      </c>
      <c r="D5771" s="141" t="s">
        <v>3986</v>
      </c>
      <c r="E5771" s="141" t="s">
        <v>3987</v>
      </c>
      <c r="F5771" s="141" t="s">
        <v>3988</v>
      </c>
      <c r="G5771" s="141" t="s">
        <v>3989</v>
      </c>
      <c r="H5771" s="141" t="s">
        <v>3990</v>
      </c>
      <c r="I5771" s="133">
        <v>1.1843900000000001</v>
      </c>
      <c r="J5771" s="134" t="s">
        <v>3991</v>
      </c>
      <c r="K5771" s="141" t="s">
        <v>3992</v>
      </c>
      <c r="L5771" s="108">
        <v>0.505</v>
      </c>
      <c r="M5771" s="108">
        <v>0.99099999999999999</v>
      </c>
      <c r="N5771" s="108">
        <v>3.02</v>
      </c>
      <c r="O5771" s="141" t="s">
        <v>3243</v>
      </c>
      <c r="P5771" s="108">
        <v>481.4</v>
      </c>
      <c r="Q5771" s="108">
        <v>0.32900000000000001</v>
      </c>
      <c r="R5771" s="108">
        <v>6.9219999999999997</v>
      </c>
      <c r="S5771" s="108">
        <v>27.89</v>
      </c>
    </row>
    <row r="5772" spans="1:19" ht="11.25" thickBot="1" x14ac:dyDescent="0.2">
      <c r="A5772" s="112"/>
    </row>
    <row r="5773" spans="1:19" ht="11.25" thickBot="1" x14ac:dyDescent="0.2">
      <c r="A5773" s="107">
        <v>3</v>
      </c>
      <c r="B5773" s="132">
        <v>0.7221643518518519</v>
      </c>
      <c r="C5773" s="141" t="s">
        <v>3993</v>
      </c>
      <c r="D5773" s="141" t="s">
        <v>3994</v>
      </c>
      <c r="E5773" s="141" t="s">
        <v>3995</v>
      </c>
      <c r="F5773" s="141" t="s">
        <v>3996</v>
      </c>
      <c r="G5773" s="141" t="s">
        <v>2634</v>
      </c>
      <c r="H5773" s="141" t="s">
        <v>3997</v>
      </c>
      <c r="I5773" s="133">
        <v>1.18916</v>
      </c>
      <c r="J5773" s="134" t="s">
        <v>3078</v>
      </c>
      <c r="K5773" s="141" t="s">
        <v>3998</v>
      </c>
      <c r="L5773" s="108">
        <v>0.58299999999999996</v>
      </c>
      <c r="M5773" s="108">
        <v>1.0089999999999999</v>
      </c>
      <c r="N5773" s="108">
        <v>2.9660000000000002</v>
      </c>
      <c r="O5773" s="141" t="s">
        <v>1576</v>
      </c>
      <c r="P5773" s="108">
        <v>480.1</v>
      </c>
      <c r="Q5773" s="108">
        <v>0.33400000000000002</v>
      </c>
      <c r="R5773" s="108">
        <v>6.8730000000000002</v>
      </c>
      <c r="S5773" s="108">
        <v>28</v>
      </c>
    </row>
    <row r="5774" spans="1:19" ht="11.25" thickBot="1" x14ac:dyDescent="0.2">
      <c r="A5774" s="112"/>
    </row>
    <row r="5775" spans="1:19" ht="11.25" thickBot="1" x14ac:dyDescent="0.2">
      <c r="A5775" s="135" t="s">
        <v>362</v>
      </c>
      <c r="B5775" s="112"/>
      <c r="C5775" s="141" t="s">
        <v>3999</v>
      </c>
      <c r="D5775" s="141" t="s">
        <v>4000</v>
      </c>
      <c r="E5775" s="141" t="s">
        <v>4001</v>
      </c>
      <c r="F5775" s="141" t="s">
        <v>4002</v>
      </c>
      <c r="G5775" s="141" t="s">
        <v>4003</v>
      </c>
      <c r="H5775" s="141" t="s">
        <v>4004</v>
      </c>
      <c r="I5775" s="137">
        <v>1.18079</v>
      </c>
      <c r="J5775" s="134" t="s">
        <v>4005</v>
      </c>
      <c r="K5775" s="141" t="s">
        <v>4006</v>
      </c>
      <c r="L5775" s="136">
        <v>0.55800000000000005</v>
      </c>
      <c r="M5775" s="136">
        <v>0.998</v>
      </c>
      <c r="N5775" s="136">
        <v>3.0030000000000001</v>
      </c>
      <c r="O5775" s="141" t="s">
        <v>1582</v>
      </c>
      <c r="P5775" s="136">
        <v>480.9</v>
      </c>
      <c r="Q5775" s="136">
        <v>0.33800000000000002</v>
      </c>
      <c r="R5775" s="136">
        <v>6.883</v>
      </c>
      <c r="S5775" s="136">
        <v>28.03</v>
      </c>
    </row>
    <row r="5776" spans="1:19" ht="11.25" thickBot="1" x14ac:dyDescent="0.2">
      <c r="A5776" s="112"/>
    </row>
    <row r="5777" spans="1:19" ht="11.25" thickBot="1" x14ac:dyDescent="0.2">
      <c r="A5777" s="138" t="s">
        <v>364</v>
      </c>
      <c r="B5777" s="112"/>
      <c r="C5777" s="141" t="s">
        <v>4007</v>
      </c>
      <c r="D5777" s="141" t="s">
        <v>4008</v>
      </c>
      <c r="E5777" s="141" t="s">
        <v>4009</v>
      </c>
      <c r="F5777" s="141" t="s">
        <v>4010</v>
      </c>
      <c r="G5777" s="141" t="s">
        <v>4011</v>
      </c>
      <c r="H5777" s="141" t="s">
        <v>4012</v>
      </c>
      <c r="I5777" s="137">
        <v>1.0630000000000001E-2</v>
      </c>
      <c r="J5777" s="134" t="s">
        <v>4013</v>
      </c>
      <c r="K5777" s="141" t="s">
        <v>4014</v>
      </c>
      <c r="L5777" s="136">
        <v>4.5999999999999999E-2</v>
      </c>
      <c r="M5777" s="136">
        <v>0.01</v>
      </c>
      <c r="N5777" s="136">
        <v>3.2000000000000001E-2</v>
      </c>
      <c r="O5777" s="141" t="s">
        <v>4015</v>
      </c>
      <c r="P5777" s="136">
        <v>0.71599999999999997</v>
      </c>
      <c r="Q5777" s="136">
        <v>1.2E-2</v>
      </c>
      <c r="R5777" s="136">
        <v>3.5999999999999997E-2</v>
      </c>
      <c r="S5777" s="136">
        <v>0.16600000000000001</v>
      </c>
    </row>
    <row r="5778" spans="1:19" ht="11.25" thickBot="1" x14ac:dyDescent="0.2">
      <c r="A5778" s="112"/>
    </row>
    <row r="5779" spans="1:19" ht="11.25" thickBot="1" x14ac:dyDescent="0.2">
      <c r="A5779" s="139" t="s">
        <v>366</v>
      </c>
      <c r="B5779" s="112"/>
      <c r="C5779" s="141" t="s">
        <v>3567</v>
      </c>
      <c r="D5779" s="141" t="s">
        <v>1713</v>
      </c>
      <c r="E5779" s="141" t="s">
        <v>4016</v>
      </c>
      <c r="F5779" s="141" t="s">
        <v>4017</v>
      </c>
      <c r="G5779" s="141" t="s">
        <v>4018</v>
      </c>
      <c r="H5779" s="141" t="s">
        <v>4019</v>
      </c>
      <c r="I5779" s="140">
        <v>0.9</v>
      </c>
      <c r="J5779" s="134" t="s">
        <v>1586</v>
      </c>
      <c r="K5779" s="141" t="s">
        <v>4020</v>
      </c>
      <c r="L5779" s="136">
        <v>8.32</v>
      </c>
      <c r="M5779" s="136">
        <v>1.036</v>
      </c>
      <c r="N5779" s="136">
        <v>1.0660000000000001</v>
      </c>
      <c r="O5779" s="141" t="s">
        <v>4021</v>
      </c>
      <c r="P5779" s="136">
        <v>0.14899999999999999</v>
      </c>
      <c r="Q5779" s="136">
        <v>3.617</v>
      </c>
      <c r="R5779" s="136">
        <v>0.51700000000000002</v>
      </c>
      <c r="S5779" s="136">
        <v>0.59099999999999997</v>
      </c>
    </row>
    <row r="5780" spans="1:19" ht="11.25" thickBot="1" x14ac:dyDescent="0.2">
      <c r="A5780" s="112"/>
    </row>
    <row r="5781" spans="1:19" ht="11.25" thickBot="1" x14ac:dyDescent="0.2">
      <c r="A5781" s="106" t="s">
        <v>357</v>
      </c>
      <c r="B5781" s="106" t="s">
        <v>358</v>
      </c>
      <c r="C5781" s="130" t="s">
        <v>17</v>
      </c>
      <c r="D5781" s="130" t="s">
        <v>18</v>
      </c>
      <c r="E5781" s="131" t="s">
        <v>19</v>
      </c>
      <c r="F5781" s="131" t="s">
        <v>20</v>
      </c>
      <c r="G5781" s="130" t="s">
        <v>21</v>
      </c>
      <c r="H5781" s="130" t="s">
        <v>22</v>
      </c>
      <c r="I5781" s="130" t="s">
        <v>23</v>
      </c>
      <c r="J5781" s="130" t="s">
        <v>24</v>
      </c>
      <c r="K5781" s="131" t="s">
        <v>25</v>
      </c>
      <c r="L5781" s="131" t="s">
        <v>26</v>
      </c>
      <c r="M5781" s="130" t="s">
        <v>27</v>
      </c>
      <c r="N5781" s="130" t="s">
        <v>28</v>
      </c>
      <c r="O5781" s="130" t="s">
        <v>29</v>
      </c>
      <c r="P5781" s="130" t="s">
        <v>30</v>
      </c>
      <c r="Q5781" s="130" t="s">
        <v>31</v>
      </c>
      <c r="R5781" s="130" t="s">
        <v>32</v>
      </c>
      <c r="S5781" s="130" t="s">
        <v>33</v>
      </c>
    </row>
    <row r="5782" spans="1:19" ht="11.25" thickBot="1" x14ac:dyDescent="0.2">
      <c r="A5782" s="112"/>
      <c r="B5782" s="112"/>
      <c r="C5782" s="130" t="s">
        <v>111</v>
      </c>
      <c r="D5782" s="130" t="s">
        <v>111</v>
      </c>
      <c r="E5782" s="131" t="s">
        <v>111</v>
      </c>
      <c r="F5782" s="131" t="s">
        <v>111</v>
      </c>
      <c r="G5782" s="130" t="s">
        <v>111</v>
      </c>
      <c r="H5782" s="130" t="s">
        <v>111</v>
      </c>
      <c r="I5782" s="130" t="s">
        <v>111</v>
      </c>
      <c r="J5782" s="130" t="s">
        <v>111</v>
      </c>
      <c r="K5782" s="131" t="s">
        <v>111</v>
      </c>
      <c r="L5782" s="131" t="s">
        <v>111</v>
      </c>
      <c r="M5782" s="130" t="s">
        <v>111</v>
      </c>
      <c r="N5782" s="130" t="s">
        <v>111</v>
      </c>
      <c r="O5782" s="130" t="s">
        <v>111</v>
      </c>
      <c r="P5782" s="130" t="s">
        <v>111</v>
      </c>
      <c r="Q5782" s="130" t="s">
        <v>111</v>
      </c>
      <c r="R5782" s="130" t="s">
        <v>111</v>
      </c>
      <c r="S5782" s="130" t="s">
        <v>111</v>
      </c>
    </row>
    <row r="5783" spans="1:19" ht="11.25" thickBot="1" x14ac:dyDescent="0.2">
      <c r="A5783" s="107">
        <v>1</v>
      </c>
      <c r="B5783" s="132">
        <v>0.72179398148148144</v>
      </c>
      <c r="C5783" s="108">
        <v>40.86</v>
      </c>
      <c r="D5783" s="108">
        <v>1.476</v>
      </c>
      <c r="E5783" s="133">
        <v>1.0410200000000001</v>
      </c>
      <c r="F5783" s="133">
        <v>0.99663000000000002</v>
      </c>
      <c r="G5783" s="108">
        <v>0.245</v>
      </c>
      <c r="H5783" s="108">
        <v>27.43</v>
      </c>
      <c r="I5783" s="108">
        <v>20.89</v>
      </c>
      <c r="J5783" s="141" t="s">
        <v>4022</v>
      </c>
      <c r="K5783" s="133">
        <v>1.1235599999999999</v>
      </c>
      <c r="L5783" s="134" t="s">
        <v>4023</v>
      </c>
      <c r="M5783" s="108">
        <v>3.9E-2</v>
      </c>
      <c r="N5783" s="108">
        <v>0.83799999999999997</v>
      </c>
      <c r="O5783" s="108">
        <v>0</v>
      </c>
      <c r="P5783" s="108">
        <v>4.0000000000000001E-3</v>
      </c>
      <c r="Q5783" s="108">
        <v>5.3999999999999999E-2</v>
      </c>
      <c r="R5783" s="108">
        <v>0.254</v>
      </c>
      <c r="S5783" s="108">
        <v>0.11799999999999999</v>
      </c>
    </row>
    <row r="5784" spans="1:19" ht="11.25" thickBot="1" x14ac:dyDescent="0.2">
      <c r="A5784" s="112"/>
    </row>
    <row r="5785" spans="1:19" ht="11.25" thickBot="1" x14ac:dyDescent="0.2">
      <c r="A5785" s="107">
        <v>2</v>
      </c>
      <c r="B5785" s="132">
        <v>0.72197916666666673</v>
      </c>
      <c r="C5785" s="108">
        <v>40.74</v>
      </c>
      <c r="D5785" s="108">
        <v>1.4550000000000001</v>
      </c>
      <c r="E5785" s="133">
        <v>1.0650299999999999</v>
      </c>
      <c r="F5785" s="133">
        <v>1.00122</v>
      </c>
      <c r="G5785" s="108">
        <v>0.17100000000000001</v>
      </c>
      <c r="H5785" s="108">
        <v>28.75</v>
      </c>
      <c r="I5785" s="108">
        <v>20.76</v>
      </c>
      <c r="J5785" s="141" t="s">
        <v>4024</v>
      </c>
      <c r="K5785" s="133">
        <v>1.13409</v>
      </c>
      <c r="L5785" s="134" t="s">
        <v>4025</v>
      </c>
      <c r="M5785" s="108">
        <v>0.04</v>
      </c>
      <c r="N5785" s="108">
        <v>0.82799999999999996</v>
      </c>
      <c r="O5785" s="108">
        <v>1E-3</v>
      </c>
      <c r="P5785" s="108">
        <v>4.0000000000000001E-3</v>
      </c>
      <c r="Q5785" s="108">
        <v>5.8999999999999997E-2</v>
      </c>
      <c r="R5785" s="108">
        <v>0.25900000000000001</v>
      </c>
      <c r="S5785" s="108">
        <v>0.115</v>
      </c>
    </row>
    <row r="5786" spans="1:19" ht="11.25" thickBot="1" x14ac:dyDescent="0.2">
      <c r="A5786" s="112"/>
    </row>
    <row r="5787" spans="1:19" ht="11.25" thickBot="1" x14ac:dyDescent="0.2">
      <c r="A5787" s="107">
        <v>3</v>
      </c>
      <c r="B5787" s="132">
        <v>0.7221643518518519</v>
      </c>
      <c r="C5787" s="108">
        <v>40.18</v>
      </c>
      <c r="D5787" s="108">
        <v>1.462</v>
      </c>
      <c r="E5787" s="133">
        <v>1.0653600000000001</v>
      </c>
      <c r="F5787" s="133">
        <v>1.0019800000000001</v>
      </c>
      <c r="G5787" s="108">
        <v>0.184</v>
      </c>
      <c r="H5787" s="108">
        <v>27.77</v>
      </c>
      <c r="I5787" s="108">
        <v>20.96</v>
      </c>
      <c r="J5787" s="141" t="s">
        <v>4022</v>
      </c>
      <c r="K5787" s="133">
        <v>1.13798</v>
      </c>
      <c r="L5787" s="134" t="s">
        <v>4026</v>
      </c>
      <c r="M5787" s="108">
        <v>3.9E-2</v>
      </c>
      <c r="N5787" s="108">
        <v>0.82099999999999995</v>
      </c>
      <c r="O5787" s="108">
        <v>0</v>
      </c>
      <c r="P5787" s="108">
        <v>5.0000000000000001E-3</v>
      </c>
      <c r="Q5787" s="108">
        <v>4.9000000000000002E-2</v>
      </c>
      <c r="R5787" s="108">
        <v>0.26300000000000001</v>
      </c>
      <c r="S5787" s="108">
        <v>0.109</v>
      </c>
    </row>
    <row r="5788" spans="1:19" ht="11.25" thickBot="1" x14ac:dyDescent="0.2">
      <c r="A5788" s="112"/>
    </row>
    <row r="5789" spans="1:19" ht="11.25" thickBot="1" x14ac:dyDescent="0.2">
      <c r="A5789" s="135" t="s">
        <v>362</v>
      </c>
      <c r="B5789" s="112"/>
      <c r="C5789" s="136">
        <v>40.590000000000003</v>
      </c>
      <c r="D5789" s="136">
        <v>1.464</v>
      </c>
      <c r="E5789" s="137">
        <v>1.05714</v>
      </c>
      <c r="F5789" s="137">
        <v>0.99994000000000005</v>
      </c>
      <c r="G5789" s="136">
        <v>0.2</v>
      </c>
      <c r="H5789" s="136">
        <v>27.98</v>
      </c>
      <c r="I5789" s="136">
        <v>20.87</v>
      </c>
      <c r="J5789" s="141" t="s">
        <v>4027</v>
      </c>
      <c r="K5789" s="137">
        <v>1.13188</v>
      </c>
      <c r="L5789" s="134" t="s">
        <v>4028</v>
      </c>
      <c r="M5789" s="136">
        <v>3.9E-2</v>
      </c>
      <c r="N5789" s="136">
        <v>0.82899999999999996</v>
      </c>
      <c r="O5789" s="136">
        <v>0</v>
      </c>
      <c r="P5789" s="136">
        <v>4.0000000000000001E-3</v>
      </c>
      <c r="Q5789" s="136">
        <v>5.3999999999999999E-2</v>
      </c>
      <c r="R5789" s="136">
        <v>0.25800000000000001</v>
      </c>
      <c r="S5789" s="136">
        <v>0.114</v>
      </c>
    </row>
    <row r="5790" spans="1:19" ht="11.25" thickBot="1" x14ac:dyDescent="0.2">
      <c r="A5790" s="112"/>
    </row>
    <row r="5791" spans="1:19" ht="11.25" thickBot="1" x14ac:dyDescent="0.2">
      <c r="A5791" s="138" t="s">
        <v>364</v>
      </c>
      <c r="B5791" s="112"/>
      <c r="C5791" s="136">
        <v>0.36299999999999999</v>
      </c>
      <c r="D5791" s="136">
        <v>1.0999999999999999E-2</v>
      </c>
      <c r="E5791" s="137">
        <v>1.396E-2</v>
      </c>
      <c r="F5791" s="137">
        <v>2.8999999999999998E-3</v>
      </c>
      <c r="G5791" s="136">
        <v>3.9E-2</v>
      </c>
      <c r="H5791" s="136">
        <v>0.68600000000000005</v>
      </c>
      <c r="I5791" s="136">
        <v>9.9000000000000005E-2</v>
      </c>
      <c r="J5791" s="141" t="s">
        <v>4029</v>
      </c>
      <c r="K5791" s="137">
        <v>7.4599999999999996E-3</v>
      </c>
      <c r="L5791" s="134" t="s">
        <v>4030</v>
      </c>
      <c r="M5791" s="136">
        <v>1E-3</v>
      </c>
      <c r="N5791" s="136">
        <v>8.9999999999999993E-3</v>
      </c>
      <c r="O5791" s="136">
        <v>0</v>
      </c>
      <c r="P5791" s="136">
        <v>0</v>
      </c>
      <c r="Q5791" s="136">
        <v>5.0000000000000001E-3</v>
      </c>
      <c r="R5791" s="136">
        <v>5.0000000000000001E-3</v>
      </c>
      <c r="S5791" s="136">
        <v>4.0000000000000001E-3</v>
      </c>
    </row>
    <row r="5792" spans="1:19" ht="11.25" thickBot="1" x14ac:dyDescent="0.2">
      <c r="A5792" s="112"/>
    </row>
    <row r="5793" spans="1:19" ht="11.25" thickBot="1" x14ac:dyDescent="0.2">
      <c r="A5793" s="139" t="s">
        <v>366</v>
      </c>
      <c r="B5793" s="112"/>
      <c r="C5793" s="136">
        <v>0.89500000000000002</v>
      </c>
      <c r="D5793" s="136">
        <v>0.745</v>
      </c>
      <c r="E5793" s="140">
        <v>1.32</v>
      </c>
      <c r="F5793" s="140">
        <v>0.28999999999999998</v>
      </c>
      <c r="G5793" s="136">
        <v>19.77</v>
      </c>
      <c r="H5793" s="136">
        <v>2.452</v>
      </c>
      <c r="I5793" s="136">
        <v>0.47399999999999998</v>
      </c>
      <c r="J5793" s="141" t="s">
        <v>4031</v>
      </c>
      <c r="K5793" s="140">
        <v>0.65900000000000003</v>
      </c>
      <c r="L5793" s="134" t="s">
        <v>4032</v>
      </c>
      <c r="M5793" s="136">
        <v>2.2189999999999999</v>
      </c>
      <c r="N5793" s="136">
        <v>1.0780000000000001</v>
      </c>
      <c r="O5793" s="136">
        <v>74.400000000000006</v>
      </c>
      <c r="P5793" s="136">
        <v>5.2439999999999998</v>
      </c>
      <c r="Q5793" s="136">
        <v>9.2149999999999999</v>
      </c>
      <c r="R5793" s="136">
        <v>1.875</v>
      </c>
      <c r="S5793" s="136">
        <v>3.8359999999999999</v>
      </c>
    </row>
    <row r="5794" spans="1:19" ht="11.25" thickBot="1" x14ac:dyDescent="0.2">
      <c r="A5794" s="112"/>
    </row>
    <row r="5795" spans="1:19" ht="11.25" thickBot="1" x14ac:dyDescent="0.2">
      <c r="A5795" s="106" t="s">
        <v>357</v>
      </c>
      <c r="B5795" s="106" t="s">
        <v>358</v>
      </c>
      <c r="C5795" s="131" t="s">
        <v>34</v>
      </c>
      <c r="D5795" s="131" t="s">
        <v>35</v>
      </c>
      <c r="E5795" s="130" t="s">
        <v>36</v>
      </c>
      <c r="F5795" s="130" t="s">
        <v>37</v>
      </c>
      <c r="G5795" s="130" t="s">
        <v>38</v>
      </c>
      <c r="H5795" s="130" t="s">
        <v>39</v>
      </c>
      <c r="I5795" s="130" t="s">
        <v>40</v>
      </c>
      <c r="J5795" s="130" t="s">
        <v>41</v>
      </c>
      <c r="K5795" s="130" t="s">
        <v>42</v>
      </c>
      <c r="L5795" s="130" t="s">
        <v>43</v>
      </c>
      <c r="M5795" s="130" t="s">
        <v>44</v>
      </c>
      <c r="N5795" s="130" t="s">
        <v>45</v>
      </c>
      <c r="O5795" s="130" t="s">
        <v>46</v>
      </c>
      <c r="P5795" s="130" t="s">
        <v>47</v>
      </c>
      <c r="Q5795" s="130" t="s">
        <v>48</v>
      </c>
      <c r="R5795" s="130" t="s">
        <v>49</v>
      </c>
      <c r="S5795" s="130" t="s">
        <v>50</v>
      </c>
    </row>
    <row r="5796" spans="1:19" ht="11.25" thickBot="1" x14ac:dyDescent="0.2">
      <c r="A5796" s="112"/>
      <c r="B5796" s="112"/>
      <c r="C5796" s="131" t="s">
        <v>111</v>
      </c>
      <c r="D5796" s="131" t="s">
        <v>111</v>
      </c>
      <c r="E5796" s="130" t="s">
        <v>111</v>
      </c>
      <c r="F5796" s="130" t="s">
        <v>111</v>
      </c>
      <c r="G5796" s="130" t="s">
        <v>111</v>
      </c>
      <c r="H5796" s="130" t="s">
        <v>111</v>
      </c>
      <c r="I5796" s="130" t="s">
        <v>111</v>
      </c>
      <c r="J5796" s="130" t="s">
        <v>111</v>
      </c>
      <c r="K5796" s="130" t="s">
        <v>111</v>
      </c>
      <c r="L5796" s="130" t="s">
        <v>111</v>
      </c>
      <c r="M5796" s="130" t="s">
        <v>111</v>
      </c>
      <c r="N5796" s="130" t="s">
        <v>111</v>
      </c>
      <c r="O5796" s="130" t="s">
        <v>111</v>
      </c>
      <c r="P5796" s="130" t="s">
        <v>111</v>
      </c>
      <c r="Q5796" s="130" t="s">
        <v>111</v>
      </c>
      <c r="R5796" s="130" t="s">
        <v>111</v>
      </c>
      <c r="S5796" s="130" t="s">
        <v>111</v>
      </c>
    </row>
    <row r="5797" spans="1:19" ht="11.25" thickBot="1" x14ac:dyDescent="0.2">
      <c r="A5797" s="107">
        <v>1</v>
      </c>
      <c r="B5797" s="132">
        <v>0.72179398148148144</v>
      </c>
      <c r="C5797" s="133">
        <v>1.01793</v>
      </c>
      <c r="D5797" s="134" t="s">
        <v>4033</v>
      </c>
      <c r="E5797" s="108">
        <v>0.71399999999999997</v>
      </c>
      <c r="F5797" s="108">
        <v>0.06</v>
      </c>
      <c r="G5797" s="108">
        <v>1E-3</v>
      </c>
      <c r="H5797" s="108">
        <v>0.20799999999999999</v>
      </c>
      <c r="I5797" s="108">
        <v>38.729999999999997</v>
      </c>
      <c r="J5797" s="108">
        <v>38.49</v>
      </c>
      <c r="K5797" s="108">
        <v>0.27900000000000003</v>
      </c>
      <c r="L5797" s="108">
        <v>0.47699999999999998</v>
      </c>
      <c r="M5797" s="108">
        <v>6.2E-2</v>
      </c>
      <c r="N5797" s="108">
        <v>0.23200000000000001</v>
      </c>
      <c r="O5797" s="108">
        <v>4.7E-2</v>
      </c>
      <c r="P5797" s="108">
        <v>1.4999999999999999E-2</v>
      </c>
      <c r="Q5797" s="108">
        <v>4.2000000000000003E-2</v>
      </c>
      <c r="R5797" s="108">
        <v>6.0000000000000001E-3</v>
      </c>
      <c r="S5797" s="108">
        <v>3.1E-2</v>
      </c>
    </row>
    <row r="5798" spans="1:19" ht="11.25" thickBot="1" x14ac:dyDescent="0.2">
      <c r="A5798" s="112"/>
    </row>
    <row r="5799" spans="1:19" ht="11.25" thickBot="1" x14ac:dyDescent="0.2">
      <c r="A5799" s="107">
        <v>2</v>
      </c>
      <c r="B5799" s="132">
        <v>0.72197916666666673</v>
      </c>
      <c r="C5799" s="133">
        <v>1.0306900000000001</v>
      </c>
      <c r="D5799" s="134" t="s">
        <v>4034</v>
      </c>
      <c r="E5799" s="108">
        <v>0.70099999999999996</v>
      </c>
      <c r="F5799" s="108">
        <v>5.6000000000000001E-2</v>
      </c>
      <c r="G5799" s="108">
        <v>6.0000000000000001E-3</v>
      </c>
      <c r="H5799" s="108">
        <v>0.21199999999999999</v>
      </c>
      <c r="I5799" s="108">
        <v>38.85</v>
      </c>
      <c r="J5799" s="108">
        <v>38.53</v>
      </c>
      <c r="K5799" s="108">
        <v>0.27700000000000002</v>
      </c>
      <c r="L5799" s="108">
        <v>0.47399999999999998</v>
      </c>
      <c r="M5799" s="108">
        <v>6.0999999999999999E-2</v>
      </c>
      <c r="N5799" s="108">
        <v>0.23300000000000001</v>
      </c>
      <c r="O5799" s="108">
        <v>4.5999999999999999E-2</v>
      </c>
      <c r="P5799" s="108">
        <v>1.2999999999999999E-2</v>
      </c>
      <c r="Q5799" s="108">
        <v>0.04</v>
      </c>
      <c r="R5799" s="108">
        <v>6.0000000000000001E-3</v>
      </c>
      <c r="S5799" s="108">
        <v>0.03</v>
      </c>
    </row>
    <row r="5800" spans="1:19" ht="11.25" thickBot="1" x14ac:dyDescent="0.2">
      <c r="A5800" s="112"/>
    </row>
    <row r="5801" spans="1:19" ht="11.25" thickBot="1" x14ac:dyDescent="0.2">
      <c r="A5801" s="107">
        <v>3</v>
      </c>
      <c r="B5801" s="132">
        <v>0.7221643518518519</v>
      </c>
      <c r="C5801" s="133">
        <v>1.03451</v>
      </c>
      <c r="D5801" s="134" t="s">
        <v>4035</v>
      </c>
      <c r="E5801" s="108">
        <v>0.72099999999999997</v>
      </c>
      <c r="F5801" s="108">
        <v>5.5E-2</v>
      </c>
      <c r="G5801" s="108">
        <v>4.0000000000000001E-3</v>
      </c>
      <c r="H5801" s="108">
        <v>0.21</v>
      </c>
      <c r="I5801" s="108">
        <v>38.39</v>
      </c>
      <c r="J5801" s="108">
        <v>38.26</v>
      </c>
      <c r="K5801" s="108">
        <v>0.27600000000000002</v>
      </c>
      <c r="L5801" s="108">
        <v>0.47099999999999997</v>
      </c>
      <c r="M5801" s="108">
        <v>6.0999999999999999E-2</v>
      </c>
      <c r="N5801" s="108">
        <v>0.22600000000000001</v>
      </c>
      <c r="O5801" s="108">
        <v>4.2000000000000003E-2</v>
      </c>
      <c r="P5801" s="108">
        <v>1.4E-2</v>
      </c>
      <c r="Q5801" s="108">
        <v>4.1000000000000002E-2</v>
      </c>
      <c r="R5801" s="108">
        <v>6.0000000000000001E-3</v>
      </c>
      <c r="S5801" s="108">
        <v>0.03</v>
      </c>
    </row>
    <row r="5802" spans="1:19" ht="11.25" thickBot="1" x14ac:dyDescent="0.2">
      <c r="A5802" s="112"/>
    </row>
    <row r="5803" spans="1:19" ht="11.25" thickBot="1" x14ac:dyDescent="0.2">
      <c r="A5803" s="135" t="s">
        <v>362</v>
      </c>
      <c r="B5803" s="112"/>
      <c r="C5803" s="137">
        <v>1.0277099999999999</v>
      </c>
      <c r="D5803" s="134" t="s">
        <v>4036</v>
      </c>
      <c r="E5803" s="136">
        <v>0.71199999999999997</v>
      </c>
      <c r="F5803" s="136">
        <v>5.7000000000000002E-2</v>
      </c>
      <c r="G5803" s="136">
        <v>4.0000000000000001E-3</v>
      </c>
      <c r="H5803" s="136">
        <v>0.21</v>
      </c>
      <c r="I5803" s="136">
        <v>38.659999999999997</v>
      </c>
      <c r="J5803" s="136">
        <v>38.43</v>
      </c>
      <c r="K5803" s="136">
        <v>0.27700000000000002</v>
      </c>
      <c r="L5803" s="136">
        <v>0.47399999999999998</v>
      </c>
      <c r="M5803" s="136">
        <v>6.0999999999999999E-2</v>
      </c>
      <c r="N5803" s="136">
        <v>0.23100000000000001</v>
      </c>
      <c r="O5803" s="136">
        <v>4.4999999999999998E-2</v>
      </c>
      <c r="P5803" s="136">
        <v>1.4E-2</v>
      </c>
      <c r="Q5803" s="136">
        <v>4.1000000000000002E-2</v>
      </c>
      <c r="R5803" s="136">
        <v>6.0000000000000001E-3</v>
      </c>
      <c r="S5803" s="136">
        <v>0.03</v>
      </c>
    </row>
    <row r="5804" spans="1:19" ht="11.25" thickBot="1" x14ac:dyDescent="0.2">
      <c r="A5804" s="112"/>
    </row>
    <row r="5805" spans="1:19" ht="11.25" thickBot="1" x14ac:dyDescent="0.2">
      <c r="A5805" s="138" t="s">
        <v>364</v>
      </c>
      <c r="B5805" s="112"/>
      <c r="C5805" s="137">
        <v>8.6800000000000002E-3</v>
      </c>
      <c r="D5805" s="134" t="s">
        <v>4037</v>
      </c>
      <c r="E5805" s="136">
        <v>0.01</v>
      </c>
      <c r="F5805" s="136">
        <v>3.0000000000000001E-3</v>
      </c>
      <c r="G5805" s="136">
        <v>3.0000000000000001E-3</v>
      </c>
      <c r="H5805" s="136">
        <v>2E-3</v>
      </c>
      <c r="I5805" s="136">
        <v>0.23699999999999999</v>
      </c>
      <c r="J5805" s="136">
        <v>0.14699999999999999</v>
      </c>
      <c r="K5805" s="136">
        <v>1E-3</v>
      </c>
      <c r="L5805" s="136">
        <v>3.0000000000000001E-3</v>
      </c>
      <c r="M5805" s="136">
        <v>1E-3</v>
      </c>
      <c r="N5805" s="136">
        <v>4.0000000000000001E-3</v>
      </c>
      <c r="O5805" s="136">
        <v>3.0000000000000001E-3</v>
      </c>
      <c r="P5805" s="136">
        <v>1E-3</v>
      </c>
      <c r="Q5805" s="136">
        <v>1E-3</v>
      </c>
      <c r="R5805" s="136">
        <v>0</v>
      </c>
      <c r="S5805" s="136">
        <v>0</v>
      </c>
    </row>
    <row r="5806" spans="1:19" ht="11.25" thickBot="1" x14ac:dyDescent="0.2">
      <c r="A5806" s="112"/>
    </row>
    <row r="5807" spans="1:19" ht="11.25" thickBot="1" x14ac:dyDescent="0.2">
      <c r="A5807" s="139" t="s">
        <v>366</v>
      </c>
      <c r="B5807" s="112"/>
      <c r="C5807" s="140">
        <v>0.84499999999999997</v>
      </c>
      <c r="D5807" s="134" t="s">
        <v>1337</v>
      </c>
      <c r="E5807" s="136">
        <v>1.4</v>
      </c>
      <c r="F5807" s="136">
        <v>4.5940000000000003</v>
      </c>
      <c r="G5807" s="136">
        <v>68.459999999999994</v>
      </c>
      <c r="H5807" s="136">
        <v>0.92800000000000005</v>
      </c>
      <c r="I5807" s="136">
        <v>0.61299999999999999</v>
      </c>
      <c r="J5807" s="136">
        <v>0.38300000000000001</v>
      </c>
      <c r="K5807" s="136">
        <v>0.38900000000000001</v>
      </c>
      <c r="L5807" s="136">
        <v>0.66400000000000003</v>
      </c>
      <c r="M5807" s="136">
        <v>1.167</v>
      </c>
      <c r="N5807" s="136">
        <v>1.7729999999999999</v>
      </c>
      <c r="O5807" s="136">
        <v>5.6719999999999997</v>
      </c>
      <c r="P5807" s="136">
        <v>6.9219999999999997</v>
      </c>
      <c r="Q5807" s="136">
        <v>1.4810000000000001</v>
      </c>
      <c r="R5807" s="136">
        <v>4.0389999999999997</v>
      </c>
      <c r="S5807" s="136">
        <v>1.605</v>
      </c>
    </row>
    <row r="5808" spans="1:19" ht="11.25" thickBot="1" x14ac:dyDescent="0.2">
      <c r="A5808" s="112"/>
    </row>
    <row r="5809" spans="1:19" ht="11.25" thickBot="1" x14ac:dyDescent="0.2">
      <c r="A5809" s="106" t="s">
        <v>357</v>
      </c>
      <c r="B5809" s="106" t="s">
        <v>358</v>
      </c>
      <c r="C5809" s="130" t="s">
        <v>51</v>
      </c>
      <c r="D5809" s="130" t="s">
        <v>52</v>
      </c>
      <c r="E5809" s="130" t="s">
        <v>53</v>
      </c>
      <c r="F5809" s="130" t="s">
        <v>54</v>
      </c>
      <c r="G5809" s="130" t="s">
        <v>55</v>
      </c>
      <c r="H5809" s="130" t="s">
        <v>56</v>
      </c>
      <c r="I5809" s="130" t="s">
        <v>57</v>
      </c>
      <c r="J5809" s="130" t="s">
        <v>58</v>
      </c>
      <c r="K5809" s="130" t="s">
        <v>59</v>
      </c>
      <c r="L5809" s="130" t="s">
        <v>60</v>
      </c>
      <c r="M5809" s="130" t="s">
        <v>61</v>
      </c>
      <c r="N5809" s="130" t="s">
        <v>62</v>
      </c>
      <c r="O5809" s="130" t="s">
        <v>63</v>
      </c>
      <c r="P5809" s="130" t="s">
        <v>64</v>
      </c>
      <c r="Q5809" s="131" t="s">
        <v>65</v>
      </c>
      <c r="R5809" s="131" t="s">
        <v>66</v>
      </c>
      <c r="S5809" s="130" t="s">
        <v>67</v>
      </c>
    </row>
    <row r="5810" spans="1:19" ht="11.25" thickBot="1" x14ac:dyDescent="0.2">
      <c r="A5810" s="112"/>
      <c r="B5810" s="112"/>
      <c r="C5810" s="130" t="s">
        <v>111</v>
      </c>
      <c r="D5810" s="130" t="s">
        <v>111</v>
      </c>
      <c r="E5810" s="130" t="s">
        <v>111</v>
      </c>
      <c r="F5810" s="130" t="s">
        <v>111</v>
      </c>
      <c r="G5810" s="130" t="s">
        <v>111</v>
      </c>
      <c r="H5810" s="130" t="s">
        <v>111</v>
      </c>
      <c r="I5810" s="130" t="s">
        <v>111</v>
      </c>
      <c r="J5810" s="130" t="s">
        <v>111</v>
      </c>
      <c r="K5810" s="130" t="s">
        <v>111</v>
      </c>
      <c r="L5810" s="130" t="s">
        <v>111</v>
      </c>
      <c r="M5810" s="130" t="s">
        <v>111</v>
      </c>
      <c r="N5810" s="130" t="s">
        <v>111</v>
      </c>
      <c r="O5810" s="130" t="s">
        <v>111</v>
      </c>
      <c r="P5810" s="130" t="s">
        <v>111</v>
      </c>
      <c r="Q5810" s="131" t="s">
        <v>111</v>
      </c>
      <c r="R5810" s="131" t="s">
        <v>111</v>
      </c>
      <c r="S5810" s="130" t="s">
        <v>111</v>
      </c>
    </row>
    <row r="5811" spans="1:19" ht="11.25" thickBot="1" x14ac:dyDescent="0.2">
      <c r="A5811" s="107">
        <v>1</v>
      </c>
      <c r="B5811" s="132">
        <v>0.72179398148148144</v>
      </c>
      <c r="C5811" s="108">
        <v>6.0000000000000001E-3</v>
      </c>
      <c r="D5811" s="108">
        <v>1.6E-2</v>
      </c>
      <c r="E5811" s="108">
        <v>2E-3</v>
      </c>
      <c r="F5811" s="108">
        <v>1.2E-2</v>
      </c>
      <c r="G5811" s="108">
        <v>2E-3</v>
      </c>
      <c r="H5811" s="108">
        <v>1E-3</v>
      </c>
      <c r="I5811" s="108">
        <v>8.8999999999999996E-2</v>
      </c>
      <c r="J5811" s="108">
        <v>0.32700000000000001</v>
      </c>
      <c r="K5811" s="108">
        <v>0.33200000000000002</v>
      </c>
      <c r="L5811" s="108">
        <v>0</v>
      </c>
      <c r="M5811" s="108">
        <v>1E-3</v>
      </c>
      <c r="N5811" s="108">
        <v>0.22700000000000001</v>
      </c>
      <c r="O5811" s="108">
        <v>6.0000000000000001E-3</v>
      </c>
      <c r="P5811" s="108">
        <v>14.91</v>
      </c>
      <c r="Q5811" s="133">
        <v>0.94296000000000002</v>
      </c>
      <c r="R5811" s="134" t="s">
        <v>4038</v>
      </c>
      <c r="S5811" s="108">
        <v>7.5999999999999998E-2</v>
      </c>
    </row>
    <row r="5812" spans="1:19" ht="11.25" thickBot="1" x14ac:dyDescent="0.2">
      <c r="A5812" s="112"/>
    </row>
    <row r="5813" spans="1:19" ht="11.25" thickBot="1" x14ac:dyDescent="0.2">
      <c r="A5813" s="107">
        <v>2</v>
      </c>
      <c r="B5813" s="132">
        <v>0.72197916666666673</v>
      </c>
      <c r="C5813" s="108">
        <v>6.0000000000000001E-3</v>
      </c>
      <c r="D5813" s="108">
        <v>1.7000000000000001E-2</v>
      </c>
      <c r="E5813" s="108">
        <v>2E-3</v>
      </c>
      <c r="F5813" s="108">
        <v>1.2999999999999999E-2</v>
      </c>
      <c r="G5813" s="108">
        <v>2E-3</v>
      </c>
      <c r="H5813" s="108">
        <v>1E-3</v>
      </c>
      <c r="I5813" s="108">
        <v>8.8999999999999996E-2</v>
      </c>
      <c r="J5813" s="108">
        <v>0.32500000000000001</v>
      </c>
      <c r="K5813" s="108">
        <v>0.33100000000000002</v>
      </c>
      <c r="L5813" s="108">
        <v>0</v>
      </c>
      <c r="M5813" s="108">
        <v>0</v>
      </c>
      <c r="N5813" s="108">
        <v>0.22</v>
      </c>
      <c r="O5813" s="108">
        <v>5.0000000000000001E-3</v>
      </c>
      <c r="P5813" s="108">
        <v>14.71</v>
      </c>
      <c r="Q5813" s="133">
        <v>0.95553999999999994</v>
      </c>
      <c r="R5813" s="134" t="s">
        <v>4039</v>
      </c>
      <c r="S5813" s="108">
        <v>7.3999999999999996E-2</v>
      </c>
    </row>
    <row r="5814" spans="1:19" ht="11.25" thickBot="1" x14ac:dyDescent="0.2">
      <c r="A5814" s="112"/>
    </row>
    <row r="5815" spans="1:19" ht="11.25" thickBot="1" x14ac:dyDescent="0.2">
      <c r="A5815" s="107">
        <v>3</v>
      </c>
      <c r="B5815" s="132">
        <v>0.7221643518518519</v>
      </c>
      <c r="C5815" s="108">
        <v>6.0000000000000001E-3</v>
      </c>
      <c r="D5815" s="108">
        <v>1.4999999999999999E-2</v>
      </c>
      <c r="E5815" s="108">
        <v>2E-3</v>
      </c>
      <c r="F5815" s="108">
        <v>1.2E-2</v>
      </c>
      <c r="G5815" s="108">
        <v>2E-3</v>
      </c>
      <c r="H5815" s="108">
        <v>1E-3</v>
      </c>
      <c r="I5815" s="108">
        <v>9.0999999999999998E-2</v>
      </c>
      <c r="J5815" s="108">
        <v>0.32</v>
      </c>
      <c r="K5815" s="108">
        <v>0.32600000000000001</v>
      </c>
      <c r="L5815" s="108">
        <v>0</v>
      </c>
      <c r="M5815" s="108">
        <v>1E-3</v>
      </c>
      <c r="N5815" s="108">
        <v>0.20599999999999999</v>
      </c>
      <c r="O5815" s="108">
        <v>6.0000000000000001E-3</v>
      </c>
      <c r="P5815" s="108">
        <v>14.54</v>
      </c>
      <c r="Q5815" s="133">
        <v>0.96789000000000003</v>
      </c>
      <c r="R5815" s="134" t="s">
        <v>4040</v>
      </c>
      <c r="S5815" s="108">
        <v>7.5999999999999998E-2</v>
      </c>
    </row>
    <row r="5816" spans="1:19" ht="11.25" thickBot="1" x14ac:dyDescent="0.2">
      <c r="A5816" s="112"/>
    </row>
    <row r="5817" spans="1:19" ht="11.25" thickBot="1" x14ac:dyDescent="0.2">
      <c r="A5817" s="135" t="s">
        <v>362</v>
      </c>
      <c r="B5817" s="112"/>
      <c r="C5817" s="136">
        <v>6.0000000000000001E-3</v>
      </c>
      <c r="D5817" s="136">
        <v>1.6E-2</v>
      </c>
      <c r="E5817" s="136">
        <v>2E-3</v>
      </c>
      <c r="F5817" s="136">
        <v>1.2E-2</v>
      </c>
      <c r="G5817" s="136">
        <v>2E-3</v>
      </c>
      <c r="H5817" s="136">
        <v>1E-3</v>
      </c>
      <c r="I5817" s="136">
        <v>0.09</v>
      </c>
      <c r="J5817" s="136">
        <v>0.32400000000000001</v>
      </c>
      <c r="K5817" s="136">
        <v>0.33</v>
      </c>
      <c r="L5817" s="136">
        <v>0</v>
      </c>
      <c r="M5817" s="136">
        <v>1E-3</v>
      </c>
      <c r="N5817" s="136">
        <v>0.218</v>
      </c>
      <c r="O5817" s="136">
        <v>6.0000000000000001E-3</v>
      </c>
      <c r="P5817" s="136">
        <v>14.72</v>
      </c>
      <c r="Q5817" s="137">
        <v>0.95545999999999998</v>
      </c>
      <c r="R5817" s="134" t="s">
        <v>4041</v>
      </c>
      <c r="S5817" s="136">
        <v>7.4999999999999997E-2</v>
      </c>
    </row>
    <row r="5818" spans="1:19" ht="11.25" thickBot="1" x14ac:dyDescent="0.2">
      <c r="A5818" s="112"/>
    </row>
    <row r="5819" spans="1:19" ht="11.25" thickBot="1" x14ac:dyDescent="0.2">
      <c r="A5819" s="138" t="s">
        <v>364</v>
      </c>
      <c r="B5819" s="112"/>
      <c r="C5819" s="136">
        <v>0</v>
      </c>
      <c r="D5819" s="136">
        <v>1E-3</v>
      </c>
      <c r="E5819" s="136">
        <v>0</v>
      </c>
      <c r="F5819" s="136">
        <v>0</v>
      </c>
      <c r="G5819" s="136">
        <v>0</v>
      </c>
      <c r="H5819" s="136">
        <v>0</v>
      </c>
      <c r="I5819" s="136">
        <v>1E-3</v>
      </c>
      <c r="J5819" s="136">
        <v>4.0000000000000001E-3</v>
      </c>
      <c r="K5819" s="136">
        <v>3.0000000000000001E-3</v>
      </c>
      <c r="L5819" s="136">
        <v>0</v>
      </c>
      <c r="M5819" s="136">
        <v>0</v>
      </c>
      <c r="N5819" s="136">
        <v>1.0999999999999999E-2</v>
      </c>
      <c r="O5819" s="136">
        <v>0</v>
      </c>
      <c r="P5819" s="136">
        <v>0.19</v>
      </c>
      <c r="Q5819" s="137">
        <v>1.247E-2</v>
      </c>
      <c r="R5819" s="134" t="s">
        <v>1099</v>
      </c>
      <c r="S5819" s="136">
        <v>1E-3</v>
      </c>
    </row>
    <row r="5820" spans="1:19" ht="11.25" thickBot="1" x14ac:dyDescent="0.2">
      <c r="A5820" s="112"/>
    </row>
    <row r="5821" spans="1:19" ht="11.25" thickBot="1" x14ac:dyDescent="0.2">
      <c r="A5821" s="139" t="s">
        <v>366</v>
      </c>
      <c r="B5821" s="112"/>
      <c r="C5821" s="136">
        <v>2.9550000000000001</v>
      </c>
      <c r="D5821" s="136">
        <v>5.609</v>
      </c>
      <c r="E5821" s="136">
        <v>5.7729999999999997</v>
      </c>
      <c r="F5821" s="136">
        <v>2.6760000000000002</v>
      </c>
      <c r="G5821" s="136">
        <v>8.2449999999999992</v>
      </c>
      <c r="H5821" s="136">
        <v>5.6059999999999999</v>
      </c>
      <c r="I5821" s="136">
        <v>0.96199999999999997</v>
      </c>
      <c r="J5821" s="136">
        <v>1.2629999999999999</v>
      </c>
      <c r="K5821" s="136">
        <v>0.93899999999999995</v>
      </c>
      <c r="L5821" s="136">
        <v>119.1</v>
      </c>
      <c r="M5821" s="136">
        <v>19.399999999999999</v>
      </c>
      <c r="N5821" s="136">
        <v>4.9859999999999998</v>
      </c>
      <c r="O5821" s="136">
        <v>4.6989999999999998</v>
      </c>
      <c r="P5821" s="136">
        <v>1.2909999999999999</v>
      </c>
      <c r="Q5821" s="140">
        <v>1.3049999999999999</v>
      </c>
      <c r="R5821" s="134" t="s">
        <v>1783</v>
      </c>
      <c r="S5821" s="136">
        <v>1.57</v>
      </c>
    </row>
    <row r="5822" spans="1:19" ht="11.25" thickBot="1" x14ac:dyDescent="0.2">
      <c r="A5822" s="112"/>
    </row>
    <row r="5823" spans="1:19" ht="11.25" thickBot="1" x14ac:dyDescent="0.2">
      <c r="A5823" s="106" t="s">
        <v>357</v>
      </c>
      <c r="B5823" s="106" t="s">
        <v>358</v>
      </c>
      <c r="C5823" s="130" t="s">
        <v>68</v>
      </c>
    </row>
    <row r="5824" spans="1:19" ht="11.25" thickBot="1" x14ac:dyDescent="0.2">
      <c r="A5824" s="112"/>
      <c r="B5824" s="112"/>
      <c r="C5824" s="130" t="s">
        <v>111</v>
      </c>
    </row>
    <row r="5825" spans="1:19" ht="11.25" thickBot="1" x14ac:dyDescent="0.2">
      <c r="A5825" s="107">
        <v>1</v>
      </c>
      <c r="B5825" s="132">
        <v>0.72179398148148144</v>
      </c>
      <c r="C5825" s="108">
        <v>1.4E-2</v>
      </c>
    </row>
    <row r="5826" spans="1:19" ht="11.25" thickBot="1" x14ac:dyDescent="0.2">
      <c r="A5826" s="112"/>
    </row>
    <row r="5827" spans="1:19" ht="11.25" thickBot="1" x14ac:dyDescent="0.2">
      <c r="A5827" s="107">
        <v>2</v>
      </c>
      <c r="B5827" s="132">
        <v>0.72197916666666673</v>
      </c>
      <c r="C5827" s="108">
        <v>1.4999999999999999E-2</v>
      </c>
    </row>
    <row r="5828" spans="1:19" ht="11.25" thickBot="1" x14ac:dyDescent="0.2">
      <c r="A5828" s="112"/>
    </row>
    <row r="5829" spans="1:19" ht="11.25" thickBot="1" x14ac:dyDescent="0.2">
      <c r="A5829" s="107">
        <v>3</v>
      </c>
      <c r="B5829" s="132">
        <v>0.7221643518518519</v>
      </c>
      <c r="C5829" s="108">
        <v>1.2999999999999999E-2</v>
      </c>
    </row>
    <row r="5830" spans="1:19" ht="11.25" thickBot="1" x14ac:dyDescent="0.2">
      <c r="A5830" s="112"/>
    </row>
    <row r="5831" spans="1:19" ht="11.25" thickBot="1" x14ac:dyDescent="0.2">
      <c r="A5831" s="135" t="s">
        <v>362</v>
      </c>
      <c r="B5831" s="112"/>
      <c r="C5831" s="136">
        <v>1.4E-2</v>
      </c>
    </row>
    <row r="5832" spans="1:19" ht="11.25" thickBot="1" x14ac:dyDescent="0.2">
      <c r="A5832" s="112"/>
    </row>
    <row r="5833" spans="1:19" ht="11.25" thickBot="1" x14ac:dyDescent="0.2">
      <c r="A5833" s="138" t="s">
        <v>364</v>
      </c>
      <c r="B5833" s="112"/>
      <c r="C5833" s="136">
        <v>1E-3</v>
      </c>
    </row>
    <row r="5834" spans="1:19" ht="11.25" thickBot="1" x14ac:dyDescent="0.2">
      <c r="A5834" s="112"/>
    </row>
    <row r="5835" spans="1:19" ht="11.25" thickBot="1" x14ac:dyDescent="0.2">
      <c r="A5835" s="139" t="s">
        <v>366</v>
      </c>
      <c r="B5835" s="112"/>
      <c r="C5835" s="136">
        <v>7.6520000000000001</v>
      </c>
    </row>
    <row r="5836" spans="1:19" ht="10.5" x14ac:dyDescent="0.15">
      <c r="A5836" s="112"/>
    </row>
    <row r="5837" spans="1:19" x14ac:dyDescent="0.15">
      <c r="A5837" s="129"/>
      <c r="B5837" s="86" t="s">
        <v>4042</v>
      </c>
    </row>
    <row r="5838" spans="1:19" ht="9.75" thickBot="1" x14ac:dyDescent="0.2">
      <c r="A5838" s="81" t="s">
        <v>356</v>
      </c>
    </row>
    <row r="5839" spans="1:19" ht="11.25" thickBot="1" x14ac:dyDescent="0.2">
      <c r="A5839" s="106" t="s">
        <v>357</v>
      </c>
      <c r="B5839" s="106" t="s">
        <v>358</v>
      </c>
      <c r="C5839" s="130" t="s">
        <v>0</v>
      </c>
      <c r="D5839" s="130" t="s">
        <v>1</v>
      </c>
      <c r="E5839" s="130" t="s">
        <v>2</v>
      </c>
      <c r="F5839" s="130" t="s">
        <v>3</v>
      </c>
      <c r="G5839" s="130" t="s">
        <v>4</v>
      </c>
      <c r="H5839" s="130" t="s">
        <v>5</v>
      </c>
      <c r="I5839" s="131" t="s">
        <v>6</v>
      </c>
      <c r="J5839" s="131" t="s">
        <v>7</v>
      </c>
      <c r="K5839" s="130" t="s">
        <v>8</v>
      </c>
      <c r="L5839" s="130" t="s">
        <v>9</v>
      </c>
      <c r="M5839" s="130" t="s">
        <v>10</v>
      </c>
      <c r="N5839" s="130" t="s">
        <v>11</v>
      </c>
      <c r="O5839" s="130" t="s">
        <v>12</v>
      </c>
      <c r="P5839" s="130" t="s">
        <v>13</v>
      </c>
      <c r="Q5839" s="130" t="s">
        <v>14</v>
      </c>
      <c r="R5839" s="130" t="s">
        <v>15</v>
      </c>
      <c r="S5839" s="130" t="s">
        <v>16</v>
      </c>
    </row>
    <row r="5840" spans="1:19" ht="11.25" thickBot="1" x14ac:dyDescent="0.2">
      <c r="A5840" s="112"/>
      <c r="B5840" s="112"/>
      <c r="C5840" s="130" t="s">
        <v>111</v>
      </c>
      <c r="D5840" s="130" t="s">
        <v>111</v>
      </c>
      <c r="E5840" s="130" t="s">
        <v>111</v>
      </c>
      <c r="F5840" s="130" t="s">
        <v>111</v>
      </c>
      <c r="G5840" s="130" t="s">
        <v>111</v>
      </c>
      <c r="H5840" s="130" t="s">
        <v>111</v>
      </c>
      <c r="I5840" s="131" t="s">
        <v>111</v>
      </c>
      <c r="J5840" s="131" t="s">
        <v>111</v>
      </c>
      <c r="K5840" s="130" t="s">
        <v>111</v>
      </c>
      <c r="L5840" s="130" t="s">
        <v>111</v>
      </c>
      <c r="M5840" s="130" t="s">
        <v>111</v>
      </c>
      <c r="N5840" s="130" t="s">
        <v>111</v>
      </c>
      <c r="O5840" s="130" t="s">
        <v>111</v>
      </c>
      <c r="P5840" s="130" t="s">
        <v>111</v>
      </c>
      <c r="Q5840" s="130" t="s">
        <v>111</v>
      </c>
      <c r="R5840" s="130" t="s">
        <v>111</v>
      </c>
      <c r="S5840" s="130" t="s">
        <v>111</v>
      </c>
    </row>
    <row r="5841" spans="1:19" ht="11.25" thickBot="1" x14ac:dyDescent="0.2">
      <c r="A5841" s="107">
        <v>1</v>
      </c>
      <c r="B5841" s="132">
        <v>0.72694444444444439</v>
      </c>
      <c r="C5841" s="141" t="s">
        <v>4043</v>
      </c>
      <c r="D5841" s="141" t="s">
        <v>4044</v>
      </c>
      <c r="E5841" s="141" t="s">
        <v>4045</v>
      </c>
      <c r="F5841" s="141" t="s">
        <v>3471</v>
      </c>
      <c r="G5841" s="141" t="s">
        <v>4046</v>
      </c>
      <c r="H5841" s="141" t="s">
        <v>4047</v>
      </c>
      <c r="I5841" s="133">
        <v>1.1633800000000001</v>
      </c>
      <c r="J5841" s="134" t="s">
        <v>4048</v>
      </c>
      <c r="K5841" s="141" t="s">
        <v>4049</v>
      </c>
      <c r="L5841" s="108">
        <v>0.41699999999999998</v>
      </c>
      <c r="M5841" s="108">
        <v>0.755</v>
      </c>
      <c r="N5841" s="108">
        <v>1.8959999999999999</v>
      </c>
      <c r="O5841" s="108">
        <v>37.659999999999997</v>
      </c>
      <c r="P5841" s="108">
        <v>345.1</v>
      </c>
      <c r="Q5841" s="108">
        <v>0.3</v>
      </c>
      <c r="R5841" s="108">
        <v>4.133</v>
      </c>
      <c r="S5841" s="108">
        <v>15.8</v>
      </c>
    </row>
    <row r="5842" spans="1:19" ht="11.25" thickBot="1" x14ac:dyDescent="0.2">
      <c r="A5842" s="112"/>
    </row>
    <row r="5843" spans="1:19" ht="11.25" thickBot="1" x14ac:dyDescent="0.2">
      <c r="A5843" s="107">
        <v>2</v>
      </c>
      <c r="B5843" s="132">
        <v>0.72711805555555553</v>
      </c>
      <c r="C5843" s="141" t="s">
        <v>4050</v>
      </c>
      <c r="D5843" s="141" t="s">
        <v>4051</v>
      </c>
      <c r="E5843" s="141" t="s">
        <v>4052</v>
      </c>
      <c r="F5843" s="141" t="s">
        <v>4053</v>
      </c>
      <c r="G5843" s="141" t="s">
        <v>4054</v>
      </c>
      <c r="H5843" s="141" t="s">
        <v>4055</v>
      </c>
      <c r="I5843" s="133">
        <v>1.1860200000000001</v>
      </c>
      <c r="J5843" s="134" t="s">
        <v>4056</v>
      </c>
      <c r="K5843" s="141" t="s">
        <v>4057</v>
      </c>
      <c r="L5843" s="108">
        <v>0.501</v>
      </c>
      <c r="M5843" s="108">
        <v>0.74199999999999999</v>
      </c>
      <c r="N5843" s="108">
        <v>1.8660000000000001</v>
      </c>
      <c r="O5843" s="108">
        <v>37.5</v>
      </c>
      <c r="P5843" s="108">
        <v>344.6</v>
      </c>
      <c r="Q5843" s="108">
        <v>0.29399999999999998</v>
      </c>
      <c r="R5843" s="108">
        <v>4.1109999999999998</v>
      </c>
      <c r="S5843" s="108">
        <v>15.73</v>
      </c>
    </row>
    <row r="5844" spans="1:19" ht="11.25" thickBot="1" x14ac:dyDescent="0.2">
      <c r="A5844" s="112"/>
    </row>
    <row r="5845" spans="1:19" ht="11.25" thickBot="1" x14ac:dyDescent="0.2">
      <c r="A5845" s="107">
        <v>3</v>
      </c>
      <c r="B5845" s="132">
        <v>0.72730324074074071</v>
      </c>
      <c r="C5845" s="141" t="s">
        <v>4058</v>
      </c>
      <c r="D5845" s="141" t="s">
        <v>4059</v>
      </c>
      <c r="E5845" s="141" t="s">
        <v>4060</v>
      </c>
      <c r="F5845" s="141" t="s">
        <v>4061</v>
      </c>
      <c r="G5845" s="141" t="s">
        <v>4062</v>
      </c>
      <c r="H5845" s="141" t="s">
        <v>4063</v>
      </c>
      <c r="I5845" s="133">
        <v>1.19963</v>
      </c>
      <c r="J5845" s="134" t="s">
        <v>4064</v>
      </c>
      <c r="K5845" s="141" t="s">
        <v>4065</v>
      </c>
      <c r="L5845" s="108">
        <v>0.42699999999999999</v>
      </c>
      <c r="M5845" s="108">
        <v>0.68</v>
      </c>
      <c r="N5845" s="108">
        <v>1.6659999999999999</v>
      </c>
      <c r="O5845" s="108">
        <v>37.43</v>
      </c>
      <c r="P5845" s="108">
        <v>338.8</v>
      </c>
      <c r="Q5845" s="108">
        <v>0.28199999999999997</v>
      </c>
      <c r="R5845" s="108">
        <v>4.0880000000000001</v>
      </c>
      <c r="S5845" s="108">
        <v>15.94</v>
      </c>
    </row>
    <row r="5846" spans="1:19" ht="11.25" thickBot="1" x14ac:dyDescent="0.2">
      <c r="A5846" s="112"/>
    </row>
    <row r="5847" spans="1:19" ht="11.25" thickBot="1" x14ac:dyDescent="0.2">
      <c r="A5847" s="135" t="s">
        <v>362</v>
      </c>
      <c r="B5847" s="112"/>
      <c r="C5847" s="141" t="s">
        <v>4066</v>
      </c>
      <c r="D5847" s="141" t="s">
        <v>4067</v>
      </c>
      <c r="E5847" s="141" t="s">
        <v>4068</v>
      </c>
      <c r="F5847" s="141" t="s">
        <v>4069</v>
      </c>
      <c r="G5847" s="141" t="s">
        <v>4070</v>
      </c>
      <c r="H5847" s="141" t="s">
        <v>4071</v>
      </c>
      <c r="I5847" s="137">
        <v>1.1830099999999999</v>
      </c>
      <c r="J5847" s="134" t="s">
        <v>4072</v>
      </c>
      <c r="K5847" s="141" t="s">
        <v>4073</v>
      </c>
      <c r="L5847" s="136">
        <v>0.44800000000000001</v>
      </c>
      <c r="M5847" s="136">
        <v>0.72599999999999998</v>
      </c>
      <c r="N5847" s="136">
        <v>1.8089999999999999</v>
      </c>
      <c r="O5847" s="136">
        <v>37.53</v>
      </c>
      <c r="P5847" s="136">
        <v>342.8</v>
      </c>
      <c r="Q5847" s="136">
        <v>0.29199999999999998</v>
      </c>
      <c r="R5847" s="136">
        <v>4.1100000000000003</v>
      </c>
      <c r="S5847" s="136">
        <v>15.82</v>
      </c>
    </row>
    <row r="5848" spans="1:19" ht="11.25" thickBot="1" x14ac:dyDescent="0.2">
      <c r="A5848" s="112"/>
    </row>
    <row r="5849" spans="1:19" ht="11.25" thickBot="1" x14ac:dyDescent="0.2">
      <c r="A5849" s="138" t="s">
        <v>364</v>
      </c>
      <c r="B5849" s="112"/>
      <c r="C5849" s="141" t="s">
        <v>4074</v>
      </c>
      <c r="D5849" s="141" t="s">
        <v>4075</v>
      </c>
      <c r="E5849" s="141" t="s">
        <v>4076</v>
      </c>
      <c r="F5849" s="141" t="s">
        <v>4077</v>
      </c>
      <c r="G5849" s="141" t="s">
        <v>4078</v>
      </c>
      <c r="H5849" s="141" t="s">
        <v>4079</v>
      </c>
      <c r="I5849" s="137">
        <v>1.831E-2</v>
      </c>
      <c r="J5849" s="134" t="s">
        <v>3016</v>
      </c>
      <c r="K5849" s="141" t="s">
        <v>4080</v>
      </c>
      <c r="L5849" s="136">
        <v>4.5999999999999999E-2</v>
      </c>
      <c r="M5849" s="136">
        <v>0.04</v>
      </c>
      <c r="N5849" s="136">
        <v>0.125</v>
      </c>
      <c r="O5849" s="136">
        <v>0.11899999999999999</v>
      </c>
      <c r="P5849" s="136">
        <v>3.5169999999999999</v>
      </c>
      <c r="Q5849" s="136">
        <v>8.9999999999999993E-3</v>
      </c>
      <c r="R5849" s="136">
        <v>2.1999999999999999E-2</v>
      </c>
      <c r="S5849" s="136">
        <v>0.107</v>
      </c>
    </row>
    <row r="5850" spans="1:19" ht="11.25" thickBot="1" x14ac:dyDescent="0.2">
      <c r="A5850" s="112"/>
    </row>
    <row r="5851" spans="1:19" ht="11.25" thickBot="1" x14ac:dyDescent="0.2">
      <c r="A5851" s="139" t="s">
        <v>366</v>
      </c>
      <c r="B5851" s="112"/>
      <c r="C5851" s="141" t="s">
        <v>3427</v>
      </c>
      <c r="D5851" s="141" t="s">
        <v>558</v>
      </c>
      <c r="E5851" s="141" t="s">
        <v>1675</v>
      </c>
      <c r="F5851" s="141" t="s">
        <v>1797</v>
      </c>
      <c r="G5851" s="141" t="s">
        <v>3656</v>
      </c>
      <c r="H5851" s="141" t="s">
        <v>4081</v>
      </c>
      <c r="I5851" s="140">
        <v>1.548</v>
      </c>
      <c r="J5851" s="134" t="s">
        <v>4082</v>
      </c>
      <c r="K5851" s="141" t="s">
        <v>4083</v>
      </c>
      <c r="L5851" s="136">
        <v>10.25</v>
      </c>
      <c r="M5851" s="136">
        <v>5.5430000000000001</v>
      </c>
      <c r="N5851" s="136">
        <v>6.9160000000000004</v>
      </c>
      <c r="O5851" s="136">
        <v>0.317</v>
      </c>
      <c r="P5851" s="136">
        <v>1.026</v>
      </c>
      <c r="Q5851" s="136">
        <v>3.2490000000000001</v>
      </c>
      <c r="R5851" s="136">
        <v>0.54700000000000004</v>
      </c>
      <c r="S5851" s="136">
        <v>0.67600000000000005</v>
      </c>
    </row>
    <row r="5852" spans="1:19" ht="11.25" thickBot="1" x14ac:dyDescent="0.2">
      <c r="A5852" s="112"/>
    </row>
    <row r="5853" spans="1:19" ht="11.25" thickBot="1" x14ac:dyDescent="0.2">
      <c r="A5853" s="106" t="s">
        <v>357</v>
      </c>
      <c r="B5853" s="106" t="s">
        <v>358</v>
      </c>
      <c r="C5853" s="130" t="s">
        <v>17</v>
      </c>
      <c r="D5853" s="130" t="s">
        <v>18</v>
      </c>
      <c r="E5853" s="131" t="s">
        <v>19</v>
      </c>
      <c r="F5853" s="131" t="s">
        <v>20</v>
      </c>
      <c r="G5853" s="130" t="s">
        <v>21</v>
      </c>
      <c r="H5853" s="130" t="s">
        <v>22</v>
      </c>
      <c r="I5853" s="130" t="s">
        <v>23</v>
      </c>
      <c r="J5853" s="130" t="s">
        <v>24</v>
      </c>
      <c r="K5853" s="131" t="s">
        <v>25</v>
      </c>
      <c r="L5853" s="131" t="s">
        <v>26</v>
      </c>
      <c r="M5853" s="130" t="s">
        <v>27</v>
      </c>
      <c r="N5853" s="130" t="s">
        <v>28</v>
      </c>
      <c r="O5853" s="130" t="s">
        <v>29</v>
      </c>
      <c r="P5853" s="130" t="s">
        <v>30</v>
      </c>
      <c r="Q5853" s="130" t="s">
        <v>31</v>
      </c>
      <c r="R5853" s="130" t="s">
        <v>32</v>
      </c>
      <c r="S5853" s="130" t="s">
        <v>33</v>
      </c>
    </row>
    <row r="5854" spans="1:19" ht="11.25" thickBot="1" x14ac:dyDescent="0.2">
      <c r="A5854" s="112"/>
      <c r="B5854" s="112"/>
      <c r="C5854" s="130" t="s">
        <v>111</v>
      </c>
      <c r="D5854" s="130" t="s">
        <v>111</v>
      </c>
      <c r="E5854" s="131" t="s">
        <v>111</v>
      </c>
      <c r="F5854" s="131" t="s">
        <v>111</v>
      </c>
      <c r="G5854" s="130" t="s">
        <v>111</v>
      </c>
      <c r="H5854" s="130" t="s">
        <v>111</v>
      </c>
      <c r="I5854" s="130" t="s">
        <v>111</v>
      </c>
      <c r="J5854" s="130" t="s">
        <v>111</v>
      </c>
      <c r="K5854" s="131" t="s">
        <v>111</v>
      </c>
      <c r="L5854" s="131" t="s">
        <v>111</v>
      </c>
      <c r="M5854" s="130" t="s">
        <v>111</v>
      </c>
      <c r="N5854" s="130" t="s">
        <v>111</v>
      </c>
      <c r="O5854" s="130" t="s">
        <v>111</v>
      </c>
      <c r="P5854" s="130" t="s">
        <v>111</v>
      </c>
      <c r="Q5854" s="130" t="s">
        <v>111</v>
      </c>
      <c r="R5854" s="130" t="s">
        <v>111</v>
      </c>
      <c r="S5854" s="130" t="s">
        <v>111</v>
      </c>
    </row>
    <row r="5855" spans="1:19" ht="11.25" thickBot="1" x14ac:dyDescent="0.2">
      <c r="A5855" s="107">
        <v>1</v>
      </c>
      <c r="B5855" s="132">
        <v>0.72694444444444439</v>
      </c>
      <c r="C5855" s="108">
        <v>49.63</v>
      </c>
      <c r="D5855" s="108">
        <v>1.097</v>
      </c>
      <c r="E5855" s="133">
        <v>1.05772</v>
      </c>
      <c r="F5855" s="133">
        <v>1.01644</v>
      </c>
      <c r="G5855" s="108">
        <v>0.14599999999999999</v>
      </c>
      <c r="H5855" s="108">
        <v>5.1360000000000001</v>
      </c>
      <c r="I5855" s="108">
        <v>38.049999999999997</v>
      </c>
      <c r="J5855" s="141" t="s">
        <v>4084</v>
      </c>
      <c r="K5855" s="133">
        <v>1.11389</v>
      </c>
      <c r="L5855" s="134" t="s">
        <v>4085</v>
      </c>
      <c r="M5855" s="108">
        <v>8.6999999999999994E-2</v>
      </c>
      <c r="N5855" s="108">
        <v>0.88900000000000001</v>
      </c>
      <c r="O5855" s="108">
        <v>2E-3</v>
      </c>
      <c r="P5855" s="108">
        <v>6.0000000000000001E-3</v>
      </c>
      <c r="Q5855" s="108">
        <v>9.6000000000000002E-2</v>
      </c>
      <c r="R5855" s="108">
        <v>0.223</v>
      </c>
      <c r="S5855" s="108">
        <v>0.153</v>
      </c>
    </row>
    <row r="5856" spans="1:19" ht="11.25" thickBot="1" x14ac:dyDescent="0.2">
      <c r="A5856" s="112"/>
    </row>
    <row r="5857" spans="1:19" ht="11.25" thickBot="1" x14ac:dyDescent="0.2">
      <c r="A5857" s="107">
        <v>2</v>
      </c>
      <c r="B5857" s="132">
        <v>0.72711805555555553</v>
      </c>
      <c r="C5857" s="108">
        <v>49.51</v>
      </c>
      <c r="D5857" s="108">
        <v>1.115</v>
      </c>
      <c r="E5857" s="133">
        <v>1.0629999999999999</v>
      </c>
      <c r="F5857" s="133">
        <v>1.0219</v>
      </c>
      <c r="G5857" s="108">
        <v>0.17100000000000001</v>
      </c>
      <c r="H5857" s="108">
        <v>4.5190000000000001</v>
      </c>
      <c r="I5857" s="108">
        <v>38.49</v>
      </c>
      <c r="J5857" s="141" t="s">
        <v>4086</v>
      </c>
      <c r="K5857" s="133">
        <v>1.1288499999999999</v>
      </c>
      <c r="L5857" s="134" t="s">
        <v>4087</v>
      </c>
      <c r="M5857" s="108">
        <v>3.1E-2</v>
      </c>
      <c r="N5857" s="108">
        <v>0.90800000000000003</v>
      </c>
      <c r="O5857" s="108">
        <v>2E-3</v>
      </c>
      <c r="P5857" s="108">
        <v>6.0000000000000001E-3</v>
      </c>
      <c r="Q5857" s="108">
        <v>0.09</v>
      </c>
      <c r="R5857" s="108">
        <v>0.24299999999999999</v>
      </c>
      <c r="S5857" s="108">
        <v>0.16400000000000001</v>
      </c>
    </row>
    <row r="5858" spans="1:19" ht="11.25" thickBot="1" x14ac:dyDescent="0.2">
      <c r="A5858" s="112"/>
    </row>
    <row r="5859" spans="1:19" ht="11.25" thickBot="1" x14ac:dyDescent="0.2">
      <c r="A5859" s="107">
        <v>3</v>
      </c>
      <c r="B5859" s="132">
        <v>0.72730324074074071</v>
      </c>
      <c r="C5859" s="108">
        <v>50.06</v>
      </c>
      <c r="D5859" s="108">
        <v>1.1000000000000001</v>
      </c>
      <c r="E5859" s="133">
        <v>1.07565</v>
      </c>
      <c r="F5859" s="133">
        <v>1.0210600000000001</v>
      </c>
      <c r="G5859" s="108">
        <v>0.18099999999999999</v>
      </c>
      <c r="H5859" s="108">
        <v>3.488</v>
      </c>
      <c r="I5859" s="108">
        <v>38.299999999999997</v>
      </c>
      <c r="J5859" s="141" t="s">
        <v>4088</v>
      </c>
      <c r="K5859" s="133">
        <v>1.1330800000000001</v>
      </c>
      <c r="L5859" s="134" t="s">
        <v>2074</v>
      </c>
      <c r="M5859" s="108">
        <v>3.2000000000000001E-2</v>
      </c>
      <c r="N5859" s="108">
        <v>0.85799999999999998</v>
      </c>
      <c r="O5859" s="108">
        <v>2E-3</v>
      </c>
      <c r="P5859" s="108">
        <v>5.0000000000000001E-3</v>
      </c>
      <c r="Q5859" s="108">
        <v>8.8999999999999996E-2</v>
      </c>
      <c r="R5859" s="108">
        <v>0.222</v>
      </c>
      <c r="S5859" s="108">
        <v>0.153</v>
      </c>
    </row>
    <row r="5860" spans="1:19" ht="11.25" thickBot="1" x14ac:dyDescent="0.2">
      <c r="A5860" s="112"/>
    </row>
    <row r="5861" spans="1:19" ht="11.25" thickBot="1" x14ac:dyDescent="0.2">
      <c r="A5861" s="135" t="s">
        <v>362</v>
      </c>
      <c r="B5861" s="112"/>
      <c r="C5861" s="136">
        <v>49.74</v>
      </c>
      <c r="D5861" s="136">
        <v>1.1040000000000001</v>
      </c>
      <c r="E5861" s="137">
        <v>1.0654600000000001</v>
      </c>
      <c r="F5861" s="137">
        <v>1.0198</v>
      </c>
      <c r="G5861" s="136">
        <v>0.16600000000000001</v>
      </c>
      <c r="H5861" s="136">
        <v>4.3810000000000002</v>
      </c>
      <c r="I5861" s="136">
        <v>38.28</v>
      </c>
      <c r="J5861" s="141" t="s">
        <v>4089</v>
      </c>
      <c r="K5861" s="137">
        <v>1.12527</v>
      </c>
      <c r="L5861" s="134" t="s">
        <v>4090</v>
      </c>
      <c r="M5861" s="136">
        <v>0.05</v>
      </c>
      <c r="N5861" s="136">
        <v>0.88500000000000001</v>
      </c>
      <c r="O5861" s="136">
        <v>2E-3</v>
      </c>
      <c r="P5861" s="136">
        <v>6.0000000000000001E-3</v>
      </c>
      <c r="Q5861" s="136">
        <v>9.1999999999999998E-2</v>
      </c>
      <c r="R5861" s="136">
        <v>0.23</v>
      </c>
      <c r="S5861" s="136">
        <v>0.157</v>
      </c>
    </row>
    <row r="5862" spans="1:19" ht="11.25" thickBot="1" x14ac:dyDescent="0.2">
      <c r="A5862" s="112"/>
    </row>
    <row r="5863" spans="1:19" ht="11.25" thickBot="1" x14ac:dyDescent="0.2">
      <c r="A5863" s="138" t="s">
        <v>364</v>
      </c>
      <c r="B5863" s="112"/>
      <c r="C5863" s="136">
        <v>0.29099999999999998</v>
      </c>
      <c r="D5863" s="136">
        <v>0.01</v>
      </c>
      <c r="E5863" s="137">
        <v>9.2099999999999994E-3</v>
      </c>
      <c r="F5863" s="137">
        <v>2.9399999999999999E-3</v>
      </c>
      <c r="G5863" s="136">
        <v>1.7999999999999999E-2</v>
      </c>
      <c r="H5863" s="136">
        <v>0.83199999999999996</v>
      </c>
      <c r="I5863" s="136">
        <v>0.22500000000000001</v>
      </c>
      <c r="J5863" s="141" t="s">
        <v>4091</v>
      </c>
      <c r="K5863" s="137">
        <v>1.008E-2</v>
      </c>
      <c r="L5863" s="134" t="s">
        <v>4092</v>
      </c>
      <c r="M5863" s="136">
        <v>3.2000000000000001E-2</v>
      </c>
      <c r="N5863" s="136">
        <v>2.5000000000000001E-2</v>
      </c>
      <c r="O5863" s="136">
        <v>0</v>
      </c>
      <c r="P5863" s="136">
        <v>1E-3</v>
      </c>
      <c r="Q5863" s="136">
        <v>4.0000000000000001E-3</v>
      </c>
      <c r="R5863" s="136">
        <v>1.2E-2</v>
      </c>
      <c r="S5863" s="136">
        <v>7.0000000000000001E-3</v>
      </c>
    </row>
    <row r="5864" spans="1:19" ht="11.25" thickBot="1" x14ac:dyDescent="0.2">
      <c r="A5864" s="112"/>
    </row>
    <row r="5865" spans="1:19" ht="11.25" thickBot="1" x14ac:dyDescent="0.2">
      <c r="A5865" s="139" t="s">
        <v>366</v>
      </c>
      <c r="B5865" s="112"/>
      <c r="C5865" s="136">
        <v>0.58499999999999996</v>
      </c>
      <c r="D5865" s="136">
        <v>0.86899999999999999</v>
      </c>
      <c r="E5865" s="140">
        <v>0.86499999999999999</v>
      </c>
      <c r="F5865" s="140">
        <v>0.28799999999999998</v>
      </c>
      <c r="G5865" s="136">
        <v>11</v>
      </c>
      <c r="H5865" s="136">
        <v>19</v>
      </c>
      <c r="I5865" s="136">
        <v>0.58799999999999997</v>
      </c>
      <c r="J5865" s="141" t="s">
        <v>4093</v>
      </c>
      <c r="K5865" s="140">
        <v>0.89600000000000002</v>
      </c>
      <c r="L5865" s="134" t="s">
        <v>4094</v>
      </c>
      <c r="M5865" s="136">
        <v>64.239999999999995</v>
      </c>
      <c r="N5865" s="136">
        <v>2.8340000000000001</v>
      </c>
      <c r="O5865" s="136">
        <v>9.2799999999999994</v>
      </c>
      <c r="P5865" s="136">
        <v>11.09</v>
      </c>
      <c r="Q5865" s="136">
        <v>3.9260000000000002</v>
      </c>
      <c r="R5865" s="136">
        <v>5.1890000000000001</v>
      </c>
      <c r="S5865" s="136">
        <v>4.1630000000000003</v>
      </c>
    </row>
    <row r="5866" spans="1:19" ht="11.25" thickBot="1" x14ac:dyDescent="0.2">
      <c r="A5866" s="112"/>
    </row>
    <row r="5867" spans="1:19" ht="11.25" thickBot="1" x14ac:dyDescent="0.2">
      <c r="A5867" s="106" t="s">
        <v>357</v>
      </c>
      <c r="B5867" s="106" t="s">
        <v>358</v>
      </c>
      <c r="C5867" s="131" t="s">
        <v>34</v>
      </c>
      <c r="D5867" s="131" t="s">
        <v>35</v>
      </c>
      <c r="E5867" s="130" t="s">
        <v>36</v>
      </c>
      <c r="F5867" s="130" t="s">
        <v>37</v>
      </c>
      <c r="G5867" s="130" t="s">
        <v>38</v>
      </c>
      <c r="H5867" s="130" t="s">
        <v>39</v>
      </c>
      <c r="I5867" s="130" t="s">
        <v>40</v>
      </c>
      <c r="J5867" s="130" t="s">
        <v>41</v>
      </c>
      <c r="K5867" s="130" t="s">
        <v>42</v>
      </c>
      <c r="L5867" s="130" t="s">
        <v>43</v>
      </c>
      <c r="M5867" s="130" t="s">
        <v>44</v>
      </c>
      <c r="N5867" s="130" t="s">
        <v>45</v>
      </c>
      <c r="O5867" s="130" t="s">
        <v>46</v>
      </c>
      <c r="P5867" s="130" t="s">
        <v>47</v>
      </c>
      <c r="Q5867" s="130" t="s">
        <v>48</v>
      </c>
      <c r="R5867" s="130" t="s">
        <v>49</v>
      </c>
      <c r="S5867" s="130" t="s">
        <v>50</v>
      </c>
    </row>
    <row r="5868" spans="1:19" ht="11.25" thickBot="1" x14ac:dyDescent="0.2">
      <c r="A5868" s="112"/>
      <c r="B5868" s="112"/>
      <c r="C5868" s="131" t="s">
        <v>111</v>
      </c>
      <c r="D5868" s="131" t="s">
        <v>111</v>
      </c>
      <c r="E5868" s="130" t="s">
        <v>111</v>
      </c>
      <c r="F5868" s="130" t="s">
        <v>111</v>
      </c>
      <c r="G5868" s="130" t="s">
        <v>111</v>
      </c>
      <c r="H5868" s="130" t="s">
        <v>111</v>
      </c>
      <c r="I5868" s="130" t="s">
        <v>111</v>
      </c>
      <c r="J5868" s="130" t="s">
        <v>111</v>
      </c>
      <c r="K5868" s="130" t="s">
        <v>111</v>
      </c>
      <c r="L5868" s="130" t="s">
        <v>111</v>
      </c>
      <c r="M5868" s="130" t="s">
        <v>111</v>
      </c>
      <c r="N5868" s="130" t="s">
        <v>111</v>
      </c>
      <c r="O5868" s="130" t="s">
        <v>111</v>
      </c>
      <c r="P5868" s="130" t="s">
        <v>111</v>
      </c>
      <c r="Q5868" s="130" t="s">
        <v>111</v>
      </c>
      <c r="R5868" s="130" t="s">
        <v>111</v>
      </c>
      <c r="S5868" s="130" t="s">
        <v>111</v>
      </c>
    </row>
    <row r="5869" spans="1:19" ht="11.25" thickBot="1" x14ac:dyDescent="0.2">
      <c r="A5869" s="107">
        <v>1</v>
      </c>
      <c r="B5869" s="132">
        <v>0.72694444444444439</v>
      </c>
      <c r="C5869" s="133">
        <v>1.00179</v>
      </c>
      <c r="D5869" s="134" t="s">
        <v>4095</v>
      </c>
      <c r="E5869" s="108">
        <v>0.316</v>
      </c>
      <c r="F5869" s="108">
        <v>7.1999999999999995E-2</v>
      </c>
      <c r="G5869" s="108">
        <v>-3.0000000000000001E-3</v>
      </c>
      <c r="H5869" s="108">
        <v>0.20599999999999999</v>
      </c>
      <c r="I5869" s="108">
        <v>30.05</v>
      </c>
      <c r="J5869" s="108">
        <v>29.97</v>
      </c>
      <c r="K5869" s="108">
        <v>0.19400000000000001</v>
      </c>
      <c r="L5869" s="108">
        <v>0.318</v>
      </c>
      <c r="M5869" s="108">
        <v>0.04</v>
      </c>
      <c r="N5869" s="108">
        <v>0.158</v>
      </c>
      <c r="O5869" s="108">
        <v>3.2000000000000001E-2</v>
      </c>
      <c r="P5869" s="108">
        <v>1.0999999999999999E-2</v>
      </c>
      <c r="Q5869" s="108">
        <v>2.9000000000000001E-2</v>
      </c>
      <c r="R5869" s="108">
        <v>4.0000000000000001E-3</v>
      </c>
      <c r="S5869" s="108">
        <v>1.9E-2</v>
      </c>
    </row>
    <row r="5870" spans="1:19" ht="11.25" thickBot="1" x14ac:dyDescent="0.2">
      <c r="A5870" s="112"/>
    </row>
    <row r="5871" spans="1:19" ht="11.25" thickBot="1" x14ac:dyDescent="0.2">
      <c r="A5871" s="107">
        <v>2</v>
      </c>
      <c r="B5871" s="132">
        <v>0.72711805555555553</v>
      </c>
      <c r="C5871" s="133">
        <v>1.0166299999999999</v>
      </c>
      <c r="D5871" s="134" t="s">
        <v>4096</v>
      </c>
      <c r="E5871" s="108">
        <v>0.311</v>
      </c>
      <c r="F5871" s="108">
        <v>7.5999999999999998E-2</v>
      </c>
      <c r="G5871" s="108">
        <v>-3.0000000000000001E-3</v>
      </c>
      <c r="H5871" s="108">
        <v>0.20599999999999999</v>
      </c>
      <c r="I5871" s="108">
        <v>30.19</v>
      </c>
      <c r="J5871" s="108">
        <v>30.19</v>
      </c>
      <c r="K5871" s="108">
        <v>0.187</v>
      </c>
      <c r="L5871" s="108">
        <v>0.314</v>
      </c>
      <c r="M5871" s="108">
        <v>4.2000000000000003E-2</v>
      </c>
      <c r="N5871" s="108">
        <v>0.157</v>
      </c>
      <c r="O5871" s="108">
        <v>2.5000000000000001E-2</v>
      </c>
      <c r="P5871" s="108">
        <v>1.0999999999999999E-2</v>
      </c>
      <c r="Q5871" s="108">
        <v>2.8000000000000001E-2</v>
      </c>
      <c r="R5871" s="108">
        <v>4.0000000000000001E-3</v>
      </c>
      <c r="S5871" s="108">
        <v>0.02</v>
      </c>
    </row>
    <row r="5872" spans="1:19" ht="11.25" thickBot="1" x14ac:dyDescent="0.2">
      <c r="A5872" s="112"/>
    </row>
    <row r="5873" spans="1:19" ht="11.25" thickBot="1" x14ac:dyDescent="0.2">
      <c r="A5873" s="107">
        <v>3</v>
      </c>
      <c r="B5873" s="132">
        <v>0.72730324074074071</v>
      </c>
      <c r="C5873" s="133">
        <v>1.0201800000000001</v>
      </c>
      <c r="D5873" s="134" t="s">
        <v>4097</v>
      </c>
      <c r="E5873" s="108">
        <v>0.317</v>
      </c>
      <c r="F5873" s="108">
        <v>7.2999999999999995E-2</v>
      </c>
      <c r="G5873" s="108">
        <v>0</v>
      </c>
      <c r="H5873" s="108">
        <v>0.20899999999999999</v>
      </c>
      <c r="I5873" s="108">
        <v>29.89</v>
      </c>
      <c r="J5873" s="108">
        <v>29.97</v>
      </c>
      <c r="K5873" s="108">
        <v>0.187</v>
      </c>
      <c r="L5873" s="108">
        <v>0.308</v>
      </c>
      <c r="M5873" s="108">
        <v>0.04</v>
      </c>
      <c r="N5873" s="108">
        <v>0.155</v>
      </c>
      <c r="O5873" s="108">
        <v>3.2000000000000001E-2</v>
      </c>
      <c r="P5873" s="108">
        <v>0.01</v>
      </c>
      <c r="Q5873" s="108">
        <v>2.9000000000000001E-2</v>
      </c>
      <c r="R5873" s="108">
        <v>4.0000000000000001E-3</v>
      </c>
      <c r="S5873" s="108">
        <v>2.1000000000000001E-2</v>
      </c>
    </row>
    <row r="5874" spans="1:19" ht="11.25" thickBot="1" x14ac:dyDescent="0.2">
      <c r="A5874" s="112"/>
    </row>
    <row r="5875" spans="1:19" ht="11.25" thickBot="1" x14ac:dyDescent="0.2">
      <c r="A5875" s="135" t="s">
        <v>362</v>
      </c>
      <c r="B5875" s="112"/>
      <c r="C5875" s="137">
        <v>1.0128699999999999</v>
      </c>
      <c r="D5875" s="134" t="s">
        <v>4098</v>
      </c>
      <c r="E5875" s="136">
        <v>0.315</v>
      </c>
      <c r="F5875" s="136">
        <v>7.3999999999999996E-2</v>
      </c>
      <c r="G5875" s="136">
        <v>-2E-3</v>
      </c>
      <c r="H5875" s="136">
        <v>0.20699999999999999</v>
      </c>
      <c r="I5875" s="136">
        <v>30.04</v>
      </c>
      <c r="J5875" s="136">
        <v>30.04</v>
      </c>
      <c r="K5875" s="136">
        <v>0.189</v>
      </c>
      <c r="L5875" s="136">
        <v>0.313</v>
      </c>
      <c r="M5875" s="136">
        <v>4.1000000000000002E-2</v>
      </c>
      <c r="N5875" s="136">
        <v>0.156</v>
      </c>
      <c r="O5875" s="136">
        <v>0.03</v>
      </c>
      <c r="P5875" s="136">
        <v>1.0999999999999999E-2</v>
      </c>
      <c r="Q5875" s="136">
        <v>2.9000000000000001E-2</v>
      </c>
      <c r="R5875" s="136">
        <v>4.0000000000000001E-3</v>
      </c>
      <c r="S5875" s="136">
        <v>0.02</v>
      </c>
    </row>
    <row r="5876" spans="1:19" ht="11.25" thickBot="1" x14ac:dyDescent="0.2">
      <c r="A5876" s="112"/>
    </row>
    <row r="5877" spans="1:19" ht="11.25" thickBot="1" x14ac:dyDescent="0.2">
      <c r="A5877" s="138" t="s">
        <v>364</v>
      </c>
      <c r="B5877" s="112"/>
      <c r="C5877" s="137">
        <v>9.7599999999999996E-3</v>
      </c>
      <c r="D5877" s="134" t="s">
        <v>4099</v>
      </c>
      <c r="E5877" s="136">
        <v>3.0000000000000001E-3</v>
      </c>
      <c r="F5877" s="136">
        <v>2E-3</v>
      </c>
      <c r="G5877" s="136">
        <v>1E-3</v>
      </c>
      <c r="H5877" s="136">
        <v>2E-3</v>
      </c>
      <c r="I5877" s="136">
        <v>0.152</v>
      </c>
      <c r="J5877" s="136">
        <v>0.13</v>
      </c>
      <c r="K5877" s="136">
        <v>4.0000000000000001E-3</v>
      </c>
      <c r="L5877" s="136">
        <v>5.0000000000000001E-3</v>
      </c>
      <c r="M5877" s="136">
        <v>1E-3</v>
      </c>
      <c r="N5877" s="136">
        <v>2E-3</v>
      </c>
      <c r="O5877" s="136">
        <v>4.0000000000000001E-3</v>
      </c>
      <c r="P5877" s="136">
        <v>0</v>
      </c>
      <c r="Q5877" s="136">
        <v>0</v>
      </c>
      <c r="R5877" s="136">
        <v>0</v>
      </c>
      <c r="S5877" s="136">
        <v>1E-3</v>
      </c>
    </row>
    <row r="5878" spans="1:19" ht="11.25" thickBot="1" x14ac:dyDescent="0.2">
      <c r="A5878" s="112"/>
    </row>
    <row r="5879" spans="1:19" ht="11.25" thickBot="1" x14ac:dyDescent="0.2">
      <c r="A5879" s="139" t="s">
        <v>366</v>
      </c>
      <c r="B5879" s="112"/>
      <c r="C5879" s="140">
        <v>0.96299999999999997</v>
      </c>
      <c r="D5879" s="134" t="s">
        <v>1337</v>
      </c>
      <c r="E5879" s="136">
        <v>0.89900000000000002</v>
      </c>
      <c r="F5879" s="136">
        <v>2.8359999999999999</v>
      </c>
      <c r="G5879" s="136">
        <v>81.849999999999994</v>
      </c>
      <c r="H5879" s="136">
        <v>0.876</v>
      </c>
      <c r="I5879" s="136">
        <v>0.505</v>
      </c>
      <c r="J5879" s="136">
        <v>0.433</v>
      </c>
      <c r="K5879" s="136">
        <v>2.1230000000000002</v>
      </c>
      <c r="L5879" s="136">
        <v>1.631</v>
      </c>
      <c r="M5879" s="136">
        <v>2.867</v>
      </c>
      <c r="N5879" s="136">
        <v>1.0960000000000001</v>
      </c>
      <c r="O5879" s="136">
        <v>12.86</v>
      </c>
      <c r="P5879" s="136">
        <v>3.5110000000000001</v>
      </c>
      <c r="Q5879" s="136">
        <v>1.1279999999999999</v>
      </c>
      <c r="R5879" s="136">
        <v>4.2779999999999996</v>
      </c>
      <c r="S5879" s="136">
        <v>5.8650000000000002</v>
      </c>
    </row>
    <row r="5880" spans="1:19" ht="11.25" thickBot="1" x14ac:dyDescent="0.2">
      <c r="A5880" s="112"/>
    </row>
    <row r="5881" spans="1:19" ht="11.25" thickBot="1" x14ac:dyDescent="0.2">
      <c r="A5881" s="106" t="s">
        <v>357</v>
      </c>
      <c r="B5881" s="106" t="s">
        <v>358</v>
      </c>
      <c r="C5881" s="130" t="s">
        <v>51</v>
      </c>
      <c r="D5881" s="130" t="s">
        <v>52</v>
      </c>
      <c r="E5881" s="130" t="s">
        <v>53</v>
      </c>
      <c r="F5881" s="130" t="s">
        <v>54</v>
      </c>
      <c r="G5881" s="130" t="s">
        <v>55</v>
      </c>
      <c r="H5881" s="130" t="s">
        <v>56</v>
      </c>
      <c r="I5881" s="130" t="s">
        <v>57</v>
      </c>
      <c r="J5881" s="130" t="s">
        <v>58</v>
      </c>
      <c r="K5881" s="130" t="s">
        <v>59</v>
      </c>
      <c r="L5881" s="130" t="s">
        <v>60</v>
      </c>
      <c r="M5881" s="130" t="s">
        <v>61</v>
      </c>
      <c r="N5881" s="130" t="s">
        <v>62</v>
      </c>
      <c r="O5881" s="130" t="s">
        <v>63</v>
      </c>
      <c r="P5881" s="130" t="s">
        <v>64</v>
      </c>
      <c r="Q5881" s="131" t="s">
        <v>65</v>
      </c>
      <c r="R5881" s="131" t="s">
        <v>66</v>
      </c>
      <c r="S5881" s="130" t="s">
        <v>67</v>
      </c>
    </row>
    <row r="5882" spans="1:19" ht="11.25" thickBot="1" x14ac:dyDescent="0.2">
      <c r="A5882" s="112"/>
      <c r="B5882" s="112"/>
      <c r="C5882" s="130" t="s">
        <v>111</v>
      </c>
      <c r="D5882" s="130" t="s">
        <v>111</v>
      </c>
      <c r="E5882" s="130" t="s">
        <v>111</v>
      </c>
      <c r="F5882" s="130" t="s">
        <v>111</v>
      </c>
      <c r="G5882" s="130" t="s">
        <v>111</v>
      </c>
      <c r="H5882" s="130" t="s">
        <v>111</v>
      </c>
      <c r="I5882" s="130" t="s">
        <v>111</v>
      </c>
      <c r="J5882" s="130" t="s">
        <v>111</v>
      </c>
      <c r="K5882" s="130" t="s">
        <v>111</v>
      </c>
      <c r="L5882" s="130" t="s">
        <v>111</v>
      </c>
      <c r="M5882" s="130" t="s">
        <v>111</v>
      </c>
      <c r="N5882" s="130" t="s">
        <v>111</v>
      </c>
      <c r="O5882" s="130" t="s">
        <v>111</v>
      </c>
      <c r="P5882" s="130" t="s">
        <v>111</v>
      </c>
      <c r="Q5882" s="131" t="s">
        <v>111</v>
      </c>
      <c r="R5882" s="131" t="s">
        <v>111</v>
      </c>
      <c r="S5882" s="130" t="s">
        <v>111</v>
      </c>
    </row>
    <row r="5883" spans="1:19" ht="11.25" thickBot="1" x14ac:dyDescent="0.2">
      <c r="A5883" s="107">
        <v>1</v>
      </c>
      <c r="B5883" s="132">
        <v>0.72694444444444439</v>
      </c>
      <c r="C5883" s="108">
        <v>4.0000000000000001E-3</v>
      </c>
      <c r="D5883" s="108">
        <v>1.2E-2</v>
      </c>
      <c r="E5883" s="108">
        <v>2E-3</v>
      </c>
      <c r="F5883" s="108">
        <v>0.01</v>
      </c>
      <c r="G5883" s="108">
        <v>1E-3</v>
      </c>
      <c r="H5883" s="108">
        <v>1E-3</v>
      </c>
      <c r="I5883" s="108">
        <v>7.0999999999999994E-2</v>
      </c>
      <c r="J5883" s="108">
        <v>0.32</v>
      </c>
      <c r="K5883" s="108">
        <v>0.32800000000000001</v>
      </c>
      <c r="L5883" s="108">
        <v>0</v>
      </c>
      <c r="M5883" s="108">
        <v>1E-3</v>
      </c>
      <c r="N5883" s="108">
        <v>0.27200000000000002</v>
      </c>
      <c r="O5883" s="108">
        <v>7.0000000000000001E-3</v>
      </c>
      <c r="P5883" s="108">
        <v>0.95599999999999996</v>
      </c>
      <c r="Q5883" s="133">
        <v>0.93869000000000002</v>
      </c>
      <c r="R5883" s="134" t="s">
        <v>4100</v>
      </c>
      <c r="S5883" s="108">
        <v>0.05</v>
      </c>
    </row>
    <row r="5884" spans="1:19" ht="11.25" thickBot="1" x14ac:dyDescent="0.2">
      <c r="A5884" s="112"/>
    </row>
    <row r="5885" spans="1:19" ht="11.25" thickBot="1" x14ac:dyDescent="0.2">
      <c r="A5885" s="107">
        <v>2</v>
      </c>
      <c r="B5885" s="132">
        <v>0.72711805555555553</v>
      </c>
      <c r="C5885" s="108">
        <v>4.0000000000000001E-3</v>
      </c>
      <c r="D5885" s="108">
        <v>0.01</v>
      </c>
      <c r="E5885" s="108">
        <v>1E-3</v>
      </c>
      <c r="F5885" s="108">
        <v>0.01</v>
      </c>
      <c r="G5885" s="108">
        <v>1E-3</v>
      </c>
      <c r="H5885" s="108">
        <v>1E-3</v>
      </c>
      <c r="I5885" s="108">
        <v>7.8E-2</v>
      </c>
      <c r="J5885" s="108">
        <v>0.32500000000000001</v>
      </c>
      <c r="K5885" s="108">
        <v>0.32500000000000001</v>
      </c>
      <c r="L5885" s="108">
        <v>0</v>
      </c>
      <c r="M5885" s="108">
        <v>1E-3</v>
      </c>
      <c r="N5885" s="108">
        <v>0.28299999999999997</v>
      </c>
      <c r="O5885" s="108">
        <v>7.0000000000000001E-3</v>
      </c>
      <c r="P5885" s="108">
        <v>0.95499999999999996</v>
      </c>
      <c r="Q5885" s="133">
        <v>0.95513999999999999</v>
      </c>
      <c r="R5885" s="134" t="s">
        <v>2230</v>
      </c>
      <c r="S5885" s="108">
        <v>0.05</v>
      </c>
    </row>
    <row r="5886" spans="1:19" ht="11.25" thickBot="1" x14ac:dyDescent="0.2">
      <c r="A5886" s="112"/>
    </row>
    <row r="5887" spans="1:19" ht="11.25" thickBot="1" x14ac:dyDescent="0.2">
      <c r="A5887" s="107">
        <v>3</v>
      </c>
      <c r="B5887" s="132">
        <v>0.72730324074074071</v>
      </c>
      <c r="C5887" s="108">
        <v>4.0000000000000001E-3</v>
      </c>
      <c r="D5887" s="108">
        <v>1.0999999999999999E-2</v>
      </c>
      <c r="E5887" s="108">
        <v>2E-3</v>
      </c>
      <c r="F5887" s="108">
        <v>0.01</v>
      </c>
      <c r="G5887" s="108">
        <v>2E-3</v>
      </c>
      <c r="H5887" s="108">
        <v>1E-3</v>
      </c>
      <c r="I5887" s="108">
        <v>7.0000000000000007E-2</v>
      </c>
      <c r="J5887" s="108">
        <v>0.32</v>
      </c>
      <c r="K5887" s="108">
        <v>0.32600000000000001</v>
      </c>
      <c r="L5887" s="108">
        <v>0</v>
      </c>
      <c r="M5887" s="108">
        <v>1E-3</v>
      </c>
      <c r="N5887" s="108">
        <v>0.26500000000000001</v>
      </c>
      <c r="O5887" s="108">
        <v>7.0000000000000001E-3</v>
      </c>
      <c r="P5887" s="108">
        <v>0.95599999999999996</v>
      </c>
      <c r="Q5887" s="133">
        <v>0.96231999999999995</v>
      </c>
      <c r="R5887" s="134" t="s">
        <v>4101</v>
      </c>
      <c r="S5887" s="108">
        <v>0.05</v>
      </c>
    </row>
    <row r="5888" spans="1:19" ht="11.25" thickBot="1" x14ac:dyDescent="0.2">
      <c r="A5888" s="112"/>
    </row>
    <row r="5889" spans="1:19" ht="11.25" thickBot="1" x14ac:dyDescent="0.2">
      <c r="A5889" s="135" t="s">
        <v>362</v>
      </c>
      <c r="B5889" s="112"/>
      <c r="C5889" s="136">
        <v>4.0000000000000001E-3</v>
      </c>
      <c r="D5889" s="136">
        <v>1.0999999999999999E-2</v>
      </c>
      <c r="E5889" s="136">
        <v>2E-3</v>
      </c>
      <c r="F5889" s="136">
        <v>0.01</v>
      </c>
      <c r="G5889" s="136">
        <v>1E-3</v>
      </c>
      <c r="H5889" s="136">
        <v>1E-3</v>
      </c>
      <c r="I5889" s="136">
        <v>7.2999999999999995E-2</v>
      </c>
      <c r="J5889" s="136">
        <v>0.32200000000000001</v>
      </c>
      <c r="K5889" s="136">
        <v>0.32600000000000001</v>
      </c>
      <c r="L5889" s="136">
        <v>0</v>
      </c>
      <c r="M5889" s="136">
        <v>1E-3</v>
      </c>
      <c r="N5889" s="136">
        <v>0.27300000000000002</v>
      </c>
      <c r="O5889" s="136">
        <v>7.0000000000000001E-3</v>
      </c>
      <c r="P5889" s="136">
        <v>0.95599999999999996</v>
      </c>
      <c r="Q5889" s="137">
        <v>0.95204999999999995</v>
      </c>
      <c r="R5889" s="134" t="s">
        <v>4102</v>
      </c>
      <c r="S5889" s="136">
        <v>0.05</v>
      </c>
    </row>
    <row r="5890" spans="1:19" ht="11.25" thickBot="1" x14ac:dyDescent="0.2">
      <c r="A5890" s="112"/>
    </row>
    <row r="5891" spans="1:19" ht="11.25" thickBot="1" x14ac:dyDescent="0.2">
      <c r="A5891" s="138" t="s">
        <v>364</v>
      </c>
      <c r="B5891" s="112"/>
      <c r="C5891" s="136">
        <v>0</v>
      </c>
      <c r="D5891" s="136">
        <v>1E-3</v>
      </c>
      <c r="E5891" s="136">
        <v>0</v>
      </c>
      <c r="F5891" s="136">
        <v>0</v>
      </c>
      <c r="G5891" s="136">
        <v>0</v>
      </c>
      <c r="H5891" s="136">
        <v>0</v>
      </c>
      <c r="I5891" s="136">
        <v>4.0000000000000001E-3</v>
      </c>
      <c r="J5891" s="136">
        <v>3.0000000000000001E-3</v>
      </c>
      <c r="K5891" s="136">
        <v>2E-3</v>
      </c>
      <c r="L5891" s="136">
        <v>0</v>
      </c>
      <c r="M5891" s="136">
        <v>0</v>
      </c>
      <c r="N5891" s="136">
        <v>8.9999999999999993E-3</v>
      </c>
      <c r="O5891" s="136">
        <v>0</v>
      </c>
      <c r="P5891" s="136">
        <v>0</v>
      </c>
      <c r="Q5891" s="137">
        <v>1.2109999999999999E-2</v>
      </c>
      <c r="R5891" s="134" t="s">
        <v>3835</v>
      </c>
      <c r="S5891" s="136">
        <v>0</v>
      </c>
    </row>
    <row r="5892" spans="1:19" ht="11.25" thickBot="1" x14ac:dyDescent="0.2">
      <c r="A5892" s="112"/>
    </row>
    <row r="5893" spans="1:19" ht="11.25" thickBot="1" x14ac:dyDescent="0.2">
      <c r="A5893" s="139" t="s">
        <v>366</v>
      </c>
      <c r="B5893" s="112"/>
      <c r="C5893" s="136">
        <v>4.4219999999999997</v>
      </c>
      <c r="D5893" s="136">
        <v>7.484</v>
      </c>
      <c r="E5893" s="136">
        <v>15.99</v>
      </c>
      <c r="F5893" s="136">
        <v>3.32</v>
      </c>
      <c r="G5893" s="136">
        <v>19</v>
      </c>
      <c r="H5893" s="136">
        <v>4.8639999999999999</v>
      </c>
      <c r="I5893" s="136">
        <v>5.97</v>
      </c>
      <c r="J5893" s="136">
        <v>0.91</v>
      </c>
      <c r="K5893" s="136">
        <v>0.49299999999999999</v>
      </c>
      <c r="L5893" s="136">
        <v>8.1440000000000001</v>
      </c>
      <c r="M5893" s="136">
        <v>6.7320000000000002</v>
      </c>
      <c r="N5893" s="136">
        <v>3.2320000000000002</v>
      </c>
      <c r="O5893" s="136">
        <v>3.7410000000000001</v>
      </c>
      <c r="P5893" s="136">
        <v>0.03</v>
      </c>
      <c r="Q5893" s="140">
        <v>1.272</v>
      </c>
      <c r="R5893" s="134" t="s">
        <v>4103</v>
      </c>
      <c r="S5893" s="136">
        <v>0.26400000000000001</v>
      </c>
    </row>
    <row r="5894" spans="1:19" ht="11.25" thickBot="1" x14ac:dyDescent="0.2">
      <c r="A5894" s="112"/>
    </row>
    <row r="5895" spans="1:19" ht="11.25" thickBot="1" x14ac:dyDescent="0.2">
      <c r="A5895" s="106" t="s">
        <v>357</v>
      </c>
      <c r="B5895" s="106" t="s">
        <v>358</v>
      </c>
      <c r="C5895" s="130" t="s">
        <v>68</v>
      </c>
    </row>
    <row r="5896" spans="1:19" ht="11.25" thickBot="1" x14ac:dyDescent="0.2">
      <c r="A5896" s="112"/>
      <c r="B5896" s="112"/>
      <c r="C5896" s="130" t="s">
        <v>111</v>
      </c>
    </row>
    <row r="5897" spans="1:19" ht="11.25" thickBot="1" x14ac:dyDescent="0.2">
      <c r="A5897" s="107">
        <v>1</v>
      </c>
      <c r="B5897" s="132">
        <v>0.72694444444444439</v>
      </c>
      <c r="C5897" s="108">
        <v>1.0999999999999999E-2</v>
      </c>
    </row>
    <row r="5898" spans="1:19" ht="11.25" thickBot="1" x14ac:dyDescent="0.2">
      <c r="A5898" s="112"/>
    </row>
    <row r="5899" spans="1:19" ht="11.25" thickBot="1" x14ac:dyDescent="0.2">
      <c r="A5899" s="107">
        <v>2</v>
      </c>
      <c r="B5899" s="132">
        <v>0.72711805555555553</v>
      </c>
      <c r="C5899" s="108">
        <v>1.2999999999999999E-2</v>
      </c>
    </row>
    <row r="5900" spans="1:19" ht="11.25" thickBot="1" x14ac:dyDescent="0.2">
      <c r="A5900" s="112"/>
    </row>
    <row r="5901" spans="1:19" ht="11.25" thickBot="1" x14ac:dyDescent="0.2">
      <c r="A5901" s="107">
        <v>3</v>
      </c>
      <c r="B5901" s="132">
        <v>0.72730324074074071</v>
      </c>
      <c r="C5901" s="108">
        <v>0.01</v>
      </c>
    </row>
    <row r="5902" spans="1:19" ht="11.25" thickBot="1" x14ac:dyDescent="0.2">
      <c r="A5902" s="112"/>
    </row>
    <row r="5903" spans="1:19" ht="11.25" thickBot="1" x14ac:dyDescent="0.2">
      <c r="A5903" s="135" t="s">
        <v>362</v>
      </c>
      <c r="B5903" s="112"/>
      <c r="C5903" s="136">
        <v>1.2E-2</v>
      </c>
    </row>
    <row r="5904" spans="1:19" ht="11.25" thickBot="1" x14ac:dyDescent="0.2">
      <c r="A5904" s="112"/>
    </row>
    <row r="5905" spans="1:19" ht="11.25" thickBot="1" x14ac:dyDescent="0.2">
      <c r="A5905" s="138" t="s">
        <v>364</v>
      </c>
      <c r="B5905" s="112"/>
      <c r="C5905" s="136">
        <v>2E-3</v>
      </c>
    </row>
    <row r="5906" spans="1:19" ht="11.25" thickBot="1" x14ac:dyDescent="0.2">
      <c r="A5906" s="112"/>
    </row>
    <row r="5907" spans="1:19" ht="11.25" thickBot="1" x14ac:dyDescent="0.2">
      <c r="A5907" s="139" t="s">
        <v>366</v>
      </c>
      <c r="B5907" s="112"/>
      <c r="C5907" s="136">
        <v>14.51</v>
      </c>
    </row>
    <row r="5908" spans="1:19" ht="10.5" x14ac:dyDescent="0.15">
      <c r="A5908" s="112"/>
    </row>
    <row r="5909" spans="1:19" x14ac:dyDescent="0.15">
      <c r="A5909" s="129"/>
      <c r="B5909" s="86" t="s">
        <v>4104</v>
      </c>
    </row>
    <row r="5910" spans="1:19" ht="9.75" thickBot="1" x14ac:dyDescent="0.2">
      <c r="A5910" s="81" t="s">
        <v>356</v>
      </c>
    </row>
    <row r="5911" spans="1:19" ht="11.25" thickBot="1" x14ac:dyDescent="0.2">
      <c r="A5911" s="106" t="s">
        <v>357</v>
      </c>
      <c r="B5911" s="106" t="s">
        <v>358</v>
      </c>
      <c r="C5911" s="130" t="s">
        <v>0</v>
      </c>
      <c r="D5911" s="130" t="s">
        <v>1</v>
      </c>
      <c r="E5911" s="130" t="s">
        <v>2</v>
      </c>
      <c r="F5911" s="130" t="s">
        <v>3</v>
      </c>
      <c r="G5911" s="130" t="s">
        <v>4</v>
      </c>
      <c r="H5911" s="130" t="s">
        <v>5</v>
      </c>
      <c r="I5911" s="131" t="s">
        <v>6</v>
      </c>
      <c r="J5911" s="131" t="s">
        <v>7</v>
      </c>
      <c r="K5911" s="130" t="s">
        <v>8</v>
      </c>
      <c r="L5911" s="130" t="s">
        <v>9</v>
      </c>
      <c r="M5911" s="130" t="s">
        <v>10</v>
      </c>
      <c r="N5911" s="130" t="s">
        <v>11</v>
      </c>
      <c r="O5911" s="130" t="s">
        <v>12</v>
      </c>
      <c r="P5911" s="130" t="s">
        <v>13</v>
      </c>
      <c r="Q5911" s="130" t="s">
        <v>14</v>
      </c>
      <c r="R5911" s="130" t="s">
        <v>15</v>
      </c>
      <c r="S5911" s="130" t="s">
        <v>16</v>
      </c>
    </row>
    <row r="5912" spans="1:19" ht="11.25" thickBot="1" x14ac:dyDescent="0.2">
      <c r="A5912" s="112"/>
      <c r="B5912" s="112"/>
      <c r="C5912" s="130" t="s">
        <v>111</v>
      </c>
      <c r="D5912" s="130" t="s">
        <v>111</v>
      </c>
      <c r="E5912" s="130" t="s">
        <v>111</v>
      </c>
      <c r="F5912" s="130" t="s">
        <v>111</v>
      </c>
      <c r="G5912" s="130" t="s">
        <v>111</v>
      </c>
      <c r="H5912" s="130" t="s">
        <v>111</v>
      </c>
      <c r="I5912" s="131" t="s">
        <v>111</v>
      </c>
      <c r="J5912" s="131" t="s">
        <v>111</v>
      </c>
      <c r="K5912" s="130" t="s">
        <v>111</v>
      </c>
      <c r="L5912" s="130" t="s">
        <v>111</v>
      </c>
      <c r="M5912" s="130" t="s">
        <v>111</v>
      </c>
      <c r="N5912" s="130" t="s">
        <v>111</v>
      </c>
      <c r="O5912" s="130" t="s">
        <v>111</v>
      </c>
      <c r="P5912" s="130" t="s">
        <v>111</v>
      </c>
      <c r="Q5912" s="130" t="s">
        <v>111</v>
      </c>
      <c r="R5912" s="130" t="s">
        <v>111</v>
      </c>
      <c r="S5912" s="130" t="s">
        <v>111</v>
      </c>
    </row>
    <row r="5913" spans="1:19" ht="11.25" thickBot="1" x14ac:dyDescent="0.2">
      <c r="A5913" s="107">
        <v>1</v>
      </c>
      <c r="B5913" s="132">
        <v>0.73208333333333331</v>
      </c>
      <c r="C5913" s="141" t="s">
        <v>4105</v>
      </c>
      <c r="D5913" s="141" t="s">
        <v>4106</v>
      </c>
      <c r="E5913" s="141" t="s">
        <v>4107</v>
      </c>
      <c r="F5913" s="108">
        <v>1958</v>
      </c>
      <c r="G5913" s="141" t="s">
        <v>4108</v>
      </c>
      <c r="H5913" s="141" t="s">
        <v>4109</v>
      </c>
      <c r="I5913" s="133">
        <v>1.17072</v>
      </c>
      <c r="J5913" s="134" t="s">
        <v>4110</v>
      </c>
      <c r="K5913" s="141" t="s">
        <v>4111</v>
      </c>
      <c r="L5913" s="108">
        <v>0.38400000000000001</v>
      </c>
      <c r="M5913" s="108">
        <v>0.49099999999999999</v>
      </c>
      <c r="N5913" s="108">
        <v>1.2470000000000001</v>
      </c>
      <c r="O5913" s="141" t="s">
        <v>2262</v>
      </c>
      <c r="P5913" s="108">
        <v>258.39999999999998</v>
      </c>
      <c r="Q5913" s="108">
        <v>0.24299999999999999</v>
      </c>
      <c r="R5913" s="108">
        <v>2.1280000000000001</v>
      </c>
      <c r="S5913" s="108">
        <v>20.100000000000001</v>
      </c>
    </row>
    <row r="5914" spans="1:19" ht="11.25" thickBot="1" x14ac:dyDescent="0.2">
      <c r="A5914" s="112"/>
    </row>
    <row r="5915" spans="1:19" ht="11.25" thickBot="1" x14ac:dyDescent="0.2">
      <c r="A5915" s="107">
        <v>2</v>
      </c>
      <c r="B5915" s="132">
        <v>0.73225694444444445</v>
      </c>
      <c r="C5915" s="141" t="s">
        <v>534</v>
      </c>
      <c r="D5915" s="141" t="s">
        <v>4112</v>
      </c>
      <c r="E5915" s="141" t="s">
        <v>4113</v>
      </c>
      <c r="F5915" s="108">
        <v>1942</v>
      </c>
      <c r="G5915" s="141" t="s">
        <v>4114</v>
      </c>
      <c r="H5915" s="141" t="s">
        <v>4115</v>
      </c>
      <c r="I5915" s="133">
        <v>1.1902900000000001</v>
      </c>
      <c r="J5915" s="134" t="s">
        <v>4116</v>
      </c>
      <c r="K5915" s="141" t="s">
        <v>4117</v>
      </c>
      <c r="L5915" s="108">
        <v>0.32100000000000001</v>
      </c>
      <c r="M5915" s="108">
        <v>0.51100000000000001</v>
      </c>
      <c r="N5915" s="108">
        <v>1.2450000000000001</v>
      </c>
      <c r="O5915" s="141" t="s">
        <v>2244</v>
      </c>
      <c r="P5915" s="108">
        <v>255.8</v>
      </c>
      <c r="Q5915" s="108">
        <v>0.23200000000000001</v>
      </c>
      <c r="R5915" s="108">
        <v>2.0859999999999999</v>
      </c>
      <c r="S5915" s="108">
        <v>19.88</v>
      </c>
    </row>
    <row r="5916" spans="1:19" ht="11.25" thickBot="1" x14ac:dyDescent="0.2">
      <c r="A5916" s="112"/>
    </row>
    <row r="5917" spans="1:19" ht="11.25" thickBot="1" x14ac:dyDescent="0.2">
      <c r="A5917" s="107">
        <v>3</v>
      </c>
      <c r="B5917" s="132">
        <v>0.73244212962962962</v>
      </c>
      <c r="C5917" s="141" t="s">
        <v>4118</v>
      </c>
      <c r="D5917" s="141" t="s">
        <v>4119</v>
      </c>
      <c r="E5917" s="141" t="s">
        <v>4120</v>
      </c>
      <c r="F5917" s="108">
        <v>1960</v>
      </c>
      <c r="G5917" s="141" t="s">
        <v>4121</v>
      </c>
      <c r="H5917" s="141" t="s">
        <v>4122</v>
      </c>
      <c r="I5917" s="133">
        <v>1.2094800000000001</v>
      </c>
      <c r="J5917" s="134" t="s">
        <v>4123</v>
      </c>
      <c r="K5917" s="141" t="s">
        <v>4124</v>
      </c>
      <c r="L5917" s="108">
        <v>0.38600000000000001</v>
      </c>
      <c r="M5917" s="108">
        <v>0.52100000000000002</v>
      </c>
      <c r="N5917" s="108">
        <v>1.28</v>
      </c>
      <c r="O5917" s="141" t="s">
        <v>2244</v>
      </c>
      <c r="P5917" s="108">
        <v>254.8</v>
      </c>
      <c r="Q5917" s="108">
        <v>0.23</v>
      </c>
      <c r="R5917" s="108">
        <v>2.1179999999999999</v>
      </c>
      <c r="S5917" s="108">
        <v>20.059999999999999</v>
      </c>
    </row>
    <row r="5918" spans="1:19" ht="11.25" thickBot="1" x14ac:dyDescent="0.2">
      <c r="A5918" s="112"/>
    </row>
    <row r="5919" spans="1:19" ht="11.25" thickBot="1" x14ac:dyDescent="0.2">
      <c r="A5919" s="135" t="s">
        <v>362</v>
      </c>
      <c r="B5919" s="112"/>
      <c r="C5919" s="141" t="s">
        <v>4125</v>
      </c>
      <c r="D5919" s="141" t="s">
        <v>4126</v>
      </c>
      <c r="E5919" s="141" t="s">
        <v>4127</v>
      </c>
      <c r="F5919" s="136">
        <v>1953</v>
      </c>
      <c r="G5919" s="141" t="s">
        <v>4128</v>
      </c>
      <c r="H5919" s="141" t="s">
        <v>4129</v>
      </c>
      <c r="I5919" s="137">
        <v>1.1901600000000001</v>
      </c>
      <c r="J5919" s="134" t="s">
        <v>4130</v>
      </c>
      <c r="K5919" s="141" t="s">
        <v>4131</v>
      </c>
      <c r="L5919" s="136">
        <v>0.36399999999999999</v>
      </c>
      <c r="M5919" s="136">
        <v>0.50800000000000001</v>
      </c>
      <c r="N5919" s="136">
        <v>1.2569999999999999</v>
      </c>
      <c r="O5919" s="141" t="s">
        <v>4132</v>
      </c>
      <c r="P5919" s="136">
        <v>256.3</v>
      </c>
      <c r="Q5919" s="136">
        <v>0.23499999999999999</v>
      </c>
      <c r="R5919" s="136">
        <v>2.1110000000000002</v>
      </c>
      <c r="S5919" s="136">
        <v>20.02</v>
      </c>
    </row>
    <row r="5920" spans="1:19" ht="11.25" thickBot="1" x14ac:dyDescent="0.2">
      <c r="A5920" s="112"/>
    </row>
    <row r="5921" spans="1:19" ht="11.25" thickBot="1" x14ac:dyDescent="0.2">
      <c r="A5921" s="138" t="s">
        <v>364</v>
      </c>
      <c r="B5921" s="112"/>
      <c r="C5921" s="141" t="s">
        <v>4133</v>
      </c>
      <c r="D5921" s="141" t="s">
        <v>4134</v>
      </c>
      <c r="E5921" s="141" t="s">
        <v>4135</v>
      </c>
      <c r="F5921" s="136">
        <v>10.119999999999999</v>
      </c>
      <c r="G5921" s="141" t="s">
        <v>4136</v>
      </c>
      <c r="H5921" s="141" t="s">
        <v>4137</v>
      </c>
      <c r="I5921" s="137">
        <v>1.9380000000000001E-2</v>
      </c>
      <c r="J5921" s="134" t="s">
        <v>4138</v>
      </c>
      <c r="K5921" s="141" t="s">
        <v>4139</v>
      </c>
      <c r="L5921" s="136">
        <v>3.6999999999999998E-2</v>
      </c>
      <c r="M5921" s="136">
        <v>1.6E-2</v>
      </c>
      <c r="N5921" s="136">
        <v>1.9E-2</v>
      </c>
      <c r="O5921" s="141" t="s">
        <v>4140</v>
      </c>
      <c r="P5921" s="136">
        <v>1.8660000000000001</v>
      </c>
      <c r="Q5921" s="136">
        <v>7.0000000000000001E-3</v>
      </c>
      <c r="R5921" s="136">
        <v>2.1999999999999999E-2</v>
      </c>
      <c r="S5921" s="136">
        <v>0.11700000000000001</v>
      </c>
    </row>
    <row r="5922" spans="1:19" ht="11.25" thickBot="1" x14ac:dyDescent="0.2">
      <c r="A5922" s="112"/>
    </row>
    <row r="5923" spans="1:19" ht="11.25" thickBot="1" x14ac:dyDescent="0.2">
      <c r="A5923" s="139" t="s">
        <v>366</v>
      </c>
      <c r="B5923" s="112"/>
      <c r="C5923" s="141" t="s">
        <v>1584</v>
      </c>
      <c r="D5923" s="141" t="s">
        <v>559</v>
      </c>
      <c r="E5923" s="141" t="s">
        <v>4141</v>
      </c>
      <c r="F5923" s="136">
        <v>0.51800000000000002</v>
      </c>
      <c r="G5923" s="141" t="s">
        <v>4142</v>
      </c>
      <c r="H5923" s="141" t="s">
        <v>4143</v>
      </c>
      <c r="I5923" s="140">
        <v>1.6279999999999999</v>
      </c>
      <c r="J5923" s="134" t="s">
        <v>3144</v>
      </c>
      <c r="K5923" s="141" t="s">
        <v>4144</v>
      </c>
      <c r="L5923" s="136">
        <v>10.16</v>
      </c>
      <c r="M5923" s="136">
        <v>3.0790000000000002</v>
      </c>
      <c r="N5923" s="136">
        <v>1.536</v>
      </c>
      <c r="O5923" s="141" t="s">
        <v>3139</v>
      </c>
      <c r="P5923" s="136">
        <v>0.72799999999999998</v>
      </c>
      <c r="Q5923" s="136">
        <v>3.1070000000000002</v>
      </c>
      <c r="R5923" s="136">
        <v>1.0389999999999999</v>
      </c>
      <c r="S5923" s="136">
        <v>0.58599999999999997</v>
      </c>
    </row>
    <row r="5924" spans="1:19" ht="11.25" thickBot="1" x14ac:dyDescent="0.2">
      <c r="A5924" s="112"/>
    </row>
    <row r="5925" spans="1:19" ht="11.25" thickBot="1" x14ac:dyDescent="0.2">
      <c r="A5925" s="106" t="s">
        <v>357</v>
      </c>
      <c r="B5925" s="106" t="s">
        <v>358</v>
      </c>
      <c r="C5925" s="130" t="s">
        <v>17</v>
      </c>
      <c r="D5925" s="130" t="s">
        <v>18</v>
      </c>
      <c r="E5925" s="131" t="s">
        <v>19</v>
      </c>
      <c r="F5925" s="131" t="s">
        <v>20</v>
      </c>
      <c r="G5925" s="130" t="s">
        <v>21</v>
      </c>
      <c r="H5925" s="130" t="s">
        <v>22</v>
      </c>
      <c r="I5925" s="130" t="s">
        <v>23</v>
      </c>
      <c r="J5925" s="130" t="s">
        <v>24</v>
      </c>
      <c r="K5925" s="131" t="s">
        <v>25</v>
      </c>
      <c r="L5925" s="131" t="s">
        <v>26</v>
      </c>
      <c r="M5925" s="130" t="s">
        <v>27</v>
      </c>
      <c r="N5925" s="130" t="s">
        <v>28</v>
      </c>
      <c r="O5925" s="130" t="s">
        <v>29</v>
      </c>
      <c r="P5925" s="130" t="s">
        <v>30</v>
      </c>
      <c r="Q5925" s="130" t="s">
        <v>31</v>
      </c>
      <c r="R5925" s="130" t="s">
        <v>32</v>
      </c>
      <c r="S5925" s="130" t="s">
        <v>33</v>
      </c>
    </row>
    <row r="5926" spans="1:19" ht="11.25" thickBot="1" x14ac:dyDescent="0.2">
      <c r="A5926" s="112"/>
      <c r="B5926" s="112"/>
      <c r="C5926" s="130" t="s">
        <v>111</v>
      </c>
      <c r="D5926" s="130" t="s">
        <v>111</v>
      </c>
      <c r="E5926" s="131" t="s">
        <v>111</v>
      </c>
      <c r="F5926" s="131" t="s">
        <v>111</v>
      </c>
      <c r="G5926" s="130" t="s">
        <v>111</v>
      </c>
      <c r="H5926" s="130" t="s">
        <v>111</v>
      </c>
      <c r="I5926" s="130" t="s">
        <v>111</v>
      </c>
      <c r="J5926" s="130" t="s">
        <v>111</v>
      </c>
      <c r="K5926" s="131" t="s">
        <v>111</v>
      </c>
      <c r="L5926" s="131" t="s">
        <v>111</v>
      </c>
      <c r="M5926" s="130" t="s">
        <v>111</v>
      </c>
      <c r="N5926" s="130" t="s">
        <v>111</v>
      </c>
      <c r="O5926" s="130" t="s">
        <v>111</v>
      </c>
      <c r="P5926" s="130" t="s">
        <v>111</v>
      </c>
      <c r="Q5926" s="130" t="s">
        <v>111</v>
      </c>
      <c r="R5926" s="130" t="s">
        <v>111</v>
      </c>
      <c r="S5926" s="130" t="s">
        <v>111</v>
      </c>
    </row>
    <row r="5927" spans="1:19" ht="11.25" thickBot="1" x14ac:dyDescent="0.2">
      <c r="A5927" s="107">
        <v>1</v>
      </c>
      <c r="B5927" s="132">
        <v>0.73208333333333331</v>
      </c>
      <c r="C5927" s="108">
        <v>34.5</v>
      </c>
      <c r="D5927" s="108">
        <v>0.871</v>
      </c>
      <c r="E5927" s="133">
        <v>1.0763100000000001</v>
      </c>
      <c r="F5927" s="133">
        <v>1.0060100000000001</v>
      </c>
      <c r="G5927" s="108">
        <v>8.8999999999999996E-2</v>
      </c>
      <c r="H5927" s="108">
        <v>3.8730000000000002</v>
      </c>
      <c r="I5927" s="108">
        <v>17.61</v>
      </c>
      <c r="J5927" s="141" t="s">
        <v>4145</v>
      </c>
      <c r="K5927" s="133">
        <v>1.1249899999999999</v>
      </c>
      <c r="L5927" s="134" t="s">
        <v>2289</v>
      </c>
      <c r="M5927" s="108">
        <v>2.5000000000000001E-2</v>
      </c>
      <c r="N5927" s="108">
        <v>0.41499999999999998</v>
      </c>
      <c r="O5927" s="108">
        <v>1E-3</v>
      </c>
      <c r="P5927" s="108">
        <v>7.0000000000000001E-3</v>
      </c>
      <c r="Q5927" s="108">
        <v>8.5999999999999993E-2</v>
      </c>
      <c r="R5927" s="108">
        <v>0.23100000000000001</v>
      </c>
      <c r="S5927" s="108">
        <v>0.14599999999999999</v>
      </c>
    </row>
    <row r="5928" spans="1:19" ht="11.25" thickBot="1" x14ac:dyDescent="0.2">
      <c r="A5928" s="112"/>
    </row>
    <row r="5929" spans="1:19" ht="11.25" thickBot="1" x14ac:dyDescent="0.2">
      <c r="A5929" s="107">
        <v>2</v>
      </c>
      <c r="B5929" s="132">
        <v>0.73225694444444445</v>
      </c>
      <c r="C5929" s="108">
        <v>34.229999999999997</v>
      </c>
      <c r="D5929" s="108">
        <v>0.86899999999999999</v>
      </c>
      <c r="E5929" s="133">
        <v>1.0894200000000001</v>
      </c>
      <c r="F5929" s="133">
        <v>1.0150999999999999</v>
      </c>
      <c r="G5929" s="108">
        <v>0.1</v>
      </c>
      <c r="H5929" s="108">
        <v>5.3460000000000001</v>
      </c>
      <c r="I5929" s="108">
        <v>17.489999999999998</v>
      </c>
      <c r="J5929" s="141" t="s">
        <v>4146</v>
      </c>
      <c r="K5929" s="133">
        <v>1.1289400000000001</v>
      </c>
      <c r="L5929" s="134" t="s">
        <v>4147</v>
      </c>
      <c r="M5929" s="108">
        <v>2.1999999999999999E-2</v>
      </c>
      <c r="N5929" s="108">
        <v>0.41299999999999998</v>
      </c>
      <c r="O5929" s="108">
        <v>0</v>
      </c>
      <c r="P5929" s="108">
        <v>6.0000000000000001E-3</v>
      </c>
      <c r="Q5929" s="108">
        <v>8.4000000000000005E-2</v>
      </c>
      <c r="R5929" s="108">
        <v>0.29799999999999999</v>
      </c>
      <c r="S5929" s="108">
        <v>0.14899999999999999</v>
      </c>
    </row>
    <row r="5930" spans="1:19" ht="11.25" thickBot="1" x14ac:dyDescent="0.2">
      <c r="A5930" s="112"/>
    </row>
    <row r="5931" spans="1:19" ht="11.25" thickBot="1" x14ac:dyDescent="0.2">
      <c r="A5931" s="107">
        <v>3</v>
      </c>
      <c r="B5931" s="132">
        <v>0.73244212962962962</v>
      </c>
      <c r="C5931" s="108">
        <v>34.270000000000003</v>
      </c>
      <c r="D5931" s="108">
        <v>0.86299999999999999</v>
      </c>
      <c r="E5931" s="133">
        <v>1.0857399999999999</v>
      </c>
      <c r="F5931" s="133">
        <v>1.01294</v>
      </c>
      <c r="G5931" s="108">
        <v>4.8000000000000001E-2</v>
      </c>
      <c r="H5931" s="108">
        <v>4.5999999999999996</v>
      </c>
      <c r="I5931" s="108">
        <v>17.52</v>
      </c>
      <c r="J5931" s="141" t="s">
        <v>4148</v>
      </c>
      <c r="K5931" s="133">
        <v>1.14425</v>
      </c>
      <c r="L5931" s="134" t="s">
        <v>4149</v>
      </c>
      <c r="M5931" s="108">
        <v>2.1000000000000001E-2</v>
      </c>
      <c r="N5931" s="108">
        <v>0.40899999999999997</v>
      </c>
      <c r="O5931" s="108">
        <v>2E-3</v>
      </c>
      <c r="P5931" s="108">
        <v>6.0000000000000001E-3</v>
      </c>
      <c r="Q5931" s="108">
        <v>8.3000000000000004E-2</v>
      </c>
      <c r="R5931" s="108">
        <v>0.24199999999999999</v>
      </c>
      <c r="S5931" s="108">
        <v>0.13500000000000001</v>
      </c>
    </row>
    <row r="5932" spans="1:19" ht="11.25" thickBot="1" x14ac:dyDescent="0.2">
      <c r="A5932" s="112"/>
    </row>
    <row r="5933" spans="1:19" ht="11.25" thickBot="1" x14ac:dyDescent="0.2">
      <c r="A5933" s="135" t="s">
        <v>362</v>
      </c>
      <c r="B5933" s="112"/>
      <c r="C5933" s="136">
        <v>34.33</v>
      </c>
      <c r="D5933" s="136">
        <v>0.86799999999999999</v>
      </c>
      <c r="E5933" s="137">
        <v>1.08382</v>
      </c>
      <c r="F5933" s="137">
        <v>1.01135</v>
      </c>
      <c r="G5933" s="136">
        <v>7.9000000000000001E-2</v>
      </c>
      <c r="H5933" s="136">
        <v>4.6059999999999999</v>
      </c>
      <c r="I5933" s="136">
        <v>17.54</v>
      </c>
      <c r="J5933" s="141" t="s">
        <v>4150</v>
      </c>
      <c r="K5933" s="137">
        <v>1.13273</v>
      </c>
      <c r="L5933" s="134" t="s">
        <v>4151</v>
      </c>
      <c r="M5933" s="136">
        <v>2.3E-2</v>
      </c>
      <c r="N5933" s="136">
        <v>0.41199999999999998</v>
      </c>
      <c r="O5933" s="136">
        <v>1E-3</v>
      </c>
      <c r="P5933" s="136">
        <v>6.0000000000000001E-3</v>
      </c>
      <c r="Q5933" s="136">
        <v>8.4000000000000005E-2</v>
      </c>
      <c r="R5933" s="136">
        <v>0.25700000000000001</v>
      </c>
      <c r="S5933" s="136">
        <v>0.14299999999999999</v>
      </c>
    </row>
    <row r="5934" spans="1:19" ht="11.25" thickBot="1" x14ac:dyDescent="0.2">
      <c r="A5934" s="112"/>
    </row>
    <row r="5935" spans="1:19" ht="11.25" thickBot="1" x14ac:dyDescent="0.2">
      <c r="A5935" s="138" t="s">
        <v>364</v>
      </c>
      <c r="B5935" s="112"/>
      <c r="C5935" s="136">
        <v>0.15</v>
      </c>
      <c r="D5935" s="136">
        <v>4.0000000000000001E-3</v>
      </c>
      <c r="E5935" s="137">
        <v>6.7600000000000004E-3</v>
      </c>
      <c r="F5935" s="137">
        <v>4.7499999999999999E-3</v>
      </c>
      <c r="G5935" s="136">
        <v>2.7E-2</v>
      </c>
      <c r="H5935" s="136">
        <v>0.73699999999999999</v>
      </c>
      <c r="I5935" s="136">
        <v>6.2E-2</v>
      </c>
      <c r="J5935" s="141" t="s">
        <v>4152</v>
      </c>
      <c r="K5935" s="137">
        <v>1.017E-2</v>
      </c>
      <c r="L5935" s="134" t="s">
        <v>4153</v>
      </c>
      <c r="M5935" s="136">
        <v>2E-3</v>
      </c>
      <c r="N5935" s="136">
        <v>3.0000000000000001E-3</v>
      </c>
      <c r="O5935" s="136">
        <v>1E-3</v>
      </c>
      <c r="P5935" s="136">
        <v>1E-3</v>
      </c>
      <c r="Q5935" s="136">
        <v>1E-3</v>
      </c>
      <c r="R5935" s="136">
        <v>3.5999999999999997E-2</v>
      </c>
      <c r="S5935" s="136">
        <v>7.0000000000000001E-3</v>
      </c>
    </row>
    <row r="5936" spans="1:19" ht="11.25" thickBot="1" x14ac:dyDescent="0.2">
      <c r="A5936" s="112"/>
    </row>
    <row r="5937" spans="1:19" ht="11.25" thickBot="1" x14ac:dyDescent="0.2">
      <c r="A5937" s="139" t="s">
        <v>366</v>
      </c>
      <c r="B5937" s="112"/>
      <c r="C5937" s="136">
        <v>0.438</v>
      </c>
      <c r="D5937" s="136">
        <v>0.48899999999999999</v>
      </c>
      <c r="E5937" s="140">
        <v>0.624</v>
      </c>
      <c r="F5937" s="140">
        <v>0.47</v>
      </c>
      <c r="G5937" s="136">
        <v>34.299999999999997</v>
      </c>
      <c r="H5937" s="136">
        <v>15.99</v>
      </c>
      <c r="I5937" s="136">
        <v>0.35299999999999998</v>
      </c>
      <c r="J5937" s="141" t="s">
        <v>4154</v>
      </c>
      <c r="K5937" s="140">
        <v>0.89800000000000002</v>
      </c>
      <c r="L5937" s="134" t="s">
        <v>3921</v>
      </c>
      <c r="M5937" s="136">
        <v>10.34</v>
      </c>
      <c r="N5937" s="136">
        <v>0.79900000000000004</v>
      </c>
      <c r="O5937" s="136">
        <v>80.790000000000006</v>
      </c>
      <c r="P5937" s="136">
        <v>9.7129999999999992</v>
      </c>
      <c r="Q5937" s="136">
        <v>1.6830000000000001</v>
      </c>
      <c r="R5937" s="136">
        <v>14.03</v>
      </c>
      <c r="S5937" s="136">
        <v>5.0199999999999996</v>
      </c>
    </row>
    <row r="5938" spans="1:19" ht="11.25" thickBot="1" x14ac:dyDescent="0.2">
      <c r="A5938" s="112"/>
    </row>
    <row r="5939" spans="1:19" ht="11.25" thickBot="1" x14ac:dyDescent="0.2">
      <c r="A5939" s="106" t="s">
        <v>357</v>
      </c>
      <c r="B5939" s="106" t="s">
        <v>358</v>
      </c>
      <c r="C5939" s="131" t="s">
        <v>34</v>
      </c>
      <c r="D5939" s="131" t="s">
        <v>35</v>
      </c>
      <c r="E5939" s="130" t="s">
        <v>36</v>
      </c>
      <c r="F5939" s="130" t="s">
        <v>37</v>
      </c>
      <c r="G5939" s="130" t="s">
        <v>38</v>
      </c>
      <c r="H5939" s="130" t="s">
        <v>39</v>
      </c>
      <c r="I5939" s="130" t="s">
        <v>40</v>
      </c>
      <c r="J5939" s="130" t="s">
        <v>41</v>
      </c>
      <c r="K5939" s="130" t="s">
        <v>42</v>
      </c>
      <c r="L5939" s="130" t="s">
        <v>43</v>
      </c>
      <c r="M5939" s="130" t="s">
        <v>44</v>
      </c>
      <c r="N5939" s="130" t="s">
        <v>45</v>
      </c>
      <c r="O5939" s="130" t="s">
        <v>46</v>
      </c>
      <c r="P5939" s="130" t="s">
        <v>47</v>
      </c>
      <c r="Q5939" s="130" t="s">
        <v>48</v>
      </c>
      <c r="R5939" s="130" t="s">
        <v>49</v>
      </c>
      <c r="S5939" s="130" t="s">
        <v>50</v>
      </c>
    </row>
    <row r="5940" spans="1:19" ht="11.25" thickBot="1" x14ac:dyDescent="0.2">
      <c r="A5940" s="112"/>
      <c r="B5940" s="112"/>
      <c r="C5940" s="131" t="s">
        <v>111</v>
      </c>
      <c r="D5940" s="131" t="s">
        <v>111</v>
      </c>
      <c r="E5940" s="130" t="s">
        <v>111</v>
      </c>
      <c r="F5940" s="130" t="s">
        <v>111</v>
      </c>
      <c r="G5940" s="130" t="s">
        <v>111</v>
      </c>
      <c r="H5940" s="130" t="s">
        <v>111</v>
      </c>
      <c r="I5940" s="130" t="s">
        <v>111</v>
      </c>
      <c r="J5940" s="130" t="s">
        <v>111</v>
      </c>
      <c r="K5940" s="130" t="s">
        <v>111</v>
      </c>
      <c r="L5940" s="130" t="s">
        <v>111</v>
      </c>
      <c r="M5940" s="130" t="s">
        <v>111</v>
      </c>
      <c r="N5940" s="130" t="s">
        <v>111</v>
      </c>
      <c r="O5940" s="130" t="s">
        <v>111</v>
      </c>
      <c r="P5940" s="130" t="s">
        <v>111</v>
      </c>
      <c r="Q5940" s="130" t="s">
        <v>111</v>
      </c>
      <c r="R5940" s="130" t="s">
        <v>111</v>
      </c>
      <c r="S5940" s="130" t="s">
        <v>111</v>
      </c>
    </row>
    <row r="5941" spans="1:19" ht="11.25" thickBot="1" x14ac:dyDescent="0.2">
      <c r="A5941" s="107">
        <v>1</v>
      </c>
      <c r="B5941" s="132">
        <v>0.73208333333333331</v>
      </c>
      <c r="C5941" s="133">
        <v>1.01979</v>
      </c>
      <c r="D5941" s="134" t="s">
        <v>4155</v>
      </c>
      <c r="E5941" s="108">
        <v>0.21299999999999999</v>
      </c>
      <c r="F5941" s="108">
        <v>6.0999999999999999E-2</v>
      </c>
      <c r="G5941" s="108">
        <v>1E-3</v>
      </c>
      <c r="H5941" s="108">
        <v>0.34599999999999997</v>
      </c>
      <c r="I5941" s="108">
        <v>23.49</v>
      </c>
      <c r="J5941" s="108">
        <v>23.84</v>
      </c>
      <c r="K5941" s="108">
        <v>0.14199999999999999</v>
      </c>
      <c r="L5941" s="108">
        <v>0.24199999999999999</v>
      </c>
      <c r="M5941" s="108">
        <v>3.1E-2</v>
      </c>
      <c r="N5941" s="108">
        <v>0.11700000000000001</v>
      </c>
      <c r="O5941" s="108">
        <v>2.1999999999999999E-2</v>
      </c>
      <c r="P5941" s="108">
        <v>8.0000000000000002E-3</v>
      </c>
      <c r="Q5941" s="108">
        <v>1.9E-2</v>
      </c>
      <c r="R5941" s="108">
        <v>3.0000000000000001E-3</v>
      </c>
      <c r="S5941" s="108">
        <v>1.2999999999999999E-2</v>
      </c>
    </row>
    <row r="5942" spans="1:19" ht="11.25" thickBot="1" x14ac:dyDescent="0.2">
      <c r="A5942" s="112"/>
    </row>
    <row r="5943" spans="1:19" ht="11.25" thickBot="1" x14ac:dyDescent="0.2">
      <c r="A5943" s="107">
        <v>2</v>
      </c>
      <c r="B5943" s="132">
        <v>0.73225694444444445</v>
      </c>
      <c r="C5943" s="133">
        <v>1.0228299999999999</v>
      </c>
      <c r="D5943" s="134" t="s">
        <v>4156</v>
      </c>
      <c r="E5943" s="108">
        <v>0.20599999999999999</v>
      </c>
      <c r="F5943" s="108">
        <v>6.5000000000000002E-2</v>
      </c>
      <c r="G5943" s="108">
        <v>5.0000000000000001E-3</v>
      </c>
      <c r="H5943" s="108">
        <v>0.34799999999999998</v>
      </c>
      <c r="I5943" s="108">
        <v>23.52</v>
      </c>
      <c r="J5943" s="108">
        <v>23.75</v>
      </c>
      <c r="K5943" s="108">
        <v>0.14199999999999999</v>
      </c>
      <c r="L5943" s="108">
        <v>0.245</v>
      </c>
      <c r="M5943" s="108">
        <v>3.1E-2</v>
      </c>
      <c r="N5943" s="108">
        <v>0.113</v>
      </c>
      <c r="O5943" s="108">
        <v>0.02</v>
      </c>
      <c r="P5943" s="108">
        <v>8.9999999999999993E-3</v>
      </c>
      <c r="Q5943" s="108">
        <v>2.1999999999999999E-2</v>
      </c>
      <c r="R5943" s="108">
        <v>3.0000000000000001E-3</v>
      </c>
      <c r="S5943" s="108">
        <v>1.4E-2</v>
      </c>
    </row>
    <row r="5944" spans="1:19" ht="11.25" thickBot="1" x14ac:dyDescent="0.2">
      <c r="A5944" s="112"/>
    </row>
    <row r="5945" spans="1:19" ht="11.25" thickBot="1" x14ac:dyDescent="0.2">
      <c r="A5945" s="107">
        <v>3</v>
      </c>
      <c r="B5945" s="132">
        <v>0.73244212962962962</v>
      </c>
      <c r="C5945" s="133">
        <v>1.03745</v>
      </c>
      <c r="D5945" s="134" t="s">
        <v>4157</v>
      </c>
      <c r="E5945" s="108">
        <v>0.20799999999999999</v>
      </c>
      <c r="F5945" s="108">
        <v>6.2E-2</v>
      </c>
      <c r="G5945" s="108">
        <v>-3.0000000000000001E-3</v>
      </c>
      <c r="H5945" s="108">
        <v>0.35499999999999998</v>
      </c>
      <c r="I5945" s="108">
        <v>23.74</v>
      </c>
      <c r="J5945" s="108">
        <v>23.74</v>
      </c>
      <c r="K5945" s="108">
        <v>0.14199999999999999</v>
      </c>
      <c r="L5945" s="108">
        <v>0.247</v>
      </c>
      <c r="M5945" s="108">
        <v>0.03</v>
      </c>
      <c r="N5945" s="108">
        <v>0.115</v>
      </c>
      <c r="O5945" s="108">
        <v>2.5000000000000001E-2</v>
      </c>
      <c r="P5945" s="108">
        <v>8.9999999999999993E-3</v>
      </c>
      <c r="Q5945" s="108">
        <v>2.1000000000000001E-2</v>
      </c>
      <c r="R5945" s="108">
        <v>3.0000000000000001E-3</v>
      </c>
      <c r="S5945" s="108">
        <v>1.4E-2</v>
      </c>
    </row>
    <row r="5946" spans="1:19" ht="11.25" thickBot="1" x14ac:dyDescent="0.2">
      <c r="A5946" s="112"/>
    </row>
    <row r="5947" spans="1:19" ht="11.25" thickBot="1" x14ac:dyDescent="0.2">
      <c r="A5947" s="135" t="s">
        <v>362</v>
      </c>
      <c r="B5947" s="112"/>
      <c r="C5947" s="137">
        <v>1.0266900000000001</v>
      </c>
      <c r="D5947" s="134" t="s">
        <v>4158</v>
      </c>
      <c r="E5947" s="136">
        <v>0.20899999999999999</v>
      </c>
      <c r="F5947" s="136">
        <v>6.3E-2</v>
      </c>
      <c r="G5947" s="136">
        <v>1E-3</v>
      </c>
      <c r="H5947" s="136">
        <v>0.35</v>
      </c>
      <c r="I5947" s="136">
        <v>23.58</v>
      </c>
      <c r="J5947" s="136">
        <v>23.78</v>
      </c>
      <c r="K5947" s="136">
        <v>0.14199999999999999</v>
      </c>
      <c r="L5947" s="136">
        <v>0.245</v>
      </c>
      <c r="M5947" s="136">
        <v>3.1E-2</v>
      </c>
      <c r="N5947" s="136">
        <v>0.115</v>
      </c>
      <c r="O5947" s="136">
        <v>2.1999999999999999E-2</v>
      </c>
      <c r="P5947" s="136">
        <v>8.9999999999999993E-3</v>
      </c>
      <c r="Q5947" s="136">
        <v>2.1000000000000001E-2</v>
      </c>
      <c r="R5947" s="136">
        <v>3.0000000000000001E-3</v>
      </c>
      <c r="S5947" s="136">
        <v>1.4E-2</v>
      </c>
    </row>
    <row r="5948" spans="1:19" ht="11.25" thickBot="1" x14ac:dyDescent="0.2">
      <c r="A5948" s="112"/>
    </row>
    <row r="5949" spans="1:19" ht="11.25" thickBot="1" x14ac:dyDescent="0.2">
      <c r="A5949" s="138" t="s">
        <v>364</v>
      </c>
      <c r="B5949" s="112"/>
      <c r="C5949" s="137">
        <v>9.4400000000000005E-3</v>
      </c>
      <c r="D5949" s="134" t="s">
        <v>4159</v>
      </c>
      <c r="E5949" s="136">
        <v>4.0000000000000001E-3</v>
      </c>
      <c r="F5949" s="136">
        <v>2E-3</v>
      </c>
      <c r="G5949" s="136">
        <v>4.0000000000000001E-3</v>
      </c>
      <c r="H5949" s="136">
        <v>5.0000000000000001E-3</v>
      </c>
      <c r="I5949" s="136">
        <v>0.13900000000000001</v>
      </c>
      <c r="J5949" s="136">
        <v>5.5E-2</v>
      </c>
      <c r="K5949" s="136">
        <v>0</v>
      </c>
      <c r="L5949" s="136">
        <v>3.0000000000000001E-3</v>
      </c>
      <c r="M5949" s="136">
        <v>0</v>
      </c>
      <c r="N5949" s="136">
        <v>2E-3</v>
      </c>
      <c r="O5949" s="136">
        <v>2E-3</v>
      </c>
      <c r="P5949" s="136">
        <v>0</v>
      </c>
      <c r="Q5949" s="136">
        <v>1E-3</v>
      </c>
      <c r="R5949" s="136">
        <v>0</v>
      </c>
      <c r="S5949" s="136">
        <v>0</v>
      </c>
    </row>
    <row r="5950" spans="1:19" ht="11.25" thickBot="1" x14ac:dyDescent="0.2">
      <c r="A5950" s="112"/>
    </row>
    <row r="5951" spans="1:19" ht="11.25" thickBot="1" x14ac:dyDescent="0.2">
      <c r="A5951" s="139" t="s">
        <v>366</v>
      </c>
      <c r="B5951" s="112"/>
      <c r="C5951" s="140">
        <v>0.92</v>
      </c>
      <c r="D5951" s="134" t="s">
        <v>4160</v>
      </c>
      <c r="E5951" s="136">
        <v>1.7410000000000001</v>
      </c>
      <c r="F5951" s="136">
        <v>3.2690000000000001</v>
      </c>
      <c r="G5951" s="136">
        <v>317.8</v>
      </c>
      <c r="H5951" s="136">
        <v>1.306</v>
      </c>
      <c r="I5951" s="136">
        <v>0.58899999999999997</v>
      </c>
      <c r="J5951" s="136">
        <v>0.23</v>
      </c>
      <c r="K5951" s="136">
        <v>0.27800000000000002</v>
      </c>
      <c r="L5951" s="136">
        <v>1.0289999999999999</v>
      </c>
      <c r="M5951" s="136">
        <v>1.472</v>
      </c>
      <c r="N5951" s="136">
        <v>1.871</v>
      </c>
      <c r="O5951" s="136">
        <v>10.54</v>
      </c>
      <c r="P5951" s="136">
        <v>4.0739999999999998</v>
      </c>
      <c r="Q5951" s="136">
        <v>6.9279999999999999</v>
      </c>
      <c r="R5951" s="136">
        <v>3.1019999999999999</v>
      </c>
      <c r="S5951" s="136">
        <v>2.9369999999999998</v>
      </c>
    </row>
    <row r="5952" spans="1:19" ht="11.25" thickBot="1" x14ac:dyDescent="0.2">
      <c r="A5952" s="112"/>
    </row>
    <row r="5953" spans="1:19" ht="11.25" thickBot="1" x14ac:dyDescent="0.2">
      <c r="A5953" s="106" t="s">
        <v>357</v>
      </c>
      <c r="B5953" s="106" t="s">
        <v>358</v>
      </c>
      <c r="C5953" s="130" t="s">
        <v>51</v>
      </c>
      <c r="D5953" s="130" t="s">
        <v>52</v>
      </c>
      <c r="E5953" s="130" t="s">
        <v>53</v>
      </c>
      <c r="F5953" s="130" t="s">
        <v>54</v>
      </c>
      <c r="G5953" s="130" t="s">
        <v>55</v>
      </c>
      <c r="H5953" s="130" t="s">
        <v>56</v>
      </c>
      <c r="I5953" s="130" t="s">
        <v>57</v>
      </c>
      <c r="J5953" s="130" t="s">
        <v>58</v>
      </c>
      <c r="K5953" s="130" t="s">
        <v>59</v>
      </c>
      <c r="L5953" s="130" t="s">
        <v>60</v>
      </c>
      <c r="M5953" s="130" t="s">
        <v>61</v>
      </c>
      <c r="N5953" s="130" t="s">
        <v>62</v>
      </c>
      <c r="O5953" s="130" t="s">
        <v>63</v>
      </c>
      <c r="P5953" s="130" t="s">
        <v>64</v>
      </c>
      <c r="Q5953" s="131" t="s">
        <v>65</v>
      </c>
      <c r="R5953" s="131" t="s">
        <v>66</v>
      </c>
      <c r="S5953" s="130" t="s">
        <v>67</v>
      </c>
    </row>
    <row r="5954" spans="1:19" ht="11.25" thickBot="1" x14ac:dyDescent="0.2">
      <c r="A5954" s="112"/>
      <c r="B5954" s="112"/>
      <c r="C5954" s="130" t="s">
        <v>111</v>
      </c>
      <c r="D5954" s="130" t="s">
        <v>111</v>
      </c>
      <c r="E5954" s="130" t="s">
        <v>111</v>
      </c>
      <c r="F5954" s="130" t="s">
        <v>111</v>
      </c>
      <c r="G5954" s="130" t="s">
        <v>111</v>
      </c>
      <c r="H5954" s="130" t="s">
        <v>111</v>
      </c>
      <c r="I5954" s="130" t="s">
        <v>111</v>
      </c>
      <c r="J5954" s="130" t="s">
        <v>111</v>
      </c>
      <c r="K5954" s="130" t="s">
        <v>111</v>
      </c>
      <c r="L5954" s="130" t="s">
        <v>111</v>
      </c>
      <c r="M5954" s="130" t="s">
        <v>111</v>
      </c>
      <c r="N5954" s="130" t="s">
        <v>111</v>
      </c>
      <c r="O5954" s="130" t="s">
        <v>111</v>
      </c>
      <c r="P5954" s="130" t="s">
        <v>111</v>
      </c>
      <c r="Q5954" s="131" t="s">
        <v>111</v>
      </c>
      <c r="R5954" s="131" t="s">
        <v>111</v>
      </c>
      <c r="S5954" s="130" t="s">
        <v>111</v>
      </c>
    </row>
    <row r="5955" spans="1:19" ht="11.25" thickBot="1" x14ac:dyDescent="0.2">
      <c r="A5955" s="107">
        <v>1</v>
      </c>
      <c r="B5955" s="132">
        <v>0.73208333333333331</v>
      </c>
      <c r="C5955" s="108">
        <v>3.0000000000000001E-3</v>
      </c>
      <c r="D5955" s="108">
        <v>7.0000000000000001E-3</v>
      </c>
      <c r="E5955" s="108">
        <v>1E-3</v>
      </c>
      <c r="F5955" s="108">
        <v>7.0000000000000001E-3</v>
      </c>
      <c r="G5955" s="108">
        <v>1E-3</v>
      </c>
      <c r="H5955" s="108">
        <v>1E-3</v>
      </c>
      <c r="I5955" s="108">
        <v>5.1999999999999998E-2</v>
      </c>
      <c r="J5955" s="108">
        <v>0.113</v>
      </c>
      <c r="K5955" s="108">
        <v>0.12</v>
      </c>
      <c r="L5955" s="108">
        <v>0</v>
      </c>
      <c r="M5955" s="108">
        <v>1E-3</v>
      </c>
      <c r="N5955" s="108">
        <v>0.152</v>
      </c>
      <c r="O5955" s="108">
        <v>5.0000000000000001E-3</v>
      </c>
      <c r="P5955" s="108">
        <v>0.86399999999999999</v>
      </c>
      <c r="Q5955" s="133">
        <v>0.95545000000000002</v>
      </c>
      <c r="R5955" s="134" t="s">
        <v>4161</v>
      </c>
      <c r="S5955" s="108">
        <v>3.2000000000000001E-2</v>
      </c>
    </row>
    <row r="5956" spans="1:19" ht="11.25" thickBot="1" x14ac:dyDescent="0.2">
      <c r="A5956" s="112"/>
    </row>
    <row r="5957" spans="1:19" ht="11.25" thickBot="1" x14ac:dyDescent="0.2">
      <c r="A5957" s="107">
        <v>2</v>
      </c>
      <c r="B5957" s="132">
        <v>0.73225694444444445</v>
      </c>
      <c r="C5957" s="108">
        <v>3.0000000000000001E-3</v>
      </c>
      <c r="D5957" s="108">
        <v>8.9999999999999993E-3</v>
      </c>
      <c r="E5957" s="108">
        <v>1E-3</v>
      </c>
      <c r="F5957" s="108">
        <v>7.0000000000000001E-3</v>
      </c>
      <c r="G5957" s="108">
        <v>1E-3</v>
      </c>
      <c r="H5957" s="108">
        <v>1E-3</v>
      </c>
      <c r="I5957" s="108">
        <v>5.0999999999999997E-2</v>
      </c>
      <c r="J5957" s="108">
        <v>0.114</v>
      </c>
      <c r="K5957" s="108">
        <v>0.11899999999999999</v>
      </c>
      <c r="L5957" s="108">
        <v>0</v>
      </c>
      <c r="M5957" s="108">
        <v>0</v>
      </c>
      <c r="N5957" s="108">
        <v>0.14099999999999999</v>
      </c>
      <c r="O5957" s="108">
        <v>4.0000000000000001E-3</v>
      </c>
      <c r="P5957" s="108">
        <v>0.85499999999999998</v>
      </c>
      <c r="Q5957" s="133">
        <v>0.96791000000000005</v>
      </c>
      <c r="R5957" s="134" t="s">
        <v>1309</v>
      </c>
      <c r="S5957" s="108">
        <v>3.1E-2</v>
      </c>
    </row>
    <row r="5958" spans="1:19" ht="11.25" thickBot="1" x14ac:dyDescent="0.2">
      <c r="A5958" s="112"/>
    </row>
    <row r="5959" spans="1:19" ht="11.25" thickBot="1" x14ac:dyDescent="0.2">
      <c r="A5959" s="107">
        <v>3</v>
      </c>
      <c r="B5959" s="132">
        <v>0.73244212962962962</v>
      </c>
      <c r="C5959" s="108">
        <v>3.0000000000000001E-3</v>
      </c>
      <c r="D5959" s="108">
        <v>8.0000000000000002E-3</v>
      </c>
      <c r="E5959" s="108">
        <v>1E-3</v>
      </c>
      <c r="F5959" s="108">
        <v>6.0000000000000001E-3</v>
      </c>
      <c r="G5959" s="108">
        <v>1E-3</v>
      </c>
      <c r="H5959" s="108">
        <v>1E-3</v>
      </c>
      <c r="I5959" s="108">
        <v>5.1999999999999998E-2</v>
      </c>
      <c r="J5959" s="108">
        <v>0.114</v>
      </c>
      <c r="K5959" s="108">
        <v>0.11899999999999999</v>
      </c>
      <c r="L5959" s="108">
        <v>0</v>
      </c>
      <c r="M5959" s="108">
        <v>1E-3</v>
      </c>
      <c r="N5959" s="108">
        <v>0.13600000000000001</v>
      </c>
      <c r="O5959" s="108">
        <v>5.0000000000000001E-3</v>
      </c>
      <c r="P5959" s="108">
        <v>0.85599999999999998</v>
      </c>
      <c r="Q5959" s="133">
        <v>0.97675000000000001</v>
      </c>
      <c r="R5959" s="134" t="s">
        <v>4162</v>
      </c>
      <c r="S5959" s="108">
        <v>3.1E-2</v>
      </c>
    </row>
    <row r="5960" spans="1:19" ht="11.25" thickBot="1" x14ac:dyDescent="0.2">
      <c r="A5960" s="112"/>
    </row>
    <row r="5961" spans="1:19" ht="11.25" thickBot="1" x14ac:dyDescent="0.2">
      <c r="A5961" s="135" t="s">
        <v>362</v>
      </c>
      <c r="B5961" s="112"/>
      <c r="C5961" s="136">
        <v>3.0000000000000001E-3</v>
      </c>
      <c r="D5961" s="136">
        <v>8.0000000000000002E-3</v>
      </c>
      <c r="E5961" s="136">
        <v>1E-3</v>
      </c>
      <c r="F5961" s="136">
        <v>7.0000000000000001E-3</v>
      </c>
      <c r="G5961" s="136">
        <v>1E-3</v>
      </c>
      <c r="H5961" s="136">
        <v>1E-3</v>
      </c>
      <c r="I5961" s="136">
        <v>5.1999999999999998E-2</v>
      </c>
      <c r="J5961" s="136">
        <v>0.114</v>
      </c>
      <c r="K5961" s="136">
        <v>0.12</v>
      </c>
      <c r="L5961" s="136">
        <v>0</v>
      </c>
      <c r="M5961" s="136">
        <v>1E-3</v>
      </c>
      <c r="N5961" s="136">
        <v>0.14299999999999999</v>
      </c>
      <c r="O5961" s="136">
        <v>5.0000000000000001E-3</v>
      </c>
      <c r="P5961" s="136">
        <v>0.85799999999999998</v>
      </c>
      <c r="Q5961" s="137">
        <v>0.96670999999999996</v>
      </c>
      <c r="R5961" s="134" t="s">
        <v>4163</v>
      </c>
      <c r="S5961" s="136">
        <v>3.1E-2</v>
      </c>
    </row>
    <row r="5962" spans="1:19" ht="11.25" thickBot="1" x14ac:dyDescent="0.2">
      <c r="A5962" s="112"/>
    </row>
    <row r="5963" spans="1:19" ht="11.25" thickBot="1" x14ac:dyDescent="0.2">
      <c r="A5963" s="138" t="s">
        <v>364</v>
      </c>
      <c r="B5963" s="112"/>
      <c r="C5963" s="136">
        <v>0</v>
      </c>
      <c r="D5963" s="136">
        <v>1E-3</v>
      </c>
      <c r="E5963" s="136">
        <v>0</v>
      </c>
      <c r="F5963" s="136">
        <v>0</v>
      </c>
      <c r="G5963" s="136">
        <v>0</v>
      </c>
      <c r="H5963" s="136">
        <v>0</v>
      </c>
      <c r="I5963" s="136">
        <v>1E-3</v>
      </c>
      <c r="J5963" s="136">
        <v>1E-3</v>
      </c>
      <c r="K5963" s="136">
        <v>1E-3</v>
      </c>
      <c r="L5963" s="136">
        <v>0</v>
      </c>
      <c r="M5963" s="136">
        <v>0</v>
      </c>
      <c r="N5963" s="136">
        <v>8.0000000000000002E-3</v>
      </c>
      <c r="O5963" s="136">
        <v>1E-3</v>
      </c>
      <c r="P5963" s="136">
        <v>5.0000000000000001E-3</v>
      </c>
      <c r="Q5963" s="137">
        <v>1.0699999999999999E-2</v>
      </c>
      <c r="R5963" s="134" t="s">
        <v>4164</v>
      </c>
      <c r="S5963" s="136">
        <v>1E-3</v>
      </c>
    </row>
    <row r="5964" spans="1:19" ht="11.25" thickBot="1" x14ac:dyDescent="0.2">
      <c r="A5964" s="112"/>
    </row>
    <row r="5965" spans="1:19" ht="11.25" thickBot="1" x14ac:dyDescent="0.2">
      <c r="A5965" s="139" t="s">
        <v>366</v>
      </c>
      <c r="B5965" s="112"/>
      <c r="C5965" s="136">
        <v>3.0190000000000001</v>
      </c>
      <c r="D5965" s="136">
        <v>11.27</v>
      </c>
      <c r="E5965" s="136">
        <v>12.89</v>
      </c>
      <c r="F5965" s="136">
        <v>3.6509999999999998</v>
      </c>
      <c r="G5965" s="136">
        <v>4.6970000000000001</v>
      </c>
      <c r="H5965" s="136">
        <v>11.86</v>
      </c>
      <c r="I5965" s="136">
        <v>1.0289999999999999</v>
      </c>
      <c r="J5965" s="136">
        <v>0.65900000000000003</v>
      </c>
      <c r="K5965" s="136">
        <v>0.73799999999999999</v>
      </c>
      <c r="L5965" s="136">
        <v>17.670000000000002</v>
      </c>
      <c r="M5965" s="136">
        <v>67.03</v>
      </c>
      <c r="N5965" s="136">
        <v>5.7830000000000004</v>
      </c>
      <c r="O5965" s="136">
        <v>11.33</v>
      </c>
      <c r="P5965" s="136">
        <v>0.58499999999999996</v>
      </c>
      <c r="Q5965" s="140">
        <v>1.107</v>
      </c>
      <c r="R5965" s="134" t="s">
        <v>1444</v>
      </c>
      <c r="S5965" s="136">
        <v>1.651</v>
      </c>
    </row>
    <row r="5966" spans="1:19" ht="11.25" thickBot="1" x14ac:dyDescent="0.2">
      <c r="A5966" s="112"/>
    </row>
    <row r="5967" spans="1:19" ht="11.25" thickBot="1" x14ac:dyDescent="0.2">
      <c r="A5967" s="106" t="s">
        <v>357</v>
      </c>
      <c r="B5967" s="106" t="s">
        <v>358</v>
      </c>
      <c r="C5967" s="130" t="s">
        <v>68</v>
      </c>
    </row>
    <row r="5968" spans="1:19" ht="11.25" thickBot="1" x14ac:dyDescent="0.2">
      <c r="A5968" s="112"/>
      <c r="B5968" s="112"/>
      <c r="C5968" s="130" t="s">
        <v>111</v>
      </c>
    </row>
    <row r="5969" spans="1:19" ht="11.25" thickBot="1" x14ac:dyDescent="0.2">
      <c r="A5969" s="107">
        <v>1</v>
      </c>
      <c r="B5969" s="132">
        <v>0.73208333333333331</v>
      </c>
      <c r="C5969" s="108">
        <v>1.2E-2</v>
      </c>
    </row>
    <row r="5970" spans="1:19" ht="11.25" thickBot="1" x14ac:dyDescent="0.2">
      <c r="A5970" s="112"/>
    </row>
    <row r="5971" spans="1:19" ht="11.25" thickBot="1" x14ac:dyDescent="0.2">
      <c r="A5971" s="107">
        <v>2</v>
      </c>
      <c r="B5971" s="132">
        <v>0.73225694444444445</v>
      </c>
      <c r="C5971" s="108">
        <v>1.0999999999999999E-2</v>
      </c>
    </row>
    <row r="5972" spans="1:19" ht="11.25" thickBot="1" x14ac:dyDescent="0.2">
      <c r="A5972" s="112"/>
    </row>
    <row r="5973" spans="1:19" ht="11.25" thickBot="1" x14ac:dyDescent="0.2">
      <c r="A5973" s="107">
        <v>3</v>
      </c>
      <c r="B5973" s="132">
        <v>0.73244212962962962</v>
      </c>
      <c r="C5973" s="108">
        <v>1.0999999999999999E-2</v>
      </c>
    </row>
    <row r="5974" spans="1:19" ht="11.25" thickBot="1" x14ac:dyDescent="0.2">
      <c r="A5974" s="112"/>
    </row>
    <row r="5975" spans="1:19" ht="11.25" thickBot="1" x14ac:dyDescent="0.2">
      <c r="A5975" s="135" t="s">
        <v>362</v>
      </c>
      <c r="B5975" s="112"/>
      <c r="C5975" s="136">
        <v>1.0999999999999999E-2</v>
      </c>
    </row>
    <row r="5976" spans="1:19" ht="11.25" thickBot="1" x14ac:dyDescent="0.2">
      <c r="A5976" s="112"/>
    </row>
    <row r="5977" spans="1:19" ht="11.25" thickBot="1" x14ac:dyDescent="0.2">
      <c r="A5977" s="138" t="s">
        <v>364</v>
      </c>
      <c r="B5977" s="112"/>
      <c r="C5977" s="136">
        <v>0</v>
      </c>
    </row>
    <row r="5978" spans="1:19" ht="11.25" thickBot="1" x14ac:dyDescent="0.2">
      <c r="A5978" s="112"/>
    </row>
    <row r="5979" spans="1:19" ht="11.25" thickBot="1" x14ac:dyDescent="0.2">
      <c r="A5979" s="139" t="s">
        <v>366</v>
      </c>
      <c r="B5979" s="112"/>
      <c r="C5979" s="136">
        <v>4.1369999999999996</v>
      </c>
    </row>
    <row r="5980" spans="1:19" ht="10.5" x14ac:dyDescent="0.15">
      <c r="A5980" s="112"/>
    </row>
    <row r="5981" spans="1:19" x14ac:dyDescent="0.15">
      <c r="A5981" s="129"/>
      <c r="B5981" s="86" t="s">
        <v>4165</v>
      </c>
    </row>
    <row r="5982" spans="1:19" ht="9.75" thickBot="1" x14ac:dyDescent="0.2">
      <c r="A5982" s="81" t="s">
        <v>356</v>
      </c>
    </row>
    <row r="5983" spans="1:19" ht="11.25" thickBot="1" x14ac:dyDescent="0.2">
      <c r="A5983" s="106" t="s">
        <v>357</v>
      </c>
      <c r="B5983" s="106" t="s">
        <v>358</v>
      </c>
      <c r="C5983" s="130" t="s">
        <v>0</v>
      </c>
      <c r="D5983" s="130" t="s">
        <v>1</v>
      </c>
      <c r="E5983" s="130" t="s">
        <v>2</v>
      </c>
      <c r="F5983" s="130" t="s">
        <v>3</v>
      </c>
      <c r="G5983" s="130" t="s">
        <v>4</v>
      </c>
      <c r="H5983" s="130" t="s">
        <v>5</v>
      </c>
      <c r="I5983" s="131" t="s">
        <v>6</v>
      </c>
      <c r="J5983" s="131" t="s">
        <v>7</v>
      </c>
      <c r="K5983" s="130" t="s">
        <v>8</v>
      </c>
      <c r="L5983" s="130" t="s">
        <v>9</v>
      </c>
      <c r="M5983" s="130" t="s">
        <v>10</v>
      </c>
      <c r="N5983" s="130" t="s">
        <v>11</v>
      </c>
      <c r="O5983" s="130" t="s">
        <v>12</v>
      </c>
      <c r="P5983" s="130" t="s">
        <v>13</v>
      </c>
      <c r="Q5983" s="130" t="s">
        <v>14</v>
      </c>
      <c r="R5983" s="130" t="s">
        <v>15</v>
      </c>
      <c r="S5983" s="130" t="s">
        <v>16</v>
      </c>
    </row>
    <row r="5984" spans="1:19" ht="11.25" thickBot="1" x14ac:dyDescent="0.2">
      <c r="A5984" s="112"/>
      <c r="B5984" s="112"/>
      <c r="C5984" s="130" t="s">
        <v>111</v>
      </c>
      <c r="D5984" s="130" t="s">
        <v>111</v>
      </c>
      <c r="E5984" s="130" t="s">
        <v>111</v>
      </c>
      <c r="F5984" s="130" t="s">
        <v>111</v>
      </c>
      <c r="G5984" s="130" t="s">
        <v>111</v>
      </c>
      <c r="H5984" s="130" t="s">
        <v>111</v>
      </c>
      <c r="I5984" s="131" t="s">
        <v>111</v>
      </c>
      <c r="J5984" s="131" t="s">
        <v>111</v>
      </c>
      <c r="K5984" s="130" t="s">
        <v>111</v>
      </c>
      <c r="L5984" s="130" t="s">
        <v>111</v>
      </c>
      <c r="M5984" s="130" t="s">
        <v>111</v>
      </c>
      <c r="N5984" s="130" t="s">
        <v>111</v>
      </c>
      <c r="O5984" s="130" t="s">
        <v>111</v>
      </c>
      <c r="P5984" s="130" t="s">
        <v>111</v>
      </c>
      <c r="Q5984" s="130" t="s">
        <v>111</v>
      </c>
      <c r="R5984" s="130" t="s">
        <v>111</v>
      </c>
      <c r="S5984" s="130" t="s">
        <v>111</v>
      </c>
    </row>
    <row r="5985" spans="1:19" ht="11.25" thickBot="1" x14ac:dyDescent="0.2">
      <c r="A5985" s="107">
        <v>1</v>
      </c>
      <c r="B5985" s="132">
        <v>0.73722222222222233</v>
      </c>
      <c r="C5985" s="141" t="s">
        <v>4166</v>
      </c>
      <c r="D5985" s="141" t="s">
        <v>4167</v>
      </c>
      <c r="E5985" s="141" t="s">
        <v>4168</v>
      </c>
      <c r="F5985" s="141" t="s">
        <v>4169</v>
      </c>
      <c r="G5985" s="141" t="s">
        <v>4170</v>
      </c>
      <c r="H5985" s="141" t="s">
        <v>4171</v>
      </c>
      <c r="I5985" s="133">
        <v>1.18276</v>
      </c>
      <c r="J5985" s="134" t="s">
        <v>4172</v>
      </c>
      <c r="K5985" s="141" t="s">
        <v>4173</v>
      </c>
      <c r="L5985" s="108">
        <v>0.39200000000000002</v>
      </c>
      <c r="M5985" s="108">
        <v>0.76100000000000001</v>
      </c>
      <c r="N5985" s="108">
        <v>2.3959999999999999</v>
      </c>
      <c r="O5985" s="141" t="s">
        <v>4174</v>
      </c>
      <c r="P5985" s="108">
        <v>372.4</v>
      </c>
      <c r="Q5985" s="108">
        <v>0.33100000000000002</v>
      </c>
      <c r="R5985" s="108">
        <v>3.2810000000000001</v>
      </c>
      <c r="S5985" s="108">
        <v>26.61</v>
      </c>
    </row>
    <row r="5986" spans="1:19" ht="11.25" thickBot="1" x14ac:dyDescent="0.2">
      <c r="A5986" s="112"/>
    </row>
    <row r="5987" spans="1:19" ht="11.25" thickBot="1" x14ac:dyDescent="0.2">
      <c r="A5987" s="107">
        <v>2</v>
      </c>
      <c r="B5987" s="132">
        <v>0.73739583333333336</v>
      </c>
      <c r="C5987" s="141" t="s">
        <v>4175</v>
      </c>
      <c r="D5987" s="141" t="s">
        <v>4176</v>
      </c>
      <c r="E5987" s="141" t="s">
        <v>4177</v>
      </c>
      <c r="F5987" s="141" t="s">
        <v>4178</v>
      </c>
      <c r="G5987" s="141" t="s">
        <v>4179</v>
      </c>
      <c r="H5987" s="141" t="s">
        <v>4180</v>
      </c>
      <c r="I5987" s="133">
        <v>1.2157500000000001</v>
      </c>
      <c r="J5987" s="134" t="s">
        <v>4181</v>
      </c>
      <c r="K5987" s="141" t="s">
        <v>4182</v>
      </c>
      <c r="L5987" s="108">
        <v>0.434</v>
      </c>
      <c r="M5987" s="108">
        <v>0.74199999999999999</v>
      </c>
      <c r="N5987" s="108">
        <v>2.4239999999999999</v>
      </c>
      <c r="O5987" s="141" t="s">
        <v>4183</v>
      </c>
      <c r="P5987" s="108">
        <v>362.7</v>
      </c>
      <c r="Q5987" s="108">
        <v>0.31900000000000001</v>
      </c>
      <c r="R5987" s="108">
        <v>3.202</v>
      </c>
      <c r="S5987" s="108">
        <v>26.09</v>
      </c>
    </row>
    <row r="5988" spans="1:19" ht="11.25" thickBot="1" x14ac:dyDescent="0.2">
      <c r="A5988" s="112"/>
    </row>
    <row r="5989" spans="1:19" ht="11.25" thickBot="1" x14ac:dyDescent="0.2">
      <c r="A5989" s="107">
        <v>3</v>
      </c>
      <c r="B5989" s="132">
        <v>0.73758101851851843</v>
      </c>
      <c r="C5989" s="141" t="s">
        <v>4184</v>
      </c>
      <c r="D5989" s="141" t="s">
        <v>4185</v>
      </c>
      <c r="E5989" s="141" t="s">
        <v>4186</v>
      </c>
      <c r="F5989" s="141" t="s">
        <v>4187</v>
      </c>
      <c r="G5989" s="141" t="s">
        <v>4188</v>
      </c>
      <c r="H5989" s="141" t="s">
        <v>4189</v>
      </c>
      <c r="I5989" s="133">
        <v>1.20465</v>
      </c>
      <c r="J5989" s="134" t="s">
        <v>4190</v>
      </c>
      <c r="K5989" s="141" t="s">
        <v>4191</v>
      </c>
      <c r="L5989" s="108">
        <v>0.42899999999999999</v>
      </c>
      <c r="M5989" s="108">
        <v>0.76300000000000001</v>
      </c>
      <c r="N5989" s="108">
        <v>2.4060000000000001</v>
      </c>
      <c r="O5989" s="141" t="s">
        <v>4192</v>
      </c>
      <c r="P5989" s="108">
        <v>369.8</v>
      </c>
      <c r="Q5989" s="108">
        <v>0.318</v>
      </c>
      <c r="R5989" s="108">
        <v>3.2120000000000002</v>
      </c>
      <c r="S5989" s="108">
        <v>26.21</v>
      </c>
    </row>
    <row r="5990" spans="1:19" ht="11.25" thickBot="1" x14ac:dyDescent="0.2">
      <c r="A5990" s="112"/>
    </row>
    <row r="5991" spans="1:19" ht="11.25" thickBot="1" x14ac:dyDescent="0.2">
      <c r="A5991" s="135" t="s">
        <v>362</v>
      </c>
      <c r="B5991" s="112"/>
      <c r="C5991" s="141" t="s">
        <v>4193</v>
      </c>
      <c r="D5991" s="141" t="s">
        <v>4194</v>
      </c>
      <c r="E5991" s="141" t="s">
        <v>4195</v>
      </c>
      <c r="F5991" s="141" t="s">
        <v>4196</v>
      </c>
      <c r="G5991" s="141" t="s">
        <v>4197</v>
      </c>
      <c r="H5991" s="141" t="s">
        <v>4198</v>
      </c>
      <c r="I5991" s="137">
        <v>1.20105</v>
      </c>
      <c r="J5991" s="134" t="s">
        <v>4199</v>
      </c>
      <c r="K5991" s="141" t="s">
        <v>4200</v>
      </c>
      <c r="L5991" s="136">
        <v>0.41799999999999998</v>
      </c>
      <c r="M5991" s="136">
        <v>0.755</v>
      </c>
      <c r="N5991" s="136">
        <v>2.4089999999999998</v>
      </c>
      <c r="O5991" s="141" t="s">
        <v>4201</v>
      </c>
      <c r="P5991" s="136">
        <v>368.3</v>
      </c>
      <c r="Q5991" s="136">
        <v>0.32200000000000001</v>
      </c>
      <c r="R5991" s="136">
        <v>3.2309999999999999</v>
      </c>
      <c r="S5991" s="136">
        <v>26.3</v>
      </c>
    </row>
    <row r="5992" spans="1:19" ht="11.25" thickBot="1" x14ac:dyDescent="0.2">
      <c r="A5992" s="112"/>
    </row>
    <row r="5993" spans="1:19" ht="11.25" thickBot="1" x14ac:dyDescent="0.2">
      <c r="A5993" s="138" t="s">
        <v>364</v>
      </c>
      <c r="B5993" s="112"/>
      <c r="C5993" s="141" t="s">
        <v>4202</v>
      </c>
      <c r="D5993" s="141" t="s">
        <v>4203</v>
      </c>
      <c r="E5993" s="141" t="s">
        <v>4204</v>
      </c>
      <c r="F5993" s="141" t="s">
        <v>4205</v>
      </c>
      <c r="G5993" s="141" t="s">
        <v>4206</v>
      </c>
      <c r="H5993" s="141" t="s">
        <v>4207</v>
      </c>
      <c r="I5993" s="137">
        <v>1.6789999999999999E-2</v>
      </c>
      <c r="J5993" s="134" t="s">
        <v>4208</v>
      </c>
      <c r="K5993" s="141" t="s">
        <v>4209</v>
      </c>
      <c r="L5993" s="136">
        <v>2.3E-2</v>
      </c>
      <c r="M5993" s="136">
        <v>1.0999999999999999E-2</v>
      </c>
      <c r="N5993" s="136">
        <v>1.4E-2</v>
      </c>
      <c r="O5993" s="141" t="s">
        <v>4210</v>
      </c>
      <c r="P5993" s="136">
        <v>5.0460000000000003</v>
      </c>
      <c r="Q5993" s="136">
        <v>7.0000000000000001E-3</v>
      </c>
      <c r="R5993" s="136">
        <v>4.2999999999999997E-2</v>
      </c>
      <c r="S5993" s="136">
        <v>0.27100000000000002</v>
      </c>
    </row>
    <row r="5994" spans="1:19" ht="11.25" thickBot="1" x14ac:dyDescent="0.2">
      <c r="A5994" s="112"/>
    </row>
    <row r="5995" spans="1:19" ht="11.25" thickBot="1" x14ac:dyDescent="0.2">
      <c r="A5995" s="139" t="s">
        <v>366</v>
      </c>
      <c r="B5995" s="112"/>
      <c r="C5995" s="141" t="s">
        <v>4211</v>
      </c>
      <c r="D5995" s="141" t="s">
        <v>4212</v>
      </c>
      <c r="E5995" s="141" t="s">
        <v>4213</v>
      </c>
      <c r="F5995" s="141" t="s">
        <v>4214</v>
      </c>
      <c r="G5995" s="141" t="s">
        <v>4215</v>
      </c>
      <c r="H5995" s="141" t="s">
        <v>4216</v>
      </c>
      <c r="I5995" s="140">
        <v>1.3979999999999999</v>
      </c>
      <c r="J5995" s="134" t="s">
        <v>4217</v>
      </c>
      <c r="K5995" s="141" t="s">
        <v>4218</v>
      </c>
      <c r="L5995" s="136">
        <v>5.4569999999999999</v>
      </c>
      <c r="M5995" s="136">
        <v>1.502</v>
      </c>
      <c r="N5995" s="136">
        <v>0.58599999999999997</v>
      </c>
      <c r="O5995" s="141" t="s">
        <v>4219</v>
      </c>
      <c r="P5995" s="136">
        <v>1.37</v>
      </c>
      <c r="Q5995" s="136">
        <v>2.177</v>
      </c>
      <c r="R5995" s="136">
        <v>1.33</v>
      </c>
      <c r="S5995" s="136">
        <v>1.0309999999999999</v>
      </c>
    </row>
    <row r="5996" spans="1:19" ht="11.25" thickBot="1" x14ac:dyDescent="0.2">
      <c r="A5996" s="112"/>
    </row>
    <row r="5997" spans="1:19" ht="11.25" thickBot="1" x14ac:dyDescent="0.2">
      <c r="A5997" s="106" t="s">
        <v>357</v>
      </c>
      <c r="B5997" s="106" t="s">
        <v>358</v>
      </c>
      <c r="C5997" s="130" t="s">
        <v>17</v>
      </c>
      <c r="D5997" s="130" t="s">
        <v>18</v>
      </c>
      <c r="E5997" s="131" t="s">
        <v>19</v>
      </c>
      <c r="F5997" s="131" t="s">
        <v>20</v>
      </c>
      <c r="G5997" s="130" t="s">
        <v>21</v>
      </c>
      <c r="H5997" s="130" t="s">
        <v>22</v>
      </c>
      <c r="I5997" s="130" t="s">
        <v>23</v>
      </c>
      <c r="J5997" s="130" t="s">
        <v>24</v>
      </c>
      <c r="K5997" s="131" t="s">
        <v>25</v>
      </c>
      <c r="L5997" s="131" t="s">
        <v>26</v>
      </c>
      <c r="M5997" s="130" t="s">
        <v>27</v>
      </c>
      <c r="N5997" s="130" t="s">
        <v>28</v>
      </c>
      <c r="O5997" s="130" t="s">
        <v>29</v>
      </c>
      <c r="P5997" s="130" t="s">
        <v>30</v>
      </c>
      <c r="Q5997" s="130" t="s">
        <v>31</v>
      </c>
      <c r="R5997" s="130" t="s">
        <v>32</v>
      </c>
      <c r="S5997" s="130" t="s">
        <v>33</v>
      </c>
    </row>
    <row r="5998" spans="1:19" ht="11.25" thickBot="1" x14ac:dyDescent="0.2">
      <c r="A5998" s="112"/>
      <c r="B5998" s="112"/>
      <c r="C5998" s="130" t="s">
        <v>111</v>
      </c>
      <c r="D5998" s="130" t="s">
        <v>111</v>
      </c>
      <c r="E5998" s="131" t="s">
        <v>111</v>
      </c>
      <c r="F5998" s="131" t="s">
        <v>111</v>
      </c>
      <c r="G5998" s="130" t="s">
        <v>111</v>
      </c>
      <c r="H5998" s="130" t="s">
        <v>111</v>
      </c>
      <c r="I5998" s="130" t="s">
        <v>111</v>
      </c>
      <c r="J5998" s="130" t="s">
        <v>111</v>
      </c>
      <c r="K5998" s="131" t="s">
        <v>111</v>
      </c>
      <c r="L5998" s="131" t="s">
        <v>111</v>
      </c>
      <c r="M5998" s="130" t="s">
        <v>111</v>
      </c>
      <c r="N5998" s="130" t="s">
        <v>111</v>
      </c>
      <c r="O5998" s="130" t="s">
        <v>111</v>
      </c>
      <c r="P5998" s="130" t="s">
        <v>111</v>
      </c>
      <c r="Q5998" s="130" t="s">
        <v>111</v>
      </c>
      <c r="R5998" s="130" t="s">
        <v>111</v>
      </c>
      <c r="S5998" s="130" t="s">
        <v>111</v>
      </c>
    </row>
    <row r="5999" spans="1:19" ht="11.25" thickBot="1" x14ac:dyDescent="0.2">
      <c r="A5999" s="107">
        <v>1</v>
      </c>
      <c r="B5999" s="132">
        <v>0.73722222222222233</v>
      </c>
      <c r="C5999" s="108">
        <v>17.989999999999998</v>
      </c>
      <c r="D5999" s="108">
        <v>1.5509999999999999</v>
      </c>
      <c r="E5999" s="133">
        <v>1.0840000000000001</v>
      </c>
      <c r="F5999" s="133">
        <v>1.03315</v>
      </c>
      <c r="G5999" s="108">
        <v>6.2E-2</v>
      </c>
      <c r="H5999" s="108">
        <v>11.14</v>
      </c>
      <c r="I5999" s="108">
        <v>12.59</v>
      </c>
      <c r="J5999" s="141" t="s">
        <v>4220</v>
      </c>
      <c r="K5999" s="133">
        <v>1.1373599999999999</v>
      </c>
      <c r="L5999" s="134" t="s">
        <v>4221</v>
      </c>
      <c r="M5999" s="108">
        <v>2.7E-2</v>
      </c>
      <c r="N5999" s="108">
        <v>0.70799999999999996</v>
      </c>
      <c r="O5999" s="108">
        <v>1E-3</v>
      </c>
      <c r="P5999" s="108">
        <v>7.0000000000000001E-3</v>
      </c>
      <c r="Q5999" s="108">
        <v>0.11</v>
      </c>
      <c r="R5999" s="108">
        <v>0.33100000000000002</v>
      </c>
      <c r="S5999" s="108">
        <v>0.13100000000000001</v>
      </c>
    </row>
    <row r="6000" spans="1:19" ht="11.25" thickBot="1" x14ac:dyDescent="0.2">
      <c r="A6000" s="112"/>
    </row>
    <row r="6001" spans="1:19" ht="11.25" thickBot="1" x14ac:dyDescent="0.2">
      <c r="A6001" s="107">
        <v>2</v>
      </c>
      <c r="B6001" s="132">
        <v>0.73739583333333336</v>
      </c>
      <c r="C6001" s="108">
        <v>17.920000000000002</v>
      </c>
      <c r="D6001" s="108">
        <v>1.538</v>
      </c>
      <c r="E6001" s="133">
        <v>1.0840000000000001</v>
      </c>
      <c r="F6001" s="133">
        <v>1.04115</v>
      </c>
      <c r="G6001" s="108">
        <v>0.10100000000000001</v>
      </c>
      <c r="H6001" s="108">
        <v>7.6820000000000004</v>
      </c>
      <c r="I6001" s="108">
        <v>12.5</v>
      </c>
      <c r="J6001" s="141" t="s">
        <v>4222</v>
      </c>
      <c r="K6001" s="133">
        <v>1.1551400000000001</v>
      </c>
      <c r="L6001" s="134" t="s">
        <v>4223</v>
      </c>
      <c r="M6001" s="108">
        <v>0.03</v>
      </c>
      <c r="N6001" s="108">
        <v>0.69399999999999995</v>
      </c>
      <c r="O6001" s="108">
        <v>1E-3</v>
      </c>
      <c r="P6001" s="108">
        <v>7.0000000000000001E-3</v>
      </c>
      <c r="Q6001" s="108">
        <v>0.105</v>
      </c>
      <c r="R6001" s="108">
        <v>0.317</v>
      </c>
      <c r="S6001" s="108">
        <v>0.13600000000000001</v>
      </c>
    </row>
    <row r="6002" spans="1:19" ht="11.25" thickBot="1" x14ac:dyDescent="0.2">
      <c r="A6002" s="112"/>
    </row>
    <row r="6003" spans="1:19" ht="11.25" thickBot="1" x14ac:dyDescent="0.2">
      <c r="A6003" s="107">
        <v>3</v>
      </c>
      <c r="B6003" s="132">
        <v>0.73758101851851843</v>
      </c>
      <c r="C6003" s="108">
        <v>17.64</v>
      </c>
      <c r="D6003" s="108">
        <v>1.5149999999999999</v>
      </c>
      <c r="E6003" s="133">
        <v>1.0831900000000001</v>
      </c>
      <c r="F6003" s="133">
        <v>1.04183</v>
      </c>
      <c r="G6003" s="108">
        <v>-3.0000000000000001E-3</v>
      </c>
      <c r="H6003" s="108">
        <v>8.8420000000000005</v>
      </c>
      <c r="I6003" s="108">
        <v>12.37</v>
      </c>
      <c r="J6003" s="141" t="s">
        <v>4224</v>
      </c>
      <c r="K6003" s="133">
        <v>1.1621699999999999</v>
      </c>
      <c r="L6003" s="134" t="s">
        <v>4225</v>
      </c>
      <c r="M6003" s="108">
        <v>0.03</v>
      </c>
      <c r="N6003" s="108">
        <v>0.68799999999999994</v>
      </c>
      <c r="O6003" s="108">
        <v>2E-3</v>
      </c>
      <c r="P6003" s="108">
        <v>7.0000000000000001E-3</v>
      </c>
      <c r="Q6003" s="108">
        <v>0.106</v>
      </c>
      <c r="R6003" s="108">
        <v>0.318</v>
      </c>
      <c r="S6003" s="108">
        <v>0.13600000000000001</v>
      </c>
    </row>
    <row r="6004" spans="1:19" ht="11.25" thickBot="1" x14ac:dyDescent="0.2">
      <c r="A6004" s="112"/>
    </row>
    <row r="6005" spans="1:19" ht="11.25" thickBot="1" x14ac:dyDescent="0.2">
      <c r="A6005" s="135" t="s">
        <v>362</v>
      </c>
      <c r="B6005" s="112"/>
      <c r="C6005" s="136">
        <v>17.850000000000001</v>
      </c>
      <c r="D6005" s="136">
        <v>1.5349999999999999</v>
      </c>
      <c r="E6005" s="137">
        <v>1.0837300000000001</v>
      </c>
      <c r="F6005" s="137">
        <v>1.03871</v>
      </c>
      <c r="G6005" s="136">
        <v>5.2999999999999999E-2</v>
      </c>
      <c r="H6005" s="136">
        <v>9.2210000000000001</v>
      </c>
      <c r="I6005" s="136">
        <v>12.49</v>
      </c>
      <c r="J6005" s="141" t="s">
        <v>4226</v>
      </c>
      <c r="K6005" s="137">
        <v>1.1515599999999999</v>
      </c>
      <c r="L6005" s="134" t="s">
        <v>4227</v>
      </c>
      <c r="M6005" s="136">
        <v>2.9000000000000001E-2</v>
      </c>
      <c r="N6005" s="136">
        <v>0.69699999999999995</v>
      </c>
      <c r="O6005" s="136">
        <v>1E-3</v>
      </c>
      <c r="P6005" s="136">
        <v>7.0000000000000001E-3</v>
      </c>
      <c r="Q6005" s="136">
        <v>0.107</v>
      </c>
      <c r="R6005" s="136">
        <v>0.32200000000000001</v>
      </c>
      <c r="S6005" s="136">
        <v>0.13400000000000001</v>
      </c>
    </row>
    <row r="6006" spans="1:19" ht="11.25" thickBot="1" x14ac:dyDescent="0.2">
      <c r="A6006" s="112"/>
    </row>
    <row r="6007" spans="1:19" ht="11.25" thickBot="1" x14ac:dyDescent="0.2">
      <c r="A6007" s="138" t="s">
        <v>364</v>
      </c>
      <c r="B6007" s="112"/>
      <c r="C6007" s="136">
        <v>0.183</v>
      </c>
      <c r="D6007" s="136">
        <v>1.7999999999999999E-2</v>
      </c>
      <c r="E6007" s="137">
        <v>4.6000000000000001E-4</v>
      </c>
      <c r="F6007" s="137">
        <v>4.8300000000000001E-3</v>
      </c>
      <c r="G6007" s="136">
        <v>5.2999999999999999E-2</v>
      </c>
      <c r="H6007" s="136">
        <v>1.76</v>
      </c>
      <c r="I6007" s="136">
        <v>0.11</v>
      </c>
      <c r="J6007" s="141" t="s">
        <v>4228</v>
      </c>
      <c r="K6007" s="137">
        <v>1.2789999999999999E-2</v>
      </c>
      <c r="L6007" s="134" t="s">
        <v>4229</v>
      </c>
      <c r="M6007" s="136">
        <v>2E-3</v>
      </c>
      <c r="N6007" s="136">
        <v>0.01</v>
      </c>
      <c r="O6007" s="136">
        <v>0</v>
      </c>
      <c r="P6007" s="136">
        <v>0</v>
      </c>
      <c r="Q6007" s="136">
        <v>3.0000000000000001E-3</v>
      </c>
      <c r="R6007" s="136">
        <v>8.0000000000000002E-3</v>
      </c>
      <c r="S6007" s="136">
        <v>3.0000000000000001E-3</v>
      </c>
    </row>
    <row r="6008" spans="1:19" ht="11.25" thickBot="1" x14ac:dyDescent="0.2">
      <c r="A6008" s="112"/>
    </row>
    <row r="6009" spans="1:19" ht="11.25" thickBot="1" x14ac:dyDescent="0.2">
      <c r="A6009" s="139" t="s">
        <v>366</v>
      </c>
      <c r="B6009" s="112"/>
      <c r="C6009" s="136">
        <v>1.026</v>
      </c>
      <c r="D6009" s="136">
        <v>1.1819999999999999</v>
      </c>
      <c r="E6009" s="140">
        <v>4.2999999999999997E-2</v>
      </c>
      <c r="F6009" s="140">
        <v>0.46500000000000002</v>
      </c>
      <c r="G6009" s="136">
        <v>99.42</v>
      </c>
      <c r="H6009" s="136">
        <v>19.09</v>
      </c>
      <c r="I6009" s="136">
        <v>0.88200000000000001</v>
      </c>
      <c r="J6009" s="141" t="s">
        <v>4230</v>
      </c>
      <c r="K6009" s="140">
        <v>1.1100000000000001</v>
      </c>
      <c r="L6009" s="134" t="s">
        <v>1782</v>
      </c>
      <c r="M6009" s="136">
        <v>5.5739999999999998</v>
      </c>
      <c r="N6009" s="136">
        <v>1.4850000000000001</v>
      </c>
      <c r="O6009" s="136">
        <v>18.72</v>
      </c>
      <c r="P6009" s="136">
        <v>3.5539999999999998</v>
      </c>
      <c r="Q6009" s="136">
        <v>2.359</v>
      </c>
      <c r="R6009" s="136">
        <v>2.4020000000000001</v>
      </c>
      <c r="S6009" s="136">
        <v>2.2589999999999999</v>
      </c>
    </row>
    <row r="6010" spans="1:19" ht="11.25" thickBot="1" x14ac:dyDescent="0.2">
      <c r="A6010" s="112"/>
    </row>
    <row r="6011" spans="1:19" ht="11.25" thickBot="1" x14ac:dyDescent="0.2">
      <c r="A6011" s="106" t="s">
        <v>357</v>
      </c>
      <c r="B6011" s="106" t="s">
        <v>358</v>
      </c>
      <c r="C6011" s="131" t="s">
        <v>34</v>
      </c>
      <c r="D6011" s="131" t="s">
        <v>35</v>
      </c>
      <c r="E6011" s="130" t="s">
        <v>36</v>
      </c>
      <c r="F6011" s="130" t="s">
        <v>37</v>
      </c>
      <c r="G6011" s="130" t="s">
        <v>38</v>
      </c>
      <c r="H6011" s="130" t="s">
        <v>39</v>
      </c>
      <c r="I6011" s="130" t="s">
        <v>40</v>
      </c>
      <c r="J6011" s="130" t="s">
        <v>41</v>
      </c>
      <c r="K6011" s="130" t="s">
        <v>42</v>
      </c>
      <c r="L6011" s="130" t="s">
        <v>43</v>
      </c>
      <c r="M6011" s="130" t="s">
        <v>44</v>
      </c>
      <c r="N6011" s="130" t="s">
        <v>45</v>
      </c>
      <c r="O6011" s="130" t="s">
        <v>46</v>
      </c>
      <c r="P6011" s="130" t="s">
        <v>47</v>
      </c>
      <c r="Q6011" s="130" t="s">
        <v>48</v>
      </c>
      <c r="R6011" s="130" t="s">
        <v>49</v>
      </c>
      <c r="S6011" s="130" t="s">
        <v>50</v>
      </c>
    </row>
    <row r="6012" spans="1:19" ht="11.25" thickBot="1" x14ac:dyDescent="0.2">
      <c r="A6012" s="112"/>
      <c r="B6012" s="112"/>
      <c r="C6012" s="131" t="s">
        <v>111</v>
      </c>
      <c r="D6012" s="131" t="s">
        <v>111</v>
      </c>
      <c r="E6012" s="130" t="s">
        <v>111</v>
      </c>
      <c r="F6012" s="130" t="s">
        <v>111</v>
      </c>
      <c r="G6012" s="130" t="s">
        <v>111</v>
      </c>
      <c r="H6012" s="130" t="s">
        <v>111</v>
      </c>
      <c r="I6012" s="130" t="s">
        <v>111</v>
      </c>
      <c r="J6012" s="130" t="s">
        <v>111</v>
      </c>
      <c r="K6012" s="130" t="s">
        <v>111</v>
      </c>
      <c r="L6012" s="130" t="s">
        <v>111</v>
      </c>
      <c r="M6012" s="130" t="s">
        <v>111</v>
      </c>
      <c r="N6012" s="130" t="s">
        <v>111</v>
      </c>
      <c r="O6012" s="130" t="s">
        <v>111</v>
      </c>
      <c r="P6012" s="130" t="s">
        <v>111</v>
      </c>
      <c r="Q6012" s="130" t="s">
        <v>111</v>
      </c>
      <c r="R6012" s="130" t="s">
        <v>111</v>
      </c>
      <c r="S6012" s="130" t="s">
        <v>111</v>
      </c>
    </row>
    <row r="6013" spans="1:19" ht="11.25" thickBot="1" x14ac:dyDescent="0.2">
      <c r="A6013" s="107">
        <v>1</v>
      </c>
      <c r="B6013" s="132">
        <v>0.73722222222222233</v>
      </c>
      <c r="C6013" s="133">
        <v>1.0231699999999999</v>
      </c>
      <c r="D6013" s="134" t="s">
        <v>4231</v>
      </c>
      <c r="E6013" s="108">
        <v>0.22500000000000001</v>
      </c>
      <c r="F6013" s="108">
        <v>8.2000000000000003E-2</v>
      </c>
      <c r="G6013" s="108">
        <v>4.0000000000000001E-3</v>
      </c>
      <c r="H6013" s="108">
        <v>8.7999999999999995E-2</v>
      </c>
      <c r="I6013" s="108">
        <v>41.47</v>
      </c>
      <c r="J6013" s="108">
        <v>41.27</v>
      </c>
      <c r="K6013" s="108">
        <v>0.17699999999999999</v>
      </c>
      <c r="L6013" s="108">
        <v>0.308</v>
      </c>
      <c r="M6013" s="108">
        <v>4.2000000000000003E-2</v>
      </c>
      <c r="N6013" s="108">
        <v>0.14799999999999999</v>
      </c>
      <c r="O6013" s="108">
        <v>2.5000000000000001E-2</v>
      </c>
      <c r="P6013" s="108">
        <v>1.2999999999999999E-2</v>
      </c>
      <c r="Q6013" s="108">
        <v>2.1999999999999999E-2</v>
      </c>
      <c r="R6013" s="108">
        <v>4.0000000000000001E-3</v>
      </c>
      <c r="S6013" s="108">
        <v>0.02</v>
      </c>
    </row>
    <row r="6014" spans="1:19" ht="11.25" thickBot="1" x14ac:dyDescent="0.2">
      <c r="A6014" s="112"/>
    </row>
    <row r="6015" spans="1:19" ht="11.25" thickBot="1" x14ac:dyDescent="0.2">
      <c r="A6015" s="107">
        <v>2</v>
      </c>
      <c r="B6015" s="132">
        <v>0.73739583333333336</v>
      </c>
      <c r="C6015" s="133">
        <v>1.03986</v>
      </c>
      <c r="D6015" s="134" t="s">
        <v>4232</v>
      </c>
      <c r="E6015" s="108">
        <v>0.22</v>
      </c>
      <c r="F6015" s="108">
        <v>8.1000000000000003E-2</v>
      </c>
      <c r="G6015" s="108">
        <v>1E-3</v>
      </c>
      <c r="H6015" s="108">
        <v>8.8999999999999996E-2</v>
      </c>
      <c r="I6015" s="108">
        <v>41.12</v>
      </c>
      <c r="J6015" s="108">
        <v>40.869999999999997</v>
      </c>
      <c r="K6015" s="108">
        <v>0.17799999999999999</v>
      </c>
      <c r="L6015" s="108">
        <v>0.30299999999999999</v>
      </c>
      <c r="M6015" s="108">
        <v>0.04</v>
      </c>
      <c r="N6015" s="108">
        <v>0.14199999999999999</v>
      </c>
      <c r="O6015" s="108">
        <v>2.9000000000000001E-2</v>
      </c>
      <c r="P6015" s="108">
        <v>1.2E-2</v>
      </c>
      <c r="Q6015" s="108">
        <v>0.03</v>
      </c>
      <c r="R6015" s="108">
        <v>3.0000000000000001E-3</v>
      </c>
      <c r="S6015" s="108">
        <v>1.9E-2</v>
      </c>
    </row>
    <row r="6016" spans="1:19" ht="11.25" thickBot="1" x14ac:dyDescent="0.2">
      <c r="A6016" s="112"/>
    </row>
    <row r="6017" spans="1:19" ht="11.25" thickBot="1" x14ac:dyDescent="0.2">
      <c r="A6017" s="107">
        <v>3</v>
      </c>
      <c r="B6017" s="132">
        <v>0.73758101851851843</v>
      </c>
      <c r="C6017" s="133">
        <v>1.04819</v>
      </c>
      <c r="D6017" s="134" t="s">
        <v>4233</v>
      </c>
      <c r="E6017" s="108">
        <v>0.221</v>
      </c>
      <c r="F6017" s="108">
        <v>8.1000000000000003E-2</v>
      </c>
      <c r="G6017" s="108">
        <v>-1E-3</v>
      </c>
      <c r="H6017" s="108">
        <v>8.6999999999999994E-2</v>
      </c>
      <c r="I6017" s="108">
        <v>40.64</v>
      </c>
      <c r="J6017" s="108">
        <v>40.57</v>
      </c>
      <c r="K6017" s="108">
        <v>0.17599999999999999</v>
      </c>
      <c r="L6017" s="108">
        <v>0.29699999999999999</v>
      </c>
      <c r="M6017" s="108">
        <v>3.6999999999999998E-2</v>
      </c>
      <c r="N6017" s="108">
        <v>0.14099999999999999</v>
      </c>
      <c r="O6017" s="108">
        <v>2.8000000000000001E-2</v>
      </c>
      <c r="P6017" s="108">
        <v>1.2999999999999999E-2</v>
      </c>
      <c r="Q6017" s="108">
        <v>2.5999999999999999E-2</v>
      </c>
      <c r="R6017" s="108">
        <v>4.0000000000000001E-3</v>
      </c>
      <c r="S6017" s="108">
        <v>1.7999999999999999E-2</v>
      </c>
    </row>
    <row r="6018" spans="1:19" ht="11.25" thickBot="1" x14ac:dyDescent="0.2">
      <c r="A6018" s="112"/>
    </row>
    <row r="6019" spans="1:19" ht="11.25" thickBot="1" x14ac:dyDescent="0.2">
      <c r="A6019" s="135" t="s">
        <v>362</v>
      </c>
      <c r="B6019" s="112"/>
      <c r="C6019" s="137">
        <v>1.0370699999999999</v>
      </c>
      <c r="D6019" s="134" t="s">
        <v>4234</v>
      </c>
      <c r="E6019" s="136">
        <v>0.222</v>
      </c>
      <c r="F6019" s="136">
        <v>8.1000000000000003E-2</v>
      </c>
      <c r="G6019" s="136">
        <v>1E-3</v>
      </c>
      <c r="H6019" s="136">
        <v>8.7999999999999995E-2</v>
      </c>
      <c r="I6019" s="136">
        <v>41.08</v>
      </c>
      <c r="J6019" s="136">
        <v>40.9</v>
      </c>
      <c r="K6019" s="136">
        <v>0.17699999999999999</v>
      </c>
      <c r="L6019" s="136">
        <v>0.30199999999999999</v>
      </c>
      <c r="M6019" s="136">
        <v>0.04</v>
      </c>
      <c r="N6019" s="136">
        <v>0.14399999999999999</v>
      </c>
      <c r="O6019" s="136">
        <v>2.7E-2</v>
      </c>
      <c r="P6019" s="136">
        <v>1.2E-2</v>
      </c>
      <c r="Q6019" s="136">
        <v>2.5999999999999999E-2</v>
      </c>
      <c r="R6019" s="136">
        <v>4.0000000000000001E-3</v>
      </c>
      <c r="S6019" s="136">
        <v>1.9E-2</v>
      </c>
    </row>
    <row r="6020" spans="1:19" ht="11.25" thickBot="1" x14ac:dyDescent="0.2">
      <c r="A6020" s="112"/>
    </row>
    <row r="6021" spans="1:19" ht="11.25" thickBot="1" x14ac:dyDescent="0.2">
      <c r="A6021" s="138" t="s">
        <v>364</v>
      </c>
      <c r="B6021" s="112"/>
      <c r="C6021" s="137">
        <v>1.274E-2</v>
      </c>
      <c r="D6021" s="134" t="s">
        <v>4235</v>
      </c>
      <c r="E6021" s="136">
        <v>3.0000000000000001E-3</v>
      </c>
      <c r="F6021" s="136">
        <v>1E-3</v>
      </c>
      <c r="G6021" s="136">
        <v>3.0000000000000001E-3</v>
      </c>
      <c r="H6021" s="136">
        <v>1E-3</v>
      </c>
      <c r="I6021" s="136">
        <v>0.42</v>
      </c>
      <c r="J6021" s="136">
        <v>0.35099999999999998</v>
      </c>
      <c r="K6021" s="136">
        <v>1E-3</v>
      </c>
      <c r="L6021" s="136">
        <v>5.0000000000000001E-3</v>
      </c>
      <c r="M6021" s="136">
        <v>2E-3</v>
      </c>
      <c r="N6021" s="136">
        <v>3.0000000000000001E-3</v>
      </c>
      <c r="O6021" s="136">
        <v>2E-3</v>
      </c>
      <c r="P6021" s="136">
        <v>0</v>
      </c>
      <c r="Q6021" s="136">
        <v>4.0000000000000001E-3</v>
      </c>
      <c r="R6021" s="136">
        <v>0</v>
      </c>
      <c r="S6021" s="136">
        <v>1E-3</v>
      </c>
    </row>
    <row r="6022" spans="1:19" ht="11.25" thickBot="1" x14ac:dyDescent="0.2">
      <c r="A6022" s="112"/>
    </row>
    <row r="6023" spans="1:19" ht="11.25" thickBot="1" x14ac:dyDescent="0.2">
      <c r="A6023" s="139" t="s">
        <v>366</v>
      </c>
      <c r="B6023" s="112"/>
      <c r="C6023" s="140">
        <v>1.228</v>
      </c>
      <c r="D6023" s="134" t="s">
        <v>4236</v>
      </c>
      <c r="E6023" s="136">
        <v>1.1950000000000001</v>
      </c>
      <c r="F6023" s="136">
        <v>0.63900000000000001</v>
      </c>
      <c r="G6023" s="136">
        <v>226.1</v>
      </c>
      <c r="H6023" s="136">
        <v>0.84799999999999998</v>
      </c>
      <c r="I6023" s="136">
        <v>1.024</v>
      </c>
      <c r="J6023" s="136">
        <v>0.85799999999999998</v>
      </c>
      <c r="K6023" s="136">
        <v>0.53600000000000003</v>
      </c>
      <c r="L6023" s="136">
        <v>1.7529999999999999</v>
      </c>
      <c r="M6023" s="136">
        <v>5.1840000000000002</v>
      </c>
      <c r="N6023" s="136">
        <v>2.3980000000000001</v>
      </c>
      <c r="O6023" s="136">
        <v>7.8339999999999996</v>
      </c>
      <c r="P6023" s="136">
        <v>3.3929999999999998</v>
      </c>
      <c r="Q6023" s="136">
        <v>15.03</v>
      </c>
      <c r="R6023" s="136">
        <v>9.2210000000000001</v>
      </c>
      <c r="S6023" s="136">
        <v>5.2</v>
      </c>
    </row>
    <row r="6024" spans="1:19" ht="11.25" thickBot="1" x14ac:dyDescent="0.2">
      <c r="A6024" s="112"/>
    </row>
    <row r="6025" spans="1:19" ht="11.25" thickBot="1" x14ac:dyDescent="0.2">
      <c r="A6025" s="106" t="s">
        <v>357</v>
      </c>
      <c r="B6025" s="106" t="s">
        <v>358</v>
      </c>
      <c r="C6025" s="130" t="s">
        <v>51</v>
      </c>
      <c r="D6025" s="130" t="s">
        <v>52</v>
      </c>
      <c r="E6025" s="130" t="s">
        <v>53</v>
      </c>
      <c r="F6025" s="130" t="s">
        <v>54</v>
      </c>
      <c r="G6025" s="130" t="s">
        <v>55</v>
      </c>
      <c r="H6025" s="130" t="s">
        <v>56</v>
      </c>
      <c r="I6025" s="130" t="s">
        <v>57</v>
      </c>
      <c r="J6025" s="130" t="s">
        <v>58</v>
      </c>
      <c r="K6025" s="130" t="s">
        <v>59</v>
      </c>
      <c r="L6025" s="130" t="s">
        <v>60</v>
      </c>
      <c r="M6025" s="130" t="s">
        <v>61</v>
      </c>
      <c r="N6025" s="130" t="s">
        <v>62</v>
      </c>
      <c r="O6025" s="130" t="s">
        <v>63</v>
      </c>
      <c r="P6025" s="130" t="s">
        <v>64</v>
      </c>
      <c r="Q6025" s="131" t="s">
        <v>65</v>
      </c>
      <c r="R6025" s="131" t="s">
        <v>66</v>
      </c>
      <c r="S6025" s="130" t="s">
        <v>67</v>
      </c>
    </row>
    <row r="6026" spans="1:19" ht="11.25" thickBot="1" x14ac:dyDescent="0.2">
      <c r="A6026" s="112"/>
      <c r="B6026" s="112"/>
      <c r="C6026" s="130" t="s">
        <v>111</v>
      </c>
      <c r="D6026" s="130" t="s">
        <v>111</v>
      </c>
      <c r="E6026" s="130" t="s">
        <v>111</v>
      </c>
      <c r="F6026" s="130" t="s">
        <v>111</v>
      </c>
      <c r="G6026" s="130" t="s">
        <v>111</v>
      </c>
      <c r="H6026" s="130" t="s">
        <v>111</v>
      </c>
      <c r="I6026" s="130" t="s">
        <v>111</v>
      </c>
      <c r="J6026" s="130" t="s">
        <v>111</v>
      </c>
      <c r="K6026" s="130" t="s">
        <v>111</v>
      </c>
      <c r="L6026" s="130" t="s">
        <v>111</v>
      </c>
      <c r="M6026" s="130" t="s">
        <v>111</v>
      </c>
      <c r="N6026" s="130" t="s">
        <v>111</v>
      </c>
      <c r="O6026" s="130" t="s">
        <v>111</v>
      </c>
      <c r="P6026" s="130" t="s">
        <v>111</v>
      </c>
      <c r="Q6026" s="131" t="s">
        <v>111</v>
      </c>
      <c r="R6026" s="131" t="s">
        <v>111</v>
      </c>
      <c r="S6026" s="130" t="s">
        <v>111</v>
      </c>
    </row>
    <row r="6027" spans="1:19" ht="11.25" thickBot="1" x14ac:dyDescent="0.2">
      <c r="A6027" s="107">
        <v>1</v>
      </c>
      <c r="B6027" s="132">
        <v>0.73722222222222233</v>
      </c>
      <c r="C6027" s="108">
        <v>3.0000000000000001E-3</v>
      </c>
      <c r="D6027" s="108">
        <v>0.01</v>
      </c>
      <c r="E6027" s="108">
        <v>1E-3</v>
      </c>
      <c r="F6027" s="108">
        <v>8.0000000000000002E-3</v>
      </c>
      <c r="G6027" s="108">
        <v>1E-3</v>
      </c>
      <c r="H6027" s="108">
        <v>1E-3</v>
      </c>
      <c r="I6027" s="108">
        <v>0.113</v>
      </c>
      <c r="J6027" s="108">
        <v>0.32600000000000001</v>
      </c>
      <c r="K6027" s="108">
        <v>0.32700000000000001</v>
      </c>
      <c r="L6027" s="108">
        <v>0</v>
      </c>
      <c r="M6027" s="108">
        <v>0</v>
      </c>
      <c r="N6027" s="108">
        <v>0.19700000000000001</v>
      </c>
      <c r="O6027" s="108">
        <v>3.0000000000000001E-3</v>
      </c>
      <c r="P6027" s="108">
        <v>0.64700000000000002</v>
      </c>
      <c r="Q6027" s="133">
        <v>0.95026999999999995</v>
      </c>
      <c r="R6027" s="134" t="s">
        <v>4237</v>
      </c>
      <c r="S6027" s="108">
        <v>3.9E-2</v>
      </c>
    </row>
    <row r="6028" spans="1:19" ht="11.25" thickBot="1" x14ac:dyDescent="0.2">
      <c r="A6028" s="112"/>
    </row>
    <row r="6029" spans="1:19" ht="11.25" thickBot="1" x14ac:dyDescent="0.2">
      <c r="A6029" s="107">
        <v>2</v>
      </c>
      <c r="B6029" s="132">
        <v>0.73739583333333336</v>
      </c>
      <c r="C6029" s="108">
        <v>4.0000000000000001E-3</v>
      </c>
      <c r="D6029" s="108">
        <v>8.9999999999999993E-3</v>
      </c>
      <c r="E6029" s="108">
        <v>1E-3</v>
      </c>
      <c r="F6029" s="108">
        <v>8.9999999999999993E-3</v>
      </c>
      <c r="G6029" s="108">
        <v>1E-3</v>
      </c>
      <c r="H6029" s="108">
        <v>1E-3</v>
      </c>
      <c r="I6029" s="108">
        <v>0.112</v>
      </c>
      <c r="J6029" s="108">
        <v>0.32600000000000001</v>
      </c>
      <c r="K6029" s="108">
        <v>0.32700000000000001</v>
      </c>
      <c r="L6029" s="108">
        <v>0</v>
      </c>
      <c r="M6029" s="108">
        <v>0</v>
      </c>
      <c r="N6029" s="108">
        <v>0.189</v>
      </c>
      <c r="O6029" s="108">
        <v>4.0000000000000001E-3</v>
      </c>
      <c r="P6029" s="108">
        <v>0.64400000000000002</v>
      </c>
      <c r="Q6029" s="133">
        <v>0.96674000000000004</v>
      </c>
      <c r="R6029" s="134" t="s">
        <v>4238</v>
      </c>
      <c r="S6029" s="108">
        <v>3.6999999999999998E-2</v>
      </c>
    </row>
    <row r="6030" spans="1:19" ht="11.25" thickBot="1" x14ac:dyDescent="0.2">
      <c r="A6030" s="112"/>
    </row>
    <row r="6031" spans="1:19" ht="11.25" thickBot="1" x14ac:dyDescent="0.2">
      <c r="A6031" s="107">
        <v>3</v>
      </c>
      <c r="B6031" s="132">
        <v>0.73758101851851843</v>
      </c>
      <c r="C6031" s="108">
        <v>3.0000000000000001E-3</v>
      </c>
      <c r="D6031" s="108">
        <v>0.01</v>
      </c>
      <c r="E6031" s="108">
        <v>1E-3</v>
      </c>
      <c r="F6031" s="108">
        <v>7.0000000000000001E-3</v>
      </c>
      <c r="G6031" s="108">
        <v>1E-3</v>
      </c>
      <c r="H6031" s="108">
        <v>1E-3</v>
      </c>
      <c r="I6031" s="108">
        <v>0.11700000000000001</v>
      </c>
      <c r="J6031" s="108">
        <v>0.317</v>
      </c>
      <c r="K6031" s="108">
        <v>0.32400000000000001</v>
      </c>
      <c r="L6031" s="108">
        <v>0</v>
      </c>
      <c r="M6031" s="108">
        <v>0</v>
      </c>
      <c r="N6031" s="108">
        <v>0.18099999999999999</v>
      </c>
      <c r="O6031" s="108">
        <v>4.0000000000000001E-3</v>
      </c>
      <c r="P6031" s="108">
        <v>0.63700000000000001</v>
      </c>
      <c r="Q6031" s="133">
        <v>0.97367999999999999</v>
      </c>
      <c r="R6031" s="134" t="s">
        <v>4239</v>
      </c>
      <c r="S6031" s="108">
        <v>3.7999999999999999E-2</v>
      </c>
    </row>
    <row r="6032" spans="1:19" ht="11.25" thickBot="1" x14ac:dyDescent="0.2">
      <c r="A6032" s="112"/>
    </row>
    <row r="6033" spans="1:19" ht="11.25" thickBot="1" x14ac:dyDescent="0.2">
      <c r="A6033" s="135" t="s">
        <v>362</v>
      </c>
      <c r="B6033" s="112"/>
      <c r="C6033" s="136">
        <v>3.0000000000000001E-3</v>
      </c>
      <c r="D6033" s="136">
        <v>0.01</v>
      </c>
      <c r="E6033" s="136">
        <v>1E-3</v>
      </c>
      <c r="F6033" s="136">
        <v>8.0000000000000002E-3</v>
      </c>
      <c r="G6033" s="136">
        <v>1E-3</v>
      </c>
      <c r="H6033" s="136">
        <v>1E-3</v>
      </c>
      <c r="I6033" s="136">
        <v>0.114</v>
      </c>
      <c r="J6033" s="136">
        <v>0.32300000000000001</v>
      </c>
      <c r="K6033" s="136">
        <v>0.32600000000000001</v>
      </c>
      <c r="L6033" s="136">
        <v>0</v>
      </c>
      <c r="M6033" s="136">
        <v>0</v>
      </c>
      <c r="N6033" s="136">
        <v>0.189</v>
      </c>
      <c r="O6033" s="136">
        <v>4.0000000000000001E-3</v>
      </c>
      <c r="P6033" s="136">
        <v>0.64200000000000002</v>
      </c>
      <c r="Q6033" s="137">
        <v>0.96355999999999997</v>
      </c>
      <c r="R6033" s="134" t="s">
        <v>4240</v>
      </c>
      <c r="S6033" s="136">
        <v>3.7999999999999999E-2</v>
      </c>
    </row>
    <row r="6034" spans="1:19" ht="11.25" thickBot="1" x14ac:dyDescent="0.2">
      <c r="A6034" s="112"/>
    </row>
    <row r="6035" spans="1:19" ht="11.25" thickBot="1" x14ac:dyDescent="0.2">
      <c r="A6035" s="138" t="s">
        <v>364</v>
      </c>
      <c r="B6035" s="112"/>
      <c r="C6035" s="136">
        <v>0</v>
      </c>
      <c r="D6035" s="136">
        <v>1E-3</v>
      </c>
      <c r="E6035" s="136">
        <v>0</v>
      </c>
      <c r="F6035" s="136">
        <v>1E-3</v>
      </c>
      <c r="G6035" s="136">
        <v>0</v>
      </c>
      <c r="H6035" s="136">
        <v>0</v>
      </c>
      <c r="I6035" s="136">
        <v>3.0000000000000001E-3</v>
      </c>
      <c r="J6035" s="136">
        <v>5.0000000000000001E-3</v>
      </c>
      <c r="K6035" s="136">
        <v>2E-3</v>
      </c>
      <c r="L6035" s="136">
        <v>0</v>
      </c>
      <c r="M6035" s="136">
        <v>0</v>
      </c>
      <c r="N6035" s="136">
        <v>8.0000000000000002E-3</v>
      </c>
      <c r="O6035" s="136">
        <v>1E-3</v>
      </c>
      <c r="P6035" s="136">
        <v>5.0000000000000001E-3</v>
      </c>
      <c r="Q6035" s="137">
        <v>1.2019999999999999E-2</v>
      </c>
      <c r="R6035" s="134" t="s">
        <v>1662</v>
      </c>
      <c r="S6035" s="136">
        <v>1E-3</v>
      </c>
    </row>
    <row r="6036" spans="1:19" ht="11.25" thickBot="1" x14ac:dyDescent="0.2">
      <c r="A6036" s="112"/>
    </row>
    <row r="6037" spans="1:19" ht="11.25" thickBot="1" x14ac:dyDescent="0.2">
      <c r="A6037" s="139" t="s">
        <v>366</v>
      </c>
      <c r="B6037" s="112"/>
      <c r="C6037" s="136">
        <v>7.0019999999999998</v>
      </c>
      <c r="D6037" s="136">
        <v>5.3780000000000001</v>
      </c>
      <c r="E6037" s="136">
        <v>8.2319999999999993</v>
      </c>
      <c r="F6037" s="136">
        <v>6.5979999999999999</v>
      </c>
      <c r="G6037" s="136">
        <v>8.0809999999999995</v>
      </c>
      <c r="H6037" s="136">
        <v>2.302</v>
      </c>
      <c r="I6037" s="136">
        <v>2.363</v>
      </c>
      <c r="J6037" s="136">
        <v>1.6970000000000001</v>
      </c>
      <c r="K6037" s="136">
        <v>0.58099999999999996</v>
      </c>
      <c r="L6037" s="136">
        <v>6.2430000000000003</v>
      </c>
      <c r="M6037" s="136">
        <v>132.69999999999999</v>
      </c>
      <c r="N6037" s="136">
        <v>4.1550000000000002</v>
      </c>
      <c r="O6037" s="136">
        <v>12.69</v>
      </c>
      <c r="P6037" s="136">
        <v>0.73399999999999999</v>
      </c>
      <c r="Q6037" s="140">
        <v>1.2470000000000001</v>
      </c>
      <c r="R6037" s="134" t="s">
        <v>4214</v>
      </c>
      <c r="S6037" s="136">
        <v>2.36</v>
      </c>
    </row>
    <row r="6038" spans="1:19" ht="11.25" thickBot="1" x14ac:dyDescent="0.2">
      <c r="A6038" s="112"/>
    </row>
    <row r="6039" spans="1:19" ht="11.25" thickBot="1" x14ac:dyDescent="0.2">
      <c r="A6039" s="106" t="s">
        <v>357</v>
      </c>
      <c r="B6039" s="106" t="s">
        <v>358</v>
      </c>
      <c r="C6039" s="130" t="s">
        <v>68</v>
      </c>
    </row>
    <row r="6040" spans="1:19" ht="11.25" thickBot="1" x14ac:dyDescent="0.2">
      <c r="A6040" s="112"/>
      <c r="B6040" s="112"/>
      <c r="C6040" s="130" t="s">
        <v>111</v>
      </c>
    </row>
    <row r="6041" spans="1:19" ht="11.25" thickBot="1" x14ac:dyDescent="0.2">
      <c r="A6041" s="107">
        <v>1</v>
      </c>
      <c r="B6041" s="132">
        <v>0.73722222222222233</v>
      </c>
      <c r="C6041" s="108">
        <v>8.9999999999999993E-3</v>
      </c>
    </row>
    <row r="6042" spans="1:19" ht="11.25" thickBot="1" x14ac:dyDescent="0.2">
      <c r="A6042" s="112"/>
    </row>
    <row r="6043" spans="1:19" ht="11.25" thickBot="1" x14ac:dyDescent="0.2">
      <c r="A6043" s="107">
        <v>2</v>
      </c>
      <c r="B6043" s="132">
        <v>0.73739583333333336</v>
      </c>
      <c r="C6043" s="108">
        <v>8.9999999999999993E-3</v>
      </c>
    </row>
    <row r="6044" spans="1:19" ht="11.25" thickBot="1" x14ac:dyDescent="0.2">
      <c r="A6044" s="112"/>
    </row>
    <row r="6045" spans="1:19" ht="11.25" thickBot="1" x14ac:dyDescent="0.2">
      <c r="A6045" s="107">
        <v>3</v>
      </c>
      <c r="B6045" s="132">
        <v>0.73758101851851843</v>
      </c>
      <c r="C6045" s="108">
        <v>8.9999999999999993E-3</v>
      </c>
    </row>
    <row r="6046" spans="1:19" ht="11.25" thickBot="1" x14ac:dyDescent="0.2">
      <c r="A6046" s="112"/>
    </row>
    <row r="6047" spans="1:19" ht="11.25" thickBot="1" x14ac:dyDescent="0.2">
      <c r="A6047" s="135" t="s">
        <v>362</v>
      </c>
      <c r="B6047" s="112"/>
      <c r="C6047" s="136">
        <v>8.9999999999999993E-3</v>
      </c>
    </row>
    <row r="6048" spans="1:19" ht="11.25" thickBot="1" x14ac:dyDescent="0.2">
      <c r="A6048" s="112"/>
    </row>
    <row r="6049" spans="1:19" ht="11.25" thickBot="1" x14ac:dyDescent="0.2">
      <c r="A6049" s="138" t="s">
        <v>364</v>
      </c>
      <c r="B6049" s="112"/>
      <c r="C6049" s="136">
        <v>0</v>
      </c>
    </row>
    <row r="6050" spans="1:19" ht="11.25" thickBot="1" x14ac:dyDescent="0.2">
      <c r="A6050" s="112"/>
    </row>
    <row r="6051" spans="1:19" ht="11.25" thickBot="1" x14ac:dyDescent="0.2">
      <c r="A6051" s="139" t="s">
        <v>366</v>
      </c>
      <c r="B6051" s="112"/>
      <c r="C6051" s="136">
        <v>1.1619999999999999</v>
      </c>
    </row>
    <row r="6052" spans="1:19" ht="10.5" x14ac:dyDescent="0.15">
      <c r="A6052" s="112"/>
    </row>
    <row r="6053" spans="1:19" x14ac:dyDescent="0.15">
      <c r="A6053" s="129"/>
      <c r="B6053" s="86" t="s">
        <v>4241</v>
      </c>
    </row>
    <row r="6054" spans="1:19" ht="9.75" thickBot="1" x14ac:dyDescent="0.2">
      <c r="A6054" s="81" t="s">
        <v>356</v>
      </c>
    </row>
    <row r="6055" spans="1:19" ht="11.25" thickBot="1" x14ac:dyDescent="0.2">
      <c r="A6055" s="106" t="s">
        <v>357</v>
      </c>
      <c r="B6055" s="106" t="s">
        <v>358</v>
      </c>
      <c r="C6055" s="130" t="s">
        <v>0</v>
      </c>
      <c r="D6055" s="130" t="s">
        <v>1</v>
      </c>
      <c r="E6055" s="130" t="s">
        <v>2</v>
      </c>
      <c r="F6055" s="130" t="s">
        <v>3</v>
      </c>
      <c r="G6055" s="130" t="s">
        <v>4</v>
      </c>
      <c r="H6055" s="130" t="s">
        <v>5</v>
      </c>
      <c r="I6055" s="131" t="s">
        <v>6</v>
      </c>
      <c r="J6055" s="131" t="s">
        <v>7</v>
      </c>
      <c r="K6055" s="130" t="s">
        <v>8</v>
      </c>
      <c r="L6055" s="130" t="s">
        <v>9</v>
      </c>
      <c r="M6055" s="130" t="s">
        <v>10</v>
      </c>
      <c r="N6055" s="130" t="s">
        <v>11</v>
      </c>
      <c r="O6055" s="130" t="s">
        <v>12</v>
      </c>
      <c r="P6055" s="130" t="s">
        <v>13</v>
      </c>
      <c r="Q6055" s="130" t="s">
        <v>14</v>
      </c>
      <c r="R6055" s="130" t="s">
        <v>15</v>
      </c>
      <c r="S6055" s="130" t="s">
        <v>16</v>
      </c>
    </row>
    <row r="6056" spans="1:19" ht="11.25" thickBot="1" x14ac:dyDescent="0.2">
      <c r="A6056" s="112"/>
      <c r="B6056" s="112"/>
      <c r="C6056" s="130" t="s">
        <v>111</v>
      </c>
      <c r="D6056" s="130" t="s">
        <v>111</v>
      </c>
      <c r="E6056" s="130" t="s">
        <v>111</v>
      </c>
      <c r="F6056" s="130" t="s">
        <v>111</v>
      </c>
      <c r="G6056" s="130" t="s">
        <v>111</v>
      </c>
      <c r="H6056" s="130" t="s">
        <v>111</v>
      </c>
      <c r="I6056" s="131" t="s">
        <v>111</v>
      </c>
      <c r="J6056" s="131" t="s">
        <v>111</v>
      </c>
      <c r="K6056" s="130" t="s">
        <v>111</v>
      </c>
      <c r="L6056" s="130" t="s">
        <v>111</v>
      </c>
      <c r="M6056" s="130" t="s">
        <v>111</v>
      </c>
      <c r="N6056" s="130" t="s">
        <v>111</v>
      </c>
      <c r="O6056" s="130" t="s">
        <v>111</v>
      </c>
      <c r="P6056" s="130" t="s">
        <v>111</v>
      </c>
      <c r="Q6056" s="130" t="s">
        <v>111</v>
      </c>
      <c r="R6056" s="130" t="s">
        <v>111</v>
      </c>
      <c r="S6056" s="130" t="s">
        <v>111</v>
      </c>
    </row>
    <row r="6057" spans="1:19" ht="11.25" thickBot="1" x14ac:dyDescent="0.2">
      <c r="A6057" s="107">
        <v>1</v>
      </c>
      <c r="B6057" s="132">
        <v>0.74237268518518518</v>
      </c>
      <c r="C6057" s="141" t="s">
        <v>4242</v>
      </c>
      <c r="D6057" s="141" t="s">
        <v>4243</v>
      </c>
      <c r="E6057" s="141" t="s">
        <v>4244</v>
      </c>
      <c r="F6057" s="141" t="s">
        <v>4245</v>
      </c>
      <c r="G6057" s="141" t="s">
        <v>4246</v>
      </c>
      <c r="H6057" s="141" t="s">
        <v>4247</v>
      </c>
      <c r="I6057" s="133">
        <v>1.1855199999999999</v>
      </c>
      <c r="J6057" s="134" t="s">
        <v>4248</v>
      </c>
      <c r="K6057" s="141" t="s">
        <v>4249</v>
      </c>
      <c r="L6057" s="108">
        <v>0.376</v>
      </c>
      <c r="M6057" s="108">
        <v>0.80200000000000005</v>
      </c>
      <c r="N6057" s="108">
        <v>2.2610000000000001</v>
      </c>
      <c r="O6057" s="141" t="s">
        <v>4250</v>
      </c>
      <c r="P6057" s="108">
        <v>364.2</v>
      </c>
      <c r="Q6057" s="108">
        <v>0.33300000000000002</v>
      </c>
      <c r="R6057" s="108">
        <v>5.0179999999999998</v>
      </c>
      <c r="S6057" s="108">
        <v>19.489999999999998</v>
      </c>
    </row>
    <row r="6058" spans="1:19" ht="11.25" thickBot="1" x14ac:dyDescent="0.2">
      <c r="A6058" s="112"/>
    </row>
    <row r="6059" spans="1:19" ht="11.25" thickBot="1" x14ac:dyDescent="0.2">
      <c r="A6059" s="107">
        <v>2</v>
      </c>
      <c r="B6059" s="132">
        <v>0.74254629629629632</v>
      </c>
      <c r="C6059" s="141" t="s">
        <v>4251</v>
      </c>
      <c r="D6059" s="141" t="s">
        <v>4252</v>
      </c>
      <c r="E6059" s="141" t="s">
        <v>4253</v>
      </c>
      <c r="F6059" s="141" t="s">
        <v>1538</v>
      </c>
      <c r="G6059" s="141" t="s">
        <v>4254</v>
      </c>
      <c r="H6059" s="141" t="s">
        <v>4255</v>
      </c>
      <c r="I6059" s="133">
        <v>1.19468</v>
      </c>
      <c r="J6059" s="134" t="s">
        <v>4256</v>
      </c>
      <c r="K6059" s="141" t="s">
        <v>4257</v>
      </c>
      <c r="L6059" s="108">
        <v>0.33800000000000002</v>
      </c>
      <c r="M6059" s="108">
        <v>0.78600000000000003</v>
      </c>
      <c r="N6059" s="108">
        <v>2.2669999999999999</v>
      </c>
      <c r="O6059" s="141" t="s">
        <v>4258</v>
      </c>
      <c r="P6059" s="108">
        <v>363.9</v>
      </c>
      <c r="Q6059" s="108">
        <v>0.32400000000000001</v>
      </c>
      <c r="R6059" s="108">
        <v>4.9489999999999998</v>
      </c>
      <c r="S6059" s="108">
        <v>19.579999999999998</v>
      </c>
    </row>
    <row r="6060" spans="1:19" ht="11.25" thickBot="1" x14ac:dyDescent="0.2">
      <c r="A6060" s="112"/>
    </row>
    <row r="6061" spans="1:19" ht="11.25" thickBot="1" x14ac:dyDescent="0.2">
      <c r="A6061" s="107">
        <v>3</v>
      </c>
      <c r="B6061" s="132">
        <v>0.74273148148148149</v>
      </c>
      <c r="C6061" s="141" t="s">
        <v>4251</v>
      </c>
      <c r="D6061" s="141" t="s">
        <v>4259</v>
      </c>
      <c r="E6061" s="141" t="s">
        <v>4260</v>
      </c>
      <c r="F6061" s="141" t="s">
        <v>4261</v>
      </c>
      <c r="G6061" s="141" t="s">
        <v>4262</v>
      </c>
      <c r="H6061" s="141" t="s">
        <v>4263</v>
      </c>
      <c r="I6061" s="133">
        <v>1.23055</v>
      </c>
      <c r="J6061" s="134" t="s">
        <v>4264</v>
      </c>
      <c r="K6061" s="141" t="s">
        <v>4265</v>
      </c>
      <c r="L6061" s="108">
        <v>0.35899999999999999</v>
      </c>
      <c r="M6061" s="108">
        <v>0.81</v>
      </c>
      <c r="N6061" s="108">
        <v>2.1909999999999998</v>
      </c>
      <c r="O6061" s="141" t="s">
        <v>4253</v>
      </c>
      <c r="P6061" s="108">
        <v>356.8</v>
      </c>
      <c r="Q6061" s="108">
        <v>0.31900000000000001</v>
      </c>
      <c r="R6061" s="108">
        <v>5.048</v>
      </c>
      <c r="S6061" s="108">
        <v>19.52</v>
      </c>
    </row>
    <row r="6062" spans="1:19" ht="11.25" thickBot="1" x14ac:dyDescent="0.2">
      <c r="A6062" s="112"/>
    </row>
    <row r="6063" spans="1:19" ht="11.25" thickBot="1" x14ac:dyDescent="0.2">
      <c r="A6063" s="135" t="s">
        <v>362</v>
      </c>
      <c r="B6063" s="112"/>
      <c r="C6063" s="141" t="s">
        <v>4266</v>
      </c>
      <c r="D6063" s="141" t="s">
        <v>4267</v>
      </c>
      <c r="E6063" s="141" t="s">
        <v>1560</v>
      </c>
      <c r="F6063" s="141" t="s">
        <v>4268</v>
      </c>
      <c r="G6063" s="141" t="s">
        <v>4269</v>
      </c>
      <c r="H6063" s="141" t="s">
        <v>4270</v>
      </c>
      <c r="I6063" s="137">
        <v>1.2035800000000001</v>
      </c>
      <c r="J6063" s="134" t="s">
        <v>4271</v>
      </c>
      <c r="K6063" s="141" t="s">
        <v>4272</v>
      </c>
      <c r="L6063" s="136">
        <v>0.35699999999999998</v>
      </c>
      <c r="M6063" s="136">
        <v>0.79900000000000004</v>
      </c>
      <c r="N6063" s="136">
        <v>2.2400000000000002</v>
      </c>
      <c r="O6063" s="141" t="s">
        <v>4273</v>
      </c>
      <c r="P6063" s="136">
        <v>361.6</v>
      </c>
      <c r="Q6063" s="136">
        <v>0.32500000000000001</v>
      </c>
      <c r="R6063" s="136">
        <v>5.0049999999999999</v>
      </c>
      <c r="S6063" s="136">
        <v>19.53</v>
      </c>
    </row>
    <row r="6064" spans="1:19" ht="11.25" thickBot="1" x14ac:dyDescent="0.2">
      <c r="A6064" s="112"/>
    </row>
    <row r="6065" spans="1:19" ht="11.25" thickBot="1" x14ac:dyDescent="0.2">
      <c r="A6065" s="138" t="s">
        <v>364</v>
      </c>
      <c r="B6065" s="112"/>
      <c r="C6065" s="141" t="s">
        <v>4274</v>
      </c>
      <c r="D6065" s="141" t="s">
        <v>4275</v>
      </c>
      <c r="E6065" s="141" t="s">
        <v>4276</v>
      </c>
      <c r="F6065" s="141" t="s">
        <v>4277</v>
      </c>
      <c r="G6065" s="141" t="s">
        <v>4278</v>
      </c>
      <c r="H6065" s="141" t="s">
        <v>4279</v>
      </c>
      <c r="I6065" s="137">
        <v>2.3800000000000002E-2</v>
      </c>
      <c r="J6065" s="134" t="s">
        <v>4280</v>
      </c>
      <c r="K6065" s="141" t="s">
        <v>1181</v>
      </c>
      <c r="L6065" s="136">
        <v>1.9E-2</v>
      </c>
      <c r="M6065" s="136">
        <v>1.2E-2</v>
      </c>
      <c r="N6065" s="136">
        <v>4.2000000000000003E-2</v>
      </c>
      <c r="O6065" s="141" t="s">
        <v>2205</v>
      </c>
      <c r="P6065" s="136">
        <v>4.1840000000000002</v>
      </c>
      <c r="Q6065" s="136">
        <v>7.0000000000000001E-3</v>
      </c>
      <c r="R6065" s="136">
        <v>0.05</v>
      </c>
      <c r="S6065" s="136">
        <v>4.4999999999999998E-2</v>
      </c>
    </row>
    <row r="6066" spans="1:19" ht="11.25" thickBot="1" x14ac:dyDescent="0.2">
      <c r="A6066" s="112"/>
    </row>
    <row r="6067" spans="1:19" ht="11.25" thickBot="1" x14ac:dyDescent="0.2">
      <c r="A6067" s="139" t="s">
        <v>366</v>
      </c>
      <c r="B6067" s="112"/>
      <c r="C6067" s="141" t="s">
        <v>3144</v>
      </c>
      <c r="D6067" s="141" t="s">
        <v>4281</v>
      </c>
      <c r="E6067" s="141" t="s">
        <v>2478</v>
      </c>
      <c r="F6067" s="141" t="s">
        <v>4282</v>
      </c>
      <c r="G6067" s="141" t="s">
        <v>4283</v>
      </c>
      <c r="H6067" s="141" t="s">
        <v>4284</v>
      </c>
      <c r="I6067" s="140">
        <v>1.9770000000000001</v>
      </c>
      <c r="J6067" s="134" t="s">
        <v>4285</v>
      </c>
      <c r="K6067" s="141" t="s">
        <v>4286</v>
      </c>
      <c r="L6067" s="136">
        <v>5.3929999999999998</v>
      </c>
      <c r="M6067" s="136">
        <v>1.5609999999999999</v>
      </c>
      <c r="N6067" s="136">
        <v>1.8859999999999999</v>
      </c>
      <c r="O6067" s="141" t="s">
        <v>4287</v>
      </c>
      <c r="P6067" s="136">
        <v>1.157</v>
      </c>
      <c r="Q6067" s="136">
        <v>2.1230000000000002</v>
      </c>
      <c r="R6067" s="136">
        <v>1.008</v>
      </c>
      <c r="S6067" s="136">
        <v>0.22900000000000001</v>
      </c>
    </row>
    <row r="6068" spans="1:19" ht="11.25" thickBot="1" x14ac:dyDescent="0.2">
      <c r="A6068" s="112"/>
    </row>
    <row r="6069" spans="1:19" ht="11.25" thickBot="1" x14ac:dyDescent="0.2">
      <c r="A6069" s="106" t="s">
        <v>357</v>
      </c>
      <c r="B6069" s="106" t="s">
        <v>358</v>
      </c>
      <c r="C6069" s="130" t="s">
        <v>17</v>
      </c>
      <c r="D6069" s="130" t="s">
        <v>18</v>
      </c>
      <c r="E6069" s="131" t="s">
        <v>19</v>
      </c>
      <c r="F6069" s="131" t="s">
        <v>20</v>
      </c>
      <c r="G6069" s="130" t="s">
        <v>21</v>
      </c>
      <c r="H6069" s="130" t="s">
        <v>22</v>
      </c>
      <c r="I6069" s="130" t="s">
        <v>23</v>
      </c>
      <c r="J6069" s="130" t="s">
        <v>24</v>
      </c>
      <c r="K6069" s="131" t="s">
        <v>25</v>
      </c>
      <c r="L6069" s="131" t="s">
        <v>26</v>
      </c>
      <c r="M6069" s="130" t="s">
        <v>27</v>
      </c>
      <c r="N6069" s="130" t="s">
        <v>28</v>
      </c>
      <c r="O6069" s="130" t="s">
        <v>29</v>
      </c>
      <c r="P6069" s="130" t="s">
        <v>30</v>
      </c>
      <c r="Q6069" s="130" t="s">
        <v>31</v>
      </c>
      <c r="R6069" s="130" t="s">
        <v>32</v>
      </c>
      <c r="S6069" s="130" t="s">
        <v>33</v>
      </c>
    </row>
    <row r="6070" spans="1:19" ht="11.25" thickBot="1" x14ac:dyDescent="0.2">
      <c r="A6070" s="112"/>
      <c r="B6070" s="112"/>
      <c r="C6070" s="130" t="s">
        <v>111</v>
      </c>
      <c r="D6070" s="130" t="s">
        <v>111</v>
      </c>
      <c r="E6070" s="131" t="s">
        <v>111</v>
      </c>
      <c r="F6070" s="131" t="s">
        <v>111</v>
      </c>
      <c r="G6070" s="130" t="s">
        <v>111</v>
      </c>
      <c r="H6070" s="130" t="s">
        <v>111</v>
      </c>
      <c r="I6070" s="130" t="s">
        <v>111</v>
      </c>
      <c r="J6070" s="130" t="s">
        <v>111</v>
      </c>
      <c r="K6070" s="131" t="s">
        <v>111</v>
      </c>
      <c r="L6070" s="131" t="s">
        <v>111</v>
      </c>
      <c r="M6070" s="130" t="s">
        <v>111</v>
      </c>
      <c r="N6070" s="130" t="s">
        <v>111</v>
      </c>
      <c r="O6070" s="130" t="s">
        <v>111</v>
      </c>
      <c r="P6070" s="130" t="s">
        <v>111</v>
      </c>
      <c r="Q6070" s="130" t="s">
        <v>111</v>
      </c>
      <c r="R6070" s="130" t="s">
        <v>111</v>
      </c>
      <c r="S6070" s="130" t="s">
        <v>111</v>
      </c>
    </row>
    <row r="6071" spans="1:19" ht="11.25" thickBot="1" x14ac:dyDescent="0.2">
      <c r="A6071" s="107">
        <v>1</v>
      </c>
      <c r="B6071" s="132">
        <v>0.74237268518518518</v>
      </c>
      <c r="C6071" s="108">
        <v>33.33</v>
      </c>
      <c r="D6071" s="108">
        <v>1.675</v>
      </c>
      <c r="E6071" s="133">
        <v>1.06664</v>
      </c>
      <c r="F6071" s="133">
        <v>1.0340400000000001</v>
      </c>
      <c r="G6071" s="108">
        <v>6.4000000000000001E-2</v>
      </c>
      <c r="H6071" s="108">
        <v>9.3810000000000002</v>
      </c>
      <c r="I6071" s="108">
        <v>19.55</v>
      </c>
      <c r="J6071" s="141" t="s">
        <v>4288</v>
      </c>
      <c r="K6071" s="133">
        <v>1.1300699999999999</v>
      </c>
      <c r="L6071" s="134" t="s">
        <v>4289</v>
      </c>
      <c r="M6071" s="108">
        <v>2.1000000000000001E-2</v>
      </c>
      <c r="N6071" s="108">
        <v>1.2470000000000001</v>
      </c>
      <c r="O6071" s="108">
        <v>0</v>
      </c>
      <c r="P6071" s="108">
        <v>6.0000000000000001E-3</v>
      </c>
      <c r="Q6071" s="108">
        <v>0.09</v>
      </c>
      <c r="R6071" s="108">
        <v>0.17</v>
      </c>
      <c r="S6071" s="108">
        <v>9.9000000000000005E-2</v>
      </c>
    </row>
    <row r="6072" spans="1:19" ht="11.25" thickBot="1" x14ac:dyDescent="0.2">
      <c r="A6072" s="112"/>
    </row>
    <row r="6073" spans="1:19" ht="11.25" thickBot="1" x14ac:dyDescent="0.2">
      <c r="A6073" s="107">
        <v>2</v>
      </c>
      <c r="B6073" s="132">
        <v>0.74254629629629632</v>
      </c>
      <c r="C6073" s="108">
        <v>33.369999999999997</v>
      </c>
      <c r="D6073" s="108">
        <v>1.6890000000000001</v>
      </c>
      <c r="E6073" s="133">
        <v>1.0898000000000001</v>
      </c>
      <c r="F6073" s="133">
        <v>1.0334099999999999</v>
      </c>
      <c r="G6073" s="108">
        <v>0.13900000000000001</v>
      </c>
      <c r="H6073" s="108">
        <v>8.0190000000000001</v>
      </c>
      <c r="I6073" s="108">
        <v>19.57</v>
      </c>
      <c r="J6073" s="141" t="s">
        <v>4290</v>
      </c>
      <c r="K6073" s="133">
        <v>1.15137</v>
      </c>
      <c r="L6073" s="134" t="s">
        <v>4291</v>
      </c>
      <c r="M6073" s="108">
        <v>1.7999999999999999E-2</v>
      </c>
      <c r="N6073" s="108">
        <v>1.28</v>
      </c>
      <c r="O6073" s="108">
        <v>1E-3</v>
      </c>
      <c r="P6073" s="108">
        <v>5.0000000000000001E-3</v>
      </c>
      <c r="Q6073" s="108">
        <v>8.5999999999999993E-2</v>
      </c>
      <c r="R6073" s="108">
        <v>0.154</v>
      </c>
      <c r="S6073" s="108">
        <v>0.10199999999999999</v>
      </c>
    </row>
    <row r="6074" spans="1:19" ht="11.25" thickBot="1" x14ac:dyDescent="0.2">
      <c r="A6074" s="112"/>
    </row>
    <row r="6075" spans="1:19" ht="11.25" thickBot="1" x14ac:dyDescent="0.2">
      <c r="A6075" s="107">
        <v>3</v>
      </c>
      <c r="B6075" s="132">
        <v>0.74273148148148149</v>
      </c>
      <c r="C6075" s="108">
        <v>33.15</v>
      </c>
      <c r="D6075" s="108">
        <v>1.6559999999999999</v>
      </c>
      <c r="E6075" s="133">
        <v>1.0805</v>
      </c>
      <c r="F6075" s="133">
        <v>1.0318099999999999</v>
      </c>
      <c r="G6075" s="108">
        <v>0.219</v>
      </c>
      <c r="H6075" s="108">
        <v>8.2870000000000008</v>
      </c>
      <c r="I6075" s="108">
        <v>19.649999999999999</v>
      </c>
      <c r="J6075" s="141" t="s">
        <v>4292</v>
      </c>
      <c r="K6075" s="133">
        <v>1.1652100000000001</v>
      </c>
      <c r="L6075" s="134" t="s">
        <v>4293</v>
      </c>
      <c r="M6075" s="108">
        <v>1.7999999999999999E-2</v>
      </c>
      <c r="N6075" s="108">
        <v>1.254</v>
      </c>
      <c r="O6075" s="108">
        <v>0</v>
      </c>
      <c r="P6075" s="108">
        <v>5.0000000000000001E-3</v>
      </c>
      <c r="Q6075" s="108">
        <v>0.09</v>
      </c>
      <c r="R6075" s="108">
        <v>0.17599999999999999</v>
      </c>
      <c r="S6075" s="108">
        <v>0.107</v>
      </c>
    </row>
    <row r="6076" spans="1:19" ht="11.25" thickBot="1" x14ac:dyDescent="0.2">
      <c r="A6076" s="112"/>
    </row>
    <row r="6077" spans="1:19" ht="11.25" thickBot="1" x14ac:dyDescent="0.2">
      <c r="A6077" s="135" t="s">
        <v>362</v>
      </c>
      <c r="B6077" s="112"/>
      <c r="C6077" s="136">
        <v>33.28</v>
      </c>
      <c r="D6077" s="136">
        <v>1.673</v>
      </c>
      <c r="E6077" s="137">
        <v>1.0789800000000001</v>
      </c>
      <c r="F6077" s="137">
        <v>1.03308</v>
      </c>
      <c r="G6077" s="136">
        <v>0.14099999999999999</v>
      </c>
      <c r="H6077" s="136">
        <v>8.5630000000000006</v>
      </c>
      <c r="I6077" s="136">
        <v>19.59</v>
      </c>
      <c r="J6077" s="141" t="s">
        <v>4294</v>
      </c>
      <c r="K6077" s="137">
        <v>1.1488799999999999</v>
      </c>
      <c r="L6077" s="134" t="s">
        <v>4295</v>
      </c>
      <c r="M6077" s="136">
        <v>1.9E-2</v>
      </c>
      <c r="N6077" s="136">
        <v>1.26</v>
      </c>
      <c r="O6077" s="136">
        <v>1E-3</v>
      </c>
      <c r="P6077" s="136">
        <v>6.0000000000000001E-3</v>
      </c>
      <c r="Q6077" s="136">
        <v>8.8999999999999996E-2</v>
      </c>
      <c r="R6077" s="136">
        <v>0.16700000000000001</v>
      </c>
      <c r="S6077" s="136">
        <v>0.10299999999999999</v>
      </c>
    </row>
    <row r="6078" spans="1:19" ht="11.25" thickBot="1" x14ac:dyDescent="0.2">
      <c r="A6078" s="112"/>
    </row>
    <row r="6079" spans="1:19" ht="11.25" thickBot="1" x14ac:dyDescent="0.2">
      <c r="A6079" s="138" t="s">
        <v>364</v>
      </c>
      <c r="B6079" s="112"/>
      <c r="C6079" s="136">
        <v>0.11700000000000001</v>
      </c>
      <c r="D6079" s="136">
        <v>1.7000000000000001E-2</v>
      </c>
      <c r="E6079" s="137">
        <v>1.166E-2</v>
      </c>
      <c r="F6079" s="137">
        <v>1.15E-3</v>
      </c>
      <c r="G6079" s="136">
        <v>7.6999999999999999E-2</v>
      </c>
      <c r="H6079" s="136">
        <v>0.72199999999999998</v>
      </c>
      <c r="I6079" s="136">
        <v>5.2999999999999999E-2</v>
      </c>
      <c r="J6079" s="141" t="s">
        <v>4296</v>
      </c>
      <c r="K6079" s="137">
        <v>1.77E-2</v>
      </c>
      <c r="L6079" s="134" t="s">
        <v>4297</v>
      </c>
      <c r="M6079" s="136">
        <v>1E-3</v>
      </c>
      <c r="N6079" s="136">
        <v>1.7000000000000001E-2</v>
      </c>
      <c r="O6079" s="136">
        <v>1E-3</v>
      </c>
      <c r="P6079" s="136">
        <v>0</v>
      </c>
      <c r="Q6079" s="136">
        <v>2E-3</v>
      </c>
      <c r="R6079" s="136">
        <v>1.0999999999999999E-2</v>
      </c>
      <c r="S6079" s="136">
        <v>4.0000000000000001E-3</v>
      </c>
    </row>
    <row r="6080" spans="1:19" ht="11.25" thickBot="1" x14ac:dyDescent="0.2">
      <c r="A6080" s="112"/>
    </row>
    <row r="6081" spans="1:19" ht="11.25" thickBot="1" x14ac:dyDescent="0.2">
      <c r="A6081" s="139" t="s">
        <v>366</v>
      </c>
      <c r="B6081" s="112"/>
      <c r="C6081" s="136">
        <v>0.35199999999999998</v>
      </c>
      <c r="D6081" s="136">
        <v>0.98699999999999999</v>
      </c>
      <c r="E6081" s="140">
        <v>1.08</v>
      </c>
      <c r="F6081" s="140">
        <v>0.111</v>
      </c>
      <c r="G6081" s="136">
        <v>55.09</v>
      </c>
      <c r="H6081" s="136">
        <v>8.4280000000000008</v>
      </c>
      <c r="I6081" s="136">
        <v>0.27</v>
      </c>
      <c r="J6081" s="141" t="s">
        <v>4298</v>
      </c>
      <c r="K6081" s="140">
        <v>1.5409999999999999</v>
      </c>
      <c r="L6081" s="134" t="s">
        <v>2055</v>
      </c>
      <c r="M6081" s="136">
        <v>7.5640000000000001</v>
      </c>
      <c r="N6081" s="136">
        <v>1.3620000000000001</v>
      </c>
      <c r="O6081" s="136">
        <v>79.52</v>
      </c>
      <c r="P6081" s="136">
        <v>8.0190000000000001</v>
      </c>
      <c r="Q6081" s="136">
        <v>2.5840000000000001</v>
      </c>
      <c r="R6081" s="136">
        <v>6.72</v>
      </c>
      <c r="S6081" s="136">
        <v>3.92</v>
      </c>
    </row>
    <row r="6082" spans="1:19" ht="11.25" thickBot="1" x14ac:dyDescent="0.2">
      <c r="A6082" s="112"/>
    </row>
    <row r="6083" spans="1:19" ht="11.25" thickBot="1" x14ac:dyDescent="0.2">
      <c r="A6083" s="106" t="s">
        <v>357</v>
      </c>
      <c r="B6083" s="106" t="s">
        <v>358</v>
      </c>
      <c r="C6083" s="131" t="s">
        <v>34</v>
      </c>
      <c r="D6083" s="131" t="s">
        <v>35</v>
      </c>
      <c r="E6083" s="130" t="s">
        <v>36</v>
      </c>
      <c r="F6083" s="130" t="s">
        <v>37</v>
      </c>
      <c r="G6083" s="130" t="s">
        <v>38</v>
      </c>
      <c r="H6083" s="130" t="s">
        <v>39</v>
      </c>
      <c r="I6083" s="130" t="s">
        <v>40</v>
      </c>
      <c r="J6083" s="130" t="s">
        <v>41</v>
      </c>
      <c r="K6083" s="130" t="s">
        <v>42</v>
      </c>
      <c r="L6083" s="130" t="s">
        <v>43</v>
      </c>
      <c r="M6083" s="130" t="s">
        <v>44</v>
      </c>
      <c r="N6083" s="130" t="s">
        <v>45</v>
      </c>
      <c r="O6083" s="130" t="s">
        <v>46</v>
      </c>
      <c r="P6083" s="130" t="s">
        <v>47</v>
      </c>
      <c r="Q6083" s="130" t="s">
        <v>48</v>
      </c>
      <c r="R6083" s="130" t="s">
        <v>49</v>
      </c>
      <c r="S6083" s="130" t="s">
        <v>50</v>
      </c>
    </row>
    <row r="6084" spans="1:19" ht="11.25" thickBot="1" x14ac:dyDescent="0.2">
      <c r="A6084" s="112"/>
      <c r="B6084" s="112"/>
      <c r="C6084" s="131" t="s">
        <v>111</v>
      </c>
      <c r="D6084" s="131" t="s">
        <v>111</v>
      </c>
      <c r="E6084" s="130" t="s">
        <v>111</v>
      </c>
      <c r="F6084" s="130" t="s">
        <v>111</v>
      </c>
      <c r="G6084" s="130" t="s">
        <v>111</v>
      </c>
      <c r="H6084" s="130" t="s">
        <v>111</v>
      </c>
      <c r="I6084" s="130" t="s">
        <v>111</v>
      </c>
      <c r="J6084" s="130" t="s">
        <v>111</v>
      </c>
      <c r="K6084" s="130" t="s">
        <v>111</v>
      </c>
      <c r="L6084" s="130" t="s">
        <v>111</v>
      </c>
      <c r="M6084" s="130" t="s">
        <v>111</v>
      </c>
      <c r="N6084" s="130" t="s">
        <v>111</v>
      </c>
      <c r="O6084" s="130" t="s">
        <v>111</v>
      </c>
      <c r="P6084" s="130" t="s">
        <v>111</v>
      </c>
      <c r="Q6084" s="130" t="s">
        <v>111</v>
      </c>
      <c r="R6084" s="130" t="s">
        <v>111</v>
      </c>
      <c r="S6084" s="130" t="s">
        <v>111</v>
      </c>
    </row>
    <row r="6085" spans="1:19" ht="11.25" thickBot="1" x14ac:dyDescent="0.2">
      <c r="A6085" s="107">
        <v>1</v>
      </c>
      <c r="B6085" s="132">
        <v>0.74237268518518518</v>
      </c>
      <c r="C6085" s="133">
        <v>1.0209900000000001</v>
      </c>
      <c r="D6085" s="134" t="s">
        <v>4299</v>
      </c>
      <c r="E6085" s="108">
        <v>0.30099999999999999</v>
      </c>
      <c r="F6085" s="108">
        <v>4.5999999999999999E-2</v>
      </c>
      <c r="G6085" s="108">
        <v>1E-3</v>
      </c>
      <c r="H6085" s="108">
        <v>0.249</v>
      </c>
      <c r="I6085" s="108">
        <v>44.88</v>
      </c>
      <c r="J6085" s="108">
        <v>44.67</v>
      </c>
      <c r="K6085" s="108">
        <v>0.16800000000000001</v>
      </c>
      <c r="L6085" s="108">
        <v>0.29599999999999999</v>
      </c>
      <c r="M6085" s="108">
        <v>3.6999999999999998E-2</v>
      </c>
      <c r="N6085" s="108">
        <v>0.14099999999999999</v>
      </c>
      <c r="O6085" s="108">
        <v>2.9000000000000001E-2</v>
      </c>
      <c r="P6085" s="108">
        <v>1.2999999999999999E-2</v>
      </c>
      <c r="Q6085" s="108">
        <v>2.4E-2</v>
      </c>
      <c r="R6085" s="108">
        <v>3.0000000000000001E-3</v>
      </c>
      <c r="S6085" s="108">
        <v>1.7000000000000001E-2</v>
      </c>
    </row>
    <row r="6086" spans="1:19" ht="11.25" thickBot="1" x14ac:dyDescent="0.2">
      <c r="A6086" s="112"/>
    </row>
    <row r="6087" spans="1:19" ht="11.25" thickBot="1" x14ac:dyDescent="0.2">
      <c r="A6087" s="107">
        <v>2</v>
      </c>
      <c r="B6087" s="132">
        <v>0.74254629629629632</v>
      </c>
      <c r="C6087" s="133">
        <v>1.0405500000000001</v>
      </c>
      <c r="D6087" s="134" t="s">
        <v>4300</v>
      </c>
      <c r="E6087" s="108">
        <v>0.307</v>
      </c>
      <c r="F6087" s="108">
        <v>4.5999999999999999E-2</v>
      </c>
      <c r="G6087" s="108">
        <v>5.0000000000000001E-3</v>
      </c>
      <c r="H6087" s="108">
        <v>0.247</v>
      </c>
      <c r="I6087" s="108">
        <v>44.88</v>
      </c>
      <c r="J6087" s="108">
        <v>44.89</v>
      </c>
      <c r="K6087" s="108">
        <v>0.16900000000000001</v>
      </c>
      <c r="L6087" s="108">
        <v>0.29599999999999999</v>
      </c>
      <c r="M6087" s="108">
        <v>3.6999999999999998E-2</v>
      </c>
      <c r="N6087" s="108">
        <v>0.14399999999999999</v>
      </c>
      <c r="O6087" s="108">
        <v>2.8000000000000001E-2</v>
      </c>
      <c r="P6087" s="108">
        <v>1.2E-2</v>
      </c>
      <c r="Q6087" s="108">
        <v>2.4E-2</v>
      </c>
      <c r="R6087" s="108">
        <v>4.0000000000000001E-3</v>
      </c>
      <c r="S6087" s="108">
        <v>1.6E-2</v>
      </c>
    </row>
    <row r="6088" spans="1:19" ht="11.25" thickBot="1" x14ac:dyDescent="0.2">
      <c r="A6088" s="112"/>
    </row>
    <row r="6089" spans="1:19" ht="11.25" thickBot="1" x14ac:dyDescent="0.2">
      <c r="A6089" s="107">
        <v>3</v>
      </c>
      <c r="B6089" s="132">
        <v>0.74273148148148149</v>
      </c>
      <c r="C6089" s="133">
        <v>1.04484</v>
      </c>
      <c r="D6089" s="134" t="s">
        <v>4301</v>
      </c>
      <c r="E6089" s="108">
        <v>0.31</v>
      </c>
      <c r="F6089" s="108">
        <v>4.5999999999999999E-2</v>
      </c>
      <c r="G6089" s="108">
        <v>2E-3</v>
      </c>
      <c r="H6089" s="108">
        <v>0.25600000000000001</v>
      </c>
      <c r="I6089" s="108">
        <v>45.15</v>
      </c>
      <c r="J6089" s="108">
        <v>44.98</v>
      </c>
      <c r="K6089" s="108">
        <v>0.16700000000000001</v>
      </c>
      <c r="L6089" s="108">
        <v>0.29899999999999999</v>
      </c>
      <c r="M6089" s="108">
        <v>3.7999999999999999E-2</v>
      </c>
      <c r="N6089" s="108">
        <v>0.14000000000000001</v>
      </c>
      <c r="O6089" s="108">
        <v>3.1E-2</v>
      </c>
      <c r="P6089" s="108">
        <v>1.2E-2</v>
      </c>
      <c r="Q6089" s="108">
        <v>2.4E-2</v>
      </c>
      <c r="R6089" s="108">
        <v>3.0000000000000001E-3</v>
      </c>
      <c r="S6089" s="108">
        <v>1.7000000000000001E-2</v>
      </c>
    </row>
    <row r="6090" spans="1:19" ht="11.25" thickBot="1" x14ac:dyDescent="0.2">
      <c r="A6090" s="112"/>
    </row>
    <row r="6091" spans="1:19" ht="11.25" thickBot="1" x14ac:dyDescent="0.2">
      <c r="A6091" s="135" t="s">
        <v>362</v>
      </c>
      <c r="B6091" s="112"/>
      <c r="C6091" s="137">
        <v>1.03546</v>
      </c>
      <c r="D6091" s="134" t="s">
        <v>4302</v>
      </c>
      <c r="E6091" s="136">
        <v>0.30599999999999999</v>
      </c>
      <c r="F6091" s="136">
        <v>4.5999999999999999E-2</v>
      </c>
      <c r="G6091" s="136">
        <v>3.0000000000000001E-3</v>
      </c>
      <c r="H6091" s="136">
        <v>0.251</v>
      </c>
      <c r="I6091" s="136">
        <v>44.97</v>
      </c>
      <c r="J6091" s="136">
        <v>44.85</v>
      </c>
      <c r="K6091" s="136">
        <v>0.16800000000000001</v>
      </c>
      <c r="L6091" s="136">
        <v>0.29699999999999999</v>
      </c>
      <c r="M6091" s="136">
        <v>3.6999999999999998E-2</v>
      </c>
      <c r="N6091" s="136">
        <v>0.14199999999999999</v>
      </c>
      <c r="O6091" s="136">
        <v>2.9000000000000001E-2</v>
      </c>
      <c r="P6091" s="136">
        <v>1.2E-2</v>
      </c>
      <c r="Q6091" s="136">
        <v>2.4E-2</v>
      </c>
      <c r="R6091" s="136">
        <v>3.0000000000000001E-3</v>
      </c>
      <c r="S6091" s="136">
        <v>1.6E-2</v>
      </c>
    </row>
    <row r="6092" spans="1:19" ht="11.25" thickBot="1" x14ac:dyDescent="0.2">
      <c r="A6092" s="112"/>
    </row>
    <row r="6093" spans="1:19" ht="11.25" thickBot="1" x14ac:dyDescent="0.2">
      <c r="A6093" s="138" t="s">
        <v>364</v>
      </c>
      <c r="B6093" s="112"/>
      <c r="C6093" s="137">
        <v>1.2710000000000001E-2</v>
      </c>
      <c r="D6093" s="134" t="s">
        <v>4303</v>
      </c>
      <c r="E6093" s="136">
        <v>5.0000000000000001E-3</v>
      </c>
      <c r="F6093" s="136">
        <v>0</v>
      </c>
      <c r="G6093" s="136">
        <v>2E-3</v>
      </c>
      <c r="H6093" s="136">
        <v>5.0000000000000001E-3</v>
      </c>
      <c r="I6093" s="136">
        <v>0.156</v>
      </c>
      <c r="J6093" s="136">
        <v>0.16200000000000001</v>
      </c>
      <c r="K6093" s="136">
        <v>1E-3</v>
      </c>
      <c r="L6093" s="136">
        <v>2E-3</v>
      </c>
      <c r="M6093" s="136">
        <v>1E-3</v>
      </c>
      <c r="N6093" s="136">
        <v>2E-3</v>
      </c>
      <c r="O6093" s="136">
        <v>1E-3</v>
      </c>
      <c r="P6093" s="136">
        <v>0</v>
      </c>
      <c r="Q6093" s="136">
        <v>0</v>
      </c>
      <c r="R6093" s="136">
        <v>0</v>
      </c>
      <c r="S6093" s="136">
        <v>1E-3</v>
      </c>
    </row>
    <row r="6094" spans="1:19" ht="11.25" thickBot="1" x14ac:dyDescent="0.2">
      <c r="A6094" s="112"/>
    </row>
    <row r="6095" spans="1:19" ht="11.25" thickBot="1" x14ac:dyDescent="0.2">
      <c r="A6095" s="139" t="s">
        <v>366</v>
      </c>
      <c r="B6095" s="112"/>
      <c r="C6095" s="140">
        <v>1.228</v>
      </c>
      <c r="D6095" s="134" t="s">
        <v>4304</v>
      </c>
      <c r="E6095" s="136">
        <v>1.5640000000000001</v>
      </c>
      <c r="F6095" s="136">
        <v>0.627</v>
      </c>
      <c r="G6095" s="136">
        <v>69.11</v>
      </c>
      <c r="H6095" s="136">
        <v>1.9079999999999999</v>
      </c>
      <c r="I6095" s="136">
        <v>0.34799999999999998</v>
      </c>
      <c r="J6095" s="136">
        <v>0.36199999999999999</v>
      </c>
      <c r="K6095" s="136">
        <v>0.45800000000000002</v>
      </c>
      <c r="L6095" s="136">
        <v>0.52500000000000002</v>
      </c>
      <c r="M6095" s="136">
        <v>1.96</v>
      </c>
      <c r="N6095" s="136">
        <v>1.655</v>
      </c>
      <c r="O6095" s="136">
        <v>4.9530000000000003</v>
      </c>
      <c r="P6095" s="136">
        <v>2.411</v>
      </c>
      <c r="Q6095" s="136">
        <v>1.6950000000000001</v>
      </c>
      <c r="R6095" s="136">
        <v>6.1989999999999998</v>
      </c>
      <c r="S6095" s="136">
        <v>4.258</v>
      </c>
    </row>
    <row r="6096" spans="1:19" ht="11.25" thickBot="1" x14ac:dyDescent="0.2">
      <c r="A6096" s="112"/>
    </row>
    <row r="6097" spans="1:19" ht="11.25" thickBot="1" x14ac:dyDescent="0.2">
      <c r="A6097" s="106" t="s">
        <v>357</v>
      </c>
      <c r="B6097" s="106" t="s">
        <v>358</v>
      </c>
      <c r="C6097" s="130" t="s">
        <v>51</v>
      </c>
      <c r="D6097" s="130" t="s">
        <v>52</v>
      </c>
      <c r="E6097" s="130" t="s">
        <v>53</v>
      </c>
      <c r="F6097" s="130" t="s">
        <v>54</v>
      </c>
      <c r="G6097" s="130" t="s">
        <v>55</v>
      </c>
      <c r="H6097" s="130" t="s">
        <v>56</v>
      </c>
      <c r="I6097" s="130" t="s">
        <v>57</v>
      </c>
      <c r="J6097" s="130" t="s">
        <v>58</v>
      </c>
      <c r="K6097" s="130" t="s">
        <v>59</v>
      </c>
      <c r="L6097" s="130" t="s">
        <v>60</v>
      </c>
      <c r="M6097" s="130" t="s">
        <v>61</v>
      </c>
      <c r="N6097" s="130" t="s">
        <v>62</v>
      </c>
      <c r="O6097" s="130" t="s">
        <v>63</v>
      </c>
      <c r="P6097" s="130" t="s">
        <v>64</v>
      </c>
      <c r="Q6097" s="131" t="s">
        <v>65</v>
      </c>
      <c r="R6097" s="131" t="s">
        <v>66</v>
      </c>
      <c r="S6097" s="130" t="s">
        <v>67</v>
      </c>
    </row>
    <row r="6098" spans="1:19" ht="11.25" thickBot="1" x14ac:dyDescent="0.2">
      <c r="A6098" s="112"/>
      <c r="B6098" s="112"/>
      <c r="C6098" s="130" t="s">
        <v>111</v>
      </c>
      <c r="D6098" s="130" t="s">
        <v>111</v>
      </c>
      <c r="E6098" s="130" t="s">
        <v>111</v>
      </c>
      <c r="F6098" s="130" t="s">
        <v>111</v>
      </c>
      <c r="G6098" s="130" t="s">
        <v>111</v>
      </c>
      <c r="H6098" s="130" t="s">
        <v>111</v>
      </c>
      <c r="I6098" s="130" t="s">
        <v>111</v>
      </c>
      <c r="J6098" s="130" t="s">
        <v>111</v>
      </c>
      <c r="K6098" s="130" t="s">
        <v>111</v>
      </c>
      <c r="L6098" s="130" t="s">
        <v>111</v>
      </c>
      <c r="M6098" s="130" t="s">
        <v>111</v>
      </c>
      <c r="N6098" s="130" t="s">
        <v>111</v>
      </c>
      <c r="O6098" s="130" t="s">
        <v>111</v>
      </c>
      <c r="P6098" s="130" t="s">
        <v>111</v>
      </c>
      <c r="Q6098" s="131" t="s">
        <v>111</v>
      </c>
      <c r="R6098" s="131" t="s">
        <v>111</v>
      </c>
      <c r="S6098" s="130" t="s">
        <v>111</v>
      </c>
    </row>
    <row r="6099" spans="1:19" ht="11.25" thickBot="1" x14ac:dyDescent="0.2">
      <c r="A6099" s="107">
        <v>1</v>
      </c>
      <c r="B6099" s="132">
        <v>0.74237268518518518</v>
      </c>
      <c r="C6099" s="108">
        <v>3.0000000000000001E-3</v>
      </c>
      <c r="D6099" s="108">
        <v>8.0000000000000002E-3</v>
      </c>
      <c r="E6099" s="108">
        <v>1E-3</v>
      </c>
      <c r="F6099" s="108">
        <v>7.0000000000000001E-3</v>
      </c>
      <c r="G6099" s="108">
        <v>1E-3</v>
      </c>
      <c r="H6099" s="108">
        <v>0</v>
      </c>
      <c r="I6099" s="108">
        <v>0.127</v>
      </c>
      <c r="J6099" s="108">
        <v>0.47</v>
      </c>
      <c r="K6099" s="108">
        <v>0.47599999999999998</v>
      </c>
      <c r="L6099" s="108">
        <v>0</v>
      </c>
      <c r="M6099" s="108">
        <v>0</v>
      </c>
      <c r="N6099" s="108">
        <v>0.125</v>
      </c>
      <c r="O6099" s="108">
        <v>2E-3</v>
      </c>
      <c r="P6099" s="108">
        <v>1.3149999999999999</v>
      </c>
      <c r="Q6099" s="133">
        <v>0.95513999999999999</v>
      </c>
      <c r="R6099" s="134" t="s">
        <v>4305</v>
      </c>
      <c r="S6099" s="108">
        <v>4.2000000000000003E-2</v>
      </c>
    </row>
    <row r="6100" spans="1:19" ht="11.25" thickBot="1" x14ac:dyDescent="0.2">
      <c r="A6100" s="112"/>
    </row>
    <row r="6101" spans="1:19" ht="11.25" thickBot="1" x14ac:dyDescent="0.2">
      <c r="A6101" s="107">
        <v>2</v>
      </c>
      <c r="B6101" s="132">
        <v>0.74254629629629632</v>
      </c>
      <c r="C6101" s="108">
        <v>3.0000000000000001E-3</v>
      </c>
      <c r="D6101" s="108">
        <v>8.0000000000000002E-3</v>
      </c>
      <c r="E6101" s="108">
        <v>1E-3</v>
      </c>
      <c r="F6101" s="108">
        <v>7.0000000000000001E-3</v>
      </c>
      <c r="G6101" s="108">
        <v>1E-3</v>
      </c>
      <c r="H6101" s="108">
        <v>0</v>
      </c>
      <c r="I6101" s="108">
        <v>0.13</v>
      </c>
      <c r="J6101" s="108">
        <v>0.47199999999999998</v>
      </c>
      <c r="K6101" s="108">
        <v>0.48399999999999999</v>
      </c>
      <c r="L6101" s="108">
        <v>0</v>
      </c>
      <c r="M6101" s="108">
        <v>0</v>
      </c>
      <c r="N6101" s="108">
        <v>0.13500000000000001</v>
      </c>
      <c r="O6101" s="108">
        <v>3.0000000000000001E-3</v>
      </c>
      <c r="P6101" s="108">
        <v>1.3169999999999999</v>
      </c>
      <c r="Q6101" s="133">
        <v>0.96930000000000005</v>
      </c>
      <c r="R6101" s="134" t="s">
        <v>648</v>
      </c>
      <c r="S6101" s="108">
        <v>4.2000000000000003E-2</v>
      </c>
    </row>
    <row r="6102" spans="1:19" ht="11.25" thickBot="1" x14ac:dyDescent="0.2">
      <c r="A6102" s="112"/>
    </row>
    <row r="6103" spans="1:19" ht="11.25" thickBot="1" x14ac:dyDescent="0.2">
      <c r="A6103" s="107">
        <v>3</v>
      </c>
      <c r="B6103" s="132">
        <v>0.74273148148148149</v>
      </c>
      <c r="C6103" s="108">
        <v>3.0000000000000001E-3</v>
      </c>
      <c r="D6103" s="108">
        <v>8.9999999999999993E-3</v>
      </c>
      <c r="E6103" s="108">
        <v>1E-3</v>
      </c>
      <c r="F6103" s="108">
        <v>7.0000000000000001E-3</v>
      </c>
      <c r="G6103" s="108">
        <v>1E-3</v>
      </c>
      <c r="H6103" s="108">
        <v>0</v>
      </c>
      <c r="I6103" s="108">
        <v>0.128</v>
      </c>
      <c r="J6103" s="108">
        <v>0.47199999999999998</v>
      </c>
      <c r="K6103" s="108">
        <v>0.48199999999999998</v>
      </c>
      <c r="L6103" s="108">
        <v>0</v>
      </c>
      <c r="M6103" s="108">
        <v>0</v>
      </c>
      <c r="N6103" s="108">
        <v>0.127</v>
      </c>
      <c r="O6103" s="108">
        <v>3.0000000000000001E-3</v>
      </c>
      <c r="P6103" s="108">
        <v>1.306</v>
      </c>
      <c r="Q6103" s="133">
        <v>0.97474000000000005</v>
      </c>
      <c r="R6103" s="134" t="s">
        <v>4306</v>
      </c>
      <c r="S6103" s="108">
        <v>4.2000000000000003E-2</v>
      </c>
    </row>
    <row r="6104" spans="1:19" ht="11.25" thickBot="1" x14ac:dyDescent="0.2">
      <c r="A6104" s="112"/>
    </row>
    <row r="6105" spans="1:19" ht="11.25" thickBot="1" x14ac:dyDescent="0.2">
      <c r="A6105" s="135" t="s">
        <v>362</v>
      </c>
      <c r="B6105" s="112"/>
      <c r="C6105" s="136">
        <v>3.0000000000000001E-3</v>
      </c>
      <c r="D6105" s="136">
        <v>8.0000000000000002E-3</v>
      </c>
      <c r="E6105" s="136">
        <v>1E-3</v>
      </c>
      <c r="F6105" s="136">
        <v>7.0000000000000001E-3</v>
      </c>
      <c r="G6105" s="136">
        <v>1E-3</v>
      </c>
      <c r="H6105" s="136">
        <v>0</v>
      </c>
      <c r="I6105" s="136">
        <v>0.128</v>
      </c>
      <c r="J6105" s="136">
        <v>0.47099999999999997</v>
      </c>
      <c r="K6105" s="136">
        <v>0.48</v>
      </c>
      <c r="L6105" s="136">
        <v>0</v>
      </c>
      <c r="M6105" s="136">
        <v>0</v>
      </c>
      <c r="N6105" s="136">
        <v>0.129</v>
      </c>
      <c r="O6105" s="136">
        <v>3.0000000000000001E-3</v>
      </c>
      <c r="P6105" s="136">
        <v>1.3129999999999999</v>
      </c>
      <c r="Q6105" s="137">
        <v>0.96638999999999997</v>
      </c>
      <c r="R6105" s="134" t="s">
        <v>4307</v>
      </c>
      <c r="S6105" s="136">
        <v>4.2000000000000003E-2</v>
      </c>
    </row>
    <row r="6106" spans="1:19" ht="11.25" thickBot="1" x14ac:dyDescent="0.2">
      <c r="A6106" s="112"/>
    </row>
    <row r="6107" spans="1:19" ht="11.25" thickBot="1" x14ac:dyDescent="0.2">
      <c r="A6107" s="138" t="s">
        <v>364</v>
      </c>
      <c r="B6107" s="112"/>
      <c r="C6107" s="136">
        <v>0</v>
      </c>
      <c r="D6107" s="136">
        <v>0</v>
      </c>
      <c r="E6107" s="136">
        <v>0</v>
      </c>
      <c r="F6107" s="136">
        <v>0</v>
      </c>
      <c r="G6107" s="136">
        <v>0</v>
      </c>
      <c r="H6107" s="136">
        <v>0</v>
      </c>
      <c r="I6107" s="136">
        <v>1E-3</v>
      </c>
      <c r="J6107" s="136">
        <v>1E-3</v>
      </c>
      <c r="K6107" s="136">
        <v>4.0000000000000001E-3</v>
      </c>
      <c r="L6107" s="136">
        <v>0</v>
      </c>
      <c r="M6107" s="136">
        <v>0</v>
      </c>
      <c r="N6107" s="136">
        <v>5.0000000000000001E-3</v>
      </c>
      <c r="O6107" s="136">
        <v>0</v>
      </c>
      <c r="P6107" s="136">
        <v>6.0000000000000001E-3</v>
      </c>
      <c r="Q6107" s="137">
        <v>1.0109999999999999E-2</v>
      </c>
      <c r="R6107" s="134" t="s">
        <v>4308</v>
      </c>
      <c r="S6107" s="136">
        <v>0</v>
      </c>
    </row>
    <row r="6108" spans="1:19" ht="11.25" thickBot="1" x14ac:dyDescent="0.2">
      <c r="A6108" s="112"/>
    </row>
    <row r="6109" spans="1:19" ht="11.25" thickBot="1" x14ac:dyDescent="0.2">
      <c r="A6109" s="139" t="s">
        <v>366</v>
      </c>
      <c r="B6109" s="112"/>
      <c r="C6109" s="136">
        <v>8.9380000000000006</v>
      </c>
      <c r="D6109" s="136">
        <v>5.9980000000000002</v>
      </c>
      <c r="E6109" s="136">
        <v>15.12</v>
      </c>
      <c r="F6109" s="136">
        <v>2.1930000000000001</v>
      </c>
      <c r="G6109" s="136">
        <v>7.0090000000000003</v>
      </c>
      <c r="H6109" s="136">
        <v>8.6349999999999998</v>
      </c>
      <c r="I6109" s="136">
        <v>1.095</v>
      </c>
      <c r="J6109" s="136">
        <v>0.24399999999999999</v>
      </c>
      <c r="K6109" s="136">
        <v>0.79400000000000004</v>
      </c>
      <c r="L6109" s="136">
        <v>8.0169999999999995</v>
      </c>
      <c r="M6109" s="136">
        <v>1254</v>
      </c>
      <c r="N6109" s="136">
        <v>3.96</v>
      </c>
      <c r="O6109" s="136">
        <v>16.38</v>
      </c>
      <c r="P6109" s="136">
        <v>0.435</v>
      </c>
      <c r="Q6109" s="140">
        <v>1.0469999999999999</v>
      </c>
      <c r="R6109" s="134" t="s">
        <v>559</v>
      </c>
      <c r="S6109" s="136">
        <v>0.83499999999999996</v>
      </c>
    </row>
    <row r="6110" spans="1:19" ht="11.25" thickBot="1" x14ac:dyDescent="0.2">
      <c r="A6110" s="112"/>
    </row>
    <row r="6111" spans="1:19" ht="11.25" thickBot="1" x14ac:dyDescent="0.2">
      <c r="A6111" s="106" t="s">
        <v>357</v>
      </c>
      <c r="B6111" s="106" t="s">
        <v>358</v>
      </c>
      <c r="C6111" s="130" t="s">
        <v>68</v>
      </c>
    </row>
    <row r="6112" spans="1:19" ht="11.25" thickBot="1" x14ac:dyDescent="0.2">
      <c r="A6112" s="112"/>
      <c r="B6112" s="112"/>
      <c r="C6112" s="130" t="s">
        <v>111</v>
      </c>
    </row>
    <row r="6113" spans="1:19" ht="11.25" thickBot="1" x14ac:dyDescent="0.2">
      <c r="A6113" s="107">
        <v>1</v>
      </c>
      <c r="B6113" s="132">
        <v>0.74237268518518518</v>
      </c>
      <c r="C6113" s="108">
        <v>8.0000000000000002E-3</v>
      </c>
    </row>
    <row r="6114" spans="1:19" ht="11.25" thickBot="1" x14ac:dyDescent="0.2">
      <c r="A6114" s="112"/>
    </row>
    <row r="6115" spans="1:19" ht="11.25" thickBot="1" x14ac:dyDescent="0.2">
      <c r="A6115" s="107">
        <v>2</v>
      </c>
      <c r="B6115" s="132">
        <v>0.74254629629629632</v>
      </c>
      <c r="C6115" s="108">
        <v>8.9999999999999993E-3</v>
      </c>
    </row>
    <row r="6116" spans="1:19" ht="11.25" thickBot="1" x14ac:dyDescent="0.2">
      <c r="A6116" s="112"/>
    </row>
    <row r="6117" spans="1:19" ht="11.25" thickBot="1" x14ac:dyDescent="0.2">
      <c r="A6117" s="107">
        <v>3</v>
      </c>
      <c r="B6117" s="132">
        <v>0.74273148148148149</v>
      </c>
      <c r="C6117" s="108">
        <v>8.9999999999999993E-3</v>
      </c>
    </row>
    <row r="6118" spans="1:19" ht="11.25" thickBot="1" x14ac:dyDescent="0.2">
      <c r="A6118" s="112"/>
    </row>
    <row r="6119" spans="1:19" ht="11.25" thickBot="1" x14ac:dyDescent="0.2">
      <c r="A6119" s="135" t="s">
        <v>362</v>
      </c>
      <c r="B6119" s="112"/>
      <c r="C6119" s="136">
        <v>8.9999999999999993E-3</v>
      </c>
    </row>
    <row r="6120" spans="1:19" ht="11.25" thickBot="1" x14ac:dyDescent="0.2">
      <c r="A6120" s="112"/>
    </row>
    <row r="6121" spans="1:19" ht="11.25" thickBot="1" x14ac:dyDescent="0.2">
      <c r="A6121" s="138" t="s">
        <v>364</v>
      </c>
      <c r="B6121" s="112"/>
      <c r="C6121" s="136">
        <v>0</v>
      </c>
    </row>
    <row r="6122" spans="1:19" ht="11.25" thickBot="1" x14ac:dyDescent="0.2">
      <c r="A6122" s="112"/>
    </row>
    <row r="6123" spans="1:19" ht="11.25" thickBot="1" x14ac:dyDescent="0.2">
      <c r="A6123" s="139" t="s">
        <v>366</v>
      </c>
      <c r="B6123" s="112"/>
      <c r="C6123" s="136">
        <v>2.9319999999999999</v>
      </c>
    </row>
    <row r="6124" spans="1:19" ht="10.5" x14ac:dyDescent="0.15">
      <c r="A6124" s="112"/>
    </row>
    <row r="6125" spans="1:19" x14ac:dyDescent="0.15">
      <c r="A6125" s="129"/>
      <c r="B6125" s="86" t="s">
        <v>4309</v>
      </c>
    </row>
    <row r="6126" spans="1:19" ht="9.75" thickBot="1" x14ac:dyDescent="0.2">
      <c r="A6126" s="81" t="s">
        <v>356</v>
      </c>
    </row>
    <row r="6127" spans="1:19" ht="11.25" thickBot="1" x14ac:dyDescent="0.2">
      <c r="A6127" s="106" t="s">
        <v>357</v>
      </c>
      <c r="B6127" s="106" t="s">
        <v>358</v>
      </c>
      <c r="C6127" s="130" t="s">
        <v>0</v>
      </c>
      <c r="D6127" s="130" t="s">
        <v>1</v>
      </c>
      <c r="E6127" s="130" t="s">
        <v>2</v>
      </c>
      <c r="F6127" s="130" t="s">
        <v>3</v>
      </c>
      <c r="G6127" s="130" t="s">
        <v>4</v>
      </c>
      <c r="H6127" s="130" t="s">
        <v>5</v>
      </c>
      <c r="I6127" s="131" t="s">
        <v>6</v>
      </c>
      <c r="J6127" s="131" t="s">
        <v>7</v>
      </c>
      <c r="K6127" s="130" t="s">
        <v>8</v>
      </c>
      <c r="L6127" s="130" t="s">
        <v>9</v>
      </c>
      <c r="M6127" s="130" t="s">
        <v>10</v>
      </c>
      <c r="N6127" s="130" t="s">
        <v>11</v>
      </c>
      <c r="O6127" s="130" t="s">
        <v>12</v>
      </c>
      <c r="P6127" s="130" t="s">
        <v>13</v>
      </c>
      <c r="Q6127" s="130" t="s">
        <v>14</v>
      </c>
      <c r="R6127" s="130" t="s">
        <v>15</v>
      </c>
      <c r="S6127" s="130" t="s">
        <v>16</v>
      </c>
    </row>
    <row r="6128" spans="1:19" ht="11.25" thickBot="1" x14ac:dyDescent="0.2">
      <c r="A6128" s="112"/>
      <c r="B6128" s="112"/>
      <c r="C6128" s="130" t="s">
        <v>111</v>
      </c>
      <c r="D6128" s="130" t="s">
        <v>111</v>
      </c>
      <c r="E6128" s="130" t="s">
        <v>111</v>
      </c>
      <c r="F6128" s="130" t="s">
        <v>111</v>
      </c>
      <c r="G6128" s="130" t="s">
        <v>111</v>
      </c>
      <c r="H6128" s="130" t="s">
        <v>111</v>
      </c>
      <c r="I6128" s="131" t="s">
        <v>111</v>
      </c>
      <c r="J6128" s="131" t="s">
        <v>111</v>
      </c>
      <c r="K6128" s="130" t="s">
        <v>111</v>
      </c>
      <c r="L6128" s="130" t="s">
        <v>111</v>
      </c>
      <c r="M6128" s="130" t="s">
        <v>111</v>
      </c>
      <c r="N6128" s="130" t="s">
        <v>111</v>
      </c>
      <c r="O6128" s="130" t="s">
        <v>111</v>
      </c>
      <c r="P6128" s="130" t="s">
        <v>111</v>
      </c>
      <c r="Q6128" s="130" t="s">
        <v>111</v>
      </c>
      <c r="R6128" s="130" t="s">
        <v>111</v>
      </c>
      <c r="S6128" s="130" t="s">
        <v>111</v>
      </c>
    </row>
    <row r="6129" spans="1:19" ht="11.25" thickBot="1" x14ac:dyDescent="0.2">
      <c r="A6129" s="107">
        <v>1</v>
      </c>
      <c r="B6129" s="132">
        <v>0.74751157407407398</v>
      </c>
      <c r="C6129" s="141" t="s">
        <v>4310</v>
      </c>
      <c r="D6129" s="141" t="s">
        <v>4311</v>
      </c>
      <c r="E6129" s="141" t="s">
        <v>4312</v>
      </c>
      <c r="F6129" s="141" t="s">
        <v>4313</v>
      </c>
      <c r="G6129" s="141" t="s">
        <v>4314</v>
      </c>
      <c r="H6129" s="141" t="s">
        <v>4315</v>
      </c>
      <c r="I6129" s="133">
        <v>1.14513</v>
      </c>
      <c r="J6129" s="134" t="s">
        <v>4316</v>
      </c>
      <c r="K6129" s="141" t="s">
        <v>4317</v>
      </c>
      <c r="L6129" s="108">
        <v>0.40799999999999997</v>
      </c>
      <c r="M6129" s="108">
        <v>0.88200000000000001</v>
      </c>
      <c r="N6129" s="108">
        <v>2.774</v>
      </c>
      <c r="O6129" s="141" t="s">
        <v>4318</v>
      </c>
      <c r="P6129" s="108">
        <v>349.4</v>
      </c>
      <c r="Q6129" s="108">
        <v>0.29899999999999999</v>
      </c>
      <c r="R6129" s="108">
        <v>2.492</v>
      </c>
      <c r="S6129" s="108">
        <v>30.78</v>
      </c>
    </row>
    <row r="6130" spans="1:19" ht="11.25" thickBot="1" x14ac:dyDescent="0.2">
      <c r="A6130" s="112"/>
    </row>
    <row r="6131" spans="1:19" ht="11.25" thickBot="1" x14ac:dyDescent="0.2">
      <c r="A6131" s="107">
        <v>2</v>
      </c>
      <c r="B6131" s="132">
        <v>0.74769675925925927</v>
      </c>
      <c r="C6131" s="141" t="s">
        <v>4319</v>
      </c>
      <c r="D6131" s="141" t="s">
        <v>4320</v>
      </c>
      <c r="E6131" s="141" t="s">
        <v>4321</v>
      </c>
      <c r="F6131" s="141" t="s">
        <v>4322</v>
      </c>
      <c r="G6131" s="141" t="s">
        <v>3324</v>
      </c>
      <c r="H6131" s="141" t="s">
        <v>4323</v>
      </c>
      <c r="I6131" s="133">
        <v>1.1518999999999999</v>
      </c>
      <c r="J6131" s="134" t="s">
        <v>4324</v>
      </c>
      <c r="K6131" s="141" t="s">
        <v>4325</v>
      </c>
      <c r="L6131" s="108">
        <v>0.44900000000000001</v>
      </c>
      <c r="M6131" s="108">
        <v>0.94399999999999995</v>
      </c>
      <c r="N6131" s="108">
        <v>2.8109999999999999</v>
      </c>
      <c r="O6131" s="141" t="s">
        <v>4318</v>
      </c>
      <c r="P6131" s="108">
        <v>350.6</v>
      </c>
      <c r="Q6131" s="108">
        <v>0.29599999999999999</v>
      </c>
      <c r="R6131" s="108">
        <v>2.488</v>
      </c>
      <c r="S6131" s="108">
        <v>30.62</v>
      </c>
    </row>
    <row r="6132" spans="1:19" ht="11.25" thickBot="1" x14ac:dyDescent="0.2">
      <c r="A6132" s="112"/>
    </row>
    <row r="6133" spans="1:19" ht="11.25" thickBot="1" x14ac:dyDescent="0.2">
      <c r="A6133" s="107">
        <v>3</v>
      </c>
      <c r="B6133" s="132">
        <v>0.7478703703703703</v>
      </c>
      <c r="C6133" s="141" t="s">
        <v>4326</v>
      </c>
      <c r="D6133" s="141" t="s">
        <v>4327</v>
      </c>
      <c r="E6133" s="141" t="s">
        <v>4328</v>
      </c>
      <c r="F6133" s="141" t="s">
        <v>3462</v>
      </c>
      <c r="G6133" s="141" t="s">
        <v>4329</v>
      </c>
      <c r="H6133" s="141" t="s">
        <v>4330</v>
      </c>
      <c r="I6133" s="133">
        <v>1.16821</v>
      </c>
      <c r="J6133" s="134" t="s">
        <v>4331</v>
      </c>
      <c r="K6133" s="141" t="s">
        <v>4332</v>
      </c>
      <c r="L6133" s="108">
        <v>0.38500000000000001</v>
      </c>
      <c r="M6133" s="108">
        <v>0.93799999999999994</v>
      </c>
      <c r="N6133" s="108">
        <v>2.7959999999999998</v>
      </c>
      <c r="O6133" s="141" t="s">
        <v>4333</v>
      </c>
      <c r="P6133" s="108">
        <v>347.6</v>
      </c>
      <c r="Q6133" s="108">
        <v>0.29499999999999998</v>
      </c>
      <c r="R6133" s="108">
        <v>2.5179999999999998</v>
      </c>
      <c r="S6133" s="108">
        <v>30.51</v>
      </c>
    </row>
    <row r="6134" spans="1:19" ht="11.25" thickBot="1" x14ac:dyDescent="0.2">
      <c r="A6134" s="112"/>
    </row>
    <row r="6135" spans="1:19" ht="11.25" thickBot="1" x14ac:dyDescent="0.2">
      <c r="A6135" s="135" t="s">
        <v>362</v>
      </c>
      <c r="B6135" s="112"/>
      <c r="C6135" s="141" t="s">
        <v>4334</v>
      </c>
      <c r="D6135" s="141" t="s">
        <v>4335</v>
      </c>
      <c r="E6135" s="141" t="s">
        <v>4336</v>
      </c>
      <c r="F6135" s="141" t="s">
        <v>4337</v>
      </c>
      <c r="G6135" s="141" t="s">
        <v>4338</v>
      </c>
      <c r="H6135" s="141" t="s">
        <v>4339</v>
      </c>
      <c r="I6135" s="137">
        <v>1.1550800000000001</v>
      </c>
      <c r="J6135" s="134" t="s">
        <v>4340</v>
      </c>
      <c r="K6135" s="141" t="s">
        <v>4341</v>
      </c>
      <c r="L6135" s="136">
        <v>0.41399999999999998</v>
      </c>
      <c r="M6135" s="136">
        <v>0.92100000000000004</v>
      </c>
      <c r="N6135" s="136">
        <v>2.794</v>
      </c>
      <c r="O6135" s="141" t="s">
        <v>4342</v>
      </c>
      <c r="P6135" s="136">
        <v>349.2</v>
      </c>
      <c r="Q6135" s="136">
        <v>0.29699999999999999</v>
      </c>
      <c r="R6135" s="136">
        <v>2.4990000000000001</v>
      </c>
      <c r="S6135" s="136">
        <v>30.64</v>
      </c>
    </row>
    <row r="6136" spans="1:19" ht="11.25" thickBot="1" x14ac:dyDescent="0.2">
      <c r="A6136" s="112"/>
    </row>
    <row r="6137" spans="1:19" ht="11.25" thickBot="1" x14ac:dyDescent="0.2">
      <c r="A6137" s="138" t="s">
        <v>364</v>
      </c>
      <c r="B6137" s="112"/>
      <c r="C6137" s="141" t="s">
        <v>4343</v>
      </c>
      <c r="D6137" s="141" t="s">
        <v>4344</v>
      </c>
      <c r="E6137" s="141" t="s">
        <v>2365</v>
      </c>
      <c r="F6137" s="141" t="s">
        <v>4345</v>
      </c>
      <c r="G6137" s="141" t="s">
        <v>2536</v>
      </c>
      <c r="H6137" s="141" t="s">
        <v>4346</v>
      </c>
      <c r="I6137" s="137">
        <v>1.1860000000000001E-2</v>
      </c>
      <c r="J6137" s="134" t="s">
        <v>4347</v>
      </c>
      <c r="K6137" s="141" t="s">
        <v>4348</v>
      </c>
      <c r="L6137" s="136">
        <v>3.2000000000000001E-2</v>
      </c>
      <c r="M6137" s="136">
        <v>3.4000000000000002E-2</v>
      </c>
      <c r="N6137" s="136">
        <v>1.9E-2</v>
      </c>
      <c r="O6137" s="141" t="s">
        <v>1430</v>
      </c>
      <c r="P6137" s="136">
        <v>1.496</v>
      </c>
      <c r="Q6137" s="136">
        <v>2E-3</v>
      </c>
      <c r="R6137" s="136">
        <v>1.6E-2</v>
      </c>
      <c r="S6137" s="136">
        <v>0.13600000000000001</v>
      </c>
    </row>
    <row r="6138" spans="1:19" ht="11.25" thickBot="1" x14ac:dyDescent="0.2">
      <c r="A6138" s="112"/>
    </row>
    <row r="6139" spans="1:19" ht="11.25" thickBot="1" x14ac:dyDescent="0.2">
      <c r="A6139" s="139" t="s">
        <v>366</v>
      </c>
      <c r="B6139" s="112"/>
      <c r="C6139" s="141" t="s">
        <v>3140</v>
      </c>
      <c r="D6139" s="141" t="s">
        <v>4349</v>
      </c>
      <c r="E6139" s="141" t="s">
        <v>2062</v>
      </c>
      <c r="F6139" s="141" t="s">
        <v>4350</v>
      </c>
      <c r="G6139" s="141" t="s">
        <v>3823</v>
      </c>
      <c r="H6139" s="141" t="s">
        <v>4351</v>
      </c>
      <c r="I6139" s="140">
        <v>1.0269999999999999</v>
      </c>
      <c r="J6139" s="134" t="s">
        <v>2080</v>
      </c>
      <c r="K6139" s="141" t="s">
        <v>3284</v>
      </c>
      <c r="L6139" s="136">
        <v>7.8140000000000001</v>
      </c>
      <c r="M6139" s="136">
        <v>3.67</v>
      </c>
      <c r="N6139" s="136">
        <v>0.66800000000000004</v>
      </c>
      <c r="O6139" s="141" t="s">
        <v>4352</v>
      </c>
      <c r="P6139" s="136">
        <v>0.42799999999999999</v>
      </c>
      <c r="Q6139" s="136">
        <v>0.59199999999999997</v>
      </c>
      <c r="R6139" s="136">
        <v>0.65200000000000002</v>
      </c>
      <c r="S6139" s="136">
        <v>0.44400000000000001</v>
      </c>
    </row>
    <row r="6140" spans="1:19" ht="11.25" thickBot="1" x14ac:dyDescent="0.2">
      <c r="A6140" s="112"/>
    </row>
    <row r="6141" spans="1:19" ht="11.25" thickBot="1" x14ac:dyDescent="0.2">
      <c r="A6141" s="106" t="s">
        <v>357</v>
      </c>
      <c r="B6141" s="106" t="s">
        <v>358</v>
      </c>
      <c r="C6141" s="130" t="s">
        <v>17</v>
      </c>
      <c r="D6141" s="130" t="s">
        <v>18</v>
      </c>
      <c r="E6141" s="131" t="s">
        <v>19</v>
      </c>
      <c r="F6141" s="131" t="s">
        <v>20</v>
      </c>
      <c r="G6141" s="130" t="s">
        <v>21</v>
      </c>
      <c r="H6141" s="130" t="s">
        <v>22</v>
      </c>
      <c r="I6141" s="130" t="s">
        <v>23</v>
      </c>
      <c r="J6141" s="130" t="s">
        <v>24</v>
      </c>
      <c r="K6141" s="131" t="s">
        <v>25</v>
      </c>
      <c r="L6141" s="131" t="s">
        <v>26</v>
      </c>
      <c r="M6141" s="130" t="s">
        <v>27</v>
      </c>
      <c r="N6141" s="130" t="s">
        <v>28</v>
      </c>
      <c r="O6141" s="130" t="s">
        <v>29</v>
      </c>
      <c r="P6141" s="130" t="s">
        <v>30</v>
      </c>
      <c r="Q6141" s="130" t="s">
        <v>31</v>
      </c>
      <c r="R6141" s="130" t="s">
        <v>32</v>
      </c>
      <c r="S6141" s="130" t="s">
        <v>33</v>
      </c>
    </row>
    <row r="6142" spans="1:19" ht="11.25" thickBot="1" x14ac:dyDescent="0.2">
      <c r="A6142" s="112"/>
      <c r="B6142" s="112"/>
      <c r="C6142" s="130" t="s">
        <v>111</v>
      </c>
      <c r="D6142" s="130" t="s">
        <v>111</v>
      </c>
      <c r="E6142" s="131" t="s">
        <v>111</v>
      </c>
      <c r="F6142" s="131" t="s">
        <v>111</v>
      </c>
      <c r="G6142" s="130" t="s">
        <v>111</v>
      </c>
      <c r="H6142" s="130" t="s">
        <v>111</v>
      </c>
      <c r="I6142" s="130" t="s">
        <v>111</v>
      </c>
      <c r="J6142" s="130" t="s">
        <v>111</v>
      </c>
      <c r="K6142" s="131" t="s">
        <v>111</v>
      </c>
      <c r="L6142" s="131" t="s">
        <v>111</v>
      </c>
      <c r="M6142" s="130" t="s">
        <v>111</v>
      </c>
      <c r="N6142" s="130" t="s">
        <v>111</v>
      </c>
      <c r="O6142" s="130" t="s">
        <v>111</v>
      </c>
      <c r="P6142" s="130" t="s">
        <v>111</v>
      </c>
      <c r="Q6142" s="130" t="s">
        <v>111</v>
      </c>
      <c r="R6142" s="130" t="s">
        <v>111</v>
      </c>
      <c r="S6142" s="130" t="s">
        <v>111</v>
      </c>
    </row>
    <row r="6143" spans="1:19" ht="11.25" thickBot="1" x14ac:dyDescent="0.2">
      <c r="A6143" s="107">
        <v>1</v>
      </c>
      <c r="B6143" s="132">
        <v>0.74751157407407398</v>
      </c>
      <c r="C6143" s="108">
        <v>34.83</v>
      </c>
      <c r="D6143" s="108">
        <v>0.74099999999999999</v>
      </c>
      <c r="E6143" s="133">
        <v>1.0322899999999999</v>
      </c>
      <c r="F6143" s="133">
        <v>1.0053300000000001</v>
      </c>
      <c r="G6143" s="108">
        <v>0.152</v>
      </c>
      <c r="H6143" s="108">
        <v>8.5090000000000003</v>
      </c>
      <c r="I6143" s="108">
        <v>51.55</v>
      </c>
      <c r="J6143" s="141" t="s">
        <v>4353</v>
      </c>
      <c r="K6143" s="133">
        <v>1.1119699999999999</v>
      </c>
      <c r="L6143" s="134" t="s">
        <v>4354</v>
      </c>
      <c r="M6143" s="108">
        <v>2.1000000000000001E-2</v>
      </c>
      <c r="N6143" s="108">
        <v>0.82599999999999996</v>
      </c>
      <c r="O6143" s="108">
        <v>1E-3</v>
      </c>
      <c r="P6143" s="108">
        <v>3.0000000000000001E-3</v>
      </c>
      <c r="Q6143" s="108">
        <v>5.5E-2</v>
      </c>
      <c r="R6143" s="108">
        <v>0.11700000000000001</v>
      </c>
      <c r="S6143" s="108">
        <v>9.4E-2</v>
      </c>
    </row>
    <row r="6144" spans="1:19" ht="11.25" thickBot="1" x14ac:dyDescent="0.2">
      <c r="A6144" s="112"/>
    </row>
    <row r="6145" spans="1:19" ht="11.25" thickBot="1" x14ac:dyDescent="0.2">
      <c r="A6145" s="107">
        <v>2</v>
      </c>
      <c r="B6145" s="132">
        <v>0.74769675925925927</v>
      </c>
      <c r="C6145" s="108">
        <v>34.47</v>
      </c>
      <c r="D6145" s="108">
        <v>0.747</v>
      </c>
      <c r="E6145" s="133">
        <v>1.04555</v>
      </c>
      <c r="F6145" s="133">
        <v>1.0045299999999999</v>
      </c>
      <c r="G6145" s="108">
        <v>0.108</v>
      </c>
      <c r="H6145" s="108">
        <v>9.984</v>
      </c>
      <c r="I6145" s="108">
        <v>51.68</v>
      </c>
      <c r="J6145" s="141" t="s">
        <v>4355</v>
      </c>
      <c r="K6145" s="133">
        <v>1.11907</v>
      </c>
      <c r="L6145" s="134" t="s">
        <v>4356</v>
      </c>
      <c r="M6145" s="108">
        <v>2.4E-2</v>
      </c>
      <c r="N6145" s="108">
        <v>0.84199999999999997</v>
      </c>
      <c r="O6145" s="108">
        <v>1E-3</v>
      </c>
      <c r="P6145" s="108">
        <v>3.0000000000000001E-3</v>
      </c>
      <c r="Q6145" s="108">
        <v>5.0999999999999997E-2</v>
      </c>
      <c r="R6145" s="108">
        <v>0.121</v>
      </c>
      <c r="S6145" s="108">
        <v>8.8999999999999996E-2</v>
      </c>
    </row>
    <row r="6146" spans="1:19" ht="11.25" thickBot="1" x14ac:dyDescent="0.2">
      <c r="A6146" s="112"/>
    </row>
    <row r="6147" spans="1:19" ht="11.25" thickBot="1" x14ac:dyDescent="0.2">
      <c r="A6147" s="107">
        <v>3</v>
      </c>
      <c r="B6147" s="132">
        <v>0.7478703703703703</v>
      </c>
      <c r="C6147" s="108">
        <v>34.35</v>
      </c>
      <c r="D6147" s="108">
        <v>0.73099999999999998</v>
      </c>
      <c r="E6147" s="133">
        <v>1.0456000000000001</v>
      </c>
      <c r="F6147" s="133">
        <v>1.00709</v>
      </c>
      <c r="G6147" s="108">
        <v>0.189</v>
      </c>
      <c r="H6147" s="108">
        <v>8.391</v>
      </c>
      <c r="I6147" s="108">
        <v>51.42</v>
      </c>
      <c r="J6147" s="141" t="s">
        <v>4357</v>
      </c>
      <c r="K6147" s="133">
        <v>1.12164</v>
      </c>
      <c r="L6147" s="134" t="s">
        <v>4358</v>
      </c>
      <c r="M6147" s="108">
        <v>2.1999999999999999E-2</v>
      </c>
      <c r="N6147" s="108">
        <v>0.84299999999999997</v>
      </c>
      <c r="O6147" s="108">
        <v>1E-3</v>
      </c>
      <c r="P6147" s="108">
        <v>3.0000000000000001E-3</v>
      </c>
      <c r="Q6147" s="108">
        <v>5.5E-2</v>
      </c>
      <c r="R6147" s="108">
        <v>0.11700000000000001</v>
      </c>
      <c r="S6147" s="108">
        <v>0.09</v>
      </c>
    </row>
    <row r="6148" spans="1:19" ht="11.25" thickBot="1" x14ac:dyDescent="0.2">
      <c r="A6148" s="112"/>
    </row>
    <row r="6149" spans="1:19" ht="11.25" thickBot="1" x14ac:dyDescent="0.2">
      <c r="A6149" s="135" t="s">
        <v>362</v>
      </c>
      <c r="B6149" s="112"/>
      <c r="C6149" s="136">
        <v>34.549999999999997</v>
      </c>
      <c r="D6149" s="136">
        <v>0.74</v>
      </c>
      <c r="E6149" s="137">
        <v>1.04115</v>
      </c>
      <c r="F6149" s="137">
        <v>1.0056499999999999</v>
      </c>
      <c r="G6149" s="136">
        <v>0.14899999999999999</v>
      </c>
      <c r="H6149" s="136">
        <v>8.9610000000000003</v>
      </c>
      <c r="I6149" s="136">
        <v>51.55</v>
      </c>
      <c r="J6149" s="141" t="s">
        <v>4359</v>
      </c>
      <c r="K6149" s="137">
        <v>1.1175600000000001</v>
      </c>
      <c r="L6149" s="134" t="s">
        <v>4360</v>
      </c>
      <c r="M6149" s="136">
        <v>2.3E-2</v>
      </c>
      <c r="N6149" s="136">
        <v>0.83699999999999997</v>
      </c>
      <c r="O6149" s="136">
        <v>1E-3</v>
      </c>
      <c r="P6149" s="136">
        <v>3.0000000000000001E-3</v>
      </c>
      <c r="Q6149" s="136">
        <v>5.3999999999999999E-2</v>
      </c>
      <c r="R6149" s="136">
        <v>0.11799999999999999</v>
      </c>
      <c r="S6149" s="136">
        <v>9.0999999999999998E-2</v>
      </c>
    </row>
    <row r="6150" spans="1:19" ht="11.25" thickBot="1" x14ac:dyDescent="0.2">
      <c r="A6150" s="112"/>
    </row>
    <row r="6151" spans="1:19" ht="11.25" thickBot="1" x14ac:dyDescent="0.2">
      <c r="A6151" s="138" t="s">
        <v>364</v>
      </c>
      <c r="B6151" s="112"/>
      <c r="C6151" s="136">
        <v>0.246</v>
      </c>
      <c r="D6151" s="136">
        <v>8.0000000000000002E-3</v>
      </c>
      <c r="E6151" s="137">
        <v>7.6699999999999997E-3</v>
      </c>
      <c r="F6151" s="137">
        <v>1.31E-3</v>
      </c>
      <c r="G6151" s="136">
        <v>4.1000000000000002E-2</v>
      </c>
      <c r="H6151" s="136">
        <v>0.88800000000000001</v>
      </c>
      <c r="I6151" s="136">
        <v>0.128</v>
      </c>
      <c r="J6151" s="141" t="s">
        <v>4361</v>
      </c>
      <c r="K6151" s="137">
        <v>5.0000000000000001E-3</v>
      </c>
      <c r="L6151" s="134" t="s">
        <v>2382</v>
      </c>
      <c r="M6151" s="136">
        <v>1E-3</v>
      </c>
      <c r="N6151" s="136">
        <v>0.01</v>
      </c>
      <c r="O6151" s="136">
        <v>0</v>
      </c>
      <c r="P6151" s="136">
        <v>0</v>
      </c>
      <c r="Q6151" s="136">
        <v>2E-3</v>
      </c>
      <c r="R6151" s="136">
        <v>2E-3</v>
      </c>
      <c r="S6151" s="136">
        <v>3.0000000000000001E-3</v>
      </c>
    </row>
    <row r="6152" spans="1:19" ht="11.25" thickBot="1" x14ac:dyDescent="0.2">
      <c r="A6152" s="112"/>
    </row>
    <row r="6153" spans="1:19" ht="11.25" thickBot="1" x14ac:dyDescent="0.2">
      <c r="A6153" s="139" t="s">
        <v>366</v>
      </c>
      <c r="B6153" s="112"/>
      <c r="C6153" s="136">
        <v>0.71099999999999997</v>
      </c>
      <c r="D6153" s="136">
        <v>1.089</v>
      </c>
      <c r="E6153" s="140">
        <v>0.73599999999999999</v>
      </c>
      <c r="F6153" s="140">
        <v>0.13</v>
      </c>
      <c r="G6153" s="136">
        <v>27.14</v>
      </c>
      <c r="H6153" s="136">
        <v>9.91</v>
      </c>
      <c r="I6153" s="136">
        <v>0.248</v>
      </c>
      <c r="J6153" s="141" t="s">
        <v>907</v>
      </c>
      <c r="K6153" s="140">
        <v>0.44800000000000001</v>
      </c>
      <c r="L6153" s="134" t="s">
        <v>955</v>
      </c>
      <c r="M6153" s="136">
        <v>5.6319999999999997</v>
      </c>
      <c r="N6153" s="136">
        <v>1.1359999999999999</v>
      </c>
      <c r="O6153" s="136">
        <v>16.34</v>
      </c>
      <c r="P6153" s="136">
        <v>11.3</v>
      </c>
      <c r="Q6153" s="136">
        <v>4.4649999999999999</v>
      </c>
      <c r="R6153" s="136">
        <v>1.5780000000000001</v>
      </c>
      <c r="S6153" s="136">
        <v>2.7559999999999998</v>
      </c>
    </row>
    <row r="6154" spans="1:19" ht="11.25" thickBot="1" x14ac:dyDescent="0.2">
      <c r="A6154" s="112"/>
    </row>
    <row r="6155" spans="1:19" ht="11.25" thickBot="1" x14ac:dyDescent="0.2">
      <c r="A6155" s="106" t="s">
        <v>357</v>
      </c>
      <c r="B6155" s="106" t="s">
        <v>358</v>
      </c>
      <c r="C6155" s="131" t="s">
        <v>34</v>
      </c>
      <c r="D6155" s="131" t="s">
        <v>35</v>
      </c>
      <c r="E6155" s="130" t="s">
        <v>36</v>
      </c>
      <c r="F6155" s="130" t="s">
        <v>37</v>
      </c>
      <c r="G6155" s="130" t="s">
        <v>38</v>
      </c>
      <c r="H6155" s="130" t="s">
        <v>39</v>
      </c>
      <c r="I6155" s="130" t="s">
        <v>40</v>
      </c>
      <c r="J6155" s="130" t="s">
        <v>41</v>
      </c>
      <c r="K6155" s="130" t="s">
        <v>42</v>
      </c>
      <c r="L6155" s="130" t="s">
        <v>43</v>
      </c>
      <c r="M6155" s="130" t="s">
        <v>44</v>
      </c>
      <c r="N6155" s="130" t="s">
        <v>45</v>
      </c>
      <c r="O6155" s="130" t="s">
        <v>46</v>
      </c>
      <c r="P6155" s="130" t="s">
        <v>47</v>
      </c>
      <c r="Q6155" s="130" t="s">
        <v>48</v>
      </c>
      <c r="R6155" s="130" t="s">
        <v>49</v>
      </c>
      <c r="S6155" s="130" t="s">
        <v>50</v>
      </c>
    </row>
    <row r="6156" spans="1:19" ht="11.25" thickBot="1" x14ac:dyDescent="0.2">
      <c r="A6156" s="112"/>
      <c r="B6156" s="112"/>
      <c r="C6156" s="131" t="s">
        <v>111</v>
      </c>
      <c r="D6156" s="131" t="s">
        <v>111</v>
      </c>
      <c r="E6156" s="130" t="s">
        <v>111</v>
      </c>
      <c r="F6156" s="130" t="s">
        <v>111</v>
      </c>
      <c r="G6156" s="130" t="s">
        <v>111</v>
      </c>
      <c r="H6156" s="130" t="s">
        <v>111</v>
      </c>
      <c r="I6156" s="130" t="s">
        <v>111</v>
      </c>
      <c r="J6156" s="130" t="s">
        <v>111</v>
      </c>
      <c r="K6156" s="130" t="s">
        <v>111</v>
      </c>
      <c r="L6156" s="130" t="s">
        <v>111</v>
      </c>
      <c r="M6156" s="130" t="s">
        <v>111</v>
      </c>
      <c r="N6156" s="130" t="s">
        <v>111</v>
      </c>
      <c r="O6156" s="130" t="s">
        <v>111</v>
      </c>
      <c r="P6156" s="130" t="s">
        <v>111</v>
      </c>
      <c r="Q6156" s="130" t="s">
        <v>111</v>
      </c>
      <c r="R6156" s="130" t="s">
        <v>111</v>
      </c>
      <c r="S6156" s="130" t="s">
        <v>111</v>
      </c>
    </row>
    <row r="6157" spans="1:19" ht="11.25" thickBot="1" x14ac:dyDescent="0.2">
      <c r="A6157" s="107">
        <v>1</v>
      </c>
      <c r="B6157" s="132">
        <v>0.74751157407407398</v>
      </c>
      <c r="C6157" s="133">
        <v>1.00044</v>
      </c>
      <c r="D6157" s="134" t="s">
        <v>4362</v>
      </c>
      <c r="E6157" s="108">
        <v>0.33400000000000002</v>
      </c>
      <c r="F6157" s="108">
        <v>9.2999999999999999E-2</v>
      </c>
      <c r="G6157" s="108">
        <v>1E-3</v>
      </c>
      <c r="H6157" s="108">
        <v>0.33800000000000002</v>
      </c>
      <c r="I6157" s="108">
        <v>19.21</v>
      </c>
      <c r="J6157" s="108">
        <v>19.37</v>
      </c>
      <c r="K6157" s="108">
        <v>0.188</v>
      </c>
      <c r="L6157" s="108">
        <v>0.35099999999999998</v>
      </c>
      <c r="M6157" s="108">
        <v>4.5999999999999999E-2</v>
      </c>
      <c r="N6157" s="108">
        <v>0.16600000000000001</v>
      </c>
      <c r="O6157" s="108">
        <v>3.4000000000000002E-2</v>
      </c>
      <c r="P6157" s="108">
        <v>1.0999999999999999E-2</v>
      </c>
      <c r="Q6157" s="108">
        <v>2.9000000000000001E-2</v>
      </c>
      <c r="R6157" s="108">
        <v>5.0000000000000001E-3</v>
      </c>
      <c r="S6157" s="108">
        <v>2.1000000000000001E-2</v>
      </c>
    </row>
    <row r="6158" spans="1:19" ht="11.25" thickBot="1" x14ac:dyDescent="0.2">
      <c r="A6158" s="112"/>
    </row>
    <row r="6159" spans="1:19" ht="11.25" thickBot="1" x14ac:dyDescent="0.2">
      <c r="A6159" s="107">
        <v>2</v>
      </c>
      <c r="B6159" s="132">
        <v>0.74769675925925927</v>
      </c>
      <c r="C6159" s="133">
        <v>1.0111399999999999</v>
      </c>
      <c r="D6159" s="134" t="s">
        <v>4363</v>
      </c>
      <c r="E6159" s="108">
        <v>0.33300000000000002</v>
      </c>
      <c r="F6159" s="108">
        <v>8.8999999999999996E-2</v>
      </c>
      <c r="G6159" s="108">
        <v>0</v>
      </c>
      <c r="H6159" s="108">
        <v>0.34200000000000003</v>
      </c>
      <c r="I6159" s="108">
        <v>19.18</v>
      </c>
      <c r="J6159" s="108">
        <v>19.329999999999998</v>
      </c>
      <c r="K6159" s="108">
        <v>0.191</v>
      </c>
      <c r="L6159" s="108">
        <v>0.35099999999999998</v>
      </c>
      <c r="M6159" s="108">
        <v>4.2000000000000003E-2</v>
      </c>
      <c r="N6159" s="108">
        <v>0.16400000000000001</v>
      </c>
      <c r="O6159" s="108">
        <v>2.9000000000000001E-2</v>
      </c>
      <c r="P6159" s="108">
        <v>0.01</v>
      </c>
      <c r="Q6159" s="108">
        <v>2.8000000000000001E-2</v>
      </c>
      <c r="R6159" s="108">
        <v>5.0000000000000001E-3</v>
      </c>
      <c r="S6159" s="108">
        <v>2.1000000000000001E-2</v>
      </c>
    </row>
    <row r="6160" spans="1:19" ht="11.25" thickBot="1" x14ac:dyDescent="0.2">
      <c r="A6160" s="112"/>
    </row>
    <row r="6161" spans="1:19" ht="11.25" thickBot="1" x14ac:dyDescent="0.2">
      <c r="A6161" s="107">
        <v>3</v>
      </c>
      <c r="B6161" s="132">
        <v>0.7478703703703703</v>
      </c>
      <c r="C6161" s="133">
        <v>1.0142100000000001</v>
      </c>
      <c r="D6161" s="134" t="s">
        <v>4364</v>
      </c>
      <c r="E6161" s="108">
        <v>0.33</v>
      </c>
      <c r="F6161" s="108">
        <v>8.7999999999999995E-2</v>
      </c>
      <c r="G6161" s="108">
        <v>0</v>
      </c>
      <c r="H6161" s="108">
        <v>0.33500000000000002</v>
      </c>
      <c r="I6161" s="108">
        <v>19.25</v>
      </c>
      <c r="J6161" s="108">
        <v>19.3</v>
      </c>
      <c r="K6161" s="108">
        <v>0.189</v>
      </c>
      <c r="L6161" s="108">
        <v>0.34599999999999997</v>
      </c>
      <c r="M6161" s="108">
        <v>4.3999999999999997E-2</v>
      </c>
      <c r="N6161" s="108">
        <v>0.16200000000000001</v>
      </c>
      <c r="O6161" s="108">
        <v>2.8000000000000001E-2</v>
      </c>
      <c r="P6161" s="108">
        <v>0.01</v>
      </c>
      <c r="Q6161" s="108">
        <v>2.5999999999999999E-2</v>
      </c>
      <c r="R6161" s="108">
        <v>5.0000000000000001E-3</v>
      </c>
      <c r="S6161" s="108">
        <v>2.1000000000000001E-2</v>
      </c>
    </row>
    <row r="6162" spans="1:19" ht="11.25" thickBot="1" x14ac:dyDescent="0.2">
      <c r="A6162" s="112"/>
    </row>
    <row r="6163" spans="1:19" ht="11.25" thickBot="1" x14ac:dyDescent="0.2">
      <c r="A6163" s="135" t="s">
        <v>362</v>
      </c>
      <c r="B6163" s="112"/>
      <c r="C6163" s="137">
        <v>1.0085999999999999</v>
      </c>
      <c r="D6163" s="134" t="s">
        <v>4365</v>
      </c>
      <c r="E6163" s="136">
        <v>0.33200000000000002</v>
      </c>
      <c r="F6163" s="136">
        <v>0.09</v>
      </c>
      <c r="G6163" s="136">
        <v>0</v>
      </c>
      <c r="H6163" s="136">
        <v>0.33800000000000002</v>
      </c>
      <c r="I6163" s="136">
        <v>19.21</v>
      </c>
      <c r="J6163" s="136">
        <v>19.34</v>
      </c>
      <c r="K6163" s="136">
        <v>0.189</v>
      </c>
      <c r="L6163" s="136">
        <v>0.34899999999999998</v>
      </c>
      <c r="M6163" s="136">
        <v>4.3999999999999997E-2</v>
      </c>
      <c r="N6163" s="136">
        <v>0.16400000000000001</v>
      </c>
      <c r="O6163" s="136">
        <v>0.03</v>
      </c>
      <c r="P6163" s="136">
        <v>1.0999999999999999E-2</v>
      </c>
      <c r="Q6163" s="136">
        <v>2.8000000000000001E-2</v>
      </c>
      <c r="R6163" s="136">
        <v>5.0000000000000001E-3</v>
      </c>
      <c r="S6163" s="136">
        <v>2.1000000000000001E-2</v>
      </c>
    </row>
    <row r="6164" spans="1:19" ht="11.25" thickBot="1" x14ac:dyDescent="0.2">
      <c r="A6164" s="112"/>
    </row>
    <row r="6165" spans="1:19" ht="11.25" thickBot="1" x14ac:dyDescent="0.2">
      <c r="A6165" s="138" t="s">
        <v>364</v>
      </c>
      <c r="B6165" s="112"/>
      <c r="C6165" s="137">
        <v>7.2300000000000003E-3</v>
      </c>
      <c r="D6165" s="134" t="s">
        <v>4366</v>
      </c>
      <c r="E6165" s="136">
        <v>2E-3</v>
      </c>
      <c r="F6165" s="136">
        <v>3.0000000000000001E-3</v>
      </c>
      <c r="G6165" s="136">
        <v>1E-3</v>
      </c>
      <c r="H6165" s="136">
        <v>4.0000000000000001E-3</v>
      </c>
      <c r="I6165" s="136">
        <v>3.6999999999999998E-2</v>
      </c>
      <c r="J6165" s="136">
        <v>3.5000000000000003E-2</v>
      </c>
      <c r="K6165" s="136">
        <v>1E-3</v>
      </c>
      <c r="L6165" s="136">
        <v>3.0000000000000001E-3</v>
      </c>
      <c r="M6165" s="136">
        <v>2E-3</v>
      </c>
      <c r="N6165" s="136">
        <v>2E-3</v>
      </c>
      <c r="O6165" s="136">
        <v>4.0000000000000001E-3</v>
      </c>
      <c r="P6165" s="136">
        <v>1E-3</v>
      </c>
      <c r="Q6165" s="136">
        <v>1E-3</v>
      </c>
      <c r="R6165" s="136">
        <v>0</v>
      </c>
      <c r="S6165" s="136">
        <v>0</v>
      </c>
    </row>
    <row r="6166" spans="1:19" ht="11.25" thickBot="1" x14ac:dyDescent="0.2">
      <c r="A6166" s="112"/>
    </row>
    <row r="6167" spans="1:19" ht="11.25" thickBot="1" x14ac:dyDescent="0.2">
      <c r="A6167" s="139" t="s">
        <v>366</v>
      </c>
      <c r="B6167" s="112"/>
      <c r="C6167" s="140">
        <v>0.71699999999999997</v>
      </c>
      <c r="D6167" s="134" t="s">
        <v>4367</v>
      </c>
      <c r="E6167" s="136">
        <v>0.59</v>
      </c>
      <c r="F6167" s="136">
        <v>3.3359999999999999</v>
      </c>
      <c r="G6167" s="136">
        <v>245.3</v>
      </c>
      <c r="H6167" s="136">
        <v>1.0389999999999999</v>
      </c>
      <c r="I6167" s="136">
        <v>0.19500000000000001</v>
      </c>
      <c r="J6167" s="136">
        <v>0.18099999999999999</v>
      </c>
      <c r="K6167" s="136">
        <v>0.67600000000000005</v>
      </c>
      <c r="L6167" s="136">
        <v>0.89</v>
      </c>
      <c r="M6167" s="136">
        <v>4.3179999999999996</v>
      </c>
      <c r="N6167" s="136">
        <v>1.284</v>
      </c>
      <c r="O6167" s="136">
        <v>11.71</v>
      </c>
      <c r="P6167" s="136">
        <v>5.093</v>
      </c>
      <c r="Q6167" s="136">
        <v>4.5570000000000004</v>
      </c>
      <c r="R6167" s="136">
        <v>3.552</v>
      </c>
      <c r="S6167" s="136">
        <v>1.925</v>
      </c>
    </row>
    <row r="6168" spans="1:19" ht="11.25" thickBot="1" x14ac:dyDescent="0.2">
      <c r="A6168" s="112"/>
    </row>
    <row r="6169" spans="1:19" ht="11.25" thickBot="1" x14ac:dyDescent="0.2">
      <c r="A6169" s="106" t="s">
        <v>357</v>
      </c>
      <c r="B6169" s="106" t="s">
        <v>358</v>
      </c>
      <c r="C6169" s="130" t="s">
        <v>51</v>
      </c>
      <c r="D6169" s="130" t="s">
        <v>52</v>
      </c>
      <c r="E6169" s="130" t="s">
        <v>53</v>
      </c>
      <c r="F6169" s="130" t="s">
        <v>54</v>
      </c>
      <c r="G6169" s="130" t="s">
        <v>55</v>
      </c>
      <c r="H6169" s="130" t="s">
        <v>56</v>
      </c>
      <c r="I6169" s="130" t="s">
        <v>57</v>
      </c>
      <c r="J6169" s="130" t="s">
        <v>58</v>
      </c>
      <c r="K6169" s="130" t="s">
        <v>59</v>
      </c>
      <c r="L6169" s="130" t="s">
        <v>60</v>
      </c>
      <c r="M6169" s="130" t="s">
        <v>61</v>
      </c>
      <c r="N6169" s="130" t="s">
        <v>62</v>
      </c>
      <c r="O6169" s="130" t="s">
        <v>63</v>
      </c>
      <c r="P6169" s="130" t="s">
        <v>64</v>
      </c>
      <c r="Q6169" s="131" t="s">
        <v>65</v>
      </c>
      <c r="R6169" s="131" t="s">
        <v>66</v>
      </c>
      <c r="S6169" s="130" t="s">
        <v>67</v>
      </c>
    </row>
    <row r="6170" spans="1:19" ht="11.25" thickBot="1" x14ac:dyDescent="0.2">
      <c r="A6170" s="112"/>
      <c r="B6170" s="112"/>
      <c r="C6170" s="130" t="s">
        <v>111</v>
      </c>
      <c r="D6170" s="130" t="s">
        <v>111</v>
      </c>
      <c r="E6170" s="130" t="s">
        <v>111</v>
      </c>
      <c r="F6170" s="130" t="s">
        <v>111</v>
      </c>
      <c r="G6170" s="130" t="s">
        <v>111</v>
      </c>
      <c r="H6170" s="130" t="s">
        <v>111</v>
      </c>
      <c r="I6170" s="130" t="s">
        <v>111</v>
      </c>
      <c r="J6170" s="130" t="s">
        <v>111</v>
      </c>
      <c r="K6170" s="130" t="s">
        <v>111</v>
      </c>
      <c r="L6170" s="130" t="s">
        <v>111</v>
      </c>
      <c r="M6170" s="130" t="s">
        <v>111</v>
      </c>
      <c r="N6170" s="130" t="s">
        <v>111</v>
      </c>
      <c r="O6170" s="130" t="s">
        <v>111</v>
      </c>
      <c r="P6170" s="130" t="s">
        <v>111</v>
      </c>
      <c r="Q6170" s="131" t="s">
        <v>111</v>
      </c>
      <c r="R6170" s="131" t="s">
        <v>111</v>
      </c>
      <c r="S6170" s="130" t="s">
        <v>111</v>
      </c>
    </row>
    <row r="6171" spans="1:19" ht="11.25" thickBot="1" x14ac:dyDescent="0.2">
      <c r="A6171" s="107">
        <v>1</v>
      </c>
      <c r="B6171" s="132">
        <v>0.74751157407407398</v>
      </c>
      <c r="C6171" s="108">
        <v>4.0000000000000001E-3</v>
      </c>
      <c r="D6171" s="108">
        <v>1.2999999999999999E-2</v>
      </c>
      <c r="E6171" s="108">
        <v>2E-3</v>
      </c>
      <c r="F6171" s="108">
        <v>0.01</v>
      </c>
      <c r="G6171" s="108">
        <v>1E-3</v>
      </c>
      <c r="H6171" s="108">
        <v>0</v>
      </c>
      <c r="I6171" s="108">
        <v>7.9000000000000001E-2</v>
      </c>
      <c r="J6171" s="108">
        <v>9.9000000000000005E-2</v>
      </c>
      <c r="K6171" s="108">
        <v>0.106</v>
      </c>
      <c r="L6171" s="108">
        <v>0</v>
      </c>
      <c r="M6171" s="108">
        <v>0</v>
      </c>
      <c r="N6171" s="108">
        <v>0.16500000000000001</v>
      </c>
      <c r="O6171" s="108">
        <v>7.0000000000000001E-3</v>
      </c>
      <c r="P6171" s="108">
        <v>8.0280000000000005</v>
      </c>
      <c r="Q6171" s="133">
        <v>0.93613000000000002</v>
      </c>
      <c r="R6171" s="134" t="s">
        <v>4368</v>
      </c>
      <c r="S6171" s="108">
        <v>4.4999999999999998E-2</v>
      </c>
    </row>
    <row r="6172" spans="1:19" ht="11.25" thickBot="1" x14ac:dyDescent="0.2">
      <c r="A6172" s="112"/>
    </row>
    <row r="6173" spans="1:19" ht="11.25" thickBot="1" x14ac:dyDescent="0.2">
      <c r="A6173" s="107">
        <v>2</v>
      </c>
      <c r="B6173" s="132">
        <v>0.74769675925925927</v>
      </c>
      <c r="C6173" s="108">
        <v>4.0000000000000001E-3</v>
      </c>
      <c r="D6173" s="108">
        <v>1.2E-2</v>
      </c>
      <c r="E6173" s="108">
        <v>1E-3</v>
      </c>
      <c r="F6173" s="108">
        <v>1.0999999999999999E-2</v>
      </c>
      <c r="G6173" s="108">
        <v>1E-3</v>
      </c>
      <c r="H6173" s="108">
        <v>1E-3</v>
      </c>
      <c r="I6173" s="108">
        <v>7.8E-2</v>
      </c>
      <c r="J6173" s="108">
        <v>9.9000000000000005E-2</v>
      </c>
      <c r="K6173" s="108">
        <v>9.9000000000000005E-2</v>
      </c>
      <c r="L6173" s="108">
        <v>0</v>
      </c>
      <c r="M6173" s="108">
        <v>0</v>
      </c>
      <c r="N6173" s="108">
        <v>0.16600000000000001</v>
      </c>
      <c r="O6173" s="108">
        <v>6.0000000000000001E-3</v>
      </c>
      <c r="P6173" s="108">
        <v>8.0109999999999992</v>
      </c>
      <c r="Q6173" s="133">
        <v>0.95220000000000005</v>
      </c>
      <c r="R6173" s="134" t="s">
        <v>4369</v>
      </c>
      <c r="S6173" s="108">
        <v>4.7E-2</v>
      </c>
    </row>
    <row r="6174" spans="1:19" ht="11.25" thickBot="1" x14ac:dyDescent="0.2">
      <c r="A6174" s="112"/>
    </row>
    <row r="6175" spans="1:19" ht="11.25" thickBot="1" x14ac:dyDescent="0.2">
      <c r="A6175" s="107">
        <v>3</v>
      </c>
      <c r="B6175" s="132">
        <v>0.7478703703703703</v>
      </c>
      <c r="C6175" s="108">
        <v>4.0000000000000001E-3</v>
      </c>
      <c r="D6175" s="108">
        <v>1.2999999999999999E-2</v>
      </c>
      <c r="E6175" s="108">
        <v>2E-3</v>
      </c>
      <c r="F6175" s="108">
        <v>1.2E-2</v>
      </c>
      <c r="G6175" s="108">
        <v>1E-3</v>
      </c>
      <c r="H6175" s="108">
        <v>1E-3</v>
      </c>
      <c r="I6175" s="108">
        <v>7.6999999999999999E-2</v>
      </c>
      <c r="J6175" s="108">
        <v>9.9000000000000005E-2</v>
      </c>
      <c r="K6175" s="108">
        <v>0.1</v>
      </c>
      <c r="L6175" s="108">
        <v>0</v>
      </c>
      <c r="M6175" s="108">
        <v>0</v>
      </c>
      <c r="N6175" s="108">
        <v>0.17</v>
      </c>
      <c r="O6175" s="108">
        <v>8.0000000000000002E-3</v>
      </c>
      <c r="P6175" s="108">
        <v>8.0139999999999993</v>
      </c>
      <c r="Q6175" s="133">
        <v>0.95830000000000004</v>
      </c>
      <c r="R6175" s="134" t="s">
        <v>4370</v>
      </c>
      <c r="S6175" s="108">
        <v>4.9000000000000002E-2</v>
      </c>
    </row>
    <row r="6176" spans="1:19" ht="11.25" thickBot="1" x14ac:dyDescent="0.2">
      <c r="A6176" s="112"/>
    </row>
    <row r="6177" spans="1:19" ht="11.25" thickBot="1" x14ac:dyDescent="0.2">
      <c r="A6177" s="135" t="s">
        <v>362</v>
      </c>
      <c r="B6177" s="112"/>
      <c r="C6177" s="136">
        <v>4.0000000000000001E-3</v>
      </c>
      <c r="D6177" s="136">
        <v>1.2E-2</v>
      </c>
      <c r="E6177" s="136">
        <v>2E-3</v>
      </c>
      <c r="F6177" s="136">
        <v>1.0999999999999999E-2</v>
      </c>
      <c r="G6177" s="136">
        <v>1E-3</v>
      </c>
      <c r="H6177" s="136">
        <v>0</v>
      </c>
      <c r="I6177" s="136">
        <v>7.8E-2</v>
      </c>
      <c r="J6177" s="136">
        <v>9.9000000000000005E-2</v>
      </c>
      <c r="K6177" s="136">
        <v>0.10199999999999999</v>
      </c>
      <c r="L6177" s="136">
        <v>0</v>
      </c>
      <c r="M6177" s="136">
        <v>0</v>
      </c>
      <c r="N6177" s="136">
        <v>0.16700000000000001</v>
      </c>
      <c r="O6177" s="136">
        <v>7.0000000000000001E-3</v>
      </c>
      <c r="P6177" s="136">
        <v>8.0169999999999995</v>
      </c>
      <c r="Q6177" s="137">
        <v>0.94887999999999995</v>
      </c>
      <c r="R6177" s="134" t="s">
        <v>4371</v>
      </c>
      <c r="S6177" s="136">
        <v>4.7E-2</v>
      </c>
    </row>
    <row r="6178" spans="1:19" ht="11.25" thickBot="1" x14ac:dyDescent="0.2">
      <c r="A6178" s="112"/>
    </row>
    <row r="6179" spans="1:19" ht="11.25" thickBot="1" x14ac:dyDescent="0.2">
      <c r="A6179" s="138" t="s">
        <v>364</v>
      </c>
      <c r="B6179" s="112"/>
      <c r="C6179" s="136">
        <v>0</v>
      </c>
      <c r="D6179" s="136">
        <v>1E-3</v>
      </c>
      <c r="E6179" s="136">
        <v>0</v>
      </c>
      <c r="F6179" s="136">
        <v>1E-3</v>
      </c>
      <c r="G6179" s="136">
        <v>0</v>
      </c>
      <c r="H6179" s="136">
        <v>0</v>
      </c>
      <c r="I6179" s="136">
        <v>1E-3</v>
      </c>
      <c r="J6179" s="136">
        <v>0</v>
      </c>
      <c r="K6179" s="136">
        <v>4.0000000000000001E-3</v>
      </c>
      <c r="L6179" s="136">
        <v>0</v>
      </c>
      <c r="M6179" s="136">
        <v>0</v>
      </c>
      <c r="N6179" s="136">
        <v>3.0000000000000001E-3</v>
      </c>
      <c r="O6179" s="136">
        <v>1E-3</v>
      </c>
      <c r="P6179" s="136">
        <v>8.9999999999999993E-3</v>
      </c>
      <c r="Q6179" s="137">
        <v>1.145E-2</v>
      </c>
      <c r="R6179" s="134" t="s">
        <v>4372</v>
      </c>
      <c r="S6179" s="136">
        <v>2E-3</v>
      </c>
    </row>
    <row r="6180" spans="1:19" ht="11.25" thickBot="1" x14ac:dyDescent="0.2">
      <c r="A6180" s="112"/>
    </row>
    <row r="6181" spans="1:19" ht="11.25" thickBot="1" x14ac:dyDescent="0.2">
      <c r="A6181" s="139" t="s">
        <v>366</v>
      </c>
      <c r="B6181" s="112"/>
      <c r="C6181" s="136">
        <v>1.3340000000000001</v>
      </c>
      <c r="D6181" s="136">
        <v>5.085</v>
      </c>
      <c r="E6181" s="136">
        <v>11.51</v>
      </c>
      <c r="F6181" s="136">
        <v>9.2330000000000005</v>
      </c>
      <c r="G6181" s="136">
        <v>2.6309999999999998</v>
      </c>
      <c r="H6181" s="136">
        <v>4.056</v>
      </c>
      <c r="I6181" s="136">
        <v>1.552</v>
      </c>
      <c r="J6181" s="136">
        <v>0.39300000000000002</v>
      </c>
      <c r="K6181" s="136">
        <v>3.7109999999999999</v>
      </c>
      <c r="L6181" s="136">
        <v>12.58</v>
      </c>
      <c r="M6181" s="136">
        <v>288.7</v>
      </c>
      <c r="N6181" s="136">
        <v>1.601</v>
      </c>
      <c r="O6181" s="136">
        <v>9.1639999999999997</v>
      </c>
      <c r="P6181" s="136">
        <v>0.112</v>
      </c>
      <c r="Q6181" s="140">
        <v>1.2070000000000001</v>
      </c>
      <c r="R6181" s="134" t="s">
        <v>4373</v>
      </c>
      <c r="S6181" s="136">
        <v>4.5890000000000004</v>
      </c>
    </row>
    <row r="6182" spans="1:19" ht="11.25" thickBot="1" x14ac:dyDescent="0.2">
      <c r="A6182" s="112"/>
    </row>
    <row r="6183" spans="1:19" ht="11.25" thickBot="1" x14ac:dyDescent="0.2">
      <c r="A6183" s="106" t="s">
        <v>357</v>
      </c>
      <c r="B6183" s="106" t="s">
        <v>358</v>
      </c>
      <c r="C6183" s="130" t="s">
        <v>68</v>
      </c>
    </row>
    <row r="6184" spans="1:19" ht="11.25" thickBot="1" x14ac:dyDescent="0.2">
      <c r="A6184" s="112"/>
      <c r="B6184" s="112"/>
      <c r="C6184" s="130" t="s">
        <v>111</v>
      </c>
    </row>
    <row r="6185" spans="1:19" ht="11.25" thickBot="1" x14ac:dyDescent="0.2">
      <c r="A6185" s="107">
        <v>1</v>
      </c>
      <c r="B6185" s="132">
        <v>0.74751157407407398</v>
      </c>
      <c r="C6185" s="108">
        <v>1.0999999999999999E-2</v>
      </c>
    </row>
    <row r="6186" spans="1:19" ht="11.25" thickBot="1" x14ac:dyDescent="0.2">
      <c r="A6186" s="112"/>
    </row>
    <row r="6187" spans="1:19" ht="11.25" thickBot="1" x14ac:dyDescent="0.2">
      <c r="A6187" s="107">
        <v>2</v>
      </c>
      <c r="B6187" s="132">
        <v>0.74769675925925927</v>
      </c>
      <c r="C6187" s="108">
        <v>0.01</v>
      </c>
    </row>
    <row r="6188" spans="1:19" ht="11.25" thickBot="1" x14ac:dyDescent="0.2">
      <c r="A6188" s="112"/>
    </row>
    <row r="6189" spans="1:19" ht="11.25" thickBot="1" x14ac:dyDescent="0.2">
      <c r="A6189" s="107">
        <v>3</v>
      </c>
      <c r="B6189" s="132">
        <v>0.7478703703703703</v>
      </c>
      <c r="C6189" s="108">
        <v>1.0999999999999999E-2</v>
      </c>
    </row>
    <row r="6190" spans="1:19" ht="11.25" thickBot="1" x14ac:dyDescent="0.2">
      <c r="A6190" s="112"/>
    </row>
    <row r="6191" spans="1:19" ht="11.25" thickBot="1" x14ac:dyDescent="0.2">
      <c r="A6191" s="135" t="s">
        <v>362</v>
      </c>
      <c r="B6191" s="112"/>
      <c r="C6191" s="136">
        <v>1.0999999999999999E-2</v>
      </c>
    </row>
    <row r="6192" spans="1:19" ht="11.25" thickBot="1" x14ac:dyDescent="0.2">
      <c r="A6192" s="112"/>
    </row>
    <row r="6193" spans="1:19" ht="11.25" thickBot="1" x14ac:dyDescent="0.2">
      <c r="A6193" s="138" t="s">
        <v>364</v>
      </c>
      <c r="B6193" s="112"/>
      <c r="C6193" s="136">
        <v>1E-3</v>
      </c>
    </row>
    <row r="6194" spans="1:19" ht="11.25" thickBot="1" x14ac:dyDescent="0.2">
      <c r="A6194" s="112"/>
    </row>
    <row r="6195" spans="1:19" ht="11.25" thickBot="1" x14ac:dyDescent="0.2">
      <c r="A6195" s="139" t="s">
        <v>366</v>
      </c>
      <c r="B6195" s="112"/>
      <c r="C6195" s="136">
        <v>7.7690000000000001</v>
      </c>
    </row>
    <row r="6196" spans="1:19" ht="10.5" x14ac:dyDescent="0.15">
      <c r="A6196" s="112"/>
    </row>
    <row r="6197" spans="1:19" x14ac:dyDescent="0.15">
      <c r="A6197" s="129"/>
      <c r="B6197" s="86" t="s">
        <v>4374</v>
      </c>
    </row>
    <row r="6198" spans="1:19" ht="9.75" thickBot="1" x14ac:dyDescent="0.2">
      <c r="A6198" s="81" t="s">
        <v>356</v>
      </c>
    </row>
    <row r="6199" spans="1:19" ht="11.25" thickBot="1" x14ac:dyDescent="0.2">
      <c r="A6199" s="106" t="s">
        <v>357</v>
      </c>
      <c r="B6199" s="106" t="s">
        <v>358</v>
      </c>
      <c r="C6199" s="130" t="s">
        <v>0</v>
      </c>
      <c r="D6199" s="130" t="s">
        <v>1</v>
      </c>
      <c r="E6199" s="130" t="s">
        <v>2</v>
      </c>
      <c r="F6199" s="130" t="s">
        <v>3</v>
      </c>
      <c r="G6199" s="130" t="s">
        <v>4</v>
      </c>
      <c r="H6199" s="130" t="s">
        <v>5</v>
      </c>
      <c r="I6199" s="131" t="s">
        <v>6</v>
      </c>
      <c r="J6199" s="131" t="s">
        <v>7</v>
      </c>
      <c r="K6199" s="130" t="s">
        <v>8</v>
      </c>
      <c r="L6199" s="130" t="s">
        <v>9</v>
      </c>
      <c r="M6199" s="130" t="s">
        <v>10</v>
      </c>
      <c r="N6199" s="130" t="s">
        <v>11</v>
      </c>
      <c r="O6199" s="130" t="s">
        <v>12</v>
      </c>
      <c r="P6199" s="130" t="s">
        <v>13</v>
      </c>
      <c r="Q6199" s="130" t="s">
        <v>14</v>
      </c>
      <c r="R6199" s="130" t="s">
        <v>15</v>
      </c>
      <c r="S6199" s="130" t="s">
        <v>16</v>
      </c>
    </row>
    <row r="6200" spans="1:19" ht="11.25" thickBot="1" x14ac:dyDescent="0.2">
      <c r="A6200" s="112"/>
      <c r="B6200" s="112"/>
      <c r="C6200" s="130" t="s">
        <v>111</v>
      </c>
      <c r="D6200" s="130" t="s">
        <v>111</v>
      </c>
      <c r="E6200" s="130" t="s">
        <v>111</v>
      </c>
      <c r="F6200" s="130" t="s">
        <v>111</v>
      </c>
      <c r="G6200" s="130" t="s">
        <v>111</v>
      </c>
      <c r="H6200" s="130" t="s">
        <v>111</v>
      </c>
      <c r="I6200" s="131" t="s">
        <v>111</v>
      </c>
      <c r="J6200" s="131" t="s">
        <v>111</v>
      </c>
      <c r="K6200" s="130" t="s">
        <v>111</v>
      </c>
      <c r="L6200" s="130" t="s">
        <v>111</v>
      </c>
      <c r="M6200" s="130" t="s">
        <v>111</v>
      </c>
      <c r="N6200" s="130" t="s">
        <v>111</v>
      </c>
      <c r="O6200" s="130" t="s">
        <v>111</v>
      </c>
      <c r="P6200" s="130" t="s">
        <v>111</v>
      </c>
      <c r="Q6200" s="130" t="s">
        <v>111</v>
      </c>
      <c r="R6200" s="130" t="s">
        <v>111</v>
      </c>
      <c r="S6200" s="130" t="s">
        <v>111</v>
      </c>
    </row>
    <row r="6201" spans="1:19" ht="11.25" thickBot="1" x14ac:dyDescent="0.2">
      <c r="A6201" s="107">
        <v>1</v>
      </c>
      <c r="B6201" s="132">
        <v>0.75265046296296301</v>
      </c>
      <c r="C6201" s="141" t="s">
        <v>4375</v>
      </c>
      <c r="D6201" s="141" t="s">
        <v>4376</v>
      </c>
      <c r="E6201" s="108">
        <v>116.6</v>
      </c>
      <c r="F6201" s="141" t="s">
        <v>4377</v>
      </c>
      <c r="G6201" s="141" t="s">
        <v>4378</v>
      </c>
      <c r="H6201" s="141" t="s">
        <v>4379</v>
      </c>
      <c r="I6201" s="133">
        <v>1.11283</v>
      </c>
      <c r="J6201" s="134" t="s">
        <v>4380</v>
      </c>
      <c r="K6201" s="141" t="s">
        <v>2035</v>
      </c>
      <c r="L6201" s="108">
        <v>0.24199999999999999</v>
      </c>
      <c r="M6201" s="108">
        <v>0.82699999999999996</v>
      </c>
      <c r="N6201" s="108">
        <v>2.7959999999999998</v>
      </c>
      <c r="O6201" s="141" t="s">
        <v>4381</v>
      </c>
      <c r="P6201" s="108">
        <v>1099</v>
      </c>
      <c r="Q6201" s="108">
        <v>0.39300000000000002</v>
      </c>
      <c r="R6201" s="108">
        <v>2.8290000000000002</v>
      </c>
      <c r="S6201" s="108">
        <v>14.06</v>
      </c>
    </row>
    <row r="6202" spans="1:19" ht="11.25" thickBot="1" x14ac:dyDescent="0.2">
      <c r="A6202" s="112"/>
    </row>
    <row r="6203" spans="1:19" ht="11.25" thickBot="1" x14ac:dyDescent="0.2">
      <c r="A6203" s="107">
        <v>2</v>
      </c>
      <c r="B6203" s="132">
        <v>0.75282407407407403</v>
      </c>
      <c r="C6203" s="141" t="s">
        <v>4382</v>
      </c>
      <c r="D6203" s="141" t="s">
        <v>4383</v>
      </c>
      <c r="E6203" s="141" t="s">
        <v>4384</v>
      </c>
      <c r="F6203" s="141" t="s">
        <v>4385</v>
      </c>
      <c r="G6203" s="141" t="s">
        <v>4386</v>
      </c>
      <c r="H6203" s="141" t="s">
        <v>4387</v>
      </c>
      <c r="I6203" s="133">
        <v>1.13428</v>
      </c>
      <c r="J6203" s="134" t="s">
        <v>4388</v>
      </c>
      <c r="K6203" s="141" t="s">
        <v>4389</v>
      </c>
      <c r="L6203" s="108">
        <v>0.35599999999999998</v>
      </c>
      <c r="M6203" s="108">
        <v>0.78100000000000003</v>
      </c>
      <c r="N6203" s="108">
        <v>2.8370000000000002</v>
      </c>
      <c r="O6203" s="141" t="s">
        <v>4390</v>
      </c>
      <c r="P6203" s="108">
        <v>1092</v>
      </c>
      <c r="Q6203" s="108">
        <v>0.38500000000000001</v>
      </c>
      <c r="R6203" s="108">
        <v>2.827</v>
      </c>
      <c r="S6203" s="108">
        <v>14.15</v>
      </c>
    </row>
    <row r="6204" spans="1:19" ht="11.25" thickBot="1" x14ac:dyDescent="0.2">
      <c r="A6204" s="112"/>
    </row>
    <row r="6205" spans="1:19" ht="11.25" thickBot="1" x14ac:dyDescent="0.2">
      <c r="A6205" s="107">
        <v>3</v>
      </c>
      <c r="B6205" s="132">
        <v>0.75300925925925932</v>
      </c>
      <c r="C6205" s="141" t="s">
        <v>4391</v>
      </c>
      <c r="D6205" s="141" t="s">
        <v>4392</v>
      </c>
      <c r="E6205" s="141" t="s">
        <v>4393</v>
      </c>
      <c r="F6205" s="141" t="s">
        <v>4394</v>
      </c>
      <c r="G6205" s="141" t="s">
        <v>4395</v>
      </c>
      <c r="H6205" s="141" t="s">
        <v>4396</v>
      </c>
      <c r="I6205" s="133">
        <v>1.14137</v>
      </c>
      <c r="J6205" s="134" t="s">
        <v>4397</v>
      </c>
      <c r="K6205" s="141" t="s">
        <v>4398</v>
      </c>
      <c r="L6205" s="108">
        <v>0.31</v>
      </c>
      <c r="M6205" s="108">
        <v>0.80500000000000005</v>
      </c>
      <c r="N6205" s="108">
        <v>2.8290000000000002</v>
      </c>
      <c r="O6205" s="141" t="s">
        <v>4399</v>
      </c>
      <c r="P6205" s="108">
        <v>1090</v>
      </c>
      <c r="Q6205" s="108">
        <v>0.379</v>
      </c>
      <c r="R6205" s="108">
        <v>2.794</v>
      </c>
      <c r="S6205" s="108">
        <v>14.08</v>
      </c>
    </row>
    <row r="6206" spans="1:19" ht="11.25" thickBot="1" x14ac:dyDescent="0.2">
      <c r="A6206" s="112"/>
    </row>
    <row r="6207" spans="1:19" ht="11.25" thickBot="1" x14ac:dyDescent="0.2">
      <c r="A6207" s="135" t="s">
        <v>362</v>
      </c>
      <c r="B6207" s="112"/>
      <c r="C6207" s="141" t="s">
        <v>4400</v>
      </c>
      <c r="D6207" s="141" t="s">
        <v>4401</v>
      </c>
      <c r="E6207" s="141" t="s">
        <v>4402</v>
      </c>
      <c r="F6207" s="141" t="s">
        <v>4403</v>
      </c>
      <c r="G6207" s="141" t="s">
        <v>4404</v>
      </c>
      <c r="H6207" s="141" t="s">
        <v>4405</v>
      </c>
      <c r="I6207" s="137">
        <v>1.1294900000000001</v>
      </c>
      <c r="J6207" s="134" t="s">
        <v>4406</v>
      </c>
      <c r="K6207" s="141" t="s">
        <v>4407</v>
      </c>
      <c r="L6207" s="136">
        <v>0.30199999999999999</v>
      </c>
      <c r="M6207" s="136">
        <v>0.80400000000000005</v>
      </c>
      <c r="N6207" s="136">
        <v>2.8210000000000002</v>
      </c>
      <c r="O6207" s="141" t="s">
        <v>4408</v>
      </c>
      <c r="P6207" s="136">
        <v>1094</v>
      </c>
      <c r="Q6207" s="136">
        <v>0.38600000000000001</v>
      </c>
      <c r="R6207" s="136">
        <v>2.8170000000000002</v>
      </c>
      <c r="S6207" s="136">
        <v>14.1</v>
      </c>
    </row>
    <row r="6208" spans="1:19" ht="11.25" thickBot="1" x14ac:dyDescent="0.2">
      <c r="A6208" s="112"/>
    </row>
    <row r="6209" spans="1:19" ht="11.25" thickBot="1" x14ac:dyDescent="0.2">
      <c r="A6209" s="138" t="s">
        <v>364</v>
      </c>
      <c r="B6209" s="112"/>
      <c r="C6209" s="141" t="s">
        <v>4409</v>
      </c>
      <c r="D6209" s="141" t="s">
        <v>4410</v>
      </c>
      <c r="E6209" s="141" t="s">
        <v>4411</v>
      </c>
      <c r="F6209" s="141" t="s">
        <v>4412</v>
      </c>
      <c r="G6209" s="141" t="s">
        <v>4413</v>
      </c>
      <c r="H6209" s="141" t="s">
        <v>4414</v>
      </c>
      <c r="I6209" s="137">
        <v>1.486E-2</v>
      </c>
      <c r="J6209" s="134" t="s">
        <v>4415</v>
      </c>
      <c r="K6209" s="141" t="s">
        <v>4416</v>
      </c>
      <c r="L6209" s="136">
        <v>5.7000000000000002E-2</v>
      </c>
      <c r="M6209" s="136">
        <v>2.3E-2</v>
      </c>
      <c r="N6209" s="136">
        <v>2.1999999999999999E-2</v>
      </c>
      <c r="O6209" s="141" t="s">
        <v>1855</v>
      </c>
      <c r="P6209" s="136">
        <v>4.7409999999999997</v>
      </c>
      <c r="Q6209" s="136">
        <v>7.0000000000000001E-3</v>
      </c>
      <c r="R6209" s="136">
        <v>0.02</v>
      </c>
      <c r="S6209" s="136">
        <v>0.05</v>
      </c>
    </row>
    <row r="6210" spans="1:19" ht="11.25" thickBot="1" x14ac:dyDescent="0.2">
      <c r="A6210" s="112"/>
    </row>
    <row r="6211" spans="1:19" ht="11.25" thickBot="1" x14ac:dyDescent="0.2">
      <c r="A6211" s="139" t="s">
        <v>366</v>
      </c>
      <c r="B6211" s="112"/>
      <c r="C6211" s="141" t="s">
        <v>4417</v>
      </c>
      <c r="D6211" s="141" t="s">
        <v>4418</v>
      </c>
      <c r="E6211" s="141" t="s">
        <v>4419</v>
      </c>
      <c r="F6211" s="141" t="s">
        <v>4420</v>
      </c>
      <c r="G6211" s="141" t="s">
        <v>4421</v>
      </c>
      <c r="H6211" s="141" t="s">
        <v>4422</v>
      </c>
      <c r="I6211" s="140">
        <v>1.3149999999999999</v>
      </c>
      <c r="J6211" s="134" t="s">
        <v>4420</v>
      </c>
      <c r="K6211" s="141" t="s">
        <v>4423</v>
      </c>
      <c r="L6211" s="136">
        <v>18.96</v>
      </c>
      <c r="M6211" s="136">
        <v>2.863</v>
      </c>
      <c r="N6211" s="136">
        <v>0.76300000000000001</v>
      </c>
      <c r="O6211" s="141" t="s">
        <v>2385</v>
      </c>
      <c r="P6211" s="136">
        <v>0.433</v>
      </c>
      <c r="Q6211" s="136">
        <v>1.7070000000000001</v>
      </c>
      <c r="R6211" s="136">
        <v>0.70399999999999996</v>
      </c>
      <c r="S6211" s="136">
        <v>0.35099999999999998</v>
      </c>
    </row>
    <row r="6212" spans="1:19" ht="11.25" thickBot="1" x14ac:dyDescent="0.2">
      <c r="A6212" s="112"/>
    </row>
    <row r="6213" spans="1:19" ht="11.25" thickBot="1" x14ac:dyDescent="0.2">
      <c r="A6213" s="106" t="s">
        <v>357</v>
      </c>
      <c r="B6213" s="106" t="s">
        <v>358</v>
      </c>
      <c r="C6213" s="130" t="s">
        <v>17</v>
      </c>
      <c r="D6213" s="130" t="s">
        <v>18</v>
      </c>
      <c r="E6213" s="131" t="s">
        <v>19</v>
      </c>
      <c r="F6213" s="131" t="s">
        <v>20</v>
      </c>
      <c r="G6213" s="130" t="s">
        <v>21</v>
      </c>
      <c r="H6213" s="130" t="s">
        <v>22</v>
      </c>
      <c r="I6213" s="130" t="s">
        <v>23</v>
      </c>
      <c r="J6213" s="130" t="s">
        <v>24</v>
      </c>
      <c r="K6213" s="131" t="s">
        <v>25</v>
      </c>
      <c r="L6213" s="131" t="s">
        <v>26</v>
      </c>
      <c r="M6213" s="130" t="s">
        <v>27</v>
      </c>
      <c r="N6213" s="130" t="s">
        <v>28</v>
      </c>
      <c r="O6213" s="130" t="s">
        <v>29</v>
      </c>
      <c r="P6213" s="130" t="s">
        <v>30</v>
      </c>
      <c r="Q6213" s="130" t="s">
        <v>31</v>
      </c>
      <c r="R6213" s="130" t="s">
        <v>32</v>
      </c>
      <c r="S6213" s="130" t="s">
        <v>33</v>
      </c>
    </row>
    <row r="6214" spans="1:19" ht="11.25" thickBot="1" x14ac:dyDescent="0.2">
      <c r="A6214" s="112"/>
      <c r="B6214" s="112"/>
      <c r="C6214" s="130" t="s">
        <v>111</v>
      </c>
      <c r="D6214" s="130" t="s">
        <v>111</v>
      </c>
      <c r="E6214" s="131" t="s">
        <v>111</v>
      </c>
      <c r="F6214" s="131" t="s">
        <v>111</v>
      </c>
      <c r="G6214" s="130" t="s">
        <v>111</v>
      </c>
      <c r="H6214" s="130" t="s">
        <v>111</v>
      </c>
      <c r="I6214" s="130" t="s">
        <v>111</v>
      </c>
      <c r="J6214" s="130" t="s">
        <v>111</v>
      </c>
      <c r="K6214" s="131" t="s">
        <v>111</v>
      </c>
      <c r="L6214" s="131" t="s">
        <v>111</v>
      </c>
      <c r="M6214" s="130" t="s">
        <v>111</v>
      </c>
      <c r="N6214" s="130" t="s">
        <v>111</v>
      </c>
      <c r="O6214" s="130" t="s">
        <v>111</v>
      </c>
      <c r="P6214" s="130" t="s">
        <v>111</v>
      </c>
      <c r="Q6214" s="130" t="s">
        <v>111</v>
      </c>
      <c r="R6214" s="130" t="s">
        <v>111</v>
      </c>
      <c r="S6214" s="130" t="s">
        <v>111</v>
      </c>
    </row>
    <row r="6215" spans="1:19" ht="11.25" thickBot="1" x14ac:dyDescent="0.2">
      <c r="A6215" s="107">
        <v>1</v>
      </c>
      <c r="B6215" s="132">
        <v>0.75265046296296301</v>
      </c>
      <c r="C6215" s="108">
        <v>15.02</v>
      </c>
      <c r="D6215" s="108">
        <v>1.6890000000000001</v>
      </c>
      <c r="E6215" s="133">
        <v>1.0020100000000001</v>
      </c>
      <c r="F6215" s="133">
        <v>0.96882999999999997</v>
      </c>
      <c r="G6215" s="108">
        <v>0.187</v>
      </c>
      <c r="H6215" s="108">
        <v>33.1</v>
      </c>
      <c r="I6215" s="108">
        <v>16.29</v>
      </c>
      <c r="J6215" s="141" t="s">
        <v>4424</v>
      </c>
      <c r="K6215" s="133">
        <v>1.06901</v>
      </c>
      <c r="L6215" s="134" t="s">
        <v>4425</v>
      </c>
      <c r="M6215" s="108">
        <v>1.6E-2</v>
      </c>
      <c r="N6215" s="108">
        <v>1.155</v>
      </c>
      <c r="O6215" s="108">
        <v>2E-3</v>
      </c>
      <c r="P6215" s="108">
        <v>7.0000000000000001E-3</v>
      </c>
      <c r="Q6215" s="108">
        <v>0.1</v>
      </c>
      <c r="R6215" s="108">
        <v>2.2410000000000001</v>
      </c>
      <c r="S6215" s="108">
        <v>0.13400000000000001</v>
      </c>
    </row>
    <row r="6216" spans="1:19" ht="11.25" thickBot="1" x14ac:dyDescent="0.2">
      <c r="A6216" s="112"/>
    </row>
    <row r="6217" spans="1:19" ht="11.25" thickBot="1" x14ac:dyDescent="0.2">
      <c r="A6217" s="107">
        <v>2</v>
      </c>
      <c r="B6217" s="132">
        <v>0.75282407407407403</v>
      </c>
      <c r="C6217" s="108">
        <v>14.86</v>
      </c>
      <c r="D6217" s="108">
        <v>1.6779999999999999</v>
      </c>
      <c r="E6217" s="133">
        <v>1.00309</v>
      </c>
      <c r="F6217" s="133">
        <v>0.96791000000000005</v>
      </c>
      <c r="G6217" s="108">
        <v>0.10199999999999999</v>
      </c>
      <c r="H6217" s="108">
        <v>33.9</v>
      </c>
      <c r="I6217" s="108">
        <v>16.350000000000001</v>
      </c>
      <c r="J6217" s="141" t="s">
        <v>4426</v>
      </c>
      <c r="K6217" s="133">
        <v>1.08145</v>
      </c>
      <c r="L6217" s="134" t="s">
        <v>4427</v>
      </c>
      <c r="M6217" s="108">
        <v>1.6E-2</v>
      </c>
      <c r="N6217" s="108">
        <v>1.18</v>
      </c>
      <c r="O6217" s="108">
        <v>2E-3</v>
      </c>
      <c r="P6217" s="108">
        <v>7.0000000000000001E-3</v>
      </c>
      <c r="Q6217" s="108">
        <v>9.6000000000000002E-2</v>
      </c>
      <c r="R6217" s="108">
        <v>2.1589999999999998</v>
      </c>
      <c r="S6217" s="108">
        <v>0.129</v>
      </c>
    </row>
    <row r="6218" spans="1:19" ht="11.25" thickBot="1" x14ac:dyDescent="0.2">
      <c r="A6218" s="112"/>
    </row>
    <row r="6219" spans="1:19" ht="11.25" thickBot="1" x14ac:dyDescent="0.2">
      <c r="A6219" s="107">
        <v>3</v>
      </c>
      <c r="B6219" s="132">
        <v>0.75300925925925932</v>
      </c>
      <c r="C6219" s="108">
        <v>14.8</v>
      </c>
      <c r="D6219" s="108">
        <v>1.667</v>
      </c>
      <c r="E6219" s="133">
        <v>1.01125</v>
      </c>
      <c r="F6219" s="133">
        <v>0.97033000000000003</v>
      </c>
      <c r="G6219" s="108">
        <v>5.8999999999999997E-2</v>
      </c>
      <c r="H6219" s="108">
        <v>26.82</v>
      </c>
      <c r="I6219" s="108">
        <v>16.29</v>
      </c>
      <c r="J6219" s="141" t="s">
        <v>4428</v>
      </c>
      <c r="K6219" s="133">
        <v>1.0851299999999999</v>
      </c>
      <c r="L6219" s="134" t="s">
        <v>4429</v>
      </c>
      <c r="M6219" s="108">
        <v>1.6E-2</v>
      </c>
      <c r="N6219" s="108">
        <v>1.1539999999999999</v>
      </c>
      <c r="O6219" s="108">
        <v>2E-3</v>
      </c>
      <c r="P6219" s="108">
        <v>7.0000000000000001E-3</v>
      </c>
      <c r="Q6219" s="108">
        <v>0.1</v>
      </c>
      <c r="R6219" s="108">
        <v>2.2330000000000001</v>
      </c>
      <c r="S6219" s="108">
        <v>0.14499999999999999</v>
      </c>
    </row>
    <row r="6220" spans="1:19" ht="11.25" thickBot="1" x14ac:dyDescent="0.2">
      <c r="A6220" s="112"/>
    </row>
    <row r="6221" spans="1:19" ht="11.25" thickBot="1" x14ac:dyDescent="0.2">
      <c r="A6221" s="135" t="s">
        <v>362</v>
      </c>
      <c r="B6221" s="112"/>
      <c r="C6221" s="136">
        <v>14.89</v>
      </c>
      <c r="D6221" s="136">
        <v>1.6779999999999999</v>
      </c>
      <c r="E6221" s="137">
        <v>1.00545</v>
      </c>
      <c r="F6221" s="137">
        <v>0.96901999999999999</v>
      </c>
      <c r="G6221" s="136">
        <v>0.11600000000000001</v>
      </c>
      <c r="H6221" s="136">
        <v>31.27</v>
      </c>
      <c r="I6221" s="136">
        <v>16.309999999999999</v>
      </c>
      <c r="J6221" s="141" t="s">
        <v>4089</v>
      </c>
      <c r="K6221" s="137">
        <v>1.07853</v>
      </c>
      <c r="L6221" s="134" t="s">
        <v>4430</v>
      </c>
      <c r="M6221" s="136">
        <v>1.6E-2</v>
      </c>
      <c r="N6221" s="136">
        <v>1.163</v>
      </c>
      <c r="O6221" s="136">
        <v>2E-3</v>
      </c>
      <c r="P6221" s="136">
        <v>7.0000000000000001E-3</v>
      </c>
      <c r="Q6221" s="136">
        <v>9.9000000000000005E-2</v>
      </c>
      <c r="R6221" s="136">
        <v>2.2109999999999999</v>
      </c>
      <c r="S6221" s="136">
        <v>0.13600000000000001</v>
      </c>
    </row>
    <row r="6222" spans="1:19" ht="11.25" thickBot="1" x14ac:dyDescent="0.2">
      <c r="A6222" s="112"/>
    </row>
    <row r="6223" spans="1:19" ht="11.25" thickBot="1" x14ac:dyDescent="0.2">
      <c r="A6223" s="138" t="s">
        <v>364</v>
      </c>
      <c r="B6223" s="112"/>
      <c r="C6223" s="136">
        <v>0.109</v>
      </c>
      <c r="D6223" s="136">
        <v>1.0999999999999999E-2</v>
      </c>
      <c r="E6223" s="137">
        <v>5.0499999999999998E-3</v>
      </c>
      <c r="F6223" s="137">
        <v>1.2199999999999999E-3</v>
      </c>
      <c r="G6223" s="136">
        <v>6.5000000000000002E-2</v>
      </c>
      <c r="H6223" s="136">
        <v>3.8759999999999999</v>
      </c>
      <c r="I6223" s="136">
        <v>3.5999999999999997E-2</v>
      </c>
      <c r="J6223" s="141" t="s">
        <v>4431</v>
      </c>
      <c r="K6223" s="137">
        <v>8.4499999999999992E-3</v>
      </c>
      <c r="L6223" s="134" t="s">
        <v>1305</v>
      </c>
      <c r="M6223" s="136">
        <v>0</v>
      </c>
      <c r="N6223" s="136">
        <v>1.4999999999999999E-2</v>
      </c>
      <c r="O6223" s="136">
        <v>0</v>
      </c>
      <c r="P6223" s="136">
        <v>0</v>
      </c>
      <c r="Q6223" s="136">
        <v>2E-3</v>
      </c>
      <c r="R6223" s="136">
        <v>4.4999999999999998E-2</v>
      </c>
      <c r="S6223" s="136">
        <v>8.9999999999999993E-3</v>
      </c>
    </row>
    <row r="6224" spans="1:19" ht="11.25" thickBot="1" x14ac:dyDescent="0.2">
      <c r="A6224" s="112"/>
    </row>
    <row r="6225" spans="1:19" ht="11.25" thickBot="1" x14ac:dyDescent="0.2">
      <c r="A6225" s="139" t="s">
        <v>366</v>
      </c>
      <c r="B6225" s="112"/>
      <c r="C6225" s="136">
        <v>0.73099999999999998</v>
      </c>
      <c r="D6225" s="136">
        <v>0.64500000000000002</v>
      </c>
      <c r="E6225" s="140">
        <v>0.503</v>
      </c>
      <c r="F6225" s="140">
        <v>0.126</v>
      </c>
      <c r="G6225" s="136">
        <v>56.18</v>
      </c>
      <c r="H6225" s="136">
        <v>12.39</v>
      </c>
      <c r="I6225" s="136">
        <v>0.224</v>
      </c>
      <c r="J6225" s="141" t="s">
        <v>4432</v>
      </c>
      <c r="K6225" s="140">
        <v>0.78300000000000003</v>
      </c>
      <c r="L6225" s="134" t="s">
        <v>1786</v>
      </c>
      <c r="M6225" s="136">
        <v>0.83</v>
      </c>
      <c r="N6225" s="136">
        <v>1.252</v>
      </c>
      <c r="O6225" s="136">
        <v>17.27</v>
      </c>
      <c r="P6225" s="136">
        <v>1.2569999999999999</v>
      </c>
      <c r="Q6225" s="136">
        <v>2.4700000000000002</v>
      </c>
      <c r="R6225" s="136">
        <v>2.048</v>
      </c>
      <c r="S6225" s="136">
        <v>6.3369999999999997</v>
      </c>
    </row>
    <row r="6226" spans="1:19" ht="11.25" thickBot="1" x14ac:dyDescent="0.2">
      <c r="A6226" s="112"/>
    </row>
    <row r="6227" spans="1:19" ht="11.25" thickBot="1" x14ac:dyDescent="0.2">
      <c r="A6227" s="106" t="s">
        <v>357</v>
      </c>
      <c r="B6227" s="106" t="s">
        <v>358</v>
      </c>
      <c r="C6227" s="131" t="s">
        <v>34</v>
      </c>
      <c r="D6227" s="131" t="s">
        <v>35</v>
      </c>
      <c r="E6227" s="130" t="s">
        <v>36</v>
      </c>
      <c r="F6227" s="130" t="s">
        <v>37</v>
      </c>
      <c r="G6227" s="130" t="s">
        <v>38</v>
      </c>
      <c r="H6227" s="130" t="s">
        <v>39</v>
      </c>
      <c r="I6227" s="130" t="s">
        <v>40</v>
      </c>
      <c r="J6227" s="130" t="s">
        <v>41</v>
      </c>
      <c r="K6227" s="130" t="s">
        <v>42</v>
      </c>
      <c r="L6227" s="130" t="s">
        <v>43</v>
      </c>
      <c r="M6227" s="130" t="s">
        <v>44</v>
      </c>
      <c r="N6227" s="130" t="s">
        <v>45</v>
      </c>
      <c r="O6227" s="130" t="s">
        <v>46</v>
      </c>
      <c r="P6227" s="130" t="s">
        <v>47</v>
      </c>
      <c r="Q6227" s="130" t="s">
        <v>48</v>
      </c>
      <c r="R6227" s="130" t="s">
        <v>49</v>
      </c>
      <c r="S6227" s="130" t="s">
        <v>50</v>
      </c>
    </row>
    <row r="6228" spans="1:19" ht="11.25" thickBot="1" x14ac:dyDescent="0.2">
      <c r="A6228" s="112"/>
      <c r="B6228" s="112"/>
      <c r="C6228" s="131" t="s">
        <v>111</v>
      </c>
      <c r="D6228" s="131" t="s">
        <v>111</v>
      </c>
      <c r="E6228" s="130" t="s">
        <v>111</v>
      </c>
      <c r="F6228" s="130" t="s">
        <v>111</v>
      </c>
      <c r="G6228" s="130" t="s">
        <v>111</v>
      </c>
      <c r="H6228" s="130" t="s">
        <v>111</v>
      </c>
      <c r="I6228" s="130" t="s">
        <v>111</v>
      </c>
      <c r="J6228" s="130" t="s">
        <v>111</v>
      </c>
      <c r="K6228" s="130" t="s">
        <v>111</v>
      </c>
      <c r="L6228" s="130" t="s">
        <v>111</v>
      </c>
      <c r="M6228" s="130" t="s">
        <v>111</v>
      </c>
      <c r="N6228" s="130" t="s">
        <v>111</v>
      </c>
      <c r="O6228" s="130" t="s">
        <v>111</v>
      </c>
      <c r="P6228" s="130" t="s">
        <v>111</v>
      </c>
      <c r="Q6228" s="130" t="s">
        <v>111</v>
      </c>
      <c r="R6228" s="130" t="s">
        <v>111</v>
      </c>
      <c r="S6228" s="130" t="s">
        <v>111</v>
      </c>
    </row>
    <row r="6229" spans="1:19" ht="11.25" thickBot="1" x14ac:dyDescent="0.2">
      <c r="A6229" s="107">
        <v>1</v>
      </c>
      <c r="B6229" s="132">
        <v>0.75265046296296301</v>
      </c>
      <c r="C6229" s="133">
        <v>0.97035000000000005</v>
      </c>
      <c r="D6229" s="134" t="s">
        <v>4433</v>
      </c>
      <c r="E6229" s="108">
        <v>0.30199999999999999</v>
      </c>
      <c r="F6229" s="108">
        <v>3.3000000000000002E-2</v>
      </c>
      <c r="G6229" s="108">
        <v>3.0000000000000001E-3</v>
      </c>
      <c r="H6229" s="108">
        <v>0.153</v>
      </c>
      <c r="I6229" s="108">
        <v>45.89</v>
      </c>
      <c r="J6229" s="108">
        <v>45.6</v>
      </c>
      <c r="K6229" s="108">
        <v>0.13</v>
      </c>
      <c r="L6229" s="108">
        <v>0.21099999999999999</v>
      </c>
      <c r="M6229" s="108">
        <v>2.9000000000000001E-2</v>
      </c>
      <c r="N6229" s="108">
        <v>0.10299999999999999</v>
      </c>
      <c r="O6229" s="108">
        <v>2.1999999999999999E-2</v>
      </c>
      <c r="P6229" s="108">
        <v>1.2999999999999999E-2</v>
      </c>
      <c r="Q6229" s="108">
        <v>1.9E-2</v>
      </c>
      <c r="R6229" s="108">
        <v>3.0000000000000001E-3</v>
      </c>
      <c r="S6229" s="108">
        <v>1.2999999999999999E-2</v>
      </c>
    </row>
    <row r="6230" spans="1:19" ht="11.25" thickBot="1" x14ac:dyDescent="0.2">
      <c r="A6230" s="112"/>
    </row>
    <row r="6231" spans="1:19" ht="11.25" thickBot="1" x14ac:dyDescent="0.2">
      <c r="A6231" s="107">
        <v>2</v>
      </c>
      <c r="B6231" s="132">
        <v>0.75282407407407403</v>
      </c>
      <c r="C6231" s="133">
        <v>0.97972000000000004</v>
      </c>
      <c r="D6231" s="134" t="s">
        <v>4434</v>
      </c>
      <c r="E6231" s="108">
        <v>0.30499999999999999</v>
      </c>
      <c r="F6231" s="108">
        <v>3.4000000000000002E-2</v>
      </c>
      <c r="G6231" s="108">
        <v>0</v>
      </c>
      <c r="H6231" s="108">
        <v>0.155</v>
      </c>
      <c r="I6231" s="108">
        <v>45.9</v>
      </c>
      <c r="J6231" s="108">
        <v>45.52</v>
      </c>
      <c r="K6231" s="108">
        <v>0.128</v>
      </c>
      <c r="L6231" s="108">
        <v>0.21</v>
      </c>
      <c r="M6231" s="108">
        <v>2.8000000000000001E-2</v>
      </c>
      <c r="N6231" s="108">
        <v>0.108</v>
      </c>
      <c r="O6231" s="108">
        <v>2.1999999999999999E-2</v>
      </c>
      <c r="P6231" s="108">
        <v>0.01</v>
      </c>
      <c r="Q6231" s="108">
        <v>1.7999999999999999E-2</v>
      </c>
      <c r="R6231" s="108">
        <v>3.0000000000000001E-3</v>
      </c>
      <c r="S6231" s="108">
        <v>1.2999999999999999E-2</v>
      </c>
    </row>
    <row r="6232" spans="1:19" ht="11.25" thickBot="1" x14ac:dyDescent="0.2">
      <c r="A6232" s="112"/>
    </row>
    <row r="6233" spans="1:19" ht="11.25" thickBot="1" x14ac:dyDescent="0.2">
      <c r="A6233" s="107">
        <v>3</v>
      </c>
      <c r="B6233" s="132">
        <v>0.75300925925925932</v>
      </c>
      <c r="C6233" s="133">
        <v>0.98758000000000001</v>
      </c>
      <c r="D6233" s="134" t="s">
        <v>4435</v>
      </c>
      <c r="E6233" s="108">
        <v>0.29799999999999999</v>
      </c>
      <c r="F6233" s="108">
        <v>0.03</v>
      </c>
      <c r="G6233" s="108">
        <v>3.0000000000000001E-3</v>
      </c>
      <c r="H6233" s="108">
        <v>0.159</v>
      </c>
      <c r="I6233" s="108">
        <v>45.89</v>
      </c>
      <c r="J6233" s="108">
        <v>45.48</v>
      </c>
      <c r="K6233" s="108">
        <v>0.128</v>
      </c>
      <c r="L6233" s="108">
        <v>0.215</v>
      </c>
      <c r="M6233" s="108">
        <v>2.9000000000000001E-2</v>
      </c>
      <c r="N6233" s="108">
        <v>0.114</v>
      </c>
      <c r="O6233" s="108">
        <v>0.02</v>
      </c>
      <c r="P6233" s="108">
        <v>1.0999999999999999E-2</v>
      </c>
      <c r="Q6233" s="108">
        <v>1.9E-2</v>
      </c>
      <c r="R6233" s="108">
        <v>3.0000000000000001E-3</v>
      </c>
      <c r="S6233" s="108">
        <v>1.0999999999999999E-2</v>
      </c>
    </row>
    <row r="6234" spans="1:19" ht="11.25" thickBot="1" x14ac:dyDescent="0.2">
      <c r="A6234" s="112"/>
    </row>
    <row r="6235" spans="1:19" ht="11.25" thickBot="1" x14ac:dyDescent="0.2">
      <c r="A6235" s="135" t="s">
        <v>362</v>
      </c>
      <c r="B6235" s="112"/>
      <c r="C6235" s="137">
        <v>0.97921999999999998</v>
      </c>
      <c r="D6235" s="134" t="s">
        <v>4436</v>
      </c>
      <c r="E6235" s="136">
        <v>0.30199999999999999</v>
      </c>
      <c r="F6235" s="136">
        <v>3.2000000000000001E-2</v>
      </c>
      <c r="G6235" s="136">
        <v>2E-3</v>
      </c>
      <c r="H6235" s="136">
        <v>0.156</v>
      </c>
      <c r="I6235" s="136">
        <v>45.89</v>
      </c>
      <c r="J6235" s="136">
        <v>45.54</v>
      </c>
      <c r="K6235" s="136">
        <v>0.129</v>
      </c>
      <c r="L6235" s="136">
        <v>0.21199999999999999</v>
      </c>
      <c r="M6235" s="136">
        <v>2.9000000000000001E-2</v>
      </c>
      <c r="N6235" s="136">
        <v>0.108</v>
      </c>
      <c r="O6235" s="136">
        <v>2.1000000000000001E-2</v>
      </c>
      <c r="P6235" s="136">
        <v>1.0999999999999999E-2</v>
      </c>
      <c r="Q6235" s="136">
        <v>1.9E-2</v>
      </c>
      <c r="R6235" s="136">
        <v>3.0000000000000001E-3</v>
      </c>
      <c r="S6235" s="136">
        <v>1.2E-2</v>
      </c>
    </row>
    <row r="6236" spans="1:19" ht="11.25" thickBot="1" x14ac:dyDescent="0.2">
      <c r="A6236" s="112"/>
    </row>
    <row r="6237" spans="1:19" ht="11.25" thickBot="1" x14ac:dyDescent="0.2">
      <c r="A6237" s="138" t="s">
        <v>364</v>
      </c>
      <c r="B6237" s="112"/>
      <c r="C6237" s="137">
        <v>8.6300000000000005E-3</v>
      </c>
      <c r="D6237" s="134" t="s">
        <v>479</v>
      </c>
      <c r="E6237" s="136">
        <v>3.0000000000000001E-3</v>
      </c>
      <c r="F6237" s="136">
        <v>2E-3</v>
      </c>
      <c r="G6237" s="136">
        <v>2E-3</v>
      </c>
      <c r="H6237" s="136">
        <v>3.0000000000000001E-3</v>
      </c>
      <c r="I6237" s="136">
        <v>2E-3</v>
      </c>
      <c r="J6237" s="136">
        <v>6.0999999999999999E-2</v>
      </c>
      <c r="K6237" s="136">
        <v>1E-3</v>
      </c>
      <c r="L6237" s="136">
        <v>2E-3</v>
      </c>
      <c r="M6237" s="136">
        <v>0</v>
      </c>
      <c r="N6237" s="136">
        <v>5.0000000000000001E-3</v>
      </c>
      <c r="O6237" s="136">
        <v>1E-3</v>
      </c>
      <c r="P6237" s="136">
        <v>1E-3</v>
      </c>
      <c r="Q6237" s="136">
        <v>1E-3</v>
      </c>
      <c r="R6237" s="136">
        <v>0</v>
      </c>
      <c r="S6237" s="136">
        <v>1E-3</v>
      </c>
    </row>
    <row r="6238" spans="1:19" ht="11.25" thickBot="1" x14ac:dyDescent="0.2">
      <c r="A6238" s="112"/>
    </row>
    <row r="6239" spans="1:19" ht="11.25" thickBot="1" x14ac:dyDescent="0.2">
      <c r="A6239" s="139" t="s">
        <v>366</v>
      </c>
      <c r="B6239" s="112"/>
      <c r="C6239" s="140">
        <v>0.88100000000000001</v>
      </c>
      <c r="D6239" s="134" t="s">
        <v>4437</v>
      </c>
      <c r="E6239" s="136">
        <v>1.0649999999999999</v>
      </c>
      <c r="F6239" s="136">
        <v>7.1669999999999998</v>
      </c>
      <c r="G6239" s="136">
        <v>88.93</v>
      </c>
      <c r="H6239" s="136">
        <v>1.907</v>
      </c>
      <c r="I6239" s="136">
        <v>5.0000000000000001E-3</v>
      </c>
      <c r="J6239" s="136">
        <v>0.13400000000000001</v>
      </c>
      <c r="K6239" s="136">
        <v>0.73899999999999999</v>
      </c>
      <c r="L6239" s="136">
        <v>1.087</v>
      </c>
      <c r="M6239" s="136">
        <v>1.2470000000000001</v>
      </c>
      <c r="N6239" s="136">
        <v>5.0670000000000002</v>
      </c>
      <c r="O6239" s="136">
        <v>6.9749999999999996</v>
      </c>
      <c r="P6239" s="136">
        <v>10.35</v>
      </c>
      <c r="Q6239" s="136">
        <v>4.9690000000000003</v>
      </c>
      <c r="R6239" s="136">
        <v>4.2560000000000002</v>
      </c>
      <c r="S6239" s="136">
        <v>6.4009999999999998</v>
      </c>
    </row>
    <row r="6240" spans="1:19" ht="11.25" thickBot="1" x14ac:dyDescent="0.2">
      <c r="A6240" s="112"/>
    </row>
    <row r="6241" spans="1:19" ht="11.25" thickBot="1" x14ac:dyDescent="0.2">
      <c r="A6241" s="106" t="s">
        <v>357</v>
      </c>
      <c r="B6241" s="106" t="s">
        <v>358</v>
      </c>
      <c r="C6241" s="130" t="s">
        <v>51</v>
      </c>
      <c r="D6241" s="130" t="s">
        <v>52</v>
      </c>
      <c r="E6241" s="130" t="s">
        <v>53</v>
      </c>
      <c r="F6241" s="130" t="s">
        <v>54</v>
      </c>
      <c r="G6241" s="130" t="s">
        <v>55</v>
      </c>
      <c r="H6241" s="130" t="s">
        <v>56</v>
      </c>
      <c r="I6241" s="130" t="s">
        <v>57</v>
      </c>
      <c r="J6241" s="130" t="s">
        <v>58</v>
      </c>
      <c r="K6241" s="130" t="s">
        <v>59</v>
      </c>
      <c r="L6241" s="130" t="s">
        <v>60</v>
      </c>
      <c r="M6241" s="130" t="s">
        <v>61</v>
      </c>
      <c r="N6241" s="130" t="s">
        <v>62</v>
      </c>
      <c r="O6241" s="130" t="s">
        <v>63</v>
      </c>
      <c r="P6241" s="130" t="s">
        <v>64</v>
      </c>
      <c r="Q6241" s="131" t="s">
        <v>65</v>
      </c>
      <c r="R6241" s="131" t="s">
        <v>66</v>
      </c>
      <c r="S6241" s="130" t="s">
        <v>67</v>
      </c>
    </row>
    <row r="6242" spans="1:19" ht="11.25" thickBot="1" x14ac:dyDescent="0.2">
      <c r="A6242" s="112"/>
      <c r="B6242" s="112"/>
      <c r="C6242" s="130" t="s">
        <v>111</v>
      </c>
      <c r="D6242" s="130" t="s">
        <v>111</v>
      </c>
      <c r="E6242" s="130" t="s">
        <v>111</v>
      </c>
      <c r="F6242" s="130" t="s">
        <v>111</v>
      </c>
      <c r="G6242" s="130" t="s">
        <v>111</v>
      </c>
      <c r="H6242" s="130" t="s">
        <v>111</v>
      </c>
      <c r="I6242" s="130" t="s">
        <v>111</v>
      </c>
      <c r="J6242" s="130" t="s">
        <v>111</v>
      </c>
      <c r="K6242" s="130" t="s">
        <v>111</v>
      </c>
      <c r="L6242" s="130" t="s">
        <v>111</v>
      </c>
      <c r="M6242" s="130" t="s">
        <v>111</v>
      </c>
      <c r="N6242" s="130" t="s">
        <v>111</v>
      </c>
      <c r="O6242" s="130" t="s">
        <v>111</v>
      </c>
      <c r="P6242" s="130" t="s">
        <v>111</v>
      </c>
      <c r="Q6242" s="131" t="s">
        <v>111</v>
      </c>
      <c r="R6242" s="131" t="s">
        <v>111</v>
      </c>
      <c r="S6242" s="130" t="s">
        <v>111</v>
      </c>
    </row>
    <row r="6243" spans="1:19" ht="11.25" thickBot="1" x14ac:dyDescent="0.2">
      <c r="A6243" s="107">
        <v>1</v>
      </c>
      <c r="B6243" s="132">
        <v>0.75265046296296301</v>
      </c>
      <c r="C6243" s="108">
        <v>2E-3</v>
      </c>
      <c r="D6243" s="108">
        <v>6.0000000000000001E-3</v>
      </c>
      <c r="E6243" s="108">
        <v>1E-3</v>
      </c>
      <c r="F6243" s="108">
        <v>5.0000000000000001E-3</v>
      </c>
      <c r="G6243" s="108">
        <v>1E-3</v>
      </c>
      <c r="H6243" s="108">
        <v>1E-3</v>
      </c>
      <c r="I6243" s="108">
        <v>0.20899999999999999</v>
      </c>
      <c r="J6243" s="108">
        <v>0.29499999999999998</v>
      </c>
      <c r="K6243" s="108">
        <v>0.29699999999999999</v>
      </c>
      <c r="L6243" s="108">
        <v>0</v>
      </c>
      <c r="M6243" s="108">
        <v>3.0000000000000001E-3</v>
      </c>
      <c r="N6243" s="108">
        <v>1.135</v>
      </c>
      <c r="O6243" s="108">
        <v>3.0000000000000001E-3</v>
      </c>
      <c r="P6243" s="108">
        <v>0.93400000000000005</v>
      </c>
      <c r="Q6243" s="133">
        <v>0.92007000000000005</v>
      </c>
      <c r="R6243" s="134" t="s">
        <v>4438</v>
      </c>
      <c r="S6243" s="108">
        <v>3.5999999999999997E-2</v>
      </c>
    </row>
    <row r="6244" spans="1:19" ht="11.25" thickBot="1" x14ac:dyDescent="0.2">
      <c r="A6244" s="112"/>
    </row>
    <row r="6245" spans="1:19" ht="11.25" thickBot="1" x14ac:dyDescent="0.2">
      <c r="A6245" s="107">
        <v>2</v>
      </c>
      <c r="B6245" s="132">
        <v>0.75282407407407403</v>
      </c>
      <c r="C6245" s="108">
        <v>2E-3</v>
      </c>
      <c r="D6245" s="108">
        <v>6.0000000000000001E-3</v>
      </c>
      <c r="E6245" s="108">
        <v>1E-3</v>
      </c>
      <c r="F6245" s="108">
        <v>5.0000000000000001E-3</v>
      </c>
      <c r="G6245" s="108">
        <v>1E-3</v>
      </c>
      <c r="H6245" s="108">
        <v>1E-3</v>
      </c>
      <c r="I6245" s="108">
        <v>0.21099999999999999</v>
      </c>
      <c r="J6245" s="108">
        <v>0.28599999999999998</v>
      </c>
      <c r="K6245" s="108">
        <v>0.28899999999999998</v>
      </c>
      <c r="L6245" s="108">
        <v>0</v>
      </c>
      <c r="M6245" s="108">
        <v>2E-3</v>
      </c>
      <c r="N6245" s="108">
        <v>1.1100000000000001</v>
      </c>
      <c r="O6245" s="108">
        <v>4.0000000000000001E-3</v>
      </c>
      <c r="P6245" s="108">
        <v>0.93799999999999994</v>
      </c>
      <c r="Q6245" s="133">
        <v>0.93400000000000005</v>
      </c>
      <c r="R6245" s="134" t="s">
        <v>4439</v>
      </c>
      <c r="S6245" s="108">
        <v>3.5000000000000003E-2</v>
      </c>
    </row>
    <row r="6246" spans="1:19" ht="11.25" thickBot="1" x14ac:dyDescent="0.2">
      <c r="A6246" s="112"/>
    </row>
    <row r="6247" spans="1:19" ht="11.25" thickBot="1" x14ac:dyDescent="0.2">
      <c r="A6247" s="107">
        <v>3</v>
      </c>
      <c r="B6247" s="132">
        <v>0.75300925925925932</v>
      </c>
      <c r="C6247" s="108">
        <v>2E-3</v>
      </c>
      <c r="D6247" s="108">
        <v>7.0000000000000001E-3</v>
      </c>
      <c r="E6247" s="108">
        <v>1E-3</v>
      </c>
      <c r="F6247" s="108">
        <v>5.0000000000000001E-3</v>
      </c>
      <c r="G6247" s="108">
        <v>1E-3</v>
      </c>
      <c r="H6247" s="108">
        <v>1E-3</v>
      </c>
      <c r="I6247" s="108">
        <v>0.20499999999999999</v>
      </c>
      <c r="J6247" s="108">
        <v>0.29199999999999998</v>
      </c>
      <c r="K6247" s="108">
        <v>0.29099999999999998</v>
      </c>
      <c r="L6247" s="108">
        <v>0</v>
      </c>
      <c r="M6247" s="108">
        <v>2E-3</v>
      </c>
      <c r="N6247" s="108">
        <v>1.1439999999999999</v>
      </c>
      <c r="O6247" s="108">
        <v>4.0000000000000001E-3</v>
      </c>
      <c r="P6247" s="108">
        <v>0.92400000000000004</v>
      </c>
      <c r="Q6247" s="133">
        <v>0.94303999999999999</v>
      </c>
      <c r="R6247" s="134" t="s">
        <v>4440</v>
      </c>
      <c r="S6247" s="108">
        <v>3.5999999999999997E-2</v>
      </c>
    </row>
    <row r="6248" spans="1:19" ht="11.25" thickBot="1" x14ac:dyDescent="0.2">
      <c r="A6248" s="112"/>
    </row>
    <row r="6249" spans="1:19" ht="11.25" thickBot="1" x14ac:dyDescent="0.2">
      <c r="A6249" s="135" t="s">
        <v>362</v>
      </c>
      <c r="B6249" s="112"/>
      <c r="C6249" s="136">
        <v>2E-3</v>
      </c>
      <c r="D6249" s="136">
        <v>6.0000000000000001E-3</v>
      </c>
      <c r="E6249" s="136">
        <v>1E-3</v>
      </c>
      <c r="F6249" s="136">
        <v>5.0000000000000001E-3</v>
      </c>
      <c r="G6249" s="136">
        <v>1E-3</v>
      </c>
      <c r="H6249" s="136">
        <v>1E-3</v>
      </c>
      <c r="I6249" s="136">
        <v>0.20899999999999999</v>
      </c>
      <c r="J6249" s="136">
        <v>0.29099999999999998</v>
      </c>
      <c r="K6249" s="136">
        <v>0.29299999999999998</v>
      </c>
      <c r="L6249" s="136">
        <v>0</v>
      </c>
      <c r="M6249" s="136">
        <v>2E-3</v>
      </c>
      <c r="N6249" s="136">
        <v>1.129</v>
      </c>
      <c r="O6249" s="136">
        <v>4.0000000000000001E-3</v>
      </c>
      <c r="P6249" s="136">
        <v>0.93200000000000005</v>
      </c>
      <c r="Q6249" s="137">
        <v>0.93237000000000003</v>
      </c>
      <c r="R6249" s="134" t="s">
        <v>4441</v>
      </c>
      <c r="S6249" s="136">
        <v>3.5999999999999997E-2</v>
      </c>
    </row>
    <row r="6250" spans="1:19" ht="11.25" thickBot="1" x14ac:dyDescent="0.2">
      <c r="A6250" s="112"/>
    </row>
    <row r="6251" spans="1:19" ht="11.25" thickBot="1" x14ac:dyDescent="0.2">
      <c r="A6251" s="138" t="s">
        <v>364</v>
      </c>
      <c r="B6251" s="112"/>
      <c r="C6251" s="136">
        <v>0</v>
      </c>
      <c r="D6251" s="136">
        <v>0</v>
      </c>
      <c r="E6251" s="136">
        <v>0</v>
      </c>
      <c r="F6251" s="136">
        <v>0</v>
      </c>
      <c r="G6251" s="136">
        <v>0</v>
      </c>
      <c r="H6251" s="136">
        <v>0</v>
      </c>
      <c r="I6251" s="136">
        <v>3.0000000000000001E-3</v>
      </c>
      <c r="J6251" s="136">
        <v>5.0000000000000001E-3</v>
      </c>
      <c r="K6251" s="136">
        <v>4.0000000000000001E-3</v>
      </c>
      <c r="L6251" s="136">
        <v>0</v>
      </c>
      <c r="M6251" s="136">
        <v>1E-3</v>
      </c>
      <c r="N6251" s="136">
        <v>1.7999999999999999E-2</v>
      </c>
      <c r="O6251" s="136">
        <v>0</v>
      </c>
      <c r="P6251" s="136">
        <v>7.0000000000000001E-3</v>
      </c>
      <c r="Q6251" s="137">
        <v>1.157E-2</v>
      </c>
      <c r="R6251" s="134" t="s">
        <v>4442</v>
      </c>
      <c r="S6251" s="136">
        <v>1E-3</v>
      </c>
    </row>
    <row r="6252" spans="1:19" ht="11.25" thickBot="1" x14ac:dyDescent="0.2">
      <c r="A6252" s="112"/>
    </row>
    <row r="6253" spans="1:19" ht="11.25" thickBot="1" x14ac:dyDescent="0.2">
      <c r="A6253" s="139" t="s">
        <v>366</v>
      </c>
      <c r="B6253" s="112"/>
      <c r="C6253" s="136">
        <v>6.5010000000000003</v>
      </c>
      <c r="D6253" s="136">
        <v>6.3550000000000004</v>
      </c>
      <c r="E6253" s="136">
        <v>5.9370000000000003</v>
      </c>
      <c r="F6253" s="136">
        <v>2.9649999999999999</v>
      </c>
      <c r="G6253" s="136">
        <v>5.9770000000000003</v>
      </c>
      <c r="H6253" s="136">
        <v>1.171</v>
      </c>
      <c r="I6253" s="136">
        <v>1.5349999999999999</v>
      </c>
      <c r="J6253" s="136">
        <v>1.5780000000000001</v>
      </c>
      <c r="K6253" s="136">
        <v>1.4690000000000001</v>
      </c>
      <c r="L6253" s="136">
        <v>9.202</v>
      </c>
      <c r="M6253" s="136">
        <v>22.84</v>
      </c>
      <c r="N6253" s="136">
        <v>1.552</v>
      </c>
      <c r="O6253" s="136">
        <v>12.7</v>
      </c>
      <c r="P6253" s="136">
        <v>0.76100000000000001</v>
      </c>
      <c r="Q6253" s="140">
        <v>1.2410000000000001</v>
      </c>
      <c r="R6253" s="134" t="s">
        <v>3094</v>
      </c>
      <c r="S6253" s="136">
        <v>1.9390000000000001</v>
      </c>
    </row>
    <row r="6254" spans="1:19" ht="11.25" thickBot="1" x14ac:dyDescent="0.2">
      <c r="A6254" s="112"/>
    </row>
    <row r="6255" spans="1:19" ht="11.25" thickBot="1" x14ac:dyDescent="0.2">
      <c r="A6255" s="106" t="s">
        <v>357</v>
      </c>
      <c r="B6255" s="106" t="s">
        <v>358</v>
      </c>
      <c r="C6255" s="130" t="s">
        <v>68</v>
      </c>
    </row>
    <row r="6256" spans="1:19" ht="11.25" thickBot="1" x14ac:dyDescent="0.2">
      <c r="A6256" s="112"/>
      <c r="B6256" s="112"/>
      <c r="C6256" s="130" t="s">
        <v>111</v>
      </c>
    </row>
    <row r="6257" spans="1:19" ht="11.25" thickBot="1" x14ac:dyDescent="0.2">
      <c r="A6257" s="107">
        <v>1</v>
      </c>
      <c r="B6257" s="132">
        <v>0.75265046296296301</v>
      </c>
      <c r="C6257" s="108">
        <v>8.0000000000000002E-3</v>
      </c>
    </row>
    <row r="6258" spans="1:19" ht="11.25" thickBot="1" x14ac:dyDescent="0.2">
      <c r="A6258" s="112"/>
    </row>
    <row r="6259" spans="1:19" ht="11.25" thickBot="1" x14ac:dyDescent="0.2">
      <c r="A6259" s="107">
        <v>2</v>
      </c>
      <c r="B6259" s="132">
        <v>0.75282407407407403</v>
      </c>
      <c r="C6259" s="108">
        <v>8.9999999999999993E-3</v>
      </c>
    </row>
    <row r="6260" spans="1:19" ht="11.25" thickBot="1" x14ac:dyDescent="0.2">
      <c r="A6260" s="112"/>
    </row>
    <row r="6261" spans="1:19" ht="11.25" thickBot="1" x14ac:dyDescent="0.2">
      <c r="A6261" s="107">
        <v>3</v>
      </c>
      <c r="B6261" s="132">
        <v>0.75300925925925932</v>
      </c>
      <c r="C6261" s="108">
        <v>8.9999999999999993E-3</v>
      </c>
    </row>
    <row r="6262" spans="1:19" ht="11.25" thickBot="1" x14ac:dyDescent="0.2">
      <c r="A6262" s="112"/>
    </row>
    <row r="6263" spans="1:19" ht="11.25" thickBot="1" x14ac:dyDescent="0.2">
      <c r="A6263" s="135" t="s">
        <v>362</v>
      </c>
      <c r="B6263" s="112"/>
      <c r="C6263" s="136">
        <v>8.9999999999999993E-3</v>
      </c>
    </row>
    <row r="6264" spans="1:19" ht="11.25" thickBot="1" x14ac:dyDescent="0.2">
      <c r="A6264" s="112"/>
    </row>
    <row r="6265" spans="1:19" ht="11.25" thickBot="1" x14ac:dyDescent="0.2">
      <c r="A6265" s="138" t="s">
        <v>364</v>
      </c>
      <c r="B6265" s="112"/>
      <c r="C6265" s="136">
        <v>1E-3</v>
      </c>
    </row>
    <row r="6266" spans="1:19" ht="11.25" thickBot="1" x14ac:dyDescent="0.2">
      <c r="A6266" s="112"/>
    </row>
    <row r="6267" spans="1:19" ht="11.25" thickBot="1" x14ac:dyDescent="0.2">
      <c r="A6267" s="139" t="s">
        <v>366</v>
      </c>
      <c r="B6267" s="112"/>
      <c r="C6267" s="136">
        <v>5.9109999999999996</v>
      </c>
    </row>
    <row r="6268" spans="1:19" ht="10.5" x14ac:dyDescent="0.15">
      <c r="A6268" s="112"/>
    </row>
    <row r="6269" spans="1:19" x14ac:dyDescent="0.15">
      <c r="A6269" s="129"/>
      <c r="B6269" s="86" t="s">
        <v>4443</v>
      </c>
    </row>
    <row r="6270" spans="1:19" ht="9.75" thickBot="1" x14ac:dyDescent="0.2">
      <c r="A6270" s="81" t="s">
        <v>356</v>
      </c>
    </row>
    <row r="6271" spans="1:19" ht="11.25" thickBot="1" x14ac:dyDescent="0.2">
      <c r="A6271" s="106" t="s">
        <v>357</v>
      </c>
      <c r="B6271" s="106" t="s">
        <v>358</v>
      </c>
      <c r="C6271" s="130" t="s">
        <v>0</v>
      </c>
      <c r="D6271" s="130" t="s">
        <v>1</v>
      </c>
      <c r="E6271" s="130" t="s">
        <v>2</v>
      </c>
      <c r="F6271" s="130" t="s">
        <v>3</v>
      </c>
      <c r="G6271" s="130" t="s">
        <v>4</v>
      </c>
      <c r="H6271" s="130" t="s">
        <v>5</v>
      </c>
      <c r="I6271" s="131" t="s">
        <v>6</v>
      </c>
      <c r="J6271" s="131" t="s">
        <v>7</v>
      </c>
      <c r="K6271" s="130" t="s">
        <v>8</v>
      </c>
      <c r="L6271" s="130" t="s">
        <v>9</v>
      </c>
      <c r="M6271" s="130" t="s">
        <v>10</v>
      </c>
      <c r="N6271" s="130" t="s">
        <v>11</v>
      </c>
      <c r="O6271" s="130" t="s">
        <v>12</v>
      </c>
      <c r="P6271" s="130" t="s">
        <v>13</v>
      </c>
      <c r="Q6271" s="130" t="s">
        <v>14</v>
      </c>
      <c r="R6271" s="130" t="s">
        <v>15</v>
      </c>
      <c r="S6271" s="130" t="s">
        <v>16</v>
      </c>
    </row>
    <row r="6272" spans="1:19" ht="11.25" thickBot="1" x14ac:dyDescent="0.2">
      <c r="A6272" s="112"/>
      <c r="B6272" s="112"/>
      <c r="C6272" s="130" t="s">
        <v>111</v>
      </c>
      <c r="D6272" s="130" t="s">
        <v>111</v>
      </c>
      <c r="E6272" s="130" t="s">
        <v>111</v>
      </c>
      <c r="F6272" s="130" t="s">
        <v>111</v>
      </c>
      <c r="G6272" s="130" t="s">
        <v>111</v>
      </c>
      <c r="H6272" s="130" t="s">
        <v>111</v>
      </c>
      <c r="I6272" s="131" t="s">
        <v>111</v>
      </c>
      <c r="J6272" s="131" t="s">
        <v>111</v>
      </c>
      <c r="K6272" s="130" t="s">
        <v>111</v>
      </c>
      <c r="L6272" s="130" t="s">
        <v>111</v>
      </c>
      <c r="M6272" s="130" t="s">
        <v>111</v>
      </c>
      <c r="N6272" s="130" t="s">
        <v>111</v>
      </c>
      <c r="O6272" s="130" t="s">
        <v>111</v>
      </c>
      <c r="P6272" s="130" t="s">
        <v>111</v>
      </c>
      <c r="Q6272" s="130" t="s">
        <v>111</v>
      </c>
      <c r="R6272" s="130" t="s">
        <v>111</v>
      </c>
      <c r="S6272" s="130" t="s">
        <v>111</v>
      </c>
    </row>
    <row r="6273" spans="1:19" ht="11.25" thickBot="1" x14ac:dyDescent="0.2">
      <c r="A6273" s="107">
        <v>1</v>
      </c>
      <c r="B6273" s="132">
        <v>0.75778935185185192</v>
      </c>
      <c r="C6273" s="141" t="s">
        <v>4444</v>
      </c>
      <c r="D6273" s="141" t="s">
        <v>4445</v>
      </c>
      <c r="E6273" s="141" t="s">
        <v>4446</v>
      </c>
      <c r="F6273" s="141" t="s">
        <v>4447</v>
      </c>
      <c r="G6273" s="141" t="s">
        <v>4448</v>
      </c>
      <c r="H6273" s="141" t="s">
        <v>4449</v>
      </c>
      <c r="I6273" s="133">
        <v>1.0790900000000001</v>
      </c>
      <c r="J6273" s="134" t="s">
        <v>4450</v>
      </c>
      <c r="K6273" s="141" t="s">
        <v>4451</v>
      </c>
      <c r="L6273" s="108">
        <v>0.42299999999999999</v>
      </c>
      <c r="M6273" s="108">
        <v>0.93100000000000005</v>
      </c>
      <c r="N6273" s="108">
        <v>2.6779999999999999</v>
      </c>
      <c r="O6273" s="141" t="s">
        <v>677</v>
      </c>
      <c r="P6273" s="108">
        <v>366.5</v>
      </c>
      <c r="Q6273" s="108">
        <v>0.502</v>
      </c>
      <c r="R6273" s="108">
        <v>2.1560000000000001</v>
      </c>
      <c r="S6273" s="108">
        <v>17.46</v>
      </c>
    </row>
    <row r="6274" spans="1:19" ht="11.25" thickBot="1" x14ac:dyDescent="0.2">
      <c r="A6274" s="112"/>
    </row>
    <row r="6275" spans="1:19" ht="11.25" thickBot="1" x14ac:dyDescent="0.2">
      <c r="A6275" s="107">
        <v>2</v>
      </c>
      <c r="B6275" s="132">
        <v>0.75797453703703699</v>
      </c>
      <c r="C6275" s="141" t="s">
        <v>4452</v>
      </c>
      <c r="D6275" s="141" t="s">
        <v>4453</v>
      </c>
      <c r="E6275" s="141" t="s">
        <v>4454</v>
      </c>
      <c r="F6275" s="141" t="s">
        <v>4455</v>
      </c>
      <c r="G6275" s="141" t="s">
        <v>4456</v>
      </c>
      <c r="H6275" s="141" t="s">
        <v>4457</v>
      </c>
      <c r="I6275" s="133">
        <v>1.08812</v>
      </c>
      <c r="J6275" s="134" t="s">
        <v>4458</v>
      </c>
      <c r="K6275" s="141" t="s">
        <v>4459</v>
      </c>
      <c r="L6275" s="108">
        <v>0.498</v>
      </c>
      <c r="M6275" s="108">
        <v>0.95399999999999996</v>
      </c>
      <c r="N6275" s="108">
        <v>2.7189999999999999</v>
      </c>
      <c r="O6275" s="141" t="s">
        <v>4460</v>
      </c>
      <c r="P6275" s="108">
        <v>368.7</v>
      </c>
      <c r="Q6275" s="108">
        <v>0.5</v>
      </c>
      <c r="R6275" s="108">
        <v>2.1360000000000001</v>
      </c>
      <c r="S6275" s="108">
        <v>17.29</v>
      </c>
    </row>
    <row r="6276" spans="1:19" ht="11.25" thickBot="1" x14ac:dyDescent="0.2">
      <c r="A6276" s="112"/>
    </row>
    <row r="6277" spans="1:19" ht="11.25" thickBot="1" x14ac:dyDescent="0.2">
      <c r="A6277" s="107">
        <v>3</v>
      </c>
      <c r="B6277" s="132">
        <v>0.75814814814814813</v>
      </c>
      <c r="C6277" s="141" t="s">
        <v>4461</v>
      </c>
      <c r="D6277" s="141" t="s">
        <v>4462</v>
      </c>
      <c r="E6277" s="141" t="s">
        <v>4463</v>
      </c>
      <c r="F6277" s="141" t="s">
        <v>4464</v>
      </c>
      <c r="G6277" s="141" t="s">
        <v>4465</v>
      </c>
      <c r="H6277" s="141" t="s">
        <v>4466</v>
      </c>
      <c r="I6277" s="133">
        <v>1.09101</v>
      </c>
      <c r="J6277" s="134" t="s">
        <v>4467</v>
      </c>
      <c r="K6277" s="141" t="s">
        <v>4468</v>
      </c>
      <c r="L6277" s="108">
        <v>0.43099999999999999</v>
      </c>
      <c r="M6277" s="108">
        <v>1.012</v>
      </c>
      <c r="N6277" s="108">
        <v>2.7170000000000001</v>
      </c>
      <c r="O6277" s="141" t="s">
        <v>2253</v>
      </c>
      <c r="P6277" s="108">
        <v>367.7</v>
      </c>
      <c r="Q6277" s="108">
        <v>0.48899999999999999</v>
      </c>
      <c r="R6277" s="108">
        <v>2.1749999999999998</v>
      </c>
      <c r="S6277" s="108">
        <v>17.41</v>
      </c>
    </row>
    <row r="6278" spans="1:19" ht="11.25" thickBot="1" x14ac:dyDescent="0.2">
      <c r="A6278" s="112"/>
    </row>
    <row r="6279" spans="1:19" ht="11.25" thickBot="1" x14ac:dyDescent="0.2">
      <c r="A6279" s="135" t="s">
        <v>362</v>
      </c>
      <c r="B6279" s="112"/>
      <c r="C6279" s="141" t="s">
        <v>4469</v>
      </c>
      <c r="D6279" s="141" t="s">
        <v>4470</v>
      </c>
      <c r="E6279" s="141" t="s">
        <v>4471</v>
      </c>
      <c r="F6279" s="141" t="s">
        <v>4472</v>
      </c>
      <c r="G6279" s="141" t="s">
        <v>4473</v>
      </c>
      <c r="H6279" s="141" t="s">
        <v>4474</v>
      </c>
      <c r="I6279" s="137">
        <v>1.0860700000000001</v>
      </c>
      <c r="J6279" s="134" t="s">
        <v>4475</v>
      </c>
      <c r="K6279" s="141" t="s">
        <v>4476</v>
      </c>
      <c r="L6279" s="136">
        <v>0.45100000000000001</v>
      </c>
      <c r="M6279" s="136">
        <v>0.96599999999999997</v>
      </c>
      <c r="N6279" s="136">
        <v>2.7050000000000001</v>
      </c>
      <c r="O6279" s="141" t="s">
        <v>4477</v>
      </c>
      <c r="P6279" s="136">
        <v>367.6</v>
      </c>
      <c r="Q6279" s="136">
        <v>0.497</v>
      </c>
      <c r="R6279" s="136">
        <v>2.1560000000000001</v>
      </c>
      <c r="S6279" s="136">
        <v>17.39</v>
      </c>
    </row>
    <row r="6280" spans="1:19" ht="11.25" thickBot="1" x14ac:dyDescent="0.2">
      <c r="A6280" s="112"/>
    </row>
    <row r="6281" spans="1:19" ht="11.25" thickBot="1" x14ac:dyDescent="0.2">
      <c r="A6281" s="138" t="s">
        <v>364</v>
      </c>
      <c r="B6281" s="112"/>
      <c r="C6281" s="141" t="s">
        <v>4478</v>
      </c>
      <c r="D6281" s="141" t="s">
        <v>4479</v>
      </c>
      <c r="E6281" s="141" t="s">
        <v>4480</v>
      </c>
      <c r="F6281" s="141" t="s">
        <v>4481</v>
      </c>
      <c r="G6281" s="141" t="s">
        <v>4482</v>
      </c>
      <c r="H6281" s="141" t="s">
        <v>4483</v>
      </c>
      <c r="I6281" s="137">
        <v>6.2199999999999998E-3</v>
      </c>
      <c r="J6281" s="134" t="s">
        <v>3615</v>
      </c>
      <c r="K6281" s="141" t="s">
        <v>4484</v>
      </c>
      <c r="L6281" s="136">
        <v>4.1000000000000002E-2</v>
      </c>
      <c r="M6281" s="136">
        <v>4.2000000000000003E-2</v>
      </c>
      <c r="N6281" s="136">
        <v>2.3E-2</v>
      </c>
      <c r="O6281" s="141" t="s">
        <v>4485</v>
      </c>
      <c r="P6281" s="136">
        <v>1.0629999999999999</v>
      </c>
      <c r="Q6281" s="136">
        <v>7.0000000000000001E-3</v>
      </c>
      <c r="R6281" s="136">
        <v>0.02</v>
      </c>
      <c r="S6281" s="136">
        <v>8.8999999999999996E-2</v>
      </c>
    </row>
    <row r="6282" spans="1:19" ht="11.25" thickBot="1" x14ac:dyDescent="0.2">
      <c r="A6282" s="112"/>
    </row>
    <row r="6283" spans="1:19" ht="11.25" thickBot="1" x14ac:dyDescent="0.2">
      <c r="A6283" s="139" t="s">
        <v>366</v>
      </c>
      <c r="B6283" s="112"/>
      <c r="C6283" s="141" t="s">
        <v>4486</v>
      </c>
      <c r="D6283" s="141" t="s">
        <v>4487</v>
      </c>
      <c r="E6283" s="141" t="s">
        <v>1300</v>
      </c>
      <c r="F6283" s="141" t="s">
        <v>4488</v>
      </c>
      <c r="G6283" s="141" t="s">
        <v>4489</v>
      </c>
      <c r="H6283" s="141" t="s">
        <v>4490</v>
      </c>
      <c r="I6283" s="140">
        <v>0.57199999999999995</v>
      </c>
      <c r="J6283" s="134" t="s">
        <v>4367</v>
      </c>
      <c r="K6283" s="141" t="s">
        <v>4491</v>
      </c>
      <c r="L6283" s="136">
        <v>9.0589999999999993</v>
      </c>
      <c r="M6283" s="136">
        <v>4.3079999999999998</v>
      </c>
      <c r="N6283" s="136">
        <v>0.86299999999999999</v>
      </c>
      <c r="O6283" s="141" t="s">
        <v>4492</v>
      </c>
      <c r="P6283" s="136">
        <v>0.28899999999999998</v>
      </c>
      <c r="Q6283" s="136">
        <v>1.3759999999999999</v>
      </c>
      <c r="R6283" s="136">
        <v>0.91400000000000003</v>
      </c>
      <c r="S6283" s="136">
        <v>0.51200000000000001</v>
      </c>
    </row>
    <row r="6284" spans="1:19" ht="11.25" thickBot="1" x14ac:dyDescent="0.2">
      <c r="A6284" s="112"/>
    </row>
    <row r="6285" spans="1:19" ht="11.25" thickBot="1" x14ac:dyDescent="0.2">
      <c r="A6285" s="106" t="s">
        <v>357</v>
      </c>
      <c r="B6285" s="106" t="s">
        <v>358</v>
      </c>
      <c r="C6285" s="130" t="s">
        <v>17</v>
      </c>
      <c r="D6285" s="130" t="s">
        <v>18</v>
      </c>
      <c r="E6285" s="131" t="s">
        <v>19</v>
      </c>
      <c r="F6285" s="131" t="s">
        <v>20</v>
      </c>
      <c r="G6285" s="130" t="s">
        <v>21</v>
      </c>
      <c r="H6285" s="130" t="s">
        <v>22</v>
      </c>
      <c r="I6285" s="130" t="s">
        <v>23</v>
      </c>
      <c r="J6285" s="130" t="s">
        <v>24</v>
      </c>
      <c r="K6285" s="131" t="s">
        <v>25</v>
      </c>
      <c r="L6285" s="131" t="s">
        <v>26</v>
      </c>
      <c r="M6285" s="130" t="s">
        <v>27</v>
      </c>
      <c r="N6285" s="130" t="s">
        <v>28</v>
      </c>
      <c r="O6285" s="130" t="s">
        <v>29</v>
      </c>
      <c r="P6285" s="130" t="s">
        <v>30</v>
      </c>
      <c r="Q6285" s="130" t="s">
        <v>31</v>
      </c>
      <c r="R6285" s="130" t="s">
        <v>32</v>
      </c>
      <c r="S6285" s="130" t="s">
        <v>33</v>
      </c>
    </row>
    <row r="6286" spans="1:19" ht="11.25" thickBot="1" x14ac:dyDescent="0.2">
      <c r="A6286" s="112"/>
      <c r="B6286" s="112"/>
      <c r="C6286" s="130" t="s">
        <v>111</v>
      </c>
      <c r="D6286" s="130" t="s">
        <v>111</v>
      </c>
      <c r="E6286" s="131" t="s">
        <v>111</v>
      </c>
      <c r="F6286" s="131" t="s">
        <v>111</v>
      </c>
      <c r="G6286" s="130" t="s">
        <v>111</v>
      </c>
      <c r="H6286" s="130" t="s">
        <v>111</v>
      </c>
      <c r="I6286" s="130" t="s">
        <v>111</v>
      </c>
      <c r="J6286" s="130" t="s">
        <v>111</v>
      </c>
      <c r="K6286" s="131" t="s">
        <v>111</v>
      </c>
      <c r="L6286" s="131" t="s">
        <v>111</v>
      </c>
      <c r="M6286" s="130" t="s">
        <v>111</v>
      </c>
      <c r="N6286" s="130" t="s">
        <v>111</v>
      </c>
      <c r="O6286" s="130" t="s">
        <v>111</v>
      </c>
      <c r="P6286" s="130" t="s">
        <v>111</v>
      </c>
      <c r="Q6286" s="130" t="s">
        <v>111</v>
      </c>
      <c r="R6286" s="130" t="s">
        <v>111</v>
      </c>
      <c r="S6286" s="130" t="s">
        <v>111</v>
      </c>
    </row>
    <row r="6287" spans="1:19" ht="11.25" thickBot="1" x14ac:dyDescent="0.2">
      <c r="A6287" s="107">
        <v>1</v>
      </c>
      <c r="B6287" s="132">
        <v>0.75778935185185192</v>
      </c>
      <c r="C6287" s="108">
        <v>12.79</v>
      </c>
      <c r="D6287" s="108">
        <v>0.95899999999999996</v>
      </c>
      <c r="E6287" s="133">
        <v>0.96970000000000001</v>
      </c>
      <c r="F6287" s="133">
        <v>0.94081000000000004</v>
      </c>
      <c r="G6287" s="108">
        <v>5.0999999999999997E-2</v>
      </c>
      <c r="H6287" s="108">
        <v>32.299999999999997</v>
      </c>
      <c r="I6287" s="108">
        <v>16.420000000000002</v>
      </c>
      <c r="J6287" s="141" t="s">
        <v>4493</v>
      </c>
      <c r="K6287" s="133">
        <v>1.02963</v>
      </c>
      <c r="L6287" s="134" t="s">
        <v>4494</v>
      </c>
      <c r="M6287" s="108">
        <v>0.02</v>
      </c>
      <c r="N6287" s="108">
        <v>1.377</v>
      </c>
      <c r="O6287" s="108">
        <v>0</v>
      </c>
      <c r="P6287" s="108">
        <v>4.0000000000000001E-3</v>
      </c>
      <c r="Q6287" s="108">
        <v>6.8000000000000005E-2</v>
      </c>
      <c r="R6287" s="108">
        <v>0.35699999999999998</v>
      </c>
      <c r="S6287" s="108">
        <v>6.4000000000000001E-2</v>
      </c>
    </row>
    <row r="6288" spans="1:19" ht="11.25" thickBot="1" x14ac:dyDescent="0.2">
      <c r="A6288" s="112"/>
    </row>
    <row r="6289" spans="1:19" ht="11.25" thickBot="1" x14ac:dyDescent="0.2">
      <c r="A6289" s="107">
        <v>2</v>
      </c>
      <c r="B6289" s="132">
        <v>0.75797453703703699</v>
      </c>
      <c r="C6289" s="108">
        <v>12.93</v>
      </c>
      <c r="D6289" s="108">
        <v>0.95799999999999996</v>
      </c>
      <c r="E6289" s="133">
        <v>0.98426999999999998</v>
      </c>
      <c r="F6289" s="133">
        <v>0.94903999999999999</v>
      </c>
      <c r="G6289" s="108">
        <v>3.4000000000000002E-2</v>
      </c>
      <c r="H6289" s="108">
        <v>33.29</v>
      </c>
      <c r="I6289" s="108">
        <v>16.350000000000001</v>
      </c>
      <c r="J6289" s="141" t="s">
        <v>4495</v>
      </c>
      <c r="K6289" s="133">
        <v>1.0395399999999999</v>
      </c>
      <c r="L6289" s="134" t="s">
        <v>4496</v>
      </c>
      <c r="M6289" s="108">
        <v>2.3E-2</v>
      </c>
      <c r="N6289" s="108">
        <v>1.365</v>
      </c>
      <c r="O6289" s="108">
        <v>0</v>
      </c>
      <c r="P6289" s="108">
        <v>4.0000000000000001E-3</v>
      </c>
      <c r="Q6289" s="108">
        <v>6.8000000000000005E-2</v>
      </c>
      <c r="R6289" s="108">
        <v>0.31900000000000001</v>
      </c>
      <c r="S6289" s="108">
        <v>7.0999999999999994E-2</v>
      </c>
    </row>
    <row r="6290" spans="1:19" ht="11.25" thickBot="1" x14ac:dyDescent="0.2">
      <c r="A6290" s="112"/>
    </row>
    <row r="6291" spans="1:19" ht="11.25" thickBot="1" x14ac:dyDescent="0.2">
      <c r="A6291" s="107">
        <v>3</v>
      </c>
      <c r="B6291" s="132">
        <v>0.75814814814814813</v>
      </c>
      <c r="C6291" s="108">
        <v>12.83</v>
      </c>
      <c r="D6291" s="108">
        <v>0.96399999999999997</v>
      </c>
      <c r="E6291" s="133">
        <v>0.98016999999999999</v>
      </c>
      <c r="F6291" s="133">
        <v>0.94455</v>
      </c>
      <c r="G6291" s="108">
        <v>6.4000000000000001E-2</v>
      </c>
      <c r="H6291" s="108">
        <v>34.71</v>
      </c>
      <c r="I6291" s="108">
        <v>16.41</v>
      </c>
      <c r="J6291" s="141" t="s">
        <v>4497</v>
      </c>
      <c r="K6291" s="133">
        <v>1.0544500000000001</v>
      </c>
      <c r="L6291" s="134" t="s">
        <v>4498</v>
      </c>
      <c r="M6291" s="108">
        <v>0.02</v>
      </c>
      <c r="N6291" s="108">
        <v>1.403</v>
      </c>
      <c r="O6291" s="108">
        <v>0</v>
      </c>
      <c r="P6291" s="108">
        <v>4.0000000000000001E-3</v>
      </c>
      <c r="Q6291" s="108">
        <v>7.0000000000000007E-2</v>
      </c>
      <c r="R6291" s="108">
        <v>0.32200000000000001</v>
      </c>
      <c r="S6291" s="108">
        <v>0.08</v>
      </c>
    </row>
    <row r="6292" spans="1:19" ht="11.25" thickBot="1" x14ac:dyDescent="0.2">
      <c r="A6292" s="112"/>
    </row>
    <row r="6293" spans="1:19" ht="11.25" thickBot="1" x14ac:dyDescent="0.2">
      <c r="A6293" s="135" t="s">
        <v>362</v>
      </c>
      <c r="B6293" s="112"/>
      <c r="C6293" s="136">
        <v>12.85</v>
      </c>
      <c r="D6293" s="136">
        <v>0.96</v>
      </c>
      <c r="E6293" s="137">
        <v>0.97804999999999997</v>
      </c>
      <c r="F6293" s="137">
        <v>0.94479999999999997</v>
      </c>
      <c r="G6293" s="136">
        <v>0.05</v>
      </c>
      <c r="H6293" s="136">
        <v>33.43</v>
      </c>
      <c r="I6293" s="136">
        <v>16.39</v>
      </c>
      <c r="J6293" s="141" t="s">
        <v>4499</v>
      </c>
      <c r="K6293" s="137">
        <v>1.04121</v>
      </c>
      <c r="L6293" s="134" t="s">
        <v>4500</v>
      </c>
      <c r="M6293" s="136">
        <v>2.1000000000000001E-2</v>
      </c>
      <c r="N6293" s="136">
        <v>1.3819999999999999</v>
      </c>
      <c r="O6293" s="136">
        <v>0</v>
      </c>
      <c r="P6293" s="136">
        <v>4.0000000000000001E-3</v>
      </c>
      <c r="Q6293" s="136">
        <v>6.9000000000000006E-2</v>
      </c>
      <c r="R6293" s="136">
        <v>0.33300000000000002</v>
      </c>
      <c r="S6293" s="136">
        <v>7.1999999999999995E-2</v>
      </c>
    </row>
    <row r="6294" spans="1:19" ht="11.25" thickBot="1" x14ac:dyDescent="0.2">
      <c r="A6294" s="112"/>
    </row>
    <row r="6295" spans="1:19" ht="11.25" thickBot="1" x14ac:dyDescent="0.2">
      <c r="A6295" s="138" t="s">
        <v>364</v>
      </c>
      <c r="B6295" s="112"/>
      <c r="C6295" s="136">
        <v>7.2999999999999995E-2</v>
      </c>
      <c r="D6295" s="136">
        <v>4.0000000000000001E-3</v>
      </c>
      <c r="E6295" s="137">
        <v>7.5199999999999998E-3</v>
      </c>
      <c r="F6295" s="137">
        <v>4.1200000000000004E-3</v>
      </c>
      <c r="G6295" s="136">
        <v>1.4999999999999999E-2</v>
      </c>
      <c r="H6295" s="136">
        <v>1.2110000000000001</v>
      </c>
      <c r="I6295" s="136">
        <v>3.5000000000000003E-2</v>
      </c>
      <c r="J6295" s="141" t="s">
        <v>4501</v>
      </c>
      <c r="K6295" s="137">
        <v>1.2489999999999999E-2</v>
      </c>
      <c r="L6295" s="134" t="s">
        <v>1063</v>
      </c>
      <c r="M6295" s="136">
        <v>1E-3</v>
      </c>
      <c r="N6295" s="136">
        <v>1.9E-2</v>
      </c>
      <c r="O6295" s="136">
        <v>0</v>
      </c>
      <c r="P6295" s="136">
        <v>0</v>
      </c>
      <c r="Q6295" s="136">
        <v>1E-3</v>
      </c>
      <c r="R6295" s="136">
        <v>2.1000000000000001E-2</v>
      </c>
      <c r="S6295" s="136">
        <v>8.0000000000000002E-3</v>
      </c>
    </row>
    <row r="6296" spans="1:19" ht="11.25" thickBot="1" x14ac:dyDescent="0.2">
      <c r="A6296" s="112"/>
    </row>
    <row r="6297" spans="1:19" ht="11.25" thickBot="1" x14ac:dyDescent="0.2">
      <c r="A6297" s="139" t="s">
        <v>366</v>
      </c>
      <c r="B6297" s="112"/>
      <c r="C6297" s="136">
        <v>0.56699999999999995</v>
      </c>
      <c r="D6297" s="136">
        <v>0.372</v>
      </c>
      <c r="E6297" s="140">
        <v>0.76800000000000002</v>
      </c>
      <c r="F6297" s="140">
        <v>0.436</v>
      </c>
      <c r="G6297" s="136">
        <v>29.63</v>
      </c>
      <c r="H6297" s="136">
        <v>3.621</v>
      </c>
      <c r="I6297" s="136">
        <v>0.216</v>
      </c>
      <c r="J6297" s="141" t="s">
        <v>4502</v>
      </c>
      <c r="K6297" s="140">
        <v>1.2</v>
      </c>
      <c r="L6297" s="134" t="s">
        <v>4503</v>
      </c>
      <c r="M6297" s="136">
        <v>6.9470000000000001</v>
      </c>
      <c r="N6297" s="136">
        <v>1.3879999999999999</v>
      </c>
      <c r="O6297" s="136">
        <v>99.12</v>
      </c>
      <c r="P6297" s="136">
        <v>4.4109999999999996</v>
      </c>
      <c r="Q6297" s="136">
        <v>1.8149999999999999</v>
      </c>
      <c r="R6297" s="136">
        <v>6.3380000000000001</v>
      </c>
      <c r="S6297" s="136">
        <v>10.99</v>
      </c>
    </row>
    <row r="6298" spans="1:19" ht="11.25" thickBot="1" x14ac:dyDescent="0.2">
      <c r="A6298" s="112"/>
    </row>
    <row r="6299" spans="1:19" ht="11.25" thickBot="1" x14ac:dyDescent="0.2">
      <c r="A6299" s="106" t="s">
        <v>357</v>
      </c>
      <c r="B6299" s="106" t="s">
        <v>358</v>
      </c>
      <c r="C6299" s="131" t="s">
        <v>34</v>
      </c>
      <c r="D6299" s="131" t="s">
        <v>35</v>
      </c>
      <c r="E6299" s="130" t="s">
        <v>36</v>
      </c>
      <c r="F6299" s="130" t="s">
        <v>37</v>
      </c>
      <c r="G6299" s="130" t="s">
        <v>38</v>
      </c>
      <c r="H6299" s="130" t="s">
        <v>39</v>
      </c>
      <c r="I6299" s="130" t="s">
        <v>40</v>
      </c>
      <c r="J6299" s="130" t="s">
        <v>41</v>
      </c>
      <c r="K6299" s="130" t="s">
        <v>42</v>
      </c>
      <c r="L6299" s="130" t="s">
        <v>43</v>
      </c>
      <c r="M6299" s="130" t="s">
        <v>44</v>
      </c>
      <c r="N6299" s="130" t="s">
        <v>45</v>
      </c>
      <c r="O6299" s="130" t="s">
        <v>46</v>
      </c>
      <c r="P6299" s="130" t="s">
        <v>47</v>
      </c>
      <c r="Q6299" s="130" t="s">
        <v>48</v>
      </c>
      <c r="R6299" s="130" t="s">
        <v>49</v>
      </c>
      <c r="S6299" s="130" t="s">
        <v>50</v>
      </c>
    </row>
    <row r="6300" spans="1:19" ht="11.25" thickBot="1" x14ac:dyDescent="0.2">
      <c r="A6300" s="112"/>
      <c r="B6300" s="112"/>
      <c r="C6300" s="131" t="s">
        <v>111</v>
      </c>
      <c r="D6300" s="131" t="s">
        <v>111</v>
      </c>
      <c r="E6300" s="130" t="s">
        <v>111</v>
      </c>
      <c r="F6300" s="130" t="s">
        <v>111</v>
      </c>
      <c r="G6300" s="130" t="s">
        <v>111</v>
      </c>
      <c r="H6300" s="130" t="s">
        <v>111</v>
      </c>
      <c r="I6300" s="130" t="s">
        <v>111</v>
      </c>
      <c r="J6300" s="130" t="s">
        <v>111</v>
      </c>
      <c r="K6300" s="130" t="s">
        <v>111</v>
      </c>
      <c r="L6300" s="130" t="s">
        <v>111</v>
      </c>
      <c r="M6300" s="130" t="s">
        <v>111</v>
      </c>
      <c r="N6300" s="130" t="s">
        <v>111</v>
      </c>
      <c r="O6300" s="130" t="s">
        <v>111</v>
      </c>
      <c r="P6300" s="130" t="s">
        <v>111</v>
      </c>
      <c r="Q6300" s="130" t="s">
        <v>111</v>
      </c>
      <c r="R6300" s="130" t="s">
        <v>111</v>
      </c>
      <c r="S6300" s="130" t="s">
        <v>111</v>
      </c>
    </row>
    <row r="6301" spans="1:19" ht="11.25" thickBot="1" x14ac:dyDescent="0.2">
      <c r="A6301" s="107">
        <v>1</v>
      </c>
      <c r="B6301" s="132">
        <v>0.75778935185185192</v>
      </c>
      <c r="C6301" s="133">
        <v>0.93657999999999997</v>
      </c>
      <c r="D6301" s="134" t="s">
        <v>4504</v>
      </c>
      <c r="E6301" s="108">
        <v>0.151</v>
      </c>
      <c r="F6301" s="108">
        <v>2.3E-2</v>
      </c>
      <c r="G6301" s="108">
        <v>0</v>
      </c>
      <c r="H6301" s="108">
        <v>0.125</v>
      </c>
      <c r="I6301" s="108">
        <v>25.27</v>
      </c>
      <c r="J6301" s="108">
        <v>25.39</v>
      </c>
      <c r="K6301" s="108">
        <v>0.19700000000000001</v>
      </c>
      <c r="L6301" s="108">
        <v>0.36299999999999999</v>
      </c>
      <c r="M6301" s="108">
        <v>4.9000000000000002E-2</v>
      </c>
      <c r="N6301" s="108">
        <v>0.183</v>
      </c>
      <c r="O6301" s="108">
        <v>3.9E-2</v>
      </c>
      <c r="P6301" s="108">
        <v>1.0999999999999999E-2</v>
      </c>
      <c r="Q6301" s="108">
        <v>3.5999999999999997E-2</v>
      </c>
      <c r="R6301" s="108">
        <v>4.0000000000000001E-3</v>
      </c>
      <c r="S6301" s="108">
        <v>2.4E-2</v>
      </c>
    </row>
    <row r="6302" spans="1:19" ht="11.25" thickBot="1" x14ac:dyDescent="0.2">
      <c r="A6302" s="112"/>
    </row>
    <row r="6303" spans="1:19" ht="11.25" thickBot="1" x14ac:dyDescent="0.2">
      <c r="A6303" s="107">
        <v>2</v>
      </c>
      <c r="B6303" s="132">
        <v>0.75797453703703699</v>
      </c>
      <c r="C6303" s="133">
        <v>0.95172999999999996</v>
      </c>
      <c r="D6303" s="134" t="s">
        <v>4505</v>
      </c>
      <c r="E6303" s="108">
        <v>0.151</v>
      </c>
      <c r="F6303" s="108">
        <v>2.3E-2</v>
      </c>
      <c r="G6303" s="108">
        <v>-1E-3</v>
      </c>
      <c r="H6303" s="108">
        <v>0.125</v>
      </c>
      <c r="I6303" s="108">
        <v>25.51</v>
      </c>
      <c r="J6303" s="108">
        <v>25.54</v>
      </c>
      <c r="K6303" s="108">
        <v>0.2</v>
      </c>
      <c r="L6303" s="108">
        <v>0.36399999999999999</v>
      </c>
      <c r="M6303" s="108">
        <v>4.7E-2</v>
      </c>
      <c r="N6303" s="108">
        <v>0.18</v>
      </c>
      <c r="O6303" s="108">
        <v>3.9E-2</v>
      </c>
      <c r="P6303" s="108">
        <v>0.01</v>
      </c>
      <c r="Q6303" s="108">
        <v>3.3000000000000002E-2</v>
      </c>
      <c r="R6303" s="108">
        <v>5.0000000000000001E-3</v>
      </c>
      <c r="S6303" s="108">
        <v>2.3E-2</v>
      </c>
    </row>
    <row r="6304" spans="1:19" ht="11.25" thickBot="1" x14ac:dyDescent="0.2">
      <c r="A6304" s="112"/>
    </row>
    <row r="6305" spans="1:19" ht="11.25" thickBot="1" x14ac:dyDescent="0.2">
      <c r="A6305" s="107">
        <v>3</v>
      </c>
      <c r="B6305" s="132">
        <v>0.75814814814814813</v>
      </c>
      <c r="C6305" s="133">
        <v>0.95587</v>
      </c>
      <c r="D6305" s="134" t="s">
        <v>4506</v>
      </c>
      <c r="E6305" s="108">
        <v>0.158</v>
      </c>
      <c r="F6305" s="108">
        <v>2.5999999999999999E-2</v>
      </c>
      <c r="G6305" s="108">
        <v>4.0000000000000001E-3</v>
      </c>
      <c r="H6305" s="108">
        <v>0.127</v>
      </c>
      <c r="I6305" s="108">
        <v>25.32</v>
      </c>
      <c r="J6305" s="108">
        <v>25.3</v>
      </c>
      <c r="K6305" s="108">
        <v>0.19400000000000001</v>
      </c>
      <c r="L6305" s="108">
        <v>0.36599999999999999</v>
      </c>
      <c r="M6305" s="108">
        <v>4.5999999999999999E-2</v>
      </c>
      <c r="N6305" s="108">
        <v>0.18</v>
      </c>
      <c r="O6305" s="108">
        <v>3.4000000000000002E-2</v>
      </c>
      <c r="P6305" s="108">
        <v>0.01</v>
      </c>
      <c r="Q6305" s="108">
        <v>3.3000000000000002E-2</v>
      </c>
      <c r="R6305" s="108">
        <v>4.0000000000000001E-3</v>
      </c>
      <c r="S6305" s="108">
        <v>2.3E-2</v>
      </c>
    </row>
    <row r="6306" spans="1:19" ht="11.25" thickBot="1" x14ac:dyDescent="0.2">
      <c r="A6306" s="112"/>
    </row>
    <row r="6307" spans="1:19" ht="11.25" thickBot="1" x14ac:dyDescent="0.2">
      <c r="A6307" s="135" t="s">
        <v>362</v>
      </c>
      <c r="B6307" s="112"/>
      <c r="C6307" s="137">
        <v>0.94806000000000001</v>
      </c>
      <c r="D6307" s="134" t="s">
        <v>4507</v>
      </c>
      <c r="E6307" s="136">
        <v>0.153</v>
      </c>
      <c r="F6307" s="136">
        <v>2.4E-2</v>
      </c>
      <c r="G6307" s="136">
        <v>1E-3</v>
      </c>
      <c r="H6307" s="136">
        <v>0.126</v>
      </c>
      <c r="I6307" s="136">
        <v>25.37</v>
      </c>
      <c r="J6307" s="136">
        <v>25.41</v>
      </c>
      <c r="K6307" s="136">
        <v>0.19700000000000001</v>
      </c>
      <c r="L6307" s="136">
        <v>0.36399999999999999</v>
      </c>
      <c r="M6307" s="136">
        <v>4.7E-2</v>
      </c>
      <c r="N6307" s="136">
        <v>0.18099999999999999</v>
      </c>
      <c r="O6307" s="136">
        <v>3.6999999999999998E-2</v>
      </c>
      <c r="P6307" s="136">
        <v>1.0999999999999999E-2</v>
      </c>
      <c r="Q6307" s="136">
        <v>3.4000000000000002E-2</v>
      </c>
      <c r="R6307" s="136">
        <v>4.0000000000000001E-3</v>
      </c>
      <c r="S6307" s="136">
        <v>2.3E-2</v>
      </c>
    </row>
    <row r="6308" spans="1:19" ht="11.25" thickBot="1" x14ac:dyDescent="0.2">
      <c r="A6308" s="112"/>
    </row>
    <row r="6309" spans="1:19" ht="11.25" thickBot="1" x14ac:dyDescent="0.2">
      <c r="A6309" s="138" t="s">
        <v>364</v>
      </c>
      <c r="B6309" s="112"/>
      <c r="C6309" s="137">
        <v>1.0160000000000001E-2</v>
      </c>
      <c r="D6309" s="134" t="s">
        <v>1028</v>
      </c>
      <c r="E6309" s="136">
        <v>4.0000000000000001E-3</v>
      </c>
      <c r="F6309" s="136">
        <v>2E-3</v>
      </c>
      <c r="G6309" s="136">
        <v>3.0000000000000001E-3</v>
      </c>
      <c r="H6309" s="136">
        <v>1E-3</v>
      </c>
      <c r="I6309" s="136">
        <v>0.13</v>
      </c>
      <c r="J6309" s="136">
        <v>0.124</v>
      </c>
      <c r="K6309" s="136">
        <v>3.0000000000000001E-3</v>
      </c>
      <c r="L6309" s="136">
        <v>1E-3</v>
      </c>
      <c r="M6309" s="136">
        <v>1E-3</v>
      </c>
      <c r="N6309" s="136">
        <v>2E-3</v>
      </c>
      <c r="O6309" s="136">
        <v>3.0000000000000001E-3</v>
      </c>
      <c r="P6309" s="136">
        <v>0</v>
      </c>
      <c r="Q6309" s="136">
        <v>2E-3</v>
      </c>
      <c r="R6309" s="136">
        <v>0</v>
      </c>
      <c r="S6309" s="136">
        <v>1E-3</v>
      </c>
    </row>
    <row r="6310" spans="1:19" ht="11.25" thickBot="1" x14ac:dyDescent="0.2">
      <c r="A6310" s="112"/>
    </row>
    <row r="6311" spans="1:19" ht="11.25" thickBot="1" x14ac:dyDescent="0.2">
      <c r="A6311" s="139" t="s">
        <v>366</v>
      </c>
      <c r="B6311" s="112"/>
      <c r="C6311" s="140">
        <v>1.071</v>
      </c>
      <c r="D6311" s="134" t="s">
        <v>4286</v>
      </c>
      <c r="E6311" s="136">
        <v>2.4620000000000002</v>
      </c>
      <c r="F6311" s="136">
        <v>6.8780000000000001</v>
      </c>
      <c r="G6311" s="136">
        <v>307.89999999999998</v>
      </c>
      <c r="H6311" s="136">
        <v>0.9</v>
      </c>
      <c r="I6311" s="136">
        <v>0.51200000000000001</v>
      </c>
      <c r="J6311" s="136">
        <v>0.48799999999999999</v>
      </c>
      <c r="K6311" s="136">
        <v>1.625</v>
      </c>
      <c r="L6311" s="136">
        <v>0.39600000000000002</v>
      </c>
      <c r="M6311" s="136">
        <v>2.984</v>
      </c>
      <c r="N6311" s="136">
        <v>0.91700000000000004</v>
      </c>
      <c r="O6311" s="136">
        <v>7.5460000000000003</v>
      </c>
      <c r="P6311" s="136">
        <v>2.964</v>
      </c>
      <c r="Q6311" s="136">
        <v>4.8879999999999999</v>
      </c>
      <c r="R6311" s="136">
        <v>6.6219999999999999</v>
      </c>
      <c r="S6311" s="136">
        <v>3.7010000000000001</v>
      </c>
    </row>
    <row r="6312" spans="1:19" ht="11.25" thickBot="1" x14ac:dyDescent="0.2">
      <c r="A6312" s="112"/>
    </row>
    <row r="6313" spans="1:19" ht="11.25" thickBot="1" x14ac:dyDescent="0.2">
      <c r="A6313" s="106" t="s">
        <v>357</v>
      </c>
      <c r="B6313" s="106" t="s">
        <v>358</v>
      </c>
      <c r="C6313" s="130" t="s">
        <v>51</v>
      </c>
      <c r="D6313" s="130" t="s">
        <v>52</v>
      </c>
      <c r="E6313" s="130" t="s">
        <v>53</v>
      </c>
      <c r="F6313" s="130" t="s">
        <v>54</v>
      </c>
      <c r="G6313" s="130" t="s">
        <v>55</v>
      </c>
      <c r="H6313" s="130" t="s">
        <v>56</v>
      </c>
      <c r="I6313" s="130" t="s">
        <v>57</v>
      </c>
      <c r="J6313" s="130" t="s">
        <v>58</v>
      </c>
      <c r="K6313" s="130" t="s">
        <v>59</v>
      </c>
      <c r="L6313" s="130" t="s">
        <v>60</v>
      </c>
      <c r="M6313" s="130" t="s">
        <v>61</v>
      </c>
      <c r="N6313" s="130" t="s">
        <v>62</v>
      </c>
      <c r="O6313" s="130" t="s">
        <v>63</v>
      </c>
      <c r="P6313" s="130" t="s">
        <v>64</v>
      </c>
      <c r="Q6313" s="131" t="s">
        <v>65</v>
      </c>
      <c r="R6313" s="131" t="s">
        <v>66</v>
      </c>
      <c r="S6313" s="130" t="s">
        <v>67</v>
      </c>
    </row>
    <row r="6314" spans="1:19" ht="11.25" thickBot="1" x14ac:dyDescent="0.2">
      <c r="A6314" s="112"/>
      <c r="B6314" s="112"/>
      <c r="C6314" s="130" t="s">
        <v>111</v>
      </c>
      <c r="D6314" s="130" t="s">
        <v>111</v>
      </c>
      <c r="E6314" s="130" t="s">
        <v>111</v>
      </c>
      <c r="F6314" s="130" t="s">
        <v>111</v>
      </c>
      <c r="G6314" s="130" t="s">
        <v>111</v>
      </c>
      <c r="H6314" s="130" t="s">
        <v>111</v>
      </c>
      <c r="I6314" s="130" t="s">
        <v>111</v>
      </c>
      <c r="J6314" s="130" t="s">
        <v>111</v>
      </c>
      <c r="K6314" s="130" t="s">
        <v>111</v>
      </c>
      <c r="L6314" s="130" t="s">
        <v>111</v>
      </c>
      <c r="M6314" s="130" t="s">
        <v>111</v>
      </c>
      <c r="N6314" s="130" t="s">
        <v>111</v>
      </c>
      <c r="O6314" s="130" t="s">
        <v>111</v>
      </c>
      <c r="P6314" s="130" t="s">
        <v>111</v>
      </c>
      <c r="Q6314" s="131" t="s">
        <v>111</v>
      </c>
      <c r="R6314" s="131" t="s">
        <v>111</v>
      </c>
      <c r="S6314" s="130" t="s">
        <v>111</v>
      </c>
    </row>
    <row r="6315" spans="1:19" ht="11.25" thickBot="1" x14ac:dyDescent="0.2">
      <c r="A6315" s="107">
        <v>1</v>
      </c>
      <c r="B6315" s="132">
        <v>0.75778935185185192</v>
      </c>
      <c r="C6315" s="108">
        <v>4.0000000000000001E-3</v>
      </c>
      <c r="D6315" s="108">
        <v>1.0999999999999999E-2</v>
      </c>
      <c r="E6315" s="108">
        <v>1E-3</v>
      </c>
      <c r="F6315" s="108">
        <v>8.9999999999999993E-3</v>
      </c>
      <c r="G6315" s="108">
        <v>1E-3</v>
      </c>
      <c r="H6315" s="108">
        <v>1E-3</v>
      </c>
      <c r="I6315" s="108">
        <v>9.7000000000000003E-2</v>
      </c>
      <c r="J6315" s="108">
        <v>0.52200000000000002</v>
      </c>
      <c r="K6315" s="108">
        <v>0.52400000000000002</v>
      </c>
      <c r="L6315" s="108">
        <v>0</v>
      </c>
      <c r="M6315" s="108">
        <v>0</v>
      </c>
      <c r="N6315" s="108">
        <v>0.2</v>
      </c>
      <c r="O6315" s="108">
        <v>5.0000000000000001E-3</v>
      </c>
      <c r="P6315" s="108">
        <v>1.4</v>
      </c>
      <c r="Q6315" s="133">
        <v>0.89666000000000001</v>
      </c>
      <c r="R6315" s="134" t="s">
        <v>4508</v>
      </c>
      <c r="S6315" s="108">
        <v>5.8000000000000003E-2</v>
      </c>
    </row>
    <row r="6316" spans="1:19" ht="11.25" thickBot="1" x14ac:dyDescent="0.2">
      <c r="A6316" s="112"/>
    </row>
    <row r="6317" spans="1:19" ht="11.25" thickBot="1" x14ac:dyDescent="0.2">
      <c r="A6317" s="107">
        <v>2</v>
      </c>
      <c r="B6317" s="132">
        <v>0.75797453703703699</v>
      </c>
      <c r="C6317" s="108">
        <v>4.0000000000000001E-3</v>
      </c>
      <c r="D6317" s="108">
        <v>1.2999999999999999E-2</v>
      </c>
      <c r="E6317" s="108">
        <v>1E-3</v>
      </c>
      <c r="F6317" s="108">
        <v>1.0999999999999999E-2</v>
      </c>
      <c r="G6317" s="108">
        <v>1E-3</v>
      </c>
      <c r="H6317" s="108">
        <v>1E-3</v>
      </c>
      <c r="I6317" s="108">
        <v>9.5000000000000001E-2</v>
      </c>
      <c r="J6317" s="108">
        <v>0.51600000000000001</v>
      </c>
      <c r="K6317" s="108">
        <v>0.53200000000000003</v>
      </c>
      <c r="L6317" s="108">
        <v>0</v>
      </c>
      <c r="M6317" s="108">
        <v>0</v>
      </c>
      <c r="N6317" s="108">
        <v>0.20399999999999999</v>
      </c>
      <c r="O6317" s="108">
        <v>5.0000000000000001E-3</v>
      </c>
      <c r="P6317" s="108">
        <v>1.3919999999999999</v>
      </c>
      <c r="Q6317" s="133">
        <v>0.91381000000000001</v>
      </c>
      <c r="R6317" s="134" t="s">
        <v>4509</v>
      </c>
      <c r="S6317" s="108">
        <v>5.7000000000000002E-2</v>
      </c>
    </row>
    <row r="6318" spans="1:19" ht="11.25" thickBot="1" x14ac:dyDescent="0.2">
      <c r="A6318" s="112"/>
    </row>
    <row r="6319" spans="1:19" ht="11.25" thickBot="1" x14ac:dyDescent="0.2">
      <c r="A6319" s="107">
        <v>3</v>
      </c>
      <c r="B6319" s="132">
        <v>0.75814814814814813</v>
      </c>
      <c r="C6319" s="108">
        <v>4.0000000000000001E-3</v>
      </c>
      <c r="D6319" s="108">
        <v>1.0999999999999999E-2</v>
      </c>
      <c r="E6319" s="108">
        <v>2E-3</v>
      </c>
      <c r="F6319" s="108">
        <v>8.0000000000000002E-3</v>
      </c>
      <c r="G6319" s="108">
        <v>1E-3</v>
      </c>
      <c r="H6319" s="108">
        <v>1E-3</v>
      </c>
      <c r="I6319" s="108">
        <v>9.5000000000000001E-2</v>
      </c>
      <c r="J6319" s="108">
        <v>0.51700000000000002</v>
      </c>
      <c r="K6319" s="108">
        <v>0.52200000000000002</v>
      </c>
      <c r="L6319" s="108">
        <v>0</v>
      </c>
      <c r="M6319" s="108">
        <v>0</v>
      </c>
      <c r="N6319" s="108">
        <v>0.19900000000000001</v>
      </c>
      <c r="O6319" s="108">
        <v>5.0000000000000001E-3</v>
      </c>
      <c r="P6319" s="108">
        <v>1.4059999999999999</v>
      </c>
      <c r="Q6319" s="133">
        <v>0.92030000000000001</v>
      </c>
      <c r="R6319" s="134" t="s">
        <v>4510</v>
      </c>
      <c r="S6319" s="108">
        <v>0.06</v>
      </c>
    </row>
    <row r="6320" spans="1:19" ht="11.25" thickBot="1" x14ac:dyDescent="0.2">
      <c r="A6320" s="112"/>
    </row>
    <row r="6321" spans="1:19" ht="11.25" thickBot="1" x14ac:dyDescent="0.2">
      <c r="A6321" s="135" t="s">
        <v>362</v>
      </c>
      <c r="B6321" s="112"/>
      <c r="C6321" s="136">
        <v>4.0000000000000001E-3</v>
      </c>
      <c r="D6321" s="136">
        <v>1.2E-2</v>
      </c>
      <c r="E6321" s="136">
        <v>2E-3</v>
      </c>
      <c r="F6321" s="136">
        <v>8.9999999999999993E-3</v>
      </c>
      <c r="G6321" s="136">
        <v>1E-3</v>
      </c>
      <c r="H6321" s="136">
        <v>1E-3</v>
      </c>
      <c r="I6321" s="136">
        <v>9.5000000000000001E-2</v>
      </c>
      <c r="J6321" s="136">
        <v>0.51800000000000002</v>
      </c>
      <c r="K6321" s="136">
        <v>0.52600000000000002</v>
      </c>
      <c r="L6321" s="136">
        <v>0</v>
      </c>
      <c r="M6321" s="136">
        <v>0</v>
      </c>
      <c r="N6321" s="136">
        <v>0.20100000000000001</v>
      </c>
      <c r="O6321" s="136">
        <v>5.0000000000000001E-3</v>
      </c>
      <c r="P6321" s="136">
        <v>1.399</v>
      </c>
      <c r="Q6321" s="137">
        <v>0.91025999999999996</v>
      </c>
      <c r="R6321" s="134" t="s">
        <v>4511</v>
      </c>
      <c r="S6321" s="136">
        <v>5.8000000000000003E-2</v>
      </c>
    </row>
    <row r="6322" spans="1:19" ht="11.25" thickBot="1" x14ac:dyDescent="0.2">
      <c r="A6322" s="112"/>
    </row>
    <row r="6323" spans="1:19" ht="11.25" thickBot="1" x14ac:dyDescent="0.2">
      <c r="A6323" s="138" t="s">
        <v>364</v>
      </c>
      <c r="B6323" s="112"/>
      <c r="C6323" s="136">
        <v>0</v>
      </c>
      <c r="D6323" s="136">
        <v>1E-3</v>
      </c>
      <c r="E6323" s="136">
        <v>0</v>
      </c>
      <c r="F6323" s="136">
        <v>1E-3</v>
      </c>
      <c r="G6323" s="136">
        <v>0</v>
      </c>
      <c r="H6323" s="136">
        <v>0</v>
      </c>
      <c r="I6323" s="136">
        <v>1E-3</v>
      </c>
      <c r="J6323" s="136">
        <v>3.0000000000000001E-3</v>
      </c>
      <c r="K6323" s="136">
        <v>5.0000000000000001E-3</v>
      </c>
      <c r="L6323" s="136">
        <v>0</v>
      </c>
      <c r="M6323" s="136">
        <v>0</v>
      </c>
      <c r="N6323" s="136">
        <v>3.0000000000000001E-3</v>
      </c>
      <c r="O6323" s="136">
        <v>0</v>
      </c>
      <c r="P6323" s="136">
        <v>7.0000000000000001E-3</v>
      </c>
      <c r="Q6323" s="137">
        <v>1.222E-2</v>
      </c>
      <c r="R6323" s="134" t="s">
        <v>4512</v>
      </c>
      <c r="S6323" s="136">
        <v>1E-3</v>
      </c>
    </row>
    <row r="6324" spans="1:19" ht="11.25" thickBot="1" x14ac:dyDescent="0.2">
      <c r="A6324" s="112"/>
    </row>
    <row r="6325" spans="1:19" ht="11.25" thickBot="1" x14ac:dyDescent="0.2">
      <c r="A6325" s="139" t="s">
        <v>366</v>
      </c>
      <c r="B6325" s="112"/>
      <c r="C6325" s="136">
        <v>5.4359999999999999</v>
      </c>
      <c r="D6325" s="136">
        <v>6.84</v>
      </c>
      <c r="E6325" s="136">
        <v>18.16</v>
      </c>
      <c r="F6325" s="136">
        <v>14.65</v>
      </c>
      <c r="G6325" s="136">
        <v>10.79</v>
      </c>
      <c r="H6325" s="136">
        <v>6.5510000000000002</v>
      </c>
      <c r="I6325" s="136">
        <v>1.113</v>
      </c>
      <c r="J6325" s="136">
        <v>0.59199999999999997</v>
      </c>
      <c r="K6325" s="136">
        <v>0.93799999999999994</v>
      </c>
      <c r="L6325" s="136">
        <v>674.7</v>
      </c>
      <c r="M6325" s="136">
        <v>0.26400000000000001</v>
      </c>
      <c r="N6325" s="136">
        <v>1.4379999999999999</v>
      </c>
      <c r="O6325" s="136">
        <v>7.1580000000000004</v>
      </c>
      <c r="P6325" s="136">
        <v>0.50900000000000001</v>
      </c>
      <c r="Q6325" s="140">
        <v>1.3420000000000001</v>
      </c>
      <c r="R6325" s="134" t="s">
        <v>4513</v>
      </c>
      <c r="S6325" s="136">
        <v>2.516</v>
      </c>
    </row>
    <row r="6326" spans="1:19" ht="11.25" thickBot="1" x14ac:dyDescent="0.2">
      <c r="A6326" s="112"/>
    </row>
    <row r="6327" spans="1:19" ht="11.25" thickBot="1" x14ac:dyDescent="0.2">
      <c r="A6327" s="106" t="s">
        <v>357</v>
      </c>
      <c r="B6327" s="106" t="s">
        <v>358</v>
      </c>
      <c r="C6327" s="130" t="s">
        <v>68</v>
      </c>
    </row>
    <row r="6328" spans="1:19" ht="11.25" thickBot="1" x14ac:dyDescent="0.2">
      <c r="A6328" s="112"/>
      <c r="B6328" s="112"/>
      <c r="C6328" s="130" t="s">
        <v>111</v>
      </c>
    </row>
    <row r="6329" spans="1:19" ht="11.25" thickBot="1" x14ac:dyDescent="0.2">
      <c r="A6329" s="107">
        <v>1</v>
      </c>
      <c r="B6329" s="132">
        <v>0.75778935185185192</v>
      </c>
      <c r="C6329" s="108">
        <v>1.2999999999999999E-2</v>
      </c>
    </row>
    <row r="6330" spans="1:19" ht="11.25" thickBot="1" x14ac:dyDescent="0.2">
      <c r="A6330" s="112"/>
    </row>
    <row r="6331" spans="1:19" ht="11.25" thickBot="1" x14ac:dyDescent="0.2">
      <c r="A6331" s="107">
        <v>2</v>
      </c>
      <c r="B6331" s="132">
        <v>0.75797453703703699</v>
      </c>
      <c r="C6331" s="108">
        <v>1.2E-2</v>
      </c>
    </row>
    <row r="6332" spans="1:19" ht="11.25" thickBot="1" x14ac:dyDescent="0.2">
      <c r="A6332" s="112"/>
    </row>
    <row r="6333" spans="1:19" ht="11.25" thickBot="1" x14ac:dyDescent="0.2">
      <c r="A6333" s="107">
        <v>3</v>
      </c>
      <c r="B6333" s="132">
        <v>0.75814814814814813</v>
      </c>
      <c r="C6333" s="108">
        <v>1.2E-2</v>
      </c>
    </row>
    <row r="6334" spans="1:19" ht="11.25" thickBot="1" x14ac:dyDescent="0.2">
      <c r="A6334" s="112"/>
    </row>
    <row r="6335" spans="1:19" ht="11.25" thickBot="1" x14ac:dyDescent="0.2">
      <c r="A6335" s="135" t="s">
        <v>362</v>
      </c>
      <c r="B6335" s="112"/>
      <c r="C6335" s="136">
        <v>1.2E-2</v>
      </c>
    </row>
    <row r="6336" spans="1:19" ht="11.25" thickBot="1" x14ac:dyDescent="0.2">
      <c r="A6336" s="112"/>
    </row>
    <row r="6337" spans="1:19" ht="11.25" thickBot="1" x14ac:dyDescent="0.2">
      <c r="A6337" s="138" t="s">
        <v>364</v>
      </c>
      <c r="B6337" s="112"/>
      <c r="C6337" s="136">
        <v>0</v>
      </c>
    </row>
    <row r="6338" spans="1:19" ht="11.25" thickBot="1" x14ac:dyDescent="0.2">
      <c r="A6338" s="112"/>
    </row>
    <row r="6339" spans="1:19" ht="11.25" thickBot="1" x14ac:dyDescent="0.2">
      <c r="A6339" s="139" t="s">
        <v>366</v>
      </c>
      <c r="B6339" s="112"/>
      <c r="C6339" s="136">
        <v>2.8370000000000002</v>
      </c>
    </row>
    <row r="6340" spans="1:19" ht="10.5" x14ac:dyDescent="0.15">
      <c r="A6340" s="112"/>
    </row>
    <row r="6341" spans="1:19" x14ac:dyDescent="0.15">
      <c r="A6341" s="129"/>
      <c r="B6341" s="86" t="s">
        <v>4514</v>
      </c>
    </row>
    <row r="6342" spans="1:19" ht="9.75" thickBot="1" x14ac:dyDescent="0.2">
      <c r="A6342" s="81" t="s">
        <v>356</v>
      </c>
    </row>
    <row r="6343" spans="1:19" ht="11.25" thickBot="1" x14ac:dyDescent="0.2">
      <c r="A6343" s="106" t="s">
        <v>357</v>
      </c>
      <c r="B6343" s="106" t="s">
        <v>358</v>
      </c>
      <c r="C6343" s="130" t="s">
        <v>0</v>
      </c>
      <c r="D6343" s="130" t="s">
        <v>1</v>
      </c>
      <c r="E6343" s="130" t="s">
        <v>2</v>
      </c>
      <c r="F6343" s="130" t="s">
        <v>3</v>
      </c>
      <c r="G6343" s="130" t="s">
        <v>4</v>
      </c>
      <c r="H6343" s="130" t="s">
        <v>5</v>
      </c>
      <c r="I6343" s="131" t="s">
        <v>6</v>
      </c>
      <c r="J6343" s="131" t="s">
        <v>7</v>
      </c>
      <c r="K6343" s="130" t="s">
        <v>8</v>
      </c>
      <c r="L6343" s="130" t="s">
        <v>9</v>
      </c>
      <c r="M6343" s="130" t="s">
        <v>10</v>
      </c>
      <c r="N6343" s="130" t="s">
        <v>11</v>
      </c>
      <c r="O6343" s="130" t="s">
        <v>12</v>
      </c>
      <c r="P6343" s="130" t="s">
        <v>13</v>
      </c>
      <c r="Q6343" s="130" t="s">
        <v>14</v>
      </c>
      <c r="R6343" s="130" t="s">
        <v>15</v>
      </c>
      <c r="S6343" s="130" t="s">
        <v>16</v>
      </c>
    </row>
    <row r="6344" spans="1:19" ht="11.25" thickBot="1" x14ac:dyDescent="0.2">
      <c r="A6344" s="112"/>
      <c r="B6344" s="112"/>
      <c r="C6344" s="130" t="s">
        <v>111</v>
      </c>
      <c r="D6344" s="130" t="s">
        <v>111</v>
      </c>
      <c r="E6344" s="130" t="s">
        <v>111</v>
      </c>
      <c r="F6344" s="130" t="s">
        <v>111</v>
      </c>
      <c r="G6344" s="130" t="s">
        <v>111</v>
      </c>
      <c r="H6344" s="130" t="s">
        <v>111</v>
      </c>
      <c r="I6344" s="131" t="s">
        <v>111</v>
      </c>
      <c r="J6344" s="131" t="s">
        <v>111</v>
      </c>
      <c r="K6344" s="130" t="s">
        <v>111</v>
      </c>
      <c r="L6344" s="130" t="s">
        <v>111</v>
      </c>
      <c r="M6344" s="130" t="s">
        <v>111</v>
      </c>
      <c r="N6344" s="130" t="s">
        <v>111</v>
      </c>
      <c r="O6344" s="130" t="s">
        <v>111</v>
      </c>
      <c r="P6344" s="130" t="s">
        <v>111</v>
      </c>
      <c r="Q6344" s="130" t="s">
        <v>111</v>
      </c>
      <c r="R6344" s="130" t="s">
        <v>111</v>
      </c>
      <c r="S6344" s="130" t="s">
        <v>111</v>
      </c>
    </row>
    <row r="6345" spans="1:19" ht="11.25" thickBot="1" x14ac:dyDescent="0.2">
      <c r="A6345" s="107">
        <v>1</v>
      </c>
      <c r="B6345" s="132">
        <v>0.76292824074074073</v>
      </c>
      <c r="C6345" s="141" t="s">
        <v>4515</v>
      </c>
      <c r="D6345" s="141" t="s">
        <v>4516</v>
      </c>
      <c r="E6345" s="141" t="s">
        <v>4517</v>
      </c>
      <c r="F6345" s="141" t="s">
        <v>4518</v>
      </c>
      <c r="G6345" s="141" t="s">
        <v>4519</v>
      </c>
      <c r="H6345" s="141" t="s">
        <v>4520</v>
      </c>
      <c r="I6345" s="133">
        <v>1.07802</v>
      </c>
      <c r="J6345" s="134" t="s">
        <v>4521</v>
      </c>
      <c r="K6345" s="141" t="s">
        <v>4522</v>
      </c>
      <c r="L6345" s="108">
        <v>0.33500000000000002</v>
      </c>
      <c r="M6345" s="108">
        <v>0.81699999999999995</v>
      </c>
      <c r="N6345" s="108">
        <v>2.544</v>
      </c>
      <c r="O6345" s="141" t="s">
        <v>4523</v>
      </c>
      <c r="P6345" s="108">
        <v>336.4</v>
      </c>
      <c r="Q6345" s="108">
        <v>0.995</v>
      </c>
      <c r="R6345" s="108">
        <v>6.9660000000000002</v>
      </c>
      <c r="S6345" s="108">
        <v>19.05</v>
      </c>
    </row>
    <row r="6346" spans="1:19" ht="11.25" thickBot="1" x14ac:dyDescent="0.2">
      <c r="A6346" s="112"/>
    </row>
    <row r="6347" spans="1:19" ht="11.25" thickBot="1" x14ac:dyDescent="0.2">
      <c r="A6347" s="107">
        <v>2</v>
      </c>
      <c r="B6347" s="132">
        <v>0.7631134259259259</v>
      </c>
      <c r="C6347" s="141" t="s">
        <v>4524</v>
      </c>
      <c r="D6347" s="141" t="s">
        <v>4525</v>
      </c>
      <c r="E6347" s="141" t="s">
        <v>4526</v>
      </c>
      <c r="F6347" s="141" t="s">
        <v>4527</v>
      </c>
      <c r="G6347" s="141" t="s">
        <v>4528</v>
      </c>
      <c r="H6347" s="141" t="s">
        <v>4529</v>
      </c>
      <c r="I6347" s="133">
        <v>1.0916999999999999</v>
      </c>
      <c r="J6347" s="134" t="s">
        <v>4530</v>
      </c>
      <c r="K6347" s="141" t="s">
        <v>1528</v>
      </c>
      <c r="L6347" s="108">
        <v>0.47</v>
      </c>
      <c r="M6347" s="108">
        <v>0.80400000000000005</v>
      </c>
      <c r="N6347" s="108">
        <v>2.5910000000000002</v>
      </c>
      <c r="O6347" s="141" t="s">
        <v>4531</v>
      </c>
      <c r="P6347" s="108">
        <v>335.2</v>
      </c>
      <c r="Q6347" s="108">
        <v>1.0069999999999999</v>
      </c>
      <c r="R6347" s="108">
        <v>6.9480000000000004</v>
      </c>
      <c r="S6347" s="108">
        <v>18.95</v>
      </c>
    </row>
    <row r="6348" spans="1:19" ht="11.25" thickBot="1" x14ac:dyDescent="0.2">
      <c r="A6348" s="112"/>
    </row>
    <row r="6349" spans="1:19" ht="11.25" thickBot="1" x14ac:dyDescent="0.2">
      <c r="A6349" s="107">
        <v>3</v>
      </c>
      <c r="B6349" s="132">
        <v>0.76328703703703704</v>
      </c>
      <c r="C6349" s="141" t="s">
        <v>4532</v>
      </c>
      <c r="D6349" s="141" t="s">
        <v>4533</v>
      </c>
      <c r="E6349" s="141" t="s">
        <v>4534</v>
      </c>
      <c r="F6349" s="141" t="s">
        <v>4535</v>
      </c>
      <c r="G6349" s="141" t="s">
        <v>4536</v>
      </c>
      <c r="H6349" s="141" t="s">
        <v>4537</v>
      </c>
      <c r="I6349" s="133">
        <v>1.0806</v>
      </c>
      <c r="J6349" s="134" t="s">
        <v>4538</v>
      </c>
      <c r="K6349" s="141" t="s">
        <v>4539</v>
      </c>
      <c r="L6349" s="108">
        <v>0.37</v>
      </c>
      <c r="M6349" s="108">
        <v>0.83399999999999996</v>
      </c>
      <c r="N6349" s="108">
        <v>2.4649999999999999</v>
      </c>
      <c r="O6349" s="141" t="s">
        <v>4531</v>
      </c>
      <c r="P6349" s="108">
        <v>343</v>
      </c>
      <c r="Q6349" s="108">
        <v>0.98699999999999999</v>
      </c>
      <c r="R6349" s="108">
        <v>7.0090000000000003</v>
      </c>
      <c r="S6349" s="108">
        <v>19.170000000000002</v>
      </c>
    </row>
    <row r="6350" spans="1:19" ht="11.25" thickBot="1" x14ac:dyDescent="0.2">
      <c r="A6350" s="112"/>
    </row>
    <row r="6351" spans="1:19" ht="11.25" thickBot="1" x14ac:dyDescent="0.2">
      <c r="A6351" s="135" t="s">
        <v>362</v>
      </c>
      <c r="B6351" s="112"/>
      <c r="C6351" s="141" t="s">
        <v>4540</v>
      </c>
      <c r="D6351" s="141" t="s">
        <v>4541</v>
      </c>
      <c r="E6351" s="141" t="s">
        <v>4542</v>
      </c>
      <c r="F6351" s="141" t="s">
        <v>4543</v>
      </c>
      <c r="G6351" s="141" t="s">
        <v>4544</v>
      </c>
      <c r="H6351" s="141" t="s">
        <v>4545</v>
      </c>
      <c r="I6351" s="137">
        <v>1.08344</v>
      </c>
      <c r="J6351" s="134" t="s">
        <v>4546</v>
      </c>
      <c r="K6351" s="141" t="s">
        <v>4547</v>
      </c>
      <c r="L6351" s="136">
        <v>0.39200000000000002</v>
      </c>
      <c r="M6351" s="136">
        <v>0.81799999999999995</v>
      </c>
      <c r="N6351" s="136">
        <v>2.5339999999999998</v>
      </c>
      <c r="O6351" s="141" t="s">
        <v>4548</v>
      </c>
      <c r="P6351" s="136">
        <v>338.2</v>
      </c>
      <c r="Q6351" s="136">
        <v>0.996</v>
      </c>
      <c r="R6351" s="136">
        <v>6.9740000000000002</v>
      </c>
      <c r="S6351" s="136">
        <v>19.059999999999999</v>
      </c>
    </row>
    <row r="6352" spans="1:19" ht="11.25" thickBot="1" x14ac:dyDescent="0.2">
      <c r="A6352" s="112"/>
    </row>
    <row r="6353" spans="1:19" ht="11.25" thickBot="1" x14ac:dyDescent="0.2">
      <c r="A6353" s="138" t="s">
        <v>364</v>
      </c>
      <c r="B6353" s="112"/>
      <c r="C6353" s="141" t="s">
        <v>4549</v>
      </c>
      <c r="D6353" s="141" t="s">
        <v>4550</v>
      </c>
      <c r="E6353" s="141" t="s">
        <v>4551</v>
      </c>
      <c r="F6353" s="141" t="s">
        <v>4552</v>
      </c>
      <c r="G6353" s="141" t="s">
        <v>4553</v>
      </c>
      <c r="H6353" s="141" t="s">
        <v>4554</v>
      </c>
      <c r="I6353" s="137">
        <v>7.2700000000000004E-3</v>
      </c>
      <c r="J6353" s="134" t="s">
        <v>4555</v>
      </c>
      <c r="K6353" s="141" t="s">
        <v>4556</v>
      </c>
      <c r="L6353" s="136">
        <v>7.0000000000000007E-2</v>
      </c>
      <c r="M6353" s="136">
        <v>1.4999999999999999E-2</v>
      </c>
      <c r="N6353" s="136">
        <v>6.3E-2</v>
      </c>
      <c r="O6353" s="141" t="s">
        <v>2525</v>
      </c>
      <c r="P6353" s="136">
        <v>4.165</v>
      </c>
      <c r="Q6353" s="136">
        <v>0.01</v>
      </c>
      <c r="R6353" s="136">
        <v>3.1E-2</v>
      </c>
      <c r="S6353" s="136">
        <v>0.112</v>
      </c>
    </row>
    <row r="6354" spans="1:19" ht="11.25" thickBot="1" x14ac:dyDescent="0.2">
      <c r="A6354" s="112"/>
    </row>
    <row r="6355" spans="1:19" ht="11.25" thickBot="1" x14ac:dyDescent="0.2">
      <c r="A6355" s="139" t="s">
        <v>366</v>
      </c>
      <c r="B6355" s="112"/>
      <c r="C6355" s="141" t="s">
        <v>1501</v>
      </c>
      <c r="D6355" s="141" t="s">
        <v>4103</v>
      </c>
      <c r="E6355" s="141" t="s">
        <v>3652</v>
      </c>
      <c r="F6355" s="141" t="s">
        <v>4557</v>
      </c>
      <c r="G6355" s="141" t="s">
        <v>4558</v>
      </c>
      <c r="H6355" s="141" t="s">
        <v>4559</v>
      </c>
      <c r="I6355" s="140">
        <v>0.67100000000000004</v>
      </c>
      <c r="J6355" s="134" t="s">
        <v>4560</v>
      </c>
      <c r="K6355" s="141" t="s">
        <v>4561</v>
      </c>
      <c r="L6355" s="136">
        <v>17.899999999999999</v>
      </c>
      <c r="M6355" s="136">
        <v>1.8380000000000001</v>
      </c>
      <c r="N6355" s="136">
        <v>2.504</v>
      </c>
      <c r="O6355" s="141" t="s">
        <v>3424</v>
      </c>
      <c r="P6355" s="136">
        <v>1.232</v>
      </c>
      <c r="Q6355" s="136">
        <v>1.028</v>
      </c>
      <c r="R6355" s="136">
        <v>0.45200000000000001</v>
      </c>
      <c r="S6355" s="136">
        <v>0.58499999999999996</v>
      </c>
    </row>
    <row r="6356" spans="1:19" ht="11.25" thickBot="1" x14ac:dyDescent="0.2">
      <c r="A6356" s="112"/>
    </row>
    <row r="6357" spans="1:19" ht="11.25" thickBot="1" x14ac:dyDescent="0.2">
      <c r="A6357" s="106" t="s">
        <v>357</v>
      </c>
      <c r="B6357" s="106" t="s">
        <v>358</v>
      </c>
      <c r="C6357" s="130" t="s">
        <v>17</v>
      </c>
      <c r="D6357" s="130" t="s">
        <v>18</v>
      </c>
      <c r="E6357" s="131" t="s">
        <v>19</v>
      </c>
      <c r="F6357" s="131" t="s">
        <v>20</v>
      </c>
      <c r="G6357" s="130" t="s">
        <v>21</v>
      </c>
      <c r="H6357" s="130" t="s">
        <v>22</v>
      </c>
      <c r="I6357" s="130" t="s">
        <v>23</v>
      </c>
      <c r="J6357" s="130" t="s">
        <v>24</v>
      </c>
      <c r="K6357" s="131" t="s">
        <v>25</v>
      </c>
      <c r="L6357" s="131" t="s">
        <v>26</v>
      </c>
      <c r="M6357" s="130" t="s">
        <v>27</v>
      </c>
      <c r="N6357" s="130" t="s">
        <v>28</v>
      </c>
      <c r="O6357" s="130" t="s">
        <v>29</v>
      </c>
      <c r="P6357" s="130" t="s">
        <v>30</v>
      </c>
      <c r="Q6357" s="130" t="s">
        <v>31</v>
      </c>
      <c r="R6357" s="130" t="s">
        <v>32</v>
      </c>
      <c r="S6357" s="130" t="s">
        <v>33</v>
      </c>
    </row>
    <row r="6358" spans="1:19" ht="11.25" thickBot="1" x14ac:dyDescent="0.2">
      <c r="A6358" s="112"/>
      <c r="B6358" s="112"/>
      <c r="C6358" s="130" t="s">
        <v>111</v>
      </c>
      <c r="D6358" s="130" t="s">
        <v>111</v>
      </c>
      <c r="E6358" s="131" t="s">
        <v>111</v>
      </c>
      <c r="F6358" s="131" t="s">
        <v>111</v>
      </c>
      <c r="G6358" s="130" t="s">
        <v>111</v>
      </c>
      <c r="H6358" s="130" t="s">
        <v>111</v>
      </c>
      <c r="I6358" s="130" t="s">
        <v>111</v>
      </c>
      <c r="J6358" s="130" t="s">
        <v>111</v>
      </c>
      <c r="K6358" s="131" t="s">
        <v>111</v>
      </c>
      <c r="L6358" s="131" t="s">
        <v>111</v>
      </c>
      <c r="M6358" s="130" t="s">
        <v>111</v>
      </c>
      <c r="N6358" s="130" t="s">
        <v>111</v>
      </c>
      <c r="O6358" s="130" t="s">
        <v>111</v>
      </c>
      <c r="P6358" s="130" t="s">
        <v>111</v>
      </c>
      <c r="Q6358" s="130" t="s">
        <v>111</v>
      </c>
      <c r="R6358" s="130" t="s">
        <v>111</v>
      </c>
      <c r="S6358" s="130" t="s">
        <v>111</v>
      </c>
    </row>
    <row r="6359" spans="1:19" ht="11.25" thickBot="1" x14ac:dyDescent="0.2">
      <c r="A6359" s="107">
        <v>1</v>
      </c>
      <c r="B6359" s="132">
        <v>0.76292824074074073</v>
      </c>
      <c r="C6359" s="108">
        <v>13.13</v>
      </c>
      <c r="D6359" s="108">
        <v>2.448</v>
      </c>
      <c r="E6359" s="133">
        <v>0.97040999999999999</v>
      </c>
      <c r="F6359" s="133">
        <v>0.95979999999999999</v>
      </c>
      <c r="G6359" s="108">
        <v>0.153</v>
      </c>
      <c r="H6359" s="108">
        <v>40.43</v>
      </c>
      <c r="I6359" s="108">
        <v>30.15</v>
      </c>
      <c r="J6359" s="141" t="s">
        <v>4562</v>
      </c>
      <c r="K6359" s="133">
        <v>1.0343199999999999</v>
      </c>
      <c r="L6359" s="134" t="s">
        <v>4563</v>
      </c>
      <c r="M6359" s="108">
        <v>1.2E-2</v>
      </c>
      <c r="N6359" s="108">
        <v>0.76900000000000002</v>
      </c>
      <c r="O6359" s="108">
        <v>2E-3</v>
      </c>
      <c r="P6359" s="108">
        <v>0.01</v>
      </c>
      <c r="Q6359" s="108">
        <v>0.16500000000000001</v>
      </c>
      <c r="R6359" s="108">
        <v>0.31900000000000001</v>
      </c>
      <c r="S6359" s="108">
        <v>7.0000000000000007E-2</v>
      </c>
    </row>
    <row r="6360" spans="1:19" ht="11.25" thickBot="1" x14ac:dyDescent="0.2">
      <c r="A6360" s="112"/>
    </row>
    <row r="6361" spans="1:19" ht="11.25" thickBot="1" x14ac:dyDescent="0.2">
      <c r="A6361" s="107">
        <v>2</v>
      </c>
      <c r="B6361" s="132">
        <v>0.7631134259259259</v>
      </c>
      <c r="C6361" s="108">
        <v>13.08</v>
      </c>
      <c r="D6361" s="108">
        <v>2.4420000000000002</v>
      </c>
      <c r="E6361" s="133">
        <v>0.97719999999999996</v>
      </c>
      <c r="F6361" s="133">
        <v>0.96687999999999996</v>
      </c>
      <c r="G6361" s="108">
        <v>9.2999999999999999E-2</v>
      </c>
      <c r="H6361" s="108">
        <v>35.880000000000003</v>
      </c>
      <c r="I6361" s="108">
        <v>30.28</v>
      </c>
      <c r="J6361" s="141" t="s">
        <v>4564</v>
      </c>
      <c r="K6361" s="133">
        <v>1.05552</v>
      </c>
      <c r="L6361" s="134" t="s">
        <v>4565</v>
      </c>
      <c r="M6361" s="108">
        <v>1.6E-2</v>
      </c>
      <c r="N6361" s="108">
        <v>0.77</v>
      </c>
      <c r="O6361" s="108">
        <v>1E-3</v>
      </c>
      <c r="P6361" s="108">
        <v>8.9999999999999993E-3</v>
      </c>
      <c r="Q6361" s="108">
        <v>0.15</v>
      </c>
      <c r="R6361" s="108">
        <v>0.28199999999999997</v>
      </c>
      <c r="S6361" s="108">
        <v>7.4999999999999997E-2</v>
      </c>
    </row>
    <row r="6362" spans="1:19" ht="11.25" thickBot="1" x14ac:dyDescent="0.2">
      <c r="A6362" s="112"/>
    </row>
    <row r="6363" spans="1:19" ht="11.25" thickBot="1" x14ac:dyDescent="0.2">
      <c r="A6363" s="107">
        <v>3</v>
      </c>
      <c r="B6363" s="132">
        <v>0.76328703703703704</v>
      </c>
      <c r="C6363" s="108">
        <v>11.99</v>
      </c>
      <c r="D6363" s="108">
        <v>2.488</v>
      </c>
      <c r="E6363" s="133">
        <v>0.98946000000000001</v>
      </c>
      <c r="F6363" s="133">
        <v>0.97545999999999999</v>
      </c>
      <c r="G6363" s="108">
        <v>0.105</v>
      </c>
      <c r="H6363" s="108">
        <v>31.43</v>
      </c>
      <c r="I6363" s="108">
        <v>30.32</v>
      </c>
      <c r="J6363" s="141" t="s">
        <v>4566</v>
      </c>
      <c r="K6363" s="133">
        <v>1.0576700000000001</v>
      </c>
      <c r="L6363" s="134" t="s">
        <v>4567</v>
      </c>
      <c r="M6363" s="108">
        <v>1.2999999999999999E-2</v>
      </c>
      <c r="N6363" s="108">
        <v>0.77500000000000002</v>
      </c>
      <c r="O6363" s="108">
        <v>1E-3</v>
      </c>
      <c r="P6363" s="108">
        <v>8.0000000000000002E-3</v>
      </c>
      <c r="Q6363" s="108">
        <v>0.15</v>
      </c>
      <c r="R6363" s="108">
        <v>0.314</v>
      </c>
      <c r="S6363" s="108">
        <v>6.6000000000000003E-2</v>
      </c>
    </row>
    <row r="6364" spans="1:19" ht="11.25" thickBot="1" x14ac:dyDescent="0.2">
      <c r="A6364" s="112"/>
    </row>
    <row r="6365" spans="1:19" ht="11.25" thickBot="1" x14ac:dyDescent="0.2">
      <c r="A6365" s="135" t="s">
        <v>362</v>
      </c>
      <c r="B6365" s="112"/>
      <c r="C6365" s="136">
        <v>12.73</v>
      </c>
      <c r="D6365" s="136">
        <v>2.4590000000000001</v>
      </c>
      <c r="E6365" s="137">
        <v>0.97902</v>
      </c>
      <c r="F6365" s="137">
        <v>0.96738000000000002</v>
      </c>
      <c r="G6365" s="136">
        <v>0.11700000000000001</v>
      </c>
      <c r="H6365" s="136">
        <v>35.909999999999997</v>
      </c>
      <c r="I6365" s="136">
        <v>30.25</v>
      </c>
      <c r="J6365" s="141" t="s">
        <v>4568</v>
      </c>
      <c r="K6365" s="137">
        <v>1.0491699999999999</v>
      </c>
      <c r="L6365" s="134" t="s">
        <v>3492</v>
      </c>
      <c r="M6365" s="136">
        <v>1.4E-2</v>
      </c>
      <c r="N6365" s="136">
        <v>0.77100000000000002</v>
      </c>
      <c r="O6365" s="136">
        <v>1E-3</v>
      </c>
      <c r="P6365" s="136">
        <v>8.9999999999999993E-3</v>
      </c>
      <c r="Q6365" s="136">
        <v>0.155</v>
      </c>
      <c r="R6365" s="136">
        <v>0.30499999999999999</v>
      </c>
      <c r="S6365" s="136">
        <v>7.0000000000000007E-2</v>
      </c>
    </row>
    <row r="6366" spans="1:19" ht="11.25" thickBot="1" x14ac:dyDescent="0.2">
      <c r="A6366" s="112"/>
    </row>
    <row r="6367" spans="1:19" ht="11.25" thickBot="1" x14ac:dyDescent="0.2">
      <c r="A6367" s="138" t="s">
        <v>364</v>
      </c>
      <c r="B6367" s="112"/>
      <c r="C6367" s="136">
        <v>0.64200000000000002</v>
      </c>
      <c r="D6367" s="136">
        <v>2.5000000000000001E-2</v>
      </c>
      <c r="E6367" s="137">
        <v>9.6600000000000002E-3</v>
      </c>
      <c r="F6367" s="137">
        <v>7.8399999999999997E-3</v>
      </c>
      <c r="G6367" s="136">
        <v>3.2000000000000001E-2</v>
      </c>
      <c r="H6367" s="136">
        <v>4.5010000000000003</v>
      </c>
      <c r="I6367" s="136">
        <v>8.7999999999999995E-2</v>
      </c>
      <c r="J6367" s="141" t="s">
        <v>4569</v>
      </c>
      <c r="K6367" s="137">
        <v>1.29E-2</v>
      </c>
      <c r="L6367" s="134" t="s">
        <v>4570</v>
      </c>
      <c r="M6367" s="136">
        <v>2E-3</v>
      </c>
      <c r="N6367" s="136">
        <v>3.0000000000000001E-3</v>
      </c>
      <c r="O6367" s="136">
        <v>0</v>
      </c>
      <c r="P6367" s="136">
        <v>1E-3</v>
      </c>
      <c r="Q6367" s="136">
        <v>8.9999999999999993E-3</v>
      </c>
      <c r="R6367" s="136">
        <v>0.02</v>
      </c>
      <c r="S6367" s="136">
        <v>4.0000000000000001E-3</v>
      </c>
    </row>
    <row r="6368" spans="1:19" ht="11.25" thickBot="1" x14ac:dyDescent="0.2">
      <c r="A6368" s="112"/>
    </row>
    <row r="6369" spans="1:19" ht="11.25" thickBot="1" x14ac:dyDescent="0.2">
      <c r="A6369" s="139" t="s">
        <v>366</v>
      </c>
      <c r="B6369" s="112"/>
      <c r="C6369" s="136">
        <v>5.0460000000000003</v>
      </c>
      <c r="D6369" s="136">
        <v>1.0089999999999999</v>
      </c>
      <c r="E6369" s="140">
        <v>0.98699999999999999</v>
      </c>
      <c r="F6369" s="140">
        <v>0.81100000000000005</v>
      </c>
      <c r="G6369" s="136">
        <v>26.93</v>
      </c>
      <c r="H6369" s="136">
        <v>12.53</v>
      </c>
      <c r="I6369" s="136">
        <v>0.29099999999999998</v>
      </c>
      <c r="J6369" s="141" t="s">
        <v>4571</v>
      </c>
      <c r="K6369" s="140">
        <v>1.23</v>
      </c>
      <c r="L6369" s="134" t="s">
        <v>1243</v>
      </c>
      <c r="M6369" s="136">
        <v>14.43</v>
      </c>
      <c r="N6369" s="136">
        <v>0.38800000000000001</v>
      </c>
      <c r="O6369" s="136">
        <v>13.56</v>
      </c>
      <c r="P6369" s="136">
        <v>8.8339999999999996</v>
      </c>
      <c r="Q6369" s="136">
        <v>5.5060000000000002</v>
      </c>
      <c r="R6369" s="136">
        <v>6.5679999999999996</v>
      </c>
      <c r="S6369" s="136">
        <v>5.9889999999999999</v>
      </c>
    </row>
    <row r="6370" spans="1:19" ht="11.25" thickBot="1" x14ac:dyDescent="0.2">
      <c r="A6370" s="112"/>
    </row>
    <row r="6371" spans="1:19" ht="11.25" thickBot="1" x14ac:dyDescent="0.2">
      <c r="A6371" s="106" t="s">
        <v>357</v>
      </c>
      <c r="B6371" s="106" t="s">
        <v>358</v>
      </c>
      <c r="C6371" s="131" t="s">
        <v>34</v>
      </c>
      <c r="D6371" s="131" t="s">
        <v>35</v>
      </c>
      <c r="E6371" s="130" t="s">
        <v>36</v>
      </c>
      <c r="F6371" s="130" t="s">
        <v>37</v>
      </c>
      <c r="G6371" s="130" t="s">
        <v>38</v>
      </c>
      <c r="H6371" s="130" t="s">
        <v>39</v>
      </c>
      <c r="I6371" s="130" t="s">
        <v>40</v>
      </c>
      <c r="J6371" s="130" t="s">
        <v>41</v>
      </c>
      <c r="K6371" s="130" t="s">
        <v>42</v>
      </c>
      <c r="L6371" s="130" t="s">
        <v>43</v>
      </c>
      <c r="M6371" s="130" t="s">
        <v>44</v>
      </c>
      <c r="N6371" s="130" t="s">
        <v>45</v>
      </c>
      <c r="O6371" s="130" t="s">
        <v>46</v>
      </c>
      <c r="P6371" s="130" t="s">
        <v>47</v>
      </c>
      <c r="Q6371" s="130" t="s">
        <v>48</v>
      </c>
      <c r="R6371" s="130" t="s">
        <v>49</v>
      </c>
      <c r="S6371" s="130" t="s">
        <v>50</v>
      </c>
    </row>
    <row r="6372" spans="1:19" ht="11.25" thickBot="1" x14ac:dyDescent="0.2">
      <c r="A6372" s="112"/>
      <c r="B6372" s="112"/>
      <c r="C6372" s="131" t="s">
        <v>111</v>
      </c>
      <c r="D6372" s="131" t="s">
        <v>111</v>
      </c>
      <c r="E6372" s="130" t="s">
        <v>111</v>
      </c>
      <c r="F6372" s="130" t="s">
        <v>111</v>
      </c>
      <c r="G6372" s="130" t="s">
        <v>111</v>
      </c>
      <c r="H6372" s="130" t="s">
        <v>111</v>
      </c>
      <c r="I6372" s="130" t="s">
        <v>111</v>
      </c>
      <c r="J6372" s="130" t="s">
        <v>111</v>
      </c>
      <c r="K6372" s="130" t="s">
        <v>111</v>
      </c>
      <c r="L6372" s="130" t="s">
        <v>111</v>
      </c>
      <c r="M6372" s="130" t="s">
        <v>111</v>
      </c>
      <c r="N6372" s="130" t="s">
        <v>111</v>
      </c>
      <c r="O6372" s="130" t="s">
        <v>111</v>
      </c>
      <c r="P6372" s="130" t="s">
        <v>111</v>
      </c>
      <c r="Q6372" s="130" t="s">
        <v>111</v>
      </c>
      <c r="R6372" s="130" t="s">
        <v>111</v>
      </c>
      <c r="S6372" s="130" t="s">
        <v>111</v>
      </c>
    </row>
    <row r="6373" spans="1:19" ht="11.25" thickBot="1" x14ac:dyDescent="0.2">
      <c r="A6373" s="107">
        <v>1</v>
      </c>
      <c r="B6373" s="132">
        <v>0.76292824074074073</v>
      </c>
      <c r="C6373" s="133">
        <v>0.93620000000000003</v>
      </c>
      <c r="D6373" s="134" t="s">
        <v>4572</v>
      </c>
      <c r="E6373" s="108">
        <v>0.253</v>
      </c>
      <c r="F6373" s="108">
        <v>2.3E-2</v>
      </c>
      <c r="G6373" s="108">
        <v>1E-3</v>
      </c>
      <c r="H6373" s="108">
        <v>0.20399999999999999</v>
      </c>
      <c r="I6373" s="108">
        <v>67.23</v>
      </c>
      <c r="J6373" s="141" t="s">
        <v>4573</v>
      </c>
      <c r="K6373" s="108">
        <v>0.13700000000000001</v>
      </c>
      <c r="L6373" s="108">
        <v>0.26300000000000001</v>
      </c>
      <c r="M6373" s="108">
        <v>3.2000000000000001E-2</v>
      </c>
      <c r="N6373" s="108">
        <v>0.11799999999999999</v>
      </c>
      <c r="O6373" s="108">
        <v>2.5999999999999999E-2</v>
      </c>
      <c r="P6373" s="108">
        <v>1.7999999999999999E-2</v>
      </c>
      <c r="Q6373" s="108">
        <v>2.3E-2</v>
      </c>
      <c r="R6373" s="108">
        <v>3.0000000000000001E-3</v>
      </c>
      <c r="S6373" s="108">
        <v>1.4999999999999999E-2</v>
      </c>
    </row>
    <row r="6374" spans="1:19" ht="11.25" thickBot="1" x14ac:dyDescent="0.2">
      <c r="A6374" s="112"/>
    </row>
    <row r="6375" spans="1:19" ht="11.25" thickBot="1" x14ac:dyDescent="0.2">
      <c r="A6375" s="107">
        <v>2</v>
      </c>
      <c r="B6375" s="132">
        <v>0.7631134259259259</v>
      </c>
      <c r="C6375" s="133">
        <v>0.95126999999999995</v>
      </c>
      <c r="D6375" s="134" t="s">
        <v>4574</v>
      </c>
      <c r="E6375" s="108">
        <v>0.249</v>
      </c>
      <c r="F6375" s="108">
        <v>2.1000000000000001E-2</v>
      </c>
      <c r="G6375" s="108">
        <v>1E-3</v>
      </c>
      <c r="H6375" s="108">
        <v>0.20200000000000001</v>
      </c>
      <c r="I6375" s="108">
        <v>67.23</v>
      </c>
      <c r="J6375" s="141" t="s">
        <v>4575</v>
      </c>
      <c r="K6375" s="108">
        <v>0.13800000000000001</v>
      </c>
      <c r="L6375" s="108">
        <v>0.25900000000000001</v>
      </c>
      <c r="M6375" s="108">
        <v>3.1E-2</v>
      </c>
      <c r="N6375" s="108">
        <v>0.121</v>
      </c>
      <c r="O6375" s="108">
        <v>2.5000000000000001E-2</v>
      </c>
      <c r="P6375" s="108">
        <v>1.6E-2</v>
      </c>
      <c r="Q6375" s="108">
        <v>2.1999999999999999E-2</v>
      </c>
      <c r="R6375" s="108">
        <v>3.0000000000000001E-3</v>
      </c>
      <c r="S6375" s="108">
        <v>1.4999999999999999E-2</v>
      </c>
    </row>
    <row r="6376" spans="1:19" ht="11.25" thickBot="1" x14ac:dyDescent="0.2">
      <c r="A6376" s="112"/>
    </row>
    <row r="6377" spans="1:19" ht="11.25" thickBot="1" x14ac:dyDescent="0.2">
      <c r="A6377" s="107">
        <v>3</v>
      </c>
      <c r="B6377" s="132">
        <v>0.76328703703703704</v>
      </c>
      <c r="C6377" s="133">
        <v>0.96064000000000005</v>
      </c>
      <c r="D6377" s="134" t="s">
        <v>4576</v>
      </c>
      <c r="E6377" s="108">
        <v>0.25700000000000001</v>
      </c>
      <c r="F6377" s="108">
        <v>0.02</v>
      </c>
      <c r="G6377" s="108">
        <v>-3.0000000000000001E-3</v>
      </c>
      <c r="H6377" s="108">
        <v>0.20599999999999999</v>
      </c>
      <c r="I6377" s="108">
        <v>67.19</v>
      </c>
      <c r="J6377" s="141" t="s">
        <v>4577</v>
      </c>
      <c r="K6377" s="108">
        <v>0.14000000000000001</v>
      </c>
      <c r="L6377" s="108">
        <v>0.25900000000000001</v>
      </c>
      <c r="M6377" s="108">
        <v>3.3000000000000002E-2</v>
      </c>
      <c r="N6377" s="108">
        <v>0.12</v>
      </c>
      <c r="O6377" s="108">
        <v>2.3E-2</v>
      </c>
      <c r="P6377" s="108">
        <v>1.6E-2</v>
      </c>
      <c r="Q6377" s="108">
        <v>2.1999999999999999E-2</v>
      </c>
      <c r="R6377" s="108">
        <v>3.0000000000000001E-3</v>
      </c>
      <c r="S6377" s="108">
        <v>1.4E-2</v>
      </c>
    </row>
    <row r="6378" spans="1:19" ht="11.25" thickBot="1" x14ac:dyDescent="0.2">
      <c r="A6378" s="112"/>
    </row>
    <row r="6379" spans="1:19" ht="11.25" thickBot="1" x14ac:dyDescent="0.2">
      <c r="A6379" s="135" t="s">
        <v>362</v>
      </c>
      <c r="B6379" s="112"/>
      <c r="C6379" s="137">
        <v>0.94937000000000005</v>
      </c>
      <c r="D6379" s="134" t="s">
        <v>4578</v>
      </c>
      <c r="E6379" s="136">
        <v>0.253</v>
      </c>
      <c r="F6379" s="136">
        <v>2.1000000000000001E-2</v>
      </c>
      <c r="G6379" s="136">
        <v>0</v>
      </c>
      <c r="H6379" s="136">
        <v>0.20399999999999999</v>
      </c>
      <c r="I6379" s="136">
        <v>67.22</v>
      </c>
      <c r="J6379" s="141" t="s">
        <v>4579</v>
      </c>
      <c r="K6379" s="136">
        <v>0.13800000000000001</v>
      </c>
      <c r="L6379" s="136">
        <v>0.26</v>
      </c>
      <c r="M6379" s="136">
        <v>3.2000000000000001E-2</v>
      </c>
      <c r="N6379" s="136">
        <v>0.11899999999999999</v>
      </c>
      <c r="O6379" s="136">
        <v>2.5000000000000001E-2</v>
      </c>
      <c r="P6379" s="136">
        <v>1.7000000000000001E-2</v>
      </c>
      <c r="Q6379" s="136">
        <v>2.1999999999999999E-2</v>
      </c>
      <c r="R6379" s="136">
        <v>3.0000000000000001E-3</v>
      </c>
      <c r="S6379" s="136">
        <v>1.4999999999999999E-2</v>
      </c>
    </row>
    <row r="6380" spans="1:19" ht="11.25" thickBot="1" x14ac:dyDescent="0.2">
      <c r="A6380" s="112"/>
    </row>
    <row r="6381" spans="1:19" ht="11.25" thickBot="1" x14ac:dyDescent="0.2">
      <c r="A6381" s="138" t="s">
        <v>364</v>
      </c>
      <c r="B6381" s="112"/>
      <c r="C6381" s="137">
        <v>1.2330000000000001E-2</v>
      </c>
      <c r="D6381" s="134" t="s">
        <v>4580</v>
      </c>
      <c r="E6381" s="136">
        <v>4.0000000000000001E-3</v>
      </c>
      <c r="F6381" s="136">
        <v>2E-3</v>
      </c>
      <c r="G6381" s="136">
        <v>2E-3</v>
      </c>
      <c r="H6381" s="136">
        <v>2E-3</v>
      </c>
      <c r="I6381" s="136">
        <v>2.1000000000000001E-2</v>
      </c>
      <c r="J6381" s="141" t="s">
        <v>3088</v>
      </c>
      <c r="K6381" s="136">
        <v>2E-3</v>
      </c>
      <c r="L6381" s="136">
        <v>3.0000000000000001E-3</v>
      </c>
      <c r="M6381" s="136">
        <v>1E-3</v>
      </c>
      <c r="N6381" s="136">
        <v>2E-3</v>
      </c>
      <c r="O6381" s="136">
        <v>1E-3</v>
      </c>
      <c r="P6381" s="136">
        <v>1E-3</v>
      </c>
      <c r="Q6381" s="136">
        <v>1E-3</v>
      </c>
      <c r="R6381" s="136">
        <v>0</v>
      </c>
      <c r="S6381" s="136">
        <v>1E-3</v>
      </c>
    </row>
    <row r="6382" spans="1:19" ht="11.25" thickBot="1" x14ac:dyDescent="0.2">
      <c r="A6382" s="112"/>
    </row>
    <row r="6383" spans="1:19" ht="11.25" thickBot="1" x14ac:dyDescent="0.2">
      <c r="A6383" s="139" t="s">
        <v>366</v>
      </c>
      <c r="B6383" s="112"/>
      <c r="C6383" s="140">
        <v>1.2989999999999999</v>
      </c>
      <c r="D6383" s="134" t="s">
        <v>4581</v>
      </c>
      <c r="E6383" s="136">
        <v>1.597</v>
      </c>
      <c r="F6383" s="136">
        <v>7.7220000000000004</v>
      </c>
      <c r="G6383" s="136">
        <v>37240</v>
      </c>
      <c r="H6383" s="136">
        <v>0.93100000000000005</v>
      </c>
      <c r="I6383" s="136">
        <v>3.2000000000000001E-2</v>
      </c>
      <c r="J6383" s="141" t="s">
        <v>526</v>
      </c>
      <c r="K6383" s="136">
        <v>1.0900000000000001</v>
      </c>
      <c r="L6383" s="136">
        <v>0.98699999999999999</v>
      </c>
      <c r="M6383" s="136">
        <v>2.8940000000000001</v>
      </c>
      <c r="N6383" s="136">
        <v>1.3049999999999999</v>
      </c>
      <c r="O6383" s="136">
        <v>5.6340000000000003</v>
      </c>
      <c r="P6383" s="136">
        <v>7.641</v>
      </c>
      <c r="Q6383" s="136">
        <v>4.556</v>
      </c>
      <c r="R6383" s="136">
        <v>7.141</v>
      </c>
      <c r="S6383" s="136">
        <v>6.875</v>
      </c>
    </row>
    <row r="6384" spans="1:19" ht="11.25" thickBot="1" x14ac:dyDescent="0.2">
      <c r="A6384" s="112"/>
    </row>
    <row r="6385" spans="1:19" ht="11.25" thickBot="1" x14ac:dyDescent="0.2">
      <c r="A6385" s="106" t="s">
        <v>357</v>
      </c>
      <c r="B6385" s="106" t="s">
        <v>358</v>
      </c>
      <c r="C6385" s="130" t="s">
        <v>51</v>
      </c>
      <c r="D6385" s="130" t="s">
        <v>52</v>
      </c>
      <c r="E6385" s="130" t="s">
        <v>53</v>
      </c>
      <c r="F6385" s="130" t="s">
        <v>54</v>
      </c>
      <c r="G6385" s="130" t="s">
        <v>55</v>
      </c>
      <c r="H6385" s="130" t="s">
        <v>56</v>
      </c>
      <c r="I6385" s="130" t="s">
        <v>57</v>
      </c>
      <c r="J6385" s="130" t="s">
        <v>58</v>
      </c>
      <c r="K6385" s="130" t="s">
        <v>59</v>
      </c>
      <c r="L6385" s="130" t="s">
        <v>60</v>
      </c>
      <c r="M6385" s="130" t="s">
        <v>61</v>
      </c>
      <c r="N6385" s="130" t="s">
        <v>62</v>
      </c>
      <c r="O6385" s="130" t="s">
        <v>63</v>
      </c>
      <c r="P6385" s="130" t="s">
        <v>64</v>
      </c>
      <c r="Q6385" s="131" t="s">
        <v>65</v>
      </c>
      <c r="R6385" s="131" t="s">
        <v>66</v>
      </c>
      <c r="S6385" s="130" t="s">
        <v>67</v>
      </c>
    </row>
    <row r="6386" spans="1:19" ht="11.25" thickBot="1" x14ac:dyDescent="0.2">
      <c r="A6386" s="112"/>
      <c r="B6386" s="112"/>
      <c r="C6386" s="130" t="s">
        <v>111</v>
      </c>
      <c r="D6386" s="130" t="s">
        <v>111</v>
      </c>
      <c r="E6386" s="130" t="s">
        <v>111</v>
      </c>
      <c r="F6386" s="130" t="s">
        <v>111</v>
      </c>
      <c r="G6386" s="130" t="s">
        <v>111</v>
      </c>
      <c r="H6386" s="130" t="s">
        <v>111</v>
      </c>
      <c r="I6386" s="130" t="s">
        <v>111</v>
      </c>
      <c r="J6386" s="130" t="s">
        <v>111</v>
      </c>
      <c r="K6386" s="130" t="s">
        <v>111</v>
      </c>
      <c r="L6386" s="130" t="s">
        <v>111</v>
      </c>
      <c r="M6386" s="130" t="s">
        <v>111</v>
      </c>
      <c r="N6386" s="130" t="s">
        <v>111</v>
      </c>
      <c r="O6386" s="130" t="s">
        <v>111</v>
      </c>
      <c r="P6386" s="130" t="s">
        <v>111</v>
      </c>
      <c r="Q6386" s="131" t="s">
        <v>111</v>
      </c>
      <c r="R6386" s="131" t="s">
        <v>111</v>
      </c>
      <c r="S6386" s="130" t="s">
        <v>111</v>
      </c>
    </row>
    <row r="6387" spans="1:19" ht="11.25" thickBot="1" x14ac:dyDescent="0.2">
      <c r="A6387" s="107">
        <v>1</v>
      </c>
      <c r="B6387" s="132">
        <v>0.76292824074074073</v>
      </c>
      <c r="C6387" s="108">
        <v>3.0000000000000001E-3</v>
      </c>
      <c r="D6387" s="108">
        <v>8.0000000000000002E-3</v>
      </c>
      <c r="E6387" s="108">
        <v>1E-3</v>
      </c>
      <c r="F6387" s="108">
        <v>7.0000000000000001E-3</v>
      </c>
      <c r="G6387" s="108">
        <v>1E-3</v>
      </c>
      <c r="H6387" s="108">
        <v>0</v>
      </c>
      <c r="I6387" s="108">
        <v>0.16300000000000001</v>
      </c>
      <c r="J6387" s="108">
        <v>0.47899999999999998</v>
      </c>
      <c r="K6387" s="108">
        <v>0.48799999999999999</v>
      </c>
      <c r="L6387" s="108">
        <v>0</v>
      </c>
      <c r="M6387" s="108">
        <v>0</v>
      </c>
      <c r="N6387" s="108">
        <v>0.188</v>
      </c>
      <c r="O6387" s="108">
        <v>6.0000000000000001E-3</v>
      </c>
      <c r="P6387" s="108">
        <v>0.29299999999999998</v>
      </c>
      <c r="Q6387" s="133">
        <v>0.89693999999999996</v>
      </c>
      <c r="R6387" s="134" t="s">
        <v>4582</v>
      </c>
      <c r="S6387" s="108">
        <v>3.6999999999999998E-2</v>
      </c>
    </row>
    <row r="6388" spans="1:19" ht="11.25" thickBot="1" x14ac:dyDescent="0.2">
      <c r="A6388" s="112"/>
    </row>
    <row r="6389" spans="1:19" ht="11.25" thickBot="1" x14ac:dyDescent="0.2">
      <c r="A6389" s="107">
        <v>2</v>
      </c>
      <c r="B6389" s="132">
        <v>0.7631134259259259</v>
      </c>
      <c r="C6389" s="108">
        <v>3.0000000000000001E-3</v>
      </c>
      <c r="D6389" s="108">
        <v>8.0000000000000002E-3</v>
      </c>
      <c r="E6389" s="108">
        <v>1E-3</v>
      </c>
      <c r="F6389" s="108">
        <v>7.0000000000000001E-3</v>
      </c>
      <c r="G6389" s="108">
        <v>1E-3</v>
      </c>
      <c r="H6389" s="108">
        <v>0</v>
      </c>
      <c r="I6389" s="108">
        <v>0.158</v>
      </c>
      <c r="J6389" s="108">
        <v>0.49</v>
      </c>
      <c r="K6389" s="108">
        <v>0.48799999999999999</v>
      </c>
      <c r="L6389" s="108">
        <v>0</v>
      </c>
      <c r="M6389" s="108">
        <v>0</v>
      </c>
      <c r="N6389" s="108">
        <v>0.17399999999999999</v>
      </c>
      <c r="O6389" s="108">
        <v>5.0000000000000001E-3</v>
      </c>
      <c r="P6389" s="108">
        <v>0.29799999999999999</v>
      </c>
      <c r="Q6389" s="133">
        <v>0.91330999999999996</v>
      </c>
      <c r="R6389" s="134" t="s">
        <v>4583</v>
      </c>
      <c r="S6389" s="108">
        <v>3.6999999999999998E-2</v>
      </c>
    </row>
    <row r="6390" spans="1:19" ht="11.25" thickBot="1" x14ac:dyDescent="0.2">
      <c r="A6390" s="112"/>
    </row>
    <row r="6391" spans="1:19" ht="11.25" thickBot="1" x14ac:dyDescent="0.2">
      <c r="A6391" s="107">
        <v>3</v>
      </c>
      <c r="B6391" s="132">
        <v>0.76328703703703704</v>
      </c>
      <c r="C6391" s="108">
        <v>3.0000000000000001E-3</v>
      </c>
      <c r="D6391" s="108">
        <v>8.9999999999999993E-3</v>
      </c>
      <c r="E6391" s="108">
        <v>1E-3</v>
      </c>
      <c r="F6391" s="108">
        <v>5.0000000000000001E-3</v>
      </c>
      <c r="G6391" s="108">
        <v>1E-3</v>
      </c>
      <c r="H6391" s="108">
        <v>0</v>
      </c>
      <c r="I6391" s="108">
        <v>0.158</v>
      </c>
      <c r="J6391" s="108">
        <v>0.47599999999999998</v>
      </c>
      <c r="K6391" s="108">
        <v>0.48699999999999999</v>
      </c>
      <c r="L6391" s="108">
        <v>0</v>
      </c>
      <c r="M6391" s="108">
        <v>0</v>
      </c>
      <c r="N6391" s="108">
        <v>0.183</v>
      </c>
      <c r="O6391" s="108">
        <v>5.0000000000000001E-3</v>
      </c>
      <c r="P6391" s="108">
        <v>0.29599999999999999</v>
      </c>
      <c r="Q6391" s="133">
        <v>0.91986999999999997</v>
      </c>
      <c r="R6391" s="134" t="s">
        <v>4584</v>
      </c>
      <c r="S6391" s="108">
        <v>3.5000000000000003E-2</v>
      </c>
    </row>
    <row r="6392" spans="1:19" ht="11.25" thickBot="1" x14ac:dyDescent="0.2">
      <c r="A6392" s="112"/>
    </row>
    <row r="6393" spans="1:19" ht="11.25" thickBot="1" x14ac:dyDescent="0.2">
      <c r="A6393" s="135" t="s">
        <v>362</v>
      </c>
      <c r="B6393" s="112"/>
      <c r="C6393" s="136">
        <v>3.0000000000000001E-3</v>
      </c>
      <c r="D6393" s="136">
        <v>8.0000000000000002E-3</v>
      </c>
      <c r="E6393" s="136">
        <v>1E-3</v>
      </c>
      <c r="F6393" s="136">
        <v>6.0000000000000001E-3</v>
      </c>
      <c r="G6393" s="136">
        <v>1E-3</v>
      </c>
      <c r="H6393" s="136">
        <v>0</v>
      </c>
      <c r="I6393" s="136">
        <v>0.16</v>
      </c>
      <c r="J6393" s="136">
        <v>0.48199999999999998</v>
      </c>
      <c r="K6393" s="136">
        <v>0.48799999999999999</v>
      </c>
      <c r="L6393" s="136">
        <v>0</v>
      </c>
      <c r="M6393" s="136">
        <v>0</v>
      </c>
      <c r="N6393" s="136">
        <v>0.182</v>
      </c>
      <c r="O6393" s="136">
        <v>5.0000000000000001E-3</v>
      </c>
      <c r="P6393" s="136">
        <v>0.29599999999999999</v>
      </c>
      <c r="Q6393" s="137">
        <v>0.91003999999999996</v>
      </c>
      <c r="R6393" s="134" t="s">
        <v>4585</v>
      </c>
      <c r="S6393" s="136">
        <v>3.5999999999999997E-2</v>
      </c>
    </row>
    <row r="6394" spans="1:19" ht="11.25" thickBot="1" x14ac:dyDescent="0.2">
      <c r="A6394" s="112"/>
    </row>
    <row r="6395" spans="1:19" ht="11.25" thickBot="1" x14ac:dyDescent="0.2">
      <c r="A6395" s="138" t="s">
        <v>364</v>
      </c>
      <c r="B6395" s="112"/>
      <c r="C6395" s="136">
        <v>0</v>
      </c>
      <c r="D6395" s="136">
        <v>0</v>
      </c>
      <c r="E6395" s="136">
        <v>0</v>
      </c>
      <c r="F6395" s="136">
        <v>1E-3</v>
      </c>
      <c r="G6395" s="136">
        <v>0</v>
      </c>
      <c r="H6395" s="136">
        <v>0</v>
      </c>
      <c r="I6395" s="136">
        <v>3.0000000000000001E-3</v>
      </c>
      <c r="J6395" s="136">
        <v>7.0000000000000001E-3</v>
      </c>
      <c r="K6395" s="136">
        <v>0</v>
      </c>
      <c r="L6395" s="136">
        <v>0</v>
      </c>
      <c r="M6395" s="136">
        <v>0</v>
      </c>
      <c r="N6395" s="136">
        <v>7.0000000000000001E-3</v>
      </c>
      <c r="O6395" s="136">
        <v>0</v>
      </c>
      <c r="P6395" s="136">
        <v>2E-3</v>
      </c>
      <c r="Q6395" s="137">
        <v>1.1809999999999999E-2</v>
      </c>
      <c r="R6395" s="134" t="s">
        <v>4586</v>
      </c>
      <c r="S6395" s="136">
        <v>1E-3</v>
      </c>
    </row>
    <row r="6396" spans="1:19" ht="11.25" thickBot="1" x14ac:dyDescent="0.2">
      <c r="A6396" s="112"/>
    </row>
    <row r="6397" spans="1:19" ht="11.25" thickBot="1" x14ac:dyDescent="0.2">
      <c r="A6397" s="139" t="s">
        <v>366</v>
      </c>
      <c r="B6397" s="112"/>
      <c r="C6397" s="136">
        <v>5.2610000000000001</v>
      </c>
      <c r="D6397" s="136">
        <v>4.0979999999999999</v>
      </c>
      <c r="E6397" s="136">
        <v>23.14</v>
      </c>
      <c r="F6397" s="136">
        <v>14.59</v>
      </c>
      <c r="G6397" s="136">
        <v>8.3940000000000001</v>
      </c>
      <c r="H6397" s="136">
        <v>6.1680000000000001</v>
      </c>
      <c r="I6397" s="136">
        <v>1.6870000000000001</v>
      </c>
      <c r="J6397" s="136">
        <v>1.5069999999999999</v>
      </c>
      <c r="K6397" s="136">
        <v>6.0999999999999999E-2</v>
      </c>
      <c r="L6397" s="136">
        <v>15.45</v>
      </c>
      <c r="M6397" s="136">
        <v>231.4</v>
      </c>
      <c r="N6397" s="136">
        <v>3.6469999999999998</v>
      </c>
      <c r="O6397" s="136">
        <v>7.7779999999999996</v>
      </c>
      <c r="P6397" s="136">
        <v>0.81699999999999995</v>
      </c>
      <c r="Q6397" s="140">
        <v>1.298</v>
      </c>
      <c r="R6397" s="134" t="s">
        <v>4587</v>
      </c>
      <c r="S6397" s="136">
        <v>2.883</v>
      </c>
    </row>
    <row r="6398" spans="1:19" ht="11.25" thickBot="1" x14ac:dyDescent="0.2">
      <c r="A6398" s="112"/>
    </row>
    <row r="6399" spans="1:19" ht="11.25" thickBot="1" x14ac:dyDescent="0.2">
      <c r="A6399" s="106" t="s">
        <v>357</v>
      </c>
      <c r="B6399" s="106" t="s">
        <v>358</v>
      </c>
      <c r="C6399" s="130" t="s">
        <v>68</v>
      </c>
    </row>
    <row r="6400" spans="1:19" ht="11.25" thickBot="1" x14ac:dyDescent="0.2">
      <c r="A6400" s="112"/>
      <c r="B6400" s="112"/>
      <c r="C6400" s="130" t="s">
        <v>111</v>
      </c>
    </row>
    <row r="6401" spans="1:19" ht="11.25" thickBot="1" x14ac:dyDescent="0.2">
      <c r="A6401" s="107">
        <v>1</v>
      </c>
      <c r="B6401" s="132">
        <v>0.76292824074074073</v>
      </c>
      <c r="C6401" s="108">
        <v>8.0000000000000002E-3</v>
      </c>
    </row>
    <row r="6402" spans="1:19" ht="11.25" thickBot="1" x14ac:dyDescent="0.2">
      <c r="A6402" s="112"/>
    </row>
    <row r="6403" spans="1:19" ht="11.25" thickBot="1" x14ac:dyDescent="0.2">
      <c r="A6403" s="107">
        <v>2</v>
      </c>
      <c r="B6403" s="132">
        <v>0.7631134259259259</v>
      </c>
      <c r="C6403" s="108">
        <v>8.0000000000000002E-3</v>
      </c>
    </row>
    <row r="6404" spans="1:19" ht="11.25" thickBot="1" x14ac:dyDescent="0.2">
      <c r="A6404" s="112"/>
    </row>
    <row r="6405" spans="1:19" ht="11.25" thickBot="1" x14ac:dyDescent="0.2">
      <c r="A6405" s="107">
        <v>3</v>
      </c>
      <c r="B6405" s="132">
        <v>0.76328703703703704</v>
      </c>
      <c r="C6405" s="108">
        <v>8.0000000000000002E-3</v>
      </c>
    </row>
    <row r="6406" spans="1:19" ht="11.25" thickBot="1" x14ac:dyDescent="0.2">
      <c r="A6406" s="112"/>
    </row>
    <row r="6407" spans="1:19" ht="11.25" thickBot="1" x14ac:dyDescent="0.2">
      <c r="A6407" s="135" t="s">
        <v>362</v>
      </c>
      <c r="B6407" s="112"/>
      <c r="C6407" s="136">
        <v>8.0000000000000002E-3</v>
      </c>
    </row>
    <row r="6408" spans="1:19" ht="11.25" thickBot="1" x14ac:dyDescent="0.2">
      <c r="A6408" s="112"/>
    </row>
    <row r="6409" spans="1:19" ht="11.25" thickBot="1" x14ac:dyDescent="0.2">
      <c r="A6409" s="138" t="s">
        <v>364</v>
      </c>
      <c r="B6409" s="112"/>
      <c r="C6409" s="136">
        <v>0</v>
      </c>
    </row>
    <row r="6410" spans="1:19" ht="11.25" thickBot="1" x14ac:dyDescent="0.2">
      <c r="A6410" s="112"/>
    </row>
    <row r="6411" spans="1:19" ht="11.25" thickBot="1" x14ac:dyDescent="0.2">
      <c r="A6411" s="139" t="s">
        <v>366</v>
      </c>
      <c r="B6411" s="112"/>
      <c r="C6411" s="136">
        <v>2.0840000000000001</v>
      </c>
    </row>
    <row r="6412" spans="1:19" ht="10.5" x14ac:dyDescent="0.15">
      <c r="A6412" s="112"/>
    </row>
    <row r="6413" spans="1:19" x14ac:dyDescent="0.15">
      <c r="A6413" s="129"/>
      <c r="B6413" s="86" t="s">
        <v>4588</v>
      </c>
    </row>
    <row r="6414" spans="1:19" ht="9.75" thickBot="1" x14ac:dyDescent="0.2">
      <c r="A6414" s="81" t="s">
        <v>356</v>
      </c>
    </row>
    <row r="6415" spans="1:19" ht="11.25" thickBot="1" x14ac:dyDescent="0.2">
      <c r="A6415" s="106" t="s">
        <v>357</v>
      </c>
      <c r="B6415" s="106" t="s">
        <v>358</v>
      </c>
      <c r="C6415" s="130" t="s">
        <v>0</v>
      </c>
      <c r="D6415" s="130" t="s">
        <v>1</v>
      </c>
      <c r="E6415" s="130" t="s">
        <v>2</v>
      </c>
      <c r="F6415" s="130" t="s">
        <v>3</v>
      </c>
      <c r="G6415" s="130" t="s">
        <v>4</v>
      </c>
      <c r="H6415" s="130" t="s">
        <v>5</v>
      </c>
      <c r="I6415" s="131" t="s">
        <v>6</v>
      </c>
      <c r="J6415" s="131" t="s">
        <v>7</v>
      </c>
      <c r="K6415" s="130" t="s">
        <v>8</v>
      </c>
      <c r="L6415" s="130" t="s">
        <v>9</v>
      </c>
      <c r="M6415" s="130" t="s">
        <v>10</v>
      </c>
      <c r="N6415" s="130" t="s">
        <v>11</v>
      </c>
      <c r="O6415" s="130" t="s">
        <v>12</v>
      </c>
      <c r="P6415" s="130" t="s">
        <v>13</v>
      </c>
      <c r="Q6415" s="130" t="s">
        <v>14</v>
      </c>
      <c r="R6415" s="130" t="s">
        <v>15</v>
      </c>
      <c r="S6415" s="130" t="s">
        <v>16</v>
      </c>
    </row>
    <row r="6416" spans="1:19" ht="11.25" thickBot="1" x14ac:dyDescent="0.2">
      <c r="A6416" s="112"/>
      <c r="B6416" s="112"/>
      <c r="C6416" s="130" t="s">
        <v>111</v>
      </c>
      <c r="D6416" s="130" t="s">
        <v>111</v>
      </c>
      <c r="E6416" s="130" t="s">
        <v>111</v>
      </c>
      <c r="F6416" s="130" t="s">
        <v>111</v>
      </c>
      <c r="G6416" s="130" t="s">
        <v>111</v>
      </c>
      <c r="H6416" s="130" t="s">
        <v>111</v>
      </c>
      <c r="I6416" s="131" t="s">
        <v>111</v>
      </c>
      <c r="J6416" s="131" t="s">
        <v>111</v>
      </c>
      <c r="K6416" s="130" t="s">
        <v>111</v>
      </c>
      <c r="L6416" s="130" t="s">
        <v>111</v>
      </c>
      <c r="M6416" s="130" t="s">
        <v>111</v>
      </c>
      <c r="N6416" s="130" t="s">
        <v>111</v>
      </c>
      <c r="O6416" s="130" t="s">
        <v>111</v>
      </c>
      <c r="P6416" s="130" t="s">
        <v>111</v>
      </c>
      <c r="Q6416" s="130" t="s">
        <v>111</v>
      </c>
      <c r="R6416" s="130" t="s">
        <v>111</v>
      </c>
      <c r="S6416" s="130" t="s">
        <v>111</v>
      </c>
    </row>
    <row r="6417" spans="1:19" ht="11.25" thickBot="1" x14ac:dyDescent="0.2">
      <c r="A6417" s="107">
        <v>1</v>
      </c>
      <c r="B6417" s="132">
        <v>0.76806712962962964</v>
      </c>
      <c r="C6417" s="141" t="s">
        <v>4589</v>
      </c>
      <c r="D6417" s="141" t="s">
        <v>4590</v>
      </c>
      <c r="E6417" s="141" t="s">
        <v>2415</v>
      </c>
      <c r="F6417" s="141" t="s">
        <v>4591</v>
      </c>
      <c r="G6417" s="141" t="s">
        <v>4592</v>
      </c>
      <c r="H6417" s="141" t="s">
        <v>4593</v>
      </c>
      <c r="I6417" s="133">
        <v>1.0604</v>
      </c>
      <c r="J6417" s="134" t="s">
        <v>3521</v>
      </c>
      <c r="K6417" s="141" t="s">
        <v>4594</v>
      </c>
      <c r="L6417" s="108">
        <v>0.32400000000000001</v>
      </c>
      <c r="M6417" s="108">
        <v>0.72699999999999998</v>
      </c>
      <c r="N6417" s="108">
        <v>2.3809999999999998</v>
      </c>
      <c r="O6417" s="141" t="s">
        <v>4595</v>
      </c>
      <c r="P6417" s="108">
        <v>311.39999999999998</v>
      </c>
      <c r="Q6417" s="108">
        <v>0.54400000000000004</v>
      </c>
      <c r="R6417" s="108">
        <v>5.6769999999999996</v>
      </c>
      <c r="S6417" s="108">
        <v>18.04</v>
      </c>
    </row>
    <row r="6418" spans="1:19" ht="11.25" thickBot="1" x14ac:dyDescent="0.2">
      <c r="A6418" s="112"/>
    </row>
    <row r="6419" spans="1:19" ht="11.25" thickBot="1" x14ac:dyDescent="0.2">
      <c r="A6419" s="107">
        <v>2</v>
      </c>
      <c r="B6419" s="132">
        <v>0.76825231481481471</v>
      </c>
      <c r="C6419" s="141" t="s">
        <v>4596</v>
      </c>
      <c r="D6419" s="141" t="s">
        <v>4597</v>
      </c>
      <c r="E6419" s="141" t="s">
        <v>2093</v>
      </c>
      <c r="F6419" s="141" t="s">
        <v>4598</v>
      </c>
      <c r="G6419" s="141" t="s">
        <v>4599</v>
      </c>
      <c r="H6419" s="141" t="s">
        <v>4600</v>
      </c>
      <c r="I6419" s="133">
        <v>1.071</v>
      </c>
      <c r="J6419" s="134" t="s">
        <v>4601</v>
      </c>
      <c r="K6419" s="141" t="s">
        <v>4602</v>
      </c>
      <c r="L6419" s="108">
        <v>0.255</v>
      </c>
      <c r="M6419" s="108">
        <v>0.747</v>
      </c>
      <c r="N6419" s="108">
        <v>2.4079999999999999</v>
      </c>
      <c r="O6419" s="141" t="s">
        <v>4603</v>
      </c>
      <c r="P6419" s="108">
        <v>315.2</v>
      </c>
      <c r="Q6419" s="108">
        <v>0.53100000000000003</v>
      </c>
      <c r="R6419" s="108">
        <v>5.72</v>
      </c>
      <c r="S6419" s="108">
        <v>18.100000000000001</v>
      </c>
    </row>
    <row r="6420" spans="1:19" ht="11.25" thickBot="1" x14ac:dyDescent="0.2">
      <c r="A6420" s="112"/>
    </row>
    <row r="6421" spans="1:19" ht="11.25" thickBot="1" x14ac:dyDescent="0.2">
      <c r="A6421" s="107">
        <v>3</v>
      </c>
      <c r="B6421" s="132">
        <v>0.76842592592592596</v>
      </c>
      <c r="C6421" s="141" t="s">
        <v>4604</v>
      </c>
      <c r="D6421" s="141" t="s">
        <v>4605</v>
      </c>
      <c r="E6421" s="141" t="s">
        <v>4606</v>
      </c>
      <c r="F6421" s="141" t="s">
        <v>4607</v>
      </c>
      <c r="G6421" s="141" t="s">
        <v>4608</v>
      </c>
      <c r="H6421" s="141" t="s">
        <v>4609</v>
      </c>
      <c r="I6421" s="133">
        <v>1.0925100000000001</v>
      </c>
      <c r="J6421" s="134" t="s">
        <v>4610</v>
      </c>
      <c r="K6421" s="141" t="s">
        <v>4611</v>
      </c>
      <c r="L6421" s="108">
        <v>0.33700000000000002</v>
      </c>
      <c r="M6421" s="108">
        <v>0.74</v>
      </c>
      <c r="N6421" s="108">
        <v>2.4430000000000001</v>
      </c>
      <c r="O6421" s="141" t="s">
        <v>4612</v>
      </c>
      <c r="P6421" s="108">
        <v>308</v>
      </c>
      <c r="Q6421" s="108">
        <v>0.52</v>
      </c>
      <c r="R6421" s="108">
        <v>5.6779999999999999</v>
      </c>
      <c r="S6421" s="108">
        <v>18.100000000000001</v>
      </c>
    </row>
    <row r="6422" spans="1:19" ht="11.25" thickBot="1" x14ac:dyDescent="0.2">
      <c r="A6422" s="112"/>
    </row>
    <row r="6423" spans="1:19" ht="11.25" thickBot="1" x14ac:dyDescent="0.2">
      <c r="A6423" s="135" t="s">
        <v>362</v>
      </c>
      <c r="B6423" s="112"/>
      <c r="C6423" s="141" t="s">
        <v>4613</v>
      </c>
      <c r="D6423" s="141" t="s">
        <v>4614</v>
      </c>
      <c r="E6423" s="141" t="s">
        <v>4615</v>
      </c>
      <c r="F6423" s="141" t="s">
        <v>4616</v>
      </c>
      <c r="G6423" s="141" t="s">
        <v>4617</v>
      </c>
      <c r="H6423" s="141" t="s">
        <v>4618</v>
      </c>
      <c r="I6423" s="137">
        <v>1.07464</v>
      </c>
      <c r="J6423" s="134" t="s">
        <v>4619</v>
      </c>
      <c r="K6423" s="141" t="s">
        <v>4620</v>
      </c>
      <c r="L6423" s="136">
        <v>0.30499999999999999</v>
      </c>
      <c r="M6423" s="136">
        <v>0.73799999999999999</v>
      </c>
      <c r="N6423" s="136">
        <v>2.411</v>
      </c>
      <c r="O6423" s="141" t="s">
        <v>4621</v>
      </c>
      <c r="P6423" s="136">
        <v>311.5</v>
      </c>
      <c r="Q6423" s="136">
        <v>0.53200000000000003</v>
      </c>
      <c r="R6423" s="136">
        <v>5.6909999999999998</v>
      </c>
      <c r="S6423" s="136">
        <v>18.079999999999998</v>
      </c>
    </row>
    <row r="6424" spans="1:19" ht="11.25" thickBot="1" x14ac:dyDescent="0.2">
      <c r="A6424" s="112"/>
    </row>
    <row r="6425" spans="1:19" ht="11.25" thickBot="1" x14ac:dyDescent="0.2">
      <c r="A6425" s="138" t="s">
        <v>364</v>
      </c>
      <c r="B6425" s="112"/>
      <c r="C6425" s="141" t="s">
        <v>1313</v>
      </c>
      <c r="D6425" s="141" t="s">
        <v>4622</v>
      </c>
      <c r="E6425" s="141" t="s">
        <v>4623</v>
      </c>
      <c r="F6425" s="141" t="s">
        <v>4624</v>
      </c>
      <c r="G6425" s="141" t="s">
        <v>4625</v>
      </c>
      <c r="H6425" s="141" t="s">
        <v>4626</v>
      </c>
      <c r="I6425" s="137">
        <v>1.636E-2</v>
      </c>
      <c r="J6425" s="134" t="s">
        <v>4627</v>
      </c>
      <c r="K6425" s="141" t="s">
        <v>2788</v>
      </c>
      <c r="L6425" s="136">
        <v>4.3999999999999997E-2</v>
      </c>
      <c r="M6425" s="136">
        <v>0.01</v>
      </c>
      <c r="N6425" s="136">
        <v>3.1E-2</v>
      </c>
      <c r="O6425" s="141" t="s">
        <v>4628</v>
      </c>
      <c r="P6425" s="136">
        <v>3.6</v>
      </c>
      <c r="Q6425" s="136">
        <v>1.2E-2</v>
      </c>
      <c r="R6425" s="136">
        <v>2.4E-2</v>
      </c>
      <c r="S6425" s="136">
        <v>3.4000000000000002E-2</v>
      </c>
    </row>
    <row r="6426" spans="1:19" ht="11.25" thickBot="1" x14ac:dyDescent="0.2">
      <c r="A6426" s="112"/>
    </row>
    <row r="6427" spans="1:19" ht="11.25" thickBot="1" x14ac:dyDescent="0.2">
      <c r="A6427" s="139" t="s">
        <v>366</v>
      </c>
      <c r="B6427" s="112"/>
      <c r="C6427" s="141" t="s">
        <v>4281</v>
      </c>
      <c r="D6427" s="141" t="s">
        <v>1493</v>
      </c>
      <c r="E6427" s="141" t="s">
        <v>4629</v>
      </c>
      <c r="F6427" s="141" t="s">
        <v>4630</v>
      </c>
      <c r="G6427" s="141" t="s">
        <v>4631</v>
      </c>
      <c r="H6427" s="141" t="s">
        <v>4632</v>
      </c>
      <c r="I6427" s="140">
        <v>1.522</v>
      </c>
      <c r="J6427" s="134" t="s">
        <v>3849</v>
      </c>
      <c r="K6427" s="141" t="s">
        <v>1644</v>
      </c>
      <c r="L6427" s="136">
        <v>14.51</v>
      </c>
      <c r="M6427" s="136">
        <v>1.351</v>
      </c>
      <c r="N6427" s="136">
        <v>1.294</v>
      </c>
      <c r="O6427" s="141" t="s">
        <v>4633</v>
      </c>
      <c r="P6427" s="136">
        <v>1.1559999999999999</v>
      </c>
      <c r="Q6427" s="136">
        <v>2.242</v>
      </c>
      <c r="R6427" s="136">
        <v>0.42899999999999999</v>
      </c>
      <c r="S6427" s="136">
        <v>0.189</v>
      </c>
    </row>
    <row r="6428" spans="1:19" ht="11.25" thickBot="1" x14ac:dyDescent="0.2">
      <c r="A6428" s="112"/>
    </row>
    <row r="6429" spans="1:19" ht="11.25" thickBot="1" x14ac:dyDescent="0.2">
      <c r="A6429" s="106" t="s">
        <v>357</v>
      </c>
      <c r="B6429" s="106" t="s">
        <v>358</v>
      </c>
      <c r="C6429" s="130" t="s">
        <v>17</v>
      </c>
      <c r="D6429" s="130" t="s">
        <v>18</v>
      </c>
      <c r="E6429" s="131" t="s">
        <v>19</v>
      </c>
      <c r="F6429" s="131" t="s">
        <v>20</v>
      </c>
      <c r="G6429" s="130" t="s">
        <v>21</v>
      </c>
      <c r="H6429" s="130" t="s">
        <v>22</v>
      </c>
      <c r="I6429" s="130" t="s">
        <v>23</v>
      </c>
      <c r="J6429" s="130" t="s">
        <v>24</v>
      </c>
      <c r="K6429" s="131" t="s">
        <v>25</v>
      </c>
      <c r="L6429" s="131" t="s">
        <v>26</v>
      </c>
      <c r="M6429" s="130" t="s">
        <v>27</v>
      </c>
      <c r="N6429" s="130" t="s">
        <v>28</v>
      </c>
      <c r="O6429" s="130" t="s">
        <v>29</v>
      </c>
      <c r="P6429" s="130" t="s">
        <v>30</v>
      </c>
      <c r="Q6429" s="130" t="s">
        <v>31</v>
      </c>
      <c r="R6429" s="130" t="s">
        <v>32</v>
      </c>
      <c r="S6429" s="130" t="s">
        <v>33</v>
      </c>
    </row>
    <row r="6430" spans="1:19" ht="11.25" thickBot="1" x14ac:dyDescent="0.2">
      <c r="A6430" s="112"/>
      <c r="B6430" s="112"/>
      <c r="C6430" s="130" t="s">
        <v>111</v>
      </c>
      <c r="D6430" s="130" t="s">
        <v>111</v>
      </c>
      <c r="E6430" s="131" t="s">
        <v>111</v>
      </c>
      <c r="F6430" s="131" t="s">
        <v>111</v>
      </c>
      <c r="G6430" s="130" t="s">
        <v>111</v>
      </c>
      <c r="H6430" s="130" t="s">
        <v>111</v>
      </c>
      <c r="I6430" s="130" t="s">
        <v>111</v>
      </c>
      <c r="J6430" s="130" t="s">
        <v>111</v>
      </c>
      <c r="K6430" s="131" t="s">
        <v>111</v>
      </c>
      <c r="L6430" s="131" t="s">
        <v>111</v>
      </c>
      <c r="M6430" s="130" t="s">
        <v>111</v>
      </c>
      <c r="N6430" s="130" t="s">
        <v>111</v>
      </c>
      <c r="O6430" s="130" t="s">
        <v>111</v>
      </c>
      <c r="P6430" s="130" t="s">
        <v>111</v>
      </c>
      <c r="Q6430" s="130" t="s">
        <v>111</v>
      </c>
      <c r="R6430" s="130" t="s">
        <v>111</v>
      </c>
      <c r="S6430" s="130" t="s">
        <v>111</v>
      </c>
    </row>
    <row r="6431" spans="1:19" ht="11.25" thickBot="1" x14ac:dyDescent="0.2">
      <c r="A6431" s="107">
        <v>1</v>
      </c>
      <c r="B6431" s="132">
        <v>0.76806712962962964</v>
      </c>
      <c r="C6431" s="108">
        <v>8.4380000000000006</v>
      </c>
      <c r="D6431" s="108">
        <v>1.4910000000000001</v>
      </c>
      <c r="E6431" s="133">
        <v>0.95945999999999998</v>
      </c>
      <c r="F6431" s="133">
        <v>0.94635999999999998</v>
      </c>
      <c r="G6431" s="108">
        <v>0.22900000000000001</v>
      </c>
      <c r="H6431" s="108">
        <v>16.16</v>
      </c>
      <c r="I6431" s="108">
        <v>25.48</v>
      </c>
      <c r="J6431" s="141" t="s">
        <v>4634</v>
      </c>
      <c r="K6431" s="133">
        <v>1.0266200000000001</v>
      </c>
      <c r="L6431" s="134" t="s">
        <v>4635</v>
      </c>
      <c r="M6431" s="108">
        <v>1.4999999999999999E-2</v>
      </c>
      <c r="N6431" s="108">
        <v>0.63100000000000001</v>
      </c>
      <c r="O6431" s="108">
        <v>1E-3</v>
      </c>
      <c r="P6431" s="108">
        <v>6.0000000000000001E-3</v>
      </c>
      <c r="Q6431" s="108">
        <v>7.4999999999999997E-2</v>
      </c>
      <c r="R6431" s="108">
        <v>0.38900000000000001</v>
      </c>
      <c r="S6431" s="108">
        <v>8.5000000000000006E-2</v>
      </c>
    </row>
    <row r="6432" spans="1:19" ht="11.25" thickBot="1" x14ac:dyDescent="0.2">
      <c r="A6432" s="112"/>
    </row>
    <row r="6433" spans="1:19" ht="11.25" thickBot="1" x14ac:dyDescent="0.2">
      <c r="A6433" s="107">
        <v>2</v>
      </c>
      <c r="B6433" s="132">
        <v>0.76825231481481471</v>
      </c>
      <c r="C6433" s="108">
        <v>8.327</v>
      </c>
      <c r="D6433" s="108">
        <v>1.53</v>
      </c>
      <c r="E6433" s="133">
        <v>0.99124999999999996</v>
      </c>
      <c r="F6433" s="133">
        <v>0.94703999999999999</v>
      </c>
      <c r="G6433" s="108">
        <v>9.0999999999999998E-2</v>
      </c>
      <c r="H6433" s="108">
        <v>17.93</v>
      </c>
      <c r="I6433" s="108">
        <v>25.63</v>
      </c>
      <c r="J6433" s="141" t="s">
        <v>4634</v>
      </c>
      <c r="K6433" s="133">
        <v>1.04261</v>
      </c>
      <c r="L6433" s="134" t="s">
        <v>4636</v>
      </c>
      <c r="M6433" s="108">
        <v>1.2999999999999999E-2</v>
      </c>
      <c r="N6433" s="108">
        <v>0.625</v>
      </c>
      <c r="O6433" s="108">
        <v>1E-3</v>
      </c>
      <c r="P6433" s="108">
        <v>5.0000000000000001E-3</v>
      </c>
      <c r="Q6433" s="108">
        <v>7.5999999999999998E-2</v>
      </c>
      <c r="R6433" s="108">
        <v>0.35599999999999998</v>
      </c>
      <c r="S6433" s="108">
        <v>8.4000000000000005E-2</v>
      </c>
    </row>
    <row r="6434" spans="1:19" ht="11.25" thickBot="1" x14ac:dyDescent="0.2">
      <c r="A6434" s="112"/>
    </row>
    <row r="6435" spans="1:19" ht="11.25" thickBot="1" x14ac:dyDescent="0.2">
      <c r="A6435" s="107">
        <v>3</v>
      </c>
      <c r="B6435" s="132">
        <v>0.76842592592592596</v>
      </c>
      <c r="C6435" s="108">
        <v>8.3970000000000002</v>
      </c>
      <c r="D6435" s="108">
        <v>1.4990000000000001</v>
      </c>
      <c r="E6435" s="133">
        <v>0.99465000000000003</v>
      </c>
      <c r="F6435" s="133">
        <v>0.94774999999999998</v>
      </c>
      <c r="G6435" s="108">
        <v>0.104</v>
      </c>
      <c r="H6435" s="108">
        <v>17.86</v>
      </c>
      <c r="I6435" s="108">
        <v>25.75</v>
      </c>
      <c r="J6435" s="141" t="s">
        <v>4637</v>
      </c>
      <c r="K6435" s="133">
        <v>1.04959</v>
      </c>
      <c r="L6435" s="134" t="s">
        <v>4638</v>
      </c>
      <c r="M6435" s="108">
        <v>1.2999999999999999E-2</v>
      </c>
      <c r="N6435" s="108">
        <v>0.60599999999999998</v>
      </c>
      <c r="O6435" s="108">
        <v>1E-3</v>
      </c>
      <c r="P6435" s="108">
        <v>4.0000000000000001E-3</v>
      </c>
      <c r="Q6435" s="108">
        <v>7.8E-2</v>
      </c>
      <c r="R6435" s="108">
        <v>0.36699999999999999</v>
      </c>
      <c r="S6435" s="108">
        <v>8.7999999999999995E-2</v>
      </c>
    </row>
    <row r="6436" spans="1:19" ht="11.25" thickBot="1" x14ac:dyDescent="0.2">
      <c r="A6436" s="112"/>
    </row>
    <row r="6437" spans="1:19" ht="11.25" thickBot="1" x14ac:dyDescent="0.2">
      <c r="A6437" s="135" t="s">
        <v>362</v>
      </c>
      <c r="B6437" s="112"/>
      <c r="C6437" s="136">
        <v>8.3870000000000005</v>
      </c>
      <c r="D6437" s="136">
        <v>1.5069999999999999</v>
      </c>
      <c r="E6437" s="137">
        <v>0.98179000000000005</v>
      </c>
      <c r="F6437" s="137">
        <v>0.94704999999999995</v>
      </c>
      <c r="G6437" s="136">
        <v>0.14099999999999999</v>
      </c>
      <c r="H6437" s="136">
        <v>17.32</v>
      </c>
      <c r="I6437" s="136">
        <v>25.62</v>
      </c>
      <c r="J6437" s="141" t="s">
        <v>4639</v>
      </c>
      <c r="K6437" s="137">
        <v>1.0396000000000001</v>
      </c>
      <c r="L6437" s="134" t="s">
        <v>4640</v>
      </c>
      <c r="M6437" s="136">
        <v>1.4E-2</v>
      </c>
      <c r="N6437" s="136">
        <v>0.621</v>
      </c>
      <c r="O6437" s="136">
        <v>1E-3</v>
      </c>
      <c r="P6437" s="136">
        <v>5.0000000000000001E-3</v>
      </c>
      <c r="Q6437" s="136">
        <v>7.5999999999999998E-2</v>
      </c>
      <c r="R6437" s="136">
        <v>0.371</v>
      </c>
      <c r="S6437" s="136">
        <v>8.5999999999999993E-2</v>
      </c>
    </row>
    <row r="6438" spans="1:19" ht="11.25" thickBot="1" x14ac:dyDescent="0.2">
      <c r="A6438" s="112"/>
    </row>
    <row r="6439" spans="1:19" ht="11.25" thickBot="1" x14ac:dyDescent="0.2">
      <c r="A6439" s="138" t="s">
        <v>364</v>
      </c>
      <c r="B6439" s="112"/>
      <c r="C6439" s="136">
        <v>5.7000000000000002E-2</v>
      </c>
      <c r="D6439" s="136">
        <v>2.1000000000000001E-2</v>
      </c>
      <c r="E6439" s="137">
        <v>1.941E-2</v>
      </c>
      <c r="F6439" s="137">
        <v>6.9999999999999999E-4</v>
      </c>
      <c r="G6439" s="136">
        <v>7.5999999999999998E-2</v>
      </c>
      <c r="H6439" s="136">
        <v>1.0029999999999999</v>
      </c>
      <c r="I6439" s="136">
        <v>0.13500000000000001</v>
      </c>
      <c r="J6439" s="141" t="s">
        <v>1784</v>
      </c>
      <c r="K6439" s="137">
        <v>1.1780000000000001E-2</v>
      </c>
      <c r="L6439" s="134" t="s">
        <v>4641</v>
      </c>
      <c r="M6439" s="136">
        <v>1E-3</v>
      </c>
      <c r="N6439" s="136">
        <v>1.2999999999999999E-2</v>
      </c>
      <c r="O6439" s="136">
        <v>0</v>
      </c>
      <c r="P6439" s="136">
        <v>1E-3</v>
      </c>
      <c r="Q6439" s="136">
        <v>1E-3</v>
      </c>
      <c r="R6439" s="136">
        <v>1.7000000000000001E-2</v>
      </c>
      <c r="S6439" s="136">
        <v>2E-3</v>
      </c>
    </row>
    <row r="6440" spans="1:19" ht="11.25" thickBot="1" x14ac:dyDescent="0.2">
      <c r="A6440" s="112"/>
    </row>
    <row r="6441" spans="1:19" ht="11.25" thickBot="1" x14ac:dyDescent="0.2">
      <c r="A6441" s="139" t="s">
        <v>366</v>
      </c>
      <c r="B6441" s="112"/>
      <c r="C6441" s="136">
        <v>0.67400000000000004</v>
      </c>
      <c r="D6441" s="136">
        <v>1.391</v>
      </c>
      <c r="E6441" s="140">
        <v>1.9770000000000001</v>
      </c>
      <c r="F6441" s="140">
        <v>7.3999999999999996E-2</v>
      </c>
      <c r="G6441" s="136">
        <v>54.12</v>
      </c>
      <c r="H6441" s="136">
        <v>5.7910000000000004</v>
      </c>
      <c r="I6441" s="136">
        <v>0.52500000000000002</v>
      </c>
      <c r="J6441" s="141" t="s">
        <v>4031</v>
      </c>
      <c r="K6441" s="140">
        <v>1.133</v>
      </c>
      <c r="L6441" s="134" t="s">
        <v>4420</v>
      </c>
      <c r="M6441" s="136">
        <v>6.1950000000000003</v>
      </c>
      <c r="N6441" s="136">
        <v>2.1059999999999999</v>
      </c>
      <c r="O6441" s="136">
        <v>0.316</v>
      </c>
      <c r="P6441" s="136">
        <v>18.78</v>
      </c>
      <c r="Q6441" s="136">
        <v>1.7769999999999999</v>
      </c>
      <c r="R6441" s="136">
        <v>4.5289999999999999</v>
      </c>
      <c r="S6441" s="136">
        <v>2.7989999999999999</v>
      </c>
    </row>
    <row r="6442" spans="1:19" ht="11.25" thickBot="1" x14ac:dyDescent="0.2">
      <c r="A6442" s="112"/>
    </row>
    <row r="6443" spans="1:19" ht="11.25" thickBot="1" x14ac:dyDescent="0.2">
      <c r="A6443" s="106" t="s">
        <v>357</v>
      </c>
      <c r="B6443" s="106" t="s">
        <v>358</v>
      </c>
      <c r="C6443" s="131" t="s">
        <v>34</v>
      </c>
      <c r="D6443" s="131" t="s">
        <v>35</v>
      </c>
      <c r="E6443" s="130" t="s">
        <v>36</v>
      </c>
      <c r="F6443" s="130" t="s">
        <v>37</v>
      </c>
      <c r="G6443" s="130" t="s">
        <v>38</v>
      </c>
      <c r="H6443" s="130" t="s">
        <v>39</v>
      </c>
      <c r="I6443" s="130" t="s">
        <v>40</v>
      </c>
      <c r="J6443" s="130" t="s">
        <v>41</v>
      </c>
      <c r="K6443" s="130" t="s">
        <v>42</v>
      </c>
      <c r="L6443" s="130" t="s">
        <v>43</v>
      </c>
      <c r="M6443" s="130" t="s">
        <v>44</v>
      </c>
      <c r="N6443" s="130" t="s">
        <v>45</v>
      </c>
      <c r="O6443" s="130" t="s">
        <v>46</v>
      </c>
      <c r="P6443" s="130" t="s">
        <v>47</v>
      </c>
      <c r="Q6443" s="130" t="s">
        <v>48</v>
      </c>
      <c r="R6443" s="130" t="s">
        <v>49</v>
      </c>
      <c r="S6443" s="130" t="s">
        <v>50</v>
      </c>
    </row>
    <row r="6444" spans="1:19" ht="11.25" thickBot="1" x14ac:dyDescent="0.2">
      <c r="A6444" s="112"/>
      <c r="B6444" s="112"/>
      <c r="C6444" s="131" t="s">
        <v>111</v>
      </c>
      <c r="D6444" s="131" t="s">
        <v>111</v>
      </c>
      <c r="E6444" s="130" t="s">
        <v>111</v>
      </c>
      <c r="F6444" s="130" t="s">
        <v>111</v>
      </c>
      <c r="G6444" s="130" t="s">
        <v>111</v>
      </c>
      <c r="H6444" s="130" t="s">
        <v>111</v>
      </c>
      <c r="I6444" s="130" t="s">
        <v>111</v>
      </c>
      <c r="J6444" s="130" t="s">
        <v>111</v>
      </c>
      <c r="K6444" s="130" t="s">
        <v>111</v>
      </c>
      <c r="L6444" s="130" t="s">
        <v>111</v>
      </c>
      <c r="M6444" s="130" t="s">
        <v>111</v>
      </c>
      <c r="N6444" s="130" t="s">
        <v>111</v>
      </c>
      <c r="O6444" s="130" t="s">
        <v>111</v>
      </c>
      <c r="P6444" s="130" t="s">
        <v>111</v>
      </c>
      <c r="Q6444" s="130" t="s">
        <v>111</v>
      </c>
      <c r="R6444" s="130" t="s">
        <v>111</v>
      </c>
      <c r="S6444" s="130" t="s">
        <v>111</v>
      </c>
    </row>
    <row r="6445" spans="1:19" ht="11.25" thickBot="1" x14ac:dyDescent="0.2">
      <c r="A6445" s="107">
        <v>1</v>
      </c>
      <c r="B6445" s="132">
        <v>0.76806712962962964</v>
      </c>
      <c r="C6445" s="133">
        <v>0.93469999999999998</v>
      </c>
      <c r="D6445" s="134" t="s">
        <v>4642</v>
      </c>
      <c r="E6445" s="108">
        <v>0.16400000000000001</v>
      </c>
      <c r="F6445" s="108">
        <v>3.1E-2</v>
      </c>
      <c r="G6445" s="108">
        <v>-1E-3</v>
      </c>
      <c r="H6445" s="108">
        <v>0.17199999999999999</v>
      </c>
      <c r="I6445" s="108">
        <v>40.78</v>
      </c>
      <c r="J6445" s="108">
        <v>40.74</v>
      </c>
      <c r="K6445" s="108">
        <v>0.16</v>
      </c>
      <c r="L6445" s="108">
        <v>0.26</v>
      </c>
      <c r="M6445" s="108">
        <v>3.5000000000000003E-2</v>
      </c>
      <c r="N6445" s="108">
        <v>0.13</v>
      </c>
      <c r="O6445" s="108">
        <v>2.5000000000000001E-2</v>
      </c>
      <c r="P6445" s="108">
        <v>1.2999999999999999E-2</v>
      </c>
      <c r="Q6445" s="108">
        <v>2.4E-2</v>
      </c>
      <c r="R6445" s="108">
        <v>3.0000000000000001E-3</v>
      </c>
      <c r="S6445" s="108">
        <v>1.6E-2</v>
      </c>
    </row>
    <row r="6446" spans="1:19" ht="11.25" thickBot="1" x14ac:dyDescent="0.2">
      <c r="A6446" s="112"/>
    </row>
    <row r="6447" spans="1:19" ht="11.25" thickBot="1" x14ac:dyDescent="0.2">
      <c r="A6447" s="107">
        <v>2</v>
      </c>
      <c r="B6447" s="132">
        <v>0.76825231481481471</v>
      </c>
      <c r="C6447" s="133">
        <v>0.94976000000000005</v>
      </c>
      <c r="D6447" s="134" t="s">
        <v>3783</v>
      </c>
      <c r="E6447" s="108">
        <v>0.16800000000000001</v>
      </c>
      <c r="F6447" s="108">
        <v>3.4000000000000002E-2</v>
      </c>
      <c r="G6447" s="108">
        <v>1E-3</v>
      </c>
      <c r="H6447" s="108">
        <v>0.17799999999999999</v>
      </c>
      <c r="I6447" s="108">
        <v>41.23</v>
      </c>
      <c r="J6447" s="108">
        <v>41.19</v>
      </c>
      <c r="K6447" s="108">
        <v>0.158</v>
      </c>
      <c r="L6447" s="108">
        <v>0.26300000000000001</v>
      </c>
      <c r="M6447" s="108">
        <v>3.4000000000000002E-2</v>
      </c>
      <c r="N6447" s="108">
        <v>0.13</v>
      </c>
      <c r="O6447" s="108">
        <v>2.8000000000000001E-2</v>
      </c>
      <c r="P6447" s="108">
        <v>1.2E-2</v>
      </c>
      <c r="Q6447" s="108">
        <v>2.4E-2</v>
      </c>
      <c r="R6447" s="108">
        <v>3.0000000000000001E-3</v>
      </c>
      <c r="S6447" s="108">
        <v>1.4999999999999999E-2</v>
      </c>
    </row>
    <row r="6448" spans="1:19" ht="11.25" thickBot="1" x14ac:dyDescent="0.2">
      <c r="A6448" s="112"/>
    </row>
    <row r="6449" spans="1:19" ht="11.25" thickBot="1" x14ac:dyDescent="0.2">
      <c r="A6449" s="107">
        <v>3</v>
      </c>
      <c r="B6449" s="132">
        <v>0.76842592592592596</v>
      </c>
      <c r="C6449" s="133">
        <v>0.95130999999999999</v>
      </c>
      <c r="D6449" s="134" t="s">
        <v>4643</v>
      </c>
      <c r="E6449" s="108">
        <v>0.161</v>
      </c>
      <c r="F6449" s="108">
        <v>2.9000000000000001E-2</v>
      </c>
      <c r="G6449" s="108">
        <v>-1E-3</v>
      </c>
      <c r="H6449" s="108">
        <v>0.17399999999999999</v>
      </c>
      <c r="I6449" s="108">
        <v>40.94</v>
      </c>
      <c r="J6449" s="108">
        <v>40.86</v>
      </c>
      <c r="K6449" s="108">
        <v>0.158</v>
      </c>
      <c r="L6449" s="108">
        <v>0.26100000000000001</v>
      </c>
      <c r="M6449" s="108">
        <v>3.5999999999999997E-2</v>
      </c>
      <c r="N6449" s="108">
        <v>0.13300000000000001</v>
      </c>
      <c r="O6449" s="108">
        <v>2.4E-2</v>
      </c>
      <c r="P6449" s="108">
        <v>1.2E-2</v>
      </c>
      <c r="Q6449" s="108">
        <v>2.5999999999999999E-2</v>
      </c>
      <c r="R6449" s="108">
        <v>3.0000000000000001E-3</v>
      </c>
      <c r="S6449" s="108">
        <v>1.7000000000000001E-2</v>
      </c>
    </row>
    <row r="6450" spans="1:19" ht="11.25" thickBot="1" x14ac:dyDescent="0.2">
      <c r="A6450" s="112"/>
    </row>
    <row r="6451" spans="1:19" ht="11.25" thickBot="1" x14ac:dyDescent="0.2">
      <c r="A6451" s="135" t="s">
        <v>362</v>
      </c>
      <c r="B6451" s="112"/>
      <c r="C6451" s="137">
        <v>0.94525999999999999</v>
      </c>
      <c r="D6451" s="134" t="s">
        <v>4644</v>
      </c>
      <c r="E6451" s="136">
        <v>0.16400000000000001</v>
      </c>
      <c r="F6451" s="136">
        <v>3.1E-2</v>
      </c>
      <c r="G6451" s="136">
        <v>0</v>
      </c>
      <c r="H6451" s="136">
        <v>0.17499999999999999</v>
      </c>
      <c r="I6451" s="136">
        <v>40.98</v>
      </c>
      <c r="J6451" s="136">
        <v>40.93</v>
      </c>
      <c r="K6451" s="136">
        <v>0.159</v>
      </c>
      <c r="L6451" s="136">
        <v>0.26200000000000001</v>
      </c>
      <c r="M6451" s="136">
        <v>3.5000000000000003E-2</v>
      </c>
      <c r="N6451" s="136">
        <v>0.13100000000000001</v>
      </c>
      <c r="O6451" s="136">
        <v>2.5999999999999999E-2</v>
      </c>
      <c r="P6451" s="136">
        <v>1.2999999999999999E-2</v>
      </c>
      <c r="Q6451" s="136">
        <v>2.5000000000000001E-2</v>
      </c>
      <c r="R6451" s="136">
        <v>3.0000000000000001E-3</v>
      </c>
      <c r="S6451" s="136">
        <v>1.6E-2</v>
      </c>
    </row>
    <row r="6452" spans="1:19" ht="11.25" thickBot="1" x14ac:dyDescent="0.2">
      <c r="A6452" s="112"/>
    </row>
    <row r="6453" spans="1:19" ht="11.25" thickBot="1" x14ac:dyDescent="0.2">
      <c r="A6453" s="138" t="s">
        <v>364</v>
      </c>
      <c r="B6453" s="112"/>
      <c r="C6453" s="137">
        <v>9.1699999999999993E-3</v>
      </c>
      <c r="D6453" s="134" t="s">
        <v>4645</v>
      </c>
      <c r="E6453" s="136">
        <v>4.0000000000000001E-3</v>
      </c>
      <c r="F6453" s="136">
        <v>2E-3</v>
      </c>
      <c r="G6453" s="136">
        <v>2E-3</v>
      </c>
      <c r="H6453" s="136">
        <v>3.0000000000000001E-3</v>
      </c>
      <c r="I6453" s="136">
        <v>0.23100000000000001</v>
      </c>
      <c r="J6453" s="136">
        <v>0.23</v>
      </c>
      <c r="K6453" s="136">
        <v>1E-3</v>
      </c>
      <c r="L6453" s="136">
        <v>2E-3</v>
      </c>
      <c r="M6453" s="136">
        <v>1E-3</v>
      </c>
      <c r="N6453" s="136">
        <v>2E-3</v>
      </c>
      <c r="O6453" s="136">
        <v>2E-3</v>
      </c>
      <c r="P6453" s="136">
        <v>0</v>
      </c>
      <c r="Q6453" s="136">
        <v>2E-3</v>
      </c>
      <c r="R6453" s="136">
        <v>0</v>
      </c>
      <c r="S6453" s="136">
        <v>1E-3</v>
      </c>
    </row>
    <row r="6454" spans="1:19" ht="11.25" thickBot="1" x14ac:dyDescent="0.2">
      <c r="A6454" s="112"/>
    </row>
    <row r="6455" spans="1:19" ht="11.25" thickBot="1" x14ac:dyDescent="0.2">
      <c r="A6455" s="139" t="s">
        <v>366</v>
      </c>
      <c r="B6455" s="112"/>
      <c r="C6455" s="140">
        <v>0.97099999999999997</v>
      </c>
      <c r="D6455" s="134" t="s">
        <v>1783</v>
      </c>
      <c r="E6455" s="136">
        <v>2.153</v>
      </c>
      <c r="F6455" s="136">
        <v>7.5250000000000004</v>
      </c>
      <c r="G6455" s="136">
        <v>370.9</v>
      </c>
      <c r="H6455" s="136">
        <v>1.6879999999999999</v>
      </c>
      <c r="I6455" s="136">
        <v>0.56399999999999995</v>
      </c>
      <c r="J6455" s="136">
        <v>0.56299999999999994</v>
      </c>
      <c r="K6455" s="136">
        <v>0.65600000000000003</v>
      </c>
      <c r="L6455" s="136">
        <v>0.63100000000000001</v>
      </c>
      <c r="M6455" s="136">
        <v>2.9750000000000001</v>
      </c>
      <c r="N6455" s="136">
        <v>1.2789999999999999</v>
      </c>
      <c r="O6455" s="136">
        <v>7.452</v>
      </c>
      <c r="P6455" s="136">
        <v>3.2040000000000002</v>
      </c>
      <c r="Q6455" s="136">
        <v>6.2530000000000001</v>
      </c>
      <c r="R6455" s="136">
        <v>5.6589999999999998</v>
      </c>
      <c r="S6455" s="136">
        <v>5.4749999999999996</v>
      </c>
    </row>
    <row r="6456" spans="1:19" ht="11.25" thickBot="1" x14ac:dyDescent="0.2">
      <c r="A6456" s="112"/>
    </row>
    <row r="6457" spans="1:19" ht="11.25" thickBot="1" x14ac:dyDescent="0.2">
      <c r="A6457" s="106" t="s">
        <v>357</v>
      </c>
      <c r="B6457" s="106" t="s">
        <v>358</v>
      </c>
      <c r="C6457" s="130" t="s">
        <v>51</v>
      </c>
      <c r="D6457" s="130" t="s">
        <v>52</v>
      </c>
      <c r="E6457" s="130" t="s">
        <v>53</v>
      </c>
      <c r="F6457" s="130" t="s">
        <v>54</v>
      </c>
      <c r="G6457" s="130" t="s">
        <v>55</v>
      </c>
      <c r="H6457" s="130" t="s">
        <v>56</v>
      </c>
      <c r="I6457" s="130" t="s">
        <v>57</v>
      </c>
      <c r="J6457" s="130" t="s">
        <v>58</v>
      </c>
      <c r="K6457" s="130" t="s">
        <v>59</v>
      </c>
      <c r="L6457" s="130" t="s">
        <v>60</v>
      </c>
      <c r="M6457" s="130" t="s">
        <v>61</v>
      </c>
      <c r="N6457" s="130" t="s">
        <v>62</v>
      </c>
      <c r="O6457" s="130" t="s">
        <v>63</v>
      </c>
      <c r="P6457" s="130" t="s">
        <v>64</v>
      </c>
      <c r="Q6457" s="131" t="s">
        <v>65</v>
      </c>
      <c r="R6457" s="131" t="s">
        <v>66</v>
      </c>
      <c r="S6457" s="130" t="s">
        <v>67</v>
      </c>
    </row>
    <row r="6458" spans="1:19" ht="11.25" thickBot="1" x14ac:dyDescent="0.2">
      <c r="A6458" s="112"/>
      <c r="B6458" s="112"/>
      <c r="C6458" s="130" t="s">
        <v>111</v>
      </c>
      <c r="D6458" s="130" t="s">
        <v>111</v>
      </c>
      <c r="E6458" s="130" t="s">
        <v>111</v>
      </c>
      <c r="F6458" s="130" t="s">
        <v>111</v>
      </c>
      <c r="G6458" s="130" t="s">
        <v>111</v>
      </c>
      <c r="H6458" s="130" t="s">
        <v>111</v>
      </c>
      <c r="I6458" s="130" t="s">
        <v>111</v>
      </c>
      <c r="J6458" s="130" t="s">
        <v>111</v>
      </c>
      <c r="K6458" s="130" t="s">
        <v>111</v>
      </c>
      <c r="L6458" s="130" t="s">
        <v>111</v>
      </c>
      <c r="M6458" s="130" t="s">
        <v>111</v>
      </c>
      <c r="N6458" s="130" t="s">
        <v>111</v>
      </c>
      <c r="O6458" s="130" t="s">
        <v>111</v>
      </c>
      <c r="P6458" s="130" t="s">
        <v>111</v>
      </c>
      <c r="Q6458" s="131" t="s">
        <v>111</v>
      </c>
      <c r="R6458" s="131" t="s">
        <v>111</v>
      </c>
      <c r="S6458" s="130" t="s">
        <v>111</v>
      </c>
    </row>
    <row r="6459" spans="1:19" ht="11.25" thickBot="1" x14ac:dyDescent="0.2">
      <c r="A6459" s="107">
        <v>1</v>
      </c>
      <c r="B6459" s="132">
        <v>0.76806712962962964</v>
      </c>
      <c r="C6459" s="108">
        <v>3.0000000000000001E-3</v>
      </c>
      <c r="D6459" s="108">
        <v>8.0000000000000002E-3</v>
      </c>
      <c r="E6459" s="108">
        <v>1E-3</v>
      </c>
      <c r="F6459" s="108">
        <v>7.0000000000000001E-3</v>
      </c>
      <c r="G6459" s="108">
        <v>1E-3</v>
      </c>
      <c r="H6459" s="108">
        <v>0</v>
      </c>
      <c r="I6459" s="108">
        <v>0.08</v>
      </c>
      <c r="J6459" s="108">
        <v>0.379</v>
      </c>
      <c r="K6459" s="108">
        <v>0.39800000000000002</v>
      </c>
      <c r="L6459" s="108">
        <v>0</v>
      </c>
      <c r="M6459" s="108">
        <v>0</v>
      </c>
      <c r="N6459" s="108">
        <v>0.16500000000000001</v>
      </c>
      <c r="O6459" s="108">
        <v>4.0000000000000001E-3</v>
      </c>
      <c r="P6459" s="108">
        <v>0.32500000000000001</v>
      </c>
      <c r="Q6459" s="133">
        <v>0.89576999999999996</v>
      </c>
      <c r="R6459" s="134" t="s">
        <v>4646</v>
      </c>
      <c r="S6459" s="108">
        <v>9.0999999999999998E-2</v>
      </c>
    </row>
    <row r="6460" spans="1:19" ht="11.25" thickBot="1" x14ac:dyDescent="0.2">
      <c r="A6460" s="112"/>
    </row>
    <row r="6461" spans="1:19" ht="11.25" thickBot="1" x14ac:dyDescent="0.2">
      <c r="A6461" s="107">
        <v>2</v>
      </c>
      <c r="B6461" s="132">
        <v>0.76825231481481471</v>
      </c>
      <c r="C6461" s="108">
        <v>3.0000000000000001E-3</v>
      </c>
      <c r="D6461" s="108">
        <v>8.9999999999999993E-3</v>
      </c>
      <c r="E6461" s="108">
        <v>1E-3</v>
      </c>
      <c r="F6461" s="108">
        <v>6.0000000000000001E-3</v>
      </c>
      <c r="G6461" s="108">
        <v>1E-3</v>
      </c>
      <c r="H6461" s="108">
        <v>0</v>
      </c>
      <c r="I6461" s="108">
        <v>0.08</v>
      </c>
      <c r="J6461" s="108">
        <v>0.39300000000000002</v>
      </c>
      <c r="K6461" s="108">
        <v>0.39800000000000002</v>
      </c>
      <c r="L6461" s="108">
        <v>0</v>
      </c>
      <c r="M6461" s="108">
        <v>0</v>
      </c>
      <c r="N6461" s="108">
        <v>0.14799999999999999</v>
      </c>
      <c r="O6461" s="108">
        <v>4.0000000000000001E-3</v>
      </c>
      <c r="P6461" s="108">
        <v>0.32</v>
      </c>
      <c r="Q6461" s="133">
        <v>0.91822000000000004</v>
      </c>
      <c r="R6461" s="134" t="s">
        <v>4647</v>
      </c>
      <c r="S6461" s="108">
        <v>9.1999999999999998E-2</v>
      </c>
    </row>
    <row r="6462" spans="1:19" ht="11.25" thickBot="1" x14ac:dyDescent="0.2">
      <c r="A6462" s="112"/>
    </row>
    <row r="6463" spans="1:19" ht="11.25" thickBot="1" x14ac:dyDescent="0.2">
      <c r="A6463" s="107">
        <v>3</v>
      </c>
      <c r="B6463" s="132">
        <v>0.76842592592592596</v>
      </c>
      <c r="C6463" s="108">
        <v>3.0000000000000001E-3</v>
      </c>
      <c r="D6463" s="108">
        <v>8.0000000000000002E-3</v>
      </c>
      <c r="E6463" s="108">
        <v>1E-3</v>
      </c>
      <c r="F6463" s="108">
        <v>7.0000000000000001E-3</v>
      </c>
      <c r="G6463" s="108">
        <v>1E-3</v>
      </c>
      <c r="H6463" s="108">
        <v>0</v>
      </c>
      <c r="I6463" s="108">
        <v>8.1000000000000003E-2</v>
      </c>
      <c r="J6463" s="108">
        <v>0.38500000000000001</v>
      </c>
      <c r="K6463" s="108">
        <v>0.39500000000000002</v>
      </c>
      <c r="L6463" s="108">
        <v>0</v>
      </c>
      <c r="M6463" s="108">
        <v>0</v>
      </c>
      <c r="N6463" s="108">
        <v>0.156</v>
      </c>
      <c r="O6463" s="108">
        <v>5.0000000000000001E-3</v>
      </c>
      <c r="P6463" s="108">
        <v>0.32</v>
      </c>
      <c r="Q6463" s="133">
        <v>0.91996</v>
      </c>
      <c r="R6463" s="134" t="s">
        <v>4648</v>
      </c>
      <c r="S6463" s="108">
        <v>0.1</v>
      </c>
    </row>
    <row r="6464" spans="1:19" ht="11.25" thickBot="1" x14ac:dyDescent="0.2">
      <c r="A6464" s="112"/>
    </row>
    <row r="6465" spans="1:19" ht="11.25" thickBot="1" x14ac:dyDescent="0.2">
      <c r="A6465" s="135" t="s">
        <v>362</v>
      </c>
      <c r="B6465" s="112"/>
      <c r="C6465" s="136">
        <v>3.0000000000000001E-3</v>
      </c>
      <c r="D6465" s="136">
        <v>8.0000000000000002E-3</v>
      </c>
      <c r="E6465" s="136">
        <v>1E-3</v>
      </c>
      <c r="F6465" s="136">
        <v>7.0000000000000001E-3</v>
      </c>
      <c r="G6465" s="136">
        <v>1E-3</v>
      </c>
      <c r="H6465" s="136">
        <v>0</v>
      </c>
      <c r="I6465" s="136">
        <v>0.08</v>
      </c>
      <c r="J6465" s="136">
        <v>0.38600000000000001</v>
      </c>
      <c r="K6465" s="136">
        <v>0.39700000000000002</v>
      </c>
      <c r="L6465" s="136">
        <v>0</v>
      </c>
      <c r="M6465" s="136">
        <v>0</v>
      </c>
      <c r="N6465" s="136">
        <v>0.156</v>
      </c>
      <c r="O6465" s="136">
        <v>4.0000000000000001E-3</v>
      </c>
      <c r="P6465" s="136">
        <v>0.32200000000000001</v>
      </c>
      <c r="Q6465" s="137">
        <v>0.91132000000000002</v>
      </c>
      <c r="R6465" s="134" t="s">
        <v>4649</v>
      </c>
      <c r="S6465" s="136">
        <v>9.5000000000000001E-2</v>
      </c>
    </row>
    <row r="6466" spans="1:19" ht="11.25" thickBot="1" x14ac:dyDescent="0.2">
      <c r="A6466" s="112"/>
    </row>
    <row r="6467" spans="1:19" ht="11.25" thickBot="1" x14ac:dyDescent="0.2">
      <c r="A6467" s="138" t="s">
        <v>364</v>
      </c>
      <c r="B6467" s="112"/>
      <c r="C6467" s="136">
        <v>0</v>
      </c>
      <c r="D6467" s="136">
        <v>0</v>
      </c>
      <c r="E6467" s="136">
        <v>0</v>
      </c>
      <c r="F6467" s="136">
        <v>0</v>
      </c>
      <c r="G6467" s="136">
        <v>0</v>
      </c>
      <c r="H6467" s="136">
        <v>0</v>
      </c>
      <c r="I6467" s="136">
        <v>1E-3</v>
      </c>
      <c r="J6467" s="136">
        <v>7.0000000000000001E-3</v>
      </c>
      <c r="K6467" s="136">
        <v>2E-3</v>
      </c>
      <c r="L6467" s="136">
        <v>0</v>
      </c>
      <c r="M6467" s="136">
        <v>0</v>
      </c>
      <c r="N6467" s="136">
        <v>8.0000000000000002E-3</v>
      </c>
      <c r="O6467" s="136">
        <v>0</v>
      </c>
      <c r="P6467" s="136">
        <v>3.0000000000000001E-3</v>
      </c>
      <c r="Q6467" s="137">
        <v>1.349E-2</v>
      </c>
      <c r="R6467" s="134" t="s">
        <v>4650</v>
      </c>
      <c r="S6467" s="136">
        <v>5.0000000000000001E-3</v>
      </c>
    </row>
    <row r="6468" spans="1:19" ht="11.25" thickBot="1" x14ac:dyDescent="0.2">
      <c r="A6468" s="112"/>
    </row>
    <row r="6469" spans="1:19" ht="11.25" thickBot="1" x14ac:dyDescent="0.2">
      <c r="A6469" s="139" t="s">
        <v>366</v>
      </c>
      <c r="B6469" s="112"/>
      <c r="C6469" s="136">
        <v>10.53</v>
      </c>
      <c r="D6469" s="136">
        <v>5.7720000000000002</v>
      </c>
      <c r="E6469" s="136">
        <v>1.825</v>
      </c>
      <c r="F6469" s="136">
        <v>4.5629999999999997</v>
      </c>
      <c r="G6469" s="136">
        <v>18.690000000000001</v>
      </c>
      <c r="H6469" s="136">
        <v>13.28</v>
      </c>
      <c r="I6469" s="136">
        <v>0.625</v>
      </c>
      <c r="J6469" s="136">
        <v>1.8380000000000001</v>
      </c>
      <c r="K6469" s="136">
        <v>0.46600000000000003</v>
      </c>
      <c r="L6469" s="136">
        <v>4.3029999999999999</v>
      </c>
      <c r="M6469" s="136">
        <v>207.6</v>
      </c>
      <c r="N6469" s="136">
        <v>5.2709999999999999</v>
      </c>
      <c r="O6469" s="136">
        <v>10.9</v>
      </c>
      <c r="P6469" s="136">
        <v>0.89</v>
      </c>
      <c r="Q6469" s="140">
        <v>1.48</v>
      </c>
      <c r="R6469" s="134" t="s">
        <v>3227</v>
      </c>
      <c r="S6469" s="136">
        <v>5.3159999999999998</v>
      </c>
    </row>
    <row r="6470" spans="1:19" ht="11.25" thickBot="1" x14ac:dyDescent="0.2">
      <c r="A6470" s="112"/>
    </row>
    <row r="6471" spans="1:19" ht="11.25" thickBot="1" x14ac:dyDescent="0.2">
      <c r="A6471" s="106" t="s">
        <v>357</v>
      </c>
      <c r="B6471" s="106" t="s">
        <v>358</v>
      </c>
      <c r="C6471" s="130" t="s">
        <v>68</v>
      </c>
    </row>
    <row r="6472" spans="1:19" ht="11.25" thickBot="1" x14ac:dyDescent="0.2">
      <c r="A6472" s="112"/>
      <c r="B6472" s="112"/>
      <c r="C6472" s="130" t="s">
        <v>111</v>
      </c>
    </row>
    <row r="6473" spans="1:19" ht="11.25" thickBot="1" x14ac:dyDescent="0.2">
      <c r="A6473" s="107">
        <v>1</v>
      </c>
      <c r="B6473" s="132">
        <v>0.76806712962962964</v>
      </c>
      <c r="C6473" s="108">
        <v>0.01</v>
      </c>
    </row>
    <row r="6474" spans="1:19" ht="11.25" thickBot="1" x14ac:dyDescent="0.2">
      <c r="A6474" s="112"/>
    </row>
    <row r="6475" spans="1:19" ht="11.25" thickBot="1" x14ac:dyDescent="0.2">
      <c r="A6475" s="107">
        <v>2</v>
      </c>
      <c r="B6475" s="132">
        <v>0.76825231481481471</v>
      </c>
      <c r="C6475" s="108">
        <v>8.9999999999999993E-3</v>
      </c>
    </row>
    <row r="6476" spans="1:19" ht="11.25" thickBot="1" x14ac:dyDescent="0.2">
      <c r="A6476" s="112"/>
    </row>
    <row r="6477" spans="1:19" ht="11.25" thickBot="1" x14ac:dyDescent="0.2">
      <c r="A6477" s="107">
        <v>3</v>
      </c>
      <c r="B6477" s="132">
        <v>0.76842592592592596</v>
      </c>
      <c r="C6477" s="108">
        <v>0.01</v>
      </c>
    </row>
    <row r="6478" spans="1:19" ht="11.25" thickBot="1" x14ac:dyDescent="0.2">
      <c r="A6478" s="112"/>
    </row>
    <row r="6479" spans="1:19" ht="11.25" thickBot="1" x14ac:dyDescent="0.2">
      <c r="A6479" s="135" t="s">
        <v>362</v>
      </c>
      <c r="B6479" s="112"/>
      <c r="C6479" s="136">
        <v>0.01</v>
      </c>
    </row>
    <row r="6480" spans="1:19" ht="11.25" thickBot="1" x14ac:dyDescent="0.2">
      <c r="A6480" s="112"/>
    </row>
    <row r="6481" spans="1:19" ht="11.25" thickBot="1" x14ac:dyDescent="0.2">
      <c r="A6481" s="138" t="s">
        <v>364</v>
      </c>
      <c r="B6481" s="112"/>
      <c r="C6481" s="136">
        <v>1E-3</v>
      </c>
    </row>
    <row r="6482" spans="1:19" ht="11.25" thickBot="1" x14ac:dyDescent="0.2">
      <c r="A6482" s="112"/>
    </row>
    <row r="6483" spans="1:19" ht="11.25" thickBot="1" x14ac:dyDescent="0.2">
      <c r="A6483" s="139" t="s">
        <v>366</v>
      </c>
      <c r="B6483" s="112"/>
      <c r="C6483" s="136">
        <v>5.2629999999999999</v>
      </c>
    </row>
    <row r="6484" spans="1:19" ht="10.5" x14ac:dyDescent="0.15">
      <c r="A6484" s="112"/>
    </row>
    <row r="6485" spans="1:19" x14ac:dyDescent="0.15">
      <c r="A6485" s="129"/>
      <c r="B6485" s="86" t="s">
        <v>4651</v>
      </c>
    </row>
    <row r="6486" spans="1:19" ht="9.75" thickBot="1" x14ac:dyDescent="0.2">
      <c r="A6486" s="81" t="s">
        <v>356</v>
      </c>
    </row>
    <row r="6487" spans="1:19" ht="11.25" thickBot="1" x14ac:dyDescent="0.2">
      <c r="A6487" s="106" t="s">
        <v>357</v>
      </c>
      <c r="B6487" s="106" t="s">
        <v>358</v>
      </c>
      <c r="C6487" s="130" t="s">
        <v>0</v>
      </c>
      <c r="D6487" s="130" t="s">
        <v>1</v>
      </c>
      <c r="E6487" s="130" t="s">
        <v>2</v>
      </c>
      <c r="F6487" s="130" t="s">
        <v>3</v>
      </c>
      <c r="G6487" s="130" t="s">
        <v>4</v>
      </c>
      <c r="H6487" s="130" t="s">
        <v>5</v>
      </c>
      <c r="I6487" s="131" t="s">
        <v>6</v>
      </c>
      <c r="J6487" s="131" t="s">
        <v>7</v>
      </c>
      <c r="K6487" s="130" t="s">
        <v>8</v>
      </c>
      <c r="L6487" s="130" t="s">
        <v>9</v>
      </c>
      <c r="M6487" s="130" t="s">
        <v>10</v>
      </c>
      <c r="N6487" s="130" t="s">
        <v>11</v>
      </c>
      <c r="O6487" s="130" t="s">
        <v>12</v>
      </c>
      <c r="P6487" s="130" t="s">
        <v>13</v>
      </c>
      <c r="Q6487" s="130" t="s">
        <v>14</v>
      </c>
      <c r="R6487" s="130" t="s">
        <v>15</v>
      </c>
      <c r="S6487" s="130" t="s">
        <v>16</v>
      </c>
    </row>
    <row r="6488" spans="1:19" ht="11.25" thickBot="1" x14ac:dyDescent="0.2">
      <c r="A6488" s="112"/>
      <c r="B6488" s="112"/>
      <c r="C6488" s="130" t="s">
        <v>111</v>
      </c>
      <c r="D6488" s="130" t="s">
        <v>111</v>
      </c>
      <c r="E6488" s="130" t="s">
        <v>111</v>
      </c>
      <c r="F6488" s="130" t="s">
        <v>111</v>
      </c>
      <c r="G6488" s="130" t="s">
        <v>111</v>
      </c>
      <c r="H6488" s="130" t="s">
        <v>111</v>
      </c>
      <c r="I6488" s="131" t="s">
        <v>111</v>
      </c>
      <c r="J6488" s="131" t="s">
        <v>111</v>
      </c>
      <c r="K6488" s="130" t="s">
        <v>111</v>
      </c>
      <c r="L6488" s="130" t="s">
        <v>111</v>
      </c>
      <c r="M6488" s="130" t="s">
        <v>111</v>
      </c>
      <c r="N6488" s="130" t="s">
        <v>111</v>
      </c>
      <c r="O6488" s="130" t="s">
        <v>111</v>
      </c>
      <c r="P6488" s="130" t="s">
        <v>111</v>
      </c>
      <c r="Q6488" s="130" t="s">
        <v>111</v>
      </c>
      <c r="R6488" s="130" t="s">
        <v>111</v>
      </c>
      <c r="S6488" s="130" t="s">
        <v>111</v>
      </c>
    </row>
    <row r="6489" spans="1:19" ht="11.25" thickBot="1" x14ac:dyDescent="0.2">
      <c r="A6489" s="107">
        <v>1</v>
      </c>
      <c r="B6489" s="132">
        <v>0.7732175925925926</v>
      </c>
      <c r="C6489" s="141" t="s">
        <v>4652</v>
      </c>
      <c r="D6489" s="141" t="s">
        <v>4653</v>
      </c>
      <c r="E6489" s="108">
        <v>76.47</v>
      </c>
      <c r="F6489" s="141" t="s">
        <v>4654</v>
      </c>
      <c r="G6489" s="141" t="s">
        <v>4655</v>
      </c>
      <c r="H6489" s="141" t="s">
        <v>4656</v>
      </c>
      <c r="I6489" s="133">
        <v>1.04491</v>
      </c>
      <c r="J6489" s="134" t="s">
        <v>4657</v>
      </c>
      <c r="K6489" s="141" t="s">
        <v>4658</v>
      </c>
      <c r="L6489" s="108">
        <v>0.20300000000000001</v>
      </c>
      <c r="M6489" s="108">
        <v>0.69599999999999995</v>
      </c>
      <c r="N6489" s="108">
        <v>2.4769999999999999</v>
      </c>
      <c r="O6489" s="141" t="s">
        <v>4603</v>
      </c>
      <c r="P6489" s="108">
        <v>951.7</v>
      </c>
      <c r="Q6489" s="108">
        <v>0.504</v>
      </c>
      <c r="R6489" s="108">
        <v>3.2690000000000001</v>
      </c>
      <c r="S6489" s="108">
        <v>16.79</v>
      </c>
    </row>
    <row r="6490" spans="1:19" ht="11.25" thickBot="1" x14ac:dyDescent="0.2">
      <c r="A6490" s="112"/>
    </row>
    <row r="6491" spans="1:19" ht="11.25" thickBot="1" x14ac:dyDescent="0.2">
      <c r="A6491" s="107">
        <v>2</v>
      </c>
      <c r="B6491" s="132">
        <v>0.77340277777777777</v>
      </c>
      <c r="C6491" s="141" t="s">
        <v>4659</v>
      </c>
      <c r="D6491" s="141" t="s">
        <v>4660</v>
      </c>
      <c r="E6491" s="108">
        <v>77.209999999999994</v>
      </c>
      <c r="F6491" s="141" t="s">
        <v>4661</v>
      </c>
      <c r="G6491" s="141" t="s">
        <v>4662</v>
      </c>
      <c r="H6491" s="141" t="s">
        <v>4663</v>
      </c>
      <c r="I6491" s="133">
        <v>1.06962</v>
      </c>
      <c r="J6491" s="134" t="s">
        <v>4664</v>
      </c>
      <c r="K6491" s="141" t="s">
        <v>4665</v>
      </c>
      <c r="L6491" s="108">
        <v>0.185</v>
      </c>
      <c r="M6491" s="108">
        <v>0.67900000000000005</v>
      </c>
      <c r="N6491" s="108">
        <v>2.4900000000000002</v>
      </c>
      <c r="O6491" s="141" t="s">
        <v>4666</v>
      </c>
      <c r="P6491" s="108">
        <v>939.9</v>
      </c>
      <c r="Q6491" s="108">
        <v>0.505</v>
      </c>
      <c r="R6491" s="108">
        <v>3.24</v>
      </c>
      <c r="S6491" s="108">
        <v>17.03</v>
      </c>
    </row>
    <row r="6492" spans="1:19" ht="11.25" thickBot="1" x14ac:dyDescent="0.2">
      <c r="A6492" s="112"/>
    </row>
    <row r="6493" spans="1:19" ht="11.25" thickBot="1" x14ac:dyDescent="0.2">
      <c r="A6493" s="107">
        <v>3</v>
      </c>
      <c r="B6493" s="132">
        <v>0.77358796296296306</v>
      </c>
      <c r="C6493" s="141" t="s">
        <v>4667</v>
      </c>
      <c r="D6493" s="141" t="s">
        <v>4668</v>
      </c>
      <c r="E6493" s="108">
        <v>76.599999999999994</v>
      </c>
      <c r="F6493" s="141" t="s">
        <v>1611</v>
      </c>
      <c r="G6493" s="141" t="s">
        <v>4669</v>
      </c>
      <c r="H6493" s="141" t="s">
        <v>4670</v>
      </c>
      <c r="I6493" s="133">
        <v>1.0844800000000001</v>
      </c>
      <c r="J6493" s="134" t="s">
        <v>4671</v>
      </c>
      <c r="K6493" s="141" t="s">
        <v>4672</v>
      </c>
      <c r="L6493" s="108">
        <v>0.15</v>
      </c>
      <c r="M6493" s="108">
        <v>0.67</v>
      </c>
      <c r="N6493" s="108">
        <v>2.4500000000000002</v>
      </c>
      <c r="O6493" s="141" t="s">
        <v>4673</v>
      </c>
      <c r="P6493" s="108">
        <v>933.5</v>
      </c>
      <c r="Q6493" s="108">
        <v>0.497</v>
      </c>
      <c r="R6493" s="108">
        <v>3.278</v>
      </c>
      <c r="S6493" s="108">
        <v>17</v>
      </c>
    </row>
    <row r="6494" spans="1:19" ht="11.25" thickBot="1" x14ac:dyDescent="0.2">
      <c r="A6494" s="112"/>
    </row>
    <row r="6495" spans="1:19" ht="11.25" thickBot="1" x14ac:dyDescent="0.2">
      <c r="A6495" s="135" t="s">
        <v>362</v>
      </c>
      <c r="B6495" s="112"/>
      <c r="C6495" s="141" t="s">
        <v>4674</v>
      </c>
      <c r="D6495" s="141" t="s">
        <v>4675</v>
      </c>
      <c r="E6495" s="136">
        <v>76.760000000000005</v>
      </c>
      <c r="F6495" s="141" t="s">
        <v>4676</v>
      </c>
      <c r="G6495" s="141" t="s">
        <v>4677</v>
      </c>
      <c r="H6495" s="141" t="s">
        <v>4678</v>
      </c>
      <c r="I6495" s="137">
        <v>1.0663400000000001</v>
      </c>
      <c r="J6495" s="134" t="s">
        <v>4679</v>
      </c>
      <c r="K6495" s="141" t="s">
        <v>4680</v>
      </c>
      <c r="L6495" s="136">
        <v>0.18</v>
      </c>
      <c r="M6495" s="136">
        <v>0.68200000000000005</v>
      </c>
      <c r="N6495" s="136">
        <v>2.472</v>
      </c>
      <c r="O6495" s="141" t="s">
        <v>4681</v>
      </c>
      <c r="P6495" s="136">
        <v>941.7</v>
      </c>
      <c r="Q6495" s="136">
        <v>0.502</v>
      </c>
      <c r="R6495" s="136">
        <v>3.262</v>
      </c>
      <c r="S6495" s="136">
        <v>16.940000000000001</v>
      </c>
    </row>
    <row r="6496" spans="1:19" ht="11.25" thickBot="1" x14ac:dyDescent="0.2">
      <c r="A6496" s="112"/>
    </row>
    <row r="6497" spans="1:19" ht="11.25" thickBot="1" x14ac:dyDescent="0.2">
      <c r="A6497" s="138" t="s">
        <v>364</v>
      </c>
      <c r="B6497" s="112"/>
      <c r="C6497" s="141" t="s">
        <v>4682</v>
      </c>
      <c r="D6497" s="141" t="s">
        <v>4683</v>
      </c>
      <c r="E6497" s="136">
        <v>0.39400000000000002</v>
      </c>
      <c r="F6497" s="141" t="s">
        <v>4684</v>
      </c>
      <c r="G6497" s="141" t="s">
        <v>4685</v>
      </c>
      <c r="H6497" s="141" t="s">
        <v>4686</v>
      </c>
      <c r="I6497" s="137">
        <v>1.9990000000000001E-2</v>
      </c>
      <c r="J6497" s="134" t="s">
        <v>4687</v>
      </c>
      <c r="K6497" s="141" t="s">
        <v>4688</v>
      </c>
      <c r="L6497" s="136">
        <v>2.7E-2</v>
      </c>
      <c r="M6497" s="136">
        <v>1.2999999999999999E-2</v>
      </c>
      <c r="N6497" s="136">
        <v>0.02</v>
      </c>
      <c r="O6497" s="141" t="s">
        <v>4689</v>
      </c>
      <c r="P6497" s="136">
        <v>9.2289999999999992</v>
      </c>
      <c r="Q6497" s="136">
        <v>5.0000000000000001E-3</v>
      </c>
      <c r="R6497" s="136">
        <v>0.02</v>
      </c>
      <c r="S6497" s="136">
        <v>0.13</v>
      </c>
    </row>
    <row r="6498" spans="1:19" ht="11.25" thickBot="1" x14ac:dyDescent="0.2">
      <c r="A6498" s="112"/>
    </row>
    <row r="6499" spans="1:19" ht="11.25" thickBot="1" x14ac:dyDescent="0.2">
      <c r="A6499" s="139" t="s">
        <v>366</v>
      </c>
      <c r="B6499" s="112"/>
      <c r="C6499" s="141" t="s">
        <v>1023</v>
      </c>
      <c r="D6499" s="141" t="s">
        <v>4690</v>
      </c>
      <c r="E6499" s="136">
        <v>0.51300000000000001</v>
      </c>
      <c r="F6499" s="141" t="s">
        <v>3351</v>
      </c>
      <c r="G6499" s="141" t="s">
        <v>4031</v>
      </c>
      <c r="H6499" s="141" t="s">
        <v>4691</v>
      </c>
      <c r="I6499" s="140">
        <v>1.875</v>
      </c>
      <c r="J6499" s="134" t="s">
        <v>4692</v>
      </c>
      <c r="K6499" s="141" t="s">
        <v>4693</v>
      </c>
      <c r="L6499" s="136">
        <v>15.07</v>
      </c>
      <c r="M6499" s="136">
        <v>1.91</v>
      </c>
      <c r="N6499" s="136">
        <v>0.81699999999999995</v>
      </c>
      <c r="O6499" s="141" t="s">
        <v>4694</v>
      </c>
      <c r="P6499" s="136">
        <v>0.98</v>
      </c>
      <c r="Q6499" s="136">
        <v>0.90800000000000003</v>
      </c>
      <c r="R6499" s="136">
        <v>0.61299999999999999</v>
      </c>
      <c r="S6499" s="136">
        <v>0.76900000000000002</v>
      </c>
    </row>
    <row r="6500" spans="1:19" ht="11.25" thickBot="1" x14ac:dyDescent="0.2">
      <c r="A6500" s="112"/>
    </row>
    <row r="6501" spans="1:19" ht="11.25" thickBot="1" x14ac:dyDescent="0.2">
      <c r="A6501" s="106" t="s">
        <v>357</v>
      </c>
      <c r="B6501" s="106" t="s">
        <v>358</v>
      </c>
      <c r="C6501" s="130" t="s">
        <v>17</v>
      </c>
      <c r="D6501" s="130" t="s">
        <v>18</v>
      </c>
      <c r="E6501" s="131" t="s">
        <v>19</v>
      </c>
      <c r="F6501" s="131" t="s">
        <v>20</v>
      </c>
      <c r="G6501" s="130" t="s">
        <v>21</v>
      </c>
      <c r="H6501" s="130" t="s">
        <v>22</v>
      </c>
      <c r="I6501" s="130" t="s">
        <v>23</v>
      </c>
      <c r="J6501" s="130" t="s">
        <v>24</v>
      </c>
      <c r="K6501" s="131" t="s">
        <v>25</v>
      </c>
      <c r="L6501" s="131" t="s">
        <v>26</v>
      </c>
      <c r="M6501" s="130" t="s">
        <v>27</v>
      </c>
      <c r="N6501" s="130" t="s">
        <v>28</v>
      </c>
      <c r="O6501" s="130" t="s">
        <v>29</v>
      </c>
      <c r="P6501" s="130" t="s">
        <v>30</v>
      </c>
      <c r="Q6501" s="130" t="s">
        <v>31</v>
      </c>
      <c r="R6501" s="130" t="s">
        <v>32</v>
      </c>
      <c r="S6501" s="130" t="s">
        <v>33</v>
      </c>
    </row>
    <row r="6502" spans="1:19" ht="11.25" thickBot="1" x14ac:dyDescent="0.2">
      <c r="A6502" s="112"/>
      <c r="B6502" s="112"/>
      <c r="C6502" s="130" t="s">
        <v>111</v>
      </c>
      <c r="D6502" s="130" t="s">
        <v>111</v>
      </c>
      <c r="E6502" s="131" t="s">
        <v>111</v>
      </c>
      <c r="F6502" s="131" t="s">
        <v>111</v>
      </c>
      <c r="G6502" s="130" t="s">
        <v>111</v>
      </c>
      <c r="H6502" s="130" t="s">
        <v>111</v>
      </c>
      <c r="I6502" s="130" t="s">
        <v>111</v>
      </c>
      <c r="J6502" s="130" t="s">
        <v>111</v>
      </c>
      <c r="K6502" s="131" t="s">
        <v>111</v>
      </c>
      <c r="L6502" s="131" t="s">
        <v>111</v>
      </c>
      <c r="M6502" s="130" t="s">
        <v>111</v>
      </c>
      <c r="N6502" s="130" t="s">
        <v>111</v>
      </c>
      <c r="O6502" s="130" t="s">
        <v>111</v>
      </c>
      <c r="P6502" s="130" t="s">
        <v>111</v>
      </c>
      <c r="Q6502" s="130" t="s">
        <v>111</v>
      </c>
      <c r="R6502" s="130" t="s">
        <v>111</v>
      </c>
      <c r="S6502" s="130" t="s">
        <v>111</v>
      </c>
    </row>
    <row r="6503" spans="1:19" ht="11.25" thickBot="1" x14ac:dyDescent="0.2">
      <c r="A6503" s="107">
        <v>1</v>
      </c>
      <c r="B6503" s="132">
        <v>0.7732175925925926</v>
      </c>
      <c r="C6503" s="108">
        <v>14.3</v>
      </c>
      <c r="D6503" s="108">
        <v>2.0579999999999998</v>
      </c>
      <c r="E6503" s="133">
        <v>0.96616000000000002</v>
      </c>
      <c r="F6503" s="133">
        <v>0.95128000000000001</v>
      </c>
      <c r="G6503" s="108">
        <v>8.1000000000000003E-2</v>
      </c>
      <c r="H6503" s="108">
        <v>13.02</v>
      </c>
      <c r="I6503" s="108">
        <v>24.94</v>
      </c>
      <c r="J6503" s="141" t="s">
        <v>4695</v>
      </c>
      <c r="K6503" s="133">
        <v>1.01922</v>
      </c>
      <c r="L6503" s="134" t="s">
        <v>4696</v>
      </c>
      <c r="M6503" s="108">
        <v>0.01</v>
      </c>
      <c r="N6503" s="108">
        <v>0.86</v>
      </c>
      <c r="O6503" s="108">
        <v>1E-3</v>
      </c>
      <c r="P6503" s="108">
        <v>7.0000000000000001E-3</v>
      </c>
      <c r="Q6503" s="108">
        <v>0.109</v>
      </c>
      <c r="R6503" s="108">
        <v>0.73899999999999999</v>
      </c>
      <c r="S6503" s="108">
        <v>0.20799999999999999</v>
      </c>
    </row>
    <row r="6504" spans="1:19" ht="11.25" thickBot="1" x14ac:dyDescent="0.2">
      <c r="A6504" s="112"/>
    </row>
    <row r="6505" spans="1:19" ht="11.25" thickBot="1" x14ac:dyDescent="0.2">
      <c r="A6505" s="107">
        <v>2</v>
      </c>
      <c r="B6505" s="132">
        <v>0.77340277777777777</v>
      </c>
      <c r="C6505" s="108">
        <v>14.39</v>
      </c>
      <c r="D6505" s="108">
        <v>2.0409999999999999</v>
      </c>
      <c r="E6505" s="133">
        <v>0.96899000000000002</v>
      </c>
      <c r="F6505" s="133">
        <v>0.95096000000000003</v>
      </c>
      <c r="G6505" s="108">
        <v>9.5000000000000001E-2</v>
      </c>
      <c r="H6505" s="108">
        <v>12.77</v>
      </c>
      <c r="I6505" s="108">
        <v>25.19</v>
      </c>
      <c r="J6505" s="141" t="s">
        <v>4697</v>
      </c>
      <c r="K6505" s="133">
        <v>1.03149</v>
      </c>
      <c r="L6505" s="134" t="s">
        <v>4698</v>
      </c>
      <c r="M6505" s="108">
        <v>0.01</v>
      </c>
      <c r="N6505" s="108">
        <v>0.84599999999999997</v>
      </c>
      <c r="O6505" s="108">
        <v>1E-3</v>
      </c>
      <c r="P6505" s="108">
        <v>6.0000000000000001E-3</v>
      </c>
      <c r="Q6505" s="108">
        <v>0.111</v>
      </c>
      <c r="R6505" s="108">
        <v>0.71099999999999997</v>
      </c>
      <c r="S6505" s="108">
        <v>0.20200000000000001</v>
      </c>
    </row>
    <row r="6506" spans="1:19" ht="11.25" thickBot="1" x14ac:dyDescent="0.2">
      <c r="A6506" s="112"/>
    </row>
    <row r="6507" spans="1:19" ht="11.25" thickBot="1" x14ac:dyDescent="0.2">
      <c r="A6507" s="107">
        <v>3</v>
      </c>
      <c r="B6507" s="132">
        <v>0.77358796296296306</v>
      </c>
      <c r="C6507" s="108">
        <v>14.62</v>
      </c>
      <c r="D6507" s="108">
        <v>2.052</v>
      </c>
      <c r="E6507" s="133">
        <v>0.97299999999999998</v>
      </c>
      <c r="F6507" s="133">
        <v>0.95826</v>
      </c>
      <c r="G6507" s="108">
        <v>0.18099999999999999</v>
      </c>
      <c r="H6507" s="108">
        <v>10.36</v>
      </c>
      <c r="I6507" s="108">
        <v>25.09</v>
      </c>
      <c r="J6507" s="141" t="s">
        <v>4699</v>
      </c>
      <c r="K6507" s="133">
        <v>1.0373600000000001</v>
      </c>
      <c r="L6507" s="134" t="s">
        <v>4700</v>
      </c>
      <c r="M6507" s="108">
        <v>0.01</v>
      </c>
      <c r="N6507" s="108">
        <v>0.85199999999999998</v>
      </c>
      <c r="O6507" s="108">
        <v>1E-3</v>
      </c>
      <c r="P6507" s="108">
        <v>6.0000000000000001E-3</v>
      </c>
      <c r="Q6507" s="108">
        <v>0.112</v>
      </c>
      <c r="R6507" s="108">
        <v>0.65100000000000002</v>
      </c>
      <c r="S6507" s="108">
        <v>0.21099999999999999</v>
      </c>
    </row>
    <row r="6508" spans="1:19" ht="11.25" thickBot="1" x14ac:dyDescent="0.2">
      <c r="A6508" s="112"/>
    </row>
    <row r="6509" spans="1:19" ht="11.25" thickBot="1" x14ac:dyDescent="0.2">
      <c r="A6509" s="135" t="s">
        <v>362</v>
      </c>
      <c r="B6509" s="112"/>
      <c r="C6509" s="136">
        <v>14.44</v>
      </c>
      <c r="D6509" s="136">
        <v>2.0499999999999998</v>
      </c>
      <c r="E6509" s="137">
        <v>0.96938000000000002</v>
      </c>
      <c r="F6509" s="137">
        <v>0.95350000000000001</v>
      </c>
      <c r="G6509" s="136">
        <v>0.11899999999999999</v>
      </c>
      <c r="H6509" s="136">
        <v>12.05</v>
      </c>
      <c r="I6509" s="136">
        <v>25.08</v>
      </c>
      <c r="J6509" s="141" t="s">
        <v>4701</v>
      </c>
      <c r="K6509" s="137">
        <v>1.0293600000000001</v>
      </c>
      <c r="L6509" s="134" t="s">
        <v>4702</v>
      </c>
      <c r="M6509" s="136">
        <v>0.01</v>
      </c>
      <c r="N6509" s="136">
        <v>0.85299999999999998</v>
      </c>
      <c r="O6509" s="136">
        <v>1E-3</v>
      </c>
      <c r="P6509" s="136">
        <v>6.0000000000000001E-3</v>
      </c>
      <c r="Q6509" s="136">
        <v>0.111</v>
      </c>
      <c r="R6509" s="136">
        <v>0.7</v>
      </c>
      <c r="S6509" s="136">
        <v>0.20699999999999999</v>
      </c>
    </row>
    <row r="6510" spans="1:19" ht="11.25" thickBot="1" x14ac:dyDescent="0.2">
      <c r="A6510" s="112"/>
    </row>
    <row r="6511" spans="1:19" ht="11.25" thickBot="1" x14ac:dyDescent="0.2">
      <c r="A6511" s="138" t="s">
        <v>364</v>
      </c>
      <c r="B6511" s="112"/>
      <c r="C6511" s="136">
        <v>0.16600000000000001</v>
      </c>
      <c r="D6511" s="136">
        <v>8.9999999999999993E-3</v>
      </c>
      <c r="E6511" s="137">
        <v>3.4399999999999999E-3</v>
      </c>
      <c r="F6511" s="137">
        <v>4.1200000000000004E-3</v>
      </c>
      <c r="G6511" s="136">
        <v>5.3999999999999999E-2</v>
      </c>
      <c r="H6511" s="136">
        <v>1.4710000000000001</v>
      </c>
      <c r="I6511" s="136">
        <v>0.129</v>
      </c>
      <c r="J6511" s="141" t="s">
        <v>4703</v>
      </c>
      <c r="K6511" s="137">
        <v>9.2599999999999991E-3</v>
      </c>
      <c r="L6511" s="134" t="s">
        <v>4704</v>
      </c>
      <c r="M6511" s="136">
        <v>0</v>
      </c>
      <c r="N6511" s="136">
        <v>7.0000000000000001E-3</v>
      </c>
      <c r="O6511" s="136">
        <v>0</v>
      </c>
      <c r="P6511" s="136">
        <v>0</v>
      </c>
      <c r="Q6511" s="136">
        <v>2E-3</v>
      </c>
      <c r="R6511" s="136">
        <v>4.4999999999999998E-2</v>
      </c>
      <c r="S6511" s="136">
        <v>5.0000000000000001E-3</v>
      </c>
    </row>
    <row r="6512" spans="1:19" ht="11.25" thickBot="1" x14ac:dyDescent="0.2">
      <c r="A6512" s="112"/>
    </row>
    <row r="6513" spans="1:19" ht="11.25" thickBot="1" x14ac:dyDescent="0.2">
      <c r="A6513" s="139" t="s">
        <v>366</v>
      </c>
      <c r="B6513" s="112"/>
      <c r="C6513" s="136">
        <v>1.147</v>
      </c>
      <c r="D6513" s="136">
        <v>0.432</v>
      </c>
      <c r="E6513" s="140">
        <v>0.35499999999999998</v>
      </c>
      <c r="F6513" s="140">
        <v>0.433</v>
      </c>
      <c r="G6513" s="136">
        <v>45.75</v>
      </c>
      <c r="H6513" s="136">
        <v>12.2</v>
      </c>
      <c r="I6513" s="136">
        <v>0.51300000000000001</v>
      </c>
      <c r="J6513" s="141" t="s">
        <v>3155</v>
      </c>
      <c r="K6513" s="140">
        <v>0.89900000000000002</v>
      </c>
      <c r="L6513" s="134" t="s">
        <v>4705</v>
      </c>
      <c r="M6513" s="136">
        <v>2.2509999999999999</v>
      </c>
      <c r="N6513" s="136">
        <v>0.83</v>
      </c>
      <c r="O6513" s="136">
        <v>14.79</v>
      </c>
      <c r="P6513" s="136">
        <v>7.2489999999999997</v>
      </c>
      <c r="Q6513" s="136">
        <v>1.5369999999999999</v>
      </c>
      <c r="R6513" s="136">
        <v>6.4340000000000002</v>
      </c>
      <c r="S6513" s="136">
        <v>2.4279999999999999</v>
      </c>
    </row>
    <row r="6514" spans="1:19" ht="11.25" thickBot="1" x14ac:dyDescent="0.2">
      <c r="A6514" s="112"/>
    </row>
    <row r="6515" spans="1:19" ht="11.25" thickBot="1" x14ac:dyDescent="0.2">
      <c r="A6515" s="106" t="s">
        <v>357</v>
      </c>
      <c r="B6515" s="106" t="s">
        <v>358</v>
      </c>
      <c r="C6515" s="131" t="s">
        <v>34</v>
      </c>
      <c r="D6515" s="131" t="s">
        <v>35</v>
      </c>
      <c r="E6515" s="130" t="s">
        <v>36</v>
      </c>
      <c r="F6515" s="130" t="s">
        <v>37</v>
      </c>
      <c r="G6515" s="130" t="s">
        <v>38</v>
      </c>
      <c r="H6515" s="130" t="s">
        <v>39</v>
      </c>
      <c r="I6515" s="130" t="s">
        <v>40</v>
      </c>
      <c r="J6515" s="130" t="s">
        <v>41</v>
      </c>
      <c r="K6515" s="130" t="s">
        <v>42</v>
      </c>
      <c r="L6515" s="130" t="s">
        <v>43</v>
      </c>
      <c r="M6515" s="130" t="s">
        <v>44</v>
      </c>
      <c r="N6515" s="130" t="s">
        <v>45</v>
      </c>
      <c r="O6515" s="130" t="s">
        <v>46</v>
      </c>
      <c r="P6515" s="130" t="s">
        <v>47</v>
      </c>
      <c r="Q6515" s="130" t="s">
        <v>48</v>
      </c>
      <c r="R6515" s="130" t="s">
        <v>49</v>
      </c>
      <c r="S6515" s="130" t="s">
        <v>50</v>
      </c>
    </row>
    <row r="6516" spans="1:19" ht="11.25" thickBot="1" x14ac:dyDescent="0.2">
      <c r="A6516" s="112"/>
      <c r="B6516" s="112"/>
      <c r="C6516" s="131" t="s">
        <v>111</v>
      </c>
      <c r="D6516" s="131" t="s">
        <v>111</v>
      </c>
      <c r="E6516" s="130" t="s">
        <v>111</v>
      </c>
      <c r="F6516" s="130" t="s">
        <v>111</v>
      </c>
      <c r="G6516" s="130" t="s">
        <v>111</v>
      </c>
      <c r="H6516" s="130" t="s">
        <v>111</v>
      </c>
      <c r="I6516" s="130" t="s">
        <v>111</v>
      </c>
      <c r="J6516" s="130" t="s">
        <v>111</v>
      </c>
      <c r="K6516" s="130" t="s">
        <v>111</v>
      </c>
      <c r="L6516" s="130" t="s">
        <v>111</v>
      </c>
      <c r="M6516" s="130" t="s">
        <v>111</v>
      </c>
      <c r="N6516" s="130" t="s">
        <v>111</v>
      </c>
      <c r="O6516" s="130" t="s">
        <v>111</v>
      </c>
      <c r="P6516" s="130" t="s">
        <v>111</v>
      </c>
      <c r="Q6516" s="130" t="s">
        <v>111</v>
      </c>
      <c r="R6516" s="130" t="s">
        <v>111</v>
      </c>
      <c r="S6516" s="130" t="s">
        <v>111</v>
      </c>
    </row>
    <row r="6517" spans="1:19" ht="11.25" thickBot="1" x14ac:dyDescent="0.2">
      <c r="A6517" s="107">
        <v>1</v>
      </c>
      <c r="B6517" s="132">
        <v>0.7732175925925926</v>
      </c>
      <c r="C6517" s="133">
        <v>0.92432999999999998</v>
      </c>
      <c r="D6517" s="134" t="s">
        <v>4706</v>
      </c>
      <c r="E6517" s="108">
        <v>0.28699999999999998</v>
      </c>
      <c r="F6517" s="108">
        <v>2.7E-2</v>
      </c>
      <c r="G6517" s="108">
        <v>4.0000000000000001E-3</v>
      </c>
      <c r="H6517" s="108">
        <v>0.22900000000000001</v>
      </c>
      <c r="I6517" s="108">
        <v>56.13</v>
      </c>
      <c r="J6517" s="108">
        <v>55.56</v>
      </c>
      <c r="K6517" s="108">
        <v>7.0999999999999994E-2</v>
      </c>
      <c r="L6517" s="108">
        <v>0.11700000000000001</v>
      </c>
      <c r="M6517" s="108">
        <v>1.4999999999999999E-2</v>
      </c>
      <c r="N6517" s="108">
        <v>5.8999999999999997E-2</v>
      </c>
      <c r="O6517" s="108">
        <v>0.01</v>
      </c>
      <c r="P6517" s="108">
        <v>1.2E-2</v>
      </c>
      <c r="Q6517" s="108">
        <v>0.01</v>
      </c>
      <c r="R6517" s="108">
        <v>2E-3</v>
      </c>
      <c r="S6517" s="108">
        <v>8.9999999999999993E-3</v>
      </c>
    </row>
    <row r="6518" spans="1:19" ht="11.25" thickBot="1" x14ac:dyDescent="0.2">
      <c r="A6518" s="112"/>
    </row>
    <row r="6519" spans="1:19" ht="11.25" thickBot="1" x14ac:dyDescent="0.2">
      <c r="A6519" s="107">
        <v>2</v>
      </c>
      <c r="B6519" s="132">
        <v>0.77340277777777777</v>
      </c>
      <c r="C6519" s="133">
        <v>0.93693000000000004</v>
      </c>
      <c r="D6519" s="134" t="s">
        <v>4707</v>
      </c>
      <c r="E6519" s="108">
        <v>0.28000000000000003</v>
      </c>
      <c r="F6519" s="108">
        <v>2.1999999999999999E-2</v>
      </c>
      <c r="G6519" s="108">
        <v>4.0000000000000001E-3</v>
      </c>
      <c r="H6519" s="108">
        <v>0.22900000000000001</v>
      </c>
      <c r="I6519" s="108">
        <v>56.32</v>
      </c>
      <c r="J6519" s="108">
        <v>55.4</v>
      </c>
      <c r="K6519" s="108">
        <v>7.0000000000000007E-2</v>
      </c>
      <c r="L6519" s="108">
        <v>0.11899999999999999</v>
      </c>
      <c r="M6519" s="108">
        <v>1.4E-2</v>
      </c>
      <c r="N6519" s="108">
        <v>5.7000000000000002E-2</v>
      </c>
      <c r="O6519" s="108">
        <v>1.4E-2</v>
      </c>
      <c r="P6519" s="108">
        <v>0.01</v>
      </c>
      <c r="Q6519" s="108">
        <v>1.0999999999999999E-2</v>
      </c>
      <c r="R6519" s="108">
        <v>1E-3</v>
      </c>
      <c r="S6519" s="108">
        <v>7.0000000000000001E-3</v>
      </c>
    </row>
    <row r="6520" spans="1:19" ht="11.25" thickBot="1" x14ac:dyDescent="0.2">
      <c r="A6520" s="112"/>
    </row>
    <row r="6521" spans="1:19" ht="11.25" thickBot="1" x14ac:dyDescent="0.2">
      <c r="A6521" s="107">
        <v>3</v>
      </c>
      <c r="B6521" s="132">
        <v>0.77358796296296306</v>
      </c>
      <c r="C6521" s="133">
        <v>0.94581000000000004</v>
      </c>
      <c r="D6521" s="134" t="s">
        <v>4708</v>
      </c>
      <c r="E6521" s="108">
        <v>0.28899999999999998</v>
      </c>
      <c r="F6521" s="108">
        <v>2.5000000000000001E-2</v>
      </c>
      <c r="G6521" s="108">
        <v>1E-3</v>
      </c>
      <c r="H6521" s="108">
        <v>0.23300000000000001</v>
      </c>
      <c r="I6521" s="108">
        <v>55.9</v>
      </c>
      <c r="J6521" s="108">
        <v>55.26</v>
      </c>
      <c r="K6521" s="108">
        <v>7.2999999999999995E-2</v>
      </c>
      <c r="L6521" s="108">
        <v>0.11700000000000001</v>
      </c>
      <c r="M6521" s="108">
        <v>1.4E-2</v>
      </c>
      <c r="N6521" s="108">
        <v>5.8000000000000003E-2</v>
      </c>
      <c r="O6521" s="108">
        <v>0.01</v>
      </c>
      <c r="P6521" s="108">
        <v>1.0999999999999999E-2</v>
      </c>
      <c r="Q6521" s="108">
        <v>0.01</v>
      </c>
      <c r="R6521" s="108">
        <v>1E-3</v>
      </c>
      <c r="S6521" s="108">
        <v>8.9999999999999993E-3</v>
      </c>
    </row>
    <row r="6522" spans="1:19" ht="11.25" thickBot="1" x14ac:dyDescent="0.2">
      <c r="A6522" s="112"/>
    </row>
    <row r="6523" spans="1:19" ht="11.25" thickBot="1" x14ac:dyDescent="0.2">
      <c r="A6523" s="135" t="s">
        <v>362</v>
      </c>
      <c r="B6523" s="112"/>
      <c r="C6523" s="137">
        <v>0.93569000000000002</v>
      </c>
      <c r="D6523" s="134" t="s">
        <v>4709</v>
      </c>
      <c r="E6523" s="136">
        <v>0.28499999999999998</v>
      </c>
      <c r="F6523" s="136">
        <v>2.5000000000000001E-2</v>
      </c>
      <c r="G6523" s="136">
        <v>3.0000000000000001E-3</v>
      </c>
      <c r="H6523" s="136">
        <v>0.23100000000000001</v>
      </c>
      <c r="I6523" s="136">
        <v>56.12</v>
      </c>
      <c r="J6523" s="136">
        <v>55.4</v>
      </c>
      <c r="K6523" s="136">
        <v>7.0999999999999994E-2</v>
      </c>
      <c r="L6523" s="136">
        <v>0.11799999999999999</v>
      </c>
      <c r="M6523" s="136">
        <v>1.4999999999999999E-2</v>
      </c>
      <c r="N6523" s="136">
        <v>5.8000000000000003E-2</v>
      </c>
      <c r="O6523" s="136">
        <v>1.0999999999999999E-2</v>
      </c>
      <c r="P6523" s="136">
        <v>1.0999999999999999E-2</v>
      </c>
      <c r="Q6523" s="136">
        <v>0.01</v>
      </c>
      <c r="R6523" s="136">
        <v>1E-3</v>
      </c>
      <c r="S6523" s="136">
        <v>8.0000000000000002E-3</v>
      </c>
    </row>
    <row r="6524" spans="1:19" ht="11.25" thickBot="1" x14ac:dyDescent="0.2">
      <c r="A6524" s="112"/>
    </row>
    <row r="6525" spans="1:19" ht="11.25" thickBot="1" x14ac:dyDescent="0.2">
      <c r="A6525" s="138" t="s">
        <v>364</v>
      </c>
      <c r="B6525" s="112"/>
      <c r="C6525" s="137">
        <v>1.0789999999999999E-2</v>
      </c>
      <c r="D6525" s="134" t="s">
        <v>4710</v>
      </c>
      <c r="E6525" s="136">
        <v>5.0000000000000001E-3</v>
      </c>
      <c r="F6525" s="136">
        <v>2E-3</v>
      </c>
      <c r="G6525" s="136">
        <v>2E-3</v>
      </c>
      <c r="H6525" s="136">
        <v>2E-3</v>
      </c>
      <c r="I6525" s="136">
        <v>0.20899999999999999</v>
      </c>
      <c r="J6525" s="136">
        <v>0.14799999999999999</v>
      </c>
      <c r="K6525" s="136">
        <v>1E-3</v>
      </c>
      <c r="L6525" s="136">
        <v>1E-3</v>
      </c>
      <c r="M6525" s="136">
        <v>0</v>
      </c>
      <c r="N6525" s="136">
        <v>1E-3</v>
      </c>
      <c r="O6525" s="136">
        <v>2E-3</v>
      </c>
      <c r="P6525" s="136">
        <v>1E-3</v>
      </c>
      <c r="Q6525" s="136">
        <v>0</v>
      </c>
      <c r="R6525" s="136">
        <v>0</v>
      </c>
      <c r="S6525" s="136">
        <v>1E-3</v>
      </c>
    </row>
    <row r="6526" spans="1:19" ht="11.25" thickBot="1" x14ac:dyDescent="0.2">
      <c r="A6526" s="112"/>
    </row>
    <row r="6527" spans="1:19" ht="11.25" thickBot="1" x14ac:dyDescent="0.2">
      <c r="A6527" s="139" t="s">
        <v>366</v>
      </c>
      <c r="B6527" s="112"/>
      <c r="C6527" s="140">
        <v>1.1539999999999999</v>
      </c>
      <c r="D6527" s="134" t="s">
        <v>4488</v>
      </c>
      <c r="E6527" s="136">
        <v>1.5960000000000001</v>
      </c>
      <c r="F6527" s="136">
        <v>9.2929999999999993</v>
      </c>
      <c r="G6527" s="136">
        <v>49.49</v>
      </c>
      <c r="H6527" s="136">
        <v>1.0669999999999999</v>
      </c>
      <c r="I6527" s="136">
        <v>0.373</v>
      </c>
      <c r="J6527" s="136">
        <v>0.26800000000000002</v>
      </c>
      <c r="K6527" s="136">
        <v>1.7030000000000001</v>
      </c>
      <c r="L6527" s="136">
        <v>1.0740000000000001</v>
      </c>
      <c r="M6527" s="136">
        <v>1.9730000000000001</v>
      </c>
      <c r="N6527" s="136">
        <v>1.9330000000000001</v>
      </c>
      <c r="O6527" s="136">
        <v>20.04</v>
      </c>
      <c r="P6527" s="136">
        <v>8.2059999999999995</v>
      </c>
      <c r="Q6527" s="136">
        <v>3.4089999999999998</v>
      </c>
      <c r="R6527" s="136">
        <v>9.0150000000000006</v>
      </c>
      <c r="S6527" s="136">
        <v>9.3339999999999996</v>
      </c>
    </row>
    <row r="6528" spans="1:19" ht="11.25" thickBot="1" x14ac:dyDescent="0.2">
      <c r="A6528" s="112"/>
    </row>
    <row r="6529" spans="1:19" ht="11.25" thickBot="1" x14ac:dyDescent="0.2">
      <c r="A6529" s="106" t="s">
        <v>357</v>
      </c>
      <c r="B6529" s="106" t="s">
        <v>358</v>
      </c>
      <c r="C6529" s="130" t="s">
        <v>51</v>
      </c>
      <c r="D6529" s="130" t="s">
        <v>52</v>
      </c>
      <c r="E6529" s="130" t="s">
        <v>53</v>
      </c>
      <c r="F6529" s="130" t="s">
        <v>54</v>
      </c>
      <c r="G6529" s="130" t="s">
        <v>55</v>
      </c>
      <c r="H6529" s="130" t="s">
        <v>56</v>
      </c>
      <c r="I6529" s="130" t="s">
        <v>57</v>
      </c>
      <c r="J6529" s="130" t="s">
        <v>58</v>
      </c>
      <c r="K6529" s="130" t="s">
        <v>59</v>
      </c>
      <c r="L6529" s="130" t="s">
        <v>60</v>
      </c>
      <c r="M6529" s="130" t="s">
        <v>61</v>
      </c>
      <c r="N6529" s="130" t="s">
        <v>62</v>
      </c>
      <c r="O6529" s="130" t="s">
        <v>63</v>
      </c>
      <c r="P6529" s="130" t="s">
        <v>64</v>
      </c>
      <c r="Q6529" s="131" t="s">
        <v>65</v>
      </c>
      <c r="R6529" s="131" t="s">
        <v>66</v>
      </c>
      <c r="S6529" s="130" t="s">
        <v>67</v>
      </c>
    </row>
    <row r="6530" spans="1:19" ht="11.25" thickBot="1" x14ac:dyDescent="0.2">
      <c r="A6530" s="112"/>
      <c r="B6530" s="112"/>
      <c r="C6530" s="130" t="s">
        <v>111</v>
      </c>
      <c r="D6530" s="130" t="s">
        <v>111</v>
      </c>
      <c r="E6530" s="130" t="s">
        <v>111</v>
      </c>
      <c r="F6530" s="130" t="s">
        <v>111</v>
      </c>
      <c r="G6530" s="130" t="s">
        <v>111</v>
      </c>
      <c r="H6530" s="130" t="s">
        <v>111</v>
      </c>
      <c r="I6530" s="130" t="s">
        <v>111</v>
      </c>
      <c r="J6530" s="130" t="s">
        <v>111</v>
      </c>
      <c r="K6530" s="130" t="s">
        <v>111</v>
      </c>
      <c r="L6530" s="130" t="s">
        <v>111</v>
      </c>
      <c r="M6530" s="130" t="s">
        <v>111</v>
      </c>
      <c r="N6530" s="130" t="s">
        <v>111</v>
      </c>
      <c r="O6530" s="130" t="s">
        <v>111</v>
      </c>
      <c r="P6530" s="130" t="s">
        <v>111</v>
      </c>
      <c r="Q6530" s="131" t="s">
        <v>111</v>
      </c>
      <c r="R6530" s="131" t="s">
        <v>111</v>
      </c>
      <c r="S6530" s="130" t="s">
        <v>111</v>
      </c>
    </row>
    <row r="6531" spans="1:19" ht="11.25" thickBot="1" x14ac:dyDescent="0.2">
      <c r="A6531" s="107">
        <v>1</v>
      </c>
      <c r="B6531" s="132">
        <v>0.7732175925925926</v>
      </c>
      <c r="C6531" s="108">
        <v>2E-3</v>
      </c>
      <c r="D6531" s="108">
        <v>4.0000000000000001E-3</v>
      </c>
      <c r="E6531" s="108">
        <v>0</v>
      </c>
      <c r="F6531" s="108">
        <v>3.0000000000000001E-3</v>
      </c>
      <c r="G6531" s="108">
        <v>0</v>
      </c>
      <c r="H6531" s="108">
        <v>0</v>
      </c>
      <c r="I6531" s="108">
        <v>0.14499999999999999</v>
      </c>
      <c r="J6531" s="108">
        <v>0.251</v>
      </c>
      <c r="K6531" s="108">
        <v>0.253</v>
      </c>
      <c r="L6531" s="108">
        <v>0</v>
      </c>
      <c r="M6531" s="108">
        <v>0</v>
      </c>
      <c r="N6531" s="108">
        <v>0.38600000000000001</v>
      </c>
      <c r="O6531" s="108">
        <v>7.0000000000000001E-3</v>
      </c>
      <c r="P6531" s="108">
        <v>0.184</v>
      </c>
      <c r="Q6531" s="133">
        <v>0.88622999999999996</v>
      </c>
      <c r="R6531" s="134" t="s">
        <v>4711</v>
      </c>
      <c r="S6531" s="108">
        <v>1.7999999999999999E-2</v>
      </c>
    </row>
    <row r="6532" spans="1:19" ht="11.25" thickBot="1" x14ac:dyDescent="0.2">
      <c r="A6532" s="112"/>
    </row>
    <row r="6533" spans="1:19" ht="11.25" thickBot="1" x14ac:dyDescent="0.2">
      <c r="A6533" s="107">
        <v>2</v>
      </c>
      <c r="B6533" s="132">
        <v>0.77340277777777777</v>
      </c>
      <c r="C6533" s="108">
        <v>2E-3</v>
      </c>
      <c r="D6533" s="108">
        <v>4.0000000000000001E-3</v>
      </c>
      <c r="E6533" s="108">
        <v>1E-3</v>
      </c>
      <c r="F6533" s="108">
        <v>4.0000000000000001E-3</v>
      </c>
      <c r="G6533" s="108">
        <v>0</v>
      </c>
      <c r="H6533" s="108">
        <v>0</v>
      </c>
      <c r="I6533" s="108">
        <v>0.152</v>
      </c>
      <c r="J6533" s="108">
        <v>0.247</v>
      </c>
      <c r="K6533" s="108">
        <v>0.253</v>
      </c>
      <c r="L6533" s="108">
        <v>0</v>
      </c>
      <c r="M6533" s="108">
        <v>0</v>
      </c>
      <c r="N6533" s="108">
        <v>0.36199999999999999</v>
      </c>
      <c r="O6533" s="108">
        <v>6.0000000000000001E-3</v>
      </c>
      <c r="P6533" s="108">
        <v>0.183</v>
      </c>
      <c r="Q6533" s="133">
        <v>0.90156999999999998</v>
      </c>
      <c r="R6533" s="134" t="s">
        <v>4712</v>
      </c>
      <c r="S6533" s="108">
        <v>1.7999999999999999E-2</v>
      </c>
    </row>
    <row r="6534" spans="1:19" ht="11.25" thickBot="1" x14ac:dyDescent="0.2">
      <c r="A6534" s="112"/>
    </row>
    <row r="6535" spans="1:19" ht="11.25" thickBot="1" x14ac:dyDescent="0.2">
      <c r="A6535" s="107">
        <v>3</v>
      </c>
      <c r="B6535" s="132">
        <v>0.77358796296296306</v>
      </c>
      <c r="C6535" s="108">
        <v>2E-3</v>
      </c>
      <c r="D6535" s="108">
        <v>4.0000000000000001E-3</v>
      </c>
      <c r="E6535" s="108">
        <v>0</v>
      </c>
      <c r="F6535" s="108">
        <v>3.0000000000000001E-3</v>
      </c>
      <c r="G6535" s="108">
        <v>0</v>
      </c>
      <c r="H6535" s="108">
        <v>0</v>
      </c>
      <c r="I6535" s="108">
        <v>0.14899999999999999</v>
      </c>
      <c r="J6535" s="108">
        <v>0.248</v>
      </c>
      <c r="K6535" s="108">
        <v>0.254</v>
      </c>
      <c r="L6535" s="108">
        <v>0</v>
      </c>
      <c r="M6535" s="108">
        <v>1E-3</v>
      </c>
      <c r="N6535" s="108">
        <v>0.37</v>
      </c>
      <c r="O6535" s="108">
        <v>7.0000000000000001E-3</v>
      </c>
      <c r="P6535" s="108">
        <v>0.18</v>
      </c>
      <c r="Q6535" s="133">
        <v>0.91225000000000001</v>
      </c>
      <c r="R6535" s="134" t="s">
        <v>4713</v>
      </c>
      <c r="S6535" s="108">
        <v>1.9E-2</v>
      </c>
    </row>
    <row r="6536" spans="1:19" ht="11.25" thickBot="1" x14ac:dyDescent="0.2">
      <c r="A6536" s="112"/>
    </row>
    <row r="6537" spans="1:19" ht="11.25" thickBot="1" x14ac:dyDescent="0.2">
      <c r="A6537" s="135" t="s">
        <v>362</v>
      </c>
      <c r="B6537" s="112"/>
      <c r="C6537" s="136">
        <v>2E-3</v>
      </c>
      <c r="D6537" s="136">
        <v>4.0000000000000001E-3</v>
      </c>
      <c r="E6537" s="136">
        <v>0</v>
      </c>
      <c r="F6537" s="136">
        <v>3.0000000000000001E-3</v>
      </c>
      <c r="G6537" s="136">
        <v>0</v>
      </c>
      <c r="H6537" s="136">
        <v>0</v>
      </c>
      <c r="I6537" s="136">
        <v>0.14799999999999999</v>
      </c>
      <c r="J6537" s="136">
        <v>0.248</v>
      </c>
      <c r="K6537" s="136">
        <v>0.253</v>
      </c>
      <c r="L6537" s="136">
        <v>0</v>
      </c>
      <c r="M6537" s="136">
        <v>0</v>
      </c>
      <c r="N6537" s="136">
        <v>0.373</v>
      </c>
      <c r="O6537" s="136">
        <v>7.0000000000000001E-3</v>
      </c>
      <c r="P6537" s="136">
        <v>0.183</v>
      </c>
      <c r="Q6537" s="137">
        <v>0.90002000000000004</v>
      </c>
      <c r="R6537" s="134" t="s">
        <v>4714</v>
      </c>
      <c r="S6537" s="136">
        <v>1.7999999999999999E-2</v>
      </c>
    </row>
    <row r="6538" spans="1:19" ht="11.25" thickBot="1" x14ac:dyDescent="0.2">
      <c r="A6538" s="112"/>
    </row>
    <row r="6539" spans="1:19" ht="11.25" thickBot="1" x14ac:dyDescent="0.2">
      <c r="A6539" s="138" t="s">
        <v>364</v>
      </c>
      <c r="B6539" s="112"/>
      <c r="C6539" s="136">
        <v>0</v>
      </c>
      <c r="D6539" s="136">
        <v>0</v>
      </c>
      <c r="E6539" s="136">
        <v>0</v>
      </c>
      <c r="F6539" s="136">
        <v>0</v>
      </c>
      <c r="G6539" s="136">
        <v>0</v>
      </c>
      <c r="H6539" s="136">
        <v>0</v>
      </c>
      <c r="I6539" s="136">
        <v>3.0000000000000001E-3</v>
      </c>
      <c r="J6539" s="136">
        <v>2E-3</v>
      </c>
      <c r="K6539" s="136">
        <v>0</v>
      </c>
      <c r="L6539" s="136">
        <v>0</v>
      </c>
      <c r="M6539" s="136">
        <v>0</v>
      </c>
      <c r="N6539" s="136">
        <v>1.2E-2</v>
      </c>
      <c r="O6539" s="136">
        <v>0</v>
      </c>
      <c r="P6539" s="136">
        <v>2E-3</v>
      </c>
      <c r="Q6539" s="137">
        <v>1.308E-2</v>
      </c>
      <c r="R6539" s="134" t="s">
        <v>4715</v>
      </c>
      <c r="S6539" s="136">
        <v>1E-3</v>
      </c>
    </row>
    <row r="6540" spans="1:19" ht="11.25" thickBot="1" x14ac:dyDescent="0.2">
      <c r="A6540" s="112"/>
    </row>
    <row r="6541" spans="1:19" ht="11.25" thickBot="1" x14ac:dyDescent="0.2">
      <c r="A6541" s="139" t="s">
        <v>366</v>
      </c>
      <c r="B6541" s="112"/>
      <c r="C6541" s="136">
        <v>5.4219999999999997</v>
      </c>
      <c r="D6541" s="136">
        <v>10.28</v>
      </c>
      <c r="E6541" s="136">
        <v>21.38</v>
      </c>
      <c r="F6541" s="136">
        <v>14.08</v>
      </c>
      <c r="G6541" s="136">
        <v>17.100000000000001</v>
      </c>
      <c r="H6541" s="136">
        <v>8.4580000000000002</v>
      </c>
      <c r="I6541" s="136">
        <v>2.2429999999999999</v>
      </c>
      <c r="J6541" s="136">
        <v>0.90500000000000003</v>
      </c>
      <c r="K6541" s="136">
        <v>0.16700000000000001</v>
      </c>
      <c r="L6541" s="136">
        <v>10.51</v>
      </c>
      <c r="M6541" s="136">
        <v>47.51</v>
      </c>
      <c r="N6541" s="136">
        <v>3.274</v>
      </c>
      <c r="O6541" s="136">
        <v>3.58</v>
      </c>
      <c r="P6541" s="136">
        <v>1.052</v>
      </c>
      <c r="Q6541" s="140">
        <v>1.4530000000000001</v>
      </c>
      <c r="R6541" s="134" t="s">
        <v>3457</v>
      </c>
      <c r="S6541" s="136">
        <v>2.7349999999999999</v>
      </c>
    </row>
    <row r="6542" spans="1:19" ht="11.25" thickBot="1" x14ac:dyDescent="0.2">
      <c r="A6542" s="112"/>
    </row>
    <row r="6543" spans="1:19" ht="11.25" thickBot="1" x14ac:dyDescent="0.2">
      <c r="A6543" s="106" t="s">
        <v>357</v>
      </c>
      <c r="B6543" s="106" t="s">
        <v>358</v>
      </c>
      <c r="C6543" s="130" t="s">
        <v>68</v>
      </c>
    </row>
    <row r="6544" spans="1:19" ht="11.25" thickBot="1" x14ac:dyDescent="0.2">
      <c r="A6544" s="112"/>
      <c r="B6544" s="112"/>
      <c r="C6544" s="130" t="s">
        <v>111</v>
      </c>
    </row>
    <row r="6545" spans="1:19" ht="11.25" thickBot="1" x14ac:dyDescent="0.2">
      <c r="A6545" s="107">
        <v>1</v>
      </c>
      <c r="B6545" s="132">
        <v>0.7732175925925926</v>
      </c>
      <c r="C6545" s="108">
        <v>5.0000000000000001E-3</v>
      </c>
    </row>
    <row r="6546" spans="1:19" ht="11.25" thickBot="1" x14ac:dyDescent="0.2">
      <c r="A6546" s="112"/>
    </row>
    <row r="6547" spans="1:19" ht="11.25" thickBot="1" x14ac:dyDescent="0.2">
      <c r="A6547" s="107">
        <v>2</v>
      </c>
      <c r="B6547" s="132">
        <v>0.77340277777777777</v>
      </c>
      <c r="C6547" s="108">
        <v>5.0000000000000001E-3</v>
      </c>
    </row>
    <row r="6548" spans="1:19" ht="11.25" thickBot="1" x14ac:dyDescent="0.2">
      <c r="A6548" s="112"/>
    </row>
    <row r="6549" spans="1:19" ht="11.25" thickBot="1" x14ac:dyDescent="0.2">
      <c r="A6549" s="107">
        <v>3</v>
      </c>
      <c r="B6549" s="132">
        <v>0.77358796296296306</v>
      </c>
      <c r="C6549" s="108">
        <v>5.0000000000000001E-3</v>
      </c>
    </row>
    <row r="6550" spans="1:19" ht="11.25" thickBot="1" x14ac:dyDescent="0.2">
      <c r="A6550" s="112"/>
    </row>
    <row r="6551" spans="1:19" ht="11.25" thickBot="1" x14ac:dyDescent="0.2">
      <c r="A6551" s="135" t="s">
        <v>362</v>
      </c>
      <c r="B6551" s="112"/>
      <c r="C6551" s="136">
        <v>5.0000000000000001E-3</v>
      </c>
    </row>
    <row r="6552" spans="1:19" ht="11.25" thickBot="1" x14ac:dyDescent="0.2">
      <c r="A6552" s="112"/>
    </row>
    <row r="6553" spans="1:19" ht="11.25" thickBot="1" x14ac:dyDescent="0.2">
      <c r="A6553" s="138" t="s">
        <v>364</v>
      </c>
      <c r="B6553" s="112"/>
      <c r="C6553" s="136">
        <v>0</v>
      </c>
    </row>
    <row r="6554" spans="1:19" ht="11.25" thickBot="1" x14ac:dyDescent="0.2">
      <c r="A6554" s="112"/>
    </row>
    <row r="6555" spans="1:19" ht="11.25" thickBot="1" x14ac:dyDescent="0.2">
      <c r="A6555" s="139" t="s">
        <v>366</v>
      </c>
      <c r="B6555" s="112"/>
      <c r="C6555" s="136">
        <v>4.7830000000000004</v>
      </c>
    </row>
    <row r="6556" spans="1:19" ht="10.5" x14ac:dyDescent="0.15">
      <c r="A6556" s="112"/>
    </row>
    <row r="6557" spans="1:19" x14ac:dyDescent="0.15">
      <c r="A6557" s="129"/>
      <c r="B6557" s="86" t="s">
        <v>4716</v>
      </c>
    </row>
    <row r="6558" spans="1:19" ht="9.75" thickBot="1" x14ac:dyDescent="0.2">
      <c r="A6558" s="81" t="s">
        <v>356</v>
      </c>
    </row>
    <row r="6559" spans="1:19" ht="11.25" thickBot="1" x14ac:dyDescent="0.2">
      <c r="A6559" s="106" t="s">
        <v>357</v>
      </c>
      <c r="B6559" s="106" t="s">
        <v>358</v>
      </c>
      <c r="C6559" s="130" t="s">
        <v>0</v>
      </c>
      <c r="D6559" s="130" t="s">
        <v>1</v>
      </c>
      <c r="E6559" s="130" t="s">
        <v>2</v>
      </c>
      <c r="F6559" s="130" t="s">
        <v>3</v>
      </c>
      <c r="G6559" s="130" t="s">
        <v>4</v>
      </c>
      <c r="H6559" s="130" t="s">
        <v>5</v>
      </c>
      <c r="I6559" s="131" t="s">
        <v>6</v>
      </c>
      <c r="J6559" s="131" t="s">
        <v>7</v>
      </c>
      <c r="K6559" s="130" t="s">
        <v>8</v>
      </c>
      <c r="L6559" s="130" t="s">
        <v>9</v>
      </c>
      <c r="M6559" s="130" t="s">
        <v>10</v>
      </c>
      <c r="N6559" s="130" t="s">
        <v>11</v>
      </c>
      <c r="O6559" s="130" t="s">
        <v>12</v>
      </c>
      <c r="P6559" s="130" t="s">
        <v>13</v>
      </c>
      <c r="Q6559" s="130" t="s">
        <v>14</v>
      </c>
      <c r="R6559" s="130" t="s">
        <v>15</v>
      </c>
      <c r="S6559" s="130" t="s">
        <v>16</v>
      </c>
    </row>
    <row r="6560" spans="1:19" ht="11.25" thickBot="1" x14ac:dyDescent="0.2">
      <c r="A6560" s="112"/>
      <c r="B6560" s="112"/>
      <c r="C6560" s="130" t="s">
        <v>111</v>
      </c>
      <c r="D6560" s="130" t="s">
        <v>111</v>
      </c>
      <c r="E6560" s="130" t="s">
        <v>111</v>
      </c>
      <c r="F6560" s="130" t="s">
        <v>111</v>
      </c>
      <c r="G6560" s="130" t="s">
        <v>111</v>
      </c>
      <c r="H6560" s="130" t="s">
        <v>111</v>
      </c>
      <c r="I6560" s="131" t="s">
        <v>111</v>
      </c>
      <c r="J6560" s="131" t="s">
        <v>111</v>
      </c>
      <c r="K6560" s="130" t="s">
        <v>111</v>
      </c>
      <c r="L6560" s="130" t="s">
        <v>111</v>
      </c>
      <c r="M6560" s="130" t="s">
        <v>111</v>
      </c>
      <c r="N6560" s="130" t="s">
        <v>111</v>
      </c>
      <c r="O6560" s="130" t="s">
        <v>111</v>
      </c>
      <c r="P6560" s="130" t="s">
        <v>111</v>
      </c>
      <c r="Q6560" s="130" t="s">
        <v>111</v>
      </c>
      <c r="R6560" s="130" t="s">
        <v>111</v>
      </c>
      <c r="S6560" s="130" t="s">
        <v>111</v>
      </c>
    </row>
    <row r="6561" spans="1:19" ht="11.25" thickBot="1" x14ac:dyDescent="0.2">
      <c r="A6561" s="107">
        <v>1</v>
      </c>
      <c r="B6561" s="132">
        <v>0.77837962962962959</v>
      </c>
      <c r="C6561" s="141" t="s">
        <v>4717</v>
      </c>
      <c r="D6561" s="141" t="s">
        <v>4718</v>
      </c>
      <c r="E6561" s="141" t="s">
        <v>4719</v>
      </c>
      <c r="F6561" s="141" t="s">
        <v>4720</v>
      </c>
      <c r="G6561" s="141" t="s">
        <v>4721</v>
      </c>
      <c r="H6561" s="141" t="s">
        <v>4722</v>
      </c>
      <c r="I6561" s="133">
        <v>1.02397</v>
      </c>
      <c r="J6561" s="134" t="s">
        <v>4723</v>
      </c>
      <c r="K6561" s="141" t="s">
        <v>4724</v>
      </c>
      <c r="L6561" s="108">
        <v>0.46300000000000002</v>
      </c>
      <c r="M6561" s="108">
        <v>1.052</v>
      </c>
      <c r="N6561" s="108">
        <v>2.528</v>
      </c>
      <c r="O6561" s="141" t="s">
        <v>4725</v>
      </c>
      <c r="P6561" s="108">
        <v>473.2</v>
      </c>
      <c r="Q6561" s="108">
        <v>0.20499999999999999</v>
      </c>
      <c r="R6561" s="108">
        <v>1.9390000000000001</v>
      </c>
      <c r="S6561" s="108">
        <v>38.049999999999997</v>
      </c>
    </row>
    <row r="6562" spans="1:19" ht="11.25" thickBot="1" x14ac:dyDescent="0.2">
      <c r="A6562" s="112"/>
    </row>
    <row r="6563" spans="1:19" ht="11.25" thickBot="1" x14ac:dyDescent="0.2">
      <c r="A6563" s="107">
        <v>2</v>
      </c>
      <c r="B6563" s="132">
        <v>0.77856481481481488</v>
      </c>
      <c r="C6563" s="141" t="s">
        <v>4726</v>
      </c>
      <c r="D6563" s="141" t="s">
        <v>4727</v>
      </c>
      <c r="E6563" s="141" t="s">
        <v>4728</v>
      </c>
      <c r="F6563" s="141" t="s">
        <v>4729</v>
      </c>
      <c r="G6563" s="141" t="s">
        <v>4730</v>
      </c>
      <c r="H6563" s="141" t="s">
        <v>4731</v>
      </c>
      <c r="I6563" s="133">
        <v>1.03061</v>
      </c>
      <c r="J6563" s="134" t="s">
        <v>4732</v>
      </c>
      <c r="K6563" s="141" t="s">
        <v>4733</v>
      </c>
      <c r="L6563" s="108">
        <v>0.56999999999999995</v>
      </c>
      <c r="M6563" s="108">
        <v>1.012</v>
      </c>
      <c r="N6563" s="108">
        <v>2.5449999999999999</v>
      </c>
      <c r="O6563" s="141" t="s">
        <v>3398</v>
      </c>
      <c r="P6563" s="108">
        <v>475.4</v>
      </c>
      <c r="Q6563" s="108">
        <v>0.2</v>
      </c>
      <c r="R6563" s="108">
        <v>1.911</v>
      </c>
      <c r="S6563" s="108">
        <v>37.979999999999997</v>
      </c>
    </row>
    <row r="6564" spans="1:19" ht="11.25" thickBot="1" x14ac:dyDescent="0.2">
      <c r="A6564" s="112"/>
    </row>
    <row r="6565" spans="1:19" ht="11.25" thickBot="1" x14ac:dyDescent="0.2">
      <c r="A6565" s="107">
        <v>3</v>
      </c>
      <c r="B6565" s="132">
        <v>0.7787384259259259</v>
      </c>
      <c r="C6565" s="141" t="s">
        <v>4734</v>
      </c>
      <c r="D6565" s="141" t="s">
        <v>4735</v>
      </c>
      <c r="E6565" s="141" t="s">
        <v>4736</v>
      </c>
      <c r="F6565" s="141" t="s">
        <v>4737</v>
      </c>
      <c r="G6565" s="141" t="s">
        <v>4738</v>
      </c>
      <c r="H6565" s="141" t="s">
        <v>4739</v>
      </c>
      <c r="I6565" s="133">
        <v>1.0570200000000001</v>
      </c>
      <c r="J6565" s="134" t="s">
        <v>4740</v>
      </c>
      <c r="K6565" s="141" t="s">
        <v>4741</v>
      </c>
      <c r="L6565" s="108">
        <v>0.53600000000000003</v>
      </c>
      <c r="M6565" s="108">
        <v>1.006</v>
      </c>
      <c r="N6565" s="108">
        <v>2.548</v>
      </c>
      <c r="O6565" s="141" t="s">
        <v>4742</v>
      </c>
      <c r="P6565" s="108">
        <v>460.6</v>
      </c>
      <c r="Q6565" s="108">
        <v>0.20100000000000001</v>
      </c>
      <c r="R6565" s="108">
        <v>1.968</v>
      </c>
      <c r="S6565" s="108">
        <v>38.17</v>
      </c>
    </row>
    <row r="6566" spans="1:19" ht="11.25" thickBot="1" x14ac:dyDescent="0.2">
      <c r="A6566" s="112"/>
    </row>
    <row r="6567" spans="1:19" ht="11.25" thickBot="1" x14ac:dyDescent="0.2">
      <c r="A6567" s="135" t="s">
        <v>362</v>
      </c>
      <c r="B6567" s="112"/>
      <c r="C6567" s="141" t="s">
        <v>4743</v>
      </c>
      <c r="D6567" s="141" t="s">
        <v>4744</v>
      </c>
      <c r="E6567" s="141" t="s">
        <v>4745</v>
      </c>
      <c r="F6567" s="141" t="s">
        <v>4746</v>
      </c>
      <c r="G6567" s="141" t="s">
        <v>4747</v>
      </c>
      <c r="H6567" s="141" t="s">
        <v>4748</v>
      </c>
      <c r="I6567" s="137">
        <v>1.0371999999999999</v>
      </c>
      <c r="J6567" s="134" t="s">
        <v>4749</v>
      </c>
      <c r="K6567" s="141" t="s">
        <v>4750</v>
      </c>
      <c r="L6567" s="136">
        <v>0.52300000000000002</v>
      </c>
      <c r="M6567" s="136">
        <v>1.0229999999999999</v>
      </c>
      <c r="N6567" s="136">
        <v>2.54</v>
      </c>
      <c r="O6567" s="141" t="s">
        <v>4751</v>
      </c>
      <c r="P6567" s="136">
        <v>469.7</v>
      </c>
      <c r="Q6567" s="136">
        <v>0.20200000000000001</v>
      </c>
      <c r="R6567" s="136">
        <v>1.9390000000000001</v>
      </c>
      <c r="S6567" s="136">
        <v>38.07</v>
      </c>
    </row>
    <row r="6568" spans="1:19" ht="11.25" thickBot="1" x14ac:dyDescent="0.2">
      <c r="A6568" s="112"/>
    </row>
    <row r="6569" spans="1:19" ht="11.25" thickBot="1" x14ac:dyDescent="0.2">
      <c r="A6569" s="138" t="s">
        <v>364</v>
      </c>
      <c r="B6569" s="112"/>
      <c r="C6569" s="141" t="s">
        <v>3351</v>
      </c>
      <c r="D6569" s="141" t="s">
        <v>4752</v>
      </c>
      <c r="E6569" s="141" t="s">
        <v>4753</v>
      </c>
      <c r="F6569" s="141" t="s">
        <v>4754</v>
      </c>
      <c r="G6569" s="141" t="s">
        <v>4755</v>
      </c>
      <c r="H6569" s="141" t="s">
        <v>4756</v>
      </c>
      <c r="I6569" s="137">
        <v>1.7479999999999999E-2</v>
      </c>
      <c r="J6569" s="134" t="s">
        <v>4757</v>
      </c>
      <c r="K6569" s="141" t="s">
        <v>4758</v>
      </c>
      <c r="L6569" s="136">
        <v>5.5E-2</v>
      </c>
      <c r="M6569" s="136">
        <v>2.5000000000000001E-2</v>
      </c>
      <c r="N6569" s="136">
        <v>1.0999999999999999E-2</v>
      </c>
      <c r="O6569" s="141" t="s">
        <v>4759</v>
      </c>
      <c r="P6569" s="136">
        <v>7.9560000000000004</v>
      </c>
      <c r="Q6569" s="136">
        <v>3.0000000000000001E-3</v>
      </c>
      <c r="R6569" s="136">
        <v>2.9000000000000001E-2</v>
      </c>
      <c r="S6569" s="136">
        <v>9.6000000000000002E-2</v>
      </c>
    </row>
    <row r="6570" spans="1:19" ht="11.25" thickBot="1" x14ac:dyDescent="0.2">
      <c r="A6570" s="112"/>
    </row>
    <row r="6571" spans="1:19" ht="11.25" thickBot="1" x14ac:dyDescent="0.2">
      <c r="A6571" s="139" t="s">
        <v>366</v>
      </c>
      <c r="B6571" s="112"/>
      <c r="C6571" s="141" t="s">
        <v>4760</v>
      </c>
      <c r="D6571" s="141" t="s">
        <v>4761</v>
      </c>
      <c r="E6571" s="141" t="s">
        <v>4762</v>
      </c>
      <c r="F6571" s="141" t="s">
        <v>3075</v>
      </c>
      <c r="G6571" s="141" t="s">
        <v>4763</v>
      </c>
      <c r="H6571" s="141" t="s">
        <v>4764</v>
      </c>
      <c r="I6571" s="140">
        <v>1.6850000000000001</v>
      </c>
      <c r="J6571" s="134" t="s">
        <v>382</v>
      </c>
      <c r="K6571" s="141" t="s">
        <v>4765</v>
      </c>
      <c r="L6571" s="136">
        <v>10.43</v>
      </c>
      <c r="M6571" s="136">
        <v>2.4500000000000002</v>
      </c>
      <c r="N6571" s="136">
        <v>0.42499999999999999</v>
      </c>
      <c r="O6571" s="141" t="s">
        <v>1780</v>
      </c>
      <c r="P6571" s="136">
        <v>1.694</v>
      </c>
      <c r="Q6571" s="136">
        <v>1.377</v>
      </c>
      <c r="R6571" s="136">
        <v>1.4770000000000001</v>
      </c>
      <c r="S6571" s="136">
        <v>0.252</v>
      </c>
    </row>
    <row r="6572" spans="1:19" ht="11.25" thickBot="1" x14ac:dyDescent="0.2">
      <c r="A6572" s="112"/>
    </row>
    <row r="6573" spans="1:19" ht="11.25" thickBot="1" x14ac:dyDescent="0.2">
      <c r="A6573" s="106" t="s">
        <v>357</v>
      </c>
      <c r="B6573" s="106" t="s">
        <v>358</v>
      </c>
      <c r="C6573" s="130" t="s">
        <v>17</v>
      </c>
      <c r="D6573" s="130" t="s">
        <v>18</v>
      </c>
      <c r="E6573" s="131" t="s">
        <v>19</v>
      </c>
      <c r="F6573" s="131" t="s">
        <v>20</v>
      </c>
      <c r="G6573" s="130" t="s">
        <v>21</v>
      </c>
      <c r="H6573" s="130" t="s">
        <v>22</v>
      </c>
      <c r="I6573" s="130" t="s">
        <v>23</v>
      </c>
      <c r="J6573" s="130" t="s">
        <v>24</v>
      </c>
      <c r="K6573" s="131" t="s">
        <v>25</v>
      </c>
      <c r="L6573" s="131" t="s">
        <v>26</v>
      </c>
      <c r="M6573" s="130" t="s">
        <v>27</v>
      </c>
      <c r="N6573" s="130" t="s">
        <v>28</v>
      </c>
      <c r="O6573" s="130" t="s">
        <v>29</v>
      </c>
      <c r="P6573" s="130" t="s">
        <v>30</v>
      </c>
      <c r="Q6573" s="130" t="s">
        <v>31</v>
      </c>
      <c r="R6573" s="130" t="s">
        <v>32</v>
      </c>
      <c r="S6573" s="130" t="s">
        <v>33</v>
      </c>
    </row>
    <row r="6574" spans="1:19" ht="11.25" thickBot="1" x14ac:dyDescent="0.2">
      <c r="A6574" s="112"/>
      <c r="B6574" s="112"/>
      <c r="C6574" s="130" t="s">
        <v>111</v>
      </c>
      <c r="D6574" s="130" t="s">
        <v>111</v>
      </c>
      <c r="E6574" s="131" t="s">
        <v>111</v>
      </c>
      <c r="F6574" s="131" t="s">
        <v>111</v>
      </c>
      <c r="G6574" s="130" t="s">
        <v>111</v>
      </c>
      <c r="H6574" s="130" t="s">
        <v>111</v>
      </c>
      <c r="I6574" s="130" t="s">
        <v>111</v>
      </c>
      <c r="J6574" s="130" t="s">
        <v>111</v>
      </c>
      <c r="K6574" s="131" t="s">
        <v>111</v>
      </c>
      <c r="L6574" s="131" t="s">
        <v>111</v>
      </c>
      <c r="M6574" s="130" t="s">
        <v>111</v>
      </c>
      <c r="N6574" s="130" t="s">
        <v>111</v>
      </c>
      <c r="O6574" s="130" t="s">
        <v>111</v>
      </c>
      <c r="P6574" s="130" t="s">
        <v>111</v>
      </c>
      <c r="Q6574" s="130" t="s">
        <v>111</v>
      </c>
      <c r="R6574" s="130" t="s">
        <v>111</v>
      </c>
      <c r="S6574" s="130" t="s">
        <v>111</v>
      </c>
    </row>
    <row r="6575" spans="1:19" ht="11.25" thickBot="1" x14ac:dyDescent="0.2">
      <c r="A6575" s="107">
        <v>1</v>
      </c>
      <c r="B6575" s="132">
        <v>0.77837962962962959</v>
      </c>
      <c r="C6575" s="108">
        <v>48.17</v>
      </c>
      <c r="D6575" s="108">
        <v>1.0289999999999999</v>
      </c>
      <c r="E6575" s="133">
        <v>0.92493999999999998</v>
      </c>
      <c r="F6575" s="133">
        <v>0.90917000000000003</v>
      </c>
      <c r="G6575" s="108">
        <v>0.24099999999999999</v>
      </c>
      <c r="H6575" s="108">
        <v>15.66</v>
      </c>
      <c r="I6575" s="108">
        <v>24.54</v>
      </c>
      <c r="J6575" s="141" t="s">
        <v>4766</v>
      </c>
      <c r="K6575" s="133">
        <v>0.99387000000000003</v>
      </c>
      <c r="L6575" s="134" t="s">
        <v>4767</v>
      </c>
      <c r="M6575" s="108">
        <v>2.9000000000000001E-2</v>
      </c>
      <c r="N6575" s="108">
        <v>0.88</v>
      </c>
      <c r="O6575" s="108">
        <v>0</v>
      </c>
      <c r="P6575" s="108">
        <v>3.0000000000000001E-3</v>
      </c>
      <c r="Q6575" s="108">
        <v>3.7999999999999999E-2</v>
      </c>
      <c r="R6575" s="108">
        <v>-2E-3</v>
      </c>
      <c r="S6575" s="108">
        <v>7.4999999999999997E-2</v>
      </c>
    </row>
    <row r="6576" spans="1:19" ht="11.25" thickBot="1" x14ac:dyDescent="0.2">
      <c r="A6576" s="112"/>
    </row>
    <row r="6577" spans="1:19" ht="11.25" thickBot="1" x14ac:dyDescent="0.2">
      <c r="A6577" s="107">
        <v>2</v>
      </c>
      <c r="B6577" s="132">
        <v>0.77856481481481488</v>
      </c>
      <c r="C6577" s="108">
        <v>47.72</v>
      </c>
      <c r="D6577" s="108">
        <v>1.016</v>
      </c>
      <c r="E6577" s="133">
        <v>0.93974999999999997</v>
      </c>
      <c r="F6577" s="133">
        <v>0.90658000000000005</v>
      </c>
      <c r="G6577" s="108">
        <v>0.17599999999999999</v>
      </c>
      <c r="H6577" s="108">
        <v>19.39</v>
      </c>
      <c r="I6577" s="108">
        <v>24.3</v>
      </c>
      <c r="J6577" s="141" t="s">
        <v>4768</v>
      </c>
      <c r="K6577" s="133">
        <v>1.00482</v>
      </c>
      <c r="L6577" s="134" t="s">
        <v>4769</v>
      </c>
      <c r="M6577" s="108">
        <v>3.3000000000000002E-2</v>
      </c>
      <c r="N6577" s="108">
        <v>0.879</v>
      </c>
      <c r="O6577" s="108">
        <v>1E-3</v>
      </c>
      <c r="P6577" s="108">
        <v>2E-3</v>
      </c>
      <c r="Q6577" s="108">
        <v>4.2000000000000003E-2</v>
      </c>
      <c r="R6577" s="108">
        <v>-5.0000000000000001E-3</v>
      </c>
      <c r="S6577" s="108">
        <v>8.5000000000000006E-2</v>
      </c>
    </row>
    <row r="6578" spans="1:19" ht="11.25" thickBot="1" x14ac:dyDescent="0.2">
      <c r="A6578" s="112"/>
    </row>
    <row r="6579" spans="1:19" ht="11.25" thickBot="1" x14ac:dyDescent="0.2">
      <c r="A6579" s="107">
        <v>3</v>
      </c>
      <c r="B6579" s="132">
        <v>0.7787384259259259</v>
      </c>
      <c r="C6579" s="108">
        <v>47.89</v>
      </c>
      <c r="D6579" s="108">
        <v>1.012</v>
      </c>
      <c r="E6579" s="133">
        <v>0.95926999999999996</v>
      </c>
      <c r="F6579" s="133">
        <v>0.90315999999999996</v>
      </c>
      <c r="G6579" s="108">
        <v>0.14099999999999999</v>
      </c>
      <c r="H6579" s="108">
        <v>13.34</v>
      </c>
      <c r="I6579" s="108">
        <v>24.23</v>
      </c>
      <c r="J6579" s="141" t="s">
        <v>4770</v>
      </c>
      <c r="K6579" s="133">
        <v>1.00908</v>
      </c>
      <c r="L6579" s="134" t="s">
        <v>4771</v>
      </c>
      <c r="M6579" s="108">
        <v>3.2000000000000001E-2</v>
      </c>
      <c r="N6579" s="108">
        <v>0.874</v>
      </c>
      <c r="O6579" s="108">
        <v>0</v>
      </c>
      <c r="P6579" s="108">
        <v>3.0000000000000001E-3</v>
      </c>
      <c r="Q6579" s="108">
        <v>3.9E-2</v>
      </c>
      <c r="R6579" s="108">
        <v>2.9000000000000001E-2</v>
      </c>
      <c r="S6579" s="108">
        <v>0.08</v>
      </c>
    </row>
    <row r="6580" spans="1:19" ht="11.25" thickBot="1" x14ac:dyDescent="0.2">
      <c r="A6580" s="112"/>
    </row>
    <row r="6581" spans="1:19" ht="11.25" thickBot="1" x14ac:dyDescent="0.2">
      <c r="A6581" s="135" t="s">
        <v>362</v>
      </c>
      <c r="B6581" s="112"/>
      <c r="C6581" s="136">
        <v>47.93</v>
      </c>
      <c r="D6581" s="136">
        <v>1.0189999999999999</v>
      </c>
      <c r="E6581" s="137">
        <v>0.94132000000000005</v>
      </c>
      <c r="F6581" s="137">
        <v>0.90629999999999999</v>
      </c>
      <c r="G6581" s="136">
        <v>0.186</v>
      </c>
      <c r="H6581" s="136">
        <v>16.13</v>
      </c>
      <c r="I6581" s="136">
        <v>24.35</v>
      </c>
      <c r="J6581" s="141" t="s">
        <v>4772</v>
      </c>
      <c r="K6581" s="137">
        <v>1.0025900000000001</v>
      </c>
      <c r="L6581" s="134" t="s">
        <v>4773</v>
      </c>
      <c r="M6581" s="136">
        <v>3.1E-2</v>
      </c>
      <c r="N6581" s="136">
        <v>0.878</v>
      </c>
      <c r="O6581" s="136">
        <v>0</v>
      </c>
      <c r="P6581" s="136">
        <v>2E-3</v>
      </c>
      <c r="Q6581" s="136">
        <v>0.04</v>
      </c>
      <c r="R6581" s="136">
        <v>7.0000000000000001E-3</v>
      </c>
      <c r="S6581" s="136">
        <v>0.08</v>
      </c>
    </row>
    <row r="6582" spans="1:19" ht="11.25" thickBot="1" x14ac:dyDescent="0.2">
      <c r="A6582" s="112"/>
    </row>
    <row r="6583" spans="1:19" ht="11.25" thickBot="1" x14ac:dyDescent="0.2">
      <c r="A6583" s="138" t="s">
        <v>364</v>
      </c>
      <c r="B6583" s="112"/>
      <c r="C6583" s="136">
        <v>0.22700000000000001</v>
      </c>
      <c r="D6583" s="136">
        <v>8.9999999999999993E-3</v>
      </c>
      <c r="E6583" s="137">
        <v>1.7219999999999999E-2</v>
      </c>
      <c r="F6583" s="137">
        <v>3.0200000000000001E-3</v>
      </c>
      <c r="G6583" s="136">
        <v>5.0999999999999997E-2</v>
      </c>
      <c r="H6583" s="136">
        <v>3.0539999999999998</v>
      </c>
      <c r="I6583" s="136">
        <v>0.16300000000000001</v>
      </c>
      <c r="J6583" s="141" t="s">
        <v>4774</v>
      </c>
      <c r="K6583" s="137">
        <v>7.8499999999999993E-3</v>
      </c>
      <c r="L6583" s="134" t="s">
        <v>3001</v>
      </c>
      <c r="M6583" s="136">
        <v>2E-3</v>
      </c>
      <c r="N6583" s="136">
        <v>3.0000000000000001E-3</v>
      </c>
      <c r="O6583" s="136">
        <v>0</v>
      </c>
      <c r="P6583" s="136">
        <v>0</v>
      </c>
      <c r="Q6583" s="136">
        <v>2E-3</v>
      </c>
      <c r="R6583" s="136">
        <v>1.9E-2</v>
      </c>
      <c r="S6583" s="136">
        <v>5.0000000000000001E-3</v>
      </c>
    </row>
    <row r="6584" spans="1:19" ht="11.25" thickBot="1" x14ac:dyDescent="0.2">
      <c r="A6584" s="112"/>
    </row>
    <row r="6585" spans="1:19" ht="11.25" thickBot="1" x14ac:dyDescent="0.2">
      <c r="A6585" s="139" t="s">
        <v>366</v>
      </c>
      <c r="B6585" s="112"/>
      <c r="C6585" s="136">
        <v>0.47399999999999998</v>
      </c>
      <c r="D6585" s="136">
        <v>0.88</v>
      </c>
      <c r="E6585" s="140">
        <v>1.83</v>
      </c>
      <c r="F6585" s="140">
        <v>0.33300000000000002</v>
      </c>
      <c r="G6585" s="136">
        <v>27.4</v>
      </c>
      <c r="H6585" s="136">
        <v>18.93</v>
      </c>
      <c r="I6585" s="136">
        <v>0.66700000000000004</v>
      </c>
      <c r="J6585" s="141" t="s">
        <v>4775</v>
      </c>
      <c r="K6585" s="140">
        <v>0.78300000000000003</v>
      </c>
      <c r="L6585" s="134" t="s">
        <v>620</v>
      </c>
      <c r="M6585" s="136">
        <v>6.3159999999999998</v>
      </c>
      <c r="N6585" s="136">
        <v>0.33300000000000002</v>
      </c>
      <c r="O6585" s="136">
        <v>157.1</v>
      </c>
      <c r="P6585" s="136">
        <v>11.39</v>
      </c>
      <c r="Q6585" s="136">
        <v>4.53</v>
      </c>
      <c r="R6585" s="136">
        <v>256.60000000000002</v>
      </c>
      <c r="S6585" s="136">
        <v>6.2119999999999997</v>
      </c>
    </row>
    <row r="6586" spans="1:19" ht="11.25" thickBot="1" x14ac:dyDescent="0.2">
      <c r="A6586" s="112"/>
    </row>
    <row r="6587" spans="1:19" ht="11.25" thickBot="1" x14ac:dyDescent="0.2">
      <c r="A6587" s="106" t="s">
        <v>357</v>
      </c>
      <c r="B6587" s="106" t="s">
        <v>358</v>
      </c>
      <c r="C6587" s="131" t="s">
        <v>34</v>
      </c>
      <c r="D6587" s="131" t="s">
        <v>35</v>
      </c>
      <c r="E6587" s="130" t="s">
        <v>36</v>
      </c>
      <c r="F6587" s="130" t="s">
        <v>37</v>
      </c>
      <c r="G6587" s="130" t="s">
        <v>38</v>
      </c>
      <c r="H6587" s="130" t="s">
        <v>39</v>
      </c>
      <c r="I6587" s="130" t="s">
        <v>40</v>
      </c>
      <c r="J6587" s="130" t="s">
        <v>41</v>
      </c>
      <c r="K6587" s="130" t="s">
        <v>42</v>
      </c>
      <c r="L6587" s="130" t="s">
        <v>43</v>
      </c>
      <c r="M6587" s="130" t="s">
        <v>44</v>
      </c>
      <c r="N6587" s="130" t="s">
        <v>45</v>
      </c>
      <c r="O6587" s="130" t="s">
        <v>46</v>
      </c>
      <c r="P6587" s="130" t="s">
        <v>47</v>
      </c>
      <c r="Q6587" s="130" t="s">
        <v>48</v>
      </c>
      <c r="R6587" s="130" t="s">
        <v>49</v>
      </c>
      <c r="S6587" s="130" t="s">
        <v>50</v>
      </c>
    </row>
    <row r="6588" spans="1:19" ht="11.25" thickBot="1" x14ac:dyDescent="0.2">
      <c r="A6588" s="112"/>
      <c r="B6588" s="112"/>
      <c r="C6588" s="131" t="s">
        <v>111</v>
      </c>
      <c r="D6588" s="131" t="s">
        <v>111</v>
      </c>
      <c r="E6588" s="130" t="s">
        <v>111</v>
      </c>
      <c r="F6588" s="130" t="s">
        <v>111</v>
      </c>
      <c r="G6588" s="130" t="s">
        <v>111</v>
      </c>
      <c r="H6588" s="130" t="s">
        <v>111</v>
      </c>
      <c r="I6588" s="130" t="s">
        <v>111</v>
      </c>
      <c r="J6588" s="130" t="s">
        <v>111</v>
      </c>
      <c r="K6588" s="130" t="s">
        <v>111</v>
      </c>
      <c r="L6588" s="130" t="s">
        <v>111</v>
      </c>
      <c r="M6588" s="130" t="s">
        <v>111</v>
      </c>
      <c r="N6588" s="130" t="s">
        <v>111</v>
      </c>
      <c r="O6588" s="130" t="s">
        <v>111</v>
      </c>
      <c r="P6588" s="130" t="s">
        <v>111</v>
      </c>
      <c r="Q6588" s="130" t="s">
        <v>111</v>
      </c>
      <c r="R6588" s="130" t="s">
        <v>111</v>
      </c>
      <c r="S6588" s="130" t="s">
        <v>111</v>
      </c>
    </row>
    <row r="6589" spans="1:19" ht="11.25" thickBot="1" x14ac:dyDescent="0.2">
      <c r="A6589" s="107">
        <v>1</v>
      </c>
      <c r="B6589" s="132">
        <v>0.77837962962962959</v>
      </c>
      <c r="C6589" s="133">
        <v>0.90622000000000003</v>
      </c>
      <c r="D6589" s="134" t="s">
        <v>4776</v>
      </c>
      <c r="E6589" s="108">
        <v>0.33500000000000002</v>
      </c>
      <c r="F6589" s="108">
        <v>3.4000000000000002E-2</v>
      </c>
      <c r="G6589" s="108">
        <v>0</v>
      </c>
      <c r="H6589" s="108">
        <v>0.30599999999999999</v>
      </c>
      <c r="I6589" s="108">
        <v>26.76</v>
      </c>
      <c r="J6589" s="108">
        <v>26.84</v>
      </c>
      <c r="K6589" s="108">
        <v>0.30299999999999999</v>
      </c>
      <c r="L6589" s="108">
        <v>0.57799999999999996</v>
      </c>
      <c r="M6589" s="108">
        <v>7.0999999999999994E-2</v>
      </c>
      <c r="N6589" s="108">
        <v>0.27900000000000003</v>
      </c>
      <c r="O6589" s="108">
        <v>4.9000000000000002E-2</v>
      </c>
      <c r="P6589" s="108">
        <v>1.4999999999999999E-2</v>
      </c>
      <c r="Q6589" s="108">
        <v>4.7E-2</v>
      </c>
      <c r="R6589" s="108">
        <v>6.0000000000000001E-3</v>
      </c>
      <c r="S6589" s="108">
        <v>3.4000000000000002E-2</v>
      </c>
    </row>
    <row r="6590" spans="1:19" ht="11.25" thickBot="1" x14ac:dyDescent="0.2">
      <c r="A6590" s="112"/>
    </row>
    <row r="6591" spans="1:19" ht="11.25" thickBot="1" x14ac:dyDescent="0.2">
      <c r="A6591" s="107">
        <v>2</v>
      </c>
      <c r="B6591" s="132">
        <v>0.77856481481481488</v>
      </c>
      <c r="C6591" s="133">
        <v>0.91774</v>
      </c>
      <c r="D6591" s="134" t="s">
        <v>4777</v>
      </c>
      <c r="E6591" s="108">
        <v>0.30299999999999999</v>
      </c>
      <c r="F6591" s="108">
        <v>3.2000000000000001E-2</v>
      </c>
      <c r="G6591" s="108">
        <v>0</v>
      </c>
      <c r="H6591" s="108">
        <v>0.307</v>
      </c>
      <c r="I6591" s="108">
        <v>26.7</v>
      </c>
      <c r="J6591" s="108">
        <v>26.6</v>
      </c>
      <c r="K6591" s="108">
        <v>0.29499999999999998</v>
      </c>
      <c r="L6591" s="108">
        <v>0.57499999999999996</v>
      </c>
      <c r="M6591" s="108">
        <v>7.1999999999999995E-2</v>
      </c>
      <c r="N6591" s="108">
        <v>0.27500000000000002</v>
      </c>
      <c r="O6591" s="108">
        <v>5.5E-2</v>
      </c>
      <c r="P6591" s="108">
        <v>1.4E-2</v>
      </c>
      <c r="Q6591" s="108">
        <v>4.7E-2</v>
      </c>
      <c r="R6591" s="108">
        <v>6.0000000000000001E-3</v>
      </c>
      <c r="S6591" s="108">
        <v>3.5999999999999997E-2</v>
      </c>
    </row>
    <row r="6592" spans="1:19" ht="11.25" thickBot="1" x14ac:dyDescent="0.2">
      <c r="A6592" s="112"/>
    </row>
    <row r="6593" spans="1:19" ht="11.25" thickBot="1" x14ac:dyDescent="0.2">
      <c r="A6593" s="107">
        <v>3</v>
      </c>
      <c r="B6593" s="132">
        <v>0.7787384259259259</v>
      </c>
      <c r="C6593" s="133">
        <v>0.92151000000000005</v>
      </c>
      <c r="D6593" s="134" t="s">
        <v>4778</v>
      </c>
      <c r="E6593" s="108">
        <v>0.28499999999999998</v>
      </c>
      <c r="F6593" s="108">
        <v>3.3000000000000002E-2</v>
      </c>
      <c r="G6593" s="108">
        <v>8.0000000000000002E-3</v>
      </c>
      <c r="H6593" s="108">
        <v>0.308</v>
      </c>
      <c r="I6593" s="108">
        <v>26.75</v>
      </c>
      <c r="J6593" s="108">
        <v>26.75</v>
      </c>
      <c r="K6593" s="108">
        <v>0.32</v>
      </c>
      <c r="L6593" s="108">
        <v>0.57499999999999996</v>
      </c>
      <c r="M6593" s="108">
        <v>7.1999999999999995E-2</v>
      </c>
      <c r="N6593" s="108">
        <v>0.27400000000000002</v>
      </c>
      <c r="O6593" s="108">
        <v>5.5E-2</v>
      </c>
      <c r="P6593" s="108">
        <v>1.4E-2</v>
      </c>
      <c r="Q6593" s="108">
        <v>4.9000000000000002E-2</v>
      </c>
      <c r="R6593" s="108">
        <v>7.0000000000000001E-3</v>
      </c>
      <c r="S6593" s="108">
        <v>3.3000000000000002E-2</v>
      </c>
    </row>
    <row r="6594" spans="1:19" ht="11.25" thickBot="1" x14ac:dyDescent="0.2">
      <c r="A6594" s="112"/>
    </row>
    <row r="6595" spans="1:19" ht="11.25" thickBot="1" x14ac:dyDescent="0.2">
      <c r="A6595" s="135" t="s">
        <v>362</v>
      </c>
      <c r="B6595" s="112"/>
      <c r="C6595" s="137">
        <v>0.91515999999999997</v>
      </c>
      <c r="D6595" s="134" t="s">
        <v>4779</v>
      </c>
      <c r="E6595" s="136">
        <v>0.308</v>
      </c>
      <c r="F6595" s="136">
        <v>3.3000000000000002E-2</v>
      </c>
      <c r="G6595" s="136">
        <v>3.0000000000000001E-3</v>
      </c>
      <c r="H6595" s="136">
        <v>0.307</v>
      </c>
      <c r="I6595" s="136">
        <v>26.74</v>
      </c>
      <c r="J6595" s="136">
        <v>26.73</v>
      </c>
      <c r="K6595" s="136">
        <v>0.30599999999999999</v>
      </c>
      <c r="L6595" s="136">
        <v>0.57599999999999996</v>
      </c>
      <c r="M6595" s="136">
        <v>7.1999999999999995E-2</v>
      </c>
      <c r="N6595" s="136">
        <v>0.27600000000000002</v>
      </c>
      <c r="O6595" s="136">
        <v>5.2999999999999999E-2</v>
      </c>
      <c r="P6595" s="136">
        <v>1.4999999999999999E-2</v>
      </c>
      <c r="Q6595" s="136">
        <v>4.8000000000000001E-2</v>
      </c>
      <c r="R6595" s="136">
        <v>6.0000000000000001E-3</v>
      </c>
      <c r="S6595" s="136">
        <v>3.4000000000000002E-2</v>
      </c>
    </row>
    <row r="6596" spans="1:19" ht="11.25" thickBot="1" x14ac:dyDescent="0.2">
      <c r="A6596" s="112"/>
    </row>
    <row r="6597" spans="1:19" ht="11.25" thickBot="1" x14ac:dyDescent="0.2">
      <c r="A6597" s="138" t="s">
        <v>364</v>
      </c>
      <c r="B6597" s="112"/>
      <c r="C6597" s="137">
        <v>7.9699999999999997E-3</v>
      </c>
      <c r="D6597" s="134" t="s">
        <v>4780</v>
      </c>
      <c r="E6597" s="136">
        <v>2.5000000000000001E-2</v>
      </c>
      <c r="F6597" s="136">
        <v>1E-3</v>
      </c>
      <c r="G6597" s="136">
        <v>5.0000000000000001E-3</v>
      </c>
      <c r="H6597" s="136">
        <v>1E-3</v>
      </c>
      <c r="I6597" s="136">
        <v>3.4000000000000002E-2</v>
      </c>
      <c r="J6597" s="136">
        <v>0.122</v>
      </c>
      <c r="K6597" s="136">
        <v>1.2999999999999999E-2</v>
      </c>
      <c r="L6597" s="136">
        <v>2E-3</v>
      </c>
      <c r="M6597" s="136">
        <v>0</v>
      </c>
      <c r="N6597" s="136">
        <v>2E-3</v>
      </c>
      <c r="O6597" s="136">
        <v>4.0000000000000001E-3</v>
      </c>
      <c r="P6597" s="136">
        <v>1E-3</v>
      </c>
      <c r="Q6597" s="136">
        <v>1E-3</v>
      </c>
      <c r="R6597" s="136">
        <v>0</v>
      </c>
      <c r="S6597" s="136">
        <v>1E-3</v>
      </c>
    </row>
    <row r="6598" spans="1:19" ht="11.25" thickBot="1" x14ac:dyDescent="0.2">
      <c r="A6598" s="112"/>
    </row>
    <row r="6599" spans="1:19" ht="11.25" thickBot="1" x14ac:dyDescent="0.2">
      <c r="A6599" s="139" t="s">
        <v>366</v>
      </c>
      <c r="B6599" s="112"/>
      <c r="C6599" s="140">
        <v>0.871</v>
      </c>
      <c r="D6599" s="134" t="s">
        <v>1371</v>
      </c>
      <c r="E6599" s="136">
        <v>8.2360000000000007</v>
      </c>
      <c r="F6599" s="136">
        <v>2.9889999999999999</v>
      </c>
      <c r="G6599" s="136">
        <v>167.9</v>
      </c>
      <c r="H6599" s="136">
        <v>0.28799999999999998</v>
      </c>
      <c r="I6599" s="136">
        <v>0.129</v>
      </c>
      <c r="J6599" s="136">
        <v>0.45500000000000002</v>
      </c>
      <c r="K6599" s="136">
        <v>4.173</v>
      </c>
      <c r="L6599" s="136">
        <v>0.29399999999999998</v>
      </c>
      <c r="M6599" s="136">
        <v>0.69</v>
      </c>
      <c r="N6599" s="136">
        <v>0.878</v>
      </c>
      <c r="O6599" s="136">
        <v>6.7290000000000001</v>
      </c>
      <c r="P6599" s="136">
        <v>4.3579999999999997</v>
      </c>
      <c r="Q6599" s="136">
        <v>2.2730000000000001</v>
      </c>
      <c r="R6599" s="136">
        <v>6.2229999999999999</v>
      </c>
      <c r="S6599" s="136">
        <v>4.1449999999999996</v>
      </c>
    </row>
    <row r="6600" spans="1:19" ht="11.25" thickBot="1" x14ac:dyDescent="0.2">
      <c r="A6600" s="112"/>
    </row>
    <row r="6601" spans="1:19" ht="11.25" thickBot="1" x14ac:dyDescent="0.2">
      <c r="A6601" s="106" t="s">
        <v>357</v>
      </c>
      <c r="B6601" s="106" t="s">
        <v>358</v>
      </c>
      <c r="C6601" s="130" t="s">
        <v>51</v>
      </c>
      <c r="D6601" s="130" t="s">
        <v>52</v>
      </c>
      <c r="E6601" s="130" t="s">
        <v>53</v>
      </c>
      <c r="F6601" s="130" t="s">
        <v>54</v>
      </c>
      <c r="G6601" s="130" t="s">
        <v>55</v>
      </c>
      <c r="H6601" s="130" t="s">
        <v>56</v>
      </c>
      <c r="I6601" s="130" t="s">
        <v>57</v>
      </c>
      <c r="J6601" s="130" t="s">
        <v>58</v>
      </c>
      <c r="K6601" s="130" t="s">
        <v>59</v>
      </c>
      <c r="L6601" s="130" t="s">
        <v>60</v>
      </c>
      <c r="M6601" s="130" t="s">
        <v>61</v>
      </c>
      <c r="N6601" s="130" t="s">
        <v>62</v>
      </c>
      <c r="O6601" s="130" t="s">
        <v>63</v>
      </c>
      <c r="P6601" s="130" t="s">
        <v>64</v>
      </c>
      <c r="Q6601" s="131" t="s">
        <v>65</v>
      </c>
      <c r="R6601" s="131" t="s">
        <v>66</v>
      </c>
      <c r="S6601" s="130" t="s">
        <v>67</v>
      </c>
    </row>
    <row r="6602" spans="1:19" ht="11.25" thickBot="1" x14ac:dyDescent="0.2">
      <c r="A6602" s="112"/>
      <c r="B6602" s="112"/>
      <c r="C6602" s="130" t="s">
        <v>111</v>
      </c>
      <c r="D6602" s="130" t="s">
        <v>111</v>
      </c>
      <c r="E6602" s="130" t="s">
        <v>111</v>
      </c>
      <c r="F6602" s="130" t="s">
        <v>111</v>
      </c>
      <c r="G6602" s="130" t="s">
        <v>111</v>
      </c>
      <c r="H6602" s="130" t="s">
        <v>111</v>
      </c>
      <c r="I6602" s="130" t="s">
        <v>111</v>
      </c>
      <c r="J6602" s="130" t="s">
        <v>111</v>
      </c>
      <c r="K6602" s="130" t="s">
        <v>111</v>
      </c>
      <c r="L6602" s="130" t="s">
        <v>111</v>
      </c>
      <c r="M6602" s="130" t="s">
        <v>111</v>
      </c>
      <c r="N6602" s="130" t="s">
        <v>111</v>
      </c>
      <c r="O6602" s="130" t="s">
        <v>111</v>
      </c>
      <c r="P6602" s="130" t="s">
        <v>111</v>
      </c>
      <c r="Q6602" s="131" t="s">
        <v>111</v>
      </c>
      <c r="R6602" s="131" t="s">
        <v>111</v>
      </c>
      <c r="S6602" s="130" t="s">
        <v>111</v>
      </c>
    </row>
    <row r="6603" spans="1:19" ht="11.25" thickBot="1" x14ac:dyDescent="0.2">
      <c r="A6603" s="107">
        <v>1</v>
      </c>
      <c r="B6603" s="132">
        <v>0.77837962962962959</v>
      </c>
      <c r="C6603" s="108">
        <v>7.0000000000000001E-3</v>
      </c>
      <c r="D6603" s="108">
        <v>1.7000000000000001E-2</v>
      </c>
      <c r="E6603" s="108">
        <v>2E-3</v>
      </c>
      <c r="F6603" s="108">
        <v>1.6E-2</v>
      </c>
      <c r="G6603" s="108">
        <v>2E-3</v>
      </c>
      <c r="H6603" s="108">
        <v>1E-3</v>
      </c>
      <c r="I6603" s="108">
        <v>6.7000000000000004E-2</v>
      </c>
      <c r="J6603" s="108">
        <v>0.36899999999999999</v>
      </c>
      <c r="K6603" s="108">
        <v>0.36399999999999999</v>
      </c>
      <c r="L6603" s="108">
        <v>0</v>
      </c>
      <c r="M6603" s="108">
        <v>0</v>
      </c>
      <c r="N6603" s="108">
        <v>0.127</v>
      </c>
      <c r="O6603" s="108">
        <v>8.0000000000000002E-3</v>
      </c>
      <c r="P6603" s="108">
        <v>3.911</v>
      </c>
      <c r="Q6603" s="133">
        <v>0.88209000000000004</v>
      </c>
      <c r="R6603" s="134" t="s">
        <v>4781</v>
      </c>
      <c r="S6603" s="108">
        <v>9.0999999999999998E-2</v>
      </c>
    </row>
    <row r="6604" spans="1:19" ht="11.25" thickBot="1" x14ac:dyDescent="0.2">
      <c r="A6604" s="112"/>
    </row>
    <row r="6605" spans="1:19" ht="11.25" thickBot="1" x14ac:dyDescent="0.2">
      <c r="A6605" s="107">
        <v>2</v>
      </c>
      <c r="B6605" s="132">
        <v>0.77856481481481488</v>
      </c>
      <c r="C6605" s="108">
        <v>7.0000000000000001E-3</v>
      </c>
      <c r="D6605" s="108">
        <v>1.7999999999999999E-2</v>
      </c>
      <c r="E6605" s="108">
        <v>2E-3</v>
      </c>
      <c r="F6605" s="108">
        <v>1.2999999999999999E-2</v>
      </c>
      <c r="G6605" s="108">
        <v>2E-3</v>
      </c>
      <c r="H6605" s="108">
        <v>1E-3</v>
      </c>
      <c r="I6605" s="108">
        <v>6.0999999999999999E-2</v>
      </c>
      <c r="J6605" s="108">
        <v>0.36699999999999999</v>
      </c>
      <c r="K6605" s="108">
        <v>0.36</v>
      </c>
      <c r="L6605" s="108">
        <v>0</v>
      </c>
      <c r="M6605" s="108">
        <v>0</v>
      </c>
      <c r="N6605" s="108">
        <v>0.13100000000000001</v>
      </c>
      <c r="O6605" s="108">
        <v>8.9999999999999993E-3</v>
      </c>
      <c r="P6605" s="108">
        <v>3.8969999999999998</v>
      </c>
      <c r="Q6605" s="133">
        <v>0.90075000000000005</v>
      </c>
      <c r="R6605" s="134" t="s">
        <v>4782</v>
      </c>
      <c r="S6605" s="108">
        <v>9.4E-2</v>
      </c>
    </row>
    <row r="6606" spans="1:19" ht="11.25" thickBot="1" x14ac:dyDescent="0.2">
      <c r="A6606" s="112"/>
    </row>
    <row r="6607" spans="1:19" ht="11.25" thickBot="1" x14ac:dyDescent="0.2">
      <c r="A6607" s="107">
        <v>3</v>
      </c>
      <c r="B6607" s="132">
        <v>0.7787384259259259</v>
      </c>
      <c r="C6607" s="108">
        <v>7.0000000000000001E-3</v>
      </c>
      <c r="D6607" s="108">
        <v>1.7999999999999999E-2</v>
      </c>
      <c r="E6607" s="108">
        <v>2E-3</v>
      </c>
      <c r="F6607" s="108">
        <v>1.4999999999999999E-2</v>
      </c>
      <c r="G6607" s="108">
        <v>2E-3</v>
      </c>
      <c r="H6607" s="108">
        <v>1E-3</v>
      </c>
      <c r="I6607" s="108">
        <v>6.4000000000000001E-2</v>
      </c>
      <c r="J6607" s="108">
        <v>0.35</v>
      </c>
      <c r="K6607" s="108">
        <v>0.36399999999999999</v>
      </c>
      <c r="L6607" s="108">
        <v>0</v>
      </c>
      <c r="M6607" s="108">
        <v>0</v>
      </c>
      <c r="N6607" s="108">
        <v>0.13300000000000001</v>
      </c>
      <c r="O6607" s="108">
        <v>7.0000000000000001E-3</v>
      </c>
      <c r="P6607" s="108">
        <v>3.9020000000000001</v>
      </c>
      <c r="Q6607" s="133">
        <v>0.90551999999999999</v>
      </c>
      <c r="R6607" s="134" t="s">
        <v>4783</v>
      </c>
      <c r="S6607" s="108">
        <v>9.1999999999999998E-2</v>
      </c>
    </row>
    <row r="6608" spans="1:19" ht="11.25" thickBot="1" x14ac:dyDescent="0.2">
      <c r="A6608" s="112"/>
    </row>
    <row r="6609" spans="1:19" ht="11.25" thickBot="1" x14ac:dyDescent="0.2">
      <c r="A6609" s="135" t="s">
        <v>362</v>
      </c>
      <c r="B6609" s="112"/>
      <c r="C6609" s="136">
        <v>7.0000000000000001E-3</v>
      </c>
      <c r="D6609" s="136">
        <v>1.7999999999999999E-2</v>
      </c>
      <c r="E6609" s="136">
        <v>2E-3</v>
      </c>
      <c r="F6609" s="136">
        <v>1.4999999999999999E-2</v>
      </c>
      <c r="G6609" s="136">
        <v>2E-3</v>
      </c>
      <c r="H6609" s="136">
        <v>1E-3</v>
      </c>
      <c r="I6609" s="136">
        <v>6.4000000000000001E-2</v>
      </c>
      <c r="J6609" s="136">
        <v>0.36199999999999999</v>
      </c>
      <c r="K6609" s="136">
        <v>0.36299999999999999</v>
      </c>
      <c r="L6609" s="136">
        <v>0</v>
      </c>
      <c r="M6609" s="136">
        <v>0</v>
      </c>
      <c r="N6609" s="136">
        <v>0.13100000000000001</v>
      </c>
      <c r="O6609" s="136">
        <v>8.0000000000000002E-3</v>
      </c>
      <c r="P6609" s="136">
        <v>3.903</v>
      </c>
      <c r="Q6609" s="137">
        <v>0.89612000000000003</v>
      </c>
      <c r="R6609" s="134" t="s">
        <v>4784</v>
      </c>
      <c r="S6609" s="136">
        <v>9.2999999999999999E-2</v>
      </c>
    </row>
    <row r="6610" spans="1:19" ht="11.25" thickBot="1" x14ac:dyDescent="0.2">
      <c r="A6610" s="112"/>
    </row>
    <row r="6611" spans="1:19" ht="11.25" thickBot="1" x14ac:dyDescent="0.2">
      <c r="A6611" s="138" t="s">
        <v>364</v>
      </c>
      <c r="B6611" s="112"/>
      <c r="C6611" s="136">
        <v>0</v>
      </c>
      <c r="D6611" s="136">
        <v>0</v>
      </c>
      <c r="E6611" s="136">
        <v>0</v>
      </c>
      <c r="F6611" s="136">
        <v>1E-3</v>
      </c>
      <c r="G6611" s="136">
        <v>0</v>
      </c>
      <c r="H6611" s="136">
        <v>0</v>
      </c>
      <c r="I6611" s="136">
        <v>3.0000000000000001E-3</v>
      </c>
      <c r="J6611" s="136">
        <v>1.0999999999999999E-2</v>
      </c>
      <c r="K6611" s="136">
        <v>3.0000000000000001E-3</v>
      </c>
      <c r="L6611" s="136">
        <v>0</v>
      </c>
      <c r="M6611" s="136">
        <v>0</v>
      </c>
      <c r="N6611" s="136">
        <v>3.0000000000000001E-3</v>
      </c>
      <c r="O6611" s="136">
        <v>1E-3</v>
      </c>
      <c r="P6611" s="136">
        <v>7.0000000000000001E-3</v>
      </c>
      <c r="Q6611" s="137">
        <v>1.238E-2</v>
      </c>
      <c r="R6611" s="134" t="s">
        <v>4785</v>
      </c>
      <c r="S6611" s="136">
        <v>2E-3</v>
      </c>
    </row>
    <row r="6612" spans="1:19" ht="11.25" thickBot="1" x14ac:dyDescent="0.2">
      <c r="A6612" s="112"/>
    </row>
    <row r="6613" spans="1:19" ht="11.25" thickBot="1" x14ac:dyDescent="0.2">
      <c r="A6613" s="139" t="s">
        <v>366</v>
      </c>
      <c r="B6613" s="112"/>
      <c r="C6613" s="136">
        <v>3.6320000000000001</v>
      </c>
      <c r="D6613" s="136">
        <v>2.1269999999999998</v>
      </c>
      <c r="E6613" s="136">
        <v>8.67</v>
      </c>
      <c r="F6613" s="136">
        <v>8.5440000000000005</v>
      </c>
      <c r="G6613" s="136">
        <v>2.6179999999999999</v>
      </c>
      <c r="H6613" s="136">
        <v>15.35</v>
      </c>
      <c r="I6613" s="136">
        <v>5.2359999999999998</v>
      </c>
      <c r="J6613" s="136">
        <v>2.9369999999999998</v>
      </c>
      <c r="K6613" s="136">
        <v>0.70299999999999996</v>
      </c>
      <c r="L6613" s="136">
        <v>7.9690000000000003</v>
      </c>
      <c r="M6613" s="136">
        <v>834.3</v>
      </c>
      <c r="N6613" s="136">
        <v>2.0960000000000001</v>
      </c>
      <c r="O6613" s="136">
        <v>7.9210000000000003</v>
      </c>
      <c r="P6613" s="136">
        <v>0.17199999999999999</v>
      </c>
      <c r="Q6613" s="140">
        <v>1.3819999999999999</v>
      </c>
      <c r="R6613" s="134" t="s">
        <v>4786</v>
      </c>
      <c r="S6613" s="136">
        <v>2.0059999999999998</v>
      </c>
    </row>
    <row r="6614" spans="1:19" ht="11.25" thickBot="1" x14ac:dyDescent="0.2">
      <c r="A6614" s="112"/>
    </row>
    <row r="6615" spans="1:19" ht="11.25" thickBot="1" x14ac:dyDescent="0.2">
      <c r="A6615" s="106" t="s">
        <v>357</v>
      </c>
      <c r="B6615" s="106" t="s">
        <v>358</v>
      </c>
      <c r="C6615" s="130" t="s">
        <v>68</v>
      </c>
    </row>
    <row r="6616" spans="1:19" ht="11.25" thickBot="1" x14ac:dyDescent="0.2">
      <c r="A6616" s="112"/>
      <c r="B6616" s="112"/>
      <c r="C6616" s="130" t="s">
        <v>111</v>
      </c>
    </row>
    <row r="6617" spans="1:19" ht="11.25" thickBot="1" x14ac:dyDescent="0.2">
      <c r="A6617" s="107">
        <v>1</v>
      </c>
      <c r="B6617" s="132">
        <v>0.77837962962962959</v>
      </c>
      <c r="C6617" s="108">
        <v>1.7000000000000001E-2</v>
      </c>
    </row>
    <row r="6618" spans="1:19" ht="11.25" thickBot="1" x14ac:dyDescent="0.2">
      <c r="A6618" s="112"/>
    </row>
    <row r="6619" spans="1:19" ht="11.25" thickBot="1" x14ac:dyDescent="0.2">
      <c r="A6619" s="107">
        <v>2</v>
      </c>
      <c r="B6619" s="132">
        <v>0.77856481481481488</v>
      </c>
      <c r="C6619" s="108">
        <v>1.6E-2</v>
      </c>
    </row>
    <row r="6620" spans="1:19" ht="11.25" thickBot="1" x14ac:dyDescent="0.2">
      <c r="A6620" s="112"/>
    </row>
    <row r="6621" spans="1:19" ht="11.25" thickBot="1" x14ac:dyDescent="0.2">
      <c r="A6621" s="107">
        <v>3</v>
      </c>
      <c r="B6621" s="132">
        <v>0.7787384259259259</v>
      </c>
      <c r="C6621" s="108">
        <v>1.6E-2</v>
      </c>
    </row>
    <row r="6622" spans="1:19" ht="11.25" thickBot="1" x14ac:dyDescent="0.2">
      <c r="A6622" s="112"/>
    </row>
    <row r="6623" spans="1:19" ht="11.25" thickBot="1" x14ac:dyDescent="0.2">
      <c r="A6623" s="135" t="s">
        <v>362</v>
      </c>
      <c r="B6623" s="112"/>
      <c r="C6623" s="136">
        <v>1.6E-2</v>
      </c>
    </row>
    <row r="6624" spans="1:19" ht="11.25" thickBot="1" x14ac:dyDescent="0.2">
      <c r="A6624" s="112"/>
    </row>
    <row r="6625" spans="1:19" ht="11.25" thickBot="1" x14ac:dyDescent="0.2">
      <c r="A6625" s="138" t="s">
        <v>364</v>
      </c>
      <c r="B6625" s="112"/>
      <c r="C6625" s="136">
        <v>0</v>
      </c>
    </row>
    <row r="6626" spans="1:19" ht="11.25" thickBot="1" x14ac:dyDescent="0.2">
      <c r="A6626" s="112"/>
    </row>
    <row r="6627" spans="1:19" ht="11.25" thickBot="1" x14ac:dyDescent="0.2">
      <c r="A6627" s="139" t="s">
        <v>366</v>
      </c>
      <c r="B6627" s="112"/>
      <c r="C6627" s="136">
        <v>2.6360000000000001</v>
      </c>
    </row>
    <row r="6628" spans="1:19" ht="10.5" x14ac:dyDescent="0.15">
      <c r="A6628" s="112"/>
    </row>
    <row r="6629" spans="1:19" x14ac:dyDescent="0.15">
      <c r="A6629" s="129"/>
      <c r="B6629" s="86" t="s">
        <v>4787</v>
      </c>
    </row>
    <row r="6630" spans="1:19" ht="9.75" thickBot="1" x14ac:dyDescent="0.2">
      <c r="A6630" s="81" t="s">
        <v>356</v>
      </c>
    </row>
    <row r="6631" spans="1:19" ht="11.25" thickBot="1" x14ac:dyDescent="0.2">
      <c r="A6631" s="106" t="s">
        <v>357</v>
      </c>
      <c r="B6631" s="106" t="s">
        <v>358</v>
      </c>
      <c r="C6631" s="130" t="s">
        <v>0</v>
      </c>
      <c r="D6631" s="130" t="s">
        <v>1</v>
      </c>
      <c r="E6631" s="130" t="s">
        <v>2</v>
      </c>
      <c r="F6631" s="130" t="s">
        <v>3</v>
      </c>
      <c r="G6631" s="130" t="s">
        <v>4</v>
      </c>
      <c r="H6631" s="130" t="s">
        <v>5</v>
      </c>
      <c r="I6631" s="131" t="s">
        <v>6</v>
      </c>
      <c r="J6631" s="131" t="s">
        <v>7</v>
      </c>
      <c r="K6631" s="130" t="s">
        <v>8</v>
      </c>
      <c r="L6631" s="130" t="s">
        <v>9</v>
      </c>
      <c r="M6631" s="130" t="s">
        <v>10</v>
      </c>
      <c r="N6631" s="130" t="s">
        <v>11</v>
      </c>
      <c r="O6631" s="130" t="s">
        <v>12</v>
      </c>
      <c r="P6631" s="130" t="s">
        <v>13</v>
      </c>
      <c r="Q6631" s="130" t="s">
        <v>14</v>
      </c>
      <c r="R6631" s="130" t="s">
        <v>15</v>
      </c>
      <c r="S6631" s="130" t="s">
        <v>16</v>
      </c>
    </row>
    <row r="6632" spans="1:19" ht="11.25" thickBot="1" x14ac:dyDescent="0.2">
      <c r="A6632" s="112"/>
      <c r="B6632" s="112"/>
      <c r="C6632" s="130" t="s">
        <v>111</v>
      </c>
      <c r="D6632" s="130" t="s">
        <v>111</v>
      </c>
      <c r="E6632" s="130" t="s">
        <v>111</v>
      </c>
      <c r="F6632" s="130" t="s">
        <v>111</v>
      </c>
      <c r="G6632" s="130" t="s">
        <v>111</v>
      </c>
      <c r="H6632" s="130" t="s">
        <v>111</v>
      </c>
      <c r="I6632" s="131" t="s">
        <v>111</v>
      </c>
      <c r="J6632" s="131" t="s">
        <v>111</v>
      </c>
      <c r="K6632" s="130" t="s">
        <v>111</v>
      </c>
      <c r="L6632" s="130" t="s">
        <v>111</v>
      </c>
      <c r="M6632" s="130" t="s">
        <v>111</v>
      </c>
      <c r="N6632" s="130" t="s">
        <v>111</v>
      </c>
      <c r="O6632" s="130" t="s">
        <v>111</v>
      </c>
      <c r="P6632" s="130" t="s">
        <v>111</v>
      </c>
      <c r="Q6632" s="130" t="s">
        <v>111</v>
      </c>
      <c r="R6632" s="130" t="s">
        <v>111</v>
      </c>
      <c r="S6632" s="130" t="s">
        <v>111</v>
      </c>
    </row>
    <row r="6633" spans="1:19" ht="11.25" thickBot="1" x14ac:dyDescent="0.2">
      <c r="A6633" s="107">
        <v>1</v>
      </c>
      <c r="B6633" s="132">
        <v>0.78353009259259254</v>
      </c>
      <c r="C6633" s="141" t="s">
        <v>4788</v>
      </c>
      <c r="D6633" s="141" t="s">
        <v>4789</v>
      </c>
      <c r="E6633" s="141" t="s">
        <v>2706</v>
      </c>
      <c r="F6633" s="141" t="s">
        <v>4790</v>
      </c>
      <c r="G6633" s="141" t="s">
        <v>4791</v>
      </c>
      <c r="H6633" s="141" t="s">
        <v>4792</v>
      </c>
      <c r="I6633" s="133">
        <v>1.00271</v>
      </c>
      <c r="J6633" s="134" t="s">
        <v>4793</v>
      </c>
      <c r="K6633" s="141" t="s">
        <v>4794</v>
      </c>
      <c r="L6633" s="108">
        <v>0.48699999999999999</v>
      </c>
      <c r="M6633" s="108">
        <v>1.036</v>
      </c>
      <c r="N6633" s="108">
        <v>2.7170000000000001</v>
      </c>
      <c r="O6633" s="108">
        <v>76.03</v>
      </c>
      <c r="P6633" s="108">
        <v>522.6</v>
      </c>
      <c r="Q6633" s="108">
        <v>0.25800000000000001</v>
      </c>
      <c r="R6633" s="108">
        <v>4.3890000000000002</v>
      </c>
      <c r="S6633" s="108">
        <v>25.26</v>
      </c>
    </row>
    <row r="6634" spans="1:19" ht="11.25" thickBot="1" x14ac:dyDescent="0.2">
      <c r="A6634" s="112"/>
    </row>
    <row r="6635" spans="1:19" ht="11.25" thickBot="1" x14ac:dyDescent="0.2">
      <c r="A6635" s="107">
        <v>2</v>
      </c>
      <c r="B6635" s="132">
        <v>0.78370370370370368</v>
      </c>
      <c r="C6635" s="141" t="s">
        <v>4795</v>
      </c>
      <c r="D6635" s="141" t="s">
        <v>4796</v>
      </c>
      <c r="E6635" s="141" t="s">
        <v>4797</v>
      </c>
      <c r="F6635" s="141" t="s">
        <v>4798</v>
      </c>
      <c r="G6635" s="141" t="s">
        <v>4799</v>
      </c>
      <c r="H6635" s="141" t="s">
        <v>4800</v>
      </c>
      <c r="I6635" s="133">
        <v>1.0040899999999999</v>
      </c>
      <c r="J6635" s="134" t="s">
        <v>4801</v>
      </c>
      <c r="K6635" s="141" t="s">
        <v>944</v>
      </c>
      <c r="L6635" s="108">
        <v>0.53300000000000003</v>
      </c>
      <c r="M6635" s="108">
        <v>1.046</v>
      </c>
      <c r="N6635" s="108">
        <v>2.7170000000000001</v>
      </c>
      <c r="O6635" s="141" t="s">
        <v>4802</v>
      </c>
      <c r="P6635" s="108">
        <v>531.20000000000005</v>
      </c>
      <c r="Q6635" s="108">
        <v>0.25900000000000001</v>
      </c>
      <c r="R6635" s="108">
        <v>4.5039999999999996</v>
      </c>
      <c r="S6635" s="108">
        <v>25.59</v>
      </c>
    </row>
    <row r="6636" spans="1:19" ht="11.25" thickBot="1" x14ac:dyDescent="0.2">
      <c r="A6636" s="112"/>
    </row>
    <row r="6637" spans="1:19" ht="11.25" thickBot="1" x14ac:dyDescent="0.2">
      <c r="A6637" s="107">
        <v>3</v>
      </c>
      <c r="B6637" s="132">
        <v>0.78388888888888886</v>
      </c>
      <c r="C6637" s="141" t="s">
        <v>4803</v>
      </c>
      <c r="D6637" s="141" t="s">
        <v>4804</v>
      </c>
      <c r="E6637" s="141" t="s">
        <v>4805</v>
      </c>
      <c r="F6637" s="141" t="s">
        <v>4806</v>
      </c>
      <c r="G6637" s="141" t="s">
        <v>4807</v>
      </c>
      <c r="H6637" s="141" t="s">
        <v>4808</v>
      </c>
      <c r="I6637" s="133">
        <v>1.0245299999999999</v>
      </c>
      <c r="J6637" s="134" t="s">
        <v>4809</v>
      </c>
      <c r="K6637" s="141" t="s">
        <v>4810</v>
      </c>
      <c r="L6637" s="108">
        <v>0.56000000000000005</v>
      </c>
      <c r="M6637" s="108">
        <v>0.97099999999999997</v>
      </c>
      <c r="N6637" s="108">
        <v>2.512</v>
      </c>
      <c r="O6637" s="108">
        <v>76.260000000000005</v>
      </c>
      <c r="P6637" s="108">
        <v>519.9</v>
      </c>
      <c r="Q6637" s="108">
        <v>0.24399999999999999</v>
      </c>
      <c r="R6637" s="108">
        <v>4.4950000000000001</v>
      </c>
      <c r="S6637" s="108">
        <v>25.46</v>
      </c>
    </row>
    <row r="6638" spans="1:19" ht="11.25" thickBot="1" x14ac:dyDescent="0.2">
      <c r="A6638" s="112"/>
    </row>
    <row r="6639" spans="1:19" ht="11.25" thickBot="1" x14ac:dyDescent="0.2">
      <c r="A6639" s="135" t="s">
        <v>362</v>
      </c>
      <c r="B6639" s="112"/>
      <c r="C6639" s="141" t="s">
        <v>4811</v>
      </c>
      <c r="D6639" s="141" t="s">
        <v>4812</v>
      </c>
      <c r="E6639" s="141" t="s">
        <v>4813</v>
      </c>
      <c r="F6639" s="141" t="s">
        <v>4814</v>
      </c>
      <c r="G6639" s="141" t="s">
        <v>4815</v>
      </c>
      <c r="H6639" s="141" t="s">
        <v>4816</v>
      </c>
      <c r="I6639" s="137">
        <v>1.01044</v>
      </c>
      <c r="J6639" s="134" t="s">
        <v>4817</v>
      </c>
      <c r="K6639" s="141" t="s">
        <v>4818</v>
      </c>
      <c r="L6639" s="136">
        <v>0.52700000000000002</v>
      </c>
      <c r="M6639" s="136">
        <v>1.018</v>
      </c>
      <c r="N6639" s="136">
        <v>2.649</v>
      </c>
      <c r="O6639" s="141" t="s">
        <v>4819</v>
      </c>
      <c r="P6639" s="136">
        <v>524.6</v>
      </c>
      <c r="Q6639" s="136">
        <v>0.254</v>
      </c>
      <c r="R6639" s="136">
        <v>4.4630000000000001</v>
      </c>
      <c r="S6639" s="136">
        <v>25.43</v>
      </c>
    </row>
    <row r="6640" spans="1:19" ht="11.25" thickBot="1" x14ac:dyDescent="0.2">
      <c r="A6640" s="112"/>
    </row>
    <row r="6641" spans="1:19" ht="11.25" thickBot="1" x14ac:dyDescent="0.2">
      <c r="A6641" s="138" t="s">
        <v>364</v>
      </c>
      <c r="B6641" s="112"/>
      <c r="C6641" s="141" t="s">
        <v>3069</v>
      </c>
      <c r="D6641" s="141" t="s">
        <v>4820</v>
      </c>
      <c r="E6641" s="141" t="s">
        <v>4821</v>
      </c>
      <c r="F6641" s="141" t="s">
        <v>4822</v>
      </c>
      <c r="G6641" s="141" t="s">
        <v>4823</v>
      </c>
      <c r="H6641" s="141" t="s">
        <v>4824</v>
      </c>
      <c r="I6641" s="137">
        <v>1.222E-2</v>
      </c>
      <c r="J6641" s="134" t="s">
        <v>4825</v>
      </c>
      <c r="K6641" s="141" t="s">
        <v>3849</v>
      </c>
      <c r="L6641" s="136">
        <v>3.6999999999999998E-2</v>
      </c>
      <c r="M6641" s="136">
        <v>4.1000000000000002E-2</v>
      </c>
      <c r="N6641" s="136">
        <v>0.11899999999999999</v>
      </c>
      <c r="O6641" s="141" t="s">
        <v>4826</v>
      </c>
      <c r="P6641" s="136">
        <v>5.9089999999999998</v>
      </c>
      <c r="Q6641" s="136">
        <v>8.0000000000000002E-3</v>
      </c>
      <c r="R6641" s="136">
        <v>6.4000000000000001E-2</v>
      </c>
      <c r="S6641" s="136">
        <v>0.16600000000000001</v>
      </c>
    </row>
    <row r="6642" spans="1:19" ht="11.25" thickBot="1" x14ac:dyDescent="0.2">
      <c r="A6642" s="112"/>
    </row>
    <row r="6643" spans="1:19" ht="11.25" thickBot="1" x14ac:dyDescent="0.2">
      <c r="A6643" s="139" t="s">
        <v>366</v>
      </c>
      <c r="B6643" s="112"/>
      <c r="C6643" s="141" t="s">
        <v>2888</v>
      </c>
      <c r="D6643" s="141" t="s">
        <v>2205</v>
      </c>
      <c r="E6643" s="141" t="s">
        <v>4827</v>
      </c>
      <c r="F6643" s="141" t="s">
        <v>4828</v>
      </c>
      <c r="G6643" s="141" t="s">
        <v>4829</v>
      </c>
      <c r="H6643" s="141" t="s">
        <v>4830</v>
      </c>
      <c r="I6643" s="140">
        <v>1.2090000000000001</v>
      </c>
      <c r="J6643" s="134" t="s">
        <v>3657</v>
      </c>
      <c r="K6643" s="141" t="s">
        <v>4831</v>
      </c>
      <c r="L6643" s="136">
        <v>6.9480000000000004</v>
      </c>
      <c r="M6643" s="136">
        <v>4.0119999999999996</v>
      </c>
      <c r="N6643" s="136">
        <v>4.4790000000000001</v>
      </c>
      <c r="O6643" s="141" t="s">
        <v>4832</v>
      </c>
      <c r="P6643" s="136">
        <v>1.1259999999999999</v>
      </c>
      <c r="Q6643" s="136">
        <v>3.331</v>
      </c>
      <c r="R6643" s="136">
        <v>1.4330000000000001</v>
      </c>
      <c r="S6643" s="136">
        <v>0.65300000000000002</v>
      </c>
    </row>
    <row r="6644" spans="1:19" ht="11.25" thickBot="1" x14ac:dyDescent="0.2">
      <c r="A6644" s="112"/>
    </row>
    <row r="6645" spans="1:19" ht="11.25" thickBot="1" x14ac:dyDescent="0.2">
      <c r="A6645" s="106" t="s">
        <v>357</v>
      </c>
      <c r="B6645" s="106" t="s">
        <v>358</v>
      </c>
      <c r="C6645" s="130" t="s">
        <v>17</v>
      </c>
      <c r="D6645" s="130" t="s">
        <v>18</v>
      </c>
      <c r="E6645" s="131" t="s">
        <v>19</v>
      </c>
      <c r="F6645" s="131" t="s">
        <v>20</v>
      </c>
      <c r="G6645" s="130" t="s">
        <v>21</v>
      </c>
      <c r="H6645" s="130" t="s">
        <v>22</v>
      </c>
      <c r="I6645" s="130" t="s">
        <v>23</v>
      </c>
      <c r="J6645" s="130" t="s">
        <v>24</v>
      </c>
      <c r="K6645" s="131" t="s">
        <v>25</v>
      </c>
      <c r="L6645" s="131" t="s">
        <v>26</v>
      </c>
      <c r="M6645" s="130" t="s">
        <v>27</v>
      </c>
      <c r="N6645" s="130" t="s">
        <v>28</v>
      </c>
      <c r="O6645" s="130" t="s">
        <v>29</v>
      </c>
      <c r="P6645" s="130" t="s">
        <v>30</v>
      </c>
      <c r="Q6645" s="130" t="s">
        <v>31</v>
      </c>
      <c r="R6645" s="130" t="s">
        <v>32</v>
      </c>
      <c r="S6645" s="130" t="s">
        <v>33</v>
      </c>
    </row>
    <row r="6646" spans="1:19" ht="11.25" thickBot="1" x14ac:dyDescent="0.2">
      <c r="A6646" s="112"/>
      <c r="B6646" s="112"/>
      <c r="C6646" s="130" t="s">
        <v>111</v>
      </c>
      <c r="D6646" s="130" t="s">
        <v>111</v>
      </c>
      <c r="E6646" s="131" t="s">
        <v>111</v>
      </c>
      <c r="F6646" s="131" t="s">
        <v>111</v>
      </c>
      <c r="G6646" s="130" t="s">
        <v>111</v>
      </c>
      <c r="H6646" s="130" t="s">
        <v>111</v>
      </c>
      <c r="I6646" s="130" t="s">
        <v>111</v>
      </c>
      <c r="J6646" s="130" t="s">
        <v>111</v>
      </c>
      <c r="K6646" s="131" t="s">
        <v>111</v>
      </c>
      <c r="L6646" s="131" t="s">
        <v>111</v>
      </c>
      <c r="M6646" s="130" t="s">
        <v>111</v>
      </c>
      <c r="N6646" s="130" t="s">
        <v>111</v>
      </c>
      <c r="O6646" s="130" t="s">
        <v>111</v>
      </c>
      <c r="P6646" s="130" t="s">
        <v>111</v>
      </c>
      <c r="Q6646" s="130" t="s">
        <v>111</v>
      </c>
      <c r="R6646" s="130" t="s">
        <v>111</v>
      </c>
      <c r="S6646" s="130" t="s">
        <v>111</v>
      </c>
    </row>
    <row r="6647" spans="1:19" ht="11.25" thickBot="1" x14ac:dyDescent="0.2">
      <c r="A6647" s="107">
        <v>1</v>
      </c>
      <c r="B6647" s="132">
        <v>0.78353009259259254</v>
      </c>
      <c r="C6647" s="108">
        <v>32.44</v>
      </c>
      <c r="D6647" s="108">
        <v>1.018</v>
      </c>
      <c r="E6647" s="133">
        <v>0.89837999999999996</v>
      </c>
      <c r="F6647" s="133">
        <v>0.89661999999999997</v>
      </c>
      <c r="G6647" s="108">
        <v>0.251</v>
      </c>
      <c r="H6647" s="108">
        <v>40.26</v>
      </c>
      <c r="I6647" s="108">
        <v>17.690000000000001</v>
      </c>
      <c r="J6647" s="141" t="s">
        <v>4833</v>
      </c>
      <c r="K6647" s="133">
        <v>0.96009999999999995</v>
      </c>
      <c r="L6647" s="134" t="s">
        <v>4834</v>
      </c>
      <c r="M6647" s="108">
        <v>2.9000000000000001E-2</v>
      </c>
      <c r="N6647" s="108">
        <v>0.56000000000000005</v>
      </c>
      <c r="O6647" s="108">
        <v>1E-3</v>
      </c>
      <c r="P6647" s="108">
        <v>5.0000000000000001E-3</v>
      </c>
      <c r="Q6647" s="108">
        <v>3.9E-2</v>
      </c>
      <c r="R6647" s="108">
        <v>7.0999999999999994E-2</v>
      </c>
      <c r="S6647" s="108">
        <v>0.05</v>
      </c>
    </row>
    <row r="6648" spans="1:19" ht="11.25" thickBot="1" x14ac:dyDescent="0.2">
      <c r="A6648" s="112"/>
    </row>
    <row r="6649" spans="1:19" ht="11.25" thickBot="1" x14ac:dyDescent="0.2">
      <c r="A6649" s="107">
        <v>2</v>
      </c>
      <c r="B6649" s="132">
        <v>0.78370370370370368</v>
      </c>
      <c r="C6649" s="108">
        <v>32.67</v>
      </c>
      <c r="D6649" s="108">
        <v>1.02</v>
      </c>
      <c r="E6649" s="133">
        <v>0.90083000000000002</v>
      </c>
      <c r="F6649" s="133">
        <v>0.89919000000000004</v>
      </c>
      <c r="G6649" s="108">
        <v>0.156</v>
      </c>
      <c r="H6649" s="108">
        <v>42.69</v>
      </c>
      <c r="I6649" s="108">
        <v>17.71</v>
      </c>
      <c r="J6649" s="141" t="s">
        <v>4835</v>
      </c>
      <c r="K6649" s="133">
        <v>0.97701000000000005</v>
      </c>
      <c r="L6649" s="134" t="s">
        <v>4836</v>
      </c>
      <c r="M6649" s="108">
        <v>2.5000000000000001E-2</v>
      </c>
      <c r="N6649" s="108">
        <v>0.57399999999999995</v>
      </c>
      <c r="O6649" s="108">
        <v>0</v>
      </c>
      <c r="P6649" s="108">
        <v>4.0000000000000001E-3</v>
      </c>
      <c r="Q6649" s="108">
        <v>3.6999999999999998E-2</v>
      </c>
      <c r="R6649" s="108">
        <v>7.0000000000000007E-2</v>
      </c>
      <c r="S6649" s="108">
        <v>5.3999999999999999E-2</v>
      </c>
    </row>
    <row r="6650" spans="1:19" ht="11.25" thickBot="1" x14ac:dyDescent="0.2">
      <c r="A6650" s="112"/>
    </row>
    <row r="6651" spans="1:19" ht="11.25" thickBot="1" x14ac:dyDescent="0.2">
      <c r="A6651" s="107">
        <v>3</v>
      </c>
      <c r="B6651" s="132">
        <v>0.78388888888888886</v>
      </c>
      <c r="C6651" s="108">
        <v>33.14</v>
      </c>
      <c r="D6651" s="108">
        <v>1.0209999999999999</v>
      </c>
      <c r="E6651" s="133">
        <v>0.91805000000000003</v>
      </c>
      <c r="F6651" s="133">
        <v>0.89922999999999997</v>
      </c>
      <c r="G6651" s="108">
        <v>0.13600000000000001</v>
      </c>
      <c r="H6651" s="108">
        <v>40.51</v>
      </c>
      <c r="I6651" s="108">
        <v>17.77</v>
      </c>
      <c r="J6651" s="141" t="s">
        <v>4837</v>
      </c>
      <c r="K6651" s="133">
        <v>0.98594999999999999</v>
      </c>
      <c r="L6651" s="134" t="s">
        <v>4838</v>
      </c>
      <c r="M6651" s="108">
        <v>2.5999999999999999E-2</v>
      </c>
      <c r="N6651" s="108">
        <v>0.55600000000000005</v>
      </c>
      <c r="O6651" s="108">
        <v>0</v>
      </c>
      <c r="P6651" s="108">
        <v>4.0000000000000001E-3</v>
      </c>
      <c r="Q6651" s="108">
        <v>3.5999999999999997E-2</v>
      </c>
      <c r="R6651" s="108">
        <v>4.8000000000000001E-2</v>
      </c>
      <c r="S6651" s="108">
        <v>4.5999999999999999E-2</v>
      </c>
    </row>
    <row r="6652" spans="1:19" ht="11.25" thickBot="1" x14ac:dyDescent="0.2">
      <c r="A6652" s="112"/>
    </row>
    <row r="6653" spans="1:19" ht="11.25" thickBot="1" x14ac:dyDescent="0.2">
      <c r="A6653" s="135" t="s">
        <v>362</v>
      </c>
      <c r="B6653" s="112"/>
      <c r="C6653" s="136">
        <v>32.75</v>
      </c>
      <c r="D6653" s="136">
        <v>1.02</v>
      </c>
      <c r="E6653" s="137">
        <v>0.90575000000000006</v>
      </c>
      <c r="F6653" s="137">
        <v>0.89834000000000003</v>
      </c>
      <c r="G6653" s="136">
        <v>0.18099999999999999</v>
      </c>
      <c r="H6653" s="136">
        <v>41.15</v>
      </c>
      <c r="I6653" s="136">
        <v>17.73</v>
      </c>
      <c r="J6653" s="141" t="s">
        <v>4839</v>
      </c>
      <c r="K6653" s="137">
        <v>0.97435000000000005</v>
      </c>
      <c r="L6653" s="134" t="s">
        <v>4840</v>
      </c>
      <c r="M6653" s="136">
        <v>2.7E-2</v>
      </c>
      <c r="N6653" s="136">
        <v>0.56299999999999994</v>
      </c>
      <c r="O6653" s="136">
        <v>0</v>
      </c>
      <c r="P6653" s="136">
        <v>4.0000000000000001E-3</v>
      </c>
      <c r="Q6653" s="136">
        <v>3.6999999999999998E-2</v>
      </c>
      <c r="R6653" s="136">
        <v>6.3E-2</v>
      </c>
      <c r="S6653" s="136">
        <v>0.05</v>
      </c>
    </row>
    <row r="6654" spans="1:19" ht="11.25" thickBot="1" x14ac:dyDescent="0.2">
      <c r="A6654" s="112"/>
    </row>
    <row r="6655" spans="1:19" ht="11.25" thickBot="1" x14ac:dyDescent="0.2">
      <c r="A6655" s="138" t="s">
        <v>364</v>
      </c>
      <c r="B6655" s="112"/>
      <c r="C6655" s="136">
        <v>0.36099999999999999</v>
      </c>
      <c r="D6655" s="136">
        <v>2E-3</v>
      </c>
      <c r="E6655" s="137">
        <v>1.072E-2</v>
      </c>
      <c r="F6655" s="137">
        <v>1.5E-3</v>
      </c>
      <c r="G6655" s="136">
        <v>6.2E-2</v>
      </c>
      <c r="H6655" s="136">
        <v>1.3360000000000001</v>
      </c>
      <c r="I6655" s="136">
        <v>4.3999999999999997E-2</v>
      </c>
      <c r="J6655" s="141" t="s">
        <v>4841</v>
      </c>
      <c r="K6655" s="137">
        <v>1.3129999999999999E-2</v>
      </c>
      <c r="L6655" s="134" t="s">
        <v>4842</v>
      </c>
      <c r="M6655" s="136">
        <v>2E-3</v>
      </c>
      <c r="N6655" s="136">
        <v>8.9999999999999993E-3</v>
      </c>
      <c r="O6655" s="136">
        <v>0</v>
      </c>
      <c r="P6655" s="136">
        <v>0</v>
      </c>
      <c r="Q6655" s="136">
        <v>2E-3</v>
      </c>
      <c r="R6655" s="136">
        <v>1.2999999999999999E-2</v>
      </c>
      <c r="S6655" s="136">
        <v>4.0000000000000001E-3</v>
      </c>
    </row>
    <row r="6656" spans="1:19" ht="11.25" thickBot="1" x14ac:dyDescent="0.2">
      <c r="A6656" s="112"/>
    </row>
    <row r="6657" spans="1:19" ht="11.25" thickBot="1" x14ac:dyDescent="0.2">
      <c r="A6657" s="139" t="s">
        <v>366</v>
      </c>
      <c r="B6657" s="112"/>
      <c r="C6657" s="136">
        <v>1.103</v>
      </c>
      <c r="D6657" s="136">
        <v>0.189</v>
      </c>
      <c r="E6657" s="140">
        <v>1.1830000000000001</v>
      </c>
      <c r="F6657" s="140">
        <v>0.16700000000000001</v>
      </c>
      <c r="G6657" s="136">
        <v>33.950000000000003</v>
      </c>
      <c r="H6657" s="136">
        <v>3.2469999999999999</v>
      </c>
      <c r="I6657" s="136">
        <v>0.249</v>
      </c>
      <c r="J6657" s="141" t="s">
        <v>1167</v>
      </c>
      <c r="K6657" s="140">
        <v>1.347</v>
      </c>
      <c r="L6657" s="134" t="s">
        <v>4843</v>
      </c>
      <c r="M6657" s="136">
        <v>7.3849999999999998</v>
      </c>
      <c r="N6657" s="136">
        <v>1.623</v>
      </c>
      <c r="O6657" s="136">
        <v>131.1</v>
      </c>
      <c r="P6657" s="136">
        <v>9.7309999999999999</v>
      </c>
      <c r="Q6657" s="136">
        <v>4.601</v>
      </c>
      <c r="R6657" s="136">
        <v>20.63</v>
      </c>
      <c r="S6657" s="136">
        <v>7.5490000000000004</v>
      </c>
    </row>
    <row r="6658" spans="1:19" ht="11.25" thickBot="1" x14ac:dyDescent="0.2">
      <c r="A6658" s="112"/>
    </row>
    <row r="6659" spans="1:19" ht="11.25" thickBot="1" x14ac:dyDescent="0.2">
      <c r="A6659" s="106" t="s">
        <v>357</v>
      </c>
      <c r="B6659" s="106" t="s">
        <v>358</v>
      </c>
      <c r="C6659" s="131" t="s">
        <v>34</v>
      </c>
      <c r="D6659" s="131" t="s">
        <v>35</v>
      </c>
      <c r="E6659" s="130" t="s">
        <v>36</v>
      </c>
      <c r="F6659" s="130" t="s">
        <v>37</v>
      </c>
      <c r="G6659" s="130" t="s">
        <v>38</v>
      </c>
      <c r="H6659" s="130" t="s">
        <v>39</v>
      </c>
      <c r="I6659" s="130" t="s">
        <v>40</v>
      </c>
      <c r="J6659" s="130" t="s">
        <v>41</v>
      </c>
      <c r="K6659" s="130" t="s">
        <v>42</v>
      </c>
      <c r="L6659" s="130" t="s">
        <v>43</v>
      </c>
      <c r="M6659" s="130" t="s">
        <v>44</v>
      </c>
      <c r="N6659" s="130" t="s">
        <v>45</v>
      </c>
      <c r="O6659" s="130" t="s">
        <v>46</v>
      </c>
      <c r="P6659" s="130" t="s">
        <v>47</v>
      </c>
      <c r="Q6659" s="130" t="s">
        <v>48</v>
      </c>
      <c r="R6659" s="130" t="s">
        <v>49</v>
      </c>
      <c r="S6659" s="130" t="s">
        <v>50</v>
      </c>
    </row>
    <row r="6660" spans="1:19" ht="11.25" thickBot="1" x14ac:dyDescent="0.2">
      <c r="A6660" s="112"/>
      <c r="B6660" s="112"/>
      <c r="C6660" s="131" t="s">
        <v>111</v>
      </c>
      <c r="D6660" s="131" t="s">
        <v>111</v>
      </c>
      <c r="E6660" s="130" t="s">
        <v>111</v>
      </c>
      <c r="F6660" s="130" t="s">
        <v>111</v>
      </c>
      <c r="G6660" s="130" t="s">
        <v>111</v>
      </c>
      <c r="H6660" s="130" t="s">
        <v>111</v>
      </c>
      <c r="I6660" s="130" t="s">
        <v>111</v>
      </c>
      <c r="J6660" s="130" t="s">
        <v>111</v>
      </c>
      <c r="K6660" s="130" t="s">
        <v>111</v>
      </c>
      <c r="L6660" s="130" t="s">
        <v>111</v>
      </c>
      <c r="M6660" s="130" t="s">
        <v>111</v>
      </c>
      <c r="N6660" s="130" t="s">
        <v>111</v>
      </c>
      <c r="O6660" s="130" t="s">
        <v>111</v>
      </c>
      <c r="P6660" s="130" t="s">
        <v>111</v>
      </c>
      <c r="Q6660" s="130" t="s">
        <v>111</v>
      </c>
      <c r="R6660" s="130" t="s">
        <v>111</v>
      </c>
      <c r="S6660" s="130" t="s">
        <v>111</v>
      </c>
    </row>
    <row r="6661" spans="1:19" ht="11.25" thickBot="1" x14ac:dyDescent="0.2">
      <c r="A6661" s="107">
        <v>1</v>
      </c>
      <c r="B6661" s="132">
        <v>0.78353009259259254</v>
      </c>
      <c r="C6661" s="133">
        <v>0.88063000000000002</v>
      </c>
      <c r="D6661" s="134" t="s">
        <v>4844</v>
      </c>
      <c r="E6661" s="108">
        <v>0.66700000000000004</v>
      </c>
      <c r="F6661" s="108">
        <v>4.4999999999999998E-2</v>
      </c>
      <c r="G6661" s="108">
        <v>0</v>
      </c>
      <c r="H6661" s="108">
        <v>0.16900000000000001</v>
      </c>
      <c r="I6661" s="108">
        <v>26.76</v>
      </c>
      <c r="J6661" s="108">
        <v>27.18</v>
      </c>
      <c r="K6661" s="108">
        <v>0.28299999999999997</v>
      </c>
      <c r="L6661" s="108">
        <v>0.51900000000000002</v>
      </c>
      <c r="M6661" s="108">
        <v>6.8000000000000005E-2</v>
      </c>
      <c r="N6661" s="108">
        <v>0.26600000000000001</v>
      </c>
      <c r="O6661" s="108">
        <v>5.2999999999999999E-2</v>
      </c>
      <c r="P6661" s="108">
        <v>1.4E-2</v>
      </c>
      <c r="Q6661" s="108">
        <v>4.5999999999999999E-2</v>
      </c>
      <c r="R6661" s="108">
        <v>6.0000000000000001E-3</v>
      </c>
      <c r="S6661" s="108">
        <v>3.1E-2</v>
      </c>
    </row>
    <row r="6662" spans="1:19" ht="11.25" thickBot="1" x14ac:dyDescent="0.2">
      <c r="A6662" s="112"/>
    </row>
    <row r="6663" spans="1:19" ht="11.25" thickBot="1" x14ac:dyDescent="0.2">
      <c r="A6663" s="107">
        <v>2</v>
      </c>
      <c r="B6663" s="132">
        <v>0.78370370370370368</v>
      </c>
      <c r="C6663" s="133">
        <v>0.89339999999999997</v>
      </c>
      <c r="D6663" s="134" t="s">
        <v>4845</v>
      </c>
      <c r="E6663" s="108">
        <v>0.68899999999999995</v>
      </c>
      <c r="F6663" s="108">
        <v>4.8000000000000001E-2</v>
      </c>
      <c r="G6663" s="108">
        <v>0</v>
      </c>
      <c r="H6663" s="108">
        <v>0.16900000000000001</v>
      </c>
      <c r="I6663" s="108">
        <v>27.15</v>
      </c>
      <c r="J6663" s="108">
        <v>27.26</v>
      </c>
      <c r="K6663" s="108">
        <v>0.28599999999999998</v>
      </c>
      <c r="L6663" s="108">
        <v>0.51900000000000002</v>
      </c>
      <c r="M6663" s="108">
        <v>6.8000000000000005E-2</v>
      </c>
      <c r="N6663" s="108">
        <v>0.26800000000000002</v>
      </c>
      <c r="O6663" s="108">
        <v>4.9000000000000002E-2</v>
      </c>
      <c r="P6663" s="108">
        <v>1.4E-2</v>
      </c>
      <c r="Q6663" s="108">
        <v>4.3999999999999997E-2</v>
      </c>
      <c r="R6663" s="108">
        <v>6.0000000000000001E-3</v>
      </c>
      <c r="S6663" s="108">
        <v>3.4000000000000002E-2</v>
      </c>
    </row>
    <row r="6664" spans="1:19" ht="11.25" thickBot="1" x14ac:dyDescent="0.2">
      <c r="A6664" s="112"/>
    </row>
    <row r="6665" spans="1:19" ht="11.25" thickBot="1" x14ac:dyDescent="0.2">
      <c r="A6665" s="107">
        <v>3</v>
      </c>
      <c r="B6665" s="132">
        <v>0.78388888888888886</v>
      </c>
      <c r="C6665" s="133">
        <v>0.90002000000000004</v>
      </c>
      <c r="D6665" s="134" t="s">
        <v>4846</v>
      </c>
      <c r="E6665" s="108">
        <v>0.67500000000000004</v>
      </c>
      <c r="F6665" s="108">
        <v>4.7E-2</v>
      </c>
      <c r="G6665" s="108">
        <v>4.0000000000000001E-3</v>
      </c>
      <c r="H6665" s="108">
        <v>0.17199999999999999</v>
      </c>
      <c r="I6665" s="108">
        <v>27.21</v>
      </c>
      <c r="J6665" s="108">
        <v>27.29</v>
      </c>
      <c r="K6665" s="108">
        <v>0.28699999999999998</v>
      </c>
      <c r="L6665" s="108">
        <v>0.52700000000000002</v>
      </c>
      <c r="M6665" s="108">
        <v>6.9000000000000006E-2</v>
      </c>
      <c r="N6665" s="108">
        <v>0.26600000000000001</v>
      </c>
      <c r="O6665" s="108">
        <v>5.2999999999999999E-2</v>
      </c>
      <c r="P6665" s="108">
        <v>1.2999999999999999E-2</v>
      </c>
      <c r="Q6665" s="108">
        <v>4.4999999999999998E-2</v>
      </c>
      <c r="R6665" s="108">
        <v>7.0000000000000001E-3</v>
      </c>
      <c r="S6665" s="108">
        <v>3.2000000000000001E-2</v>
      </c>
    </row>
    <row r="6666" spans="1:19" ht="11.25" thickBot="1" x14ac:dyDescent="0.2">
      <c r="A6666" s="112"/>
    </row>
    <row r="6667" spans="1:19" ht="11.25" thickBot="1" x14ac:dyDescent="0.2">
      <c r="A6667" s="135" t="s">
        <v>362</v>
      </c>
      <c r="B6667" s="112"/>
      <c r="C6667" s="137">
        <v>0.89134999999999998</v>
      </c>
      <c r="D6667" s="134" t="s">
        <v>4847</v>
      </c>
      <c r="E6667" s="136">
        <v>0.67700000000000005</v>
      </c>
      <c r="F6667" s="136">
        <v>4.7E-2</v>
      </c>
      <c r="G6667" s="136">
        <v>2E-3</v>
      </c>
      <c r="H6667" s="136">
        <v>0.17</v>
      </c>
      <c r="I6667" s="136">
        <v>27.04</v>
      </c>
      <c r="J6667" s="136">
        <v>27.24</v>
      </c>
      <c r="K6667" s="136">
        <v>0.28499999999999998</v>
      </c>
      <c r="L6667" s="136">
        <v>0.52200000000000002</v>
      </c>
      <c r="M6667" s="136">
        <v>6.9000000000000006E-2</v>
      </c>
      <c r="N6667" s="136">
        <v>0.26600000000000001</v>
      </c>
      <c r="O6667" s="136">
        <v>5.1999999999999998E-2</v>
      </c>
      <c r="P6667" s="136">
        <v>1.4E-2</v>
      </c>
      <c r="Q6667" s="136">
        <v>4.4999999999999998E-2</v>
      </c>
      <c r="R6667" s="136">
        <v>6.0000000000000001E-3</v>
      </c>
      <c r="S6667" s="136">
        <v>3.2000000000000001E-2</v>
      </c>
    </row>
    <row r="6668" spans="1:19" ht="11.25" thickBot="1" x14ac:dyDescent="0.2">
      <c r="A6668" s="112"/>
    </row>
    <row r="6669" spans="1:19" ht="11.25" thickBot="1" x14ac:dyDescent="0.2">
      <c r="A6669" s="138" t="s">
        <v>364</v>
      </c>
      <c r="B6669" s="112"/>
      <c r="C6669" s="137">
        <v>9.8600000000000007E-3</v>
      </c>
      <c r="D6669" s="134" t="s">
        <v>4848</v>
      </c>
      <c r="E6669" s="136">
        <v>1.0999999999999999E-2</v>
      </c>
      <c r="F6669" s="136">
        <v>2E-3</v>
      </c>
      <c r="G6669" s="136">
        <v>2E-3</v>
      </c>
      <c r="H6669" s="136">
        <v>2E-3</v>
      </c>
      <c r="I6669" s="136">
        <v>0.248</v>
      </c>
      <c r="J6669" s="136">
        <v>5.5E-2</v>
      </c>
      <c r="K6669" s="136">
        <v>2E-3</v>
      </c>
      <c r="L6669" s="136">
        <v>5.0000000000000001E-3</v>
      </c>
      <c r="M6669" s="136">
        <v>1E-3</v>
      </c>
      <c r="N6669" s="136">
        <v>1E-3</v>
      </c>
      <c r="O6669" s="136">
        <v>3.0000000000000001E-3</v>
      </c>
      <c r="P6669" s="136">
        <v>0</v>
      </c>
      <c r="Q6669" s="136">
        <v>1E-3</v>
      </c>
      <c r="R6669" s="136">
        <v>0</v>
      </c>
      <c r="S6669" s="136">
        <v>1E-3</v>
      </c>
    </row>
    <row r="6670" spans="1:19" ht="11.25" thickBot="1" x14ac:dyDescent="0.2">
      <c r="A6670" s="112"/>
    </row>
    <row r="6671" spans="1:19" ht="11.25" thickBot="1" x14ac:dyDescent="0.2">
      <c r="A6671" s="139" t="s">
        <v>366</v>
      </c>
      <c r="B6671" s="112"/>
      <c r="C6671" s="140">
        <v>1.1060000000000001</v>
      </c>
      <c r="D6671" s="134" t="s">
        <v>4849</v>
      </c>
      <c r="E6671" s="136">
        <v>1.6240000000000001</v>
      </c>
      <c r="F6671" s="136">
        <v>4.0220000000000002</v>
      </c>
      <c r="G6671" s="136">
        <v>159.80000000000001</v>
      </c>
      <c r="H6671" s="136">
        <v>1.256</v>
      </c>
      <c r="I6671" s="136">
        <v>0.91500000000000004</v>
      </c>
      <c r="J6671" s="136">
        <v>0.20200000000000001</v>
      </c>
      <c r="K6671" s="136">
        <v>0.71399999999999997</v>
      </c>
      <c r="L6671" s="136">
        <v>0.91800000000000004</v>
      </c>
      <c r="M6671" s="136">
        <v>1.163</v>
      </c>
      <c r="N6671" s="136">
        <v>0.47199999999999998</v>
      </c>
      <c r="O6671" s="136">
        <v>4.8470000000000004</v>
      </c>
      <c r="P6671" s="136">
        <v>3.5110000000000001</v>
      </c>
      <c r="Q6671" s="136">
        <v>1.64</v>
      </c>
      <c r="R6671" s="136">
        <v>2.9580000000000002</v>
      </c>
      <c r="S6671" s="136">
        <v>3.7679999999999998</v>
      </c>
    </row>
    <row r="6672" spans="1:19" ht="11.25" thickBot="1" x14ac:dyDescent="0.2">
      <c r="A6672" s="112"/>
    </row>
    <row r="6673" spans="1:19" ht="11.25" thickBot="1" x14ac:dyDescent="0.2">
      <c r="A6673" s="106" t="s">
        <v>357</v>
      </c>
      <c r="B6673" s="106" t="s">
        <v>358</v>
      </c>
      <c r="C6673" s="130" t="s">
        <v>51</v>
      </c>
      <c r="D6673" s="130" t="s">
        <v>52</v>
      </c>
      <c r="E6673" s="130" t="s">
        <v>53</v>
      </c>
      <c r="F6673" s="130" t="s">
        <v>54</v>
      </c>
      <c r="G6673" s="130" t="s">
        <v>55</v>
      </c>
      <c r="H6673" s="130" t="s">
        <v>56</v>
      </c>
      <c r="I6673" s="130" t="s">
        <v>57</v>
      </c>
      <c r="J6673" s="130" t="s">
        <v>58</v>
      </c>
      <c r="K6673" s="130" t="s">
        <v>59</v>
      </c>
      <c r="L6673" s="130" t="s">
        <v>60</v>
      </c>
      <c r="M6673" s="130" t="s">
        <v>61</v>
      </c>
      <c r="N6673" s="130" t="s">
        <v>62</v>
      </c>
      <c r="O6673" s="130" t="s">
        <v>63</v>
      </c>
      <c r="P6673" s="130" t="s">
        <v>64</v>
      </c>
      <c r="Q6673" s="131" t="s">
        <v>65</v>
      </c>
      <c r="R6673" s="131" t="s">
        <v>66</v>
      </c>
      <c r="S6673" s="130" t="s">
        <v>67</v>
      </c>
    </row>
    <row r="6674" spans="1:19" ht="11.25" thickBot="1" x14ac:dyDescent="0.2">
      <c r="A6674" s="112"/>
      <c r="B6674" s="112"/>
      <c r="C6674" s="130" t="s">
        <v>111</v>
      </c>
      <c r="D6674" s="130" t="s">
        <v>111</v>
      </c>
      <c r="E6674" s="130" t="s">
        <v>111</v>
      </c>
      <c r="F6674" s="130" t="s">
        <v>111</v>
      </c>
      <c r="G6674" s="130" t="s">
        <v>111</v>
      </c>
      <c r="H6674" s="130" t="s">
        <v>111</v>
      </c>
      <c r="I6674" s="130" t="s">
        <v>111</v>
      </c>
      <c r="J6674" s="130" t="s">
        <v>111</v>
      </c>
      <c r="K6674" s="130" t="s">
        <v>111</v>
      </c>
      <c r="L6674" s="130" t="s">
        <v>111</v>
      </c>
      <c r="M6674" s="130" t="s">
        <v>111</v>
      </c>
      <c r="N6674" s="130" t="s">
        <v>111</v>
      </c>
      <c r="O6674" s="130" t="s">
        <v>111</v>
      </c>
      <c r="P6674" s="130" t="s">
        <v>111</v>
      </c>
      <c r="Q6674" s="131" t="s">
        <v>111</v>
      </c>
      <c r="R6674" s="131" t="s">
        <v>111</v>
      </c>
      <c r="S6674" s="130" t="s">
        <v>111</v>
      </c>
    </row>
    <row r="6675" spans="1:19" ht="11.25" thickBot="1" x14ac:dyDescent="0.2">
      <c r="A6675" s="107">
        <v>1</v>
      </c>
      <c r="B6675" s="132">
        <v>0.78353009259259254</v>
      </c>
      <c r="C6675" s="108">
        <v>6.0000000000000001E-3</v>
      </c>
      <c r="D6675" s="108">
        <v>1.6E-2</v>
      </c>
      <c r="E6675" s="108">
        <v>2E-3</v>
      </c>
      <c r="F6675" s="108">
        <v>1.6E-2</v>
      </c>
      <c r="G6675" s="108">
        <v>2E-3</v>
      </c>
      <c r="H6675" s="108">
        <v>1E-3</v>
      </c>
      <c r="I6675" s="108">
        <v>6.0999999999999999E-2</v>
      </c>
      <c r="J6675" s="108">
        <v>0.26</v>
      </c>
      <c r="K6675" s="108">
        <v>0.26</v>
      </c>
      <c r="L6675" s="108">
        <v>0</v>
      </c>
      <c r="M6675" s="108">
        <v>0</v>
      </c>
      <c r="N6675" s="108">
        <v>0.13500000000000001</v>
      </c>
      <c r="O6675" s="108">
        <v>7.0000000000000001E-3</v>
      </c>
      <c r="P6675" s="108">
        <v>28.39</v>
      </c>
      <c r="Q6675" s="133">
        <v>0.85912999999999995</v>
      </c>
      <c r="R6675" s="134" t="s">
        <v>4850</v>
      </c>
      <c r="S6675" s="108">
        <v>8.1000000000000003E-2</v>
      </c>
    </row>
    <row r="6676" spans="1:19" ht="11.25" thickBot="1" x14ac:dyDescent="0.2">
      <c r="A6676" s="112"/>
    </row>
    <row r="6677" spans="1:19" ht="11.25" thickBot="1" x14ac:dyDescent="0.2">
      <c r="A6677" s="107">
        <v>2</v>
      </c>
      <c r="B6677" s="132">
        <v>0.78370370370370368</v>
      </c>
      <c r="C6677" s="108">
        <v>6.0000000000000001E-3</v>
      </c>
      <c r="D6677" s="108">
        <v>1.4999999999999999E-2</v>
      </c>
      <c r="E6677" s="108">
        <v>2E-3</v>
      </c>
      <c r="F6677" s="108">
        <v>1.4E-2</v>
      </c>
      <c r="G6677" s="108">
        <v>2E-3</v>
      </c>
      <c r="H6677" s="108">
        <v>1E-3</v>
      </c>
      <c r="I6677" s="108">
        <v>5.6000000000000001E-2</v>
      </c>
      <c r="J6677" s="108">
        <v>0.26700000000000002</v>
      </c>
      <c r="K6677" s="108">
        <v>0.26600000000000001</v>
      </c>
      <c r="L6677" s="108">
        <v>0</v>
      </c>
      <c r="M6677" s="108">
        <v>0</v>
      </c>
      <c r="N6677" s="108">
        <v>0.15</v>
      </c>
      <c r="O6677" s="108">
        <v>8.0000000000000002E-3</v>
      </c>
      <c r="P6677" s="108">
        <v>28.54</v>
      </c>
      <c r="Q6677" s="133">
        <v>0.87458999999999998</v>
      </c>
      <c r="R6677" s="134" t="s">
        <v>4851</v>
      </c>
      <c r="S6677" s="108">
        <v>8.4000000000000005E-2</v>
      </c>
    </row>
    <row r="6678" spans="1:19" ht="11.25" thickBot="1" x14ac:dyDescent="0.2">
      <c r="A6678" s="112"/>
    </row>
    <row r="6679" spans="1:19" ht="11.25" thickBot="1" x14ac:dyDescent="0.2">
      <c r="A6679" s="107">
        <v>3</v>
      </c>
      <c r="B6679" s="132">
        <v>0.78388888888888886</v>
      </c>
      <c r="C6679" s="108">
        <v>6.0000000000000001E-3</v>
      </c>
      <c r="D6679" s="108">
        <v>1.6E-2</v>
      </c>
      <c r="E6679" s="108">
        <v>2E-3</v>
      </c>
      <c r="F6679" s="108">
        <v>1.2999999999999999E-2</v>
      </c>
      <c r="G6679" s="108">
        <v>2E-3</v>
      </c>
      <c r="H6679" s="108">
        <v>1E-3</v>
      </c>
      <c r="I6679" s="108">
        <v>6.8000000000000005E-2</v>
      </c>
      <c r="J6679" s="108">
        <v>0.25700000000000001</v>
      </c>
      <c r="K6679" s="108">
        <v>0.26500000000000001</v>
      </c>
      <c r="L6679" s="108">
        <v>0</v>
      </c>
      <c r="M6679" s="108">
        <v>0</v>
      </c>
      <c r="N6679" s="108">
        <v>0.152</v>
      </c>
      <c r="O6679" s="108">
        <v>8.0000000000000002E-3</v>
      </c>
      <c r="P6679" s="108">
        <v>28.53</v>
      </c>
      <c r="Q6679" s="133">
        <v>0.88346999999999998</v>
      </c>
      <c r="R6679" s="134" t="s">
        <v>4852</v>
      </c>
      <c r="S6679" s="108">
        <v>8.5999999999999993E-2</v>
      </c>
    </row>
    <row r="6680" spans="1:19" ht="11.25" thickBot="1" x14ac:dyDescent="0.2">
      <c r="A6680" s="112"/>
    </row>
    <row r="6681" spans="1:19" ht="11.25" thickBot="1" x14ac:dyDescent="0.2">
      <c r="A6681" s="135" t="s">
        <v>362</v>
      </c>
      <c r="B6681" s="112"/>
      <c r="C6681" s="136">
        <v>6.0000000000000001E-3</v>
      </c>
      <c r="D6681" s="136">
        <v>1.6E-2</v>
      </c>
      <c r="E6681" s="136">
        <v>2E-3</v>
      </c>
      <c r="F6681" s="136">
        <v>1.4E-2</v>
      </c>
      <c r="G6681" s="136">
        <v>2E-3</v>
      </c>
      <c r="H6681" s="136">
        <v>1E-3</v>
      </c>
      <c r="I6681" s="136">
        <v>6.2E-2</v>
      </c>
      <c r="J6681" s="136">
        <v>0.26200000000000001</v>
      </c>
      <c r="K6681" s="136">
        <v>0.26400000000000001</v>
      </c>
      <c r="L6681" s="136">
        <v>0</v>
      </c>
      <c r="M6681" s="136">
        <v>0</v>
      </c>
      <c r="N6681" s="136">
        <v>0.14499999999999999</v>
      </c>
      <c r="O6681" s="136">
        <v>8.0000000000000002E-3</v>
      </c>
      <c r="P6681" s="136">
        <v>28.49</v>
      </c>
      <c r="Q6681" s="137">
        <v>0.87239999999999995</v>
      </c>
      <c r="R6681" s="134" t="s">
        <v>4853</v>
      </c>
      <c r="S6681" s="136">
        <v>8.4000000000000005E-2</v>
      </c>
    </row>
    <row r="6682" spans="1:19" ht="11.25" thickBot="1" x14ac:dyDescent="0.2">
      <c r="A6682" s="112"/>
    </row>
    <row r="6683" spans="1:19" ht="11.25" thickBot="1" x14ac:dyDescent="0.2">
      <c r="A6683" s="138" t="s">
        <v>364</v>
      </c>
      <c r="B6683" s="112"/>
      <c r="C6683" s="136">
        <v>0</v>
      </c>
      <c r="D6683" s="136">
        <v>0</v>
      </c>
      <c r="E6683" s="136">
        <v>0</v>
      </c>
      <c r="F6683" s="136">
        <v>2E-3</v>
      </c>
      <c r="G6683" s="136">
        <v>0</v>
      </c>
      <c r="H6683" s="136">
        <v>0</v>
      </c>
      <c r="I6683" s="136">
        <v>6.0000000000000001E-3</v>
      </c>
      <c r="J6683" s="136">
        <v>5.0000000000000001E-3</v>
      </c>
      <c r="K6683" s="136">
        <v>3.0000000000000001E-3</v>
      </c>
      <c r="L6683" s="136">
        <v>0</v>
      </c>
      <c r="M6683" s="136">
        <v>0</v>
      </c>
      <c r="N6683" s="136">
        <v>8.9999999999999993E-3</v>
      </c>
      <c r="O6683" s="136">
        <v>0</v>
      </c>
      <c r="P6683" s="136">
        <v>7.9000000000000001E-2</v>
      </c>
      <c r="Q6683" s="137">
        <v>1.2319999999999999E-2</v>
      </c>
      <c r="R6683" s="134" t="s">
        <v>2961</v>
      </c>
      <c r="S6683" s="136">
        <v>3.0000000000000001E-3</v>
      </c>
    </row>
    <row r="6684" spans="1:19" ht="11.25" thickBot="1" x14ac:dyDescent="0.2">
      <c r="A6684" s="112"/>
    </row>
    <row r="6685" spans="1:19" ht="11.25" thickBot="1" x14ac:dyDescent="0.2">
      <c r="A6685" s="139" t="s">
        <v>366</v>
      </c>
      <c r="B6685" s="112"/>
      <c r="C6685" s="136">
        <v>3.778</v>
      </c>
      <c r="D6685" s="136">
        <v>1.0680000000000001</v>
      </c>
      <c r="E6685" s="136">
        <v>0.89600000000000002</v>
      </c>
      <c r="F6685" s="136">
        <v>11.22</v>
      </c>
      <c r="G6685" s="136">
        <v>5.8319999999999999</v>
      </c>
      <c r="H6685" s="136">
        <v>7.3019999999999996</v>
      </c>
      <c r="I6685" s="136">
        <v>9.4890000000000008</v>
      </c>
      <c r="J6685" s="136">
        <v>2.0150000000000001</v>
      </c>
      <c r="K6685" s="136">
        <v>1.103</v>
      </c>
      <c r="L6685" s="136">
        <v>17.62</v>
      </c>
      <c r="M6685" s="136">
        <v>80.78</v>
      </c>
      <c r="N6685" s="136">
        <v>6.37</v>
      </c>
      <c r="O6685" s="136">
        <v>5.6310000000000002</v>
      </c>
      <c r="P6685" s="136">
        <v>0.27800000000000002</v>
      </c>
      <c r="Q6685" s="140">
        <v>1.4119999999999999</v>
      </c>
      <c r="R6685" s="134" t="s">
        <v>1094</v>
      </c>
      <c r="S6685" s="136">
        <v>3.044</v>
      </c>
    </row>
    <row r="6686" spans="1:19" ht="11.25" thickBot="1" x14ac:dyDescent="0.2">
      <c r="A6686" s="112"/>
    </row>
    <row r="6687" spans="1:19" ht="11.25" thickBot="1" x14ac:dyDescent="0.2">
      <c r="A6687" s="106" t="s">
        <v>357</v>
      </c>
      <c r="B6687" s="106" t="s">
        <v>358</v>
      </c>
      <c r="C6687" s="130" t="s">
        <v>68</v>
      </c>
    </row>
    <row r="6688" spans="1:19" ht="11.25" thickBot="1" x14ac:dyDescent="0.2">
      <c r="A6688" s="112"/>
      <c r="B6688" s="112"/>
      <c r="C6688" s="130" t="s">
        <v>111</v>
      </c>
    </row>
    <row r="6689" spans="1:19" ht="11.25" thickBot="1" x14ac:dyDescent="0.2">
      <c r="A6689" s="107">
        <v>1</v>
      </c>
      <c r="B6689" s="132">
        <v>0.78353009259259254</v>
      </c>
      <c r="C6689" s="108">
        <v>1.2999999999999999E-2</v>
      </c>
    </row>
    <row r="6690" spans="1:19" ht="11.25" thickBot="1" x14ac:dyDescent="0.2">
      <c r="A6690" s="112"/>
    </row>
    <row r="6691" spans="1:19" ht="11.25" thickBot="1" x14ac:dyDescent="0.2">
      <c r="A6691" s="107">
        <v>2</v>
      </c>
      <c r="B6691" s="132">
        <v>0.78370370370370368</v>
      </c>
      <c r="C6691" s="108">
        <v>1.2999999999999999E-2</v>
      </c>
    </row>
    <row r="6692" spans="1:19" ht="11.25" thickBot="1" x14ac:dyDescent="0.2">
      <c r="A6692" s="112"/>
    </row>
    <row r="6693" spans="1:19" ht="11.25" thickBot="1" x14ac:dyDescent="0.2">
      <c r="A6693" s="107">
        <v>3</v>
      </c>
      <c r="B6693" s="132">
        <v>0.78388888888888886</v>
      </c>
      <c r="C6693" s="108">
        <v>1.2E-2</v>
      </c>
    </row>
    <row r="6694" spans="1:19" ht="11.25" thickBot="1" x14ac:dyDescent="0.2">
      <c r="A6694" s="112"/>
    </row>
    <row r="6695" spans="1:19" ht="11.25" thickBot="1" x14ac:dyDescent="0.2">
      <c r="A6695" s="135" t="s">
        <v>362</v>
      </c>
      <c r="B6695" s="112"/>
      <c r="C6695" s="136">
        <v>1.2999999999999999E-2</v>
      </c>
    </row>
    <row r="6696" spans="1:19" ht="11.25" thickBot="1" x14ac:dyDescent="0.2">
      <c r="A6696" s="112"/>
    </row>
    <row r="6697" spans="1:19" ht="11.25" thickBot="1" x14ac:dyDescent="0.2">
      <c r="A6697" s="138" t="s">
        <v>364</v>
      </c>
      <c r="B6697" s="112"/>
      <c r="C6697" s="136">
        <v>1E-3</v>
      </c>
    </row>
    <row r="6698" spans="1:19" ht="11.25" thickBot="1" x14ac:dyDescent="0.2">
      <c r="A6698" s="112"/>
    </row>
    <row r="6699" spans="1:19" ht="11.25" thickBot="1" x14ac:dyDescent="0.2">
      <c r="A6699" s="139" t="s">
        <v>366</v>
      </c>
      <c r="B6699" s="112"/>
      <c r="C6699" s="136">
        <v>6.0990000000000002</v>
      </c>
    </row>
    <row r="6700" spans="1:19" ht="10.5" x14ac:dyDescent="0.15">
      <c r="A6700" s="112"/>
    </row>
    <row r="6701" spans="1:19" x14ac:dyDescent="0.15">
      <c r="A6701" s="129"/>
      <c r="B6701" s="86" t="s">
        <v>4854</v>
      </c>
    </row>
    <row r="6702" spans="1:19" ht="9.75" thickBot="1" x14ac:dyDescent="0.2">
      <c r="A6702" s="81" t="s">
        <v>356</v>
      </c>
    </row>
    <row r="6703" spans="1:19" ht="11.25" thickBot="1" x14ac:dyDescent="0.2">
      <c r="A6703" s="106" t="s">
        <v>357</v>
      </c>
      <c r="B6703" s="106" t="s">
        <v>358</v>
      </c>
      <c r="C6703" s="130" t="s">
        <v>0</v>
      </c>
      <c r="D6703" s="130" t="s">
        <v>1</v>
      </c>
      <c r="E6703" s="130" t="s">
        <v>2</v>
      </c>
      <c r="F6703" s="130" t="s">
        <v>3</v>
      </c>
      <c r="G6703" s="130" t="s">
        <v>4</v>
      </c>
      <c r="H6703" s="130" t="s">
        <v>5</v>
      </c>
      <c r="I6703" s="131" t="s">
        <v>6</v>
      </c>
      <c r="J6703" s="131" t="s">
        <v>7</v>
      </c>
      <c r="K6703" s="130" t="s">
        <v>8</v>
      </c>
      <c r="L6703" s="130" t="s">
        <v>9</v>
      </c>
      <c r="M6703" s="130" t="s">
        <v>10</v>
      </c>
      <c r="N6703" s="130" t="s">
        <v>11</v>
      </c>
      <c r="O6703" s="130" t="s">
        <v>12</v>
      </c>
      <c r="P6703" s="130" t="s">
        <v>13</v>
      </c>
      <c r="Q6703" s="130" t="s">
        <v>14</v>
      </c>
      <c r="R6703" s="130" t="s">
        <v>15</v>
      </c>
      <c r="S6703" s="130" t="s">
        <v>16</v>
      </c>
    </row>
    <row r="6704" spans="1:19" ht="11.25" thickBot="1" x14ac:dyDescent="0.2">
      <c r="A6704" s="112"/>
      <c r="B6704" s="112"/>
      <c r="C6704" s="130" t="s">
        <v>111</v>
      </c>
      <c r="D6704" s="130" t="s">
        <v>111</v>
      </c>
      <c r="E6704" s="130" t="s">
        <v>111</v>
      </c>
      <c r="F6704" s="130" t="s">
        <v>111</v>
      </c>
      <c r="G6704" s="130" t="s">
        <v>111</v>
      </c>
      <c r="H6704" s="130" t="s">
        <v>111</v>
      </c>
      <c r="I6704" s="131" t="s">
        <v>111</v>
      </c>
      <c r="J6704" s="131" t="s">
        <v>111</v>
      </c>
      <c r="K6704" s="130" t="s">
        <v>111</v>
      </c>
      <c r="L6704" s="130" t="s">
        <v>111</v>
      </c>
      <c r="M6704" s="130" t="s">
        <v>111</v>
      </c>
      <c r="N6704" s="130" t="s">
        <v>111</v>
      </c>
      <c r="O6704" s="130" t="s">
        <v>111</v>
      </c>
      <c r="P6704" s="130" t="s">
        <v>111</v>
      </c>
      <c r="Q6704" s="130" t="s">
        <v>111</v>
      </c>
      <c r="R6704" s="130" t="s">
        <v>111</v>
      </c>
      <c r="S6704" s="130" t="s">
        <v>111</v>
      </c>
    </row>
    <row r="6705" spans="1:19" ht="11.25" thickBot="1" x14ac:dyDescent="0.2">
      <c r="A6705" s="107">
        <v>1</v>
      </c>
      <c r="B6705" s="132">
        <v>0.78868055555555561</v>
      </c>
      <c r="C6705" s="141" t="s">
        <v>4855</v>
      </c>
      <c r="D6705" s="141" t="s">
        <v>4856</v>
      </c>
      <c r="E6705" s="141" t="s">
        <v>4857</v>
      </c>
      <c r="F6705" s="141" t="s">
        <v>4858</v>
      </c>
      <c r="G6705" s="141" t="s">
        <v>4859</v>
      </c>
      <c r="H6705" s="141" t="s">
        <v>4860</v>
      </c>
      <c r="I6705" s="133">
        <v>0.98465000000000003</v>
      </c>
      <c r="J6705" s="134" t="s">
        <v>1018</v>
      </c>
      <c r="K6705" s="141" t="s">
        <v>4861</v>
      </c>
      <c r="L6705" s="108">
        <v>1.456</v>
      </c>
      <c r="M6705" s="108">
        <v>1.514</v>
      </c>
      <c r="N6705" s="108">
        <v>2.17</v>
      </c>
      <c r="O6705" s="141" t="s">
        <v>4862</v>
      </c>
      <c r="P6705" s="108">
        <v>869.2</v>
      </c>
      <c r="Q6705" s="108">
        <v>0.41399999999999998</v>
      </c>
      <c r="R6705" s="108">
        <v>5.7149999999999999</v>
      </c>
      <c r="S6705" s="108">
        <v>29.7</v>
      </c>
    </row>
    <row r="6706" spans="1:19" ht="11.25" thickBot="1" x14ac:dyDescent="0.2">
      <c r="A6706" s="112"/>
    </row>
    <row r="6707" spans="1:19" ht="11.25" thickBot="1" x14ac:dyDescent="0.2">
      <c r="A6707" s="107">
        <v>2</v>
      </c>
      <c r="B6707" s="132">
        <v>0.78885416666666675</v>
      </c>
      <c r="C6707" s="141" t="s">
        <v>2705</v>
      </c>
      <c r="D6707" s="141" t="s">
        <v>4863</v>
      </c>
      <c r="E6707" s="141" t="s">
        <v>4864</v>
      </c>
      <c r="F6707" s="141" t="s">
        <v>4737</v>
      </c>
      <c r="G6707" s="141" t="s">
        <v>4865</v>
      </c>
      <c r="H6707" s="141" t="s">
        <v>4866</v>
      </c>
      <c r="I6707" s="133">
        <v>1.02729</v>
      </c>
      <c r="J6707" s="134" t="s">
        <v>4867</v>
      </c>
      <c r="K6707" s="141" t="s">
        <v>4868</v>
      </c>
      <c r="L6707" s="108">
        <v>1.258</v>
      </c>
      <c r="M6707" s="108">
        <v>1.5089999999999999</v>
      </c>
      <c r="N6707" s="108">
        <v>2.161</v>
      </c>
      <c r="O6707" s="141" t="s">
        <v>1889</v>
      </c>
      <c r="P6707" s="108">
        <v>845.8</v>
      </c>
      <c r="Q6707" s="108">
        <v>0.42599999999999999</v>
      </c>
      <c r="R6707" s="108">
        <v>5.7539999999999996</v>
      </c>
      <c r="S6707" s="108">
        <v>29.86</v>
      </c>
    </row>
    <row r="6708" spans="1:19" ht="11.25" thickBot="1" x14ac:dyDescent="0.2">
      <c r="A6708" s="112"/>
    </row>
    <row r="6709" spans="1:19" ht="11.25" thickBot="1" x14ac:dyDescent="0.2">
      <c r="A6709" s="107">
        <v>3</v>
      </c>
      <c r="B6709" s="132">
        <v>0.78903935185185192</v>
      </c>
      <c r="C6709" s="141" t="s">
        <v>4869</v>
      </c>
      <c r="D6709" s="141" t="s">
        <v>4870</v>
      </c>
      <c r="E6709" s="141" t="s">
        <v>4871</v>
      </c>
      <c r="F6709" s="141" t="s">
        <v>4872</v>
      </c>
      <c r="G6709" s="141" t="s">
        <v>4873</v>
      </c>
      <c r="H6709" s="141" t="s">
        <v>4874</v>
      </c>
      <c r="I6709" s="133">
        <v>1.0130600000000001</v>
      </c>
      <c r="J6709" s="134" t="s">
        <v>4875</v>
      </c>
      <c r="K6709" s="141" t="s">
        <v>4876</v>
      </c>
      <c r="L6709" s="108">
        <v>1.2789999999999999</v>
      </c>
      <c r="M6709" s="108">
        <v>1.518</v>
      </c>
      <c r="N6709" s="108">
        <v>2.1749999999999998</v>
      </c>
      <c r="O6709" s="141" t="s">
        <v>677</v>
      </c>
      <c r="P6709" s="108">
        <v>863.9</v>
      </c>
      <c r="Q6709" s="108">
        <v>0.41599999999999998</v>
      </c>
      <c r="R6709" s="108">
        <v>5.7869999999999999</v>
      </c>
      <c r="S6709" s="108">
        <v>29.78</v>
      </c>
    </row>
    <row r="6710" spans="1:19" ht="11.25" thickBot="1" x14ac:dyDescent="0.2">
      <c r="A6710" s="112"/>
    </row>
    <row r="6711" spans="1:19" ht="11.25" thickBot="1" x14ac:dyDescent="0.2">
      <c r="A6711" s="135" t="s">
        <v>362</v>
      </c>
      <c r="B6711" s="112"/>
      <c r="C6711" s="141" t="s">
        <v>4877</v>
      </c>
      <c r="D6711" s="141" t="s">
        <v>4878</v>
      </c>
      <c r="E6711" s="141" t="s">
        <v>4879</v>
      </c>
      <c r="F6711" s="141" t="s">
        <v>4880</v>
      </c>
      <c r="G6711" s="141" t="s">
        <v>4881</v>
      </c>
      <c r="H6711" s="141" t="s">
        <v>4882</v>
      </c>
      <c r="I6711" s="137">
        <v>1.0083299999999999</v>
      </c>
      <c r="J6711" s="134" t="s">
        <v>4883</v>
      </c>
      <c r="K6711" s="141" t="s">
        <v>4884</v>
      </c>
      <c r="L6711" s="136">
        <v>1.331</v>
      </c>
      <c r="M6711" s="136">
        <v>1.514</v>
      </c>
      <c r="N6711" s="136">
        <v>2.169</v>
      </c>
      <c r="O6711" s="141" t="s">
        <v>4885</v>
      </c>
      <c r="P6711" s="136">
        <v>859.6</v>
      </c>
      <c r="Q6711" s="136">
        <v>0.41899999999999998</v>
      </c>
      <c r="R6711" s="136">
        <v>5.7519999999999998</v>
      </c>
      <c r="S6711" s="136">
        <v>29.78</v>
      </c>
    </row>
    <row r="6712" spans="1:19" ht="11.25" thickBot="1" x14ac:dyDescent="0.2">
      <c r="A6712" s="112"/>
    </row>
    <row r="6713" spans="1:19" ht="11.25" thickBot="1" x14ac:dyDescent="0.2">
      <c r="A6713" s="138" t="s">
        <v>364</v>
      </c>
      <c r="B6713" s="112"/>
      <c r="C6713" s="141" t="s">
        <v>4886</v>
      </c>
      <c r="D6713" s="141" t="s">
        <v>4887</v>
      </c>
      <c r="E6713" s="141" t="s">
        <v>2867</v>
      </c>
      <c r="F6713" s="141" t="s">
        <v>4888</v>
      </c>
      <c r="G6713" s="141" t="s">
        <v>4889</v>
      </c>
      <c r="H6713" s="141" t="s">
        <v>4890</v>
      </c>
      <c r="I6713" s="137">
        <v>2.171E-2</v>
      </c>
      <c r="J6713" s="134" t="s">
        <v>4891</v>
      </c>
      <c r="K6713" s="141" t="s">
        <v>4892</v>
      </c>
      <c r="L6713" s="136">
        <v>0.109</v>
      </c>
      <c r="M6713" s="136">
        <v>5.0000000000000001E-3</v>
      </c>
      <c r="N6713" s="136">
        <v>7.0000000000000001E-3</v>
      </c>
      <c r="O6713" s="141" t="s">
        <v>3075</v>
      </c>
      <c r="P6713" s="136">
        <v>12.28</v>
      </c>
      <c r="Q6713" s="136">
        <v>6.0000000000000001E-3</v>
      </c>
      <c r="R6713" s="136">
        <v>3.5999999999999997E-2</v>
      </c>
      <c r="S6713" s="136">
        <v>0.08</v>
      </c>
    </row>
    <row r="6714" spans="1:19" ht="11.25" thickBot="1" x14ac:dyDescent="0.2">
      <c r="A6714" s="112"/>
    </row>
    <row r="6715" spans="1:19" ht="11.25" thickBot="1" x14ac:dyDescent="0.2">
      <c r="A6715" s="139" t="s">
        <v>366</v>
      </c>
      <c r="B6715" s="112"/>
      <c r="C6715" s="141" t="s">
        <v>4893</v>
      </c>
      <c r="D6715" s="141" t="s">
        <v>3657</v>
      </c>
      <c r="E6715" s="141" t="s">
        <v>560</v>
      </c>
      <c r="F6715" s="141" t="s">
        <v>1198</v>
      </c>
      <c r="G6715" s="141" t="s">
        <v>4894</v>
      </c>
      <c r="H6715" s="141" t="s">
        <v>4895</v>
      </c>
      <c r="I6715" s="140">
        <v>2.153</v>
      </c>
      <c r="J6715" s="134" t="s">
        <v>4896</v>
      </c>
      <c r="K6715" s="141" t="s">
        <v>4759</v>
      </c>
      <c r="L6715" s="136">
        <v>8.1850000000000005</v>
      </c>
      <c r="M6715" s="136">
        <v>0.317</v>
      </c>
      <c r="N6715" s="136">
        <v>0.312</v>
      </c>
      <c r="O6715" s="141" t="s">
        <v>3428</v>
      </c>
      <c r="P6715" s="136">
        <v>1.4279999999999999</v>
      </c>
      <c r="Q6715" s="136">
        <v>1.498</v>
      </c>
      <c r="R6715" s="136">
        <v>0.629</v>
      </c>
      <c r="S6715" s="136">
        <v>0.26900000000000002</v>
      </c>
    </row>
    <row r="6716" spans="1:19" ht="11.25" thickBot="1" x14ac:dyDescent="0.2">
      <c r="A6716" s="112"/>
    </row>
    <row r="6717" spans="1:19" ht="11.25" thickBot="1" x14ac:dyDescent="0.2">
      <c r="A6717" s="106" t="s">
        <v>357</v>
      </c>
      <c r="B6717" s="106" t="s">
        <v>358</v>
      </c>
      <c r="C6717" s="130" t="s">
        <v>17</v>
      </c>
      <c r="D6717" s="130" t="s">
        <v>18</v>
      </c>
      <c r="E6717" s="131" t="s">
        <v>19</v>
      </c>
      <c r="F6717" s="131" t="s">
        <v>20</v>
      </c>
      <c r="G6717" s="130" t="s">
        <v>21</v>
      </c>
      <c r="H6717" s="130" t="s">
        <v>22</v>
      </c>
      <c r="I6717" s="130" t="s">
        <v>23</v>
      </c>
      <c r="J6717" s="130" t="s">
        <v>24</v>
      </c>
      <c r="K6717" s="131" t="s">
        <v>25</v>
      </c>
      <c r="L6717" s="131" t="s">
        <v>26</v>
      </c>
      <c r="M6717" s="130" t="s">
        <v>27</v>
      </c>
      <c r="N6717" s="130" t="s">
        <v>28</v>
      </c>
      <c r="O6717" s="130" t="s">
        <v>29</v>
      </c>
      <c r="P6717" s="130" t="s">
        <v>30</v>
      </c>
      <c r="Q6717" s="130" t="s">
        <v>31</v>
      </c>
      <c r="R6717" s="130" t="s">
        <v>32</v>
      </c>
      <c r="S6717" s="130" t="s">
        <v>33</v>
      </c>
    </row>
    <row r="6718" spans="1:19" ht="11.25" thickBot="1" x14ac:dyDescent="0.2">
      <c r="A6718" s="112"/>
      <c r="B6718" s="112"/>
      <c r="C6718" s="130" t="s">
        <v>111</v>
      </c>
      <c r="D6718" s="130" t="s">
        <v>111</v>
      </c>
      <c r="E6718" s="131" t="s">
        <v>111</v>
      </c>
      <c r="F6718" s="131" t="s">
        <v>111</v>
      </c>
      <c r="G6718" s="130" t="s">
        <v>111</v>
      </c>
      <c r="H6718" s="130" t="s">
        <v>111</v>
      </c>
      <c r="I6718" s="130" t="s">
        <v>111</v>
      </c>
      <c r="J6718" s="130" t="s">
        <v>111</v>
      </c>
      <c r="K6718" s="131" t="s">
        <v>111</v>
      </c>
      <c r="L6718" s="131" t="s">
        <v>111</v>
      </c>
      <c r="M6718" s="130" t="s">
        <v>111</v>
      </c>
      <c r="N6718" s="130" t="s">
        <v>111</v>
      </c>
      <c r="O6718" s="130" t="s">
        <v>111</v>
      </c>
      <c r="P6718" s="130" t="s">
        <v>111</v>
      </c>
      <c r="Q6718" s="130" t="s">
        <v>111</v>
      </c>
      <c r="R6718" s="130" t="s">
        <v>111</v>
      </c>
      <c r="S6718" s="130" t="s">
        <v>111</v>
      </c>
    </row>
    <row r="6719" spans="1:19" ht="11.25" thickBot="1" x14ac:dyDescent="0.2">
      <c r="A6719" s="107">
        <v>1</v>
      </c>
      <c r="B6719" s="132">
        <v>0.78868055555555561</v>
      </c>
      <c r="C6719" s="108">
        <v>23.84</v>
      </c>
      <c r="D6719" s="108">
        <v>0.44800000000000001</v>
      </c>
      <c r="E6719" s="133">
        <v>0.90134999999999998</v>
      </c>
      <c r="F6719" s="133">
        <v>0.90107000000000004</v>
      </c>
      <c r="G6719" s="108">
        <v>0.219</v>
      </c>
      <c r="H6719" s="108">
        <v>3.6190000000000002</v>
      </c>
      <c r="I6719" s="108">
        <v>27.12</v>
      </c>
      <c r="J6719" s="141" t="s">
        <v>4897</v>
      </c>
      <c r="K6719" s="133">
        <v>0.96367000000000003</v>
      </c>
      <c r="L6719" s="134" t="s">
        <v>4898</v>
      </c>
      <c r="M6719" s="108">
        <v>7.4999999999999997E-2</v>
      </c>
      <c r="N6719" s="108">
        <v>0.32300000000000001</v>
      </c>
      <c r="O6719" s="108">
        <v>1E-3</v>
      </c>
      <c r="P6719" s="108">
        <v>2E-3</v>
      </c>
      <c r="Q6719" s="108">
        <v>3.1E-2</v>
      </c>
      <c r="R6719" s="108">
        <v>0.153</v>
      </c>
      <c r="S6719" s="108">
        <v>6.2E-2</v>
      </c>
    </row>
    <row r="6720" spans="1:19" ht="11.25" thickBot="1" x14ac:dyDescent="0.2">
      <c r="A6720" s="112"/>
    </row>
    <row r="6721" spans="1:19" ht="11.25" thickBot="1" x14ac:dyDescent="0.2">
      <c r="A6721" s="107">
        <v>2</v>
      </c>
      <c r="B6721" s="132">
        <v>0.78885416666666675</v>
      </c>
      <c r="C6721" s="108">
        <v>24.28</v>
      </c>
      <c r="D6721" s="108">
        <v>0.44600000000000001</v>
      </c>
      <c r="E6721" s="133">
        <v>0.91681999999999997</v>
      </c>
      <c r="F6721" s="133">
        <v>0.90712999999999999</v>
      </c>
      <c r="G6721" s="108">
        <v>0.26</v>
      </c>
      <c r="H6721" s="108">
        <v>6.0430000000000001</v>
      </c>
      <c r="I6721" s="108">
        <v>27.17</v>
      </c>
      <c r="J6721" s="141" t="s">
        <v>4899</v>
      </c>
      <c r="K6721" s="133">
        <v>0.98806000000000005</v>
      </c>
      <c r="L6721" s="134" t="s">
        <v>4900</v>
      </c>
      <c r="M6721" s="108">
        <v>6.7000000000000004E-2</v>
      </c>
      <c r="N6721" s="108">
        <v>0.33200000000000002</v>
      </c>
      <c r="O6721" s="108">
        <v>1E-3</v>
      </c>
      <c r="P6721" s="108">
        <v>3.0000000000000001E-3</v>
      </c>
      <c r="Q6721" s="108">
        <v>3.1E-2</v>
      </c>
      <c r="R6721" s="108">
        <v>0.16300000000000001</v>
      </c>
      <c r="S6721" s="108">
        <v>6.3E-2</v>
      </c>
    </row>
    <row r="6722" spans="1:19" ht="11.25" thickBot="1" x14ac:dyDescent="0.2">
      <c r="A6722" s="112"/>
    </row>
    <row r="6723" spans="1:19" ht="11.25" thickBot="1" x14ac:dyDescent="0.2">
      <c r="A6723" s="107">
        <v>3</v>
      </c>
      <c r="B6723" s="132">
        <v>0.78903935185185192</v>
      </c>
      <c r="C6723" s="108">
        <v>23.98</v>
      </c>
      <c r="D6723" s="108">
        <v>0.45900000000000002</v>
      </c>
      <c r="E6723" s="133">
        <v>0.92876000000000003</v>
      </c>
      <c r="F6723" s="133">
        <v>0.90703</v>
      </c>
      <c r="G6723" s="108">
        <v>0.27</v>
      </c>
      <c r="H6723" s="108">
        <v>5.7320000000000002</v>
      </c>
      <c r="I6723" s="108">
        <v>27.22</v>
      </c>
      <c r="J6723" s="141" t="s">
        <v>4901</v>
      </c>
      <c r="K6723" s="133">
        <v>0.98299999999999998</v>
      </c>
      <c r="L6723" s="134" t="s">
        <v>4902</v>
      </c>
      <c r="M6723" s="108">
        <v>7.4999999999999997E-2</v>
      </c>
      <c r="N6723" s="108">
        <v>0.33300000000000002</v>
      </c>
      <c r="O6723" s="108">
        <v>0</v>
      </c>
      <c r="P6723" s="108">
        <v>2E-3</v>
      </c>
      <c r="Q6723" s="108">
        <v>3.2000000000000001E-2</v>
      </c>
      <c r="R6723" s="108">
        <v>0.11799999999999999</v>
      </c>
      <c r="S6723" s="108">
        <v>6.3E-2</v>
      </c>
    </row>
    <row r="6724" spans="1:19" ht="11.25" thickBot="1" x14ac:dyDescent="0.2">
      <c r="A6724" s="112"/>
    </row>
    <row r="6725" spans="1:19" ht="11.25" thickBot="1" x14ac:dyDescent="0.2">
      <c r="A6725" s="135" t="s">
        <v>362</v>
      </c>
      <c r="B6725" s="112"/>
      <c r="C6725" s="136">
        <v>24.03</v>
      </c>
      <c r="D6725" s="136">
        <v>0.45100000000000001</v>
      </c>
      <c r="E6725" s="137">
        <v>0.91564000000000001</v>
      </c>
      <c r="F6725" s="137">
        <v>0.90508</v>
      </c>
      <c r="G6725" s="136">
        <v>0.25</v>
      </c>
      <c r="H6725" s="136">
        <v>5.1310000000000002</v>
      </c>
      <c r="I6725" s="136">
        <v>27.17</v>
      </c>
      <c r="J6725" s="141" t="s">
        <v>4903</v>
      </c>
      <c r="K6725" s="137">
        <v>0.97824</v>
      </c>
      <c r="L6725" s="134" t="s">
        <v>4904</v>
      </c>
      <c r="M6725" s="136">
        <v>7.1999999999999995E-2</v>
      </c>
      <c r="N6725" s="136">
        <v>0.32900000000000001</v>
      </c>
      <c r="O6725" s="136">
        <v>0</v>
      </c>
      <c r="P6725" s="136">
        <v>2E-3</v>
      </c>
      <c r="Q6725" s="136">
        <v>3.1E-2</v>
      </c>
      <c r="R6725" s="136">
        <v>0.14399999999999999</v>
      </c>
      <c r="S6725" s="136">
        <v>6.2E-2</v>
      </c>
    </row>
    <row r="6726" spans="1:19" ht="11.25" thickBot="1" x14ac:dyDescent="0.2">
      <c r="A6726" s="112"/>
    </row>
    <row r="6727" spans="1:19" ht="11.25" thickBot="1" x14ac:dyDescent="0.2">
      <c r="A6727" s="138" t="s">
        <v>364</v>
      </c>
      <c r="B6727" s="112"/>
      <c r="C6727" s="136">
        <v>0.22600000000000001</v>
      </c>
      <c r="D6727" s="136">
        <v>7.0000000000000001E-3</v>
      </c>
      <c r="E6727" s="137">
        <v>1.374E-2</v>
      </c>
      <c r="F6727" s="137">
        <v>3.47E-3</v>
      </c>
      <c r="G6727" s="136">
        <v>2.7E-2</v>
      </c>
      <c r="H6727" s="136">
        <v>1.319</v>
      </c>
      <c r="I6727" s="136">
        <v>0.05</v>
      </c>
      <c r="J6727" s="141" t="s">
        <v>3504</v>
      </c>
      <c r="K6727" s="137">
        <v>1.2869999999999999E-2</v>
      </c>
      <c r="L6727" s="134" t="s">
        <v>4905</v>
      </c>
      <c r="M6727" s="136">
        <v>5.0000000000000001E-3</v>
      </c>
      <c r="N6727" s="136">
        <v>6.0000000000000001E-3</v>
      </c>
      <c r="O6727" s="136">
        <v>1E-3</v>
      </c>
      <c r="P6727" s="136">
        <v>0</v>
      </c>
      <c r="Q6727" s="136">
        <v>0</v>
      </c>
      <c r="R6727" s="136">
        <v>2.3E-2</v>
      </c>
      <c r="S6727" s="136">
        <v>1E-3</v>
      </c>
    </row>
    <row r="6728" spans="1:19" ht="11.25" thickBot="1" x14ac:dyDescent="0.2">
      <c r="A6728" s="112"/>
    </row>
    <row r="6729" spans="1:19" ht="11.25" thickBot="1" x14ac:dyDescent="0.2">
      <c r="A6729" s="139" t="s">
        <v>366</v>
      </c>
      <c r="B6729" s="112"/>
      <c r="C6729" s="136">
        <v>0.94099999999999995</v>
      </c>
      <c r="D6729" s="136">
        <v>1.556</v>
      </c>
      <c r="E6729" s="140">
        <v>1.5009999999999999</v>
      </c>
      <c r="F6729" s="140">
        <v>0.38300000000000001</v>
      </c>
      <c r="G6729" s="136">
        <v>10.92</v>
      </c>
      <c r="H6729" s="136">
        <v>25.7</v>
      </c>
      <c r="I6729" s="136">
        <v>0.183</v>
      </c>
      <c r="J6729" s="141" t="s">
        <v>2062</v>
      </c>
      <c r="K6729" s="140">
        <v>1.3160000000000001</v>
      </c>
      <c r="L6729" s="134" t="s">
        <v>4906</v>
      </c>
      <c r="M6729" s="136">
        <v>6.5289999999999999</v>
      </c>
      <c r="N6729" s="136">
        <v>1.7969999999999999</v>
      </c>
      <c r="O6729" s="136">
        <v>141.1</v>
      </c>
      <c r="P6729" s="136">
        <v>14.42</v>
      </c>
      <c r="Q6729" s="136">
        <v>1.077</v>
      </c>
      <c r="R6729" s="136">
        <v>16.149999999999999</v>
      </c>
      <c r="S6729" s="136">
        <v>1.117</v>
      </c>
    </row>
    <row r="6730" spans="1:19" ht="11.25" thickBot="1" x14ac:dyDescent="0.2">
      <c r="A6730" s="112"/>
    </row>
    <row r="6731" spans="1:19" ht="11.25" thickBot="1" x14ac:dyDescent="0.2">
      <c r="A6731" s="106" t="s">
        <v>357</v>
      </c>
      <c r="B6731" s="106" t="s">
        <v>358</v>
      </c>
      <c r="C6731" s="131" t="s">
        <v>34</v>
      </c>
      <c r="D6731" s="131" t="s">
        <v>35</v>
      </c>
      <c r="E6731" s="130" t="s">
        <v>36</v>
      </c>
      <c r="F6731" s="130" t="s">
        <v>37</v>
      </c>
      <c r="G6731" s="130" t="s">
        <v>38</v>
      </c>
      <c r="H6731" s="130" t="s">
        <v>39</v>
      </c>
      <c r="I6731" s="130" t="s">
        <v>40</v>
      </c>
      <c r="J6731" s="130" t="s">
        <v>41</v>
      </c>
      <c r="K6731" s="130" t="s">
        <v>42</v>
      </c>
      <c r="L6731" s="130" t="s">
        <v>43</v>
      </c>
      <c r="M6731" s="130" t="s">
        <v>44</v>
      </c>
      <c r="N6731" s="130" t="s">
        <v>45</v>
      </c>
      <c r="O6731" s="130" t="s">
        <v>46</v>
      </c>
      <c r="P6731" s="130" t="s">
        <v>47</v>
      </c>
      <c r="Q6731" s="130" t="s">
        <v>48</v>
      </c>
      <c r="R6731" s="130" t="s">
        <v>49</v>
      </c>
      <c r="S6731" s="130" t="s">
        <v>50</v>
      </c>
    </row>
    <row r="6732" spans="1:19" ht="11.25" thickBot="1" x14ac:dyDescent="0.2">
      <c r="A6732" s="112"/>
      <c r="B6732" s="112"/>
      <c r="C6732" s="131" t="s">
        <v>111</v>
      </c>
      <c r="D6732" s="131" t="s">
        <v>111</v>
      </c>
      <c r="E6732" s="130" t="s">
        <v>111</v>
      </c>
      <c r="F6732" s="130" t="s">
        <v>111</v>
      </c>
      <c r="G6732" s="130" t="s">
        <v>111</v>
      </c>
      <c r="H6732" s="130" t="s">
        <v>111</v>
      </c>
      <c r="I6732" s="130" t="s">
        <v>111</v>
      </c>
      <c r="J6732" s="130" t="s">
        <v>111</v>
      </c>
      <c r="K6732" s="130" t="s">
        <v>111</v>
      </c>
      <c r="L6732" s="130" t="s">
        <v>111</v>
      </c>
      <c r="M6732" s="130" t="s">
        <v>111</v>
      </c>
      <c r="N6732" s="130" t="s">
        <v>111</v>
      </c>
      <c r="O6732" s="130" t="s">
        <v>111</v>
      </c>
      <c r="P6732" s="130" t="s">
        <v>111</v>
      </c>
      <c r="Q6732" s="130" t="s">
        <v>111</v>
      </c>
      <c r="R6732" s="130" t="s">
        <v>111</v>
      </c>
      <c r="S6732" s="130" t="s">
        <v>111</v>
      </c>
    </row>
    <row r="6733" spans="1:19" ht="11.25" thickBot="1" x14ac:dyDescent="0.2">
      <c r="A6733" s="107">
        <v>1</v>
      </c>
      <c r="B6733" s="132">
        <v>0.78868055555555561</v>
      </c>
      <c r="C6733" s="133">
        <v>0.87877000000000005</v>
      </c>
      <c r="D6733" s="134" t="s">
        <v>4907</v>
      </c>
      <c r="E6733" s="108">
        <v>3.5030000000000001</v>
      </c>
      <c r="F6733" s="108">
        <v>5.8999999999999997E-2</v>
      </c>
      <c r="G6733" s="108">
        <v>0.01</v>
      </c>
      <c r="H6733" s="108">
        <v>0.24199999999999999</v>
      </c>
      <c r="I6733" s="108">
        <v>9.6110000000000007</v>
      </c>
      <c r="J6733" s="108">
        <v>9.782</v>
      </c>
      <c r="K6733" s="108">
        <v>0.59699999999999998</v>
      </c>
      <c r="L6733" s="108">
        <v>1.198</v>
      </c>
      <c r="M6733" s="108">
        <v>0.14599999999999999</v>
      </c>
      <c r="N6733" s="108">
        <v>0.54400000000000004</v>
      </c>
      <c r="O6733" s="108">
        <v>0.107</v>
      </c>
      <c r="P6733" s="108">
        <v>1.9E-2</v>
      </c>
      <c r="Q6733" s="108">
        <v>9.6000000000000002E-2</v>
      </c>
      <c r="R6733" s="108">
        <v>1.2999999999999999E-2</v>
      </c>
      <c r="S6733" s="108">
        <v>6.7000000000000004E-2</v>
      </c>
    </row>
    <row r="6734" spans="1:19" ht="11.25" thickBot="1" x14ac:dyDescent="0.2">
      <c r="A6734" s="112"/>
    </row>
    <row r="6735" spans="1:19" ht="11.25" thickBot="1" x14ac:dyDescent="0.2">
      <c r="A6735" s="107">
        <v>2</v>
      </c>
      <c r="B6735" s="132">
        <v>0.78885416666666675</v>
      </c>
      <c r="C6735" s="133">
        <v>0.89753000000000005</v>
      </c>
      <c r="D6735" s="134" t="s">
        <v>4908</v>
      </c>
      <c r="E6735" s="108">
        <v>3.51</v>
      </c>
      <c r="F6735" s="108">
        <v>6.0999999999999999E-2</v>
      </c>
      <c r="G6735" s="108">
        <v>-1E-3</v>
      </c>
      <c r="H6735" s="108">
        <v>0.23699999999999999</v>
      </c>
      <c r="I6735" s="108">
        <v>9.59</v>
      </c>
      <c r="J6735" s="108">
        <v>9.7080000000000002</v>
      </c>
      <c r="K6735" s="108">
        <v>0.59399999999999997</v>
      </c>
      <c r="L6735" s="108">
        <v>1.19</v>
      </c>
      <c r="M6735" s="108">
        <v>0.14599999999999999</v>
      </c>
      <c r="N6735" s="108">
        <v>0.55100000000000005</v>
      </c>
      <c r="O6735" s="108">
        <v>0.108</v>
      </c>
      <c r="P6735" s="108">
        <v>0.02</v>
      </c>
      <c r="Q6735" s="108">
        <v>9.4E-2</v>
      </c>
      <c r="R6735" s="108">
        <v>1.2999999999999999E-2</v>
      </c>
      <c r="S6735" s="108">
        <v>6.8000000000000005E-2</v>
      </c>
    </row>
    <row r="6736" spans="1:19" ht="11.25" thickBot="1" x14ac:dyDescent="0.2">
      <c r="A6736" s="112"/>
    </row>
    <row r="6737" spans="1:19" ht="11.25" thickBot="1" x14ac:dyDescent="0.2">
      <c r="A6737" s="107">
        <v>3</v>
      </c>
      <c r="B6737" s="132">
        <v>0.78903935185185192</v>
      </c>
      <c r="C6737" s="133">
        <v>0.90215000000000001</v>
      </c>
      <c r="D6737" s="134" t="s">
        <v>4909</v>
      </c>
      <c r="E6737" s="108">
        <v>3.5750000000000002</v>
      </c>
      <c r="F6737" s="108">
        <v>5.8999999999999997E-2</v>
      </c>
      <c r="G6737" s="108">
        <v>-1E-3</v>
      </c>
      <c r="H6737" s="108">
        <v>0.24099999999999999</v>
      </c>
      <c r="I6737" s="108">
        <v>9.67</v>
      </c>
      <c r="J6737" s="108">
        <v>9.7650000000000006</v>
      </c>
      <c r="K6737" s="108">
        <v>0.59599999999999997</v>
      </c>
      <c r="L6737" s="108">
        <v>1.1850000000000001</v>
      </c>
      <c r="M6737" s="108">
        <v>0.14599999999999999</v>
      </c>
      <c r="N6737" s="108">
        <v>0.54100000000000004</v>
      </c>
      <c r="O6737" s="108">
        <v>0.105</v>
      </c>
      <c r="P6737" s="108">
        <v>0.02</v>
      </c>
      <c r="Q6737" s="108">
        <v>9.2999999999999999E-2</v>
      </c>
      <c r="R6737" s="108">
        <v>1.2999999999999999E-2</v>
      </c>
      <c r="S6737" s="108">
        <v>6.8000000000000005E-2</v>
      </c>
    </row>
    <row r="6738" spans="1:19" ht="11.25" thickBot="1" x14ac:dyDescent="0.2">
      <c r="A6738" s="112"/>
    </row>
    <row r="6739" spans="1:19" ht="11.25" thickBot="1" x14ac:dyDescent="0.2">
      <c r="A6739" s="135" t="s">
        <v>362</v>
      </c>
      <c r="B6739" s="112"/>
      <c r="C6739" s="137">
        <v>0.89281999999999995</v>
      </c>
      <c r="D6739" s="134" t="s">
        <v>4910</v>
      </c>
      <c r="E6739" s="136">
        <v>3.5289999999999999</v>
      </c>
      <c r="F6739" s="136">
        <v>0.06</v>
      </c>
      <c r="G6739" s="136">
        <v>2E-3</v>
      </c>
      <c r="H6739" s="136">
        <v>0.24</v>
      </c>
      <c r="I6739" s="136">
        <v>9.6240000000000006</v>
      </c>
      <c r="J6739" s="136">
        <v>9.7520000000000007</v>
      </c>
      <c r="K6739" s="136">
        <v>0.59599999999999997</v>
      </c>
      <c r="L6739" s="136">
        <v>1.1910000000000001</v>
      </c>
      <c r="M6739" s="136">
        <v>0.14599999999999999</v>
      </c>
      <c r="N6739" s="136">
        <v>0.54500000000000004</v>
      </c>
      <c r="O6739" s="136">
        <v>0.107</v>
      </c>
      <c r="P6739" s="136">
        <v>0.02</v>
      </c>
      <c r="Q6739" s="136">
        <v>9.4E-2</v>
      </c>
      <c r="R6739" s="136">
        <v>1.2999999999999999E-2</v>
      </c>
      <c r="S6739" s="136">
        <v>6.8000000000000005E-2</v>
      </c>
    </row>
    <row r="6740" spans="1:19" ht="11.25" thickBot="1" x14ac:dyDescent="0.2">
      <c r="A6740" s="112"/>
    </row>
    <row r="6741" spans="1:19" ht="11.25" thickBot="1" x14ac:dyDescent="0.2">
      <c r="A6741" s="138" t="s">
        <v>364</v>
      </c>
      <c r="B6741" s="112"/>
      <c r="C6741" s="137">
        <v>1.238E-2</v>
      </c>
      <c r="D6741" s="134" t="s">
        <v>1567</v>
      </c>
      <c r="E6741" s="136">
        <v>0.04</v>
      </c>
      <c r="F6741" s="136">
        <v>1E-3</v>
      </c>
      <c r="G6741" s="136">
        <v>6.0000000000000001E-3</v>
      </c>
      <c r="H6741" s="136">
        <v>3.0000000000000001E-3</v>
      </c>
      <c r="I6741" s="136">
        <v>4.1000000000000002E-2</v>
      </c>
      <c r="J6741" s="136">
        <v>3.9E-2</v>
      </c>
      <c r="K6741" s="136">
        <v>1E-3</v>
      </c>
      <c r="L6741" s="136">
        <v>6.0000000000000001E-3</v>
      </c>
      <c r="M6741" s="136">
        <v>0</v>
      </c>
      <c r="N6741" s="136">
        <v>5.0000000000000001E-3</v>
      </c>
      <c r="O6741" s="136">
        <v>1E-3</v>
      </c>
      <c r="P6741" s="136">
        <v>1E-3</v>
      </c>
      <c r="Q6741" s="136">
        <v>1E-3</v>
      </c>
      <c r="R6741" s="136">
        <v>0</v>
      </c>
      <c r="S6741" s="136">
        <v>1E-3</v>
      </c>
    </row>
    <row r="6742" spans="1:19" ht="11.25" thickBot="1" x14ac:dyDescent="0.2">
      <c r="A6742" s="112"/>
    </row>
    <row r="6743" spans="1:19" ht="11.25" thickBot="1" x14ac:dyDescent="0.2">
      <c r="A6743" s="139" t="s">
        <v>366</v>
      </c>
      <c r="B6743" s="112"/>
      <c r="C6743" s="140">
        <v>1.3859999999999999</v>
      </c>
      <c r="D6743" s="134" t="s">
        <v>1575</v>
      </c>
      <c r="E6743" s="136">
        <v>1.125</v>
      </c>
      <c r="F6743" s="136">
        <v>1.5209999999999999</v>
      </c>
      <c r="G6743" s="136">
        <v>263.5</v>
      </c>
      <c r="H6743" s="136">
        <v>1.1399999999999999</v>
      </c>
      <c r="I6743" s="136">
        <v>0.42799999999999999</v>
      </c>
      <c r="J6743" s="136">
        <v>0.39800000000000002</v>
      </c>
      <c r="K6743" s="136">
        <v>0.247</v>
      </c>
      <c r="L6743" s="136">
        <v>0.53300000000000003</v>
      </c>
      <c r="M6743" s="136">
        <v>0.13800000000000001</v>
      </c>
      <c r="N6743" s="136">
        <v>0.91800000000000004</v>
      </c>
      <c r="O6743" s="136">
        <v>1.2070000000000001</v>
      </c>
      <c r="P6743" s="136">
        <v>4.4109999999999996</v>
      </c>
      <c r="Q6743" s="136">
        <v>1.4319999999999999</v>
      </c>
      <c r="R6743" s="136">
        <v>0.56899999999999995</v>
      </c>
      <c r="S6743" s="136">
        <v>1.325</v>
      </c>
    </row>
    <row r="6744" spans="1:19" ht="11.25" thickBot="1" x14ac:dyDescent="0.2">
      <c r="A6744" s="112"/>
    </row>
    <row r="6745" spans="1:19" ht="11.25" thickBot="1" x14ac:dyDescent="0.2">
      <c r="A6745" s="106" t="s">
        <v>357</v>
      </c>
      <c r="B6745" s="106" t="s">
        <v>358</v>
      </c>
      <c r="C6745" s="130" t="s">
        <v>51</v>
      </c>
      <c r="D6745" s="130" t="s">
        <v>52</v>
      </c>
      <c r="E6745" s="130" t="s">
        <v>53</v>
      </c>
      <c r="F6745" s="130" t="s">
        <v>54</v>
      </c>
      <c r="G6745" s="130" t="s">
        <v>55</v>
      </c>
      <c r="H6745" s="130" t="s">
        <v>56</v>
      </c>
      <c r="I6745" s="130" t="s">
        <v>57</v>
      </c>
      <c r="J6745" s="130" t="s">
        <v>58</v>
      </c>
      <c r="K6745" s="130" t="s">
        <v>59</v>
      </c>
      <c r="L6745" s="130" t="s">
        <v>60</v>
      </c>
      <c r="M6745" s="130" t="s">
        <v>61</v>
      </c>
      <c r="N6745" s="130" t="s">
        <v>62</v>
      </c>
      <c r="O6745" s="130" t="s">
        <v>63</v>
      </c>
      <c r="P6745" s="130" t="s">
        <v>64</v>
      </c>
      <c r="Q6745" s="131" t="s">
        <v>65</v>
      </c>
      <c r="R6745" s="131" t="s">
        <v>66</v>
      </c>
      <c r="S6745" s="130" t="s">
        <v>67</v>
      </c>
    </row>
    <row r="6746" spans="1:19" ht="11.25" thickBot="1" x14ac:dyDescent="0.2">
      <c r="A6746" s="112"/>
      <c r="B6746" s="112"/>
      <c r="C6746" s="130" t="s">
        <v>111</v>
      </c>
      <c r="D6746" s="130" t="s">
        <v>111</v>
      </c>
      <c r="E6746" s="130" t="s">
        <v>111</v>
      </c>
      <c r="F6746" s="130" t="s">
        <v>111</v>
      </c>
      <c r="G6746" s="130" t="s">
        <v>111</v>
      </c>
      <c r="H6746" s="130" t="s">
        <v>111</v>
      </c>
      <c r="I6746" s="130" t="s">
        <v>111</v>
      </c>
      <c r="J6746" s="130" t="s">
        <v>111</v>
      </c>
      <c r="K6746" s="130" t="s">
        <v>111</v>
      </c>
      <c r="L6746" s="130" t="s">
        <v>111</v>
      </c>
      <c r="M6746" s="130" t="s">
        <v>111</v>
      </c>
      <c r="N6746" s="130" t="s">
        <v>111</v>
      </c>
      <c r="O6746" s="130" t="s">
        <v>111</v>
      </c>
      <c r="P6746" s="130" t="s">
        <v>111</v>
      </c>
      <c r="Q6746" s="131" t="s">
        <v>111</v>
      </c>
      <c r="R6746" s="131" t="s">
        <v>111</v>
      </c>
      <c r="S6746" s="130" t="s">
        <v>111</v>
      </c>
    </row>
    <row r="6747" spans="1:19" ht="11.25" thickBot="1" x14ac:dyDescent="0.2">
      <c r="A6747" s="107">
        <v>1</v>
      </c>
      <c r="B6747" s="132">
        <v>0.78868055555555561</v>
      </c>
      <c r="C6747" s="108">
        <v>1.4E-2</v>
      </c>
      <c r="D6747" s="108">
        <v>3.5999999999999997E-2</v>
      </c>
      <c r="E6747" s="108">
        <v>5.0000000000000001E-3</v>
      </c>
      <c r="F6747" s="108">
        <v>3.4000000000000002E-2</v>
      </c>
      <c r="G6747" s="108">
        <v>4.0000000000000001E-3</v>
      </c>
      <c r="H6747" s="108">
        <v>1E-3</v>
      </c>
      <c r="I6747" s="108">
        <v>5.5E-2</v>
      </c>
      <c r="J6747" s="108">
        <v>0.37</v>
      </c>
      <c r="K6747" s="108">
        <v>0.38100000000000001</v>
      </c>
      <c r="L6747" s="108">
        <v>0</v>
      </c>
      <c r="M6747" s="108">
        <v>0</v>
      </c>
      <c r="N6747" s="108">
        <v>0.20200000000000001</v>
      </c>
      <c r="O6747" s="108">
        <v>8.9999999999999993E-3</v>
      </c>
      <c r="P6747" s="108">
        <v>7.8209999999999997</v>
      </c>
      <c r="Q6747" s="133">
        <v>0.86265000000000003</v>
      </c>
      <c r="R6747" s="134" t="s">
        <v>4911</v>
      </c>
      <c r="S6747" s="108">
        <v>0.14199999999999999</v>
      </c>
    </row>
    <row r="6748" spans="1:19" ht="11.25" thickBot="1" x14ac:dyDescent="0.2">
      <c r="A6748" s="112"/>
    </row>
    <row r="6749" spans="1:19" ht="11.25" thickBot="1" x14ac:dyDescent="0.2">
      <c r="A6749" s="107">
        <v>2</v>
      </c>
      <c r="B6749" s="132">
        <v>0.78885416666666675</v>
      </c>
      <c r="C6749" s="108">
        <v>1.4E-2</v>
      </c>
      <c r="D6749" s="108">
        <v>3.5999999999999997E-2</v>
      </c>
      <c r="E6749" s="108">
        <v>5.0000000000000001E-3</v>
      </c>
      <c r="F6749" s="108">
        <v>3.1E-2</v>
      </c>
      <c r="G6749" s="108">
        <v>5.0000000000000001E-3</v>
      </c>
      <c r="H6749" s="108">
        <v>1E-3</v>
      </c>
      <c r="I6749" s="108">
        <v>5.8000000000000003E-2</v>
      </c>
      <c r="J6749" s="108">
        <v>0.372</v>
      </c>
      <c r="K6749" s="108">
        <v>0.375</v>
      </c>
      <c r="L6749" s="108">
        <v>0</v>
      </c>
      <c r="M6749" s="108">
        <v>1E-3</v>
      </c>
      <c r="N6749" s="108">
        <v>0.19400000000000001</v>
      </c>
      <c r="O6749" s="108">
        <v>8.9999999999999993E-3</v>
      </c>
      <c r="P6749" s="108">
        <v>7.7629999999999999</v>
      </c>
      <c r="Q6749" s="133">
        <v>0.88287000000000004</v>
      </c>
      <c r="R6749" s="134" t="s">
        <v>4912</v>
      </c>
      <c r="S6749" s="108">
        <v>0.14799999999999999</v>
      </c>
    </row>
    <row r="6750" spans="1:19" ht="11.25" thickBot="1" x14ac:dyDescent="0.2">
      <c r="A6750" s="112"/>
    </row>
    <row r="6751" spans="1:19" ht="11.25" thickBot="1" x14ac:dyDescent="0.2">
      <c r="A6751" s="107">
        <v>3</v>
      </c>
      <c r="B6751" s="132">
        <v>0.78903935185185192</v>
      </c>
      <c r="C6751" s="108">
        <v>1.2E-2</v>
      </c>
      <c r="D6751" s="108">
        <v>3.4000000000000002E-2</v>
      </c>
      <c r="E6751" s="108">
        <v>5.0000000000000001E-3</v>
      </c>
      <c r="F6751" s="108">
        <v>3.3000000000000002E-2</v>
      </c>
      <c r="G6751" s="108">
        <v>4.0000000000000001E-3</v>
      </c>
      <c r="H6751" s="108">
        <v>1E-3</v>
      </c>
      <c r="I6751" s="108">
        <v>5.7000000000000002E-2</v>
      </c>
      <c r="J6751" s="108">
        <v>0.379</v>
      </c>
      <c r="K6751" s="108">
        <v>0.38500000000000001</v>
      </c>
      <c r="L6751" s="108">
        <v>0</v>
      </c>
      <c r="M6751" s="108">
        <v>0</v>
      </c>
      <c r="N6751" s="108">
        <v>0.191</v>
      </c>
      <c r="O6751" s="108">
        <v>8.9999999999999993E-3</v>
      </c>
      <c r="P6751" s="108">
        <v>7.774</v>
      </c>
      <c r="Q6751" s="133">
        <v>0.88802000000000003</v>
      </c>
      <c r="R6751" s="134" t="s">
        <v>4913</v>
      </c>
      <c r="S6751" s="108">
        <v>0.14799999999999999</v>
      </c>
    </row>
    <row r="6752" spans="1:19" ht="11.25" thickBot="1" x14ac:dyDescent="0.2">
      <c r="A6752" s="112"/>
    </row>
    <row r="6753" spans="1:19" ht="11.25" thickBot="1" x14ac:dyDescent="0.2">
      <c r="A6753" s="135" t="s">
        <v>362</v>
      </c>
      <c r="B6753" s="112"/>
      <c r="C6753" s="136">
        <v>1.2999999999999999E-2</v>
      </c>
      <c r="D6753" s="136">
        <v>3.5000000000000003E-2</v>
      </c>
      <c r="E6753" s="136">
        <v>5.0000000000000001E-3</v>
      </c>
      <c r="F6753" s="136">
        <v>3.3000000000000002E-2</v>
      </c>
      <c r="G6753" s="136">
        <v>4.0000000000000001E-3</v>
      </c>
      <c r="H6753" s="136">
        <v>1E-3</v>
      </c>
      <c r="I6753" s="136">
        <v>5.7000000000000002E-2</v>
      </c>
      <c r="J6753" s="136">
        <v>0.374</v>
      </c>
      <c r="K6753" s="136">
        <v>0.38100000000000001</v>
      </c>
      <c r="L6753" s="136">
        <v>0</v>
      </c>
      <c r="M6753" s="136">
        <v>0</v>
      </c>
      <c r="N6753" s="136">
        <v>0.19600000000000001</v>
      </c>
      <c r="O6753" s="136">
        <v>8.9999999999999993E-3</v>
      </c>
      <c r="P6753" s="136">
        <v>7.7859999999999996</v>
      </c>
      <c r="Q6753" s="137">
        <v>0.87785000000000002</v>
      </c>
      <c r="R6753" s="134" t="s">
        <v>4914</v>
      </c>
      <c r="S6753" s="136">
        <v>0.14599999999999999</v>
      </c>
    </row>
    <row r="6754" spans="1:19" ht="11.25" thickBot="1" x14ac:dyDescent="0.2">
      <c r="A6754" s="112"/>
    </row>
    <row r="6755" spans="1:19" ht="11.25" thickBot="1" x14ac:dyDescent="0.2">
      <c r="A6755" s="138" t="s">
        <v>364</v>
      </c>
      <c r="B6755" s="112"/>
      <c r="C6755" s="136">
        <v>1E-3</v>
      </c>
      <c r="D6755" s="136">
        <v>1E-3</v>
      </c>
      <c r="E6755" s="136">
        <v>0</v>
      </c>
      <c r="F6755" s="136">
        <v>2E-3</v>
      </c>
      <c r="G6755" s="136">
        <v>0</v>
      </c>
      <c r="H6755" s="136">
        <v>0</v>
      </c>
      <c r="I6755" s="136">
        <v>1E-3</v>
      </c>
      <c r="J6755" s="136">
        <v>4.0000000000000001E-3</v>
      </c>
      <c r="K6755" s="136">
        <v>5.0000000000000001E-3</v>
      </c>
      <c r="L6755" s="136">
        <v>0</v>
      </c>
      <c r="M6755" s="136">
        <v>0</v>
      </c>
      <c r="N6755" s="136">
        <v>6.0000000000000001E-3</v>
      </c>
      <c r="O6755" s="136">
        <v>0</v>
      </c>
      <c r="P6755" s="136">
        <v>3.1E-2</v>
      </c>
      <c r="Q6755" s="137">
        <v>1.341E-2</v>
      </c>
      <c r="R6755" s="134" t="s">
        <v>4915</v>
      </c>
      <c r="S6755" s="136">
        <v>3.0000000000000001E-3</v>
      </c>
    </row>
    <row r="6756" spans="1:19" ht="11.25" thickBot="1" x14ac:dyDescent="0.2">
      <c r="A6756" s="112"/>
    </row>
    <row r="6757" spans="1:19" ht="11.25" thickBot="1" x14ac:dyDescent="0.2">
      <c r="A6757" s="139" t="s">
        <v>366</v>
      </c>
      <c r="B6757" s="112"/>
      <c r="C6757" s="136">
        <v>7.117</v>
      </c>
      <c r="D6757" s="136">
        <v>4.0019999999999998</v>
      </c>
      <c r="E6757" s="136">
        <v>6.3209999999999997</v>
      </c>
      <c r="F6757" s="136">
        <v>4.6779999999999999</v>
      </c>
      <c r="G6757" s="136">
        <v>3.8559999999999999</v>
      </c>
      <c r="H6757" s="136">
        <v>7.73</v>
      </c>
      <c r="I6757" s="136">
        <v>2.5259999999999998</v>
      </c>
      <c r="J6757" s="136">
        <v>1.1859999999999999</v>
      </c>
      <c r="K6757" s="136">
        <v>1.3169999999999999</v>
      </c>
      <c r="L6757" s="136">
        <v>14.74</v>
      </c>
      <c r="M6757" s="136">
        <v>126.2</v>
      </c>
      <c r="N6757" s="136">
        <v>2.9159999999999999</v>
      </c>
      <c r="O6757" s="136">
        <v>1.3140000000000001</v>
      </c>
      <c r="P6757" s="136">
        <v>0.39700000000000002</v>
      </c>
      <c r="Q6757" s="140">
        <v>1.528</v>
      </c>
      <c r="R6757" s="134" t="s">
        <v>485</v>
      </c>
      <c r="S6757" s="136">
        <v>2.222</v>
      </c>
    </row>
    <row r="6758" spans="1:19" ht="11.25" thickBot="1" x14ac:dyDescent="0.2">
      <c r="A6758" s="112"/>
    </row>
    <row r="6759" spans="1:19" ht="11.25" thickBot="1" x14ac:dyDescent="0.2">
      <c r="A6759" s="106" t="s">
        <v>357</v>
      </c>
      <c r="B6759" s="106" t="s">
        <v>358</v>
      </c>
      <c r="C6759" s="130" t="s">
        <v>68</v>
      </c>
    </row>
    <row r="6760" spans="1:19" ht="11.25" thickBot="1" x14ac:dyDescent="0.2">
      <c r="A6760" s="112"/>
      <c r="B6760" s="112"/>
      <c r="C6760" s="130" t="s">
        <v>111</v>
      </c>
    </row>
    <row r="6761" spans="1:19" ht="11.25" thickBot="1" x14ac:dyDescent="0.2">
      <c r="A6761" s="107">
        <v>1</v>
      </c>
      <c r="B6761" s="132">
        <v>0.78868055555555561</v>
      </c>
      <c r="C6761" s="108">
        <v>2.8000000000000001E-2</v>
      </c>
    </row>
    <row r="6762" spans="1:19" ht="11.25" thickBot="1" x14ac:dyDescent="0.2">
      <c r="A6762" s="112"/>
    </row>
    <row r="6763" spans="1:19" ht="11.25" thickBot="1" x14ac:dyDescent="0.2">
      <c r="A6763" s="107">
        <v>2</v>
      </c>
      <c r="B6763" s="132">
        <v>0.78885416666666675</v>
      </c>
      <c r="C6763" s="108">
        <v>3.2000000000000001E-2</v>
      </c>
    </row>
    <row r="6764" spans="1:19" ht="11.25" thickBot="1" x14ac:dyDescent="0.2">
      <c r="A6764" s="112"/>
    </row>
    <row r="6765" spans="1:19" ht="11.25" thickBot="1" x14ac:dyDescent="0.2">
      <c r="A6765" s="107">
        <v>3</v>
      </c>
      <c r="B6765" s="132">
        <v>0.78903935185185192</v>
      </c>
      <c r="C6765" s="108">
        <v>2.9000000000000001E-2</v>
      </c>
    </row>
    <row r="6766" spans="1:19" ht="11.25" thickBot="1" x14ac:dyDescent="0.2">
      <c r="A6766" s="112"/>
    </row>
    <row r="6767" spans="1:19" ht="11.25" thickBot="1" x14ac:dyDescent="0.2">
      <c r="A6767" s="135" t="s">
        <v>362</v>
      </c>
      <c r="B6767" s="112"/>
      <c r="C6767" s="136">
        <v>0.03</v>
      </c>
    </row>
    <row r="6768" spans="1:19" ht="11.25" thickBot="1" x14ac:dyDescent="0.2">
      <c r="A6768" s="112"/>
    </row>
    <row r="6769" spans="1:19" ht="11.25" thickBot="1" x14ac:dyDescent="0.2">
      <c r="A6769" s="138" t="s">
        <v>364</v>
      </c>
      <c r="B6769" s="112"/>
      <c r="C6769" s="136">
        <v>2E-3</v>
      </c>
    </row>
    <row r="6770" spans="1:19" ht="11.25" thickBot="1" x14ac:dyDescent="0.2">
      <c r="A6770" s="112"/>
    </row>
    <row r="6771" spans="1:19" ht="11.25" thickBot="1" x14ac:dyDescent="0.2">
      <c r="A6771" s="139" t="s">
        <v>366</v>
      </c>
      <c r="B6771" s="112"/>
      <c r="C6771" s="136">
        <v>5.81</v>
      </c>
    </row>
    <row r="6772" spans="1:19" ht="10.5" x14ac:dyDescent="0.15">
      <c r="A6772" s="112"/>
    </row>
    <row r="6773" spans="1:19" x14ac:dyDescent="0.15">
      <c r="A6773" s="129"/>
      <c r="B6773" s="86" t="s">
        <v>4916</v>
      </c>
    </row>
    <row r="6774" spans="1:19" ht="9.75" thickBot="1" x14ac:dyDescent="0.2">
      <c r="A6774" s="81" t="s">
        <v>356</v>
      </c>
    </row>
    <row r="6775" spans="1:19" ht="11.25" thickBot="1" x14ac:dyDescent="0.2">
      <c r="A6775" s="106" t="s">
        <v>357</v>
      </c>
      <c r="B6775" s="106" t="s">
        <v>358</v>
      </c>
      <c r="C6775" s="130" t="s">
        <v>0</v>
      </c>
      <c r="D6775" s="130" t="s">
        <v>1</v>
      </c>
      <c r="E6775" s="130" t="s">
        <v>2</v>
      </c>
      <c r="F6775" s="130" t="s">
        <v>3</v>
      </c>
      <c r="G6775" s="130" t="s">
        <v>4</v>
      </c>
      <c r="H6775" s="130" t="s">
        <v>5</v>
      </c>
      <c r="I6775" s="131" t="s">
        <v>6</v>
      </c>
      <c r="J6775" s="131" t="s">
        <v>7</v>
      </c>
      <c r="K6775" s="130" t="s">
        <v>8</v>
      </c>
      <c r="L6775" s="130" t="s">
        <v>9</v>
      </c>
      <c r="M6775" s="130" t="s">
        <v>10</v>
      </c>
      <c r="N6775" s="130" t="s">
        <v>11</v>
      </c>
      <c r="O6775" s="130" t="s">
        <v>12</v>
      </c>
      <c r="P6775" s="130" t="s">
        <v>13</v>
      </c>
      <c r="Q6775" s="130" t="s">
        <v>14</v>
      </c>
      <c r="R6775" s="130" t="s">
        <v>15</v>
      </c>
      <c r="S6775" s="130" t="s">
        <v>16</v>
      </c>
    </row>
    <row r="6776" spans="1:19" ht="11.25" thickBot="1" x14ac:dyDescent="0.2">
      <c r="A6776" s="112"/>
      <c r="B6776" s="112"/>
      <c r="C6776" s="130" t="s">
        <v>111</v>
      </c>
      <c r="D6776" s="130" t="s">
        <v>111</v>
      </c>
      <c r="E6776" s="130" t="s">
        <v>111</v>
      </c>
      <c r="F6776" s="130" t="s">
        <v>111</v>
      </c>
      <c r="G6776" s="130" t="s">
        <v>111</v>
      </c>
      <c r="H6776" s="130" t="s">
        <v>111</v>
      </c>
      <c r="I6776" s="131" t="s">
        <v>111</v>
      </c>
      <c r="J6776" s="131" t="s">
        <v>111</v>
      </c>
      <c r="K6776" s="130" t="s">
        <v>111</v>
      </c>
      <c r="L6776" s="130" t="s">
        <v>111</v>
      </c>
      <c r="M6776" s="130" t="s">
        <v>111</v>
      </c>
      <c r="N6776" s="130" t="s">
        <v>111</v>
      </c>
      <c r="O6776" s="130" t="s">
        <v>111</v>
      </c>
      <c r="P6776" s="130" t="s">
        <v>111</v>
      </c>
      <c r="Q6776" s="130" t="s">
        <v>111</v>
      </c>
      <c r="R6776" s="130" t="s">
        <v>111</v>
      </c>
      <c r="S6776" s="130" t="s">
        <v>111</v>
      </c>
    </row>
    <row r="6777" spans="1:19" ht="11.25" thickBot="1" x14ac:dyDescent="0.2">
      <c r="A6777" s="107">
        <v>1</v>
      </c>
      <c r="B6777" s="132">
        <v>0.79381944444444441</v>
      </c>
      <c r="C6777" s="141" t="s">
        <v>4917</v>
      </c>
      <c r="D6777" s="141" t="s">
        <v>4918</v>
      </c>
      <c r="E6777" s="141" t="s">
        <v>4919</v>
      </c>
      <c r="F6777" s="141" t="s">
        <v>4920</v>
      </c>
      <c r="G6777" s="141" t="s">
        <v>4921</v>
      </c>
      <c r="H6777" s="141" t="s">
        <v>4922</v>
      </c>
      <c r="I6777" s="133">
        <v>1.0631600000000001</v>
      </c>
      <c r="J6777" s="134" t="s">
        <v>4923</v>
      </c>
      <c r="K6777" s="141" t="s">
        <v>4924</v>
      </c>
      <c r="L6777" s="108">
        <v>0.69599999999999995</v>
      </c>
      <c r="M6777" s="108">
        <v>1.0640000000000001</v>
      </c>
      <c r="N6777" s="108">
        <v>2.1930000000000001</v>
      </c>
      <c r="O6777" s="141" t="s">
        <v>4925</v>
      </c>
      <c r="P6777" s="108">
        <v>495.9</v>
      </c>
      <c r="Q6777" s="108">
        <v>0.26500000000000001</v>
      </c>
      <c r="R6777" s="108">
        <v>5.6630000000000003</v>
      </c>
      <c r="S6777" s="108">
        <v>19.09</v>
      </c>
    </row>
    <row r="6778" spans="1:19" ht="11.25" thickBot="1" x14ac:dyDescent="0.2">
      <c r="A6778" s="112"/>
    </row>
    <row r="6779" spans="1:19" ht="11.25" thickBot="1" x14ac:dyDescent="0.2">
      <c r="A6779" s="107">
        <v>2</v>
      </c>
      <c r="B6779" s="132">
        <v>0.79399305555555555</v>
      </c>
      <c r="C6779" s="141" t="s">
        <v>4926</v>
      </c>
      <c r="D6779" s="141" t="s">
        <v>4927</v>
      </c>
      <c r="E6779" s="141" t="s">
        <v>4928</v>
      </c>
      <c r="F6779" s="141" t="s">
        <v>4929</v>
      </c>
      <c r="G6779" s="141" t="s">
        <v>4930</v>
      </c>
      <c r="H6779" s="141" t="s">
        <v>4931</v>
      </c>
      <c r="I6779" s="133">
        <v>1.05959</v>
      </c>
      <c r="J6779" s="134" t="s">
        <v>4932</v>
      </c>
      <c r="K6779" s="108">
        <v>123.8</v>
      </c>
      <c r="L6779" s="108">
        <v>0.67100000000000004</v>
      </c>
      <c r="M6779" s="108">
        <v>1.0669999999999999</v>
      </c>
      <c r="N6779" s="108">
        <v>2.2130000000000001</v>
      </c>
      <c r="O6779" s="141" t="s">
        <v>4933</v>
      </c>
      <c r="P6779" s="108">
        <v>506.3</v>
      </c>
      <c r="Q6779" s="108">
        <v>0.25700000000000001</v>
      </c>
      <c r="R6779" s="108">
        <v>5.5579999999999998</v>
      </c>
      <c r="S6779" s="108">
        <v>19.149999999999999</v>
      </c>
    </row>
    <row r="6780" spans="1:19" ht="11.25" thickBot="1" x14ac:dyDescent="0.2">
      <c r="A6780" s="112"/>
    </row>
    <row r="6781" spans="1:19" ht="11.25" thickBot="1" x14ac:dyDescent="0.2">
      <c r="A6781" s="107">
        <v>3</v>
      </c>
      <c r="B6781" s="132">
        <v>0.79417824074074073</v>
      </c>
      <c r="C6781" s="141" t="s">
        <v>4934</v>
      </c>
      <c r="D6781" s="141" t="s">
        <v>4935</v>
      </c>
      <c r="E6781" s="141" t="s">
        <v>4936</v>
      </c>
      <c r="F6781" s="141" t="s">
        <v>4937</v>
      </c>
      <c r="G6781" s="141" t="s">
        <v>3989</v>
      </c>
      <c r="H6781" s="141" t="s">
        <v>4938</v>
      </c>
      <c r="I6781" s="133">
        <v>1.0670500000000001</v>
      </c>
      <c r="J6781" s="134" t="s">
        <v>4939</v>
      </c>
      <c r="K6781" s="141" t="s">
        <v>4940</v>
      </c>
      <c r="L6781" s="108">
        <v>0.627</v>
      </c>
      <c r="M6781" s="108">
        <v>1.0209999999999999</v>
      </c>
      <c r="N6781" s="108">
        <v>2.0819999999999999</v>
      </c>
      <c r="O6781" s="141" t="s">
        <v>4925</v>
      </c>
      <c r="P6781" s="108">
        <v>506.2</v>
      </c>
      <c r="Q6781" s="108">
        <v>0.251</v>
      </c>
      <c r="R6781" s="108">
        <v>5.6260000000000003</v>
      </c>
      <c r="S6781" s="108">
        <v>19.27</v>
      </c>
    </row>
    <row r="6782" spans="1:19" ht="11.25" thickBot="1" x14ac:dyDescent="0.2">
      <c r="A6782" s="112"/>
    </row>
    <row r="6783" spans="1:19" ht="11.25" thickBot="1" x14ac:dyDescent="0.2">
      <c r="A6783" s="135" t="s">
        <v>362</v>
      </c>
      <c r="B6783" s="112"/>
      <c r="C6783" s="141" t="s">
        <v>4941</v>
      </c>
      <c r="D6783" s="141" t="s">
        <v>4942</v>
      </c>
      <c r="E6783" s="141" t="s">
        <v>4943</v>
      </c>
      <c r="F6783" s="141" t="s">
        <v>4944</v>
      </c>
      <c r="G6783" s="141" t="s">
        <v>4945</v>
      </c>
      <c r="H6783" s="141" t="s">
        <v>4946</v>
      </c>
      <c r="I6783" s="137">
        <v>1.0632699999999999</v>
      </c>
      <c r="J6783" s="134" t="s">
        <v>4947</v>
      </c>
      <c r="K6783" s="141" t="s">
        <v>2347</v>
      </c>
      <c r="L6783" s="136">
        <v>0.66500000000000004</v>
      </c>
      <c r="M6783" s="136">
        <v>1.0509999999999999</v>
      </c>
      <c r="N6783" s="136">
        <v>2.1629999999999998</v>
      </c>
      <c r="O6783" s="141" t="s">
        <v>4948</v>
      </c>
      <c r="P6783" s="136">
        <v>502.8</v>
      </c>
      <c r="Q6783" s="136">
        <v>0.25800000000000001</v>
      </c>
      <c r="R6783" s="136">
        <v>5.6159999999999997</v>
      </c>
      <c r="S6783" s="136">
        <v>19.170000000000002</v>
      </c>
    </row>
    <row r="6784" spans="1:19" ht="11.25" thickBot="1" x14ac:dyDescent="0.2">
      <c r="A6784" s="112"/>
    </row>
    <row r="6785" spans="1:19" ht="11.25" thickBot="1" x14ac:dyDescent="0.2">
      <c r="A6785" s="138" t="s">
        <v>364</v>
      </c>
      <c r="B6785" s="112"/>
      <c r="C6785" s="141" t="s">
        <v>4480</v>
      </c>
      <c r="D6785" s="141" t="s">
        <v>4949</v>
      </c>
      <c r="E6785" s="141" t="s">
        <v>4950</v>
      </c>
      <c r="F6785" s="141" t="s">
        <v>4951</v>
      </c>
      <c r="G6785" s="141" t="s">
        <v>4952</v>
      </c>
      <c r="H6785" s="141" t="s">
        <v>4953</v>
      </c>
      <c r="I6785" s="137">
        <v>3.7299999999999998E-3</v>
      </c>
      <c r="J6785" s="134" t="s">
        <v>815</v>
      </c>
      <c r="K6785" s="141" t="s">
        <v>4954</v>
      </c>
      <c r="L6785" s="136">
        <v>3.5000000000000003E-2</v>
      </c>
      <c r="M6785" s="136">
        <v>2.5999999999999999E-2</v>
      </c>
      <c r="N6785" s="136">
        <v>7.0000000000000007E-2</v>
      </c>
      <c r="O6785" s="141" t="s">
        <v>4955</v>
      </c>
      <c r="P6785" s="136">
        <v>5.976</v>
      </c>
      <c r="Q6785" s="136">
        <v>7.0000000000000001E-3</v>
      </c>
      <c r="R6785" s="136">
        <v>5.2999999999999999E-2</v>
      </c>
      <c r="S6785" s="136">
        <v>9.1999999999999998E-2</v>
      </c>
    </row>
    <row r="6786" spans="1:19" ht="11.25" thickBot="1" x14ac:dyDescent="0.2">
      <c r="A6786" s="112"/>
    </row>
    <row r="6787" spans="1:19" ht="11.25" thickBot="1" x14ac:dyDescent="0.2">
      <c r="A6787" s="139" t="s">
        <v>366</v>
      </c>
      <c r="B6787" s="112"/>
      <c r="C6787" s="141" t="s">
        <v>4956</v>
      </c>
      <c r="D6787" s="141" t="s">
        <v>2619</v>
      </c>
      <c r="E6787" s="141" t="s">
        <v>4957</v>
      </c>
      <c r="F6787" s="141" t="s">
        <v>4958</v>
      </c>
      <c r="G6787" s="141" t="s">
        <v>4959</v>
      </c>
      <c r="H6787" s="141" t="s">
        <v>4960</v>
      </c>
      <c r="I6787" s="140">
        <v>0.35099999999999998</v>
      </c>
      <c r="J6787" s="134" t="s">
        <v>4961</v>
      </c>
      <c r="K6787" s="141" t="s">
        <v>4962</v>
      </c>
      <c r="L6787" s="136">
        <v>5.2539999999999996</v>
      </c>
      <c r="M6787" s="136">
        <v>2.4729999999999999</v>
      </c>
      <c r="N6787" s="136">
        <v>3.2490000000000001</v>
      </c>
      <c r="O6787" s="141" t="s">
        <v>3568</v>
      </c>
      <c r="P6787" s="136">
        <v>1.1879999999999999</v>
      </c>
      <c r="Q6787" s="136">
        <v>2.8170000000000002</v>
      </c>
      <c r="R6787" s="136">
        <v>0.94699999999999995</v>
      </c>
      <c r="S6787" s="136">
        <v>0.48099999999999998</v>
      </c>
    </row>
    <row r="6788" spans="1:19" ht="11.25" thickBot="1" x14ac:dyDescent="0.2">
      <c r="A6788" s="112"/>
    </row>
    <row r="6789" spans="1:19" ht="11.25" thickBot="1" x14ac:dyDescent="0.2">
      <c r="A6789" s="106" t="s">
        <v>357</v>
      </c>
      <c r="B6789" s="106" t="s">
        <v>358</v>
      </c>
      <c r="C6789" s="130" t="s">
        <v>17</v>
      </c>
      <c r="D6789" s="130" t="s">
        <v>18</v>
      </c>
      <c r="E6789" s="131" t="s">
        <v>19</v>
      </c>
      <c r="F6789" s="131" t="s">
        <v>20</v>
      </c>
      <c r="G6789" s="130" t="s">
        <v>21</v>
      </c>
      <c r="H6789" s="130" t="s">
        <v>22</v>
      </c>
      <c r="I6789" s="130" t="s">
        <v>23</v>
      </c>
      <c r="J6789" s="130" t="s">
        <v>24</v>
      </c>
      <c r="K6789" s="131" t="s">
        <v>25</v>
      </c>
      <c r="L6789" s="131" t="s">
        <v>26</v>
      </c>
      <c r="M6789" s="130" t="s">
        <v>27</v>
      </c>
      <c r="N6789" s="130" t="s">
        <v>28</v>
      </c>
      <c r="O6789" s="130" t="s">
        <v>29</v>
      </c>
      <c r="P6789" s="130" t="s">
        <v>30</v>
      </c>
      <c r="Q6789" s="130" t="s">
        <v>31</v>
      </c>
      <c r="R6789" s="130" t="s">
        <v>32</v>
      </c>
      <c r="S6789" s="130" t="s">
        <v>33</v>
      </c>
    </row>
    <row r="6790" spans="1:19" ht="11.25" thickBot="1" x14ac:dyDescent="0.2">
      <c r="A6790" s="112"/>
      <c r="B6790" s="112"/>
      <c r="C6790" s="130" t="s">
        <v>111</v>
      </c>
      <c r="D6790" s="130" t="s">
        <v>111</v>
      </c>
      <c r="E6790" s="131" t="s">
        <v>111</v>
      </c>
      <c r="F6790" s="131" t="s">
        <v>111</v>
      </c>
      <c r="G6790" s="130" t="s">
        <v>111</v>
      </c>
      <c r="H6790" s="130" t="s">
        <v>111</v>
      </c>
      <c r="I6790" s="130" t="s">
        <v>111</v>
      </c>
      <c r="J6790" s="130" t="s">
        <v>111</v>
      </c>
      <c r="K6790" s="131" t="s">
        <v>111</v>
      </c>
      <c r="L6790" s="131" t="s">
        <v>111</v>
      </c>
      <c r="M6790" s="130" t="s">
        <v>111</v>
      </c>
      <c r="N6790" s="130" t="s">
        <v>111</v>
      </c>
      <c r="O6790" s="130" t="s">
        <v>111</v>
      </c>
      <c r="P6790" s="130" t="s">
        <v>111</v>
      </c>
      <c r="Q6790" s="130" t="s">
        <v>111</v>
      </c>
      <c r="R6790" s="130" t="s">
        <v>111</v>
      </c>
      <c r="S6790" s="130" t="s">
        <v>111</v>
      </c>
    </row>
    <row r="6791" spans="1:19" ht="11.25" thickBot="1" x14ac:dyDescent="0.2">
      <c r="A6791" s="107">
        <v>1</v>
      </c>
      <c r="B6791" s="132">
        <v>0.79381944444444441</v>
      </c>
      <c r="C6791" s="108">
        <v>37.31</v>
      </c>
      <c r="D6791" s="108">
        <v>1.518</v>
      </c>
      <c r="E6791" s="133">
        <v>0.93376000000000003</v>
      </c>
      <c r="F6791" s="133">
        <v>0.93062999999999996</v>
      </c>
      <c r="G6791" s="108">
        <v>0.13200000000000001</v>
      </c>
      <c r="H6791" s="108">
        <v>12.16</v>
      </c>
      <c r="I6791" s="108">
        <v>14.1</v>
      </c>
      <c r="J6791" s="141" t="s">
        <v>4963</v>
      </c>
      <c r="K6791" s="133">
        <v>1.00353</v>
      </c>
      <c r="L6791" s="134" t="s">
        <v>4964</v>
      </c>
      <c r="M6791" s="108">
        <v>0.03</v>
      </c>
      <c r="N6791" s="108">
        <v>0.48499999999999999</v>
      </c>
      <c r="O6791" s="108">
        <v>1E-3</v>
      </c>
      <c r="P6791" s="108">
        <v>6.0000000000000001E-3</v>
      </c>
      <c r="Q6791" s="108">
        <v>8.4000000000000005E-2</v>
      </c>
      <c r="R6791" s="108">
        <v>2.1999999999999999E-2</v>
      </c>
      <c r="S6791" s="108">
        <v>9.7000000000000003E-2</v>
      </c>
    </row>
    <row r="6792" spans="1:19" ht="11.25" thickBot="1" x14ac:dyDescent="0.2">
      <c r="A6792" s="112"/>
    </row>
    <row r="6793" spans="1:19" ht="11.25" thickBot="1" x14ac:dyDescent="0.2">
      <c r="A6793" s="107">
        <v>2</v>
      </c>
      <c r="B6793" s="132">
        <v>0.79399305555555555</v>
      </c>
      <c r="C6793" s="108">
        <v>37.26</v>
      </c>
      <c r="D6793" s="108">
        <v>1.5149999999999999</v>
      </c>
      <c r="E6793" s="133">
        <v>0.94894000000000001</v>
      </c>
      <c r="F6793" s="133">
        <v>0.93959999999999999</v>
      </c>
      <c r="G6793" s="108">
        <v>0.17299999999999999</v>
      </c>
      <c r="H6793" s="108">
        <v>9.5429999999999993</v>
      </c>
      <c r="I6793" s="108">
        <v>14.04</v>
      </c>
      <c r="J6793" s="141" t="s">
        <v>4965</v>
      </c>
      <c r="K6793" s="133">
        <v>1.0101</v>
      </c>
      <c r="L6793" s="134" t="s">
        <v>4966</v>
      </c>
      <c r="M6793" s="108">
        <v>3.1E-2</v>
      </c>
      <c r="N6793" s="108">
        <v>0.48899999999999999</v>
      </c>
      <c r="O6793" s="108">
        <v>1E-3</v>
      </c>
      <c r="P6793" s="108">
        <v>5.0000000000000001E-3</v>
      </c>
      <c r="Q6793" s="108">
        <v>8.3000000000000004E-2</v>
      </c>
      <c r="R6793" s="108">
        <v>0.01</v>
      </c>
      <c r="S6793" s="108">
        <v>9.0999999999999998E-2</v>
      </c>
    </row>
    <row r="6794" spans="1:19" ht="11.25" thickBot="1" x14ac:dyDescent="0.2">
      <c r="A6794" s="112"/>
    </row>
    <row r="6795" spans="1:19" ht="11.25" thickBot="1" x14ac:dyDescent="0.2">
      <c r="A6795" s="107">
        <v>3</v>
      </c>
      <c r="B6795" s="132">
        <v>0.79417824074074073</v>
      </c>
      <c r="C6795" s="108">
        <v>37.42</v>
      </c>
      <c r="D6795" s="108">
        <v>1.5029999999999999</v>
      </c>
      <c r="E6795" s="133">
        <v>0.96389999999999998</v>
      </c>
      <c r="F6795" s="133">
        <v>0.94484999999999997</v>
      </c>
      <c r="G6795" s="108">
        <v>0.21299999999999999</v>
      </c>
      <c r="H6795" s="108">
        <v>11.33</v>
      </c>
      <c r="I6795" s="108">
        <v>14.14</v>
      </c>
      <c r="J6795" s="141" t="s">
        <v>4967</v>
      </c>
      <c r="K6795" s="133">
        <v>1.028</v>
      </c>
      <c r="L6795" s="134" t="s">
        <v>4968</v>
      </c>
      <c r="M6795" s="108">
        <v>3.1E-2</v>
      </c>
      <c r="N6795" s="108">
        <v>0.46899999999999997</v>
      </c>
      <c r="O6795" s="108">
        <v>1E-3</v>
      </c>
      <c r="P6795" s="108">
        <v>5.0000000000000001E-3</v>
      </c>
      <c r="Q6795" s="108">
        <v>8.2000000000000003E-2</v>
      </c>
      <c r="R6795" s="108">
        <v>2.5999999999999999E-2</v>
      </c>
      <c r="S6795" s="108">
        <v>9.5000000000000001E-2</v>
      </c>
    </row>
    <row r="6796" spans="1:19" ht="11.25" thickBot="1" x14ac:dyDescent="0.2">
      <c r="A6796" s="112"/>
    </row>
    <row r="6797" spans="1:19" ht="11.25" thickBot="1" x14ac:dyDescent="0.2">
      <c r="A6797" s="135" t="s">
        <v>362</v>
      </c>
      <c r="B6797" s="112"/>
      <c r="C6797" s="136">
        <v>37.33</v>
      </c>
      <c r="D6797" s="136">
        <v>1.512</v>
      </c>
      <c r="E6797" s="137">
        <v>0.94886999999999999</v>
      </c>
      <c r="F6797" s="137">
        <v>0.93835999999999997</v>
      </c>
      <c r="G6797" s="136">
        <v>0.17299999999999999</v>
      </c>
      <c r="H6797" s="136">
        <v>11.01</v>
      </c>
      <c r="I6797" s="136">
        <v>14.1</v>
      </c>
      <c r="J6797" s="141" t="s">
        <v>4969</v>
      </c>
      <c r="K6797" s="137">
        <v>1.01387</v>
      </c>
      <c r="L6797" s="134" t="s">
        <v>4970</v>
      </c>
      <c r="M6797" s="136">
        <v>3.1E-2</v>
      </c>
      <c r="N6797" s="136">
        <v>0.48099999999999998</v>
      </c>
      <c r="O6797" s="136">
        <v>1E-3</v>
      </c>
      <c r="P6797" s="136">
        <v>5.0000000000000001E-3</v>
      </c>
      <c r="Q6797" s="136">
        <v>8.3000000000000004E-2</v>
      </c>
      <c r="R6797" s="136">
        <v>1.9E-2</v>
      </c>
      <c r="S6797" s="136">
        <v>9.4E-2</v>
      </c>
    </row>
    <row r="6798" spans="1:19" ht="11.25" thickBot="1" x14ac:dyDescent="0.2">
      <c r="A6798" s="112"/>
    </row>
    <row r="6799" spans="1:19" ht="11.25" thickBot="1" x14ac:dyDescent="0.2">
      <c r="A6799" s="138" t="s">
        <v>364</v>
      </c>
      <c r="B6799" s="112"/>
      <c r="C6799" s="136">
        <v>8.2000000000000003E-2</v>
      </c>
      <c r="D6799" s="136">
        <v>8.0000000000000002E-3</v>
      </c>
      <c r="E6799" s="137">
        <v>1.507E-2</v>
      </c>
      <c r="F6799" s="137">
        <v>7.1900000000000002E-3</v>
      </c>
      <c r="G6799" s="136">
        <v>0.04</v>
      </c>
      <c r="H6799" s="136">
        <v>1.339</v>
      </c>
      <c r="I6799" s="136">
        <v>5.0999999999999997E-2</v>
      </c>
      <c r="J6799" s="141" t="s">
        <v>4971</v>
      </c>
      <c r="K6799" s="137">
        <v>1.2670000000000001E-2</v>
      </c>
      <c r="L6799" s="134" t="s">
        <v>4641</v>
      </c>
      <c r="M6799" s="136">
        <v>0</v>
      </c>
      <c r="N6799" s="136">
        <v>0.01</v>
      </c>
      <c r="O6799" s="136">
        <v>0</v>
      </c>
      <c r="P6799" s="136">
        <v>1E-3</v>
      </c>
      <c r="Q6799" s="136">
        <v>1E-3</v>
      </c>
      <c r="R6799" s="136">
        <v>8.9999999999999993E-3</v>
      </c>
      <c r="S6799" s="136">
        <v>3.0000000000000001E-3</v>
      </c>
    </row>
    <row r="6800" spans="1:19" ht="11.25" thickBot="1" x14ac:dyDescent="0.2">
      <c r="A6800" s="112"/>
    </row>
    <row r="6801" spans="1:19" ht="11.25" thickBot="1" x14ac:dyDescent="0.2">
      <c r="A6801" s="139" t="s">
        <v>366</v>
      </c>
      <c r="B6801" s="112"/>
      <c r="C6801" s="136">
        <v>0.219</v>
      </c>
      <c r="D6801" s="136">
        <v>0.52800000000000002</v>
      </c>
      <c r="E6801" s="140">
        <v>1.5880000000000001</v>
      </c>
      <c r="F6801" s="140">
        <v>0.76600000000000001</v>
      </c>
      <c r="G6801" s="136">
        <v>23.39</v>
      </c>
      <c r="H6801" s="136">
        <v>12.16</v>
      </c>
      <c r="I6801" s="136">
        <v>0.36099999999999999</v>
      </c>
      <c r="J6801" s="141" t="s">
        <v>4972</v>
      </c>
      <c r="K6801" s="140">
        <v>1.2490000000000001</v>
      </c>
      <c r="L6801" s="134" t="s">
        <v>4420</v>
      </c>
      <c r="M6801" s="136">
        <v>1.155</v>
      </c>
      <c r="N6801" s="136">
        <v>2.1579999999999999</v>
      </c>
      <c r="O6801" s="136">
        <v>20.420000000000002</v>
      </c>
      <c r="P6801" s="136">
        <v>10.76</v>
      </c>
      <c r="Q6801" s="136">
        <v>1.143</v>
      </c>
      <c r="R6801" s="136">
        <v>44.77</v>
      </c>
      <c r="S6801" s="136">
        <v>3.1160000000000001</v>
      </c>
    </row>
    <row r="6802" spans="1:19" ht="11.25" thickBot="1" x14ac:dyDescent="0.2">
      <c r="A6802" s="112"/>
    </row>
    <row r="6803" spans="1:19" ht="11.25" thickBot="1" x14ac:dyDescent="0.2">
      <c r="A6803" s="106" t="s">
        <v>357</v>
      </c>
      <c r="B6803" s="106" t="s">
        <v>358</v>
      </c>
      <c r="C6803" s="131" t="s">
        <v>34</v>
      </c>
      <c r="D6803" s="131" t="s">
        <v>35</v>
      </c>
      <c r="E6803" s="130" t="s">
        <v>36</v>
      </c>
      <c r="F6803" s="130" t="s">
        <v>37</v>
      </c>
      <c r="G6803" s="130" t="s">
        <v>38</v>
      </c>
      <c r="H6803" s="130" t="s">
        <v>39</v>
      </c>
      <c r="I6803" s="130" t="s">
        <v>40</v>
      </c>
      <c r="J6803" s="130" t="s">
        <v>41</v>
      </c>
      <c r="K6803" s="130" t="s">
        <v>42</v>
      </c>
      <c r="L6803" s="130" t="s">
        <v>43</v>
      </c>
      <c r="M6803" s="130" t="s">
        <v>44</v>
      </c>
      <c r="N6803" s="130" t="s">
        <v>45</v>
      </c>
      <c r="O6803" s="130" t="s">
        <v>46</v>
      </c>
      <c r="P6803" s="130" t="s">
        <v>47</v>
      </c>
      <c r="Q6803" s="130" t="s">
        <v>48</v>
      </c>
      <c r="R6803" s="130" t="s">
        <v>49</v>
      </c>
      <c r="S6803" s="130" t="s">
        <v>50</v>
      </c>
    </row>
    <row r="6804" spans="1:19" ht="11.25" thickBot="1" x14ac:dyDescent="0.2">
      <c r="A6804" s="112"/>
      <c r="B6804" s="112"/>
      <c r="C6804" s="131" t="s">
        <v>111</v>
      </c>
      <c r="D6804" s="131" t="s">
        <v>111</v>
      </c>
      <c r="E6804" s="130" t="s">
        <v>111</v>
      </c>
      <c r="F6804" s="130" t="s">
        <v>111</v>
      </c>
      <c r="G6804" s="130" t="s">
        <v>111</v>
      </c>
      <c r="H6804" s="130" t="s">
        <v>111</v>
      </c>
      <c r="I6804" s="130" t="s">
        <v>111</v>
      </c>
      <c r="J6804" s="130" t="s">
        <v>111</v>
      </c>
      <c r="K6804" s="130" t="s">
        <v>111</v>
      </c>
      <c r="L6804" s="130" t="s">
        <v>111</v>
      </c>
      <c r="M6804" s="130" t="s">
        <v>111</v>
      </c>
      <c r="N6804" s="130" t="s">
        <v>111</v>
      </c>
      <c r="O6804" s="130" t="s">
        <v>111</v>
      </c>
      <c r="P6804" s="130" t="s">
        <v>111</v>
      </c>
      <c r="Q6804" s="130" t="s">
        <v>111</v>
      </c>
      <c r="R6804" s="130" t="s">
        <v>111</v>
      </c>
      <c r="S6804" s="130" t="s">
        <v>111</v>
      </c>
    </row>
    <row r="6805" spans="1:19" ht="11.25" thickBot="1" x14ac:dyDescent="0.2">
      <c r="A6805" s="107">
        <v>1</v>
      </c>
      <c r="B6805" s="132">
        <v>0.79381944444444441</v>
      </c>
      <c r="C6805" s="133">
        <v>0.91091</v>
      </c>
      <c r="D6805" s="134" t="s">
        <v>4973</v>
      </c>
      <c r="E6805" s="108">
        <v>0.12</v>
      </c>
      <c r="F6805" s="108">
        <v>2.8000000000000001E-2</v>
      </c>
      <c r="G6805" s="108">
        <v>0</v>
      </c>
      <c r="H6805" s="108">
        <v>0.124</v>
      </c>
      <c r="I6805" s="108">
        <v>39.93</v>
      </c>
      <c r="J6805" s="108">
        <v>39.909999999999997</v>
      </c>
      <c r="K6805" s="108">
        <v>0.32400000000000001</v>
      </c>
      <c r="L6805" s="108">
        <v>0.66200000000000003</v>
      </c>
      <c r="M6805" s="108">
        <v>7.9000000000000001E-2</v>
      </c>
      <c r="N6805" s="108">
        <v>0.29499999999999998</v>
      </c>
      <c r="O6805" s="108">
        <v>0.06</v>
      </c>
      <c r="P6805" s="108">
        <v>1.7000000000000001E-2</v>
      </c>
      <c r="Q6805" s="108">
        <v>5.2999999999999999E-2</v>
      </c>
      <c r="R6805" s="108">
        <v>7.0000000000000001E-3</v>
      </c>
      <c r="S6805" s="108">
        <v>3.6999999999999998E-2</v>
      </c>
    </row>
    <row r="6806" spans="1:19" ht="11.25" thickBot="1" x14ac:dyDescent="0.2">
      <c r="A6806" s="112"/>
    </row>
    <row r="6807" spans="1:19" ht="11.25" thickBot="1" x14ac:dyDescent="0.2">
      <c r="A6807" s="107">
        <v>2</v>
      </c>
      <c r="B6807" s="132">
        <v>0.79399305555555555</v>
      </c>
      <c r="C6807" s="133">
        <v>0.92669000000000001</v>
      </c>
      <c r="D6807" s="134" t="s">
        <v>4974</v>
      </c>
      <c r="E6807" s="108">
        <v>0.113</v>
      </c>
      <c r="F6807" s="108">
        <v>2.7E-2</v>
      </c>
      <c r="G6807" s="108">
        <v>-3.0000000000000001E-3</v>
      </c>
      <c r="H6807" s="108">
        <v>0.126</v>
      </c>
      <c r="I6807" s="108">
        <v>40.36</v>
      </c>
      <c r="J6807" s="108">
        <v>40.04</v>
      </c>
      <c r="K6807" s="108">
        <v>0.33200000000000002</v>
      </c>
      <c r="L6807" s="108">
        <v>0.66200000000000003</v>
      </c>
      <c r="M6807" s="108">
        <v>8.1000000000000003E-2</v>
      </c>
      <c r="N6807" s="108">
        <v>0.29199999999999998</v>
      </c>
      <c r="O6807" s="108">
        <v>0.06</v>
      </c>
      <c r="P6807" s="108">
        <v>1.7000000000000001E-2</v>
      </c>
      <c r="Q6807" s="108">
        <v>5.0999999999999997E-2</v>
      </c>
      <c r="R6807" s="108">
        <v>7.0000000000000001E-3</v>
      </c>
      <c r="S6807" s="108">
        <v>3.5999999999999997E-2</v>
      </c>
    </row>
    <row r="6808" spans="1:19" ht="11.25" thickBot="1" x14ac:dyDescent="0.2">
      <c r="A6808" s="112"/>
    </row>
    <row r="6809" spans="1:19" ht="11.25" thickBot="1" x14ac:dyDescent="0.2">
      <c r="A6809" s="107">
        <v>3</v>
      </c>
      <c r="B6809" s="132">
        <v>0.79417824074074073</v>
      </c>
      <c r="C6809" s="133">
        <v>0.93254000000000004</v>
      </c>
      <c r="D6809" s="134" t="s">
        <v>4975</v>
      </c>
      <c r="E6809" s="108">
        <v>0.114</v>
      </c>
      <c r="F6809" s="108">
        <v>2.7E-2</v>
      </c>
      <c r="G6809" s="108">
        <v>1E-3</v>
      </c>
      <c r="H6809" s="108">
        <v>0.125</v>
      </c>
      <c r="I6809" s="108">
        <v>40.47</v>
      </c>
      <c r="J6809" s="108">
        <v>40.21</v>
      </c>
      <c r="K6809" s="108">
        <v>0.33100000000000002</v>
      </c>
      <c r="L6809" s="108">
        <v>0.67500000000000004</v>
      </c>
      <c r="M6809" s="108">
        <v>0.08</v>
      </c>
      <c r="N6809" s="108">
        <v>0.28799999999999998</v>
      </c>
      <c r="O6809" s="108">
        <v>5.7000000000000002E-2</v>
      </c>
      <c r="P6809" s="108">
        <v>1.6E-2</v>
      </c>
      <c r="Q6809" s="108">
        <v>4.9000000000000002E-2</v>
      </c>
      <c r="R6809" s="108">
        <v>7.0000000000000001E-3</v>
      </c>
      <c r="S6809" s="108">
        <v>3.7999999999999999E-2</v>
      </c>
    </row>
    <row r="6810" spans="1:19" ht="11.25" thickBot="1" x14ac:dyDescent="0.2">
      <c r="A6810" s="112"/>
    </row>
    <row r="6811" spans="1:19" ht="11.25" thickBot="1" x14ac:dyDescent="0.2">
      <c r="A6811" s="135" t="s">
        <v>362</v>
      </c>
      <c r="B6811" s="112"/>
      <c r="C6811" s="137">
        <v>0.92337999999999998</v>
      </c>
      <c r="D6811" s="134" t="s">
        <v>4976</v>
      </c>
      <c r="E6811" s="136">
        <v>0.11600000000000001</v>
      </c>
      <c r="F6811" s="136">
        <v>2.7E-2</v>
      </c>
      <c r="G6811" s="136">
        <v>0</v>
      </c>
      <c r="H6811" s="136">
        <v>0.125</v>
      </c>
      <c r="I6811" s="136">
        <v>40.25</v>
      </c>
      <c r="J6811" s="136">
        <v>40.06</v>
      </c>
      <c r="K6811" s="136">
        <v>0.32900000000000001</v>
      </c>
      <c r="L6811" s="136">
        <v>0.66600000000000004</v>
      </c>
      <c r="M6811" s="136">
        <v>0.08</v>
      </c>
      <c r="N6811" s="136">
        <v>0.29199999999999998</v>
      </c>
      <c r="O6811" s="136">
        <v>5.8999999999999997E-2</v>
      </c>
      <c r="P6811" s="136">
        <v>1.7000000000000001E-2</v>
      </c>
      <c r="Q6811" s="136">
        <v>5.0999999999999997E-2</v>
      </c>
      <c r="R6811" s="136">
        <v>7.0000000000000001E-3</v>
      </c>
      <c r="S6811" s="136">
        <v>3.6999999999999998E-2</v>
      </c>
    </row>
    <row r="6812" spans="1:19" ht="11.25" thickBot="1" x14ac:dyDescent="0.2">
      <c r="A6812" s="112"/>
    </row>
    <row r="6813" spans="1:19" ht="11.25" thickBot="1" x14ac:dyDescent="0.2">
      <c r="A6813" s="138" t="s">
        <v>364</v>
      </c>
      <c r="B6813" s="112"/>
      <c r="C6813" s="137">
        <v>1.119E-2</v>
      </c>
      <c r="D6813" s="134" t="s">
        <v>4977</v>
      </c>
      <c r="E6813" s="136">
        <v>4.0000000000000001E-3</v>
      </c>
      <c r="F6813" s="136">
        <v>0</v>
      </c>
      <c r="G6813" s="136">
        <v>2E-3</v>
      </c>
      <c r="H6813" s="136">
        <v>1E-3</v>
      </c>
      <c r="I6813" s="136">
        <v>0.28299999999999997</v>
      </c>
      <c r="J6813" s="136">
        <v>0.151</v>
      </c>
      <c r="K6813" s="136">
        <v>5.0000000000000001E-3</v>
      </c>
      <c r="L6813" s="136">
        <v>7.0000000000000001E-3</v>
      </c>
      <c r="M6813" s="136">
        <v>1E-3</v>
      </c>
      <c r="N6813" s="136">
        <v>4.0000000000000001E-3</v>
      </c>
      <c r="O6813" s="136">
        <v>2E-3</v>
      </c>
      <c r="P6813" s="136">
        <v>1E-3</v>
      </c>
      <c r="Q6813" s="136">
        <v>2E-3</v>
      </c>
      <c r="R6813" s="136">
        <v>0</v>
      </c>
      <c r="S6813" s="136">
        <v>1E-3</v>
      </c>
    </row>
    <row r="6814" spans="1:19" ht="11.25" thickBot="1" x14ac:dyDescent="0.2">
      <c r="A6814" s="112"/>
    </row>
    <row r="6815" spans="1:19" ht="11.25" thickBot="1" x14ac:dyDescent="0.2">
      <c r="A6815" s="139" t="s">
        <v>366</v>
      </c>
      <c r="B6815" s="112"/>
      <c r="C6815" s="140">
        <v>1.212</v>
      </c>
      <c r="D6815" s="134" t="s">
        <v>4978</v>
      </c>
      <c r="E6815" s="136">
        <v>3.5139999999999998</v>
      </c>
      <c r="F6815" s="136">
        <v>1.8240000000000001</v>
      </c>
      <c r="G6815" s="136">
        <v>500</v>
      </c>
      <c r="H6815" s="136">
        <v>0.53600000000000003</v>
      </c>
      <c r="I6815" s="136">
        <v>0.70299999999999996</v>
      </c>
      <c r="J6815" s="136">
        <v>0.377</v>
      </c>
      <c r="K6815" s="136">
        <v>1.3680000000000001</v>
      </c>
      <c r="L6815" s="136">
        <v>1.0940000000000001</v>
      </c>
      <c r="M6815" s="136">
        <v>1.0369999999999999</v>
      </c>
      <c r="N6815" s="136">
        <v>1.2350000000000001</v>
      </c>
      <c r="O6815" s="136">
        <v>3.2010000000000001</v>
      </c>
      <c r="P6815" s="136">
        <v>5.1420000000000003</v>
      </c>
      <c r="Q6815" s="136">
        <v>3.621</v>
      </c>
      <c r="R6815" s="136">
        <v>4.2709999999999999</v>
      </c>
      <c r="S6815" s="136">
        <v>2.0920000000000001</v>
      </c>
    </row>
    <row r="6816" spans="1:19" ht="11.25" thickBot="1" x14ac:dyDescent="0.2">
      <c r="A6816" s="112"/>
    </row>
    <row r="6817" spans="1:19" ht="11.25" thickBot="1" x14ac:dyDescent="0.2">
      <c r="A6817" s="106" t="s">
        <v>357</v>
      </c>
      <c r="B6817" s="106" t="s">
        <v>358</v>
      </c>
      <c r="C6817" s="130" t="s">
        <v>51</v>
      </c>
      <c r="D6817" s="130" t="s">
        <v>52</v>
      </c>
      <c r="E6817" s="130" t="s">
        <v>53</v>
      </c>
      <c r="F6817" s="130" t="s">
        <v>54</v>
      </c>
      <c r="G6817" s="130" t="s">
        <v>55</v>
      </c>
      <c r="H6817" s="130" t="s">
        <v>56</v>
      </c>
      <c r="I6817" s="130" t="s">
        <v>57</v>
      </c>
      <c r="J6817" s="130" t="s">
        <v>58</v>
      </c>
      <c r="K6817" s="130" t="s">
        <v>59</v>
      </c>
      <c r="L6817" s="130" t="s">
        <v>60</v>
      </c>
      <c r="M6817" s="130" t="s">
        <v>61</v>
      </c>
      <c r="N6817" s="130" t="s">
        <v>62</v>
      </c>
      <c r="O6817" s="130" t="s">
        <v>63</v>
      </c>
      <c r="P6817" s="130" t="s">
        <v>64</v>
      </c>
      <c r="Q6817" s="131" t="s">
        <v>65</v>
      </c>
      <c r="R6817" s="131" t="s">
        <v>66</v>
      </c>
      <c r="S6817" s="130" t="s">
        <v>67</v>
      </c>
    </row>
    <row r="6818" spans="1:19" ht="11.25" thickBot="1" x14ac:dyDescent="0.2">
      <c r="A6818" s="112"/>
      <c r="B6818" s="112"/>
      <c r="C6818" s="130" t="s">
        <v>111</v>
      </c>
      <c r="D6818" s="130" t="s">
        <v>111</v>
      </c>
      <c r="E6818" s="130" t="s">
        <v>111</v>
      </c>
      <c r="F6818" s="130" t="s">
        <v>111</v>
      </c>
      <c r="G6818" s="130" t="s">
        <v>111</v>
      </c>
      <c r="H6818" s="130" t="s">
        <v>111</v>
      </c>
      <c r="I6818" s="130" t="s">
        <v>111</v>
      </c>
      <c r="J6818" s="130" t="s">
        <v>111</v>
      </c>
      <c r="K6818" s="130" t="s">
        <v>111</v>
      </c>
      <c r="L6818" s="130" t="s">
        <v>111</v>
      </c>
      <c r="M6818" s="130" t="s">
        <v>111</v>
      </c>
      <c r="N6818" s="130" t="s">
        <v>111</v>
      </c>
      <c r="O6818" s="130" t="s">
        <v>111</v>
      </c>
      <c r="P6818" s="130" t="s">
        <v>111</v>
      </c>
      <c r="Q6818" s="131" t="s">
        <v>111</v>
      </c>
      <c r="R6818" s="131" t="s">
        <v>111</v>
      </c>
      <c r="S6818" s="130" t="s">
        <v>111</v>
      </c>
    </row>
    <row r="6819" spans="1:19" ht="11.25" thickBot="1" x14ac:dyDescent="0.2">
      <c r="A6819" s="107">
        <v>1</v>
      </c>
      <c r="B6819" s="132">
        <v>0.79381944444444441</v>
      </c>
      <c r="C6819" s="108">
        <v>7.0000000000000001E-3</v>
      </c>
      <c r="D6819" s="108">
        <v>0.02</v>
      </c>
      <c r="E6819" s="108">
        <v>3.0000000000000001E-3</v>
      </c>
      <c r="F6819" s="108">
        <v>1.6E-2</v>
      </c>
      <c r="G6819" s="108">
        <v>2E-3</v>
      </c>
      <c r="H6819" s="108">
        <v>1E-3</v>
      </c>
      <c r="I6819" s="108">
        <v>4.2999999999999997E-2</v>
      </c>
      <c r="J6819" s="108">
        <v>8.6999999999999994E-2</v>
      </c>
      <c r="K6819" s="108">
        <v>8.4000000000000005E-2</v>
      </c>
      <c r="L6819" s="108">
        <v>0</v>
      </c>
      <c r="M6819" s="108">
        <v>0</v>
      </c>
      <c r="N6819" s="108">
        <v>6.9000000000000006E-2</v>
      </c>
      <c r="O6819" s="108">
        <v>5.0000000000000001E-3</v>
      </c>
      <c r="P6819" s="108">
        <v>3.879</v>
      </c>
      <c r="Q6819" s="133">
        <v>0.88419999999999999</v>
      </c>
      <c r="R6819" s="134" t="s">
        <v>4979</v>
      </c>
      <c r="S6819" s="108">
        <v>9.5000000000000001E-2</v>
      </c>
    </row>
    <row r="6820" spans="1:19" ht="11.25" thickBot="1" x14ac:dyDescent="0.2">
      <c r="A6820" s="112"/>
    </row>
    <row r="6821" spans="1:19" ht="11.25" thickBot="1" x14ac:dyDescent="0.2">
      <c r="A6821" s="107">
        <v>2</v>
      </c>
      <c r="B6821" s="132">
        <v>0.79399305555555555</v>
      </c>
      <c r="C6821" s="108">
        <v>7.0000000000000001E-3</v>
      </c>
      <c r="D6821" s="108">
        <v>0.02</v>
      </c>
      <c r="E6821" s="108">
        <v>3.0000000000000001E-3</v>
      </c>
      <c r="F6821" s="108">
        <v>1.6E-2</v>
      </c>
      <c r="G6821" s="108">
        <v>2E-3</v>
      </c>
      <c r="H6821" s="108">
        <v>1E-3</v>
      </c>
      <c r="I6821" s="108">
        <v>3.9E-2</v>
      </c>
      <c r="J6821" s="108">
        <v>8.4000000000000005E-2</v>
      </c>
      <c r="K6821" s="108">
        <v>8.7999999999999995E-2</v>
      </c>
      <c r="L6821" s="108">
        <v>0</v>
      </c>
      <c r="M6821" s="108">
        <v>0</v>
      </c>
      <c r="N6821" s="108">
        <v>6.5000000000000002E-2</v>
      </c>
      <c r="O6821" s="108">
        <v>5.0000000000000001E-3</v>
      </c>
      <c r="P6821" s="108">
        <v>3.8580000000000001</v>
      </c>
      <c r="Q6821" s="133">
        <v>0.89644000000000001</v>
      </c>
      <c r="R6821" s="134" t="s">
        <v>4980</v>
      </c>
      <c r="S6821" s="108">
        <v>9.5000000000000001E-2</v>
      </c>
    </row>
    <row r="6822" spans="1:19" ht="11.25" thickBot="1" x14ac:dyDescent="0.2">
      <c r="A6822" s="112"/>
    </row>
    <row r="6823" spans="1:19" ht="11.25" thickBot="1" x14ac:dyDescent="0.2">
      <c r="A6823" s="107">
        <v>3</v>
      </c>
      <c r="B6823" s="132">
        <v>0.79417824074074073</v>
      </c>
      <c r="C6823" s="108">
        <v>7.0000000000000001E-3</v>
      </c>
      <c r="D6823" s="108">
        <v>1.9E-2</v>
      </c>
      <c r="E6823" s="108">
        <v>3.0000000000000001E-3</v>
      </c>
      <c r="F6823" s="108">
        <v>1.7999999999999999E-2</v>
      </c>
      <c r="G6823" s="108">
        <v>3.0000000000000001E-3</v>
      </c>
      <c r="H6823" s="108">
        <v>1E-3</v>
      </c>
      <c r="I6823" s="108">
        <v>3.5999999999999997E-2</v>
      </c>
      <c r="J6823" s="108">
        <v>8.3000000000000004E-2</v>
      </c>
      <c r="K6823" s="108">
        <v>8.8999999999999996E-2</v>
      </c>
      <c r="L6823" s="108">
        <v>0</v>
      </c>
      <c r="M6823" s="108">
        <v>0</v>
      </c>
      <c r="N6823" s="108">
        <v>7.6999999999999999E-2</v>
      </c>
      <c r="O6823" s="108">
        <v>5.0000000000000001E-3</v>
      </c>
      <c r="P6823" s="108">
        <v>3.88</v>
      </c>
      <c r="Q6823" s="133">
        <v>0.90795000000000003</v>
      </c>
      <c r="R6823" s="134" t="s">
        <v>4981</v>
      </c>
      <c r="S6823" s="108">
        <v>0.10299999999999999</v>
      </c>
    </row>
    <row r="6824" spans="1:19" ht="11.25" thickBot="1" x14ac:dyDescent="0.2">
      <c r="A6824" s="112"/>
    </row>
    <row r="6825" spans="1:19" ht="11.25" thickBot="1" x14ac:dyDescent="0.2">
      <c r="A6825" s="135" t="s">
        <v>362</v>
      </c>
      <c r="B6825" s="112"/>
      <c r="C6825" s="136">
        <v>7.0000000000000001E-3</v>
      </c>
      <c r="D6825" s="136">
        <v>1.9E-2</v>
      </c>
      <c r="E6825" s="136">
        <v>3.0000000000000001E-3</v>
      </c>
      <c r="F6825" s="136">
        <v>1.7000000000000001E-2</v>
      </c>
      <c r="G6825" s="136">
        <v>2E-3</v>
      </c>
      <c r="H6825" s="136">
        <v>1E-3</v>
      </c>
      <c r="I6825" s="136">
        <v>3.9E-2</v>
      </c>
      <c r="J6825" s="136">
        <v>8.4000000000000005E-2</v>
      </c>
      <c r="K6825" s="136">
        <v>8.6999999999999994E-2</v>
      </c>
      <c r="L6825" s="136">
        <v>0</v>
      </c>
      <c r="M6825" s="136">
        <v>0</v>
      </c>
      <c r="N6825" s="136">
        <v>7.0000000000000007E-2</v>
      </c>
      <c r="O6825" s="136">
        <v>5.0000000000000001E-3</v>
      </c>
      <c r="P6825" s="136">
        <v>3.8719999999999999</v>
      </c>
      <c r="Q6825" s="137">
        <v>0.8962</v>
      </c>
      <c r="R6825" s="134" t="s">
        <v>4982</v>
      </c>
      <c r="S6825" s="136">
        <v>9.8000000000000004E-2</v>
      </c>
    </row>
    <row r="6826" spans="1:19" ht="11.25" thickBot="1" x14ac:dyDescent="0.2">
      <c r="A6826" s="112"/>
    </row>
    <row r="6827" spans="1:19" ht="11.25" thickBot="1" x14ac:dyDescent="0.2">
      <c r="A6827" s="138" t="s">
        <v>364</v>
      </c>
      <c r="B6827" s="112"/>
      <c r="C6827" s="136">
        <v>0</v>
      </c>
      <c r="D6827" s="136">
        <v>0</v>
      </c>
      <c r="E6827" s="136">
        <v>0</v>
      </c>
      <c r="F6827" s="136">
        <v>1E-3</v>
      </c>
      <c r="G6827" s="136">
        <v>0</v>
      </c>
      <c r="H6827" s="136">
        <v>0</v>
      </c>
      <c r="I6827" s="136">
        <v>4.0000000000000001E-3</v>
      </c>
      <c r="J6827" s="136">
        <v>2E-3</v>
      </c>
      <c r="K6827" s="136">
        <v>3.0000000000000001E-3</v>
      </c>
      <c r="L6827" s="136">
        <v>0</v>
      </c>
      <c r="M6827" s="136">
        <v>0</v>
      </c>
      <c r="N6827" s="136">
        <v>6.0000000000000001E-3</v>
      </c>
      <c r="O6827" s="136">
        <v>0</v>
      </c>
      <c r="P6827" s="136">
        <v>1.2E-2</v>
      </c>
      <c r="Q6827" s="137">
        <v>1.188E-2</v>
      </c>
      <c r="R6827" s="134" t="s">
        <v>4983</v>
      </c>
      <c r="S6827" s="136">
        <v>5.0000000000000001E-3</v>
      </c>
    </row>
    <row r="6828" spans="1:19" ht="11.25" thickBot="1" x14ac:dyDescent="0.2">
      <c r="A6828" s="112"/>
    </row>
    <row r="6829" spans="1:19" ht="11.25" thickBot="1" x14ac:dyDescent="0.2">
      <c r="A6829" s="139" t="s">
        <v>366</v>
      </c>
      <c r="B6829" s="112"/>
      <c r="C6829" s="136">
        <v>4.46</v>
      </c>
      <c r="D6829" s="136">
        <v>2.0750000000000002</v>
      </c>
      <c r="E6829" s="136">
        <v>3.68</v>
      </c>
      <c r="F6829" s="136">
        <v>5.8769999999999998</v>
      </c>
      <c r="G6829" s="136">
        <v>7.7370000000000001</v>
      </c>
      <c r="H6829" s="136">
        <v>3.8740000000000001</v>
      </c>
      <c r="I6829" s="136">
        <v>9.1880000000000006</v>
      </c>
      <c r="J6829" s="136">
        <v>2.2090000000000001</v>
      </c>
      <c r="K6829" s="136">
        <v>3.0190000000000001</v>
      </c>
      <c r="L6829" s="136">
        <v>18.510000000000002</v>
      </c>
      <c r="M6829" s="136">
        <v>198</v>
      </c>
      <c r="N6829" s="136">
        <v>8.5389999999999997</v>
      </c>
      <c r="O6829" s="136">
        <v>5.5759999999999996</v>
      </c>
      <c r="P6829" s="136">
        <v>0.314</v>
      </c>
      <c r="Q6829" s="140">
        <v>1.325</v>
      </c>
      <c r="R6829" s="134" t="s">
        <v>4984</v>
      </c>
      <c r="S6829" s="136">
        <v>4.8479999999999999</v>
      </c>
    </row>
    <row r="6830" spans="1:19" ht="11.25" thickBot="1" x14ac:dyDescent="0.2">
      <c r="A6830" s="112"/>
    </row>
    <row r="6831" spans="1:19" ht="11.25" thickBot="1" x14ac:dyDescent="0.2">
      <c r="A6831" s="106" t="s">
        <v>357</v>
      </c>
      <c r="B6831" s="106" t="s">
        <v>358</v>
      </c>
      <c r="C6831" s="130" t="s">
        <v>68</v>
      </c>
    </row>
    <row r="6832" spans="1:19" ht="11.25" thickBot="1" x14ac:dyDescent="0.2">
      <c r="A6832" s="112"/>
      <c r="B6832" s="112"/>
      <c r="C6832" s="130" t="s">
        <v>111</v>
      </c>
    </row>
    <row r="6833" spans="1:19" ht="11.25" thickBot="1" x14ac:dyDescent="0.2">
      <c r="A6833" s="107">
        <v>1</v>
      </c>
      <c r="B6833" s="132">
        <v>0.79381944444444441</v>
      </c>
      <c r="C6833" s="108">
        <v>1.6E-2</v>
      </c>
    </row>
    <row r="6834" spans="1:19" ht="11.25" thickBot="1" x14ac:dyDescent="0.2">
      <c r="A6834" s="112"/>
    </row>
    <row r="6835" spans="1:19" ht="11.25" thickBot="1" x14ac:dyDescent="0.2">
      <c r="A6835" s="107">
        <v>2</v>
      </c>
      <c r="B6835" s="132">
        <v>0.79399305555555555</v>
      </c>
      <c r="C6835" s="108">
        <v>1.4999999999999999E-2</v>
      </c>
    </row>
    <row r="6836" spans="1:19" ht="11.25" thickBot="1" x14ac:dyDescent="0.2">
      <c r="A6836" s="112"/>
    </row>
    <row r="6837" spans="1:19" ht="11.25" thickBot="1" x14ac:dyDescent="0.2">
      <c r="A6837" s="107">
        <v>3</v>
      </c>
      <c r="B6837" s="132">
        <v>0.79417824074074073</v>
      </c>
      <c r="C6837" s="108">
        <v>1.4999999999999999E-2</v>
      </c>
    </row>
    <row r="6838" spans="1:19" ht="11.25" thickBot="1" x14ac:dyDescent="0.2">
      <c r="A6838" s="112"/>
    </row>
    <row r="6839" spans="1:19" ht="11.25" thickBot="1" x14ac:dyDescent="0.2">
      <c r="A6839" s="135" t="s">
        <v>362</v>
      </c>
      <c r="B6839" s="112"/>
      <c r="C6839" s="136">
        <v>1.4999999999999999E-2</v>
      </c>
    </row>
    <row r="6840" spans="1:19" ht="11.25" thickBot="1" x14ac:dyDescent="0.2">
      <c r="A6840" s="112"/>
    </row>
    <row r="6841" spans="1:19" ht="11.25" thickBot="1" x14ac:dyDescent="0.2">
      <c r="A6841" s="138" t="s">
        <v>364</v>
      </c>
      <c r="B6841" s="112"/>
      <c r="C6841" s="136">
        <v>1E-3</v>
      </c>
    </row>
    <row r="6842" spans="1:19" ht="11.25" thickBot="1" x14ac:dyDescent="0.2">
      <c r="A6842" s="112"/>
    </row>
    <row r="6843" spans="1:19" ht="11.25" thickBot="1" x14ac:dyDescent="0.2">
      <c r="A6843" s="139" t="s">
        <v>366</v>
      </c>
      <c r="B6843" s="112"/>
      <c r="C6843" s="136">
        <v>3.7360000000000002</v>
      </c>
    </row>
    <row r="6844" spans="1:19" ht="10.5" x14ac:dyDescent="0.15">
      <c r="A6844" s="112"/>
    </row>
    <row r="6845" spans="1:19" x14ac:dyDescent="0.15">
      <c r="A6845" s="129"/>
      <c r="B6845" s="86" t="s">
        <v>4985</v>
      </c>
    </row>
    <row r="6846" spans="1:19" ht="9.75" thickBot="1" x14ac:dyDescent="0.2">
      <c r="A6846" s="81" t="s">
        <v>356</v>
      </c>
    </row>
    <row r="6847" spans="1:19" ht="11.25" thickBot="1" x14ac:dyDescent="0.2">
      <c r="A6847" s="106" t="s">
        <v>357</v>
      </c>
      <c r="B6847" s="106" t="s">
        <v>358</v>
      </c>
      <c r="C6847" s="130" t="s">
        <v>0</v>
      </c>
      <c r="D6847" s="130" t="s">
        <v>1</v>
      </c>
      <c r="E6847" s="130" t="s">
        <v>2</v>
      </c>
      <c r="F6847" s="130" t="s">
        <v>3</v>
      </c>
      <c r="G6847" s="130" t="s">
        <v>4</v>
      </c>
      <c r="H6847" s="130" t="s">
        <v>5</v>
      </c>
      <c r="I6847" s="131" t="s">
        <v>6</v>
      </c>
      <c r="J6847" s="131" t="s">
        <v>7</v>
      </c>
      <c r="K6847" s="130" t="s">
        <v>8</v>
      </c>
      <c r="L6847" s="130" t="s">
        <v>9</v>
      </c>
      <c r="M6847" s="130" t="s">
        <v>10</v>
      </c>
      <c r="N6847" s="130" t="s">
        <v>11</v>
      </c>
      <c r="O6847" s="130" t="s">
        <v>12</v>
      </c>
      <c r="P6847" s="130" t="s">
        <v>13</v>
      </c>
      <c r="Q6847" s="130" t="s">
        <v>14</v>
      </c>
      <c r="R6847" s="130" t="s">
        <v>15</v>
      </c>
      <c r="S6847" s="130" t="s">
        <v>16</v>
      </c>
    </row>
    <row r="6848" spans="1:19" ht="11.25" thickBot="1" x14ac:dyDescent="0.2">
      <c r="A6848" s="112"/>
      <c r="B6848" s="112"/>
      <c r="C6848" s="130" t="s">
        <v>111</v>
      </c>
      <c r="D6848" s="130" t="s">
        <v>111</v>
      </c>
      <c r="E6848" s="130" t="s">
        <v>111</v>
      </c>
      <c r="F6848" s="130" t="s">
        <v>111</v>
      </c>
      <c r="G6848" s="130" t="s">
        <v>111</v>
      </c>
      <c r="H6848" s="130" t="s">
        <v>111</v>
      </c>
      <c r="I6848" s="131" t="s">
        <v>111</v>
      </c>
      <c r="J6848" s="131" t="s">
        <v>111</v>
      </c>
      <c r="K6848" s="130" t="s">
        <v>111</v>
      </c>
      <c r="L6848" s="130" t="s">
        <v>111</v>
      </c>
      <c r="M6848" s="130" t="s">
        <v>111</v>
      </c>
      <c r="N6848" s="130" t="s">
        <v>111</v>
      </c>
      <c r="O6848" s="130" t="s">
        <v>111</v>
      </c>
      <c r="P6848" s="130" t="s">
        <v>111</v>
      </c>
      <c r="Q6848" s="130" t="s">
        <v>111</v>
      </c>
      <c r="R6848" s="130" t="s">
        <v>111</v>
      </c>
      <c r="S6848" s="130" t="s">
        <v>111</v>
      </c>
    </row>
    <row r="6849" spans="1:19" ht="11.25" thickBot="1" x14ac:dyDescent="0.2">
      <c r="A6849" s="107">
        <v>1</v>
      </c>
      <c r="B6849" s="132">
        <v>0.79895833333333333</v>
      </c>
      <c r="C6849" s="141" t="s">
        <v>4986</v>
      </c>
      <c r="D6849" s="141" t="s">
        <v>4987</v>
      </c>
      <c r="E6849" s="141" t="s">
        <v>4988</v>
      </c>
      <c r="F6849" s="108">
        <v>2093</v>
      </c>
      <c r="G6849" s="141" t="s">
        <v>4989</v>
      </c>
      <c r="H6849" s="141" t="s">
        <v>4990</v>
      </c>
      <c r="I6849" s="133">
        <v>1.04592</v>
      </c>
      <c r="J6849" s="134" t="s">
        <v>4991</v>
      </c>
      <c r="K6849" s="141" t="s">
        <v>4992</v>
      </c>
      <c r="L6849" s="108">
        <v>1.3440000000000001</v>
      </c>
      <c r="M6849" s="108">
        <v>1.8120000000000001</v>
      </c>
      <c r="N6849" s="108">
        <v>2.911</v>
      </c>
      <c r="O6849" s="141" t="s">
        <v>4993</v>
      </c>
      <c r="P6849" s="108">
        <v>993.7</v>
      </c>
      <c r="Q6849" s="108">
        <v>0.45700000000000002</v>
      </c>
      <c r="R6849" s="108">
        <v>4.9930000000000003</v>
      </c>
      <c r="S6849" s="108">
        <v>32.21</v>
      </c>
    </row>
    <row r="6850" spans="1:19" ht="11.25" thickBot="1" x14ac:dyDescent="0.2">
      <c r="A6850" s="112"/>
    </row>
    <row r="6851" spans="1:19" ht="11.25" thickBot="1" x14ac:dyDescent="0.2">
      <c r="A6851" s="107">
        <v>2</v>
      </c>
      <c r="B6851" s="132">
        <v>0.79913194444444446</v>
      </c>
      <c r="C6851" s="141" t="s">
        <v>4994</v>
      </c>
      <c r="D6851" s="141" t="s">
        <v>4995</v>
      </c>
      <c r="E6851" s="141" t="s">
        <v>4996</v>
      </c>
      <c r="F6851" s="108">
        <v>2046</v>
      </c>
      <c r="G6851" s="141" t="s">
        <v>4997</v>
      </c>
      <c r="H6851" s="141" t="s">
        <v>4998</v>
      </c>
      <c r="I6851" s="133">
        <v>1.05281</v>
      </c>
      <c r="J6851" s="134" t="s">
        <v>4999</v>
      </c>
      <c r="K6851" s="141" t="s">
        <v>5000</v>
      </c>
      <c r="L6851" s="108">
        <v>1.3620000000000001</v>
      </c>
      <c r="M6851" s="108">
        <v>1.857</v>
      </c>
      <c r="N6851" s="108">
        <v>2.9889999999999999</v>
      </c>
      <c r="O6851" s="141" t="s">
        <v>5001</v>
      </c>
      <c r="P6851" s="108">
        <v>987.1</v>
      </c>
      <c r="Q6851" s="108">
        <v>0.46200000000000002</v>
      </c>
      <c r="R6851" s="108">
        <v>4.9450000000000003</v>
      </c>
      <c r="S6851" s="108">
        <v>32.36</v>
      </c>
    </row>
    <row r="6852" spans="1:19" ht="11.25" thickBot="1" x14ac:dyDescent="0.2">
      <c r="A6852" s="112"/>
    </row>
    <row r="6853" spans="1:19" ht="11.25" thickBot="1" x14ac:dyDescent="0.2">
      <c r="A6853" s="107">
        <v>3</v>
      </c>
      <c r="B6853" s="132">
        <v>0.79931712962962964</v>
      </c>
      <c r="C6853" s="141" t="s">
        <v>5002</v>
      </c>
      <c r="D6853" s="141" t="s">
        <v>2707</v>
      </c>
      <c r="E6853" s="141" t="s">
        <v>5003</v>
      </c>
      <c r="F6853" s="108">
        <v>2116</v>
      </c>
      <c r="G6853" s="141" t="s">
        <v>5004</v>
      </c>
      <c r="H6853" s="141" t="s">
        <v>5005</v>
      </c>
      <c r="I6853" s="133">
        <v>1.0610900000000001</v>
      </c>
      <c r="J6853" s="134" t="s">
        <v>5006</v>
      </c>
      <c r="K6853" s="141" t="s">
        <v>5007</v>
      </c>
      <c r="L6853" s="108">
        <v>1.514</v>
      </c>
      <c r="M6853" s="108">
        <v>1.7629999999999999</v>
      </c>
      <c r="N6853" s="108">
        <v>2.82</v>
      </c>
      <c r="O6853" s="141" t="s">
        <v>5008</v>
      </c>
      <c r="P6853" s="108">
        <v>996.5</v>
      </c>
      <c r="Q6853" s="108">
        <v>0.44500000000000001</v>
      </c>
      <c r="R6853" s="108">
        <v>4.9539999999999997</v>
      </c>
      <c r="S6853" s="108">
        <v>32.07</v>
      </c>
    </row>
    <row r="6854" spans="1:19" ht="11.25" thickBot="1" x14ac:dyDescent="0.2">
      <c r="A6854" s="112"/>
    </row>
    <row r="6855" spans="1:19" ht="11.25" thickBot="1" x14ac:dyDescent="0.2">
      <c r="A6855" s="135" t="s">
        <v>362</v>
      </c>
      <c r="B6855" s="112"/>
      <c r="C6855" s="141" t="s">
        <v>5009</v>
      </c>
      <c r="D6855" s="141" t="s">
        <v>5010</v>
      </c>
      <c r="E6855" s="141" t="s">
        <v>5011</v>
      </c>
      <c r="F6855" s="136">
        <v>2085</v>
      </c>
      <c r="G6855" s="141" t="s">
        <v>5012</v>
      </c>
      <c r="H6855" s="141" t="s">
        <v>5013</v>
      </c>
      <c r="I6855" s="137">
        <v>1.0532699999999999</v>
      </c>
      <c r="J6855" s="134" t="s">
        <v>5014</v>
      </c>
      <c r="K6855" s="141" t="s">
        <v>5015</v>
      </c>
      <c r="L6855" s="136">
        <v>1.407</v>
      </c>
      <c r="M6855" s="136">
        <v>1.8109999999999999</v>
      </c>
      <c r="N6855" s="136">
        <v>2.907</v>
      </c>
      <c r="O6855" s="141" t="s">
        <v>5016</v>
      </c>
      <c r="P6855" s="136">
        <v>992.4</v>
      </c>
      <c r="Q6855" s="136">
        <v>0.45500000000000002</v>
      </c>
      <c r="R6855" s="136">
        <v>4.9640000000000004</v>
      </c>
      <c r="S6855" s="136">
        <v>32.21</v>
      </c>
    </row>
    <row r="6856" spans="1:19" ht="11.25" thickBot="1" x14ac:dyDescent="0.2">
      <c r="A6856" s="112"/>
    </row>
    <row r="6857" spans="1:19" ht="11.25" thickBot="1" x14ac:dyDescent="0.2">
      <c r="A6857" s="138" t="s">
        <v>364</v>
      </c>
      <c r="B6857" s="112"/>
      <c r="C6857" s="141" t="s">
        <v>5017</v>
      </c>
      <c r="D6857" s="141" t="s">
        <v>5018</v>
      </c>
      <c r="E6857" s="141" t="s">
        <v>5019</v>
      </c>
      <c r="F6857" s="136">
        <v>35.71</v>
      </c>
      <c r="G6857" s="141" t="s">
        <v>5020</v>
      </c>
      <c r="H6857" s="141" t="s">
        <v>5021</v>
      </c>
      <c r="I6857" s="137">
        <v>7.6E-3</v>
      </c>
      <c r="J6857" s="134" t="s">
        <v>5022</v>
      </c>
      <c r="K6857" s="141" t="s">
        <v>5023</v>
      </c>
      <c r="L6857" s="136">
        <v>9.4E-2</v>
      </c>
      <c r="M6857" s="136">
        <v>4.7E-2</v>
      </c>
      <c r="N6857" s="136">
        <v>8.5000000000000006E-2</v>
      </c>
      <c r="O6857" s="141" t="s">
        <v>5024</v>
      </c>
      <c r="P6857" s="136">
        <v>4.8</v>
      </c>
      <c r="Q6857" s="136">
        <v>8.9999999999999993E-3</v>
      </c>
      <c r="R6857" s="136">
        <v>2.5999999999999999E-2</v>
      </c>
      <c r="S6857" s="136">
        <v>0.14499999999999999</v>
      </c>
    </row>
    <row r="6858" spans="1:19" ht="11.25" thickBot="1" x14ac:dyDescent="0.2">
      <c r="A6858" s="112"/>
    </row>
    <row r="6859" spans="1:19" ht="11.25" thickBot="1" x14ac:dyDescent="0.2">
      <c r="A6859" s="139" t="s">
        <v>366</v>
      </c>
      <c r="B6859" s="112"/>
      <c r="C6859" s="141" t="s">
        <v>5025</v>
      </c>
      <c r="D6859" s="141" t="s">
        <v>5026</v>
      </c>
      <c r="E6859" s="141" t="s">
        <v>5027</v>
      </c>
      <c r="F6859" s="136">
        <v>1.7130000000000001</v>
      </c>
      <c r="G6859" s="141" t="s">
        <v>717</v>
      </c>
      <c r="H6859" s="141" t="s">
        <v>5028</v>
      </c>
      <c r="I6859" s="140">
        <v>0.72099999999999997</v>
      </c>
      <c r="J6859" s="134" t="s">
        <v>2365</v>
      </c>
      <c r="K6859" s="141" t="s">
        <v>1850</v>
      </c>
      <c r="L6859" s="136">
        <v>6.673</v>
      </c>
      <c r="M6859" s="136">
        <v>2.6150000000000002</v>
      </c>
      <c r="N6859" s="136">
        <v>2.911</v>
      </c>
      <c r="O6859" s="141" t="s">
        <v>5029</v>
      </c>
      <c r="P6859" s="136">
        <v>0.48399999999999999</v>
      </c>
      <c r="Q6859" s="136">
        <v>1.899</v>
      </c>
      <c r="R6859" s="136">
        <v>0.51500000000000001</v>
      </c>
      <c r="S6859" s="136">
        <v>0.44900000000000001</v>
      </c>
    </row>
    <row r="6860" spans="1:19" ht="11.25" thickBot="1" x14ac:dyDescent="0.2">
      <c r="A6860" s="112"/>
    </row>
    <row r="6861" spans="1:19" ht="11.25" thickBot="1" x14ac:dyDescent="0.2">
      <c r="A6861" s="106" t="s">
        <v>357</v>
      </c>
      <c r="B6861" s="106" t="s">
        <v>358</v>
      </c>
      <c r="C6861" s="130" t="s">
        <v>17</v>
      </c>
      <c r="D6861" s="130" t="s">
        <v>18</v>
      </c>
      <c r="E6861" s="131" t="s">
        <v>19</v>
      </c>
      <c r="F6861" s="131" t="s">
        <v>20</v>
      </c>
      <c r="G6861" s="130" t="s">
        <v>21</v>
      </c>
      <c r="H6861" s="130" t="s">
        <v>22</v>
      </c>
      <c r="I6861" s="130" t="s">
        <v>23</v>
      </c>
      <c r="J6861" s="130" t="s">
        <v>24</v>
      </c>
      <c r="K6861" s="131" t="s">
        <v>25</v>
      </c>
      <c r="L6861" s="131" t="s">
        <v>26</v>
      </c>
      <c r="M6861" s="130" t="s">
        <v>27</v>
      </c>
      <c r="N6861" s="130" t="s">
        <v>28</v>
      </c>
      <c r="O6861" s="130" t="s">
        <v>29</v>
      </c>
      <c r="P6861" s="130" t="s">
        <v>30</v>
      </c>
      <c r="Q6861" s="130" t="s">
        <v>31</v>
      </c>
      <c r="R6861" s="130" t="s">
        <v>32</v>
      </c>
      <c r="S6861" s="130" t="s">
        <v>33</v>
      </c>
    </row>
    <row r="6862" spans="1:19" ht="11.25" thickBot="1" x14ac:dyDescent="0.2">
      <c r="A6862" s="112"/>
      <c r="B6862" s="112"/>
      <c r="C6862" s="130" t="s">
        <v>111</v>
      </c>
      <c r="D6862" s="130" t="s">
        <v>111</v>
      </c>
      <c r="E6862" s="131" t="s">
        <v>111</v>
      </c>
      <c r="F6862" s="131" t="s">
        <v>111</v>
      </c>
      <c r="G6862" s="130" t="s">
        <v>111</v>
      </c>
      <c r="H6862" s="130" t="s">
        <v>111</v>
      </c>
      <c r="I6862" s="130" t="s">
        <v>111</v>
      </c>
      <c r="J6862" s="130" t="s">
        <v>111</v>
      </c>
      <c r="K6862" s="131" t="s">
        <v>111</v>
      </c>
      <c r="L6862" s="131" t="s">
        <v>111</v>
      </c>
      <c r="M6862" s="130" t="s">
        <v>111</v>
      </c>
      <c r="N6862" s="130" t="s">
        <v>111</v>
      </c>
      <c r="O6862" s="130" t="s">
        <v>111</v>
      </c>
      <c r="P6862" s="130" t="s">
        <v>111</v>
      </c>
      <c r="Q6862" s="130" t="s">
        <v>111</v>
      </c>
      <c r="R6862" s="130" t="s">
        <v>111</v>
      </c>
      <c r="S6862" s="130" t="s">
        <v>111</v>
      </c>
    </row>
    <row r="6863" spans="1:19" ht="11.25" thickBot="1" x14ac:dyDescent="0.2">
      <c r="A6863" s="107">
        <v>1</v>
      </c>
      <c r="B6863" s="132">
        <v>0.79895833333333333</v>
      </c>
      <c r="C6863" s="108">
        <v>41.2</v>
      </c>
      <c r="D6863" s="108">
        <v>1.8839999999999999</v>
      </c>
      <c r="E6863" s="133">
        <v>0.94413000000000002</v>
      </c>
      <c r="F6863" s="133">
        <v>0.92922000000000005</v>
      </c>
      <c r="G6863" s="108">
        <v>0.20499999999999999</v>
      </c>
      <c r="H6863" s="108">
        <v>22.83</v>
      </c>
      <c r="I6863" s="108">
        <v>18.190000000000001</v>
      </c>
      <c r="J6863" s="141" t="s">
        <v>5030</v>
      </c>
      <c r="K6863" s="133">
        <v>1.0099499999999999</v>
      </c>
      <c r="L6863" s="134" t="s">
        <v>4966</v>
      </c>
      <c r="M6863" s="108">
        <v>8.3000000000000004E-2</v>
      </c>
      <c r="N6863" s="108">
        <v>0.625</v>
      </c>
      <c r="O6863" s="108">
        <v>1E-3</v>
      </c>
      <c r="P6863" s="108">
        <v>5.0000000000000001E-3</v>
      </c>
      <c r="Q6863" s="108">
        <v>4.4999999999999998E-2</v>
      </c>
      <c r="R6863" s="108">
        <v>0.24399999999999999</v>
      </c>
      <c r="S6863" s="108">
        <v>0.09</v>
      </c>
    </row>
    <row r="6864" spans="1:19" ht="11.25" thickBot="1" x14ac:dyDescent="0.2">
      <c r="A6864" s="112"/>
    </row>
    <row r="6865" spans="1:19" ht="11.25" thickBot="1" x14ac:dyDescent="0.2">
      <c r="A6865" s="107">
        <v>2</v>
      </c>
      <c r="B6865" s="132">
        <v>0.79913194444444446</v>
      </c>
      <c r="C6865" s="108">
        <v>41.38</v>
      </c>
      <c r="D6865" s="108">
        <v>1.8720000000000001</v>
      </c>
      <c r="E6865" s="133">
        <v>0.95252999999999999</v>
      </c>
      <c r="F6865" s="133">
        <v>0.92927999999999999</v>
      </c>
      <c r="G6865" s="108">
        <v>0.23200000000000001</v>
      </c>
      <c r="H6865" s="108">
        <v>21.53</v>
      </c>
      <c r="I6865" s="108">
        <v>18.27</v>
      </c>
      <c r="J6865" s="141" t="s">
        <v>5031</v>
      </c>
      <c r="K6865" s="133">
        <v>1.02135</v>
      </c>
      <c r="L6865" s="134" t="s">
        <v>5032</v>
      </c>
      <c r="M6865" s="108">
        <v>8.6999999999999994E-2</v>
      </c>
      <c r="N6865" s="108">
        <v>0.65900000000000003</v>
      </c>
      <c r="O6865" s="108">
        <v>0</v>
      </c>
      <c r="P6865" s="108">
        <v>4.0000000000000001E-3</v>
      </c>
      <c r="Q6865" s="108">
        <v>4.5999999999999999E-2</v>
      </c>
      <c r="R6865" s="108">
        <v>0.26200000000000001</v>
      </c>
      <c r="S6865" s="108">
        <v>8.6999999999999994E-2</v>
      </c>
    </row>
    <row r="6866" spans="1:19" ht="11.25" thickBot="1" x14ac:dyDescent="0.2">
      <c r="A6866" s="112"/>
    </row>
    <row r="6867" spans="1:19" ht="11.25" thickBot="1" x14ac:dyDescent="0.2">
      <c r="A6867" s="107">
        <v>3</v>
      </c>
      <c r="B6867" s="132">
        <v>0.79931712962962964</v>
      </c>
      <c r="C6867" s="108">
        <v>41.59</v>
      </c>
      <c r="D6867" s="108">
        <v>1.9</v>
      </c>
      <c r="E6867" s="133">
        <v>0.96592</v>
      </c>
      <c r="F6867" s="133">
        <v>0.93306999999999995</v>
      </c>
      <c r="G6867" s="108">
        <v>0.3</v>
      </c>
      <c r="H6867" s="108">
        <v>22.94</v>
      </c>
      <c r="I6867" s="108">
        <v>18.22</v>
      </c>
      <c r="J6867" s="141" t="s">
        <v>5033</v>
      </c>
      <c r="K6867" s="133">
        <v>1.03179</v>
      </c>
      <c r="L6867" s="134" t="s">
        <v>5034</v>
      </c>
      <c r="M6867" s="108">
        <v>8.6999999999999994E-2</v>
      </c>
      <c r="N6867" s="108">
        <v>0.63</v>
      </c>
      <c r="O6867" s="108">
        <v>0</v>
      </c>
      <c r="P6867" s="108">
        <v>5.0000000000000001E-3</v>
      </c>
      <c r="Q6867" s="108">
        <v>4.4999999999999998E-2</v>
      </c>
      <c r="R6867" s="108">
        <v>0.26600000000000001</v>
      </c>
      <c r="S6867" s="108">
        <v>8.5999999999999993E-2</v>
      </c>
    </row>
    <row r="6868" spans="1:19" ht="11.25" thickBot="1" x14ac:dyDescent="0.2">
      <c r="A6868" s="112"/>
    </row>
    <row r="6869" spans="1:19" ht="11.25" thickBot="1" x14ac:dyDescent="0.2">
      <c r="A6869" s="135" t="s">
        <v>362</v>
      </c>
      <c r="B6869" s="112"/>
      <c r="C6869" s="136">
        <v>41.39</v>
      </c>
      <c r="D6869" s="136">
        <v>1.885</v>
      </c>
      <c r="E6869" s="137">
        <v>0.95420000000000005</v>
      </c>
      <c r="F6869" s="137">
        <v>0.93052000000000001</v>
      </c>
      <c r="G6869" s="136">
        <v>0.246</v>
      </c>
      <c r="H6869" s="136">
        <v>22.43</v>
      </c>
      <c r="I6869" s="136">
        <v>18.23</v>
      </c>
      <c r="J6869" s="141" t="s">
        <v>5035</v>
      </c>
      <c r="K6869" s="137">
        <v>1.0210300000000001</v>
      </c>
      <c r="L6869" s="134" t="s">
        <v>5036</v>
      </c>
      <c r="M6869" s="136">
        <v>8.5999999999999993E-2</v>
      </c>
      <c r="N6869" s="136">
        <v>0.63800000000000001</v>
      </c>
      <c r="O6869" s="136">
        <v>0</v>
      </c>
      <c r="P6869" s="136">
        <v>5.0000000000000001E-3</v>
      </c>
      <c r="Q6869" s="136">
        <v>4.4999999999999998E-2</v>
      </c>
      <c r="R6869" s="136">
        <v>0.25700000000000001</v>
      </c>
      <c r="S6869" s="136">
        <v>8.7999999999999995E-2</v>
      </c>
    </row>
    <row r="6870" spans="1:19" ht="11.25" thickBot="1" x14ac:dyDescent="0.2">
      <c r="A6870" s="112"/>
    </row>
    <row r="6871" spans="1:19" ht="11.25" thickBot="1" x14ac:dyDescent="0.2">
      <c r="A6871" s="138" t="s">
        <v>364</v>
      </c>
      <c r="B6871" s="112"/>
      <c r="C6871" s="136">
        <v>0.19400000000000001</v>
      </c>
      <c r="D6871" s="136">
        <v>1.4E-2</v>
      </c>
      <c r="E6871" s="137">
        <v>1.099E-2</v>
      </c>
      <c r="F6871" s="137">
        <v>2.2100000000000002E-3</v>
      </c>
      <c r="G6871" s="136">
        <v>4.9000000000000002E-2</v>
      </c>
      <c r="H6871" s="136">
        <v>0.78600000000000003</v>
      </c>
      <c r="I6871" s="136">
        <v>0.04</v>
      </c>
      <c r="J6871" s="141" t="s">
        <v>5037</v>
      </c>
      <c r="K6871" s="137">
        <v>1.093E-2</v>
      </c>
      <c r="L6871" s="134" t="s">
        <v>1093</v>
      </c>
      <c r="M6871" s="136">
        <v>2E-3</v>
      </c>
      <c r="N6871" s="136">
        <v>1.9E-2</v>
      </c>
      <c r="O6871" s="136">
        <v>0</v>
      </c>
      <c r="P6871" s="136">
        <v>1E-3</v>
      </c>
      <c r="Q6871" s="136">
        <v>0</v>
      </c>
      <c r="R6871" s="136">
        <v>1.2E-2</v>
      </c>
      <c r="S6871" s="136">
        <v>2E-3</v>
      </c>
    </row>
    <row r="6872" spans="1:19" ht="11.25" thickBot="1" x14ac:dyDescent="0.2">
      <c r="A6872" s="112"/>
    </row>
    <row r="6873" spans="1:19" ht="11.25" thickBot="1" x14ac:dyDescent="0.2">
      <c r="A6873" s="139" t="s">
        <v>366</v>
      </c>
      <c r="B6873" s="112"/>
      <c r="C6873" s="136">
        <v>0.46899999999999997</v>
      </c>
      <c r="D6873" s="136">
        <v>0.73599999999999999</v>
      </c>
      <c r="E6873" s="140">
        <v>1.1519999999999999</v>
      </c>
      <c r="F6873" s="140">
        <v>0.23699999999999999</v>
      </c>
      <c r="G6873" s="136">
        <v>20.09</v>
      </c>
      <c r="H6873" s="136">
        <v>3.5049999999999999</v>
      </c>
      <c r="I6873" s="136">
        <v>0.219</v>
      </c>
      <c r="J6873" s="141" t="s">
        <v>5038</v>
      </c>
      <c r="K6873" s="140">
        <v>1.07</v>
      </c>
      <c r="L6873" s="134" t="s">
        <v>2283</v>
      </c>
      <c r="M6873" s="136">
        <v>2.6669999999999998</v>
      </c>
      <c r="N6873" s="136">
        <v>2.931</v>
      </c>
      <c r="O6873" s="136">
        <v>61.83</v>
      </c>
      <c r="P6873" s="136">
        <v>14.87</v>
      </c>
      <c r="Q6873" s="136">
        <v>0.40600000000000003</v>
      </c>
      <c r="R6873" s="136">
        <v>4.59</v>
      </c>
      <c r="S6873" s="136">
        <v>2.6629999999999998</v>
      </c>
    </row>
    <row r="6874" spans="1:19" ht="11.25" thickBot="1" x14ac:dyDescent="0.2">
      <c r="A6874" s="112"/>
    </row>
    <row r="6875" spans="1:19" ht="11.25" thickBot="1" x14ac:dyDescent="0.2">
      <c r="A6875" s="106" t="s">
        <v>357</v>
      </c>
      <c r="B6875" s="106" t="s">
        <v>358</v>
      </c>
      <c r="C6875" s="131" t="s">
        <v>34</v>
      </c>
      <c r="D6875" s="131" t="s">
        <v>35</v>
      </c>
      <c r="E6875" s="130" t="s">
        <v>36</v>
      </c>
      <c r="F6875" s="130" t="s">
        <v>37</v>
      </c>
      <c r="G6875" s="130" t="s">
        <v>38</v>
      </c>
      <c r="H6875" s="130" t="s">
        <v>39</v>
      </c>
      <c r="I6875" s="130" t="s">
        <v>40</v>
      </c>
      <c r="J6875" s="130" t="s">
        <v>41</v>
      </c>
      <c r="K6875" s="130" t="s">
        <v>42</v>
      </c>
      <c r="L6875" s="130" t="s">
        <v>43</v>
      </c>
      <c r="M6875" s="130" t="s">
        <v>44</v>
      </c>
      <c r="N6875" s="130" t="s">
        <v>45</v>
      </c>
      <c r="O6875" s="130" t="s">
        <v>46</v>
      </c>
      <c r="P6875" s="130" t="s">
        <v>47</v>
      </c>
      <c r="Q6875" s="130" t="s">
        <v>48</v>
      </c>
      <c r="R6875" s="130" t="s">
        <v>49</v>
      </c>
      <c r="S6875" s="130" t="s">
        <v>50</v>
      </c>
    </row>
    <row r="6876" spans="1:19" ht="11.25" thickBot="1" x14ac:dyDescent="0.2">
      <c r="A6876" s="112"/>
      <c r="B6876" s="112"/>
      <c r="C6876" s="131" t="s">
        <v>111</v>
      </c>
      <c r="D6876" s="131" t="s">
        <v>111</v>
      </c>
      <c r="E6876" s="130" t="s">
        <v>111</v>
      </c>
      <c r="F6876" s="130" t="s">
        <v>111</v>
      </c>
      <c r="G6876" s="130" t="s">
        <v>111</v>
      </c>
      <c r="H6876" s="130" t="s">
        <v>111</v>
      </c>
      <c r="I6876" s="130" t="s">
        <v>111</v>
      </c>
      <c r="J6876" s="130" t="s">
        <v>111</v>
      </c>
      <c r="K6876" s="130" t="s">
        <v>111</v>
      </c>
      <c r="L6876" s="130" t="s">
        <v>111</v>
      </c>
      <c r="M6876" s="130" t="s">
        <v>111</v>
      </c>
      <c r="N6876" s="130" t="s">
        <v>111</v>
      </c>
      <c r="O6876" s="130" t="s">
        <v>111</v>
      </c>
      <c r="P6876" s="130" t="s">
        <v>111</v>
      </c>
      <c r="Q6876" s="130" t="s">
        <v>111</v>
      </c>
      <c r="R6876" s="130" t="s">
        <v>111</v>
      </c>
      <c r="S6876" s="130" t="s">
        <v>111</v>
      </c>
    </row>
    <row r="6877" spans="1:19" ht="11.25" thickBot="1" x14ac:dyDescent="0.2">
      <c r="A6877" s="107">
        <v>1</v>
      </c>
      <c r="B6877" s="132">
        <v>0.79895833333333333</v>
      </c>
      <c r="C6877" s="133">
        <v>0.91652999999999996</v>
      </c>
      <c r="D6877" s="134" t="s">
        <v>5039</v>
      </c>
      <c r="E6877" s="108">
        <v>1.724</v>
      </c>
      <c r="F6877" s="108">
        <v>0.08</v>
      </c>
      <c r="G6877" s="108">
        <v>0</v>
      </c>
      <c r="H6877" s="108">
        <v>0.27700000000000002</v>
      </c>
      <c r="I6877" s="108">
        <v>48.5</v>
      </c>
      <c r="J6877" s="141" t="s">
        <v>5040</v>
      </c>
      <c r="K6877" s="108">
        <v>0.69199999999999995</v>
      </c>
      <c r="L6877" s="108">
        <v>1.3520000000000001</v>
      </c>
      <c r="M6877" s="108">
        <v>0.17100000000000001</v>
      </c>
      <c r="N6877" s="108">
        <v>0.64300000000000002</v>
      </c>
      <c r="O6877" s="108">
        <v>0.123</v>
      </c>
      <c r="P6877" s="108">
        <v>3.1E-2</v>
      </c>
      <c r="Q6877" s="108">
        <v>0.112</v>
      </c>
      <c r="R6877" s="108">
        <v>1.4999999999999999E-2</v>
      </c>
      <c r="S6877" s="108">
        <v>7.5999999999999998E-2</v>
      </c>
    </row>
    <row r="6878" spans="1:19" ht="11.25" thickBot="1" x14ac:dyDescent="0.2">
      <c r="A6878" s="112"/>
    </row>
    <row r="6879" spans="1:19" ht="11.25" thickBot="1" x14ac:dyDescent="0.2">
      <c r="A6879" s="107">
        <v>2</v>
      </c>
      <c r="B6879" s="132">
        <v>0.79913194444444446</v>
      </c>
      <c r="C6879" s="133">
        <v>0.93020999999999998</v>
      </c>
      <c r="D6879" s="134" t="s">
        <v>5041</v>
      </c>
      <c r="E6879" s="108">
        <v>1.744</v>
      </c>
      <c r="F6879" s="108">
        <v>8.1000000000000003E-2</v>
      </c>
      <c r="G6879" s="108">
        <v>0</v>
      </c>
      <c r="H6879" s="108">
        <v>0.27300000000000002</v>
      </c>
      <c r="I6879" s="108">
        <v>48.65</v>
      </c>
      <c r="J6879" s="141" t="s">
        <v>5042</v>
      </c>
      <c r="K6879" s="108">
        <v>0.69499999999999995</v>
      </c>
      <c r="L6879" s="108">
        <v>1.377</v>
      </c>
      <c r="M6879" s="108">
        <v>0.16800000000000001</v>
      </c>
      <c r="N6879" s="108">
        <v>0.623</v>
      </c>
      <c r="O6879" s="108">
        <v>0.126</v>
      </c>
      <c r="P6879" s="108">
        <v>2.8000000000000001E-2</v>
      </c>
      <c r="Q6879" s="108">
        <v>0.115</v>
      </c>
      <c r="R6879" s="108">
        <v>1.4999999999999999E-2</v>
      </c>
      <c r="S6879" s="108">
        <v>7.8E-2</v>
      </c>
    </row>
    <row r="6880" spans="1:19" ht="11.25" thickBot="1" x14ac:dyDescent="0.2">
      <c r="A6880" s="112"/>
    </row>
    <row r="6881" spans="1:19" ht="11.25" thickBot="1" x14ac:dyDescent="0.2">
      <c r="A6881" s="107">
        <v>3</v>
      </c>
      <c r="B6881" s="132">
        <v>0.79931712962962964</v>
      </c>
      <c r="C6881" s="133">
        <v>0.93383000000000005</v>
      </c>
      <c r="D6881" s="134" t="s">
        <v>5043</v>
      </c>
      <c r="E6881" s="108">
        <v>1.8120000000000001</v>
      </c>
      <c r="F6881" s="108">
        <v>7.8E-2</v>
      </c>
      <c r="G6881" s="108">
        <v>5.0000000000000001E-3</v>
      </c>
      <c r="H6881" s="108">
        <v>0.27400000000000002</v>
      </c>
      <c r="I6881" s="108">
        <v>48.35</v>
      </c>
      <c r="J6881" s="141" t="s">
        <v>5044</v>
      </c>
      <c r="K6881" s="108">
        <v>0.69599999999999995</v>
      </c>
      <c r="L6881" s="108">
        <v>1.381</v>
      </c>
      <c r="M6881" s="108">
        <v>0.17199999999999999</v>
      </c>
      <c r="N6881" s="108">
        <v>0.625</v>
      </c>
      <c r="O6881" s="108">
        <v>0.123</v>
      </c>
      <c r="P6881" s="108">
        <v>3.1E-2</v>
      </c>
      <c r="Q6881" s="108">
        <v>0.105</v>
      </c>
      <c r="R6881" s="108">
        <v>1.4999999999999999E-2</v>
      </c>
      <c r="S6881" s="108">
        <v>8.1000000000000003E-2</v>
      </c>
    </row>
    <row r="6882" spans="1:19" ht="11.25" thickBot="1" x14ac:dyDescent="0.2">
      <c r="A6882" s="112"/>
    </row>
    <row r="6883" spans="1:19" ht="11.25" thickBot="1" x14ac:dyDescent="0.2">
      <c r="A6883" s="135" t="s">
        <v>362</v>
      </c>
      <c r="B6883" s="112"/>
      <c r="C6883" s="137">
        <v>0.92684999999999995</v>
      </c>
      <c r="D6883" s="134" t="s">
        <v>5045</v>
      </c>
      <c r="E6883" s="136">
        <v>1.76</v>
      </c>
      <c r="F6883" s="136">
        <v>7.9000000000000001E-2</v>
      </c>
      <c r="G6883" s="136">
        <v>2E-3</v>
      </c>
      <c r="H6883" s="136">
        <v>0.27500000000000002</v>
      </c>
      <c r="I6883" s="136">
        <v>48.5</v>
      </c>
      <c r="J6883" s="141" t="s">
        <v>5046</v>
      </c>
      <c r="K6883" s="136">
        <v>0.69499999999999995</v>
      </c>
      <c r="L6883" s="136">
        <v>1.37</v>
      </c>
      <c r="M6883" s="136">
        <v>0.17</v>
      </c>
      <c r="N6883" s="136">
        <v>0.63</v>
      </c>
      <c r="O6883" s="136">
        <v>0.124</v>
      </c>
      <c r="P6883" s="136">
        <v>0.03</v>
      </c>
      <c r="Q6883" s="136">
        <v>0.111</v>
      </c>
      <c r="R6883" s="136">
        <v>1.4999999999999999E-2</v>
      </c>
      <c r="S6883" s="136">
        <v>7.8E-2</v>
      </c>
    </row>
    <row r="6884" spans="1:19" ht="11.25" thickBot="1" x14ac:dyDescent="0.2">
      <c r="A6884" s="112"/>
    </row>
    <row r="6885" spans="1:19" ht="11.25" thickBot="1" x14ac:dyDescent="0.2">
      <c r="A6885" s="138" t="s">
        <v>364</v>
      </c>
      <c r="B6885" s="112"/>
      <c r="C6885" s="137">
        <v>9.1299999999999992E-3</v>
      </c>
      <c r="D6885" s="134" t="s">
        <v>5047</v>
      </c>
      <c r="E6885" s="136">
        <v>4.5999999999999999E-2</v>
      </c>
      <c r="F6885" s="136">
        <v>1E-3</v>
      </c>
      <c r="G6885" s="136">
        <v>3.0000000000000001E-3</v>
      </c>
      <c r="H6885" s="136">
        <v>2E-3</v>
      </c>
      <c r="I6885" s="136">
        <v>0.14799999999999999</v>
      </c>
      <c r="J6885" s="141" t="s">
        <v>3227</v>
      </c>
      <c r="K6885" s="136">
        <v>2E-3</v>
      </c>
      <c r="L6885" s="136">
        <v>1.6E-2</v>
      </c>
      <c r="M6885" s="136">
        <v>2E-3</v>
      </c>
      <c r="N6885" s="136">
        <v>1.0999999999999999E-2</v>
      </c>
      <c r="O6885" s="136">
        <v>1E-3</v>
      </c>
      <c r="P6885" s="136">
        <v>2E-3</v>
      </c>
      <c r="Q6885" s="136">
        <v>5.0000000000000001E-3</v>
      </c>
      <c r="R6885" s="136">
        <v>0</v>
      </c>
      <c r="S6885" s="136">
        <v>3.0000000000000001E-3</v>
      </c>
    </row>
    <row r="6886" spans="1:19" ht="11.25" thickBot="1" x14ac:dyDescent="0.2">
      <c r="A6886" s="112"/>
    </row>
    <row r="6887" spans="1:19" ht="11.25" thickBot="1" x14ac:dyDescent="0.2">
      <c r="A6887" s="139" t="s">
        <v>366</v>
      </c>
      <c r="B6887" s="112"/>
      <c r="C6887" s="140">
        <v>0.98499999999999999</v>
      </c>
      <c r="D6887" s="134" t="s">
        <v>1245</v>
      </c>
      <c r="E6887" s="136">
        <v>2.6309999999999998</v>
      </c>
      <c r="F6887" s="136">
        <v>1.86</v>
      </c>
      <c r="G6887" s="136">
        <v>170.4</v>
      </c>
      <c r="H6887" s="136">
        <v>0.77500000000000002</v>
      </c>
      <c r="I6887" s="136">
        <v>0.30499999999999999</v>
      </c>
      <c r="J6887" s="141" t="s">
        <v>1245</v>
      </c>
      <c r="K6887" s="136">
        <v>0.26</v>
      </c>
      <c r="L6887" s="136">
        <v>1.163</v>
      </c>
      <c r="M6887" s="136">
        <v>1.2569999999999999</v>
      </c>
      <c r="N6887" s="136">
        <v>1.7629999999999999</v>
      </c>
      <c r="O6887" s="136">
        <v>1.1299999999999999</v>
      </c>
      <c r="P6887" s="136">
        <v>5.4329999999999998</v>
      </c>
      <c r="Q6887" s="136">
        <v>4.798</v>
      </c>
      <c r="R6887" s="136">
        <v>1.7170000000000001</v>
      </c>
      <c r="S6887" s="136">
        <v>3.5459999999999998</v>
      </c>
    </row>
    <row r="6888" spans="1:19" ht="11.25" thickBot="1" x14ac:dyDescent="0.2">
      <c r="A6888" s="112"/>
    </row>
    <row r="6889" spans="1:19" ht="11.25" thickBot="1" x14ac:dyDescent="0.2">
      <c r="A6889" s="106" t="s">
        <v>357</v>
      </c>
      <c r="B6889" s="106" t="s">
        <v>358</v>
      </c>
      <c r="C6889" s="130" t="s">
        <v>51</v>
      </c>
      <c r="D6889" s="130" t="s">
        <v>52</v>
      </c>
      <c r="E6889" s="130" t="s">
        <v>53</v>
      </c>
      <c r="F6889" s="130" t="s">
        <v>54</v>
      </c>
      <c r="G6889" s="130" t="s">
        <v>55</v>
      </c>
      <c r="H6889" s="130" t="s">
        <v>56</v>
      </c>
      <c r="I6889" s="130" t="s">
        <v>57</v>
      </c>
      <c r="J6889" s="130" t="s">
        <v>58</v>
      </c>
      <c r="K6889" s="130" t="s">
        <v>59</v>
      </c>
      <c r="L6889" s="130" t="s">
        <v>60</v>
      </c>
      <c r="M6889" s="130" t="s">
        <v>61</v>
      </c>
      <c r="N6889" s="130" t="s">
        <v>62</v>
      </c>
      <c r="O6889" s="130" t="s">
        <v>63</v>
      </c>
      <c r="P6889" s="130" t="s">
        <v>64</v>
      </c>
      <c r="Q6889" s="131" t="s">
        <v>65</v>
      </c>
      <c r="R6889" s="131" t="s">
        <v>66</v>
      </c>
      <c r="S6889" s="130" t="s">
        <v>67</v>
      </c>
    </row>
    <row r="6890" spans="1:19" ht="11.25" thickBot="1" x14ac:dyDescent="0.2">
      <c r="A6890" s="112"/>
      <c r="B6890" s="112"/>
      <c r="C6890" s="130" t="s">
        <v>111</v>
      </c>
      <c r="D6890" s="130" t="s">
        <v>111</v>
      </c>
      <c r="E6890" s="130" t="s">
        <v>111</v>
      </c>
      <c r="F6890" s="130" t="s">
        <v>111</v>
      </c>
      <c r="G6890" s="130" t="s">
        <v>111</v>
      </c>
      <c r="H6890" s="130" t="s">
        <v>111</v>
      </c>
      <c r="I6890" s="130" t="s">
        <v>111</v>
      </c>
      <c r="J6890" s="130" t="s">
        <v>111</v>
      </c>
      <c r="K6890" s="130" t="s">
        <v>111</v>
      </c>
      <c r="L6890" s="130" t="s">
        <v>111</v>
      </c>
      <c r="M6890" s="130" t="s">
        <v>111</v>
      </c>
      <c r="N6890" s="130" t="s">
        <v>111</v>
      </c>
      <c r="O6890" s="130" t="s">
        <v>111</v>
      </c>
      <c r="P6890" s="130" t="s">
        <v>111</v>
      </c>
      <c r="Q6890" s="131" t="s">
        <v>111</v>
      </c>
      <c r="R6890" s="131" t="s">
        <v>111</v>
      </c>
      <c r="S6890" s="130" t="s">
        <v>111</v>
      </c>
    </row>
    <row r="6891" spans="1:19" ht="11.25" thickBot="1" x14ac:dyDescent="0.2">
      <c r="A6891" s="107">
        <v>1</v>
      </c>
      <c r="B6891" s="132">
        <v>0.79895833333333333</v>
      </c>
      <c r="C6891" s="108">
        <v>1.4999999999999999E-2</v>
      </c>
      <c r="D6891" s="108">
        <v>0.04</v>
      </c>
      <c r="E6891" s="108">
        <v>5.0000000000000001E-3</v>
      </c>
      <c r="F6891" s="108">
        <v>3.4000000000000002E-2</v>
      </c>
      <c r="G6891" s="108">
        <v>5.0000000000000001E-3</v>
      </c>
      <c r="H6891" s="108">
        <v>2E-3</v>
      </c>
      <c r="I6891" s="108">
        <v>6.9000000000000006E-2</v>
      </c>
      <c r="J6891" s="108">
        <v>0.26700000000000002</v>
      </c>
      <c r="K6891" s="108">
        <v>0.27200000000000002</v>
      </c>
      <c r="L6891" s="108">
        <v>0</v>
      </c>
      <c r="M6891" s="108">
        <v>0</v>
      </c>
      <c r="N6891" s="108">
        <v>0.13500000000000001</v>
      </c>
      <c r="O6891" s="108">
        <v>1.0999999999999999E-2</v>
      </c>
      <c r="P6891" s="108">
        <v>14.77</v>
      </c>
      <c r="Q6891" s="133">
        <v>0.88790000000000002</v>
      </c>
      <c r="R6891" s="134" t="s">
        <v>5048</v>
      </c>
      <c r="S6891" s="108">
        <v>0.214</v>
      </c>
    </row>
    <row r="6892" spans="1:19" ht="11.25" thickBot="1" x14ac:dyDescent="0.2">
      <c r="A6892" s="112"/>
    </row>
    <row r="6893" spans="1:19" ht="11.25" thickBot="1" x14ac:dyDescent="0.2">
      <c r="A6893" s="107">
        <v>2</v>
      </c>
      <c r="B6893" s="132">
        <v>0.79913194444444446</v>
      </c>
      <c r="C6893" s="108">
        <v>1.6E-2</v>
      </c>
      <c r="D6893" s="108">
        <v>4.2000000000000003E-2</v>
      </c>
      <c r="E6893" s="108">
        <v>6.0000000000000001E-3</v>
      </c>
      <c r="F6893" s="108">
        <v>3.5999999999999997E-2</v>
      </c>
      <c r="G6893" s="108">
        <v>5.0000000000000001E-3</v>
      </c>
      <c r="H6893" s="108">
        <v>2E-3</v>
      </c>
      <c r="I6893" s="108">
        <v>7.3999999999999996E-2</v>
      </c>
      <c r="J6893" s="108">
        <v>0.26300000000000001</v>
      </c>
      <c r="K6893" s="108">
        <v>0.27300000000000002</v>
      </c>
      <c r="L6893" s="108">
        <v>0</v>
      </c>
      <c r="M6893" s="108">
        <v>1E-3</v>
      </c>
      <c r="N6893" s="108">
        <v>0.13800000000000001</v>
      </c>
      <c r="O6893" s="108">
        <v>0.01</v>
      </c>
      <c r="P6893" s="108">
        <v>14.73</v>
      </c>
      <c r="Q6893" s="133">
        <v>0.90388000000000002</v>
      </c>
      <c r="R6893" s="134" t="s">
        <v>5049</v>
      </c>
      <c r="S6893" s="108">
        <v>0.20499999999999999</v>
      </c>
    </row>
    <row r="6894" spans="1:19" ht="11.25" thickBot="1" x14ac:dyDescent="0.2">
      <c r="A6894" s="112"/>
    </row>
    <row r="6895" spans="1:19" ht="11.25" thickBot="1" x14ac:dyDescent="0.2">
      <c r="A6895" s="107">
        <v>3</v>
      </c>
      <c r="B6895" s="132">
        <v>0.79931712962962964</v>
      </c>
      <c r="C6895" s="108">
        <v>1.4999999999999999E-2</v>
      </c>
      <c r="D6895" s="108">
        <v>4.2999999999999997E-2</v>
      </c>
      <c r="E6895" s="108">
        <v>5.0000000000000001E-3</v>
      </c>
      <c r="F6895" s="108">
        <v>3.7999999999999999E-2</v>
      </c>
      <c r="G6895" s="108">
        <v>5.0000000000000001E-3</v>
      </c>
      <c r="H6895" s="108">
        <v>1E-3</v>
      </c>
      <c r="I6895" s="108">
        <v>7.2999999999999995E-2</v>
      </c>
      <c r="J6895" s="108">
        <v>0.26700000000000002</v>
      </c>
      <c r="K6895" s="108">
        <v>0.27100000000000002</v>
      </c>
      <c r="L6895" s="108">
        <v>0</v>
      </c>
      <c r="M6895" s="108">
        <v>0</v>
      </c>
      <c r="N6895" s="108">
        <v>0.13500000000000001</v>
      </c>
      <c r="O6895" s="108">
        <v>0.01</v>
      </c>
      <c r="P6895" s="108">
        <v>14.7</v>
      </c>
      <c r="Q6895" s="133">
        <v>0.91298999999999997</v>
      </c>
      <c r="R6895" s="134" t="s">
        <v>5050</v>
      </c>
      <c r="S6895" s="108">
        <v>0.214</v>
      </c>
    </row>
    <row r="6896" spans="1:19" ht="11.25" thickBot="1" x14ac:dyDescent="0.2">
      <c r="A6896" s="112"/>
    </row>
    <row r="6897" spans="1:19" ht="11.25" thickBot="1" x14ac:dyDescent="0.2">
      <c r="A6897" s="135" t="s">
        <v>362</v>
      </c>
      <c r="B6897" s="112"/>
      <c r="C6897" s="136">
        <v>1.4999999999999999E-2</v>
      </c>
      <c r="D6897" s="136">
        <v>4.2000000000000003E-2</v>
      </c>
      <c r="E6897" s="136">
        <v>6.0000000000000001E-3</v>
      </c>
      <c r="F6897" s="136">
        <v>3.5999999999999997E-2</v>
      </c>
      <c r="G6897" s="136">
        <v>5.0000000000000001E-3</v>
      </c>
      <c r="H6897" s="136">
        <v>2E-3</v>
      </c>
      <c r="I6897" s="136">
        <v>7.1999999999999995E-2</v>
      </c>
      <c r="J6897" s="136">
        <v>0.26600000000000001</v>
      </c>
      <c r="K6897" s="136">
        <v>0.27200000000000002</v>
      </c>
      <c r="L6897" s="136">
        <v>0</v>
      </c>
      <c r="M6897" s="136">
        <v>0</v>
      </c>
      <c r="N6897" s="136">
        <v>0.13600000000000001</v>
      </c>
      <c r="O6897" s="136">
        <v>0.01</v>
      </c>
      <c r="P6897" s="136">
        <v>14.74</v>
      </c>
      <c r="Q6897" s="137">
        <v>0.90159</v>
      </c>
      <c r="R6897" s="134" t="s">
        <v>5051</v>
      </c>
      <c r="S6897" s="136">
        <v>0.21099999999999999</v>
      </c>
    </row>
    <row r="6898" spans="1:19" ht="11.25" thickBot="1" x14ac:dyDescent="0.2">
      <c r="A6898" s="112"/>
    </row>
    <row r="6899" spans="1:19" ht="11.25" thickBot="1" x14ac:dyDescent="0.2">
      <c r="A6899" s="138" t="s">
        <v>364</v>
      </c>
      <c r="B6899" s="112"/>
      <c r="C6899" s="136">
        <v>0</v>
      </c>
      <c r="D6899" s="136">
        <v>2E-3</v>
      </c>
      <c r="E6899" s="136">
        <v>1E-3</v>
      </c>
      <c r="F6899" s="136">
        <v>2E-3</v>
      </c>
      <c r="G6899" s="136">
        <v>0</v>
      </c>
      <c r="H6899" s="136">
        <v>0</v>
      </c>
      <c r="I6899" s="136">
        <v>3.0000000000000001E-3</v>
      </c>
      <c r="J6899" s="136">
        <v>2E-3</v>
      </c>
      <c r="K6899" s="136">
        <v>1E-3</v>
      </c>
      <c r="L6899" s="136">
        <v>0</v>
      </c>
      <c r="M6899" s="136">
        <v>0</v>
      </c>
      <c r="N6899" s="136">
        <v>2E-3</v>
      </c>
      <c r="O6899" s="136">
        <v>0</v>
      </c>
      <c r="P6899" s="136">
        <v>3.7999999999999999E-2</v>
      </c>
      <c r="Q6899" s="137">
        <v>1.2699999999999999E-2</v>
      </c>
      <c r="R6899" s="134" t="s">
        <v>5052</v>
      </c>
      <c r="S6899" s="136">
        <v>5.0000000000000001E-3</v>
      </c>
    </row>
    <row r="6900" spans="1:19" ht="11.25" thickBot="1" x14ac:dyDescent="0.2">
      <c r="A6900" s="112"/>
    </row>
    <row r="6901" spans="1:19" ht="11.25" thickBot="1" x14ac:dyDescent="0.2">
      <c r="A6901" s="139" t="s">
        <v>366</v>
      </c>
      <c r="B6901" s="112"/>
      <c r="C6901" s="136">
        <v>2.7669999999999999</v>
      </c>
      <c r="D6901" s="136">
        <v>3.944</v>
      </c>
      <c r="E6901" s="136">
        <v>11.52</v>
      </c>
      <c r="F6901" s="136">
        <v>5.4210000000000003</v>
      </c>
      <c r="G6901" s="136">
        <v>3.3149999999999999</v>
      </c>
      <c r="H6901" s="136">
        <v>6.2350000000000003</v>
      </c>
      <c r="I6901" s="136">
        <v>3.5939999999999999</v>
      </c>
      <c r="J6901" s="136">
        <v>0.83299999999999996</v>
      </c>
      <c r="K6901" s="136">
        <v>0.39600000000000002</v>
      </c>
      <c r="L6901" s="136">
        <v>33.31</v>
      </c>
      <c r="M6901" s="136">
        <v>128.30000000000001</v>
      </c>
      <c r="N6901" s="136">
        <v>1.603</v>
      </c>
      <c r="O6901" s="136">
        <v>3.37</v>
      </c>
      <c r="P6901" s="136">
        <v>0.25700000000000001</v>
      </c>
      <c r="Q6901" s="140">
        <v>1.4079999999999999</v>
      </c>
      <c r="R6901" s="134" t="s">
        <v>5053</v>
      </c>
      <c r="S6901" s="136">
        <v>2.5249999999999999</v>
      </c>
    </row>
    <row r="6902" spans="1:19" ht="11.25" thickBot="1" x14ac:dyDescent="0.2">
      <c r="A6902" s="112"/>
    </row>
    <row r="6903" spans="1:19" ht="11.25" thickBot="1" x14ac:dyDescent="0.2">
      <c r="A6903" s="106" t="s">
        <v>357</v>
      </c>
      <c r="B6903" s="106" t="s">
        <v>358</v>
      </c>
      <c r="C6903" s="130" t="s">
        <v>68</v>
      </c>
    </row>
    <row r="6904" spans="1:19" ht="11.25" thickBot="1" x14ac:dyDescent="0.2">
      <c r="A6904" s="112"/>
      <c r="B6904" s="112"/>
      <c r="C6904" s="130" t="s">
        <v>111</v>
      </c>
    </row>
    <row r="6905" spans="1:19" ht="11.25" thickBot="1" x14ac:dyDescent="0.2">
      <c r="A6905" s="107">
        <v>1</v>
      </c>
      <c r="B6905" s="132">
        <v>0.79895833333333333</v>
      </c>
      <c r="C6905" s="108">
        <v>3.5000000000000003E-2</v>
      </c>
    </row>
    <row r="6906" spans="1:19" ht="11.25" thickBot="1" x14ac:dyDescent="0.2">
      <c r="A6906" s="112"/>
    </row>
    <row r="6907" spans="1:19" ht="11.25" thickBot="1" x14ac:dyDescent="0.2">
      <c r="A6907" s="107">
        <v>2</v>
      </c>
      <c r="B6907" s="132">
        <v>0.79913194444444446</v>
      </c>
      <c r="C6907" s="108">
        <v>3.4000000000000002E-2</v>
      </c>
    </row>
    <row r="6908" spans="1:19" ht="11.25" thickBot="1" x14ac:dyDescent="0.2">
      <c r="A6908" s="112"/>
    </row>
    <row r="6909" spans="1:19" ht="11.25" thickBot="1" x14ac:dyDescent="0.2">
      <c r="A6909" s="107">
        <v>3</v>
      </c>
      <c r="B6909" s="132">
        <v>0.79931712962962964</v>
      </c>
      <c r="C6909" s="108">
        <v>3.3000000000000002E-2</v>
      </c>
    </row>
    <row r="6910" spans="1:19" ht="11.25" thickBot="1" x14ac:dyDescent="0.2">
      <c r="A6910" s="112"/>
    </row>
    <row r="6911" spans="1:19" ht="11.25" thickBot="1" x14ac:dyDescent="0.2">
      <c r="A6911" s="135" t="s">
        <v>362</v>
      </c>
      <c r="B6911" s="112"/>
      <c r="C6911" s="136">
        <v>3.4000000000000002E-2</v>
      </c>
    </row>
    <row r="6912" spans="1:19" ht="11.25" thickBot="1" x14ac:dyDescent="0.2">
      <c r="A6912" s="112"/>
    </row>
    <row r="6913" spans="1:19" ht="11.25" thickBot="1" x14ac:dyDescent="0.2">
      <c r="A6913" s="138" t="s">
        <v>364</v>
      </c>
      <c r="B6913" s="112"/>
      <c r="C6913" s="136">
        <v>1E-3</v>
      </c>
    </row>
    <row r="6914" spans="1:19" ht="11.25" thickBot="1" x14ac:dyDescent="0.2">
      <c r="A6914" s="112"/>
    </row>
    <row r="6915" spans="1:19" ht="11.25" thickBot="1" x14ac:dyDescent="0.2">
      <c r="A6915" s="139" t="s">
        <v>366</v>
      </c>
      <c r="B6915" s="112"/>
      <c r="C6915" s="136">
        <v>3.1179999999999999</v>
      </c>
    </row>
    <row r="6916" spans="1:19" ht="10.5" x14ac:dyDescent="0.15">
      <c r="A6916" s="112"/>
    </row>
    <row r="6917" spans="1:19" x14ac:dyDescent="0.15">
      <c r="A6917" s="129"/>
      <c r="B6917" s="86" t="s">
        <v>5054</v>
      </c>
    </row>
    <row r="6918" spans="1:19" ht="9.75" thickBot="1" x14ac:dyDescent="0.2">
      <c r="A6918" s="81" t="s">
        <v>356</v>
      </c>
    </row>
    <row r="6919" spans="1:19" ht="11.25" thickBot="1" x14ac:dyDescent="0.2">
      <c r="A6919" s="106" t="s">
        <v>357</v>
      </c>
      <c r="B6919" s="106" t="s">
        <v>358</v>
      </c>
      <c r="C6919" s="130" t="s">
        <v>0</v>
      </c>
      <c r="D6919" s="130" t="s">
        <v>1</v>
      </c>
      <c r="E6919" s="130" t="s">
        <v>2</v>
      </c>
      <c r="F6919" s="130" t="s">
        <v>3</v>
      </c>
      <c r="G6919" s="130" t="s">
        <v>4</v>
      </c>
      <c r="H6919" s="130" t="s">
        <v>5</v>
      </c>
      <c r="I6919" s="131" t="s">
        <v>6</v>
      </c>
      <c r="J6919" s="131" t="s">
        <v>7</v>
      </c>
      <c r="K6919" s="130" t="s">
        <v>8</v>
      </c>
      <c r="L6919" s="130" t="s">
        <v>9</v>
      </c>
      <c r="M6919" s="130" t="s">
        <v>10</v>
      </c>
      <c r="N6919" s="130" t="s">
        <v>11</v>
      </c>
      <c r="O6919" s="130" t="s">
        <v>12</v>
      </c>
      <c r="P6919" s="130" t="s">
        <v>13</v>
      </c>
      <c r="Q6919" s="130" t="s">
        <v>14</v>
      </c>
      <c r="R6919" s="130" t="s">
        <v>15</v>
      </c>
      <c r="S6919" s="130" t="s">
        <v>16</v>
      </c>
    </row>
    <row r="6920" spans="1:19" ht="11.25" thickBot="1" x14ac:dyDescent="0.2">
      <c r="A6920" s="112"/>
      <c r="B6920" s="112"/>
      <c r="C6920" s="130" t="s">
        <v>111</v>
      </c>
      <c r="D6920" s="130" t="s">
        <v>111</v>
      </c>
      <c r="E6920" s="130" t="s">
        <v>111</v>
      </c>
      <c r="F6920" s="130" t="s">
        <v>111</v>
      </c>
      <c r="G6920" s="130" t="s">
        <v>111</v>
      </c>
      <c r="H6920" s="130" t="s">
        <v>111</v>
      </c>
      <c r="I6920" s="131" t="s">
        <v>111</v>
      </c>
      <c r="J6920" s="131" t="s">
        <v>111</v>
      </c>
      <c r="K6920" s="130" t="s">
        <v>111</v>
      </c>
      <c r="L6920" s="130" t="s">
        <v>111</v>
      </c>
      <c r="M6920" s="130" t="s">
        <v>111</v>
      </c>
      <c r="N6920" s="130" t="s">
        <v>111</v>
      </c>
      <c r="O6920" s="130" t="s">
        <v>111</v>
      </c>
      <c r="P6920" s="130" t="s">
        <v>111</v>
      </c>
      <c r="Q6920" s="130" t="s">
        <v>111</v>
      </c>
      <c r="R6920" s="130" t="s">
        <v>111</v>
      </c>
      <c r="S6920" s="130" t="s">
        <v>111</v>
      </c>
    </row>
    <row r="6921" spans="1:19" ht="11.25" thickBot="1" x14ac:dyDescent="0.2">
      <c r="A6921" s="107">
        <v>1</v>
      </c>
      <c r="B6921" s="132">
        <v>0.80409722222222213</v>
      </c>
      <c r="C6921" s="141" t="s">
        <v>5055</v>
      </c>
      <c r="D6921" s="141" t="s">
        <v>5056</v>
      </c>
      <c r="E6921" s="141" t="s">
        <v>5057</v>
      </c>
      <c r="F6921" s="141" t="s">
        <v>5058</v>
      </c>
      <c r="G6921" s="141" t="s">
        <v>5059</v>
      </c>
      <c r="H6921" s="141" t="s">
        <v>5060</v>
      </c>
      <c r="I6921" s="133">
        <v>1.0242199999999999</v>
      </c>
      <c r="J6921" s="134" t="s">
        <v>5061</v>
      </c>
      <c r="K6921" s="141" t="s">
        <v>5062</v>
      </c>
      <c r="L6921" s="108">
        <v>0.432</v>
      </c>
      <c r="M6921" s="108">
        <v>0.81499999999999995</v>
      </c>
      <c r="N6921" s="108">
        <v>2.0009999999999999</v>
      </c>
      <c r="O6921" s="108">
        <v>63.73</v>
      </c>
      <c r="P6921" s="108">
        <v>490.7</v>
      </c>
      <c r="Q6921" s="108">
        <v>0.36699999999999999</v>
      </c>
      <c r="R6921" s="108">
        <v>4.0449999999999999</v>
      </c>
      <c r="S6921" s="108">
        <v>23.97</v>
      </c>
    </row>
    <row r="6922" spans="1:19" ht="11.25" thickBot="1" x14ac:dyDescent="0.2">
      <c r="A6922" s="112"/>
    </row>
    <row r="6923" spans="1:19" ht="11.25" thickBot="1" x14ac:dyDescent="0.2">
      <c r="A6923" s="107">
        <v>2</v>
      </c>
      <c r="B6923" s="132">
        <v>0.80428240740740742</v>
      </c>
      <c r="C6923" s="141" t="s">
        <v>5063</v>
      </c>
      <c r="D6923" s="141" t="s">
        <v>5064</v>
      </c>
      <c r="E6923" s="141" t="s">
        <v>5065</v>
      </c>
      <c r="F6923" s="141" t="s">
        <v>5066</v>
      </c>
      <c r="G6923" s="141" t="s">
        <v>5067</v>
      </c>
      <c r="H6923" s="141" t="s">
        <v>5068</v>
      </c>
      <c r="I6923" s="133">
        <v>1.03664</v>
      </c>
      <c r="J6923" s="134" t="s">
        <v>5069</v>
      </c>
      <c r="K6923" s="141" t="s">
        <v>5070</v>
      </c>
      <c r="L6923" s="108">
        <v>0.46100000000000002</v>
      </c>
      <c r="M6923" s="108">
        <v>0.82399999999999995</v>
      </c>
      <c r="N6923" s="108">
        <v>1.9970000000000001</v>
      </c>
      <c r="O6923" s="108">
        <v>64.569999999999993</v>
      </c>
      <c r="P6923" s="108">
        <v>489.9</v>
      </c>
      <c r="Q6923" s="108">
        <v>0.373</v>
      </c>
      <c r="R6923" s="108">
        <v>4.0449999999999999</v>
      </c>
      <c r="S6923" s="108">
        <v>23.83</v>
      </c>
    </row>
    <row r="6924" spans="1:19" ht="11.25" thickBot="1" x14ac:dyDescent="0.2">
      <c r="A6924" s="112"/>
    </row>
    <row r="6925" spans="1:19" ht="11.25" thickBot="1" x14ac:dyDescent="0.2">
      <c r="A6925" s="107">
        <v>3</v>
      </c>
      <c r="B6925" s="132">
        <v>0.8044675925925926</v>
      </c>
      <c r="C6925" s="141" t="s">
        <v>5071</v>
      </c>
      <c r="D6925" s="141" t="s">
        <v>5072</v>
      </c>
      <c r="E6925" s="141" t="s">
        <v>5073</v>
      </c>
      <c r="F6925" s="141" t="s">
        <v>5074</v>
      </c>
      <c r="G6925" s="141" t="s">
        <v>5075</v>
      </c>
      <c r="H6925" s="141" t="s">
        <v>5076</v>
      </c>
      <c r="I6925" s="133">
        <v>1.0309299999999999</v>
      </c>
      <c r="J6925" s="134" t="s">
        <v>5077</v>
      </c>
      <c r="K6925" s="141" t="s">
        <v>1267</v>
      </c>
      <c r="L6925" s="108">
        <v>0.495</v>
      </c>
      <c r="M6925" s="108">
        <v>0.77</v>
      </c>
      <c r="N6925" s="108">
        <v>1.9790000000000001</v>
      </c>
      <c r="O6925" s="108">
        <v>64.2</v>
      </c>
      <c r="P6925" s="108">
        <v>497</v>
      </c>
      <c r="Q6925" s="108">
        <v>0.36299999999999999</v>
      </c>
      <c r="R6925" s="108">
        <v>4.056</v>
      </c>
      <c r="S6925" s="108">
        <v>23.99</v>
      </c>
    </row>
    <row r="6926" spans="1:19" ht="11.25" thickBot="1" x14ac:dyDescent="0.2">
      <c r="A6926" s="112"/>
    </row>
    <row r="6927" spans="1:19" ht="11.25" thickBot="1" x14ac:dyDescent="0.2">
      <c r="A6927" s="135" t="s">
        <v>362</v>
      </c>
      <c r="B6927" s="112"/>
      <c r="C6927" s="141" t="s">
        <v>5078</v>
      </c>
      <c r="D6927" s="141" t="s">
        <v>5079</v>
      </c>
      <c r="E6927" s="141" t="s">
        <v>5080</v>
      </c>
      <c r="F6927" s="141" t="s">
        <v>5081</v>
      </c>
      <c r="G6927" s="141" t="s">
        <v>5082</v>
      </c>
      <c r="H6927" s="141" t="s">
        <v>5083</v>
      </c>
      <c r="I6927" s="137">
        <v>1.0305899999999999</v>
      </c>
      <c r="J6927" s="134" t="s">
        <v>5084</v>
      </c>
      <c r="K6927" s="141" t="s">
        <v>5085</v>
      </c>
      <c r="L6927" s="136">
        <v>0.46300000000000002</v>
      </c>
      <c r="M6927" s="136">
        <v>0.80300000000000005</v>
      </c>
      <c r="N6927" s="136">
        <v>1.992</v>
      </c>
      <c r="O6927" s="136">
        <v>64.17</v>
      </c>
      <c r="P6927" s="136">
        <v>492.5</v>
      </c>
      <c r="Q6927" s="136">
        <v>0.36799999999999999</v>
      </c>
      <c r="R6927" s="136">
        <v>4.0490000000000004</v>
      </c>
      <c r="S6927" s="136">
        <v>23.93</v>
      </c>
    </row>
    <row r="6928" spans="1:19" ht="11.25" thickBot="1" x14ac:dyDescent="0.2">
      <c r="A6928" s="112"/>
    </row>
    <row r="6929" spans="1:19" ht="11.25" thickBot="1" x14ac:dyDescent="0.2">
      <c r="A6929" s="138" t="s">
        <v>364</v>
      </c>
      <c r="B6929" s="112"/>
      <c r="C6929" s="141" t="s">
        <v>5086</v>
      </c>
      <c r="D6929" s="141" t="s">
        <v>5087</v>
      </c>
      <c r="E6929" s="141" t="s">
        <v>5088</v>
      </c>
      <c r="F6929" s="141" t="s">
        <v>5089</v>
      </c>
      <c r="G6929" s="141" t="s">
        <v>5090</v>
      </c>
      <c r="H6929" s="141" t="s">
        <v>5091</v>
      </c>
      <c r="I6929" s="137">
        <v>6.2199999999999998E-3</v>
      </c>
      <c r="J6929" s="134" t="s">
        <v>5092</v>
      </c>
      <c r="K6929" s="141" t="s">
        <v>3895</v>
      </c>
      <c r="L6929" s="136">
        <v>3.1E-2</v>
      </c>
      <c r="M6929" s="136">
        <v>2.9000000000000001E-2</v>
      </c>
      <c r="N6929" s="136">
        <v>1.2E-2</v>
      </c>
      <c r="O6929" s="136">
        <v>0.42099999999999999</v>
      </c>
      <c r="P6929" s="136">
        <v>3.867</v>
      </c>
      <c r="Q6929" s="136">
        <v>5.0000000000000001E-3</v>
      </c>
      <c r="R6929" s="136">
        <v>6.0000000000000001E-3</v>
      </c>
      <c r="S6929" s="136">
        <v>8.6999999999999994E-2</v>
      </c>
    </row>
    <row r="6930" spans="1:19" ht="11.25" thickBot="1" x14ac:dyDescent="0.2">
      <c r="A6930" s="112"/>
    </row>
    <row r="6931" spans="1:19" ht="11.25" thickBot="1" x14ac:dyDescent="0.2">
      <c r="A6931" s="139" t="s">
        <v>366</v>
      </c>
      <c r="B6931" s="112"/>
      <c r="C6931" s="141" t="s">
        <v>5093</v>
      </c>
      <c r="D6931" s="141" t="s">
        <v>4956</v>
      </c>
      <c r="E6931" s="141" t="s">
        <v>5094</v>
      </c>
      <c r="F6931" s="141" t="s">
        <v>5095</v>
      </c>
      <c r="G6931" s="141" t="s">
        <v>5096</v>
      </c>
      <c r="H6931" s="141" t="s">
        <v>5097</v>
      </c>
      <c r="I6931" s="140">
        <v>0.60299999999999998</v>
      </c>
      <c r="J6931" s="134" t="s">
        <v>5098</v>
      </c>
      <c r="K6931" s="141" t="s">
        <v>3582</v>
      </c>
      <c r="L6931" s="136">
        <v>6.7489999999999997</v>
      </c>
      <c r="M6931" s="136">
        <v>3.6139999999999999</v>
      </c>
      <c r="N6931" s="136">
        <v>0.57899999999999996</v>
      </c>
      <c r="O6931" s="136">
        <v>0.65500000000000003</v>
      </c>
      <c r="P6931" s="136">
        <v>0.78500000000000003</v>
      </c>
      <c r="Q6931" s="136">
        <v>1.3759999999999999</v>
      </c>
      <c r="R6931" s="136">
        <v>0.156</v>
      </c>
      <c r="S6931" s="136">
        <v>0.36399999999999999</v>
      </c>
    </row>
    <row r="6932" spans="1:19" ht="11.25" thickBot="1" x14ac:dyDescent="0.2">
      <c r="A6932" s="112"/>
    </row>
    <row r="6933" spans="1:19" ht="11.25" thickBot="1" x14ac:dyDescent="0.2">
      <c r="A6933" s="106" t="s">
        <v>357</v>
      </c>
      <c r="B6933" s="106" t="s">
        <v>358</v>
      </c>
      <c r="C6933" s="130" t="s">
        <v>17</v>
      </c>
      <c r="D6933" s="130" t="s">
        <v>18</v>
      </c>
      <c r="E6933" s="131" t="s">
        <v>19</v>
      </c>
      <c r="F6933" s="131" t="s">
        <v>20</v>
      </c>
      <c r="G6933" s="130" t="s">
        <v>21</v>
      </c>
      <c r="H6933" s="130" t="s">
        <v>22</v>
      </c>
      <c r="I6933" s="130" t="s">
        <v>23</v>
      </c>
      <c r="J6933" s="130" t="s">
        <v>24</v>
      </c>
      <c r="K6933" s="131" t="s">
        <v>25</v>
      </c>
      <c r="L6933" s="131" t="s">
        <v>26</v>
      </c>
      <c r="M6933" s="130" t="s">
        <v>27</v>
      </c>
      <c r="N6933" s="130" t="s">
        <v>28</v>
      </c>
      <c r="O6933" s="130" t="s">
        <v>29</v>
      </c>
      <c r="P6933" s="130" t="s">
        <v>30</v>
      </c>
      <c r="Q6933" s="130" t="s">
        <v>31</v>
      </c>
      <c r="R6933" s="130" t="s">
        <v>32</v>
      </c>
      <c r="S6933" s="130" t="s">
        <v>33</v>
      </c>
    </row>
    <row r="6934" spans="1:19" ht="11.25" thickBot="1" x14ac:dyDescent="0.2">
      <c r="A6934" s="112"/>
      <c r="B6934" s="112"/>
      <c r="C6934" s="130" t="s">
        <v>111</v>
      </c>
      <c r="D6934" s="130" t="s">
        <v>111</v>
      </c>
      <c r="E6934" s="131" t="s">
        <v>111</v>
      </c>
      <c r="F6934" s="131" t="s">
        <v>111</v>
      </c>
      <c r="G6934" s="130" t="s">
        <v>111</v>
      </c>
      <c r="H6934" s="130" t="s">
        <v>111</v>
      </c>
      <c r="I6934" s="130" t="s">
        <v>111</v>
      </c>
      <c r="J6934" s="130" t="s">
        <v>111</v>
      </c>
      <c r="K6934" s="131" t="s">
        <v>111</v>
      </c>
      <c r="L6934" s="131" t="s">
        <v>111</v>
      </c>
      <c r="M6934" s="130" t="s">
        <v>111</v>
      </c>
      <c r="N6934" s="130" t="s">
        <v>111</v>
      </c>
      <c r="O6934" s="130" t="s">
        <v>111</v>
      </c>
      <c r="P6934" s="130" t="s">
        <v>111</v>
      </c>
      <c r="Q6934" s="130" t="s">
        <v>111</v>
      </c>
      <c r="R6934" s="130" t="s">
        <v>111</v>
      </c>
      <c r="S6934" s="130" t="s">
        <v>111</v>
      </c>
    </row>
    <row r="6935" spans="1:19" ht="11.25" thickBot="1" x14ac:dyDescent="0.2">
      <c r="A6935" s="107">
        <v>1</v>
      </c>
      <c r="B6935" s="132">
        <v>0.80409722222222213</v>
      </c>
      <c r="C6935" s="108">
        <v>48.53</v>
      </c>
      <c r="D6935" s="108">
        <v>1.2569999999999999</v>
      </c>
      <c r="E6935" s="133">
        <v>0.92017000000000004</v>
      </c>
      <c r="F6935" s="133">
        <v>0.91735</v>
      </c>
      <c r="G6935" s="108">
        <v>0.13600000000000001</v>
      </c>
      <c r="H6935" s="108">
        <v>2.85</v>
      </c>
      <c r="I6935" s="108">
        <v>16.95</v>
      </c>
      <c r="J6935" s="141" t="s">
        <v>5099</v>
      </c>
      <c r="K6935" s="133">
        <v>0.97723000000000004</v>
      </c>
      <c r="L6935" s="134" t="s">
        <v>5100</v>
      </c>
      <c r="M6935" s="108">
        <v>2.5000000000000001E-2</v>
      </c>
      <c r="N6935" s="108">
        <v>0.38900000000000001</v>
      </c>
      <c r="O6935" s="108">
        <v>1E-3</v>
      </c>
      <c r="P6935" s="108">
        <v>5.0000000000000001E-3</v>
      </c>
      <c r="Q6935" s="108">
        <v>7.1999999999999995E-2</v>
      </c>
      <c r="R6935" s="108">
        <v>2.1999999999999999E-2</v>
      </c>
      <c r="S6935" s="108">
        <v>0.159</v>
      </c>
    </row>
    <row r="6936" spans="1:19" ht="11.25" thickBot="1" x14ac:dyDescent="0.2">
      <c r="A6936" s="112"/>
    </row>
    <row r="6937" spans="1:19" ht="11.25" thickBot="1" x14ac:dyDescent="0.2">
      <c r="A6937" s="107">
        <v>2</v>
      </c>
      <c r="B6937" s="132">
        <v>0.80428240740740742</v>
      </c>
      <c r="C6937" s="108">
        <v>48.25</v>
      </c>
      <c r="D6937" s="108">
        <v>1.24</v>
      </c>
      <c r="E6937" s="133">
        <v>0.93332999999999999</v>
      </c>
      <c r="F6937" s="133">
        <v>0.92408999999999997</v>
      </c>
      <c r="G6937" s="108">
        <v>0.254</v>
      </c>
      <c r="H6937" s="108">
        <v>5.4770000000000003</v>
      </c>
      <c r="I6937" s="108">
        <v>16.920000000000002</v>
      </c>
      <c r="J6937" s="141" t="s">
        <v>5101</v>
      </c>
      <c r="K6937" s="133">
        <v>0.99558999999999997</v>
      </c>
      <c r="L6937" s="134" t="s">
        <v>5102</v>
      </c>
      <c r="M6937" s="108">
        <v>2.8000000000000001E-2</v>
      </c>
      <c r="N6937" s="108">
        <v>0.38400000000000001</v>
      </c>
      <c r="O6937" s="108">
        <v>1E-3</v>
      </c>
      <c r="P6937" s="108">
        <v>4.0000000000000001E-3</v>
      </c>
      <c r="Q6937" s="108">
        <v>6.9000000000000006E-2</v>
      </c>
      <c r="R6937" s="108">
        <v>4.5999999999999999E-2</v>
      </c>
      <c r="S6937" s="108">
        <v>0.16500000000000001</v>
      </c>
    </row>
    <row r="6938" spans="1:19" ht="11.25" thickBot="1" x14ac:dyDescent="0.2">
      <c r="A6938" s="112"/>
    </row>
    <row r="6939" spans="1:19" ht="11.25" thickBot="1" x14ac:dyDescent="0.2">
      <c r="A6939" s="107">
        <v>3</v>
      </c>
      <c r="B6939" s="132">
        <v>0.8044675925925926</v>
      </c>
      <c r="C6939" s="108">
        <v>48.2</v>
      </c>
      <c r="D6939" s="108">
        <v>1.23</v>
      </c>
      <c r="E6939" s="133">
        <v>0.93857000000000002</v>
      </c>
      <c r="F6939" s="133">
        <v>0.92535999999999996</v>
      </c>
      <c r="G6939" s="108">
        <v>0.17599999999999999</v>
      </c>
      <c r="H6939" s="108">
        <v>4.5540000000000003</v>
      </c>
      <c r="I6939" s="108">
        <v>17.04</v>
      </c>
      <c r="J6939" s="141" t="s">
        <v>5103</v>
      </c>
      <c r="K6939" s="133">
        <v>1.0019800000000001</v>
      </c>
      <c r="L6939" s="134" t="s">
        <v>5104</v>
      </c>
      <c r="M6939" s="108">
        <v>2.7E-2</v>
      </c>
      <c r="N6939" s="108">
        <v>0.37</v>
      </c>
      <c r="O6939" s="108">
        <v>2E-3</v>
      </c>
      <c r="P6939" s="108">
        <v>4.0000000000000001E-3</v>
      </c>
      <c r="Q6939" s="108">
        <v>6.3E-2</v>
      </c>
      <c r="R6939" s="108">
        <v>1.2E-2</v>
      </c>
      <c r="S6939" s="108">
        <v>0.159</v>
      </c>
    </row>
    <row r="6940" spans="1:19" ht="11.25" thickBot="1" x14ac:dyDescent="0.2">
      <c r="A6940" s="112"/>
    </row>
    <row r="6941" spans="1:19" ht="11.25" thickBot="1" x14ac:dyDescent="0.2">
      <c r="A6941" s="135" t="s">
        <v>362</v>
      </c>
      <c r="B6941" s="112"/>
      <c r="C6941" s="136">
        <v>48.33</v>
      </c>
      <c r="D6941" s="136">
        <v>1.242</v>
      </c>
      <c r="E6941" s="137">
        <v>0.93069000000000002</v>
      </c>
      <c r="F6941" s="137">
        <v>0.92225999999999997</v>
      </c>
      <c r="G6941" s="136">
        <v>0.188</v>
      </c>
      <c r="H6941" s="136">
        <v>4.2939999999999996</v>
      </c>
      <c r="I6941" s="136">
        <v>16.97</v>
      </c>
      <c r="J6941" s="141" t="s">
        <v>5105</v>
      </c>
      <c r="K6941" s="137">
        <v>0.99160000000000004</v>
      </c>
      <c r="L6941" s="134" t="s">
        <v>5106</v>
      </c>
      <c r="M6941" s="136">
        <v>2.7E-2</v>
      </c>
      <c r="N6941" s="136">
        <v>0.38100000000000001</v>
      </c>
      <c r="O6941" s="136">
        <v>1E-3</v>
      </c>
      <c r="P6941" s="136">
        <v>4.0000000000000001E-3</v>
      </c>
      <c r="Q6941" s="136">
        <v>6.8000000000000005E-2</v>
      </c>
      <c r="R6941" s="136">
        <v>2.7E-2</v>
      </c>
      <c r="S6941" s="136">
        <v>0.161</v>
      </c>
    </row>
    <row r="6942" spans="1:19" ht="11.25" thickBot="1" x14ac:dyDescent="0.2">
      <c r="A6942" s="112"/>
    </row>
    <row r="6943" spans="1:19" ht="11.25" thickBot="1" x14ac:dyDescent="0.2">
      <c r="A6943" s="138" t="s">
        <v>364</v>
      </c>
      <c r="B6943" s="112"/>
      <c r="C6943" s="136">
        <v>0.18099999999999999</v>
      </c>
      <c r="D6943" s="136">
        <v>1.2999999999999999E-2</v>
      </c>
      <c r="E6943" s="137">
        <v>9.4800000000000006E-3</v>
      </c>
      <c r="F6943" s="137">
        <v>4.3099999999999996E-3</v>
      </c>
      <c r="G6943" s="136">
        <v>0.06</v>
      </c>
      <c r="H6943" s="136">
        <v>1.3320000000000001</v>
      </c>
      <c r="I6943" s="136">
        <v>0.06</v>
      </c>
      <c r="J6943" s="141" t="s">
        <v>5107</v>
      </c>
      <c r="K6943" s="137">
        <v>1.285E-2</v>
      </c>
      <c r="L6943" s="134" t="s">
        <v>5108</v>
      </c>
      <c r="M6943" s="136">
        <v>2E-3</v>
      </c>
      <c r="N6943" s="136">
        <v>0.01</v>
      </c>
      <c r="O6943" s="136">
        <v>0</v>
      </c>
      <c r="P6943" s="136">
        <v>1E-3</v>
      </c>
      <c r="Q6943" s="136">
        <v>5.0000000000000001E-3</v>
      </c>
      <c r="R6943" s="136">
        <v>1.7999999999999999E-2</v>
      </c>
      <c r="S6943" s="136">
        <v>3.0000000000000001E-3</v>
      </c>
    </row>
    <row r="6944" spans="1:19" ht="11.25" thickBot="1" x14ac:dyDescent="0.2">
      <c r="A6944" s="112"/>
    </row>
    <row r="6945" spans="1:19" ht="11.25" thickBot="1" x14ac:dyDescent="0.2">
      <c r="A6945" s="139" t="s">
        <v>366</v>
      </c>
      <c r="B6945" s="112"/>
      <c r="C6945" s="136">
        <v>0.375</v>
      </c>
      <c r="D6945" s="136">
        <v>1.07</v>
      </c>
      <c r="E6945" s="140">
        <v>1.018</v>
      </c>
      <c r="F6945" s="140">
        <v>0.46700000000000003</v>
      </c>
      <c r="G6945" s="136">
        <v>31.78</v>
      </c>
      <c r="H6945" s="136">
        <v>31.03</v>
      </c>
      <c r="I6945" s="136">
        <v>0.35499999999999998</v>
      </c>
      <c r="J6945" s="141" t="s">
        <v>5109</v>
      </c>
      <c r="K6945" s="140">
        <v>1.2949999999999999</v>
      </c>
      <c r="L6945" s="134" t="s">
        <v>3501</v>
      </c>
      <c r="M6945" s="136">
        <v>5.6580000000000004</v>
      </c>
      <c r="N6945" s="136">
        <v>2.5609999999999999</v>
      </c>
      <c r="O6945" s="136">
        <v>32.15</v>
      </c>
      <c r="P6945" s="136">
        <v>13.95</v>
      </c>
      <c r="Q6945" s="136">
        <v>7.0179999999999998</v>
      </c>
      <c r="R6945" s="136">
        <v>65.790000000000006</v>
      </c>
      <c r="S6945" s="136">
        <v>2.0230000000000001</v>
      </c>
    </row>
    <row r="6946" spans="1:19" ht="11.25" thickBot="1" x14ac:dyDescent="0.2">
      <c r="A6946" s="112"/>
    </row>
    <row r="6947" spans="1:19" ht="11.25" thickBot="1" x14ac:dyDescent="0.2">
      <c r="A6947" s="106" t="s">
        <v>357</v>
      </c>
      <c r="B6947" s="106" t="s">
        <v>358</v>
      </c>
      <c r="C6947" s="131" t="s">
        <v>34</v>
      </c>
      <c r="D6947" s="131" t="s">
        <v>35</v>
      </c>
      <c r="E6947" s="130" t="s">
        <v>36</v>
      </c>
      <c r="F6947" s="130" t="s">
        <v>37</v>
      </c>
      <c r="G6947" s="130" t="s">
        <v>38</v>
      </c>
      <c r="H6947" s="130" t="s">
        <v>39</v>
      </c>
      <c r="I6947" s="130" t="s">
        <v>40</v>
      </c>
      <c r="J6947" s="130" t="s">
        <v>41</v>
      </c>
      <c r="K6947" s="130" t="s">
        <v>42</v>
      </c>
      <c r="L6947" s="130" t="s">
        <v>43</v>
      </c>
      <c r="M6947" s="130" t="s">
        <v>44</v>
      </c>
      <c r="N6947" s="130" t="s">
        <v>45</v>
      </c>
      <c r="O6947" s="130" t="s">
        <v>46</v>
      </c>
      <c r="P6947" s="130" t="s">
        <v>47</v>
      </c>
      <c r="Q6947" s="130" t="s">
        <v>48</v>
      </c>
      <c r="R6947" s="130" t="s">
        <v>49</v>
      </c>
      <c r="S6947" s="130" t="s">
        <v>50</v>
      </c>
    </row>
    <row r="6948" spans="1:19" ht="11.25" thickBot="1" x14ac:dyDescent="0.2">
      <c r="A6948" s="112"/>
      <c r="B6948" s="112"/>
      <c r="C6948" s="131" t="s">
        <v>111</v>
      </c>
      <c r="D6948" s="131" t="s">
        <v>111</v>
      </c>
      <c r="E6948" s="130" t="s">
        <v>111</v>
      </c>
      <c r="F6948" s="130" t="s">
        <v>111</v>
      </c>
      <c r="G6948" s="130" t="s">
        <v>111</v>
      </c>
      <c r="H6948" s="130" t="s">
        <v>111</v>
      </c>
      <c r="I6948" s="130" t="s">
        <v>111</v>
      </c>
      <c r="J6948" s="130" t="s">
        <v>111</v>
      </c>
      <c r="K6948" s="130" t="s">
        <v>111</v>
      </c>
      <c r="L6948" s="130" t="s">
        <v>111</v>
      </c>
      <c r="M6948" s="130" t="s">
        <v>111</v>
      </c>
      <c r="N6948" s="130" t="s">
        <v>111</v>
      </c>
      <c r="O6948" s="130" t="s">
        <v>111</v>
      </c>
      <c r="P6948" s="130" t="s">
        <v>111</v>
      </c>
      <c r="Q6948" s="130" t="s">
        <v>111</v>
      </c>
      <c r="R6948" s="130" t="s">
        <v>111</v>
      </c>
      <c r="S6948" s="130" t="s">
        <v>111</v>
      </c>
    </row>
    <row r="6949" spans="1:19" ht="11.25" thickBot="1" x14ac:dyDescent="0.2">
      <c r="A6949" s="107">
        <v>1</v>
      </c>
      <c r="B6949" s="132">
        <v>0.80409722222222213</v>
      </c>
      <c r="C6949" s="133">
        <v>0.88790999999999998</v>
      </c>
      <c r="D6949" s="134" t="s">
        <v>5110</v>
      </c>
      <c r="E6949" s="108">
        <v>0.17399999999999999</v>
      </c>
      <c r="F6949" s="108">
        <v>6.7000000000000004E-2</v>
      </c>
      <c r="G6949" s="108">
        <v>4.0000000000000001E-3</v>
      </c>
      <c r="H6949" s="108">
        <v>8.2000000000000003E-2</v>
      </c>
      <c r="I6949" s="108">
        <v>33.57</v>
      </c>
      <c r="J6949" s="108">
        <v>33.64</v>
      </c>
      <c r="K6949" s="108">
        <v>0.24199999999999999</v>
      </c>
      <c r="L6949" s="108">
        <v>0.46899999999999997</v>
      </c>
      <c r="M6949" s="108">
        <v>5.8999999999999997E-2</v>
      </c>
      <c r="N6949" s="108">
        <v>0.222</v>
      </c>
      <c r="O6949" s="108">
        <v>0.04</v>
      </c>
      <c r="P6949" s="108">
        <v>1.2999999999999999E-2</v>
      </c>
      <c r="Q6949" s="108">
        <v>3.6999999999999998E-2</v>
      </c>
      <c r="R6949" s="108">
        <v>6.0000000000000001E-3</v>
      </c>
      <c r="S6949" s="108">
        <v>2.8000000000000001E-2</v>
      </c>
    </row>
    <row r="6950" spans="1:19" ht="11.25" thickBot="1" x14ac:dyDescent="0.2">
      <c r="A6950" s="112"/>
    </row>
    <row r="6951" spans="1:19" ht="11.25" thickBot="1" x14ac:dyDescent="0.2">
      <c r="A6951" s="107">
        <v>2</v>
      </c>
      <c r="B6951" s="132">
        <v>0.80428240740740742</v>
      </c>
      <c r="C6951" s="133">
        <v>0.90695000000000003</v>
      </c>
      <c r="D6951" s="134" t="s">
        <v>5111</v>
      </c>
      <c r="E6951" s="108">
        <v>0.16700000000000001</v>
      </c>
      <c r="F6951" s="108">
        <v>6.4000000000000001E-2</v>
      </c>
      <c r="G6951" s="108">
        <v>-3.0000000000000001E-3</v>
      </c>
      <c r="H6951" s="108">
        <v>8.2000000000000003E-2</v>
      </c>
      <c r="I6951" s="108">
        <v>33.44</v>
      </c>
      <c r="J6951" s="108">
        <v>33.630000000000003</v>
      </c>
      <c r="K6951" s="108">
        <v>0.245</v>
      </c>
      <c r="L6951" s="108">
        <v>0.47099999999999997</v>
      </c>
      <c r="M6951" s="108">
        <v>5.8000000000000003E-2</v>
      </c>
      <c r="N6951" s="108">
        <v>0.23</v>
      </c>
      <c r="O6951" s="108">
        <v>4.4999999999999998E-2</v>
      </c>
      <c r="P6951" s="108">
        <v>1.4E-2</v>
      </c>
      <c r="Q6951" s="108">
        <v>3.9E-2</v>
      </c>
      <c r="R6951" s="108">
        <v>6.0000000000000001E-3</v>
      </c>
      <c r="S6951" s="108">
        <v>2.8000000000000001E-2</v>
      </c>
    </row>
    <row r="6952" spans="1:19" ht="11.25" thickBot="1" x14ac:dyDescent="0.2">
      <c r="A6952" s="112"/>
    </row>
    <row r="6953" spans="1:19" ht="11.25" thickBot="1" x14ac:dyDescent="0.2">
      <c r="A6953" s="107">
        <v>3</v>
      </c>
      <c r="B6953" s="132">
        <v>0.8044675925925926</v>
      </c>
      <c r="C6953" s="133">
        <v>0.91135999999999995</v>
      </c>
      <c r="D6953" s="134" t="s">
        <v>5112</v>
      </c>
      <c r="E6953" s="108">
        <v>0.17299999999999999</v>
      </c>
      <c r="F6953" s="108">
        <v>6.5000000000000002E-2</v>
      </c>
      <c r="G6953" s="108">
        <v>3.0000000000000001E-3</v>
      </c>
      <c r="H6953" s="108">
        <v>8.5000000000000006E-2</v>
      </c>
      <c r="I6953" s="108">
        <v>33.69</v>
      </c>
      <c r="J6953" s="108">
        <v>33.86</v>
      </c>
      <c r="K6953" s="108">
        <v>0.24099999999999999</v>
      </c>
      <c r="L6953" s="108">
        <v>0.47399999999999998</v>
      </c>
      <c r="M6953" s="108">
        <v>5.8000000000000003E-2</v>
      </c>
      <c r="N6953" s="108">
        <v>0.221</v>
      </c>
      <c r="O6953" s="108">
        <v>4.2999999999999997E-2</v>
      </c>
      <c r="P6953" s="108">
        <v>1.2E-2</v>
      </c>
      <c r="Q6953" s="108">
        <v>3.5999999999999997E-2</v>
      </c>
      <c r="R6953" s="108">
        <v>6.0000000000000001E-3</v>
      </c>
      <c r="S6953" s="108">
        <v>2.8000000000000001E-2</v>
      </c>
    </row>
    <row r="6954" spans="1:19" ht="11.25" thickBot="1" x14ac:dyDescent="0.2">
      <c r="A6954" s="112"/>
    </row>
    <row r="6955" spans="1:19" ht="11.25" thickBot="1" x14ac:dyDescent="0.2">
      <c r="A6955" s="135" t="s">
        <v>362</v>
      </c>
      <c r="B6955" s="112"/>
      <c r="C6955" s="137">
        <v>0.90207000000000004</v>
      </c>
      <c r="D6955" s="134" t="s">
        <v>5113</v>
      </c>
      <c r="E6955" s="136">
        <v>0.17100000000000001</v>
      </c>
      <c r="F6955" s="136">
        <v>6.6000000000000003E-2</v>
      </c>
      <c r="G6955" s="136">
        <v>1E-3</v>
      </c>
      <c r="H6955" s="136">
        <v>8.3000000000000004E-2</v>
      </c>
      <c r="I6955" s="136">
        <v>33.57</v>
      </c>
      <c r="J6955" s="136">
        <v>33.71</v>
      </c>
      <c r="K6955" s="136">
        <v>0.24299999999999999</v>
      </c>
      <c r="L6955" s="136">
        <v>0.47099999999999997</v>
      </c>
      <c r="M6955" s="136">
        <v>5.8000000000000003E-2</v>
      </c>
      <c r="N6955" s="136">
        <v>0.224</v>
      </c>
      <c r="O6955" s="136">
        <v>4.2999999999999997E-2</v>
      </c>
      <c r="P6955" s="136">
        <v>1.2999999999999999E-2</v>
      </c>
      <c r="Q6955" s="136">
        <v>3.7999999999999999E-2</v>
      </c>
      <c r="R6955" s="136">
        <v>6.0000000000000001E-3</v>
      </c>
      <c r="S6955" s="136">
        <v>2.8000000000000001E-2</v>
      </c>
    </row>
    <row r="6956" spans="1:19" ht="11.25" thickBot="1" x14ac:dyDescent="0.2">
      <c r="A6956" s="112"/>
    </row>
    <row r="6957" spans="1:19" ht="11.25" thickBot="1" x14ac:dyDescent="0.2">
      <c r="A6957" s="138" t="s">
        <v>364</v>
      </c>
      <c r="B6957" s="112"/>
      <c r="C6957" s="137">
        <v>1.2460000000000001E-2</v>
      </c>
      <c r="D6957" s="134" t="s">
        <v>5114</v>
      </c>
      <c r="E6957" s="136">
        <v>4.0000000000000001E-3</v>
      </c>
      <c r="F6957" s="136">
        <v>2E-3</v>
      </c>
      <c r="G6957" s="136">
        <v>4.0000000000000001E-3</v>
      </c>
      <c r="H6957" s="136">
        <v>2E-3</v>
      </c>
      <c r="I6957" s="136">
        <v>0.127</v>
      </c>
      <c r="J6957" s="136">
        <v>0.13</v>
      </c>
      <c r="K6957" s="136">
        <v>2E-3</v>
      </c>
      <c r="L6957" s="136">
        <v>2E-3</v>
      </c>
      <c r="M6957" s="136">
        <v>1E-3</v>
      </c>
      <c r="N6957" s="136">
        <v>5.0000000000000001E-3</v>
      </c>
      <c r="O6957" s="136">
        <v>3.0000000000000001E-3</v>
      </c>
      <c r="P6957" s="136">
        <v>1E-3</v>
      </c>
      <c r="Q6957" s="136">
        <v>1E-3</v>
      </c>
      <c r="R6957" s="136">
        <v>0</v>
      </c>
      <c r="S6957" s="136">
        <v>0</v>
      </c>
    </row>
    <row r="6958" spans="1:19" ht="11.25" thickBot="1" x14ac:dyDescent="0.2">
      <c r="A6958" s="112"/>
    </row>
    <row r="6959" spans="1:19" ht="11.25" thickBot="1" x14ac:dyDescent="0.2">
      <c r="A6959" s="139" t="s">
        <v>366</v>
      </c>
      <c r="B6959" s="112"/>
      <c r="C6959" s="140">
        <v>1.381</v>
      </c>
      <c r="D6959" s="134" t="s">
        <v>5115</v>
      </c>
      <c r="E6959" s="136">
        <v>2.1920000000000002</v>
      </c>
      <c r="F6959" s="136">
        <v>2.4380000000000002</v>
      </c>
      <c r="G6959" s="136">
        <v>251.1</v>
      </c>
      <c r="H6959" s="136">
        <v>2.3050000000000002</v>
      </c>
      <c r="I6959" s="136">
        <v>0.379</v>
      </c>
      <c r="J6959" s="136">
        <v>0.38500000000000001</v>
      </c>
      <c r="K6959" s="136">
        <v>0.80600000000000005</v>
      </c>
      <c r="L6959" s="136">
        <v>0.498</v>
      </c>
      <c r="M6959" s="136">
        <v>0.91600000000000004</v>
      </c>
      <c r="N6959" s="136">
        <v>2.3210000000000002</v>
      </c>
      <c r="O6959" s="136">
        <v>6.3789999999999996</v>
      </c>
      <c r="P6959" s="136">
        <v>7.1529999999999996</v>
      </c>
      <c r="Q6959" s="136">
        <v>3.8530000000000002</v>
      </c>
      <c r="R6959" s="136">
        <v>0.84199999999999997</v>
      </c>
      <c r="S6959" s="136">
        <v>0.84399999999999997</v>
      </c>
    </row>
    <row r="6960" spans="1:19" ht="11.25" thickBot="1" x14ac:dyDescent="0.2">
      <c r="A6960" s="112"/>
    </row>
    <row r="6961" spans="1:19" ht="11.25" thickBot="1" x14ac:dyDescent="0.2">
      <c r="A6961" s="106" t="s">
        <v>357</v>
      </c>
      <c r="B6961" s="106" t="s">
        <v>358</v>
      </c>
      <c r="C6961" s="130" t="s">
        <v>51</v>
      </c>
      <c r="D6961" s="130" t="s">
        <v>52</v>
      </c>
      <c r="E6961" s="130" t="s">
        <v>53</v>
      </c>
      <c r="F6961" s="130" t="s">
        <v>54</v>
      </c>
      <c r="G6961" s="130" t="s">
        <v>55</v>
      </c>
      <c r="H6961" s="130" t="s">
        <v>56</v>
      </c>
      <c r="I6961" s="130" t="s">
        <v>57</v>
      </c>
      <c r="J6961" s="130" t="s">
        <v>58</v>
      </c>
      <c r="K6961" s="130" t="s">
        <v>59</v>
      </c>
      <c r="L6961" s="130" t="s">
        <v>60</v>
      </c>
      <c r="M6961" s="130" t="s">
        <v>61</v>
      </c>
      <c r="N6961" s="130" t="s">
        <v>62</v>
      </c>
      <c r="O6961" s="130" t="s">
        <v>63</v>
      </c>
      <c r="P6961" s="130" t="s">
        <v>64</v>
      </c>
      <c r="Q6961" s="131" t="s">
        <v>65</v>
      </c>
      <c r="R6961" s="131" t="s">
        <v>66</v>
      </c>
      <c r="S6961" s="130" t="s">
        <v>67</v>
      </c>
    </row>
    <row r="6962" spans="1:19" ht="11.25" thickBot="1" x14ac:dyDescent="0.2">
      <c r="A6962" s="112"/>
      <c r="B6962" s="112"/>
      <c r="C6962" s="130" t="s">
        <v>111</v>
      </c>
      <c r="D6962" s="130" t="s">
        <v>111</v>
      </c>
      <c r="E6962" s="130" t="s">
        <v>111</v>
      </c>
      <c r="F6962" s="130" t="s">
        <v>111</v>
      </c>
      <c r="G6962" s="130" t="s">
        <v>111</v>
      </c>
      <c r="H6962" s="130" t="s">
        <v>111</v>
      </c>
      <c r="I6962" s="130" t="s">
        <v>111</v>
      </c>
      <c r="J6962" s="130" t="s">
        <v>111</v>
      </c>
      <c r="K6962" s="130" t="s">
        <v>111</v>
      </c>
      <c r="L6962" s="130" t="s">
        <v>111</v>
      </c>
      <c r="M6962" s="130" t="s">
        <v>111</v>
      </c>
      <c r="N6962" s="130" t="s">
        <v>111</v>
      </c>
      <c r="O6962" s="130" t="s">
        <v>111</v>
      </c>
      <c r="P6962" s="130" t="s">
        <v>111</v>
      </c>
      <c r="Q6962" s="131" t="s">
        <v>111</v>
      </c>
      <c r="R6962" s="131" t="s">
        <v>111</v>
      </c>
      <c r="S6962" s="130" t="s">
        <v>111</v>
      </c>
    </row>
    <row r="6963" spans="1:19" ht="11.25" thickBot="1" x14ac:dyDescent="0.2">
      <c r="A6963" s="107">
        <v>1</v>
      </c>
      <c r="B6963" s="132">
        <v>0.80409722222222213</v>
      </c>
      <c r="C6963" s="108">
        <v>5.0000000000000001E-3</v>
      </c>
      <c r="D6963" s="108">
        <v>1.4E-2</v>
      </c>
      <c r="E6963" s="108">
        <v>2E-3</v>
      </c>
      <c r="F6963" s="108">
        <v>1.2E-2</v>
      </c>
      <c r="G6963" s="108">
        <v>2E-3</v>
      </c>
      <c r="H6963" s="108">
        <v>1E-3</v>
      </c>
      <c r="I6963" s="108">
        <v>3.9E-2</v>
      </c>
      <c r="J6963" s="108">
        <v>9.6000000000000002E-2</v>
      </c>
      <c r="K6963" s="108">
        <v>9.7000000000000003E-2</v>
      </c>
      <c r="L6963" s="108">
        <v>0</v>
      </c>
      <c r="M6963" s="108">
        <v>0</v>
      </c>
      <c r="N6963" s="108">
        <v>0.11600000000000001</v>
      </c>
      <c r="O6963" s="108">
        <v>1.2E-2</v>
      </c>
      <c r="P6963" s="108">
        <v>2.2360000000000002</v>
      </c>
      <c r="Q6963" s="133">
        <v>0.86451999999999996</v>
      </c>
      <c r="R6963" s="134" t="s">
        <v>5116</v>
      </c>
      <c r="S6963" s="108">
        <v>7.4999999999999997E-2</v>
      </c>
    </row>
    <row r="6964" spans="1:19" ht="11.25" thickBot="1" x14ac:dyDescent="0.2">
      <c r="A6964" s="112"/>
    </row>
    <row r="6965" spans="1:19" ht="11.25" thickBot="1" x14ac:dyDescent="0.2">
      <c r="A6965" s="107">
        <v>2</v>
      </c>
      <c r="B6965" s="132">
        <v>0.80428240740740742</v>
      </c>
      <c r="C6965" s="108">
        <v>5.0000000000000001E-3</v>
      </c>
      <c r="D6965" s="108">
        <v>1.4999999999999999E-2</v>
      </c>
      <c r="E6965" s="108">
        <v>2E-3</v>
      </c>
      <c r="F6965" s="108">
        <v>1.4E-2</v>
      </c>
      <c r="G6965" s="108">
        <v>2E-3</v>
      </c>
      <c r="H6965" s="108">
        <v>1E-3</v>
      </c>
      <c r="I6965" s="108">
        <v>3.9E-2</v>
      </c>
      <c r="J6965" s="108">
        <v>9.2999999999999999E-2</v>
      </c>
      <c r="K6965" s="108">
        <v>9.5000000000000001E-2</v>
      </c>
      <c r="L6965" s="108">
        <v>0</v>
      </c>
      <c r="M6965" s="108">
        <v>0</v>
      </c>
      <c r="N6965" s="108">
        <v>0.13</v>
      </c>
      <c r="O6965" s="108">
        <v>1.0999999999999999E-2</v>
      </c>
      <c r="P6965" s="108">
        <v>2.1829999999999998</v>
      </c>
      <c r="Q6965" s="133">
        <v>0.88219999999999998</v>
      </c>
      <c r="R6965" s="134" t="s">
        <v>5117</v>
      </c>
      <c r="S6965" s="108">
        <v>7.3999999999999996E-2</v>
      </c>
    </row>
    <row r="6966" spans="1:19" ht="11.25" thickBot="1" x14ac:dyDescent="0.2">
      <c r="A6966" s="112"/>
    </row>
    <row r="6967" spans="1:19" ht="11.25" thickBot="1" x14ac:dyDescent="0.2">
      <c r="A6967" s="107">
        <v>3</v>
      </c>
      <c r="B6967" s="132">
        <v>0.8044675925925926</v>
      </c>
      <c r="C6967" s="108">
        <v>5.0000000000000001E-3</v>
      </c>
      <c r="D6967" s="108">
        <v>1.4E-2</v>
      </c>
      <c r="E6967" s="108">
        <v>2E-3</v>
      </c>
      <c r="F6967" s="108">
        <v>1.2999999999999999E-2</v>
      </c>
      <c r="G6967" s="108">
        <v>2E-3</v>
      </c>
      <c r="H6967" s="108">
        <v>1E-3</v>
      </c>
      <c r="I6967" s="108">
        <v>0.04</v>
      </c>
      <c r="J6967" s="108">
        <v>9.6000000000000002E-2</v>
      </c>
      <c r="K6967" s="108">
        <v>9.8000000000000004E-2</v>
      </c>
      <c r="L6967" s="108">
        <v>0</v>
      </c>
      <c r="M6967" s="108">
        <v>0</v>
      </c>
      <c r="N6967" s="108">
        <v>0.13200000000000001</v>
      </c>
      <c r="O6967" s="108">
        <v>1.0999999999999999E-2</v>
      </c>
      <c r="P6967" s="108">
        <v>2.1920000000000002</v>
      </c>
      <c r="Q6967" s="133">
        <v>0.88709000000000005</v>
      </c>
      <c r="R6967" s="134" t="s">
        <v>5118</v>
      </c>
      <c r="S6967" s="108">
        <v>7.4999999999999997E-2</v>
      </c>
    </row>
    <row r="6968" spans="1:19" ht="11.25" thickBot="1" x14ac:dyDescent="0.2">
      <c r="A6968" s="112"/>
    </row>
    <row r="6969" spans="1:19" ht="11.25" thickBot="1" x14ac:dyDescent="0.2">
      <c r="A6969" s="135" t="s">
        <v>362</v>
      </c>
      <c r="B6969" s="112"/>
      <c r="C6969" s="136">
        <v>5.0000000000000001E-3</v>
      </c>
      <c r="D6969" s="136">
        <v>1.4E-2</v>
      </c>
      <c r="E6969" s="136">
        <v>2E-3</v>
      </c>
      <c r="F6969" s="136">
        <v>1.2999999999999999E-2</v>
      </c>
      <c r="G6969" s="136">
        <v>2E-3</v>
      </c>
      <c r="H6969" s="136">
        <v>1E-3</v>
      </c>
      <c r="I6969" s="136">
        <v>3.9E-2</v>
      </c>
      <c r="J6969" s="136">
        <v>9.5000000000000001E-2</v>
      </c>
      <c r="K6969" s="136">
        <v>9.6000000000000002E-2</v>
      </c>
      <c r="L6969" s="136">
        <v>0</v>
      </c>
      <c r="M6969" s="136">
        <v>0</v>
      </c>
      <c r="N6969" s="136">
        <v>0.126</v>
      </c>
      <c r="O6969" s="136">
        <v>1.0999999999999999E-2</v>
      </c>
      <c r="P6969" s="136">
        <v>2.2040000000000002</v>
      </c>
      <c r="Q6969" s="137">
        <v>0.87794000000000005</v>
      </c>
      <c r="R6969" s="134" t="s">
        <v>5119</v>
      </c>
      <c r="S6969" s="136">
        <v>7.4999999999999997E-2</v>
      </c>
    </row>
    <row r="6970" spans="1:19" ht="11.25" thickBot="1" x14ac:dyDescent="0.2">
      <c r="A6970" s="112"/>
    </row>
    <row r="6971" spans="1:19" ht="11.25" thickBot="1" x14ac:dyDescent="0.2">
      <c r="A6971" s="138" t="s">
        <v>364</v>
      </c>
      <c r="B6971" s="112"/>
      <c r="C6971" s="136">
        <v>0</v>
      </c>
      <c r="D6971" s="136">
        <v>0</v>
      </c>
      <c r="E6971" s="136">
        <v>0</v>
      </c>
      <c r="F6971" s="136">
        <v>1E-3</v>
      </c>
      <c r="G6971" s="136">
        <v>0</v>
      </c>
      <c r="H6971" s="136">
        <v>0</v>
      </c>
      <c r="I6971" s="136">
        <v>1E-3</v>
      </c>
      <c r="J6971" s="136">
        <v>2E-3</v>
      </c>
      <c r="K6971" s="136">
        <v>2E-3</v>
      </c>
      <c r="L6971" s="136">
        <v>0</v>
      </c>
      <c r="M6971" s="136">
        <v>0</v>
      </c>
      <c r="N6971" s="136">
        <v>8.0000000000000002E-3</v>
      </c>
      <c r="O6971" s="136">
        <v>0</v>
      </c>
      <c r="P6971" s="136">
        <v>2.8000000000000001E-2</v>
      </c>
      <c r="Q6971" s="137">
        <v>1.187E-2</v>
      </c>
      <c r="R6971" s="134" t="s">
        <v>3161</v>
      </c>
      <c r="S6971" s="136">
        <v>1E-3</v>
      </c>
    </row>
    <row r="6972" spans="1:19" ht="11.25" thickBot="1" x14ac:dyDescent="0.2">
      <c r="A6972" s="112"/>
    </row>
    <row r="6973" spans="1:19" ht="11.25" thickBot="1" x14ac:dyDescent="0.2">
      <c r="A6973" s="139" t="s">
        <v>366</v>
      </c>
      <c r="B6973" s="112"/>
      <c r="C6973" s="136">
        <v>2.8580000000000001</v>
      </c>
      <c r="D6973" s="136">
        <v>3.4329999999999998</v>
      </c>
      <c r="E6973" s="136">
        <v>4.024</v>
      </c>
      <c r="F6973" s="136">
        <v>8.16</v>
      </c>
      <c r="G6973" s="136">
        <v>6.9</v>
      </c>
      <c r="H6973" s="136">
        <v>8.14</v>
      </c>
      <c r="I6973" s="136">
        <v>1.8480000000000001</v>
      </c>
      <c r="J6973" s="136">
        <v>2.0259999999999998</v>
      </c>
      <c r="K6973" s="136">
        <v>1.663</v>
      </c>
      <c r="L6973" s="136">
        <v>4.4349999999999996</v>
      </c>
      <c r="M6973" s="136">
        <v>1259</v>
      </c>
      <c r="N6973" s="136">
        <v>6.7089999999999996</v>
      </c>
      <c r="O6973" s="136">
        <v>2.8140000000000001</v>
      </c>
      <c r="P6973" s="136">
        <v>1.2789999999999999</v>
      </c>
      <c r="Q6973" s="140">
        <v>1.353</v>
      </c>
      <c r="R6973" s="134" t="s">
        <v>5120</v>
      </c>
      <c r="S6973" s="136">
        <v>0.81799999999999995</v>
      </c>
    </row>
    <row r="6974" spans="1:19" ht="11.25" thickBot="1" x14ac:dyDescent="0.2">
      <c r="A6974" s="112"/>
    </row>
    <row r="6975" spans="1:19" ht="11.25" thickBot="1" x14ac:dyDescent="0.2">
      <c r="A6975" s="106" t="s">
        <v>357</v>
      </c>
      <c r="B6975" s="106" t="s">
        <v>358</v>
      </c>
      <c r="C6975" s="130" t="s">
        <v>68</v>
      </c>
    </row>
    <row r="6976" spans="1:19" ht="11.25" thickBot="1" x14ac:dyDescent="0.2">
      <c r="A6976" s="112"/>
      <c r="B6976" s="112"/>
      <c r="C6976" s="130" t="s">
        <v>111</v>
      </c>
    </row>
    <row r="6977" spans="1:19" ht="11.25" thickBot="1" x14ac:dyDescent="0.2">
      <c r="A6977" s="107">
        <v>1</v>
      </c>
      <c r="B6977" s="132">
        <v>0.80409722222222213</v>
      </c>
      <c r="C6977" s="108">
        <v>1.2E-2</v>
      </c>
    </row>
    <row r="6978" spans="1:19" ht="11.25" thickBot="1" x14ac:dyDescent="0.2">
      <c r="A6978" s="112"/>
    </row>
    <row r="6979" spans="1:19" ht="11.25" thickBot="1" x14ac:dyDescent="0.2">
      <c r="A6979" s="107">
        <v>2</v>
      </c>
      <c r="B6979" s="132">
        <v>0.80428240740740742</v>
      </c>
      <c r="C6979" s="108">
        <v>1.2E-2</v>
      </c>
    </row>
    <row r="6980" spans="1:19" ht="11.25" thickBot="1" x14ac:dyDescent="0.2">
      <c r="A6980" s="112"/>
    </row>
    <row r="6981" spans="1:19" ht="11.25" thickBot="1" x14ac:dyDescent="0.2">
      <c r="A6981" s="107">
        <v>3</v>
      </c>
      <c r="B6981" s="132">
        <v>0.8044675925925926</v>
      </c>
      <c r="C6981" s="108">
        <v>1.0999999999999999E-2</v>
      </c>
    </row>
    <row r="6982" spans="1:19" ht="11.25" thickBot="1" x14ac:dyDescent="0.2">
      <c r="A6982" s="112"/>
    </row>
    <row r="6983" spans="1:19" ht="11.25" thickBot="1" x14ac:dyDescent="0.2">
      <c r="A6983" s="135" t="s">
        <v>362</v>
      </c>
      <c r="B6983" s="112"/>
      <c r="C6983" s="136">
        <v>1.2E-2</v>
      </c>
    </row>
    <row r="6984" spans="1:19" ht="11.25" thickBot="1" x14ac:dyDescent="0.2">
      <c r="A6984" s="112"/>
    </row>
    <row r="6985" spans="1:19" ht="11.25" thickBot="1" x14ac:dyDescent="0.2">
      <c r="A6985" s="138" t="s">
        <v>364</v>
      </c>
      <c r="B6985" s="112"/>
      <c r="C6985" s="136">
        <v>0</v>
      </c>
    </row>
    <row r="6986" spans="1:19" ht="11.25" thickBot="1" x14ac:dyDescent="0.2">
      <c r="A6986" s="112"/>
    </row>
    <row r="6987" spans="1:19" ht="11.25" thickBot="1" x14ac:dyDescent="0.2">
      <c r="A6987" s="139" t="s">
        <v>366</v>
      </c>
      <c r="B6987" s="112"/>
      <c r="C6987" s="136">
        <v>3.839</v>
      </c>
    </row>
    <row r="6988" spans="1:19" ht="10.5" x14ac:dyDescent="0.15">
      <c r="A6988" s="112"/>
    </row>
    <row r="6989" spans="1:19" x14ac:dyDescent="0.15">
      <c r="A6989" s="129"/>
      <c r="B6989" s="86" t="s">
        <v>5121</v>
      </c>
    </row>
    <row r="6990" spans="1:19" ht="9.75" thickBot="1" x14ac:dyDescent="0.2">
      <c r="A6990" s="81" t="s">
        <v>356</v>
      </c>
    </row>
    <row r="6991" spans="1:19" ht="11.25" thickBot="1" x14ac:dyDescent="0.2">
      <c r="A6991" s="106" t="s">
        <v>357</v>
      </c>
      <c r="B6991" s="106" t="s">
        <v>358</v>
      </c>
      <c r="C6991" s="130" t="s">
        <v>0</v>
      </c>
      <c r="D6991" s="130" t="s">
        <v>1</v>
      </c>
      <c r="E6991" s="130" t="s">
        <v>2</v>
      </c>
      <c r="F6991" s="130" t="s">
        <v>3</v>
      </c>
      <c r="G6991" s="130" t="s">
        <v>4</v>
      </c>
      <c r="H6991" s="130" t="s">
        <v>5</v>
      </c>
      <c r="I6991" s="131" t="s">
        <v>6</v>
      </c>
      <c r="J6991" s="131" t="s">
        <v>7</v>
      </c>
      <c r="K6991" s="130" t="s">
        <v>8</v>
      </c>
      <c r="L6991" s="130" t="s">
        <v>9</v>
      </c>
      <c r="M6991" s="130" t="s">
        <v>10</v>
      </c>
      <c r="N6991" s="130" t="s">
        <v>11</v>
      </c>
      <c r="O6991" s="130" t="s">
        <v>12</v>
      </c>
      <c r="P6991" s="130" t="s">
        <v>13</v>
      </c>
      <c r="Q6991" s="130" t="s">
        <v>14</v>
      </c>
      <c r="R6991" s="130" t="s">
        <v>15</v>
      </c>
      <c r="S6991" s="130" t="s">
        <v>16</v>
      </c>
    </row>
    <row r="6992" spans="1:19" ht="11.25" thickBot="1" x14ac:dyDescent="0.2">
      <c r="A6992" s="112"/>
      <c r="B6992" s="112"/>
      <c r="C6992" s="130" t="s">
        <v>111</v>
      </c>
      <c r="D6992" s="130" t="s">
        <v>111</v>
      </c>
      <c r="E6992" s="130" t="s">
        <v>111</v>
      </c>
      <c r="F6992" s="130" t="s">
        <v>111</v>
      </c>
      <c r="G6992" s="130" t="s">
        <v>111</v>
      </c>
      <c r="H6992" s="130" t="s">
        <v>111</v>
      </c>
      <c r="I6992" s="131" t="s">
        <v>111</v>
      </c>
      <c r="J6992" s="131" t="s">
        <v>111</v>
      </c>
      <c r="K6992" s="130" t="s">
        <v>111</v>
      </c>
      <c r="L6992" s="130" t="s">
        <v>111</v>
      </c>
      <c r="M6992" s="130" t="s">
        <v>111</v>
      </c>
      <c r="N6992" s="130" t="s">
        <v>111</v>
      </c>
      <c r="O6992" s="130" t="s">
        <v>111</v>
      </c>
      <c r="P6992" s="130" t="s">
        <v>111</v>
      </c>
      <c r="Q6992" s="130" t="s">
        <v>111</v>
      </c>
      <c r="R6992" s="130" t="s">
        <v>111</v>
      </c>
      <c r="S6992" s="130" t="s">
        <v>111</v>
      </c>
    </row>
    <row r="6993" spans="1:19" ht="11.25" thickBot="1" x14ac:dyDescent="0.2">
      <c r="A6993" s="107">
        <v>1</v>
      </c>
      <c r="B6993" s="132">
        <v>0.80923611111111116</v>
      </c>
      <c r="C6993" s="141" t="s">
        <v>5122</v>
      </c>
      <c r="D6993" s="141" t="s">
        <v>5123</v>
      </c>
      <c r="E6993" s="141" t="s">
        <v>5124</v>
      </c>
      <c r="F6993" s="108">
        <v>2251</v>
      </c>
      <c r="G6993" s="141" t="s">
        <v>5125</v>
      </c>
      <c r="H6993" s="141" t="s">
        <v>5126</v>
      </c>
      <c r="I6993" s="133">
        <v>1.0222100000000001</v>
      </c>
      <c r="J6993" s="134" t="s">
        <v>5127</v>
      </c>
      <c r="K6993" s="141" t="s">
        <v>5128</v>
      </c>
      <c r="L6993" s="108">
        <v>1.8560000000000001</v>
      </c>
      <c r="M6993" s="108">
        <v>1.9510000000000001</v>
      </c>
      <c r="N6993" s="108">
        <v>3.0739999999999998</v>
      </c>
      <c r="O6993" s="141" t="s">
        <v>5129</v>
      </c>
      <c r="P6993" s="108">
        <v>1360</v>
      </c>
      <c r="Q6993" s="108">
        <v>0.46500000000000002</v>
      </c>
      <c r="R6993" s="108">
        <v>2.5720000000000001</v>
      </c>
      <c r="S6993" s="108">
        <v>32.22</v>
      </c>
    </row>
    <row r="6994" spans="1:19" ht="11.25" thickBot="1" x14ac:dyDescent="0.2">
      <c r="A6994" s="112"/>
    </row>
    <row r="6995" spans="1:19" ht="11.25" thickBot="1" x14ac:dyDescent="0.2">
      <c r="A6995" s="107">
        <v>2</v>
      </c>
      <c r="B6995" s="132">
        <v>0.80942129629629633</v>
      </c>
      <c r="C6995" s="141" t="s">
        <v>5130</v>
      </c>
      <c r="D6995" s="141" t="s">
        <v>5131</v>
      </c>
      <c r="E6995" s="141" t="s">
        <v>5132</v>
      </c>
      <c r="F6995" s="108">
        <v>2281</v>
      </c>
      <c r="G6995" s="141" t="s">
        <v>5133</v>
      </c>
      <c r="H6995" s="141" t="s">
        <v>5134</v>
      </c>
      <c r="I6995" s="133">
        <v>1.0217700000000001</v>
      </c>
      <c r="J6995" s="134" t="s">
        <v>5135</v>
      </c>
      <c r="K6995" s="141" t="s">
        <v>5136</v>
      </c>
      <c r="L6995" s="108">
        <v>1.7629999999999999</v>
      </c>
      <c r="M6995" s="108">
        <v>1.958</v>
      </c>
      <c r="N6995" s="108">
        <v>3.0720000000000001</v>
      </c>
      <c r="O6995" s="141" t="s">
        <v>5137</v>
      </c>
      <c r="P6995" s="108">
        <v>1367</v>
      </c>
      <c r="Q6995" s="108">
        <v>0.45900000000000002</v>
      </c>
      <c r="R6995" s="108">
        <v>2.5259999999999998</v>
      </c>
      <c r="S6995" s="108">
        <v>31.85</v>
      </c>
    </row>
    <row r="6996" spans="1:19" ht="11.25" thickBot="1" x14ac:dyDescent="0.2">
      <c r="A6996" s="112"/>
    </row>
    <row r="6997" spans="1:19" ht="11.25" thickBot="1" x14ac:dyDescent="0.2">
      <c r="A6997" s="107">
        <v>3</v>
      </c>
      <c r="B6997" s="132">
        <v>0.80959490740740747</v>
      </c>
      <c r="C6997" s="141" t="s">
        <v>5138</v>
      </c>
      <c r="D6997" s="141" t="s">
        <v>5139</v>
      </c>
      <c r="E6997" s="141" t="s">
        <v>5140</v>
      </c>
      <c r="F6997" s="108">
        <v>2249</v>
      </c>
      <c r="G6997" s="141" t="s">
        <v>5141</v>
      </c>
      <c r="H6997" s="141" t="s">
        <v>5142</v>
      </c>
      <c r="I6997" s="133">
        <v>1.04247</v>
      </c>
      <c r="J6997" s="134" t="s">
        <v>5143</v>
      </c>
      <c r="K6997" s="141" t="s">
        <v>5144</v>
      </c>
      <c r="L6997" s="108">
        <v>1.7689999999999999</v>
      </c>
      <c r="M6997" s="108">
        <v>1.9259999999999999</v>
      </c>
      <c r="N6997" s="108">
        <v>2.903</v>
      </c>
      <c r="O6997" s="141" t="s">
        <v>5145</v>
      </c>
      <c r="P6997" s="108">
        <v>1350</v>
      </c>
      <c r="Q6997" s="108">
        <v>0.45800000000000002</v>
      </c>
      <c r="R6997" s="108">
        <v>2.5150000000000001</v>
      </c>
      <c r="S6997" s="108">
        <v>32.270000000000003</v>
      </c>
    </row>
    <row r="6998" spans="1:19" ht="11.25" thickBot="1" x14ac:dyDescent="0.2">
      <c r="A6998" s="112"/>
    </row>
    <row r="6999" spans="1:19" ht="11.25" thickBot="1" x14ac:dyDescent="0.2">
      <c r="A6999" s="135" t="s">
        <v>362</v>
      </c>
      <c r="B6999" s="112"/>
      <c r="C6999" s="141" t="s">
        <v>5146</v>
      </c>
      <c r="D6999" s="141" t="s">
        <v>5147</v>
      </c>
      <c r="E6999" s="141" t="s">
        <v>5148</v>
      </c>
      <c r="F6999" s="136">
        <v>2260</v>
      </c>
      <c r="G6999" s="141" t="s">
        <v>5149</v>
      </c>
      <c r="H6999" s="141" t="s">
        <v>5150</v>
      </c>
      <c r="I6999" s="137">
        <v>1.0288200000000001</v>
      </c>
      <c r="J6999" s="134" t="s">
        <v>5151</v>
      </c>
      <c r="K6999" s="141" t="s">
        <v>5152</v>
      </c>
      <c r="L6999" s="136">
        <v>1.796</v>
      </c>
      <c r="M6999" s="136">
        <v>1.9450000000000001</v>
      </c>
      <c r="N6999" s="136">
        <v>3.016</v>
      </c>
      <c r="O6999" s="141" t="s">
        <v>5153</v>
      </c>
      <c r="P6999" s="136">
        <v>1359</v>
      </c>
      <c r="Q6999" s="136">
        <v>0.46100000000000002</v>
      </c>
      <c r="R6999" s="136">
        <v>2.5379999999999998</v>
      </c>
      <c r="S6999" s="136">
        <v>32.11</v>
      </c>
    </row>
    <row r="7000" spans="1:19" ht="11.25" thickBot="1" x14ac:dyDescent="0.2">
      <c r="A7000" s="112"/>
    </row>
    <row r="7001" spans="1:19" ht="11.25" thickBot="1" x14ac:dyDescent="0.2">
      <c r="A7001" s="138" t="s">
        <v>364</v>
      </c>
      <c r="B7001" s="112"/>
      <c r="C7001" s="141" t="s">
        <v>5154</v>
      </c>
      <c r="D7001" s="141" t="s">
        <v>5155</v>
      </c>
      <c r="E7001" s="141" t="s">
        <v>5156</v>
      </c>
      <c r="F7001" s="136">
        <v>17.899999999999999</v>
      </c>
      <c r="G7001" s="141" t="s">
        <v>5157</v>
      </c>
      <c r="H7001" s="141" t="s">
        <v>5158</v>
      </c>
      <c r="I7001" s="137">
        <v>1.1820000000000001E-2</v>
      </c>
      <c r="J7001" s="134" t="s">
        <v>5159</v>
      </c>
      <c r="K7001" s="141" t="s">
        <v>5160</v>
      </c>
      <c r="L7001" s="136">
        <v>5.1999999999999998E-2</v>
      </c>
      <c r="M7001" s="136">
        <v>1.7000000000000001E-2</v>
      </c>
      <c r="N7001" s="136">
        <v>9.8000000000000004E-2</v>
      </c>
      <c r="O7001" s="141" t="s">
        <v>3305</v>
      </c>
      <c r="P7001" s="136">
        <v>8.2029999999999994</v>
      </c>
      <c r="Q7001" s="136">
        <v>3.0000000000000001E-3</v>
      </c>
      <c r="R7001" s="136">
        <v>0.03</v>
      </c>
      <c r="S7001" s="136">
        <v>0.23</v>
      </c>
    </row>
    <row r="7002" spans="1:19" ht="11.25" thickBot="1" x14ac:dyDescent="0.2">
      <c r="A7002" s="112"/>
    </row>
    <row r="7003" spans="1:19" ht="11.25" thickBot="1" x14ac:dyDescent="0.2">
      <c r="A7003" s="139" t="s">
        <v>366</v>
      </c>
      <c r="B7003" s="112"/>
      <c r="C7003" s="141" t="s">
        <v>3837</v>
      </c>
      <c r="D7003" s="141" t="s">
        <v>5098</v>
      </c>
      <c r="E7003" s="141" t="s">
        <v>5161</v>
      </c>
      <c r="F7003" s="136">
        <v>0.79200000000000004</v>
      </c>
      <c r="G7003" s="141" t="s">
        <v>5162</v>
      </c>
      <c r="H7003" s="141" t="s">
        <v>3357</v>
      </c>
      <c r="I7003" s="140">
        <v>1.149</v>
      </c>
      <c r="J7003" s="134" t="s">
        <v>5163</v>
      </c>
      <c r="K7003" s="141" t="s">
        <v>1772</v>
      </c>
      <c r="L7003" s="136">
        <v>2.8940000000000001</v>
      </c>
      <c r="M7003" s="136">
        <v>0.876</v>
      </c>
      <c r="N7003" s="136">
        <v>3.2509999999999999</v>
      </c>
      <c r="O7003" s="141" t="s">
        <v>5164</v>
      </c>
      <c r="P7003" s="136">
        <v>0.60399999999999998</v>
      </c>
      <c r="Q7003" s="136">
        <v>0.75600000000000001</v>
      </c>
      <c r="R7003" s="136">
        <v>1.1830000000000001</v>
      </c>
      <c r="S7003" s="136">
        <v>0.71699999999999997</v>
      </c>
    </row>
    <row r="7004" spans="1:19" ht="11.25" thickBot="1" x14ac:dyDescent="0.2">
      <c r="A7004" s="112"/>
    </row>
    <row r="7005" spans="1:19" ht="11.25" thickBot="1" x14ac:dyDescent="0.2">
      <c r="A7005" s="106" t="s">
        <v>357</v>
      </c>
      <c r="B7005" s="106" t="s">
        <v>358</v>
      </c>
      <c r="C7005" s="130" t="s">
        <v>17</v>
      </c>
      <c r="D7005" s="130" t="s">
        <v>18</v>
      </c>
      <c r="E7005" s="131" t="s">
        <v>19</v>
      </c>
      <c r="F7005" s="131" t="s">
        <v>20</v>
      </c>
      <c r="G7005" s="130" t="s">
        <v>21</v>
      </c>
      <c r="H7005" s="130" t="s">
        <v>22</v>
      </c>
      <c r="I7005" s="130" t="s">
        <v>23</v>
      </c>
      <c r="J7005" s="130" t="s">
        <v>24</v>
      </c>
      <c r="K7005" s="131" t="s">
        <v>25</v>
      </c>
      <c r="L7005" s="131" t="s">
        <v>26</v>
      </c>
      <c r="M7005" s="130" t="s">
        <v>27</v>
      </c>
      <c r="N7005" s="130" t="s">
        <v>28</v>
      </c>
      <c r="O7005" s="130" t="s">
        <v>29</v>
      </c>
      <c r="P7005" s="130" t="s">
        <v>30</v>
      </c>
      <c r="Q7005" s="130" t="s">
        <v>31</v>
      </c>
      <c r="R7005" s="130" t="s">
        <v>32</v>
      </c>
      <c r="S7005" s="130" t="s">
        <v>33</v>
      </c>
    </row>
    <row r="7006" spans="1:19" ht="11.25" thickBot="1" x14ac:dyDescent="0.2">
      <c r="A7006" s="112"/>
      <c r="B7006" s="112"/>
      <c r="C7006" s="130" t="s">
        <v>111</v>
      </c>
      <c r="D7006" s="130" t="s">
        <v>111</v>
      </c>
      <c r="E7006" s="131" t="s">
        <v>111</v>
      </c>
      <c r="F7006" s="131" t="s">
        <v>111</v>
      </c>
      <c r="G7006" s="130" t="s">
        <v>111</v>
      </c>
      <c r="H7006" s="130" t="s">
        <v>111</v>
      </c>
      <c r="I7006" s="130" t="s">
        <v>111</v>
      </c>
      <c r="J7006" s="130" t="s">
        <v>111</v>
      </c>
      <c r="K7006" s="131" t="s">
        <v>111</v>
      </c>
      <c r="L7006" s="131" t="s">
        <v>111</v>
      </c>
      <c r="M7006" s="130" t="s">
        <v>111</v>
      </c>
      <c r="N7006" s="130" t="s">
        <v>111</v>
      </c>
      <c r="O7006" s="130" t="s">
        <v>111</v>
      </c>
      <c r="P7006" s="130" t="s">
        <v>111</v>
      </c>
      <c r="Q7006" s="130" t="s">
        <v>111</v>
      </c>
      <c r="R7006" s="130" t="s">
        <v>111</v>
      </c>
      <c r="S7006" s="130" t="s">
        <v>111</v>
      </c>
    </row>
    <row r="7007" spans="1:19" ht="11.25" thickBot="1" x14ac:dyDescent="0.2">
      <c r="A7007" s="107">
        <v>1</v>
      </c>
      <c r="B7007" s="132">
        <v>0.80923611111111116</v>
      </c>
      <c r="C7007" s="108">
        <v>35.049999999999997</v>
      </c>
      <c r="D7007" s="108">
        <v>1.26</v>
      </c>
      <c r="E7007" s="133">
        <v>0.91483999999999999</v>
      </c>
      <c r="F7007" s="133">
        <v>0.90215999999999996</v>
      </c>
      <c r="G7007" s="108">
        <v>0.29099999999999998</v>
      </c>
      <c r="H7007" s="108">
        <v>12.89</v>
      </c>
      <c r="I7007" s="108">
        <v>30.54</v>
      </c>
      <c r="J7007" s="141" t="s">
        <v>5165</v>
      </c>
      <c r="K7007" s="133">
        <v>0.98363</v>
      </c>
      <c r="L7007" s="134" t="s">
        <v>5166</v>
      </c>
      <c r="M7007" s="108">
        <v>8.3000000000000004E-2</v>
      </c>
      <c r="N7007" s="108">
        <v>0.40600000000000003</v>
      </c>
      <c r="O7007" s="108">
        <v>2E-3</v>
      </c>
      <c r="P7007" s="108">
        <v>7.0000000000000001E-3</v>
      </c>
      <c r="Q7007" s="108">
        <v>6.5000000000000002E-2</v>
      </c>
      <c r="R7007" s="108">
        <v>0.22800000000000001</v>
      </c>
      <c r="S7007" s="108">
        <v>5.1999999999999998E-2</v>
      </c>
    </row>
    <row r="7008" spans="1:19" ht="11.25" thickBot="1" x14ac:dyDescent="0.2">
      <c r="A7008" s="112"/>
    </row>
    <row r="7009" spans="1:19" ht="11.25" thickBot="1" x14ac:dyDescent="0.2">
      <c r="A7009" s="107">
        <v>2</v>
      </c>
      <c r="B7009" s="132">
        <v>0.80942129629629633</v>
      </c>
      <c r="C7009" s="108">
        <v>35.01</v>
      </c>
      <c r="D7009" s="108">
        <v>1.2629999999999999</v>
      </c>
      <c r="E7009" s="133">
        <v>0.92898999999999998</v>
      </c>
      <c r="F7009" s="133">
        <v>0.91276999999999997</v>
      </c>
      <c r="G7009" s="108">
        <v>0.377</v>
      </c>
      <c r="H7009" s="108">
        <v>9.3160000000000007</v>
      </c>
      <c r="I7009" s="108">
        <v>30.58</v>
      </c>
      <c r="J7009" s="141" t="s">
        <v>5167</v>
      </c>
      <c r="K7009" s="133">
        <v>0.99219000000000002</v>
      </c>
      <c r="L7009" s="134" t="s">
        <v>5168</v>
      </c>
      <c r="M7009" s="108">
        <v>9.2999999999999999E-2</v>
      </c>
      <c r="N7009" s="108">
        <v>0.41599999999999998</v>
      </c>
      <c r="O7009" s="108">
        <v>1E-3</v>
      </c>
      <c r="P7009" s="108">
        <v>7.0000000000000001E-3</v>
      </c>
      <c r="Q7009" s="108">
        <v>6.7000000000000004E-2</v>
      </c>
      <c r="R7009" s="108">
        <v>0.24199999999999999</v>
      </c>
      <c r="S7009" s="108">
        <v>5.2999999999999999E-2</v>
      </c>
    </row>
    <row r="7010" spans="1:19" ht="11.25" thickBot="1" x14ac:dyDescent="0.2">
      <c r="A7010" s="112"/>
    </row>
    <row r="7011" spans="1:19" ht="11.25" thickBot="1" x14ac:dyDescent="0.2">
      <c r="A7011" s="107">
        <v>3</v>
      </c>
      <c r="B7011" s="132">
        <v>0.80959490740740747</v>
      </c>
      <c r="C7011" s="108">
        <v>35.119999999999997</v>
      </c>
      <c r="D7011" s="108">
        <v>1.2450000000000001</v>
      </c>
      <c r="E7011" s="133">
        <v>0.94125999999999999</v>
      </c>
      <c r="F7011" s="133">
        <v>0.90288000000000002</v>
      </c>
      <c r="G7011" s="108">
        <v>0.34100000000000003</v>
      </c>
      <c r="H7011" s="108">
        <v>10.95</v>
      </c>
      <c r="I7011" s="108">
        <v>30.61</v>
      </c>
      <c r="J7011" s="141" t="s">
        <v>5169</v>
      </c>
      <c r="K7011" s="133">
        <v>0.99700999999999995</v>
      </c>
      <c r="L7011" s="134" t="s">
        <v>5170</v>
      </c>
      <c r="M7011" s="108">
        <v>8.8999999999999996E-2</v>
      </c>
      <c r="N7011" s="108">
        <v>0.41699999999999998</v>
      </c>
      <c r="O7011" s="108">
        <v>0</v>
      </c>
      <c r="P7011" s="108">
        <v>7.0000000000000001E-3</v>
      </c>
      <c r="Q7011" s="108">
        <v>6.2E-2</v>
      </c>
      <c r="R7011" s="108">
        <v>0.26100000000000001</v>
      </c>
      <c r="S7011" s="108">
        <v>5.1999999999999998E-2</v>
      </c>
    </row>
    <row r="7012" spans="1:19" ht="11.25" thickBot="1" x14ac:dyDescent="0.2">
      <c r="A7012" s="112"/>
    </row>
    <row r="7013" spans="1:19" ht="11.25" thickBot="1" x14ac:dyDescent="0.2">
      <c r="A7013" s="135" t="s">
        <v>362</v>
      </c>
      <c r="B7013" s="112"/>
      <c r="C7013" s="136">
        <v>35.06</v>
      </c>
      <c r="D7013" s="136">
        <v>1.256</v>
      </c>
      <c r="E7013" s="137">
        <v>0.92835999999999996</v>
      </c>
      <c r="F7013" s="137">
        <v>0.90593999999999997</v>
      </c>
      <c r="G7013" s="136">
        <v>0.33600000000000002</v>
      </c>
      <c r="H7013" s="136">
        <v>11.05</v>
      </c>
      <c r="I7013" s="136">
        <v>30.58</v>
      </c>
      <c r="J7013" s="141" t="s">
        <v>5171</v>
      </c>
      <c r="K7013" s="137">
        <v>0.99094000000000004</v>
      </c>
      <c r="L7013" s="134" t="s">
        <v>5172</v>
      </c>
      <c r="M7013" s="136">
        <v>8.7999999999999995E-2</v>
      </c>
      <c r="N7013" s="136">
        <v>0.41299999999999998</v>
      </c>
      <c r="O7013" s="136">
        <v>1E-3</v>
      </c>
      <c r="P7013" s="136">
        <v>7.0000000000000001E-3</v>
      </c>
      <c r="Q7013" s="136">
        <v>6.4000000000000001E-2</v>
      </c>
      <c r="R7013" s="136">
        <v>0.24299999999999999</v>
      </c>
      <c r="S7013" s="136">
        <v>5.1999999999999998E-2</v>
      </c>
    </row>
    <row r="7014" spans="1:19" ht="11.25" thickBot="1" x14ac:dyDescent="0.2">
      <c r="A7014" s="112"/>
    </row>
    <row r="7015" spans="1:19" ht="11.25" thickBot="1" x14ac:dyDescent="0.2">
      <c r="A7015" s="138" t="s">
        <v>364</v>
      </c>
      <c r="B7015" s="112"/>
      <c r="C7015" s="136">
        <v>5.3999999999999999E-2</v>
      </c>
      <c r="D7015" s="136">
        <v>0.01</v>
      </c>
      <c r="E7015" s="137">
        <v>1.3220000000000001E-2</v>
      </c>
      <c r="F7015" s="137">
        <v>5.9300000000000004E-3</v>
      </c>
      <c r="G7015" s="136">
        <v>4.2999999999999997E-2</v>
      </c>
      <c r="H7015" s="136">
        <v>1.7869999999999999</v>
      </c>
      <c r="I7015" s="136">
        <v>3.5000000000000003E-2</v>
      </c>
      <c r="J7015" s="141" t="s">
        <v>5173</v>
      </c>
      <c r="K7015" s="137">
        <v>6.7799999999999996E-3</v>
      </c>
      <c r="L7015" s="134" t="s">
        <v>1866</v>
      </c>
      <c r="M7015" s="136">
        <v>5.0000000000000001E-3</v>
      </c>
      <c r="N7015" s="136">
        <v>6.0000000000000001E-3</v>
      </c>
      <c r="O7015" s="136">
        <v>1E-3</v>
      </c>
      <c r="P7015" s="136">
        <v>0</v>
      </c>
      <c r="Q7015" s="136">
        <v>3.0000000000000001E-3</v>
      </c>
      <c r="R7015" s="136">
        <v>1.6E-2</v>
      </c>
      <c r="S7015" s="136">
        <v>1E-3</v>
      </c>
    </row>
    <row r="7016" spans="1:19" ht="11.25" thickBot="1" x14ac:dyDescent="0.2">
      <c r="A7016" s="112"/>
    </row>
    <row r="7017" spans="1:19" ht="11.25" thickBot="1" x14ac:dyDescent="0.2">
      <c r="A7017" s="139" t="s">
        <v>366</v>
      </c>
      <c r="B7017" s="112"/>
      <c r="C7017" s="136">
        <v>0.153</v>
      </c>
      <c r="D7017" s="136">
        <v>0.76600000000000001</v>
      </c>
      <c r="E7017" s="140">
        <v>1.4239999999999999</v>
      </c>
      <c r="F7017" s="140">
        <v>0.65400000000000003</v>
      </c>
      <c r="G7017" s="136">
        <v>12.75</v>
      </c>
      <c r="H7017" s="136">
        <v>16.170000000000002</v>
      </c>
      <c r="I7017" s="136">
        <v>0.115</v>
      </c>
      <c r="J7017" s="141" t="s">
        <v>5174</v>
      </c>
      <c r="K7017" s="140">
        <v>0.68400000000000005</v>
      </c>
      <c r="L7017" s="134" t="s">
        <v>3076</v>
      </c>
      <c r="M7017" s="136">
        <v>5.2839999999999998</v>
      </c>
      <c r="N7017" s="136">
        <v>1.47</v>
      </c>
      <c r="O7017" s="136">
        <v>101.8</v>
      </c>
      <c r="P7017" s="136">
        <v>1.956</v>
      </c>
      <c r="Q7017" s="136">
        <v>3.9870000000000001</v>
      </c>
      <c r="R7017" s="136">
        <v>6.77</v>
      </c>
      <c r="S7017" s="136">
        <v>1.022</v>
      </c>
    </row>
    <row r="7018" spans="1:19" ht="11.25" thickBot="1" x14ac:dyDescent="0.2">
      <c r="A7018" s="112"/>
    </row>
    <row r="7019" spans="1:19" ht="11.25" thickBot="1" x14ac:dyDescent="0.2">
      <c r="A7019" s="106" t="s">
        <v>357</v>
      </c>
      <c r="B7019" s="106" t="s">
        <v>358</v>
      </c>
      <c r="C7019" s="131" t="s">
        <v>34</v>
      </c>
      <c r="D7019" s="131" t="s">
        <v>35</v>
      </c>
      <c r="E7019" s="130" t="s">
        <v>36</v>
      </c>
      <c r="F7019" s="130" t="s">
        <v>37</v>
      </c>
      <c r="G7019" s="130" t="s">
        <v>38</v>
      </c>
      <c r="H7019" s="130" t="s">
        <v>39</v>
      </c>
      <c r="I7019" s="130" t="s">
        <v>40</v>
      </c>
      <c r="J7019" s="130" t="s">
        <v>41</v>
      </c>
      <c r="K7019" s="130" t="s">
        <v>42</v>
      </c>
      <c r="L7019" s="130" t="s">
        <v>43</v>
      </c>
      <c r="M7019" s="130" t="s">
        <v>44</v>
      </c>
      <c r="N7019" s="130" t="s">
        <v>45</v>
      </c>
      <c r="O7019" s="130" t="s">
        <v>46</v>
      </c>
      <c r="P7019" s="130" t="s">
        <v>47</v>
      </c>
      <c r="Q7019" s="130" t="s">
        <v>48</v>
      </c>
      <c r="R7019" s="130" t="s">
        <v>49</v>
      </c>
      <c r="S7019" s="130" t="s">
        <v>50</v>
      </c>
    </row>
    <row r="7020" spans="1:19" ht="11.25" thickBot="1" x14ac:dyDescent="0.2">
      <c r="A7020" s="112"/>
      <c r="B7020" s="112"/>
      <c r="C7020" s="131" t="s">
        <v>111</v>
      </c>
      <c r="D7020" s="131" t="s">
        <v>111</v>
      </c>
      <c r="E7020" s="130" t="s">
        <v>111</v>
      </c>
      <c r="F7020" s="130" t="s">
        <v>111</v>
      </c>
      <c r="G7020" s="130" t="s">
        <v>111</v>
      </c>
      <c r="H7020" s="130" t="s">
        <v>111</v>
      </c>
      <c r="I7020" s="130" t="s">
        <v>111</v>
      </c>
      <c r="J7020" s="130" t="s">
        <v>111</v>
      </c>
      <c r="K7020" s="130" t="s">
        <v>111</v>
      </c>
      <c r="L7020" s="130" t="s">
        <v>111</v>
      </c>
      <c r="M7020" s="130" t="s">
        <v>111</v>
      </c>
      <c r="N7020" s="130" t="s">
        <v>111</v>
      </c>
      <c r="O7020" s="130" t="s">
        <v>111</v>
      </c>
      <c r="P7020" s="130" t="s">
        <v>111</v>
      </c>
      <c r="Q7020" s="130" t="s">
        <v>111</v>
      </c>
      <c r="R7020" s="130" t="s">
        <v>111</v>
      </c>
      <c r="S7020" s="130" t="s">
        <v>111</v>
      </c>
    </row>
    <row r="7021" spans="1:19" ht="11.25" thickBot="1" x14ac:dyDescent="0.2">
      <c r="A7021" s="107">
        <v>1</v>
      </c>
      <c r="B7021" s="132">
        <v>0.80923611111111116</v>
      </c>
      <c r="C7021" s="133">
        <v>0.89373000000000002</v>
      </c>
      <c r="D7021" s="134" t="s">
        <v>5175</v>
      </c>
      <c r="E7021" s="108">
        <v>0.312</v>
      </c>
      <c r="F7021" s="108">
        <v>0.115</v>
      </c>
      <c r="G7021" s="108">
        <v>6.0000000000000001E-3</v>
      </c>
      <c r="H7021" s="108">
        <v>0.496</v>
      </c>
      <c r="I7021" s="108">
        <v>30.88</v>
      </c>
      <c r="J7021" s="108">
        <v>31.12</v>
      </c>
      <c r="K7021" s="108">
        <v>0.78300000000000003</v>
      </c>
      <c r="L7021" s="108">
        <v>1.6020000000000001</v>
      </c>
      <c r="M7021" s="108">
        <v>0.193</v>
      </c>
      <c r="N7021" s="108">
        <v>0.73899999999999999</v>
      </c>
      <c r="O7021" s="108">
        <v>0.13800000000000001</v>
      </c>
      <c r="P7021" s="108">
        <v>3.2000000000000001E-2</v>
      </c>
      <c r="Q7021" s="108">
        <v>0.124</v>
      </c>
      <c r="R7021" s="108">
        <v>1.7999999999999999E-2</v>
      </c>
      <c r="S7021" s="108">
        <v>8.6999999999999994E-2</v>
      </c>
    </row>
    <row r="7022" spans="1:19" ht="11.25" thickBot="1" x14ac:dyDescent="0.2">
      <c r="A7022" s="112"/>
    </row>
    <row r="7023" spans="1:19" ht="11.25" thickBot="1" x14ac:dyDescent="0.2">
      <c r="A7023" s="107">
        <v>2</v>
      </c>
      <c r="B7023" s="132">
        <v>0.80942129629629633</v>
      </c>
      <c r="C7023" s="133">
        <v>0.90622000000000003</v>
      </c>
      <c r="D7023" s="134" t="s">
        <v>5176</v>
      </c>
      <c r="E7023" s="108">
        <v>0.30599999999999999</v>
      </c>
      <c r="F7023" s="108">
        <v>0.11700000000000001</v>
      </c>
      <c r="G7023" s="108">
        <v>4.0000000000000001E-3</v>
      </c>
      <c r="H7023" s="108">
        <v>0.48899999999999999</v>
      </c>
      <c r="I7023" s="108">
        <v>30.85</v>
      </c>
      <c r="J7023" s="108">
        <v>30.94</v>
      </c>
      <c r="K7023" s="108">
        <v>0.78400000000000003</v>
      </c>
      <c r="L7023" s="108">
        <v>1.605</v>
      </c>
      <c r="M7023" s="108">
        <v>0.192</v>
      </c>
      <c r="N7023" s="108">
        <v>0.73399999999999999</v>
      </c>
      <c r="O7023" s="108">
        <v>0.14299999999999999</v>
      </c>
      <c r="P7023" s="108">
        <v>3.2000000000000001E-2</v>
      </c>
      <c r="Q7023" s="108">
        <v>0.124</v>
      </c>
      <c r="R7023" s="108">
        <v>1.7000000000000001E-2</v>
      </c>
      <c r="S7023" s="108">
        <v>9.1999999999999998E-2</v>
      </c>
    </row>
    <row r="7024" spans="1:19" ht="11.25" thickBot="1" x14ac:dyDescent="0.2">
      <c r="A7024" s="112"/>
    </row>
    <row r="7025" spans="1:19" ht="11.25" thickBot="1" x14ac:dyDescent="0.2">
      <c r="A7025" s="107">
        <v>3</v>
      </c>
      <c r="B7025" s="132">
        <v>0.80959490740740747</v>
      </c>
      <c r="C7025" s="133">
        <v>0.90583999999999998</v>
      </c>
      <c r="D7025" s="134" t="s">
        <v>5177</v>
      </c>
      <c r="E7025" s="108">
        <v>0.308</v>
      </c>
      <c r="F7025" s="108">
        <v>0.114</v>
      </c>
      <c r="G7025" s="108">
        <v>4.0000000000000001E-3</v>
      </c>
      <c r="H7025" s="108">
        <v>0.49199999999999999</v>
      </c>
      <c r="I7025" s="108">
        <v>31.04</v>
      </c>
      <c r="J7025" s="108">
        <v>30.98</v>
      </c>
      <c r="K7025" s="108">
        <v>0.78</v>
      </c>
      <c r="L7025" s="108">
        <v>1.6060000000000001</v>
      </c>
      <c r="M7025" s="108">
        <v>0.192</v>
      </c>
      <c r="N7025" s="108">
        <v>0.72699999999999998</v>
      </c>
      <c r="O7025" s="108">
        <v>0.14099999999999999</v>
      </c>
      <c r="P7025" s="108">
        <v>3.3000000000000002E-2</v>
      </c>
      <c r="Q7025" s="108">
        <v>0.121</v>
      </c>
      <c r="R7025" s="108">
        <v>1.7999999999999999E-2</v>
      </c>
      <c r="S7025" s="108">
        <v>9.4E-2</v>
      </c>
    </row>
    <row r="7026" spans="1:19" ht="11.25" thickBot="1" x14ac:dyDescent="0.2">
      <c r="A7026" s="112"/>
    </row>
    <row r="7027" spans="1:19" ht="11.25" thickBot="1" x14ac:dyDescent="0.2">
      <c r="A7027" s="135" t="s">
        <v>362</v>
      </c>
      <c r="B7027" s="112"/>
      <c r="C7027" s="137">
        <v>0.90193000000000001</v>
      </c>
      <c r="D7027" s="134" t="s">
        <v>5178</v>
      </c>
      <c r="E7027" s="136">
        <v>0.308</v>
      </c>
      <c r="F7027" s="136">
        <v>0.115</v>
      </c>
      <c r="G7027" s="136">
        <v>5.0000000000000001E-3</v>
      </c>
      <c r="H7027" s="136">
        <v>0.49199999999999999</v>
      </c>
      <c r="I7027" s="136">
        <v>30.92</v>
      </c>
      <c r="J7027" s="136">
        <v>31.01</v>
      </c>
      <c r="K7027" s="136">
        <v>0.78200000000000003</v>
      </c>
      <c r="L7027" s="136">
        <v>1.6040000000000001</v>
      </c>
      <c r="M7027" s="136">
        <v>0.192</v>
      </c>
      <c r="N7027" s="136">
        <v>0.73299999999999998</v>
      </c>
      <c r="O7027" s="136">
        <v>0.14099999999999999</v>
      </c>
      <c r="P7027" s="136">
        <v>3.2000000000000001E-2</v>
      </c>
      <c r="Q7027" s="136">
        <v>0.123</v>
      </c>
      <c r="R7027" s="136">
        <v>1.7999999999999999E-2</v>
      </c>
      <c r="S7027" s="136">
        <v>9.0999999999999998E-2</v>
      </c>
    </row>
    <row r="7028" spans="1:19" ht="11.25" thickBot="1" x14ac:dyDescent="0.2">
      <c r="A7028" s="112"/>
    </row>
    <row r="7029" spans="1:19" ht="11.25" thickBot="1" x14ac:dyDescent="0.2">
      <c r="A7029" s="138" t="s">
        <v>364</v>
      </c>
      <c r="B7029" s="112"/>
      <c r="C7029" s="137">
        <v>7.1000000000000004E-3</v>
      </c>
      <c r="D7029" s="134" t="s">
        <v>1312</v>
      </c>
      <c r="E7029" s="136">
        <v>3.0000000000000001E-3</v>
      </c>
      <c r="F7029" s="136">
        <v>2E-3</v>
      </c>
      <c r="G7029" s="136">
        <v>1E-3</v>
      </c>
      <c r="H7029" s="136">
        <v>3.0000000000000001E-3</v>
      </c>
      <c r="I7029" s="136">
        <v>0.1</v>
      </c>
      <c r="J7029" s="136">
        <v>9.1999999999999998E-2</v>
      </c>
      <c r="K7029" s="136">
        <v>2E-3</v>
      </c>
      <c r="L7029" s="136">
        <v>2E-3</v>
      </c>
      <c r="M7029" s="136">
        <v>1E-3</v>
      </c>
      <c r="N7029" s="136">
        <v>6.0000000000000001E-3</v>
      </c>
      <c r="O7029" s="136">
        <v>3.0000000000000001E-3</v>
      </c>
      <c r="P7029" s="136">
        <v>1E-3</v>
      </c>
      <c r="Q7029" s="136">
        <v>2E-3</v>
      </c>
      <c r="R7029" s="136">
        <v>1E-3</v>
      </c>
      <c r="S7029" s="136">
        <v>4.0000000000000001E-3</v>
      </c>
    </row>
    <row r="7030" spans="1:19" ht="11.25" thickBot="1" x14ac:dyDescent="0.2">
      <c r="A7030" s="112"/>
    </row>
    <row r="7031" spans="1:19" ht="11.25" thickBot="1" x14ac:dyDescent="0.2">
      <c r="A7031" s="139" t="s">
        <v>366</v>
      </c>
      <c r="B7031" s="112"/>
      <c r="C7031" s="140">
        <v>0.78700000000000003</v>
      </c>
      <c r="D7031" s="134" t="s">
        <v>5179</v>
      </c>
      <c r="E7031" s="136">
        <v>0.998</v>
      </c>
      <c r="F7031" s="136">
        <v>1.518</v>
      </c>
      <c r="G7031" s="136">
        <v>17.100000000000001</v>
      </c>
      <c r="H7031" s="136">
        <v>0.66600000000000004</v>
      </c>
      <c r="I7031" s="136">
        <v>0.32300000000000001</v>
      </c>
      <c r="J7031" s="136">
        <v>0.29599999999999999</v>
      </c>
      <c r="K7031" s="136">
        <v>0.28199999999999997</v>
      </c>
      <c r="L7031" s="136">
        <v>0.11799999999999999</v>
      </c>
      <c r="M7031" s="136">
        <v>0.33900000000000002</v>
      </c>
      <c r="N7031" s="136">
        <v>0.80900000000000005</v>
      </c>
      <c r="O7031" s="136">
        <v>1.89</v>
      </c>
      <c r="P7031" s="136">
        <v>1.7709999999999999</v>
      </c>
      <c r="Q7031" s="136">
        <v>1.401</v>
      </c>
      <c r="R7031" s="136">
        <v>2.903</v>
      </c>
      <c r="S7031" s="136">
        <v>4.0919999999999996</v>
      </c>
    </row>
    <row r="7032" spans="1:19" ht="11.25" thickBot="1" x14ac:dyDescent="0.2">
      <c r="A7032" s="112"/>
    </row>
    <row r="7033" spans="1:19" ht="11.25" thickBot="1" x14ac:dyDescent="0.2">
      <c r="A7033" s="106" t="s">
        <v>357</v>
      </c>
      <c r="B7033" s="106" t="s">
        <v>358</v>
      </c>
      <c r="C7033" s="130" t="s">
        <v>51</v>
      </c>
      <c r="D7033" s="130" t="s">
        <v>52</v>
      </c>
      <c r="E7033" s="130" t="s">
        <v>53</v>
      </c>
      <c r="F7033" s="130" t="s">
        <v>54</v>
      </c>
      <c r="G7033" s="130" t="s">
        <v>55</v>
      </c>
      <c r="H7033" s="130" t="s">
        <v>56</v>
      </c>
      <c r="I7033" s="130" t="s">
        <v>57</v>
      </c>
      <c r="J7033" s="130" t="s">
        <v>58</v>
      </c>
      <c r="K7033" s="130" t="s">
        <v>59</v>
      </c>
      <c r="L7033" s="130" t="s">
        <v>60</v>
      </c>
      <c r="M7033" s="130" t="s">
        <v>61</v>
      </c>
      <c r="N7033" s="130" t="s">
        <v>62</v>
      </c>
      <c r="O7033" s="130" t="s">
        <v>63</v>
      </c>
      <c r="P7033" s="130" t="s">
        <v>64</v>
      </c>
      <c r="Q7033" s="131" t="s">
        <v>65</v>
      </c>
      <c r="R7033" s="131" t="s">
        <v>66</v>
      </c>
      <c r="S7033" s="130" t="s">
        <v>67</v>
      </c>
    </row>
    <row r="7034" spans="1:19" ht="11.25" thickBot="1" x14ac:dyDescent="0.2">
      <c r="A7034" s="112"/>
      <c r="B7034" s="112"/>
      <c r="C7034" s="130" t="s">
        <v>111</v>
      </c>
      <c r="D7034" s="130" t="s">
        <v>111</v>
      </c>
      <c r="E7034" s="130" t="s">
        <v>111</v>
      </c>
      <c r="F7034" s="130" t="s">
        <v>111</v>
      </c>
      <c r="G7034" s="130" t="s">
        <v>111</v>
      </c>
      <c r="H7034" s="130" t="s">
        <v>111</v>
      </c>
      <c r="I7034" s="130" t="s">
        <v>111</v>
      </c>
      <c r="J7034" s="130" t="s">
        <v>111</v>
      </c>
      <c r="K7034" s="130" t="s">
        <v>111</v>
      </c>
      <c r="L7034" s="130" t="s">
        <v>111</v>
      </c>
      <c r="M7034" s="130" t="s">
        <v>111</v>
      </c>
      <c r="N7034" s="130" t="s">
        <v>111</v>
      </c>
      <c r="O7034" s="130" t="s">
        <v>111</v>
      </c>
      <c r="P7034" s="130" t="s">
        <v>111</v>
      </c>
      <c r="Q7034" s="131" t="s">
        <v>111</v>
      </c>
      <c r="R7034" s="131" t="s">
        <v>111</v>
      </c>
      <c r="S7034" s="130" t="s">
        <v>111</v>
      </c>
    </row>
    <row r="7035" spans="1:19" ht="11.25" thickBot="1" x14ac:dyDescent="0.2">
      <c r="A7035" s="107">
        <v>1</v>
      </c>
      <c r="B7035" s="132">
        <v>0.80923611111111116</v>
      </c>
      <c r="C7035" s="108">
        <v>1.7000000000000001E-2</v>
      </c>
      <c r="D7035" s="108">
        <v>5.0999999999999997E-2</v>
      </c>
      <c r="E7035" s="108">
        <v>6.0000000000000001E-3</v>
      </c>
      <c r="F7035" s="108">
        <v>3.7999999999999999E-2</v>
      </c>
      <c r="G7035" s="108">
        <v>6.0000000000000001E-3</v>
      </c>
      <c r="H7035" s="108">
        <v>2E-3</v>
      </c>
      <c r="I7035" s="108">
        <v>9.1999999999999998E-2</v>
      </c>
      <c r="J7035" s="108">
        <v>8.3000000000000004E-2</v>
      </c>
      <c r="K7035" s="108">
        <v>8.6999999999999994E-2</v>
      </c>
      <c r="L7035" s="108">
        <v>0</v>
      </c>
      <c r="M7035" s="108">
        <v>0</v>
      </c>
      <c r="N7035" s="108">
        <v>0.127</v>
      </c>
      <c r="O7035" s="108">
        <v>1.4999999999999999E-2</v>
      </c>
      <c r="P7035" s="108">
        <v>6.3339999999999996</v>
      </c>
      <c r="Q7035" s="133">
        <v>0.86485000000000001</v>
      </c>
      <c r="R7035" s="134" t="s">
        <v>5180</v>
      </c>
      <c r="S7035" s="108">
        <v>0.23699999999999999</v>
      </c>
    </row>
    <row r="7036" spans="1:19" ht="11.25" thickBot="1" x14ac:dyDescent="0.2">
      <c r="A7036" s="112"/>
    </row>
    <row r="7037" spans="1:19" ht="11.25" thickBot="1" x14ac:dyDescent="0.2">
      <c r="A7037" s="107">
        <v>2</v>
      </c>
      <c r="B7037" s="132">
        <v>0.80942129629629633</v>
      </c>
      <c r="C7037" s="108">
        <v>1.6E-2</v>
      </c>
      <c r="D7037" s="108">
        <v>4.4999999999999998E-2</v>
      </c>
      <c r="E7037" s="108">
        <v>6.0000000000000001E-3</v>
      </c>
      <c r="F7037" s="108">
        <v>0.04</v>
      </c>
      <c r="G7037" s="108">
        <v>5.0000000000000001E-3</v>
      </c>
      <c r="H7037" s="108">
        <v>2E-3</v>
      </c>
      <c r="I7037" s="108">
        <v>8.6999999999999994E-2</v>
      </c>
      <c r="J7037" s="108">
        <v>8.5999999999999993E-2</v>
      </c>
      <c r="K7037" s="108">
        <v>9.0999999999999998E-2</v>
      </c>
      <c r="L7037" s="108">
        <v>0</v>
      </c>
      <c r="M7037" s="108">
        <v>0</v>
      </c>
      <c r="N7037" s="108">
        <v>0.127</v>
      </c>
      <c r="O7037" s="108">
        <v>1.7000000000000001E-2</v>
      </c>
      <c r="P7037" s="108">
        <v>6.3049999999999997</v>
      </c>
      <c r="Q7037" s="133">
        <v>0.88085999999999998</v>
      </c>
      <c r="R7037" s="134" t="s">
        <v>5181</v>
      </c>
      <c r="S7037" s="108">
        <v>0.23599999999999999</v>
      </c>
    </row>
    <row r="7038" spans="1:19" ht="11.25" thickBot="1" x14ac:dyDescent="0.2">
      <c r="A7038" s="112"/>
    </row>
    <row r="7039" spans="1:19" ht="11.25" thickBot="1" x14ac:dyDescent="0.2">
      <c r="A7039" s="107">
        <v>3</v>
      </c>
      <c r="B7039" s="132">
        <v>0.80959490740740747</v>
      </c>
      <c r="C7039" s="108">
        <v>1.7000000000000001E-2</v>
      </c>
      <c r="D7039" s="108">
        <v>4.3999999999999997E-2</v>
      </c>
      <c r="E7039" s="108">
        <v>7.0000000000000001E-3</v>
      </c>
      <c r="F7039" s="108">
        <v>4.1000000000000002E-2</v>
      </c>
      <c r="G7039" s="108">
        <v>6.0000000000000001E-3</v>
      </c>
      <c r="H7039" s="108">
        <v>2E-3</v>
      </c>
      <c r="I7039" s="108">
        <v>9.6000000000000002E-2</v>
      </c>
      <c r="J7039" s="108">
        <v>8.3000000000000004E-2</v>
      </c>
      <c r="K7039" s="108">
        <v>8.7999999999999995E-2</v>
      </c>
      <c r="L7039" s="108">
        <v>0</v>
      </c>
      <c r="M7039" s="108">
        <v>1E-3</v>
      </c>
      <c r="N7039" s="108">
        <v>0.126</v>
      </c>
      <c r="O7039" s="108">
        <v>1.4E-2</v>
      </c>
      <c r="P7039" s="108">
        <v>6.2809999999999997</v>
      </c>
      <c r="Q7039" s="133">
        <v>0.88512999999999997</v>
      </c>
      <c r="R7039" s="134" t="s">
        <v>5182</v>
      </c>
      <c r="S7039" s="108">
        <v>0.23599999999999999</v>
      </c>
    </row>
    <row r="7040" spans="1:19" ht="11.25" thickBot="1" x14ac:dyDescent="0.2">
      <c r="A7040" s="112"/>
    </row>
    <row r="7041" spans="1:19" ht="11.25" thickBot="1" x14ac:dyDescent="0.2">
      <c r="A7041" s="135" t="s">
        <v>362</v>
      </c>
      <c r="B7041" s="112"/>
      <c r="C7041" s="136">
        <v>1.7000000000000001E-2</v>
      </c>
      <c r="D7041" s="136">
        <v>4.7E-2</v>
      </c>
      <c r="E7041" s="136">
        <v>6.0000000000000001E-3</v>
      </c>
      <c r="F7041" s="136">
        <v>0.04</v>
      </c>
      <c r="G7041" s="136">
        <v>6.0000000000000001E-3</v>
      </c>
      <c r="H7041" s="136">
        <v>2E-3</v>
      </c>
      <c r="I7041" s="136">
        <v>9.1999999999999998E-2</v>
      </c>
      <c r="J7041" s="136">
        <v>8.4000000000000005E-2</v>
      </c>
      <c r="K7041" s="136">
        <v>8.8999999999999996E-2</v>
      </c>
      <c r="L7041" s="136">
        <v>0</v>
      </c>
      <c r="M7041" s="136">
        <v>1E-3</v>
      </c>
      <c r="N7041" s="136">
        <v>0.127</v>
      </c>
      <c r="O7041" s="136">
        <v>1.6E-2</v>
      </c>
      <c r="P7041" s="136">
        <v>6.3070000000000004</v>
      </c>
      <c r="Q7041" s="137">
        <v>0.87695000000000001</v>
      </c>
      <c r="R7041" s="134" t="s">
        <v>5183</v>
      </c>
      <c r="S7041" s="136">
        <v>0.23599999999999999</v>
      </c>
    </row>
    <row r="7042" spans="1:19" ht="11.25" thickBot="1" x14ac:dyDescent="0.2">
      <c r="A7042" s="112"/>
    </row>
    <row r="7043" spans="1:19" ht="11.25" thickBot="1" x14ac:dyDescent="0.2">
      <c r="A7043" s="138" t="s">
        <v>364</v>
      </c>
      <c r="B7043" s="112"/>
      <c r="C7043" s="136">
        <v>1E-3</v>
      </c>
      <c r="D7043" s="136">
        <v>4.0000000000000001E-3</v>
      </c>
      <c r="E7043" s="136">
        <v>1E-3</v>
      </c>
      <c r="F7043" s="136">
        <v>1E-3</v>
      </c>
      <c r="G7043" s="136">
        <v>0</v>
      </c>
      <c r="H7043" s="136">
        <v>0</v>
      </c>
      <c r="I7043" s="136">
        <v>4.0000000000000001E-3</v>
      </c>
      <c r="J7043" s="136">
        <v>2E-3</v>
      </c>
      <c r="K7043" s="136">
        <v>2E-3</v>
      </c>
      <c r="L7043" s="136">
        <v>0</v>
      </c>
      <c r="M7043" s="136">
        <v>0</v>
      </c>
      <c r="N7043" s="136">
        <v>1E-3</v>
      </c>
      <c r="O7043" s="136">
        <v>1E-3</v>
      </c>
      <c r="P7043" s="136">
        <v>2.7E-2</v>
      </c>
      <c r="Q7043" s="137">
        <v>1.069E-2</v>
      </c>
      <c r="R7043" s="134" t="s">
        <v>5047</v>
      </c>
      <c r="S7043" s="136">
        <v>1E-3</v>
      </c>
    </row>
    <row r="7044" spans="1:19" ht="11.25" thickBot="1" x14ac:dyDescent="0.2">
      <c r="A7044" s="112"/>
    </row>
    <row r="7045" spans="1:19" ht="11.25" thickBot="1" x14ac:dyDescent="0.2">
      <c r="A7045" s="139" t="s">
        <v>366</v>
      </c>
      <c r="B7045" s="112"/>
      <c r="C7045" s="136">
        <v>4.258</v>
      </c>
      <c r="D7045" s="136">
        <v>8.6340000000000003</v>
      </c>
      <c r="E7045" s="136">
        <v>11.44</v>
      </c>
      <c r="F7045" s="136">
        <v>3.5920000000000001</v>
      </c>
      <c r="G7045" s="136">
        <v>8.1780000000000008</v>
      </c>
      <c r="H7045" s="136">
        <v>5.6520000000000001</v>
      </c>
      <c r="I7045" s="136">
        <v>4.8689999999999998</v>
      </c>
      <c r="J7045" s="136">
        <v>1.81</v>
      </c>
      <c r="K7045" s="136">
        <v>2.3679999999999999</v>
      </c>
      <c r="L7045" s="136">
        <v>12.52</v>
      </c>
      <c r="M7045" s="136">
        <v>57.42</v>
      </c>
      <c r="N7045" s="136">
        <v>0.68</v>
      </c>
      <c r="O7045" s="136">
        <v>8.6229999999999993</v>
      </c>
      <c r="P7045" s="136">
        <v>0.42299999999999999</v>
      </c>
      <c r="Q7045" s="140">
        <v>1.2190000000000001</v>
      </c>
      <c r="R7045" s="134" t="s">
        <v>5184</v>
      </c>
      <c r="S7045" s="136">
        <v>0.28599999999999998</v>
      </c>
    </row>
    <row r="7046" spans="1:19" ht="11.25" thickBot="1" x14ac:dyDescent="0.2">
      <c r="A7046" s="112"/>
    </row>
    <row r="7047" spans="1:19" ht="11.25" thickBot="1" x14ac:dyDescent="0.2">
      <c r="A7047" s="106" t="s">
        <v>357</v>
      </c>
      <c r="B7047" s="106" t="s">
        <v>358</v>
      </c>
      <c r="C7047" s="130" t="s">
        <v>68</v>
      </c>
    </row>
    <row r="7048" spans="1:19" ht="11.25" thickBot="1" x14ac:dyDescent="0.2">
      <c r="A7048" s="112"/>
      <c r="B7048" s="112"/>
      <c r="C7048" s="130" t="s">
        <v>111</v>
      </c>
    </row>
    <row r="7049" spans="1:19" ht="11.25" thickBot="1" x14ac:dyDescent="0.2">
      <c r="A7049" s="107">
        <v>1</v>
      </c>
      <c r="B7049" s="132">
        <v>0.80923611111111116</v>
      </c>
      <c r="C7049" s="108">
        <v>3.9E-2</v>
      </c>
    </row>
    <row r="7050" spans="1:19" ht="11.25" thickBot="1" x14ac:dyDescent="0.2">
      <c r="A7050" s="112"/>
    </row>
    <row r="7051" spans="1:19" ht="11.25" thickBot="1" x14ac:dyDescent="0.2">
      <c r="A7051" s="107">
        <v>2</v>
      </c>
      <c r="B7051" s="132">
        <v>0.80942129629629633</v>
      </c>
      <c r="C7051" s="108">
        <v>3.9E-2</v>
      </c>
    </row>
    <row r="7052" spans="1:19" ht="11.25" thickBot="1" x14ac:dyDescent="0.2">
      <c r="A7052" s="112"/>
    </row>
    <row r="7053" spans="1:19" ht="11.25" thickBot="1" x14ac:dyDescent="0.2">
      <c r="A7053" s="107">
        <v>3</v>
      </c>
      <c r="B7053" s="132">
        <v>0.80959490740740747</v>
      </c>
      <c r="C7053" s="108">
        <v>3.7999999999999999E-2</v>
      </c>
    </row>
    <row r="7054" spans="1:19" ht="11.25" thickBot="1" x14ac:dyDescent="0.2">
      <c r="A7054" s="112"/>
    </row>
    <row r="7055" spans="1:19" ht="11.25" thickBot="1" x14ac:dyDescent="0.2">
      <c r="A7055" s="135" t="s">
        <v>362</v>
      </c>
      <c r="B7055" s="112"/>
      <c r="C7055" s="136">
        <v>3.7999999999999999E-2</v>
      </c>
    </row>
    <row r="7056" spans="1:19" ht="11.25" thickBot="1" x14ac:dyDescent="0.2">
      <c r="A7056" s="112"/>
    </row>
    <row r="7057" spans="1:19" ht="11.25" thickBot="1" x14ac:dyDescent="0.2">
      <c r="A7057" s="138" t="s">
        <v>364</v>
      </c>
      <c r="B7057" s="112"/>
      <c r="C7057" s="136">
        <v>0</v>
      </c>
    </row>
    <row r="7058" spans="1:19" ht="11.25" thickBot="1" x14ac:dyDescent="0.2">
      <c r="A7058" s="112"/>
    </row>
    <row r="7059" spans="1:19" ht="11.25" thickBot="1" x14ac:dyDescent="0.2">
      <c r="A7059" s="139" t="s">
        <v>366</v>
      </c>
      <c r="B7059" s="112"/>
      <c r="C7059" s="136">
        <v>1.238</v>
      </c>
    </row>
    <row r="7060" spans="1:19" ht="10.5" x14ac:dyDescent="0.15">
      <c r="A7060" s="112"/>
    </row>
    <row r="7061" spans="1:19" x14ac:dyDescent="0.15">
      <c r="A7061" s="129"/>
      <c r="B7061" s="86" t="s">
        <v>5185</v>
      </c>
    </row>
    <row r="7062" spans="1:19" ht="9.75" thickBot="1" x14ac:dyDescent="0.2">
      <c r="A7062" s="81" t="s">
        <v>356</v>
      </c>
    </row>
    <row r="7063" spans="1:19" ht="11.25" thickBot="1" x14ac:dyDescent="0.2">
      <c r="A7063" s="106" t="s">
        <v>357</v>
      </c>
      <c r="B7063" s="106" t="s">
        <v>358</v>
      </c>
      <c r="C7063" s="130" t="s">
        <v>0</v>
      </c>
      <c r="D7063" s="130" t="s">
        <v>1</v>
      </c>
      <c r="E7063" s="130" t="s">
        <v>2</v>
      </c>
      <c r="F7063" s="130" t="s">
        <v>3</v>
      </c>
      <c r="G7063" s="130" t="s">
        <v>4</v>
      </c>
      <c r="H7063" s="130" t="s">
        <v>5</v>
      </c>
      <c r="I7063" s="131" t="s">
        <v>6</v>
      </c>
      <c r="J7063" s="131" t="s">
        <v>7</v>
      </c>
      <c r="K7063" s="130" t="s">
        <v>8</v>
      </c>
      <c r="L7063" s="130" t="s">
        <v>9</v>
      </c>
      <c r="M7063" s="130" t="s">
        <v>10</v>
      </c>
      <c r="N7063" s="130" t="s">
        <v>11</v>
      </c>
      <c r="O7063" s="130" t="s">
        <v>12</v>
      </c>
      <c r="P7063" s="130" t="s">
        <v>13</v>
      </c>
      <c r="Q7063" s="130" t="s">
        <v>14</v>
      </c>
      <c r="R7063" s="130" t="s">
        <v>15</v>
      </c>
      <c r="S7063" s="130" t="s">
        <v>16</v>
      </c>
    </row>
    <row r="7064" spans="1:19" ht="11.25" thickBot="1" x14ac:dyDescent="0.2">
      <c r="A7064" s="112"/>
      <c r="B7064" s="112"/>
      <c r="C7064" s="130" t="s">
        <v>111</v>
      </c>
      <c r="D7064" s="130" t="s">
        <v>111</v>
      </c>
      <c r="E7064" s="130" t="s">
        <v>111</v>
      </c>
      <c r="F7064" s="130" t="s">
        <v>111</v>
      </c>
      <c r="G7064" s="130" t="s">
        <v>111</v>
      </c>
      <c r="H7064" s="130" t="s">
        <v>111</v>
      </c>
      <c r="I7064" s="131" t="s">
        <v>111</v>
      </c>
      <c r="J7064" s="131" t="s">
        <v>111</v>
      </c>
      <c r="K7064" s="130" t="s">
        <v>111</v>
      </c>
      <c r="L7064" s="130" t="s">
        <v>111</v>
      </c>
      <c r="M7064" s="130" t="s">
        <v>111</v>
      </c>
      <c r="N7064" s="130" t="s">
        <v>111</v>
      </c>
      <c r="O7064" s="130" t="s">
        <v>111</v>
      </c>
      <c r="P7064" s="130" t="s">
        <v>111</v>
      </c>
      <c r="Q7064" s="130" t="s">
        <v>111</v>
      </c>
      <c r="R7064" s="130" t="s">
        <v>111</v>
      </c>
      <c r="S7064" s="130" t="s">
        <v>111</v>
      </c>
    </row>
    <row r="7065" spans="1:19" ht="11.25" thickBot="1" x14ac:dyDescent="0.2">
      <c r="A7065" s="107">
        <v>1</v>
      </c>
      <c r="B7065" s="132">
        <v>0.814386574074074</v>
      </c>
      <c r="C7065" s="141" t="s">
        <v>5186</v>
      </c>
      <c r="D7065" s="141" t="s">
        <v>5131</v>
      </c>
      <c r="E7065" s="141" t="s">
        <v>5187</v>
      </c>
      <c r="F7065" s="141" t="s">
        <v>5188</v>
      </c>
      <c r="G7065" s="141" t="s">
        <v>5189</v>
      </c>
      <c r="H7065" s="141" t="s">
        <v>5190</v>
      </c>
      <c r="I7065" s="133">
        <v>1.03243</v>
      </c>
      <c r="J7065" s="134" t="s">
        <v>5191</v>
      </c>
      <c r="K7065" s="141" t="s">
        <v>5192</v>
      </c>
      <c r="L7065" s="108">
        <v>1.1040000000000001</v>
      </c>
      <c r="M7065" s="108">
        <v>1.536</v>
      </c>
      <c r="N7065" s="108">
        <v>2.8170000000000002</v>
      </c>
      <c r="O7065" s="141" t="s">
        <v>5193</v>
      </c>
      <c r="P7065" s="108">
        <v>916</v>
      </c>
      <c r="Q7065" s="108">
        <v>0.45700000000000002</v>
      </c>
      <c r="R7065" s="108">
        <v>3.5910000000000002</v>
      </c>
      <c r="S7065" s="108">
        <v>28.08</v>
      </c>
    </row>
    <row r="7066" spans="1:19" ht="11.25" thickBot="1" x14ac:dyDescent="0.2">
      <c r="A7066" s="112"/>
    </row>
    <row r="7067" spans="1:19" ht="11.25" thickBot="1" x14ac:dyDescent="0.2">
      <c r="A7067" s="107">
        <v>2</v>
      </c>
      <c r="B7067" s="132">
        <v>0.81457175925925929</v>
      </c>
      <c r="C7067" s="141" t="s">
        <v>5194</v>
      </c>
      <c r="D7067" s="141" t="s">
        <v>5195</v>
      </c>
      <c r="E7067" s="141" t="s">
        <v>5196</v>
      </c>
      <c r="F7067" s="141" t="s">
        <v>5197</v>
      </c>
      <c r="G7067" s="141" t="s">
        <v>5198</v>
      </c>
      <c r="H7067" s="141" t="s">
        <v>5199</v>
      </c>
      <c r="I7067" s="133">
        <v>1.0338799999999999</v>
      </c>
      <c r="J7067" s="134" t="s">
        <v>5200</v>
      </c>
      <c r="K7067" s="141" t="s">
        <v>5201</v>
      </c>
      <c r="L7067" s="108">
        <v>1.123</v>
      </c>
      <c r="M7067" s="108">
        <v>1.4930000000000001</v>
      </c>
      <c r="N7067" s="108">
        <v>2.8849999999999998</v>
      </c>
      <c r="O7067" s="141" t="s">
        <v>5008</v>
      </c>
      <c r="P7067" s="108">
        <v>924.4</v>
      </c>
      <c r="Q7067" s="108">
        <v>0.439</v>
      </c>
      <c r="R7067" s="108">
        <v>3.5710000000000002</v>
      </c>
      <c r="S7067" s="108">
        <v>28.24</v>
      </c>
    </row>
    <row r="7068" spans="1:19" ht="11.25" thickBot="1" x14ac:dyDescent="0.2">
      <c r="A7068" s="112"/>
    </row>
    <row r="7069" spans="1:19" ht="11.25" thickBot="1" x14ac:dyDescent="0.2">
      <c r="A7069" s="107">
        <v>3</v>
      </c>
      <c r="B7069" s="132">
        <v>0.81474537037037031</v>
      </c>
      <c r="C7069" s="141" t="s">
        <v>5202</v>
      </c>
      <c r="D7069" s="141" t="s">
        <v>5203</v>
      </c>
      <c r="E7069" s="141" t="s">
        <v>5187</v>
      </c>
      <c r="F7069" s="141" t="s">
        <v>5204</v>
      </c>
      <c r="G7069" s="141" t="s">
        <v>5205</v>
      </c>
      <c r="H7069" s="141" t="s">
        <v>5206</v>
      </c>
      <c r="I7069" s="133">
        <v>1.04491</v>
      </c>
      <c r="J7069" s="134" t="s">
        <v>5207</v>
      </c>
      <c r="K7069" s="141" t="s">
        <v>5208</v>
      </c>
      <c r="L7069" s="108">
        <v>1.236</v>
      </c>
      <c r="M7069" s="108">
        <v>1.4830000000000001</v>
      </c>
      <c r="N7069" s="108">
        <v>2.794</v>
      </c>
      <c r="O7069" s="141" t="s">
        <v>5001</v>
      </c>
      <c r="P7069" s="108">
        <v>919.7</v>
      </c>
      <c r="Q7069" s="108">
        <v>0.44400000000000001</v>
      </c>
      <c r="R7069" s="108">
        <v>3.6320000000000001</v>
      </c>
      <c r="S7069" s="108">
        <v>28.52</v>
      </c>
    </row>
    <row r="7070" spans="1:19" ht="11.25" thickBot="1" x14ac:dyDescent="0.2">
      <c r="A7070" s="112"/>
    </row>
    <row r="7071" spans="1:19" ht="11.25" thickBot="1" x14ac:dyDescent="0.2">
      <c r="A7071" s="135" t="s">
        <v>362</v>
      </c>
      <c r="B7071" s="112"/>
      <c r="C7071" s="141" t="s">
        <v>5209</v>
      </c>
      <c r="D7071" s="141" t="s">
        <v>5210</v>
      </c>
      <c r="E7071" s="141" t="s">
        <v>5211</v>
      </c>
      <c r="F7071" s="141" t="s">
        <v>5212</v>
      </c>
      <c r="G7071" s="141" t="s">
        <v>5213</v>
      </c>
      <c r="H7071" s="141" t="s">
        <v>5214</v>
      </c>
      <c r="I7071" s="137">
        <v>1.0370699999999999</v>
      </c>
      <c r="J7071" s="134" t="s">
        <v>5215</v>
      </c>
      <c r="K7071" s="141" t="s">
        <v>5216</v>
      </c>
      <c r="L7071" s="136">
        <v>1.155</v>
      </c>
      <c r="M7071" s="136">
        <v>1.504</v>
      </c>
      <c r="N7071" s="136">
        <v>2.8319999999999999</v>
      </c>
      <c r="O7071" s="141" t="s">
        <v>5016</v>
      </c>
      <c r="P7071" s="136">
        <v>920</v>
      </c>
      <c r="Q7071" s="136">
        <v>0.44700000000000001</v>
      </c>
      <c r="R7071" s="136">
        <v>3.5979999999999999</v>
      </c>
      <c r="S7071" s="136">
        <v>28.28</v>
      </c>
    </row>
    <row r="7072" spans="1:19" ht="11.25" thickBot="1" x14ac:dyDescent="0.2">
      <c r="A7072" s="112"/>
    </row>
    <row r="7073" spans="1:19" ht="11.25" thickBot="1" x14ac:dyDescent="0.2">
      <c r="A7073" s="138" t="s">
        <v>364</v>
      </c>
      <c r="B7073" s="112"/>
      <c r="C7073" s="141" t="s">
        <v>5217</v>
      </c>
      <c r="D7073" s="141" t="s">
        <v>5218</v>
      </c>
      <c r="E7073" s="141" t="s">
        <v>5219</v>
      </c>
      <c r="F7073" s="141" t="s">
        <v>5220</v>
      </c>
      <c r="G7073" s="141" t="s">
        <v>5221</v>
      </c>
      <c r="H7073" s="141" t="s">
        <v>5222</v>
      </c>
      <c r="I7073" s="137">
        <v>6.8300000000000001E-3</v>
      </c>
      <c r="J7073" s="134" t="s">
        <v>5223</v>
      </c>
      <c r="K7073" s="141" t="s">
        <v>5224</v>
      </c>
      <c r="L7073" s="136">
        <v>7.1999999999999995E-2</v>
      </c>
      <c r="M7073" s="136">
        <v>2.8000000000000001E-2</v>
      </c>
      <c r="N7073" s="136">
        <v>4.7E-2</v>
      </c>
      <c r="O7073" s="141" t="s">
        <v>5225</v>
      </c>
      <c r="P7073" s="136">
        <v>4.2279999999999998</v>
      </c>
      <c r="Q7073" s="136">
        <v>0.01</v>
      </c>
      <c r="R7073" s="136">
        <v>3.1E-2</v>
      </c>
      <c r="S7073" s="136">
        <v>0.221</v>
      </c>
    </row>
    <row r="7074" spans="1:19" ht="11.25" thickBot="1" x14ac:dyDescent="0.2">
      <c r="A7074" s="112"/>
    </row>
    <row r="7075" spans="1:19" ht="11.25" thickBot="1" x14ac:dyDescent="0.2">
      <c r="A7075" s="139" t="s">
        <v>366</v>
      </c>
      <c r="B7075" s="112"/>
      <c r="C7075" s="141" t="s">
        <v>5226</v>
      </c>
      <c r="D7075" s="141" t="s">
        <v>5227</v>
      </c>
      <c r="E7075" s="141" t="s">
        <v>4828</v>
      </c>
      <c r="F7075" s="141" t="s">
        <v>5228</v>
      </c>
      <c r="G7075" s="141" t="s">
        <v>5229</v>
      </c>
      <c r="H7075" s="141" t="s">
        <v>5230</v>
      </c>
      <c r="I7075" s="140">
        <v>0.65800000000000003</v>
      </c>
      <c r="J7075" s="134" t="s">
        <v>5231</v>
      </c>
      <c r="K7075" s="141" t="s">
        <v>5232</v>
      </c>
      <c r="L7075" s="136">
        <v>6.202</v>
      </c>
      <c r="M7075" s="136">
        <v>1.8640000000000001</v>
      </c>
      <c r="N7075" s="136">
        <v>1.6719999999999999</v>
      </c>
      <c r="O7075" s="141" t="s">
        <v>2366</v>
      </c>
      <c r="P7075" s="136">
        <v>0.46</v>
      </c>
      <c r="Q7075" s="136">
        <v>2.1629999999999998</v>
      </c>
      <c r="R7075" s="136">
        <v>0.86799999999999999</v>
      </c>
      <c r="S7075" s="136">
        <v>0.78100000000000003</v>
      </c>
    </row>
    <row r="7076" spans="1:19" ht="11.25" thickBot="1" x14ac:dyDescent="0.2">
      <c r="A7076" s="112"/>
    </row>
    <row r="7077" spans="1:19" ht="11.25" thickBot="1" x14ac:dyDescent="0.2">
      <c r="A7077" s="106" t="s">
        <v>357</v>
      </c>
      <c r="B7077" s="106" t="s">
        <v>358</v>
      </c>
      <c r="C7077" s="130" t="s">
        <v>17</v>
      </c>
      <c r="D7077" s="130" t="s">
        <v>18</v>
      </c>
      <c r="E7077" s="131" t="s">
        <v>19</v>
      </c>
      <c r="F7077" s="131" t="s">
        <v>20</v>
      </c>
      <c r="G7077" s="130" t="s">
        <v>21</v>
      </c>
      <c r="H7077" s="130" t="s">
        <v>22</v>
      </c>
      <c r="I7077" s="130" t="s">
        <v>23</v>
      </c>
      <c r="J7077" s="130" t="s">
        <v>24</v>
      </c>
      <c r="K7077" s="131" t="s">
        <v>25</v>
      </c>
      <c r="L7077" s="131" t="s">
        <v>26</v>
      </c>
      <c r="M7077" s="130" t="s">
        <v>27</v>
      </c>
      <c r="N7077" s="130" t="s">
        <v>28</v>
      </c>
      <c r="O7077" s="130" t="s">
        <v>29</v>
      </c>
      <c r="P7077" s="130" t="s">
        <v>30</v>
      </c>
      <c r="Q7077" s="130" t="s">
        <v>31</v>
      </c>
      <c r="R7077" s="130" t="s">
        <v>32</v>
      </c>
      <c r="S7077" s="130" t="s">
        <v>33</v>
      </c>
    </row>
    <row r="7078" spans="1:19" ht="11.25" thickBot="1" x14ac:dyDescent="0.2">
      <c r="A7078" s="112"/>
      <c r="B7078" s="112"/>
      <c r="C7078" s="130" t="s">
        <v>111</v>
      </c>
      <c r="D7078" s="130" t="s">
        <v>111</v>
      </c>
      <c r="E7078" s="131" t="s">
        <v>111</v>
      </c>
      <c r="F7078" s="131" t="s">
        <v>111</v>
      </c>
      <c r="G7078" s="130" t="s">
        <v>111</v>
      </c>
      <c r="H7078" s="130" t="s">
        <v>111</v>
      </c>
      <c r="I7078" s="130" t="s">
        <v>111</v>
      </c>
      <c r="J7078" s="130" t="s">
        <v>111</v>
      </c>
      <c r="K7078" s="131" t="s">
        <v>111</v>
      </c>
      <c r="L7078" s="131" t="s">
        <v>111</v>
      </c>
      <c r="M7078" s="130" t="s">
        <v>111</v>
      </c>
      <c r="N7078" s="130" t="s">
        <v>111</v>
      </c>
      <c r="O7078" s="130" t="s">
        <v>111</v>
      </c>
      <c r="P7078" s="130" t="s">
        <v>111</v>
      </c>
      <c r="Q7078" s="130" t="s">
        <v>111</v>
      </c>
      <c r="R7078" s="130" t="s">
        <v>111</v>
      </c>
      <c r="S7078" s="130" t="s">
        <v>111</v>
      </c>
    </row>
    <row r="7079" spans="1:19" ht="11.25" thickBot="1" x14ac:dyDescent="0.2">
      <c r="A7079" s="107">
        <v>1</v>
      </c>
      <c r="B7079" s="132">
        <v>0.814386574074074</v>
      </c>
      <c r="C7079" s="108">
        <v>37.380000000000003</v>
      </c>
      <c r="D7079" s="108">
        <v>1.3069999999999999</v>
      </c>
      <c r="E7079" s="133">
        <v>0.91776999999999997</v>
      </c>
      <c r="F7079" s="133">
        <v>0.92042000000000002</v>
      </c>
      <c r="G7079" s="108">
        <v>0.32100000000000001</v>
      </c>
      <c r="H7079" s="108">
        <v>20.56</v>
      </c>
      <c r="I7079" s="108">
        <v>9.48</v>
      </c>
      <c r="J7079" s="141" t="s">
        <v>5233</v>
      </c>
      <c r="K7079" s="133">
        <v>0.97972000000000004</v>
      </c>
      <c r="L7079" s="134" t="s">
        <v>5234</v>
      </c>
      <c r="M7079" s="108">
        <v>6.0999999999999999E-2</v>
      </c>
      <c r="N7079" s="108">
        <v>0.29399999999999998</v>
      </c>
      <c r="O7079" s="108">
        <v>1E-3</v>
      </c>
      <c r="P7079" s="108">
        <v>4.0000000000000001E-3</v>
      </c>
      <c r="Q7079" s="108">
        <v>5.3999999999999999E-2</v>
      </c>
      <c r="R7079" s="108">
        <v>0.152</v>
      </c>
      <c r="S7079" s="108">
        <v>4.3999999999999997E-2</v>
      </c>
    </row>
    <row r="7080" spans="1:19" ht="11.25" thickBot="1" x14ac:dyDescent="0.2">
      <c r="A7080" s="112"/>
    </row>
    <row r="7081" spans="1:19" ht="11.25" thickBot="1" x14ac:dyDescent="0.2">
      <c r="A7081" s="107">
        <v>2</v>
      </c>
      <c r="B7081" s="132">
        <v>0.81457175925925929</v>
      </c>
      <c r="C7081" s="108">
        <v>37.17</v>
      </c>
      <c r="D7081" s="108">
        <v>1.3089999999999999</v>
      </c>
      <c r="E7081" s="133">
        <v>0.92667999999999995</v>
      </c>
      <c r="F7081" s="133">
        <v>0.93059999999999998</v>
      </c>
      <c r="G7081" s="108">
        <v>0.39300000000000002</v>
      </c>
      <c r="H7081" s="108">
        <v>26.87</v>
      </c>
      <c r="I7081" s="108">
        <v>9.6270000000000007</v>
      </c>
      <c r="J7081" s="141" t="s">
        <v>5235</v>
      </c>
      <c r="K7081" s="133">
        <v>0.99587000000000003</v>
      </c>
      <c r="L7081" s="134" t="s">
        <v>5236</v>
      </c>
      <c r="M7081" s="108">
        <v>0.06</v>
      </c>
      <c r="N7081" s="108">
        <v>0.28799999999999998</v>
      </c>
      <c r="O7081" s="108">
        <v>1E-3</v>
      </c>
      <c r="P7081" s="108">
        <v>4.0000000000000001E-3</v>
      </c>
      <c r="Q7081" s="108">
        <v>5.2999999999999999E-2</v>
      </c>
      <c r="R7081" s="108">
        <v>0.14299999999999999</v>
      </c>
      <c r="S7081" s="108">
        <v>4.9000000000000002E-2</v>
      </c>
    </row>
    <row r="7082" spans="1:19" ht="11.25" thickBot="1" x14ac:dyDescent="0.2">
      <c r="A7082" s="112"/>
    </row>
    <row r="7083" spans="1:19" ht="11.25" thickBot="1" x14ac:dyDescent="0.2">
      <c r="A7083" s="107">
        <v>3</v>
      </c>
      <c r="B7083" s="132">
        <v>0.81474537037037031</v>
      </c>
      <c r="C7083" s="108">
        <v>37.56</v>
      </c>
      <c r="D7083" s="108">
        <v>1.323</v>
      </c>
      <c r="E7083" s="133">
        <v>0.93799999999999994</v>
      </c>
      <c r="F7083" s="133">
        <v>0.92935000000000001</v>
      </c>
      <c r="G7083" s="108">
        <v>0.252</v>
      </c>
      <c r="H7083" s="108">
        <v>20.100000000000001</v>
      </c>
      <c r="I7083" s="108">
        <v>9.6010000000000009</v>
      </c>
      <c r="J7083" s="141" t="s">
        <v>5237</v>
      </c>
      <c r="K7083" s="133">
        <v>0.99816000000000005</v>
      </c>
      <c r="L7083" s="134" t="s">
        <v>5238</v>
      </c>
      <c r="M7083" s="108">
        <v>5.6000000000000001E-2</v>
      </c>
      <c r="N7083" s="108">
        <v>0.29799999999999999</v>
      </c>
      <c r="O7083" s="108">
        <v>0</v>
      </c>
      <c r="P7083" s="108">
        <v>3.0000000000000001E-3</v>
      </c>
      <c r="Q7083" s="108">
        <v>5.0999999999999997E-2</v>
      </c>
      <c r="R7083" s="108">
        <v>0.14699999999999999</v>
      </c>
      <c r="S7083" s="108">
        <v>5.7000000000000002E-2</v>
      </c>
    </row>
    <row r="7084" spans="1:19" ht="11.25" thickBot="1" x14ac:dyDescent="0.2">
      <c r="A7084" s="112"/>
    </row>
    <row r="7085" spans="1:19" ht="11.25" thickBot="1" x14ac:dyDescent="0.2">
      <c r="A7085" s="135" t="s">
        <v>362</v>
      </c>
      <c r="B7085" s="112"/>
      <c r="C7085" s="136">
        <v>37.369999999999997</v>
      </c>
      <c r="D7085" s="136">
        <v>1.3129999999999999</v>
      </c>
      <c r="E7085" s="137">
        <v>0.92747999999999997</v>
      </c>
      <c r="F7085" s="137">
        <v>0.92679</v>
      </c>
      <c r="G7085" s="136">
        <v>0.32200000000000001</v>
      </c>
      <c r="H7085" s="136">
        <v>22.51</v>
      </c>
      <c r="I7085" s="136">
        <v>9.5690000000000008</v>
      </c>
      <c r="J7085" s="141" t="s">
        <v>5239</v>
      </c>
      <c r="K7085" s="137">
        <v>0.99124999999999996</v>
      </c>
      <c r="L7085" s="134" t="s">
        <v>5240</v>
      </c>
      <c r="M7085" s="136">
        <v>5.8999999999999997E-2</v>
      </c>
      <c r="N7085" s="136">
        <v>0.29299999999999998</v>
      </c>
      <c r="O7085" s="136">
        <v>1E-3</v>
      </c>
      <c r="P7085" s="136">
        <v>4.0000000000000001E-3</v>
      </c>
      <c r="Q7085" s="136">
        <v>5.2999999999999999E-2</v>
      </c>
      <c r="R7085" s="136">
        <v>0.14799999999999999</v>
      </c>
      <c r="S7085" s="136">
        <v>0.05</v>
      </c>
    </row>
    <row r="7086" spans="1:19" ht="11.25" thickBot="1" x14ac:dyDescent="0.2">
      <c r="A7086" s="112"/>
    </row>
    <row r="7087" spans="1:19" ht="11.25" thickBot="1" x14ac:dyDescent="0.2">
      <c r="A7087" s="138" t="s">
        <v>364</v>
      </c>
      <c r="B7087" s="112"/>
      <c r="C7087" s="136">
        <v>0.19600000000000001</v>
      </c>
      <c r="D7087" s="136">
        <v>8.9999999999999993E-3</v>
      </c>
      <c r="E7087" s="137">
        <v>1.014E-2</v>
      </c>
      <c r="F7087" s="137">
        <v>5.5500000000000002E-3</v>
      </c>
      <c r="G7087" s="136">
        <v>7.0999999999999994E-2</v>
      </c>
      <c r="H7087" s="136">
        <v>3.7839999999999998</v>
      </c>
      <c r="I7087" s="136">
        <v>7.8E-2</v>
      </c>
      <c r="J7087" s="141" t="s">
        <v>5241</v>
      </c>
      <c r="K7087" s="137">
        <v>1.005E-2</v>
      </c>
      <c r="L7087" s="134" t="s">
        <v>3610</v>
      </c>
      <c r="M7087" s="136">
        <v>3.0000000000000001E-3</v>
      </c>
      <c r="N7087" s="136">
        <v>5.0000000000000001E-3</v>
      </c>
      <c r="O7087" s="136">
        <v>1E-3</v>
      </c>
      <c r="P7087" s="136">
        <v>0</v>
      </c>
      <c r="Q7087" s="136">
        <v>2E-3</v>
      </c>
      <c r="R7087" s="136">
        <v>4.0000000000000001E-3</v>
      </c>
      <c r="S7087" s="136">
        <v>6.0000000000000001E-3</v>
      </c>
    </row>
    <row r="7088" spans="1:19" ht="11.25" thickBot="1" x14ac:dyDescent="0.2">
      <c r="A7088" s="112"/>
    </row>
    <row r="7089" spans="1:19" ht="11.25" thickBot="1" x14ac:dyDescent="0.2">
      <c r="A7089" s="139" t="s">
        <v>366</v>
      </c>
      <c r="B7089" s="112"/>
      <c r="C7089" s="136">
        <v>0.52500000000000002</v>
      </c>
      <c r="D7089" s="136">
        <v>0.67400000000000004</v>
      </c>
      <c r="E7089" s="140">
        <v>1.093</v>
      </c>
      <c r="F7089" s="140">
        <v>0.59899999999999998</v>
      </c>
      <c r="G7089" s="136">
        <v>21.97</v>
      </c>
      <c r="H7089" s="136">
        <v>16.809999999999999</v>
      </c>
      <c r="I7089" s="136">
        <v>0.81899999999999995</v>
      </c>
      <c r="J7089" s="141" t="s">
        <v>5242</v>
      </c>
      <c r="K7089" s="140">
        <v>1.014</v>
      </c>
      <c r="L7089" s="134" t="s">
        <v>5243</v>
      </c>
      <c r="M7089" s="136">
        <v>4.649</v>
      </c>
      <c r="N7089" s="136">
        <v>1.7609999999999999</v>
      </c>
      <c r="O7089" s="136">
        <v>63.28</v>
      </c>
      <c r="P7089" s="136">
        <v>10.59</v>
      </c>
      <c r="Q7089" s="136">
        <v>2.9660000000000002</v>
      </c>
      <c r="R7089" s="136">
        <v>3.008</v>
      </c>
      <c r="S7089" s="136">
        <v>12.74</v>
      </c>
    </row>
    <row r="7090" spans="1:19" ht="11.25" thickBot="1" x14ac:dyDescent="0.2">
      <c r="A7090" s="112"/>
    </row>
    <row r="7091" spans="1:19" ht="11.25" thickBot="1" x14ac:dyDescent="0.2">
      <c r="A7091" s="106" t="s">
        <v>357</v>
      </c>
      <c r="B7091" s="106" t="s">
        <v>358</v>
      </c>
      <c r="C7091" s="131" t="s">
        <v>34</v>
      </c>
      <c r="D7091" s="131" t="s">
        <v>35</v>
      </c>
      <c r="E7091" s="130" t="s">
        <v>36</v>
      </c>
      <c r="F7091" s="130" t="s">
        <v>37</v>
      </c>
      <c r="G7091" s="130" t="s">
        <v>38</v>
      </c>
      <c r="H7091" s="130" t="s">
        <v>39</v>
      </c>
      <c r="I7091" s="130" t="s">
        <v>40</v>
      </c>
      <c r="J7091" s="130" t="s">
        <v>41</v>
      </c>
      <c r="K7091" s="130" t="s">
        <v>42</v>
      </c>
      <c r="L7091" s="130" t="s">
        <v>43</v>
      </c>
      <c r="M7091" s="130" t="s">
        <v>44</v>
      </c>
      <c r="N7091" s="130" t="s">
        <v>45</v>
      </c>
      <c r="O7091" s="130" t="s">
        <v>46</v>
      </c>
      <c r="P7091" s="130" t="s">
        <v>47</v>
      </c>
      <c r="Q7091" s="130" t="s">
        <v>48</v>
      </c>
      <c r="R7091" s="130" t="s">
        <v>49</v>
      </c>
      <c r="S7091" s="130" t="s">
        <v>50</v>
      </c>
    </row>
    <row r="7092" spans="1:19" ht="11.25" thickBot="1" x14ac:dyDescent="0.2">
      <c r="A7092" s="112"/>
      <c r="B7092" s="112"/>
      <c r="C7092" s="131" t="s">
        <v>111</v>
      </c>
      <c r="D7092" s="131" t="s">
        <v>111</v>
      </c>
      <c r="E7092" s="130" t="s">
        <v>111</v>
      </c>
      <c r="F7092" s="130" t="s">
        <v>111</v>
      </c>
      <c r="G7092" s="130" t="s">
        <v>111</v>
      </c>
      <c r="H7092" s="130" t="s">
        <v>111</v>
      </c>
      <c r="I7092" s="130" t="s">
        <v>111</v>
      </c>
      <c r="J7092" s="130" t="s">
        <v>111</v>
      </c>
      <c r="K7092" s="130" t="s">
        <v>111</v>
      </c>
      <c r="L7092" s="130" t="s">
        <v>111</v>
      </c>
      <c r="M7092" s="130" t="s">
        <v>111</v>
      </c>
      <c r="N7092" s="130" t="s">
        <v>111</v>
      </c>
      <c r="O7092" s="130" t="s">
        <v>111</v>
      </c>
      <c r="P7092" s="130" t="s">
        <v>111</v>
      </c>
      <c r="Q7092" s="130" t="s">
        <v>111</v>
      </c>
      <c r="R7092" s="130" t="s">
        <v>111</v>
      </c>
      <c r="S7092" s="130" t="s">
        <v>111</v>
      </c>
    </row>
    <row r="7093" spans="1:19" ht="11.25" thickBot="1" x14ac:dyDescent="0.2">
      <c r="A7093" s="107">
        <v>1</v>
      </c>
      <c r="B7093" s="132">
        <v>0.814386574074074</v>
      </c>
      <c r="C7093" s="133">
        <v>0.89424000000000003</v>
      </c>
      <c r="D7093" s="134" t="s">
        <v>5244</v>
      </c>
      <c r="E7093" s="108">
        <v>0.23599999999999999</v>
      </c>
      <c r="F7093" s="108">
        <v>0.10199999999999999</v>
      </c>
      <c r="G7093" s="108">
        <v>7.0000000000000001E-3</v>
      </c>
      <c r="H7093" s="108">
        <v>0.112</v>
      </c>
      <c r="I7093" s="108">
        <v>33.58</v>
      </c>
      <c r="J7093" s="108">
        <v>33.57</v>
      </c>
      <c r="K7093" s="108">
        <v>0.55700000000000005</v>
      </c>
      <c r="L7093" s="108">
        <v>1.0960000000000001</v>
      </c>
      <c r="M7093" s="108">
        <v>0.13700000000000001</v>
      </c>
      <c r="N7093" s="108">
        <v>0.50800000000000001</v>
      </c>
      <c r="O7093" s="108">
        <v>9.7000000000000003E-2</v>
      </c>
      <c r="P7093" s="108">
        <v>2.3E-2</v>
      </c>
      <c r="Q7093" s="108">
        <v>0.09</v>
      </c>
      <c r="R7093" s="108">
        <v>1.2E-2</v>
      </c>
      <c r="S7093" s="108">
        <v>6.2E-2</v>
      </c>
    </row>
    <row r="7094" spans="1:19" ht="11.25" thickBot="1" x14ac:dyDescent="0.2">
      <c r="A7094" s="112"/>
    </row>
    <row r="7095" spans="1:19" ht="11.25" thickBot="1" x14ac:dyDescent="0.2">
      <c r="A7095" s="107">
        <v>2</v>
      </c>
      <c r="B7095" s="132">
        <v>0.81457175925925929</v>
      </c>
      <c r="C7095" s="133">
        <v>0.91008</v>
      </c>
      <c r="D7095" s="134" t="s">
        <v>5245</v>
      </c>
      <c r="E7095" s="108">
        <v>0.24099999999999999</v>
      </c>
      <c r="F7095" s="108">
        <v>0.106</v>
      </c>
      <c r="G7095" s="108">
        <v>-3.0000000000000001E-3</v>
      </c>
      <c r="H7095" s="108">
        <v>0.11</v>
      </c>
      <c r="I7095" s="108">
        <v>33.54</v>
      </c>
      <c r="J7095" s="108">
        <v>33.53</v>
      </c>
      <c r="K7095" s="108">
        <v>0.56499999999999995</v>
      </c>
      <c r="L7095" s="108">
        <v>1.1060000000000001</v>
      </c>
      <c r="M7095" s="108">
        <v>0.13800000000000001</v>
      </c>
      <c r="N7095" s="108">
        <v>0.51100000000000001</v>
      </c>
      <c r="O7095" s="108">
        <v>0.1</v>
      </c>
      <c r="P7095" s="108">
        <v>2.3E-2</v>
      </c>
      <c r="Q7095" s="108">
        <v>8.7999999999999995E-2</v>
      </c>
      <c r="R7095" s="108">
        <v>1.2E-2</v>
      </c>
      <c r="S7095" s="108">
        <v>0.06</v>
      </c>
    </row>
    <row r="7096" spans="1:19" ht="11.25" thickBot="1" x14ac:dyDescent="0.2">
      <c r="A7096" s="112"/>
    </row>
    <row r="7097" spans="1:19" ht="11.25" thickBot="1" x14ac:dyDescent="0.2">
      <c r="A7097" s="107">
        <v>3</v>
      </c>
      <c r="B7097" s="132">
        <v>0.81474537037037031</v>
      </c>
      <c r="C7097" s="133">
        <v>0.91473000000000004</v>
      </c>
      <c r="D7097" s="134" t="s">
        <v>5246</v>
      </c>
      <c r="E7097" s="108">
        <v>0.24099999999999999</v>
      </c>
      <c r="F7097" s="108">
        <v>0.112</v>
      </c>
      <c r="G7097" s="108">
        <v>0</v>
      </c>
      <c r="H7097" s="108">
        <v>0.11600000000000001</v>
      </c>
      <c r="I7097" s="108">
        <v>33.909999999999997</v>
      </c>
      <c r="J7097" s="108">
        <v>33.72</v>
      </c>
      <c r="K7097" s="108">
        <v>0.56100000000000005</v>
      </c>
      <c r="L7097" s="108">
        <v>1.103</v>
      </c>
      <c r="M7097" s="108">
        <v>0.13600000000000001</v>
      </c>
      <c r="N7097" s="108">
        <v>0.51200000000000001</v>
      </c>
      <c r="O7097" s="108">
        <v>9.4E-2</v>
      </c>
      <c r="P7097" s="108">
        <v>2.1999999999999999E-2</v>
      </c>
      <c r="Q7097" s="108">
        <v>8.8999999999999996E-2</v>
      </c>
      <c r="R7097" s="108">
        <v>1.2E-2</v>
      </c>
      <c r="S7097" s="108">
        <v>6.2E-2</v>
      </c>
    </row>
    <row r="7098" spans="1:19" ht="11.25" thickBot="1" x14ac:dyDescent="0.2">
      <c r="A7098" s="112"/>
    </row>
    <row r="7099" spans="1:19" ht="11.25" thickBot="1" x14ac:dyDescent="0.2">
      <c r="A7099" s="135" t="s">
        <v>362</v>
      </c>
      <c r="B7099" s="112"/>
      <c r="C7099" s="137">
        <v>0.90634999999999999</v>
      </c>
      <c r="D7099" s="134" t="s">
        <v>5247</v>
      </c>
      <c r="E7099" s="136">
        <v>0.23899999999999999</v>
      </c>
      <c r="F7099" s="136">
        <v>0.107</v>
      </c>
      <c r="G7099" s="136">
        <v>1E-3</v>
      </c>
      <c r="H7099" s="136">
        <v>0.113</v>
      </c>
      <c r="I7099" s="136">
        <v>33.68</v>
      </c>
      <c r="J7099" s="136">
        <v>33.61</v>
      </c>
      <c r="K7099" s="136">
        <v>0.56100000000000005</v>
      </c>
      <c r="L7099" s="136">
        <v>1.101</v>
      </c>
      <c r="M7099" s="136">
        <v>0.13700000000000001</v>
      </c>
      <c r="N7099" s="136">
        <v>0.51</v>
      </c>
      <c r="O7099" s="136">
        <v>9.7000000000000003E-2</v>
      </c>
      <c r="P7099" s="136">
        <v>2.3E-2</v>
      </c>
      <c r="Q7099" s="136">
        <v>8.8999999999999996E-2</v>
      </c>
      <c r="R7099" s="136">
        <v>1.2E-2</v>
      </c>
      <c r="S7099" s="136">
        <v>6.0999999999999999E-2</v>
      </c>
    </row>
    <row r="7100" spans="1:19" ht="11.25" thickBot="1" x14ac:dyDescent="0.2">
      <c r="A7100" s="112"/>
    </row>
    <row r="7101" spans="1:19" ht="11.25" thickBot="1" x14ac:dyDescent="0.2">
      <c r="A7101" s="138" t="s">
        <v>364</v>
      </c>
      <c r="B7101" s="112"/>
      <c r="C7101" s="137">
        <v>1.074E-2</v>
      </c>
      <c r="D7101" s="134" t="s">
        <v>1312</v>
      </c>
      <c r="E7101" s="136">
        <v>3.0000000000000001E-3</v>
      </c>
      <c r="F7101" s="136">
        <v>5.0000000000000001E-3</v>
      </c>
      <c r="G7101" s="136">
        <v>5.0000000000000001E-3</v>
      </c>
      <c r="H7101" s="136">
        <v>3.0000000000000001E-3</v>
      </c>
      <c r="I7101" s="136">
        <v>0.20499999999999999</v>
      </c>
      <c r="J7101" s="136">
        <v>0.10100000000000001</v>
      </c>
      <c r="K7101" s="136">
        <v>4.0000000000000001E-3</v>
      </c>
      <c r="L7101" s="136">
        <v>5.0000000000000001E-3</v>
      </c>
      <c r="M7101" s="136">
        <v>1E-3</v>
      </c>
      <c r="N7101" s="136">
        <v>2E-3</v>
      </c>
      <c r="O7101" s="136">
        <v>3.0000000000000001E-3</v>
      </c>
      <c r="P7101" s="136">
        <v>0</v>
      </c>
      <c r="Q7101" s="136">
        <v>1E-3</v>
      </c>
      <c r="R7101" s="136">
        <v>0</v>
      </c>
      <c r="S7101" s="136">
        <v>1E-3</v>
      </c>
    </row>
    <row r="7102" spans="1:19" ht="11.25" thickBot="1" x14ac:dyDescent="0.2">
      <c r="A7102" s="112"/>
    </row>
    <row r="7103" spans="1:19" ht="11.25" thickBot="1" x14ac:dyDescent="0.2">
      <c r="A7103" s="139" t="s">
        <v>366</v>
      </c>
      <c r="B7103" s="112"/>
      <c r="C7103" s="140">
        <v>1.1850000000000001</v>
      </c>
      <c r="D7103" s="134" t="s">
        <v>5248</v>
      </c>
      <c r="E7103" s="136">
        <v>1.2070000000000001</v>
      </c>
      <c r="F7103" s="136">
        <v>4.4749999999999996</v>
      </c>
      <c r="G7103" s="136">
        <v>349.7</v>
      </c>
      <c r="H7103" s="136">
        <v>2.806</v>
      </c>
      <c r="I7103" s="136">
        <v>0.60799999999999998</v>
      </c>
      <c r="J7103" s="136">
        <v>0.29899999999999999</v>
      </c>
      <c r="K7103" s="136">
        <v>0.78</v>
      </c>
      <c r="L7103" s="136">
        <v>0.48899999999999999</v>
      </c>
      <c r="M7103" s="136">
        <v>0.80200000000000005</v>
      </c>
      <c r="N7103" s="136">
        <v>0.40200000000000002</v>
      </c>
      <c r="O7103" s="136">
        <v>2.8879999999999999</v>
      </c>
      <c r="P7103" s="136">
        <v>1.5620000000000001</v>
      </c>
      <c r="Q7103" s="136">
        <v>1.556</v>
      </c>
      <c r="R7103" s="136">
        <v>1.605</v>
      </c>
      <c r="S7103" s="136">
        <v>1.8140000000000001</v>
      </c>
    </row>
    <row r="7104" spans="1:19" ht="11.25" thickBot="1" x14ac:dyDescent="0.2">
      <c r="A7104" s="112"/>
    </row>
    <row r="7105" spans="1:19" ht="11.25" thickBot="1" x14ac:dyDescent="0.2">
      <c r="A7105" s="106" t="s">
        <v>357</v>
      </c>
      <c r="B7105" s="106" t="s">
        <v>358</v>
      </c>
      <c r="C7105" s="130" t="s">
        <v>51</v>
      </c>
      <c r="D7105" s="130" t="s">
        <v>52</v>
      </c>
      <c r="E7105" s="130" t="s">
        <v>53</v>
      </c>
      <c r="F7105" s="130" t="s">
        <v>54</v>
      </c>
      <c r="G7105" s="130" t="s">
        <v>55</v>
      </c>
      <c r="H7105" s="130" t="s">
        <v>56</v>
      </c>
      <c r="I7105" s="130" t="s">
        <v>57</v>
      </c>
      <c r="J7105" s="130" t="s">
        <v>58</v>
      </c>
      <c r="K7105" s="130" t="s">
        <v>59</v>
      </c>
      <c r="L7105" s="130" t="s">
        <v>60</v>
      </c>
      <c r="M7105" s="130" t="s">
        <v>61</v>
      </c>
      <c r="N7105" s="130" t="s">
        <v>62</v>
      </c>
      <c r="O7105" s="130" t="s">
        <v>63</v>
      </c>
      <c r="P7105" s="130" t="s">
        <v>64</v>
      </c>
      <c r="Q7105" s="131" t="s">
        <v>65</v>
      </c>
      <c r="R7105" s="131" t="s">
        <v>66</v>
      </c>
      <c r="S7105" s="130" t="s">
        <v>67</v>
      </c>
    </row>
    <row r="7106" spans="1:19" ht="11.25" thickBot="1" x14ac:dyDescent="0.2">
      <c r="A7106" s="112"/>
      <c r="B7106" s="112"/>
      <c r="C7106" s="130" t="s">
        <v>111</v>
      </c>
      <c r="D7106" s="130" t="s">
        <v>111</v>
      </c>
      <c r="E7106" s="130" t="s">
        <v>111</v>
      </c>
      <c r="F7106" s="130" t="s">
        <v>111</v>
      </c>
      <c r="G7106" s="130" t="s">
        <v>111</v>
      </c>
      <c r="H7106" s="130" t="s">
        <v>111</v>
      </c>
      <c r="I7106" s="130" t="s">
        <v>111</v>
      </c>
      <c r="J7106" s="130" t="s">
        <v>111</v>
      </c>
      <c r="K7106" s="130" t="s">
        <v>111</v>
      </c>
      <c r="L7106" s="130" t="s">
        <v>111</v>
      </c>
      <c r="M7106" s="130" t="s">
        <v>111</v>
      </c>
      <c r="N7106" s="130" t="s">
        <v>111</v>
      </c>
      <c r="O7106" s="130" t="s">
        <v>111</v>
      </c>
      <c r="P7106" s="130" t="s">
        <v>111</v>
      </c>
      <c r="Q7106" s="131" t="s">
        <v>111</v>
      </c>
      <c r="R7106" s="131" t="s">
        <v>111</v>
      </c>
      <c r="S7106" s="130" t="s">
        <v>111</v>
      </c>
    </row>
    <row r="7107" spans="1:19" ht="11.25" thickBot="1" x14ac:dyDescent="0.2">
      <c r="A7107" s="107">
        <v>1</v>
      </c>
      <c r="B7107" s="132">
        <v>0.814386574074074</v>
      </c>
      <c r="C7107" s="108">
        <v>1.2999999999999999E-2</v>
      </c>
      <c r="D7107" s="108">
        <v>2.9000000000000001E-2</v>
      </c>
      <c r="E7107" s="108">
        <v>4.0000000000000001E-3</v>
      </c>
      <c r="F7107" s="108">
        <v>2.4E-2</v>
      </c>
      <c r="G7107" s="108">
        <v>4.0000000000000001E-3</v>
      </c>
      <c r="H7107" s="108">
        <v>1E-3</v>
      </c>
      <c r="I7107" s="108">
        <v>5.0999999999999997E-2</v>
      </c>
      <c r="J7107" s="108">
        <v>5.8999999999999997E-2</v>
      </c>
      <c r="K7107" s="108">
        <v>6.2E-2</v>
      </c>
      <c r="L7107" s="108">
        <v>0</v>
      </c>
      <c r="M7107" s="108">
        <v>0</v>
      </c>
      <c r="N7107" s="108">
        <v>0.13200000000000001</v>
      </c>
      <c r="O7107" s="108">
        <v>8.0000000000000002E-3</v>
      </c>
      <c r="P7107" s="108">
        <v>3.1269999999999998</v>
      </c>
      <c r="Q7107" s="133">
        <v>0.86538999999999999</v>
      </c>
      <c r="R7107" s="134" t="s">
        <v>1302</v>
      </c>
      <c r="S7107" s="108">
        <v>0.159</v>
      </c>
    </row>
    <row r="7108" spans="1:19" ht="11.25" thickBot="1" x14ac:dyDescent="0.2">
      <c r="A7108" s="112"/>
    </row>
    <row r="7109" spans="1:19" ht="11.25" thickBot="1" x14ac:dyDescent="0.2">
      <c r="A7109" s="107">
        <v>2</v>
      </c>
      <c r="B7109" s="132">
        <v>0.81457175925925929</v>
      </c>
      <c r="C7109" s="108">
        <v>1.2E-2</v>
      </c>
      <c r="D7109" s="108">
        <v>2.9000000000000001E-2</v>
      </c>
      <c r="E7109" s="108">
        <v>4.0000000000000001E-3</v>
      </c>
      <c r="F7109" s="108">
        <v>2.5000000000000001E-2</v>
      </c>
      <c r="G7109" s="108">
        <v>5.0000000000000001E-3</v>
      </c>
      <c r="H7109" s="108">
        <v>2E-3</v>
      </c>
      <c r="I7109" s="108">
        <v>5.2999999999999999E-2</v>
      </c>
      <c r="J7109" s="108">
        <v>0.06</v>
      </c>
      <c r="K7109" s="108">
        <v>6.4000000000000001E-2</v>
      </c>
      <c r="L7109" s="108">
        <v>0</v>
      </c>
      <c r="M7109" s="108">
        <v>0</v>
      </c>
      <c r="N7109" s="108">
        <v>0.129</v>
      </c>
      <c r="O7109" s="108">
        <v>8.0000000000000002E-3</v>
      </c>
      <c r="P7109" s="108">
        <v>3.1280000000000001</v>
      </c>
      <c r="Q7109" s="133">
        <v>0.88112999999999997</v>
      </c>
      <c r="R7109" s="134" t="s">
        <v>5249</v>
      </c>
      <c r="S7109" s="108">
        <v>0.16200000000000001</v>
      </c>
    </row>
    <row r="7110" spans="1:19" ht="11.25" thickBot="1" x14ac:dyDescent="0.2">
      <c r="A7110" s="112"/>
    </row>
    <row r="7111" spans="1:19" ht="11.25" thickBot="1" x14ac:dyDescent="0.2">
      <c r="A7111" s="107">
        <v>3</v>
      </c>
      <c r="B7111" s="132">
        <v>0.81474537037037031</v>
      </c>
      <c r="C7111" s="108">
        <v>1.0999999999999999E-2</v>
      </c>
      <c r="D7111" s="108">
        <v>3.2000000000000001E-2</v>
      </c>
      <c r="E7111" s="108">
        <v>4.0000000000000001E-3</v>
      </c>
      <c r="F7111" s="108">
        <v>2.8000000000000001E-2</v>
      </c>
      <c r="G7111" s="108">
        <v>4.0000000000000001E-3</v>
      </c>
      <c r="H7111" s="108">
        <v>1E-3</v>
      </c>
      <c r="I7111" s="108">
        <v>5.2999999999999999E-2</v>
      </c>
      <c r="J7111" s="108">
        <v>6.2E-2</v>
      </c>
      <c r="K7111" s="108">
        <v>0.06</v>
      </c>
      <c r="L7111" s="108">
        <v>0</v>
      </c>
      <c r="M7111" s="108">
        <v>0</v>
      </c>
      <c r="N7111" s="108">
        <v>0.123</v>
      </c>
      <c r="O7111" s="108">
        <v>8.0000000000000002E-3</v>
      </c>
      <c r="P7111" s="108">
        <v>3.1429999999999998</v>
      </c>
      <c r="Q7111" s="133">
        <v>0.89185999999999999</v>
      </c>
      <c r="R7111" s="134" t="s">
        <v>5250</v>
      </c>
      <c r="S7111" s="108">
        <v>0.154</v>
      </c>
    </row>
    <row r="7112" spans="1:19" ht="11.25" thickBot="1" x14ac:dyDescent="0.2">
      <c r="A7112" s="112"/>
    </row>
    <row r="7113" spans="1:19" ht="11.25" thickBot="1" x14ac:dyDescent="0.2">
      <c r="A7113" s="135" t="s">
        <v>362</v>
      </c>
      <c r="B7113" s="112"/>
      <c r="C7113" s="136">
        <v>1.2E-2</v>
      </c>
      <c r="D7113" s="136">
        <v>0.03</v>
      </c>
      <c r="E7113" s="136">
        <v>4.0000000000000001E-3</v>
      </c>
      <c r="F7113" s="136">
        <v>2.5999999999999999E-2</v>
      </c>
      <c r="G7113" s="136">
        <v>4.0000000000000001E-3</v>
      </c>
      <c r="H7113" s="136">
        <v>1E-3</v>
      </c>
      <c r="I7113" s="136">
        <v>5.1999999999999998E-2</v>
      </c>
      <c r="J7113" s="136">
        <v>0.06</v>
      </c>
      <c r="K7113" s="136">
        <v>6.2E-2</v>
      </c>
      <c r="L7113" s="136">
        <v>0</v>
      </c>
      <c r="M7113" s="136">
        <v>0</v>
      </c>
      <c r="N7113" s="136">
        <v>0.128</v>
      </c>
      <c r="O7113" s="136">
        <v>8.0000000000000002E-3</v>
      </c>
      <c r="P7113" s="136">
        <v>3.133</v>
      </c>
      <c r="Q7113" s="137">
        <v>0.87946000000000002</v>
      </c>
      <c r="R7113" s="134" t="s">
        <v>5251</v>
      </c>
      <c r="S7113" s="136">
        <v>0.158</v>
      </c>
    </row>
    <row r="7114" spans="1:19" ht="11.25" thickBot="1" x14ac:dyDescent="0.2">
      <c r="A7114" s="112"/>
    </row>
    <row r="7115" spans="1:19" ht="11.25" thickBot="1" x14ac:dyDescent="0.2">
      <c r="A7115" s="138" t="s">
        <v>364</v>
      </c>
      <c r="B7115" s="112"/>
      <c r="C7115" s="136">
        <v>1E-3</v>
      </c>
      <c r="D7115" s="136">
        <v>2E-3</v>
      </c>
      <c r="E7115" s="136">
        <v>0</v>
      </c>
      <c r="F7115" s="136">
        <v>2E-3</v>
      </c>
      <c r="G7115" s="136">
        <v>0</v>
      </c>
      <c r="H7115" s="136">
        <v>0</v>
      </c>
      <c r="I7115" s="136">
        <v>1E-3</v>
      </c>
      <c r="J7115" s="136">
        <v>1E-3</v>
      </c>
      <c r="K7115" s="136">
        <v>2E-3</v>
      </c>
      <c r="L7115" s="136">
        <v>0</v>
      </c>
      <c r="M7115" s="136">
        <v>0</v>
      </c>
      <c r="N7115" s="136">
        <v>5.0000000000000001E-3</v>
      </c>
      <c r="O7115" s="136">
        <v>0</v>
      </c>
      <c r="P7115" s="136">
        <v>8.9999999999999993E-3</v>
      </c>
      <c r="Q7115" s="137">
        <v>1.3310000000000001E-2</v>
      </c>
      <c r="R7115" s="134" t="s">
        <v>5252</v>
      </c>
      <c r="S7115" s="136">
        <v>4.0000000000000001E-3</v>
      </c>
    </row>
    <row r="7116" spans="1:19" ht="11.25" thickBot="1" x14ac:dyDescent="0.2">
      <c r="A7116" s="112"/>
    </row>
    <row r="7117" spans="1:19" ht="11.25" thickBot="1" x14ac:dyDescent="0.2">
      <c r="A7117" s="139" t="s">
        <v>366</v>
      </c>
      <c r="B7117" s="112"/>
      <c r="C7117" s="136">
        <v>4.4249999999999998</v>
      </c>
      <c r="D7117" s="136">
        <v>5.45</v>
      </c>
      <c r="E7117" s="136">
        <v>4.1449999999999996</v>
      </c>
      <c r="F7117" s="136">
        <v>7.46</v>
      </c>
      <c r="G7117" s="136">
        <v>9.0779999999999994</v>
      </c>
      <c r="H7117" s="136">
        <v>11.82</v>
      </c>
      <c r="I7117" s="136">
        <v>1.5009999999999999</v>
      </c>
      <c r="J7117" s="136">
        <v>2.2400000000000002</v>
      </c>
      <c r="K7117" s="136">
        <v>2.8479999999999999</v>
      </c>
      <c r="L7117" s="136">
        <v>66.959999999999994</v>
      </c>
      <c r="M7117" s="136">
        <v>113.3</v>
      </c>
      <c r="N7117" s="136">
        <v>3.5289999999999999</v>
      </c>
      <c r="O7117" s="136">
        <v>2.113</v>
      </c>
      <c r="P7117" s="136">
        <v>0.29699999999999999</v>
      </c>
      <c r="Q7117" s="140">
        <v>1.514</v>
      </c>
      <c r="R7117" s="134" t="s">
        <v>1639</v>
      </c>
      <c r="S7117" s="136">
        <v>2.7330000000000001</v>
      </c>
    </row>
    <row r="7118" spans="1:19" ht="11.25" thickBot="1" x14ac:dyDescent="0.2">
      <c r="A7118" s="112"/>
    </row>
    <row r="7119" spans="1:19" ht="11.25" thickBot="1" x14ac:dyDescent="0.2">
      <c r="A7119" s="106" t="s">
        <v>357</v>
      </c>
      <c r="B7119" s="106" t="s">
        <v>358</v>
      </c>
      <c r="C7119" s="130" t="s">
        <v>68</v>
      </c>
    </row>
    <row r="7120" spans="1:19" ht="11.25" thickBot="1" x14ac:dyDescent="0.2">
      <c r="A7120" s="112"/>
      <c r="B7120" s="112"/>
      <c r="C7120" s="130" t="s">
        <v>111</v>
      </c>
    </row>
    <row r="7121" spans="1:19" ht="11.25" thickBot="1" x14ac:dyDescent="0.2">
      <c r="A7121" s="107">
        <v>1</v>
      </c>
      <c r="B7121" s="132">
        <v>0.814386574074074</v>
      </c>
      <c r="C7121" s="108">
        <v>2.3E-2</v>
      </c>
    </row>
    <row r="7122" spans="1:19" ht="11.25" thickBot="1" x14ac:dyDescent="0.2">
      <c r="A7122" s="112"/>
    </row>
    <row r="7123" spans="1:19" ht="11.25" thickBot="1" x14ac:dyDescent="0.2">
      <c r="A7123" s="107">
        <v>2</v>
      </c>
      <c r="B7123" s="132">
        <v>0.81457175925925929</v>
      </c>
      <c r="C7123" s="108">
        <v>2.3E-2</v>
      </c>
    </row>
    <row r="7124" spans="1:19" ht="11.25" thickBot="1" x14ac:dyDescent="0.2">
      <c r="A7124" s="112"/>
    </row>
    <row r="7125" spans="1:19" ht="11.25" thickBot="1" x14ac:dyDescent="0.2">
      <c r="A7125" s="107">
        <v>3</v>
      </c>
      <c r="B7125" s="132">
        <v>0.81474537037037031</v>
      </c>
      <c r="C7125" s="108">
        <v>2.3E-2</v>
      </c>
    </row>
    <row r="7126" spans="1:19" ht="11.25" thickBot="1" x14ac:dyDescent="0.2">
      <c r="A7126" s="112"/>
    </row>
    <row r="7127" spans="1:19" ht="11.25" thickBot="1" x14ac:dyDescent="0.2">
      <c r="A7127" s="135" t="s">
        <v>362</v>
      </c>
      <c r="B7127" s="112"/>
      <c r="C7127" s="136">
        <v>2.3E-2</v>
      </c>
    </row>
    <row r="7128" spans="1:19" ht="11.25" thickBot="1" x14ac:dyDescent="0.2">
      <c r="A7128" s="112"/>
    </row>
    <row r="7129" spans="1:19" ht="11.25" thickBot="1" x14ac:dyDescent="0.2">
      <c r="A7129" s="138" t="s">
        <v>364</v>
      </c>
      <c r="B7129" s="112"/>
      <c r="C7129" s="136">
        <v>0</v>
      </c>
    </row>
    <row r="7130" spans="1:19" ht="11.25" thickBot="1" x14ac:dyDescent="0.2">
      <c r="A7130" s="112"/>
    </row>
    <row r="7131" spans="1:19" ht="11.25" thickBot="1" x14ac:dyDescent="0.2">
      <c r="A7131" s="139" t="s">
        <v>366</v>
      </c>
      <c r="B7131" s="112"/>
      <c r="C7131" s="136">
        <v>1.282</v>
      </c>
    </row>
    <row r="7132" spans="1:19" ht="10.5" x14ac:dyDescent="0.15">
      <c r="A7132" s="112"/>
    </row>
    <row r="7133" spans="1:19" x14ac:dyDescent="0.15">
      <c r="A7133" s="129"/>
      <c r="B7133" s="86" t="s">
        <v>5253</v>
      </c>
    </row>
    <row r="7134" spans="1:19" ht="9.75" thickBot="1" x14ac:dyDescent="0.2">
      <c r="A7134" s="81" t="s">
        <v>356</v>
      </c>
    </row>
    <row r="7135" spans="1:19" ht="11.25" thickBot="1" x14ac:dyDescent="0.2">
      <c r="A7135" s="106" t="s">
        <v>357</v>
      </c>
      <c r="B7135" s="106" t="s">
        <v>358</v>
      </c>
      <c r="C7135" s="130" t="s">
        <v>0</v>
      </c>
      <c r="D7135" s="130" t="s">
        <v>1</v>
      </c>
      <c r="E7135" s="130" t="s">
        <v>2</v>
      </c>
      <c r="F7135" s="130" t="s">
        <v>3</v>
      </c>
      <c r="G7135" s="130" t="s">
        <v>4</v>
      </c>
      <c r="H7135" s="130" t="s">
        <v>5</v>
      </c>
      <c r="I7135" s="131" t="s">
        <v>6</v>
      </c>
      <c r="J7135" s="131" t="s">
        <v>7</v>
      </c>
      <c r="K7135" s="130" t="s">
        <v>8</v>
      </c>
      <c r="L7135" s="130" t="s">
        <v>9</v>
      </c>
      <c r="M7135" s="130" t="s">
        <v>10</v>
      </c>
      <c r="N7135" s="130" t="s">
        <v>11</v>
      </c>
      <c r="O7135" s="130" t="s">
        <v>12</v>
      </c>
      <c r="P7135" s="130" t="s">
        <v>13</v>
      </c>
      <c r="Q7135" s="130" t="s">
        <v>14</v>
      </c>
      <c r="R7135" s="130" t="s">
        <v>15</v>
      </c>
      <c r="S7135" s="130" t="s">
        <v>16</v>
      </c>
    </row>
    <row r="7136" spans="1:19" ht="11.25" thickBot="1" x14ac:dyDescent="0.2">
      <c r="A7136" s="112"/>
      <c r="B7136" s="112"/>
      <c r="C7136" s="130" t="s">
        <v>111</v>
      </c>
      <c r="D7136" s="130" t="s">
        <v>111</v>
      </c>
      <c r="E7136" s="130" t="s">
        <v>111</v>
      </c>
      <c r="F7136" s="130" t="s">
        <v>111</v>
      </c>
      <c r="G7136" s="130" t="s">
        <v>111</v>
      </c>
      <c r="H7136" s="130" t="s">
        <v>111</v>
      </c>
      <c r="I7136" s="131" t="s">
        <v>111</v>
      </c>
      <c r="J7136" s="131" t="s">
        <v>111</v>
      </c>
      <c r="K7136" s="130" t="s">
        <v>111</v>
      </c>
      <c r="L7136" s="130" t="s">
        <v>111</v>
      </c>
      <c r="M7136" s="130" t="s">
        <v>111</v>
      </c>
      <c r="N7136" s="130" t="s">
        <v>111</v>
      </c>
      <c r="O7136" s="130" t="s">
        <v>111</v>
      </c>
      <c r="P7136" s="130" t="s">
        <v>111</v>
      </c>
      <c r="Q7136" s="130" t="s">
        <v>111</v>
      </c>
      <c r="R7136" s="130" t="s">
        <v>111</v>
      </c>
      <c r="S7136" s="130" t="s">
        <v>111</v>
      </c>
    </row>
    <row r="7137" spans="1:19" ht="11.25" thickBot="1" x14ac:dyDescent="0.2">
      <c r="A7137" s="107">
        <v>1</v>
      </c>
      <c r="B7137" s="132">
        <v>0.81952546296296302</v>
      </c>
      <c r="C7137" s="141" t="s">
        <v>5254</v>
      </c>
      <c r="D7137" s="141" t="s">
        <v>5255</v>
      </c>
      <c r="E7137" s="141" t="s">
        <v>5256</v>
      </c>
      <c r="F7137" s="141" t="s">
        <v>5257</v>
      </c>
      <c r="G7137" s="141" t="s">
        <v>5258</v>
      </c>
      <c r="H7137" s="141" t="s">
        <v>5259</v>
      </c>
      <c r="I7137" s="133">
        <v>1.0372600000000001</v>
      </c>
      <c r="J7137" s="134" t="s">
        <v>5260</v>
      </c>
      <c r="K7137" s="141" t="s">
        <v>5261</v>
      </c>
      <c r="L7137" s="108">
        <v>0.79200000000000004</v>
      </c>
      <c r="M7137" s="108">
        <v>1.0189999999999999</v>
      </c>
      <c r="N7137" s="108">
        <v>1.863</v>
      </c>
      <c r="O7137" s="141" t="s">
        <v>5262</v>
      </c>
      <c r="P7137" s="108">
        <v>640.5</v>
      </c>
      <c r="Q7137" s="108">
        <v>0.35099999999999998</v>
      </c>
      <c r="R7137" s="108">
        <v>7.5339999999999998</v>
      </c>
      <c r="S7137" s="108">
        <v>64.06</v>
      </c>
    </row>
    <row r="7138" spans="1:19" ht="11.25" thickBot="1" x14ac:dyDescent="0.2">
      <c r="A7138" s="112"/>
    </row>
    <row r="7139" spans="1:19" ht="11.25" thickBot="1" x14ac:dyDescent="0.2">
      <c r="A7139" s="107">
        <v>2</v>
      </c>
      <c r="B7139" s="132">
        <v>0.8197106481481482</v>
      </c>
      <c r="C7139" s="141" t="s">
        <v>5263</v>
      </c>
      <c r="D7139" s="141" t="s">
        <v>5264</v>
      </c>
      <c r="E7139" s="141" t="s">
        <v>5265</v>
      </c>
      <c r="F7139" s="141" t="s">
        <v>5266</v>
      </c>
      <c r="G7139" s="141" t="s">
        <v>5267</v>
      </c>
      <c r="H7139" s="141" t="s">
        <v>5268</v>
      </c>
      <c r="I7139" s="133">
        <v>1.0605899999999999</v>
      </c>
      <c r="J7139" s="134" t="s">
        <v>5269</v>
      </c>
      <c r="K7139" s="141" t="s">
        <v>5270</v>
      </c>
      <c r="L7139" s="108">
        <v>0.67800000000000005</v>
      </c>
      <c r="M7139" s="108">
        <v>1.0549999999999999</v>
      </c>
      <c r="N7139" s="108">
        <v>1.885</v>
      </c>
      <c r="O7139" s="141" t="s">
        <v>5271</v>
      </c>
      <c r="P7139" s="108">
        <v>630.5</v>
      </c>
      <c r="Q7139" s="108">
        <v>0.33600000000000002</v>
      </c>
      <c r="R7139" s="108">
        <v>7.5720000000000001</v>
      </c>
      <c r="S7139" s="108">
        <v>64.17</v>
      </c>
    </row>
    <row r="7140" spans="1:19" ht="11.25" thickBot="1" x14ac:dyDescent="0.2">
      <c r="A7140" s="112"/>
    </row>
    <row r="7141" spans="1:19" ht="11.25" thickBot="1" x14ac:dyDescent="0.2">
      <c r="A7141" s="107">
        <v>3</v>
      </c>
      <c r="B7141" s="132">
        <v>0.81988425925925934</v>
      </c>
      <c r="C7141" s="141" t="s">
        <v>4265</v>
      </c>
      <c r="D7141" s="141" t="s">
        <v>5272</v>
      </c>
      <c r="E7141" s="141" t="s">
        <v>5273</v>
      </c>
      <c r="F7141" s="141" t="s">
        <v>4790</v>
      </c>
      <c r="G7141" s="141" t="s">
        <v>5274</v>
      </c>
      <c r="H7141" s="141" t="s">
        <v>5275</v>
      </c>
      <c r="I7141" s="133">
        <v>1.0452300000000001</v>
      </c>
      <c r="J7141" s="134" t="s">
        <v>5276</v>
      </c>
      <c r="K7141" s="141" t="s">
        <v>5277</v>
      </c>
      <c r="L7141" s="108">
        <v>0.71099999999999997</v>
      </c>
      <c r="M7141" s="108">
        <v>1.016</v>
      </c>
      <c r="N7141" s="108">
        <v>1.9</v>
      </c>
      <c r="O7141" s="141" t="s">
        <v>601</v>
      </c>
      <c r="P7141" s="108">
        <v>643.1</v>
      </c>
      <c r="Q7141" s="108">
        <v>0.34</v>
      </c>
      <c r="R7141" s="108">
        <v>7.601</v>
      </c>
      <c r="S7141" s="108">
        <v>64.19</v>
      </c>
    </row>
    <row r="7142" spans="1:19" ht="11.25" thickBot="1" x14ac:dyDescent="0.2">
      <c r="A7142" s="112"/>
    </row>
    <row r="7143" spans="1:19" ht="11.25" thickBot="1" x14ac:dyDescent="0.2">
      <c r="A7143" s="135" t="s">
        <v>362</v>
      </c>
      <c r="B7143" s="112"/>
      <c r="C7143" s="141" t="s">
        <v>5278</v>
      </c>
      <c r="D7143" s="141" t="s">
        <v>5279</v>
      </c>
      <c r="E7143" s="141" t="s">
        <v>5280</v>
      </c>
      <c r="F7143" s="141" t="s">
        <v>5281</v>
      </c>
      <c r="G7143" s="141" t="s">
        <v>5282</v>
      </c>
      <c r="H7143" s="141" t="s">
        <v>5283</v>
      </c>
      <c r="I7143" s="137">
        <v>1.04769</v>
      </c>
      <c r="J7143" s="134" t="s">
        <v>5284</v>
      </c>
      <c r="K7143" s="141" t="s">
        <v>5285</v>
      </c>
      <c r="L7143" s="136">
        <v>0.72699999999999998</v>
      </c>
      <c r="M7143" s="136">
        <v>1.03</v>
      </c>
      <c r="N7143" s="136">
        <v>1.883</v>
      </c>
      <c r="O7143" s="141" t="s">
        <v>5286</v>
      </c>
      <c r="P7143" s="136">
        <v>638</v>
      </c>
      <c r="Q7143" s="136">
        <v>0.34200000000000003</v>
      </c>
      <c r="R7143" s="136">
        <v>7.569</v>
      </c>
      <c r="S7143" s="136">
        <v>64.14</v>
      </c>
    </row>
    <row r="7144" spans="1:19" ht="11.25" thickBot="1" x14ac:dyDescent="0.2">
      <c r="A7144" s="112"/>
    </row>
    <row r="7145" spans="1:19" ht="11.25" thickBot="1" x14ac:dyDescent="0.2">
      <c r="A7145" s="138" t="s">
        <v>364</v>
      </c>
      <c r="B7145" s="112"/>
      <c r="C7145" s="141" t="s">
        <v>5287</v>
      </c>
      <c r="D7145" s="141" t="s">
        <v>5288</v>
      </c>
      <c r="E7145" s="141" t="s">
        <v>5289</v>
      </c>
      <c r="F7145" s="141" t="s">
        <v>5290</v>
      </c>
      <c r="G7145" s="141" t="s">
        <v>5291</v>
      </c>
      <c r="H7145" s="141" t="s">
        <v>5292</v>
      </c>
      <c r="I7145" s="137">
        <v>1.1860000000000001E-2</v>
      </c>
      <c r="J7145" s="134" t="s">
        <v>1352</v>
      </c>
      <c r="K7145" s="141" t="s">
        <v>1982</v>
      </c>
      <c r="L7145" s="136">
        <v>5.8999999999999997E-2</v>
      </c>
      <c r="M7145" s="136">
        <v>2.1999999999999999E-2</v>
      </c>
      <c r="N7145" s="136">
        <v>1.9E-2</v>
      </c>
      <c r="O7145" s="141" t="s">
        <v>514</v>
      </c>
      <c r="P7145" s="136">
        <v>6.6639999999999997</v>
      </c>
      <c r="Q7145" s="136">
        <v>8.0000000000000002E-3</v>
      </c>
      <c r="R7145" s="136">
        <v>3.4000000000000002E-2</v>
      </c>
      <c r="S7145" s="136">
        <v>7.1999999999999995E-2</v>
      </c>
    </row>
    <row r="7146" spans="1:19" ht="11.25" thickBot="1" x14ac:dyDescent="0.2">
      <c r="A7146" s="112"/>
    </row>
    <row r="7147" spans="1:19" ht="11.25" thickBot="1" x14ac:dyDescent="0.2">
      <c r="A7147" s="139" t="s">
        <v>366</v>
      </c>
      <c r="B7147" s="112"/>
      <c r="C7147" s="141" t="s">
        <v>1444</v>
      </c>
      <c r="D7147" s="141" t="s">
        <v>5293</v>
      </c>
      <c r="E7147" s="141" t="s">
        <v>3140</v>
      </c>
      <c r="F7147" s="141" t="s">
        <v>1337</v>
      </c>
      <c r="G7147" s="141" t="s">
        <v>2381</v>
      </c>
      <c r="H7147" s="141" t="s">
        <v>5294</v>
      </c>
      <c r="I7147" s="140">
        <v>1.1319999999999999</v>
      </c>
      <c r="J7147" s="134" t="s">
        <v>5295</v>
      </c>
      <c r="K7147" s="141" t="s">
        <v>1569</v>
      </c>
      <c r="L7147" s="136">
        <v>8.077</v>
      </c>
      <c r="M7147" s="136">
        <v>2.12</v>
      </c>
      <c r="N7147" s="136">
        <v>1.0069999999999999</v>
      </c>
      <c r="O7147" s="141" t="s">
        <v>5029</v>
      </c>
      <c r="P7147" s="136">
        <v>1.044</v>
      </c>
      <c r="Q7147" s="136">
        <v>2.2999999999999998</v>
      </c>
      <c r="R7147" s="136">
        <v>0.44500000000000001</v>
      </c>
      <c r="S7147" s="136">
        <v>0.113</v>
      </c>
    </row>
    <row r="7148" spans="1:19" ht="11.25" thickBot="1" x14ac:dyDescent="0.2">
      <c r="A7148" s="112"/>
    </row>
    <row r="7149" spans="1:19" ht="11.25" thickBot="1" x14ac:dyDescent="0.2">
      <c r="A7149" s="106" t="s">
        <v>357</v>
      </c>
      <c r="B7149" s="106" t="s">
        <v>358</v>
      </c>
      <c r="C7149" s="130" t="s">
        <v>17</v>
      </c>
      <c r="D7149" s="130" t="s">
        <v>18</v>
      </c>
      <c r="E7149" s="131" t="s">
        <v>19</v>
      </c>
      <c r="F7149" s="131" t="s">
        <v>20</v>
      </c>
      <c r="G7149" s="130" t="s">
        <v>21</v>
      </c>
      <c r="H7149" s="130" t="s">
        <v>22</v>
      </c>
      <c r="I7149" s="130" t="s">
        <v>23</v>
      </c>
      <c r="J7149" s="130" t="s">
        <v>24</v>
      </c>
      <c r="K7149" s="131" t="s">
        <v>25</v>
      </c>
      <c r="L7149" s="131" t="s">
        <v>26</v>
      </c>
      <c r="M7149" s="130" t="s">
        <v>27</v>
      </c>
      <c r="N7149" s="130" t="s">
        <v>28</v>
      </c>
      <c r="O7149" s="130" t="s">
        <v>29</v>
      </c>
      <c r="P7149" s="130" t="s">
        <v>30</v>
      </c>
      <c r="Q7149" s="130" t="s">
        <v>31</v>
      </c>
      <c r="R7149" s="130" t="s">
        <v>32</v>
      </c>
      <c r="S7149" s="130" t="s">
        <v>33</v>
      </c>
    </row>
    <row r="7150" spans="1:19" ht="11.25" thickBot="1" x14ac:dyDescent="0.2">
      <c r="A7150" s="112"/>
      <c r="B7150" s="112"/>
      <c r="C7150" s="130" t="s">
        <v>111</v>
      </c>
      <c r="D7150" s="130" t="s">
        <v>111</v>
      </c>
      <c r="E7150" s="131" t="s">
        <v>111</v>
      </c>
      <c r="F7150" s="131" t="s">
        <v>111</v>
      </c>
      <c r="G7150" s="130" t="s">
        <v>111</v>
      </c>
      <c r="H7150" s="130" t="s">
        <v>111</v>
      </c>
      <c r="I7150" s="130" t="s">
        <v>111</v>
      </c>
      <c r="J7150" s="130" t="s">
        <v>111</v>
      </c>
      <c r="K7150" s="131" t="s">
        <v>111</v>
      </c>
      <c r="L7150" s="131" t="s">
        <v>111</v>
      </c>
      <c r="M7150" s="130" t="s">
        <v>111</v>
      </c>
      <c r="N7150" s="130" t="s">
        <v>111</v>
      </c>
      <c r="O7150" s="130" t="s">
        <v>111</v>
      </c>
      <c r="P7150" s="130" t="s">
        <v>111</v>
      </c>
      <c r="Q7150" s="130" t="s">
        <v>111</v>
      </c>
      <c r="R7150" s="130" t="s">
        <v>111</v>
      </c>
      <c r="S7150" s="130" t="s">
        <v>111</v>
      </c>
    </row>
    <row r="7151" spans="1:19" ht="11.25" thickBot="1" x14ac:dyDescent="0.2">
      <c r="A7151" s="107">
        <v>1</v>
      </c>
      <c r="B7151" s="132">
        <v>0.81952546296296302</v>
      </c>
      <c r="C7151" s="108">
        <v>47.23</v>
      </c>
      <c r="D7151" s="108">
        <v>1.4379999999999999</v>
      </c>
      <c r="E7151" s="133">
        <v>0.92752999999999997</v>
      </c>
      <c r="F7151" s="133">
        <v>0.92242999999999997</v>
      </c>
      <c r="G7151" s="108">
        <v>0.21</v>
      </c>
      <c r="H7151" s="108">
        <v>3.72</v>
      </c>
      <c r="I7151" s="108">
        <v>22.29</v>
      </c>
      <c r="J7151" s="141" t="s">
        <v>5296</v>
      </c>
      <c r="K7151" s="133">
        <v>0.98987999999999998</v>
      </c>
      <c r="L7151" s="134" t="s">
        <v>5297</v>
      </c>
      <c r="M7151" s="108">
        <v>3.6999999999999998E-2</v>
      </c>
      <c r="N7151" s="108">
        <v>0.60799999999999998</v>
      </c>
      <c r="O7151" s="108">
        <v>0</v>
      </c>
      <c r="P7151" s="108">
        <v>3.0000000000000001E-3</v>
      </c>
      <c r="Q7151" s="108">
        <v>5.7000000000000002E-2</v>
      </c>
      <c r="R7151" s="108">
        <v>9.5000000000000001E-2</v>
      </c>
      <c r="S7151" s="108">
        <v>0.16500000000000001</v>
      </c>
    </row>
    <row r="7152" spans="1:19" ht="11.25" thickBot="1" x14ac:dyDescent="0.2">
      <c r="A7152" s="112"/>
    </row>
    <row r="7153" spans="1:19" ht="11.25" thickBot="1" x14ac:dyDescent="0.2">
      <c r="A7153" s="107">
        <v>2</v>
      </c>
      <c r="B7153" s="132">
        <v>0.8197106481481482</v>
      </c>
      <c r="C7153" s="108">
        <v>47.28</v>
      </c>
      <c r="D7153" s="108">
        <v>1.3979999999999999</v>
      </c>
      <c r="E7153" s="133">
        <v>0.94847000000000004</v>
      </c>
      <c r="F7153" s="133">
        <v>0.92735000000000001</v>
      </c>
      <c r="G7153" s="108">
        <v>0.218</v>
      </c>
      <c r="H7153" s="108">
        <v>3.62</v>
      </c>
      <c r="I7153" s="108">
        <v>22.16</v>
      </c>
      <c r="J7153" s="141" t="s">
        <v>5298</v>
      </c>
      <c r="K7153" s="133">
        <v>0.99917</v>
      </c>
      <c r="L7153" s="134" t="s">
        <v>5299</v>
      </c>
      <c r="M7153" s="108">
        <v>3.5000000000000003E-2</v>
      </c>
      <c r="N7153" s="108">
        <v>0.60599999999999998</v>
      </c>
      <c r="O7153" s="108">
        <v>1E-3</v>
      </c>
      <c r="P7153" s="108">
        <v>4.0000000000000001E-3</v>
      </c>
      <c r="Q7153" s="108">
        <v>5.1999999999999998E-2</v>
      </c>
      <c r="R7153" s="108">
        <v>6.8000000000000005E-2</v>
      </c>
      <c r="S7153" s="108">
        <v>0.16800000000000001</v>
      </c>
    </row>
    <row r="7154" spans="1:19" ht="11.25" thickBot="1" x14ac:dyDescent="0.2">
      <c r="A7154" s="112"/>
    </row>
    <row r="7155" spans="1:19" ht="11.25" thickBot="1" x14ac:dyDescent="0.2">
      <c r="A7155" s="107">
        <v>3</v>
      </c>
      <c r="B7155" s="132">
        <v>0.81988425925925934</v>
      </c>
      <c r="C7155" s="108">
        <v>46.93</v>
      </c>
      <c r="D7155" s="108">
        <v>1.415</v>
      </c>
      <c r="E7155" s="133">
        <v>0.96442000000000005</v>
      </c>
      <c r="F7155" s="133">
        <v>0.92972999999999995</v>
      </c>
      <c r="G7155" s="108">
        <v>0.154</v>
      </c>
      <c r="H7155" s="108">
        <v>3.3319999999999999</v>
      </c>
      <c r="I7155" s="108">
        <v>22.27</v>
      </c>
      <c r="J7155" s="141" t="s">
        <v>5300</v>
      </c>
      <c r="K7155" s="133">
        <v>1.01105</v>
      </c>
      <c r="L7155" s="134" t="s">
        <v>2088</v>
      </c>
      <c r="M7155" s="108">
        <v>3.6999999999999998E-2</v>
      </c>
      <c r="N7155" s="108">
        <v>0.63</v>
      </c>
      <c r="O7155" s="108">
        <v>1E-3</v>
      </c>
      <c r="P7155" s="108">
        <v>4.0000000000000001E-3</v>
      </c>
      <c r="Q7155" s="108">
        <v>5.2999999999999999E-2</v>
      </c>
      <c r="R7155" s="108">
        <v>0.09</v>
      </c>
      <c r="S7155" s="108">
        <v>0.17399999999999999</v>
      </c>
    </row>
    <row r="7156" spans="1:19" ht="11.25" thickBot="1" x14ac:dyDescent="0.2">
      <c r="A7156" s="112"/>
    </row>
    <row r="7157" spans="1:19" ht="11.25" thickBot="1" x14ac:dyDescent="0.2">
      <c r="A7157" s="135" t="s">
        <v>362</v>
      </c>
      <c r="B7157" s="112"/>
      <c r="C7157" s="136">
        <v>47.14</v>
      </c>
      <c r="D7157" s="136">
        <v>1.417</v>
      </c>
      <c r="E7157" s="137">
        <v>0.94681000000000004</v>
      </c>
      <c r="F7157" s="137">
        <v>0.92649999999999999</v>
      </c>
      <c r="G7157" s="136">
        <v>0.19400000000000001</v>
      </c>
      <c r="H7157" s="136">
        <v>3.5569999999999999</v>
      </c>
      <c r="I7157" s="136">
        <v>22.24</v>
      </c>
      <c r="J7157" s="141" t="s">
        <v>5301</v>
      </c>
      <c r="K7157" s="137">
        <v>1.00003</v>
      </c>
      <c r="L7157" s="134" t="s">
        <v>5302</v>
      </c>
      <c r="M7157" s="136">
        <v>3.6999999999999998E-2</v>
      </c>
      <c r="N7157" s="136">
        <v>0.61499999999999999</v>
      </c>
      <c r="O7157" s="136">
        <v>0</v>
      </c>
      <c r="P7157" s="136">
        <v>4.0000000000000001E-3</v>
      </c>
      <c r="Q7157" s="136">
        <v>5.3999999999999999E-2</v>
      </c>
      <c r="R7157" s="136">
        <v>8.5000000000000006E-2</v>
      </c>
      <c r="S7157" s="136">
        <v>0.16900000000000001</v>
      </c>
    </row>
    <row r="7158" spans="1:19" ht="11.25" thickBot="1" x14ac:dyDescent="0.2">
      <c r="A7158" s="112"/>
    </row>
    <row r="7159" spans="1:19" ht="11.25" thickBot="1" x14ac:dyDescent="0.2">
      <c r="A7159" s="138" t="s">
        <v>364</v>
      </c>
      <c r="B7159" s="112"/>
      <c r="C7159" s="136">
        <v>0.191</v>
      </c>
      <c r="D7159" s="136">
        <v>0.02</v>
      </c>
      <c r="E7159" s="137">
        <v>1.8499999999999999E-2</v>
      </c>
      <c r="F7159" s="137">
        <v>3.7200000000000002E-3</v>
      </c>
      <c r="G7159" s="136">
        <v>3.5000000000000003E-2</v>
      </c>
      <c r="H7159" s="136">
        <v>0.20100000000000001</v>
      </c>
      <c r="I7159" s="136">
        <v>6.9000000000000006E-2</v>
      </c>
      <c r="J7159" s="141" t="s">
        <v>5303</v>
      </c>
      <c r="K7159" s="137">
        <v>1.061E-2</v>
      </c>
      <c r="L7159" s="134" t="s">
        <v>1093</v>
      </c>
      <c r="M7159" s="136">
        <v>1E-3</v>
      </c>
      <c r="N7159" s="136">
        <v>1.2999999999999999E-2</v>
      </c>
      <c r="O7159" s="136">
        <v>0</v>
      </c>
      <c r="P7159" s="136">
        <v>0</v>
      </c>
      <c r="Q7159" s="136">
        <v>2E-3</v>
      </c>
      <c r="R7159" s="136">
        <v>1.4999999999999999E-2</v>
      </c>
      <c r="S7159" s="136">
        <v>5.0000000000000001E-3</v>
      </c>
    </row>
    <row r="7160" spans="1:19" ht="11.25" thickBot="1" x14ac:dyDescent="0.2">
      <c r="A7160" s="112"/>
    </row>
    <row r="7161" spans="1:19" ht="11.25" thickBot="1" x14ac:dyDescent="0.2">
      <c r="A7161" s="139" t="s">
        <v>366</v>
      </c>
      <c r="B7161" s="112"/>
      <c r="C7161" s="136">
        <v>0.40400000000000003</v>
      </c>
      <c r="D7161" s="136">
        <v>1.4119999999999999</v>
      </c>
      <c r="E7161" s="140">
        <v>1.954</v>
      </c>
      <c r="F7161" s="140">
        <v>0.40200000000000002</v>
      </c>
      <c r="G7161" s="136">
        <v>17.88</v>
      </c>
      <c r="H7161" s="136">
        <v>5.6609999999999996</v>
      </c>
      <c r="I7161" s="136">
        <v>0.31</v>
      </c>
      <c r="J7161" s="141" t="s">
        <v>5304</v>
      </c>
      <c r="K7161" s="140">
        <v>1.0609999999999999</v>
      </c>
      <c r="L7161" s="134" t="s">
        <v>2962</v>
      </c>
      <c r="M7161" s="136">
        <v>2.8050000000000002</v>
      </c>
      <c r="N7161" s="136">
        <v>2.177</v>
      </c>
      <c r="O7161" s="136">
        <v>52.28</v>
      </c>
      <c r="P7161" s="136">
        <v>11.41</v>
      </c>
      <c r="Q7161" s="136">
        <v>4.5679999999999996</v>
      </c>
      <c r="R7161" s="136">
        <v>17.27</v>
      </c>
      <c r="S7161" s="136">
        <v>2.9630000000000001</v>
      </c>
    </row>
    <row r="7162" spans="1:19" ht="11.25" thickBot="1" x14ac:dyDescent="0.2">
      <c r="A7162" s="112"/>
    </row>
    <row r="7163" spans="1:19" ht="11.25" thickBot="1" x14ac:dyDescent="0.2">
      <c r="A7163" s="106" t="s">
        <v>357</v>
      </c>
      <c r="B7163" s="106" t="s">
        <v>358</v>
      </c>
      <c r="C7163" s="131" t="s">
        <v>34</v>
      </c>
      <c r="D7163" s="131" t="s">
        <v>35</v>
      </c>
      <c r="E7163" s="130" t="s">
        <v>36</v>
      </c>
      <c r="F7163" s="130" t="s">
        <v>37</v>
      </c>
      <c r="G7163" s="130" t="s">
        <v>38</v>
      </c>
      <c r="H7163" s="130" t="s">
        <v>39</v>
      </c>
      <c r="I7163" s="130" t="s">
        <v>40</v>
      </c>
      <c r="J7163" s="130" t="s">
        <v>41</v>
      </c>
      <c r="K7163" s="130" t="s">
        <v>42</v>
      </c>
      <c r="L7163" s="130" t="s">
        <v>43</v>
      </c>
      <c r="M7163" s="130" t="s">
        <v>44</v>
      </c>
      <c r="N7163" s="130" t="s">
        <v>45</v>
      </c>
      <c r="O7163" s="130" t="s">
        <v>46</v>
      </c>
      <c r="P7163" s="130" t="s">
        <v>47</v>
      </c>
      <c r="Q7163" s="130" t="s">
        <v>48</v>
      </c>
      <c r="R7163" s="130" t="s">
        <v>49</v>
      </c>
      <c r="S7163" s="130" t="s">
        <v>50</v>
      </c>
    </row>
    <row r="7164" spans="1:19" ht="11.25" thickBot="1" x14ac:dyDescent="0.2">
      <c r="A7164" s="112"/>
      <c r="B7164" s="112"/>
      <c r="C7164" s="131" t="s">
        <v>111</v>
      </c>
      <c r="D7164" s="131" t="s">
        <v>111</v>
      </c>
      <c r="E7164" s="130" t="s">
        <v>111</v>
      </c>
      <c r="F7164" s="130" t="s">
        <v>111</v>
      </c>
      <c r="G7164" s="130" t="s">
        <v>111</v>
      </c>
      <c r="H7164" s="130" t="s">
        <v>111</v>
      </c>
      <c r="I7164" s="130" t="s">
        <v>111</v>
      </c>
      <c r="J7164" s="130" t="s">
        <v>111</v>
      </c>
      <c r="K7164" s="130" t="s">
        <v>111</v>
      </c>
      <c r="L7164" s="130" t="s">
        <v>111</v>
      </c>
      <c r="M7164" s="130" t="s">
        <v>111</v>
      </c>
      <c r="N7164" s="130" t="s">
        <v>111</v>
      </c>
      <c r="O7164" s="130" t="s">
        <v>111</v>
      </c>
      <c r="P7164" s="130" t="s">
        <v>111</v>
      </c>
      <c r="Q7164" s="130" t="s">
        <v>111</v>
      </c>
      <c r="R7164" s="130" t="s">
        <v>111</v>
      </c>
      <c r="S7164" s="130" t="s">
        <v>111</v>
      </c>
    </row>
    <row r="7165" spans="1:19" ht="11.25" thickBot="1" x14ac:dyDescent="0.2">
      <c r="A7165" s="107">
        <v>1</v>
      </c>
      <c r="B7165" s="132">
        <v>0.81952546296296302</v>
      </c>
      <c r="C7165" s="133">
        <v>0.89719000000000004</v>
      </c>
      <c r="D7165" s="134" t="s">
        <v>5305</v>
      </c>
      <c r="E7165" s="108">
        <v>9.6000000000000002E-2</v>
      </c>
      <c r="F7165" s="108">
        <v>4.1000000000000002E-2</v>
      </c>
      <c r="G7165" s="108">
        <v>0</v>
      </c>
      <c r="H7165" s="108">
        <v>0.16</v>
      </c>
      <c r="I7165" s="108">
        <v>37.799999999999997</v>
      </c>
      <c r="J7165" s="108">
        <v>37.93</v>
      </c>
      <c r="K7165" s="108">
        <v>0.33900000000000002</v>
      </c>
      <c r="L7165" s="108">
        <v>0.64600000000000002</v>
      </c>
      <c r="M7165" s="108">
        <v>0.08</v>
      </c>
      <c r="N7165" s="108">
        <v>0.30499999999999999</v>
      </c>
      <c r="O7165" s="108">
        <v>6.3E-2</v>
      </c>
      <c r="P7165" s="108">
        <v>0.02</v>
      </c>
      <c r="Q7165" s="108">
        <v>5.7000000000000002E-2</v>
      </c>
      <c r="R7165" s="108">
        <v>7.0000000000000001E-3</v>
      </c>
      <c r="S7165" s="108">
        <v>4.1000000000000002E-2</v>
      </c>
    </row>
    <row r="7166" spans="1:19" ht="11.25" thickBot="1" x14ac:dyDescent="0.2">
      <c r="A7166" s="112"/>
    </row>
    <row r="7167" spans="1:19" ht="11.25" thickBot="1" x14ac:dyDescent="0.2">
      <c r="A7167" s="107">
        <v>2</v>
      </c>
      <c r="B7167" s="132">
        <v>0.8197106481481482</v>
      </c>
      <c r="C7167" s="133">
        <v>0.91078999999999999</v>
      </c>
      <c r="D7167" s="134" t="s">
        <v>3973</v>
      </c>
      <c r="E7167" s="108">
        <v>9.2999999999999999E-2</v>
      </c>
      <c r="F7167" s="108">
        <v>4.5999999999999999E-2</v>
      </c>
      <c r="G7167" s="108">
        <v>1E-3</v>
      </c>
      <c r="H7167" s="108">
        <v>0.161</v>
      </c>
      <c r="I7167" s="108">
        <v>38.01</v>
      </c>
      <c r="J7167" s="108">
        <v>37.799999999999997</v>
      </c>
      <c r="K7167" s="108">
        <v>0.33900000000000002</v>
      </c>
      <c r="L7167" s="108">
        <v>0.64500000000000002</v>
      </c>
      <c r="M7167" s="108">
        <v>8.4000000000000005E-2</v>
      </c>
      <c r="N7167" s="108">
        <v>0.29699999999999999</v>
      </c>
      <c r="O7167" s="108">
        <v>6.0999999999999999E-2</v>
      </c>
      <c r="P7167" s="108">
        <v>1.9E-2</v>
      </c>
      <c r="Q7167" s="108">
        <v>5.3999999999999999E-2</v>
      </c>
      <c r="R7167" s="108">
        <v>7.0000000000000001E-3</v>
      </c>
      <c r="S7167" s="108">
        <v>3.7999999999999999E-2</v>
      </c>
    </row>
    <row r="7168" spans="1:19" ht="11.25" thickBot="1" x14ac:dyDescent="0.2">
      <c r="A7168" s="112"/>
    </row>
    <row r="7169" spans="1:19" ht="11.25" thickBot="1" x14ac:dyDescent="0.2">
      <c r="A7169" s="107">
        <v>3</v>
      </c>
      <c r="B7169" s="132">
        <v>0.81988425925925934</v>
      </c>
      <c r="C7169" s="133">
        <v>0.91569</v>
      </c>
      <c r="D7169" s="134" t="s">
        <v>5306</v>
      </c>
      <c r="E7169" s="108">
        <v>0.114</v>
      </c>
      <c r="F7169" s="108">
        <v>4.2000000000000003E-2</v>
      </c>
      <c r="G7169" s="108">
        <v>-3.0000000000000001E-3</v>
      </c>
      <c r="H7169" s="108">
        <v>0.156</v>
      </c>
      <c r="I7169" s="108">
        <v>37.81</v>
      </c>
      <c r="J7169" s="108">
        <v>37.81</v>
      </c>
      <c r="K7169" s="108">
        <v>0.33700000000000002</v>
      </c>
      <c r="L7169" s="108">
        <v>0.65600000000000003</v>
      </c>
      <c r="M7169" s="108">
        <v>8.3000000000000004E-2</v>
      </c>
      <c r="N7169" s="108">
        <v>0.30599999999999999</v>
      </c>
      <c r="O7169" s="108">
        <v>6.6000000000000003E-2</v>
      </c>
      <c r="P7169" s="108">
        <v>0.02</v>
      </c>
      <c r="Q7169" s="108">
        <v>5.5E-2</v>
      </c>
      <c r="R7169" s="108">
        <v>8.9999999999999993E-3</v>
      </c>
      <c r="S7169" s="108">
        <v>3.7999999999999999E-2</v>
      </c>
    </row>
    <row r="7170" spans="1:19" ht="11.25" thickBot="1" x14ac:dyDescent="0.2">
      <c r="A7170" s="112"/>
    </row>
    <row r="7171" spans="1:19" ht="11.25" thickBot="1" x14ac:dyDescent="0.2">
      <c r="A7171" s="135" t="s">
        <v>362</v>
      </c>
      <c r="B7171" s="112"/>
      <c r="C7171" s="137">
        <v>0.90788999999999997</v>
      </c>
      <c r="D7171" s="134" t="s">
        <v>5307</v>
      </c>
      <c r="E7171" s="136">
        <v>0.10100000000000001</v>
      </c>
      <c r="F7171" s="136">
        <v>4.2999999999999997E-2</v>
      </c>
      <c r="G7171" s="136">
        <v>0</v>
      </c>
      <c r="H7171" s="136">
        <v>0.159</v>
      </c>
      <c r="I7171" s="136">
        <v>37.869999999999997</v>
      </c>
      <c r="J7171" s="136">
        <v>37.85</v>
      </c>
      <c r="K7171" s="136">
        <v>0.33800000000000002</v>
      </c>
      <c r="L7171" s="136">
        <v>0.64900000000000002</v>
      </c>
      <c r="M7171" s="136">
        <v>8.2000000000000003E-2</v>
      </c>
      <c r="N7171" s="136">
        <v>0.30199999999999999</v>
      </c>
      <c r="O7171" s="136">
        <v>6.3E-2</v>
      </c>
      <c r="P7171" s="136">
        <v>0.02</v>
      </c>
      <c r="Q7171" s="136">
        <v>5.5E-2</v>
      </c>
      <c r="R7171" s="136">
        <v>8.0000000000000002E-3</v>
      </c>
      <c r="S7171" s="136">
        <v>3.9E-2</v>
      </c>
    </row>
    <row r="7172" spans="1:19" ht="11.25" thickBot="1" x14ac:dyDescent="0.2">
      <c r="A7172" s="112"/>
    </row>
    <row r="7173" spans="1:19" ht="11.25" thickBot="1" x14ac:dyDescent="0.2">
      <c r="A7173" s="138" t="s">
        <v>364</v>
      </c>
      <c r="B7173" s="112"/>
      <c r="C7173" s="137">
        <v>9.5899999999999996E-3</v>
      </c>
      <c r="D7173" s="134" t="s">
        <v>5308</v>
      </c>
      <c r="E7173" s="136">
        <v>1.0999999999999999E-2</v>
      </c>
      <c r="F7173" s="136">
        <v>2E-3</v>
      </c>
      <c r="G7173" s="136">
        <v>2E-3</v>
      </c>
      <c r="H7173" s="136">
        <v>2E-3</v>
      </c>
      <c r="I7173" s="136">
        <v>0.11700000000000001</v>
      </c>
      <c r="J7173" s="136">
        <v>7.1999999999999995E-2</v>
      </c>
      <c r="K7173" s="136">
        <v>1E-3</v>
      </c>
      <c r="L7173" s="136">
        <v>6.0000000000000001E-3</v>
      </c>
      <c r="M7173" s="136">
        <v>2E-3</v>
      </c>
      <c r="N7173" s="136">
        <v>5.0000000000000001E-3</v>
      </c>
      <c r="O7173" s="136">
        <v>2E-3</v>
      </c>
      <c r="P7173" s="136">
        <v>1E-3</v>
      </c>
      <c r="Q7173" s="136">
        <v>2E-3</v>
      </c>
      <c r="R7173" s="136">
        <v>1E-3</v>
      </c>
      <c r="S7173" s="136">
        <v>1E-3</v>
      </c>
    </row>
    <row r="7174" spans="1:19" ht="11.25" thickBot="1" x14ac:dyDescent="0.2">
      <c r="A7174" s="112"/>
    </row>
    <row r="7175" spans="1:19" ht="11.25" thickBot="1" x14ac:dyDescent="0.2">
      <c r="A7175" s="139" t="s">
        <v>366</v>
      </c>
      <c r="B7175" s="112"/>
      <c r="C7175" s="140">
        <v>1.056</v>
      </c>
      <c r="D7175" s="134" t="s">
        <v>3003</v>
      </c>
      <c r="E7175" s="136">
        <v>11.12</v>
      </c>
      <c r="F7175" s="136">
        <v>5.298</v>
      </c>
      <c r="G7175" s="136">
        <v>537.70000000000005</v>
      </c>
      <c r="H7175" s="136">
        <v>1.5489999999999999</v>
      </c>
      <c r="I7175" s="136">
        <v>0.31</v>
      </c>
      <c r="J7175" s="136">
        <v>0.19</v>
      </c>
      <c r="K7175" s="136">
        <v>0.38100000000000001</v>
      </c>
      <c r="L7175" s="136">
        <v>0.90500000000000003</v>
      </c>
      <c r="M7175" s="136">
        <v>2.0590000000000002</v>
      </c>
      <c r="N7175" s="136">
        <v>1.6020000000000001</v>
      </c>
      <c r="O7175" s="136">
        <v>3.8839999999999999</v>
      </c>
      <c r="P7175" s="136">
        <v>3.6349999999999998</v>
      </c>
      <c r="Q7175" s="136">
        <v>3.0070000000000001</v>
      </c>
      <c r="R7175" s="136">
        <v>15.94</v>
      </c>
      <c r="S7175" s="136">
        <v>3.64</v>
      </c>
    </row>
    <row r="7176" spans="1:19" ht="11.25" thickBot="1" x14ac:dyDescent="0.2">
      <c r="A7176" s="112"/>
    </row>
    <row r="7177" spans="1:19" ht="11.25" thickBot="1" x14ac:dyDescent="0.2">
      <c r="A7177" s="106" t="s">
        <v>357</v>
      </c>
      <c r="B7177" s="106" t="s">
        <v>358</v>
      </c>
      <c r="C7177" s="130" t="s">
        <v>51</v>
      </c>
      <c r="D7177" s="130" t="s">
        <v>52</v>
      </c>
      <c r="E7177" s="130" t="s">
        <v>53</v>
      </c>
      <c r="F7177" s="130" t="s">
        <v>54</v>
      </c>
      <c r="G7177" s="130" t="s">
        <v>55</v>
      </c>
      <c r="H7177" s="130" t="s">
        <v>56</v>
      </c>
      <c r="I7177" s="130" t="s">
        <v>57</v>
      </c>
      <c r="J7177" s="130" t="s">
        <v>58</v>
      </c>
      <c r="K7177" s="130" t="s">
        <v>59</v>
      </c>
      <c r="L7177" s="130" t="s">
        <v>60</v>
      </c>
      <c r="M7177" s="130" t="s">
        <v>61</v>
      </c>
      <c r="N7177" s="130" t="s">
        <v>62</v>
      </c>
      <c r="O7177" s="130" t="s">
        <v>63</v>
      </c>
      <c r="P7177" s="130" t="s">
        <v>64</v>
      </c>
      <c r="Q7177" s="131" t="s">
        <v>65</v>
      </c>
      <c r="R7177" s="131" t="s">
        <v>66</v>
      </c>
      <c r="S7177" s="130" t="s">
        <v>67</v>
      </c>
    </row>
    <row r="7178" spans="1:19" ht="11.25" thickBot="1" x14ac:dyDescent="0.2">
      <c r="A7178" s="112"/>
      <c r="B7178" s="112"/>
      <c r="C7178" s="130" t="s">
        <v>111</v>
      </c>
      <c r="D7178" s="130" t="s">
        <v>111</v>
      </c>
      <c r="E7178" s="130" t="s">
        <v>111</v>
      </c>
      <c r="F7178" s="130" t="s">
        <v>111</v>
      </c>
      <c r="G7178" s="130" t="s">
        <v>111</v>
      </c>
      <c r="H7178" s="130" t="s">
        <v>111</v>
      </c>
      <c r="I7178" s="130" t="s">
        <v>111</v>
      </c>
      <c r="J7178" s="130" t="s">
        <v>111</v>
      </c>
      <c r="K7178" s="130" t="s">
        <v>111</v>
      </c>
      <c r="L7178" s="130" t="s">
        <v>111</v>
      </c>
      <c r="M7178" s="130" t="s">
        <v>111</v>
      </c>
      <c r="N7178" s="130" t="s">
        <v>111</v>
      </c>
      <c r="O7178" s="130" t="s">
        <v>111</v>
      </c>
      <c r="P7178" s="130" t="s">
        <v>111</v>
      </c>
      <c r="Q7178" s="131" t="s">
        <v>111</v>
      </c>
      <c r="R7178" s="131" t="s">
        <v>111</v>
      </c>
      <c r="S7178" s="130" t="s">
        <v>111</v>
      </c>
    </row>
    <row r="7179" spans="1:19" ht="11.25" thickBot="1" x14ac:dyDescent="0.2">
      <c r="A7179" s="107">
        <v>1</v>
      </c>
      <c r="B7179" s="132">
        <v>0.81952546296296302</v>
      </c>
      <c r="C7179" s="108">
        <v>7.0000000000000001E-3</v>
      </c>
      <c r="D7179" s="108">
        <v>0.02</v>
      </c>
      <c r="E7179" s="108">
        <v>2E-3</v>
      </c>
      <c r="F7179" s="108">
        <v>1.4E-2</v>
      </c>
      <c r="G7179" s="108">
        <v>2E-3</v>
      </c>
      <c r="H7179" s="108">
        <v>1E-3</v>
      </c>
      <c r="I7179" s="108">
        <v>7.0000000000000007E-2</v>
      </c>
      <c r="J7179" s="108">
        <v>0.23400000000000001</v>
      </c>
      <c r="K7179" s="108">
        <v>0.24099999999999999</v>
      </c>
      <c r="L7179" s="108">
        <v>0</v>
      </c>
      <c r="M7179" s="108">
        <v>0</v>
      </c>
      <c r="N7179" s="108">
        <v>0.17899999999999999</v>
      </c>
      <c r="O7179" s="108">
        <v>8.9999999999999993E-3</v>
      </c>
      <c r="P7179" s="108">
        <v>2.5609999999999999</v>
      </c>
      <c r="Q7179" s="133">
        <v>0.86834</v>
      </c>
      <c r="R7179" s="134" t="s">
        <v>5309</v>
      </c>
      <c r="S7179" s="108">
        <v>0.1</v>
      </c>
    </row>
    <row r="7180" spans="1:19" ht="11.25" thickBot="1" x14ac:dyDescent="0.2">
      <c r="A7180" s="112"/>
    </row>
    <row r="7181" spans="1:19" ht="11.25" thickBot="1" x14ac:dyDescent="0.2">
      <c r="A7181" s="107">
        <v>2</v>
      </c>
      <c r="B7181" s="132">
        <v>0.8197106481481482</v>
      </c>
      <c r="C7181" s="108">
        <v>6.0000000000000001E-3</v>
      </c>
      <c r="D7181" s="108">
        <v>1.9E-2</v>
      </c>
      <c r="E7181" s="108">
        <v>2E-3</v>
      </c>
      <c r="F7181" s="108">
        <v>1.6E-2</v>
      </c>
      <c r="G7181" s="108">
        <v>2E-3</v>
      </c>
      <c r="H7181" s="108">
        <v>1E-3</v>
      </c>
      <c r="I7181" s="108">
        <v>7.0999999999999994E-2</v>
      </c>
      <c r="J7181" s="108">
        <v>0.23499999999999999</v>
      </c>
      <c r="K7181" s="108">
        <v>0.24399999999999999</v>
      </c>
      <c r="L7181" s="108">
        <v>0</v>
      </c>
      <c r="M7181" s="108">
        <v>0</v>
      </c>
      <c r="N7181" s="108">
        <v>0.16400000000000001</v>
      </c>
      <c r="O7181" s="108">
        <v>8.9999999999999993E-3</v>
      </c>
      <c r="P7181" s="108">
        <v>2.552</v>
      </c>
      <c r="Q7181" s="133">
        <v>0.88178000000000001</v>
      </c>
      <c r="R7181" s="134" t="s">
        <v>5310</v>
      </c>
      <c r="S7181" s="108">
        <v>0.10100000000000001</v>
      </c>
    </row>
    <row r="7182" spans="1:19" ht="11.25" thickBot="1" x14ac:dyDescent="0.2">
      <c r="A7182" s="112"/>
    </row>
    <row r="7183" spans="1:19" ht="11.25" thickBot="1" x14ac:dyDescent="0.2">
      <c r="A7183" s="107">
        <v>3</v>
      </c>
      <c r="B7183" s="132">
        <v>0.81988425925925934</v>
      </c>
      <c r="C7183" s="108">
        <v>8.9999999999999993E-3</v>
      </c>
      <c r="D7183" s="108">
        <v>2.1000000000000001E-2</v>
      </c>
      <c r="E7183" s="108">
        <v>3.0000000000000001E-3</v>
      </c>
      <c r="F7183" s="108">
        <v>1.7000000000000001E-2</v>
      </c>
      <c r="G7183" s="108">
        <v>3.0000000000000001E-3</v>
      </c>
      <c r="H7183" s="108">
        <v>1E-3</v>
      </c>
      <c r="I7183" s="108">
        <v>6.5000000000000002E-2</v>
      </c>
      <c r="J7183" s="108">
        <v>0.23300000000000001</v>
      </c>
      <c r="K7183" s="108">
        <v>0.245</v>
      </c>
      <c r="L7183" s="108">
        <v>0</v>
      </c>
      <c r="M7183" s="108">
        <v>0</v>
      </c>
      <c r="N7183" s="108">
        <v>0.17</v>
      </c>
      <c r="O7183" s="108">
        <v>8.9999999999999993E-3</v>
      </c>
      <c r="P7183" s="108">
        <v>2.5680000000000001</v>
      </c>
      <c r="Q7183" s="133">
        <v>0.89087000000000005</v>
      </c>
      <c r="R7183" s="134" t="s">
        <v>5311</v>
      </c>
      <c r="S7183" s="108">
        <v>9.8000000000000004E-2</v>
      </c>
    </row>
    <row r="7184" spans="1:19" ht="11.25" thickBot="1" x14ac:dyDescent="0.2">
      <c r="A7184" s="112"/>
    </row>
    <row r="7185" spans="1:19" ht="11.25" thickBot="1" x14ac:dyDescent="0.2">
      <c r="A7185" s="135" t="s">
        <v>362</v>
      </c>
      <c r="B7185" s="112"/>
      <c r="C7185" s="136">
        <v>7.0000000000000001E-3</v>
      </c>
      <c r="D7185" s="136">
        <v>0.02</v>
      </c>
      <c r="E7185" s="136">
        <v>2E-3</v>
      </c>
      <c r="F7185" s="136">
        <v>1.6E-2</v>
      </c>
      <c r="G7185" s="136">
        <v>2E-3</v>
      </c>
      <c r="H7185" s="136">
        <v>1E-3</v>
      </c>
      <c r="I7185" s="136">
        <v>6.9000000000000006E-2</v>
      </c>
      <c r="J7185" s="136">
        <v>0.23400000000000001</v>
      </c>
      <c r="K7185" s="136">
        <v>0.24299999999999999</v>
      </c>
      <c r="L7185" s="136">
        <v>0</v>
      </c>
      <c r="M7185" s="136">
        <v>0</v>
      </c>
      <c r="N7185" s="136">
        <v>0.17100000000000001</v>
      </c>
      <c r="O7185" s="136">
        <v>8.9999999999999993E-3</v>
      </c>
      <c r="P7185" s="136">
        <v>2.56</v>
      </c>
      <c r="Q7185" s="137">
        <v>0.88032999999999995</v>
      </c>
      <c r="R7185" s="134" t="s">
        <v>5312</v>
      </c>
      <c r="S7185" s="136">
        <v>0.1</v>
      </c>
    </row>
    <row r="7186" spans="1:19" ht="11.25" thickBot="1" x14ac:dyDescent="0.2">
      <c r="A7186" s="112"/>
    </row>
    <row r="7187" spans="1:19" ht="11.25" thickBot="1" x14ac:dyDescent="0.2">
      <c r="A7187" s="138" t="s">
        <v>364</v>
      </c>
      <c r="B7187" s="112"/>
      <c r="C7187" s="136">
        <v>1E-3</v>
      </c>
      <c r="D7187" s="136">
        <v>1E-3</v>
      </c>
      <c r="E7187" s="136">
        <v>0</v>
      </c>
      <c r="F7187" s="136">
        <v>1E-3</v>
      </c>
      <c r="G7187" s="136">
        <v>0</v>
      </c>
      <c r="H7187" s="136">
        <v>0</v>
      </c>
      <c r="I7187" s="136">
        <v>3.0000000000000001E-3</v>
      </c>
      <c r="J7187" s="136">
        <v>1E-3</v>
      </c>
      <c r="K7187" s="136">
        <v>2E-3</v>
      </c>
      <c r="L7187" s="136">
        <v>0</v>
      </c>
      <c r="M7187" s="136">
        <v>0</v>
      </c>
      <c r="N7187" s="136">
        <v>7.0000000000000001E-3</v>
      </c>
      <c r="O7187" s="136">
        <v>0</v>
      </c>
      <c r="P7187" s="136">
        <v>8.0000000000000002E-3</v>
      </c>
      <c r="Q7187" s="137">
        <v>1.133E-2</v>
      </c>
      <c r="R7187" s="134" t="s">
        <v>5313</v>
      </c>
      <c r="S7187" s="136">
        <v>2E-3</v>
      </c>
    </row>
    <row r="7188" spans="1:19" ht="11.25" thickBot="1" x14ac:dyDescent="0.2">
      <c r="A7188" s="112"/>
    </row>
    <row r="7189" spans="1:19" ht="11.25" thickBot="1" x14ac:dyDescent="0.2">
      <c r="A7189" s="139" t="s">
        <v>366</v>
      </c>
      <c r="B7189" s="112"/>
      <c r="C7189" s="136">
        <v>15.86</v>
      </c>
      <c r="D7189" s="136">
        <v>4.99</v>
      </c>
      <c r="E7189" s="136">
        <v>6.63</v>
      </c>
      <c r="F7189" s="136">
        <v>9.0289999999999999</v>
      </c>
      <c r="G7189" s="136">
        <v>4.2350000000000003</v>
      </c>
      <c r="H7189" s="136">
        <v>6.4459999999999997</v>
      </c>
      <c r="I7189" s="136">
        <v>4.4770000000000003</v>
      </c>
      <c r="J7189" s="136">
        <v>0.38500000000000001</v>
      </c>
      <c r="K7189" s="136">
        <v>0.93</v>
      </c>
      <c r="L7189" s="136">
        <v>0.39300000000000002</v>
      </c>
      <c r="M7189" s="136">
        <v>59.33</v>
      </c>
      <c r="N7189" s="136">
        <v>4.274</v>
      </c>
      <c r="O7189" s="136">
        <v>1.4690000000000001</v>
      </c>
      <c r="P7189" s="136">
        <v>0.307</v>
      </c>
      <c r="Q7189" s="140">
        <v>1.2869999999999999</v>
      </c>
      <c r="R7189" s="134" t="s">
        <v>4958</v>
      </c>
      <c r="S7189" s="136">
        <v>1.657</v>
      </c>
    </row>
    <row r="7190" spans="1:19" ht="11.25" thickBot="1" x14ac:dyDescent="0.2">
      <c r="A7190" s="112"/>
    </row>
    <row r="7191" spans="1:19" ht="11.25" thickBot="1" x14ac:dyDescent="0.2">
      <c r="A7191" s="106" t="s">
        <v>357</v>
      </c>
      <c r="B7191" s="106" t="s">
        <v>358</v>
      </c>
      <c r="C7191" s="130" t="s">
        <v>68</v>
      </c>
    </row>
    <row r="7192" spans="1:19" ht="11.25" thickBot="1" x14ac:dyDescent="0.2">
      <c r="A7192" s="112"/>
      <c r="B7192" s="112"/>
      <c r="C7192" s="130" t="s">
        <v>111</v>
      </c>
    </row>
    <row r="7193" spans="1:19" ht="11.25" thickBot="1" x14ac:dyDescent="0.2">
      <c r="A7193" s="107">
        <v>1</v>
      </c>
      <c r="B7193" s="132">
        <v>0.81952546296296302</v>
      </c>
      <c r="C7193" s="108">
        <v>2.1000000000000001E-2</v>
      </c>
    </row>
    <row r="7194" spans="1:19" ht="11.25" thickBot="1" x14ac:dyDescent="0.2">
      <c r="A7194" s="112"/>
    </row>
    <row r="7195" spans="1:19" ht="11.25" thickBot="1" x14ac:dyDescent="0.2">
      <c r="A7195" s="107">
        <v>2</v>
      </c>
      <c r="B7195" s="132">
        <v>0.8197106481481482</v>
      </c>
      <c r="C7195" s="108">
        <v>1.6E-2</v>
      </c>
    </row>
    <row r="7196" spans="1:19" ht="11.25" thickBot="1" x14ac:dyDescent="0.2">
      <c r="A7196" s="112"/>
    </row>
    <row r="7197" spans="1:19" ht="11.25" thickBot="1" x14ac:dyDescent="0.2">
      <c r="A7197" s="107">
        <v>3</v>
      </c>
      <c r="B7197" s="132">
        <v>0.81988425925925934</v>
      </c>
      <c r="C7197" s="108">
        <v>1.7000000000000001E-2</v>
      </c>
    </row>
    <row r="7198" spans="1:19" ht="11.25" thickBot="1" x14ac:dyDescent="0.2">
      <c r="A7198" s="112"/>
    </row>
    <row r="7199" spans="1:19" ht="11.25" thickBot="1" x14ac:dyDescent="0.2">
      <c r="A7199" s="135" t="s">
        <v>362</v>
      </c>
      <c r="B7199" s="112"/>
      <c r="C7199" s="136">
        <v>1.7999999999999999E-2</v>
      </c>
    </row>
    <row r="7200" spans="1:19" ht="11.25" thickBot="1" x14ac:dyDescent="0.2">
      <c r="A7200" s="112"/>
    </row>
    <row r="7201" spans="1:19" ht="11.25" thickBot="1" x14ac:dyDescent="0.2">
      <c r="A7201" s="138" t="s">
        <v>364</v>
      </c>
      <c r="B7201" s="112"/>
      <c r="C7201" s="136">
        <v>3.0000000000000001E-3</v>
      </c>
    </row>
    <row r="7202" spans="1:19" ht="11.25" thickBot="1" x14ac:dyDescent="0.2">
      <c r="A7202" s="112"/>
    </row>
    <row r="7203" spans="1:19" ht="11.25" thickBot="1" x14ac:dyDescent="0.2">
      <c r="A7203" s="139" t="s">
        <v>366</v>
      </c>
      <c r="B7203" s="112"/>
      <c r="C7203" s="136">
        <v>13.97</v>
      </c>
    </row>
    <row r="7204" spans="1:19" ht="10.5" x14ac:dyDescent="0.15">
      <c r="A7204" s="112"/>
    </row>
    <row r="7205" spans="1:19" x14ac:dyDescent="0.15">
      <c r="A7205" s="129"/>
      <c r="B7205" s="86" t="s">
        <v>5314</v>
      </c>
    </row>
    <row r="7206" spans="1:19" ht="9.75" thickBot="1" x14ac:dyDescent="0.2">
      <c r="A7206" s="81" t="s">
        <v>356</v>
      </c>
    </row>
    <row r="7207" spans="1:19" ht="11.25" thickBot="1" x14ac:dyDescent="0.2">
      <c r="A7207" s="106" t="s">
        <v>357</v>
      </c>
      <c r="B7207" s="106" t="s">
        <v>358</v>
      </c>
      <c r="C7207" s="130" t="s">
        <v>0</v>
      </c>
      <c r="D7207" s="130" t="s">
        <v>1</v>
      </c>
      <c r="E7207" s="130" t="s">
        <v>2</v>
      </c>
      <c r="F7207" s="130" t="s">
        <v>3</v>
      </c>
      <c r="G7207" s="130" t="s">
        <v>4</v>
      </c>
      <c r="H7207" s="130" t="s">
        <v>5</v>
      </c>
      <c r="I7207" s="131" t="s">
        <v>6</v>
      </c>
      <c r="J7207" s="131" t="s">
        <v>7</v>
      </c>
      <c r="K7207" s="130" t="s">
        <v>8</v>
      </c>
      <c r="L7207" s="130" t="s">
        <v>9</v>
      </c>
      <c r="M7207" s="130" t="s">
        <v>10</v>
      </c>
      <c r="N7207" s="130" t="s">
        <v>11</v>
      </c>
      <c r="O7207" s="130" t="s">
        <v>12</v>
      </c>
      <c r="P7207" s="130" t="s">
        <v>13</v>
      </c>
      <c r="Q7207" s="130" t="s">
        <v>14</v>
      </c>
      <c r="R7207" s="130" t="s">
        <v>15</v>
      </c>
      <c r="S7207" s="130" t="s">
        <v>16</v>
      </c>
    </row>
    <row r="7208" spans="1:19" ht="11.25" thickBot="1" x14ac:dyDescent="0.2">
      <c r="A7208" s="112"/>
      <c r="B7208" s="112"/>
      <c r="C7208" s="130" t="s">
        <v>111</v>
      </c>
      <c r="D7208" s="130" t="s">
        <v>111</v>
      </c>
      <c r="E7208" s="130" t="s">
        <v>111</v>
      </c>
      <c r="F7208" s="130" t="s">
        <v>111</v>
      </c>
      <c r="G7208" s="130" t="s">
        <v>111</v>
      </c>
      <c r="H7208" s="130" t="s">
        <v>111</v>
      </c>
      <c r="I7208" s="131" t="s">
        <v>111</v>
      </c>
      <c r="J7208" s="131" t="s">
        <v>111</v>
      </c>
      <c r="K7208" s="130" t="s">
        <v>111</v>
      </c>
      <c r="L7208" s="130" t="s">
        <v>111</v>
      </c>
      <c r="M7208" s="130" t="s">
        <v>111</v>
      </c>
      <c r="N7208" s="130" t="s">
        <v>111</v>
      </c>
      <c r="O7208" s="130" t="s">
        <v>111</v>
      </c>
      <c r="P7208" s="130" t="s">
        <v>111</v>
      </c>
      <c r="Q7208" s="130" t="s">
        <v>111</v>
      </c>
      <c r="R7208" s="130" t="s">
        <v>111</v>
      </c>
      <c r="S7208" s="130" t="s">
        <v>111</v>
      </c>
    </row>
    <row r="7209" spans="1:19" ht="11.25" thickBot="1" x14ac:dyDescent="0.2">
      <c r="A7209" s="107">
        <v>1</v>
      </c>
      <c r="B7209" s="132">
        <v>0.82468750000000002</v>
      </c>
      <c r="C7209" s="141" t="s">
        <v>1458</v>
      </c>
      <c r="D7209" s="141" t="s">
        <v>5315</v>
      </c>
      <c r="E7209" s="141" t="s">
        <v>5316</v>
      </c>
      <c r="F7209" s="108">
        <v>1933</v>
      </c>
      <c r="G7209" s="141" t="s">
        <v>5317</v>
      </c>
      <c r="H7209" s="141" t="s">
        <v>5318</v>
      </c>
      <c r="I7209" s="133">
        <v>1.04498</v>
      </c>
      <c r="J7209" s="134" t="s">
        <v>5319</v>
      </c>
      <c r="K7209" s="141" t="s">
        <v>5320</v>
      </c>
      <c r="L7209" s="108">
        <v>2.6659999999999999</v>
      </c>
      <c r="M7209" s="108">
        <v>2.8330000000000002</v>
      </c>
      <c r="N7209" s="108">
        <v>3.6120000000000001</v>
      </c>
      <c r="O7209" s="141" t="s">
        <v>1973</v>
      </c>
      <c r="P7209" s="108">
        <v>1823</v>
      </c>
      <c r="Q7209" s="108">
        <v>0.81200000000000006</v>
      </c>
      <c r="R7209" s="108">
        <v>3.7589999999999999</v>
      </c>
      <c r="S7209" s="108">
        <v>34.31</v>
      </c>
    </row>
    <row r="7210" spans="1:19" ht="11.25" thickBot="1" x14ac:dyDescent="0.2">
      <c r="A7210" s="112"/>
    </row>
    <row r="7211" spans="1:19" ht="11.25" thickBot="1" x14ac:dyDescent="0.2">
      <c r="A7211" s="107">
        <v>2</v>
      </c>
      <c r="B7211" s="132">
        <v>0.82486111111111116</v>
      </c>
      <c r="C7211" s="141" t="s">
        <v>5321</v>
      </c>
      <c r="D7211" s="141" t="s">
        <v>5322</v>
      </c>
      <c r="E7211" s="141" t="s">
        <v>5323</v>
      </c>
      <c r="F7211" s="108">
        <v>1938</v>
      </c>
      <c r="G7211" s="141" t="s">
        <v>5324</v>
      </c>
      <c r="H7211" s="141" t="s">
        <v>5325</v>
      </c>
      <c r="I7211" s="133">
        <v>1.0494300000000001</v>
      </c>
      <c r="J7211" s="134" t="s">
        <v>5326</v>
      </c>
      <c r="K7211" s="141" t="s">
        <v>5327</v>
      </c>
      <c r="L7211" s="108">
        <v>2.9550000000000001</v>
      </c>
      <c r="M7211" s="108">
        <v>2.8180000000000001</v>
      </c>
      <c r="N7211" s="108">
        <v>3.6429999999999998</v>
      </c>
      <c r="O7211" s="141" t="s">
        <v>1959</v>
      </c>
      <c r="P7211" s="108">
        <v>1832</v>
      </c>
      <c r="Q7211" s="108">
        <v>0.79800000000000004</v>
      </c>
      <c r="R7211" s="108">
        <v>3.742</v>
      </c>
      <c r="S7211" s="108">
        <v>34.51</v>
      </c>
    </row>
    <row r="7212" spans="1:19" ht="11.25" thickBot="1" x14ac:dyDescent="0.2">
      <c r="A7212" s="112"/>
    </row>
    <row r="7213" spans="1:19" ht="11.25" thickBot="1" x14ac:dyDescent="0.2">
      <c r="A7213" s="107">
        <v>3</v>
      </c>
      <c r="B7213" s="132">
        <v>0.82504629629629633</v>
      </c>
      <c r="C7213" s="141" t="s">
        <v>5328</v>
      </c>
      <c r="D7213" s="141" t="s">
        <v>5329</v>
      </c>
      <c r="E7213" s="141" t="s">
        <v>5330</v>
      </c>
      <c r="F7213" s="108">
        <v>1930</v>
      </c>
      <c r="G7213" s="141" t="s">
        <v>5331</v>
      </c>
      <c r="H7213" s="141" t="s">
        <v>5332</v>
      </c>
      <c r="I7213" s="133">
        <v>1.07019</v>
      </c>
      <c r="J7213" s="134" t="s">
        <v>5333</v>
      </c>
      <c r="K7213" s="141" t="s">
        <v>5334</v>
      </c>
      <c r="L7213" s="108">
        <v>2.5</v>
      </c>
      <c r="M7213" s="108">
        <v>2.802</v>
      </c>
      <c r="N7213" s="108">
        <v>3.44</v>
      </c>
      <c r="O7213" s="141" t="s">
        <v>5335</v>
      </c>
      <c r="P7213" s="108">
        <v>1815</v>
      </c>
      <c r="Q7213" s="108">
        <v>0.81</v>
      </c>
      <c r="R7213" s="108">
        <v>3.7389999999999999</v>
      </c>
      <c r="S7213" s="108">
        <v>34.6</v>
      </c>
    </row>
    <row r="7214" spans="1:19" ht="11.25" thickBot="1" x14ac:dyDescent="0.2">
      <c r="A7214" s="112"/>
    </row>
    <row r="7215" spans="1:19" ht="11.25" thickBot="1" x14ac:dyDescent="0.2">
      <c r="A7215" s="135" t="s">
        <v>362</v>
      </c>
      <c r="B7215" s="112"/>
      <c r="C7215" s="141" t="s">
        <v>5336</v>
      </c>
      <c r="D7215" s="141" t="s">
        <v>2118</v>
      </c>
      <c r="E7215" s="141" t="s">
        <v>5337</v>
      </c>
      <c r="F7215" s="136">
        <v>1934</v>
      </c>
      <c r="G7215" s="141" t="s">
        <v>5338</v>
      </c>
      <c r="H7215" s="141" t="s">
        <v>5339</v>
      </c>
      <c r="I7215" s="137">
        <v>1.0548599999999999</v>
      </c>
      <c r="J7215" s="134" t="s">
        <v>5340</v>
      </c>
      <c r="K7215" s="141" t="s">
        <v>5341</v>
      </c>
      <c r="L7215" s="136">
        <v>2.7069999999999999</v>
      </c>
      <c r="M7215" s="136">
        <v>2.8180000000000001</v>
      </c>
      <c r="N7215" s="136">
        <v>3.5649999999999999</v>
      </c>
      <c r="O7215" s="141" t="s">
        <v>1981</v>
      </c>
      <c r="P7215" s="136">
        <v>1823</v>
      </c>
      <c r="Q7215" s="136">
        <v>0.80700000000000005</v>
      </c>
      <c r="R7215" s="136">
        <v>3.7469999999999999</v>
      </c>
      <c r="S7215" s="136">
        <v>34.47</v>
      </c>
    </row>
    <row r="7216" spans="1:19" ht="11.25" thickBot="1" x14ac:dyDescent="0.2">
      <c r="A7216" s="112"/>
    </row>
    <row r="7217" spans="1:19" ht="11.25" thickBot="1" x14ac:dyDescent="0.2">
      <c r="A7217" s="138" t="s">
        <v>364</v>
      </c>
      <c r="B7217" s="112"/>
      <c r="C7217" s="141" t="s">
        <v>5342</v>
      </c>
      <c r="D7217" s="141" t="s">
        <v>5343</v>
      </c>
      <c r="E7217" s="141" t="s">
        <v>5344</v>
      </c>
      <c r="F7217" s="136">
        <v>4.2469999999999999</v>
      </c>
      <c r="G7217" s="141" t="s">
        <v>5345</v>
      </c>
      <c r="H7217" s="141" t="s">
        <v>5346</v>
      </c>
      <c r="I7217" s="137">
        <v>1.346E-2</v>
      </c>
      <c r="J7217" s="134" t="s">
        <v>2085</v>
      </c>
      <c r="K7217" s="141" t="s">
        <v>5347</v>
      </c>
      <c r="L7217" s="136">
        <v>0.23</v>
      </c>
      <c r="M7217" s="136">
        <v>1.4999999999999999E-2</v>
      </c>
      <c r="N7217" s="136">
        <v>0.11</v>
      </c>
      <c r="O7217" s="141" t="s">
        <v>2866</v>
      </c>
      <c r="P7217" s="136">
        <v>8.6920000000000002</v>
      </c>
      <c r="Q7217" s="136">
        <v>8.0000000000000002E-3</v>
      </c>
      <c r="R7217" s="136">
        <v>1.0999999999999999E-2</v>
      </c>
      <c r="S7217" s="136">
        <v>0.14699999999999999</v>
      </c>
    </row>
    <row r="7218" spans="1:19" ht="11.25" thickBot="1" x14ac:dyDescent="0.2">
      <c r="A7218" s="112"/>
    </row>
    <row r="7219" spans="1:19" ht="11.25" thickBot="1" x14ac:dyDescent="0.2">
      <c r="A7219" s="139" t="s">
        <v>366</v>
      </c>
      <c r="B7219" s="112"/>
      <c r="C7219" s="141" t="s">
        <v>5348</v>
      </c>
      <c r="D7219" s="141" t="s">
        <v>3227</v>
      </c>
      <c r="E7219" s="141" t="s">
        <v>367</v>
      </c>
      <c r="F7219" s="136">
        <v>0.22</v>
      </c>
      <c r="G7219" s="141" t="s">
        <v>5349</v>
      </c>
      <c r="H7219" s="141" t="s">
        <v>5350</v>
      </c>
      <c r="I7219" s="140">
        <v>1.276</v>
      </c>
      <c r="J7219" s="134" t="s">
        <v>5351</v>
      </c>
      <c r="K7219" s="141" t="s">
        <v>5352</v>
      </c>
      <c r="L7219" s="136">
        <v>8.4930000000000003</v>
      </c>
      <c r="M7219" s="136">
        <v>0.53300000000000003</v>
      </c>
      <c r="N7219" s="136">
        <v>3.0710000000000002</v>
      </c>
      <c r="O7219" s="141" t="s">
        <v>2016</v>
      </c>
      <c r="P7219" s="136">
        <v>0.47699999999999998</v>
      </c>
      <c r="Q7219" s="136">
        <v>0.97699999999999998</v>
      </c>
      <c r="R7219" s="136">
        <v>0.29199999999999998</v>
      </c>
      <c r="S7219" s="136">
        <v>0.42799999999999999</v>
      </c>
    </row>
    <row r="7220" spans="1:19" ht="11.25" thickBot="1" x14ac:dyDescent="0.2">
      <c r="A7220" s="112"/>
    </row>
    <row r="7221" spans="1:19" ht="11.25" thickBot="1" x14ac:dyDescent="0.2">
      <c r="A7221" s="106" t="s">
        <v>357</v>
      </c>
      <c r="B7221" s="106" t="s">
        <v>358</v>
      </c>
      <c r="C7221" s="130" t="s">
        <v>17</v>
      </c>
      <c r="D7221" s="130" t="s">
        <v>18</v>
      </c>
      <c r="E7221" s="131" t="s">
        <v>19</v>
      </c>
      <c r="F7221" s="131" t="s">
        <v>20</v>
      </c>
      <c r="G7221" s="130" t="s">
        <v>21</v>
      </c>
      <c r="H7221" s="130" t="s">
        <v>22</v>
      </c>
      <c r="I7221" s="130" t="s">
        <v>23</v>
      </c>
      <c r="J7221" s="130" t="s">
        <v>24</v>
      </c>
      <c r="K7221" s="131" t="s">
        <v>25</v>
      </c>
      <c r="L7221" s="131" t="s">
        <v>26</v>
      </c>
      <c r="M7221" s="130" t="s">
        <v>27</v>
      </c>
      <c r="N7221" s="130" t="s">
        <v>28</v>
      </c>
      <c r="O7221" s="130" t="s">
        <v>29</v>
      </c>
      <c r="P7221" s="130" t="s">
        <v>30</v>
      </c>
      <c r="Q7221" s="130" t="s">
        <v>31</v>
      </c>
      <c r="R7221" s="130" t="s">
        <v>32</v>
      </c>
      <c r="S7221" s="130" t="s">
        <v>33</v>
      </c>
    </row>
    <row r="7222" spans="1:19" ht="11.25" thickBot="1" x14ac:dyDescent="0.2">
      <c r="A7222" s="112"/>
      <c r="B7222" s="112"/>
      <c r="C7222" s="130" t="s">
        <v>111</v>
      </c>
      <c r="D7222" s="130" t="s">
        <v>111</v>
      </c>
      <c r="E7222" s="131" t="s">
        <v>111</v>
      </c>
      <c r="F7222" s="131" t="s">
        <v>111</v>
      </c>
      <c r="G7222" s="130" t="s">
        <v>111</v>
      </c>
      <c r="H7222" s="130" t="s">
        <v>111</v>
      </c>
      <c r="I7222" s="130" t="s">
        <v>111</v>
      </c>
      <c r="J7222" s="130" t="s">
        <v>111</v>
      </c>
      <c r="K7222" s="131" t="s">
        <v>111</v>
      </c>
      <c r="L7222" s="131" t="s">
        <v>111</v>
      </c>
      <c r="M7222" s="130" t="s">
        <v>111</v>
      </c>
      <c r="N7222" s="130" t="s">
        <v>111</v>
      </c>
      <c r="O7222" s="130" t="s">
        <v>111</v>
      </c>
      <c r="P7222" s="130" t="s">
        <v>111</v>
      </c>
      <c r="Q7222" s="130" t="s">
        <v>111</v>
      </c>
      <c r="R7222" s="130" t="s">
        <v>111</v>
      </c>
      <c r="S7222" s="130" t="s">
        <v>111</v>
      </c>
    </row>
    <row r="7223" spans="1:19" ht="11.25" thickBot="1" x14ac:dyDescent="0.2">
      <c r="A7223" s="107">
        <v>1</v>
      </c>
      <c r="B7223" s="132">
        <v>0.82468750000000002</v>
      </c>
      <c r="C7223" s="108">
        <v>38.659999999999997</v>
      </c>
      <c r="D7223" s="108">
        <v>1.339</v>
      </c>
      <c r="E7223" s="133">
        <v>0.93379999999999996</v>
      </c>
      <c r="F7223" s="133">
        <v>0.94282999999999995</v>
      </c>
      <c r="G7223" s="108">
        <v>0.52600000000000002</v>
      </c>
      <c r="H7223" s="108">
        <v>17.739999999999998</v>
      </c>
      <c r="I7223" s="108">
        <v>42.9</v>
      </c>
      <c r="J7223" s="141" t="s">
        <v>5353</v>
      </c>
      <c r="K7223" s="133">
        <v>1.0054099999999999</v>
      </c>
      <c r="L7223" s="134" t="s">
        <v>5354</v>
      </c>
      <c r="M7223" s="108">
        <v>0.16300000000000001</v>
      </c>
      <c r="N7223" s="108">
        <v>0.80500000000000005</v>
      </c>
      <c r="O7223" s="108">
        <v>0</v>
      </c>
      <c r="P7223" s="108">
        <v>4.0000000000000001E-3</v>
      </c>
      <c r="Q7223" s="108">
        <v>4.2999999999999997E-2</v>
      </c>
      <c r="R7223" s="108">
        <v>0.39300000000000002</v>
      </c>
      <c r="S7223" s="108">
        <v>0.107</v>
      </c>
    </row>
    <row r="7224" spans="1:19" ht="11.25" thickBot="1" x14ac:dyDescent="0.2">
      <c r="A7224" s="112"/>
    </row>
    <row r="7225" spans="1:19" ht="11.25" thickBot="1" x14ac:dyDescent="0.2">
      <c r="A7225" s="107">
        <v>2</v>
      </c>
      <c r="B7225" s="132">
        <v>0.82486111111111116</v>
      </c>
      <c r="C7225" s="108">
        <v>38.619999999999997</v>
      </c>
      <c r="D7225" s="108">
        <v>1.3180000000000001</v>
      </c>
      <c r="E7225" s="133">
        <v>0.95413000000000003</v>
      </c>
      <c r="F7225" s="133">
        <v>0.94603000000000004</v>
      </c>
      <c r="G7225" s="108">
        <v>0.45300000000000001</v>
      </c>
      <c r="H7225" s="108">
        <v>13.63</v>
      </c>
      <c r="I7225" s="108">
        <v>42.89</v>
      </c>
      <c r="J7225" s="141" t="s">
        <v>5355</v>
      </c>
      <c r="K7225" s="133">
        <v>1.0121899999999999</v>
      </c>
      <c r="L7225" s="134" t="s">
        <v>5356</v>
      </c>
      <c r="M7225" s="108">
        <v>0.157</v>
      </c>
      <c r="N7225" s="108">
        <v>0.78700000000000003</v>
      </c>
      <c r="O7225" s="108">
        <v>1E-3</v>
      </c>
      <c r="P7225" s="108">
        <v>4.0000000000000001E-3</v>
      </c>
      <c r="Q7225" s="108">
        <v>4.2000000000000003E-2</v>
      </c>
      <c r="R7225" s="108">
        <v>0.34799999999999998</v>
      </c>
      <c r="S7225" s="108">
        <v>0.10199999999999999</v>
      </c>
    </row>
    <row r="7226" spans="1:19" ht="11.25" thickBot="1" x14ac:dyDescent="0.2">
      <c r="A7226" s="112"/>
    </row>
    <row r="7227" spans="1:19" ht="11.25" thickBot="1" x14ac:dyDescent="0.2">
      <c r="A7227" s="107">
        <v>3</v>
      </c>
      <c r="B7227" s="132">
        <v>0.82504629629629633</v>
      </c>
      <c r="C7227" s="108">
        <v>39.58</v>
      </c>
      <c r="D7227" s="108">
        <v>1.333</v>
      </c>
      <c r="E7227" s="133">
        <v>0.96143999999999996</v>
      </c>
      <c r="F7227" s="133">
        <v>0.94721999999999995</v>
      </c>
      <c r="G7227" s="108">
        <v>0.56699999999999995</v>
      </c>
      <c r="H7227" s="108">
        <v>16.559999999999999</v>
      </c>
      <c r="I7227" s="108">
        <v>42.93</v>
      </c>
      <c r="J7227" s="141" t="s">
        <v>5357</v>
      </c>
      <c r="K7227" s="133">
        <v>1.0316099999999999</v>
      </c>
      <c r="L7227" s="134" t="s">
        <v>5358</v>
      </c>
      <c r="M7227" s="108">
        <v>0.15</v>
      </c>
      <c r="N7227" s="108">
        <v>0.80400000000000005</v>
      </c>
      <c r="O7227" s="108">
        <v>1E-3</v>
      </c>
      <c r="P7227" s="108">
        <v>3.0000000000000001E-3</v>
      </c>
      <c r="Q7227" s="108">
        <v>4.1000000000000002E-2</v>
      </c>
      <c r="R7227" s="108">
        <v>0.38600000000000001</v>
      </c>
      <c r="S7227" s="108">
        <v>9.7000000000000003E-2</v>
      </c>
    </row>
    <row r="7228" spans="1:19" ht="11.25" thickBot="1" x14ac:dyDescent="0.2">
      <c r="A7228" s="112"/>
    </row>
    <row r="7229" spans="1:19" ht="11.25" thickBot="1" x14ac:dyDescent="0.2">
      <c r="A7229" s="135" t="s">
        <v>362</v>
      </c>
      <c r="B7229" s="112"/>
      <c r="C7229" s="136">
        <v>38.950000000000003</v>
      </c>
      <c r="D7229" s="136">
        <v>1.33</v>
      </c>
      <c r="E7229" s="137">
        <v>0.94979000000000002</v>
      </c>
      <c r="F7229" s="137">
        <v>0.94535999999999998</v>
      </c>
      <c r="G7229" s="136">
        <v>0.51500000000000001</v>
      </c>
      <c r="H7229" s="136">
        <v>15.98</v>
      </c>
      <c r="I7229" s="136">
        <v>42.91</v>
      </c>
      <c r="J7229" s="141" t="s">
        <v>4823</v>
      </c>
      <c r="K7229" s="137">
        <v>1.01641</v>
      </c>
      <c r="L7229" s="134" t="s">
        <v>5359</v>
      </c>
      <c r="M7229" s="136">
        <v>0.157</v>
      </c>
      <c r="N7229" s="136">
        <v>0.79900000000000004</v>
      </c>
      <c r="O7229" s="136">
        <v>1E-3</v>
      </c>
      <c r="P7229" s="136">
        <v>4.0000000000000001E-3</v>
      </c>
      <c r="Q7229" s="136">
        <v>4.2000000000000003E-2</v>
      </c>
      <c r="R7229" s="136">
        <v>0.376</v>
      </c>
      <c r="S7229" s="136">
        <v>0.10199999999999999</v>
      </c>
    </row>
    <row r="7230" spans="1:19" ht="11.25" thickBot="1" x14ac:dyDescent="0.2">
      <c r="A7230" s="112"/>
    </row>
    <row r="7231" spans="1:19" ht="11.25" thickBot="1" x14ac:dyDescent="0.2">
      <c r="A7231" s="138" t="s">
        <v>364</v>
      </c>
      <c r="B7231" s="112"/>
      <c r="C7231" s="136">
        <v>0.54400000000000004</v>
      </c>
      <c r="D7231" s="136">
        <v>1.0999999999999999E-2</v>
      </c>
      <c r="E7231" s="137">
        <v>1.4319999999999999E-2</v>
      </c>
      <c r="F7231" s="137">
        <v>2.2699999999999999E-3</v>
      </c>
      <c r="G7231" s="136">
        <v>5.7000000000000002E-2</v>
      </c>
      <c r="H7231" s="136">
        <v>2.113</v>
      </c>
      <c r="I7231" s="136">
        <v>2.4E-2</v>
      </c>
      <c r="J7231" s="141" t="s">
        <v>1372</v>
      </c>
      <c r="K7231" s="137">
        <v>1.3599999999999999E-2</v>
      </c>
      <c r="L7231" s="134" t="s">
        <v>5360</v>
      </c>
      <c r="M7231" s="136">
        <v>6.0000000000000001E-3</v>
      </c>
      <c r="N7231" s="136">
        <v>0.01</v>
      </c>
      <c r="O7231" s="136">
        <v>0</v>
      </c>
      <c r="P7231" s="136">
        <v>1E-3</v>
      </c>
      <c r="Q7231" s="136">
        <v>1E-3</v>
      </c>
      <c r="R7231" s="136">
        <v>2.4E-2</v>
      </c>
      <c r="S7231" s="136">
        <v>5.0000000000000001E-3</v>
      </c>
    </row>
    <row r="7232" spans="1:19" ht="11.25" thickBot="1" x14ac:dyDescent="0.2">
      <c r="A7232" s="112"/>
    </row>
    <row r="7233" spans="1:19" ht="11.25" thickBot="1" x14ac:dyDescent="0.2">
      <c r="A7233" s="139" t="s">
        <v>366</v>
      </c>
      <c r="B7233" s="112"/>
      <c r="C7233" s="136">
        <v>1.3959999999999999</v>
      </c>
      <c r="D7233" s="136">
        <v>0.83399999999999996</v>
      </c>
      <c r="E7233" s="140">
        <v>1.508</v>
      </c>
      <c r="F7233" s="140">
        <v>0.24</v>
      </c>
      <c r="G7233" s="136">
        <v>11.15</v>
      </c>
      <c r="H7233" s="136">
        <v>13.23</v>
      </c>
      <c r="I7233" s="136">
        <v>5.7000000000000002E-2</v>
      </c>
      <c r="J7233" s="141" t="s">
        <v>3569</v>
      </c>
      <c r="K7233" s="140">
        <v>1.3380000000000001</v>
      </c>
      <c r="L7233" s="134" t="s">
        <v>5361</v>
      </c>
      <c r="M7233" s="136">
        <v>3.8860000000000001</v>
      </c>
      <c r="N7233" s="136">
        <v>1.2529999999999999</v>
      </c>
      <c r="O7233" s="136">
        <v>42.87</v>
      </c>
      <c r="P7233" s="136">
        <v>15.04</v>
      </c>
      <c r="Q7233" s="136">
        <v>3.0910000000000002</v>
      </c>
      <c r="R7233" s="136">
        <v>6.4379999999999997</v>
      </c>
      <c r="S7233" s="136">
        <v>4.7030000000000003</v>
      </c>
    </row>
    <row r="7234" spans="1:19" ht="11.25" thickBot="1" x14ac:dyDescent="0.2">
      <c r="A7234" s="112"/>
    </row>
    <row r="7235" spans="1:19" ht="11.25" thickBot="1" x14ac:dyDescent="0.2">
      <c r="A7235" s="106" t="s">
        <v>357</v>
      </c>
      <c r="B7235" s="106" t="s">
        <v>358</v>
      </c>
      <c r="C7235" s="131" t="s">
        <v>34</v>
      </c>
      <c r="D7235" s="131" t="s">
        <v>35</v>
      </c>
      <c r="E7235" s="130" t="s">
        <v>36</v>
      </c>
      <c r="F7235" s="130" t="s">
        <v>37</v>
      </c>
      <c r="G7235" s="130" t="s">
        <v>38</v>
      </c>
      <c r="H7235" s="130" t="s">
        <v>39</v>
      </c>
      <c r="I7235" s="130" t="s">
        <v>40</v>
      </c>
      <c r="J7235" s="130" t="s">
        <v>41</v>
      </c>
      <c r="K7235" s="130" t="s">
        <v>42</v>
      </c>
      <c r="L7235" s="130" t="s">
        <v>43</v>
      </c>
      <c r="M7235" s="130" t="s">
        <v>44</v>
      </c>
      <c r="N7235" s="130" t="s">
        <v>45</v>
      </c>
      <c r="O7235" s="130" t="s">
        <v>46</v>
      </c>
      <c r="P7235" s="130" t="s">
        <v>47</v>
      </c>
      <c r="Q7235" s="130" t="s">
        <v>48</v>
      </c>
      <c r="R7235" s="130" t="s">
        <v>49</v>
      </c>
      <c r="S7235" s="130" t="s">
        <v>50</v>
      </c>
    </row>
    <row r="7236" spans="1:19" ht="11.25" thickBot="1" x14ac:dyDescent="0.2">
      <c r="A7236" s="112"/>
      <c r="B7236" s="112"/>
      <c r="C7236" s="131" t="s">
        <v>111</v>
      </c>
      <c r="D7236" s="131" t="s">
        <v>111</v>
      </c>
      <c r="E7236" s="130" t="s">
        <v>111</v>
      </c>
      <c r="F7236" s="130" t="s">
        <v>111</v>
      </c>
      <c r="G7236" s="130" t="s">
        <v>111</v>
      </c>
      <c r="H7236" s="130" t="s">
        <v>111</v>
      </c>
      <c r="I7236" s="130" t="s">
        <v>111</v>
      </c>
      <c r="J7236" s="130" t="s">
        <v>111</v>
      </c>
      <c r="K7236" s="130" t="s">
        <v>111</v>
      </c>
      <c r="L7236" s="130" t="s">
        <v>111</v>
      </c>
      <c r="M7236" s="130" t="s">
        <v>111</v>
      </c>
      <c r="N7236" s="130" t="s">
        <v>111</v>
      </c>
      <c r="O7236" s="130" t="s">
        <v>111</v>
      </c>
      <c r="P7236" s="130" t="s">
        <v>111</v>
      </c>
      <c r="Q7236" s="130" t="s">
        <v>111</v>
      </c>
      <c r="R7236" s="130" t="s">
        <v>111</v>
      </c>
      <c r="S7236" s="130" t="s">
        <v>111</v>
      </c>
    </row>
    <row r="7237" spans="1:19" ht="11.25" thickBot="1" x14ac:dyDescent="0.2">
      <c r="A7237" s="107">
        <v>1</v>
      </c>
      <c r="B7237" s="132">
        <v>0.82468750000000002</v>
      </c>
      <c r="C7237" s="133">
        <v>0.90795000000000003</v>
      </c>
      <c r="D7237" s="134" t="s">
        <v>5362</v>
      </c>
      <c r="E7237" s="108">
        <v>4.2089999999999996</v>
      </c>
      <c r="F7237" s="108">
        <v>0.188</v>
      </c>
      <c r="G7237" s="108">
        <v>1E-3</v>
      </c>
      <c r="H7237" s="108">
        <v>0.47799999999999998</v>
      </c>
      <c r="I7237" s="108">
        <v>31.04</v>
      </c>
      <c r="J7237" s="108">
        <v>30.94</v>
      </c>
      <c r="K7237" s="108">
        <v>1.492</v>
      </c>
      <c r="L7237" s="108">
        <v>2.9329999999999998</v>
      </c>
      <c r="M7237" s="108">
        <v>0.35399999999999998</v>
      </c>
      <c r="N7237" s="108">
        <v>1.3560000000000001</v>
      </c>
      <c r="O7237" s="108">
        <v>0.42899999999999999</v>
      </c>
      <c r="P7237" s="108">
        <v>5.0999999999999997E-2</v>
      </c>
      <c r="Q7237" s="108">
        <v>0.22700000000000001</v>
      </c>
      <c r="R7237" s="108">
        <v>3.2000000000000001E-2</v>
      </c>
      <c r="S7237" s="108">
        <v>0.17199999999999999</v>
      </c>
    </row>
    <row r="7238" spans="1:19" ht="11.25" thickBot="1" x14ac:dyDescent="0.2">
      <c r="A7238" s="112"/>
    </row>
    <row r="7239" spans="1:19" ht="11.25" thickBot="1" x14ac:dyDescent="0.2">
      <c r="A7239" s="107">
        <v>2</v>
      </c>
      <c r="B7239" s="132">
        <v>0.82486111111111116</v>
      </c>
      <c r="C7239" s="133">
        <v>0.91946000000000006</v>
      </c>
      <c r="D7239" s="134" t="s">
        <v>5363</v>
      </c>
      <c r="E7239" s="108">
        <v>4.2190000000000003</v>
      </c>
      <c r="F7239" s="108">
        <v>0.183</v>
      </c>
      <c r="G7239" s="108">
        <v>0</v>
      </c>
      <c r="H7239" s="108">
        <v>0.46700000000000003</v>
      </c>
      <c r="I7239" s="108">
        <v>31.11</v>
      </c>
      <c r="J7239" s="108">
        <v>31.1</v>
      </c>
      <c r="K7239" s="108">
        <v>1.5129999999999999</v>
      </c>
      <c r="L7239" s="108">
        <v>2.9649999999999999</v>
      </c>
      <c r="M7239" s="108">
        <v>0.36</v>
      </c>
      <c r="N7239" s="108">
        <v>1.3420000000000001</v>
      </c>
      <c r="O7239" s="108">
        <v>0.27100000000000002</v>
      </c>
      <c r="P7239" s="108">
        <v>5.1999999999999998E-2</v>
      </c>
      <c r="Q7239" s="108">
        <v>0.22900000000000001</v>
      </c>
      <c r="R7239" s="108">
        <v>3.2000000000000001E-2</v>
      </c>
      <c r="S7239" s="108">
        <v>0.17199999999999999</v>
      </c>
    </row>
    <row r="7240" spans="1:19" ht="11.25" thickBot="1" x14ac:dyDescent="0.2">
      <c r="A7240" s="112"/>
    </row>
    <row r="7241" spans="1:19" ht="11.25" thickBot="1" x14ac:dyDescent="0.2">
      <c r="A7241" s="107">
        <v>3</v>
      </c>
      <c r="B7241" s="132">
        <v>0.82504629629629633</v>
      </c>
      <c r="C7241" s="133">
        <v>0.93381000000000003</v>
      </c>
      <c r="D7241" s="134" t="s">
        <v>5364</v>
      </c>
      <c r="E7241" s="108">
        <v>4.1879999999999997</v>
      </c>
      <c r="F7241" s="108">
        <v>0.186</v>
      </c>
      <c r="G7241" s="108">
        <v>5.0000000000000001E-3</v>
      </c>
      <c r="H7241" s="108">
        <v>0.47199999999999998</v>
      </c>
      <c r="I7241" s="108">
        <v>31.2</v>
      </c>
      <c r="J7241" s="108">
        <v>30.95</v>
      </c>
      <c r="K7241" s="108">
        <v>1.4990000000000001</v>
      </c>
      <c r="L7241" s="108">
        <v>2.9209999999999998</v>
      </c>
      <c r="M7241" s="108">
        <v>0.36199999999999999</v>
      </c>
      <c r="N7241" s="108">
        <v>1.359</v>
      </c>
      <c r="O7241" s="108">
        <v>0.26400000000000001</v>
      </c>
      <c r="P7241" s="108">
        <v>5.2999999999999999E-2</v>
      </c>
      <c r="Q7241" s="108">
        <v>0.247</v>
      </c>
      <c r="R7241" s="108">
        <v>3.2000000000000001E-2</v>
      </c>
      <c r="S7241" s="108">
        <v>0.16500000000000001</v>
      </c>
    </row>
    <row r="7242" spans="1:19" ht="11.25" thickBot="1" x14ac:dyDescent="0.2">
      <c r="A7242" s="112"/>
    </row>
    <row r="7243" spans="1:19" ht="11.25" thickBot="1" x14ac:dyDescent="0.2">
      <c r="A7243" s="135" t="s">
        <v>362</v>
      </c>
      <c r="B7243" s="112"/>
      <c r="C7243" s="137">
        <v>0.92040999999999995</v>
      </c>
      <c r="D7243" s="134" t="s">
        <v>5365</v>
      </c>
      <c r="E7243" s="136">
        <v>4.2050000000000001</v>
      </c>
      <c r="F7243" s="136">
        <v>0.186</v>
      </c>
      <c r="G7243" s="136">
        <v>2E-3</v>
      </c>
      <c r="H7243" s="136">
        <v>0.47199999999999998</v>
      </c>
      <c r="I7243" s="136">
        <v>31.12</v>
      </c>
      <c r="J7243" s="136">
        <v>31</v>
      </c>
      <c r="K7243" s="136">
        <v>1.5009999999999999</v>
      </c>
      <c r="L7243" s="136">
        <v>2.9390000000000001</v>
      </c>
      <c r="M7243" s="136">
        <v>0.35899999999999999</v>
      </c>
      <c r="N7243" s="136">
        <v>1.353</v>
      </c>
      <c r="O7243" s="136">
        <v>0.32100000000000001</v>
      </c>
      <c r="P7243" s="136">
        <v>5.1999999999999998E-2</v>
      </c>
      <c r="Q7243" s="136">
        <v>0.23400000000000001</v>
      </c>
      <c r="R7243" s="136">
        <v>3.2000000000000001E-2</v>
      </c>
      <c r="S7243" s="136">
        <v>0.17</v>
      </c>
    </row>
    <row r="7244" spans="1:19" ht="11.25" thickBot="1" x14ac:dyDescent="0.2">
      <c r="A7244" s="112"/>
    </row>
    <row r="7245" spans="1:19" ht="11.25" thickBot="1" x14ac:dyDescent="0.2">
      <c r="A7245" s="138" t="s">
        <v>364</v>
      </c>
      <c r="B7245" s="112"/>
      <c r="C7245" s="137">
        <v>1.295E-2</v>
      </c>
      <c r="D7245" s="134" t="s">
        <v>5366</v>
      </c>
      <c r="E7245" s="136">
        <v>1.6E-2</v>
      </c>
      <c r="F7245" s="136">
        <v>2E-3</v>
      </c>
      <c r="G7245" s="136">
        <v>3.0000000000000001E-3</v>
      </c>
      <c r="H7245" s="136">
        <v>5.0000000000000001E-3</v>
      </c>
      <c r="I7245" s="136">
        <v>8.1000000000000003E-2</v>
      </c>
      <c r="J7245" s="136">
        <v>8.8999999999999996E-2</v>
      </c>
      <c r="K7245" s="136">
        <v>1.0999999999999999E-2</v>
      </c>
      <c r="L7245" s="136">
        <v>2.3E-2</v>
      </c>
      <c r="M7245" s="136">
        <v>4.0000000000000001E-3</v>
      </c>
      <c r="N7245" s="136">
        <v>8.9999999999999993E-3</v>
      </c>
      <c r="O7245" s="136">
        <v>9.4E-2</v>
      </c>
      <c r="P7245" s="136">
        <v>1E-3</v>
      </c>
      <c r="Q7245" s="136">
        <v>1.0999999999999999E-2</v>
      </c>
      <c r="R7245" s="136">
        <v>0</v>
      </c>
      <c r="S7245" s="136">
        <v>4.0000000000000001E-3</v>
      </c>
    </row>
    <row r="7246" spans="1:19" ht="11.25" thickBot="1" x14ac:dyDescent="0.2">
      <c r="A7246" s="112"/>
    </row>
    <row r="7247" spans="1:19" ht="11.25" thickBot="1" x14ac:dyDescent="0.2">
      <c r="A7247" s="139" t="s">
        <v>366</v>
      </c>
      <c r="B7247" s="112"/>
      <c r="C7247" s="140">
        <v>1.407</v>
      </c>
      <c r="D7247" s="134" t="s">
        <v>2010</v>
      </c>
      <c r="E7247" s="136">
        <v>0.36899999999999999</v>
      </c>
      <c r="F7247" s="136">
        <v>1.111</v>
      </c>
      <c r="G7247" s="136">
        <v>125.1</v>
      </c>
      <c r="H7247" s="136">
        <v>1.145</v>
      </c>
      <c r="I7247" s="136">
        <v>0.25900000000000001</v>
      </c>
      <c r="J7247" s="136">
        <v>0.28699999999999998</v>
      </c>
      <c r="K7247" s="136">
        <v>0.71399999999999997</v>
      </c>
      <c r="L7247" s="136">
        <v>0.77200000000000002</v>
      </c>
      <c r="M7247" s="136">
        <v>1.1619999999999999</v>
      </c>
      <c r="N7247" s="136">
        <v>0.68500000000000005</v>
      </c>
      <c r="O7247" s="136">
        <v>29.1</v>
      </c>
      <c r="P7247" s="136">
        <v>1.6479999999999999</v>
      </c>
      <c r="Q7247" s="136">
        <v>4.6909999999999998</v>
      </c>
      <c r="R7247" s="136">
        <v>0.44800000000000001</v>
      </c>
      <c r="S7247" s="136">
        <v>2.4089999999999998</v>
      </c>
    </row>
    <row r="7248" spans="1:19" ht="11.25" thickBot="1" x14ac:dyDescent="0.2">
      <c r="A7248" s="112"/>
    </row>
    <row r="7249" spans="1:19" ht="11.25" thickBot="1" x14ac:dyDescent="0.2">
      <c r="A7249" s="106" t="s">
        <v>357</v>
      </c>
      <c r="B7249" s="106" t="s">
        <v>358</v>
      </c>
      <c r="C7249" s="130" t="s">
        <v>51</v>
      </c>
      <c r="D7249" s="130" t="s">
        <v>52</v>
      </c>
      <c r="E7249" s="130" t="s">
        <v>53</v>
      </c>
      <c r="F7249" s="130" t="s">
        <v>54</v>
      </c>
      <c r="G7249" s="130" t="s">
        <v>55</v>
      </c>
      <c r="H7249" s="130" t="s">
        <v>56</v>
      </c>
      <c r="I7249" s="130" t="s">
        <v>57</v>
      </c>
      <c r="J7249" s="130" t="s">
        <v>58</v>
      </c>
      <c r="K7249" s="130" t="s">
        <v>59</v>
      </c>
      <c r="L7249" s="130" t="s">
        <v>60</v>
      </c>
      <c r="M7249" s="130" t="s">
        <v>61</v>
      </c>
      <c r="N7249" s="130" t="s">
        <v>62</v>
      </c>
      <c r="O7249" s="130" t="s">
        <v>63</v>
      </c>
      <c r="P7249" s="130" t="s">
        <v>64</v>
      </c>
      <c r="Q7249" s="131" t="s">
        <v>65</v>
      </c>
      <c r="R7249" s="131" t="s">
        <v>66</v>
      </c>
      <c r="S7249" s="130" t="s">
        <v>67</v>
      </c>
    </row>
    <row r="7250" spans="1:19" ht="11.25" thickBot="1" x14ac:dyDescent="0.2">
      <c r="A7250" s="112"/>
      <c r="B7250" s="112"/>
      <c r="C7250" s="130" t="s">
        <v>111</v>
      </c>
      <c r="D7250" s="130" t="s">
        <v>111</v>
      </c>
      <c r="E7250" s="130" t="s">
        <v>111</v>
      </c>
      <c r="F7250" s="130" t="s">
        <v>111</v>
      </c>
      <c r="G7250" s="130" t="s">
        <v>111</v>
      </c>
      <c r="H7250" s="130" t="s">
        <v>111</v>
      </c>
      <c r="I7250" s="130" t="s">
        <v>111</v>
      </c>
      <c r="J7250" s="130" t="s">
        <v>111</v>
      </c>
      <c r="K7250" s="130" t="s">
        <v>111</v>
      </c>
      <c r="L7250" s="130" t="s">
        <v>111</v>
      </c>
      <c r="M7250" s="130" t="s">
        <v>111</v>
      </c>
      <c r="N7250" s="130" t="s">
        <v>111</v>
      </c>
      <c r="O7250" s="130" t="s">
        <v>111</v>
      </c>
      <c r="P7250" s="130" t="s">
        <v>111</v>
      </c>
      <c r="Q7250" s="131" t="s">
        <v>111</v>
      </c>
      <c r="R7250" s="131" t="s">
        <v>111</v>
      </c>
      <c r="S7250" s="130" t="s">
        <v>111</v>
      </c>
    </row>
    <row r="7251" spans="1:19" ht="11.25" thickBot="1" x14ac:dyDescent="0.2">
      <c r="A7251" s="107">
        <v>1</v>
      </c>
      <c r="B7251" s="132">
        <v>0.82468750000000002</v>
      </c>
      <c r="C7251" s="108">
        <v>3.2000000000000001E-2</v>
      </c>
      <c r="D7251" s="108">
        <v>8.5999999999999993E-2</v>
      </c>
      <c r="E7251" s="108">
        <v>1.2E-2</v>
      </c>
      <c r="F7251" s="108">
        <v>7.5999999999999998E-2</v>
      </c>
      <c r="G7251" s="108">
        <v>1.0999999999999999E-2</v>
      </c>
      <c r="H7251" s="108">
        <v>3.0000000000000001E-3</v>
      </c>
      <c r="I7251" s="108">
        <v>0.14799999999999999</v>
      </c>
      <c r="J7251" s="108">
        <v>0.06</v>
      </c>
      <c r="K7251" s="108">
        <v>0.06</v>
      </c>
      <c r="L7251" s="108">
        <v>0</v>
      </c>
      <c r="M7251" s="108">
        <v>0</v>
      </c>
      <c r="N7251" s="108">
        <v>0.13400000000000001</v>
      </c>
      <c r="O7251" s="108">
        <v>2.3E-2</v>
      </c>
      <c r="P7251" s="108">
        <v>8.2729999999999997</v>
      </c>
      <c r="Q7251" s="133">
        <v>0.87794000000000005</v>
      </c>
      <c r="R7251" s="134" t="s">
        <v>5367</v>
      </c>
      <c r="S7251" s="108">
        <v>0.39</v>
      </c>
    </row>
    <row r="7252" spans="1:19" ht="11.25" thickBot="1" x14ac:dyDescent="0.2">
      <c r="A7252" s="112"/>
    </row>
    <row r="7253" spans="1:19" ht="11.25" thickBot="1" x14ac:dyDescent="0.2">
      <c r="A7253" s="107">
        <v>2</v>
      </c>
      <c r="B7253" s="132">
        <v>0.82486111111111116</v>
      </c>
      <c r="C7253" s="108">
        <v>3.2000000000000001E-2</v>
      </c>
      <c r="D7253" s="108">
        <v>8.5000000000000006E-2</v>
      </c>
      <c r="E7253" s="108">
        <v>1.2E-2</v>
      </c>
      <c r="F7253" s="108">
        <v>7.0000000000000007E-2</v>
      </c>
      <c r="G7253" s="108">
        <v>0.01</v>
      </c>
      <c r="H7253" s="108">
        <v>3.0000000000000001E-3</v>
      </c>
      <c r="I7253" s="108">
        <v>0.151</v>
      </c>
      <c r="J7253" s="108">
        <v>5.8999999999999997E-2</v>
      </c>
      <c r="K7253" s="108">
        <v>6.4000000000000001E-2</v>
      </c>
      <c r="L7253" s="108">
        <v>0</v>
      </c>
      <c r="M7253" s="108">
        <v>0</v>
      </c>
      <c r="N7253" s="108">
        <v>0.13200000000000001</v>
      </c>
      <c r="O7253" s="108">
        <v>2.4E-2</v>
      </c>
      <c r="P7253" s="108">
        <v>8.3000000000000007</v>
      </c>
      <c r="Q7253" s="133">
        <v>0.89632999999999996</v>
      </c>
      <c r="R7253" s="134" t="s">
        <v>5368</v>
      </c>
      <c r="S7253" s="108">
        <v>0.39600000000000002</v>
      </c>
    </row>
    <row r="7254" spans="1:19" ht="11.25" thickBot="1" x14ac:dyDescent="0.2">
      <c r="A7254" s="112"/>
    </row>
    <row r="7255" spans="1:19" ht="11.25" thickBot="1" x14ac:dyDescent="0.2">
      <c r="A7255" s="107">
        <v>3</v>
      </c>
      <c r="B7255" s="132">
        <v>0.82504629629629633</v>
      </c>
      <c r="C7255" s="108">
        <v>3.2000000000000001E-2</v>
      </c>
      <c r="D7255" s="108">
        <v>8.7999999999999995E-2</v>
      </c>
      <c r="E7255" s="108">
        <v>1.0999999999999999E-2</v>
      </c>
      <c r="F7255" s="108">
        <v>7.4999999999999997E-2</v>
      </c>
      <c r="G7255" s="108">
        <v>0.01</v>
      </c>
      <c r="H7255" s="108">
        <v>3.0000000000000001E-3</v>
      </c>
      <c r="I7255" s="108">
        <v>0.14299999999999999</v>
      </c>
      <c r="J7255" s="108">
        <v>6.4000000000000001E-2</v>
      </c>
      <c r="K7255" s="108">
        <v>6.3E-2</v>
      </c>
      <c r="L7255" s="108">
        <v>0</v>
      </c>
      <c r="M7255" s="108">
        <v>0</v>
      </c>
      <c r="N7255" s="108">
        <v>0.13500000000000001</v>
      </c>
      <c r="O7255" s="108">
        <v>2.4E-2</v>
      </c>
      <c r="P7255" s="108">
        <v>8.2390000000000008</v>
      </c>
      <c r="Q7255" s="133">
        <v>0.90322999999999998</v>
      </c>
      <c r="R7255" s="134" t="s">
        <v>5369</v>
      </c>
      <c r="S7255" s="108">
        <v>0.39</v>
      </c>
    </row>
    <row r="7256" spans="1:19" ht="11.25" thickBot="1" x14ac:dyDescent="0.2">
      <c r="A7256" s="112"/>
    </row>
    <row r="7257" spans="1:19" ht="11.25" thickBot="1" x14ac:dyDescent="0.2">
      <c r="A7257" s="135" t="s">
        <v>362</v>
      </c>
      <c r="B7257" s="112"/>
      <c r="C7257" s="136">
        <v>3.2000000000000001E-2</v>
      </c>
      <c r="D7257" s="136">
        <v>8.6999999999999994E-2</v>
      </c>
      <c r="E7257" s="136">
        <v>1.2E-2</v>
      </c>
      <c r="F7257" s="136">
        <v>7.3999999999999996E-2</v>
      </c>
      <c r="G7257" s="136">
        <v>0.01</v>
      </c>
      <c r="H7257" s="136">
        <v>3.0000000000000001E-3</v>
      </c>
      <c r="I7257" s="136">
        <v>0.14699999999999999</v>
      </c>
      <c r="J7257" s="136">
        <v>6.0999999999999999E-2</v>
      </c>
      <c r="K7257" s="136">
        <v>6.2E-2</v>
      </c>
      <c r="L7257" s="136">
        <v>0</v>
      </c>
      <c r="M7257" s="136">
        <v>0</v>
      </c>
      <c r="N7257" s="136">
        <v>0.13300000000000001</v>
      </c>
      <c r="O7257" s="136">
        <v>2.4E-2</v>
      </c>
      <c r="P7257" s="136">
        <v>8.2710000000000008</v>
      </c>
      <c r="Q7257" s="137">
        <v>0.89249999999999996</v>
      </c>
      <c r="R7257" s="134" t="s">
        <v>5370</v>
      </c>
      <c r="S7257" s="136">
        <v>0.39200000000000002</v>
      </c>
    </row>
    <row r="7258" spans="1:19" ht="11.25" thickBot="1" x14ac:dyDescent="0.2">
      <c r="A7258" s="112"/>
    </row>
    <row r="7259" spans="1:19" ht="11.25" thickBot="1" x14ac:dyDescent="0.2">
      <c r="A7259" s="138" t="s">
        <v>364</v>
      </c>
      <c r="B7259" s="112"/>
      <c r="C7259" s="136">
        <v>0</v>
      </c>
      <c r="D7259" s="136">
        <v>2E-3</v>
      </c>
      <c r="E7259" s="136">
        <v>0</v>
      </c>
      <c r="F7259" s="136">
        <v>3.0000000000000001E-3</v>
      </c>
      <c r="G7259" s="136">
        <v>0</v>
      </c>
      <c r="H7259" s="136">
        <v>0</v>
      </c>
      <c r="I7259" s="136">
        <v>4.0000000000000001E-3</v>
      </c>
      <c r="J7259" s="136">
        <v>2E-3</v>
      </c>
      <c r="K7259" s="136">
        <v>2E-3</v>
      </c>
      <c r="L7259" s="136">
        <v>0</v>
      </c>
      <c r="M7259" s="136">
        <v>0</v>
      </c>
      <c r="N7259" s="136">
        <v>1E-3</v>
      </c>
      <c r="O7259" s="136">
        <v>0</v>
      </c>
      <c r="P7259" s="136">
        <v>0.03</v>
      </c>
      <c r="Q7259" s="137">
        <v>1.307E-2</v>
      </c>
      <c r="R7259" s="134" t="s">
        <v>4347</v>
      </c>
      <c r="S7259" s="136">
        <v>3.0000000000000001E-3</v>
      </c>
    </row>
    <row r="7260" spans="1:19" ht="11.25" thickBot="1" x14ac:dyDescent="0.2">
      <c r="A7260" s="112"/>
    </row>
    <row r="7261" spans="1:19" ht="11.25" thickBot="1" x14ac:dyDescent="0.2">
      <c r="A7261" s="139" t="s">
        <v>366</v>
      </c>
      <c r="B7261" s="112"/>
      <c r="C7261" s="136">
        <v>1.0620000000000001</v>
      </c>
      <c r="D7261" s="136">
        <v>1.9730000000000001</v>
      </c>
      <c r="E7261" s="136">
        <v>4.1859999999999999</v>
      </c>
      <c r="F7261" s="136">
        <v>4.4980000000000002</v>
      </c>
      <c r="G7261" s="136">
        <v>1.6080000000000001</v>
      </c>
      <c r="H7261" s="136">
        <v>4.87</v>
      </c>
      <c r="I7261" s="136">
        <v>2.79</v>
      </c>
      <c r="J7261" s="136">
        <v>3.8370000000000002</v>
      </c>
      <c r="K7261" s="136">
        <v>2.7229999999999999</v>
      </c>
      <c r="L7261" s="136">
        <v>15.62</v>
      </c>
      <c r="M7261" s="136">
        <v>37.15</v>
      </c>
      <c r="N7261" s="136">
        <v>1.107</v>
      </c>
      <c r="O7261" s="136">
        <v>1.835</v>
      </c>
      <c r="P7261" s="136">
        <v>0.36599999999999999</v>
      </c>
      <c r="Q7261" s="140">
        <v>1.4650000000000001</v>
      </c>
      <c r="R7261" s="134" t="s">
        <v>2137</v>
      </c>
      <c r="S7261" s="136">
        <v>0.84399999999999997</v>
      </c>
    </row>
    <row r="7262" spans="1:19" ht="11.25" thickBot="1" x14ac:dyDescent="0.2">
      <c r="A7262" s="112"/>
    </row>
    <row r="7263" spans="1:19" ht="11.25" thickBot="1" x14ac:dyDescent="0.2">
      <c r="A7263" s="106" t="s">
        <v>357</v>
      </c>
      <c r="B7263" s="106" t="s">
        <v>358</v>
      </c>
      <c r="C7263" s="130" t="s">
        <v>68</v>
      </c>
    </row>
    <row r="7264" spans="1:19" ht="11.25" thickBot="1" x14ac:dyDescent="0.2">
      <c r="A7264" s="112"/>
      <c r="B7264" s="112"/>
      <c r="C7264" s="130" t="s">
        <v>111</v>
      </c>
    </row>
    <row r="7265" spans="1:19" ht="11.25" thickBot="1" x14ac:dyDescent="0.2">
      <c r="A7265" s="107">
        <v>1</v>
      </c>
      <c r="B7265" s="132">
        <v>0.82468750000000002</v>
      </c>
      <c r="C7265" s="108">
        <v>6.2E-2</v>
      </c>
    </row>
    <row r="7266" spans="1:19" ht="11.25" thickBot="1" x14ac:dyDescent="0.2">
      <c r="A7266" s="112"/>
    </row>
    <row r="7267" spans="1:19" ht="11.25" thickBot="1" x14ac:dyDescent="0.2">
      <c r="A7267" s="107">
        <v>2</v>
      </c>
      <c r="B7267" s="132">
        <v>0.82486111111111116</v>
      </c>
      <c r="C7267" s="108">
        <v>6.3E-2</v>
      </c>
    </row>
    <row r="7268" spans="1:19" ht="11.25" thickBot="1" x14ac:dyDescent="0.2">
      <c r="A7268" s="112"/>
    </row>
    <row r="7269" spans="1:19" ht="11.25" thickBot="1" x14ac:dyDescent="0.2">
      <c r="A7269" s="107">
        <v>3</v>
      </c>
      <c r="B7269" s="132">
        <v>0.82504629629629633</v>
      </c>
      <c r="C7269" s="108">
        <v>6.2E-2</v>
      </c>
    </row>
    <row r="7270" spans="1:19" ht="11.25" thickBot="1" x14ac:dyDescent="0.2">
      <c r="A7270" s="112"/>
    </row>
    <row r="7271" spans="1:19" ht="11.25" thickBot="1" x14ac:dyDescent="0.2">
      <c r="A7271" s="135" t="s">
        <v>362</v>
      </c>
      <c r="B7271" s="112"/>
      <c r="C7271" s="136">
        <v>6.2E-2</v>
      </c>
    </row>
    <row r="7272" spans="1:19" ht="11.25" thickBot="1" x14ac:dyDescent="0.2">
      <c r="A7272" s="112"/>
    </row>
    <row r="7273" spans="1:19" ht="11.25" thickBot="1" x14ac:dyDescent="0.2">
      <c r="A7273" s="138" t="s">
        <v>364</v>
      </c>
      <c r="B7273" s="112"/>
      <c r="C7273" s="136">
        <v>1E-3</v>
      </c>
    </row>
    <row r="7274" spans="1:19" ht="11.25" thickBot="1" x14ac:dyDescent="0.2">
      <c r="A7274" s="112"/>
    </row>
    <row r="7275" spans="1:19" ht="11.25" thickBot="1" x14ac:dyDescent="0.2">
      <c r="A7275" s="139" t="s">
        <v>366</v>
      </c>
      <c r="B7275" s="112"/>
      <c r="C7275" s="136">
        <v>1.0389999999999999</v>
      </c>
    </row>
    <row r="7276" spans="1:19" ht="10.5" x14ac:dyDescent="0.15">
      <c r="A7276" s="112"/>
    </row>
    <row r="7277" spans="1:19" x14ac:dyDescent="0.15">
      <c r="A7277" s="129"/>
      <c r="B7277" s="86" t="s">
        <v>5371</v>
      </c>
    </row>
    <row r="7278" spans="1:19" ht="9.75" thickBot="1" x14ac:dyDescent="0.2">
      <c r="A7278" s="81" t="s">
        <v>356</v>
      </c>
    </row>
    <row r="7279" spans="1:19" ht="11.25" thickBot="1" x14ac:dyDescent="0.2">
      <c r="A7279" s="106" t="s">
        <v>357</v>
      </c>
      <c r="B7279" s="106" t="s">
        <v>358</v>
      </c>
      <c r="C7279" s="130" t="s">
        <v>0</v>
      </c>
      <c r="D7279" s="130" t="s">
        <v>1</v>
      </c>
      <c r="E7279" s="130" t="s">
        <v>2</v>
      </c>
      <c r="F7279" s="130" t="s">
        <v>3</v>
      </c>
      <c r="G7279" s="130" t="s">
        <v>4</v>
      </c>
      <c r="H7279" s="130" t="s">
        <v>5</v>
      </c>
      <c r="I7279" s="131" t="s">
        <v>6</v>
      </c>
      <c r="J7279" s="131" t="s">
        <v>7</v>
      </c>
      <c r="K7279" s="130" t="s">
        <v>8</v>
      </c>
      <c r="L7279" s="130" t="s">
        <v>9</v>
      </c>
      <c r="M7279" s="130" t="s">
        <v>10</v>
      </c>
      <c r="N7279" s="130" t="s">
        <v>11</v>
      </c>
      <c r="O7279" s="130" t="s">
        <v>12</v>
      </c>
      <c r="P7279" s="130" t="s">
        <v>13</v>
      </c>
      <c r="Q7279" s="130" t="s">
        <v>14</v>
      </c>
      <c r="R7279" s="130" t="s">
        <v>15</v>
      </c>
      <c r="S7279" s="130" t="s">
        <v>16</v>
      </c>
    </row>
    <row r="7280" spans="1:19" ht="11.25" thickBot="1" x14ac:dyDescent="0.2">
      <c r="A7280" s="112"/>
      <c r="B7280" s="112"/>
      <c r="C7280" s="130" t="s">
        <v>111</v>
      </c>
      <c r="D7280" s="130" t="s">
        <v>111</v>
      </c>
      <c r="E7280" s="130" t="s">
        <v>111</v>
      </c>
      <c r="F7280" s="130" t="s">
        <v>111</v>
      </c>
      <c r="G7280" s="130" t="s">
        <v>111</v>
      </c>
      <c r="H7280" s="130" t="s">
        <v>111</v>
      </c>
      <c r="I7280" s="131" t="s">
        <v>111</v>
      </c>
      <c r="J7280" s="131" t="s">
        <v>111</v>
      </c>
      <c r="K7280" s="130" t="s">
        <v>111</v>
      </c>
      <c r="L7280" s="130" t="s">
        <v>111</v>
      </c>
      <c r="M7280" s="130" t="s">
        <v>111</v>
      </c>
      <c r="N7280" s="130" t="s">
        <v>111</v>
      </c>
      <c r="O7280" s="130" t="s">
        <v>111</v>
      </c>
      <c r="P7280" s="130" t="s">
        <v>111</v>
      </c>
      <c r="Q7280" s="130" t="s">
        <v>111</v>
      </c>
      <c r="R7280" s="130" t="s">
        <v>111</v>
      </c>
      <c r="S7280" s="130" t="s">
        <v>111</v>
      </c>
    </row>
    <row r="7281" spans="1:19" ht="11.25" thickBot="1" x14ac:dyDescent="0.2">
      <c r="A7281" s="107">
        <v>1</v>
      </c>
      <c r="B7281" s="132">
        <v>0.82982638888888882</v>
      </c>
      <c r="C7281" s="141" t="s">
        <v>5372</v>
      </c>
      <c r="D7281" s="141" t="s">
        <v>5373</v>
      </c>
      <c r="E7281" s="141" t="s">
        <v>5374</v>
      </c>
      <c r="F7281" s="141" t="s">
        <v>5375</v>
      </c>
      <c r="G7281" s="141" t="s">
        <v>1277</v>
      </c>
      <c r="H7281" s="141" t="s">
        <v>5376</v>
      </c>
      <c r="I7281" s="133">
        <v>1.07545</v>
      </c>
      <c r="J7281" s="134" t="s">
        <v>5377</v>
      </c>
      <c r="K7281" s="141" t="s">
        <v>5378</v>
      </c>
      <c r="L7281" s="108">
        <v>3.4849999999999999</v>
      </c>
      <c r="M7281" s="108">
        <v>3.6349999999999998</v>
      </c>
      <c r="N7281" s="108">
        <v>3.8119999999999998</v>
      </c>
      <c r="O7281" s="141" t="s">
        <v>5379</v>
      </c>
      <c r="P7281" s="108">
        <v>2265</v>
      </c>
      <c r="Q7281" s="108">
        <v>0.82199999999999995</v>
      </c>
      <c r="R7281" s="108">
        <v>4.1280000000000001</v>
      </c>
      <c r="S7281" s="108">
        <v>31.27</v>
      </c>
    </row>
    <row r="7282" spans="1:19" ht="11.25" thickBot="1" x14ac:dyDescent="0.2">
      <c r="A7282" s="112"/>
    </row>
    <row r="7283" spans="1:19" ht="11.25" thickBot="1" x14ac:dyDescent="0.2">
      <c r="A7283" s="107">
        <v>2</v>
      </c>
      <c r="B7283" s="132">
        <v>0.83000000000000007</v>
      </c>
      <c r="C7283" s="141" t="s">
        <v>5380</v>
      </c>
      <c r="D7283" s="141" t="s">
        <v>5381</v>
      </c>
      <c r="E7283" s="141" t="s">
        <v>5382</v>
      </c>
      <c r="F7283" s="141" t="s">
        <v>5383</v>
      </c>
      <c r="G7283" s="141" t="s">
        <v>5384</v>
      </c>
      <c r="H7283" s="141" t="s">
        <v>5385</v>
      </c>
      <c r="I7283" s="133">
        <v>1.08524</v>
      </c>
      <c r="J7283" s="134" t="s">
        <v>5386</v>
      </c>
      <c r="K7283" s="141" t="s">
        <v>5387</v>
      </c>
      <c r="L7283" s="108">
        <v>3.552</v>
      </c>
      <c r="M7283" s="108">
        <v>3.657</v>
      </c>
      <c r="N7283" s="108">
        <v>3.8330000000000002</v>
      </c>
      <c r="O7283" s="141" t="s">
        <v>5388</v>
      </c>
      <c r="P7283" s="108">
        <v>2287</v>
      </c>
      <c r="Q7283" s="108">
        <v>0.81799999999999995</v>
      </c>
      <c r="R7283" s="108">
        <v>4.1630000000000003</v>
      </c>
      <c r="S7283" s="108">
        <v>31.19</v>
      </c>
    </row>
    <row r="7284" spans="1:19" ht="11.25" thickBot="1" x14ac:dyDescent="0.2">
      <c r="A7284" s="112"/>
    </row>
    <row r="7285" spans="1:19" ht="11.25" thickBot="1" x14ac:dyDescent="0.2">
      <c r="A7285" s="107">
        <v>3</v>
      </c>
      <c r="B7285" s="132">
        <v>0.83018518518518514</v>
      </c>
      <c r="C7285" s="141" t="s">
        <v>5389</v>
      </c>
      <c r="D7285" s="141" t="s">
        <v>5390</v>
      </c>
      <c r="E7285" s="141" t="s">
        <v>5391</v>
      </c>
      <c r="F7285" s="141" t="s">
        <v>5392</v>
      </c>
      <c r="G7285" s="141" t="s">
        <v>5393</v>
      </c>
      <c r="H7285" s="141" t="s">
        <v>4808</v>
      </c>
      <c r="I7285" s="133">
        <v>1.0863700000000001</v>
      </c>
      <c r="J7285" s="134" t="s">
        <v>5394</v>
      </c>
      <c r="K7285" s="141" t="s">
        <v>5395</v>
      </c>
      <c r="L7285" s="108">
        <v>3.8769999999999998</v>
      </c>
      <c r="M7285" s="108">
        <v>3.6230000000000002</v>
      </c>
      <c r="N7285" s="108">
        <v>3.758</v>
      </c>
      <c r="O7285" s="141" t="s">
        <v>5396</v>
      </c>
      <c r="P7285" s="108">
        <v>2288</v>
      </c>
      <c r="Q7285" s="108">
        <v>0.80800000000000005</v>
      </c>
      <c r="R7285" s="108">
        <v>4.1109999999999998</v>
      </c>
      <c r="S7285" s="108">
        <v>31.26</v>
      </c>
    </row>
    <row r="7286" spans="1:19" ht="11.25" thickBot="1" x14ac:dyDescent="0.2">
      <c r="A7286" s="112"/>
    </row>
    <row r="7287" spans="1:19" ht="11.25" thickBot="1" x14ac:dyDescent="0.2">
      <c r="A7287" s="135" t="s">
        <v>362</v>
      </c>
      <c r="B7287" s="112"/>
      <c r="C7287" s="141" t="s">
        <v>5397</v>
      </c>
      <c r="D7287" s="141" t="s">
        <v>5398</v>
      </c>
      <c r="E7287" s="141" t="s">
        <v>5399</v>
      </c>
      <c r="F7287" s="141" t="s">
        <v>5400</v>
      </c>
      <c r="G7287" s="141" t="s">
        <v>5401</v>
      </c>
      <c r="H7287" s="141" t="s">
        <v>5402</v>
      </c>
      <c r="I7287" s="137">
        <v>1.0823499999999999</v>
      </c>
      <c r="J7287" s="134" t="s">
        <v>5403</v>
      </c>
      <c r="K7287" s="141" t="s">
        <v>5404</v>
      </c>
      <c r="L7287" s="136">
        <v>3.6379999999999999</v>
      </c>
      <c r="M7287" s="136">
        <v>3.6389999999999998</v>
      </c>
      <c r="N7287" s="136">
        <v>3.8010000000000002</v>
      </c>
      <c r="O7287" s="141" t="s">
        <v>5405</v>
      </c>
      <c r="P7287" s="136">
        <v>2280</v>
      </c>
      <c r="Q7287" s="136">
        <v>0.81599999999999995</v>
      </c>
      <c r="R7287" s="136">
        <v>4.1340000000000003</v>
      </c>
      <c r="S7287" s="136">
        <v>31.24</v>
      </c>
    </row>
    <row r="7288" spans="1:19" ht="11.25" thickBot="1" x14ac:dyDescent="0.2">
      <c r="A7288" s="112"/>
    </row>
    <row r="7289" spans="1:19" ht="11.25" thickBot="1" x14ac:dyDescent="0.2">
      <c r="A7289" s="138" t="s">
        <v>364</v>
      </c>
      <c r="B7289" s="112"/>
      <c r="C7289" s="141" t="s">
        <v>829</v>
      </c>
      <c r="D7289" s="141" t="s">
        <v>5406</v>
      </c>
      <c r="E7289" s="141" t="s">
        <v>5407</v>
      </c>
      <c r="F7289" s="141" t="s">
        <v>5408</v>
      </c>
      <c r="G7289" s="141" t="s">
        <v>5409</v>
      </c>
      <c r="H7289" s="141" t="s">
        <v>5410</v>
      </c>
      <c r="I7289" s="137">
        <v>6.0000000000000001E-3</v>
      </c>
      <c r="J7289" s="134" t="s">
        <v>2278</v>
      </c>
      <c r="K7289" s="141" t="s">
        <v>5411</v>
      </c>
      <c r="L7289" s="136">
        <v>0.21</v>
      </c>
      <c r="M7289" s="136">
        <v>1.7000000000000001E-2</v>
      </c>
      <c r="N7289" s="136">
        <v>3.9E-2</v>
      </c>
      <c r="O7289" s="141" t="s">
        <v>5412</v>
      </c>
      <c r="P7289" s="136">
        <v>12.9</v>
      </c>
      <c r="Q7289" s="136">
        <v>7.0000000000000001E-3</v>
      </c>
      <c r="R7289" s="136">
        <v>2.5999999999999999E-2</v>
      </c>
      <c r="S7289" s="136">
        <v>4.7E-2</v>
      </c>
    </row>
    <row r="7290" spans="1:19" ht="11.25" thickBot="1" x14ac:dyDescent="0.2">
      <c r="A7290" s="112"/>
    </row>
    <row r="7291" spans="1:19" ht="11.25" thickBot="1" x14ac:dyDescent="0.2">
      <c r="A7291" s="139" t="s">
        <v>366</v>
      </c>
      <c r="B7291" s="112"/>
      <c r="C7291" s="141" t="s">
        <v>5413</v>
      </c>
      <c r="D7291" s="141" t="s">
        <v>3837</v>
      </c>
      <c r="E7291" s="141" t="s">
        <v>1639</v>
      </c>
      <c r="F7291" s="141" t="s">
        <v>5224</v>
      </c>
      <c r="G7291" s="141" t="s">
        <v>5414</v>
      </c>
      <c r="H7291" s="141" t="s">
        <v>5415</v>
      </c>
      <c r="I7291" s="140">
        <v>0.55400000000000005</v>
      </c>
      <c r="J7291" s="134" t="s">
        <v>4480</v>
      </c>
      <c r="K7291" s="141" t="s">
        <v>5416</v>
      </c>
      <c r="L7291" s="136">
        <v>5.7629999999999999</v>
      </c>
      <c r="M7291" s="136">
        <v>0.47699999999999998</v>
      </c>
      <c r="N7291" s="136">
        <v>1.0209999999999999</v>
      </c>
      <c r="O7291" s="141" t="s">
        <v>5417</v>
      </c>
      <c r="P7291" s="136">
        <v>0.56599999999999995</v>
      </c>
      <c r="Q7291" s="136">
        <v>0.86199999999999999</v>
      </c>
      <c r="R7291" s="136">
        <v>0.63700000000000001</v>
      </c>
      <c r="S7291" s="136">
        <v>0.14899999999999999</v>
      </c>
    </row>
    <row r="7292" spans="1:19" ht="11.25" thickBot="1" x14ac:dyDescent="0.2">
      <c r="A7292" s="112"/>
    </row>
    <row r="7293" spans="1:19" ht="11.25" thickBot="1" x14ac:dyDescent="0.2">
      <c r="A7293" s="106" t="s">
        <v>357</v>
      </c>
      <c r="B7293" s="106" t="s">
        <v>358</v>
      </c>
      <c r="C7293" s="130" t="s">
        <v>17</v>
      </c>
      <c r="D7293" s="130" t="s">
        <v>18</v>
      </c>
      <c r="E7293" s="131" t="s">
        <v>19</v>
      </c>
      <c r="F7293" s="131" t="s">
        <v>20</v>
      </c>
      <c r="G7293" s="130" t="s">
        <v>21</v>
      </c>
      <c r="H7293" s="130" t="s">
        <v>22</v>
      </c>
      <c r="I7293" s="130" t="s">
        <v>23</v>
      </c>
      <c r="J7293" s="130" t="s">
        <v>24</v>
      </c>
      <c r="K7293" s="131" t="s">
        <v>25</v>
      </c>
      <c r="L7293" s="131" t="s">
        <v>26</v>
      </c>
      <c r="M7293" s="130" t="s">
        <v>27</v>
      </c>
      <c r="N7293" s="130" t="s">
        <v>28</v>
      </c>
      <c r="O7293" s="130" t="s">
        <v>29</v>
      </c>
      <c r="P7293" s="130" t="s">
        <v>30</v>
      </c>
      <c r="Q7293" s="130" t="s">
        <v>31</v>
      </c>
      <c r="R7293" s="130" t="s">
        <v>32</v>
      </c>
      <c r="S7293" s="130" t="s">
        <v>33</v>
      </c>
    </row>
    <row r="7294" spans="1:19" ht="11.25" thickBot="1" x14ac:dyDescent="0.2">
      <c r="A7294" s="112"/>
      <c r="B7294" s="112"/>
      <c r="C7294" s="130" t="s">
        <v>111</v>
      </c>
      <c r="D7294" s="130" t="s">
        <v>111</v>
      </c>
      <c r="E7294" s="131" t="s">
        <v>111</v>
      </c>
      <c r="F7294" s="131" t="s">
        <v>111</v>
      </c>
      <c r="G7294" s="130" t="s">
        <v>111</v>
      </c>
      <c r="H7294" s="130" t="s">
        <v>111</v>
      </c>
      <c r="I7294" s="130" t="s">
        <v>111</v>
      </c>
      <c r="J7294" s="130" t="s">
        <v>111</v>
      </c>
      <c r="K7294" s="131" t="s">
        <v>111</v>
      </c>
      <c r="L7294" s="131" t="s">
        <v>111</v>
      </c>
      <c r="M7294" s="130" t="s">
        <v>111</v>
      </c>
      <c r="N7294" s="130" t="s">
        <v>111</v>
      </c>
      <c r="O7294" s="130" t="s">
        <v>111</v>
      </c>
      <c r="P7294" s="130" t="s">
        <v>111</v>
      </c>
      <c r="Q7294" s="130" t="s">
        <v>111</v>
      </c>
      <c r="R7294" s="130" t="s">
        <v>111</v>
      </c>
      <c r="S7294" s="130" t="s">
        <v>111</v>
      </c>
    </row>
    <row r="7295" spans="1:19" ht="11.25" thickBot="1" x14ac:dyDescent="0.2">
      <c r="A7295" s="107">
        <v>1</v>
      </c>
      <c r="B7295" s="132">
        <v>0.82982638888888882</v>
      </c>
      <c r="C7295" s="108">
        <v>24.99</v>
      </c>
      <c r="D7295" s="108">
        <v>1.8939999999999999</v>
      </c>
      <c r="E7295" s="133">
        <v>0.97616000000000003</v>
      </c>
      <c r="F7295" s="133">
        <v>0.95865</v>
      </c>
      <c r="G7295" s="108">
        <v>0.52800000000000002</v>
      </c>
      <c r="H7295" s="108">
        <v>8.8290000000000006</v>
      </c>
      <c r="I7295" s="108">
        <v>14.82</v>
      </c>
      <c r="J7295" s="141" t="s">
        <v>5418</v>
      </c>
      <c r="K7295" s="133">
        <v>1.02912</v>
      </c>
      <c r="L7295" s="134" t="s">
        <v>5419</v>
      </c>
      <c r="M7295" s="108">
        <v>0.19700000000000001</v>
      </c>
      <c r="N7295" s="108">
        <v>0.96599999999999997</v>
      </c>
      <c r="O7295" s="108">
        <v>1E-3</v>
      </c>
      <c r="P7295" s="108">
        <v>3.0000000000000001E-3</v>
      </c>
      <c r="Q7295" s="108">
        <v>0.04</v>
      </c>
      <c r="R7295" s="108">
        <v>0.35499999999999998</v>
      </c>
      <c r="S7295" s="108">
        <v>7.3999999999999996E-2</v>
      </c>
    </row>
    <row r="7296" spans="1:19" ht="11.25" thickBot="1" x14ac:dyDescent="0.2">
      <c r="A7296" s="112"/>
    </row>
    <row r="7297" spans="1:19" ht="11.25" thickBot="1" x14ac:dyDescent="0.2">
      <c r="A7297" s="107">
        <v>2</v>
      </c>
      <c r="B7297" s="132">
        <v>0.83000000000000007</v>
      </c>
      <c r="C7297" s="108">
        <v>24.99</v>
      </c>
      <c r="D7297" s="108">
        <v>1.8879999999999999</v>
      </c>
      <c r="E7297" s="133">
        <v>0.97460000000000002</v>
      </c>
      <c r="F7297" s="133">
        <v>0.96494000000000002</v>
      </c>
      <c r="G7297" s="108">
        <v>0.54300000000000004</v>
      </c>
      <c r="H7297" s="108">
        <v>12.26</v>
      </c>
      <c r="I7297" s="108">
        <v>14.92</v>
      </c>
      <c r="J7297" s="141" t="s">
        <v>5420</v>
      </c>
      <c r="K7297" s="133">
        <v>1.04097</v>
      </c>
      <c r="L7297" s="134" t="s">
        <v>5421</v>
      </c>
      <c r="M7297" s="108">
        <v>0.19700000000000001</v>
      </c>
      <c r="N7297" s="108">
        <v>1.0009999999999999</v>
      </c>
      <c r="O7297" s="108">
        <v>1E-3</v>
      </c>
      <c r="P7297" s="108">
        <v>3.0000000000000001E-3</v>
      </c>
      <c r="Q7297" s="108">
        <v>4.3999999999999997E-2</v>
      </c>
      <c r="R7297" s="108">
        <v>0.38200000000000001</v>
      </c>
      <c r="S7297" s="108">
        <v>7.3999999999999996E-2</v>
      </c>
    </row>
    <row r="7298" spans="1:19" ht="11.25" thickBot="1" x14ac:dyDescent="0.2">
      <c r="A7298" s="112"/>
    </row>
    <row r="7299" spans="1:19" ht="11.25" thickBot="1" x14ac:dyDescent="0.2">
      <c r="A7299" s="107">
        <v>3</v>
      </c>
      <c r="B7299" s="132">
        <v>0.83018518518518514</v>
      </c>
      <c r="C7299" s="108">
        <v>25.09</v>
      </c>
      <c r="D7299" s="108">
        <v>1.8680000000000001</v>
      </c>
      <c r="E7299" s="133">
        <v>0.96791000000000005</v>
      </c>
      <c r="F7299" s="133">
        <v>0.96035000000000004</v>
      </c>
      <c r="G7299" s="108">
        <v>0.47499999999999998</v>
      </c>
      <c r="H7299" s="108">
        <v>9.1259999999999994</v>
      </c>
      <c r="I7299" s="108">
        <v>14.79</v>
      </c>
      <c r="J7299" s="141" t="s">
        <v>5422</v>
      </c>
      <c r="K7299" s="133">
        <v>1.0392699999999999</v>
      </c>
      <c r="L7299" s="134" t="s">
        <v>5423</v>
      </c>
      <c r="M7299" s="108">
        <v>0.187</v>
      </c>
      <c r="N7299" s="108">
        <v>0.99</v>
      </c>
      <c r="O7299" s="108">
        <v>1E-3</v>
      </c>
      <c r="P7299" s="108">
        <v>3.0000000000000001E-3</v>
      </c>
      <c r="Q7299" s="108">
        <v>4.1000000000000002E-2</v>
      </c>
      <c r="R7299" s="108">
        <v>0.36399999999999999</v>
      </c>
      <c r="S7299" s="108">
        <v>6.9000000000000006E-2</v>
      </c>
    </row>
    <row r="7300" spans="1:19" ht="11.25" thickBot="1" x14ac:dyDescent="0.2">
      <c r="A7300" s="112"/>
    </row>
    <row r="7301" spans="1:19" ht="11.25" thickBot="1" x14ac:dyDescent="0.2">
      <c r="A7301" s="135" t="s">
        <v>362</v>
      </c>
      <c r="B7301" s="112"/>
      <c r="C7301" s="136">
        <v>25.02</v>
      </c>
      <c r="D7301" s="136">
        <v>1.8839999999999999</v>
      </c>
      <c r="E7301" s="137">
        <v>0.97289000000000003</v>
      </c>
      <c r="F7301" s="137">
        <v>0.96131</v>
      </c>
      <c r="G7301" s="136">
        <v>0.51500000000000001</v>
      </c>
      <c r="H7301" s="136">
        <v>10.07</v>
      </c>
      <c r="I7301" s="136">
        <v>14.84</v>
      </c>
      <c r="J7301" s="141" t="s">
        <v>3151</v>
      </c>
      <c r="K7301" s="137">
        <v>1.0364500000000001</v>
      </c>
      <c r="L7301" s="134" t="s">
        <v>5424</v>
      </c>
      <c r="M7301" s="136">
        <v>0.19400000000000001</v>
      </c>
      <c r="N7301" s="136">
        <v>0.98599999999999999</v>
      </c>
      <c r="O7301" s="136">
        <v>1E-3</v>
      </c>
      <c r="P7301" s="136">
        <v>3.0000000000000001E-3</v>
      </c>
      <c r="Q7301" s="136">
        <v>4.2000000000000003E-2</v>
      </c>
      <c r="R7301" s="136">
        <v>0.36699999999999999</v>
      </c>
      <c r="S7301" s="136">
        <v>7.1999999999999995E-2</v>
      </c>
    </row>
    <row r="7302" spans="1:19" ht="11.25" thickBot="1" x14ac:dyDescent="0.2">
      <c r="A7302" s="112"/>
    </row>
    <row r="7303" spans="1:19" ht="11.25" thickBot="1" x14ac:dyDescent="0.2">
      <c r="A7303" s="138" t="s">
        <v>364</v>
      </c>
      <c r="B7303" s="112"/>
      <c r="C7303" s="136">
        <v>5.6000000000000001E-2</v>
      </c>
      <c r="D7303" s="136">
        <v>1.2999999999999999E-2</v>
      </c>
      <c r="E7303" s="137">
        <v>4.3899999999999998E-3</v>
      </c>
      <c r="F7303" s="137">
        <v>3.2499999999999999E-3</v>
      </c>
      <c r="G7303" s="136">
        <v>3.5999999999999997E-2</v>
      </c>
      <c r="H7303" s="136">
        <v>1.903</v>
      </c>
      <c r="I7303" s="136">
        <v>7.0000000000000007E-2</v>
      </c>
      <c r="J7303" s="141" t="s">
        <v>5425</v>
      </c>
      <c r="K7303" s="137">
        <v>6.4099999999999999E-3</v>
      </c>
      <c r="L7303" s="134" t="s">
        <v>5426</v>
      </c>
      <c r="M7303" s="136">
        <v>6.0000000000000001E-3</v>
      </c>
      <c r="N7303" s="136">
        <v>1.7999999999999999E-2</v>
      </c>
      <c r="O7303" s="136">
        <v>0</v>
      </c>
      <c r="P7303" s="136">
        <v>0</v>
      </c>
      <c r="Q7303" s="136">
        <v>2E-3</v>
      </c>
      <c r="R7303" s="136">
        <v>1.4E-2</v>
      </c>
      <c r="S7303" s="136">
        <v>3.0000000000000001E-3</v>
      </c>
    </row>
    <row r="7304" spans="1:19" ht="11.25" thickBot="1" x14ac:dyDescent="0.2">
      <c r="A7304" s="112"/>
    </row>
    <row r="7305" spans="1:19" ht="11.25" thickBot="1" x14ac:dyDescent="0.2">
      <c r="A7305" s="139" t="s">
        <v>366</v>
      </c>
      <c r="B7305" s="112"/>
      <c r="C7305" s="136">
        <v>0.224</v>
      </c>
      <c r="D7305" s="136">
        <v>0.71299999999999997</v>
      </c>
      <c r="E7305" s="140">
        <v>0.45100000000000001</v>
      </c>
      <c r="F7305" s="140">
        <v>0.33800000000000002</v>
      </c>
      <c r="G7305" s="136">
        <v>6.9820000000000002</v>
      </c>
      <c r="H7305" s="136">
        <v>18.89</v>
      </c>
      <c r="I7305" s="136">
        <v>0.47299999999999998</v>
      </c>
      <c r="J7305" s="141" t="s">
        <v>5427</v>
      </c>
      <c r="K7305" s="140">
        <v>0.61799999999999999</v>
      </c>
      <c r="L7305" s="134" t="s">
        <v>5428</v>
      </c>
      <c r="M7305" s="136">
        <v>2.9649999999999999</v>
      </c>
      <c r="N7305" s="136">
        <v>1.843</v>
      </c>
      <c r="O7305" s="136">
        <v>33.81</v>
      </c>
      <c r="P7305" s="136">
        <v>12.65</v>
      </c>
      <c r="Q7305" s="136">
        <v>4.7149999999999999</v>
      </c>
      <c r="R7305" s="136">
        <v>3.83</v>
      </c>
      <c r="S7305" s="136">
        <v>4.258</v>
      </c>
    </row>
    <row r="7306" spans="1:19" ht="11.25" thickBot="1" x14ac:dyDescent="0.2">
      <c r="A7306" s="112"/>
    </row>
    <row r="7307" spans="1:19" ht="11.25" thickBot="1" x14ac:dyDescent="0.2">
      <c r="A7307" s="106" t="s">
        <v>357</v>
      </c>
      <c r="B7307" s="106" t="s">
        <v>358</v>
      </c>
      <c r="C7307" s="131" t="s">
        <v>34</v>
      </c>
      <c r="D7307" s="131" t="s">
        <v>35</v>
      </c>
      <c r="E7307" s="130" t="s">
        <v>36</v>
      </c>
      <c r="F7307" s="130" t="s">
        <v>37</v>
      </c>
      <c r="G7307" s="130" t="s">
        <v>38</v>
      </c>
      <c r="H7307" s="130" t="s">
        <v>39</v>
      </c>
      <c r="I7307" s="130" t="s">
        <v>40</v>
      </c>
      <c r="J7307" s="130" t="s">
        <v>41</v>
      </c>
      <c r="K7307" s="130" t="s">
        <v>42</v>
      </c>
      <c r="L7307" s="130" t="s">
        <v>43</v>
      </c>
      <c r="M7307" s="130" t="s">
        <v>44</v>
      </c>
      <c r="N7307" s="130" t="s">
        <v>45</v>
      </c>
      <c r="O7307" s="130" t="s">
        <v>46</v>
      </c>
      <c r="P7307" s="130" t="s">
        <v>47</v>
      </c>
      <c r="Q7307" s="130" t="s">
        <v>48</v>
      </c>
      <c r="R7307" s="130" t="s">
        <v>49</v>
      </c>
      <c r="S7307" s="130" t="s">
        <v>50</v>
      </c>
    </row>
    <row r="7308" spans="1:19" ht="11.25" thickBot="1" x14ac:dyDescent="0.2">
      <c r="A7308" s="112"/>
      <c r="B7308" s="112"/>
      <c r="C7308" s="131" t="s">
        <v>111</v>
      </c>
      <c r="D7308" s="131" t="s">
        <v>111</v>
      </c>
      <c r="E7308" s="130" t="s">
        <v>111</v>
      </c>
      <c r="F7308" s="130" t="s">
        <v>111</v>
      </c>
      <c r="G7308" s="130" t="s">
        <v>111</v>
      </c>
      <c r="H7308" s="130" t="s">
        <v>111</v>
      </c>
      <c r="I7308" s="130" t="s">
        <v>111</v>
      </c>
      <c r="J7308" s="130" t="s">
        <v>111</v>
      </c>
      <c r="K7308" s="130" t="s">
        <v>111</v>
      </c>
      <c r="L7308" s="130" t="s">
        <v>111</v>
      </c>
      <c r="M7308" s="130" t="s">
        <v>111</v>
      </c>
      <c r="N7308" s="130" t="s">
        <v>111</v>
      </c>
      <c r="O7308" s="130" t="s">
        <v>111</v>
      </c>
      <c r="P7308" s="130" t="s">
        <v>111</v>
      </c>
      <c r="Q7308" s="130" t="s">
        <v>111</v>
      </c>
      <c r="R7308" s="130" t="s">
        <v>111</v>
      </c>
      <c r="S7308" s="130" t="s">
        <v>111</v>
      </c>
    </row>
    <row r="7309" spans="1:19" ht="11.25" thickBot="1" x14ac:dyDescent="0.2">
      <c r="A7309" s="107">
        <v>1</v>
      </c>
      <c r="B7309" s="132">
        <v>0.82982638888888882</v>
      </c>
      <c r="C7309" s="133">
        <v>0.93191000000000002</v>
      </c>
      <c r="D7309" s="134" t="s">
        <v>5429</v>
      </c>
      <c r="E7309" s="108">
        <v>0.16400000000000001</v>
      </c>
      <c r="F7309" s="108">
        <v>3.9E-2</v>
      </c>
      <c r="G7309" s="108">
        <v>6.0000000000000001E-3</v>
      </c>
      <c r="H7309" s="108">
        <v>0.38900000000000001</v>
      </c>
      <c r="I7309" s="108">
        <v>42.29</v>
      </c>
      <c r="J7309" s="141" t="s">
        <v>5430</v>
      </c>
      <c r="K7309" s="108">
        <v>1.78</v>
      </c>
      <c r="L7309" s="108">
        <v>3.5209999999999999</v>
      </c>
      <c r="M7309" s="108">
        <v>0.438</v>
      </c>
      <c r="N7309" s="108">
        <v>1.597</v>
      </c>
      <c r="O7309" s="108">
        <v>0.314</v>
      </c>
      <c r="P7309" s="108">
        <v>5.8999999999999997E-2</v>
      </c>
      <c r="Q7309" s="108">
        <v>0.27600000000000002</v>
      </c>
      <c r="R7309" s="108">
        <v>3.6999999999999998E-2</v>
      </c>
      <c r="S7309" s="108">
        <v>0.186</v>
      </c>
    </row>
    <row r="7310" spans="1:19" ht="11.25" thickBot="1" x14ac:dyDescent="0.2">
      <c r="A7310" s="112"/>
    </row>
    <row r="7311" spans="1:19" ht="11.25" thickBot="1" x14ac:dyDescent="0.2">
      <c r="A7311" s="107">
        <v>2</v>
      </c>
      <c r="B7311" s="132">
        <v>0.83000000000000007</v>
      </c>
      <c r="C7311" s="133">
        <v>0.94081999999999999</v>
      </c>
      <c r="D7311" s="134" t="s">
        <v>5431</v>
      </c>
      <c r="E7311" s="108">
        <v>0.17399999999999999</v>
      </c>
      <c r="F7311" s="108">
        <v>3.9E-2</v>
      </c>
      <c r="G7311" s="108">
        <v>5.0000000000000001E-3</v>
      </c>
      <c r="H7311" s="108">
        <v>0.39600000000000002</v>
      </c>
      <c r="I7311" s="108">
        <v>42.58</v>
      </c>
      <c r="J7311" s="108">
        <v>41.45</v>
      </c>
      <c r="K7311" s="108">
        <v>1.7789999999999999</v>
      </c>
      <c r="L7311" s="108">
        <v>3.4929999999999999</v>
      </c>
      <c r="M7311" s="108">
        <v>0.436</v>
      </c>
      <c r="N7311" s="108">
        <v>1.61</v>
      </c>
      <c r="O7311" s="108">
        <v>0.311</v>
      </c>
      <c r="P7311" s="108">
        <v>5.8999999999999997E-2</v>
      </c>
      <c r="Q7311" s="108">
        <v>0.26800000000000002</v>
      </c>
      <c r="R7311" s="108">
        <v>3.6999999999999998E-2</v>
      </c>
      <c r="S7311" s="108">
        <v>0.19</v>
      </c>
    </row>
    <row r="7312" spans="1:19" ht="11.25" thickBot="1" x14ac:dyDescent="0.2">
      <c r="A7312" s="112"/>
    </row>
    <row r="7313" spans="1:19" ht="11.25" thickBot="1" x14ac:dyDescent="0.2">
      <c r="A7313" s="107">
        <v>3</v>
      </c>
      <c r="B7313" s="132">
        <v>0.83018518518518514</v>
      </c>
      <c r="C7313" s="133">
        <v>0.94415000000000004</v>
      </c>
      <c r="D7313" s="134" t="s">
        <v>5432</v>
      </c>
      <c r="E7313" s="108">
        <v>0.16900000000000001</v>
      </c>
      <c r="F7313" s="108">
        <v>3.6999999999999998E-2</v>
      </c>
      <c r="G7313" s="108">
        <v>0</v>
      </c>
      <c r="H7313" s="108">
        <v>0.39</v>
      </c>
      <c r="I7313" s="108">
        <v>42.69</v>
      </c>
      <c r="J7313" s="141" t="s">
        <v>5433</v>
      </c>
      <c r="K7313" s="108">
        <v>1.8080000000000001</v>
      </c>
      <c r="L7313" s="108">
        <v>3.512</v>
      </c>
      <c r="M7313" s="108">
        <v>0.439</v>
      </c>
      <c r="N7313" s="108">
        <v>1.597</v>
      </c>
      <c r="O7313" s="108">
        <v>0.318</v>
      </c>
      <c r="P7313" s="108">
        <v>5.8000000000000003E-2</v>
      </c>
      <c r="Q7313" s="108">
        <v>0.26800000000000002</v>
      </c>
      <c r="R7313" s="108">
        <v>3.7999999999999999E-2</v>
      </c>
      <c r="S7313" s="108">
        <v>0.189</v>
      </c>
    </row>
    <row r="7314" spans="1:19" ht="11.25" thickBot="1" x14ac:dyDescent="0.2">
      <c r="A7314" s="112"/>
    </row>
    <row r="7315" spans="1:19" ht="11.25" thickBot="1" x14ac:dyDescent="0.2">
      <c r="A7315" s="135" t="s">
        <v>362</v>
      </c>
      <c r="B7315" s="112"/>
      <c r="C7315" s="137">
        <v>0.93896000000000002</v>
      </c>
      <c r="D7315" s="134" t="s">
        <v>5434</v>
      </c>
      <c r="E7315" s="136">
        <v>0.16900000000000001</v>
      </c>
      <c r="F7315" s="136">
        <v>3.7999999999999999E-2</v>
      </c>
      <c r="G7315" s="136">
        <v>4.0000000000000001E-3</v>
      </c>
      <c r="H7315" s="136">
        <v>0.39200000000000002</v>
      </c>
      <c r="I7315" s="136">
        <v>42.52</v>
      </c>
      <c r="J7315" s="141" t="s">
        <v>5435</v>
      </c>
      <c r="K7315" s="136">
        <v>1.7889999999999999</v>
      </c>
      <c r="L7315" s="136">
        <v>3.5089999999999999</v>
      </c>
      <c r="M7315" s="136">
        <v>0.438</v>
      </c>
      <c r="N7315" s="136">
        <v>1.601</v>
      </c>
      <c r="O7315" s="136">
        <v>0.314</v>
      </c>
      <c r="P7315" s="136">
        <v>5.8999999999999997E-2</v>
      </c>
      <c r="Q7315" s="136">
        <v>0.27100000000000002</v>
      </c>
      <c r="R7315" s="136">
        <v>3.6999999999999998E-2</v>
      </c>
      <c r="S7315" s="136">
        <v>0.188</v>
      </c>
    </row>
    <row r="7316" spans="1:19" ht="11.25" thickBot="1" x14ac:dyDescent="0.2">
      <c r="A7316" s="112"/>
    </row>
    <row r="7317" spans="1:19" ht="11.25" thickBot="1" x14ac:dyDescent="0.2">
      <c r="A7317" s="138" t="s">
        <v>364</v>
      </c>
      <c r="B7317" s="112"/>
      <c r="C7317" s="137">
        <v>6.3299999999999997E-3</v>
      </c>
      <c r="D7317" s="134" t="s">
        <v>4710</v>
      </c>
      <c r="E7317" s="136">
        <v>5.0000000000000001E-3</v>
      </c>
      <c r="F7317" s="136">
        <v>2E-3</v>
      </c>
      <c r="G7317" s="136">
        <v>3.0000000000000001E-3</v>
      </c>
      <c r="H7317" s="136">
        <v>4.0000000000000001E-3</v>
      </c>
      <c r="I7317" s="136">
        <v>0.20399999999999999</v>
      </c>
      <c r="J7317" s="141" t="s">
        <v>5436</v>
      </c>
      <c r="K7317" s="136">
        <v>1.7000000000000001E-2</v>
      </c>
      <c r="L7317" s="136">
        <v>1.4E-2</v>
      </c>
      <c r="M7317" s="136">
        <v>2E-3</v>
      </c>
      <c r="N7317" s="136">
        <v>7.0000000000000001E-3</v>
      </c>
      <c r="O7317" s="136">
        <v>4.0000000000000001E-3</v>
      </c>
      <c r="P7317" s="136">
        <v>1E-3</v>
      </c>
      <c r="Q7317" s="136">
        <v>5.0000000000000001E-3</v>
      </c>
      <c r="R7317" s="136">
        <v>0</v>
      </c>
      <c r="S7317" s="136">
        <v>2E-3</v>
      </c>
    </row>
    <row r="7318" spans="1:19" ht="11.25" thickBot="1" x14ac:dyDescent="0.2">
      <c r="A7318" s="112"/>
    </row>
    <row r="7319" spans="1:19" ht="11.25" thickBot="1" x14ac:dyDescent="0.2">
      <c r="A7319" s="139" t="s">
        <v>366</v>
      </c>
      <c r="B7319" s="112"/>
      <c r="C7319" s="140">
        <v>0.67400000000000004</v>
      </c>
      <c r="D7319" s="134" t="s">
        <v>4480</v>
      </c>
      <c r="E7319" s="136">
        <v>3.0489999999999999</v>
      </c>
      <c r="F7319" s="136">
        <v>4.0860000000000003</v>
      </c>
      <c r="G7319" s="136">
        <v>89.49</v>
      </c>
      <c r="H7319" s="136">
        <v>0.97199999999999998</v>
      </c>
      <c r="I7319" s="136">
        <v>0.48</v>
      </c>
      <c r="J7319" s="141" t="s">
        <v>5437</v>
      </c>
      <c r="K7319" s="136">
        <v>0.93400000000000005</v>
      </c>
      <c r="L7319" s="136">
        <v>0.40699999999999997</v>
      </c>
      <c r="M7319" s="136">
        <v>0.40100000000000002</v>
      </c>
      <c r="N7319" s="136">
        <v>0.46400000000000002</v>
      </c>
      <c r="O7319" s="136">
        <v>1.143</v>
      </c>
      <c r="P7319" s="136">
        <v>1.02</v>
      </c>
      <c r="Q7319" s="136">
        <v>1.7150000000000001</v>
      </c>
      <c r="R7319" s="136">
        <v>0.95699999999999996</v>
      </c>
      <c r="S7319" s="136">
        <v>1.0129999999999999</v>
      </c>
    </row>
    <row r="7320" spans="1:19" ht="11.25" thickBot="1" x14ac:dyDescent="0.2">
      <c r="A7320" s="112"/>
    </row>
    <row r="7321" spans="1:19" ht="11.25" thickBot="1" x14ac:dyDescent="0.2">
      <c r="A7321" s="106" t="s">
        <v>357</v>
      </c>
      <c r="B7321" s="106" t="s">
        <v>358</v>
      </c>
      <c r="C7321" s="130" t="s">
        <v>51</v>
      </c>
      <c r="D7321" s="130" t="s">
        <v>52</v>
      </c>
      <c r="E7321" s="130" t="s">
        <v>53</v>
      </c>
      <c r="F7321" s="130" t="s">
        <v>54</v>
      </c>
      <c r="G7321" s="130" t="s">
        <v>55</v>
      </c>
      <c r="H7321" s="130" t="s">
        <v>56</v>
      </c>
      <c r="I7321" s="130" t="s">
        <v>57</v>
      </c>
      <c r="J7321" s="130" t="s">
        <v>58</v>
      </c>
      <c r="K7321" s="130" t="s">
        <v>59</v>
      </c>
      <c r="L7321" s="130" t="s">
        <v>60</v>
      </c>
      <c r="M7321" s="130" t="s">
        <v>61</v>
      </c>
      <c r="N7321" s="130" t="s">
        <v>62</v>
      </c>
      <c r="O7321" s="130" t="s">
        <v>63</v>
      </c>
      <c r="P7321" s="130" t="s">
        <v>64</v>
      </c>
      <c r="Q7321" s="131" t="s">
        <v>65</v>
      </c>
      <c r="R7321" s="131" t="s">
        <v>66</v>
      </c>
      <c r="S7321" s="130" t="s">
        <v>67</v>
      </c>
    </row>
    <row r="7322" spans="1:19" ht="11.25" thickBot="1" x14ac:dyDescent="0.2">
      <c r="A7322" s="112"/>
      <c r="B7322" s="112"/>
      <c r="C7322" s="130" t="s">
        <v>111</v>
      </c>
      <c r="D7322" s="130" t="s">
        <v>111</v>
      </c>
      <c r="E7322" s="130" t="s">
        <v>111</v>
      </c>
      <c r="F7322" s="130" t="s">
        <v>111</v>
      </c>
      <c r="G7322" s="130" t="s">
        <v>111</v>
      </c>
      <c r="H7322" s="130" t="s">
        <v>111</v>
      </c>
      <c r="I7322" s="130" t="s">
        <v>111</v>
      </c>
      <c r="J7322" s="130" t="s">
        <v>111</v>
      </c>
      <c r="K7322" s="130" t="s">
        <v>111</v>
      </c>
      <c r="L7322" s="130" t="s">
        <v>111</v>
      </c>
      <c r="M7322" s="130" t="s">
        <v>111</v>
      </c>
      <c r="N7322" s="130" t="s">
        <v>111</v>
      </c>
      <c r="O7322" s="130" t="s">
        <v>111</v>
      </c>
      <c r="P7322" s="130" t="s">
        <v>111</v>
      </c>
      <c r="Q7322" s="131" t="s">
        <v>111</v>
      </c>
      <c r="R7322" s="131" t="s">
        <v>111</v>
      </c>
      <c r="S7322" s="130" t="s">
        <v>111</v>
      </c>
    </row>
    <row r="7323" spans="1:19" ht="11.25" thickBot="1" x14ac:dyDescent="0.2">
      <c r="A7323" s="107">
        <v>1</v>
      </c>
      <c r="B7323" s="132">
        <v>0.82982638888888882</v>
      </c>
      <c r="C7323" s="108">
        <v>3.5000000000000003E-2</v>
      </c>
      <c r="D7323" s="108">
        <v>9.6000000000000002E-2</v>
      </c>
      <c r="E7323" s="108">
        <v>1.2E-2</v>
      </c>
      <c r="F7323" s="108">
        <v>8.2000000000000003E-2</v>
      </c>
      <c r="G7323" s="108">
        <v>1.0999999999999999E-2</v>
      </c>
      <c r="H7323" s="108">
        <v>3.0000000000000001E-3</v>
      </c>
      <c r="I7323" s="108">
        <v>0.10299999999999999</v>
      </c>
      <c r="J7323" s="108">
        <v>0.10299999999999999</v>
      </c>
      <c r="K7323" s="108">
        <v>0.108</v>
      </c>
      <c r="L7323" s="108">
        <v>0</v>
      </c>
      <c r="M7323" s="108">
        <v>0</v>
      </c>
      <c r="N7323" s="108">
        <v>0.104</v>
      </c>
      <c r="O7323" s="108">
        <v>2.1000000000000001E-2</v>
      </c>
      <c r="P7323" s="108">
        <v>6.1120000000000001</v>
      </c>
      <c r="Q7323" s="133">
        <v>0.88998999999999995</v>
      </c>
      <c r="R7323" s="134" t="s">
        <v>5438</v>
      </c>
      <c r="S7323" s="108">
        <v>0.64700000000000002</v>
      </c>
    </row>
    <row r="7324" spans="1:19" ht="11.25" thickBot="1" x14ac:dyDescent="0.2">
      <c r="A7324" s="112"/>
    </row>
    <row r="7325" spans="1:19" ht="11.25" thickBot="1" x14ac:dyDescent="0.2">
      <c r="A7325" s="107">
        <v>2</v>
      </c>
      <c r="B7325" s="132">
        <v>0.83000000000000007</v>
      </c>
      <c r="C7325" s="108">
        <v>3.5000000000000003E-2</v>
      </c>
      <c r="D7325" s="108">
        <v>9.4E-2</v>
      </c>
      <c r="E7325" s="108">
        <v>1.2999999999999999E-2</v>
      </c>
      <c r="F7325" s="108">
        <v>7.9000000000000001E-2</v>
      </c>
      <c r="G7325" s="108">
        <v>1.0999999999999999E-2</v>
      </c>
      <c r="H7325" s="108">
        <v>3.0000000000000001E-3</v>
      </c>
      <c r="I7325" s="108">
        <v>0.128</v>
      </c>
      <c r="J7325" s="108">
        <v>0.10199999999999999</v>
      </c>
      <c r="K7325" s="108">
        <v>0.105</v>
      </c>
      <c r="L7325" s="108">
        <v>0</v>
      </c>
      <c r="M7325" s="108">
        <v>0</v>
      </c>
      <c r="N7325" s="108">
        <v>0.113</v>
      </c>
      <c r="O7325" s="108">
        <v>2.1999999999999999E-2</v>
      </c>
      <c r="P7325" s="108">
        <v>6.0880000000000001</v>
      </c>
      <c r="Q7325" s="133">
        <v>0.90939999999999999</v>
      </c>
      <c r="R7325" s="134" t="s">
        <v>5439</v>
      </c>
      <c r="S7325" s="108">
        <v>0.64700000000000002</v>
      </c>
    </row>
    <row r="7326" spans="1:19" ht="11.25" thickBot="1" x14ac:dyDescent="0.2">
      <c r="A7326" s="112"/>
    </row>
    <row r="7327" spans="1:19" ht="11.25" thickBot="1" x14ac:dyDescent="0.2">
      <c r="A7327" s="107">
        <v>3</v>
      </c>
      <c r="B7327" s="132">
        <v>0.83018518518518514</v>
      </c>
      <c r="C7327" s="108">
        <v>3.5000000000000003E-2</v>
      </c>
      <c r="D7327" s="108">
        <v>9.4E-2</v>
      </c>
      <c r="E7327" s="108">
        <v>1.2999999999999999E-2</v>
      </c>
      <c r="F7327" s="108">
        <v>0.08</v>
      </c>
      <c r="G7327" s="108">
        <v>1.2E-2</v>
      </c>
      <c r="H7327" s="108">
        <v>3.0000000000000001E-3</v>
      </c>
      <c r="I7327" s="108">
        <v>9.5000000000000001E-2</v>
      </c>
      <c r="J7327" s="108">
        <v>0.10199999999999999</v>
      </c>
      <c r="K7327" s="108">
        <v>0.104</v>
      </c>
      <c r="L7327" s="108">
        <v>0</v>
      </c>
      <c r="M7327" s="108">
        <v>1E-3</v>
      </c>
      <c r="N7327" s="108">
        <v>0.10199999999999999</v>
      </c>
      <c r="O7327" s="108">
        <v>2.3E-2</v>
      </c>
      <c r="P7327" s="108">
        <v>6.0579999999999998</v>
      </c>
      <c r="Q7327" s="133">
        <v>0.91261000000000003</v>
      </c>
      <c r="R7327" s="134" t="s">
        <v>5440</v>
      </c>
      <c r="S7327" s="108">
        <v>0.65</v>
      </c>
    </row>
    <row r="7328" spans="1:19" ht="11.25" thickBot="1" x14ac:dyDescent="0.2">
      <c r="A7328" s="112"/>
    </row>
    <row r="7329" spans="1:19" ht="11.25" thickBot="1" x14ac:dyDescent="0.2">
      <c r="A7329" s="135" t="s">
        <v>362</v>
      </c>
      <c r="B7329" s="112"/>
      <c r="C7329" s="136">
        <v>3.5000000000000003E-2</v>
      </c>
      <c r="D7329" s="136">
        <v>9.5000000000000001E-2</v>
      </c>
      <c r="E7329" s="136">
        <v>1.2999999999999999E-2</v>
      </c>
      <c r="F7329" s="136">
        <v>0.08</v>
      </c>
      <c r="G7329" s="136">
        <v>1.0999999999999999E-2</v>
      </c>
      <c r="H7329" s="136">
        <v>3.0000000000000001E-3</v>
      </c>
      <c r="I7329" s="136">
        <v>0.109</v>
      </c>
      <c r="J7329" s="136">
        <v>0.10199999999999999</v>
      </c>
      <c r="K7329" s="136">
        <v>0.105</v>
      </c>
      <c r="L7329" s="136">
        <v>0</v>
      </c>
      <c r="M7329" s="136">
        <v>0</v>
      </c>
      <c r="N7329" s="136">
        <v>0.106</v>
      </c>
      <c r="O7329" s="136">
        <v>2.1999999999999999E-2</v>
      </c>
      <c r="P7329" s="136">
        <v>6.0860000000000003</v>
      </c>
      <c r="Q7329" s="137">
        <v>0.90400000000000003</v>
      </c>
      <c r="R7329" s="134" t="s">
        <v>5441</v>
      </c>
      <c r="S7329" s="136">
        <v>0.64800000000000002</v>
      </c>
    </row>
    <row r="7330" spans="1:19" ht="11.25" thickBot="1" x14ac:dyDescent="0.2">
      <c r="A7330" s="112"/>
    </row>
    <row r="7331" spans="1:19" ht="11.25" thickBot="1" x14ac:dyDescent="0.2">
      <c r="A7331" s="138" t="s">
        <v>364</v>
      </c>
      <c r="B7331" s="112"/>
      <c r="C7331" s="136">
        <v>0</v>
      </c>
      <c r="D7331" s="136">
        <v>1E-3</v>
      </c>
      <c r="E7331" s="136">
        <v>0</v>
      </c>
      <c r="F7331" s="136">
        <v>2E-3</v>
      </c>
      <c r="G7331" s="136">
        <v>0</v>
      </c>
      <c r="H7331" s="136">
        <v>0</v>
      </c>
      <c r="I7331" s="136">
        <v>1.7999999999999999E-2</v>
      </c>
      <c r="J7331" s="136">
        <v>1E-3</v>
      </c>
      <c r="K7331" s="136">
        <v>2E-3</v>
      </c>
      <c r="L7331" s="136">
        <v>0</v>
      </c>
      <c r="M7331" s="136">
        <v>0</v>
      </c>
      <c r="N7331" s="136">
        <v>6.0000000000000001E-3</v>
      </c>
      <c r="O7331" s="136">
        <v>1E-3</v>
      </c>
      <c r="P7331" s="136">
        <v>2.7E-2</v>
      </c>
      <c r="Q7331" s="137">
        <v>1.2239999999999999E-2</v>
      </c>
      <c r="R7331" s="134" t="s">
        <v>5442</v>
      </c>
      <c r="S7331" s="136">
        <v>2E-3</v>
      </c>
    </row>
    <row r="7332" spans="1:19" ht="11.25" thickBot="1" x14ac:dyDescent="0.2">
      <c r="A7332" s="112"/>
    </row>
    <row r="7333" spans="1:19" ht="11.25" thickBot="1" x14ac:dyDescent="0.2">
      <c r="A7333" s="139" t="s">
        <v>366</v>
      </c>
      <c r="B7333" s="112"/>
      <c r="C7333" s="136">
        <v>0.47899999999999998</v>
      </c>
      <c r="D7333" s="136">
        <v>1.401</v>
      </c>
      <c r="E7333" s="136">
        <v>1.647</v>
      </c>
      <c r="F7333" s="136">
        <v>2.1909999999999998</v>
      </c>
      <c r="G7333" s="136">
        <v>2.1120000000000001</v>
      </c>
      <c r="H7333" s="136">
        <v>1.8180000000000001</v>
      </c>
      <c r="I7333" s="136">
        <v>16.25</v>
      </c>
      <c r="J7333" s="136">
        <v>0.61299999999999999</v>
      </c>
      <c r="K7333" s="136">
        <v>2.0790000000000002</v>
      </c>
      <c r="L7333" s="136">
        <v>26.61</v>
      </c>
      <c r="M7333" s="136">
        <v>132.5</v>
      </c>
      <c r="N7333" s="136">
        <v>5.4290000000000003</v>
      </c>
      <c r="O7333" s="136">
        <v>4.4089999999999998</v>
      </c>
      <c r="P7333" s="136">
        <v>0.44900000000000001</v>
      </c>
      <c r="Q7333" s="140">
        <v>1.353</v>
      </c>
      <c r="R7333" s="134" t="s">
        <v>3687</v>
      </c>
      <c r="S7333" s="136">
        <v>0.23400000000000001</v>
      </c>
    </row>
    <row r="7334" spans="1:19" ht="11.25" thickBot="1" x14ac:dyDescent="0.2">
      <c r="A7334" s="112"/>
    </row>
    <row r="7335" spans="1:19" ht="11.25" thickBot="1" x14ac:dyDescent="0.2">
      <c r="A7335" s="106" t="s">
        <v>357</v>
      </c>
      <c r="B7335" s="106" t="s">
        <v>358</v>
      </c>
      <c r="C7335" s="130" t="s">
        <v>68</v>
      </c>
    </row>
    <row r="7336" spans="1:19" ht="11.25" thickBot="1" x14ac:dyDescent="0.2">
      <c r="A7336" s="112"/>
      <c r="B7336" s="112"/>
      <c r="C7336" s="130" t="s">
        <v>111</v>
      </c>
    </row>
    <row r="7337" spans="1:19" ht="11.25" thickBot="1" x14ac:dyDescent="0.2">
      <c r="A7337" s="107">
        <v>1</v>
      </c>
      <c r="B7337" s="132">
        <v>0.82982638888888882</v>
      </c>
      <c r="C7337" s="108">
        <v>7.9000000000000001E-2</v>
      </c>
    </row>
    <row r="7338" spans="1:19" ht="11.25" thickBot="1" x14ac:dyDescent="0.2">
      <c r="A7338" s="112"/>
    </row>
    <row r="7339" spans="1:19" ht="11.25" thickBot="1" x14ac:dyDescent="0.2">
      <c r="A7339" s="107">
        <v>2</v>
      </c>
      <c r="B7339" s="132">
        <v>0.83000000000000007</v>
      </c>
      <c r="C7339" s="108">
        <v>7.8E-2</v>
      </c>
    </row>
    <row r="7340" spans="1:19" ht="11.25" thickBot="1" x14ac:dyDescent="0.2">
      <c r="A7340" s="112"/>
    </row>
    <row r="7341" spans="1:19" ht="11.25" thickBot="1" x14ac:dyDescent="0.2">
      <c r="A7341" s="107">
        <v>3</v>
      </c>
      <c r="B7341" s="132">
        <v>0.83018518518518514</v>
      </c>
      <c r="C7341" s="108">
        <v>7.4999999999999997E-2</v>
      </c>
    </row>
    <row r="7342" spans="1:19" ht="11.25" thickBot="1" x14ac:dyDescent="0.2">
      <c r="A7342" s="112"/>
    </row>
    <row r="7343" spans="1:19" ht="11.25" thickBot="1" x14ac:dyDescent="0.2">
      <c r="A7343" s="135" t="s">
        <v>362</v>
      </c>
      <c r="B7343" s="112"/>
      <c r="C7343" s="136">
        <v>7.8E-2</v>
      </c>
    </row>
    <row r="7344" spans="1:19" ht="11.25" thickBot="1" x14ac:dyDescent="0.2">
      <c r="A7344" s="112"/>
    </row>
    <row r="7345" spans="1:19" ht="11.25" thickBot="1" x14ac:dyDescent="0.2">
      <c r="A7345" s="138" t="s">
        <v>364</v>
      </c>
      <c r="B7345" s="112"/>
      <c r="C7345" s="136">
        <v>2E-3</v>
      </c>
    </row>
    <row r="7346" spans="1:19" ht="11.25" thickBot="1" x14ac:dyDescent="0.2">
      <c r="A7346" s="112"/>
    </row>
    <row r="7347" spans="1:19" ht="11.25" thickBot="1" x14ac:dyDescent="0.2">
      <c r="A7347" s="139" t="s">
        <v>366</v>
      </c>
      <c r="B7347" s="112"/>
      <c r="C7347" s="136">
        <v>2.44</v>
      </c>
    </row>
    <row r="7348" spans="1:19" ht="10.5" x14ac:dyDescent="0.15">
      <c r="A7348" s="112"/>
    </row>
    <row r="7349" spans="1:19" x14ac:dyDescent="0.15">
      <c r="A7349" s="129"/>
      <c r="B7349" s="86" t="s">
        <v>5443</v>
      </c>
    </row>
    <row r="7350" spans="1:19" ht="9.75" thickBot="1" x14ac:dyDescent="0.2">
      <c r="A7350" s="81" t="s">
        <v>356</v>
      </c>
    </row>
    <row r="7351" spans="1:19" ht="11.25" thickBot="1" x14ac:dyDescent="0.2">
      <c r="A7351" s="106" t="s">
        <v>357</v>
      </c>
      <c r="B7351" s="106" t="s">
        <v>358</v>
      </c>
      <c r="C7351" s="130" t="s">
        <v>0</v>
      </c>
      <c r="D7351" s="130" t="s">
        <v>1</v>
      </c>
      <c r="E7351" s="130" t="s">
        <v>2</v>
      </c>
      <c r="F7351" s="130" t="s">
        <v>3</v>
      </c>
      <c r="G7351" s="130" t="s">
        <v>4</v>
      </c>
      <c r="H7351" s="130" t="s">
        <v>5</v>
      </c>
      <c r="I7351" s="131" t="s">
        <v>6</v>
      </c>
      <c r="J7351" s="131" t="s">
        <v>7</v>
      </c>
      <c r="K7351" s="130" t="s">
        <v>8</v>
      </c>
      <c r="L7351" s="130" t="s">
        <v>9</v>
      </c>
      <c r="M7351" s="130" t="s">
        <v>10</v>
      </c>
      <c r="N7351" s="130" t="s">
        <v>11</v>
      </c>
      <c r="O7351" s="130" t="s">
        <v>12</v>
      </c>
      <c r="P7351" s="130" t="s">
        <v>13</v>
      </c>
      <c r="Q7351" s="130" t="s">
        <v>14</v>
      </c>
      <c r="R7351" s="130" t="s">
        <v>15</v>
      </c>
      <c r="S7351" s="130" t="s">
        <v>16</v>
      </c>
    </row>
    <row r="7352" spans="1:19" ht="11.25" thickBot="1" x14ac:dyDescent="0.2">
      <c r="A7352" s="112"/>
      <c r="B7352" s="112"/>
      <c r="C7352" s="130" t="s">
        <v>111</v>
      </c>
      <c r="D7352" s="130" t="s">
        <v>111</v>
      </c>
      <c r="E7352" s="130" t="s">
        <v>111</v>
      </c>
      <c r="F7352" s="130" t="s">
        <v>111</v>
      </c>
      <c r="G7352" s="130" t="s">
        <v>111</v>
      </c>
      <c r="H7352" s="130" t="s">
        <v>111</v>
      </c>
      <c r="I7352" s="131" t="s">
        <v>111</v>
      </c>
      <c r="J7352" s="131" t="s">
        <v>111</v>
      </c>
      <c r="K7352" s="130" t="s">
        <v>111</v>
      </c>
      <c r="L7352" s="130" t="s">
        <v>111</v>
      </c>
      <c r="M7352" s="130" t="s">
        <v>111</v>
      </c>
      <c r="N7352" s="130" t="s">
        <v>111</v>
      </c>
      <c r="O7352" s="130" t="s">
        <v>111</v>
      </c>
      <c r="P7352" s="130" t="s">
        <v>111</v>
      </c>
      <c r="Q7352" s="130" t="s">
        <v>111</v>
      </c>
      <c r="R7352" s="130" t="s">
        <v>111</v>
      </c>
      <c r="S7352" s="130" t="s">
        <v>111</v>
      </c>
    </row>
    <row r="7353" spans="1:19" ht="11.25" thickBot="1" x14ac:dyDescent="0.2">
      <c r="A7353" s="107">
        <v>1</v>
      </c>
      <c r="B7353" s="132">
        <v>0.83497685185185189</v>
      </c>
      <c r="C7353" s="141" t="s">
        <v>2759</v>
      </c>
      <c r="D7353" s="141" t="s">
        <v>5444</v>
      </c>
      <c r="E7353" s="141" t="s">
        <v>5445</v>
      </c>
      <c r="F7353" s="141" t="s">
        <v>5446</v>
      </c>
      <c r="G7353" s="141" t="s">
        <v>5447</v>
      </c>
      <c r="H7353" s="141" t="s">
        <v>5448</v>
      </c>
      <c r="I7353" s="133">
        <v>1.09151</v>
      </c>
      <c r="J7353" s="134" t="s">
        <v>5449</v>
      </c>
      <c r="K7353" s="141" t="s">
        <v>5450</v>
      </c>
      <c r="L7353" s="108">
        <v>0.629</v>
      </c>
      <c r="M7353" s="108">
        <v>1.212</v>
      </c>
      <c r="N7353" s="108">
        <v>2.96</v>
      </c>
      <c r="O7353" s="141" t="s">
        <v>5451</v>
      </c>
      <c r="P7353" s="108">
        <v>524.20000000000005</v>
      </c>
      <c r="Q7353" s="108">
        <v>0.33</v>
      </c>
      <c r="R7353" s="108">
        <v>3.4449999999999998</v>
      </c>
      <c r="S7353" s="108">
        <v>53.57</v>
      </c>
    </row>
    <row r="7354" spans="1:19" ht="11.25" thickBot="1" x14ac:dyDescent="0.2">
      <c r="A7354" s="112"/>
    </row>
    <row r="7355" spans="1:19" ht="11.25" thickBot="1" x14ac:dyDescent="0.2">
      <c r="A7355" s="107">
        <v>2</v>
      </c>
      <c r="B7355" s="132">
        <v>0.83515046296296302</v>
      </c>
      <c r="C7355" s="141" t="s">
        <v>540</v>
      </c>
      <c r="D7355" s="141" t="s">
        <v>5452</v>
      </c>
      <c r="E7355" s="141" t="s">
        <v>5453</v>
      </c>
      <c r="F7355" s="141" t="s">
        <v>5454</v>
      </c>
      <c r="G7355" s="141" t="s">
        <v>5455</v>
      </c>
      <c r="H7355" s="141" t="s">
        <v>5456</v>
      </c>
      <c r="I7355" s="133">
        <v>1.0962700000000001</v>
      </c>
      <c r="J7355" s="134" t="s">
        <v>5457</v>
      </c>
      <c r="K7355" s="141" t="s">
        <v>5458</v>
      </c>
      <c r="L7355" s="108">
        <v>0.59399999999999997</v>
      </c>
      <c r="M7355" s="108">
        <v>1.2210000000000001</v>
      </c>
      <c r="N7355" s="108">
        <v>2.9710000000000001</v>
      </c>
      <c r="O7355" s="141" t="s">
        <v>5459</v>
      </c>
      <c r="P7355" s="108">
        <v>529.5</v>
      </c>
      <c r="Q7355" s="108">
        <v>0.307</v>
      </c>
      <c r="R7355" s="108">
        <v>3.4180000000000001</v>
      </c>
      <c r="S7355" s="108">
        <v>53.95</v>
      </c>
    </row>
    <row r="7356" spans="1:19" ht="11.25" thickBot="1" x14ac:dyDescent="0.2">
      <c r="A7356" s="112"/>
    </row>
    <row r="7357" spans="1:19" ht="11.25" thickBot="1" x14ac:dyDescent="0.2">
      <c r="A7357" s="107">
        <v>3</v>
      </c>
      <c r="B7357" s="132">
        <v>0.8353356481481482</v>
      </c>
      <c r="C7357" s="141" t="s">
        <v>5460</v>
      </c>
      <c r="D7357" s="141" t="s">
        <v>5461</v>
      </c>
      <c r="E7357" s="141" t="s">
        <v>5462</v>
      </c>
      <c r="F7357" s="141" t="s">
        <v>5322</v>
      </c>
      <c r="G7357" s="141" t="s">
        <v>2183</v>
      </c>
      <c r="H7357" s="141" t="s">
        <v>5463</v>
      </c>
      <c r="I7357" s="133">
        <v>1.1109500000000001</v>
      </c>
      <c r="J7357" s="134" t="s">
        <v>5464</v>
      </c>
      <c r="K7357" s="141" t="s">
        <v>5465</v>
      </c>
      <c r="L7357" s="108">
        <v>0.59899999999999998</v>
      </c>
      <c r="M7357" s="108">
        <v>1.21</v>
      </c>
      <c r="N7357" s="108">
        <v>2.94</v>
      </c>
      <c r="O7357" s="141" t="s">
        <v>1578</v>
      </c>
      <c r="P7357" s="108">
        <v>526.70000000000005</v>
      </c>
      <c r="Q7357" s="108">
        <v>0.316</v>
      </c>
      <c r="R7357" s="108">
        <v>3.4470000000000001</v>
      </c>
      <c r="S7357" s="108">
        <v>54.04</v>
      </c>
    </row>
    <row r="7358" spans="1:19" ht="11.25" thickBot="1" x14ac:dyDescent="0.2">
      <c r="A7358" s="112"/>
    </row>
    <row r="7359" spans="1:19" ht="11.25" thickBot="1" x14ac:dyDescent="0.2">
      <c r="A7359" s="135" t="s">
        <v>362</v>
      </c>
      <c r="B7359" s="112"/>
      <c r="C7359" s="141" t="s">
        <v>5466</v>
      </c>
      <c r="D7359" s="141" t="s">
        <v>5467</v>
      </c>
      <c r="E7359" s="141" t="s">
        <v>5468</v>
      </c>
      <c r="F7359" s="141" t="s">
        <v>5469</v>
      </c>
      <c r="G7359" s="141" t="s">
        <v>5470</v>
      </c>
      <c r="H7359" s="141" t="s">
        <v>5471</v>
      </c>
      <c r="I7359" s="137">
        <v>1.09958</v>
      </c>
      <c r="J7359" s="134" t="s">
        <v>5472</v>
      </c>
      <c r="K7359" s="141" t="s">
        <v>5473</v>
      </c>
      <c r="L7359" s="136">
        <v>0.60699999999999998</v>
      </c>
      <c r="M7359" s="136">
        <v>1.214</v>
      </c>
      <c r="N7359" s="136">
        <v>2.9569999999999999</v>
      </c>
      <c r="O7359" s="141" t="s">
        <v>5474</v>
      </c>
      <c r="P7359" s="136">
        <v>526.79999999999995</v>
      </c>
      <c r="Q7359" s="136">
        <v>0.318</v>
      </c>
      <c r="R7359" s="136">
        <v>3.4369999999999998</v>
      </c>
      <c r="S7359" s="136">
        <v>53.85</v>
      </c>
    </row>
    <row r="7360" spans="1:19" ht="11.25" thickBot="1" x14ac:dyDescent="0.2">
      <c r="A7360" s="112"/>
    </row>
    <row r="7361" spans="1:19" ht="11.25" thickBot="1" x14ac:dyDescent="0.2">
      <c r="A7361" s="138" t="s">
        <v>364</v>
      </c>
      <c r="B7361" s="112"/>
      <c r="C7361" s="141" t="s">
        <v>5475</v>
      </c>
      <c r="D7361" s="141" t="s">
        <v>5476</v>
      </c>
      <c r="E7361" s="141" t="s">
        <v>5477</v>
      </c>
      <c r="F7361" s="141" t="s">
        <v>5478</v>
      </c>
      <c r="G7361" s="141" t="s">
        <v>5479</v>
      </c>
      <c r="H7361" s="141" t="s">
        <v>5480</v>
      </c>
      <c r="I7361" s="137">
        <v>1.013E-2</v>
      </c>
      <c r="J7361" s="134" t="s">
        <v>4030</v>
      </c>
      <c r="K7361" s="141" t="s">
        <v>4080</v>
      </c>
      <c r="L7361" s="136">
        <v>1.9E-2</v>
      </c>
      <c r="M7361" s="136">
        <v>6.0000000000000001E-3</v>
      </c>
      <c r="N7361" s="136">
        <v>1.6E-2</v>
      </c>
      <c r="O7361" s="141" t="s">
        <v>5164</v>
      </c>
      <c r="P7361" s="136">
        <v>2.641</v>
      </c>
      <c r="Q7361" s="136">
        <v>1.0999999999999999E-2</v>
      </c>
      <c r="R7361" s="136">
        <v>1.6E-2</v>
      </c>
      <c r="S7361" s="136">
        <v>0.249</v>
      </c>
    </row>
    <row r="7362" spans="1:19" ht="11.25" thickBot="1" x14ac:dyDescent="0.2">
      <c r="A7362" s="112"/>
    </row>
    <row r="7363" spans="1:19" ht="11.25" thickBot="1" x14ac:dyDescent="0.2">
      <c r="A7363" s="139" t="s">
        <v>366</v>
      </c>
      <c r="B7363" s="112"/>
      <c r="C7363" s="141" t="s">
        <v>2206</v>
      </c>
      <c r="D7363" s="141" t="s">
        <v>5481</v>
      </c>
      <c r="E7363" s="141" t="s">
        <v>1313</v>
      </c>
      <c r="F7363" s="141" t="s">
        <v>1252</v>
      </c>
      <c r="G7363" s="141" t="s">
        <v>5482</v>
      </c>
      <c r="H7363" s="141" t="s">
        <v>4490</v>
      </c>
      <c r="I7363" s="140">
        <v>0.92200000000000004</v>
      </c>
      <c r="J7363" s="134" t="s">
        <v>5483</v>
      </c>
      <c r="K7363" s="141" t="s">
        <v>3594</v>
      </c>
      <c r="L7363" s="136">
        <v>3.125</v>
      </c>
      <c r="M7363" s="136">
        <v>0.46500000000000002</v>
      </c>
      <c r="N7363" s="136">
        <v>0.54400000000000004</v>
      </c>
      <c r="O7363" s="141" t="s">
        <v>5484</v>
      </c>
      <c r="P7363" s="136">
        <v>0.501</v>
      </c>
      <c r="Q7363" s="136">
        <v>3.6160000000000001</v>
      </c>
      <c r="R7363" s="136">
        <v>0.47299999999999998</v>
      </c>
      <c r="S7363" s="136">
        <v>0.46200000000000002</v>
      </c>
    </row>
    <row r="7364" spans="1:19" ht="11.25" thickBot="1" x14ac:dyDescent="0.2">
      <c r="A7364" s="112"/>
    </row>
    <row r="7365" spans="1:19" ht="11.25" thickBot="1" x14ac:dyDescent="0.2">
      <c r="A7365" s="106" t="s">
        <v>357</v>
      </c>
      <c r="B7365" s="106" t="s">
        <v>358</v>
      </c>
      <c r="C7365" s="130" t="s">
        <v>17</v>
      </c>
      <c r="D7365" s="130" t="s">
        <v>18</v>
      </c>
      <c r="E7365" s="131" t="s">
        <v>19</v>
      </c>
      <c r="F7365" s="131" t="s">
        <v>20</v>
      </c>
      <c r="G7365" s="130" t="s">
        <v>21</v>
      </c>
      <c r="H7365" s="130" t="s">
        <v>22</v>
      </c>
      <c r="I7365" s="130" t="s">
        <v>23</v>
      </c>
      <c r="J7365" s="130" t="s">
        <v>24</v>
      </c>
      <c r="K7365" s="131" t="s">
        <v>25</v>
      </c>
      <c r="L7365" s="131" t="s">
        <v>26</v>
      </c>
      <c r="M7365" s="130" t="s">
        <v>27</v>
      </c>
      <c r="N7365" s="130" t="s">
        <v>28</v>
      </c>
      <c r="O7365" s="130" t="s">
        <v>29</v>
      </c>
      <c r="P7365" s="130" t="s">
        <v>30</v>
      </c>
      <c r="Q7365" s="130" t="s">
        <v>31</v>
      </c>
      <c r="R7365" s="130" t="s">
        <v>32</v>
      </c>
      <c r="S7365" s="130" t="s">
        <v>33</v>
      </c>
    </row>
    <row r="7366" spans="1:19" ht="11.25" thickBot="1" x14ac:dyDescent="0.2">
      <c r="A7366" s="112"/>
      <c r="B7366" s="112"/>
      <c r="C7366" s="130" t="s">
        <v>111</v>
      </c>
      <c r="D7366" s="130" t="s">
        <v>111</v>
      </c>
      <c r="E7366" s="131" t="s">
        <v>111</v>
      </c>
      <c r="F7366" s="131" t="s">
        <v>111</v>
      </c>
      <c r="G7366" s="130" t="s">
        <v>111</v>
      </c>
      <c r="H7366" s="130" t="s">
        <v>111</v>
      </c>
      <c r="I7366" s="130" t="s">
        <v>111</v>
      </c>
      <c r="J7366" s="130" t="s">
        <v>111</v>
      </c>
      <c r="K7366" s="131" t="s">
        <v>111</v>
      </c>
      <c r="L7366" s="131" t="s">
        <v>111</v>
      </c>
      <c r="M7366" s="130" t="s">
        <v>111</v>
      </c>
      <c r="N7366" s="130" t="s">
        <v>111</v>
      </c>
      <c r="O7366" s="130" t="s">
        <v>111</v>
      </c>
      <c r="P7366" s="130" t="s">
        <v>111</v>
      </c>
      <c r="Q7366" s="130" t="s">
        <v>111</v>
      </c>
      <c r="R7366" s="130" t="s">
        <v>111</v>
      </c>
      <c r="S7366" s="130" t="s">
        <v>111</v>
      </c>
    </row>
    <row r="7367" spans="1:19" ht="11.25" thickBot="1" x14ac:dyDescent="0.2">
      <c r="A7367" s="107">
        <v>1</v>
      </c>
      <c r="B7367" s="132">
        <v>0.83497685185185189</v>
      </c>
      <c r="C7367" s="108">
        <v>27.5</v>
      </c>
      <c r="D7367" s="108">
        <v>1.129</v>
      </c>
      <c r="E7367" s="133">
        <v>0.96701000000000004</v>
      </c>
      <c r="F7367" s="133">
        <v>0.97285999999999995</v>
      </c>
      <c r="G7367" s="108">
        <v>0.11</v>
      </c>
      <c r="H7367" s="108">
        <v>8.7040000000000006</v>
      </c>
      <c r="I7367" s="108">
        <v>14.87</v>
      </c>
      <c r="J7367" s="141" t="s">
        <v>5485</v>
      </c>
      <c r="K7367" s="133">
        <v>1.03525</v>
      </c>
      <c r="L7367" s="134" t="s">
        <v>5486</v>
      </c>
      <c r="M7367" s="108">
        <v>2.9000000000000001E-2</v>
      </c>
      <c r="N7367" s="108">
        <v>1.1830000000000001</v>
      </c>
      <c r="O7367" s="108">
        <v>1E-3</v>
      </c>
      <c r="P7367" s="108">
        <v>3.0000000000000001E-3</v>
      </c>
      <c r="Q7367" s="108">
        <v>5.0999999999999997E-2</v>
      </c>
      <c r="R7367" s="108">
        <v>-0.05</v>
      </c>
      <c r="S7367" s="108">
        <v>8.5000000000000006E-2</v>
      </c>
    </row>
    <row r="7368" spans="1:19" ht="11.25" thickBot="1" x14ac:dyDescent="0.2">
      <c r="A7368" s="112"/>
    </row>
    <row r="7369" spans="1:19" ht="11.25" thickBot="1" x14ac:dyDescent="0.2">
      <c r="A7369" s="107">
        <v>2</v>
      </c>
      <c r="B7369" s="132">
        <v>0.83515046296296302</v>
      </c>
      <c r="C7369" s="108">
        <v>27.7</v>
      </c>
      <c r="D7369" s="108">
        <v>1.099</v>
      </c>
      <c r="E7369" s="133">
        <v>0.97950999999999999</v>
      </c>
      <c r="F7369" s="133">
        <v>0.96938999999999997</v>
      </c>
      <c r="G7369" s="108">
        <v>0.19400000000000001</v>
      </c>
      <c r="H7369" s="108">
        <v>8.7959999999999994</v>
      </c>
      <c r="I7369" s="108">
        <v>14.89</v>
      </c>
      <c r="J7369" s="141" t="s">
        <v>5487</v>
      </c>
      <c r="K7369" s="133">
        <v>1.04274</v>
      </c>
      <c r="L7369" s="134" t="s">
        <v>5488</v>
      </c>
      <c r="M7369" s="108">
        <v>2.8000000000000001E-2</v>
      </c>
      <c r="N7369" s="108">
        <v>1.1599999999999999</v>
      </c>
      <c r="O7369" s="108">
        <v>1E-3</v>
      </c>
      <c r="P7369" s="108">
        <v>4.0000000000000001E-3</v>
      </c>
      <c r="Q7369" s="108">
        <v>0.05</v>
      </c>
      <c r="R7369" s="108">
        <v>-2.3E-2</v>
      </c>
      <c r="S7369" s="108">
        <v>8.7999999999999995E-2</v>
      </c>
    </row>
    <row r="7370" spans="1:19" ht="11.25" thickBot="1" x14ac:dyDescent="0.2">
      <c r="A7370" s="112"/>
    </row>
    <row r="7371" spans="1:19" ht="11.25" thickBot="1" x14ac:dyDescent="0.2">
      <c r="A7371" s="107">
        <v>3</v>
      </c>
      <c r="B7371" s="132">
        <v>0.8353356481481482</v>
      </c>
      <c r="C7371" s="108">
        <v>27.69</v>
      </c>
      <c r="D7371" s="108">
        <v>1.117</v>
      </c>
      <c r="E7371" s="133">
        <v>0.98597000000000001</v>
      </c>
      <c r="F7371" s="133">
        <v>0.97082999999999997</v>
      </c>
      <c r="G7371" s="108">
        <v>0.13500000000000001</v>
      </c>
      <c r="H7371" s="108">
        <v>8.9450000000000003</v>
      </c>
      <c r="I7371" s="108">
        <v>14.9</v>
      </c>
      <c r="J7371" s="141" t="s">
        <v>5489</v>
      </c>
      <c r="K7371" s="133">
        <v>1.0539400000000001</v>
      </c>
      <c r="L7371" s="134" t="s">
        <v>5490</v>
      </c>
      <c r="M7371" s="108">
        <v>2.9000000000000001E-2</v>
      </c>
      <c r="N7371" s="108">
        <v>1.1439999999999999</v>
      </c>
      <c r="O7371" s="108">
        <v>0</v>
      </c>
      <c r="P7371" s="108">
        <v>3.0000000000000001E-3</v>
      </c>
      <c r="Q7371" s="108">
        <v>4.7E-2</v>
      </c>
      <c r="R7371" s="108">
        <v>-2.9000000000000001E-2</v>
      </c>
      <c r="S7371" s="108">
        <v>7.9000000000000001E-2</v>
      </c>
    </row>
    <row r="7372" spans="1:19" ht="11.25" thickBot="1" x14ac:dyDescent="0.2">
      <c r="A7372" s="112"/>
    </row>
    <row r="7373" spans="1:19" ht="11.25" thickBot="1" x14ac:dyDescent="0.2">
      <c r="A7373" s="135" t="s">
        <v>362</v>
      </c>
      <c r="B7373" s="112"/>
      <c r="C7373" s="136">
        <v>27.63</v>
      </c>
      <c r="D7373" s="136">
        <v>1.115</v>
      </c>
      <c r="E7373" s="137">
        <v>0.97750000000000004</v>
      </c>
      <c r="F7373" s="137">
        <v>0.97102999999999995</v>
      </c>
      <c r="G7373" s="136">
        <v>0.14599999999999999</v>
      </c>
      <c r="H7373" s="136">
        <v>8.8149999999999995</v>
      </c>
      <c r="I7373" s="136">
        <v>14.89</v>
      </c>
      <c r="J7373" s="141" t="s">
        <v>5491</v>
      </c>
      <c r="K7373" s="137">
        <v>1.0439799999999999</v>
      </c>
      <c r="L7373" s="134" t="s">
        <v>5492</v>
      </c>
      <c r="M7373" s="136">
        <v>2.9000000000000001E-2</v>
      </c>
      <c r="N7373" s="136">
        <v>1.1619999999999999</v>
      </c>
      <c r="O7373" s="136">
        <v>1E-3</v>
      </c>
      <c r="P7373" s="136">
        <v>3.0000000000000001E-3</v>
      </c>
      <c r="Q7373" s="136">
        <v>4.9000000000000002E-2</v>
      </c>
      <c r="R7373" s="136">
        <v>-3.4000000000000002E-2</v>
      </c>
      <c r="S7373" s="136">
        <v>8.4000000000000005E-2</v>
      </c>
    </row>
    <row r="7374" spans="1:19" ht="11.25" thickBot="1" x14ac:dyDescent="0.2">
      <c r="A7374" s="112"/>
    </row>
    <row r="7375" spans="1:19" ht="11.25" thickBot="1" x14ac:dyDescent="0.2">
      <c r="A7375" s="138" t="s">
        <v>364</v>
      </c>
      <c r="B7375" s="112"/>
      <c r="C7375" s="136">
        <v>0.11</v>
      </c>
      <c r="D7375" s="136">
        <v>1.4999999999999999E-2</v>
      </c>
      <c r="E7375" s="137">
        <v>9.6399999999999993E-3</v>
      </c>
      <c r="F7375" s="137">
        <v>1.74E-3</v>
      </c>
      <c r="G7375" s="136">
        <v>4.2999999999999997E-2</v>
      </c>
      <c r="H7375" s="136">
        <v>0.121</v>
      </c>
      <c r="I7375" s="136">
        <v>1.7999999999999999E-2</v>
      </c>
      <c r="J7375" s="141" t="s">
        <v>5493</v>
      </c>
      <c r="K7375" s="137">
        <v>9.41E-3</v>
      </c>
      <c r="L7375" s="134" t="s">
        <v>5494</v>
      </c>
      <c r="M7375" s="136">
        <v>0</v>
      </c>
      <c r="N7375" s="136">
        <v>0.02</v>
      </c>
      <c r="O7375" s="136">
        <v>0</v>
      </c>
      <c r="P7375" s="136">
        <v>0</v>
      </c>
      <c r="Q7375" s="136">
        <v>2E-3</v>
      </c>
      <c r="R7375" s="136">
        <v>1.4E-2</v>
      </c>
      <c r="S7375" s="136">
        <v>5.0000000000000001E-3</v>
      </c>
    </row>
    <row r="7376" spans="1:19" ht="11.25" thickBot="1" x14ac:dyDescent="0.2">
      <c r="A7376" s="112"/>
    </row>
    <row r="7377" spans="1:19" ht="11.25" thickBot="1" x14ac:dyDescent="0.2">
      <c r="A7377" s="139" t="s">
        <v>366</v>
      </c>
      <c r="B7377" s="112"/>
      <c r="C7377" s="136">
        <v>0.39800000000000002</v>
      </c>
      <c r="D7377" s="136">
        <v>1.319</v>
      </c>
      <c r="E7377" s="140">
        <v>0.98599999999999999</v>
      </c>
      <c r="F7377" s="140">
        <v>0.17899999999999999</v>
      </c>
      <c r="G7377" s="136">
        <v>29.55</v>
      </c>
      <c r="H7377" s="136">
        <v>1.375</v>
      </c>
      <c r="I7377" s="136">
        <v>0.12</v>
      </c>
      <c r="J7377" s="141" t="s">
        <v>5495</v>
      </c>
      <c r="K7377" s="140">
        <v>0.90100000000000002</v>
      </c>
      <c r="L7377" s="134" t="s">
        <v>5093</v>
      </c>
      <c r="M7377" s="136">
        <v>1.7390000000000001</v>
      </c>
      <c r="N7377" s="136">
        <v>1.6890000000000001</v>
      </c>
      <c r="O7377" s="136">
        <v>60.22</v>
      </c>
      <c r="P7377" s="136">
        <v>13.91</v>
      </c>
      <c r="Q7377" s="136">
        <v>4.9400000000000004</v>
      </c>
      <c r="R7377" s="136">
        <v>41.03</v>
      </c>
      <c r="S7377" s="136">
        <v>5.375</v>
      </c>
    </row>
    <row r="7378" spans="1:19" ht="11.25" thickBot="1" x14ac:dyDescent="0.2">
      <c r="A7378" s="112"/>
    </row>
    <row r="7379" spans="1:19" ht="11.25" thickBot="1" x14ac:dyDescent="0.2">
      <c r="A7379" s="106" t="s">
        <v>357</v>
      </c>
      <c r="B7379" s="106" t="s">
        <v>358</v>
      </c>
      <c r="C7379" s="131" t="s">
        <v>34</v>
      </c>
      <c r="D7379" s="131" t="s">
        <v>35</v>
      </c>
      <c r="E7379" s="130" t="s">
        <v>36</v>
      </c>
      <c r="F7379" s="130" t="s">
        <v>37</v>
      </c>
      <c r="G7379" s="130" t="s">
        <v>38</v>
      </c>
      <c r="H7379" s="130" t="s">
        <v>39</v>
      </c>
      <c r="I7379" s="130" t="s">
        <v>40</v>
      </c>
      <c r="J7379" s="130" t="s">
        <v>41</v>
      </c>
      <c r="K7379" s="130" t="s">
        <v>42</v>
      </c>
      <c r="L7379" s="130" t="s">
        <v>43</v>
      </c>
      <c r="M7379" s="130" t="s">
        <v>44</v>
      </c>
      <c r="N7379" s="130" t="s">
        <v>45</v>
      </c>
      <c r="O7379" s="130" t="s">
        <v>46</v>
      </c>
      <c r="P7379" s="130" t="s">
        <v>47</v>
      </c>
      <c r="Q7379" s="130" t="s">
        <v>48</v>
      </c>
      <c r="R7379" s="130" t="s">
        <v>49</v>
      </c>
      <c r="S7379" s="130" t="s">
        <v>50</v>
      </c>
    </row>
    <row r="7380" spans="1:19" ht="11.25" thickBot="1" x14ac:dyDescent="0.2">
      <c r="A7380" s="112"/>
      <c r="B7380" s="112"/>
      <c r="C7380" s="131" t="s">
        <v>111</v>
      </c>
      <c r="D7380" s="131" t="s">
        <v>111</v>
      </c>
      <c r="E7380" s="130" t="s">
        <v>111</v>
      </c>
      <c r="F7380" s="130" t="s">
        <v>111</v>
      </c>
      <c r="G7380" s="130" t="s">
        <v>111</v>
      </c>
      <c r="H7380" s="130" t="s">
        <v>111</v>
      </c>
      <c r="I7380" s="130" t="s">
        <v>111</v>
      </c>
      <c r="J7380" s="130" t="s">
        <v>111</v>
      </c>
      <c r="K7380" s="130" t="s">
        <v>111</v>
      </c>
      <c r="L7380" s="130" t="s">
        <v>111</v>
      </c>
      <c r="M7380" s="130" t="s">
        <v>111</v>
      </c>
      <c r="N7380" s="130" t="s">
        <v>111</v>
      </c>
      <c r="O7380" s="130" t="s">
        <v>111</v>
      </c>
      <c r="P7380" s="130" t="s">
        <v>111</v>
      </c>
      <c r="Q7380" s="130" t="s">
        <v>111</v>
      </c>
      <c r="R7380" s="130" t="s">
        <v>111</v>
      </c>
      <c r="S7380" s="130" t="s">
        <v>111</v>
      </c>
    </row>
    <row r="7381" spans="1:19" ht="11.25" thickBot="1" x14ac:dyDescent="0.2">
      <c r="A7381" s="107">
        <v>1</v>
      </c>
      <c r="B7381" s="132">
        <v>0.83497685185185189</v>
      </c>
      <c r="C7381" s="133">
        <v>0.93596000000000001</v>
      </c>
      <c r="D7381" s="134" t="s">
        <v>5496</v>
      </c>
      <c r="E7381" s="108">
        <v>6.0999999999999999E-2</v>
      </c>
      <c r="F7381" s="108">
        <v>0.02</v>
      </c>
      <c r="G7381" s="108">
        <v>2E-3</v>
      </c>
      <c r="H7381" s="108">
        <v>9.5000000000000001E-2</v>
      </c>
      <c r="I7381" s="108">
        <v>28.65</v>
      </c>
      <c r="J7381" s="108">
        <v>28.72</v>
      </c>
      <c r="K7381" s="108">
        <v>0.33600000000000002</v>
      </c>
      <c r="L7381" s="108">
        <v>0.66200000000000003</v>
      </c>
      <c r="M7381" s="108">
        <v>8.7999999999999995E-2</v>
      </c>
      <c r="N7381" s="108">
        <v>0.33700000000000002</v>
      </c>
      <c r="O7381" s="108">
        <v>7.3999999999999996E-2</v>
      </c>
      <c r="P7381" s="108">
        <v>1.4999999999999999E-2</v>
      </c>
      <c r="Q7381" s="108">
        <v>7.6999999999999999E-2</v>
      </c>
      <c r="R7381" s="108">
        <v>1.2E-2</v>
      </c>
      <c r="S7381" s="108">
        <v>6.6000000000000003E-2</v>
      </c>
    </row>
    <row r="7382" spans="1:19" ht="11.25" thickBot="1" x14ac:dyDescent="0.2">
      <c r="A7382" s="112"/>
    </row>
    <row r="7383" spans="1:19" ht="11.25" thickBot="1" x14ac:dyDescent="0.2">
      <c r="A7383" s="107">
        <v>2</v>
      </c>
      <c r="B7383" s="132">
        <v>0.83515046296296302</v>
      </c>
      <c r="C7383" s="133">
        <v>0.94545999999999997</v>
      </c>
      <c r="D7383" s="134" t="s">
        <v>5497</v>
      </c>
      <c r="E7383" s="108">
        <v>6.3E-2</v>
      </c>
      <c r="F7383" s="108">
        <v>2.1999999999999999E-2</v>
      </c>
      <c r="G7383" s="108">
        <v>-1E-3</v>
      </c>
      <c r="H7383" s="108">
        <v>9.4E-2</v>
      </c>
      <c r="I7383" s="108">
        <v>29.13</v>
      </c>
      <c r="J7383" s="108">
        <v>29.15</v>
      </c>
      <c r="K7383" s="108">
        <v>0.34100000000000003</v>
      </c>
      <c r="L7383" s="108">
        <v>0.66800000000000004</v>
      </c>
      <c r="M7383" s="108">
        <v>8.7999999999999995E-2</v>
      </c>
      <c r="N7383" s="108">
        <v>0.35199999999999998</v>
      </c>
      <c r="O7383" s="108">
        <v>7.6999999999999999E-2</v>
      </c>
      <c r="P7383" s="108">
        <v>1.4999999999999999E-2</v>
      </c>
      <c r="Q7383" s="108">
        <v>7.3999999999999996E-2</v>
      </c>
      <c r="R7383" s="108">
        <v>1.0999999999999999E-2</v>
      </c>
      <c r="S7383" s="108">
        <v>7.1999999999999995E-2</v>
      </c>
    </row>
    <row r="7384" spans="1:19" ht="11.25" thickBot="1" x14ac:dyDescent="0.2">
      <c r="A7384" s="112"/>
    </row>
    <row r="7385" spans="1:19" ht="11.25" thickBot="1" x14ac:dyDescent="0.2">
      <c r="A7385" s="107">
        <v>3</v>
      </c>
      <c r="B7385" s="132">
        <v>0.8353356481481482</v>
      </c>
      <c r="C7385" s="133">
        <v>0.95230000000000004</v>
      </c>
      <c r="D7385" s="134" t="s">
        <v>5498</v>
      </c>
      <c r="E7385" s="108">
        <v>6.6000000000000003E-2</v>
      </c>
      <c r="F7385" s="108">
        <v>2.1000000000000001E-2</v>
      </c>
      <c r="G7385" s="108">
        <v>5.0000000000000001E-3</v>
      </c>
      <c r="H7385" s="108">
        <v>9.6000000000000002E-2</v>
      </c>
      <c r="I7385" s="108">
        <v>28.79</v>
      </c>
      <c r="J7385" s="108">
        <v>28.91</v>
      </c>
      <c r="K7385" s="108">
        <v>0.34399999999999997</v>
      </c>
      <c r="L7385" s="108">
        <v>0.66700000000000004</v>
      </c>
      <c r="M7385" s="108">
        <v>8.6999999999999994E-2</v>
      </c>
      <c r="N7385" s="108">
        <v>0.34200000000000003</v>
      </c>
      <c r="O7385" s="108">
        <v>7.6999999999999999E-2</v>
      </c>
      <c r="P7385" s="108">
        <v>1.6E-2</v>
      </c>
      <c r="Q7385" s="108">
        <v>7.4999999999999997E-2</v>
      </c>
      <c r="R7385" s="108">
        <v>1.0999999999999999E-2</v>
      </c>
      <c r="S7385" s="108">
        <v>6.7000000000000004E-2</v>
      </c>
    </row>
    <row r="7386" spans="1:19" ht="11.25" thickBot="1" x14ac:dyDescent="0.2">
      <c r="A7386" s="112"/>
    </row>
    <row r="7387" spans="1:19" ht="11.25" thickBot="1" x14ac:dyDescent="0.2">
      <c r="A7387" s="135" t="s">
        <v>362</v>
      </c>
      <c r="B7387" s="112"/>
      <c r="C7387" s="137">
        <v>0.94457000000000002</v>
      </c>
      <c r="D7387" s="134" t="s">
        <v>5499</v>
      </c>
      <c r="E7387" s="136">
        <v>6.3E-2</v>
      </c>
      <c r="F7387" s="136">
        <v>2.1000000000000001E-2</v>
      </c>
      <c r="G7387" s="136">
        <v>2E-3</v>
      </c>
      <c r="H7387" s="136">
        <v>9.5000000000000001E-2</v>
      </c>
      <c r="I7387" s="136">
        <v>28.86</v>
      </c>
      <c r="J7387" s="136">
        <v>28.92</v>
      </c>
      <c r="K7387" s="136">
        <v>0.34</v>
      </c>
      <c r="L7387" s="136">
        <v>0.66600000000000004</v>
      </c>
      <c r="M7387" s="136">
        <v>8.7999999999999995E-2</v>
      </c>
      <c r="N7387" s="136">
        <v>0.34399999999999997</v>
      </c>
      <c r="O7387" s="136">
        <v>7.5999999999999998E-2</v>
      </c>
      <c r="P7387" s="136">
        <v>1.4999999999999999E-2</v>
      </c>
      <c r="Q7387" s="136">
        <v>7.4999999999999997E-2</v>
      </c>
      <c r="R7387" s="136">
        <v>1.0999999999999999E-2</v>
      </c>
      <c r="S7387" s="136">
        <v>6.8000000000000005E-2</v>
      </c>
    </row>
    <row r="7388" spans="1:19" ht="11.25" thickBot="1" x14ac:dyDescent="0.2">
      <c r="A7388" s="112"/>
    </row>
    <row r="7389" spans="1:19" ht="11.25" thickBot="1" x14ac:dyDescent="0.2">
      <c r="A7389" s="138" t="s">
        <v>364</v>
      </c>
      <c r="B7389" s="112"/>
      <c r="C7389" s="137">
        <v>8.2100000000000003E-3</v>
      </c>
      <c r="D7389" s="134" t="s">
        <v>5500</v>
      </c>
      <c r="E7389" s="136">
        <v>2E-3</v>
      </c>
      <c r="F7389" s="136">
        <v>1E-3</v>
      </c>
      <c r="G7389" s="136">
        <v>3.0000000000000001E-3</v>
      </c>
      <c r="H7389" s="136">
        <v>1E-3</v>
      </c>
      <c r="I7389" s="136">
        <v>0.247</v>
      </c>
      <c r="J7389" s="136">
        <v>0.216</v>
      </c>
      <c r="K7389" s="136">
        <v>4.0000000000000001E-3</v>
      </c>
      <c r="L7389" s="136">
        <v>4.0000000000000001E-3</v>
      </c>
      <c r="M7389" s="136">
        <v>1E-3</v>
      </c>
      <c r="N7389" s="136">
        <v>8.0000000000000002E-3</v>
      </c>
      <c r="O7389" s="136">
        <v>2E-3</v>
      </c>
      <c r="P7389" s="136">
        <v>0</v>
      </c>
      <c r="Q7389" s="136">
        <v>1E-3</v>
      </c>
      <c r="R7389" s="136">
        <v>0</v>
      </c>
      <c r="S7389" s="136">
        <v>3.0000000000000001E-3</v>
      </c>
    </row>
    <row r="7390" spans="1:19" ht="11.25" thickBot="1" x14ac:dyDescent="0.2">
      <c r="A7390" s="112"/>
    </row>
    <row r="7391" spans="1:19" ht="11.25" thickBot="1" x14ac:dyDescent="0.2">
      <c r="A7391" s="139" t="s">
        <v>366</v>
      </c>
      <c r="B7391" s="112"/>
      <c r="C7391" s="140">
        <v>0.86899999999999999</v>
      </c>
      <c r="D7391" s="134" t="s">
        <v>5501</v>
      </c>
      <c r="E7391" s="136">
        <v>3.923</v>
      </c>
      <c r="F7391" s="136">
        <v>3.0190000000000001</v>
      </c>
      <c r="G7391" s="136">
        <v>156.6</v>
      </c>
      <c r="H7391" s="136">
        <v>1.1120000000000001</v>
      </c>
      <c r="I7391" s="136">
        <v>0.85499999999999998</v>
      </c>
      <c r="J7391" s="136">
        <v>0.746</v>
      </c>
      <c r="K7391" s="136">
        <v>1.149</v>
      </c>
      <c r="L7391" s="136">
        <v>0.53</v>
      </c>
      <c r="M7391" s="136">
        <v>0.81499999999999995</v>
      </c>
      <c r="N7391" s="136">
        <v>2.2029999999999998</v>
      </c>
      <c r="O7391" s="136">
        <v>2.5339999999999998</v>
      </c>
      <c r="P7391" s="136">
        <v>2.2709999999999999</v>
      </c>
      <c r="Q7391" s="136">
        <v>1.8580000000000001</v>
      </c>
      <c r="R7391" s="136">
        <v>2.0070000000000001</v>
      </c>
      <c r="S7391" s="136">
        <v>4.5590000000000002</v>
      </c>
    </row>
    <row r="7392" spans="1:19" ht="11.25" thickBot="1" x14ac:dyDescent="0.2">
      <c r="A7392" s="112"/>
    </row>
    <row r="7393" spans="1:19" ht="11.25" thickBot="1" x14ac:dyDescent="0.2">
      <c r="A7393" s="106" t="s">
        <v>357</v>
      </c>
      <c r="B7393" s="106" t="s">
        <v>358</v>
      </c>
      <c r="C7393" s="130" t="s">
        <v>51</v>
      </c>
      <c r="D7393" s="130" t="s">
        <v>52</v>
      </c>
      <c r="E7393" s="130" t="s">
        <v>53</v>
      </c>
      <c r="F7393" s="130" t="s">
        <v>54</v>
      </c>
      <c r="G7393" s="130" t="s">
        <v>55</v>
      </c>
      <c r="H7393" s="130" t="s">
        <v>56</v>
      </c>
      <c r="I7393" s="130" t="s">
        <v>57</v>
      </c>
      <c r="J7393" s="130" t="s">
        <v>58</v>
      </c>
      <c r="K7393" s="130" t="s">
        <v>59</v>
      </c>
      <c r="L7393" s="130" t="s">
        <v>60</v>
      </c>
      <c r="M7393" s="130" t="s">
        <v>61</v>
      </c>
      <c r="N7393" s="130" t="s">
        <v>62</v>
      </c>
      <c r="O7393" s="130" t="s">
        <v>63</v>
      </c>
      <c r="P7393" s="130" t="s">
        <v>64</v>
      </c>
      <c r="Q7393" s="131" t="s">
        <v>65</v>
      </c>
      <c r="R7393" s="131" t="s">
        <v>66</v>
      </c>
      <c r="S7393" s="130" t="s">
        <v>67</v>
      </c>
    </row>
    <row r="7394" spans="1:19" ht="11.25" thickBot="1" x14ac:dyDescent="0.2">
      <c r="A7394" s="112"/>
      <c r="B7394" s="112"/>
      <c r="C7394" s="130" t="s">
        <v>111</v>
      </c>
      <c r="D7394" s="130" t="s">
        <v>111</v>
      </c>
      <c r="E7394" s="130" t="s">
        <v>111</v>
      </c>
      <c r="F7394" s="130" t="s">
        <v>111</v>
      </c>
      <c r="G7394" s="130" t="s">
        <v>111</v>
      </c>
      <c r="H7394" s="130" t="s">
        <v>111</v>
      </c>
      <c r="I7394" s="130" t="s">
        <v>111</v>
      </c>
      <c r="J7394" s="130" t="s">
        <v>111</v>
      </c>
      <c r="K7394" s="130" t="s">
        <v>111</v>
      </c>
      <c r="L7394" s="130" t="s">
        <v>111</v>
      </c>
      <c r="M7394" s="130" t="s">
        <v>111</v>
      </c>
      <c r="N7394" s="130" t="s">
        <v>111</v>
      </c>
      <c r="O7394" s="130" t="s">
        <v>111</v>
      </c>
      <c r="P7394" s="130" t="s">
        <v>111</v>
      </c>
      <c r="Q7394" s="131" t="s">
        <v>111</v>
      </c>
      <c r="R7394" s="131" t="s">
        <v>111</v>
      </c>
      <c r="S7394" s="130" t="s">
        <v>111</v>
      </c>
    </row>
    <row r="7395" spans="1:19" ht="11.25" thickBot="1" x14ac:dyDescent="0.2">
      <c r="A7395" s="107">
        <v>1</v>
      </c>
      <c r="B7395" s="132">
        <v>0.83497685185185189</v>
      </c>
      <c r="C7395" s="108">
        <v>1.2999999999999999E-2</v>
      </c>
      <c r="D7395" s="108">
        <v>3.7999999999999999E-2</v>
      </c>
      <c r="E7395" s="108">
        <v>5.0000000000000001E-3</v>
      </c>
      <c r="F7395" s="108">
        <v>0.03</v>
      </c>
      <c r="G7395" s="108">
        <v>5.0000000000000001E-3</v>
      </c>
      <c r="H7395" s="108">
        <v>1E-3</v>
      </c>
      <c r="I7395" s="108">
        <v>0.10100000000000001</v>
      </c>
      <c r="J7395" s="108">
        <v>0.11700000000000001</v>
      </c>
      <c r="K7395" s="108">
        <v>0.11700000000000001</v>
      </c>
      <c r="L7395" s="108">
        <v>-1E-3</v>
      </c>
      <c r="M7395" s="108">
        <v>0</v>
      </c>
      <c r="N7395" s="108">
        <v>0.21099999999999999</v>
      </c>
      <c r="O7395" s="108">
        <v>8.9999999999999993E-3</v>
      </c>
      <c r="P7395" s="108">
        <v>0.33800000000000002</v>
      </c>
      <c r="Q7395" s="133">
        <v>0.89029999999999998</v>
      </c>
      <c r="R7395" s="134" t="s">
        <v>5502</v>
      </c>
      <c r="S7395" s="108">
        <v>9.0999999999999998E-2</v>
      </c>
    </row>
    <row r="7396" spans="1:19" ht="11.25" thickBot="1" x14ac:dyDescent="0.2">
      <c r="A7396" s="112"/>
    </row>
    <row r="7397" spans="1:19" ht="11.25" thickBot="1" x14ac:dyDescent="0.2">
      <c r="A7397" s="107">
        <v>2</v>
      </c>
      <c r="B7397" s="132">
        <v>0.83515046296296302</v>
      </c>
      <c r="C7397" s="108">
        <v>1.2999999999999999E-2</v>
      </c>
      <c r="D7397" s="108">
        <v>3.5000000000000003E-2</v>
      </c>
      <c r="E7397" s="108">
        <v>5.0000000000000001E-3</v>
      </c>
      <c r="F7397" s="108">
        <v>2.9000000000000001E-2</v>
      </c>
      <c r="G7397" s="108">
        <v>4.0000000000000001E-3</v>
      </c>
      <c r="H7397" s="108">
        <v>1E-3</v>
      </c>
      <c r="I7397" s="108">
        <v>0.10299999999999999</v>
      </c>
      <c r="J7397" s="108">
        <v>0.11700000000000001</v>
      </c>
      <c r="K7397" s="108">
        <v>0.122</v>
      </c>
      <c r="L7397" s="108">
        <v>0</v>
      </c>
      <c r="M7397" s="108">
        <v>0</v>
      </c>
      <c r="N7397" s="108">
        <v>0.19400000000000001</v>
      </c>
      <c r="O7397" s="108">
        <v>0.01</v>
      </c>
      <c r="P7397" s="108">
        <v>0.34300000000000003</v>
      </c>
      <c r="Q7397" s="133">
        <v>0.90991</v>
      </c>
      <c r="R7397" s="134" t="s">
        <v>5503</v>
      </c>
      <c r="S7397" s="108">
        <v>9.0999999999999998E-2</v>
      </c>
    </row>
    <row r="7398" spans="1:19" ht="11.25" thickBot="1" x14ac:dyDescent="0.2">
      <c r="A7398" s="112"/>
    </row>
    <row r="7399" spans="1:19" ht="11.25" thickBot="1" x14ac:dyDescent="0.2">
      <c r="A7399" s="107">
        <v>3</v>
      </c>
      <c r="B7399" s="132">
        <v>0.8353356481481482</v>
      </c>
      <c r="C7399" s="108">
        <v>1.4E-2</v>
      </c>
      <c r="D7399" s="108">
        <v>3.4000000000000002E-2</v>
      </c>
      <c r="E7399" s="108">
        <v>5.0000000000000001E-3</v>
      </c>
      <c r="F7399" s="108">
        <v>3.2000000000000001E-2</v>
      </c>
      <c r="G7399" s="108">
        <v>4.0000000000000001E-3</v>
      </c>
      <c r="H7399" s="108">
        <v>1E-3</v>
      </c>
      <c r="I7399" s="108">
        <v>9.8000000000000004E-2</v>
      </c>
      <c r="J7399" s="108">
        <v>0.115</v>
      </c>
      <c r="K7399" s="108">
        <v>0.11799999999999999</v>
      </c>
      <c r="L7399" s="108">
        <v>0</v>
      </c>
      <c r="M7399" s="108">
        <v>0</v>
      </c>
      <c r="N7399" s="108">
        <v>0.19</v>
      </c>
      <c r="O7399" s="108">
        <v>8.9999999999999993E-3</v>
      </c>
      <c r="P7399" s="108">
        <v>0.34300000000000003</v>
      </c>
      <c r="Q7399" s="133">
        <v>0.91486999999999996</v>
      </c>
      <c r="R7399" s="134" t="s">
        <v>5504</v>
      </c>
      <c r="S7399" s="108">
        <v>8.7999999999999995E-2</v>
      </c>
    </row>
    <row r="7400" spans="1:19" ht="11.25" thickBot="1" x14ac:dyDescent="0.2">
      <c r="A7400" s="112"/>
    </row>
    <row r="7401" spans="1:19" ht="11.25" thickBot="1" x14ac:dyDescent="0.2">
      <c r="A7401" s="135" t="s">
        <v>362</v>
      </c>
      <c r="B7401" s="112"/>
      <c r="C7401" s="136">
        <v>1.4E-2</v>
      </c>
      <c r="D7401" s="136">
        <v>3.5999999999999997E-2</v>
      </c>
      <c r="E7401" s="136">
        <v>5.0000000000000001E-3</v>
      </c>
      <c r="F7401" s="136">
        <v>0.03</v>
      </c>
      <c r="G7401" s="136">
        <v>4.0000000000000001E-3</v>
      </c>
      <c r="H7401" s="136">
        <v>1E-3</v>
      </c>
      <c r="I7401" s="136">
        <v>0.10100000000000001</v>
      </c>
      <c r="J7401" s="136">
        <v>0.11700000000000001</v>
      </c>
      <c r="K7401" s="136">
        <v>0.11899999999999999</v>
      </c>
      <c r="L7401" s="136">
        <v>0</v>
      </c>
      <c r="M7401" s="136">
        <v>0</v>
      </c>
      <c r="N7401" s="136">
        <v>0.19800000000000001</v>
      </c>
      <c r="O7401" s="136">
        <v>8.9999999999999993E-3</v>
      </c>
      <c r="P7401" s="136">
        <v>0.34100000000000003</v>
      </c>
      <c r="Q7401" s="137">
        <v>0.90503</v>
      </c>
      <c r="R7401" s="134" t="s">
        <v>5505</v>
      </c>
      <c r="S7401" s="136">
        <v>0.09</v>
      </c>
    </row>
    <row r="7402" spans="1:19" ht="11.25" thickBot="1" x14ac:dyDescent="0.2">
      <c r="A7402" s="112"/>
    </row>
    <row r="7403" spans="1:19" ht="11.25" thickBot="1" x14ac:dyDescent="0.2">
      <c r="A7403" s="138" t="s">
        <v>364</v>
      </c>
      <c r="B7403" s="112"/>
      <c r="C7403" s="136">
        <v>0</v>
      </c>
      <c r="D7403" s="136">
        <v>2E-3</v>
      </c>
      <c r="E7403" s="136">
        <v>0</v>
      </c>
      <c r="F7403" s="136">
        <v>2E-3</v>
      </c>
      <c r="G7403" s="136">
        <v>0</v>
      </c>
      <c r="H7403" s="136">
        <v>0</v>
      </c>
      <c r="I7403" s="136">
        <v>3.0000000000000001E-3</v>
      </c>
      <c r="J7403" s="136">
        <v>1E-3</v>
      </c>
      <c r="K7403" s="136">
        <v>3.0000000000000001E-3</v>
      </c>
      <c r="L7403" s="136">
        <v>0</v>
      </c>
      <c r="M7403" s="136">
        <v>0</v>
      </c>
      <c r="N7403" s="136">
        <v>1.0999999999999999E-2</v>
      </c>
      <c r="O7403" s="136">
        <v>1E-3</v>
      </c>
      <c r="P7403" s="136">
        <v>3.0000000000000001E-3</v>
      </c>
      <c r="Q7403" s="137">
        <v>1.299E-2</v>
      </c>
      <c r="R7403" s="134" t="s">
        <v>5506</v>
      </c>
      <c r="S7403" s="136">
        <v>2E-3</v>
      </c>
    </row>
    <row r="7404" spans="1:19" ht="11.25" thickBot="1" x14ac:dyDescent="0.2">
      <c r="A7404" s="112"/>
    </row>
    <row r="7405" spans="1:19" ht="11.25" thickBot="1" x14ac:dyDescent="0.2">
      <c r="A7405" s="139" t="s">
        <v>366</v>
      </c>
      <c r="B7405" s="112"/>
      <c r="C7405" s="136">
        <v>0.70799999999999996</v>
      </c>
      <c r="D7405" s="136">
        <v>4.45</v>
      </c>
      <c r="E7405" s="136">
        <v>6.0049999999999999</v>
      </c>
      <c r="F7405" s="136">
        <v>5.7709999999999999</v>
      </c>
      <c r="G7405" s="136">
        <v>9.8030000000000008</v>
      </c>
      <c r="H7405" s="136">
        <v>14.81</v>
      </c>
      <c r="I7405" s="136">
        <v>2.7429999999999999</v>
      </c>
      <c r="J7405" s="136">
        <v>1.1459999999999999</v>
      </c>
      <c r="K7405" s="136">
        <v>2.1760000000000002</v>
      </c>
      <c r="L7405" s="136">
        <v>42.46</v>
      </c>
      <c r="M7405" s="136">
        <v>63.41</v>
      </c>
      <c r="N7405" s="136">
        <v>5.6050000000000004</v>
      </c>
      <c r="O7405" s="136">
        <v>9.1180000000000003</v>
      </c>
      <c r="P7405" s="136">
        <v>0.75900000000000001</v>
      </c>
      <c r="Q7405" s="140">
        <v>1.4350000000000001</v>
      </c>
      <c r="R7405" s="134" t="s">
        <v>1804</v>
      </c>
      <c r="S7405" s="136">
        <v>1.905</v>
      </c>
    </row>
    <row r="7406" spans="1:19" ht="11.25" thickBot="1" x14ac:dyDescent="0.2">
      <c r="A7406" s="112"/>
    </row>
    <row r="7407" spans="1:19" ht="11.25" thickBot="1" x14ac:dyDescent="0.2">
      <c r="A7407" s="106" t="s">
        <v>357</v>
      </c>
      <c r="B7407" s="106" t="s">
        <v>358</v>
      </c>
      <c r="C7407" s="130" t="s">
        <v>68</v>
      </c>
    </row>
    <row r="7408" spans="1:19" ht="11.25" thickBot="1" x14ac:dyDescent="0.2">
      <c r="A7408" s="112"/>
      <c r="B7408" s="112"/>
      <c r="C7408" s="130" t="s">
        <v>111</v>
      </c>
    </row>
    <row r="7409" spans="1:19" ht="11.25" thickBot="1" x14ac:dyDescent="0.2">
      <c r="A7409" s="107">
        <v>1</v>
      </c>
      <c r="B7409" s="132">
        <v>0.83497685185185189</v>
      </c>
      <c r="C7409" s="108">
        <v>1.4999999999999999E-2</v>
      </c>
    </row>
    <row r="7410" spans="1:19" ht="11.25" thickBot="1" x14ac:dyDescent="0.2">
      <c r="A7410" s="112"/>
    </row>
    <row r="7411" spans="1:19" ht="11.25" thickBot="1" x14ac:dyDescent="0.2">
      <c r="A7411" s="107">
        <v>2</v>
      </c>
      <c r="B7411" s="132">
        <v>0.83515046296296302</v>
      </c>
      <c r="C7411" s="108">
        <v>1.4999999999999999E-2</v>
      </c>
    </row>
    <row r="7412" spans="1:19" ht="11.25" thickBot="1" x14ac:dyDescent="0.2">
      <c r="A7412" s="112"/>
    </row>
    <row r="7413" spans="1:19" ht="11.25" thickBot="1" x14ac:dyDescent="0.2">
      <c r="A7413" s="107">
        <v>3</v>
      </c>
      <c r="B7413" s="132">
        <v>0.8353356481481482</v>
      </c>
      <c r="C7413" s="108">
        <v>1.4999999999999999E-2</v>
      </c>
    </row>
    <row r="7414" spans="1:19" ht="11.25" thickBot="1" x14ac:dyDescent="0.2">
      <c r="A7414" s="112"/>
    </row>
    <row r="7415" spans="1:19" ht="11.25" thickBot="1" x14ac:dyDescent="0.2">
      <c r="A7415" s="135" t="s">
        <v>362</v>
      </c>
      <c r="B7415" s="112"/>
      <c r="C7415" s="136">
        <v>1.4999999999999999E-2</v>
      </c>
    </row>
    <row r="7416" spans="1:19" ht="11.25" thickBot="1" x14ac:dyDescent="0.2">
      <c r="A7416" s="112"/>
    </row>
    <row r="7417" spans="1:19" ht="11.25" thickBot="1" x14ac:dyDescent="0.2">
      <c r="A7417" s="138" t="s">
        <v>364</v>
      </c>
      <c r="B7417" s="112"/>
      <c r="C7417" s="136">
        <v>0</v>
      </c>
    </row>
    <row r="7418" spans="1:19" ht="11.25" thickBot="1" x14ac:dyDescent="0.2">
      <c r="A7418" s="112"/>
    </row>
    <row r="7419" spans="1:19" ht="11.25" thickBot="1" x14ac:dyDescent="0.2">
      <c r="A7419" s="139" t="s">
        <v>366</v>
      </c>
      <c r="B7419" s="112"/>
      <c r="C7419" s="136">
        <v>2.1120000000000001</v>
      </c>
    </row>
    <row r="7420" spans="1:19" ht="10.5" x14ac:dyDescent="0.15">
      <c r="A7420" s="112"/>
    </row>
    <row r="7421" spans="1:19" x14ac:dyDescent="0.15">
      <c r="A7421" s="129"/>
      <c r="B7421" s="86" t="s">
        <v>5507</v>
      </c>
    </row>
    <row r="7422" spans="1:19" ht="9.75" thickBot="1" x14ac:dyDescent="0.2">
      <c r="A7422" s="81" t="s">
        <v>356</v>
      </c>
    </row>
    <row r="7423" spans="1:19" ht="11.25" thickBot="1" x14ac:dyDescent="0.2">
      <c r="A7423" s="106" t="s">
        <v>357</v>
      </c>
      <c r="B7423" s="106" t="s">
        <v>358</v>
      </c>
      <c r="C7423" s="130" t="s">
        <v>0</v>
      </c>
      <c r="D7423" s="130" t="s">
        <v>1</v>
      </c>
      <c r="E7423" s="130" t="s">
        <v>2</v>
      </c>
      <c r="F7423" s="130" t="s">
        <v>3</v>
      </c>
      <c r="G7423" s="130" t="s">
        <v>4</v>
      </c>
      <c r="H7423" s="130" t="s">
        <v>5</v>
      </c>
      <c r="I7423" s="131" t="s">
        <v>6</v>
      </c>
      <c r="J7423" s="131" t="s">
        <v>7</v>
      </c>
      <c r="K7423" s="130" t="s">
        <v>8</v>
      </c>
      <c r="L7423" s="130" t="s">
        <v>9</v>
      </c>
      <c r="M7423" s="130" t="s">
        <v>10</v>
      </c>
      <c r="N7423" s="130" t="s">
        <v>11</v>
      </c>
      <c r="O7423" s="130" t="s">
        <v>12</v>
      </c>
      <c r="P7423" s="130" t="s">
        <v>13</v>
      </c>
      <c r="Q7423" s="130" t="s">
        <v>14</v>
      </c>
      <c r="R7423" s="130" t="s">
        <v>15</v>
      </c>
      <c r="S7423" s="130" t="s">
        <v>16</v>
      </c>
    </row>
    <row r="7424" spans="1:19" ht="11.25" thickBot="1" x14ac:dyDescent="0.2">
      <c r="A7424" s="112"/>
      <c r="B7424" s="112"/>
      <c r="C7424" s="130" t="s">
        <v>111</v>
      </c>
      <c r="D7424" s="130" t="s">
        <v>111</v>
      </c>
      <c r="E7424" s="130" t="s">
        <v>111</v>
      </c>
      <c r="F7424" s="130" t="s">
        <v>111</v>
      </c>
      <c r="G7424" s="130" t="s">
        <v>111</v>
      </c>
      <c r="H7424" s="130" t="s">
        <v>111</v>
      </c>
      <c r="I7424" s="131" t="s">
        <v>111</v>
      </c>
      <c r="J7424" s="131" t="s">
        <v>111</v>
      </c>
      <c r="K7424" s="130" t="s">
        <v>111</v>
      </c>
      <c r="L7424" s="130" t="s">
        <v>111</v>
      </c>
      <c r="M7424" s="130" t="s">
        <v>111</v>
      </c>
      <c r="N7424" s="130" t="s">
        <v>111</v>
      </c>
      <c r="O7424" s="130" t="s">
        <v>111</v>
      </c>
      <c r="P7424" s="130" t="s">
        <v>111</v>
      </c>
      <c r="Q7424" s="130" t="s">
        <v>111</v>
      </c>
      <c r="R7424" s="130" t="s">
        <v>111</v>
      </c>
      <c r="S7424" s="130" t="s">
        <v>111</v>
      </c>
    </row>
    <row r="7425" spans="1:19" ht="11.25" thickBot="1" x14ac:dyDescent="0.2">
      <c r="A7425" s="107">
        <v>1</v>
      </c>
      <c r="B7425" s="132">
        <v>0.84012731481481484</v>
      </c>
      <c r="C7425" s="141" t="s">
        <v>5508</v>
      </c>
      <c r="D7425" s="141" t="s">
        <v>5509</v>
      </c>
      <c r="E7425" s="141" t="s">
        <v>5510</v>
      </c>
      <c r="F7425" s="141" t="s">
        <v>5511</v>
      </c>
      <c r="G7425" s="141" t="s">
        <v>5512</v>
      </c>
      <c r="H7425" s="141" t="s">
        <v>5513</v>
      </c>
      <c r="I7425" s="133">
        <v>1.07633</v>
      </c>
      <c r="J7425" s="134" t="s">
        <v>5514</v>
      </c>
      <c r="K7425" s="141" t="s">
        <v>1533</v>
      </c>
      <c r="L7425" s="108">
        <v>1.7889999999999999</v>
      </c>
      <c r="M7425" s="108">
        <v>2.1030000000000002</v>
      </c>
      <c r="N7425" s="108">
        <v>3.0739999999999998</v>
      </c>
      <c r="O7425" s="141" t="s">
        <v>5515</v>
      </c>
      <c r="P7425" s="108">
        <v>1155</v>
      </c>
      <c r="Q7425" s="108">
        <v>1.0629999999999999</v>
      </c>
      <c r="R7425" s="108">
        <v>6.6719999999999997</v>
      </c>
      <c r="S7425" s="108">
        <v>29.14</v>
      </c>
    </row>
    <row r="7426" spans="1:19" ht="11.25" thickBot="1" x14ac:dyDescent="0.2">
      <c r="A7426" s="112"/>
    </row>
    <row r="7427" spans="1:19" ht="11.25" thickBot="1" x14ac:dyDescent="0.2">
      <c r="A7427" s="107">
        <v>2</v>
      </c>
      <c r="B7427" s="132">
        <v>0.84031250000000002</v>
      </c>
      <c r="C7427" s="141" t="s">
        <v>5516</v>
      </c>
      <c r="D7427" s="141" t="s">
        <v>5517</v>
      </c>
      <c r="E7427" s="141" t="s">
        <v>5518</v>
      </c>
      <c r="F7427" s="141" t="s">
        <v>5519</v>
      </c>
      <c r="G7427" s="141" t="s">
        <v>5520</v>
      </c>
      <c r="H7427" s="141" t="s">
        <v>5521</v>
      </c>
      <c r="I7427" s="133">
        <v>1.09283</v>
      </c>
      <c r="J7427" s="134" t="s">
        <v>5522</v>
      </c>
      <c r="K7427" s="141" t="s">
        <v>5523</v>
      </c>
      <c r="L7427" s="108">
        <v>1.93</v>
      </c>
      <c r="M7427" s="108">
        <v>2.133</v>
      </c>
      <c r="N7427" s="108">
        <v>3.0289999999999999</v>
      </c>
      <c r="O7427" s="141" t="s">
        <v>5524</v>
      </c>
      <c r="P7427" s="108">
        <v>1158</v>
      </c>
      <c r="Q7427" s="108">
        <v>1.06</v>
      </c>
      <c r="R7427" s="108">
        <v>6.694</v>
      </c>
      <c r="S7427" s="108">
        <v>29.41</v>
      </c>
    </row>
    <row r="7428" spans="1:19" ht="11.25" thickBot="1" x14ac:dyDescent="0.2">
      <c r="A7428" s="112"/>
    </row>
    <row r="7429" spans="1:19" ht="11.25" thickBot="1" x14ac:dyDescent="0.2">
      <c r="A7429" s="107">
        <v>3</v>
      </c>
      <c r="B7429" s="132">
        <v>0.84049768518518519</v>
      </c>
      <c r="C7429" s="141" t="s">
        <v>5525</v>
      </c>
      <c r="D7429" s="141" t="s">
        <v>5526</v>
      </c>
      <c r="E7429" s="141" t="s">
        <v>5527</v>
      </c>
      <c r="F7429" s="141" t="s">
        <v>5528</v>
      </c>
      <c r="G7429" s="141" t="s">
        <v>5529</v>
      </c>
      <c r="H7429" s="141" t="s">
        <v>5530</v>
      </c>
      <c r="I7429" s="133">
        <v>1.1033599999999999</v>
      </c>
      <c r="J7429" s="134" t="s">
        <v>5531</v>
      </c>
      <c r="K7429" s="141" t="s">
        <v>5532</v>
      </c>
      <c r="L7429" s="108">
        <v>1.79</v>
      </c>
      <c r="M7429" s="108">
        <v>1.998</v>
      </c>
      <c r="N7429" s="108">
        <v>2.738</v>
      </c>
      <c r="O7429" s="141" t="s">
        <v>5533</v>
      </c>
      <c r="P7429" s="108">
        <v>1153</v>
      </c>
      <c r="Q7429" s="108">
        <v>1.048</v>
      </c>
      <c r="R7429" s="108">
        <v>6.681</v>
      </c>
      <c r="S7429" s="108">
        <v>29.37</v>
      </c>
    </row>
    <row r="7430" spans="1:19" ht="11.25" thickBot="1" x14ac:dyDescent="0.2">
      <c r="A7430" s="112"/>
    </row>
    <row r="7431" spans="1:19" ht="11.25" thickBot="1" x14ac:dyDescent="0.2">
      <c r="A7431" s="135" t="s">
        <v>362</v>
      </c>
      <c r="B7431" s="112"/>
      <c r="C7431" s="141" t="s">
        <v>5534</v>
      </c>
      <c r="D7431" s="141" t="s">
        <v>5535</v>
      </c>
      <c r="E7431" s="141" t="s">
        <v>5536</v>
      </c>
      <c r="F7431" s="141" t="s">
        <v>5537</v>
      </c>
      <c r="G7431" s="141" t="s">
        <v>5538</v>
      </c>
      <c r="H7431" s="141" t="s">
        <v>5539</v>
      </c>
      <c r="I7431" s="137">
        <v>1.09084</v>
      </c>
      <c r="J7431" s="134" t="s">
        <v>5540</v>
      </c>
      <c r="K7431" s="141" t="s">
        <v>5541</v>
      </c>
      <c r="L7431" s="136">
        <v>1.8360000000000001</v>
      </c>
      <c r="M7431" s="136">
        <v>2.0779999999999998</v>
      </c>
      <c r="N7431" s="136">
        <v>2.9470000000000001</v>
      </c>
      <c r="O7431" s="141" t="s">
        <v>5542</v>
      </c>
      <c r="P7431" s="136">
        <v>1155</v>
      </c>
      <c r="Q7431" s="136">
        <v>1.0569999999999999</v>
      </c>
      <c r="R7431" s="136">
        <v>6.6820000000000004</v>
      </c>
      <c r="S7431" s="136">
        <v>29.31</v>
      </c>
    </row>
    <row r="7432" spans="1:19" ht="11.25" thickBot="1" x14ac:dyDescent="0.2">
      <c r="A7432" s="112"/>
    </row>
    <row r="7433" spans="1:19" ht="11.25" thickBot="1" x14ac:dyDescent="0.2">
      <c r="A7433" s="138" t="s">
        <v>364</v>
      </c>
      <c r="B7433" s="112"/>
      <c r="C7433" s="141" t="s">
        <v>5543</v>
      </c>
      <c r="D7433" s="141" t="s">
        <v>5544</v>
      </c>
      <c r="E7433" s="141" t="s">
        <v>5545</v>
      </c>
      <c r="F7433" s="141" t="s">
        <v>5546</v>
      </c>
      <c r="G7433" s="141" t="s">
        <v>5547</v>
      </c>
      <c r="H7433" s="141" t="s">
        <v>5548</v>
      </c>
      <c r="I7433" s="137">
        <v>1.362E-2</v>
      </c>
      <c r="J7433" s="134" t="s">
        <v>5549</v>
      </c>
      <c r="K7433" s="141" t="s">
        <v>5550</v>
      </c>
      <c r="L7433" s="136">
        <v>8.1000000000000003E-2</v>
      </c>
      <c r="M7433" s="136">
        <v>7.0999999999999994E-2</v>
      </c>
      <c r="N7433" s="136">
        <v>0.182</v>
      </c>
      <c r="O7433" s="141" t="s">
        <v>4484</v>
      </c>
      <c r="P7433" s="136">
        <v>2.19</v>
      </c>
      <c r="Q7433" s="136">
        <v>8.0000000000000002E-3</v>
      </c>
      <c r="R7433" s="136">
        <v>1.0999999999999999E-2</v>
      </c>
      <c r="S7433" s="136">
        <v>0.14599999999999999</v>
      </c>
    </row>
    <row r="7434" spans="1:19" ht="11.25" thickBot="1" x14ac:dyDescent="0.2">
      <c r="A7434" s="112"/>
    </row>
    <row r="7435" spans="1:19" ht="11.25" thickBot="1" x14ac:dyDescent="0.2">
      <c r="A7435" s="139" t="s">
        <v>366</v>
      </c>
      <c r="B7435" s="112"/>
      <c r="C7435" s="141" t="s">
        <v>5551</v>
      </c>
      <c r="D7435" s="141" t="s">
        <v>2361</v>
      </c>
      <c r="E7435" s="141" t="s">
        <v>5552</v>
      </c>
      <c r="F7435" s="141" t="s">
        <v>2889</v>
      </c>
      <c r="G7435" s="141" t="s">
        <v>5553</v>
      </c>
      <c r="H7435" s="141" t="s">
        <v>5554</v>
      </c>
      <c r="I7435" s="140">
        <v>1.2490000000000001</v>
      </c>
      <c r="J7435" s="134" t="s">
        <v>5555</v>
      </c>
      <c r="K7435" s="141" t="s">
        <v>5556</v>
      </c>
      <c r="L7435" s="136">
        <v>4.4290000000000003</v>
      </c>
      <c r="M7435" s="136">
        <v>3.415</v>
      </c>
      <c r="N7435" s="136">
        <v>6.1849999999999996</v>
      </c>
      <c r="O7435" s="141" t="s">
        <v>3018</v>
      </c>
      <c r="P7435" s="136">
        <v>0.19</v>
      </c>
      <c r="Q7435" s="136">
        <v>0.73799999999999999</v>
      </c>
      <c r="R7435" s="136">
        <v>0.16300000000000001</v>
      </c>
      <c r="S7435" s="136">
        <v>0.497</v>
      </c>
    </row>
    <row r="7436" spans="1:19" ht="11.25" thickBot="1" x14ac:dyDescent="0.2">
      <c r="A7436" s="112"/>
    </row>
    <row r="7437" spans="1:19" ht="11.25" thickBot="1" x14ac:dyDescent="0.2">
      <c r="A7437" s="106" t="s">
        <v>357</v>
      </c>
      <c r="B7437" s="106" t="s">
        <v>358</v>
      </c>
      <c r="C7437" s="130" t="s">
        <v>17</v>
      </c>
      <c r="D7437" s="130" t="s">
        <v>18</v>
      </c>
      <c r="E7437" s="131" t="s">
        <v>19</v>
      </c>
      <c r="F7437" s="131" t="s">
        <v>20</v>
      </c>
      <c r="G7437" s="130" t="s">
        <v>21</v>
      </c>
      <c r="H7437" s="130" t="s">
        <v>22</v>
      </c>
      <c r="I7437" s="130" t="s">
        <v>23</v>
      </c>
      <c r="J7437" s="130" t="s">
        <v>24</v>
      </c>
      <c r="K7437" s="131" t="s">
        <v>25</v>
      </c>
      <c r="L7437" s="131" t="s">
        <v>26</v>
      </c>
      <c r="M7437" s="130" t="s">
        <v>27</v>
      </c>
      <c r="N7437" s="130" t="s">
        <v>28</v>
      </c>
      <c r="O7437" s="130" t="s">
        <v>29</v>
      </c>
      <c r="P7437" s="130" t="s">
        <v>30</v>
      </c>
      <c r="Q7437" s="130" t="s">
        <v>31</v>
      </c>
      <c r="R7437" s="130" t="s">
        <v>32</v>
      </c>
      <c r="S7437" s="130" t="s">
        <v>33</v>
      </c>
    </row>
    <row r="7438" spans="1:19" ht="11.25" thickBot="1" x14ac:dyDescent="0.2">
      <c r="A7438" s="112"/>
      <c r="B7438" s="112"/>
      <c r="C7438" s="130" t="s">
        <v>111</v>
      </c>
      <c r="D7438" s="130" t="s">
        <v>111</v>
      </c>
      <c r="E7438" s="131" t="s">
        <v>111</v>
      </c>
      <c r="F7438" s="131" t="s">
        <v>111</v>
      </c>
      <c r="G7438" s="130" t="s">
        <v>111</v>
      </c>
      <c r="H7438" s="130" t="s">
        <v>111</v>
      </c>
      <c r="I7438" s="130" t="s">
        <v>111</v>
      </c>
      <c r="J7438" s="130" t="s">
        <v>111</v>
      </c>
      <c r="K7438" s="131" t="s">
        <v>111</v>
      </c>
      <c r="L7438" s="131" t="s">
        <v>111</v>
      </c>
      <c r="M7438" s="130" t="s">
        <v>111</v>
      </c>
      <c r="N7438" s="130" t="s">
        <v>111</v>
      </c>
      <c r="O7438" s="130" t="s">
        <v>111</v>
      </c>
      <c r="P7438" s="130" t="s">
        <v>111</v>
      </c>
      <c r="Q7438" s="130" t="s">
        <v>111</v>
      </c>
      <c r="R7438" s="130" t="s">
        <v>111</v>
      </c>
      <c r="S7438" s="130" t="s">
        <v>111</v>
      </c>
    </row>
    <row r="7439" spans="1:19" ht="11.25" thickBot="1" x14ac:dyDescent="0.2">
      <c r="A7439" s="107">
        <v>1</v>
      </c>
      <c r="B7439" s="132">
        <v>0.84012731481481484</v>
      </c>
      <c r="C7439" s="108">
        <v>13.16</v>
      </c>
      <c r="D7439" s="108">
        <v>1.663</v>
      </c>
      <c r="E7439" s="133">
        <v>0.95111000000000001</v>
      </c>
      <c r="F7439" s="133">
        <v>0.96508000000000005</v>
      </c>
      <c r="G7439" s="108">
        <v>0.20200000000000001</v>
      </c>
      <c r="H7439" s="108">
        <v>29.44</v>
      </c>
      <c r="I7439" s="108">
        <v>22.12</v>
      </c>
      <c r="J7439" s="141" t="s">
        <v>5557</v>
      </c>
      <c r="K7439" s="133">
        <v>1.02494</v>
      </c>
      <c r="L7439" s="134" t="s">
        <v>3297</v>
      </c>
      <c r="M7439" s="108">
        <v>0.106</v>
      </c>
      <c r="N7439" s="108">
        <v>0.59699999999999998</v>
      </c>
      <c r="O7439" s="108">
        <v>1E-3</v>
      </c>
      <c r="P7439" s="108">
        <v>4.0000000000000001E-3</v>
      </c>
      <c r="Q7439" s="108">
        <v>4.8000000000000001E-2</v>
      </c>
      <c r="R7439" s="108">
        <v>6.5000000000000002E-2</v>
      </c>
      <c r="S7439" s="108">
        <v>0.16600000000000001</v>
      </c>
    </row>
    <row r="7440" spans="1:19" ht="11.25" thickBot="1" x14ac:dyDescent="0.2">
      <c r="A7440" s="112"/>
    </row>
    <row r="7441" spans="1:19" ht="11.25" thickBot="1" x14ac:dyDescent="0.2">
      <c r="A7441" s="107">
        <v>2</v>
      </c>
      <c r="B7441" s="132">
        <v>0.84031250000000002</v>
      </c>
      <c r="C7441" s="108">
        <v>13.19</v>
      </c>
      <c r="D7441" s="108">
        <v>1.68</v>
      </c>
      <c r="E7441" s="133">
        <v>0.97267000000000003</v>
      </c>
      <c r="F7441" s="133">
        <v>0.96789000000000003</v>
      </c>
      <c r="G7441" s="108">
        <v>0.32700000000000001</v>
      </c>
      <c r="H7441" s="108">
        <v>36.69</v>
      </c>
      <c r="I7441" s="108">
        <v>22.33</v>
      </c>
      <c r="J7441" s="141" t="s">
        <v>5558</v>
      </c>
      <c r="K7441" s="133">
        <v>1.0344800000000001</v>
      </c>
      <c r="L7441" s="134" t="s">
        <v>5559</v>
      </c>
      <c r="M7441" s="108">
        <v>9.1999999999999998E-2</v>
      </c>
      <c r="N7441" s="108">
        <v>0.60299999999999998</v>
      </c>
      <c r="O7441" s="108">
        <v>1E-3</v>
      </c>
      <c r="P7441" s="108">
        <v>4.0000000000000001E-3</v>
      </c>
      <c r="Q7441" s="108">
        <v>5.0999999999999997E-2</v>
      </c>
      <c r="R7441" s="108">
        <v>8.6999999999999994E-2</v>
      </c>
      <c r="S7441" s="108">
        <v>0.16800000000000001</v>
      </c>
    </row>
    <row r="7442" spans="1:19" ht="11.25" thickBot="1" x14ac:dyDescent="0.2">
      <c r="A7442" s="112"/>
    </row>
    <row r="7443" spans="1:19" ht="11.25" thickBot="1" x14ac:dyDescent="0.2">
      <c r="A7443" s="107">
        <v>3</v>
      </c>
      <c r="B7443" s="132">
        <v>0.84049768518518519</v>
      </c>
      <c r="C7443" s="108">
        <v>13.6</v>
      </c>
      <c r="D7443" s="108">
        <v>1.6539999999999999</v>
      </c>
      <c r="E7443" s="133">
        <v>0.97960000000000003</v>
      </c>
      <c r="F7443" s="133">
        <v>0.97387999999999997</v>
      </c>
      <c r="G7443" s="108">
        <v>0.19400000000000001</v>
      </c>
      <c r="H7443" s="108">
        <v>30.05</v>
      </c>
      <c r="I7443" s="108">
        <v>22.18</v>
      </c>
      <c r="J7443" s="141" t="s">
        <v>5560</v>
      </c>
      <c r="K7443" s="133">
        <v>1.04217</v>
      </c>
      <c r="L7443" s="134" t="s">
        <v>5561</v>
      </c>
      <c r="M7443" s="108">
        <v>8.5000000000000006E-2</v>
      </c>
      <c r="N7443" s="108">
        <v>0.59699999999999998</v>
      </c>
      <c r="O7443" s="108">
        <v>1E-3</v>
      </c>
      <c r="P7443" s="108">
        <v>4.0000000000000001E-3</v>
      </c>
      <c r="Q7443" s="108">
        <v>5.3999999999999999E-2</v>
      </c>
      <c r="R7443" s="108">
        <v>4.5999999999999999E-2</v>
      </c>
      <c r="S7443" s="108">
        <v>0.16900000000000001</v>
      </c>
    </row>
    <row r="7444" spans="1:19" ht="11.25" thickBot="1" x14ac:dyDescent="0.2">
      <c r="A7444" s="112"/>
    </row>
    <row r="7445" spans="1:19" ht="11.25" thickBot="1" x14ac:dyDescent="0.2">
      <c r="A7445" s="135" t="s">
        <v>362</v>
      </c>
      <c r="B7445" s="112"/>
      <c r="C7445" s="136">
        <v>13.32</v>
      </c>
      <c r="D7445" s="136">
        <v>1.6659999999999999</v>
      </c>
      <c r="E7445" s="137">
        <v>0.96779999999999999</v>
      </c>
      <c r="F7445" s="137">
        <v>0.96894999999999998</v>
      </c>
      <c r="G7445" s="136">
        <v>0.24099999999999999</v>
      </c>
      <c r="H7445" s="136">
        <v>32.06</v>
      </c>
      <c r="I7445" s="136">
        <v>22.21</v>
      </c>
      <c r="J7445" s="141" t="s">
        <v>5562</v>
      </c>
      <c r="K7445" s="137">
        <v>1.03386</v>
      </c>
      <c r="L7445" s="134" t="s">
        <v>5563</v>
      </c>
      <c r="M7445" s="136">
        <v>9.4E-2</v>
      </c>
      <c r="N7445" s="136">
        <v>0.59899999999999998</v>
      </c>
      <c r="O7445" s="136">
        <v>1E-3</v>
      </c>
      <c r="P7445" s="136">
        <v>4.0000000000000001E-3</v>
      </c>
      <c r="Q7445" s="136">
        <v>5.0999999999999997E-2</v>
      </c>
      <c r="R7445" s="136">
        <v>6.6000000000000003E-2</v>
      </c>
      <c r="S7445" s="136">
        <v>0.16800000000000001</v>
      </c>
    </row>
    <row r="7446" spans="1:19" ht="11.25" thickBot="1" x14ac:dyDescent="0.2">
      <c r="A7446" s="112"/>
    </row>
    <row r="7447" spans="1:19" ht="11.25" thickBot="1" x14ac:dyDescent="0.2">
      <c r="A7447" s="138" t="s">
        <v>364</v>
      </c>
      <c r="B7447" s="112"/>
      <c r="C7447" s="136">
        <v>0.247</v>
      </c>
      <c r="D7447" s="136">
        <v>1.2999999999999999E-2</v>
      </c>
      <c r="E7447" s="137">
        <v>1.486E-2</v>
      </c>
      <c r="F7447" s="137">
        <v>4.4900000000000001E-3</v>
      </c>
      <c r="G7447" s="136">
        <v>7.3999999999999996E-2</v>
      </c>
      <c r="H7447" s="136">
        <v>4.0220000000000002</v>
      </c>
      <c r="I7447" s="136">
        <v>0.111</v>
      </c>
      <c r="J7447" s="141" t="s">
        <v>5564</v>
      </c>
      <c r="K7447" s="137">
        <v>8.6300000000000005E-3</v>
      </c>
      <c r="L7447" s="134" t="s">
        <v>5565</v>
      </c>
      <c r="M7447" s="136">
        <v>1.0999999999999999E-2</v>
      </c>
      <c r="N7447" s="136">
        <v>4.0000000000000001E-3</v>
      </c>
      <c r="O7447" s="136">
        <v>0</v>
      </c>
      <c r="P7447" s="136">
        <v>0</v>
      </c>
      <c r="Q7447" s="136">
        <v>3.0000000000000001E-3</v>
      </c>
      <c r="R7447" s="136">
        <v>0.02</v>
      </c>
      <c r="S7447" s="136">
        <v>2E-3</v>
      </c>
    </row>
    <row r="7448" spans="1:19" ht="11.25" thickBot="1" x14ac:dyDescent="0.2">
      <c r="A7448" s="112"/>
    </row>
    <row r="7449" spans="1:19" ht="11.25" thickBot="1" x14ac:dyDescent="0.2">
      <c r="A7449" s="139" t="s">
        <v>366</v>
      </c>
      <c r="B7449" s="112"/>
      <c r="C7449" s="136">
        <v>1.857</v>
      </c>
      <c r="D7449" s="136">
        <v>0.78200000000000003</v>
      </c>
      <c r="E7449" s="140">
        <v>1.5349999999999999</v>
      </c>
      <c r="F7449" s="140">
        <v>0.46400000000000002</v>
      </c>
      <c r="G7449" s="136">
        <v>30.85</v>
      </c>
      <c r="H7449" s="136">
        <v>12.55</v>
      </c>
      <c r="I7449" s="136">
        <v>0.5</v>
      </c>
      <c r="J7449" s="141" t="s">
        <v>3569</v>
      </c>
      <c r="K7449" s="140">
        <v>0.83499999999999996</v>
      </c>
      <c r="L7449" s="134" t="s">
        <v>5566</v>
      </c>
      <c r="M7449" s="136">
        <v>11.36</v>
      </c>
      <c r="N7449" s="136">
        <v>0.59</v>
      </c>
      <c r="O7449" s="136">
        <v>25.89</v>
      </c>
      <c r="P7449" s="136">
        <v>3.0830000000000002</v>
      </c>
      <c r="Q7449" s="136">
        <v>5.7480000000000002</v>
      </c>
      <c r="R7449" s="136">
        <v>31.13</v>
      </c>
      <c r="S7449" s="136">
        <v>1.1160000000000001</v>
      </c>
    </row>
    <row r="7450" spans="1:19" ht="11.25" thickBot="1" x14ac:dyDescent="0.2">
      <c r="A7450" s="112"/>
    </row>
    <row r="7451" spans="1:19" ht="11.25" thickBot="1" x14ac:dyDescent="0.2">
      <c r="A7451" s="106" t="s">
        <v>357</v>
      </c>
      <c r="B7451" s="106" t="s">
        <v>358</v>
      </c>
      <c r="C7451" s="131" t="s">
        <v>34</v>
      </c>
      <c r="D7451" s="131" t="s">
        <v>35</v>
      </c>
      <c r="E7451" s="130" t="s">
        <v>36</v>
      </c>
      <c r="F7451" s="130" t="s">
        <v>37</v>
      </c>
      <c r="G7451" s="130" t="s">
        <v>38</v>
      </c>
      <c r="H7451" s="130" t="s">
        <v>39</v>
      </c>
      <c r="I7451" s="130" t="s">
        <v>40</v>
      </c>
      <c r="J7451" s="130" t="s">
        <v>41</v>
      </c>
      <c r="K7451" s="130" t="s">
        <v>42</v>
      </c>
      <c r="L7451" s="130" t="s">
        <v>43</v>
      </c>
      <c r="M7451" s="130" t="s">
        <v>44</v>
      </c>
      <c r="N7451" s="130" t="s">
        <v>45</v>
      </c>
      <c r="O7451" s="130" t="s">
        <v>46</v>
      </c>
      <c r="P7451" s="130" t="s">
        <v>47</v>
      </c>
      <c r="Q7451" s="130" t="s">
        <v>48</v>
      </c>
      <c r="R7451" s="130" t="s">
        <v>49</v>
      </c>
      <c r="S7451" s="130" t="s">
        <v>50</v>
      </c>
    </row>
    <row r="7452" spans="1:19" ht="11.25" thickBot="1" x14ac:dyDescent="0.2">
      <c r="A7452" s="112"/>
      <c r="B7452" s="112"/>
      <c r="C7452" s="131" t="s">
        <v>111</v>
      </c>
      <c r="D7452" s="131" t="s">
        <v>111</v>
      </c>
      <c r="E7452" s="130" t="s">
        <v>111</v>
      </c>
      <c r="F7452" s="130" t="s">
        <v>111</v>
      </c>
      <c r="G7452" s="130" t="s">
        <v>111</v>
      </c>
      <c r="H7452" s="130" t="s">
        <v>111</v>
      </c>
      <c r="I7452" s="130" t="s">
        <v>111</v>
      </c>
      <c r="J7452" s="130" t="s">
        <v>111</v>
      </c>
      <c r="K7452" s="130" t="s">
        <v>111</v>
      </c>
      <c r="L7452" s="130" t="s">
        <v>111</v>
      </c>
      <c r="M7452" s="130" t="s">
        <v>111</v>
      </c>
      <c r="N7452" s="130" t="s">
        <v>111</v>
      </c>
      <c r="O7452" s="130" t="s">
        <v>111</v>
      </c>
      <c r="P7452" s="130" t="s">
        <v>111</v>
      </c>
      <c r="Q7452" s="130" t="s">
        <v>111</v>
      </c>
      <c r="R7452" s="130" t="s">
        <v>111</v>
      </c>
      <c r="S7452" s="130" t="s">
        <v>111</v>
      </c>
    </row>
    <row r="7453" spans="1:19" ht="11.25" thickBot="1" x14ac:dyDescent="0.2">
      <c r="A7453" s="107">
        <v>1</v>
      </c>
      <c r="B7453" s="132">
        <v>0.84012731481481484</v>
      </c>
      <c r="C7453" s="133">
        <v>0.91974999999999996</v>
      </c>
      <c r="D7453" s="134" t="s">
        <v>5567</v>
      </c>
      <c r="E7453" s="108">
        <v>0.13800000000000001</v>
      </c>
      <c r="F7453" s="108">
        <v>6.4000000000000001E-2</v>
      </c>
      <c r="G7453" s="108">
        <v>1E-3</v>
      </c>
      <c r="H7453" s="108">
        <v>0.218</v>
      </c>
      <c r="I7453" s="108">
        <v>41.23</v>
      </c>
      <c r="J7453" s="108">
        <v>41.02</v>
      </c>
      <c r="K7453" s="108">
        <v>0.83299999999999996</v>
      </c>
      <c r="L7453" s="108">
        <v>1.704</v>
      </c>
      <c r="M7453" s="108">
        <v>0.216</v>
      </c>
      <c r="N7453" s="108">
        <v>0.80700000000000005</v>
      </c>
      <c r="O7453" s="108">
        <v>0.152</v>
      </c>
      <c r="P7453" s="108">
        <v>3.5000000000000003E-2</v>
      </c>
      <c r="Q7453" s="108">
        <v>0.14599999999999999</v>
      </c>
      <c r="R7453" s="108">
        <v>1.7999999999999999E-2</v>
      </c>
      <c r="S7453" s="108">
        <v>9.2999999999999999E-2</v>
      </c>
    </row>
    <row r="7454" spans="1:19" ht="11.25" thickBot="1" x14ac:dyDescent="0.2">
      <c r="A7454" s="112"/>
    </row>
    <row r="7455" spans="1:19" ht="11.25" thickBot="1" x14ac:dyDescent="0.2">
      <c r="A7455" s="107">
        <v>2</v>
      </c>
      <c r="B7455" s="132">
        <v>0.84031250000000002</v>
      </c>
      <c r="C7455" s="133">
        <v>0.94044000000000005</v>
      </c>
      <c r="D7455" s="134" t="s">
        <v>2909</v>
      </c>
      <c r="E7455" s="108">
        <v>0.13900000000000001</v>
      </c>
      <c r="F7455" s="108">
        <v>3.6999999999999998E-2</v>
      </c>
      <c r="G7455" s="108">
        <v>1E-3</v>
      </c>
      <c r="H7455" s="108">
        <v>0.222</v>
      </c>
      <c r="I7455" s="108">
        <v>41.34</v>
      </c>
      <c r="J7455" s="108">
        <v>41.22</v>
      </c>
      <c r="K7455" s="108">
        <v>0.83499999999999996</v>
      </c>
      <c r="L7455" s="108">
        <v>1.7</v>
      </c>
      <c r="M7455" s="108">
        <v>0.214</v>
      </c>
      <c r="N7455" s="108">
        <v>0.81599999999999995</v>
      </c>
      <c r="O7455" s="108">
        <v>0.161</v>
      </c>
      <c r="P7455" s="108">
        <v>3.3000000000000002E-2</v>
      </c>
      <c r="Q7455" s="108">
        <v>0.14000000000000001</v>
      </c>
      <c r="R7455" s="108">
        <v>0.02</v>
      </c>
      <c r="S7455" s="108">
        <v>9.6000000000000002E-2</v>
      </c>
    </row>
    <row r="7456" spans="1:19" ht="11.25" thickBot="1" x14ac:dyDescent="0.2">
      <c r="A7456" s="112"/>
    </row>
    <row r="7457" spans="1:19" ht="11.25" thickBot="1" x14ac:dyDescent="0.2">
      <c r="A7457" s="107">
        <v>3</v>
      </c>
      <c r="B7457" s="132">
        <v>0.84049768518518519</v>
      </c>
      <c r="C7457" s="133">
        <v>0.94508000000000003</v>
      </c>
      <c r="D7457" s="134" t="s">
        <v>5568</v>
      </c>
      <c r="E7457" s="108">
        <v>0.13800000000000001</v>
      </c>
      <c r="F7457" s="108">
        <v>3.4000000000000002E-2</v>
      </c>
      <c r="G7457" s="108">
        <v>1E-3</v>
      </c>
      <c r="H7457" s="108">
        <v>0.222</v>
      </c>
      <c r="I7457" s="108">
        <v>41.23</v>
      </c>
      <c r="J7457" s="108">
        <v>40.94</v>
      </c>
      <c r="K7457" s="108">
        <v>0.83299999999999996</v>
      </c>
      <c r="L7457" s="108">
        <v>1.706</v>
      </c>
      <c r="M7457" s="108">
        <v>0.214</v>
      </c>
      <c r="N7457" s="108">
        <v>0.82499999999999996</v>
      </c>
      <c r="O7457" s="108">
        <v>0.16700000000000001</v>
      </c>
      <c r="P7457" s="108">
        <v>3.3000000000000002E-2</v>
      </c>
      <c r="Q7457" s="108">
        <v>0.13600000000000001</v>
      </c>
      <c r="R7457" s="108">
        <v>1.7999999999999999E-2</v>
      </c>
      <c r="S7457" s="108">
        <v>9.6000000000000002E-2</v>
      </c>
    </row>
    <row r="7458" spans="1:19" ht="11.25" thickBot="1" x14ac:dyDescent="0.2">
      <c r="A7458" s="112"/>
    </row>
    <row r="7459" spans="1:19" ht="11.25" thickBot="1" x14ac:dyDescent="0.2">
      <c r="A7459" s="135" t="s">
        <v>362</v>
      </c>
      <c r="B7459" s="112"/>
      <c r="C7459" s="137">
        <v>0.93508999999999998</v>
      </c>
      <c r="D7459" s="134" t="s">
        <v>5569</v>
      </c>
      <c r="E7459" s="136">
        <v>0.13800000000000001</v>
      </c>
      <c r="F7459" s="136">
        <v>4.4999999999999998E-2</v>
      </c>
      <c r="G7459" s="136">
        <v>1E-3</v>
      </c>
      <c r="H7459" s="136">
        <v>0.221</v>
      </c>
      <c r="I7459" s="136">
        <v>41.27</v>
      </c>
      <c r="J7459" s="136">
        <v>41.06</v>
      </c>
      <c r="K7459" s="136">
        <v>0.83399999999999996</v>
      </c>
      <c r="L7459" s="136">
        <v>1.7030000000000001</v>
      </c>
      <c r="M7459" s="136">
        <v>0.215</v>
      </c>
      <c r="N7459" s="136">
        <v>0.81599999999999995</v>
      </c>
      <c r="O7459" s="136">
        <v>0.16</v>
      </c>
      <c r="P7459" s="136">
        <v>3.4000000000000002E-2</v>
      </c>
      <c r="Q7459" s="136">
        <v>0.14099999999999999</v>
      </c>
      <c r="R7459" s="136">
        <v>1.9E-2</v>
      </c>
      <c r="S7459" s="136">
        <v>9.5000000000000001E-2</v>
      </c>
    </row>
    <row r="7460" spans="1:19" ht="11.25" thickBot="1" x14ac:dyDescent="0.2">
      <c r="A7460" s="112"/>
    </row>
    <row r="7461" spans="1:19" ht="11.25" thickBot="1" x14ac:dyDescent="0.2">
      <c r="A7461" s="138" t="s">
        <v>364</v>
      </c>
      <c r="B7461" s="112"/>
      <c r="C7461" s="137">
        <v>1.3480000000000001E-2</v>
      </c>
      <c r="D7461" s="134" t="s">
        <v>5570</v>
      </c>
      <c r="E7461" s="136">
        <v>1E-3</v>
      </c>
      <c r="F7461" s="136">
        <v>1.7000000000000001E-2</v>
      </c>
      <c r="G7461" s="136">
        <v>0</v>
      </c>
      <c r="H7461" s="136">
        <v>2E-3</v>
      </c>
      <c r="I7461" s="136">
        <v>6.2E-2</v>
      </c>
      <c r="J7461" s="136">
        <v>0.14299999999999999</v>
      </c>
      <c r="K7461" s="136">
        <v>1E-3</v>
      </c>
      <c r="L7461" s="136">
        <v>3.0000000000000001E-3</v>
      </c>
      <c r="M7461" s="136">
        <v>2E-3</v>
      </c>
      <c r="N7461" s="136">
        <v>8.9999999999999993E-3</v>
      </c>
      <c r="O7461" s="136">
        <v>8.0000000000000002E-3</v>
      </c>
      <c r="P7461" s="136">
        <v>1E-3</v>
      </c>
      <c r="Q7461" s="136">
        <v>5.0000000000000001E-3</v>
      </c>
      <c r="R7461" s="136">
        <v>1E-3</v>
      </c>
      <c r="S7461" s="136">
        <v>2E-3</v>
      </c>
    </row>
    <row r="7462" spans="1:19" ht="11.25" thickBot="1" x14ac:dyDescent="0.2">
      <c r="A7462" s="112"/>
    </row>
    <row r="7463" spans="1:19" ht="11.25" thickBot="1" x14ac:dyDescent="0.2">
      <c r="A7463" s="139" t="s">
        <v>366</v>
      </c>
      <c r="B7463" s="112"/>
      <c r="C7463" s="140">
        <v>1.4419999999999999</v>
      </c>
      <c r="D7463" s="134" t="s">
        <v>5571</v>
      </c>
      <c r="E7463" s="136">
        <v>0.45500000000000002</v>
      </c>
      <c r="F7463" s="136">
        <v>37.340000000000003</v>
      </c>
      <c r="G7463" s="136">
        <v>1.3280000000000001</v>
      </c>
      <c r="H7463" s="136">
        <v>1.006</v>
      </c>
      <c r="I7463" s="136">
        <v>0.151</v>
      </c>
      <c r="J7463" s="136">
        <v>0.34899999999999998</v>
      </c>
      <c r="K7463" s="136">
        <v>0.122</v>
      </c>
      <c r="L7463" s="136">
        <v>0.17899999999999999</v>
      </c>
      <c r="M7463" s="136">
        <v>0.72399999999999998</v>
      </c>
      <c r="N7463" s="136">
        <v>1.0780000000000001</v>
      </c>
      <c r="O7463" s="136">
        <v>4.6989999999999998</v>
      </c>
      <c r="P7463" s="136">
        <v>3.9390000000000001</v>
      </c>
      <c r="Q7463" s="136">
        <v>3.5430000000000001</v>
      </c>
      <c r="R7463" s="136">
        <v>6.319</v>
      </c>
      <c r="S7463" s="136">
        <v>1.778</v>
      </c>
    </row>
    <row r="7464" spans="1:19" ht="11.25" thickBot="1" x14ac:dyDescent="0.2">
      <c r="A7464" s="112"/>
    </row>
    <row r="7465" spans="1:19" ht="11.25" thickBot="1" x14ac:dyDescent="0.2">
      <c r="A7465" s="106" t="s">
        <v>357</v>
      </c>
      <c r="B7465" s="106" t="s">
        <v>358</v>
      </c>
      <c r="C7465" s="130" t="s">
        <v>51</v>
      </c>
      <c r="D7465" s="130" t="s">
        <v>52</v>
      </c>
      <c r="E7465" s="130" t="s">
        <v>53</v>
      </c>
      <c r="F7465" s="130" t="s">
        <v>54</v>
      </c>
      <c r="G7465" s="130" t="s">
        <v>55</v>
      </c>
      <c r="H7465" s="130" t="s">
        <v>56</v>
      </c>
      <c r="I7465" s="130" t="s">
        <v>57</v>
      </c>
      <c r="J7465" s="130" t="s">
        <v>58</v>
      </c>
      <c r="K7465" s="130" t="s">
        <v>59</v>
      </c>
      <c r="L7465" s="130" t="s">
        <v>60</v>
      </c>
      <c r="M7465" s="130" t="s">
        <v>61</v>
      </c>
      <c r="N7465" s="130" t="s">
        <v>62</v>
      </c>
      <c r="O7465" s="130" t="s">
        <v>63</v>
      </c>
      <c r="P7465" s="130" t="s">
        <v>64</v>
      </c>
      <c r="Q7465" s="131" t="s">
        <v>65</v>
      </c>
      <c r="R7465" s="131" t="s">
        <v>66</v>
      </c>
      <c r="S7465" s="130" t="s">
        <v>67</v>
      </c>
    </row>
    <row r="7466" spans="1:19" ht="11.25" thickBot="1" x14ac:dyDescent="0.2">
      <c r="A7466" s="112"/>
      <c r="B7466" s="112"/>
      <c r="C7466" s="130" t="s">
        <v>111</v>
      </c>
      <c r="D7466" s="130" t="s">
        <v>111</v>
      </c>
      <c r="E7466" s="130" t="s">
        <v>111</v>
      </c>
      <c r="F7466" s="130" t="s">
        <v>111</v>
      </c>
      <c r="G7466" s="130" t="s">
        <v>111</v>
      </c>
      <c r="H7466" s="130" t="s">
        <v>111</v>
      </c>
      <c r="I7466" s="130" t="s">
        <v>111</v>
      </c>
      <c r="J7466" s="130" t="s">
        <v>111</v>
      </c>
      <c r="K7466" s="130" t="s">
        <v>111</v>
      </c>
      <c r="L7466" s="130" t="s">
        <v>111</v>
      </c>
      <c r="M7466" s="130" t="s">
        <v>111</v>
      </c>
      <c r="N7466" s="130" t="s">
        <v>111</v>
      </c>
      <c r="O7466" s="130" t="s">
        <v>111</v>
      </c>
      <c r="P7466" s="130" t="s">
        <v>111</v>
      </c>
      <c r="Q7466" s="131" t="s">
        <v>111</v>
      </c>
      <c r="R7466" s="131" t="s">
        <v>111</v>
      </c>
      <c r="S7466" s="130" t="s">
        <v>111</v>
      </c>
    </row>
    <row r="7467" spans="1:19" ht="11.25" thickBot="1" x14ac:dyDescent="0.2">
      <c r="A7467" s="107">
        <v>1</v>
      </c>
      <c r="B7467" s="132">
        <v>0.84012731481481484</v>
      </c>
      <c r="C7467" s="108">
        <v>1.9E-2</v>
      </c>
      <c r="D7467" s="108">
        <v>4.5999999999999999E-2</v>
      </c>
      <c r="E7467" s="108">
        <v>7.0000000000000001E-3</v>
      </c>
      <c r="F7467" s="108">
        <v>4.1000000000000002E-2</v>
      </c>
      <c r="G7467" s="108">
        <v>5.0000000000000001E-3</v>
      </c>
      <c r="H7467" s="108">
        <v>2E-3</v>
      </c>
      <c r="I7467" s="108">
        <v>8.6999999999999994E-2</v>
      </c>
      <c r="J7467" s="108">
        <v>0.122</v>
      </c>
      <c r="K7467" s="108">
        <v>0.124</v>
      </c>
      <c r="L7467" s="108">
        <v>0</v>
      </c>
      <c r="M7467" s="108">
        <v>0</v>
      </c>
      <c r="N7467" s="108">
        <v>0.11</v>
      </c>
      <c r="O7467" s="108">
        <v>1.6E-2</v>
      </c>
      <c r="P7467" s="108">
        <v>1.792</v>
      </c>
      <c r="Q7467" s="133">
        <v>0.88863000000000003</v>
      </c>
      <c r="R7467" s="134" t="s">
        <v>5572</v>
      </c>
      <c r="S7467" s="108">
        <v>0.26100000000000001</v>
      </c>
    </row>
    <row r="7468" spans="1:19" ht="11.25" thickBot="1" x14ac:dyDescent="0.2">
      <c r="A7468" s="112"/>
    </row>
    <row r="7469" spans="1:19" ht="11.25" thickBot="1" x14ac:dyDescent="0.2">
      <c r="A7469" s="107">
        <v>2</v>
      </c>
      <c r="B7469" s="132">
        <v>0.84031250000000002</v>
      </c>
      <c r="C7469" s="108">
        <v>1.7000000000000001E-2</v>
      </c>
      <c r="D7469" s="108">
        <v>4.7E-2</v>
      </c>
      <c r="E7469" s="108">
        <v>6.0000000000000001E-3</v>
      </c>
      <c r="F7469" s="108">
        <v>3.7999999999999999E-2</v>
      </c>
      <c r="G7469" s="108">
        <v>5.0000000000000001E-3</v>
      </c>
      <c r="H7469" s="108">
        <v>1E-3</v>
      </c>
      <c r="I7469" s="108">
        <v>8.7999999999999995E-2</v>
      </c>
      <c r="J7469" s="108">
        <v>0.11799999999999999</v>
      </c>
      <c r="K7469" s="108">
        <v>0.123</v>
      </c>
      <c r="L7469" s="108">
        <v>0</v>
      </c>
      <c r="M7469" s="108">
        <v>0</v>
      </c>
      <c r="N7469" s="108">
        <v>0.11</v>
      </c>
      <c r="O7469" s="108">
        <v>1.4999999999999999E-2</v>
      </c>
      <c r="P7469" s="108">
        <v>1.7969999999999999</v>
      </c>
      <c r="Q7469" s="133">
        <v>0.90851000000000004</v>
      </c>
      <c r="R7469" s="134" t="s">
        <v>5573</v>
      </c>
      <c r="S7469" s="108">
        <v>0.26700000000000002</v>
      </c>
    </row>
    <row r="7470" spans="1:19" ht="11.25" thickBot="1" x14ac:dyDescent="0.2">
      <c r="A7470" s="112"/>
    </row>
    <row r="7471" spans="1:19" ht="11.25" thickBot="1" x14ac:dyDescent="0.2">
      <c r="A7471" s="107">
        <v>3</v>
      </c>
      <c r="B7471" s="132">
        <v>0.84049768518518519</v>
      </c>
      <c r="C7471" s="108">
        <v>1.7999999999999999E-2</v>
      </c>
      <c r="D7471" s="108">
        <v>5.0999999999999997E-2</v>
      </c>
      <c r="E7471" s="108">
        <v>6.0000000000000001E-3</v>
      </c>
      <c r="F7471" s="108">
        <v>3.6999999999999998E-2</v>
      </c>
      <c r="G7471" s="108">
        <v>6.0000000000000001E-3</v>
      </c>
      <c r="H7471" s="108">
        <v>2E-3</v>
      </c>
      <c r="I7471" s="108">
        <v>8.6999999999999994E-2</v>
      </c>
      <c r="J7471" s="108">
        <v>0.122</v>
      </c>
      <c r="K7471" s="108">
        <v>0.122</v>
      </c>
      <c r="L7471" s="108">
        <v>0</v>
      </c>
      <c r="M7471" s="108">
        <v>0</v>
      </c>
      <c r="N7471" s="108">
        <v>0.11</v>
      </c>
      <c r="O7471" s="108">
        <v>1.7000000000000001E-2</v>
      </c>
      <c r="P7471" s="108">
        <v>1.792</v>
      </c>
      <c r="Q7471" s="133">
        <v>0.91268000000000005</v>
      </c>
      <c r="R7471" s="134" t="s">
        <v>5574</v>
      </c>
      <c r="S7471" s="108">
        <v>0.27100000000000002</v>
      </c>
    </row>
    <row r="7472" spans="1:19" ht="11.25" thickBot="1" x14ac:dyDescent="0.2">
      <c r="A7472" s="112"/>
    </row>
    <row r="7473" spans="1:19" ht="11.25" thickBot="1" x14ac:dyDescent="0.2">
      <c r="A7473" s="135" t="s">
        <v>362</v>
      </c>
      <c r="B7473" s="112"/>
      <c r="C7473" s="136">
        <v>1.7999999999999999E-2</v>
      </c>
      <c r="D7473" s="136">
        <v>4.8000000000000001E-2</v>
      </c>
      <c r="E7473" s="136">
        <v>6.0000000000000001E-3</v>
      </c>
      <c r="F7473" s="136">
        <v>3.7999999999999999E-2</v>
      </c>
      <c r="G7473" s="136">
        <v>5.0000000000000001E-3</v>
      </c>
      <c r="H7473" s="136">
        <v>2E-3</v>
      </c>
      <c r="I7473" s="136">
        <v>8.6999999999999994E-2</v>
      </c>
      <c r="J7473" s="136">
        <v>0.121</v>
      </c>
      <c r="K7473" s="136">
        <v>0.123</v>
      </c>
      <c r="L7473" s="136">
        <v>0</v>
      </c>
      <c r="M7473" s="136">
        <v>0</v>
      </c>
      <c r="N7473" s="136">
        <v>0.11</v>
      </c>
      <c r="O7473" s="136">
        <v>1.6E-2</v>
      </c>
      <c r="P7473" s="136">
        <v>1.794</v>
      </c>
      <c r="Q7473" s="137">
        <v>0.90327000000000002</v>
      </c>
      <c r="R7473" s="134" t="s">
        <v>5575</v>
      </c>
      <c r="S7473" s="136">
        <v>0.26600000000000001</v>
      </c>
    </row>
    <row r="7474" spans="1:19" ht="11.25" thickBot="1" x14ac:dyDescent="0.2">
      <c r="A7474" s="112"/>
    </row>
    <row r="7475" spans="1:19" ht="11.25" thickBot="1" x14ac:dyDescent="0.2">
      <c r="A7475" s="138" t="s">
        <v>364</v>
      </c>
      <c r="B7475" s="112"/>
      <c r="C7475" s="136">
        <v>1E-3</v>
      </c>
      <c r="D7475" s="136">
        <v>3.0000000000000001E-3</v>
      </c>
      <c r="E7475" s="136">
        <v>0</v>
      </c>
      <c r="F7475" s="136">
        <v>2E-3</v>
      </c>
      <c r="G7475" s="136">
        <v>0</v>
      </c>
      <c r="H7475" s="136">
        <v>0</v>
      </c>
      <c r="I7475" s="136">
        <v>1E-3</v>
      </c>
      <c r="J7475" s="136">
        <v>2E-3</v>
      </c>
      <c r="K7475" s="136">
        <v>1E-3</v>
      </c>
      <c r="L7475" s="136">
        <v>0</v>
      </c>
      <c r="M7475" s="136">
        <v>0</v>
      </c>
      <c r="N7475" s="136">
        <v>0</v>
      </c>
      <c r="O7475" s="136">
        <v>1E-3</v>
      </c>
      <c r="P7475" s="136">
        <v>3.0000000000000001E-3</v>
      </c>
      <c r="Q7475" s="137">
        <v>1.285E-2</v>
      </c>
      <c r="R7475" s="134" t="s">
        <v>5576</v>
      </c>
      <c r="S7475" s="136">
        <v>5.0000000000000001E-3</v>
      </c>
    </row>
    <row r="7476" spans="1:19" ht="11.25" thickBot="1" x14ac:dyDescent="0.2">
      <c r="A7476" s="112"/>
    </row>
    <row r="7477" spans="1:19" ht="11.25" thickBot="1" x14ac:dyDescent="0.2">
      <c r="A7477" s="139" t="s">
        <v>366</v>
      </c>
      <c r="B7477" s="112"/>
      <c r="C7477" s="136">
        <v>3.2610000000000001</v>
      </c>
      <c r="D7477" s="136">
        <v>5.3250000000000002</v>
      </c>
      <c r="E7477" s="136">
        <v>5.8319999999999999</v>
      </c>
      <c r="F7477" s="136">
        <v>5.149</v>
      </c>
      <c r="G7477" s="136">
        <v>1.6</v>
      </c>
      <c r="H7477" s="136">
        <v>4.4180000000000001</v>
      </c>
      <c r="I7477" s="136">
        <v>0.85899999999999999</v>
      </c>
      <c r="J7477" s="136">
        <v>1.5329999999999999</v>
      </c>
      <c r="K7477" s="136">
        <v>0.88800000000000001</v>
      </c>
      <c r="L7477" s="136">
        <v>34.58</v>
      </c>
      <c r="M7477" s="136">
        <v>20.84</v>
      </c>
      <c r="N7477" s="136">
        <v>0.151</v>
      </c>
      <c r="O7477" s="136">
        <v>6.2130000000000001</v>
      </c>
      <c r="P7477" s="136">
        <v>0.152</v>
      </c>
      <c r="Q7477" s="140">
        <v>1.423</v>
      </c>
      <c r="R7477" s="134" t="s">
        <v>5577</v>
      </c>
      <c r="S7477" s="136">
        <v>1.7410000000000001</v>
      </c>
    </row>
    <row r="7478" spans="1:19" ht="11.25" thickBot="1" x14ac:dyDescent="0.2">
      <c r="A7478" s="112"/>
    </row>
    <row r="7479" spans="1:19" ht="11.25" thickBot="1" x14ac:dyDescent="0.2">
      <c r="A7479" s="106" t="s">
        <v>357</v>
      </c>
      <c r="B7479" s="106" t="s">
        <v>358</v>
      </c>
      <c r="C7479" s="130" t="s">
        <v>68</v>
      </c>
    </row>
    <row r="7480" spans="1:19" ht="11.25" thickBot="1" x14ac:dyDescent="0.2">
      <c r="A7480" s="112"/>
      <c r="B7480" s="112"/>
      <c r="C7480" s="130" t="s">
        <v>111</v>
      </c>
    </row>
    <row r="7481" spans="1:19" ht="11.25" thickBot="1" x14ac:dyDescent="0.2">
      <c r="A7481" s="107">
        <v>1</v>
      </c>
      <c r="B7481" s="132">
        <v>0.84012731481481484</v>
      </c>
      <c r="C7481" s="108">
        <v>3.5000000000000003E-2</v>
      </c>
    </row>
    <row r="7482" spans="1:19" ht="11.25" thickBot="1" x14ac:dyDescent="0.2">
      <c r="A7482" s="112"/>
    </row>
    <row r="7483" spans="1:19" ht="11.25" thickBot="1" x14ac:dyDescent="0.2">
      <c r="A7483" s="107">
        <v>2</v>
      </c>
      <c r="B7483" s="132">
        <v>0.84031250000000002</v>
      </c>
      <c r="C7483" s="108">
        <v>3.5000000000000003E-2</v>
      </c>
    </row>
    <row r="7484" spans="1:19" ht="11.25" thickBot="1" x14ac:dyDescent="0.2">
      <c r="A7484" s="112"/>
    </row>
    <row r="7485" spans="1:19" ht="11.25" thickBot="1" x14ac:dyDescent="0.2">
      <c r="A7485" s="107">
        <v>3</v>
      </c>
      <c r="B7485" s="132">
        <v>0.84049768518518519</v>
      </c>
      <c r="C7485" s="108">
        <v>3.5999999999999997E-2</v>
      </c>
    </row>
    <row r="7486" spans="1:19" ht="11.25" thickBot="1" x14ac:dyDescent="0.2">
      <c r="A7486" s="112"/>
    </row>
    <row r="7487" spans="1:19" ht="11.25" thickBot="1" x14ac:dyDescent="0.2">
      <c r="A7487" s="135" t="s">
        <v>362</v>
      </c>
      <c r="B7487" s="112"/>
      <c r="C7487" s="136">
        <v>3.5000000000000003E-2</v>
      </c>
    </row>
    <row r="7488" spans="1:19" ht="11.25" thickBot="1" x14ac:dyDescent="0.2">
      <c r="A7488" s="112"/>
    </row>
    <row r="7489" spans="1:19" ht="11.25" thickBot="1" x14ac:dyDescent="0.2">
      <c r="A7489" s="138" t="s">
        <v>364</v>
      </c>
      <c r="B7489" s="112"/>
      <c r="C7489" s="136">
        <v>1E-3</v>
      </c>
    </row>
    <row r="7490" spans="1:19" ht="11.25" thickBot="1" x14ac:dyDescent="0.2">
      <c r="A7490" s="112"/>
    </row>
    <row r="7491" spans="1:19" ht="11.25" thickBot="1" x14ac:dyDescent="0.2">
      <c r="A7491" s="139" t="s">
        <v>366</v>
      </c>
      <c r="B7491" s="112"/>
      <c r="C7491" s="136">
        <v>1.802</v>
      </c>
    </row>
    <row r="7492" spans="1:19" ht="10.5" x14ac:dyDescent="0.15">
      <c r="A7492" s="112"/>
    </row>
    <row r="7493" spans="1:19" x14ac:dyDescent="0.15">
      <c r="A7493" s="129"/>
      <c r="B7493" s="86" t="s">
        <v>5578</v>
      </c>
    </row>
    <row r="7494" spans="1:19" ht="9.75" thickBot="1" x14ac:dyDescent="0.2">
      <c r="A7494" s="81" t="s">
        <v>356</v>
      </c>
    </row>
    <row r="7495" spans="1:19" ht="11.25" thickBot="1" x14ac:dyDescent="0.2">
      <c r="A7495" s="106" t="s">
        <v>357</v>
      </c>
      <c r="B7495" s="106" t="s">
        <v>358</v>
      </c>
      <c r="C7495" s="130" t="s">
        <v>0</v>
      </c>
      <c r="D7495" s="130" t="s">
        <v>1</v>
      </c>
      <c r="E7495" s="130" t="s">
        <v>2</v>
      </c>
      <c r="F7495" s="130" t="s">
        <v>3</v>
      </c>
      <c r="G7495" s="130" t="s">
        <v>4</v>
      </c>
      <c r="H7495" s="130" t="s">
        <v>5</v>
      </c>
      <c r="I7495" s="131" t="s">
        <v>6</v>
      </c>
      <c r="J7495" s="131" t="s">
        <v>7</v>
      </c>
      <c r="K7495" s="130" t="s">
        <v>8</v>
      </c>
      <c r="L7495" s="130" t="s">
        <v>9</v>
      </c>
      <c r="M7495" s="130" t="s">
        <v>10</v>
      </c>
      <c r="N7495" s="130" t="s">
        <v>11</v>
      </c>
      <c r="O7495" s="130" t="s">
        <v>12</v>
      </c>
      <c r="P7495" s="130" t="s">
        <v>13</v>
      </c>
      <c r="Q7495" s="130" t="s">
        <v>14</v>
      </c>
      <c r="R7495" s="130" t="s">
        <v>15</v>
      </c>
      <c r="S7495" s="130" t="s">
        <v>16</v>
      </c>
    </row>
    <row r="7496" spans="1:19" ht="11.25" thickBot="1" x14ac:dyDescent="0.2">
      <c r="A7496" s="112"/>
      <c r="B7496" s="112"/>
      <c r="C7496" s="130" t="s">
        <v>111</v>
      </c>
      <c r="D7496" s="130" t="s">
        <v>111</v>
      </c>
      <c r="E7496" s="130" t="s">
        <v>111</v>
      </c>
      <c r="F7496" s="130" t="s">
        <v>111</v>
      </c>
      <c r="G7496" s="130" t="s">
        <v>111</v>
      </c>
      <c r="H7496" s="130" t="s">
        <v>111</v>
      </c>
      <c r="I7496" s="131" t="s">
        <v>111</v>
      </c>
      <c r="J7496" s="131" t="s">
        <v>111</v>
      </c>
      <c r="K7496" s="130" t="s">
        <v>111</v>
      </c>
      <c r="L7496" s="130" t="s">
        <v>111</v>
      </c>
      <c r="M7496" s="130" t="s">
        <v>111</v>
      </c>
      <c r="N7496" s="130" t="s">
        <v>111</v>
      </c>
      <c r="O7496" s="130" t="s">
        <v>111</v>
      </c>
      <c r="P7496" s="130" t="s">
        <v>111</v>
      </c>
      <c r="Q7496" s="130" t="s">
        <v>111</v>
      </c>
      <c r="R7496" s="130" t="s">
        <v>111</v>
      </c>
      <c r="S7496" s="130" t="s">
        <v>111</v>
      </c>
    </row>
    <row r="7497" spans="1:19" ht="11.25" thickBot="1" x14ac:dyDescent="0.2">
      <c r="A7497" s="107">
        <v>1</v>
      </c>
      <c r="B7497" s="132">
        <v>0.84528935185185183</v>
      </c>
      <c r="C7497" s="141" t="s">
        <v>5579</v>
      </c>
      <c r="D7497" s="141" t="s">
        <v>5580</v>
      </c>
      <c r="E7497" s="141" t="s">
        <v>5581</v>
      </c>
      <c r="F7497" s="141" t="s">
        <v>5582</v>
      </c>
      <c r="G7497" s="141" t="s">
        <v>5583</v>
      </c>
      <c r="H7497" s="141" t="s">
        <v>3186</v>
      </c>
      <c r="I7497" s="133">
        <v>1.0772699999999999</v>
      </c>
      <c r="J7497" s="134" t="s">
        <v>5584</v>
      </c>
      <c r="K7497" s="141" t="s">
        <v>5585</v>
      </c>
      <c r="L7497" s="108">
        <v>2.254</v>
      </c>
      <c r="M7497" s="108">
        <v>2.577</v>
      </c>
      <c r="N7497" s="108">
        <v>3.6160000000000001</v>
      </c>
      <c r="O7497" s="141" t="s">
        <v>5586</v>
      </c>
      <c r="P7497" s="108">
        <v>1388</v>
      </c>
      <c r="Q7497" s="108">
        <v>1.081</v>
      </c>
      <c r="R7497" s="108">
        <v>8.7910000000000004</v>
      </c>
      <c r="S7497" s="108">
        <v>51.8</v>
      </c>
    </row>
    <row r="7498" spans="1:19" ht="11.25" thickBot="1" x14ac:dyDescent="0.2">
      <c r="A7498" s="112"/>
    </row>
    <row r="7499" spans="1:19" ht="11.25" thickBot="1" x14ac:dyDescent="0.2">
      <c r="A7499" s="107">
        <v>2</v>
      </c>
      <c r="B7499" s="132">
        <v>0.84547453703703701</v>
      </c>
      <c r="C7499" s="141" t="s">
        <v>5263</v>
      </c>
      <c r="D7499" s="141" t="s">
        <v>5587</v>
      </c>
      <c r="E7499" s="141" t="s">
        <v>5588</v>
      </c>
      <c r="F7499" s="141" t="s">
        <v>5589</v>
      </c>
      <c r="G7499" s="141" t="s">
        <v>5590</v>
      </c>
      <c r="H7499" s="141" t="s">
        <v>5591</v>
      </c>
      <c r="I7499" s="133">
        <v>1.0781499999999999</v>
      </c>
      <c r="J7499" s="134" t="s">
        <v>5592</v>
      </c>
      <c r="K7499" s="141" t="s">
        <v>5593</v>
      </c>
      <c r="L7499" s="108">
        <v>2.2679999999999998</v>
      </c>
      <c r="M7499" s="108">
        <v>2.605</v>
      </c>
      <c r="N7499" s="108">
        <v>3.57</v>
      </c>
      <c r="O7499" s="141" t="s">
        <v>5594</v>
      </c>
      <c r="P7499" s="108">
        <v>1407</v>
      </c>
      <c r="Q7499" s="108">
        <v>1.07</v>
      </c>
      <c r="R7499" s="108">
        <v>8.8770000000000007</v>
      </c>
      <c r="S7499" s="108">
        <v>52.07</v>
      </c>
    </row>
    <row r="7500" spans="1:19" ht="11.25" thickBot="1" x14ac:dyDescent="0.2">
      <c r="A7500" s="112"/>
    </row>
    <row r="7501" spans="1:19" ht="11.25" thickBot="1" x14ac:dyDescent="0.2">
      <c r="A7501" s="107">
        <v>3</v>
      </c>
      <c r="B7501" s="132">
        <v>0.84564814814814815</v>
      </c>
      <c r="C7501" s="141" t="s">
        <v>4249</v>
      </c>
      <c r="D7501" s="141" t="s">
        <v>5595</v>
      </c>
      <c r="E7501" s="141" t="s">
        <v>5581</v>
      </c>
      <c r="F7501" s="141" t="s">
        <v>5596</v>
      </c>
      <c r="G7501" s="141" t="s">
        <v>5597</v>
      </c>
      <c r="H7501" s="141" t="s">
        <v>5598</v>
      </c>
      <c r="I7501" s="133">
        <v>1.0970299999999999</v>
      </c>
      <c r="J7501" s="134" t="s">
        <v>5599</v>
      </c>
      <c r="K7501" s="141" t="s">
        <v>5600</v>
      </c>
      <c r="L7501" s="108">
        <v>2.2839999999999998</v>
      </c>
      <c r="M7501" s="108">
        <v>2.41</v>
      </c>
      <c r="N7501" s="108">
        <v>3.12</v>
      </c>
      <c r="O7501" s="141" t="s">
        <v>983</v>
      </c>
      <c r="P7501" s="108">
        <v>1382</v>
      </c>
      <c r="Q7501" s="108">
        <v>1.0760000000000001</v>
      </c>
      <c r="R7501" s="108">
        <v>8.9280000000000008</v>
      </c>
      <c r="S7501" s="108">
        <v>52.17</v>
      </c>
    </row>
    <row r="7502" spans="1:19" ht="11.25" thickBot="1" x14ac:dyDescent="0.2">
      <c r="A7502" s="112"/>
    </row>
    <row r="7503" spans="1:19" ht="11.25" thickBot="1" x14ac:dyDescent="0.2">
      <c r="A7503" s="135" t="s">
        <v>362</v>
      </c>
      <c r="B7503" s="112"/>
      <c r="C7503" s="141" t="s">
        <v>5601</v>
      </c>
      <c r="D7503" s="141" t="s">
        <v>5602</v>
      </c>
      <c r="E7503" s="141" t="s">
        <v>5603</v>
      </c>
      <c r="F7503" s="141" t="s">
        <v>5604</v>
      </c>
      <c r="G7503" s="141" t="s">
        <v>5605</v>
      </c>
      <c r="H7503" s="141" t="s">
        <v>5606</v>
      </c>
      <c r="I7503" s="137">
        <v>1.0841499999999999</v>
      </c>
      <c r="J7503" s="134" t="s">
        <v>5607</v>
      </c>
      <c r="K7503" s="141" t="s">
        <v>5608</v>
      </c>
      <c r="L7503" s="136">
        <v>2.2690000000000001</v>
      </c>
      <c r="M7503" s="136">
        <v>2.5299999999999998</v>
      </c>
      <c r="N7503" s="136">
        <v>3.4350000000000001</v>
      </c>
      <c r="O7503" s="141" t="s">
        <v>5609</v>
      </c>
      <c r="P7503" s="136">
        <v>1393</v>
      </c>
      <c r="Q7503" s="136">
        <v>1.075</v>
      </c>
      <c r="R7503" s="136">
        <v>8.8650000000000002</v>
      </c>
      <c r="S7503" s="136">
        <v>52.01</v>
      </c>
    </row>
    <row r="7504" spans="1:19" ht="11.25" thickBot="1" x14ac:dyDescent="0.2">
      <c r="A7504" s="112"/>
    </row>
    <row r="7505" spans="1:19" ht="11.25" thickBot="1" x14ac:dyDescent="0.2">
      <c r="A7505" s="138" t="s">
        <v>364</v>
      </c>
      <c r="B7505" s="112"/>
      <c r="C7505" s="141" t="s">
        <v>5610</v>
      </c>
      <c r="D7505" s="141" t="s">
        <v>5611</v>
      </c>
      <c r="E7505" s="141" t="s">
        <v>5612</v>
      </c>
      <c r="F7505" s="141" t="s">
        <v>5613</v>
      </c>
      <c r="G7505" s="141" t="s">
        <v>5614</v>
      </c>
      <c r="H7505" s="141" t="s">
        <v>5615</v>
      </c>
      <c r="I7505" s="137">
        <v>1.116E-2</v>
      </c>
      <c r="J7505" s="134" t="s">
        <v>5616</v>
      </c>
      <c r="K7505" s="141" t="s">
        <v>5617</v>
      </c>
      <c r="L7505" s="136">
        <v>1.4999999999999999E-2</v>
      </c>
      <c r="M7505" s="136">
        <v>0.106</v>
      </c>
      <c r="N7505" s="136">
        <v>0.27400000000000002</v>
      </c>
      <c r="O7505" s="141" t="s">
        <v>5618</v>
      </c>
      <c r="P7505" s="136">
        <v>13.22</v>
      </c>
      <c r="Q7505" s="136">
        <v>6.0000000000000001E-3</v>
      </c>
      <c r="R7505" s="136">
        <v>7.0000000000000007E-2</v>
      </c>
      <c r="S7505" s="136">
        <v>0.191</v>
      </c>
    </row>
    <row r="7506" spans="1:19" ht="11.25" thickBot="1" x14ac:dyDescent="0.2">
      <c r="A7506" s="112"/>
    </row>
    <row r="7507" spans="1:19" ht="11.25" thickBot="1" x14ac:dyDescent="0.2">
      <c r="A7507" s="139" t="s">
        <v>366</v>
      </c>
      <c r="B7507" s="112"/>
      <c r="C7507" s="141" t="s">
        <v>5619</v>
      </c>
      <c r="D7507" s="141" t="s">
        <v>5620</v>
      </c>
      <c r="E7507" s="141" t="s">
        <v>1444</v>
      </c>
      <c r="F7507" s="141" t="s">
        <v>5621</v>
      </c>
      <c r="G7507" s="141" t="s">
        <v>5622</v>
      </c>
      <c r="H7507" s="141" t="s">
        <v>5623</v>
      </c>
      <c r="I7507" s="140">
        <v>1.0289999999999999</v>
      </c>
      <c r="J7507" s="134" t="s">
        <v>5624</v>
      </c>
      <c r="K7507" s="141" t="s">
        <v>5625</v>
      </c>
      <c r="L7507" s="136">
        <v>0.66900000000000004</v>
      </c>
      <c r="M7507" s="136">
        <v>4.1740000000000004</v>
      </c>
      <c r="N7507" s="136">
        <v>7.9779999999999998</v>
      </c>
      <c r="O7507" s="141" t="s">
        <v>3457</v>
      </c>
      <c r="P7507" s="136">
        <v>0.95</v>
      </c>
      <c r="Q7507" s="136">
        <v>0.52200000000000002</v>
      </c>
      <c r="R7507" s="136">
        <v>0.78400000000000003</v>
      </c>
      <c r="S7507" s="136">
        <v>0.36799999999999999</v>
      </c>
    </row>
    <row r="7508" spans="1:19" ht="11.25" thickBot="1" x14ac:dyDescent="0.2">
      <c r="A7508" s="112"/>
    </row>
    <row r="7509" spans="1:19" ht="11.25" thickBot="1" x14ac:dyDescent="0.2">
      <c r="A7509" s="106" t="s">
        <v>357</v>
      </c>
      <c r="B7509" s="106" t="s">
        <v>358</v>
      </c>
      <c r="C7509" s="130" t="s">
        <v>17</v>
      </c>
      <c r="D7509" s="130" t="s">
        <v>18</v>
      </c>
      <c r="E7509" s="131" t="s">
        <v>19</v>
      </c>
      <c r="F7509" s="131" t="s">
        <v>20</v>
      </c>
      <c r="G7509" s="130" t="s">
        <v>21</v>
      </c>
      <c r="H7509" s="130" t="s">
        <v>22</v>
      </c>
      <c r="I7509" s="130" t="s">
        <v>23</v>
      </c>
      <c r="J7509" s="130" t="s">
        <v>24</v>
      </c>
      <c r="K7509" s="131" t="s">
        <v>25</v>
      </c>
      <c r="L7509" s="131" t="s">
        <v>26</v>
      </c>
      <c r="M7509" s="130" t="s">
        <v>27</v>
      </c>
      <c r="N7509" s="130" t="s">
        <v>28</v>
      </c>
      <c r="O7509" s="130" t="s">
        <v>29</v>
      </c>
      <c r="P7509" s="130" t="s">
        <v>30</v>
      </c>
      <c r="Q7509" s="130" t="s">
        <v>31</v>
      </c>
      <c r="R7509" s="130" t="s">
        <v>32</v>
      </c>
      <c r="S7509" s="130" t="s">
        <v>33</v>
      </c>
    </row>
    <row r="7510" spans="1:19" ht="11.25" thickBot="1" x14ac:dyDescent="0.2">
      <c r="A7510" s="112"/>
      <c r="B7510" s="112"/>
      <c r="C7510" s="130" t="s">
        <v>111</v>
      </c>
      <c r="D7510" s="130" t="s">
        <v>111</v>
      </c>
      <c r="E7510" s="131" t="s">
        <v>111</v>
      </c>
      <c r="F7510" s="131" t="s">
        <v>111</v>
      </c>
      <c r="G7510" s="130" t="s">
        <v>111</v>
      </c>
      <c r="H7510" s="130" t="s">
        <v>111</v>
      </c>
      <c r="I7510" s="130" t="s">
        <v>111</v>
      </c>
      <c r="J7510" s="130" t="s">
        <v>111</v>
      </c>
      <c r="K7510" s="131" t="s">
        <v>111</v>
      </c>
      <c r="L7510" s="131" t="s">
        <v>111</v>
      </c>
      <c r="M7510" s="130" t="s">
        <v>111</v>
      </c>
      <c r="N7510" s="130" t="s">
        <v>111</v>
      </c>
      <c r="O7510" s="130" t="s">
        <v>111</v>
      </c>
      <c r="P7510" s="130" t="s">
        <v>111</v>
      </c>
      <c r="Q7510" s="130" t="s">
        <v>111</v>
      </c>
      <c r="R7510" s="130" t="s">
        <v>111</v>
      </c>
      <c r="S7510" s="130" t="s">
        <v>111</v>
      </c>
    </row>
    <row r="7511" spans="1:19" ht="11.25" thickBot="1" x14ac:dyDescent="0.2">
      <c r="A7511" s="107">
        <v>1</v>
      </c>
      <c r="B7511" s="132">
        <v>0.84528935185185183</v>
      </c>
      <c r="C7511" s="108">
        <v>19.86</v>
      </c>
      <c r="D7511" s="108">
        <v>2.093</v>
      </c>
      <c r="E7511" s="133">
        <v>0.96082999999999996</v>
      </c>
      <c r="F7511" s="133">
        <v>0.96433000000000002</v>
      </c>
      <c r="G7511" s="108">
        <v>0.47899999999999998</v>
      </c>
      <c r="H7511" s="108">
        <v>12.23</v>
      </c>
      <c r="I7511" s="108">
        <v>13.39</v>
      </c>
      <c r="J7511" s="141" t="s">
        <v>5626</v>
      </c>
      <c r="K7511" s="133">
        <v>1.0227900000000001</v>
      </c>
      <c r="L7511" s="134" t="s">
        <v>5627</v>
      </c>
      <c r="M7511" s="108">
        <v>0.11799999999999999</v>
      </c>
      <c r="N7511" s="108">
        <v>0.59799999999999998</v>
      </c>
      <c r="O7511" s="108">
        <v>0</v>
      </c>
      <c r="P7511" s="108">
        <v>4.0000000000000001E-3</v>
      </c>
      <c r="Q7511" s="108">
        <v>5.7000000000000002E-2</v>
      </c>
      <c r="R7511" s="108">
        <v>0.28299999999999997</v>
      </c>
      <c r="S7511" s="108">
        <v>6.5000000000000002E-2</v>
      </c>
    </row>
    <row r="7512" spans="1:19" ht="11.25" thickBot="1" x14ac:dyDescent="0.2">
      <c r="A7512" s="112"/>
    </row>
    <row r="7513" spans="1:19" ht="11.25" thickBot="1" x14ac:dyDescent="0.2">
      <c r="A7513" s="107">
        <v>2</v>
      </c>
      <c r="B7513" s="132">
        <v>0.84547453703703701</v>
      </c>
      <c r="C7513" s="108">
        <v>20.12</v>
      </c>
      <c r="D7513" s="108">
        <v>2.1030000000000002</v>
      </c>
      <c r="E7513" s="133">
        <v>0.97667999999999999</v>
      </c>
      <c r="F7513" s="133">
        <v>0.95936999999999995</v>
      </c>
      <c r="G7513" s="108">
        <v>0.41199999999999998</v>
      </c>
      <c r="H7513" s="108">
        <v>15.65</v>
      </c>
      <c r="I7513" s="108">
        <v>13.52</v>
      </c>
      <c r="J7513" s="141" t="s">
        <v>5628</v>
      </c>
      <c r="K7513" s="133">
        <v>1.0383199999999999</v>
      </c>
      <c r="L7513" s="134" t="s">
        <v>5629</v>
      </c>
      <c r="M7513" s="108">
        <v>0.11600000000000001</v>
      </c>
      <c r="N7513" s="108">
        <v>0.60299999999999998</v>
      </c>
      <c r="O7513" s="108">
        <v>1E-3</v>
      </c>
      <c r="P7513" s="108">
        <v>4.0000000000000001E-3</v>
      </c>
      <c r="Q7513" s="108">
        <v>5.8000000000000003E-2</v>
      </c>
      <c r="R7513" s="108">
        <v>0.29199999999999998</v>
      </c>
      <c r="S7513" s="108">
        <v>7.1999999999999995E-2</v>
      </c>
    </row>
    <row r="7514" spans="1:19" ht="11.25" thickBot="1" x14ac:dyDescent="0.2">
      <c r="A7514" s="112"/>
    </row>
    <row r="7515" spans="1:19" ht="11.25" thickBot="1" x14ac:dyDescent="0.2">
      <c r="A7515" s="107">
        <v>3</v>
      </c>
      <c r="B7515" s="132">
        <v>0.84564814814814815</v>
      </c>
      <c r="C7515" s="108">
        <v>20.38</v>
      </c>
      <c r="D7515" s="108">
        <v>2.06</v>
      </c>
      <c r="E7515" s="133">
        <v>0.97997999999999996</v>
      </c>
      <c r="F7515" s="133">
        <v>0.95628000000000002</v>
      </c>
      <c r="G7515" s="108">
        <v>0.48199999999999998</v>
      </c>
      <c r="H7515" s="108">
        <v>11.34</v>
      </c>
      <c r="I7515" s="108">
        <v>13.32</v>
      </c>
      <c r="J7515" s="141" t="s">
        <v>5630</v>
      </c>
      <c r="K7515" s="133">
        <v>1.0412300000000001</v>
      </c>
      <c r="L7515" s="134" t="s">
        <v>5631</v>
      </c>
      <c r="M7515" s="108">
        <v>0.114</v>
      </c>
      <c r="N7515" s="108">
        <v>0.61</v>
      </c>
      <c r="O7515" s="108">
        <v>1E-3</v>
      </c>
      <c r="P7515" s="108">
        <v>4.0000000000000001E-3</v>
      </c>
      <c r="Q7515" s="108">
        <v>5.8000000000000003E-2</v>
      </c>
      <c r="R7515" s="108">
        <v>0.28000000000000003</v>
      </c>
      <c r="S7515" s="108">
        <v>7.9000000000000001E-2</v>
      </c>
    </row>
    <row r="7516" spans="1:19" ht="11.25" thickBot="1" x14ac:dyDescent="0.2">
      <c r="A7516" s="112"/>
    </row>
    <row r="7517" spans="1:19" ht="11.25" thickBot="1" x14ac:dyDescent="0.2">
      <c r="A7517" s="135" t="s">
        <v>362</v>
      </c>
      <c r="B7517" s="112"/>
      <c r="C7517" s="136">
        <v>20.12</v>
      </c>
      <c r="D7517" s="136">
        <v>2.085</v>
      </c>
      <c r="E7517" s="137">
        <v>0.97250000000000003</v>
      </c>
      <c r="F7517" s="137">
        <v>0.95999000000000001</v>
      </c>
      <c r="G7517" s="136">
        <v>0.45800000000000002</v>
      </c>
      <c r="H7517" s="136">
        <v>13.07</v>
      </c>
      <c r="I7517" s="136">
        <v>13.41</v>
      </c>
      <c r="J7517" s="141" t="s">
        <v>5632</v>
      </c>
      <c r="K7517" s="137">
        <v>1.0341100000000001</v>
      </c>
      <c r="L7517" s="134" t="s">
        <v>5633</v>
      </c>
      <c r="M7517" s="136">
        <v>0.11600000000000001</v>
      </c>
      <c r="N7517" s="136">
        <v>0.60399999999999998</v>
      </c>
      <c r="O7517" s="136">
        <v>1E-3</v>
      </c>
      <c r="P7517" s="136">
        <v>4.0000000000000001E-3</v>
      </c>
      <c r="Q7517" s="136">
        <v>5.8000000000000003E-2</v>
      </c>
      <c r="R7517" s="136">
        <v>0.28499999999999998</v>
      </c>
      <c r="S7517" s="136">
        <v>7.1999999999999995E-2</v>
      </c>
    </row>
    <row r="7518" spans="1:19" ht="11.25" thickBot="1" x14ac:dyDescent="0.2">
      <c r="A7518" s="112"/>
    </row>
    <row r="7519" spans="1:19" ht="11.25" thickBot="1" x14ac:dyDescent="0.2">
      <c r="A7519" s="138" t="s">
        <v>364</v>
      </c>
      <c r="B7519" s="112"/>
      <c r="C7519" s="136">
        <v>0.26100000000000001</v>
      </c>
      <c r="D7519" s="136">
        <v>2.1999999999999999E-2</v>
      </c>
      <c r="E7519" s="137">
        <v>1.0240000000000001E-2</v>
      </c>
      <c r="F7519" s="137">
        <v>4.0600000000000002E-3</v>
      </c>
      <c r="G7519" s="136">
        <v>0.04</v>
      </c>
      <c r="H7519" s="136">
        <v>2.2719999999999998</v>
      </c>
      <c r="I7519" s="136">
        <v>0.10100000000000001</v>
      </c>
      <c r="J7519" s="141" t="s">
        <v>5634</v>
      </c>
      <c r="K7519" s="137">
        <v>9.9100000000000004E-3</v>
      </c>
      <c r="L7519" s="134" t="s">
        <v>5635</v>
      </c>
      <c r="M7519" s="136">
        <v>2E-3</v>
      </c>
      <c r="N7519" s="136">
        <v>6.0000000000000001E-3</v>
      </c>
      <c r="O7519" s="136">
        <v>1E-3</v>
      </c>
      <c r="P7519" s="136">
        <v>0</v>
      </c>
      <c r="Q7519" s="136">
        <v>0</v>
      </c>
      <c r="R7519" s="136">
        <v>6.0000000000000001E-3</v>
      </c>
      <c r="S7519" s="136">
        <v>7.0000000000000001E-3</v>
      </c>
    </row>
    <row r="7520" spans="1:19" ht="11.25" thickBot="1" x14ac:dyDescent="0.2">
      <c r="A7520" s="112"/>
    </row>
    <row r="7521" spans="1:19" ht="11.25" thickBot="1" x14ac:dyDescent="0.2">
      <c r="A7521" s="139" t="s">
        <v>366</v>
      </c>
      <c r="B7521" s="112"/>
      <c r="C7521" s="136">
        <v>1.298</v>
      </c>
      <c r="D7521" s="136">
        <v>1.075</v>
      </c>
      <c r="E7521" s="140">
        <v>1.0529999999999999</v>
      </c>
      <c r="F7521" s="140">
        <v>0.42299999999999999</v>
      </c>
      <c r="G7521" s="136">
        <v>8.6890000000000001</v>
      </c>
      <c r="H7521" s="136">
        <v>17.38</v>
      </c>
      <c r="I7521" s="136">
        <v>0.754</v>
      </c>
      <c r="J7521" s="141" t="s">
        <v>5636</v>
      </c>
      <c r="K7521" s="140">
        <v>0.95899999999999996</v>
      </c>
      <c r="L7521" s="134" t="s">
        <v>2359</v>
      </c>
      <c r="M7521" s="136">
        <v>1.6859999999999999</v>
      </c>
      <c r="N7521" s="136">
        <v>1.0249999999999999</v>
      </c>
      <c r="O7521" s="136">
        <v>93.52</v>
      </c>
      <c r="P7521" s="136">
        <v>1.2050000000000001</v>
      </c>
      <c r="Q7521" s="136">
        <v>0.187</v>
      </c>
      <c r="R7521" s="136">
        <v>2.1019999999999999</v>
      </c>
      <c r="S7521" s="136">
        <v>9.2669999999999995</v>
      </c>
    </row>
    <row r="7522" spans="1:19" ht="11.25" thickBot="1" x14ac:dyDescent="0.2">
      <c r="A7522" s="112"/>
    </row>
    <row r="7523" spans="1:19" ht="11.25" thickBot="1" x14ac:dyDescent="0.2">
      <c r="A7523" s="106" t="s">
        <v>357</v>
      </c>
      <c r="B7523" s="106" t="s">
        <v>358</v>
      </c>
      <c r="C7523" s="131" t="s">
        <v>34</v>
      </c>
      <c r="D7523" s="131" t="s">
        <v>35</v>
      </c>
      <c r="E7523" s="130" t="s">
        <v>36</v>
      </c>
      <c r="F7523" s="130" t="s">
        <v>37</v>
      </c>
      <c r="G7523" s="130" t="s">
        <v>38</v>
      </c>
      <c r="H7523" s="130" t="s">
        <v>39</v>
      </c>
      <c r="I7523" s="130" t="s">
        <v>40</v>
      </c>
      <c r="J7523" s="130" t="s">
        <v>41</v>
      </c>
      <c r="K7523" s="130" t="s">
        <v>42</v>
      </c>
      <c r="L7523" s="130" t="s">
        <v>43</v>
      </c>
      <c r="M7523" s="130" t="s">
        <v>44</v>
      </c>
      <c r="N7523" s="130" t="s">
        <v>45</v>
      </c>
      <c r="O7523" s="130" t="s">
        <v>46</v>
      </c>
      <c r="P7523" s="130" t="s">
        <v>47</v>
      </c>
      <c r="Q7523" s="130" t="s">
        <v>48</v>
      </c>
      <c r="R7523" s="130" t="s">
        <v>49</v>
      </c>
      <c r="S7523" s="130" t="s">
        <v>50</v>
      </c>
    </row>
    <row r="7524" spans="1:19" ht="11.25" thickBot="1" x14ac:dyDescent="0.2">
      <c r="A7524" s="112"/>
      <c r="B7524" s="112"/>
      <c r="C7524" s="131" t="s">
        <v>111</v>
      </c>
      <c r="D7524" s="131" t="s">
        <v>111</v>
      </c>
      <c r="E7524" s="130" t="s">
        <v>111</v>
      </c>
      <c r="F7524" s="130" t="s">
        <v>111</v>
      </c>
      <c r="G7524" s="130" t="s">
        <v>111</v>
      </c>
      <c r="H7524" s="130" t="s">
        <v>111</v>
      </c>
      <c r="I7524" s="130" t="s">
        <v>111</v>
      </c>
      <c r="J7524" s="130" t="s">
        <v>111</v>
      </c>
      <c r="K7524" s="130" t="s">
        <v>111</v>
      </c>
      <c r="L7524" s="130" t="s">
        <v>111</v>
      </c>
      <c r="M7524" s="130" t="s">
        <v>111</v>
      </c>
      <c r="N7524" s="130" t="s">
        <v>111</v>
      </c>
      <c r="O7524" s="130" t="s">
        <v>111</v>
      </c>
      <c r="P7524" s="130" t="s">
        <v>111</v>
      </c>
      <c r="Q7524" s="130" t="s">
        <v>111</v>
      </c>
      <c r="R7524" s="130" t="s">
        <v>111</v>
      </c>
      <c r="S7524" s="130" t="s">
        <v>111</v>
      </c>
    </row>
    <row r="7525" spans="1:19" ht="11.25" thickBot="1" x14ac:dyDescent="0.2">
      <c r="A7525" s="107">
        <v>1</v>
      </c>
      <c r="B7525" s="132">
        <v>0.84528935185185183</v>
      </c>
      <c r="C7525" s="133">
        <v>0.92823999999999995</v>
      </c>
      <c r="D7525" s="134" t="s">
        <v>5637</v>
      </c>
      <c r="E7525" s="108">
        <v>0.14899999999999999</v>
      </c>
      <c r="F7525" s="108">
        <v>4.9000000000000002E-2</v>
      </c>
      <c r="G7525" s="108">
        <v>1E-3</v>
      </c>
      <c r="H7525" s="108">
        <v>0.23</v>
      </c>
      <c r="I7525" s="108">
        <v>52.58</v>
      </c>
      <c r="J7525" s="141" t="s">
        <v>5638</v>
      </c>
      <c r="K7525" s="108">
        <v>1.016</v>
      </c>
      <c r="L7525" s="108">
        <v>2.0430000000000001</v>
      </c>
      <c r="M7525" s="108">
        <v>0.26300000000000001</v>
      </c>
      <c r="N7525" s="108">
        <v>0.96299999999999997</v>
      </c>
      <c r="O7525" s="108">
        <v>0.19</v>
      </c>
      <c r="P7525" s="108">
        <v>4.3999999999999997E-2</v>
      </c>
      <c r="Q7525" s="108">
        <v>0.17299999999999999</v>
      </c>
      <c r="R7525" s="108">
        <v>2.4E-2</v>
      </c>
      <c r="S7525" s="108">
        <v>0.123</v>
      </c>
    </row>
    <row r="7526" spans="1:19" ht="11.25" thickBot="1" x14ac:dyDescent="0.2">
      <c r="A7526" s="112"/>
    </row>
    <row r="7527" spans="1:19" ht="11.25" thickBot="1" x14ac:dyDescent="0.2">
      <c r="A7527" s="107">
        <v>2</v>
      </c>
      <c r="B7527" s="132">
        <v>0.84547453703703701</v>
      </c>
      <c r="C7527" s="133">
        <v>0.93928</v>
      </c>
      <c r="D7527" s="134" t="s">
        <v>5639</v>
      </c>
      <c r="E7527" s="108">
        <v>0.153</v>
      </c>
      <c r="F7527" s="108">
        <v>5.0999999999999997E-2</v>
      </c>
      <c r="G7527" s="108">
        <v>0</v>
      </c>
      <c r="H7527" s="108">
        <v>0.23100000000000001</v>
      </c>
      <c r="I7527" s="108">
        <v>53.04</v>
      </c>
      <c r="J7527" s="141" t="s">
        <v>5640</v>
      </c>
      <c r="K7527" s="108">
        <v>1.0169999999999999</v>
      </c>
      <c r="L7527" s="108">
        <v>2.06</v>
      </c>
      <c r="M7527" s="108">
        <v>0.26</v>
      </c>
      <c r="N7527" s="108">
        <v>0.97499999999999998</v>
      </c>
      <c r="O7527" s="108">
        <v>0.19800000000000001</v>
      </c>
      <c r="P7527" s="108">
        <v>4.2999999999999997E-2</v>
      </c>
      <c r="Q7527" s="108">
        <v>0.17</v>
      </c>
      <c r="R7527" s="108">
        <v>2.5000000000000001E-2</v>
      </c>
      <c r="S7527" s="108">
        <v>0.124</v>
      </c>
    </row>
    <row r="7528" spans="1:19" ht="11.25" thickBot="1" x14ac:dyDescent="0.2">
      <c r="A7528" s="112"/>
    </row>
    <row r="7529" spans="1:19" ht="11.25" thickBot="1" x14ac:dyDescent="0.2">
      <c r="A7529" s="107">
        <v>3</v>
      </c>
      <c r="B7529" s="132">
        <v>0.84564814814814815</v>
      </c>
      <c r="C7529" s="133">
        <v>0.94362999999999997</v>
      </c>
      <c r="D7529" s="134" t="s">
        <v>5641</v>
      </c>
      <c r="E7529" s="108">
        <v>0.14499999999999999</v>
      </c>
      <c r="F7529" s="108">
        <v>4.7E-2</v>
      </c>
      <c r="G7529" s="108">
        <v>4.0000000000000001E-3</v>
      </c>
      <c r="H7529" s="108">
        <v>0.22500000000000001</v>
      </c>
      <c r="I7529" s="108">
        <v>52.99</v>
      </c>
      <c r="J7529" s="141" t="s">
        <v>5642</v>
      </c>
      <c r="K7529" s="108">
        <v>1.0289999999999999</v>
      </c>
      <c r="L7529" s="108">
        <v>2.069</v>
      </c>
      <c r="M7529" s="108">
        <v>0.26100000000000001</v>
      </c>
      <c r="N7529" s="108">
        <v>0.95899999999999996</v>
      </c>
      <c r="O7529" s="108">
        <v>0.19700000000000001</v>
      </c>
      <c r="P7529" s="108">
        <v>4.3999999999999997E-2</v>
      </c>
      <c r="Q7529" s="108">
        <v>0.16900000000000001</v>
      </c>
      <c r="R7529" s="108">
        <v>2.4E-2</v>
      </c>
      <c r="S7529" s="108">
        <v>0.121</v>
      </c>
    </row>
    <row r="7530" spans="1:19" ht="11.25" thickBot="1" x14ac:dyDescent="0.2">
      <c r="A7530" s="112"/>
    </row>
    <row r="7531" spans="1:19" ht="11.25" thickBot="1" x14ac:dyDescent="0.2">
      <c r="A7531" s="135" t="s">
        <v>362</v>
      </c>
      <c r="B7531" s="112"/>
      <c r="C7531" s="137">
        <v>0.93705000000000005</v>
      </c>
      <c r="D7531" s="134" t="s">
        <v>5643</v>
      </c>
      <c r="E7531" s="136">
        <v>0.14899999999999999</v>
      </c>
      <c r="F7531" s="136">
        <v>4.9000000000000002E-2</v>
      </c>
      <c r="G7531" s="136">
        <v>2E-3</v>
      </c>
      <c r="H7531" s="136">
        <v>0.22800000000000001</v>
      </c>
      <c r="I7531" s="136">
        <v>52.87</v>
      </c>
      <c r="J7531" s="141" t="s">
        <v>5644</v>
      </c>
      <c r="K7531" s="136">
        <v>1.0209999999999999</v>
      </c>
      <c r="L7531" s="136">
        <v>2.0579999999999998</v>
      </c>
      <c r="M7531" s="136">
        <v>0.26100000000000001</v>
      </c>
      <c r="N7531" s="136">
        <v>0.96599999999999997</v>
      </c>
      <c r="O7531" s="136">
        <v>0.19500000000000001</v>
      </c>
      <c r="P7531" s="136">
        <v>4.2999999999999997E-2</v>
      </c>
      <c r="Q7531" s="136">
        <v>0.17100000000000001</v>
      </c>
      <c r="R7531" s="136">
        <v>2.4E-2</v>
      </c>
      <c r="S7531" s="136">
        <v>0.123</v>
      </c>
    </row>
    <row r="7532" spans="1:19" ht="11.25" thickBot="1" x14ac:dyDescent="0.2">
      <c r="A7532" s="112"/>
    </row>
    <row r="7533" spans="1:19" ht="11.25" thickBot="1" x14ac:dyDescent="0.2">
      <c r="A7533" s="138" t="s">
        <v>364</v>
      </c>
      <c r="B7533" s="112"/>
      <c r="C7533" s="137">
        <v>7.9299999999999995E-3</v>
      </c>
      <c r="D7533" s="134" t="s">
        <v>5645</v>
      </c>
      <c r="E7533" s="136">
        <v>4.0000000000000001E-3</v>
      </c>
      <c r="F7533" s="136">
        <v>2E-3</v>
      </c>
      <c r="G7533" s="136">
        <v>2E-3</v>
      </c>
      <c r="H7533" s="136">
        <v>3.0000000000000001E-3</v>
      </c>
      <c r="I7533" s="136">
        <v>0.25</v>
      </c>
      <c r="J7533" s="141" t="s">
        <v>4849</v>
      </c>
      <c r="K7533" s="136">
        <v>7.0000000000000001E-3</v>
      </c>
      <c r="L7533" s="136">
        <v>1.2999999999999999E-2</v>
      </c>
      <c r="M7533" s="136">
        <v>1E-3</v>
      </c>
      <c r="N7533" s="136">
        <v>8.0000000000000002E-3</v>
      </c>
      <c r="O7533" s="136">
        <v>4.0000000000000001E-3</v>
      </c>
      <c r="P7533" s="136">
        <v>0</v>
      </c>
      <c r="Q7533" s="136">
        <v>2E-3</v>
      </c>
      <c r="R7533" s="136">
        <v>1E-3</v>
      </c>
      <c r="S7533" s="136">
        <v>2E-3</v>
      </c>
    </row>
    <row r="7534" spans="1:19" ht="11.25" thickBot="1" x14ac:dyDescent="0.2">
      <c r="A7534" s="112"/>
    </row>
    <row r="7535" spans="1:19" ht="11.25" thickBot="1" x14ac:dyDescent="0.2">
      <c r="A7535" s="139" t="s">
        <v>366</v>
      </c>
      <c r="B7535" s="112"/>
      <c r="C7535" s="140">
        <v>0.84699999999999998</v>
      </c>
      <c r="D7535" s="134" t="s">
        <v>4892</v>
      </c>
      <c r="E7535" s="136">
        <v>2.6749999999999998</v>
      </c>
      <c r="F7535" s="136">
        <v>3.7330000000000001</v>
      </c>
      <c r="G7535" s="136">
        <v>118.1</v>
      </c>
      <c r="H7535" s="136">
        <v>1.371</v>
      </c>
      <c r="I7535" s="136">
        <v>0.47199999999999998</v>
      </c>
      <c r="J7535" s="141" t="s">
        <v>3304</v>
      </c>
      <c r="K7535" s="136">
        <v>0.69699999999999995</v>
      </c>
      <c r="L7535" s="136">
        <v>0.64</v>
      </c>
      <c r="M7535" s="136">
        <v>0.54</v>
      </c>
      <c r="N7535" s="136">
        <v>0.82099999999999995</v>
      </c>
      <c r="O7535" s="136">
        <v>2.2429999999999999</v>
      </c>
      <c r="P7535" s="136">
        <v>0.80400000000000005</v>
      </c>
      <c r="Q7535" s="136">
        <v>1.1379999999999999</v>
      </c>
      <c r="R7535" s="136">
        <v>2.4649999999999999</v>
      </c>
      <c r="S7535" s="136">
        <v>1.44</v>
      </c>
    </row>
    <row r="7536" spans="1:19" ht="11.25" thickBot="1" x14ac:dyDescent="0.2">
      <c r="A7536" s="112"/>
    </row>
    <row r="7537" spans="1:19" ht="11.25" thickBot="1" x14ac:dyDescent="0.2">
      <c r="A7537" s="106" t="s">
        <v>357</v>
      </c>
      <c r="B7537" s="106" t="s">
        <v>358</v>
      </c>
      <c r="C7537" s="130" t="s">
        <v>51</v>
      </c>
      <c r="D7537" s="130" t="s">
        <v>52</v>
      </c>
      <c r="E7537" s="130" t="s">
        <v>53</v>
      </c>
      <c r="F7537" s="130" t="s">
        <v>54</v>
      </c>
      <c r="G7537" s="130" t="s">
        <v>55</v>
      </c>
      <c r="H7537" s="130" t="s">
        <v>56</v>
      </c>
      <c r="I7537" s="130" t="s">
        <v>57</v>
      </c>
      <c r="J7537" s="130" t="s">
        <v>58</v>
      </c>
      <c r="K7537" s="130" t="s">
        <v>59</v>
      </c>
      <c r="L7537" s="130" t="s">
        <v>60</v>
      </c>
      <c r="M7537" s="130" t="s">
        <v>61</v>
      </c>
      <c r="N7537" s="130" t="s">
        <v>62</v>
      </c>
      <c r="O7537" s="130" t="s">
        <v>63</v>
      </c>
      <c r="P7537" s="130" t="s">
        <v>64</v>
      </c>
      <c r="Q7537" s="131" t="s">
        <v>65</v>
      </c>
      <c r="R7537" s="131" t="s">
        <v>66</v>
      </c>
      <c r="S7537" s="130" t="s">
        <v>67</v>
      </c>
    </row>
    <row r="7538" spans="1:19" ht="11.25" thickBot="1" x14ac:dyDescent="0.2">
      <c r="A7538" s="112"/>
      <c r="B7538" s="112"/>
      <c r="C7538" s="130" t="s">
        <v>111</v>
      </c>
      <c r="D7538" s="130" t="s">
        <v>111</v>
      </c>
      <c r="E7538" s="130" t="s">
        <v>111</v>
      </c>
      <c r="F7538" s="130" t="s">
        <v>111</v>
      </c>
      <c r="G7538" s="130" t="s">
        <v>111</v>
      </c>
      <c r="H7538" s="130" t="s">
        <v>111</v>
      </c>
      <c r="I7538" s="130" t="s">
        <v>111</v>
      </c>
      <c r="J7538" s="130" t="s">
        <v>111</v>
      </c>
      <c r="K7538" s="130" t="s">
        <v>111</v>
      </c>
      <c r="L7538" s="130" t="s">
        <v>111</v>
      </c>
      <c r="M7538" s="130" t="s">
        <v>111</v>
      </c>
      <c r="N7538" s="130" t="s">
        <v>111</v>
      </c>
      <c r="O7538" s="130" t="s">
        <v>111</v>
      </c>
      <c r="P7538" s="130" t="s">
        <v>111</v>
      </c>
      <c r="Q7538" s="131" t="s">
        <v>111</v>
      </c>
      <c r="R7538" s="131" t="s">
        <v>111</v>
      </c>
      <c r="S7538" s="130" t="s">
        <v>111</v>
      </c>
    </row>
    <row r="7539" spans="1:19" ht="11.25" thickBot="1" x14ac:dyDescent="0.2">
      <c r="A7539" s="107">
        <v>1</v>
      </c>
      <c r="B7539" s="132">
        <v>0.84528935185185183</v>
      </c>
      <c r="C7539" s="108">
        <v>2.3E-2</v>
      </c>
      <c r="D7539" s="108">
        <v>6.2E-2</v>
      </c>
      <c r="E7539" s="108">
        <v>8.0000000000000002E-3</v>
      </c>
      <c r="F7539" s="108">
        <v>4.7E-2</v>
      </c>
      <c r="G7539" s="108">
        <v>7.0000000000000001E-3</v>
      </c>
      <c r="H7539" s="108">
        <v>2E-3</v>
      </c>
      <c r="I7539" s="108">
        <v>0.13800000000000001</v>
      </c>
      <c r="J7539" s="108">
        <v>0.23300000000000001</v>
      </c>
      <c r="K7539" s="108">
        <v>0.24</v>
      </c>
      <c r="L7539" s="108">
        <v>-1E-3</v>
      </c>
      <c r="M7539" s="108">
        <v>0</v>
      </c>
      <c r="N7539" s="108">
        <v>6.4000000000000001E-2</v>
      </c>
      <c r="O7539" s="108">
        <v>2.4E-2</v>
      </c>
      <c r="P7539" s="108">
        <v>5.9329999999999998</v>
      </c>
      <c r="Q7539" s="133">
        <v>0.89293999999999996</v>
      </c>
      <c r="R7539" s="134" t="s">
        <v>5646</v>
      </c>
      <c r="S7539" s="108">
        <v>0.32200000000000001</v>
      </c>
    </row>
    <row r="7540" spans="1:19" ht="11.25" thickBot="1" x14ac:dyDescent="0.2">
      <c r="A7540" s="112"/>
    </row>
    <row r="7541" spans="1:19" ht="11.25" thickBot="1" x14ac:dyDescent="0.2">
      <c r="A7541" s="107">
        <v>2</v>
      </c>
      <c r="B7541" s="132">
        <v>0.84547453703703701</v>
      </c>
      <c r="C7541" s="108">
        <v>2.1999999999999999E-2</v>
      </c>
      <c r="D7541" s="108">
        <v>0.06</v>
      </c>
      <c r="E7541" s="108">
        <v>8.0000000000000002E-3</v>
      </c>
      <c r="F7541" s="108">
        <v>0.05</v>
      </c>
      <c r="G7541" s="108">
        <v>7.0000000000000001E-3</v>
      </c>
      <c r="H7541" s="108">
        <v>2E-3</v>
      </c>
      <c r="I7541" s="108">
        <v>8.6999999999999994E-2</v>
      </c>
      <c r="J7541" s="108">
        <v>0.23</v>
      </c>
      <c r="K7541" s="108">
        <v>0.24399999999999999</v>
      </c>
      <c r="L7541" s="108">
        <v>0</v>
      </c>
      <c r="M7541" s="108">
        <v>0</v>
      </c>
      <c r="N7541" s="108">
        <v>6.7000000000000004E-2</v>
      </c>
      <c r="O7541" s="108">
        <v>2.4E-2</v>
      </c>
      <c r="P7541" s="108">
        <v>5.9550000000000001</v>
      </c>
      <c r="Q7541" s="133">
        <v>0.90820999999999996</v>
      </c>
      <c r="R7541" s="134" t="s">
        <v>5647</v>
      </c>
      <c r="S7541" s="108">
        <v>0.33</v>
      </c>
    </row>
    <row r="7542" spans="1:19" ht="11.25" thickBot="1" x14ac:dyDescent="0.2">
      <c r="A7542" s="112"/>
    </row>
    <row r="7543" spans="1:19" ht="11.25" thickBot="1" x14ac:dyDescent="0.2">
      <c r="A7543" s="107">
        <v>3</v>
      </c>
      <c r="B7543" s="132">
        <v>0.84564814814814815</v>
      </c>
      <c r="C7543" s="108">
        <v>2.3E-2</v>
      </c>
      <c r="D7543" s="108">
        <v>6.3E-2</v>
      </c>
      <c r="E7543" s="108">
        <v>8.0000000000000002E-3</v>
      </c>
      <c r="F7543" s="108">
        <v>0.05</v>
      </c>
      <c r="G7543" s="108">
        <v>7.0000000000000001E-3</v>
      </c>
      <c r="H7543" s="108">
        <v>2E-3</v>
      </c>
      <c r="I7543" s="108">
        <v>8.8999999999999996E-2</v>
      </c>
      <c r="J7543" s="108">
        <v>0.22800000000000001</v>
      </c>
      <c r="K7543" s="108">
        <v>0.24099999999999999</v>
      </c>
      <c r="L7543" s="108">
        <v>0</v>
      </c>
      <c r="M7543" s="108">
        <v>0</v>
      </c>
      <c r="N7543" s="108">
        <v>6.0999999999999999E-2</v>
      </c>
      <c r="O7543" s="108">
        <v>2.3E-2</v>
      </c>
      <c r="P7543" s="108">
        <v>5.9630000000000001</v>
      </c>
      <c r="Q7543" s="133">
        <v>0.91222999999999999</v>
      </c>
      <c r="R7543" s="134" t="s">
        <v>5648</v>
      </c>
      <c r="S7543" s="108">
        <v>0.32900000000000001</v>
      </c>
    </row>
    <row r="7544" spans="1:19" ht="11.25" thickBot="1" x14ac:dyDescent="0.2">
      <c r="A7544" s="112"/>
    </row>
    <row r="7545" spans="1:19" ht="11.25" thickBot="1" x14ac:dyDescent="0.2">
      <c r="A7545" s="135" t="s">
        <v>362</v>
      </c>
      <c r="B7545" s="112"/>
      <c r="C7545" s="136">
        <v>2.3E-2</v>
      </c>
      <c r="D7545" s="136">
        <v>6.0999999999999999E-2</v>
      </c>
      <c r="E7545" s="136">
        <v>8.0000000000000002E-3</v>
      </c>
      <c r="F7545" s="136">
        <v>4.9000000000000002E-2</v>
      </c>
      <c r="G7545" s="136">
        <v>7.0000000000000001E-3</v>
      </c>
      <c r="H7545" s="136">
        <v>2E-3</v>
      </c>
      <c r="I7545" s="136">
        <v>0.105</v>
      </c>
      <c r="J7545" s="136">
        <v>0.23</v>
      </c>
      <c r="K7545" s="136">
        <v>0.24199999999999999</v>
      </c>
      <c r="L7545" s="136">
        <v>0</v>
      </c>
      <c r="M7545" s="136">
        <v>0</v>
      </c>
      <c r="N7545" s="136">
        <v>6.4000000000000001E-2</v>
      </c>
      <c r="O7545" s="136">
        <v>2.4E-2</v>
      </c>
      <c r="P7545" s="136">
        <v>5.95</v>
      </c>
      <c r="Q7545" s="137">
        <v>0.90446000000000004</v>
      </c>
      <c r="R7545" s="134" t="s">
        <v>5649</v>
      </c>
      <c r="S7545" s="136">
        <v>0.32700000000000001</v>
      </c>
    </row>
    <row r="7546" spans="1:19" ht="11.25" thickBot="1" x14ac:dyDescent="0.2">
      <c r="A7546" s="112"/>
    </row>
    <row r="7547" spans="1:19" ht="11.25" thickBot="1" x14ac:dyDescent="0.2">
      <c r="A7547" s="138" t="s">
        <v>364</v>
      </c>
      <c r="B7547" s="112"/>
      <c r="C7547" s="136">
        <v>1E-3</v>
      </c>
      <c r="D7547" s="136">
        <v>2E-3</v>
      </c>
      <c r="E7547" s="136">
        <v>0</v>
      </c>
      <c r="F7547" s="136">
        <v>2E-3</v>
      </c>
      <c r="G7547" s="136">
        <v>0</v>
      </c>
      <c r="H7547" s="136">
        <v>0</v>
      </c>
      <c r="I7547" s="136">
        <v>2.9000000000000001E-2</v>
      </c>
      <c r="J7547" s="136">
        <v>2E-3</v>
      </c>
      <c r="K7547" s="136">
        <v>2E-3</v>
      </c>
      <c r="L7547" s="136">
        <v>0</v>
      </c>
      <c r="M7547" s="136">
        <v>0</v>
      </c>
      <c r="N7547" s="136">
        <v>3.0000000000000001E-3</v>
      </c>
      <c r="O7547" s="136">
        <v>1E-3</v>
      </c>
      <c r="P7547" s="136">
        <v>1.4999999999999999E-2</v>
      </c>
      <c r="Q7547" s="137">
        <v>1.018E-2</v>
      </c>
      <c r="R7547" s="134" t="s">
        <v>1848</v>
      </c>
      <c r="S7547" s="136">
        <v>4.0000000000000001E-3</v>
      </c>
    </row>
    <row r="7548" spans="1:19" ht="11.25" thickBot="1" x14ac:dyDescent="0.2">
      <c r="A7548" s="112"/>
    </row>
    <row r="7549" spans="1:19" ht="11.25" thickBot="1" x14ac:dyDescent="0.2">
      <c r="A7549" s="139" t="s">
        <v>366</v>
      </c>
      <c r="B7549" s="112"/>
      <c r="C7549" s="136">
        <v>2.3530000000000002</v>
      </c>
      <c r="D7549" s="136">
        <v>2.82</v>
      </c>
      <c r="E7549" s="136">
        <v>2.9359999999999999</v>
      </c>
      <c r="F7549" s="136">
        <v>3.2890000000000001</v>
      </c>
      <c r="G7549" s="136">
        <v>3.4940000000000002</v>
      </c>
      <c r="H7549" s="136">
        <v>4.2210000000000001</v>
      </c>
      <c r="I7549" s="136">
        <v>27.34</v>
      </c>
      <c r="J7549" s="136">
        <v>1.0740000000000001</v>
      </c>
      <c r="K7549" s="136">
        <v>0.72699999999999998</v>
      </c>
      <c r="L7549" s="136">
        <v>64.760000000000005</v>
      </c>
      <c r="M7549" s="136">
        <v>71.5</v>
      </c>
      <c r="N7549" s="136">
        <v>4.4889999999999999</v>
      </c>
      <c r="O7549" s="136">
        <v>2.9540000000000002</v>
      </c>
      <c r="P7549" s="136">
        <v>0.26</v>
      </c>
      <c r="Q7549" s="140">
        <v>1.125</v>
      </c>
      <c r="R7549" s="134" t="s">
        <v>5650</v>
      </c>
      <c r="S7549" s="136">
        <v>1.3240000000000001</v>
      </c>
    </row>
    <row r="7550" spans="1:19" ht="11.25" thickBot="1" x14ac:dyDescent="0.2">
      <c r="A7550" s="112"/>
    </row>
    <row r="7551" spans="1:19" ht="11.25" thickBot="1" x14ac:dyDescent="0.2">
      <c r="A7551" s="106" t="s">
        <v>357</v>
      </c>
      <c r="B7551" s="106" t="s">
        <v>358</v>
      </c>
      <c r="C7551" s="130" t="s">
        <v>68</v>
      </c>
    </row>
    <row r="7552" spans="1:19" ht="11.25" thickBot="1" x14ac:dyDescent="0.2">
      <c r="A7552" s="112"/>
      <c r="B7552" s="112"/>
      <c r="C7552" s="130" t="s">
        <v>111</v>
      </c>
    </row>
    <row r="7553" spans="1:19" ht="11.25" thickBot="1" x14ac:dyDescent="0.2">
      <c r="A7553" s="107">
        <v>1</v>
      </c>
      <c r="B7553" s="132">
        <v>0.84528935185185183</v>
      </c>
      <c r="C7553" s="108">
        <v>5.0999999999999997E-2</v>
      </c>
    </row>
    <row r="7554" spans="1:19" ht="11.25" thickBot="1" x14ac:dyDescent="0.2">
      <c r="A7554" s="112"/>
    </row>
    <row r="7555" spans="1:19" ht="11.25" thickBot="1" x14ac:dyDescent="0.2">
      <c r="A7555" s="107">
        <v>2</v>
      </c>
      <c r="B7555" s="132">
        <v>0.84547453703703701</v>
      </c>
      <c r="C7555" s="108">
        <v>0.05</v>
      </c>
    </row>
    <row r="7556" spans="1:19" ht="11.25" thickBot="1" x14ac:dyDescent="0.2">
      <c r="A7556" s="112"/>
    </row>
    <row r="7557" spans="1:19" ht="11.25" thickBot="1" x14ac:dyDescent="0.2">
      <c r="A7557" s="107">
        <v>3</v>
      </c>
      <c r="B7557" s="132">
        <v>0.84564814814814815</v>
      </c>
      <c r="C7557" s="108">
        <v>0.05</v>
      </c>
    </row>
    <row r="7558" spans="1:19" ht="11.25" thickBot="1" x14ac:dyDescent="0.2">
      <c r="A7558" s="112"/>
    </row>
    <row r="7559" spans="1:19" ht="11.25" thickBot="1" x14ac:dyDescent="0.2">
      <c r="A7559" s="135" t="s">
        <v>362</v>
      </c>
      <c r="B7559" s="112"/>
      <c r="C7559" s="136">
        <v>0.05</v>
      </c>
    </row>
    <row r="7560" spans="1:19" ht="11.25" thickBot="1" x14ac:dyDescent="0.2">
      <c r="A7560" s="112"/>
    </row>
    <row r="7561" spans="1:19" ht="11.25" thickBot="1" x14ac:dyDescent="0.2">
      <c r="A7561" s="138" t="s">
        <v>364</v>
      </c>
      <c r="B7561" s="112"/>
      <c r="C7561" s="136">
        <v>0</v>
      </c>
    </row>
    <row r="7562" spans="1:19" ht="11.25" thickBot="1" x14ac:dyDescent="0.2">
      <c r="A7562" s="112"/>
    </row>
    <row r="7563" spans="1:19" ht="11.25" thickBot="1" x14ac:dyDescent="0.2">
      <c r="A7563" s="139" t="s">
        <v>366</v>
      </c>
      <c r="B7563" s="112"/>
      <c r="C7563" s="136">
        <v>0.84099999999999997</v>
      </c>
    </row>
    <row r="7564" spans="1:19" ht="10.5" x14ac:dyDescent="0.15">
      <c r="A7564" s="112"/>
    </row>
    <row r="7565" spans="1:19" x14ac:dyDescent="0.15">
      <c r="A7565" s="129"/>
      <c r="B7565" s="86" t="s">
        <v>5651</v>
      </c>
    </row>
    <row r="7566" spans="1:19" ht="9.75" thickBot="1" x14ac:dyDescent="0.2">
      <c r="A7566" s="81" t="s">
        <v>356</v>
      </c>
    </row>
    <row r="7567" spans="1:19" ht="11.25" thickBot="1" x14ac:dyDescent="0.2">
      <c r="A7567" s="106" t="s">
        <v>357</v>
      </c>
      <c r="B7567" s="106" t="s">
        <v>358</v>
      </c>
      <c r="C7567" s="130" t="s">
        <v>0</v>
      </c>
      <c r="D7567" s="130" t="s">
        <v>1</v>
      </c>
      <c r="E7567" s="130" t="s">
        <v>2</v>
      </c>
      <c r="F7567" s="130" t="s">
        <v>3</v>
      </c>
      <c r="G7567" s="130" t="s">
        <v>4</v>
      </c>
      <c r="H7567" s="130" t="s">
        <v>5</v>
      </c>
      <c r="I7567" s="131" t="s">
        <v>6</v>
      </c>
      <c r="J7567" s="131" t="s">
        <v>7</v>
      </c>
      <c r="K7567" s="130" t="s">
        <v>8</v>
      </c>
      <c r="L7567" s="130" t="s">
        <v>9</v>
      </c>
      <c r="M7567" s="130" t="s">
        <v>10</v>
      </c>
      <c r="N7567" s="130" t="s">
        <v>11</v>
      </c>
      <c r="O7567" s="130" t="s">
        <v>12</v>
      </c>
      <c r="P7567" s="130" t="s">
        <v>13</v>
      </c>
      <c r="Q7567" s="130" t="s">
        <v>14</v>
      </c>
      <c r="R7567" s="130" t="s">
        <v>15</v>
      </c>
      <c r="S7567" s="130" t="s">
        <v>16</v>
      </c>
    </row>
    <row r="7568" spans="1:19" ht="11.25" thickBot="1" x14ac:dyDescent="0.2">
      <c r="A7568" s="112"/>
      <c r="B7568" s="112"/>
      <c r="C7568" s="130" t="s">
        <v>111</v>
      </c>
      <c r="D7568" s="130" t="s">
        <v>111</v>
      </c>
      <c r="E7568" s="130" t="s">
        <v>111</v>
      </c>
      <c r="F7568" s="130" t="s">
        <v>111</v>
      </c>
      <c r="G7568" s="130" t="s">
        <v>111</v>
      </c>
      <c r="H7568" s="130" t="s">
        <v>111</v>
      </c>
      <c r="I7568" s="131" t="s">
        <v>111</v>
      </c>
      <c r="J7568" s="131" t="s">
        <v>111</v>
      </c>
      <c r="K7568" s="130" t="s">
        <v>111</v>
      </c>
      <c r="L7568" s="130" t="s">
        <v>111</v>
      </c>
      <c r="M7568" s="130" t="s">
        <v>111</v>
      </c>
      <c r="N7568" s="130" t="s">
        <v>111</v>
      </c>
      <c r="O7568" s="130" t="s">
        <v>111</v>
      </c>
      <c r="P7568" s="130" t="s">
        <v>111</v>
      </c>
      <c r="Q7568" s="130" t="s">
        <v>111</v>
      </c>
      <c r="R7568" s="130" t="s">
        <v>111</v>
      </c>
      <c r="S7568" s="130" t="s">
        <v>111</v>
      </c>
    </row>
    <row r="7569" spans="1:19" ht="11.25" thickBot="1" x14ac:dyDescent="0.2">
      <c r="A7569" s="107">
        <v>1</v>
      </c>
      <c r="B7569" s="132">
        <v>0.85042824074074075</v>
      </c>
      <c r="C7569" s="141" t="s">
        <v>5652</v>
      </c>
      <c r="D7569" s="141" t="s">
        <v>5653</v>
      </c>
      <c r="E7569" s="141" t="s">
        <v>3320</v>
      </c>
      <c r="F7569" s="141" t="s">
        <v>5654</v>
      </c>
      <c r="G7569" s="141" t="s">
        <v>5655</v>
      </c>
      <c r="H7569" s="141" t="s">
        <v>5656</v>
      </c>
      <c r="I7569" s="133">
        <v>1.0899399999999999</v>
      </c>
      <c r="J7569" s="134" t="s">
        <v>5657</v>
      </c>
      <c r="K7569" s="141" t="s">
        <v>5658</v>
      </c>
      <c r="L7569" s="108">
        <v>0.78900000000000003</v>
      </c>
      <c r="M7569" s="108">
        <v>1.21</v>
      </c>
      <c r="N7569" s="108">
        <v>2.4359999999999999</v>
      </c>
      <c r="O7569" s="141" t="s">
        <v>5659</v>
      </c>
      <c r="P7569" s="108">
        <v>662</v>
      </c>
      <c r="Q7569" s="108">
        <v>0.38100000000000001</v>
      </c>
      <c r="R7569" s="108">
        <v>3.774</v>
      </c>
      <c r="S7569" s="108">
        <v>24.41</v>
      </c>
    </row>
    <row r="7570" spans="1:19" ht="11.25" thickBot="1" x14ac:dyDescent="0.2">
      <c r="A7570" s="112"/>
    </row>
    <row r="7571" spans="1:19" ht="11.25" thickBot="1" x14ac:dyDescent="0.2">
      <c r="A7571" s="107">
        <v>2</v>
      </c>
      <c r="B7571" s="132">
        <v>0.85061342592592604</v>
      </c>
      <c r="C7571" s="141" t="s">
        <v>5660</v>
      </c>
      <c r="D7571" s="141" t="s">
        <v>5661</v>
      </c>
      <c r="E7571" s="141" t="s">
        <v>5662</v>
      </c>
      <c r="F7571" s="141" t="s">
        <v>5663</v>
      </c>
      <c r="G7571" s="141" t="s">
        <v>5664</v>
      </c>
      <c r="H7571" s="141" t="s">
        <v>5665</v>
      </c>
      <c r="I7571" s="133">
        <v>1.1063700000000001</v>
      </c>
      <c r="J7571" s="134" t="s">
        <v>5666</v>
      </c>
      <c r="K7571" s="141" t="s">
        <v>5667</v>
      </c>
      <c r="L7571" s="108">
        <v>0.81899999999999995</v>
      </c>
      <c r="M7571" s="108">
        <v>1.2230000000000001</v>
      </c>
      <c r="N7571" s="108">
        <v>2.468</v>
      </c>
      <c r="O7571" s="141" t="s">
        <v>3467</v>
      </c>
      <c r="P7571" s="108">
        <v>661.8</v>
      </c>
      <c r="Q7571" s="108">
        <v>0.39200000000000002</v>
      </c>
      <c r="R7571" s="108">
        <v>3.847</v>
      </c>
      <c r="S7571" s="108">
        <v>24.57</v>
      </c>
    </row>
    <row r="7572" spans="1:19" ht="11.25" thickBot="1" x14ac:dyDescent="0.2">
      <c r="A7572" s="112"/>
    </row>
    <row r="7573" spans="1:19" ht="11.25" thickBot="1" x14ac:dyDescent="0.2">
      <c r="A7573" s="107">
        <v>3</v>
      </c>
      <c r="B7573" s="132">
        <v>0.8507986111111111</v>
      </c>
      <c r="C7573" s="141" t="s">
        <v>5668</v>
      </c>
      <c r="D7573" s="141" t="s">
        <v>5669</v>
      </c>
      <c r="E7573" s="141" t="s">
        <v>5670</v>
      </c>
      <c r="F7573" s="141" t="s">
        <v>5671</v>
      </c>
      <c r="G7573" s="141" t="s">
        <v>5672</v>
      </c>
      <c r="H7573" s="141" t="s">
        <v>2166</v>
      </c>
      <c r="I7573" s="133">
        <v>1.09013</v>
      </c>
      <c r="J7573" s="134" t="s">
        <v>5673</v>
      </c>
      <c r="K7573" s="141" t="s">
        <v>5674</v>
      </c>
      <c r="L7573" s="108">
        <v>0.80900000000000005</v>
      </c>
      <c r="M7573" s="108">
        <v>1.2070000000000001</v>
      </c>
      <c r="N7573" s="108">
        <v>2.4540000000000002</v>
      </c>
      <c r="O7573" s="141" t="s">
        <v>2848</v>
      </c>
      <c r="P7573" s="108">
        <v>667.6</v>
      </c>
      <c r="Q7573" s="108">
        <v>0.376</v>
      </c>
      <c r="R7573" s="108">
        <v>3.766</v>
      </c>
      <c r="S7573" s="108">
        <v>24.53</v>
      </c>
    </row>
    <row r="7574" spans="1:19" ht="11.25" thickBot="1" x14ac:dyDescent="0.2">
      <c r="A7574" s="112"/>
    </row>
    <row r="7575" spans="1:19" ht="11.25" thickBot="1" x14ac:dyDescent="0.2">
      <c r="A7575" s="135" t="s">
        <v>362</v>
      </c>
      <c r="B7575" s="112"/>
      <c r="C7575" s="141" t="s">
        <v>5675</v>
      </c>
      <c r="D7575" s="141" t="s">
        <v>5676</v>
      </c>
      <c r="E7575" s="141" t="s">
        <v>5677</v>
      </c>
      <c r="F7575" s="141" t="s">
        <v>5678</v>
      </c>
      <c r="G7575" s="141" t="s">
        <v>5679</v>
      </c>
      <c r="H7575" s="141" t="s">
        <v>5680</v>
      </c>
      <c r="I7575" s="137">
        <v>1.09548</v>
      </c>
      <c r="J7575" s="134" t="s">
        <v>5681</v>
      </c>
      <c r="K7575" s="141" t="s">
        <v>5682</v>
      </c>
      <c r="L7575" s="136">
        <v>0.80500000000000005</v>
      </c>
      <c r="M7575" s="136">
        <v>1.2130000000000001</v>
      </c>
      <c r="N7575" s="136">
        <v>2.4529999999999998</v>
      </c>
      <c r="O7575" s="141" t="s">
        <v>5683</v>
      </c>
      <c r="P7575" s="136">
        <v>663.8</v>
      </c>
      <c r="Q7575" s="136">
        <v>0.38300000000000001</v>
      </c>
      <c r="R7575" s="136">
        <v>3.7959999999999998</v>
      </c>
      <c r="S7575" s="136">
        <v>24.5</v>
      </c>
    </row>
    <row r="7576" spans="1:19" ht="11.25" thickBot="1" x14ac:dyDescent="0.2">
      <c r="A7576" s="112"/>
    </row>
    <row r="7577" spans="1:19" ht="11.25" thickBot="1" x14ac:dyDescent="0.2">
      <c r="A7577" s="138" t="s">
        <v>364</v>
      </c>
      <c r="B7577" s="112"/>
      <c r="C7577" s="141" t="s">
        <v>5684</v>
      </c>
      <c r="D7577" s="141" t="s">
        <v>5685</v>
      </c>
      <c r="E7577" s="141" t="s">
        <v>5686</v>
      </c>
      <c r="F7577" s="141" t="s">
        <v>5687</v>
      </c>
      <c r="G7577" s="141" t="s">
        <v>5688</v>
      </c>
      <c r="H7577" s="141" t="s">
        <v>5689</v>
      </c>
      <c r="I7577" s="137">
        <v>9.4299999999999991E-3</v>
      </c>
      <c r="J7577" s="134" t="s">
        <v>5690</v>
      </c>
      <c r="K7577" s="141" t="s">
        <v>3204</v>
      </c>
      <c r="L7577" s="136">
        <v>1.4999999999999999E-2</v>
      </c>
      <c r="M7577" s="136">
        <v>8.0000000000000002E-3</v>
      </c>
      <c r="N7577" s="136">
        <v>1.6E-2</v>
      </c>
      <c r="O7577" s="141" t="s">
        <v>4274</v>
      </c>
      <c r="P7577" s="136">
        <v>3.2839999999999998</v>
      </c>
      <c r="Q7577" s="136">
        <v>8.0000000000000002E-3</v>
      </c>
      <c r="R7577" s="136">
        <v>4.4999999999999998E-2</v>
      </c>
      <c r="S7577" s="136">
        <v>8.3000000000000004E-2</v>
      </c>
    </row>
    <row r="7578" spans="1:19" ht="11.25" thickBot="1" x14ac:dyDescent="0.2">
      <c r="A7578" s="112"/>
    </row>
    <row r="7579" spans="1:19" ht="11.25" thickBot="1" x14ac:dyDescent="0.2">
      <c r="A7579" s="139" t="s">
        <v>366</v>
      </c>
      <c r="B7579" s="112"/>
      <c r="C7579" s="141" t="s">
        <v>3277</v>
      </c>
      <c r="D7579" s="141" t="s">
        <v>5691</v>
      </c>
      <c r="E7579" s="141" t="s">
        <v>5692</v>
      </c>
      <c r="F7579" s="141" t="s">
        <v>1782</v>
      </c>
      <c r="G7579" s="141" t="s">
        <v>3368</v>
      </c>
      <c r="H7579" s="141" t="s">
        <v>5693</v>
      </c>
      <c r="I7579" s="140">
        <v>0.86099999999999999</v>
      </c>
      <c r="J7579" s="134" t="s">
        <v>5694</v>
      </c>
      <c r="K7579" s="141" t="s">
        <v>620</v>
      </c>
      <c r="L7579" s="136">
        <v>1.8779999999999999</v>
      </c>
      <c r="M7579" s="136">
        <v>0.70099999999999996</v>
      </c>
      <c r="N7579" s="136">
        <v>0.64900000000000002</v>
      </c>
      <c r="O7579" s="141" t="s">
        <v>1396</v>
      </c>
      <c r="P7579" s="136">
        <v>0.495</v>
      </c>
      <c r="Q7579" s="136">
        <v>1.998</v>
      </c>
      <c r="R7579" s="136">
        <v>1.1859999999999999</v>
      </c>
      <c r="S7579" s="136">
        <v>0.33800000000000002</v>
      </c>
    </row>
    <row r="7580" spans="1:19" ht="11.25" thickBot="1" x14ac:dyDescent="0.2">
      <c r="A7580" s="112"/>
    </row>
    <row r="7581" spans="1:19" ht="11.25" thickBot="1" x14ac:dyDescent="0.2">
      <c r="A7581" s="106" t="s">
        <v>357</v>
      </c>
      <c r="B7581" s="106" t="s">
        <v>358</v>
      </c>
      <c r="C7581" s="130" t="s">
        <v>17</v>
      </c>
      <c r="D7581" s="130" t="s">
        <v>18</v>
      </c>
      <c r="E7581" s="131" t="s">
        <v>19</v>
      </c>
      <c r="F7581" s="131" t="s">
        <v>20</v>
      </c>
      <c r="G7581" s="130" t="s">
        <v>21</v>
      </c>
      <c r="H7581" s="130" t="s">
        <v>22</v>
      </c>
      <c r="I7581" s="130" t="s">
        <v>23</v>
      </c>
      <c r="J7581" s="130" t="s">
        <v>24</v>
      </c>
      <c r="K7581" s="131" t="s">
        <v>25</v>
      </c>
      <c r="L7581" s="131" t="s">
        <v>26</v>
      </c>
      <c r="M7581" s="130" t="s">
        <v>27</v>
      </c>
      <c r="N7581" s="130" t="s">
        <v>28</v>
      </c>
      <c r="O7581" s="130" t="s">
        <v>29</v>
      </c>
      <c r="P7581" s="130" t="s">
        <v>30</v>
      </c>
      <c r="Q7581" s="130" t="s">
        <v>31</v>
      </c>
      <c r="R7581" s="130" t="s">
        <v>32</v>
      </c>
      <c r="S7581" s="130" t="s">
        <v>33</v>
      </c>
    </row>
    <row r="7582" spans="1:19" ht="11.25" thickBot="1" x14ac:dyDescent="0.2">
      <c r="A7582" s="112"/>
      <c r="B7582" s="112"/>
      <c r="C7582" s="130" t="s">
        <v>111</v>
      </c>
      <c r="D7582" s="130" t="s">
        <v>111</v>
      </c>
      <c r="E7582" s="131" t="s">
        <v>111</v>
      </c>
      <c r="F7582" s="131" t="s">
        <v>111</v>
      </c>
      <c r="G7582" s="130" t="s">
        <v>111</v>
      </c>
      <c r="H7582" s="130" t="s">
        <v>111</v>
      </c>
      <c r="I7582" s="130" t="s">
        <v>111</v>
      </c>
      <c r="J7582" s="130" t="s">
        <v>111</v>
      </c>
      <c r="K7582" s="131" t="s">
        <v>111</v>
      </c>
      <c r="L7582" s="131" t="s">
        <v>111</v>
      </c>
      <c r="M7582" s="130" t="s">
        <v>111</v>
      </c>
      <c r="N7582" s="130" t="s">
        <v>111</v>
      </c>
      <c r="O7582" s="130" t="s">
        <v>111</v>
      </c>
      <c r="P7582" s="130" t="s">
        <v>111</v>
      </c>
      <c r="Q7582" s="130" t="s">
        <v>111</v>
      </c>
      <c r="R7582" s="130" t="s">
        <v>111</v>
      </c>
      <c r="S7582" s="130" t="s">
        <v>111</v>
      </c>
    </row>
    <row r="7583" spans="1:19" ht="11.25" thickBot="1" x14ac:dyDescent="0.2">
      <c r="A7583" s="107">
        <v>1</v>
      </c>
      <c r="B7583" s="132">
        <v>0.85042824074074075</v>
      </c>
      <c r="C7583" s="108">
        <v>19.41</v>
      </c>
      <c r="D7583" s="108">
        <v>1.8169999999999999</v>
      </c>
      <c r="E7583" s="133">
        <v>0.95984000000000003</v>
      </c>
      <c r="F7583" s="133">
        <v>0.96838999999999997</v>
      </c>
      <c r="G7583" s="108">
        <v>-3.5999999999999997E-2</v>
      </c>
      <c r="H7583" s="108">
        <v>6.6059999999999999</v>
      </c>
      <c r="I7583" s="108">
        <v>11.7</v>
      </c>
      <c r="J7583" s="141" t="s">
        <v>5695</v>
      </c>
      <c r="K7583" s="133">
        <v>1.02674</v>
      </c>
      <c r="L7583" s="134" t="s">
        <v>5696</v>
      </c>
      <c r="M7583" s="108">
        <v>0.04</v>
      </c>
      <c r="N7583" s="108">
        <v>0.55800000000000005</v>
      </c>
      <c r="O7583" s="108">
        <v>0</v>
      </c>
      <c r="P7583" s="108">
        <v>4.0000000000000001E-3</v>
      </c>
      <c r="Q7583" s="108">
        <v>5.0999999999999997E-2</v>
      </c>
      <c r="R7583" s="108">
        <v>-8.0000000000000002E-3</v>
      </c>
      <c r="S7583" s="108">
        <v>7.8E-2</v>
      </c>
    </row>
    <row r="7584" spans="1:19" ht="11.25" thickBot="1" x14ac:dyDescent="0.2">
      <c r="A7584" s="112"/>
    </row>
    <row r="7585" spans="1:19" ht="11.25" thickBot="1" x14ac:dyDescent="0.2">
      <c r="A7585" s="107">
        <v>2</v>
      </c>
      <c r="B7585" s="132">
        <v>0.85061342592592604</v>
      </c>
      <c r="C7585" s="108">
        <v>19.64</v>
      </c>
      <c r="D7585" s="108">
        <v>1.83</v>
      </c>
      <c r="E7585" s="133">
        <v>0.99045000000000005</v>
      </c>
      <c r="F7585" s="133">
        <v>0.97143000000000002</v>
      </c>
      <c r="G7585" s="108">
        <v>0.105</v>
      </c>
      <c r="H7585" s="108">
        <v>7.2190000000000003</v>
      </c>
      <c r="I7585" s="108">
        <v>11.68</v>
      </c>
      <c r="J7585" s="141" t="s">
        <v>5697</v>
      </c>
      <c r="K7585" s="133">
        <v>1.0426800000000001</v>
      </c>
      <c r="L7585" s="134" t="s">
        <v>5698</v>
      </c>
      <c r="M7585" s="108">
        <v>4.7E-2</v>
      </c>
      <c r="N7585" s="108">
        <v>0.56000000000000005</v>
      </c>
      <c r="O7585" s="108">
        <v>0</v>
      </c>
      <c r="P7585" s="108">
        <v>4.0000000000000001E-3</v>
      </c>
      <c r="Q7585" s="108">
        <v>5.6000000000000001E-2</v>
      </c>
      <c r="R7585" s="108">
        <v>2.1000000000000001E-2</v>
      </c>
      <c r="S7585" s="108">
        <v>0.09</v>
      </c>
    </row>
    <row r="7586" spans="1:19" ht="11.25" thickBot="1" x14ac:dyDescent="0.2">
      <c r="A7586" s="112"/>
    </row>
    <row r="7587" spans="1:19" ht="11.25" thickBot="1" x14ac:dyDescent="0.2">
      <c r="A7587" s="107">
        <v>3</v>
      </c>
      <c r="B7587" s="132">
        <v>0.8507986111111111</v>
      </c>
      <c r="C7587" s="108">
        <v>19.2</v>
      </c>
      <c r="D7587" s="108">
        <v>1.8109999999999999</v>
      </c>
      <c r="E7587" s="133">
        <v>0.98412999999999995</v>
      </c>
      <c r="F7587" s="133">
        <v>0.97955999999999999</v>
      </c>
      <c r="G7587" s="108">
        <v>9.1999999999999998E-2</v>
      </c>
      <c r="H7587" s="108">
        <v>6</v>
      </c>
      <c r="I7587" s="108">
        <v>11.6</v>
      </c>
      <c r="J7587" s="141" t="s">
        <v>5699</v>
      </c>
      <c r="K7587" s="133">
        <v>1.0446599999999999</v>
      </c>
      <c r="L7587" s="134" t="s">
        <v>5700</v>
      </c>
      <c r="M7587" s="108">
        <v>4.1000000000000002E-2</v>
      </c>
      <c r="N7587" s="108">
        <v>0.56100000000000005</v>
      </c>
      <c r="O7587" s="108">
        <v>0</v>
      </c>
      <c r="P7587" s="108">
        <v>4.0000000000000001E-3</v>
      </c>
      <c r="Q7587" s="108">
        <v>4.9000000000000002E-2</v>
      </c>
      <c r="R7587" s="108">
        <v>-3.0000000000000001E-3</v>
      </c>
      <c r="S7587" s="108">
        <v>0.10199999999999999</v>
      </c>
    </row>
    <row r="7588" spans="1:19" ht="11.25" thickBot="1" x14ac:dyDescent="0.2">
      <c r="A7588" s="112"/>
    </row>
    <row r="7589" spans="1:19" ht="11.25" thickBot="1" x14ac:dyDescent="0.2">
      <c r="A7589" s="135" t="s">
        <v>362</v>
      </c>
      <c r="B7589" s="112"/>
      <c r="C7589" s="136">
        <v>19.420000000000002</v>
      </c>
      <c r="D7589" s="136">
        <v>1.819</v>
      </c>
      <c r="E7589" s="137">
        <v>0.97814000000000001</v>
      </c>
      <c r="F7589" s="137">
        <v>0.97313000000000005</v>
      </c>
      <c r="G7589" s="136">
        <v>5.3999999999999999E-2</v>
      </c>
      <c r="H7589" s="136">
        <v>6.6079999999999997</v>
      </c>
      <c r="I7589" s="136">
        <v>11.66</v>
      </c>
      <c r="J7589" s="141" t="s">
        <v>5701</v>
      </c>
      <c r="K7589" s="137">
        <v>1.03803</v>
      </c>
      <c r="L7589" s="134" t="s">
        <v>5702</v>
      </c>
      <c r="M7589" s="136">
        <v>4.2000000000000003E-2</v>
      </c>
      <c r="N7589" s="136">
        <v>0.56000000000000005</v>
      </c>
      <c r="O7589" s="136">
        <v>0</v>
      </c>
      <c r="P7589" s="136">
        <v>4.0000000000000001E-3</v>
      </c>
      <c r="Q7589" s="136">
        <v>5.1999999999999998E-2</v>
      </c>
      <c r="R7589" s="136">
        <v>3.0000000000000001E-3</v>
      </c>
      <c r="S7589" s="136">
        <v>0.09</v>
      </c>
    </row>
    <row r="7590" spans="1:19" ht="11.25" thickBot="1" x14ac:dyDescent="0.2">
      <c r="A7590" s="112"/>
    </row>
    <row r="7591" spans="1:19" ht="11.25" thickBot="1" x14ac:dyDescent="0.2">
      <c r="A7591" s="138" t="s">
        <v>364</v>
      </c>
      <c r="B7591" s="112"/>
      <c r="C7591" s="136">
        <v>0.218</v>
      </c>
      <c r="D7591" s="136">
        <v>0.01</v>
      </c>
      <c r="E7591" s="137">
        <v>1.6160000000000001E-2</v>
      </c>
      <c r="F7591" s="137">
        <v>5.7800000000000004E-3</v>
      </c>
      <c r="G7591" s="136">
        <v>7.8E-2</v>
      </c>
      <c r="H7591" s="136">
        <v>0.60899999999999999</v>
      </c>
      <c r="I7591" s="136">
        <v>5.2999999999999999E-2</v>
      </c>
      <c r="J7591" s="141" t="s">
        <v>5703</v>
      </c>
      <c r="K7591" s="137">
        <v>9.8200000000000006E-3</v>
      </c>
      <c r="L7591" s="134" t="s">
        <v>5704</v>
      </c>
      <c r="M7591" s="136">
        <v>4.0000000000000001E-3</v>
      </c>
      <c r="N7591" s="136">
        <v>2E-3</v>
      </c>
      <c r="O7591" s="136">
        <v>0</v>
      </c>
      <c r="P7591" s="136">
        <v>0</v>
      </c>
      <c r="Q7591" s="136">
        <v>3.0000000000000001E-3</v>
      </c>
      <c r="R7591" s="136">
        <v>1.4999999999999999E-2</v>
      </c>
      <c r="S7591" s="136">
        <v>1.2E-2</v>
      </c>
    </row>
    <row r="7592" spans="1:19" ht="11.25" thickBot="1" x14ac:dyDescent="0.2">
      <c r="A7592" s="112"/>
    </row>
    <row r="7593" spans="1:19" ht="11.25" thickBot="1" x14ac:dyDescent="0.2">
      <c r="A7593" s="139" t="s">
        <v>366</v>
      </c>
      <c r="B7593" s="112"/>
      <c r="C7593" s="136">
        <v>1.1240000000000001</v>
      </c>
      <c r="D7593" s="136">
        <v>0.53700000000000003</v>
      </c>
      <c r="E7593" s="140">
        <v>1.6519999999999999</v>
      </c>
      <c r="F7593" s="140">
        <v>0.59399999999999997</v>
      </c>
      <c r="G7593" s="136">
        <v>145.1</v>
      </c>
      <c r="H7593" s="136">
        <v>9.218</v>
      </c>
      <c r="I7593" s="136">
        <v>0.45300000000000001</v>
      </c>
      <c r="J7593" s="141" t="s">
        <v>5705</v>
      </c>
      <c r="K7593" s="140">
        <v>0.94599999999999995</v>
      </c>
      <c r="L7593" s="134" t="s">
        <v>5248</v>
      </c>
      <c r="M7593" s="136">
        <v>8.5579999999999998</v>
      </c>
      <c r="N7593" s="136">
        <v>0.36399999999999999</v>
      </c>
      <c r="O7593" s="136">
        <v>230.5</v>
      </c>
      <c r="P7593" s="136">
        <v>2.6190000000000002</v>
      </c>
      <c r="Q7593" s="136">
        <v>6.5819999999999999</v>
      </c>
      <c r="R7593" s="136">
        <v>469.2</v>
      </c>
      <c r="S7593" s="136">
        <v>13.12</v>
      </c>
    </row>
    <row r="7594" spans="1:19" ht="11.25" thickBot="1" x14ac:dyDescent="0.2">
      <c r="A7594" s="112"/>
    </row>
    <row r="7595" spans="1:19" ht="11.25" thickBot="1" x14ac:dyDescent="0.2">
      <c r="A7595" s="106" t="s">
        <v>357</v>
      </c>
      <c r="B7595" s="106" t="s">
        <v>358</v>
      </c>
      <c r="C7595" s="131" t="s">
        <v>34</v>
      </c>
      <c r="D7595" s="131" t="s">
        <v>35</v>
      </c>
      <c r="E7595" s="130" t="s">
        <v>36</v>
      </c>
      <c r="F7595" s="130" t="s">
        <v>37</v>
      </c>
      <c r="G7595" s="130" t="s">
        <v>38</v>
      </c>
      <c r="H7595" s="130" t="s">
        <v>39</v>
      </c>
      <c r="I7595" s="130" t="s">
        <v>40</v>
      </c>
      <c r="J7595" s="130" t="s">
        <v>41</v>
      </c>
      <c r="K7595" s="130" t="s">
        <v>42</v>
      </c>
      <c r="L7595" s="130" t="s">
        <v>43</v>
      </c>
      <c r="M7595" s="130" t="s">
        <v>44</v>
      </c>
      <c r="N7595" s="130" t="s">
        <v>45</v>
      </c>
      <c r="O7595" s="130" t="s">
        <v>46</v>
      </c>
      <c r="P7595" s="130" t="s">
        <v>47</v>
      </c>
      <c r="Q7595" s="130" t="s">
        <v>48</v>
      </c>
      <c r="R7595" s="130" t="s">
        <v>49</v>
      </c>
      <c r="S7595" s="130" t="s">
        <v>50</v>
      </c>
    </row>
    <row r="7596" spans="1:19" ht="11.25" thickBot="1" x14ac:dyDescent="0.2">
      <c r="A7596" s="112"/>
      <c r="B7596" s="112"/>
      <c r="C7596" s="131" t="s">
        <v>111</v>
      </c>
      <c r="D7596" s="131" t="s">
        <v>111</v>
      </c>
      <c r="E7596" s="130" t="s">
        <v>111</v>
      </c>
      <c r="F7596" s="130" t="s">
        <v>111</v>
      </c>
      <c r="G7596" s="130" t="s">
        <v>111</v>
      </c>
      <c r="H7596" s="130" t="s">
        <v>111</v>
      </c>
      <c r="I7596" s="130" t="s">
        <v>111</v>
      </c>
      <c r="J7596" s="130" t="s">
        <v>111</v>
      </c>
      <c r="K7596" s="130" t="s">
        <v>111</v>
      </c>
      <c r="L7596" s="130" t="s">
        <v>111</v>
      </c>
      <c r="M7596" s="130" t="s">
        <v>111</v>
      </c>
      <c r="N7596" s="130" t="s">
        <v>111</v>
      </c>
      <c r="O7596" s="130" t="s">
        <v>111</v>
      </c>
      <c r="P7596" s="130" t="s">
        <v>111</v>
      </c>
      <c r="Q7596" s="130" t="s">
        <v>111</v>
      </c>
      <c r="R7596" s="130" t="s">
        <v>111</v>
      </c>
      <c r="S7596" s="130" t="s">
        <v>111</v>
      </c>
    </row>
    <row r="7597" spans="1:19" ht="11.25" thickBot="1" x14ac:dyDescent="0.2">
      <c r="A7597" s="107">
        <v>1</v>
      </c>
      <c r="B7597" s="132">
        <v>0.85042824074074075</v>
      </c>
      <c r="C7597" s="133">
        <v>0.92862</v>
      </c>
      <c r="D7597" s="134" t="s">
        <v>4565</v>
      </c>
      <c r="E7597" s="108">
        <v>7.6999999999999999E-2</v>
      </c>
      <c r="F7597" s="108">
        <v>2.5000000000000001E-2</v>
      </c>
      <c r="G7597" s="108">
        <v>-1E-3</v>
      </c>
      <c r="H7597" s="108">
        <v>8.5000000000000006E-2</v>
      </c>
      <c r="I7597" s="108">
        <v>47.16</v>
      </c>
      <c r="J7597" s="108">
        <v>47.19</v>
      </c>
      <c r="K7597" s="108">
        <v>0.313</v>
      </c>
      <c r="L7597" s="108">
        <v>0.627</v>
      </c>
      <c r="M7597" s="108">
        <v>7.3999999999999996E-2</v>
      </c>
      <c r="N7597" s="108">
        <v>0.27600000000000002</v>
      </c>
      <c r="O7597" s="108">
        <v>5.5E-2</v>
      </c>
      <c r="P7597" s="108">
        <v>1.9E-2</v>
      </c>
      <c r="Q7597" s="108">
        <v>5.2999999999999999E-2</v>
      </c>
      <c r="R7597" s="108">
        <v>7.0000000000000001E-3</v>
      </c>
      <c r="S7597" s="108">
        <v>3.3000000000000002E-2</v>
      </c>
    </row>
    <row r="7598" spans="1:19" ht="11.25" thickBot="1" x14ac:dyDescent="0.2">
      <c r="A7598" s="112"/>
    </row>
    <row r="7599" spans="1:19" ht="11.25" thickBot="1" x14ac:dyDescent="0.2">
      <c r="A7599" s="107">
        <v>2</v>
      </c>
      <c r="B7599" s="132">
        <v>0.85061342592592604</v>
      </c>
      <c r="C7599" s="133">
        <v>0.93903999999999999</v>
      </c>
      <c r="D7599" s="134" t="s">
        <v>5706</v>
      </c>
      <c r="E7599" s="108">
        <v>8.4000000000000005E-2</v>
      </c>
      <c r="F7599" s="108">
        <v>2.5000000000000001E-2</v>
      </c>
      <c r="G7599" s="108">
        <v>-3.0000000000000001E-3</v>
      </c>
      <c r="H7599" s="108">
        <v>8.6999999999999994E-2</v>
      </c>
      <c r="I7599" s="108">
        <v>47.35</v>
      </c>
      <c r="J7599" s="108">
        <v>47.44</v>
      </c>
      <c r="K7599" s="108">
        <v>0.31</v>
      </c>
      <c r="L7599" s="108">
        <v>0.61599999999999999</v>
      </c>
      <c r="M7599" s="108">
        <v>7.5999999999999998E-2</v>
      </c>
      <c r="N7599" s="108">
        <v>0.28299999999999997</v>
      </c>
      <c r="O7599" s="108">
        <v>5.6000000000000001E-2</v>
      </c>
      <c r="P7599" s="108">
        <v>1.7000000000000001E-2</v>
      </c>
      <c r="Q7599" s="108">
        <v>0.05</v>
      </c>
      <c r="R7599" s="108">
        <v>7.0000000000000001E-3</v>
      </c>
      <c r="S7599" s="108">
        <v>3.5000000000000003E-2</v>
      </c>
    </row>
    <row r="7600" spans="1:19" ht="11.25" thickBot="1" x14ac:dyDescent="0.2">
      <c r="A7600" s="112"/>
    </row>
    <row r="7601" spans="1:19" ht="11.25" thickBot="1" x14ac:dyDescent="0.2">
      <c r="A7601" s="107">
        <v>3</v>
      </c>
      <c r="B7601" s="132">
        <v>0.8507986111111111</v>
      </c>
      <c r="C7601" s="133">
        <v>0.94169999999999998</v>
      </c>
      <c r="D7601" s="134" t="s">
        <v>5707</v>
      </c>
      <c r="E7601" s="108">
        <v>7.6999999999999999E-2</v>
      </c>
      <c r="F7601" s="108">
        <v>2.5000000000000001E-2</v>
      </c>
      <c r="G7601" s="108">
        <v>0</v>
      </c>
      <c r="H7601" s="108">
        <v>8.5000000000000006E-2</v>
      </c>
      <c r="I7601" s="108">
        <v>47.22</v>
      </c>
      <c r="J7601" s="108">
        <v>46.81</v>
      </c>
      <c r="K7601" s="108">
        <v>0.30299999999999999</v>
      </c>
      <c r="L7601" s="108">
        <v>0.61599999999999999</v>
      </c>
      <c r="M7601" s="108">
        <v>7.3999999999999996E-2</v>
      </c>
      <c r="N7601" s="108">
        <v>0.27200000000000002</v>
      </c>
      <c r="O7601" s="108">
        <v>5.8000000000000003E-2</v>
      </c>
      <c r="P7601" s="108">
        <v>1.7999999999999999E-2</v>
      </c>
      <c r="Q7601" s="108">
        <v>4.9000000000000002E-2</v>
      </c>
      <c r="R7601" s="108">
        <v>7.0000000000000001E-3</v>
      </c>
      <c r="S7601" s="108">
        <v>3.4000000000000002E-2</v>
      </c>
    </row>
    <row r="7602" spans="1:19" ht="11.25" thickBot="1" x14ac:dyDescent="0.2">
      <c r="A7602" s="112"/>
    </row>
    <row r="7603" spans="1:19" ht="11.25" thickBot="1" x14ac:dyDescent="0.2">
      <c r="A7603" s="135" t="s">
        <v>362</v>
      </c>
      <c r="B7603" s="112"/>
      <c r="C7603" s="137">
        <v>0.93645</v>
      </c>
      <c r="D7603" s="134" t="s">
        <v>5708</v>
      </c>
      <c r="E7603" s="136">
        <v>7.9000000000000001E-2</v>
      </c>
      <c r="F7603" s="136">
        <v>2.5000000000000001E-2</v>
      </c>
      <c r="G7603" s="136">
        <v>-1E-3</v>
      </c>
      <c r="H7603" s="136">
        <v>8.5999999999999993E-2</v>
      </c>
      <c r="I7603" s="136">
        <v>47.24</v>
      </c>
      <c r="J7603" s="136">
        <v>47.15</v>
      </c>
      <c r="K7603" s="136">
        <v>0.309</v>
      </c>
      <c r="L7603" s="136">
        <v>0.62</v>
      </c>
      <c r="M7603" s="136">
        <v>7.4999999999999997E-2</v>
      </c>
      <c r="N7603" s="136">
        <v>0.27700000000000002</v>
      </c>
      <c r="O7603" s="136">
        <v>5.6000000000000001E-2</v>
      </c>
      <c r="P7603" s="136">
        <v>1.7999999999999999E-2</v>
      </c>
      <c r="Q7603" s="136">
        <v>0.05</v>
      </c>
      <c r="R7603" s="136">
        <v>7.0000000000000001E-3</v>
      </c>
      <c r="S7603" s="136">
        <v>3.4000000000000002E-2</v>
      </c>
    </row>
    <row r="7604" spans="1:19" ht="11.25" thickBot="1" x14ac:dyDescent="0.2">
      <c r="A7604" s="112"/>
    </row>
    <row r="7605" spans="1:19" ht="11.25" thickBot="1" x14ac:dyDescent="0.2">
      <c r="A7605" s="138" t="s">
        <v>364</v>
      </c>
      <c r="B7605" s="112"/>
      <c r="C7605" s="137">
        <v>6.9100000000000003E-3</v>
      </c>
      <c r="D7605" s="134" t="s">
        <v>5709</v>
      </c>
      <c r="E7605" s="136">
        <v>4.0000000000000001E-3</v>
      </c>
      <c r="F7605" s="136">
        <v>0</v>
      </c>
      <c r="G7605" s="136">
        <v>1E-3</v>
      </c>
      <c r="H7605" s="136">
        <v>2E-3</v>
      </c>
      <c r="I7605" s="136">
        <v>9.7000000000000003E-2</v>
      </c>
      <c r="J7605" s="136">
        <v>0.314</v>
      </c>
      <c r="K7605" s="136">
        <v>5.0000000000000001E-3</v>
      </c>
      <c r="L7605" s="136">
        <v>6.0000000000000001E-3</v>
      </c>
      <c r="M7605" s="136">
        <v>1E-3</v>
      </c>
      <c r="N7605" s="136">
        <v>6.0000000000000001E-3</v>
      </c>
      <c r="O7605" s="136">
        <v>2E-3</v>
      </c>
      <c r="P7605" s="136">
        <v>1E-3</v>
      </c>
      <c r="Q7605" s="136">
        <v>2E-3</v>
      </c>
      <c r="R7605" s="136">
        <v>0</v>
      </c>
      <c r="S7605" s="136">
        <v>1E-3</v>
      </c>
    </row>
    <row r="7606" spans="1:19" ht="11.25" thickBot="1" x14ac:dyDescent="0.2">
      <c r="A7606" s="112"/>
    </row>
    <row r="7607" spans="1:19" ht="11.25" thickBot="1" x14ac:dyDescent="0.2">
      <c r="A7607" s="139" t="s">
        <v>366</v>
      </c>
      <c r="B7607" s="112"/>
      <c r="C7607" s="140">
        <v>0.73799999999999999</v>
      </c>
      <c r="D7607" s="134" t="s">
        <v>2937</v>
      </c>
      <c r="E7607" s="136">
        <v>4.8019999999999996</v>
      </c>
      <c r="F7607" s="136">
        <v>1.2989999999999999</v>
      </c>
      <c r="G7607" s="136">
        <v>94.45</v>
      </c>
      <c r="H7607" s="136">
        <v>1.871</v>
      </c>
      <c r="I7607" s="136">
        <v>0.20599999999999999</v>
      </c>
      <c r="J7607" s="136">
        <v>0.66600000000000004</v>
      </c>
      <c r="K7607" s="136">
        <v>1.7589999999999999</v>
      </c>
      <c r="L7607" s="136">
        <v>0.99299999999999999</v>
      </c>
      <c r="M7607" s="136">
        <v>1.31</v>
      </c>
      <c r="N7607" s="136">
        <v>2.1829999999999998</v>
      </c>
      <c r="O7607" s="136">
        <v>2.7109999999999999</v>
      </c>
      <c r="P7607" s="136">
        <v>6.282</v>
      </c>
      <c r="Q7607" s="136">
        <v>4.0759999999999996</v>
      </c>
      <c r="R7607" s="136">
        <v>3.7589999999999999</v>
      </c>
      <c r="S7607" s="136">
        <v>3.113</v>
      </c>
    </row>
    <row r="7608" spans="1:19" ht="11.25" thickBot="1" x14ac:dyDescent="0.2">
      <c r="A7608" s="112"/>
    </row>
    <row r="7609" spans="1:19" ht="11.25" thickBot="1" x14ac:dyDescent="0.2">
      <c r="A7609" s="106" t="s">
        <v>357</v>
      </c>
      <c r="B7609" s="106" t="s">
        <v>358</v>
      </c>
      <c r="C7609" s="130" t="s">
        <v>51</v>
      </c>
      <c r="D7609" s="130" t="s">
        <v>52</v>
      </c>
      <c r="E7609" s="130" t="s">
        <v>53</v>
      </c>
      <c r="F7609" s="130" t="s">
        <v>54</v>
      </c>
      <c r="G7609" s="130" t="s">
        <v>55</v>
      </c>
      <c r="H7609" s="130" t="s">
        <v>56</v>
      </c>
      <c r="I7609" s="130" t="s">
        <v>57</v>
      </c>
      <c r="J7609" s="130" t="s">
        <v>58</v>
      </c>
      <c r="K7609" s="130" t="s">
        <v>59</v>
      </c>
      <c r="L7609" s="130" t="s">
        <v>60</v>
      </c>
      <c r="M7609" s="130" t="s">
        <v>61</v>
      </c>
      <c r="N7609" s="130" t="s">
        <v>62</v>
      </c>
      <c r="O7609" s="130" t="s">
        <v>63</v>
      </c>
      <c r="P7609" s="130" t="s">
        <v>64</v>
      </c>
      <c r="Q7609" s="131" t="s">
        <v>65</v>
      </c>
      <c r="R7609" s="131" t="s">
        <v>66</v>
      </c>
      <c r="S7609" s="130" t="s">
        <v>67</v>
      </c>
    </row>
    <row r="7610" spans="1:19" ht="11.25" thickBot="1" x14ac:dyDescent="0.2">
      <c r="A7610" s="112"/>
      <c r="B7610" s="112"/>
      <c r="C7610" s="130" t="s">
        <v>111</v>
      </c>
      <c r="D7610" s="130" t="s">
        <v>111</v>
      </c>
      <c r="E7610" s="130" t="s">
        <v>111</v>
      </c>
      <c r="F7610" s="130" t="s">
        <v>111</v>
      </c>
      <c r="G7610" s="130" t="s">
        <v>111</v>
      </c>
      <c r="H7610" s="130" t="s">
        <v>111</v>
      </c>
      <c r="I7610" s="130" t="s">
        <v>111</v>
      </c>
      <c r="J7610" s="130" t="s">
        <v>111</v>
      </c>
      <c r="K7610" s="130" t="s">
        <v>111</v>
      </c>
      <c r="L7610" s="130" t="s">
        <v>111</v>
      </c>
      <c r="M7610" s="130" t="s">
        <v>111</v>
      </c>
      <c r="N7610" s="130" t="s">
        <v>111</v>
      </c>
      <c r="O7610" s="130" t="s">
        <v>111</v>
      </c>
      <c r="P7610" s="130" t="s">
        <v>111</v>
      </c>
      <c r="Q7610" s="131" t="s">
        <v>111</v>
      </c>
      <c r="R7610" s="131" t="s">
        <v>111</v>
      </c>
      <c r="S7610" s="130" t="s">
        <v>111</v>
      </c>
    </row>
    <row r="7611" spans="1:19" ht="11.25" thickBot="1" x14ac:dyDescent="0.2">
      <c r="A7611" s="107">
        <v>1</v>
      </c>
      <c r="B7611" s="132">
        <v>0.85042824074074075</v>
      </c>
      <c r="C7611" s="108">
        <v>7.0000000000000001E-3</v>
      </c>
      <c r="D7611" s="108">
        <v>1.7999999999999999E-2</v>
      </c>
      <c r="E7611" s="108">
        <v>2E-3</v>
      </c>
      <c r="F7611" s="108">
        <v>1.2999999999999999E-2</v>
      </c>
      <c r="G7611" s="108">
        <v>2E-3</v>
      </c>
      <c r="H7611" s="108">
        <v>1E-3</v>
      </c>
      <c r="I7611" s="108">
        <v>6.4000000000000001E-2</v>
      </c>
      <c r="J7611" s="108">
        <v>0.10199999999999999</v>
      </c>
      <c r="K7611" s="108">
        <v>0.10100000000000001</v>
      </c>
      <c r="L7611" s="108">
        <v>0</v>
      </c>
      <c r="M7611" s="108">
        <v>0</v>
      </c>
      <c r="N7611" s="108">
        <v>0.111</v>
      </c>
      <c r="O7611" s="108">
        <v>1.0999999999999999E-2</v>
      </c>
      <c r="P7611" s="108">
        <v>2.5430000000000001</v>
      </c>
      <c r="Q7611" s="133">
        <v>0.88543000000000005</v>
      </c>
      <c r="R7611" s="134" t="s">
        <v>5710</v>
      </c>
      <c r="S7611" s="108">
        <v>8.4000000000000005E-2</v>
      </c>
    </row>
    <row r="7612" spans="1:19" ht="11.25" thickBot="1" x14ac:dyDescent="0.2">
      <c r="A7612" s="112"/>
    </row>
    <row r="7613" spans="1:19" ht="11.25" thickBot="1" x14ac:dyDescent="0.2">
      <c r="A7613" s="107">
        <v>2</v>
      </c>
      <c r="B7613" s="132">
        <v>0.85061342592592604</v>
      </c>
      <c r="C7613" s="108">
        <v>6.0000000000000001E-3</v>
      </c>
      <c r="D7613" s="108">
        <v>1.6E-2</v>
      </c>
      <c r="E7613" s="108">
        <v>2E-3</v>
      </c>
      <c r="F7613" s="108">
        <v>1.6E-2</v>
      </c>
      <c r="G7613" s="108">
        <v>2E-3</v>
      </c>
      <c r="H7613" s="108">
        <v>1E-3</v>
      </c>
      <c r="I7613" s="108">
        <v>6.8000000000000005E-2</v>
      </c>
      <c r="J7613" s="108">
        <v>0.10100000000000001</v>
      </c>
      <c r="K7613" s="108">
        <v>0.104</v>
      </c>
      <c r="L7613" s="108">
        <v>0</v>
      </c>
      <c r="M7613" s="108">
        <v>0</v>
      </c>
      <c r="N7613" s="108">
        <v>0.114</v>
      </c>
      <c r="O7613" s="108">
        <v>0.01</v>
      </c>
      <c r="P7613" s="108">
        <v>2.5510000000000002</v>
      </c>
      <c r="Q7613" s="133">
        <v>0.90312000000000003</v>
      </c>
      <c r="R7613" s="134" t="s">
        <v>5711</v>
      </c>
      <c r="S7613" s="108">
        <v>8.5000000000000006E-2</v>
      </c>
    </row>
    <row r="7614" spans="1:19" ht="11.25" thickBot="1" x14ac:dyDescent="0.2">
      <c r="A7614" s="112"/>
    </row>
    <row r="7615" spans="1:19" ht="11.25" thickBot="1" x14ac:dyDescent="0.2">
      <c r="A7615" s="107">
        <v>3</v>
      </c>
      <c r="B7615" s="132">
        <v>0.8507986111111111</v>
      </c>
      <c r="C7615" s="108">
        <v>6.0000000000000001E-3</v>
      </c>
      <c r="D7615" s="108">
        <v>1.7999999999999999E-2</v>
      </c>
      <c r="E7615" s="108">
        <v>2E-3</v>
      </c>
      <c r="F7615" s="108">
        <v>1.4E-2</v>
      </c>
      <c r="G7615" s="108">
        <v>2E-3</v>
      </c>
      <c r="H7615" s="108">
        <v>1E-3</v>
      </c>
      <c r="I7615" s="108">
        <v>6.9000000000000006E-2</v>
      </c>
      <c r="J7615" s="108">
        <v>0.10299999999999999</v>
      </c>
      <c r="K7615" s="108">
        <v>0.10199999999999999</v>
      </c>
      <c r="L7615" s="108">
        <v>0</v>
      </c>
      <c r="M7615" s="108">
        <v>0</v>
      </c>
      <c r="N7615" s="108">
        <v>0.11700000000000001</v>
      </c>
      <c r="O7615" s="108">
        <v>0.01</v>
      </c>
      <c r="P7615" s="108">
        <v>2.536</v>
      </c>
      <c r="Q7615" s="133">
        <v>0.90549999999999997</v>
      </c>
      <c r="R7615" s="134" t="s">
        <v>5712</v>
      </c>
      <c r="S7615" s="108">
        <v>8.5999999999999993E-2</v>
      </c>
    </row>
    <row r="7616" spans="1:19" ht="11.25" thickBot="1" x14ac:dyDescent="0.2">
      <c r="A7616" s="112"/>
    </row>
    <row r="7617" spans="1:19" ht="11.25" thickBot="1" x14ac:dyDescent="0.2">
      <c r="A7617" s="135" t="s">
        <v>362</v>
      </c>
      <c r="B7617" s="112"/>
      <c r="C7617" s="136">
        <v>6.0000000000000001E-3</v>
      </c>
      <c r="D7617" s="136">
        <v>1.7999999999999999E-2</v>
      </c>
      <c r="E7617" s="136">
        <v>2E-3</v>
      </c>
      <c r="F7617" s="136">
        <v>1.4E-2</v>
      </c>
      <c r="G7617" s="136">
        <v>2E-3</v>
      </c>
      <c r="H7617" s="136">
        <v>1E-3</v>
      </c>
      <c r="I7617" s="136">
        <v>6.7000000000000004E-2</v>
      </c>
      <c r="J7617" s="136">
        <v>0.10199999999999999</v>
      </c>
      <c r="K7617" s="136">
        <v>0.10199999999999999</v>
      </c>
      <c r="L7617" s="136">
        <v>0</v>
      </c>
      <c r="M7617" s="136">
        <v>0</v>
      </c>
      <c r="N7617" s="136">
        <v>0.114</v>
      </c>
      <c r="O7617" s="136">
        <v>0.01</v>
      </c>
      <c r="P7617" s="136">
        <v>2.5430000000000001</v>
      </c>
      <c r="Q7617" s="137">
        <v>0.89802000000000004</v>
      </c>
      <c r="R7617" s="134" t="s">
        <v>5713</v>
      </c>
      <c r="S7617" s="136">
        <v>8.5000000000000006E-2</v>
      </c>
    </row>
    <row r="7618" spans="1:19" ht="11.25" thickBot="1" x14ac:dyDescent="0.2">
      <c r="A7618" s="112"/>
    </row>
    <row r="7619" spans="1:19" ht="11.25" thickBot="1" x14ac:dyDescent="0.2">
      <c r="A7619" s="138" t="s">
        <v>364</v>
      </c>
      <c r="B7619" s="112"/>
      <c r="C7619" s="136">
        <v>0</v>
      </c>
      <c r="D7619" s="136">
        <v>1E-3</v>
      </c>
      <c r="E7619" s="136">
        <v>0</v>
      </c>
      <c r="F7619" s="136">
        <v>1E-3</v>
      </c>
      <c r="G7619" s="136">
        <v>0</v>
      </c>
      <c r="H7619" s="136">
        <v>0</v>
      </c>
      <c r="I7619" s="136">
        <v>3.0000000000000001E-3</v>
      </c>
      <c r="J7619" s="136">
        <v>1E-3</v>
      </c>
      <c r="K7619" s="136">
        <v>2E-3</v>
      </c>
      <c r="L7619" s="136">
        <v>0</v>
      </c>
      <c r="M7619" s="136">
        <v>0</v>
      </c>
      <c r="N7619" s="136">
        <v>3.0000000000000001E-3</v>
      </c>
      <c r="O7619" s="136">
        <v>1E-3</v>
      </c>
      <c r="P7619" s="136">
        <v>8.0000000000000002E-3</v>
      </c>
      <c r="Q7619" s="137">
        <v>1.0959999999999999E-2</v>
      </c>
      <c r="R7619" s="134" t="s">
        <v>5714</v>
      </c>
      <c r="S7619" s="136">
        <v>1E-3</v>
      </c>
    </row>
    <row r="7620" spans="1:19" ht="11.25" thickBot="1" x14ac:dyDescent="0.2">
      <c r="A7620" s="112"/>
    </row>
    <row r="7621" spans="1:19" ht="11.25" thickBot="1" x14ac:dyDescent="0.2">
      <c r="A7621" s="139" t="s">
        <v>366</v>
      </c>
      <c r="B7621" s="112"/>
      <c r="C7621" s="136">
        <v>5.077</v>
      </c>
      <c r="D7621" s="136">
        <v>5.718</v>
      </c>
      <c r="E7621" s="136">
        <v>13.76</v>
      </c>
      <c r="F7621" s="136">
        <v>9.4559999999999995</v>
      </c>
      <c r="G7621" s="136">
        <v>7.2190000000000003</v>
      </c>
      <c r="H7621" s="136">
        <v>13.75</v>
      </c>
      <c r="I7621" s="136">
        <v>4.3849999999999998</v>
      </c>
      <c r="J7621" s="136">
        <v>0.79900000000000004</v>
      </c>
      <c r="K7621" s="136">
        <v>1.8129999999999999</v>
      </c>
      <c r="L7621" s="136">
        <v>8.1929999999999996</v>
      </c>
      <c r="M7621" s="136">
        <v>217</v>
      </c>
      <c r="N7621" s="136">
        <v>2.66</v>
      </c>
      <c r="O7621" s="136">
        <v>6.4359999999999999</v>
      </c>
      <c r="P7621" s="136">
        <v>0.30599999999999999</v>
      </c>
      <c r="Q7621" s="140">
        <v>1.2210000000000001</v>
      </c>
      <c r="R7621" s="134" t="s">
        <v>1243</v>
      </c>
      <c r="S7621" s="136">
        <v>1.292</v>
      </c>
    </row>
    <row r="7622" spans="1:19" ht="11.25" thickBot="1" x14ac:dyDescent="0.2">
      <c r="A7622" s="112"/>
    </row>
    <row r="7623" spans="1:19" ht="11.25" thickBot="1" x14ac:dyDescent="0.2">
      <c r="A7623" s="106" t="s">
        <v>357</v>
      </c>
      <c r="B7623" s="106" t="s">
        <v>358</v>
      </c>
      <c r="C7623" s="130" t="s">
        <v>68</v>
      </c>
    </row>
    <row r="7624" spans="1:19" ht="11.25" thickBot="1" x14ac:dyDescent="0.2">
      <c r="A7624" s="112"/>
      <c r="B7624" s="112"/>
      <c r="C7624" s="130" t="s">
        <v>111</v>
      </c>
    </row>
    <row r="7625" spans="1:19" ht="11.25" thickBot="1" x14ac:dyDescent="0.2">
      <c r="A7625" s="107">
        <v>1</v>
      </c>
      <c r="B7625" s="132">
        <v>0.85042824074074075</v>
      </c>
      <c r="C7625" s="108">
        <v>1.4E-2</v>
      </c>
    </row>
    <row r="7626" spans="1:19" ht="11.25" thickBot="1" x14ac:dyDescent="0.2">
      <c r="A7626" s="112"/>
    </row>
    <row r="7627" spans="1:19" ht="11.25" thickBot="1" x14ac:dyDescent="0.2">
      <c r="A7627" s="107">
        <v>2</v>
      </c>
      <c r="B7627" s="132">
        <v>0.85061342592592604</v>
      </c>
      <c r="C7627" s="108">
        <v>1.4999999999999999E-2</v>
      </c>
    </row>
    <row r="7628" spans="1:19" ht="11.25" thickBot="1" x14ac:dyDescent="0.2">
      <c r="A7628" s="112"/>
    </row>
    <row r="7629" spans="1:19" ht="11.25" thickBot="1" x14ac:dyDescent="0.2">
      <c r="A7629" s="107">
        <v>3</v>
      </c>
      <c r="B7629" s="132">
        <v>0.8507986111111111</v>
      </c>
      <c r="C7629" s="108">
        <v>1.4E-2</v>
      </c>
    </row>
    <row r="7630" spans="1:19" ht="11.25" thickBot="1" x14ac:dyDescent="0.2">
      <c r="A7630" s="112"/>
    </row>
    <row r="7631" spans="1:19" ht="11.25" thickBot="1" x14ac:dyDescent="0.2">
      <c r="A7631" s="135" t="s">
        <v>362</v>
      </c>
      <c r="B7631" s="112"/>
      <c r="C7631" s="136">
        <v>1.4E-2</v>
      </c>
    </row>
    <row r="7632" spans="1:19" ht="11.25" thickBot="1" x14ac:dyDescent="0.2">
      <c r="A7632" s="112"/>
    </row>
    <row r="7633" spans="1:19" ht="11.25" thickBot="1" x14ac:dyDescent="0.2">
      <c r="A7633" s="138" t="s">
        <v>364</v>
      </c>
      <c r="B7633" s="112"/>
      <c r="C7633" s="136">
        <v>1E-3</v>
      </c>
    </row>
    <row r="7634" spans="1:19" ht="11.25" thickBot="1" x14ac:dyDescent="0.2">
      <c r="A7634" s="112"/>
    </row>
    <row r="7635" spans="1:19" ht="11.25" thickBot="1" x14ac:dyDescent="0.2">
      <c r="A7635" s="139" t="s">
        <v>366</v>
      </c>
      <c r="B7635" s="112"/>
      <c r="C7635" s="136">
        <v>4.2119999999999997</v>
      </c>
    </row>
    <row r="7636" spans="1:19" ht="10.5" x14ac:dyDescent="0.15">
      <c r="A7636" s="112"/>
    </row>
    <row r="7637" spans="1:19" x14ac:dyDescent="0.15">
      <c r="A7637" s="129"/>
      <c r="B7637" s="86" t="s">
        <v>5715</v>
      </c>
    </row>
    <row r="7638" spans="1:19" ht="9.75" thickBot="1" x14ac:dyDescent="0.2">
      <c r="A7638" s="81" t="s">
        <v>356</v>
      </c>
    </row>
    <row r="7639" spans="1:19" ht="11.25" thickBot="1" x14ac:dyDescent="0.2">
      <c r="A7639" s="106" t="s">
        <v>357</v>
      </c>
      <c r="B7639" s="106" t="s">
        <v>358</v>
      </c>
      <c r="C7639" s="130" t="s">
        <v>0</v>
      </c>
      <c r="D7639" s="130" t="s">
        <v>1</v>
      </c>
      <c r="E7639" s="130" t="s">
        <v>2</v>
      </c>
      <c r="F7639" s="130" t="s">
        <v>3</v>
      </c>
      <c r="G7639" s="130" t="s">
        <v>4</v>
      </c>
      <c r="H7639" s="130" t="s">
        <v>5</v>
      </c>
      <c r="I7639" s="131" t="s">
        <v>6</v>
      </c>
      <c r="J7639" s="131" t="s">
        <v>7</v>
      </c>
      <c r="K7639" s="130" t="s">
        <v>8</v>
      </c>
      <c r="L7639" s="130" t="s">
        <v>9</v>
      </c>
      <c r="M7639" s="130" t="s">
        <v>10</v>
      </c>
      <c r="N7639" s="130" t="s">
        <v>11</v>
      </c>
      <c r="O7639" s="130" t="s">
        <v>12</v>
      </c>
      <c r="P7639" s="130" t="s">
        <v>13</v>
      </c>
      <c r="Q7639" s="130" t="s">
        <v>14</v>
      </c>
      <c r="R7639" s="130" t="s">
        <v>15</v>
      </c>
      <c r="S7639" s="130" t="s">
        <v>16</v>
      </c>
    </row>
    <row r="7640" spans="1:19" ht="11.25" thickBot="1" x14ac:dyDescent="0.2">
      <c r="A7640" s="112"/>
      <c r="B7640" s="112"/>
      <c r="C7640" s="130" t="s">
        <v>111</v>
      </c>
      <c r="D7640" s="130" t="s">
        <v>111</v>
      </c>
      <c r="E7640" s="130" t="s">
        <v>111</v>
      </c>
      <c r="F7640" s="130" t="s">
        <v>111</v>
      </c>
      <c r="G7640" s="130" t="s">
        <v>111</v>
      </c>
      <c r="H7640" s="130" t="s">
        <v>111</v>
      </c>
      <c r="I7640" s="131" t="s">
        <v>111</v>
      </c>
      <c r="J7640" s="131" t="s">
        <v>111</v>
      </c>
      <c r="K7640" s="130" t="s">
        <v>111</v>
      </c>
      <c r="L7640" s="130" t="s">
        <v>111</v>
      </c>
      <c r="M7640" s="130" t="s">
        <v>111</v>
      </c>
      <c r="N7640" s="130" t="s">
        <v>111</v>
      </c>
      <c r="O7640" s="130" t="s">
        <v>111</v>
      </c>
      <c r="P7640" s="130" t="s">
        <v>111</v>
      </c>
      <c r="Q7640" s="130" t="s">
        <v>111</v>
      </c>
      <c r="R7640" s="130" t="s">
        <v>111</v>
      </c>
      <c r="S7640" s="130" t="s">
        <v>111</v>
      </c>
    </row>
    <row r="7641" spans="1:19" ht="11.25" thickBot="1" x14ac:dyDescent="0.2">
      <c r="A7641" s="107">
        <v>1</v>
      </c>
      <c r="B7641" s="132">
        <v>0.85559027777777785</v>
      </c>
      <c r="C7641" s="108">
        <v>-17.89</v>
      </c>
      <c r="D7641" s="108">
        <v>1.7310000000000001</v>
      </c>
      <c r="E7641" s="108">
        <v>-2.302</v>
      </c>
      <c r="F7641" s="108">
        <v>18.86</v>
      </c>
      <c r="G7641" s="108">
        <v>-4.0460000000000003</v>
      </c>
      <c r="H7641" s="108">
        <v>2.2610000000000001</v>
      </c>
      <c r="I7641" s="133">
        <v>1.0555099999999999</v>
      </c>
      <c r="J7641" s="134" t="s">
        <v>5716</v>
      </c>
      <c r="K7641" s="108">
        <v>6.8000000000000005E-2</v>
      </c>
      <c r="L7641" s="108">
        <v>1.7000000000000001E-2</v>
      </c>
      <c r="M7641" s="108">
        <v>2.3E-2</v>
      </c>
      <c r="N7641" s="108">
        <v>0.185</v>
      </c>
      <c r="O7641" s="108">
        <v>8.6999999999999994E-2</v>
      </c>
      <c r="P7641" s="108">
        <v>185.9</v>
      </c>
      <c r="Q7641" s="108">
        <v>-2.4E-2</v>
      </c>
      <c r="R7641" s="108">
        <v>0.06</v>
      </c>
      <c r="S7641" s="108">
        <v>0.27500000000000002</v>
      </c>
    </row>
    <row r="7642" spans="1:19" ht="11.25" thickBot="1" x14ac:dyDescent="0.2">
      <c r="A7642" s="112"/>
    </row>
    <row r="7643" spans="1:19" ht="11.25" thickBot="1" x14ac:dyDescent="0.2">
      <c r="A7643" s="107">
        <v>2</v>
      </c>
      <c r="B7643" s="132">
        <v>0.85577546296296303</v>
      </c>
      <c r="C7643" s="108">
        <v>-17.86</v>
      </c>
      <c r="D7643" s="108">
        <v>1.7250000000000001</v>
      </c>
      <c r="E7643" s="108">
        <v>-2.3140000000000001</v>
      </c>
      <c r="F7643" s="108">
        <v>18.45</v>
      </c>
      <c r="G7643" s="108">
        <v>-6.718</v>
      </c>
      <c r="H7643" s="108">
        <v>0.14399999999999999</v>
      </c>
      <c r="I7643" s="133">
        <v>1.0540099999999999</v>
      </c>
      <c r="J7643" s="134" t="s">
        <v>5717</v>
      </c>
      <c r="K7643" s="108">
        <v>3.9E-2</v>
      </c>
      <c r="L7643" s="108">
        <v>-3.0000000000000001E-3</v>
      </c>
      <c r="M7643" s="108">
        <v>1.7000000000000001E-2</v>
      </c>
      <c r="N7643" s="108">
        <v>0.158</v>
      </c>
      <c r="O7643" s="108">
        <v>8.5000000000000006E-2</v>
      </c>
      <c r="P7643" s="108">
        <v>188.7</v>
      </c>
      <c r="Q7643" s="108">
        <v>-2.3E-2</v>
      </c>
      <c r="R7643" s="108">
        <v>0.06</v>
      </c>
      <c r="S7643" s="108">
        <v>0.24299999999999999</v>
      </c>
    </row>
    <row r="7644" spans="1:19" ht="11.25" thickBot="1" x14ac:dyDescent="0.2">
      <c r="A7644" s="112"/>
    </row>
    <row r="7645" spans="1:19" ht="11.25" thickBot="1" x14ac:dyDescent="0.2">
      <c r="A7645" s="107">
        <v>3</v>
      </c>
      <c r="B7645" s="132">
        <v>0.8559606481481481</v>
      </c>
      <c r="C7645" s="108">
        <v>-17.98</v>
      </c>
      <c r="D7645" s="108">
        <v>1.734</v>
      </c>
      <c r="E7645" s="108">
        <v>-2.12</v>
      </c>
      <c r="F7645" s="108">
        <v>18.28</v>
      </c>
      <c r="G7645" s="108">
        <v>-7.5170000000000003</v>
      </c>
      <c r="H7645" s="108">
        <v>-3.238</v>
      </c>
      <c r="I7645" s="133">
        <v>1.0646</v>
      </c>
      <c r="J7645" s="134" t="s">
        <v>5718</v>
      </c>
      <c r="K7645" s="108">
        <v>0.13600000000000001</v>
      </c>
      <c r="L7645" s="108">
        <v>7.0000000000000001E-3</v>
      </c>
      <c r="M7645" s="108">
        <v>8.0000000000000002E-3</v>
      </c>
      <c r="N7645" s="108">
        <v>0.14099999999999999</v>
      </c>
      <c r="O7645" s="108">
        <v>0.08</v>
      </c>
      <c r="P7645" s="108">
        <v>186.8</v>
      </c>
      <c r="Q7645" s="108">
        <v>-2.4E-2</v>
      </c>
      <c r="R7645" s="108">
        <v>6.0999999999999999E-2</v>
      </c>
      <c r="S7645" s="108">
        <v>0.245</v>
      </c>
    </row>
    <row r="7646" spans="1:19" ht="11.25" thickBot="1" x14ac:dyDescent="0.2">
      <c r="A7646" s="112"/>
    </row>
    <row r="7647" spans="1:19" ht="11.25" thickBot="1" x14ac:dyDescent="0.2">
      <c r="A7647" s="135" t="s">
        <v>362</v>
      </c>
      <c r="B7647" s="112"/>
      <c r="C7647" s="136">
        <v>-17.91</v>
      </c>
      <c r="D7647" s="136">
        <v>1.73</v>
      </c>
      <c r="E7647" s="136">
        <v>-2.2450000000000001</v>
      </c>
      <c r="F7647" s="136">
        <v>18.53</v>
      </c>
      <c r="G7647" s="136">
        <v>-6.0940000000000003</v>
      </c>
      <c r="H7647" s="136">
        <v>-0.27800000000000002</v>
      </c>
      <c r="I7647" s="137">
        <v>1.0580400000000001</v>
      </c>
      <c r="J7647" s="134" t="s">
        <v>5719</v>
      </c>
      <c r="K7647" s="136">
        <v>8.1000000000000003E-2</v>
      </c>
      <c r="L7647" s="136">
        <v>7.0000000000000001E-3</v>
      </c>
      <c r="M7647" s="136">
        <v>1.6E-2</v>
      </c>
      <c r="N7647" s="136">
        <v>0.161</v>
      </c>
      <c r="O7647" s="136">
        <v>8.4000000000000005E-2</v>
      </c>
      <c r="P7647" s="136">
        <v>187.1</v>
      </c>
      <c r="Q7647" s="136">
        <v>-2.4E-2</v>
      </c>
      <c r="R7647" s="136">
        <v>0.06</v>
      </c>
      <c r="S7647" s="136">
        <v>0.255</v>
      </c>
    </row>
    <row r="7648" spans="1:19" ht="11.25" thickBot="1" x14ac:dyDescent="0.2">
      <c r="A7648" s="112"/>
    </row>
    <row r="7649" spans="1:19" ht="11.25" thickBot="1" x14ac:dyDescent="0.2">
      <c r="A7649" s="138" t="s">
        <v>364</v>
      </c>
      <c r="B7649" s="112"/>
      <c r="C7649" s="136">
        <v>6.3E-2</v>
      </c>
      <c r="D7649" s="136">
        <v>5.0000000000000001E-3</v>
      </c>
      <c r="E7649" s="136">
        <v>0.109</v>
      </c>
      <c r="F7649" s="136">
        <v>0.29799999999999999</v>
      </c>
      <c r="G7649" s="136">
        <v>1.8180000000000001</v>
      </c>
      <c r="H7649" s="136">
        <v>2.774</v>
      </c>
      <c r="I7649" s="137">
        <v>5.7299999999999999E-3</v>
      </c>
      <c r="J7649" s="134" t="s">
        <v>5720</v>
      </c>
      <c r="K7649" s="136">
        <v>0.05</v>
      </c>
      <c r="L7649" s="136">
        <v>0.01</v>
      </c>
      <c r="M7649" s="136">
        <v>7.0000000000000001E-3</v>
      </c>
      <c r="N7649" s="136">
        <v>2.1999999999999999E-2</v>
      </c>
      <c r="O7649" s="136">
        <v>4.0000000000000001E-3</v>
      </c>
      <c r="P7649" s="136">
        <v>1.4450000000000001</v>
      </c>
      <c r="Q7649" s="136">
        <v>0</v>
      </c>
      <c r="R7649" s="136">
        <v>1E-3</v>
      </c>
      <c r="S7649" s="136">
        <v>1.7999999999999999E-2</v>
      </c>
    </row>
    <row r="7650" spans="1:19" ht="11.25" thickBot="1" x14ac:dyDescent="0.2">
      <c r="A7650" s="112"/>
    </row>
    <row r="7651" spans="1:19" ht="11.25" thickBot="1" x14ac:dyDescent="0.2">
      <c r="A7651" s="139" t="s">
        <v>366</v>
      </c>
      <c r="B7651" s="112"/>
      <c r="C7651" s="136">
        <v>0.35399999999999998</v>
      </c>
      <c r="D7651" s="136">
        <v>0.26600000000000001</v>
      </c>
      <c r="E7651" s="136">
        <v>4.8410000000000002</v>
      </c>
      <c r="F7651" s="136">
        <v>1.61</v>
      </c>
      <c r="G7651" s="136">
        <v>29.83</v>
      </c>
      <c r="H7651" s="136">
        <v>999.3</v>
      </c>
      <c r="I7651" s="140">
        <v>0.54200000000000004</v>
      </c>
      <c r="J7651" s="134" t="s">
        <v>1939</v>
      </c>
      <c r="K7651" s="136">
        <v>61.71</v>
      </c>
      <c r="L7651" s="136">
        <v>147.1</v>
      </c>
      <c r="M7651" s="136">
        <v>44.87</v>
      </c>
      <c r="N7651" s="136">
        <v>13.92</v>
      </c>
      <c r="O7651" s="136">
        <v>4.6280000000000001</v>
      </c>
      <c r="P7651" s="136">
        <v>0.77200000000000002</v>
      </c>
      <c r="Q7651" s="136">
        <v>1.724</v>
      </c>
      <c r="R7651" s="136">
        <v>0.85099999999999998</v>
      </c>
      <c r="S7651" s="136">
        <v>7.048</v>
      </c>
    </row>
    <row r="7652" spans="1:19" ht="11.25" thickBot="1" x14ac:dyDescent="0.2">
      <c r="A7652" s="112"/>
    </row>
    <row r="7653" spans="1:19" ht="11.25" thickBot="1" x14ac:dyDescent="0.2">
      <c r="A7653" s="106" t="s">
        <v>357</v>
      </c>
      <c r="B7653" s="106" t="s">
        <v>358</v>
      </c>
      <c r="C7653" s="130" t="s">
        <v>17</v>
      </c>
      <c r="D7653" s="130" t="s">
        <v>18</v>
      </c>
      <c r="E7653" s="131" t="s">
        <v>19</v>
      </c>
      <c r="F7653" s="131" t="s">
        <v>20</v>
      </c>
      <c r="G7653" s="130" t="s">
        <v>21</v>
      </c>
      <c r="H7653" s="130" t="s">
        <v>22</v>
      </c>
      <c r="I7653" s="130" t="s">
        <v>23</v>
      </c>
      <c r="J7653" s="130" t="s">
        <v>24</v>
      </c>
      <c r="K7653" s="131" t="s">
        <v>25</v>
      </c>
      <c r="L7653" s="131" t="s">
        <v>26</v>
      </c>
      <c r="M7653" s="130" t="s">
        <v>27</v>
      </c>
      <c r="N7653" s="130" t="s">
        <v>28</v>
      </c>
      <c r="O7653" s="130" t="s">
        <v>29</v>
      </c>
      <c r="P7653" s="130" t="s">
        <v>30</v>
      </c>
      <c r="Q7653" s="130" t="s">
        <v>31</v>
      </c>
      <c r="R7653" s="130" t="s">
        <v>32</v>
      </c>
      <c r="S7653" s="130" t="s">
        <v>33</v>
      </c>
    </row>
    <row r="7654" spans="1:19" ht="11.25" thickBot="1" x14ac:dyDescent="0.2">
      <c r="A7654" s="112"/>
      <c r="B7654" s="112"/>
      <c r="C7654" s="130" t="s">
        <v>111</v>
      </c>
      <c r="D7654" s="130" t="s">
        <v>111</v>
      </c>
      <c r="E7654" s="131" t="s">
        <v>111</v>
      </c>
      <c r="F7654" s="131" t="s">
        <v>111</v>
      </c>
      <c r="G7654" s="130" t="s">
        <v>111</v>
      </c>
      <c r="H7654" s="130" t="s">
        <v>111</v>
      </c>
      <c r="I7654" s="130" t="s">
        <v>111</v>
      </c>
      <c r="J7654" s="130" t="s">
        <v>111</v>
      </c>
      <c r="K7654" s="131" t="s">
        <v>111</v>
      </c>
      <c r="L7654" s="131" t="s">
        <v>111</v>
      </c>
      <c r="M7654" s="130" t="s">
        <v>111</v>
      </c>
      <c r="N7654" s="130" t="s">
        <v>111</v>
      </c>
      <c r="O7654" s="130" t="s">
        <v>111</v>
      </c>
      <c r="P7654" s="130" t="s">
        <v>111</v>
      </c>
      <c r="Q7654" s="130" t="s">
        <v>111</v>
      </c>
      <c r="R7654" s="130" t="s">
        <v>111</v>
      </c>
      <c r="S7654" s="130" t="s">
        <v>111</v>
      </c>
    </row>
    <row r="7655" spans="1:19" ht="11.25" thickBot="1" x14ac:dyDescent="0.2">
      <c r="A7655" s="107">
        <v>1</v>
      </c>
      <c r="B7655" s="132">
        <v>0.85559027777777785</v>
      </c>
      <c r="C7655" s="108">
        <v>-1.534</v>
      </c>
      <c r="D7655" s="108">
        <v>-2E-3</v>
      </c>
      <c r="E7655" s="133">
        <v>0.98370999999999997</v>
      </c>
      <c r="F7655" s="133">
        <v>0.94052999999999998</v>
      </c>
      <c r="G7655" s="108">
        <v>-8.9999999999999993E-3</v>
      </c>
      <c r="H7655" s="108">
        <v>7.5999999999999998E-2</v>
      </c>
      <c r="I7655" s="108">
        <v>1E-3</v>
      </c>
      <c r="J7655" s="108">
        <v>-1.6E-2</v>
      </c>
      <c r="K7655" s="133">
        <v>1.0039199999999999</v>
      </c>
      <c r="L7655" s="134" t="s">
        <v>5721</v>
      </c>
      <c r="M7655" s="108">
        <v>0</v>
      </c>
      <c r="N7655" s="108">
        <v>-6.0000000000000001E-3</v>
      </c>
      <c r="O7655" s="108">
        <v>0</v>
      </c>
      <c r="P7655" s="108">
        <v>0</v>
      </c>
      <c r="Q7655" s="108">
        <v>1E-3</v>
      </c>
      <c r="R7655" s="108">
        <v>-5.3999999999999999E-2</v>
      </c>
      <c r="S7655" s="108">
        <v>2E-3</v>
      </c>
    </row>
    <row r="7656" spans="1:19" ht="11.25" thickBot="1" x14ac:dyDescent="0.2">
      <c r="A7656" s="112"/>
    </row>
    <row r="7657" spans="1:19" ht="11.25" thickBot="1" x14ac:dyDescent="0.2">
      <c r="A7657" s="107">
        <v>2</v>
      </c>
      <c r="B7657" s="132">
        <v>0.85577546296296303</v>
      </c>
      <c r="C7657" s="108">
        <v>-1.4650000000000001</v>
      </c>
      <c r="D7657" s="108">
        <v>-1E-3</v>
      </c>
      <c r="E7657" s="133">
        <v>0.99695999999999996</v>
      </c>
      <c r="F7657" s="133">
        <v>0.93489</v>
      </c>
      <c r="G7657" s="108">
        <v>-0.01</v>
      </c>
      <c r="H7657" s="108">
        <v>-0.35299999999999998</v>
      </c>
      <c r="I7657" s="108">
        <v>-1E-3</v>
      </c>
      <c r="J7657" s="108">
        <v>-1.4999999999999999E-2</v>
      </c>
      <c r="K7657" s="133">
        <v>1.02515</v>
      </c>
      <c r="L7657" s="134" t="s">
        <v>5722</v>
      </c>
      <c r="M7657" s="108">
        <v>-1E-3</v>
      </c>
      <c r="N7657" s="108">
        <v>-8.0000000000000002E-3</v>
      </c>
      <c r="O7657" s="108">
        <v>0</v>
      </c>
      <c r="P7657" s="108">
        <v>0</v>
      </c>
      <c r="Q7657" s="108">
        <v>0</v>
      </c>
      <c r="R7657" s="108">
        <v>-4.7E-2</v>
      </c>
      <c r="S7657" s="108">
        <v>2E-3</v>
      </c>
    </row>
    <row r="7658" spans="1:19" ht="11.25" thickBot="1" x14ac:dyDescent="0.2">
      <c r="A7658" s="112"/>
    </row>
    <row r="7659" spans="1:19" ht="11.25" thickBot="1" x14ac:dyDescent="0.2">
      <c r="A7659" s="107">
        <v>3</v>
      </c>
      <c r="B7659" s="132">
        <v>0.8559606481481481</v>
      </c>
      <c r="C7659" s="108">
        <v>-1.631</v>
      </c>
      <c r="D7659" s="108">
        <v>-2E-3</v>
      </c>
      <c r="E7659" s="133">
        <v>1.0055499999999999</v>
      </c>
      <c r="F7659" s="133">
        <v>0.92820999999999998</v>
      </c>
      <c r="G7659" s="108">
        <v>4.5999999999999999E-2</v>
      </c>
      <c r="H7659" s="108">
        <v>5.8000000000000003E-2</v>
      </c>
      <c r="I7659" s="108">
        <v>1E-3</v>
      </c>
      <c r="J7659" s="108">
        <v>-1.4E-2</v>
      </c>
      <c r="K7659" s="133">
        <v>1.0281100000000001</v>
      </c>
      <c r="L7659" s="134" t="s">
        <v>5723</v>
      </c>
      <c r="M7659" s="108">
        <v>-1E-3</v>
      </c>
      <c r="N7659" s="108">
        <v>-8.9999999999999993E-3</v>
      </c>
      <c r="O7659" s="108">
        <v>0</v>
      </c>
      <c r="P7659" s="108">
        <v>0</v>
      </c>
      <c r="Q7659" s="108">
        <v>1E-3</v>
      </c>
      <c r="R7659" s="108">
        <v>-2.4E-2</v>
      </c>
      <c r="S7659" s="108">
        <v>1E-3</v>
      </c>
    </row>
    <row r="7660" spans="1:19" ht="11.25" thickBot="1" x14ac:dyDescent="0.2">
      <c r="A7660" s="112"/>
    </row>
    <row r="7661" spans="1:19" ht="11.25" thickBot="1" x14ac:dyDescent="0.2">
      <c r="A7661" s="135" t="s">
        <v>362</v>
      </c>
      <c r="B7661" s="112"/>
      <c r="C7661" s="136">
        <v>-1.5429999999999999</v>
      </c>
      <c r="D7661" s="136">
        <v>-2E-3</v>
      </c>
      <c r="E7661" s="137">
        <v>0.99541000000000002</v>
      </c>
      <c r="F7661" s="137">
        <v>0.93454999999999999</v>
      </c>
      <c r="G7661" s="136">
        <v>8.9999999999999993E-3</v>
      </c>
      <c r="H7661" s="136">
        <v>-7.2999999999999995E-2</v>
      </c>
      <c r="I7661" s="136">
        <v>0</v>
      </c>
      <c r="J7661" s="136">
        <v>-1.4999999999999999E-2</v>
      </c>
      <c r="K7661" s="137">
        <v>1.0190600000000001</v>
      </c>
      <c r="L7661" s="134" t="s">
        <v>5724</v>
      </c>
      <c r="M7661" s="136">
        <v>-1E-3</v>
      </c>
      <c r="N7661" s="136">
        <v>-8.0000000000000002E-3</v>
      </c>
      <c r="O7661" s="136">
        <v>0</v>
      </c>
      <c r="P7661" s="136">
        <v>0</v>
      </c>
      <c r="Q7661" s="136">
        <v>1E-3</v>
      </c>
      <c r="R7661" s="136">
        <v>-4.2000000000000003E-2</v>
      </c>
      <c r="S7661" s="136">
        <v>2E-3</v>
      </c>
    </row>
    <row r="7662" spans="1:19" ht="11.25" thickBot="1" x14ac:dyDescent="0.2">
      <c r="A7662" s="112"/>
    </row>
    <row r="7663" spans="1:19" ht="11.25" thickBot="1" x14ac:dyDescent="0.2">
      <c r="A7663" s="138" t="s">
        <v>364</v>
      </c>
      <c r="B7663" s="112"/>
      <c r="C7663" s="136">
        <v>8.4000000000000005E-2</v>
      </c>
      <c r="D7663" s="136">
        <v>1E-3</v>
      </c>
      <c r="E7663" s="137">
        <v>1.0999999999999999E-2</v>
      </c>
      <c r="F7663" s="137">
        <v>6.1700000000000001E-3</v>
      </c>
      <c r="G7663" s="136">
        <v>3.2000000000000001E-2</v>
      </c>
      <c r="H7663" s="136">
        <v>0.24199999999999999</v>
      </c>
      <c r="I7663" s="136">
        <v>1E-3</v>
      </c>
      <c r="J7663" s="136">
        <v>1E-3</v>
      </c>
      <c r="K7663" s="137">
        <v>1.319E-2</v>
      </c>
      <c r="L7663" s="134" t="s">
        <v>5725</v>
      </c>
      <c r="M7663" s="136">
        <v>0</v>
      </c>
      <c r="N7663" s="136">
        <v>2E-3</v>
      </c>
      <c r="O7663" s="136">
        <v>0</v>
      </c>
      <c r="P7663" s="136">
        <v>0</v>
      </c>
      <c r="Q7663" s="136">
        <v>0</v>
      </c>
      <c r="R7663" s="136">
        <v>1.6E-2</v>
      </c>
      <c r="S7663" s="136">
        <v>0</v>
      </c>
    </row>
    <row r="7664" spans="1:19" ht="11.25" thickBot="1" x14ac:dyDescent="0.2">
      <c r="A7664" s="112"/>
    </row>
    <row r="7665" spans="1:19" ht="11.25" thickBot="1" x14ac:dyDescent="0.2">
      <c r="A7665" s="139" t="s">
        <v>366</v>
      </c>
      <c r="B7665" s="112"/>
      <c r="C7665" s="136">
        <v>5.4240000000000004</v>
      </c>
      <c r="D7665" s="136">
        <v>33.07</v>
      </c>
      <c r="E7665" s="140">
        <v>1.105</v>
      </c>
      <c r="F7665" s="140">
        <v>0.66</v>
      </c>
      <c r="G7665" s="136">
        <v>347.9</v>
      </c>
      <c r="H7665" s="136">
        <v>332.5</v>
      </c>
      <c r="I7665" s="136">
        <v>884.8</v>
      </c>
      <c r="J7665" s="136">
        <v>5.44</v>
      </c>
      <c r="K7665" s="140">
        <v>1.2949999999999999</v>
      </c>
      <c r="L7665" s="134" t="s">
        <v>4417</v>
      </c>
      <c r="M7665" s="136">
        <v>52.46</v>
      </c>
      <c r="N7665" s="136">
        <v>21.14</v>
      </c>
      <c r="O7665" s="136">
        <v>165.8</v>
      </c>
      <c r="P7665" s="136">
        <v>105.4</v>
      </c>
      <c r="Q7665" s="136">
        <v>48.17</v>
      </c>
      <c r="R7665" s="136">
        <v>38.450000000000003</v>
      </c>
      <c r="S7665" s="136">
        <v>7.7779999999999996</v>
      </c>
    </row>
    <row r="7666" spans="1:19" ht="11.25" thickBot="1" x14ac:dyDescent="0.2">
      <c r="A7666" s="112"/>
    </row>
    <row r="7667" spans="1:19" ht="11.25" thickBot="1" x14ac:dyDescent="0.2">
      <c r="A7667" s="106" t="s">
        <v>357</v>
      </c>
      <c r="B7667" s="106" t="s">
        <v>358</v>
      </c>
      <c r="C7667" s="131" t="s">
        <v>34</v>
      </c>
      <c r="D7667" s="131" t="s">
        <v>35</v>
      </c>
      <c r="E7667" s="130" t="s">
        <v>36</v>
      </c>
      <c r="F7667" s="130" t="s">
        <v>37</v>
      </c>
      <c r="G7667" s="130" t="s">
        <v>38</v>
      </c>
      <c r="H7667" s="130" t="s">
        <v>39</v>
      </c>
      <c r="I7667" s="130" t="s">
        <v>40</v>
      </c>
      <c r="J7667" s="130" t="s">
        <v>41</v>
      </c>
      <c r="K7667" s="130" t="s">
        <v>42</v>
      </c>
      <c r="L7667" s="130" t="s">
        <v>43</v>
      </c>
      <c r="M7667" s="130" t="s">
        <v>44</v>
      </c>
      <c r="N7667" s="130" t="s">
        <v>45</v>
      </c>
      <c r="O7667" s="130" t="s">
        <v>46</v>
      </c>
      <c r="P7667" s="130" t="s">
        <v>47</v>
      </c>
      <c r="Q7667" s="130" t="s">
        <v>48</v>
      </c>
      <c r="R7667" s="130" t="s">
        <v>49</v>
      </c>
      <c r="S7667" s="130" t="s">
        <v>50</v>
      </c>
    </row>
    <row r="7668" spans="1:19" ht="11.25" thickBot="1" x14ac:dyDescent="0.2">
      <c r="A7668" s="112"/>
      <c r="B7668" s="112"/>
      <c r="C7668" s="131" t="s">
        <v>111</v>
      </c>
      <c r="D7668" s="131" t="s">
        <v>111</v>
      </c>
      <c r="E7668" s="130" t="s">
        <v>111</v>
      </c>
      <c r="F7668" s="130" t="s">
        <v>111</v>
      </c>
      <c r="G7668" s="130" t="s">
        <v>111</v>
      </c>
      <c r="H7668" s="130" t="s">
        <v>111</v>
      </c>
      <c r="I7668" s="130" t="s">
        <v>111</v>
      </c>
      <c r="J7668" s="130" t="s">
        <v>111</v>
      </c>
      <c r="K7668" s="130" t="s">
        <v>111</v>
      </c>
      <c r="L7668" s="130" t="s">
        <v>111</v>
      </c>
      <c r="M7668" s="130" t="s">
        <v>111</v>
      </c>
      <c r="N7668" s="130" t="s">
        <v>111</v>
      </c>
      <c r="O7668" s="130" t="s">
        <v>111</v>
      </c>
      <c r="P7668" s="130" t="s">
        <v>111</v>
      </c>
      <c r="Q7668" s="130" t="s">
        <v>111</v>
      </c>
      <c r="R7668" s="130" t="s">
        <v>111</v>
      </c>
      <c r="S7668" s="130" t="s">
        <v>111</v>
      </c>
    </row>
    <row r="7669" spans="1:19" ht="11.25" thickBot="1" x14ac:dyDescent="0.2">
      <c r="A7669" s="107">
        <v>1</v>
      </c>
      <c r="B7669" s="132">
        <v>0.85559027777777785</v>
      </c>
      <c r="C7669" s="133">
        <v>0.91488000000000003</v>
      </c>
      <c r="D7669" s="134" t="s">
        <v>5726</v>
      </c>
      <c r="E7669" s="108">
        <v>1.4E-2</v>
      </c>
      <c r="F7669" s="108">
        <v>5.0000000000000001E-3</v>
      </c>
      <c r="G7669" s="108">
        <v>1E-3</v>
      </c>
      <c r="H7669" s="108">
        <v>1E-3</v>
      </c>
      <c r="I7669" s="108">
        <v>-4.0000000000000001E-3</v>
      </c>
      <c r="J7669" s="108">
        <v>-3.0000000000000001E-3</v>
      </c>
      <c r="K7669" s="108">
        <v>8.9999999999999993E-3</v>
      </c>
      <c r="L7669" s="108">
        <v>-0.01</v>
      </c>
      <c r="M7669" s="108">
        <v>0</v>
      </c>
      <c r="N7669" s="108">
        <v>-1E-3</v>
      </c>
      <c r="O7669" s="108">
        <v>0</v>
      </c>
      <c r="P7669" s="108">
        <v>0</v>
      </c>
      <c r="Q7669" s="108">
        <v>0</v>
      </c>
      <c r="R7669" s="108">
        <v>0</v>
      </c>
      <c r="S7669" s="108">
        <v>0</v>
      </c>
    </row>
    <row r="7670" spans="1:19" ht="11.25" thickBot="1" x14ac:dyDescent="0.2">
      <c r="A7670" s="112"/>
    </row>
    <row r="7671" spans="1:19" ht="11.25" thickBot="1" x14ac:dyDescent="0.2">
      <c r="A7671" s="107">
        <v>2</v>
      </c>
      <c r="B7671" s="132">
        <v>0.85577546296296303</v>
      </c>
      <c r="C7671" s="133">
        <v>0.92891000000000001</v>
      </c>
      <c r="D7671" s="134" t="s">
        <v>5727</v>
      </c>
      <c r="E7671" s="108">
        <v>1.7000000000000001E-2</v>
      </c>
      <c r="F7671" s="108">
        <v>4.0000000000000001E-3</v>
      </c>
      <c r="G7671" s="108">
        <v>0</v>
      </c>
      <c r="H7671" s="108">
        <v>1E-3</v>
      </c>
      <c r="I7671" s="108">
        <v>-6.0000000000000001E-3</v>
      </c>
      <c r="J7671" s="108">
        <v>-4.0000000000000001E-3</v>
      </c>
      <c r="K7671" s="108">
        <v>8.9999999999999993E-3</v>
      </c>
      <c r="L7671" s="108">
        <v>-1.0999999999999999E-2</v>
      </c>
      <c r="M7671" s="108">
        <v>0</v>
      </c>
      <c r="N7671" s="108">
        <v>-1E-3</v>
      </c>
      <c r="O7671" s="108">
        <v>0</v>
      </c>
      <c r="P7671" s="108">
        <v>0</v>
      </c>
      <c r="Q7671" s="108">
        <v>0</v>
      </c>
      <c r="R7671" s="108">
        <v>0</v>
      </c>
      <c r="S7671" s="108">
        <v>0</v>
      </c>
    </row>
    <row r="7672" spans="1:19" ht="11.25" thickBot="1" x14ac:dyDescent="0.2">
      <c r="A7672" s="112"/>
    </row>
    <row r="7673" spans="1:19" ht="11.25" thickBot="1" x14ac:dyDescent="0.2">
      <c r="A7673" s="107">
        <v>3</v>
      </c>
      <c r="B7673" s="132">
        <v>0.8559606481481481</v>
      </c>
      <c r="C7673" s="133">
        <v>0.93388000000000004</v>
      </c>
      <c r="D7673" s="134" t="s">
        <v>5728</v>
      </c>
      <c r="E7673" s="108">
        <v>1.6E-2</v>
      </c>
      <c r="F7673" s="108">
        <v>3.0000000000000001E-3</v>
      </c>
      <c r="G7673" s="108">
        <v>-3.0000000000000001E-3</v>
      </c>
      <c r="H7673" s="108">
        <v>1E-3</v>
      </c>
      <c r="I7673" s="108">
        <v>-5.0000000000000001E-3</v>
      </c>
      <c r="J7673" s="108">
        <v>-4.0000000000000001E-3</v>
      </c>
      <c r="K7673" s="108">
        <v>8.9999999999999993E-3</v>
      </c>
      <c r="L7673" s="108">
        <v>-1.2E-2</v>
      </c>
      <c r="M7673" s="108">
        <v>0</v>
      </c>
      <c r="N7673" s="108">
        <v>-1E-3</v>
      </c>
      <c r="O7673" s="108">
        <v>0</v>
      </c>
      <c r="P7673" s="108">
        <v>0</v>
      </c>
      <c r="Q7673" s="108">
        <v>0</v>
      </c>
      <c r="R7673" s="108">
        <v>0</v>
      </c>
      <c r="S7673" s="108">
        <v>0</v>
      </c>
    </row>
    <row r="7674" spans="1:19" ht="11.25" thickBot="1" x14ac:dyDescent="0.2">
      <c r="A7674" s="112"/>
    </row>
    <row r="7675" spans="1:19" ht="11.25" thickBot="1" x14ac:dyDescent="0.2">
      <c r="A7675" s="135" t="s">
        <v>362</v>
      </c>
      <c r="B7675" s="112"/>
      <c r="C7675" s="137">
        <v>0.92588999999999999</v>
      </c>
      <c r="D7675" s="134" t="s">
        <v>5729</v>
      </c>
      <c r="E7675" s="136">
        <v>1.6E-2</v>
      </c>
      <c r="F7675" s="136">
        <v>4.0000000000000001E-3</v>
      </c>
      <c r="G7675" s="136">
        <v>0</v>
      </c>
      <c r="H7675" s="136">
        <v>1E-3</v>
      </c>
      <c r="I7675" s="136">
        <v>-5.0000000000000001E-3</v>
      </c>
      <c r="J7675" s="136">
        <v>-4.0000000000000001E-3</v>
      </c>
      <c r="K7675" s="136">
        <v>8.9999999999999993E-3</v>
      </c>
      <c r="L7675" s="136">
        <v>-1.0999999999999999E-2</v>
      </c>
      <c r="M7675" s="136">
        <v>0</v>
      </c>
      <c r="N7675" s="136">
        <v>-1E-3</v>
      </c>
      <c r="O7675" s="136">
        <v>0</v>
      </c>
      <c r="P7675" s="136">
        <v>0</v>
      </c>
      <c r="Q7675" s="136">
        <v>0</v>
      </c>
      <c r="R7675" s="136">
        <v>0</v>
      </c>
      <c r="S7675" s="136">
        <v>0</v>
      </c>
    </row>
    <row r="7676" spans="1:19" ht="11.25" thickBot="1" x14ac:dyDescent="0.2">
      <c r="A7676" s="112"/>
    </row>
    <row r="7677" spans="1:19" ht="11.25" thickBot="1" x14ac:dyDescent="0.2">
      <c r="A7677" s="138" t="s">
        <v>364</v>
      </c>
      <c r="B7677" s="112"/>
      <c r="C7677" s="137">
        <v>9.8499999999999994E-3</v>
      </c>
      <c r="D7677" s="134" t="s">
        <v>5730</v>
      </c>
      <c r="E7677" s="136">
        <v>2E-3</v>
      </c>
      <c r="F7677" s="136">
        <v>1E-3</v>
      </c>
      <c r="G7677" s="136">
        <v>2E-3</v>
      </c>
      <c r="H7677" s="136">
        <v>0</v>
      </c>
      <c r="I7677" s="136">
        <v>1E-3</v>
      </c>
      <c r="J7677" s="136">
        <v>1E-3</v>
      </c>
      <c r="K7677" s="136">
        <v>0</v>
      </c>
      <c r="L7677" s="136">
        <v>1E-3</v>
      </c>
      <c r="M7677" s="136">
        <v>0</v>
      </c>
      <c r="N7677" s="136">
        <v>0</v>
      </c>
      <c r="O7677" s="136">
        <v>0</v>
      </c>
      <c r="P7677" s="136">
        <v>0</v>
      </c>
      <c r="Q7677" s="136">
        <v>0</v>
      </c>
      <c r="R7677" s="136">
        <v>0</v>
      </c>
      <c r="S7677" s="136">
        <v>0</v>
      </c>
    </row>
    <row r="7678" spans="1:19" ht="11.25" thickBot="1" x14ac:dyDescent="0.2">
      <c r="A7678" s="112"/>
    </row>
    <row r="7679" spans="1:19" ht="11.25" thickBot="1" x14ac:dyDescent="0.2">
      <c r="A7679" s="139" t="s">
        <v>366</v>
      </c>
      <c r="B7679" s="112"/>
      <c r="C7679" s="140">
        <v>1.0640000000000001</v>
      </c>
      <c r="D7679" s="134" t="s">
        <v>3350</v>
      </c>
      <c r="E7679" s="136">
        <v>10.98</v>
      </c>
      <c r="F7679" s="136">
        <v>20.55</v>
      </c>
      <c r="G7679" s="136">
        <v>511.1</v>
      </c>
      <c r="H7679" s="136">
        <v>11.35</v>
      </c>
      <c r="I7679" s="136">
        <v>18.55</v>
      </c>
      <c r="J7679" s="136">
        <v>15.53</v>
      </c>
      <c r="K7679" s="136">
        <v>3.8250000000000002</v>
      </c>
      <c r="L7679" s="136">
        <v>7.6890000000000001</v>
      </c>
      <c r="M7679" s="136">
        <v>22.89</v>
      </c>
      <c r="N7679" s="136">
        <v>19</v>
      </c>
      <c r="O7679" s="136">
        <v>69.819999999999993</v>
      </c>
      <c r="P7679" s="136">
        <v>87.8</v>
      </c>
      <c r="Q7679" s="136">
        <v>62.78</v>
      </c>
      <c r="R7679" s="136">
        <v>89.34</v>
      </c>
      <c r="S7679" s="136">
        <v>15.24</v>
      </c>
    </row>
    <row r="7680" spans="1:19" ht="11.25" thickBot="1" x14ac:dyDescent="0.2">
      <c r="A7680" s="112"/>
    </row>
    <row r="7681" spans="1:19" ht="11.25" thickBot="1" x14ac:dyDescent="0.2">
      <c r="A7681" s="106" t="s">
        <v>357</v>
      </c>
      <c r="B7681" s="106" t="s">
        <v>358</v>
      </c>
      <c r="C7681" s="130" t="s">
        <v>51</v>
      </c>
      <c r="D7681" s="130" t="s">
        <v>52</v>
      </c>
      <c r="E7681" s="130" t="s">
        <v>53</v>
      </c>
      <c r="F7681" s="130" t="s">
        <v>54</v>
      </c>
      <c r="G7681" s="130" t="s">
        <v>55</v>
      </c>
      <c r="H7681" s="130" t="s">
        <v>56</v>
      </c>
      <c r="I7681" s="130" t="s">
        <v>57</v>
      </c>
      <c r="J7681" s="130" t="s">
        <v>58</v>
      </c>
      <c r="K7681" s="130" t="s">
        <v>59</v>
      </c>
      <c r="L7681" s="130" t="s">
        <v>60</v>
      </c>
      <c r="M7681" s="130" t="s">
        <v>61</v>
      </c>
      <c r="N7681" s="130" t="s">
        <v>62</v>
      </c>
      <c r="O7681" s="130" t="s">
        <v>63</v>
      </c>
      <c r="P7681" s="130" t="s">
        <v>64</v>
      </c>
      <c r="Q7681" s="131" t="s">
        <v>65</v>
      </c>
      <c r="R7681" s="131" t="s">
        <v>66</v>
      </c>
      <c r="S7681" s="130" t="s">
        <v>67</v>
      </c>
    </row>
    <row r="7682" spans="1:19" ht="11.25" thickBot="1" x14ac:dyDescent="0.2">
      <c r="A7682" s="112"/>
      <c r="B7682" s="112"/>
      <c r="C7682" s="130" t="s">
        <v>111</v>
      </c>
      <c r="D7682" s="130" t="s">
        <v>111</v>
      </c>
      <c r="E7682" s="130" t="s">
        <v>111</v>
      </c>
      <c r="F7682" s="130" t="s">
        <v>111</v>
      </c>
      <c r="G7682" s="130" t="s">
        <v>111</v>
      </c>
      <c r="H7682" s="130" t="s">
        <v>111</v>
      </c>
      <c r="I7682" s="130" t="s">
        <v>111</v>
      </c>
      <c r="J7682" s="130" t="s">
        <v>111</v>
      </c>
      <c r="K7682" s="130" t="s">
        <v>111</v>
      </c>
      <c r="L7682" s="130" t="s">
        <v>111</v>
      </c>
      <c r="M7682" s="130" t="s">
        <v>111</v>
      </c>
      <c r="N7682" s="130" t="s">
        <v>111</v>
      </c>
      <c r="O7682" s="130" t="s">
        <v>111</v>
      </c>
      <c r="P7682" s="130" t="s">
        <v>111</v>
      </c>
      <c r="Q7682" s="131" t="s">
        <v>111</v>
      </c>
      <c r="R7682" s="131" t="s">
        <v>111</v>
      </c>
      <c r="S7682" s="130" t="s">
        <v>111</v>
      </c>
    </row>
    <row r="7683" spans="1:19" ht="11.25" thickBot="1" x14ac:dyDescent="0.2">
      <c r="A7683" s="107">
        <v>1</v>
      </c>
      <c r="B7683" s="132">
        <v>0.85559027777777785</v>
      </c>
      <c r="C7683" s="108">
        <v>0</v>
      </c>
      <c r="D7683" s="108">
        <v>0</v>
      </c>
      <c r="E7683" s="108">
        <v>0</v>
      </c>
      <c r="F7683" s="108">
        <v>0</v>
      </c>
      <c r="G7683" s="108">
        <v>0</v>
      </c>
      <c r="H7683" s="108">
        <v>0</v>
      </c>
      <c r="I7683" s="108">
        <v>1E-3</v>
      </c>
      <c r="J7683" s="108">
        <v>0</v>
      </c>
      <c r="K7683" s="108">
        <v>0</v>
      </c>
      <c r="L7683" s="108">
        <v>0</v>
      </c>
      <c r="M7683" s="108">
        <v>0</v>
      </c>
      <c r="N7683" s="108">
        <v>0.38600000000000001</v>
      </c>
      <c r="O7683" s="108">
        <v>0</v>
      </c>
      <c r="P7683" s="108">
        <v>4.7E-2</v>
      </c>
      <c r="Q7683" s="133">
        <v>0.90359999999999996</v>
      </c>
      <c r="R7683" s="134" t="s">
        <v>5731</v>
      </c>
      <c r="S7683" s="108">
        <v>1E-3</v>
      </c>
    </row>
    <row r="7684" spans="1:19" ht="11.25" thickBot="1" x14ac:dyDescent="0.2">
      <c r="A7684" s="112"/>
    </row>
    <row r="7685" spans="1:19" ht="11.25" thickBot="1" x14ac:dyDescent="0.2">
      <c r="A7685" s="107">
        <v>2</v>
      </c>
      <c r="B7685" s="132">
        <v>0.85577546296296303</v>
      </c>
      <c r="C7685" s="108">
        <v>0</v>
      </c>
      <c r="D7685" s="108">
        <v>0</v>
      </c>
      <c r="E7685" s="108">
        <v>0</v>
      </c>
      <c r="F7685" s="108">
        <v>0</v>
      </c>
      <c r="G7685" s="108">
        <v>0</v>
      </c>
      <c r="H7685" s="108">
        <v>0</v>
      </c>
      <c r="I7685" s="108">
        <v>0</v>
      </c>
      <c r="J7685" s="108">
        <v>0</v>
      </c>
      <c r="K7685" s="108">
        <v>0</v>
      </c>
      <c r="L7685" s="108">
        <v>0</v>
      </c>
      <c r="M7685" s="108">
        <v>0</v>
      </c>
      <c r="N7685" s="108">
        <v>0.434</v>
      </c>
      <c r="O7685" s="108">
        <v>0</v>
      </c>
      <c r="P7685" s="108">
        <v>4.7E-2</v>
      </c>
      <c r="Q7685" s="133">
        <v>0.92156000000000005</v>
      </c>
      <c r="R7685" s="134" t="s">
        <v>5732</v>
      </c>
      <c r="S7685" s="108">
        <v>2E-3</v>
      </c>
    </row>
    <row r="7686" spans="1:19" ht="11.25" thickBot="1" x14ac:dyDescent="0.2">
      <c r="A7686" s="112"/>
    </row>
    <row r="7687" spans="1:19" ht="11.25" thickBot="1" x14ac:dyDescent="0.2">
      <c r="A7687" s="107">
        <v>3</v>
      </c>
      <c r="B7687" s="132">
        <v>0.8559606481481481</v>
      </c>
      <c r="C7687" s="108">
        <v>0</v>
      </c>
      <c r="D7687" s="108">
        <v>0</v>
      </c>
      <c r="E7687" s="108">
        <v>0</v>
      </c>
      <c r="F7687" s="108">
        <v>0</v>
      </c>
      <c r="G7687" s="108">
        <v>0</v>
      </c>
      <c r="H7687" s="108">
        <v>0</v>
      </c>
      <c r="I7687" s="108">
        <v>0</v>
      </c>
      <c r="J7687" s="108">
        <v>0</v>
      </c>
      <c r="K7687" s="108">
        <v>0</v>
      </c>
      <c r="L7687" s="108">
        <v>0</v>
      </c>
      <c r="M7687" s="108">
        <v>0</v>
      </c>
      <c r="N7687" s="108">
        <v>0.44</v>
      </c>
      <c r="O7687" s="108">
        <v>0</v>
      </c>
      <c r="P7687" s="108">
        <v>4.5999999999999999E-2</v>
      </c>
      <c r="Q7687" s="133">
        <v>0.92873000000000006</v>
      </c>
      <c r="R7687" s="134" t="s">
        <v>5733</v>
      </c>
      <c r="S7687" s="108">
        <v>1E-3</v>
      </c>
    </row>
    <row r="7688" spans="1:19" ht="11.25" thickBot="1" x14ac:dyDescent="0.2">
      <c r="A7688" s="112"/>
    </row>
    <row r="7689" spans="1:19" ht="11.25" thickBot="1" x14ac:dyDescent="0.2">
      <c r="A7689" s="135" t="s">
        <v>362</v>
      </c>
      <c r="B7689" s="112"/>
      <c r="C7689" s="136">
        <v>0</v>
      </c>
      <c r="D7689" s="136">
        <v>0</v>
      </c>
      <c r="E7689" s="136">
        <v>0</v>
      </c>
      <c r="F7689" s="136">
        <v>0</v>
      </c>
      <c r="G7689" s="136">
        <v>0</v>
      </c>
      <c r="H7689" s="136">
        <v>0</v>
      </c>
      <c r="I7689" s="136">
        <v>1E-3</v>
      </c>
      <c r="J7689" s="136">
        <v>0</v>
      </c>
      <c r="K7689" s="136">
        <v>0</v>
      </c>
      <c r="L7689" s="136">
        <v>0</v>
      </c>
      <c r="M7689" s="136">
        <v>0</v>
      </c>
      <c r="N7689" s="136">
        <v>0.42</v>
      </c>
      <c r="O7689" s="136">
        <v>0</v>
      </c>
      <c r="P7689" s="136">
        <v>4.7E-2</v>
      </c>
      <c r="Q7689" s="137">
        <v>0.91796</v>
      </c>
      <c r="R7689" s="134" t="s">
        <v>5734</v>
      </c>
      <c r="S7689" s="136">
        <v>2E-3</v>
      </c>
    </row>
    <row r="7690" spans="1:19" ht="11.25" thickBot="1" x14ac:dyDescent="0.2">
      <c r="A7690" s="112"/>
    </row>
    <row r="7691" spans="1:19" ht="11.25" thickBot="1" x14ac:dyDescent="0.2">
      <c r="A7691" s="138" t="s">
        <v>364</v>
      </c>
      <c r="B7691" s="112"/>
      <c r="C7691" s="136">
        <v>0</v>
      </c>
      <c r="D7691" s="136">
        <v>0</v>
      </c>
      <c r="E7691" s="136">
        <v>0</v>
      </c>
      <c r="F7691" s="136">
        <v>0</v>
      </c>
      <c r="G7691" s="136">
        <v>0</v>
      </c>
      <c r="H7691" s="136">
        <v>0</v>
      </c>
      <c r="I7691" s="136">
        <v>0</v>
      </c>
      <c r="J7691" s="136">
        <v>0</v>
      </c>
      <c r="K7691" s="136">
        <v>0</v>
      </c>
      <c r="L7691" s="136">
        <v>0</v>
      </c>
      <c r="M7691" s="136">
        <v>0</v>
      </c>
      <c r="N7691" s="136">
        <v>0.03</v>
      </c>
      <c r="O7691" s="136">
        <v>0</v>
      </c>
      <c r="P7691" s="136">
        <v>1E-3</v>
      </c>
      <c r="Q7691" s="137">
        <v>1.295E-2</v>
      </c>
      <c r="R7691" s="134" t="s">
        <v>5735</v>
      </c>
      <c r="S7691" s="136">
        <v>1E-3</v>
      </c>
    </row>
    <row r="7692" spans="1:19" ht="11.25" thickBot="1" x14ac:dyDescent="0.2">
      <c r="A7692" s="112"/>
    </row>
    <row r="7693" spans="1:19" ht="11.25" thickBot="1" x14ac:dyDescent="0.2">
      <c r="A7693" s="139" t="s">
        <v>366</v>
      </c>
      <c r="B7693" s="112"/>
      <c r="C7693" s="136">
        <v>38.44</v>
      </c>
      <c r="D7693" s="136">
        <v>133.19999999999999</v>
      </c>
      <c r="E7693" s="136">
        <v>28.36</v>
      </c>
      <c r="F7693" s="136">
        <v>337.1</v>
      </c>
      <c r="G7693" s="136">
        <v>56.37</v>
      </c>
      <c r="H7693" s="136">
        <v>39.28</v>
      </c>
      <c r="I7693" s="136">
        <v>66.510000000000005</v>
      </c>
      <c r="J7693" s="136">
        <v>65.02</v>
      </c>
      <c r="K7693" s="136">
        <v>97.34</v>
      </c>
      <c r="L7693" s="136">
        <v>115.6</v>
      </c>
      <c r="M7693" s="136">
        <v>474.4</v>
      </c>
      <c r="N7693" s="136">
        <v>7.0609999999999999</v>
      </c>
      <c r="O7693" s="136">
        <v>40.799999999999997</v>
      </c>
      <c r="P7693" s="136">
        <v>1.6639999999999999</v>
      </c>
      <c r="Q7693" s="140">
        <v>1.41</v>
      </c>
      <c r="R7693" s="134" t="s">
        <v>5736</v>
      </c>
      <c r="S7693" s="136">
        <v>44.51</v>
      </c>
    </row>
    <row r="7694" spans="1:19" ht="11.25" thickBot="1" x14ac:dyDescent="0.2">
      <c r="A7694" s="112"/>
    </row>
    <row r="7695" spans="1:19" ht="11.25" thickBot="1" x14ac:dyDescent="0.2">
      <c r="A7695" s="106" t="s">
        <v>357</v>
      </c>
      <c r="B7695" s="106" t="s">
        <v>358</v>
      </c>
      <c r="C7695" s="130" t="s">
        <v>68</v>
      </c>
    </row>
    <row r="7696" spans="1:19" ht="11.25" thickBot="1" x14ac:dyDescent="0.2">
      <c r="A7696" s="112"/>
      <c r="B7696" s="112"/>
      <c r="C7696" s="130" t="s">
        <v>111</v>
      </c>
    </row>
    <row r="7697" spans="1:19" ht="11.25" thickBot="1" x14ac:dyDescent="0.2">
      <c r="A7697" s="107">
        <v>1</v>
      </c>
      <c r="B7697" s="132">
        <v>0.85559027777777785</v>
      </c>
      <c r="C7697" s="108">
        <v>0</v>
      </c>
    </row>
    <row r="7698" spans="1:19" ht="11.25" thickBot="1" x14ac:dyDescent="0.2">
      <c r="A7698" s="112"/>
    </row>
    <row r="7699" spans="1:19" ht="11.25" thickBot="1" x14ac:dyDescent="0.2">
      <c r="A7699" s="107">
        <v>2</v>
      </c>
      <c r="B7699" s="132">
        <v>0.85577546296296303</v>
      </c>
      <c r="C7699" s="108">
        <v>0</v>
      </c>
    </row>
    <row r="7700" spans="1:19" ht="11.25" thickBot="1" x14ac:dyDescent="0.2">
      <c r="A7700" s="112"/>
    </row>
    <row r="7701" spans="1:19" ht="11.25" thickBot="1" x14ac:dyDescent="0.2">
      <c r="A7701" s="107">
        <v>3</v>
      </c>
      <c r="B7701" s="132">
        <v>0.8559606481481481</v>
      </c>
      <c r="C7701" s="108">
        <v>0</v>
      </c>
    </row>
    <row r="7702" spans="1:19" ht="11.25" thickBot="1" x14ac:dyDescent="0.2">
      <c r="A7702" s="112"/>
    </row>
    <row r="7703" spans="1:19" ht="11.25" thickBot="1" x14ac:dyDescent="0.2">
      <c r="A7703" s="135" t="s">
        <v>362</v>
      </c>
      <c r="B7703" s="112"/>
      <c r="C7703" s="136">
        <v>0</v>
      </c>
    </row>
    <row r="7704" spans="1:19" ht="11.25" thickBot="1" x14ac:dyDescent="0.2">
      <c r="A7704" s="112"/>
    </row>
    <row r="7705" spans="1:19" ht="11.25" thickBot="1" x14ac:dyDescent="0.2">
      <c r="A7705" s="138" t="s">
        <v>364</v>
      </c>
      <c r="B7705" s="112"/>
      <c r="C7705" s="136">
        <v>0</v>
      </c>
    </row>
    <row r="7706" spans="1:19" ht="11.25" thickBot="1" x14ac:dyDescent="0.2">
      <c r="A7706" s="112"/>
    </row>
    <row r="7707" spans="1:19" ht="11.25" thickBot="1" x14ac:dyDescent="0.2">
      <c r="A7707" s="139" t="s">
        <v>366</v>
      </c>
      <c r="B7707" s="112"/>
      <c r="C7707" s="136">
        <v>123.2</v>
      </c>
    </row>
    <row r="7708" spans="1:19" ht="10.5" x14ac:dyDescent="0.15">
      <c r="A7708" s="112"/>
    </row>
    <row r="7709" spans="1:19" x14ac:dyDescent="0.15">
      <c r="A7709" s="129"/>
      <c r="B7709" s="86" t="s">
        <v>5737</v>
      </c>
    </row>
    <row r="7710" spans="1:19" ht="9.75" thickBot="1" x14ac:dyDescent="0.2">
      <c r="A7710" s="81" t="s">
        <v>356</v>
      </c>
    </row>
    <row r="7711" spans="1:19" ht="11.25" thickBot="1" x14ac:dyDescent="0.2">
      <c r="A7711" s="106" t="s">
        <v>357</v>
      </c>
      <c r="B7711" s="106" t="s">
        <v>358</v>
      </c>
      <c r="C7711" s="130" t="s">
        <v>0</v>
      </c>
      <c r="D7711" s="130" t="s">
        <v>1</v>
      </c>
      <c r="E7711" s="130" t="s">
        <v>2</v>
      </c>
      <c r="F7711" s="130" t="s">
        <v>3</v>
      </c>
      <c r="G7711" s="130" t="s">
        <v>4</v>
      </c>
      <c r="H7711" s="130" t="s">
        <v>5</v>
      </c>
      <c r="I7711" s="131" t="s">
        <v>6</v>
      </c>
      <c r="J7711" s="131" t="s">
        <v>7</v>
      </c>
      <c r="K7711" s="130" t="s">
        <v>8</v>
      </c>
      <c r="L7711" s="130" t="s">
        <v>9</v>
      </c>
      <c r="M7711" s="130" t="s">
        <v>10</v>
      </c>
      <c r="N7711" s="130" t="s">
        <v>11</v>
      </c>
      <c r="O7711" s="130" t="s">
        <v>12</v>
      </c>
      <c r="P7711" s="130" t="s">
        <v>13</v>
      </c>
      <c r="Q7711" s="130" t="s">
        <v>14</v>
      </c>
      <c r="R7711" s="130" t="s">
        <v>15</v>
      </c>
      <c r="S7711" s="130" t="s">
        <v>16</v>
      </c>
    </row>
    <row r="7712" spans="1:19" ht="11.25" thickBot="1" x14ac:dyDescent="0.2">
      <c r="A7712" s="112"/>
      <c r="B7712" s="112"/>
      <c r="C7712" s="130" t="s">
        <v>111</v>
      </c>
      <c r="D7712" s="130" t="s">
        <v>111</v>
      </c>
      <c r="E7712" s="130" t="s">
        <v>111</v>
      </c>
      <c r="F7712" s="130" t="s">
        <v>111</v>
      </c>
      <c r="G7712" s="130" t="s">
        <v>111</v>
      </c>
      <c r="H7712" s="130" t="s">
        <v>111</v>
      </c>
      <c r="I7712" s="131" t="s">
        <v>111</v>
      </c>
      <c r="J7712" s="131" t="s">
        <v>111</v>
      </c>
      <c r="K7712" s="130" t="s">
        <v>111</v>
      </c>
      <c r="L7712" s="130" t="s">
        <v>111</v>
      </c>
      <c r="M7712" s="130" t="s">
        <v>111</v>
      </c>
      <c r="N7712" s="130" t="s">
        <v>111</v>
      </c>
      <c r="O7712" s="130" t="s">
        <v>111</v>
      </c>
      <c r="P7712" s="130" t="s">
        <v>111</v>
      </c>
      <c r="Q7712" s="130" t="s">
        <v>111</v>
      </c>
      <c r="R7712" s="130" t="s">
        <v>111</v>
      </c>
      <c r="S7712" s="130" t="s">
        <v>111</v>
      </c>
    </row>
    <row r="7713" spans="1:19" ht="11.25" thickBot="1" x14ac:dyDescent="0.2">
      <c r="A7713" s="107">
        <v>1</v>
      </c>
      <c r="B7713" s="132">
        <v>0.8607407407407407</v>
      </c>
      <c r="C7713" s="108">
        <v>29.6</v>
      </c>
      <c r="D7713" s="141" t="s">
        <v>5738</v>
      </c>
      <c r="E7713" s="141" t="s">
        <v>5739</v>
      </c>
      <c r="F7713" s="141" t="s">
        <v>5740</v>
      </c>
      <c r="G7713" s="141" t="s">
        <v>5741</v>
      </c>
      <c r="H7713" s="141" t="s">
        <v>5742</v>
      </c>
      <c r="I7713" s="133">
        <v>1.0928899999999999</v>
      </c>
      <c r="J7713" s="134" t="s">
        <v>5743</v>
      </c>
      <c r="K7713" s="141" t="s">
        <v>987</v>
      </c>
      <c r="L7713" s="108">
        <v>0.8</v>
      </c>
      <c r="M7713" s="108">
        <v>1.0860000000000001</v>
      </c>
      <c r="N7713" s="108">
        <v>3.177</v>
      </c>
      <c r="O7713" s="141" t="s">
        <v>5744</v>
      </c>
      <c r="P7713" s="108">
        <v>633</v>
      </c>
      <c r="Q7713" s="108">
        <v>0.17599999999999999</v>
      </c>
      <c r="R7713" s="108">
        <v>1.407</v>
      </c>
      <c r="S7713" s="108">
        <v>8.7059999999999995</v>
      </c>
    </row>
    <row r="7714" spans="1:19" ht="11.25" thickBot="1" x14ac:dyDescent="0.2">
      <c r="A7714" s="112"/>
    </row>
    <row r="7715" spans="1:19" ht="11.25" thickBot="1" x14ac:dyDescent="0.2">
      <c r="A7715" s="107">
        <v>2</v>
      </c>
      <c r="B7715" s="132">
        <v>0.86093750000000002</v>
      </c>
      <c r="C7715" s="108">
        <v>29.51</v>
      </c>
      <c r="D7715" s="141" t="s">
        <v>5745</v>
      </c>
      <c r="E7715" s="141" t="s">
        <v>5746</v>
      </c>
      <c r="F7715" s="141" t="s">
        <v>5747</v>
      </c>
      <c r="G7715" s="141" t="s">
        <v>5748</v>
      </c>
      <c r="H7715" s="141" t="s">
        <v>5749</v>
      </c>
      <c r="I7715" s="133">
        <v>1.12324</v>
      </c>
      <c r="J7715" s="134" t="s">
        <v>5750</v>
      </c>
      <c r="K7715" s="141" t="s">
        <v>4258</v>
      </c>
      <c r="L7715" s="108">
        <v>0.78400000000000003</v>
      </c>
      <c r="M7715" s="108">
        <v>1.0109999999999999</v>
      </c>
      <c r="N7715" s="108">
        <v>3.1440000000000001</v>
      </c>
      <c r="O7715" s="141" t="s">
        <v>5751</v>
      </c>
      <c r="P7715" s="108">
        <v>626.6</v>
      </c>
      <c r="Q7715" s="108">
        <v>0.16300000000000001</v>
      </c>
      <c r="R7715" s="108">
        <v>1.4390000000000001</v>
      </c>
      <c r="S7715" s="108">
        <v>8.9260000000000002</v>
      </c>
    </row>
    <row r="7716" spans="1:19" ht="11.25" thickBot="1" x14ac:dyDescent="0.2">
      <c r="A7716" s="112"/>
    </row>
    <row r="7717" spans="1:19" ht="11.25" thickBot="1" x14ac:dyDescent="0.2">
      <c r="A7717" s="107">
        <v>3</v>
      </c>
      <c r="B7717" s="132">
        <v>0.86111111111111116</v>
      </c>
      <c r="C7717" s="108">
        <v>29.78</v>
      </c>
      <c r="D7717" s="141" t="s">
        <v>5752</v>
      </c>
      <c r="E7717" s="141" t="s">
        <v>5753</v>
      </c>
      <c r="F7717" s="141" t="s">
        <v>5754</v>
      </c>
      <c r="G7717" s="141" t="s">
        <v>5755</v>
      </c>
      <c r="H7717" s="141" t="s">
        <v>5756</v>
      </c>
      <c r="I7717" s="133">
        <v>1.12161</v>
      </c>
      <c r="J7717" s="134" t="s">
        <v>5757</v>
      </c>
      <c r="K7717" s="141" t="s">
        <v>5758</v>
      </c>
      <c r="L7717" s="108">
        <v>0.70699999999999996</v>
      </c>
      <c r="M7717" s="108">
        <v>0.94699999999999995</v>
      </c>
      <c r="N7717" s="108">
        <v>2.8889999999999998</v>
      </c>
      <c r="O7717" s="141" t="s">
        <v>5759</v>
      </c>
      <c r="P7717" s="108">
        <v>622</v>
      </c>
      <c r="Q7717" s="108">
        <v>0.156</v>
      </c>
      <c r="R7717" s="108">
        <v>1.4430000000000001</v>
      </c>
      <c r="S7717" s="108">
        <v>8.7240000000000002</v>
      </c>
    </row>
    <row r="7718" spans="1:19" ht="11.25" thickBot="1" x14ac:dyDescent="0.2">
      <c r="A7718" s="112"/>
    </row>
    <row r="7719" spans="1:19" ht="11.25" thickBot="1" x14ac:dyDescent="0.2">
      <c r="A7719" s="135" t="s">
        <v>362</v>
      </c>
      <c r="B7719" s="112"/>
      <c r="C7719" s="136">
        <v>29.63</v>
      </c>
      <c r="D7719" s="141" t="s">
        <v>5760</v>
      </c>
      <c r="E7719" s="141" t="s">
        <v>5761</v>
      </c>
      <c r="F7719" s="141" t="s">
        <v>5762</v>
      </c>
      <c r="G7719" s="141" t="s">
        <v>5763</v>
      </c>
      <c r="H7719" s="141" t="s">
        <v>5764</v>
      </c>
      <c r="I7719" s="137">
        <v>1.1125799999999999</v>
      </c>
      <c r="J7719" s="134" t="s">
        <v>5765</v>
      </c>
      <c r="K7719" s="141" t="s">
        <v>5766</v>
      </c>
      <c r="L7719" s="136">
        <v>0.76400000000000001</v>
      </c>
      <c r="M7719" s="136">
        <v>1.0149999999999999</v>
      </c>
      <c r="N7719" s="136">
        <v>3.07</v>
      </c>
      <c r="O7719" s="141" t="s">
        <v>5767</v>
      </c>
      <c r="P7719" s="136">
        <v>627.20000000000005</v>
      </c>
      <c r="Q7719" s="136">
        <v>0.16500000000000001</v>
      </c>
      <c r="R7719" s="136">
        <v>1.43</v>
      </c>
      <c r="S7719" s="136">
        <v>8.7859999999999996</v>
      </c>
    </row>
    <row r="7720" spans="1:19" ht="11.25" thickBot="1" x14ac:dyDescent="0.2">
      <c r="A7720" s="112"/>
    </row>
    <row r="7721" spans="1:19" ht="11.25" thickBot="1" x14ac:dyDescent="0.2">
      <c r="A7721" s="138" t="s">
        <v>364</v>
      </c>
      <c r="B7721" s="112"/>
      <c r="C7721" s="136">
        <v>0.13900000000000001</v>
      </c>
      <c r="D7721" s="141" t="s">
        <v>5768</v>
      </c>
      <c r="E7721" s="141" t="s">
        <v>5769</v>
      </c>
      <c r="F7721" s="141" t="s">
        <v>5770</v>
      </c>
      <c r="G7721" s="141" t="s">
        <v>5771</v>
      </c>
      <c r="H7721" s="141" t="s">
        <v>5772</v>
      </c>
      <c r="I7721" s="137">
        <v>1.7069999999999998E-2</v>
      </c>
      <c r="J7721" s="134" t="s">
        <v>5773</v>
      </c>
      <c r="K7721" s="141" t="s">
        <v>5774</v>
      </c>
      <c r="L7721" s="136">
        <v>0.05</v>
      </c>
      <c r="M7721" s="136">
        <v>6.9000000000000006E-2</v>
      </c>
      <c r="N7721" s="136">
        <v>0.158</v>
      </c>
      <c r="O7721" s="141" t="s">
        <v>1043</v>
      </c>
      <c r="P7721" s="136">
        <v>5.5220000000000002</v>
      </c>
      <c r="Q7721" s="136">
        <v>0.01</v>
      </c>
      <c r="R7721" s="136">
        <v>0.02</v>
      </c>
      <c r="S7721" s="136">
        <v>0.122</v>
      </c>
    </row>
    <row r="7722" spans="1:19" ht="11.25" thickBot="1" x14ac:dyDescent="0.2">
      <c r="A7722" s="112"/>
    </row>
    <row r="7723" spans="1:19" ht="11.25" thickBot="1" x14ac:dyDescent="0.2">
      <c r="A7723" s="139" t="s">
        <v>366</v>
      </c>
      <c r="B7723" s="112"/>
      <c r="C7723" s="136">
        <v>0.47</v>
      </c>
      <c r="D7723" s="141" t="s">
        <v>1707</v>
      </c>
      <c r="E7723" s="141" t="s">
        <v>5775</v>
      </c>
      <c r="F7723" s="141" t="s">
        <v>5776</v>
      </c>
      <c r="G7723" s="141" t="s">
        <v>3282</v>
      </c>
      <c r="H7723" s="141" t="s">
        <v>5777</v>
      </c>
      <c r="I7723" s="140">
        <v>1.5349999999999999</v>
      </c>
      <c r="J7723" s="134" t="s">
        <v>5778</v>
      </c>
      <c r="K7723" s="141" t="s">
        <v>5779</v>
      </c>
      <c r="L7723" s="136">
        <v>6.5369999999999999</v>
      </c>
      <c r="M7723" s="136">
        <v>6.843</v>
      </c>
      <c r="N7723" s="136">
        <v>5.1390000000000002</v>
      </c>
      <c r="O7723" s="141" t="s">
        <v>5780</v>
      </c>
      <c r="P7723" s="136">
        <v>0.88</v>
      </c>
      <c r="Q7723" s="136">
        <v>5.9509999999999996</v>
      </c>
      <c r="R7723" s="136">
        <v>1.373</v>
      </c>
      <c r="S7723" s="136">
        <v>1.393</v>
      </c>
    </row>
    <row r="7724" spans="1:19" ht="11.25" thickBot="1" x14ac:dyDescent="0.2">
      <c r="A7724" s="112"/>
    </row>
    <row r="7725" spans="1:19" ht="11.25" thickBot="1" x14ac:dyDescent="0.2">
      <c r="A7725" s="106" t="s">
        <v>357</v>
      </c>
      <c r="B7725" s="106" t="s">
        <v>358</v>
      </c>
      <c r="C7725" s="130" t="s">
        <v>17</v>
      </c>
      <c r="D7725" s="130" t="s">
        <v>18</v>
      </c>
      <c r="E7725" s="131" t="s">
        <v>19</v>
      </c>
      <c r="F7725" s="131" t="s">
        <v>20</v>
      </c>
      <c r="G7725" s="130" t="s">
        <v>21</v>
      </c>
      <c r="H7725" s="130" t="s">
        <v>22</v>
      </c>
      <c r="I7725" s="130" t="s">
        <v>23</v>
      </c>
      <c r="J7725" s="130" t="s">
        <v>24</v>
      </c>
      <c r="K7725" s="131" t="s">
        <v>25</v>
      </c>
      <c r="L7725" s="131" t="s">
        <v>26</v>
      </c>
      <c r="M7725" s="130" t="s">
        <v>27</v>
      </c>
      <c r="N7725" s="130" t="s">
        <v>28</v>
      </c>
      <c r="O7725" s="130" t="s">
        <v>29</v>
      </c>
      <c r="P7725" s="130" t="s">
        <v>30</v>
      </c>
      <c r="Q7725" s="130" t="s">
        <v>31</v>
      </c>
      <c r="R7725" s="130" t="s">
        <v>32</v>
      </c>
      <c r="S7725" s="130" t="s">
        <v>33</v>
      </c>
    </row>
    <row r="7726" spans="1:19" ht="11.25" thickBot="1" x14ac:dyDescent="0.2">
      <c r="A7726" s="112"/>
      <c r="B7726" s="112"/>
      <c r="C7726" s="130" t="s">
        <v>111</v>
      </c>
      <c r="D7726" s="130" t="s">
        <v>111</v>
      </c>
      <c r="E7726" s="131" t="s">
        <v>111</v>
      </c>
      <c r="F7726" s="131" t="s">
        <v>111</v>
      </c>
      <c r="G7726" s="130" t="s">
        <v>111</v>
      </c>
      <c r="H7726" s="130" t="s">
        <v>111</v>
      </c>
      <c r="I7726" s="130" t="s">
        <v>111</v>
      </c>
      <c r="J7726" s="130" t="s">
        <v>111</v>
      </c>
      <c r="K7726" s="131" t="s">
        <v>111</v>
      </c>
      <c r="L7726" s="131" t="s">
        <v>111</v>
      </c>
      <c r="M7726" s="130" t="s">
        <v>111</v>
      </c>
      <c r="N7726" s="130" t="s">
        <v>111</v>
      </c>
      <c r="O7726" s="130" t="s">
        <v>111</v>
      </c>
      <c r="P7726" s="130" t="s">
        <v>111</v>
      </c>
      <c r="Q7726" s="130" t="s">
        <v>111</v>
      </c>
      <c r="R7726" s="130" t="s">
        <v>111</v>
      </c>
      <c r="S7726" s="130" t="s">
        <v>111</v>
      </c>
    </row>
    <row r="7727" spans="1:19" ht="11.25" thickBot="1" x14ac:dyDescent="0.2">
      <c r="A7727" s="107">
        <v>1</v>
      </c>
      <c r="B7727" s="132">
        <v>0.8607407407407407</v>
      </c>
      <c r="C7727" s="108">
        <v>36.71</v>
      </c>
      <c r="D7727" s="108">
        <v>9.0410000000000004</v>
      </c>
      <c r="E7727" s="133">
        <v>0.99785999999999997</v>
      </c>
      <c r="F7727" s="133">
        <v>0.98831000000000002</v>
      </c>
      <c r="G7727" s="108">
        <v>0.67</v>
      </c>
      <c r="H7727" s="108">
        <v>9.8719999999999999</v>
      </c>
      <c r="I7727" s="108">
        <v>41.63</v>
      </c>
      <c r="J7727" s="141" t="s">
        <v>5781</v>
      </c>
      <c r="K7727" s="133">
        <v>1.0920399999999999</v>
      </c>
      <c r="L7727" s="134" t="s">
        <v>5782</v>
      </c>
      <c r="M7727" s="108">
        <v>5.1999999999999998E-2</v>
      </c>
      <c r="N7727" s="108">
        <v>9.9000000000000005E-2</v>
      </c>
      <c r="O7727" s="108">
        <v>1E-3</v>
      </c>
      <c r="P7727" s="108">
        <v>3.0000000000000001E-3</v>
      </c>
      <c r="Q7727" s="108">
        <v>3.6999999999999998E-2</v>
      </c>
      <c r="R7727" s="108">
        <v>-8.3000000000000004E-2</v>
      </c>
      <c r="S7727" s="108">
        <v>0.107</v>
      </c>
    </row>
    <row r="7728" spans="1:19" ht="11.25" thickBot="1" x14ac:dyDescent="0.2">
      <c r="A7728" s="112"/>
    </row>
    <row r="7729" spans="1:19" ht="11.25" thickBot="1" x14ac:dyDescent="0.2">
      <c r="A7729" s="107">
        <v>2</v>
      </c>
      <c r="B7729" s="132">
        <v>0.86093750000000002</v>
      </c>
      <c r="C7729" s="108">
        <v>37.340000000000003</v>
      </c>
      <c r="D7729" s="108">
        <v>9.0269999999999992</v>
      </c>
      <c r="E7729" s="133">
        <v>1.0135700000000001</v>
      </c>
      <c r="F7729" s="133">
        <v>0.99338000000000004</v>
      </c>
      <c r="G7729" s="108">
        <v>0.7</v>
      </c>
      <c r="H7729" s="108">
        <v>9.9130000000000003</v>
      </c>
      <c r="I7729" s="108">
        <v>41.95</v>
      </c>
      <c r="J7729" s="141" t="s">
        <v>5783</v>
      </c>
      <c r="K7729" s="133">
        <v>1.1189499999999999</v>
      </c>
      <c r="L7729" s="134" t="s">
        <v>5784</v>
      </c>
      <c r="M7729" s="108">
        <v>4.5999999999999999E-2</v>
      </c>
      <c r="N7729" s="108">
        <v>9.9000000000000005E-2</v>
      </c>
      <c r="O7729" s="108">
        <v>0</v>
      </c>
      <c r="P7729" s="108">
        <v>2E-3</v>
      </c>
      <c r="Q7729" s="108">
        <v>3.6999999999999998E-2</v>
      </c>
      <c r="R7729" s="108">
        <v>-6.8000000000000005E-2</v>
      </c>
      <c r="S7729" s="108">
        <v>0.107</v>
      </c>
    </row>
    <row r="7730" spans="1:19" ht="11.25" thickBot="1" x14ac:dyDescent="0.2">
      <c r="A7730" s="112"/>
    </row>
    <row r="7731" spans="1:19" ht="11.25" thickBot="1" x14ac:dyDescent="0.2">
      <c r="A7731" s="107">
        <v>3</v>
      </c>
      <c r="B7731" s="132">
        <v>0.86111111111111116</v>
      </c>
      <c r="C7731" s="108">
        <v>37.520000000000003</v>
      </c>
      <c r="D7731" s="108">
        <v>9.01</v>
      </c>
      <c r="E7731" s="133">
        <v>1.01536</v>
      </c>
      <c r="F7731" s="133">
        <v>1.00566</v>
      </c>
      <c r="G7731" s="108">
        <v>0.65700000000000003</v>
      </c>
      <c r="H7731" s="108">
        <v>7.4329999999999998</v>
      </c>
      <c r="I7731" s="108">
        <v>41.73</v>
      </c>
      <c r="J7731" s="141" t="s">
        <v>5785</v>
      </c>
      <c r="K7731" s="133">
        <v>1.1116200000000001</v>
      </c>
      <c r="L7731" s="134" t="s">
        <v>5786</v>
      </c>
      <c r="M7731" s="108">
        <v>3.7999999999999999E-2</v>
      </c>
      <c r="N7731" s="108">
        <v>9.5000000000000001E-2</v>
      </c>
      <c r="O7731" s="108">
        <v>0</v>
      </c>
      <c r="P7731" s="108">
        <v>3.0000000000000001E-3</v>
      </c>
      <c r="Q7731" s="108">
        <v>3.5000000000000003E-2</v>
      </c>
      <c r="R7731" s="108">
        <v>-7.0000000000000007E-2</v>
      </c>
      <c r="S7731" s="108">
        <v>0.11600000000000001</v>
      </c>
    </row>
    <row r="7732" spans="1:19" ht="11.25" thickBot="1" x14ac:dyDescent="0.2">
      <c r="A7732" s="112"/>
    </row>
    <row r="7733" spans="1:19" ht="11.25" thickBot="1" x14ac:dyDescent="0.2">
      <c r="A7733" s="135" t="s">
        <v>362</v>
      </c>
      <c r="B7733" s="112"/>
      <c r="C7733" s="136">
        <v>37.19</v>
      </c>
      <c r="D7733" s="136">
        <v>9.0259999999999998</v>
      </c>
      <c r="E7733" s="137">
        <v>1.0089300000000001</v>
      </c>
      <c r="F7733" s="137">
        <v>0.99578</v>
      </c>
      <c r="G7733" s="136">
        <v>0.67600000000000005</v>
      </c>
      <c r="H7733" s="136">
        <v>9.0730000000000004</v>
      </c>
      <c r="I7733" s="136">
        <v>41.77</v>
      </c>
      <c r="J7733" s="141" t="s">
        <v>5787</v>
      </c>
      <c r="K7733" s="137">
        <v>1.10754</v>
      </c>
      <c r="L7733" s="134" t="s">
        <v>5788</v>
      </c>
      <c r="M7733" s="136">
        <v>4.4999999999999998E-2</v>
      </c>
      <c r="N7733" s="136">
        <v>9.7000000000000003E-2</v>
      </c>
      <c r="O7733" s="136">
        <v>0</v>
      </c>
      <c r="P7733" s="136">
        <v>3.0000000000000001E-3</v>
      </c>
      <c r="Q7733" s="136">
        <v>3.5999999999999997E-2</v>
      </c>
      <c r="R7733" s="136">
        <v>-7.3999999999999996E-2</v>
      </c>
      <c r="S7733" s="136">
        <v>0.11</v>
      </c>
    </row>
    <row r="7734" spans="1:19" ht="11.25" thickBot="1" x14ac:dyDescent="0.2">
      <c r="A7734" s="112"/>
    </row>
    <row r="7735" spans="1:19" ht="11.25" thickBot="1" x14ac:dyDescent="0.2">
      <c r="A7735" s="138" t="s">
        <v>364</v>
      </c>
      <c r="B7735" s="112"/>
      <c r="C7735" s="136">
        <v>0.42799999999999999</v>
      </c>
      <c r="D7735" s="136">
        <v>1.6E-2</v>
      </c>
      <c r="E7735" s="137">
        <v>9.6299999999999997E-3</v>
      </c>
      <c r="F7735" s="137">
        <v>8.9200000000000008E-3</v>
      </c>
      <c r="G7735" s="136">
        <v>2.1999999999999999E-2</v>
      </c>
      <c r="H7735" s="136">
        <v>1.42</v>
      </c>
      <c r="I7735" s="136">
        <v>0.16500000000000001</v>
      </c>
      <c r="J7735" s="141" t="s">
        <v>4215</v>
      </c>
      <c r="K7735" s="137">
        <v>1.391E-2</v>
      </c>
      <c r="L7735" s="134" t="s">
        <v>4977</v>
      </c>
      <c r="M7735" s="136">
        <v>7.0000000000000001E-3</v>
      </c>
      <c r="N7735" s="136">
        <v>2E-3</v>
      </c>
      <c r="O7735" s="136">
        <v>0</v>
      </c>
      <c r="P7735" s="136">
        <v>0</v>
      </c>
      <c r="Q7735" s="136">
        <v>2E-3</v>
      </c>
      <c r="R7735" s="136">
        <v>8.0000000000000002E-3</v>
      </c>
      <c r="S7735" s="136">
        <v>5.0000000000000001E-3</v>
      </c>
    </row>
    <row r="7736" spans="1:19" ht="11.25" thickBot="1" x14ac:dyDescent="0.2">
      <c r="A7736" s="112"/>
    </row>
    <row r="7737" spans="1:19" ht="11.25" thickBot="1" x14ac:dyDescent="0.2">
      <c r="A7737" s="139" t="s">
        <v>366</v>
      </c>
      <c r="B7737" s="112"/>
      <c r="C7737" s="136">
        <v>1.1499999999999999</v>
      </c>
      <c r="D7737" s="136">
        <v>0.17199999999999999</v>
      </c>
      <c r="E7737" s="140">
        <v>0.95399999999999996</v>
      </c>
      <c r="F7737" s="140">
        <v>0.89600000000000002</v>
      </c>
      <c r="G7737" s="136">
        <v>3.274</v>
      </c>
      <c r="H7737" s="136">
        <v>15.65</v>
      </c>
      <c r="I7737" s="136">
        <v>0.39500000000000002</v>
      </c>
      <c r="J7737" s="141" t="s">
        <v>5789</v>
      </c>
      <c r="K7737" s="140">
        <v>1.256</v>
      </c>
      <c r="L7737" s="134" t="s">
        <v>1064</v>
      </c>
      <c r="M7737" s="136">
        <v>15.85</v>
      </c>
      <c r="N7737" s="136">
        <v>2.4009999999999998</v>
      </c>
      <c r="O7737" s="136">
        <v>55.24</v>
      </c>
      <c r="P7737" s="136">
        <v>11.37</v>
      </c>
      <c r="Q7737" s="136">
        <v>4.1470000000000002</v>
      </c>
      <c r="R7737" s="136">
        <v>11.49</v>
      </c>
      <c r="S7737" s="136">
        <v>4.6749999999999998</v>
      </c>
    </row>
    <row r="7738" spans="1:19" ht="11.25" thickBot="1" x14ac:dyDescent="0.2">
      <c r="A7738" s="112"/>
    </row>
    <row r="7739" spans="1:19" ht="11.25" thickBot="1" x14ac:dyDescent="0.2">
      <c r="A7739" s="106" t="s">
        <v>357</v>
      </c>
      <c r="B7739" s="106" t="s">
        <v>358</v>
      </c>
      <c r="C7739" s="131" t="s">
        <v>34</v>
      </c>
      <c r="D7739" s="131" t="s">
        <v>35</v>
      </c>
      <c r="E7739" s="130" t="s">
        <v>36</v>
      </c>
      <c r="F7739" s="130" t="s">
        <v>37</v>
      </c>
      <c r="G7739" s="130" t="s">
        <v>38</v>
      </c>
      <c r="H7739" s="130" t="s">
        <v>39</v>
      </c>
      <c r="I7739" s="130" t="s">
        <v>40</v>
      </c>
      <c r="J7739" s="130" t="s">
        <v>41</v>
      </c>
      <c r="K7739" s="130" t="s">
        <v>42</v>
      </c>
      <c r="L7739" s="130" t="s">
        <v>43</v>
      </c>
      <c r="M7739" s="130" t="s">
        <v>44</v>
      </c>
      <c r="N7739" s="130" t="s">
        <v>45</v>
      </c>
      <c r="O7739" s="130" t="s">
        <v>46</v>
      </c>
      <c r="P7739" s="130" t="s">
        <v>47</v>
      </c>
      <c r="Q7739" s="130" t="s">
        <v>48</v>
      </c>
      <c r="R7739" s="130" t="s">
        <v>49</v>
      </c>
      <c r="S7739" s="130" t="s">
        <v>50</v>
      </c>
    </row>
    <row r="7740" spans="1:19" ht="11.25" thickBot="1" x14ac:dyDescent="0.2">
      <c r="A7740" s="112"/>
      <c r="B7740" s="112"/>
      <c r="C7740" s="131" t="s">
        <v>111</v>
      </c>
      <c r="D7740" s="131" t="s">
        <v>111</v>
      </c>
      <c r="E7740" s="130" t="s">
        <v>111</v>
      </c>
      <c r="F7740" s="130" t="s">
        <v>111</v>
      </c>
      <c r="G7740" s="130" t="s">
        <v>111</v>
      </c>
      <c r="H7740" s="130" t="s">
        <v>111</v>
      </c>
      <c r="I7740" s="130" t="s">
        <v>111</v>
      </c>
      <c r="J7740" s="130" t="s">
        <v>111</v>
      </c>
      <c r="K7740" s="130" t="s">
        <v>111</v>
      </c>
      <c r="L7740" s="130" t="s">
        <v>111</v>
      </c>
      <c r="M7740" s="130" t="s">
        <v>111</v>
      </c>
      <c r="N7740" s="130" t="s">
        <v>111</v>
      </c>
      <c r="O7740" s="130" t="s">
        <v>111</v>
      </c>
      <c r="P7740" s="130" t="s">
        <v>111</v>
      </c>
      <c r="Q7740" s="130" t="s">
        <v>111</v>
      </c>
      <c r="R7740" s="130" t="s">
        <v>111</v>
      </c>
      <c r="S7740" s="130" t="s">
        <v>111</v>
      </c>
    </row>
    <row r="7741" spans="1:19" ht="11.25" thickBot="1" x14ac:dyDescent="0.2">
      <c r="A7741" s="107">
        <v>1</v>
      </c>
      <c r="B7741" s="132">
        <v>0.8607407407407407</v>
      </c>
      <c r="C7741" s="133">
        <v>0.94613999999999998</v>
      </c>
      <c r="D7741" s="134" t="s">
        <v>5790</v>
      </c>
      <c r="E7741" s="108">
        <v>1.044</v>
      </c>
      <c r="F7741" s="108">
        <v>4.3999999999999997E-2</v>
      </c>
      <c r="G7741" s="108">
        <v>3.0000000000000001E-3</v>
      </c>
      <c r="H7741" s="108">
        <v>0.14000000000000001</v>
      </c>
      <c r="I7741" s="108">
        <v>244.5</v>
      </c>
      <c r="J7741" s="141" t="s">
        <v>5791</v>
      </c>
      <c r="K7741" s="141" t="s">
        <v>5792</v>
      </c>
      <c r="L7741" s="141" t="s">
        <v>5793</v>
      </c>
      <c r="M7741" s="108">
        <v>3.992</v>
      </c>
      <c r="N7741" s="108">
        <v>15.2</v>
      </c>
      <c r="O7741" s="108">
        <v>2.4820000000000002</v>
      </c>
      <c r="P7741" s="108">
        <v>0.45600000000000002</v>
      </c>
      <c r="Q7741" s="108">
        <v>2.2999999999999998</v>
      </c>
      <c r="R7741" s="108">
        <v>0.26400000000000001</v>
      </c>
      <c r="S7741" s="108">
        <v>1.175</v>
      </c>
    </row>
    <row r="7742" spans="1:19" ht="11.25" thickBot="1" x14ac:dyDescent="0.2">
      <c r="A7742" s="112"/>
    </row>
    <row r="7743" spans="1:19" ht="11.25" thickBot="1" x14ac:dyDescent="0.2">
      <c r="A7743" s="107">
        <v>2</v>
      </c>
      <c r="B7743" s="132">
        <v>0.86093750000000002</v>
      </c>
      <c r="C7743" s="133">
        <v>0.96479000000000004</v>
      </c>
      <c r="D7743" s="134" t="s">
        <v>5794</v>
      </c>
      <c r="E7743" s="108">
        <v>0.96599999999999997</v>
      </c>
      <c r="F7743" s="108">
        <v>4.4999999999999998E-2</v>
      </c>
      <c r="G7743" s="108">
        <v>0</v>
      </c>
      <c r="H7743" s="108">
        <v>0.13700000000000001</v>
      </c>
      <c r="I7743" s="108">
        <v>247.4</v>
      </c>
      <c r="J7743" s="141" t="s">
        <v>5055</v>
      </c>
      <c r="K7743" s="141" t="s">
        <v>5795</v>
      </c>
      <c r="L7743" s="141" t="s">
        <v>5796</v>
      </c>
      <c r="M7743" s="108">
        <v>4.0359999999999996</v>
      </c>
      <c r="N7743" s="108">
        <v>15.31</v>
      </c>
      <c r="O7743" s="108">
        <v>2.5179999999999998</v>
      </c>
      <c r="P7743" s="108">
        <v>0.45300000000000001</v>
      </c>
      <c r="Q7743" s="108">
        <v>2.294</v>
      </c>
      <c r="R7743" s="108">
        <v>0.26500000000000001</v>
      </c>
      <c r="S7743" s="108">
        <v>1.1950000000000001</v>
      </c>
    </row>
    <row r="7744" spans="1:19" ht="11.25" thickBot="1" x14ac:dyDescent="0.2">
      <c r="A7744" s="112"/>
    </row>
    <row r="7745" spans="1:19" ht="11.25" thickBot="1" x14ac:dyDescent="0.2">
      <c r="A7745" s="107">
        <v>3</v>
      </c>
      <c r="B7745" s="132">
        <v>0.86111111111111116</v>
      </c>
      <c r="C7745" s="133">
        <v>0.96467999999999998</v>
      </c>
      <c r="D7745" s="134" t="s">
        <v>5797</v>
      </c>
      <c r="E7745" s="108">
        <v>0.85799999999999998</v>
      </c>
      <c r="F7745" s="108">
        <v>4.3999999999999997E-2</v>
      </c>
      <c r="G7745" s="108">
        <v>4.0000000000000001E-3</v>
      </c>
      <c r="H7745" s="108">
        <v>0.14399999999999999</v>
      </c>
      <c r="I7745" s="108">
        <v>245.3</v>
      </c>
      <c r="J7745" s="141" t="s">
        <v>5798</v>
      </c>
      <c r="K7745" s="141" t="s">
        <v>5799</v>
      </c>
      <c r="L7745" s="141" t="s">
        <v>5800</v>
      </c>
      <c r="M7745" s="108">
        <v>4.0119999999999996</v>
      </c>
      <c r="N7745" s="108">
        <v>15.13</v>
      </c>
      <c r="O7745" s="108">
        <v>2.5379999999999998</v>
      </c>
      <c r="P7745" s="108">
        <v>0.44400000000000001</v>
      </c>
      <c r="Q7745" s="108">
        <v>2.2909999999999999</v>
      </c>
      <c r="R7745" s="108">
        <v>0.26400000000000001</v>
      </c>
      <c r="S7745" s="108">
        <v>1.1839999999999999</v>
      </c>
    </row>
    <row r="7746" spans="1:19" ht="11.25" thickBot="1" x14ac:dyDescent="0.2">
      <c r="A7746" s="112"/>
    </row>
    <row r="7747" spans="1:19" ht="11.25" thickBot="1" x14ac:dyDescent="0.2">
      <c r="A7747" s="135" t="s">
        <v>362</v>
      </c>
      <c r="B7747" s="112"/>
      <c r="C7747" s="137">
        <v>0.95852999999999999</v>
      </c>
      <c r="D7747" s="134" t="s">
        <v>5801</v>
      </c>
      <c r="E7747" s="136">
        <v>0.95599999999999996</v>
      </c>
      <c r="F7747" s="136">
        <v>4.3999999999999997E-2</v>
      </c>
      <c r="G7747" s="136">
        <v>2E-3</v>
      </c>
      <c r="H7747" s="136">
        <v>0.14000000000000001</v>
      </c>
      <c r="I7747" s="136">
        <v>245.8</v>
      </c>
      <c r="J7747" s="141" t="s">
        <v>5802</v>
      </c>
      <c r="K7747" s="141" t="s">
        <v>5803</v>
      </c>
      <c r="L7747" s="141" t="s">
        <v>5804</v>
      </c>
      <c r="M7747" s="136">
        <v>4.0129999999999999</v>
      </c>
      <c r="N7747" s="136">
        <v>15.21</v>
      </c>
      <c r="O7747" s="136">
        <v>2.5129999999999999</v>
      </c>
      <c r="P7747" s="136">
        <v>0.45100000000000001</v>
      </c>
      <c r="Q7747" s="136">
        <v>2.2949999999999999</v>
      </c>
      <c r="R7747" s="136">
        <v>0.26400000000000001</v>
      </c>
      <c r="S7747" s="136">
        <v>1.1850000000000001</v>
      </c>
    </row>
    <row r="7748" spans="1:19" ht="11.25" thickBot="1" x14ac:dyDescent="0.2">
      <c r="A7748" s="112"/>
    </row>
    <row r="7749" spans="1:19" ht="11.25" thickBot="1" x14ac:dyDescent="0.2">
      <c r="A7749" s="138" t="s">
        <v>364</v>
      </c>
      <c r="B7749" s="112"/>
      <c r="C7749" s="137">
        <v>1.073E-2</v>
      </c>
      <c r="D7749" s="134" t="s">
        <v>5805</v>
      </c>
      <c r="E7749" s="136">
        <v>9.2999999999999999E-2</v>
      </c>
      <c r="F7749" s="136">
        <v>1E-3</v>
      </c>
      <c r="G7749" s="136">
        <v>2E-3</v>
      </c>
      <c r="H7749" s="136">
        <v>4.0000000000000001E-3</v>
      </c>
      <c r="I7749" s="136">
        <v>1.5189999999999999</v>
      </c>
      <c r="J7749" s="141" t="s">
        <v>5806</v>
      </c>
      <c r="K7749" s="141" t="s">
        <v>824</v>
      </c>
      <c r="L7749" s="141" t="s">
        <v>5807</v>
      </c>
      <c r="M7749" s="136">
        <v>2.1999999999999999E-2</v>
      </c>
      <c r="N7749" s="136">
        <v>8.8999999999999996E-2</v>
      </c>
      <c r="O7749" s="136">
        <v>2.9000000000000001E-2</v>
      </c>
      <c r="P7749" s="136">
        <v>6.0000000000000001E-3</v>
      </c>
      <c r="Q7749" s="136">
        <v>5.0000000000000001E-3</v>
      </c>
      <c r="R7749" s="136">
        <v>0</v>
      </c>
      <c r="S7749" s="136">
        <v>0.01</v>
      </c>
    </row>
    <row r="7750" spans="1:19" ht="11.25" thickBot="1" x14ac:dyDescent="0.2">
      <c r="A7750" s="112"/>
    </row>
    <row r="7751" spans="1:19" ht="11.25" thickBot="1" x14ac:dyDescent="0.2">
      <c r="A7751" s="139" t="s">
        <v>366</v>
      </c>
      <c r="B7751" s="112"/>
      <c r="C7751" s="140">
        <v>1.1200000000000001</v>
      </c>
      <c r="D7751" s="134" t="s">
        <v>5361</v>
      </c>
      <c r="E7751" s="136">
        <v>9.7609999999999992</v>
      </c>
      <c r="F7751" s="136">
        <v>1.708</v>
      </c>
      <c r="G7751" s="136">
        <v>94.33</v>
      </c>
      <c r="H7751" s="136">
        <v>2.5529999999999999</v>
      </c>
      <c r="I7751" s="136">
        <v>0.61799999999999999</v>
      </c>
      <c r="J7751" s="141" t="s">
        <v>3428</v>
      </c>
      <c r="K7751" s="141" t="s">
        <v>5554</v>
      </c>
      <c r="L7751" s="141" t="s">
        <v>5808</v>
      </c>
      <c r="M7751" s="136">
        <v>0.54200000000000004</v>
      </c>
      <c r="N7751" s="136">
        <v>0.58699999999999997</v>
      </c>
      <c r="O7751" s="136">
        <v>1.1379999999999999</v>
      </c>
      <c r="P7751" s="136">
        <v>1.43</v>
      </c>
      <c r="Q7751" s="136">
        <v>0.20799999999999999</v>
      </c>
      <c r="R7751" s="136">
        <v>6.8000000000000005E-2</v>
      </c>
      <c r="S7751" s="136">
        <v>0.88500000000000001</v>
      </c>
    </row>
    <row r="7752" spans="1:19" ht="11.25" thickBot="1" x14ac:dyDescent="0.2">
      <c r="A7752" s="112"/>
    </row>
    <row r="7753" spans="1:19" ht="11.25" thickBot="1" x14ac:dyDescent="0.2">
      <c r="A7753" s="106" t="s">
        <v>357</v>
      </c>
      <c r="B7753" s="106" t="s">
        <v>358</v>
      </c>
      <c r="C7753" s="130" t="s">
        <v>51</v>
      </c>
      <c r="D7753" s="130" t="s">
        <v>52</v>
      </c>
      <c r="E7753" s="130" t="s">
        <v>53</v>
      </c>
      <c r="F7753" s="130" t="s">
        <v>54</v>
      </c>
      <c r="G7753" s="130" t="s">
        <v>55</v>
      </c>
      <c r="H7753" s="130" t="s">
        <v>56</v>
      </c>
      <c r="I7753" s="130" t="s">
        <v>57</v>
      </c>
      <c r="J7753" s="130" t="s">
        <v>58</v>
      </c>
      <c r="K7753" s="130" t="s">
        <v>59</v>
      </c>
      <c r="L7753" s="130" t="s">
        <v>60</v>
      </c>
      <c r="M7753" s="130" t="s">
        <v>61</v>
      </c>
      <c r="N7753" s="130" t="s">
        <v>62</v>
      </c>
      <c r="O7753" s="130" t="s">
        <v>63</v>
      </c>
      <c r="P7753" s="130" t="s">
        <v>64</v>
      </c>
      <c r="Q7753" s="131" t="s">
        <v>65</v>
      </c>
      <c r="R7753" s="131" t="s">
        <v>66</v>
      </c>
      <c r="S7753" s="130" t="s">
        <v>67</v>
      </c>
    </row>
    <row r="7754" spans="1:19" ht="11.25" thickBot="1" x14ac:dyDescent="0.2">
      <c r="A7754" s="112"/>
      <c r="B7754" s="112"/>
      <c r="C7754" s="130" t="s">
        <v>111</v>
      </c>
      <c r="D7754" s="130" t="s">
        <v>111</v>
      </c>
      <c r="E7754" s="130" t="s">
        <v>111</v>
      </c>
      <c r="F7754" s="130" t="s">
        <v>111</v>
      </c>
      <c r="G7754" s="130" t="s">
        <v>111</v>
      </c>
      <c r="H7754" s="130" t="s">
        <v>111</v>
      </c>
      <c r="I7754" s="130" t="s">
        <v>111</v>
      </c>
      <c r="J7754" s="130" t="s">
        <v>111</v>
      </c>
      <c r="K7754" s="130" t="s">
        <v>111</v>
      </c>
      <c r="L7754" s="130" t="s">
        <v>111</v>
      </c>
      <c r="M7754" s="130" t="s">
        <v>111</v>
      </c>
      <c r="N7754" s="130" t="s">
        <v>111</v>
      </c>
      <c r="O7754" s="130" t="s">
        <v>111</v>
      </c>
      <c r="P7754" s="130" t="s">
        <v>111</v>
      </c>
      <c r="Q7754" s="131" t="s">
        <v>111</v>
      </c>
      <c r="R7754" s="131" t="s">
        <v>111</v>
      </c>
      <c r="S7754" s="130" t="s">
        <v>111</v>
      </c>
    </row>
    <row r="7755" spans="1:19" ht="11.25" thickBot="1" x14ac:dyDescent="0.2">
      <c r="A7755" s="107">
        <v>1</v>
      </c>
      <c r="B7755" s="132">
        <v>0.8607407407407407</v>
      </c>
      <c r="C7755" s="108">
        <v>0.21199999999999999</v>
      </c>
      <c r="D7755" s="108">
        <v>0.52700000000000002</v>
      </c>
      <c r="E7755" s="108">
        <v>5.6000000000000001E-2</v>
      </c>
      <c r="F7755" s="108">
        <v>0.28799999999999998</v>
      </c>
      <c r="G7755" s="108">
        <v>3.9E-2</v>
      </c>
      <c r="H7755" s="108">
        <v>1E-3</v>
      </c>
      <c r="I7755" s="108">
        <v>1.4E-2</v>
      </c>
      <c r="J7755" s="108">
        <v>1E-3</v>
      </c>
      <c r="K7755" s="108">
        <v>0</v>
      </c>
      <c r="L7755" s="108">
        <v>0</v>
      </c>
      <c r="M7755" s="108">
        <v>0</v>
      </c>
      <c r="N7755" s="108">
        <v>7.3999999999999996E-2</v>
      </c>
      <c r="O7755" s="108">
        <v>4.4999999999999998E-2</v>
      </c>
      <c r="P7755" s="108">
        <v>1.909</v>
      </c>
      <c r="Q7755" s="133">
        <v>0.89749000000000001</v>
      </c>
      <c r="R7755" s="134" t="s">
        <v>5809</v>
      </c>
      <c r="S7755" s="108">
        <v>8.5000000000000006E-2</v>
      </c>
    </row>
    <row r="7756" spans="1:19" ht="11.25" thickBot="1" x14ac:dyDescent="0.2">
      <c r="A7756" s="112"/>
    </row>
    <row r="7757" spans="1:19" ht="11.25" thickBot="1" x14ac:dyDescent="0.2">
      <c r="A7757" s="107">
        <v>2</v>
      </c>
      <c r="B7757" s="132">
        <v>0.86093750000000002</v>
      </c>
      <c r="C7757" s="108">
        <v>0.218</v>
      </c>
      <c r="D7757" s="108">
        <v>0.52300000000000002</v>
      </c>
      <c r="E7757" s="108">
        <v>5.6000000000000001E-2</v>
      </c>
      <c r="F7757" s="108">
        <v>0.28899999999999998</v>
      </c>
      <c r="G7757" s="108">
        <v>4.1000000000000002E-2</v>
      </c>
      <c r="H7757" s="108">
        <v>1E-3</v>
      </c>
      <c r="I7757" s="108">
        <v>1.2999999999999999E-2</v>
      </c>
      <c r="J7757" s="108">
        <v>1E-3</v>
      </c>
      <c r="K7757" s="108">
        <v>0</v>
      </c>
      <c r="L7757" s="108">
        <v>0</v>
      </c>
      <c r="M7757" s="108">
        <v>0</v>
      </c>
      <c r="N7757" s="108">
        <v>7.0000000000000007E-2</v>
      </c>
      <c r="O7757" s="108">
        <v>4.3999999999999997E-2</v>
      </c>
      <c r="P7757" s="108">
        <v>1.9259999999999999</v>
      </c>
      <c r="Q7757" s="133">
        <v>0.91810000000000003</v>
      </c>
      <c r="R7757" s="134" t="s">
        <v>2399</v>
      </c>
      <c r="S7757" s="108">
        <v>8.6999999999999994E-2</v>
      </c>
    </row>
    <row r="7758" spans="1:19" ht="11.25" thickBot="1" x14ac:dyDescent="0.2">
      <c r="A7758" s="112"/>
    </row>
    <row r="7759" spans="1:19" ht="11.25" thickBot="1" x14ac:dyDescent="0.2">
      <c r="A7759" s="107">
        <v>3</v>
      </c>
      <c r="B7759" s="132">
        <v>0.86111111111111116</v>
      </c>
      <c r="C7759" s="108">
        <v>0.214</v>
      </c>
      <c r="D7759" s="108">
        <v>0.51800000000000002</v>
      </c>
      <c r="E7759" s="108">
        <v>5.8000000000000003E-2</v>
      </c>
      <c r="F7759" s="108">
        <v>0.29499999999999998</v>
      </c>
      <c r="G7759" s="108">
        <v>4.1000000000000002E-2</v>
      </c>
      <c r="H7759" s="108">
        <v>1E-3</v>
      </c>
      <c r="I7759" s="108">
        <v>1.4E-2</v>
      </c>
      <c r="J7759" s="108">
        <v>0</v>
      </c>
      <c r="K7759" s="108">
        <v>0</v>
      </c>
      <c r="L7759" s="108">
        <v>0</v>
      </c>
      <c r="M7759" s="108">
        <v>0</v>
      </c>
      <c r="N7759" s="108">
        <v>6.5000000000000002E-2</v>
      </c>
      <c r="O7759" s="108">
        <v>4.4999999999999998E-2</v>
      </c>
      <c r="P7759" s="108">
        <v>1.891</v>
      </c>
      <c r="Q7759" s="133">
        <v>0.91739000000000004</v>
      </c>
      <c r="R7759" s="134" t="s">
        <v>5810</v>
      </c>
      <c r="S7759" s="108">
        <v>8.6999999999999994E-2</v>
      </c>
    </row>
    <row r="7760" spans="1:19" ht="11.25" thickBot="1" x14ac:dyDescent="0.2">
      <c r="A7760" s="112"/>
    </row>
    <row r="7761" spans="1:19" ht="11.25" thickBot="1" x14ac:dyDescent="0.2">
      <c r="A7761" s="135" t="s">
        <v>362</v>
      </c>
      <c r="B7761" s="112"/>
      <c r="C7761" s="136">
        <v>0.215</v>
      </c>
      <c r="D7761" s="136">
        <v>0.52300000000000002</v>
      </c>
      <c r="E7761" s="136">
        <v>5.7000000000000002E-2</v>
      </c>
      <c r="F7761" s="136">
        <v>0.29099999999999998</v>
      </c>
      <c r="G7761" s="136">
        <v>0.04</v>
      </c>
      <c r="H7761" s="136">
        <v>1E-3</v>
      </c>
      <c r="I7761" s="136">
        <v>1.4E-2</v>
      </c>
      <c r="J7761" s="136">
        <v>1E-3</v>
      </c>
      <c r="K7761" s="136">
        <v>0</v>
      </c>
      <c r="L7761" s="136">
        <v>0</v>
      </c>
      <c r="M7761" s="136">
        <v>0</v>
      </c>
      <c r="N7761" s="136">
        <v>6.9000000000000006E-2</v>
      </c>
      <c r="O7761" s="136">
        <v>4.4999999999999998E-2</v>
      </c>
      <c r="P7761" s="136">
        <v>1.909</v>
      </c>
      <c r="Q7761" s="137">
        <v>0.91100000000000003</v>
      </c>
      <c r="R7761" s="134" t="s">
        <v>5811</v>
      </c>
      <c r="S7761" s="136">
        <v>8.5999999999999993E-2</v>
      </c>
    </row>
    <row r="7762" spans="1:19" ht="11.25" thickBot="1" x14ac:dyDescent="0.2">
      <c r="A7762" s="112"/>
    </row>
    <row r="7763" spans="1:19" ht="11.25" thickBot="1" x14ac:dyDescent="0.2">
      <c r="A7763" s="138" t="s">
        <v>364</v>
      </c>
      <c r="B7763" s="112"/>
      <c r="C7763" s="136">
        <v>3.0000000000000001E-3</v>
      </c>
      <c r="D7763" s="136">
        <v>4.0000000000000001E-3</v>
      </c>
      <c r="E7763" s="136">
        <v>1E-3</v>
      </c>
      <c r="F7763" s="136">
        <v>4.0000000000000001E-3</v>
      </c>
      <c r="G7763" s="136">
        <v>1E-3</v>
      </c>
      <c r="H7763" s="136">
        <v>0</v>
      </c>
      <c r="I7763" s="136">
        <v>1E-3</v>
      </c>
      <c r="J7763" s="136">
        <v>0</v>
      </c>
      <c r="K7763" s="136">
        <v>0</v>
      </c>
      <c r="L7763" s="136">
        <v>0</v>
      </c>
      <c r="M7763" s="136">
        <v>0</v>
      </c>
      <c r="N7763" s="136">
        <v>4.0000000000000001E-3</v>
      </c>
      <c r="O7763" s="136">
        <v>1E-3</v>
      </c>
      <c r="P7763" s="136">
        <v>1.7999999999999999E-2</v>
      </c>
      <c r="Q7763" s="137">
        <v>1.17E-2</v>
      </c>
      <c r="R7763" s="134" t="s">
        <v>3093</v>
      </c>
      <c r="S7763" s="136">
        <v>1E-3</v>
      </c>
    </row>
    <row r="7764" spans="1:19" ht="11.25" thickBot="1" x14ac:dyDescent="0.2">
      <c r="A7764" s="112"/>
    </row>
    <row r="7765" spans="1:19" ht="11.25" thickBot="1" x14ac:dyDescent="0.2">
      <c r="A7765" s="139" t="s">
        <v>366</v>
      </c>
      <c r="B7765" s="112"/>
      <c r="C7765" s="136">
        <v>1.524</v>
      </c>
      <c r="D7765" s="136">
        <v>0.86</v>
      </c>
      <c r="E7765" s="136">
        <v>1.53</v>
      </c>
      <c r="F7765" s="136">
        <v>1.2130000000000001</v>
      </c>
      <c r="G7765" s="136">
        <v>3.532</v>
      </c>
      <c r="H7765" s="136">
        <v>1.1200000000000001</v>
      </c>
      <c r="I7765" s="136">
        <v>4.6399999999999997</v>
      </c>
      <c r="J7765" s="136">
        <v>29.07</v>
      </c>
      <c r="K7765" s="136">
        <v>3.6749999999999998</v>
      </c>
      <c r="L7765" s="136">
        <v>25.39</v>
      </c>
      <c r="M7765" s="136">
        <v>121.5</v>
      </c>
      <c r="N7765" s="136">
        <v>6.24</v>
      </c>
      <c r="O7765" s="136">
        <v>1.706</v>
      </c>
      <c r="P7765" s="136">
        <v>0.93600000000000005</v>
      </c>
      <c r="Q7765" s="140">
        <v>1.2849999999999999</v>
      </c>
      <c r="R7765" s="134" t="s">
        <v>1786</v>
      </c>
      <c r="S7765" s="136">
        <v>1.1140000000000001</v>
      </c>
    </row>
    <row r="7766" spans="1:19" ht="11.25" thickBot="1" x14ac:dyDescent="0.2">
      <c r="A7766" s="112"/>
    </row>
    <row r="7767" spans="1:19" ht="11.25" thickBot="1" x14ac:dyDescent="0.2">
      <c r="A7767" s="106" t="s">
        <v>357</v>
      </c>
      <c r="B7767" s="106" t="s">
        <v>358</v>
      </c>
      <c r="C7767" s="130" t="s">
        <v>68</v>
      </c>
    </row>
    <row r="7768" spans="1:19" ht="11.25" thickBot="1" x14ac:dyDescent="0.2">
      <c r="A7768" s="112"/>
      <c r="B7768" s="112"/>
      <c r="C7768" s="130" t="s">
        <v>111</v>
      </c>
    </row>
    <row r="7769" spans="1:19" ht="11.25" thickBot="1" x14ac:dyDescent="0.2">
      <c r="A7769" s="107">
        <v>1</v>
      </c>
      <c r="B7769" s="132">
        <v>0.8607407407407407</v>
      </c>
      <c r="C7769" s="108">
        <v>0.02</v>
      </c>
    </row>
    <row r="7770" spans="1:19" ht="11.25" thickBot="1" x14ac:dyDescent="0.2">
      <c r="A7770" s="112"/>
    </row>
    <row r="7771" spans="1:19" ht="11.25" thickBot="1" x14ac:dyDescent="0.2">
      <c r="A7771" s="107">
        <v>2</v>
      </c>
      <c r="B7771" s="132">
        <v>0.86093750000000002</v>
      </c>
      <c r="C7771" s="108">
        <v>1.7999999999999999E-2</v>
      </c>
    </row>
    <row r="7772" spans="1:19" ht="11.25" thickBot="1" x14ac:dyDescent="0.2">
      <c r="A7772" s="112"/>
    </row>
    <row r="7773" spans="1:19" ht="11.25" thickBot="1" x14ac:dyDescent="0.2">
      <c r="A7773" s="107">
        <v>3</v>
      </c>
      <c r="B7773" s="132">
        <v>0.86111111111111116</v>
      </c>
      <c r="C7773" s="108">
        <v>1.7999999999999999E-2</v>
      </c>
    </row>
    <row r="7774" spans="1:19" ht="11.25" thickBot="1" x14ac:dyDescent="0.2">
      <c r="A7774" s="112"/>
    </row>
    <row r="7775" spans="1:19" ht="11.25" thickBot="1" x14ac:dyDescent="0.2">
      <c r="A7775" s="135" t="s">
        <v>362</v>
      </c>
      <c r="B7775" s="112"/>
      <c r="C7775" s="136">
        <v>1.9E-2</v>
      </c>
    </row>
    <row r="7776" spans="1:19" ht="11.25" thickBot="1" x14ac:dyDescent="0.2">
      <c r="A7776" s="112"/>
    </row>
    <row r="7777" spans="1:19" ht="11.25" thickBot="1" x14ac:dyDescent="0.2">
      <c r="A7777" s="138" t="s">
        <v>364</v>
      </c>
      <c r="B7777" s="112"/>
      <c r="C7777" s="136">
        <v>1E-3</v>
      </c>
    </row>
    <row r="7778" spans="1:19" ht="11.25" thickBot="1" x14ac:dyDescent="0.2">
      <c r="A7778" s="112"/>
    </row>
    <row r="7779" spans="1:19" ht="11.25" thickBot="1" x14ac:dyDescent="0.2">
      <c r="A7779" s="139" t="s">
        <v>366</v>
      </c>
      <c r="B7779" s="112"/>
      <c r="C7779" s="136">
        <v>4.8570000000000002</v>
      </c>
    </row>
    <row r="7780" spans="1:19" ht="10.5" x14ac:dyDescent="0.15">
      <c r="A7780" s="112"/>
    </row>
    <row r="7781" spans="1:19" x14ac:dyDescent="0.15">
      <c r="A7781" s="129"/>
      <c r="B7781" s="86" t="s">
        <v>5812</v>
      </c>
    </row>
    <row r="7782" spans="1:19" ht="9.75" thickBot="1" x14ac:dyDescent="0.2">
      <c r="A7782" s="81" t="s">
        <v>356</v>
      </c>
    </row>
    <row r="7783" spans="1:19" ht="11.25" thickBot="1" x14ac:dyDescent="0.2">
      <c r="A7783" s="106" t="s">
        <v>357</v>
      </c>
      <c r="B7783" s="106" t="s">
        <v>358</v>
      </c>
      <c r="C7783" s="130" t="s">
        <v>0</v>
      </c>
      <c r="D7783" s="130" t="s">
        <v>1</v>
      </c>
      <c r="E7783" s="130" t="s">
        <v>2</v>
      </c>
      <c r="F7783" s="130" t="s">
        <v>3</v>
      </c>
      <c r="G7783" s="130" t="s">
        <v>4</v>
      </c>
      <c r="H7783" s="130" t="s">
        <v>5</v>
      </c>
      <c r="I7783" s="131" t="s">
        <v>6</v>
      </c>
      <c r="J7783" s="131" t="s">
        <v>7</v>
      </c>
      <c r="K7783" s="130" t="s">
        <v>8</v>
      </c>
      <c r="L7783" s="130" t="s">
        <v>9</v>
      </c>
      <c r="M7783" s="130" t="s">
        <v>10</v>
      </c>
      <c r="N7783" s="130" t="s">
        <v>11</v>
      </c>
      <c r="O7783" s="130" t="s">
        <v>12</v>
      </c>
      <c r="P7783" s="130" t="s">
        <v>13</v>
      </c>
      <c r="Q7783" s="130" t="s">
        <v>14</v>
      </c>
      <c r="R7783" s="130" t="s">
        <v>15</v>
      </c>
      <c r="S7783" s="130" t="s">
        <v>16</v>
      </c>
    </row>
    <row r="7784" spans="1:19" ht="11.25" thickBot="1" x14ac:dyDescent="0.2">
      <c r="A7784" s="112"/>
      <c r="B7784" s="112"/>
      <c r="C7784" s="130" t="s">
        <v>111</v>
      </c>
      <c r="D7784" s="130" t="s">
        <v>111</v>
      </c>
      <c r="E7784" s="130" t="s">
        <v>111</v>
      </c>
      <c r="F7784" s="130" t="s">
        <v>111</v>
      </c>
      <c r="G7784" s="130" t="s">
        <v>111</v>
      </c>
      <c r="H7784" s="130" t="s">
        <v>111</v>
      </c>
      <c r="I7784" s="131" t="s">
        <v>111</v>
      </c>
      <c r="J7784" s="131" t="s">
        <v>111</v>
      </c>
      <c r="K7784" s="130" t="s">
        <v>111</v>
      </c>
      <c r="L7784" s="130" t="s">
        <v>111</v>
      </c>
      <c r="M7784" s="130" t="s">
        <v>111</v>
      </c>
      <c r="N7784" s="130" t="s">
        <v>111</v>
      </c>
      <c r="O7784" s="130" t="s">
        <v>111</v>
      </c>
      <c r="P7784" s="130" t="s">
        <v>111</v>
      </c>
      <c r="Q7784" s="130" t="s">
        <v>111</v>
      </c>
      <c r="R7784" s="130" t="s">
        <v>111</v>
      </c>
      <c r="S7784" s="130" t="s">
        <v>111</v>
      </c>
    </row>
    <row r="7785" spans="1:19" ht="11.25" thickBot="1" x14ac:dyDescent="0.2">
      <c r="A7785" s="107">
        <v>1</v>
      </c>
      <c r="B7785" s="132">
        <v>0.86591435185185184</v>
      </c>
      <c r="C7785" s="141" t="s">
        <v>5813</v>
      </c>
      <c r="D7785" s="141" t="s">
        <v>1398</v>
      </c>
      <c r="E7785" s="141" t="s">
        <v>5814</v>
      </c>
      <c r="F7785" s="108">
        <v>149.1</v>
      </c>
      <c r="G7785" s="141" t="s">
        <v>5815</v>
      </c>
      <c r="H7785" s="108">
        <v>238.2</v>
      </c>
      <c r="I7785" s="133">
        <v>1.0731299999999999</v>
      </c>
      <c r="J7785" s="134" t="s">
        <v>5816</v>
      </c>
      <c r="K7785" s="141" t="s">
        <v>4258</v>
      </c>
      <c r="L7785" s="108">
        <v>9.1199999999999992</v>
      </c>
      <c r="M7785" s="108">
        <v>7.6269999999999998</v>
      </c>
      <c r="N7785" s="108">
        <v>3.5219999999999998</v>
      </c>
      <c r="O7785" s="108">
        <v>30.15</v>
      </c>
      <c r="P7785" s="108">
        <v>411.1</v>
      </c>
      <c r="Q7785" s="108">
        <v>3.028</v>
      </c>
      <c r="R7785" s="108">
        <v>3.2879999999999998</v>
      </c>
      <c r="S7785" s="108">
        <v>3.3660000000000001</v>
      </c>
    </row>
    <row r="7786" spans="1:19" ht="11.25" thickBot="1" x14ac:dyDescent="0.2">
      <c r="A7786" s="112"/>
    </row>
    <row r="7787" spans="1:19" ht="11.25" thickBot="1" x14ac:dyDescent="0.2">
      <c r="A7787" s="107">
        <v>2</v>
      </c>
      <c r="B7787" s="132">
        <v>0.86608796296296298</v>
      </c>
      <c r="C7787" s="141" t="s">
        <v>5817</v>
      </c>
      <c r="D7787" s="141" t="s">
        <v>5818</v>
      </c>
      <c r="E7787" s="141" t="s">
        <v>5819</v>
      </c>
      <c r="F7787" s="108">
        <v>148.80000000000001</v>
      </c>
      <c r="G7787" s="141" t="s">
        <v>5820</v>
      </c>
      <c r="H7787" s="108">
        <v>212.8</v>
      </c>
      <c r="I7787" s="133">
        <v>1.0736300000000001</v>
      </c>
      <c r="J7787" s="134" t="s">
        <v>5821</v>
      </c>
      <c r="K7787" s="141" t="s">
        <v>4244</v>
      </c>
      <c r="L7787" s="108">
        <v>8.9079999999999995</v>
      </c>
      <c r="M7787" s="108">
        <v>7.673</v>
      </c>
      <c r="N7787" s="108">
        <v>3.5459999999999998</v>
      </c>
      <c r="O7787" s="108">
        <v>30.15</v>
      </c>
      <c r="P7787" s="108">
        <v>414.3</v>
      </c>
      <c r="Q7787" s="108">
        <v>3.0939999999999999</v>
      </c>
      <c r="R7787" s="108">
        <v>3.3420000000000001</v>
      </c>
      <c r="S7787" s="108">
        <v>3.3460000000000001</v>
      </c>
    </row>
    <row r="7788" spans="1:19" ht="11.25" thickBot="1" x14ac:dyDescent="0.2">
      <c r="A7788" s="112"/>
    </row>
    <row r="7789" spans="1:19" ht="11.25" thickBot="1" x14ac:dyDescent="0.2">
      <c r="A7789" s="107">
        <v>3</v>
      </c>
      <c r="B7789" s="132">
        <v>0.86627314814814815</v>
      </c>
      <c r="C7789" s="141" t="s">
        <v>5822</v>
      </c>
      <c r="D7789" s="141" t="s">
        <v>5823</v>
      </c>
      <c r="E7789" s="141" t="s">
        <v>2256</v>
      </c>
      <c r="F7789" s="108">
        <v>148.69999999999999</v>
      </c>
      <c r="G7789" s="141" t="s">
        <v>5824</v>
      </c>
      <c r="H7789" s="108">
        <v>214</v>
      </c>
      <c r="I7789" s="133">
        <v>1.09239</v>
      </c>
      <c r="J7789" s="134" t="s">
        <v>5825</v>
      </c>
      <c r="K7789" s="141" t="s">
        <v>4244</v>
      </c>
      <c r="L7789" s="108">
        <v>9.0820000000000007</v>
      </c>
      <c r="M7789" s="108">
        <v>7.69</v>
      </c>
      <c r="N7789" s="108">
        <v>3.532</v>
      </c>
      <c r="O7789" s="108">
        <v>30.09</v>
      </c>
      <c r="P7789" s="108">
        <v>408.8</v>
      </c>
      <c r="Q7789" s="108">
        <v>3.0630000000000002</v>
      </c>
      <c r="R7789" s="108">
        <v>3.3239999999999998</v>
      </c>
      <c r="S7789" s="108">
        <v>3.39</v>
      </c>
    </row>
    <row r="7790" spans="1:19" ht="11.25" thickBot="1" x14ac:dyDescent="0.2">
      <c r="A7790" s="112"/>
    </row>
    <row r="7791" spans="1:19" ht="11.25" thickBot="1" x14ac:dyDescent="0.2">
      <c r="A7791" s="135" t="s">
        <v>362</v>
      </c>
      <c r="B7791" s="112"/>
      <c r="C7791" s="141" t="s">
        <v>3061</v>
      </c>
      <c r="D7791" s="141" t="s">
        <v>5826</v>
      </c>
      <c r="E7791" s="141" t="s">
        <v>5827</v>
      </c>
      <c r="F7791" s="136">
        <v>148.80000000000001</v>
      </c>
      <c r="G7791" s="141" t="s">
        <v>5828</v>
      </c>
      <c r="H7791" s="136">
        <v>221.6</v>
      </c>
      <c r="I7791" s="137">
        <v>1.07972</v>
      </c>
      <c r="J7791" s="134" t="s">
        <v>5829</v>
      </c>
      <c r="K7791" s="141" t="s">
        <v>5830</v>
      </c>
      <c r="L7791" s="136">
        <v>9.0359999999999996</v>
      </c>
      <c r="M7791" s="136">
        <v>7.6630000000000003</v>
      </c>
      <c r="N7791" s="136">
        <v>3.5329999999999999</v>
      </c>
      <c r="O7791" s="136">
        <v>30.13</v>
      </c>
      <c r="P7791" s="136">
        <v>411.4</v>
      </c>
      <c r="Q7791" s="136">
        <v>3.0619999999999998</v>
      </c>
      <c r="R7791" s="136">
        <v>3.3180000000000001</v>
      </c>
      <c r="S7791" s="136">
        <v>3.367</v>
      </c>
    </row>
    <row r="7792" spans="1:19" ht="11.25" thickBot="1" x14ac:dyDescent="0.2">
      <c r="A7792" s="112"/>
    </row>
    <row r="7793" spans="1:19" ht="11.25" thickBot="1" x14ac:dyDescent="0.2">
      <c r="A7793" s="138" t="s">
        <v>364</v>
      </c>
      <c r="B7793" s="112"/>
      <c r="C7793" s="141" t="s">
        <v>5483</v>
      </c>
      <c r="D7793" s="141" t="s">
        <v>5831</v>
      </c>
      <c r="E7793" s="141" t="s">
        <v>5832</v>
      </c>
      <c r="F7793" s="136">
        <v>0.20799999999999999</v>
      </c>
      <c r="G7793" s="141" t="s">
        <v>5833</v>
      </c>
      <c r="H7793" s="136">
        <v>14.34</v>
      </c>
      <c r="I7793" s="137">
        <v>1.0970000000000001E-2</v>
      </c>
      <c r="J7793" s="134" t="s">
        <v>3367</v>
      </c>
      <c r="K7793" s="141" t="s">
        <v>3568</v>
      </c>
      <c r="L7793" s="136">
        <v>0.113</v>
      </c>
      <c r="M7793" s="136">
        <v>3.3000000000000002E-2</v>
      </c>
      <c r="N7793" s="136">
        <v>1.2E-2</v>
      </c>
      <c r="O7793" s="136">
        <v>3.2000000000000001E-2</v>
      </c>
      <c r="P7793" s="136">
        <v>2.7719999999999998</v>
      </c>
      <c r="Q7793" s="136">
        <v>3.3000000000000002E-2</v>
      </c>
      <c r="R7793" s="136">
        <v>2.7E-2</v>
      </c>
      <c r="S7793" s="136">
        <v>2.1999999999999999E-2</v>
      </c>
    </row>
    <row r="7794" spans="1:19" ht="11.25" thickBot="1" x14ac:dyDescent="0.2">
      <c r="A7794" s="112"/>
    </row>
    <row r="7795" spans="1:19" ht="11.25" thickBot="1" x14ac:dyDescent="0.2">
      <c r="A7795" s="139" t="s">
        <v>366</v>
      </c>
      <c r="B7795" s="112"/>
      <c r="C7795" s="141" t="s">
        <v>5834</v>
      </c>
      <c r="D7795" s="141" t="s">
        <v>5835</v>
      </c>
      <c r="E7795" s="141" t="s">
        <v>5836</v>
      </c>
      <c r="F7795" s="136">
        <v>0.14000000000000001</v>
      </c>
      <c r="G7795" s="141" t="s">
        <v>5837</v>
      </c>
      <c r="H7795" s="136">
        <v>6.4720000000000004</v>
      </c>
      <c r="I7795" s="140">
        <v>1.016</v>
      </c>
      <c r="J7795" s="134" t="s">
        <v>5838</v>
      </c>
      <c r="K7795" s="141" t="s">
        <v>1781</v>
      </c>
      <c r="L7795" s="136">
        <v>1.2509999999999999</v>
      </c>
      <c r="M7795" s="136">
        <v>0.42499999999999999</v>
      </c>
      <c r="N7795" s="136">
        <v>0.34300000000000003</v>
      </c>
      <c r="O7795" s="136">
        <v>0.107</v>
      </c>
      <c r="P7795" s="136">
        <v>0.67400000000000004</v>
      </c>
      <c r="Q7795" s="136">
        <v>1.0840000000000001</v>
      </c>
      <c r="R7795" s="136">
        <v>0.82199999999999995</v>
      </c>
      <c r="S7795" s="136">
        <v>0.65600000000000003</v>
      </c>
    </row>
    <row r="7796" spans="1:19" ht="11.25" thickBot="1" x14ac:dyDescent="0.2">
      <c r="A7796" s="112"/>
    </row>
    <row r="7797" spans="1:19" ht="11.25" thickBot="1" x14ac:dyDescent="0.2">
      <c r="A7797" s="106" t="s">
        <v>357</v>
      </c>
      <c r="B7797" s="106" t="s">
        <v>358</v>
      </c>
      <c r="C7797" s="130" t="s">
        <v>17</v>
      </c>
      <c r="D7797" s="130" t="s">
        <v>18</v>
      </c>
      <c r="E7797" s="131" t="s">
        <v>19</v>
      </c>
      <c r="F7797" s="131" t="s">
        <v>20</v>
      </c>
      <c r="G7797" s="130" t="s">
        <v>21</v>
      </c>
      <c r="H7797" s="130" t="s">
        <v>22</v>
      </c>
      <c r="I7797" s="130" t="s">
        <v>23</v>
      </c>
      <c r="J7797" s="130" t="s">
        <v>24</v>
      </c>
      <c r="K7797" s="131" t="s">
        <v>25</v>
      </c>
      <c r="L7797" s="131" t="s">
        <v>26</v>
      </c>
      <c r="M7797" s="130" t="s">
        <v>27</v>
      </c>
      <c r="N7797" s="130" t="s">
        <v>28</v>
      </c>
      <c r="O7797" s="130" t="s">
        <v>29</v>
      </c>
      <c r="P7797" s="130" t="s">
        <v>30</v>
      </c>
      <c r="Q7797" s="130" t="s">
        <v>31</v>
      </c>
      <c r="R7797" s="130" t="s">
        <v>32</v>
      </c>
      <c r="S7797" s="130" t="s">
        <v>33</v>
      </c>
    </row>
    <row r="7798" spans="1:19" ht="11.25" thickBot="1" x14ac:dyDescent="0.2">
      <c r="A7798" s="112"/>
      <c r="B7798" s="112"/>
      <c r="C7798" s="130" t="s">
        <v>111</v>
      </c>
      <c r="D7798" s="130" t="s">
        <v>111</v>
      </c>
      <c r="E7798" s="131" t="s">
        <v>111</v>
      </c>
      <c r="F7798" s="131" t="s">
        <v>111</v>
      </c>
      <c r="G7798" s="130" t="s">
        <v>111</v>
      </c>
      <c r="H7798" s="130" t="s">
        <v>111</v>
      </c>
      <c r="I7798" s="130" t="s">
        <v>111</v>
      </c>
      <c r="J7798" s="130" t="s">
        <v>111</v>
      </c>
      <c r="K7798" s="131" t="s">
        <v>111</v>
      </c>
      <c r="L7798" s="131" t="s">
        <v>111</v>
      </c>
      <c r="M7798" s="130" t="s">
        <v>111</v>
      </c>
      <c r="N7798" s="130" t="s">
        <v>111</v>
      </c>
      <c r="O7798" s="130" t="s">
        <v>111</v>
      </c>
      <c r="P7798" s="130" t="s">
        <v>111</v>
      </c>
      <c r="Q7798" s="130" t="s">
        <v>111</v>
      </c>
      <c r="R7798" s="130" t="s">
        <v>111</v>
      </c>
      <c r="S7798" s="130" t="s">
        <v>111</v>
      </c>
    </row>
    <row r="7799" spans="1:19" ht="11.25" thickBot="1" x14ac:dyDescent="0.2">
      <c r="A7799" s="107">
        <v>1</v>
      </c>
      <c r="B7799" s="132">
        <v>0.86591435185185184</v>
      </c>
      <c r="C7799" s="108">
        <v>1.3440000000000001</v>
      </c>
      <c r="D7799" s="108">
        <v>1.0940000000000001</v>
      </c>
      <c r="E7799" s="133">
        <v>1.02786</v>
      </c>
      <c r="F7799" s="133">
        <v>0.96648000000000001</v>
      </c>
      <c r="G7799" s="108">
        <v>1.542</v>
      </c>
      <c r="H7799" s="108">
        <v>0.85</v>
      </c>
      <c r="I7799" s="108">
        <v>7.6929999999999996</v>
      </c>
      <c r="J7799" s="108">
        <v>3.1150000000000002</v>
      </c>
      <c r="K7799" s="133">
        <v>1.02397</v>
      </c>
      <c r="L7799" s="134" t="s">
        <v>5839</v>
      </c>
      <c r="M7799" s="108">
        <v>0.96599999999999997</v>
      </c>
      <c r="N7799" s="108">
        <v>3.0419999999999998</v>
      </c>
      <c r="O7799" s="108">
        <v>0.22800000000000001</v>
      </c>
      <c r="P7799" s="108">
        <v>0.22900000000000001</v>
      </c>
      <c r="Q7799" s="108">
        <v>0.18099999999999999</v>
      </c>
      <c r="R7799" s="108">
        <v>2.65</v>
      </c>
      <c r="S7799" s="108">
        <v>3.0539999999999998</v>
      </c>
    </row>
    <row r="7800" spans="1:19" ht="11.25" thickBot="1" x14ac:dyDescent="0.2">
      <c r="A7800" s="112"/>
    </row>
    <row r="7801" spans="1:19" ht="11.25" thickBot="1" x14ac:dyDescent="0.2">
      <c r="A7801" s="107">
        <v>2</v>
      </c>
      <c r="B7801" s="132">
        <v>0.86608796296296298</v>
      </c>
      <c r="C7801" s="108">
        <v>1.2010000000000001</v>
      </c>
      <c r="D7801" s="108">
        <v>1.083</v>
      </c>
      <c r="E7801" s="133">
        <v>1.0522</v>
      </c>
      <c r="F7801" s="133">
        <v>0.96919</v>
      </c>
      <c r="G7801" s="108">
        <v>1.786</v>
      </c>
      <c r="H7801" s="108">
        <v>2.5939999999999999</v>
      </c>
      <c r="I7801" s="108">
        <v>7.7370000000000001</v>
      </c>
      <c r="J7801" s="108">
        <v>3.1560000000000001</v>
      </c>
      <c r="K7801" s="133">
        <v>1.0415399999999999</v>
      </c>
      <c r="L7801" s="134" t="s">
        <v>4923</v>
      </c>
      <c r="M7801" s="108">
        <v>0.98199999999999998</v>
      </c>
      <c r="N7801" s="108">
        <v>3.1259999999999999</v>
      </c>
      <c r="O7801" s="108">
        <v>0.23699999999999999</v>
      </c>
      <c r="P7801" s="108">
        <v>0.23300000000000001</v>
      </c>
      <c r="Q7801" s="108">
        <v>0.18</v>
      </c>
      <c r="R7801" s="108">
        <v>2.8410000000000002</v>
      </c>
      <c r="S7801" s="108">
        <v>3.081</v>
      </c>
    </row>
    <row r="7802" spans="1:19" ht="11.25" thickBot="1" x14ac:dyDescent="0.2">
      <c r="A7802" s="112"/>
    </row>
    <row r="7803" spans="1:19" ht="11.25" thickBot="1" x14ac:dyDescent="0.2">
      <c r="A7803" s="107">
        <v>3</v>
      </c>
      <c r="B7803" s="132">
        <v>0.86627314814814815</v>
      </c>
      <c r="C7803" s="108">
        <v>1.3660000000000001</v>
      </c>
      <c r="D7803" s="108">
        <v>1.089</v>
      </c>
      <c r="E7803" s="133">
        <v>1.0569599999999999</v>
      </c>
      <c r="F7803" s="133">
        <v>0.96443999999999996</v>
      </c>
      <c r="G7803" s="108">
        <v>1.4159999999999999</v>
      </c>
      <c r="H7803" s="108">
        <v>1.7909999999999999</v>
      </c>
      <c r="I7803" s="108">
        <v>7.6970000000000001</v>
      </c>
      <c r="J7803" s="108">
        <v>3.1139999999999999</v>
      </c>
      <c r="K7803" s="133">
        <v>1.0487</v>
      </c>
      <c r="L7803" s="134" t="s">
        <v>5840</v>
      </c>
      <c r="M7803" s="108">
        <v>0.99</v>
      </c>
      <c r="N7803" s="108">
        <v>3.0950000000000002</v>
      </c>
      <c r="O7803" s="108">
        <v>0.23799999999999999</v>
      </c>
      <c r="P7803" s="108">
        <v>0.24199999999999999</v>
      </c>
      <c r="Q7803" s="108">
        <v>0.17599999999999999</v>
      </c>
      <c r="R7803" s="108">
        <v>2.7989999999999999</v>
      </c>
      <c r="S7803" s="108">
        <v>3.0979999999999999</v>
      </c>
    </row>
    <row r="7804" spans="1:19" ht="11.25" thickBot="1" x14ac:dyDescent="0.2">
      <c r="A7804" s="112"/>
    </row>
    <row r="7805" spans="1:19" ht="11.25" thickBot="1" x14ac:dyDescent="0.2">
      <c r="A7805" s="135" t="s">
        <v>362</v>
      </c>
      <c r="B7805" s="112"/>
      <c r="C7805" s="136">
        <v>1.304</v>
      </c>
      <c r="D7805" s="136">
        <v>1.089</v>
      </c>
      <c r="E7805" s="137">
        <v>1.0456700000000001</v>
      </c>
      <c r="F7805" s="137">
        <v>0.9667</v>
      </c>
      <c r="G7805" s="136">
        <v>1.581</v>
      </c>
      <c r="H7805" s="136">
        <v>1.7450000000000001</v>
      </c>
      <c r="I7805" s="136">
        <v>7.7089999999999996</v>
      </c>
      <c r="J7805" s="136">
        <v>3.1280000000000001</v>
      </c>
      <c r="K7805" s="137">
        <v>1.03807</v>
      </c>
      <c r="L7805" s="134" t="s">
        <v>5841</v>
      </c>
      <c r="M7805" s="136">
        <v>0.97899999999999998</v>
      </c>
      <c r="N7805" s="136">
        <v>3.0880000000000001</v>
      </c>
      <c r="O7805" s="136">
        <v>0.23400000000000001</v>
      </c>
      <c r="P7805" s="136">
        <v>0.23499999999999999</v>
      </c>
      <c r="Q7805" s="136">
        <v>0.17899999999999999</v>
      </c>
      <c r="R7805" s="136">
        <v>2.7629999999999999</v>
      </c>
      <c r="S7805" s="136">
        <v>3.077</v>
      </c>
    </row>
    <row r="7806" spans="1:19" ht="11.25" thickBot="1" x14ac:dyDescent="0.2">
      <c r="A7806" s="112"/>
    </row>
    <row r="7807" spans="1:19" ht="11.25" thickBot="1" x14ac:dyDescent="0.2">
      <c r="A7807" s="138" t="s">
        <v>364</v>
      </c>
      <c r="B7807" s="112"/>
      <c r="C7807" s="136">
        <v>8.8999999999999996E-2</v>
      </c>
      <c r="D7807" s="136">
        <v>6.0000000000000001E-3</v>
      </c>
      <c r="E7807" s="137">
        <v>1.5610000000000001E-2</v>
      </c>
      <c r="F7807" s="137">
        <v>2.3800000000000002E-3</v>
      </c>
      <c r="G7807" s="136">
        <v>0.188</v>
      </c>
      <c r="H7807" s="136">
        <v>0.873</v>
      </c>
      <c r="I7807" s="136">
        <v>2.5000000000000001E-2</v>
      </c>
      <c r="J7807" s="136">
        <v>2.4E-2</v>
      </c>
      <c r="K7807" s="137">
        <v>1.272E-2</v>
      </c>
      <c r="L7807" s="134" t="s">
        <v>5842</v>
      </c>
      <c r="M7807" s="136">
        <v>1.2E-2</v>
      </c>
      <c r="N7807" s="136">
        <v>4.2999999999999997E-2</v>
      </c>
      <c r="O7807" s="136">
        <v>5.0000000000000001E-3</v>
      </c>
      <c r="P7807" s="136">
        <v>7.0000000000000001E-3</v>
      </c>
      <c r="Q7807" s="136">
        <v>3.0000000000000001E-3</v>
      </c>
      <c r="R7807" s="136">
        <v>0.1</v>
      </c>
      <c r="S7807" s="136">
        <v>2.1999999999999999E-2</v>
      </c>
    </row>
    <row r="7808" spans="1:19" ht="11.25" thickBot="1" x14ac:dyDescent="0.2">
      <c r="A7808" s="112"/>
    </row>
    <row r="7809" spans="1:19" ht="11.25" thickBot="1" x14ac:dyDescent="0.2">
      <c r="A7809" s="139" t="s">
        <v>366</v>
      </c>
      <c r="B7809" s="112"/>
      <c r="C7809" s="136">
        <v>6.851</v>
      </c>
      <c r="D7809" s="136">
        <v>0.50600000000000001</v>
      </c>
      <c r="E7809" s="140">
        <v>1.4930000000000001</v>
      </c>
      <c r="F7809" s="140">
        <v>0.246</v>
      </c>
      <c r="G7809" s="136">
        <v>11.89</v>
      </c>
      <c r="H7809" s="136">
        <v>50.02</v>
      </c>
      <c r="I7809" s="136">
        <v>0.318</v>
      </c>
      <c r="J7809" s="136">
        <v>0.76800000000000002</v>
      </c>
      <c r="K7809" s="140">
        <v>1.226</v>
      </c>
      <c r="L7809" s="134" t="s">
        <v>5843</v>
      </c>
      <c r="M7809" s="136">
        <v>1.246</v>
      </c>
      <c r="N7809" s="136">
        <v>1.379</v>
      </c>
      <c r="O7809" s="136">
        <v>2.3239999999999998</v>
      </c>
      <c r="P7809" s="136">
        <v>2.7709999999999999</v>
      </c>
      <c r="Q7809" s="136">
        <v>1.423</v>
      </c>
      <c r="R7809" s="136">
        <v>3.62</v>
      </c>
      <c r="S7809" s="136">
        <v>0.71799999999999997</v>
      </c>
    </row>
    <row r="7810" spans="1:19" ht="11.25" thickBot="1" x14ac:dyDescent="0.2">
      <c r="A7810" s="112"/>
    </row>
    <row r="7811" spans="1:19" ht="11.25" thickBot="1" x14ac:dyDescent="0.2">
      <c r="A7811" s="106" t="s">
        <v>357</v>
      </c>
      <c r="B7811" s="106" t="s">
        <v>358</v>
      </c>
      <c r="C7811" s="131" t="s">
        <v>34</v>
      </c>
      <c r="D7811" s="131" t="s">
        <v>35</v>
      </c>
      <c r="E7811" s="130" t="s">
        <v>36</v>
      </c>
      <c r="F7811" s="130" t="s">
        <v>37</v>
      </c>
      <c r="G7811" s="130" t="s">
        <v>38</v>
      </c>
      <c r="H7811" s="130" t="s">
        <v>39</v>
      </c>
      <c r="I7811" s="130" t="s">
        <v>40</v>
      </c>
      <c r="J7811" s="130" t="s">
        <v>41</v>
      </c>
      <c r="K7811" s="130" t="s">
        <v>42</v>
      </c>
      <c r="L7811" s="130" t="s">
        <v>43</v>
      </c>
      <c r="M7811" s="130" t="s">
        <v>44</v>
      </c>
      <c r="N7811" s="130" t="s">
        <v>45</v>
      </c>
      <c r="O7811" s="130" t="s">
        <v>46</v>
      </c>
      <c r="P7811" s="130" t="s">
        <v>47</v>
      </c>
      <c r="Q7811" s="130" t="s">
        <v>48</v>
      </c>
      <c r="R7811" s="130" t="s">
        <v>49</v>
      </c>
      <c r="S7811" s="130" t="s">
        <v>50</v>
      </c>
    </row>
    <row r="7812" spans="1:19" ht="11.25" thickBot="1" x14ac:dyDescent="0.2">
      <c r="A7812" s="112"/>
      <c r="B7812" s="112"/>
      <c r="C7812" s="131" t="s">
        <v>111</v>
      </c>
      <c r="D7812" s="131" t="s">
        <v>111</v>
      </c>
      <c r="E7812" s="130" t="s">
        <v>111</v>
      </c>
      <c r="F7812" s="130" t="s">
        <v>111</v>
      </c>
      <c r="G7812" s="130" t="s">
        <v>111</v>
      </c>
      <c r="H7812" s="130" t="s">
        <v>111</v>
      </c>
      <c r="I7812" s="130" t="s">
        <v>111</v>
      </c>
      <c r="J7812" s="130" t="s">
        <v>111</v>
      </c>
      <c r="K7812" s="130" t="s">
        <v>111</v>
      </c>
      <c r="L7812" s="130" t="s">
        <v>111</v>
      </c>
      <c r="M7812" s="130" t="s">
        <v>111</v>
      </c>
      <c r="N7812" s="130" t="s">
        <v>111</v>
      </c>
      <c r="O7812" s="130" t="s">
        <v>111</v>
      </c>
      <c r="P7812" s="130" t="s">
        <v>111</v>
      </c>
      <c r="Q7812" s="130" t="s">
        <v>111</v>
      </c>
      <c r="R7812" s="130" t="s">
        <v>111</v>
      </c>
      <c r="S7812" s="130" t="s">
        <v>111</v>
      </c>
    </row>
    <row r="7813" spans="1:19" ht="11.25" thickBot="1" x14ac:dyDescent="0.2">
      <c r="A7813" s="107">
        <v>1</v>
      </c>
      <c r="B7813" s="132">
        <v>0.86591435185185184</v>
      </c>
      <c r="C7813" s="133">
        <v>0.93588000000000005</v>
      </c>
      <c r="D7813" s="134" t="s">
        <v>5844</v>
      </c>
      <c r="E7813" s="108">
        <v>0.224</v>
      </c>
      <c r="F7813" s="108">
        <v>0.223</v>
      </c>
      <c r="G7813" s="108">
        <v>0.245</v>
      </c>
      <c r="H7813" s="108">
        <v>1.367</v>
      </c>
      <c r="I7813" s="108">
        <v>13.69</v>
      </c>
      <c r="J7813" s="108">
        <v>13.85</v>
      </c>
      <c r="K7813" s="108">
        <v>0.39400000000000002</v>
      </c>
      <c r="L7813" s="108">
        <v>0.378</v>
      </c>
      <c r="M7813" s="108">
        <v>0.4</v>
      </c>
      <c r="N7813" s="108">
        <v>0.39100000000000001</v>
      </c>
      <c r="O7813" s="108">
        <v>0.39100000000000001</v>
      </c>
      <c r="P7813" s="108">
        <v>0.39500000000000002</v>
      </c>
      <c r="Q7813" s="108">
        <v>0.38400000000000001</v>
      </c>
      <c r="R7813" s="108">
        <v>0.38800000000000001</v>
      </c>
      <c r="S7813" s="108">
        <v>0.38700000000000001</v>
      </c>
    </row>
    <row r="7814" spans="1:19" ht="11.25" thickBot="1" x14ac:dyDescent="0.2">
      <c r="A7814" s="112"/>
    </row>
    <row r="7815" spans="1:19" ht="11.25" thickBot="1" x14ac:dyDescent="0.2">
      <c r="A7815" s="107">
        <v>2</v>
      </c>
      <c r="B7815" s="132">
        <v>0.86608796296296298</v>
      </c>
      <c r="C7815" s="133">
        <v>0.94935000000000003</v>
      </c>
      <c r="D7815" s="134" t="s">
        <v>5845</v>
      </c>
      <c r="E7815" s="108">
        <v>0.218</v>
      </c>
      <c r="F7815" s="108">
        <v>0.22900000000000001</v>
      </c>
      <c r="G7815" s="108">
        <v>0.23100000000000001</v>
      </c>
      <c r="H7815" s="108">
        <v>1.3740000000000001</v>
      </c>
      <c r="I7815" s="108">
        <v>13.77</v>
      </c>
      <c r="J7815" s="108">
        <v>13.95</v>
      </c>
      <c r="K7815" s="108">
        <v>0.39800000000000002</v>
      </c>
      <c r="L7815" s="108">
        <v>0.379</v>
      </c>
      <c r="M7815" s="108">
        <v>0.39500000000000002</v>
      </c>
      <c r="N7815" s="108">
        <v>0.39100000000000001</v>
      </c>
      <c r="O7815" s="108">
        <v>0.39300000000000002</v>
      </c>
      <c r="P7815" s="108">
        <v>0.38800000000000001</v>
      </c>
      <c r="Q7815" s="108">
        <v>0.39200000000000002</v>
      </c>
      <c r="R7815" s="108">
        <v>0.39400000000000002</v>
      </c>
      <c r="S7815" s="108">
        <v>0.39200000000000002</v>
      </c>
    </row>
    <row r="7816" spans="1:19" ht="11.25" thickBot="1" x14ac:dyDescent="0.2">
      <c r="A7816" s="112"/>
    </row>
    <row r="7817" spans="1:19" ht="11.25" thickBot="1" x14ac:dyDescent="0.2">
      <c r="A7817" s="107">
        <v>3</v>
      </c>
      <c r="B7817" s="132">
        <v>0.86627314814814815</v>
      </c>
      <c r="C7817" s="133">
        <v>0.95399</v>
      </c>
      <c r="D7817" s="134" t="s">
        <v>5846</v>
      </c>
      <c r="E7817" s="108">
        <v>0.214</v>
      </c>
      <c r="F7817" s="108">
        <v>0.219</v>
      </c>
      <c r="G7817" s="108">
        <v>0.25600000000000001</v>
      </c>
      <c r="H7817" s="108">
        <v>1.3919999999999999</v>
      </c>
      <c r="I7817" s="108">
        <v>13.76</v>
      </c>
      <c r="J7817" s="108">
        <v>13.94</v>
      </c>
      <c r="K7817" s="108">
        <v>0.39900000000000002</v>
      </c>
      <c r="L7817" s="108">
        <v>0.378</v>
      </c>
      <c r="M7817" s="108">
        <v>0.39300000000000002</v>
      </c>
      <c r="N7817" s="108">
        <v>0.38</v>
      </c>
      <c r="O7817" s="108">
        <v>0.38800000000000001</v>
      </c>
      <c r="P7817" s="108">
        <v>0.39600000000000002</v>
      </c>
      <c r="Q7817" s="108">
        <v>0.39400000000000002</v>
      </c>
      <c r="R7817" s="108">
        <v>0.39300000000000002</v>
      </c>
      <c r="S7817" s="108">
        <v>0.38300000000000001</v>
      </c>
    </row>
    <row r="7818" spans="1:19" ht="11.25" thickBot="1" x14ac:dyDescent="0.2">
      <c r="A7818" s="112"/>
    </row>
    <row r="7819" spans="1:19" ht="11.25" thickBot="1" x14ac:dyDescent="0.2">
      <c r="A7819" s="135" t="s">
        <v>362</v>
      </c>
      <c r="B7819" s="112"/>
      <c r="C7819" s="137">
        <v>0.94640999999999997</v>
      </c>
      <c r="D7819" s="134" t="s">
        <v>5847</v>
      </c>
      <c r="E7819" s="136">
        <v>0.219</v>
      </c>
      <c r="F7819" s="136">
        <v>0.224</v>
      </c>
      <c r="G7819" s="136">
        <v>0.24399999999999999</v>
      </c>
      <c r="H7819" s="136">
        <v>1.3779999999999999</v>
      </c>
      <c r="I7819" s="136">
        <v>13.74</v>
      </c>
      <c r="J7819" s="136">
        <v>13.91</v>
      </c>
      <c r="K7819" s="136">
        <v>0.39700000000000002</v>
      </c>
      <c r="L7819" s="136">
        <v>0.378</v>
      </c>
      <c r="M7819" s="136">
        <v>0.39600000000000002</v>
      </c>
      <c r="N7819" s="136">
        <v>0.38700000000000001</v>
      </c>
      <c r="O7819" s="136">
        <v>0.39</v>
      </c>
      <c r="P7819" s="136">
        <v>0.39300000000000002</v>
      </c>
      <c r="Q7819" s="136">
        <v>0.39</v>
      </c>
      <c r="R7819" s="136">
        <v>0.39200000000000002</v>
      </c>
      <c r="S7819" s="136">
        <v>0.38800000000000001</v>
      </c>
    </row>
    <row r="7820" spans="1:19" ht="11.25" thickBot="1" x14ac:dyDescent="0.2">
      <c r="A7820" s="112"/>
    </row>
    <row r="7821" spans="1:19" ht="11.25" thickBot="1" x14ac:dyDescent="0.2">
      <c r="A7821" s="138" t="s">
        <v>364</v>
      </c>
      <c r="B7821" s="112"/>
      <c r="C7821" s="137">
        <v>9.41E-3</v>
      </c>
      <c r="D7821" s="134" t="s">
        <v>1803</v>
      </c>
      <c r="E7821" s="136">
        <v>5.0000000000000001E-3</v>
      </c>
      <c r="F7821" s="136">
        <v>5.0000000000000001E-3</v>
      </c>
      <c r="G7821" s="136">
        <v>1.2E-2</v>
      </c>
      <c r="H7821" s="136">
        <v>1.2999999999999999E-2</v>
      </c>
      <c r="I7821" s="136">
        <v>4.2999999999999997E-2</v>
      </c>
      <c r="J7821" s="136">
        <v>5.5E-2</v>
      </c>
      <c r="K7821" s="136">
        <v>3.0000000000000001E-3</v>
      </c>
      <c r="L7821" s="136">
        <v>1E-3</v>
      </c>
      <c r="M7821" s="136">
        <v>4.0000000000000001E-3</v>
      </c>
      <c r="N7821" s="136">
        <v>7.0000000000000001E-3</v>
      </c>
      <c r="O7821" s="136">
        <v>3.0000000000000001E-3</v>
      </c>
      <c r="P7821" s="136">
        <v>5.0000000000000001E-3</v>
      </c>
      <c r="Q7821" s="136">
        <v>5.0000000000000001E-3</v>
      </c>
      <c r="R7821" s="136">
        <v>3.0000000000000001E-3</v>
      </c>
      <c r="S7821" s="136">
        <v>5.0000000000000001E-3</v>
      </c>
    </row>
    <row r="7822" spans="1:19" ht="11.25" thickBot="1" x14ac:dyDescent="0.2">
      <c r="A7822" s="112"/>
    </row>
    <row r="7823" spans="1:19" ht="11.25" thickBot="1" x14ac:dyDescent="0.2">
      <c r="A7823" s="139" t="s">
        <v>366</v>
      </c>
      <c r="B7823" s="112"/>
      <c r="C7823" s="140">
        <v>0.99399999999999999</v>
      </c>
      <c r="D7823" s="134" t="s">
        <v>4480</v>
      </c>
      <c r="E7823" s="136">
        <v>2.3010000000000002</v>
      </c>
      <c r="F7823" s="136">
        <v>2.16</v>
      </c>
      <c r="G7823" s="136">
        <v>5.0490000000000004</v>
      </c>
      <c r="H7823" s="136">
        <v>0.93500000000000005</v>
      </c>
      <c r="I7823" s="136">
        <v>0.315</v>
      </c>
      <c r="J7823" s="136">
        <v>0.39300000000000002</v>
      </c>
      <c r="K7823" s="136">
        <v>0.746</v>
      </c>
      <c r="L7823" s="136">
        <v>0.20699999999999999</v>
      </c>
      <c r="M7823" s="136">
        <v>0.91200000000000003</v>
      </c>
      <c r="N7823" s="136">
        <v>1.702</v>
      </c>
      <c r="O7823" s="136">
        <v>0.64300000000000002</v>
      </c>
      <c r="P7823" s="136">
        <v>1.208</v>
      </c>
      <c r="Q7823" s="136">
        <v>1.292</v>
      </c>
      <c r="R7823" s="136">
        <v>0.88200000000000001</v>
      </c>
      <c r="S7823" s="136">
        <v>1.222</v>
      </c>
    </row>
    <row r="7824" spans="1:19" ht="11.25" thickBot="1" x14ac:dyDescent="0.2">
      <c r="A7824" s="112"/>
    </row>
    <row r="7825" spans="1:19" ht="11.25" thickBot="1" x14ac:dyDescent="0.2">
      <c r="A7825" s="106" t="s">
        <v>357</v>
      </c>
      <c r="B7825" s="106" t="s">
        <v>358</v>
      </c>
      <c r="C7825" s="130" t="s">
        <v>51</v>
      </c>
      <c r="D7825" s="130" t="s">
        <v>52</v>
      </c>
      <c r="E7825" s="130" t="s">
        <v>53</v>
      </c>
      <c r="F7825" s="130" t="s">
        <v>54</v>
      </c>
      <c r="G7825" s="130" t="s">
        <v>55</v>
      </c>
      <c r="H7825" s="130" t="s">
        <v>56</v>
      </c>
      <c r="I7825" s="130" t="s">
        <v>57</v>
      </c>
      <c r="J7825" s="130" t="s">
        <v>58</v>
      </c>
      <c r="K7825" s="130" t="s">
        <v>59</v>
      </c>
      <c r="L7825" s="130" t="s">
        <v>60</v>
      </c>
      <c r="M7825" s="130" t="s">
        <v>61</v>
      </c>
      <c r="N7825" s="130" t="s">
        <v>62</v>
      </c>
      <c r="O7825" s="130" t="s">
        <v>63</v>
      </c>
      <c r="P7825" s="130" t="s">
        <v>64</v>
      </c>
      <c r="Q7825" s="131" t="s">
        <v>65</v>
      </c>
      <c r="R7825" s="131" t="s">
        <v>66</v>
      </c>
      <c r="S7825" s="130" t="s">
        <v>67</v>
      </c>
    </row>
    <row r="7826" spans="1:19" ht="11.25" thickBot="1" x14ac:dyDescent="0.2">
      <c r="A7826" s="112"/>
      <c r="B7826" s="112"/>
      <c r="C7826" s="130" t="s">
        <v>111</v>
      </c>
      <c r="D7826" s="130" t="s">
        <v>111</v>
      </c>
      <c r="E7826" s="130" t="s">
        <v>111</v>
      </c>
      <c r="F7826" s="130" t="s">
        <v>111</v>
      </c>
      <c r="G7826" s="130" t="s">
        <v>111</v>
      </c>
      <c r="H7826" s="130" t="s">
        <v>111</v>
      </c>
      <c r="I7826" s="130" t="s">
        <v>111</v>
      </c>
      <c r="J7826" s="130" t="s">
        <v>111</v>
      </c>
      <c r="K7826" s="130" t="s">
        <v>111</v>
      </c>
      <c r="L7826" s="130" t="s">
        <v>111</v>
      </c>
      <c r="M7826" s="130" t="s">
        <v>111</v>
      </c>
      <c r="N7826" s="130" t="s">
        <v>111</v>
      </c>
      <c r="O7826" s="130" t="s">
        <v>111</v>
      </c>
      <c r="P7826" s="130" t="s">
        <v>111</v>
      </c>
      <c r="Q7826" s="131" t="s">
        <v>111</v>
      </c>
      <c r="R7826" s="131" t="s">
        <v>111</v>
      </c>
      <c r="S7826" s="130" t="s">
        <v>111</v>
      </c>
    </row>
    <row r="7827" spans="1:19" ht="11.25" thickBot="1" x14ac:dyDescent="0.2">
      <c r="A7827" s="107">
        <v>1</v>
      </c>
      <c r="B7827" s="132">
        <v>0.86591435185185184</v>
      </c>
      <c r="C7827" s="108">
        <v>0.39400000000000002</v>
      </c>
      <c r="D7827" s="108">
        <v>0.39200000000000002</v>
      </c>
      <c r="E7827" s="108">
        <v>0.39900000000000002</v>
      </c>
      <c r="F7827" s="108">
        <v>0.39800000000000002</v>
      </c>
      <c r="G7827" s="108">
        <v>0.39400000000000002</v>
      </c>
      <c r="H7827" s="108">
        <v>0.21299999999999999</v>
      </c>
      <c r="I7827" s="108">
        <v>1.3859999999999999</v>
      </c>
      <c r="J7827" s="108">
        <v>1.4750000000000001</v>
      </c>
      <c r="K7827" s="108">
        <v>1.508</v>
      </c>
      <c r="L7827" s="108">
        <v>0.189</v>
      </c>
      <c r="M7827" s="108">
        <v>0.20200000000000001</v>
      </c>
      <c r="N7827" s="108">
        <v>0.314</v>
      </c>
      <c r="O7827" s="108">
        <v>9.0579999999999998</v>
      </c>
      <c r="P7827" s="108">
        <v>1.476</v>
      </c>
      <c r="Q7827" s="133">
        <v>0.93198000000000003</v>
      </c>
      <c r="R7827" s="134" t="s">
        <v>2401</v>
      </c>
      <c r="S7827" s="108">
        <v>0.39300000000000002</v>
      </c>
    </row>
    <row r="7828" spans="1:19" ht="11.25" thickBot="1" x14ac:dyDescent="0.2">
      <c r="A7828" s="112"/>
    </row>
    <row r="7829" spans="1:19" ht="11.25" thickBot="1" x14ac:dyDescent="0.2">
      <c r="A7829" s="107">
        <v>2</v>
      </c>
      <c r="B7829" s="132">
        <v>0.86608796296296298</v>
      </c>
      <c r="C7829" s="108">
        <v>0.39800000000000002</v>
      </c>
      <c r="D7829" s="108">
        <v>0.38800000000000001</v>
      </c>
      <c r="E7829" s="108">
        <v>0.38900000000000001</v>
      </c>
      <c r="F7829" s="108">
        <v>0.38600000000000001</v>
      </c>
      <c r="G7829" s="108">
        <v>0.39700000000000002</v>
      </c>
      <c r="H7829" s="108">
        <v>0.214</v>
      </c>
      <c r="I7829" s="108">
        <v>1.395</v>
      </c>
      <c r="J7829" s="108">
        <v>1.4510000000000001</v>
      </c>
      <c r="K7829" s="108">
        <v>1.494</v>
      </c>
      <c r="L7829" s="108">
        <v>0.19400000000000001</v>
      </c>
      <c r="M7829" s="108">
        <v>0.192</v>
      </c>
      <c r="N7829" s="108">
        <v>0.30599999999999999</v>
      </c>
      <c r="O7829" s="108">
        <v>9</v>
      </c>
      <c r="P7829" s="108">
        <v>1.474</v>
      </c>
      <c r="Q7829" s="133">
        <v>0.94672999999999996</v>
      </c>
      <c r="R7829" s="134" t="s">
        <v>5848</v>
      </c>
      <c r="S7829" s="108">
        <v>0.39600000000000002</v>
      </c>
    </row>
    <row r="7830" spans="1:19" ht="11.25" thickBot="1" x14ac:dyDescent="0.2">
      <c r="A7830" s="112"/>
    </row>
    <row r="7831" spans="1:19" ht="11.25" thickBot="1" x14ac:dyDescent="0.2">
      <c r="A7831" s="107">
        <v>3</v>
      </c>
      <c r="B7831" s="132">
        <v>0.86627314814814815</v>
      </c>
      <c r="C7831" s="108">
        <v>0.39500000000000002</v>
      </c>
      <c r="D7831" s="108">
        <v>0.38700000000000001</v>
      </c>
      <c r="E7831" s="108">
        <v>0.39700000000000002</v>
      </c>
      <c r="F7831" s="108">
        <v>0.39400000000000002</v>
      </c>
      <c r="G7831" s="108">
        <v>0.39200000000000002</v>
      </c>
      <c r="H7831" s="108">
        <v>0.216</v>
      </c>
      <c r="I7831" s="108">
        <v>1.3959999999999999</v>
      </c>
      <c r="J7831" s="108">
        <v>1.48</v>
      </c>
      <c r="K7831" s="108">
        <v>1.514</v>
      </c>
      <c r="L7831" s="108">
        <v>0.191</v>
      </c>
      <c r="M7831" s="108">
        <v>0.192</v>
      </c>
      <c r="N7831" s="108">
        <v>0.32</v>
      </c>
      <c r="O7831" s="108">
        <v>9.02</v>
      </c>
      <c r="P7831" s="108">
        <v>1.4690000000000001</v>
      </c>
      <c r="Q7831" s="133">
        <v>0.95209999999999995</v>
      </c>
      <c r="R7831" s="134" t="s">
        <v>5849</v>
      </c>
      <c r="S7831" s="108">
        <v>0.39700000000000002</v>
      </c>
    </row>
    <row r="7832" spans="1:19" ht="11.25" thickBot="1" x14ac:dyDescent="0.2">
      <c r="A7832" s="112"/>
    </row>
    <row r="7833" spans="1:19" ht="11.25" thickBot="1" x14ac:dyDescent="0.2">
      <c r="A7833" s="135" t="s">
        <v>362</v>
      </c>
      <c r="B7833" s="112"/>
      <c r="C7833" s="136">
        <v>0.39600000000000002</v>
      </c>
      <c r="D7833" s="136">
        <v>0.38900000000000001</v>
      </c>
      <c r="E7833" s="136">
        <v>0.39500000000000002</v>
      </c>
      <c r="F7833" s="136">
        <v>0.39300000000000002</v>
      </c>
      <c r="G7833" s="136">
        <v>0.39400000000000002</v>
      </c>
      <c r="H7833" s="136">
        <v>0.214</v>
      </c>
      <c r="I7833" s="136">
        <v>1.3919999999999999</v>
      </c>
      <c r="J7833" s="136">
        <v>1.4690000000000001</v>
      </c>
      <c r="K7833" s="136">
        <v>1.5049999999999999</v>
      </c>
      <c r="L7833" s="136">
        <v>0.191</v>
      </c>
      <c r="M7833" s="136">
        <v>0.19500000000000001</v>
      </c>
      <c r="N7833" s="136">
        <v>0.313</v>
      </c>
      <c r="O7833" s="136">
        <v>9.0259999999999998</v>
      </c>
      <c r="P7833" s="136">
        <v>1.4730000000000001</v>
      </c>
      <c r="Q7833" s="137">
        <v>0.94359999999999999</v>
      </c>
      <c r="R7833" s="134" t="s">
        <v>5850</v>
      </c>
      <c r="S7833" s="136">
        <v>0.39500000000000002</v>
      </c>
    </row>
    <row r="7834" spans="1:19" ht="11.25" thickBot="1" x14ac:dyDescent="0.2">
      <c r="A7834" s="112"/>
    </row>
    <row r="7835" spans="1:19" ht="11.25" thickBot="1" x14ac:dyDescent="0.2">
      <c r="A7835" s="138" t="s">
        <v>364</v>
      </c>
      <c r="B7835" s="112"/>
      <c r="C7835" s="136">
        <v>2E-3</v>
      </c>
      <c r="D7835" s="136">
        <v>3.0000000000000001E-3</v>
      </c>
      <c r="E7835" s="136">
        <v>5.0000000000000001E-3</v>
      </c>
      <c r="F7835" s="136">
        <v>6.0000000000000001E-3</v>
      </c>
      <c r="G7835" s="136">
        <v>2E-3</v>
      </c>
      <c r="H7835" s="136">
        <v>1E-3</v>
      </c>
      <c r="I7835" s="136">
        <v>6.0000000000000001E-3</v>
      </c>
      <c r="J7835" s="136">
        <v>1.6E-2</v>
      </c>
      <c r="K7835" s="136">
        <v>1.0999999999999999E-2</v>
      </c>
      <c r="L7835" s="136">
        <v>3.0000000000000001E-3</v>
      </c>
      <c r="M7835" s="136">
        <v>6.0000000000000001E-3</v>
      </c>
      <c r="N7835" s="136">
        <v>7.0000000000000001E-3</v>
      </c>
      <c r="O7835" s="136">
        <v>2.9000000000000001E-2</v>
      </c>
      <c r="P7835" s="136">
        <v>4.0000000000000001E-3</v>
      </c>
      <c r="Q7835" s="137">
        <v>1.042E-2</v>
      </c>
      <c r="R7835" s="134" t="s">
        <v>3310</v>
      </c>
      <c r="S7835" s="136">
        <v>2E-3</v>
      </c>
    </row>
    <row r="7836" spans="1:19" ht="11.25" thickBot="1" x14ac:dyDescent="0.2">
      <c r="A7836" s="112"/>
    </row>
    <row r="7837" spans="1:19" ht="11.25" thickBot="1" x14ac:dyDescent="0.2">
      <c r="A7837" s="139" t="s">
        <v>366</v>
      </c>
      <c r="B7837" s="112"/>
      <c r="C7837" s="136">
        <v>0.58499999999999996</v>
      </c>
      <c r="D7837" s="136">
        <v>0.65300000000000002</v>
      </c>
      <c r="E7837" s="136">
        <v>1.3560000000000001</v>
      </c>
      <c r="F7837" s="136">
        <v>1.478</v>
      </c>
      <c r="G7837" s="136">
        <v>0.621</v>
      </c>
      <c r="H7837" s="136">
        <v>0.59199999999999997</v>
      </c>
      <c r="I7837" s="136">
        <v>0.41599999999999998</v>
      </c>
      <c r="J7837" s="136">
        <v>1.0580000000000001</v>
      </c>
      <c r="K7837" s="136">
        <v>0.70299999999999996</v>
      </c>
      <c r="L7837" s="136">
        <v>1.3480000000000001</v>
      </c>
      <c r="M7837" s="136">
        <v>3.1440000000000001</v>
      </c>
      <c r="N7837" s="136">
        <v>2.1819999999999999</v>
      </c>
      <c r="O7837" s="136">
        <v>0.32400000000000001</v>
      </c>
      <c r="P7837" s="136">
        <v>0.246</v>
      </c>
      <c r="Q7837" s="140">
        <v>1.1040000000000001</v>
      </c>
      <c r="R7837" s="134" t="s">
        <v>955</v>
      </c>
      <c r="S7837" s="136">
        <v>0.55200000000000005</v>
      </c>
    </row>
    <row r="7838" spans="1:19" ht="11.25" thickBot="1" x14ac:dyDescent="0.2">
      <c r="A7838" s="112"/>
    </row>
    <row r="7839" spans="1:19" ht="11.25" thickBot="1" x14ac:dyDescent="0.2">
      <c r="A7839" s="106" t="s">
        <v>357</v>
      </c>
      <c r="B7839" s="106" t="s">
        <v>358</v>
      </c>
      <c r="C7839" s="130" t="s">
        <v>68</v>
      </c>
    </row>
    <row r="7840" spans="1:19" ht="11.25" thickBot="1" x14ac:dyDescent="0.2">
      <c r="A7840" s="112"/>
      <c r="B7840" s="112"/>
      <c r="C7840" s="130" t="s">
        <v>111</v>
      </c>
    </row>
    <row r="7841" spans="1:19" ht="11.25" thickBot="1" x14ac:dyDescent="0.2">
      <c r="A7841" s="107">
        <v>1</v>
      </c>
      <c r="B7841" s="132">
        <v>0.86591435185185184</v>
      </c>
      <c r="C7841" s="108">
        <v>1.7589999999999999</v>
      </c>
    </row>
    <row r="7842" spans="1:19" ht="11.25" thickBot="1" x14ac:dyDescent="0.2">
      <c r="A7842" s="112"/>
    </row>
    <row r="7843" spans="1:19" ht="11.25" thickBot="1" x14ac:dyDescent="0.2">
      <c r="A7843" s="107">
        <v>2</v>
      </c>
      <c r="B7843" s="132">
        <v>0.86608796296296298</v>
      </c>
      <c r="C7843" s="108">
        <v>1.76</v>
      </c>
    </row>
    <row r="7844" spans="1:19" ht="11.25" thickBot="1" x14ac:dyDescent="0.2">
      <c r="A7844" s="112"/>
    </row>
    <row r="7845" spans="1:19" ht="11.25" thickBot="1" x14ac:dyDescent="0.2">
      <c r="A7845" s="107">
        <v>3</v>
      </c>
      <c r="B7845" s="132">
        <v>0.86627314814814815</v>
      </c>
      <c r="C7845" s="108">
        <v>1.7529999999999999</v>
      </c>
    </row>
    <row r="7846" spans="1:19" ht="11.25" thickBot="1" x14ac:dyDescent="0.2">
      <c r="A7846" s="112"/>
    </row>
    <row r="7847" spans="1:19" ht="11.25" thickBot="1" x14ac:dyDescent="0.2">
      <c r="A7847" s="135" t="s">
        <v>362</v>
      </c>
      <c r="B7847" s="112"/>
      <c r="C7847" s="136">
        <v>1.7569999999999999</v>
      </c>
    </row>
    <row r="7848" spans="1:19" ht="11.25" thickBot="1" x14ac:dyDescent="0.2">
      <c r="A7848" s="112"/>
    </row>
    <row r="7849" spans="1:19" ht="11.25" thickBot="1" x14ac:dyDescent="0.2">
      <c r="A7849" s="138" t="s">
        <v>364</v>
      </c>
      <c r="B7849" s="112"/>
      <c r="C7849" s="136">
        <v>4.0000000000000001E-3</v>
      </c>
    </row>
    <row r="7850" spans="1:19" ht="11.25" thickBot="1" x14ac:dyDescent="0.2">
      <c r="A7850" s="112"/>
    </row>
    <row r="7851" spans="1:19" ht="11.25" thickBot="1" x14ac:dyDescent="0.2">
      <c r="A7851" s="139" t="s">
        <v>366</v>
      </c>
      <c r="B7851" s="112"/>
      <c r="C7851" s="136">
        <v>0.21</v>
      </c>
    </row>
    <row r="7852" spans="1:19" ht="10.5" x14ac:dyDescent="0.15">
      <c r="A7852" s="112"/>
    </row>
    <row r="7853" spans="1:19" x14ac:dyDescent="0.15">
      <c r="A7853" s="129"/>
      <c r="B7853" s="86" t="s">
        <v>5851</v>
      </c>
    </row>
    <row r="7854" spans="1:19" ht="9.75" thickBot="1" x14ac:dyDescent="0.2">
      <c r="A7854" s="81" t="s">
        <v>356</v>
      </c>
    </row>
    <row r="7855" spans="1:19" ht="11.25" thickBot="1" x14ac:dyDescent="0.2">
      <c r="A7855" s="106" t="s">
        <v>357</v>
      </c>
      <c r="B7855" s="106" t="s">
        <v>358</v>
      </c>
      <c r="C7855" s="130" t="s">
        <v>0</v>
      </c>
      <c r="D7855" s="130" t="s">
        <v>1</v>
      </c>
      <c r="E7855" s="130" t="s">
        <v>2</v>
      </c>
      <c r="F7855" s="130" t="s">
        <v>3</v>
      </c>
      <c r="G7855" s="130" t="s">
        <v>4</v>
      </c>
      <c r="H7855" s="130" t="s">
        <v>5</v>
      </c>
      <c r="I7855" s="131" t="s">
        <v>6</v>
      </c>
      <c r="J7855" s="131" t="s">
        <v>7</v>
      </c>
      <c r="K7855" s="130" t="s">
        <v>8</v>
      </c>
      <c r="L7855" s="130" t="s">
        <v>9</v>
      </c>
      <c r="M7855" s="130" t="s">
        <v>10</v>
      </c>
      <c r="N7855" s="130" t="s">
        <v>11</v>
      </c>
      <c r="O7855" s="130" t="s">
        <v>12</v>
      </c>
      <c r="P7855" s="130" t="s">
        <v>13</v>
      </c>
      <c r="Q7855" s="130" t="s">
        <v>14</v>
      </c>
      <c r="R7855" s="130" t="s">
        <v>15</v>
      </c>
      <c r="S7855" s="130" t="s">
        <v>16</v>
      </c>
    </row>
    <row r="7856" spans="1:19" ht="11.25" thickBot="1" x14ac:dyDescent="0.2">
      <c r="A7856" s="112"/>
      <c r="B7856" s="112"/>
      <c r="C7856" s="130" t="s">
        <v>111</v>
      </c>
      <c r="D7856" s="130" t="s">
        <v>111</v>
      </c>
      <c r="E7856" s="130" t="s">
        <v>111</v>
      </c>
      <c r="F7856" s="130" t="s">
        <v>111</v>
      </c>
      <c r="G7856" s="130" t="s">
        <v>111</v>
      </c>
      <c r="H7856" s="130" t="s">
        <v>111</v>
      </c>
      <c r="I7856" s="131" t="s">
        <v>111</v>
      </c>
      <c r="J7856" s="131" t="s">
        <v>111</v>
      </c>
      <c r="K7856" s="130" t="s">
        <v>111</v>
      </c>
      <c r="L7856" s="130" t="s">
        <v>111</v>
      </c>
      <c r="M7856" s="130" t="s">
        <v>111</v>
      </c>
      <c r="N7856" s="130" t="s">
        <v>111</v>
      </c>
      <c r="O7856" s="130" t="s">
        <v>111</v>
      </c>
      <c r="P7856" s="130" t="s">
        <v>111</v>
      </c>
      <c r="Q7856" s="130" t="s">
        <v>111</v>
      </c>
      <c r="R7856" s="130" t="s">
        <v>111</v>
      </c>
      <c r="S7856" s="130" t="s">
        <v>111</v>
      </c>
    </row>
    <row r="7857" spans="1:19" ht="11.25" thickBot="1" x14ac:dyDescent="0.2">
      <c r="A7857" s="107">
        <v>1</v>
      </c>
      <c r="B7857" s="132">
        <v>0.87104166666666671</v>
      </c>
      <c r="C7857" s="108">
        <v>-14.08</v>
      </c>
      <c r="D7857" s="108">
        <v>-4.1000000000000002E-2</v>
      </c>
      <c r="E7857" s="108">
        <v>-0.45500000000000002</v>
      </c>
      <c r="F7857" s="108">
        <v>-9.5020000000000007</v>
      </c>
      <c r="G7857" s="108">
        <v>1.488</v>
      </c>
      <c r="H7857" s="108">
        <v>-10.52</v>
      </c>
      <c r="I7857" s="133">
        <v>1.0447200000000001</v>
      </c>
      <c r="J7857" s="134" t="s">
        <v>5852</v>
      </c>
      <c r="K7857" s="108">
        <v>-0.06</v>
      </c>
      <c r="L7857" s="108">
        <v>4.0000000000000001E-3</v>
      </c>
      <c r="M7857" s="108">
        <v>-5.0000000000000001E-3</v>
      </c>
      <c r="N7857" s="108">
        <v>-2E-3</v>
      </c>
      <c r="O7857" s="108">
        <v>-4.9000000000000002E-2</v>
      </c>
      <c r="P7857" s="108">
        <v>1E-3</v>
      </c>
      <c r="Q7857" s="108">
        <v>-6.0000000000000001E-3</v>
      </c>
      <c r="R7857" s="108">
        <v>-8.9999999999999993E-3</v>
      </c>
      <c r="S7857" s="108">
        <v>-1.6E-2</v>
      </c>
    </row>
    <row r="7858" spans="1:19" ht="11.25" thickBot="1" x14ac:dyDescent="0.2">
      <c r="A7858" s="112"/>
    </row>
    <row r="7859" spans="1:19" ht="11.25" thickBot="1" x14ac:dyDescent="0.2">
      <c r="A7859" s="107">
        <v>2</v>
      </c>
      <c r="B7859" s="132">
        <v>0.87121527777777785</v>
      </c>
      <c r="C7859" s="108">
        <v>-14</v>
      </c>
      <c r="D7859" s="108">
        <v>-3.7999999999999999E-2</v>
      </c>
      <c r="E7859" s="108">
        <v>-0.435</v>
      </c>
      <c r="F7859" s="108">
        <v>-9.0229999999999997</v>
      </c>
      <c r="G7859" s="108">
        <v>1.361</v>
      </c>
      <c r="H7859" s="108">
        <v>-1.02</v>
      </c>
      <c r="I7859" s="133">
        <v>1.05921</v>
      </c>
      <c r="J7859" s="134" t="s">
        <v>5853</v>
      </c>
      <c r="K7859" s="108">
        <v>-6.4000000000000001E-2</v>
      </c>
      <c r="L7859" s="108">
        <v>-3.0000000000000001E-3</v>
      </c>
      <c r="M7859" s="108">
        <v>1E-3</v>
      </c>
      <c r="N7859" s="108">
        <v>2E-3</v>
      </c>
      <c r="O7859" s="108">
        <v>-5.2999999999999999E-2</v>
      </c>
      <c r="P7859" s="108">
        <v>8.0000000000000002E-3</v>
      </c>
      <c r="Q7859" s="108">
        <v>-5.0000000000000001E-3</v>
      </c>
      <c r="R7859" s="108">
        <v>1E-3</v>
      </c>
      <c r="S7859" s="108">
        <v>-2.5000000000000001E-2</v>
      </c>
    </row>
    <row r="7860" spans="1:19" ht="11.25" thickBot="1" x14ac:dyDescent="0.2">
      <c r="A7860" s="112"/>
    </row>
    <row r="7861" spans="1:19" ht="11.25" thickBot="1" x14ac:dyDescent="0.2">
      <c r="A7861" s="107">
        <v>3</v>
      </c>
      <c r="B7861" s="132">
        <v>0.87140046296296303</v>
      </c>
      <c r="C7861" s="108">
        <v>-13.98</v>
      </c>
      <c r="D7861" s="108">
        <v>-4.5999999999999999E-2</v>
      </c>
      <c r="E7861" s="108">
        <v>-0.44500000000000001</v>
      </c>
      <c r="F7861" s="108">
        <v>-9.077</v>
      </c>
      <c r="G7861" s="108">
        <v>1.5720000000000001</v>
      </c>
      <c r="H7861" s="108">
        <v>3.9649999999999999</v>
      </c>
      <c r="I7861" s="133">
        <v>1.0756399999999999</v>
      </c>
      <c r="J7861" s="134" t="s">
        <v>5854</v>
      </c>
      <c r="K7861" s="108">
        <v>-6.7000000000000004E-2</v>
      </c>
      <c r="L7861" s="108">
        <v>-3.0000000000000001E-3</v>
      </c>
      <c r="M7861" s="108">
        <v>7.0000000000000001E-3</v>
      </c>
      <c r="N7861" s="108">
        <v>-8.9999999999999993E-3</v>
      </c>
      <c r="O7861" s="108">
        <v>-5.1999999999999998E-2</v>
      </c>
      <c r="P7861" s="108">
        <v>-5.3999999999999999E-2</v>
      </c>
      <c r="Q7861" s="108">
        <v>-6.0000000000000001E-3</v>
      </c>
      <c r="R7861" s="108">
        <v>2E-3</v>
      </c>
      <c r="S7861" s="108">
        <v>-2.1000000000000001E-2</v>
      </c>
    </row>
    <row r="7862" spans="1:19" ht="11.25" thickBot="1" x14ac:dyDescent="0.2">
      <c r="A7862" s="112"/>
    </row>
    <row r="7863" spans="1:19" ht="11.25" thickBot="1" x14ac:dyDescent="0.2">
      <c r="A7863" s="135" t="s">
        <v>362</v>
      </c>
      <c r="B7863" s="112"/>
      <c r="C7863" s="136">
        <v>-14.02</v>
      </c>
      <c r="D7863" s="136">
        <v>-4.2000000000000003E-2</v>
      </c>
      <c r="E7863" s="136">
        <v>-0.44500000000000001</v>
      </c>
      <c r="F7863" s="136">
        <v>-9.2010000000000005</v>
      </c>
      <c r="G7863" s="136">
        <v>1.474</v>
      </c>
      <c r="H7863" s="136">
        <v>-2.5249999999999999</v>
      </c>
      <c r="I7863" s="137">
        <v>1.05986</v>
      </c>
      <c r="J7863" s="134" t="s">
        <v>5855</v>
      </c>
      <c r="K7863" s="136">
        <v>-6.4000000000000001E-2</v>
      </c>
      <c r="L7863" s="136">
        <v>-1E-3</v>
      </c>
      <c r="M7863" s="136">
        <v>1E-3</v>
      </c>
      <c r="N7863" s="136">
        <v>-3.0000000000000001E-3</v>
      </c>
      <c r="O7863" s="136">
        <v>-5.1999999999999998E-2</v>
      </c>
      <c r="P7863" s="136">
        <v>-1.4999999999999999E-2</v>
      </c>
      <c r="Q7863" s="136">
        <v>-6.0000000000000001E-3</v>
      </c>
      <c r="R7863" s="136">
        <v>-2E-3</v>
      </c>
      <c r="S7863" s="136">
        <v>-2.1000000000000001E-2</v>
      </c>
    </row>
    <row r="7864" spans="1:19" ht="11.25" thickBot="1" x14ac:dyDescent="0.2">
      <c r="A7864" s="112"/>
    </row>
    <row r="7865" spans="1:19" ht="11.25" thickBot="1" x14ac:dyDescent="0.2">
      <c r="A7865" s="138" t="s">
        <v>364</v>
      </c>
      <c r="B7865" s="112"/>
      <c r="C7865" s="136">
        <v>5.0999999999999997E-2</v>
      </c>
      <c r="D7865" s="136">
        <v>4.0000000000000001E-3</v>
      </c>
      <c r="E7865" s="136">
        <v>0.01</v>
      </c>
      <c r="F7865" s="136">
        <v>0.26300000000000001</v>
      </c>
      <c r="G7865" s="136">
        <v>0.107</v>
      </c>
      <c r="H7865" s="136">
        <v>7.3579999999999997</v>
      </c>
      <c r="I7865" s="137">
        <v>1.5469999999999999E-2</v>
      </c>
      <c r="J7865" s="134" t="s">
        <v>5856</v>
      </c>
      <c r="K7865" s="136">
        <v>3.0000000000000001E-3</v>
      </c>
      <c r="L7865" s="136">
        <v>4.0000000000000001E-3</v>
      </c>
      <c r="M7865" s="136">
        <v>6.0000000000000001E-3</v>
      </c>
      <c r="N7865" s="136">
        <v>6.0000000000000001E-3</v>
      </c>
      <c r="O7865" s="136">
        <v>2E-3</v>
      </c>
      <c r="P7865" s="136">
        <v>3.4000000000000002E-2</v>
      </c>
      <c r="Q7865" s="136">
        <v>0</v>
      </c>
      <c r="R7865" s="136">
        <v>6.0000000000000001E-3</v>
      </c>
      <c r="S7865" s="136">
        <v>5.0000000000000001E-3</v>
      </c>
    </row>
    <row r="7866" spans="1:19" ht="11.25" thickBot="1" x14ac:dyDescent="0.2">
      <c r="A7866" s="112"/>
    </row>
    <row r="7867" spans="1:19" ht="11.25" thickBot="1" x14ac:dyDescent="0.2">
      <c r="A7867" s="139" t="s">
        <v>366</v>
      </c>
      <c r="B7867" s="112"/>
      <c r="C7867" s="136">
        <v>0.36699999999999999</v>
      </c>
      <c r="D7867" s="136">
        <v>10.33</v>
      </c>
      <c r="E7867" s="136">
        <v>2.1869999999999998</v>
      </c>
      <c r="F7867" s="136">
        <v>2.855</v>
      </c>
      <c r="G7867" s="136">
        <v>7.2320000000000002</v>
      </c>
      <c r="H7867" s="136">
        <v>291.5</v>
      </c>
      <c r="I7867" s="140">
        <v>1.4590000000000001</v>
      </c>
      <c r="J7867" s="134" t="s">
        <v>5857</v>
      </c>
      <c r="K7867" s="136">
        <v>4.9630000000000001</v>
      </c>
      <c r="L7867" s="136">
        <v>418.9</v>
      </c>
      <c r="M7867" s="136">
        <v>617.79999999999995</v>
      </c>
      <c r="N7867" s="136">
        <v>186.8</v>
      </c>
      <c r="O7867" s="136">
        <v>4.5199999999999996</v>
      </c>
      <c r="P7867" s="136">
        <v>225.8</v>
      </c>
      <c r="Q7867" s="136">
        <v>2.8420000000000001</v>
      </c>
      <c r="R7867" s="136">
        <v>390.8</v>
      </c>
      <c r="S7867" s="136">
        <v>24.08</v>
      </c>
    </row>
    <row r="7868" spans="1:19" ht="11.25" thickBot="1" x14ac:dyDescent="0.2">
      <c r="A7868" s="112"/>
    </row>
    <row r="7869" spans="1:19" ht="11.25" thickBot="1" x14ac:dyDescent="0.2">
      <c r="A7869" s="106" t="s">
        <v>357</v>
      </c>
      <c r="B7869" s="106" t="s">
        <v>358</v>
      </c>
      <c r="C7869" s="130" t="s">
        <v>17</v>
      </c>
      <c r="D7869" s="130" t="s">
        <v>18</v>
      </c>
      <c r="E7869" s="131" t="s">
        <v>19</v>
      </c>
      <c r="F7869" s="131" t="s">
        <v>20</v>
      </c>
      <c r="G7869" s="130" t="s">
        <v>21</v>
      </c>
      <c r="H7869" s="130" t="s">
        <v>22</v>
      </c>
      <c r="I7869" s="130" t="s">
        <v>23</v>
      </c>
      <c r="J7869" s="130" t="s">
        <v>24</v>
      </c>
      <c r="K7869" s="131" t="s">
        <v>25</v>
      </c>
      <c r="L7869" s="131" t="s">
        <v>26</v>
      </c>
      <c r="M7869" s="130" t="s">
        <v>27</v>
      </c>
      <c r="N7869" s="130" t="s">
        <v>28</v>
      </c>
      <c r="O7869" s="130" t="s">
        <v>29</v>
      </c>
      <c r="P7869" s="130" t="s">
        <v>30</v>
      </c>
      <c r="Q7869" s="130" t="s">
        <v>31</v>
      </c>
      <c r="R7869" s="130" t="s">
        <v>32</v>
      </c>
      <c r="S7869" s="130" t="s">
        <v>33</v>
      </c>
    </row>
    <row r="7870" spans="1:19" ht="11.25" thickBot="1" x14ac:dyDescent="0.2">
      <c r="A7870" s="112"/>
      <c r="B7870" s="112"/>
      <c r="C7870" s="130" t="s">
        <v>111</v>
      </c>
      <c r="D7870" s="130" t="s">
        <v>111</v>
      </c>
      <c r="E7870" s="131" t="s">
        <v>111</v>
      </c>
      <c r="F7870" s="131" t="s">
        <v>111</v>
      </c>
      <c r="G7870" s="130" t="s">
        <v>111</v>
      </c>
      <c r="H7870" s="130" t="s">
        <v>111</v>
      </c>
      <c r="I7870" s="130" t="s">
        <v>111</v>
      </c>
      <c r="J7870" s="130" t="s">
        <v>111</v>
      </c>
      <c r="K7870" s="131" t="s">
        <v>111</v>
      </c>
      <c r="L7870" s="131" t="s">
        <v>111</v>
      </c>
      <c r="M7870" s="130" t="s">
        <v>111</v>
      </c>
      <c r="N7870" s="130" t="s">
        <v>111</v>
      </c>
      <c r="O7870" s="130" t="s">
        <v>111</v>
      </c>
      <c r="P7870" s="130" t="s">
        <v>111</v>
      </c>
      <c r="Q7870" s="130" t="s">
        <v>111</v>
      </c>
      <c r="R7870" s="130" t="s">
        <v>111</v>
      </c>
      <c r="S7870" s="130" t="s">
        <v>111</v>
      </c>
    </row>
    <row r="7871" spans="1:19" ht="11.25" thickBot="1" x14ac:dyDescent="0.2">
      <c r="A7871" s="107">
        <v>1</v>
      </c>
      <c r="B7871" s="132">
        <v>0.87104166666666671</v>
      </c>
      <c r="C7871" s="108">
        <v>-4.49</v>
      </c>
      <c r="D7871" s="108">
        <v>0</v>
      </c>
      <c r="E7871" s="133">
        <v>1.0186599999999999</v>
      </c>
      <c r="F7871" s="133">
        <v>0.95167000000000002</v>
      </c>
      <c r="G7871" s="108">
        <v>4.3999999999999997E-2</v>
      </c>
      <c r="H7871" s="108">
        <v>4.7E-2</v>
      </c>
      <c r="I7871" s="108">
        <v>2E-3</v>
      </c>
      <c r="J7871" s="108">
        <v>-1.4E-2</v>
      </c>
      <c r="K7871" s="133">
        <v>1.0175700000000001</v>
      </c>
      <c r="L7871" s="134" t="s">
        <v>5858</v>
      </c>
      <c r="M7871" s="108">
        <v>3.0000000000000001E-3</v>
      </c>
      <c r="N7871" s="108">
        <v>7.0000000000000001E-3</v>
      </c>
      <c r="O7871" s="108">
        <v>0</v>
      </c>
      <c r="P7871" s="108">
        <v>0</v>
      </c>
      <c r="Q7871" s="108">
        <v>1E-3</v>
      </c>
      <c r="R7871" s="108">
        <v>1.0980000000000001</v>
      </c>
      <c r="S7871" s="108">
        <v>-1E-3</v>
      </c>
    </row>
    <row r="7872" spans="1:19" ht="11.25" thickBot="1" x14ac:dyDescent="0.2">
      <c r="A7872" s="112"/>
    </row>
    <row r="7873" spans="1:19" ht="11.25" thickBot="1" x14ac:dyDescent="0.2">
      <c r="A7873" s="107">
        <v>2</v>
      </c>
      <c r="B7873" s="132">
        <v>0.87121527777777785</v>
      </c>
      <c r="C7873" s="108">
        <v>-4.4870000000000001</v>
      </c>
      <c r="D7873" s="108">
        <v>-1E-3</v>
      </c>
      <c r="E7873" s="133">
        <v>1.02074</v>
      </c>
      <c r="F7873" s="133">
        <v>0.95448</v>
      </c>
      <c r="G7873" s="108">
        <v>4.3999999999999997E-2</v>
      </c>
      <c r="H7873" s="108">
        <v>-0.159</v>
      </c>
      <c r="I7873" s="108">
        <v>3.0000000000000001E-3</v>
      </c>
      <c r="J7873" s="108">
        <v>-1.0999999999999999E-2</v>
      </c>
      <c r="K7873" s="133">
        <v>1.0273399999999999</v>
      </c>
      <c r="L7873" s="134" t="s">
        <v>5438</v>
      </c>
      <c r="M7873" s="108">
        <v>3.0000000000000001E-3</v>
      </c>
      <c r="N7873" s="108">
        <v>-4.0000000000000001E-3</v>
      </c>
      <c r="O7873" s="108">
        <v>0</v>
      </c>
      <c r="P7873" s="108">
        <v>0</v>
      </c>
      <c r="Q7873" s="108">
        <v>0</v>
      </c>
      <c r="R7873" s="108">
        <v>1.024</v>
      </c>
      <c r="S7873" s="108">
        <v>0</v>
      </c>
    </row>
    <row r="7874" spans="1:19" ht="11.25" thickBot="1" x14ac:dyDescent="0.2">
      <c r="A7874" s="112"/>
    </row>
    <row r="7875" spans="1:19" ht="11.25" thickBot="1" x14ac:dyDescent="0.2">
      <c r="A7875" s="107">
        <v>3</v>
      </c>
      <c r="B7875" s="132">
        <v>0.87140046296296303</v>
      </c>
      <c r="C7875" s="108">
        <v>-4.4790000000000001</v>
      </c>
      <c r="D7875" s="108">
        <v>-2E-3</v>
      </c>
      <c r="E7875" s="133">
        <v>1.04121</v>
      </c>
      <c r="F7875" s="133">
        <v>0.94786999999999999</v>
      </c>
      <c r="G7875" s="108">
        <v>5.5E-2</v>
      </c>
      <c r="H7875" s="108">
        <v>2.9000000000000001E-2</v>
      </c>
      <c r="I7875" s="108">
        <v>3.0000000000000001E-3</v>
      </c>
      <c r="J7875" s="108">
        <v>-1.4E-2</v>
      </c>
      <c r="K7875" s="133">
        <v>1.0270699999999999</v>
      </c>
      <c r="L7875" s="134" t="s">
        <v>5859</v>
      </c>
      <c r="M7875" s="108">
        <v>3.0000000000000001E-3</v>
      </c>
      <c r="N7875" s="108">
        <v>-8.0000000000000002E-3</v>
      </c>
      <c r="O7875" s="108">
        <v>1E-3</v>
      </c>
      <c r="P7875" s="108">
        <v>0</v>
      </c>
      <c r="Q7875" s="108">
        <v>-1E-3</v>
      </c>
      <c r="R7875" s="108">
        <v>1.0880000000000001</v>
      </c>
      <c r="S7875" s="108">
        <v>0</v>
      </c>
    </row>
    <row r="7876" spans="1:19" ht="11.25" thickBot="1" x14ac:dyDescent="0.2">
      <c r="A7876" s="112"/>
    </row>
    <row r="7877" spans="1:19" ht="11.25" thickBot="1" x14ac:dyDescent="0.2">
      <c r="A7877" s="135" t="s">
        <v>362</v>
      </c>
      <c r="B7877" s="112"/>
      <c r="C7877" s="136">
        <v>-4.4850000000000003</v>
      </c>
      <c r="D7877" s="136">
        <v>-1E-3</v>
      </c>
      <c r="E7877" s="137">
        <v>1.0268699999999999</v>
      </c>
      <c r="F7877" s="137">
        <v>0.95133999999999996</v>
      </c>
      <c r="G7877" s="136">
        <v>4.7E-2</v>
      </c>
      <c r="H7877" s="136">
        <v>-2.7E-2</v>
      </c>
      <c r="I7877" s="136">
        <v>3.0000000000000001E-3</v>
      </c>
      <c r="J7877" s="136">
        <v>-1.2999999999999999E-2</v>
      </c>
      <c r="K7877" s="137">
        <v>1.02399</v>
      </c>
      <c r="L7877" s="134" t="s">
        <v>5860</v>
      </c>
      <c r="M7877" s="136">
        <v>3.0000000000000001E-3</v>
      </c>
      <c r="N7877" s="136">
        <v>-2E-3</v>
      </c>
      <c r="O7877" s="136">
        <v>0</v>
      </c>
      <c r="P7877" s="136">
        <v>0</v>
      </c>
      <c r="Q7877" s="136">
        <v>0</v>
      </c>
      <c r="R7877" s="136">
        <v>1.07</v>
      </c>
      <c r="S7877" s="136">
        <v>0</v>
      </c>
    </row>
    <row r="7878" spans="1:19" ht="11.25" thickBot="1" x14ac:dyDescent="0.2">
      <c r="A7878" s="112"/>
    </row>
    <row r="7879" spans="1:19" ht="11.25" thickBot="1" x14ac:dyDescent="0.2">
      <c r="A7879" s="138" t="s">
        <v>364</v>
      </c>
      <c r="B7879" s="112"/>
      <c r="C7879" s="136">
        <v>6.0000000000000001E-3</v>
      </c>
      <c r="D7879" s="136">
        <v>1E-3</v>
      </c>
      <c r="E7879" s="137">
        <v>1.2460000000000001E-2</v>
      </c>
      <c r="F7879" s="137">
        <v>3.32E-3</v>
      </c>
      <c r="G7879" s="136">
        <v>6.0000000000000001E-3</v>
      </c>
      <c r="H7879" s="136">
        <v>0.114</v>
      </c>
      <c r="I7879" s="136">
        <v>0</v>
      </c>
      <c r="J7879" s="136">
        <v>2E-3</v>
      </c>
      <c r="K7879" s="137">
        <v>5.5599999999999998E-3</v>
      </c>
      <c r="L7879" s="134" t="s">
        <v>5861</v>
      </c>
      <c r="M7879" s="136">
        <v>0</v>
      </c>
      <c r="N7879" s="136">
        <v>8.0000000000000002E-3</v>
      </c>
      <c r="O7879" s="136">
        <v>0</v>
      </c>
      <c r="P7879" s="136">
        <v>0</v>
      </c>
      <c r="Q7879" s="136">
        <v>1E-3</v>
      </c>
      <c r="R7879" s="136">
        <v>0.04</v>
      </c>
      <c r="S7879" s="136">
        <v>1E-3</v>
      </c>
    </row>
    <row r="7880" spans="1:19" ht="11.25" thickBot="1" x14ac:dyDescent="0.2">
      <c r="A7880" s="112"/>
    </row>
    <row r="7881" spans="1:19" ht="11.25" thickBot="1" x14ac:dyDescent="0.2">
      <c r="A7881" s="139" t="s">
        <v>366</v>
      </c>
      <c r="B7881" s="112"/>
      <c r="C7881" s="136">
        <v>0.13300000000000001</v>
      </c>
      <c r="D7881" s="136">
        <v>62.28</v>
      </c>
      <c r="E7881" s="140">
        <v>1.214</v>
      </c>
      <c r="F7881" s="140">
        <v>0.34899999999999998</v>
      </c>
      <c r="G7881" s="136">
        <v>13.06</v>
      </c>
      <c r="H7881" s="136">
        <v>417</v>
      </c>
      <c r="I7881" s="136">
        <v>14.32</v>
      </c>
      <c r="J7881" s="136">
        <v>15.05</v>
      </c>
      <c r="K7881" s="140">
        <v>0.54300000000000004</v>
      </c>
      <c r="L7881" s="134" t="s">
        <v>1046</v>
      </c>
      <c r="M7881" s="136">
        <v>10.93</v>
      </c>
      <c r="N7881" s="136">
        <v>520</v>
      </c>
      <c r="O7881" s="136">
        <v>44.52</v>
      </c>
      <c r="P7881" s="136">
        <v>35.29</v>
      </c>
      <c r="Q7881" s="136">
        <v>1524</v>
      </c>
      <c r="R7881" s="136">
        <v>3.7490000000000001</v>
      </c>
      <c r="S7881" s="136">
        <v>273.2</v>
      </c>
    </row>
    <row r="7882" spans="1:19" ht="11.25" thickBot="1" x14ac:dyDescent="0.2">
      <c r="A7882" s="112"/>
    </row>
    <row r="7883" spans="1:19" ht="11.25" thickBot="1" x14ac:dyDescent="0.2">
      <c r="A7883" s="106" t="s">
        <v>357</v>
      </c>
      <c r="B7883" s="106" t="s">
        <v>358</v>
      </c>
      <c r="C7883" s="131" t="s">
        <v>34</v>
      </c>
      <c r="D7883" s="131" t="s">
        <v>35</v>
      </c>
      <c r="E7883" s="130" t="s">
        <v>36</v>
      </c>
      <c r="F7883" s="130" t="s">
        <v>37</v>
      </c>
      <c r="G7883" s="130" t="s">
        <v>38</v>
      </c>
      <c r="H7883" s="130" t="s">
        <v>39</v>
      </c>
      <c r="I7883" s="130" t="s">
        <v>40</v>
      </c>
      <c r="J7883" s="130" t="s">
        <v>41</v>
      </c>
      <c r="K7883" s="130" t="s">
        <v>42</v>
      </c>
      <c r="L7883" s="130" t="s">
        <v>43</v>
      </c>
      <c r="M7883" s="130" t="s">
        <v>44</v>
      </c>
      <c r="N7883" s="130" t="s">
        <v>45</v>
      </c>
      <c r="O7883" s="130" t="s">
        <v>46</v>
      </c>
      <c r="P7883" s="130" t="s">
        <v>47</v>
      </c>
      <c r="Q7883" s="130" t="s">
        <v>48</v>
      </c>
      <c r="R7883" s="130" t="s">
        <v>49</v>
      </c>
      <c r="S7883" s="130" t="s">
        <v>50</v>
      </c>
    </row>
    <row r="7884" spans="1:19" ht="11.25" thickBot="1" x14ac:dyDescent="0.2">
      <c r="A7884" s="112"/>
      <c r="B7884" s="112"/>
      <c r="C7884" s="131" t="s">
        <v>111</v>
      </c>
      <c r="D7884" s="131" t="s">
        <v>111</v>
      </c>
      <c r="E7884" s="130" t="s">
        <v>111</v>
      </c>
      <c r="F7884" s="130" t="s">
        <v>111</v>
      </c>
      <c r="G7884" s="130" t="s">
        <v>111</v>
      </c>
      <c r="H7884" s="130" t="s">
        <v>111</v>
      </c>
      <c r="I7884" s="130" t="s">
        <v>111</v>
      </c>
      <c r="J7884" s="130" t="s">
        <v>111</v>
      </c>
      <c r="K7884" s="130" t="s">
        <v>111</v>
      </c>
      <c r="L7884" s="130" t="s">
        <v>111</v>
      </c>
      <c r="M7884" s="130" t="s">
        <v>111</v>
      </c>
      <c r="N7884" s="130" t="s">
        <v>111</v>
      </c>
      <c r="O7884" s="130" t="s">
        <v>111</v>
      </c>
      <c r="P7884" s="130" t="s">
        <v>111</v>
      </c>
      <c r="Q7884" s="130" t="s">
        <v>111</v>
      </c>
      <c r="R7884" s="130" t="s">
        <v>111</v>
      </c>
      <c r="S7884" s="130" t="s">
        <v>111</v>
      </c>
    </row>
    <row r="7885" spans="1:19" ht="11.25" thickBot="1" x14ac:dyDescent="0.2">
      <c r="A7885" s="107">
        <v>1</v>
      </c>
      <c r="B7885" s="132">
        <v>0.87104166666666671</v>
      </c>
      <c r="C7885" s="133">
        <v>0.92408000000000001</v>
      </c>
      <c r="D7885" s="134" t="s">
        <v>5862</v>
      </c>
      <c r="E7885" s="108">
        <v>-8.0000000000000002E-3</v>
      </c>
      <c r="F7885" s="108">
        <v>-1E-3</v>
      </c>
      <c r="G7885" s="108">
        <v>-1E-3</v>
      </c>
      <c r="H7885" s="108">
        <v>0</v>
      </c>
      <c r="I7885" s="108">
        <v>-3.0000000000000001E-3</v>
      </c>
      <c r="J7885" s="108">
        <v>-1E-3</v>
      </c>
      <c r="K7885" s="108">
        <v>0</v>
      </c>
      <c r="L7885" s="108">
        <v>-1.2999999999999999E-2</v>
      </c>
      <c r="M7885" s="108">
        <v>0</v>
      </c>
      <c r="N7885" s="108">
        <v>0</v>
      </c>
      <c r="O7885" s="108">
        <v>0</v>
      </c>
      <c r="P7885" s="108">
        <v>0</v>
      </c>
      <c r="Q7885" s="108">
        <v>0</v>
      </c>
      <c r="R7885" s="108">
        <v>0</v>
      </c>
      <c r="S7885" s="108">
        <v>0</v>
      </c>
    </row>
    <row r="7886" spans="1:19" ht="11.25" thickBot="1" x14ac:dyDescent="0.2">
      <c r="A7886" s="112"/>
    </row>
    <row r="7887" spans="1:19" ht="11.25" thickBot="1" x14ac:dyDescent="0.2">
      <c r="A7887" s="107">
        <v>2</v>
      </c>
      <c r="B7887" s="132">
        <v>0.87121527777777785</v>
      </c>
      <c r="C7887" s="133">
        <v>0.93862000000000001</v>
      </c>
      <c r="D7887" s="134" t="s">
        <v>5863</v>
      </c>
      <c r="E7887" s="108">
        <v>-8.9999999999999993E-3</v>
      </c>
      <c r="F7887" s="108">
        <v>0</v>
      </c>
      <c r="G7887" s="108">
        <v>0</v>
      </c>
      <c r="H7887" s="108">
        <v>0</v>
      </c>
      <c r="I7887" s="108">
        <v>-1E-3</v>
      </c>
      <c r="J7887" s="108">
        <v>-1E-3</v>
      </c>
      <c r="K7887" s="108">
        <v>0</v>
      </c>
      <c r="L7887" s="108">
        <v>-1.2999999999999999E-2</v>
      </c>
      <c r="M7887" s="108">
        <v>0</v>
      </c>
      <c r="N7887" s="108">
        <v>0</v>
      </c>
      <c r="O7887" s="108">
        <v>0</v>
      </c>
      <c r="P7887" s="108">
        <v>0</v>
      </c>
      <c r="Q7887" s="108">
        <v>0</v>
      </c>
      <c r="R7887" s="108">
        <v>0</v>
      </c>
      <c r="S7887" s="108">
        <v>0</v>
      </c>
    </row>
    <row r="7888" spans="1:19" ht="11.25" thickBot="1" x14ac:dyDescent="0.2">
      <c r="A7888" s="112"/>
    </row>
    <row r="7889" spans="1:19" ht="11.25" thickBot="1" x14ac:dyDescent="0.2">
      <c r="A7889" s="107">
        <v>3</v>
      </c>
      <c r="B7889" s="132">
        <v>0.87140046296296303</v>
      </c>
      <c r="C7889" s="133">
        <v>0.93784000000000001</v>
      </c>
      <c r="D7889" s="134" t="s">
        <v>5864</v>
      </c>
      <c r="E7889" s="108">
        <v>-8.9999999999999993E-3</v>
      </c>
      <c r="F7889" s="108">
        <v>-1E-3</v>
      </c>
      <c r="G7889" s="108">
        <v>0</v>
      </c>
      <c r="H7889" s="108">
        <v>0</v>
      </c>
      <c r="I7889" s="108">
        <v>-2E-3</v>
      </c>
      <c r="J7889" s="108">
        <v>-1E-3</v>
      </c>
      <c r="K7889" s="108">
        <v>0</v>
      </c>
      <c r="L7889" s="108">
        <v>-1.2999999999999999E-2</v>
      </c>
      <c r="M7889" s="108">
        <v>0</v>
      </c>
      <c r="N7889" s="108">
        <v>0</v>
      </c>
      <c r="O7889" s="108">
        <v>0</v>
      </c>
      <c r="P7889" s="108">
        <v>0</v>
      </c>
      <c r="Q7889" s="108">
        <v>0</v>
      </c>
      <c r="R7889" s="108">
        <v>0</v>
      </c>
      <c r="S7889" s="108">
        <v>0</v>
      </c>
    </row>
    <row r="7890" spans="1:19" ht="11.25" thickBot="1" x14ac:dyDescent="0.2">
      <c r="A7890" s="112"/>
    </row>
    <row r="7891" spans="1:19" ht="11.25" thickBot="1" x14ac:dyDescent="0.2">
      <c r="A7891" s="135" t="s">
        <v>362</v>
      </c>
      <c r="B7891" s="112"/>
      <c r="C7891" s="137">
        <v>0.93350999999999995</v>
      </c>
      <c r="D7891" s="134" t="s">
        <v>5865</v>
      </c>
      <c r="E7891" s="136">
        <v>-8.9999999999999993E-3</v>
      </c>
      <c r="F7891" s="136">
        <v>0</v>
      </c>
      <c r="G7891" s="136">
        <v>0</v>
      </c>
      <c r="H7891" s="136">
        <v>0</v>
      </c>
      <c r="I7891" s="136">
        <v>-2E-3</v>
      </c>
      <c r="J7891" s="136">
        <v>-1E-3</v>
      </c>
      <c r="K7891" s="136">
        <v>0</v>
      </c>
      <c r="L7891" s="136">
        <v>-1.2999999999999999E-2</v>
      </c>
      <c r="M7891" s="136">
        <v>0</v>
      </c>
      <c r="N7891" s="136">
        <v>0</v>
      </c>
      <c r="O7891" s="136">
        <v>0</v>
      </c>
      <c r="P7891" s="136">
        <v>0</v>
      </c>
      <c r="Q7891" s="136">
        <v>0</v>
      </c>
      <c r="R7891" s="136">
        <v>0</v>
      </c>
      <c r="S7891" s="136">
        <v>0</v>
      </c>
    </row>
    <row r="7892" spans="1:19" ht="11.25" thickBot="1" x14ac:dyDescent="0.2">
      <c r="A7892" s="112"/>
    </row>
    <row r="7893" spans="1:19" ht="11.25" thickBot="1" x14ac:dyDescent="0.2">
      <c r="A7893" s="138" t="s">
        <v>364</v>
      </c>
      <c r="B7893" s="112"/>
      <c r="C7893" s="137">
        <v>8.1799999999999998E-3</v>
      </c>
      <c r="D7893" s="134" t="s">
        <v>3276</v>
      </c>
      <c r="E7893" s="136">
        <v>1E-3</v>
      </c>
      <c r="F7893" s="136">
        <v>1E-3</v>
      </c>
      <c r="G7893" s="136">
        <v>1E-3</v>
      </c>
      <c r="H7893" s="136">
        <v>0</v>
      </c>
      <c r="I7893" s="136">
        <v>1E-3</v>
      </c>
      <c r="J7893" s="136">
        <v>0</v>
      </c>
      <c r="K7893" s="136">
        <v>0</v>
      </c>
      <c r="L7893" s="136">
        <v>0</v>
      </c>
      <c r="M7893" s="136">
        <v>0</v>
      </c>
      <c r="N7893" s="136">
        <v>0</v>
      </c>
      <c r="O7893" s="136">
        <v>0</v>
      </c>
      <c r="P7893" s="136">
        <v>0</v>
      </c>
      <c r="Q7893" s="136">
        <v>0</v>
      </c>
      <c r="R7893" s="136">
        <v>0</v>
      </c>
      <c r="S7893" s="136">
        <v>0</v>
      </c>
    </row>
    <row r="7894" spans="1:19" ht="11.25" thickBot="1" x14ac:dyDescent="0.2">
      <c r="A7894" s="112"/>
    </row>
    <row r="7895" spans="1:19" ht="11.25" thickBot="1" x14ac:dyDescent="0.2">
      <c r="A7895" s="139" t="s">
        <v>366</v>
      </c>
      <c r="B7895" s="112"/>
      <c r="C7895" s="140">
        <v>0.876</v>
      </c>
      <c r="D7895" s="134" t="s">
        <v>4956</v>
      </c>
      <c r="E7895" s="136">
        <v>7.8410000000000002</v>
      </c>
      <c r="F7895" s="136">
        <v>189.2</v>
      </c>
      <c r="G7895" s="136">
        <v>209</v>
      </c>
      <c r="H7895" s="136">
        <v>68.25</v>
      </c>
      <c r="I7895" s="136">
        <v>38.76</v>
      </c>
      <c r="J7895" s="136">
        <v>20.85</v>
      </c>
      <c r="K7895" s="136">
        <v>390.5</v>
      </c>
      <c r="L7895" s="136">
        <v>0.55300000000000005</v>
      </c>
      <c r="M7895" s="136">
        <v>81.37</v>
      </c>
      <c r="N7895" s="136">
        <v>45.75</v>
      </c>
      <c r="O7895" s="136">
        <v>142.19999999999999</v>
      </c>
      <c r="P7895" s="136">
        <v>5.1999999999999998E-2</v>
      </c>
      <c r="Q7895" s="136">
        <v>155.6</v>
      </c>
      <c r="R7895" s="136">
        <v>168</v>
      </c>
      <c r="S7895" s="136">
        <v>285.10000000000002</v>
      </c>
    </row>
    <row r="7896" spans="1:19" ht="11.25" thickBot="1" x14ac:dyDescent="0.2">
      <c r="A7896" s="112"/>
    </row>
    <row r="7897" spans="1:19" ht="11.25" thickBot="1" x14ac:dyDescent="0.2">
      <c r="A7897" s="106" t="s">
        <v>357</v>
      </c>
      <c r="B7897" s="106" t="s">
        <v>358</v>
      </c>
      <c r="C7897" s="130" t="s">
        <v>51</v>
      </c>
      <c r="D7897" s="130" t="s">
        <v>52</v>
      </c>
      <c r="E7897" s="130" t="s">
        <v>53</v>
      </c>
      <c r="F7897" s="130" t="s">
        <v>54</v>
      </c>
      <c r="G7897" s="130" t="s">
        <v>55</v>
      </c>
      <c r="H7897" s="130" t="s">
        <v>56</v>
      </c>
      <c r="I7897" s="130" t="s">
        <v>57</v>
      </c>
      <c r="J7897" s="130" t="s">
        <v>58</v>
      </c>
      <c r="K7897" s="130" t="s">
        <v>59</v>
      </c>
      <c r="L7897" s="130" t="s">
        <v>60</v>
      </c>
      <c r="M7897" s="130" t="s">
        <v>61</v>
      </c>
      <c r="N7897" s="130" t="s">
        <v>62</v>
      </c>
      <c r="O7897" s="130" t="s">
        <v>63</v>
      </c>
      <c r="P7897" s="130" t="s">
        <v>64</v>
      </c>
      <c r="Q7897" s="131" t="s">
        <v>65</v>
      </c>
      <c r="R7897" s="131" t="s">
        <v>66</v>
      </c>
      <c r="S7897" s="130" t="s">
        <v>67</v>
      </c>
    </row>
    <row r="7898" spans="1:19" ht="11.25" thickBot="1" x14ac:dyDescent="0.2">
      <c r="A7898" s="112"/>
      <c r="B7898" s="112"/>
      <c r="C7898" s="130" t="s">
        <v>111</v>
      </c>
      <c r="D7898" s="130" t="s">
        <v>111</v>
      </c>
      <c r="E7898" s="130" t="s">
        <v>111</v>
      </c>
      <c r="F7898" s="130" t="s">
        <v>111</v>
      </c>
      <c r="G7898" s="130" t="s">
        <v>111</v>
      </c>
      <c r="H7898" s="130" t="s">
        <v>111</v>
      </c>
      <c r="I7898" s="130" t="s">
        <v>111</v>
      </c>
      <c r="J7898" s="130" t="s">
        <v>111</v>
      </c>
      <c r="K7898" s="130" t="s">
        <v>111</v>
      </c>
      <c r="L7898" s="130" t="s">
        <v>111</v>
      </c>
      <c r="M7898" s="130" t="s">
        <v>111</v>
      </c>
      <c r="N7898" s="130" t="s">
        <v>111</v>
      </c>
      <c r="O7898" s="130" t="s">
        <v>111</v>
      </c>
      <c r="P7898" s="130" t="s">
        <v>111</v>
      </c>
      <c r="Q7898" s="131" t="s">
        <v>111</v>
      </c>
      <c r="R7898" s="131" t="s">
        <v>111</v>
      </c>
      <c r="S7898" s="130" t="s">
        <v>111</v>
      </c>
    </row>
    <row r="7899" spans="1:19" ht="11.25" thickBot="1" x14ac:dyDescent="0.2">
      <c r="A7899" s="107">
        <v>1</v>
      </c>
      <c r="B7899" s="132">
        <v>0.87104166666666671</v>
      </c>
      <c r="C7899" s="108">
        <v>0</v>
      </c>
      <c r="D7899" s="108">
        <v>0</v>
      </c>
      <c r="E7899" s="108">
        <v>0</v>
      </c>
      <c r="F7899" s="108">
        <v>0</v>
      </c>
      <c r="G7899" s="108">
        <v>0</v>
      </c>
      <c r="H7899" s="108">
        <v>0</v>
      </c>
      <c r="I7899" s="108">
        <v>-2E-3</v>
      </c>
      <c r="J7899" s="108">
        <v>0</v>
      </c>
      <c r="K7899" s="108">
        <v>0</v>
      </c>
      <c r="L7899" s="108">
        <v>0</v>
      </c>
      <c r="M7899" s="108">
        <v>0</v>
      </c>
      <c r="N7899" s="108">
        <v>2.8000000000000001E-2</v>
      </c>
      <c r="O7899" s="108">
        <v>1E-3</v>
      </c>
      <c r="P7899" s="108">
        <v>-1E-3</v>
      </c>
      <c r="Q7899" s="133">
        <v>0.92051000000000005</v>
      </c>
      <c r="R7899" s="134" t="s">
        <v>5866</v>
      </c>
      <c r="S7899" s="108">
        <v>0</v>
      </c>
    </row>
    <row r="7900" spans="1:19" ht="11.25" thickBot="1" x14ac:dyDescent="0.2">
      <c r="A7900" s="112"/>
    </row>
    <row r="7901" spans="1:19" ht="11.25" thickBot="1" x14ac:dyDescent="0.2">
      <c r="A7901" s="107">
        <v>2</v>
      </c>
      <c r="B7901" s="132">
        <v>0.87121527777777785</v>
      </c>
      <c r="C7901" s="108">
        <v>0</v>
      </c>
      <c r="D7901" s="108">
        <v>0</v>
      </c>
      <c r="E7901" s="108">
        <v>0</v>
      </c>
      <c r="F7901" s="108">
        <v>0</v>
      </c>
      <c r="G7901" s="108">
        <v>0</v>
      </c>
      <c r="H7901" s="108">
        <v>0</v>
      </c>
      <c r="I7901" s="108">
        <v>-4.0000000000000001E-3</v>
      </c>
      <c r="J7901" s="108">
        <v>0</v>
      </c>
      <c r="K7901" s="108">
        <v>0</v>
      </c>
      <c r="L7901" s="108">
        <v>0</v>
      </c>
      <c r="M7901" s="108">
        <v>0</v>
      </c>
      <c r="N7901" s="108">
        <v>2.5000000000000001E-2</v>
      </c>
      <c r="O7901" s="108">
        <v>1E-3</v>
      </c>
      <c r="P7901" s="108">
        <v>-1E-3</v>
      </c>
      <c r="Q7901" s="133">
        <v>0.93852999999999998</v>
      </c>
      <c r="R7901" s="134" t="s">
        <v>5867</v>
      </c>
      <c r="S7901" s="108">
        <v>0</v>
      </c>
    </row>
    <row r="7902" spans="1:19" ht="11.25" thickBot="1" x14ac:dyDescent="0.2">
      <c r="A7902" s="112"/>
    </row>
    <row r="7903" spans="1:19" ht="11.25" thickBot="1" x14ac:dyDescent="0.2">
      <c r="A7903" s="107">
        <v>3</v>
      </c>
      <c r="B7903" s="132">
        <v>0.87140046296296303</v>
      </c>
      <c r="C7903" s="108">
        <v>0</v>
      </c>
      <c r="D7903" s="108">
        <v>0</v>
      </c>
      <c r="E7903" s="108">
        <v>0</v>
      </c>
      <c r="F7903" s="108">
        <v>0</v>
      </c>
      <c r="G7903" s="108">
        <v>0</v>
      </c>
      <c r="H7903" s="108">
        <v>0</v>
      </c>
      <c r="I7903" s="108">
        <v>-4.0000000000000001E-3</v>
      </c>
      <c r="J7903" s="108">
        <v>0</v>
      </c>
      <c r="K7903" s="108">
        <v>0</v>
      </c>
      <c r="L7903" s="108">
        <v>0</v>
      </c>
      <c r="M7903" s="108">
        <v>0</v>
      </c>
      <c r="N7903" s="108">
        <v>1.7999999999999999E-2</v>
      </c>
      <c r="O7903" s="108">
        <v>1E-3</v>
      </c>
      <c r="P7903" s="108">
        <v>0</v>
      </c>
      <c r="Q7903" s="133">
        <v>0.94154000000000004</v>
      </c>
      <c r="R7903" s="134" t="s">
        <v>5868</v>
      </c>
      <c r="S7903" s="108">
        <v>0</v>
      </c>
    </row>
    <row r="7904" spans="1:19" ht="11.25" thickBot="1" x14ac:dyDescent="0.2">
      <c r="A7904" s="112"/>
    </row>
    <row r="7905" spans="1:19" ht="11.25" thickBot="1" x14ac:dyDescent="0.2">
      <c r="A7905" s="135" t="s">
        <v>362</v>
      </c>
      <c r="B7905" s="112"/>
      <c r="C7905" s="136">
        <v>0</v>
      </c>
      <c r="D7905" s="136">
        <v>0</v>
      </c>
      <c r="E7905" s="136">
        <v>0</v>
      </c>
      <c r="F7905" s="136">
        <v>0</v>
      </c>
      <c r="G7905" s="136">
        <v>0</v>
      </c>
      <c r="H7905" s="136">
        <v>0</v>
      </c>
      <c r="I7905" s="136">
        <v>-3.0000000000000001E-3</v>
      </c>
      <c r="J7905" s="136">
        <v>0</v>
      </c>
      <c r="K7905" s="136">
        <v>0</v>
      </c>
      <c r="L7905" s="136">
        <v>0</v>
      </c>
      <c r="M7905" s="136">
        <v>0</v>
      </c>
      <c r="N7905" s="136">
        <v>2.4E-2</v>
      </c>
      <c r="O7905" s="136">
        <v>1E-3</v>
      </c>
      <c r="P7905" s="136">
        <v>-1E-3</v>
      </c>
      <c r="Q7905" s="137">
        <v>0.93352999999999997</v>
      </c>
      <c r="R7905" s="134" t="s">
        <v>5869</v>
      </c>
      <c r="S7905" s="136">
        <v>0</v>
      </c>
    </row>
    <row r="7906" spans="1:19" ht="11.25" thickBot="1" x14ac:dyDescent="0.2">
      <c r="A7906" s="112"/>
    </row>
    <row r="7907" spans="1:19" ht="11.25" thickBot="1" x14ac:dyDescent="0.2">
      <c r="A7907" s="138" t="s">
        <v>364</v>
      </c>
      <c r="B7907" s="112"/>
      <c r="C7907" s="136">
        <v>0</v>
      </c>
      <c r="D7907" s="136">
        <v>0</v>
      </c>
      <c r="E7907" s="136">
        <v>0</v>
      </c>
      <c r="F7907" s="136">
        <v>0</v>
      </c>
      <c r="G7907" s="136">
        <v>0</v>
      </c>
      <c r="H7907" s="136">
        <v>0</v>
      </c>
      <c r="I7907" s="136">
        <v>1E-3</v>
      </c>
      <c r="J7907" s="136">
        <v>0</v>
      </c>
      <c r="K7907" s="136">
        <v>0</v>
      </c>
      <c r="L7907" s="136">
        <v>0</v>
      </c>
      <c r="M7907" s="136">
        <v>0</v>
      </c>
      <c r="N7907" s="136">
        <v>5.0000000000000001E-3</v>
      </c>
      <c r="O7907" s="136">
        <v>0</v>
      </c>
      <c r="P7907" s="136">
        <v>0</v>
      </c>
      <c r="Q7907" s="137">
        <v>1.137E-2</v>
      </c>
      <c r="R7907" s="134" t="s">
        <v>3523</v>
      </c>
      <c r="S7907" s="136">
        <v>0</v>
      </c>
    </row>
    <row r="7908" spans="1:19" ht="11.25" thickBot="1" x14ac:dyDescent="0.2">
      <c r="A7908" s="112"/>
    </row>
    <row r="7909" spans="1:19" ht="11.25" thickBot="1" x14ac:dyDescent="0.2">
      <c r="A7909" s="139" t="s">
        <v>366</v>
      </c>
      <c r="B7909" s="112"/>
      <c r="C7909" s="136">
        <v>151</v>
      </c>
      <c r="D7909" s="136">
        <v>196.9</v>
      </c>
      <c r="E7909" s="136">
        <v>55.93</v>
      </c>
      <c r="F7909" s="136">
        <v>240.5</v>
      </c>
      <c r="G7909" s="136">
        <v>210.6</v>
      </c>
      <c r="H7909" s="136">
        <v>31.04</v>
      </c>
      <c r="I7909" s="136">
        <v>37.35</v>
      </c>
      <c r="J7909" s="136">
        <v>18.3</v>
      </c>
      <c r="K7909" s="136">
        <v>34.229999999999997</v>
      </c>
      <c r="L7909" s="136">
        <v>64.739999999999995</v>
      </c>
      <c r="M7909" s="136">
        <v>74.22</v>
      </c>
      <c r="N7909" s="136">
        <v>22.26</v>
      </c>
      <c r="O7909" s="136">
        <v>16.22</v>
      </c>
      <c r="P7909" s="136">
        <v>54.22</v>
      </c>
      <c r="Q7909" s="140">
        <v>1.218</v>
      </c>
      <c r="R7909" s="134" t="s">
        <v>4961</v>
      </c>
      <c r="S7909" s="136">
        <v>67.98</v>
      </c>
    </row>
    <row r="7910" spans="1:19" ht="11.25" thickBot="1" x14ac:dyDescent="0.2">
      <c r="A7910" s="112"/>
    </row>
    <row r="7911" spans="1:19" ht="11.25" thickBot="1" x14ac:dyDescent="0.2">
      <c r="A7911" s="106" t="s">
        <v>357</v>
      </c>
      <c r="B7911" s="106" t="s">
        <v>358</v>
      </c>
      <c r="C7911" s="130" t="s">
        <v>68</v>
      </c>
    </row>
    <row r="7912" spans="1:19" ht="11.25" thickBot="1" x14ac:dyDescent="0.2">
      <c r="A7912" s="112"/>
      <c r="B7912" s="112"/>
      <c r="C7912" s="130" t="s">
        <v>111</v>
      </c>
    </row>
    <row r="7913" spans="1:19" ht="11.25" thickBot="1" x14ac:dyDescent="0.2">
      <c r="A7913" s="107">
        <v>1</v>
      </c>
      <c r="B7913" s="132">
        <v>0.87104166666666671</v>
      </c>
      <c r="C7913" s="108">
        <v>0</v>
      </c>
    </row>
    <row r="7914" spans="1:19" ht="11.25" thickBot="1" x14ac:dyDescent="0.2">
      <c r="A7914" s="112"/>
    </row>
    <row r="7915" spans="1:19" ht="11.25" thickBot="1" x14ac:dyDescent="0.2">
      <c r="A7915" s="107">
        <v>2</v>
      </c>
      <c r="B7915" s="132">
        <v>0.87121527777777785</v>
      </c>
      <c r="C7915" s="108">
        <v>0</v>
      </c>
    </row>
    <row r="7916" spans="1:19" ht="11.25" thickBot="1" x14ac:dyDescent="0.2">
      <c r="A7916" s="112"/>
    </row>
    <row r="7917" spans="1:19" ht="11.25" thickBot="1" x14ac:dyDescent="0.2">
      <c r="A7917" s="107">
        <v>3</v>
      </c>
      <c r="B7917" s="132">
        <v>0.87140046296296303</v>
      </c>
      <c r="C7917" s="108">
        <v>0</v>
      </c>
    </row>
    <row r="7918" spans="1:19" ht="11.25" thickBot="1" x14ac:dyDescent="0.2">
      <c r="A7918" s="112"/>
    </row>
    <row r="7919" spans="1:19" ht="11.25" thickBot="1" x14ac:dyDescent="0.2">
      <c r="A7919" s="135" t="s">
        <v>362</v>
      </c>
      <c r="B7919" s="112"/>
      <c r="C7919" s="136">
        <v>0</v>
      </c>
    </row>
    <row r="7920" spans="1:19" ht="11.25" thickBot="1" x14ac:dyDescent="0.2">
      <c r="A7920" s="112"/>
    </row>
    <row r="7921" spans="1:19" ht="11.25" thickBot="1" x14ac:dyDescent="0.2">
      <c r="A7921" s="138" t="s">
        <v>364</v>
      </c>
      <c r="B7921" s="112"/>
      <c r="C7921" s="136">
        <v>0</v>
      </c>
    </row>
    <row r="7922" spans="1:19" ht="11.25" thickBot="1" x14ac:dyDescent="0.2">
      <c r="A7922" s="112"/>
    </row>
    <row r="7923" spans="1:19" ht="11.25" thickBot="1" x14ac:dyDescent="0.2">
      <c r="A7923" s="139" t="s">
        <v>366</v>
      </c>
      <c r="B7923" s="112"/>
      <c r="C7923" s="136">
        <v>29.04</v>
      </c>
    </row>
    <row r="7924" spans="1:19" ht="10.5" x14ac:dyDescent="0.15">
      <c r="A7924" s="112"/>
    </row>
    <row r="7925" spans="1:19" ht="14.25" x14ac:dyDescent="0.2">
      <c r="A7925" s="80" t="s">
        <v>5870</v>
      </c>
    </row>
    <row r="7926" spans="1:19" ht="10.5" x14ac:dyDescent="0.15">
      <c r="A7926" s="112"/>
    </row>
    <row r="7927" spans="1:19" x14ac:dyDescent="0.15">
      <c r="A7927" s="129"/>
      <c r="B7927" s="86" t="s">
        <v>355</v>
      </c>
    </row>
    <row r="7928" spans="1:19" ht="9.75" thickBot="1" x14ac:dyDescent="0.2">
      <c r="A7928" s="81" t="s">
        <v>5871</v>
      </c>
    </row>
    <row r="7929" spans="1:19" ht="11.25" thickBot="1" x14ac:dyDescent="0.2">
      <c r="A7929" s="106" t="s">
        <v>357</v>
      </c>
      <c r="B7929" s="106" t="s">
        <v>358</v>
      </c>
      <c r="C7929" s="130" t="s">
        <v>0</v>
      </c>
      <c r="D7929" s="130" t="s">
        <v>1</v>
      </c>
      <c r="E7929" s="130" t="s">
        <v>2</v>
      </c>
      <c r="F7929" s="130" t="s">
        <v>3</v>
      </c>
      <c r="G7929" s="130" t="s">
        <v>4</v>
      </c>
      <c r="H7929" s="130" t="s">
        <v>5</v>
      </c>
      <c r="I7929" s="131" t="s">
        <v>6</v>
      </c>
      <c r="J7929" s="131" t="s">
        <v>7</v>
      </c>
      <c r="K7929" s="130" t="s">
        <v>8</v>
      </c>
      <c r="L7929" s="130" t="s">
        <v>9</v>
      </c>
      <c r="M7929" s="130" t="s">
        <v>10</v>
      </c>
      <c r="N7929" s="130" t="s">
        <v>11</v>
      </c>
      <c r="O7929" s="130" t="s">
        <v>12</v>
      </c>
      <c r="P7929" s="130" t="s">
        <v>13</v>
      </c>
      <c r="Q7929" s="130" t="s">
        <v>14</v>
      </c>
      <c r="R7929" s="130" t="s">
        <v>15</v>
      </c>
      <c r="S7929" s="130" t="s">
        <v>16</v>
      </c>
    </row>
    <row r="7930" spans="1:19" ht="11.25" thickBot="1" x14ac:dyDescent="0.2">
      <c r="A7930" s="107">
        <v>1</v>
      </c>
      <c r="B7930" s="132">
        <v>0.40439814814814817</v>
      </c>
      <c r="C7930" s="108">
        <v>435626.36</v>
      </c>
      <c r="D7930" s="108">
        <v>4152.4139999999998</v>
      </c>
      <c r="E7930" s="108">
        <v>45112.790999999997</v>
      </c>
      <c r="F7930" s="108">
        <v>18002.775000000001</v>
      </c>
      <c r="G7930" s="108">
        <v>977075.25</v>
      </c>
      <c r="H7930" s="108">
        <v>14</v>
      </c>
      <c r="I7930" s="145">
        <v>15771.968000000001</v>
      </c>
      <c r="J7930" s="134" t="s">
        <v>5872</v>
      </c>
      <c r="K7930" s="108">
        <v>3002.2159999999999</v>
      </c>
      <c r="L7930" s="108">
        <v>1</v>
      </c>
      <c r="M7930" s="108">
        <v>834.01700000000005</v>
      </c>
      <c r="N7930" s="108">
        <v>6013.8680000000004</v>
      </c>
      <c r="O7930" s="108">
        <v>2303.127</v>
      </c>
      <c r="P7930" s="108">
        <v>573.00800000000004</v>
      </c>
      <c r="Q7930" s="108">
        <v>663.01099999999997</v>
      </c>
      <c r="R7930" s="108">
        <v>178.001</v>
      </c>
      <c r="S7930" s="108">
        <v>1318.0419999999999</v>
      </c>
    </row>
    <row r="7931" spans="1:19" ht="11.25" thickBot="1" x14ac:dyDescent="0.2">
      <c r="A7931" s="112"/>
    </row>
    <row r="7932" spans="1:19" ht="11.25" thickBot="1" x14ac:dyDescent="0.2">
      <c r="A7932" s="107">
        <v>2</v>
      </c>
      <c r="B7932" s="132">
        <v>0.40457175925925926</v>
      </c>
      <c r="C7932" s="108">
        <v>434709.51</v>
      </c>
      <c r="D7932" s="108">
        <v>4285.4409999999998</v>
      </c>
      <c r="E7932" s="108">
        <v>45102.769</v>
      </c>
      <c r="F7932" s="108">
        <v>17909.695</v>
      </c>
      <c r="G7932" s="108">
        <v>1000046.7</v>
      </c>
      <c r="H7932" s="108">
        <v>15</v>
      </c>
      <c r="I7932" s="145">
        <v>15768.966</v>
      </c>
      <c r="J7932" s="134" t="s">
        <v>5873</v>
      </c>
      <c r="K7932" s="108">
        <v>2690.174</v>
      </c>
      <c r="L7932" s="108">
        <v>2</v>
      </c>
      <c r="M7932" s="108">
        <v>736.01300000000003</v>
      </c>
      <c r="N7932" s="108">
        <v>6153.9089999999997</v>
      </c>
      <c r="O7932" s="108">
        <v>2090.105</v>
      </c>
      <c r="P7932" s="108">
        <v>614.00900000000001</v>
      </c>
      <c r="Q7932" s="108">
        <v>683.01099999999997</v>
      </c>
      <c r="R7932" s="108">
        <v>197.001</v>
      </c>
      <c r="S7932" s="108">
        <v>1235.037</v>
      </c>
    </row>
    <row r="7933" spans="1:19" ht="11.25" thickBot="1" x14ac:dyDescent="0.2">
      <c r="A7933" s="112"/>
    </row>
    <row r="7934" spans="1:19" ht="11.25" thickBot="1" x14ac:dyDescent="0.2">
      <c r="A7934" s="107">
        <v>3</v>
      </c>
      <c r="B7934" s="132">
        <v>0.40475694444444449</v>
      </c>
      <c r="C7934" s="108">
        <v>438275.05</v>
      </c>
      <c r="D7934" s="108">
        <v>4264.4359999999997</v>
      </c>
      <c r="E7934" s="108">
        <v>44489.453000000001</v>
      </c>
      <c r="F7934" s="108">
        <v>17655.477999999999</v>
      </c>
      <c r="G7934" s="108">
        <v>1003047.9</v>
      </c>
      <c r="H7934" s="108">
        <v>14</v>
      </c>
      <c r="I7934" s="145">
        <v>15988.133</v>
      </c>
      <c r="J7934" s="134" t="s">
        <v>5874</v>
      </c>
      <c r="K7934" s="108">
        <v>2876.1990000000001</v>
      </c>
      <c r="L7934" s="108">
        <v>0</v>
      </c>
      <c r="M7934" s="108">
        <v>796.01499999999999</v>
      </c>
      <c r="N7934" s="108">
        <v>6171.9139999999998</v>
      </c>
      <c r="O7934" s="108">
        <v>1931.09</v>
      </c>
      <c r="P7934" s="108">
        <v>676.01099999999997</v>
      </c>
      <c r="Q7934" s="108">
        <v>706.01199999999994</v>
      </c>
      <c r="R7934" s="108">
        <v>185.001</v>
      </c>
      <c r="S7934" s="108">
        <v>1278.039</v>
      </c>
    </row>
    <row r="7935" spans="1:19" ht="11.25" thickBot="1" x14ac:dyDescent="0.2">
      <c r="A7935" s="112"/>
    </row>
    <row r="7936" spans="1:19" ht="11.25" thickBot="1" x14ac:dyDescent="0.2">
      <c r="A7936" s="135" t="s">
        <v>362</v>
      </c>
      <c r="B7936" s="112"/>
      <c r="C7936" s="136">
        <v>436203.64</v>
      </c>
      <c r="D7936" s="136">
        <v>4234.0969999999998</v>
      </c>
      <c r="E7936" s="136">
        <v>44901.671000000002</v>
      </c>
      <c r="F7936" s="136">
        <v>17855.983</v>
      </c>
      <c r="G7936" s="136">
        <v>993389.94</v>
      </c>
      <c r="H7936" s="136">
        <v>14.333</v>
      </c>
      <c r="I7936" s="140">
        <v>15843.022000000001</v>
      </c>
      <c r="J7936" s="134" t="s">
        <v>5875</v>
      </c>
      <c r="K7936" s="136">
        <v>2856.1959999999999</v>
      </c>
      <c r="L7936" s="136">
        <v>1</v>
      </c>
      <c r="M7936" s="136">
        <v>788.68200000000002</v>
      </c>
      <c r="N7936" s="136">
        <v>6113.23</v>
      </c>
      <c r="O7936" s="136">
        <v>2108.107</v>
      </c>
      <c r="P7936" s="136">
        <v>621.00900000000001</v>
      </c>
      <c r="Q7936" s="136">
        <v>684.01099999999997</v>
      </c>
      <c r="R7936" s="136">
        <v>186.667</v>
      </c>
      <c r="S7936" s="136">
        <v>1277.039</v>
      </c>
    </row>
    <row r="7937" spans="1:19" ht="11.25" thickBot="1" x14ac:dyDescent="0.2">
      <c r="A7937" s="112"/>
    </row>
    <row r="7938" spans="1:19" ht="11.25" thickBot="1" x14ac:dyDescent="0.2">
      <c r="A7938" s="138" t="s">
        <v>364</v>
      </c>
      <c r="B7938" s="112"/>
      <c r="C7938" s="136">
        <v>1851.5450000000001</v>
      </c>
      <c r="D7938" s="136">
        <v>71.515000000000001</v>
      </c>
      <c r="E7938" s="136">
        <v>357.02699999999999</v>
      </c>
      <c r="F7938" s="136">
        <v>179.77099999999999</v>
      </c>
      <c r="G7938" s="136">
        <v>14208.402</v>
      </c>
      <c r="H7938" s="136">
        <v>0.57699999999999996</v>
      </c>
      <c r="I7938" s="140">
        <v>125.678</v>
      </c>
      <c r="J7938" s="134" t="s">
        <v>5876</v>
      </c>
      <c r="K7938" s="136">
        <v>156.97999999999999</v>
      </c>
      <c r="L7938" s="136">
        <v>1</v>
      </c>
      <c r="M7938" s="136">
        <v>49.411999999999999</v>
      </c>
      <c r="N7938" s="136">
        <v>86.52</v>
      </c>
      <c r="O7938" s="136">
        <v>186.67099999999999</v>
      </c>
      <c r="P7938" s="136">
        <v>51.856999999999999</v>
      </c>
      <c r="Q7938" s="136">
        <v>21.518000000000001</v>
      </c>
      <c r="R7938" s="136">
        <v>9.609</v>
      </c>
      <c r="S7938" s="136">
        <v>41.512</v>
      </c>
    </row>
    <row r="7939" spans="1:19" ht="11.25" thickBot="1" x14ac:dyDescent="0.2">
      <c r="A7939" s="112"/>
    </row>
    <row r="7940" spans="1:19" ht="11.25" thickBot="1" x14ac:dyDescent="0.2">
      <c r="A7940" s="139" t="s">
        <v>366</v>
      </c>
      <c r="B7940" s="112"/>
      <c r="C7940" s="136">
        <v>0.42399999999999999</v>
      </c>
      <c r="D7940" s="136">
        <v>1.6890000000000001</v>
      </c>
      <c r="E7940" s="136">
        <v>0.79500000000000004</v>
      </c>
      <c r="F7940" s="136">
        <v>1.0069999999999999</v>
      </c>
      <c r="G7940" s="136">
        <v>1.43</v>
      </c>
      <c r="H7940" s="136">
        <v>4.0279999999999996</v>
      </c>
      <c r="I7940" s="140">
        <v>0.79300000000000004</v>
      </c>
      <c r="J7940" s="134" t="s">
        <v>367</v>
      </c>
      <c r="K7940" s="136">
        <v>5.4960000000000004</v>
      </c>
      <c r="L7940" s="136">
        <v>100</v>
      </c>
      <c r="M7940" s="136">
        <v>6.2649999999999997</v>
      </c>
      <c r="N7940" s="136">
        <v>1.415</v>
      </c>
      <c r="O7940" s="136">
        <v>8.8550000000000004</v>
      </c>
      <c r="P7940" s="136">
        <v>8.35</v>
      </c>
      <c r="Q7940" s="136">
        <v>3.1459999999999999</v>
      </c>
      <c r="R7940" s="136">
        <v>5.1479999999999997</v>
      </c>
      <c r="S7940" s="136">
        <v>3.2509999999999999</v>
      </c>
    </row>
    <row r="7941" spans="1:19" ht="11.25" thickBot="1" x14ac:dyDescent="0.2">
      <c r="A7941" s="112"/>
    </row>
    <row r="7942" spans="1:19" ht="11.25" thickBot="1" x14ac:dyDescent="0.2">
      <c r="A7942" s="106" t="s">
        <v>357</v>
      </c>
      <c r="B7942" s="106" t="s">
        <v>358</v>
      </c>
      <c r="C7942" s="130" t="s">
        <v>17</v>
      </c>
      <c r="D7942" s="130" t="s">
        <v>18</v>
      </c>
      <c r="E7942" s="131" t="s">
        <v>19</v>
      </c>
      <c r="F7942" s="131" t="s">
        <v>20</v>
      </c>
      <c r="G7942" s="130" t="s">
        <v>21</v>
      </c>
      <c r="H7942" s="130" t="s">
        <v>22</v>
      </c>
      <c r="I7942" s="130" t="s">
        <v>23</v>
      </c>
      <c r="J7942" s="130" t="s">
        <v>24</v>
      </c>
      <c r="K7942" s="131" t="s">
        <v>25</v>
      </c>
      <c r="L7942" s="131" t="s">
        <v>26</v>
      </c>
      <c r="M7942" s="130" t="s">
        <v>27</v>
      </c>
      <c r="N7942" s="130" t="s">
        <v>28</v>
      </c>
      <c r="O7942" s="130" t="s">
        <v>29</v>
      </c>
      <c r="P7942" s="130" t="s">
        <v>30</v>
      </c>
      <c r="Q7942" s="130" t="s">
        <v>31</v>
      </c>
      <c r="R7942" s="130" t="s">
        <v>32</v>
      </c>
      <c r="S7942" s="130" t="s">
        <v>33</v>
      </c>
    </row>
    <row r="7943" spans="1:19" ht="11.25" thickBot="1" x14ac:dyDescent="0.2">
      <c r="A7943" s="107">
        <v>1</v>
      </c>
      <c r="B7943" s="132">
        <v>0.40439814814814817</v>
      </c>
      <c r="C7943" s="108">
        <v>4539.4939999999997</v>
      </c>
      <c r="D7943" s="108">
        <v>261.00200000000001</v>
      </c>
      <c r="E7943" s="145">
        <v>20627.206999999999</v>
      </c>
      <c r="F7943" s="145">
        <v>889659.75</v>
      </c>
      <c r="G7943" s="108">
        <v>3</v>
      </c>
      <c r="H7943" s="108">
        <v>1</v>
      </c>
      <c r="I7943" s="108">
        <v>142</v>
      </c>
      <c r="J7943" s="108">
        <v>886.01900000000001</v>
      </c>
      <c r="K7943" s="145">
        <v>147803.45000000001</v>
      </c>
      <c r="L7943" s="134" t="s">
        <v>5877</v>
      </c>
      <c r="M7943" s="108">
        <v>81</v>
      </c>
      <c r="N7943" s="108">
        <v>147.001</v>
      </c>
      <c r="O7943" s="108">
        <v>2</v>
      </c>
      <c r="P7943" s="108">
        <v>8</v>
      </c>
      <c r="Q7943" s="108">
        <v>12</v>
      </c>
      <c r="R7943" s="108">
        <v>405.00400000000002</v>
      </c>
      <c r="S7943" s="108">
        <v>3</v>
      </c>
    </row>
    <row r="7944" spans="1:19" ht="11.25" thickBot="1" x14ac:dyDescent="0.2">
      <c r="A7944" s="112"/>
    </row>
    <row r="7945" spans="1:19" ht="11.25" thickBot="1" x14ac:dyDescent="0.2">
      <c r="A7945" s="107">
        <v>2</v>
      </c>
      <c r="B7945" s="132">
        <v>0.40457175925925926</v>
      </c>
      <c r="C7945" s="108">
        <v>4660.5209999999997</v>
      </c>
      <c r="D7945" s="108">
        <v>211.001</v>
      </c>
      <c r="E7945" s="145">
        <v>21069.649000000001</v>
      </c>
      <c r="F7945" s="145">
        <v>882395.38</v>
      </c>
      <c r="G7945" s="108">
        <v>8</v>
      </c>
      <c r="H7945" s="108">
        <v>3</v>
      </c>
      <c r="I7945" s="108">
        <v>125</v>
      </c>
      <c r="J7945" s="108">
        <v>928.02099999999996</v>
      </c>
      <c r="K7945" s="145">
        <v>150364.68</v>
      </c>
      <c r="L7945" s="134" t="s">
        <v>5878</v>
      </c>
      <c r="M7945" s="108">
        <v>83</v>
      </c>
      <c r="N7945" s="108">
        <v>142</v>
      </c>
      <c r="O7945" s="108">
        <v>1</v>
      </c>
      <c r="P7945" s="108">
        <v>6</v>
      </c>
      <c r="Q7945" s="108">
        <v>11</v>
      </c>
      <c r="R7945" s="108">
        <v>363.00299999999999</v>
      </c>
      <c r="S7945" s="108">
        <v>9</v>
      </c>
    </row>
    <row r="7946" spans="1:19" ht="11.25" thickBot="1" x14ac:dyDescent="0.2">
      <c r="A7946" s="112"/>
    </row>
    <row r="7947" spans="1:19" ht="11.25" thickBot="1" x14ac:dyDescent="0.2">
      <c r="A7947" s="107">
        <v>3</v>
      </c>
      <c r="B7947" s="132">
        <v>0.40475694444444449</v>
      </c>
      <c r="C7947" s="108">
        <v>3936.3719999999998</v>
      </c>
      <c r="D7947" s="108">
        <v>213.001</v>
      </c>
      <c r="E7947" s="145">
        <v>21156.737000000001</v>
      </c>
      <c r="F7947" s="145">
        <v>884432.08</v>
      </c>
      <c r="G7947" s="108">
        <v>8</v>
      </c>
      <c r="H7947" s="108">
        <v>4</v>
      </c>
      <c r="I7947" s="108">
        <v>125</v>
      </c>
      <c r="J7947" s="108">
        <v>815.01599999999996</v>
      </c>
      <c r="K7947" s="145">
        <v>153705.93</v>
      </c>
      <c r="L7947" s="134" t="s">
        <v>5879</v>
      </c>
      <c r="M7947" s="108">
        <v>62</v>
      </c>
      <c r="N7947" s="108">
        <v>142</v>
      </c>
      <c r="O7947" s="108">
        <v>4</v>
      </c>
      <c r="P7947" s="108">
        <v>6</v>
      </c>
      <c r="Q7947" s="108">
        <v>7</v>
      </c>
      <c r="R7947" s="108">
        <v>345.00299999999999</v>
      </c>
      <c r="S7947" s="108">
        <v>0</v>
      </c>
    </row>
    <row r="7948" spans="1:19" ht="11.25" thickBot="1" x14ac:dyDescent="0.2">
      <c r="A7948" s="112"/>
    </row>
    <row r="7949" spans="1:19" ht="11.25" thickBot="1" x14ac:dyDescent="0.2">
      <c r="A7949" s="135" t="s">
        <v>362</v>
      </c>
      <c r="B7949" s="112"/>
      <c r="C7949" s="136">
        <v>4378.7960000000003</v>
      </c>
      <c r="D7949" s="136">
        <v>228.33500000000001</v>
      </c>
      <c r="E7949" s="140">
        <v>20951.198</v>
      </c>
      <c r="F7949" s="140">
        <v>885495.74</v>
      </c>
      <c r="G7949" s="136">
        <v>6.3330000000000002</v>
      </c>
      <c r="H7949" s="136">
        <v>2.6669999999999998</v>
      </c>
      <c r="I7949" s="136">
        <v>130.667</v>
      </c>
      <c r="J7949" s="136">
        <v>876.35199999999998</v>
      </c>
      <c r="K7949" s="140">
        <v>150624.68</v>
      </c>
      <c r="L7949" s="134" t="s">
        <v>5880</v>
      </c>
      <c r="M7949" s="136">
        <v>75.332999999999998</v>
      </c>
      <c r="N7949" s="136">
        <v>143.667</v>
      </c>
      <c r="O7949" s="136">
        <v>2.3330000000000002</v>
      </c>
      <c r="P7949" s="136">
        <v>6.6669999999999998</v>
      </c>
      <c r="Q7949" s="136">
        <v>10</v>
      </c>
      <c r="R7949" s="136">
        <v>371.00299999999999</v>
      </c>
      <c r="S7949" s="136">
        <v>4</v>
      </c>
    </row>
    <row r="7950" spans="1:19" ht="11.25" thickBot="1" x14ac:dyDescent="0.2">
      <c r="A7950" s="112"/>
    </row>
    <row r="7951" spans="1:19" ht="11.25" thickBot="1" x14ac:dyDescent="0.2">
      <c r="A7951" s="138" t="s">
        <v>364</v>
      </c>
      <c r="B7951" s="112"/>
      <c r="C7951" s="136">
        <v>387.9</v>
      </c>
      <c r="D7951" s="136">
        <v>28.308</v>
      </c>
      <c r="E7951" s="140">
        <v>283.94299999999998</v>
      </c>
      <c r="F7951" s="140">
        <v>3747.17</v>
      </c>
      <c r="G7951" s="136">
        <v>2.887</v>
      </c>
      <c r="H7951" s="136">
        <v>1.528</v>
      </c>
      <c r="I7951" s="136">
        <v>9.8149999999999995</v>
      </c>
      <c r="J7951" s="136">
        <v>57.119</v>
      </c>
      <c r="K7951" s="140">
        <v>2959.8180000000002</v>
      </c>
      <c r="L7951" s="134" t="s">
        <v>5881</v>
      </c>
      <c r="M7951" s="136">
        <v>11.59</v>
      </c>
      <c r="N7951" s="136">
        <v>2.887</v>
      </c>
      <c r="O7951" s="136">
        <v>1.528</v>
      </c>
      <c r="P7951" s="136">
        <v>1.155</v>
      </c>
      <c r="Q7951" s="136">
        <v>2.6459999999999999</v>
      </c>
      <c r="R7951" s="136">
        <v>30.79</v>
      </c>
      <c r="S7951" s="136">
        <v>4.5830000000000002</v>
      </c>
    </row>
    <row r="7952" spans="1:19" ht="11.25" thickBot="1" x14ac:dyDescent="0.2">
      <c r="A7952" s="112"/>
    </row>
    <row r="7953" spans="1:19" ht="11.25" thickBot="1" x14ac:dyDescent="0.2">
      <c r="A7953" s="139" t="s">
        <v>366</v>
      </c>
      <c r="B7953" s="112"/>
      <c r="C7953" s="136">
        <v>8.859</v>
      </c>
      <c r="D7953" s="136">
        <v>12.398</v>
      </c>
      <c r="E7953" s="140">
        <v>1.355</v>
      </c>
      <c r="F7953" s="140">
        <v>0.42299999999999999</v>
      </c>
      <c r="G7953" s="136">
        <v>45.58</v>
      </c>
      <c r="H7953" s="136">
        <v>57.281999999999996</v>
      </c>
      <c r="I7953" s="136">
        <v>7.5110000000000001</v>
      </c>
      <c r="J7953" s="136">
        <v>6.5179999999999998</v>
      </c>
      <c r="K7953" s="140">
        <v>1.9650000000000001</v>
      </c>
      <c r="L7953" s="134" t="s">
        <v>372</v>
      </c>
      <c r="M7953" s="136">
        <v>15.385</v>
      </c>
      <c r="N7953" s="136">
        <v>2.0089999999999999</v>
      </c>
      <c r="O7953" s="136">
        <v>65.465000000000003</v>
      </c>
      <c r="P7953" s="136">
        <v>17.321000000000002</v>
      </c>
      <c r="Q7953" s="136">
        <v>26.457999999999998</v>
      </c>
      <c r="R7953" s="136">
        <v>8.2989999999999995</v>
      </c>
      <c r="S7953" s="136">
        <v>114.56399999999999</v>
      </c>
    </row>
    <row r="7954" spans="1:19" ht="11.25" thickBot="1" x14ac:dyDescent="0.2">
      <c r="A7954" s="112"/>
    </row>
    <row r="7955" spans="1:19" ht="11.25" thickBot="1" x14ac:dyDescent="0.2">
      <c r="A7955" s="106" t="s">
        <v>357</v>
      </c>
      <c r="B7955" s="106" t="s">
        <v>358</v>
      </c>
      <c r="C7955" s="131" t="s">
        <v>34</v>
      </c>
      <c r="D7955" s="131" t="s">
        <v>35</v>
      </c>
      <c r="E7955" s="130" t="s">
        <v>36</v>
      </c>
      <c r="F7955" s="130" t="s">
        <v>37</v>
      </c>
      <c r="G7955" s="130" t="s">
        <v>38</v>
      </c>
      <c r="H7955" s="130" t="s">
        <v>39</v>
      </c>
      <c r="I7955" s="130" t="s">
        <v>40</v>
      </c>
      <c r="J7955" s="130" t="s">
        <v>41</v>
      </c>
      <c r="K7955" s="130" t="s">
        <v>42</v>
      </c>
      <c r="L7955" s="130" t="s">
        <v>43</v>
      </c>
      <c r="M7955" s="130" t="s">
        <v>44</v>
      </c>
      <c r="N7955" s="130" t="s">
        <v>45</v>
      </c>
      <c r="O7955" s="130" t="s">
        <v>46</v>
      </c>
      <c r="P7955" s="130" t="s">
        <v>47</v>
      </c>
      <c r="Q7955" s="130" t="s">
        <v>48</v>
      </c>
      <c r="R7955" s="130" t="s">
        <v>49</v>
      </c>
      <c r="S7955" s="130" t="s">
        <v>50</v>
      </c>
    </row>
    <row r="7956" spans="1:19" ht="11.25" thickBot="1" x14ac:dyDescent="0.2">
      <c r="A7956" s="107">
        <v>1</v>
      </c>
      <c r="B7956" s="132">
        <v>0.40439814814814817</v>
      </c>
      <c r="C7956" s="145">
        <v>376284.75</v>
      </c>
      <c r="D7956" s="134" t="s">
        <v>5882</v>
      </c>
      <c r="E7956" s="108">
        <v>238.001</v>
      </c>
      <c r="F7956" s="108">
        <v>33</v>
      </c>
      <c r="G7956" s="108">
        <v>4</v>
      </c>
      <c r="H7956" s="108">
        <v>30</v>
      </c>
      <c r="I7956" s="108">
        <v>116</v>
      </c>
      <c r="J7956" s="108">
        <v>708.01199999999994</v>
      </c>
      <c r="K7956" s="108">
        <v>63</v>
      </c>
      <c r="L7956" s="108">
        <v>2896.201</v>
      </c>
      <c r="M7956" s="108">
        <v>17</v>
      </c>
      <c r="N7956" s="108">
        <v>12</v>
      </c>
      <c r="O7956" s="108">
        <v>1</v>
      </c>
      <c r="P7956" s="108">
        <v>3</v>
      </c>
      <c r="Q7956" s="108">
        <v>7</v>
      </c>
      <c r="R7956" s="108">
        <v>12</v>
      </c>
      <c r="S7956" s="108">
        <v>4</v>
      </c>
    </row>
    <row r="7957" spans="1:19" ht="11.25" thickBot="1" x14ac:dyDescent="0.2">
      <c r="A7957" s="112"/>
    </row>
    <row r="7958" spans="1:19" ht="11.25" thickBot="1" x14ac:dyDescent="0.2">
      <c r="A7958" s="107">
        <v>2</v>
      </c>
      <c r="B7958" s="132">
        <v>0.40457175925925926</v>
      </c>
      <c r="C7958" s="145">
        <v>380209.04</v>
      </c>
      <c r="D7958" s="134" t="s">
        <v>5883</v>
      </c>
      <c r="E7958" s="108">
        <v>197.001</v>
      </c>
      <c r="F7958" s="108">
        <v>42</v>
      </c>
      <c r="G7958" s="108">
        <v>1</v>
      </c>
      <c r="H7958" s="108">
        <v>28</v>
      </c>
      <c r="I7958" s="108">
        <v>109</v>
      </c>
      <c r="J7958" s="108">
        <v>667.01099999999997</v>
      </c>
      <c r="K7958" s="108">
        <v>45</v>
      </c>
      <c r="L7958" s="108">
        <v>2604.163</v>
      </c>
      <c r="M7958" s="108">
        <v>19</v>
      </c>
      <c r="N7958" s="108">
        <v>14</v>
      </c>
      <c r="O7958" s="108">
        <v>5</v>
      </c>
      <c r="P7958" s="108">
        <v>1</v>
      </c>
      <c r="Q7958" s="108">
        <v>9</v>
      </c>
      <c r="R7958" s="108">
        <v>7</v>
      </c>
      <c r="S7958" s="108">
        <v>3</v>
      </c>
    </row>
    <row r="7959" spans="1:19" ht="11.25" thickBot="1" x14ac:dyDescent="0.2">
      <c r="A7959" s="112"/>
    </row>
    <row r="7960" spans="1:19" ht="11.25" thickBot="1" x14ac:dyDescent="0.2">
      <c r="A7960" s="107">
        <v>3</v>
      </c>
      <c r="B7960" s="132">
        <v>0.40475694444444449</v>
      </c>
      <c r="C7960" s="145">
        <v>384757.41</v>
      </c>
      <c r="D7960" s="134" t="s">
        <v>5884</v>
      </c>
      <c r="E7960" s="108">
        <v>203.001</v>
      </c>
      <c r="F7960" s="108">
        <v>34</v>
      </c>
      <c r="G7960" s="108">
        <v>3</v>
      </c>
      <c r="H7960" s="108">
        <v>35</v>
      </c>
      <c r="I7960" s="108">
        <v>107</v>
      </c>
      <c r="J7960" s="108">
        <v>757.01400000000001</v>
      </c>
      <c r="K7960" s="108">
        <v>56</v>
      </c>
      <c r="L7960" s="108">
        <v>1363.0450000000001</v>
      </c>
      <c r="M7960" s="108">
        <v>16</v>
      </c>
      <c r="N7960" s="108">
        <v>7</v>
      </c>
      <c r="O7960" s="108">
        <v>1</v>
      </c>
      <c r="P7960" s="108">
        <v>4</v>
      </c>
      <c r="Q7960" s="108">
        <v>5</v>
      </c>
      <c r="R7960" s="108">
        <v>17</v>
      </c>
      <c r="S7960" s="108">
        <v>2</v>
      </c>
    </row>
    <row r="7961" spans="1:19" ht="11.25" thickBot="1" x14ac:dyDescent="0.2">
      <c r="A7961" s="112"/>
    </row>
    <row r="7962" spans="1:19" ht="11.25" thickBot="1" x14ac:dyDescent="0.2">
      <c r="A7962" s="135" t="s">
        <v>362</v>
      </c>
      <c r="B7962" s="112"/>
      <c r="C7962" s="140">
        <v>380417.07</v>
      </c>
      <c r="D7962" s="134" t="s">
        <v>5885</v>
      </c>
      <c r="E7962" s="136">
        <v>212.66800000000001</v>
      </c>
      <c r="F7962" s="136">
        <v>36.332999999999998</v>
      </c>
      <c r="G7962" s="136">
        <v>2.6669999999999998</v>
      </c>
      <c r="H7962" s="136">
        <v>31</v>
      </c>
      <c r="I7962" s="136">
        <v>110.667</v>
      </c>
      <c r="J7962" s="136">
        <v>710.67899999999997</v>
      </c>
      <c r="K7962" s="136">
        <v>54.667000000000002</v>
      </c>
      <c r="L7962" s="136">
        <v>2287.8029999999999</v>
      </c>
      <c r="M7962" s="136">
        <v>17.332999999999998</v>
      </c>
      <c r="N7962" s="136">
        <v>11</v>
      </c>
      <c r="O7962" s="136">
        <v>2.3330000000000002</v>
      </c>
      <c r="P7962" s="136">
        <v>2.6669999999999998</v>
      </c>
      <c r="Q7962" s="136">
        <v>7</v>
      </c>
      <c r="R7962" s="136">
        <v>12</v>
      </c>
      <c r="S7962" s="136">
        <v>3</v>
      </c>
    </row>
    <row r="7963" spans="1:19" ht="11.25" thickBot="1" x14ac:dyDescent="0.2">
      <c r="A7963" s="112"/>
    </row>
    <row r="7964" spans="1:19" ht="11.25" thickBot="1" x14ac:dyDescent="0.2">
      <c r="A7964" s="138" t="s">
        <v>364</v>
      </c>
      <c r="B7964" s="112"/>
      <c r="C7964" s="140">
        <v>4240.1580000000004</v>
      </c>
      <c r="D7964" s="134" t="s">
        <v>5886</v>
      </c>
      <c r="E7964" s="136">
        <v>22.143999999999998</v>
      </c>
      <c r="F7964" s="136">
        <v>4.9329999999999998</v>
      </c>
      <c r="G7964" s="136">
        <v>1.528</v>
      </c>
      <c r="H7964" s="136">
        <v>3.6059999999999999</v>
      </c>
      <c r="I7964" s="136">
        <v>4.726</v>
      </c>
      <c r="J7964" s="136">
        <v>45.061</v>
      </c>
      <c r="K7964" s="136">
        <v>9.0739999999999998</v>
      </c>
      <c r="L7964" s="136">
        <v>814.06700000000001</v>
      </c>
      <c r="M7964" s="136">
        <v>1.528</v>
      </c>
      <c r="N7964" s="136">
        <v>3.6059999999999999</v>
      </c>
      <c r="O7964" s="136">
        <v>2.3090000000000002</v>
      </c>
      <c r="P7964" s="136">
        <v>1.528</v>
      </c>
      <c r="Q7964" s="136">
        <v>2</v>
      </c>
      <c r="R7964" s="136">
        <v>5</v>
      </c>
      <c r="S7964" s="136">
        <v>1</v>
      </c>
    </row>
    <row r="7965" spans="1:19" ht="11.25" thickBot="1" x14ac:dyDescent="0.2">
      <c r="A7965" s="112"/>
    </row>
    <row r="7966" spans="1:19" ht="11.25" thickBot="1" x14ac:dyDescent="0.2">
      <c r="A7966" s="139" t="s">
        <v>366</v>
      </c>
      <c r="B7966" s="112"/>
      <c r="C7966" s="140">
        <v>1.115</v>
      </c>
      <c r="D7966" s="134" t="s">
        <v>377</v>
      </c>
      <c r="E7966" s="136">
        <v>10.412000000000001</v>
      </c>
      <c r="F7966" s="136">
        <v>13.577</v>
      </c>
      <c r="G7966" s="136">
        <v>57.281999999999996</v>
      </c>
      <c r="H7966" s="136">
        <v>11.631</v>
      </c>
      <c r="I7966" s="136">
        <v>4.2699999999999996</v>
      </c>
      <c r="J7966" s="136">
        <v>6.3410000000000002</v>
      </c>
      <c r="K7966" s="136">
        <v>16.597999999999999</v>
      </c>
      <c r="L7966" s="136">
        <v>35.582999999999998</v>
      </c>
      <c r="M7966" s="136">
        <v>8.8130000000000006</v>
      </c>
      <c r="N7966" s="136">
        <v>32.777999999999999</v>
      </c>
      <c r="O7966" s="136">
        <v>98.974000000000004</v>
      </c>
      <c r="P7966" s="136">
        <v>57.281999999999996</v>
      </c>
      <c r="Q7966" s="136">
        <v>28.571000000000002</v>
      </c>
      <c r="R7966" s="136">
        <v>41.667000000000002</v>
      </c>
      <c r="S7966" s="136">
        <v>33.332999999999998</v>
      </c>
    </row>
    <row r="7967" spans="1:19" ht="11.25" thickBot="1" x14ac:dyDescent="0.2">
      <c r="A7967" s="112"/>
    </row>
    <row r="7968" spans="1:19" ht="11.25" thickBot="1" x14ac:dyDescent="0.2">
      <c r="A7968" s="106" t="s">
        <v>357</v>
      </c>
      <c r="B7968" s="106" t="s">
        <v>358</v>
      </c>
      <c r="C7968" s="130" t="s">
        <v>51</v>
      </c>
      <c r="D7968" s="130" t="s">
        <v>52</v>
      </c>
      <c r="E7968" s="130" t="s">
        <v>53</v>
      </c>
      <c r="F7968" s="130" t="s">
        <v>54</v>
      </c>
      <c r="G7968" s="130" t="s">
        <v>55</v>
      </c>
      <c r="H7968" s="130" t="s">
        <v>56</v>
      </c>
      <c r="I7968" s="130" t="s">
        <v>57</v>
      </c>
      <c r="J7968" s="130" t="s">
        <v>58</v>
      </c>
      <c r="K7968" s="130" t="s">
        <v>59</v>
      </c>
      <c r="L7968" s="130" t="s">
        <v>60</v>
      </c>
      <c r="M7968" s="130" t="s">
        <v>61</v>
      </c>
      <c r="N7968" s="130" t="s">
        <v>62</v>
      </c>
      <c r="O7968" s="130" t="s">
        <v>63</v>
      </c>
      <c r="P7968" s="130" t="s">
        <v>64</v>
      </c>
      <c r="Q7968" s="131" t="s">
        <v>65</v>
      </c>
      <c r="R7968" s="131" t="s">
        <v>66</v>
      </c>
      <c r="S7968" s="130" t="s">
        <v>67</v>
      </c>
    </row>
    <row r="7969" spans="1:19" ht="11.25" thickBot="1" x14ac:dyDescent="0.2">
      <c r="A7969" s="107">
        <v>1</v>
      </c>
      <c r="B7969" s="132">
        <v>0.40439814814814817</v>
      </c>
      <c r="C7969" s="108">
        <v>10</v>
      </c>
      <c r="D7969" s="108">
        <v>11</v>
      </c>
      <c r="E7969" s="108">
        <v>7</v>
      </c>
      <c r="F7969" s="108">
        <v>4</v>
      </c>
      <c r="G7969" s="108">
        <v>6</v>
      </c>
      <c r="H7969" s="108">
        <v>12</v>
      </c>
      <c r="I7969" s="108">
        <v>250.001</v>
      </c>
      <c r="J7969" s="108">
        <v>6</v>
      </c>
      <c r="K7969" s="108">
        <v>9</v>
      </c>
      <c r="L7969" s="108">
        <v>19</v>
      </c>
      <c r="M7969" s="108">
        <v>7</v>
      </c>
      <c r="N7969" s="108">
        <v>108</v>
      </c>
      <c r="O7969" s="108">
        <v>21</v>
      </c>
      <c r="P7969" s="108">
        <v>345.00299999999999</v>
      </c>
      <c r="Q7969" s="145">
        <v>1797468.7</v>
      </c>
      <c r="R7969" s="134" t="s">
        <v>5887</v>
      </c>
      <c r="S7969" s="108">
        <v>25</v>
      </c>
    </row>
    <row r="7970" spans="1:19" ht="11.25" thickBot="1" x14ac:dyDescent="0.2">
      <c r="A7970" s="112"/>
    </row>
    <row r="7971" spans="1:19" ht="11.25" thickBot="1" x14ac:dyDescent="0.2">
      <c r="A7971" s="107">
        <v>2</v>
      </c>
      <c r="B7971" s="132">
        <v>0.40457175925925926</v>
      </c>
      <c r="C7971" s="108">
        <v>14</v>
      </c>
      <c r="D7971" s="108">
        <v>6</v>
      </c>
      <c r="E7971" s="108">
        <v>6</v>
      </c>
      <c r="F7971" s="108">
        <v>5</v>
      </c>
      <c r="G7971" s="108">
        <v>1</v>
      </c>
      <c r="H7971" s="108">
        <v>12</v>
      </c>
      <c r="I7971" s="108">
        <v>287.00200000000001</v>
      </c>
      <c r="J7971" s="108">
        <v>7</v>
      </c>
      <c r="K7971" s="108">
        <v>7</v>
      </c>
      <c r="L7971" s="108">
        <v>14</v>
      </c>
      <c r="M7971" s="108">
        <v>1</v>
      </c>
      <c r="N7971" s="108">
        <v>104</v>
      </c>
      <c r="O7971" s="108">
        <v>32</v>
      </c>
      <c r="P7971" s="108">
        <v>377.00299999999999</v>
      </c>
      <c r="Q7971" s="145">
        <v>1843620</v>
      </c>
      <c r="R7971" s="134" t="s">
        <v>5888</v>
      </c>
      <c r="S7971" s="108">
        <v>39</v>
      </c>
    </row>
    <row r="7972" spans="1:19" ht="11.25" thickBot="1" x14ac:dyDescent="0.2">
      <c r="A7972" s="112"/>
    </row>
    <row r="7973" spans="1:19" ht="11.25" thickBot="1" x14ac:dyDescent="0.2">
      <c r="A7973" s="107">
        <v>3</v>
      </c>
      <c r="B7973" s="132">
        <v>0.40475694444444449</v>
      </c>
      <c r="C7973" s="108">
        <v>13</v>
      </c>
      <c r="D7973" s="108">
        <v>10</v>
      </c>
      <c r="E7973" s="108">
        <v>3</v>
      </c>
      <c r="F7973" s="108">
        <v>2</v>
      </c>
      <c r="G7973" s="108">
        <v>3</v>
      </c>
      <c r="H7973" s="108">
        <v>7</v>
      </c>
      <c r="I7973" s="108">
        <v>258.00200000000001</v>
      </c>
      <c r="J7973" s="108">
        <v>2</v>
      </c>
      <c r="K7973" s="108">
        <v>16</v>
      </c>
      <c r="L7973" s="108">
        <v>18</v>
      </c>
      <c r="M7973" s="108">
        <v>5</v>
      </c>
      <c r="N7973" s="108">
        <v>90</v>
      </c>
      <c r="O7973" s="108">
        <v>42</v>
      </c>
      <c r="P7973" s="108">
        <v>349.00299999999999</v>
      </c>
      <c r="Q7973" s="145">
        <v>1854506.5</v>
      </c>
      <c r="R7973" s="134" t="s">
        <v>5889</v>
      </c>
      <c r="S7973" s="108">
        <v>39</v>
      </c>
    </row>
    <row r="7974" spans="1:19" ht="11.25" thickBot="1" x14ac:dyDescent="0.2">
      <c r="A7974" s="112"/>
    </row>
    <row r="7975" spans="1:19" ht="11.25" thickBot="1" x14ac:dyDescent="0.2">
      <c r="A7975" s="135" t="s">
        <v>362</v>
      </c>
      <c r="B7975" s="112"/>
      <c r="C7975" s="136">
        <v>12.333</v>
      </c>
      <c r="D7975" s="136">
        <v>9</v>
      </c>
      <c r="E7975" s="136">
        <v>5.3330000000000002</v>
      </c>
      <c r="F7975" s="136">
        <v>3.6669999999999998</v>
      </c>
      <c r="G7975" s="136">
        <v>3.3330000000000002</v>
      </c>
      <c r="H7975" s="136">
        <v>10.333</v>
      </c>
      <c r="I7975" s="136">
        <v>265.00200000000001</v>
      </c>
      <c r="J7975" s="136">
        <v>5</v>
      </c>
      <c r="K7975" s="136">
        <v>10.667</v>
      </c>
      <c r="L7975" s="136">
        <v>17</v>
      </c>
      <c r="M7975" s="136">
        <v>4.3330000000000002</v>
      </c>
      <c r="N7975" s="136">
        <v>100.667</v>
      </c>
      <c r="O7975" s="136">
        <v>31.667000000000002</v>
      </c>
      <c r="P7975" s="136">
        <v>357.00299999999999</v>
      </c>
      <c r="Q7975" s="140">
        <v>1831865</v>
      </c>
      <c r="R7975" s="134" t="s">
        <v>5890</v>
      </c>
      <c r="S7975" s="136">
        <v>34.332999999999998</v>
      </c>
    </row>
    <row r="7976" spans="1:19" ht="11.25" thickBot="1" x14ac:dyDescent="0.2">
      <c r="A7976" s="112"/>
    </row>
    <row r="7977" spans="1:19" ht="11.25" thickBot="1" x14ac:dyDescent="0.2">
      <c r="A7977" s="138" t="s">
        <v>364</v>
      </c>
      <c r="B7977" s="112"/>
      <c r="C7977" s="136">
        <v>2.0819999999999999</v>
      </c>
      <c r="D7977" s="136">
        <v>2.6459999999999999</v>
      </c>
      <c r="E7977" s="136">
        <v>2.0819999999999999</v>
      </c>
      <c r="F7977" s="136">
        <v>1.528</v>
      </c>
      <c r="G7977" s="136">
        <v>2.5169999999999999</v>
      </c>
      <c r="H7977" s="136">
        <v>2.887</v>
      </c>
      <c r="I7977" s="136">
        <v>19.468</v>
      </c>
      <c r="J7977" s="136">
        <v>2.6459999999999999</v>
      </c>
      <c r="K7977" s="136">
        <v>4.726</v>
      </c>
      <c r="L7977" s="136">
        <v>2.6459999999999999</v>
      </c>
      <c r="M7977" s="136">
        <v>3.0550000000000002</v>
      </c>
      <c r="N7977" s="136">
        <v>9.452</v>
      </c>
      <c r="O7977" s="136">
        <v>10.504</v>
      </c>
      <c r="P7977" s="136">
        <v>17.436</v>
      </c>
      <c r="Q7977" s="140">
        <v>30281.348999999998</v>
      </c>
      <c r="R7977" s="134" t="s">
        <v>5891</v>
      </c>
      <c r="S7977" s="136">
        <v>8.0830000000000002</v>
      </c>
    </row>
    <row r="7978" spans="1:19" ht="11.25" thickBot="1" x14ac:dyDescent="0.2">
      <c r="A7978" s="112"/>
    </row>
    <row r="7979" spans="1:19" ht="11.25" thickBot="1" x14ac:dyDescent="0.2">
      <c r="A7979" s="139" t="s">
        <v>366</v>
      </c>
      <c r="B7979" s="112"/>
      <c r="C7979" s="136">
        <v>16.878</v>
      </c>
      <c r="D7979" s="136">
        <v>29.396999999999998</v>
      </c>
      <c r="E7979" s="136">
        <v>39.030999999999999</v>
      </c>
      <c r="F7979" s="136">
        <v>41.66</v>
      </c>
      <c r="G7979" s="136">
        <v>75.498000000000005</v>
      </c>
      <c r="H7979" s="136">
        <v>27.936</v>
      </c>
      <c r="I7979" s="136">
        <v>7.3460000000000001</v>
      </c>
      <c r="J7979" s="136">
        <v>52.914999999999999</v>
      </c>
      <c r="K7979" s="136">
        <v>44.305</v>
      </c>
      <c r="L7979" s="136">
        <v>15.563000000000001</v>
      </c>
      <c r="M7979" s="136">
        <v>70.501000000000005</v>
      </c>
      <c r="N7979" s="136">
        <v>9.3889999999999993</v>
      </c>
      <c r="O7979" s="136">
        <v>33.17</v>
      </c>
      <c r="P7979" s="136">
        <v>4.8840000000000003</v>
      </c>
      <c r="Q7979" s="140">
        <v>1.653</v>
      </c>
      <c r="R7979" s="134" t="s">
        <v>382</v>
      </c>
      <c r="S7979" s="136">
        <v>23.542000000000002</v>
      </c>
    </row>
    <row r="7980" spans="1:19" ht="11.25" thickBot="1" x14ac:dyDescent="0.2">
      <c r="A7980" s="112"/>
    </row>
    <row r="7981" spans="1:19" ht="11.25" thickBot="1" x14ac:dyDescent="0.2">
      <c r="A7981" s="106" t="s">
        <v>357</v>
      </c>
      <c r="B7981" s="106" t="s">
        <v>358</v>
      </c>
      <c r="C7981" s="130" t="s">
        <v>68</v>
      </c>
    </row>
    <row r="7982" spans="1:19" ht="11.25" thickBot="1" x14ac:dyDescent="0.2">
      <c r="A7982" s="107">
        <v>1</v>
      </c>
      <c r="B7982" s="132">
        <v>0.40439814814814817</v>
      </c>
      <c r="C7982" s="108">
        <v>38</v>
      </c>
    </row>
    <row r="7983" spans="1:19" ht="11.25" thickBot="1" x14ac:dyDescent="0.2">
      <c r="A7983" s="112"/>
    </row>
    <row r="7984" spans="1:19" ht="11.25" thickBot="1" x14ac:dyDescent="0.2">
      <c r="A7984" s="107">
        <v>2</v>
      </c>
      <c r="B7984" s="132">
        <v>0.40457175925925926</v>
      </c>
      <c r="C7984" s="108">
        <v>22</v>
      </c>
    </row>
    <row r="7985" spans="1:19" ht="11.25" thickBot="1" x14ac:dyDescent="0.2">
      <c r="A7985" s="112"/>
    </row>
    <row r="7986" spans="1:19" ht="11.25" thickBot="1" x14ac:dyDescent="0.2">
      <c r="A7986" s="107">
        <v>3</v>
      </c>
      <c r="B7986" s="132">
        <v>0.40475694444444449</v>
      </c>
      <c r="C7986" s="108">
        <v>37</v>
      </c>
    </row>
    <row r="7987" spans="1:19" ht="11.25" thickBot="1" x14ac:dyDescent="0.2">
      <c r="A7987" s="112"/>
    </row>
    <row r="7988" spans="1:19" ht="11.25" thickBot="1" x14ac:dyDescent="0.2">
      <c r="A7988" s="135" t="s">
        <v>362</v>
      </c>
      <c r="B7988" s="112"/>
      <c r="C7988" s="136">
        <v>32.332999999999998</v>
      </c>
    </row>
    <row r="7989" spans="1:19" ht="11.25" thickBot="1" x14ac:dyDescent="0.2">
      <c r="A7989" s="112"/>
    </row>
    <row r="7990" spans="1:19" ht="11.25" thickBot="1" x14ac:dyDescent="0.2">
      <c r="A7990" s="138" t="s">
        <v>364</v>
      </c>
      <c r="B7990" s="112"/>
      <c r="C7990" s="136">
        <v>8.9629999999999992</v>
      </c>
    </row>
    <row r="7991" spans="1:19" ht="11.25" thickBot="1" x14ac:dyDescent="0.2">
      <c r="A7991" s="112"/>
    </row>
    <row r="7992" spans="1:19" ht="11.25" thickBot="1" x14ac:dyDescent="0.2">
      <c r="A7992" s="139" t="s">
        <v>366</v>
      </c>
      <c r="B7992" s="112"/>
      <c r="C7992" s="136">
        <v>27.72</v>
      </c>
    </row>
    <row r="7993" spans="1:19" ht="10.5" x14ac:dyDescent="0.15">
      <c r="A7993" s="112"/>
    </row>
    <row r="7994" spans="1:19" x14ac:dyDescent="0.15">
      <c r="A7994" s="129"/>
      <c r="B7994" s="86" t="s">
        <v>383</v>
      </c>
    </row>
    <row r="7995" spans="1:19" ht="9.75" thickBot="1" x14ac:dyDescent="0.2">
      <c r="A7995" s="81" t="s">
        <v>5871</v>
      </c>
    </row>
    <row r="7996" spans="1:19" ht="11.25" thickBot="1" x14ac:dyDescent="0.2">
      <c r="A7996" s="106" t="s">
        <v>357</v>
      </c>
      <c r="B7996" s="106" t="s">
        <v>358</v>
      </c>
      <c r="C7996" s="130" t="s">
        <v>0</v>
      </c>
      <c r="D7996" s="130" t="s">
        <v>1</v>
      </c>
      <c r="E7996" s="130" t="s">
        <v>2</v>
      </c>
      <c r="F7996" s="130" t="s">
        <v>3</v>
      </c>
      <c r="G7996" s="130" t="s">
        <v>4</v>
      </c>
      <c r="H7996" s="130" t="s">
        <v>5</v>
      </c>
      <c r="I7996" s="131" t="s">
        <v>6</v>
      </c>
      <c r="J7996" s="131" t="s">
        <v>7</v>
      </c>
      <c r="K7996" s="130" t="s">
        <v>8</v>
      </c>
      <c r="L7996" s="130" t="s">
        <v>9</v>
      </c>
      <c r="M7996" s="130" t="s">
        <v>10</v>
      </c>
      <c r="N7996" s="130" t="s">
        <v>11</v>
      </c>
      <c r="O7996" s="130" t="s">
        <v>12</v>
      </c>
      <c r="P7996" s="130" t="s">
        <v>13</v>
      </c>
      <c r="Q7996" s="130" t="s">
        <v>14</v>
      </c>
      <c r="R7996" s="130" t="s">
        <v>15</v>
      </c>
      <c r="S7996" s="130" t="s">
        <v>16</v>
      </c>
    </row>
    <row r="7997" spans="1:19" ht="11.25" thickBot="1" x14ac:dyDescent="0.2">
      <c r="A7997" s="107">
        <v>1</v>
      </c>
      <c r="B7997" s="132">
        <v>0.4095138888888889</v>
      </c>
      <c r="C7997" s="108">
        <v>424133.84</v>
      </c>
      <c r="D7997" s="108">
        <v>4770.5460000000003</v>
      </c>
      <c r="E7997" s="108">
        <v>43862.125</v>
      </c>
      <c r="F7997" s="108">
        <v>17957.736000000001</v>
      </c>
      <c r="G7997" s="108">
        <v>978882.18</v>
      </c>
      <c r="H7997" s="108">
        <v>13</v>
      </c>
      <c r="I7997" s="145">
        <v>15651.877</v>
      </c>
      <c r="J7997" s="134" t="s">
        <v>5892</v>
      </c>
      <c r="K7997" s="108">
        <v>2776.1849999999999</v>
      </c>
      <c r="L7997" s="108">
        <v>2</v>
      </c>
      <c r="M7997" s="108">
        <v>756.01400000000001</v>
      </c>
      <c r="N7997" s="108">
        <v>5872.8280000000004</v>
      </c>
      <c r="O7997" s="108">
        <v>4839.5619999999999</v>
      </c>
      <c r="P7997" s="108">
        <v>575.00800000000004</v>
      </c>
      <c r="Q7997" s="108">
        <v>736.01300000000003</v>
      </c>
      <c r="R7997" s="108">
        <v>175.001</v>
      </c>
      <c r="S7997" s="108">
        <v>1286.04</v>
      </c>
    </row>
    <row r="7998" spans="1:19" ht="11.25" thickBot="1" x14ac:dyDescent="0.2">
      <c r="A7998" s="112"/>
    </row>
    <row r="7999" spans="1:19" ht="11.25" thickBot="1" x14ac:dyDescent="0.2">
      <c r="A7999" s="107">
        <v>2</v>
      </c>
      <c r="B7999" s="132">
        <v>0.40969907407407408</v>
      </c>
      <c r="C7999" s="108">
        <v>425197.19</v>
      </c>
      <c r="D7999" s="108">
        <v>4955.5889999999999</v>
      </c>
      <c r="E7999" s="108">
        <v>43850.099000000002</v>
      </c>
      <c r="F7999" s="108">
        <v>17710.525000000001</v>
      </c>
      <c r="G7999" s="108">
        <v>971359.04</v>
      </c>
      <c r="H7999" s="108">
        <v>10</v>
      </c>
      <c r="I7999" s="145">
        <v>15598.838</v>
      </c>
      <c r="J7999" s="134" t="s">
        <v>5893</v>
      </c>
      <c r="K7999" s="108">
        <v>3376.2739999999999</v>
      </c>
      <c r="L7999" s="108">
        <v>0</v>
      </c>
      <c r="M7999" s="108">
        <v>708.01199999999994</v>
      </c>
      <c r="N7999" s="108">
        <v>5880.83</v>
      </c>
      <c r="O7999" s="108">
        <v>4936.585</v>
      </c>
      <c r="P7999" s="108">
        <v>548.00699999999995</v>
      </c>
      <c r="Q7999" s="108">
        <v>674.01099999999997</v>
      </c>
      <c r="R7999" s="108">
        <v>181.001</v>
      </c>
      <c r="S7999" s="108">
        <v>1223.0360000000001</v>
      </c>
    </row>
    <row r="8000" spans="1:19" ht="11.25" thickBot="1" x14ac:dyDescent="0.2">
      <c r="A8000" s="112"/>
    </row>
    <row r="8001" spans="1:19" ht="11.25" thickBot="1" x14ac:dyDescent="0.2">
      <c r="A8001" s="107">
        <v>3</v>
      </c>
      <c r="B8001" s="132">
        <v>0.40987268518518521</v>
      </c>
      <c r="C8001" s="108">
        <v>425189.03</v>
      </c>
      <c r="D8001" s="108">
        <v>4649.5190000000002</v>
      </c>
      <c r="E8001" s="108">
        <v>43980.374000000003</v>
      </c>
      <c r="F8001" s="108">
        <v>17820.618999999999</v>
      </c>
      <c r="G8001" s="108">
        <v>966866.11</v>
      </c>
      <c r="H8001" s="108">
        <v>10</v>
      </c>
      <c r="I8001" s="145">
        <v>15985.13</v>
      </c>
      <c r="J8001" s="134" t="s">
        <v>5894</v>
      </c>
      <c r="K8001" s="108">
        <v>3921.3690000000001</v>
      </c>
      <c r="L8001" s="108">
        <v>1</v>
      </c>
      <c r="M8001" s="108">
        <v>706.01199999999994</v>
      </c>
      <c r="N8001" s="108">
        <v>5825.8140000000003</v>
      </c>
      <c r="O8001" s="108">
        <v>4033.39</v>
      </c>
      <c r="P8001" s="108">
        <v>629.01</v>
      </c>
      <c r="Q8001" s="108">
        <v>681.01099999999997</v>
      </c>
      <c r="R8001" s="108">
        <v>186.001</v>
      </c>
      <c r="S8001" s="108">
        <v>1167.0329999999999</v>
      </c>
    </row>
    <row r="8002" spans="1:19" ht="11.25" thickBot="1" x14ac:dyDescent="0.2">
      <c r="A8002" s="112"/>
    </row>
    <row r="8003" spans="1:19" ht="11.25" thickBot="1" x14ac:dyDescent="0.2">
      <c r="A8003" s="107">
        <v>4</v>
      </c>
      <c r="B8003" s="132">
        <v>0.41005787037037034</v>
      </c>
      <c r="C8003" s="108">
        <v>418674.06</v>
      </c>
      <c r="D8003" s="108">
        <v>4676.5249999999996</v>
      </c>
      <c r="E8003" s="108">
        <v>43923.252999999997</v>
      </c>
      <c r="F8003" s="108">
        <v>17629.455999999998</v>
      </c>
      <c r="G8003" s="108">
        <v>971818.75</v>
      </c>
      <c r="H8003" s="108">
        <v>21</v>
      </c>
      <c r="I8003" s="145">
        <v>16042.174000000001</v>
      </c>
      <c r="J8003" s="134" t="s">
        <v>5895</v>
      </c>
      <c r="K8003" s="108">
        <v>2709.1759999999999</v>
      </c>
      <c r="L8003" s="108">
        <v>1</v>
      </c>
      <c r="M8003" s="108">
        <v>719.01199999999994</v>
      </c>
      <c r="N8003" s="108">
        <v>5851.8220000000001</v>
      </c>
      <c r="O8003" s="108">
        <v>2954.2089999999998</v>
      </c>
      <c r="P8003" s="108">
        <v>576.00800000000004</v>
      </c>
      <c r="Q8003" s="108">
        <v>668.01099999999997</v>
      </c>
      <c r="R8003" s="108">
        <v>154.001</v>
      </c>
      <c r="S8003" s="108">
        <v>1202.0350000000001</v>
      </c>
    </row>
    <row r="8004" spans="1:19" ht="11.25" thickBot="1" x14ac:dyDescent="0.2">
      <c r="A8004" s="112"/>
    </row>
    <row r="8005" spans="1:19" ht="11.25" thickBot="1" x14ac:dyDescent="0.2">
      <c r="A8005" s="107">
        <v>5</v>
      </c>
      <c r="B8005" s="132">
        <v>0.41024305555555557</v>
      </c>
      <c r="C8005" s="108">
        <v>422207.3</v>
      </c>
      <c r="D8005" s="108">
        <v>4315.4470000000001</v>
      </c>
      <c r="E8005" s="108">
        <v>43724.837</v>
      </c>
      <c r="F8005" s="108">
        <v>17815.614000000001</v>
      </c>
      <c r="G8005" s="108">
        <v>973798.03</v>
      </c>
      <c r="H8005" s="108">
        <v>10</v>
      </c>
      <c r="I8005" s="145">
        <v>15737.941999999999</v>
      </c>
      <c r="J8005" s="134" t="s">
        <v>5896</v>
      </c>
      <c r="K8005" s="108">
        <v>2807.1889999999999</v>
      </c>
      <c r="L8005" s="108">
        <v>2</v>
      </c>
      <c r="M8005" s="108">
        <v>705.01199999999994</v>
      </c>
      <c r="N8005" s="108">
        <v>6039.875</v>
      </c>
      <c r="O8005" s="108">
        <v>2236.12</v>
      </c>
      <c r="P8005" s="108">
        <v>603.00900000000001</v>
      </c>
      <c r="Q8005" s="108">
        <v>649.01</v>
      </c>
      <c r="R8005" s="108">
        <v>191.001</v>
      </c>
      <c r="S8005" s="108">
        <v>1152.0319999999999</v>
      </c>
    </row>
    <row r="8006" spans="1:19" ht="11.25" thickBot="1" x14ac:dyDescent="0.2">
      <c r="A8006" s="112"/>
    </row>
    <row r="8007" spans="1:19" ht="11.25" thickBot="1" x14ac:dyDescent="0.2">
      <c r="A8007" s="107">
        <v>6</v>
      </c>
      <c r="B8007" s="132">
        <v>0.41041666666666665</v>
      </c>
      <c r="C8007" s="108">
        <v>420742.1</v>
      </c>
      <c r="D8007" s="108">
        <v>4427.47</v>
      </c>
      <c r="E8007" s="108">
        <v>43979.370999999999</v>
      </c>
      <c r="F8007" s="108">
        <v>17502.348999999998</v>
      </c>
      <c r="G8007" s="108">
        <v>972980.11</v>
      </c>
      <c r="H8007" s="108">
        <v>20</v>
      </c>
      <c r="I8007" s="145">
        <v>16076.2</v>
      </c>
      <c r="J8007" s="134" t="s">
        <v>5897</v>
      </c>
      <c r="K8007" s="108">
        <v>3011.2179999999998</v>
      </c>
      <c r="L8007" s="108">
        <v>0</v>
      </c>
      <c r="M8007" s="108">
        <v>736.01300000000003</v>
      </c>
      <c r="N8007" s="108">
        <v>5813.8109999999997</v>
      </c>
      <c r="O8007" s="108">
        <v>1818.079</v>
      </c>
      <c r="P8007" s="108">
        <v>625.00900000000001</v>
      </c>
      <c r="Q8007" s="108">
        <v>656.01</v>
      </c>
      <c r="R8007" s="108">
        <v>170.001</v>
      </c>
      <c r="S8007" s="108">
        <v>1180.0329999999999</v>
      </c>
    </row>
    <row r="8008" spans="1:19" ht="11.25" thickBot="1" x14ac:dyDescent="0.2">
      <c r="A8008" s="112"/>
    </row>
    <row r="8009" spans="1:19" ht="11.25" thickBot="1" x14ac:dyDescent="0.2">
      <c r="A8009" s="107">
        <v>7</v>
      </c>
      <c r="B8009" s="132">
        <v>0.41060185185185188</v>
      </c>
      <c r="C8009" s="108">
        <v>418003.8</v>
      </c>
      <c r="D8009" s="108">
        <v>4279.4399999999996</v>
      </c>
      <c r="E8009" s="108">
        <v>43657.696000000004</v>
      </c>
      <c r="F8009" s="108">
        <v>17726.538</v>
      </c>
      <c r="G8009" s="108">
        <v>974964.74</v>
      </c>
      <c r="H8009" s="108">
        <v>27</v>
      </c>
      <c r="I8009" s="145">
        <v>16060.188</v>
      </c>
      <c r="J8009" s="134" t="s">
        <v>5898</v>
      </c>
      <c r="K8009" s="108">
        <v>2462.1460000000002</v>
      </c>
      <c r="L8009" s="108">
        <v>0</v>
      </c>
      <c r="M8009" s="108">
        <v>758.01400000000001</v>
      </c>
      <c r="N8009" s="108">
        <v>5829.8159999999998</v>
      </c>
      <c r="O8009" s="108">
        <v>1513.0550000000001</v>
      </c>
      <c r="P8009" s="108">
        <v>838.01700000000005</v>
      </c>
      <c r="Q8009" s="108">
        <v>680.01099999999997</v>
      </c>
      <c r="R8009" s="108">
        <v>177.001</v>
      </c>
      <c r="S8009" s="108">
        <v>1143.0309999999999</v>
      </c>
    </row>
    <row r="8010" spans="1:19" ht="11.25" thickBot="1" x14ac:dyDescent="0.2">
      <c r="A8010" s="112"/>
    </row>
    <row r="8011" spans="1:19" ht="11.25" thickBot="1" x14ac:dyDescent="0.2">
      <c r="A8011" s="107">
        <v>8</v>
      </c>
      <c r="B8011" s="132">
        <v>0.41078703703703701</v>
      </c>
      <c r="C8011" s="108">
        <v>422002.21</v>
      </c>
      <c r="D8011" s="108">
        <v>4403.4650000000001</v>
      </c>
      <c r="E8011" s="108">
        <v>43650.680999999997</v>
      </c>
      <c r="F8011" s="108">
        <v>17359.228999999999</v>
      </c>
      <c r="G8011" s="108">
        <v>971401.97</v>
      </c>
      <c r="H8011" s="108">
        <v>23</v>
      </c>
      <c r="I8011" s="145">
        <v>16141.251</v>
      </c>
      <c r="J8011" s="134" t="s">
        <v>5899</v>
      </c>
      <c r="K8011" s="108">
        <v>2486.1480000000001</v>
      </c>
      <c r="L8011" s="108">
        <v>1</v>
      </c>
      <c r="M8011" s="108">
        <v>727.01300000000003</v>
      </c>
      <c r="N8011" s="108">
        <v>5907.8370000000004</v>
      </c>
      <c r="O8011" s="108">
        <v>1360.0440000000001</v>
      </c>
      <c r="P8011" s="108">
        <v>610.00900000000001</v>
      </c>
      <c r="Q8011" s="108">
        <v>657.01</v>
      </c>
      <c r="R8011" s="108">
        <v>173.001</v>
      </c>
      <c r="S8011" s="108">
        <v>1161.0319999999999</v>
      </c>
    </row>
    <row r="8012" spans="1:19" ht="11.25" thickBot="1" x14ac:dyDescent="0.2">
      <c r="A8012" s="112"/>
    </row>
    <row r="8013" spans="1:19" ht="11.25" thickBot="1" x14ac:dyDescent="0.2">
      <c r="A8013" s="107">
        <v>9</v>
      </c>
      <c r="B8013" s="132">
        <v>0.4109606481481482</v>
      </c>
      <c r="C8013" s="108">
        <v>419642.25</v>
      </c>
      <c r="D8013" s="108">
        <v>4277.4390000000003</v>
      </c>
      <c r="E8013" s="108">
        <v>44070.563999999998</v>
      </c>
      <c r="F8013" s="108">
        <v>17720.532999999999</v>
      </c>
      <c r="G8013" s="108">
        <v>972512</v>
      </c>
      <c r="H8013" s="108">
        <v>18</v>
      </c>
      <c r="I8013" s="145">
        <v>16198.295</v>
      </c>
      <c r="J8013" s="134" t="s">
        <v>5900</v>
      </c>
      <c r="K8013" s="108">
        <v>2881.1990000000001</v>
      </c>
      <c r="L8013" s="108">
        <v>2</v>
      </c>
      <c r="M8013" s="108">
        <v>721.01199999999994</v>
      </c>
      <c r="N8013" s="108">
        <v>5791.8050000000003</v>
      </c>
      <c r="O8013" s="108">
        <v>1374.0450000000001</v>
      </c>
      <c r="P8013" s="108">
        <v>610.00900000000001</v>
      </c>
      <c r="Q8013" s="108">
        <v>633.01</v>
      </c>
      <c r="R8013" s="108">
        <v>184.001</v>
      </c>
      <c r="S8013" s="108">
        <v>1136.0309999999999</v>
      </c>
    </row>
    <row r="8014" spans="1:19" ht="11.25" thickBot="1" x14ac:dyDescent="0.2">
      <c r="A8014" s="112"/>
    </row>
    <row r="8015" spans="1:19" ht="11.25" thickBot="1" x14ac:dyDescent="0.2">
      <c r="A8015" s="107">
        <v>10</v>
      </c>
      <c r="B8015" s="132">
        <v>0.41114583333333332</v>
      </c>
      <c r="C8015" s="108">
        <v>422794.02</v>
      </c>
      <c r="D8015" s="108">
        <v>4478.4809999999998</v>
      </c>
      <c r="E8015" s="108">
        <v>43501.368999999999</v>
      </c>
      <c r="F8015" s="108">
        <v>17631.457999999999</v>
      </c>
      <c r="G8015" s="108">
        <v>989000.65</v>
      </c>
      <c r="H8015" s="108">
        <v>18</v>
      </c>
      <c r="I8015" s="145">
        <v>16097.216</v>
      </c>
      <c r="J8015" s="134" t="s">
        <v>5901</v>
      </c>
      <c r="K8015" s="108">
        <v>2560.1570000000002</v>
      </c>
      <c r="L8015" s="108">
        <v>0</v>
      </c>
      <c r="M8015" s="108">
        <v>697.01199999999994</v>
      </c>
      <c r="N8015" s="108">
        <v>5885.8310000000001</v>
      </c>
      <c r="O8015" s="108">
        <v>1271.039</v>
      </c>
      <c r="P8015" s="108">
        <v>587.00800000000004</v>
      </c>
      <c r="Q8015" s="108">
        <v>642.01</v>
      </c>
      <c r="R8015" s="108">
        <v>167.001</v>
      </c>
      <c r="S8015" s="108">
        <v>1118.03</v>
      </c>
    </row>
    <row r="8016" spans="1:19" ht="11.25" thickBot="1" x14ac:dyDescent="0.2">
      <c r="A8016" s="112"/>
    </row>
    <row r="8017" spans="1:19" ht="11.25" thickBot="1" x14ac:dyDescent="0.2">
      <c r="A8017" s="135" t="s">
        <v>362</v>
      </c>
      <c r="B8017" s="112"/>
      <c r="C8017" s="136">
        <v>421858.58</v>
      </c>
      <c r="D8017" s="136">
        <v>4523.3919999999998</v>
      </c>
      <c r="E8017" s="136">
        <v>43820.036999999997</v>
      </c>
      <c r="F8017" s="136">
        <v>17687.405999999999</v>
      </c>
      <c r="G8017" s="136">
        <v>974358.36</v>
      </c>
      <c r="H8017" s="136">
        <v>17</v>
      </c>
      <c r="I8017" s="140">
        <v>15958.911</v>
      </c>
      <c r="J8017" s="134" t="s">
        <v>5902</v>
      </c>
      <c r="K8017" s="136">
        <v>2899.1060000000002</v>
      </c>
      <c r="L8017" s="136">
        <v>0.9</v>
      </c>
      <c r="M8017" s="136">
        <v>723.31299999999999</v>
      </c>
      <c r="N8017" s="136">
        <v>5870.027</v>
      </c>
      <c r="O8017" s="136">
        <v>2633.6129999999998</v>
      </c>
      <c r="P8017" s="136">
        <v>620.10900000000004</v>
      </c>
      <c r="Q8017" s="136">
        <v>667.61099999999999</v>
      </c>
      <c r="R8017" s="136">
        <v>175.80099999999999</v>
      </c>
      <c r="S8017" s="136">
        <v>1176.8330000000001</v>
      </c>
    </row>
    <row r="8018" spans="1:19" ht="11.25" thickBot="1" x14ac:dyDescent="0.2">
      <c r="A8018" s="112"/>
    </row>
    <row r="8019" spans="1:19" ht="11.25" thickBot="1" x14ac:dyDescent="0.2">
      <c r="A8019" s="138" t="s">
        <v>364</v>
      </c>
      <c r="B8019" s="112"/>
      <c r="C8019" s="136">
        <v>2573.1840000000002</v>
      </c>
      <c r="D8019" s="136">
        <v>229.99600000000001</v>
      </c>
      <c r="E8019" s="136">
        <v>180.381</v>
      </c>
      <c r="F8019" s="136">
        <v>169.59399999999999</v>
      </c>
      <c r="G8019" s="136">
        <v>5973.7539999999999</v>
      </c>
      <c r="H8019" s="136">
        <v>6.0179999999999998</v>
      </c>
      <c r="I8019" s="140">
        <v>214.49299999999999</v>
      </c>
      <c r="J8019" s="134" t="s">
        <v>5903</v>
      </c>
      <c r="K8019" s="136">
        <v>449.887</v>
      </c>
      <c r="L8019" s="136">
        <v>0.876</v>
      </c>
      <c r="M8019" s="136">
        <v>21.167000000000002</v>
      </c>
      <c r="N8019" s="136">
        <v>69.789000000000001</v>
      </c>
      <c r="O8019" s="136">
        <v>1467.268</v>
      </c>
      <c r="P8019" s="136">
        <v>80.524000000000001</v>
      </c>
      <c r="Q8019" s="136">
        <v>28.864999999999998</v>
      </c>
      <c r="R8019" s="136">
        <v>10.675000000000001</v>
      </c>
      <c r="S8019" s="136">
        <v>49.365000000000002</v>
      </c>
    </row>
    <row r="8020" spans="1:19" ht="11.25" thickBot="1" x14ac:dyDescent="0.2">
      <c r="A8020" s="112"/>
    </row>
    <row r="8021" spans="1:19" ht="11.25" thickBot="1" x14ac:dyDescent="0.2">
      <c r="A8021" s="139" t="s">
        <v>366</v>
      </c>
      <c r="B8021" s="112"/>
      <c r="C8021" s="136">
        <v>0.61</v>
      </c>
      <c r="D8021" s="136">
        <v>5.085</v>
      </c>
      <c r="E8021" s="136">
        <v>0.41199999999999998</v>
      </c>
      <c r="F8021" s="136">
        <v>0.95899999999999996</v>
      </c>
      <c r="G8021" s="136">
        <v>0.61299999999999999</v>
      </c>
      <c r="H8021" s="136">
        <v>35.402999999999999</v>
      </c>
      <c r="I8021" s="140">
        <v>1.3440000000000001</v>
      </c>
      <c r="J8021" s="134" t="s">
        <v>395</v>
      </c>
      <c r="K8021" s="136">
        <v>15.518000000000001</v>
      </c>
      <c r="L8021" s="136">
        <v>97.287999999999997</v>
      </c>
      <c r="M8021" s="136">
        <v>2.9260000000000002</v>
      </c>
      <c r="N8021" s="136">
        <v>1.1890000000000001</v>
      </c>
      <c r="O8021" s="136">
        <v>55.713000000000001</v>
      </c>
      <c r="P8021" s="136">
        <v>12.984999999999999</v>
      </c>
      <c r="Q8021" s="136">
        <v>4.3239999999999998</v>
      </c>
      <c r="R8021" s="136">
        <v>6.0720000000000001</v>
      </c>
      <c r="S8021" s="136">
        <v>4.1950000000000003</v>
      </c>
    </row>
    <row r="8022" spans="1:19" ht="11.25" thickBot="1" x14ac:dyDescent="0.2">
      <c r="A8022" s="112"/>
    </row>
    <row r="8023" spans="1:19" ht="11.25" thickBot="1" x14ac:dyDescent="0.2">
      <c r="A8023" s="106" t="s">
        <v>357</v>
      </c>
      <c r="B8023" s="106" t="s">
        <v>358</v>
      </c>
      <c r="C8023" s="130" t="s">
        <v>17</v>
      </c>
      <c r="D8023" s="130" t="s">
        <v>18</v>
      </c>
      <c r="E8023" s="131" t="s">
        <v>19</v>
      </c>
      <c r="F8023" s="131" t="s">
        <v>20</v>
      </c>
      <c r="G8023" s="130" t="s">
        <v>21</v>
      </c>
      <c r="H8023" s="130" t="s">
        <v>22</v>
      </c>
      <c r="I8023" s="130" t="s">
        <v>23</v>
      </c>
      <c r="J8023" s="130" t="s">
        <v>24</v>
      </c>
      <c r="K8023" s="131" t="s">
        <v>25</v>
      </c>
      <c r="L8023" s="131" t="s">
        <v>26</v>
      </c>
      <c r="M8023" s="130" t="s">
        <v>27</v>
      </c>
      <c r="N8023" s="130" t="s">
        <v>28</v>
      </c>
      <c r="O8023" s="130" t="s">
        <v>29</v>
      </c>
      <c r="P8023" s="130" t="s">
        <v>30</v>
      </c>
      <c r="Q8023" s="130" t="s">
        <v>31</v>
      </c>
      <c r="R8023" s="130" t="s">
        <v>32</v>
      </c>
      <c r="S8023" s="130" t="s">
        <v>33</v>
      </c>
    </row>
    <row r="8024" spans="1:19" ht="11.25" thickBot="1" x14ac:dyDescent="0.2">
      <c r="A8024" s="107">
        <v>1</v>
      </c>
      <c r="B8024" s="132">
        <v>0.4095138888888889</v>
      </c>
      <c r="C8024" s="108">
        <v>9536.1820000000007</v>
      </c>
      <c r="D8024" s="108">
        <v>231.001</v>
      </c>
      <c r="E8024" s="145">
        <v>20747.326000000001</v>
      </c>
      <c r="F8024" s="145">
        <v>870256.44</v>
      </c>
      <c r="G8024" s="108">
        <v>10</v>
      </c>
      <c r="H8024" s="108">
        <v>4</v>
      </c>
      <c r="I8024" s="108">
        <v>148.001</v>
      </c>
      <c r="J8024" s="108">
        <v>1437.05</v>
      </c>
      <c r="K8024" s="145">
        <v>150815.92000000001</v>
      </c>
      <c r="L8024" s="134" t="s">
        <v>5904</v>
      </c>
      <c r="M8024" s="108">
        <v>78</v>
      </c>
      <c r="N8024" s="108">
        <v>149.001</v>
      </c>
      <c r="O8024" s="108">
        <v>2</v>
      </c>
      <c r="P8024" s="108">
        <v>8</v>
      </c>
      <c r="Q8024" s="108">
        <v>6</v>
      </c>
      <c r="R8024" s="108">
        <v>294.00200000000001</v>
      </c>
      <c r="S8024" s="108">
        <v>3</v>
      </c>
    </row>
    <row r="8025" spans="1:19" ht="11.25" thickBot="1" x14ac:dyDescent="0.2">
      <c r="A8025" s="112"/>
    </row>
    <row r="8026" spans="1:19" ht="11.25" thickBot="1" x14ac:dyDescent="0.2">
      <c r="A8026" s="107">
        <v>2</v>
      </c>
      <c r="B8026" s="132">
        <v>0.40969907407407408</v>
      </c>
      <c r="C8026" s="108">
        <v>10258.525</v>
      </c>
      <c r="D8026" s="108">
        <v>213.001</v>
      </c>
      <c r="E8026" s="145">
        <v>21054.633999999998</v>
      </c>
      <c r="F8026" s="145">
        <v>868578.55</v>
      </c>
      <c r="G8026" s="108">
        <v>12</v>
      </c>
      <c r="H8026" s="108">
        <v>1</v>
      </c>
      <c r="I8026" s="108">
        <v>118</v>
      </c>
      <c r="J8026" s="108">
        <v>1577.06</v>
      </c>
      <c r="K8026" s="145">
        <v>152131.43</v>
      </c>
      <c r="L8026" s="134" t="s">
        <v>5905</v>
      </c>
      <c r="M8026" s="108">
        <v>62</v>
      </c>
      <c r="N8026" s="108">
        <v>131</v>
      </c>
      <c r="O8026" s="108">
        <v>3</v>
      </c>
      <c r="P8026" s="108">
        <v>8</v>
      </c>
      <c r="Q8026" s="108">
        <v>15</v>
      </c>
      <c r="R8026" s="108">
        <v>358.00299999999999</v>
      </c>
      <c r="S8026" s="108">
        <v>4</v>
      </c>
    </row>
    <row r="8027" spans="1:19" ht="11.25" thickBot="1" x14ac:dyDescent="0.2">
      <c r="A8027" s="112"/>
    </row>
    <row r="8028" spans="1:19" ht="11.25" thickBot="1" x14ac:dyDescent="0.2">
      <c r="A8028" s="107">
        <v>3</v>
      </c>
      <c r="B8028" s="132">
        <v>0.40987268518518521</v>
      </c>
      <c r="C8028" s="108">
        <v>7893.4949999999999</v>
      </c>
      <c r="D8028" s="108">
        <v>216.001</v>
      </c>
      <c r="E8028" s="145">
        <v>20977.556</v>
      </c>
      <c r="F8028" s="145">
        <v>867850.12</v>
      </c>
      <c r="G8028" s="108">
        <v>3</v>
      </c>
      <c r="H8028" s="108">
        <v>5</v>
      </c>
      <c r="I8028" s="108">
        <v>108</v>
      </c>
      <c r="J8028" s="108">
        <v>1275.039</v>
      </c>
      <c r="K8028" s="145">
        <v>152694.53</v>
      </c>
      <c r="L8028" s="134" t="s">
        <v>5906</v>
      </c>
      <c r="M8028" s="108">
        <v>72</v>
      </c>
      <c r="N8028" s="108">
        <v>149.001</v>
      </c>
      <c r="O8028" s="108">
        <v>1</v>
      </c>
      <c r="P8028" s="108">
        <v>6</v>
      </c>
      <c r="Q8028" s="108">
        <v>4</v>
      </c>
      <c r="R8028" s="108">
        <v>349.00299999999999</v>
      </c>
      <c r="S8028" s="108">
        <v>5</v>
      </c>
    </row>
    <row r="8029" spans="1:19" ht="11.25" thickBot="1" x14ac:dyDescent="0.2">
      <c r="A8029" s="112"/>
    </row>
    <row r="8030" spans="1:19" ht="11.25" thickBot="1" x14ac:dyDescent="0.2">
      <c r="A8030" s="107">
        <v>4</v>
      </c>
      <c r="B8030" s="132">
        <v>0.41005787037037034</v>
      </c>
      <c r="C8030" s="108">
        <v>6299.9520000000002</v>
      </c>
      <c r="D8030" s="108">
        <v>190.001</v>
      </c>
      <c r="E8030" s="145">
        <v>21152.733</v>
      </c>
      <c r="F8030" s="145">
        <v>869821.85</v>
      </c>
      <c r="G8030" s="108">
        <v>10</v>
      </c>
      <c r="H8030" s="108">
        <v>5</v>
      </c>
      <c r="I8030" s="108">
        <v>123</v>
      </c>
      <c r="J8030" s="108">
        <v>1001.024</v>
      </c>
      <c r="K8030" s="145">
        <v>154542.07999999999</v>
      </c>
      <c r="L8030" s="134" t="s">
        <v>5907</v>
      </c>
      <c r="M8030" s="108">
        <v>70</v>
      </c>
      <c r="N8030" s="108">
        <v>125</v>
      </c>
      <c r="O8030" s="108">
        <v>1</v>
      </c>
      <c r="P8030" s="108">
        <v>1</v>
      </c>
      <c r="Q8030" s="108">
        <v>7</v>
      </c>
      <c r="R8030" s="108">
        <v>327.00299999999999</v>
      </c>
      <c r="S8030" s="108">
        <v>4</v>
      </c>
    </row>
    <row r="8031" spans="1:19" ht="11.25" thickBot="1" x14ac:dyDescent="0.2">
      <c r="A8031" s="112"/>
    </row>
    <row r="8032" spans="1:19" ht="11.25" thickBot="1" x14ac:dyDescent="0.2">
      <c r="A8032" s="107">
        <v>5</v>
      </c>
      <c r="B8032" s="132">
        <v>0.41024305555555557</v>
      </c>
      <c r="C8032" s="108">
        <v>4686.527</v>
      </c>
      <c r="D8032" s="108">
        <v>203.001</v>
      </c>
      <c r="E8032" s="145">
        <v>21360.945</v>
      </c>
      <c r="F8032" s="145">
        <v>863768.64</v>
      </c>
      <c r="G8032" s="108">
        <v>5</v>
      </c>
      <c r="H8032" s="108">
        <v>5</v>
      </c>
      <c r="I8032" s="108">
        <v>137</v>
      </c>
      <c r="J8032" s="108">
        <v>823.01599999999996</v>
      </c>
      <c r="K8032" s="145">
        <v>156845.20000000001</v>
      </c>
      <c r="L8032" s="134" t="s">
        <v>5908</v>
      </c>
      <c r="M8032" s="108">
        <v>58</v>
      </c>
      <c r="N8032" s="108">
        <v>128</v>
      </c>
      <c r="O8032" s="108">
        <v>1</v>
      </c>
      <c r="P8032" s="108">
        <v>3</v>
      </c>
      <c r="Q8032" s="108">
        <v>5</v>
      </c>
      <c r="R8032" s="108">
        <v>334.00299999999999</v>
      </c>
      <c r="S8032" s="108">
        <v>8</v>
      </c>
    </row>
    <row r="8033" spans="1:19" ht="11.25" thickBot="1" x14ac:dyDescent="0.2">
      <c r="A8033" s="112"/>
    </row>
    <row r="8034" spans="1:19" ht="11.25" thickBot="1" x14ac:dyDescent="0.2">
      <c r="A8034" s="107">
        <v>6</v>
      </c>
      <c r="B8034" s="132">
        <v>0.41041666666666665</v>
      </c>
      <c r="C8034" s="108">
        <v>3811.3490000000002</v>
      </c>
      <c r="D8034" s="108">
        <v>205.001</v>
      </c>
      <c r="E8034" s="145">
        <v>21264.847000000002</v>
      </c>
      <c r="F8034" s="145">
        <v>868237.78</v>
      </c>
      <c r="G8034" s="108">
        <v>5</v>
      </c>
      <c r="H8034" s="108">
        <v>3</v>
      </c>
      <c r="I8034" s="108">
        <v>135</v>
      </c>
      <c r="J8034" s="108">
        <v>672.01099999999997</v>
      </c>
      <c r="K8034" s="145">
        <v>154251.94</v>
      </c>
      <c r="L8034" s="134" t="s">
        <v>5909</v>
      </c>
      <c r="M8034" s="108">
        <v>67</v>
      </c>
      <c r="N8034" s="108">
        <v>133</v>
      </c>
      <c r="O8034" s="108">
        <v>1</v>
      </c>
      <c r="P8034" s="108">
        <v>5</v>
      </c>
      <c r="Q8034" s="108">
        <v>3</v>
      </c>
      <c r="R8034" s="108">
        <v>321.00200000000001</v>
      </c>
      <c r="S8034" s="108">
        <v>7</v>
      </c>
    </row>
    <row r="8035" spans="1:19" ht="11.25" thickBot="1" x14ac:dyDescent="0.2">
      <c r="A8035" s="112"/>
    </row>
    <row r="8036" spans="1:19" ht="11.25" thickBot="1" x14ac:dyDescent="0.2">
      <c r="A8036" s="107">
        <v>7</v>
      </c>
      <c r="B8036" s="132">
        <v>0.41060185185185188</v>
      </c>
      <c r="C8036" s="108">
        <v>3290.26</v>
      </c>
      <c r="D8036" s="108">
        <v>170.001</v>
      </c>
      <c r="E8036" s="145">
        <v>21136.717000000001</v>
      </c>
      <c r="F8036" s="145">
        <v>869051.69</v>
      </c>
      <c r="G8036" s="108">
        <v>3</v>
      </c>
      <c r="H8036" s="108">
        <v>4</v>
      </c>
      <c r="I8036" s="108">
        <v>124</v>
      </c>
      <c r="J8036" s="108">
        <v>590.00800000000004</v>
      </c>
      <c r="K8036" s="145">
        <v>155754.06</v>
      </c>
      <c r="L8036" s="134" t="s">
        <v>5910</v>
      </c>
      <c r="M8036" s="108">
        <v>68</v>
      </c>
      <c r="N8036" s="108">
        <v>123</v>
      </c>
      <c r="O8036" s="108">
        <v>1</v>
      </c>
      <c r="P8036" s="108">
        <v>3</v>
      </c>
      <c r="Q8036" s="108">
        <v>6</v>
      </c>
      <c r="R8036" s="108">
        <v>326.00299999999999</v>
      </c>
      <c r="S8036" s="108">
        <v>3</v>
      </c>
    </row>
    <row r="8037" spans="1:19" ht="11.25" thickBot="1" x14ac:dyDescent="0.2">
      <c r="A8037" s="112"/>
    </row>
    <row r="8038" spans="1:19" ht="11.25" thickBot="1" x14ac:dyDescent="0.2">
      <c r="A8038" s="107">
        <v>8</v>
      </c>
      <c r="B8038" s="132">
        <v>0.41078703703703701</v>
      </c>
      <c r="C8038" s="108">
        <v>3334.2669999999998</v>
      </c>
      <c r="D8038" s="108">
        <v>195.001</v>
      </c>
      <c r="E8038" s="145">
        <v>21583.173999999999</v>
      </c>
      <c r="F8038" s="145">
        <v>866489.19</v>
      </c>
      <c r="G8038" s="108">
        <v>8</v>
      </c>
      <c r="H8038" s="108">
        <v>4</v>
      </c>
      <c r="I8038" s="108">
        <v>123</v>
      </c>
      <c r="J8038" s="108">
        <v>587.00800000000004</v>
      </c>
      <c r="K8038" s="145">
        <v>156261.84</v>
      </c>
      <c r="L8038" s="134" t="s">
        <v>5911</v>
      </c>
      <c r="M8038" s="108">
        <v>53</v>
      </c>
      <c r="N8038" s="108">
        <v>126</v>
      </c>
      <c r="O8038" s="108">
        <v>0</v>
      </c>
      <c r="P8038" s="108">
        <v>2</v>
      </c>
      <c r="Q8038" s="108">
        <v>8</v>
      </c>
      <c r="R8038" s="108">
        <v>330.00299999999999</v>
      </c>
      <c r="S8038" s="108">
        <v>7</v>
      </c>
    </row>
    <row r="8039" spans="1:19" ht="11.25" thickBot="1" x14ac:dyDescent="0.2">
      <c r="A8039" s="112"/>
    </row>
    <row r="8040" spans="1:19" ht="11.25" thickBot="1" x14ac:dyDescent="0.2">
      <c r="A8040" s="107">
        <v>9</v>
      </c>
      <c r="B8040" s="132">
        <v>0.4109606481481482</v>
      </c>
      <c r="C8040" s="108">
        <v>3029.22</v>
      </c>
      <c r="D8040" s="108">
        <v>163.001</v>
      </c>
      <c r="E8040" s="145">
        <v>21407.993999999999</v>
      </c>
      <c r="F8040" s="145">
        <v>859536.9</v>
      </c>
      <c r="G8040" s="108">
        <v>4</v>
      </c>
      <c r="H8040" s="108">
        <v>1</v>
      </c>
      <c r="I8040" s="108">
        <v>144</v>
      </c>
      <c r="J8040" s="108">
        <v>594.00800000000004</v>
      </c>
      <c r="K8040" s="145">
        <v>154688.16</v>
      </c>
      <c r="L8040" s="134" t="s">
        <v>5912</v>
      </c>
      <c r="M8040" s="108">
        <v>68</v>
      </c>
      <c r="N8040" s="108">
        <v>149.001</v>
      </c>
      <c r="O8040" s="108">
        <v>2</v>
      </c>
      <c r="P8040" s="108">
        <v>2</v>
      </c>
      <c r="Q8040" s="108">
        <v>5</v>
      </c>
      <c r="R8040" s="108">
        <v>314.00200000000001</v>
      </c>
      <c r="S8040" s="108">
        <v>0</v>
      </c>
    </row>
    <row r="8041" spans="1:19" ht="11.25" thickBot="1" x14ac:dyDescent="0.2">
      <c r="A8041" s="112"/>
    </row>
    <row r="8042" spans="1:19" ht="11.25" thickBot="1" x14ac:dyDescent="0.2">
      <c r="A8042" s="107">
        <v>10</v>
      </c>
      <c r="B8042" s="132">
        <v>0.41114583333333332</v>
      </c>
      <c r="C8042" s="108">
        <v>2972.212</v>
      </c>
      <c r="D8042" s="108">
        <v>161.001</v>
      </c>
      <c r="E8042" s="145">
        <v>21526.115000000002</v>
      </c>
      <c r="F8042" s="145">
        <v>865399.26</v>
      </c>
      <c r="G8042" s="108">
        <v>7</v>
      </c>
      <c r="H8042" s="108">
        <v>5</v>
      </c>
      <c r="I8042" s="108">
        <v>130</v>
      </c>
      <c r="J8042" s="108">
        <v>545.00699999999995</v>
      </c>
      <c r="K8042" s="145">
        <v>155379.26999999999</v>
      </c>
      <c r="L8042" s="134" t="s">
        <v>5913</v>
      </c>
      <c r="M8042" s="108">
        <v>69</v>
      </c>
      <c r="N8042" s="108">
        <v>130</v>
      </c>
      <c r="O8042" s="108">
        <v>4</v>
      </c>
      <c r="P8042" s="108">
        <v>2</v>
      </c>
      <c r="Q8042" s="108">
        <v>8</v>
      </c>
      <c r="R8042" s="108">
        <v>296.00200000000001</v>
      </c>
      <c r="S8042" s="108">
        <v>5</v>
      </c>
    </row>
    <row r="8043" spans="1:19" ht="11.25" thickBot="1" x14ac:dyDescent="0.2">
      <c r="A8043" s="112"/>
    </row>
    <row r="8044" spans="1:19" ht="11.25" thickBot="1" x14ac:dyDescent="0.2">
      <c r="A8044" s="135" t="s">
        <v>362</v>
      </c>
      <c r="B8044" s="112"/>
      <c r="C8044" s="136">
        <v>5511.1989999999996</v>
      </c>
      <c r="D8044" s="136">
        <v>194.70099999999999</v>
      </c>
      <c r="E8044" s="140">
        <v>21221.204000000002</v>
      </c>
      <c r="F8044" s="140">
        <v>866899.04</v>
      </c>
      <c r="G8044" s="136">
        <v>6.7</v>
      </c>
      <c r="H8044" s="136">
        <v>3.7</v>
      </c>
      <c r="I8044" s="136">
        <v>129</v>
      </c>
      <c r="J8044" s="136">
        <v>910.12300000000005</v>
      </c>
      <c r="K8044" s="140">
        <v>154336.44</v>
      </c>
      <c r="L8044" s="134" t="s">
        <v>5914</v>
      </c>
      <c r="M8044" s="136">
        <v>66.5</v>
      </c>
      <c r="N8044" s="136">
        <v>134.30000000000001</v>
      </c>
      <c r="O8044" s="136">
        <v>1.6</v>
      </c>
      <c r="P8044" s="136">
        <v>4</v>
      </c>
      <c r="Q8044" s="136">
        <v>6.7</v>
      </c>
      <c r="R8044" s="136">
        <v>324.90300000000002</v>
      </c>
      <c r="S8044" s="136">
        <v>4.5999999999999996</v>
      </c>
    </row>
    <row r="8045" spans="1:19" ht="11.25" thickBot="1" x14ac:dyDescent="0.2">
      <c r="A8045" s="112"/>
    </row>
    <row r="8046" spans="1:19" ht="11.25" thickBot="1" x14ac:dyDescent="0.2">
      <c r="A8046" s="138" t="s">
        <v>364</v>
      </c>
      <c r="B8046" s="112"/>
      <c r="C8046" s="136">
        <v>2806.4</v>
      </c>
      <c r="D8046" s="136">
        <v>23.698</v>
      </c>
      <c r="E8046" s="140">
        <v>259.01799999999997</v>
      </c>
      <c r="F8046" s="140">
        <v>3272.5140000000001</v>
      </c>
      <c r="G8046" s="136">
        <v>3.1989999999999998</v>
      </c>
      <c r="H8046" s="136">
        <v>1.5669999999999999</v>
      </c>
      <c r="I8046" s="136">
        <v>12.228999999999999</v>
      </c>
      <c r="J8046" s="136">
        <v>389.91199999999998</v>
      </c>
      <c r="K8046" s="140">
        <v>1921.32</v>
      </c>
      <c r="L8046" s="134" t="s">
        <v>5915</v>
      </c>
      <c r="M8046" s="136">
        <v>7.1529999999999996</v>
      </c>
      <c r="N8046" s="136">
        <v>10.552</v>
      </c>
      <c r="O8046" s="136">
        <v>1.1739999999999999</v>
      </c>
      <c r="P8046" s="136">
        <v>2.5819999999999999</v>
      </c>
      <c r="Q8046" s="136">
        <v>3.335</v>
      </c>
      <c r="R8046" s="136">
        <v>20.317</v>
      </c>
      <c r="S8046" s="136">
        <v>2.3660000000000001</v>
      </c>
    </row>
    <row r="8047" spans="1:19" ht="11.25" thickBot="1" x14ac:dyDescent="0.2">
      <c r="A8047" s="112"/>
    </row>
    <row r="8048" spans="1:19" ht="11.25" thickBot="1" x14ac:dyDescent="0.2">
      <c r="A8048" s="139" t="s">
        <v>366</v>
      </c>
      <c r="B8048" s="112"/>
      <c r="C8048" s="136">
        <v>50.921999999999997</v>
      </c>
      <c r="D8048" s="136">
        <v>12.170999999999999</v>
      </c>
      <c r="E8048" s="140">
        <v>1.2210000000000001</v>
      </c>
      <c r="F8048" s="140">
        <v>0.377</v>
      </c>
      <c r="G8048" s="136">
        <v>47.746000000000002</v>
      </c>
      <c r="H8048" s="136">
        <v>42.351999999999997</v>
      </c>
      <c r="I8048" s="136">
        <v>9.48</v>
      </c>
      <c r="J8048" s="136">
        <v>42.841999999999999</v>
      </c>
      <c r="K8048" s="140">
        <v>1.2450000000000001</v>
      </c>
      <c r="L8048" s="134" t="s">
        <v>407</v>
      </c>
      <c r="M8048" s="136">
        <v>10.757</v>
      </c>
      <c r="N8048" s="136">
        <v>7.8570000000000002</v>
      </c>
      <c r="O8048" s="136">
        <v>73.361999999999995</v>
      </c>
      <c r="P8048" s="136">
        <v>64.55</v>
      </c>
      <c r="Q8048" s="136">
        <v>49.776000000000003</v>
      </c>
      <c r="R8048" s="136">
        <v>6.2530000000000001</v>
      </c>
      <c r="S8048" s="136">
        <v>51.444000000000003</v>
      </c>
    </row>
    <row r="8049" spans="1:19" ht="11.25" thickBot="1" x14ac:dyDescent="0.2">
      <c r="A8049" s="112"/>
    </row>
    <row r="8050" spans="1:19" ht="11.25" thickBot="1" x14ac:dyDescent="0.2">
      <c r="A8050" s="106" t="s">
        <v>357</v>
      </c>
      <c r="B8050" s="106" t="s">
        <v>358</v>
      </c>
      <c r="C8050" s="131" t="s">
        <v>34</v>
      </c>
      <c r="D8050" s="131" t="s">
        <v>35</v>
      </c>
      <c r="E8050" s="130" t="s">
        <v>36</v>
      </c>
      <c r="F8050" s="130" t="s">
        <v>37</v>
      </c>
      <c r="G8050" s="130" t="s">
        <v>38</v>
      </c>
      <c r="H8050" s="130" t="s">
        <v>39</v>
      </c>
      <c r="I8050" s="130" t="s">
        <v>40</v>
      </c>
      <c r="J8050" s="130" t="s">
        <v>41</v>
      </c>
      <c r="K8050" s="130" t="s">
        <v>42</v>
      </c>
      <c r="L8050" s="130" t="s">
        <v>43</v>
      </c>
      <c r="M8050" s="130" t="s">
        <v>44</v>
      </c>
      <c r="N8050" s="130" t="s">
        <v>45</v>
      </c>
      <c r="O8050" s="130" t="s">
        <v>46</v>
      </c>
      <c r="P8050" s="130" t="s">
        <v>47</v>
      </c>
      <c r="Q8050" s="130" t="s">
        <v>48</v>
      </c>
      <c r="R8050" s="130" t="s">
        <v>49</v>
      </c>
      <c r="S8050" s="130" t="s">
        <v>50</v>
      </c>
    </row>
    <row r="8051" spans="1:19" ht="11.25" thickBot="1" x14ac:dyDescent="0.2">
      <c r="A8051" s="107">
        <v>1</v>
      </c>
      <c r="B8051" s="132">
        <v>0.4095138888888889</v>
      </c>
      <c r="C8051" s="145">
        <v>377977.99</v>
      </c>
      <c r="D8051" s="134" t="s">
        <v>5916</v>
      </c>
      <c r="E8051" s="108">
        <v>189.001</v>
      </c>
      <c r="F8051" s="108">
        <v>27</v>
      </c>
      <c r="G8051" s="108">
        <v>4</v>
      </c>
      <c r="H8051" s="108">
        <v>20</v>
      </c>
      <c r="I8051" s="108">
        <v>146.001</v>
      </c>
      <c r="J8051" s="108">
        <v>713.01199999999994</v>
      </c>
      <c r="K8051" s="108">
        <v>54</v>
      </c>
      <c r="L8051" s="108">
        <v>859.01800000000003</v>
      </c>
      <c r="M8051" s="108">
        <v>17</v>
      </c>
      <c r="N8051" s="108">
        <v>11</v>
      </c>
      <c r="O8051" s="108">
        <v>1</v>
      </c>
      <c r="P8051" s="108">
        <v>6</v>
      </c>
      <c r="Q8051" s="108">
        <v>3</v>
      </c>
      <c r="R8051" s="108">
        <v>14</v>
      </c>
      <c r="S8051" s="108">
        <v>3</v>
      </c>
    </row>
    <row r="8052" spans="1:19" ht="11.25" thickBot="1" x14ac:dyDescent="0.2">
      <c r="A8052" s="112"/>
    </row>
    <row r="8053" spans="1:19" ht="11.25" thickBot="1" x14ac:dyDescent="0.2">
      <c r="A8053" s="107">
        <v>2</v>
      </c>
      <c r="B8053" s="132">
        <v>0.40969907407407408</v>
      </c>
      <c r="C8053" s="145">
        <v>382700.03</v>
      </c>
      <c r="D8053" s="134" t="s">
        <v>5917</v>
      </c>
      <c r="E8053" s="108">
        <v>212.001</v>
      </c>
      <c r="F8053" s="108">
        <v>38</v>
      </c>
      <c r="G8053" s="108">
        <v>3</v>
      </c>
      <c r="H8053" s="108">
        <v>17</v>
      </c>
      <c r="I8053" s="108">
        <v>123</v>
      </c>
      <c r="J8053" s="108">
        <v>700.01199999999994</v>
      </c>
      <c r="K8053" s="108">
        <v>44</v>
      </c>
      <c r="L8053" s="108">
        <v>1319.0419999999999</v>
      </c>
      <c r="M8053" s="108">
        <v>19</v>
      </c>
      <c r="N8053" s="108">
        <v>14</v>
      </c>
      <c r="O8053" s="108">
        <v>3</v>
      </c>
      <c r="P8053" s="108">
        <v>9</v>
      </c>
      <c r="Q8053" s="108">
        <v>9</v>
      </c>
      <c r="R8053" s="108">
        <v>17</v>
      </c>
      <c r="S8053" s="108">
        <v>11</v>
      </c>
    </row>
    <row r="8054" spans="1:19" ht="11.25" thickBot="1" x14ac:dyDescent="0.2">
      <c r="A8054" s="112"/>
    </row>
    <row r="8055" spans="1:19" ht="11.25" thickBot="1" x14ac:dyDescent="0.2">
      <c r="A8055" s="107">
        <v>3</v>
      </c>
      <c r="B8055" s="132">
        <v>0.40987268518518521</v>
      </c>
      <c r="C8055" s="145">
        <v>384860.28</v>
      </c>
      <c r="D8055" s="134" t="s">
        <v>5918</v>
      </c>
      <c r="E8055" s="108">
        <v>198.001</v>
      </c>
      <c r="F8055" s="108">
        <v>23</v>
      </c>
      <c r="G8055" s="108">
        <v>0</v>
      </c>
      <c r="H8055" s="108">
        <v>23</v>
      </c>
      <c r="I8055" s="108">
        <v>109</v>
      </c>
      <c r="J8055" s="108">
        <v>706.01199999999994</v>
      </c>
      <c r="K8055" s="108">
        <v>45</v>
      </c>
      <c r="L8055" s="108">
        <v>1241.037</v>
      </c>
      <c r="M8055" s="108">
        <v>18</v>
      </c>
      <c r="N8055" s="108">
        <v>12</v>
      </c>
      <c r="O8055" s="108">
        <v>1</v>
      </c>
      <c r="P8055" s="108">
        <v>2</v>
      </c>
      <c r="Q8055" s="108">
        <v>6</v>
      </c>
      <c r="R8055" s="108">
        <v>17</v>
      </c>
      <c r="S8055" s="108">
        <v>8</v>
      </c>
    </row>
    <row r="8056" spans="1:19" ht="11.25" thickBot="1" x14ac:dyDescent="0.2">
      <c r="A8056" s="112"/>
    </row>
    <row r="8057" spans="1:19" ht="11.25" thickBot="1" x14ac:dyDescent="0.2">
      <c r="A8057" s="107">
        <v>4</v>
      </c>
      <c r="B8057" s="132">
        <v>0.41005787037037034</v>
      </c>
      <c r="C8057" s="145">
        <v>385507.08</v>
      </c>
      <c r="D8057" s="134" t="s">
        <v>5919</v>
      </c>
      <c r="E8057" s="108">
        <v>173.001</v>
      </c>
      <c r="F8057" s="108">
        <v>30</v>
      </c>
      <c r="G8057" s="108">
        <v>1</v>
      </c>
      <c r="H8057" s="108">
        <v>24</v>
      </c>
      <c r="I8057" s="108">
        <v>124</v>
      </c>
      <c r="J8057" s="108">
        <v>678.01099999999997</v>
      </c>
      <c r="K8057" s="108">
        <v>61</v>
      </c>
      <c r="L8057" s="108">
        <v>1064.027</v>
      </c>
      <c r="M8057" s="108">
        <v>21</v>
      </c>
      <c r="N8057" s="108">
        <v>15</v>
      </c>
      <c r="O8057" s="108">
        <v>7</v>
      </c>
      <c r="P8057" s="108">
        <v>4</v>
      </c>
      <c r="Q8057" s="108">
        <v>4</v>
      </c>
      <c r="R8057" s="108">
        <v>10</v>
      </c>
      <c r="S8057" s="108">
        <v>3</v>
      </c>
    </row>
    <row r="8058" spans="1:19" ht="11.25" thickBot="1" x14ac:dyDescent="0.2">
      <c r="A8058" s="112"/>
    </row>
    <row r="8059" spans="1:19" ht="11.25" thickBot="1" x14ac:dyDescent="0.2">
      <c r="A8059" s="107">
        <v>5</v>
      </c>
      <c r="B8059" s="132">
        <v>0.41024305555555557</v>
      </c>
      <c r="C8059" s="145">
        <v>387511.76</v>
      </c>
      <c r="D8059" s="134" t="s">
        <v>5920</v>
      </c>
      <c r="E8059" s="108">
        <v>198.001</v>
      </c>
      <c r="F8059" s="108">
        <v>29</v>
      </c>
      <c r="G8059" s="108">
        <v>3</v>
      </c>
      <c r="H8059" s="108">
        <v>21</v>
      </c>
      <c r="I8059" s="108">
        <v>99</v>
      </c>
      <c r="J8059" s="108">
        <v>686.01099999999997</v>
      </c>
      <c r="K8059" s="108">
        <v>49</v>
      </c>
      <c r="L8059" s="108">
        <v>898.01900000000001</v>
      </c>
      <c r="M8059" s="108">
        <v>10</v>
      </c>
      <c r="N8059" s="108">
        <v>9</v>
      </c>
      <c r="O8059" s="108">
        <v>7</v>
      </c>
      <c r="P8059" s="108">
        <v>1</v>
      </c>
      <c r="Q8059" s="108">
        <v>1</v>
      </c>
      <c r="R8059" s="108">
        <v>6</v>
      </c>
      <c r="S8059" s="108">
        <v>9</v>
      </c>
    </row>
    <row r="8060" spans="1:19" ht="11.25" thickBot="1" x14ac:dyDescent="0.2">
      <c r="A8060" s="112"/>
    </row>
    <row r="8061" spans="1:19" ht="11.25" thickBot="1" x14ac:dyDescent="0.2">
      <c r="A8061" s="107">
        <v>6</v>
      </c>
      <c r="B8061" s="132">
        <v>0.41041666666666665</v>
      </c>
      <c r="C8061" s="145">
        <v>388996.04</v>
      </c>
      <c r="D8061" s="134" t="s">
        <v>5921</v>
      </c>
      <c r="E8061" s="108">
        <v>157.001</v>
      </c>
      <c r="F8061" s="108">
        <v>39</v>
      </c>
      <c r="G8061" s="108">
        <v>2</v>
      </c>
      <c r="H8061" s="108">
        <v>29</v>
      </c>
      <c r="I8061" s="108">
        <v>102</v>
      </c>
      <c r="J8061" s="108">
        <v>635.01</v>
      </c>
      <c r="K8061" s="108">
        <v>48</v>
      </c>
      <c r="L8061" s="108">
        <v>752.01400000000001</v>
      </c>
      <c r="M8061" s="108">
        <v>13</v>
      </c>
      <c r="N8061" s="108">
        <v>9</v>
      </c>
      <c r="O8061" s="108">
        <v>2</v>
      </c>
      <c r="P8061" s="108">
        <v>1</v>
      </c>
      <c r="Q8061" s="108">
        <v>2</v>
      </c>
      <c r="R8061" s="108">
        <v>19</v>
      </c>
      <c r="S8061" s="108">
        <v>2</v>
      </c>
    </row>
    <row r="8062" spans="1:19" ht="11.25" thickBot="1" x14ac:dyDescent="0.2">
      <c r="A8062" s="112"/>
    </row>
    <row r="8063" spans="1:19" ht="11.25" thickBot="1" x14ac:dyDescent="0.2">
      <c r="A8063" s="107">
        <v>7</v>
      </c>
      <c r="B8063" s="132">
        <v>0.41060185185185188</v>
      </c>
      <c r="C8063" s="145">
        <v>390575.17</v>
      </c>
      <c r="D8063" s="134" t="s">
        <v>5922</v>
      </c>
      <c r="E8063" s="108">
        <v>189.001</v>
      </c>
      <c r="F8063" s="108">
        <v>30</v>
      </c>
      <c r="G8063" s="108">
        <v>0</v>
      </c>
      <c r="H8063" s="108">
        <v>21</v>
      </c>
      <c r="I8063" s="108">
        <v>135</v>
      </c>
      <c r="J8063" s="108">
        <v>685.01099999999997</v>
      </c>
      <c r="K8063" s="108">
        <v>38</v>
      </c>
      <c r="L8063" s="108">
        <v>1021.025</v>
      </c>
      <c r="M8063" s="108">
        <v>17</v>
      </c>
      <c r="N8063" s="108">
        <v>13</v>
      </c>
      <c r="O8063" s="108">
        <v>0</v>
      </c>
      <c r="P8063" s="108">
        <v>1</v>
      </c>
      <c r="Q8063" s="108">
        <v>6</v>
      </c>
      <c r="R8063" s="108">
        <v>13</v>
      </c>
      <c r="S8063" s="108">
        <v>7</v>
      </c>
    </row>
    <row r="8064" spans="1:19" ht="11.25" thickBot="1" x14ac:dyDescent="0.2">
      <c r="A8064" s="112"/>
    </row>
    <row r="8065" spans="1:19" ht="11.25" thickBot="1" x14ac:dyDescent="0.2">
      <c r="A8065" s="107">
        <v>8</v>
      </c>
      <c r="B8065" s="132">
        <v>0.41078703703703701</v>
      </c>
      <c r="C8065" s="145">
        <v>390345.94</v>
      </c>
      <c r="D8065" s="134" t="s">
        <v>5923</v>
      </c>
      <c r="E8065" s="108">
        <v>158.001</v>
      </c>
      <c r="F8065" s="108">
        <v>30</v>
      </c>
      <c r="G8065" s="108">
        <v>1</v>
      </c>
      <c r="H8065" s="108">
        <v>24</v>
      </c>
      <c r="I8065" s="108">
        <v>125</v>
      </c>
      <c r="J8065" s="108">
        <v>642.01</v>
      </c>
      <c r="K8065" s="108">
        <v>45</v>
      </c>
      <c r="L8065" s="108">
        <v>650.01</v>
      </c>
      <c r="M8065" s="108">
        <v>18</v>
      </c>
      <c r="N8065" s="108">
        <v>19</v>
      </c>
      <c r="O8065" s="108">
        <v>1</v>
      </c>
      <c r="P8065" s="108">
        <v>1</v>
      </c>
      <c r="Q8065" s="108">
        <v>3</v>
      </c>
      <c r="R8065" s="108">
        <v>15</v>
      </c>
      <c r="S8065" s="108">
        <v>6</v>
      </c>
    </row>
    <row r="8066" spans="1:19" ht="11.25" thickBot="1" x14ac:dyDescent="0.2">
      <c r="A8066" s="112"/>
    </row>
    <row r="8067" spans="1:19" ht="11.25" thickBot="1" x14ac:dyDescent="0.2">
      <c r="A8067" s="107">
        <v>9</v>
      </c>
      <c r="B8067" s="132">
        <v>0.4109606481481482</v>
      </c>
      <c r="C8067" s="145">
        <v>391417.77</v>
      </c>
      <c r="D8067" s="134" t="s">
        <v>5924</v>
      </c>
      <c r="E8067" s="108">
        <v>160.001</v>
      </c>
      <c r="F8067" s="108">
        <v>31</v>
      </c>
      <c r="G8067" s="108">
        <v>2</v>
      </c>
      <c r="H8067" s="108">
        <v>27</v>
      </c>
      <c r="I8067" s="108">
        <v>96</v>
      </c>
      <c r="J8067" s="108">
        <v>653.01</v>
      </c>
      <c r="K8067" s="108">
        <v>42</v>
      </c>
      <c r="L8067" s="108">
        <v>828.01599999999996</v>
      </c>
      <c r="M8067" s="108">
        <v>18</v>
      </c>
      <c r="N8067" s="108">
        <v>10</v>
      </c>
      <c r="O8067" s="108">
        <v>5</v>
      </c>
      <c r="P8067" s="108">
        <v>2</v>
      </c>
      <c r="Q8067" s="108">
        <v>8</v>
      </c>
      <c r="R8067" s="108">
        <v>12</v>
      </c>
      <c r="S8067" s="108">
        <v>6</v>
      </c>
    </row>
    <row r="8068" spans="1:19" ht="11.25" thickBot="1" x14ac:dyDescent="0.2">
      <c r="A8068" s="112"/>
    </row>
    <row r="8069" spans="1:19" ht="11.25" thickBot="1" x14ac:dyDescent="0.2">
      <c r="A8069" s="107">
        <v>10</v>
      </c>
      <c r="B8069" s="132">
        <v>0.41114583333333332</v>
      </c>
      <c r="C8069" s="145">
        <v>393168.27</v>
      </c>
      <c r="D8069" s="134" t="s">
        <v>5925</v>
      </c>
      <c r="E8069" s="108">
        <v>209.001</v>
      </c>
      <c r="F8069" s="108">
        <v>36</v>
      </c>
      <c r="G8069" s="108">
        <v>2</v>
      </c>
      <c r="H8069" s="108">
        <v>32</v>
      </c>
      <c r="I8069" s="108">
        <v>78</v>
      </c>
      <c r="J8069" s="108">
        <v>666.01099999999997</v>
      </c>
      <c r="K8069" s="108">
        <v>44</v>
      </c>
      <c r="L8069" s="108">
        <v>758.01400000000001</v>
      </c>
      <c r="M8069" s="108">
        <v>11</v>
      </c>
      <c r="N8069" s="108">
        <v>10</v>
      </c>
      <c r="O8069" s="108">
        <v>2</v>
      </c>
      <c r="P8069" s="108">
        <v>2</v>
      </c>
      <c r="Q8069" s="108">
        <v>4</v>
      </c>
      <c r="R8069" s="108">
        <v>10</v>
      </c>
      <c r="S8069" s="108">
        <v>5</v>
      </c>
    </row>
    <row r="8070" spans="1:19" ht="11.25" thickBot="1" x14ac:dyDescent="0.2">
      <c r="A8070" s="112"/>
    </row>
    <row r="8071" spans="1:19" ht="11.25" thickBot="1" x14ac:dyDescent="0.2">
      <c r="A8071" s="135" t="s">
        <v>362</v>
      </c>
      <c r="B8071" s="112"/>
      <c r="C8071" s="140">
        <v>387306.03</v>
      </c>
      <c r="D8071" s="134" t="s">
        <v>5926</v>
      </c>
      <c r="E8071" s="136">
        <v>184.30099999999999</v>
      </c>
      <c r="F8071" s="136">
        <v>31.3</v>
      </c>
      <c r="G8071" s="136">
        <v>1.8</v>
      </c>
      <c r="H8071" s="136">
        <v>23.8</v>
      </c>
      <c r="I8071" s="136">
        <v>113.7</v>
      </c>
      <c r="J8071" s="136">
        <v>676.41099999999994</v>
      </c>
      <c r="K8071" s="136">
        <v>47</v>
      </c>
      <c r="L8071" s="136">
        <v>939.02200000000005</v>
      </c>
      <c r="M8071" s="136">
        <v>16.2</v>
      </c>
      <c r="N8071" s="136">
        <v>12.2</v>
      </c>
      <c r="O8071" s="136">
        <v>2.9</v>
      </c>
      <c r="P8071" s="136">
        <v>2.9</v>
      </c>
      <c r="Q8071" s="136">
        <v>4.5999999999999996</v>
      </c>
      <c r="R8071" s="136">
        <v>13.3</v>
      </c>
      <c r="S8071" s="136">
        <v>6</v>
      </c>
    </row>
    <row r="8072" spans="1:19" ht="11.25" thickBot="1" x14ac:dyDescent="0.2">
      <c r="A8072" s="112"/>
    </row>
    <row r="8073" spans="1:19" ht="11.25" thickBot="1" x14ac:dyDescent="0.2">
      <c r="A8073" s="138" t="s">
        <v>364</v>
      </c>
      <c r="B8073" s="112"/>
      <c r="C8073" s="140">
        <v>4613.32</v>
      </c>
      <c r="D8073" s="134" t="s">
        <v>5927</v>
      </c>
      <c r="E8073" s="136">
        <v>20.954999999999998</v>
      </c>
      <c r="F8073" s="136">
        <v>4.99</v>
      </c>
      <c r="G8073" s="136">
        <v>1.3169999999999999</v>
      </c>
      <c r="H8073" s="136">
        <v>4.492</v>
      </c>
      <c r="I8073" s="136">
        <v>20.494</v>
      </c>
      <c r="J8073" s="136">
        <v>26.863</v>
      </c>
      <c r="K8073" s="136">
        <v>6.5149999999999997</v>
      </c>
      <c r="L8073" s="136">
        <v>218.49199999999999</v>
      </c>
      <c r="M8073" s="136">
        <v>3.6150000000000002</v>
      </c>
      <c r="N8073" s="136">
        <v>3.1549999999999998</v>
      </c>
      <c r="O8073" s="136">
        <v>2.5579999999999998</v>
      </c>
      <c r="P8073" s="136">
        <v>2.6850000000000001</v>
      </c>
      <c r="Q8073" s="136">
        <v>2.5910000000000002</v>
      </c>
      <c r="R8073" s="136">
        <v>3.9449999999999998</v>
      </c>
      <c r="S8073" s="136">
        <v>2.867</v>
      </c>
    </row>
    <row r="8074" spans="1:19" ht="11.25" thickBot="1" x14ac:dyDescent="0.2">
      <c r="A8074" s="112"/>
    </row>
    <row r="8075" spans="1:19" ht="11.25" thickBot="1" x14ac:dyDescent="0.2">
      <c r="A8075" s="139" t="s">
        <v>366</v>
      </c>
      <c r="B8075" s="112"/>
      <c r="C8075" s="140">
        <v>1.1910000000000001</v>
      </c>
      <c r="D8075" s="134" t="s">
        <v>419</v>
      </c>
      <c r="E8075" s="136">
        <v>11.37</v>
      </c>
      <c r="F8075" s="136">
        <v>15.942</v>
      </c>
      <c r="G8075" s="136">
        <v>73.141999999999996</v>
      </c>
      <c r="H8075" s="136">
        <v>18.873999999999999</v>
      </c>
      <c r="I8075" s="136">
        <v>18.024999999999999</v>
      </c>
      <c r="J8075" s="136">
        <v>3.9710000000000001</v>
      </c>
      <c r="K8075" s="136">
        <v>13.862</v>
      </c>
      <c r="L8075" s="136">
        <v>23.268000000000001</v>
      </c>
      <c r="M8075" s="136">
        <v>22.312999999999999</v>
      </c>
      <c r="N8075" s="136">
        <v>25.863</v>
      </c>
      <c r="O8075" s="136">
        <v>88.213999999999999</v>
      </c>
      <c r="P8075" s="136">
        <v>92.597999999999999</v>
      </c>
      <c r="Q8075" s="136">
        <v>56.317</v>
      </c>
      <c r="R8075" s="136">
        <v>29.664999999999999</v>
      </c>
      <c r="S8075" s="136">
        <v>47.790999999999997</v>
      </c>
    </row>
    <row r="8076" spans="1:19" ht="11.25" thickBot="1" x14ac:dyDescent="0.2">
      <c r="A8076" s="112"/>
    </row>
    <row r="8077" spans="1:19" ht="11.25" thickBot="1" x14ac:dyDescent="0.2">
      <c r="A8077" s="106" t="s">
        <v>357</v>
      </c>
      <c r="B8077" s="106" t="s">
        <v>358</v>
      </c>
      <c r="C8077" s="130" t="s">
        <v>51</v>
      </c>
      <c r="D8077" s="130" t="s">
        <v>52</v>
      </c>
      <c r="E8077" s="130" t="s">
        <v>53</v>
      </c>
      <c r="F8077" s="130" t="s">
        <v>54</v>
      </c>
      <c r="G8077" s="130" t="s">
        <v>55</v>
      </c>
      <c r="H8077" s="130" t="s">
        <v>56</v>
      </c>
      <c r="I8077" s="130" t="s">
        <v>57</v>
      </c>
      <c r="J8077" s="130" t="s">
        <v>58</v>
      </c>
      <c r="K8077" s="130" t="s">
        <v>59</v>
      </c>
      <c r="L8077" s="130" t="s">
        <v>60</v>
      </c>
      <c r="M8077" s="130" t="s">
        <v>61</v>
      </c>
      <c r="N8077" s="130" t="s">
        <v>62</v>
      </c>
      <c r="O8077" s="130" t="s">
        <v>63</v>
      </c>
      <c r="P8077" s="130" t="s">
        <v>64</v>
      </c>
      <c r="Q8077" s="131" t="s">
        <v>65</v>
      </c>
      <c r="R8077" s="131" t="s">
        <v>66</v>
      </c>
      <c r="S8077" s="130" t="s">
        <v>67</v>
      </c>
    </row>
    <row r="8078" spans="1:19" ht="11.25" thickBot="1" x14ac:dyDescent="0.2">
      <c r="A8078" s="107">
        <v>1</v>
      </c>
      <c r="B8078" s="132">
        <v>0.4095138888888889</v>
      </c>
      <c r="C8078" s="108">
        <v>10</v>
      </c>
      <c r="D8078" s="108">
        <v>4</v>
      </c>
      <c r="E8078" s="108">
        <v>5</v>
      </c>
      <c r="F8078" s="108">
        <v>7</v>
      </c>
      <c r="G8078" s="108">
        <v>7</v>
      </c>
      <c r="H8078" s="108">
        <v>18</v>
      </c>
      <c r="I8078" s="108">
        <v>226.001</v>
      </c>
      <c r="J8078" s="108">
        <v>3</v>
      </c>
      <c r="K8078" s="108">
        <v>2</v>
      </c>
      <c r="L8078" s="108">
        <v>15</v>
      </c>
      <c r="M8078" s="108">
        <v>6</v>
      </c>
      <c r="N8078" s="108">
        <v>89</v>
      </c>
      <c r="O8078" s="108">
        <v>26</v>
      </c>
      <c r="P8078" s="108">
        <v>357.00299999999999</v>
      </c>
      <c r="Q8078" s="145">
        <v>1818988.6</v>
      </c>
      <c r="R8078" s="134" t="s">
        <v>5928</v>
      </c>
      <c r="S8078" s="108">
        <v>28</v>
      </c>
    </row>
    <row r="8079" spans="1:19" ht="11.25" thickBot="1" x14ac:dyDescent="0.2">
      <c r="A8079" s="112"/>
    </row>
    <row r="8080" spans="1:19" ht="11.25" thickBot="1" x14ac:dyDescent="0.2">
      <c r="A8080" s="107">
        <v>2</v>
      </c>
      <c r="B8080" s="132">
        <v>0.40969907407407408</v>
      </c>
      <c r="C8080" s="108">
        <v>11</v>
      </c>
      <c r="D8080" s="108">
        <v>16</v>
      </c>
      <c r="E8080" s="108">
        <v>3</v>
      </c>
      <c r="F8080" s="108">
        <v>7</v>
      </c>
      <c r="G8080" s="108">
        <v>5</v>
      </c>
      <c r="H8080" s="108">
        <v>10</v>
      </c>
      <c r="I8080" s="108">
        <v>265.00200000000001</v>
      </c>
      <c r="J8080" s="108">
        <v>5</v>
      </c>
      <c r="K8080" s="108">
        <v>10</v>
      </c>
      <c r="L8080" s="108">
        <v>14</v>
      </c>
      <c r="M8080" s="108">
        <v>5</v>
      </c>
      <c r="N8080" s="108">
        <v>105</v>
      </c>
      <c r="O8080" s="108">
        <v>34</v>
      </c>
      <c r="P8080" s="108">
        <v>346.00299999999999</v>
      </c>
      <c r="Q8080" s="145">
        <v>1853580.2</v>
      </c>
      <c r="R8080" s="134" t="s">
        <v>5929</v>
      </c>
      <c r="S8080" s="108">
        <v>38</v>
      </c>
    </row>
    <row r="8081" spans="1:19" ht="11.25" thickBot="1" x14ac:dyDescent="0.2">
      <c r="A8081" s="112"/>
    </row>
    <row r="8082" spans="1:19" ht="11.25" thickBot="1" x14ac:dyDescent="0.2">
      <c r="A8082" s="107">
        <v>3</v>
      </c>
      <c r="B8082" s="132">
        <v>0.40987268518518521</v>
      </c>
      <c r="C8082" s="108">
        <v>17</v>
      </c>
      <c r="D8082" s="108">
        <v>5</v>
      </c>
      <c r="E8082" s="108">
        <v>3</v>
      </c>
      <c r="F8082" s="108">
        <v>5</v>
      </c>
      <c r="G8082" s="108">
        <v>2</v>
      </c>
      <c r="H8082" s="108">
        <v>10</v>
      </c>
      <c r="I8082" s="108">
        <v>246.001</v>
      </c>
      <c r="J8082" s="108">
        <v>8</v>
      </c>
      <c r="K8082" s="108">
        <v>9</v>
      </c>
      <c r="L8082" s="108">
        <v>19</v>
      </c>
      <c r="M8082" s="108">
        <v>7</v>
      </c>
      <c r="N8082" s="108">
        <v>71</v>
      </c>
      <c r="O8082" s="108">
        <v>26</v>
      </c>
      <c r="P8082" s="108">
        <v>338.00299999999999</v>
      </c>
      <c r="Q8082" s="145">
        <v>1859267</v>
      </c>
      <c r="R8082" s="134" t="s">
        <v>5930</v>
      </c>
      <c r="S8082" s="108">
        <v>25</v>
      </c>
    </row>
    <row r="8083" spans="1:19" ht="11.25" thickBot="1" x14ac:dyDescent="0.2">
      <c r="A8083" s="112"/>
    </row>
    <row r="8084" spans="1:19" ht="11.25" thickBot="1" x14ac:dyDescent="0.2">
      <c r="A8084" s="107">
        <v>4</v>
      </c>
      <c r="B8084" s="132">
        <v>0.41005787037037034</v>
      </c>
      <c r="C8084" s="108">
        <v>15</v>
      </c>
      <c r="D8084" s="108">
        <v>7</v>
      </c>
      <c r="E8084" s="108">
        <v>5</v>
      </c>
      <c r="F8084" s="108">
        <v>5</v>
      </c>
      <c r="G8084" s="108">
        <v>4</v>
      </c>
      <c r="H8084" s="108">
        <v>13</v>
      </c>
      <c r="I8084" s="108">
        <v>266.00200000000001</v>
      </c>
      <c r="J8084" s="108">
        <v>3</v>
      </c>
      <c r="K8084" s="108">
        <v>8</v>
      </c>
      <c r="L8084" s="108">
        <v>17</v>
      </c>
      <c r="M8084" s="108">
        <v>6</v>
      </c>
      <c r="N8084" s="108">
        <v>88</v>
      </c>
      <c r="O8084" s="108">
        <v>30</v>
      </c>
      <c r="P8084" s="108">
        <v>320.00200000000001</v>
      </c>
      <c r="Q8084" s="145">
        <v>1863938</v>
      </c>
      <c r="R8084" s="134" t="s">
        <v>5931</v>
      </c>
      <c r="S8084" s="108">
        <v>20</v>
      </c>
    </row>
    <row r="8085" spans="1:19" ht="11.25" thickBot="1" x14ac:dyDescent="0.2">
      <c r="A8085" s="112"/>
    </row>
    <row r="8086" spans="1:19" ht="11.25" thickBot="1" x14ac:dyDescent="0.2">
      <c r="A8086" s="107">
        <v>5</v>
      </c>
      <c r="B8086" s="132">
        <v>0.41024305555555557</v>
      </c>
      <c r="C8086" s="108">
        <v>14</v>
      </c>
      <c r="D8086" s="108">
        <v>8</v>
      </c>
      <c r="E8086" s="108">
        <v>9</v>
      </c>
      <c r="F8086" s="108">
        <v>5</v>
      </c>
      <c r="G8086" s="108">
        <v>7</v>
      </c>
      <c r="H8086" s="108">
        <v>10</v>
      </c>
      <c r="I8086" s="108">
        <v>268.00200000000001</v>
      </c>
      <c r="J8086" s="108">
        <v>6</v>
      </c>
      <c r="K8086" s="108">
        <v>6</v>
      </c>
      <c r="L8086" s="108">
        <v>21</v>
      </c>
      <c r="M8086" s="108">
        <v>3</v>
      </c>
      <c r="N8086" s="108">
        <v>76</v>
      </c>
      <c r="O8086" s="108">
        <v>29</v>
      </c>
      <c r="P8086" s="108">
        <v>338.00299999999999</v>
      </c>
      <c r="Q8086" s="145">
        <v>1877430.6</v>
      </c>
      <c r="R8086" s="134" t="s">
        <v>5932</v>
      </c>
      <c r="S8086" s="108">
        <v>27</v>
      </c>
    </row>
    <row r="8087" spans="1:19" ht="11.25" thickBot="1" x14ac:dyDescent="0.2">
      <c r="A8087" s="112"/>
    </row>
    <row r="8088" spans="1:19" ht="11.25" thickBot="1" x14ac:dyDescent="0.2">
      <c r="A8088" s="107">
        <v>6</v>
      </c>
      <c r="B8088" s="132">
        <v>0.41041666666666665</v>
      </c>
      <c r="C8088" s="108">
        <v>12</v>
      </c>
      <c r="D8088" s="108">
        <v>13</v>
      </c>
      <c r="E8088" s="108">
        <v>10</v>
      </c>
      <c r="F8088" s="108">
        <v>0</v>
      </c>
      <c r="G8088" s="108">
        <v>6</v>
      </c>
      <c r="H8088" s="108">
        <v>6</v>
      </c>
      <c r="I8088" s="108">
        <v>297.00200000000001</v>
      </c>
      <c r="J8088" s="108">
        <v>3</v>
      </c>
      <c r="K8088" s="108">
        <v>5</v>
      </c>
      <c r="L8088" s="108">
        <v>21</v>
      </c>
      <c r="M8088" s="108">
        <v>3</v>
      </c>
      <c r="N8088" s="108">
        <v>61</v>
      </c>
      <c r="O8088" s="108">
        <v>33</v>
      </c>
      <c r="P8088" s="108">
        <v>314.00200000000001</v>
      </c>
      <c r="Q8088" s="145">
        <v>1869447.4</v>
      </c>
      <c r="R8088" s="134" t="s">
        <v>5933</v>
      </c>
      <c r="S8088" s="108">
        <v>17</v>
      </c>
    </row>
    <row r="8089" spans="1:19" ht="11.25" thickBot="1" x14ac:dyDescent="0.2">
      <c r="A8089" s="112"/>
    </row>
    <row r="8090" spans="1:19" ht="11.25" thickBot="1" x14ac:dyDescent="0.2">
      <c r="A8090" s="107">
        <v>7</v>
      </c>
      <c r="B8090" s="132">
        <v>0.41060185185185188</v>
      </c>
      <c r="C8090" s="108">
        <v>19</v>
      </c>
      <c r="D8090" s="108">
        <v>11</v>
      </c>
      <c r="E8090" s="108">
        <v>6</v>
      </c>
      <c r="F8090" s="108">
        <v>8</v>
      </c>
      <c r="G8090" s="108">
        <v>4</v>
      </c>
      <c r="H8090" s="108">
        <v>9</v>
      </c>
      <c r="I8090" s="108">
        <v>268.00200000000001</v>
      </c>
      <c r="J8090" s="108">
        <v>4</v>
      </c>
      <c r="K8090" s="108">
        <v>5</v>
      </c>
      <c r="L8090" s="108">
        <v>15</v>
      </c>
      <c r="M8090" s="108">
        <v>1</v>
      </c>
      <c r="N8090" s="108">
        <v>206.001</v>
      </c>
      <c r="O8090" s="108">
        <v>29</v>
      </c>
      <c r="P8090" s="108">
        <v>317.00200000000001</v>
      </c>
      <c r="Q8090" s="145">
        <v>1876966.3999999999</v>
      </c>
      <c r="R8090" s="134" t="s">
        <v>5934</v>
      </c>
      <c r="S8090" s="108">
        <v>35</v>
      </c>
    </row>
    <row r="8091" spans="1:19" ht="11.25" thickBot="1" x14ac:dyDescent="0.2">
      <c r="A8091" s="112"/>
    </row>
    <row r="8092" spans="1:19" ht="11.25" thickBot="1" x14ac:dyDescent="0.2">
      <c r="A8092" s="107">
        <v>8</v>
      </c>
      <c r="B8092" s="132">
        <v>0.41078703703703701</v>
      </c>
      <c r="C8092" s="108">
        <v>7</v>
      </c>
      <c r="D8092" s="108">
        <v>7</v>
      </c>
      <c r="E8092" s="108">
        <v>10</v>
      </c>
      <c r="F8092" s="108">
        <v>6</v>
      </c>
      <c r="G8092" s="108">
        <v>2</v>
      </c>
      <c r="H8092" s="108">
        <v>4</v>
      </c>
      <c r="I8092" s="108">
        <v>242.001</v>
      </c>
      <c r="J8092" s="108">
        <v>10</v>
      </c>
      <c r="K8092" s="108">
        <v>6</v>
      </c>
      <c r="L8092" s="108">
        <v>13</v>
      </c>
      <c r="M8092" s="108">
        <v>2</v>
      </c>
      <c r="N8092" s="108">
        <v>67</v>
      </c>
      <c r="O8092" s="108">
        <v>22</v>
      </c>
      <c r="P8092" s="108">
        <v>321.00200000000001</v>
      </c>
      <c r="Q8092" s="145">
        <v>1880178.6</v>
      </c>
      <c r="R8092" s="134" t="s">
        <v>5935</v>
      </c>
      <c r="S8092" s="108">
        <v>21</v>
      </c>
    </row>
    <row r="8093" spans="1:19" ht="11.25" thickBot="1" x14ac:dyDescent="0.2">
      <c r="A8093" s="112"/>
    </row>
    <row r="8094" spans="1:19" ht="11.25" thickBot="1" x14ac:dyDescent="0.2">
      <c r="A8094" s="107">
        <v>9</v>
      </c>
      <c r="B8094" s="132">
        <v>0.4109606481481482</v>
      </c>
      <c r="C8094" s="108">
        <v>17</v>
      </c>
      <c r="D8094" s="108">
        <v>5</v>
      </c>
      <c r="E8094" s="108">
        <v>6</v>
      </c>
      <c r="F8094" s="108">
        <v>3</v>
      </c>
      <c r="G8094" s="108">
        <v>6</v>
      </c>
      <c r="H8094" s="108">
        <v>9</v>
      </c>
      <c r="I8094" s="108">
        <v>255.00200000000001</v>
      </c>
      <c r="J8094" s="108">
        <v>1</v>
      </c>
      <c r="K8094" s="108">
        <v>9</v>
      </c>
      <c r="L8094" s="108">
        <v>19</v>
      </c>
      <c r="M8094" s="108">
        <v>7</v>
      </c>
      <c r="N8094" s="108">
        <v>60</v>
      </c>
      <c r="O8094" s="108">
        <v>32</v>
      </c>
      <c r="P8094" s="108">
        <v>320.00200000000001</v>
      </c>
      <c r="Q8094" s="145">
        <v>1882038.8</v>
      </c>
      <c r="R8094" s="134" t="s">
        <v>5936</v>
      </c>
      <c r="S8094" s="108">
        <v>27</v>
      </c>
    </row>
    <row r="8095" spans="1:19" ht="11.25" thickBot="1" x14ac:dyDescent="0.2">
      <c r="A8095" s="112"/>
    </row>
    <row r="8096" spans="1:19" ht="11.25" thickBot="1" x14ac:dyDescent="0.2">
      <c r="A8096" s="107">
        <v>10</v>
      </c>
      <c r="B8096" s="132">
        <v>0.41114583333333332</v>
      </c>
      <c r="C8096" s="108">
        <v>5</v>
      </c>
      <c r="D8096" s="108">
        <v>8</v>
      </c>
      <c r="E8096" s="108">
        <v>4</v>
      </c>
      <c r="F8096" s="108">
        <v>4</v>
      </c>
      <c r="G8096" s="108">
        <v>4</v>
      </c>
      <c r="H8096" s="108">
        <v>13</v>
      </c>
      <c r="I8096" s="108">
        <v>271.00200000000001</v>
      </c>
      <c r="J8096" s="108">
        <v>4</v>
      </c>
      <c r="K8096" s="108">
        <v>8</v>
      </c>
      <c r="L8096" s="108">
        <v>24</v>
      </c>
      <c r="M8096" s="108">
        <v>4</v>
      </c>
      <c r="N8096" s="108">
        <v>136</v>
      </c>
      <c r="O8096" s="108">
        <v>28</v>
      </c>
      <c r="P8096" s="108">
        <v>342.00299999999999</v>
      </c>
      <c r="Q8096" s="145">
        <v>1897488.4</v>
      </c>
      <c r="R8096" s="134" t="s">
        <v>5937</v>
      </c>
      <c r="S8096" s="108">
        <v>20</v>
      </c>
    </row>
    <row r="8097" spans="1:19" ht="11.25" thickBot="1" x14ac:dyDescent="0.2">
      <c r="A8097" s="112"/>
    </row>
    <row r="8098" spans="1:19" ht="11.25" thickBot="1" x14ac:dyDescent="0.2">
      <c r="A8098" s="135" t="s">
        <v>362</v>
      </c>
      <c r="B8098" s="112"/>
      <c r="C8098" s="136">
        <v>12.7</v>
      </c>
      <c r="D8098" s="136">
        <v>8.4</v>
      </c>
      <c r="E8098" s="136">
        <v>6.1</v>
      </c>
      <c r="F8098" s="136">
        <v>5</v>
      </c>
      <c r="G8098" s="136">
        <v>4.7</v>
      </c>
      <c r="H8098" s="136">
        <v>10.199999999999999</v>
      </c>
      <c r="I8098" s="136">
        <v>260.40199999999999</v>
      </c>
      <c r="J8098" s="136">
        <v>4.7</v>
      </c>
      <c r="K8098" s="136">
        <v>6.8</v>
      </c>
      <c r="L8098" s="136">
        <v>17.8</v>
      </c>
      <c r="M8098" s="136">
        <v>4.4000000000000004</v>
      </c>
      <c r="N8098" s="136">
        <v>95.9</v>
      </c>
      <c r="O8098" s="136">
        <v>28.9</v>
      </c>
      <c r="P8098" s="136">
        <v>331.303</v>
      </c>
      <c r="Q8098" s="140">
        <v>1867932.4</v>
      </c>
      <c r="R8098" s="134" t="s">
        <v>5938</v>
      </c>
      <c r="S8098" s="136">
        <v>25.8</v>
      </c>
    </row>
    <row r="8099" spans="1:19" ht="11.25" thickBot="1" x14ac:dyDescent="0.2">
      <c r="A8099" s="112"/>
    </row>
    <row r="8100" spans="1:19" ht="11.25" thickBot="1" x14ac:dyDescent="0.2">
      <c r="A8100" s="138" t="s">
        <v>364</v>
      </c>
      <c r="B8100" s="112"/>
      <c r="C8100" s="136">
        <v>4.5469999999999997</v>
      </c>
      <c r="D8100" s="136">
        <v>3.8359999999999999</v>
      </c>
      <c r="E8100" s="136">
        <v>2.6850000000000001</v>
      </c>
      <c r="F8100" s="136">
        <v>2.3090000000000002</v>
      </c>
      <c r="G8100" s="136">
        <v>1.829</v>
      </c>
      <c r="H8100" s="136">
        <v>3.8820000000000001</v>
      </c>
      <c r="I8100" s="136">
        <v>19.375</v>
      </c>
      <c r="J8100" s="136">
        <v>2.669</v>
      </c>
      <c r="K8100" s="136">
        <v>2.44</v>
      </c>
      <c r="L8100" s="136">
        <v>3.5840000000000001</v>
      </c>
      <c r="M8100" s="136">
        <v>2.1190000000000002</v>
      </c>
      <c r="N8100" s="136">
        <v>45.069000000000003</v>
      </c>
      <c r="O8100" s="136">
        <v>3.6349999999999998</v>
      </c>
      <c r="P8100" s="136">
        <v>14.705</v>
      </c>
      <c r="Q8100" s="140">
        <v>21315.519</v>
      </c>
      <c r="R8100" s="134" t="s">
        <v>5939</v>
      </c>
      <c r="S8100" s="136">
        <v>6.7460000000000004</v>
      </c>
    </row>
    <row r="8101" spans="1:19" ht="11.25" thickBot="1" x14ac:dyDescent="0.2">
      <c r="A8101" s="112"/>
    </row>
    <row r="8102" spans="1:19" ht="11.25" thickBot="1" x14ac:dyDescent="0.2">
      <c r="A8102" s="139" t="s">
        <v>366</v>
      </c>
      <c r="B8102" s="112"/>
      <c r="C8102" s="136">
        <v>35.805</v>
      </c>
      <c r="D8102" s="136">
        <v>45.661000000000001</v>
      </c>
      <c r="E8102" s="136">
        <v>44.021999999999998</v>
      </c>
      <c r="F8102" s="136">
        <v>46.188000000000002</v>
      </c>
      <c r="G8102" s="136">
        <v>38.909999999999997</v>
      </c>
      <c r="H8102" s="136">
        <v>38.055</v>
      </c>
      <c r="I8102" s="136">
        <v>7.44</v>
      </c>
      <c r="J8102" s="136">
        <v>56.781999999999996</v>
      </c>
      <c r="K8102" s="136">
        <v>35.887999999999998</v>
      </c>
      <c r="L8102" s="136">
        <v>20.134</v>
      </c>
      <c r="M8102" s="136">
        <v>48.152000000000001</v>
      </c>
      <c r="N8102" s="136">
        <v>46.996000000000002</v>
      </c>
      <c r="O8102" s="136">
        <v>12.577</v>
      </c>
      <c r="P8102" s="136">
        <v>4.4390000000000001</v>
      </c>
      <c r="Q8102" s="140">
        <v>1.141</v>
      </c>
      <c r="R8102" s="134" t="s">
        <v>431</v>
      </c>
      <c r="S8102" s="136">
        <v>26.148</v>
      </c>
    </row>
    <row r="8103" spans="1:19" ht="11.25" thickBot="1" x14ac:dyDescent="0.2">
      <c r="A8103" s="112"/>
    </row>
    <row r="8104" spans="1:19" ht="11.25" thickBot="1" x14ac:dyDescent="0.2">
      <c r="A8104" s="106" t="s">
        <v>357</v>
      </c>
      <c r="B8104" s="106" t="s">
        <v>358</v>
      </c>
      <c r="C8104" s="130" t="s">
        <v>68</v>
      </c>
    </row>
    <row r="8105" spans="1:19" ht="11.25" thickBot="1" x14ac:dyDescent="0.2">
      <c r="A8105" s="107">
        <v>1</v>
      </c>
      <c r="B8105" s="132">
        <v>0.4095138888888889</v>
      </c>
      <c r="C8105" s="108">
        <v>25</v>
      </c>
    </row>
    <row r="8106" spans="1:19" ht="11.25" thickBot="1" x14ac:dyDescent="0.2">
      <c r="A8106" s="112"/>
    </row>
    <row r="8107" spans="1:19" ht="11.25" thickBot="1" x14ac:dyDescent="0.2">
      <c r="A8107" s="107">
        <v>2</v>
      </c>
      <c r="B8107" s="132">
        <v>0.40969907407407408</v>
      </c>
      <c r="C8107" s="108">
        <v>35</v>
      </c>
    </row>
    <row r="8108" spans="1:19" ht="11.25" thickBot="1" x14ac:dyDescent="0.2">
      <c r="A8108" s="112"/>
    </row>
    <row r="8109" spans="1:19" ht="11.25" thickBot="1" x14ac:dyDescent="0.2">
      <c r="A8109" s="107">
        <v>3</v>
      </c>
      <c r="B8109" s="132">
        <v>0.40987268518518521</v>
      </c>
      <c r="C8109" s="108">
        <v>35</v>
      </c>
    </row>
    <row r="8110" spans="1:19" ht="11.25" thickBot="1" x14ac:dyDescent="0.2">
      <c r="A8110" s="112"/>
    </row>
    <row r="8111" spans="1:19" ht="11.25" thickBot="1" x14ac:dyDescent="0.2">
      <c r="A8111" s="107">
        <v>4</v>
      </c>
      <c r="B8111" s="132">
        <v>0.41005787037037034</v>
      </c>
      <c r="C8111" s="108">
        <v>23</v>
      </c>
    </row>
    <row r="8112" spans="1:19" ht="11.25" thickBot="1" x14ac:dyDescent="0.2">
      <c r="A8112" s="112"/>
    </row>
    <row r="8113" spans="1:3" ht="11.25" thickBot="1" x14ac:dyDescent="0.2">
      <c r="A8113" s="107">
        <v>5</v>
      </c>
      <c r="B8113" s="132">
        <v>0.41024305555555557</v>
      </c>
      <c r="C8113" s="108">
        <v>27</v>
      </c>
    </row>
    <row r="8114" spans="1:3" ht="11.25" thickBot="1" x14ac:dyDescent="0.2">
      <c r="A8114" s="112"/>
    </row>
    <row r="8115" spans="1:3" ht="11.25" thickBot="1" x14ac:dyDescent="0.2">
      <c r="A8115" s="107">
        <v>6</v>
      </c>
      <c r="B8115" s="132">
        <v>0.41041666666666665</v>
      </c>
      <c r="C8115" s="108">
        <v>21</v>
      </c>
    </row>
    <row r="8116" spans="1:3" ht="11.25" thickBot="1" x14ac:dyDescent="0.2">
      <c r="A8116" s="112"/>
    </row>
    <row r="8117" spans="1:3" ht="11.25" thickBot="1" x14ac:dyDescent="0.2">
      <c r="A8117" s="107">
        <v>7</v>
      </c>
      <c r="B8117" s="132">
        <v>0.41060185185185188</v>
      </c>
      <c r="C8117" s="108">
        <v>17</v>
      </c>
    </row>
    <row r="8118" spans="1:3" ht="11.25" thickBot="1" x14ac:dyDescent="0.2">
      <c r="A8118" s="112"/>
    </row>
    <row r="8119" spans="1:3" ht="11.25" thickBot="1" x14ac:dyDescent="0.2">
      <c r="A8119" s="107">
        <v>8</v>
      </c>
      <c r="B8119" s="132">
        <v>0.41078703703703701</v>
      </c>
      <c r="C8119" s="108">
        <v>23</v>
      </c>
    </row>
    <row r="8120" spans="1:3" ht="11.25" thickBot="1" x14ac:dyDescent="0.2">
      <c r="A8120" s="112"/>
    </row>
    <row r="8121" spans="1:3" ht="11.25" thickBot="1" x14ac:dyDescent="0.2">
      <c r="A8121" s="107">
        <v>9</v>
      </c>
      <c r="B8121" s="132">
        <v>0.4109606481481482</v>
      </c>
      <c r="C8121" s="108">
        <v>21</v>
      </c>
    </row>
    <row r="8122" spans="1:3" ht="11.25" thickBot="1" x14ac:dyDescent="0.2">
      <c r="A8122" s="112"/>
    </row>
    <row r="8123" spans="1:3" ht="11.25" thickBot="1" x14ac:dyDescent="0.2">
      <c r="A8123" s="107">
        <v>10</v>
      </c>
      <c r="B8123" s="132">
        <v>0.41114583333333332</v>
      </c>
      <c r="C8123" s="108">
        <v>18</v>
      </c>
    </row>
    <row r="8124" spans="1:3" ht="11.25" thickBot="1" x14ac:dyDescent="0.2">
      <c r="A8124" s="112"/>
    </row>
    <row r="8125" spans="1:3" ht="11.25" thickBot="1" x14ac:dyDescent="0.2">
      <c r="A8125" s="135" t="s">
        <v>362</v>
      </c>
      <c r="B8125" s="112"/>
      <c r="C8125" s="136">
        <v>24.5</v>
      </c>
    </row>
    <row r="8126" spans="1:3" ht="11.25" thickBot="1" x14ac:dyDescent="0.2">
      <c r="A8126" s="112"/>
    </row>
    <row r="8127" spans="1:3" ht="11.25" thickBot="1" x14ac:dyDescent="0.2">
      <c r="A8127" s="138" t="s">
        <v>364</v>
      </c>
      <c r="B8127" s="112"/>
      <c r="C8127" s="136">
        <v>6.2759999999999998</v>
      </c>
    </row>
    <row r="8128" spans="1:3" ht="11.25" thickBot="1" x14ac:dyDescent="0.2">
      <c r="A8128" s="112"/>
    </row>
    <row r="8129" spans="1:19" ht="11.25" thickBot="1" x14ac:dyDescent="0.2">
      <c r="A8129" s="139" t="s">
        <v>366</v>
      </c>
      <c r="B8129" s="112"/>
      <c r="C8129" s="136">
        <v>25.617000000000001</v>
      </c>
    </row>
    <row r="8130" spans="1:19" ht="10.5" x14ac:dyDescent="0.15">
      <c r="A8130" s="112"/>
    </row>
    <row r="8131" spans="1:19" x14ac:dyDescent="0.15">
      <c r="A8131" s="129"/>
      <c r="B8131" s="86" t="s">
        <v>432</v>
      </c>
    </row>
    <row r="8132" spans="1:19" ht="9.75" thickBot="1" x14ac:dyDescent="0.2">
      <c r="A8132" s="81" t="s">
        <v>5871</v>
      </c>
    </row>
    <row r="8133" spans="1:19" ht="11.25" thickBot="1" x14ac:dyDescent="0.2">
      <c r="A8133" s="106" t="s">
        <v>357</v>
      </c>
      <c r="B8133" s="106" t="s">
        <v>358</v>
      </c>
      <c r="C8133" s="130" t="s">
        <v>0</v>
      </c>
      <c r="D8133" s="130" t="s">
        <v>1</v>
      </c>
      <c r="E8133" s="130" t="s">
        <v>2</v>
      </c>
      <c r="F8133" s="130" t="s">
        <v>3</v>
      </c>
      <c r="G8133" s="130" t="s">
        <v>4</v>
      </c>
      <c r="H8133" s="130" t="s">
        <v>5</v>
      </c>
      <c r="I8133" s="131" t="s">
        <v>6</v>
      </c>
      <c r="J8133" s="131" t="s">
        <v>7</v>
      </c>
      <c r="K8133" s="130" t="s">
        <v>8</v>
      </c>
      <c r="L8133" s="130" t="s">
        <v>9</v>
      </c>
      <c r="M8133" s="130" t="s">
        <v>10</v>
      </c>
      <c r="N8133" s="130" t="s">
        <v>11</v>
      </c>
      <c r="O8133" s="130" t="s">
        <v>12</v>
      </c>
      <c r="P8133" s="130" t="s">
        <v>13</v>
      </c>
      <c r="Q8133" s="130" t="s">
        <v>14</v>
      </c>
      <c r="R8133" s="130" t="s">
        <v>15</v>
      </c>
      <c r="S8133" s="130" t="s">
        <v>16</v>
      </c>
    </row>
    <row r="8134" spans="1:19" ht="11.25" thickBot="1" x14ac:dyDescent="0.2">
      <c r="A8134" s="107">
        <v>1</v>
      </c>
      <c r="B8134" s="132">
        <v>0.42214120370370373</v>
      </c>
      <c r="C8134" s="108">
        <v>650601.59</v>
      </c>
      <c r="D8134" s="108">
        <v>125279.55</v>
      </c>
      <c r="E8134" s="108">
        <v>278215.37</v>
      </c>
      <c r="F8134" s="108">
        <v>24057.883000000002</v>
      </c>
      <c r="G8134" s="108">
        <v>1078330.1000000001</v>
      </c>
      <c r="H8134" s="108">
        <v>24</v>
      </c>
      <c r="I8134" s="145">
        <v>15398.689</v>
      </c>
      <c r="J8134" s="134" t="s">
        <v>5940</v>
      </c>
      <c r="K8134" s="108">
        <v>73471.324999999997</v>
      </c>
      <c r="L8134" s="108">
        <v>90</v>
      </c>
      <c r="M8134" s="108">
        <v>6020.87</v>
      </c>
      <c r="N8134" s="108">
        <v>9210.0349999999999</v>
      </c>
      <c r="O8134" s="108">
        <v>33666.18</v>
      </c>
      <c r="P8134" s="108">
        <v>7924.5069999999996</v>
      </c>
      <c r="Q8134" s="108">
        <v>2544.1550000000002</v>
      </c>
      <c r="R8134" s="108">
        <v>697.01199999999994</v>
      </c>
      <c r="S8134" s="108">
        <v>1462.0509999999999</v>
      </c>
    </row>
    <row r="8135" spans="1:19" ht="11.25" thickBot="1" x14ac:dyDescent="0.2">
      <c r="A8135" s="112"/>
    </row>
    <row r="8136" spans="1:19" ht="11.25" thickBot="1" x14ac:dyDescent="0.2">
      <c r="A8136" s="107">
        <v>2</v>
      </c>
      <c r="B8136" s="132">
        <v>0.42231481481481481</v>
      </c>
      <c r="C8136" s="108">
        <v>656238.31000000006</v>
      </c>
      <c r="D8136" s="108">
        <v>126091.43</v>
      </c>
      <c r="E8136" s="108">
        <v>278646.07</v>
      </c>
      <c r="F8136" s="108">
        <v>23407.142</v>
      </c>
      <c r="G8136" s="108">
        <v>1081276</v>
      </c>
      <c r="H8136" s="108">
        <v>32</v>
      </c>
      <c r="I8136" s="145">
        <v>15615.85</v>
      </c>
      <c r="J8136" s="134" t="s">
        <v>5941</v>
      </c>
      <c r="K8136" s="108">
        <v>74747.854000000007</v>
      </c>
      <c r="L8136" s="108">
        <v>98</v>
      </c>
      <c r="M8136" s="108">
        <v>5946.8490000000002</v>
      </c>
      <c r="N8136" s="108">
        <v>9063.9709999999995</v>
      </c>
      <c r="O8136" s="108">
        <v>34891.192999999999</v>
      </c>
      <c r="P8136" s="108">
        <v>8117.5810000000001</v>
      </c>
      <c r="Q8136" s="108">
        <v>2623.165</v>
      </c>
      <c r="R8136" s="108">
        <v>694.01199999999994</v>
      </c>
      <c r="S8136" s="108">
        <v>1384.046</v>
      </c>
    </row>
    <row r="8137" spans="1:19" ht="11.25" thickBot="1" x14ac:dyDescent="0.2">
      <c r="A8137" s="112"/>
    </row>
    <row r="8138" spans="1:19" ht="11.25" thickBot="1" x14ac:dyDescent="0.2">
      <c r="A8138" s="107">
        <v>3</v>
      </c>
      <c r="B8138" s="132">
        <v>0.42250000000000004</v>
      </c>
      <c r="C8138" s="108">
        <v>653090.68000000005</v>
      </c>
      <c r="D8138" s="108">
        <v>124619.61</v>
      </c>
      <c r="E8138" s="108">
        <v>276462.26</v>
      </c>
      <c r="F8138" s="108">
        <v>24789.74</v>
      </c>
      <c r="G8138" s="108">
        <v>1084478.2</v>
      </c>
      <c r="H8138" s="108">
        <v>12</v>
      </c>
      <c r="I8138" s="145">
        <v>15917.078</v>
      </c>
      <c r="J8138" s="134" t="s">
        <v>5942</v>
      </c>
      <c r="K8138" s="108">
        <v>73647.947</v>
      </c>
      <c r="L8138" s="108">
        <v>99</v>
      </c>
      <c r="M8138" s="108">
        <v>5958.8519999999999</v>
      </c>
      <c r="N8138" s="108">
        <v>9067.973</v>
      </c>
      <c r="O8138" s="108">
        <v>35376.01</v>
      </c>
      <c r="P8138" s="108">
        <v>7975.5259999999998</v>
      </c>
      <c r="Q8138" s="108">
        <v>2629.1660000000002</v>
      </c>
      <c r="R8138" s="108">
        <v>671.01099999999997</v>
      </c>
      <c r="S8138" s="108">
        <v>1314.0409999999999</v>
      </c>
    </row>
    <row r="8139" spans="1:19" ht="11.25" thickBot="1" x14ac:dyDescent="0.2">
      <c r="A8139" s="112"/>
    </row>
    <row r="8140" spans="1:19" ht="11.25" thickBot="1" x14ac:dyDescent="0.2">
      <c r="A8140" s="135" t="s">
        <v>362</v>
      </c>
      <c r="B8140" s="112"/>
      <c r="C8140" s="136">
        <v>653310.19999999995</v>
      </c>
      <c r="D8140" s="136">
        <v>125330.2</v>
      </c>
      <c r="E8140" s="136">
        <v>277774.57</v>
      </c>
      <c r="F8140" s="136">
        <v>24084.921999999999</v>
      </c>
      <c r="G8140" s="136">
        <v>1081361.3999999999</v>
      </c>
      <c r="H8140" s="136">
        <v>22.667000000000002</v>
      </c>
      <c r="I8140" s="140">
        <v>15643.871999999999</v>
      </c>
      <c r="J8140" s="134" t="s">
        <v>5943</v>
      </c>
      <c r="K8140" s="136">
        <v>73955.707999999999</v>
      </c>
      <c r="L8140" s="136">
        <v>95.667000000000002</v>
      </c>
      <c r="M8140" s="136">
        <v>5975.5240000000003</v>
      </c>
      <c r="N8140" s="136">
        <v>9113.9930000000004</v>
      </c>
      <c r="O8140" s="136">
        <v>34644.461000000003</v>
      </c>
      <c r="P8140" s="136">
        <v>8005.8720000000003</v>
      </c>
      <c r="Q8140" s="136">
        <v>2598.8290000000002</v>
      </c>
      <c r="R8140" s="136">
        <v>687.34500000000003</v>
      </c>
      <c r="S8140" s="136">
        <v>1386.713</v>
      </c>
    </row>
    <row r="8141" spans="1:19" ht="11.25" thickBot="1" x14ac:dyDescent="0.2">
      <c r="A8141" s="112"/>
    </row>
    <row r="8142" spans="1:19" ht="11.25" thickBot="1" x14ac:dyDescent="0.2">
      <c r="A8142" s="138" t="s">
        <v>364</v>
      </c>
      <c r="B8142" s="112"/>
      <c r="C8142" s="136">
        <v>2824.7629999999999</v>
      </c>
      <c r="D8142" s="136">
        <v>737.21400000000006</v>
      </c>
      <c r="E8142" s="136">
        <v>1156.712</v>
      </c>
      <c r="F8142" s="136">
        <v>691.69500000000005</v>
      </c>
      <c r="G8142" s="136">
        <v>3074.9520000000002</v>
      </c>
      <c r="H8142" s="136">
        <v>10.066000000000001</v>
      </c>
      <c r="I8142" s="140">
        <v>260.32799999999997</v>
      </c>
      <c r="J8142" s="134" t="s">
        <v>5944</v>
      </c>
      <c r="K8142" s="136">
        <v>691.67899999999997</v>
      </c>
      <c r="L8142" s="136">
        <v>4.9329999999999998</v>
      </c>
      <c r="M8142" s="136">
        <v>39.726999999999997</v>
      </c>
      <c r="N8142" s="136">
        <v>83.198999999999998</v>
      </c>
      <c r="O8142" s="136">
        <v>881.21299999999997</v>
      </c>
      <c r="P8142" s="136">
        <v>100.05</v>
      </c>
      <c r="Q8142" s="136">
        <v>47.444000000000003</v>
      </c>
      <c r="R8142" s="136">
        <v>14.225</v>
      </c>
      <c r="S8142" s="136">
        <v>74.040999999999997</v>
      </c>
    </row>
    <row r="8143" spans="1:19" ht="11.25" thickBot="1" x14ac:dyDescent="0.2">
      <c r="A8143" s="112"/>
    </row>
    <row r="8144" spans="1:19" ht="11.25" thickBot="1" x14ac:dyDescent="0.2">
      <c r="A8144" s="139" t="s">
        <v>366</v>
      </c>
      <c r="B8144" s="112"/>
      <c r="C8144" s="136">
        <v>0.432</v>
      </c>
      <c r="D8144" s="136">
        <v>0.58799999999999997</v>
      </c>
      <c r="E8144" s="136">
        <v>0.41599999999999998</v>
      </c>
      <c r="F8144" s="136">
        <v>2.8719999999999999</v>
      </c>
      <c r="G8144" s="136">
        <v>0.28399999999999997</v>
      </c>
      <c r="H8144" s="136">
        <v>44.411000000000001</v>
      </c>
      <c r="I8144" s="140">
        <v>1.6639999999999999</v>
      </c>
      <c r="J8144" s="134" t="s">
        <v>438</v>
      </c>
      <c r="K8144" s="136">
        <v>0.93500000000000005</v>
      </c>
      <c r="L8144" s="136">
        <v>5.1559999999999997</v>
      </c>
      <c r="M8144" s="136">
        <v>0.66500000000000004</v>
      </c>
      <c r="N8144" s="136">
        <v>0.91300000000000003</v>
      </c>
      <c r="O8144" s="136">
        <v>2.544</v>
      </c>
      <c r="P8144" s="136">
        <v>1.25</v>
      </c>
      <c r="Q8144" s="136">
        <v>1.8260000000000001</v>
      </c>
      <c r="R8144" s="136">
        <v>2.0699999999999998</v>
      </c>
      <c r="S8144" s="136">
        <v>5.3390000000000004</v>
      </c>
    </row>
    <row r="8145" spans="1:19" ht="11.25" thickBot="1" x14ac:dyDescent="0.2">
      <c r="A8145" s="112"/>
    </row>
    <row r="8146" spans="1:19" ht="11.25" thickBot="1" x14ac:dyDescent="0.2">
      <c r="A8146" s="106" t="s">
        <v>357</v>
      </c>
      <c r="B8146" s="106" t="s">
        <v>358</v>
      </c>
      <c r="C8146" s="130" t="s">
        <v>17</v>
      </c>
      <c r="D8146" s="130" t="s">
        <v>18</v>
      </c>
      <c r="E8146" s="131" t="s">
        <v>19</v>
      </c>
      <c r="F8146" s="131" t="s">
        <v>20</v>
      </c>
      <c r="G8146" s="130" t="s">
        <v>21</v>
      </c>
      <c r="H8146" s="130" t="s">
        <v>22</v>
      </c>
      <c r="I8146" s="130" t="s">
        <v>23</v>
      </c>
      <c r="J8146" s="130" t="s">
        <v>24</v>
      </c>
      <c r="K8146" s="131" t="s">
        <v>25</v>
      </c>
      <c r="L8146" s="131" t="s">
        <v>26</v>
      </c>
      <c r="M8146" s="130" t="s">
        <v>27</v>
      </c>
      <c r="N8146" s="130" t="s">
        <v>28</v>
      </c>
      <c r="O8146" s="130" t="s">
        <v>29</v>
      </c>
      <c r="P8146" s="130" t="s">
        <v>30</v>
      </c>
      <c r="Q8146" s="130" t="s">
        <v>31</v>
      </c>
      <c r="R8146" s="130" t="s">
        <v>32</v>
      </c>
      <c r="S8146" s="130" t="s">
        <v>33</v>
      </c>
    </row>
    <row r="8147" spans="1:19" ht="11.25" thickBot="1" x14ac:dyDescent="0.2">
      <c r="A8147" s="107">
        <v>1</v>
      </c>
      <c r="B8147" s="132">
        <v>0.42214120370370373</v>
      </c>
      <c r="C8147" s="108">
        <v>11980.444</v>
      </c>
      <c r="D8147" s="108">
        <v>1376.0450000000001</v>
      </c>
      <c r="E8147" s="145">
        <v>20333.918000000001</v>
      </c>
      <c r="F8147" s="145">
        <v>858130.68</v>
      </c>
      <c r="G8147" s="108">
        <v>8</v>
      </c>
      <c r="H8147" s="108">
        <v>2</v>
      </c>
      <c r="I8147" s="108">
        <v>6567.0349999999999</v>
      </c>
      <c r="J8147" s="108">
        <v>4650.5190000000002</v>
      </c>
      <c r="K8147" s="145">
        <v>149830.85</v>
      </c>
      <c r="L8147" s="134" t="s">
        <v>5945</v>
      </c>
      <c r="M8147" s="108">
        <v>1223.0360000000001</v>
      </c>
      <c r="N8147" s="108">
        <v>836.01700000000005</v>
      </c>
      <c r="O8147" s="108">
        <v>59</v>
      </c>
      <c r="P8147" s="108">
        <v>316.00200000000001</v>
      </c>
      <c r="Q8147" s="108">
        <v>85</v>
      </c>
      <c r="R8147" s="108">
        <v>932.02099999999996</v>
      </c>
      <c r="S8147" s="108">
        <v>547.00699999999995</v>
      </c>
    </row>
    <row r="8148" spans="1:19" ht="11.25" thickBot="1" x14ac:dyDescent="0.2">
      <c r="A8148" s="112"/>
    </row>
    <row r="8149" spans="1:19" ht="11.25" thickBot="1" x14ac:dyDescent="0.2">
      <c r="A8149" s="107">
        <v>2</v>
      </c>
      <c r="B8149" s="132">
        <v>0.42231481481481481</v>
      </c>
      <c r="C8149" s="108">
        <v>14594.11</v>
      </c>
      <c r="D8149" s="108">
        <v>1463.0509999999999</v>
      </c>
      <c r="E8149" s="145">
        <v>20758.337</v>
      </c>
      <c r="F8149" s="145">
        <v>860689.04</v>
      </c>
      <c r="G8149" s="108">
        <v>10</v>
      </c>
      <c r="H8149" s="108">
        <v>3</v>
      </c>
      <c r="I8149" s="108">
        <v>6728.0860000000002</v>
      </c>
      <c r="J8149" s="108">
        <v>5108.6260000000002</v>
      </c>
      <c r="K8149" s="145">
        <v>154461.49</v>
      </c>
      <c r="L8149" s="134" t="s">
        <v>5946</v>
      </c>
      <c r="M8149" s="108">
        <v>1320.0419999999999</v>
      </c>
      <c r="N8149" s="108">
        <v>802.01499999999999</v>
      </c>
      <c r="O8149" s="108">
        <v>72</v>
      </c>
      <c r="P8149" s="108">
        <v>287.00200000000001</v>
      </c>
      <c r="Q8149" s="108">
        <v>95</v>
      </c>
      <c r="R8149" s="108">
        <v>951.02200000000005</v>
      </c>
      <c r="S8149" s="108">
        <v>506.00599999999997</v>
      </c>
    </row>
    <row r="8150" spans="1:19" ht="11.25" thickBot="1" x14ac:dyDescent="0.2">
      <c r="A8150" s="112"/>
    </row>
    <row r="8151" spans="1:19" ht="11.25" thickBot="1" x14ac:dyDescent="0.2">
      <c r="A8151" s="107">
        <v>3</v>
      </c>
      <c r="B8151" s="132">
        <v>0.42250000000000004</v>
      </c>
      <c r="C8151" s="108">
        <v>14452.011</v>
      </c>
      <c r="D8151" s="108">
        <v>1430.049</v>
      </c>
      <c r="E8151" s="145">
        <v>21061.641</v>
      </c>
      <c r="F8151" s="145">
        <v>866540.25</v>
      </c>
      <c r="G8151" s="108">
        <v>13</v>
      </c>
      <c r="H8151" s="108">
        <v>7</v>
      </c>
      <c r="I8151" s="108">
        <v>6811.1130000000003</v>
      </c>
      <c r="J8151" s="108">
        <v>5234.6580000000004</v>
      </c>
      <c r="K8151" s="145">
        <v>155113.29999999999</v>
      </c>
      <c r="L8151" s="134" t="s">
        <v>5947</v>
      </c>
      <c r="M8151" s="108">
        <v>1301.0409999999999</v>
      </c>
      <c r="N8151" s="108">
        <v>773.01400000000001</v>
      </c>
      <c r="O8151" s="108">
        <v>65</v>
      </c>
      <c r="P8151" s="108">
        <v>349.00299999999999</v>
      </c>
      <c r="Q8151" s="108">
        <v>80</v>
      </c>
      <c r="R8151" s="108">
        <v>941.02099999999996</v>
      </c>
      <c r="S8151" s="108">
        <v>523.00699999999995</v>
      </c>
    </row>
    <row r="8152" spans="1:19" ht="11.25" thickBot="1" x14ac:dyDescent="0.2">
      <c r="A8152" s="112"/>
    </row>
    <row r="8153" spans="1:19" ht="11.25" thickBot="1" x14ac:dyDescent="0.2">
      <c r="A8153" s="135" t="s">
        <v>362</v>
      </c>
      <c r="B8153" s="112"/>
      <c r="C8153" s="136">
        <v>13675.522000000001</v>
      </c>
      <c r="D8153" s="136">
        <v>1423.049</v>
      </c>
      <c r="E8153" s="140">
        <v>20717.965</v>
      </c>
      <c r="F8153" s="140">
        <v>861786.66</v>
      </c>
      <c r="G8153" s="136">
        <v>10.333</v>
      </c>
      <c r="H8153" s="136">
        <v>4</v>
      </c>
      <c r="I8153" s="136">
        <v>6702.0780000000004</v>
      </c>
      <c r="J8153" s="136">
        <v>4997.9340000000002</v>
      </c>
      <c r="K8153" s="140">
        <v>153135.21</v>
      </c>
      <c r="L8153" s="134" t="s">
        <v>5948</v>
      </c>
      <c r="M8153" s="136">
        <v>1281.373</v>
      </c>
      <c r="N8153" s="136">
        <v>803.68200000000002</v>
      </c>
      <c r="O8153" s="136">
        <v>65.332999999999998</v>
      </c>
      <c r="P8153" s="136">
        <v>317.33600000000001</v>
      </c>
      <c r="Q8153" s="136">
        <v>86.667000000000002</v>
      </c>
      <c r="R8153" s="136">
        <v>941.35500000000002</v>
      </c>
      <c r="S8153" s="136">
        <v>525.34</v>
      </c>
    </row>
    <row r="8154" spans="1:19" ht="11.25" thickBot="1" x14ac:dyDescent="0.2">
      <c r="A8154" s="112"/>
    </row>
    <row r="8155" spans="1:19" ht="11.25" thickBot="1" x14ac:dyDescent="0.2">
      <c r="A8155" s="138" t="s">
        <v>364</v>
      </c>
      <c r="B8155" s="112"/>
      <c r="C8155" s="136">
        <v>1469.6990000000001</v>
      </c>
      <c r="D8155" s="136">
        <v>43.923000000000002</v>
      </c>
      <c r="E8155" s="140">
        <v>365.53699999999998</v>
      </c>
      <c r="F8155" s="140">
        <v>4310.8940000000002</v>
      </c>
      <c r="G8155" s="136">
        <v>2.5169999999999999</v>
      </c>
      <c r="H8155" s="136">
        <v>2.6459999999999999</v>
      </c>
      <c r="I8155" s="136">
        <v>124.1</v>
      </c>
      <c r="J8155" s="136">
        <v>307.399</v>
      </c>
      <c r="K8155" s="140">
        <v>2880.1590000000001</v>
      </c>
      <c r="L8155" s="134" t="s">
        <v>5949</v>
      </c>
      <c r="M8155" s="136">
        <v>51.406999999999996</v>
      </c>
      <c r="N8155" s="136">
        <v>31.533999999999999</v>
      </c>
      <c r="O8155" s="136">
        <v>6.5060000000000002</v>
      </c>
      <c r="P8155" s="136">
        <v>31.021999999999998</v>
      </c>
      <c r="Q8155" s="136">
        <v>7.6379999999999999</v>
      </c>
      <c r="R8155" s="136">
        <v>9.5050000000000008</v>
      </c>
      <c r="S8155" s="136">
        <v>20.6</v>
      </c>
    </row>
    <row r="8156" spans="1:19" ht="11.25" thickBot="1" x14ac:dyDescent="0.2">
      <c r="A8156" s="112"/>
    </row>
    <row r="8157" spans="1:19" ht="11.25" thickBot="1" x14ac:dyDescent="0.2">
      <c r="A8157" s="139" t="s">
        <v>366</v>
      </c>
      <c r="B8157" s="112"/>
      <c r="C8157" s="136">
        <v>10.747</v>
      </c>
      <c r="D8157" s="136">
        <v>3.0870000000000002</v>
      </c>
      <c r="E8157" s="140">
        <v>1.764</v>
      </c>
      <c r="F8157" s="140">
        <v>0.5</v>
      </c>
      <c r="G8157" s="136">
        <v>24.353999999999999</v>
      </c>
      <c r="H8157" s="136">
        <v>66.144000000000005</v>
      </c>
      <c r="I8157" s="136">
        <v>1.8520000000000001</v>
      </c>
      <c r="J8157" s="136">
        <v>6.1509999999999998</v>
      </c>
      <c r="K8157" s="140">
        <v>1.881</v>
      </c>
      <c r="L8157" s="134" t="s">
        <v>444</v>
      </c>
      <c r="M8157" s="136">
        <v>4.0119999999999996</v>
      </c>
      <c r="N8157" s="136">
        <v>3.9239999999999999</v>
      </c>
      <c r="O8157" s="136">
        <v>9.9589999999999996</v>
      </c>
      <c r="P8157" s="136">
        <v>9.7759999999999998</v>
      </c>
      <c r="Q8157" s="136">
        <v>8.8130000000000006</v>
      </c>
      <c r="R8157" s="136">
        <v>1.01</v>
      </c>
      <c r="S8157" s="136">
        <v>3.9209999999999998</v>
      </c>
    </row>
    <row r="8158" spans="1:19" ht="11.25" thickBot="1" x14ac:dyDescent="0.2">
      <c r="A8158" s="112"/>
    </row>
    <row r="8159" spans="1:19" ht="11.25" thickBot="1" x14ac:dyDescent="0.2">
      <c r="A8159" s="106" t="s">
        <v>357</v>
      </c>
      <c r="B8159" s="106" t="s">
        <v>358</v>
      </c>
      <c r="C8159" s="131" t="s">
        <v>34</v>
      </c>
      <c r="D8159" s="131" t="s">
        <v>35</v>
      </c>
      <c r="E8159" s="130" t="s">
        <v>36</v>
      </c>
      <c r="F8159" s="130" t="s">
        <v>37</v>
      </c>
      <c r="G8159" s="130" t="s">
        <v>38</v>
      </c>
      <c r="H8159" s="130" t="s">
        <v>39</v>
      </c>
      <c r="I8159" s="130" t="s">
        <v>40</v>
      </c>
      <c r="J8159" s="130" t="s">
        <v>41</v>
      </c>
      <c r="K8159" s="130" t="s">
        <v>42</v>
      </c>
      <c r="L8159" s="130" t="s">
        <v>43</v>
      </c>
      <c r="M8159" s="130" t="s">
        <v>44</v>
      </c>
      <c r="N8159" s="130" t="s">
        <v>45</v>
      </c>
      <c r="O8159" s="130" t="s">
        <v>46</v>
      </c>
      <c r="P8159" s="130" t="s">
        <v>47</v>
      </c>
      <c r="Q8159" s="130" t="s">
        <v>48</v>
      </c>
      <c r="R8159" s="130" t="s">
        <v>49</v>
      </c>
      <c r="S8159" s="130" t="s">
        <v>50</v>
      </c>
    </row>
    <row r="8160" spans="1:19" ht="11.25" thickBot="1" x14ac:dyDescent="0.2">
      <c r="A8160" s="107">
        <v>1</v>
      </c>
      <c r="B8160" s="132">
        <v>0.42214120370370373</v>
      </c>
      <c r="C8160" s="145">
        <v>375505.89</v>
      </c>
      <c r="D8160" s="134" t="s">
        <v>5950</v>
      </c>
      <c r="E8160" s="108">
        <v>298.00200000000001</v>
      </c>
      <c r="F8160" s="108">
        <v>153.001</v>
      </c>
      <c r="G8160" s="108">
        <v>14</v>
      </c>
      <c r="H8160" s="108">
        <v>2606.163</v>
      </c>
      <c r="I8160" s="108">
        <v>3650.32</v>
      </c>
      <c r="J8160" s="108">
        <v>23519.268</v>
      </c>
      <c r="K8160" s="108">
        <v>1003.024</v>
      </c>
      <c r="L8160" s="108">
        <v>1492.0530000000001</v>
      </c>
      <c r="M8160" s="108">
        <v>1110.03</v>
      </c>
      <c r="N8160" s="108">
        <v>211.001</v>
      </c>
      <c r="O8160" s="108">
        <v>182.001</v>
      </c>
      <c r="P8160" s="108">
        <v>640.01</v>
      </c>
      <c r="Q8160" s="108">
        <v>225.001</v>
      </c>
      <c r="R8160" s="108">
        <v>1189.0340000000001</v>
      </c>
      <c r="S8160" s="108">
        <v>310.00200000000001</v>
      </c>
    </row>
    <row r="8161" spans="1:19" ht="11.25" thickBot="1" x14ac:dyDescent="0.2">
      <c r="A8161" s="112"/>
    </row>
    <row r="8162" spans="1:19" ht="11.25" thickBot="1" x14ac:dyDescent="0.2">
      <c r="A8162" s="107">
        <v>2</v>
      </c>
      <c r="B8162" s="132">
        <v>0.42231481481481481</v>
      </c>
      <c r="C8162" s="145">
        <v>382818.17</v>
      </c>
      <c r="D8162" s="134" t="s">
        <v>5951</v>
      </c>
      <c r="E8162" s="108">
        <v>362.00299999999999</v>
      </c>
      <c r="F8162" s="108">
        <v>153.001</v>
      </c>
      <c r="G8162" s="108">
        <v>6</v>
      </c>
      <c r="H8162" s="108">
        <v>2625.165</v>
      </c>
      <c r="I8162" s="108">
        <v>3632.317</v>
      </c>
      <c r="J8162" s="108">
        <v>23431.169000000002</v>
      </c>
      <c r="K8162" s="108">
        <v>1003.024</v>
      </c>
      <c r="L8162" s="108">
        <v>1732.0719999999999</v>
      </c>
      <c r="M8162" s="108">
        <v>979.02300000000002</v>
      </c>
      <c r="N8162" s="108">
        <v>216.001</v>
      </c>
      <c r="O8162" s="108">
        <v>134</v>
      </c>
      <c r="P8162" s="108">
        <v>592.00800000000004</v>
      </c>
      <c r="Q8162" s="108">
        <v>212.001</v>
      </c>
      <c r="R8162" s="108">
        <v>1218.0360000000001</v>
      </c>
      <c r="S8162" s="108">
        <v>284.00200000000001</v>
      </c>
    </row>
    <row r="8163" spans="1:19" ht="11.25" thickBot="1" x14ac:dyDescent="0.2">
      <c r="A8163" s="112"/>
    </row>
    <row r="8164" spans="1:19" ht="11.25" thickBot="1" x14ac:dyDescent="0.2">
      <c r="A8164" s="107">
        <v>3</v>
      </c>
      <c r="B8164" s="132">
        <v>0.42250000000000004</v>
      </c>
      <c r="C8164" s="145">
        <v>387942.67</v>
      </c>
      <c r="D8164" s="134" t="s">
        <v>5952</v>
      </c>
      <c r="E8164" s="108">
        <v>339.00299999999999</v>
      </c>
      <c r="F8164" s="108">
        <v>143</v>
      </c>
      <c r="G8164" s="108">
        <v>11</v>
      </c>
      <c r="H8164" s="108">
        <v>2632.1660000000002</v>
      </c>
      <c r="I8164" s="108">
        <v>3517.297</v>
      </c>
      <c r="J8164" s="108">
        <v>23583.341</v>
      </c>
      <c r="K8164" s="108">
        <v>980.02300000000002</v>
      </c>
      <c r="L8164" s="108">
        <v>1623.0630000000001</v>
      </c>
      <c r="M8164" s="108">
        <v>1091.029</v>
      </c>
      <c r="N8164" s="108">
        <v>215.001</v>
      </c>
      <c r="O8164" s="108">
        <v>151.001</v>
      </c>
      <c r="P8164" s="108">
        <v>644.01</v>
      </c>
      <c r="Q8164" s="108">
        <v>231.001</v>
      </c>
      <c r="R8164" s="108">
        <v>1265.038</v>
      </c>
      <c r="S8164" s="108">
        <v>330.00299999999999</v>
      </c>
    </row>
    <row r="8165" spans="1:19" ht="11.25" thickBot="1" x14ac:dyDescent="0.2">
      <c r="A8165" s="112"/>
    </row>
    <row r="8166" spans="1:19" ht="11.25" thickBot="1" x14ac:dyDescent="0.2">
      <c r="A8166" s="135" t="s">
        <v>362</v>
      </c>
      <c r="B8166" s="112"/>
      <c r="C8166" s="140">
        <v>382088.91</v>
      </c>
      <c r="D8166" s="134" t="s">
        <v>5953</v>
      </c>
      <c r="E8166" s="136">
        <v>333.00299999999999</v>
      </c>
      <c r="F8166" s="136">
        <v>149.667</v>
      </c>
      <c r="G8166" s="136">
        <v>10.333</v>
      </c>
      <c r="H8166" s="136">
        <v>2621.165</v>
      </c>
      <c r="I8166" s="136">
        <v>3599.9780000000001</v>
      </c>
      <c r="J8166" s="136">
        <v>23511.258999999998</v>
      </c>
      <c r="K8166" s="136">
        <v>995.35699999999997</v>
      </c>
      <c r="L8166" s="136">
        <v>1615.729</v>
      </c>
      <c r="M8166" s="136">
        <v>1060.027</v>
      </c>
      <c r="N8166" s="136">
        <v>214.001</v>
      </c>
      <c r="O8166" s="136">
        <v>155.667</v>
      </c>
      <c r="P8166" s="136">
        <v>625.34299999999996</v>
      </c>
      <c r="Q8166" s="136">
        <v>222.66800000000001</v>
      </c>
      <c r="R8166" s="136">
        <v>1224.0360000000001</v>
      </c>
      <c r="S8166" s="136">
        <v>308.00200000000001</v>
      </c>
    </row>
    <row r="8167" spans="1:19" ht="11.25" thickBot="1" x14ac:dyDescent="0.2">
      <c r="A8167" s="112"/>
    </row>
    <row r="8168" spans="1:19" ht="11.25" thickBot="1" x14ac:dyDescent="0.2">
      <c r="A8168" s="138" t="s">
        <v>364</v>
      </c>
      <c r="B8168" s="112"/>
      <c r="C8168" s="140">
        <v>6250.3810000000003</v>
      </c>
      <c r="D8168" s="134" t="s">
        <v>5954</v>
      </c>
      <c r="E8168" s="136">
        <v>32.42</v>
      </c>
      <c r="F8168" s="136">
        <v>5.774</v>
      </c>
      <c r="G8168" s="136">
        <v>4.0410000000000004</v>
      </c>
      <c r="H8168" s="136">
        <v>13.455</v>
      </c>
      <c r="I8168" s="136">
        <v>72.167000000000002</v>
      </c>
      <c r="J8168" s="136">
        <v>76.400999999999996</v>
      </c>
      <c r="K8168" s="136">
        <v>13.28</v>
      </c>
      <c r="L8168" s="136">
        <v>120.17700000000001</v>
      </c>
      <c r="M8168" s="136">
        <v>70.792000000000002</v>
      </c>
      <c r="N8168" s="136">
        <v>2.6459999999999999</v>
      </c>
      <c r="O8168" s="136">
        <v>24.338000000000001</v>
      </c>
      <c r="P8168" s="136">
        <v>28.937999999999999</v>
      </c>
      <c r="Q8168" s="136">
        <v>9.7129999999999992</v>
      </c>
      <c r="R8168" s="136">
        <v>38.356000000000002</v>
      </c>
      <c r="S8168" s="136">
        <v>23.065000000000001</v>
      </c>
    </row>
    <row r="8169" spans="1:19" ht="11.25" thickBot="1" x14ac:dyDescent="0.2">
      <c r="A8169" s="112"/>
    </row>
    <row r="8170" spans="1:19" ht="11.25" thickBot="1" x14ac:dyDescent="0.2">
      <c r="A8170" s="139" t="s">
        <v>366</v>
      </c>
      <c r="B8170" s="112"/>
      <c r="C8170" s="140">
        <v>1.6359999999999999</v>
      </c>
      <c r="D8170" s="134" t="s">
        <v>450</v>
      </c>
      <c r="E8170" s="136">
        <v>9.7360000000000007</v>
      </c>
      <c r="F8170" s="136">
        <v>3.8580000000000001</v>
      </c>
      <c r="G8170" s="136">
        <v>39.110999999999997</v>
      </c>
      <c r="H8170" s="136">
        <v>0.51300000000000001</v>
      </c>
      <c r="I8170" s="136">
        <v>2.0049999999999999</v>
      </c>
      <c r="J8170" s="136">
        <v>0.32500000000000001</v>
      </c>
      <c r="K8170" s="136">
        <v>1.3340000000000001</v>
      </c>
      <c r="L8170" s="136">
        <v>7.4379999999999997</v>
      </c>
      <c r="M8170" s="136">
        <v>6.6779999999999999</v>
      </c>
      <c r="N8170" s="136">
        <v>1.236</v>
      </c>
      <c r="O8170" s="136">
        <v>15.635</v>
      </c>
      <c r="P8170" s="136">
        <v>4.6269999999999998</v>
      </c>
      <c r="Q8170" s="136">
        <v>4.3620000000000001</v>
      </c>
      <c r="R8170" s="136">
        <v>3.1339999999999999</v>
      </c>
      <c r="S8170" s="136">
        <v>7.4889999999999999</v>
      </c>
    </row>
    <row r="8171" spans="1:19" ht="11.25" thickBot="1" x14ac:dyDescent="0.2">
      <c r="A8171" s="112"/>
    </row>
    <row r="8172" spans="1:19" ht="11.25" thickBot="1" x14ac:dyDescent="0.2">
      <c r="A8172" s="106" t="s">
        <v>357</v>
      </c>
      <c r="B8172" s="106" t="s">
        <v>358</v>
      </c>
      <c r="C8172" s="130" t="s">
        <v>51</v>
      </c>
      <c r="D8172" s="130" t="s">
        <v>52</v>
      </c>
      <c r="E8172" s="130" t="s">
        <v>53</v>
      </c>
      <c r="F8172" s="130" t="s">
        <v>54</v>
      </c>
      <c r="G8172" s="130" t="s">
        <v>55</v>
      </c>
      <c r="H8172" s="130" t="s">
        <v>56</v>
      </c>
      <c r="I8172" s="130" t="s">
        <v>57</v>
      </c>
      <c r="J8172" s="130" t="s">
        <v>58</v>
      </c>
      <c r="K8172" s="130" t="s">
        <v>59</v>
      </c>
      <c r="L8172" s="130" t="s">
        <v>60</v>
      </c>
      <c r="M8172" s="130" t="s">
        <v>61</v>
      </c>
      <c r="N8172" s="130" t="s">
        <v>62</v>
      </c>
      <c r="O8172" s="130" t="s">
        <v>63</v>
      </c>
      <c r="P8172" s="130" t="s">
        <v>64</v>
      </c>
      <c r="Q8172" s="131" t="s">
        <v>65</v>
      </c>
      <c r="R8172" s="131" t="s">
        <v>66</v>
      </c>
      <c r="S8172" s="130" t="s">
        <v>67</v>
      </c>
    </row>
    <row r="8173" spans="1:19" ht="11.25" thickBot="1" x14ac:dyDescent="0.2">
      <c r="A8173" s="107">
        <v>1</v>
      </c>
      <c r="B8173" s="132">
        <v>0.42214120370370373</v>
      </c>
      <c r="C8173" s="108">
        <v>1269.039</v>
      </c>
      <c r="D8173" s="108">
        <v>421.00400000000002</v>
      </c>
      <c r="E8173" s="108">
        <v>1318.0419999999999</v>
      </c>
      <c r="F8173" s="108">
        <v>285.00200000000001</v>
      </c>
      <c r="G8173" s="108">
        <v>1315.0419999999999</v>
      </c>
      <c r="H8173" s="108">
        <v>2940.2080000000001</v>
      </c>
      <c r="I8173" s="108">
        <v>1444.05</v>
      </c>
      <c r="J8173" s="108">
        <v>1527.056</v>
      </c>
      <c r="K8173" s="108">
        <v>2275.1239999999998</v>
      </c>
      <c r="L8173" s="108">
        <v>284.00200000000001</v>
      </c>
      <c r="M8173" s="108">
        <v>146.001</v>
      </c>
      <c r="N8173" s="108">
        <v>116</v>
      </c>
      <c r="O8173" s="108">
        <v>15186.532999999999</v>
      </c>
      <c r="P8173" s="108">
        <v>2480.1480000000001</v>
      </c>
      <c r="Q8173" s="145">
        <v>1808727.3</v>
      </c>
      <c r="R8173" s="134" t="s">
        <v>5955</v>
      </c>
      <c r="S8173" s="108">
        <v>1061.027</v>
      </c>
    </row>
    <row r="8174" spans="1:19" ht="11.25" thickBot="1" x14ac:dyDescent="0.2">
      <c r="A8174" s="112"/>
    </row>
    <row r="8175" spans="1:19" ht="11.25" thickBot="1" x14ac:dyDescent="0.2">
      <c r="A8175" s="107">
        <v>2</v>
      </c>
      <c r="B8175" s="132">
        <v>0.42231481481481481</v>
      </c>
      <c r="C8175" s="108">
        <v>1235.037</v>
      </c>
      <c r="D8175" s="108">
        <v>443.005</v>
      </c>
      <c r="E8175" s="108">
        <v>1371.0450000000001</v>
      </c>
      <c r="F8175" s="108">
        <v>325.00299999999999</v>
      </c>
      <c r="G8175" s="108">
        <v>1357.0440000000001</v>
      </c>
      <c r="H8175" s="108">
        <v>3026.22</v>
      </c>
      <c r="I8175" s="108">
        <v>1314.0409999999999</v>
      </c>
      <c r="J8175" s="108">
        <v>1617.0630000000001</v>
      </c>
      <c r="K8175" s="108">
        <v>2276.1239999999998</v>
      </c>
      <c r="L8175" s="108">
        <v>259.00200000000001</v>
      </c>
      <c r="M8175" s="108">
        <v>144</v>
      </c>
      <c r="N8175" s="108">
        <v>132</v>
      </c>
      <c r="O8175" s="108">
        <v>15631.861999999999</v>
      </c>
      <c r="P8175" s="108">
        <v>2456.145</v>
      </c>
      <c r="Q8175" s="145">
        <v>1846700.7</v>
      </c>
      <c r="R8175" s="134" t="s">
        <v>5956</v>
      </c>
      <c r="S8175" s="108">
        <v>1061.027</v>
      </c>
    </row>
    <row r="8176" spans="1:19" ht="11.25" thickBot="1" x14ac:dyDescent="0.2">
      <c r="A8176" s="112"/>
    </row>
    <row r="8177" spans="1:19" ht="11.25" thickBot="1" x14ac:dyDescent="0.2">
      <c r="A8177" s="107">
        <v>3</v>
      </c>
      <c r="B8177" s="132">
        <v>0.42250000000000004</v>
      </c>
      <c r="C8177" s="108">
        <v>1267.039</v>
      </c>
      <c r="D8177" s="108">
        <v>404.00400000000002</v>
      </c>
      <c r="E8177" s="108">
        <v>1291.04</v>
      </c>
      <c r="F8177" s="108">
        <v>275.00200000000001</v>
      </c>
      <c r="G8177" s="108">
        <v>1268.039</v>
      </c>
      <c r="H8177" s="108">
        <v>2996.2150000000001</v>
      </c>
      <c r="I8177" s="108">
        <v>1388.046</v>
      </c>
      <c r="J8177" s="108">
        <v>1536.057</v>
      </c>
      <c r="K8177" s="108">
        <v>2257.1219999999998</v>
      </c>
      <c r="L8177" s="108">
        <v>265.00200000000001</v>
      </c>
      <c r="M8177" s="108">
        <v>124</v>
      </c>
      <c r="N8177" s="108">
        <v>108</v>
      </c>
      <c r="O8177" s="108">
        <v>15576.821</v>
      </c>
      <c r="P8177" s="108">
        <v>2451.1439999999998</v>
      </c>
      <c r="Q8177" s="145">
        <v>1865296.9</v>
      </c>
      <c r="R8177" s="134" t="s">
        <v>5957</v>
      </c>
      <c r="S8177" s="108">
        <v>999.024</v>
      </c>
    </row>
    <row r="8178" spans="1:19" ht="11.25" thickBot="1" x14ac:dyDescent="0.2">
      <c r="A8178" s="112"/>
    </row>
    <row r="8179" spans="1:19" ht="11.25" thickBot="1" x14ac:dyDescent="0.2">
      <c r="A8179" s="135" t="s">
        <v>362</v>
      </c>
      <c r="B8179" s="112"/>
      <c r="C8179" s="136">
        <v>1257.038</v>
      </c>
      <c r="D8179" s="136">
        <v>422.67099999999999</v>
      </c>
      <c r="E8179" s="136">
        <v>1326.7090000000001</v>
      </c>
      <c r="F8179" s="136">
        <v>295.00200000000001</v>
      </c>
      <c r="G8179" s="136">
        <v>1313.375</v>
      </c>
      <c r="H8179" s="136">
        <v>2987.5479999999998</v>
      </c>
      <c r="I8179" s="136">
        <v>1382.046</v>
      </c>
      <c r="J8179" s="136">
        <v>1560.058</v>
      </c>
      <c r="K8179" s="136">
        <v>2269.4569999999999</v>
      </c>
      <c r="L8179" s="136">
        <v>269.33499999999998</v>
      </c>
      <c r="M8179" s="136">
        <v>138</v>
      </c>
      <c r="N8179" s="136">
        <v>118.667</v>
      </c>
      <c r="O8179" s="136">
        <v>15465.072</v>
      </c>
      <c r="P8179" s="136">
        <v>2462.4789999999998</v>
      </c>
      <c r="Q8179" s="140">
        <v>1840241.7</v>
      </c>
      <c r="R8179" s="134" t="s">
        <v>5958</v>
      </c>
      <c r="S8179" s="136">
        <v>1040.3589999999999</v>
      </c>
    </row>
    <row r="8180" spans="1:19" ht="11.25" thickBot="1" x14ac:dyDescent="0.2">
      <c r="A8180" s="112"/>
    </row>
    <row r="8181" spans="1:19" ht="11.25" thickBot="1" x14ac:dyDescent="0.2">
      <c r="A8181" s="138" t="s">
        <v>364</v>
      </c>
      <c r="B8181" s="112"/>
      <c r="C8181" s="136">
        <v>19.079999999999998</v>
      </c>
      <c r="D8181" s="136">
        <v>19.553999999999998</v>
      </c>
      <c r="E8181" s="136">
        <v>40.701000000000001</v>
      </c>
      <c r="F8181" s="136">
        <v>26.457999999999998</v>
      </c>
      <c r="G8181" s="136">
        <v>44.526000000000003</v>
      </c>
      <c r="H8181" s="136">
        <v>43.655999999999999</v>
      </c>
      <c r="I8181" s="136">
        <v>65.212000000000003</v>
      </c>
      <c r="J8181" s="136">
        <v>49.572000000000003</v>
      </c>
      <c r="K8181" s="136">
        <v>10.694000000000001</v>
      </c>
      <c r="L8181" s="136">
        <v>13.051</v>
      </c>
      <c r="M8181" s="136">
        <v>12.166</v>
      </c>
      <c r="N8181" s="136">
        <v>12.22</v>
      </c>
      <c r="O8181" s="136">
        <v>242.78700000000001</v>
      </c>
      <c r="P8181" s="136">
        <v>15.505000000000001</v>
      </c>
      <c r="Q8181" s="140">
        <v>28832.605</v>
      </c>
      <c r="R8181" s="134" t="s">
        <v>5959</v>
      </c>
      <c r="S8181" s="136">
        <v>35.796999999999997</v>
      </c>
    </row>
    <row r="8182" spans="1:19" ht="11.25" thickBot="1" x14ac:dyDescent="0.2">
      <c r="A8182" s="112"/>
    </row>
    <row r="8183" spans="1:19" ht="11.25" thickBot="1" x14ac:dyDescent="0.2">
      <c r="A8183" s="139" t="s">
        <v>366</v>
      </c>
      <c r="B8183" s="112"/>
      <c r="C8183" s="136">
        <v>1.518</v>
      </c>
      <c r="D8183" s="136">
        <v>4.6260000000000003</v>
      </c>
      <c r="E8183" s="136">
        <v>3.0680000000000001</v>
      </c>
      <c r="F8183" s="136">
        <v>8.9689999999999994</v>
      </c>
      <c r="G8183" s="136">
        <v>3.39</v>
      </c>
      <c r="H8183" s="136">
        <v>1.4610000000000001</v>
      </c>
      <c r="I8183" s="136">
        <v>4.718</v>
      </c>
      <c r="J8183" s="136">
        <v>3.1779999999999999</v>
      </c>
      <c r="K8183" s="136">
        <v>0.47099999999999997</v>
      </c>
      <c r="L8183" s="136">
        <v>4.8460000000000001</v>
      </c>
      <c r="M8183" s="136">
        <v>8.8160000000000007</v>
      </c>
      <c r="N8183" s="136">
        <v>10.298</v>
      </c>
      <c r="O8183" s="136">
        <v>1.57</v>
      </c>
      <c r="P8183" s="136">
        <v>0.63</v>
      </c>
      <c r="Q8183" s="140">
        <v>1.5669999999999999</v>
      </c>
      <c r="R8183" s="134" t="s">
        <v>456</v>
      </c>
      <c r="S8183" s="136">
        <v>3.4409999999999998</v>
      </c>
    </row>
    <row r="8184" spans="1:19" ht="11.25" thickBot="1" x14ac:dyDescent="0.2">
      <c r="A8184" s="112"/>
    </row>
    <row r="8185" spans="1:19" ht="11.25" thickBot="1" x14ac:dyDescent="0.2">
      <c r="A8185" s="106" t="s">
        <v>357</v>
      </c>
      <c r="B8185" s="106" t="s">
        <v>358</v>
      </c>
      <c r="C8185" s="130" t="s">
        <v>68</v>
      </c>
    </row>
    <row r="8186" spans="1:19" ht="11.25" thickBot="1" x14ac:dyDescent="0.2">
      <c r="A8186" s="107">
        <v>1</v>
      </c>
      <c r="B8186" s="132">
        <v>0.42214120370370373</v>
      </c>
      <c r="C8186" s="108">
        <v>4930.5829999999996</v>
      </c>
    </row>
    <row r="8187" spans="1:19" ht="11.25" thickBot="1" x14ac:dyDescent="0.2">
      <c r="A8187" s="112"/>
    </row>
    <row r="8188" spans="1:19" ht="11.25" thickBot="1" x14ac:dyDescent="0.2">
      <c r="A8188" s="107">
        <v>2</v>
      </c>
      <c r="B8188" s="132">
        <v>0.42231481481481481</v>
      </c>
      <c r="C8188" s="108">
        <v>5108.6260000000002</v>
      </c>
    </row>
    <row r="8189" spans="1:19" ht="11.25" thickBot="1" x14ac:dyDescent="0.2">
      <c r="A8189" s="112"/>
    </row>
    <row r="8190" spans="1:19" ht="11.25" thickBot="1" x14ac:dyDescent="0.2">
      <c r="A8190" s="107">
        <v>3</v>
      </c>
      <c r="B8190" s="132">
        <v>0.42250000000000004</v>
      </c>
      <c r="C8190" s="108">
        <v>4951.5879999999997</v>
      </c>
    </row>
    <row r="8191" spans="1:19" ht="11.25" thickBot="1" x14ac:dyDescent="0.2">
      <c r="A8191" s="112"/>
    </row>
    <row r="8192" spans="1:19" ht="11.25" thickBot="1" x14ac:dyDescent="0.2">
      <c r="A8192" s="135" t="s">
        <v>362</v>
      </c>
      <c r="B8192" s="112"/>
      <c r="C8192" s="136">
        <v>4996.933</v>
      </c>
    </row>
    <row r="8193" spans="1:19" ht="11.25" thickBot="1" x14ac:dyDescent="0.2">
      <c r="A8193" s="112"/>
    </row>
    <row r="8194" spans="1:19" ht="11.25" thickBot="1" x14ac:dyDescent="0.2">
      <c r="A8194" s="138" t="s">
        <v>364</v>
      </c>
      <c r="B8194" s="112"/>
      <c r="C8194" s="136">
        <v>97.298000000000002</v>
      </c>
    </row>
    <row r="8195" spans="1:19" ht="11.25" thickBot="1" x14ac:dyDescent="0.2">
      <c r="A8195" s="112"/>
    </row>
    <row r="8196" spans="1:19" ht="11.25" thickBot="1" x14ac:dyDescent="0.2">
      <c r="A8196" s="139" t="s">
        <v>366</v>
      </c>
      <c r="B8196" s="112"/>
      <c r="C8196" s="136">
        <v>1.9470000000000001</v>
      </c>
    </row>
    <row r="8197" spans="1:19" ht="10.5" x14ac:dyDescent="0.15">
      <c r="A8197" s="112"/>
    </row>
    <row r="8198" spans="1:19" x14ac:dyDescent="0.15">
      <c r="A8198" s="129"/>
      <c r="B8198" s="86" t="s">
        <v>457</v>
      </c>
    </row>
    <row r="8199" spans="1:19" ht="9.75" thickBot="1" x14ac:dyDescent="0.2">
      <c r="A8199" s="81" t="s">
        <v>5871</v>
      </c>
    </row>
    <row r="8200" spans="1:19" ht="11.25" thickBot="1" x14ac:dyDescent="0.2">
      <c r="A8200" s="106" t="s">
        <v>357</v>
      </c>
      <c r="B8200" s="106" t="s">
        <v>358</v>
      </c>
      <c r="C8200" s="130" t="s">
        <v>0</v>
      </c>
      <c r="D8200" s="130" t="s">
        <v>1</v>
      </c>
      <c r="E8200" s="130" t="s">
        <v>2</v>
      </c>
      <c r="F8200" s="130" t="s">
        <v>3</v>
      </c>
      <c r="G8200" s="130" t="s">
        <v>4</v>
      </c>
      <c r="H8200" s="130" t="s">
        <v>5</v>
      </c>
      <c r="I8200" s="131" t="s">
        <v>6</v>
      </c>
      <c r="J8200" s="131" t="s">
        <v>7</v>
      </c>
      <c r="K8200" s="130" t="s">
        <v>8</v>
      </c>
      <c r="L8200" s="130" t="s">
        <v>9</v>
      </c>
      <c r="M8200" s="130" t="s">
        <v>10</v>
      </c>
      <c r="N8200" s="130" t="s">
        <v>11</v>
      </c>
      <c r="O8200" s="130" t="s">
        <v>12</v>
      </c>
      <c r="P8200" s="130" t="s">
        <v>13</v>
      </c>
      <c r="Q8200" s="130" t="s">
        <v>14</v>
      </c>
      <c r="R8200" s="130" t="s">
        <v>15</v>
      </c>
      <c r="S8200" s="130" t="s">
        <v>16</v>
      </c>
    </row>
    <row r="8201" spans="1:19" ht="11.25" thickBot="1" x14ac:dyDescent="0.2">
      <c r="A8201" s="107">
        <v>1</v>
      </c>
      <c r="B8201" s="132">
        <v>0.42726851851851855</v>
      </c>
      <c r="C8201" s="108">
        <v>978354.22</v>
      </c>
      <c r="D8201" s="108">
        <v>589776.56000000006</v>
      </c>
      <c r="E8201" s="108">
        <v>854373.91</v>
      </c>
      <c r="F8201" s="108">
        <v>37183.152000000002</v>
      </c>
      <c r="G8201" s="141" t="s">
        <v>5960</v>
      </c>
      <c r="H8201" s="108">
        <v>53</v>
      </c>
      <c r="I8201" s="145">
        <v>15966.116</v>
      </c>
      <c r="J8201" s="134" t="s">
        <v>5961</v>
      </c>
      <c r="K8201" s="108">
        <v>350549.64</v>
      </c>
      <c r="L8201" s="108">
        <v>560.00800000000004</v>
      </c>
      <c r="M8201" s="108">
        <v>26335.634999999998</v>
      </c>
      <c r="N8201" s="108">
        <v>16784.758999999998</v>
      </c>
      <c r="O8201" s="108">
        <v>157416.48000000001</v>
      </c>
      <c r="P8201" s="108">
        <v>35354.974000000002</v>
      </c>
      <c r="Q8201" s="108">
        <v>11972.439</v>
      </c>
      <c r="R8201" s="108">
        <v>2682.1729999999998</v>
      </c>
      <c r="S8201" s="108">
        <v>3992.3829999999998</v>
      </c>
    </row>
    <row r="8202" spans="1:19" ht="11.25" thickBot="1" x14ac:dyDescent="0.2">
      <c r="A8202" s="112"/>
    </row>
    <row r="8203" spans="1:19" ht="11.25" thickBot="1" x14ac:dyDescent="0.2">
      <c r="A8203" s="107">
        <v>2</v>
      </c>
      <c r="B8203" s="132">
        <v>0.42745370370370367</v>
      </c>
      <c r="C8203" s="108">
        <v>989267.9</v>
      </c>
      <c r="D8203" s="108">
        <v>598676.06999999995</v>
      </c>
      <c r="E8203" s="108">
        <v>864823.06</v>
      </c>
      <c r="F8203" s="108">
        <v>36981.794999999998</v>
      </c>
      <c r="G8203" s="141" t="s">
        <v>5962</v>
      </c>
      <c r="H8203" s="108">
        <v>58</v>
      </c>
      <c r="I8203" s="145">
        <v>15919.08</v>
      </c>
      <c r="J8203" s="134" t="s">
        <v>5963</v>
      </c>
      <c r="K8203" s="108">
        <v>356892.98</v>
      </c>
      <c r="L8203" s="108">
        <v>540.00699999999995</v>
      </c>
      <c r="M8203" s="108">
        <v>27168.704000000002</v>
      </c>
      <c r="N8203" s="108">
        <v>17162.065999999999</v>
      </c>
      <c r="O8203" s="108">
        <v>159086.09</v>
      </c>
      <c r="P8203" s="108">
        <v>36211.442999999999</v>
      </c>
      <c r="Q8203" s="108">
        <v>12198.57</v>
      </c>
      <c r="R8203" s="108">
        <v>2730.1790000000001</v>
      </c>
      <c r="S8203" s="108">
        <v>4034.3910000000001</v>
      </c>
    </row>
    <row r="8204" spans="1:19" ht="11.25" thickBot="1" x14ac:dyDescent="0.2">
      <c r="A8204" s="112"/>
    </row>
    <row r="8205" spans="1:19" ht="11.25" thickBot="1" x14ac:dyDescent="0.2">
      <c r="A8205" s="107">
        <v>3</v>
      </c>
      <c r="B8205" s="132">
        <v>0.4276388888888889</v>
      </c>
      <c r="C8205" s="108">
        <v>993241.43</v>
      </c>
      <c r="D8205" s="108">
        <v>599153.5</v>
      </c>
      <c r="E8205" s="108">
        <v>864511.52</v>
      </c>
      <c r="F8205" s="108">
        <v>37244.262000000002</v>
      </c>
      <c r="G8205" s="141" t="s">
        <v>5964</v>
      </c>
      <c r="H8205" s="108">
        <v>44</v>
      </c>
      <c r="I8205" s="145">
        <v>16134.245000000001</v>
      </c>
      <c r="J8205" s="134" t="s">
        <v>5965</v>
      </c>
      <c r="K8205" s="108">
        <v>356218.59</v>
      </c>
      <c r="L8205" s="108">
        <v>551.00699999999995</v>
      </c>
      <c r="M8205" s="108">
        <v>27037.532999999999</v>
      </c>
      <c r="N8205" s="108">
        <v>17069.990000000002</v>
      </c>
      <c r="O8205" s="108">
        <v>160255</v>
      </c>
      <c r="P8205" s="108">
        <v>36630.173999999999</v>
      </c>
      <c r="Q8205" s="108">
        <v>12022.468000000001</v>
      </c>
      <c r="R8205" s="108">
        <v>2776.1849999999999</v>
      </c>
      <c r="S8205" s="108">
        <v>4061.3960000000002</v>
      </c>
    </row>
    <row r="8206" spans="1:19" ht="11.25" thickBot="1" x14ac:dyDescent="0.2">
      <c r="A8206" s="112"/>
    </row>
    <row r="8207" spans="1:19" ht="11.25" thickBot="1" x14ac:dyDescent="0.2">
      <c r="A8207" s="135" t="s">
        <v>362</v>
      </c>
      <c r="B8207" s="112"/>
      <c r="C8207" s="136">
        <v>986954.52</v>
      </c>
      <c r="D8207" s="136">
        <v>595868.71</v>
      </c>
      <c r="E8207" s="136">
        <v>861236.17</v>
      </c>
      <c r="F8207" s="136">
        <v>37136.402999999998</v>
      </c>
      <c r="G8207" s="141" t="s">
        <v>5966</v>
      </c>
      <c r="H8207" s="136">
        <v>51.667000000000002</v>
      </c>
      <c r="I8207" s="140">
        <v>16006.48</v>
      </c>
      <c r="J8207" s="134" t="s">
        <v>5967</v>
      </c>
      <c r="K8207" s="136">
        <v>354553.73</v>
      </c>
      <c r="L8207" s="136">
        <v>550.34100000000001</v>
      </c>
      <c r="M8207" s="136">
        <v>26847.291000000001</v>
      </c>
      <c r="N8207" s="136">
        <v>17005.605</v>
      </c>
      <c r="O8207" s="136">
        <v>158919.19</v>
      </c>
      <c r="P8207" s="136">
        <v>36065.53</v>
      </c>
      <c r="Q8207" s="136">
        <v>12064.492</v>
      </c>
      <c r="R8207" s="136">
        <v>2729.5120000000002</v>
      </c>
      <c r="S8207" s="136">
        <v>4029.39</v>
      </c>
    </row>
    <row r="8208" spans="1:19" ht="11.25" thickBot="1" x14ac:dyDescent="0.2">
      <c r="A8208" s="112"/>
    </row>
    <row r="8209" spans="1:19" ht="11.25" thickBot="1" x14ac:dyDescent="0.2">
      <c r="A8209" s="138" t="s">
        <v>364</v>
      </c>
      <c r="B8209" s="112"/>
      <c r="C8209" s="136">
        <v>7708.5029999999997</v>
      </c>
      <c r="D8209" s="136">
        <v>5281.3559999999998</v>
      </c>
      <c r="E8209" s="136">
        <v>5944.93</v>
      </c>
      <c r="F8209" s="136">
        <v>137.33699999999999</v>
      </c>
      <c r="G8209" s="141" t="s">
        <v>5968</v>
      </c>
      <c r="H8209" s="136">
        <v>7.0949999999999998</v>
      </c>
      <c r="I8209" s="140">
        <v>113.119</v>
      </c>
      <c r="J8209" s="134" t="s">
        <v>5969</v>
      </c>
      <c r="K8209" s="136">
        <v>3484.0070000000001</v>
      </c>
      <c r="L8209" s="136">
        <v>10.016999999999999</v>
      </c>
      <c r="M8209" s="136">
        <v>447.93400000000003</v>
      </c>
      <c r="N8209" s="136">
        <v>196.721</v>
      </c>
      <c r="O8209" s="136">
        <v>1426.6</v>
      </c>
      <c r="P8209" s="136">
        <v>650.00099999999998</v>
      </c>
      <c r="Q8209" s="136">
        <v>118.779</v>
      </c>
      <c r="R8209" s="136">
        <v>47.01</v>
      </c>
      <c r="S8209" s="136">
        <v>34.777000000000001</v>
      </c>
    </row>
    <row r="8210" spans="1:19" ht="11.25" thickBot="1" x14ac:dyDescent="0.2">
      <c r="A8210" s="112"/>
    </row>
    <row r="8211" spans="1:19" ht="11.25" thickBot="1" x14ac:dyDescent="0.2">
      <c r="A8211" s="139" t="s">
        <v>366</v>
      </c>
      <c r="B8211" s="112"/>
      <c r="C8211" s="136">
        <v>0.78100000000000003</v>
      </c>
      <c r="D8211" s="136">
        <v>0.88600000000000001</v>
      </c>
      <c r="E8211" s="136">
        <v>0.69</v>
      </c>
      <c r="F8211" s="136">
        <v>0.37</v>
      </c>
      <c r="G8211" s="141" t="s">
        <v>2669</v>
      </c>
      <c r="H8211" s="136">
        <v>13.731</v>
      </c>
      <c r="I8211" s="140">
        <v>0.70699999999999996</v>
      </c>
      <c r="J8211" s="134" t="s">
        <v>468</v>
      </c>
      <c r="K8211" s="136">
        <v>0.98299999999999998</v>
      </c>
      <c r="L8211" s="136">
        <v>1.82</v>
      </c>
      <c r="M8211" s="136">
        <v>1.6679999999999999</v>
      </c>
      <c r="N8211" s="136">
        <v>1.157</v>
      </c>
      <c r="O8211" s="136">
        <v>0.89800000000000002</v>
      </c>
      <c r="P8211" s="136">
        <v>1.802</v>
      </c>
      <c r="Q8211" s="136">
        <v>0.98499999999999999</v>
      </c>
      <c r="R8211" s="136">
        <v>1.722</v>
      </c>
      <c r="S8211" s="136">
        <v>0.86299999999999999</v>
      </c>
    </row>
    <row r="8212" spans="1:19" ht="11.25" thickBot="1" x14ac:dyDescent="0.2">
      <c r="A8212" s="112"/>
    </row>
    <row r="8213" spans="1:19" ht="11.25" thickBot="1" x14ac:dyDescent="0.2">
      <c r="A8213" s="106" t="s">
        <v>357</v>
      </c>
      <c r="B8213" s="106" t="s">
        <v>358</v>
      </c>
      <c r="C8213" s="130" t="s">
        <v>17</v>
      </c>
      <c r="D8213" s="130" t="s">
        <v>18</v>
      </c>
      <c r="E8213" s="131" t="s">
        <v>19</v>
      </c>
      <c r="F8213" s="131" t="s">
        <v>20</v>
      </c>
      <c r="G8213" s="130" t="s">
        <v>21</v>
      </c>
      <c r="H8213" s="130" t="s">
        <v>22</v>
      </c>
      <c r="I8213" s="130" t="s">
        <v>23</v>
      </c>
      <c r="J8213" s="130" t="s">
        <v>24</v>
      </c>
      <c r="K8213" s="131" t="s">
        <v>25</v>
      </c>
      <c r="L8213" s="131" t="s">
        <v>26</v>
      </c>
      <c r="M8213" s="130" t="s">
        <v>27</v>
      </c>
      <c r="N8213" s="130" t="s">
        <v>28</v>
      </c>
      <c r="O8213" s="130" t="s">
        <v>29</v>
      </c>
      <c r="P8213" s="130" t="s">
        <v>30</v>
      </c>
      <c r="Q8213" s="130" t="s">
        <v>31</v>
      </c>
      <c r="R8213" s="130" t="s">
        <v>32</v>
      </c>
      <c r="S8213" s="130" t="s">
        <v>33</v>
      </c>
    </row>
    <row r="8214" spans="1:19" ht="11.25" thickBot="1" x14ac:dyDescent="0.2">
      <c r="A8214" s="107">
        <v>1</v>
      </c>
      <c r="B8214" s="132">
        <v>0.42726851851851855</v>
      </c>
      <c r="C8214" s="108">
        <v>14307.912</v>
      </c>
      <c r="D8214" s="108">
        <v>6459.0010000000002</v>
      </c>
      <c r="E8214" s="145">
        <v>21190.772000000001</v>
      </c>
      <c r="F8214" s="145">
        <v>851410.2</v>
      </c>
      <c r="G8214" s="108">
        <v>35</v>
      </c>
      <c r="H8214" s="108">
        <v>6</v>
      </c>
      <c r="I8214" s="108">
        <v>32420.205999999998</v>
      </c>
      <c r="J8214" s="108">
        <v>19684.294999999998</v>
      </c>
      <c r="K8214" s="145">
        <v>153072.29</v>
      </c>
      <c r="L8214" s="134" t="s">
        <v>5970</v>
      </c>
      <c r="M8214" s="108">
        <v>5886.8320000000003</v>
      </c>
      <c r="N8214" s="108">
        <v>3483.2910000000002</v>
      </c>
      <c r="O8214" s="108">
        <v>325.00299999999999</v>
      </c>
      <c r="P8214" s="108">
        <v>1480.0530000000001</v>
      </c>
      <c r="Q8214" s="108">
        <v>397.00400000000002</v>
      </c>
      <c r="R8214" s="108">
        <v>2357.1329999999998</v>
      </c>
      <c r="S8214" s="108">
        <v>2681.1729999999998</v>
      </c>
    </row>
    <row r="8215" spans="1:19" ht="11.25" thickBot="1" x14ac:dyDescent="0.2">
      <c r="A8215" s="112"/>
    </row>
    <row r="8216" spans="1:19" ht="11.25" thickBot="1" x14ac:dyDescent="0.2">
      <c r="A8216" s="107">
        <v>2</v>
      </c>
      <c r="B8216" s="132">
        <v>0.42745370370370367</v>
      </c>
      <c r="C8216" s="108">
        <v>14472.025</v>
      </c>
      <c r="D8216" s="108">
        <v>6561.0330000000004</v>
      </c>
      <c r="E8216" s="145">
        <v>21615.206999999999</v>
      </c>
      <c r="F8216" s="145">
        <v>863730.09</v>
      </c>
      <c r="G8216" s="108">
        <v>34</v>
      </c>
      <c r="H8216" s="108">
        <v>7</v>
      </c>
      <c r="I8216" s="108">
        <v>32017.583999999999</v>
      </c>
      <c r="J8216" s="108">
        <v>19885.486000000001</v>
      </c>
      <c r="K8216" s="145">
        <v>154621.67000000001</v>
      </c>
      <c r="L8216" s="134" t="s">
        <v>5971</v>
      </c>
      <c r="M8216" s="108">
        <v>6002.8649999999998</v>
      </c>
      <c r="N8216" s="108">
        <v>3531.299</v>
      </c>
      <c r="O8216" s="108">
        <v>292.00200000000001</v>
      </c>
      <c r="P8216" s="108">
        <v>1536.057</v>
      </c>
      <c r="Q8216" s="108">
        <v>401.00400000000002</v>
      </c>
      <c r="R8216" s="108">
        <v>2402.1390000000001</v>
      </c>
      <c r="S8216" s="108">
        <v>2793.1869999999999</v>
      </c>
    </row>
    <row r="8217" spans="1:19" ht="11.25" thickBot="1" x14ac:dyDescent="0.2">
      <c r="A8217" s="112"/>
    </row>
    <row r="8218" spans="1:19" ht="11.25" thickBot="1" x14ac:dyDescent="0.2">
      <c r="A8218" s="107">
        <v>3</v>
      </c>
      <c r="B8218" s="132">
        <v>0.4276388888888889</v>
      </c>
      <c r="C8218" s="108">
        <v>14287.897999999999</v>
      </c>
      <c r="D8218" s="108">
        <v>6523.0209999999997</v>
      </c>
      <c r="E8218" s="145">
        <v>21652.245999999999</v>
      </c>
      <c r="F8218" s="145">
        <v>863233.12</v>
      </c>
      <c r="G8218" s="108">
        <v>41</v>
      </c>
      <c r="H8218" s="108">
        <v>5</v>
      </c>
      <c r="I8218" s="108">
        <v>32332.069</v>
      </c>
      <c r="J8218" s="108">
        <v>19806.411</v>
      </c>
      <c r="K8218" s="145">
        <v>158060.32999999999</v>
      </c>
      <c r="L8218" s="134" t="s">
        <v>5972</v>
      </c>
      <c r="M8218" s="108">
        <v>5956.8509999999997</v>
      </c>
      <c r="N8218" s="108">
        <v>3562.3049999999998</v>
      </c>
      <c r="O8218" s="108">
        <v>305.00200000000001</v>
      </c>
      <c r="P8218" s="108">
        <v>1576.06</v>
      </c>
      <c r="Q8218" s="108">
        <v>386.00400000000002</v>
      </c>
      <c r="R8218" s="108">
        <v>2364.134</v>
      </c>
      <c r="S8218" s="108">
        <v>2634.1660000000002</v>
      </c>
    </row>
    <row r="8219" spans="1:19" ht="11.25" thickBot="1" x14ac:dyDescent="0.2">
      <c r="A8219" s="112"/>
    </row>
    <row r="8220" spans="1:19" ht="11.25" thickBot="1" x14ac:dyDescent="0.2">
      <c r="A8220" s="135" t="s">
        <v>362</v>
      </c>
      <c r="B8220" s="112"/>
      <c r="C8220" s="136">
        <v>14355.945</v>
      </c>
      <c r="D8220" s="136">
        <v>6514.3519999999999</v>
      </c>
      <c r="E8220" s="140">
        <v>21486.075000000001</v>
      </c>
      <c r="F8220" s="140">
        <v>859457.81</v>
      </c>
      <c r="G8220" s="136">
        <v>36.667000000000002</v>
      </c>
      <c r="H8220" s="136">
        <v>6</v>
      </c>
      <c r="I8220" s="136">
        <v>32256.62</v>
      </c>
      <c r="J8220" s="136">
        <v>19792.063999999998</v>
      </c>
      <c r="K8220" s="140">
        <v>155251.43</v>
      </c>
      <c r="L8220" s="134" t="s">
        <v>5973</v>
      </c>
      <c r="M8220" s="136">
        <v>5948.8490000000002</v>
      </c>
      <c r="N8220" s="136">
        <v>3525.6320000000001</v>
      </c>
      <c r="O8220" s="136">
        <v>307.33600000000001</v>
      </c>
      <c r="P8220" s="136">
        <v>1530.723</v>
      </c>
      <c r="Q8220" s="136">
        <v>394.67</v>
      </c>
      <c r="R8220" s="136">
        <v>2374.4690000000001</v>
      </c>
      <c r="S8220" s="136">
        <v>2702.8420000000001</v>
      </c>
    </row>
    <row r="8221" spans="1:19" ht="11.25" thickBot="1" x14ac:dyDescent="0.2">
      <c r="A8221" s="112"/>
    </row>
    <row r="8222" spans="1:19" ht="11.25" thickBot="1" x14ac:dyDescent="0.2">
      <c r="A8222" s="138" t="s">
        <v>364</v>
      </c>
      <c r="B8222" s="112"/>
      <c r="C8222" s="136">
        <v>101.02500000000001</v>
      </c>
      <c r="D8222" s="136">
        <v>51.564999999999998</v>
      </c>
      <c r="E8222" s="140">
        <v>256.41000000000003</v>
      </c>
      <c r="F8222" s="140">
        <v>6973.8559999999998</v>
      </c>
      <c r="G8222" s="136">
        <v>3.786</v>
      </c>
      <c r="H8222" s="136">
        <v>1</v>
      </c>
      <c r="I8222" s="136">
        <v>211.65</v>
      </c>
      <c r="J8222" s="136">
        <v>101.36</v>
      </c>
      <c r="K8222" s="140">
        <v>2552.9560000000001</v>
      </c>
      <c r="L8222" s="134" t="s">
        <v>5974</v>
      </c>
      <c r="M8222" s="136">
        <v>58.429000000000002</v>
      </c>
      <c r="N8222" s="136">
        <v>39.81</v>
      </c>
      <c r="O8222" s="136">
        <v>16.623999999999999</v>
      </c>
      <c r="P8222" s="136">
        <v>48.225000000000001</v>
      </c>
      <c r="Q8222" s="136">
        <v>7.7679999999999998</v>
      </c>
      <c r="R8222" s="136">
        <v>24.216999999999999</v>
      </c>
      <c r="S8222" s="136">
        <v>81.694999999999993</v>
      </c>
    </row>
    <row r="8223" spans="1:19" ht="11.25" thickBot="1" x14ac:dyDescent="0.2">
      <c r="A8223" s="112"/>
    </row>
    <row r="8224" spans="1:19" ht="11.25" thickBot="1" x14ac:dyDescent="0.2">
      <c r="A8224" s="139" t="s">
        <v>366</v>
      </c>
      <c r="B8224" s="112"/>
      <c r="C8224" s="136">
        <v>0.70399999999999996</v>
      </c>
      <c r="D8224" s="136">
        <v>0.79200000000000004</v>
      </c>
      <c r="E8224" s="140">
        <v>1.1930000000000001</v>
      </c>
      <c r="F8224" s="140">
        <v>0.81100000000000005</v>
      </c>
      <c r="G8224" s="136">
        <v>10.324999999999999</v>
      </c>
      <c r="H8224" s="136">
        <v>16.667000000000002</v>
      </c>
      <c r="I8224" s="136">
        <v>0.65600000000000003</v>
      </c>
      <c r="J8224" s="136">
        <v>0.51200000000000001</v>
      </c>
      <c r="K8224" s="140">
        <v>1.6439999999999999</v>
      </c>
      <c r="L8224" s="134" t="s">
        <v>474</v>
      </c>
      <c r="M8224" s="136">
        <v>0.98199999999999998</v>
      </c>
      <c r="N8224" s="136">
        <v>1.129</v>
      </c>
      <c r="O8224" s="136">
        <v>5.4089999999999998</v>
      </c>
      <c r="P8224" s="136">
        <v>3.15</v>
      </c>
      <c r="Q8224" s="136">
        <v>1.968</v>
      </c>
      <c r="R8224" s="136">
        <v>1.02</v>
      </c>
      <c r="S8224" s="136">
        <v>3.0230000000000001</v>
      </c>
    </row>
    <row r="8225" spans="1:19" ht="11.25" thickBot="1" x14ac:dyDescent="0.2">
      <c r="A8225" s="112"/>
    </row>
    <row r="8226" spans="1:19" ht="11.25" thickBot="1" x14ac:dyDescent="0.2">
      <c r="A8226" s="106" t="s">
        <v>357</v>
      </c>
      <c r="B8226" s="106" t="s">
        <v>358</v>
      </c>
      <c r="C8226" s="131" t="s">
        <v>34</v>
      </c>
      <c r="D8226" s="131" t="s">
        <v>35</v>
      </c>
      <c r="E8226" s="130" t="s">
        <v>36</v>
      </c>
      <c r="F8226" s="130" t="s">
        <v>37</v>
      </c>
      <c r="G8226" s="130" t="s">
        <v>38</v>
      </c>
      <c r="H8226" s="130" t="s">
        <v>39</v>
      </c>
      <c r="I8226" s="130" t="s">
        <v>40</v>
      </c>
      <c r="J8226" s="130" t="s">
        <v>41</v>
      </c>
      <c r="K8226" s="130" t="s">
        <v>42</v>
      </c>
      <c r="L8226" s="130" t="s">
        <v>43</v>
      </c>
      <c r="M8226" s="130" t="s">
        <v>44</v>
      </c>
      <c r="N8226" s="130" t="s">
        <v>45</v>
      </c>
      <c r="O8226" s="130" t="s">
        <v>46</v>
      </c>
      <c r="P8226" s="130" t="s">
        <v>47</v>
      </c>
      <c r="Q8226" s="130" t="s">
        <v>48</v>
      </c>
      <c r="R8226" s="130" t="s">
        <v>49</v>
      </c>
      <c r="S8226" s="130" t="s">
        <v>50</v>
      </c>
    </row>
    <row r="8227" spans="1:19" ht="11.25" thickBot="1" x14ac:dyDescent="0.2">
      <c r="A8227" s="107">
        <v>1</v>
      </c>
      <c r="B8227" s="132">
        <v>0.42726851851851855</v>
      </c>
      <c r="C8227" s="145">
        <v>385617.09</v>
      </c>
      <c r="D8227" s="134" t="s">
        <v>5975</v>
      </c>
      <c r="E8227" s="108">
        <v>732.01300000000003</v>
      </c>
      <c r="F8227" s="108">
        <v>626.00900000000001</v>
      </c>
      <c r="G8227" s="108">
        <v>39</v>
      </c>
      <c r="H8227" s="108">
        <v>12751.901</v>
      </c>
      <c r="I8227" s="108">
        <v>17348.22</v>
      </c>
      <c r="J8227" s="108">
        <v>111829.34</v>
      </c>
      <c r="K8227" s="108">
        <v>4414.4679999999998</v>
      </c>
      <c r="L8227" s="108">
        <v>4644.518</v>
      </c>
      <c r="M8227" s="108">
        <v>5283.67</v>
      </c>
      <c r="N8227" s="108">
        <v>886.01900000000001</v>
      </c>
      <c r="O8227" s="108">
        <v>830.01700000000005</v>
      </c>
      <c r="P8227" s="108">
        <v>3120.2339999999999</v>
      </c>
      <c r="Q8227" s="108">
        <v>922.02</v>
      </c>
      <c r="R8227" s="108">
        <v>6152.9080000000004</v>
      </c>
      <c r="S8227" s="108">
        <v>1592.0609999999999</v>
      </c>
    </row>
    <row r="8228" spans="1:19" ht="11.25" thickBot="1" x14ac:dyDescent="0.2">
      <c r="A8228" s="112"/>
    </row>
    <row r="8229" spans="1:19" ht="11.25" thickBot="1" x14ac:dyDescent="0.2">
      <c r="A8229" s="107">
        <v>2</v>
      </c>
      <c r="B8229" s="132">
        <v>0.42745370370370367</v>
      </c>
      <c r="C8229" s="145">
        <v>391824.3</v>
      </c>
      <c r="D8229" s="134" t="s">
        <v>5976</v>
      </c>
      <c r="E8229" s="108">
        <v>777.01400000000001</v>
      </c>
      <c r="F8229" s="108">
        <v>678.01099999999997</v>
      </c>
      <c r="G8229" s="108">
        <v>40</v>
      </c>
      <c r="H8229" s="108">
        <v>12869.974</v>
      </c>
      <c r="I8229" s="108">
        <v>17631.457999999999</v>
      </c>
      <c r="J8229" s="108">
        <v>112980.52</v>
      </c>
      <c r="K8229" s="108">
        <v>4392.4629999999997</v>
      </c>
      <c r="L8229" s="108">
        <v>4827.5590000000002</v>
      </c>
      <c r="M8229" s="108">
        <v>5038.6090000000004</v>
      </c>
      <c r="N8229" s="108">
        <v>971.02300000000002</v>
      </c>
      <c r="O8229" s="108">
        <v>838.01700000000005</v>
      </c>
      <c r="P8229" s="108">
        <v>3104.2310000000002</v>
      </c>
      <c r="Q8229" s="108">
        <v>1036.0260000000001</v>
      </c>
      <c r="R8229" s="108">
        <v>6111.8959999999997</v>
      </c>
      <c r="S8229" s="108">
        <v>1473.0519999999999</v>
      </c>
    </row>
    <row r="8230" spans="1:19" ht="11.25" thickBot="1" x14ac:dyDescent="0.2">
      <c r="A8230" s="112"/>
    </row>
    <row r="8231" spans="1:19" ht="11.25" thickBot="1" x14ac:dyDescent="0.2">
      <c r="A8231" s="107">
        <v>3</v>
      </c>
      <c r="B8231" s="132">
        <v>0.4276388888888889</v>
      </c>
      <c r="C8231" s="145">
        <v>395786.14</v>
      </c>
      <c r="D8231" s="134" t="s">
        <v>5977</v>
      </c>
      <c r="E8231" s="108">
        <v>778.01499999999999</v>
      </c>
      <c r="F8231" s="108">
        <v>632.01</v>
      </c>
      <c r="G8231" s="108">
        <v>37</v>
      </c>
      <c r="H8231" s="108">
        <v>12915.002</v>
      </c>
      <c r="I8231" s="108">
        <v>17692.508999999998</v>
      </c>
      <c r="J8231" s="108">
        <v>113379.68</v>
      </c>
      <c r="K8231" s="108">
        <v>4379.46</v>
      </c>
      <c r="L8231" s="108">
        <v>4652.5190000000002</v>
      </c>
      <c r="M8231" s="108">
        <v>5292.6719999999996</v>
      </c>
      <c r="N8231" s="108">
        <v>989.02300000000002</v>
      </c>
      <c r="O8231" s="108">
        <v>794.01499999999999</v>
      </c>
      <c r="P8231" s="108">
        <v>3123.2339999999999</v>
      </c>
      <c r="Q8231" s="108">
        <v>979.02300000000002</v>
      </c>
      <c r="R8231" s="108">
        <v>6101.8940000000002</v>
      </c>
      <c r="S8231" s="108">
        <v>1602.0619999999999</v>
      </c>
    </row>
    <row r="8232" spans="1:19" ht="11.25" thickBot="1" x14ac:dyDescent="0.2">
      <c r="A8232" s="112"/>
    </row>
    <row r="8233" spans="1:19" ht="11.25" thickBot="1" x14ac:dyDescent="0.2">
      <c r="A8233" s="135" t="s">
        <v>362</v>
      </c>
      <c r="B8233" s="112"/>
      <c r="C8233" s="140">
        <v>391075.85</v>
      </c>
      <c r="D8233" s="134" t="s">
        <v>5978</v>
      </c>
      <c r="E8233" s="136">
        <v>762.34699999999998</v>
      </c>
      <c r="F8233" s="136">
        <v>645.34299999999996</v>
      </c>
      <c r="G8233" s="136">
        <v>38.667000000000002</v>
      </c>
      <c r="H8233" s="136">
        <v>12845.626</v>
      </c>
      <c r="I8233" s="136">
        <v>17557.396000000001</v>
      </c>
      <c r="J8233" s="136">
        <v>112729.85</v>
      </c>
      <c r="K8233" s="136">
        <v>4395.4639999999999</v>
      </c>
      <c r="L8233" s="136">
        <v>4708.1989999999996</v>
      </c>
      <c r="M8233" s="136">
        <v>5204.9840000000004</v>
      </c>
      <c r="N8233" s="136">
        <v>948.68799999999999</v>
      </c>
      <c r="O8233" s="136">
        <v>820.68299999999999</v>
      </c>
      <c r="P8233" s="136">
        <v>3115.9</v>
      </c>
      <c r="Q8233" s="136">
        <v>979.02300000000002</v>
      </c>
      <c r="R8233" s="136">
        <v>6122.2330000000002</v>
      </c>
      <c r="S8233" s="136">
        <v>1555.7249999999999</v>
      </c>
    </row>
    <row r="8234" spans="1:19" ht="11.25" thickBot="1" x14ac:dyDescent="0.2">
      <c r="A8234" s="112"/>
    </row>
    <row r="8235" spans="1:19" ht="11.25" thickBot="1" x14ac:dyDescent="0.2">
      <c r="A8235" s="138" t="s">
        <v>364</v>
      </c>
      <c r="B8235" s="112"/>
      <c r="C8235" s="140">
        <v>5125.6779999999999</v>
      </c>
      <c r="D8235" s="134" t="s">
        <v>5979</v>
      </c>
      <c r="E8235" s="136">
        <v>26.274999999999999</v>
      </c>
      <c r="F8235" s="136">
        <v>28.45</v>
      </c>
      <c r="G8235" s="136">
        <v>1.528</v>
      </c>
      <c r="H8235" s="136">
        <v>84.231999999999999</v>
      </c>
      <c r="I8235" s="136">
        <v>183.70500000000001</v>
      </c>
      <c r="J8235" s="136">
        <v>804.99800000000005</v>
      </c>
      <c r="K8235" s="136">
        <v>17.696000000000002</v>
      </c>
      <c r="L8235" s="136">
        <v>103.447</v>
      </c>
      <c r="M8235" s="136">
        <v>144.155</v>
      </c>
      <c r="N8235" s="136">
        <v>55.015000000000001</v>
      </c>
      <c r="O8235" s="136">
        <v>23.439</v>
      </c>
      <c r="P8235" s="136">
        <v>10.215999999999999</v>
      </c>
      <c r="Q8235" s="136">
        <v>57.003</v>
      </c>
      <c r="R8235" s="136">
        <v>27.033000000000001</v>
      </c>
      <c r="S8235" s="136">
        <v>71.771000000000001</v>
      </c>
    </row>
    <row r="8236" spans="1:19" ht="11.25" thickBot="1" x14ac:dyDescent="0.2">
      <c r="A8236" s="112"/>
    </row>
    <row r="8237" spans="1:19" ht="11.25" thickBot="1" x14ac:dyDescent="0.2">
      <c r="A8237" s="139" t="s">
        <v>366</v>
      </c>
      <c r="B8237" s="112"/>
      <c r="C8237" s="140">
        <v>1.3109999999999999</v>
      </c>
      <c r="D8237" s="134" t="s">
        <v>474</v>
      </c>
      <c r="E8237" s="136">
        <v>3.4470000000000001</v>
      </c>
      <c r="F8237" s="136">
        <v>4.4080000000000004</v>
      </c>
      <c r="G8237" s="136">
        <v>3.95</v>
      </c>
      <c r="H8237" s="136">
        <v>0.65600000000000003</v>
      </c>
      <c r="I8237" s="136">
        <v>1.046</v>
      </c>
      <c r="J8237" s="136">
        <v>0.71399999999999997</v>
      </c>
      <c r="K8237" s="136">
        <v>0.40300000000000002</v>
      </c>
      <c r="L8237" s="136">
        <v>2.1970000000000001</v>
      </c>
      <c r="M8237" s="136">
        <v>2.77</v>
      </c>
      <c r="N8237" s="136">
        <v>5.7990000000000004</v>
      </c>
      <c r="O8237" s="136">
        <v>2.8559999999999999</v>
      </c>
      <c r="P8237" s="136">
        <v>0.32800000000000001</v>
      </c>
      <c r="Q8237" s="136">
        <v>5.8220000000000001</v>
      </c>
      <c r="R8237" s="136">
        <v>0.442</v>
      </c>
      <c r="S8237" s="136">
        <v>4.6130000000000004</v>
      </c>
    </row>
    <row r="8238" spans="1:19" ht="11.25" thickBot="1" x14ac:dyDescent="0.2">
      <c r="A8238" s="112"/>
    </row>
    <row r="8239" spans="1:19" ht="11.25" thickBot="1" x14ac:dyDescent="0.2">
      <c r="A8239" s="106" t="s">
        <v>357</v>
      </c>
      <c r="B8239" s="106" t="s">
        <v>358</v>
      </c>
      <c r="C8239" s="130" t="s">
        <v>51</v>
      </c>
      <c r="D8239" s="130" t="s">
        <v>52</v>
      </c>
      <c r="E8239" s="130" t="s">
        <v>53</v>
      </c>
      <c r="F8239" s="130" t="s">
        <v>54</v>
      </c>
      <c r="G8239" s="130" t="s">
        <v>55</v>
      </c>
      <c r="H8239" s="130" t="s">
        <v>56</v>
      </c>
      <c r="I8239" s="130" t="s">
        <v>57</v>
      </c>
      <c r="J8239" s="130" t="s">
        <v>58</v>
      </c>
      <c r="K8239" s="130" t="s">
        <v>59</v>
      </c>
      <c r="L8239" s="130" t="s">
        <v>60</v>
      </c>
      <c r="M8239" s="130" t="s">
        <v>61</v>
      </c>
      <c r="N8239" s="130" t="s">
        <v>62</v>
      </c>
      <c r="O8239" s="130" t="s">
        <v>63</v>
      </c>
      <c r="P8239" s="130" t="s">
        <v>64</v>
      </c>
      <c r="Q8239" s="131" t="s">
        <v>65</v>
      </c>
      <c r="R8239" s="131" t="s">
        <v>66</v>
      </c>
      <c r="S8239" s="130" t="s">
        <v>67</v>
      </c>
    </row>
    <row r="8240" spans="1:19" ht="11.25" thickBot="1" x14ac:dyDescent="0.2">
      <c r="A8240" s="107">
        <v>1</v>
      </c>
      <c r="B8240" s="132">
        <v>0.42726851851851855</v>
      </c>
      <c r="C8240" s="108">
        <v>6121.8990000000003</v>
      </c>
      <c r="D8240" s="108">
        <v>2069.1030000000001</v>
      </c>
      <c r="E8240" s="108">
        <v>6375.9750000000004</v>
      </c>
      <c r="F8240" s="108">
        <v>1460.0509999999999</v>
      </c>
      <c r="G8240" s="108">
        <v>6460.0010000000002</v>
      </c>
      <c r="H8240" s="108">
        <v>14365.950999999999</v>
      </c>
      <c r="I8240" s="108">
        <v>5623.759</v>
      </c>
      <c r="J8240" s="108">
        <v>7807.4629999999997</v>
      </c>
      <c r="K8240" s="108">
        <v>10943.874</v>
      </c>
      <c r="L8240" s="108">
        <v>1302.0409999999999</v>
      </c>
      <c r="M8240" s="108">
        <v>611.00900000000001</v>
      </c>
      <c r="N8240" s="108">
        <v>129</v>
      </c>
      <c r="O8240" s="108">
        <v>75803.657999999996</v>
      </c>
      <c r="P8240" s="108">
        <v>10693.744000000001</v>
      </c>
      <c r="Q8240" s="145">
        <v>1833113.8</v>
      </c>
      <c r="R8240" s="134" t="s">
        <v>5980</v>
      </c>
      <c r="S8240" s="108">
        <v>4630.5150000000003</v>
      </c>
    </row>
    <row r="8241" spans="1:19" ht="11.25" thickBot="1" x14ac:dyDescent="0.2">
      <c r="A8241" s="112"/>
    </row>
    <row r="8242" spans="1:19" ht="11.25" thickBot="1" x14ac:dyDescent="0.2">
      <c r="A8242" s="107">
        <v>2</v>
      </c>
      <c r="B8242" s="132">
        <v>0.42745370370370367</v>
      </c>
      <c r="C8242" s="108">
        <v>6075.8860000000004</v>
      </c>
      <c r="D8242" s="108">
        <v>2189.1149999999998</v>
      </c>
      <c r="E8242" s="108">
        <v>6629.0550000000003</v>
      </c>
      <c r="F8242" s="108">
        <v>1355.0440000000001</v>
      </c>
      <c r="G8242" s="108">
        <v>6360.9709999999995</v>
      </c>
      <c r="H8242" s="108">
        <v>14471.023999999999</v>
      </c>
      <c r="I8242" s="108">
        <v>5711.7830000000004</v>
      </c>
      <c r="J8242" s="108">
        <v>8006.5379999999996</v>
      </c>
      <c r="K8242" s="108">
        <v>11393.114</v>
      </c>
      <c r="L8242" s="108">
        <v>1332.0429999999999</v>
      </c>
      <c r="M8242" s="108">
        <v>608.00900000000001</v>
      </c>
      <c r="N8242" s="108">
        <v>156.001</v>
      </c>
      <c r="O8242" s="108">
        <v>77048.210999999996</v>
      </c>
      <c r="P8242" s="108">
        <v>10403.597</v>
      </c>
      <c r="Q8242" s="145">
        <v>1864487</v>
      </c>
      <c r="R8242" s="134" t="s">
        <v>5981</v>
      </c>
      <c r="S8242" s="108">
        <v>4738.5389999999998</v>
      </c>
    </row>
    <row r="8243" spans="1:19" ht="11.25" thickBot="1" x14ac:dyDescent="0.2">
      <c r="A8243" s="112"/>
    </row>
    <row r="8244" spans="1:19" ht="11.25" thickBot="1" x14ac:dyDescent="0.2">
      <c r="A8244" s="107">
        <v>3</v>
      </c>
      <c r="B8244" s="132">
        <v>0.4276388888888889</v>
      </c>
      <c r="C8244" s="108">
        <v>6307.9549999999999</v>
      </c>
      <c r="D8244" s="108">
        <v>2211.1170000000002</v>
      </c>
      <c r="E8244" s="108">
        <v>6523.0209999999997</v>
      </c>
      <c r="F8244" s="108">
        <v>1426.049</v>
      </c>
      <c r="G8244" s="108">
        <v>6543.027</v>
      </c>
      <c r="H8244" s="108">
        <v>14201.839</v>
      </c>
      <c r="I8244" s="108">
        <v>5769.799</v>
      </c>
      <c r="J8244" s="108">
        <v>7746.44</v>
      </c>
      <c r="K8244" s="108">
        <v>11223.022000000001</v>
      </c>
      <c r="L8244" s="108">
        <v>1356.0440000000001</v>
      </c>
      <c r="M8244" s="108">
        <v>614.00900000000001</v>
      </c>
      <c r="N8244" s="108">
        <v>132</v>
      </c>
      <c r="O8244" s="108">
        <v>76980.963000000003</v>
      </c>
      <c r="P8244" s="108">
        <v>10669.732</v>
      </c>
      <c r="Q8244" s="145">
        <v>1881528.7</v>
      </c>
      <c r="R8244" s="134" t="s">
        <v>5982</v>
      </c>
      <c r="S8244" s="108">
        <v>4601.5079999999998</v>
      </c>
    </row>
    <row r="8245" spans="1:19" ht="11.25" thickBot="1" x14ac:dyDescent="0.2">
      <c r="A8245" s="112"/>
    </row>
    <row r="8246" spans="1:19" ht="11.25" thickBot="1" x14ac:dyDescent="0.2">
      <c r="A8246" s="135" t="s">
        <v>362</v>
      </c>
      <c r="B8246" s="112"/>
      <c r="C8246" s="136">
        <v>6168.58</v>
      </c>
      <c r="D8246" s="136">
        <v>2156.4450000000002</v>
      </c>
      <c r="E8246" s="136">
        <v>6509.35</v>
      </c>
      <c r="F8246" s="136">
        <v>1413.7149999999999</v>
      </c>
      <c r="G8246" s="136">
        <v>6454.6670000000004</v>
      </c>
      <c r="H8246" s="136">
        <v>14346.271000000001</v>
      </c>
      <c r="I8246" s="136">
        <v>5701.78</v>
      </c>
      <c r="J8246" s="136">
        <v>7853.48</v>
      </c>
      <c r="K8246" s="136">
        <v>11186.67</v>
      </c>
      <c r="L8246" s="136">
        <v>1330.0429999999999</v>
      </c>
      <c r="M8246" s="136">
        <v>611.00900000000001</v>
      </c>
      <c r="N8246" s="136">
        <v>139</v>
      </c>
      <c r="O8246" s="136">
        <v>76610.944000000003</v>
      </c>
      <c r="P8246" s="136">
        <v>10589.023999999999</v>
      </c>
      <c r="Q8246" s="140">
        <v>1859709.8</v>
      </c>
      <c r="R8246" s="134" t="s">
        <v>5983</v>
      </c>
      <c r="S8246" s="136">
        <v>4656.8540000000003</v>
      </c>
    </row>
    <row r="8247" spans="1:19" ht="11.25" thickBot="1" x14ac:dyDescent="0.2">
      <c r="A8247" s="112"/>
    </row>
    <row r="8248" spans="1:19" ht="11.25" thickBot="1" x14ac:dyDescent="0.2">
      <c r="A8248" s="138" t="s">
        <v>364</v>
      </c>
      <c r="B8248" s="112"/>
      <c r="C8248" s="136">
        <v>122.875</v>
      </c>
      <c r="D8248" s="136">
        <v>76.436000000000007</v>
      </c>
      <c r="E8248" s="136">
        <v>127.092</v>
      </c>
      <c r="F8248" s="136">
        <v>53.579000000000001</v>
      </c>
      <c r="G8248" s="136">
        <v>91.144999999999996</v>
      </c>
      <c r="H8248" s="136">
        <v>135.667</v>
      </c>
      <c r="I8248" s="136">
        <v>73.531999999999996</v>
      </c>
      <c r="J8248" s="136">
        <v>136.018</v>
      </c>
      <c r="K8248" s="136">
        <v>226.816</v>
      </c>
      <c r="L8248" s="136">
        <v>27.056999999999999</v>
      </c>
      <c r="M8248" s="136">
        <v>3</v>
      </c>
      <c r="N8248" s="136">
        <v>14.798999999999999</v>
      </c>
      <c r="O8248" s="136">
        <v>699.93799999999999</v>
      </c>
      <c r="P8248" s="136">
        <v>161.03299999999999</v>
      </c>
      <c r="Q8248" s="140">
        <v>24558.429</v>
      </c>
      <c r="R8248" s="134" t="s">
        <v>5984</v>
      </c>
      <c r="S8248" s="136">
        <v>72.212999999999994</v>
      </c>
    </row>
    <row r="8249" spans="1:19" ht="11.25" thickBot="1" x14ac:dyDescent="0.2">
      <c r="A8249" s="112"/>
    </row>
    <row r="8250" spans="1:19" ht="11.25" thickBot="1" x14ac:dyDescent="0.2">
      <c r="A8250" s="139" t="s">
        <v>366</v>
      </c>
      <c r="B8250" s="112"/>
      <c r="C8250" s="136">
        <v>1.992</v>
      </c>
      <c r="D8250" s="136">
        <v>3.5449999999999999</v>
      </c>
      <c r="E8250" s="136">
        <v>1.952</v>
      </c>
      <c r="F8250" s="136">
        <v>3.79</v>
      </c>
      <c r="G8250" s="136">
        <v>1.4119999999999999</v>
      </c>
      <c r="H8250" s="136">
        <v>0.94599999999999995</v>
      </c>
      <c r="I8250" s="136">
        <v>1.29</v>
      </c>
      <c r="J8250" s="136">
        <v>1.732</v>
      </c>
      <c r="K8250" s="136">
        <v>2.028</v>
      </c>
      <c r="L8250" s="136">
        <v>2.0339999999999998</v>
      </c>
      <c r="M8250" s="136">
        <v>0.49099999999999999</v>
      </c>
      <c r="N8250" s="136">
        <v>10.647</v>
      </c>
      <c r="O8250" s="136">
        <v>0.91400000000000003</v>
      </c>
      <c r="P8250" s="136">
        <v>1.5209999999999999</v>
      </c>
      <c r="Q8250" s="140">
        <v>1.321</v>
      </c>
      <c r="R8250" s="134" t="s">
        <v>485</v>
      </c>
      <c r="S8250" s="136">
        <v>1.5509999999999999</v>
      </c>
    </row>
    <row r="8251" spans="1:19" ht="11.25" thickBot="1" x14ac:dyDescent="0.2">
      <c r="A8251" s="112"/>
    </row>
    <row r="8252" spans="1:19" ht="11.25" thickBot="1" x14ac:dyDescent="0.2">
      <c r="A8252" s="106" t="s">
        <v>357</v>
      </c>
      <c r="B8252" s="106" t="s">
        <v>358</v>
      </c>
      <c r="C8252" s="130" t="s">
        <v>68</v>
      </c>
    </row>
    <row r="8253" spans="1:19" ht="11.25" thickBot="1" x14ac:dyDescent="0.2">
      <c r="A8253" s="107">
        <v>1</v>
      </c>
      <c r="B8253" s="132">
        <v>0.42726851851851855</v>
      </c>
      <c r="C8253" s="108">
        <v>24620.54</v>
      </c>
    </row>
    <row r="8254" spans="1:19" ht="11.25" thickBot="1" x14ac:dyDescent="0.2">
      <c r="A8254" s="112"/>
    </row>
    <row r="8255" spans="1:19" ht="11.25" thickBot="1" x14ac:dyDescent="0.2">
      <c r="A8255" s="107">
        <v>2</v>
      </c>
      <c r="B8255" s="132">
        <v>0.42745370370370367</v>
      </c>
      <c r="C8255" s="108">
        <v>24620.54</v>
      </c>
    </row>
    <row r="8256" spans="1:19" ht="11.25" thickBot="1" x14ac:dyDescent="0.2">
      <c r="A8256" s="112"/>
    </row>
    <row r="8257" spans="1:19" ht="11.25" thickBot="1" x14ac:dyDescent="0.2">
      <c r="A8257" s="107">
        <v>3</v>
      </c>
      <c r="B8257" s="132">
        <v>0.4276388888888889</v>
      </c>
      <c r="C8257" s="108">
        <v>24865.830999999998</v>
      </c>
    </row>
    <row r="8258" spans="1:19" ht="11.25" thickBot="1" x14ac:dyDescent="0.2">
      <c r="A8258" s="112"/>
    </row>
    <row r="8259" spans="1:19" ht="11.25" thickBot="1" x14ac:dyDescent="0.2">
      <c r="A8259" s="135" t="s">
        <v>362</v>
      </c>
      <c r="B8259" s="112"/>
      <c r="C8259" s="136">
        <v>24702.303</v>
      </c>
    </row>
    <row r="8260" spans="1:19" ht="11.25" thickBot="1" x14ac:dyDescent="0.2">
      <c r="A8260" s="112"/>
    </row>
    <row r="8261" spans="1:19" ht="11.25" thickBot="1" x14ac:dyDescent="0.2">
      <c r="A8261" s="138" t="s">
        <v>364</v>
      </c>
      <c r="B8261" s="112"/>
      <c r="C8261" s="136">
        <v>141.619</v>
      </c>
    </row>
    <row r="8262" spans="1:19" ht="11.25" thickBot="1" x14ac:dyDescent="0.2">
      <c r="A8262" s="112"/>
    </row>
    <row r="8263" spans="1:19" ht="11.25" thickBot="1" x14ac:dyDescent="0.2">
      <c r="A8263" s="139" t="s">
        <v>366</v>
      </c>
      <c r="B8263" s="112"/>
      <c r="C8263" s="136">
        <v>0.57299999999999995</v>
      </c>
    </row>
    <row r="8264" spans="1:19" ht="10.5" x14ac:dyDescent="0.15">
      <c r="A8264" s="112"/>
    </row>
    <row r="8265" spans="1:19" x14ac:dyDescent="0.15">
      <c r="A8265" s="129"/>
      <c r="B8265" s="86" t="s">
        <v>486</v>
      </c>
    </row>
    <row r="8266" spans="1:19" ht="9.75" thickBot="1" x14ac:dyDescent="0.2">
      <c r="A8266" s="81" t="s">
        <v>5871</v>
      </c>
    </row>
    <row r="8267" spans="1:19" ht="11.25" thickBot="1" x14ac:dyDescent="0.2">
      <c r="A8267" s="106" t="s">
        <v>357</v>
      </c>
      <c r="B8267" s="106" t="s">
        <v>358</v>
      </c>
      <c r="C8267" s="130" t="s">
        <v>0</v>
      </c>
      <c r="D8267" s="130" t="s">
        <v>1</v>
      </c>
      <c r="E8267" s="130" t="s">
        <v>2</v>
      </c>
      <c r="F8267" s="130" t="s">
        <v>3</v>
      </c>
      <c r="G8267" s="130" t="s">
        <v>4</v>
      </c>
      <c r="H8267" s="130" t="s">
        <v>5</v>
      </c>
      <c r="I8267" s="131" t="s">
        <v>6</v>
      </c>
      <c r="J8267" s="131" t="s">
        <v>7</v>
      </c>
      <c r="K8267" s="130" t="s">
        <v>8</v>
      </c>
      <c r="L8267" s="130" t="s">
        <v>9</v>
      </c>
      <c r="M8267" s="130" t="s">
        <v>10</v>
      </c>
      <c r="N8267" s="130" t="s">
        <v>11</v>
      </c>
      <c r="O8267" s="130" t="s">
        <v>12</v>
      </c>
      <c r="P8267" s="130" t="s">
        <v>13</v>
      </c>
      <c r="Q8267" s="130" t="s">
        <v>14</v>
      </c>
      <c r="R8267" s="130" t="s">
        <v>15</v>
      </c>
      <c r="S8267" s="130" t="s">
        <v>16</v>
      </c>
    </row>
    <row r="8268" spans="1:19" ht="11.25" thickBot="1" x14ac:dyDescent="0.2">
      <c r="A8268" s="107">
        <v>1</v>
      </c>
      <c r="B8268" s="132">
        <v>0.43241898148148145</v>
      </c>
      <c r="C8268" s="141" t="s">
        <v>5985</v>
      </c>
      <c r="D8268" s="108">
        <v>1186698.1000000001</v>
      </c>
      <c r="E8268" s="141" t="s">
        <v>5986</v>
      </c>
      <c r="F8268" s="108">
        <v>54118.2</v>
      </c>
      <c r="G8268" s="141" t="s">
        <v>5987</v>
      </c>
      <c r="H8268" s="108">
        <v>89</v>
      </c>
      <c r="I8268" s="145">
        <v>16441.485000000001</v>
      </c>
      <c r="J8268" s="134" t="s">
        <v>5988</v>
      </c>
      <c r="K8268" s="108">
        <v>700849.55</v>
      </c>
      <c r="L8268" s="108">
        <v>1006.024</v>
      </c>
      <c r="M8268" s="108">
        <v>52690.546999999999</v>
      </c>
      <c r="N8268" s="108">
        <v>26913.373</v>
      </c>
      <c r="O8268" s="108">
        <v>312416.06</v>
      </c>
      <c r="P8268" s="108">
        <v>71893.835999999996</v>
      </c>
      <c r="Q8268" s="108">
        <v>24124.959999999999</v>
      </c>
      <c r="R8268" s="108">
        <v>5536.7359999999999</v>
      </c>
      <c r="S8268" s="108">
        <v>7477.3419999999996</v>
      </c>
    </row>
    <row r="8269" spans="1:19" ht="11.25" thickBot="1" x14ac:dyDescent="0.2">
      <c r="A8269" s="112"/>
    </row>
    <row r="8270" spans="1:19" ht="11.25" thickBot="1" x14ac:dyDescent="0.2">
      <c r="A8270" s="107">
        <v>2</v>
      </c>
      <c r="B8270" s="132">
        <v>0.43260416666666668</v>
      </c>
      <c r="C8270" s="141" t="s">
        <v>5989</v>
      </c>
      <c r="D8270" s="108">
        <v>1186535.2</v>
      </c>
      <c r="E8270" s="141" t="s">
        <v>5990</v>
      </c>
      <c r="F8270" s="108">
        <v>53810.404000000002</v>
      </c>
      <c r="G8270" s="141" t="s">
        <v>5991</v>
      </c>
      <c r="H8270" s="108">
        <v>109</v>
      </c>
      <c r="I8270" s="145">
        <v>16393.447</v>
      </c>
      <c r="J8270" s="134" t="s">
        <v>5992</v>
      </c>
      <c r="K8270" s="108">
        <v>702677.61</v>
      </c>
      <c r="L8270" s="108">
        <v>1033.0260000000001</v>
      </c>
      <c r="M8270" s="108">
        <v>52872.006000000001</v>
      </c>
      <c r="N8270" s="108">
        <v>26984.465</v>
      </c>
      <c r="O8270" s="108">
        <v>314042.23</v>
      </c>
      <c r="P8270" s="108">
        <v>72815.027000000002</v>
      </c>
      <c r="Q8270" s="108">
        <v>24104.937000000002</v>
      </c>
      <c r="R8270" s="108">
        <v>5654.7669999999998</v>
      </c>
      <c r="S8270" s="108">
        <v>7287.2740000000003</v>
      </c>
    </row>
    <row r="8271" spans="1:19" ht="11.25" thickBot="1" x14ac:dyDescent="0.2">
      <c r="A8271" s="112"/>
    </row>
    <row r="8272" spans="1:19" ht="11.25" thickBot="1" x14ac:dyDescent="0.2">
      <c r="A8272" s="107">
        <v>3</v>
      </c>
      <c r="B8272" s="132">
        <v>0.43277777777777776</v>
      </c>
      <c r="C8272" s="141" t="s">
        <v>5993</v>
      </c>
      <c r="D8272" s="108">
        <v>1185508.2</v>
      </c>
      <c r="E8272" s="141" t="s">
        <v>5994</v>
      </c>
      <c r="F8272" s="108">
        <v>53092.565999999999</v>
      </c>
      <c r="G8272" s="141" t="s">
        <v>5995</v>
      </c>
      <c r="H8272" s="108">
        <v>108</v>
      </c>
      <c r="I8272" s="145">
        <v>16402.454000000002</v>
      </c>
      <c r="J8272" s="134" t="s">
        <v>5996</v>
      </c>
      <c r="K8272" s="108">
        <v>701171.11</v>
      </c>
      <c r="L8272" s="108">
        <v>1100.029</v>
      </c>
      <c r="M8272" s="108">
        <v>52865.991000000002</v>
      </c>
      <c r="N8272" s="108">
        <v>26908.366000000002</v>
      </c>
      <c r="O8272" s="108">
        <v>313957.98</v>
      </c>
      <c r="P8272" s="108">
        <v>72979.600999999995</v>
      </c>
      <c r="Q8272" s="108">
        <v>23985.8</v>
      </c>
      <c r="R8272" s="108">
        <v>5552.74</v>
      </c>
      <c r="S8272" s="108">
        <v>7340.2929999999997</v>
      </c>
    </row>
    <row r="8273" spans="1:19" ht="11.25" thickBot="1" x14ac:dyDescent="0.2">
      <c r="A8273" s="112"/>
    </row>
    <row r="8274" spans="1:19" ht="11.25" thickBot="1" x14ac:dyDescent="0.2">
      <c r="A8274" s="135" t="s">
        <v>362</v>
      </c>
      <c r="B8274" s="112"/>
      <c r="C8274" s="141" t="s">
        <v>5997</v>
      </c>
      <c r="D8274" s="136">
        <v>1186247.2</v>
      </c>
      <c r="E8274" s="141" t="s">
        <v>5998</v>
      </c>
      <c r="F8274" s="136">
        <v>53673.722999999998</v>
      </c>
      <c r="G8274" s="141" t="s">
        <v>5999</v>
      </c>
      <c r="H8274" s="136">
        <v>102</v>
      </c>
      <c r="I8274" s="140">
        <v>16412.462</v>
      </c>
      <c r="J8274" s="134" t="s">
        <v>6000</v>
      </c>
      <c r="K8274" s="136">
        <v>701566.09</v>
      </c>
      <c r="L8274" s="136">
        <v>1046.3599999999999</v>
      </c>
      <c r="M8274" s="136">
        <v>52809.514000000003</v>
      </c>
      <c r="N8274" s="136">
        <v>26935.401000000002</v>
      </c>
      <c r="O8274" s="136">
        <v>313472.09000000003</v>
      </c>
      <c r="P8274" s="136">
        <v>72562.820999999996</v>
      </c>
      <c r="Q8274" s="136">
        <v>24071.899000000001</v>
      </c>
      <c r="R8274" s="136">
        <v>5581.4139999999998</v>
      </c>
      <c r="S8274" s="136">
        <v>7368.3029999999999</v>
      </c>
    </row>
    <row r="8275" spans="1:19" ht="11.25" thickBot="1" x14ac:dyDescent="0.2">
      <c r="A8275" s="112"/>
    </row>
    <row r="8276" spans="1:19" ht="11.25" thickBot="1" x14ac:dyDescent="0.2">
      <c r="A8276" s="138" t="s">
        <v>364</v>
      </c>
      <c r="B8276" s="112"/>
      <c r="C8276" s="141" t="s">
        <v>6001</v>
      </c>
      <c r="D8276" s="136">
        <v>645.16200000000003</v>
      </c>
      <c r="E8276" s="141" t="s">
        <v>6002</v>
      </c>
      <c r="F8276" s="136">
        <v>526.30100000000004</v>
      </c>
      <c r="G8276" s="141" t="s">
        <v>6003</v>
      </c>
      <c r="H8276" s="136">
        <v>11.269</v>
      </c>
      <c r="I8276" s="140">
        <v>25.535</v>
      </c>
      <c r="J8276" s="134" t="s">
        <v>6004</v>
      </c>
      <c r="K8276" s="136">
        <v>975.93899999999996</v>
      </c>
      <c r="L8276" s="136">
        <v>48.4</v>
      </c>
      <c r="M8276" s="136">
        <v>103.07299999999999</v>
      </c>
      <c r="N8276" s="136">
        <v>42.564</v>
      </c>
      <c r="O8276" s="136">
        <v>915.52099999999996</v>
      </c>
      <c r="P8276" s="136">
        <v>585.173</v>
      </c>
      <c r="Q8276" s="136">
        <v>75.233000000000004</v>
      </c>
      <c r="R8276" s="136">
        <v>64.028000000000006</v>
      </c>
      <c r="S8276" s="136">
        <v>98.081000000000003</v>
      </c>
    </row>
    <row r="8277" spans="1:19" ht="11.25" thickBot="1" x14ac:dyDescent="0.2">
      <c r="A8277" s="112"/>
    </row>
    <row r="8278" spans="1:19" ht="11.25" thickBot="1" x14ac:dyDescent="0.2">
      <c r="A8278" s="139" t="s">
        <v>366</v>
      </c>
      <c r="B8278" s="112"/>
      <c r="C8278" s="141" t="s">
        <v>1880</v>
      </c>
      <c r="D8278" s="136">
        <v>5.3999999999999999E-2</v>
      </c>
      <c r="E8278" s="141" t="s">
        <v>5619</v>
      </c>
      <c r="F8278" s="136">
        <v>0.98099999999999998</v>
      </c>
      <c r="G8278" s="141" t="s">
        <v>3156</v>
      </c>
      <c r="H8278" s="136">
        <v>11.048</v>
      </c>
      <c r="I8278" s="140">
        <v>0.156</v>
      </c>
      <c r="J8278" s="134" t="s">
        <v>506</v>
      </c>
      <c r="K8278" s="136">
        <v>0.13900000000000001</v>
      </c>
      <c r="L8278" s="136">
        <v>4.6260000000000003</v>
      </c>
      <c r="M8278" s="136">
        <v>0.19500000000000001</v>
      </c>
      <c r="N8278" s="136">
        <v>0.158</v>
      </c>
      <c r="O8278" s="136">
        <v>0.29199999999999998</v>
      </c>
      <c r="P8278" s="136">
        <v>0.80600000000000005</v>
      </c>
      <c r="Q8278" s="136">
        <v>0.313</v>
      </c>
      <c r="R8278" s="136">
        <v>1.147</v>
      </c>
      <c r="S8278" s="136">
        <v>1.331</v>
      </c>
    </row>
    <row r="8279" spans="1:19" ht="11.25" thickBot="1" x14ac:dyDescent="0.2">
      <c r="A8279" s="112"/>
    </row>
    <row r="8280" spans="1:19" ht="11.25" thickBot="1" x14ac:dyDescent="0.2">
      <c r="A8280" s="106" t="s">
        <v>357</v>
      </c>
      <c r="B8280" s="106" t="s">
        <v>358</v>
      </c>
      <c r="C8280" s="130" t="s">
        <v>17</v>
      </c>
      <c r="D8280" s="130" t="s">
        <v>18</v>
      </c>
      <c r="E8280" s="131" t="s">
        <v>19</v>
      </c>
      <c r="F8280" s="131" t="s">
        <v>20</v>
      </c>
      <c r="G8280" s="130" t="s">
        <v>21</v>
      </c>
      <c r="H8280" s="130" t="s">
        <v>22</v>
      </c>
      <c r="I8280" s="130" t="s">
        <v>23</v>
      </c>
      <c r="J8280" s="130" t="s">
        <v>24</v>
      </c>
      <c r="K8280" s="131" t="s">
        <v>25</v>
      </c>
      <c r="L8280" s="131" t="s">
        <v>26</v>
      </c>
      <c r="M8280" s="130" t="s">
        <v>27</v>
      </c>
      <c r="N8280" s="130" t="s">
        <v>28</v>
      </c>
      <c r="O8280" s="130" t="s">
        <v>29</v>
      </c>
      <c r="P8280" s="130" t="s">
        <v>30</v>
      </c>
      <c r="Q8280" s="130" t="s">
        <v>31</v>
      </c>
      <c r="R8280" s="130" t="s">
        <v>32</v>
      </c>
      <c r="S8280" s="130" t="s">
        <v>33</v>
      </c>
    </row>
    <row r="8281" spans="1:19" ht="11.25" thickBot="1" x14ac:dyDescent="0.2">
      <c r="A8281" s="107">
        <v>1</v>
      </c>
      <c r="B8281" s="132">
        <v>0.43241898148148145</v>
      </c>
      <c r="C8281" s="108">
        <v>18143.897000000001</v>
      </c>
      <c r="D8281" s="108">
        <v>12561.786</v>
      </c>
      <c r="E8281" s="145">
        <v>21356.940999999999</v>
      </c>
      <c r="F8281" s="145">
        <v>857064.09</v>
      </c>
      <c r="G8281" s="108">
        <v>47</v>
      </c>
      <c r="H8281" s="108">
        <v>10</v>
      </c>
      <c r="I8281" s="108">
        <v>64402.39</v>
      </c>
      <c r="J8281" s="108">
        <v>38880.245999999999</v>
      </c>
      <c r="K8281" s="145">
        <v>157299.6</v>
      </c>
      <c r="L8281" s="134" t="s">
        <v>6005</v>
      </c>
      <c r="M8281" s="108">
        <v>11817.351000000001</v>
      </c>
      <c r="N8281" s="108">
        <v>7053.1940000000004</v>
      </c>
      <c r="O8281" s="108">
        <v>621.00900000000001</v>
      </c>
      <c r="P8281" s="108">
        <v>3044.2220000000002</v>
      </c>
      <c r="Q8281" s="108">
        <v>752.01400000000001</v>
      </c>
      <c r="R8281" s="108">
        <v>5650.7659999999996</v>
      </c>
      <c r="S8281" s="108">
        <v>5350.6869999999999</v>
      </c>
    </row>
    <row r="8282" spans="1:19" ht="11.25" thickBot="1" x14ac:dyDescent="0.2">
      <c r="A8282" s="112"/>
    </row>
    <row r="8283" spans="1:19" ht="11.25" thickBot="1" x14ac:dyDescent="0.2">
      <c r="A8283" s="107">
        <v>2</v>
      </c>
      <c r="B8283" s="132">
        <v>0.43260416666666668</v>
      </c>
      <c r="C8283" s="108">
        <v>17508.353999999999</v>
      </c>
      <c r="D8283" s="108">
        <v>12847.96</v>
      </c>
      <c r="E8283" s="145">
        <v>21627.22</v>
      </c>
      <c r="F8283" s="145">
        <v>864420.88</v>
      </c>
      <c r="G8283" s="108">
        <v>64</v>
      </c>
      <c r="H8283" s="108">
        <v>7</v>
      </c>
      <c r="I8283" s="108">
        <v>64918.99</v>
      </c>
      <c r="J8283" s="108">
        <v>39083.625999999997</v>
      </c>
      <c r="K8283" s="145">
        <v>160785.06</v>
      </c>
      <c r="L8283" s="134" t="s">
        <v>6006</v>
      </c>
      <c r="M8283" s="108">
        <v>12055.486999999999</v>
      </c>
      <c r="N8283" s="108">
        <v>6954.1610000000001</v>
      </c>
      <c r="O8283" s="108">
        <v>672.01099999999997</v>
      </c>
      <c r="P8283" s="108">
        <v>2947.2089999999998</v>
      </c>
      <c r="Q8283" s="108">
        <v>760.01400000000001</v>
      </c>
      <c r="R8283" s="108">
        <v>5664.77</v>
      </c>
      <c r="S8283" s="108">
        <v>5163.6400000000003</v>
      </c>
    </row>
    <row r="8284" spans="1:19" ht="11.25" thickBot="1" x14ac:dyDescent="0.2">
      <c r="A8284" s="112"/>
    </row>
    <row r="8285" spans="1:19" ht="11.25" thickBot="1" x14ac:dyDescent="0.2">
      <c r="A8285" s="107">
        <v>3</v>
      </c>
      <c r="B8285" s="132">
        <v>0.43277777777777776</v>
      </c>
      <c r="C8285" s="108">
        <v>17057.981</v>
      </c>
      <c r="D8285" s="108">
        <v>12537.772000000001</v>
      </c>
      <c r="E8285" s="145">
        <v>21989.598999999998</v>
      </c>
      <c r="F8285" s="145">
        <v>859674.41</v>
      </c>
      <c r="G8285" s="108">
        <v>57</v>
      </c>
      <c r="H8285" s="108">
        <v>5</v>
      </c>
      <c r="I8285" s="108">
        <v>64262.961000000003</v>
      </c>
      <c r="J8285" s="108">
        <v>38832.156999999999</v>
      </c>
      <c r="K8285" s="145">
        <v>159823.70000000001</v>
      </c>
      <c r="L8285" s="134" t="s">
        <v>6007</v>
      </c>
      <c r="M8285" s="108">
        <v>11922.41</v>
      </c>
      <c r="N8285" s="108">
        <v>7093.2070000000003</v>
      </c>
      <c r="O8285" s="108">
        <v>644.01</v>
      </c>
      <c r="P8285" s="108">
        <v>3087.2289999999998</v>
      </c>
      <c r="Q8285" s="108">
        <v>776.01400000000001</v>
      </c>
      <c r="R8285" s="108">
        <v>5712.7830000000004</v>
      </c>
      <c r="S8285" s="108">
        <v>5317.6790000000001</v>
      </c>
    </row>
    <row r="8286" spans="1:19" ht="11.25" thickBot="1" x14ac:dyDescent="0.2">
      <c r="A8286" s="112"/>
    </row>
    <row r="8287" spans="1:19" ht="11.25" thickBot="1" x14ac:dyDescent="0.2">
      <c r="A8287" s="135" t="s">
        <v>362</v>
      </c>
      <c r="B8287" s="112"/>
      <c r="C8287" s="136">
        <v>17570.077000000001</v>
      </c>
      <c r="D8287" s="136">
        <v>12649.173000000001</v>
      </c>
      <c r="E8287" s="140">
        <v>21657.919999999998</v>
      </c>
      <c r="F8287" s="140">
        <v>860386.46</v>
      </c>
      <c r="G8287" s="136">
        <v>56</v>
      </c>
      <c r="H8287" s="136">
        <v>7.3330000000000002</v>
      </c>
      <c r="I8287" s="136">
        <v>64528.114000000001</v>
      </c>
      <c r="J8287" s="136">
        <v>38932.01</v>
      </c>
      <c r="K8287" s="140">
        <v>159302.79</v>
      </c>
      <c r="L8287" s="134" t="s">
        <v>6008</v>
      </c>
      <c r="M8287" s="136">
        <v>11931.749</v>
      </c>
      <c r="N8287" s="136">
        <v>7033.52</v>
      </c>
      <c r="O8287" s="136">
        <v>645.67700000000002</v>
      </c>
      <c r="P8287" s="136">
        <v>3026.22</v>
      </c>
      <c r="Q8287" s="136">
        <v>762.68100000000004</v>
      </c>
      <c r="R8287" s="136">
        <v>5676.1059999999998</v>
      </c>
      <c r="S8287" s="136">
        <v>5277.335</v>
      </c>
    </row>
    <row r="8288" spans="1:19" ht="11.25" thickBot="1" x14ac:dyDescent="0.2">
      <c r="A8288" s="112"/>
    </row>
    <row r="8289" spans="1:19" ht="11.25" thickBot="1" x14ac:dyDescent="0.2">
      <c r="A8289" s="138" t="s">
        <v>364</v>
      </c>
      <c r="B8289" s="112"/>
      <c r="C8289" s="136">
        <v>545.58299999999997</v>
      </c>
      <c r="D8289" s="136">
        <v>172.57300000000001</v>
      </c>
      <c r="E8289" s="140">
        <v>317.44400000000002</v>
      </c>
      <c r="F8289" s="140">
        <v>3729.723</v>
      </c>
      <c r="G8289" s="136">
        <v>8.5440000000000005</v>
      </c>
      <c r="H8289" s="136">
        <v>2.5169999999999999</v>
      </c>
      <c r="I8289" s="136">
        <v>345.613</v>
      </c>
      <c r="J8289" s="136">
        <v>133.48699999999999</v>
      </c>
      <c r="K8289" s="140">
        <v>1800.171</v>
      </c>
      <c r="L8289" s="134" t="s">
        <v>6009</v>
      </c>
      <c r="M8289" s="136">
        <v>119.343</v>
      </c>
      <c r="N8289" s="136">
        <v>71.581000000000003</v>
      </c>
      <c r="O8289" s="136">
        <v>25.542000000000002</v>
      </c>
      <c r="P8289" s="136">
        <v>71.724999999999994</v>
      </c>
      <c r="Q8289" s="136">
        <v>12.221</v>
      </c>
      <c r="R8289" s="136">
        <v>32.526000000000003</v>
      </c>
      <c r="S8289" s="136">
        <v>99.837000000000003</v>
      </c>
    </row>
    <row r="8290" spans="1:19" ht="11.25" thickBot="1" x14ac:dyDescent="0.2">
      <c r="A8290" s="112"/>
    </row>
    <row r="8291" spans="1:19" ht="11.25" thickBot="1" x14ac:dyDescent="0.2">
      <c r="A8291" s="139" t="s">
        <v>366</v>
      </c>
      <c r="B8291" s="112"/>
      <c r="C8291" s="136">
        <v>3.105</v>
      </c>
      <c r="D8291" s="136">
        <v>1.3640000000000001</v>
      </c>
      <c r="E8291" s="140">
        <v>1.466</v>
      </c>
      <c r="F8291" s="140">
        <v>0.433</v>
      </c>
      <c r="G8291" s="136">
        <v>15.257</v>
      </c>
      <c r="H8291" s="136">
        <v>34.317</v>
      </c>
      <c r="I8291" s="136">
        <v>0.53600000000000003</v>
      </c>
      <c r="J8291" s="136">
        <v>0.34300000000000003</v>
      </c>
      <c r="K8291" s="140">
        <v>1.1299999999999999</v>
      </c>
      <c r="L8291" s="134" t="s">
        <v>514</v>
      </c>
      <c r="M8291" s="136">
        <v>1</v>
      </c>
      <c r="N8291" s="136">
        <v>1.018</v>
      </c>
      <c r="O8291" s="136">
        <v>3.956</v>
      </c>
      <c r="P8291" s="136">
        <v>2.37</v>
      </c>
      <c r="Q8291" s="136">
        <v>1.6020000000000001</v>
      </c>
      <c r="R8291" s="136">
        <v>0.57299999999999995</v>
      </c>
      <c r="S8291" s="136">
        <v>1.8919999999999999</v>
      </c>
    </row>
    <row r="8292" spans="1:19" ht="11.25" thickBot="1" x14ac:dyDescent="0.2">
      <c r="A8292" s="112"/>
    </row>
    <row r="8293" spans="1:19" ht="11.25" thickBot="1" x14ac:dyDescent="0.2">
      <c r="A8293" s="106" t="s">
        <v>357</v>
      </c>
      <c r="B8293" s="106" t="s">
        <v>358</v>
      </c>
      <c r="C8293" s="131" t="s">
        <v>34</v>
      </c>
      <c r="D8293" s="131" t="s">
        <v>35</v>
      </c>
      <c r="E8293" s="130" t="s">
        <v>36</v>
      </c>
      <c r="F8293" s="130" t="s">
        <v>37</v>
      </c>
      <c r="G8293" s="130" t="s">
        <v>38</v>
      </c>
      <c r="H8293" s="130" t="s">
        <v>39</v>
      </c>
      <c r="I8293" s="130" t="s">
        <v>40</v>
      </c>
      <c r="J8293" s="130" t="s">
        <v>41</v>
      </c>
      <c r="K8293" s="130" t="s">
        <v>42</v>
      </c>
      <c r="L8293" s="130" t="s">
        <v>43</v>
      </c>
      <c r="M8293" s="130" t="s">
        <v>44</v>
      </c>
      <c r="N8293" s="130" t="s">
        <v>45</v>
      </c>
      <c r="O8293" s="130" t="s">
        <v>46</v>
      </c>
      <c r="P8293" s="130" t="s">
        <v>47</v>
      </c>
      <c r="Q8293" s="130" t="s">
        <v>48</v>
      </c>
      <c r="R8293" s="130" t="s">
        <v>49</v>
      </c>
      <c r="S8293" s="130" t="s">
        <v>50</v>
      </c>
    </row>
    <row r="8294" spans="1:19" ht="11.25" thickBot="1" x14ac:dyDescent="0.2">
      <c r="A8294" s="107">
        <v>1</v>
      </c>
      <c r="B8294" s="132">
        <v>0.43241898148148145</v>
      </c>
      <c r="C8294" s="145">
        <v>391529.85</v>
      </c>
      <c r="D8294" s="134" t="s">
        <v>6010</v>
      </c>
      <c r="E8294" s="108">
        <v>1300.0409999999999</v>
      </c>
      <c r="F8294" s="108">
        <v>1282.039</v>
      </c>
      <c r="G8294" s="108">
        <v>71</v>
      </c>
      <c r="H8294" s="108">
        <v>25702.845000000001</v>
      </c>
      <c r="I8294" s="108">
        <v>34865.148999999998</v>
      </c>
      <c r="J8294" s="108">
        <v>225264.31</v>
      </c>
      <c r="K8294" s="108">
        <v>8784.8520000000008</v>
      </c>
      <c r="L8294" s="108">
        <v>9040.9609999999993</v>
      </c>
      <c r="M8294" s="108">
        <v>10400.594999999999</v>
      </c>
      <c r="N8294" s="108">
        <v>1892.086</v>
      </c>
      <c r="O8294" s="108">
        <v>1601.0619999999999</v>
      </c>
      <c r="P8294" s="108">
        <v>6284.9480000000003</v>
      </c>
      <c r="Q8294" s="108">
        <v>1856.0830000000001</v>
      </c>
      <c r="R8294" s="108">
        <v>12322.643</v>
      </c>
      <c r="S8294" s="108">
        <v>3089.2289999999998</v>
      </c>
    </row>
    <row r="8295" spans="1:19" ht="11.25" thickBot="1" x14ac:dyDescent="0.2">
      <c r="A8295" s="112"/>
    </row>
    <row r="8296" spans="1:19" ht="11.25" thickBot="1" x14ac:dyDescent="0.2">
      <c r="A8296" s="107">
        <v>2</v>
      </c>
      <c r="B8296" s="132">
        <v>0.43260416666666668</v>
      </c>
      <c r="C8296" s="145">
        <v>399377.72</v>
      </c>
      <c r="D8296" s="134" t="s">
        <v>6011</v>
      </c>
      <c r="E8296" s="108">
        <v>1309.0409999999999</v>
      </c>
      <c r="F8296" s="108">
        <v>1235.037</v>
      </c>
      <c r="G8296" s="108">
        <v>73</v>
      </c>
      <c r="H8296" s="108">
        <v>25670.806</v>
      </c>
      <c r="I8296" s="108">
        <v>35131.597000000002</v>
      </c>
      <c r="J8296" s="108">
        <v>225625.18</v>
      </c>
      <c r="K8296" s="108">
        <v>8836.8739999999998</v>
      </c>
      <c r="L8296" s="108">
        <v>8908.9040000000005</v>
      </c>
      <c r="M8296" s="108">
        <v>10551.671</v>
      </c>
      <c r="N8296" s="108">
        <v>1960.0920000000001</v>
      </c>
      <c r="O8296" s="108">
        <v>1504.0540000000001</v>
      </c>
      <c r="P8296" s="108">
        <v>6359.9709999999995</v>
      </c>
      <c r="Q8296" s="108">
        <v>1980.0940000000001</v>
      </c>
      <c r="R8296" s="108">
        <v>12146.54</v>
      </c>
      <c r="S8296" s="108">
        <v>3044.2220000000002</v>
      </c>
    </row>
    <row r="8297" spans="1:19" ht="11.25" thickBot="1" x14ac:dyDescent="0.2">
      <c r="A8297" s="112"/>
    </row>
    <row r="8298" spans="1:19" ht="11.25" thickBot="1" x14ac:dyDescent="0.2">
      <c r="A8298" s="107">
        <v>3</v>
      </c>
      <c r="B8298" s="132">
        <v>0.43277777777777776</v>
      </c>
      <c r="C8298" s="145">
        <v>404320.7</v>
      </c>
      <c r="D8298" s="134" t="s">
        <v>6012</v>
      </c>
      <c r="E8298" s="108">
        <v>1431.049</v>
      </c>
      <c r="F8298" s="108">
        <v>1155.0319999999999</v>
      </c>
      <c r="G8298" s="108">
        <v>82</v>
      </c>
      <c r="H8298" s="108">
        <v>25581.697</v>
      </c>
      <c r="I8298" s="108">
        <v>34964.315000000002</v>
      </c>
      <c r="J8298" s="108">
        <v>224594.13</v>
      </c>
      <c r="K8298" s="108">
        <v>8836.8739999999998</v>
      </c>
      <c r="L8298" s="108">
        <v>8978.9339999999993</v>
      </c>
      <c r="M8298" s="108">
        <v>10282.537</v>
      </c>
      <c r="N8298" s="108">
        <v>1892.086</v>
      </c>
      <c r="O8298" s="108">
        <v>1519.0550000000001</v>
      </c>
      <c r="P8298" s="108">
        <v>6297.9520000000002</v>
      </c>
      <c r="Q8298" s="108">
        <v>1987.095</v>
      </c>
      <c r="R8298" s="108">
        <v>12115.522000000001</v>
      </c>
      <c r="S8298" s="108">
        <v>3012.2179999999998</v>
      </c>
    </row>
    <row r="8299" spans="1:19" ht="11.25" thickBot="1" x14ac:dyDescent="0.2">
      <c r="A8299" s="112"/>
    </row>
    <row r="8300" spans="1:19" ht="11.25" thickBot="1" x14ac:dyDescent="0.2">
      <c r="A8300" s="135" t="s">
        <v>362</v>
      </c>
      <c r="B8300" s="112"/>
      <c r="C8300" s="140">
        <v>398409.42</v>
      </c>
      <c r="D8300" s="134" t="s">
        <v>6013</v>
      </c>
      <c r="E8300" s="136">
        <v>1346.71</v>
      </c>
      <c r="F8300" s="136">
        <v>1224.0360000000001</v>
      </c>
      <c r="G8300" s="136">
        <v>75.332999999999998</v>
      </c>
      <c r="H8300" s="136">
        <v>25651.782999999999</v>
      </c>
      <c r="I8300" s="136">
        <v>34987.021000000001</v>
      </c>
      <c r="J8300" s="136">
        <v>225161.21</v>
      </c>
      <c r="K8300" s="136">
        <v>8819.5329999999994</v>
      </c>
      <c r="L8300" s="136">
        <v>8976.2669999999998</v>
      </c>
      <c r="M8300" s="136">
        <v>10411.601000000001</v>
      </c>
      <c r="N8300" s="136">
        <v>1914.7550000000001</v>
      </c>
      <c r="O8300" s="136">
        <v>1541.39</v>
      </c>
      <c r="P8300" s="136">
        <v>6314.29</v>
      </c>
      <c r="Q8300" s="136">
        <v>1941.0909999999999</v>
      </c>
      <c r="R8300" s="136">
        <v>12194.902</v>
      </c>
      <c r="S8300" s="136">
        <v>3048.556</v>
      </c>
    </row>
    <row r="8301" spans="1:19" ht="11.25" thickBot="1" x14ac:dyDescent="0.2">
      <c r="A8301" s="112"/>
    </row>
    <row r="8302" spans="1:19" ht="11.25" thickBot="1" x14ac:dyDescent="0.2">
      <c r="A8302" s="138" t="s">
        <v>364</v>
      </c>
      <c r="B8302" s="112"/>
      <c r="C8302" s="140">
        <v>6450.17</v>
      </c>
      <c r="D8302" s="134" t="s">
        <v>6014</v>
      </c>
      <c r="E8302" s="136">
        <v>73.177999999999997</v>
      </c>
      <c r="F8302" s="136">
        <v>64.213999999999999</v>
      </c>
      <c r="G8302" s="136">
        <v>5.859</v>
      </c>
      <c r="H8302" s="136">
        <v>62.774999999999999</v>
      </c>
      <c r="I8302" s="136">
        <v>134.667</v>
      </c>
      <c r="J8302" s="136">
        <v>523.20100000000002</v>
      </c>
      <c r="K8302" s="136">
        <v>30.035</v>
      </c>
      <c r="L8302" s="136">
        <v>66.069000000000003</v>
      </c>
      <c r="M8302" s="136">
        <v>134.904</v>
      </c>
      <c r="N8302" s="136">
        <v>39.262999999999998</v>
      </c>
      <c r="O8302" s="136">
        <v>52.218000000000004</v>
      </c>
      <c r="P8302" s="136">
        <v>40.091000000000001</v>
      </c>
      <c r="Q8302" s="136">
        <v>73.701999999999998</v>
      </c>
      <c r="R8302" s="136">
        <v>111.709</v>
      </c>
      <c r="S8302" s="136">
        <v>38.688000000000002</v>
      </c>
    </row>
    <row r="8303" spans="1:19" ht="11.25" thickBot="1" x14ac:dyDescent="0.2">
      <c r="A8303" s="112"/>
    </row>
    <row r="8304" spans="1:19" ht="11.25" thickBot="1" x14ac:dyDescent="0.2">
      <c r="A8304" s="139" t="s">
        <v>366</v>
      </c>
      <c r="B8304" s="112"/>
      <c r="C8304" s="140">
        <v>1.619</v>
      </c>
      <c r="D8304" s="134" t="s">
        <v>520</v>
      </c>
      <c r="E8304" s="136">
        <v>5.4340000000000002</v>
      </c>
      <c r="F8304" s="136">
        <v>5.2460000000000004</v>
      </c>
      <c r="G8304" s="136">
        <v>7.7779999999999996</v>
      </c>
      <c r="H8304" s="136">
        <v>0.245</v>
      </c>
      <c r="I8304" s="136">
        <v>0.38500000000000001</v>
      </c>
      <c r="J8304" s="136">
        <v>0.23200000000000001</v>
      </c>
      <c r="K8304" s="136">
        <v>0.34100000000000003</v>
      </c>
      <c r="L8304" s="136">
        <v>0.73599999999999999</v>
      </c>
      <c r="M8304" s="136">
        <v>1.296</v>
      </c>
      <c r="N8304" s="136">
        <v>2.0510000000000002</v>
      </c>
      <c r="O8304" s="136">
        <v>3.3879999999999999</v>
      </c>
      <c r="P8304" s="136">
        <v>0.63500000000000001</v>
      </c>
      <c r="Q8304" s="136">
        <v>3.7970000000000002</v>
      </c>
      <c r="R8304" s="136">
        <v>0.91600000000000004</v>
      </c>
      <c r="S8304" s="136">
        <v>1.2689999999999999</v>
      </c>
    </row>
    <row r="8305" spans="1:19" ht="11.25" thickBot="1" x14ac:dyDescent="0.2">
      <c r="A8305" s="112"/>
    </row>
    <row r="8306" spans="1:19" ht="11.25" thickBot="1" x14ac:dyDescent="0.2">
      <c r="A8306" s="106" t="s">
        <v>357</v>
      </c>
      <c r="B8306" s="106" t="s">
        <v>358</v>
      </c>
      <c r="C8306" s="130" t="s">
        <v>51</v>
      </c>
      <c r="D8306" s="130" t="s">
        <v>52</v>
      </c>
      <c r="E8306" s="130" t="s">
        <v>53</v>
      </c>
      <c r="F8306" s="130" t="s">
        <v>54</v>
      </c>
      <c r="G8306" s="130" t="s">
        <v>55</v>
      </c>
      <c r="H8306" s="130" t="s">
        <v>56</v>
      </c>
      <c r="I8306" s="130" t="s">
        <v>57</v>
      </c>
      <c r="J8306" s="130" t="s">
        <v>58</v>
      </c>
      <c r="K8306" s="130" t="s">
        <v>59</v>
      </c>
      <c r="L8306" s="130" t="s">
        <v>60</v>
      </c>
      <c r="M8306" s="130" t="s">
        <v>61</v>
      </c>
      <c r="N8306" s="130" t="s">
        <v>62</v>
      </c>
      <c r="O8306" s="130" t="s">
        <v>63</v>
      </c>
      <c r="P8306" s="130" t="s">
        <v>64</v>
      </c>
      <c r="Q8306" s="131" t="s">
        <v>65</v>
      </c>
      <c r="R8306" s="131" t="s">
        <v>66</v>
      </c>
      <c r="S8306" s="130" t="s">
        <v>67</v>
      </c>
    </row>
    <row r="8307" spans="1:19" ht="11.25" thickBot="1" x14ac:dyDescent="0.2">
      <c r="A8307" s="107">
        <v>1</v>
      </c>
      <c r="B8307" s="132">
        <v>0.43241898148148145</v>
      </c>
      <c r="C8307" s="108">
        <v>12173.556</v>
      </c>
      <c r="D8307" s="108">
        <v>4124.4080000000004</v>
      </c>
      <c r="E8307" s="108">
        <v>12650.84</v>
      </c>
      <c r="F8307" s="108">
        <v>2781.1860000000001</v>
      </c>
      <c r="G8307" s="108">
        <v>12805.934999999999</v>
      </c>
      <c r="H8307" s="108">
        <v>28481.455000000002</v>
      </c>
      <c r="I8307" s="108">
        <v>11209.014999999999</v>
      </c>
      <c r="J8307" s="108">
        <v>15313.626</v>
      </c>
      <c r="K8307" s="108">
        <v>22068.682000000001</v>
      </c>
      <c r="L8307" s="108">
        <v>2653.1689999999999</v>
      </c>
      <c r="M8307" s="108">
        <v>1272.039</v>
      </c>
      <c r="N8307" s="108">
        <v>228.001</v>
      </c>
      <c r="O8307" s="108">
        <v>152152.59</v>
      </c>
      <c r="P8307" s="108">
        <v>21146.726999999999</v>
      </c>
      <c r="Q8307" s="145">
        <v>1844896.9</v>
      </c>
      <c r="R8307" s="134" t="s">
        <v>6015</v>
      </c>
      <c r="S8307" s="108">
        <v>9214.0370000000003</v>
      </c>
    </row>
    <row r="8308" spans="1:19" ht="11.25" thickBot="1" x14ac:dyDescent="0.2">
      <c r="A8308" s="112"/>
    </row>
    <row r="8309" spans="1:19" ht="11.25" thickBot="1" x14ac:dyDescent="0.2">
      <c r="A8309" s="107">
        <v>2</v>
      </c>
      <c r="B8309" s="132">
        <v>0.43260416666666668</v>
      </c>
      <c r="C8309" s="108">
        <v>12367.67</v>
      </c>
      <c r="D8309" s="108">
        <v>4155.4139999999998</v>
      </c>
      <c r="E8309" s="108">
        <v>12835.953</v>
      </c>
      <c r="F8309" s="108">
        <v>2902.2020000000002</v>
      </c>
      <c r="G8309" s="108">
        <v>12950.023999999999</v>
      </c>
      <c r="H8309" s="108">
        <v>28300.208999999999</v>
      </c>
      <c r="I8309" s="108">
        <v>11125.97</v>
      </c>
      <c r="J8309" s="108">
        <v>15380.674999999999</v>
      </c>
      <c r="K8309" s="108">
        <v>22514.159</v>
      </c>
      <c r="L8309" s="108">
        <v>2536.154</v>
      </c>
      <c r="M8309" s="108">
        <v>1235.037</v>
      </c>
      <c r="N8309" s="108">
        <v>237.001</v>
      </c>
      <c r="O8309" s="108">
        <v>152953.42000000001</v>
      </c>
      <c r="P8309" s="108">
        <v>20867.446</v>
      </c>
      <c r="Q8309" s="145">
        <v>1892687.8</v>
      </c>
      <c r="R8309" s="134" t="s">
        <v>6016</v>
      </c>
      <c r="S8309" s="108">
        <v>9099.9869999999992</v>
      </c>
    </row>
    <row r="8310" spans="1:19" ht="11.25" thickBot="1" x14ac:dyDescent="0.2">
      <c r="A8310" s="112"/>
    </row>
    <row r="8311" spans="1:19" ht="11.25" thickBot="1" x14ac:dyDescent="0.2">
      <c r="A8311" s="107">
        <v>3</v>
      </c>
      <c r="B8311" s="132">
        <v>0.43277777777777776</v>
      </c>
      <c r="C8311" s="108">
        <v>11899.397000000001</v>
      </c>
      <c r="D8311" s="108">
        <v>4092.402</v>
      </c>
      <c r="E8311" s="108">
        <v>12795.928</v>
      </c>
      <c r="F8311" s="108">
        <v>2882.1990000000001</v>
      </c>
      <c r="G8311" s="108">
        <v>13048.084999999999</v>
      </c>
      <c r="H8311" s="108">
        <v>28702.758999999998</v>
      </c>
      <c r="I8311" s="108">
        <v>11114.964</v>
      </c>
      <c r="J8311" s="108">
        <v>15193.538</v>
      </c>
      <c r="K8311" s="108">
        <v>22524.17</v>
      </c>
      <c r="L8311" s="108">
        <v>2660.17</v>
      </c>
      <c r="M8311" s="108">
        <v>1233.0360000000001</v>
      </c>
      <c r="N8311" s="108">
        <v>205.001</v>
      </c>
      <c r="O8311" s="108">
        <v>153548.78</v>
      </c>
      <c r="P8311" s="108">
        <v>21241.824000000001</v>
      </c>
      <c r="Q8311" s="145">
        <v>1881905.6</v>
      </c>
      <c r="R8311" s="134" t="s">
        <v>6017</v>
      </c>
      <c r="S8311" s="108">
        <v>9390.116</v>
      </c>
    </row>
    <row r="8312" spans="1:19" ht="11.25" thickBot="1" x14ac:dyDescent="0.2">
      <c r="A8312" s="112"/>
    </row>
    <row r="8313" spans="1:19" ht="11.25" thickBot="1" x14ac:dyDescent="0.2">
      <c r="A8313" s="135" t="s">
        <v>362</v>
      </c>
      <c r="B8313" s="112"/>
      <c r="C8313" s="136">
        <v>12146.874</v>
      </c>
      <c r="D8313" s="136">
        <v>4124.0749999999998</v>
      </c>
      <c r="E8313" s="136">
        <v>12760.906999999999</v>
      </c>
      <c r="F8313" s="136">
        <v>2855.1959999999999</v>
      </c>
      <c r="G8313" s="136">
        <v>12934.681</v>
      </c>
      <c r="H8313" s="136">
        <v>28494.808000000001</v>
      </c>
      <c r="I8313" s="136">
        <v>11149.983</v>
      </c>
      <c r="J8313" s="136">
        <v>15295.947</v>
      </c>
      <c r="K8313" s="136">
        <v>22369.004000000001</v>
      </c>
      <c r="L8313" s="136">
        <v>2616.498</v>
      </c>
      <c r="M8313" s="136">
        <v>1246.704</v>
      </c>
      <c r="N8313" s="136">
        <v>223.33500000000001</v>
      </c>
      <c r="O8313" s="136">
        <v>152884.93</v>
      </c>
      <c r="P8313" s="136">
        <v>21085.331999999999</v>
      </c>
      <c r="Q8313" s="140">
        <v>1873163.4</v>
      </c>
      <c r="R8313" s="134" t="s">
        <v>6018</v>
      </c>
      <c r="S8313" s="136">
        <v>9234.7129999999997</v>
      </c>
    </row>
    <row r="8314" spans="1:19" ht="11.25" thickBot="1" x14ac:dyDescent="0.2">
      <c r="A8314" s="112"/>
    </row>
    <row r="8315" spans="1:19" ht="11.25" thickBot="1" x14ac:dyDescent="0.2">
      <c r="A8315" s="138" t="s">
        <v>364</v>
      </c>
      <c r="B8315" s="112"/>
      <c r="C8315" s="136">
        <v>235.274</v>
      </c>
      <c r="D8315" s="136">
        <v>31.507999999999999</v>
      </c>
      <c r="E8315" s="136">
        <v>97.399000000000001</v>
      </c>
      <c r="F8315" s="136">
        <v>64.87</v>
      </c>
      <c r="G8315" s="136">
        <v>121.80200000000001</v>
      </c>
      <c r="H8315" s="136">
        <v>201.607</v>
      </c>
      <c r="I8315" s="136">
        <v>51.417999999999999</v>
      </c>
      <c r="J8315" s="136">
        <v>94.813000000000002</v>
      </c>
      <c r="K8315" s="136">
        <v>260.13400000000001</v>
      </c>
      <c r="L8315" s="136">
        <v>69.667000000000002</v>
      </c>
      <c r="M8315" s="136">
        <v>21.963000000000001</v>
      </c>
      <c r="N8315" s="136">
        <v>16.503</v>
      </c>
      <c r="O8315" s="136">
        <v>700.60900000000004</v>
      </c>
      <c r="P8315" s="136">
        <v>194.59399999999999</v>
      </c>
      <c r="Q8315" s="140">
        <v>25066.114000000001</v>
      </c>
      <c r="R8315" s="134" t="s">
        <v>6019</v>
      </c>
      <c r="S8315" s="136">
        <v>146.16499999999999</v>
      </c>
    </row>
    <row r="8316" spans="1:19" ht="11.25" thickBot="1" x14ac:dyDescent="0.2">
      <c r="A8316" s="112"/>
    </row>
    <row r="8317" spans="1:19" ht="11.25" thickBot="1" x14ac:dyDescent="0.2">
      <c r="A8317" s="139" t="s">
        <v>366</v>
      </c>
      <c r="B8317" s="112"/>
      <c r="C8317" s="136">
        <v>1.9370000000000001</v>
      </c>
      <c r="D8317" s="136">
        <v>0.76400000000000001</v>
      </c>
      <c r="E8317" s="136">
        <v>0.76300000000000001</v>
      </c>
      <c r="F8317" s="136">
        <v>2.2719999999999998</v>
      </c>
      <c r="G8317" s="136">
        <v>0.94199999999999995</v>
      </c>
      <c r="H8317" s="136">
        <v>0.70799999999999996</v>
      </c>
      <c r="I8317" s="136">
        <v>0.46100000000000002</v>
      </c>
      <c r="J8317" s="136">
        <v>0.62</v>
      </c>
      <c r="K8317" s="136">
        <v>1.163</v>
      </c>
      <c r="L8317" s="136">
        <v>2.6629999999999998</v>
      </c>
      <c r="M8317" s="136">
        <v>1.762</v>
      </c>
      <c r="N8317" s="136">
        <v>7.3890000000000002</v>
      </c>
      <c r="O8317" s="136">
        <v>0.45800000000000002</v>
      </c>
      <c r="P8317" s="136">
        <v>0.92300000000000004</v>
      </c>
      <c r="Q8317" s="140">
        <v>1.3380000000000001</v>
      </c>
      <c r="R8317" s="134" t="s">
        <v>526</v>
      </c>
      <c r="S8317" s="136">
        <v>1.583</v>
      </c>
    </row>
    <row r="8318" spans="1:19" ht="11.25" thickBot="1" x14ac:dyDescent="0.2">
      <c r="A8318" s="112"/>
    </row>
    <row r="8319" spans="1:19" ht="11.25" thickBot="1" x14ac:dyDescent="0.2">
      <c r="A8319" s="106" t="s">
        <v>357</v>
      </c>
      <c r="B8319" s="106" t="s">
        <v>358</v>
      </c>
      <c r="C8319" s="130" t="s">
        <v>68</v>
      </c>
    </row>
    <row r="8320" spans="1:19" ht="11.25" thickBot="1" x14ac:dyDescent="0.2">
      <c r="A8320" s="107">
        <v>1</v>
      </c>
      <c r="B8320" s="132">
        <v>0.43241898148148145</v>
      </c>
      <c r="C8320" s="108">
        <v>49258.163999999997</v>
      </c>
    </row>
    <row r="8321" spans="1:19" ht="11.25" thickBot="1" x14ac:dyDescent="0.2">
      <c r="A8321" s="112"/>
    </row>
    <row r="8322" spans="1:19" ht="11.25" thickBot="1" x14ac:dyDescent="0.2">
      <c r="A8322" s="107">
        <v>2</v>
      </c>
      <c r="B8322" s="132">
        <v>0.43260416666666668</v>
      </c>
      <c r="C8322" s="108">
        <v>49271.195</v>
      </c>
    </row>
    <row r="8323" spans="1:19" ht="11.25" thickBot="1" x14ac:dyDescent="0.2">
      <c r="A8323" s="112"/>
    </row>
    <row r="8324" spans="1:19" ht="11.25" thickBot="1" x14ac:dyDescent="0.2">
      <c r="A8324" s="107">
        <v>3</v>
      </c>
      <c r="B8324" s="132">
        <v>0.43277777777777776</v>
      </c>
      <c r="C8324" s="108">
        <v>49248.14</v>
      </c>
    </row>
    <row r="8325" spans="1:19" ht="11.25" thickBot="1" x14ac:dyDescent="0.2">
      <c r="A8325" s="112"/>
    </row>
    <row r="8326" spans="1:19" ht="11.25" thickBot="1" x14ac:dyDescent="0.2">
      <c r="A8326" s="135" t="s">
        <v>362</v>
      </c>
      <c r="B8326" s="112"/>
      <c r="C8326" s="136">
        <v>49259.165999999997</v>
      </c>
    </row>
    <row r="8327" spans="1:19" ht="11.25" thickBot="1" x14ac:dyDescent="0.2">
      <c r="A8327" s="112"/>
    </row>
    <row r="8328" spans="1:19" ht="11.25" thickBot="1" x14ac:dyDescent="0.2">
      <c r="A8328" s="138" t="s">
        <v>364</v>
      </c>
      <c r="B8328" s="112"/>
      <c r="C8328" s="136">
        <v>11.56</v>
      </c>
    </row>
    <row r="8329" spans="1:19" ht="11.25" thickBot="1" x14ac:dyDescent="0.2">
      <c r="A8329" s="112"/>
    </row>
    <row r="8330" spans="1:19" ht="11.25" thickBot="1" x14ac:dyDescent="0.2">
      <c r="A8330" s="139" t="s">
        <v>366</v>
      </c>
      <c r="B8330" s="112"/>
      <c r="C8330" s="136">
        <v>2.3E-2</v>
      </c>
    </row>
    <row r="8331" spans="1:19" ht="10.5" x14ac:dyDescent="0.15">
      <c r="A8331" s="112"/>
    </row>
    <row r="8332" spans="1:19" x14ac:dyDescent="0.15">
      <c r="A8332" s="129"/>
      <c r="B8332" s="86" t="s">
        <v>527</v>
      </c>
    </row>
    <row r="8333" spans="1:19" ht="9.75" thickBot="1" x14ac:dyDescent="0.2">
      <c r="A8333" s="81" t="s">
        <v>5871</v>
      </c>
    </row>
    <row r="8334" spans="1:19" ht="11.25" thickBot="1" x14ac:dyDescent="0.2">
      <c r="A8334" s="106" t="s">
        <v>357</v>
      </c>
      <c r="B8334" s="106" t="s">
        <v>358</v>
      </c>
      <c r="C8334" s="130" t="s">
        <v>0</v>
      </c>
      <c r="D8334" s="130" t="s">
        <v>1</v>
      </c>
      <c r="E8334" s="130" t="s">
        <v>2</v>
      </c>
      <c r="F8334" s="130" t="s">
        <v>3</v>
      </c>
      <c r="G8334" s="130" t="s">
        <v>4</v>
      </c>
      <c r="H8334" s="130" t="s">
        <v>5</v>
      </c>
      <c r="I8334" s="131" t="s">
        <v>6</v>
      </c>
      <c r="J8334" s="131" t="s">
        <v>7</v>
      </c>
      <c r="K8334" s="130" t="s">
        <v>8</v>
      </c>
      <c r="L8334" s="130" t="s">
        <v>9</v>
      </c>
      <c r="M8334" s="130" t="s">
        <v>10</v>
      </c>
      <c r="N8334" s="130" t="s">
        <v>11</v>
      </c>
      <c r="O8334" s="130" t="s">
        <v>12</v>
      </c>
      <c r="P8334" s="130" t="s">
        <v>13</v>
      </c>
      <c r="Q8334" s="130" t="s">
        <v>14</v>
      </c>
      <c r="R8334" s="130" t="s">
        <v>15</v>
      </c>
      <c r="S8334" s="130" t="s">
        <v>16</v>
      </c>
    </row>
    <row r="8335" spans="1:19" ht="11.25" thickBot="1" x14ac:dyDescent="0.2">
      <c r="A8335" s="107">
        <v>1</v>
      </c>
      <c r="B8335" s="132">
        <v>0.44271990740740735</v>
      </c>
      <c r="C8335" s="141" t="s">
        <v>6020</v>
      </c>
      <c r="D8335" s="141" t="s">
        <v>6021</v>
      </c>
      <c r="E8335" s="141" t="s">
        <v>6022</v>
      </c>
      <c r="F8335" s="108">
        <v>186034.92</v>
      </c>
      <c r="G8335" s="141" t="s">
        <v>6023</v>
      </c>
      <c r="H8335" s="108">
        <v>443.005</v>
      </c>
      <c r="I8335" s="145">
        <v>16649.650000000001</v>
      </c>
      <c r="J8335" s="134" t="s">
        <v>6024</v>
      </c>
      <c r="K8335" s="141" t="s">
        <v>6025</v>
      </c>
      <c r="L8335" s="108">
        <v>5352.6880000000001</v>
      </c>
      <c r="M8335" s="108">
        <v>254225.73</v>
      </c>
      <c r="N8335" s="108">
        <v>103747.68</v>
      </c>
      <c r="O8335" s="108">
        <v>1509208.2</v>
      </c>
      <c r="P8335" s="108">
        <v>368001.75</v>
      </c>
      <c r="Q8335" s="108">
        <v>117085.09</v>
      </c>
      <c r="R8335" s="108">
        <v>25364.431</v>
      </c>
      <c r="S8335" s="108">
        <v>31788.233</v>
      </c>
    </row>
    <row r="8336" spans="1:19" ht="11.25" thickBot="1" x14ac:dyDescent="0.2">
      <c r="A8336" s="112"/>
    </row>
    <row r="8337" spans="1:19" ht="11.25" thickBot="1" x14ac:dyDescent="0.2">
      <c r="A8337" s="107">
        <v>2</v>
      </c>
      <c r="B8337" s="132">
        <v>0.44289351851851855</v>
      </c>
      <c r="C8337" s="141" t="s">
        <v>6026</v>
      </c>
      <c r="D8337" s="141" t="s">
        <v>6027</v>
      </c>
      <c r="E8337" s="141" t="s">
        <v>6028</v>
      </c>
      <c r="F8337" s="108">
        <v>187664.44</v>
      </c>
      <c r="G8337" s="141" t="s">
        <v>6029</v>
      </c>
      <c r="H8337" s="108">
        <v>441.005</v>
      </c>
      <c r="I8337" s="145">
        <v>16994.929</v>
      </c>
      <c r="J8337" s="134" t="s">
        <v>6030</v>
      </c>
      <c r="K8337" s="141" t="s">
        <v>6031</v>
      </c>
      <c r="L8337" s="108">
        <v>5438.71</v>
      </c>
      <c r="M8337" s="108">
        <v>256533.76000000001</v>
      </c>
      <c r="N8337" s="108">
        <v>105361.75</v>
      </c>
      <c r="O8337" s="108">
        <v>1515072.8</v>
      </c>
      <c r="P8337" s="108">
        <v>370814.98</v>
      </c>
      <c r="Q8337" s="108">
        <v>116554.13</v>
      </c>
      <c r="R8337" s="108">
        <v>25675.812000000002</v>
      </c>
      <c r="S8337" s="108">
        <v>31875.366000000002</v>
      </c>
    </row>
    <row r="8338" spans="1:19" ht="11.25" thickBot="1" x14ac:dyDescent="0.2">
      <c r="A8338" s="112"/>
    </row>
    <row r="8339" spans="1:19" ht="11.25" thickBot="1" x14ac:dyDescent="0.2">
      <c r="A8339" s="107">
        <v>3</v>
      </c>
      <c r="B8339" s="132">
        <v>0.44307870370370367</v>
      </c>
      <c r="C8339" s="141" t="s">
        <v>6032</v>
      </c>
      <c r="D8339" s="141" t="s">
        <v>6033</v>
      </c>
      <c r="E8339" s="141" t="s">
        <v>6034</v>
      </c>
      <c r="F8339" s="108">
        <v>187464.65</v>
      </c>
      <c r="G8339" s="141" t="s">
        <v>6035</v>
      </c>
      <c r="H8339" s="108">
        <v>448.005</v>
      </c>
      <c r="I8339" s="145">
        <v>16839.803</v>
      </c>
      <c r="J8339" s="134" t="s">
        <v>6036</v>
      </c>
      <c r="K8339" s="141" t="s">
        <v>6037</v>
      </c>
      <c r="L8339" s="108">
        <v>5435.7089999999998</v>
      </c>
      <c r="M8339" s="108">
        <v>257992.61</v>
      </c>
      <c r="N8339" s="108">
        <v>105392.91</v>
      </c>
      <c r="O8339" s="108">
        <v>1524644.7</v>
      </c>
      <c r="P8339" s="108">
        <v>372403.95</v>
      </c>
      <c r="Q8339" s="108">
        <v>117907.71</v>
      </c>
      <c r="R8339" s="108">
        <v>25793.957999999999</v>
      </c>
      <c r="S8339" s="108">
        <v>32475.292000000001</v>
      </c>
    </row>
    <row r="8340" spans="1:19" ht="11.25" thickBot="1" x14ac:dyDescent="0.2">
      <c r="A8340" s="112"/>
    </row>
    <row r="8341" spans="1:19" ht="11.25" thickBot="1" x14ac:dyDescent="0.2">
      <c r="A8341" s="135" t="s">
        <v>362</v>
      </c>
      <c r="B8341" s="112"/>
      <c r="C8341" s="141" t="s">
        <v>6038</v>
      </c>
      <c r="D8341" s="141" t="s">
        <v>6039</v>
      </c>
      <c r="E8341" s="141" t="s">
        <v>6040</v>
      </c>
      <c r="F8341" s="136">
        <v>187054.67</v>
      </c>
      <c r="G8341" s="141" t="s">
        <v>6041</v>
      </c>
      <c r="H8341" s="136">
        <v>444.005</v>
      </c>
      <c r="I8341" s="140">
        <v>16828.128000000001</v>
      </c>
      <c r="J8341" s="134" t="s">
        <v>6042</v>
      </c>
      <c r="K8341" s="141" t="s">
        <v>6043</v>
      </c>
      <c r="L8341" s="136">
        <v>5409.0360000000001</v>
      </c>
      <c r="M8341" s="136">
        <v>256250.7</v>
      </c>
      <c r="N8341" s="136">
        <v>104834.12</v>
      </c>
      <c r="O8341" s="136">
        <v>1516308.6</v>
      </c>
      <c r="P8341" s="136">
        <v>370406.89</v>
      </c>
      <c r="Q8341" s="136">
        <v>117182.31</v>
      </c>
      <c r="R8341" s="136">
        <v>25611.4</v>
      </c>
      <c r="S8341" s="136">
        <v>32046.296999999999</v>
      </c>
    </row>
    <row r="8342" spans="1:19" ht="11.25" thickBot="1" x14ac:dyDescent="0.2">
      <c r="A8342" s="112"/>
    </row>
    <row r="8343" spans="1:19" ht="11.25" thickBot="1" x14ac:dyDescent="0.2">
      <c r="A8343" s="138" t="s">
        <v>364</v>
      </c>
      <c r="B8343" s="112"/>
      <c r="C8343" s="141" t="s">
        <v>6044</v>
      </c>
      <c r="D8343" s="141" t="s">
        <v>6045</v>
      </c>
      <c r="E8343" s="141" t="s">
        <v>6046</v>
      </c>
      <c r="F8343" s="136">
        <v>888.76</v>
      </c>
      <c r="G8343" s="141" t="s">
        <v>6047</v>
      </c>
      <c r="H8343" s="136">
        <v>3.6059999999999999</v>
      </c>
      <c r="I8343" s="140">
        <v>172.935</v>
      </c>
      <c r="J8343" s="134" t="s">
        <v>6048</v>
      </c>
      <c r="K8343" s="141" t="s">
        <v>6049</v>
      </c>
      <c r="L8343" s="136">
        <v>48.822000000000003</v>
      </c>
      <c r="M8343" s="136">
        <v>1899.328</v>
      </c>
      <c r="N8343" s="136">
        <v>941.00699999999995</v>
      </c>
      <c r="O8343" s="136">
        <v>7792.0609999999997</v>
      </c>
      <c r="P8343" s="136">
        <v>2229.29</v>
      </c>
      <c r="Q8343" s="136">
        <v>682.00900000000001</v>
      </c>
      <c r="R8343" s="136">
        <v>221.89</v>
      </c>
      <c r="S8343" s="136">
        <v>374.06599999999997</v>
      </c>
    </row>
    <row r="8344" spans="1:19" ht="11.25" thickBot="1" x14ac:dyDescent="0.2">
      <c r="A8344" s="112"/>
    </row>
    <row r="8345" spans="1:19" ht="11.25" thickBot="1" x14ac:dyDescent="0.2">
      <c r="A8345" s="139" t="s">
        <v>366</v>
      </c>
      <c r="B8345" s="112"/>
      <c r="C8345" s="141" t="s">
        <v>2149</v>
      </c>
      <c r="D8345" s="141" t="s">
        <v>6050</v>
      </c>
      <c r="E8345" s="141" t="s">
        <v>6051</v>
      </c>
      <c r="F8345" s="136">
        <v>0.47499999999999998</v>
      </c>
      <c r="G8345" s="141" t="s">
        <v>6052</v>
      </c>
      <c r="H8345" s="136">
        <v>0.81200000000000006</v>
      </c>
      <c r="I8345" s="140">
        <v>1.028</v>
      </c>
      <c r="J8345" s="134" t="s">
        <v>561</v>
      </c>
      <c r="K8345" s="141" t="s">
        <v>3355</v>
      </c>
      <c r="L8345" s="136">
        <v>0.90300000000000002</v>
      </c>
      <c r="M8345" s="136">
        <v>0.74099999999999999</v>
      </c>
      <c r="N8345" s="136">
        <v>0.89800000000000002</v>
      </c>
      <c r="O8345" s="136">
        <v>0.51400000000000001</v>
      </c>
      <c r="P8345" s="136">
        <v>0.60199999999999998</v>
      </c>
      <c r="Q8345" s="136">
        <v>0.58199999999999996</v>
      </c>
      <c r="R8345" s="136">
        <v>0.86599999999999999</v>
      </c>
      <c r="S8345" s="136">
        <v>1.167</v>
      </c>
    </row>
    <row r="8346" spans="1:19" ht="11.25" thickBot="1" x14ac:dyDescent="0.2">
      <c r="A8346" s="112"/>
    </row>
    <row r="8347" spans="1:19" ht="11.25" thickBot="1" x14ac:dyDescent="0.2">
      <c r="A8347" s="106" t="s">
        <v>357</v>
      </c>
      <c r="B8347" s="106" t="s">
        <v>358</v>
      </c>
      <c r="C8347" s="130" t="s">
        <v>17</v>
      </c>
      <c r="D8347" s="130" t="s">
        <v>18</v>
      </c>
      <c r="E8347" s="131" t="s">
        <v>19</v>
      </c>
      <c r="F8347" s="131" t="s">
        <v>20</v>
      </c>
      <c r="G8347" s="130" t="s">
        <v>21</v>
      </c>
      <c r="H8347" s="130" t="s">
        <v>22</v>
      </c>
      <c r="I8347" s="130" t="s">
        <v>23</v>
      </c>
      <c r="J8347" s="130" t="s">
        <v>24</v>
      </c>
      <c r="K8347" s="131" t="s">
        <v>25</v>
      </c>
      <c r="L8347" s="131" t="s">
        <v>26</v>
      </c>
      <c r="M8347" s="130" t="s">
        <v>27</v>
      </c>
      <c r="N8347" s="130" t="s">
        <v>28</v>
      </c>
      <c r="O8347" s="130" t="s">
        <v>29</v>
      </c>
      <c r="P8347" s="130" t="s">
        <v>30</v>
      </c>
      <c r="Q8347" s="130" t="s">
        <v>31</v>
      </c>
      <c r="R8347" s="130" t="s">
        <v>32</v>
      </c>
      <c r="S8347" s="130" t="s">
        <v>33</v>
      </c>
    </row>
    <row r="8348" spans="1:19" ht="11.25" thickBot="1" x14ac:dyDescent="0.2">
      <c r="A8348" s="107">
        <v>1</v>
      </c>
      <c r="B8348" s="132">
        <v>0.44271990740740735</v>
      </c>
      <c r="C8348" s="108">
        <v>38865.218000000001</v>
      </c>
      <c r="D8348" s="108">
        <v>61907.845000000001</v>
      </c>
      <c r="E8348" s="145">
        <v>22012.623</v>
      </c>
      <c r="F8348" s="145">
        <v>852886.8</v>
      </c>
      <c r="G8348" s="108">
        <v>220.001</v>
      </c>
      <c r="H8348" s="108">
        <v>21</v>
      </c>
      <c r="I8348" s="108">
        <v>313810.78999999998</v>
      </c>
      <c r="J8348" s="108">
        <v>187509.05</v>
      </c>
      <c r="K8348" s="145">
        <v>162798.60999999999</v>
      </c>
      <c r="L8348" s="134" t="s">
        <v>6053</v>
      </c>
      <c r="M8348" s="108">
        <v>58040.737000000001</v>
      </c>
      <c r="N8348" s="108">
        <v>34175.006999999998</v>
      </c>
      <c r="O8348" s="108">
        <v>2964.2109999999998</v>
      </c>
      <c r="P8348" s="108">
        <v>14766.231</v>
      </c>
      <c r="Q8348" s="108">
        <v>3993.3829999999998</v>
      </c>
      <c r="R8348" s="108">
        <v>23204.916000000001</v>
      </c>
      <c r="S8348" s="108">
        <v>26149.401000000002</v>
      </c>
    </row>
    <row r="8349" spans="1:19" ht="11.25" thickBot="1" x14ac:dyDescent="0.2">
      <c r="A8349" s="112"/>
    </row>
    <row r="8350" spans="1:19" ht="11.25" thickBot="1" x14ac:dyDescent="0.2">
      <c r="A8350" s="107">
        <v>2</v>
      </c>
      <c r="B8350" s="132">
        <v>0.44289351851851855</v>
      </c>
      <c r="C8350" s="108">
        <v>38940.358</v>
      </c>
      <c r="D8350" s="108">
        <v>62561.794999999998</v>
      </c>
      <c r="E8350" s="145">
        <v>22251.877</v>
      </c>
      <c r="F8350" s="145">
        <v>860378.6</v>
      </c>
      <c r="G8350" s="108">
        <v>251.00200000000001</v>
      </c>
      <c r="H8350" s="108">
        <v>22</v>
      </c>
      <c r="I8350" s="108">
        <v>316599.5</v>
      </c>
      <c r="J8350" s="108">
        <v>189351.6</v>
      </c>
      <c r="K8350" s="145">
        <v>165604.59</v>
      </c>
      <c r="L8350" s="134" t="s">
        <v>6054</v>
      </c>
      <c r="M8350" s="108">
        <v>57857.228000000003</v>
      </c>
      <c r="N8350" s="108">
        <v>34463.482000000004</v>
      </c>
      <c r="O8350" s="108">
        <v>3029.22</v>
      </c>
      <c r="P8350" s="108">
        <v>14754.223</v>
      </c>
      <c r="Q8350" s="108">
        <v>4032.39</v>
      </c>
      <c r="R8350" s="108">
        <v>23009.7</v>
      </c>
      <c r="S8350" s="108">
        <v>26103.343000000001</v>
      </c>
    </row>
    <row r="8351" spans="1:19" ht="11.25" thickBot="1" x14ac:dyDescent="0.2">
      <c r="A8351" s="112"/>
    </row>
    <row r="8352" spans="1:19" ht="11.25" thickBot="1" x14ac:dyDescent="0.2">
      <c r="A8352" s="107">
        <v>3</v>
      </c>
      <c r="B8352" s="132">
        <v>0.44307870370370367</v>
      </c>
      <c r="C8352" s="108">
        <v>38495.533000000003</v>
      </c>
      <c r="D8352" s="108">
        <v>61858.7</v>
      </c>
      <c r="E8352" s="145">
        <v>22313.942999999999</v>
      </c>
      <c r="F8352" s="145">
        <v>856948.48</v>
      </c>
      <c r="G8352" s="108">
        <v>265.00200000000001</v>
      </c>
      <c r="H8352" s="108">
        <v>19</v>
      </c>
      <c r="I8352" s="108">
        <v>315227.94</v>
      </c>
      <c r="J8352" s="108">
        <v>188896.5</v>
      </c>
      <c r="K8352" s="145">
        <v>165906.98000000001</v>
      </c>
      <c r="L8352" s="134" t="s">
        <v>6055</v>
      </c>
      <c r="M8352" s="108">
        <v>58043.745000000003</v>
      </c>
      <c r="N8352" s="108">
        <v>34176.008999999998</v>
      </c>
      <c r="O8352" s="108">
        <v>3109.232</v>
      </c>
      <c r="P8352" s="108">
        <v>14942.357</v>
      </c>
      <c r="Q8352" s="108">
        <v>4053.3939999999998</v>
      </c>
      <c r="R8352" s="108">
        <v>22831.504000000001</v>
      </c>
      <c r="S8352" s="108">
        <v>26230.503000000001</v>
      </c>
    </row>
    <row r="8353" spans="1:19" ht="11.25" thickBot="1" x14ac:dyDescent="0.2">
      <c r="A8353" s="112"/>
    </row>
    <row r="8354" spans="1:19" ht="11.25" thickBot="1" x14ac:dyDescent="0.2">
      <c r="A8354" s="135" t="s">
        <v>362</v>
      </c>
      <c r="B8354" s="112"/>
      <c r="C8354" s="136">
        <v>38767.036999999997</v>
      </c>
      <c r="D8354" s="136">
        <v>62109.447</v>
      </c>
      <c r="E8354" s="140">
        <v>22192.814999999999</v>
      </c>
      <c r="F8354" s="140">
        <v>856737.96</v>
      </c>
      <c r="G8354" s="136">
        <v>245.33500000000001</v>
      </c>
      <c r="H8354" s="136">
        <v>20.667000000000002</v>
      </c>
      <c r="I8354" s="136">
        <v>315212.74</v>
      </c>
      <c r="J8354" s="136">
        <v>188585.72</v>
      </c>
      <c r="K8354" s="140">
        <v>164770.06</v>
      </c>
      <c r="L8354" s="134" t="s">
        <v>6056</v>
      </c>
      <c r="M8354" s="136">
        <v>57980.57</v>
      </c>
      <c r="N8354" s="136">
        <v>34271.499000000003</v>
      </c>
      <c r="O8354" s="136">
        <v>3034.221</v>
      </c>
      <c r="P8354" s="136">
        <v>14820.937</v>
      </c>
      <c r="Q8354" s="136">
        <v>4026.3890000000001</v>
      </c>
      <c r="R8354" s="136">
        <v>23015.373</v>
      </c>
      <c r="S8354" s="136">
        <v>26161.081999999999</v>
      </c>
    </row>
    <row r="8355" spans="1:19" ht="11.25" thickBot="1" x14ac:dyDescent="0.2">
      <c r="A8355" s="112"/>
    </row>
    <row r="8356" spans="1:19" ht="11.25" thickBot="1" x14ac:dyDescent="0.2">
      <c r="A8356" s="138" t="s">
        <v>364</v>
      </c>
      <c r="B8356" s="112"/>
      <c r="C8356" s="136">
        <v>238.11199999999999</v>
      </c>
      <c r="D8356" s="136">
        <v>392.51499999999999</v>
      </c>
      <c r="E8356" s="140">
        <v>159.10599999999999</v>
      </c>
      <c r="F8356" s="140">
        <v>3750.3359999999998</v>
      </c>
      <c r="G8356" s="136">
        <v>23.029</v>
      </c>
      <c r="H8356" s="136">
        <v>1.528</v>
      </c>
      <c r="I8356" s="136">
        <v>1394.422</v>
      </c>
      <c r="J8356" s="136">
        <v>959.78599999999994</v>
      </c>
      <c r="K8356" s="140">
        <v>1714.011</v>
      </c>
      <c r="L8356" s="134" t="s">
        <v>6057</v>
      </c>
      <c r="M8356" s="136">
        <v>106.828</v>
      </c>
      <c r="N8356" s="136">
        <v>166.26300000000001</v>
      </c>
      <c r="O8356" s="136">
        <v>72.64</v>
      </c>
      <c r="P8356" s="136">
        <v>105.324</v>
      </c>
      <c r="Q8356" s="136">
        <v>30.452999999999999</v>
      </c>
      <c r="R8356" s="136">
        <v>186.77099999999999</v>
      </c>
      <c r="S8356" s="136">
        <v>64.38</v>
      </c>
    </row>
    <row r="8357" spans="1:19" ht="11.25" thickBot="1" x14ac:dyDescent="0.2">
      <c r="A8357" s="112"/>
    </row>
    <row r="8358" spans="1:19" ht="11.25" thickBot="1" x14ac:dyDescent="0.2">
      <c r="A8358" s="139" t="s">
        <v>366</v>
      </c>
      <c r="B8358" s="112"/>
      <c r="C8358" s="136">
        <v>0.61399999999999999</v>
      </c>
      <c r="D8358" s="136">
        <v>0.63200000000000001</v>
      </c>
      <c r="E8358" s="140">
        <v>0.71699999999999997</v>
      </c>
      <c r="F8358" s="140">
        <v>0.438</v>
      </c>
      <c r="G8358" s="136">
        <v>9.3870000000000005</v>
      </c>
      <c r="H8358" s="136">
        <v>7.391</v>
      </c>
      <c r="I8358" s="136">
        <v>0.442</v>
      </c>
      <c r="J8358" s="136">
        <v>0.50900000000000001</v>
      </c>
      <c r="K8358" s="140">
        <v>1.04</v>
      </c>
      <c r="L8358" s="134" t="s">
        <v>568</v>
      </c>
      <c r="M8358" s="136">
        <v>0.184</v>
      </c>
      <c r="N8358" s="136">
        <v>0.48499999999999999</v>
      </c>
      <c r="O8358" s="136">
        <v>2.3940000000000001</v>
      </c>
      <c r="P8358" s="136">
        <v>0.71099999999999997</v>
      </c>
      <c r="Q8358" s="136">
        <v>0.75600000000000001</v>
      </c>
      <c r="R8358" s="136">
        <v>0.81200000000000006</v>
      </c>
      <c r="S8358" s="136">
        <v>0.246</v>
      </c>
    </row>
    <row r="8359" spans="1:19" ht="11.25" thickBot="1" x14ac:dyDescent="0.2">
      <c r="A8359" s="112"/>
    </row>
    <row r="8360" spans="1:19" ht="11.25" thickBot="1" x14ac:dyDescent="0.2">
      <c r="A8360" s="106" t="s">
        <v>357</v>
      </c>
      <c r="B8360" s="106" t="s">
        <v>358</v>
      </c>
      <c r="C8360" s="131" t="s">
        <v>34</v>
      </c>
      <c r="D8360" s="131" t="s">
        <v>35</v>
      </c>
      <c r="E8360" s="130" t="s">
        <v>36</v>
      </c>
      <c r="F8360" s="130" t="s">
        <v>37</v>
      </c>
      <c r="G8360" s="130" t="s">
        <v>38</v>
      </c>
      <c r="H8360" s="130" t="s">
        <v>39</v>
      </c>
      <c r="I8360" s="130" t="s">
        <v>40</v>
      </c>
      <c r="J8360" s="130" t="s">
        <v>41</v>
      </c>
      <c r="K8360" s="130" t="s">
        <v>42</v>
      </c>
      <c r="L8360" s="130" t="s">
        <v>43</v>
      </c>
      <c r="M8360" s="130" t="s">
        <v>44</v>
      </c>
      <c r="N8360" s="130" t="s">
        <v>45</v>
      </c>
      <c r="O8360" s="130" t="s">
        <v>46</v>
      </c>
      <c r="P8360" s="130" t="s">
        <v>47</v>
      </c>
      <c r="Q8360" s="130" t="s">
        <v>48</v>
      </c>
      <c r="R8360" s="130" t="s">
        <v>49</v>
      </c>
      <c r="S8360" s="130" t="s">
        <v>50</v>
      </c>
    </row>
    <row r="8361" spans="1:19" ht="11.25" thickBot="1" x14ac:dyDescent="0.2">
      <c r="A8361" s="107">
        <v>1</v>
      </c>
      <c r="B8361" s="132">
        <v>0.44271990740740735</v>
      </c>
      <c r="C8361" s="145">
        <v>400912.78</v>
      </c>
      <c r="D8361" s="134" t="s">
        <v>6058</v>
      </c>
      <c r="E8361" s="108">
        <v>5738.79</v>
      </c>
      <c r="F8361" s="108">
        <v>5498.7259999999997</v>
      </c>
      <c r="G8361" s="108">
        <v>367.00299999999999</v>
      </c>
      <c r="H8361" s="108">
        <v>125923.41</v>
      </c>
      <c r="I8361" s="108">
        <v>168708.35</v>
      </c>
      <c r="J8361" s="108">
        <v>1083541.3</v>
      </c>
      <c r="K8361" s="108">
        <v>41974.241999999998</v>
      </c>
      <c r="L8361" s="108">
        <v>41534.360999999997</v>
      </c>
      <c r="M8361" s="108">
        <v>50793.845000000001</v>
      </c>
      <c r="N8361" s="108">
        <v>9299.0750000000007</v>
      </c>
      <c r="O8361" s="108">
        <v>8007.5389999999998</v>
      </c>
      <c r="P8361" s="108">
        <v>30097.724999999999</v>
      </c>
      <c r="Q8361" s="108">
        <v>9826.3169999999991</v>
      </c>
      <c r="R8361" s="108">
        <v>60611.040999999997</v>
      </c>
      <c r="S8361" s="108">
        <v>14687.174999999999</v>
      </c>
    </row>
    <row r="8362" spans="1:19" ht="11.25" thickBot="1" x14ac:dyDescent="0.2">
      <c r="A8362" s="112"/>
    </row>
    <row r="8363" spans="1:19" ht="11.25" thickBot="1" x14ac:dyDescent="0.2">
      <c r="A8363" s="107">
        <v>2</v>
      </c>
      <c r="B8363" s="132">
        <v>0.44289351851851855</v>
      </c>
      <c r="C8363" s="145">
        <v>407296.84</v>
      </c>
      <c r="D8363" s="134" t="s">
        <v>6059</v>
      </c>
      <c r="E8363" s="108">
        <v>5788.8040000000001</v>
      </c>
      <c r="F8363" s="108">
        <v>5453.7139999999999</v>
      </c>
      <c r="G8363" s="108">
        <v>350.00299999999999</v>
      </c>
      <c r="H8363" s="108">
        <v>126067.28</v>
      </c>
      <c r="I8363" s="108">
        <v>169627.77</v>
      </c>
      <c r="J8363" s="108">
        <v>1084613</v>
      </c>
      <c r="K8363" s="108">
        <v>41913.118999999999</v>
      </c>
      <c r="L8363" s="108">
        <v>41882.055999999997</v>
      </c>
      <c r="M8363" s="108">
        <v>50206.423999999999</v>
      </c>
      <c r="N8363" s="108">
        <v>9460.1470000000008</v>
      </c>
      <c r="O8363" s="108">
        <v>7866.4849999999997</v>
      </c>
      <c r="P8363" s="108">
        <v>30336.071</v>
      </c>
      <c r="Q8363" s="108">
        <v>9688.2520000000004</v>
      </c>
      <c r="R8363" s="108">
        <v>59772.624000000003</v>
      </c>
      <c r="S8363" s="108">
        <v>14955.366</v>
      </c>
    </row>
    <row r="8364" spans="1:19" ht="11.25" thickBot="1" x14ac:dyDescent="0.2">
      <c r="A8364" s="112"/>
    </row>
    <row r="8365" spans="1:19" ht="11.25" thickBot="1" x14ac:dyDescent="0.2">
      <c r="A8365" s="107">
        <v>3</v>
      </c>
      <c r="B8365" s="132">
        <v>0.44307870370370367</v>
      </c>
      <c r="C8365" s="145">
        <v>408260.42</v>
      </c>
      <c r="D8365" s="134" t="s">
        <v>6060</v>
      </c>
      <c r="E8365" s="108">
        <v>5802.808</v>
      </c>
      <c r="F8365" s="108">
        <v>5479.7209999999995</v>
      </c>
      <c r="G8365" s="108">
        <v>371.00299999999999</v>
      </c>
      <c r="H8365" s="108">
        <v>127850.1</v>
      </c>
      <c r="I8365" s="108">
        <v>171169.3</v>
      </c>
      <c r="J8365" s="108">
        <v>1090261.7</v>
      </c>
      <c r="K8365" s="108">
        <v>42238.775000000001</v>
      </c>
      <c r="L8365" s="108">
        <v>41699.690999999999</v>
      </c>
      <c r="M8365" s="108">
        <v>50286.616999999998</v>
      </c>
      <c r="N8365" s="108">
        <v>9459.1470000000008</v>
      </c>
      <c r="O8365" s="108">
        <v>8097.5730000000003</v>
      </c>
      <c r="P8365" s="108">
        <v>30801.753000000001</v>
      </c>
      <c r="Q8365" s="108">
        <v>9572.1990000000005</v>
      </c>
      <c r="R8365" s="108">
        <v>60254.006999999998</v>
      </c>
      <c r="S8365" s="108">
        <v>14803.257</v>
      </c>
    </row>
    <row r="8366" spans="1:19" ht="11.25" thickBot="1" x14ac:dyDescent="0.2">
      <c r="A8366" s="112"/>
    </row>
    <row r="8367" spans="1:19" ht="11.25" thickBot="1" x14ac:dyDescent="0.2">
      <c r="A8367" s="135" t="s">
        <v>362</v>
      </c>
      <c r="B8367" s="112"/>
      <c r="C8367" s="140">
        <v>405490.01</v>
      </c>
      <c r="D8367" s="134" t="s">
        <v>6061</v>
      </c>
      <c r="E8367" s="136">
        <v>5776.8010000000004</v>
      </c>
      <c r="F8367" s="136">
        <v>5477.3869999999997</v>
      </c>
      <c r="G8367" s="136">
        <v>362.67</v>
      </c>
      <c r="H8367" s="136">
        <v>126613.6</v>
      </c>
      <c r="I8367" s="136">
        <v>169835.14</v>
      </c>
      <c r="J8367" s="136">
        <v>1086138.6000000001</v>
      </c>
      <c r="K8367" s="136">
        <v>42042.044999999998</v>
      </c>
      <c r="L8367" s="136">
        <v>41705.370000000003</v>
      </c>
      <c r="M8367" s="136">
        <v>50428.962</v>
      </c>
      <c r="N8367" s="136">
        <v>9406.1229999999996</v>
      </c>
      <c r="O8367" s="136">
        <v>7990.5320000000002</v>
      </c>
      <c r="P8367" s="136">
        <v>30411.85</v>
      </c>
      <c r="Q8367" s="136">
        <v>9695.5889999999999</v>
      </c>
      <c r="R8367" s="136">
        <v>60212.557000000001</v>
      </c>
      <c r="S8367" s="136">
        <v>14815.266</v>
      </c>
    </row>
    <row r="8368" spans="1:19" ht="11.25" thickBot="1" x14ac:dyDescent="0.2">
      <c r="A8368" s="112"/>
    </row>
    <row r="8369" spans="1:19" ht="11.25" thickBot="1" x14ac:dyDescent="0.2">
      <c r="A8369" s="138" t="s">
        <v>364</v>
      </c>
      <c r="B8369" s="112"/>
      <c r="C8369" s="140">
        <v>3993.17</v>
      </c>
      <c r="D8369" s="134" t="s">
        <v>6062</v>
      </c>
      <c r="E8369" s="136">
        <v>33.655000000000001</v>
      </c>
      <c r="F8369" s="136">
        <v>22.596</v>
      </c>
      <c r="G8369" s="136">
        <v>11.151</v>
      </c>
      <c r="H8369" s="136">
        <v>1073.2529999999999</v>
      </c>
      <c r="I8369" s="136">
        <v>1243.5119999999999</v>
      </c>
      <c r="J8369" s="136">
        <v>3610.6170000000002</v>
      </c>
      <c r="K8369" s="136">
        <v>173.09299999999999</v>
      </c>
      <c r="L8369" s="136">
        <v>173.917</v>
      </c>
      <c r="M8369" s="136">
        <v>318.53199999999998</v>
      </c>
      <c r="N8369" s="136">
        <v>92.707999999999998</v>
      </c>
      <c r="O8369" s="136">
        <v>116.479</v>
      </c>
      <c r="P8369" s="136">
        <v>358.07900000000001</v>
      </c>
      <c r="Q8369" s="136">
        <v>127.218</v>
      </c>
      <c r="R8369" s="136">
        <v>420.74299999999999</v>
      </c>
      <c r="S8369" s="136">
        <v>134.49799999999999</v>
      </c>
    </row>
    <row r="8370" spans="1:19" ht="11.25" thickBot="1" x14ac:dyDescent="0.2">
      <c r="A8370" s="112"/>
    </row>
    <row r="8371" spans="1:19" ht="11.25" thickBot="1" x14ac:dyDescent="0.2">
      <c r="A8371" s="139" t="s">
        <v>366</v>
      </c>
      <c r="B8371" s="112"/>
      <c r="C8371" s="140">
        <v>0.98499999999999999</v>
      </c>
      <c r="D8371" s="134" t="s">
        <v>574</v>
      </c>
      <c r="E8371" s="136">
        <v>0.58299999999999996</v>
      </c>
      <c r="F8371" s="136">
        <v>0.41299999999999998</v>
      </c>
      <c r="G8371" s="136">
        <v>3.0750000000000002</v>
      </c>
      <c r="H8371" s="136">
        <v>0.84799999999999998</v>
      </c>
      <c r="I8371" s="136">
        <v>0.73199999999999998</v>
      </c>
      <c r="J8371" s="136">
        <v>0.33200000000000002</v>
      </c>
      <c r="K8371" s="136">
        <v>0.41199999999999998</v>
      </c>
      <c r="L8371" s="136">
        <v>0.41699999999999998</v>
      </c>
      <c r="M8371" s="136">
        <v>0.63200000000000001</v>
      </c>
      <c r="N8371" s="136">
        <v>0.98599999999999999</v>
      </c>
      <c r="O8371" s="136">
        <v>1.458</v>
      </c>
      <c r="P8371" s="136">
        <v>1.177</v>
      </c>
      <c r="Q8371" s="136">
        <v>1.3120000000000001</v>
      </c>
      <c r="R8371" s="136">
        <v>0.69899999999999995</v>
      </c>
      <c r="S8371" s="136">
        <v>0.90800000000000003</v>
      </c>
    </row>
    <row r="8372" spans="1:19" ht="11.25" thickBot="1" x14ac:dyDescent="0.2">
      <c r="A8372" s="112"/>
    </row>
    <row r="8373" spans="1:19" ht="11.25" thickBot="1" x14ac:dyDescent="0.2">
      <c r="A8373" s="106" t="s">
        <v>357</v>
      </c>
      <c r="B8373" s="106" t="s">
        <v>358</v>
      </c>
      <c r="C8373" s="130" t="s">
        <v>51</v>
      </c>
      <c r="D8373" s="130" t="s">
        <v>52</v>
      </c>
      <c r="E8373" s="130" t="s">
        <v>53</v>
      </c>
      <c r="F8373" s="130" t="s">
        <v>54</v>
      </c>
      <c r="G8373" s="130" t="s">
        <v>55</v>
      </c>
      <c r="H8373" s="130" t="s">
        <v>56</v>
      </c>
      <c r="I8373" s="130" t="s">
        <v>57</v>
      </c>
      <c r="J8373" s="130" t="s">
        <v>58</v>
      </c>
      <c r="K8373" s="130" t="s">
        <v>59</v>
      </c>
      <c r="L8373" s="130" t="s">
        <v>60</v>
      </c>
      <c r="M8373" s="130" t="s">
        <v>61</v>
      </c>
      <c r="N8373" s="130" t="s">
        <v>62</v>
      </c>
      <c r="O8373" s="130" t="s">
        <v>63</v>
      </c>
      <c r="P8373" s="130" t="s">
        <v>64</v>
      </c>
      <c r="Q8373" s="131" t="s">
        <v>65</v>
      </c>
      <c r="R8373" s="131" t="s">
        <v>66</v>
      </c>
      <c r="S8373" s="130" t="s">
        <v>67</v>
      </c>
    </row>
    <row r="8374" spans="1:19" ht="11.25" thickBot="1" x14ac:dyDescent="0.2">
      <c r="A8374" s="107">
        <v>1</v>
      </c>
      <c r="B8374" s="132">
        <v>0.44271990740740735</v>
      </c>
      <c r="C8374" s="108">
        <v>59810.733</v>
      </c>
      <c r="D8374" s="108">
        <v>20132.723000000002</v>
      </c>
      <c r="E8374" s="108">
        <v>62754.373</v>
      </c>
      <c r="F8374" s="108">
        <v>14021.717000000001</v>
      </c>
      <c r="G8374" s="108">
        <v>62996.1</v>
      </c>
      <c r="H8374" s="108">
        <v>144551.75</v>
      </c>
      <c r="I8374" s="108">
        <v>53647.985999999997</v>
      </c>
      <c r="J8374" s="108">
        <v>76553.392000000007</v>
      </c>
      <c r="K8374" s="108">
        <v>110001.64</v>
      </c>
      <c r="L8374" s="108">
        <v>12857.967000000001</v>
      </c>
      <c r="M8374" s="108">
        <v>6270.9440000000004</v>
      </c>
      <c r="N8374" s="108">
        <v>2096.105</v>
      </c>
      <c r="O8374" s="108">
        <v>735337.25</v>
      </c>
      <c r="P8374" s="108">
        <v>100102.92</v>
      </c>
      <c r="Q8374" s="145">
        <v>1866145.1</v>
      </c>
      <c r="R8374" s="134" t="s">
        <v>6063</v>
      </c>
      <c r="S8374" s="108">
        <v>44218.877999999997</v>
      </c>
    </row>
    <row r="8375" spans="1:19" ht="11.25" thickBot="1" x14ac:dyDescent="0.2">
      <c r="A8375" s="112"/>
    </row>
    <row r="8376" spans="1:19" ht="11.25" thickBot="1" x14ac:dyDescent="0.2">
      <c r="A8376" s="107">
        <v>2</v>
      </c>
      <c r="B8376" s="132">
        <v>0.44289351851851855</v>
      </c>
      <c r="C8376" s="108">
        <v>59967.180999999997</v>
      </c>
      <c r="D8376" s="108">
        <v>20265.851999999999</v>
      </c>
      <c r="E8376" s="108">
        <v>62863.701000000001</v>
      </c>
      <c r="F8376" s="108">
        <v>13756.54</v>
      </c>
      <c r="G8376" s="108">
        <v>63099.411999999997</v>
      </c>
      <c r="H8376" s="108">
        <v>144390.64000000001</v>
      </c>
      <c r="I8376" s="108">
        <v>53966.807999999997</v>
      </c>
      <c r="J8376" s="108">
        <v>75849.826000000001</v>
      </c>
      <c r="K8376" s="108">
        <v>109961.43</v>
      </c>
      <c r="L8376" s="108">
        <v>13129.136</v>
      </c>
      <c r="M8376" s="108">
        <v>6198.9219999999996</v>
      </c>
      <c r="N8376" s="108">
        <v>2124.1080000000002</v>
      </c>
      <c r="O8376" s="108">
        <v>747980.61</v>
      </c>
      <c r="P8376" s="108">
        <v>99353.342999999993</v>
      </c>
      <c r="Q8376" s="145">
        <v>1907694.2</v>
      </c>
      <c r="R8376" s="134" t="s">
        <v>6064</v>
      </c>
      <c r="S8376" s="108">
        <v>45424.466999999997</v>
      </c>
    </row>
    <row r="8377" spans="1:19" ht="11.25" thickBot="1" x14ac:dyDescent="0.2">
      <c r="A8377" s="112"/>
    </row>
    <row r="8378" spans="1:19" ht="11.25" thickBot="1" x14ac:dyDescent="0.2">
      <c r="A8378" s="107">
        <v>3</v>
      </c>
      <c r="B8378" s="132">
        <v>0.44307870370370367</v>
      </c>
      <c r="C8378" s="108">
        <v>60209.88</v>
      </c>
      <c r="D8378" s="108">
        <v>20424.006000000001</v>
      </c>
      <c r="E8378" s="108">
        <v>63744.370999999999</v>
      </c>
      <c r="F8378" s="108">
        <v>13993.698</v>
      </c>
      <c r="G8378" s="108">
        <v>63651.087</v>
      </c>
      <c r="H8378" s="108">
        <v>146072.29999999999</v>
      </c>
      <c r="I8378" s="108">
        <v>54420.987000000001</v>
      </c>
      <c r="J8378" s="108">
        <v>77214.826000000001</v>
      </c>
      <c r="K8378" s="108">
        <v>112800.55</v>
      </c>
      <c r="L8378" s="108">
        <v>13267.223</v>
      </c>
      <c r="M8378" s="108">
        <v>6319.9579999999996</v>
      </c>
      <c r="N8378" s="108">
        <v>2141.11</v>
      </c>
      <c r="O8378" s="108">
        <v>747254.23</v>
      </c>
      <c r="P8378" s="108">
        <v>100169.24</v>
      </c>
      <c r="Q8378" s="145">
        <v>1923963.1</v>
      </c>
      <c r="R8378" s="134" t="s">
        <v>6065</v>
      </c>
      <c r="S8378" s="108">
        <v>44938.415000000001</v>
      </c>
    </row>
    <row r="8379" spans="1:19" ht="11.25" thickBot="1" x14ac:dyDescent="0.2">
      <c r="A8379" s="112"/>
    </row>
    <row r="8380" spans="1:19" ht="11.25" thickBot="1" x14ac:dyDescent="0.2">
      <c r="A8380" s="135" t="s">
        <v>362</v>
      </c>
      <c r="B8380" s="112"/>
      <c r="C8380" s="136">
        <v>59995.930999999997</v>
      </c>
      <c r="D8380" s="136">
        <v>20274.194</v>
      </c>
      <c r="E8380" s="136">
        <v>63120.815000000002</v>
      </c>
      <c r="F8380" s="136">
        <v>13923.985000000001</v>
      </c>
      <c r="G8380" s="136">
        <v>63248.866999999998</v>
      </c>
      <c r="H8380" s="136">
        <v>145004.9</v>
      </c>
      <c r="I8380" s="136">
        <v>54011.927000000003</v>
      </c>
      <c r="J8380" s="136">
        <v>76539.347999999998</v>
      </c>
      <c r="K8380" s="136">
        <v>110921.21</v>
      </c>
      <c r="L8380" s="136">
        <v>13084.775</v>
      </c>
      <c r="M8380" s="136">
        <v>6263.2749999999996</v>
      </c>
      <c r="N8380" s="136">
        <v>2120.4409999999998</v>
      </c>
      <c r="O8380" s="136">
        <v>743524.03</v>
      </c>
      <c r="P8380" s="136">
        <v>99875.164999999994</v>
      </c>
      <c r="Q8380" s="140">
        <v>1899267.5</v>
      </c>
      <c r="R8380" s="134" t="s">
        <v>6066</v>
      </c>
      <c r="S8380" s="136">
        <v>44860.587</v>
      </c>
    </row>
    <row r="8381" spans="1:19" ht="11.25" thickBot="1" x14ac:dyDescent="0.2">
      <c r="A8381" s="112"/>
    </row>
    <row r="8382" spans="1:19" ht="11.25" thickBot="1" x14ac:dyDescent="0.2">
      <c r="A8382" s="138" t="s">
        <v>364</v>
      </c>
      <c r="B8382" s="112"/>
      <c r="C8382" s="136">
        <v>201.12100000000001</v>
      </c>
      <c r="D8382" s="136">
        <v>145.821</v>
      </c>
      <c r="E8382" s="136">
        <v>542.77499999999998</v>
      </c>
      <c r="F8382" s="136">
        <v>145.68700000000001</v>
      </c>
      <c r="G8382" s="136">
        <v>352.142</v>
      </c>
      <c r="H8382" s="136">
        <v>927.90200000000004</v>
      </c>
      <c r="I8382" s="136">
        <v>388.471</v>
      </c>
      <c r="J8382" s="136">
        <v>682.60900000000004</v>
      </c>
      <c r="K8382" s="136">
        <v>1627.682</v>
      </c>
      <c r="L8382" s="136">
        <v>208.203</v>
      </c>
      <c r="M8382" s="136">
        <v>60.881999999999998</v>
      </c>
      <c r="N8382" s="136">
        <v>22.725000000000001</v>
      </c>
      <c r="O8382" s="136">
        <v>7099.2550000000001</v>
      </c>
      <c r="P8382" s="136">
        <v>453.12700000000001</v>
      </c>
      <c r="Q8382" s="140">
        <v>29815.922999999999</v>
      </c>
      <c r="R8382" s="134" t="s">
        <v>6067</v>
      </c>
      <c r="S8382" s="136">
        <v>606.55100000000004</v>
      </c>
    </row>
    <row r="8383" spans="1:19" ht="11.25" thickBot="1" x14ac:dyDescent="0.2">
      <c r="A8383" s="112"/>
    </row>
    <row r="8384" spans="1:19" ht="11.25" thickBot="1" x14ac:dyDescent="0.2">
      <c r="A8384" s="139" t="s">
        <v>366</v>
      </c>
      <c r="B8384" s="112"/>
      <c r="C8384" s="136">
        <v>0.33500000000000002</v>
      </c>
      <c r="D8384" s="136">
        <v>0.71899999999999997</v>
      </c>
      <c r="E8384" s="136">
        <v>0.86</v>
      </c>
      <c r="F8384" s="136">
        <v>1.046</v>
      </c>
      <c r="G8384" s="136">
        <v>0.55700000000000005</v>
      </c>
      <c r="H8384" s="136">
        <v>0.64</v>
      </c>
      <c r="I8384" s="136">
        <v>0.71899999999999997</v>
      </c>
      <c r="J8384" s="136">
        <v>0.89200000000000002</v>
      </c>
      <c r="K8384" s="136">
        <v>1.4670000000000001</v>
      </c>
      <c r="L8384" s="136">
        <v>1.591</v>
      </c>
      <c r="M8384" s="136">
        <v>0.97199999999999998</v>
      </c>
      <c r="N8384" s="136">
        <v>1.0720000000000001</v>
      </c>
      <c r="O8384" s="136">
        <v>0.95499999999999996</v>
      </c>
      <c r="P8384" s="136">
        <v>0.45400000000000001</v>
      </c>
      <c r="Q8384" s="140">
        <v>1.57</v>
      </c>
      <c r="R8384" s="134" t="s">
        <v>579</v>
      </c>
      <c r="S8384" s="136">
        <v>1.3520000000000001</v>
      </c>
    </row>
    <row r="8385" spans="1:3" ht="11.25" thickBot="1" x14ac:dyDescent="0.2">
      <c r="A8385" s="112"/>
    </row>
    <row r="8386" spans="1:3" ht="11.25" thickBot="1" x14ac:dyDescent="0.2">
      <c r="A8386" s="106" t="s">
        <v>357</v>
      </c>
      <c r="B8386" s="106" t="s">
        <v>358</v>
      </c>
      <c r="C8386" s="130" t="s">
        <v>68</v>
      </c>
    </row>
    <row r="8387" spans="1:3" ht="11.25" thickBot="1" x14ac:dyDescent="0.2">
      <c r="A8387" s="107">
        <v>1</v>
      </c>
      <c r="B8387" s="132">
        <v>0.44271990740740735</v>
      </c>
      <c r="C8387" s="108">
        <v>240311.04000000001</v>
      </c>
    </row>
    <row r="8388" spans="1:3" ht="11.25" thickBot="1" x14ac:dyDescent="0.2">
      <c r="A8388" s="112"/>
    </row>
    <row r="8389" spans="1:3" ht="11.25" thickBot="1" x14ac:dyDescent="0.2">
      <c r="A8389" s="107">
        <v>2</v>
      </c>
      <c r="B8389" s="132">
        <v>0.44289351851851855</v>
      </c>
      <c r="C8389" s="108">
        <v>239811.33</v>
      </c>
    </row>
    <row r="8390" spans="1:3" ht="11.25" thickBot="1" x14ac:dyDescent="0.2">
      <c r="A8390" s="112"/>
    </row>
    <row r="8391" spans="1:3" ht="11.25" thickBot="1" x14ac:dyDescent="0.2">
      <c r="A8391" s="107">
        <v>3</v>
      </c>
      <c r="B8391" s="132">
        <v>0.44307870370370367</v>
      </c>
      <c r="C8391" s="108">
        <v>242996.92</v>
      </c>
    </row>
    <row r="8392" spans="1:3" ht="11.25" thickBot="1" x14ac:dyDescent="0.2">
      <c r="A8392" s="112"/>
    </row>
    <row r="8393" spans="1:3" ht="11.25" thickBot="1" x14ac:dyDescent="0.2">
      <c r="A8393" s="135" t="s">
        <v>362</v>
      </c>
      <c r="B8393" s="112"/>
      <c r="C8393" s="136">
        <v>241039.76</v>
      </c>
    </row>
    <row r="8394" spans="1:3" ht="11.25" thickBot="1" x14ac:dyDescent="0.2">
      <c r="A8394" s="112"/>
    </row>
    <row r="8395" spans="1:3" ht="11.25" thickBot="1" x14ac:dyDescent="0.2">
      <c r="A8395" s="138" t="s">
        <v>364</v>
      </c>
      <c r="B8395" s="112"/>
      <c r="C8395" s="136">
        <v>1713.2670000000001</v>
      </c>
    </row>
    <row r="8396" spans="1:3" ht="11.25" thickBot="1" x14ac:dyDescent="0.2">
      <c r="A8396" s="112"/>
    </row>
    <row r="8397" spans="1:3" ht="11.25" thickBot="1" x14ac:dyDescent="0.2">
      <c r="A8397" s="139" t="s">
        <v>366</v>
      </c>
      <c r="B8397" s="112"/>
      <c r="C8397" s="136">
        <v>0.71099999999999997</v>
      </c>
    </row>
    <row r="8398" spans="1:3" ht="10.5" x14ac:dyDescent="0.15">
      <c r="A8398" s="112"/>
    </row>
    <row r="8399" spans="1:3" x14ac:dyDescent="0.15">
      <c r="A8399" s="129"/>
      <c r="B8399" s="86" t="s">
        <v>580</v>
      </c>
    </row>
    <row r="8400" spans="1:3" ht="9.75" thickBot="1" x14ac:dyDescent="0.2">
      <c r="A8400" s="81" t="s">
        <v>5871</v>
      </c>
    </row>
    <row r="8401" spans="1:19" ht="11.25" thickBot="1" x14ac:dyDescent="0.2">
      <c r="A8401" s="106" t="s">
        <v>357</v>
      </c>
      <c r="B8401" s="106" t="s">
        <v>358</v>
      </c>
      <c r="C8401" s="130" t="s">
        <v>0</v>
      </c>
      <c r="D8401" s="130" t="s">
        <v>1</v>
      </c>
      <c r="E8401" s="130" t="s">
        <v>2</v>
      </c>
      <c r="F8401" s="130" t="s">
        <v>3</v>
      </c>
      <c r="G8401" s="130" t="s">
        <v>4</v>
      </c>
      <c r="H8401" s="130" t="s">
        <v>5</v>
      </c>
      <c r="I8401" s="131" t="s">
        <v>6</v>
      </c>
      <c r="J8401" s="131" t="s">
        <v>7</v>
      </c>
      <c r="K8401" s="130" t="s">
        <v>8</v>
      </c>
      <c r="L8401" s="130" t="s">
        <v>9</v>
      </c>
      <c r="M8401" s="130" t="s">
        <v>10</v>
      </c>
      <c r="N8401" s="130" t="s">
        <v>11</v>
      </c>
      <c r="O8401" s="130" t="s">
        <v>12</v>
      </c>
      <c r="P8401" s="130" t="s">
        <v>13</v>
      </c>
      <c r="Q8401" s="130" t="s">
        <v>14</v>
      </c>
      <c r="R8401" s="130" t="s">
        <v>15</v>
      </c>
      <c r="S8401" s="130" t="s">
        <v>16</v>
      </c>
    </row>
    <row r="8402" spans="1:19" ht="11.25" thickBot="1" x14ac:dyDescent="0.2">
      <c r="A8402" s="107">
        <v>1</v>
      </c>
      <c r="B8402" s="132">
        <v>0.44787037037037036</v>
      </c>
      <c r="C8402" s="141" t="s">
        <v>6068</v>
      </c>
      <c r="D8402" s="141" t="s">
        <v>6069</v>
      </c>
      <c r="E8402" s="141" t="s">
        <v>6070</v>
      </c>
      <c r="F8402" s="108">
        <v>358220.47</v>
      </c>
      <c r="G8402" s="141" t="s">
        <v>6071</v>
      </c>
      <c r="H8402" s="108">
        <v>825.01599999999996</v>
      </c>
      <c r="I8402" s="145">
        <v>16971.91</v>
      </c>
      <c r="J8402" s="134" t="s">
        <v>6072</v>
      </c>
      <c r="K8402" s="141" t="s">
        <v>6073</v>
      </c>
      <c r="L8402" s="108">
        <v>11219.02</v>
      </c>
      <c r="M8402" s="108">
        <v>521130.33</v>
      </c>
      <c r="N8402" s="108">
        <v>206123.67</v>
      </c>
      <c r="O8402" s="141" t="s">
        <v>6074</v>
      </c>
      <c r="P8402" s="108">
        <v>732070.16</v>
      </c>
      <c r="Q8402" s="108">
        <v>239210.48</v>
      </c>
      <c r="R8402" s="108">
        <v>52095.052000000003</v>
      </c>
      <c r="S8402" s="108">
        <v>64127.544999999998</v>
      </c>
    </row>
    <row r="8403" spans="1:19" ht="11.25" thickBot="1" x14ac:dyDescent="0.2">
      <c r="A8403" s="112"/>
    </row>
    <row r="8404" spans="1:19" ht="11.25" thickBot="1" x14ac:dyDescent="0.2">
      <c r="A8404" s="107">
        <v>2</v>
      </c>
      <c r="B8404" s="132">
        <v>0.4480555555555556</v>
      </c>
      <c r="C8404" s="141" t="s">
        <v>6075</v>
      </c>
      <c r="D8404" s="141" t="s">
        <v>6076</v>
      </c>
      <c r="E8404" s="141" t="s">
        <v>6077</v>
      </c>
      <c r="F8404" s="108">
        <v>362967.59</v>
      </c>
      <c r="G8404" s="141" t="s">
        <v>6078</v>
      </c>
      <c r="H8404" s="108">
        <v>887.01900000000001</v>
      </c>
      <c r="I8404" s="145">
        <v>17402.264999999999</v>
      </c>
      <c r="J8404" s="134" t="s">
        <v>6079</v>
      </c>
      <c r="K8404" s="141" t="s">
        <v>6080</v>
      </c>
      <c r="L8404" s="108">
        <v>11158.987999999999</v>
      </c>
      <c r="M8404" s="108">
        <v>526655.69999999995</v>
      </c>
      <c r="N8404" s="108">
        <v>208675.89</v>
      </c>
      <c r="O8404" s="141" t="s">
        <v>6081</v>
      </c>
      <c r="P8404" s="108">
        <v>745327</v>
      </c>
      <c r="Q8404" s="108">
        <v>242283.69</v>
      </c>
      <c r="R8404" s="108">
        <v>52726.637999999999</v>
      </c>
      <c r="S8404" s="108">
        <v>64768.523000000001</v>
      </c>
    </row>
    <row r="8405" spans="1:19" ht="11.25" thickBot="1" x14ac:dyDescent="0.2">
      <c r="A8405" s="112"/>
    </row>
    <row r="8406" spans="1:19" ht="11.25" thickBot="1" x14ac:dyDescent="0.2">
      <c r="A8406" s="107">
        <v>3</v>
      </c>
      <c r="B8406" s="132">
        <v>0.44822916666666668</v>
      </c>
      <c r="C8406" s="141" t="s">
        <v>6082</v>
      </c>
      <c r="D8406" s="141" t="s">
        <v>6083</v>
      </c>
      <c r="E8406" s="141" t="s">
        <v>6084</v>
      </c>
      <c r="F8406" s="108">
        <v>363614.71999999997</v>
      </c>
      <c r="G8406" s="141" t="s">
        <v>6085</v>
      </c>
      <c r="H8406" s="108">
        <v>886.01900000000001</v>
      </c>
      <c r="I8406" s="145">
        <v>17738.548999999999</v>
      </c>
      <c r="J8406" s="134" t="s">
        <v>6086</v>
      </c>
      <c r="K8406" s="141" t="s">
        <v>6087</v>
      </c>
      <c r="L8406" s="108">
        <v>11306.066999999999</v>
      </c>
      <c r="M8406" s="108">
        <v>523971.27</v>
      </c>
      <c r="N8406" s="108">
        <v>207429.53</v>
      </c>
      <c r="O8406" s="141" t="s">
        <v>6088</v>
      </c>
      <c r="P8406" s="108">
        <v>751780.79</v>
      </c>
      <c r="Q8406" s="108">
        <v>239266.11</v>
      </c>
      <c r="R8406" s="108">
        <v>51932.646999999997</v>
      </c>
      <c r="S8406" s="108">
        <v>64379.319000000003</v>
      </c>
    </row>
    <row r="8407" spans="1:19" ht="11.25" thickBot="1" x14ac:dyDescent="0.2">
      <c r="A8407" s="112"/>
    </row>
    <row r="8408" spans="1:19" ht="11.25" thickBot="1" x14ac:dyDescent="0.2">
      <c r="A8408" s="135" t="s">
        <v>362</v>
      </c>
      <c r="B8408" s="112"/>
      <c r="C8408" s="141" t="s">
        <v>6089</v>
      </c>
      <c r="D8408" s="141" t="s">
        <v>6090</v>
      </c>
      <c r="E8408" s="141" t="s">
        <v>6091</v>
      </c>
      <c r="F8408" s="136">
        <v>361600.93</v>
      </c>
      <c r="G8408" s="141" t="s">
        <v>6092</v>
      </c>
      <c r="H8408" s="136">
        <v>866.01800000000003</v>
      </c>
      <c r="I8408" s="140">
        <v>17370.907999999999</v>
      </c>
      <c r="J8408" s="134" t="s">
        <v>6093</v>
      </c>
      <c r="K8408" s="141" t="s">
        <v>6094</v>
      </c>
      <c r="L8408" s="136">
        <v>11228.025</v>
      </c>
      <c r="M8408" s="136">
        <v>523919.1</v>
      </c>
      <c r="N8408" s="136">
        <v>207409.7</v>
      </c>
      <c r="O8408" s="141" t="s">
        <v>6095</v>
      </c>
      <c r="P8408" s="136">
        <v>743059.32</v>
      </c>
      <c r="Q8408" s="136">
        <v>240253.43</v>
      </c>
      <c r="R8408" s="136">
        <v>52251.446000000004</v>
      </c>
      <c r="S8408" s="136">
        <v>64425.129000000001</v>
      </c>
    </row>
    <row r="8409" spans="1:19" ht="11.25" thickBot="1" x14ac:dyDescent="0.2">
      <c r="A8409" s="112"/>
    </row>
    <row r="8410" spans="1:19" ht="11.25" thickBot="1" x14ac:dyDescent="0.2">
      <c r="A8410" s="138" t="s">
        <v>364</v>
      </c>
      <c r="B8410" s="112"/>
      <c r="C8410" s="141" t="s">
        <v>6096</v>
      </c>
      <c r="D8410" s="141" t="s">
        <v>6097</v>
      </c>
      <c r="E8410" s="141" t="s">
        <v>6098</v>
      </c>
      <c r="F8410" s="136">
        <v>2945.386</v>
      </c>
      <c r="G8410" s="141" t="s">
        <v>6099</v>
      </c>
      <c r="H8410" s="136">
        <v>35.512</v>
      </c>
      <c r="I8410" s="140">
        <v>384.28</v>
      </c>
      <c r="J8410" s="134" t="s">
        <v>6100</v>
      </c>
      <c r="K8410" s="141" t="s">
        <v>6101</v>
      </c>
      <c r="L8410" s="136">
        <v>73.951999999999998</v>
      </c>
      <c r="M8410" s="136">
        <v>2763.0540000000001</v>
      </c>
      <c r="N8410" s="136">
        <v>1276.2249999999999</v>
      </c>
      <c r="O8410" s="141" t="s">
        <v>6102</v>
      </c>
      <c r="P8410" s="136">
        <v>10049.081</v>
      </c>
      <c r="Q8410" s="136">
        <v>1758.4780000000001</v>
      </c>
      <c r="R8410" s="136">
        <v>419.46300000000002</v>
      </c>
      <c r="S8410" s="136">
        <v>322.935</v>
      </c>
    </row>
    <row r="8411" spans="1:19" ht="11.25" thickBot="1" x14ac:dyDescent="0.2">
      <c r="A8411" s="112"/>
    </row>
    <row r="8412" spans="1:19" ht="11.25" thickBot="1" x14ac:dyDescent="0.2">
      <c r="A8412" s="139" t="s">
        <v>366</v>
      </c>
      <c r="B8412" s="112"/>
      <c r="C8412" s="141" t="s">
        <v>5120</v>
      </c>
      <c r="D8412" s="141" t="s">
        <v>1429</v>
      </c>
      <c r="E8412" s="141" t="s">
        <v>6103</v>
      </c>
      <c r="F8412" s="136">
        <v>0.81499999999999995</v>
      </c>
      <c r="G8412" s="141" t="s">
        <v>6104</v>
      </c>
      <c r="H8412" s="136">
        <v>4.101</v>
      </c>
      <c r="I8412" s="140">
        <v>2.2120000000000002</v>
      </c>
      <c r="J8412" s="134" t="s">
        <v>620</v>
      </c>
      <c r="K8412" s="141" t="s">
        <v>382</v>
      </c>
      <c r="L8412" s="136">
        <v>0.65900000000000003</v>
      </c>
      <c r="M8412" s="136">
        <v>0.52700000000000002</v>
      </c>
      <c r="N8412" s="136">
        <v>0.61499999999999999</v>
      </c>
      <c r="O8412" s="141" t="s">
        <v>6105</v>
      </c>
      <c r="P8412" s="136">
        <v>1.3520000000000001</v>
      </c>
      <c r="Q8412" s="136">
        <v>0.73199999999999998</v>
      </c>
      <c r="R8412" s="136">
        <v>0.80300000000000005</v>
      </c>
      <c r="S8412" s="136">
        <v>0.501</v>
      </c>
    </row>
    <row r="8413" spans="1:19" ht="11.25" thickBot="1" x14ac:dyDescent="0.2">
      <c r="A8413" s="112"/>
    </row>
    <row r="8414" spans="1:19" ht="11.25" thickBot="1" x14ac:dyDescent="0.2">
      <c r="A8414" s="106" t="s">
        <v>357</v>
      </c>
      <c r="B8414" s="106" t="s">
        <v>358</v>
      </c>
      <c r="C8414" s="130" t="s">
        <v>17</v>
      </c>
      <c r="D8414" s="130" t="s">
        <v>18</v>
      </c>
      <c r="E8414" s="131" t="s">
        <v>19</v>
      </c>
      <c r="F8414" s="131" t="s">
        <v>20</v>
      </c>
      <c r="G8414" s="130" t="s">
        <v>21</v>
      </c>
      <c r="H8414" s="130" t="s">
        <v>22</v>
      </c>
      <c r="I8414" s="130" t="s">
        <v>23</v>
      </c>
      <c r="J8414" s="130" t="s">
        <v>24</v>
      </c>
      <c r="K8414" s="131" t="s">
        <v>25</v>
      </c>
      <c r="L8414" s="131" t="s">
        <v>26</v>
      </c>
      <c r="M8414" s="130" t="s">
        <v>27</v>
      </c>
      <c r="N8414" s="130" t="s">
        <v>28</v>
      </c>
      <c r="O8414" s="130" t="s">
        <v>29</v>
      </c>
      <c r="P8414" s="130" t="s">
        <v>30</v>
      </c>
      <c r="Q8414" s="130" t="s">
        <v>31</v>
      </c>
      <c r="R8414" s="130" t="s">
        <v>32</v>
      </c>
      <c r="S8414" s="130" t="s">
        <v>33</v>
      </c>
    </row>
    <row r="8415" spans="1:19" ht="11.25" thickBot="1" x14ac:dyDescent="0.2">
      <c r="A8415" s="107">
        <v>1</v>
      </c>
      <c r="B8415" s="132">
        <v>0.44787037037037036</v>
      </c>
      <c r="C8415" s="108">
        <v>49205.038999999997</v>
      </c>
      <c r="D8415" s="108">
        <v>126658.85</v>
      </c>
      <c r="E8415" s="145">
        <v>22258.884999999998</v>
      </c>
      <c r="F8415" s="145">
        <v>868422.24</v>
      </c>
      <c r="G8415" s="108">
        <v>481.00599999999997</v>
      </c>
      <c r="H8415" s="108">
        <v>31</v>
      </c>
      <c r="I8415" s="108">
        <v>641364.71</v>
      </c>
      <c r="J8415" s="108">
        <v>382450.51</v>
      </c>
      <c r="K8415" s="145">
        <v>164920.19</v>
      </c>
      <c r="L8415" s="134" t="s">
        <v>6106</v>
      </c>
      <c r="M8415" s="108">
        <v>119809.52</v>
      </c>
      <c r="N8415" s="108">
        <v>70048.566000000006</v>
      </c>
      <c r="O8415" s="108">
        <v>6379.9769999999999</v>
      </c>
      <c r="P8415" s="108">
        <v>30539.366999999998</v>
      </c>
      <c r="Q8415" s="108">
        <v>8225.6229999999996</v>
      </c>
      <c r="R8415" s="108">
        <v>56342.082999999999</v>
      </c>
      <c r="S8415" s="108">
        <v>53441.455999999998</v>
      </c>
    </row>
    <row r="8416" spans="1:19" ht="11.25" thickBot="1" x14ac:dyDescent="0.2">
      <c r="A8416" s="112"/>
    </row>
    <row r="8417" spans="1:19" ht="11.25" thickBot="1" x14ac:dyDescent="0.2">
      <c r="A8417" s="107">
        <v>2</v>
      </c>
      <c r="B8417" s="132">
        <v>0.4480555555555556</v>
      </c>
      <c r="C8417" s="108">
        <v>49330.334999999999</v>
      </c>
      <c r="D8417" s="108">
        <v>127634.78</v>
      </c>
      <c r="E8417" s="145">
        <v>23102.803</v>
      </c>
      <c r="F8417" s="145">
        <v>865064.8</v>
      </c>
      <c r="G8417" s="108">
        <v>489.00599999999997</v>
      </c>
      <c r="H8417" s="108">
        <v>41</v>
      </c>
      <c r="I8417" s="108">
        <v>647573.41</v>
      </c>
      <c r="J8417" s="108">
        <v>385852.38</v>
      </c>
      <c r="K8417" s="145">
        <v>168071.23</v>
      </c>
      <c r="L8417" s="134" t="s">
        <v>6107</v>
      </c>
      <c r="M8417" s="108">
        <v>120665.43</v>
      </c>
      <c r="N8417" s="108">
        <v>70723.841</v>
      </c>
      <c r="O8417" s="108">
        <v>6176.9160000000002</v>
      </c>
      <c r="P8417" s="108">
        <v>30710.618999999999</v>
      </c>
      <c r="Q8417" s="108">
        <v>8399.6929999999993</v>
      </c>
      <c r="R8417" s="108">
        <v>56748.182999999997</v>
      </c>
      <c r="S8417" s="108">
        <v>53516.648999999998</v>
      </c>
    </row>
    <row r="8418" spans="1:19" ht="11.25" thickBot="1" x14ac:dyDescent="0.2">
      <c r="A8418" s="112"/>
    </row>
    <row r="8419" spans="1:19" ht="11.25" thickBot="1" x14ac:dyDescent="0.2">
      <c r="A8419" s="107">
        <v>3</v>
      </c>
      <c r="B8419" s="132">
        <v>0.44822916666666668</v>
      </c>
      <c r="C8419" s="108">
        <v>48792.069000000003</v>
      </c>
      <c r="D8419" s="108">
        <v>125652.79</v>
      </c>
      <c r="E8419" s="145">
        <v>23091.79</v>
      </c>
      <c r="F8419" s="145">
        <v>867236.34</v>
      </c>
      <c r="G8419" s="108">
        <v>526.00699999999995</v>
      </c>
      <c r="H8419" s="108">
        <v>44</v>
      </c>
      <c r="I8419" s="108">
        <v>643854.78</v>
      </c>
      <c r="J8419" s="108">
        <v>385240.21</v>
      </c>
      <c r="K8419" s="145">
        <v>170245.78</v>
      </c>
      <c r="L8419" s="134" t="s">
        <v>6108</v>
      </c>
      <c r="M8419" s="108">
        <v>119807.5</v>
      </c>
      <c r="N8419" s="108">
        <v>69882.008000000002</v>
      </c>
      <c r="O8419" s="108">
        <v>6284.9480000000003</v>
      </c>
      <c r="P8419" s="108">
        <v>30626.494999999999</v>
      </c>
      <c r="Q8419" s="108">
        <v>8184.607</v>
      </c>
      <c r="R8419" s="108">
        <v>56166.610999999997</v>
      </c>
      <c r="S8419" s="108">
        <v>53146.703000000001</v>
      </c>
    </row>
    <row r="8420" spans="1:19" ht="11.25" thickBot="1" x14ac:dyDescent="0.2">
      <c r="A8420" s="112"/>
    </row>
    <row r="8421" spans="1:19" ht="11.25" thickBot="1" x14ac:dyDescent="0.2">
      <c r="A8421" s="135" t="s">
        <v>362</v>
      </c>
      <c r="B8421" s="112"/>
      <c r="C8421" s="136">
        <v>49109.146999999997</v>
      </c>
      <c r="D8421" s="136">
        <v>126648.81</v>
      </c>
      <c r="E8421" s="140">
        <v>22817.826000000001</v>
      </c>
      <c r="F8421" s="140">
        <v>866907.79</v>
      </c>
      <c r="G8421" s="136">
        <v>498.673</v>
      </c>
      <c r="H8421" s="136">
        <v>38.667000000000002</v>
      </c>
      <c r="I8421" s="136">
        <v>644264.30000000005</v>
      </c>
      <c r="J8421" s="136">
        <v>384514.37</v>
      </c>
      <c r="K8421" s="140">
        <v>167745.73000000001</v>
      </c>
      <c r="L8421" s="134" t="s">
        <v>6109</v>
      </c>
      <c r="M8421" s="136">
        <v>120094.15</v>
      </c>
      <c r="N8421" s="136">
        <v>70218.138000000006</v>
      </c>
      <c r="O8421" s="136">
        <v>6280.6130000000003</v>
      </c>
      <c r="P8421" s="136">
        <v>30625.493999999999</v>
      </c>
      <c r="Q8421" s="136">
        <v>8269.9750000000004</v>
      </c>
      <c r="R8421" s="136">
        <v>56418.959000000003</v>
      </c>
      <c r="S8421" s="136">
        <v>53368.269</v>
      </c>
    </row>
    <row r="8422" spans="1:19" ht="11.25" thickBot="1" x14ac:dyDescent="0.2">
      <c r="A8422" s="112"/>
    </row>
    <row r="8423" spans="1:19" ht="11.25" thickBot="1" x14ac:dyDescent="0.2">
      <c r="A8423" s="138" t="s">
        <v>364</v>
      </c>
      <c r="B8423" s="112"/>
      <c r="C8423" s="136">
        <v>281.654</v>
      </c>
      <c r="D8423" s="136">
        <v>991.03499999999997</v>
      </c>
      <c r="E8423" s="140">
        <v>484.089</v>
      </c>
      <c r="F8423" s="140">
        <v>1702.663</v>
      </c>
      <c r="G8423" s="136">
        <v>24.007999999999999</v>
      </c>
      <c r="H8423" s="136">
        <v>6.8070000000000004</v>
      </c>
      <c r="I8423" s="136">
        <v>3124.5419999999999</v>
      </c>
      <c r="J8423" s="136">
        <v>1813.3710000000001</v>
      </c>
      <c r="K8423" s="140">
        <v>2677.67</v>
      </c>
      <c r="L8423" s="134" t="s">
        <v>6110</v>
      </c>
      <c r="M8423" s="136">
        <v>494.74700000000001</v>
      </c>
      <c r="N8423" s="136">
        <v>445.79899999999998</v>
      </c>
      <c r="O8423" s="136">
        <v>101.6</v>
      </c>
      <c r="P8423" s="136">
        <v>85.63</v>
      </c>
      <c r="Q8423" s="136">
        <v>114.196</v>
      </c>
      <c r="R8423" s="136">
        <v>298.31</v>
      </c>
      <c r="S8423" s="136">
        <v>195.53</v>
      </c>
    </row>
    <row r="8424" spans="1:19" ht="11.25" thickBot="1" x14ac:dyDescent="0.2">
      <c r="A8424" s="112"/>
    </row>
    <row r="8425" spans="1:19" ht="11.25" thickBot="1" x14ac:dyDescent="0.2">
      <c r="A8425" s="139" t="s">
        <v>366</v>
      </c>
      <c r="B8425" s="112"/>
      <c r="C8425" s="136">
        <v>0.57399999999999995</v>
      </c>
      <c r="D8425" s="136">
        <v>0.78300000000000003</v>
      </c>
      <c r="E8425" s="140">
        <v>2.1219999999999999</v>
      </c>
      <c r="F8425" s="140">
        <v>0.19600000000000001</v>
      </c>
      <c r="G8425" s="136">
        <v>4.8140000000000001</v>
      </c>
      <c r="H8425" s="136">
        <v>17.603999999999999</v>
      </c>
      <c r="I8425" s="136">
        <v>0.48499999999999999</v>
      </c>
      <c r="J8425" s="136">
        <v>0.47199999999999998</v>
      </c>
      <c r="K8425" s="140">
        <v>1.5960000000000001</v>
      </c>
      <c r="L8425" s="134" t="s">
        <v>628</v>
      </c>
      <c r="M8425" s="136">
        <v>0.41199999999999998</v>
      </c>
      <c r="N8425" s="136">
        <v>0.63500000000000001</v>
      </c>
      <c r="O8425" s="136">
        <v>1.6180000000000001</v>
      </c>
      <c r="P8425" s="136">
        <v>0.28000000000000003</v>
      </c>
      <c r="Q8425" s="136">
        <v>1.381</v>
      </c>
      <c r="R8425" s="136">
        <v>0.52900000000000003</v>
      </c>
      <c r="S8425" s="136">
        <v>0.36599999999999999</v>
      </c>
    </row>
    <row r="8426" spans="1:19" ht="11.25" thickBot="1" x14ac:dyDescent="0.2">
      <c r="A8426" s="112"/>
    </row>
    <row r="8427" spans="1:19" ht="11.25" thickBot="1" x14ac:dyDescent="0.2">
      <c r="A8427" s="106" t="s">
        <v>357</v>
      </c>
      <c r="B8427" s="106" t="s">
        <v>358</v>
      </c>
      <c r="C8427" s="131" t="s">
        <v>34</v>
      </c>
      <c r="D8427" s="131" t="s">
        <v>35</v>
      </c>
      <c r="E8427" s="130" t="s">
        <v>36</v>
      </c>
      <c r="F8427" s="130" t="s">
        <v>37</v>
      </c>
      <c r="G8427" s="130" t="s">
        <v>38</v>
      </c>
      <c r="H8427" s="130" t="s">
        <v>39</v>
      </c>
      <c r="I8427" s="130" t="s">
        <v>40</v>
      </c>
      <c r="J8427" s="130" t="s">
        <v>41</v>
      </c>
      <c r="K8427" s="130" t="s">
        <v>42</v>
      </c>
      <c r="L8427" s="130" t="s">
        <v>43</v>
      </c>
      <c r="M8427" s="130" t="s">
        <v>44</v>
      </c>
      <c r="N8427" s="130" t="s">
        <v>45</v>
      </c>
      <c r="O8427" s="130" t="s">
        <v>46</v>
      </c>
      <c r="P8427" s="130" t="s">
        <v>47</v>
      </c>
      <c r="Q8427" s="130" t="s">
        <v>48</v>
      </c>
      <c r="R8427" s="130" t="s">
        <v>49</v>
      </c>
      <c r="S8427" s="130" t="s">
        <v>50</v>
      </c>
    </row>
    <row r="8428" spans="1:19" ht="11.25" thickBot="1" x14ac:dyDescent="0.2">
      <c r="A8428" s="107">
        <v>1</v>
      </c>
      <c r="B8428" s="132">
        <v>0.44787037037037036</v>
      </c>
      <c r="C8428" s="145">
        <v>406451.57</v>
      </c>
      <c r="D8428" s="134" t="s">
        <v>6111</v>
      </c>
      <c r="E8428" s="108">
        <v>11339.084999999999</v>
      </c>
      <c r="F8428" s="108">
        <v>11092.953</v>
      </c>
      <c r="G8428" s="108">
        <v>695.01199999999994</v>
      </c>
      <c r="H8428" s="108">
        <v>255615.58</v>
      </c>
      <c r="I8428" s="108">
        <v>344612.81</v>
      </c>
      <c r="J8428" s="108">
        <v>2192227.5</v>
      </c>
      <c r="K8428" s="108">
        <v>84763.085000000006</v>
      </c>
      <c r="L8428" s="108">
        <v>84187.759000000005</v>
      </c>
      <c r="M8428" s="108">
        <v>102954.77</v>
      </c>
      <c r="N8428" s="108">
        <v>19339.973000000002</v>
      </c>
      <c r="O8428" s="108">
        <v>16397.45</v>
      </c>
      <c r="P8428" s="108">
        <v>62864.703999999998</v>
      </c>
      <c r="Q8428" s="108">
        <v>20006.601999999999</v>
      </c>
      <c r="R8428" s="108">
        <v>123170.03</v>
      </c>
      <c r="S8428" s="108">
        <v>30240.932000000001</v>
      </c>
    </row>
    <row r="8429" spans="1:19" ht="11.25" thickBot="1" x14ac:dyDescent="0.2">
      <c r="A8429" s="112"/>
    </row>
    <row r="8430" spans="1:19" ht="11.25" thickBot="1" x14ac:dyDescent="0.2">
      <c r="A8430" s="107">
        <v>2</v>
      </c>
      <c r="B8430" s="132">
        <v>0.4480555555555556</v>
      </c>
      <c r="C8430" s="145">
        <v>413635.91</v>
      </c>
      <c r="D8430" s="134" t="s">
        <v>6112</v>
      </c>
      <c r="E8430" s="108">
        <v>11349.09</v>
      </c>
      <c r="F8430" s="108">
        <v>11228.025</v>
      </c>
      <c r="G8430" s="108">
        <v>729.01300000000003</v>
      </c>
      <c r="H8430" s="108">
        <v>256794.95</v>
      </c>
      <c r="I8430" s="108">
        <v>347225.66</v>
      </c>
      <c r="J8430" s="108">
        <v>2196982.5</v>
      </c>
      <c r="K8430" s="108">
        <v>85102.464000000007</v>
      </c>
      <c r="L8430" s="108">
        <v>84206.835999999996</v>
      </c>
      <c r="M8430" s="108">
        <v>104069.28</v>
      </c>
      <c r="N8430" s="108">
        <v>19102.754000000001</v>
      </c>
      <c r="O8430" s="108">
        <v>16129.241</v>
      </c>
      <c r="P8430" s="108">
        <v>62526.688999999998</v>
      </c>
      <c r="Q8430" s="108">
        <v>19868.47</v>
      </c>
      <c r="R8430" s="108">
        <v>124175.97</v>
      </c>
      <c r="S8430" s="108">
        <v>30895.892</v>
      </c>
    </row>
    <row r="8431" spans="1:19" ht="11.25" thickBot="1" x14ac:dyDescent="0.2">
      <c r="A8431" s="112"/>
    </row>
    <row r="8432" spans="1:19" ht="11.25" thickBot="1" x14ac:dyDescent="0.2">
      <c r="A8432" s="107">
        <v>3</v>
      </c>
      <c r="B8432" s="132">
        <v>0.44822916666666668</v>
      </c>
      <c r="C8432" s="145">
        <v>418460.84</v>
      </c>
      <c r="D8432" s="134" t="s">
        <v>6113</v>
      </c>
      <c r="E8432" s="108">
        <v>11391.112999999999</v>
      </c>
      <c r="F8432" s="108">
        <v>11228.025</v>
      </c>
      <c r="G8432" s="108">
        <v>672.01099999999997</v>
      </c>
      <c r="H8432" s="108">
        <v>255095.26</v>
      </c>
      <c r="I8432" s="108">
        <v>343651.12</v>
      </c>
      <c r="J8432" s="108">
        <v>2189484.2999999998</v>
      </c>
      <c r="K8432" s="108">
        <v>85403.692999999999</v>
      </c>
      <c r="L8432" s="108">
        <v>83799.197</v>
      </c>
      <c r="M8432" s="108">
        <v>103460.26</v>
      </c>
      <c r="N8432" s="108">
        <v>18938.603999999999</v>
      </c>
      <c r="O8432" s="108">
        <v>16173.275</v>
      </c>
      <c r="P8432" s="108">
        <v>61767.43</v>
      </c>
      <c r="Q8432" s="108">
        <v>19642.255000000001</v>
      </c>
      <c r="R8432" s="108">
        <v>120760.99</v>
      </c>
      <c r="S8432" s="108">
        <v>30245.94</v>
      </c>
    </row>
    <row r="8433" spans="1:19" ht="11.25" thickBot="1" x14ac:dyDescent="0.2">
      <c r="A8433" s="112"/>
    </row>
    <row r="8434" spans="1:19" ht="11.25" thickBot="1" x14ac:dyDescent="0.2">
      <c r="A8434" s="135" t="s">
        <v>362</v>
      </c>
      <c r="B8434" s="112"/>
      <c r="C8434" s="140">
        <v>412849.44</v>
      </c>
      <c r="D8434" s="134" t="s">
        <v>6114</v>
      </c>
      <c r="E8434" s="136">
        <v>11359.763000000001</v>
      </c>
      <c r="F8434" s="136">
        <v>11183.001</v>
      </c>
      <c r="G8434" s="136">
        <v>698.678</v>
      </c>
      <c r="H8434" s="136">
        <v>255835.27</v>
      </c>
      <c r="I8434" s="136">
        <v>345163.2</v>
      </c>
      <c r="J8434" s="136">
        <v>2192898.1</v>
      </c>
      <c r="K8434" s="136">
        <v>85089.747000000003</v>
      </c>
      <c r="L8434" s="136">
        <v>84064.596999999994</v>
      </c>
      <c r="M8434" s="136">
        <v>103494.77</v>
      </c>
      <c r="N8434" s="136">
        <v>19127.11</v>
      </c>
      <c r="O8434" s="136">
        <v>16233.322</v>
      </c>
      <c r="P8434" s="136">
        <v>62386.275000000001</v>
      </c>
      <c r="Q8434" s="136">
        <v>19839.109</v>
      </c>
      <c r="R8434" s="136">
        <v>122702.33</v>
      </c>
      <c r="S8434" s="136">
        <v>30460.920999999998</v>
      </c>
    </row>
    <row r="8435" spans="1:19" ht="11.25" thickBot="1" x14ac:dyDescent="0.2">
      <c r="A8435" s="112"/>
    </row>
    <row r="8436" spans="1:19" ht="11.25" thickBot="1" x14ac:dyDescent="0.2">
      <c r="A8436" s="138" t="s">
        <v>364</v>
      </c>
      <c r="B8436" s="112"/>
      <c r="C8436" s="140">
        <v>6043.1419999999998</v>
      </c>
      <c r="D8436" s="134" t="s">
        <v>6115</v>
      </c>
      <c r="E8436" s="136">
        <v>27.606999999999999</v>
      </c>
      <c r="F8436" s="136">
        <v>77.983999999999995</v>
      </c>
      <c r="G8436" s="136">
        <v>28.677</v>
      </c>
      <c r="H8436" s="136">
        <v>870.88</v>
      </c>
      <c r="I8436" s="136">
        <v>1849.7380000000001</v>
      </c>
      <c r="J8436" s="136">
        <v>3793.7840000000001</v>
      </c>
      <c r="K8436" s="136">
        <v>320.49299999999999</v>
      </c>
      <c r="L8436" s="136">
        <v>230.041</v>
      </c>
      <c r="M8436" s="136">
        <v>558.05899999999997</v>
      </c>
      <c r="N8436" s="136">
        <v>201.79</v>
      </c>
      <c r="O8436" s="136">
        <v>143.834</v>
      </c>
      <c r="P8436" s="136">
        <v>561.952</v>
      </c>
      <c r="Q8436" s="136">
        <v>183.93899999999999</v>
      </c>
      <c r="R8436" s="136">
        <v>1754.876</v>
      </c>
      <c r="S8436" s="136">
        <v>376.70400000000001</v>
      </c>
    </row>
    <row r="8437" spans="1:19" ht="11.25" thickBot="1" x14ac:dyDescent="0.2">
      <c r="A8437" s="112"/>
    </row>
    <row r="8438" spans="1:19" ht="11.25" thickBot="1" x14ac:dyDescent="0.2">
      <c r="A8438" s="139" t="s">
        <v>366</v>
      </c>
      <c r="B8438" s="112"/>
      <c r="C8438" s="140">
        <v>1.464</v>
      </c>
      <c r="D8438" s="134" t="s">
        <v>634</v>
      </c>
      <c r="E8438" s="136">
        <v>0.24299999999999999</v>
      </c>
      <c r="F8438" s="136">
        <v>0.69699999999999995</v>
      </c>
      <c r="G8438" s="136">
        <v>4.1050000000000004</v>
      </c>
      <c r="H8438" s="136">
        <v>0.34</v>
      </c>
      <c r="I8438" s="136">
        <v>0.53600000000000003</v>
      </c>
      <c r="J8438" s="136">
        <v>0.17299999999999999</v>
      </c>
      <c r="K8438" s="136">
        <v>0.377</v>
      </c>
      <c r="L8438" s="136">
        <v>0.27400000000000002</v>
      </c>
      <c r="M8438" s="136">
        <v>0.53900000000000003</v>
      </c>
      <c r="N8438" s="136">
        <v>1.0549999999999999</v>
      </c>
      <c r="O8438" s="136">
        <v>0.88600000000000001</v>
      </c>
      <c r="P8438" s="136">
        <v>0.90100000000000002</v>
      </c>
      <c r="Q8438" s="136">
        <v>0.92700000000000005</v>
      </c>
      <c r="R8438" s="136">
        <v>1.43</v>
      </c>
      <c r="S8438" s="136">
        <v>1.2370000000000001</v>
      </c>
    </row>
    <row r="8439" spans="1:19" ht="11.25" thickBot="1" x14ac:dyDescent="0.2">
      <c r="A8439" s="112"/>
    </row>
    <row r="8440" spans="1:19" ht="11.25" thickBot="1" x14ac:dyDescent="0.2">
      <c r="A8440" s="106" t="s">
        <v>357</v>
      </c>
      <c r="B8440" s="106" t="s">
        <v>358</v>
      </c>
      <c r="C8440" s="130" t="s">
        <v>51</v>
      </c>
      <c r="D8440" s="130" t="s">
        <v>52</v>
      </c>
      <c r="E8440" s="130" t="s">
        <v>53</v>
      </c>
      <c r="F8440" s="130" t="s">
        <v>54</v>
      </c>
      <c r="G8440" s="130" t="s">
        <v>55</v>
      </c>
      <c r="H8440" s="130" t="s">
        <v>56</v>
      </c>
      <c r="I8440" s="130" t="s">
        <v>57</v>
      </c>
      <c r="J8440" s="130" t="s">
        <v>58</v>
      </c>
      <c r="K8440" s="130" t="s">
        <v>59</v>
      </c>
      <c r="L8440" s="130" t="s">
        <v>60</v>
      </c>
      <c r="M8440" s="130" t="s">
        <v>61</v>
      </c>
      <c r="N8440" s="130" t="s">
        <v>62</v>
      </c>
      <c r="O8440" s="130" t="s">
        <v>63</v>
      </c>
      <c r="P8440" s="130" t="s">
        <v>64</v>
      </c>
      <c r="Q8440" s="131" t="s">
        <v>65</v>
      </c>
      <c r="R8440" s="131" t="s">
        <v>66</v>
      </c>
      <c r="S8440" s="130" t="s">
        <v>67</v>
      </c>
    </row>
    <row r="8441" spans="1:19" ht="11.25" thickBot="1" x14ac:dyDescent="0.2">
      <c r="A8441" s="107">
        <v>1</v>
      </c>
      <c r="B8441" s="132">
        <v>0.44787037037037036</v>
      </c>
      <c r="C8441" s="108">
        <v>122811.92</v>
      </c>
      <c r="D8441" s="108">
        <v>41770.832999999999</v>
      </c>
      <c r="E8441" s="108">
        <v>129242.65</v>
      </c>
      <c r="F8441" s="108">
        <v>28343.267</v>
      </c>
      <c r="G8441" s="108">
        <v>130634.29</v>
      </c>
      <c r="H8441" s="108">
        <v>295012.09000000003</v>
      </c>
      <c r="I8441" s="108">
        <v>111000.92</v>
      </c>
      <c r="J8441" s="108">
        <v>155370.21</v>
      </c>
      <c r="K8441" s="108">
        <v>223710.7</v>
      </c>
      <c r="L8441" s="108">
        <v>25793.957999999999</v>
      </c>
      <c r="M8441" s="108">
        <v>12276.616</v>
      </c>
      <c r="N8441" s="108">
        <v>3815.3490000000002</v>
      </c>
      <c r="O8441" s="108">
        <v>1491492.1</v>
      </c>
      <c r="P8441" s="108">
        <v>204006.99</v>
      </c>
      <c r="Q8441" s="145">
        <v>1890928.2</v>
      </c>
      <c r="R8441" s="134" t="s">
        <v>6116</v>
      </c>
      <c r="S8441" s="108">
        <v>90500.141000000003</v>
      </c>
    </row>
    <row r="8442" spans="1:19" ht="11.25" thickBot="1" x14ac:dyDescent="0.2">
      <c r="A8442" s="112"/>
    </row>
    <row r="8443" spans="1:19" ht="11.25" thickBot="1" x14ac:dyDescent="0.2">
      <c r="A8443" s="107">
        <v>2</v>
      </c>
      <c r="B8443" s="132">
        <v>0.4480555555555556</v>
      </c>
      <c r="C8443" s="108">
        <v>123386.3</v>
      </c>
      <c r="D8443" s="108">
        <v>41473.24</v>
      </c>
      <c r="E8443" s="108">
        <v>128430.65</v>
      </c>
      <c r="F8443" s="108">
        <v>28552.553</v>
      </c>
      <c r="G8443" s="108">
        <v>130391.78</v>
      </c>
      <c r="H8443" s="108">
        <v>296525.34000000003</v>
      </c>
      <c r="I8443" s="108">
        <v>112451.67</v>
      </c>
      <c r="J8443" s="108">
        <v>155054.87</v>
      </c>
      <c r="K8443" s="108">
        <v>225467.49</v>
      </c>
      <c r="L8443" s="108">
        <v>25403.478999999999</v>
      </c>
      <c r="M8443" s="108">
        <v>12406.692999999999</v>
      </c>
      <c r="N8443" s="108">
        <v>3665.3220000000001</v>
      </c>
      <c r="O8443" s="108">
        <v>1492948</v>
      </c>
      <c r="P8443" s="108">
        <v>205785.35</v>
      </c>
      <c r="Q8443" s="145">
        <v>1925963.9</v>
      </c>
      <c r="R8443" s="134" t="s">
        <v>6117</v>
      </c>
      <c r="S8443" s="108">
        <v>91486.433999999994</v>
      </c>
    </row>
    <row r="8444" spans="1:19" ht="11.25" thickBot="1" x14ac:dyDescent="0.2">
      <c r="A8444" s="112"/>
    </row>
    <row r="8445" spans="1:19" ht="11.25" thickBot="1" x14ac:dyDescent="0.2">
      <c r="A8445" s="107">
        <v>3</v>
      </c>
      <c r="B8445" s="132">
        <v>0.44822916666666668</v>
      </c>
      <c r="C8445" s="108">
        <v>120946.05</v>
      </c>
      <c r="D8445" s="108">
        <v>41078.459000000003</v>
      </c>
      <c r="E8445" s="108">
        <v>126670.93</v>
      </c>
      <c r="F8445" s="108">
        <v>28106.947</v>
      </c>
      <c r="G8445" s="108">
        <v>128739.55</v>
      </c>
      <c r="H8445" s="108">
        <v>295978.65000000002</v>
      </c>
      <c r="I8445" s="108">
        <v>111491.53</v>
      </c>
      <c r="J8445" s="108">
        <v>154310.37</v>
      </c>
      <c r="K8445" s="108">
        <v>225168.28</v>
      </c>
      <c r="L8445" s="108">
        <v>25617.741000000002</v>
      </c>
      <c r="M8445" s="108">
        <v>12161.549000000001</v>
      </c>
      <c r="N8445" s="108">
        <v>3672.3240000000001</v>
      </c>
      <c r="O8445" s="108">
        <v>1498801.8</v>
      </c>
      <c r="P8445" s="108">
        <v>202673.06</v>
      </c>
      <c r="Q8445" s="145">
        <v>1946386.4</v>
      </c>
      <c r="R8445" s="134" t="s">
        <v>6118</v>
      </c>
      <c r="S8445" s="108">
        <v>90904.896999999997</v>
      </c>
    </row>
    <row r="8446" spans="1:19" ht="11.25" thickBot="1" x14ac:dyDescent="0.2">
      <c r="A8446" s="112"/>
    </row>
    <row r="8447" spans="1:19" ht="11.25" thickBot="1" x14ac:dyDescent="0.2">
      <c r="A8447" s="135" t="s">
        <v>362</v>
      </c>
      <c r="B8447" s="112"/>
      <c r="C8447" s="136">
        <v>122381.43</v>
      </c>
      <c r="D8447" s="136">
        <v>41440.843999999997</v>
      </c>
      <c r="E8447" s="136">
        <v>128114.74</v>
      </c>
      <c r="F8447" s="136">
        <v>28334.256000000001</v>
      </c>
      <c r="G8447" s="136">
        <v>129921.87</v>
      </c>
      <c r="H8447" s="136">
        <v>295838.69</v>
      </c>
      <c r="I8447" s="136">
        <v>111648.04</v>
      </c>
      <c r="J8447" s="136">
        <v>154911.82</v>
      </c>
      <c r="K8447" s="136">
        <v>224782.16</v>
      </c>
      <c r="L8447" s="136">
        <v>25605.059000000001</v>
      </c>
      <c r="M8447" s="136">
        <v>12281.619000000001</v>
      </c>
      <c r="N8447" s="136">
        <v>3717.665</v>
      </c>
      <c r="O8447" s="136">
        <v>1494414</v>
      </c>
      <c r="P8447" s="136">
        <v>204155.13</v>
      </c>
      <c r="Q8447" s="140">
        <v>1921092.8</v>
      </c>
      <c r="R8447" s="134" t="s">
        <v>6119</v>
      </c>
      <c r="S8447" s="136">
        <v>90963.823999999993</v>
      </c>
    </row>
    <row r="8448" spans="1:19" ht="11.25" thickBot="1" x14ac:dyDescent="0.2">
      <c r="A8448" s="112"/>
    </row>
    <row r="8449" spans="1:19" ht="11.25" thickBot="1" x14ac:dyDescent="0.2">
      <c r="A8449" s="138" t="s">
        <v>364</v>
      </c>
      <c r="B8449" s="112"/>
      <c r="C8449" s="136">
        <v>1275.8119999999999</v>
      </c>
      <c r="D8449" s="136">
        <v>347.322</v>
      </c>
      <c r="E8449" s="136">
        <v>1314.644</v>
      </c>
      <c r="F8449" s="136">
        <v>222.93899999999999</v>
      </c>
      <c r="G8449" s="136">
        <v>1031.076</v>
      </c>
      <c r="H8449" s="136">
        <v>766.27499999999998</v>
      </c>
      <c r="I8449" s="136">
        <v>737.92899999999997</v>
      </c>
      <c r="J8449" s="136">
        <v>544.20600000000002</v>
      </c>
      <c r="K8449" s="136">
        <v>939.89</v>
      </c>
      <c r="L8449" s="136">
        <v>195.548</v>
      </c>
      <c r="M8449" s="136">
        <v>122.649</v>
      </c>
      <c r="N8449" s="136">
        <v>84.668999999999997</v>
      </c>
      <c r="O8449" s="136">
        <v>3869.0360000000001</v>
      </c>
      <c r="P8449" s="136">
        <v>1561.423</v>
      </c>
      <c r="Q8449" s="140">
        <v>28048.11</v>
      </c>
      <c r="R8449" s="134" t="s">
        <v>6120</v>
      </c>
      <c r="S8449" s="136">
        <v>495.78</v>
      </c>
    </row>
    <row r="8450" spans="1:19" ht="11.25" thickBot="1" x14ac:dyDescent="0.2">
      <c r="A8450" s="112"/>
    </row>
    <row r="8451" spans="1:19" ht="11.25" thickBot="1" x14ac:dyDescent="0.2">
      <c r="A8451" s="139" t="s">
        <v>366</v>
      </c>
      <c r="B8451" s="112"/>
      <c r="C8451" s="136">
        <v>1.042</v>
      </c>
      <c r="D8451" s="136">
        <v>0.83799999999999997</v>
      </c>
      <c r="E8451" s="136">
        <v>1.026</v>
      </c>
      <c r="F8451" s="136">
        <v>0.78700000000000003</v>
      </c>
      <c r="G8451" s="136">
        <v>0.79400000000000004</v>
      </c>
      <c r="H8451" s="136">
        <v>0.25900000000000001</v>
      </c>
      <c r="I8451" s="136">
        <v>0.66100000000000003</v>
      </c>
      <c r="J8451" s="136">
        <v>0.35099999999999998</v>
      </c>
      <c r="K8451" s="136">
        <v>0.41799999999999998</v>
      </c>
      <c r="L8451" s="136">
        <v>0.76400000000000001</v>
      </c>
      <c r="M8451" s="136">
        <v>0.999</v>
      </c>
      <c r="N8451" s="136">
        <v>2.2770000000000001</v>
      </c>
      <c r="O8451" s="136">
        <v>0.25900000000000001</v>
      </c>
      <c r="P8451" s="136">
        <v>0.76500000000000001</v>
      </c>
      <c r="Q8451" s="140">
        <v>1.46</v>
      </c>
      <c r="R8451" s="134" t="s">
        <v>640</v>
      </c>
      <c r="S8451" s="136">
        <v>0.54500000000000004</v>
      </c>
    </row>
    <row r="8452" spans="1:19" ht="11.25" thickBot="1" x14ac:dyDescent="0.2">
      <c r="A8452" s="112"/>
    </row>
    <row r="8453" spans="1:19" ht="11.25" thickBot="1" x14ac:dyDescent="0.2">
      <c r="A8453" s="106" t="s">
        <v>357</v>
      </c>
      <c r="B8453" s="106" t="s">
        <v>358</v>
      </c>
      <c r="C8453" s="130" t="s">
        <v>68</v>
      </c>
    </row>
    <row r="8454" spans="1:19" ht="11.25" thickBot="1" x14ac:dyDescent="0.2">
      <c r="A8454" s="107">
        <v>1</v>
      </c>
      <c r="B8454" s="132">
        <v>0.44787037037037036</v>
      </c>
      <c r="C8454" s="108">
        <v>491047.66</v>
      </c>
    </row>
    <row r="8455" spans="1:19" ht="11.25" thickBot="1" x14ac:dyDescent="0.2">
      <c r="A8455" s="112"/>
    </row>
    <row r="8456" spans="1:19" ht="11.25" thickBot="1" x14ac:dyDescent="0.2">
      <c r="A8456" s="107">
        <v>2</v>
      </c>
      <c r="B8456" s="132">
        <v>0.4480555555555556</v>
      </c>
      <c r="C8456" s="108">
        <v>487689.14</v>
      </c>
    </row>
    <row r="8457" spans="1:19" ht="11.25" thickBot="1" x14ac:dyDescent="0.2">
      <c r="A8457" s="112"/>
    </row>
    <row r="8458" spans="1:19" ht="11.25" thickBot="1" x14ac:dyDescent="0.2">
      <c r="A8458" s="107">
        <v>3</v>
      </c>
      <c r="B8458" s="132">
        <v>0.44822916666666668</v>
      </c>
      <c r="C8458" s="108">
        <v>484219.6</v>
      </c>
    </row>
    <row r="8459" spans="1:19" ht="11.25" thickBot="1" x14ac:dyDescent="0.2">
      <c r="A8459" s="112"/>
    </row>
    <row r="8460" spans="1:19" ht="11.25" thickBot="1" x14ac:dyDescent="0.2">
      <c r="A8460" s="135" t="s">
        <v>362</v>
      </c>
      <c r="B8460" s="112"/>
      <c r="C8460" s="136">
        <v>487652.13</v>
      </c>
    </row>
    <row r="8461" spans="1:19" ht="11.25" thickBot="1" x14ac:dyDescent="0.2">
      <c r="A8461" s="112"/>
    </row>
    <row r="8462" spans="1:19" ht="11.25" thickBot="1" x14ac:dyDescent="0.2">
      <c r="A8462" s="138" t="s">
        <v>364</v>
      </c>
      <c r="B8462" s="112"/>
      <c r="C8462" s="136">
        <v>3414.1790000000001</v>
      </c>
    </row>
    <row r="8463" spans="1:19" ht="11.25" thickBot="1" x14ac:dyDescent="0.2">
      <c r="A8463" s="112"/>
    </row>
    <row r="8464" spans="1:19" ht="11.25" thickBot="1" x14ac:dyDescent="0.2">
      <c r="A8464" s="139" t="s">
        <v>366</v>
      </c>
      <c r="B8464" s="112"/>
      <c r="C8464" s="136">
        <v>0.7</v>
      </c>
    </row>
    <row r="8465" spans="1:19" ht="10.5" x14ac:dyDescent="0.15">
      <c r="A8465" s="112"/>
    </row>
    <row r="8466" spans="1:19" x14ac:dyDescent="0.15">
      <c r="A8466" s="129"/>
      <c r="B8466" s="86" t="s">
        <v>641</v>
      </c>
    </row>
    <row r="8467" spans="1:19" ht="9.75" thickBot="1" x14ac:dyDescent="0.2">
      <c r="A8467" s="81" t="s">
        <v>5871</v>
      </c>
    </row>
    <row r="8468" spans="1:19" ht="11.25" thickBot="1" x14ac:dyDescent="0.2">
      <c r="A8468" s="106" t="s">
        <v>357</v>
      </c>
      <c r="B8468" s="106" t="s">
        <v>358</v>
      </c>
      <c r="C8468" s="130" t="s">
        <v>0</v>
      </c>
      <c r="D8468" s="130" t="s">
        <v>1</v>
      </c>
      <c r="E8468" s="130" t="s">
        <v>2</v>
      </c>
      <c r="F8468" s="130" t="s">
        <v>3</v>
      </c>
      <c r="G8468" s="130" t="s">
        <v>4</v>
      </c>
      <c r="H8468" s="130" t="s">
        <v>5</v>
      </c>
      <c r="I8468" s="131" t="s">
        <v>6</v>
      </c>
      <c r="J8468" s="131" t="s">
        <v>7</v>
      </c>
      <c r="K8468" s="130" t="s">
        <v>8</v>
      </c>
      <c r="L8468" s="130" t="s">
        <v>9</v>
      </c>
      <c r="M8468" s="130" t="s">
        <v>10</v>
      </c>
      <c r="N8468" s="130" t="s">
        <v>11</v>
      </c>
      <c r="O8468" s="130" t="s">
        <v>12</v>
      </c>
      <c r="P8468" s="130" t="s">
        <v>13</v>
      </c>
      <c r="Q8468" s="130" t="s">
        <v>14</v>
      </c>
      <c r="R8468" s="130" t="s">
        <v>15</v>
      </c>
      <c r="S8468" s="130" t="s">
        <v>16</v>
      </c>
    </row>
    <row r="8469" spans="1:19" ht="11.25" thickBot="1" x14ac:dyDescent="0.2">
      <c r="A8469" s="107">
        <v>1</v>
      </c>
      <c r="B8469" s="132">
        <v>0.45302083333333337</v>
      </c>
      <c r="C8469" s="141" t="s">
        <v>6121</v>
      </c>
      <c r="D8469" s="141" t="s">
        <v>6122</v>
      </c>
      <c r="E8469" s="141" t="s">
        <v>6123</v>
      </c>
      <c r="F8469" s="141" t="s">
        <v>6124</v>
      </c>
      <c r="G8469" s="141" t="s">
        <v>6125</v>
      </c>
      <c r="H8469" s="141" t="s">
        <v>6126</v>
      </c>
      <c r="I8469" s="145">
        <v>19382.011999999999</v>
      </c>
      <c r="J8469" s="134" t="s">
        <v>6127</v>
      </c>
      <c r="K8469" s="141" t="s">
        <v>6128</v>
      </c>
      <c r="L8469" s="108">
        <v>112032.42</v>
      </c>
      <c r="M8469" s="141" t="s">
        <v>6129</v>
      </c>
      <c r="N8469" s="108">
        <v>1919223.4</v>
      </c>
      <c r="O8469" s="141" t="s">
        <v>6130</v>
      </c>
      <c r="P8469" s="141" t="s">
        <v>6131</v>
      </c>
      <c r="Q8469" s="141" t="s">
        <v>6132</v>
      </c>
      <c r="R8469" s="141" t="s">
        <v>6133</v>
      </c>
      <c r="S8469" s="108">
        <v>612449.87</v>
      </c>
    </row>
    <row r="8470" spans="1:19" ht="11.25" thickBot="1" x14ac:dyDescent="0.2">
      <c r="A8470" s="112"/>
    </row>
    <row r="8471" spans="1:19" ht="11.25" thickBot="1" x14ac:dyDescent="0.2">
      <c r="A8471" s="107">
        <v>2</v>
      </c>
      <c r="B8471" s="132">
        <v>0.45320601851851849</v>
      </c>
      <c r="C8471" s="141" t="s">
        <v>6134</v>
      </c>
      <c r="D8471" s="141" t="s">
        <v>6135</v>
      </c>
      <c r="E8471" s="141" t="s">
        <v>6136</v>
      </c>
      <c r="F8471" s="141" t="s">
        <v>6137</v>
      </c>
      <c r="G8471" s="141" t="s">
        <v>6138</v>
      </c>
      <c r="H8471" s="108">
        <v>8837.8739999999998</v>
      </c>
      <c r="I8471" s="145">
        <v>19650.262999999999</v>
      </c>
      <c r="J8471" s="134" t="s">
        <v>6139</v>
      </c>
      <c r="K8471" s="141" t="s">
        <v>6140</v>
      </c>
      <c r="L8471" s="108">
        <v>113462.13</v>
      </c>
      <c r="M8471" s="141" t="s">
        <v>6141</v>
      </c>
      <c r="N8471" s="108">
        <v>1941796.2</v>
      </c>
      <c r="O8471" s="141" t="s">
        <v>6142</v>
      </c>
      <c r="P8471" s="141" t="s">
        <v>6143</v>
      </c>
      <c r="Q8471" s="141" t="s">
        <v>6144</v>
      </c>
      <c r="R8471" s="108">
        <v>503996.44</v>
      </c>
      <c r="S8471" s="141" t="s">
        <v>6145</v>
      </c>
    </row>
    <row r="8472" spans="1:19" ht="11.25" thickBot="1" x14ac:dyDescent="0.2">
      <c r="A8472" s="112"/>
    </row>
    <row r="8473" spans="1:19" ht="11.25" thickBot="1" x14ac:dyDescent="0.2">
      <c r="A8473" s="107">
        <v>3</v>
      </c>
      <c r="B8473" s="132">
        <v>0.45339120370370373</v>
      </c>
      <c r="C8473" s="141" t="s">
        <v>6146</v>
      </c>
      <c r="D8473" s="141" t="s">
        <v>6147</v>
      </c>
      <c r="E8473" s="141" t="s">
        <v>6148</v>
      </c>
      <c r="F8473" s="141" t="s">
        <v>6149</v>
      </c>
      <c r="G8473" s="141" t="s">
        <v>6150</v>
      </c>
      <c r="H8473" s="108">
        <v>8942.9189999999999</v>
      </c>
      <c r="I8473" s="145">
        <v>19851.453000000001</v>
      </c>
      <c r="J8473" s="134" t="s">
        <v>6151</v>
      </c>
      <c r="K8473" s="141" t="s">
        <v>6152</v>
      </c>
      <c r="L8473" s="108">
        <v>114406.27</v>
      </c>
      <c r="M8473" s="141" t="s">
        <v>6153</v>
      </c>
      <c r="N8473" s="108">
        <v>1948495.5</v>
      </c>
      <c r="O8473" s="141" t="s">
        <v>6154</v>
      </c>
      <c r="P8473" s="141" t="s">
        <v>6155</v>
      </c>
      <c r="Q8473" s="141" t="s">
        <v>6156</v>
      </c>
      <c r="R8473" s="141" t="s">
        <v>6157</v>
      </c>
      <c r="S8473" s="108">
        <v>619205.22</v>
      </c>
    </row>
    <row r="8474" spans="1:19" ht="11.25" thickBot="1" x14ac:dyDescent="0.2">
      <c r="A8474" s="112"/>
    </row>
    <row r="8475" spans="1:19" ht="11.25" thickBot="1" x14ac:dyDescent="0.2">
      <c r="A8475" s="135" t="s">
        <v>362</v>
      </c>
      <c r="B8475" s="112"/>
      <c r="C8475" s="141" t="s">
        <v>6158</v>
      </c>
      <c r="D8475" s="141" t="s">
        <v>6159</v>
      </c>
      <c r="E8475" s="141" t="s">
        <v>6160</v>
      </c>
      <c r="F8475" s="141" t="s">
        <v>6161</v>
      </c>
      <c r="G8475" s="141" t="s">
        <v>6162</v>
      </c>
      <c r="H8475" s="141" t="s">
        <v>6163</v>
      </c>
      <c r="I8475" s="140">
        <v>19627.909</v>
      </c>
      <c r="J8475" s="134" t="s">
        <v>6164</v>
      </c>
      <c r="K8475" s="141" t="s">
        <v>6165</v>
      </c>
      <c r="L8475" s="136">
        <v>113300.27</v>
      </c>
      <c r="M8475" s="141" t="s">
        <v>6166</v>
      </c>
      <c r="N8475" s="136">
        <v>1936505.1</v>
      </c>
      <c r="O8475" s="141" t="s">
        <v>6167</v>
      </c>
      <c r="P8475" s="141" t="s">
        <v>6168</v>
      </c>
      <c r="Q8475" s="141" t="s">
        <v>6169</v>
      </c>
      <c r="R8475" s="141" t="s">
        <v>6170</v>
      </c>
      <c r="S8475" s="141" t="s">
        <v>6171</v>
      </c>
    </row>
    <row r="8476" spans="1:19" ht="11.25" thickBot="1" x14ac:dyDescent="0.2">
      <c r="A8476" s="112"/>
    </row>
    <row r="8477" spans="1:19" ht="11.25" thickBot="1" x14ac:dyDescent="0.2">
      <c r="A8477" s="138" t="s">
        <v>364</v>
      </c>
      <c r="B8477" s="112"/>
      <c r="C8477" s="141" t="s">
        <v>6172</v>
      </c>
      <c r="D8477" s="141" t="s">
        <v>6173</v>
      </c>
      <c r="E8477" s="141" t="s">
        <v>6174</v>
      </c>
      <c r="F8477" s="141" t="s">
        <v>6175</v>
      </c>
      <c r="G8477" s="141" t="s">
        <v>6176</v>
      </c>
      <c r="H8477" s="141" t="s">
        <v>6177</v>
      </c>
      <c r="I8477" s="140">
        <v>235.518</v>
      </c>
      <c r="J8477" s="134" t="s">
        <v>6178</v>
      </c>
      <c r="K8477" s="141" t="s">
        <v>6179</v>
      </c>
      <c r="L8477" s="136">
        <v>1195.172</v>
      </c>
      <c r="M8477" s="141" t="s">
        <v>6180</v>
      </c>
      <c r="N8477" s="136">
        <v>15336.594999999999</v>
      </c>
      <c r="O8477" s="141" t="s">
        <v>6181</v>
      </c>
      <c r="P8477" s="141" t="s">
        <v>6182</v>
      </c>
      <c r="Q8477" s="141" t="s">
        <v>6183</v>
      </c>
      <c r="R8477" s="141" t="s">
        <v>6184</v>
      </c>
      <c r="S8477" s="141" t="s">
        <v>6185</v>
      </c>
    </row>
    <row r="8478" spans="1:19" ht="11.25" thickBot="1" x14ac:dyDescent="0.2">
      <c r="A8478" s="112"/>
    </row>
    <row r="8479" spans="1:19" ht="11.25" thickBot="1" x14ac:dyDescent="0.2">
      <c r="A8479" s="139" t="s">
        <v>366</v>
      </c>
      <c r="B8479" s="112"/>
      <c r="C8479" s="141" t="s">
        <v>6186</v>
      </c>
      <c r="D8479" s="141" t="s">
        <v>6187</v>
      </c>
      <c r="E8479" s="141" t="s">
        <v>6188</v>
      </c>
      <c r="F8479" s="141" t="s">
        <v>6189</v>
      </c>
      <c r="G8479" s="141" t="s">
        <v>6190</v>
      </c>
      <c r="H8479" s="141" t="s">
        <v>6191</v>
      </c>
      <c r="I8479" s="140">
        <v>1.2</v>
      </c>
      <c r="J8479" s="134" t="s">
        <v>712</v>
      </c>
      <c r="K8479" s="141" t="s">
        <v>6192</v>
      </c>
      <c r="L8479" s="136">
        <v>1.0549999999999999</v>
      </c>
      <c r="M8479" s="141" t="s">
        <v>6193</v>
      </c>
      <c r="N8479" s="136">
        <v>0.79200000000000004</v>
      </c>
      <c r="O8479" s="141" t="s">
        <v>6194</v>
      </c>
      <c r="P8479" s="141" t="s">
        <v>6195</v>
      </c>
      <c r="Q8479" s="141" t="s">
        <v>6196</v>
      </c>
      <c r="R8479" s="141" t="s">
        <v>896</v>
      </c>
      <c r="S8479" s="141" t="s">
        <v>6197</v>
      </c>
    </row>
    <row r="8480" spans="1:19" ht="11.25" thickBot="1" x14ac:dyDescent="0.2">
      <c r="A8480" s="112"/>
    </row>
    <row r="8481" spans="1:19" ht="11.25" thickBot="1" x14ac:dyDescent="0.2">
      <c r="A8481" s="106" t="s">
        <v>357</v>
      </c>
      <c r="B8481" s="106" t="s">
        <v>358</v>
      </c>
      <c r="C8481" s="130" t="s">
        <v>17</v>
      </c>
      <c r="D8481" s="130" t="s">
        <v>18</v>
      </c>
      <c r="E8481" s="131" t="s">
        <v>19</v>
      </c>
      <c r="F8481" s="131" t="s">
        <v>20</v>
      </c>
      <c r="G8481" s="130" t="s">
        <v>21</v>
      </c>
      <c r="H8481" s="130" t="s">
        <v>22</v>
      </c>
      <c r="I8481" s="130" t="s">
        <v>23</v>
      </c>
      <c r="J8481" s="130" t="s">
        <v>24</v>
      </c>
      <c r="K8481" s="131" t="s">
        <v>25</v>
      </c>
      <c r="L8481" s="131" t="s">
        <v>26</v>
      </c>
      <c r="M8481" s="130" t="s">
        <v>27</v>
      </c>
      <c r="N8481" s="130" t="s">
        <v>28</v>
      </c>
      <c r="O8481" s="130" t="s">
        <v>29</v>
      </c>
      <c r="P8481" s="130" t="s">
        <v>30</v>
      </c>
      <c r="Q8481" s="130" t="s">
        <v>31</v>
      </c>
      <c r="R8481" s="130" t="s">
        <v>32</v>
      </c>
      <c r="S8481" s="130" t="s">
        <v>33</v>
      </c>
    </row>
    <row r="8482" spans="1:19" ht="11.25" thickBot="1" x14ac:dyDescent="0.2">
      <c r="A8482" s="107">
        <v>1</v>
      </c>
      <c r="B8482" s="132">
        <v>0.45302083333333337</v>
      </c>
      <c r="C8482" s="108">
        <v>363004.22</v>
      </c>
      <c r="D8482" s="108">
        <v>1219150.8</v>
      </c>
      <c r="E8482" s="145">
        <v>23156.863000000001</v>
      </c>
      <c r="F8482" s="145">
        <v>876065.47</v>
      </c>
      <c r="G8482" s="108">
        <v>4831.5600000000004</v>
      </c>
      <c r="H8482" s="141" t="s">
        <v>6198</v>
      </c>
      <c r="I8482" s="141" t="s">
        <v>6199</v>
      </c>
      <c r="J8482" s="141" t="s">
        <v>6200</v>
      </c>
      <c r="K8482" s="145">
        <v>187639.22</v>
      </c>
      <c r="L8482" s="134" t="s">
        <v>6201</v>
      </c>
      <c r="M8482" s="141" t="s">
        <v>6202</v>
      </c>
      <c r="N8482" s="108">
        <v>685406.3</v>
      </c>
      <c r="O8482" s="108">
        <v>61589.904999999999</v>
      </c>
      <c r="P8482" s="108">
        <v>295663.21999999997</v>
      </c>
      <c r="Q8482" s="141" t="s">
        <v>6203</v>
      </c>
      <c r="R8482" s="108">
        <v>507695.65</v>
      </c>
      <c r="S8482" s="108">
        <v>520026.25</v>
      </c>
    </row>
    <row r="8483" spans="1:19" ht="11.25" thickBot="1" x14ac:dyDescent="0.2">
      <c r="A8483" s="112"/>
    </row>
    <row r="8484" spans="1:19" ht="11.25" thickBot="1" x14ac:dyDescent="0.2">
      <c r="A8484" s="107">
        <v>2</v>
      </c>
      <c r="B8484" s="132">
        <v>0.45320601851851849</v>
      </c>
      <c r="C8484" s="141" t="s">
        <v>6204</v>
      </c>
      <c r="D8484" s="108">
        <v>1234339.2</v>
      </c>
      <c r="E8484" s="145">
        <v>23492.238000000001</v>
      </c>
      <c r="F8484" s="145">
        <v>883805.3</v>
      </c>
      <c r="G8484" s="141" t="s">
        <v>6205</v>
      </c>
      <c r="H8484" s="108">
        <v>311.00200000000001</v>
      </c>
      <c r="I8484" s="141" t="s">
        <v>6206</v>
      </c>
      <c r="J8484" s="141" t="s">
        <v>6207</v>
      </c>
      <c r="K8484" s="145">
        <v>193570.11</v>
      </c>
      <c r="L8484" s="134" t="s">
        <v>6208</v>
      </c>
      <c r="M8484" s="141" t="s">
        <v>6209</v>
      </c>
      <c r="N8484" s="141" t="s">
        <v>6210</v>
      </c>
      <c r="O8484" s="141" t="s">
        <v>6211</v>
      </c>
      <c r="P8484" s="141" t="s">
        <v>6212</v>
      </c>
      <c r="Q8484" s="141" t="s">
        <v>6213</v>
      </c>
      <c r="R8484" s="141" t="s">
        <v>6214</v>
      </c>
      <c r="S8484" s="141" t="s">
        <v>6215</v>
      </c>
    </row>
    <row r="8485" spans="1:19" ht="11.25" thickBot="1" x14ac:dyDescent="0.2">
      <c r="A8485" s="112"/>
    </row>
    <row r="8486" spans="1:19" ht="11.25" thickBot="1" x14ac:dyDescent="0.2">
      <c r="A8486" s="107">
        <v>3</v>
      </c>
      <c r="B8486" s="132">
        <v>0.45339120370370373</v>
      </c>
      <c r="C8486" s="108">
        <v>369093.82</v>
      </c>
      <c r="D8486" s="141" t="s">
        <v>6216</v>
      </c>
      <c r="E8486" s="145">
        <v>23448.187999999998</v>
      </c>
      <c r="F8486" s="145">
        <v>887596.48</v>
      </c>
      <c r="G8486" s="141" t="s">
        <v>6217</v>
      </c>
      <c r="H8486" s="108">
        <v>329.00299999999999</v>
      </c>
      <c r="I8486" s="141" t="s">
        <v>6218</v>
      </c>
      <c r="J8486" s="141" t="s">
        <v>6219</v>
      </c>
      <c r="K8486" s="145">
        <v>196398.39</v>
      </c>
      <c r="L8486" s="134" t="s">
        <v>6220</v>
      </c>
      <c r="M8486" s="108">
        <v>1203531.8</v>
      </c>
      <c r="N8486" s="141" t="s">
        <v>6221</v>
      </c>
      <c r="O8486" s="108">
        <v>62506.629000000001</v>
      </c>
      <c r="P8486" s="108">
        <v>300177.08</v>
      </c>
      <c r="Q8486" s="108">
        <v>101518.74</v>
      </c>
      <c r="R8486" s="108">
        <v>511568.68</v>
      </c>
      <c r="S8486" s="108">
        <v>524499.31000000006</v>
      </c>
    </row>
    <row r="8487" spans="1:19" ht="11.25" thickBot="1" x14ac:dyDescent="0.2">
      <c r="A8487" s="112"/>
    </row>
    <row r="8488" spans="1:19" ht="11.25" thickBot="1" x14ac:dyDescent="0.2">
      <c r="A8488" s="135" t="s">
        <v>362</v>
      </c>
      <c r="B8488" s="112"/>
      <c r="C8488" s="141" t="s">
        <v>6222</v>
      </c>
      <c r="D8488" s="141" t="s">
        <v>6223</v>
      </c>
      <c r="E8488" s="140">
        <v>23365.762999999999</v>
      </c>
      <c r="F8488" s="140">
        <v>882489.08</v>
      </c>
      <c r="G8488" s="141" t="s">
        <v>6224</v>
      </c>
      <c r="H8488" s="141" t="s">
        <v>6225</v>
      </c>
      <c r="I8488" s="141" t="s">
        <v>6226</v>
      </c>
      <c r="J8488" s="141" t="s">
        <v>6227</v>
      </c>
      <c r="K8488" s="140">
        <v>192535.9</v>
      </c>
      <c r="L8488" s="134" t="s">
        <v>6228</v>
      </c>
      <c r="M8488" s="141" t="s">
        <v>6229</v>
      </c>
      <c r="N8488" s="141" t="s">
        <v>6230</v>
      </c>
      <c r="O8488" s="141" t="s">
        <v>6231</v>
      </c>
      <c r="P8488" s="141" t="s">
        <v>6232</v>
      </c>
      <c r="Q8488" s="141" t="s">
        <v>6233</v>
      </c>
      <c r="R8488" s="141" t="s">
        <v>6234</v>
      </c>
      <c r="S8488" s="141" t="s">
        <v>6235</v>
      </c>
    </row>
    <row r="8489" spans="1:19" ht="11.25" thickBot="1" x14ac:dyDescent="0.2">
      <c r="A8489" s="112"/>
    </row>
    <row r="8490" spans="1:19" ht="11.25" thickBot="1" x14ac:dyDescent="0.2">
      <c r="A8490" s="138" t="s">
        <v>364</v>
      </c>
      <c r="B8490" s="112"/>
      <c r="C8490" s="141" t="s">
        <v>6236</v>
      </c>
      <c r="D8490" s="141" t="s">
        <v>6237</v>
      </c>
      <c r="E8490" s="140">
        <v>182.249</v>
      </c>
      <c r="F8490" s="140">
        <v>5877.1080000000002</v>
      </c>
      <c r="G8490" s="141" t="s">
        <v>6238</v>
      </c>
      <c r="H8490" s="141" t="s">
        <v>6239</v>
      </c>
      <c r="I8490" s="141" t="s">
        <v>6240</v>
      </c>
      <c r="J8490" s="141" t="s">
        <v>6241</v>
      </c>
      <c r="K8490" s="140">
        <v>4470.2330000000002</v>
      </c>
      <c r="L8490" s="134" t="s">
        <v>6242</v>
      </c>
      <c r="M8490" s="141" t="s">
        <v>6243</v>
      </c>
      <c r="N8490" s="141" t="s">
        <v>6244</v>
      </c>
      <c r="O8490" s="141" t="s">
        <v>6245</v>
      </c>
      <c r="P8490" s="141" t="s">
        <v>6246</v>
      </c>
      <c r="Q8490" s="141" t="s">
        <v>6247</v>
      </c>
      <c r="R8490" s="141" t="s">
        <v>6248</v>
      </c>
      <c r="S8490" s="141" t="s">
        <v>6249</v>
      </c>
    </row>
    <row r="8491" spans="1:19" ht="11.25" thickBot="1" x14ac:dyDescent="0.2">
      <c r="A8491" s="112"/>
    </row>
    <row r="8492" spans="1:19" ht="11.25" thickBot="1" x14ac:dyDescent="0.2">
      <c r="A8492" s="139" t="s">
        <v>366</v>
      </c>
      <c r="B8492" s="112"/>
      <c r="C8492" s="141" t="s">
        <v>2363</v>
      </c>
      <c r="D8492" s="141" t="s">
        <v>6250</v>
      </c>
      <c r="E8492" s="140">
        <v>0.78</v>
      </c>
      <c r="F8492" s="140">
        <v>0.66600000000000004</v>
      </c>
      <c r="G8492" s="141" t="s">
        <v>6251</v>
      </c>
      <c r="H8492" s="141" t="s">
        <v>6252</v>
      </c>
      <c r="I8492" s="141" t="s">
        <v>6253</v>
      </c>
      <c r="J8492" s="141" t="s">
        <v>6254</v>
      </c>
      <c r="K8492" s="140">
        <v>2.3220000000000001</v>
      </c>
      <c r="L8492" s="134" t="s">
        <v>777</v>
      </c>
      <c r="M8492" s="141" t="s">
        <v>6255</v>
      </c>
      <c r="N8492" s="141" t="s">
        <v>6256</v>
      </c>
      <c r="O8492" s="141" t="s">
        <v>6257</v>
      </c>
      <c r="P8492" s="141" t="s">
        <v>6258</v>
      </c>
      <c r="Q8492" s="141" t="s">
        <v>6259</v>
      </c>
      <c r="R8492" s="141" t="s">
        <v>6260</v>
      </c>
      <c r="S8492" s="141" t="s">
        <v>772</v>
      </c>
    </row>
    <row r="8493" spans="1:19" ht="11.25" thickBot="1" x14ac:dyDescent="0.2">
      <c r="A8493" s="112"/>
    </row>
    <row r="8494" spans="1:19" ht="11.25" thickBot="1" x14ac:dyDescent="0.2">
      <c r="A8494" s="106" t="s">
        <v>357</v>
      </c>
      <c r="B8494" s="106" t="s">
        <v>358</v>
      </c>
      <c r="C8494" s="131" t="s">
        <v>34</v>
      </c>
      <c r="D8494" s="131" t="s">
        <v>35</v>
      </c>
      <c r="E8494" s="130" t="s">
        <v>36</v>
      </c>
      <c r="F8494" s="130" t="s">
        <v>37</v>
      </c>
      <c r="G8494" s="130" t="s">
        <v>38</v>
      </c>
      <c r="H8494" s="130" t="s">
        <v>39</v>
      </c>
      <c r="I8494" s="130" t="s">
        <v>40</v>
      </c>
      <c r="J8494" s="130" t="s">
        <v>41</v>
      </c>
      <c r="K8494" s="130" t="s">
        <v>42</v>
      </c>
      <c r="L8494" s="130" t="s">
        <v>43</v>
      </c>
      <c r="M8494" s="130" t="s">
        <v>44</v>
      </c>
      <c r="N8494" s="130" t="s">
        <v>45</v>
      </c>
      <c r="O8494" s="130" t="s">
        <v>46</v>
      </c>
      <c r="P8494" s="130" t="s">
        <v>47</v>
      </c>
      <c r="Q8494" s="130" t="s">
        <v>48</v>
      </c>
      <c r="R8494" s="130" t="s">
        <v>49</v>
      </c>
      <c r="S8494" s="130" t="s">
        <v>50</v>
      </c>
    </row>
    <row r="8495" spans="1:19" ht="11.25" thickBot="1" x14ac:dyDescent="0.2">
      <c r="A8495" s="107">
        <v>1</v>
      </c>
      <c r="B8495" s="132">
        <v>0.45302083333333337</v>
      </c>
      <c r="C8495" s="145">
        <v>419457.59</v>
      </c>
      <c r="D8495" s="134" t="s">
        <v>6261</v>
      </c>
      <c r="E8495" s="108">
        <v>110039.84</v>
      </c>
      <c r="F8495" s="108">
        <v>109096.91</v>
      </c>
      <c r="G8495" s="108">
        <v>6625.0529999999999</v>
      </c>
      <c r="H8495" s="141" t="s">
        <v>6262</v>
      </c>
      <c r="I8495" s="141" t="s">
        <v>6263</v>
      </c>
      <c r="J8495" s="141" t="s">
        <v>6264</v>
      </c>
      <c r="K8495" s="108">
        <v>832368.42</v>
      </c>
      <c r="L8495" s="108">
        <v>822770.21</v>
      </c>
      <c r="M8495" s="108">
        <v>1017508.4</v>
      </c>
      <c r="N8495" s="141" t="s">
        <v>6265</v>
      </c>
      <c r="O8495" s="141" t="s">
        <v>6266</v>
      </c>
      <c r="P8495" s="141" t="s">
        <v>6267</v>
      </c>
      <c r="Q8495" s="141" t="s">
        <v>6268</v>
      </c>
      <c r="R8495" s="141" t="s">
        <v>6269</v>
      </c>
      <c r="S8495" s="141" t="s">
        <v>6270</v>
      </c>
    </row>
    <row r="8496" spans="1:19" ht="11.25" thickBot="1" x14ac:dyDescent="0.2">
      <c r="A8496" s="112"/>
    </row>
    <row r="8497" spans="1:19" ht="11.25" thickBot="1" x14ac:dyDescent="0.2">
      <c r="A8497" s="107">
        <v>2</v>
      </c>
      <c r="B8497" s="132">
        <v>0.45320601851851849</v>
      </c>
      <c r="C8497" s="145">
        <v>423804.24</v>
      </c>
      <c r="D8497" s="134" t="s">
        <v>6271</v>
      </c>
      <c r="E8497" s="108">
        <v>110268.05</v>
      </c>
      <c r="F8497" s="141" t="s">
        <v>6272</v>
      </c>
      <c r="G8497" s="141" t="s">
        <v>6273</v>
      </c>
      <c r="H8497" s="108">
        <v>2476976.4</v>
      </c>
      <c r="I8497" s="141" t="s">
        <v>6274</v>
      </c>
      <c r="J8497" s="141" t="s">
        <v>6275</v>
      </c>
      <c r="K8497" s="108">
        <v>833074.83</v>
      </c>
      <c r="L8497" s="108">
        <v>822954.27</v>
      </c>
      <c r="M8497" s="108">
        <v>1015901.8</v>
      </c>
      <c r="N8497" s="108">
        <v>188998.42</v>
      </c>
      <c r="O8497" s="108">
        <v>160431.35</v>
      </c>
      <c r="P8497" s="108">
        <v>624450.32999999996</v>
      </c>
      <c r="Q8497" s="108">
        <v>198612.23</v>
      </c>
      <c r="R8497" s="108">
        <v>1224642.3</v>
      </c>
      <c r="S8497" s="108">
        <v>306118.59999999998</v>
      </c>
    </row>
    <row r="8498" spans="1:19" ht="11.25" thickBot="1" x14ac:dyDescent="0.2">
      <c r="A8498" s="112"/>
    </row>
    <row r="8499" spans="1:19" ht="11.25" thickBot="1" x14ac:dyDescent="0.2">
      <c r="A8499" s="107">
        <v>3</v>
      </c>
      <c r="B8499" s="132">
        <v>0.45339120370370373</v>
      </c>
      <c r="C8499" s="145">
        <v>424897.16</v>
      </c>
      <c r="D8499" s="134" t="s">
        <v>6276</v>
      </c>
      <c r="E8499" s="141" t="s">
        <v>6277</v>
      </c>
      <c r="F8499" s="108">
        <v>110234.87</v>
      </c>
      <c r="G8499" s="108">
        <v>6698.0770000000002</v>
      </c>
      <c r="H8499" s="141" t="s">
        <v>6278</v>
      </c>
      <c r="I8499" s="141" t="s">
        <v>6279</v>
      </c>
      <c r="J8499" s="141" t="s">
        <v>6280</v>
      </c>
      <c r="K8499" s="141" t="s">
        <v>6281</v>
      </c>
      <c r="L8499" s="141" t="s">
        <v>6282</v>
      </c>
      <c r="M8499" s="141" t="s">
        <v>6283</v>
      </c>
      <c r="N8499" s="141" t="s">
        <v>6284</v>
      </c>
      <c r="O8499" s="141" t="s">
        <v>6285</v>
      </c>
      <c r="P8499" s="108">
        <v>627271.19999999995</v>
      </c>
      <c r="Q8499" s="141" t="s">
        <v>6286</v>
      </c>
      <c r="R8499" s="141" t="s">
        <v>6287</v>
      </c>
      <c r="S8499" s="141" t="s">
        <v>6288</v>
      </c>
    </row>
    <row r="8500" spans="1:19" ht="11.25" thickBot="1" x14ac:dyDescent="0.2">
      <c r="A8500" s="112"/>
    </row>
    <row r="8501" spans="1:19" ht="11.25" thickBot="1" x14ac:dyDescent="0.2">
      <c r="A8501" s="135" t="s">
        <v>362</v>
      </c>
      <c r="B8501" s="112"/>
      <c r="C8501" s="140">
        <v>422719.66</v>
      </c>
      <c r="D8501" s="134" t="s">
        <v>6289</v>
      </c>
      <c r="E8501" s="141" t="s">
        <v>6290</v>
      </c>
      <c r="F8501" s="141" t="s">
        <v>6291</v>
      </c>
      <c r="G8501" s="141" t="s">
        <v>6292</v>
      </c>
      <c r="H8501" s="141" t="s">
        <v>6293</v>
      </c>
      <c r="I8501" s="141" t="s">
        <v>6294</v>
      </c>
      <c r="J8501" s="141" t="s">
        <v>6295</v>
      </c>
      <c r="K8501" s="141" t="s">
        <v>6296</v>
      </c>
      <c r="L8501" s="141" t="s">
        <v>6297</v>
      </c>
      <c r="M8501" s="141" t="s">
        <v>6298</v>
      </c>
      <c r="N8501" s="141" t="s">
        <v>6299</v>
      </c>
      <c r="O8501" s="141" t="s">
        <v>6300</v>
      </c>
      <c r="P8501" s="141" t="s">
        <v>6301</v>
      </c>
      <c r="Q8501" s="141" t="s">
        <v>6302</v>
      </c>
      <c r="R8501" s="141" t="s">
        <v>6303</v>
      </c>
      <c r="S8501" s="141" t="s">
        <v>6304</v>
      </c>
    </row>
    <row r="8502" spans="1:19" ht="11.25" thickBot="1" x14ac:dyDescent="0.2">
      <c r="A8502" s="112"/>
    </row>
    <row r="8503" spans="1:19" ht="11.25" thickBot="1" x14ac:dyDescent="0.2">
      <c r="A8503" s="138" t="s">
        <v>364</v>
      </c>
      <c r="B8503" s="112"/>
      <c r="C8503" s="140">
        <v>2877.4079999999999</v>
      </c>
      <c r="D8503" s="134" t="s">
        <v>6305</v>
      </c>
      <c r="E8503" s="141" t="s">
        <v>6306</v>
      </c>
      <c r="F8503" s="141" t="s">
        <v>6307</v>
      </c>
      <c r="G8503" s="141" t="s">
        <v>6308</v>
      </c>
      <c r="H8503" s="141" t="s">
        <v>6309</v>
      </c>
      <c r="I8503" s="141" t="s">
        <v>6310</v>
      </c>
      <c r="J8503" s="141" t="s">
        <v>6311</v>
      </c>
      <c r="K8503" s="141" t="s">
        <v>6312</v>
      </c>
      <c r="L8503" s="141" t="s">
        <v>6313</v>
      </c>
      <c r="M8503" s="141" t="s">
        <v>6314</v>
      </c>
      <c r="N8503" s="141" t="s">
        <v>6315</v>
      </c>
      <c r="O8503" s="141" t="s">
        <v>6316</v>
      </c>
      <c r="P8503" s="141" t="s">
        <v>6317</v>
      </c>
      <c r="Q8503" s="141" t="s">
        <v>6318</v>
      </c>
      <c r="R8503" s="141" t="s">
        <v>6319</v>
      </c>
      <c r="S8503" s="141" t="s">
        <v>6320</v>
      </c>
    </row>
    <row r="8504" spans="1:19" ht="11.25" thickBot="1" x14ac:dyDescent="0.2">
      <c r="A8504" s="112"/>
    </row>
    <row r="8505" spans="1:19" ht="11.25" thickBot="1" x14ac:dyDescent="0.2">
      <c r="A8505" s="139" t="s">
        <v>366</v>
      </c>
      <c r="B8505" s="112"/>
      <c r="C8505" s="140">
        <v>0.68100000000000005</v>
      </c>
      <c r="D8505" s="134" t="s">
        <v>829</v>
      </c>
      <c r="E8505" s="141" t="s">
        <v>6321</v>
      </c>
      <c r="F8505" s="141" t="s">
        <v>6322</v>
      </c>
      <c r="G8505" s="141" t="s">
        <v>6323</v>
      </c>
      <c r="H8505" s="141" t="s">
        <v>6324</v>
      </c>
      <c r="I8505" s="141" t="s">
        <v>6325</v>
      </c>
      <c r="J8505" s="141" t="s">
        <v>6326</v>
      </c>
      <c r="K8505" s="141" t="s">
        <v>6327</v>
      </c>
      <c r="L8505" s="141" t="s">
        <v>6328</v>
      </c>
      <c r="M8505" s="141" t="s">
        <v>6329</v>
      </c>
      <c r="N8505" s="141" t="s">
        <v>6330</v>
      </c>
      <c r="O8505" s="141" t="s">
        <v>6331</v>
      </c>
      <c r="P8505" s="141" t="s">
        <v>6332</v>
      </c>
      <c r="Q8505" s="141" t="s">
        <v>6333</v>
      </c>
      <c r="R8505" s="141" t="s">
        <v>6334</v>
      </c>
      <c r="S8505" s="141" t="s">
        <v>6335</v>
      </c>
    </row>
    <row r="8506" spans="1:19" ht="11.25" thickBot="1" x14ac:dyDescent="0.2">
      <c r="A8506" s="112"/>
    </row>
    <row r="8507" spans="1:19" ht="11.25" thickBot="1" x14ac:dyDescent="0.2">
      <c r="A8507" s="106" t="s">
        <v>357</v>
      </c>
      <c r="B8507" s="106" t="s">
        <v>358</v>
      </c>
      <c r="C8507" s="130" t="s">
        <v>51</v>
      </c>
      <c r="D8507" s="130" t="s">
        <v>52</v>
      </c>
      <c r="E8507" s="130" t="s">
        <v>53</v>
      </c>
      <c r="F8507" s="130" t="s">
        <v>54</v>
      </c>
      <c r="G8507" s="130" t="s">
        <v>55</v>
      </c>
      <c r="H8507" s="130" t="s">
        <v>56</v>
      </c>
      <c r="I8507" s="130" t="s">
        <v>57</v>
      </c>
      <c r="J8507" s="130" t="s">
        <v>58</v>
      </c>
      <c r="K8507" s="130" t="s">
        <v>59</v>
      </c>
      <c r="L8507" s="130" t="s">
        <v>60</v>
      </c>
      <c r="M8507" s="130" t="s">
        <v>61</v>
      </c>
      <c r="N8507" s="130" t="s">
        <v>62</v>
      </c>
      <c r="O8507" s="130" t="s">
        <v>63</v>
      </c>
      <c r="P8507" s="130" t="s">
        <v>64</v>
      </c>
      <c r="Q8507" s="131" t="s">
        <v>65</v>
      </c>
      <c r="R8507" s="131" t="s">
        <v>66</v>
      </c>
      <c r="S8507" s="130" t="s">
        <v>67</v>
      </c>
    </row>
    <row r="8508" spans="1:19" ht="11.25" thickBot="1" x14ac:dyDescent="0.2">
      <c r="A8508" s="107">
        <v>1</v>
      </c>
      <c r="B8508" s="132">
        <v>0.45302083333333337</v>
      </c>
      <c r="C8508" s="141" t="s">
        <v>6336</v>
      </c>
      <c r="D8508" s="141" t="s">
        <v>6337</v>
      </c>
      <c r="E8508" s="141" t="s">
        <v>6338</v>
      </c>
      <c r="F8508" s="141" t="s">
        <v>6339</v>
      </c>
      <c r="G8508" s="141" t="s">
        <v>6340</v>
      </c>
      <c r="H8508" s="141" t="s">
        <v>6341</v>
      </c>
      <c r="I8508" s="141" t="s">
        <v>6342</v>
      </c>
      <c r="J8508" s="108">
        <v>1533775.7</v>
      </c>
      <c r="K8508" s="108">
        <v>2211467.4</v>
      </c>
      <c r="L8508" s="141" t="s">
        <v>6343</v>
      </c>
      <c r="M8508" s="141" t="s">
        <v>6344</v>
      </c>
      <c r="N8508" s="141" t="s">
        <v>6345</v>
      </c>
      <c r="O8508" s="141" t="s">
        <v>6346</v>
      </c>
      <c r="P8508" s="141" t="s">
        <v>6347</v>
      </c>
      <c r="Q8508" s="145">
        <v>1884907.6</v>
      </c>
      <c r="R8508" s="134" t="s">
        <v>6348</v>
      </c>
      <c r="S8508" s="108">
        <v>901816.03</v>
      </c>
    </row>
    <row r="8509" spans="1:19" ht="11.25" thickBot="1" x14ac:dyDescent="0.2">
      <c r="A8509" s="112"/>
    </row>
    <row r="8510" spans="1:19" ht="11.25" thickBot="1" x14ac:dyDescent="0.2">
      <c r="A8510" s="107">
        <v>2</v>
      </c>
      <c r="B8510" s="132">
        <v>0.45320601851851849</v>
      </c>
      <c r="C8510" s="108">
        <v>1215904.1000000001</v>
      </c>
      <c r="D8510" s="108">
        <v>418036.45</v>
      </c>
      <c r="E8510" s="108">
        <v>1273660.3</v>
      </c>
      <c r="F8510" s="108">
        <v>283590.11</v>
      </c>
      <c r="G8510" s="108">
        <v>1284005.2</v>
      </c>
      <c r="H8510" s="108">
        <v>2899369.7</v>
      </c>
      <c r="I8510" s="108">
        <v>1127876.8999999999</v>
      </c>
      <c r="J8510" s="108">
        <v>1547528</v>
      </c>
      <c r="K8510" s="108">
        <v>2233170.7000000002</v>
      </c>
      <c r="L8510" s="108">
        <v>311909.55</v>
      </c>
      <c r="M8510" s="108">
        <v>133469.17000000001</v>
      </c>
      <c r="N8510" s="141" t="s">
        <v>6349</v>
      </c>
      <c r="O8510" s="141" t="s">
        <v>6350</v>
      </c>
      <c r="P8510" s="108">
        <v>1986421.6</v>
      </c>
      <c r="Q8510" s="145">
        <v>1919444.5</v>
      </c>
      <c r="R8510" s="134" t="s">
        <v>6351</v>
      </c>
      <c r="S8510" s="108">
        <v>912396.08</v>
      </c>
    </row>
    <row r="8511" spans="1:19" ht="11.25" thickBot="1" x14ac:dyDescent="0.2">
      <c r="A8511" s="112"/>
    </row>
    <row r="8512" spans="1:19" ht="11.25" thickBot="1" x14ac:dyDescent="0.2">
      <c r="A8512" s="107">
        <v>3</v>
      </c>
      <c r="B8512" s="132">
        <v>0.45339120370370373</v>
      </c>
      <c r="C8512" s="141" t="s">
        <v>6352</v>
      </c>
      <c r="D8512" s="141" t="s">
        <v>6353</v>
      </c>
      <c r="E8512" s="141" t="s">
        <v>6354</v>
      </c>
      <c r="F8512" s="141" t="s">
        <v>6355</v>
      </c>
      <c r="G8512" s="141" t="s">
        <v>6356</v>
      </c>
      <c r="H8512" s="108">
        <v>2943011.8</v>
      </c>
      <c r="I8512" s="141" t="s">
        <v>6357</v>
      </c>
      <c r="J8512" s="141" t="s">
        <v>6358</v>
      </c>
      <c r="K8512" s="141" t="s">
        <v>6359</v>
      </c>
      <c r="L8512" s="141" t="s">
        <v>6360</v>
      </c>
      <c r="M8512" s="141" t="s">
        <v>6361</v>
      </c>
      <c r="N8512" s="108">
        <v>40556.436999999998</v>
      </c>
      <c r="O8512" s="141" t="s">
        <v>6362</v>
      </c>
      <c r="P8512" s="141" t="s">
        <v>6363</v>
      </c>
      <c r="Q8512" s="145">
        <v>1928749.8</v>
      </c>
      <c r="R8512" s="134" t="s">
        <v>6364</v>
      </c>
      <c r="S8512" s="141" t="s">
        <v>6365</v>
      </c>
    </row>
    <row r="8513" spans="1:19" ht="11.25" thickBot="1" x14ac:dyDescent="0.2">
      <c r="A8513" s="112"/>
    </row>
    <row r="8514" spans="1:19" ht="11.25" thickBot="1" x14ac:dyDescent="0.2">
      <c r="A8514" s="135" t="s">
        <v>362</v>
      </c>
      <c r="B8514" s="112"/>
      <c r="C8514" s="141" t="s">
        <v>6366</v>
      </c>
      <c r="D8514" s="141" t="s">
        <v>6367</v>
      </c>
      <c r="E8514" s="141" t="s">
        <v>6368</v>
      </c>
      <c r="F8514" s="141" t="s">
        <v>6369</v>
      </c>
      <c r="G8514" s="141" t="s">
        <v>6370</v>
      </c>
      <c r="H8514" s="141" t="s">
        <v>6371</v>
      </c>
      <c r="I8514" s="141" t="s">
        <v>6372</v>
      </c>
      <c r="J8514" s="141" t="s">
        <v>6373</v>
      </c>
      <c r="K8514" s="141" t="s">
        <v>6374</v>
      </c>
      <c r="L8514" s="141" t="s">
        <v>6375</v>
      </c>
      <c r="M8514" s="141" t="s">
        <v>6376</v>
      </c>
      <c r="N8514" s="141" t="s">
        <v>6377</v>
      </c>
      <c r="O8514" s="141" t="s">
        <v>6378</v>
      </c>
      <c r="P8514" s="141" t="s">
        <v>6379</v>
      </c>
      <c r="Q8514" s="140">
        <v>1911034</v>
      </c>
      <c r="R8514" s="134" t="s">
        <v>6380</v>
      </c>
      <c r="S8514" s="141" t="s">
        <v>6381</v>
      </c>
    </row>
    <row r="8515" spans="1:19" ht="11.25" thickBot="1" x14ac:dyDescent="0.2">
      <c r="A8515" s="112"/>
    </row>
    <row r="8516" spans="1:19" ht="11.25" thickBot="1" x14ac:dyDescent="0.2">
      <c r="A8516" s="138" t="s">
        <v>364</v>
      </c>
      <c r="B8516" s="112"/>
      <c r="C8516" s="141" t="s">
        <v>6382</v>
      </c>
      <c r="D8516" s="141" t="s">
        <v>6383</v>
      </c>
      <c r="E8516" s="141" t="s">
        <v>6384</v>
      </c>
      <c r="F8516" s="141" t="s">
        <v>6385</v>
      </c>
      <c r="G8516" s="141" t="s">
        <v>6386</v>
      </c>
      <c r="H8516" s="141" t="s">
        <v>6387</v>
      </c>
      <c r="I8516" s="141" t="s">
        <v>6388</v>
      </c>
      <c r="J8516" s="141" t="s">
        <v>6389</v>
      </c>
      <c r="K8516" s="141" t="s">
        <v>6390</v>
      </c>
      <c r="L8516" s="141" t="s">
        <v>6391</v>
      </c>
      <c r="M8516" s="141" t="s">
        <v>6392</v>
      </c>
      <c r="N8516" s="141" t="s">
        <v>6393</v>
      </c>
      <c r="O8516" s="141" t="s">
        <v>6394</v>
      </c>
      <c r="P8516" s="141" t="s">
        <v>6395</v>
      </c>
      <c r="Q8516" s="140">
        <v>23099.506000000001</v>
      </c>
      <c r="R8516" s="134" t="s">
        <v>6396</v>
      </c>
      <c r="S8516" s="141" t="s">
        <v>6397</v>
      </c>
    </row>
    <row r="8517" spans="1:19" ht="11.25" thickBot="1" x14ac:dyDescent="0.2">
      <c r="A8517" s="112"/>
    </row>
    <row r="8518" spans="1:19" ht="11.25" thickBot="1" x14ac:dyDescent="0.2">
      <c r="A8518" s="139" t="s">
        <v>366</v>
      </c>
      <c r="B8518" s="112"/>
      <c r="C8518" s="141" t="s">
        <v>6398</v>
      </c>
      <c r="D8518" s="141" t="s">
        <v>6399</v>
      </c>
      <c r="E8518" s="141" t="s">
        <v>6400</v>
      </c>
      <c r="F8518" s="141" t="s">
        <v>6401</v>
      </c>
      <c r="G8518" s="141" t="s">
        <v>6402</v>
      </c>
      <c r="H8518" s="141" t="s">
        <v>6403</v>
      </c>
      <c r="I8518" s="141" t="s">
        <v>6404</v>
      </c>
      <c r="J8518" s="141" t="s">
        <v>6405</v>
      </c>
      <c r="K8518" s="141" t="s">
        <v>6406</v>
      </c>
      <c r="L8518" s="141" t="s">
        <v>6407</v>
      </c>
      <c r="M8518" s="141" t="s">
        <v>6408</v>
      </c>
      <c r="N8518" s="141" t="s">
        <v>6409</v>
      </c>
      <c r="O8518" s="141" t="s">
        <v>6410</v>
      </c>
      <c r="P8518" s="141" t="s">
        <v>6411</v>
      </c>
      <c r="Q8518" s="140">
        <v>1.2090000000000001</v>
      </c>
      <c r="R8518" s="134" t="s">
        <v>901</v>
      </c>
      <c r="S8518" s="141" t="s">
        <v>6412</v>
      </c>
    </row>
    <row r="8519" spans="1:19" ht="11.25" thickBot="1" x14ac:dyDescent="0.2">
      <c r="A8519" s="112"/>
    </row>
    <row r="8520" spans="1:19" ht="11.25" thickBot="1" x14ac:dyDescent="0.2">
      <c r="A8520" s="106" t="s">
        <v>357</v>
      </c>
      <c r="B8520" s="106" t="s">
        <v>358</v>
      </c>
      <c r="C8520" s="130" t="s">
        <v>68</v>
      </c>
    </row>
    <row r="8521" spans="1:19" ht="11.25" thickBot="1" x14ac:dyDescent="0.2">
      <c r="A8521" s="107">
        <v>1</v>
      </c>
      <c r="B8521" s="132">
        <v>0.45302083333333337</v>
      </c>
      <c r="C8521" s="141" t="s">
        <v>6413</v>
      </c>
    </row>
    <row r="8522" spans="1:19" ht="11.25" thickBot="1" x14ac:dyDescent="0.2">
      <c r="A8522" s="112"/>
    </row>
    <row r="8523" spans="1:19" ht="11.25" thickBot="1" x14ac:dyDescent="0.2">
      <c r="A8523" s="107">
        <v>2</v>
      </c>
      <c r="B8523" s="132">
        <v>0.45320601851851849</v>
      </c>
      <c r="C8523" s="141" t="s">
        <v>6414</v>
      </c>
    </row>
    <row r="8524" spans="1:19" ht="11.25" thickBot="1" x14ac:dyDescent="0.2">
      <c r="A8524" s="112"/>
    </row>
    <row r="8525" spans="1:19" ht="11.25" thickBot="1" x14ac:dyDescent="0.2">
      <c r="A8525" s="107">
        <v>3</v>
      </c>
      <c r="B8525" s="132">
        <v>0.45339120370370373</v>
      </c>
      <c r="C8525" s="141" t="s">
        <v>6415</v>
      </c>
    </row>
    <row r="8526" spans="1:19" ht="11.25" thickBot="1" x14ac:dyDescent="0.2">
      <c r="A8526" s="112"/>
    </row>
    <row r="8527" spans="1:19" ht="11.25" thickBot="1" x14ac:dyDescent="0.2">
      <c r="A8527" s="135" t="s">
        <v>362</v>
      </c>
      <c r="B8527" s="112"/>
      <c r="C8527" s="141" t="s">
        <v>6416</v>
      </c>
    </row>
    <row r="8528" spans="1:19" ht="11.25" thickBot="1" x14ac:dyDescent="0.2">
      <c r="A8528" s="112"/>
    </row>
    <row r="8529" spans="1:19" ht="11.25" thickBot="1" x14ac:dyDescent="0.2">
      <c r="A8529" s="138" t="s">
        <v>364</v>
      </c>
      <c r="B8529" s="112"/>
      <c r="C8529" s="141" t="s">
        <v>6417</v>
      </c>
    </row>
    <row r="8530" spans="1:19" ht="11.25" thickBot="1" x14ac:dyDescent="0.2">
      <c r="A8530" s="112"/>
    </row>
    <row r="8531" spans="1:19" ht="11.25" thickBot="1" x14ac:dyDescent="0.2">
      <c r="A8531" s="139" t="s">
        <v>366</v>
      </c>
      <c r="B8531" s="112"/>
      <c r="C8531" s="141" t="s">
        <v>6418</v>
      </c>
    </row>
    <row r="8532" spans="1:19" ht="10.5" x14ac:dyDescent="0.15">
      <c r="A8532" s="112"/>
    </row>
    <row r="8533" spans="1:19" x14ac:dyDescent="0.15">
      <c r="A8533" s="129"/>
      <c r="B8533" s="86" t="s">
        <v>909</v>
      </c>
    </row>
    <row r="8534" spans="1:19" ht="9.75" thickBot="1" x14ac:dyDescent="0.2">
      <c r="A8534" s="81" t="s">
        <v>5871</v>
      </c>
    </row>
    <row r="8535" spans="1:19" ht="11.25" thickBot="1" x14ac:dyDescent="0.2">
      <c r="A8535" s="106" t="s">
        <v>357</v>
      </c>
      <c r="B8535" s="106" t="s">
        <v>358</v>
      </c>
      <c r="C8535" s="130" t="s">
        <v>0</v>
      </c>
      <c r="D8535" s="130" t="s">
        <v>1</v>
      </c>
      <c r="E8535" s="130" t="s">
        <v>2</v>
      </c>
      <c r="F8535" s="130" t="s">
        <v>3</v>
      </c>
      <c r="G8535" s="130" t="s">
        <v>4</v>
      </c>
      <c r="H8535" s="130" t="s">
        <v>5</v>
      </c>
      <c r="I8535" s="131" t="s">
        <v>6</v>
      </c>
      <c r="J8535" s="131" t="s">
        <v>7</v>
      </c>
      <c r="K8535" s="130" t="s">
        <v>8</v>
      </c>
      <c r="L8535" s="130" t="s">
        <v>9</v>
      </c>
      <c r="M8535" s="130" t="s">
        <v>10</v>
      </c>
      <c r="N8535" s="130" t="s">
        <v>11</v>
      </c>
      <c r="O8535" s="130" t="s">
        <v>12</v>
      </c>
      <c r="P8535" s="130" t="s">
        <v>13</v>
      </c>
      <c r="Q8535" s="130" t="s">
        <v>14</v>
      </c>
      <c r="R8535" s="130" t="s">
        <v>15</v>
      </c>
      <c r="S8535" s="130" t="s">
        <v>16</v>
      </c>
    </row>
    <row r="8536" spans="1:19" ht="11.25" thickBot="1" x14ac:dyDescent="0.2">
      <c r="A8536" s="107">
        <v>1</v>
      </c>
      <c r="B8536" s="132">
        <v>0.45817129629629627</v>
      </c>
      <c r="C8536" s="108">
        <v>447904.64</v>
      </c>
      <c r="D8536" s="108">
        <v>4852.5649999999996</v>
      </c>
      <c r="E8536" s="108">
        <v>44347.15</v>
      </c>
      <c r="F8536" s="108">
        <v>16654.653999999999</v>
      </c>
      <c r="G8536" s="108">
        <v>969995.67</v>
      </c>
      <c r="H8536" s="108">
        <v>22</v>
      </c>
      <c r="I8536" s="145">
        <v>17064.986000000001</v>
      </c>
      <c r="J8536" s="134" t="s">
        <v>6419</v>
      </c>
      <c r="K8536" s="108">
        <v>3475.29</v>
      </c>
      <c r="L8536" s="108">
        <v>6</v>
      </c>
      <c r="M8536" s="108">
        <v>751.01400000000001</v>
      </c>
      <c r="N8536" s="108">
        <v>5807.8090000000002</v>
      </c>
      <c r="O8536" s="108">
        <v>1636.0640000000001</v>
      </c>
      <c r="P8536" s="108">
        <v>713.01199999999994</v>
      </c>
      <c r="Q8536" s="108">
        <v>653.01</v>
      </c>
      <c r="R8536" s="108">
        <v>184.001</v>
      </c>
      <c r="S8536" s="108">
        <v>1231.0360000000001</v>
      </c>
    </row>
    <row r="8537" spans="1:19" ht="11.25" thickBot="1" x14ac:dyDescent="0.2">
      <c r="A8537" s="112"/>
    </row>
    <row r="8538" spans="1:19" ht="11.25" thickBot="1" x14ac:dyDescent="0.2">
      <c r="A8538" s="107">
        <v>2</v>
      </c>
      <c r="B8538" s="132">
        <v>0.4583564814814815</v>
      </c>
      <c r="C8538" s="108">
        <v>441606.3</v>
      </c>
      <c r="D8538" s="108">
        <v>4732.5379999999996</v>
      </c>
      <c r="E8538" s="108">
        <v>44685.873</v>
      </c>
      <c r="F8538" s="108">
        <v>16077.200999999999</v>
      </c>
      <c r="G8538" s="108">
        <v>967593.75</v>
      </c>
      <c r="H8538" s="108">
        <v>20</v>
      </c>
      <c r="I8538" s="145">
        <v>17625.453000000001</v>
      </c>
      <c r="J8538" s="134" t="s">
        <v>6420</v>
      </c>
      <c r="K8538" s="108">
        <v>3147.2379999999998</v>
      </c>
      <c r="L8538" s="108">
        <v>8</v>
      </c>
      <c r="M8538" s="108">
        <v>749.01300000000003</v>
      </c>
      <c r="N8538" s="108">
        <v>5873.8280000000004</v>
      </c>
      <c r="O8538" s="108">
        <v>1463.0509999999999</v>
      </c>
      <c r="P8538" s="108">
        <v>754.01400000000001</v>
      </c>
      <c r="Q8538" s="108">
        <v>686.01099999999997</v>
      </c>
      <c r="R8538" s="108">
        <v>178.001</v>
      </c>
      <c r="S8538" s="108">
        <v>1207.0350000000001</v>
      </c>
    </row>
    <row r="8539" spans="1:19" ht="11.25" thickBot="1" x14ac:dyDescent="0.2">
      <c r="A8539" s="112"/>
    </row>
    <row r="8540" spans="1:19" ht="11.25" thickBot="1" x14ac:dyDescent="0.2">
      <c r="A8540" s="107">
        <v>3</v>
      </c>
      <c r="B8540" s="132">
        <v>0.45854166666666668</v>
      </c>
      <c r="C8540" s="108">
        <v>432596.2</v>
      </c>
      <c r="D8540" s="108">
        <v>4589.5060000000003</v>
      </c>
      <c r="E8540" s="108">
        <v>44402.267</v>
      </c>
      <c r="F8540" s="108">
        <v>16575.591</v>
      </c>
      <c r="G8540" s="108">
        <v>964070.94</v>
      </c>
      <c r="H8540" s="108">
        <v>9</v>
      </c>
      <c r="I8540" s="145">
        <v>17772.578000000001</v>
      </c>
      <c r="J8540" s="134" t="s">
        <v>6421</v>
      </c>
      <c r="K8540" s="108">
        <v>2870.1979999999999</v>
      </c>
      <c r="L8540" s="108">
        <v>1</v>
      </c>
      <c r="M8540" s="108">
        <v>683.01099999999997</v>
      </c>
      <c r="N8540" s="108">
        <v>5975.857</v>
      </c>
      <c r="O8540" s="108">
        <v>1370.0450000000001</v>
      </c>
      <c r="P8540" s="108">
        <v>813.01599999999996</v>
      </c>
      <c r="Q8540" s="108">
        <v>645.01</v>
      </c>
      <c r="R8540" s="108">
        <v>170.001</v>
      </c>
      <c r="S8540" s="108">
        <v>1130.0309999999999</v>
      </c>
    </row>
    <row r="8541" spans="1:19" ht="11.25" thickBot="1" x14ac:dyDescent="0.2">
      <c r="A8541" s="112"/>
    </row>
    <row r="8542" spans="1:19" ht="11.25" thickBot="1" x14ac:dyDescent="0.2">
      <c r="A8542" s="135" t="s">
        <v>362</v>
      </c>
      <c r="B8542" s="112"/>
      <c r="C8542" s="136">
        <v>440702.38</v>
      </c>
      <c r="D8542" s="136">
        <v>4724.8689999999997</v>
      </c>
      <c r="E8542" s="136">
        <v>44478.43</v>
      </c>
      <c r="F8542" s="136">
        <v>16435.815999999999</v>
      </c>
      <c r="G8542" s="136">
        <v>967220.12</v>
      </c>
      <c r="H8542" s="136">
        <v>17</v>
      </c>
      <c r="I8542" s="140">
        <v>17487.671999999999</v>
      </c>
      <c r="J8542" s="134" t="s">
        <v>6422</v>
      </c>
      <c r="K8542" s="136">
        <v>3164.2420000000002</v>
      </c>
      <c r="L8542" s="136">
        <v>5</v>
      </c>
      <c r="M8542" s="136">
        <v>727.67899999999997</v>
      </c>
      <c r="N8542" s="136">
        <v>5885.8310000000001</v>
      </c>
      <c r="O8542" s="136">
        <v>1489.72</v>
      </c>
      <c r="P8542" s="136">
        <v>760.01400000000001</v>
      </c>
      <c r="Q8542" s="136">
        <v>661.34400000000005</v>
      </c>
      <c r="R8542" s="136">
        <v>177.334</v>
      </c>
      <c r="S8542" s="136">
        <v>1189.367</v>
      </c>
    </row>
    <row r="8543" spans="1:19" ht="11.25" thickBot="1" x14ac:dyDescent="0.2">
      <c r="A8543" s="112"/>
    </row>
    <row r="8544" spans="1:19" ht="11.25" thickBot="1" x14ac:dyDescent="0.2">
      <c r="A8544" s="138" t="s">
        <v>364</v>
      </c>
      <c r="B8544" s="112"/>
      <c r="C8544" s="136">
        <v>7694.1480000000001</v>
      </c>
      <c r="D8544" s="136">
        <v>131.697</v>
      </c>
      <c r="E8544" s="136">
        <v>181.75200000000001</v>
      </c>
      <c r="F8544" s="136">
        <v>313.07499999999999</v>
      </c>
      <c r="G8544" s="136">
        <v>2979.982</v>
      </c>
      <c r="H8544" s="136">
        <v>7</v>
      </c>
      <c r="I8544" s="140">
        <v>373.375</v>
      </c>
      <c r="J8544" s="134" t="s">
        <v>6423</v>
      </c>
      <c r="K8544" s="136">
        <v>302.904</v>
      </c>
      <c r="L8544" s="136">
        <v>3.6059999999999999</v>
      </c>
      <c r="M8544" s="136">
        <v>38.697000000000003</v>
      </c>
      <c r="N8544" s="136">
        <v>84.664000000000001</v>
      </c>
      <c r="O8544" s="136">
        <v>135</v>
      </c>
      <c r="P8544" s="136">
        <v>50.271000000000001</v>
      </c>
      <c r="Q8544" s="136">
        <v>21.734000000000002</v>
      </c>
      <c r="R8544" s="136">
        <v>7.024</v>
      </c>
      <c r="S8544" s="136">
        <v>52.77</v>
      </c>
    </row>
    <row r="8545" spans="1:19" ht="11.25" thickBot="1" x14ac:dyDescent="0.2">
      <c r="A8545" s="112"/>
    </row>
    <row r="8546" spans="1:19" ht="11.25" thickBot="1" x14ac:dyDescent="0.2">
      <c r="A8546" s="139" t="s">
        <v>366</v>
      </c>
      <c r="B8546" s="112"/>
      <c r="C8546" s="136">
        <v>1.746</v>
      </c>
      <c r="D8546" s="136">
        <v>2.7869999999999999</v>
      </c>
      <c r="E8546" s="136">
        <v>0.40899999999999997</v>
      </c>
      <c r="F8546" s="136">
        <v>1.905</v>
      </c>
      <c r="G8546" s="136">
        <v>0.308</v>
      </c>
      <c r="H8546" s="136">
        <v>41.176000000000002</v>
      </c>
      <c r="I8546" s="140">
        <v>2.1349999999999998</v>
      </c>
      <c r="J8546" s="134" t="s">
        <v>915</v>
      </c>
      <c r="K8546" s="136">
        <v>9.5730000000000004</v>
      </c>
      <c r="L8546" s="136">
        <v>72.111000000000004</v>
      </c>
      <c r="M8546" s="136">
        <v>5.3179999999999996</v>
      </c>
      <c r="N8546" s="136">
        <v>1.4379999999999999</v>
      </c>
      <c r="O8546" s="136">
        <v>9.0619999999999994</v>
      </c>
      <c r="P8546" s="136">
        <v>6.6139999999999999</v>
      </c>
      <c r="Q8546" s="136">
        <v>3.286</v>
      </c>
      <c r="R8546" s="136">
        <v>3.9609999999999999</v>
      </c>
      <c r="S8546" s="136">
        <v>4.4370000000000003</v>
      </c>
    </row>
    <row r="8547" spans="1:19" ht="11.25" thickBot="1" x14ac:dyDescent="0.2">
      <c r="A8547" s="112"/>
    </row>
    <row r="8548" spans="1:19" ht="11.25" thickBot="1" x14ac:dyDescent="0.2">
      <c r="A8548" s="106" t="s">
        <v>357</v>
      </c>
      <c r="B8548" s="106" t="s">
        <v>358</v>
      </c>
      <c r="C8548" s="130" t="s">
        <v>17</v>
      </c>
      <c r="D8548" s="130" t="s">
        <v>18</v>
      </c>
      <c r="E8548" s="131" t="s">
        <v>19</v>
      </c>
      <c r="F8548" s="131" t="s">
        <v>20</v>
      </c>
      <c r="G8548" s="130" t="s">
        <v>21</v>
      </c>
      <c r="H8548" s="130" t="s">
        <v>22</v>
      </c>
      <c r="I8548" s="130" t="s">
        <v>23</v>
      </c>
      <c r="J8548" s="130" t="s">
        <v>24</v>
      </c>
      <c r="K8548" s="131" t="s">
        <v>25</v>
      </c>
      <c r="L8548" s="131" t="s">
        <v>26</v>
      </c>
      <c r="M8548" s="130" t="s">
        <v>27</v>
      </c>
      <c r="N8548" s="130" t="s">
        <v>28</v>
      </c>
      <c r="O8548" s="130" t="s">
        <v>29</v>
      </c>
      <c r="P8548" s="130" t="s">
        <v>30</v>
      </c>
      <c r="Q8548" s="130" t="s">
        <v>31</v>
      </c>
      <c r="R8548" s="130" t="s">
        <v>32</v>
      </c>
      <c r="S8548" s="130" t="s">
        <v>33</v>
      </c>
    </row>
    <row r="8549" spans="1:19" ht="11.25" thickBot="1" x14ac:dyDescent="0.2">
      <c r="A8549" s="107">
        <v>1</v>
      </c>
      <c r="B8549" s="132">
        <v>0.45817129629629627</v>
      </c>
      <c r="C8549" s="108">
        <v>2326.13</v>
      </c>
      <c r="D8549" s="108">
        <v>210.001</v>
      </c>
      <c r="E8549" s="145">
        <v>23366.096000000001</v>
      </c>
      <c r="F8549" s="145">
        <v>873739.79</v>
      </c>
      <c r="G8549" s="108">
        <v>6</v>
      </c>
      <c r="H8549" s="108">
        <v>3</v>
      </c>
      <c r="I8549" s="108">
        <v>541.00699999999995</v>
      </c>
      <c r="J8549" s="108">
        <v>573.00800000000004</v>
      </c>
      <c r="K8549" s="145">
        <v>168112.56</v>
      </c>
      <c r="L8549" s="134" t="s">
        <v>6424</v>
      </c>
      <c r="M8549" s="108">
        <v>113</v>
      </c>
      <c r="N8549" s="108">
        <v>3169.241</v>
      </c>
      <c r="O8549" s="108">
        <v>5</v>
      </c>
      <c r="P8549" s="108">
        <v>11</v>
      </c>
      <c r="Q8549" s="108">
        <v>19</v>
      </c>
      <c r="R8549" s="108">
        <v>8985.9380000000001</v>
      </c>
      <c r="S8549" s="108">
        <v>15</v>
      </c>
    </row>
    <row r="8550" spans="1:19" ht="11.25" thickBot="1" x14ac:dyDescent="0.2">
      <c r="A8550" s="112"/>
    </row>
    <row r="8551" spans="1:19" ht="11.25" thickBot="1" x14ac:dyDescent="0.2">
      <c r="A8551" s="107">
        <v>2</v>
      </c>
      <c r="B8551" s="132">
        <v>0.4583564814814815</v>
      </c>
      <c r="C8551" s="108">
        <v>2427.1410000000001</v>
      </c>
      <c r="D8551" s="108">
        <v>177.001</v>
      </c>
      <c r="E8551" s="145">
        <v>23502.249</v>
      </c>
      <c r="F8551" s="145">
        <v>879397.53</v>
      </c>
      <c r="G8551" s="108">
        <v>10</v>
      </c>
      <c r="H8551" s="108">
        <v>3</v>
      </c>
      <c r="I8551" s="108">
        <v>504.00599999999997</v>
      </c>
      <c r="J8551" s="108">
        <v>598.00900000000001</v>
      </c>
      <c r="K8551" s="145">
        <v>172923.7</v>
      </c>
      <c r="L8551" s="134" t="s">
        <v>6425</v>
      </c>
      <c r="M8551" s="108">
        <v>107</v>
      </c>
      <c r="N8551" s="108">
        <v>2457.145</v>
      </c>
      <c r="O8551" s="108">
        <v>1</v>
      </c>
      <c r="P8551" s="108">
        <v>6</v>
      </c>
      <c r="Q8551" s="108">
        <v>8</v>
      </c>
      <c r="R8551" s="108">
        <v>6234.933</v>
      </c>
      <c r="S8551" s="108">
        <v>4</v>
      </c>
    </row>
    <row r="8552" spans="1:19" ht="11.25" thickBot="1" x14ac:dyDescent="0.2">
      <c r="A8552" s="112"/>
    </row>
    <row r="8553" spans="1:19" ht="11.25" thickBot="1" x14ac:dyDescent="0.2">
      <c r="A8553" s="107">
        <v>3</v>
      </c>
      <c r="B8553" s="132">
        <v>0.45854166666666668</v>
      </c>
      <c r="C8553" s="108">
        <v>2290.1260000000002</v>
      </c>
      <c r="D8553" s="108">
        <v>203.001</v>
      </c>
      <c r="E8553" s="145">
        <v>23657.424999999999</v>
      </c>
      <c r="F8553" s="145">
        <v>877182.01</v>
      </c>
      <c r="G8553" s="108">
        <v>9</v>
      </c>
      <c r="H8553" s="108">
        <v>5</v>
      </c>
      <c r="I8553" s="108">
        <v>491.00599999999997</v>
      </c>
      <c r="J8553" s="108">
        <v>569.00800000000004</v>
      </c>
      <c r="K8553" s="145">
        <v>175263.12</v>
      </c>
      <c r="L8553" s="134" t="s">
        <v>6426</v>
      </c>
      <c r="M8553" s="108">
        <v>91</v>
      </c>
      <c r="N8553" s="108">
        <v>1963.0930000000001</v>
      </c>
      <c r="O8553" s="108">
        <v>4</v>
      </c>
      <c r="P8553" s="108">
        <v>2</v>
      </c>
      <c r="Q8553" s="108">
        <v>11</v>
      </c>
      <c r="R8553" s="108">
        <v>4487.4830000000002</v>
      </c>
      <c r="S8553" s="108">
        <v>6</v>
      </c>
    </row>
    <row r="8554" spans="1:19" ht="11.25" thickBot="1" x14ac:dyDescent="0.2">
      <c r="A8554" s="112"/>
    </row>
    <row r="8555" spans="1:19" ht="11.25" thickBot="1" x14ac:dyDescent="0.2">
      <c r="A8555" s="135" t="s">
        <v>362</v>
      </c>
      <c r="B8555" s="112"/>
      <c r="C8555" s="136">
        <v>2347.799</v>
      </c>
      <c r="D8555" s="136">
        <v>196.66800000000001</v>
      </c>
      <c r="E8555" s="140">
        <v>23508.59</v>
      </c>
      <c r="F8555" s="140">
        <v>876773.11</v>
      </c>
      <c r="G8555" s="136">
        <v>8.3330000000000002</v>
      </c>
      <c r="H8555" s="136">
        <v>3.6669999999999998</v>
      </c>
      <c r="I8555" s="136">
        <v>512.00599999999997</v>
      </c>
      <c r="J8555" s="136">
        <v>580.00800000000004</v>
      </c>
      <c r="K8555" s="140">
        <v>172099.79</v>
      </c>
      <c r="L8555" s="134" t="s">
        <v>6427</v>
      </c>
      <c r="M8555" s="136">
        <v>103.667</v>
      </c>
      <c r="N8555" s="136">
        <v>2529.826</v>
      </c>
      <c r="O8555" s="136">
        <v>3.3330000000000002</v>
      </c>
      <c r="P8555" s="136">
        <v>6.3330000000000002</v>
      </c>
      <c r="Q8555" s="136">
        <v>12.667</v>
      </c>
      <c r="R8555" s="136">
        <v>6569.451</v>
      </c>
      <c r="S8555" s="136">
        <v>8.3330000000000002</v>
      </c>
    </row>
    <row r="8556" spans="1:19" ht="11.25" thickBot="1" x14ac:dyDescent="0.2">
      <c r="A8556" s="112"/>
    </row>
    <row r="8557" spans="1:19" ht="11.25" thickBot="1" x14ac:dyDescent="0.2">
      <c r="A8557" s="138" t="s">
        <v>364</v>
      </c>
      <c r="B8557" s="112"/>
      <c r="C8557" s="136">
        <v>71.031999999999996</v>
      </c>
      <c r="D8557" s="136">
        <v>17.388000000000002</v>
      </c>
      <c r="E8557" s="140">
        <v>145.768</v>
      </c>
      <c r="F8557" s="140">
        <v>2850.95</v>
      </c>
      <c r="G8557" s="136">
        <v>2.0819999999999999</v>
      </c>
      <c r="H8557" s="136">
        <v>1.155</v>
      </c>
      <c r="I8557" s="136">
        <v>25.943000000000001</v>
      </c>
      <c r="J8557" s="136">
        <v>15.717000000000001</v>
      </c>
      <c r="K8557" s="140">
        <v>3645.7869999999998</v>
      </c>
      <c r="L8557" s="134" t="s">
        <v>6428</v>
      </c>
      <c r="M8557" s="136">
        <v>11.372999999999999</v>
      </c>
      <c r="N8557" s="136">
        <v>606.35</v>
      </c>
      <c r="O8557" s="136">
        <v>2.0819999999999999</v>
      </c>
      <c r="P8557" s="136">
        <v>4.5090000000000003</v>
      </c>
      <c r="Q8557" s="136">
        <v>5.6859999999999999</v>
      </c>
      <c r="R8557" s="136">
        <v>2267.8069999999998</v>
      </c>
      <c r="S8557" s="136">
        <v>5.859</v>
      </c>
    </row>
    <row r="8558" spans="1:19" ht="11.25" thickBot="1" x14ac:dyDescent="0.2">
      <c r="A8558" s="112"/>
    </row>
    <row r="8559" spans="1:19" ht="11.25" thickBot="1" x14ac:dyDescent="0.2">
      <c r="A8559" s="139" t="s">
        <v>366</v>
      </c>
      <c r="B8559" s="112"/>
      <c r="C8559" s="136">
        <v>3.0249999999999999</v>
      </c>
      <c r="D8559" s="136">
        <v>8.8409999999999993</v>
      </c>
      <c r="E8559" s="140">
        <v>0.62</v>
      </c>
      <c r="F8559" s="140">
        <v>0.32500000000000001</v>
      </c>
      <c r="G8559" s="136">
        <v>24.98</v>
      </c>
      <c r="H8559" s="136">
        <v>31.492000000000001</v>
      </c>
      <c r="I8559" s="136">
        <v>5.0670000000000002</v>
      </c>
      <c r="J8559" s="136">
        <v>2.71</v>
      </c>
      <c r="K8559" s="140">
        <v>2.1179999999999999</v>
      </c>
      <c r="L8559" s="134" t="s">
        <v>921</v>
      </c>
      <c r="M8559" s="136">
        <v>10.97</v>
      </c>
      <c r="N8559" s="136">
        <v>23.968</v>
      </c>
      <c r="O8559" s="136">
        <v>62.45</v>
      </c>
      <c r="P8559" s="136">
        <v>71.198999999999998</v>
      </c>
      <c r="Q8559" s="136">
        <v>44.890999999999998</v>
      </c>
      <c r="R8559" s="136">
        <v>34.520000000000003</v>
      </c>
      <c r="S8559" s="136">
        <v>70.313999999999993</v>
      </c>
    </row>
    <row r="8560" spans="1:19" ht="11.25" thickBot="1" x14ac:dyDescent="0.2">
      <c r="A8560" s="112"/>
    </row>
    <row r="8561" spans="1:19" ht="11.25" thickBot="1" x14ac:dyDescent="0.2">
      <c r="A8561" s="106" t="s">
        <v>357</v>
      </c>
      <c r="B8561" s="106" t="s">
        <v>358</v>
      </c>
      <c r="C8561" s="131" t="s">
        <v>34</v>
      </c>
      <c r="D8561" s="131" t="s">
        <v>35</v>
      </c>
      <c r="E8561" s="130" t="s">
        <v>36</v>
      </c>
      <c r="F8561" s="130" t="s">
        <v>37</v>
      </c>
      <c r="G8561" s="130" t="s">
        <v>38</v>
      </c>
      <c r="H8561" s="130" t="s">
        <v>39</v>
      </c>
      <c r="I8561" s="130" t="s">
        <v>40</v>
      </c>
      <c r="J8561" s="130" t="s">
        <v>41</v>
      </c>
      <c r="K8561" s="130" t="s">
        <v>42</v>
      </c>
      <c r="L8561" s="130" t="s">
        <v>43</v>
      </c>
      <c r="M8561" s="130" t="s">
        <v>44</v>
      </c>
      <c r="N8561" s="130" t="s">
        <v>45</v>
      </c>
      <c r="O8561" s="130" t="s">
        <v>46</v>
      </c>
      <c r="P8561" s="130" t="s">
        <v>47</v>
      </c>
      <c r="Q8561" s="130" t="s">
        <v>48</v>
      </c>
      <c r="R8561" s="130" t="s">
        <v>49</v>
      </c>
      <c r="S8561" s="130" t="s">
        <v>50</v>
      </c>
    </row>
    <row r="8562" spans="1:19" ht="11.25" thickBot="1" x14ac:dyDescent="0.2">
      <c r="A8562" s="107">
        <v>1</v>
      </c>
      <c r="B8562" s="132">
        <v>0.45817129629629627</v>
      </c>
      <c r="C8562" s="145">
        <v>409207.74</v>
      </c>
      <c r="D8562" s="134" t="s">
        <v>6429</v>
      </c>
      <c r="E8562" s="108">
        <v>139</v>
      </c>
      <c r="F8562" s="108">
        <v>33</v>
      </c>
      <c r="G8562" s="108">
        <v>0</v>
      </c>
      <c r="H8562" s="108">
        <v>197.001</v>
      </c>
      <c r="I8562" s="108">
        <v>144</v>
      </c>
      <c r="J8562" s="108">
        <v>846.01700000000005</v>
      </c>
      <c r="K8562" s="108">
        <v>57</v>
      </c>
      <c r="L8562" s="108">
        <v>327.00299999999999</v>
      </c>
      <c r="M8562" s="108">
        <v>28</v>
      </c>
      <c r="N8562" s="108">
        <v>12</v>
      </c>
      <c r="O8562" s="108">
        <v>4</v>
      </c>
      <c r="P8562" s="108">
        <v>7</v>
      </c>
      <c r="Q8562" s="108">
        <v>3</v>
      </c>
      <c r="R8562" s="108">
        <v>36</v>
      </c>
      <c r="S8562" s="108">
        <v>12</v>
      </c>
    </row>
    <row r="8563" spans="1:19" ht="11.25" thickBot="1" x14ac:dyDescent="0.2">
      <c r="A8563" s="112"/>
    </row>
    <row r="8564" spans="1:19" ht="11.25" thickBot="1" x14ac:dyDescent="0.2">
      <c r="A8564" s="107">
        <v>2</v>
      </c>
      <c r="B8564" s="132">
        <v>0.4583564814814815</v>
      </c>
      <c r="C8564" s="145">
        <v>419481.05</v>
      </c>
      <c r="D8564" s="134" t="s">
        <v>6430</v>
      </c>
      <c r="E8564" s="108">
        <v>159.001</v>
      </c>
      <c r="F8564" s="108">
        <v>24</v>
      </c>
      <c r="G8564" s="108">
        <v>5</v>
      </c>
      <c r="H8564" s="108">
        <v>145</v>
      </c>
      <c r="I8564" s="108">
        <v>140</v>
      </c>
      <c r="J8564" s="108">
        <v>812.01599999999996</v>
      </c>
      <c r="K8564" s="108">
        <v>54</v>
      </c>
      <c r="L8564" s="108">
        <v>395.00400000000002</v>
      </c>
      <c r="M8564" s="108">
        <v>23</v>
      </c>
      <c r="N8564" s="108">
        <v>16</v>
      </c>
      <c r="O8564" s="108">
        <v>2</v>
      </c>
      <c r="P8564" s="108">
        <v>7</v>
      </c>
      <c r="Q8564" s="108">
        <v>5</v>
      </c>
      <c r="R8564" s="108">
        <v>20</v>
      </c>
      <c r="S8564" s="108">
        <v>14</v>
      </c>
    </row>
    <row r="8565" spans="1:19" ht="11.25" thickBot="1" x14ac:dyDescent="0.2">
      <c r="A8565" s="112"/>
    </row>
    <row r="8566" spans="1:19" ht="11.25" thickBot="1" x14ac:dyDescent="0.2">
      <c r="A8566" s="107">
        <v>3</v>
      </c>
      <c r="B8566" s="132">
        <v>0.45854166666666668</v>
      </c>
      <c r="C8566" s="145">
        <v>423288.92</v>
      </c>
      <c r="D8566" s="134" t="s">
        <v>6431</v>
      </c>
      <c r="E8566" s="108">
        <v>132</v>
      </c>
      <c r="F8566" s="108">
        <v>30</v>
      </c>
      <c r="G8566" s="108">
        <v>2</v>
      </c>
      <c r="H8566" s="108">
        <v>154.001</v>
      </c>
      <c r="I8566" s="108">
        <v>132</v>
      </c>
      <c r="J8566" s="108">
        <v>809.01599999999996</v>
      </c>
      <c r="K8566" s="108">
        <v>67</v>
      </c>
      <c r="L8566" s="108">
        <v>338.00299999999999</v>
      </c>
      <c r="M8566" s="108">
        <v>25</v>
      </c>
      <c r="N8566" s="108">
        <v>7</v>
      </c>
      <c r="O8566" s="108">
        <v>5</v>
      </c>
      <c r="P8566" s="108">
        <v>6</v>
      </c>
      <c r="Q8566" s="108">
        <v>9</v>
      </c>
      <c r="R8566" s="108">
        <v>24</v>
      </c>
      <c r="S8566" s="108">
        <v>7</v>
      </c>
    </row>
    <row r="8567" spans="1:19" ht="11.25" thickBot="1" x14ac:dyDescent="0.2">
      <c r="A8567" s="112"/>
    </row>
    <row r="8568" spans="1:19" ht="11.25" thickBot="1" x14ac:dyDescent="0.2">
      <c r="A8568" s="135" t="s">
        <v>362</v>
      </c>
      <c r="B8568" s="112"/>
      <c r="C8568" s="140">
        <v>417325.9</v>
      </c>
      <c r="D8568" s="134" t="s">
        <v>6432</v>
      </c>
      <c r="E8568" s="136">
        <v>143.334</v>
      </c>
      <c r="F8568" s="136">
        <v>29</v>
      </c>
      <c r="G8568" s="136">
        <v>2.3330000000000002</v>
      </c>
      <c r="H8568" s="136">
        <v>165.334</v>
      </c>
      <c r="I8568" s="136">
        <v>138.667</v>
      </c>
      <c r="J8568" s="136">
        <v>822.35</v>
      </c>
      <c r="K8568" s="136">
        <v>59.332999999999998</v>
      </c>
      <c r="L8568" s="136">
        <v>353.33600000000001</v>
      </c>
      <c r="M8568" s="136">
        <v>25.332999999999998</v>
      </c>
      <c r="N8568" s="136">
        <v>11.667</v>
      </c>
      <c r="O8568" s="136">
        <v>3.6669999999999998</v>
      </c>
      <c r="P8568" s="136">
        <v>6.6669999999999998</v>
      </c>
      <c r="Q8568" s="136">
        <v>5.6669999999999998</v>
      </c>
      <c r="R8568" s="136">
        <v>26.667000000000002</v>
      </c>
      <c r="S8568" s="136">
        <v>11</v>
      </c>
    </row>
    <row r="8569" spans="1:19" ht="11.25" thickBot="1" x14ac:dyDescent="0.2">
      <c r="A8569" s="112"/>
    </row>
    <row r="8570" spans="1:19" ht="11.25" thickBot="1" x14ac:dyDescent="0.2">
      <c r="A8570" s="138" t="s">
        <v>364</v>
      </c>
      <c r="B8570" s="112"/>
      <c r="C8570" s="140">
        <v>7283.777</v>
      </c>
      <c r="D8570" s="134" t="s">
        <v>6433</v>
      </c>
      <c r="E8570" s="136">
        <v>14.012</v>
      </c>
      <c r="F8570" s="136">
        <v>4.5830000000000002</v>
      </c>
      <c r="G8570" s="136">
        <v>2.5169999999999999</v>
      </c>
      <c r="H8570" s="136">
        <v>27.791</v>
      </c>
      <c r="I8570" s="136">
        <v>6.11</v>
      </c>
      <c r="J8570" s="136">
        <v>20.552</v>
      </c>
      <c r="K8570" s="136">
        <v>6.8070000000000004</v>
      </c>
      <c r="L8570" s="136">
        <v>36.502000000000002</v>
      </c>
      <c r="M8570" s="136">
        <v>2.5169999999999999</v>
      </c>
      <c r="N8570" s="136">
        <v>4.5090000000000003</v>
      </c>
      <c r="O8570" s="136">
        <v>1.528</v>
      </c>
      <c r="P8570" s="136">
        <v>0.57699999999999996</v>
      </c>
      <c r="Q8570" s="136">
        <v>3.0550000000000002</v>
      </c>
      <c r="R8570" s="136">
        <v>8.327</v>
      </c>
      <c r="S8570" s="136">
        <v>3.6059999999999999</v>
      </c>
    </row>
    <row r="8571" spans="1:19" ht="11.25" thickBot="1" x14ac:dyDescent="0.2">
      <c r="A8571" s="112"/>
    </row>
    <row r="8572" spans="1:19" ht="11.25" thickBot="1" x14ac:dyDescent="0.2">
      <c r="A8572" s="139" t="s">
        <v>366</v>
      </c>
      <c r="B8572" s="112"/>
      <c r="C8572" s="140">
        <v>1.7450000000000001</v>
      </c>
      <c r="D8572" s="134" t="s">
        <v>927</v>
      </c>
      <c r="E8572" s="136">
        <v>9.7759999999999998</v>
      </c>
      <c r="F8572" s="136">
        <v>15.802</v>
      </c>
      <c r="G8572" s="136">
        <v>107.855</v>
      </c>
      <c r="H8572" s="136">
        <v>16.809000000000001</v>
      </c>
      <c r="I8572" s="136">
        <v>4.4059999999999997</v>
      </c>
      <c r="J8572" s="136">
        <v>2.4990000000000001</v>
      </c>
      <c r="K8572" s="136">
        <v>11.472</v>
      </c>
      <c r="L8572" s="136">
        <v>10.331</v>
      </c>
      <c r="M8572" s="136">
        <v>9.9339999999999993</v>
      </c>
      <c r="N8572" s="136">
        <v>38.651000000000003</v>
      </c>
      <c r="O8572" s="136">
        <v>41.66</v>
      </c>
      <c r="P8572" s="136">
        <v>8.66</v>
      </c>
      <c r="Q8572" s="136">
        <v>53.912999999999997</v>
      </c>
      <c r="R8572" s="136">
        <v>31.225000000000001</v>
      </c>
      <c r="S8572" s="136">
        <v>32.777999999999999</v>
      </c>
    </row>
    <row r="8573" spans="1:19" ht="11.25" thickBot="1" x14ac:dyDescent="0.2">
      <c r="A8573" s="112"/>
    </row>
    <row r="8574" spans="1:19" ht="11.25" thickBot="1" x14ac:dyDescent="0.2">
      <c r="A8574" s="106" t="s">
        <v>357</v>
      </c>
      <c r="B8574" s="106" t="s">
        <v>358</v>
      </c>
      <c r="C8574" s="130" t="s">
        <v>51</v>
      </c>
      <c r="D8574" s="130" t="s">
        <v>52</v>
      </c>
      <c r="E8574" s="130" t="s">
        <v>53</v>
      </c>
      <c r="F8574" s="130" t="s">
        <v>54</v>
      </c>
      <c r="G8574" s="130" t="s">
        <v>55</v>
      </c>
      <c r="H8574" s="130" t="s">
        <v>56</v>
      </c>
      <c r="I8574" s="130" t="s">
        <v>57</v>
      </c>
      <c r="J8574" s="130" t="s">
        <v>58</v>
      </c>
      <c r="K8574" s="130" t="s">
        <v>59</v>
      </c>
      <c r="L8574" s="130" t="s">
        <v>60</v>
      </c>
      <c r="M8574" s="130" t="s">
        <v>61</v>
      </c>
      <c r="N8574" s="130" t="s">
        <v>62</v>
      </c>
      <c r="O8574" s="130" t="s">
        <v>63</v>
      </c>
      <c r="P8574" s="130" t="s">
        <v>64</v>
      </c>
      <c r="Q8574" s="131" t="s">
        <v>65</v>
      </c>
      <c r="R8574" s="131" t="s">
        <v>66</v>
      </c>
      <c r="S8574" s="130" t="s">
        <v>67</v>
      </c>
    </row>
    <row r="8575" spans="1:19" ht="11.25" thickBot="1" x14ac:dyDescent="0.2">
      <c r="A8575" s="107">
        <v>1</v>
      </c>
      <c r="B8575" s="132">
        <v>0.45817129629629627</v>
      </c>
      <c r="C8575" s="108">
        <v>25</v>
      </c>
      <c r="D8575" s="108">
        <v>10</v>
      </c>
      <c r="E8575" s="108">
        <v>22</v>
      </c>
      <c r="F8575" s="108">
        <v>14</v>
      </c>
      <c r="G8575" s="108">
        <v>23</v>
      </c>
      <c r="H8575" s="108">
        <v>20</v>
      </c>
      <c r="I8575" s="108">
        <v>1919.088</v>
      </c>
      <c r="J8575" s="108">
        <v>26</v>
      </c>
      <c r="K8575" s="108">
        <v>55</v>
      </c>
      <c r="L8575" s="108">
        <v>37</v>
      </c>
      <c r="M8575" s="108">
        <v>12</v>
      </c>
      <c r="N8575" s="108">
        <v>181.001</v>
      </c>
      <c r="O8575" s="108">
        <v>325.00299999999999</v>
      </c>
      <c r="P8575" s="108">
        <v>391.00400000000002</v>
      </c>
      <c r="Q8575" s="145">
        <v>1900938.6</v>
      </c>
      <c r="R8575" s="134" t="s">
        <v>6434</v>
      </c>
      <c r="S8575" s="108">
        <v>24</v>
      </c>
    </row>
    <row r="8576" spans="1:19" ht="11.25" thickBot="1" x14ac:dyDescent="0.2">
      <c r="A8576" s="112"/>
    </row>
    <row r="8577" spans="1:19" ht="11.25" thickBot="1" x14ac:dyDescent="0.2">
      <c r="A8577" s="107">
        <v>2</v>
      </c>
      <c r="B8577" s="132">
        <v>0.4583564814814815</v>
      </c>
      <c r="C8577" s="108">
        <v>17</v>
      </c>
      <c r="D8577" s="108">
        <v>12</v>
      </c>
      <c r="E8577" s="108">
        <v>20</v>
      </c>
      <c r="F8577" s="108">
        <v>8</v>
      </c>
      <c r="G8577" s="108">
        <v>20</v>
      </c>
      <c r="H8577" s="108">
        <v>16</v>
      </c>
      <c r="I8577" s="108">
        <v>1538.057</v>
      </c>
      <c r="J8577" s="108">
        <v>23</v>
      </c>
      <c r="K8577" s="108">
        <v>41</v>
      </c>
      <c r="L8577" s="108">
        <v>28</v>
      </c>
      <c r="M8577" s="108">
        <v>14</v>
      </c>
      <c r="N8577" s="108">
        <v>154.001</v>
      </c>
      <c r="O8577" s="108">
        <v>293.00200000000001</v>
      </c>
      <c r="P8577" s="108">
        <v>409.00400000000002</v>
      </c>
      <c r="Q8577" s="145">
        <v>1947542.3</v>
      </c>
      <c r="R8577" s="134" t="s">
        <v>6435</v>
      </c>
      <c r="S8577" s="108">
        <v>30</v>
      </c>
    </row>
    <row r="8578" spans="1:19" ht="11.25" thickBot="1" x14ac:dyDescent="0.2">
      <c r="A8578" s="112"/>
    </row>
    <row r="8579" spans="1:19" ht="11.25" thickBot="1" x14ac:dyDescent="0.2">
      <c r="A8579" s="107">
        <v>3</v>
      </c>
      <c r="B8579" s="132">
        <v>0.45854166666666668</v>
      </c>
      <c r="C8579" s="108">
        <v>18</v>
      </c>
      <c r="D8579" s="108">
        <v>6</v>
      </c>
      <c r="E8579" s="108">
        <v>16</v>
      </c>
      <c r="F8579" s="108">
        <v>3</v>
      </c>
      <c r="G8579" s="108">
        <v>16</v>
      </c>
      <c r="H8579" s="108">
        <v>14</v>
      </c>
      <c r="I8579" s="108">
        <v>1402.047</v>
      </c>
      <c r="J8579" s="108">
        <v>20</v>
      </c>
      <c r="K8579" s="108">
        <v>24</v>
      </c>
      <c r="L8579" s="108">
        <v>106</v>
      </c>
      <c r="M8579" s="108">
        <v>11</v>
      </c>
      <c r="N8579" s="108">
        <v>151.001</v>
      </c>
      <c r="O8579" s="108">
        <v>211.001</v>
      </c>
      <c r="P8579" s="108">
        <v>388.00400000000002</v>
      </c>
      <c r="Q8579" s="145">
        <v>1967847.8</v>
      </c>
      <c r="R8579" s="134" t="s">
        <v>6436</v>
      </c>
      <c r="S8579" s="108">
        <v>24</v>
      </c>
    </row>
    <row r="8580" spans="1:19" ht="11.25" thickBot="1" x14ac:dyDescent="0.2">
      <c r="A8580" s="112"/>
    </row>
    <row r="8581" spans="1:19" ht="11.25" thickBot="1" x14ac:dyDescent="0.2">
      <c r="A8581" s="135" t="s">
        <v>362</v>
      </c>
      <c r="B8581" s="112"/>
      <c r="C8581" s="136">
        <v>20</v>
      </c>
      <c r="D8581" s="136">
        <v>9.3330000000000002</v>
      </c>
      <c r="E8581" s="136">
        <v>19.332999999999998</v>
      </c>
      <c r="F8581" s="136">
        <v>8.3330000000000002</v>
      </c>
      <c r="G8581" s="136">
        <v>19.667000000000002</v>
      </c>
      <c r="H8581" s="136">
        <v>16.667000000000002</v>
      </c>
      <c r="I8581" s="136">
        <v>1619.731</v>
      </c>
      <c r="J8581" s="136">
        <v>23</v>
      </c>
      <c r="K8581" s="136">
        <v>40</v>
      </c>
      <c r="L8581" s="136">
        <v>57</v>
      </c>
      <c r="M8581" s="136">
        <v>12.333</v>
      </c>
      <c r="N8581" s="136">
        <v>162.001</v>
      </c>
      <c r="O8581" s="136">
        <v>276.33499999999998</v>
      </c>
      <c r="P8581" s="136">
        <v>396.00400000000002</v>
      </c>
      <c r="Q8581" s="140">
        <v>1938776.2</v>
      </c>
      <c r="R8581" s="134" t="s">
        <v>6437</v>
      </c>
      <c r="S8581" s="136">
        <v>26</v>
      </c>
    </row>
    <row r="8582" spans="1:19" ht="11.25" thickBot="1" x14ac:dyDescent="0.2">
      <c r="A8582" s="112"/>
    </row>
    <row r="8583" spans="1:19" ht="11.25" thickBot="1" x14ac:dyDescent="0.2">
      <c r="A8583" s="138" t="s">
        <v>364</v>
      </c>
      <c r="B8583" s="112"/>
      <c r="C8583" s="136">
        <v>4.359</v>
      </c>
      <c r="D8583" s="136">
        <v>3.0550000000000002</v>
      </c>
      <c r="E8583" s="136">
        <v>3.0550000000000002</v>
      </c>
      <c r="F8583" s="136">
        <v>5.508</v>
      </c>
      <c r="G8583" s="136">
        <v>3.512</v>
      </c>
      <c r="H8583" s="136">
        <v>3.0550000000000002</v>
      </c>
      <c r="I8583" s="136">
        <v>268.02199999999999</v>
      </c>
      <c r="J8583" s="136">
        <v>3</v>
      </c>
      <c r="K8583" s="136">
        <v>15.523999999999999</v>
      </c>
      <c r="L8583" s="136">
        <v>42.673000000000002</v>
      </c>
      <c r="M8583" s="136">
        <v>1.528</v>
      </c>
      <c r="N8583" s="136">
        <v>16.523</v>
      </c>
      <c r="O8583" s="136">
        <v>58.8</v>
      </c>
      <c r="P8583" s="136">
        <v>11.358000000000001</v>
      </c>
      <c r="Q8583" s="140">
        <v>34305.148999999998</v>
      </c>
      <c r="R8583" s="134" t="s">
        <v>6438</v>
      </c>
      <c r="S8583" s="136">
        <v>3.464</v>
      </c>
    </row>
    <row r="8584" spans="1:19" ht="11.25" thickBot="1" x14ac:dyDescent="0.2">
      <c r="A8584" s="112"/>
    </row>
    <row r="8585" spans="1:19" ht="11.25" thickBot="1" x14ac:dyDescent="0.2">
      <c r="A8585" s="139" t="s">
        <v>366</v>
      </c>
      <c r="B8585" s="112"/>
      <c r="C8585" s="136">
        <v>21.795000000000002</v>
      </c>
      <c r="D8585" s="136">
        <v>32.732999999999997</v>
      </c>
      <c r="E8585" s="136">
        <v>15.802</v>
      </c>
      <c r="F8585" s="136">
        <v>66.090999999999994</v>
      </c>
      <c r="G8585" s="136">
        <v>17.856999999999999</v>
      </c>
      <c r="H8585" s="136">
        <v>18.329999999999998</v>
      </c>
      <c r="I8585" s="136">
        <v>16.547000000000001</v>
      </c>
      <c r="J8585" s="136">
        <v>13.042999999999999</v>
      </c>
      <c r="K8585" s="136">
        <v>38.81</v>
      </c>
      <c r="L8585" s="136">
        <v>74.864999999999995</v>
      </c>
      <c r="M8585" s="136">
        <v>12.385</v>
      </c>
      <c r="N8585" s="136">
        <v>10.199</v>
      </c>
      <c r="O8585" s="136">
        <v>21.277999999999999</v>
      </c>
      <c r="P8585" s="136">
        <v>2.8679999999999999</v>
      </c>
      <c r="Q8585" s="140">
        <v>1.7689999999999999</v>
      </c>
      <c r="R8585" s="134" t="s">
        <v>933</v>
      </c>
      <c r="S8585" s="136">
        <v>13.323</v>
      </c>
    </row>
    <row r="8586" spans="1:19" ht="11.25" thickBot="1" x14ac:dyDescent="0.2">
      <c r="A8586" s="112"/>
    </row>
    <row r="8587" spans="1:19" ht="11.25" thickBot="1" x14ac:dyDescent="0.2">
      <c r="A8587" s="106" t="s">
        <v>357</v>
      </c>
      <c r="B8587" s="106" t="s">
        <v>358</v>
      </c>
      <c r="C8587" s="130" t="s">
        <v>68</v>
      </c>
    </row>
    <row r="8588" spans="1:19" ht="11.25" thickBot="1" x14ac:dyDescent="0.2">
      <c r="A8588" s="107">
        <v>1</v>
      </c>
      <c r="B8588" s="132">
        <v>0.45817129629629627</v>
      </c>
      <c r="C8588" s="108">
        <v>189.001</v>
      </c>
    </row>
    <row r="8589" spans="1:19" ht="11.25" thickBot="1" x14ac:dyDescent="0.2">
      <c r="A8589" s="112"/>
    </row>
    <row r="8590" spans="1:19" ht="11.25" thickBot="1" x14ac:dyDescent="0.2">
      <c r="A8590" s="107">
        <v>2</v>
      </c>
      <c r="B8590" s="132">
        <v>0.4583564814814815</v>
      </c>
      <c r="C8590" s="108">
        <v>158.001</v>
      </c>
    </row>
    <row r="8591" spans="1:19" ht="11.25" thickBot="1" x14ac:dyDescent="0.2">
      <c r="A8591" s="112"/>
    </row>
    <row r="8592" spans="1:19" ht="11.25" thickBot="1" x14ac:dyDescent="0.2">
      <c r="A8592" s="107">
        <v>3</v>
      </c>
      <c r="B8592" s="132">
        <v>0.45854166666666668</v>
      </c>
      <c r="C8592" s="108">
        <v>139</v>
      </c>
    </row>
    <row r="8593" spans="1:19" ht="11.25" thickBot="1" x14ac:dyDescent="0.2">
      <c r="A8593" s="112"/>
    </row>
    <row r="8594" spans="1:19" ht="11.25" thickBot="1" x14ac:dyDescent="0.2">
      <c r="A8594" s="135" t="s">
        <v>362</v>
      </c>
      <c r="B8594" s="112"/>
      <c r="C8594" s="136">
        <v>162.001</v>
      </c>
    </row>
    <row r="8595" spans="1:19" ht="11.25" thickBot="1" x14ac:dyDescent="0.2">
      <c r="A8595" s="112"/>
    </row>
    <row r="8596" spans="1:19" ht="11.25" thickBot="1" x14ac:dyDescent="0.2">
      <c r="A8596" s="138" t="s">
        <v>364</v>
      </c>
      <c r="B8596" s="112"/>
      <c r="C8596" s="136">
        <v>25.239000000000001</v>
      </c>
    </row>
    <row r="8597" spans="1:19" ht="11.25" thickBot="1" x14ac:dyDescent="0.2">
      <c r="A8597" s="112"/>
    </row>
    <row r="8598" spans="1:19" ht="11.25" thickBot="1" x14ac:dyDescent="0.2">
      <c r="A8598" s="139" t="s">
        <v>366</v>
      </c>
      <c r="B8598" s="112"/>
      <c r="C8598" s="136">
        <v>15.58</v>
      </c>
    </row>
    <row r="8599" spans="1:19" ht="10.5" x14ac:dyDescent="0.15">
      <c r="A8599" s="112"/>
    </row>
    <row r="8600" spans="1:19" x14ac:dyDescent="0.15">
      <c r="A8600" s="129"/>
      <c r="B8600" s="86" t="s">
        <v>934</v>
      </c>
    </row>
    <row r="8601" spans="1:19" ht="9.75" thickBot="1" x14ac:dyDescent="0.2">
      <c r="A8601" s="81" t="s">
        <v>5871</v>
      </c>
    </row>
    <row r="8602" spans="1:19" ht="11.25" thickBot="1" x14ac:dyDescent="0.2">
      <c r="A8602" s="106" t="s">
        <v>357</v>
      </c>
      <c r="B8602" s="106" t="s">
        <v>358</v>
      </c>
      <c r="C8602" s="130" t="s">
        <v>0</v>
      </c>
      <c r="D8602" s="130" t="s">
        <v>1</v>
      </c>
      <c r="E8602" s="130" t="s">
        <v>2</v>
      </c>
      <c r="F8602" s="130" t="s">
        <v>3</v>
      </c>
      <c r="G8602" s="130" t="s">
        <v>4</v>
      </c>
      <c r="H8602" s="130" t="s">
        <v>5</v>
      </c>
      <c r="I8602" s="131" t="s">
        <v>6</v>
      </c>
      <c r="J8602" s="131" t="s">
        <v>7</v>
      </c>
      <c r="K8602" s="130" t="s">
        <v>8</v>
      </c>
      <c r="L8602" s="130" t="s">
        <v>9</v>
      </c>
      <c r="M8602" s="130" t="s">
        <v>10</v>
      </c>
      <c r="N8602" s="130" t="s">
        <v>11</v>
      </c>
      <c r="O8602" s="130" t="s">
        <v>12</v>
      </c>
      <c r="P8602" s="130" t="s">
        <v>13</v>
      </c>
      <c r="Q8602" s="130" t="s">
        <v>14</v>
      </c>
      <c r="R8602" s="130" t="s">
        <v>15</v>
      </c>
      <c r="S8602" s="130" t="s">
        <v>16</v>
      </c>
    </row>
    <row r="8603" spans="1:19" ht="11.25" thickBot="1" x14ac:dyDescent="0.2">
      <c r="A8603" s="107">
        <v>1</v>
      </c>
      <c r="B8603" s="132">
        <v>0.46329861111111109</v>
      </c>
      <c r="C8603" s="108">
        <v>1074454.3</v>
      </c>
      <c r="D8603" s="108">
        <v>120508.53</v>
      </c>
      <c r="E8603" s="141" t="s">
        <v>6439</v>
      </c>
      <c r="F8603" s="108">
        <v>133202.47</v>
      </c>
      <c r="G8603" s="141" t="s">
        <v>6440</v>
      </c>
      <c r="H8603" s="108">
        <v>59</v>
      </c>
      <c r="I8603" s="145">
        <v>17433.291000000001</v>
      </c>
      <c r="J8603" s="134" t="s">
        <v>6441</v>
      </c>
      <c r="K8603" s="141" t="s">
        <v>6442</v>
      </c>
      <c r="L8603" s="108">
        <v>184.001</v>
      </c>
      <c r="M8603" s="108">
        <v>7874.4880000000003</v>
      </c>
      <c r="N8603" s="108">
        <v>9665.2420000000002</v>
      </c>
      <c r="O8603" s="108">
        <v>8083.5680000000002</v>
      </c>
      <c r="P8603" s="108">
        <v>8006.5379999999996</v>
      </c>
      <c r="Q8603" s="108">
        <v>360.00299999999999</v>
      </c>
      <c r="R8603" s="108">
        <v>1256.038</v>
      </c>
      <c r="S8603" s="108">
        <v>176211.07</v>
      </c>
    </row>
    <row r="8604" spans="1:19" ht="11.25" thickBot="1" x14ac:dyDescent="0.2">
      <c r="A8604" s="112"/>
    </row>
    <row r="8605" spans="1:19" ht="11.25" thickBot="1" x14ac:dyDescent="0.2">
      <c r="A8605" s="107">
        <v>2</v>
      </c>
      <c r="B8605" s="132">
        <v>0.46348379629629632</v>
      </c>
      <c r="C8605" s="108">
        <v>1092848</v>
      </c>
      <c r="D8605" s="108">
        <v>122390.45</v>
      </c>
      <c r="E8605" s="141" t="s">
        <v>6443</v>
      </c>
      <c r="F8605" s="108">
        <v>134553.10999999999</v>
      </c>
      <c r="G8605" s="141" t="s">
        <v>6444</v>
      </c>
      <c r="H8605" s="108">
        <v>39</v>
      </c>
      <c r="I8605" s="145">
        <v>17703.519</v>
      </c>
      <c r="J8605" s="134" t="s">
        <v>6445</v>
      </c>
      <c r="K8605" s="141" t="s">
        <v>6446</v>
      </c>
      <c r="L8605" s="108">
        <v>150.001</v>
      </c>
      <c r="M8605" s="108">
        <v>7902.4979999999996</v>
      </c>
      <c r="N8605" s="108">
        <v>9768.2900000000009</v>
      </c>
      <c r="O8605" s="108">
        <v>8138.5889999999999</v>
      </c>
      <c r="P8605" s="108">
        <v>8060.5590000000002</v>
      </c>
      <c r="Q8605" s="108">
        <v>347.00299999999999</v>
      </c>
      <c r="R8605" s="108">
        <v>1421.049</v>
      </c>
      <c r="S8605" s="108">
        <v>171573.6</v>
      </c>
    </row>
    <row r="8606" spans="1:19" ht="11.25" thickBot="1" x14ac:dyDescent="0.2">
      <c r="A8606" s="112"/>
    </row>
    <row r="8607" spans="1:19" ht="11.25" thickBot="1" x14ac:dyDescent="0.2">
      <c r="A8607" s="107">
        <v>3</v>
      </c>
      <c r="B8607" s="132">
        <v>0.46365740740740741</v>
      </c>
      <c r="C8607" s="108">
        <v>1127123.7</v>
      </c>
      <c r="D8607" s="108">
        <v>122031.36</v>
      </c>
      <c r="E8607" s="141" t="s">
        <v>6447</v>
      </c>
      <c r="F8607" s="108">
        <v>134279.35</v>
      </c>
      <c r="G8607" s="141" t="s">
        <v>6448</v>
      </c>
      <c r="H8607" s="108">
        <v>52</v>
      </c>
      <c r="I8607" s="145">
        <v>17659.481</v>
      </c>
      <c r="J8607" s="134" t="s">
        <v>6449</v>
      </c>
      <c r="K8607" s="141" t="s">
        <v>6450</v>
      </c>
      <c r="L8607" s="108">
        <v>184.001</v>
      </c>
      <c r="M8607" s="108">
        <v>7639.4</v>
      </c>
      <c r="N8607" s="108">
        <v>9425.1309999999994</v>
      </c>
      <c r="O8607" s="108">
        <v>8036.55</v>
      </c>
      <c r="P8607" s="108">
        <v>8298.6530000000002</v>
      </c>
      <c r="Q8607" s="108">
        <v>340.00299999999999</v>
      </c>
      <c r="R8607" s="108">
        <v>1382.046</v>
      </c>
      <c r="S8607" s="108">
        <v>166932.12</v>
      </c>
    </row>
    <row r="8608" spans="1:19" ht="11.25" thickBot="1" x14ac:dyDescent="0.2">
      <c r="A8608" s="112"/>
    </row>
    <row r="8609" spans="1:19" ht="11.25" thickBot="1" x14ac:dyDescent="0.2">
      <c r="A8609" s="135" t="s">
        <v>362</v>
      </c>
      <c r="B8609" s="112"/>
      <c r="C8609" s="136">
        <v>1098142</v>
      </c>
      <c r="D8609" s="136">
        <v>121643.45</v>
      </c>
      <c r="E8609" s="141" t="s">
        <v>6451</v>
      </c>
      <c r="F8609" s="136">
        <v>134011.65</v>
      </c>
      <c r="G8609" s="141" t="s">
        <v>6452</v>
      </c>
      <c r="H8609" s="136">
        <v>50</v>
      </c>
      <c r="I8609" s="140">
        <v>17598.763999999999</v>
      </c>
      <c r="J8609" s="134" t="s">
        <v>6453</v>
      </c>
      <c r="K8609" s="141" t="s">
        <v>6454</v>
      </c>
      <c r="L8609" s="136">
        <v>172.667</v>
      </c>
      <c r="M8609" s="136">
        <v>7805.4620000000004</v>
      </c>
      <c r="N8609" s="136">
        <v>9619.5540000000001</v>
      </c>
      <c r="O8609" s="136">
        <v>8086.2359999999999</v>
      </c>
      <c r="P8609" s="136">
        <v>8121.9170000000004</v>
      </c>
      <c r="Q8609" s="136">
        <v>349.00299999999999</v>
      </c>
      <c r="R8609" s="136">
        <v>1353.0440000000001</v>
      </c>
      <c r="S8609" s="136">
        <v>171572.27</v>
      </c>
    </row>
    <row r="8610" spans="1:19" ht="11.25" thickBot="1" x14ac:dyDescent="0.2">
      <c r="A8610" s="112"/>
    </row>
    <row r="8611" spans="1:19" ht="11.25" thickBot="1" x14ac:dyDescent="0.2">
      <c r="A8611" s="138" t="s">
        <v>364</v>
      </c>
      <c r="B8611" s="112"/>
      <c r="C8611" s="136">
        <v>26730.811000000002</v>
      </c>
      <c r="D8611" s="136">
        <v>999.13199999999995</v>
      </c>
      <c r="E8611" s="141" t="s">
        <v>6455</v>
      </c>
      <c r="F8611" s="136">
        <v>714.00699999999995</v>
      </c>
      <c r="G8611" s="141" t="s">
        <v>6456</v>
      </c>
      <c r="H8611" s="136">
        <v>10.148999999999999</v>
      </c>
      <c r="I8611" s="140">
        <v>144.98500000000001</v>
      </c>
      <c r="J8611" s="134" t="s">
        <v>6457</v>
      </c>
      <c r="K8611" s="141" t="s">
        <v>6458</v>
      </c>
      <c r="L8611" s="136">
        <v>19.63</v>
      </c>
      <c r="M8611" s="136">
        <v>144.494</v>
      </c>
      <c r="N8611" s="136">
        <v>176.08199999999999</v>
      </c>
      <c r="O8611" s="136">
        <v>51.072000000000003</v>
      </c>
      <c r="P8611" s="136">
        <v>155.423</v>
      </c>
      <c r="Q8611" s="136">
        <v>10.148999999999999</v>
      </c>
      <c r="R8611" s="136">
        <v>86.244</v>
      </c>
      <c r="S8611" s="136">
        <v>4639.4740000000002</v>
      </c>
    </row>
    <row r="8612" spans="1:19" ht="11.25" thickBot="1" x14ac:dyDescent="0.2">
      <c r="A8612" s="112"/>
    </row>
    <row r="8613" spans="1:19" ht="11.25" thickBot="1" x14ac:dyDescent="0.2">
      <c r="A8613" s="139" t="s">
        <v>366</v>
      </c>
      <c r="B8613" s="112"/>
      <c r="C8613" s="136">
        <v>2.4340000000000002</v>
      </c>
      <c r="D8613" s="136">
        <v>0.82099999999999995</v>
      </c>
      <c r="E8613" s="141" t="s">
        <v>6459</v>
      </c>
      <c r="F8613" s="136">
        <v>0.53300000000000003</v>
      </c>
      <c r="G8613" s="141" t="s">
        <v>6460</v>
      </c>
      <c r="H8613" s="136">
        <v>20.297999999999998</v>
      </c>
      <c r="I8613" s="140">
        <v>0.82399999999999995</v>
      </c>
      <c r="J8613" s="134" t="s">
        <v>927</v>
      </c>
      <c r="K8613" s="141" t="s">
        <v>6461</v>
      </c>
      <c r="L8613" s="136">
        <v>11.369</v>
      </c>
      <c r="M8613" s="136">
        <v>1.851</v>
      </c>
      <c r="N8613" s="136">
        <v>1.83</v>
      </c>
      <c r="O8613" s="136">
        <v>0.63200000000000001</v>
      </c>
      <c r="P8613" s="136">
        <v>1.9139999999999999</v>
      </c>
      <c r="Q8613" s="136">
        <v>2.9079999999999999</v>
      </c>
      <c r="R8613" s="136">
        <v>6.3739999999999997</v>
      </c>
      <c r="S8613" s="136">
        <v>2.7040000000000002</v>
      </c>
    </row>
    <row r="8614" spans="1:19" ht="11.25" thickBot="1" x14ac:dyDescent="0.2">
      <c r="A8614" s="112"/>
    </row>
    <row r="8615" spans="1:19" ht="11.25" thickBot="1" x14ac:dyDescent="0.2">
      <c r="A8615" s="106" t="s">
        <v>357</v>
      </c>
      <c r="B8615" s="106" t="s">
        <v>358</v>
      </c>
      <c r="C8615" s="130" t="s">
        <v>17</v>
      </c>
      <c r="D8615" s="130" t="s">
        <v>18</v>
      </c>
      <c r="E8615" s="131" t="s">
        <v>19</v>
      </c>
      <c r="F8615" s="131" t="s">
        <v>20</v>
      </c>
      <c r="G8615" s="130" t="s">
        <v>21</v>
      </c>
      <c r="H8615" s="130" t="s">
        <v>22</v>
      </c>
      <c r="I8615" s="130" t="s">
        <v>23</v>
      </c>
      <c r="J8615" s="130" t="s">
        <v>24</v>
      </c>
      <c r="K8615" s="131" t="s">
        <v>25</v>
      </c>
      <c r="L8615" s="131" t="s">
        <v>26</v>
      </c>
      <c r="M8615" s="130" t="s">
        <v>27</v>
      </c>
      <c r="N8615" s="130" t="s">
        <v>28</v>
      </c>
      <c r="O8615" s="130" t="s">
        <v>29</v>
      </c>
      <c r="P8615" s="130" t="s">
        <v>30</v>
      </c>
      <c r="Q8615" s="130" t="s">
        <v>31</v>
      </c>
      <c r="R8615" s="130" t="s">
        <v>32</v>
      </c>
      <c r="S8615" s="130" t="s">
        <v>33</v>
      </c>
    </row>
    <row r="8616" spans="1:19" ht="11.25" thickBot="1" x14ac:dyDescent="0.2">
      <c r="A8616" s="107">
        <v>1</v>
      </c>
      <c r="B8616" s="132">
        <v>0.46329861111111109</v>
      </c>
      <c r="C8616" s="108">
        <v>203628.31</v>
      </c>
      <c r="D8616" s="108">
        <v>3991.3820000000001</v>
      </c>
      <c r="E8616" s="145">
        <v>22342.974999999999</v>
      </c>
      <c r="F8616" s="145">
        <v>875481.68</v>
      </c>
      <c r="G8616" s="108">
        <v>307.00200000000001</v>
      </c>
      <c r="H8616" s="108">
        <v>2</v>
      </c>
      <c r="I8616" s="108">
        <v>1351.0440000000001</v>
      </c>
      <c r="J8616" s="108">
        <v>2704.1750000000002</v>
      </c>
      <c r="K8616" s="145">
        <v>167458.32</v>
      </c>
      <c r="L8616" s="134" t="s">
        <v>6462</v>
      </c>
      <c r="M8616" s="141" t="s">
        <v>6463</v>
      </c>
      <c r="N8616" s="108">
        <v>2109.107</v>
      </c>
      <c r="O8616" s="108">
        <v>2</v>
      </c>
      <c r="P8616" s="108">
        <v>6</v>
      </c>
      <c r="Q8616" s="108">
        <v>32</v>
      </c>
      <c r="R8616" s="108">
        <v>2341.1320000000001</v>
      </c>
      <c r="S8616" s="108">
        <v>179.001</v>
      </c>
    </row>
    <row r="8617" spans="1:19" ht="11.25" thickBot="1" x14ac:dyDescent="0.2">
      <c r="A8617" s="112"/>
    </row>
    <row r="8618" spans="1:19" ht="11.25" thickBot="1" x14ac:dyDescent="0.2">
      <c r="A8618" s="107">
        <v>2</v>
      </c>
      <c r="B8618" s="132">
        <v>0.46348379629629632</v>
      </c>
      <c r="C8618" s="108">
        <v>204109.99</v>
      </c>
      <c r="D8618" s="108">
        <v>3953.375</v>
      </c>
      <c r="E8618" s="145">
        <v>22741.404999999999</v>
      </c>
      <c r="F8618" s="145">
        <v>882326.56</v>
      </c>
      <c r="G8618" s="108">
        <v>283.00200000000001</v>
      </c>
      <c r="H8618" s="108">
        <v>4</v>
      </c>
      <c r="I8618" s="108">
        <v>1306.0409999999999</v>
      </c>
      <c r="J8618" s="108">
        <v>2764.183</v>
      </c>
      <c r="K8618" s="145">
        <v>168867.63</v>
      </c>
      <c r="L8618" s="134" t="s">
        <v>6464</v>
      </c>
      <c r="M8618" s="141" t="s">
        <v>6465</v>
      </c>
      <c r="N8618" s="108">
        <v>1915.088</v>
      </c>
      <c r="O8618" s="108">
        <v>8</v>
      </c>
      <c r="P8618" s="108">
        <v>15</v>
      </c>
      <c r="Q8618" s="108">
        <v>23</v>
      </c>
      <c r="R8618" s="108">
        <v>2052.1010000000001</v>
      </c>
      <c r="S8618" s="108">
        <v>173.001</v>
      </c>
    </row>
    <row r="8619" spans="1:19" ht="11.25" thickBot="1" x14ac:dyDescent="0.2">
      <c r="A8619" s="112"/>
    </row>
    <row r="8620" spans="1:19" ht="11.25" thickBot="1" x14ac:dyDescent="0.2">
      <c r="A8620" s="107">
        <v>3</v>
      </c>
      <c r="B8620" s="132">
        <v>0.46365740740740741</v>
      </c>
      <c r="C8620" s="108">
        <v>202879.05</v>
      </c>
      <c r="D8620" s="108">
        <v>3917.3679999999999</v>
      </c>
      <c r="E8620" s="145">
        <v>23154.86</v>
      </c>
      <c r="F8620" s="145">
        <v>873048.7</v>
      </c>
      <c r="G8620" s="108">
        <v>285.00200000000001</v>
      </c>
      <c r="H8620" s="108">
        <v>5</v>
      </c>
      <c r="I8620" s="108">
        <v>1334.0429999999999</v>
      </c>
      <c r="J8620" s="108">
        <v>2745.181</v>
      </c>
      <c r="K8620" s="145">
        <v>171504.03</v>
      </c>
      <c r="L8620" s="134" t="s">
        <v>6466</v>
      </c>
      <c r="M8620" s="141" t="s">
        <v>6467</v>
      </c>
      <c r="N8620" s="108">
        <v>1736.0719999999999</v>
      </c>
      <c r="O8620" s="108">
        <v>2</v>
      </c>
      <c r="P8620" s="108">
        <v>10</v>
      </c>
      <c r="Q8620" s="108">
        <v>15</v>
      </c>
      <c r="R8620" s="108">
        <v>1965.0930000000001</v>
      </c>
      <c r="S8620" s="108">
        <v>142</v>
      </c>
    </row>
    <row r="8621" spans="1:19" ht="11.25" thickBot="1" x14ac:dyDescent="0.2">
      <c r="A8621" s="112"/>
    </row>
    <row r="8622" spans="1:19" ht="11.25" thickBot="1" x14ac:dyDescent="0.2">
      <c r="A8622" s="135" t="s">
        <v>362</v>
      </c>
      <c r="B8622" s="112"/>
      <c r="C8622" s="136">
        <v>203539.12</v>
      </c>
      <c r="D8622" s="136">
        <v>3954.0419999999999</v>
      </c>
      <c r="E8622" s="140">
        <v>22746.413</v>
      </c>
      <c r="F8622" s="140">
        <v>876952.31</v>
      </c>
      <c r="G8622" s="136">
        <v>291.66899999999998</v>
      </c>
      <c r="H8622" s="136">
        <v>3.6669999999999998</v>
      </c>
      <c r="I8622" s="136">
        <v>1330.376</v>
      </c>
      <c r="J8622" s="136">
        <v>2737.8470000000002</v>
      </c>
      <c r="K8622" s="140">
        <v>169276.66</v>
      </c>
      <c r="L8622" s="134" t="s">
        <v>6468</v>
      </c>
      <c r="M8622" s="141" t="s">
        <v>6469</v>
      </c>
      <c r="N8622" s="136">
        <v>1920.0889999999999</v>
      </c>
      <c r="O8622" s="136">
        <v>4</v>
      </c>
      <c r="P8622" s="136">
        <v>10.333</v>
      </c>
      <c r="Q8622" s="136">
        <v>23.332999999999998</v>
      </c>
      <c r="R8622" s="136">
        <v>2119.442</v>
      </c>
      <c r="S8622" s="136">
        <v>164.667</v>
      </c>
    </row>
    <row r="8623" spans="1:19" ht="11.25" thickBot="1" x14ac:dyDescent="0.2">
      <c r="A8623" s="112"/>
    </row>
    <row r="8624" spans="1:19" ht="11.25" thickBot="1" x14ac:dyDescent="0.2">
      <c r="A8624" s="138" t="s">
        <v>364</v>
      </c>
      <c r="B8624" s="112"/>
      <c r="C8624" s="136">
        <v>620.29600000000005</v>
      </c>
      <c r="D8624" s="136">
        <v>37.012</v>
      </c>
      <c r="E8624" s="140">
        <v>405.96600000000001</v>
      </c>
      <c r="F8624" s="140">
        <v>4810.585</v>
      </c>
      <c r="G8624" s="136">
        <v>13.317</v>
      </c>
      <c r="H8624" s="136">
        <v>1.528</v>
      </c>
      <c r="I8624" s="136">
        <v>22.724</v>
      </c>
      <c r="J8624" s="136">
        <v>30.669</v>
      </c>
      <c r="K8624" s="140">
        <v>2053.6379999999999</v>
      </c>
      <c r="L8624" s="134" t="s">
        <v>6470</v>
      </c>
      <c r="M8624" s="141" t="s">
        <v>6471</v>
      </c>
      <c r="N8624" s="136">
        <v>186.56700000000001</v>
      </c>
      <c r="O8624" s="136">
        <v>3.464</v>
      </c>
      <c r="P8624" s="136">
        <v>4.5090000000000003</v>
      </c>
      <c r="Q8624" s="136">
        <v>8.5050000000000008</v>
      </c>
      <c r="R8624" s="136">
        <v>196.85599999999999</v>
      </c>
      <c r="S8624" s="136">
        <v>19.858000000000001</v>
      </c>
    </row>
    <row r="8625" spans="1:19" ht="11.25" thickBot="1" x14ac:dyDescent="0.2">
      <c r="A8625" s="112"/>
    </row>
    <row r="8626" spans="1:19" ht="11.25" thickBot="1" x14ac:dyDescent="0.2">
      <c r="A8626" s="139" t="s">
        <v>366</v>
      </c>
      <c r="B8626" s="112"/>
      <c r="C8626" s="136">
        <v>0.30499999999999999</v>
      </c>
      <c r="D8626" s="136">
        <v>0.93600000000000005</v>
      </c>
      <c r="E8626" s="140">
        <v>1.7849999999999999</v>
      </c>
      <c r="F8626" s="140">
        <v>0.54900000000000004</v>
      </c>
      <c r="G8626" s="136">
        <v>4.5659999999999998</v>
      </c>
      <c r="H8626" s="136">
        <v>41.66</v>
      </c>
      <c r="I8626" s="136">
        <v>1.708</v>
      </c>
      <c r="J8626" s="136">
        <v>1.1200000000000001</v>
      </c>
      <c r="K8626" s="140">
        <v>1.2130000000000001</v>
      </c>
      <c r="L8626" s="134" t="s">
        <v>968</v>
      </c>
      <c r="M8626" s="141" t="s">
        <v>6472</v>
      </c>
      <c r="N8626" s="136">
        <v>9.7170000000000005</v>
      </c>
      <c r="O8626" s="136">
        <v>86.602999999999994</v>
      </c>
      <c r="P8626" s="136">
        <v>43.637999999999998</v>
      </c>
      <c r="Q8626" s="136">
        <v>36.450000000000003</v>
      </c>
      <c r="R8626" s="136">
        <v>9.2880000000000003</v>
      </c>
      <c r="S8626" s="136">
        <v>12.058999999999999</v>
      </c>
    </row>
    <row r="8627" spans="1:19" ht="11.25" thickBot="1" x14ac:dyDescent="0.2">
      <c r="A8627" s="112"/>
    </row>
    <row r="8628" spans="1:19" ht="11.25" thickBot="1" x14ac:dyDescent="0.2">
      <c r="A8628" s="106" t="s">
        <v>357</v>
      </c>
      <c r="B8628" s="106" t="s">
        <v>358</v>
      </c>
      <c r="C8628" s="131" t="s">
        <v>34</v>
      </c>
      <c r="D8628" s="131" t="s">
        <v>35</v>
      </c>
      <c r="E8628" s="130" t="s">
        <v>36</v>
      </c>
      <c r="F8628" s="130" t="s">
        <v>37</v>
      </c>
      <c r="G8628" s="130" t="s">
        <v>38</v>
      </c>
      <c r="H8628" s="130" t="s">
        <v>39</v>
      </c>
      <c r="I8628" s="130" t="s">
        <v>40</v>
      </c>
      <c r="J8628" s="130" t="s">
        <v>41</v>
      </c>
      <c r="K8628" s="130" t="s">
        <v>42</v>
      </c>
      <c r="L8628" s="130" t="s">
        <v>43</v>
      </c>
      <c r="M8628" s="130" t="s">
        <v>44</v>
      </c>
      <c r="N8628" s="130" t="s">
        <v>45</v>
      </c>
      <c r="O8628" s="130" t="s">
        <v>46</v>
      </c>
      <c r="P8628" s="130" t="s">
        <v>47</v>
      </c>
      <c r="Q8628" s="130" t="s">
        <v>48</v>
      </c>
      <c r="R8628" s="130" t="s">
        <v>49</v>
      </c>
      <c r="S8628" s="130" t="s">
        <v>50</v>
      </c>
    </row>
    <row r="8629" spans="1:19" ht="11.25" thickBot="1" x14ac:dyDescent="0.2">
      <c r="A8629" s="107">
        <v>1</v>
      </c>
      <c r="B8629" s="132">
        <v>0.46329861111111109</v>
      </c>
      <c r="C8629" s="145">
        <v>406279.25</v>
      </c>
      <c r="D8629" s="134" t="s">
        <v>6473</v>
      </c>
      <c r="E8629" s="108">
        <v>26945.414000000001</v>
      </c>
      <c r="F8629" s="108">
        <v>53014.366999999998</v>
      </c>
      <c r="G8629" s="108">
        <v>18</v>
      </c>
      <c r="H8629" s="108">
        <v>187.001</v>
      </c>
      <c r="I8629" s="108">
        <v>2207.1170000000002</v>
      </c>
      <c r="J8629" s="108">
        <v>14422.991</v>
      </c>
      <c r="K8629" s="108">
        <v>965.02200000000005</v>
      </c>
      <c r="L8629" s="108">
        <v>2176.114</v>
      </c>
      <c r="M8629" s="108">
        <v>279.00200000000001</v>
      </c>
      <c r="N8629" s="108">
        <v>122</v>
      </c>
      <c r="O8629" s="108">
        <v>36</v>
      </c>
      <c r="P8629" s="108">
        <v>32</v>
      </c>
      <c r="Q8629" s="108">
        <v>35</v>
      </c>
      <c r="R8629" s="108">
        <v>97</v>
      </c>
      <c r="S8629" s="108">
        <v>62</v>
      </c>
    </row>
    <row r="8630" spans="1:19" ht="11.25" thickBot="1" x14ac:dyDescent="0.2">
      <c r="A8630" s="112"/>
    </row>
    <row r="8631" spans="1:19" ht="11.25" thickBot="1" x14ac:dyDescent="0.2">
      <c r="A8631" s="107">
        <v>2</v>
      </c>
      <c r="B8631" s="132">
        <v>0.46348379629629632</v>
      </c>
      <c r="C8631" s="145">
        <v>410059.24</v>
      </c>
      <c r="D8631" s="134" t="s">
        <v>6474</v>
      </c>
      <c r="E8631" s="108">
        <v>26879.329000000002</v>
      </c>
      <c r="F8631" s="108">
        <v>52501.069000000003</v>
      </c>
      <c r="G8631" s="108">
        <v>22</v>
      </c>
      <c r="H8631" s="108">
        <v>181.001</v>
      </c>
      <c r="I8631" s="108">
        <v>2177.114</v>
      </c>
      <c r="J8631" s="108">
        <v>14365.950999999999</v>
      </c>
      <c r="K8631" s="108">
        <v>882.01900000000001</v>
      </c>
      <c r="L8631" s="108">
        <v>2095.105</v>
      </c>
      <c r="M8631" s="108">
        <v>253.00200000000001</v>
      </c>
      <c r="N8631" s="108">
        <v>142</v>
      </c>
      <c r="O8631" s="108">
        <v>32</v>
      </c>
      <c r="P8631" s="108">
        <v>37</v>
      </c>
      <c r="Q8631" s="108">
        <v>33</v>
      </c>
      <c r="R8631" s="108">
        <v>92</v>
      </c>
      <c r="S8631" s="108">
        <v>74</v>
      </c>
    </row>
    <row r="8632" spans="1:19" ht="11.25" thickBot="1" x14ac:dyDescent="0.2">
      <c r="A8632" s="112"/>
    </row>
    <row r="8633" spans="1:19" ht="11.25" thickBot="1" x14ac:dyDescent="0.2">
      <c r="A8633" s="107">
        <v>3</v>
      </c>
      <c r="B8633" s="132">
        <v>0.46365740740740741</v>
      </c>
      <c r="C8633" s="145">
        <v>411709.31</v>
      </c>
      <c r="D8633" s="134" t="s">
        <v>6475</v>
      </c>
      <c r="E8633" s="108">
        <v>26464.798999999999</v>
      </c>
      <c r="F8633" s="108">
        <v>52817.868999999999</v>
      </c>
      <c r="G8633" s="108">
        <v>10</v>
      </c>
      <c r="H8633" s="108">
        <v>157.001</v>
      </c>
      <c r="I8633" s="108">
        <v>2240.12</v>
      </c>
      <c r="J8633" s="108">
        <v>14243.868</v>
      </c>
      <c r="K8633" s="108">
        <v>878.01900000000001</v>
      </c>
      <c r="L8633" s="108">
        <v>2126.1080000000002</v>
      </c>
      <c r="M8633" s="108">
        <v>255.00200000000001</v>
      </c>
      <c r="N8633" s="108">
        <v>134</v>
      </c>
      <c r="O8633" s="108">
        <v>27</v>
      </c>
      <c r="P8633" s="108">
        <v>32</v>
      </c>
      <c r="Q8633" s="108">
        <v>41</v>
      </c>
      <c r="R8633" s="108">
        <v>88</v>
      </c>
      <c r="S8633" s="108">
        <v>55</v>
      </c>
    </row>
    <row r="8634" spans="1:19" ht="11.25" thickBot="1" x14ac:dyDescent="0.2">
      <c r="A8634" s="112"/>
    </row>
    <row r="8635" spans="1:19" ht="11.25" thickBot="1" x14ac:dyDescent="0.2">
      <c r="A8635" s="135" t="s">
        <v>362</v>
      </c>
      <c r="B8635" s="112"/>
      <c r="C8635" s="140">
        <v>409349.27</v>
      </c>
      <c r="D8635" s="134" t="s">
        <v>6476</v>
      </c>
      <c r="E8635" s="136">
        <v>26763.18</v>
      </c>
      <c r="F8635" s="136">
        <v>52777.767999999996</v>
      </c>
      <c r="G8635" s="136">
        <v>16.667000000000002</v>
      </c>
      <c r="H8635" s="136">
        <v>175.001</v>
      </c>
      <c r="I8635" s="136">
        <v>2208.1170000000002</v>
      </c>
      <c r="J8635" s="136">
        <v>14344.27</v>
      </c>
      <c r="K8635" s="136">
        <v>908.35299999999995</v>
      </c>
      <c r="L8635" s="136">
        <v>2132.4430000000002</v>
      </c>
      <c r="M8635" s="136">
        <v>262.33499999999998</v>
      </c>
      <c r="N8635" s="136">
        <v>132.667</v>
      </c>
      <c r="O8635" s="136">
        <v>31.667000000000002</v>
      </c>
      <c r="P8635" s="136">
        <v>33.667000000000002</v>
      </c>
      <c r="Q8635" s="136">
        <v>36.332999999999998</v>
      </c>
      <c r="R8635" s="136">
        <v>92.334000000000003</v>
      </c>
      <c r="S8635" s="136">
        <v>63.667000000000002</v>
      </c>
    </row>
    <row r="8636" spans="1:19" ht="11.25" thickBot="1" x14ac:dyDescent="0.2">
      <c r="A8636" s="112"/>
    </row>
    <row r="8637" spans="1:19" ht="11.25" thickBot="1" x14ac:dyDescent="0.2">
      <c r="A8637" s="138" t="s">
        <v>364</v>
      </c>
      <c r="B8637" s="112"/>
      <c r="C8637" s="140">
        <v>2783.7759999999998</v>
      </c>
      <c r="D8637" s="134" t="s">
        <v>6477</v>
      </c>
      <c r="E8637" s="136">
        <v>260.51</v>
      </c>
      <c r="F8637" s="136">
        <v>258.988</v>
      </c>
      <c r="G8637" s="136">
        <v>6.11</v>
      </c>
      <c r="H8637" s="136">
        <v>15.875</v>
      </c>
      <c r="I8637" s="136">
        <v>31.515000000000001</v>
      </c>
      <c r="J8637" s="136">
        <v>91.509</v>
      </c>
      <c r="K8637" s="136">
        <v>49.118000000000002</v>
      </c>
      <c r="L8637" s="136">
        <v>40.874000000000002</v>
      </c>
      <c r="M8637" s="136">
        <v>14.468999999999999</v>
      </c>
      <c r="N8637" s="136">
        <v>10.067</v>
      </c>
      <c r="O8637" s="136">
        <v>4.5090000000000003</v>
      </c>
      <c r="P8637" s="136">
        <v>2.887</v>
      </c>
      <c r="Q8637" s="136">
        <v>4.1630000000000003</v>
      </c>
      <c r="R8637" s="136">
        <v>4.5090000000000003</v>
      </c>
      <c r="S8637" s="136">
        <v>9.609</v>
      </c>
    </row>
    <row r="8638" spans="1:19" ht="11.25" thickBot="1" x14ac:dyDescent="0.2">
      <c r="A8638" s="112"/>
    </row>
    <row r="8639" spans="1:19" ht="11.25" thickBot="1" x14ac:dyDescent="0.2">
      <c r="A8639" s="139" t="s">
        <v>366</v>
      </c>
      <c r="B8639" s="112"/>
      <c r="C8639" s="140">
        <v>0.68</v>
      </c>
      <c r="D8639" s="134" t="s">
        <v>974</v>
      </c>
      <c r="E8639" s="136">
        <v>0.97299999999999998</v>
      </c>
      <c r="F8639" s="136">
        <v>0.49099999999999999</v>
      </c>
      <c r="G8639" s="136">
        <v>36.661000000000001</v>
      </c>
      <c r="H8639" s="136">
        <v>9.0709999999999997</v>
      </c>
      <c r="I8639" s="136">
        <v>1.427</v>
      </c>
      <c r="J8639" s="136">
        <v>0.63800000000000001</v>
      </c>
      <c r="K8639" s="136">
        <v>5.407</v>
      </c>
      <c r="L8639" s="136">
        <v>1.917</v>
      </c>
      <c r="M8639" s="136">
        <v>5.5149999999999997</v>
      </c>
      <c r="N8639" s="136">
        <v>7.5880000000000001</v>
      </c>
      <c r="O8639" s="136">
        <v>14.24</v>
      </c>
      <c r="P8639" s="136">
        <v>8.5749999999999993</v>
      </c>
      <c r="Q8639" s="136">
        <v>11.459</v>
      </c>
      <c r="R8639" s="136">
        <v>4.8840000000000003</v>
      </c>
      <c r="S8639" s="136">
        <v>15.093</v>
      </c>
    </row>
    <row r="8640" spans="1:19" ht="11.25" thickBot="1" x14ac:dyDescent="0.2">
      <c r="A8640" s="112"/>
    </row>
    <row r="8641" spans="1:19" ht="11.25" thickBot="1" x14ac:dyDescent="0.2">
      <c r="A8641" s="106" t="s">
        <v>357</v>
      </c>
      <c r="B8641" s="106" t="s">
        <v>358</v>
      </c>
      <c r="C8641" s="130" t="s">
        <v>51</v>
      </c>
      <c r="D8641" s="130" t="s">
        <v>52</v>
      </c>
      <c r="E8641" s="130" t="s">
        <v>53</v>
      </c>
      <c r="F8641" s="130" t="s">
        <v>54</v>
      </c>
      <c r="G8641" s="130" t="s">
        <v>55</v>
      </c>
      <c r="H8641" s="130" t="s">
        <v>56</v>
      </c>
      <c r="I8641" s="130" t="s">
        <v>57</v>
      </c>
      <c r="J8641" s="130" t="s">
        <v>58</v>
      </c>
      <c r="K8641" s="130" t="s">
        <v>59</v>
      </c>
      <c r="L8641" s="130" t="s">
        <v>60</v>
      </c>
      <c r="M8641" s="130" t="s">
        <v>61</v>
      </c>
      <c r="N8641" s="130" t="s">
        <v>62</v>
      </c>
      <c r="O8641" s="130" t="s">
        <v>63</v>
      </c>
      <c r="P8641" s="130" t="s">
        <v>64</v>
      </c>
      <c r="Q8641" s="131" t="s">
        <v>65</v>
      </c>
      <c r="R8641" s="131" t="s">
        <v>66</v>
      </c>
      <c r="S8641" s="130" t="s">
        <v>67</v>
      </c>
    </row>
    <row r="8642" spans="1:19" ht="11.25" thickBot="1" x14ac:dyDescent="0.2">
      <c r="A8642" s="107">
        <v>1</v>
      </c>
      <c r="B8642" s="132">
        <v>0.46329861111111109</v>
      </c>
      <c r="C8642" s="108">
        <v>89</v>
      </c>
      <c r="D8642" s="108">
        <v>67</v>
      </c>
      <c r="E8642" s="108">
        <v>98</v>
      </c>
      <c r="F8642" s="108">
        <v>43</v>
      </c>
      <c r="G8642" s="108">
        <v>139</v>
      </c>
      <c r="H8642" s="108">
        <v>17716.53</v>
      </c>
      <c r="I8642" s="108">
        <v>43828.053</v>
      </c>
      <c r="J8642" s="108">
        <v>14</v>
      </c>
      <c r="K8642" s="108">
        <v>13</v>
      </c>
      <c r="L8642" s="108">
        <v>103</v>
      </c>
      <c r="M8642" s="108">
        <v>98</v>
      </c>
      <c r="N8642" s="108">
        <v>2683.1729999999998</v>
      </c>
      <c r="O8642" s="108">
        <v>314.00200000000001</v>
      </c>
      <c r="P8642" s="108">
        <v>71906.880999999994</v>
      </c>
      <c r="Q8642" s="145">
        <v>1874455.8</v>
      </c>
      <c r="R8642" s="134" t="s">
        <v>6478</v>
      </c>
      <c r="S8642" s="108">
        <v>3583.308</v>
      </c>
    </row>
    <row r="8643" spans="1:19" ht="11.25" thickBot="1" x14ac:dyDescent="0.2">
      <c r="A8643" s="112"/>
    </row>
    <row r="8644" spans="1:19" ht="11.25" thickBot="1" x14ac:dyDescent="0.2">
      <c r="A8644" s="107">
        <v>2</v>
      </c>
      <c r="B8644" s="132">
        <v>0.46348379629629632</v>
      </c>
      <c r="C8644" s="108">
        <v>107</v>
      </c>
      <c r="D8644" s="108">
        <v>57</v>
      </c>
      <c r="E8644" s="108">
        <v>68</v>
      </c>
      <c r="F8644" s="108">
        <v>38</v>
      </c>
      <c r="G8644" s="108">
        <v>148.001</v>
      </c>
      <c r="H8644" s="108">
        <v>17677.496999999999</v>
      </c>
      <c r="I8644" s="108">
        <v>43712.811000000002</v>
      </c>
      <c r="J8644" s="108">
        <v>14</v>
      </c>
      <c r="K8644" s="108">
        <v>14</v>
      </c>
      <c r="L8644" s="108">
        <v>101</v>
      </c>
      <c r="M8644" s="108">
        <v>87</v>
      </c>
      <c r="N8644" s="108">
        <v>2565.1579999999999</v>
      </c>
      <c r="O8644" s="108">
        <v>277.00200000000001</v>
      </c>
      <c r="P8644" s="108">
        <v>71046.937999999995</v>
      </c>
      <c r="Q8644" s="145">
        <v>1910224</v>
      </c>
      <c r="R8644" s="134" t="s">
        <v>6479</v>
      </c>
      <c r="S8644" s="108">
        <v>3602.3110000000001</v>
      </c>
    </row>
    <row r="8645" spans="1:19" ht="11.25" thickBot="1" x14ac:dyDescent="0.2">
      <c r="A8645" s="112"/>
    </row>
    <row r="8646" spans="1:19" ht="11.25" thickBot="1" x14ac:dyDescent="0.2">
      <c r="A8646" s="107">
        <v>3</v>
      </c>
      <c r="B8646" s="132">
        <v>0.46365740740740741</v>
      </c>
      <c r="C8646" s="108">
        <v>75</v>
      </c>
      <c r="D8646" s="108">
        <v>56</v>
      </c>
      <c r="E8646" s="108">
        <v>55</v>
      </c>
      <c r="F8646" s="108">
        <v>45</v>
      </c>
      <c r="G8646" s="108">
        <v>115</v>
      </c>
      <c r="H8646" s="108">
        <v>17666.487000000001</v>
      </c>
      <c r="I8646" s="108">
        <v>44079.582999999999</v>
      </c>
      <c r="J8646" s="108">
        <v>14</v>
      </c>
      <c r="K8646" s="108">
        <v>8</v>
      </c>
      <c r="L8646" s="108">
        <v>83</v>
      </c>
      <c r="M8646" s="108">
        <v>99</v>
      </c>
      <c r="N8646" s="108">
        <v>2500.15</v>
      </c>
      <c r="O8646" s="108">
        <v>279.00200000000001</v>
      </c>
      <c r="P8646" s="108">
        <v>70478.009999999995</v>
      </c>
      <c r="Q8646" s="145">
        <v>1918229.9</v>
      </c>
      <c r="R8646" s="134" t="s">
        <v>6480</v>
      </c>
      <c r="S8646" s="108">
        <v>3506.2950000000001</v>
      </c>
    </row>
    <row r="8647" spans="1:19" ht="11.25" thickBot="1" x14ac:dyDescent="0.2">
      <c r="A8647" s="112"/>
    </row>
    <row r="8648" spans="1:19" ht="11.25" thickBot="1" x14ac:dyDescent="0.2">
      <c r="A8648" s="135" t="s">
        <v>362</v>
      </c>
      <c r="B8648" s="112"/>
      <c r="C8648" s="136">
        <v>90.334000000000003</v>
      </c>
      <c r="D8648" s="136">
        <v>60</v>
      </c>
      <c r="E8648" s="136">
        <v>73.667000000000002</v>
      </c>
      <c r="F8648" s="136">
        <v>42</v>
      </c>
      <c r="G8648" s="136">
        <v>134</v>
      </c>
      <c r="H8648" s="136">
        <v>17686.838</v>
      </c>
      <c r="I8648" s="136">
        <v>43873.482000000004</v>
      </c>
      <c r="J8648" s="136">
        <v>14</v>
      </c>
      <c r="K8648" s="136">
        <v>11.667</v>
      </c>
      <c r="L8648" s="136">
        <v>95.667000000000002</v>
      </c>
      <c r="M8648" s="136">
        <v>94.667000000000002</v>
      </c>
      <c r="N8648" s="136">
        <v>2582.8270000000002</v>
      </c>
      <c r="O8648" s="136">
        <v>290.00200000000001</v>
      </c>
      <c r="P8648" s="136">
        <v>71143.942999999999</v>
      </c>
      <c r="Q8648" s="140">
        <v>1900969.9</v>
      </c>
      <c r="R8648" s="134" t="s">
        <v>6481</v>
      </c>
      <c r="S8648" s="136">
        <v>3563.9720000000002</v>
      </c>
    </row>
    <row r="8649" spans="1:19" ht="11.25" thickBot="1" x14ac:dyDescent="0.2">
      <c r="A8649" s="112"/>
    </row>
    <row r="8650" spans="1:19" ht="11.25" thickBot="1" x14ac:dyDescent="0.2">
      <c r="A8650" s="138" t="s">
        <v>364</v>
      </c>
      <c r="B8650" s="112"/>
      <c r="C8650" s="136">
        <v>16.042000000000002</v>
      </c>
      <c r="D8650" s="136">
        <v>6.0830000000000002</v>
      </c>
      <c r="E8650" s="136">
        <v>22.053000000000001</v>
      </c>
      <c r="F8650" s="136">
        <v>3.6059999999999999</v>
      </c>
      <c r="G8650" s="136">
        <v>17.059000000000001</v>
      </c>
      <c r="H8650" s="136">
        <v>26.297000000000001</v>
      </c>
      <c r="I8650" s="136">
        <v>187.559</v>
      </c>
      <c r="J8650" s="136">
        <v>0</v>
      </c>
      <c r="K8650" s="136">
        <v>3.2149999999999999</v>
      </c>
      <c r="L8650" s="136">
        <v>11.015000000000001</v>
      </c>
      <c r="M8650" s="136">
        <v>6.6580000000000004</v>
      </c>
      <c r="N8650" s="136">
        <v>92.781999999999996</v>
      </c>
      <c r="O8650" s="136">
        <v>20.809000000000001</v>
      </c>
      <c r="P8650" s="136">
        <v>719.35699999999997</v>
      </c>
      <c r="Q8650" s="140">
        <v>23308.204000000002</v>
      </c>
      <c r="R8650" s="134" t="s">
        <v>6482</v>
      </c>
      <c r="S8650" s="136">
        <v>50.844999999999999</v>
      </c>
    </row>
    <row r="8651" spans="1:19" ht="11.25" thickBot="1" x14ac:dyDescent="0.2">
      <c r="A8651" s="112"/>
    </row>
    <row r="8652" spans="1:19" ht="11.25" thickBot="1" x14ac:dyDescent="0.2">
      <c r="A8652" s="139" t="s">
        <v>366</v>
      </c>
      <c r="B8652" s="112"/>
      <c r="C8652" s="136">
        <v>17.757999999999999</v>
      </c>
      <c r="D8652" s="136">
        <v>10.138</v>
      </c>
      <c r="E8652" s="136">
        <v>29.936</v>
      </c>
      <c r="F8652" s="136">
        <v>8.5850000000000009</v>
      </c>
      <c r="G8652" s="136">
        <v>12.73</v>
      </c>
      <c r="H8652" s="136">
        <v>0.14899999999999999</v>
      </c>
      <c r="I8652" s="136">
        <v>0.42699999999999999</v>
      </c>
      <c r="J8652" s="136">
        <v>0</v>
      </c>
      <c r="K8652" s="136">
        <v>27.553000000000001</v>
      </c>
      <c r="L8652" s="136">
        <v>11.513999999999999</v>
      </c>
      <c r="M8652" s="136">
        <v>7.0330000000000004</v>
      </c>
      <c r="N8652" s="136">
        <v>3.5920000000000001</v>
      </c>
      <c r="O8652" s="136">
        <v>7.1749999999999998</v>
      </c>
      <c r="P8652" s="136">
        <v>1.0109999999999999</v>
      </c>
      <c r="Q8652" s="140">
        <v>1.226</v>
      </c>
      <c r="R8652" s="134" t="s">
        <v>980</v>
      </c>
      <c r="S8652" s="136">
        <v>1.427</v>
      </c>
    </row>
    <row r="8653" spans="1:19" ht="11.25" thickBot="1" x14ac:dyDescent="0.2">
      <c r="A8653" s="112"/>
    </row>
    <row r="8654" spans="1:19" ht="11.25" thickBot="1" x14ac:dyDescent="0.2">
      <c r="A8654" s="106" t="s">
        <v>357</v>
      </c>
      <c r="B8654" s="106" t="s">
        <v>358</v>
      </c>
      <c r="C8654" s="130" t="s">
        <v>68</v>
      </c>
    </row>
    <row r="8655" spans="1:19" ht="11.25" thickBot="1" x14ac:dyDescent="0.2">
      <c r="A8655" s="107">
        <v>1</v>
      </c>
      <c r="B8655" s="132">
        <v>0.46329861111111109</v>
      </c>
      <c r="C8655" s="108">
        <v>3230.25</v>
      </c>
    </row>
    <row r="8656" spans="1:19" ht="11.25" thickBot="1" x14ac:dyDescent="0.2">
      <c r="A8656" s="112"/>
    </row>
    <row r="8657" spans="1:19" ht="11.25" thickBot="1" x14ac:dyDescent="0.2">
      <c r="A8657" s="107">
        <v>2</v>
      </c>
      <c r="B8657" s="132">
        <v>0.46348379629629632</v>
      </c>
      <c r="C8657" s="108">
        <v>3130.2350000000001</v>
      </c>
    </row>
    <row r="8658" spans="1:19" ht="11.25" thickBot="1" x14ac:dyDescent="0.2">
      <c r="A8658" s="112"/>
    </row>
    <row r="8659" spans="1:19" ht="11.25" thickBot="1" x14ac:dyDescent="0.2">
      <c r="A8659" s="107">
        <v>3</v>
      </c>
      <c r="B8659" s="132">
        <v>0.46365740740740741</v>
      </c>
      <c r="C8659" s="108">
        <v>3252.2539999999999</v>
      </c>
    </row>
    <row r="8660" spans="1:19" ht="11.25" thickBot="1" x14ac:dyDescent="0.2">
      <c r="A8660" s="112"/>
    </row>
    <row r="8661" spans="1:19" ht="11.25" thickBot="1" x14ac:dyDescent="0.2">
      <c r="A8661" s="135" t="s">
        <v>362</v>
      </c>
      <c r="B8661" s="112"/>
      <c r="C8661" s="136">
        <v>3204.2469999999998</v>
      </c>
    </row>
    <row r="8662" spans="1:19" ht="11.25" thickBot="1" x14ac:dyDescent="0.2">
      <c r="A8662" s="112"/>
    </row>
    <row r="8663" spans="1:19" ht="11.25" thickBot="1" x14ac:dyDescent="0.2">
      <c r="A8663" s="138" t="s">
        <v>364</v>
      </c>
      <c r="B8663" s="112"/>
      <c r="C8663" s="136">
        <v>65.033000000000001</v>
      </c>
    </row>
    <row r="8664" spans="1:19" ht="11.25" thickBot="1" x14ac:dyDescent="0.2">
      <c r="A8664" s="112"/>
    </row>
    <row r="8665" spans="1:19" ht="11.25" thickBot="1" x14ac:dyDescent="0.2">
      <c r="A8665" s="139" t="s">
        <v>366</v>
      </c>
      <c r="B8665" s="112"/>
      <c r="C8665" s="136">
        <v>2.0299999999999998</v>
      </c>
    </row>
    <row r="8666" spans="1:19" ht="10.5" x14ac:dyDescent="0.15">
      <c r="A8666" s="112"/>
    </row>
    <row r="8667" spans="1:19" x14ac:dyDescent="0.15">
      <c r="A8667" s="129"/>
      <c r="B8667" s="86" t="s">
        <v>981</v>
      </c>
    </row>
    <row r="8668" spans="1:19" ht="9.75" thickBot="1" x14ac:dyDescent="0.2">
      <c r="A8668" s="81" t="s">
        <v>5871</v>
      </c>
    </row>
    <row r="8669" spans="1:19" ht="11.25" thickBot="1" x14ac:dyDescent="0.2">
      <c r="A8669" s="106" t="s">
        <v>357</v>
      </c>
      <c r="B8669" s="106" t="s">
        <v>358</v>
      </c>
      <c r="C8669" s="130" t="s">
        <v>0</v>
      </c>
      <c r="D8669" s="130" t="s">
        <v>1</v>
      </c>
      <c r="E8669" s="130" t="s">
        <v>2</v>
      </c>
      <c r="F8669" s="130" t="s">
        <v>3</v>
      </c>
      <c r="G8669" s="130" t="s">
        <v>4</v>
      </c>
      <c r="H8669" s="130" t="s">
        <v>5</v>
      </c>
      <c r="I8669" s="131" t="s">
        <v>6</v>
      </c>
      <c r="J8669" s="131" t="s">
        <v>7</v>
      </c>
      <c r="K8669" s="130" t="s">
        <v>8</v>
      </c>
      <c r="L8669" s="130" t="s">
        <v>9</v>
      </c>
      <c r="M8669" s="130" t="s">
        <v>10</v>
      </c>
      <c r="N8669" s="130" t="s">
        <v>11</v>
      </c>
      <c r="O8669" s="130" t="s">
        <v>12</v>
      </c>
      <c r="P8669" s="130" t="s">
        <v>13</v>
      </c>
      <c r="Q8669" s="130" t="s">
        <v>14</v>
      </c>
      <c r="R8669" s="130" t="s">
        <v>15</v>
      </c>
      <c r="S8669" s="130" t="s">
        <v>16</v>
      </c>
    </row>
    <row r="8670" spans="1:19" ht="11.25" thickBot="1" x14ac:dyDescent="0.2">
      <c r="A8670" s="107">
        <v>1</v>
      </c>
      <c r="B8670" s="132">
        <v>0.46842592592592597</v>
      </c>
      <c r="C8670" s="108">
        <v>1073993.5</v>
      </c>
      <c r="D8670" s="108">
        <v>130935.17</v>
      </c>
      <c r="E8670" s="141" t="s">
        <v>6483</v>
      </c>
      <c r="F8670" s="108">
        <v>147824.6</v>
      </c>
      <c r="G8670" s="141" t="s">
        <v>6484</v>
      </c>
      <c r="H8670" s="108">
        <v>53</v>
      </c>
      <c r="I8670" s="145">
        <v>17570.405999999999</v>
      </c>
      <c r="J8670" s="134" t="s">
        <v>6485</v>
      </c>
      <c r="K8670" s="141" t="s">
        <v>6486</v>
      </c>
      <c r="L8670" s="108">
        <v>188.001</v>
      </c>
      <c r="M8670" s="108">
        <v>8798.8580000000002</v>
      </c>
      <c r="N8670" s="108">
        <v>10090.442999999999</v>
      </c>
      <c r="O8670" s="108">
        <v>9909.3559999999998</v>
      </c>
      <c r="P8670" s="108">
        <v>8187.6090000000004</v>
      </c>
      <c r="Q8670" s="108">
        <v>371.00299999999999</v>
      </c>
      <c r="R8670" s="108">
        <v>658.01</v>
      </c>
      <c r="S8670" s="108">
        <v>184105.9</v>
      </c>
    </row>
    <row r="8671" spans="1:19" ht="11.25" thickBot="1" x14ac:dyDescent="0.2">
      <c r="A8671" s="112"/>
    </row>
    <row r="8672" spans="1:19" ht="11.25" thickBot="1" x14ac:dyDescent="0.2">
      <c r="A8672" s="107">
        <v>2</v>
      </c>
      <c r="B8672" s="132">
        <v>0.46861111111111109</v>
      </c>
      <c r="C8672" s="108">
        <v>1066364.2</v>
      </c>
      <c r="D8672" s="108">
        <v>131993.82</v>
      </c>
      <c r="E8672" s="141" t="s">
        <v>6487</v>
      </c>
      <c r="F8672" s="108">
        <v>149489.41</v>
      </c>
      <c r="G8672" s="141" t="s">
        <v>6488</v>
      </c>
      <c r="H8672" s="108">
        <v>53</v>
      </c>
      <c r="I8672" s="145">
        <v>17789.592000000001</v>
      </c>
      <c r="J8672" s="134" t="s">
        <v>6489</v>
      </c>
      <c r="K8672" s="141" t="s">
        <v>6490</v>
      </c>
      <c r="L8672" s="108">
        <v>191.001</v>
      </c>
      <c r="M8672" s="108">
        <v>8705.8189999999995</v>
      </c>
      <c r="N8672" s="108">
        <v>10246.519</v>
      </c>
      <c r="O8672" s="108">
        <v>9861.3330000000005</v>
      </c>
      <c r="P8672" s="108">
        <v>8172.6030000000001</v>
      </c>
      <c r="Q8672" s="108">
        <v>437.005</v>
      </c>
      <c r="R8672" s="108">
        <v>633.01</v>
      </c>
      <c r="S8672" s="108">
        <v>177995.14</v>
      </c>
    </row>
    <row r="8673" spans="1:19" ht="11.25" thickBot="1" x14ac:dyDescent="0.2">
      <c r="A8673" s="112"/>
    </row>
    <row r="8674" spans="1:19" ht="11.25" thickBot="1" x14ac:dyDescent="0.2">
      <c r="A8674" s="107">
        <v>3</v>
      </c>
      <c r="B8674" s="132">
        <v>0.46879629629629632</v>
      </c>
      <c r="C8674" s="108">
        <v>1056673.6000000001</v>
      </c>
      <c r="D8674" s="108">
        <v>130904.98</v>
      </c>
      <c r="E8674" s="141" t="s">
        <v>6491</v>
      </c>
      <c r="F8674" s="108">
        <v>149261.79</v>
      </c>
      <c r="G8674" s="141" t="s">
        <v>6492</v>
      </c>
      <c r="H8674" s="108">
        <v>40</v>
      </c>
      <c r="I8674" s="145">
        <v>17931.714</v>
      </c>
      <c r="J8674" s="134" t="s">
        <v>6493</v>
      </c>
      <c r="K8674" s="141" t="s">
        <v>6494</v>
      </c>
      <c r="L8674" s="108">
        <v>202.001</v>
      </c>
      <c r="M8674" s="108">
        <v>8490.73</v>
      </c>
      <c r="N8674" s="108">
        <v>10077.437</v>
      </c>
      <c r="O8674" s="108">
        <v>9960.3799999999992</v>
      </c>
      <c r="P8674" s="108">
        <v>8304.6550000000007</v>
      </c>
      <c r="Q8674" s="108">
        <v>425.00400000000002</v>
      </c>
      <c r="R8674" s="108">
        <v>589.00800000000004</v>
      </c>
      <c r="S8674" s="108">
        <v>174194.22</v>
      </c>
    </row>
    <row r="8675" spans="1:19" ht="11.25" thickBot="1" x14ac:dyDescent="0.2">
      <c r="A8675" s="112"/>
    </row>
    <row r="8676" spans="1:19" ht="11.25" thickBot="1" x14ac:dyDescent="0.2">
      <c r="A8676" s="135" t="s">
        <v>362</v>
      </c>
      <c r="B8676" s="112"/>
      <c r="C8676" s="136">
        <v>1065677.1000000001</v>
      </c>
      <c r="D8676" s="136">
        <v>131277.99</v>
      </c>
      <c r="E8676" s="141" t="s">
        <v>6495</v>
      </c>
      <c r="F8676" s="136">
        <v>148858.6</v>
      </c>
      <c r="G8676" s="141" t="s">
        <v>6496</v>
      </c>
      <c r="H8676" s="136">
        <v>48.667000000000002</v>
      </c>
      <c r="I8676" s="140">
        <v>17763.903999999999</v>
      </c>
      <c r="J8676" s="134" t="s">
        <v>6497</v>
      </c>
      <c r="K8676" s="141" t="s">
        <v>6498</v>
      </c>
      <c r="L8676" s="136">
        <v>193.66800000000001</v>
      </c>
      <c r="M8676" s="136">
        <v>8665.1350000000002</v>
      </c>
      <c r="N8676" s="136">
        <v>10138.133</v>
      </c>
      <c r="O8676" s="136">
        <v>9910.357</v>
      </c>
      <c r="P8676" s="136">
        <v>8221.6219999999994</v>
      </c>
      <c r="Q8676" s="136">
        <v>411.00400000000002</v>
      </c>
      <c r="R8676" s="136">
        <v>626.67600000000004</v>
      </c>
      <c r="S8676" s="136">
        <v>178765.09</v>
      </c>
    </row>
    <row r="8677" spans="1:19" ht="11.25" thickBot="1" x14ac:dyDescent="0.2">
      <c r="A8677" s="112"/>
    </row>
    <row r="8678" spans="1:19" ht="11.25" thickBot="1" x14ac:dyDescent="0.2">
      <c r="A8678" s="138" t="s">
        <v>364</v>
      </c>
      <c r="B8678" s="112"/>
      <c r="C8678" s="136">
        <v>8680.3279999999995</v>
      </c>
      <c r="D8678" s="136">
        <v>620.11</v>
      </c>
      <c r="E8678" s="141" t="s">
        <v>6499</v>
      </c>
      <c r="F8678" s="136">
        <v>902.67600000000004</v>
      </c>
      <c r="G8678" s="141" t="s">
        <v>6500</v>
      </c>
      <c r="H8678" s="136">
        <v>7.5060000000000002</v>
      </c>
      <c r="I8678" s="140">
        <v>182.018</v>
      </c>
      <c r="J8678" s="134" t="s">
        <v>6501</v>
      </c>
      <c r="K8678" s="141" t="s">
        <v>6502</v>
      </c>
      <c r="L8678" s="136">
        <v>7.3710000000000004</v>
      </c>
      <c r="M8678" s="136">
        <v>158.041</v>
      </c>
      <c r="N8678" s="136">
        <v>94.09</v>
      </c>
      <c r="O8678" s="136">
        <v>49.530999999999999</v>
      </c>
      <c r="P8678" s="136">
        <v>72.299000000000007</v>
      </c>
      <c r="Q8678" s="136">
        <v>35.156999999999996</v>
      </c>
      <c r="R8678" s="136">
        <v>34.933999999999997</v>
      </c>
      <c r="S8678" s="136">
        <v>5000.4989999999998</v>
      </c>
    </row>
    <row r="8679" spans="1:19" ht="11.25" thickBot="1" x14ac:dyDescent="0.2">
      <c r="A8679" s="112"/>
    </row>
    <row r="8680" spans="1:19" ht="11.25" thickBot="1" x14ac:dyDescent="0.2">
      <c r="A8680" s="139" t="s">
        <v>366</v>
      </c>
      <c r="B8680" s="112"/>
      <c r="C8680" s="136">
        <v>0.81499999999999995</v>
      </c>
      <c r="D8680" s="136">
        <v>0.47199999999999998</v>
      </c>
      <c r="E8680" s="141" t="s">
        <v>915</v>
      </c>
      <c r="F8680" s="136">
        <v>0.60599999999999998</v>
      </c>
      <c r="G8680" s="141" t="s">
        <v>6503</v>
      </c>
      <c r="H8680" s="136">
        <v>15.422000000000001</v>
      </c>
      <c r="I8680" s="140">
        <v>1.0249999999999999</v>
      </c>
      <c r="J8680" s="134" t="s">
        <v>1004</v>
      </c>
      <c r="K8680" s="141" t="s">
        <v>6504</v>
      </c>
      <c r="L8680" s="136">
        <v>3.806</v>
      </c>
      <c r="M8680" s="136">
        <v>1.8240000000000001</v>
      </c>
      <c r="N8680" s="136">
        <v>0.92800000000000005</v>
      </c>
      <c r="O8680" s="136">
        <v>0.5</v>
      </c>
      <c r="P8680" s="136">
        <v>0.879</v>
      </c>
      <c r="Q8680" s="136">
        <v>8.5540000000000003</v>
      </c>
      <c r="R8680" s="136">
        <v>5.5750000000000002</v>
      </c>
      <c r="S8680" s="136">
        <v>2.7970000000000002</v>
      </c>
    </row>
    <row r="8681" spans="1:19" ht="11.25" thickBot="1" x14ac:dyDescent="0.2">
      <c r="A8681" s="112"/>
    </row>
    <row r="8682" spans="1:19" ht="11.25" thickBot="1" x14ac:dyDescent="0.2">
      <c r="A8682" s="106" t="s">
        <v>357</v>
      </c>
      <c r="B8682" s="106" t="s">
        <v>358</v>
      </c>
      <c r="C8682" s="130" t="s">
        <v>17</v>
      </c>
      <c r="D8682" s="130" t="s">
        <v>18</v>
      </c>
      <c r="E8682" s="131" t="s">
        <v>19</v>
      </c>
      <c r="F8682" s="131" t="s">
        <v>20</v>
      </c>
      <c r="G8682" s="130" t="s">
        <v>21</v>
      </c>
      <c r="H8682" s="130" t="s">
        <v>22</v>
      </c>
      <c r="I8682" s="130" t="s">
        <v>23</v>
      </c>
      <c r="J8682" s="130" t="s">
        <v>24</v>
      </c>
      <c r="K8682" s="131" t="s">
        <v>25</v>
      </c>
      <c r="L8682" s="131" t="s">
        <v>26</v>
      </c>
      <c r="M8682" s="130" t="s">
        <v>27</v>
      </c>
      <c r="N8682" s="130" t="s">
        <v>28</v>
      </c>
      <c r="O8682" s="130" t="s">
        <v>29</v>
      </c>
      <c r="P8682" s="130" t="s">
        <v>30</v>
      </c>
      <c r="Q8682" s="130" t="s">
        <v>31</v>
      </c>
      <c r="R8682" s="130" t="s">
        <v>32</v>
      </c>
      <c r="S8682" s="130" t="s">
        <v>33</v>
      </c>
    </row>
    <row r="8683" spans="1:19" ht="11.25" thickBot="1" x14ac:dyDescent="0.2">
      <c r="A8683" s="107">
        <v>1</v>
      </c>
      <c r="B8683" s="132">
        <v>0.46842592592592597</v>
      </c>
      <c r="C8683" s="108">
        <v>224348.5</v>
      </c>
      <c r="D8683" s="108">
        <v>4374.4589999999998</v>
      </c>
      <c r="E8683" s="145">
        <v>23146.851999999999</v>
      </c>
      <c r="F8683" s="145">
        <v>864293.76</v>
      </c>
      <c r="G8683" s="108">
        <v>346.00299999999999</v>
      </c>
      <c r="H8683" s="108">
        <v>4</v>
      </c>
      <c r="I8683" s="108">
        <v>1211.0350000000001</v>
      </c>
      <c r="J8683" s="108">
        <v>2904.2020000000002</v>
      </c>
      <c r="K8683" s="145">
        <v>170701.48</v>
      </c>
      <c r="L8683" s="134" t="s">
        <v>6505</v>
      </c>
      <c r="M8683" s="141" t="s">
        <v>6506</v>
      </c>
      <c r="N8683" s="108">
        <v>1581.06</v>
      </c>
      <c r="O8683" s="108">
        <v>3</v>
      </c>
      <c r="P8683" s="108">
        <v>9</v>
      </c>
      <c r="Q8683" s="108">
        <v>30</v>
      </c>
      <c r="R8683" s="108">
        <v>1796.077</v>
      </c>
      <c r="S8683" s="108">
        <v>160.001</v>
      </c>
    </row>
    <row r="8684" spans="1:19" ht="11.25" thickBot="1" x14ac:dyDescent="0.2">
      <c r="A8684" s="112"/>
    </row>
    <row r="8685" spans="1:19" ht="11.25" thickBot="1" x14ac:dyDescent="0.2">
      <c r="A8685" s="107">
        <v>2</v>
      </c>
      <c r="B8685" s="132">
        <v>0.46861111111111109</v>
      </c>
      <c r="C8685" s="108">
        <v>225110.66</v>
      </c>
      <c r="D8685" s="108">
        <v>4388.4620000000004</v>
      </c>
      <c r="E8685" s="145">
        <v>23308.030999999999</v>
      </c>
      <c r="F8685" s="145">
        <v>863982.23</v>
      </c>
      <c r="G8685" s="108">
        <v>330.00299999999999</v>
      </c>
      <c r="H8685" s="108">
        <v>2</v>
      </c>
      <c r="I8685" s="108">
        <v>1262.038</v>
      </c>
      <c r="J8685" s="108">
        <v>2872.1979999999999</v>
      </c>
      <c r="K8685" s="145">
        <v>174203.29</v>
      </c>
      <c r="L8685" s="134" t="s">
        <v>6507</v>
      </c>
      <c r="M8685" s="141" t="s">
        <v>6508</v>
      </c>
      <c r="N8685" s="108">
        <v>1526.056</v>
      </c>
      <c r="O8685" s="108">
        <v>2</v>
      </c>
      <c r="P8685" s="108">
        <v>14</v>
      </c>
      <c r="Q8685" s="108">
        <v>15</v>
      </c>
      <c r="R8685" s="108">
        <v>1884.085</v>
      </c>
      <c r="S8685" s="108">
        <v>141</v>
      </c>
    </row>
    <row r="8686" spans="1:19" ht="11.25" thickBot="1" x14ac:dyDescent="0.2">
      <c r="A8686" s="112"/>
    </row>
    <row r="8687" spans="1:19" ht="11.25" thickBot="1" x14ac:dyDescent="0.2">
      <c r="A8687" s="107">
        <v>3</v>
      </c>
      <c r="B8687" s="132">
        <v>0.46879629629629632</v>
      </c>
      <c r="C8687" s="108">
        <v>223527.75</v>
      </c>
      <c r="D8687" s="108">
        <v>4490.4840000000004</v>
      </c>
      <c r="E8687" s="145">
        <v>23408.143</v>
      </c>
      <c r="F8687" s="145">
        <v>861646.42</v>
      </c>
      <c r="G8687" s="108">
        <v>410.00400000000002</v>
      </c>
      <c r="H8687" s="108">
        <v>4</v>
      </c>
      <c r="I8687" s="108">
        <v>1227.0360000000001</v>
      </c>
      <c r="J8687" s="108">
        <v>2770.1840000000002</v>
      </c>
      <c r="K8687" s="145">
        <v>173309.89</v>
      </c>
      <c r="L8687" s="134" t="s">
        <v>6509</v>
      </c>
      <c r="M8687" s="141" t="s">
        <v>6510</v>
      </c>
      <c r="N8687" s="108">
        <v>1538.057</v>
      </c>
      <c r="O8687" s="108">
        <v>4</v>
      </c>
      <c r="P8687" s="108">
        <v>10</v>
      </c>
      <c r="Q8687" s="108">
        <v>19</v>
      </c>
      <c r="R8687" s="108">
        <v>2288.1260000000002</v>
      </c>
      <c r="S8687" s="108">
        <v>170.001</v>
      </c>
    </row>
    <row r="8688" spans="1:19" ht="11.25" thickBot="1" x14ac:dyDescent="0.2">
      <c r="A8688" s="112"/>
    </row>
    <row r="8689" spans="1:19" ht="11.25" thickBot="1" x14ac:dyDescent="0.2">
      <c r="A8689" s="135" t="s">
        <v>362</v>
      </c>
      <c r="B8689" s="112"/>
      <c r="C8689" s="136">
        <v>224328.97</v>
      </c>
      <c r="D8689" s="136">
        <v>4417.8019999999997</v>
      </c>
      <c r="E8689" s="140">
        <v>23287.674999999999</v>
      </c>
      <c r="F8689" s="140">
        <v>863307.47</v>
      </c>
      <c r="G8689" s="136">
        <v>362.00299999999999</v>
      </c>
      <c r="H8689" s="136">
        <v>3.3330000000000002</v>
      </c>
      <c r="I8689" s="136">
        <v>1233.3699999999999</v>
      </c>
      <c r="J8689" s="136">
        <v>2848.8620000000001</v>
      </c>
      <c r="K8689" s="140">
        <v>172738.22</v>
      </c>
      <c r="L8689" s="134" t="s">
        <v>6511</v>
      </c>
      <c r="M8689" s="141" t="s">
        <v>6512</v>
      </c>
      <c r="N8689" s="136">
        <v>1548.3910000000001</v>
      </c>
      <c r="O8689" s="136">
        <v>3</v>
      </c>
      <c r="P8689" s="136">
        <v>11</v>
      </c>
      <c r="Q8689" s="136">
        <v>21.332999999999998</v>
      </c>
      <c r="R8689" s="136">
        <v>1989.4290000000001</v>
      </c>
      <c r="S8689" s="136">
        <v>157.001</v>
      </c>
    </row>
    <row r="8690" spans="1:19" ht="11.25" thickBot="1" x14ac:dyDescent="0.2">
      <c r="A8690" s="112"/>
    </row>
    <row r="8691" spans="1:19" ht="11.25" thickBot="1" x14ac:dyDescent="0.2">
      <c r="A8691" s="138" t="s">
        <v>364</v>
      </c>
      <c r="B8691" s="112"/>
      <c r="C8691" s="136">
        <v>791.63400000000001</v>
      </c>
      <c r="D8691" s="136">
        <v>63.332999999999998</v>
      </c>
      <c r="E8691" s="140">
        <v>131.83000000000001</v>
      </c>
      <c r="F8691" s="140">
        <v>1446.923</v>
      </c>
      <c r="G8691" s="136">
        <v>42.332999999999998</v>
      </c>
      <c r="H8691" s="136">
        <v>1.155</v>
      </c>
      <c r="I8691" s="136">
        <v>26.085000000000001</v>
      </c>
      <c r="J8691" s="136">
        <v>69.989999999999995</v>
      </c>
      <c r="K8691" s="140">
        <v>1819.5509999999999</v>
      </c>
      <c r="L8691" s="134" t="s">
        <v>6513</v>
      </c>
      <c r="M8691" s="141" t="s">
        <v>6514</v>
      </c>
      <c r="N8691" s="136">
        <v>28.922000000000001</v>
      </c>
      <c r="O8691" s="136">
        <v>1</v>
      </c>
      <c r="P8691" s="136">
        <v>2.6459999999999999</v>
      </c>
      <c r="Q8691" s="136">
        <v>7.7670000000000003</v>
      </c>
      <c r="R8691" s="136">
        <v>262.39499999999998</v>
      </c>
      <c r="S8691" s="136">
        <v>14.731</v>
      </c>
    </row>
    <row r="8692" spans="1:19" ht="11.25" thickBot="1" x14ac:dyDescent="0.2">
      <c r="A8692" s="112"/>
    </row>
    <row r="8693" spans="1:19" ht="11.25" thickBot="1" x14ac:dyDescent="0.2">
      <c r="A8693" s="139" t="s">
        <v>366</v>
      </c>
      <c r="B8693" s="112"/>
      <c r="C8693" s="136">
        <v>0.35299999999999998</v>
      </c>
      <c r="D8693" s="136">
        <v>1.4339999999999999</v>
      </c>
      <c r="E8693" s="140">
        <v>0.56599999999999995</v>
      </c>
      <c r="F8693" s="140">
        <v>0.16800000000000001</v>
      </c>
      <c r="G8693" s="136">
        <v>11.694000000000001</v>
      </c>
      <c r="H8693" s="136">
        <v>34.640999999999998</v>
      </c>
      <c r="I8693" s="136">
        <v>2.1150000000000002</v>
      </c>
      <c r="J8693" s="136">
        <v>2.4569999999999999</v>
      </c>
      <c r="K8693" s="140">
        <v>1.0529999999999999</v>
      </c>
      <c r="L8693" s="134" t="s">
        <v>1016</v>
      </c>
      <c r="M8693" s="141" t="s">
        <v>6515</v>
      </c>
      <c r="N8693" s="136">
        <v>1.8680000000000001</v>
      </c>
      <c r="O8693" s="136">
        <v>33.332999999999998</v>
      </c>
      <c r="P8693" s="136">
        <v>24.052</v>
      </c>
      <c r="Q8693" s="136">
        <v>36.409999999999997</v>
      </c>
      <c r="R8693" s="136">
        <v>13.189</v>
      </c>
      <c r="S8693" s="136">
        <v>9.3829999999999991</v>
      </c>
    </row>
    <row r="8694" spans="1:19" ht="11.25" thickBot="1" x14ac:dyDescent="0.2">
      <c r="A8694" s="112"/>
    </row>
    <row r="8695" spans="1:19" ht="11.25" thickBot="1" x14ac:dyDescent="0.2">
      <c r="A8695" s="106" t="s">
        <v>357</v>
      </c>
      <c r="B8695" s="106" t="s">
        <v>358</v>
      </c>
      <c r="C8695" s="131" t="s">
        <v>34</v>
      </c>
      <c r="D8695" s="131" t="s">
        <v>35</v>
      </c>
      <c r="E8695" s="130" t="s">
        <v>36</v>
      </c>
      <c r="F8695" s="130" t="s">
        <v>37</v>
      </c>
      <c r="G8695" s="130" t="s">
        <v>38</v>
      </c>
      <c r="H8695" s="130" t="s">
        <v>39</v>
      </c>
      <c r="I8695" s="130" t="s">
        <v>40</v>
      </c>
      <c r="J8695" s="130" t="s">
        <v>41</v>
      </c>
      <c r="K8695" s="130" t="s">
        <v>42</v>
      </c>
      <c r="L8695" s="130" t="s">
        <v>43</v>
      </c>
      <c r="M8695" s="130" t="s">
        <v>44</v>
      </c>
      <c r="N8695" s="130" t="s">
        <v>45</v>
      </c>
      <c r="O8695" s="130" t="s">
        <v>46</v>
      </c>
      <c r="P8695" s="130" t="s">
        <v>47</v>
      </c>
      <c r="Q8695" s="130" t="s">
        <v>48</v>
      </c>
      <c r="R8695" s="130" t="s">
        <v>49</v>
      </c>
      <c r="S8695" s="130" t="s">
        <v>50</v>
      </c>
    </row>
    <row r="8696" spans="1:19" ht="11.25" thickBot="1" x14ac:dyDescent="0.2">
      <c r="A8696" s="107">
        <v>1</v>
      </c>
      <c r="B8696" s="132">
        <v>0.46842592592592597</v>
      </c>
      <c r="C8696" s="145">
        <v>410396.79</v>
      </c>
      <c r="D8696" s="134" t="s">
        <v>6516</v>
      </c>
      <c r="E8696" s="108">
        <v>31341.557000000001</v>
      </c>
      <c r="F8696" s="108">
        <v>62390.281000000003</v>
      </c>
      <c r="G8696" s="108">
        <v>8</v>
      </c>
      <c r="H8696" s="108">
        <v>141</v>
      </c>
      <c r="I8696" s="108">
        <v>2271.1239999999998</v>
      </c>
      <c r="J8696" s="108">
        <v>14406.98</v>
      </c>
      <c r="K8696" s="108">
        <v>963.02200000000005</v>
      </c>
      <c r="L8696" s="108">
        <v>2352.1329999999998</v>
      </c>
      <c r="M8696" s="108">
        <v>291.00200000000001</v>
      </c>
      <c r="N8696" s="108">
        <v>171.001</v>
      </c>
      <c r="O8696" s="108">
        <v>27</v>
      </c>
      <c r="P8696" s="108">
        <v>20</v>
      </c>
      <c r="Q8696" s="108">
        <v>40</v>
      </c>
      <c r="R8696" s="108">
        <v>65</v>
      </c>
      <c r="S8696" s="108">
        <v>61</v>
      </c>
    </row>
    <row r="8697" spans="1:19" ht="11.25" thickBot="1" x14ac:dyDescent="0.2">
      <c r="A8697" s="112"/>
    </row>
    <row r="8698" spans="1:19" ht="11.25" thickBot="1" x14ac:dyDescent="0.2">
      <c r="A8698" s="107">
        <v>2</v>
      </c>
      <c r="B8698" s="132">
        <v>0.46861111111111109</v>
      </c>
      <c r="C8698" s="145">
        <v>417616.14</v>
      </c>
      <c r="D8698" s="134" t="s">
        <v>6517</v>
      </c>
      <c r="E8698" s="108">
        <v>31152.274000000001</v>
      </c>
      <c r="F8698" s="108">
        <v>61245.892999999996</v>
      </c>
      <c r="G8698" s="108">
        <v>11</v>
      </c>
      <c r="H8698" s="108">
        <v>145</v>
      </c>
      <c r="I8698" s="108">
        <v>2253.1219999999998</v>
      </c>
      <c r="J8698" s="108">
        <v>14349.94</v>
      </c>
      <c r="K8698" s="108">
        <v>971.02300000000002</v>
      </c>
      <c r="L8698" s="108">
        <v>2335.1309999999999</v>
      </c>
      <c r="M8698" s="108">
        <v>255.00200000000001</v>
      </c>
      <c r="N8698" s="108">
        <v>139</v>
      </c>
      <c r="O8698" s="108">
        <v>27</v>
      </c>
      <c r="P8698" s="108">
        <v>14</v>
      </c>
      <c r="Q8698" s="108">
        <v>29</v>
      </c>
      <c r="R8698" s="108">
        <v>48</v>
      </c>
      <c r="S8698" s="108">
        <v>51</v>
      </c>
    </row>
    <row r="8699" spans="1:19" ht="11.25" thickBot="1" x14ac:dyDescent="0.2">
      <c r="A8699" s="112"/>
    </row>
    <row r="8700" spans="1:19" ht="11.25" thickBot="1" x14ac:dyDescent="0.2">
      <c r="A8700" s="107">
        <v>3</v>
      </c>
      <c r="B8700" s="132">
        <v>0.46879629629629632</v>
      </c>
      <c r="C8700" s="145">
        <v>420239.1</v>
      </c>
      <c r="D8700" s="134" t="s">
        <v>6518</v>
      </c>
      <c r="E8700" s="108">
        <v>31333.544999999998</v>
      </c>
      <c r="F8700" s="108">
        <v>60971.089</v>
      </c>
      <c r="G8700" s="108">
        <v>12</v>
      </c>
      <c r="H8700" s="108">
        <v>148.001</v>
      </c>
      <c r="I8700" s="108">
        <v>2203.1170000000002</v>
      </c>
      <c r="J8700" s="108">
        <v>14376.959000000001</v>
      </c>
      <c r="K8700" s="108">
        <v>974.02300000000002</v>
      </c>
      <c r="L8700" s="108">
        <v>2367.1350000000002</v>
      </c>
      <c r="M8700" s="108">
        <v>237.001</v>
      </c>
      <c r="N8700" s="108">
        <v>154.001</v>
      </c>
      <c r="O8700" s="108">
        <v>27</v>
      </c>
      <c r="P8700" s="108">
        <v>19</v>
      </c>
      <c r="Q8700" s="108">
        <v>22</v>
      </c>
      <c r="R8700" s="108">
        <v>42</v>
      </c>
      <c r="S8700" s="108">
        <v>54</v>
      </c>
    </row>
    <row r="8701" spans="1:19" ht="11.25" thickBot="1" x14ac:dyDescent="0.2">
      <c r="A8701" s="112"/>
    </row>
    <row r="8702" spans="1:19" ht="11.25" thickBot="1" x14ac:dyDescent="0.2">
      <c r="A8702" s="135" t="s">
        <v>362</v>
      </c>
      <c r="B8702" s="112"/>
      <c r="C8702" s="140">
        <v>416084.01</v>
      </c>
      <c r="D8702" s="134" t="s">
        <v>6519</v>
      </c>
      <c r="E8702" s="136">
        <v>31275.792000000001</v>
      </c>
      <c r="F8702" s="136">
        <v>61535.754999999997</v>
      </c>
      <c r="G8702" s="136">
        <v>10.333</v>
      </c>
      <c r="H8702" s="136">
        <v>144.667</v>
      </c>
      <c r="I8702" s="136">
        <v>2242.4540000000002</v>
      </c>
      <c r="J8702" s="136">
        <v>14377.96</v>
      </c>
      <c r="K8702" s="136">
        <v>969.35599999999999</v>
      </c>
      <c r="L8702" s="136">
        <v>2351.4659999999999</v>
      </c>
      <c r="M8702" s="136">
        <v>261.00200000000001</v>
      </c>
      <c r="N8702" s="136">
        <v>154.667</v>
      </c>
      <c r="O8702" s="136">
        <v>27</v>
      </c>
      <c r="P8702" s="136">
        <v>17.667000000000002</v>
      </c>
      <c r="Q8702" s="136">
        <v>30.332999999999998</v>
      </c>
      <c r="R8702" s="136">
        <v>51.667000000000002</v>
      </c>
      <c r="S8702" s="136">
        <v>55.332999999999998</v>
      </c>
    </row>
    <row r="8703" spans="1:19" ht="11.25" thickBot="1" x14ac:dyDescent="0.2">
      <c r="A8703" s="112"/>
    </row>
    <row r="8704" spans="1:19" ht="11.25" thickBot="1" x14ac:dyDescent="0.2">
      <c r="A8704" s="138" t="s">
        <v>364</v>
      </c>
      <c r="B8704" s="112"/>
      <c r="C8704" s="140">
        <v>5096.8969999999999</v>
      </c>
      <c r="D8704" s="134" t="s">
        <v>6520</v>
      </c>
      <c r="E8704" s="136">
        <v>107.045</v>
      </c>
      <c r="F8704" s="136">
        <v>752.68899999999996</v>
      </c>
      <c r="G8704" s="136">
        <v>2.0819999999999999</v>
      </c>
      <c r="H8704" s="136">
        <v>3.512</v>
      </c>
      <c r="I8704" s="136">
        <v>35.235999999999997</v>
      </c>
      <c r="J8704" s="136">
        <v>28.533000000000001</v>
      </c>
      <c r="K8704" s="136">
        <v>5.6870000000000003</v>
      </c>
      <c r="L8704" s="136">
        <v>16.012</v>
      </c>
      <c r="M8704" s="136">
        <v>27.495999999999999</v>
      </c>
      <c r="N8704" s="136">
        <v>16.010999999999999</v>
      </c>
      <c r="O8704" s="136">
        <v>0</v>
      </c>
      <c r="P8704" s="136">
        <v>3.2149999999999999</v>
      </c>
      <c r="Q8704" s="136">
        <v>9.0739999999999998</v>
      </c>
      <c r="R8704" s="136">
        <v>11.93</v>
      </c>
      <c r="S8704" s="136">
        <v>5.1319999999999997</v>
      </c>
    </row>
    <row r="8705" spans="1:19" ht="11.25" thickBot="1" x14ac:dyDescent="0.2">
      <c r="A8705" s="112"/>
    </row>
    <row r="8706" spans="1:19" ht="11.25" thickBot="1" x14ac:dyDescent="0.2">
      <c r="A8706" s="139" t="s">
        <v>366</v>
      </c>
      <c r="B8706" s="112"/>
      <c r="C8706" s="140">
        <v>1.2250000000000001</v>
      </c>
      <c r="D8706" s="134" t="s">
        <v>1023</v>
      </c>
      <c r="E8706" s="136">
        <v>0.34200000000000003</v>
      </c>
      <c r="F8706" s="136">
        <v>1.2230000000000001</v>
      </c>
      <c r="G8706" s="136">
        <v>20.145</v>
      </c>
      <c r="H8706" s="136">
        <v>2.4279999999999999</v>
      </c>
      <c r="I8706" s="136">
        <v>1.571</v>
      </c>
      <c r="J8706" s="136">
        <v>0.19800000000000001</v>
      </c>
      <c r="K8706" s="136">
        <v>0.58699999999999997</v>
      </c>
      <c r="L8706" s="136">
        <v>0.68100000000000005</v>
      </c>
      <c r="M8706" s="136">
        <v>10.535</v>
      </c>
      <c r="N8706" s="136">
        <v>10.352</v>
      </c>
      <c r="O8706" s="136">
        <v>0</v>
      </c>
      <c r="P8706" s="136">
        <v>18.196000000000002</v>
      </c>
      <c r="Q8706" s="136">
        <v>29.914000000000001</v>
      </c>
      <c r="R8706" s="136">
        <v>23.091000000000001</v>
      </c>
      <c r="S8706" s="136">
        <v>9.2739999999999991</v>
      </c>
    </row>
    <row r="8707" spans="1:19" ht="11.25" thickBot="1" x14ac:dyDescent="0.2">
      <c r="A8707" s="112"/>
    </row>
    <row r="8708" spans="1:19" ht="11.25" thickBot="1" x14ac:dyDescent="0.2">
      <c r="A8708" s="106" t="s">
        <v>357</v>
      </c>
      <c r="B8708" s="106" t="s">
        <v>358</v>
      </c>
      <c r="C8708" s="130" t="s">
        <v>51</v>
      </c>
      <c r="D8708" s="130" t="s">
        <v>52</v>
      </c>
      <c r="E8708" s="130" t="s">
        <v>53</v>
      </c>
      <c r="F8708" s="130" t="s">
        <v>54</v>
      </c>
      <c r="G8708" s="130" t="s">
        <v>55</v>
      </c>
      <c r="H8708" s="130" t="s">
        <v>56</v>
      </c>
      <c r="I8708" s="130" t="s">
        <v>57</v>
      </c>
      <c r="J8708" s="130" t="s">
        <v>58</v>
      </c>
      <c r="K8708" s="130" t="s">
        <v>59</v>
      </c>
      <c r="L8708" s="130" t="s">
        <v>60</v>
      </c>
      <c r="M8708" s="130" t="s">
        <v>61</v>
      </c>
      <c r="N8708" s="130" t="s">
        <v>62</v>
      </c>
      <c r="O8708" s="130" t="s">
        <v>63</v>
      </c>
      <c r="P8708" s="130" t="s">
        <v>64</v>
      </c>
      <c r="Q8708" s="131" t="s">
        <v>65</v>
      </c>
      <c r="R8708" s="131" t="s">
        <v>66</v>
      </c>
      <c r="S8708" s="130" t="s">
        <v>67</v>
      </c>
    </row>
    <row r="8709" spans="1:19" ht="11.25" thickBot="1" x14ac:dyDescent="0.2">
      <c r="A8709" s="107">
        <v>1</v>
      </c>
      <c r="B8709" s="132">
        <v>0.46842592592592597</v>
      </c>
      <c r="C8709" s="108">
        <v>76</v>
      </c>
      <c r="D8709" s="108">
        <v>55</v>
      </c>
      <c r="E8709" s="108">
        <v>47</v>
      </c>
      <c r="F8709" s="108">
        <v>34</v>
      </c>
      <c r="G8709" s="108">
        <v>37</v>
      </c>
      <c r="H8709" s="108">
        <v>19323.957999999999</v>
      </c>
      <c r="I8709" s="108">
        <v>47827.837</v>
      </c>
      <c r="J8709" s="108">
        <v>12</v>
      </c>
      <c r="K8709" s="108">
        <v>13</v>
      </c>
      <c r="L8709" s="108">
        <v>98</v>
      </c>
      <c r="M8709" s="108">
        <v>105</v>
      </c>
      <c r="N8709" s="108">
        <v>2883.2</v>
      </c>
      <c r="O8709" s="108">
        <v>230.001</v>
      </c>
      <c r="P8709" s="108">
        <v>80229.183999999994</v>
      </c>
      <c r="Q8709" s="145">
        <v>1886349.8</v>
      </c>
      <c r="R8709" s="134" t="s">
        <v>6521</v>
      </c>
      <c r="S8709" s="108">
        <v>3933.3710000000001</v>
      </c>
    </row>
    <row r="8710" spans="1:19" ht="11.25" thickBot="1" x14ac:dyDescent="0.2">
      <c r="A8710" s="112"/>
    </row>
    <row r="8711" spans="1:19" ht="11.25" thickBot="1" x14ac:dyDescent="0.2">
      <c r="A8711" s="107">
        <v>2</v>
      </c>
      <c r="B8711" s="132">
        <v>0.46861111111111109</v>
      </c>
      <c r="C8711" s="108">
        <v>67</v>
      </c>
      <c r="D8711" s="108">
        <v>56</v>
      </c>
      <c r="E8711" s="108">
        <v>39</v>
      </c>
      <c r="F8711" s="108">
        <v>31</v>
      </c>
      <c r="G8711" s="108">
        <v>39</v>
      </c>
      <c r="H8711" s="108">
        <v>19149.796999999999</v>
      </c>
      <c r="I8711" s="108">
        <v>48383.116999999998</v>
      </c>
      <c r="J8711" s="108">
        <v>9</v>
      </c>
      <c r="K8711" s="108">
        <v>12</v>
      </c>
      <c r="L8711" s="108">
        <v>93</v>
      </c>
      <c r="M8711" s="108">
        <v>117</v>
      </c>
      <c r="N8711" s="108">
        <v>2742.18</v>
      </c>
      <c r="O8711" s="108">
        <v>253.00200000000001</v>
      </c>
      <c r="P8711" s="108">
        <v>79904.941999999995</v>
      </c>
      <c r="Q8711" s="145">
        <v>1917704.7</v>
      </c>
      <c r="R8711" s="134" t="s">
        <v>6522</v>
      </c>
      <c r="S8711" s="108">
        <v>4023.3890000000001</v>
      </c>
    </row>
    <row r="8712" spans="1:19" ht="11.25" thickBot="1" x14ac:dyDescent="0.2">
      <c r="A8712" s="112"/>
    </row>
    <row r="8713" spans="1:19" ht="11.25" thickBot="1" x14ac:dyDescent="0.2">
      <c r="A8713" s="107">
        <v>3</v>
      </c>
      <c r="B8713" s="132">
        <v>0.46879629629629632</v>
      </c>
      <c r="C8713" s="108">
        <v>67</v>
      </c>
      <c r="D8713" s="108">
        <v>49</v>
      </c>
      <c r="E8713" s="108">
        <v>52</v>
      </c>
      <c r="F8713" s="108">
        <v>38</v>
      </c>
      <c r="G8713" s="108">
        <v>29</v>
      </c>
      <c r="H8713" s="108">
        <v>19364.995999999999</v>
      </c>
      <c r="I8713" s="108">
        <v>47878.953999999998</v>
      </c>
      <c r="J8713" s="108">
        <v>16</v>
      </c>
      <c r="K8713" s="108">
        <v>12</v>
      </c>
      <c r="L8713" s="108">
        <v>98</v>
      </c>
      <c r="M8713" s="108">
        <v>103</v>
      </c>
      <c r="N8713" s="108">
        <v>2788.1869999999999</v>
      </c>
      <c r="O8713" s="108">
        <v>243.001</v>
      </c>
      <c r="P8713" s="108">
        <v>79446.191999999995</v>
      </c>
      <c r="Q8713" s="145">
        <v>1927097.9</v>
      </c>
      <c r="R8713" s="134" t="s">
        <v>6523</v>
      </c>
      <c r="S8713" s="108">
        <v>4046.393</v>
      </c>
    </row>
    <row r="8714" spans="1:19" ht="11.25" thickBot="1" x14ac:dyDescent="0.2">
      <c r="A8714" s="112"/>
    </row>
    <row r="8715" spans="1:19" ht="11.25" thickBot="1" x14ac:dyDescent="0.2">
      <c r="A8715" s="135" t="s">
        <v>362</v>
      </c>
      <c r="B8715" s="112"/>
      <c r="C8715" s="136">
        <v>70</v>
      </c>
      <c r="D8715" s="136">
        <v>53.332999999999998</v>
      </c>
      <c r="E8715" s="136">
        <v>46</v>
      </c>
      <c r="F8715" s="136">
        <v>34.332999999999998</v>
      </c>
      <c r="G8715" s="136">
        <v>35</v>
      </c>
      <c r="H8715" s="136">
        <v>19279.583999999999</v>
      </c>
      <c r="I8715" s="136">
        <v>48029.968999999997</v>
      </c>
      <c r="J8715" s="136">
        <v>12.333</v>
      </c>
      <c r="K8715" s="136">
        <v>12.333</v>
      </c>
      <c r="L8715" s="136">
        <v>96.334000000000003</v>
      </c>
      <c r="M8715" s="136">
        <v>108.334</v>
      </c>
      <c r="N8715" s="136">
        <v>2804.5219999999999</v>
      </c>
      <c r="O8715" s="136">
        <v>242.001</v>
      </c>
      <c r="P8715" s="136">
        <v>79860.106</v>
      </c>
      <c r="Q8715" s="140">
        <v>1910384.1</v>
      </c>
      <c r="R8715" s="134" t="s">
        <v>6524</v>
      </c>
      <c r="S8715" s="136">
        <v>4001.0509999999999</v>
      </c>
    </row>
    <row r="8716" spans="1:19" ht="11.25" thickBot="1" x14ac:dyDescent="0.2">
      <c r="A8716" s="112"/>
    </row>
    <row r="8717" spans="1:19" ht="11.25" thickBot="1" x14ac:dyDescent="0.2">
      <c r="A8717" s="138" t="s">
        <v>364</v>
      </c>
      <c r="B8717" s="112"/>
      <c r="C8717" s="136">
        <v>5.1959999999999997</v>
      </c>
      <c r="D8717" s="136">
        <v>3.786</v>
      </c>
      <c r="E8717" s="136">
        <v>6.5570000000000004</v>
      </c>
      <c r="F8717" s="136">
        <v>3.512</v>
      </c>
      <c r="G8717" s="136">
        <v>5.2919999999999998</v>
      </c>
      <c r="H8717" s="136">
        <v>114.256</v>
      </c>
      <c r="I8717" s="136">
        <v>306.90100000000001</v>
      </c>
      <c r="J8717" s="136">
        <v>3.512</v>
      </c>
      <c r="K8717" s="136">
        <v>0.57699999999999996</v>
      </c>
      <c r="L8717" s="136">
        <v>2.887</v>
      </c>
      <c r="M8717" s="136">
        <v>7.5720000000000001</v>
      </c>
      <c r="N8717" s="136">
        <v>71.915000000000006</v>
      </c>
      <c r="O8717" s="136">
        <v>11.532999999999999</v>
      </c>
      <c r="P8717" s="136">
        <v>393.41699999999997</v>
      </c>
      <c r="Q8717" s="140">
        <v>21337.66</v>
      </c>
      <c r="R8717" s="134" t="s">
        <v>6525</v>
      </c>
      <c r="S8717" s="136">
        <v>59.73</v>
      </c>
    </row>
    <row r="8718" spans="1:19" ht="11.25" thickBot="1" x14ac:dyDescent="0.2">
      <c r="A8718" s="112"/>
    </row>
    <row r="8719" spans="1:19" ht="11.25" thickBot="1" x14ac:dyDescent="0.2">
      <c r="A8719" s="139" t="s">
        <v>366</v>
      </c>
      <c r="B8719" s="112"/>
      <c r="C8719" s="136">
        <v>7.423</v>
      </c>
      <c r="D8719" s="136">
        <v>7.0990000000000002</v>
      </c>
      <c r="E8719" s="136">
        <v>14.255000000000001</v>
      </c>
      <c r="F8719" s="136">
        <v>10.228999999999999</v>
      </c>
      <c r="G8719" s="136">
        <v>15.119</v>
      </c>
      <c r="H8719" s="136">
        <v>0.59299999999999997</v>
      </c>
      <c r="I8719" s="136">
        <v>0.63900000000000001</v>
      </c>
      <c r="J8719" s="136">
        <v>28.475000000000001</v>
      </c>
      <c r="K8719" s="136">
        <v>4.681</v>
      </c>
      <c r="L8719" s="136">
        <v>2.9969999999999999</v>
      </c>
      <c r="M8719" s="136">
        <v>6.9889999999999999</v>
      </c>
      <c r="N8719" s="136">
        <v>2.5640000000000001</v>
      </c>
      <c r="O8719" s="136">
        <v>4.766</v>
      </c>
      <c r="P8719" s="136">
        <v>0.49299999999999999</v>
      </c>
      <c r="Q8719" s="140">
        <v>1.117</v>
      </c>
      <c r="R8719" s="134" t="s">
        <v>1029</v>
      </c>
      <c r="S8719" s="136">
        <v>1.4930000000000001</v>
      </c>
    </row>
    <row r="8720" spans="1:19" ht="11.25" thickBot="1" x14ac:dyDescent="0.2">
      <c r="A8720" s="112"/>
    </row>
    <row r="8721" spans="1:19" ht="11.25" thickBot="1" x14ac:dyDescent="0.2">
      <c r="A8721" s="106" t="s">
        <v>357</v>
      </c>
      <c r="B8721" s="106" t="s">
        <v>358</v>
      </c>
      <c r="C8721" s="130" t="s">
        <v>68</v>
      </c>
    </row>
    <row r="8722" spans="1:19" ht="11.25" thickBot="1" x14ac:dyDescent="0.2">
      <c r="A8722" s="107">
        <v>1</v>
      </c>
      <c r="B8722" s="132">
        <v>0.46842592592592597</v>
      </c>
      <c r="C8722" s="108">
        <v>3763.34</v>
      </c>
    </row>
    <row r="8723" spans="1:19" ht="11.25" thickBot="1" x14ac:dyDescent="0.2">
      <c r="A8723" s="112"/>
    </row>
    <row r="8724" spans="1:19" ht="11.25" thickBot="1" x14ac:dyDescent="0.2">
      <c r="A8724" s="107">
        <v>2</v>
      </c>
      <c r="B8724" s="132">
        <v>0.46861111111111109</v>
      </c>
      <c r="C8724" s="108">
        <v>3707.33</v>
      </c>
    </row>
    <row r="8725" spans="1:19" ht="11.25" thickBot="1" x14ac:dyDescent="0.2">
      <c r="A8725" s="112"/>
    </row>
    <row r="8726" spans="1:19" ht="11.25" thickBot="1" x14ac:dyDescent="0.2">
      <c r="A8726" s="107">
        <v>3</v>
      </c>
      <c r="B8726" s="132">
        <v>0.46879629629629632</v>
      </c>
      <c r="C8726" s="108">
        <v>3744.3359999999998</v>
      </c>
    </row>
    <row r="8727" spans="1:19" ht="11.25" thickBot="1" x14ac:dyDescent="0.2">
      <c r="A8727" s="112"/>
    </row>
    <row r="8728" spans="1:19" ht="11.25" thickBot="1" x14ac:dyDescent="0.2">
      <c r="A8728" s="135" t="s">
        <v>362</v>
      </c>
      <c r="B8728" s="112"/>
      <c r="C8728" s="136">
        <v>3738.335</v>
      </c>
    </row>
    <row r="8729" spans="1:19" ht="11.25" thickBot="1" x14ac:dyDescent="0.2">
      <c r="A8729" s="112"/>
    </row>
    <row r="8730" spans="1:19" ht="11.25" thickBot="1" x14ac:dyDescent="0.2">
      <c r="A8730" s="138" t="s">
        <v>364</v>
      </c>
      <c r="B8730" s="112"/>
      <c r="C8730" s="136">
        <v>28.483000000000001</v>
      </c>
    </row>
    <row r="8731" spans="1:19" ht="11.25" thickBot="1" x14ac:dyDescent="0.2">
      <c r="A8731" s="112"/>
    </row>
    <row r="8732" spans="1:19" ht="11.25" thickBot="1" x14ac:dyDescent="0.2">
      <c r="A8732" s="139" t="s">
        <v>366</v>
      </c>
      <c r="B8732" s="112"/>
      <c r="C8732" s="136">
        <v>0.76200000000000001</v>
      </c>
    </row>
    <row r="8733" spans="1:19" ht="10.5" x14ac:dyDescent="0.15">
      <c r="A8733" s="112"/>
    </row>
    <row r="8734" spans="1:19" x14ac:dyDescent="0.15">
      <c r="A8734" s="129"/>
      <c r="B8734" s="86" t="s">
        <v>1030</v>
      </c>
    </row>
    <row r="8735" spans="1:19" ht="9.75" thickBot="1" x14ac:dyDescent="0.2">
      <c r="A8735" s="81" t="s">
        <v>5871</v>
      </c>
    </row>
    <row r="8736" spans="1:19" ht="11.25" thickBot="1" x14ac:dyDescent="0.2">
      <c r="A8736" s="106" t="s">
        <v>357</v>
      </c>
      <c r="B8736" s="106" t="s">
        <v>358</v>
      </c>
      <c r="C8736" s="130" t="s">
        <v>0</v>
      </c>
      <c r="D8736" s="130" t="s">
        <v>1</v>
      </c>
      <c r="E8736" s="130" t="s">
        <v>2</v>
      </c>
      <c r="F8736" s="130" t="s">
        <v>3</v>
      </c>
      <c r="G8736" s="130" t="s">
        <v>4</v>
      </c>
      <c r="H8736" s="130" t="s">
        <v>5</v>
      </c>
      <c r="I8736" s="131" t="s">
        <v>6</v>
      </c>
      <c r="J8736" s="131" t="s">
        <v>7</v>
      </c>
      <c r="K8736" s="130" t="s">
        <v>8</v>
      </c>
      <c r="L8736" s="130" t="s">
        <v>9</v>
      </c>
      <c r="M8736" s="130" t="s">
        <v>10</v>
      </c>
      <c r="N8736" s="130" t="s">
        <v>11</v>
      </c>
      <c r="O8736" s="130" t="s">
        <v>12</v>
      </c>
      <c r="P8736" s="130" t="s">
        <v>13</v>
      </c>
      <c r="Q8736" s="130" t="s">
        <v>14</v>
      </c>
      <c r="R8736" s="130" t="s">
        <v>15</v>
      </c>
      <c r="S8736" s="130" t="s">
        <v>16</v>
      </c>
    </row>
    <row r="8737" spans="1:19" ht="11.25" thickBot="1" x14ac:dyDescent="0.2">
      <c r="A8737" s="107">
        <v>1</v>
      </c>
      <c r="B8737" s="132">
        <v>0.47356481481481483</v>
      </c>
      <c r="C8737" s="108">
        <v>444719.48</v>
      </c>
      <c r="D8737" s="108">
        <v>124635.71</v>
      </c>
      <c r="E8737" s="108">
        <v>109188.38</v>
      </c>
      <c r="F8737" s="108">
        <v>133258.82999999999</v>
      </c>
      <c r="G8737" s="141" t="s">
        <v>6526</v>
      </c>
      <c r="H8737" s="108">
        <v>21</v>
      </c>
      <c r="I8737" s="145">
        <v>17472.324000000001</v>
      </c>
      <c r="J8737" s="134" t="s">
        <v>6527</v>
      </c>
      <c r="K8737" s="141" t="s">
        <v>6528</v>
      </c>
      <c r="L8737" s="108">
        <v>281.00200000000001</v>
      </c>
      <c r="M8737" s="108">
        <v>12335.651</v>
      </c>
      <c r="N8737" s="108">
        <v>11488.166999999999</v>
      </c>
      <c r="O8737" s="108">
        <v>2165.1129999999998</v>
      </c>
      <c r="P8737" s="108">
        <v>3367.2719999999999</v>
      </c>
      <c r="Q8737" s="108">
        <v>227.001</v>
      </c>
      <c r="R8737" s="108">
        <v>298.00200000000001</v>
      </c>
      <c r="S8737" s="108">
        <v>208473.88</v>
      </c>
    </row>
    <row r="8738" spans="1:19" ht="11.25" thickBot="1" x14ac:dyDescent="0.2">
      <c r="A8738" s="112"/>
    </row>
    <row r="8739" spans="1:19" ht="11.25" thickBot="1" x14ac:dyDescent="0.2">
      <c r="A8739" s="107">
        <v>2</v>
      </c>
      <c r="B8739" s="132">
        <v>0.47373842592592591</v>
      </c>
      <c r="C8739" s="108">
        <v>454687.21</v>
      </c>
      <c r="D8739" s="108">
        <v>126474.74</v>
      </c>
      <c r="E8739" s="108">
        <v>132339</v>
      </c>
      <c r="F8739" s="108">
        <v>131396.06</v>
      </c>
      <c r="G8739" s="141" t="s">
        <v>6529</v>
      </c>
      <c r="H8739" s="108">
        <v>23</v>
      </c>
      <c r="I8739" s="145">
        <v>17469.321</v>
      </c>
      <c r="J8739" s="134" t="s">
        <v>6530</v>
      </c>
      <c r="K8739" s="141" t="s">
        <v>6531</v>
      </c>
      <c r="L8739" s="108">
        <v>283.00200000000001</v>
      </c>
      <c r="M8739" s="108">
        <v>12157.546</v>
      </c>
      <c r="N8739" s="108">
        <v>11178.998</v>
      </c>
      <c r="O8739" s="108">
        <v>2275.1239999999998</v>
      </c>
      <c r="P8739" s="108">
        <v>3352.27</v>
      </c>
      <c r="Q8739" s="108">
        <v>235.001</v>
      </c>
      <c r="R8739" s="108">
        <v>301.00200000000001</v>
      </c>
      <c r="S8739" s="108">
        <v>202956.79999999999</v>
      </c>
    </row>
    <row r="8740" spans="1:19" ht="11.25" thickBot="1" x14ac:dyDescent="0.2">
      <c r="A8740" s="112"/>
    </row>
    <row r="8741" spans="1:19" ht="11.25" thickBot="1" x14ac:dyDescent="0.2">
      <c r="A8741" s="107">
        <v>3</v>
      </c>
      <c r="B8741" s="132">
        <v>0.47392361111111114</v>
      </c>
      <c r="C8741" s="108">
        <v>454246.76</v>
      </c>
      <c r="D8741" s="108">
        <v>125363.05</v>
      </c>
      <c r="E8741" s="108">
        <v>117470.25</v>
      </c>
      <c r="F8741" s="108">
        <v>132027.03</v>
      </c>
      <c r="G8741" s="141" t="s">
        <v>6532</v>
      </c>
      <c r="H8741" s="108">
        <v>30</v>
      </c>
      <c r="I8741" s="145">
        <v>17632.458999999999</v>
      </c>
      <c r="J8741" s="134" t="s">
        <v>6533</v>
      </c>
      <c r="K8741" s="141" t="s">
        <v>6534</v>
      </c>
      <c r="L8741" s="108">
        <v>300.00200000000001</v>
      </c>
      <c r="M8741" s="108">
        <v>12234.591</v>
      </c>
      <c r="N8741" s="108">
        <v>11383.109</v>
      </c>
      <c r="O8741" s="108">
        <v>2120.1080000000002</v>
      </c>
      <c r="P8741" s="108">
        <v>3337.2669999999998</v>
      </c>
      <c r="Q8741" s="108">
        <v>214.001</v>
      </c>
      <c r="R8741" s="108">
        <v>308.00200000000001</v>
      </c>
      <c r="S8741" s="108">
        <v>198396.19</v>
      </c>
    </row>
    <row r="8742" spans="1:19" ht="11.25" thickBot="1" x14ac:dyDescent="0.2">
      <c r="A8742" s="112"/>
    </row>
    <row r="8743" spans="1:19" ht="11.25" thickBot="1" x14ac:dyDescent="0.2">
      <c r="A8743" s="135" t="s">
        <v>362</v>
      </c>
      <c r="B8743" s="112"/>
      <c r="C8743" s="136">
        <v>451217.82</v>
      </c>
      <c r="D8743" s="136">
        <v>125491.16</v>
      </c>
      <c r="E8743" s="136">
        <v>119665.88</v>
      </c>
      <c r="F8743" s="136">
        <v>132227.29999999999</v>
      </c>
      <c r="G8743" s="141" t="s">
        <v>6535</v>
      </c>
      <c r="H8743" s="136">
        <v>24.667000000000002</v>
      </c>
      <c r="I8743" s="140">
        <v>17524.701000000001</v>
      </c>
      <c r="J8743" s="134" t="s">
        <v>6536</v>
      </c>
      <c r="K8743" s="141" t="s">
        <v>6537</v>
      </c>
      <c r="L8743" s="136">
        <v>288.00200000000001</v>
      </c>
      <c r="M8743" s="136">
        <v>12242.596</v>
      </c>
      <c r="N8743" s="136">
        <v>11350.091</v>
      </c>
      <c r="O8743" s="136">
        <v>2186.7820000000002</v>
      </c>
      <c r="P8743" s="136">
        <v>3352.27</v>
      </c>
      <c r="Q8743" s="136">
        <v>225.33500000000001</v>
      </c>
      <c r="R8743" s="136">
        <v>302.33600000000001</v>
      </c>
      <c r="S8743" s="136">
        <v>203275.62</v>
      </c>
    </row>
    <row r="8744" spans="1:19" ht="11.25" thickBot="1" x14ac:dyDescent="0.2">
      <c r="A8744" s="112"/>
    </row>
    <row r="8745" spans="1:19" ht="11.25" thickBot="1" x14ac:dyDescent="0.2">
      <c r="A8745" s="138" t="s">
        <v>364</v>
      </c>
      <c r="B8745" s="112"/>
      <c r="C8745" s="136">
        <v>5632.0290000000005</v>
      </c>
      <c r="D8745" s="136">
        <v>926.18600000000004</v>
      </c>
      <c r="E8745" s="136">
        <v>11730.442999999999</v>
      </c>
      <c r="F8745" s="136">
        <v>947.4</v>
      </c>
      <c r="G8745" s="141" t="s">
        <v>6538</v>
      </c>
      <c r="H8745" s="136">
        <v>4.726</v>
      </c>
      <c r="I8745" s="140">
        <v>93.332999999999998</v>
      </c>
      <c r="J8745" s="134" t="s">
        <v>6539</v>
      </c>
      <c r="K8745" s="141" t="s">
        <v>6540</v>
      </c>
      <c r="L8745" s="136">
        <v>10.44</v>
      </c>
      <c r="M8745" s="136">
        <v>89.322000000000003</v>
      </c>
      <c r="N8745" s="136">
        <v>157.20599999999999</v>
      </c>
      <c r="O8745" s="136">
        <v>79.748000000000005</v>
      </c>
      <c r="P8745" s="136">
        <v>15.002000000000001</v>
      </c>
      <c r="Q8745" s="136">
        <v>10.599</v>
      </c>
      <c r="R8745" s="136">
        <v>5.1319999999999997</v>
      </c>
      <c r="S8745" s="136">
        <v>5046.4049999999997</v>
      </c>
    </row>
    <row r="8746" spans="1:19" ht="11.25" thickBot="1" x14ac:dyDescent="0.2">
      <c r="A8746" s="112"/>
    </row>
    <row r="8747" spans="1:19" ht="11.25" thickBot="1" x14ac:dyDescent="0.2">
      <c r="A8747" s="139" t="s">
        <v>366</v>
      </c>
      <c r="B8747" s="112"/>
      <c r="C8747" s="136">
        <v>1.248</v>
      </c>
      <c r="D8747" s="136">
        <v>0.73799999999999999</v>
      </c>
      <c r="E8747" s="136">
        <v>9.8030000000000008</v>
      </c>
      <c r="F8747" s="136">
        <v>0.71599999999999997</v>
      </c>
      <c r="G8747" s="141" t="s">
        <v>3834</v>
      </c>
      <c r="H8747" s="136">
        <v>19.158999999999999</v>
      </c>
      <c r="I8747" s="140">
        <v>0.53300000000000003</v>
      </c>
      <c r="J8747" s="134" t="s">
        <v>485</v>
      </c>
      <c r="K8747" s="141" t="s">
        <v>4775</v>
      </c>
      <c r="L8747" s="136">
        <v>3.625</v>
      </c>
      <c r="M8747" s="136">
        <v>0.73</v>
      </c>
      <c r="N8747" s="136">
        <v>1.385</v>
      </c>
      <c r="O8747" s="136">
        <v>3.6469999999999998</v>
      </c>
      <c r="P8747" s="136">
        <v>0.44800000000000001</v>
      </c>
      <c r="Q8747" s="136">
        <v>4.7039999999999997</v>
      </c>
      <c r="R8747" s="136">
        <v>1.6970000000000001</v>
      </c>
      <c r="S8747" s="136">
        <v>2.4830000000000001</v>
      </c>
    </row>
    <row r="8748" spans="1:19" ht="11.25" thickBot="1" x14ac:dyDescent="0.2">
      <c r="A8748" s="112"/>
    </row>
    <row r="8749" spans="1:19" ht="11.25" thickBot="1" x14ac:dyDescent="0.2">
      <c r="A8749" s="106" t="s">
        <v>357</v>
      </c>
      <c r="B8749" s="106" t="s">
        <v>358</v>
      </c>
      <c r="C8749" s="130" t="s">
        <v>17</v>
      </c>
      <c r="D8749" s="130" t="s">
        <v>18</v>
      </c>
      <c r="E8749" s="131" t="s">
        <v>19</v>
      </c>
      <c r="F8749" s="131" t="s">
        <v>20</v>
      </c>
      <c r="G8749" s="130" t="s">
        <v>21</v>
      </c>
      <c r="H8749" s="130" t="s">
        <v>22</v>
      </c>
      <c r="I8749" s="130" t="s">
        <v>23</v>
      </c>
      <c r="J8749" s="130" t="s">
        <v>24</v>
      </c>
      <c r="K8749" s="131" t="s">
        <v>25</v>
      </c>
      <c r="L8749" s="131" t="s">
        <v>26</v>
      </c>
      <c r="M8749" s="130" t="s">
        <v>27</v>
      </c>
      <c r="N8749" s="130" t="s">
        <v>28</v>
      </c>
      <c r="O8749" s="130" t="s">
        <v>29</v>
      </c>
      <c r="P8749" s="130" t="s">
        <v>30</v>
      </c>
      <c r="Q8749" s="130" t="s">
        <v>31</v>
      </c>
      <c r="R8749" s="130" t="s">
        <v>32</v>
      </c>
      <c r="S8749" s="130" t="s">
        <v>33</v>
      </c>
    </row>
    <row r="8750" spans="1:19" ht="11.25" thickBot="1" x14ac:dyDescent="0.2">
      <c r="A8750" s="107">
        <v>1</v>
      </c>
      <c r="B8750" s="132">
        <v>0.47356481481481483</v>
      </c>
      <c r="C8750" s="108">
        <v>13223.195</v>
      </c>
      <c r="D8750" s="108">
        <v>366.00299999999999</v>
      </c>
      <c r="E8750" s="145">
        <v>22278.905999999999</v>
      </c>
      <c r="F8750" s="145">
        <v>841317.34</v>
      </c>
      <c r="G8750" s="108">
        <v>8</v>
      </c>
      <c r="H8750" s="108">
        <v>2</v>
      </c>
      <c r="I8750" s="108">
        <v>704.01199999999994</v>
      </c>
      <c r="J8750" s="108">
        <v>3509.2959999999998</v>
      </c>
      <c r="K8750" s="145">
        <v>165321.35999999999</v>
      </c>
      <c r="L8750" s="134" t="s">
        <v>6541</v>
      </c>
      <c r="M8750" s="108">
        <v>292374.28999999998</v>
      </c>
      <c r="N8750" s="108">
        <v>765.01400000000001</v>
      </c>
      <c r="O8750" s="108">
        <v>2</v>
      </c>
      <c r="P8750" s="108">
        <v>16</v>
      </c>
      <c r="Q8750" s="108">
        <v>17</v>
      </c>
      <c r="R8750" s="108">
        <v>1685.068</v>
      </c>
      <c r="S8750" s="108">
        <v>111</v>
      </c>
    </row>
    <row r="8751" spans="1:19" ht="11.25" thickBot="1" x14ac:dyDescent="0.2">
      <c r="A8751" s="112"/>
    </row>
    <row r="8752" spans="1:19" ht="11.25" thickBot="1" x14ac:dyDescent="0.2">
      <c r="A8752" s="107">
        <v>2</v>
      </c>
      <c r="B8752" s="132">
        <v>0.47373842592592591</v>
      </c>
      <c r="C8752" s="108">
        <v>13609.444</v>
      </c>
      <c r="D8752" s="108">
        <v>327.00299999999999</v>
      </c>
      <c r="E8752" s="145">
        <v>22871.547999999999</v>
      </c>
      <c r="F8752" s="145">
        <v>846323.09</v>
      </c>
      <c r="G8752" s="108">
        <v>7</v>
      </c>
      <c r="H8752" s="108">
        <v>4</v>
      </c>
      <c r="I8752" s="108">
        <v>697.01199999999994</v>
      </c>
      <c r="J8752" s="108">
        <v>3391.2759999999998</v>
      </c>
      <c r="K8752" s="145">
        <v>167850.46</v>
      </c>
      <c r="L8752" s="134" t="s">
        <v>6542</v>
      </c>
      <c r="M8752" s="108">
        <v>289823.01</v>
      </c>
      <c r="N8752" s="108">
        <v>751.01400000000001</v>
      </c>
      <c r="O8752" s="108">
        <v>6</v>
      </c>
      <c r="P8752" s="108">
        <v>12</v>
      </c>
      <c r="Q8752" s="108">
        <v>19</v>
      </c>
      <c r="R8752" s="108">
        <v>1606.0619999999999</v>
      </c>
      <c r="S8752" s="108">
        <v>117</v>
      </c>
    </row>
    <row r="8753" spans="1:19" ht="11.25" thickBot="1" x14ac:dyDescent="0.2">
      <c r="A8753" s="112"/>
    </row>
    <row r="8754" spans="1:19" ht="11.25" thickBot="1" x14ac:dyDescent="0.2">
      <c r="A8754" s="107">
        <v>3</v>
      </c>
      <c r="B8754" s="132">
        <v>0.47392361111111114</v>
      </c>
      <c r="C8754" s="108">
        <v>13447.339</v>
      </c>
      <c r="D8754" s="108">
        <v>317.00200000000001</v>
      </c>
      <c r="E8754" s="145">
        <v>22757.422999999999</v>
      </c>
      <c r="F8754" s="145">
        <v>841372.5</v>
      </c>
      <c r="G8754" s="108">
        <v>9</v>
      </c>
      <c r="H8754" s="108">
        <v>2</v>
      </c>
      <c r="I8754" s="108">
        <v>701.01199999999994</v>
      </c>
      <c r="J8754" s="108">
        <v>3420.2809999999999</v>
      </c>
      <c r="K8754" s="145">
        <v>169854.6</v>
      </c>
      <c r="L8754" s="134" t="s">
        <v>6543</v>
      </c>
      <c r="M8754" s="108">
        <v>288885.12</v>
      </c>
      <c r="N8754" s="108">
        <v>719.01199999999994</v>
      </c>
      <c r="O8754" s="108">
        <v>4</v>
      </c>
      <c r="P8754" s="108">
        <v>19</v>
      </c>
      <c r="Q8754" s="108">
        <v>23</v>
      </c>
      <c r="R8754" s="108">
        <v>1602.0619999999999</v>
      </c>
      <c r="S8754" s="108">
        <v>101</v>
      </c>
    </row>
    <row r="8755" spans="1:19" ht="11.25" thickBot="1" x14ac:dyDescent="0.2">
      <c r="A8755" s="112"/>
    </row>
    <row r="8756" spans="1:19" ht="11.25" thickBot="1" x14ac:dyDescent="0.2">
      <c r="A8756" s="135" t="s">
        <v>362</v>
      </c>
      <c r="B8756" s="112"/>
      <c r="C8756" s="136">
        <v>13426.659</v>
      </c>
      <c r="D8756" s="136">
        <v>336.66899999999998</v>
      </c>
      <c r="E8756" s="140">
        <v>22635.958999999999</v>
      </c>
      <c r="F8756" s="140">
        <v>843004.31</v>
      </c>
      <c r="G8756" s="136">
        <v>8</v>
      </c>
      <c r="H8756" s="136">
        <v>2.6669999999999998</v>
      </c>
      <c r="I8756" s="136">
        <v>700.678</v>
      </c>
      <c r="J8756" s="136">
        <v>3440.2840000000001</v>
      </c>
      <c r="K8756" s="140">
        <v>167675.47</v>
      </c>
      <c r="L8756" s="134" t="s">
        <v>6544</v>
      </c>
      <c r="M8756" s="136">
        <v>290360.81</v>
      </c>
      <c r="N8756" s="136">
        <v>745.01300000000003</v>
      </c>
      <c r="O8756" s="136">
        <v>4</v>
      </c>
      <c r="P8756" s="136">
        <v>15.667</v>
      </c>
      <c r="Q8756" s="136">
        <v>19.667000000000002</v>
      </c>
      <c r="R8756" s="136">
        <v>1631.0640000000001</v>
      </c>
      <c r="S8756" s="136">
        <v>109.667</v>
      </c>
    </row>
    <row r="8757" spans="1:19" ht="11.25" thickBot="1" x14ac:dyDescent="0.2">
      <c r="A8757" s="112"/>
    </row>
    <row r="8758" spans="1:19" ht="11.25" thickBot="1" x14ac:dyDescent="0.2">
      <c r="A8758" s="138" t="s">
        <v>364</v>
      </c>
      <c r="B8758" s="112"/>
      <c r="C8758" s="136">
        <v>193.953</v>
      </c>
      <c r="D8758" s="136">
        <v>25.890999999999998</v>
      </c>
      <c r="E8758" s="140">
        <v>314.43799999999999</v>
      </c>
      <c r="F8758" s="140">
        <v>2874.2809999999999</v>
      </c>
      <c r="G8758" s="136">
        <v>1</v>
      </c>
      <c r="H8758" s="136">
        <v>1.155</v>
      </c>
      <c r="I8758" s="136">
        <v>3.512</v>
      </c>
      <c r="J8758" s="136">
        <v>61.5</v>
      </c>
      <c r="K8758" s="140">
        <v>2271.6840000000002</v>
      </c>
      <c r="L8758" s="134" t="s">
        <v>6545</v>
      </c>
      <c r="M8758" s="136">
        <v>1805.684</v>
      </c>
      <c r="N8758" s="136">
        <v>23.58</v>
      </c>
      <c r="O8758" s="136">
        <v>2</v>
      </c>
      <c r="P8758" s="136">
        <v>3.512</v>
      </c>
      <c r="Q8758" s="136">
        <v>3.0550000000000002</v>
      </c>
      <c r="R8758" s="136">
        <v>46.811999999999998</v>
      </c>
      <c r="S8758" s="136">
        <v>8.0830000000000002</v>
      </c>
    </row>
    <row r="8759" spans="1:19" ht="11.25" thickBot="1" x14ac:dyDescent="0.2">
      <c r="A8759" s="112"/>
    </row>
    <row r="8760" spans="1:19" ht="11.25" thickBot="1" x14ac:dyDescent="0.2">
      <c r="A8760" s="139" t="s">
        <v>366</v>
      </c>
      <c r="B8760" s="112"/>
      <c r="C8760" s="136">
        <v>1.4450000000000001</v>
      </c>
      <c r="D8760" s="136">
        <v>7.69</v>
      </c>
      <c r="E8760" s="140">
        <v>1.389</v>
      </c>
      <c r="F8760" s="140">
        <v>0.34100000000000003</v>
      </c>
      <c r="G8760" s="136">
        <v>12.5</v>
      </c>
      <c r="H8760" s="136">
        <v>43.301000000000002</v>
      </c>
      <c r="I8760" s="136">
        <v>0.501</v>
      </c>
      <c r="J8760" s="136">
        <v>1.788</v>
      </c>
      <c r="K8760" s="140">
        <v>1.355</v>
      </c>
      <c r="L8760" s="134" t="s">
        <v>1053</v>
      </c>
      <c r="M8760" s="136">
        <v>0.622</v>
      </c>
      <c r="N8760" s="136">
        <v>3.165</v>
      </c>
      <c r="O8760" s="136">
        <v>50</v>
      </c>
      <c r="P8760" s="136">
        <v>22.416</v>
      </c>
      <c r="Q8760" s="136">
        <v>15.534000000000001</v>
      </c>
      <c r="R8760" s="136">
        <v>2.87</v>
      </c>
      <c r="S8760" s="136">
        <v>7.37</v>
      </c>
    </row>
    <row r="8761" spans="1:19" ht="11.25" thickBot="1" x14ac:dyDescent="0.2">
      <c r="A8761" s="112"/>
    </row>
    <row r="8762" spans="1:19" ht="11.25" thickBot="1" x14ac:dyDescent="0.2">
      <c r="A8762" s="106" t="s">
        <v>357</v>
      </c>
      <c r="B8762" s="106" t="s">
        <v>358</v>
      </c>
      <c r="C8762" s="131" t="s">
        <v>34</v>
      </c>
      <c r="D8762" s="131" t="s">
        <v>35</v>
      </c>
      <c r="E8762" s="130" t="s">
        <v>36</v>
      </c>
      <c r="F8762" s="130" t="s">
        <v>37</v>
      </c>
      <c r="G8762" s="130" t="s">
        <v>38</v>
      </c>
      <c r="H8762" s="130" t="s">
        <v>39</v>
      </c>
      <c r="I8762" s="130" t="s">
        <v>40</v>
      </c>
      <c r="J8762" s="130" t="s">
        <v>41</v>
      </c>
      <c r="K8762" s="130" t="s">
        <v>42</v>
      </c>
      <c r="L8762" s="130" t="s">
        <v>43</v>
      </c>
      <c r="M8762" s="130" t="s">
        <v>44</v>
      </c>
      <c r="N8762" s="130" t="s">
        <v>45</v>
      </c>
      <c r="O8762" s="130" t="s">
        <v>46</v>
      </c>
      <c r="P8762" s="130" t="s">
        <v>47</v>
      </c>
      <c r="Q8762" s="130" t="s">
        <v>48</v>
      </c>
      <c r="R8762" s="130" t="s">
        <v>49</v>
      </c>
      <c r="S8762" s="130" t="s">
        <v>50</v>
      </c>
    </row>
    <row r="8763" spans="1:19" ht="11.25" thickBot="1" x14ac:dyDescent="0.2">
      <c r="A8763" s="107">
        <v>1</v>
      </c>
      <c r="B8763" s="132">
        <v>0.47356481481481483</v>
      </c>
      <c r="C8763" s="145">
        <v>399216.67</v>
      </c>
      <c r="D8763" s="134" t="s">
        <v>6546</v>
      </c>
      <c r="E8763" s="108">
        <v>1022.025</v>
      </c>
      <c r="F8763" s="108">
        <v>445.005</v>
      </c>
      <c r="G8763" s="108">
        <v>8</v>
      </c>
      <c r="H8763" s="108">
        <v>180.001</v>
      </c>
      <c r="I8763" s="108">
        <v>936.02099999999996</v>
      </c>
      <c r="J8763" s="108">
        <v>5797.8069999999998</v>
      </c>
      <c r="K8763" s="108">
        <v>709.01199999999994</v>
      </c>
      <c r="L8763" s="108">
        <v>1532.056</v>
      </c>
      <c r="M8763" s="108">
        <v>173.001</v>
      </c>
      <c r="N8763" s="108">
        <v>83</v>
      </c>
      <c r="O8763" s="108">
        <v>22</v>
      </c>
      <c r="P8763" s="108">
        <v>13</v>
      </c>
      <c r="Q8763" s="108">
        <v>15</v>
      </c>
      <c r="R8763" s="108">
        <v>26</v>
      </c>
      <c r="S8763" s="108">
        <v>12</v>
      </c>
    </row>
    <row r="8764" spans="1:19" ht="11.25" thickBot="1" x14ac:dyDescent="0.2">
      <c r="A8764" s="112"/>
    </row>
    <row r="8765" spans="1:19" ht="11.25" thickBot="1" x14ac:dyDescent="0.2">
      <c r="A8765" s="107">
        <v>2</v>
      </c>
      <c r="B8765" s="132">
        <v>0.47373842592592591</v>
      </c>
      <c r="C8765" s="145">
        <v>403853.77</v>
      </c>
      <c r="D8765" s="134" t="s">
        <v>6547</v>
      </c>
      <c r="E8765" s="108">
        <v>1022.025</v>
      </c>
      <c r="F8765" s="108">
        <v>462.005</v>
      </c>
      <c r="G8765" s="108">
        <v>5</v>
      </c>
      <c r="H8765" s="108">
        <v>168.001</v>
      </c>
      <c r="I8765" s="108">
        <v>914.02</v>
      </c>
      <c r="J8765" s="108">
        <v>5816.8119999999999</v>
      </c>
      <c r="K8765" s="108">
        <v>718.01199999999994</v>
      </c>
      <c r="L8765" s="108">
        <v>1590.0609999999999</v>
      </c>
      <c r="M8765" s="108">
        <v>183.001</v>
      </c>
      <c r="N8765" s="108">
        <v>98</v>
      </c>
      <c r="O8765" s="108">
        <v>18</v>
      </c>
      <c r="P8765" s="108">
        <v>11</v>
      </c>
      <c r="Q8765" s="108">
        <v>21</v>
      </c>
      <c r="R8765" s="108">
        <v>28</v>
      </c>
      <c r="S8765" s="108">
        <v>14</v>
      </c>
    </row>
    <row r="8766" spans="1:19" ht="11.25" thickBot="1" x14ac:dyDescent="0.2">
      <c r="A8766" s="112"/>
    </row>
    <row r="8767" spans="1:19" ht="11.25" thickBot="1" x14ac:dyDescent="0.2">
      <c r="A8767" s="107">
        <v>3</v>
      </c>
      <c r="B8767" s="132">
        <v>0.47392361111111114</v>
      </c>
      <c r="C8767" s="145">
        <v>407001.14</v>
      </c>
      <c r="D8767" s="134" t="s">
        <v>6548</v>
      </c>
      <c r="E8767" s="108">
        <v>1073.028</v>
      </c>
      <c r="F8767" s="108">
        <v>421.00400000000002</v>
      </c>
      <c r="G8767" s="108">
        <v>3</v>
      </c>
      <c r="H8767" s="108">
        <v>179.001</v>
      </c>
      <c r="I8767" s="108">
        <v>902.02</v>
      </c>
      <c r="J8767" s="108">
        <v>5926.8429999999998</v>
      </c>
      <c r="K8767" s="108">
        <v>677.01099999999997</v>
      </c>
      <c r="L8767" s="108">
        <v>1504.0540000000001</v>
      </c>
      <c r="M8767" s="108">
        <v>166.001</v>
      </c>
      <c r="N8767" s="108">
        <v>95</v>
      </c>
      <c r="O8767" s="108">
        <v>12</v>
      </c>
      <c r="P8767" s="108">
        <v>13</v>
      </c>
      <c r="Q8767" s="108">
        <v>14</v>
      </c>
      <c r="R8767" s="108">
        <v>26</v>
      </c>
      <c r="S8767" s="108">
        <v>17</v>
      </c>
    </row>
    <row r="8768" spans="1:19" ht="11.25" thickBot="1" x14ac:dyDescent="0.2">
      <c r="A8768" s="112"/>
    </row>
    <row r="8769" spans="1:19" ht="11.25" thickBot="1" x14ac:dyDescent="0.2">
      <c r="A8769" s="135" t="s">
        <v>362</v>
      </c>
      <c r="B8769" s="112"/>
      <c r="C8769" s="140">
        <v>403357.2</v>
      </c>
      <c r="D8769" s="134" t="s">
        <v>6549</v>
      </c>
      <c r="E8769" s="136">
        <v>1039.0260000000001</v>
      </c>
      <c r="F8769" s="136">
        <v>442.67099999999999</v>
      </c>
      <c r="G8769" s="136">
        <v>5.3330000000000002</v>
      </c>
      <c r="H8769" s="136">
        <v>175.667</v>
      </c>
      <c r="I8769" s="136">
        <v>917.35400000000004</v>
      </c>
      <c r="J8769" s="136">
        <v>5847.1540000000005</v>
      </c>
      <c r="K8769" s="136">
        <v>701.34500000000003</v>
      </c>
      <c r="L8769" s="136">
        <v>1542.057</v>
      </c>
      <c r="M8769" s="136">
        <v>174.001</v>
      </c>
      <c r="N8769" s="136">
        <v>92</v>
      </c>
      <c r="O8769" s="136">
        <v>17.332999999999998</v>
      </c>
      <c r="P8769" s="136">
        <v>12.333</v>
      </c>
      <c r="Q8769" s="136">
        <v>16.667000000000002</v>
      </c>
      <c r="R8769" s="136">
        <v>26.667000000000002</v>
      </c>
      <c r="S8769" s="136">
        <v>14.333</v>
      </c>
    </row>
    <row r="8770" spans="1:19" ht="11.25" thickBot="1" x14ac:dyDescent="0.2">
      <c r="A8770" s="112"/>
    </row>
    <row r="8771" spans="1:19" ht="11.25" thickBot="1" x14ac:dyDescent="0.2">
      <c r="A8771" s="138" t="s">
        <v>364</v>
      </c>
      <c r="B8771" s="112"/>
      <c r="C8771" s="140">
        <v>3915.9180000000001</v>
      </c>
      <c r="D8771" s="134" t="s">
        <v>6550</v>
      </c>
      <c r="E8771" s="136">
        <v>29.446000000000002</v>
      </c>
      <c r="F8771" s="136">
        <v>20.6</v>
      </c>
      <c r="G8771" s="136">
        <v>2.5169999999999999</v>
      </c>
      <c r="H8771" s="136">
        <v>6.6580000000000004</v>
      </c>
      <c r="I8771" s="136">
        <v>17.244</v>
      </c>
      <c r="J8771" s="136">
        <v>69.664000000000001</v>
      </c>
      <c r="K8771" s="136">
        <v>21.548999999999999</v>
      </c>
      <c r="L8771" s="136">
        <v>43.866999999999997</v>
      </c>
      <c r="M8771" s="136">
        <v>8.5440000000000005</v>
      </c>
      <c r="N8771" s="136">
        <v>7.9370000000000003</v>
      </c>
      <c r="O8771" s="136">
        <v>5.0330000000000004</v>
      </c>
      <c r="P8771" s="136">
        <v>1.155</v>
      </c>
      <c r="Q8771" s="136">
        <v>3.786</v>
      </c>
      <c r="R8771" s="136">
        <v>1.155</v>
      </c>
      <c r="S8771" s="136">
        <v>2.5169999999999999</v>
      </c>
    </row>
    <row r="8772" spans="1:19" ht="11.25" thickBot="1" x14ac:dyDescent="0.2">
      <c r="A8772" s="112"/>
    </row>
    <row r="8773" spans="1:19" ht="11.25" thickBot="1" x14ac:dyDescent="0.2">
      <c r="A8773" s="139" t="s">
        <v>366</v>
      </c>
      <c r="B8773" s="112"/>
      <c r="C8773" s="140">
        <v>0.97099999999999997</v>
      </c>
      <c r="D8773" s="134" t="s">
        <v>1059</v>
      </c>
      <c r="E8773" s="136">
        <v>2.8340000000000001</v>
      </c>
      <c r="F8773" s="136">
        <v>4.6539999999999999</v>
      </c>
      <c r="G8773" s="136">
        <v>47.186</v>
      </c>
      <c r="H8773" s="136">
        <v>3.79</v>
      </c>
      <c r="I8773" s="136">
        <v>1.88</v>
      </c>
      <c r="J8773" s="136">
        <v>1.1910000000000001</v>
      </c>
      <c r="K8773" s="136">
        <v>3.073</v>
      </c>
      <c r="L8773" s="136">
        <v>2.8450000000000002</v>
      </c>
      <c r="M8773" s="136">
        <v>4.91</v>
      </c>
      <c r="N8773" s="136">
        <v>8.6270000000000007</v>
      </c>
      <c r="O8773" s="136">
        <v>29.038</v>
      </c>
      <c r="P8773" s="136">
        <v>9.3620000000000001</v>
      </c>
      <c r="Q8773" s="136">
        <v>22.716000000000001</v>
      </c>
      <c r="R8773" s="136">
        <v>4.33</v>
      </c>
      <c r="S8773" s="136">
        <v>17.558</v>
      </c>
    </row>
    <row r="8774" spans="1:19" ht="11.25" thickBot="1" x14ac:dyDescent="0.2">
      <c r="A8774" s="112"/>
    </row>
    <row r="8775" spans="1:19" ht="11.25" thickBot="1" x14ac:dyDescent="0.2">
      <c r="A8775" s="106" t="s">
        <v>357</v>
      </c>
      <c r="B8775" s="106" t="s">
        <v>358</v>
      </c>
      <c r="C8775" s="130" t="s">
        <v>51</v>
      </c>
      <c r="D8775" s="130" t="s">
        <v>52</v>
      </c>
      <c r="E8775" s="130" t="s">
        <v>53</v>
      </c>
      <c r="F8775" s="130" t="s">
        <v>54</v>
      </c>
      <c r="G8775" s="130" t="s">
        <v>55</v>
      </c>
      <c r="H8775" s="130" t="s">
        <v>56</v>
      </c>
      <c r="I8775" s="130" t="s">
        <v>57</v>
      </c>
      <c r="J8775" s="130" t="s">
        <v>58</v>
      </c>
      <c r="K8775" s="130" t="s">
        <v>59</v>
      </c>
      <c r="L8775" s="130" t="s">
        <v>60</v>
      </c>
      <c r="M8775" s="130" t="s">
        <v>61</v>
      </c>
      <c r="N8775" s="130" t="s">
        <v>62</v>
      </c>
      <c r="O8775" s="130" t="s">
        <v>63</v>
      </c>
      <c r="P8775" s="130" t="s">
        <v>64</v>
      </c>
      <c r="Q8775" s="131" t="s">
        <v>65</v>
      </c>
      <c r="R8775" s="131" t="s">
        <v>66</v>
      </c>
      <c r="S8775" s="130" t="s">
        <v>67</v>
      </c>
    </row>
    <row r="8776" spans="1:19" ht="11.25" thickBot="1" x14ac:dyDescent="0.2">
      <c r="A8776" s="107">
        <v>1</v>
      </c>
      <c r="B8776" s="132">
        <v>0.47356481481481483</v>
      </c>
      <c r="C8776" s="108">
        <v>26</v>
      </c>
      <c r="D8776" s="108">
        <v>17</v>
      </c>
      <c r="E8776" s="108">
        <v>16</v>
      </c>
      <c r="F8776" s="108">
        <v>10</v>
      </c>
      <c r="G8776" s="108">
        <v>21</v>
      </c>
      <c r="H8776" s="108">
        <v>26552.911</v>
      </c>
      <c r="I8776" s="108">
        <v>1071.027</v>
      </c>
      <c r="J8776" s="108">
        <v>162.001</v>
      </c>
      <c r="K8776" s="108">
        <v>237.001</v>
      </c>
      <c r="L8776" s="108">
        <v>113</v>
      </c>
      <c r="M8776" s="108">
        <v>156.001</v>
      </c>
      <c r="N8776" s="108">
        <v>567.00800000000004</v>
      </c>
      <c r="O8776" s="108">
        <v>35</v>
      </c>
      <c r="P8776" s="108">
        <v>33049.192999999999</v>
      </c>
      <c r="Q8776" s="145">
        <v>1842220.9</v>
      </c>
      <c r="R8776" s="134" t="s">
        <v>6551</v>
      </c>
      <c r="S8776" s="108">
        <v>140</v>
      </c>
    </row>
    <row r="8777" spans="1:19" ht="11.25" thickBot="1" x14ac:dyDescent="0.2">
      <c r="A8777" s="112"/>
    </row>
    <row r="8778" spans="1:19" ht="11.25" thickBot="1" x14ac:dyDescent="0.2">
      <c r="A8778" s="107">
        <v>2</v>
      </c>
      <c r="B8778" s="132">
        <v>0.47373842592592591</v>
      </c>
      <c r="C8778" s="108">
        <v>28</v>
      </c>
      <c r="D8778" s="108">
        <v>13</v>
      </c>
      <c r="E8778" s="108">
        <v>10</v>
      </c>
      <c r="F8778" s="108">
        <v>7</v>
      </c>
      <c r="G8778" s="108">
        <v>8</v>
      </c>
      <c r="H8778" s="108">
        <v>26962.436000000002</v>
      </c>
      <c r="I8778" s="108">
        <v>974.02300000000002</v>
      </c>
      <c r="J8778" s="108">
        <v>143</v>
      </c>
      <c r="K8778" s="108">
        <v>245.001</v>
      </c>
      <c r="L8778" s="108">
        <v>134</v>
      </c>
      <c r="M8778" s="108">
        <v>144</v>
      </c>
      <c r="N8778" s="108">
        <v>606.00900000000001</v>
      </c>
      <c r="O8778" s="108">
        <v>35</v>
      </c>
      <c r="P8778" s="108">
        <v>32944.027000000002</v>
      </c>
      <c r="Q8778" s="145">
        <v>1869924.5</v>
      </c>
      <c r="R8778" s="134" t="s">
        <v>6552</v>
      </c>
      <c r="S8778" s="108">
        <v>127</v>
      </c>
    </row>
    <row r="8779" spans="1:19" ht="11.25" thickBot="1" x14ac:dyDescent="0.2">
      <c r="A8779" s="112"/>
    </row>
    <row r="8780" spans="1:19" ht="11.25" thickBot="1" x14ac:dyDescent="0.2">
      <c r="A8780" s="107">
        <v>3</v>
      </c>
      <c r="B8780" s="132">
        <v>0.47392361111111114</v>
      </c>
      <c r="C8780" s="108">
        <v>30</v>
      </c>
      <c r="D8780" s="108">
        <v>18</v>
      </c>
      <c r="E8780" s="108">
        <v>5</v>
      </c>
      <c r="F8780" s="108">
        <v>9</v>
      </c>
      <c r="G8780" s="108">
        <v>11</v>
      </c>
      <c r="H8780" s="108">
        <v>26911.37</v>
      </c>
      <c r="I8780" s="108">
        <v>921.02</v>
      </c>
      <c r="J8780" s="108">
        <v>149.001</v>
      </c>
      <c r="K8780" s="108">
        <v>205.001</v>
      </c>
      <c r="L8780" s="108">
        <v>131</v>
      </c>
      <c r="M8780" s="108">
        <v>148.001</v>
      </c>
      <c r="N8780" s="108">
        <v>601.00900000000001</v>
      </c>
      <c r="O8780" s="108">
        <v>41</v>
      </c>
      <c r="P8780" s="108">
        <v>32772.756999999998</v>
      </c>
      <c r="Q8780" s="145">
        <v>1879302.6</v>
      </c>
      <c r="R8780" s="134" t="s">
        <v>6553</v>
      </c>
      <c r="S8780" s="108">
        <v>143</v>
      </c>
    </row>
    <row r="8781" spans="1:19" ht="11.25" thickBot="1" x14ac:dyDescent="0.2">
      <c r="A8781" s="112"/>
    </row>
    <row r="8782" spans="1:19" ht="11.25" thickBot="1" x14ac:dyDescent="0.2">
      <c r="A8782" s="135" t="s">
        <v>362</v>
      </c>
      <c r="B8782" s="112"/>
      <c r="C8782" s="136">
        <v>28</v>
      </c>
      <c r="D8782" s="136">
        <v>16</v>
      </c>
      <c r="E8782" s="136">
        <v>10.333</v>
      </c>
      <c r="F8782" s="136">
        <v>8.6669999999999998</v>
      </c>
      <c r="G8782" s="136">
        <v>13.333</v>
      </c>
      <c r="H8782" s="136">
        <v>26808.905999999999</v>
      </c>
      <c r="I8782" s="136">
        <v>988.69</v>
      </c>
      <c r="J8782" s="136">
        <v>151.334</v>
      </c>
      <c r="K8782" s="136">
        <v>229.001</v>
      </c>
      <c r="L8782" s="136">
        <v>126</v>
      </c>
      <c r="M8782" s="136">
        <v>149.334</v>
      </c>
      <c r="N8782" s="136">
        <v>591.34199999999998</v>
      </c>
      <c r="O8782" s="136">
        <v>37</v>
      </c>
      <c r="P8782" s="136">
        <v>32921.991999999998</v>
      </c>
      <c r="Q8782" s="140">
        <v>1863816</v>
      </c>
      <c r="R8782" s="134" t="s">
        <v>6554</v>
      </c>
      <c r="S8782" s="136">
        <v>136.667</v>
      </c>
    </row>
    <row r="8783" spans="1:19" ht="11.25" thickBot="1" x14ac:dyDescent="0.2">
      <c r="A8783" s="112"/>
    </row>
    <row r="8784" spans="1:19" ht="11.25" thickBot="1" x14ac:dyDescent="0.2">
      <c r="A8784" s="138" t="s">
        <v>364</v>
      </c>
      <c r="B8784" s="112"/>
      <c r="C8784" s="136">
        <v>2</v>
      </c>
      <c r="D8784" s="136">
        <v>2.6459999999999999</v>
      </c>
      <c r="E8784" s="136">
        <v>5.508</v>
      </c>
      <c r="F8784" s="136">
        <v>1.528</v>
      </c>
      <c r="G8784" s="136">
        <v>6.8070000000000004</v>
      </c>
      <c r="H8784" s="136">
        <v>223.16399999999999</v>
      </c>
      <c r="I8784" s="136">
        <v>76.072000000000003</v>
      </c>
      <c r="J8784" s="136">
        <v>9.7129999999999992</v>
      </c>
      <c r="K8784" s="136">
        <v>21.166</v>
      </c>
      <c r="L8784" s="136">
        <v>11.358000000000001</v>
      </c>
      <c r="M8784" s="136">
        <v>6.11</v>
      </c>
      <c r="N8784" s="136">
        <v>21.222000000000001</v>
      </c>
      <c r="O8784" s="136">
        <v>3.464</v>
      </c>
      <c r="P8784" s="136">
        <v>139.529</v>
      </c>
      <c r="Q8784" s="140">
        <v>19280.742999999999</v>
      </c>
      <c r="R8784" s="134" t="s">
        <v>6555</v>
      </c>
      <c r="S8784" s="136">
        <v>8.5050000000000008</v>
      </c>
    </row>
    <row r="8785" spans="1:19" ht="11.25" thickBot="1" x14ac:dyDescent="0.2">
      <c r="A8785" s="112"/>
    </row>
    <row r="8786" spans="1:19" ht="11.25" thickBot="1" x14ac:dyDescent="0.2">
      <c r="A8786" s="139" t="s">
        <v>366</v>
      </c>
      <c r="B8786" s="112"/>
      <c r="C8786" s="136">
        <v>7.1429999999999998</v>
      </c>
      <c r="D8786" s="136">
        <v>16.536000000000001</v>
      </c>
      <c r="E8786" s="136">
        <v>53.298999999999999</v>
      </c>
      <c r="F8786" s="136">
        <v>17.625</v>
      </c>
      <c r="G8786" s="136">
        <v>51.051000000000002</v>
      </c>
      <c r="H8786" s="136">
        <v>0.83199999999999996</v>
      </c>
      <c r="I8786" s="136">
        <v>7.694</v>
      </c>
      <c r="J8786" s="136">
        <v>6.4180000000000001</v>
      </c>
      <c r="K8786" s="136">
        <v>9.2430000000000003</v>
      </c>
      <c r="L8786" s="136">
        <v>9.0139999999999993</v>
      </c>
      <c r="M8786" s="136">
        <v>4.0919999999999996</v>
      </c>
      <c r="N8786" s="136">
        <v>3.589</v>
      </c>
      <c r="O8786" s="136">
        <v>9.3620000000000001</v>
      </c>
      <c r="P8786" s="136">
        <v>0.42399999999999999</v>
      </c>
      <c r="Q8786" s="140">
        <v>1.034</v>
      </c>
      <c r="R8786" s="134" t="s">
        <v>1064</v>
      </c>
      <c r="S8786" s="136">
        <v>6.2229999999999999</v>
      </c>
    </row>
    <row r="8787" spans="1:19" ht="11.25" thickBot="1" x14ac:dyDescent="0.2">
      <c r="A8787" s="112"/>
    </row>
    <row r="8788" spans="1:19" ht="11.25" thickBot="1" x14ac:dyDescent="0.2">
      <c r="A8788" s="106" t="s">
        <v>357</v>
      </c>
      <c r="B8788" s="106" t="s">
        <v>358</v>
      </c>
      <c r="C8788" s="130" t="s">
        <v>68</v>
      </c>
    </row>
    <row r="8789" spans="1:19" ht="11.25" thickBot="1" x14ac:dyDescent="0.2">
      <c r="A8789" s="107">
        <v>1</v>
      </c>
      <c r="B8789" s="132">
        <v>0.47356481481481483</v>
      </c>
      <c r="C8789" s="108">
        <v>178.001</v>
      </c>
    </row>
    <row r="8790" spans="1:19" ht="11.25" thickBot="1" x14ac:dyDescent="0.2">
      <c r="A8790" s="112"/>
    </row>
    <row r="8791" spans="1:19" ht="11.25" thickBot="1" x14ac:dyDescent="0.2">
      <c r="A8791" s="107">
        <v>2</v>
      </c>
      <c r="B8791" s="132">
        <v>0.47373842592592591</v>
      </c>
      <c r="C8791" s="108">
        <v>140</v>
      </c>
    </row>
    <row r="8792" spans="1:19" ht="11.25" thickBot="1" x14ac:dyDescent="0.2">
      <c r="A8792" s="112"/>
    </row>
    <row r="8793" spans="1:19" ht="11.25" thickBot="1" x14ac:dyDescent="0.2">
      <c r="A8793" s="107">
        <v>3</v>
      </c>
      <c r="B8793" s="132">
        <v>0.47392361111111114</v>
      </c>
      <c r="C8793" s="108">
        <v>175.001</v>
      </c>
    </row>
    <row r="8794" spans="1:19" ht="11.25" thickBot="1" x14ac:dyDescent="0.2">
      <c r="A8794" s="112"/>
    </row>
    <row r="8795" spans="1:19" ht="11.25" thickBot="1" x14ac:dyDescent="0.2">
      <c r="A8795" s="135" t="s">
        <v>362</v>
      </c>
      <c r="B8795" s="112"/>
      <c r="C8795" s="136">
        <v>164.334</v>
      </c>
    </row>
    <row r="8796" spans="1:19" ht="11.25" thickBot="1" x14ac:dyDescent="0.2">
      <c r="A8796" s="112"/>
    </row>
    <row r="8797" spans="1:19" ht="11.25" thickBot="1" x14ac:dyDescent="0.2">
      <c r="A8797" s="138" t="s">
        <v>364</v>
      </c>
      <c r="B8797" s="112"/>
      <c r="C8797" s="136">
        <v>21.126999999999999</v>
      </c>
    </row>
    <row r="8798" spans="1:19" ht="11.25" thickBot="1" x14ac:dyDescent="0.2">
      <c r="A8798" s="112"/>
    </row>
    <row r="8799" spans="1:19" ht="11.25" thickBot="1" x14ac:dyDescent="0.2">
      <c r="A8799" s="139" t="s">
        <v>366</v>
      </c>
      <c r="B8799" s="112"/>
      <c r="C8799" s="136">
        <v>12.856</v>
      </c>
    </row>
    <row r="8800" spans="1:19" ht="10.5" x14ac:dyDescent="0.15">
      <c r="A8800" s="112"/>
    </row>
    <row r="8801" spans="1:19" x14ac:dyDescent="0.15">
      <c r="A8801" s="129"/>
      <c r="B8801" s="86" t="s">
        <v>1065</v>
      </c>
    </row>
    <row r="8802" spans="1:19" ht="9.75" thickBot="1" x14ac:dyDescent="0.2">
      <c r="A8802" s="81" t="s">
        <v>5871</v>
      </c>
    </row>
    <row r="8803" spans="1:19" ht="11.25" thickBot="1" x14ac:dyDescent="0.2">
      <c r="A8803" s="106" t="s">
        <v>357</v>
      </c>
      <c r="B8803" s="106" t="s">
        <v>358</v>
      </c>
      <c r="C8803" s="130" t="s">
        <v>0</v>
      </c>
      <c r="D8803" s="130" t="s">
        <v>1</v>
      </c>
      <c r="E8803" s="130" t="s">
        <v>2</v>
      </c>
      <c r="F8803" s="130" t="s">
        <v>3</v>
      </c>
      <c r="G8803" s="130" t="s">
        <v>4</v>
      </c>
      <c r="H8803" s="130" t="s">
        <v>5</v>
      </c>
      <c r="I8803" s="131" t="s">
        <v>6</v>
      </c>
      <c r="J8803" s="131" t="s">
        <v>7</v>
      </c>
      <c r="K8803" s="130" t="s">
        <v>8</v>
      </c>
      <c r="L8803" s="130" t="s">
        <v>9</v>
      </c>
      <c r="M8803" s="130" t="s">
        <v>10</v>
      </c>
      <c r="N8803" s="130" t="s">
        <v>11</v>
      </c>
      <c r="O8803" s="130" t="s">
        <v>12</v>
      </c>
      <c r="P8803" s="130" t="s">
        <v>13</v>
      </c>
      <c r="Q8803" s="130" t="s">
        <v>14</v>
      </c>
      <c r="R8803" s="130" t="s">
        <v>15</v>
      </c>
      <c r="S8803" s="130" t="s">
        <v>16</v>
      </c>
    </row>
    <row r="8804" spans="1:19" ht="11.25" thickBot="1" x14ac:dyDescent="0.2">
      <c r="A8804" s="107">
        <v>1</v>
      </c>
      <c r="B8804" s="132">
        <v>0.47870370370370369</v>
      </c>
      <c r="C8804" s="108">
        <v>531867.63</v>
      </c>
      <c r="D8804" s="108">
        <v>125179.95</v>
      </c>
      <c r="E8804" s="108">
        <v>202828.56</v>
      </c>
      <c r="F8804" s="108">
        <v>132287.67000000001</v>
      </c>
      <c r="G8804" s="141" t="s">
        <v>6556</v>
      </c>
      <c r="H8804" s="108">
        <v>23</v>
      </c>
      <c r="I8804" s="145">
        <v>17012.944</v>
      </c>
      <c r="J8804" s="134" t="s">
        <v>6557</v>
      </c>
      <c r="K8804" s="141" t="s">
        <v>6558</v>
      </c>
      <c r="L8804" s="108">
        <v>294.00200000000001</v>
      </c>
      <c r="M8804" s="108">
        <v>12224.585999999999</v>
      </c>
      <c r="N8804" s="108">
        <v>10231.512000000001</v>
      </c>
      <c r="O8804" s="108">
        <v>3044.2220000000002</v>
      </c>
      <c r="P8804" s="108">
        <v>2118.1080000000002</v>
      </c>
      <c r="Q8804" s="108">
        <v>220.001</v>
      </c>
      <c r="R8804" s="108">
        <v>263.00200000000001</v>
      </c>
      <c r="S8804" s="108">
        <v>207203.3</v>
      </c>
    </row>
    <row r="8805" spans="1:19" ht="11.25" thickBot="1" x14ac:dyDescent="0.2">
      <c r="A8805" s="112"/>
    </row>
    <row r="8806" spans="1:19" ht="11.25" thickBot="1" x14ac:dyDescent="0.2">
      <c r="A8806" s="107">
        <v>2</v>
      </c>
      <c r="B8806" s="132">
        <v>0.47887731481481483</v>
      </c>
      <c r="C8806" s="108">
        <v>531764.03</v>
      </c>
      <c r="D8806" s="108">
        <v>125482.77</v>
      </c>
      <c r="E8806" s="108">
        <v>202877.03</v>
      </c>
      <c r="F8806" s="108">
        <v>131645.62</v>
      </c>
      <c r="G8806" s="141" t="s">
        <v>6559</v>
      </c>
      <c r="H8806" s="108">
        <v>19</v>
      </c>
      <c r="I8806" s="145">
        <v>17236.127</v>
      </c>
      <c r="J8806" s="134" t="s">
        <v>6560</v>
      </c>
      <c r="K8806" s="141" t="s">
        <v>6561</v>
      </c>
      <c r="L8806" s="108">
        <v>292.00200000000001</v>
      </c>
      <c r="M8806" s="108">
        <v>12062.491</v>
      </c>
      <c r="N8806" s="108">
        <v>10063.43</v>
      </c>
      <c r="O8806" s="108">
        <v>3030.22</v>
      </c>
      <c r="P8806" s="108">
        <v>2121.1080000000002</v>
      </c>
      <c r="Q8806" s="108">
        <v>241.001</v>
      </c>
      <c r="R8806" s="108">
        <v>306.00200000000001</v>
      </c>
      <c r="S8806" s="108">
        <v>198634.44</v>
      </c>
    </row>
    <row r="8807" spans="1:19" ht="11.25" thickBot="1" x14ac:dyDescent="0.2">
      <c r="A8807" s="112"/>
    </row>
    <row r="8808" spans="1:19" ht="11.25" thickBot="1" x14ac:dyDescent="0.2">
      <c r="A8808" s="107">
        <v>3</v>
      </c>
      <c r="B8808" s="132">
        <v>0.4790625</v>
      </c>
      <c r="C8808" s="108">
        <v>530997.86</v>
      </c>
      <c r="D8808" s="108">
        <v>126223.22</v>
      </c>
      <c r="E8808" s="108">
        <v>203032.54</v>
      </c>
      <c r="F8808" s="108">
        <v>132994.15</v>
      </c>
      <c r="G8808" s="141" t="s">
        <v>6562</v>
      </c>
      <c r="H8808" s="108">
        <v>29</v>
      </c>
      <c r="I8808" s="145">
        <v>17577.412</v>
      </c>
      <c r="J8808" s="134" t="s">
        <v>6563</v>
      </c>
      <c r="K8808" s="141" t="s">
        <v>6564</v>
      </c>
      <c r="L8808" s="108">
        <v>273.00200000000001</v>
      </c>
      <c r="M8808" s="108">
        <v>12306.634</v>
      </c>
      <c r="N8808" s="108">
        <v>10194.494000000001</v>
      </c>
      <c r="O8808" s="108">
        <v>3040.2220000000002</v>
      </c>
      <c r="P8808" s="108">
        <v>2203.1170000000002</v>
      </c>
      <c r="Q8808" s="108">
        <v>224.001</v>
      </c>
      <c r="R8808" s="108">
        <v>303.00200000000001</v>
      </c>
      <c r="S8808" s="108">
        <v>193338.98</v>
      </c>
    </row>
    <row r="8809" spans="1:19" ht="11.25" thickBot="1" x14ac:dyDescent="0.2">
      <c r="A8809" s="112"/>
    </row>
    <row r="8810" spans="1:19" ht="11.25" thickBot="1" x14ac:dyDescent="0.2">
      <c r="A8810" s="135" t="s">
        <v>362</v>
      </c>
      <c r="B8810" s="112"/>
      <c r="C8810" s="136">
        <v>531543.17000000004</v>
      </c>
      <c r="D8810" s="136">
        <v>125628.65</v>
      </c>
      <c r="E8810" s="136">
        <v>202912.71</v>
      </c>
      <c r="F8810" s="136">
        <v>132309.15</v>
      </c>
      <c r="G8810" s="141" t="s">
        <v>6565</v>
      </c>
      <c r="H8810" s="136">
        <v>23.667000000000002</v>
      </c>
      <c r="I8810" s="140">
        <v>17275.493999999999</v>
      </c>
      <c r="J8810" s="134" t="s">
        <v>6566</v>
      </c>
      <c r="K8810" s="141" t="s">
        <v>6567</v>
      </c>
      <c r="L8810" s="136">
        <v>286.33499999999998</v>
      </c>
      <c r="M8810" s="136">
        <v>12197.903</v>
      </c>
      <c r="N8810" s="136">
        <v>10163.145</v>
      </c>
      <c r="O8810" s="136">
        <v>3038.2220000000002</v>
      </c>
      <c r="P8810" s="136">
        <v>2147.444</v>
      </c>
      <c r="Q8810" s="136">
        <v>228.33500000000001</v>
      </c>
      <c r="R8810" s="136">
        <v>290.66899999999998</v>
      </c>
      <c r="S8810" s="136">
        <v>199725.57</v>
      </c>
    </row>
    <row r="8811" spans="1:19" ht="11.25" thickBot="1" x14ac:dyDescent="0.2">
      <c r="A8811" s="112"/>
    </row>
    <row r="8812" spans="1:19" ht="11.25" thickBot="1" x14ac:dyDescent="0.2">
      <c r="A8812" s="138" t="s">
        <v>364</v>
      </c>
      <c r="B8812" s="112"/>
      <c r="C8812" s="136">
        <v>475.08800000000002</v>
      </c>
      <c r="D8812" s="136">
        <v>536.71400000000006</v>
      </c>
      <c r="E8812" s="136">
        <v>106.56399999999999</v>
      </c>
      <c r="F8812" s="136">
        <v>674.51900000000001</v>
      </c>
      <c r="G8812" s="141" t="s">
        <v>6568</v>
      </c>
      <c r="H8812" s="136">
        <v>5.0330000000000004</v>
      </c>
      <c r="I8812" s="140">
        <v>284.286</v>
      </c>
      <c r="J8812" s="134" t="s">
        <v>6569</v>
      </c>
      <c r="K8812" s="141" t="s">
        <v>6570</v>
      </c>
      <c r="L8812" s="136">
        <v>11.59</v>
      </c>
      <c r="M8812" s="136">
        <v>124.239</v>
      </c>
      <c r="N8812" s="136">
        <v>88.316999999999993</v>
      </c>
      <c r="O8812" s="136">
        <v>7.2119999999999997</v>
      </c>
      <c r="P8812" s="136">
        <v>48.237000000000002</v>
      </c>
      <c r="Q8812" s="136">
        <v>11.151</v>
      </c>
      <c r="R8812" s="136">
        <v>24.007000000000001</v>
      </c>
      <c r="S8812" s="136">
        <v>6996.2690000000002</v>
      </c>
    </row>
    <row r="8813" spans="1:19" ht="11.25" thickBot="1" x14ac:dyDescent="0.2">
      <c r="A8813" s="112"/>
    </row>
    <row r="8814" spans="1:19" ht="11.25" thickBot="1" x14ac:dyDescent="0.2">
      <c r="A8814" s="139" t="s">
        <v>366</v>
      </c>
      <c r="B8814" s="112"/>
      <c r="C8814" s="136">
        <v>8.8999999999999996E-2</v>
      </c>
      <c r="D8814" s="136">
        <v>0.42699999999999999</v>
      </c>
      <c r="E8814" s="136">
        <v>5.2999999999999999E-2</v>
      </c>
      <c r="F8814" s="136">
        <v>0.51</v>
      </c>
      <c r="G8814" s="141" t="s">
        <v>5566</v>
      </c>
      <c r="H8814" s="136">
        <v>21.266999999999999</v>
      </c>
      <c r="I8814" s="140">
        <v>1.6459999999999999</v>
      </c>
      <c r="J8814" s="134" t="s">
        <v>1081</v>
      </c>
      <c r="K8814" s="141" t="s">
        <v>1511</v>
      </c>
      <c r="L8814" s="136">
        <v>4.048</v>
      </c>
      <c r="M8814" s="136">
        <v>1.0189999999999999</v>
      </c>
      <c r="N8814" s="136">
        <v>0.86899999999999999</v>
      </c>
      <c r="O8814" s="136">
        <v>0.23699999999999999</v>
      </c>
      <c r="P8814" s="136">
        <v>2.246</v>
      </c>
      <c r="Q8814" s="136">
        <v>4.883</v>
      </c>
      <c r="R8814" s="136">
        <v>8.2590000000000003</v>
      </c>
      <c r="S8814" s="136">
        <v>3.5030000000000001</v>
      </c>
    </row>
    <row r="8815" spans="1:19" ht="11.25" thickBot="1" x14ac:dyDescent="0.2">
      <c r="A8815" s="112"/>
    </row>
    <row r="8816" spans="1:19" ht="11.25" thickBot="1" x14ac:dyDescent="0.2">
      <c r="A8816" s="106" t="s">
        <v>357</v>
      </c>
      <c r="B8816" s="106" t="s">
        <v>358</v>
      </c>
      <c r="C8816" s="130" t="s">
        <v>17</v>
      </c>
      <c r="D8816" s="130" t="s">
        <v>18</v>
      </c>
      <c r="E8816" s="131" t="s">
        <v>19</v>
      </c>
      <c r="F8816" s="131" t="s">
        <v>20</v>
      </c>
      <c r="G8816" s="130" t="s">
        <v>21</v>
      </c>
      <c r="H8816" s="130" t="s">
        <v>22</v>
      </c>
      <c r="I8816" s="130" t="s">
        <v>23</v>
      </c>
      <c r="J8816" s="130" t="s">
        <v>24</v>
      </c>
      <c r="K8816" s="131" t="s">
        <v>25</v>
      </c>
      <c r="L8816" s="131" t="s">
        <v>26</v>
      </c>
      <c r="M8816" s="130" t="s">
        <v>27</v>
      </c>
      <c r="N8816" s="130" t="s">
        <v>28</v>
      </c>
      <c r="O8816" s="130" t="s">
        <v>29</v>
      </c>
      <c r="P8816" s="130" t="s">
        <v>30</v>
      </c>
      <c r="Q8816" s="130" t="s">
        <v>31</v>
      </c>
      <c r="R8816" s="130" t="s">
        <v>32</v>
      </c>
      <c r="S8816" s="130" t="s">
        <v>33</v>
      </c>
    </row>
    <row r="8817" spans="1:19" ht="11.25" thickBot="1" x14ac:dyDescent="0.2">
      <c r="A8817" s="107">
        <v>1</v>
      </c>
      <c r="B8817" s="132">
        <v>0.47870370370370369</v>
      </c>
      <c r="C8817" s="108">
        <v>12720.883</v>
      </c>
      <c r="D8817" s="108">
        <v>286.00200000000001</v>
      </c>
      <c r="E8817" s="145">
        <v>22329.960999999999</v>
      </c>
      <c r="F8817" s="145">
        <v>834364.95</v>
      </c>
      <c r="G8817" s="108">
        <v>7</v>
      </c>
      <c r="H8817" s="108">
        <v>8</v>
      </c>
      <c r="I8817" s="108">
        <v>855.01800000000003</v>
      </c>
      <c r="J8817" s="108">
        <v>3510.2959999999998</v>
      </c>
      <c r="K8817" s="145">
        <v>164001.99</v>
      </c>
      <c r="L8817" s="134" t="s">
        <v>6571</v>
      </c>
      <c r="M8817" s="108">
        <v>292755.59000000003</v>
      </c>
      <c r="N8817" s="108">
        <v>595.00900000000001</v>
      </c>
      <c r="O8817" s="108">
        <v>0</v>
      </c>
      <c r="P8817" s="108">
        <v>16</v>
      </c>
      <c r="Q8817" s="108">
        <v>14</v>
      </c>
      <c r="R8817" s="108">
        <v>1657.066</v>
      </c>
      <c r="S8817" s="108">
        <v>104</v>
      </c>
    </row>
    <row r="8818" spans="1:19" ht="11.25" thickBot="1" x14ac:dyDescent="0.2">
      <c r="A8818" s="112"/>
    </row>
    <row r="8819" spans="1:19" ht="11.25" thickBot="1" x14ac:dyDescent="0.2">
      <c r="A8819" s="107">
        <v>2</v>
      </c>
      <c r="B8819" s="132">
        <v>0.47887731481481483</v>
      </c>
      <c r="C8819" s="108">
        <v>13063.093999999999</v>
      </c>
      <c r="D8819" s="108">
        <v>350.00299999999999</v>
      </c>
      <c r="E8819" s="145">
        <v>22433.071</v>
      </c>
      <c r="F8819" s="145">
        <v>837951.69</v>
      </c>
      <c r="G8819" s="108">
        <v>12</v>
      </c>
      <c r="H8819" s="108">
        <v>4</v>
      </c>
      <c r="I8819" s="108">
        <v>736.01300000000003</v>
      </c>
      <c r="J8819" s="108">
        <v>3640.3180000000002</v>
      </c>
      <c r="K8819" s="145">
        <v>165280.03</v>
      </c>
      <c r="L8819" s="134" t="s">
        <v>6572</v>
      </c>
      <c r="M8819" s="108">
        <v>290040</v>
      </c>
      <c r="N8819" s="108">
        <v>591.00800000000004</v>
      </c>
      <c r="O8819" s="108">
        <v>4</v>
      </c>
      <c r="P8819" s="108">
        <v>8</v>
      </c>
      <c r="Q8819" s="108">
        <v>11</v>
      </c>
      <c r="R8819" s="108">
        <v>1585.06</v>
      </c>
      <c r="S8819" s="108">
        <v>97</v>
      </c>
    </row>
    <row r="8820" spans="1:19" ht="11.25" thickBot="1" x14ac:dyDescent="0.2">
      <c r="A8820" s="112"/>
    </row>
    <row r="8821" spans="1:19" ht="11.25" thickBot="1" x14ac:dyDescent="0.2">
      <c r="A8821" s="107">
        <v>3</v>
      </c>
      <c r="B8821" s="132">
        <v>0.4790625</v>
      </c>
      <c r="C8821" s="108">
        <v>12960.03</v>
      </c>
      <c r="D8821" s="108">
        <v>294.00200000000001</v>
      </c>
      <c r="E8821" s="145">
        <v>22642.296999999999</v>
      </c>
      <c r="F8821" s="145">
        <v>832543.2</v>
      </c>
      <c r="G8821" s="108">
        <v>15</v>
      </c>
      <c r="H8821" s="108">
        <v>7</v>
      </c>
      <c r="I8821" s="108">
        <v>809.01599999999996</v>
      </c>
      <c r="J8821" s="108">
        <v>3627.3159999999998</v>
      </c>
      <c r="K8821" s="145">
        <v>167635.74</v>
      </c>
      <c r="L8821" s="134" t="s">
        <v>6573</v>
      </c>
      <c r="M8821" s="108">
        <v>288607.31</v>
      </c>
      <c r="N8821" s="108">
        <v>570.00800000000004</v>
      </c>
      <c r="O8821" s="108">
        <v>5</v>
      </c>
      <c r="P8821" s="108">
        <v>18</v>
      </c>
      <c r="Q8821" s="108">
        <v>14</v>
      </c>
      <c r="R8821" s="108">
        <v>1499.0540000000001</v>
      </c>
      <c r="S8821" s="108">
        <v>77</v>
      </c>
    </row>
    <row r="8822" spans="1:19" ht="11.25" thickBot="1" x14ac:dyDescent="0.2">
      <c r="A8822" s="112"/>
    </row>
    <row r="8823" spans="1:19" ht="11.25" thickBot="1" x14ac:dyDescent="0.2">
      <c r="A8823" s="135" t="s">
        <v>362</v>
      </c>
      <c r="B8823" s="112"/>
      <c r="C8823" s="136">
        <v>12914.669</v>
      </c>
      <c r="D8823" s="136">
        <v>310.00200000000001</v>
      </c>
      <c r="E8823" s="140">
        <v>22468.442999999999</v>
      </c>
      <c r="F8823" s="140">
        <v>834953.28</v>
      </c>
      <c r="G8823" s="136">
        <v>11.333</v>
      </c>
      <c r="H8823" s="136">
        <v>6.3330000000000002</v>
      </c>
      <c r="I8823" s="136">
        <v>800.01499999999999</v>
      </c>
      <c r="J8823" s="136">
        <v>3592.643</v>
      </c>
      <c r="K8823" s="140">
        <v>165639.25</v>
      </c>
      <c r="L8823" s="134" t="s">
        <v>6574</v>
      </c>
      <c r="M8823" s="136">
        <v>290467.63</v>
      </c>
      <c r="N8823" s="136">
        <v>585.34199999999998</v>
      </c>
      <c r="O8823" s="136">
        <v>3</v>
      </c>
      <c r="P8823" s="136">
        <v>14</v>
      </c>
      <c r="Q8823" s="136">
        <v>13</v>
      </c>
      <c r="R8823" s="136">
        <v>1580.393</v>
      </c>
      <c r="S8823" s="136">
        <v>92.667000000000002</v>
      </c>
    </row>
    <row r="8824" spans="1:19" ht="11.25" thickBot="1" x14ac:dyDescent="0.2">
      <c r="A8824" s="112"/>
    </row>
    <row r="8825" spans="1:19" ht="11.25" thickBot="1" x14ac:dyDescent="0.2">
      <c r="A8825" s="138" t="s">
        <v>364</v>
      </c>
      <c r="B8825" s="112"/>
      <c r="C8825" s="136">
        <v>175.55699999999999</v>
      </c>
      <c r="D8825" s="136">
        <v>34.872</v>
      </c>
      <c r="E8825" s="140">
        <v>159.14400000000001</v>
      </c>
      <c r="F8825" s="140">
        <v>2751.8229999999999</v>
      </c>
      <c r="G8825" s="136">
        <v>4.0410000000000004</v>
      </c>
      <c r="H8825" s="136">
        <v>2.0819999999999999</v>
      </c>
      <c r="I8825" s="136">
        <v>60.011000000000003</v>
      </c>
      <c r="J8825" s="136">
        <v>71.611000000000004</v>
      </c>
      <c r="K8825" s="140">
        <v>1843.317</v>
      </c>
      <c r="L8825" s="134" t="s">
        <v>6575</v>
      </c>
      <c r="M8825" s="136">
        <v>2106.9430000000002</v>
      </c>
      <c r="N8825" s="136">
        <v>13.429</v>
      </c>
      <c r="O8825" s="136">
        <v>2.6459999999999999</v>
      </c>
      <c r="P8825" s="136">
        <v>5.2919999999999998</v>
      </c>
      <c r="Q8825" s="136">
        <v>1.732</v>
      </c>
      <c r="R8825" s="136">
        <v>79.108999999999995</v>
      </c>
      <c r="S8825" s="136">
        <v>14.012</v>
      </c>
    </row>
    <row r="8826" spans="1:19" ht="11.25" thickBot="1" x14ac:dyDescent="0.2">
      <c r="A8826" s="112"/>
    </row>
    <row r="8827" spans="1:19" ht="11.25" thickBot="1" x14ac:dyDescent="0.2">
      <c r="A8827" s="139" t="s">
        <v>366</v>
      </c>
      <c r="B8827" s="112"/>
      <c r="C8827" s="136">
        <v>1.359</v>
      </c>
      <c r="D8827" s="136">
        <v>11.249000000000001</v>
      </c>
      <c r="E8827" s="140">
        <v>0.70799999999999996</v>
      </c>
      <c r="F8827" s="140">
        <v>0.33</v>
      </c>
      <c r="G8827" s="136">
        <v>35.659999999999997</v>
      </c>
      <c r="H8827" s="136">
        <v>32.868000000000002</v>
      </c>
      <c r="I8827" s="136">
        <v>7.5010000000000003</v>
      </c>
      <c r="J8827" s="136">
        <v>1.9930000000000001</v>
      </c>
      <c r="K8827" s="140">
        <v>1.113</v>
      </c>
      <c r="L8827" s="134" t="s">
        <v>1088</v>
      </c>
      <c r="M8827" s="136">
        <v>0.72499999999999998</v>
      </c>
      <c r="N8827" s="136">
        <v>2.294</v>
      </c>
      <c r="O8827" s="136">
        <v>88.191999999999993</v>
      </c>
      <c r="P8827" s="136">
        <v>37.795999999999999</v>
      </c>
      <c r="Q8827" s="136">
        <v>13.323</v>
      </c>
      <c r="R8827" s="136">
        <v>5.0060000000000002</v>
      </c>
      <c r="S8827" s="136">
        <v>15.121</v>
      </c>
    </row>
    <row r="8828" spans="1:19" ht="11.25" thickBot="1" x14ac:dyDescent="0.2">
      <c r="A8828" s="112"/>
    </row>
    <row r="8829" spans="1:19" ht="11.25" thickBot="1" x14ac:dyDescent="0.2">
      <c r="A8829" s="106" t="s">
        <v>357</v>
      </c>
      <c r="B8829" s="106" t="s">
        <v>358</v>
      </c>
      <c r="C8829" s="131" t="s">
        <v>34</v>
      </c>
      <c r="D8829" s="131" t="s">
        <v>35</v>
      </c>
      <c r="E8829" s="130" t="s">
        <v>36</v>
      </c>
      <c r="F8829" s="130" t="s">
        <v>37</v>
      </c>
      <c r="G8829" s="130" t="s">
        <v>38</v>
      </c>
      <c r="H8829" s="130" t="s">
        <v>39</v>
      </c>
      <c r="I8829" s="130" t="s">
        <v>40</v>
      </c>
      <c r="J8829" s="130" t="s">
        <v>41</v>
      </c>
      <c r="K8829" s="130" t="s">
        <v>42</v>
      </c>
      <c r="L8829" s="130" t="s">
        <v>43</v>
      </c>
      <c r="M8829" s="130" t="s">
        <v>44</v>
      </c>
      <c r="N8829" s="130" t="s">
        <v>45</v>
      </c>
      <c r="O8829" s="130" t="s">
        <v>46</v>
      </c>
      <c r="P8829" s="130" t="s">
        <v>47</v>
      </c>
      <c r="Q8829" s="130" t="s">
        <v>48</v>
      </c>
      <c r="R8829" s="130" t="s">
        <v>49</v>
      </c>
      <c r="S8829" s="130" t="s">
        <v>50</v>
      </c>
    </row>
    <row r="8830" spans="1:19" ht="11.25" thickBot="1" x14ac:dyDescent="0.2">
      <c r="A8830" s="107">
        <v>1</v>
      </c>
      <c r="B8830" s="132">
        <v>0.47870370370370369</v>
      </c>
      <c r="C8830" s="145">
        <v>397420.83</v>
      </c>
      <c r="D8830" s="134" t="s">
        <v>6576</v>
      </c>
      <c r="E8830" s="108">
        <v>1075.028</v>
      </c>
      <c r="F8830" s="108">
        <v>294.00200000000001</v>
      </c>
      <c r="G8830" s="108">
        <v>5</v>
      </c>
      <c r="H8830" s="108">
        <v>189.001</v>
      </c>
      <c r="I8830" s="108">
        <v>813.01599999999996</v>
      </c>
      <c r="J8830" s="108">
        <v>5387.6970000000001</v>
      </c>
      <c r="K8830" s="108">
        <v>745.01300000000003</v>
      </c>
      <c r="L8830" s="108">
        <v>1533.056</v>
      </c>
      <c r="M8830" s="108">
        <v>172.001</v>
      </c>
      <c r="N8830" s="108">
        <v>92</v>
      </c>
      <c r="O8830" s="108">
        <v>17</v>
      </c>
      <c r="P8830" s="108">
        <v>10</v>
      </c>
      <c r="Q8830" s="108">
        <v>12</v>
      </c>
      <c r="R8830" s="108">
        <v>18</v>
      </c>
      <c r="S8830" s="108">
        <v>23</v>
      </c>
    </row>
    <row r="8831" spans="1:19" ht="11.25" thickBot="1" x14ac:dyDescent="0.2">
      <c r="A8831" s="112"/>
    </row>
    <row r="8832" spans="1:19" ht="11.25" thickBot="1" x14ac:dyDescent="0.2">
      <c r="A8832" s="107">
        <v>2</v>
      </c>
      <c r="B8832" s="132">
        <v>0.47887731481481483</v>
      </c>
      <c r="C8832" s="145">
        <v>400306.29</v>
      </c>
      <c r="D8832" s="134" t="s">
        <v>6577</v>
      </c>
      <c r="E8832" s="108">
        <v>1127.0309999999999</v>
      </c>
      <c r="F8832" s="108">
        <v>303.00200000000001</v>
      </c>
      <c r="G8832" s="108">
        <v>9</v>
      </c>
      <c r="H8832" s="108">
        <v>211.001</v>
      </c>
      <c r="I8832" s="108">
        <v>819.01599999999996</v>
      </c>
      <c r="J8832" s="108">
        <v>5320.6790000000001</v>
      </c>
      <c r="K8832" s="108">
        <v>729.01300000000003</v>
      </c>
      <c r="L8832" s="108">
        <v>1597.0609999999999</v>
      </c>
      <c r="M8832" s="108">
        <v>172.001</v>
      </c>
      <c r="N8832" s="108">
        <v>104</v>
      </c>
      <c r="O8832" s="108">
        <v>17</v>
      </c>
      <c r="P8832" s="108">
        <v>13</v>
      </c>
      <c r="Q8832" s="108">
        <v>23</v>
      </c>
      <c r="R8832" s="108">
        <v>20</v>
      </c>
      <c r="S8832" s="108">
        <v>15</v>
      </c>
    </row>
    <row r="8833" spans="1:19" ht="11.25" thickBot="1" x14ac:dyDescent="0.2">
      <c r="A8833" s="112"/>
    </row>
    <row r="8834" spans="1:19" ht="11.25" thickBot="1" x14ac:dyDescent="0.2">
      <c r="A8834" s="107">
        <v>3</v>
      </c>
      <c r="B8834" s="132">
        <v>0.4790625</v>
      </c>
      <c r="C8834" s="145">
        <v>403431.71</v>
      </c>
      <c r="D8834" s="134" t="s">
        <v>6578</v>
      </c>
      <c r="E8834" s="108">
        <v>1070.027</v>
      </c>
      <c r="F8834" s="108">
        <v>302.00200000000001</v>
      </c>
      <c r="G8834" s="108">
        <v>6</v>
      </c>
      <c r="H8834" s="108">
        <v>232.001</v>
      </c>
      <c r="I8834" s="108">
        <v>809.01599999999996</v>
      </c>
      <c r="J8834" s="108">
        <v>5062.6149999999998</v>
      </c>
      <c r="K8834" s="108">
        <v>738.01300000000003</v>
      </c>
      <c r="L8834" s="108">
        <v>1590.0609999999999</v>
      </c>
      <c r="M8834" s="108">
        <v>183.001</v>
      </c>
      <c r="N8834" s="108">
        <v>100</v>
      </c>
      <c r="O8834" s="108">
        <v>16</v>
      </c>
      <c r="P8834" s="108">
        <v>10</v>
      </c>
      <c r="Q8834" s="108">
        <v>15</v>
      </c>
      <c r="R8834" s="108">
        <v>17</v>
      </c>
      <c r="S8834" s="108">
        <v>13</v>
      </c>
    </row>
    <row r="8835" spans="1:19" ht="11.25" thickBot="1" x14ac:dyDescent="0.2">
      <c r="A8835" s="112"/>
    </row>
    <row r="8836" spans="1:19" ht="11.25" thickBot="1" x14ac:dyDescent="0.2">
      <c r="A8836" s="135" t="s">
        <v>362</v>
      </c>
      <c r="B8836" s="112"/>
      <c r="C8836" s="140">
        <v>400386.27</v>
      </c>
      <c r="D8836" s="134" t="s">
        <v>6579</v>
      </c>
      <c r="E8836" s="136">
        <v>1090.6949999999999</v>
      </c>
      <c r="F8836" s="136">
        <v>299.66899999999998</v>
      </c>
      <c r="G8836" s="136">
        <v>6.6669999999999998</v>
      </c>
      <c r="H8836" s="136">
        <v>210.66800000000001</v>
      </c>
      <c r="I8836" s="136">
        <v>813.68299999999999</v>
      </c>
      <c r="J8836" s="136">
        <v>5256.9970000000003</v>
      </c>
      <c r="K8836" s="136">
        <v>737.346</v>
      </c>
      <c r="L8836" s="136">
        <v>1573.393</v>
      </c>
      <c r="M8836" s="136">
        <v>175.667</v>
      </c>
      <c r="N8836" s="136">
        <v>98.667000000000002</v>
      </c>
      <c r="O8836" s="136">
        <v>16.667000000000002</v>
      </c>
      <c r="P8836" s="136">
        <v>11</v>
      </c>
      <c r="Q8836" s="136">
        <v>16.667000000000002</v>
      </c>
      <c r="R8836" s="136">
        <v>18.332999999999998</v>
      </c>
      <c r="S8836" s="136">
        <v>17</v>
      </c>
    </row>
    <row r="8837" spans="1:19" ht="11.25" thickBot="1" x14ac:dyDescent="0.2">
      <c r="A8837" s="112"/>
    </row>
    <row r="8838" spans="1:19" ht="11.25" thickBot="1" x14ac:dyDescent="0.2">
      <c r="A8838" s="138" t="s">
        <v>364</v>
      </c>
      <c r="B8838" s="112"/>
      <c r="C8838" s="140">
        <v>3006.2420000000002</v>
      </c>
      <c r="D8838" s="134" t="s">
        <v>6580</v>
      </c>
      <c r="E8838" s="136">
        <v>31.565999999999999</v>
      </c>
      <c r="F8838" s="136">
        <v>4.9329999999999998</v>
      </c>
      <c r="G8838" s="136">
        <v>2.0819999999999999</v>
      </c>
      <c r="H8838" s="136">
        <v>21.501999999999999</v>
      </c>
      <c r="I8838" s="136">
        <v>5.0330000000000004</v>
      </c>
      <c r="J8838" s="136">
        <v>171.642</v>
      </c>
      <c r="K8838" s="136">
        <v>8.0210000000000008</v>
      </c>
      <c r="L8838" s="136">
        <v>35.106999999999999</v>
      </c>
      <c r="M8838" s="136">
        <v>6.351</v>
      </c>
      <c r="N8838" s="136">
        <v>6.11</v>
      </c>
      <c r="O8838" s="136">
        <v>0.57699999999999996</v>
      </c>
      <c r="P8838" s="136">
        <v>1.732</v>
      </c>
      <c r="Q8838" s="136">
        <v>5.6859999999999999</v>
      </c>
      <c r="R8838" s="136">
        <v>1.528</v>
      </c>
      <c r="S8838" s="136">
        <v>5.2919999999999998</v>
      </c>
    </row>
    <row r="8839" spans="1:19" ht="11.25" thickBot="1" x14ac:dyDescent="0.2">
      <c r="A8839" s="112"/>
    </row>
    <row r="8840" spans="1:19" ht="11.25" thickBot="1" x14ac:dyDescent="0.2">
      <c r="A8840" s="139" t="s">
        <v>366</v>
      </c>
      <c r="B8840" s="112"/>
      <c r="C8840" s="140">
        <v>0.751</v>
      </c>
      <c r="D8840" s="134" t="s">
        <v>1094</v>
      </c>
      <c r="E8840" s="136">
        <v>2.8940000000000001</v>
      </c>
      <c r="F8840" s="136">
        <v>1.6459999999999999</v>
      </c>
      <c r="G8840" s="136">
        <v>31.225000000000001</v>
      </c>
      <c r="H8840" s="136">
        <v>10.207000000000001</v>
      </c>
      <c r="I8840" s="136">
        <v>0.61899999999999999</v>
      </c>
      <c r="J8840" s="136">
        <v>3.2650000000000001</v>
      </c>
      <c r="K8840" s="136">
        <v>1.0880000000000001</v>
      </c>
      <c r="L8840" s="136">
        <v>2.2309999999999999</v>
      </c>
      <c r="M8840" s="136">
        <v>3.6150000000000002</v>
      </c>
      <c r="N8840" s="136">
        <v>6.1929999999999996</v>
      </c>
      <c r="O8840" s="136">
        <v>3.464</v>
      </c>
      <c r="P8840" s="136">
        <v>15.746</v>
      </c>
      <c r="Q8840" s="136">
        <v>34.116999999999997</v>
      </c>
      <c r="R8840" s="136">
        <v>8.3320000000000007</v>
      </c>
      <c r="S8840" s="136">
        <v>31.126999999999999</v>
      </c>
    </row>
    <row r="8841" spans="1:19" ht="11.25" thickBot="1" x14ac:dyDescent="0.2">
      <c r="A8841" s="112"/>
    </row>
    <row r="8842" spans="1:19" ht="11.25" thickBot="1" x14ac:dyDescent="0.2">
      <c r="A8842" s="106" t="s">
        <v>357</v>
      </c>
      <c r="B8842" s="106" t="s">
        <v>358</v>
      </c>
      <c r="C8842" s="130" t="s">
        <v>51</v>
      </c>
      <c r="D8842" s="130" t="s">
        <v>52</v>
      </c>
      <c r="E8842" s="130" t="s">
        <v>53</v>
      </c>
      <c r="F8842" s="130" t="s">
        <v>54</v>
      </c>
      <c r="G8842" s="130" t="s">
        <v>55</v>
      </c>
      <c r="H8842" s="130" t="s">
        <v>56</v>
      </c>
      <c r="I8842" s="130" t="s">
        <v>57</v>
      </c>
      <c r="J8842" s="130" t="s">
        <v>58</v>
      </c>
      <c r="K8842" s="130" t="s">
        <v>59</v>
      </c>
      <c r="L8842" s="130" t="s">
        <v>60</v>
      </c>
      <c r="M8842" s="130" t="s">
        <v>61</v>
      </c>
      <c r="N8842" s="130" t="s">
        <v>62</v>
      </c>
      <c r="O8842" s="130" t="s">
        <v>63</v>
      </c>
      <c r="P8842" s="130" t="s">
        <v>64</v>
      </c>
      <c r="Q8842" s="131" t="s">
        <v>65</v>
      </c>
      <c r="R8842" s="131" t="s">
        <v>66</v>
      </c>
      <c r="S8842" s="130" t="s">
        <v>67</v>
      </c>
    </row>
    <row r="8843" spans="1:19" ht="11.25" thickBot="1" x14ac:dyDescent="0.2">
      <c r="A8843" s="107">
        <v>1</v>
      </c>
      <c r="B8843" s="132">
        <v>0.47870370370370369</v>
      </c>
      <c r="C8843" s="108">
        <v>23</v>
      </c>
      <c r="D8843" s="108">
        <v>16</v>
      </c>
      <c r="E8843" s="108">
        <v>9</v>
      </c>
      <c r="F8843" s="108">
        <v>6</v>
      </c>
      <c r="G8843" s="108">
        <v>7</v>
      </c>
      <c r="H8843" s="108">
        <v>26818.25</v>
      </c>
      <c r="I8843" s="108">
        <v>826.01599999999996</v>
      </c>
      <c r="J8843" s="108">
        <v>163.001</v>
      </c>
      <c r="K8843" s="108">
        <v>228.001</v>
      </c>
      <c r="L8843" s="108">
        <v>128</v>
      </c>
      <c r="M8843" s="108">
        <v>135</v>
      </c>
      <c r="N8843" s="108">
        <v>584.00800000000004</v>
      </c>
      <c r="O8843" s="108">
        <v>30</v>
      </c>
      <c r="P8843" s="108">
        <v>32668.594000000001</v>
      </c>
      <c r="Q8843" s="145">
        <v>1828731.7</v>
      </c>
      <c r="R8843" s="134" t="s">
        <v>6581</v>
      </c>
      <c r="S8843" s="108">
        <v>169.001</v>
      </c>
    </row>
    <row r="8844" spans="1:19" ht="11.25" thickBot="1" x14ac:dyDescent="0.2">
      <c r="A8844" s="112"/>
    </row>
    <row r="8845" spans="1:19" ht="11.25" thickBot="1" x14ac:dyDescent="0.2">
      <c r="A8845" s="107">
        <v>2</v>
      </c>
      <c r="B8845" s="132">
        <v>0.47887731481481483</v>
      </c>
      <c r="C8845" s="108">
        <v>21</v>
      </c>
      <c r="D8845" s="108">
        <v>13</v>
      </c>
      <c r="E8845" s="108">
        <v>4</v>
      </c>
      <c r="F8845" s="108">
        <v>8</v>
      </c>
      <c r="G8845" s="108">
        <v>5</v>
      </c>
      <c r="H8845" s="108">
        <v>26684.078000000001</v>
      </c>
      <c r="I8845" s="108">
        <v>851.01700000000005</v>
      </c>
      <c r="J8845" s="108">
        <v>149.001</v>
      </c>
      <c r="K8845" s="108">
        <v>210.001</v>
      </c>
      <c r="L8845" s="108">
        <v>123</v>
      </c>
      <c r="M8845" s="108">
        <v>133</v>
      </c>
      <c r="N8845" s="108">
        <v>564.00800000000004</v>
      </c>
      <c r="O8845" s="108">
        <v>41</v>
      </c>
      <c r="P8845" s="108">
        <v>32116.737000000001</v>
      </c>
      <c r="Q8845" s="145">
        <v>1859162.3</v>
      </c>
      <c r="R8845" s="134" t="s">
        <v>6582</v>
      </c>
      <c r="S8845" s="108">
        <v>166.001</v>
      </c>
    </row>
    <row r="8846" spans="1:19" ht="11.25" thickBot="1" x14ac:dyDescent="0.2">
      <c r="A8846" s="112"/>
    </row>
    <row r="8847" spans="1:19" ht="11.25" thickBot="1" x14ac:dyDescent="0.2">
      <c r="A8847" s="107">
        <v>3</v>
      </c>
      <c r="B8847" s="132">
        <v>0.4790625</v>
      </c>
      <c r="C8847" s="108">
        <v>29</v>
      </c>
      <c r="D8847" s="108">
        <v>14</v>
      </c>
      <c r="E8847" s="108">
        <v>6</v>
      </c>
      <c r="F8847" s="108">
        <v>8</v>
      </c>
      <c r="G8847" s="108">
        <v>9</v>
      </c>
      <c r="H8847" s="108">
        <v>27147.675999999999</v>
      </c>
      <c r="I8847" s="108">
        <v>839.01700000000005</v>
      </c>
      <c r="J8847" s="108">
        <v>164.001</v>
      </c>
      <c r="K8847" s="108">
        <v>219.001</v>
      </c>
      <c r="L8847" s="108">
        <v>105</v>
      </c>
      <c r="M8847" s="108">
        <v>131</v>
      </c>
      <c r="N8847" s="108">
        <v>612.00900000000001</v>
      </c>
      <c r="O8847" s="108">
        <v>37</v>
      </c>
      <c r="P8847" s="108">
        <v>32037.615000000002</v>
      </c>
      <c r="Q8847" s="145">
        <v>1869546.7</v>
      </c>
      <c r="R8847" s="134" t="s">
        <v>6583</v>
      </c>
      <c r="S8847" s="108">
        <v>184.001</v>
      </c>
    </row>
    <row r="8848" spans="1:19" ht="11.25" thickBot="1" x14ac:dyDescent="0.2">
      <c r="A8848" s="112"/>
    </row>
    <row r="8849" spans="1:19" ht="11.25" thickBot="1" x14ac:dyDescent="0.2">
      <c r="A8849" s="135" t="s">
        <v>362</v>
      </c>
      <c r="B8849" s="112"/>
      <c r="C8849" s="136">
        <v>24.332999999999998</v>
      </c>
      <c r="D8849" s="136">
        <v>14.333</v>
      </c>
      <c r="E8849" s="136">
        <v>6.3330000000000002</v>
      </c>
      <c r="F8849" s="136">
        <v>7.3330000000000002</v>
      </c>
      <c r="G8849" s="136">
        <v>7</v>
      </c>
      <c r="H8849" s="136">
        <v>26883.334999999999</v>
      </c>
      <c r="I8849" s="136">
        <v>838.68399999999997</v>
      </c>
      <c r="J8849" s="136">
        <v>158.667</v>
      </c>
      <c r="K8849" s="136">
        <v>219.001</v>
      </c>
      <c r="L8849" s="136">
        <v>118.667</v>
      </c>
      <c r="M8849" s="136">
        <v>133</v>
      </c>
      <c r="N8849" s="136">
        <v>586.67499999999995</v>
      </c>
      <c r="O8849" s="136">
        <v>36</v>
      </c>
      <c r="P8849" s="136">
        <v>32274.314999999999</v>
      </c>
      <c r="Q8849" s="140">
        <v>1852480.2</v>
      </c>
      <c r="R8849" s="134" t="s">
        <v>6584</v>
      </c>
      <c r="S8849" s="136">
        <v>173.001</v>
      </c>
    </row>
    <row r="8850" spans="1:19" ht="11.25" thickBot="1" x14ac:dyDescent="0.2">
      <c r="A8850" s="112"/>
    </row>
    <row r="8851" spans="1:19" ht="11.25" thickBot="1" x14ac:dyDescent="0.2">
      <c r="A8851" s="138" t="s">
        <v>364</v>
      </c>
      <c r="B8851" s="112"/>
      <c r="C8851" s="136">
        <v>4.1630000000000003</v>
      </c>
      <c r="D8851" s="136">
        <v>1.528</v>
      </c>
      <c r="E8851" s="136">
        <v>2.5169999999999999</v>
      </c>
      <c r="F8851" s="136">
        <v>1.155</v>
      </c>
      <c r="G8851" s="136">
        <v>2</v>
      </c>
      <c r="H8851" s="136">
        <v>238.554</v>
      </c>
      <c r="I8851" s="136">
        <v>12.504</v>
      </c>
      <c r="J8851" s="136">
        <v>8.3870000000000005</v>
      </c>
      <c r="K8851" s="136">
        <v>9</v>
      </c>
      <c r="L8851" s="136">
        <v>12.097</v>
      </c>
      <c r="M8851" s="136">
        <v>2</v>
      </c>
      <c r="N8851" s="136">
        <v>24.111999999999998</v>
      </c>
      <c r="O8851" s="136">
        <v>5.5679999999999996</v>
      </c>
      <c r="P8851" s="136">
        <v>343.73899999999998</v>
      </c>
      <c r="Q8851" s="140">
        <v>21212.124</v>
      </c>
      <c r="R8851" s="134" t="s">
        <v>6585</v>
      </c>
      <c r="S8851" s="136">
        <v>9.6440000000000001</v>
      </c>
    </row>
    <row r="8852" spans="1:19" ht="11.25" thickBot="1" x14ac:dyDescent="0.2">
      <c r="A8852" s="112"/>
    </row>
    <row r="8853" spans="1:19" ht="11.25" thickBot="1" x14ac:dyDescent="0.2">
      <c r="A8853" s="139" t="s">
        <v>366</v>
      </c>
      <c r="B8853" s="112"/>
      <c r="C8853" s="136">
        <v>17.11</v>
      </c>
      <c r="D8853" s="136">
        <v>10.657</v>
      </c>
      <c r="E8853" s="136">
        <v>39.735999999999997</v>
      </c>
      <c r="F8853" s="136">
        <v>15.746</v>
      </c>
      <c r="G8853" s="136">
        <v>28.571000000000002</v>
      </c>
      <c r="H8853" s="136">
        <v>0.88700000000000001</v>
      </c>
      <c r="I8853" s="136">
        <v>1.4910000000000001</v>
      </c>
      <c r="J8853" s="136">
        <v>5.2859999999999996</v>
      </c>
      <c r="K8853" s="136">
        <v>4.1100000000000003</v>
      </c>
      <c r="L8853" s="136">
        <v>10.194000000000001</v>
      </c>
      <c r="M8853" s="136">
        <v>1.504</v>
      </c>
      <c r="N8853" s="136">
        <v>4.1100000000000003</v>
      </c>
      <c r="O8853" s="136">
        <v>15.465999999999999</v>
      </c>
      <c r="P8853" s="136">
        <v>1.0649999999999999</v>
      </c>
      <c r="Q8853" s="140">
        <v>1.145</v>
      </c>
      <c r="R8853" s="134" t="s">
        <v>1100</v>
      </c>
      <c r="S8853" s="136">
        <v>5.5739999999999998</v>
      </c>
    </row>
    <row r="8854" spans="1:19" ht="11.25" thickBot="1" x14ac:dyDescent="0.2">
      <c r="A8854" s="112"/>
    </row>
    <row r="8855" spans="1:19" ht="11.25" thickBot="1" x14ac:dyDescent="0.2">
      <c r="A8855" s="106" t="s">
        <v>357</v>
      </c>
      <c r="B8855" s="106" t="s">
        <v>358</v>
      </c>
      <c r="C8855" s="130" t="s">
        <v>68</v>
      </c>
    </row>
    <row r="8856" spans="1:19" ht="11.25" thickBot="1" x14ac:dyDescent="0.2">
      <c r="A8856" s="107">
        <v>1</v>
      </c>
      <c r="B8856" s="132">
        <v>0.47870370370370369</v>
      </c>
      <c r="C8856" s="108">
        <v>207.001</v>
      </c>
    </row>
    <row r="8857" spans="1:19" ht="11.25" thickBot="1" x14ac:dyDescent="0.2">
      <c r="A8857" s="112"/>
    </row>
    <row r="8858" spans="1:19" ht="11.25" thickBot="1" x14ac:dyDescent="0.2">
      <c r="A8858" s="107">
        <v>2</v>
      </c>
      <c r="B8858" s="132">
        <v>0.47887731481481483</v>
      </c>
      <c r="C8858" s="108">
        <v>198.001</v>
      </c>
    </row>
    <row r="8859" spans="1:19" ht="11.25" thickBot="1" x14ac:dyDescent="0.2">
      <c r="A8859" s="112"/>
    </row>
    <row r="8860" spans="1:19" ht="11.25" thickBot="1" x14ac:dyDescent="0.2">
      <c r="A8860" s="107">
        <v>3</v>
      </c>
      <c r="B8860" s="132">
        <v>0.4790625</v>
      </c>
      <c r="C8860" s="108">
        <v>219.001</v>
      </c>
    </row>
    <row r="8861" spans="1:19" ht="11.25" thickBot="1" x14ac:dyDescent="0.2">
      <c r="A8861" s="112"/>
    </row>
    <row r="8862" spans="1:19" ht="11.25" thickBot="1" x14ac:dyDescent="0.2">
      <c r="A8862" s="135" t="s">
        <v>362</v>
      </c>
      <c r="B8862" s="112"/>
      <c r="C8862" s="136">
        <v>208.001</v>
      </c>
    </row>
    <row r="8863" spans="1:19" ht="11.25" thickBot="1" x14ac:dyDescent="0.2">
      <c r="A8863" s="112"/>
    </row>
    <row r="8864" spans="1:19" ht="11.25" thickBot="1" x14ac:dyDescent="0.2">
      <c r="A8864" s="138" t="s">
        <v>364</v>
      </c>
      <c r="B8864" s="112"/>
      <c r="C8864" s="136">
        <v>10.536</v>
      </c>
    </row>
    <row r="8865" spans="1:19" ht="11.25" thickBot="1" x14ac:dyDescent="0.2">
      <c r="A8865" s="112"/>
    </row>
    <row r="8866" spans="1:19" ht="11.25" thickBot="1" x14ac:dyDescent="0.2">
      <c r="A8866" s="139" t="s">
        <v>366</v>
      </c>
      <c r="B8866" s="112"/>
      <c r="C8866" s="136">
        <v>5.0650000000000004</v>
      </c>
    </row>
    <row r="8867" spans="1:19" ht="10.5" x14ac:dyDescent="0.15">
      <c r="A8867" s="112"/>
    </row>
    <row r="8868" spans="1:19" x14ac:dyDescent="0.15">
      <c r="A8868" s="129"/>
      <c r="B8868" s="86" t="s">
        <v>1101</v>
      </c>
    </row>
    <row r="8869" spans="1:19" ht="9.75" thickBot="1" x14ac:dyDescent="0.2">
      <c r="A8869" s="81" t="s">
        <v>5871</v>
      </c>
    </row>
    <row r="8870" spans="1:19" ht="11.25" thickBot="1" x14ac:dyDescent="0.2">
      <c r="A8870" s="106" t="s">
        <v>357</v>
      </c>
      <c r="B8870" s="106" t="s">
        <v>358</v>
      </c>
      <c r="C8870" s="130" t="s">
        <v>0</v>
      </c>
      <c r="D8870" s="130" t="s">
        <v>1</v>
      </c>
      <c r="E8870" s="130" t="s">
        <v>2</v>
      </c>
      <c r="F8870" s="130" t="s">
        <v>3</v>
      </c>
      <c r="G8870" s="130" t="s">
        <v>4</v>
      </c>
      <c r="H8870" s="130" t="s">
        <v>5</v>
      </c>
      <c r="I8870" s="131" t="s">
        <v>6</v>
      </c>
      <c r="J8870" s="131" t="s">
        <v>7</v>
      </c>
      <c r="K8870" s="130" t="s">
        <v>8</v>
      </c>
      <c r="L8870" s="130" t="s">
        <v>9</v>
      </c>
      <c r="M8870" s="130" t="s">
        <v>10</v>
      </c>
      <c r="N8870" s="130" t="s">
        <v>11</v>
      </c>
      <c r="O8870" s="130" t="s">
        <v>12</v>
      </c>
      <c r="P8870" s="130" t="s">
        <v>13</v>
      </c>
      <c r="Q8870" s="130" t="s">
        <v>14</v>
      </c>
      <c r="R8870" s="130" t="s">
        <v>15</v>
      </c>
      <c r="S8870" s="130" t="s">
        <v>16</v>
      </c>
    </row>
    <row r="8871" spans="1:19" ht="11.25" thickBot="1" x14ac:dyDescent="0.2">
      <c r="A8871" s="107">
        <v>1</v>
      </c>
      <c r="B8871" s="132">
        <v>0.48383101851851856</v>
      </c>
      <c r="C8871" s="108">
        <v>514369.39</v>
      </c>
      <c r="D8871" s="108">
        <v>111754.94</v>
      </c>
      <c r="E8871" s="108">
        <v>198872.7</v>
      </c>
      <c r="F8871" s="108">
        <v>94545.044999999998</v>
      </c>
      <c r="G8871" s="141" t="s">
        <v>6586</v>
      </c>
      <c r="H8871" s="108">
        <v>31</v>
      </c>
      <c r="I8871" s="145">
        <v>17158.062999999998</v>
      </c>
      <c r="J8871" s="134" t="s">
        <v>6587</v>
      </c>
      <c r="K8871" s="141" t="s">
        <v>6588</v>
      </c>
      <c r="L8871" s="108">
        <v>333.00299999999999</v>
      </c>
      <c r="M8871" s="108">
        <v>14521.058999999999</v>
      </c>
      <c r="N8871" s="108">
        <v>9491.1620000000003</v>
      </c>
      <c r="O8871" s="108">
        <v>3551.3029999999999</v>
      </c>
      <c r="P8871" s="108">
        <v>3358.2710000000002</v>
      </c>
      <c r="Q8871" s="108">
        <v>237.001</v>
      </c>
      <c r="R8871" s="108">
        <v>381.00299999999999</v>
      </c>
      <c r="S8871" s="108">
        <v>150173.29999999999</v>
      </c>
    </row>
    <row r="8872" spans="1:19" ht="11.25" thickBot="1" x14ac:dyDescent="0.2">
      <c r="A8872" s="112"/>
    </row>
    <row r="8873" spans="1:19" ht="11.25" thickBot="1" x14ac:dyDescent="0.2">
      <c r="A8873" s="107">
        <v>2</v>
      </c>
      <c r="B8873" s="132">
        <v>0.48400462962962965</v>
      </c>
      <c r="C8873" s="108">
        <v>517174.57</v>
      </c>
      <c r="D8873" s="108">
        <v>113192.67</v>
      </c>
      <c r="E8873" s="108">
        <v>201887.49</v>
      </c>
      <c r="F8873" s="108">
        <v>94115.104999999996</v>
      </c>
      <c r="G8873" s="141" t="s">
        <v>6589</v>
      </c>
      <c r="H8873" s="108">
        <v>26</v>
      </c>
      <c r="I8873" s="145">
        <v>17460.313999999998</v>
      </c>
      <c r="J8873" s="134" t="s">
        <v>6590</v>
      </c>
      <c r="K8873" s="141" t="s">
        <v>6591</v>
      </c>
      <c r="L8873" s="108">
        <v>329.00299999999999</v>
      </c>
      <c r="M8873" s="108">
        <v>14598.112999999999</v>
      </c>
      <c r="N8873" s="108">
        <v>9734.2739999999994</v>
      </c>
      <c r="O8873" s="108">
        <v>3511.2959999999998</v>
      </c>
      <c r="P8873" s="108">
        <v>3418.28</v>
      </c>
      <c r="Q8873" s="108">
        <v>222.001</v>
      </c>
      <c r="R8873" s="108">
        <v>379.00299999999999</v>
      </c>
      <c r="S8873" s="108">
        <v>144810.54</v>
      </c>
    </row>
    <row r="8874" spans="1:19" ht="11.25" thickBot="1" x14ac:dyDescent="0.2">
      <c r="A8874" s="112"/>
    </row>
    <row r="8875" spans="1:19" ht="11.25" thickBot="1" x14ac:dyDescent="0.2">
      <c r="A8875" s="107">
        <v>3</v>
      </c>
      <c r="B8875" s="132">
        <v>0.48418981481481477</v>
      </c>
      <c r="C8875" s="108">
        <v>517987.39</v>
      </c>
      <c r="D8875" s="108">
        <v>112923.21</v>
      </c>
      <c r="E8875" s="108">
        <v>200849.53</v>
      </c>
      <c r="F8875" s="108">
        <v>94698.74</v>
      </c>
      <c r="G8875" s="141" t="s">
        <v>6592</v>
      </c>
      <c r="H8875" s="108">
        <v>31</v>
      </c>
      <c r="I8875" s="145">
        <v>17364.233</v>
      </c>
      <c r="J8875" s="134" t="s">
        <v>6593</v>
      </c>
      <c r="K8875" s="141" t="s">
        <v>6594</v>
      </c>
      <c r="L8875" s="108">
        <v>315.00200000000001</v>
      </c>
      <c r="M8875" s="108">
        <v>14850.290999999999</v>
      </c>
      <c r="N8875" s="108">
        <v>9686.2510000000002</v>
      </c>
      <c r="O8875" s="108">
        <v>3522.2979999999998</v>
      </c>
      <c r="P8875" s="108">
        <v>3407.279</v>
      </c>
      <c r="Q8875" s="108">
        <v>252.00200000000001</v>
      </c>
      <c r="R8875" s="108">
        <v>390.00400000000002</v>
      </c>
      <c r="S8875" s="108">
        <v>143564.96</v>
      </c>
    </row>
    <row r="8876" spans="1:19" ht="11.25" thickBot="1" x14ac:dyDescent="0.2">
      <c r="A8876" s="112"/>
    </row>
    <row r="8877" spans="1:19" ht="11.25" thickBot="1" x14ac:dyDescent="0.2">
      <c r="A8877" s="135" t="s">
        <v>362</v>
      </c>
      <c r="B8877" s="112"/>
      <c r="C8877" s="136">
        <v>516510.45</v>
      </c>
      <c r="D8877" s="136">
        <v>112623.61</v>
      </c>
      <c r="E8877" s="136">
        <v>200536.57</v>
      </c>
      <c r="F8877" s="136">
        <v>94452.963000000003</v>
      </c>
      <c r="G8877" s="141" t="s">
        <v>6595</v>
      </c>
      <c r="H8877" s="136">
        <v>29.332999999999998</v>
      </c>
      <c r="I8877" s="140">
        <v>17327.537</v>
      </c>
      <c r="J8877" s="134" t="s">
        <v>6596</v>
      </c>
      <c r="K8877" s="141" t="s">
        <v>6597</v>
      </c>
      <c r="L8877" s="136">
        <v>325.66899999999998</v>
      </c>
      <c r="M8877" s="136">
        <v>14656.486999999999</v>
      </c>
      <c r="N8877" s="136">
        <v>9637.2289999999994</v>
      </c>
      <c r="O8877" s="136">
        <v>3528.299</v>
      </c>
      <c r="P8877" s="136">
        <v>3394.61</v>
      </c>
      <c r="Q8877" s="136">
        <v>237.001</v>
      </c>
      <c r="R8877" s="136">
        <v>383.33699999999999</v>
      </c>
      <c r="S8877" s="136">
        <v>146182.94</v>
      </c>
    </row>
    <row r="8878" spans="1:19" ht="11.25" thickBot="1" x14ac:dyDescent="0.2">
      <c r="A8878" s="112"/>
    </row>
    <row r="8879" spans="1:19" ht="11.25" thickBot="1" x14ac:dyDescent="0.2">
      <c r="A8879" s="138" t="s">
        <v>364</v>
      </c>
      <c r="B8879" s="112"/>
      <c r="C8879" s="136">
        <v>1898.23</v>
      </c>
      <c r="D8879" s="136">
        <v>764.25800000000004</v>
      </c>
      <c r="E8879" s="136">
        <v>1531.566</v>
      </c>
      <c r="F8879" s="136">
        <v>302.51799999999997</v>
      </c>
      <c r="G8879" s="141" t="s">
        <v>6598</v>
      </c>
      <c r="H8879" s="136">
        <v>2.887</v>
      </c>
      <c r="I8879" s="140">
        <v>154.43100000000001</v>
      </c>
      <c r="J8879" s="134" t="s">
        <v>6599</v>
      </c>
      <c r="K8879" s="141" t="s">
        <v>6600</v>
      </c>
      <c r="L8879" s="136">
        <v>9.452</v>
      </c>
      <c r="M8879" s="136">
        <v>172.20400000000001</v>
      </c>
      <c r="N8879" s="136">
        <v>128.75700000000001</v>
      </c>
      <c r="O8879" s="136">
        <v>20.667000000000002</v>
      </c>
      <c r="P8879" s="136">
        <v>31.948</v>
      </c>
      <c r="Q8879" s="136">
        <v>15</v>
      </c>
      <c r="R8879" s="136">
        <v>5.86</v>
      </c>
      <c r="S8879" s="136">
        <v>3511.431</v>
      </c>
    </row>
    <row r="8880" spans="1:19" ht="11.25" thickBot="1" x14ac:dyDescent="0.2">
      <c r="A8880" s="112"/>
    </row>
    <row r="8881" spans="1:19" ht="11.25" thickBot="1" x14ac:dyDescent="0.2">
      <c r="A8881" s="139" t="s">
        <v>366</v>
      </c>
      <c r="B8881" s="112"/>
      <c r="C8881" s="136">
        <v>0.36799999999999999</v>
      </c>
      <c r="D8881" s="136">
        <v>0.67900000000000005</v>
      </c>
      <c r="E8881" s="136">
        <v>0.76400000000000001</v>
      </c>
      <c r="F8881" s="136">
        <v>0.32</v>
      </c>
      <c r="G8881" s="141" t="s">
        <v>560</v>
      </c>
      <c r="H8881" s="136">
        <v>9.8409999999999993</v>
      </c>
      <c r="I8881" s="140">
        <v>0.89100000000000001</v>
      </c>
      <c r="J8881" s="134" t="s">
        <v>1117</v>
      </c>
      <c r="K8881" s="141" t="s">
        <v>6601</v>
      </c>
      <c r="L8881" s="136">
        <v>2.9020000000000001</v>
      </c>
      <c r="M8881" s="136">
        <v>1.175</v>
      </c>
      <c r="N8881" s="136">
        <v>1.3360000000000001</v>
      </c>
      <c r="O8881" s="136">
        <v>0.58599999999999997</v>
      </c>
      <c r="P8881" s="136">
        <v>0.94099999999999995</v>
      </c>
      <c r="Q8881" s="136">
        <v>6.3289999999999997</v>
      </c>
      <c r="R8881" s="136">
        <v>1.5289999999999999</v>
      </c>
      <c r="S8881" s="136">
        <v>2.4020000000000001</v>
      </c>
    </row>
    <row r="8882" spans="1:19" ht="11.25" thickBot="1" x14ac:dyDescent="0.2">
      <c r="A8882" s="112"/>
    </row>
    <row r="8883" spans="1:19" ht="11.25" thickBot="1" x14ac:dyDescent="0.2">
      <c r="A8883" s="106" t="s">
        <v>357</v>
      </c>
      <c r="B8883" s="106" t="s">
        <v>358</v>
      </c>
      <c r="C8883" s="130" t="s">
        <v>17</v>
      </c>
      <c r="D8883" s="130" t="s">
        <v>18</v>
      </c>
      <c r="E8883" s="131" t="s">
        <v>19</v>
      </c>
      <c r="F8883" s="131" t="s">
        <v>20</v>
      </c>
      <c r="G8883" s="130" t="s">
        <v>21</v>
      </c>
      <c r="H8883" s="130" t="s">
        <v>22</v>
      </c>
      <c r="I8883" s="130" t="s">
        <v>23</v>
      </c>
      <c r="J8883" s="130" t="s">
        <v>24</v>
      </c>
      <c r="K8883" s="131" t="s">
        <v>25</v>
      </c>
      <c r="L8883" s="131" t="s">
        <v>26</v>
      </c>
      <c r="M8883" s="130" t="s">
        <v>27</v>
      </c>
      <c r="N8883" s="130" t="s">
        <v>28</v>
      </c>
      <c r="O8883" s="130" t="s">
        <v>29</v>
      </c>
      <c r="P8883" s="130" t="s">
        <v>30</v>
      </c>
      <c r="Q8883" s="130" t="s">
        <v>31</v>
      </c>
      <c r="R8883" s="130" t="s">
        <v>32</v>
      </c>
      <c r="S8883" s="130" t="s">
        <v>33</v>
      </c>
    </row>
    <row r="8884" spans="1:19" ht="11.25" thickBot="1" x14ac:dyDescent="0.2">
      <c r="A8884" s="107">
        <v>1</v>
      </c>
      <c r="B8884" s="132">
        <v>0.48383101851851856</v>
      </c>
      <c r="C8884" s="108">
        <v>10381.585999999999</v>
      </c>
      <c r="D8884" s="108">
        <v>1721.0709999999999</v>
      </c>
      <c r="E8884" s="145">
        <v>22274.901999999998</v>
      </c>
      <c r="F8884" s="145">
        <v>839246.27</v>
      </c>
      <c r="G8884" s="108">
        <v>26</v>
      </c>
      <c r="H8884" s="108">
        <v>0</v>
      </c>
      <c r="I8884" s="108">
        <v>1581.06</v>
      </c>
      <c r="J8884" s="108">
        <v>3047.223</v>
      </c>
      <c r="K8884" s="145">
        <v>165444.32999999999</v>
      </c>
      <c r="L8884" s="134" t="s">
        <v>6602</v>
      </c>
      <c r="M8884" s="141" t="s">
        <v>6603</v>
      </c>
      <c r="N8884" s="108">
        <v>1102.029</v>
      </c>
      <c r="O8884" s="108">
        <v>3</v>
      </c>
      <c r="P8884" s="108">
        <v>9</v>
      </c>
      <c r="Q8884" s="108">
        <v>7</v>
      </c>
      <c r="R8884" s="108">
        <v>3147.2379999999998</v>
      </c>
      <c r="S8884" s="108">
        <v>307.00200000000001</v>
      </c>
    </row>
    <row r="8885" spans="1:19" ht="11.25" thickBot="1" x14ac:dyDescent="0.2">
      <c r="A8885" s="112"/>
    </row>
    <row r="8886" spans="1:19" ht="11.25" thickBot="1" x14ac:dyDescent="0.2">
      <c r="A8886" s="107">
        <v>2</v>
      </c>
      <c r="B8886" s="132">
        <v>0.48400462962962965</v>
      </c>
      <c r="C8886" s="108">
        <v>10372.582</v>
      </c>
      <c r="D8886" s="108">
        <v>1784.076</v>
      </c>
      <c r="E8886" s="145">
        <v>22687.346000000001</v>
      </c>
      <c r="F8886" s="145">
        <v>842747.43</v>
      </c>
      <c r="G8886" s="108">
        <v>33</v>
      </c>
      <c r="H8886" s="108">
        <v>1</v>
      </c>
      <c r="I8886" s="108">
        <v>1610.0619999999999</v>
      </c>
      <c r="J8886" s="108">
        <v>3143.2370000000001</v>
      </c>
      <c r="K8886" s="145">
        <v>167926.06</v>
      </c>
      <c r="L8886" s="134" t="s">
        <v>6604</v>
      </c>
      <c r="M8886" s="141" t="s">
        <v>6605</v>
      </c>
      <c r="N8886" s="108">
        <v>1067.027</v>
      </c>
      <c r="O8886" s="108">
        <v>3</v>
      </c>
      <c r="P8886" s="108">
        <v>8</v>
      </c>
      <c r="Q8886" s="108">
        <v>16</v>
      </c>
      <c r="R8886" s="108">
        <v>3222.2489999999998</v>
      </c>
      <c r="S8886" s="108">
        <v>292.00200000000001</v>
      </c>
    </row>
    <row r="8887" spans="1:19" ht="11.25" thickBot="1" x14ac:dyDescent="0.2">
      <c r="A8887" s="112"/>
    </row>
    <row r="8888" spans="1:19" ht="11.25" thickBot="1" x14ac:dyDescent="0.2">
      <c r="A8888" s="107">
        <v>3</v>
      </c>
      <c r="B8888" s="132">
        <v>0.48418981481481477</v>
      </c>
      <c r="C8888" s="108">
        <v>10469.629999999999</v>
      </c>
      <c r="D8888" s="108">
        <v>1929.0889999999999</v>
      </c>
      <c r="E8888" s="145">
        <v>23151.857</v>
      </c>
      <c r="F8888" s="145">
        <v>844340.01</v>
      </c>
      <c r="G8888" s="108">
        <v>32</v>
      </c>
      <c r="H8888" s="108">
        <v>3</v>
      </c>
      <c r="I8888" s="108">
        <v>1655.066</v>
      </c>
      <c r="J8888" s="108">
        <v>3196.2449999999999</v>
      </c>
      <c r="K8888" s="145">
        <v>167549.04999999999</v>
      </c>
      <c r="L8888" s="134" t="s">
        <v>6606</v>
      </c>
      <c r="M8888" s="141" t="s">
        <v>6607</v>
      </c>
      <c r="N8888" s="108">
        <v>1046.0260000000001</v>
      </c>
      <c r="O8888" s="108">
        <v>2</v>
      </c>
      <c r="P8888" s="108">
        <v>4</v>
      </c>
      <c r="Q8888" s="108">
        <v>17</v>
      </c>
      <c r="R8888" s="108">
        <v>3136.2359999999999</v>
      </c>
      <c r="S8888" s="108">
        <v>290.00200000000001</v>
      </c>
    </row>
    <row r="8889" spans="1:19" ht="11.25" thickBot="1" x14ac:dyDescent="0.2">
      <c r="A8889" s="112"/>
    </row>
    <row r="8890" spans="1:19" ht="11.25" thickBot="1" x14ac:dyDescent="0.2">
      <c r="A8890" s="135" t="s">
        <v>362</v>
      </c>
      <c r="B8890" s="112"/>
      <c r="C8890" s="136">
        <v>10407.933000000001</v>
      </c>
      <c r="D8890" s="136">
        <v>1811.412</v>
      </c>
      <c r="E8890" s="140">
        <v>22704.702000000001</v>
      </c>
      <c r="F8890" s="140">
        <v>842111.24</v>
      </c>
      <c r="G8890" s="136">
        <v>30.332999999999998</v>
      </c>
      <c r="H8890" s="136">
        <v>1.333</v>
      </c>
      <c r="I8890" s="136">
        <v>1615.396</v>
      </c>
      <c r="J8890" s="136">
        <v>3128.902</v>
      </c>
      <c r="K8890" s="140">
        <v>166973.14000000001</v>
      </c>
      <c r="L8890" s="134" t="s">
        <v>6608</v>
      </c>
      <c r="M8890" s="141" t="s">
        <v>6609</v>
      </c>
      <c r="N8890" s="136">
        <v>1071.694</v>
      </c>
      <c r="O8890" s="136">
        <v>2.6669999999999998</v>
      </c>
      <c r="P8890" s="136">
        <v>7</v>
      </c>
      <c r="Q8890" s="136">
        <v>13.333</v>
      </c>
      <c r="R8890" s="136">
        <v>3168.5740000000001</v>
      </c>
      <c r="S8890" s="136">
        <v>296.33499999999998</v>
      </c>
    </row>
    <row r="8891" spans="1:19" ht="11.25" thickBot="1" x14ac:dyDescent="0.2">
      <c r="A8891" s="112"/>
    </row>
    <row r="8892" spans="1:19" ht="11.25" thickBot="1" x14ac:dyDescent="0.2">
      <c r="A8892" s="138" t="s">
        <v>364</v>
      </c>
      <c r="B8892" s="112"/>
      <c r="C8892" s="136">
        <v>53.621000000000002</v>
      </c>
      <c r="D8892" s="136">
        <v>106.669</v>
      </c>
      <c r="E8892" s="140">
        <v>438.73500000000001</v>
      </c>
      <c r="F8892" s="140">
        <v>2605.7860000000001</v>
      </c>
      <c r="G8892" s="136">
        <v>3.786</v>
      </c>
      <c r="H8892" s="136">
        <v>1.528</v>
      </c>
      <c r="I8892" s="136">
        <v>37.29</v>
      </c>
      <c r="J8892" s="136">
        <v>75.537999999999997</v>
      </c>
      <c r="K8892" s="140">
        <v>1337.3489999999999</v>
      </c>
      <c r="L8892" s="134" t="s">
        <v>6610</v>
      </c>
      <c r="M8892" s="141" t="s">
        <v>6611</v>
      </c>
      <c r="N8892" s="136">
        <v>28.292000000000002</v>
      </c>
      <c r="O8892" s="136">
        <v>0.57699999999999996</v>
      </c>
      <c r="P8892" s="136">
        <v>2.6459999999999999</v>
      </c>
      <c r="Q8892" s="136">
        <v>5.508</v>
      </c>
      <c r="R8892" s="136">
        <v>46.808</v>
      </c>
      <c r="S8892" s="136">
        <v>9.2919999999999998</v>
      </c>
    </row>
    <row r="8893" spans="1:19" ht="11.25" thickBot="1" x14ac:dyDescent="0.2">
      <c r="A8893" s="112"/>
    </row>
    <row r="8894" spans="1:19" ht="11.25" thickBot="1" x14ac:dyDescent="0.2">
      <c r="A8894" s="139" t="s">
        <v>366</v>
      </c>
      <c r="B8894" s="112"/>
      <c r="C8894" s="136">
        <v>0.51500000000000001</v>
      </c>
      <c r="D8894" s="136">
        <v>5.8890000000000002</v>
      </c>
      <c r="E8894" s="140">
        <v>1.9319999999999999</v>
      </c>
      <c r="F8894" s="140">
        <v>0.309</v>
      </c>
      <c r="G8894" s="136">
        <v>12.481</v>
      </c>
      <c r="H8894" s="136">
        <v>114.56399999999999</v>
      </c>
      <c r="I8894" s="136">
        <v>2.3079999999999998</v>
      </c>
      <c r="J8894" s="136">
        <v>2.4140000000000001</v>
      </c>
      <c r="K8894" s="140">
        <v>0.80100000000000005</v>
      </c>
      <c r="L8894" s="134" t="s">
        <v>1129</v>
      </c>
      <c r="M8894" s="141" t="s">
        <v>6612</v>
      </c>
      <c r="N8894" s="136">
        <v>2.64</v>
      </c>
      <c r="O8894" s="136">
        <v>21.651</v>
      </c>
      <c r="P8894" s="136">
        <v>37.795999999999999</v>
      </c>
      <c r="Q8894" s="136">
        <v>41.307000000000002</v>
      </c>
      <c r="R8894" s="136">
        <v>1.4770000000000001</v>
      </c>
      <c r="S8894" s="136">
        <v>3.1360000000000001</v>
      </c>
    </row>
    <row r="8895" spans="1:19" ht="11.25" thickBot="1" x14ac:dyDescent="0.2">
      <c r="A8895" s="112"/>
    </row>
    <row r="8896" spans="1:19" ht="11.25" thickBot="1" x14ac:dyDescent="0.2">
      <c r="A8896" s="106" t="s">
        <v>357</v>
      </c>
      <c r="B8896" s="106" t="s">
        <v>358</v>
      </c>
      <c r="C8896" s="131" t="s">
        <v>34</v>
      </c>
      <c r="D8896" s="131" t="s">
        <v>35</v>
      </c>
      <c r="E8896" s="130" t="s">
        <v>36</v>
      </c>
      <c r="F8896" s="130" t="s">
        <v>37</v>
      </c>
      <c r="G8896" s="130" t="s">
        <v>38</v>
      </c>
      <c r="H8896" s="130" t="s">
        <v>39</v>
      </c>
      <c r="I8896" s="130" t="s">
        <v>40</v>
      </c>
      <c r="J8896" s="130" t="s">
        <v>41</v>
      </c>
      <c r="K8896" s="130" t="s">
        <v>42</v>
      </c>
      <c r="L8896" s="130" t="s">
        <v>43</v>
      </c>
      <c r="M8896" s="130" t="s">
        <v>44</v>
      </c>
      <c r="N8896" s="130" t="s">
        <v>45</v>
      </c>
      <c r="O8896" s="130" t="s">
        <v>46</v>
      </c>
      <c r="P8896" s="130" t="s">
        <v>47</v>
      </c>
      <c r="Q8896" s="130" t="s">
        <v>48</v>
      </c>
      <c r="R8896" s="130" t="s">
        <v>49</v>
      </c>
      <c r="S8896" s="130" t="s">
        <v>50</v>
      </c>
    </row>
    <row r="8897" spans="1:19" ht="11.25" thickBot="1" x14ac:dyDescent="0.2">
      <c r="A8897" s="107">
        <v>1</v>
      </c>
      <c r="B8897" s="132">
        <v>0.48383101851851856</v>
      </c>
      <c r="C8897" s="145">
        <v>397738.81</v>
      </c>
      <c r="D8897" s="134" t="s">
        <v>6613</v>
      </c>
      <c r="E8897" s="108">
        <v>8141.5910000000003</v>
      </c>
      <c r="F8897" s="108">
        <v>1539.057</v>
      </c>
      <c r="G8897" s="108">
        <v>6</v>
      </c>
      <c r="H8897" s="108">
        <v>122</v>
      </c>
      <c r="I8897" s="108">
        <v>8917.9079999999994</v>
      </c>
      <c r="J8897" s="108">
        <v>57520.296999999999</v>
      </c>
      <c r="K8897" s="108">
        <v>506.00599999999997</v>
      </c>
      <c r="L8897" s="108">
        <v>8777.8490000000002</v>
      </c>
      <c r="M8897" s="108">
        <v>105</v>
      </c>
      <c r="N8897" s="108">
        <v>73</v>
      </c>
      <c r="O8897" s="108">
        <v>17</v>
      </c>
      <c r="P8897" s="108">
        <v>20</v>
      </c>
      <c r="Q8897" s="108">
        <v>38</v>
      </c>
      <c r="R8897" s="108">
        <v>39</v>
      </c>
      <c r="S8897" s="108">
        <v>44</v>
      </c>
    </row>
    <row r="8898" spans="1:19" ht="11.25" thickBot="1" x14ac:dyDescent="0.2">
      <c r="A8898" s="112"/>
    </row>
    <row r="8899" spans="1:19" ht="11.25" thickBot="1" x14ac:dyDescent="0.2">
      <c r="A8899" s="107">
        <v>2</v>
      </c>
      <c r="B8899" s="132">
        <v>0.48400462962962965</v>
      </c>
      <c r="C8899" s="145">
        <v>402444.9</v>
      </c>
      <c r="D8899" s="134" t="s">
        <v>6614</v>
      </c>
      <c r="E8899" s="108">
        <v>8233.6270000000004</v>
      </c>
      <c r="F8899" s="108">
        <v>1586.06</v>
      </c>
      <c r="G8899" s="108">
        <v>8</v>
      </c>
      <c r="H8899" s="108">
        <v>104</v>
      </c>
      <c r="I8899" s="108">
        <v>8936.9159999999993</v>
      </c>
      <c r="J8899" s="108">
        <v>57245.540999999997</v>
      </c>
      <c r="K8899" s="108">
        <v>477.005</v>
      </c>
      <c r="L8899" s="108">
        <v>8936.9159999999993</v>
      </c>
      <c r="M8899" s="108">
        <v>104</v>
      </c>
      <c r="N8899" s="108">
        <v>62</v>
      </c>
      <c r="O8899" s="108">
        <v>12</v>
      </c>
      <c r="P8899" s="108">
        <v>18</v>
      </c>
      <c r="Q8899" s="108">
        <v>37</v>
      </c>
      <c r="R8899" s="108">
        <v>35</v>
      </c>
      <c r="S8899" s="108">
        <v>41</v>
      </c>
    </row>
    <row r="8900" spans="1:19" ht="11.25" thickBot="1" x14ac:dyDescent="0.2">
      <c r="A8900" s="112"/>
    </row>
    <row r="8901" spans="1:19" ht="11.25" thickBot="1" x14ac:dyDescent="0.2">
      <c r="A8901" s="107">
        <v>3</v>
      </c>
      <c r="B8901" s="132">
        <v>0.48418981481481477</v>
      </c>
      <c r="C8901" s="145">
        <v>403843.58</v>
      </c>
      <c r="D8901" s="134" t="s">
        <v>6615</v>
      </c>
      <c r="E8901" s="108">
        <v>8316.66</v>
      </c>
      <c r="F8901" s="108">
        <v>1529.056</v>
      </c>
      <c r="G8901" s="108">
        <v>7</v>
      </c>
      <c r="H8901" s="108">
        <v>108</v>
      </c>
      <c r="I8901" s="108">
        <v>8806.8610000000008</v>
      </c>
      <c r="J8901" s="108">
        <v>57255.569000000003</v>
      </c>
      <c r="K8901" s="108">
        <v>506.00599999999997</v>
      </c>
      <c r="L8901" s="108">
        <v>8746.8359999999993</v>
      </c>
      <c r="M8901" s="108">
        <v>111</v>
      </c>
      <c r="N8901" s="108">
        <v>73</v>
      </c>
      <c r="O8901" s="108">
        <v>19</v>
      </c>
      <c r="P8901" s="108">
        <v>16</v>
      </c>
      <c r="Q8901" s="108">
        <v>39</v>
      </c>
      <c r="R8901" s="108">
        <v>32</v>
      </c>
      <c r="S8901" s="108">
        <v>40</v>
      </c>
    </row>
    <row r="8902" spans="1:19" ht="11.25" thickBot="1" x14ac:dyDescent="0.2">
      <c r="A8902" s="112"/>
    </row>
    <row r="8903" spans="1:19" ht="11.25" thickBot="1" x14ac:dyDescent="0.2">
      <c r="A8903" s="135" t="s">
        <v>362</v>
      </c>
      <c r="B8903" s="112"/>
      <c r="C8903" s="140">
        <v>401342.43</v>
      </c>
      <c r="D8903" s="134" t="s">
        <v>6616</v>
      </c>
      <c r="E8903" s="136">
        <v>8230.6260000000002</v>
      </c>
      <c r="F8903" s="136">
        <v>1551.3910000000001</v>
      </c>
      <c r="G8903" s="136">
        <v>7</v>
      </c>
      <c r="H8903" s="136">
        <v>111.334</v>
      </c>
      <c r="I8903" s="136">
        <v>8887.2289999999994</v>
      </c>
      <c r="J8903" s="136">
        <v>57340.468999999997</v>
      </c>
      <c r="K8903" s="136">
        <v>496.339</v>
      </c>
      <c r="L8903" s="136">
        <v>8820.5339999999997</v>
      </c>
      <c r="M8903" s="136">
        <v>106.667</v>
      </c>
      <c r="N8903" s="136">
        <v>69.332999999999998</v>
      </c>
      <c r="O8903" s="136">
        <v>16</v>
      </c>
      <c r="P8903" s="136">
        <v>18</v>
      </c>
      <c r="Q8903" s="136">
        <v>38</v>
      </c>
      <c r="R8903" s="136">
        <v>35.332999999999998</v>
      </c>
      <c r="S8903" s="136">
        <v>41.667000000000002</v>
      </c>
    </row>
    <row r="8904" spans="1:19" ht="11.25" thickBot="1" x14ac:dyDescent="0.2">
      <c r="A8904" s="112"/>
    </row>
    <row r="8905" spans="1:19" ht="11.25" thickBot="1" x14ac:dyDescent="0.2">
      <c r="A8905" s="138" t="s">
        <v>364</v>
      </c>
      <c r="B8905" s="112"/>
      <c r="C8905" s="140">
        <v>3198.2240000000002</v>
      </c>
      <c r="D8905" s="134" t="s">
        <v>6617</v>
      </c>
      <c r="E8905" s="136">
        <v>87.572999999999993</v>
      </c>
      <c r="F8905" s="136">
        <v>30.437999999999999</v>
      </c>
      <c r="G8905" s="136">
        <v>1</v>
      </c>
      <c r="H8905" s="136">
        <v>9.452</v>
      </c>
      <c r="I8905" s="136">
        <v>70.245999999999995</v>
      </c>
      <c r="J8905" s="136">
        <v>155.816</v>
      </c>
      <c r="K8905" s="136">
        <v>16.744</v>
      </c>
      <c r="L8905" s="136">
        <v>101.976</v>
      </c>
      <c r="M8905" s="136">
        <v>3.786</v>
      </c>
      <c r="N8905" s="136">
        <v>6.351</v>
      </c>
      <c r="O8905" s="136">
        <v>3.6059999999999999</v>
      </c>
      <c r="P8905" s="136">
        <v>2</v>
      </c>
      <c r="Q8905" s="136">
        <v>1</v>
      </c>
      <c r="R8905" s="136">
        <v>3.512</v>
      </c>
      <c r="S8905" s="136">
        <v>2.0819999999999999</v>
      </c>
    </row>
    <row r="8906" spans="1:19" ht="11.25" thickBot="1" x14ac:dyDescent="0.2">
      <c r="A8906" s="112"/>
    </row>
    <row r="8907" spans="1:19" ht="11.25" thickBot="1" x14ac:dyDescent="0.2">
      <c r="A8907" s="139" t="s">
        <v>366</v>
      </c>
      <c r="B8907" s="112"/>
      <c r="C8907" s="140">
        <v>0.79700000000000004</v>
      </c>
      <c r="D8907" s="134" t="s">
        <v>1129</v>
      </c>
      <c r="E8907" s="136">
        <v>1.0640000000000001</v>
      </c>
      <c r="F8907" s="136">
        <v>1.962</v>
      </c>
      <c r="G8907" s="136">
        <v>14.286</v>
      </c>
      <c r="H8907" s="136">
        <v>8.49</v>
      </c>
      <c r="I8907" s="136">
        <v>0.79</v>
      </c>
      <c r="J8907" s="136">
        <v>0.27200000000000002</v>
      </c>
      <c r="K8907" s="136">
        <v>3.3730000000000002</v>
      </c>
      <c r="L8907" s="136">
        <v>1.1559999999999999</v>
      </c>
      <c r="M8907" s="136">
        <v>3.5489999999999999</v>
      </c>
      <c r="N8907" s="136">
        <v>9.16</v>
      </c>
      <c r="O8907" s="136">
        <v>22.535</v>
      </c>
      <c r="P8907" s="136">
        <v>11.111000000000001</v>
      </c>
      <c r="Q8907" s="136">
        <v>2.6320000000000001</v>
      </c>
      <c r="R8907" s="136">
        <v>9.9390000000000001</v>
      </c>
      <c r="S8907" s="136">
        <v>4.9960000000000004</v>
      </c>
    </row>
    <row r="8908" spans="1:19" ht="11.25" thickBot="1" x14ac:dyDescent="0.2">
      <c r="A8908" s="112"/>
    </row>
    <row r="8909" spans="1:19" ht="11.25" thickBot="1" x14ac:dyDescent="0.2">
      <c r="A8909" s="106" t="s">
        <v>357</v>
      </c>
      <c r="B8909" s="106" t="s">
        <v>358</v>
      </c>
      <c r="C8909" s="130" t="s">
        <v>51</v>
      </c>
      <c r="D8909" s="130" t="s">
        <v>52</v>
      </c>
      <c r="E8909" s="130" t="s">
        <v>53</v>
      </c>
      <c r="F8909" s="130" t="s">
        <v>54</v>
      </c>
      <c r="G8909" s="130" t="s">
        <v>55</v>
      </c>
      <c r="H8909" s="130" t="s">
        <v>56</v>
      </c>
      <c r="I8909" s="130" t="s">
        <v>57</v>
      </c>
      <c r="J8909" s="130" t="s">
        <v>58</v>
      </c>
      <c r="K8909" s="130" t="s">
        <v>59</v>
      </c>
      <c r="L8909" s="130" t="s">
        <v>60</v>
      </c>
      <c r="M8909" s="130" t="s">
        <v>61</v>
      </c>
      <c r="N8909" s="130" t="s">
        <v>62</v>
      </c>
      <c r="O8909" s="130" t="s">
        <v>63</v>
      </c>
      <c r="P8909" s="130" t="s">
        <v>64</v>
      </c>
      <c r="Q8909" s="131" t="s">
        <v>65</v>
      </c>
      <c r="R8909" s="131" t="s">
        <v>66</v>
      </c>
      <c r="S8909" s="130" t="s">
        <v>67</v>
      </c>
    </row>
    <row r="8910" spans="1:19" ht="11.25" thickBot="1" x14ac:dyDescent="0.2">
      <c r="A8910" s="107">
        <v>1</v>
      </c>
      <c r="B8910" s="132">
        <v>0.48383101851851856</v>
      </c>
      <c r="C8910" s="108">
        <v>49</v>
      </c>
      <c r="D8910" s="108">
        <v>40</v>
      </c>
      <c r="E8910" s="108">
        <v>20</v>
      </c>
      <c r="F8910" s="108">
        <v>27</v>
      </c>
      <c r="G8910" s="108">
        <v>17</v>
      </c>
      <c r="H8910" s="108">
        <v>45943.603999999999</v>
      </c>
      <c r="I8910" s="108">
        <v>4356.4549999999999</v>
      </c>
      <c r="J8910" s="108">
        <v>4</v>
      </c>
      <c r="K8910" s="108">
        <v>5</v>
      </c>
      <c r="L8910" s="108">
        <v>237.001</v>
      </c>
      <c r="M8910" s="108">
        <v>222.001</v>
      </c>
      <c r="N8910" s="108">
        <v>2247.1210000000001</v>
      </c>
      <c r="O8910" s="108">
        <v>78</v>
      </c>
      <c r="P8910" s="108">
        <v>55447.688999999998</v>
      </c>
      <c r="Q8910" s="145">
        <v>1831689.3</v>
      </c>
      <c r="R8910" s="134" t="s">
        <v>6618</v>
      </c>
      <c r="S8910" s="108">
        <v>437.005</v>
      </c>
    </row>
    <row r="8911" spans="1:19" ht="11.25" thickBot="1" x14ac:dyDescent="0.2">
      <c r="A8911" s="112"/>
    </row>
    <row r="8912" spans="1:19" ht="11.25" thickBot="1" x14ac:dyDescent="0.2">
      <c r="A8912" s="107">
        <v>2</v>
      </c>
      <c r="B8912" s="132">
        <v>0.48400462962962965</v>
      </c>
      <c r="C8912" s="108">
        <v>32</v>
      </c>
      <c r="D8912" s="108">
        <v>50</v>
      </c>
      <c r="E8912" s="108">
        <v>23</v>
      </c>
      <c r="F8912" s="108">
        <v>28</v>
      </c>
      <c r="G8912" s="108">
        <v>17</v>
      </c>
      <c r="H8912" s="108">
        <v>45792.271000000001</v>
      </c>
      <c r="I8912" s="108">
        <v>4468.4790000000003</v>
      </c>
      <c r="J8912" s="108">
        <v>4</v>
      </c>
      <c r="K8912" s="108">
        <v>6</v>
      </c>
      <c r="L8912" s="108">
        <v>209.001</v>
      </c>
      <c r="M8912" s="108">
        <v>211.001</v>
      </c>
      <c r="N8912" s="108">
        <v>2208.1170000000002</v>
      </c>
      <c r="O8912" s="108">
        <v>87</v>
      </c>
      <c r="P8912" s="108">
        <v>54554.334999999999</v>
      </c>
      <c r="Q8912" s="145">
        <v>1858852.3</v>
      </c>
      <c r="R8912" s="134" t="s">
        <v>6619</v>
      </c>
      <c r="S8912" s="108">
        <v>442.005</v>
      </c>
    </row>
    <row r="8913" spans="1:19" ht="11.25" thickBot="1" x14ac:dyDescent="0.2">
      <c r="A8913" s="112"/>
    </row>
    <row r="8914" spans="1:19" ht="11.25" thickBot="1" x14ac:dyDescent="0.2">
      <c r="A8914" s="107">
        <v>3</v>
      </c>
      <c r="B8914" s="132">
        <v>0.48418981481481477</v>
      </c>
      <c r="C8914" s="108">
        <v>52</v>
      </c>
      <c r="D8914" s="108">
        <v>48</v>
      </c>
      <c r="E8914" s="108">
        <v>15</v>
      </c>
      <c r="F8914" s="108">
        <v>24</v>
      </c>
      <c r="G8914" s="108">
        <v>18</v>
      </c>
      <c r="H8914" s="108">
        <v>45906.521999999997</v>
      </c>
      <c r="I8914" s="108">
        <v>4447.4750000000004</v>
      </c>
      <c r="J8914" s="108">
        <v>9</v>
      </c>
      <c r="K8914" s="108">
        <v>6</v>
      </c>
      <c r="L8914" s="108">
        <v>209.001</v>
      </c>
      <c r="M8914" s="108">
        <v>220.001</v>
      </c>
      <c r="N8914" s="108">
        <v>2174.1129999999998</v>
      </c>
      <c r="O8914" s="108">
        <v>82</v>
      </c>
      <c r="P8914" s="108">
        <v>54960.4</v>
      </c>
      <c r="Q8914" s="145">
        <v>1873418.4</v>
      </c>
      <c r="R8914" s="134" t="s">
        <v>6620</v>
      </c>
      <c r="S8914" s="108">
        <v>419.00400000000002</v>
      </c>
    </row>
    <row r="8915" spans="1:19" ht="11.25" thickBot="1" x14ac:dyDescent="0.2">
      <c r="A8915" s="112"/>
    </row>
    <row r="8916" spans="1:19" ht="11.25" thickBot="1" x14ac:dyDescent="0.2">
      <c r="A8916" s="135" t="s">
        <v>362</v>
      </c>
      <c r="B8916" s="112"/>
      <c r="C8916" s="136">
        <v>44.332999999999998</v>
      </c>
      <c r="D8916" s="136">
        <v>46</v>
      </c>
      <c r="E8916" s="136">
        <v>19.332999999999998</v>
      </c>
      <c r="F8916" s="136">
        <v>26.332999999999998</v>
      </c>
      <c r="G8916" s="136">
        <v>17.332999999999998</v>
      </c>
      <c r="H8916" s="136">
        <v>45880.798999999999</v>
      </c>
      <c r="I8916" s="136">
        <v>4424.1360000000004</v>
      </c>
      <c r="J8916" s="136">
        <v>5.6669999999999998</v>
      </c>
      <c r="K8916" s="136">
        <v>5.6669999999999998</v>
      </c>
      <c r="L8916" s="136">
        <v>218.334</v>
      </c>
      <c r="M8916" s="136">
        <v>217.66800000000001</v>
      </c>
      <c r="N8916" s="136">
        <v>2209.7840000000001</v>
      </c>
      <c r="O8916" s="136">
        <v>82.332999999999998</v>
      </c>
      <c r="P8916" s="136">
        <v>54987.474000000002</v>
      </c>
      <c r="Q8916" s="140">
        <v>1854653.4</v>
      </c>
      <c r="R8916" s="134" t="s">
        <v>6621</v>
      </c>
      <c r="S8916" s="136">
        <v>432.67099999999999</v>
      </c>
    </row>
    <row r="8917" spans="1:19" ht="11.25" thickBot="1" x14ac:dyDescent="0.2">
      <c r="A8917" s="112"/>
    </row>
    <row r="8918" spans="1:19" ht="11.25" thickBot="1" x14ac:dyDescent="0.2">
      <c r="A8918" s="138" t="s">
        <v>364</v>
      </c>
      <c r="B8918" s="112"/>
      <c r="C8918" s="136">
        <v>10.786</v>
      </c>
      <c r="D8918" s="136">
        <v>5.2919999999999998</v>
      </c>
      <c r="E8918" s="136">
        <v>4.0410000000000004</v>
      </c>
      <c r="F8918" s="136">
        <v>2.0819999999999999</v>
      </c>
      <c r="G8918" s="136">
        <v>0.57699999999999996</v>
      </c>
      <c r="H8918" s="136">
        <v>78.876999999999995</v>
      </c>
      <c r="I8918" s="136">
        <v>59.546999999999997</v>
      </c>
      <c r="J8918" s="136">
        <v>2.887</v>
      </c>
      <c r="K8918" s="136">
        <v>0.57699999999999996</v>
      </c>
      <c r="L8918" s="136">
        <v>16.166</v>
      </c>
      <c r="M8918" s="136">
        <v>5.86</v>
      </c>
      <c r="N8918" s="136">
        <v>36.531999999999996</v>
      </c>
      <c r="O8918" s="136">
        <v>4.5090000000000003</v>
      </c>
      <c r="P8918" s="136">
        <v>447.29199999999997</v>
      </c>
      <c r="Q8918" s="140">
        <v>21179.059000000001</v>
      </c>
      <c r="R8918" s="134" t="s">
        <v>6622</v>
      </c>
      <c r="S8918" s="136">
        <v>12.097</v>
      </c>
    </row>
    <row r="8919" spans="1:19" ht="11.25" thickBot="1" x14ac:dyDescent="0.2">
      <c r="A8919" s="112"/>
    </row>
    <row r="8920" spans="1:19" ht="11.25" thickBot="1" x14ac:dyDescent="0.2">
      <c r="A8920" s="139" t="s">
        <v>366</v>
      </c>
      <c r="B8920" s="112"/>
      <c r="C8920" s="136">
        <v>24.329000000000001</v>
      </c>
      <c r="D8920" s="136">
        <v>11.503</v>
      </c>
      <c r="E8920" s="136">
        <v>20.904</v>
      </c>
      <c r="F8920" s="136">
        <v>7.9050000000000002</v>
      </c>
      <c r="G8920" s="136">
        <v>3.331</v>
      </c>
      <c r="H8920" s="136">
        <v>0.17199999999999999</v>
      </c>
      <c r="I8920" s="136">
        <v>1.3460000000000001</v>
      </c>
      <c r="J8920" s="136">
        <v>50.942999999999998</v>
      </c>
      <c r="K8920" s="136">
        <v>10.189</v>
      </c>
      <c r="L8920" s="136">
        <v>7.4039999999999999</v>
      </c>
      <c r="M8920" s="136">
        <v>2.6920000000000002</v>
      </c>
      <c r="N8920" s="136">
        <v>1.653</v>
      </c>
      <c r="O8920" s="136">
        <v>5.4770000000000003</v>
      </c>
      <c r="P8920" s="136">
        <v>0.81299999999999994</v>
      </c>
      <c r="Q8920" s="140">
        <v>1.1419999999999999</v>
      </c>
      <c r="R8920" s="134" t="s">
        <v>1139</v>
      </c>
      <c r="S8920" s="136">
        <v>2.7959999999999998</v>
      </c>
    </row>
    <row r="8921" spans="1:19" ht="11.25" thickBot="1" x14ac:dyDescent="0.2">
      <c r="A8921" s="112"/>
    </row>
    <row r="8922" spans="1:19" ht="11.25" thickBot="1" x14ac:dyDescent="0.2">
      <c r="A8922" s="106" t="s">
        <v>357</v>
      </c>
      <c r="B8922" s="106" t="s">
        <v>358</v>
      </c>
      <c r="C8922" s="130" t="s">
        <v>68</v>
      </c>
    </row>
    <row r="8923" spans="1:19" ht="11.25" thickBot="1" x14ac:dyDescent="0.2">
      <c r="A8923" s="107">
        <v>1</v>
      </c>
      <c r="B8923" s="132">
        <v>0.48383101851851856</v>
      </c>
      <c r="C8923" s="108">
        <v>1114.03</v>
      </c>
    </row>
    <row r="8924" spans="1:19" ht="11.25" thickBot="1" x14ac:dyDescent="0.2">
      <c r="A8924" s="112"/>
    </row>
    <row r="8925" spans="1:19" ht="11.25" thickBot="1" x14ac:dyDescent="0.2">
      <c r="A8925" s="107">
        <v>2</v>
      </c>
      <c r="B8925" s="132">
        <v>0.48400462962962965</v>
      </c>
      <c r="C8925" s="108">
        <v>1037.0260000000001</v>
      </c>
    </row>
    <row r="8926" spans="1:19" ht="11.25" thickBot="1" x14ac:dyDescent="0.2">
      <c r="A8926" s="112"/>
    </row>
    <row r="8927" spans="1:19" ht="11.25" thickBot="1" x14ac:dyDescent="0.2">
      <c r="A8927" s="107">
        <v>3</v>
      </c>
      <c r="B8927" s="132">
        <v>0.48418981481481477</v>
      </c>
      <c r="C8927" s="108">
        <v>1053.027</v>
      </c>
    </row>
    <row r="8928" spans="1:19" ht="11.25" thickBot="1" x14ac:dyDescent="0.2">
      <c r="A8928" s="112"/>
    </row>
    <row r="8929" spans="1:19" ht="11.25" thickBot="1" x14ac:dyDescent="0.2">
      <c r="A8929" s="135" t="s">
        <v>362</v>
      </c>
      <c r="B8929" s="112"/>
      <c r="C8929" s="136">
        <v>1068.027</v>
      </c>
    </row>
    <row r="8930" spans="1:19" ht="11.25" thickBot="1" x14ac:dyDescent="0.2">
      <c r="A8930" s="112"/>
    </row>
    <row r="8931" spans="1:19" ht="11.25" thickBot="1" x14ac:dyDescent="0.2">
      <c r="A8931" s="138" t="s">
        <v>364</v>
      </c>
      <c r="B8931" s="112"/>
      <c r="C8931" s="136">
        <v>40.634999999999998</v>
      </c>
    </row>
    <row r="8932" spans="1:19" ht="11.25" thickBot="1" x14ac:dyDescent="0.2">
      <c r="A8932" s="112"/>
    </row>
    <row r="8933" spans="1:19" ht="11.25" thickBot="1" x14ac:dyDescent="0.2">
      <c r="A8933" s="139" t="s">
        <v>366</v>
      </c>
      <c r="B8933" s="112"/>
      <c r="C8933" s="136">
        <v>3.8050000000000002</v>
      </c>
    </row>
    <row r="8934" spans="1:19" ht="10.5" x14ac:dyDescent="0.15">
      <c r="A8934" s="112"/>
    </row>
    <row r="8935" spans="1:19" x14ac:dyDescent="0.15">
      <c r="A8935" s="129"/>
      <c r="B8935" s="86" t="s">
        <v>1140</v>
      </c>
    </row>
    <row r="8936" spans="1:19" ht="9.75" thickBot="1" x14ac:dyDescent="0.2">
      <c r="A8936" s="81" t="s">
        <v>5871</v>
      </c>
    </row>
    <row r="8937" spans="1:19" ht="11.25" thickBot="1" x14ac:dyDescent="0.2">
      <c r="A8937" s="106" t="s">
        <v>357</v>
      </c>
      <c r="B8937" s="106" t="s">
        <v>358</v>
      </c>
      <c r="C8937" s="130" t="s">
        <v>0</v>
      </c>
      <c r="D8937" s="130" t="s">
        <v>1</v>
      </c>
      <c r="E8937" s="130" t="s">
        <v>2</v>
      </c>
      <c r="F8937" s="130" t="s">
        <v>3</v>
      </c>
      <c r="G8937" s="130" t="s">
        <v>4</v>
      </c>
      <c r="H8937" s="130" t="s">
        <v>5</v>
      </c>
      <c r="I8937" s="131" t="s">
        <v>6</v>
      </c>
      <c r="J8937" s="131" t="s">
        <v>7</v>
      </c>
      <c r="K8937" s="130" t="s">
        <v>8</v>
      </c>
      <c r="L8937" s="130" t="s">
        <v>9</v>
      </c>
      <c r="M8937" s="130" t="s">
        <v>10</v>
      </c>
      <c r="N8937" s="130" t="s">
        <v>11</v>
      </c>
      <c r="O8937" s="130" t="s">
        <v>12</v>
      </c>
      <c r="P8937" s="130" t="s">
        <v>13</v>
      </c>
      <c r="Q8937" s="130" t="s">
        <v>14</v>
      </c>
      <c r="R8937" s="130" t="s">
        <v>15</v>
      </c>
      <c r="S8937" s="130" t="s">
        <v>16</v>
      </c>
    </row>
    <row r="8938" spans="1:19" ht="11.25" thickBot="1" x14ac:dyDescent="0.2">
      <c r="A8938" s="107">
        <v>1</v>
      </c>
      <c r="B8938" s="132">
        <v>0.48895833333333333</v>
      </c>
      <c r="C8938" s="108">
        <v>583825.41</v>
      </c>
      <c r="D8938" s="108">
        <v>127495.94</v>
      </c>
      <c r="E8938" s="108">
        <v>665932.77</v>
      </c>
      <c r="F8938" s="108">
        <v>137458.99</v>
      </c>
      <c r="G8938" s="141" t="s">
        <v>6623</v>
      </c>
      <c r="H8938" s="108">
        <v>27</v>
      </c>
      <c r="I8938" s="145">
        <v>17220.114000000001</v>
      </c>
      <c r="J8938" s="134" t="s">
        <v>6624</v>
      </c>
      <c r="K8938" s="141" t="s">
        <v>6625</v>
      </c>
      <c r="L8938" s="108">
        <v>161.001</v>
      </c>
      <c r="M8938" s="108">
        <v>6994.174</v>
      </c>
      <c r="N8938" s="108">
        <v>7536.3630000000003</v>
      </c>
      <c r="O8938" s="108">
        <v>3141.2370000000001</v>
      </c>
      <c r="P8938" s="108">
        <v>4805.5540000000001</v>
      </c>
      <c r="Q8938" s="108">
        <v>312.00200000000001</v>
      </c>
      <c r="R8938" s="108">
        <v>349.00299999999999</v>
      </c>
      <c r="S8938" s="108">
        <v>194270.58</v>
      </c>
    </row>
    <row r="8939" spans="1:19" ht="11.25" thickBot="1" x14ac:dyDescent="0.2">
      <c r="A8939" s="112"/>
    </row>
    <row r="8940" spans="1:19" ht="11.25" thickBot="1" x14ac:dyDescent="0.2">
      <c r="A8940" s="107">
        <v>2</v>
      </c>
      <c r="B8940" s="132">
        <v>0.48914351851851851</v>
      </c>
      <c r="C8940" s="108">
        <v>581073.05000000005</v>
      </c>
      <c r="D8940" s="108">
        <v>128364.24</v>
      </c>
      <c r="E8940" s="108">
        <v>663809.6</v>
      </c>
      <c r="F8940" s="108">
        <v>137825.4</v>
      </c>
      <c r="G8940" s="141" t="s">
        <v>6626</v>
      </c>
      <c r="H8940" s="108">
        <v>19</v>
      </c>
      <c r="I8940" s="145">
        <v>17765.572</v>
      </c>
      <c r="J8940" s="134" t="s">
        <v>6627</v>
      </c>
      <c r="K8940" s="141" t="s">
        <v>6628</v>
      </c>
      <c r="L8940" s="108">
        <v>163.001</v>
      </c>
      <c r="M8940" s="108">
        <v>6789.1059999999998</v>
      </c>
      <c r="N8940" s="108">
        <v>7690.4189999999999</v>
      </c>
      <c r="O8940" s="108">
        <v>3138.2359999999999</v>
      </c>
      <c r="P8940" s="108">
        <v>4799.5529999999999</v>
      </c>
      <c r="Q8940" s="108">
        <v>334.00299999999999</v>
      </c>
      <c r="R8940" s="108">
        <v>348.00299999999999</v>
      </c>
      <c r="S8940" s="108">
        <v>188360.68</v>
      </c>
    </row>
    <row r="8941" spans="1:19" ht="11.25" thickBot="1" x14ac:dyDescent="0.2">
      <c r="A8941" s="112"/>
    </row>
    <row r="8942" spans="1:19" ht="11.25" thickBot="1" x14ac:dyDescent="0.2">
      <c r="A8942" s="107">
        <v>3</v>
      </c>
      <c r="B8942" s="132">
        <v>0.48931712962962964</v>
      </c>
      <c r="C8942" s="108">
        <v>588335.67000000004</v>
      </c>
      <c r="D8942" s="108">
        <v>127600.57</v>
      </c>
      <c r="E8942" s="108">
        <v>655176.67000000004</v>
      </c>
      <c r="F8942" s="108">
        <v>136147.42000000001</v>
      </c>
      <c r="G8942" s="141" t="s">
        <v>6629</v>
      </c>
      <c r="H8942" s="108">
        <v>13</v>
      </c>
      <c r="I8942" s="145">
        <v>17380.246999999999</v>
      </c>
      <c r="J8942" s="134" t="s">
        <v>6630</v>
      </c>
      <c r="K8942" s="141" t="s">
        <v>6631</v>
      </c>
      <c r="L8942" s="108">
        <v>164.001</v>
      </c>
      <c r="M8942" s="108">
        <v>6890.1390000000001</v>
      </c>
      <c r="N8942" s="108">
        <v>7573.3760000000002</v>
      </c>
      <c r="O8942" s="108">
        <v>3158.239</v>
      </c>
      <c r="P8942" s="108">
        <v>4840.5619999999999</v>
      </c>
      <c r="Q8942" s="108">
        <v>308.00200000000001</v>
      </c>
      <c r="R8942" s="108">
        <v>385.00400000000002</v>
      </c>
      <c r="S8942" s="108">
        <v>185398.29</v>
      </c>
    </row>
    <row r="8943" spans="1:19" ht="11.25" thickBot="1" x14ac:dyDescent="0.2">
      <c r="A8943" s="112"/>
    </row>
    <row r="8944" spans="1:19" ht="11.25" thickBot="1" x14ac:dyDescent="0.2">
      <c r="A8944" s="135" t="s">
        <v>362</v>
      </c>
      <c r="B8944" s="112"/>
      <c r="C8944" s="136">
        <v>584411.37</v>
      </c>
      <c r="D8944" s="136">
        <v>127820.25</v>
      </c>
      <c r="E8944" s="136">
        <v>661639.68000000005</v>
      </c>
      <c r="F8944" s="136">
        <v>137143.93</v>
      </c>
      <c r="G8944" s="141" t="s">
        <v>6632</v>
      </c>
      <c r="H8944" s="136">
        <v>19.667000000000002</v>
      </c>
      <c r="I8944" s="140">
        <v>17455.311000000002</v>
      </c>
      <c r="J8944" s="134" t="s">
        <v>6633</v>
      </c>
      <c r="K8944" s="141" t="s">
        <v>6634</v>
      </c>
      <c r="L8944" s="136">
        <v>162.667</v>
      </c>
      <c r="M8944" s="136">
        <v>6891.14</v>
      </c>
      <c r="N8944" s="136">
        <v>7600.0529999999999</v>
      </c>
      <c r="O8944" s="136">
        <v>3145.904</v>
      </c>
      <c r="P8944" s="136">
        <v>4815.223</v>
      </c>
      <c r="Q8944" s="136">
        <v>318.00200000000001</v>
      </c>
      <c r="R8944" s="136">
        <v>360.67</v>
      </c>
      <c r="S8944" s="136">
        <v>189343.18</v>
      </c>
    </row>
    <row r="8945" spans="1:19" ht="11.25" thickBot="1" x14ac:dyDescent="0.2">
      <c r="A8945" s="112"/>
    </row>
    <row r="8946" spans="1:19" ht="11.25" thickBot="1" x14ac:dyDescent="0.2">
      <c r="A8946" s="138" t="s">
        <v>364</v>
      </c>
      <c r="B8946" s="112"/>
      <c r="C8946" s="136">
        <v>3666.596</v>
      </c>
      <c r="D8946" s="136">
        <v>474.00700000000001</v>
      </c>
      <c r="E8946" s="136">
        <v>5696.9129999999996</v>
      </c>
      <c r="F8946" s="136">
        <v>882.24</v>
      </c>
      <c r="G8946" s="141" t="s">
        <v>6635</v>
      </c>
      <c r="H8946" s="136">
        <v>7.024</v>
      </c>
      <c r="I8946" s="140">
        <v>280.36900000000003</v>
      </c>
      <c r="J8946" s="134" t="s">
        <v>6636</v>
      </c>
      <c r="K8946" s="141" t="s">
        <v>6637</v>
      </c>
      <c r="L8946" s="136">
        <v>1.528</v>
      </c>
      <c r="M8946" s="136">
        <v>102.538</v>
      </c>
      <c r="N8946" s="136">
        <v>80.418000000000006</v>
      </c>
      <c r="O8946" s="136">
        <v>10.787000000000001</v>
      </c>
      <c r="P8946" s="136">
        <v>22.149000000000001</v>
      </c>
      <c r="Q8946" s="136">
        <v>14</v>
      </c>
      <c r="R8946" s="136">
        <v>21.08</v>
      </c>
      <c r="S8946" s="136">
        <v>4517.0110000000004</v>
      </c>
    </row>
    <row r="8947" spans="1:19" ht="11.25" thickBot="1" x14ac:dyDescent="0.2">
      <c r="A8947" s="112"/>
    </row>
    <row r="8948" spans="1:19" ht="11.25" thickBot="1" x14ac:dyDescent="0.2">
      <c r="A8948" s="139" t="s">
        <v>366</v>
      </c>
      <c r="B8948" s="112"/>
      <c r="C8948" s="136">
        <v>0.627</v>
      </c>
      <c r="D8948" s="136">
        <v>0.371</v>
      </c>
      <c r="E8948" s="136">
        <v>0.86099999999999999</v>
      </c>
      <c r="F8948" s="136">
        <v>0.64300000000000002</v>
      </c>
      <c r="G8948" s="141" t="s">
        <v>1081</v>
      </c>
      <c r="H8948" s="136">
        <v>35.713999999999999</v>
      </c>
      <c r="I8948" s="140">
        <v>1.6060000000000001</v>
      </c>
      <c r="J8948" s="134" t="s">
        <v>1156</v>
      </c>
      <c r="K8948" s="141" t="s">
        <v>6638</v>
      </c>
      <c r="L8948" s="136">
        <v>0.93899999999999995</v>
      </c>
      <c r="M8948" s="136">
        <v>1.488</v>
      </c>
      <c r="N8948" s="136">
        <v>1.0580000000000001</v>
      </c>
      <c r="O8948" s="136">
        <v>0.34300000000000003</v>
      </c>
      <c r="P8948" s="136">
        <v>0.46</v>
      </c>
      <c r="Q8948" s="136">
        <v>4.4029999999999996</v>
      </c>
      <c r="R8948" s="136">
        <v>5.8449999999999998</v>
      </c>
      <c r="S8948" s="136">
        <v>2.3860000000000001</v>
      </c>
    </row>
    <row r="8949" spans="1:19" ht="11.25" thickBot="1" x14ac:dyDescent="0.2">
      <c r="A8949" s="112"/>
    </row>
    <row r="8950" spans="1:19" ht="11.25" thickBot="1" x14ac:dyDescent="0.2">
      <c r="A8950" s="106" t="s">
        <v>357</v>
      </c>
      <c r="B8950" s="106" t="s">
        <v>358</v>
      </c>
      <c r="C8950" s="130" t="s">
        <v>17</v>
      </c>
      <c r="D8950" s="130" t="s">
        <v>18</v>
      </c>
      <c r="E8950" s="131" t="s">
        <v>19</v>
      </c>
      <c r="F8950" s="131" t="s">
        <v>20</v>
      </c>
      <c r="G8950" s="130" t="s">
        <v>21</v>
      </c>
      <c r="H8950" s="130" t="s">
        <v>22</v>
      </c>
      <c r="I8950" s="130" t="s">
        <v>23</v>
      </c>
      <c r="J8950" s="130" t="s">
        <v>24</v>
      </c>
      <c r="K8950" s="131" t="s">
        <v>25</v>
      </c>
      <c r="L8950" s="131" t="s">
        <v>26</v>
      </c>
      <c r="M8950" s="130" t="s">
        <v>27</v>
      </c>
      <c r="N8950" s="130" t="s">
        <v>28</v>
      </c>
      <c r="O8950" s="130" t="s">
        <v>29</v>
      </c>
      <c r="P8950" s="130" t="s">
        <v>30</v>
      </c>
      <c r="Q8950" s="130" t="s">
        <v>31</v>
      </c>
      <c r="R8950" s="130" t="s">
        <v>32</v>
      </c>
      <c r="S8950" s="130" t="s">
        <v>33</v>
      </c>
    </row>
    <row r="8951" spans="1:19" ht="11.25" thickBot="1" x14ac:dyDescent="0.2">
      <c r="A8951" s="107">
        <v>1</v>
      </c>
      <c r="B8951" s="132">
        <v>0.48895833333333333</v>
      </c>
      <c r="C8951" s="108">
        <v>13630.457</v>
      </c>
      <c r="D8951" s="108">
        <v>594.00800000000004</v>
      </c>
      <c r="E8951" s="145">
        <v>22241.866000000002</v>
      </c>
      <c r="F8951" s="145">
        <v>836377.28</v>
      </c>
      <c r="G8951" s="108">
        <v>78</v>
      </c>
      <c r="H8951" s="108">
        <v>5</v>
      </c>
      <c r="I8951" s="108">
        <v>701.01199999999994</v>
      </c>
      <c r="J8951" s="108">
        <v>2100.1060000000002</v>
      </c>
      <c r="K8951" s="145">
        <v>165792.07</v>
      </c>
      <c r="L8951" s="134" t="s">
        <v>6639</v>
      </c>
      <c r="M8951" s="141" t="s">
        <v>6640</v>
      </c>
      <c r="N8951" s="108">
        <v>4936.585</v>
      </c>
      <c r="O8951" s="108">
        <v>4</v>
      </c>
      <c r="P8951" s="108">
        <v>11</v>
      </c>
      <c r="Q8951" s="108">
        <v>14</v>
      </c>
      <c r="R8951" s="108">
        <v>1390.046</v>
      </c>
      <c r="S8951" s="108">
        <v>127</v>
      </c>
    </row>
    <row r="8952" spans="1:19" ht="11.25" thickBot="1" x14ac:dyDescent="0.2">
      <c r="A8952" s="112"/>
    </row>
    <row r="8953" spans="1:19" ht="11.25" thickBot="1" x14ac:dyDescent="0.2">
      <c r="A8953" s="107">
        <v>2</v>
      </c>
      <c r="B8953" s="132">
        <v>0.48914351851851851</v>
      </c>
      <c r="C8953" s="108">
        <v>13794.565000000001</v>
      </c>
      <c r="D8953" s="108">
        <v>572.00800000000004</v>
      </c>
      <c r="E8953" s="145">
        <v>22795.464</v>
      </c>
      <c r="F8953" s="145">
        <v>831363.46</v>
      </c>
      <c r="G8953" s="108">
        <v>60</v>
      </c>
      <c r="H8953" s="108">
        <v>3</v>
      </c>
      <c r="I8953" s="108">
        <v>772.01400000000001</v>
      </c>
      <c r="J8953" s="108">
        <v>2790.1869999999999</v>
      </c>
      <c r="K8953" s="145">
        <v>165945.29</v>
      </c>
      <c r="L8953" s="134" t="s">
        <v>6641</v>
      </c>
      <c r="M8953" s="141" t="s">
        <v>6642</v>
      </c>
      <c r="N8953" s="108">
        <v>4787.55</v>
      </c>
      <c r="O8953" s="108">
        <v>2</v>
      </c>
      <c r="P8953" s="108">
        <v>26</v>
      </c>
      <c r="Q8953" s="108">
        <v>19</v>
      </c>
      <c r="R8953" s="108">
        <v>1406.047</v>
      </c>
      <c r="S8953" s="108">
        <v>156.001</v>
      </c>
    </row>
    <row r="8954" spans="1:19" ht="11.25" thickBot="1" x14ac:dyDescent="0.2">
      <c r="A8954" s="112"/>
    </row>
    <row r="8955" spans="1:19" ht="11.25" thickBot="1" x14ac:dyDescent="0.2">
      <c r="A8955" s="107">
        <v>3</v>
      </c>
      <c r="B8955" s="132">
        <v>0.48931712962962964</v>
      </c>
      <c r="C8955" s="108">
        <v>13288.236999999999</v>
      </c>
      <c r="D8955" s="108">
        <v>520.00599999999997</v>
      </c>
      <c r="E8955" s="145">
        <v>22661.317999999999</v>
      </c>
      <c r="F8955" s="145">
        <v>830212.92</v>
      </c>
      <c r="G8955" s="108">
        <v>55</v>
      </c>
      <c r="H8955" s="108">
        <v>5</v>
      </c>
      <c r="I8955" s="108">
        <v>651.01</v>
      </c>
      <c r="J8955" s="108">
        <v>2359.134</v>
      </c>
      <c r="K8955" s="145">
        <v>166420.04999999999</v>
      </c>
      <c r="L8955" s="134" t="s">
        <v>6643</v>
      </c>
      <c r="M8955" s="141" t="s">
        <v>6644</v>
      </c>
      <c r="N8955" s="108">
        <v>4869.5690000000004</v>
      </c>
      <c r="O8955" s="108">
        <v>3</v>
      </c>
      <c r="P8955" s="108">
        <v>21</v>
      </c>
      <c r="Q8955" s="108">
        <v>18</v>
      </c>
      <c r="R8955" s="108">
        <v>1328.0419999999999</v>
      </c>
      <c r="S8955" s="108">
        <v>118</v>
      </c>
    </row>
    <row r="8956" spans="1:19" ht="11.25" thickBot="1" x14ac:dyDescent="0.2">
      <c r="A8956" s="112"/>
    </row>
    <row r="8957" spans="1:19" ht="11.25" thickBot="1" x14ac:dyDescent="0.2">
      <c r="A8957" s="135" t="s">
        <v>362</v>
      </c>
      <c r="B8957" s="112"/>
      <c r="C8957" s="136">
        <v>13571.085999999999</v>
      </c>
      <c r="D8957" s="136">
        <v>562.00800000000004</v>
      </c>
      <c r="E8957" s="140">
        <v>22566.216</v>
      </c>
      <c r="F8957" s="140">
        <v>832651.22</v>
      </c>
      <c r="G8957" s="136">
        <v>64.332999999999998</v>
      </c>
      <c r="H8957" s="136">
        <v>4.3330000000000002</v>
      </c>
      <c r="I8957" s="136">
        <v>708.01199999999994</v>
      </c>
      <c r="J8957" s="136">
        <v>2416.4749999999999</v>
      </c>
      <c r="K8957" s="140">
        <v>166052.47</v>
      </c>
      <c r="L8957" s="134" t="s">
        <v>6645</v>
      </c>
      <c r="M8957" s="141" t="s">
        <v>6646</v>
      </c>
      <c r="N8957" s="136">
        <v>4864.5680000000002</v>
      </c>
      <c r="O8957" s="136">
        <v>3</v>
      </c>
      <c r="P8957" s="136">
        <v>19.332999999999998</v>
      </c>
      <c r="Q8957" s="136">
        <v>17</v>
      </c>
      <c r="R8957" s="136">
        <v>1374.712</v>
      </c>
      <c r="S8957" s="136">
        <v>133.667</v>
      </c>
    </row>
    <row r="8958" spans="1:19" ht="11.25" thickBot="1" x14ac:dyDescent="0.2">
      <c r="A8958" s="112"/>
    </row>
    <row r="8959" spans="1:19" ht="11.25" thickBot="1" x14ac:dyDescent="0.2">
      <c r="A8959" s="138" t="s">
        <v>364</v>
      </c>
      <c r="B8959" s="112"/>
      <c r="C8959" s="136">
        <v>258.33300000000003</v>
      </c>
      <c r="D8959" s="136">
        <v>38.000999999999998</v>
      </c>
      <c r="E8959" s="140">
        <v>288.79199999999997</v>
      </c>
      <c r="F8959" s="140">
        <v>3277.7379999999998</v>
      </c>
      <c r="G8959" s="136">
        <v>12.097</v>
      </c>
      <c r="H8959" s="136">
        <v>1.155</v>
      </c>
      <c r="I8959" s="136">
        <v>60.805</v>
      </c>
      <c r="J8959" s="136">
        <v>348.596</v>
      </c>
      <c r="K8959" s="140">
        <v>327.42200000000003</v>
      </c>
      <c r="L8959" s="134" t="s">
        <v>6647</v>
      </c>
      <c r="M8959" s="141" t="s">
        <v>6648</v>
      </c>
      <c r="N8959" s="136">
        <v>74.643000000000001</v>
      </c>
      <c r="O8959" s="136">
        <v>1</v>
      </c>
      <c r="P8959" s="136">
        <v>7.6379999999999999</v>
      </c>
      <c r="Q8959" s="136">
        <v>2.6459999999999999</v>
      </c>
      <c r="R8959" s="136">
        <v>41.201000000000001</v>
      </c>
      <c r="S8959" s="136">
        <v>19.858000000000001</v>
      </c>
    </row>
    <row r="8960" spans="1:19" ht="11.25" thickBot="1" x14ac:dyDescent="0.2">
      <c r="A8960" s="112"/>
    </row>
    <row r="8961" spans="1:19" ht="11.25" thickBot="1" x14ac:dyDescent="0.2">
      <c r="A8961" s="139" t="s">
        <v>366</v>
      </c>
      <c r="B8961" s="112"/>
      <c r="C8961" s="136">
        <v>1.9039999999999999</v>
      </c>
      <c r="D8961" s="136">
        <v>6.7619999999999996</v>
      </c>
      <c r="E8961" s="140">
        <v>1.28</v>
      </c>
      <c r="F8961" s="140">
        <v>0.39400000000000002</v>
      </c>
      <c r="G8961" s="136">
        <v>18.803000000000001</v>
      </c>
      <c r="H8961" s="136">
        <v>26.646999999999998</v>
      </c>
      <c r="I8961" s="136">
        <v>8.5879999999999992</v>
      </c>
      <c r="J8961" s="136">
        <v>14.426</v>
      </c>
      <c r="K8961" s="140">
        <v>0.19700000000000001</v>
      </c>
      <c r="L8961" s="134" t="s">
        <v>1168</v>
      </c>
      <c r="M8961" s="141" t="s">
        <v>6649</v>
      </c>
      <c r="N8961" s="136">
        <v>1.534</v>
      </c>
      <c r="O8961" s="136">
        <v>33.332999999999998</v>
      </c>
      <c r="P8961" s="136">
        <v>39.505000000000003</v>
      </c>
      <c r="Q8961" s="136">
        <v>15.563000000000001</v>
      </c>
      <c r="R8961" s="136">
        <v>2.9969999999999999</v>
      </c>
      <c r="S8961" s="136">
        <v>14.856</v>
      </c>
    </row>
    <row r="8962" spans="1:19" ht="11.25" thickBot="1" x14ac:dyDescent="0.2">
      <c r="A8962" s="112"/>
    </row>
    <row r="8963" spans="1:19" ht="11.25" thickBot="1" x14ac:dyDescent="0.2">
      <c r="A8963" s="106" t="s">
        <v>357</v>
      </c>
      <c r="B8963" s="106" t="s">
        <v>358</v>
      </c>
      <c r="C8963" s="131" t="s">
        <v>34</v>
      </c>
      <c r="D8963" s="131" t="s">
        <v>35</v>
      </c>
      <c r="E8963" s="130" t="s">
        <v>36</v>
      </c>
      <c r="F8963" s="130" t="s">
        <v>37</v>
      </c>
      <c r="G8963" s="130" t="s">
        <v>38</v>
      </c>
      <c r="H8963" s="130" t="s">
        <v>39</v>
      </c>
      <c r="I8963" s="130" t="s">
        <v>40</v>
      </c>
      <c r="J8963" s="130" t="s">
        <v>41</v>
      </c>
      <c r="K8963" s="130" t="s">
        <v>42</v>
      </c>
      <c r="L8963" s="130" t="s">
        <v>43</v>
      </c>
      <c r="M8963" s="130" t="s">
        <v>44</v>
      </c>
      <c r="N8963" s="130" t="s">
        <v>45</v>
      </c>
      <c r="O8963" s="130" t="s">
        <v>46</v>
      </c>
      <c r="P8963" s="130" t="s">
        <v>47</v>
      </c>
      <c r="Q8963" s="130" t="s">
        <v>48</v>
      </c>
      <c r="R8963" s="130" t="s">
        <v>49</v>
      </c>
      <c r="S8963" s="130" t="s">
        <v>50</v>
      </c>
    </row>
    <row r="8964" spans="1:19" ht="11.25" thickBot="1" x14ac:dyDescent="0.2">
      <c r="A8964" s="107">
        <v>1</v>
      </c>
      <c r="B8964" s="132">
        <v>0.48895833333333333</v>
      </c>
      <c r="C8964" s="145">
        <v>394564.29</v>
      </c>
      <c r="D8964" s="134" t="s">
        <v>6650</v>
      </c>
      <c r="E8964" s="108">
        <v>29768.252</v>
      </c>
      <c r="F8964" s="108">
        <v>5527.7330000000002</v>
      </c>
      <c r="G8964" s="108">
        <v>25</v>
      </c>
      <c r="H8964" s="108">
        <v>73</v>
      </c>
      <c r="I8964" s="108">
        <v>524.00699999999995</v>
      </c>
      <c r="J8964" s="108">
        <v>3253.2539999999999</v>
      </c>
      <c r="K8964" s="108">
        <v>734.01300000000003</v>
      </c>
      <c r="L8964" s="108">
        <v>9160.0130000000008</v>
      </c>
      <c r="M8964" s="108">
        <v>191.001</v>
      </c>
      <c r="N8964" s="108">
        <v>119</v>
      </c>
      <c r="O8964" s="108">
        <v>23</v>
      </c>
      <c r="P8964" s="108">
        <v>11</v>
      </c>
      <c r="Q8964" s="108">
        <v>27</v>
      </c>
      <c r="R8964" s="108">
        <v>29</v>
      </c>
      <c r="S8964" s="108">
        <v>9</v>
      </c>
    </row>
    <row r="8965" spans="1:19" ht="11.25" thickBot="1" x14ac:dyDescent="0.2">
      <c r="A8965" s="112"/>
    </row>
    <row r="8966" spans="1:19" ht="11.25" thickBot="1" x14ac:dyDescent="0.2">
      <c r="A8966" s="107">
        <v>2</v>
      </c>
      <c r="B8966" s="132">
        <v>0.48914351851851851</v>
      </c>
      <c r="C8966" s="145">
        <v>403049.42</v>
      </c>
      <c r="D8966" s="134" t="s">
        <v>6651</v>
      </c>
      <c r="E8966" s="108">
        <v>29916.464</v>
      </c>
      <c r="F8966" s="108">
        <v>5423.7060000000001</v>
      </c>
      <c r="G8966" s="108">
        <v>10</v>
      </c>
      <c r="H8966" s="108">
        <v>67</v>
      </c>
      <c r="I8966" s="108">
        <v>528.00699999999995</v>
      </c>
      <c r="J8966" s="108">
        <v>3340.268</v>
      </c>
      <c r="K8966" s="108">
        <v>709.01199999999994</v>
      </c>
      <c r="L8966" s="108">
        <v>9101.9879999999994</v>
      </c>
      <c r="M8966" s="108">
        <v>195.001</v>
      </c>
      <c r="N8966" s="108">
        <v>115</v>
      </c>
      <c r="O8966" s="108">
        <v>24</v>
      </c>
      <c r="P8966" s="108">
        <v>2</v>
      </c>
      <c r="Q8966" s="108">
        <v>27</v>
      </c>
      <c r="R8966" s="108">
        <v>18</v>
      </c>
      <c r="S8966" s="108">
        <v>14</v>
      </c>
    </row>
    <row r="8967" spans="1:19" ht="11.25" thickBot="1" x14ac:dyDescent="0.2">
      <c r="A8967" s="112"/>
    </row>
    <row r="8968" spans="1:19" ht="11.25" thickBot="1" x14ac:dyDescent="0.2">
      <c r="A8968" s="107">
        <v>3</v>
      </c>
      <c r="B8968" s="132">
        <v>0.48931712962962964</v>
      </c>
      <c r="C8968" s="145">
        <v>403841.54</v>
      </c>
      <c r="D8968" s="134" t="s">
        <v>6652</v>
      </c>
      <c r="E8968" s="108">
        <v>29778.267</v>
      </c>
      <c r="F8968" s="108">
        <v>5439.71</v>
      </c>
      <c r="G8968" s="108">
        <v>17</v>
      </c>
      <c r="H8968" s="108">
        <v>56</v>
      </c>
      <c r="I8968" s="108">
        <v>514.00599999999997</v>
      </c>
      <c r="J8968" s="108">
        <v>3281.2579999999998</v>
      </c>
      <c r="K8968" s="108">
        <v>686.01099999999997</v>
      </c>
      <c r="L8968" s="108">
        <v>8945.92</v>
      </c>
      <c r="M8968" s="108">
        <v>202.001</v>
      </c>
      <c r="N8968" s="108">
        <v>98</v>
      </c>
      <c r="O8968" s="108">
        <v>19</v>
      </c>
      <c r="P8968" s="108">
        <v>8</v>
      </c>
      <c r="Q8968" s="108">
        <v>30</v>
      </c>
      <c r="R8968" s="108">
        <v>22</v>
      </c>
      <c r="S8968" s="108">
        <v>16</v>
      </c>
    </row>
    <row r="8969" spans="1:19" ht="11.25" thickBot="1" x14ac:dyDescent="0.2">
      <c r="A8969" s="112"/>
    </row>
    <row r="8970" spans="1:19" ht="11.25" thickBot="1" x14ac:dyDescent="0.2">
      <c r="A8970" s="135" t="s">
        <v>362</v>
      </c>
      <c r="B8970" s="112"/>
      <c r="C8970" s="140">
        <v>400485.08</v>
      </c>
      <c r="D8970" s="134" t="s">
        <v>6653</v>
      </c>
      <c r="E8970" s="136">
        <v>29820.994999999999</v>
      </c>
      <c r="F8970" s="136">
        <v>5463.7160000000003</v>
      </c>
      <c r="G8970" s="136">
        <v>17.332999999999998</v>
      </c>
      <c r="H8970" s="136">
        <v>65.332999999999998</v>
      </c>
      <c r="I8970" s="136">
        <v>522.00699999999995</v>
      </c>
      <c r="J8970" s="136">
        <v>3291.5929999999998</v>
      </c>
      <c r="K8970" s="136">
        <v>709.67899999999997</v>
      </c>
      <c r="L8970" s="136">
        <v>9069.3070000000007</v>
      </c>
      <c r="M8970" s="136">
        <v>196.001</v>
      </c>
      <c r="N8970" s="136">
        <v>110.667</v>
      </c>
      <c r="O8970" s="136">
        <v>22</v>
      </c>
      <c r="P8970" s="136">
        <v>7</v>
      </c>
      <c r="Q8970" s="136">
        <v>28</v>
      </c>
      <c r="R8970" s="136">
        <v>23</v>
      </c>
      <c r="S8970" s="136">
        <v>13</v>
      </c>
    </row>
    <row r="8971" spans="1:19" ht="11.25" thickBot="1" x14ac:dyDescent="0.2">
      <c r="A8971" s="112"/>
    </row>
    <row r="8972" spans="1:19" ht="11.25" thickBot="1" x14ac:dyDescent="0.2">
      <c r="A8972" s="138" t="s">
        <v>364</v>
      </c>
      <c r="B8972" s="112"/>
      <c r="C8972" s="140">
        <v>5142.8280000000004</v>
      </c>
      <c r="D8972" s="134" t="s">
        <v>6654</v>
      </c>
      <c r="E8972" s="136">
        <v>82.831000000000003</v>
      </c>
      <c r="F8972" s="136">
        <v>56.015000000000001</v>
      </c>
      <c r="G8972" s="136">
        <v>7.5060000000000002</v>
      </c>
      <c r="H8972" s="136">
        <v>8.6219999999999999</v>
      </c>
      <c r="I8972" s="136">
        <v>7.2110000000000003</v>
      </c>
      <c r="J8972" s="136">
        <v>44.417999999999999</v>
      </c>
      <c r="K8972" s="136">
        <v>24.007999999999999</v>
      </c>
      <c r="L8972" s="136">
        <v>110.72499999999999</v>
      </c>
      <c r="M8972" s="136">
        <v>5.5679999999999996</v>
      </c>
      <c r="N8972" s="136">
        <v>11.151</v>
      </c>
      <c r="O8972" s="136">
        <v>2.6459999999999999</v>
      </c>
      <c r="P8972" s="136">
        <v>4.5830000000000002</v>
      </c>
      <c r="Q8972" s="136">
        <v>1.732</v>
      </c>
      <c r="R8972" s="136">
        <v>5.5679999999999996</v>
      </c>
      <c r="S8972" s="136">
        <v>3.6059999999999999</v>
      </c>
    </row>
    <row r="8973" spans="1:19" ht="11.25" thickBot="1" x14ac:dyDescent="0.2">
      <c r="A8973" s="112"/>
    </row>
    <row r="8974" spans="1:19" ht="11.25" thickBot="1" x14ac:dyDescent="0.2">
      <c r="A8974" s="139" t="s">
        <v>366</v>
      </c>
      <c r="B8974" s="112"/>
      <c r="C8974" s="140">
        <v>1.284</v>
      </c>
      <c r="D8974" s="134" t="s">
        <v>1175</v>
      </c>
      <c r="E8974" s="136">
        <v>0.27800000000000002</v>
      </c>
      <c r="F8974" s="136">
        <v>1.0249999999999999</v>
      </c>
      <c r="G8974" s="136">
        <v>43.301000000000002</v>
      </c>
      <c r="H8974" s="136">
        <v>13.196</v>
      </c>
      <c r="I8974" s="136">
        <v>1.381</v>
      </c>
      <c r="J8974" s="136">
        <v>1.349</v>
      </c>
      <c r="K8974" s="136">
        <v>3.383</v>
      </c>
      <c r="L8974" s="136">
        <v>1.2210000000000001</v>
      </c>
      <c r="M8974" s="136">
        <v>2.8410000000000002</v>
      </c>
      <c r="N8974" s="136">
        <v>10.076000000000001</v>
      </c>
      <c r="O8974" s="136">
        <v>12.026</v>
      </c>
      <c r="P8974" s="136">
        <v>65.465000000000003</v>
      </c>
      <c r="Q8974" s="136">
        <v>6.1859999999999999</v>
      </c>
      <c r="R8974" s="136">
        <v>24.207999999999998</v>
      </c>
      <c r="S8974" s="136">
        <v>27.734999999999999</v>
      </c>
    </row>
    <row r="8975" spans="1:19" ht="11.25" thickBot="1" x14ac:dyDescent="0.2">
      <c r="A8975" s="112"/>
    </row>
    <row r="8976" spans="1:19" ht="11.25" thickBot="1" x14ac:dyDescent="0.2">
      <c r="A8976" s="106" t="s">
        <v>357</v>
      </c>
      <c r="B8976" s="106" t="s">
        <v>358</v>
      </c>
      <c r="C8976" s="130" t="s">
        <v>51</v>
      </c>
      <c r="D8976" s="130" t="s">
        <v>52</v>
      </c>
      <c r="E8976" s="130" t="s">
        <v>53</v>
      </c>
      <c r="F8976" s="130" t="s">
        <v>54</v>
      </c>
      <c r="G8976" s="130" t="s">
        <v>55</v>
      </c>
      <c r="H8976" s="130" t="s">
        <v>56</v>
      </c>
      <c r="I8976" s="130" t="s">
        <v>57</v>
      </c>
      <c r="J8976" s="130" t="s">
        <v>58</v>
      </c>
      <c r="K8976" s="130" t="s">
        <v>59</v>
      </c>
      <c r="L8976" s="130" t="s">
        <v>60</v>
      </c>
      <c r="M8976" s="130" t="s">
        <v>61</v>
      </c>
      <c r="N8976" s="130" t="s">
        <v>62</v>
      </c>
      <c r="O8976" s="130" t="s">
        <v>63</v>
      </c>
      <c r="P8976" s="130" t="s">
        <v>64</v>
      </c>
      <c r="Q8976" s="131" t="s">
        <v>65</v>
      </c>
      <c r="R8976" s="131" t="s">
        <v>66</v>
      </c>
      <c r="S8976" s="130" t="s">
        <v>67</v>
      </c>
    </row>
    <row r="8977" spans="1:19" ht="11.25" thickBot="1" x14ac:dyDescent="0.2">
      <c r="A8977" s="107">
        <v>1</v>
      </c>
      <c r="B8977" s="132">
        <v>0.48895833333333333</v>
      </c>
      <c r="C8977" s="108">
        <v>12</v>
      </c>
      <c r="D8977" s="108">
        <v>23</v>
      </c>
      <c r="E8977" s="108">
        <v>9</v>
      </c>
      <c r="F8977" s="108">
        <v>7</v>
      </c>
      <c r="G8977" s="108">
        <v>22</v>
      </c>
      <c r="H8977" s="108">
        <v>23939.746999999999</v>
      </c>
      <c r="I8977" s="108">
        <v>23007.697</v>
      </c>
      <c r="J8977" s="108">
        <v>5</v>
      </c>
      <c r="K8977" s="108">
        <v>2</v>
      </c>
      <c r="L8977" s="108">
        <v>89</v>
      </c>
      <c r="M8977" s="108">
        <v>133</v>
      </c>
      <c r="N8977" s="108">
        <v>3183.2429999999999</v>
      </c>
      <c r="O8977" s="108">
        <v>702.01199999999994</v>
      </c>
      <c r="P8977" s="108">
        <v>55514.866999999998</v>
      </c>
      <c r="Q8977" s="145">
        <v>1816119.8</v>
      </c>
      <c r="R8977" s="134" t="s">
        <v>6655</v>
      </c>
      <c r="S8977" s="108">
        <v>2338.1309999999999</v>
      </c>
    </row>
    <row r="8978" spans="1:19" ht="11.25" thickBot="1" x14ac:dyDescent="0.2">
      <c r="A8978" s="112"/>
    </row>
    <row r="8979" spans="1:19" ht="11.25" thickBot="1" x14ac:dyDescent="0.2">
      <c r="A8979" s="107">
        <v>2</v>
      </c>
      <c r="B8979" s="132">
        <v>0.48914351851851851</v>
      </c>
      <c r="C8979" s="108">
        <v>14</v>
      </c>
      <c r="D8979" s="108">
        <v>12</v>
      </c>
      <c r="E8979" s="108">
        <v>10</v>
      </c>
      <c r="F8979" s="108">
        <v>11</v>
      </c>
      <c r="G8979" s="108">
        <v>12</v>
      </c>
      <c r="H8979" s="108">
        <v>24255.111000000001</v>
      </c>
      <c r="I8979" s="108">
        <v>23411.147000000001</v>
      </c>
      <c r="J8979" s="108">
        <v>5</v>
      </c>
      <c r="K8979" s="108">
        <v>6</v>
      </c>
      <c r="L8979" s="108">
        <v>95</v>
      </c>
      <c r="M8979" s="108">
        <v>132</v>
      </c>
      <c r="N8979" s="108">
        <v>3101.2310000000002</v>
      </c>
      <c r="O8979" s="108">
        <v>740.01300000000003</v>
      </c>
      <c r="P8979" s="108">
        <v>55181.985000000001</v>
      </c>
      <c r="Q8979" s="145">
        <v>1851502.1</v>
      </c>
      <c r="R8979" s="134" t="s">
        <v>6656</v>
      </c>
      <c r="S8979" s="108">
        <v>2320.1289999999999</v>
      </c>
    </row>
    <row r="8980" spans="1:19" ht="11.25" thickBot="1" x14ac:dyDescent="0.2">
      <c r="A8980" s="112"/>
    </row>
    <row r="8981" spans="1:19" ht="11.25" thickBot="1" x14ac:dyDescent="0.2">
      <c r="A8981" s="107">
        <v>3</v>
      </c>
      <c r="B8981" s="132">
        <v>0.48931712962962964</v>
      </c>
      <c r="C8981" s="108">
        <v>15</v>
      </c>
      <c r="D8981" s="108">
        <v>12</v>
      </c>
      <c r="E8981" s="108">
        <v>9</v>
      </c>
      <c r="F8981" s="108">
        <v>5</v>
      </c>
      <c r="G8981" s="108">
        <v>19</v>
      </c>
      <c r="H8981" s="108">
        <v>24081.91</v>
      </c>
      <c r="I8981" s="108">
        <v>23058.754000000001</v>
      </c>
      <c r="J8981" s="108">
        <v>5</v>
      </c>
      <c r="K8981" s="108">
        <v>5</v>
      </c>
      <c r="L8981" s="108">
        <v>106</v>
      </c>
      <c r="M8981" s="108">
        <v>121</v>
      </c>
      <c r="N8981" s="108">
        <v>3098.23</v>
      </c>
      <c r="O8981" s="108">
        <v>743.01300000000003</v>
      </c>
      <c r="P8981" s="108">
        <v>55117.815000000002</v>
      </c>
      <c r="Q8981" s="145">
        <v>1860269.9</v>
      </c>
      <c r="R8981" s="134" t="s">
        <v>6657</v>
      </c>
      <c r="S8981" s="108">
        <v>2263.123</v>
      </c>
    </row>
    <row r="8982" spans="1:19" ht="11.25" thickBot="1" x14ac:dyDescent="0.2">
      <c r="A8982" s="112"/>
    </row>
    <row r="8983" spans="1:19" ht="11.25" thickBot="1" x14ac:dyDescent="0.2">
      <c r="A8983" s="135" t="s">
        <v>362</v>
      </c>
      <c r="B8983" s="112"/>
      <c r="C8983" s="136">
        <v>13.667</v>
      </c>
      <c r="D8983" s="136">
        <v>15.667</v>
      </c>
      <c r="E8983" s="136">
        <v>9.3330000000000002</v>
      </c>
      <c r="F8983" s="136">
        <v>7.6669999999999998</v>
      </c>
      <c r="G8983" s="136">
        <v>17.667000000000002</v>
      </c>
      <c r="H8983" s="136">
        <v>24092.256000000001</v>
      </c>
      <c r="I8983" s="136">
        <v>23159.199000000001</v>
      </c>
      <c r="J8983" s="136">
        <v>5</v>
      </c>
      <c r="K8983" s="136">
        <v>4.3330000000000002</v>
      </c>
      <c r="L8983" s="136">
        <v>96.667000000000002</v>
      </c>
      <c r="M8983" s="136">
        <v>128.667</v>
      </c>
      <c r="N8983" s="136">
        <v>3127.5680000000002</v>
      </c>
      <c r="O8983" s="136">
        <v>728.346</v>
      </c>
      <c r="P8983" s="136">
        <v>55271.555999999997</v>
      </c>
      <c r="Q8983" s="140">
        <v>1842630.6</v>
      </c>
      <c r="R8983" s="134" t="s">
        <v>6658</v>
      </c>
      <c r="S8983" s="136">
        <v>2307.1280000000002</v>
      </c>
    </row>
    <row r="8984" spans="1:19" ht="11.25" thickBot="1" x14ac:dyDescent="0.2">
      <c r="A8984" s="112"/>
    </row>
    <row r="8985" spans="1:19" ht="11.25" thickBot="1" x14ac:dyDescent="0.2">
      <c r="A8985" s="138" t="s">
        <v>364</v>
      </c>
      <c r="B8985" s="112"/>
      <c r="C8985" s="136">
        <v>1.528</v>
      </c>
      <c r="D8985" s="136">
        <v>6.351</v>
      </c>
      <c r="E8985" s="136">
        <v>0.57699999999999996</v>
      </c>
      <c r="F8985" s="136">
        <v>3.0550000000000002</v>
      </c>
      <c r="G8985" s="136">
        <v>5.1319999999999997</v>
      </c>
      <c r="H8985" s="136">
        <v>157.93700000000001</v>
      </c>
      <c r="I8985" s="136">
        <v>219.68100000000001</v>
      </c>
      <c r="J8985" s="136">
        <v>0</v>
      </c>
      <c r="K8985" s="136">
        <v>2.0819999999999999</v>
      </c>
      <c r="L8985" s="136">
        <v>8.6219999999999999</v>
      </c>
      <c r="M8985" s="136">
        <v>6.6580000000000004</v>
      </c>
      <c r="N8985" s="136">
        <v>48.238999999999997</v>
      </c>
      <c r="O8985" s="136">
        <v>22.855</v>
      </c>
      <c r="P8985" s="136">
        <v>213.143</v>
      </c>
      <c r="Q8985" s="140">
        <v>23373.809000000001</v>
      </c>
      <c r="R8985" s="134" t="s">
        <v>6659</v>
      </c>
      <c r="S8985" s="136">
        <v>39.158000000000001</v>
      </c>
    </row>
    <row r="8986" spans="1:19" ht="11.25" thickBot="1" x14ac:dyDescent="0.2">
      <c r="A8986" s="112"/>
    </row>
    <row r="8987" spans="1:19" ht="11.25" thickBot="1" x14ac:dyDescent="0.2">
      <c r="A8987" s="139" t="s">
        <v>366</v>
      </c>
      <c r="B8987" s="112"/>
      <c r="C8987" s="136">
        <v>11.177</v>
      </c>
      <c r="D8987" s="136">
        <v>40.536999999999999</v>
      </c>
      <c r="E8987" s="136">
        <v>6.1859999999999999</v>
      </c>
      <c r="F8987" s="136">
        <v>39.847999999999999</v>
      </c>
      <c r="G8987" s="136">
        <v>29.047000000000001</v>
      </c>
      <c r="H8987" s="136">
        <v>0.65600000000000003</v>
      </c>
      <c r="I8987" s="136">
        <v>0.94899999999999995</v>
      </c>
      <c r="J8987" s="136">
        <v>0</v>
      </c>
      <c r="K8987" s="136">
        <v>48.037999999999997</v>
      </c>
      <c r="L8987" s="136">
        <v>8.9190000000000005</v>
      </c>
      <c r="M8987" s="136">
        <v>5.1749999999999998</v>
      </c>
      <c r="N8987" s="136">
        <v>1.542</v>
      </c>
      <c r="O8987" s="136">
        <v>3.1379999999999999</v>
      </c>
      <c r="P8987" s="136">
        <v>0.38600000000000001</v>
      </c>
      <c r="Q8987" s="140">
        <v>1.2689999999999999</v>
      </c>
      <c r="R8987" s="134" t="s">
        <v>1181</v>
      </c>
      <c r="S8987" s="136">
        <v>1.6970000000000001</v>
      </c>
    </row>
    <row r="8988" spans="1:19" ht="11.25" thickBot="1" x14ac:dyDescent="0.2">
      <c r="A8988" s="112"/>
    </row>
    <row r="8989" spans="1:19" ht="11.25" thickBot="1" x14ac:dyDescent="0.2">
      <c r="A8989" s="106" t="s">
        <v>357</v>
      </c>
      <c r="B8989" s="106" t="s">
        <v>358</v>
      </c>
      <c r="C8989" s="130" t="s">
        <v>68</v>
      </c>
    </row>
    <row r="8990" spans="1:19" ht="11.25" thickBot="1" x14ac:dyDescent="0.2">
      <c r="A8990" s="107">
        <v>1</v>
      </c>
      <c r="B8990" s="132">
        <v>0.48895833333333333</v>
      </c>
      <c r="C8990" s="108">
        <v>3242.252</v>
      </c>
    </row>
    <row r="8991" spans="1:19" ht="11.25" thickBot="1" x14ac:dyDescent="0.2">
      <c r="A8991" s="112"/>
    </row>
    <row r="8992" spans="1:19" ht="11.25" thickBot="1" x14ac:dyDescent="0.2">
      <c r="A8992" s="107">
        <v>2</v>
      </c>
      <c r="B8992" s="132">
        <v>0.48914351851851851</v>
      </c>
      <c r="C8992" s="108">
        <v>3351.2689999999998</v>
      </c>
    </row>
    <row r="8993" spans="1:19" ht="11.25" thickBot="1" x14ac:dyDescent="0.2">
      <c r="A8993" s="112"/>
    </row>
    <row r="8994" spans="1:19" ht="11.25" thickBot="1" x14ac:dyDescent="0.2">
      <c r="A8994" s="107">
        <v>3</v>
      </c>
      <c r="B8994" s="132">
        <v>0.48931712962962964</v>
      </c>
      <c r="C8994" s="108">
        <v>3329.2660000000001</v>
      </c>
    </row>
    <row r="8995" spans="1:19" ht="11.25" thickBot="1" x14ac:dyDescent="0.2">
      <c r="A8995" s="112"/>
    </row>
    <row r="8996" spans="1:19" ht="11.25" thickBot="1" x14ac:dyDescent="0.2">
      <c r="A8996" s="135" t="s">
        <v>362</v>
      </c>
      <c r="B8996" s="112"/>
      <c r="C8996" s="136">
        <v>3307.596</v>
      </c>
    </row>
    <row r="8997" spans="1:19" ht="11.25" thickBot="1" x14ac:dyDescent="0.2">
      <c r="A8997" s="112"/>
    </row>
    <row r="8998" spans="1:19" ht="11.25" thickBot="1" x14ac:dyDescent="0.2">
      <c r="A8998" s="138" t="s">
        <v>364</v>
      </c>
      <c r="B8998" s="112"/>
      <c r="C8998" s="136">
        <v>57.649000000000001</v>
      </c>
    </row>
    <row r="8999" spans="1:19" ht="11.25" thickBot="1" x14ac:dyDescent="0.2">
      <c r="A8999" s="112"/>
    </row>
    <row r="9000" spans="1:19" ht="11.25" thickBot="1" x14ac:dyDescent="0.2">
      <c r="A9000" s="139" t="s">
        <v>366</v>
      </c>
      <c r="B9000" s="112"/>
      <c r="C9000" s="136">
        <v>1.7430000000000001</v>
      </c>
    </row>
    <row r="9001" spans="1:19" ht="10.5" x14ac:dyDescent="0.15">
      <c r="A9001" s="112"/>
    </row>
    <row r="9002" spans="1:19" x14ac:dyDescent="0.15">
      <c r="A9002" s="129"/>
      <c r="B9002" s="86" t="s">
        <v>1182</v>
      </c>
    </row>
    <row r="9003" spans="1:19" ht="9.75" thickBot="1" x14ac:dyDescent="0.2">
      <c r="A9003" s="81" t="s">
        <v>5871</v>
      </c>
    </row>
    <row r="9004" spans="1:19" ht="11.25" thickBot="1" x14ac:dyDescent="0.2">
      <c r="A9004" s="106" t="s">
        <v>357</v>
      </c>
      <c r="B9004" s="106" t="s">
        <v>358</v>
      </c>
      <c r="C9004" s="130" t="s">
        <v>0</v>
      </c>
      <c r="D9004" s="130" t="s">
        <v>1</v>
      </c>
      <c r="E9004" s="130" t="s">
        <v>2</v>
      </c>
      <c r="F9004" s="130" t="s">
        <v>3</v>
      </c>
      <c r="G9004" s="130" t="s">
        <v>4</v>
      </c>
      <c r="H9004" s="130" t="s">
        <v>5</v>
      </c>
      <c r="I9004" s="131" t="s">
        <v>6</v>
      </c>
      <c r="J9004" s="131" t="s">
        <v>7</v>
      </c>
      <c r="K9004" s="130" t="s">
        <v>8</v>
      </c>
      <c r="L9004" s="130" t="s">
        <v>9</v>
      </c>
      <c r="M9004" s="130" t="s">
        <v>10</v>
      </c>
      <c r="N9004" s="130" t="s">
        <v>11</v>
      </c>
      <c r="O9004" s="130" t="s">
        <v>12</v>
      </c>
      <c r="P9004" s="130" t="s">
        <v>13</v>
      </c>
      <c r="Q9004" s="130" t="s">
        <v>14</v>
      </c>
      <c r="R9004" s="130" t="s">
        <v>15</v>
      </c>
      <c r="S9004" s="130" t="s">
        <v>16</v>
      </c>
    </row>
    <row r="9005" spans="1:19" ht="11.25" thickBot="1" x14ac:dyDescent="0.2">
      <c r="A9005" s="107">
        <v>1</v>
      </c>
      <c r="B9005" s="132">
        <v>0.49409722222222219</v>
      </c>
      <c r="C9005" s="108">
        <v>636864.78</v>
      </c>
      <c r="D9005" s="108">
        <v>103013.05</v>
      </c>
      <c r="E9005" s="108">
        <v>616265.96</v>
      </c>
      <c r="F9005" s="108">
        <v>113815.05</v>
      </c>
      <c r="G9005" s="141" t="s">
        <v>6660</v>
      </c>
      <c r="H9005" s="108">
        <v>19</v>
      </c>
      <c r="I9005" s="145">
        <v>17178.079000000002</v>
      </c>
      <c r="J9005" s="134" t="s">
        <v>6661</v>
      </c>
      <c r="K9005" s="141" t="s">
        <v>6662</v>
      </c>
      <c r="L9005" s="108">
        <v>124</v>
      </c>
      <c r="M9005" s="108">
        <v>5480.7209999999995</v>
      </c>
      <c r="N9005" s="108">
        <v>7715.4279999999999</v>
      </c>
      <c r="O9005" s="108">
        <v>2639.1669999999999</v>
      </c>
      <c r="P9005" s="108">
        <v>1784.076</v>
      </c>
      <c r="Q9005" s="108">
        <v>314.00200000000001</v>
      </c>
      <c r="R9005" s="108">
        <v>317.00200000000001</v>
      </c>
      <c r="S9005" s="108">
        <v>153720.03</v>
      </c>
    </row>
    <row r="9006" spans="1:19" ht="11.25" thickBot="1" x14ac:dyDescent="0.2">
      <c r="A9006" s="112"/>
    </row>
    <row r="9007" spans="1:19" ht="11.25" thickBot="1" x14ac:dyDescent="0.2">
      <c r="A9007" s="107">
        <v>2</v>
      </c>
      <c r="B9007" s="132">
        <v>0.49428240740740742</v>
      </c>
      <c r="C9007" s="108">
        <v>642779.31999999995</v>
      </c>
      <c r="D9007" s="108">
        <v>102178.96</v>
      </c>
      <c r="E9007" s="108">
        <v>620224.88</v>
      </c>
      <c r="F9007" s="108">
        <v>113840.18</v>
      </c>
      <c r="G9007" s="141" t="s">
        <v>6663</v>
      </c>
      <c r="H9007" s="108">
        <v>26</v>
      </c>
      <c r="I9007" s="145">
        <v>17210.106</v>
      </c>
      <c r="J9007" s="134" t="s">
        <v>6664</v>
      </c>
      <c r="K9007" s="141" t="s">
        <v>6665</v>
      </c>
      <c r="L9007" s="108">
        <v>132</v>
      </c>
      <c r="M9007" s="108">
        <v>5554.74</v>
      </c>
      <c r="N9007" s="108">
        <v>7715.4279999999999</v>
      </c>
      <c r="O9007" s="108">
        <v>2753.1819999999998</v>
      </c>
      <c r="P9007" s="108">
        <v>1731.0719999999999</v>
      </c>
      <c r="Q9007" s="108">
        <v>296.00200000000001</v>
      </c>
      <c r="R9007" s="108">
        <v>325.00299999999999</v>
      </c>
      <c r="S9007" s="108">
        <v>148849.85999999999</v>
      </c>
    </row>
    <row r="9008" spans="1:19" ht="11.25" thickBot="1" x14ac:dyDescent="0.2">
      <c r="A9008" s="112"/>
    </row>
    <row r="9009" spans="1:19" ht="11.25" thickBot="1" x14ac:dyDescent="0.2">
      <c r="A9009" s="107">
        <v>3</v>
      </c>
      <c r="B9009" s="132">
        <v>0.4944675925925926</v>
      </c>
      <c r="C9009" s="108">
        <v>640264.64</v>
      </c>
      <c r="D9009" s="108">
        <v>103712.51</v>
      </c>
      <c r="E9009" s="108">
        <v>619488.44999999995</v>
      </c>
      <c r="F9009" s="108">
        <v>114195.12</v>
      </c>
      <c r="G9009" s="141" t="s">
        <v>6666</v>
      </c>
      <c r="H9009" s="108">
        <v>28</v>
      </c>
      <c r="I9009" s="145">
        <v>17226.118999999999</v>
      </c>
      <c r="J9009" s="134" t="s">
        <v>6667</v>
      </c>
      <c r="K9009" s="141" t="s">
        <v>6668</v>
      </c>
      <c r="L9009" s="108">
        <v>134</v>
      </c>
      <c r="M9009" s="108">
        <v>5579.7470000000003</v>
      </c>
      <c r="N9009" s="108">
        <v>7759.4449999999997</v>
      </c>
      <c r="O9009" s="108">
        <v>2396.1379999999999</v>
      </c>
      <c r="P9009" s="108">
        <v>1812.079</v>
      </c>
      <c r="Q9009" s="108">
        <v>275.00200000000001</v>
      </c>
      <c r="R9009" s="108">
        <v>356.00299999999999</v>
      </c>
      <c r="S9009" s="108">
        <v>148287.87</v>
      </c>
    </row>
    <row r="9010" spans="1:19" ht="11.25" thickBot="1" x14ac:dyDescent="0.2">
      <c r="A9010" s="112"/>
    </row>
    <row r="9011" spans="1:19" ht="11.25" thickBot="1" x14ac:dyDescent="0.2">
      <c r="A9011" s="135" t="s">
        <v>362</v>
      </c>
      <c r="B9011" s="112"/>
      <c r="C9011" s="136">
        <v>639969.57999999996</v>
      </c>
      <c r="D9011" s="136">
        <v>102968.17</v>
      </c>
      <c r="E9011" s="136">
        <v>618659.77</v>
      </c>
      <c r="F9011" s="136">
        <v>113950.12</v>
      </c>
      <c r="G9011" s="141" t="s">
        <v>6669</v>
      </c>
      <c r="H9011" s="136">
        <v>24.332999999999998</v>
      </c>
      <c r="I9011" s="140">
        <v>17204.768</v>
      </c>
      <c r="J9011" s="134" t="s">
        <v>6670</v>
      </c>
      <c r="K9011" s="141" t="s">
        <v>6671</v>
      </c>
      <c r="L9011" s="136">
        <v>130</v>
      </c>
      <c r="M9011" s="136">
        <v>5538.4030000000002</v>
      </c>
      <c r="N9011" s="136">
        <v>7730.1</v>
      </c>
      <c r="O9011" s="136">
        <v>2596.1619999999998</v>
      </c>
      <c r="P9011" s="136">
        <v>1775.742</v>
      </c>
      <c r="Q9011" s="136">
        <v>295.00200000000001</v>
      </c>
      <c r="R9011" s="136">
        <v>332.66899999999998</v>
      </c>
      <c r="S9011" s="136">
        <v>150285.92000000001</v>
      </c>
    </row>
    <row r="9012" spans="1:19" ht="11.25" thickBot="1" x14ac:dyDescent="0.2">
      <c r="A9012" s="112"/>
    </row>
    <row r="9013" spans="1:19" ht="11.25" thickBot="1" x14ac:dyDescent="0.2">
      <c r="A9013" s="138" t="s">
        <v>364</v>
      </c>
      <c r="B9013" s="112"/>
      <c r="C9013" s="136">
        <v>2968.2910000000002</v>
      </c>
      <c r="D9013" s="136">
        <v>767.75900000000001</v>
      </c>
      <c r="E9013" s="136">
        <v>2105.5410000000002</v>
      </c>
      <c r="F9013" s="136">
        <v>212.55</v>
      </c>
      <c r="G9013" s="141" t="s">
        <v>6672</v>
      </c>
      <c r="H9013" s="136">
        <v>4.726</v>
      </c>
      <c r="I9013" s="140">
        <v>24.460999999999999</v>
      </c>
      <c r="J9013" s="134" t="s">
        <v>6673</v>
      </c>
      <c r="K9013" s="141" t="s">
        <v>6674</v>
      </c>
      <c r="L9013" s="136">
        <v>5.2919999999999998</v>
      </c>
      <c r="M9013" s="136">
        <v>51.494999999999997</v>
      </c>
      <c r="N9013" s="136">
        <v>25.413</v>
      </c>
      <c r="O9013" s="136">
        <v>182.36600000000001</v>
      </c>
      <c r="P9013" s="136">
        <v>41.140999999999998</v>
      </c>
      <c r="Q9013" s="136">
        <v>19.518999999999998</v>
      </c>
      <c r="R9013" s="136">
        <v>20.6</v>
      </c>
      <c r="S9013" s="136">
        <v>2987.2730000000001</v>
      </c>
    </row>
    <row r="9014" spans="1:19" ht="11.25" thickBot="1" x14ac:dyDescent="0.2">
      <c r="A9014" s="112"/>
    </row>
    <row r="9015" spans="1:19" ht="11.25" thickBot="1" x14ac:dyDescent="0.2">
      <c r="A9015" s="139" t="s">
        <v>366</v>
      </c>
      <c r="B9015" s="112"/>
      <c r="C9015" s="136">
        <v>0.46400000000000002</v>
      </c>
      <c r="D9015" s="136">
        <v>0.746</v>
      </c>
      <c r="E9015" s="136">
        <v>0.34</v>
      </c>
      <c r="F9015" s="136">
        <v>0.187</v>
      </c>
      <c r="G9015" s="141" t="s">
        <v>6675</v>
      </c>
      <c r="H9015" s="136">
        <v>19.420999999999999</v>
      </c>
      <c r="I9015" s="140">
        <v>0.14199999999999999</v>
      </c>
      <c r="J9015" s="134" t="s">
        <v>1199</v>
      </c>
      <c r="K9015" s="141" t="s">
        <v>1498</v>
      </c>
      <c r="L9015" s="136">
        <v>4.07</v>
      </c>
      <c r="M9015" s="136">
        <v>0.93</v>
      </c>
      <c r="N9015" s="136">
        <v>0.32900000000000001</v>
      </c>
      <c r="O9015" s="136">
        <v>7.024</v>
      </c>
      <c r="P9015" s="136">
        <v>2.3170000000000002</v>
      </c>
      <c r="Q9015" s="136">
        <v>6.617</v>
      </c>
      <c r="R9015" s="136">
        <v>6.1920000000000002</v>
      </c>
      <c r="S9015" s="136">
        <v>1.988</v>
      </c>
    </row>
    <row r="9016" spans="1:19" ht="11.25" thickBot="1" x14ac:dyDescent="0.2">
      <c r="A9016" s="112"/>
    </row>
    <row r="9017" spans="1:19" ht="11.25" thickBot="1" x14ac:dyDescent="0.2">
      <c r="A9017" s="106" t="s">
        <v>357</v>
      </c>
      <c r="B9017" s="106" t="s">
        <v>358</v>
      </c>
      <c r="C9017" s="130" t="s">
        <v>17</v>
      </c>
      <c r="D9017" s="130" t="s">
        <v>18</v>
      </c>
      <c r="E9017" s="131" t="s">
        <v>19</v>
      </c>
      <c r="F9017" s="131" t="s">
        <v>20</v>
      </c>
      <c r="G9017" s="130" t="s">
        <v>21</v>
      </c>
      <c r="H9017" s="130" t="s">
        <v>22</v>
      </c>
      <c r="I9017" s="130" t="s">
        <v>23</v>
      </c>
      <c r="J9017" s="130" t="s">
        <v>24</v>
      </c>
      <c r="K9017" s="131" t="s">
        <v>25</v>
      </c>
      <c r="L9017" s="131" t="s">
        <v>26</v>
      </c>
      <c r="M9017" s="130" t="s">
        <v>27</v>
      </c>
      <c r="N9017" s="130" t="s">
        <v>28</v>
      </c>
      <c r="O9017" s="130" t="s">
        <v>29</v>
      </c>
      <c r="P9017" s="130" t="s">
        <v>30</v>
      </c>
      <c r="Q9017" s="130" t="s">
        <v>31</v>
      </c>
      <c r="R9017" s="130" t="s">
        <v>32</v>
      </c>
      <c r="S9017" s="130" t="s">
        <v>33</v>
      </c>
    </row>
    <row r="9018" spans="1:19" ht="11.25" thickBot="1" x14ac:dyDescent="0.2">
      <c r="A9018" s="107">
        <v>1</v>
      </c>
      <c r="B9018" s="132">
        <v>0.49409722222222219</v>
      </c>
      <c r="C9018" s="108">
        <v>11617.237999999999</v>
      </c>
      <c r="D9018" s="108">
        <v>511.00599999999997</v>
      </c>
      <c r="E9018" s="145">
        <v>22444.082999999999</v>
      </c>
      <c r="F9018" s="145">
        <v>833288.11</v>
      </c>
      <c r="G9018" s="108">
        <v>60</v>
      </c>
      <c r="H9018" s="108">
        <v>4</v>
      </c>
      <c r="I9018" s="108">
        <v>632.01</v>
      </c>
      <c r="J9018" s="108">
        <v>1864.0830000000001</v>
      </c>
      <c r="K9018" s="145">
        <v>163842.74</v>
      </c>
      <c r="L9018" s="134" t="s">
        <v>6676</v>
      </c>
      <c r="M9018" s="141" t="s">
        <v>6677</v>
      </c>
      <c r="N9018" s="108">
        <v>3919.3690000000001</v>
      </c>
      <c r="O9018" s="108">
        <v>4</v>
      </c>
      <c r="P9018" s="108">
        <v>12</v>
      </c>
      <c r="Q9018" s="108">
        <v>19</v>
      </c>
      <c r="R9018" s="108">
        <v>1186.0340000000001</v>
      </c>
      <c r="S9018" s="108">
        <v>116</v>
      </c>
    </row>
    <row r="9019" spans="1:19" ht="11.25" thickBot="1" x14ac:dyDescent="0.2">
      <c r="A9019" s="112"/>
    </row>
    <row r="9020" spans="1:19" ht="11.25" thickBot="1" x14ac:dyDescent="0.2">
      <c r="A9020" s="107">
        <v>2</v>
      </c>
      <c r="B9020" s="132">
        <v>0.49428240740740742</v>
      </c>
      <c r="C9020" s="108">
        <v>12081.502</v>
      </c>
      <c r="D9020" s="108">
        <v>539.00699999999995</v>
      </c>
      <c r="E9020" s="145">
        <v>22329.960999999999</v>
      </c>
      <c r="F9020" s="145">
        <v>836001.64</v>
      </c>
      <c r="G9020" s="108">
        <v>57</v>
      </c>
      <c r="H9020" s="108">
        <v>2</v>
      </c>
      <c r="I9020" s="108">
        <v>657.01</v>
      </c>
      <c r="J9020" s="108">
        <v>2027.0989999999999</v>
      </c>
      <c r="K9020" s="145">
        <v>165400.98000000001</v>
      </c>
      <c r="L9020" s="134" t="s">
        <v>6678</v>
      </c>
      <c r="M9020" s="141" t="s">
        <v>6679</v>
      </c>
      <c r="N9020" s="108">
        <v>3908.3670000000002</v>
      </c>
      <c r="O9020" s="108">
        <v>3</v>
      </c>
      <c r="P9020" s="108">
        <v>9</v>
      </c>
      <c r="Q9020" s="108">
        <v>12</v>
      </c>
      <c r="R9020" s="108">
        <v>1102.029</v>
      </c>
      <c r="S9020" s="108">
        <v>91</v>
      </c>
    </row>
    <row r="9021" spans="1:19" ht="11.25" thickBot="1" x14ac:dyDescent="0.2">
      <c r="A9021" s="112"/>
    </row>
    <row r="9022" spans="1:19" ht="11.25" thickBot="1" x14ac:dyDescent="0.2">
      <c r="A9022" s="107">
        <v>3</v>
      </c>
      <c r="B9022" s="132">
        <v>0.4944675925925926</v>
      </c>
      <c r="C9022" s="108">
        <v>11741.308000000001</v>
      </c>
      <c r="D9022" s="108">
        <v>555.00699999999995</v>
      </c>
      <c r="E9022" s="145">
        <v>22985.672999999999</v>
      </c>
      <c r="F9022" s="145">
        <v>842468.49</v>
      </c>
      <c r="G9022" s="108">
        <v>59</v>
      </c>
      <c r="H9022" s="108">
        <v>2</v>
      </c>
      <c r="I9022" s="108">
        <v>669.01099999999997</v>
      </c>
      <c r="J9022" s="108">
        <v>1820.08</v>
      </c>
      <c r="K9022" s="145">
        <v>166220.47</v>
      </c>
      <c r="L9022" s="134" t="s">
        <v>6680</v>
      </c>
      <c r="M9022" s="141" t="s">
        <v>6681</v>
      </c>
      <c r="N9022" s="108">
        <v>3884.3620000000001</v>
      </c>
      <c r="O9022" s="108">
        <v>3</v>
      </c>
      <c r="P9022" s="108">
        <v>11</v>
      </c>
      <c r="Q9022" s="108">
        <v>10</v>
      </c>
      <c r="R9022" s="108">
        <v>1166.0329999999999</v>
      </c>
      <c r="S9022" s="108">
        <v>103</v>
      </c>
    </row>
    <row r="9023" spans="1:19" ht="11.25" thickBot="1" x14ac:dyDescent="0.2">
      <c r="A9023" s="112"/>
    </row>
    <row r="9024" spans="1:19" ht="11.25" thickBot="1" x14ac:dyDescent="0.2">
      <c r="A9024" s="135" t="s">
        <v>362</v>
      </c>
      <c r="B9024" s="112"/>
      <c r="C9024" s="136">
        <v>11813.349</v>
      </c>
      <c r="D9024" s="136">
        <v>535.00699999999995</v>
      </c>
      <c r="E9024" s="140">
        <v>22586.572</v>
      </c>
      <c r="F9024" s="140">
        <v>837252.75</v>
      </c>
      <c r="G9024" s="136">
        <v>58.667000000000002</v>
      </c>
      <c r="H9024" s="136">
        <v>2.6669999999999998</v>
      </c>
      <c r="I9024" s="136">
        <v>652.67700000000002</v>
      </c>
      <c r="J9024" s="136">
        <v>1903.7539999999999</v>
      </c>
      <c r="K9024" s="140">
        <v>165154.73000000001</v>
      </c>
      <c r="L9024" s="134" t="s">
        <v>6682</v>
      </c>
      <c r="M9024" s="141" t="s">
        <v>6683</v>
      </c>
      <c r="N9024" s="136">
        <v>3904.0320000000002</v>
      </c>
      <c r="O9024" s="136">
        <v>3.3330000000000002</v>
      </c>
      <c r="P9024" s="136">
        <v>10.667</v>
      </c>
      <c r="Q9024" s="136">
        <v>13.667</v>
      </c>
      <c r="R9024" s="136">
        <v>1151.365</v>
      </c>
      <c r="S9024" s="136">
        <v>103.334</v>
      </c>
    </row>
    <row r="9025" spans="1:19" ht="11.25" thickBot="1" x14ac:dyDescent="0.2">
      <c r="A9025" s="112"/>
    </row>
    <row r="9026" spans="1:19" ht="11.25" thickBot="1" x14ac:dyDescent="0.2">
      <c r="A9026" s="138" t="s">
        <v>364</v>
      </c>
      <c r="B9026" s="112"/>
      <c r="C9026" s="136">
        <v>240.37</v>
      </c>
      <c r="D9026" s="136">
        <v>22.271999999999998</v>
      </c>
      <c r="E9026" s="140">
        <v>350.31</v>
      </c>
      <c r="F9026" s="140">
        <v>4716.3280000000004</v>
      </c>
      <c r="G9026" s="136">
        <v>1.528</v>
      </c>
      <c r="H9026" s="136">
        <v>1.155</v>
      </c>
      <c r="I9026" s="136">
        <v>18.876999999999999</v>
      </c>
      <c r="J9026" s="136">
        <v>109.062</v>
      </c>
      <c r="K9026" s="140">
        <v>1207.838</v>
      </c>
      <c r="L9026" s="134" t="s">
        <v>6684</v>
      </c>
      <c r="M9026" s="141" t="s">
        <v>6685</v>
      </c>
      <c r="N9026" s="136">
        <v>17.901</v>
      </c>
      <c r="O9026" s="136">
        <v>0.57699999999999996</v>
      </c>
      <c r="P9026" s="136">
        <v>1.528</v>
      </c>
      <c r="Q9026" s="136">
        <v>4.726</v>
      </c>
      <c r="R9026" s="136">
        <v>43.881</v>
      </c>
      <c r="S9026" s="136">
        <v>12.503</v>
      </c>
    </row>
    <row r="9027" spans="1:19" ht="11.25" thickBot="1" x14ac:dyDescent="0.2">
      <c r="A9027" s="112"/>
    </row>
    <row r="9028" spans="1:19" ht="11.25" thickBot="1" x14ac:dyDescent="0.2">
      <c r="A9028" s="139" t="s">
        <v>366</v>
      </c>
      <c r="B9028" s="112"/>
      <c r="C9028" s="136">
        <v>2.0350000000000001</v>
      </c>
      <c r="D9028" s="136">
        <v>4.1630000000000003</v>
      </c>
      <c r="E9028" s="140">
        <v>1.5509999999999999</v>
      </c>
      <c r="F9028" s="140">
        <v>0.56299999999999994</v>
      </c>
      <c r="G9028" s="136">
        <v>2.6040000000000001</v>
      </c>
      <c r="H9028" s="136">
        <v>43.301000000000002</v>
      </c>
      <c r="I9028" s="136">
        <v>2.8919999999999999</v>
      </c>
      <c r="J9028" s="136">
        <v>5.7290000000000001</v>
      </c>
      <c r="K9028" s="140">
        <v>0.73099999999999998</v>
      </c>
      <c r="L9028" s="134" t="s">
        <v>1210</v>
      </c>
      <c r="M9028" s="141" t="s">
        <v>6686</v>
      </c>
      <c r="N9028" s="136">
        <v>0.45900000000000002</v>
      </c>
      <c r="O9028" s="136">
        <v>17.321000000000002</v>
      </c>
      <c r="P9028" s="136">
        <v>14.321</v>
      </c>
      <c r="Q9028" s="136">
        <v>34.579000000000001</v>
      </c>
      <c r="R9028" s="136">
        <v>3.8109999999999999</v>
      </c>
      <c r="S9028" s="136">
        <v>12.1</v>
      </c>
    </row>
    <row r="9029" spans="1:19" ht="11.25" thickBot="1" x14ac:dyDescent="0.2">
      <c r="A9029" s="112"/>
    </row>
    <row r="9030" spans="1:19" ht="11.25" thickBot="1" x14ac:dyDescent="0.2">
      <c r="A9030" s="106" t="s">
        <v>357</v>
      </c>
      <c r="B9030" s="106" t="s">
        <v>358</v>
      </c>
      <c r="C9030" s="131" t="s">
        <v>34</v>
      </c>
      <c r="D9030" s="131" t="s">
        <v>35</v>
      </c>
      <c r="E9030" s="130" t="s">
        <v>36</v>
      </c>
      <c r="F9030" s="130" t="s">
        <v>37</v>
      </c>
      <c r="G9030" s="130" t="s">
        <v>38</v>
      </c>
      <c r="H9030" s="130" t="s">
        <v>39</v>
      </c>
      <c r="I9030" s="130" t="s">
        <v>40</v>
      </c>
      <c r="J9030" s="130" t="s">
        <v>41</v>
      </c>
      <c r="K9030" s="130" t="s">
        <v>42</v>
      </c>
      <c r="L9030" s="130" t="s">
        <v>43</v>
      </c>
      <c r="M9030" s="130" t="s">
        <v>44</v>
      </c>
      <c r="N9030" s="130" t="s">
        <v>45</v>
      </c>
      <c r="O9030" s="130" t="s">
        <v>46</v>
      </c>
      <c r="P9030" s="130" t="s">
        <v>47</v>
      </c>
      <c r="Q9030" s="130" t="s">
        <v>48</v>
      </c>
      <c r="R9030" s="130" t="s">
        <v>49</v>
      </c>
      <c r="S9030" s="130" t="s">
        <v>50</v>
      </c>
    </row>
    <row r="9031" spans="1:19" ht="11.25" thickBot="1" x14ac:dyDescent="0.2">
      <c r="A9031" s="107">
        <v>1</v>
      </c>
      <c r="B9031" s="132">
        <v>0.49409722222222219</v>
      </c>
      <c r="C9031" s="145">
        <v>396416.97</v>
      </c>
      <c r="D9031" s="134" t="s">
        <v>6687</v>
      </c>
      <c r="E9031" s="108">
        <v>24597.511999999999</v>
      </c>
      <c r="F9031" s="108">
        <v>4583.5039999999999</v>
      </c>
      <c r="G9031" s="108">
        <v>13</v>
      </c>
      <c r="H9031" s="108">
        <v>60</v>
      </c>
      <c r="I9031" s="108">
        <v>489.00599999999997</v>
      </c>
      <c r="J9031" s="108">
        <v>2973.212</v>
      </c>
      <c r="K9031" s="108">
        <v>671.01099999999997</v>
      </c>
      <c r="L9031" s="108">
        <v>1393.047</v>
      </c>
      <c r="M9031" s="108">
        <v>151.001</v>
      </c>
      <c r="N9031" s="108">
        <v>98</v>
      </c>
      <c r="O9031" s="108">
        <v>10</v>
      </c>
      <c r="P9031" s="108">
        <v>4</v>
      </c>
      <c r="Q9031" s="108">
        <v>17</v>
      </c>
      <c r="R9031" s="108">
        <v>20</v>
      </c>
      <c r="S9031" s="108">
        <v>13</v>
      </c>
    </row>
    <row r="9032" spans="1:19" ht="11.25" thickBot="1" x14ac:dyDescent="0.2">
      <c r="A9032" s="112"/>
    </row>
    <row r="9033" spans="1:19" ht="11.25" thickBot="1" x14ac:dyDescent="0.2">
      <c r="A9033" s="107">
        <v>2</v>
      </c>
      <c r="B9033" s="132">
        <v>0.49428240740740742</v>
      </c>
      <c r="C9033" s="145">
        <v>401357.22</v>
      </c>
      <c r="D9033" s="134" t="s">
        <v>6688</v>
      </c>
      <c r="E9033" s="108">
        <v>24496.393</v>
      </c>
      <c r="F9033" s="108">
        <v>4606.509</v>
      </c>
      <c r="G9033" s="108">
        <v>16</v>
      </c>
      <c r="H9033" s="108">
        <v>74</v>
      </c>
      <c r="I9033" s="108">
        <v>472.005</v>
      </c>
      <c r="J9033" s="108">
        <v>3048.223</v>
      </c>
      <c r="K9033" s="108">
        <v>622.00900000000001</v>
      </c>
      <c r="L9033" s="108">
        <v>1484.0530000000001</v>
      </c>
      <c r="M9033" s="108">
        <v>166.001</v>
      </c>
      <c r="N9033" s="108">
        <v>117</v>
      </c>
      <c r="O9033" s="108">
        <v>15</v>
      </c>
      <c r="P9033" s="108">
        <v>5</v>
      </c>
      <c r="Q9033" s="108">
        <v>23</v>
      </c>
      <c r="R9033" s="108">
        <v>25</v>
      </c>
      <c r="S9033" s="108">
        <v>14</v>
      </c>
    </row>
    <row r="9034" spans="1:19" ht="11.25" thickBot="1" x14ac:dyDescent="0.2">
      <c r="A9034" s="112"/>
    </row>
    <row r="9035" spans="1:19" ht="11.25" thickBot="1" x14ac:dyDescent="0.2">
      <c r="A9035" s="107">
        <v>3</v>
      </c>
      <c r="B9035" s="132">
        <v>0.4944675925925926</v>
      </c>
      <c r="C9035" s="145">
        <v>402985.2</v>
      </c>
      <c r="D9035" s="134" t="s">
        <v>6689</v>
      </c>
      <c r="E9035" s="108">
        <v>24209.058000000001</v>
      </c>
      <c r="F9035" s="108">
        <v>4533.4930000000004</v>
      </c>
      <c r="G9035" s="108">
        <v>21</v>
      </c>
      <c r="H9035" s="108">
        <v>74</v>
      </c>
      <c r="I9035" s="108">
        <v>446.005</v>
      </c>
      <c r="J9035" s="108">
        <v>2915.2040000000002</v>
      </c>
      <c r="K9035" s="108">
        <v>626.00900000000001</v>
      </c>
      <c r="L9035" s="108">
        <v>1497.0540000000001</v>
      </c>
      <c r="M9035" s="108">
        <v>160.001</v>
      </c>
      <c r="N9035" s="108">
        <v>108</v>
      </c>
      <c r="O9035" s="108">
        <v>17</v>
      </c>
      <c r="P9035" s="108">
        <v>4</v>
      </c>
      <c r="Q9035" s="108">
        <v>15</v>
      </c>
      <c r="R9035" s="108">
        <v>18</v>
      </c>
      <c r="S9035" s="108">
        <v>15</v>
      </c>
    </row>
    <row r="9036" spans="1:19" ht="11.25" thickBot="1" x14ac:dyDescent="0.2">
      <c r="A9036" s="112"/>
    </row>
    <row r="9037" spans="1:19" ht="11.25" thickBot="1" x14ac:dyDescent="0.2">
      <c r="A9037" s="135" t="s">
        <v>362</v>
      </c>
      <c r="B9037" s="112"/>
      <c r="C9037" s="140">
        <v>400253.13</v>
      </c>
      <c r="D9037" s="134" t="s">
        <v>6690</v>
      </c>
      <c r="E9037" s="136">
        <v>24434.321</v>
      </c>
      <c r="F9037" s="136">
        <v>4574.5020000000004</v>
      </c>
      <c r="G9037" s="136">
        <v>16.667000000000002</v>
      </c>
      <c r="H9037" s="136">
        <v>69.332999999999998</v>
      </c>
      <c r="I9037" s="136">
        <v>469.005</v>
      </c>
      <c r="J9037" s="136">
        <v>2978.88</v>
      </c>
      <c r="K9037" s="136">
        <v>639.67700000000002</v>
      </c>
      <c r="L9037" s="136">
        <v>1458.0509999999999</v>
      </c>
      <c r="M9037" s="136">
        <v>159.001</v>
      </c>
      <c r="N9037" s="136">
        <v>107.667</v>
      </c>
      <c r="O9037" s="136">
        <v>14</v>
      </c>
      <c r="P9037" s="136">
        <v>4.3330000000000002</v>
      </c>
      <c r="Q9037" s="136">
        <v>18.332999999999998</v>
      </c>
      <c r="R9037" s="136">
        <v>21</v>
      </c>
      <c r="S9037" s="136">
        <v>14</v>
      </c>
    </row>
    <row r="9038" spans="1:19" ht="11.25" thickBot="1" x14ac:dyDescent="0.2">
      <c r="A9038" s="112"/>
    </row>
    <row r="9039" spans="1:19" ht="11.25" thickBot="1" x14ac:dyDescent="0.2">
      <c r="A9039" s="138" t="s">
        <v>364</v>
      </c>
      <c r="B9039" s="112"/>
      <c r="C9039" s="140">
        <v>3420.4760000000001</v>
      </c>
      <c r="D9039" s="134" t="s">
        <v>6691</v>
      </c>
      <c r="E9039" s="136">
        <v>201.529</v>
      </c>
      <c r="F9039" s="136">
        <v>37.331000000000003</v>
      </c>
      <c r="G9039" s="136">
        <v>4.0410000000000004</v>
      </c>
      <c r="H9039" s="136">
        <v>8.0830000000000002</v>
      </c>
      <c r="I9039" s="136">
        <v>21.657</v>
      </c>
      <c r="J9039" s="136">
        <v>66.69</v>
      </c>
      <c r="K9039" s="136">
        <v>27.21</v>
      </c>
      <c r="L9039" s="136">
        <v>56.67</v>
      </c>
      <c r="M9039" s="136">
        <v>7.55</v>
      </c>
      <c r="N9039" s="136">
        <v>9.5039999999999996</v>
      </c>
      <c r="O9039" s="136">
        <v>3.6059999999999999</v>
      </c>
      <c r="P9039" s="136">
        <v>0.57699999999999996</v>
      </c>
      <c r="Q9039" s="136">
        <v>4.1630000000000003</v>
      </c>
      <c r="R9039" s="136">
        <v>3.6059999999999999</v>
      </c>
      <c r="S9039" s="136">
        <v>1</v>
      </c>
    </row>
    <row r="9040" spans="1:19" ht="11.25" thickBot="1" x14ac:dyDescent="0.2">
      <c r="A9040" s="112"/>
    </row>
    <row r="9041" spans="1:19" ht="11.25" thickBot="1" x14ac:dyDescent="0.2">
      <c r="A9041" s="139" t="s">
        <v>366</v>
      </c>
      <c r="B9041" s="112"/>
      <c r="C9041" s="140">
        <v>0.85499999999999998</v>
      </c>
      <c r="D9041" s="134" t="s">
        <v>1216</v>
      </c>
      <c r="E9041" s="136">
        <v>0.82499999999999996</v>
      </c>
      <c r="F9041" s="136">
        <v>0.81599999999999995</v>
      </c>
      <c r="G9041" s="136">
        <v>24.248999999999999</v>
      </c>
      <c r="H9041" s="136">
        <v>11.657999999999999</v>
      </c>
      <c r="I9041" s="136">
        <v>4.6180000000000003</v>
      </c>
      <c r="J9041" s="136">
        <v>2.2389999999999999</v>
      </c>
      <c r="K9041" s="136">
        <v>4.2539999999999996</v>
      </c>
      <c r="L9041" s="136">
        <v>3.887</v>
      </c>
      <c r="M9041" s="136">
        <v>4.7480000000000002</v>
      </c>
      <c r="N9041" s="136">
        <v>8.8279999999999994</v>
      </c>
      <c r="O9041" s="136">
        <v>25.754000000000001</v>
      </c>
      <c r="P9041" s="136">
        <v>13.323</v>
      </c>
      <c r="Q9041" s="136">
        <v>22.709</v>
      </c>
      <c r="R9041" s="136">
        <v>17.169</v>
      </c>
      <c r="S9041" s="136">
        <v>7.1429999999999998</v>
      </c>
    </row>
    <row r="9042" spans="1:19" ht="11.25" thickBot="1" x14ac:dyDescent="0.2">
      <c r="A9042" s="112"/>
    </row>
    <row r="9043" spans="1:19" ht="11.25" thickBot="1" x14ac:dyDescent="0.2">
      <c r="A9043" s="106" t="s">
        <v>357</v>
      </c>
      <c r="B9043" s="106" t="s">
        <v>358</v>
      </c>
      <c r="C9043" s="130" t="s">
        <v>51</v>
      </c>
      <c r="D9043" s="130" t="s">
        <v>52</v>
      </c>
      <c r="E9043" s="130" t="s">
        <v>53</v>
      </c>
      <c r="F9043" s="130" t="s">
        <v>54</v>
      </c>
      <c r="G9043" s="130" t="s">
        <v>55</v>
      </c>
      <c r="H9043" s="130" t="s">
        <v>56</v>
      </c>
      <c r="I9043" s="130" t="s">
        <v>57</v>
      </c>
      <c r="J9043" s="130" t="s">
        <v>58</v>
      </c>
      <c r="K9043" s="130" t="s">
        <v>59</v>
      </c>
      <c r="L9043" s="130" t="s">
        <v>60</v>
      </c>
      <c r="M9043" s="130" t="s">
        <v>61</v>
      </c>
      <c r="N9043" s="130" t="s">
        <v>62</v>
      </c>
      <c r="O9043" s="130" t="s">
        <v>63</v>
      </c>
      <c r="P9043" s="130" t="s">
        <v>64</v>
      </c>
      <c r="Q9043" s="131" t="s">
        <v>65</v>
      </c>
      <c r="R9043" s="131" t="s">
        <v>66</v>
      </c>
      <c r="S9043" s="130" t="s">
        <v>67</v>
      </c>
    </row>
    <row r="9044" spans="1:19" ht="11.25" thickBot="1" x14ac:dyDescent="0.2">
      <c r="A9044" s="107">
        <v>1</v>
      </c>
      <c r="B9044" s="132">
        <v>0.49409722222222219</v>
      </c>
      <c r="C9044" s="108">
        <v>15</v>
      </c>
      <c r="D9044" s="108">
        <v>20</v>
      </c>
      <c r="E9044" s="108">
        <v>8</v>
      </c>
      <c r="F9044" s="108">
        <v>6</v>
      </c>
      <c r="G9044" s="108">
        <v>4</v>
      </c>
      <c r="H9044" s="108">
        <v>19244.884999999998</v>
      </c>
      <c r="I9044" s="108">
        <v>19061.716</v>
      </c>
      <c r="J9044" s="108">
        <v>8</v>
      </c>
      <c r="K9044" s="108">
        <v>5</v>
      </c>
      <c r="L9044" s="108">
        <v>92</v>
      </c>
      <c r="M9044" s="108">
        <v>86</v>
      </c>
      <c r="N9044" s="108">
        <v>2533.154</v>
      </c>
      <c r="O9044" s="108">
        <v>600.00900000000001</v>
      </c>
      <c r="P9044" s="108">
        <v>46133.021999999997</v>
      </c>
      <c r="Q9044" s="145">
        <v>1815842.1</v>
      </c>
      <c r="R9044" s="134" t="s">
        <v>6692</v>
      </c>
      <c r="S9044" s="108">
        <v>1946.0909999999999</v>
      </c>
    </row>
    <row r="9045" spans="1:19" ht="11.25" thickBot="1" x14ac:dyDescent="0.2">
      <c r="A9045" s="112"/>
    </row>
    <row r="9046" spans="1:19" ht="11.25" thickBot="1" x14ac:dyDescent="0.2">
      <c r="A9046" s="107">
        <v>2</v>
      </c>
      <c r="B9046" s="132">
        <v>0.49428240740740742</v>
      </c>
      <c r="C9046" s="108">
        <v>18</v>
      </c>
      <c r="D9046" s="108">
        <v>16</v>
      </c>
      <c r="E9046" s="108">
        <v>12</v>
      </c>
      <c r="F9046" s="108">
        <v>13</v>
      </c>
      <c r="G9046" s="108">
        <v>7</v>
      </c>
      <c r="H9046" s="108">
        <v>19294.931</v>
      </c>
      <c r="I9046" s="108">
        <v>19303.938999999998</v>
      </c>
      <c r="J9046" s="108">
        <v>11</v>
      </c>
      <c r="K9046" s="108">
        <v>4</v>
      </c>
      <c r="L9046" s="108">
        <v>83</v>
      </c>
      <c r="M9046" s="108">
        <v>89</v>
      </c>
      <c r="N9046" s="108">
        <v>2599.1619999999998</v>
      </c>
      <c r="O9046" s="108">
        <v>597.00900000000001</v>
      </c>
      <c r="P9046" s="108">
        <v>45447.517</v>
      </c>
      <c r="Q9046" s="145">
        <v>1844762.8</v>
      </c>
      <c r="R9046" s="134" t="s">
        <v>6693</v>
      </c>
      <c r="S9046" s="108">
        <v>1803.078</v>
      </c>
    </row>
    <row r="9047" spans="1:19" ht="11.25" thickBot="1" x14ac:dyDescent="0.2">
      <c r="A9047" s="112"/>
    </row>
    <row r="9048" spans="1:19" ht="11.25" thickBot="1" x14ac:dyDescent="0.2">
      <c r="A9048" s="107">
        <v>3</v>
      </c>
      <c r="B9048" s="132">
        <v>0.4944675925925926</v>
      </c>
      <c r="C9048" s="108">
        <v>18</v>
      </c>
      <c r="D9048" s="108">
        <v>13</v>
      </c>
      <c r="E9048" s="108">
        <v>8</v>
      </c>
      <c r="F9048" s="108">
        <v>15</v>
      </c>
      <c r="G9048" s="108">
        <v>13</v>
      </c>
      <c r="H9048" s="108">
        <v>19095.748</v>
      </c>
      <c r="I9048" s="108">
        <v>18834.509999999998</v>
      </c>
      <c r="J9048" s="108">
        <v>2</v>
      </c>
      <c r="K9048" s="108">
        <v>8</v>
      </c>
      <c r="L9048" s="108">
        <v>92</v>
      </c>
      <c r="M9048" s="108">
        <v>112</v>
      </c>
      <c r="N9048" s="108">
        <v>2585.16</v>
      </c>
      <c r="O9048" s="108">
        <v>594.00800000000004</v>
      </c>
      <c r="P9048" s="108">
        <v>45872.447</v>
      </c>
      <c r="Q9048" s="145">
        <v>1856037.2</v>
      </c>
      <c r="R9048" s="134" t="s">
        <v>6694</v>
      </c>
      <c r="S9048" s="108">
        <v>1901.087</v>
      </c>
    </row>
    <row r="9049" spans="1:19" ht="11.25" thickBot="1" x14ac:dyDescent="0.2">
      <c r="A9049" s="112"/>
    </row>
    <row r="9050" spans="1:19" ht="11.25" thickBot="1" x14ac:dyDescent="0.2">
      <c r="A9050" s="135" t="s">
        <v>362</v>
      </c>
      <c r="B9050" s="112"/>
      <c r="C9050" s="136">
        <v>17</v>
      </c>
      <c r="D9050" s="136">
        <v>16.332999999999998</v>
      </c>
      <c r="E9050" s="136">
        <v>9.3330000000000002</v>
      </c>
      <c r="F9050" s="136">
        <v>11.333</v>
      </c>
      <c r="G9050" s="136">
        <v>8</v>
      </c>
      <c r="H9050" s="136">
        <v>19211.853999999999</v>
      </c>
      <c r="I9050" s="136">
        <v>19066.722000000002</v>
      </c>
      <c r="J9050" s="136">
        <v>7</v>
      </c>
      <c r="K9050" s="136">
        <v>5.6669999999999998</v>
      </c>
      <c r="L9050" s="136">
        <v>89</v>
      </c>
      <c r="M9050" s="136">
        <v>95.667000000000002</v>
      </c>
      <c r="N9050" s="136">
        <v>2572.4920000000002</v>
      </c>
      <c r="O9050" s="136">
        <v>597.00900000000001</v>
      </c>
      <c r="P9050" s="136">
        <v>45817.661999999997</v>
      </c>
      <c r="Q9050" s="140">
        <v>1838880.7</v>
      </c>
      <c r="R9050" s="134" t="s">
        <v>6695</v>
      </c>
      <c r="S9050" s="136">
        <v>1883.4190000000001</v>
      </c>
    </row>
    <row r="9051" spans="1:19" ht="11.25" thickBot="1" x14ac:dyDescent="0.2">
      <c r="A9051" s="112"/>
    </row>
    <row r="9052" spans="1:19" ht="11.25" thickBot="1" x14ac:dyDescent="0.2">
      <c r="A9052" s="138" t="s">
        <v>364</v>
      </c>
      <c r="B9052" s="112"/>
      <c r="C9052" s="136">
        <v>1.732</v>
      </c>
      <c r="D9052" s="136">
        <v>3.512</v>
      </c>
      <c r="E9052" s="136">
        <v>2.3090000000000002</v>
      </c>
      <c r="F9052" s="136">
        <v>4.726</v>
      </c>
      <c r="G9052" s="136">
        <v>4.5830000000000002</v>
      </c>
      <c r="H9052" s="136">
        <v>103.61799999999999</v>
      </c>
      <c r="I9052" s="136">
        <v>234.755</v>
      </c>
      <c r="J9052" s="136">
        <v>4.5830000000000002</v>
      </c>
      <c r="K9052" s="136">
        <v>2.0819999999999999</v>
      </c>
      <c r="L9052" s="136">
        <v>5.1959999999999997</v>
      </c>
      <c r="M9052" s="136">
        <v>14.224</v>
      </c>
      <c r="N9052" s="136">
        <v>34.78</v>
      </c>
      <c r="O9052" s="136">
        <v>3</v>
      </c>
      <c r="P9052" s="136">
        <v>346.02</v>
      </c>
      <c r="Q9052" s="140">
        <v>20733.087</v>
      </c>
      <c r="R9052" s="134" t="s">
        <v>6696</v>
      </c>
      <c r="S9052" s="136">
        <v>73.125</v>
      </c>
    </row>
    <row r="9053" spans="1:19" ht="11.25" thickBot="1" x14ac:dyDescent="0.2">
      <c r="A9053" s="112"/>
    </row>
    <row r="9054" spans="1:19" ht="11.25" thickBot="1" x14ac:dyDescent="0.2">
      <c r="A9054" s="139" t="s">
        <v>366</v>
      </c>
      <c r="B9054" s="112"/>
      <c r="C9054" s="136">
        <v>10.189</v>
      </c>
      <c r="D9054" s="136">
        <v>21.501000000000001</v>
      </c>
      <c r="E9054" s="136">
        <v>24.744</v>
      </c>
      <c r="F9054" s="136">
        <v>41.698</v>
      </c>
      <c r="G9054" s="136">
        <v>57.281999999999996</v>
      </c>
      <c r="H9054" s="136">
        <v>0.53900000000000003</v>
      </c>
      <c r="I9054" s="136">
        <v>1.2310000000000001</v>
      </c>
      <c r="J9054" s="136">
        <v>65.465000000000003</v>
      </c>
      <c r="K9054" s="136">
        <v>36.734999999999999</v>
      </c>
      <c r="L9054" s="136">
        <v>5.8380000000000001</v>
      </c>
      <c r="M9054" s="136">
        <v>14.869</v>
      </c>
      <c r="N9054" s="136">
        <v>1.3520000000000001</v>
      </c>
      <c r="O9054" s="136">
        <v>0.503</v>
      </c>
      <c r="P9054" s="136">
        <v>0.755</v>
      </c>
      <c r="Q9054" s="140">
        <v>1.127</v>
      </c>
      <c r="R9054" s="134" t="s">
        <v>1222</v>
      </c>
      <c r="S9054" s="136">
        <v>3.883</v>
      </c>
    </row>
    <row r="9055" spans="1:19" ht="11.25" thickBot="1" x14ac:dyDescent="0.2">
      <c r="A9055" s="112"/>
    </row>
    <row r="9056" spans="1:19" ht="11.25" thickBot="1" x14ac:dyDescent="0.2">
      <c r="A9056" s="106" t="s">
        <v>357</v>
      </c>
      <c r="B9056" s="106" t="s">
        <v>358</v>
      </c>
      <c r="C9056" s="130" t="s">
        <v>68</v>
      </c>
    </row>
    <row r="9057" spans="1:19" ht="11.25" thickBot="1" x14ac:dyDescent="0.2">
      <c r="A9057" s="107">
        <v>1</v>
      </c>
      <c r="B9057" s="132">
        <v>0.49409722222222219</v>
      </c>
      <c r="C9057" s="108">
        <v>2823.1909999999998</v>
      </c>
    </row>
    <row r="9058" spans="1:19" ht="11.25" thickBot="1" x14ac:dyDescent="0.2">
      <c r="A9058" s="112"/>
    </row>
    <row r="9059" spans="1:19" ht="11.25" thickBot="1" x14ac:dyDescent="0.2">
      <c r="A9059" s="107">
        <v>2</v>
      </c>
      <c r="B9059" s="132">
        <v>0.49428240740740742</v>
      </c>
      <c r="C9059" s="108">
        <v>2717.1770000000001</v>
      </c>
    </row>
    <row r="9060" spans="1:19" ht="11.25" thickBot="1" x14ac:dyDescent="0.2">
      <c r="A9060" s="112"/>
    </row>
    <row r="9061" spans="1:19" ht="11.25" thickBot="1" x14ac:dyDescent="0.2">
      <c r="A9061" s="107">
        <v>3</v>
      </c>
      <c r="B9061" s="132">
        <v>0.4944675925925926</v>
      </c>
      <c r="C9061" s="108">
        <v>2711.1759999999999</v>
      </c>
    </row>
    <row r="9062" spans="1:19" ht="11.25" thickBot="1" x14ac:dyDescent="0.2">
      <c r="A9062" s="112"/>
    </row>
    <row r="9063" spans="1:19" ht="11.25" thickBot="1" x14ac:dyDescent="0.2">
      <c r="A9063" s="135" t="s">
        <v>362</v>
      </c>
      <c r="B9063" s="112"/>
      <c r="C9063" s="136">
        <v>2750.5149999999999</v>
      </c>
    </row>
    <row r="9064" spans="1:19" ht="11.25" thickBot="1" x14ac:dyDescent="0.2">
      <c r="A9064" s="112"/>
    </row>
    <row r="9065" spans="1:19" ht="11.25" thickBot="1" x14ac:dyDescent="0.2">
      <c r="A9065" s="138" t="s">
        <v>364</v>
      </c>
      <c r="B9065" s="112"/>
      <c r="C9065" s="136">
        <v>63.011000000000003</v>
      </c>
    </row>
    <row r="9066" spans="1:19" ht="11.25" thickBot="1" x14ac:dyDescent="0.2">
      <c r="A9066" s="112"/>
    </row>
    <row r="9067" spans="1:19" ht="11.25" thickBot="1" x14ac:dyDescent="0.2">
      <c r="A9067" s="139" t="s">
        <v>366</v>
      </c>
      <c r="B9067" s="112"/>
      <c r="C9067" s="136">
        <v>2.2909999999999999</v>
      </c>
    </row>
    <row r="9068" spans="1:19" ht="10.5" x14ac:dyDescent="0.15">
      <c r="A9068" s="112"/>
    </row>
    <row r="9069" spans="1:19" x14ac:dyDescent="0.15">
      <c r="A9069" s="129"/>
      <c r="B9069" s="86" t="s">
        <v>1223</v>
      </c>
    </row>
    <row r="9070" spans="1:19" ht="9.75" thickBot="1" x14ac:dyDescent="0.2">
      <c r="A9070" s="81" t="s">
        <v>5871</v>
      </c>
    </row>
    <row r="9071" spans="1:19" ht="11.25" thickBot="1" x14ac:dyDescent="0.2">
      <c r="A9071" s="106" t="s">
        <v>357</v>
      </c>
      <c r="B9071" s="106" t="s">
        <v>358</v>
      </c>
      <c r="C9071" s="130" t="s">
        <v>0</v>
      </c>
      <c r="D9071" s="130" t="s">
        <v>1</v>
      </c>
      <c r="E9071" s="130" t="s">
        <v>2</v>
      </c>
      <c r="F9071" s="130" t="s">
        <v>3</v>
      </c>
      <c r="G9071" s="130" t="s">
        <v>4</v>
      </c>
      <c r="H9071" s="130" t="s">
        <v>5</v>
      </c>
      <c r="I9071" s="131" t="s">
        <v>6</v>
      </c>
      <c r="J9071" s="131" t="s">
        <v>7</v>
      </c>
      <c r="K9071" s="130" t="s">
        <v>8</v>
      </c>
      <c r="L9071" s="130" t="s">
        <v>9</v>
      </c>
      <c r="M9071" s="130" t="s">
        <v>10</v>
      </c>
      <c r="N9071" s="130" t="s">
        <v>11</v>
      </c>
      <c r="O9071" s="130" t="s">
        <v>12</v>
      </c>
      <c r="P9071" s="130" t="s">
        <v>13</v>
      </c>
      <c r="Q9071" s="130" t="s">
        <v>14</v>
      </c>
      <c r="R9071" s="130" t="s">
        <v>15</v>
      </c>
      <c r="S9071" s="130" t="s">
        <v>16</v>
      </c>
    </row>
    <row r="9072" spans="1:19" ht="11.25" thickBot="1" x14ac:dyDescent="0.2">
      <c r="A9072" s="107">
        <v>1</v>
      </c>
      <c r="B9072" s="132">
        <v>0.49927083333333333</v>
      </c>
      <c r="C9072" s="141" t="s">
        <v>6697</v>
      </c>
      <c r="D9072" s="108">
        <v>62156.584000000003</v>
      </c>
      <c r="E9072" s="108">
        <v>42504.315000000002</v>
      </c>
      <c r="F9072" s="108">
        <v>58646.43</v>
      </c>
      <c r="G9072" s="141" t="s">
        <v>6698</v>
      </c>
      <c r="H9072" s="108">
        <v>36</v>
      </c>
      <c r="I9072" s="145">
        <v>17150.056</v>
      </c>
      <c r="J9072" s="134" t="s">
        <v>6699</v>
      </c>
      <c r="K9072" s="141" t="s">
        <v>6700</v>
      </c>
      <c r="L9072" s="108">
        <v>108</v>
      </c>
      <c r="M9072" s="108">
        <v>4514.4889999999996</v>
      </c>
      <c r="N9072" s="108">
        <v>6712.0810000000001</v>
      </c>
      <c r="O9072" s="108">
        <v>2728.1790000000001</v>
      </c>
      <c r="P9072" s="108">
        <v>2265.123</v>
      </c>
      <c r="Q9072" s="108">
        <v>293.00200000000001</v>
      </c>
      <c r="R9072" s="108">
        <v>555.00699999999995</v>
      </c>
      <c r="S9072" s="108">
        <v>92994.087</v>
      </c>
    </row>
    <row r="9073" spans="1:19" ht="11.25" thickBot="1" x14ac:dyDescent="0.2">
      <c r="A9073" s="112"/>
    </row>
    <row r="9074" spans="1:19" ht="11.25" thickBot="1" x14ac:dyDescent="0.2">
      <c r="A9074" s="107">
        <v>2</v>
      </c>
      <c r="B9074" s="132">
        <v>0.49944444444444441</v>
      </c>
      <c r="C9074" s="141" t="s">
        <v>6701</v>
      </c>
      <c r="D9074" s="108">
        <v>63403.332999999999</v>
      </c>
      <c r="E9074" s="108">
        <v>43567.506999999998</v>
      </c>
      <c r="F9074" s="108">
        <v>59342.396000000001</v>
      </c>
      <c r="G9074" s="141" t="s">
        <v>6702</v>
      </c>
      <c r="H9074" s="108">
        <v>51</v>
      </c>
      <c r="I9074" s="145">
        <v>17811.611000000001</v>
      </c>
      <c r="J9074" s="134" t="s">
        <v>6703</v>
      </c>
      <c r="K9074" s="141" t="s">
        <v>6704</v>
      </c>
      <c r="L9074" s="108">
        <v>106</v>
      </c>
      <c r="M9074" s="108">
        <v>4454.4759999999997</v>
      </c>
      <c r="N9074" s="108">
        <v>6574.0370000000003</v>
      </c>
      <c r="O9074" s="108">
        <v>2831.192</v>
      </c>
      <c r="P9074" s="108">
        <v>2212.1170000000002</v>
      </c>
      <c r="Q9074" s="108">
        <v>245.001</v>
      </c>
      <c r="R9074" s="108">
        <v>541.00699999999995</v>
      </c>
      <c r="S9074" s="108">
        <v>90025.089000000007</v>
      </c>
    </row>
    <row r="9075" spans="1:19" ht="11.25" thickBot="1" x14ac:dyDescent="0.2">
      <c r="A9075" s="112"/>
    </row>
    <row r="9076" spans="1:19" ht="11.25" thickBot="1" x14ac:dyDescent="0.2">
      <c r="A9076" s="107">
        <v>3</v>
      </c>
      <c r="B9076" s="132">
        <v>0.49962962962962965</v>
      </c>
      <c r="C9076" s="141" t="s">
        <v>6705</v>
      </c>
      <c r="D9076" s="108">
        <v>62796.499000000003</v>
      </c>
      <c r="E9076" s="108">
        <v>43184.712</v>
      </c>
      <c r="F9076" s="108">
        <v>59776.635000000002</v>
      </c>
      <c r="G9076" s="141" t="s">
        <v>6706</v>
      </c>
      <c r="H9076" s="108">
        <v>42</v>
      </c>
      <c r="I9076" s="145">
        <v>17833.63</v>
      </c>
      <c r="J9076" s="134" t="s">
        <v>6707</v>
      </c>
      <c r="K9076" s="141" t="s">
        <v>6708</v>
      </c>
      <c r="L9076" s="108">
        <v>88</v>
      </c>
      <c r="M9076" s="108">
        <v>4538.4939999999997</v>
      </c>
      <c r="N9076" s="108">
        <v>6816.1149999999998</v>
      </c>
      <c r="O9076" s="108">
        <v>2783.1860000000001</v>
      </c>
      <c r="P9076" s="108">
        <v>2265.123</v>
      </c>
      <c r="Q9076" s="108">
        <v>281.00200000000001</v>
      </c>
      <c r="R9076" s="108">
        <v>584.00800000000004</v>
      </c>
      <c r="S9076" s="108">
        <v>88523.676000000007</v>
      </c>
    </row>
    <row r="9077" spans="1:19" ht="11.25" thickBot="1" x14ac:dyDescent="0.2">
      <c r="A9077" s="112"/>
    </row>
    <row r="9078" spans="1:19" ht="11.25" thickBot="1" x14ac:dyDescent="0.2">
      <c r="A9078" s="135" t="s">
        <v>362</v>
      </c>
      <c r="B9078" s="112"/>
      <c r="C9078" s="141" t="s">
        <v>6709</v>
      </c>
      <c r="D9078" s="136">
        <v>62785.472000000002</v>
      </c>
      <c r="E9078" s="136">
        <v>43085.510999999999</v>
      </c>
      <c r="F9078" s="136">
        <v>59255.154000000002</v>
      </c>
      <c r="G9078" s="141" t="s">
        <v>6710</v>
      </c>
      <c r="H9078" s="136">
        <v>43</v>
      </c>
      <c r="I9078" s="140">
        <v>17598.432000000001</v>
      </c>
      <c r="J9078" s="134" t="s">
        <v>6711</v>
      </c>
      <c r="K9078" s="141" t="s">
        <v>6712</v>
      </c>
      <c r="L9078" s="136">
        <v>100.667</v>
      </c>
      <c r="M9078" s="136">
        <v>4502.4870000000001</v>
      </c>
      <c r="N9078" s="136">
        <v>6700.7439999999997</v>
      </c>
      <c r="O9078" s="136">
        <v>2780.8519999999999</v>
      </c>
      <c r="P9078" s="136">
        <v>2247.4549999999999</v>
      </c>
      <c r="Q9078" s="136">
        <v>273.00200000000001</v>
      </c>
      <c r="R9078" s="136">
        <v>560.00800000000004</v>
      </c>
      <c r="S9078" s="136">
        <v>90514.284</v>
      </c>
    </row>
    <row r="9079" spans="1:19" ht="11.25" thickBot="1" x14ac:dyDescent="0.2">
      <c r="A9079" s="112"/>
    </row>
    <row r="9080" spans="1:19" ht="11.25" thickBot="1" x14ac:dyDescent="0.2">
      <c r="A9080" s="138" t="s">
        <v>364</v>
      </c>
      <c r="B9080" s="112"/>
      <c r="C9080" s="141" t="s">
        <v>6713</v>
      </c>
      <c r="D9080" s="136">
        <v>623.447</v>
      </c>
      <c r="E9080" s="136">
        <v>538.49400000000003</v>
      </c>
      <c r="F9080" s="136">
        <v>570.13099999999997</v>
      </c>
      <c r="G9080" s="141" t="s">
        <v>6714</v>
      </c>
      <c r="H9080" s="136">
        <v>7.55</v>
      </c>
      <c r="I9080" s="140">
        <v>388.46100000000001</v>
      </c>
      <c r="J9080" s="134" t="s">
        <v>6715</v>
      </c>
      <c r="K9080" s="141" t="s">
        <v>6716</v>
      </c>
      <c r="L9080" s="136">
        <v>11.015000000000001</v>
      </c>
      <c r="M9080" s="136">
        <v>43.276000000000003</v>
      </c>
      <c r="N9080" s="136">
        <v>121.43600000000001</v>
      </c>
      <c r="O9080" s="136">
        <v>51.546999999999997</v>
      </c>
      <c r="P9080" s="136">
        <v>30.603000000000002</v>
      </c>
      <c r="Q9080" s="136">
        <v>24.98</v>
      </c>
      <c r="R9080" s="136">
        <v>21.931999999999999</v>
      </c>
      <c r="S9080" s="136">
        <v>2275.0010000000002</v>
      </c>
    </row>
    <row r="9081" spans="1:19" ht="11.25" thickBot="1" x14ac:dyDescent="0.2">
      <c r="A9081" s="112"/>
    </row>
    <row r="9082" spans="1:19" ht="11.25" thickBot="1" x14ac:dyDescent="0.2">
      <c r="A9082" s="139" t="s">
        <v>366</v>
      </c>
      <c r="B9082" s="112"/>
      <c r="C9082" s="141" t="s">
        <v>6717</v>
      </c>
      <c r="D9082" s="136">
        <v>0.99299999999999999</v>
      </c>
      <c r="E9082" s="136">
        <v>1.25</v>
      </c>
      <c r="F9082" s="136">
        <v>0.96199999999999997</v>
      </c>
      <c r="G9082" s="141" t="s">
        <v>2591</v>
      </c>
      <c r="H9082" s="136">
        <v>17.558</v>
      </c>
      <c r="I9082" s="140">
        <v>2.2069999999999999</v>
      </c>
      <c r="J9082" s="134" t="s">
        <v>1245</v>
      </c>
      <c r="K9082" s="141" t="s">
        <v>6718</v>
      </c>
      <c r="L9082" s="136">
        <v>10.942</v>
      </c>
      <c r="M9082" s="136">
        <v>0.96099999999999997</v>
      </c>
      <c r="N9082" s="136">
        <v>1.8120000000000001</v>
      </c>
      <c r="O9082" s="136">
        <v>1.8540000000000001</v>
      </c>
      <c r="P9082" s="136">
        <v>1.3620000000000001</v>
      </c>
      <c r="Q9082" s="136">
        <v>9.15</v>
      </c>
      <c r="R9082" s="136">
        <v>3.9159999999999999</v>
      </c>
      <c r="S9082" s="136">
        <v>2.5129999999999999</v>
      </c>
    </row>
    <row r="9083" spans="1:19" ht="11.25" thickBot="1" x14ac:dyDescent="0.2">
      <c r="A9083" s="112"/>
    </row>
    <row r="9084" spans="1:19" ht="11.25" thickBot="1" x14ac:dyDescent="0.2">
      <c r="A9084" s="106" t="s">
        <v>357</v>
      </c>
      <c r="B9084" s="106" t="s">
        <v>358</v>
      </c>
      <c r="C9084" s="130" t="s">
        <v>17</v>
      </c>
      <c r="D9084" s="130" t="s">
        <v>18</v>
      </c>
      <c r="E9084" s="131" t="s">
        <v>19</v>
      </c>
      <c r="F9084" s="131" t="s">
        <v>20</v>
      </c>
      <c r="G9084" s="130" t="s">
        <v>21</v>
      </c>
      <c r="H9084" s="130" t="s">
        <v>22</v>
      </c>
      <c r="I9084" s="130" t="s">
        <v>23</v>
      </c>
      <c r="J9084" s="130" t="s">
        <v>24</v>
      </c>
      <c r="K9084" s="131" t="s">
        <v>25</v>
      </c>
      <c r="L9084" s="131" t="s">
        <v>26</v>
      </c>
      <c r="M9084" s="130" t="s">
        <v>27</v>
      </c>
      <c r="N9084" s="130" t="s">
        <v>28</v>
      </c>
      <c r="O9084" s="130" t="s">
        <v>29</v>
      </c>
      <c r="P9084" s="130" t="s">
        <v>30</v>
      </c>
      <c r="Q9084" s="130" t="s">
        <v>31</v>
      </c>
      <c r="R9084" s="130" t="s">
        <v>32</v>
      </c>
      <c r="S9084" s="130" t="s">
        <v>33</v>
      </c>
    </row>
    <row r="9085" spans="1:19" ht="11.25" thickBot="1" x14ac:dyDescent="0.2">
      <c r="A9085" s="107">
        <v>1</v>
      </c>
      <c r="B9085" s="132">
        <v>0.49927083333333333</v>
      </c>
      <c r="C9085" s="108">
        <v>3107.232</v>
      </c>
      <c r="D9085" s="108">
        <v>443.005</v>
      </c>
      <c r="E9085" s="145">
        <v>22686.345000000001</v>
      </c>
      <c r="F9085" s="145">
        <v>857551.55</v>
      </c>
      <c r="G9085" s="108">
        <v>20</v>
      </c>
      <c r="H9085" s="108">
        <v>2</v>
      </c>
      <c r="I9085" s="108">
        <v>910.02</v>
      </c>
      <c r="J9085" s="108">
        <v>1810.079</v>
      </c>
      <c r="K9085" s="145">
        <v>167415.98000000001</v>
      </c>
      <c r="L9085" s="134" t="s">
        <v>6719</v>
      </c>
      <c r="M9085" s="108">
        <v>636422.56999999995</v>
      </c>
      <c r="N9085" s="108">
        <v>359.00299999999999</v>
      </c>
      <c r="O9085" s="108">
        <v>1</v>
      </c>
      <c r="P9085" s="108">
        <v>6</v>
      </c>
      <c r="Q9085" s="108">
        <v>10</v>
      </c>
      <c r="R9085" s="108">
        <v>1786.077</v>
      </c>
      <c r="S9085" s="108">
        <v>111</v>
      </c>
    </row>
    <row r="9086" spans="1:19" ht="11.25" thickBot="1" x14ac:dyDescent="0.2">
      <c r="A9086" s="112"/>
    </row>
    <row r="9087" spans="1:19" ht="11.25" thickBot="1" x14ac:dyDescent="0.2">
      <c r="A9087" s="107">
        <v>2</v>
      </c>
      <c r="B9087" s="132">
        <v>0.49944444444444441</v>
      </c>
      <c r="C9087" s="108">
        <v>3465.288</v>
      </c>
      <c r="D9087" s="108">
        <v>447.005</v>
      </c>
      <c r="E9087" s="145">
        <v>23315.039000000001</v>
      </c>
      <c r="F9087" s="145">
        <v>852760.79</v>
      </c>
      <c r="G9087" s="108">
        <v>22</v>
      </c>
      <c r="H9087" s="108">
        <v>0</v>
      </c>
      <c r="I9087" s="108">
        <v>926.02099999999996</v>
      </c>
      <c r="J9087" s="108">
        <v>1798.078</v>
      </c>
      <c r="K9087" s="145">
        <v>170906.15</v>
      </c>
      <c r="L9087" s="134" t="s">
        <v>6720</v>
      </c>
      <c r="M9087" s="108">
        <v>637351.31999999995</v>
      </c>
      <c r="N9087" s="108">
        <v>348.00299999999999</v>
      </c>
      <c r="O9087" s="108">
        <v>4</v>
      </c>
      <c r="P9087" s="108">
        <v>3</v>
      </c>
      <c r="Q9087" s="108">
        <v>10</v>
      </c>
      <c r="R9087" s="108">
        <v>1717.0709999999999</v>
      </c>
      <c r="S9087" s="108">
        <v>93</v>
      </c>
    </row>
    <row r="9088" spans="1:19" ht="11.25" thickBot="1" x14ac:dyDescent="0.2">
      <c r="A9088" s="112"/>
    </row>
    <row r="9089" spans="1:19" ht="11.25" thickBot="1" x14ac:dyDescent="0.2">
      <c r="A9089" s="107">
        <v>3</v>
      </c>
      <c r="B9089" s="132">
        <v>0.49962962962962965</v>
      </c>
      <c r="C9089" s="108">
        <v>3263.2559999999999</v>
      </c>
      <c r="D9089" s="108">
        <v>460.005</v>
      </c>
      <c r="E9089" s="145">
        <v>23325.05</v>
      </c>
      <c r="F9089" s="145">
        <v>855672.61</v>
      </c>
      <c r="G9089" s="108">
        <v>12</v>
      </c>
      <c r="H9089" s="108">
        <v>0</v>
      </c>
      <c r="I9089" s="108">
        <v>935.02099999999996</v>
      </c>
      <c r="J9089" s="108">
        <v>1736.0719999999999</v>
      </c>
      <c r="K9089" s="145">
        <v>170636.96</v>
      </c>
      <c r="L9089" s="134" t="s">
        <v>6721</v>
      </c>
      <c r="M9089" s="108">
        <v>641571.94999999995</v>
      </c>
      <c r="N9089" s="108">
        <v>358.00299999999999</v>
      </c>
      <c r="O9089" s="108">
        <v>2</v>
      </c>
      <c r="P9089" s="108">
        <v>3</v>
      </c>
      <c r="Q9089" s="108">
        <v>4</v>
      </c>
      <c r="R9089" s="108">
        <v>1647.0650000000001</v>
      </c>
      <c r="S9089" s="108">
        <v>120</v>
      </c>
    </row>
    <row r="9090" spans="1:19" ht="11.25" thickBot="1" x14ac:dyDescent="0.2">
      <c r="A9090" s="112"/>
    </row>
    <row r="9091" spans="1:19" ht="11.25" thickBot="1" x14ac:dyDescent="0.2">
      <c r="A9091" s="135" t="s">
        <v>362</v>
      </c>
      <c r="B9091" s="112"/>
      <c r="C9091" s="136">
        <v>3278.5920000000001</v>
      </c>
      <c r="D9091" s="136">
        <v>450.005</v>
      </c>
      <c r="E9091" s="140">
        <v>23108.811000000002</v>
      </c>
      <c r="F9091" s="140">
        <v>855328.32</v>
      </c>
      <c r="G9091" s="136">
        <v>18</v>
      </c>
      <c r="H9091" s="136">
        <v>0.66700000000000004</v>
      </c>
      <c r="I9091" s="136">
        <v>923.68700000000001</v>
      </c>
      <c r="J9091" s="136">
        <v>1781.41</v>
      </c>
      <c r="K9091" s="140">
        <v>169653.03</v>
      </c>
      <c r="L9091" s="134" t="s">
        <v>6722</v>
      </c>
      <c r="M9091" s="136">
        <v>638448.61</v>
      </c>
      <c r="N9091" s="136">
        <v>355.00299999999999</v>
      </c>
      <c r="O9091" s="136">
        <v>2.3330000000000002</v>
      </c>
      <c r="P9091" s="136">
        <v>4</v>
      </c>
      <c r="Q9091" s="136">
        <v>8</v>
      </c>
      <c r="R9091" s="136">
        <v>1716.7380000000001</v>
      </c>
      <c r="S9091" s="136">
        <v>108</v>
      </c>
    </row>
    <row r="9092" spans="1:19" ht="11.25" thickBot="1" x14ac:dyDescent="0.2">
      <c r="A9092" s="112"/>
    </row>
    <row r="9093" spans="1:19" ht="11.25" thickBot="1" x14ac:dyDescent="0.2">
      <c r="A9093" s="138" t="s">
        <v>364</v>
      </c>
      <c r="B9093" s="112"/>
      <c r="C9093" s="136">
        <v>179.52</v>
      </c>
      <c r="D9093" s="136">
        <v>8.8879999999999999</v>
      </c>
      <c r="E9093" s="140">
        <v>365.90100000000001</v>
      </c>
      <c r="F9093" s="140">
        <v>2413.864</v>
      </c>
      <c r="G9093" s="136">
        <v>5.2919999999999998</v>
      </c>
      <c r="H9093" s="136">
        <v>1.155</v>
      </c>
      <c r="I9093" s="136">
        <v>12.663</v>
      </c>
      <c r="J9093" s="136">
        <v>39.719000000000001</v>
      </c>
      <c r="K9093" s="140">
        <v>1942.01</v>
      </c>
      <c r="L9093" s="134" t="s">
        <v>6723</v>
      </c>
      <c r="M9093" s="136">
        <v>2744.4609999999998</v>
      </c>
      <c r="N9093" s="136">
        <v>6.0830000000000002</v>
      </c>
      <c r="O9093" s="136">
        <v>1.528</v>
      </c>
      <c r="P9093" s="136">
        <v>1.732</v>
      </c>
      <c r="Q9093" s="136">
        <v>3.464</v>
      </c>
      <c r="R9093" s="136">
        <v>69.506</v>
      </c>
      <c r="S9093" s="136">
        <v>13.747999999999999</v>
      </c>
    </row>
    <row r="9094" spans="1:19" ht="11.25" thickBot="1" x14ac:dyDescent="0.2">
      <c r="A9094" s="112"/>
    </row>
    <row r="9095" spans="1:19" ht="11.25" thickBot="1" x14ac:dyDescent="0.2">
      <c r="A9095" s="139" t="s">
        <v>366</v>
      </c>
      <c r="B9095" s="112"/>
      <c r="C9095" s="136">
        <v>5.476</v>
      </c>
      <c r="D9095" s="136">
        <v>1.9750000000000001</v>
      </c>
      <c r="E9095" s="140">
        <v>1.583</v>
      </c>
      <c r="F9095" s="140">
        <v>0.28199999999999997</v>
      </c>
      <c r="G9095" s="136">
        <v>29.396999999999998</v>
      </c>
      <c r="H9095" s="136">
        <v>173.20500000000001</v>
      </c>
      <c r="I9095" s="136">
        <v>1.371</v>
      </c>
      <c r="J9095" s="136">
        <v>2.23</v>
      </c>
      <c r="K9095" s="140">
        <v>1.145</v>
      </c>
      <c r="L9095" s="134" t="s">
        <v>1252</v>
      </c>
      <c r="M9095" s="136">
        <v>0.43</v>
      </c>
      <c r="N9095" s="136">
        <v>1.7130000000000001</v>
      </c>
      <c r="O9095" s="136">
        <v>65.465000000000003</v>
      </c>
      <c r="P9095" s="136">
        <v>43.301000000000002</v>
      </c>
      <c r="Q9095" s="136">
        <v>43.301000000000002</v>
      </c>
      <c r="R9095" s="136">
        <v>4.0490000000000004</v>
      </c>
      <c r="S9095" s="136">
        <v>12.728999999999999</v>
      </c>
    </row>
    <row r="9096" spans="1:19" ht="11.25" thickBot="1" x14ac:dyDescent="0.2">
      <c r="A9096" s="112"/>
    </row>
    <row r="9097" spans="1:19" ht="11.25" thickBot="1" x14ac:dyDescent="0.2">
      <c r="A9097" s="106" t="s">
        <v>357</v>
      </c>
      <c r="B9097" s="106" t="s">
        <v>358</v>
      </c>
      <c r="C9097" s="131" t="s">
        <v>34</v>
      </c>
      <c r="D9097" s="131" t="s">
        <v>35</v>
      </c>
      <c r="E9097" s="130" t="s">
        <v>36</v>
      </c>
      <c r="F9097" s="130" t="s">
        <v>37</v>
      </c>
      <c r="G9097" s="130" t="s">
        <v>38</v>
      </c>
      <c r="H9097" s="130" t="s">
        <v>39</v>
      </c>
      <c r="I9097" s="130" t="s">
        <v>40</v>
      </c>
      <c r="J9097" s="130" t="s">
        <v>41</v>
      </c>
      <c r="K9097" s="130" t="s">
        <v>42</v>
      </c>
      <c r="L9097" s="130" t="s">
        <v>43</v>
      </c>
      <c r="M9097" s="130" t="s">
        <v>44</v>
      </c>
      <c r="N9097" s="130" t="s">
        <v>45</v>
      </c>
      <c r="O9097" s="130" t="s">
        <v>46</v>
      </c>
      <c r="P9097" s="130" t="s">
        <v>47</v>
      </c>
      <c r="Q9097" s="130" t="s">
        <v>48</v>
      </c>
      <c r="R9097" s="130" t="s">
        <v>49</v>
      </c>
      <c r="S9097" s="130" t="s">
        <v>50</v>
      </c>
    </row>
    <row r="9098" spans="1:19" ht="11.25" thickBot="1" x14ac:dyDescent="0.2">
      <c r="A9098" s="107">
        <v>1</v>
      </c>
      <c r="B9098" s="132">
        <v>0.49927083333333333</v>
      </c>
      <c r="C9098" s="145">
        <v>400601.89</v>
      </c>
      <c r="D9098" s="134" t="s">
        <v>6724</v>
      </c>
      <c r="E9098" s="108">
        <v>1683.068</v>
      </c>
      <c r="F9098" s="108">
        <v>410.00400000000002</v>
      </c>
      <c r="G9098" s="108">
        <v>7</v>
      </c>
      <c r="H9098" s="108">
        <v>41</v>
      </c>
      <c r="I9098" s="108">
        <v>1500.0540000000001</v>
      </c>
      <c r="J9098" s="108">
        <v>9683.25</v>
      </c>
      <c r="K9098" s="108">
        <v>146.001</v>
      </c>
      <c r="L9098" s="108">
        <v>682.01099999999997</v>
      </c>
      <c r="M9098" s="108">
        <v>22</v>
      </c>
      <c r="N9098" s="108">
        <v>10</v>
      </c>
      <c r="O9098" s="108">
        <v>5</v>
      </c>
      <c r="P9098" s="108">
        <v>3</v>
      </c>
      <c r="Q9098" s="108">
        <v>4</v>
      </c>
      <c r="R9098" s="108">
        <v>15</v>
      </c>
      <c r="S9098" s="108">
        <v>4</v>
      </c>
    </row>
    <row r="9099" spans="1:19" ht="11.25" thickBot="1" x14ac:dyDescent="0.2">
      <c r="A9099" s="112"/>
    </row>
    <row r="9100" spans="1:19" ht="11.25" thickBot="1" x14ac:dyDescent="0.2">
      <c r="A9100" s="107">
        <v>2</v>
      </c>
      <c r="B9100" s="132">
        <v>0.49944444444444441</v>
      </c>
      <c r="C9100" s="145">
        <v>408360.35</v>
      </c>
      <c r="D9100" s="134" t="s">
        <v>6725</v>
      </c>
      <c r="E9100" s="108">
        <v>1643.0650000000001</v>
      </c>
      <c r="F9100" s="108">
        <v>388.00400000000002</v>
      </c>
      <c r="G9100" s="108">
        <v>6</v>
      </c>
      <c r="H9100" s="108">
        <v>48</v>
      </c>
      <c r="I9100" s="108">
        <v>1554.058</v>
      </c>
      <c r="J9100" s="108">
        <v>9735.2739999999994</v>
      </c>
      <c r="K9100" s="108">
        <v>135</v>
      </c>
      <c r="L9100" s="108">
        <v>678.01099999999997</v>
      </c>
      <c r="M9100" s="108">
        <v>26</v>
      </c>
      <c r="N9100" s="108">
        <v>11</v>
      </c>
      <c r="O9100" s="108">
        <v>4</v>
      </c>
      <c r="P9100" s="108">
        <v>3</v>
      </c>
      <c r="Q9100" s="108">
        <v>2</v>
      </c>
      <c r="R9100" s="108">
        <v>18</v>
      </c>
      <c r="S9100" s="108">
        <v>12</v>
      </c>
    </row>
    <row r="9101" spans="1:19" ht="11.25" thickBot="1" x14ac:dyDescent="0.2">
      <c r="A9101" s="112"/>
    </row>
    <row r="9102" spans="1:19" ht="11.25" thickBot="1" x14ac:dyDescent="0.2">
      <c r="A9102" s="107">
        <v>3</v>
      </c>
      <c r="B9102" s="132">
        <v>0.49962962962962965</v>
      </c>
      <c r="C9102" s="145">
        <v>409347.44</v>
      </c>
      <c r="D9102" s="134" t="s">
        <v>6726</v>
      </c>
      <c r="E9102" s="108">
        <v>1754.0740000000001</v>
      </c>
      <c r="F9102" s="108">
        <v>378.00299999999999</v>
      </c>
      <c r="G9102" s="108">
        <v>7</v>
      </c>
      <c r="H9102" s="108">
        <v>47</v>
      </c>
      <c r="I9102" s="108">
        <v>1533.056</v>
      </c>
      <c r="J9102" s="108">
        <v>10016.406999999999</v>
      </c>
      <c r="K9102" s="108">
        <v>175.001</v>
      </c>
      <c r="L9102" s="108">
        <v>648.01</v>
      </c>
      <c r="M9102" s="108">
        <v>21</v>
      </c>
      <c r="N9102" s="108">
        <v>13</v>
      </c>
      <c r="O9102" s="108">
        <v>1</v>
      </c>
      <c r="P9102" s="108">
        <v>8</v>
      </c>
      <c r="Q9102" s="108">
        <v>0</v>
      </c>
      <c r="R9102" s="108">
        <v>11</v>
      </c>
      <c r="S9102" s="108">
        <v>6</v>
      </c>
    </row>
    <row r="9103" spans="1:19" ht="11.25" thickBot="1" x14ac:dyDescent="0.2">
      <c r="A9103" s="112"/>
    </row>
    <row r="9104" spans="1:19" ht="11.25" thickBot="1" x14ac:dyDescent="0.2">
      <c r="A9104" s="135" t="s">
        <v>362</v>
      </c>
      <c r="B9104" s="112"/>
      <c r="C9104" s="140">
        <v>406103.23</v>
      </c>
      <c r="D9104" s="134" t="s">
        <v>6727</v>
      </c>
      <c r="E9104" s="136">
        <v>1693.402</v>
      </c>
      <c r="F9104" s="136">
        <v>392.00400000000002</v>
      </c>
      <c r="G9104" s="136">
        <v>6.6669999999999998</v>
      </c>
      <c r="H9104" s="136">
        <v>45.332999999999998</v>
      </c>
      <c r="I9104" s="136">
        <v>1529.056</v>
      </c>
      <c r="J9104" s="136">
        <v>9811.6440000000002</v>
      </c>
      <c r="K9104" s="136">
        <v>152.001</v>
      </c>
      <c r="L9104" s="136">
        <v>669.34400000000005</v>
      </c>
      <c r="M9104" s="136">
        <v>23</v>
      </c>
      <c r="N9104" s="136">
        <v>11.333</v>
      </c>
      <c r="O9104" s="136">
        <v>3.3330000000000002</v>
      </c>
      <c r="P9104" s="136">
        <v>4.6669999999999998</v>
      </c>
      <c r="Q9104" s="136">
        <v>2</v>
      </c>
      <c r="R9104" s="136">
        <v>14.667</v>
      </c>
      <c r="S9104" s="136">
        <v>7.3330000000000002</v>
      </c>
    </row>
    <row r="9105" spans="1:19" ht="11.25" thickBot="1" x14ac:dyDescent="0.2">
      <c r="A9105" s="112"/>
    </row>
    <row r="9106" spans="1:19" ht="11.25" thickBot="1" x14ac:dyDescent="0.2">
      <c r="A9106" s="138" t="s">
        <v>364</v>
      </c>
      <c r="B9106" s="112"/>
      <c r="C9106" s="140">
        <v>4789.7960000000003</v>
      </c>
      <c r="D9106" s="134" t="s">
        <v>6728</v>
      </c>
      <c r="E9106" s="136">
        <v>56.220999999999997</v>
      </c>
      <c r="F9106" s="136">
        <v>16.370999999999999</v>
      </c>
      <c r="G9106" s="136">
        <v>0.57699999999999996</v>
      </c>
      <c r="H9106" s="136">
        <v>3.786</v>
      </c>
      <c r="I9106" s="136">
        <v>27.222999999999999</v>
      </c>
      <c r="J9106" s="136">
        <v>179.22800000000001</v>
      </c>
      <c r="K9106" s="136">
        <v>20.664000000000001</v>
      </c>
      <c r="L9106" s="136">
        <v>18.584</v>
      </c>
      <c r="M9106" s="136">
        <v>2.6459999999999999</v>
      </c>
      <c r="N9106" s="136">
        <v>1.528</v>
      </c>
      <c r="O9106" s="136">
        <v>2.0819999999999999</v>
      </c>
      <c r="P9106" s="136">
        <v>2.887</v>
      </c>
      <c r="Q9106" s="136">
        <v>2</v>
      </c>
      <c r="R9106" s="136">
        <v>3.512</v>
      </c>
      <c r="S9106" s="136">
        <v>4.1630000000000003</v>
      </c>
    </row>
    <row r="9107" spans="1:19" ht="11.25" thickBot="1" x14ac:dyDescent="0.2">
      <c r="A9107" s="112"/>
    </row>
    <row r="9108" spans="1:19" ht="11.25" thickBot="1" x14ac:dyDescent="0.2">
      <c r="A9108" s="139" t="s">
        <v>366</v>
      </c>
      <c r="B9108" s="112"/>
      <c r="C9108" s="140">
        <v>1.179</v>
      </c>
      <c r="D9108" s="134" t="s">
        <v>1258</v>
      </c>
      <c r="E9108" s="136">
        <v>3.32</v>
      </c>
      <c r="F9108" s="136">
        <v>4.1760000000000002</v>
      </c>
      <c r="G9108" s="136">
        <v>8.66</v>
      </c>
      <c r="H9108" s="136">
        <v>8.3510000000000009</v>
      </c>
      <c r="I9108" s="136">
        <v>1.78</v>
      </c>
      <c r="J9108" s="136">
        <v>1.827</v>
      </c>
      <c r="K9108" s="136">
        <v>13.595000000000001</v>
      </c>
      <c r="L9108" s="136">
        <v>2.7759999999999998</v>
      </c>
      <c r="M9108" s="136">
        <v>11.503</v>
      </c>
      <c r="N9108" s="136">
        <v>13.478</v>
      </c>
      <c r="O9108" s="136">
        <v>62.45</v>
      </c>
      <c r="P9108" s="136">
        <v>61.859000000000002</v>
      </c>
      <c r="Q9108" s="136">
        <v>100</v>
      </c>
      <c r="R9108" s="136">
        <v>23.945</v>
      </c>
      <c r="S9108" s="136">
        <v>56.773000000000003</v>
      </c>
    </row>
    <row r="9109" spans="1:19" ht="11.25" thickBot="1" x14ac:dyDescent="0.2">
      <c r="A9109" s="112"/>
    </row>
    <row r="9110" spans="1:19" ht="11.25" thickBot="1" x14ac:dyDescent="0.2">
      <c r="A9110" s="106" t="s">
        <v>357</v>
      </c>
      <c r="B9110" s="106" t="s">
        <v>358</v>
      </c>
      <c r="C9110" s="130" t="s">
        <v>51</v>
      </c>
      <c r="D9110" s="130" t="s">
        <v>52</v>
      </c>
      <c r="E9110" s="130" t="s">
        <v>53</v>
      </c>
      <c r="F9110" s="130" t="s">
        <v>54</v>
      </c>
      <c r="G9110" s="130" t="s">
        <v>55</v>
      </c>
      <c r="H9110" s="130" t="s">
        <v>56</v>
      </c>
      <c r="I9110" s="130" t="s">
        <v>57</v>
      </c>
      <c r="J9110" s="130" t="s">
        <v>58</v>
      </c>
      <c r="K9110" s="130" t="s">
        <v>59</v>
      </c>
      <c r="L9110" s="130" t="s">
        <v>60</v>
      </c>
      <c r="M9110" s="130" t="s">
        <v>61</v>
      </c>
      <c r="N9110" s="130" t="s">
        <v>62</v>
      </c>
      <c r="O9110" s="130" t="s">
        <v>63</v>
      </c>
      <c r="P9110" s="130" t="s">
        <v>64</v>
      </c>
      <c r="Q9110" s="131" t="s">
        <v>65</v>
      </c>
      <c r="R9110" s="131" t="s">
        <v>66</v>
      </c>
      <c r="S9110" s="130" t="s">
        <v>67</v>
      </c>
    </row>
    <row r="9111" spans="1:19" ht="11.25" thickBot="1" x14ac:dyDescent="0.2">
      <c r="A9111" s="107">
        <v>1</v>
      </c>
      <c r="B9111" s="132">
        <v>0.49927083333333333</v>
      </c>
      <c r="C9111" s="108">
        <v>19</v>
      </c>
      <c r="D9111" s="108">
        <v>8</v>
      </c>
      <c r="E9111" s="108">
        <v>5</v>
      </c>
      <c r="F9111" s="108">
        <v>10</v>
      </c>
      <c r="G9111" s="108">
        <v>18</v>
      </c>
      <c r="H9111" s="108">
        <v>20191.78</v>
      </c>
      <c r="I9111" s="108">
        <v>1880.085</v>
      </c>
      <c r="J9111" s="108">
        <v>5</v>
      </c>
      <c r="K9111" s="108">
        <v>3</v>
      </c>
      <c r="L9111" s="108">
        <v>90</v>
      </c>
      <c r="M9111" s="108">
        <v>97</v>
      </c>
      <c r="N9111" s="108">
        <v>849.01700000000005</v>
      </c>
      <c r="O9111" s="108">
        <v>97</v>
      </c>
      <c r="P9111" s="108">
        <v>36179.387000000002</v>
      </c>
      <c r="Q9111" s="145">
        <v>1848969.3</v>
      </c>
      <c r="R9111" s="134" t="s">
        <v>6729</v>
      </c>
      <c r="S9111" s="108">
        <v>110</v>
      </c>
    </row>
    <row r="9112" spans="1:19" ht="11.25" thickBot="1" x14ac:dyDescent="0.2">
      <c r="A9112" s="112"/>
    </row>
    <row r="9113" spans="1:19" ht="11.25" thickBot="1" x14ac:dyDescent="0.2">
      <c r="A9113" s="107">
        <v>2</v>
      </c>
      <c r="B9113" s="132">
        <v>0.49944444444444441</v>
      </c>
      <c r="C9113" s="108">
        <v>8</v>
      </c>
      <c r="D9113" s="108">
        <v>11</v>
      </c>
      <c r="E9113" s="108">
        <v>9</v>
      </c>
      <c r="F9113" s="108">
        <v>6</v>
      </c>
      <c r="G9113" s="108">
        <v>22</v>
      </c>
      <c r="H9113" s="108">
        <v>20292.878000000001</v>
      </c>
      <c r="I9113" s="108">
        <v>1994.095</v>
      </c>
      <c r="J9113" s="108">
        <v>2</v>
      </c>
      <c r="K9113" s="108">
        <v>6</v>
      </c>
      <c r="L9113" s="108">
        <v>114</v>
      </c>
      <c r="M9113" s="108">
        <v>92</v>
      </c>
      <c r="N9113" s="108">
        <v>864.01800000000003</v>
      </c>
      <c r="O9113" s="108">
        <v>68</v>
      </c>
      <c r="P9113" s="108">
        <v>35755.656999999999</v>
      </c>
      <c r="Q9113" s="145">
        <v>1880001.6</v>
      </c>
      <c r="R9113" s="134" t="s">
        <v>6730</v>
      </c>
      <c r="S9113" s="108">
        <v>109</v>
      </c>
    </row>
    <row r="9114" spans="1:19" ht="11.25" thickBot="1" x14ac:dyDescent="0.2">
      <c r="A9114" s="112"/>
    </row>
    <row r="9115" spans="1:19" ht="11.25" thickBot="1" x14ac:dyDescent="0.2">
      <c r="A9115" s="107">
        <v>3</v>
      </c>
      <c r="B9115" s="132">
        <v>0.49962962962962965</v>
      </c>
      <c r="C9115" s="108">
        <v>14</v>
      </c>
      <c r="D9115" s="108">
        <v>10</v>
      </c>
      <c r="E9115" s="108">
        <v>4</v>
      </c>
      <c r="F9115" s="108">
        <v>7</v>
      </c>
      <c r="G9115" s="108">
        <v>27</v>
      </c>
      <c r="H9115" s="108">
        <v>20468.05</v>
      </c>
      <c r="I9115" s="108">
        <v>1941.09</v>
      </c>
      <c r="J9115" s="108">
        <v>2</v>
      </c>
      <c r="K9115" s="108">
        <v>8</v>
      </c>
      <c r="L9115" s="108">
        <v>78</v>
      </c>
      <c r="M9115" s="108">
        <v>111</v>
      </c>
      <c r="N9115" s="108">
        <v>808.01599999999996</v>
      </c>
      <c r="O9115" s="108">
        <v>80</v>
      </c>
      <c r="P9115" s="108">
        <v>35777.695</v>
      </c>
      <c r="Q9115" s="145">
        <v>1890925</v>
      </c>
      <c r="R9115" s="134" t="s">
        <v>6731</v>
      </c>
      <c r="S9115" s="108">
        <v>111</v>
      </c>
    </row>
    <row r="9116" spans="1:19" ht="11.25" thickBot="1" x14ac:dyDescent="0.2">
      <c r="A9116" s="112"/>
    </row>
    <row r="9117" spans="1:19" ht="11.25" thickBot="1" x14ac:dyDescent="0.2">
      <c r="A9117" s="135" t="s">
        <v>362</v>
      </c>
      <c r="B9117" s="112"/>
      <c r="C9117" s="136">
        <v>13.667</v>
      </c>
      <c r="D9117" s="136">
        <v>9.6669999999999998</v>
      </c>
      <c r="E9117" s="136">
        <v>6</v>
      </c>
      <c r="F9117" s="136">
        <v>7.6669999999999998</v>
      </c>
      <c r="G9117" s="136">
        <v>22.332999999999998</v>
      </c>
      <c r="H9117" s="136">
        <v>20317.569</v>
      </c>
      <c r="I9117" s="136">
        <v>1938.424</v>
      </c>
      <c r="J9117" s="136">
        <v>3</v>
      </c>
      <c r="K9117" s="136">
        <v>5.6669999999999998</v>
      </c>
      <c r="L9117" s="136">
        <v>94</v>
      </c>
      <c r="M9117" s="136">
        <v>100</v>
      </c>
      <c r="N9117" s="136">
        <v>840.35</v>
      </c>
      <c r="O9117" s="136">
        <v>81.667000000000002</v>
      </c>
      <c r="P9117" s="136">
        <v>35904.245999999999</v>
      </c>
      <c r="Q9117" s="140">
        <v>1873298.6</v>
      </c>
      <c r="R9117" s="134" t="s">
        <v>6732</v>
      </c>
      <c r="S9117" s="136">
        <v>110</v>
      </c>
    </row>
    <row r="9118" spans="1:19" ht="11.25" thickBot="1" x14ac:dyDescent="0.2">
      <c r="A9118" s="112"/>
    </row>
    <row r="9119" spans="1:19" ht="11.25" thickBot="1" x14ac:dyDescent="0.2">
      <c r="A9119" s="138" t="s">
        <v>364</v>
      </c>
      <c r="B9119" s="112"/>
      <c r="C9119" s="136">
        <v>5.508</v>
      </c>
      <c r="D9119" s="136">
        <v>1.528</v>
      </c>
      <c r="E9119" s="136">
        <v>2.6459999999999999</v>
      </c>
      <c r="F9119" s="136">
        <v>2.0819999999999999</v>
      </c>
      <c r="G9119" s="136">
        <v>4.5090000000000003</v>
      </c>
      <c r="H9119" s="136">
        <v>139.78</v>
      </c>
      <c r="I9119" s="136">
        <v>57.052</v>
      </c>
      <c r="J9119" s="136">
        <v>1.732</v>
      </c>
      <c r="K9119" s="136">
        <v>2.5169999999999999</v>
      </c>
      <c r="L9119" s="136">
        <v>18.329999999999998</v>
      </c>
      <c r="M9119" s="136">
        <v>9.8490000000000002</v>
      </c>
      <c r="N9119" s="136">
        <v>28.99</v>
      </c>
      <c r="O9119" s="136">
        <v>14.571999999999999</v>
      </c>
      <c r="P9119" s="136">
        <v>238.53399999999999</v>
      </c>
      <c r="Q9119" s="140">
        <v>21766.203000000001</v>
      </c>
      <c r="R9119" s="134" t="s">
        <v>6733</v>
      </c>
      <c r="S9119" s="136">
        <v>1</v>
      </c>
    </row>
    <row r="9120" spans="1:19" ht="11.25" thickBot="1" x14ac:dyDescent="0.2">
      <c r="A9120" s="112"/>
    </row>
    <row r="9121" spans="1:19" ht="11.25" thickBot="1" x14ac:dyDescent="0.2">
      <c r="A9121" s="139" t="s">
        <v>366</v>
      </c>
      <c r="B9121" s="112"/>
      <c r="C9121" s="136">
        <v>40.298999999999999</v>
      </c>
      <c r="D9121" s="136">
        <v>15.802</v>
      </c>
      <c r="E9121" s="136">
        <v>44.095999999999997</v>
      </c>
      <c r="F9121" s="136">
        <v>27.152000000000001</v>
      </c>
      <c r="G9121" s="136">
        <v>20.190999999999999</v>
      </c>
      <c r="H9121" s="136">
        <v>0.68799999999999994</v>
      </c>
      <c r="I9121" s="136">
        <v>2.9430000000000001</v>
      </c>
      <c r="J9121" s="136">
        <v>57.734999999999999</v>
      </c>
      <c r="K9121" s="136">
        <v>44.411000000000001</v>
      </c>
      <c r="L9121" s="136">
        <v>19.5</v>
      </c>
      <c r="M9121" s="136">
        <v>9.8490000000000002</v>
      </c>
      <c r="N9121" s="136">
        <v>3.45</v>
      </c>
      <c r="O9121" s="136">
        <v>17.843</v>
      </c>
      <c r="P9121" s="136">
        <v>0.66400000000000003</v>
      </c>
      <c r="Q9121" s="140">
        <v>1.1619999999999999</v>
      </c>
      <c r="R9121" s="134" t="s">
        <v>1264</v>
      </c>
      <c r="S9121" s="136">
        <v>0.90900000000000003</v>
      </c>
    </row>
    <row r="9122" spans="1:19" ht="11.25" thickBot="1" x14ac:dyDescent="0.2">
      <c r="A9122" s="112"/>
    </row>
    <row r="9123" spans="1:19" ht="11.25" thickBot="1" x14ac:dyDescent="0.2">
      <c r="A9123" s="106" t="s">
        <v>357</v>
      </c>
      <c r="B9123" s="106" t="s">
        <v>358</v>
      </c>
      <c r="C9123" s="130" t="s">
        <v>68</v>
      </c>
    </row>
    <row r="9124" spans="1:19" ht="11.25" thickBot="1" x14ac:dyDescent="0.2">
      <c r="A9124" s="107">
        <v>1</v>
      </c>
      <c r="B9124" s="132">
        <v>0.49927083333333333</v>
      </c>
      <c r="C9124" s="108">
        <v>148.001</v>
      </c>
    </row>
    <row r="9125" spans="1:19" ht="11.25" thickBot="1" x14ac:dyDescent="0.2">
      <c r="A9125" s="112"/>
    </row>
    <row r="9126" spans="1:19" ht="11.25" thickBot="1" x14ac:dyDescent="0.2">
      <c r="A9126" s="107">
        <v>2</v>
      </c>
      <c r="B9126" s="132">
        <v>0.49944444444444441</v>
      </c>
      <c r="C9126" s="108">
        <v>163.001</v>
      </c>
    </row>
    <row r="9127" spans="1:19" ht="11.25" thickBot="1" x14ac:dyDescent="0.2">
      <c r="A9127" s="112"/>
    </row>
    <row r="9128" spans="1:19" ht="11.25" thickBot="1" x14ac:dyDescent="0.2">
      <c r="A9128" s="107">
        <v>3</v>
      </c>
      <c r="B9128" s="132">
        <v>0.49962962962962965</v>
      </c>
      <c r="C9128" s="108">
        <v>162.001</v>
      </c>
    </row>
    <row r="9129" spans="1:19" ht="11.25" thickBot="1" x14ac:dyDescent="0.2">
      <c r="A9129" s="112"/>
    </row>
    <row r="9130" spans="1:19" ht="11.25" thickBot="1" x14ac:dyDescent="0.2">
      <c r="A9130" s="135" t="s">
        <v>362</v>
      </c>
      <c r="B9130" s="112"/>
      <c r="C9130" s="136">
        <v>157.667</v>
      </c>
    </row>
    <row r="9131" spans="1:19" ht="11.25" thickBot="1" x14ac:dyDescent="0.2">
      <c r="A9131" s="112"/>
    </row>
    <row r="9132" spans="1:19" ht="11.25" thickBot="1" x14ac:dyDescent="0.2">
      <c r="A9132" s="138" t="s">
        <v>364</v>
      </c>
      <c r="B9132" s="112"/>
      <c r="C9132" s="136">
        <v>8.3870000000000005</v>
      </c>
    </row>
    <row r="9133" spans="1:19" ht="11.25" thickBot="1" x14ac:dyDescent="0.2">
      <c r="A9133" s="112"/>
    </row>
    <row r="9134" spans="1:19" ht="11.25" thickBot="1" x14ac:dyDescent="0.2">
      <c r="A9134" s="139" t="s">
        <v>366</v>
      </c>
      <c r="B9134" s="112"/>
      <c r="C9134" s="136">
        <v>5.319</v>
      </c>
    </row>
    <row r="9135" spans="1:19" ht="10.5" x14ac:dyDescent="0.15">
      <c r="A9135" s="112"/>
    </row>
    <row r="9136" spans="1:19" x14ac:dyDescent="0.15">
      <c r="A9136" s="129"/>
      <c r="B9136" s="86" t="s">
        <v>1265</v>
      </c>
    </row>
    <row r="9137" spans="1:19" ht="9.75" thickBot="1" x14ac:dyDescent="0.2">
      <c r="A9137" s="81" t="s">
        <v>5871</v>
      </c>
    </row>
    <row r="9138" spans="1:19" ht="11.25" thickBot="1" x14ac:dyDescent="0.2">
      <c r="A9138" s="106" t="s">
        <v>357</v>
      </c>
      <c r="B9138" s="106" t="s">
        <v>358</v>
      </c>
      <c r="C9138" s="130" t="s">
        <v>0</v>
      </c>
      <c r="D9138" s="130" t="s">
        <v>1</v>
      </c>
      <c r="E9138" s="130" t="s">
        <v>2</v>
      </c>
      <c r="F9138" s="130" t="s">
        <v>3</v>
      </c>
      <c r="G9138" s="130" t="s">
        <v>4</v>
      </c>
      <c r="H9138" s="130" t="s">
        <v>5</v>
      </c>
      <c r="I9138" s="131" t="s">
        <v>6</v>
      </c>
      <c r="J9138" s="131" t="s">
        <v>7</v>
      </c>
      <c r="K9138" s="130" t="s">
        <v>8</v>
      </c>
      <c r="L9138" s="130" t="s">
        <v>9</v>
      </c>
      <c r="M9138" s="130" t="s">
        <v>10</v>
      </c>
      <c r="N9138" s="130" t="s">
        <v>11</v>
      </c>
      <c r="O9138" s="130" t="s">
        <v>12</v>
      </c>
      <c r="P9138" s="130" t="s">
        <v>13</v>
      </c>
      <c r="Q9138" s="130" t="s">
        <v>14</v>
      </c>
      <c r="R9138" s="130" t="s">
        <v>15</v>
      </c>
      <c r="S9138" s="130" t="s">
        <v>16</v>
      </c>
    </row>
    <row r="9139" spans="1:19" ht="11.25" thickBot="1" x14ac:dyDescent="0.2">
      <c r="A9139" s="107">
        <v>1</v>
      </c>
      <c r="B9139" s="132">
        <v>0.50442129629629628</v>
      </c>
      <c r="C9139" s="141" t="s">
        <v>6734</v>
      </c>
      <c r="D9139" s="108">
        <v>60534.82</v>
      </c>
      <c r="E9139" s="108">
        <v>58202.186000000002</v>
      </c>
      <c r="F9139" s="108">
        <v>57704.805999999997</v>
      </c>
      <c r="G9139" s="141" t="s">
        <v>6735</v>
      </c>
      <c r="H9139" s="108">
        <v>15</v>
      </c>
      <c r="I9139" s="145">
        <v>17732.543000000001</v>
      </c>
      <c r="J9139" s="134" t="s">
        <v>6736</v>
      </c>
      <c r="K9139" s="141" t="s">
        <v>6737</v>
      </c>
      <c r="L9139" s="108">
        <v>100</v>
      </c>
      <c r="M9139" s="108">
        <v>4346.4530000000004</v>
      </c>
      <c r="N9139" s="108">
        <v>6862.13</v>
      </c>
      <c r="O9139" s="108">
        <v>2404.1390000000001</v>
      </c>
      <c r="P9139" s="108">
        <v>2136.11</v>
      </c>
      <c r="Q9139" s="108">
        <v>287.00200000000001</v>
      </c>
      <c r="R9139" s="108">
        <v>530.00699999999995</v>
      </c>
      <c r="S9139" s="108">
        <v>88787.796000000002</v>
      </c>
    </row>
    <row r="9140" spans="1:19" ht="11.25" thickBot="1" x14ac:dyDescent="0.2">
      <c r="A9140" s="112"/>
    </row>
    <row r="9141" spans="1:19" ht="11.25" thickBot="1" x14ac:dyDescent="0.2">
      <c r="A9141" s="107">
        <v>2</v>
      </c>
      <c r="B9141" s="132">
        <v>0.50459490740740742</v>
      </c>
      <c r="C9141" s="141" t="s">
        <v>6738</v>
      </c>
      <c r="D9141" s="108">
        <v>60539.834000000003</v>
      </c>
      <c r="E9141" s="108">
        <v>58767.771000000001</v>
      </c>
      <c r="F9141" s="108">
        <v>58272.381999999998</v>
      </c>
      <c r="G9141" s="141" t="s">
        <v>6739</v>
      </c>
      <c r="H9141" s="108">
        <v>27</v>
      </c>
      <c r="I9141" s="145">
        <v>18414.133999999998</v>
      </c>
      <c r="J9141" s="134" t="s">
        <v>6740</v>
      </c>
      <c r="K9141" s="141" t="s">
        <v>6741</v>
      </c>
      <c r="L9141" s="108">
        <v>88</v>
      </c>
      <c r="M9141" s="108">
        <v>4417.4679999999998</v>
      </c>
      <c r="N9141" s="108">
        <v>7027.1850000000004</v>
      </c>
      <c r="O9141" s="108">
        <v>2551.1559999999999</v>
      </c>
      <c r="P9141" s="108">
        <v>2193.1149999999998</v>
      </c>
      <c r="Q9141" s="108">
        <v>300.00200000000001</v>
      </c>
      <c r="R9141" s="108">
        <v>552.00699999999995</v>
      </c>
      <c r="S9141" s="108">
        <v>85968.006999999998</v>
      </c>
    </row>
    <row r="9142" spans="1:19" ht="11.25" thickBot="1" x14ac:dyDescent="0.2">
      <c r="A9142" s="112"/>
    </row>
    <row r="9143" spans="1:19" ht="11.25" thickBot="1" x14ac:dyDescent="0.2">
      <c r="A9143" s="107">
        <v>3</v>
      </c>
      <c r="B9143" s="132">
        <v>0.5047800925925926</v>
      </c>
      <c r="C9143" s="141" t="s">
        <v>6742</v>
      </c>
      <c r="D9143" s="108">
        <v>60126.64</v>
      </c>
      <c r="E9143" s="108">
        <v>59009.453000000001</v>
      </c>
      <c r="F9143" s="108">
        <v>57553.387999999999</v>
      </c>
      <c r="G9143" s="141" t="s">
        <v>6743</v>
      </c>
      <c r="H9143" s="108">
        <v>20</v>
      </c>
      <c r="I9143" s="145">
        <v>18091.851999999999</v>
      </c>
      <c r="J9143" s="134" t="s">
        <v>6744</v>
      </c>
      <c r="K9143" s="141" t="s">
        <v>6745</v>
      </c>
      <c r="L9143" s="108">
        <v>106</v>
      </c>
      <c r="M9143" s="108">
        <v>4331.45</v>
      </c>
      <c r="N9143" s="108">
        <v>6885.1369999999997</v>
      </c>
      <c r="O9143" s="108">
        <v>2506.1509999999998</v>
      </c>
      <c r="P9143" s="108">
        <v>2225.1190000000001</v>
      </c>
      <c r="Q9143" s="108">
        <v>295.00200000000001</v>
      </c>
      <c r="R9143" s="108">
        <v>551.00699999999995</v>
      </c>
      <c r="S9143" s="108">
        <v>84548.214000000007</v>
      </c>
    </row>
    <row r="9144" spans="1:19" ht="11.25" thickBot="1" x14ac:dyDescent="0.2">
      <c r="A9144" s="112"/>
    </row>
    <row r="9145" spans="1:19" ht="11.25" thickBot="1" x14ac:dyDescent="0.2">
      <c r="A9145" s="135" t="s">
        <v>362</v>
      </c>
      <c r="B9145" s="112"/>
      <c r="C9145" s="141" t="s">
        <v>6746</v>
      </c>
      <c r="D9145" s="136">
        <v>60400.430999999997</v>
      </c>
      <c r="E9145" s="136">
        <v>58659.803</v>
      </c>
      <c r="F9145" s="136">
        <v>57843.525000000001</v>
      </c>
      <c r="G9145" s="141" t="s">
        <v>6747</v>
      </c>
      <c r="H9145" s="136">
        <v>20.667000000000002</v>
      </c>
      <c r="I9145" s="140">
        <v>18079.509999999998</v>
      </c>
      <c r="J9145" s="134" t="s">
        <v>6748</v>
      </c>
      <c r="K9145" s="141" t="s">
        <v>6749</v>
      </c>
      <c r="L9145" s="136">
        <v>98</v>
      </c>
      <c r="M9145" s="136">
        <v>4365.1239999999998</v>
      </c>
      <c r="N9145" s="136">
        <v>6924.8180000000002</v>
      </c>
      <c r="O9145" s="136">
        <v>2487.1480000000001</v>
      </c>
      <c r="P9145" s="136">
        <v>2184.7809999999999</v>
      </c>
      <c r="Q9145" s="136">
        <v>294.00200000000001</v>
      </c>
      <c r="R9145" s="136">
        <v>544.34</v>
      </c>
      <c r="S9145" s="136">
        <v>86434.672000000006</v>
      </c>
    </row>
    <row r="9146" spans="1:19" ht="11.25" thickBot="1" x14ac:dyDescent="0.2">
      <c r="A9146" s="112"/>
    </row>
    <row r="9147" spans="1:19" ht="11.25" thickBot="1" x14ac:dyDescent="0.2">
      <c r="A9147" s="138" t="s">
        <v>364</v>
      </c>
      <c r="B9147" s="112"/>
      <c r="C9147" s="141" t="s">
        <v>6750</v>
      </c>
      <c r="D9147" s="136">
        <v>237.12299999999999</v>
      </c>
      <c r="E9147" s="136">
        <v>414.322</v>
      </c>
      <c r="F9147" s="136">
        <v>379.03899999999999</v>
      </c>
      <c r="G9147" s="141" t="s">
        <v>6751</v>
      </c>
      <c r="H9147" s="136">
        <v>6.0279999999999996</v>
      </c>
      <c r="I9147" s="140">
        <v>340.96300000000002</v>
      </c>
      <c r="J9147" s="134" t="s">
        <v>6752</v>
      </c>
      <c r="K9147" s="141" t="s">
        <v>6753</v>
      </c>
      <c r="L9147" s="136">
        <v>9.1649999999999991</v>
      </c>
      <c r="M9147" s="136">
        <v>45.948</v>
      </c>
      <c r="N9147" s="136">
        <v>89.396000000000001</v>
      </c>
      <c r="O9147" s="136">
        <v>75.328000000000003</v>
      </c>
      <c r="P9147" s="136">
        <v>45.085999999999999</v>
      </c>
      <c r="Q9147" s="136">
        <v>6.5579999999999998</v>
      </c>
      <c r="R9147" s="136">
        <v>12.423</v>
      </c>
      <c r="S9147" s="136">
        <v>2157.973</v>
      </c>
    </row>
    <row r="9148" spans="1:19" ht="11.25" thickBot="1" x14ac:dyDescent="0.2">
      <c r="A9148" s="112"/>
    </row>
    <row r="9149" spans="1:19" ht="11.25" thickBot="1" x14ac:dyDescent="0.2">
      <c r="A9149" s="139" t="s">
        <v>366</v>
      </c>
      <c r="B9149" s="112"/>
      <c r="C9149" s="141" t="s">
        <v>1252</v>
      </c>
      <c r="D9149" s="136">
        <v>0.39300000000000002</v>
      </c>
      <c r="E9149" s="136">
        <v>0.70599999999999996</v>
      </c>
      <c r="F9149" s="136">
        <v>0.65500000000000003</v>
      </c>
      <c r="G9149" s="141" t="s">
        <v>6754</v>
      </c>
      <c r="H9149" s="136">
        <v>29.166</v>
      </c>
      <c r="I9149" s="140">
        <v>1.8859999999999999</v>
      </c>
      <c r="J9149" s="134" t="s">
        <v>1287</v>
      </c>
      <c r="K9149" s="141" t="s">
        <v>6755</v>
      </c>
      <c r="L9149" s="136">
        <v>9.3520000000000003</v>
      </c>
      <c r="M9149" s="136">
        <v>1.0529999999999999</v>
      </c>
      <c r="N9149" s="136">
        <v>1.2909999999999999</v>
      </c>
      <c r="O9149" s="136">
        <v>3.0289999999999999</v>
      </c>
      <c r="P9149" s="136">
        <v>2.0640000000000001</v>
      </c>
      <c r="Q9149" s="136">
        <v>2.23</v>
      </c>
      <c r="R9149" s="136">
        <v>2.282</v>
      </c>
      <c r="S9149" s="136">
        <v>2.4969999999999999</v>
      </c>
    </row>
    <row r="9150" spans="1:19" ht="11.25" thickBot="1" x14ac:dyDescent="0.2">
      <c r="A9150" s="112"/>
    </row>
    <row r="9151" spans="1:19" ht="11.25" thickBot="1" x14ac:dyDescent="0.2">
      <c r="A9151" s="106" t="s">
        <v>357</v>
      </c>
      <c r="B9151" s="106" t="s">
        <v>358</v>
      </c>
      <c r="C9151" s="130" t="s">
        <v>17</v>
      </c>
      <c r="D9151" s="130" t="s">
        <v>18</v>
      </c>
      <c r="E9151" s="131" t="s">
        <v>19</v>
      </c>
      <c r="F9151" s="131" t="s">
        <v>20</v>
      </c>
      <c r="G9151" s="130" t="s">
        <v>21</v>
      </c>
      <c r="H9151" s="130" t="s">
        <v>22</v>
      </c>
      <c r="I9151" s="130" t="s">
        <v>23</v>
      </c>
      <c r="J9151" s="130" t="s">
        <v>24</v>
      </c>
      <c r="K9151" s="131" t="s">
        <v>25</v>
      </c>
      <c r="L9151" s="131" t="s">
        <v>26</v>
      </c>
      <c r="M9151" s="130" t="s">
        <v>27</v>
      </c>
      <c r="N9151" s="130" t="s">
        <v>28</v>
      </c>
      <c r="O9151" s="130" t="s">
        <v>29</v>
      </c>
      <c r="P9151" s="130" t="s">
        <v>30</v>
      </c>
      <c r="Q9151" s="130" t="s">
        <v>31</v>
      </c>
      <c r="R9151" s="130" t="s">
        <v>32</v>
      </c>
      <c r="S9151" s="130" t="s">
        <v>33</v>
      </c>
    </row>
    <row r="9152" spans="1:19" ht="11.25" thickBot="1" x14ac:dyDescent="0.2">
      <c r="A9152" s="107">
        <v>1</v>
      </c>
      <c r="B9152" s="132">
        <v>0.50442129629629628</v>
      </c>
      <c r="C9152" s="108">
        <v>2664.17</v>
      </c>
      <c r="D9152" s="108">
        <v>426.00400000000002</v>
      </c>
      <c r="E9152" s="145">
        <v>23252.97</v>
      </c>
      <c r="F9152" s="145">
        <v>863753.02</v>
      </c>
      <c r="G9152" s="108">
        <v>12</v>
      </c>
      <c r="H9152" s="108">
        <v>0</v>
      </c>
      <c r="I9152" s="108">
        <v>899.01900000000001</v>
      </c>
      <c r="J9152" s="108">
        <v>982.02300000000002</v>
      </c>
      <c r="K9152" s="145">
        <v>170208.47</v>
      </c>
      <c r="L9152" s="134" t="s">
        <v>6756</v>
      </c>
      <c r="M9152" s="108">
        <v>610149.84</v>
      </c>
      <c r="N9152" s="108">
        <v>332.00299999999999</v>
      </c>
      <c r="O9152" s="108">
        <v>1</v>
      </c>
      <c r="P9152" s="108">
        <v>5</v>
      </c>
      <c r="Q9152" s="108">
        <v>9</v>
      </c>
      <c r="R9152" s="108">
        <v>1796.077</v>
      </c>
      <c r="S9152" s="108">
        <v>173.001</v>
      </c>
    </row>
    <row r="9153" spans="1:19" ht="11.25" thickBot="1" x14ac:dyDescent="0.2">
      <c r="A9153" s="112"/>
    </row>
    <row r="9154" spans="1:19" ht="11.25" thickBot="1" x14ac:dyDescent="0.2">
      <c r="A9154" s="107">
        <v>2</v>
      </c>
      <c r="B9154" s="132">
        <v>0.50459490740740742</v>
      </c>
      <c r="C9154" s="108">
        <v>2852.1950000000002</v>
      </c>
      <c r="D9154" s="108">
        <v>445.005</v>
      </c>
      <c r="E9154" s="145">
        <v>23748.527999999998</v>
      </c>
      <c r="F9154" s="145">
        <v>869757.23</v>
      </c>
      <c r="G9154" s="108">
        <v>15</v>
      </c>
      <c r="H9154" s="108">
        <v>2</v>
      </c>
      <c r="I9154" s="108">
        <v>1018.025</v>
      </c>
      <c r="J9154" s="108">
        <v>930.02099999999996</v>
      </c>
      <c r="K9154" s="145">
        <v>174766.98</v>
      </c>
      <c r="L9154" s="134" t="s">
        <v>6757</v>
      </c>
      <c r="M9154" s="108">
        <v>614507.14</v>
      </c>
      <c r="N9154" s="108">
        <v>306.00200000000001</v>
      </c>
      <c r="O9154" s="108">
        <v>2</v>
      </c>
      <c r="P9154" s="108">
        <v>5</v>
      </c>
      <c r="Q9154" s="108">
        <v>8</v>
      </c>
      <c r="R9154" s="108">
        <v>1888.086</v>
      </c>
      <c r="S9154" s="108">
        <v>158.001</v>
      </c>
    </row>
    <row r="9155" spans="1:19" ht="11.25" thickBot="1" x14ac:dyDescent="0.2">
      <c r="A9155" s="112"/>
    </row>
    <row r="9156" spans="1:19" ht="11.25" thickBot="1" x14ac:dyDescent="0.2">
      <c r="A9156" s="107">
        <v>3</v>
      </c>
      <c r="B9156" s="132">
        <v>0.5047800925925926</v>
      </c>
      <c r="C9156" s="108">
        <v>2887.2</v>
      </c>
      <c r="D9156" s="108">
        <v>463.005</v>
      </c>
      <c r="E9156" s="145">
        <v>23840.633000000002</v>
      </c>
      <c r="F9156" s="145">
        <v>864221.87</v>
      </c>
      <c r="G9156" s="108">
        <v>13</v>
      </c>
      <c r="H9156" s="108">
        <v>2</v>
      </c>
      <c r="I9156" s="108">
        <v>942.02099999999996</v>
      </c>
      <c r="J9156" s="108">
        <v>930.02099999999996</v>
      </c>
      <c r="K9156" s="145">
        <v>175334.72</v>
      </c>
      <c r="L9156" s="134" t="s">
        <v>6758</v>
      </c>
      <c r="M9156" s="108">
        <v>613356.98</v>
      </c>
      <c r="N9156" s="108">
        <v>304.00200000000001</v>
      </c>
      <c r="O9156" s="108">
        <v>2</v>
      </c>
      <c r="P9156" s="108">
        <v>10</v>
      </c>
      <c r="Q9156" s="108">
        <v>13</v>
      </c>
      <c r="R9156" s="108">
        <v>1759.0740000000001</v>
      </c>
      <c r="S9156" s="108">
        <v>169.001</v>
      </c>
    </row>
    <row r="9157" spans="1:19" ht="11.25" thickBot="1" x14ac:dyDescent="0.2">
      <c r="A9157" s="112"/>
    </row>
    <row r="9158" spans="1:19" ht="11.25" thickBot="1" x14ac:dyDescent="0.2">
      <c r="A9158" s="135" t="s">
        <v>362</v>
      </c>
      <c r="B9158" s="112"/>
      <c r="C9158" s="136">
        <v>2801.1889999999999</v>
      </c>
      <c r="D9158" s="136">
        <v>444.67099999999999</v>
      </c>
      <c r="E9158" s="140">
        <v>23614.044000000002</v>
      </c>
      <c r="F9158" s="140">
        <v>865910.71</v>
      </c>
      <c r="G9158" s="136">
        <v>13.333</v>
      </c>
      <c r="H9158" s="136">
        <v>1.333</v>
      </c>
      <c r="I9158" s="136">
        <v>953.02200000000005</v>
      </c>
      <c r="J9158" s="136">
        <v>947.35500000000002</v>
      </c>
      <c r="K9158" s="140">
        <v>173436.73</v>
      </c>
      <c r="L9158" s="134" t="s">
        <v>6759</v>
      </c>
      <c r="M9158" s="136">
        <v>612671.31999999995</v>
      </c>
      <c r="N9158" s="136">
        <v>314.00200000000001</v>
      </c>
      <c r="O9158" s="136">
        <v>1.667</v>
      </c>
      <c r="P9158" s="136">
        <v>6.6669999999999998</v>
      </c>
      <c r="Q9158" s="136">
        <v>10</v>
      </c>
      <c r="R9158" s="136">
        <v>1814.412</v>
      </c>
      <c r="S9158" s="136">
        <v>166.667</v>
      </c>
    </row>
    <row r="9159" spans="1:19" ht="11.25" thickBot="1" x14ac:dyDescent="0.2">
      <c r="A9159" s="112"/>
    </row>
    <row r="9160" spans="1:19" ht="11.25" thickBot="1" x14ac:dyDescent="0.2">
      <c r="A9160" s="138" t="s">
        <v>364</v>
      </c>
      <c r="B9160" s="112"/>
      <c r="C9160" s="136">
        <v>119.94499999999999</v>
      </c>
      <c r="D9160" s="136">
        <v>18.503</v>
      </c>
      <c r="E9160" s="140">
        <v>316.072</v>
      </c>
      <c r="F9160" s="140">
        <v>3339.4279999999999</v>
      </c>
      <c r="G9160" s="136">
        <v>1.528</v>
      </c>
      <c r="H9160" s="136">
        <v>1.155</v>
      </c>
      <c r="I9160" s="136">
        <v>60.261000000000003</v>
      </c>
      <c r="J9160" s="136">
        <v>30.024000000000001</v>
      </c>
      <c r="K9160" s="140">
        <v>2810.123</v>
      </c>
      <c r="L9160" s="134" t="s">
        <v>6760</v>
      </c>
      <c r="M9160" s="136">
        <v>2258.1219999999998</v>
      </c>
      <c r="N9160" s="136">
        <v>15.621</v>
      </c>
      <c r="O9160" s="136">
        <v>0.57699999999999996</v>
      </c>
      <c r="P9160" s="136">
        <v>2.887</v>
      </c>
      <c r="Q9160" s="136">
        <v>2.6459999999999999</v>
      </c>
      <c r="R9160" s="136">
        <v>66.430999999999997</v>
      </c>
      <c r="S9160" s="136">
        <v>7.7679999999999998</v>
      </c>
    </row>
    <row r="9161" spans="1:19" ht="11.25" thickBot="1" x14ac:dyDescent="0.2">
      <c r="A9161" s="112"/>
    </row>
    <row r="9162" spans="1:19" ht="11.25" thickBot="1" x14ac:dyDescent="0.2">
      <c r="A9162" s="139" t="s">
        <v>366</v>
      </c>
      <c r="B9162" s="112"/>
      <c r="C9162" s="136">
        <v>4.282</v>
      </c>
      <c r="D9162" s="136">
        <v>4.1609999999999996</v>
      </c>
      <c r="E9162" s="140">
        <v>1.3380000000000001</v>
      </c>
      <c r="F9162" s="140">
        <v>0.38600000000000001</v>
      </c>
      <c r="G9162" s="136">
        <v>11.456</v>
      </c>
      <c r="H9162" s="136">
        <v>86.602999999999994</v>
      </c>
      <c r="I9162" s="136">
        <v>6.3230000000000004</v>
      </c>
      <c r="J9162" s="136">
        <v>3.169</v>
      </c>
      <c r="K9162" s="140">
        <v>1.62</v>
      </c>
      <c r="L9162" s="134" t="s">
        <v>1294</v>
      </c>
      <c r="M9162" s="136">
        <v>0.36899999999999999</v>
      </c>
      <c r="N9162" s="136">
        <v>4.9749999999999996</v>
      </c>
      <c r="O9162" s="136">
        <v>34.640999999999998</v>
      </c>
      <c r="P9162" s="136">
        <v>43.301000000000002</v>
      </c>
      <c r="Q9162" s="136">
        <v>26.457999999999998</v>
      </c>
      <c r="R9162" s="136">
        <v>3.661</v>
      </c>
      <c r="S9162" s="136">
        <v>4.66</v>
      </c>
    </row>
    <row r="9163" spans="1:19" ht="11.25" thickBot="1" x14ac:dyDescent="0.2">
      <c r="A9163" s="112"/>
    </row>
    <row r="9164" spans="1:19" ht="11.25" thickBot="1" x14ac:dyDescent="0.2">
      <c r="A9164" s="106" t="s">
        <v>357</v>
      </c>
      <c r="B9164" s="106" t="s">
        <v>358</v>
      </c>
      <c r="C9164" s="131" t="s">
        <v>34</v>
      </c>
      <c r="D9164" s="131" t="s">
        <v>35</v>
      </c>
      <c r="E9164" s="130" t="s">
        <v>36</v>
      </c>
      <c r="F9164" s="130" t="s">
        <v>37</v>
      </c>
      <c r="G9164" s="130" t="s">
        <v>38</v>
      </c>
      <c r="H9164" s="130" t="s">
        <v>39</v>
      </c>
      <c r="I9164" s="130" t="s">
        <v>40</v>
      </c>
      <c r="J9164" s="130" t="s">
        <v>41</v>
      </c>
      <c r="K9164" s="130" t="s">
        <v>42</v>
      </c>
      <c r="L9164" s="130" t="s">
        <v>43</v>
      </c>
      <c r="M9164" s="130" t="s">
        <v>44</v>
      </c>
      <c r="N9164" s="130" t="s">
        <v>45</v>
      </c>
      <c r="O9164" s="130" t="s">
        <v>46</v>
      </c>
      <c r="P9164" s="130" t="s">
        <v>47</v>
      </c>
      <c r="Q9164" s="130" t="s">
        <v>48</v>
      </c>
      <c r="R9164" s="130" t="s">
        <v>49</v>
      </c>
      <c r="S9164" s="130" t="s">
        <v>50</v>
      </c>
    </row>
    <row r="9165" spans="1:19" ht="11.25" thickBot="1" x14ac:dyDescent="0.2">
      <c r="A9165" s="107">
        <v>1</v>
      </c>
      <c r="B9165" s="132">
        <v>0.50442129629629628</v>
      </c>
      <c r="C9165" s="145">
        <v>408527.58</v>
      </c>
      <c r="D9165" s="134" t="s">
        <v>6761</v>
      </c>
      <c r="E9165" s="108">
        <v>1585.06</v>
      </c>
      <c r="F9165" s="108">
        <v>357.00299999999999</v>
      </c>
      <c r="G9165" s="108">
        <v>9</v>
      </c>
      <c r="H9165" s="108">
        <v>48</v>
      </c>
      <c r="I9165" s="108">
        <v>1569.059</v>
      </c>
      <c r="J9165" s="108">
        <v>10358.575000000001</v>
      </c>
      <c r="K9165" s="108">
        <v>139</v>
      </c>
      <c r="L9165" s="108">
        <v>726.01300000000003</v>
      </c>
      <c r="M9165" s="108">
        <v>22</v>
      </c>
      <c r="N9165" s="108">
        <v>12</v>
      </c>
      <c r="O9165" s="108">
        <v>1</v>
      </c>
      <c r="P9165" s="108">
        <v>2</v>
      </c>
      <c r="Q9165" s="108">
        <v>4</v>
      </c>
      <c r="R9165" s="108">
        <v>13</v>
      </c>
      <c r="S9165" s="108">
        <v>7</v>
      </c>
    </row>
    <row r="9166" spans="1:19" ht="11.25" thickBot="1" x14ac:dyDescent="0.2">
      <c r="A9166" s="112"/>
    </row>
    <row r="9167" spans="1:19" ht="11.25" thickBot="1" x14ac:dyDescent="0.2">
      <c r="A9167" s="107">
        <v>2</v>
      </c>
      <c r="B9167" s="132">
        <v>0.50459490740740742</v>
      </c>
      <c r="C9167" s="145">
        <v>415732.02</v>
      </c>
      <c r="D9167" s="134" t="s">
        <v>6762</v>
      </c>
      <c r="E9167" s="108">
        <v>1599.0609999999999</v>
      </c>
      <c r="F9167" s="108">
        <v>403.00400000000002</v>
      </c>
      <c r="G9167" s="108">
        <v>3</v>
      </c>
      <c r="H9167" s="108">
        <v>42</v>
      </c>
      <c r="I9167" s="108">
        <v>1615.0630000000001</v>
      </c>
      <c r="J9167" s="108">
        <v>10510.651</v>
      </c>
      <c r="K9167" s="108">
        <v>141</v>
      </c>
      <c r="L9167" s="108">
        <v>768.01400000000001</v>
      </c>
      <c r="M9167" s="108">
        <v>22</v>
      </c>
      <c r="N9167" s="108">
        <v>16</v>
      </c>
      <c r="O9167" s="108">
        <v>3</v>
      </c>
      <c r="P9167" s="108">
        <v>8</v>
      </c>
      <c r="Q9167" s="108">
        <v>5</v>
      </c>
      <c r="R9167" s="108">
        <v>11</v>
      </c>
      <c r="S9167" s="108">
        <v>6</v>
      </c>
    </row>
    <row r="9168" spans="1:19" ht="11.25" thickBot="1" x14ac:dyDescent="0.2">
      <c r="A9168" s="112"/>
    </row>
    <row r="9169" spans="1:19" ht="11.25" thickBot="1" x14ac:dyDescent="0.2">
      <c r="A9169" s="107">
        <v>3</v>
      </c>
      <c r="B9169" s="132">
        <v>0.5047800925925926</v>
      </c>
      <c r="C9169" s="145">
        <v>417121.38</v>
      </c>
      <c r="D9169" s="134" t="s">
        <v>6763</v>
      </c>
      <c r="E9169" s="108">
        <v>1526.056</v>
      </c>
      <c r="F9169" s="108">
        <v>383.00400000000002</v>
      </c>
      <c r="G9169" s="108">
        <v>6</v>
      </c>
      <c r="H9169" s="108">
        <v>57</v>
      </c>
      <c r="I9169" s="108">
        <v>1638.0640000000001</v>
      </c>
      <c r="J9169" s="108">
        <v>10313.552</v>
      </c>
      <c r="K9169" s="108">
        <v>128</v>
      </c>
      <c r="L9169" s="108">
        <v>713.01199999999994</v>
      </c>
      <c r="M9169" s="108">
        <v>14</v>
      </c>
      <c r="N9169" s="108">
        <v>9</v>
      </c>
      <c r="O9169" s="108">
        <v>2</v>
      </c>
      <c r="P9169" s="108">
        <v>6</v>
      </c>
      <c r="Q9169" s="108">
        <v>3</v>
      </c>
      <c r="R9169" s="108">
        <v>6</v>
      </c>
      <c r="S9169" s="108">
        <v>3</v>
      </c>
    </row>
    <row r="9170" spans="1:19" ht="11.25" thickBot="1" x14ac:dyDescent="0.2">
      <c r="A9170" s="112"/>
    </row>
    <row r="9171" spans="1:19" ht="11.25" thickBot="1" x14ac:dyDescent="0.2">
      <c r="A9171" s="135" t="s">
        <v>362</v>
      </c>
      <c r="B9171" s="112"/>
      <c r="C9171" s="140">
        <v>413793.66</v>
      </c>
      <c r="D9171" s="134" t="s">
        <v>6764</v>
      </c>
      <c r="E9171" s="136">
        <v>1570.059</v>
      </c>
      <c r="F9171" s="136">
        <v>381.00299999999999</v>
      </c>
      <c r="G9171" s="136">
        <v>6</v>
      </c>
      <c r="H9171" s="136">
        <v>49</v>
      </c>
      <c r="I9171" s="136">
        <v>1607.395</v>
      </c>
      <c r="J9171" s="136">
        <v>10394.259</v>
      </c>
      <c r="K9171" s="136">
        <v>136</v>
      </c>
      <c r="L9171" s="136">
        <v>735.68</v>
      </c>
      <c r="M9171" s="136">
        <v>19.332999999999998</v>
      </c>
      <c r="N9171" s="136">
        <v>12.333</v>
      </c>
      <c r="O9171" s="136">
        <v>2</v>
      </c>
      <c r="P9171" s="136">
        <v>5.3330000000000002</v>
      </c>
      <c r="Q9171" s="136">
        <v>4</v>
      </c>
      <c r="R9171" s="136">
        <v>10</v>
      </c>
      <c r="S9171" s="136">
        <v>5.3330000000000002</v>
      </c>
    </row>
    <row r="9172" spans="1:19" ht="11.25" thickBot="1" x14ac:dyDescent="0.2">
      <c r="A9172" s="112"/>
    </row>
    <row r="9173" spans="1:19" ht="11.25" thickBot="1" x14ac:dyDescent="0.2">
      <c r="A9173" s="138" t="s">
        <v>364</v>
      </c>
      <c r="B9173" s="112"/>
      <c r="C9173" s="140">
        <v>4613.16</v>
      </c>
      <c r="D9173" s="134" t="s">
        <v>6765</v>
      </c>
      <c r="E9173" s="136">
        <v>38.746000000000002</v>
      </c>
      <c r="F9173" s="136">
        <v>23.065999999999999</v>
      </c>
      <c r="G9173" s="136">
        <v>3</v>
      </c>
      <c r="H9173" s="136">
        <v>7.55</v>
      </c>
      <c r="I9173" s="136">
        <v>35.136000000000003</v>
      </c>
      <c r="J9173" s="136">
        <v>103.28100000000001</v>
      </c>
      <c r="K9173" s="136">
        <v>7</v>
      </c>
      <c r="L9173" s="136">
        <v>28.747</v>
      </c>
      <c r="M9173" s="136">
        <v>4.6189999999999998</v>
      </c>
      <c r="N9173" s="136">
        <v>3.512</v>
      </c>
      <c r="O9173" s="136">
        <v>1</v>
      </c>
      <c r="P9173" s="136">
        <v>3.0550000000000002</v>
      </c>
      <c r="Q9173" s="136">
        <v>1</v>
      </c>
      <c r="R9173" s="136">
        <v>3.6059999999999999</v>
      </c>
      <c r="S9173" s="136">
        <v>2.0819999999999999</v>
      </c>
    </row>
    <row r="9174" spans="1:19" ht="11.25" thickBot="1" x14ac:dyDescent="0.2">
      <c r="A9174" s="112"/>
    </row>
    <row r="9175" spans="1:19" ht="11.25" thickBot="1" x14ac:dyDescent="0.2">
      <c r="A9175" s="139" t="s">
        <v>366</v>
      </c>
      <c r="B9175" s="112"/>
      <c r="C9175" s="140">
        <v>1.115</v>
      </c>
      <c r="D9175" s="134" t="s">
        <v>1300</v>
      </c>
      <c r="E9175" s="136">
        <v>2.468</v>
      </c>
      <c r="F9175" s="136">
        <v>6.0540000000000003</v>
      </c>
      <c r="G9175" s="136">
        <v>50</v>
      </c>
      <c r="H9175" s="136">
        <v>15.407999999999999</v>
      </c>
      <c r="I9175" s="136">
        <v>2.1859999999999999</v>
      </c>
      <c r="J9175" s="136">
        <v>0.99399999999999999</v>
      </c>
      <c r="K9175" s="136">
        <v>5.1470000000000002</v>
      </c>
      <c r="L9175" s="136">
        <v>3.9079999999999999</v>
      </c>
      <c r="M9175" s="136">
        <v>23.89</v>
      </c>
      <c r="N9175" s="136">
        <v>28.475000000000001</v>
      </c>
      <c r="O9175" s="136">
        <v>50</v>
      </c>
      <c r="P9175" s="136">
        <v>57.281999999999996</v>
      </c>
      <c r="Q9175" s="136">
        <v>25</v>
      </c>
      <c r="R9175" s="136">
        <v>36.055999999999997</v>
      </c>
      <c r="S9175" s="136">
        <v>39.030999999999999</v>
      </c>
    </row>
    <row r="9176" spans="1:19" ht="11.25" thickBot="1" x14ac:dyDescent="0.2">
      <c r="A9176" s="112"/>
    </row>
    <row r="9177" spans="1:19" ht="11.25" thickBot="1" x14ac:dyDescent="0.2">
      <c r="A9177" s="106" t="s">
        <v>357</v>
      </c>
      <c r="B9177" s="106" t="s">
        <v>358</v>
      </c>
      <c r="C9177" s="130" t="s">
        <v>51</v>
      </c>
      <c r="D9177" s="130" t="s">
        <v>52</v>
      </c>
      <c r="E9177" s="130" t="s">
        <v>53</v>
      </c>
      <c r="F9177" s="130" t="s">
        <v>54</v>
      </c>
      <c r="G9177" s="130" t="s">
        <v>55</v>
      </c>
      <c r="H9177" s="130" t="s">
        <v>56</v>
      </c>
      <c r="I9177" s="130" t="s">
        <v>57</v>
      </c>
      <c r="J9177" s="130" t="s">
        <v>58</v>
      </c>
      <c r="K9177" s="130" t="s">
        <v>59</v>
      </c>
      <c r="L9177" s="130" t="s">
        <v>60</v>
      </c>
      <c r="M9177" s="130" t="s">
        <v>61</v>
      </c>
      <c r="N9177" s="130" t="s">
        <v>62</v>
      </c>
      <c r="O9177" s="130" t="s">
        <v>63</v>
      </c>
      <c r="P9177" s="130" t="s">
        <v>64</v>
      </c>
      <c r="Q9177" s="131" t="s">
        <v>65</v>
      </c>
      <c r="R9177" s="131" t="s">
        <v>66</v>
      </c>
      <c r="S9177" s="130" t="s">
        <v>67</v>
      </c>
    </row>
    <row r="9178" spans="1:19" ht="11.25" thickBot="1" x14ac:dyDescent="0.2">
      <c r="A9178" s="107">
        <v>1</v>
      </c>
      <c r="B9178" s="132">
        <v>0.50442129629629628</v>
      </c>
      <c r="C9178" s="108">
        <v>11</v>
      </c>
      <c r="D9178" s="108">
        <v>11</v>
      </c>
      <c r="E9178" s="108">
        <v>4</v>
      </c>
      <c r="F9178" s="108">
        <v>12</v>
      </c>
      <c r="G9178" s="108">
        <v>5</v>
      </c>
      <c r="H9178" s="108">
        <v>20789.367999999999</v>
      </c>
      <c r="I9178" s="108">
        <v>1842.0809999999999</v>
      </c>
      <c r="J9178" s="108">
        <v>0</v>
      </c>
      <c r="K9178" s="108">
        <v>5</v>
      </c>
      <c r="L9178" s="108">
        <v>104</v>
      </c>
      <c r="M9178" s="108">
        <v>104</v>
      </c>
      <c r="N9178" s="108">
        <v>788.01499999999999</v>
      </c>
      <c r="O9178" s="108">
        <v>84</v>
      </c>
      <c r="P9178" s="108">
        <v>38404.364999999998</v>
      </c>
      <c r="Q9178" s="145">
        <v>1875012.7</v>
      </c>
      <c r="R9178" s="134" t="s">
        <v>6766</v>
      </c>
      <c r="S9178" s="108">
        <v>82</v>
      </c>
    </row>
    <row r="9179" spans="1:19" ht="11.25" thickBot="1" x14ac:dyDescent="0.2">
      <c r="A9179" s="112"/>
    </row>
    <row r="9180" spans="1:19" ht="11.25" thickBot="1" x14ac:dyDescent="0.2">
      <c r="A9180" s="107">
        <v>2</v>
      </c>
      <c r="B9180" s="132">
        <v>0.50459490740740742</v>
      </c>
      <c r="C9180" s="108">
        <v>12</v>
      </c>
      <c r="D9180" s="108">
        <v>11</v>
      </c>
      <c r="E9180" s="108">
        <v>8</v>
      </c>
      <c r="F9180" s="108">
        <v>4</v>
      </c>
      <c r="G9180" s="108">
        <v>6</v>
      </c>
      <c r="H9180" s="108">
        <v>20641.22</v>
      </c>
      <c r="I9180" s="108">
        <v>1824.08</v>
      </c>
      <c r="J9180" s="108">
        <v>1</v>
      </c>
      <c r="K9180" s="108">
        <v>4</v>
      </c>
      <c r="L9180" s="108">
        <v>86</v>
      </c>
      <c r="M9180" s="108">
        <v>107</v>
      </c>
      <c r="N9180" s="108">
        <v>762.01400000000001</v>
      </c>
      <c r="O9180" s="108">
        <v>98</v>
      </c>
      <c r="P9180" s="108">
        <v>38284.144</v>
      </c>
      <c r="Q9180" s="145">
        <v>1906053.8</v>
      </c>
      <c r="R9180" s="134" t="s">
        <v>6767</v>
      </c>
      <c r="S9180" s="108">
        <v>113</v>
      </c>
    </row>
    <row r="9181" spans="1:19" ht="11.25" thickBot="1" x14ac:dyDescent="0.2">
      <c r="A9181" s="112"/>
    </row>
    <row r="9182" spans="1:19" ht="11.25" thickBot="1" x14ac:dyDescent="0.2">
      <c r="A9182" s="107">
        <v>3</v>
      </c>
      <c r="B9182" s="132">
        <v>0.5047800925925926</v>
      </c>
      <c r="C9182" s="108">
        <v>13</v>
      </c>
      <c r="D9182" s="108">
        <v>7</v>
      </c>
      <c r="E9182" s="108">
        <v>8</v>
      </c>
      <c r="F9182" s="108">
        <v>4</v>
      </c>
      <c r="G9182" s="108">
        <v>4</v>
      </c>
      <c r="H9182" s="108">
        <v>20881.46</v>
      </c>
      <c r="I9182" s="108">
        <v>1805.078</v>
      </c>
      <c r="J9182" s="108">
        <v>4</v>
      </c>
      <c r="K9182" s="108">
        <v>8</v>
      </c>
      <c r="L9182" s="108">
        <v>76</v>
      </c>
      <c r="M9182" s="108">
        <v>92</v>
      </c>
      <c r="N9182" s="108">
        <v>735.01300000000003</v>
      </c>
      <c r="O9182" s="108">
        <v>86</v>
      </c>
      <c r="P9182" s="108">
        <v>37674.033000000003</v>
      </c>
      <c r="Q9182" s="145">
        <v>1921149.4</v>
      </c>
      <c r="R9182" s="134" t="s">
        <v>6768</v>
      </c>
      <c r="S9182" s="108">
        <v>87</v>
      </c>
    </row>
    <row r="9183" spans="1:19" ht="11.25" thickBot="1" x14ac:dyDescent="0.2">
      <c r="A9183" s="112"/>
    </row>
    <row r="9184" spans="1:19" ht="11.25" thickBot="1" x14ac:dyDescent="0.2">
      <c r="A9184" s="135" t="s">
        <v>362</v>
      </c>
      <c r="B9184" s="112"/>
      <c r="C9184" s="136">
        <v>12</v>
      </c>
      <c r="D9184" s="136">
        <v>9.6669999999999998</v>
      </c>
      <c r="E9184" s="136">
        <v>6.6669999999999998</v>
      </c>
      <c r="F9184" s="136">
        <v>6.6669999999999998</v>
      </c>
      <c r="G9184" s="136">
        <v>5</v>
      </c>
      <c r="H9184" s="136">
        <v>20770.683000000001</v>
      </c>
      <c r="I9184" s="136">
        <v>1823.7470000000001</v>
      </c>
      <c r="J9184" s="136">
        <v>1.667</v>
      </c>
      <c r="K9184" s="136">
        <v>5.6669999999999998</v>
      </c>
      <c r="L9184" s="136">
        <v>88.667000000000002</v>
      </c>
      <c r="M9184" s="136">
        <v>101</v>
      </c>
      <c r="N9184" s="136">
        <v>761.68100000000004</v>
      </c>
      <c r="O9184" s="136">
        <v>89.334000000000003</v>
      </c>
      <c r="P9184" s="136">
        <v>38120.847000000002</v>
      </c>
      <c r="Q9184" s="140">
        <v>1900738.6</v>
      </c>
      <c r="R9184" s="134" t="s">
        <v>6769</v>
      </c>
      <c r="S9184" s="136">
        <v>94</v>
      </c>
    </row>
    <row r="9185" spans="1:19" ht="11.25" thickBot="1" x14ac:dyDescent="0.2">
      <c r="A9185" s="112"/>
    </row>
    <row r="9186" spans="1:19" ht="11.25" thickBot="1" x14ac:dyDescent="0.2">
      <c r="A9186" s="138" t="s">
        <v>364</v>
      </c>
      <c r="B9186" s="112"/>
      <c r="C9186" s="136">
        <v>1</v>
      </c>
      <c r="D9186" s="136">
        <v>2.3090000000000002</v>
      </c>
      <c r="E9186" s="136">
        <v>2.3090000000000002</v>
      </c>
      <c r="F9186" s="136">
        <v>4.6189999999999998</v>
      </c>
      <c r="G9186" s="136">
        <v>1</v>
      </c>
      <c r="H9186" s="136">
        <v>121.205</v>
      </c>
      <c r="I9186" s="136">
        <v>18.504000000000001</v>
      </c>
      <c r="J9186" s="136">
        <v>2.0819999999999999</v>
      </c>
      <c r="K9186" s="136">
        <v>2.0819999999999999</v>
      </c>
      <c r="L9186" s="136">
        <v>14.189</v>
      </c>
      <c r="M9186" s="136">
        <v>7.9370000000000003</v>
      </c>
      <c r="N9186" s="136">
        <v>26.503</v>
      </c>
      <c r="O9186" s="136">
        <v>7.5720000000000001</v>
      </c>
      <c r="P9186" s="136">
        <v>391.59300000000002</v>
      </c>
      <c r="Q9186" s="140">
        <v>23523.11</v>
      </c>
      <c r="R9186" s="134" t="s">
        <v>6770</v>
      </c>
      <c r="S9186" s="136">
        <v>16.643000000000001</v>
      </c>
    </row>
    <row r="9187" spans="1:19" ht="11.25" thickBot="1" x14ac:dyDescent="0.2">
      <c r="A9187" s="112"/>
    </row>
    <row r="9188" spans="1:19" ht="11.25" thickBot="1" x14ac:dyDescent="0.2">
      <c r="A9188" s="139" t="s">
        <v>366</v>
      </c>
      <c r="B9188" s="112"/>
      <c r="C9188" s="136">
        <v>8.3330000000000002</v>
      </c>
      <c r="D9188" s="136">
        <v>23.89</v>
      </c>
      <c r="E9188" s="136">
        <v>34.640999999999998</v>
      </c>
      <c r="F9188" s="136">
        <v>69.281999999999996</v>
      </c>
      <c r="G9188" s="136">
        <v>20</v>
      </c>
      <c r="H9188" s="136">
        <v>0.58399999999999996</v>
      </c>
      <c r="I9188" s="136">
        <v>1.0149999999999999</v>
      </c>
      <c r="J9188" s="136">
        <v>124.9</v>
      </c>
      <c r="K9188" s="136">
        <v>36.734999999999999</v>
      </c>
      <c r="L9188" s="136">
        <v>16.003</v>
      </c>
      <c r="M9188" s="136">
        <v>7.859</v>
      </c>
      <c r="N9188" s="136">
        <v>3.4790000000000001</v>
      </c>
      <c r="O9188" s="136">
        <v>8.4760000000000009</v>
      </c>
      <c r="P9188" s="136">
        <v>1.0269999999999999</v>
      </c>
      <c r="Q9188" s="140">
        <v>1.238</v>
      </c>
      <c r="R9188" s="134" t="s">
        <v>1306</v>
      </c>
      <c r="S9188" s="136">
        <v>17.706</v>
      </c>
    </row>
    <row r="9189" spans="1:19" ht="11.25" thickBot="1" x14ac:dyDescent="0.2">
      <c r="A9189" s="112"/>
    </row>
    <row r="9190" spans="1:19" ht="11.25" thickBot="1" x14ac:dyDescent="0.2">
      <c r="A9190" s="106" t="s">
        <v>357</v>
      </c>
      <c r="B9190" s="106" t="s">
        <v>358</v>
      </c>
      <c r="C9190" s="130" t="s">
        <v>68</v>
      </c>
    </row>
    <row r="9191" spans="1:19" ht="11.25" thickBot="1" x14ac:dyDescent="0.2">
      <c r="A9191" s="107">
        <v>1</v>
      </c>
      <c r="B9191" s="132">
        <v>0.50442129629629628</v>
      </c>
      <c r="C9191" s="108">
        <v>131</v>
      </c>
    </row>
    <row r="9192" spans="1:19" ht="11.25" thickBot="1" x14ac:dyDescent="0.2">
      <c r="A9192" s="112"/>
    </row>
    <row r="9193" spans="1:19" ht="11.25" thickBot="1" x14ac:dyDescent="0.2">
      <c r="A9193" s="107">
        <v>2</v>
      </c>
      <c r="B9193" s="132">
        <v>0.50459490740740742</v>
      </c>
      <c r="C9193" s="108">
        <v>161.001</v>
      </c>
    </row>
    <row r="9194" spans="1:19" ht="11.25" thickBot="1" x14ac:dyDescent="0.2">
      <c r="A9194" s="112"/>
    </row>
    <row r="9195" spans="1:19" ht="11.25" thickBot="1" x14ac:dyDescent="0.2">
      <c r="A9195" s="107">
        <v>3</v>
      </c>
      <c r="B9195" s="132">
        <v>0.5047800925925926</v>
      </c>
      <c r="C9195" s="108">
        <v>150.001</v>
      </c>
    </row>
    <row r="9196" spans="1:19" ht="11.25" thickBot="1" x14ac:dyDescent="0.2">
      <c r="A9196" s="112"/>
    </row>
    <row r="9197" spans="1:19" ht="11.25" thickBot="1" x14ac:dyDescent="0.2">
      <c r="A9197" s="135" t="s">
        <v>362</v>
      </c>
      <c r="B9197" s="112"/>
      <c r="C9197" s="136">
        <v>147.334</v>
      </c>
    </row>
    <row r="9198" spans="1:19" ht="11.25" thickBot="1" x14ac:dyDescent="0.2">
      <c r="A9198" s="112"/>
    </row>
    <row r="9199" spans="1:19" ht="11.25" thickBot="1" x14ac:dyDescent="0.2">
      <c r="A9199" s="138" t="s">
        <v>364</v>
      </c>
      <c r="B9199" s="112"/>
      <c r="C9199" s="136">
        <v>15.177</v>
      </c>
    </row>
    <row r="9200" spans="1:19" ht="11.25" thickBot="1" x14ac:dyDescent="0.2">
      <c r="A9200" s="112"/>
    </row>
    <row r="9201" spans="1:19" ht="11.25" thickBot="1" x14ac:dyDescent="0.2">
      <c r="A9201" s="139" t="s">
        <v>366</v>
      </c>
      <c r="B9201" s="112"/>
      <c r="C9201" s="136">
        <v>10.301</v>
      </c>
    </row>
    <row r="9202" spans="1:19" ht="10.5" x14ac:dyDescent="0.15">
      <c r="A9202" s="112"/>
    </row>
    <row r="9203" spans="1:19" x14ac:dyDescent="0.15">
      <c r="A9203" s="129"/>
      <c r="B9203" s="86" t="s">
        <v>1307</v>
      </c>
    </row>
    <row r="9204" spans="1:19" ht="9.75" thickBot="1" x14ac:dyDescent="0.2">
      <c r="A9204" s="81" t="s">
        <v>5871</v>
      </c>
    </row>
    <row r="9205" spans="1:19" ht="11.25" thickBot="1" x14ac:dyDescent="0.2">
      <c r="A9205" s="106" t="s">
        <v>357</v>
      </c>
      <c r="B9205" s="106" t="s">
        <v>358</v>
      </c>
      <c r="C9205" s="130" t="s">
        <v>0</v>
      </c>
      <c r="D9205" s="130" t="s">
        <v>1</v>
      </c>
      <c r="E9205" s="130" t="s">
        <v>2</v>
      </c>
      <c r="F9205" s="130" t="s">
        <v>3</v>
      </c>
      <c r="G9205" s="130" t="s">
        <v>4</v>
      </c>
      <c r="H9205" s="130" t="s">
        <v>5</v>
      </c>
      <c r="I9205" s="131" t="s">
        <v>6</v>
      </c>
      <c r="J9205" s="131" t="s">
        <v>7</v>
      </c>
      <c r="K9205" s="130" t="s">
        <v>8</v>
      </c>
      <c r="L9205" s="130" t="s">
        <v>9</v>
      </c>
      <c r="M9205" s="130" t="s">
        <v>10</v>
      </c>
      <c r="N9205" s="130" t="s">
        <v>11</v>
      </c>
      <c r="O9205" s="130" t="s">
        <v>12</v>
      </c>
      <c r="P9205" s="130" t="s">
        <v>13</v>
      </c>
      <c r="Q9205" s="130" t="s">
        <v>14</v>
      </c>
      <c r="R9205" s="130" t="s">
        <v>15</v>
      </c>
      <c r="S9205" s="130" t="s">
        <v>16</v>
      </c>
    </row>
    <row r="9206" spans="1:19" ht="11.25" thickBot="1" x14ac:dyDescent="0.2">
      <c r="A9206" s="107">
        <v>1</v>
      </c>
      <c r="B9206" s="132">
        <v>0.50957175925925924</v>
      </c>
      <c r="C9206" s="108">
        <v>359307.96</v>
      </c>
      <c r="D9206" s="108">
        <v>5721.7860000000001</v>
      </c>
      <c r="E9206" s="108">
        <v>34198.044999999998</v>
      </c>
      <c r="F9206" s="108">
        <v>19285.922999999999</v>
      </c>
      <c r="G9206" s="108">
        <v>885062</v>
      </c>
      <c r="H9206" s="108">
        <v>10</v>
      </c>
      <c r="I9206" s="145">
        <v>18210.955999999998</v>
      </c>
      <c r="J9206" s="134" t="s">
        <v>6771</v>
      </c>
      <c r="K9206" s="108">
        <v>115531.45</v>
      </c>
      <c r="L9206" s="108">
        <v>1</v>
      </c>
      <c r="M9206" s="108">
        <v>522.00699999999995</v>
      </c>
      <c r="N9206" s="108">
        <v>5981.8590000000004</v>
      </c>
      <c r="O9206" s="108">
        <v>1437.05</v>
      </c>
      <c r="P9206" s="108">
        <v>504.00599999999997</v>
      </c>
      <c r="Q9206" s="108">
        <v>210.001</v>
      </c>
      <c r="R9206" s="108">
        <v>176.001</v>
      </c>
      <c r="S9206" s="108">
        <v>806.01599999999996</v>
      </c>
    </row>
    <row r="9207" spans="1:19" ht="11.25" thickBot="1" x14ac:dyDescent="0.2">
      <c r="A9207" s="112"/>
    </row>
    <row r="9208" spans="1:19" ht="11.25" thickBot="1" x14ac:dyDescent="0.2">
      <c r="A9208" s="107">
        <v>2</v>
      </c>
      <c r="B9208" s="132">
        <v>0.50976851851851845</v>
      </c>
      <c r="C9208" s="108">
        <v>360417.89</v>
      </c>
      <c r="D9208" s="108">
        <v>5976.857</v>
      </c>
      <c r="E9208" s="108">
        <v>34812.061000000002</v>
      </c>
      <c r="F9208" s="108">
        <v>19293.93</v>
      </c>
      <c r="G9208" s="108">
        <v>892532.81</v>
      </c>
      <c r="H9208" s="108">
        <v>23</v>
      </c>
      <c r="I9208" s="145">
        <v>18288.023000000001</v>
      </c>
      <c r="J9208" s="134" t="s">
        <v>6772</v>
      </c>
      <c r="K9208" s="108">
        <v>119440.41</v>
      </c>
      <c r="L9208" s="108">
        <v>0</v>
      </c>
      <c r="M9208" s="108">
        <v>508.00599999999997</v>
      </c>
      <c r="N9208" s="108">
        <v>5945.848</v>
      </c>
      <c r="O9208" s="108">
        <v>1397.047</v>
      </c>
      <c r="P9208" s="108">
        <v>554.00699999999995</v>
      </c>
      <c r="Q9208" s="108">
        <v>199.001</v>
      </c>
      <c r="R9208" s="108">
        <v>157.001</v>
      </c>
      <c r="S9208" s="108">
        <v>824.01599999999996</v>
      </c>
    </row>
    <row r="9209" spans="1:19" ht="11.25" thickBot="1" x14ac:dyDescent="0.2">
      <c r="A9209" s="112"/>
    </row>
    <row r="9210" spans="1:19" ht="11.25" thickBot="1" x14ac:dyDescent="0.2">
      <c r="A9210" s="107">
        <v>3</v>
      </c>
      <c r="B9210" s="132">
        <v>0.50995370370370374</v>
      </c>
      <c r="C9210" s="108">
        <v>362661.32</v>
      </c>
      <c r="D9210" s="108">
        <v>5886.8320000000003</v>
      </c>
      <c r="E9210" s="108">
        <v>34713.896999999997</v>
      </c>
      <c r="F9210" s="108">
        <v>19981.578000000001</v>
      </c>
      <c r="G9210" s="108">
        <v>880725.92</v>
      </c>
      <c r="H9210" s="108">
        <v>18</v>
      </c>
      <c r="I9210" s="145">
        <v>18487.199000000001</v>
      </c>
      <c r="J9210" s="134" t="s">
        <v>6773</v>
      </c>
      <c r="K9210" s="108">
        <v>96715.975999999995</v>
      </c>
      <c r="L9210" s="108">
        <v>2</v>
      </c>
      <c r="M9210" s="108">
        <v>514.00599999999997</v>
      </c>
      <c r="N9210" s="108">
        <v>5951.85</v>
      </c>
      <c r="O9210" s="108">
        <v>1372.0450000000001</v>
      </c>
      <c r="P9210" s="108">
        <v>583.00800000000004</v>
      </c>
      <c r="Q9210" s="108">
        <v>204.001</v>
      </c>
      <c r="R9210" s="108">
        <v>180.001</v>
      </c>
      <c r="S9210" s="108">
        <v>874.01800000000003</v>
      </c>
    </row>
    <row r="9211" spans="1:19" ht="11.25" thickBot="1" x14ac:dyDescent="0.2">
      <c r="A9211" s="112"/>
    </row>
    <row r="9212" spans="1:19" ht="11.25" thickBot="1" x14ac:dyDescent="0.2">
      <c r="A9212" s="135" t="s">
        <v>362</v>
      </c>
      <c r="B9212" s="112"/>
      <c r="C9212" s="136">
        <v>360795.72</v>
      </c>
      <c r="D9212" s="136">
        <v>5861.8249999999998</v>
      </c>
      <c r="E9212" s="136">
        <v>34574.667999999998</v>
      </c>
      <c r="F9212" s="136">
        <v>19520.476999999999</v>
      </c>
      <c r="G9212" s="136">
        <v>886106.91</v>
      </c>
      <c r="H9212" s="136">
        <v>17</v>
      </c>
      <c r="I9212" s="140">
        <v>18328.725999999999</v>
      </c>
      <c r="J9212" s="134" t="s">
        <v>6774</v>
      </c>
      <c r="K9212" s="136">
        <v>110562.61</v>
      </c>
      <c r="L9212" s="136">
        <v>1</v>
      </c>
      <c r="M9212" s="136">
        <v>514.673</v>
      </c>
      <c r="N9212" s="136">
        <v>5959.8519999999999</v>
      </c>
      <c r="O9212" s="136">
        <v>1402.047</v>
      </c>
      <c r="P9212" s="136">
        <v>547.00699999999995</v>
      </c>
      <c r="Q9212" s="136">
        <v>204.334</v>
      </c>
      <c r="R9212" s="136">
        <v>171.001</v>
      </c>
      <c r="S9212" s="136">
        <v>834.68299999999999</v>
      </c>
    </row>
    <row r="9213" spans="1:19" ht="11.25" thickBot="1" x14ac:dyDescent="0.2">
      <c r="A9213" s="112"/>
    </row>
    <row r="9214" spans="1:19" ht="11.25" thickBot="1" x14ac:dyDescent="0.2">
      <c r="A9214" s="138" t="s">
        <v>364</v>
      </c>
      <c r="B9214" s="112"/>
      <c r="C9214" s="136">
        <v>1708.31</v>
      </c>
      <c r="D9214" s="136">
        <v>129.36099999999999</v>
      </c>
      <c r="E9214" s="136">
        <v>329.83699999999999</v>
      </c>
      <c r="F9214" s="136">
        <v>399.34500000000003</v>
      </c>
      <c r="G9214" s="136">
        <v>5972.3950000000004</v>
      </c>
      <c r="H9214" s="136">
        <v>6.5570000000000004</v>
      </c>
      <c r="I9214" s="140">
        <v>142.54900000000001</v>
      </c>
      <c r="J9214" s="134" t="s">
        <v>6775</v>
      </c>
      <c r="K9214" s="136">
        <v>12149.772999999999</v>
      </c>
      <c r="L9214" s="136">
        <v>1</v>
      </c>
      <c r="M9214" s="136">
        <v>7.024</v>
      </c>
      <c r="N9214" s="136">
        <v>19.292999999999999</v>
      </c>
      <c r="O9214" s="136">
        <v>32.789000000000001</v>
      </c>
      <c r="P9214" s="136">
        <v>39.963999999999999</v>
      </c>
      <c r="Q9214" s="136">
        <v>5.508</v>
      </c>
      <c r="R9214" s="136">
        <v>12.288</v>
      </c>
      <c r="S9214" s="136">
        <v>35.234000000000002</v>
      </c>
    </row>
    <row r="9215" spans="1:19" ht="11.25" thickBot="1" x14ac:dyDescent="0.2">
      <c r="A9215" s="112"/>
    </row>
    <row r="9216" spans="1:19" ht="11.25" thickBot="1" x14ac:dyDescent="0.2">
      <c r="A9216" s="139" t="s">
        <v>366</v>
      </c>
      <c r="B9216" s="112"/>
      <c r="C9216" s="136">
        <v>0.47299999999999998</v>
      </c>
      <c r="D9216" s="136">
        <v>2.2069999999999999</v>
      </c>
      <c r="E9216" s="136">
        <v>0.95399999999999996</v>
      </c>
      <c r="F9216" s="136">
        <v>2.0459999999999998</v>
      </c>
      <c r="G9216" s="136">
        <v>0.67400000000000004</v>
      </c>
      <c r="H9216" s="136">
        <v>38.573</v>
      </c>
      <c r="I9216" s="140">
        <v>0.77800000000000002</v>
      </c>
      <c r="J9216" s="134" t="s">
        <v>1313</v>
      </c>
      <c r="K9216" s="136">
        <v>10.989000000000001</v>
      </c>
      <c r="L9216" s="136">
        <v>100</v>
      </c>
      <c r="M9216" s="136">
        <v>1.365</v>
      </c>
      <c r="N9216" s="136">
        <v>0.32400000000000001</v>
      </c>
      <c r="O9216" s="136">
        <v>2.339</v>
      </c>
      <c r="P9216" s="136">
        <v>7.306</v>
      </c>
      <c r="Q9216" s="136">
        <v>2.6949999999999998</v>
      </c>
      <c r="R9216" s="136">
        <v>7.1859999999999999</v>
      </c>
      <c r="S9216" s="136">
        <v>4.2210000000000001</v>
      </c>
    </row>
    <row r="9217" spans="1:19" ht="11.25" thickBot="1" x14ac:dyDescent="0.2">
      <c r="A9217" s="112"/>
    </row>
    <row r="9218" spans="1:19" ht="11.25" thickBot="1" x14ac:dyDescent="0.2">
      <c r="A9218" s="106" t="s">
        <v>357</v>
      </c>
      <c r="B9218" s="106" t="s">
        <v>358</v>
      </c>
      <c r="C9218" s="130" t="s">
        <v>17</v>
      </c>
      <c r="D9218" s="130" t="s">
        <v>18</v>
      </c>
      <c r="E9218" s="131" t="s">
        <v>19</v>
      </c>
      <c r="F9218" s="131" t="s">
        <v>20</v>
      </c>
      <c r="G9218" s="130" t="s">
        <v>21</v>
      </c>
      <c r="H9218" s="130" t="s">
        <v>22</v>
      </c>
      <c r="I9218" s="130" t="s">
        <v>23</v>
      </c>
      <c r="J9218" s="130" t="s">
        <v>24</v>
      </c>
      <c r="K9218" s="131" t="s">
        <v>25</v>
      </c>
      <c r="L9218" s="131" t="s">
        <v>26</v>
      </c>
      <c r="M9218" s="130" t="s">
        <v>27</v>
      </c>
      <c r="N9218" s="130" t="s">
        <v>28</v>
      </c>
      <c r="O9218" s="130" t="s">
        <v>29</v>
      </c>
      <c r="P9218" s="130" t="s">
        <v>30</v>
      </c>
      <c r="Q9218" s="130" t="s">
        <v>31</v>
      </c>
      <c r="R9218" s="130" t="s">
        <v>32</v>
      </c>
      <c r="S9218" s="130" t="s">
        <v>33</v>
      </c>
    </row>
    <row r="9219" spans="1:19" ht="11.25" thickBot="1" x14ac:dyDescent="0.2">
      <c r="A9219" s="107">
        <v>1</v>
      </c>
      <c r="B9219" s="132">
        <v>0.50957175925925924</v>
      </c>
      <c r="C9219" s="108">
        <v>1956.0920000000001</v>
      </c>
      <c r="D9219" s="108">
        <v>150.001</v>
      </c>
      <c r="E9219" s="145">
        <v>23958.769</v>
      </c>
      <c r="F9219" s="145">
        <v>881159.7</v>
      </c>
      <c r="G9219" s="108">
        <v>12</v>
      </c>
      <c r="H9219" s="108">
        <v>6</v>
      </c>
      <c r="I9219" s="108">
        <v>144</v>
      </c>
      <c r="J9219" s="108">
        <v>650.01</v>
      </c>
      <c r="K9219" s="145">
        <v>177609.87</v>
      </c>
      <c r="L9219" s="134" t="s">
        <v>6776</v>
      </c>
      <c r="M9219" s="108">
        <v>594.00800000000004</v>
      </c>
      <c r="N9219" s="108">
        <v>87</v>
      </c>
      <c r="O9219" s="108">
        <v>4</v>
      </c>
      <c r="P9219" s="108">
        <v>3</v>
      </c>
      <c r="Q9219" s="108">
        <v>7</v>
      </c>
      <c r="R9219" s="108">
        <v>659.01</v>
      </c>
      <c r="S9219" s="108">
        <v>12</v>
      </c>
    </row>
    <row r="9220" spans="1:19" ht="11.25" thickBot="1" x14ac:dyDescent="0.2">
      <c r="A9220" s="112"/>
    </row>
    <row r="9221" spans="1:19" ht="11.25" thickBot="1" x14ac:dyDescent="0.2">
      <c r="A9221" s="107">
        <v>2</v>
      </c>
      <c r="B9221" s="132">
        <v>0.50976851851851845</v>
      </c>
      <c r="C9221" s="108">
        <v>1927.0889999999999</v>
      </c>
      <c r="D9221" s="108">
        <v>139</v>
      </c>
      <c r="E9221" s="145">
        <v>24577.489000000001</v>
      </c>
      <c r="F9221" s="145">
        <v>885864.03</v>
      </c>
      <c r="G9221" s="108">
        <v>14</v>
      </c>
      <c r="H9221" s="108">
        <v>9</v>
      </c>
      <c r="I9221" s="108">
        <v>167.001</v>
      </c>
      <c r="J9221" s="108">
        <v>653.01</v>
      </c>
      <c r="K9221" s="145">
        <v>179857.03</v>
      </c>
      <c r="L9221" s="134" t="s">
        <v>6777</v>
      </c>
      <c r="M9221" s="108">
        <v>641.01</v>
      </c>
      <c r="N9221" s="108">
        <v>84</v>
      </c>
      <c r="O9221" s="108">
        <v>3</v>
      </c>
      <c r="P9221" s="108">
        <v>5</v>
      </c>
      <c r="Q9221" s="108">
        <v>3</v>
      </c>
      <c r="R9221" s="108">
        <v>572.00800000000004</v>
      </c>
      <c r="S9221" s="108">
        <v>7</v>
      </c>
    </row>
    <row r="9222" spans="1:19" ht="11.25" thickBot="1" x14ac:dyDescent="0.2">
      <c r="A9222" s="112"/>
    </row>
    <row r="9223" spans="1:19" ht="11.25" thickBot="1" x14ac:dyDescent="0.2">
      <c r="A9223" s="107">
        <v>3</v>
      </c>
      <c r="B9223" s="132">
        <v>0.50995370370370374</v>
      </c>
      <c r="C9223" s="108">
        <v>1942.0909999999999</v>
      </c>
      <c r="D9223" s="108">
        <v>165.001</v>
      </c>
      <c r="E9223" s="145">
        <v>24812.767</v>
      </c>
      <c r="F9223" s="145">
        <v>882345.33</v>
      </c>
      <c r="G9223" s="108">
        <v>6</v>
      </c>
      <c r="H9223" s="108">
        <v>2</v>
      </c>
      <c r="I9223" s="108">
        <v>140</v>
      </c>
      <c r="J9223" s="108">
        <v>632.01</v>
      </c>
      <c r="K9223" s="145">
        <v>181637.37</v>
      </c>
      <c r="L9223" s="134" t="s">
        <v>6778</v>
      </c>
      <c r="M9223" s="108">
        <v>530.00699999999995</v>
      </c>
      <c r="N9223" s="108">
        <v>92</v>
      </c>
      <c r="O9223" s="108">
        <v>1</v>
      </c>
      <c r="P9223" s="108">
        <v>3</v>
      </c>
      <c r="Q9223" s="108">
        <v>3</v>
      </c>
      <c r="R9223" s="108">
        <v>629.01</v>
      </c>
      <c r="S9223" s="108">
        <v>5</v>
      </c>
    </row>
    <row r="9224" spans="1:19" ht="11.25" thickBot="1" x14ac:dyDescent="0.2">
      <c r="A9224" s="112"/>
    </row>
    <row r="9225" spans="1:19" ht="11.25" thickBot="1" x14ac:dyDescent="0.2">
      <c r="A9225" s="135" t="s">
        <v>362</v>
      </c>
      <c r="B9225" s="112"/>
      <c r="C9225" s="136">
        <v>1941.7570000000001</v>
      </c>
      <c r="D9225" s="136">
        <v>151.334</v>
      </c>
      <c r="E9225" s="140">
        <v>24449.674999999999</v>
      </c>
      <c r="F9225" s="140">
        <v>883123.02</v>
      </c>
      <c r="G9225" s="136">
        <v>10.667</v>
      </c>
      <c r="H9225" s="136">
        <v>5.6669999999999998</v>
      </c>
      <c r="I9225" s="136">
        <v>150.334</v>
      </c>
      <c r="J9225" s="136">
        <v>645.01</v>
      </c>
      <c r="K9225" s="140">
        <v>179701.43</v>
      </c>
      <c r="L9225" s="134" t="s">
        <v>6779</v>
      </c>
      <c r="M9225" s="136">
        <v>588.34199999999998</v>
      </c>
      <c r="N9225" s="136">
        <v>87.667000000000002</v>
      </c>
      <c r="O9225" s="136">
        <v>2.6669999999999998</v>
      </c>
      <c r="P9225" s="136">
        <v>3.6669999999999998</v>
      </c>
      <c r="Q9225" s="136">
        <v>4.3330000000000002</v>
      </c>
      <c r="R9225" s="136">
        <v>620.00900000000001</v>
      </c>
      <c r="S9225" s="136">
        <v>8</v>
      </c>
    </row>
    <row r="9226" spans="1:19" ht="11.25" thickBot="1" x14ac:dyDescent="0.2">
      <c r="A9226" s="112"/>
    </row>
    <row r="9227" spans="1:19" ht="11.25" thickBot="1" x14ac:dyDescent="0.2">
      <c r="A9227" s="138" t="s">
        <v>364</v>
      </c>
      <c r="B9227" s="112"/>
      <c r="C9227" s="136">
        <v>14.504</v>
      </c>
      <c r="D9227" s="136">
        <v>13.051</v>
      </c>
      <c r="E9227" s="140">
        <v>441.113</v>
      </c>
      <c r="F9227" s="140">
        <v>2446.6889999999999</v>
      </c>
      <c r="G9227" s="136">
        <v>4.1630000000000003</v>
      </c>
      <c r="H9227" s="136">
        <v>3.512</v>
      </c>
      <c r="I9227" s="136">
        <v>14.571999999999999</v>
      </c>
      <c r="J9227" s="136">
        <v>11.358000000000001</v>
      </c>
      <c r="K9227" s="140">
        <v>2018.2550000000001</v>
      </c>
      <c r="L9227" s="134" t="s">
        <v>6780</v>
      </c>
      <c r="M9227" s="136">
        <v>55.718000000000004</v>
      </c>
      <c r="N9227" s="136">
        <v>4.0410000000000004</v>
      </c>
      <c r="O9227" s="136">
        <v>1.528</v>
      </c>
      <c r="P9227" s="136">
        <v>1.155</v>
      </c>
      <c r="Q9227" s="136">
        <v>2.3090000000000002</v>
      </c>
      <c r="R9227" s="136">
        <v>44.194000000000003</v>
      </c>
      <c r="S9227" s="136">
        <v>3.6059999999999999</v>
      </c>
    </row>
    <row r="9228" spans="1:19" ht="11.25" thickBot="1" x14ac:dyDescent="0.2">
      <c r="A9228" s="112"/>
    </row>
    <row r="9229" spans="1:19" ht="11.25" thickBot="1" x14ac:dyDescent="0.2">
      <c r="A9229" s="139" t="s">
        <v>366</v>
      </c>
      <c r="B9229" s="112"/>
      <c r="C9229" s="136">
        <v>0.747</v>
      </c>
      <c r="D9229" s="136">
        <v>8.6240000000000006</v>
      </c>
      <c r="E9229" s="140">
        <v>1.804</v>
      </c>
      <c r="F9229" s="140">
        <v>0.27700000000000002</v>
      </c>
      <c r="G9229" s="136">
        <v>39.030999999999999</v>
      </c>
      <c r="H9229" s="136">
        <v>61.973999999999997</v>
      </c>
      <c r="I9229" s="136">
        <v>9.6929999999999996</v>
      </c>
      <c r="J9229" s="136">
        <v>1.7609999999999999</v>
      </c>
      <c r="K9229" s="140">
        <v>1.123</v>
      </c>
      <c r="L9229" s="134" t="s">
        <v>1318</v>
      </c>
      <c r="M9229" s="136">
        <v>9.4700000000000006</v>
      </c>
      <c r="N9229" s="136">
        <v>4.6100000000000003</v>
      </c>
      <c r="O9229" s="136">
        <v>57.281999999999996</v>
      </c>
      <c r="P9229" s="136">
        <v>31.492000000000001</v>
      </c>
      <c r="Q9229" s="136">
        <v>53.293999999999997</v>
      </c>
      <c r="R9229" s="136">
        <v>7.1280000000000001</v>
      </c>
      <c r="S9229" s="136">
        <v>45.069000000000003</v>
      </c>
    </row>
    <row r="9230" spans="1:19" ht="11.25" thickBot="1" x14ac:dyDescent="0.2">
      <c r="A9230" s="112"/>
    </row>
    <row r="9231" spans="1:19" ht="11.25" thickBot="1" x14ac:dyDescent="0.2">
      <c r="A9231" s="106" t="s">
        <v>357</v>
      </c>
      <c r="B9231" s="106" t="s">
        <v>358</v>
      </c>
      <c r="C9231" s="131" t="s">
        <v>34</v>
      </c>
      <c r="D9231" s="131" t="s">
        <v>35</v>
      </c>
      <c r="E9231" s="130" t="s">
        <v>36</v>
      </c>
      <c r="F9231" s="130" t="s">
        <v>37</v>
      </c>
      <c r="G9231" s="130" t="s">
        <v>38</v>
      </c>
      <c r="H9231" s="130" t="s">
        <v>39</v>
      </c>
      <c r="I9231" s="130" t="s">
        <v>40</v>
      </c>
      <c r="J9231" s="130" t="s">
        <v>41</v>
      </c>
      <c r="K9231" s="130" t="s">
        <v>42</v>
      </c>
      <c r="L9231" s="130" t="s">
        <v>43</v>
      </c>
      <c r="M9231" s="130" t="s">
        <v>44</v>
      </c>
      <c r="N9231" s="130" t="s">
        <v>45</v>
      </c>
      <c r="O9231" s="130" t="s">
        <v>46</v>
      </c>
      <c r="P9231" s="130" t="s">
        <v>47</v>
      </c>
      <c r="Q9231" s="130" t="s">
        <v>48</v>
      </c>
      <c r="R9231" s="130" t="s">
        <v>49</v>
      </c>
      <c r="S9231" s="130" t="s">
        <v>50</v>
      </c>
    </row>
    <row r="9232" spans="1:19" ht="11.25" thickBot="1" x14ac:dyDescent="0.2">
      <c r="A9232" s="107">
        <v>1</v>
      </c>
      <c r="B9232" s="132">
        <v>0.50957175925925924</v>
      </c>
      <c r="C9232" s="145">
        <v>418611.83</v>
      </c>
      <c r="D9232" s="134" t="s">
        <v>6781</v>
      </c>
      <c r="E9232" s="108">
        <v>240.001</v>
      </c>
      <c r="F9232" s="108">
        <v>36</v>
      </c>
      <c r="G9232" s="108">
        <v>5</v>
      </c>
      <c r="H9232" s="108">
        <v>22</v>
      </c>
      <c r="I9232" s="108">
        <v>84</v>
      </c>
      <c r="J9232" s="108">
        <v>499.00599999999997</v>
      </c>
      <c r="K9232" s="108">
        <v>42</v>
      </c>
      <c r="L9232" s="108">
        <v>414.00400000000002</v>
      </c>
      <c r="M9232" s="108">
        <v>14</v>
      </c>
      <c r="N9232" s="108">
        <v>5</v>
      </c>
      <c r="O9232" s="108">
        <v>1</v>
      </c>
      <c r="P9232" s="108">
        <v>3</v>
      </c>
      <c r="Q9232" s="108">
        <v>2</v>
      </c>
      <c r="R9232" s="108">
        <v>21</v>
      </c>
      <c r="S9232" s="108">
        <v>2</v>
      </c>
    </row>
    <row r="9233" spans="1:19" ht="11.25" thickBot="1" x14ac:dyDescent="0.2">
      <c r="A9233" s="112"/>
    </row>
    <row r="9234" spans="1:19" ht="11.25" thickBot="1" x14ac:dyDescent="0.2">
      <c r="A9234" s="107">
        <v>2</v>
      </c>
      <c r="B9234" s="132">
        <v>0.50976851851851845</v>
      </c>
      <c r="C9234" s="145">
        <v>429450.1</v>
      </c>
      <c r="D9234" s="134" t="s">
        <v>6782</v>
      </c>
      <c r="E9234" s="108">
        <v>196.001</v>
      </c>
      <c r="F9234" s="108">
        <v>44</v>
      </c>
      <c r="G9234" s="108">
        <v>1</v>
      </c>
      <c r="H9234" s="108">
        <v>26</v>
      </c>
      <c r="I9234" s="108">
        <v>49</v>
      </c>
      <c r="J9234" s="108">
        <v>498.00599999999997</v>
      </c>
      <c r="K9234" s="108">
        <v>30</v>
      </c>
      <c r="L9234" s="108">
        <v>397.00400000000002</v>
      </c>
      <c r="M9234" s="108">
        <v>5</v>
      </c>
      <c r="N9234" s="108">
        <v>8</v>
      </c>
      <c r="O9234" s="108">
        <v>1</v>
      </c>
      <c r="P9234" s="108">
        <v>1</v>
      </c>
      <c r="Q9234" s="108">
        <v>3</v>
      </c>
      <c r="R9234" s="108">
        <v>10</v>
      </c>
      <c r="S9234" s="108">
        <v>3</v>
      </c>
    </row>
    <row r="9235" spans="1:19" ht="11.25" thickBot="1" x14ac:dyDescent="0.2">
      <c r="A9235" s="112"/>
    </row>
    <row r="9236" spans="1:19" ht="11.25" thickBot="1" x14ac:dyDescent="0.2">
      <c r="A9236" s="107">
        <v>3</v>
      </c>
      <c r="B9236" s="132">
        <v>0.50995370370370374</v>
      </c>
      <c r="C9236" s="145">
        <v>432411.42</v>
      </c>
      <c r="D9236" s="134" t="s">
        <v>6783</v>
      </c>
      <c r="E9236" s="108">
        <v>206.001</v>
      </c>
      <c r="F9236" s="108">
        <v>44</v>
      </c>
      <c r="G9236" s="108">
        <v>4</v>
      </c>
      <c r="H9236" s="108">
        <v>23</v>
      </c>
      <c r="I9236" s="108">
        <v>81</v>
      </c>
      <c r="J9236" s="108">
        <v>508.00599999999997</v>
      </c>
      <c r="K9236" s="108">
        <v>39</v>
      </c>
      <c r="L9236" s="108">
        <v>436.005</v>
      </c>
      <c r="M9236" s="108">
        <v>7</v>
      </c>
      <c r="N9236" s="108">
        <v>4</v>
      </c>
      <c r="O9236" s="108">
        <v>1</v>
      </c>
      <c r="P9236" s="108">
        <v>5</v>
      </c>
      <c r="Q9236" s="108">
        <v>4</v>
      </c>
      <c r="R9236" s="108">
        <v>4</v>
      </c>
      <c r="S9236" s="108">
        <v>4</v>
      </c>
    </row>
    <row r="9237" spans="1:19" ht="11.25" thickBot="1" x14ac:dyDescent="0.2">
      <c r="A9237" s="112"/>
    </row>
    <row r="9238" spans="1:19" ht="11.25" thickBot="1" x14ac:dyDescent="0.2">
      <c r="A9238" s="135" t="s">
        <v>362</v>
      </c>
      <c r="B9238" s="112"/>
      <c r="C9238" s="140">
        <v>426824.45</v>
      </c>
      <c r="D9238" s="134" t="s">
        <v>6784</v>
      </c>
      <c r="E9238" s="136">
        <v>214.001</v>
      </c>
      <c r="F9238" s="136">
        <v>41.332999999999998</v>
      </c>
      <c r="G9238" s="136">
        <v>3.3330000000000002</v>
      </c>
      <c r="H9238" s="136">
        <v>23.667000000000002</v>
      </c>
      <c r="I9238" s="136">
        <v>71.332999999999998</v>
      </c>
      <c r="J9238" s="136">
        <v>501.673</v>
      </c>
      <c r="K9238" s="136">
        <v>37</v>
      </c>
      <c r="L9238" s="136">
        <v>415.67099999999999</v>
      </c>
      <c r="M9238" s="136">
        <v>8.6669999999999998</v>
      </c>
      <c r="N9238" s="136">
        <v>5.6669999999999998</v>
      </c>
      <c r="O9238" s="136">
        <v>1</v>
      </c>
      <c r="P9238" s="136">
        <v>3</v>
      </c>
      <c r="Q9238" s="136">
        <v>3</v>
      </c>
      <c r="R9238" s="136">
        <v>11.667</v>
      </c>
      <c r="S9238" s="136">
        <v>3</v>
      </c>
    </row>
    <row r="9239" spans="1:19" ht="11.25" thickBot="1" x14ac:dyDescent="0.2">
      <c r="A9239" s="112"/>
    </row>
    <row r="9240" spans="1:19" ht="11.25" thickBot="1" x14ac:dyDescent="0.2">
      <c r="A9240" s="138" t="s">
        <v>364</v>
      </c>
      <c r="B9240" s="112"/>
      <c r="C9240" s="140">
        <v>7264.8270000000002</v>
      </c>
      <c r="D9240" s="134" t="s">
        <v>6785</v>
      </c>
      <c r="E9240" s="136">
        <v>23.065000000000001</v>
      </c>
      <c r="F9240" s="136">
        <v>4.6189999999999998</v>
      </c>
      <c r="G9240" s="136">
        <v>2.0819999999999999</v>
      </c>
      <c r="H9240" s="136">
        <v>2.0819999999999999</v>
      </c>
      <c r="I9240" s="136">
        <v>19.399000000000001</v>
      </c>
      <c r="J9240" s="136">
        <v>5.508</v>
      </c>
      <c r="K9240" s="136">
        <v>6.2450000000000001</v>
      </c>
      <c r="L9240" s="136">
        <v>19.553999999999998</v>
      </c>
      <c r="M9240" s="136">
        <v>4.726</v>
      </c>
      <c r="N9240" s="136">
        <v>2.0819999999999999</v>
      </c>
      <c r="O9240" s="136">
        <v>0</v>
      </c>
      <c r="P9240" s="136">
        <v>2</v>
      </c>
      <c r="Q9240" s="136">
        <v>1</v>
      </c>
      <c r="R9240" s="136">
        <v>8.6219999999999999</v>
      </c>
      <c r="S9240" s="136">
        <v>1</v>
      </c>
    </row>
    <row r="9241" spans="1:19" ht="11.25" thickBot="1" x14ac:dyDescent="0.2">
      <c r="A9241" s="112"/>
    </row>
    <row r="9242" spans="1:19" ht="11.25" thickBot="1" x14ac:dyDescent="0.2">
      <c r="A9242" s="139" t="s">
        <v>366</v>
      </c>
      <c r="B9242" s="112"/>
      <c r="C9242" s="140">
        <v>1.702</v>
      </c>
      <c r="D9242" s="134" t="s">
        <v>1324</v>
      </c>
      <c r="E9242" s="136">
        <v>10.778</v>
      </c>
      <c r="F9242" s="136">
        <v>11.175000000000001</v>
      </c>
      <c r="G9242" s="136">
        <v>62.45</v>
      </c>
      <c r="H9242" s="136">
        <v>8.7959999999999994</v>
      </c>
      <c r="I9242" s="136">
        <v>27.195</v>
      </c>
      <c r="J9242" s="136">
        <v>1.0980000000000001</v>
      </c>
      <c r="K9242" s="136">
        <v>16.878</v>
      </c>
      <c r="L9242" s="136">
        <v>4.7039999999999997</v>
      </c>
      <c r="M9242" s="136">
        <v>54.529000000000003</v>
      </c>
      <c r="N9242" s="136">
        <v>36.734999999999999</v>
      </c>
      <c r="O9242" s="136">
        <v>0</v>
      </c>
      <c r="P9242" s="136">
        <v>66.667000000000002</v>
      </c>
      <c r="Q9242" s="136">
        <v>33.332999999999998</v>
      </c>
      <c r="R9242" s="136">
        <v>73.900000000000006</v>
      </c>
      <c r="S9242" s="136">
        <v>33.332999999999998</v>
      </c>
    </row>
    <row r="9243" spans="1:19" ht="11.25" thickBot="1" x14ac:dyDescent="0.2">
      <c r="A9243" s="112"/>
    </row>
    <row r="9244" spans="1:19" ht="11.25" thickBot="1" x14ac:dyDescent="0.2">
      <c r="A9244" s="106" t="s">
        <v>357</v>
      </c>
      <c r="B9244" s="106" t="s">
        <v>358</v>
      </c>
      <c r="C9244" s="130" t="s">
        <v>51</v>
      </c>
      <c r="D9244" s="130" t="s">
        <v>52</v>
      </c>
      <c r="E9244" s="130" t="s">
        <v>53</v>
      </c>
      <c r="F9244" s="130" t="s">
        <v>54</v>
      </c>
      <c r="G9244" s="130" t="s">
        <v>55</v>
      </c>
      <c r="H9244" s="130" t="s">
        <v>56</v>
      </c>
      <c r="I9244" s="130" t="s">
        <v>57</v>
      </c>
      <c r="J9244" s="130" t="s">
        <v>58</v>
      </c>
      <c r="K9244" s="130" t="s">
        <v>59</v>
      </c>
      <c r="L9244" s="130" t="s">
        <v>60</v>
      </c>
      <c r="M9244" s="130" t="s">
        <v>61</v>
      </c>
      <c r="N9244" s="130" t="s">
        <v>62</v>
      </c>
      <c r="O9244" s="130" t="s">
        <v>63</v>
      </c>
      <c r="P9244" s="130" t="s">
        <v>64</v>
      </c>
      <c r="Q9244" s="131" t="s">
        <v>65</v>
      </c>
      <c r="R9244" s="131" t="s">
        <v>66</v>
      </c>
      <c r="S9244" s="130" t="s">
        <v>67</v>
      </c>
    </row>
    <row r="9245" spans="1:19" ht="11.25" thickBot="1" x14ac:dyDescent="0.2">
      <c r="A9245" s="107">
        <v>1</v>
      </c>
      <c r="B9245" s="132">
        <v>0.50957175925925924</v>
      </c>
      <c r="C9245" s="108">
        <v>8</v>
      </c>
      <c r="D9245" s="108">
        <v>6</v>
      </c>
      <c r="E9245" s="108">
        <v>6</v>
      </c>
      <c r="F9245" s="108">
        <v>4</v>
      </c>
      <c r="G9245" s="108">
        <v>2</v>
      </c>
      <c r="H9245" s="108">
        <v>263.00200000000001</v>
      </c>
      <c r="I9245" s="108">
        <v>367.00299999999999</v>
      </c>
      <c r="J9245" s="108">
        <v>0</v>
      </c>
      <c r="K9245" s="108">
        <v>4</v>
      </c>
      <c r="L9245" s="108">
        <v>7</v>
      </c>
      <c r="M9245" s="108">
        <v>7</v>
      </c>
      <c r="N9245" s="108">
        <v>75</v>
      </c>
      <c r="O9245" s="108">
        <v>9</v>
      </c>
      <c r="P9245" s="108">
        <v>1393.047</v>
      </c>
      <c r="Q9245" s="145">
        <v>1895888</v>
      </c>
      <c r="R9245" s="134" t="s">
        <v>6786</v>
      </c>
      <c r="S9245" s="108">
        <v>16</v>
      </c>
    </row>
    <row r="9246" spans="1:19" ht="11.25" thickBot="1" x14ac:dyDescent="0.2">
      <c r="A9246" s="112"/>
    </row>
    <row r="9247" spans="1:19" ht="11.25" thickBot="1" x14ac:dyDescent="0.2">
      <c r="A9247" s="107">
        <v>2</v>
      </c>
      <c r="B9247" s="132">
        <v>0.50976851851851845</v>
      </c>
      <c r="C9247" s="108">
        <v>10</v>
      </c>
      <c r="D9247" s="108">
        <v>9</v>
      </c>
      <c r="E9247" s="108">
        <v>4</v>
      </c>
      <c r="F9247" s="108">
        <v>8</v>
      </c>
      <c r="G9247" s="108">
        <v>3</v>
      </c>
      <c r="H9247" s="108">
        <v>253.00200000000001</v>
      </c>
      <c r="I9247" s="108">
        <v>412.00400000000002</v>
      </c>
      <c r="J9247" s="108">
        <v>3</v>
      </c>
      <c r="K9247" s="108">
        <v>9</v>
      </c>
      <c r="L9247" s="108">
        <v>5</v>
      </c>
      <c r="M9247" s="108">
        <v>5</v>
      </c>
      <c r="N9247" s="108">
        <v>72</v>
      </c>
      <c r="O9247" s="108">
        <v>19</v>
      </c>
      <c r="P9247" s="108">
        <v>1274.039</v>
      </c>
      <c r="Q9247" s="145">
        <v>1941726.1</v>
      </c>
      <c r="R9247" s="134" t="s">
        <v>6787</v>
      </c>
      <c r="S9247" s="108">
        <v>18</v>
      </c>
    </row>
    <row r="9248" spans="1:19" ht="11.25" thickBot="1" x14ac:dyDescent="0.2">
      <c r="A9248" s="112"/>
    </row>
    <row r="9249" spans="1:19" ht="11.25" thickBot="1" x14ac:dyDescent="0.2">
      <c r="A9249" s="107">
        <v>3</v>
      </c>
      <c r="B9249" s="132">
        <v>0.50995370370370374</v>
      </c>
      <c r="C9249" s="108">
        <v>11</v>
      </c>
      <c r="D9249" s="108">
        <v>6</v>
      </c>
      <c r="E9249" s="108">
        <v>6</v>
      </c>
      <c r="F9249" s="108">
        <v>8</v>
      </c>
      <c r="G9249" s="108">
        <v>5</v>
      </c>
      <c r="H9249" s="108">
        <v>246.001</v>
      </c>
      <c r="I9249" s="108">
        <v>446.005</v>
      </c>
      <c r="J9249" s="108">
        <v>5</v>
      </c>
      <c r="K9249" s="108">
        <v>8</v>
      </c>
      <c r="L9249" s="108">
        <v>3</v>
      </c>
      <c r="M9249" s="108">
        <v>8</v>
      </c>
      <c r="N9249" s="108">
        <v>75</v>
      </c>
      <c r="O9249" s="108">
        <v>11</v>
      </c>
      <c r="P9249" s="108">
        <v>1353.0440000000001</v>
      </c>
      <c r="Q9249" s="145">
        <v>1955610</v>
      </c>
      <c r="R9249" s="134" t="s">
        <v>6788</v>
      </c>
      <c r="S9249" s="108">
        <v>16</v>
      </c>
    </row>
    <row r="9250" spans="1:19" ht="11.25" thickBot="1" x14ac:dyDescent="0.2">
      <c r="A9250" s="112"/>
    </row>
    <row r="9251" spans="1:19" ht="11.25" thickBot="1" x14ac:dyDescent="0.2">
      <c r="A9251" s="135" t="s">
        <v>362</v>
      </c>
      <c r="B9251" s="112"/>
      <c r="C9251" s="136">
        <v>9.6669999999999998</v>
      </c>
      <c r="D9251" s="136">
        <v>7</v>
      </c>
      <c r="E9251" s="136">
        <v>5.3330000000000002</v>
      </c>
      <c r="F9251" s="136">
        <v>6.6669999999999998</v>
      </c>
      <c r="G9251" s="136">
        <v>3.3330000000000002</v>
      </c>
      <c r="H9251" s="136">
        <v>254.00200000000001</v>
      </c>
      <c r="I9251" s="136">
        <v>408.33699999999999</v>
      </c>
      <c r="J9251" s="136">
        <v>2.6669999999999998</v>
      </c>
      <c r="K9251" s="136">
        <v>7</v>
      </c>
      <c r="L9251" s="136">
        <v>5</v>
      </c>
      <c r="M9251" s="136">
        <v>6.6669999999999998</v>
      </c>
      <c r="N9251" s="136">
        <v>74</v>
      </c>
      <c r="O9251" s="136">
        <v>13</v>
      </c>
      <c r="P9251" s="136">
        <v>1340.0429999999999</v>
      </c>
      <c r="Q9251" s="140">
        <v>1931074.7</v>
      </c>
      <c r="R9251" s="134" t="s">
        <v>6789</v>
      </c>
      <c r="S9251" s="136">
        <v>16.667000000000002</v>
      </c>
    </row>
    <row r="9252" spans="1:19" ht="11.25" thickBot="1" x14ac:dyDescent="0.2">
      <c r="A9252" s="112"/>
    </row>
    <row r="9253" spans="1:19" ht="11.25" thickBot="1" x14ac:dyDescent="0.2">
      <c r="A9253" s="138" t="s">
        <v>364</v>
      </c>
      <c r="B9253" s="112"/>
      <c r="C9253" s="136">
        <v>1.528</v>
      </c>
      <c r="D9253" s="136">
        <v>1.732</v>
      </c>
      <c r="E9253" s="136">
        <v>1.155</v>
      </c>
      <c r="F9253" s="136">
        <v>2.3090000000000002</v>
      </c>
      <c r="G9253" s="136">
        <v>1.528</v>
      </c>
      <c r="H9253" s="136">
        <v>8.5440000000000005</v>
      </c>
      <c r="I9253" s="136">
        <v>39.628</v>
      </c>
      <c r="J9253" s="136">
        <v>2.5169999999999999</v>
      </c>
      <c r="K9253" s="136">
        <v>2.6459999999999999</v>
      </c>
      <c r="L9253" s="136">
        <v>2</v>
      </c>
      <c r="M9253" s="136">
        <v>1.528</v>
      </c>
      <c r="N9253" s="136">
        <v>1.732</v>
      </c>
      <c r="O9253" s="136">
        <v>5.2919999999999998</v>
      </c>
      <c r="P9253" s="136">
        <v>60.56</v>
      </c>
      <c r="Q9253" s="140">
        <v>31253.302</v>
      </c>
      <c r="R9253" s="134" t="s">
        <v>6790</v>
      </c>
      <c r="S9253" s="136">
        <v>1.155</v>
      </c>
    </row>
    <row r="9254" spans="1:19" ht="11.25" thickBot="1" x14ac:dyDescent="0.2">
      <c r="A9254" s="112"/>
    </row>
    <row r="9255" spans="1:19" ht="11.25" thickBot="1" x14ac:dyDescent="0.2">
      <c r="A9255" s="139" t="s">
        <v>366</v>
      </c>
      <c r="B9255" s="112"/>
      <c r="C9255" s="136">
        <v>15.802</v>
      </c>
      <c r="D9255" s="136">
        <v>24.744</v>
      </c>
      <c r="E9255" s="136">
        <v>21.651</v>
      </c>
      <c r="F9255" s="136">
        <v>34.640999999999998</v>
      </c>
      <c r="G9255" s="136">
        <v>45.826000000000001</v>
      </c>
      <c r="H9255" s="136">
        <v>3.3639999999999999</v>
      </c>
      <c r="I9255" s="136">
        <v>9.7050000000000001</v>
      </c>
      <c r="J9255" s="136">
        <v>94.373000000000005</v>
      </c>
      <c r="K9255" s="136">
        <v>37.795999999999999</v>
      </c>
      <c r="L9255" s="136">
        <v>40</v>
      </c>
      <c r="M9255" s="136">
        <v>22.913</v>
      </c>
      <c r="N9255" s="136">
        <v>2.3410000000000002</v>
      </c>
      <c r="O9255" s="136">
        <v>40.704000000000001</v>
      </c>
      <c r="P9255" s="136">
        <v>4.5190000000000001</v>
      </c>
      <c r="Q9255" s="140">
        <v>1.6180000000000001</v>
      </c>
      <c r="R9255" s="134" t="s">
        <v>1330</v>
      </c>
      <c r="S9255" s="136">
        <v>6.9279999999999999</v>
      </c>
    </row>
    <row r="9256" spans="1:19" ht="11.25" thickBot="1" x14ac:dyDescent="0.2">
      <c r="A9256" s="112"/>
    </row>
    <row r="9257" spans="1:19" ht="11.25" thickBot="1" x14ac:dyDescent="0.2">
      <c r="A9257" s="106" t="s">
        <v>357</v>
      </c>
      <c r="B9257" s="106" t="s">
        <v>358</v>
      </c>
      <c r="C9257" s="130" t="s">
        <v>68</v>
      </c>
    </row>
    <row r="9258" spans="1:19" ht="11.25" thickBot="1" x14ac:dyDescent="0.2">
      <c r="A9258" s="107">
        <v>1</v>
      </c>
      <c r="B9258" s="132">
        <v>0.50957175925925924</v>
      </c>
      <c r="C9258" s="108">
        <v>17</v>
      </c>
    </row>
    <row r="9259" spans="1:19" ht="11.25" thickBot="1" x14ac:dyDescent="0.2">
      <c r="A9259" s="112"/>
    </row>
    <row r="9260" spans="1:19" ht="11.25" thickBot="1" x14ac:dyDescent="0.2">
      <c r="A9260" s="107">
        <v>2</v>
      </c>
      <c r="B9260" s="132">
        <v>0.50976851851851845</v>
      </c>
      <c r="C9260" s="108">
        <v>15</v>
      </c>
    </row>
    <row r="9261" spans="1:19" ht="11.25" thickBot="1" x14ac:dyDescent="0.2">
      <c r="A9261" s="112"/>
    </row>
    <row r="9262" spans="1:19" ht="11.25" thickBot="1" x14ac:dyDescent="0.2">
      <c r="A9262" s="107">
        <v>3</v>
      </c>
      <c r="B9262" s="132">
        <v>0.50995370370370374</v>
      </c>
      <c r="C9262" s="108">
        <v>11</v>
      </c>
    </row>
    <row r="9263" spans="1:19" ht="11.25" thickBot="1" x14ac:dyDescent="0.2">
      <c r="A9263" s="112"/>
    </row>
    <row r="9264" spans="1:19" ht="11.25" thickBot="1" x14ac:dyDescent="0.2">
      <c r="A9264" s="135" t="s">
        <v>362</v>
      </c>
      <c r="B9264" s="112"/>
      <c r="C9264" s="136">
        <v>14.333</v>
      </c>
    </row>
    <row r="9265" spans="1:19" ht="11.25" thickBot="1" x14ac:dyDescent="0.2">
      <c r="A9265" s="112"/>
    </row>
    <row r="9266" spans="1:19" ht="11.25" thickBot="1" x14ac:dyDescent="0.2">
      <c r="A9266" s="138" t="s">
        <v>364</v>
      </c>
      <c r="B9266" s="112"/>
      <c r="C9266" s="136">
        <v>3.0550000000000002</v>
      </c>
    </row>
    <row r="9267" spans="1:19" ht="11.25" thickBot="1" x14ac:dyDescent="0.2">
      <c r="A9267" s="112"/>
    </row>
    <row r="9268" spans="1:19" ht="11.25" thickBot="1" x14ac:dyDescent="0.2">
      <c r="A9268" s="139" t="s">
        <v>366</v>
      </c>
      <c r="B9268" s="112"/>
      <c r="C9268" s="136">
        <v>21.314</v>
      </c>
    </row>
    <row r="9269" spans="1:19" ht="10.5" x14ac:dyDescent="0.15">
      <c r="A9269" s="112"/>
    </row>
    <row r="9270" spans="1:19" x14ac:dyDescent="0.15">
      <c r="A9270" s="129"/>
      <c r="B9270" s="86" t="s">
        <v>1331</v>
      </c>
    </row>
    <row r="9271" spans="1:19" ht="9.75" thickBot="1" x14ac:dyDescent="0.2">
      <c r="A9271" s="81" t="s">
        <v>5871</v>
      </c>
    </row>
    <row r="9272" spans="1:19" ht="11.25" thickBot="1" x14ac:dyDescent="0.2">
      <c r="A9272" s="106" t="s">
        <v>357</v>
      </c>
      <c r="B9272" s="106" t="s">
        <v>358</v>
      </c>
      <c r="C9272" s="130" t="s">
        <v>0</v>
      </c>
      <c r="D9272" s="130" t="s">
        <v>1</v>
      </c>
      <c r="E9272" s="130" t="s">
        <v>2</v>
      </c>
      <c r="F9272" s="130" t="s">
        <v>3</v>
      </c>
      <c r="G9272" s="130" t="s">
        <v>4</v>
      </c>
      <c r="H9272" s="130" t="s">
        <v>5</v>
      </c>
      <c r="I9272" s="131" t="s">
        <v>6</v>
      </c>
      <c r="J9272" s="131" t="s">
        <v>7</v>
      </c>
      <c r="K9272" s="130" t="s">
        <v>8</v>
      </c>
      <c r="L9272" s="130" t="s">
        <v>9</v>
      </c>
      <c r="M9272" s="130" t="s">
        <v>10</v>
      </c>
      <c r="N9272" s="130" t="s">
        <v>11</v>
      </c>
      <c r="O9272" s="130" t="s">
        <v>12</v>
      </c>
      <c r="P9272" s="130" t="s">
        <v>13</v>
      </c>
      <c r="Q9272" s="130" t="s">
        <v>14</v>
      </c>
      <c r="R9272" s="130" t="s">
        <v>15</v>
      </c>
      <c r="S9272" s="130" t="s">
        <v>16</v>
      </c>
    </row>
    <row r="9273" spans="1:19" ht="11.25" thickBot="1" x14ac:dyDescent="0.2">
      <c r="A9273" s="107">
        <v>1</v>
      </c>
      <c r="B9273" s="132">
        <v>0.51474537037037038</v>
      </c>
      <c r="C9273" s="108">
        <v>345616.23</v>
      </c>
      <c r="D9273" s="108">
        <v>5305.6760000000004</v>
      </c>
      <c r="E9273" s="108">
        <v>22310.94</v>
      </c>
      <c r="F9273" s="108">
        <v>19720.329000000002</v>
      </c>
      <c r="G9273" s="108">
        <v>929568.79</v>
      </c>
      <c r="H9273" s="108">
        <v>26</v>
      </c>
      <c r="I9273" s="145">
        <v>18381.105</v>
      </c>
      <c r="J9273" s="134" t="s">
        <v>6791</v>
      </c>
      <c r="K9273" s="108">
        <v>84714.888999999996</v>
      </c>
      <c r="L9273" s="108">
        <v>1</v>
      </c>
      <c r="M9273" s="108">
        <v>549.00699999999995</v>
      </c>
      <c r="N9273" s="108">
        <v>5650.7659999999996</v>
      </c>
      <c r="O9273" s="108">
        <v>1511.0550000000001</v>
      </c>
      <c r="P9273" s="108">
        <v>719.01199999999994</v>
      </c>
      <c r="Q9273" s="108">
        <v>212.001</v>
      </c>
      <c r="R9273" s="108">
        <v>186.001</v>
      </c>
      <c r="S9273" s="108">
        <v>1146.0319999999999</v>
      </c>
    </row>
    <row r="9274" spans="1:19" ht="11.25" thickBot="1" x14ac:dyDescent="0.2">
      <c r="A9274" s="112"/>
    </row>
    <row r="9275" spans="1:19" ht="11.25" thickBot="1" x14ac:dyDescent="0.2">
      <c r="A9275" s="107">
        <v>2</v>
      </c>
      <c r="B9275" s="132">
        <v>0.51493055555555556</v>
      </c>
      <c r="C9275" s="108">
        <v>344277.33</v>
      </c>
      <c r="D9275" s="108">
        <v>5309.6760000000004</v>
      </c>
      <c r="E9275" s="108">
        <v>23570.326000000001</v>
      </c>
      <c r="F9275" s="108">
        <v>19461.084999999999</v>
      </c>
      <c r="G9275" s="108">
        <v>944915.59</v>
      </c>
      <c r="H9275" s="108">
        <v>25</v>
      </c>
      <c r="I9275" s="145">
        <v>18756.438999999998</v>
      </c>
      <c r="J9275" s="134" t="s">
        <v>6792</v>
      </c>
      <c r="K9275" s="108">
        <v>113531.51</v>
      </c>
      <c r="L9275" s="108">
        <v>0</v>
      </c>
      <c r="M9275" s="108">
        <v>561.00800000000004</v>
      </c>
      <c r="N9275" s="108">
        <v>5684.7749999999996</v>
      </c>
      <c r="O9275" s="108">
        <v>1489.0530000000001</v>
      </c>
      <c r="P9275" s="108">
        <v>647.01</v>
      </c>
      <c r="Q9275" s="108">
        <v>187.001</v>
      </c>
      <c r="R9275" s="108">
        <v>212.001</v>
      </c>
      <c r="S9275" s="108">
        <v>1125.03</v>
      </c>
    </row>
    <row r="9276" spans="1:19" ht="11.25" thickBot="1" x14ac:dyDescent="0.2">
      <c r="A9276" s="112"/>
    </row>
    <row r="9277" spans="1:19" ht="11.25" thickBot="1" x14ac:dyDescent="0.2">
      <c r="A9277" s="107">
        <v>3</v>
      </c>
      <c r="B9277" s="132">
        <v>0.51511574074074074</v>
      </c>
      <c r="C9277" s="108">
        <v>348269.88</v>
      </c>
      <c r="D9277" s="108">
        <v>5459.7150000000001</v>
      </c>
      <c r="E9277" s="108">
        <v>22933.616000000002</v>
      </c>
      <c r="F9277" s="108">
        <v>19911.510999999999</v>
      </c>
      <c r="G9277" s="108">
        <v>934617.3</v>
      </c>
      <c r="H9277" s="108">
        <v>17</v>
      </c>
      <c r="I9277" s="145">
        <v>18933.599999999999</v>
      </c>
      <c r="J9277" s="134" t="s">
        <v>6793</v>
      </c>
      <c r="K9277" s="108">
        <v>84110.448000000004</v>
      </c>
      <c r="L9277" s="108">
        <v>2</v>
      </c>
      <c r="M9277" s="108">
        <v>512.00599999999997</v>
      </c>
      <c r="N9277" s="108">
        <v>5786.8040000000001</v>
      </c>
      <c r="O9277" s="108">
        <v>1404.047</v>
      </c>
      <c r="P9277" s="108">
        <v>745.01300000000003</v>
      </c>
      <c r="Q9277" s="108">
        <v>182.001</v>
      </c>
      <c r="R9277" s="108">
        <v>186.001</v>
      </c>
      <c r="S9277" s="108">
        <v>1103.029</v>
      </c>
    </row>
    <row r="9278" spans="1:19" ht="11.25" thickBot="1" x14ac:dyDescent="0.2">
      <c r="A9278" s="112"/>
    </row>
    <row r="9279" spans="1:19" ht="11.25" thickBot="1" x14ac:dyDescent="0.2">
      <c r="A9279" s="135" t="s">
        <v>362</v>
      </c>
      <c r="B9279" s="112"/>
      <c r="C9279" s="136">
        <v>346054.48</v>
      </c>
      <c r="D9279" s="136">
        <v>5358.3559999999998</v>
      </c>
      <c r="E9279" s="136">
        <v>22938.294000000002</v>
      </c>
      <c r="F9279" s="136">
        <v>19697.642</v>
      </c>
      <c r="G9279" s="136">
        <v>936367.22</v>
      </c>
      <c r="H9279" s="136">
        <v>22.667000000000002</v>
      </c>
      <c r="I9279" s="140">
        <v>18690.381000000001</v>
      </c>
      <c r="J9279" s="134" t="s">
        <v>6794</v>
      </c>
      <c r="K9279" s="136">
        <v>94118.947</v>
      </c>
      <c r="L9279" s="136">
        <v>1</v>
      </c>
      <c r="M9279" s="136">
        <v>540.67399999999998</v>
      </c>
      <c r="N9279" s="136">
        <v>5707.4480000000003</v>
      </c>
      <c r="O9279" s="136">
        <v>1468.0519999999999</v>
      </c>
      <c r="P9279" s="136">
        <v>703.67899999999997</v>
      </c>
      <c r="Q9279" s="136">
        <v>193.66800000000001</v>
      </c>
      <c r="R9279" s="136">
        <v>194.66800000000001</v>
      </c>
      <c r="S9279" s="136">
        <v>1124.6969999999999</v>
      </c>
    </row>
    <row r="9280" spans="1:19" ht="11.25" thickBot="1" x14ac:dyDescent="0.2">
      <c r="A9280" s="112"/>
    </row>
    <row r="9281" spans="1:19" ht="11.25" thickBot="1" x14ac:dyDescent="0.2">
      <c r="A9281" s="138" t="s">
        <v>364</v>
      </c>
      <c r="B9281" s="112"/>
      <c r="C9281" s="136">
        <v>2032.03</v>
      </c>
      <c r="D9281" s="136">
        <v>87.802999999999997</v>
      </c>
      <c r="E9281" s="136">
        <v>629.70600000000002</v>
      </c>
      <c r="F9281" s="136">
        <v>226.06800000000001</v>
      </c>
      <c r="G9281" s="136">
        <v>7821.62</v>
      </c>
      <c r="H9281" s="136">
        <v>4.9329999999999998</v>
      </c>
      <c r="I9281" s="140">
        <v>282.10899999999998</v>
      </c>
      <c r="J9281" s="134" t="s">
        <v>6795</v>
      </c>
      <c r="K9281" s="136">
        <v>16814.484</v>
      </c>
      <c r="L9281" s="136">
        <v>1</v>
      </c>
      <c r="M9281" s="136">
        <v>25.541</v>
      </c>
      <c r="N9281" s="136">
        <v>70.796000000000006</v>
      </c>
      <c r="O9281" s="136">
        <v>56.511000000000003</v>
      </c>
      <c r="P9281" s="136">
        <v>50.768999999999998</v>
      </c>
      <c r="Q9281" s="136">
        <v>16.073</v>
      </c>
      <c r="R9281" s="136">
        <v>15.010999999999999</v>
      </c>
      <c r="S9281" s="136">
        <v>21.503</v>
      </c>
    </row>
    <row r="9282" spans="1:19" ht="11.25" thickBot="1" x14ac:dyDescent="0.2">
      <c r="A9282" s="112"/>
    </row>
    <row r="9283" spans="1:19" ht="11.25" thickBot="1" x14ac:dyDescent="0.2">
      <c r="A9283" s="139" t="s">
        <v>366</v>
      </c>
      <c r="B9283" s="112"/>
      <c r="C9283" s="136">
        <v>0.58699999999999997</v>
      </c>
      <c r="D9283" s="136">
        <v>1.639</v>
      </c>
      <c r="E9283" s="136">
        <v>2.7450000000000001</v>
      </c>
      <c r="F9283" s="136">
        <v>1.1479999999999999</v>
      </c>
      <c r="G9283" s="136">
        <v>0.83499999999999996</v>
      </c>
      <c r="H9283" s="136">
        <v>21.763000000000002</v>
      </c>
      <c r="I9283" s="140">
        <v>1.5089999999999999</v>
      </c>
      <c r="J9283" s="134" t="s">
        <v>1337</v>
      </c>
      <c r="K9283" s="136">
        <v>17.864999999999998</v>
      </c>
      <c r="L9283" s="136">
        <v>100</v>
      </c>
      <c r="M9283" s="136">
        <v>4.7240000000000002</v>
      </c>
      <c r="N9283" s="136">
        <v>1.24</v>
      </c>
      <c r="O9283" s="136">
        <v>3.8490000000000002</v>
      </c>
      <c r="P9283" s="136">
        <v>7.2149999999999999</v>
      </c>
      <c r="Q9283" s="136">
        <v>8.2989999999999995</v>
      </c>
      <c r="R9283" s="136">
        <v>7.7110000000000003</v>
      </c>
      <c r="S9283" s="136">
        <v>1.9119999999999999</v>
      </c>
    </row>
    <row r="9284" spans="1:19" ht="11.25" thickBot="1" x14ac:dyDescent="0.2">
      <c r="A9284" s="112"/>
    </row>
    <row r="9285" spans="1:19" ht="11.25" thickBot="1" x14ac:dyDescent="0.2">
      <c r="A9285" s="106" t="s">
        <v>357</v>
      </c>
      <c r="B9285" s="106" t="s">
        <v>358</v>
      </c>
      <c r="C9285" s="130" t="s">
        <v>17</v>
      </c>
      <c r="D9285" s="130" t="s">
        <v>18</v>
      </c>
      <c r="E9285" s="131" t="s">
        <v>19</v>
      </c>
      <c r="F9285" s="131" t="s">
        <v>20</v>
      </c>
      <c r="G9285" s="130" t="s">
        <v>21</v>
      </c>
      <c r="H9285" s="130" t="s">
        <v>22</v>
      </c>
      <c r="I9285" s="130" t="s">
        <v>23</v>
      </c>
      <c r="J9285" s="130" t="s">
        <v>24</v>
      </c>
      <c r="K9285" s="131" t="s">
        <v>25</v>
      </c>
      <c r="L9285" s="131" t="s">
        <v>26</v>
      </c>
      <c r="M9285" s="130" t="s">
        <v>27</v>
      </c>
      <c r="N9285" s="130" t="s">
        <v>28</v>
      </c>
      <c r="O9285" s="130" t="s">
        <v>29</v>
      </c>
      <c r="P9285" s="130" t="s">
        <v>30</v>
      </c>
      <c r="Q9285" s="130" t="s">
        <v>31</v>
      </c>
      <c r="R9285" s="130" t="s">
        <v>32</v>
      </c>
      <c r="S9285" s="130" t="s">
        <v>33</v>
      </c>
    </row>
    <row r="9286" spans="1:19" ht="11.25" thickBot="1" x14ac:dyDescent="0.2">
      <c r="A9286" s="107">
        <v>1</v>
      </c>
      <c r="B9286" s="132">
        <v>0.51474537037037038</v>
      </c>
      <c r="C9286" s="108">
        <v>1605.0619999999999</v>
      </c>
      <c r="D9286" s="108">
        <v>183.001</v>
      </c>
      <c r="E9286" s="145">
        <v>24404.285</v>
      </c>
      <c r="F9286" s="145">
        <v>893113.93</v>
      </c>
      <c r="G9286" s="108">
        <v>11</v>
      </c>
      <c r="H9286" s="108">
        <v>2</v>
      </c>
      <c r="I9286" s="108">
        <v>134</v>
      </c>
      <c r="J9286" s="108">
        <v>593.00800000000004</v>
      </c>
      <c r="K9286" s="145">
        <v>180314.96</v>
      </c>
      <c r="L9286" s="134" t="s">
        <v>6796</v>
      </c>
      <c r="M9286" s="108">
        <v>488.00599999999997</v>
      </c>
      <c r="N9286" s="108">
        <v>100</v>
      </c>
      <c r="O9286" s="108">
        <v>3</v>
      </c>
      <c r="P9286" s="108">
        <v>6</v>
      </c>
      <c r="Q9286" s="108">
        <v>2</v>
      </c>
      <c r="R9286" s="108">
        <v>637.01</v>
      </c>
      <c r="S9286" s="108">
        <v>6</v>
      </c>
    </row>
    <row r="9287" spans="1:19" ht="11.25" thickBot="1" x14ac:dyDescent="0.2">
      <c r="A9287" s="112"/>
    </row>
    <row r="9288" spans="1:19" ht="11.25" thickBot="1" x14ac:dyDescent="0.2">
      <c r="A9288" s="107">
        <v>2</v>
      </c>
      <c r="B9288" s="132">
        <v>0.51493055555555556</v>
      </c>
      <c r="C9288" s="108">
        <v>1596.0609999999999</v>
      </c>
      <c r="D9288" s="108">
        <v>168.001</v>
      </c>
      <c r="E9288" s="145">
        <v>25089.098000000002</v>
      </c>
      <c r="F9288" s="145">
        <v>891944.39</v>
      </c>
      <c r="G9288" s="108">
        <v>5</v>
      </c>
      <c r="H9288" s="108">
        <v>5</v>
      </c>
      <c r="I9288" s="108">
        <v>140</v>
      </c>
      <c r="J9288" s="108">
        <v>547.00699999999995</v>
      </c>
      <c r="K9288" s="145">
        <v>183738.68</v>
      </c>
      <c r="L9288" s="134" t="s">
        <v>6797</v>
      </c>
      <c r="M9288" s="108">
        <v>550.00699999999995</v>
      </c>
      <c r="N9288" s="108">
        <v>89</v>
      </c>
      <c r="O9288" s="108">
        <v>0</v>
      </c>
      <c r="P9288" s="108">
        <v>6</v>
      </c>
      <c r="Q9288" s="108">
        <v>8</v>
      </c>
      <c r="R9288" s="108">
        <v>666.01099999999997</v>
      </c>
      <c r="S9288" s="108">
        <v>8</v>
      </c>
    </row>
    <row r="9289" spans="1:19" ht="11.25" thickBot="1" x14ac:dyDescent="0.2">
      <c r="A9289" s="112"/>
    </row>
    <row r="9290" spans="1:19" ht="11.25" thickBot="1" x14ac:dyDescent="0.2">
      <c r="A9290" s="107">
        <v>3</v>
      </c>
      <c r="B9290" s="132">
        <v>0.51511574074074074</v>
      </c>
      <c r="C9290" s="108">
        <v>1530.056</v>
      </c>
      <c r="D9290" s="108">
        <v>175.001</v>
      </c>
      <c r="E9290" s="145">
        <v>25276.324000000001</v>
      </c>
      <c r="F9290" s="145">
        <v>896641.72</v>
      </c>
      <c r="G9290" s="108">
        <v>9</v>
      </c>
      <c r="H9290" s="108">
        <v>3</v>
      </c>
      <c r="I9290" s="108">
        <v>139</v>
      </c>
      <c r="J9290" s="108">
        <v>522.00699999999995</v>
      </c>
      <c r="K9290" s="145">
        <v>186627.19</v>
      </c>
      <c r="L9290" s="134" t="s">
        <v>6798</v>
      </c>
      <c r="M9290" s="108">
        <v>521.00699999999995</v>
      </c>
      <c r="N9290" s="108">
        <v>104</v>
      </c>
      <c r="O9290" s="108">
        <v>3</v>
      </c>
      <c r="P9290" s="108">
        <v>1</v>
      </c>
      <c r="Q9290" s="108">
        <v>6</v>
      </c>
      <c r="R9290" s="108">
        <v>670.01099999999997</v>
      </c>
      <c r="S9290" s="108">
        <v>7</v>
      </c>
    </row>
    <row r="9291" spans="1:19" ht="11.25" thickBot="1" x14ac:dyDescent="0.2">
      <c r="A9291" s="112"/>
    </row>
    <row r="9292" spans="1:19" ht="11.25" thickBot="1" x14ac:dyDescent="0.2">
      <c r="A9292" s="135" t="s">
        <v>362</v>
      </c>
      <c r="B9292" s="112"/>
      <c r="C9292" s="136">
        <v>1577.06</v>
      </c>
      <c r="D9292" s="136">
        <v>175.334</v>
      </c>
      <c r="E9292" s="140">
        <v>24923.236000000001</v>
      </c>
      <c r="F9292" s="140">
        <v>893900.01</v>
      </c>
      <c r="G9292" s="136">
        <v>8.3330000000000002</v>
      </c>
      <c r="H9292" s="136">
        <v>3.3330000000000002</v>
      </c>
      <c r="I9292" s="136">
        <v>137.667</v>
      </c>
      <c r="J9292" s="136">
        <v>554.00699999999995</v>
      </c>
      <c r="K9292" s="140">
        <v>183560.28</v>
      </c>
      <c r="L9292" s="134" t="s">
        <v>6799</v>
      </c>
      <c r="M9292" s="136">
        <v>519.673</v>
      </c>
      <c r="N9292" s="136">
        <v>97.667000000000002</v>
      </c>
      <c r="O9292" s="136">
        <v>2</v>
      </c>
      <c r="P9292" s="136">
        <v>4.3330000000000002</v>
      </c>
      <c r="Q9292" s="136">
        <v>5.3330000000000002</v>
      </c>
      <c r="R9292" s="136">
        <v>657.67700000000002</v>
      </c>
      <c r="S9292" s="136">
        <v>7</v>
      </c>
    </row>
    <row r="9293" spans="1:19" ht="11.25" thickBot="1" x14ac:dyDescent="0.2">
      <c r="A9293" s="112"/>
    </row>
    <row r="9294" spans="1:19" ht="11.25" thickBot="1" x14ac:dyDescent="0.2">
      <c r="A9294" s="138" t="s">
        <v>364</v>
      </c>
      <c r="B9294" s="112"/>
      <c r="C9294" s="136">
        <v>40.954000000000001</v>
      </c>
      <c r="D9294" s="136">
        <v>7.5060000000000002</v>
      </c>
      <c r="E9294" s="140">
        <v>459.07</v>
      </c>
      <c r="F9294" s="140">
        <v>2445.335</v>
      </c>
      <c r="G9294" s="136">
        <v>3.0550000000000002</v>
      </c>
      <c r="H9294" s="136">
        <v>1.528</v>
      </c>
      <c r="I9294" s="136">
        <v>3.2149999999999999</v>
      </c>
      <c r="J9294" s="136">
        <v>36.015000000000001</v>
      </c>
      <c r="K9294" s="140">
        <v>3159.8919999999998</v>
      </c>
      <c r="L9294" s="134" t="s">
        <v>6800</v>
      </c>
      <c r="M9294" s="136">
        <v>31.021999999999998</v>
      </c>
      <c r="N9294" s="136">
        <v>7.7670000000000003</v>
      </c>
      <c r="O9294" s="136">
        <v>1.732</v>
      </c>
      <c r="P9294" s="136">
        <v>2.887</v>
      </c>
      <c r="Q9294" s="136">
        <v>3.0550000000000002</v>
      </c>
      <c r="R9294" s="136">
        <v>18.010000000000002</v>
      </c>
      <c r="S9294" s="136">
        <v>1</v>
      </c>
    </row>
    <row r="9295" spans="1:19" ht="11.25" thickBot="1" x14ac:dyDescent="0.2">
      <c r="A9295" s="112"/>
    </row>
    <row r="9296" spans="1:19" ht="11.25" thickBot="1" x14ac:dyDescent="0.2">
      <c r="A9296" s="139" t="s">
        <v>366</v>
      </c>
      <c r="B9296" s="112"/>
      <c r="C9296" s="136">
        <v>2.597</v>
      </c>
      <c r="D9296" s="136">
        <v>4.2809999999999997</v>
      </c>
      <c r="E9296" s="140">
        <v>1.8420000000000001</v>
      </c>
      <c r="F9296" s="140">
        <v>0.27400000000000002</v>
      </c>
      <c r="G9296" s="136">
        <v>36.661000000000001</v>
      </c>
      <c r="H9296" s="136">
        <v>45.826000000000001</v>
      </c>
      <c r="I9296" s="136">
        <v>2.335</v>
      </c>
      <c r="J9296" s="136">
        <v>6.5010000000000003</v>
      </c>
      <c r="K9296" s="140">
        <v>1.7210000000000001</v>
      </c>
      <c r="L9296" s="134" t="s">
        <v>1343</v>
      </c>
      <c r="M9296" s="136">
        <v>5.97</v>
      </c>
      <c r="N9296" s="136">
        <v>7.9530000000000003</v>
      </c>
      <c r="O9296" s="136">
        <v>86.602999999999994</v>
      </c>
      <c r="P9296" s="136">
        <v>66.617000000000004</v>
      </c>
      <c r="Q9296" s="136">
        <v>57.281999999999996</v>
      </c>
      <c r="R9296" s="136">
        <v>2.738</v>
      </c>
      <c r="S9296" s="136">
        <v>14.286</v>
      </c>
    </row>
    <row r="9297" spans="1:19" ht="11.25" thickBot="1" x14ac:dyDescent="0.2">
      <c r="A9297" s="112"/>
    </row>
    <row r="9298" spans="1:19" ht="11.25" thickBot="1" x14ac:dyDescent="0.2">
      <c r="A9298" s="106" t="s">
        <v>357</v>
      </c>
      <c r="B9298" s="106" t="s">
        <v>358</v>
      </c>
      <c r="C9298" s="131" t="s">
        <v>34</v>
      </c>
      <c r="D9298" s="131" t="s">
        <v>35</v>
      </c>
      <c r="E9298" s="130" t="s">
        <v>36</v>
      </c>
      <c r="F9298" s="130" t="s">
        <v>37</v>
      </c>
      <c r="G9298" s="130" t="s">
        <v>38</v>
      </c>
      <c r="H9298" s="130" t="s">
        <v>39</v>
      </c>
      <c r="I9298" s="130" t="s">
        <v>40</v>
      </c>
      <c r="J9298" s="130" t="s">
        <v>41</v>
      </c>
      <c r="K9298" s="130" t="s">
        <v>42</v>
      </c>
      <c r="L9298" s="130" t="s">
        <v>43</v>
      </c>
      <c r="M9298" s="130" t="s">
        <v>44</v>
      </c>
      <c r="N9298" s="130" t="s">
        <v>45</v>
      </c>
      <c r="O9298" s="130" t="s">
        <v>46</v>
      </c>
      <c r="P9298" s="130" t="s">
        <v>47</v>
      </c>
      <c r="Q9298" s="130" t="s">
        <v>48</v>
      </c>
      <c r="R9298" s="130" t="s">
        <v>49</v>
      </c>
      <c r="S9298" s="130" t="s">
        <v>50</v>
      </c>
    </row>
    <row r="9299" spans="1:19" ht="11.25" thickBot="1" x14ac:dyDescent="0.2">
      <c r="A9299" s="107">
        <v>1</v>
      </c>
      <c r="B9299" s="132">
        <v>0.51474537037037038</v>
      </c>
      <c r="C9299" s="145">
        <v>427246.48</v>
      </c>
      <c r="D9299" s="134" t="s">
        <v>6801</v>
      </c>
      <c r="E9299" s="108">
        <v>348.00299999999999</v>
      </c>
      <c r="F9299" s="108">
        <v>50</v>
      </c>
      <c r="G9299" s="108">
        <v>0</v>
      </c>
      <c r="H9299" s="108">
        <v>12</v>
      </c>
      <c r="I9299" s="108">
        <v>277.00200000000001</v>
      </c>
      <c r="J9299" s="108">
        <v>1656.066</v>
      </c>
      <c r="K9299" s="108">
        <v>29</v>
      </c>
      <c r="L9299" s="108">
        <v>350.00299999999999</v>
      </c>
      <c r="M9299" s="108">
        <v>6</v>
      </c>
      <c r="N9299" s="108">
        <v>4</v>
      </c>
      <c r="O9299" s="108">
        <v>3</v>
      </c>
      <c r="P9299" s="108">
        <v>1</v>
      </c>
      <c r="Q9299" s="108">
        <v>2</v>
      </c>
      <c r="R9299" s="108">
        <v>13</v>
      </c>
      <c r="S9299" s="108">
        <v>1</v>
      </c>
    </row>
    <row r="9300" spans="1:19" ht="11.25" thickBot="1" x14ac:dyDescent="0.2">
      <c r="A9300" s="112"/>
    </row>
    <row r="9301" spans="1:19" ht="11.25" thickBot="1" x14ac:dyDescent="0.2">
      <c r="A9301" s="107">
        <v>2</v>
      </c>
      <c r="B9301" s="132">
        <v>0.51493055555555556</v>
      </c>
      <c r="C9301" s="145">
        <v>433790.65</v>
      </c>
      <c r="D9301" s="134" t="s">
        <v>6802</v>
      </c>
      <c r="E9301" s="108">
        <v>318.00200000000001</v>
      </c>
      <c r="F9301" s="108">
        <v>59</v>
      </c>
      <c r="G9301" s="108">
        <v>1</v>
      </c>
      <c r="H9301" s="108">
        <v>9</v>
      </c>
      <c r="I9301" s="108">
        <v>224.001</v>
      </c>
      <c r="J9301" s="108">
        <v>1628.0640000000001</v>
      </c>
      <c r="K9301" s="108">
        <v>29</v>
      </c>
      <c r="L9301" s="108">
        <v>359.00299999999999</v>
      </c>
      <c r="M9301" s="108">
        <v>11</v>
      </c>
      <c r="N9301" s="108">
        <v>5</v>
      </c>
      <c r="O9301" s="108">
        <v>1</v>
      </c>
      <c r="P9301" s="108">
        <v>5</v>
      </c>
      <c r="Q9301" s="108">
        <v>3</v>
      </c>
      <c r="R9301" s="108">
        <v>9</v>
      </c>
      <c r="S9301" s="108">
        <v>1</v>
      </c>
    </row>
    <row r="9302" spans="1:19" ht="11.25" thickBot="1" x14ac:dyDescent="0.2">
      <c r="A9302" s="112"/>
    </row>
    <row r="9303" spans="1:19" ht="11.25" thickBot="1" x14ac:dyDescent="0.2">
      <c r="A9303" s="107">
        <v>3</v>
      </c>
      <c r="B9303" s="132">
        <v>0.51511574074074074</v>
      </c>
      <c r="C9303" s="145">
        <v>439901.81</v>
      </c>
      <c r="D9303" s="134" t="s">
        <v>6803</v>
      </c>
      <c r="E9303" s="108">
        <v>318.00200000000001</v>
      </c>
      <c r="F9303" s="108">
        <v>47</v>
      </c>
      <c r="G9303" s="108">
        <v>2</v>
      </c>
      <c r="H9303" s="108">
        <v>17</v>
      </c>
      <c r="I9303" s="108">
        <v>287.00200000000001</v>
      </c>
      <c r="J9303" s="108">
        <v>1701.069</v>
      </c>
      <c r="K9303" s="108">
        <v>35</v>
      </c>
      <c r="L9303" s="108">
        <v>348.00299999999999</v>
      </c>
      <c r="M9303" s="108">
        <v>12</v>
      </c>
      <c r="N9303" s="108">
        <v>4</v>
      </c>
      <c r="O9303" s="108">
        <v>1</v>
      </c>
      <c r="P9303" s="108">
        <v>0</v>
      </c>
      <c r="Q9303" s="108">
        <v>1</v>
      </c>
      <c r="R9303" s="108">
        <v>17</v>
      </c>
      <c r="S9303" s="108">
        <v>5</v>
      </c>
    </row>
    <row r="9304" spans="1:19" ht="11.25" thickBot="1" x14ac:dyDescent="0.2">
      <c r="A9304" s="112"/>
    </row>
    <row r="9305" spans="1:19" ht="11.25" thickBot="1" x14ac:dyDescent="0.2">
      <c r="A9305" s="135" t="s">
        <v>362</v>
      </c>
      <c r="B9305" s="112"/>
      <c r="C9305" s="140">
        <v>433646.31</v>
      </c>
      <c r="D9305" s="134" t="s">
        <v>6804</v>
      </c>
      <c r="E9305" s="136">
        <v>328.00299999999999</v>
      </c>
      <c r="F9305" s="136">
        <v>52</v>
      </c>
      <c r="G9305" s="136">
        <v>1</v>
      </c>
      <c r="H9305" s="136">
        <v>12.667</v>
      </c>
      <c r="I9305" s="136">
        <v>262.66800000000001</v>
      </c>
      <c r="J9305" s="136">
        <v>1661.7329999999999</v>
      </c>
      <c r="K9305" s="136">
        <v>31</v>
      </c>
      <c r="L9305" s="136">
        <v>352.33600000000001</v>
      </c>
      <c r="M9305" s="136">
        <v>9.6669999999999998</v>
      </c>
      <c r="N9305" s="136">
        <v>4.3330000000000002</v>
      </c>
      <c r="O9305" s="136">
        <v>1.667</v>
      </c>
      <c r="P9305" s="136">
        <v>2</v>
      </c>
      <c r="Q9305" s="136">
        <v>2</v>
      </c>
      <c r="R9305" s="136">
        <v>13</v>
      </c>
      <c r="S9305" s="136">
        <v>2.3330000000000002</v>
      </c>
    </row>
    <row r="9306" spans="1:19" ht="11.25" thickBot="1" x14ac:dyDescent="0.2">
      <c r="A9306" s="112"/>
    </row>
    <row r="9307" spans="1:19" ht="11.25" thickBot="1" x14ac:dyDescent="0.2">
      <c r="A9307" s="138" t="s">
        <v>364</v>
      </c>
      <c r="B9307" s="112"/>
      <c r="C9307" s="140">
        <v>6328.8959999999997</v>
      </c>
      <c r="D9307" s="134" t="s">
        <v>6805</v>
      </c>
      <c r="E9307" s="136">
        <v>17.321000000000002</v>
      </c>
      <c r="F9307" s="136">
        <v>6.2450000000000001</v>
      </c>
      <c r="G9307" s="136">
        <v>1</v>
      </c>
      <c r="H9307" s="136">
        <v>4.0410000000000004</v>
      </c>
      <c r="I9307" s="136">
        <v>33.857999999999997</v>
      </c>
      <c r="J9307" s="136">
        <v>36.831000000000003</v>
      </c>
      <c r="K9307" s="136">
        <v>3.464</v>
      </c>
      <c r="L9307" s="136">
        <v>5.86</v>
      </c>
      <c r="M9307" s="136">
        <v>3.2149999999999999</v>
      </c>
      <c r="N9307" s="136">
        <v>0.57699999999999996</v>
      </c>
      <c r="O9307" s="136">
        <v>1.155</v>
      </c>
      <c r="P9307" s="136">
        <v>2.6459999999999999</v>
      </c>
      <c r="Q9307" s="136">
        <v>1</v>
      </c>
      <c r="R9307" s="136">
        <v>4</v>
      </c>
      <c r="S9307" s="136">
        <v>2.3090000000000002</v>
      </c>
    </row>
    <row r="9308" spans="1:19" ht="11.25" thickBot="1" x14ac:dyDescent="0.2">
      <c r="A9308" s="112"/>
    </row>
    <row r="9309" spans="1:19" ht="11.25" thickBot="1" x14ac:dyDescent="0.2">
      <c r="A9309" s="139" t="s">
        <v>366</v>
      </c>
      <c r="B9309" s="112"/>
      <c r="C9309" s="140">
        <v>1.4590000000000001</v>
      </c>
      <c r="D9309" s="134" t="s">
        <v>829</v>
      </c>
      <c r="E9309" s="136">
        <v>5.2809999999999997</v>
      </c>
      <c r="F9309" s="136">
        <v>12.01</v>
      </c>
      <c r="G9309" s="136">
        <v>100</v>
      </c>
      <c r="H9309" s="136">
        <v>31.905999999999999</v>
      </c>
      <c r="I9309" s="136">
        <v>12.89</v>
      </c>
      <c r="J9309" s="136">
        <v>2.2160000000000002</v>
      </c>
      <c r="K9309" s="136">
        <v>11.175000000000001</v>
      </c>
      <c r="L9309" s="136">
        <v>1.663</v>
      </c>
      <c r="M9309" s="136">
        <v>33.253999999999998</v>
      </c>
      <c r="N9309" s="136">
        <v>13.323</v>
      </c>
      <c r="O9309" s="136">
        <v>69.281999999999996</v>
      </c>
      <c r="P9309" s="136">
        <v>132.28800000000001</v>
      </c>
      <c r="Q9309" s="136">
        <v>50</v>
      </c>
      <c r="R9309" s="136">
        <v>30.768999999999998</v>
      </c>
      <c r="S9309" s="136">
        <v>98.974000000000004</v>
      </c>
    </row>
    <row r="9310" spans="1:19" ht="11.25" thickBot="1" x14ac:dyDescent="0.2">
      <c r="A9310" s="112"/>
    </row>
    <row r="9311" spans="1:19" ht="11.25" thickBot="1" x14ac:dyDescent="0.2">
      <c r="A9311" s="106" t="s">
        <v>357</v>
      </c>
      <c r="B9311" s="106" t="s">
        <v>358</v>
      </c>
      <c r="C9311" s="130" t="s">
        <v>51</v>
      </c>
      <c r="D9311" s="130" t="s">
        <v>52</v>
      </c>
      <c r="E9311" s="130" t="s">
        <v>53</v>
      </c>
      <c r="F9311" s="130" t="s">
        <v>54</v>
      </c>
      <c r="G9311" s="130" t="s">
        <v>55</v>
      </c>
      <c r="H9311" s="130" t="s">
        <v>56</v>
      </c>
      <c r="I9311" s="130" t="s">
        <v>57</v>
      </c>
      <c r="J9311" s="130" t="s">
        <v>58</v>
      </c>
      <c r="K9311" s="130" t="s">
        <v>59</v>
      </c>
      <c r="L9311" s="130" t="s">
        <v>60</v>
      </c>
      <c r="M9311" s="130" t="s">
        <v>61</v>
      </c>
      <c r="N9311" s="130" t="s">
        <v>62</v>
      </c>
      <c r="O9311" s="130" t="s">
        <v>63</v>
      </c>
      <c r="P9311" s="130" t="s">
        <v>64</v>
      </c>
      <c r="Q9311" s="131" t="s">
        <v>65</v>
      </c>
      <c r="R9311" s="131" t="s">
        <v>66</v>
      </c>
      <c r="S9311" s="130" t="s">
        <v>67</v>
      </c>
    </row>
    <row r="9312" spans="1:19" ht="11.25" thickBot="1" x14ac:dyDescent="0.2">
      <c r="A9312" s="107">
        <v>1</v>
      </c>
      <c r="B9312" s="132">
        <v>0.51474537037037038</v>
      </c>
      <c r="C9312" s="108">
        <v>5</v>
      </c>
      <c r="D9312" s="108">
        <v>9</v>
      </c>
      <c r="E9312" s="108">
        <v>3</v>
      </c>
      <c r="F9312" s="108">
        <v>7</v>
      </c>
      <c r="G9312" s="108">
        <v>7</v>
      </c>
      <c r="H9312" s="108">
        <v>276.00200000000001</v>
      </c>
      <c r="I9312" s="108">
        <v>427.00400000000002</v>
      </c>
      <c r="J9312" s="108">
        <v>3</v>
      </c>
      <c r="K9312" s="108">
        <v>2</v>
      </c>
      <c r="L9312" s="108">
        <v>11</v>
      </c>
      <c r="M9312" s="108">
        <v>5</v>
      </c>
      <c r="N9312" s="108">
        <v>68</v>
      </c>
      <c r="O9312" s="108">
        <v>8</v>
      </c>
      <c r="P9312" s="108">
        <v>724.01300000000003</v>
      </c>
      <c r="Q9312" s="145">
        <v>1921841</v>
      </c>
      <c r="R9312" s="134" t="s">
        <v>6806</v>
      </c>
      <c r="S9312" s="108">
        <v>13</v>
      </c>
    </row>
    <row r="9313" spans="1:19" ht="11.25" thickBot="1" x14ac:dyDescent="0.2">
      <c r="A9313" s="112"/>
    </row>
    <row r="9314" spans="1:19" ht="11.25" thickBot="1" x14ac:dyDescent="0.2">
      <c r="A9314" s="107">
        <v>2</v>
      </c>
      <c r="B9314" s="132">
        <v>0.51493055555555556</v>
      </c>
      <c r="C9314" s="108">
        <v>7</v>
      </c>
      <c r="D9314" s="108">
        <v>8</v>
      </c>
      <c r="E9314" s="108">
        <v>4</v>
      </c>
      <c r="F9314" s="108">
        <v>4</v>
      </c>
      <c r="G9314" s="108">
        <v>2</v>
      </c>
      <c r="H9314" s="108">
        <v>239.001</v>
      </c>
      <c r="I9314" s="108">
        <v>379.00299999999999</v>
      </c>
      <c r="J9314" s="108">
        <v>2</v>
      </c>
      <c r="K9314" s="108">
        <v>3</v>
      </c>
      <c r="L9314" s="108">
        <v>9</v>
      </c>
      <c r="M9314" s="108">
        <v>6</v>
      </c>
      <c r="N9314" s="108">
        <v>82</v>
      </c>
      <c r="O9314" s="108">
        <v>8</v>
      </c>
      <c r="P9314" s="108">
        <v>706.01199999999994</v>
      </c>
      <c r="Q9314" s="145">
        <v>1948794.6</v>
      </c>
      <c r="R9314" s="134" t="s">
        <v>6807</v>
      </c>
      <c r="S9314" s="108">
        <v>14</v>
      </c>
    </row>
    <row r="9315" spans="1:19" ht="11.25" thickBot="1" x14ac:dyDescent="0.2">
      <c r="A9315" s="112"/>
    </row>
    <row r="9316" spans="1:19" ht="11.25" thickBot="1" x14ac:dyDescent="0.2">
      <c r="A9316" s="107">
        <v>3</v>
      </c>
      <c r="B9316" s="132">
        <v>0.51511574074074074</v>
      </c>
      <c r="C9316" s="108">
        <v>10</v>
      </c>
      <c r="D9316" s="108">
        <v>3</v>
      </c>
      <c r="E9316" s="108">
        <v>4</v>
      </c>
      <c r="F9316" s="108">
        <v>6</v>
      </c>
      <c r="G9316" s="108">
        <v>2</v>
      </c>
      <c r="H9316" s="108">
        <v>243.001</v>
      </c>
      <c r="I9316" s="108">
        <v>386.00400000000002</v>
      </c>
      <c r="J9316" s="108">
        <v>3</v>
      </c>
      <c r="K9316" s="108">
        <v>8</v>
      </c>
      <c r="L9316" s="108">
        <v>4</v>
      </c>
      <c r="M9316" s="108">
        <v>3</v>
      </c>
      <c r="N9316" s="108">
        <v>73</v>
      </c>
      <c r="O9316" s="108">
        <v>9</v>
      </c>
      <c r="P9316" s="108">
        <v>720.01199999999994</v>
      </c>
      <c r="Q9316" s="145">
        <v>1974785.5</v>
      </c>
      <c r="R9316" s="134" t="s">
        <v>6808</v>
      </c>
      <c r="S9316" s="108">
        <v>21</v>
      </c>
    </row>
    <row r="9317" spans="1:19" ht="11.25" thickBot="1" x14ac:dyDescent="0.2">
      <c r="A9317" s="112"/>
    </row>
    <row r="9318" spans="1:19" ht="11.25" thickBot="1" x14ac:dyDescent="0.2">
      <c r="A9318" s="135" t="s">
        <v>362</v>
      </c>
      <c r="B9318" s="112"/>
      <c r="C9318" s="136">
        <v>7.3330000000000002</v>
      </c>
      <c r="D9318" s="136">
        <v>6.6669999999999998</v>
      </c>
      <c r="E9318" s="136">
        <v>3.6669999999999998</v>
      </c>
      <c r="F9318" s="136">
        <v>5.6669999999999998</v>
      </c>
      <c r="G9318" s="136">
        <v>3.6669999999999998</v>
      </c>
      <c r="H9318" s="136">
        <v>252.66800000000001</v>
      </c>
      <c r="I9318" s="136">
        <v>397.33699999999999</v>
      </c>
      <c r="J9318" s="136">
        <v>2.6669999999999998</v>
      </c>
      <c r="K9318" s="136">
        <v>4.3330000000000002</v>
      </c>
      <c r="L9318" s="136">
        <v>8</v>
      </c>
      <c r="M9318" s="136">
        <v>4.6669999999999998</v>
      </c>
      <c r="N9318" s="136">
        <v>74.332999999999998</v>
      </c>
      <c r="O9318" s="136">
        <v>8.3330000000000002</v>
      </c>
      <c r="P9318" s="136">
        <v>716.67899999999997</v>
      </c>
      <c r="Q9318" s="140">
        <v>1948473.7</v>
      </c>
      <c r="R9318" s="134" t="s">
        <v>6809</v>
      </c>
      <c r="S9318" s="136">
        <v>16</v>
      </c>
    </row>
    <row r="9319" spans="1:19" ht="11.25" thickBot="1" x14ac:dyDescent="0.2">
      <c r="A9319" s="112"/>
    </row>
    <row r="9320" spans="1:19" ht="11.25" thickBot="1" x14ac:dyDescent="0.2">
      <c r="A9320" s="138" t="s">
        <v>364</v>
      </c>
      <c r="B9320" s="112"/>
      <c r="C9320" s="136">
        <v>2.5169999999999999</v>
      </c>
      <c r="D9320" s="136">
        <v>3.2149999999999999</v>
      </c>
      <c r="E9320" s="136">
        <v>0.57699999999999996</v>
      </c>
      <c r="F9320" s="136">
        <v>1.528</v>
      </c>
      <c r="G9320" s="136">
        <v>2.887</v>
      </c>
      <c r="H9320" s="136">
        <v>20.306000000000001</v>
      </c>
      <c r="I9320" s="136">
        <v>25.93</v>
      </c>
      <c r="J9320" s="136">
        <v>0.57699999999999996</v>
      </c>
      <c r="K9320" s="136">
        <v>3.2149999999999999</v>
      </c>
      <c r="L9320" s="136">
        <v>3.6059999999999999</v>
      </c>
      <c r="M9320" s="136">
        <v>1.528</v>
      </c>
      <c r="N9320" s="136">
        <v>7.0949999999999998</v>
      </c>
      <c r="O9320" s="136">
        <v>0.57699999999999996</v>
      </c>
      <c r="P9320" s="136">
        <v>9.452</v>
      </c>
      <c r="Q9320" s="140">
        <v>26473.694</v>
      </c>
      <c r="R9320" s="134" t="s">
        <v>6810</v>
      </c>
      <c r="S9320" s="136">
        <v>4.359</v>
      </c>
    </row>
    <row r="9321" spans="1:19" ht="11.25" thickBot="1" x14ac:dyDescent="0.2">
      <c r="A9321" s="112"/>
    </row>
    <row r="9322" spans="1:19" ht="11.25" thickBot="1" x14ac:dyDescent="0.2">
      <c r="A9322" s="139" t="s">
        <v>366</v>
      </c>
      <c r="B9322" s="112"/>
      <c r="C9322" s="136">
        <v>34.317</v>
      </c>
      <c r="D9322" s="136">
        <v>48.218000000000004</v>
      </c>
      <c r="E9322" s="136">
        <v>15.746</v>
      </c>
      <c r="F9322" s="136">
        <v>26.956</v>
      </c>
      <c r="G9322" s="136">
        <v>78.73</v>
      </c>
      <c r="H9322" s="136">
        <v>8.0370000000000008</v>
      </c>
      <c r="I9322" s="136">
        <v>6.5259999999999998</v>
      </c>
      <c r="J9322" s="136">
        <v>21.651</v>
      </c>
      <c r="K9322" s="136">
        <v>74.182000000000002</v>
      </c>
      <c r="L9322" s="136">
        <v>45.069000000000003</v>
      </c>
      <c r="M9322" s="136">
        <v>32.732999999999997</v>
      </c>
      <c r="N9322" s="136">
        <v>9.5440000000000005</v>
      </c>
      <c r="O9322" s="136">
        <v>6.9279999999999999</v>
      </c>
      <c r="P9322" s="136">
        <v>1.319</v>
      </c>
      <c r="Q9322" s="140">
        <v>1.359</v>
      </c>
      <c r="R9322" s="134" t="s">
        <v>1353</v>
      </c>
      <c r="S9322" s="136">
        <v>27.242999999999999</v>
      </c>
    </row>
    <row r="9323" spans="1:19" ht="11.25" thickBot="1" x14ac:dyDescent="0.2">
      <c r="A9323" s="112"/>
    </row>
    <row r="9324" spans="1:19" ht="11.25" thickBot="1" x14ac:dyDescent="0.2">
      <c r="A9324" s="106" t="s">
        <v>357</v>
      </c>
      <c r="B9324" s="106" t="s">
        <v>358</v>
      </c>
      <c r="C9324" s="130" t="s">
        <v>68</v>
      </c>
    </row>
    <row r="9325" spans="1:19" ht="11.25" thickBot="1" x14ac:dyDescent="0.2">
      <c r="A9325" s="107">
        <v>1</v>
      </c>
      <c r="B9325" s="132">
        <v>0.51474537037037038</v>
      </c>
      <c r="C9325" s="108">
        <v>8</v>
      </c>
    </row>
    <row r="9326" spans="1:19" ht="11.25" thickBot="1" x14ac:dyDescent="0.2">
      <c r="A9326" s="112"/>
    </row>
    <row r="9327" spans="1:19" ht="11.25" thickBot="1" x14ac:dyDescent="0.2">
      <c r="A9327" s="107">
        <v>2</v>
      </c>
      <c r="B9327" s="132">
        <v>0.51493055555555556</v>
      </c>
      <c r="C9327" s="108">
        <v>8</v>
      </c>
    </row>
    <row r="9328" spans="1:19" ht="11.25" thickBot="1" x14ac:dyDescent="0.2">
      <c r="A9328" s="112"/>
    </row>
    <row r="9329" spans="1:19" ht="11.25" thickBot="1" x14ac:dyDescent="0.2">
      <c r="A9329" s="107">
        <v>3</v>
      </c>
      <c r="B9329" s="132">
        <v>0.51511574074074074</v>
      </c>
      <c r="C9329" s="108">
        <v>14</v>
      </c>
    </row>
    <row r="9330" spans="1:19" ht="11.25" thickBot="1" x14ac:dyDescent="0.2">
      <c r="A9330" s="112"/>
    </row>
    <row r="9331" spans="1:19" ht="11.25" thickBot="1" x14ac:dyDescent="0.2">
      <c r="A9331" s="135" t="s">
        <v>362</v>
      </c>
      <c r="B9331" s="112"/>
      <c r="C9331" s="136">
        <v>10</v>
      </c>
    </row>
    <row r="9332" spans="1:19" ht="11.25" thickBot="1" x14ac:dyDescent="0.2">
      <c r="A9332" s="112"/>
    </row>
    <row r="9333" spans="1:19" ht="11.25" thickBot="1" x14ac:dyDescent="0.2">
      <c r="A9333" s="138" t="s">
        <v>364</v>
      </c>
      <c r="B9333" s="112"/>
      <c r="C9333" s="136">
        <v>3.464</v>
      </c>
    </row>
    <row r="9334" spans="1:19" ht="11.25" thickBot="1" x14ac:dyDescent="0.2">
      <c r="A9334" s="112"/>
    </row>
    <row r="9335" spans="1:19" ht="11.25" thickBot="1" x14ac:dyDescent="0.2">
      <c r="A9335" s="139" t="s">
        <v>366</v>
      </c>
      <c r="B9335" s="112"/>
      <c r="C9335" s="136">
        <v>34.640999999999998</v>
      </c>
    </row>
    <row r="9336" spans="1:19" ht="10.5" x14ac:dyDescent="0.15">
      <c r="A9336" s="112"/>
    </row>
    <row r="9337" spans="1:19" x14ac:dyDescent="0.15">
      <c r="A9337" s="129"/>
      <c r="B9337" s="86" t="s">
        <v>1354</v>
      </c>
    </row>
    <row r="9338" spans="1:19" ht="9.75" thickBot="1" x14ac:dyDescent="0.2">
      <c r="A9338" s="81" t="s">
        <v>5871</v>
      </c>
    </row>
    <row r="9339" spans="1:19" ht="11.25" thickBot="1" x14ac:dyDescent="0.2">
      <c r="A9339" s="106" t="s">
        <v>357</v>
      </c>
      <c r="B9339" s="106" t="s">
        <v>358</v>
      </c>
      <c r="C9339" s="130" t="s">
        <v>0</v>
      </c>
      <c r="D9339" s="130" t="s">
        <v>1</v>
      </c>
      <c r="E9339" s="130" t="s">
        <v>2</v>
      </c>
      <c r="F9339" s="130" t="s">
        <v>3</v>
      </c>
      <c r="G9339" s="130" t="s">
        <v>4</v>
      </c>
      <c r="H9339" s="130" t="s">
        <v>5</v>
      </c>
      <c r="I9339" s="131" t="s">
        <v>6</v>
      </c>
      <c r="J9339" s="131" t="s">
        <v>7</v>
      </c>
      <c r="K9339" s="130" t="s">
        <v>8</v>
      </c>
      <c r="L9339" s="130" t="s">
        <v>9</v>
      </c>
      <c r="M9339" s="130" t="s">
        <v>10</v>
      </c>
      <c r="N9339" s="130" t="s">
        <v>11</v>
      </c>
      <c r="O9339" s="130" t="s">
        <v>12</v>
      </c>
      <c r="P9339" s="130" t="s">
        <v>13</v>
      </c>
      <c r="Q9339" s="130" t="s">
        <v>14</v>
      </c>
      <c r="R9339" s="130" t="s">
        <v>15</v>
      </c>
      <c r="S9339" s="130" t="s">
        <v>16</v>
      </c>
    </row>
    <row r="9340" spans="1:19" ht="11.25" thickBot="1" x14ac:dyDescent="0.2">
      <c r="A9340" s="107">
        <v>1</v>
      </c>
      <c r="B9340" s="132">
        <v>0.51989583333333333</v>
      </c>
      <c r="C9340" s="108">
        <v>442226.25</v>
      </c>
      <c r="D9340" s="108">
        <v>136728.20000000001</v>
      </c>
      <c r="E9340" s="108">
        <v>97047.512000000002</v>
      </c>
      <c r="F9340" s="108">
        <v>111656.41</v>
      </c>
      <c r="G9340" s="141" t="s">
        <v>6811</v>
      </c>
      <c r="H9340" s="108">
        <v>42</v>
      </c>
      <c r="I9340" s="145">
        <v>18665.358</v>
      </c>
      <c r="J9340" s="134" t="s">
        <v>6812</v>
      </c>
      <c r="K9340" s="141" t="s">
        <v>6813</v>
      </c>
      <c r="L9340" s="108">
        <v>451.005</v>
      </c>
      <c r="M9340" s="108">
        <v>17701.517</v>
      </c>
      <c r="N9340" s="108">
        <v>10723.759</v>
      </c>
      <c r="O9340" s="108">
        <v>3203.2460000000001</v>
      </c>
      <c r="P9340" s="108">
        <v>3733.3339999999998</v>
      </c>
      <c r="Q9340" s="108">
        <v>223.001</v>
      </c>
      <c r="R9340" s="108">
        <v>325.00299999999999</v>
      </c>
      <c r="S9340" s="108">
        <v>175695.75</v>
      </c>
    </row>
    <row r="9341" spans="1:19" ht="11.25" thickBot="1" x14ac:dyDescent="0.2">
      <c r="A9341" s="112"/>
    </row>
    <row r="9342" spans="1:19" ht="11.25" thickBot="1" x14ac:dyDescent="0.2">
      <c r="A9342" s="107">
        <v>2</v>
      </c>
      <c r="B9342" s="132">
        <v>0.52008101851851851</v>
      </c>
      <c r="C9342" s="108">
        <v>433233.23</v>
      </c>
      <c r="D9342" s="108">
        <v>135561.62</v>
      </c>
      <c r="E9342" s="108">
        <v>96432.667000000001</v>
      </c>
      <c r="F9342" s="108">
        <v>111705.68</v>
      </c>
      <c r="G9342" s="141" t="s">
        <v>6814</v>
      </c>
      <c r="H9342" s="108">
        <v>32</v>
      </c>
      <c r="I9342" s="145">
        <v>18753.437000000002</v>
      </c>
      <c r="J9342" s="134" t="s">
        <v>6815</v>
      </c>
      <c r="K9342" s="141" t="s">
        <v>6816</v>
      </c>
      <c r="L9342" s="108">
        <v>433.005</v>
      </c>
      <c r="M9342" s="108">
        <v>17651.474999999999</v>
      </c>
      <c r="N9342" s="108">
        <v>10561.675999999999</v>
      </c>
      <c r="O9342" s="108">
        <v>3184.2429999999999</v>
      </c>
      <c r="P9342" s="108">
        <v>3693.3270000000002</v>
      </c>
      <c r="Q9342" s="108">
        <v>228.001</v>
      </c>
      <c r="R9342" s="108">
        <v>367.00299999999999</v>
      </c>
      <c r="S9342" s="108">
        <v>169357.58</v>
      </c>
    </row>
    <row r="9343" spans="1:19" ht="11.25" thickBot="1" x14ac:dyDescent="0.2">
      <c r="A9343" s="112"/>
    </row>
    <row r="9344" spans="1:19" ht="11.25" thickBot="1" x14ac:dyDescent="0.2">
      <c r="A9344" s="107">
        <v>3</v>
      </c>
      <c r="B9344" s="132">
        <v>0.52026620370370369</v>
      </c>
      <c r="C9344" s="108">
        <v>443441.67</v>
      </c>
      <c r="D9344" s="108">
        <v>134844.99</v>
      </c>
      <c r="E9344" s="108">
        <v>95762.587</v>
      </c>
      <c r="F9344" s="108">
        <v>111475.45</v>
      </c>
      <c r="G9344" s="141" t="s">
        <v>6817</v>
      </c>
      <c r="H9344" s="108">
        <v>29</v>
      </c>
      <c r="I9344" s="145">
        <v>18743.428</v>
      </c>
      <c r="J9344" s="134" t="s">
        <v>6818</v>
      </c>
      <c r="K9344" s="141" t="s">
        <v>6819</v>
      </c>
      <c r="L9344" s="108">
        <v>397.00400000000002</v>
      </c>
      <c r="M9344" s="108">
        <v>17397.260999999999</v>
      </c>
      <c r="N9344" s="108">
        <v>10873.837</v>
      </c>
      <c r="O9344" s="108">
        <v>3284.259</v>
      </c>
      <c r="P9344" s="108">
        <v>3646.319</v>
      </c>
      <c r="Q9344" s="108">
        <v>236.001</v>
      </c>
      <c r="R9344" s="108">
        <v>306.00200000000001</v>
      </c>
      <c r="S9344" s="108">
        <v>165812.23000000001</v>
      </c>
    </row>
    <row r="9345" spans="1:19" ht="11.25" thickBot="1" x14ac:dyDescent="0.2">
      <c r="A9345" s="112"/>
    </row>
    <row r="9346" spans="1:19" ht="11.25" thickBot="1" x14ac:dyDescent="0.2">
      <c r="A9346" s="135" t="s">
        <v>362</v>
      </c>
      <c r="B9346" s="112"/>
      <c r="C9346" s="136">
        <v>439633.72</v>
      </c>
      <c r="D9346" s="136">
        <v>135711.6</v>
      </c>
      <c r="E9346" s="136">
        <v>96414.255000000005</v>
      </c>
      <c r="F9346" s="136">
        <v>111612.51</v>
      </c>
      <c r="G9346" s="141" t="s">
        <v>6820</v>
      </c>
      <c r="H9346" s="136">
        <v>34.332999999999998</v>
      </c>
      <c r="I9346" s="140">
        <v>18720.741000000002</v>
      </c>
      <c r="J9346" s="134" t="s">
        <v>6821</v>
      </c>
      <c r="K9346" s="141" t="s">
        <v>6822</v>
      </c>
      <c r="L9346" s="136">
        <v>427.00400000000002</v>
      </c>
      <c r="M9346" s="136">
        <v>17583.418000000001</v>
      </c>
      <c r="N9346" s="136">
        <v>10719.758</v>
      </c>
      <c r="O9346" s="136">
        <v>3223.9160000000002</v>
      </c>
      <c r="P9346" s="136">
        <v>3690.9940000000001</v>
      </c>
      <c r="Q9346" s="136">
        <v>229.001</v>
      </c>
      <c r="R9346" s="136">
        <v>332.66899999999998</v>
      </c>
      <c r="S9346" s="136">
        <v>170288.52</v>
      </c>
    </row>
    <row r="9347" spans="1:19" ht="11.25" thickBot="1" x14ac:dyDescent="0.2">
      <c r="A9347" s="112"/>
    </row>
    <row r="9348" spans="1:19" ht="11.25" thickBot="1" x14ac:dyDescent="0.2">
      <c r="A9348" s="138" t="s">
        <v>364</v>
      </c>
      <c r="B9348" s="112"/>
      <c r="C9348" s="136">
        <v>5576.1989999999996</v>
      </c>
      <c r="D9348" s="136">
        <v>950.524</v>
      </c>
      <c r="E9348" s="136">
        <v>642.66099999999994</v>
      </c>
      <c r="F9348" s="136">
        <v>121.23</v>
      </c>
      <c r="G9348" s="141" t="s">
        <v>6823</v>
      </c>
      <c r="H9348" s="136">
        <v>6.8070000000000004</v>
      </c>
      <c r="I9348" s="140">
        <v>48.222999999999999</v>
      </c>
      <c r="J9348" s="134" t="s">
        <v>6824</v>
      </c>
      <c r="K9348" s="141" t="s">
        <v>6825</v>
      </c>
      <c r="L9348" s="136">
        <v>27.495999999999999</v>
      </c>
      <c r="M9348" s="136">
        <v>163.14599999999999</v>
      </c>
      <c r="N9348" s="136">
        <v>156.119</v>
      </c>
      <c r="O9348" s="136">
        <v>53.115000000000002</v>
      </c>
      <c r="P9348" s="136">
        <v>43.555</v>
      </c>
      <c r="Q9348" s="136">
        <v>6.5579999999999998</v>
      </c>
      <c r="R9348" s="136">
        <v>31.215</v>
      </c>
      <c r="S9348" s="136">
        <v>5007.0889999999999</v>
      </c>
    </row>
    <row r="9349" spans="1:19" ht="11.25" thickBot="1" x14ac:dyDescent="0.2">
      <c r="A9349" s="112"/>
    </row>
    <row r="9350" spans="1:19" ht="11.25" thickBot="1" x14ac:dyDescent="0.2">
      <c r="A9350" s="139" t="s">
        <v>366</v>
      </c>
      <c r="B9350" s="112"/>
      <c r="C9350" s="136">
        <v>1.268</v>
      </c>
      <c r="D9350" s="136">
        <v>0.7</v>
      </c>
      <c r="E9350" s="136">
        <v>0.66700000000000004</v>
      </c>
      <c r="F9350" s="136">
        <v>0.109</v>
      </c>
      <c r="G9350" s="141" t="s">
        <v>6826</v>
      </c>
      <c r="H9350" s="136">
        <v>19.826000000000001</v>
      </c>
      <c r="I9350" s="140">
        <v>0.25800000000000001</v>
      </c>
      <c r="J9350" s="134" t="s">
        <v>1371</v>
      </c>
      <c r="K9350" s="141" t="s">
        <v>6827</v>
      </c>
      <c r="L9350" s="136">
        <v>6.4390000000000001</v>
      </c>
      <c r="M9350" s="136">
        <v>0.92800000000000005</v>
      </c>
      <c r="N9350" s="136">
        <v>1.456</v>
      </c>
      <c r="O9350" s="136">
        <v>1.6479999999999999</v>
      </c>
      <c r="P9350" s="136">
        <v>1.18</v>
      </c>
      <c r="Q9350" s="136">
        <v>2.8639999999999999</v>
      </c>
      <c r="R9350" s="136">
        <v>9.3829999999999991</v>
      </c>
      <c r="S9350" s="136">
        <v>2.94</v>
      </c>
    </row>
    <row r="9351" spans="1:19" ht="11.25" thickBot="1" x14ac:dyDescent="0.2">
      <c r="A9351" s="112"/>
    </row>
    <row r="9352" spans="1:19" ht="11.25" thickBot="1" x14ac:dyDescent="0.2">
      <c r="A9352" s="106" t="s">
        <v>357</v>
      </c>
      <c r="B9352" s="106" t="s">
        <v>358</v>
      </c>
      <c r="C9352" s="130" t="s">
        <v>17</v>
      </c>
      <c r="D9352" s="130" t="s">
        <v>18</v>
      </c>
      <c r="E9352" s="131" t="s">
        <v>19</v>
      </c>
      <c r="F9352" s="131" t="s">
        <v>20</v>
      </c>
      <c r="G9352" s="130" t="s">
        <v>21</v>
      </c>
      <c r="H9352" s="130" t="s">
        <v>22</v>
      </c>
      <c r="I9352" s="130" t="s">
        <v>23</v>
      </c>
      <c r="J9352" s="130" t="s">
        <v>24</v>
      </c>
      <c r="K9352" s="131" t="s">
        <v>25</v>
      </c>
      <c r="L9352" s="131" t="s">
        <v>26</v>
      </c>
      <c r="M9352" s="130" t="s">
        <v>27</v>
      </c>
      <c r="N9352" s="130" t="s">
        <v>28</v>
      </c>
      <c r="O9352" s="130" t="s">
        <v>29</v>
      </c>
      <c r="P9352" s="130" t="s">
        <v>30</v>
      </c>
      <c r="Q9352" s="130" t="s">
        <v>31</v>
      </c>
      <c r="R9352" s="130" t="s">
        <v>32</v>
      </c>
      <c r="S9352" s="130" t="s">
        <v>33</v>
      </c>
    </row>
    <row r="9353" spans="1:19" ht="11.25" thickBot="1" x14ac:dyDescent="0.2">
      <c r="A9353" s="107">
        <v>1</v>
      </c>
      <c r="B9353" s="132">
        <v>0.51989583333333333</v>
      </c>
      <c r="C9353" s="108">
        <v>4530.4930000000004</v>
      </c>
      <c r="D9353" s="108">
        <v>2043.1</v>
      </c>
      <c r="E9353" s="145">
        <v>23980.794000000002</v>
      </c>
      <c r="F9353" s="145">
        <v>862391.31</v>
      </c>
      <c r="G9353" s="108">
        <v>37</v>
      </c>
      <c r="H9353" s="108">
        <v>3</v>
      </c>
      <c r="I9353" s="108">
        <v>1780.076</v>
      </c>
      <c r="J9353" s="108">
        <v>3183.2429999999999</v>
      </c>
      <c r="K9353" s="145">
        <v>177823.69</v>
      </c>
      <c r="L9353" s="134" t="s">
        <v>6828</v>
      </c>
      <c r="M9353" s="141" t="s">
        <v>6829</v>
      </c>
      <c r="N9353" s="108">
        <v>1181.0340000000001</v>
      </c>
      <c r="O9353" s="108">
        <v>1</v>
      </c>
      <c r="P9353" s="108">
        <v>6</v>
      </c>
      <c r="Q9353" s="108">
        <v>27</v>
      </c>
      <c r="R9353" s="108">
        <v>3581.308</v>
      </c>
      <c r="S9353" s="108">
        <v>377.00299999999999</v>
      </c>
    </row>
    <row r="9354" spans="1:19" ht="11.25" thickBot="1" x14ac:dyDescent="0.2">
      <c r="A9354" s="112"/>
    </row>
    <row r="9355" spans="1:19" ht="11.25" thickBot="1" x14ac:dyDescent="0.2">
      <c r="A9355" s="107">
        <v>2</v>
      </c>
      <c r="B9355" s="132">
        <v>0.52008101851851851</v>
      </c>
      <c r="C9355" s="108">
        <v>4467.4790000000003</v>
      </c>
      <c r="D9355" s="108">
        <v>1995.095</v>
      </c>
      <c r="E9355" s="145">
        <v>24696.629000000001</v>
      </c>
      <c r="F9355" s="145">
        <v>858570.23999999999</v>
      </c>
      <c r="G9355" s="108">
        <v>47</v>
      </c>
      <c r="H9355" s="108">
        <v>4</v>
      </c>
      <c r="I9355" s="108">
        <v>1785.076</v>
      </c>
      <c r="J9355" s="108">
        <v>3058.2240000000002</v>
      </c>
      <c r="K9355" s="145">
        <v>179794.49</v>
      </c>
      <c r="L9355" s="134" t="s">
        <v>6830</v>
      </c>
      <c r="M9355" s="141" t="s">
        <v>6831</v>
      </c>
      <c r="N9355" s="108">
        <v>1083.028</v>
      </c>
      <c r="O9355" s="108">
        <v>3</v>
      </c>
      <c r="P9355" s="108">
        <v>7</v>
      </c>
      <c r="Q9355" s="108">
        <v>14</v>
      </c>
      <c r="R9355" s="108">
        <v>3526.2979999999998</v>
      </c>
      <c r="S9355" s="108">
        <v>357.00299999999999</v>
      </c>
    </row>
    <row r="9356" spans="1:19" ht="11.25" thickBot="1" x14ac:dyDescent="0.2">
      <c r="A9356" s="112"/>
    </row>
    <row r="9357" spans="1:19" ht="11.25" thickBot="1" x14ac:dyDescent="0.2">
      <c r="A9357" s="107">
        <v>3</v>
      </c>
      <c r="B9357" s="132">
        <v>0.52026620370370369</v>
      </c>
      <c r="C9357" s="108">
        <v>4314.4470000000001</v>
      </c>
      <c r="D9357" s="108">
        <v>2070.1030000000001</v>
      </c>
      <c r="E9357" s="145">
        <v>24418.302</v>
      </c>
      <c r="F9357" s="145">
        <v>853298.14</v>
      </c>
      <c r="G9357" s="108">
        <v>45</v>
      </c>
      <c r="H9357" s="108">
        <v>5</v>
      </c>
      <c r="I9357" s="108">
        <v>1710.07</v>
      </c>
      <c r="J9357" s="108">
        <v>3103.2310000000002</v>
      </c>
      <c r="K9357" s="145">
        <v>180303.87</v>
      </c>
      <c r="L9357" s="134" t="s">
        <v>6832</v>
      </c>
      <c r="M9357" s="141" t="s">
        <v>6833</v>
      </c>
      <c r="N9357" s="108">
        <v>1162.0319999999999</v>
      </c>
      <c r="O9357" s="108">
        <v>1</v>
      </c>
      <c r="P9357" s="108">
        <v>6</v>
      </c>
      <c r="Q9357" s="108">
        <v>14</v>
      </c>
      <c r="R9357" s="108">
        <v>3494.2930000000001</v>
      </c>
      <c r="S9357" s="108">
        <v>309.00200000000001</v>
      </c>
    </row>
    <row r="9358" spans="1:19" ht="11.25" thickBot="1" x14ac:dyDescent="0.2">
      <c r="A9358" s="112"/>
    </row>
    <row r="9359" spans="1:19" ht="11.25" thickBot="1" x14ac:dyDescent="0.2">
      <c r="A9359" s="135" t="s">
        <v>362</v>
      </c>
      <c r="B9359" s="112"/>
      <c r="C9359" s="136">
        <v>4437.473</v>
      </c>
      <c r="D9359" s="136">
        <v>2036.1</v>
      </c>
      <c r="E9359" s="140">
        <v>24365.241999999998</v>
      </c>
      <c r="F9359" s="140">
        <v>858086.56</v>
      </c>
      <c r="G9359" s="136">
        <v>43</v>
      </c>
      <c r="H9359" s="136">
        <v>4</v>
      </c>
      <c r="I9359" s="136">
        <v>1758.4079999999999</v>
      </c>
      <c r="J9359" s="136">
        <v>3114.9</v>
      </c>
      <c r="K9359" s="140">
        <v>179307.35</v>
      </c>
      <c r="L9359" s="134" t="s">
        <v>6834</v>
      </c>
      <c r="M9359" s="141" t="s">
        <v>6835</v>
      </c>
      <c r="N9359" s="136">
        <v>1142.0309999999999</v>
      </c>
      <c r="O9359" s="136">
        <v>1.667</v>
      </c>
      <c r="P9359" s="136">
        <v>6.3330000000000002</v>
      </c>
      <c r="Q9359" s="136">
        <v>18.332999999999998</v>
      </c>
      <c r="R9359" s="136">
        <v>3533.9659999999999</v>
      </c>
      <c r="S9359" s="136">
        <v>347.67</v>
      </c>
    </row>
    <row r="9360" spans="1:19" ht="11.25" thickBot="1" x14ac:dyDescent="0.2">
      <c r="A9360" s="112"/>
    </row>
    <row r="9361" spans="1:19" ht="11.25" thickBot="1" x14ac:dyDescent="0.2">
      <c r="A9361" s="138" t="s">
        <v>364</v>
      </c>
      <c r="B9361" s="112"/>
      <c r="C9361" s="136">
        <v>111.105</v>
      </c>
      <c r="D9361" s="136">
        <v>37.991</v>
      </c>
      <c r="E9361" s="140">
        <v>360.85500000000002</v>
      </c>
      <c r="F9361" s="140">
        <v>4565.8410000000003</v>
      </c>
      <c r="G9361" s="136">
        <v>5.2919999999999998</v>
      </c>
      <c r="H9361" s="136">
        <v>1</v>
      </c>
      <c r="I9361" s="136">
        <v>41.936</v>
      </c>
      <c r="J9361" s="136">
        <v>63.320999999999998</v>
      </c>
      <c r="K9361" s="140">
        <v>1309.8879999999999</v>
      </c>
      <c r="L9361" s="134" t="s">
        <v>6836</v>
      </c>
      <c r="M9361" s="141" t="s">
        <v>6837</v>
      </c>
      <c r="N9361" s="136">
        <v>51.973999999999997</v>
      </c>
      <c r="O9361" s="136">
        <v>1.155</v>
      </c>
      <c r="P9361" s="136">
        <v>0.57699999999999996</v>
      </c>
      <c r="Q9361" s="136">
        <v>7.5060000000000002</v>
      </c>
      <c r="R9361" s="136">
        <v>44.011000000000003</v>
      </c>
      <c r="S9361" s="136">
        <v>34.948</v>
      </c>
    </row>
    <row r="9362" spans="1:19" ht="11.25" thickBot="1" x14ac:dyDescent="0.2">
      <c r="A9362" s="112"/>
    </row>
    <row r="9363" spans="1:19" ht="11.25" thickBot="1" x14ac:dyDescent="0.2">
      <c r="A9363" s="139" t="s">
        <v>366</v>
      </c>
      <c r="B9363" s="112"/>
      <c r="C9363" s="136">
        <v>2.504</v>
      </c>
      <c r="D9363" s="136">
        <v>1.8660000000000001</v>
      </c>
      <c r="E9363" s="140">
        <v>1.4810000000000001</v>
      </c>
      <c r="F9363" s="140">
        <v>0.53200000000000003</v>
      </c>
      <c r="G9363" s="136">
        <v>12.305999999999999</v>
      </c>
      <c r="H9363" s="136">
        <v>25</v>
      </c>
      <c r="I9363" s="136">
        <v>2.3849999999999998</v>
      </c>
      <c r="J9363" s="136">
        <v>2.0329999999999999</v>
      </c>
      <c r="K9363" s="140">
        <v>0.73099999999999998</v>
      </c>
      <c r="L9363" s="134" t="s">
        <v>1383</v>
      </c>
      <c r="M9363" s="141" t="s">
        <v>6838</v>
      </c>
      <c r="N9363" s="136">
        <v>4.5510000000000002</v>
      </c>
      <c r="O9363" s="136">
        <v>69.281999999999996</v>
      </c>
      <c r="P9363" s="136">
        <v>9.1159999999999997</v>
      </c>
      <c r="Q9363" s="136">
        <v>40.939</v>
      </c>
      <c r="R9363" s="136">
        <v>1.2450000000000001</v>
      </c>
      <c r="S9363" s="136">
        <v>10.052</v>
      </c>
    </row>
    <row r="9364" spans="1:19" ht="11.25" thickBot="1" x14ac:dyDescent="0.2">
      <c r="A9364" s="112"/>
    </row>
    <row r="9365" spans="1:19" ht="11.25" thickBot="1" x14ac:dyDescent="0.2">
      <c r="A9365" s="106" t="s">
        <v>357</v>
      </c>
      <c r="B9365" s="106" t="s">
        <v>358</v>
      </c>
      <c r="C9365" s="131" t="s">
        <v>34</v>
      </c>
      <c r="D9365" s="131" t="s">
        <v>35</v>
      </c>
      <c r="E9365" s="130" t="s">
        <v>36</v>
      </c>
      <c r="F9365" s="130" t="s">
        <v>37</v>
      </c>
      <c r="G9365" s="130" t="s">
        <v>38</v>
      </c>
      <c r="H9365" s="130" t="s">
        <v>39</v>
      </c>
      <c r="I9365" s="130" t="s">
        <v>40</v>
      </c>
      <c r="J9365" s="130" t="s">
        <v>41</v>
      </c>
      <c r="K9365" s="130" t="s">
        <v>42</v>
      </c>
      <c r="L9365" s="130" t="s">
        <v>43</v>
      </c>
      <c r="M9365" s="130" t="s">
        <v>44</v>
      </c>
      <c r="N9365" s="130" t="s">
        <v>45</v>
      </c>
      <c r="O9365" s="130" t="s">
        <v>46</v>
      </c>
      <c r="P9365" s="130" t="s">
        <v>47</v>
      </c>
      <c r="Q9365" s="130" t="s">
        <v>48</v>
      </c>
      <c r="R9365" s="130" t="s">
        <v>49</v>
      </c>
      <c r="S9365" s="130" t="s">
        <v>50</v>
      </c>
    </row>
    <row r="9366" spans="1:19" ht="11.25" thickBot="1" x14ac:dyDescent="0.2">
      <c r="A9366" s="107">
        <v>1</v>
      </c>
      <c r="B9366" s="132">
        <v>0.51989583333333333</v>
      </c>
      <c r="C9366" s="145">
        <v>421489.99</v>
      </c>
      <c r="D9366" s="134" t="s">
        <v>6839</v>
      </c>
      <c r="E9366" s="108">
        <v>10071.433999999999</v>
      </c>
      <c r="F9366" s="108">
        <v>1966.0930000000001</v>
      </c>
      <c r="G9366" s="108">
        <v>16</v>
      </c>
      <c r="H9366" s="108">
        <v>55</v>
      </c>
      <c r="I9366" s="108">
        <v>9815.3119999999999</v>
      </c>
      <c r="J9366" s="108">
        <v>63280.962</v>
      </c>
      <c r="K9366" s="108">
        <v>526.00699999999995</v>
      </c>
      <c r="L9366" s="108">
        <v>1820.08</v>
      </c>
      <c r="M9366" s="108">
        <v>103</v>
      </c>
      <c r="N9366" s="108">
        <v>89</v>
      </c>
      <c r="O9366" s="108">
        <v>17</v>
      </c>
      <c r="P9366" s="108">
        <v>17</v>
      </c>
      <c r="Q9366" s="108">
        <v>26</v>
      </c>
      <c r="R9366" s="108">
        <v>32</v>
      </c>
      <c r="S9366" s="108">
        <v>49</v>
      </c>
    </row>
    <row r="9367" spans="1:19" ht="11.25" thickBot="1" x14ac:dyDescent="0.2">
      <c r="A9367" s="112"/>
    </row>
    <row r="9368" spans="1:19" ht="11.25" thickBot="1" x14ac:dyDescent="0.2">
      <c r="A9368" s="107">
        <v>2</v>
      </c>
      <c r="B9368" s="132">
        <v>0.52008101851851851</v>
      </c>
      <c r="C9368" s="145">
        <v>425396.19</v>
      </c>
      <c r="D9368" s="134" t="s">
        <v>6840</v>
      </c>
      <c r="E9368" s="108">
        <v>9850.3279999999995</v>
      </c>
      <c r="F9368" s="108">
        <v>1890.086</v>
      </c>
      <c r="G9368" s="108">
        <v>19</v>
      </c>
      <c r="H9368" s="108">
        <v>50</v>
      </c>
      <c r="I9368" s="108">
        <v>9469.1509999999998</v>
      </c>
      <c r="J9368" s="108">
        <v>62787.472000000002</v>
      </c>
      <c r="K9368" s="108">
        <v>482.00599999999997</v>
      </c>
      <c r="L9368" s="108">
        <v>1806.078</v>
      </c>
      <c r="M9368" s="108">
        <v>96</v>
      </c>
      <c r="N9368" s="108">
        <v>93</v>
      </c>
      <c r="O9368" s="108">
        <v>16</v>
      </c>
      <c r="P9368" s="108">
        <v>14</v>
      </c>
      <c r="Q9368" s="108">
        <v>24</v>
      </c>
      <c r="R9368" s="108">
        <v>47</v>
      </c>
      <c r="S9368" s="108">
        <v>47</v>
      </c>
    </row>
    <row r="9369" spans="1:19" ht="11.25" thickBot="1" x14ac:dyDescent="0.2">
      <c r="A9369" s="112"/>
    </row>
    <row r="9370" spans="1:19" ht="11.25" thickBot="1" x14ac:dyDescent="0.2">
      <c r="A9370" s="107">
        <v>3</v>
      </c>
      <c r="B9370" s="132">
        <v>0.52026620370370369</v>
      </c>
      <c r="C9370" s="145">
        <v>428974.45</v>
      </c>
      <c r="D9370" s="134" t="s">
        <v>6841</v>
      </c>
      <c r="E9370" s="108">
        <v>9659.2389999999996</v>
      </c>
      <c r="F9370" s="108">
        <v>1845.0820000000001</v>
      </c>
      <c r="G9370" s="108">
        <v>15</v>
      </c>
      <c r="H9370" s="108">
        <v>64</v>
      </c>
      <c r="I9370" s="108">
        <v>9561.1929999999993</v>
      </c>
      <c r="J9370" s="108">
        <v>62722.275999999998</v>
      </c>
      <c r="K9370" s="108">
        <v>544.00699999999995</v>
      </c>
      <c r="L9370" s="108">
        <v>1817.079</v>
      </c>
      <c r="M9370" s="108">
        <v>128</v>
      </c>
      <c r="N9370" s="108">
        <v>79</v>
      </c>
      <c r="O9370" s="108">
        <v>16</v>
      </c>
      <c r="P9370" s="108">
        <v>19</v>
      </c>
      <c r="Q9370" s="108">
        <v>33</v>
      </c>
      <c r="R9370" s="108">
        <v>42</v>
      </c>
      <c r="S9370" s="108">
        <v>54</v>
      </c>
    </row>
    <row r="9371" spans="1:19" ht="11.25" thickBot="1" x14ac:dyDescent="0.2">
      <c r="A9371" s="112"/>
    </row>
    <row r="9372" spans="1:19" ht="11.25" thickBot="1" x14ac:dyDescent="0.2">
      <c r="A9372" s="135" t="s">
        <v>362</v>
      </c>
      <c r="B9372" s="112"/>
      <c r="C9372" s="140">
        <v>425286.88</v>
      </c>
      <c r="D9372" s="134" t="s">
        <v>6842</v>
      </c>
      <c r="E9372" s="136">
        <v>9860.3340000000007</v>
      </c>
      <c r="F9372" s="136">
        <v>1900.42</v>
      </c>
      <c r="G9372" s="136">
        <v>16.667000000000002</v>
      </c>
      <c r="H9372" s="136">
        <v>56.332999999999998</v>
      </c>
      <c r="I9372" s="136">
        <v>9615.2189999999991</v>
      </c>
      <c r="J9372" s="136">
        <v>62930.237000000001</v>
      </c>
      <c r="K9372" s="136">
        <v>517.34</v>
      </c>
      <c r="L9372" s="136">
        <v>1814.412</v>
      </c>
      <c r="M9372" s="136">
        <v>109</v>
      </c>
      <c r="N9372" s="136">
        <v>87</v>
      </c>
      <c r="O9372" s="136">
        <v>16.332999999999998</v>
      </c>
      <c r="P9372" s="136">
        <v>16.667000000000002</v>
      </c>
      <c r="Q9372" s="136">
        <v>27.667000000000002</v>
      </c>
      <c r="R9372" s="136">
        <v>40.332999999999998</v>
      </c>
      <c r="S9372" s="136">
        <v>50</v>
      </c>
    </row>
    <row r="9373" spans="1:19" ht="11.25" thickBot="1" x14ac:dyDescent="0.2">
      <c r="A9373" s="112"/>
    </row>
    <row r="9374" spans="1:19" ht="11.25" thickBot="1" x14ac:dyDescent="0.2">
      <c r="A9374" s="138" t="s">
        <v>364</v>
      </c>
      <c r="B9374" s="112"/>
      <c r="C9374" s="140">
        <v>3743.4270000000001</v>
      </c>
      <c r="D9374" s="134" t="s">
        <v>6843</v>
      </c>
      <c r="E9374" s="136">
        <v>206.28</v>
      </c>
      <c r="F9374" s="136">
        <v>61.164000000000001</v>
      </c>
      <c r="G9374" s="136">
        <v>2.0819999999999999</v>
      </c>
      <c r="H9374" s="136">
        <v>7.0949999999999998</v>
      </c>
      <c r="I9374" s="136">
        <v>179.292</v>
      </c>
      <c r="J9374" s="136">
        <v>305.48099999999999</v>
      </c>
      <c r="K9374" s="136">
        <v>31.896000000000001</v>
      </c>
      <c r="L9374" s="136">
        <v>7.3719999999999999</v>
      </c>
      <c r="M9374" s="136">
        <v>16.823</v>
      </c>
      <c r="N9374" s="136">
        <v>7.2110000000000003</v>
      </c>
      <c r="O9374" s="136">
        <v>0.57699999999999996</v>
      </c>
      <c r="P9374" s="136">
        <v>2.5169999999999999</v>
      </c>
      <c r="Q9374" s="136">
        <v>4.726</v>
      </c>
      <c r="R9374" s="136">
        <v>7.6379999999999999</v>
      </c>
      <c r="S9374" s="136">
        <v>3.6059999999999999</v>
      </c>
    </row>
    <row r="9375" spans="1:19" ht="11.25" thickBot="1" x14ac:dyDescent="0.2">
      <c r="A9375" s="112"/>
    </row>
    <row r="9376" spans="1:19" ht="11.25" thickBot="1" x14ac:dyDescent="0.2">
      <c r="A9376" s="139" t="s">
        <v>366</v>
      </c>
      <c r="B9376" s="112"/>
      <c r="C9376" s="140">
        <v>0.88</v>
      </c>
      <c r="D9376" s="134" t="s">
        <v>1390</v>
      </c>
      <c r="E9376" s="136">
        <v>2.0920000000000001</v>
      </c>
      <c r="F9376" s="136">
        <v>3.218</v>
      </c>
      <c r="G9376" s="136">
        <v>12.49</v>
      </c>
      <c r="H9376" s="136">
        <v>12.593999999999999</v>
      </c>
      <c r="I9376" s="136">
        <v>1.865</v>
      </c>
      <c r="J9376" s="136">
        <v>0.48499999999999999</v>
      </c>
      <c r="K9376" s="136">
        <v>6.165</v>
      </c>
      <c r="L9376" s="136">
        <v>0.40600000000000003</v>
      </c>
      <c r="M9376" s="136">
        <v>15.433999999999999</v>
      </c>
      <c r="N9376" s="136">
        <v>8.2889999999999997</v>
      </c>
      <c r="O9376" s="136">
        <v>3.5350000000000001</v>
      </c>
      <c r="P9376" s="136">
        <v>15.1</v>
      </c>
      <c r="Q9376" s="136">
        <v>17.081</v>
      </c>
      <c r="R9376" s="136">
        <v>18.936</v>
      </c>
      <c r="S9376" s="136">
        <v>7.2110000000000003</v>
      </c>
    </row>
    <row r="9377" spans="1:19" ht="11.25" thickBot="1" x14ac:dyDescent="0.2">
      <c r="A9377" s="112"/>
    </row>
    <row r="9378" spans="1:19" ht="11.25" thickBot="1" x14ac:dyDescent="0.2">
      <c r="A9378" s="106" t="s">
        <v>357</v>
      </c>
      <c r="B9378" s="106" t="s">
        <v>358</v>
      </c>
      <c r="C9378" s="130" t="s">
        <v>51</v>
      </c>
      <c r="D9378" s="130" t="s">
        <v>52</v>
      </c>
      <c r="E9378" s="130" t="s">
        <v>53</v>
      </c>
      <c r="F9378" s="130" t="s">
        <v>54</v>
      </c>
      <c r="G9378" s="130" t="s">
        <v>55</v>
      </c>
      <c r="H9378" s="130" t="s">
        <v>56</v>
      </c>
      <c r="I9378" s="130" t="s">
        <v>57</v>
      </c>
      <c r="J9378" s="130" t="s">
        <v>58</v>
      </c>
      <c r="K9378" s="130" t="s">
        <v>59</v>
      </c>
      <c r="L9378" s="130" t="s">
        <v>60</v>
      </c>
      <c r="M9378" s="130" t="s">
        <v>61</v>
      </c>
      <c r="N9378" s="130" t="s">
        <v>62</v>
      </c>
      <c r="O9378" s="130" t="s">
        <v>63</v>
      </c>
      <c r="P9378" s="130" t="s">
        <v>64</v>
      </c>
      <c r="Q9378" s="131" t="s">
        <v>65</v>
      </c>
      <c r="R9378" s="131" t="s">
        <v>66</v>
      </c>
      <c r="S9378" s="130" t="s">
        <v>67</v>
      </c>
    </row>
    <row r="9379" spans="1:19" ht="11.25" thickBot="1" x14ac:dyDescent="0.2">
      <c r="A9379" s="107">
        <v>1</v>
      </c>
      <c r="B9379" s="132">
        <v>0.51989583333333333</v>
      </c>
      <c r="C9379" s="108">
        <v>60</v>
      </c>
      <c r="D9379" s="108">
        <v>55</v>
      </c>
      <c r="E9379" s="108">
        <v>20</v>
      </c>
      <c r="F9379" s="108">
        <v>25</v>
      </c>
      <c r="G9379" s="108">
        <v>17</v>
      </c>
      <c r="H9379" s="108">
        <v>56148.561999999998</v>
      </c>
      <c r="I9379" s="108">
        <v>5134.6329999999998</v>
      </c>
      <c r="J9379" s="108">
        <v>4</v>
      </c>
      <c r="K9379" s="108">
        <v>4</v>
      </c>
      <c r="L9379" s="108">
        <v>248.001</v>
      </c>
      <c r="M9379" s="108">
        <v>288.00200000000001</v>
      </c>
      <c r="N9379" s="108">
        <v>2647.1680000000001</v>
      </c>
      <c r="O9379" s="108">
        <v>84</v>
      </c>
      <c r="P9379" s="108">
        <v>67537.293999999994</v>
      </c>
      <c r="Q9379" s="145">
        <v>1891049.5</v>
      </c>
      <c r="R9379" s="134" t="s">
        <v>6844</v>
      </c>
      <c r="S9379" s="108">
        <v>403.00400000000002</v>
      </c>
    </row>
    <row r="9380" spans="1:19" ht="11.25" thickBot="1" x14ac:dyDescent="0.2">
      <c r="A9380" s="112"/>
    </row>
    <row r="9381" spans="1:19" ht="11.25" thickBot="1" x14ac:dyDescent="0.2">
      <c r="A9381" s="107">
        <v>2</v>
      </c>
      <c r="B9381" s="132">
        <v>0.52008101851851851</v>
      </c>
      <c r="C9381" s="108">
        <v>64</v>
      </c>
      <c r="D9381" s="108">
        <v>51</v>
      </c>
      <c r="E9381" s="108">
        <v>26</v>
      </c>
      <c r="F9381" s="108">
        <v>39</v>
      </c>
      <c r="G9381" s="108">
        <v>16</v>
      </c>
      <c r="H9381" s="108">
        <v>55922.955999999998</v>
      </c>
      <c r="I9381" s="108">
        <v>4973.5940000000001</v>
      </c>
      <c r="J9381" s="108">
        <v>4</v>
      </c>
      <c r="K9381" s="108">
        <v>7</v>
      </c>
      <c r="L9381" s="108">
        <v>233.001</v>
      </c>
      <c r="M9381" s="108">
        <v>268.00200000000001</v>
      </c>
      <c r="N9381" s="108">
        <v>2467.1460000000002</v>
      </c>
      <c r="O9381" s="108">
        <v>74</v>
      </c>
      <c r="P9381" s="108">
        <v>67241.339000000007</v>
      </c>
      <c r="Q9381" s="145">
        <v>1921103.4</v>
      </c>
      <c r="R9381" s="134" t="s">
        <v>6845</v>
      </c>
      <c r="S9381" s="108">
        <v>427.00400000000002</v>
      </c>
    </row>
    <row r="9382" spans="1:19" ht="11.25" thickBot="1" x14ac:dyDescent="0.2">
      <c r="A9382" s="112"/>
    </row>
    <row r="9383" spans="1:19" ht="11.25" thickBot="1" x14ac:dyDescent="0.2">
      <c r="A9383" s="107">
        <v>3</v>
      </c>
      <c r="B9383" s="132">
        <v>0.52026620370370369</v>
      </c>
      <c r="C9383" s="108">
        <v>63</v>
      </c>
      <c r="D9383" s="108">
        <v>56</v>
      </c>
      <c r="E9383" s="108">
        <v>28</v>
      </c>
      <c r="F9383" s="108">
        <v>44</v>
      </c>
      <c r="G9383" s="108">
        <v>25</v>
      </c>
      <c r="H9383" s="108">
        <v>55676.296999999999</v>
      </c>
      <c r="I9383" s="108">
        <v>5145.6350000000002</v>
      </c>
      <c r="J9383" s="108">
        <v>2</v>
      </c>
      <c r="K9383" s="108">
        <v>7</v>
      </c>
      <c r="L9383" s="108">
        <v>218.001</v>
      </c>
      <c r="M9383" s="108">
        <v>275.00200000000001</v>
      </c>
      <c r="N9383" s="108">
        <v>2398.1379999999999</v>
      </c>
      <c r="O9383" s="108">
        <v>85</v>
      </c>
      <c r="P9383" s="108">
        <v>66975.483999999997</v>
      </c>
      <c r="Q9383" s="145">
        <v>1927508.4</v>
      </c>
      <c r="R9383" s="134" t="s">
        <v>6846</v>
      </c>
      <c r="S9383" s="108">
        <v>433.005</v>
      </c>
    </row>
    <row r="9384" spans="1:19" ht="11.25" thickBot="1" x14ac:dyDescent="0.2">
      <c r="A9384" s="112"/>
    </row>
    <row r="9385" spans="1:19" ht="11.25" thickBot="1" x14ac:dyDescent="0.2">
      <c r="A9385" s="135" t="s">
        <v>362</v>
      </c>
      <c r="B9385" s="112"/>
      <c r="C9385" s="136">
        <v>62.332999999999998</v>
      </c>
      <c r="D9385" s="136">
        <v>54</v>
      </c>
      <c r="E9385" s="136">
        <v>24.667000000000002</v>
      </c>
      <c r="F9385" s="136">
        <v>36</v>
      </c>
      <c r="G9385" s="136">
        <v>19.332999999999998</v>
      </c>
      <c r="H9385" s="136">
        <v>55915.938999999998</v>
      </c>
      <c r="I9385" s="136">
        <v>5084.6210000000001</v>
      </c>
      <c r="J9385" s="136">
        <v>3.3330000000000002</v>
      </c>
      <c r="K9385" s="136">
        <v>6</v>
      </c>
      <c r="L9385" s="136">
        <v>233.001</v>
      </c>
      <c r="M9385" s="136">
        <v>277.00200000000001</v>
      </c>
      <c r="N9385" s="136">
        <v>2504.1509999999998</v>
      </c>
      <c r="O9385" s="136">
        <v>81</v>
      </c>
      <c r="P9385" s="136">
        <v>67251.372000000003</v>
      </c>
      <c r="Q9385" s="140">
        <v>1913220.5</v>
      </c>
      <c r="R9385" s="134" t="s">
        <v>6847</v>
      </c>
      <c r="S9385" s="136">
        <v>421.00400000000002</v>
      </c>
    </row>
    <row r="9386" spans="1:19" ht="11.25" thickBot="1" x14ac:dyDescent="0.2">
      <c r="A9386" s="112"/>
    </row>
    <row r="9387" spans="1:19" ht="11.25" thickBot="1" x14ac:dyDescent="0.2">
      <c r="A9387" s="138" t="s">
        <v>364</v>
      </c>
      <c r="B9387" s="112"/>
      <c r="C9387" s="136">
        <v>2.0819999999999999</v>
      </c>
      <c r="D9387" s="136">
        <v>2.6459999999999999</v>
      </c>
      <c r="E9387" s="136">
        <v>4.1630000000000003</v>
      </c>
      <c r="F9387" s="136">
        <v>9.8490000000000002</v>
      </c>
      <c r="G9387" s="136">
        <v>4.9329999999999998</v>
      </c>
      <c r="H9387" s="136">
        <v>236.21100000000001</v>
      </c>
      <c r="I9387" s="136">
        <v>96.308999999999997</v>
      </c>
      <c r="J9387" s="136">
        <v>1.155</v>
      </c>
      <c r="K9387" s="136">
        <v>1.732</v>
      </c>
      <c r="L9387" s="136">
        <v>15</v>
      </c>
      <c r="M9387" s="136">
        <v>10.148999999999999</v>
      </c>
      <c r="N9387" s="136">
        <v>128.57300000000001</v>
      </c>
      <c r="O9387" s="136">
        <v>6.0830000000000002</v>
      </c>
      <c r="P9387" s="136">
        <v>281.03899999999999</v>
      </c>
      <c r="Q9387" s="140">
        <v>19465.828000000001</v>
      </c>
      <c r="R9387" s="134" t="s">
        <v>6848</v>
      </c>
      <c r="S9387" s="136">
        <v>15.875</v>
      </c>
    </row>
    <row r="9388" spans="1:19" ht="11.25" thickBot="1" x14ac:dyDescent="0.2">
      <c r="A9388" s="112"/>
    </row>
    <row r="9389" spans="1:19" ht="11.25" thickBot="1" x14ac:dyDescent="0.2">
      <c r="A9389" s="139" t="s">
        <v>366</v>
      </c>
      <c r="B9389" s="112"/>
      <c r="C9389" s="136">
        <v>3.34</v>
      </c>
      <c r="D9389" s="136">
        <v>4.9000000000000004</v>
      </c>
      <c r="E9389" s="136">
        <v>16.878</v>
      </c>
      <c r="F9389" s="136">
        <v>27.358000000000001</v>
      </c>
      <c r="G9389" s="136">
        <v>25.515000000000001</v>
      </c>
      <c r="H9389" s="136">
        <v>0.42199999999999999</v>
      </c>
      <c r="I9389" s="136">
        <v>1.8939999999999999</v>
      </c>
      <c r="J9389" s="136">
        <v>34.640999999999998</v>
      </c>
      <c r="K9389" s="136">
        <v>28.867999999999999</v>
      </c>
      <c r="L9389" s="136">
        <v>6.4379999999999997</v>
      </c>
      <c r="M9389" s="136">
        <v>3.6640000000000001</v>
      </c>
      <c r="N9389" s="136">
        <v>5.1340000000000003</v>
      </c>
      <c r="O9389" s="136">
        <v>7.51</v>
      </c>
      <c r="P9389" s="136">
        <v>0.41799999999999998</v>
      </c>
      <c r="Q9389" s="140">
        <v>1.0169999999999999</v>
      </c>
      <c r="R9389" s="134" t="s">
        <v>1396</v>
      </c>
      <c r="S9389" s="136">
        <v>3.7709999999999999</v>
      </c>
    </row>
    <row r="9390" spans="1:19" ht="11.25" thickBot="1" x14ac:dyDescent="0.2">
      <c r="A9390" s="112"/>
    </row>
    <row r="9391" spans="1:19" ht="11.25" thickBot="1" x14ac:dyDescent="0.2">
      <c r="A9391" s="106" t="s">
        <v>357</v>
      </c>
      <c r="B9391" s="106" t="s">
        <v>358</v>
      </c>
      <c r="C9391" s="130" t="s">
        <v>68</v>
      </c>
    </row>
    <row r="9392" spans="1:19" ht="11.25" thickBot="1" x14ac:dyDescent="0.2">
      <c r="A9392" s="107">
        <v>1</v>
      </c>
      <c r="B9392" s="132">
        <v>0.51989583333333333</v>
      </c>
      <c r="C9392" s="108">
        <v>1257.038</v>
      </c>
    </row>
    <row r="9393" spans="1:19" ht="11.25" thickBot="1" x14ac:dyDescent="0.2">
      <c r="A9393" s="112"/>
    </row>
    <row r="9394" spans="1:19" ht="11.25" thickBot="1" x14ac:dyDescent="0.2">
      <c r="A9394" s="107">
        <v>2</v>
      </c>
      <c r="B9394" s="132">
        <v>0.52008101851851851</v>
      </c>
      <c r="C9394" s="108">
        <v>1300.0409999999999</v>
      </c>
    </row>
    <row r="9395" spans="1:19" ht="11.25" thickBot="1" x14ac:dyDescent="0.2">
      <c r="A9395" s="112"/>
    </row>
    <row r="9396" spans="1:19" ht="11.25" thickBot="1" x14ac:dyDescent="0.2">
      <c r="A9396" s="107">
        <v>3</v>
      </c>
      <c r="B9396" s="132">
        <v>0.52026620370370369</v>
      </c>
      <c r="C9396" s="108">
        <v>1261.038</v>
      </c>
    </row>
    <row r="9397" spans="1:19" ht="11.25" thickBot="1" x14ac:dyDescent="0.2">
      <c r="A9397" s="112"/>
    </row>
    <row r="9398" spans="1:19" ht="11.25" thickBot="1" x14ac:dyDescent="0.2">
      <c r="A9398" s="135" t="s">
        <v>362</v>
      </c>
      <c r="B9398" s="112"/>
      <c r="C9398" s="136">
        <v>1272.7059999999999</v>
      </c>
    </row>
    <row r="9399" spans="1:19" ht="11.25" thickBot="1" x14ac:dyDescent="0.2">
      <c r="A9399" s="112"/>
    </row>
    <row r="9400" spans="1:19" ht="11.25" thickBot="1" x14ac:dyDescent="0.2">
      <c r="A9400" s="138" t="s">
        <v>364</v>
      </c>
      <c r="B9400" s="112"/>
      <c r="C9400" s="136">
        <v>23.757000000000001</v>
      </c>
    </row>
    <row r="9401" spans="1:19" ht="11.25" thickBot="1" x14ac:dyDescent="0.2">
      <c r="A9401" s="112"/>
    </row>
    <row r="9402" spans="1:19" ht="11.25" thickBot="1" x14ac:dyDescent="0.2">
      <c r="A9402" s="139" t="s">
        <v>366</v>
      </c>
      <c r="B9402" s="112"/>
      <c r="C9402" s="136">
        <v>1.867</v>
      </c>
    </row>
    <row r="9403" spans="1:19" ht="10.5" x14ac:dyDescent="0.15">
      <c r="A9403" s="112"/>
    </row>
    <row r="9404" spans="1:19" x14ac:dyDescent="0.15">
      <c r="A9404" s="129"/>
      <c r="B9404" s="86" t="s">
        <v>1397</v>
      </c>
    </row>
    <row r="9405" spans="1:19" ht="9.75" thickBot="1" x14ac:dyDescent="0.2">
      <c r="A9405" s="81" t="s">
        <v>5871</v>
      </c>
    </row>
    <row r="9406" spans="1:19" ht="11.25" thickBot="1" x14ac:dyDescent="0.2">
      <c r="A9406" s="106" t="s">
        <v>357</v>
      </c>
      <c r="B9406" s="106" t="s">
        <v>358</v>
      </c>
      <c r="C9406" s="130" t="s">
        <v>0</v>
      </c>
      <c r="D9406" s="130" t="s">
        <v>1</v>
      </c>
      <c r="E9406" s="130" t="s">
        <v>2</v>
      </c>
      <c r="F9406" s="130" t="s">
        <v>3</v>
      </c>
      <c r="G9406" s="130" t="s">
        <v>4</v>
      </c>
      <c r="H9406" s="130" t="s">
        <v>5</v>
      </c>
      <c r="I9406" s="131" t="s">
        <v>6</v>
      </c>
      <c r="J9406" s="131" t="s">
        <v>7</v>
      </c>
      <c r="K9406" s="130" t="s">
        <v>8</v>
      </c>
      <c r="L9406" s="130" t="s">
        <v>9</v>
      </c>
      <c r="M9406" s="130" t="s">
        <v>10</v>
      </c>
      <c r="N9406" s="130" t="s">
        <v>11</v>
      </c>
      <c r="O9406" s="130" t="s">
        <v>12</v>
      </c>
      <c r="P9406" s="130" t="s">
        <v>13</v>
      </c>
      <c r="Q9406" s="130" t="s">
        <v>14</v>
      </c>
      <c r="R9406" s="130" t="s">
        <v>15</v>
      </c>
      <c r="S9406" s="130" t="s">
        <v>16</v>
      </c>
    </row>
    <row r="9407" spans="1:19" ht="11.25" thickBot="1" x14ac:dyDescent="0.2">
      <c r="A9407" s="107">
        <v>1</v>
      </c>
      <c r="B9407" s="132">
        <v>0.52505787037037044</v>
      </c>
      <c r="C9407" s="141" t="s">
        <v>6849</v>
      </c>
      <c r="D9407" s="141" t="s">
        <v>6850</v>
      </c>
      <c r="E9407" s="141" t="s">
        <v>6851</v>
      </c>
      <c r="F9407" s="108">
        <v>194067.7</v>
      </c>
      <c r="G9407" s="141" t="s">
        <v>6852</v>
      </c>
      <c r="H9407" s="108">
        <v>476.005</v>
      </c>
      <c r="I9407" s="145">
        <v>18142.897000000001</v>
      </c>
      <c r="J9407" s="134" t="s">
        <v>6853</v>
      </c>
      <c r="K9407" s="141" t="s">
        <v>6854</v>
      </c>
      <c r="L9407" s="108">
        <v>5893.8339999999998</v>
      </c>
      <c r="M9407" s="108">
        <v>262303.95</v>
      </c>
      <c r="N9407" s="108">
        <v>106753.81</v>
      </c>
      <c r="O9407" s="108">
        <v>1543350.5</v>
      </c>
      <c r="P9407" s="108">
        <v>403877.22</v>
      </c>
      <c r="Q9407" s="108">
        <v>121090.89</v>
      </c>
      <c r="R9407" s="108">
        <v>26774.194</v>
      </c>
      <c r="S9407" s="108">
        <v>33665.178</v>
      </c>
    </row>
    <row r="9408" spans="1:19" ht="11.25" thickBot="1" x14ac:dyDescent="0.2">
      <c r="A9408" s="112"/>
    </row>
    <row r="9409" spans="1:19" ht="11.25" thickBot="1" x14ac:dyDescent="0.2">
      <c r="A9409" s="107">
        <v>2</v>
      </c>
      <c r="B9409" s="132">
        <v>0.5252430555555555</v>
      </c>
      <c r="C9409" s="141" t="s">
        <v>6855</v>
      </c>
      <c r="D9409" s="141" t="s">
        <v>6856</v>
      </c>
      <c r="E9409" s="141" t="s">
        <v>6857</v>
      </c>
      <c r="F9409" s="108">
        <v>195588.83</v>
      </c>
      <c r="G9409" s="141" t="s">
        <v>6858</v>
      </c>
      <c r="H9409" s="108">
        <v>505.00599999999997</v>
      </c>
      <c r="I9409" s="145">
        <v>18593.293000000001</v>
      </c>
      <c r="J9409" s="134" t="s">
        <v>6859</v>
      </c>
      <c r="K9409" s="141" t="s">
        <v>6860</v>
      </c>
      <c r="L9409" s="108">
        <v>5830.8159999999998</v>
      </c>
      <c r="M9409" s="108">
        <v>264714.15000000002</v>
      </c>
      <c r="N9409" s="108">
        <v>107941.91</v>
      </c>
      <c r="O9409" s="108">
        <v>1553379.3</v>
      </c>
      <c r="P9409" s="108">
        <v>411641.99</v>
      </c>
      <c r="Q9409" s="108">
        <v>122174.19</v>
      </c>
      <c r="R9409" s="108">
        <v>26747.159</v>
      </c>
      <c r="S9409" s="108">
        <v>33275.553</v>
      </c>
    </row>
    <row r="9410" spans="1:19" ht="11.25" thickBot="1" x14ac:dyDescent="0.2">
      <c r="A9410" s="112"/>
    </row>
    <row r="9411" spans="1:19" ht="11.25" thickBot="1" x14ac:dyDescent="0.2">
      <c r="A9411" s="107">
        <v>3</v>
      </c>
      <c r="B9411" s="132">
        <v>0.52541666666666664</v>
      </c>
      <c r="C9411" s="141" t="s">
        <v>6861</v>
      </c>
      <c r="D9411" s="141" t="s">
        <v>6862</v>
      </c>
      <c r="E9411" s="141" t="s">
        <v>6863</v>
      </c>
      <c r="F9411" s="108">
        <v>198012.56</v>
      </c>
      <c r="G9411" s="141" t="s">
        <v>6864</v>
      </c>
      <c r="H9411" s="108">
        <v>427.00400000000002</v>
      </c>
      <c r="I9411" s="145">
        <v>18784.465</v>
      </c>
      <c r="J9411" s="134" t="s">
        <v>6865</v>
      </c>
      <c r="K9411" s="141" t="s">
        <v>6866</v>
      </c>
      <c r="L9411" s="108">
        <v>5949.85</v>
      </c>
      <c r="M9411" s="108">
        <v>268362.38</v>
      </c>
      <c r="N9411" s="108">
        <v>108776.24</v>
      </c>
      <c r="O9411" s="108">
        <v>1569713</v>
      </c>
      <c r="P9411" s="108">
        <v>413300.35</v>
      </c>
      <c r="Q9411" s="108">
        <v>123315.89</v>
      </c>
      <c r="R9411" s="108">
        <v>27271.838</v>
      </c>
      <c r="S9411" s="108">
        <v>33553.999000000003</v>
      </c>
    </row>
    <row r="9412" spans="1:19" ht="11.25" thickBot="1" x14ac:dyDescent="0.2">
      <c r="A9412" s="112"/>
    </row>
    <row r="9413" spans="1:19" ht="11.25" thickBot="1" x14ac:dyDescent="0.2">
      <c r="A9413" s="135" t="s">
        <v>362</v>
      </c>
      <c r="B9413" s="112"/>
      <c r="C9413" s="141" t="s">
        <v>6867</v>
      </c>
      <c r="D9413" s="141" t="s">
        <v>6868</v>
      </c>
      <c r="E9413" s="141" t="s">
        <v>6869</v>
      </c>
      <c r="F9413" s="136">
        <v>195889.7</v>
      </c>
      <c r="G9413" s="141" t="s">
        <v>6870</v>
      </c>
      <c r="H9413" s="136">
        <v>469.339</v>
      </c>
      <c r="I9413" s="140">
        <v>18506.884999999998</v>
      </c>
      <c r="J9413" s="134" t="s">
        <v>6871</v>
      </c>
      <c r="K9413" s="141" t="s">
        <v>6872</v>
      </c>
      <c r="L9413" s="136">
        <v>5891.5</v>
      </c>
      <c r="M9413" s="136">
        <v>265126.83</v>
      </c>
      <c r="N9413" s="136">
        <v>107823.99</v>
      </c>
      <c r="O9413" s="136">
        <v>1555480.9</v>
      </c>
      <c r="P9413" s="136">
        <v>409606.52</v>
      </c>
      <c r="Q9413" s="136">
        <v>122193.66</v>
      </c>
      <c r="R9413" s="136">
        <v>26931.063999999998</v>
      </c>
      <c r="S9413" s="136">
        <v>33498.243999999999</v>
      </c>
    </row>
    <row r="9414" spans="1:19" ht="11.25" thickBot="1" x14ac:dyDescent="0.2">
      <c r="A9414" s="112"/>
    </row>
    <row r="9415" spans="1:19" ht="11.25" thickBot="1" x14ac:dyDescent="0.2">
      <c r="A9415" s="138" t="s">
        <v>364</v>
      </c>
      <c r="B9415" s="112"/>
      <c r="C9415" s="141" t="s">
        <v>6873</v>
      </c>
      <c r="D9415" s="141" t="s">
        <v>6874</v>
      </c>
      <c r="E9415" s="141" t="s">
        <v>6875</v>
      </c>
      <c r="F9415" s="136">
        <v>1989.566</v>
      </c>
      <c r="G9415" s="141" t="s">
        <v>6876</v>
      </c>
      <c r="H9415" s="136">
        <v>39.426000000000002</v>
      </c>
      <c r="I9415" s="140">
        <v>329.39699999999999</v>
      </c>
      <c r="J9415" s="134" t="s">
        <v>6877</v>
      </c>
      <c r="K9415" s="141" t="s">
        <v>6878</v>
      </c>
      <c r="L9415" s="136">
        <v>59.551000000000002</v>
      </c>
      <c r="M9415" s="136">
        <v>3050.2240000000002</v>
      </c>
      <c r="N9415" s="136">
        <v>1016.355</v>
      </c>
      <c r="O9415" s="136">
        <v>13306.325000000001</v>
      </c>
      <c r="P9415" s="136">
        <v>5030.5259999999998</v>
      </c>
      <c r="Q9415" s="136">
        <v>1112.625</v>
      </c>
      <c r="R9415" s="136">
        <v>295.42899999999997</v>
      </c>
      <c r="S9415" s="136">
        <v>200.70699999999999</v>
      </c>
    </row>
    <row r="9416" spans="1:19" ht="11.25" thickBot="1" x14ac:dyDescent="0.2">
      <c r="A9416" s="112"/>
    </row>
    <row r="9417" spans="1:19" ht="11.25" thickBot="1" x14ac:dyDescent="0.2">
      <c r="A9417" s="139" t="s">
        <v>366</v>
      </c>
      <c r="B9417" s="112"/>
      <c r="C9417" s="141" t="s">
        <v>6879</v>
      </c>
      <c r="D9417" s="141" t="s">
        <v>6880</v>
      </c>
      <c r="E9417" s="141" t="s">
        <v>6881</v>
      </c>
      <c r="F9417" s="136">
        <v>1.016</v>
      </c>
      <c r="G9417" s="141" t="s">
        <v>6882</v>
      </c>
      <c r="H9417" s="136">
        <v>8.4</v>
      </c>
      <c r="I9417" s="140">
        <v>1.78</v>
      </c>
      <c r="J9417" s="134" t="s">
        <v>1432</v>
      </c>
      <c r="K9417" s="141" t="s">
        <v>5838</v>
      </c>
      <c r="L9417" s="136">
        <v>1.0109999999999999</v>
      </c>
      <c r="M9417" s="136">
        <v>1.1499999999999999</v>
      </c>
      <c r="N9417" s="136">
        <v>0.94299999999999995</v>
      </c>
      <c r="O9417" s="136">
        <v>0.85499999999999998</v>
      </c>
      <c r="P9417" s="136">
        <v>1.228</v>
      </c>
      <c r="Q9417" s="136">
        <v>0.91100000000000003</v>
      </c>
      <c r="R9417" s="136">
        <v>1.097</v>
      </c>
      <c r="S9417" s="136">
        <v>0.59899999999999998</v>
      </c>
    </row>
    <row r="9418" spans="1:19" ht="11.25" thickBot="1" x14ac:dyDescent="0.2">
      <c r="A9418" s="112"/>
    </row>
    <row r="9419" spans="1:19" ht="11.25" thickBot="1" x14ac:dyDescent="0.2">
      <c r="A9419" s="106" t="s">
        <v>357</v>
      </c>
      <c r="B9419" s="106" t="s">
        <v>358</v>
      </c>
      <c r="C9419" s="130" t="s">
        <v>17</v>
      </c>
      <c r="D9419" s="130" t="s">
        <v>18</v>
      </c>
      <c r="E9419" s="131" t="s">
        <v>19</v>
      </c>
      <c r="F9419" s="131" t="s">
        <v>20</v>
      </c>
      <c r="G9419" s="130" t="s">
        <v>21</v>
      </c>
      <c r="H9419" s="130" t="s">
        <v>22</v>
      </c>
      <c r="I9419" s="130" t="s">
        <v>23</v>
      </c>
      <c r="J9419" s="130" t="s">
        <v>24</v>
      </c>
      <c r="K9419" s="131" t="s">
        <v>25</v>
      </c>
      <c r="L9419" s="131" t="s">
        <v>26</v>
      </c>
      <c r="M9419" s="130" t="s">
        <v>27</v>
      </c>
      <c r="N9419" s="130" t="s">
        <v>28</v>
      </c>
      <c r="O9419" s="130" t="s">
        <v>29</v>
      </c>
      <c r="P9419" s="130" t="s">
        <v>30</v>
      </c>
      <c r="Q9419" s="130" t="s">
        <v>31</v>
      </c>
      <c r="R9419" s="130" t="s">
        <v>32</v>
      </c>
      <c r="S9419" s="130" t="s">
        <v>33</v>
      </c>
    </row>
    <row r="9420" spans="1:19" ht="11.25" thickBot="1" x14ac:dyDescent="0.2">
      <c r="A9420" s="107">
        <v>1</v>
      </c>
      <c r="B9420" s="132">
        <v>0.52505787037037044</v>
      </c>
      <c r="C9420" s="108">
        <v>39697.786</v>
      </c>
      <c r="D9420" s="108">
        <v>63111.449000000001</v>
      </c>
      <c r="E9420" s="145">
        <v>24371.246999999999</v>
      </c>
      <c r="F9420" s="145">
        <v>893197.4</v>
      </c>
      <c r="G9420" s="108">
        <v>238.001</v>
      </c>
      <c r="H9420" s="108">
        <v>23</v>
      </c>
      <c r="I9420" s="108">
        <v>323594.76</v>
      </c>
      <c r="J9420" s="108">
        <v>193235.02</v>
      </c>
      <c r="K9420" s="145">
        <v>182595.7</v>
      </c>
      <c r="L9420" s="134" t="s">
        <v>6883</v>
      </c>
      <c r="M9420" s="108">
        <v>60836.697</v>
      </c>
      <c r="N9420" s="108">
        <v>35454.142</v>
      </c>
      <c r="O9420" s="108">
        <v>3159.24</v>
      </c>
      <c r="P9420" s="108">
        <v>15567.814</v>
      </c>
      <c r="Q9420" s="108">
        <v>4215.4260000000004</v>
      </c>
      <c r="R9420" s="108">
        <v>23661.429</v>
      </c>
      <c r="S9420" s="108">
        <v>26962.436000000002</v>
      </c>
    </row>
    <row r="9421" spans="1:19" ht="11.25" thickBot="1" x14ac:dyDescent="0.2">
      <c r="A9421" s="112"/>
    </row>
    <row r="9422" spans="1:19" ht="11.25" thickBot="1" x14ac:dyDescent="0.2">
      <c r="A9422" s="107">
        <v>2</v>
      </c>
      <c r="B9422" s="132">
        <v>0.5252430555555555</v>
      </c>
      <c r="C9422" s="108">
        <v>39760.906000000003</v>
      </c>
      <c r="D9422" s="108">
        <v>64026.233999999997</v>
      </c>
      <c r="E9422" s="145">
        <v>24941.920999999998</v>
      </c>
      <c r="F9422" s="145">
        <v>891774.34</v>
      </c>
      <c r="G9422" s="108">
        <v>260.00200000000001</v>
      </c>
      <c r="H9422" s="108">
        <v>19</v>
      </c>
      <c r="I9422" s="108">
        <v>325581.34999999998</v>
      </c>
      <c r="J9422" s="108">
        <v>192867.64</v>
      </c>
      <c r="K9422" s="145">
        <v>182794.43</v>
      </c>
      <c r="L9422" s="134" t="s">
        <v>6884</v>
      </c>
      <c r="M9422" s="108">
        <v>60919.94</v>
      </c>
      <c r="N9422" s="108">
        <v>35751.65</v>
      </c>
      <c r="O9422" s="108">
        <v>3203.2460000000001</v>
      </c>
      <c r="P9422" s="108">
        <v>15766.964</v>
      </c>
      <c r="Q9422" s="108">
        <v>4274.4390000000003</v>
      </c>
      <c r="R9422" s="108">
        <v>24238.091</v>
      </c>
      <c r="S9422" s="108">
        <v>27266.831999999999</v>
      </c>
    </row>
    <row r="9423" spans="1:19" ht="11.25" thickBot="1" x14ac:dyDescent="0.2">
      <c r="A9423" s="112"/>
    </row>
    <row r="9424" spans="1:19" ht="11.25" thickBot="1" x14ac:dyDescent="0.2">
      <c r="A9424" s="107">
        <v>3</v>
      </c>
      <c r="B9424" s="132">
        <v>0.52541666666666664</v>
      </c>
      <c r="C9424" s="108">
        <v>40124.601999999999</v>
      </c>
      <c r="D9424" s="108">
        <v>66198.005000000005</v>
      </c>
      <c r="E9424" s="145">
        <v>25406.482</v>
      </c>
      <c r="F9424" s="145">
        <v>907930.19</v>
      </c>
      <c r="G9424" s="108">
        <v>279.00200000000001</v>
      </c>
      <c r="H9424" s="108">
        <v>24</v>
      </c>
      <c r="I9424" s="108">
        <v>328829.78000000003</v>
      </c>
      <c r="J9424" s="108">
        <v>196666.91</v>
      </c>
      <c r="K9424" s="145">
        <v>184803.03</v>
      </c>
      <c r="L9424" s="134" t="s">
        <v>6885</v>
      </c>
      <c r="M9424" s="108">
        <v>60562.900999999998</v>
      </c>
      <c r="N9424" s="108">
        <v>35651.478999999999</v>
      </c>
      <c r="O9424" s="108">
        <v>3183.2429999999999</v>
      </c>
      <c r="P9424" s="108">
        <v>15930.088</v>
      </c>
      <c r="Q9424" s="108">
        <v>4161.4160000000002</v>
      </c>
      <c r="R9424" s="108">
        <v>24272.131000000001</v>
      </c>
      <c r="S9424" s="108">
        <v>27200.745999999999</v>
      </c>
    </row>
    <row r="9425" spans="1:19" ht="11.25" thickBot="1" x14ac:dyDescent="0.2">
      <c r="A9425" s="112"/>
    </row>
    <row r="9426" spans="1:19" ht="11.25" thickBot="1" x14ac:dyDescent="0.2">
      <c r="A9426" s="135" t="s">
        <v>362</v>
      </c>
      <c r="B9426" s="112"/>
      <c r="C9426" s="136">
        <v>39861.097999999998</v>
      </c>
      <c r="D9426" s="136">
        <v>64445.228999999999</v>
      </c>
      <c r="E9426" s="140">
        <v>24906.55</v>
      </c>
      <c r="F9426" s="140">
        <v>897633.97</v>
      </c>
      <c r="G9426" s="136">
        <v>259.00200000000001</v>
      </c>
      <c r="H9426" s="136">
        <v>22</v>
      </c>
      <c r="I9426" s="136">
        <v>326001.96000000002</v>
      </c>
      <c r="J9426" s="136">
        <v>194256.52</v>
      </c>
      <c r="K9426" s="140">
        <v>183397.72</v>
      </c>
      <c r="L9426" s="134" t="s">
        <v>6886</v>
      </c>
      <c r="M9426" s="136">
        <v>60773.178999999996</v>
      </c>
      <c r="N9426" s="136">
        <v>35619.089999999997</v>
      </c>
      <c r="O9426" s="136">
        <v>3181.91</v>
      </c>
      <c r="P9426" s="136">
        <v>15754.956</v>
      </c>
      <c r="Q9426" s="136">
        <v>4217.0929999999998</v>
      </c>
      <c r="R9426" s="136">
        <v>24057.217000000001</v>
      </c>
      <c r="S9426" s="136">
        <v>27143.338</v>
      </c>
    </row>
    <row r="9427" spans="1:19" ht="11.25" thickBot="1" x14ac:dyDescent="0.2">
      <c r="A9427" s="112"/>
    </row>
    <row r="9428" spans="1:19" ht="11.25" thickBot="1" x14ac:dyDescent="0.2">
      <c r="A9428" s="138" t="s">
        <v>364</v>
      </c>
      <c r="B9428" s="112"/>
      <c r="C9428" s="136">
        <v>230.37299999999999</v>
      </c>
      <c r="D9428" s="136">
        <v>1585.3630000000001</v>
      </c>
      <c r="E9428" s="140">
        <v>518.52300000000002</v>
      </c>
      <c r="F9428" s="140">
        <v>8945.1239999999998</v>
      </c>
      <c r="G9428" s="136">
        <v>20.518999999999998</v>
      </c>
      <c r="H9428" s="136">
        <v>2.6459999999999999</v>
      </c>
      <c r="I9428" s="136">
        <v>2642.7330000000002</v>
      </c>
      <c r="J9428" s="136">
        <v>2095.5230000000001</v>
      </c>
      <c r="K9428" s="140">
        <v>1221.086</v>
      </c>
      <c r="L9428" s="134" t="s">
        <v>6887</v>
      </c>
      <c r="M9428" s="136">
        <v>186.80199999999999</v>
      </c>
      <c r="N9428" s="136">
        <v>151.375</v>
      </c>
      <c r="O9428" s="136">
        <v>22.033999999999999</v>
      </c>
      <c r="P9428" s="136">
        <v>181.435</v>
      </c>
      <c r="Q9428" s="136">
        <v>56.53</v>
      </c>
      <c r="R9428" s="136">
        <v>343.185</v>
      </c>
      <c r="S9428" s="136">
        <v>160.11199999999999</v>
      </c>
    </row>
    <row r="9429" spans="1:19" ht="11.25" thickBot="1" x14ac:dyDescent="0.2">
      <c r="A9429" s="112"/>
    </row>
    <row r="9430" spans="1:19" ht="11.25" thickBot="1" x14ac:dyDescent="0.2">
      <c r="A9430" s="139" t="s">
        <v>366</v>
      </c>
      <c r="B9430" s="112"/>
      <c r="C9430" s="136">
        <v>0.57799999999999996</v>
      </c>
      <c r="D9430" s="136">
        <v>2.46</v>
      </c>
      <c r="E9430" s="140">
        <v>2.0819999999999999</v>
      </c>
      <c r="F9430" s="140">
        <v>0.997</v>
      </c>
      <c r="G9430" s="136">
        <v>7.9219999999999997</v>
      </c>
      <c r="H9430" s="136">
        <v>12.026</v>
      </c>
      <c r="I9430" s="136">
        <v>0.81100000000000005</v>
      </c>
      <c r="J9430" s="136">
        <v>1.079</v>
      </c>
      <c r="K9430" s="140">
        <v>0.66600000000000004</v>
      </c>
      <c r="L9430" s="134" t="s">
        <v>1439</v>
      </c>
      <c r="M9430" s="136">
        <v>0.307</v>
      </c>
      <c r="N9430" s="136">
        <v>0.42499999999999999</v>
      </c>
      <c r="O9430" s="136">
        <v>0.69199999999999995</v>
      </c>
      <c r="P9430" s="136">
        <v>1.1519999999999999</v>
      </c>
      <c r="Q9430" s="136">
        <v>1.34</v>
      </c>
      <c r="R9430" s="136">
        <v>1.427</v>
      </c>
      <c r="S9430" s="136">
        <v>0.59</v>
      </c>
    </row>
    <row r="9431" spans="1:19" ht="11.25" thickBot="1" x14ac:dyDescent="0.2">
      <c r="A9431" s="112"/>
    </row>
    <row r="9432" spans="1:19" ht="11.25" thickBot="1" x14ac:dyDescent="0.2">
      <c r="A9432" s="106" t="s">
        <v>357</v>
      </c>
      <c r="B9432" s="106" t="s">
        <v>358</v>
      </c>
      <c r="C9432" s="131" t="s">
        <v>34</v>
      </c>
      <c r="D9432" s="131" t="s">
        <v>35</v>
      </c>
      <c r="E9432" s="130" t="s">
        <v>36</v>
      </c>
      <c r="F9432" s="130" t="s">
        <v>37</v>
      </c>
      <c r="G9432" s="130" t="s">
        <v>38</v>
      </c>
      <c r="H9432" s="130" t="s">
        <v>39</v>
      </c>
      <c r="I9432" s="130" t="s">
        <v>40</v>
      </c>
      <c r="J9432" s="130" t="s">
        <v>41</v>
      </c>
      <c r="K9432" s="130" t="s">
        <v>42</v>
      </c>
      <c r="L9432" s="130" t="s">
        <v>43</v>
      </c>
      <c r="M9432" s="130" t="s">
        <v>44</v>
      </c>
      <c r="N9432" s="130" t="s">
        <v>45</v>
      </c>
      <c r="O9432" s="130" t="s">
        <v>46</v>
      </c>
      <c r="P9432" s="130" t="s">
        <v>47</v>
      </c>
      <c r="Q9432" s="130" t="s">
        <v>48</v>
      </c>
      <c r="R9432" s="130" t="s">
        <v>49</v>
      </c>
      <c r="S9432" s="130" t="s">
        <v>50</v>
      </c>
    </row>
    <row r="9433" spans="1:19" ht="11.25" thickBot="1" x14ac:dyDescent="0.2">
      <c r="A9433" s="107">
        <v>1</v>
      </c>
      <c r="B9433" s="132">
        <v>0.52505787037037044</v>
      </c>
      <c r="C9433" s="145">
        <v>425323.74</v>
      </c>
      <c r="D9433" s="134" t="s">
        <v>6888</v>
      </c>
      <c r="E9433" s="108">
        <v>5895.8339999999998</v>
      </c>
      <c r="F9433" s="108">
        <v>5497.7250000000004</v>
      </c>
      <c r="G9433" s="108">
        <v>342.00299999999999</v>
      </c>
      <c r="H9433" s="108">
        <v>127859.15</v>
      </c>
      <c r="I9433" s="108">
        <v>170985.8</v>
      </c>
      <c r="J9433" s="108">
        <v>1102329.5</v>
      </c>
      <c r="K9433" s="108">
        <v>42769.857000000004</v>
      </c>
      <c r="L9433" s="108">
        <v>41900.091999999997</v>
      </c>
      <c r="M9433" s="108">
        <v>50701.620999999999</v>
      </c>
      <c r="N9433" s="108">
        <v>9646.2330000000002</v>
      </c>
      <c r="O9433" s="108">
        <v>8248.6329999999998</v>
      </c>
      <c r="P9433" s="108">
        <v>30943.964</v>
      </c>
      <c r="Q9433" s="108">
        <v>9910.357</v>
      </c>
      <c r="R9433" s="108">
        <v>61310.082000000002</v>
      </c>
      <c r="S9433" s="108">
        <v>14985.388000000001</v>
      </c>
    </row>
    <row r="9434" spans="1:19" ht="11.25" thickBot="1" x14ac:dyDescent="0.2">
      <c r="A9434" s="112"/>
    </row>
    <row r="9435" spans="1:19" ht="11.25" thickBot="1" x14ac:dyDescent="0.2">
      <c r="A9435" s="107">
        <v>2</v>
      </c>
      <c r="B9435" s="132">
        <v>0.5252430555555555</v>
      </c>
      <c r="C9435" s="145">
        <v>433586.47</v>
      </c>
      <c r="D9435" s="134" t="s">
        <v>6889</v>
      </c>
      <c r="E9435" s="108">
        <v>5805.8090000000002</v>
      </c>
      <c r="F9435" s="108">
        <v>5572.7449999999999</v>
      </c>
      <c r="G9435" s="108">
        <v>334.00299999999999</v>
      </c>
      <c r="H9435" s="108">
        <v>128240.48</v>
      </c>
      <c r="I9435" s="108">
        <v>172311.66</v>
      </c>
      <c r="J9435" s="108">
        <v>1098308.2</v>
      </c>
      <c r="K9435" s="108">
        <v>42974.277000000002</v>
      </c>
      <c r="L9435" s="108">
        <v>41916.125</v>
      </c>
      <c r="M9435" s="108">
        <v>51020.398000000001</v>
      </c>
      <c r="N9435" s="108">
        <v>9404.1219999999994</v>
      </c>
      <c r="O9435" s="108">
        <v>7866.4849999999997</v>
      </c>
      <c r="P9435" s="108">
        <v>30676.569</v>
      </c>
      <c r="Q9435" s="108">
        <v>10071.433999999999</v>
      </c>
      <c r="R9435" s="108">
        <v>61473.561999999998</v>
      </c>
      <c r="S9435" s="108">
        <v>15289.608</v>
      </c>
    </row>
    <row r="9436" spans="1:19" ht="11.25" thickBot="1" x14ac:dyDescent="0.2">
      <c r="A9436" s="112"/>
    </row>
    <row r="9437" spans="1:19" ht="11.25" thickBot="1" x14ac:dyDescent="0.2">
      <c r="A9437" s="107">
        <v>3</v>
      </c>
      <c r="B9437" s="132">
        <v>0.52541666666666664</v>
      </c>
      <c r="C9437" s="145">
        <v>437221.26</v>
      </c>
      <c r="D9437" s="134" t="s">
        <v>6890</v>
      </c>
      <c r="E9437" s="108">
        <v>5794.8059999999996</v>
      </c>
      <c r="F9437" s="108">
        <v>5692.7780000000002</v>
      </c>
      <c r="G9437" s="108">
        <v>371.00299999999999</v>
      </c>
      <c r="H9437" s="108">
        <v>129904.75</v>
      </c>
      <c r="I9437" s="108">
        <v>173194.94</v>
      </c>
      <c r="J9437" s="108">
        <v>1110014.8</v>
      </c>
      <c r="K9437" s="108">
        <v>43140.620999999999</v>
      </c>
      <c r="L9437" s="108">
        <v>42660.633999999998</v>
      </c>
      <c r="M9437" s="108">
        <v>51866.483</v>
      </c>
      <c r="N9437" s="108">
        <v>9408.1239999999998</v>
      </c>
      <c r="O9437" s="108">
        <v>8031.5479999999998</v>
      </c>
      <c r="P9437" s="108">
        <v>31140.256000000001</v>
      </c>
      <c r="Q9437" s="108">
        <v>9939.3700000000008</v>
      </c>
      <c r="R9437" s="108">
        <v>60924.953999999998</v>
      </c>
      <c r="S9437" s="108">
        <v>15294.611999999999</v>
      </c>
    </row>
    <row r="9438" spans="1:19" ht="11.25" thickBot="1" x14ac:dyDescent="0.2">
      <c r="A9438" s="112"/>
    </row>
    <row r="9439" spans="1:19" ht="11.25" thickBot="1" x14ac:dyDescent="0.2">
      <c r="A9439" s="135" t="s">
        <v>362</v>
      </c>
      <c r="B9439" s="112"/>
      <c r="C9439" s="140">
        <v>432043.82</v>
      </c>
      <c r="D9439" s="134" t="s">
        <v>6891</v>
      </c>
      <c r="E9439" s="136">
        <v>5832.15</v>
      </c>
      <c r="F9439" s="136">
        <v>5587.7489999999998</v>
      </c>
      <c r="G9439" s="136">
        <v>349.00299999999999</v>
      </c>
      <c r="H9439" s="136">
        <v>128668.13</v>
      </c>
      <c r="I9439" s="136">
        <v>172164.13</v>
      </c>
      <c r="J9439" s="136">
        <v>1103550.8</v>
      </c>
      <c r="K9439" s="136">
        <v>42961.584999999999</v>
      </c>
      <c r="L9439" s="136">
        <v>42158.95</v>
      </c>
      <c r="M9439" s="136">
        <v>51196.167000000001</v>
      </c>
      <c r="N9439" s="136">
        <v>9486.1589999999997</v>
      </c>
      <c r="O9439" s="136">
        <v>8048.8890000000001</v>
      </c>
      <c r="P9439" s="136">
        <v>30920.262999999999</v>
      </c>
      <c r="Q9439" s="136">
        <v>9973.7199999999993</v>
      </c>
      <c r="R9439" s="136">
        <v>61236.199000000001</v>
      </c>
      <c r="S9439" s="136">
        <v>15189.869000000001</v>
      </c>
    </row>
    <row r="9440" spans="1:19" ht="11.25" thickBot="1" x14ac:dyDescent="0.2">
      <c r="A9440" s="112"/>
    </row>
    <row r="9441" spans="1:19" ht="11.25" thickBot="1" x14ac:dyDescent="0.2">
      <c r="A9441" s="138" t="s">
        <v>364</v>
      </c>
      <c r="B9441" s="112"/>
      <c r="C9441" s="140">
        <v>6096.93</v>
      </c>
      <c r="D9441" s="134" t="s">
        <v>6892</v>
      </c>
      <c r="E9441" s="136">
        <v>55.426000000000002</v>
      </c>
      <c r="F9441" s="136">
        <v>98.388000000000005</v>
      </c>
      <c r="G9441" s="136">
        <v>19.468</v>
      </c>
      <c r="H9441" s="136">
        <v>1087.7850000000001</v>
      </c>
      <c r="I9441" s="136">
        <v>1111.932</v>
      </c>
      <c r="J9441" s="136">
        <v>5948.1170000000002</v>
      </c>
      <c r="K9441" s="136">
        <v>185.70699999999999</v>
      </c>
      <c r="L9441" s="136">
        <v>434.54399999999998</v>
      </c>
      <c r="M9441" s="136">
        <v>601.99400000000003</v>
      </c>
      <c r="N9441" s="136">
        <v>138.642</v>
      </c>
      <c r="O9441" s="136">
        <v>191.66300000000001</v>
      </c>
      <c r="P9441" s="136">
        <v>232.75</v>
      </c>
      <c r="Q9441" s="136">
        <v>85.856999999999999</v>
      </c>
      <c r="R9441" s="136">
        <v>281.66800000000001</v>
      </c>
      <c r="S9441" s="136">
        <v>177.10400000000001</v>
      </c>
    </row>
    <row r="9442" spans="1:19" ht="11.25" thickBot="1" x14ac:dyDescent="0.2">
      <c r="A9442" s="112"/>
    </row>
    <row r="9443" spans="1:19" ht="11.25" thickBot="1" x14ac:dyDescent="0.2">
      <c r="A9443" s="139" t="s">
        <v>366</v>
      </c>
      <c r="B9443" s="112"/>
      <c r="C9443" s="140">
        <v>1.411</v>
      </c>
      <c r="D9443" s="134" t="s">
        <v>1444</v>
      </c>
      <c r="E9443" s="136">
        <v>0.95</v>
      </c>
      <c r="F9443" s="136">
        <v>1.7609999999999999</v>
      </c>
      <c r="G9443" s="136">
        <v>5.5780000000000003</v>
      </c>
      <c r="H9443" s="136">
        <v>0.84499999999999997</v>
      </c>
      <c r="I9443" s="136">
        <v>0.64600000000000002</v>
      </c>
      <c r="J9443" s="136">
        <v>0.53900000000000003</v>
      </c>
      <c r="K9443" s="136">
        <v>0.432</v>
      </c>
      <c r="L9443" s="136">
        <v>1.0309999999999999</v>
      </c>
      <c r="M9443" s="136">
        <v>1.1759999999999999</v>
      </c>
      <c r="N9443" s="136">
        <v>1.462</v>
      </c>
      <c r="O9443" s="136">
        <v>2.3809999999999998</v>
      </c>
      <c r="P9443" s="136">
        <v>0.753</v>
      </c>
      <c r="Q9443" s="136">
        <v>0.86099999999999999</v>
      </c>
      <c r="R9443" s="136">
        <v>0.46</v>
      </c>
      <c r="S9443" s="136">
        <v>1.1659999999999999</v>
      </c>
    </row>
    <row r="9444" spans="1:19" ht="11.25" thickBot="1" x14ac:dyDescent="0.2">
      <c r="A9444" s="112"/>
    </row>
    <row r="9445" spans="1:19" ht="11.25" thickBot="1" x14ac:dyDescent="0.2">
      <c r="A9445" s="106" t="s">
        <v>357</v>
      </c>
      <c r="B9445" s="106" t="s">
        <v>358</v>
      </c>
      <c r="C9445" s="130" t="s">
        <v>51</v>
      </c>
      <c r="D9445" s="130" t="s">
        <v>52</v>
      </c>
      <c r="E9445" s="130" t="s">
        <v>53</v>
      </c>
      <c r="F9445" s="130" t="s">
        <v>54</v>
      </c>
      <c r="G9445" s="130" t="s">
        <v>55</v>
      </c>
      <c r="H9445" s="130" t="s">
        <v>56</v>
      </c>
      <c r="I9445" s="130" t="s">
        <v>57</v>
      </c>
      <c r="J9445" s="130" t="s">
        <v>58</v>
      </c>
      <c r="K9445" s="130" t="s">
        <v>59</v>
      </c>
      <c r="L9445" s="130" t="s">
        <v>60</v>
      </c>
      <c r="M9445" s="130" t="s">
        <v>61</v>
      </c>
      <c r="N9445" s="130" t="s">
        <v>62</v>
      </c>
      <c r="O9445" s="130" t="s">
        <v>63</v>
      </c>
      <c r="P9445" s="130" t="s">
        <v>64</v>
      </c>
      <c r="Q9445" s="131" t="s">
        <v>65</v>
      </c>
      <c r="R9445" s="131" t="s">
        <v>66</v>
      </c>
      <c r="S9445" s="130" t="s">
        <v>67</v>
      </c>
    </row>
    <row r="9446" spans="1:19" ht="11.25" thickBot="1" x14ac:dyDescent="0.2">
      <c r="A9446" s="107">
        <v>1</v>
      </c>
      <c r="B9446" s="132">
        <v>0.52505787037037044</v>
      </c>
      <c r="C9446" s="108">
        <v>60665.197999999997</v>
      </c>
      <c r="D9446" s="108">
        <v>20715.294000000002</v>
      </c>
      <c r="E9446" s="108">
        <v>63003.122000000003</v>
      </c>
      <c r="F9446" s="108">
        <v>14193.834000000001</v>
      </c>
      <c r="G9446" s="108">
        <v>62958.987999999998</v>
      </c>
      <c r="H9446" s="108">
        <v>144509.46</v>
      </c>
      <c r="I9446" s="108">
        <v>54271.597999999998</v>
      </c>
      <c r="J9446" s="108">
        <v>75862.873000000007</v>
      </c>
      <c r="K9446" s="108">
        <v>113826.11</v>
      </c>
      <c r="L9446" s="108">
        <v>13061.093000000001</v>
      </c>
      <c r="M9446" s="108">
        <v>6306.9539999999997</v>
      </c>
      <c r="N9446" s="108">
        <v>2163.1120000000001</v>
      </c>
      <c r="O9446" s="108">
        <v>765731.32</v>
      </c>
      <c r="P9446" s="108">
        <v>99714.06</v>
      </c>
      <c r="Q9446" s="145">
        <v>1918623.8</v>
      </c>
      <c r="R9446" s="134" t="s">
        <v>6893</v>
      </c>
      <c r="S9446" s="108">
        <v>45956.631999999998</v>
      </c>
    </row>
    <row r="9447" spans="1:19" ht="11.25" thickBot="1" x14ac:dyDescent="0.2">
      <c r="A9447" s="112"/>
    </row>
    <row r="9448" spans="1:19" ht="11.25" thickBot="1" x14ac:dyDescent="0.2">
      <c r="A9448" s="107">
        <v>2</v>
      </c>
      <c r="B9448" s="132">
        <v>0.5252430555555555</v>
      </c>
      <c r="C9448" s="108">
        <v>60962.063000000002</v>
      </c>
      <c r="D9448" s="108">
        <v>20522.102999999999</v>
      </c>
      <c r="E9448" s="108">
        <v>63316.067999999999</v>
      </c>
      <c r="F9448" s="108">
        <v>14089.763000000001</v>
      </c>
      <c r="G9448" s="108">
        <v>63843.675000000003</v>
      </c>
      <c r="H9448" s="108">
        <v>144675.60999999999</v>
      </c>
      <c r="I9448" s="108">
        <v>54345.790999999997</v>
      </c>
      <c r="J9448" s="108">
        <v>77214.826000000001</v>
      </c>
      <c r="K9448" s="108">
        <v>113953.8</v>
      </c>
      <c r="L9448" s="108">
        <v>13178.166999999999</v>
      </c>
      <c r="M9448" s="108">
        <v>6222.9290000000001</v>
      </c>
      <c r="N9448" s="108">
        <v>2237.12</v>
      </c>
      <c r="O9448" s="108">
        <v>767098.25</v>
      </c>
      <c r="P9448" s="108">
        <v>100909.8</v>
      </c>
      <c r="Q9448" s="145">
        <v>1963138.1</v>
      </c>
      <c r="R9448" s="134" t="s">
        <v>6894</v>
      </c>
      <c r="S9448" s="108">
        <v>45921.555</v>
      </c>
    </row>
    <row r="9449" spans="1:19" ht="11.25" thickBot="1" x14ac:dyDescent="0.2">
      <c r="A9449" s="112"/>
    </row>
    <row r="9450" spans="1:19" ht="11.25" thickBot="1" x14ac:dyDescent="0.2">
      <c r="A9450" s="107">
        <v>3</v>
      </c>
      <c r="B9450" s="132">
        <v>0.52541666666666664</v>
      </c>
      <c r="C9450" s="108">
        <v>60960.057000000001</v>
      </c>
      <c r="D9450" s="108">
        <v>20273.86</v>
      </c>
      <c r="E9450" s="108">
        <v>64105.476999999999</v>
      </c>
      <c r="F9450" s="108">
        <v>13891.63</v>
      </c>
      <c r="G9450" s="108">
        <v>64089.428</v>
      </c>
      <c r="H9450" s="108">
        <v>146062.23000000001</v>
      </c>
      <c r="I9450" s="108">
        <v>55118.817999999999</v>
      </c>
      <c r="J9450" s="108">
        <v>77203.785999999993</v>
      </c>
      <c r="K9450" s="108">
        <v>115001.53</v>
      </c>
      <c r="L9450" s="108">
        <v>13292.239</v>
      </c>
      <c r="M9450" s="108">
        <v>6291.95</v>
      </c>
      <c r="N9450" s="108">
        <v>2230.1190000000001</v>
      </c>
      <c r="O9450" s="108">
        <v>767077.51</v>
      </c>
      <c r="P9450" s="108">
        <v>100576.19</v>
      </c>
      <c r="Q9450" s="145">
        <v>1973964.9</v>
      </c>
      <c r="R9450" s="134" t="s">
        <v>6895</v>
      </c>
      <c r="S9450" s="108">
        <v>46227.23</v>
      </c>
    </row>
    <row r="9451" spans="1:19" ht="11.25" thickBot="1" x14ac:dyDescent="0.2">
      <c r="A9451" s="112"/>
    </row>
    <row r="9452" spans="1:19" ht="11.25" thickBot="1" x14ac:dyDescent="0.2">
      <c r="A9452" s="135" t="s">
        <v>362</v>
      </c>
      <c r="B9452" s="112"/>
      <c r="C9452" s="136">
        <v>60862.438999999998</v>
      </c>
      <c r="D9452" s="136">
        <v>20503.752</v>
      </c>
      <c r="E9452" s="136">
        <v>63474.889000000003</v>
      </c>
      <c r="F9452" s="136">
        <v>14058.409</v>
      </c>
      <c r="G9452" s="136">
        <v>63630.697</v>
      </c>
      <c r="H9452" s="136">
        <v>145082.43</v>
      </c>
      <c r="I9452" s="136">
        <v>54578.735000000001</v>
      </c>
      <c r="J9452" s="136">
        <v>76760.494999999995</v>
      </c>
      <c r="K9452" s="136">
        <v>114260.48</v>
      </c>
      <c r="L9452" s="136">
        <v>13177.165999999999</v>
      </c>
      <c r="M9452" s="136">
        <v>6273.9449999999997</v>
      </c>
      <c r="N9452" s="136">
        <v>2210.1170000000002</v>
      </c>
      <c r="O9452" s="136">
        <v>766635.69</v>
      </c>
      <c r="P9452" s="136">
        <v>100400.02</v>
      </c>
      <c r="Q9452" s="140">
        <v>1951908.9</v>
      </c>
      <c r="R9452" s="134" t="s">
        <v>6896</v>
      </c>
      <c r="S9452" s="136">
        <v>46035.139000000003</v>
      </c>
    </row>
    <row r="9453" spans="1:19" ht="11.25" thickBot="1" x14ac:dyDescent="0.2">
      <c r="A9453" s="112"/>
    </row>
    <row r="9454" spans="1:19" ht="11.25" thickBot="1" x14ac:dyDescent="0.2">
      <c r="A9454" s="138" t="s">
        <v>364</v>
      </c>
      <c r="B9454" s="112"/>
      <c r="C9454" s="136">
        <v>170.81899999999999</v>
      </c>
      <c r="D9454" s="136">
        <v>221.28800000000001</v>
      </c>
      <c r="E9454" s="136">
        <v>568.08000000000004</v>
      </c>
      <c r="F9454" s="136">
        <v>153.52199999999999</v>
      </c>
      <c r="G9454" s="136">
        <v>594.553</v>
      </c>
      <c r="H9454" s="136">
        <v>852.58799999999997</v>
      </c>
      <c r="I9454" s="136">
        <v>469.19400000000002</v>
      </c>
      <c r="J9454" s="136">
        <v>777.38300000000004</v>
      </c>
      <c r="K9454" s="136">
        <v>644.94000000000005</v>
      </c>
      <c r="L9454" s="136">
        <v>115.57599999999999</v>
      </c>
      <c r="M9454" s="136">
        <v>44.813000000000002</v>
      </c>
      <c r="N9454" s="136">
        <v>40.857999999999997</v>
      </c>
      <c r="O9454" s="136">
        <v>783.279</v>
      </c>
      <c r="P9454" s="136">
        <v>617.029</v>
      </c>
      <c r="Q9454" s="140">
        <v>29329.686000000002</v>
      </c>
      <c r="R9454" s="134" t="s">
        <v>6897</v>
      </c>
      <c r="S9454" s="136">
        <v>167.27799999999999</v>
      </c>
    </row>
    <row r="9455" spans="1:19" ht="11.25" thickBot="1" x14ac:dyDescent="0.2">
      <c r="A9455" s="112"/>
    </row>
    <row r="9456" spans="1:19" ht="11.25" thickBot="1" x14ac:dyDescent="0.2">
      <c r="A9456" s="139" t="s">
        <v>366</v>
      </c>
      <c r="B9456" s="112"/>
      <c r="C9456" s="136">
        <v>0.28100000000000003</v>
      </c>
      <c r="D9456" s="136">
        <v>1.079</v>
      </c>
      <c r="E9456" s="136">
        <v>0.89500000000000002</v>
      </c>
      <c r="F9456" s="136">
        <v>1.0920000000000001</v>
      </c>
      <c r="G9456" s="136">
        <v>0.93400000000000005</v>
      </c>
      <c r="H9456" s="136">
        <v>0.58799999999999997</v>
      </c>
      <c r="I9456" s="136">
        <v>0.86</v>
      </c>
      <c r="J9456" s="136">
        <v>1.0129999999999999</v>
      </c>
      <c r="K9456" s="136">
        <v>0.56399999999999995</v>
      </c>
      <c r="L9456" s="136">
        <v>0.877</v>
      </c>
      <c r="M9456" s="136">
        <v>0.71399999999999997</v>
      </c>
      <c r="N9456" s="136">
        <v>1.849</v>
      </c>
      <c r="O9456" s="136">
        <v>0.10199999999999999</v>
      </c>
      <c r="P9456" s="136">
        <v>0.61499999999999999</v>
      </c>
      <c r="Q9456" s="140">
        <v>1.5029999999999999</v>
      </c>
      <c r="R9456" s="134" t="s">
        <v>1449</v>
      </c>
      <c r="S9456" s="136">
        <v>0.36299999999999999</v>
      </c>
    </row>
    <row r="9457" spans="1:3" ht="11.25" thickBot="1" x14ac:dyDescent="0.2">
      <c r="A9457" s="112"/>
    </row>
    <row r="9458" spans="1:3" ht="11.25" thickBot="1" x14ac:dyDescent="0.2">
      <c r="A9458" s="106" t="s">
        <v>357</v>
      </c>
      <c r="B9458" s="106" t="s">
        <v>358</v>
      </c>
      <c r="C9458" s="130" t="s">
        <v>68</v>
      </c>
    </row>
    <row r="9459" spans="1:3" ht="11.25" thickBot="1" x14ac:dyDescent="0.2">
      <c r="A9459" s="107">
        <v>1</v>
      </c>
      <c r="B9459" s="132">
        <v>0.52505787037037044</v>
      </c>
      <c r="C9459" s="108">
        <v>237009.54</v>
      </c>
    </row>
    <row r="9460" spans="1:3" ht="11.25" thickBot="1" x14ac:dyDescent="0.2">
      <c r="A9460" s="112"/>
    </row>
    <row r="9461" spans="1:3" ht="11.25" thickBot="1" x14ac:dyDescent="0.2">
      <c r="A9461" s="107">
        <v>2</v>
      </c>
      <c r="B9461" s="132">
        <v>0.5252430555555555</v>
      </c>
      <c r="C9461" s="108">
        <v>239279.26</v>
      </c>
    </row>
    <row r="9462" spans="1:3" ht="11.25" thickBot="1" x14ac:dyDescent="0.2">
      <c r="A9462" s="112"/>
    </row>
    <row r="9463" spans="1:3" ht="11.25" thickBot="1" x14ac:dyDescent="0.2">
      <c r="A9463" s="107">
        <v>3</v>
      </c>
      <c r="B9463" s="132">
        <v>0.52541666666666664</v>
      </c>
      <c r="C9463" s="108">
        <v>237061.12</v>
      </c>
    </row>
    <row r="9464" spans="1:3" ht="11.25" thickBot="1" x14ac:dyDescent="0.2">
      <c r="A9464" s="112"/>
    </row>
    <row r="9465" spans="1:3" ht="11.25" thickBot="1" x14ac:dyDescent="0.2">
      <c r="A9465" s="135" t="s">
        <v>362</v>
      </c>
      <c r="B9465" s="112"/>
      <c r="C9465" s="136">
        <v>237783.31</v>
      </c>
    </row>
    <row r="9466" spans="1:3" ht="11.25" thickBot="1" x14ac:dyDescent="0.2">
      <c r="A9466" s="112"/>
    </row>
    <row r="9467" spans="1:3" ht="11.25" thickBot="1" x14ac:dyDescent="0.2">
      <c r="A9467" s="138" t="s">
        <v>364</v>
      </c>
      <c r="B9467" s="112"/>
      <c r="C9467" s="136">
        <v>1295.7919999999999</v>
      </c>
    </row>
    <row r="9468" spans="1:3" ht="11.25" thickBot="1" x14ac:dyDescent="0.2">
      <c r="A9468" s="112"/>
    </row>
    <row r="9469" spans="1:3" ht="11.25" thickBot="1" x14ac:dyDescent="0.2">
      <c r="A9469" s="139" t="s">
        <v>366</v>
      </c>
      <c r="B9469" s="112"/>
      <c r="C9469" s="136">
        <v>0.54500000000000004</v>
      </c>
    </row>
    <row r="9470" spans="1:3" ht="10.5" x14ac:dyDescent="0.15">
      <c r="A9470" s="112"/>
    </row>
    <row r="9471" spans="1:3" x14ac:dyDescent="0.15">
      <c r="A9471" s="129"/>
      <c r="B9471" s="86" t="s">
        <v>1450</v>
      </c>
    </row>
    <row r="9472" spans="1:3" ht="9.75" thickBot="1" x14ac:dyDescent="0.2">
      <c r="A9472" s="81" t="s">
        <v>5871</v>
      </c>
    </row>
    <row r="9473" spans="1:19" ht="11.25" thickBot="1" x14ac:dyDescent="0.2">
      <c r="A9473" s="106" t="s">
        <v>357</v>
      </c>
      <c r="B9473" s="106" t="s">
        <v>358</v>
      </c>
      <c r="C9473" s="130" t="s">
        <v>0</v>
      </c>
      <c r="D9473" s="130" t="s">
        <v>1</v>
      </c>
      <c r="E9473" s="130" t="s">
        <v>2</v>
      </c>
      <c r="F9473" s="130" t="s">
        <v>3</v>
      </c>
      <c r="G9473" s="130" t="s">
        <v>4</v>
      </c>
      <c r="H9473" s="130" t="s">
        <v>5</v>
      </c>
      <c r="I9473" s="131" t="s">
        <v>6</v>
      </c>
      <c r="J9473" s="131" t="s">
        <v>7</v>
      </c>
      <c r="K9473" s="130" t="s">
        <v>8</v>
      </c>
      <c r="L9473" s="130" t="s">
        <v>9</v>
      </c>
      <c r="M9473" s="130" t="s">
        <v>10</v>
      </c>
      <c r="N9473" s="130" t="s">
        <v>11</v>
      </c>
      <c r="O9473" s="130" t="s">
        <v>12</v>
      </c>
      <c r="P9473" s="130" t="s">
        <v>13</v>
      </c>
      <c r="Q9473" s="130" t="s">
        <v>14</v>
      </c>
      <c r="R9473" s="130" t="s">
        <v>15</v>
      </c>
      <c r="S9473" s="130" t="s">
        <v>16</v>
      </c>
    </row>
    <row r="9474" spans="1:19" ht="11.25" thickBot="1" x14ac:dyDescent="0.2">
      <c r="A9474" s="107">
        <v>1</v>
      </c>
      <c r="B9474" s="132">
        <v>0.53019675925925924</v>
      </c>
      <c r="C9474" s="141" t="s">
        <v>6898</v>
      </c>
      <c r="D9474" s="141" t="s">
        <v>6899</v>
      </c>
      <c r="E9474" s="141" t="s">
        <v>6900</v>
      </c>
      <c r="F9474" s="141" t="s">
        <v>6901</v>
      </c>
      <c r="G9474" s="141" t="s">
        <v>6902</v>
      </c>
      <c r="H9474" s="141" t="s">
        <v>6903</v>
      </c>
      <c r="I9474" s="145">
        <v>20477.058000000001</v>
      </c>
      <c r="J9474" s="134" t="s">
        <v>6904</v>
      </c>
      <c r="K9474" s="141" t="s">
        <v>6905</v>
      </c>
      <c r="L9474" s="108">
        <v>248.001</v>
      </c>
      <c r="M9474" s="108">
        <v>11634.248</v>
      </c>
      <c r="N9474" s="108">
        <v>54068.07</v>
      </c>
      <c r="O9474" s="141" t="s">
        <v>6906</v>
      </c>
      <c r="P9474" s="108">
        <v>212320.43</v>
      </c>
      <c r="Q9474" s="108">
        <v>6242.9350000000004</v>
      </c>
      <c r="R9474" s="108">
        <v>13726.521000000001</v>
      </c>
      <c r="S9474" s="108">
        <v>224733.62</v>
      </c>
    </row>
    <row r="9475" spans="1:19" ht="11.25" thickBot="1" x14ac:dyDescent="0.2">
      <c r="A9475" s="112"/>
    </row>
    <row r="9476" spans="1:19" ht="11.25" thickBot="1" x14ac:dyDescent="0.2">
      <c r="A9476" s="107">
        <v>2</v>
      </c>
      <c r="B9476" s="132">
        <v>0.53038194444444442</v>
      </c>
      <c r="C9476" s="141" t="s">
        <v>6907</v>
      </c>
      <c r="D9476" s="141" t="s">
        <v>6908</v>
      </c>
      <c r="E9476" s="141" t="s">
        <v>6909</v>
      </c>
      <c r="F9476" s="141" t="s">
        <v>6910</v>
      </c>
      <c r="G9476" s="141" t="s">
        <v>6911</v>
      </c>
      <c r="H9476" s="141" t="s">
        <v>6912</v>
      </c>
      <c r="I9476" s="145">
        <v>20747.326000000001</v>
      </c>
      <c r="J9476" s="134" t="s">
        <v>6913</v>
      </c>
      <c r="K9476" s="141" t="s">
        <v>6914</v>
      </c>
      <c r="L9476" s="108">
        <v>229.001</v>
      </c>
      <c r="M9476" s="108">
        <v>10929.866</v>
      </c>
      <c r="N9476" s="108">
        <v>53101.589</v>
      </c>
      <c r="O9476" s="141" t="s">
        <v>6915</v>
      </c>
      <c r="P9476" s="108">
        <v>214028.78</v>
      </c>
      <c r="Q9476" s="108">
        <v>6014.8680000000004</v>
      </c>
      <c r="R9476" s="108">
        <v>13209.186</v>
      </c>
      <c r="S9476" s="108">
        <v>222161.25</v>
      </c>
    </row>
    <row r="9477" spans="1:19" ht="11.25" thickBot="1" x14ac:dyDescent="0.2">
      <c r="A9477" s="112"/>
    </row>
    <row r="9478" spans="1:19" ht="11.25" thickBot="1" x14ac:dyDescent="0.2">
      <c r="A9478" s="107">
        <v>3</v>
      </c>
      <c r="B9478" s="132">
        <v>0.5305671296296296</v>
      </c>
      <c r="C9478" s="141" t="s">
        <v>6916</v>
      </c>
      <c r="D9478" s="141" t="s">
        <v>6917</v>
      </c>
      <c r="E9478" s="141" t="s">
        <v>6918</v>
      </c>
      <c r="F9478" s="141" t="s">
        <v>6919</v>
      </c>
      <c r="G9478" s="141" t="s">
        <v>6920</v>
      </c>
      <c r="H9478" s="141" t="s">
        <v>6921</v>
      </c>
      <c r="I9478" s="145">
        <v>20952.530999999999</v>
      </c>
      <c r="J9478" s="134" t="s">
        <v>6922</v>
      </c>
      <c r="K9478" s="141" t="s">
        <v>6923</v>
      </c>
      <c r="L9478" s="108">
        <v>252.00200000000001</v>
      </c>
      <c r="M9478" s="108">
        <v>10829.814</v>
      </c>
      <c r="N9478" s="108">
        <v>52282.521000000001</v>
      </c>
      <c r="O9478" s="141" t="s">
        <v>6924</v>
      </c>
      <c r="P9478" s="108">
        <v>216518.31</v>
      </c>
      <c r="Q9478" s="108">
        <v>5837.8180000000002</v>
      </c>
      <c r="R9478" s="108">
        <v>13217.191000000001</v>
      </c>
      <c r="S9478" s="108">
        <v>218399.79</v>
      </c>
    </row>
    <row r="9479" spans="1:19" ht="11.25" thickBot="1" x14ac:dyDescent="0.2">
      <c r="A9479" s="112"/>
    </row>
    <row r="9480" spans="1:19" ht="11.25" thickBot="1" x14ac:dyDescent="0.2">
      <c r="A9480" s="135" t="s">
        <v>362</v>
      </c>
      <c r="B9480" s="112"/>
      <c r="C9480" s="141" t="s">
        <v>6925</v>
      </c>
      <c r="D9480" s="141" t="s">
        <v>6926</v>
      </c>
      <c r="E9480" s="141" t="s">
        <v>6927</v>
      </c>
      <c r="F9480" s="141" t="s">
        <v>6928</v>
      </c>
      <c r="G9480" s="141" t="s">
        <v>6929</v>
      </c>
      <c r="H9480" s="141" t="s">
        <v>6930</v>
      </c>
      <c r="I9480" s="140">
        <v>20725.637999999999</v>
      </c>
      <c r="J9480" s="134" t="s">
        <v>6931</v>
      </c>
      <c r="K9480" s="141" t="s">
        <v>6932</v>
      </c>
      <c r="L9480" s="136">
        <v>243.001</v>
      </c>
      <c r="M9480" s="136">
        <v>11131.308999999999</v>
      </c>
      <c r="N9480" s="136">
        <v>53150.726000000002</v>
      </c>
      <c r="O9480" s="141" t="s">
        <v>6933</v>
      </c>
      <c r="P9480" s="136">
        <v>214289.17</v>
      </c>
      <c r="Q9480" s="136">
        <v>6031.8739999999998</v>
      </c>
      <c r="R9480" s="136">
        <v>13384.299000000001</v>
      </c>
      <c r="S9480" s="136">
        <v>221764.89</v>
      </c>
    </row>
    <row r="9481" spans="1:19" ht="11.25" thickBot="1" x14ac:dyDescent="0.2">
      <c r="A9481" s="112"/>
    </row>
    <row r="9482" spans="1:19" ht="11.25" thickBot="1" x14ac:dyDescent="0.2">
      <c r="A9482" s="138" t="s">
        <v>364</v>
      </c>
      <c r="B9482" s="112"/>
      <c r="C9482" s="141" t="s">
        <v>6934</v>
      </c>
      <c r="D9482" s="141" t="s">
        <v>6935</v>
      </c>
      <c r="E9482" s="141" t="s">
        <v>6936</v>
      </c>
      <c r="F9482" s="141" t="s">
        <v>6937</v>
      </c>
      <c r="G9482" s="141" t="s">
        <v>6938</v>
      </c>
      <c r="H9482" s="141" t="s">
        <v>6939</v>
      </c>
      <c r="I9482" s="140">
        <v>238.477</v>
      </c>
      <c r="J9482" s="134" t="s">
        <v>6940</v>
      </c>
      <c r="K9482" s="141" t="s">
        <v>6941</v>
      </c>
      <c r="L9482" s="136">
        <v>12.288</v>
      </c>
      <c r="M9482" s="136">
        <v>438.42099999999999</v>
      </c>
      <c r="N9482" s="136">
        <v>893.78800000000001</v>
      </c>
      <c r="O9482" s="141" t="s">
        <v>6942</v>
      </c>
      <c r="P9482" s="136">
        <v>2111.0160000000001</v>
      </c>
      <c r="Q9482" s="136">
        <v>203.09299999999999</v>
      </c>
      <c r="R9482" s="136">
        <v>296.399</v>
      </c>
      <c r="S9482" s="136">
        <v>3185.4630000000002</v>
      </c>
    </row>
    <row r="9483" spans="1:19" ht="11.25" thickBot="1" x14ac:dyDescent="0.2">
      <c r="A9483" s="112"/>
    </row>
    <row r="9484" spans="1:19" ht="11.25" thickBot="1" x14ac:dyDescent="0.2">
      <c r="A9484" s="139" t="s">
        <v>366</v>
      </c>
      <c r="B9484" s="112"/>
      <c r="C9484" s="141" t="s">
        <v>6943</v>
      </c>
      <c r="D9484" s="141" t="s">
        <v>552</v>
      </c>
      <c r="E9484" s="141" t="s">
        <v>6944</v>
      </c>
      <c r="F9484" s="141" t="s">
        <v>5837</v>
      </c>
      <c r="G9484" s="141" t="s">
        <v>6945</v>
      </c>
      <c r="H9484" s="141" t="s">
        <v>6946</v>
      </c>
      <c r="I9484" s="140">
        <v>1.151</v>
      </c>
      <c r="J9484" s="134" t="s">
        <v>1500</v>
      </c>
      <c r="K9484" s="141" t="s">
        <v>6947</v>
      </c>
      <c r="L9484" s="136">
        <v>5.0570000000000004</v>
      </c>
      <c r="M9484" s="136">
        <v>3.9390000000000001</v>
      </c>
      <c r="N9484" s="136">
        <v>1.6819999999999999</v>
      </c>
      <c r="O9484" s="141" t="s">
        <v>6948</v>
      </c>
      <c r="P9484" s="136">
        <v>0.98499999999999999</v>
      </c>
      <c r="Q9484" s="136">
        <v>3.367</v>
      </c>
      <c r="R9484" s="136">
        <v>2.2149999999999999</v>
      </c>
      <c r="S9484" s="136">
        <v>1.4359999999999999</v>
      </c>
    </row>
    <row r="9485" spans="1:19" ht="11.25" thickBot="1" x14ac:dyDescent="0.2">
      <c r="A9485" s="112"/>
    </row>
    <row r="9486" spans="1:19" ht="11.25" thickBot="1" x14ac:dyDescent="0.2">
      <c r="A9486" s="106" t="s">
        <v>357</v>
      </c>
      <c r="B9486" s="106" t="s">
        <v>358</v>
      </c>
      <c r="C9486" s="130" t="s">
        <v>17</v>
      </c>
      <c r="D9486" s="130" t="s">
        <v>18</v>
      </c>
      <c r="E9486" s="131" t="s">
        <v>19</v>
      </c>
      <c r="F9486" s="131" t="s">
        <v>20</v>
      </c>
      <c r="G9486" s="130" t="s">
        <v>21</v>
      </c>
      <c r="H9486" s="130" t="s">
        <v>22</v>
      </c>
      <c r="I9486" s="130" t="s">
        <v>23</v>
      </c>
      <c r="J9486" s="130" t="s">
        <v>24</v>
      </c>
      <c r="K9486" s="131" t="s">
        <v>25</v>
      </c>
      <c r="L9486" s="131" t="s">
        <v>26</v>
      </c>
      <c r="M9486" s="130" t="s">
        <v>27</v>
      </c>
      <c r="N9486" s="130" t="s">
        <v>28</v>
      </c>
      <c r="O9486" s="130" t="s">
        <v>29</v>
      </c>
      <c r="P9486" s="130" t="s">
        <v>30</v>
      </c>
      <c r="Q9486" s="130" t="s">
        <v>31</v>
      </c>
      <c r="R9486" s="130" t="s">
        <v>32</v>
      </c>
      <c r="S9486" s="130" t="s">
        <v>33</v>
      </c>
    </row>
    <row r="9487" spans="1:19" ht="11.25" thickBot="1" x14ac:dyDescent="0.2">
      <c r="A9487" s="107">
        <v>1</v>
      </c>
      <c r="B9487" s="132">
        <v>0.53019675925925924</v>
      </c>
      <c r="C9487" s="108">
        <v>156104.67000000001</v>
      </c>
      <c r="D9487" s="108">
        <v>31232.394</v>
      </c>
      <c r="E9487" s="145">
        <v>24908.882000000001</v>
      </c>
      <c r="F9487" s="145">
        <v>888551.94</v>
      </c>
      <c r="G9487" s="108">
        <v>23</v>
      </c>
      <c r="H9487" s="108">
        <v>72</v>
      </c>
      <c r="I9487" s="108">
        <v>530582.47</v>
      </c>
      <c r="J9487" s="141" t="s">
        <v>6949</v>
      </c>
      <c r="K9487" s="145">
        <v>196046.1</v>
      </c>
      <c r="L9487" s="134" t="s">
        <v>6950</v>
      </c>
      <c r="M9487" s="108">
        <v>1842.0809999999999</v>
      </c>
      <c r="N9487" s="108">
        <v>6498.0129999999999</v>
      </c>
      <c r="O9487" s="108">
        <v>6</v>
      </c>
      <c r="P9487" s="108">
        <v>141</v>
      </c>
      <c r="Q9487" s="108">
        <v>706.01199999999994</v>
      </c>
      <c r="R9487" s="108">
        <v>1937.09</v>
      </c>
      <c r="S9487" s="108">
        <v>1272.039</v>
      </c>
    </row>
    <row r="9488" spans="1:19" ht="11.25" thickBot="1" x14ac:dyDescent="0.2">
      <c r="A9488" s="112"/>
    </row>
    <row r="9489" spans="1:19" ht="11.25" thickBot="1" x14ac:dyDescent="0.2">
      <c r="A9489" s="107">
        <v>2</v>
      </c>
      <c r="B9489" s="132">
        <v>0.53038194444444442</v>
      </c>
      <c r="C9489" s="108">
        <v>153482.29</v>
      </c>
      <c r="D9489" s="108">
        <v>30516.333999999999</v>
      </c>
      <c r="E9489" s="145">
        <v>24862.827000000001</v>
      </c>
      <c r="F9489" s="145">
        <v>877716.84</v>
      </c>
      <c r="G9489" s="108">
        <v>19</v>
      </c>
      <c r="H9489" s="108">
        <v>63</v>
      </c>
      <c r="I9489" s="108">
        <v>525790.25</v>
      </c>
      <c r="J9489" s="141" t="s">
        <v>6951</v>
      </c>
      <c r="K9489" s="145">
        <v>198024.68</v>
      </c>
      <c r="L9489" s="134" t="s">
        <v>6952</v>
      </c>
      <c r="M9489" s="108">
        <v>1924.0889999999999</v>
      </c>
      <c r="N9489" s="108">
        <v>6429.9920000000002</v>
      </c>
      <c r="O9489" s="108">
        <v>10</v>
      </c>
      <c r="P9489" s="108">
        <v>130</v>
      </c>
      <c r="Q9489" s="108">
        <v>676.01099999999997</v>
      </c>
      <c r="R9489" s="108">
        <v>1448.05</v>
      </c>
      <c r="S9489" s="108">
        <v>1256.038</v>
      </c>
    </row>
    <row r="9490" spans="1:19" ht="11.25" thickBot="1" x14ac:dyDescent="0.2">
      <c r="A9490" s="112"/>
    </row>
    <row r="9491" spans="1:19" ht="11.25" thickBot="1" x14ac:dyDescent="0.2">
      <c r="A9491" s="107">
        <v>3</v>
      </c>
      <c r="B9491" s="132">
        <v>0.5305671296296296</v>
      </c>
      <c r="C9491" s="108">
        <v>152021.64000000001</v>
      </c>
      <c r="D9491" s="108">
        <v>29972.544999999998</v>
      </c>
      <c r="E9491" s="145">
        <v>25344.406999999999</v>
      </c>
      <c r="F9491" s="145">
        <v>863437.32</v>
      </c>
      <c r="G9491" s="108">
        <v>28</v>
      </c>
      <c r="H9491" s="108">
        <v>59</v>
      </c>
      <c r="I9491" s="108">
        <v>518283.62</v>
      </c>
      <c r="J9491" s="141" t="s">
        <v>6953</v>
      </c>
      <c r="K9491" s="145">
        <v>197784.41</v>
      </c>
      <c r="L9491" s="134" t="s">
        <v>6954</v>
      </c>
      <c r="M9491" s="108">
        <v>1600.0609999999999</v>
      </c>
      <c r="N9491" s="108">
        <v>6368.973</v>
      </c>
      <c r="O9491" s="108">
        <v>4</v>
      </c>
      <c r="P9491" s="108">
        <v>174.001</v>
      </c>
      <c r="Q9491" s="108">
        <v>718.01199999999994</v>
      </c>
      <c r="R9491" s="108">
        <v>1254.038</v>
      </c>
      <c r="S9491" s="108">
        <v>1187.0340000000001</v>
      </c>
    </row>
    <row r="9492" spans="1:19" ht="11.25" thickBot="1" x14ac:dyDescent="0.2">
      <c r="A9492" s="112"/>
    </row>
    <row r="9493" spans="1:19" ht="11.25" thickBot="1" x14ac:dyDescent="0.2">
      <c r="A9493" s="135" t="s">
        <v>362</v>
      </c>
      <c r="B9493" s="112"/>
      <c r="C9493" s="136">
        <v>153869.53</v>
      </c>
      <c r="D9493" s="136">
        <v>30573.757000000001</v>
      </c>
      <c r="E9493" s="140">
        <v>25038.705000000002</v>
      </c>
      <c r="F9493" s="140">
        <v>876568.7</v>
      </c>
      <c r="G9493" s="136">
        <v>23.332999999999998</v>
      </c>
      <c r="H9493" s="136">
        <v>64.667000000000002</v>
      </c>
      <c r="I9493" s="136">
        <v>524885.44999999995</v>
      </c>
      <c r="J9493" s="141" t="s">
        <v>6955</v>
      </c>
      <c r="K9493" s="140">
        <v>197285.06</v>
      </c>
      <c r="L9493" s="134" t="s">
        <v>6956</v>
      </c>
      <c r="M9493" s="136">
        <v>1788.7439999999999</v>
      </c>
      <c r="N9493" s="136">
        <v>6432.326</v>
      </c>
      <c r="O9493" s="136">
        <v>6.6669999999999998</v>
      </c>
      <c r="P9493" s="136">
        <v>148.334</v>
      </c>
      <c r="Q9493" s="136">
        <v>700.01199999999994</v>
      </c>
      <c r="R9493" s="136">
        <v>1546.393</v>
      </c>
      <c r="S9493" s="136">
        <v>1238.3699999999999</v>
      </c>
    </row>
    <row r="9494" spans="1:19" ht="11.25" thickBot="1" x14ac:dyDescent="0.2">
      <c r="A9494" s="112"/>
    </row>
    <row r="9495" spans="1:19" ht="11.25" thickBot="1" x14ac:dyDescent="0.2">
      <c r="A9495" s="138" t="s">
        <v>364</v>
      </c>
      <c r="B9495" s="112"/>
      <c r="C9495" s="136">
        <v>2068.875</v>
      </c>
      <c r="D9495" s="136">
        <v>631.88400000000001</v>
      </c>
      <c r="E9495" s="140">
        <v>265.745</v>
      </c>
      <c r="F9495" s="140">
        <v>12596.614</v>
      </c>
      <c r="G9495" s="136">
        <v>4.5090000000000003</v>
      </c>
      <c r="H9495" s="136">
        <v>6.6580000000000004</v>
      </c>
      <c r="I9495" s="136">
        <v>6199.1459999999997</v>
      </c>
      <c r="J9495" s="141" t="s">
        <v>6957</v>
      </c>
      <c r="K9495" s="140">
        <v>1079.68</v>
      </c>
      <c r="L9495" s="134" t="s">
        <v>6958</v>
      </c>
      <c r="M9495" s="136">
        <v>168.47</v>
      </c>
      <c r="N9495" s="136">
        <v>64.552000000000007</v>
      </c>
      <c r="O9495" s="136">
        <v>3.0550000000000002</v>
      </c>
      <c r="P9495" s="136">
        <v>22.898</v>
      </c>
      <c r="Q9495" s="136">
        <v>21.634</v>
      </c>
      <c r="R9495" s="136">
        <v>351.98500000000001</v>
      </c>
      <c r="S9495" s="136">
        <v>45.173000000000002</v>
      </c>
    </row>
    <row r="9496" spans="1:19" ht="11.25" thickBot="1" x14ac:dyDescent="0.2">
      <c r="A9496" s="112"/>
    </row>
    <row r="9497" spans="1:19" ht="11.25" thickBot="1" x14ac:dyDescent="0.2">
      <c r="A9497" s="139" t="s">
        <v>366</v>
      </c>
      <c r="B9497" s="112"/>
      <c r="C9497" s="136">
        <v>1.345</v>
      </c>
      <c r="D9497" s="136">
        <v>2.0670000000000002</v>
      </c>
      <c r="E9497" s="140">
        <v>1.0609999999999999</v>
      </c>
      <c r="F9497" s="140">
        <v>1.4370000000000001</v>
      </c>
      <c r="G9497" s="136">
        <v>19.324999999999999</v>
      </c>
      <c r="H9497" s="136">
        <v>10.295999999999999</v>
      </c>
      <c r="I9497" s="136">
        <v>1.181</v>
      </c>
      <c r="J9497" s="141" t="s">
        <v>6959</v>
      </c>
      <c r="K9497" s="140">
        <v>0.54700000000000004</v>
      </c>
      <c r="L9497" s="134" t="s">
        <v>1514</v>
      </c>
      <c r="M9497" s="136">
        <v>9.4179999999999993</v>
      </c>
      <c r="N9497" s="136">
        <v>1.004</v>
      </c>
      <c r="O9497" s="136">
        <v>45.826000000000001</v>
      </c>
      <c r="P9497" s="136">
        <v>15.436999999999999</v>
      </c>
      <c r="Q9497" s="136">
        <v>3.0910000000000002</v>
      </c>
      <c r="R9497" s="136">
        <v>22.762</v>
      </c>
      <c r="S9497" s="136">
        <v>3.6480000000000001</v>
      </c>
    </row>
    <row r="9498" spans="1:19" ht="11.25" thickBot="1" x14ac:dyDescent="0.2">
      <c r="A9498" s="112"/>
    </row>
    <row r="9499" spans="1:19" ht="11.25" thickBot="1" x14ac:dyDescent="0.2">
      <c r="A9499" s="106" t="s">
        <v>357</v>
      </c>
      <c r="B9499" s="106" t="s">
        <v>358</v>
      </c>
      <c r="C9499" s="131" t="s">
        <v>34</v>
      </c>
      <c r="D9499" s="131" t="s">
        <v>35</v>
      </c>
      <c r="E9499" s="130" t="s">
        <v>36</v>
      </c>
      <c r="F9499" s="130" t="s">
        <v>37</v>
      </c>
      <c r="G9499" s="130" t="s">
        <v>38</v>
      </c>
      <c r="H9499" s="130" t="s">
        <v>39</v>
      </c>
      <c r="I9499" s="130" t="s">
        <v>40</v>
      </c>
      <c r="J9499" s="130" t="s">
        <v>41</v>
      </c>
      <c r="K9499" s="130" t="s">
        <v>42</v>
      </c>
      <c r="L9499" s="130" t="s">
        <v>43</v>
      </c>
      <c r="M9499" s="130" t="s">
        <v>44</v>
      </c>
      <c r="N9499" s="130" t="s">
        <v>45</v>
      </c>
      <c r="O9499" s="130" t="s">
        <v>46</v>
      </c>
      <c r="P9499" s="130" t="s">
        <v>47</v>
      </c>
      <c r="Q9499" s="130" t="s">
        <v>48</v>
      </c>
      <c r="R9499" s="130" t="s">
        <v>49</v>
      </c>
      <c r="S9499" s="130" t="s">
        <v>50</v>
      </c>
    </row>
    <row r="9500" spans="1:19" ht="11.25" thickBot="1" x14ac:dyDescent="0.2">
      <c r="A9500" s="107">
        <v>1</v>
      </c>
      <c r="B9500" s="132">
        <v>0.53019675925925924</v>
      </c>
      <c r="C9500" s="145">
        <v>455195.12</v>
      </c>
      <c r="D9500" s="134" t="s">
        <v>6960</v>
      </c>
      <c r="E9500" s="108">
        <v>61295.038</v>
      </c>
      <c r="F9500" s="108">
        <v>568.00800000000004</v>
      </c>
      <c r="G9500" s="108">
        <v>5</v>
      </c>
      <c r="H9500" s="108">
        <v>17679.498</v>
      </c>
      <c r="I9500" s="108">
        <v>171488.91</v>
      </c>
      <c r="J9500" s="108">
        <v>1096153</v>
      </c>
      <c r="K9500" s="108">
        <v>19150.797999999999</v>
      </c>
      <c r="L9500" s="108">
        <v>36170.372000000003</v>
      </c>
      <c r="M9500" s="108">
        <v>5321.68</v>
      </c>
      <c r="N9500" s="108">
        <v>3528.299</v>
      </c>
      <c r="O9500" s="108">
        <v>572.00800000000004</v>
      </c>
      <c r="P9500" s="108">
        <v>579.00800000000004</v>
      </c>
      <c r="Q9500" s="108">
        <v>676.01099999999997</v>
      </c>
      <c r="R9500" s="108">
        <v>536.00699999999995</v>
      </c>
      <c r="S9500" s="108">
        <v>652.01</v>
      </c>
    </row>
    <row r="9501" spans="1:19" ht="11.25" thickBot="1" x14ac:dyDescent="0.2">
      <c r="A9501" s="112"/>
    </row>
    <row r="9502" spans="1:19" ht="11.25" thickBot="1" x14ac:dyDescent="0.2">
      <c r="A9502" s="107">
        <v>2</v>
      </c>
      <c r="B9502" s="132">
        <v>0.53038194444444442</v>
      </c>
      <c r="C9502" s="145">
        <v>459270.11</v>
      </c>
      <c r="D9502" s="134" t="s">
        <v>6961</v>
      </c>
      <c r="E9502" s="108">
        <v>59668.324999999997</v>
      </c>
      <c r="F9502" s="108">
        <v>538.00699999999995</v>
      </c>
      <c r="G9502" s="108">
        <v>2</v>
      </c>
      <c r="H9502" s="108">
        <v>17733.544000000002</v>
      </c>
      <c r="I9502" s="108">
        <v>169575.34</v>
      </c>
      <c r="J9502" s="108">
        <v>1083760.3</v>
      </c>
      <c r="K9502" s="108">
        <v>18697.385999999999</v>
      </c>
      <c r="L9502" s="108">
        <v>35832.788999999997</v>
      </c>
      <c r="M9502" s="108">
        <v>5431.7079999999996</v>
      </c>
      <c r="N9502" s="108">
        <v>3636.317</v>
      </c>
      <c r="O9502" s="108">
        <v>563.00800000000004</v>
      </c>
      <c r="P9502" s="108">
        <v>518.00599999999997</v>
      </c>
      <c r="Q9502" s="108">
        <v>657.01</v>
      </c>
      <c r="R9502" s="108">
        <v>521.00699999999995</v>
      </c>
      <c r="S9502" s="108">
        <v>763.01400000000001</v>
      </c>
    </row>
    <row r="9503" spans="1:19" ht="11.25" thickBot="1" x14ac:dyDescent="0.2">
      <c r="A9503" s="112"/>
    </row>
    <row r="9504" spans="1:19" ht="11.25" thickBot="1" x14ac:dyDescent="0.2">
      <c r="A9504" s="107">
        <v>3</v>
      </c>
      <c r="B9504" s="132">
        <v>0.5305671296296296</v>
      </c>
      <c r="C9504" s="145">
        <v>460778.88</v>
      </c>
      <c r="D9504" s="134" t="s">
        <v>6962</v>
      </c>
      <c r="E9504" s="108">
        <v>57799.067000000003</v>
      </c>
      <c r="F9504" s="108">
        <v>550.00699999999995</v>
      </c>
      <c r="G9504" s="108">
        <v>2</v>
      </c>
      <c r="H9504" s="108">
        <v>17362.232</v>
      </c>
      <c r="I9504" s="108">
        <v>168399.86</v>
      </c>
      <c r="J9504" s="108">
        <v>1081076.1000000001</v>
      </c>
      <c r="K9504" s="108">
        <v>18522.23</v>
      </c>
      <c r="L9504" s="108">
        <v>35765.673999999999</v>
      </c>
      <c r="M9504" s="108">
        <v>5163.6400000000003</v>
      </c>
      <c r="N9504" s="108">
        <v>3597.3110000000001</v>
      </c>
      <c r="O9504" s="108">
        <v>575.00800000000004</v>
      </c>
      <c r="P9504" s="108">
        <v>502.00599999999997</v>
      </c>
      <c r="Q9504" s="108">
        <v>601.00900000000001</v>
      </c>
      <c r="R9504" s="108">
        <v>536.00699999999995</v>
      </c>
      <c r="S9504" s="108">
        <v>728.01300000000003</v>
      </c>
    </row>
    <row r="9505" spans="1:19" ht="11.25" thickBot="1" x14ac:dyDescent="0.2">
      <c r="A9505" s="112"/>
    </row>
    <row r="9506" spans="1:19" ht="11.25" thickBot="1" x14ac:dyDescent="0.2">
      <c r="A9506" s="135" t="s">
        <v>362</v>
      </c>
      <c r="B9506" s="112"/>
      <c r="C9506" s="140">
        <v>458414.7</v>
      </c>
      <c r="D9506" s="134" t="s">
        <v>6963</v>
      </c>
      <c r="E9506" s="136">
        <v>59587.476000000002</v>
      </c>
      <c r="F9506" s="136">
        <v>552.00699999999995</v>
      </c>
      <c r="G9506" s="136">
        <v>3</v>
      </c>
      <c r="H9506" s="136">
        <v>17591.758000000002</v>
      </c>
      <c r="I9506" s="136">
        <v>169821.37</v>
      </c>
      <c r="J9506" s="136">
        <v>1086996.5</v>
      </c>
      <c r="K9506" s="136">
        <v>18790.137999999999</v>
      </c>
      <c r="L9506" s="136">
        <v>35922.945</v>
      </c>
      <c r="M9506" s="136">
        <v>5305.6760000000004</v>
      </c>
      <c r="N9506" s="136">
        <v>3587.3090000000002</v>
      </c>
      <c r="O9506" s="136">
        <v>570.00800000000004</v>
      </c>
      <c r="P9506" s="136">
        <v>533.00699999999995</v>
      </c>
      <c r="Q9506" s="136">
        <v>644.67700000000002</v>
      </c>
      <c r="R9506" s="136">
        <v>531.00699999999995</v>
      </c>
      <c r="S9506" s="136">
        <v>714.346</v>
      </c>
    </row>
    <row r="9507" spans="1:19" ht="11.25" thickBot="1" x14ac:dyDescent="0.2">
      <c r="A9507" s="112"/>
    </row>
    <row r="9508" spans="1:19" ht="11.25" thickBot="1" x14ac:dyDescent="0.2">
      <c r="A9508" s="138" t="s">
        <v>364</v>
      </c>
      <c r="B9508" s="112"/>
      <c r="C9508" s="140">
        <v>2888.489</v>
      </c>
      <c r="D9508" s="134" t="s">
        <v>6964</v>
      </c>
      <c r="E9508" s="136">
        <v>1749.3869999999999</v>
      </c>
      <c r="F9508" s="136">
        <v>15.1</v>
      </c>
      <c r="G9508" s="136">
        <v>1.732</v>
      </c>
      <c r="H9508" s="136">
        <v>200.60400000000001</v>
      </c>
      <c r="I9508" s="136">
        <v>1559.15</v>
      </c>
      <c r="J9508" s="136">
        <v>8042.6130000000003</v>
      </c>
      <c r="K9508" s="136">
        <v>324.38600000000002</v>
      </c>
      <c r="L9508" s="136">
        <v>216.89</v>
      </c>
      <c r="M9508" s="136">
        <v>134.749</v>
      </c>
      <c r="N9508" s="136">
        <v>54.698999999999998</v>
      </c>
      <c r="O9508" s="136">
        <v>6.2450000000000001</v>
      </c>
      <c r="P9508" s="136">
        <v>40.634</v>
      </c>
      <c r="Q9508" s="136">
        <v>38.993000000000002</v>
      </c>
      <c r="R9508" s="136">
        <v>8.66</v>
      </c>
      <c r="S9508" s="136">
        <v>56.75</v>
      </c>
    </row>
    <row r="9509" spans="1:19" ht="11.25" thickBot="1" x14ac:dyDescent="0.2">
      <c r="A9509" s="112"/>
    </row>
    <row r="9510" spans="1:19" ht="11.25" thickBot="1" x14ac:dyDescent="0.2">
      <c r="A9510" s="139" t="s">
        <v>366</v>
      </c>
      <c r="B9510" s="112"/>
      <c r="C9510" s="140">
        <v>0.63</v>
      </c>
      <c r="D9510" s="134" t="s">
        <v>1520</v>
      </c>
      <c r="E9510" s="136">
        <v>2.9359999999999999</v>
      </c>
      <c r="F9510" s="136">
        <v>2.7349999999999999</v>
      </c>
      <c r="G9510" s="136">
        <v>57.734999999999999</v>
      </c>
      <c r="H9510" s="136">
        <v>1.1399999999999999</v>
      </c>
      <c r="I9510" s="136">
        <v>0.91800000000000004</v>
      </c>
      <c r="J9510" s="136">
        <v>0.74</v>
      </c>
      <c r="K9510" s="136">
        <v>1.726</v>
      </c>
      <c r="L9510" s="136">
        <v>0.60399999999999998</v>
      </c>
      <c r="M9510" s="136">
        <v>2.54</v>
      </c>
      <c r="N9510" s="136">
        <v>1.5249999999999999</v>
      </c>
      <c r="O9510" s="136">
        <v>1.0960000000000001</v>
      </c>
      <c r="P9510" s="136">
        <v>7.6230000000000002</v>
      </c>
      <c r="Q9510" s="136">
        <v>6.048</v>
      </c>
      <c r="R9510" s="136">
        <v>1.631</v>
      </c>
      <c r="S9510" s="136">
        <v>7.944</v>
      </c>
    </row>
    <row r="9511" spans="1:19" ht="11.25" thickBot="1" x14ac:dyDescent="0.2">
      <c r="A9511" s="112"/>
    </row>
    <row r="9512" spans="1:19" ht="11.25" thickBot="1" x14ac:dyDescent="0.2">
      <c r="A9512" s="106" t="s">
        <v>357</v>
      </c>
      <c r="B9512" s="106" t="s">
        <v>358</v>
      </c>
      <c r="C9512" s="130" t="s">
        <v>51</v>
      </c>
      <c r="D9512" s="130" t="s">
        <v>52</v>
      </c>
      <c r="E9512" s="130" t="s">
        <v>53</v>
      </c>
      <c r="F9512" s="130" t="s">
        <v>54</v>
      </c>
      <c r="G9512" s="130" t="s">
        <v>55</v>
      </c>
      <c r="H9512" s="130" t="s">
        <v>56</v>
      </c>
      <c r="I9512" s="130" t="s">
        <v>57</v>
      </c>
      <c r="J9512" s="130" t="s">
        <v>58</v>
      </c>
      <c r="K9512" s="130" t="s">
        <v>59</v>
      </c>
      <c r="L9512" s="130" t="s">
        <v>60</v>
      </c>
      <c r="M9512" s="130" t="s">
        <v>61</v>
      </c>
      <c r="N9512" s="130" t="s">
        <v>62</v>
      </c>
      <c r="O9512" s="130" t="s">
        <v>63</v>
      </c>
      <c r="P9512" s="130" t="s">
        <v>64</v>
      </c>
      <c r="Q9512" s="131" t="s">
        <v>65</v>
      </c>
      <c r="R9512" s="131" t="s">
        <v>66</v>
      </c>
      <c r="S9512" s="130" t="s">
        <v>67</v>
      </c>
    </row>
    <row r="9513" spans="1:19" ht="11.25" thickBot="1" x14ac:dyDescent="0.2">
      <c r="A9513" s="107">
        <v>1</v>
      </c>
      <c r="B9513" s="132">
        <v>0.53019675925925924</v>
      </c>
      <c r="C9513" s="108">
        <v>566.00800000000004</v>
      </c>
      <c r="D9513" s="108">
        <v>510.00599999999997</v>
      </c>
      <c r="E9513" s="108">
        <v>243.001</v>
      </c>
      <c r="F9513" s="108">
        <v>318.00200000000001</v>
      </c>
      <c r="G9513" s="108">
        <v>213.001</v>
      </c>
      <c r="H9513" s="108">
        <v>381.00299999999999</v>
      </c>
      <c r="I9513" s="108">
        <v>3609.3130000000001</v>
      </c>
      <c r="J9513" s="108">
        <v>9646.2330000000002</v>
      </c>
      <c r="K9513" s="108">
        <v>14273.888000000001</v>
      </c>
      <c r="L9513" s="108">
        <v>74</v>
      </c>
      <c r="M9513" s="108">
        <v>15</v>
      </c>
      <c r="N9513" s="108">
        <v>940.02099999999996</v>
      </c>
      <c r="O9513" s="108">
        <v>249.001</v>
      </c>
      <c r="P9513" s="108">
        <v>60307.161</v>
      </c>
      <c r="Q9513" s="145">
        <v>1910289.7</v>
      </c>
      <c r="R9513" s="134" t="s">
        <v>6965</v>
      </c>
      <c r="S9513" s="108">
        <v>6377.9759999999997</v>
      </c>
    </row>
    <row r="9514" spans="1:19" ht="11.25" thickBot="1" x14ac:dyDescent="0.2">
      <c r="A9514" s="112"/>
    </row>
    <row r="9515" spans="1:19" ht="11.25" thickBot="1" x14ac:dyDescent="0.2">
      <c r="A9515" s="107">
        <v>2</v>
      </c>
      <c r="B9515" s="132">
        <v>0.53038194444444442</v>
      </c>
      <c r="C9515" s="108">
        <v>555.00699999999995</v>
      </c>
      <c r="D9515" s="108">
        <v>466.005</v>
      </c>
      <c r="E9515" s="108">
        <v>218.001</v>
      </c>
      <c r="F9515" s="108">
        <v>330.00299999999999</v>
      </c>
      <c r="G9515" s="108">
        <v>189.001</v>
      </c>
      <c r="H9515" s="108">
        <v>334.00299999999999</v>
      </c>
      <c r="I9515" s="108">
        <v>3324.2649999999999</v>
      </c>
      <c r="J9515" s="108">
        <v>9690.2530000000006</v>
      </c>
      <c r="K9515" s="108">
        <v>14324.923000000001</v>
      </c>
      <c r="L9515" s="108">
        <v>58</v>
      </c>
      <c r="M9515" s="108">
        <v>10</v>
      </c>
      <c r="N9515" s="108">
        <v>914.02</v>
      </c>
      <c r="O9515" s="108">
        <v>249.001</v>
      </c>
      <c r="P9515" s="108">
        <v>60503.728999999999</v>
      </c>
      <c r="Q9515" s="145">
        <v>1939047</v>
      </c>
      <c r="R9515" s="134" t="s">
        <v>6966</v>
      </c>
      <c r="S9515" s="108">
        <v>5805.8090000000002</v>
      </c>
    </row>
    <row r="9516" spans="1:19" ht="11.25" thickBot="1" x14ac:dyDescent="0.2">
      <c r="A9516" s="112"/>
    </row>
    <row r="9517" spans="1:19" ht="11.25" thickBot="1" x14ac:dyDescent="0.2">
      <c r="A9517" s="107">
        <v>3</v>
      </c>
      <c r="B9517" s="132">
        <v>0.5305671296296296</v>
      </c>
      <c r="C9517" s="108">
        <v>510.00599999999997</v>
      </c>
      <c r="D9517" s="108">
        <v>590.00800000000004</v>
      </c>
      <c r="E9517" s="108">
        <v>234.001</v>
      </c>
      <c r="F9517" s="108">
        <v>315.00200000000001</v>
      </c>
      <c r="G9517" s="108">
        <v>210.001</v>
      </c>
      <c r="H9517" s="108">
        <v>319.00200000000001</v>
      </c>
      <c r="I9517" s="108">
        <v>3078.2269999999999</v>
      </c>
      <c r="J9517" s="108">
        <v>9639.2289999999994</v>
      </c>
      <c r="K9517" s="108">
        <v>14062.745000000001</v>
      </c>
      <c r="L9517" s="108">
        <v>62</v>
      </c>
      <c r="M9517" s="108">
        <v>16</v>
      </c>
      <c r="N9517" s="108">
        <v>978.02300000000002</v>
      </c>
      <c r="O9517" s="108">
        <v>243.001</v>
      </c>
      <c r="P9517" s="108">
        <v>60244.981</v>
      </c>
      <c r="Q9517" s="145">
        <v>1955018.2</v>
      </c>
      <c r="R9517" s="134" t="s">
        <v>6967</v>
      </c>
      <c r="S9517" s="108">
        <v>5445.7120000000004</v>
      </c>
    </row>
    <row r="9518" spans="1:19" ht="11.25" thickBot="1" x14ac:dyDescent="0.2">
      <c r="A9518" s="112"/>
    </row>
    <row r="9519" spans="1:19" ht="11.25" thickBot="1" x14ac:dyDescent="0.2">
      <c r="A9519" s="135" t="s">
        <v>362</v>
      </c>
      <c r="B9519" s="112"/>
      <c r="C9519" s="136">
        <v>543.67399999999998</v>
      </c>
      <c r="D9519" s="136">
        <v>522.00699999999995</v>
      </c>
      <c r="E9519" s="136">
        <v>231.66800000000001</v>
      </c>
      <c r="F9519" s="136">
        <v>321.00200000000001</v>
      </c>
      <c r="G9519" s="136">
        <v>204.001</v>
      </c>
      <c r="H9519" s="136">
        <v>344.67</v>
      </c>
      <c r="I9519" s="136">
        <v>3337.268</v>
      </c>
      <c r="J9519" s="136">
        <v>9658.5720000000001</v>
      </c>
      <c r="K9519" s="136">
        <v>14220.519</v>
      </c>
      <c r="L9519" s="136">
        <v>64.667000000000002</v>
      </c>
      <c r="M9519" s="136">
        <v>13.667</v>
      </c>
      <c r="N9519" s="136">
        <v>944.02099999999996</v>
      </c>
      <c r="O9519" s="136">
        <v>247.001</v>
      </c>
      <c r="P9519" s="136">
        <v>60351.957000000002</v>
      </c>
      <c r="Q9519" s="140">
        <v>1934784.9</v>
      </c>
      <c r="R9519" s="134" t="s">
        <v>6968</v>
      </c>
      <c r="S9519" s="136">
        <v>5876.4989999999998</v>
      </c>
    </row>
    <row r="9520" spans="1:19" ht="11.25" thickBot="1" x14ac:dyDescent="0.2">
      <c r="A9520" s="112"/>
    </row>
    <row r="9521" spans="1:19" ht="11.25" thickBot="1" x14ac:dyDescent="0.2">
      <c r="A9521" s="138" t="s">
        <v>364</v>
      </c>
      <c r="B9521" s="112"/>
      <c r="C9521" s="136">
        <v>29.670999999999999</v>
      </c>
      <c r="D9521" s="136">
        <v>62.866999999999997</v>
      </c>
      <c r="E9521" s="136">
        <v>12.662000000000001</v>
      </c>
      <c r="F9521" s="136">
        <v>7.9370000000000003</v>
      </c>
      <c r="G9521" s="136">
        <v>13.077</v>
      </c>
      <c r="H9521" s="136">
        <v>32.347999999999999</v>
      </c>
      <c r="I9521" s="136">
        <v>265.78100000000001</v>
      </c>
      <c r="J9521" s="136">
        <v>27.658999999999999</v>
      </c>
      <c r="K9521" s="136">
        <v>138.999</v>
      </c>
      <c r="L9521" s="136">
        <v>8.327</v>
      </c>
      <c r="M9521" s="136">
        <v>3.2149999999999999</v>
      </c>
      <c r="N9521" s="136">
        <v>32.188000000000002</v>
      </c>
      <c r="O9521" s="136">
        <v>3.464</v>
      </c>
      <c r="P9521" s="136">
        <v>135.066</v>
      </c>
      <c r="Q9521" s="140">
        <v>22666.803</v>
      </c>
      <c r="R9521" s="134" t="s">
        <v>6969</v>
      </c>
      <c r="S9521" s="136">
        <v>470.13499999999999</v>
      </c>
    </row>
    <row r="9522" spans="1:19" ht="11.25" thickBot="1" x14ac:dyDescent="0.2">
      <c r="A9522" s="112"/>
    </row>
    <row r="9523" spans="1:19" ht="11.25" thickBot="1" x14ac:dyDescent="0.2">
      <c r="A9523" s="139" t="s">
        <v>366</v>
      </c>
      <c r="B9523" s="112"/>
      <c r="C9523" s="136">
        <v>5.4580000000000002</v>
      </c>
      <c r="D9523" s="136">
        <v>12.042999999999999</v>
      </c>
      <c r="E9523" s="136">
        <v>5.4660000000000002</v>
      </c>
      <c r="F9523" s="136">
        <v>2.4729999999999999</v>
      </c>
      <c r="G9523" s="136">
        <v>6.41</v>
      </c>
      <c r="H9523" s="136">
        <v>9.3849999999999998</v>
      </c>
      <c r="I9523" s="136">
        <v>7.9640000000000004</v>
      </c>
      <c r="J9523" s="136">
        <v>0.28599999999999998</v>
      </c>
      <c r="K9523" s="136">
        <v>0.97699999999999998</v>
      </c>
      <c r="L9523" s="136">
        <v>12.875999999999999</v>
      </c>
      <c r="M9523" s="136">
        <v>23.521000000000001</v>
      </c>
      <c r="N9523" s="136">
        <v>3.41</v>
      </c>
      <c r="O9523" s="136">
        <v>1.4019999999999999</v>
      </c>
      <c r="P9523" s="136">
        <v>0.224</v>
      </c>
      <c r="Q9523" s="140">
        <v>1.1719999999999999</v>
      </c>
      <c r="R9523" s="134" t="s">
        <v>395</v>
      </c>
      <c r="S9523" s="136">
        <v>8</v>
      </c>
    </row>
    <row r="9524" spans="1:19" ht="11.25" thickBot="1" x14ac:dyDescent="0.2">
      <c r="A9524" s="112"/>
    </row>
    <row r="9525" spans="1:19" ht="11.25" thickBot="1" x14ac:dyDescent="0.2">
      <c r="A9525" s="106" t="s">
        <v>357</v>
      </c>
      <c r="B9525" s="106" t="s">
        <v>358</v>
      </c>
      <c r="C9525" s="130" t="s">
        <v>68</v>
      </c>
    </row>
    <row r="9526" spans="1:19" ht="11.25" thickBot="1" x14ac:dyDescent="0.2">
      <c r="A9526" s="107">
        <v>1</v>
      </c>
      <c r="B9526" s="132">
        <v>0.53019675925925924</v>
      </c>
      <c r="C9526" s="108">
        <v>1383.046</v>
      </c>
    </row>
    <row r="9527" spans="1:19" ht="11.25" thickBot="1" x14ac:dyDescent="0.2">
      <c r="A9527" s="112"/>
    </row>
    <row r="9528" spans="1:19" ht="11.25" thickBot="1" x14ac:dyDescent="0.2">
      <c r="A9528" s="107">
        <v>2</v>
      </c>
      <c r="B9528" s="132">
        <v>0.53038194444444442</v>
      </c>
      <c r="C9528" s="108">
        <v>1498.0540000000001</v>
      </c>
    </row>
    <row r="9529" spans="1:19" ht="11.25" thickBot="1" x14ac:dyDescent="0.2">
      <c r="A9529" s="112"/>
    </row>
    <row r="9530" spans="1:19" ht="11.25" thickBot="1" x14ac:dyDescent="0.2">
      <c r="A9530" s="107">
        <v>3</v>
      </c>
      <c r="B9530" s="132">
        <v>0.5305671296296296</v>
      </c>
      <c r="C9530" s="108">
        <v>1381.046</v>
      </c>
    </row>
    <row r="9531" spans="1:19" ht="11.25" thickBot="1" x14ac:dyDescent="0.2">
      <c r="A9531" s="112"/>
    </row>
    <row r="9532" spans="1:19" ht="11.25" thickBot="1" x14ac:dyDescent="0.2">
      <c r="A9532" s="135" t="s">
        <v>362</v>
      </c>
      <c r="B9532" s="112"/>
      <c r="C9532" s="136">
        <v>1420.7149999999999</v>
      </c>
    </row>
    <row r="9533" spans="1:19" ht="11.25" thickBot="1" x14ac:dyDescent="0.2">
      <c r="A9533" s="112"/>
    </row>
    <row r="9534" spans="1:19" ht="11.25" thickBot="1" x14ac:dyDescent="0.2">
      <c r="A9534" s="138" t="s">
        <v>364</v>
      </c>
      <c r="B9534" s="112"/>
      <c r="C9534" s="136">
        <v>66.984999999999999</v>
      </c>
    </row>
    <row r="9535" spans="1:19" ht="11.25" thickBot="1" x14ac:dyDescent="0.2">
      <c r="A9535" s="112"/>
    </row>
    <row r="9536" spans="1:19" ht="11.25" thickBot="1" x14ac:dyDescent="0.2">
      <c r="A9536" s="139" t="s">
        <v>366</v>
      </c>
      <c r="B9536" s="112"/>
      <c r="C9536" s="136">
        <v>4.7149999999999999</v>
      </c>
    </row>
    <row r="9537" spans="1:19" ht="10.5" x14ac:dyDescent="0.15">
      <c r="A9537" s="112"/>
    </row>
    <row r="9538" spans="1:19" x14ac:dyDescent="0.15">
      <c r="A9538" s="129"/>
      <c r="B9538" s="86" t="s">
        <v>1525</v>
      </c>
    </row>
    <row r="9539" spans="1:19" ht="9.75" thickBot="1" x14ac:dyDescent="0.2">
      <c r="A9539" s="81" t="s">
        <v>5871</v>
      </c>
    </row>
    <row r="9540" spans="1:19" ht="11.25" thickBot="1" x14ac:dyDescent="0.2">
      <c r="A9540" s="106" t="s">
        <v>357</v>
      </c>
      <c r="B9540" s="106" t="s">
        <v>358</v>
      </c>
      <c r="C9540" s="130" t="s">
        <v>0</v>
      </c>
      <c r="D9540" s="130" t="s">
        <v>1</v>
      </c>
      <c r="E9540" s="130" t="s">
        <v>2</v>
      </c>
      <c r="F9540" s="130" t="s">
        <v>3</v>
      </c>
      <c r="G9540" s="130" t="s">
        <v>4</v>
      </c>
      <c r="H9540" s="130" t="s">
        <v>5</v>
      </c>
      <c r="I9540" s="131" t="s">
        <v>6</v>
      </c>
      <c r="J9540" s="131" t="s">
        <v>7</v>
      </c>
      <c r="K9540" s="130" t="s">
        <v>8</v>
      </c>
      <c r="L9540" s="130" t="s">
        <v>9</v>
      </c>
      <c r="M9540" s="130" t="s">
        <v>10</v>
      </c>
      <c r="N9540" s="130" t="s">
        <v>11</v>
      </c>
      <c r="O9540" s="130" t="s">
        <v>12</v>
      </c>
      <c r="P9540" s="130" t="s">
        <v>13</v>
      </c>
      <c r="Q9540" s="130" t="s">
        <v>14</v>
      </c>
      <c r="R9540" s="130" t="s">
        <v>15</v>
      </c>
      <c r="S9540" s="130" t="s">
        <v>16</v>
      </c>
    </row>
    <row r="9541" spans="1:19" ht="11.25" thickBot="1" x14ac:dyDescent="0.2">
      <c r="A9541" s="107">
        <v>1</v>
      </c>
      <c r="B9541" s="132">
        <v>0.53533564814814816</v>
      </c>
      <c r="C9541" s="141" t="s">
        <v>6970</v>
      </c>
      <c r="D9541" s="141" t="s">
        <v>6971</v>
      </c>
      <c r="E9541" s="141" t="s">
        <v>6972</v>
      </c>
      <c r="F9541" s="141" t="s">
        <v>6973</v>
      </c>
      <c r="G9541" s="141" t="s">
        <v>6974</v>
      </c>
      <c r="H9541" s="141" t="s">
        <v>6975</v>
      </c>
      <c r="I9541" s="145">
        <v>19103.755000000001</v>
      </c>
      <c r="J9541" s="134" t="s">
        <v>6976</v>
      </c>
      <c r="K9541" s="141" t="s">
        <v>6977</v>
      </c>
      <c r="L9541" s="108">
        <v>181.001</v>
      </c>
      <c r="M9541" s="108">
        <v>10740.768</v>
      </c>
      <c r="N9541" s="108">
        <v>57384.923999999999</v>
      </c>
      <c r="O9541" s="141" t="s">
        <v>6978</v>
      </c>
      <c r="P9541" s="108">
        <v>189917.72</v>
      </c>
      <c r="Q9541" s="108">
        <v>6887.1379999999999</v>
      </c>
      <c r="R9541" s="108">
        <v>9071.9750000000004</v>
      </c>
      <c r="S9541" s="108">
        <v>109530.17</v>
      </c>
    </row>
    <row r="9542" spans="1:19" ht="11.25" thickBot="1" x14ac:dyDescent="0.2">
      <c r="A9542" s="112"/>
    </row>
    <row r="9543" spans="1:19" ht="11.25" thickBot="1" x14ac:dyDescent="0.2">
      <c r="A9543" s="107">
        <v>2</v>
      </c>
      <c r="B9543" s="132">
        <v>0.5355092592592593</v>
      </c>
      <c r="C9543" s="141" t="s">
        <v>6979</v>
      </c>
      <c r="D9543" s="141" t="s">
        <v>6980</v>
      </c>
      <c r="E9543" s="141" t="s">
        <v>6981</v>
      </c>
      <c r="F9543" s="141" t="s">
        <v>6982</v>
      </c>
      <c r="G9543" s="141" t="s">
        <v>6983</v>
      </c>
      <c r="H9543" s="141" t="s">
        <v>6984</v>
      </c>
      <c r="I9543" s="145">
        <v>19533.152999999998</v>
      </c>
      <c r="J9543" s="134" t="s">
        <v>6985</v>
      </c>
      <c r="K9543" s="141" t="s">
        <v>6986</v>
      </c>
      <c r="L9543" s="108">
        <v>198.001</v>
      </c>
      <c r="M9543" s="108">
        <v>10678.736000000001</v>
      </c>
      <c r="N9543" s="108">
        <v>57453.112000000001</v>
      </c>
      <c r="O9543" s="141" t="s">
        <v>6987</v>
      </c>
      <c r="P9543" s="108">
        <v>191633.32</v>
      </c>
      <c r="Q9543" s="108">
        <v>6461.0020000000004</v>
      </c>
      <c r="R9543" s="108">
        <v>9056.9680000000008</v>
      </c>
      <c r="S9543" s="108">
        <v>109013.47</v>
      </c>
    </row>
    <row r="9544" spans="1:19" ht="11.25" thickBot="1" x14ac:dyDescent="0.2">
      <c r="A9544" s="112"/>
    </row>
    <row r="9545" spans="1:19" ht="11.25" thickBot="1" x14ac:dyDescent="0.2">
      <c r="A9545" s="107">
        <v>3</v>
      </c>
      <c r="B9545" s="132">
        <v>0.53569444444444447</v>
      </c>
      <c r="C9545" s="141" t="s">
        <v>6988</v>
      </c>
      <c r="D9545" s="141" t="s">
        <v>6989</v>
      </c>
      <c r="E9545" s="141" t="s">
        <v>6990</v>
      </c>
      <c r="F9545" s="141" t="s">
        <v>6991</v>
      </c>
      <c r="G9545" s="141" t="s">
        <v>6992</v>
      </c>
      <c r="H9545" s="141" t="s">
        <v>6993</v>
      </c>
      <c r="I9545" s="145">
        <v>19283.920999999998</v>
      </c>
      <c r="J9545" s="134" t="s">
        <v>6994</v>
      </c>
      <c r="K9545" s="141" t="s">
        <v>6995</v>
      </c>
      <c r="L9545" s="108">
        <v>212.001</v>
      </c>
      <c r="M9545" s="108">
        <v>11034.922</v>
      </c>
      <c r="N9545" s="108">
        <v>57938.453000000001</v>
      </c>
      <c r="O9545" s="141" t="s">
        <v>6996</v>
      </c>
      <c r="P9545" s="108">
        <v>192447.78</v>
      </c>
      <c r="Q9545" s="108">
        <v>6569.0360000000001</v>
      </c>
      <c r="R9545" s="108">
        <v>9041.9619999999995</v>
      </c>
      <c r="S9545" s="108">
        <v>110074.02</v>
      </c>
    </row>
    <row r="9546" spans="1:19" ht="11.25" thickBot="1" x14ac:dyDescent="0.2">
      <c r="A9546" s="112"/>
    </row>
    <row r="9547" spans="1:19" ht="11.25" thickBot="1" x14ac:dyDescent="0.2">
      <c r="A9547" s="135" t="s">
        <v>362</v>
      </c>
      <c r="B9547" s="112"/>
      <c r="C9547" s="141" t="s">
        <v>6997</v>
      </c>
      <c r="D9547" s="141" t="s">
        <v>6998</v>
      </c>
      <c r="E9547" s="141" t="s">
        <v>6999</v>
      </c>
      <c r="F9547" s="141" t="s">
        <v>7000</v>
      </c>
      <c r="G9547" s="141" t="s">
        <v>7001</v>
      </c>
      <c r="H9547" s="141" t="s">
        <v>7002</v>
      </c>
      <c r="I9547" s="140">
        <v>19306.942999999999</v>
      </c>
      <c r="J9547" s="134" t="s">
        <v>7003</v>
      </c>
      <c r="K9547" s="141" t="s">
        <v>7004</v>
      </c>
      <c r="L9547" s="136">
        <v>197.001</v>
      </c>
      <c r="M9547" s="136">
        <v>10818.142</v>
      </c>
      <c r="N9547" s="136">
        <v>57592.163</v>
      </c>
      <c r="O9547" s="141" t="s">
        <v>7005</v>
      </c>
      <c r="P9547" s="136">
        <v>191332.94</v>
      </c>
      <c r="Q9547" s="136">
        <v>6639.0590000000002</v>
      </c>
      <c r="R9547" s="136">
        <v>9056.9680000000008</v>
      </c>
      <c r="S9547" s="136">
        <v>109539.22</v>
      </c>
    </row>
    <row r="9548" spans="1:19" ht="11.25" thickBot="1" x14ac:dyDescent="0.2">
      <c r="A9548" s="112"/>
    </row>
    <row r="9549" spans="1:19" ht="11.25" thickBot="1" x14ac:dyDescent="0.2">
      <c r="A9549" s="138" t="s">
        <v>364</v>
      </c>
      <c r="B9549" s="112"/>
      <c r="C9549" s="141" t="s">
        <v>7006</v>
      </c>
      <c r="D9549" s="141" t="s">
        <v>7007</v>
      </c>
      <c r="E9549" s="141" t="s">
        <v>7008</v>
      </c>
      <c r="F9549" s="141" t="s">
        <v>7009</v>
      </c>
      <c r="G9549" s="141" t="s">
        <v>7010</v>
      </c>
      <c r="H9549" s="141" t="s">
        <v>7011</v>
      </c>
      <c r="I9549" s="140">
        <v>215.62299999999999</v>
      </c>
      <c r="J9549" s="134" t="s">
        <v>7012</v>
      </c>
      <c r="K9549" s="141" t="s">
        <v>7013</v>
      </c>
      <c r="L9549" s="136">
        <v>15.523999999999999</v>
      </c>
      <c r="M9549" s="136">
        <v>190.28200000000001</v>
      </c>
      <c r="N9549" s="136">
        <v>301.82799999999997</v>
      </c>
      <c r="O9549" s="141" t="s">
        <v>7014</v>
      </c>
      <c r="P9549" s="136">
        <v>1291.5</v>
      </c>
      <c r="Q9549" s="136">
        <v>221.53</v>
      </c>
      <c r="R9549" s="136">
        <v>15.007</v>
      </c>
      <c r="S9549" s="136">
        <v>530.33500000000004</v>
      </c>
    </row>
    <row r="9550" spans="1:19" ht="11.25" thickBot="1" x14ac:dyDescent="0.2">
      <c r="A9550" s="112"/>
    </row>
    <row r="9551" spans="1:19" ht="11.25" thickBot="1" x14ac:dyDescent="0.2">
      <c r="A9551" s="139" t="s">
        <v>366</v>
      </c>
      <c r="B9551" s="112"/>
      <c r="C9551" s="141" t="s">
        <v>4828</v>
      </c>
      <c r="D9551" s="141" t="s">
        <v>2133</v>
      </c>
      <c r="E9551" s="141" t="s">
        <v>2349</v>
      </c>
      <c r="F9551" s="141" t="s">
        <v>7015</v>
      </c>
      <c r="G9551" s="141" t="s">
        <v>6504</v>
      </c>
      <c r="H9551" s="141" t="s">
        <v>7016</v>
      </c>
      <c r="I9551" s="140">
        <v>1.117</v>
      </c>
      <c r="J9551" s="134" t="s">
        <v>1574</v>
      </c>
      <c r="K9551" s="141" t="s">
        <v>1493</v>
      </c>
      <c r="L9551" s="136">
        <v>7.88</v>
      </c>
      <c r="M9551" s="136">
        <v>1.7589999999999999</v>
      </c>
      <c r="N9551" s="136">
        <v>0.52400000000000002</v>
      </c>
      <c r="O9551" s="141" t="s">
        <v>1639</v>
      </c>
      <c r="P9551" s="136">
        <v>0.67500000000000004</v>
      </c>
      <c r="Q9551" s="136">
        <v>3.3370000000000002</v>
      </c>
      <c r="R9551" s="136">
        <v>0.16600000000000001</v>
      </c>
      <c r="S9551" s="136">
        <v>0.48399999999999999</v>
      </c>
    </row>
    <row r="9552" spans="1:19" ht="11.25" thickBot="1" x14ac:dyDescent="0.2">
      <c r="A9552" s="112"/>
    </row>
    <row r="9553" spans="1:19" ht="11.25" thickBot="1" x14ac:dyDescent="0.2">
      <c r="A9553" s="106" t="s">
        <v>357</v>
      </c>
      <c r="B9553" s="106" t="s">
        <v>358</v>
      </c>
      <c r="C9553" s="130" t="s">
        <v>17</v>
      </c>
      <c r="D9553" s="130" t="s">
        <v>18</v>
      </c>
      <c r="E9553" s="131" t="s">
        <v>19</v>
      </c>
      <c r="F9553" s="131" t="s">
        <v>20</v>
      </c>
      <c r="G9553" s="130" t="s">
        <v>21</v>
      </c>
      <c r="H9553" s="130" t="s">
        <v>22</v>
      </c>
      <c r="I9553" s="130" t="s">
        <v>23</v>
      </c>
      <c r="J9553" s="130" t="s">
        <v>24</v>
      </c>
      <c r="K9553" s="131" t="s">
        <v>25</v>
      </c>
      <c r="L9553" s="131" t="s">
        <v>26</v>
      </c>
      <c r="M9553" s="130" t="s">
        <v>27</v>
      </c>
      <c r="N9553" s="130" t="s">
        <v>28</v>
      </c>
      <c r="O9553" s="130" t="s">
        <v>29</v>
      </c>
      <c r="P9553" s="130" t="s">
        <v>30</v>
      </c>
      <c r="Q9553" s="130" t="s">
        <v>31</v>
      </c>
      <c r="R9553" s="130" t="s">
        <v>32</v>
      </c>
      <c r="S9553" s="130" t="s">
        <v>33</v>
      </c>
    </row>
    <row r="9554" spans="1:19" ht="11.25" thickBot="1" x14ac:dyDescent="0.2">
      <c r="A9554" s="107">
        <v>1</v>
      </c>
      <c r="B9554" s="132">
        <v>0.53533564814814816</v>
      </c>
      <c r="C9554" s="108">
        <v>41374.042999999998</v>
      </c>
      <c r="D9554" s="108">
        <v>21257.84</v>
      </c>
      <c r="E9554" s="145">
        <v>23484.228999999999</v>
      </c>
      <c r="F9554" s="145">
        <v>854913.38</v>
      </c>
      <c r="G9554" s="108">
        <v>17</v>
      </c>
      <c r="H9554" s="108">
        <v>71</v>
      </c>
      <c r="I9554" s="108">
        <v>475246.49</v>
      </c>
      <c r="J9554" s="141" t="s">
        <v>7017</v>
      </c>
      <c r="K9554" s="145">
        <v>183159.61</v>
      </c>
      <c r="L9554" s="134" t="s">
        <v>7018</v>
      </c>
      <c r="M9554" s="108">
        <v>1320.0419999999999</v>
      </c>
      <c r="N9554" s="108">
        <v>5041.6099999999997</v>
      </c>
      <c r="O9554" s="108">
        <v>12</v>
      </c>
      <c r="P9554" s="108">
        <v>95</v>
      </c>
      <c r="Q9554" s="108">
        <v>361.00299999999999</v>
      </c>
      <c r="R9554" s="108">
        <v>686.01099999999997</v>
      </c>
      <c r="S9554" s="108">
        <v>673.01099999999997</v>
      </c>
    </row>
    <row r="9555" spans="1:19" ht="11.25" thickBot="1" x14ac:dyDescent="0.2">
      <c r="A9555" s="112"/>
    </row>
    <row r="9556" spans="1:19" ht="11.25" thickBot="1" x14ac:dyDescent="0.2">
      <c r="A9556" s="107">
        <v>2</v>
      </c>
      <c r="B9556" s="132">
        <v>0.5355092592592593</v>
      </c>
      <c r="C9556" s="108">
        <v>41538.368999999999</v>
      </c>
      <c r="D9556" s="108">
        <v>21243.826000000001</v>
      </c>
      <c r="E9556" s="145">
        <v>23759.541000000001</v>
      </c>
      <c r="F9556" s="145">
        <v>853479.34</v>
      </c>
      <c r="G9556" s="108">
        <v>14</v>
      </c>
      <c r="H9556" s="108">
        <v>84</v>
      </c>
      <c r="I9556" s="108">
        <v>473727.48</v>
      </c>
      <c r="J9556" s="141" t="s">
        <v>7019</v>
      </c>
      <c r="K9556" s="145">
        <v>186027.86</v>
      </c>
      <c r="L9556" s="134" t="s">
        <v>7020</v>
      </c>
      <c r="M9556" s="108">
        <v>2468.1460000000002</v>
      </c>
      <c r="N9556" s="108">
        <v>5078.6189999999997</v>
      </c>
      <c r="O9556" s="108">
        <v>3</v>
      </c>
      <c r="P9556" s="108">
        <v>86</v>
      </c>
      <c r="Q9556" s="108">
        <v>344.00299999999999</v>
      </c>
      <c r="R9556" s="108">
        <v>700.01199999999994</v>
      </c>
      <c r="S9556" s="108">
        <v>700.01199999999994</v>
      </c>
    </row>
    <row r="9557" spans="1:19" ht="11.25" thickBot="1" x14ac:dyDescent="0.2">
      <c r="A9557" s="112"/>
    </row>
    <row r="9558" spans="1:19" ht="11.25" thickBot="1" x14ac:dyDescent="0.2">
      <c r="A9558" s="107">
        <v>3</v>
      </c>
      <c r="B9558" s="132">
        <v>0.53569444444444447</v>
      </c>
      <c r="C9558" s="108">
        <v>41752.796999999999</v>
      </c>
      <c r="D9558" s="108">
        <v>21265.848000000002</v>
      </c>
      <c r="E9558" s="145">
        <v>23992.808000000001</v>
      </c>
      <c r="F9558" s="145">
        <v>859753.58</v>
      </c>
      <c r="G9558" s="108">
        <v>12</v>
      </c>
      <c r="H9558" s="108">
        <v>66</v>
      </c>
      <c r="I9558" s="108">
        <v>479031.72</v>
      </c>
      <c r="J9558" s="141" t="s">
        <v>7021</v>
      </c>
      <c r="K9558" s="145">
        <v>186940.98</v>
      </c>
      <c r="L9558" s="134" t="s">
        <v>7022</v>
      </c>
      <c r="M9558" s="108">
        <v>1234.0360000000001</v>
      </c>
      <c r="N9558" s="108">
        <v>5338.6840000000002</v>
      </c>
      <c r="O9558" s="108">
        <v>2</v>
      </c>
      <c r="P9558" s="108">
        <v>73</v>
      </c>
      <c r="Q9558" s="108">
        <v>346.00299999999999</v>
      </c>
      <c r="R9558" s="108">
        <v>638.01</v>
      </c>
      <c r="S9558" s="108">
        <v>681.01099999999997</v>
      </c>
    </row>
    <row r="9559" spans="1:19" ht="11.25" thickBot="1" x14ac:dyDescent="0.2">
      <c r="A9559" s="112"/>
    </row>
    <row r="9560" spans="1:19" ht="11.25" thickBot="1" x14ac:dyDescent="0.2">
      <c r="A9560" s="135" t="s">
        <v>362</v>
      </c>
      <c r="B9560" s="112"/>
      <c r="C9560" s="136">
        <v>41555.07</v>
      </c>
      <c r="D9560" s="136">
        <v>21255.838</v>
      </c>
      <c r="E9560" s="140">
        <v>23745.526000000002</v>
      </c>
      <c r="F9560" s="140">
        <v>856048.76</v>
      </c>
      <c r="G9560" s="136">
        <v>14.333</v>
      </c>
      <c r="H9560" s="136">
        <v>73.667000000000002</v>
      </c>
      <c r="I9560" s="136">
        <v>476001.9</v>
      </c>
      <c r="J9560" s="141" t="s">
        <v>7023</v>
      </c>
      <c r="K9560" s="140">
        <v>185376.15</v>
      </c>
      <c r="L9560" s="134" t="s">
        <v>7024</v>
      </c>
      <c r="M9560" s="136">
        <v>1674.075</v>
      </c>
      <c r="N9560" s="136">
        <v>5152.9709999999995</v>
      </c>
      <c r="O9560" s="136">
        <v>5.6669999999999998</v>
      </c>
      <c r="P9560" s="136">
        <v>84.667000000000002</v>
      </c>
      <c r="Q9560" s="136">
        <v>350.33600000000001</v>
      </c>
      <c r="R9560" s="136">
        <v>674.678</v>
      </c>
      <c r="S9560" s="136">
        <v>684.678</v>
      </c>
    </row>
    <row r="9561" spans="1:19" ht="11.25" thickBot="1" x14ac:dyDescent="0.2">
      <c r="A9561" s="112"/>
    </row>
    <row r="9562" spans="1:19" ht="11.25" thickBot="1" x14ac:dyDescent="0.2">
      <c r="A9562" s="138" t="s">
        <v>364</v>
      </c>
      <c r="B9562" s="112"/>
      <c r="C9562" s="136">
        <v>189.929</v>
      </c>
      <c r="D9562" s="136">
        <v>11.147</v>
      </c>
      <c r="E9562" s="140">
        <v>254.57900000000001</v>
      </c>
      <c r="F9562" s="140">
        <v>3287.605</v>
      </c>
      <c r="G9562" s="136">
        <v>2.5169999999999999</v>
      </c>
      <c r="H9562" s="136">
        <v>9.2919999999999998</v>
      </c>
      <c r="I9562" s="136">
        <v>2731.614</v>
      </c>
      <c r="J9562" s="141" t="s">
        <v>7025</v>
      </c>
      <c r="K9562" s="140">
        <v>1973.126</v>
      </c>
      <c r="L9562" s="134" t="s">
        <v>7026</v>
      </c>
      <c r="M9562" s="136">
        <v>689.029</v>
      </c>
      <c r="N9562" s="136">
        <v>161.893</v>
      </c>
      <c r="O9562" s="136">
        <v>5.508</v>
      </c>
      <c r="P9562" s="136">
        <v>11.06</v>
      </c>
      <c r="Q9562" s="136">
        <v>9.2919999999999998</v>
      </c>
      <c r="R9562" s="136">
        <v>32.518000000000001</v>
      </c>
      <c r="S9562" s="136">
        <v>13.869</v>
      </c>
    </row>
    <row r="9563" spans="1:19" ht="11.25" thickBot="1" x14ac:dyDescent="0.2">
      <c r="A9563" s="112"/>
    </row>
    <row r="9564" spans="1:19" ht="11.25" thickBot="1" x14ac:dyDescent="0.2">
      <c r="A9564" s="139" t="s">
        <v>366</v>
      </c>
      <c r="B9564" s="112"/>
      <c r="C9564" s="136">
        <v>0.45700000000000002</v>
      </c>
      <c r="D9564" s="136">
        <v>5.1999999999999998E-2</v>
      </c>
      <c r="E9564" s="140">
        <v>1.0720000000000001</v>
      </c>
      <c r="F9564" s="140">
        <v>0.38400000000000001</v>
      </c>
      <c r="G9564" s="136">
        <v>17.558</v>
      </c>
      <c r="H9564" s="136">
        <v>12.613</v>
      </c>
      <c r="I9564" s="136">
        <v>0.57399999999999995</v>
      </c>
      <c r="J9564" s="141" t="s">
        <v>7027</v>
      </c>
      <c r="K9564" s="140">
        <v>1.0640000000000001</v>
      </c>
      <c r="L9564" s="134" t="s">
        <v>1587</v>
      </c>
      <c r="M9564" s="136">
        <v>41.158999999999999</v>
      </c>
      <c r="N9564" s="136">
        <v>3.1419999999999999</v>
      </c>
      <c r="O9564" s="136">
        <v>97.191999999999993</v>
      </c>
      <c r="P9564" s="136">
        <v>13.064</v>
      </c>
      <c r="Q9564" s="136">
        <v>2.6520000000000001</v>
      </c>
      <c r="R9564" s="136">
        <v>4.82</v>
      </c>
      <c r="S9564" s="136">
        <v>2.0259999999999998</v>
      </c>
    </row>
    <row r="9565" spans="1:19" ht="11.25" thickBot="1" x14ac:dyDescent="0.2">
      <c r="A9565" s="112"/>
    </row>
    <row r="9566" spans="1:19" ht="11.25" thickBot="1" x14ac:dyDescent="0.2">
      <c r="A9566" s="106" t="s">
        <v>357</v>
      </c>
      <c r="B9566" s="106" t="s">
        <v>358</v>
      </c>
      <c r="C9566" s="131" t="s">
        <v>34</v>
      </c>
      <c r="D9566" s="131" t="s">
        <v>35</v>
      </c>
      <c r="E9566" s="130" t="s">
        <v>36</v>
      </c>
      <c r="F9566" s="130" t="s">
        <v>37</v>
      </c>
      <c r="G9566" s="130" t="s">
        <v>38</v>
      </c>
      <c r="H9566" s="130" t="s">
        <v>39</v>
      </c>
      <c r="I9566" s="130" t="s">
        <v>40</v>
      </c>
      <c r="J9566" s="130" t="s">
        <v>41</v>
      </c>
      <c r="K9566" s="130" t="s">
        <v>42</v>
      </c>
      <c r="L9566" s="130" t="s">
        <v>43</v>
      </c>
      <c r="M9566" s="130" t="s">
        <v>44</v>
      </c>
      <c r="N9566" s="130" t="s">
        <v>45</v>
      </c>
      <c r="O9566" s="130" t="s">
        <v>46</v>
      </c>
      <c r="P9566" s="130" t="s">
        <v>47</v>
      </c>
      <c r="Q9566" s="130" t="s">
        <v>48</v>
      </c>
      <c r="R9566" s="130" t="s">
        <v>49</v>
      </c>
      <c r="S9566" s="130" t="s">
        <v>50</v>
      </c>
    </row>
    <row r="9567" spans="1:19" ht="11.25" thickBot="1" x14ac:dyDescent="0.2">
      <c r="A9567" s="107">
        <v>1</v>
      </c>
      <c r="B9567" s="132">
        <v>0.53533564814814816</v>
      </c>
      <c r="C9567" s="145">
        <v>430167.68</v>
      </c>
      <c r="D9567" s="134" t="s">
        <v>7028</v>
      </c>
      <c r="E9567" s="108">
        <v>31256.43</v>
      </c>
      <c r="F9567" s="108">
        <v>630.01</v>
      </c>
      <c r="G9567" s="108">
        <v>5</v>
      </c>
      <c r="H9567" s="108">
        <v>13935.659</v>
      </c>
      <c r="I9567" s="108">
        <v>118077.67</v>
      </c>
      <c r="J9567" s="108">
        <v>754553.37</v>
      </c>
      <c r="K9567" s="108">
        <v>14516.055</v>
      </c>
      <c r="L9567" s="108">
        <v>28366.297999999999</v>
      </c>
      <c r="M9567" s="108">
        <v>4211.4260000000004</v>
      </c>
      <c r="N9567" s="108">
        <v>2843.194</v>
      </c>
      <c r="O9567" s="108">
        <v>439.005</v>
      </c>
      <c r="P9567" s="108">
        <v>457.005</v>
      </c>
      <c r="Q9567" s="108">
        <v>515.00599999999997</v>
      </c>
      <c r="R9567" s="108">
        <v>482.00599999999997</v>
      </c>
      <c r="S9567" s="108">
        <v>591.00800000000004</v>
      </c>
    </row>
    <row r="9568" spans="1:19" ht="11.25" thickBot="1" x14ac:dyDescent="0.2">
      <c r="A9568" s="112"/>
    </row>
    <row r="9569" spans="1:19" ht="11.25" thickBot="1" x14ac:dyDescent="0.2">
      <c r="A9569" s="107">
        <v>2</v>
      </c>
      <c r="B9569" s="132">
        <v>0.5355092592592593</v>
      </c>
      <c r="C9569" s="145">
        <v>434769.75</v>
      </c>
      <c r="D9569" s="134" t="s">
        <v>7029</v>
      </c>
      <c r="E9569" s="108">
        <v>30323.052</v>
      </c>
      <c r="F9569" s="108">
        <v>561.00800000000004</v>
      </c>
      <c r="G9569" s="108">
        <v>1</v>
      </c>
      <c r="H9569" s="108">
        <v>13674.486000000001</v>
      </c>
      <c r="I9569" s="108">
        <v>116611.45</v>
      </c>
      <c r="J9569" s="108">
        <v>749753.66</v>
      </c>
      <c r="K9569" s="108">
        <v>14388.967000000001</v>
      </c>
      <c r="L9569" s="108">
        <v>28142.995999999999</v>
      </c>
      <c r="M9569" s="108">
        <v>4174.4179999999997</v>
      </c>
      <c r="N9569" s="108">
        <v>2864.1970000000001</v>
      </c>
      <c r="O9569" s="108">
        <v>474.005</v>
      </c>
      <c r="P9569" s="108">
        <v>460.005</v>
      </c>
      <c r="Q9569" s="108">
        <v>527.00699999999995</v>
      </c>
      <c r="R9569" s="108">
        <v>471.005</v>
      </c>
      <c r="S9569" s="108">
        <v>571.00800000000004</v>
      </c>
    </row>
    <row r="9570" spans="1:19" ht="11.25" thickBot="1" x14ac:dyDescent="0.2">
      <c r="A9570" s="112"/>
    </row>
    <row r="9571" spans="1:19" ht="11.25" thickBot="1" x14ac:dyDescent="0.2">
      <c r="A9571" s="107">
        <v>3</v>
      </c>
      <c r="B9571" s="132">
        <v>0.53569444444444447</v>
      </c>
      <c r="C9571" s="145">
        <v>438183.15</v>
      </c>
      <c r="D9571" s="134" t="s">
        <v>7030</v>
      </c>
      <c r="E9571" s="108">
        <v>32554.415000000001</v>
      </c>
      <c r="F9571" s="108">
        <v>611.00900000000001</v>
      </c>
      <c r="G9571" s="108">
        <v>7</v>
      </c>
      <c r="H9571" s="108">
        <v>13812.576999999999</v>
      </c>
      <c r="I9571" s="108">
        <v>118818.87</v>
      </c>
      <c r="J9571" s="108">
        <v>758957.07</v>
      </c>
      <c r="K9571" s="108">
        <v>14249.871999999999</v>
      </c>
      <c r="L9571" s="108">
        <v>28686.737000000001</v>
      </c>
      <c r="M9571" s="108">
        <v>4223.4279999999999</v>
      </c>
      <c r="N9571" s="108">
        <v>2897.201</v>
      </c>
      <c r="O9571" s="108">
        <v>483.00599999999997</v>
      </c>
      <c r="P9571" s="108">
        <v>441.005</v>
      </c>
      <c r="Q9571" s="108">
        <v>496.00599999999997</v>
      </c>
      <c r="R9571" s="108">
        <v>440.005</v>
      </c>
      <c r="S9571" s="108">
        <v>667.01099999999997</v>
      </c>
    </row>
    <row r="9572" spans="1:19" ht="11.25" thickBot="1" x14ac:dyDescent="0.2">
      <c r="A9572" s="112"/>
    </row>
    <row r="9573" spans="1:19" ht="11.25" thickBot="1" x14ac:dyDescent="0.2">
      <c r="A9573" s="135" t="s">
        <v>362</v>
      </c>
      <c r="B9573" s="112"/>
      <c r="C9573" s="140">
        <v>434373.53</v>
      </c>
      <c r="D9573" s="134" t="s">
        <v>7031</v>
      </c>
      <c r="E9573" s="136">
        <v>31377.965</v>
      </c>
      <c r="F9573" s="136">
        <v>600.67499999999995</v>
      </c>
      <c r="G9573" s="136">
        <v>4.3330000000000002</v>
      </c>
      <c r="H9573" s="136">
        <v>13807.574000000001</v>
      </c>
      <c r="I9573" s="136">
        <v>117835.99</v>
      </c>
      <c r="J9573" s="136">
        <v>754421.37</v>
      </c>
      <c r="K9573" s="136">
        <v>14384.965</v>
      </c>
      <c r="L9573" s="136">
        <v>28398.677</v>
      </c>
      <c r="M9573" s="136">
        <v>4203.0910000000003</v>
      </c>
      <c r="N9573" s="136">
        <v>2868.1970000000001</v>
      </c>
      <c r="O9573" s="136">
        <v>465.339</v>
      </c>
      <c r="P9573" s="136">
        <v>452.67200000000003</v>
      </c>
      <c r="Q9573" s="136">
        <v>512.673</v>
      </c>
      <c r="R9573" s="136">
        <v>464.339</v>
      </c>
      <c r="S9573" s="136">
        <v>609.67600000000004</v>
      </c>
    </row>
    <row r="9574" spans="1:19" ht="11.25" thickBot="1" x14ac:dyDescent="0.2">
      <c r="A9574" s="112"/>
    </row>
    <row r="9575" spans="1:19" ht="11.25" thickBot="1" x14ac:dyDescent="0.2">
      <c r="A9575" s="138" t="s">
        <v>364</v>
      </c>
      <c r="B9575" s="112"/>
      <c r="C9575" s="140">
        <v>4022.3980000000001</v>
      </c>
      <c r="D9575" s="134" t="s">
        <v>7032</v>
      </c>
      <c r="E9575" s="136">
        <v>1120.636</v>
      </c>
      <c r="F9575" s="136">
        <v>35.643000000000001</v>
      </c>
      <c r="G9575" s="136">
        <v>3.0550000000000002</v>
      </c>
      <c r="H9575" s="136">
        <v>130.65799999999999</v>
      </c>
      <c r="I9575" s="136">
        <v>1123.3789999999999</v>
      </c>
      <c r="J9575" s="136">
        <v>4603.125</v>
      </c>
      <c r="K9575" s="136">
        <v>133.137</v>
      </c>
      <c r="L9575" s="136">
        <v>273.31299999999999</v>
      </c>
      <c r="M9575" s="136">
        <v>25.545999999999999</v>
      </c>
      <c r="N9575" s="136">
        <v>27.225000000000001</v>
      </c>
      <c r="O9575" s="136">
        <v>23.245999999999999</v>
      </c>
      <c r="P9575" s="136">
        <v>10.215</v>
      </c>
      <c r="Q9575" s="136">
        <v>15.632</v>
      </c>
      <c r="R9575" s="136">
        <v>21.78</v>
      </c>
      <c r="S9575" s="136">
        <v>50.651000000000003</v>
      </c>
    </row>
    <row r="9576" spans="1:19" ht="11.25" thickBot="1" x14ac:dyDescent="0.2">
      <c r="A9576" s="112"/>
    </row>
    <row r="9577" spans="1:19" ht="11.25" thickBot="1" x14ac:dyDescent="0.2">
      <c r="A9577" s="139" t="s">
        <v>366</v>
      </c>
      <c r="B9577" s="112"/>
      <c r="C9577" s="140">
        <v>0.92600000000000005</v>
      </c>
      <c r="D9577" s="134" t="s">
        <v>1593</v>
      </c>
      <c r="E9577" s="136">
        <v>3.5710000000000002</v>
      </c>
      <c r="F9577" s="136">
        <v>5.9340000000000002</v>
      </c>
      <c r="G9577" s="136">
        <v>70.501000000000005</v>
      </c>
      <c r="H9577" s="136">
        <v>0.94599999999999995</v>
      </c>
      <c r="I9577" s="136">
        <v>0.95299999999999996</v>
      </c>
      <c r="J9577" s="136">
        <v>0.61</v>
      </c>
      <c r="K9577" s="136">
        <v>0.92600000000000005</v>
      </c>
      <c r="L9577" s="136">
        <v>0.96199999999999997</v>
      </c>
      <c r="M9577" s="136">
        <v>0.60799999999999998</v>
      </c>
      <c r="N9577" s="136">
        <v>0.94899999999999995</v>
      </c>
      <c r="O9577" s="136">
        <v>4.9950000000000001</v>
      </c>
      <c r="P9577" s="136">
        <v>2.2570000000000001</v>
      </c>
      <c r="Q9577" s="136">
        <v>3.0489999999999999</v>
      </c>
      <c r="R9577" s="136">
        <v>4.6900000000000004</v>
      </c>
      <c r="S9577" s="136">
        <v>8.3079999999999998</v>
      </c>
    </row>
    <row r="9578" spans="1:19" ht="11.25" thickBot="1" x14ac:dyDescent="0.2">
      <c r="A9578" s="112"/>
    </row>
    <row r="9579" spans="1:19" ht="11.25" thickBot="1" x14ac:dyDescent="0.2">
      <c r="A9579" s="106" t="s">
        <v>357</v>
      </c>
      <c r="B9579" s="106" t="s">
        <v>358</v>
      </c>
      <c r="C9579" s="130" t="s">
        <v>51</v>
      </c>
      <c r="D9579" s="130" t="s">
        <v>52</v>
      </c>
      <c r="E9579" s="130" t="s">
        <v>53</v>
      </c>
      <c r="F9579" s="130" t="s">
        <v>54</v>
      </c>
      <c r="G9579" s="130" t="s">
        <v>55</v>
      </c>
      <c r="H9579" s="130" t="s">
        <v>56</v>
      </c>
      <c r="I9579" s="130" t="s">
        <v>57</v>
      </c>
      <c r="J9579" s="130" t="s">
        <v>58</v>
      </c>
      <c r="K9579" s="130" t="s">
        <v>59</v>
      </c>
      <c r="L9579" s="130" t="s">
        <v>60</v>
      </c>
      <c r="M9579" s="130" t="s">
        <v>61</v>
      </c>
      <c r="N9579" s="130" t="s">
        <v>62</v>
      </c>
      <c r="O9579" s="130" t="s">
        <v>63</v>
      </c>
      <c r="P9579" s="130" t="s">
        <v>64</v>
      </c>
      <c r="Q9579" s="131" t="s">
        <v>65</v>
      </c>
      <c r="R9579" s="131" t="s">
        <v>66</v>
      </c>
      <c r="S9579" s="130" t="s">
        <v>67</v>
      </c>
    </row>
    <row r="9580" spans="1:19" ht="11.25" thickBot="1" x14ac:dyDescent="0.2">
      <c r="A9580" s="107">
        <v>1</v>
      </c>
      <c r="B9580" s="132">
        <v>0.53533564814814816</v>
      </c>
      <c r="C9580" s="108">
        <v>499.00599999999997</v>
      </c>
      <c r="D9580" s="108">
        <v>440.005</v>
      </c>
      <c r="E9580" s="108">
        <v>197.001</v>
      </c>
      <c r="F9580" s="108">
        <v>276.00200000000001</v>
      </c>
      <c r="G9580" s="108">
        <v>165.001</v>
      </c>
      <c r="H9580" s="108">
        <v>272.00200000000001</v>
      </c>
      <c r="I9580" s="108">
        <v>2499.15</v>
      </c>
      <c r="J9580" s="108">
        <v>8585.7690000000002</v>
      </c>
      <c r="K9580" s="108">
        <v>12681.859</v>
      </c>
      <c r="L9580" s="108">
        <v>34</v>
      </c>
      <c r="M9580" s="108">
        <v>5</v>
      </c>
      <c r="N9580" s="108">
        <v>984.02300000000002</v>
      </c>
      <c r="O9580" s="108">
        <v>343.00299999999999</v>
      </c>
      <c r="P9580" s="108">
        <v>51919.614999999998</v>
      </c>
      <c r="Q9580" s="145">
        <v>1845900.2</v>
      </c>
      <c r="R9580" s="134" t="s">
        <v>7033</v>
      </c>
      <c r="S9580" s="108">
        <v>3580.308</v>
      </c>
    </row>
    <row r="9581" spans="1:19" ht="11.25" thickBot="1" x14ac:dyDescent="0.2">
      <c r="A9581" s="112"/>
    </row>
    <row r="9582" spans="1:19" ht="11.25" thickBot="1" x14ac:dyDescent="0.2">
      <c r="A9582" s="107">
        <v>2</v>
      </c>
      <c r="B9582" s="132">
        <v>0.5355092592592593</v>
      </c>
      <c r="C9582" s="108">
        <v>473.005</v>
      </c>
      <c r="D9582" s="108">
        <v>473.005</v>
      </c>
      <c r="E9582" s="108">
        <v>184.001</v>
      </c>
      <c r="F9582" s="108">
        <v>332.00299999999999</v>
      </c>
      <c r="G9582" s="108">
        <v>204.001</v>
      </c>
      <c r="H9582" s="108">
        <v>287.00200000000001</v>
      </c>
      <c r="I9582" s="108">
        <v>2447.1439999999998</v>
      </c>
      <c r="J9582" s="108">
        <v>8620.7829999999994</v>
      </c>
      <c r="K9582" s="108">
        <v>12675.855</v>
      </c>
      <c r="L9582" s="108">
        <v>29</v>
      </c>
      <c r="M9582" s="108">
        <v>11</v>
      </c>
      <c r="N9582" s="108">
        <v>948.02200000000005</v>
      </c>
      <c r="O9582" s="108">
        <v>354.00299999999999</v>
      </c>
      <c r="P9582" s="108">
        <v>52465.981</v>
      </c>
      <c r="Q9582" s="145">
        <v>1879913.2</v>
      </c>
      <c r="R9582" s="134" t="s">
        <v>7034</v>
      </c>
      <c r="S9582" s="108">
        <v>3428.2820000000002</v>
      </c>
    </row>
    <row r="9583" spans="1:19" ht="11.25" thickBot="1" x14ac:dyDescent="0.2">
      <c r="A9583" s="112"/>
    </row>
    <row r="9584" spans="1:19" ht="11.25" thickBot="1" x14ac:dyDescent="0.2">
      <c r="A9584" s="107">
        <v>3</v>
      </c>
      <c r="B9584" s="132">
        <v>0.53569444444444447</v>
      </c>
      <c r="C9584" s="108">
        <v>464.005</v>
      </c>
      <c r="D9584" s="108">
        <v>441.005</v>
      </c>
      <c r="E9584" s="108">
        <v>209.001</v>
      </c>
      <c r="F9584" s="108">
        <v>255.00200000000001</v>
      </c>
      <c r="G9584" s="108">
        <v>153.001</v>
      </c>
      <c r="H9584" s="108">
        <v>249.001</v>
      </c>
      <c r="I9584" s="108">
        <v>2570.1590000000001</v>
      </c>
      <c r="J9584" s="108">
        <v>8384.6869999999999</v>
      </c>
      <c r="K9584" s="108">
        <v>12706.874</v>
      </c>
      <c r="L9584" s="108">
        <v>35</v>
      </c>
      <c r="M9584" s="108">
        <v>8</v>
      </c>
      <c r="N9584" s="108">
        <v>1007.024</v>
      </c>
      <c r="O9584" s="108">
        <v>375.00299999999999</v>
      </c>
      <c r="P9584" s="108">
        <v>52102.07</v>
      </c>
      <c r="Q9584" s="145">
        <v>1891998.1</v>
      </c>
      <c r="R9584" s="134" t="s">
        <v>7035</v>
      </c>
      <c r="S9584" s="108">
        <v>4010.386</v>
      </c>
    </row>
    <row r="9585" spans="1:19" ht="11.25" thickBot="1" x14ac:dyDescent="0.2">
      <c r="A9585" s="112"/>
    </row>
    <row r="9586" spans="1:19" ht="11.25" thickBot="1" x14ac:dyDescent="0.2">
      <c r="A9586" s="135" t="s">
        <v>362</v>
      </c>
      <c r="B9586" s="112"/>
      <c r="C9586" s="136">
        <v>478.67200000000003</v>
      </c>
      <c r="D9586" s="136">
        <v>451.33800000000002</v>
      </c>
      <c r="E9586" s="136">
        <v>196.66800000000001</v>
      </c>
      <c r="F9586" s="136">
        <v>287.66899999999998</v>
      </c>
      <c r="G9586" s="136">
        <v>174.001</v>
      </c>
      <c r="H9586" s="136">
        <v>269.33499999999998</v>
      </c>
      <c r="I9586" s="136">
        <v>2505.4839999999999</v>
      </c>
      <c r="J9586" s="136">
        <v>8530.4130000000005</v>
      </c>
      <c r="K9586" s="136">
        <v>12688.196</v>
      </c>
      <c r="L9586" s="136">
        <v>32.667000000000002</v>
      </c>
      <c r="M9586" s="136">
        <v>8</v>
      </c>
      <c r="N9586" s="136">
        <v>979.69</v>
      </c>
      <c r="O9586" s="136">
        <v>357.33600000000001</v>
      </c>
      <c r="P9586" s="136">
        <v>52162.555</v>
      </c>
      <c r="Q9586" s="140">
        <v>1872603.8</v>
      </c>
      <c r="R9586" s="134" t="s">
        <v>7036</v>
      </c>
      <c r="S9586" s="136">
        <v>3672.9920000000002</v>
      </c>
    </row>
    <row r="9587" spans="1:19" ht="11.25" thickBot="1" x14ac:dyDescent="0.2">
      <c r="A9587" s="112"/>
    </row>
    <row r="9588" spans="1:19" ht="11.25" thickBot="1" x14ac:dyDescent="0.2">
      <c r="A9588" s="138" t="s">
        <v>364</v>
      </c>
      <c r="B9588" s="112"/>
      <c r="C9588" s="136">
        <v>18.175000000000001</v>
      </c>
      <c r="D9588" s="136">
        <v>18.771000000000001</v>
      </c>
      <c r="E9588" s="136">
        <v>12.503</v>
      </c>
      <c r="F9588" s="136">
        <v>39.804000000000002</v>
      </c>
      <c r="G9588" s="136">
        <v>26.664999999999999</v>
      </c>
      <c r="H9588" s="136">
        <v>19.14</v>
      </c>
      <c r="I9588" s="136">
        <v>61.752000000000002</v>
      </c>
      <c r="J9588" s="136">
        <v>127.411</v>
      </c>
      <c r="K9588" s="136">
        <v>16.452000000000002</v>
      </c>
      <c r="L9588" s="136">
        <v>3.2149999999999999</v>
      </c>
      <c r="M9588" s="136">
        <v>3</v>
      </c>
      <c r="N9588" s="136">
        <v>29.739000000000001</v>
      </c>
      <c r="O9588" s="136">
        <v>16.259</v>
      </c>
      <c r="P9588" s="136">
        <v>278.16000000000003</v>
      </c>
      <c r="Q9588" s="140">
        <v>23902.395</v>
      </c>
      <c r="R9588" s="134" t="s">
        <v>7037</v>
      </c>
      <c r="S9588" s="136">
        <v>301.91699999999997</v>
      </c>
    </row>
    <row r="9589" spans="1:19" ht="11.25" thickBot="1" x14ac:dyDescent="0.2">
      <c r="A9589" s="112"/>
    </row>
    <row r="9590" spans="1:19" ht="11.25" thickBot="1" x14ac:dyDescent="0.2">
      <c r="A9590" s="139" t="s">
        <v>366</v>
      </c>
      <c r="B9590" s="112"/>
      <c r="C9590" s="136">
        <v>3.7970000000000002</v>
      </c>
      <c r="D9590" s="136">
        <v>4.1589999999999998</v>
      </c>
      <c r="E9590" s="136">
        <v>6.3579999999999997</v>
      </c>
      <c r="F9590" s="136">
        <v>13.837</v>
      </c>
      <c r="G9590" s="136">
        <v>15.324999999999999</v>
      </c>
      <c r="H9590" s="136">
        <v>7.1059999999999999</v>
      </c>
      <c r="I9590" s="136">
        <v>2.4649999999999999</v>
      </c>
      <c r="J9590" s="136">
        <v>1.494</v>
      </c>
      <c r="K9590" s="136">
        <v>0.13</v>
      </c>
      <c r="L9590" s="136">
        <v>9.84</v>
      </c>
      <c r="M9590" s="136">
        <v>37.5</v>
      </c>
      <c r="N9590" s="136">
        <v>3.036</v>
      </c>
      <c r="O9590" s="136">
        <v>4.55</v>
      </c>
      <c r="P9590" s="136">
        <v>0.53300000000000003</v>
      </c>
      <c r="Q9590" s="140">
        <v>1.276</v>
      </c>
      <c r="R9590" s="134" t="s">
        <v>1599</v>
      </c>
      <c r="S9590" s="136">
        <v>8.2200000000000006</v>
      </c>
    </row>
    <row r="9591" spans="1:19" ht="11.25" thickBot="1" x14ac:dyDescent="0.2">
      <c r="A9591" s="112"/>
    </row>
    <row r="9592" spans="1:19" ht="11.25" thickBot="1" x14ac:dyDescent="0.2">
      <c r="A9592" s="106" t="s">
        <v>357</v>
      </c>
      <c r="B9592" s="106" t="s">
        <v>358</v>
      </c>
      <c r="C9592" s="130" t="s">
        <v>68</v>
      </c>
    </row>
    <row r="9593" spans="1:19" ht="11.25" thickBot="1" x14ac:dyDescent="0.2">
      <c r="A9593" s="107">
        <v>1</v>
      </c>
      <c r="B9593" s="132">
        <v>0.53533564814814816</v>
      </c>
      <c r="C9593" s="108">
        <v>1193.0340000000001</v>
      </c>
    </row>
    <row r="9594" spans="1:19" ht="11.25" thickBot="1" x14ac:dyDescent="0.2">
      <c r="A9594" s="112"/>
    </row>
    <row r="9595" spans="1:19" ht="11.25" thickBot="1" x14ac:dyDescent="0.2">
      <c r="A9595" s="107">
        <v>2</v>
      </c>
      <c r="B9595" s="132">
        <v>0.5355092592592593</v>
      </c>
      <c r="C9595" s="108">
        <v>1219.0360000000001</v>
      </c>
    </row>
    <row r="9596" spans="1:19" ht="11.25" thickBot="1" x14ac:dyDescent="0.2">
      <c r="A9596" s="112"/>
    </row>
    <row r="9597" spans="1:19" ht="11.25" thickBot="1" x14ac:dyDescent="0.2">
      <c r="A9597" s="107">
        <v>3</v>
      </c>
      <c r="B9597" s="132">
        <v>0.53569444444444447</v>
      </c>
      <c r="C9597" s="108">
        <v>1166.0329999999999</v>
      </c>
    </row>
    <row r="9598" spans="1:19" ht="11.25" thickBot="1" x14ac:dyDescent="0.2">
      <c r="A9598" s="112"/>
    </row>
    <row r="9599" spans="1:19" ht="11.25" thickBot="1" x14ac:dyDescent="0.2">
      <c r="A9599" s="135" t="s">
        <v>362</v>
      </c>
      <c r="B9599" s="112"/>
      <c r="C9599" s="136">
        <v>1192.701</v>
      </c>
    </row>
    <row r="9600" spans="1:19" ht="11.25" thickBot="1" x14ac:dyDescent="0.2">
      <c r="A9600" s="112"/>
    </row>
    <row r="9601" spans="1:19" ht="11.25" thickBot="1" x14ac:dyDescent="0.2">
      <c r="A9601" s="138" t="s">
        <v>364</v>
      </c>
      <c r="B9601" s="112"/>
      <c r="C9601" s="136">
        <v>26.503</v>
      </c>
    </row>
    <row r="9602" spans="1:19" ht="11.25" thickBot="1" x14ac:dyDescent="0.2">
      <c r="A9602" s="112"/>
    </row>
    <row r="9603" spans="1:19" ht="11.25" thickBot="1" x14ac:dyDescent="0.2">
      <c r="A9603" s="139" t="s">
        <v>366</v>
      </c>
      <c r="B9603" s="112"/>
      <c r="C9603" s="136">
        <v>2.222</v>
      </c>
    </row>
    <row r="9604" spans="1:19" ht="10.5" x14ac:dyDescent="0.15">
      <c r="A9604" s="112"/>
    </row>
    <row r="9605" spans="1:19" x14ac:dyDescent="0.15">
      <c r="A9605" s="129"/>
      <c r="B9605" s="86" t="s">
        <v>1600</v>
      </c>
    </row>
    <row r="9606" spans="1:19" ht="9.75" thickBot="1" x14ac:dyDescent="0.2">
      <c r="A9606" s="81" t="s">
        <v>5871</v>
      </c>
    </row>
    <row r="9607" spans="1:19" ht="11.25" thickBot="1" x14ac:dyDescent="0.2">
      <c r="A9607" s="106" t="s">
        <v>357</v>
      </c>
      <c r="B9607" s="106" t="s">
        <v>358</v>
      </c>
      <c r="C9607" s="130" t="s">
        <v>0</v>
      </c>
      <c r="D9607" s="130" t="s">
        <v>1</v>
      </c>
      <c r="E9607" s="130" t="s">
        <v>2</v>
      </c>
      <c r="F9607" s="130" t="s">
        <v>3</v>
      </c>
      <c r="G9607" s="130" t="s">
        <v>4</v>
      </c>
      <c r="H9607" s="130" t="s">
        <v>5</v>
      </c>
      <c r="I9607" s="131" t="s">
        <v>6</v>
      </c>
      <c r="J9607" s="131" t="s">
        <v>7</v>
      </c>
      <c r="K9607" s="130" t="s">
        <v>8</v>
      </c>
      <c r="L9607" s="130" t="s">
        <v>9</v>
      </c>
      <c r="M9607" s="130" t="s">
        <v>10</v>
      </c>
      <c r="N9607" s="130" t="s">
        <v>11</v>
      </c>
      <c r="O9607" s="130" t="s">
        <v>12</v>
      </c>
      <c r="P9607" s="130" t="s">
        <v>13</v>
      </c>
      <c r="Q9607" s="130" t="s">
        <v>14</v>
      </c>
      <c r="R9607" s="130" t="s">
        <v>15</v>
      </c>
      <c r="S9607" s="130" t="s">
        <v>16</v>
      </c>
    </row>
    <row r="9608" spans="1:19" ht="11.25" thickBot="1" x14ac:dyDescent="0.2">
      <c r="A9608" s="107">
        <v>1</v>
      </c>
      <c r="B9608" s="132">
        <v>0.54046296296296303</v>
      </c>
      <c r="C9608" s="141" t="s">
        <v>7038</v>
      </c>
      <c r="D9608" s="141" t="s">
        <v>7039</v>
      </c>
      <c r="E9608" s="141" t="s">
        <v>7040</v>
      </c>
      <c r="F9608" s="141" t="s">
        <v>7041</v>
      </c>
      <c r="G9608" s="141" t="s">
        <v>7042</v>
      </c>
      <c r="H9608" s="141" t="s">
        <v>7043</v>
      </c>
      <c r="I9608" s="145">
        <v>19334.968000000001</v>
      </c>
      <c r="J9608" s="134" t="s">
        <v>7044</v>
      </c>
      <c r="K9608" s="141" t="s">
        <v>7045</v>
      </c>
      <c r="L9608" s="108">
        <v>184.001</v>
      </c>
      <c r="M9608" s="108">
        <v>11310.069</v>
      </c>
      <c r="N9608" s="108">
        <v>53491.584000000003</v>
      </c>
      <c r="O9608" s="141" t="s">
        <v>7046</v>
      </c>
      <c r="P9608" s="108">
        <v>203360.71</v>
      </c>
      <c r="Q9608" s="108">
        <v>8256.6360000000004</v>
      </c>
      <c r="R9608" s="108">
        <v>22928.61</v>
      </c>
      <c r="S9608" s="108">
        <v>150553.03</v>
      </c>
    </row>
    <row r="9609" spans="1:19" ht="11.25" thickBot="1" x14ac:dyDescent="0.2">
      <c r="A9609" s="112"/>
    </row>
    <row r="9610" spans="1:19" ht="11.25" thickBot="1" x14ac:dyDescent="0.2">
      <c r="A9610" s="107">
        <v>2</v>
      </c>
      <c r="B9610" s="132">
        <v>0.54063657407407406</v>
      </c>
      <c r="C9610" s="141" t="s">
        <v>7047</v>
      </c>
      <c r="D9610" s="141" t="s">
        <v>7048</v>
      </c>
      <c r="E9610" s="141" t="s">
        <v>7049</v>
      </c>
      <c r="F9610" s="141" t="s">
        <v>7050</v>
      </c>
      <c r="G9610" s="141" t="s">
        <v>7051</v>
      </c>
      <c r="H9610" s="141" t="s">
        <v>7052</v>
      </c>
      <c r="I9610" s="145">
        <v>19828.432000000001</v>
      </c>
      <c r="J9610" s="134" t="s">
        <v>7053</v>
      </c>
      <c r="K9610" s="141" t="s">
        <v>7054</v>
      </c>
      <c r="L9610" s="108">
        <v>213.001</v>
      </c>
      <c r="M9610" s="108">
        <v>11492.169</v>
      </c>
      <c r="N9610" s="108">
        <v>52917.120000000003</v>
      </c>
      <c r="O9610" s="141" t="s">
        <v>7055</v>
      </c>
      <c r="P9610" s="108">
        <v>206143.87</v>
      </c>
      <c r="Q9610" s="108">
        <v>8021.5439999999999</v>
      </c>
      <c r="R9610" s="108">
        <v>22826.498</v>
      </c>
      <c r="S9610" s="108">
        <v>150463.39000000001</v>
      </c>
    </row>
    <row r="9611" spans="1:19" ht="11.25" thickBot="1" x14ac:dyDescent="0.2">
      <c r="A9611" s="112"/>
    </row>
    <row r="9612" spans="1:19" ht="11.25" thickBot="1" x14ac:dyDescent="0.2">
      <c r="A9612" s="107">
        <v>3</v>
      </c>
      <c r="B9612" s="132">
        <v>0.54082175925925924</v>
      </c>
      <c r="C9612" s="141" t="s">
        <v>7056</v>
      </c>
      <c r="D9612" s="141" t="s">
        <v>7057</v>
      </c>
      <c r="E9612" s="141" t="s">
        <v>7058</v>
      </c>
      <c r="F9612" s="141" t="s">
        <v>7059</v>
      </c>
      <c r="G9612" s="141" t="s">
        <v>7060</v>
      </c>
      <c r="H9612" s="141" t="s">
        <v>7061</v>
      </c>
      <c r="I9612" s="145">
        <v>19771.377</v>
      </c>
      <c r="J9612" s="134" t="s">
        <v>7062</v>
      </c>
      <c r="K9612" s="141" t="s">
        <v>7063</v>
      </c>
      <c r="L9612" s="108">
        <v>198.001</v>
      </c>
      <c r="M9612" s="108">
        <v>11534.191999999999</v>
      </c>
      <c r="N9612" s="108">
        <v>53203.849000000002</v>
      </c>
      <c r="O9612" s="141" t="s">
        <v>7064</v>
      </c>
      <c r="P9612" s="108">
        <v>206860.92</v>
      </c>
      <c r="Q9612" s="108">
        <v>8029.5469999999996</v>
      </c>
      <c r="R9612" s="108">
        <v>22797.467000000001</v>
      </c>
      <c r="S9612" s="108">
        <v>151482.73000000001</v>
      </c>
    </row>
    <row r="9613" spans="1:19" ht="11.25" thickBot="1" x14ac:dyDescent="0.2">
      <c r="A9613" s="112"/>
    </row>
    <row r="9614" spans="1:19" ht="11.25" thickBot="1" x14ac:dyDescent="0.2">
      <c r="A9614" s="135" t="s">
        <v>362</v>
      </c>
      <c r="B9614" s="112"/>
      <c r="C9614" s="141" t="s">
        <v>7065</v>
      </c>
      <c r="D9614" s="141" t="s">
        <v>7066</v>
      </c>
      <c r="E9614" s="141" t="s">
        <v>7067</v>
      </c>
      <c r="F9614" s="141" t="s">
        <v>7068</v>
      </c>
      <c r="G9614" s="141" t="s">
        <v>7069</v>
      </c>
      <c r="H9614" s="141" t="s">
        <v>7070</v>
      </c>
      <c r="I9614" s="140">
        <v>19644.925999999999</v>
      </c>
      <c r="J9614" s="134" t="s">
        <v>7071</v>
      </c>
      <c r="K9614" s="141" t="s">
        <v>7072</v>
      </c>
      <c r="L9614" s="136">
        <v>198.334</v>
      </c>
      <c r="M9614" s="136">
        <v>11445.477000000001</v>
      </c>
      <c r="N9614" s="136">
        <v>53204.184000000001</v>
      </c>
      <c r="O9614" s="141" t="s">
        <v>7073</v>
      </c>
      <c r="P9614" s="136">
        <v>205455.17</v>
      </c>
      <c r="Q9614" s="136">
        <v>8102.576</v>
      </c>
      <c r="R9614" s="136">
        <v>22850.858</v>
      </c>
      <c r="S9614" s="136">
        <v>150833.04999999999</v>
      </c>
    </row>
    <row r="9615" spans="1:19" ht="11.25" thickBot="1" x14ac:dyDescent="0.2">
      <c r="A9615" s="112"/>
    </row>
    <row r="9616" spans="1:19" ht="11.25" thickBot="1" x14ac:dyDescent="0.2">
      <c r="A9616" s="138" t="s">
        <v>364</v>
      </c>
      <c r="B9616" s="112"/>
      <c r="C9616" s="141" t="s">
        <v>7074</v>
      </c>
      <c r="D9616" s="141" t="s">
        <v>7075</v>
      </c>
      <c r="E9616" s="141" t="s">
        <v>7076</v>
      </c>
      <c r="F9616" s="141" t="s">
        <v>7077</v>
      </c>
      <c r="G9616" s="141" t="s">
        <v>7078</v>
      </c>
      <c r="H9616" s="141" t="s">
        <v>7079</v>
      </c>
      <c r="I9616" s="140">
        <v>269.94299999999998</v>
      </c>
      <c r="J9616" s="134" t="s">
        <v>7080</v>
      </c>
      <c r="K9616" s="141" t="s">
        <v>7081</v>
      </c>
      <c r="L9616" s="136">
        <v>14.503</v>
      </c>
      <c r="M9616" s="136">
        <v>119.134</v>
      </c>
      <c r="N9616" s="136">
        <v>287.23200000000003</v>
      </c>
      <c r="O9616" s="141" t="s">
        <v>7082</v>
      </c>
      <c r="P9616" s="136">
        <v>1848.944</v>
      </c>
      <c r="Q9616" s="136">
        <v>133.47999999999999</v>
      </c>
      <c r="R9616" s="136">
        <v>68.882000000000005</v>
      </c>
      <c r="S9616" s="136">
        <v>564.42499999999995</v>
      </c>
    </row>
    <row r="9617" spans="1:19" ht="11.25" thickBot="1" x14ac:dyDescent="0.2">
      <c r="A9617" s="112"/>
    </row>
    <row r="9618" spans="1:19" ht="11.25" thickBot="1" x14ac:dyDescent="0.2">
      <c r="A9618" s="139" t="s">
        <v>366</v>
      </c>
      <c r="B9618" s="112"/>
      <c r="C9618" s="141" t="s">
        <v>7083</v>
      </c>
      <c r="D9618" s="141" t="s">
        <v>7084</v>
      </c>
      <c r="E9618" s="141" t="s">
        <v>7085</v>
      </c>
      <c r="F9618" s="141" t="s">
        <v>5778</v>
      </c>
      <c r="G9618" s="141" t="s">
        <v>7086</v>
      </c>
      <c r="H9618" s="141" t="s">
        <v>7087</v>
      </c>
      <c r="I9618" s="140">
        <v>1.3740000000000001</v>
      </c>
      <c r="J9618" s="134" t="s">
        <v>1650</v>
      </c>
      <c r="K9618" s="141" t="s">
        <v>5481</v>
      </c>
      <c r="L9618" s="136">
        <v>7.3120000000000003</v>
      </c>
      <c r="M9618" s="136">
        <v>1.0409999999999999</v>
      </c>
      <c r="N9618" s="136">
        <v>0.54</v>
      </c>
      <c r="O9618" s="141" t="s">
        <v>2613</v>
      </c>
      <c r="P9618" s="136">
        <v>0.9</v>
      </c>
      <c r="Q9618" s="136">
        <v>1.647</v>
      </c>
      <c r="R9618" s="136">
        <v>0.30099999999999999</v>
      </c>
      <c r="S9618" s="136">
        <v>0.374</v>
      </c>
    </row>
    <row r="9619" spans="1:19" ht="11.25" thickBot="1" x14ac:dyDescent="0.2">
      <c r="A9619" s="112"/>
    </row>
    <row r="9620" spans="1:19" ht="11.25" thickBot="1" x14ac:dyDescent="0.2">
      <c r="A9620" s="106" t="s">
        <v>357</v>
      </c>
      <c r="B9620" s="106" t="s">
        <v>358</v>
      </c>
      <c r="C9620" s="130" t="s">
        <v>17</v>
      </c>
      <c r="D9620" s="130" t="s">
        <v>18</v>
      </c>
      <c r="E9620" s="131" t="s">
        <v>19</v>
      </c>
      <c r="F9620" s="131" t="s">
        <v>20</v>
      </c>
      <c r="G9620" s="130" t="s">
        <v>21</v>
      </c>
      <c r="H9620" s="130" t="s">
        <v>22</v>
      </c>
      <c r="I9620" s="130" t="s">
        <v>23</v>
      </c>
      <c r="J9620" s="130" t="s">
        <v>24</v>
      </c>
      <c r="K9620" s="131" t="s">
        <v>25</v>
      </c>
      <c r="L9620" s="131" t="s">
        <v>26</v>
      </c>
      <c r="M9620" s="130" t="s">
        <v>27</v>
      </c>
      <c r="N9620" s="130" t="s">
        <v>28</v>
      </c>
      <c r="O9620" s="130" t="s">
        <v>29</v>
      </c>
      <c r="P9620" s="130" t="s">
        <v>30</v>
      </c>
      <c r="Q9620" s="130" t="s">
        <v>31</v>
      </c>
      <c r="R9620" s="130" t="s">
        <v>32</v>
      </c>
      <c r="S9620" s="130" t="s">
        <v>33</v>
      </c>
    </row>
    <row r="9621" spans="1:19" ht="11.25" thickBot="1" x14ac:dyDescent="0.2">
      <c r="A9621" s="107">
        <v>1</v>
      </c>
      <c r="B9621" s="132">
        <v>0.54046296296296303</v>
      </c>
      <c r="C9621" s="108">
        <v>37671.027999999998</v>
      </c>
      <c r="D9621" s="108">
        <v>7781.4530000000004</v>
      </c>
      <c r="E9621" s="145">
        <v>23376.107</v>
      </c>
      <c r="F9621" s="145">
        <v>867760.5</v>
      </c>
      <c r="G9621" s="108">
        <v>19</v>
      </c>
      <c r="H9621" s="108">
        <v>41</v>
      </c>
      <c r="I9621" s="108">
        <v>712029.22</v>
      </c>
      <c r="J9621" s="141" t="s">
        <v>7088</v>
      </c>
      <c r="K9621" s="145">
        <v>183591.39</v>
      </c>
      <c r="L9621" s="134" t="s">
        <v>7089</v>
      </c>
      <c r="M9621" s="108">
        <v>1522.056</v>
      </c>
      <c r="N9621" s="108">
        <v>2505.1509999999998</v>
      </c>
      <c r="O9621" s="108">
        <v>5</v>
      </c>
      <c r="P9621" s="108">
        <v>64</v>
      </c>
      <c r="Q9621" s="108">
        <v>272.00200000000001</v>
      </c>
      <c r="R9621" s="108">
        <v>549.00699999999995</v>
      </c>
      <c r="S9621" s="108">
        <v>381.00299999999999</v>
      </c>
    </row>
    <row r="9622" spans="1:19" ht="11.25" thickBot="1" x14ac:dyDescent="0.2">
      <c r="A9622" s="112"/>
    </row>
    <row r="9623" spans="1:19" ht="11.25" thickBot="1" x14ac:dyDescent="0.2">
      <c r="A9623" s="107">
        <v>2</v>
      </c>
      <c r="B9623" s="132">
        <v>0.54063657407407406</v>
      </c>
      <c r="C9623" s="108">
        <v>37414.565999999999</v>
      </c>
      <c r="D9623" s="108">
        <v>7623.3950000000004</v>
      </c>
      <c r="E9623" s="145">
        <v>23872.67</v>
      </c>
      <c r="F9623" s="145">
        <v>868358.67</v>
      </c>
      <c r="G9623" s="108">
        <v>16</v>
      </c>
      <c r="H9623" s="108">
        <v>49</v>
      </c>
      <c r="I9623" s="108">
        <v>715753.64</v>
      </c>
      <c r="J9623" s="141" t="s">
        <v>7090</v>
      </c>
      <c r="K9623" s="145">
        <v>186551.51</v>
      </c>
      <c r="L9623" s="134" t="s">
        <v>7091</v>
      </c>
      <c r="M9623" s="108">
        <v>1512.0550000000001</v>
      </c>
      <c r="N9623" s="108">
        <v>2280.125</v>
      </c>
      <c r="O9623" s="108">
        <v>9</v>
      </c>
      <c r="P9623" s="108">
        <v>56</v>
      </c>
      <c r="Q9623" s="108">
        <v>252.00200000000001</v>
      </c>
      <c r="R9623" s="108">
        <v>582.00800000000004</v>
      </c>
      <c r="S9623" s="108">
        <v>362.00299999999999</v>
      </c>
    </row>
    <row r="9624" spans="1:19" ht="11.25" thickBot="1" x14ac:dyDescent="0.2">
      <c r="A9624" s="112"/>
    </row>
    <row r="9625" spans="1:19" ht="11.25" thickBot="1" x14ac:dyDescent="0.2">
      <c r="A9625" s="107">
        <v>3</v>
      </c>
      <c r="B9625" s="132">
        <v>0.54082175925925924</v>
      </c>
      <c r="C9625" s="108">
        <v>38528.593999999997</v>
      </c>
      <c r="D9625" s="108">
        <v>7900.4979999999996</v>
      </c>
      <c r="E9625" s="145">
        <v>23675.445</v>
      </c>
      <c r="F9625" s="145">
        <v>875122.03</v>
      </c>
      <c r="G9625" s="108">
        <v>12</v>
      </c>
      <c r="H9625" s="108">
        <v>46</v>
      </c>
      <c r="I9625" s="108">
        <v>714947.66</v>
      </c>
      <c r="J9625" s="141" t="s">
        <v>7092</v>
      </c>
      <c r="K9625" s="145">
        <v>187355.68</v>
      </c>
      <c r="L9625" s="134" t="s">
        <v>7093</v>
      </c>
      <c r="M9625" s="108">
        <v>1487.0530000000001</v>
      </c>
      <c r="N9625" s="108">
        <v>2349.1320000000001</v>
      </c>
      <c r="O9625" s="108">
        <v>5</v>
      </c>
      <c r="P9625" s="108">
        <v>58</v>
      </c>
      <c r="Q9625" s="108">
        <v>244.001</v>
      </c>
      <c r="R9625" s="108">
        <v>593.00800000000004</v>
      </c>
      <c r="S9625" s="108">
        <v>361.00299999999999</v>
      </c>
    </row>
    <row r="9626" spans="1:19" ht="11.25" thickBot="1" x14ac:dyDescent="0.2">
      <c r="A9626" s="112"/>
    </row>
    <row r="9627" spans="1:19" ht="11.25" thickBot="1" x14ac:dyDescent="0.2">
      <c r="A9627" s="135" t="s">
        <v>362</v>
      </c>
      <c r="B9627" s="112"/>
      <c r="C9627" s="136">
        <v>37871.396000000001</v>
      </c>
      <c r="D9627" s="136">
        <v>7768.4480000000003</v>
      </c>
      <c r="E9627" s="140">
        <v>23641.406999999999</v>
      </c>
      <c r="F9627" s="140">
        <v>870413.73</v>
      </c>
      <c r="G9627" s="136">
        <v>15.667</v>
      </c>
      <c r="H9627" s="136">
        <v>45.332999999999998</v>
      </c>
      <c r="I9627" s="136">
        <v>714243.5</v>
      </c>
      <c r="J9627" s="141" t="s">
        <v>7094</v>
      </c>
      <c r="K9627" s="140">
        <v>185832.86</v>
      </c>
      <c r="L9627" s="134" t="s">
        <v>7095</v>
      </c>
      <c r="M9627" s="136">
        <v>1507.0550000000001</v>
      </c>
      <c r="N9627" s="136">
        <v>2378.136</v>
      </c>
      <c r="O9627" s="136">
        <v>6.3330000000000002</v>
      </c>
      <c r="P9627" s="136">
        <v>59.332999999999998</v>
      </c>
      <c r="Q9627" s="136">
        <v>256.00200000000001</v>
      </c>
      <c r="R9627" s="136">
        <v>574.67499999999995</v>
      </c>
      <c r="S9627" s="136">
        <v>368.00299999999999</v>
      </c>
    </row>
    <row r="9628" spans="1:19" ht="11.25" thickBot="1" x14ac:dyDescent="0.2">
      <c r="A9628" s="112"/>
    </row>
    <row r="9629" spans="1:19" ht="11.25" thickBot="1" x14ac:dyDescent="0.2">
      <c r="A9629" s="138" t="s">
        <v>364</v>
      </c>
      <c r="B9629" s="112"/>
      <c r="C9629" s="136">
        <v>583.41700000000003</v>
      </c>
      <c r="D9629" s="136">
        <v>139.00899999999999</v>
      </c>
      <c r="E9629" s="140">
        <v>250.02500000000001</v>
      </c>
      <c r="F9629" s="140">
        <v>4088.4589999999998</v>
      </c>
      <c r="G9629" s="136">
        <v>3.512</v>
      </c>
      <c r="H9629" s="136">
        <v>4.0410000000000004</v>
      </c>
      <c r="I9629" s="136">
        <v>1959.5139999999999</v>
      </c>
      <c r="J9629" s="141" t="s">
        <v>7096</v>
      </c>
      <c r="K9629" s="140">
        <v>1982.376</v>
      </c>
      <c r="L9629" s="134" t="s">
        <v>7097</v>
      </c>
      <c r="M9629" s="136">
        <v>18.029</v>
      </c>
      <c r="N9629" s="136">
        <v>115.283</v>
      </c>
      <c r="O9629" s="136">
        <v>2.3090000000000002</v>
      </c>
      <c r="P9629" s="136">
        <v>4.1630000000000003</v>
      </c>
      <c r="Q9629" s="136">
        <v>14.422000000000001</v>
      </c>
      <c r="R9629" s="136">
        <v>22.899000000000001</v>
      </c>
      <c r="S9629" s="136">
        <v>11.27</v>
      </c>
    </row>
    <row r="9630" spans="1:19" ht="11.25" thickBot="1" x14ac:dyDescent="0.2">
      <c r="A9630" s="112"/>
    </row>
    <row r="9631" spans="1:19" ht="11.25" thickBot="1" x14ac:dyDescent="0.2">
      <c r="A9631" s="139" t="s">
        <v>366</v>
      </c>
      <c r="B9631" s="112"/>
      <c r="C9631" s="136">
        <v>1.5409999999999999</v>
      </c>
      <c r="D9631" s="136">
        <v>1.7889999999999999</v>
      </c>
      <c r="E9631" s="140">
        <v>1.0580000000000001</v>
      </c>
      <c r="F9631" s="140">
        <v>0.47</v>
      </c>
      <c r="G9631" s="136">
        <v>22.416</v>
      </c>
      <c r="H9631" s="136">
        <v>8.9149999999999991</v>
      </c>
      <c r="I9631" s="136">
        <v>0.27400000000000002</v>
      </c>
      <c r="J9631" s="141" t="s">
        <v>2591</v>
      </c>
      <c r="K9631" s="140">
        <v>1.0669999999999999</v>
      </c>
      <c r="L9631" s="134" t="s">
        <v>1664</v>
      </c>
      <c r="M9631" s="136">
        <v>1.196</v>
      </c>
      <c r="N9631" s="136">
        <v>4.8479999999999999</v>
      </c>
      <c r="O9631" s="136">
        <v>36.463999999999999</v>
      </c>
      <c r="P9631" s="136">
        <v>7.0170000000000003</v>
      </c>
      <c r="Q9631" s="136">
        <v>5.6340000000000003</v>
      </c>
      <c r="R9631" s="136">
        <v>3.9849999999999999</v>
      </c>
      <c r="S9631" s="136">
        <v>3.0619999999999998</v>
      </c>
    </row>
    <row r="9632" spans="1:19" ht="11.25" thickBot="1" x14ac:dyDescent="0.2">
      <c r="A9632" s="112"/>
    </row>
    <row r="9633" spans="1:19" ht="11.25" thickBot="1" x14ac:dyDescent="0.2">
      <c r="A9633" s="106" t="s">
        <v>357</v>
      </c>
      <c r="B9633" s="106" t="s">
        <v>358</v>
      </c>
      <c r="C9633" s="131" t="s">
        <v>34</v>
      </c>
      <c r="D9633" s="131" t="s">
        <v>35</v>
      </c>
      <c r="E9633" s="130" t="s">
        <v>36</v>
      </c>
      <c r="F9633" s="130" t="s">
        <v>37</v>
      </c>
      <c r="G9633" s="130" t="s">
        <v>38</v>
      </c>
      <c r="H9633" s="130" t="s">
        <v>39</v>
      </c>
      <c r="I9633" s="130" t="s">
        <v>40</v>
      </c>
      <c r="J9633" s="130" t="s">
        <v>41</v>
      </c>
      <c r="K9633" s="130" t="s">
        <v>42</v>
      </c>
      <c r="L9633" s="130" t="s">
        <v>43</v>
      </c>
      <c r="M9633" s="130" t="s">
        <v>44</v>
      </c>
      <c r="N9633" s="130" t="s">
        <v>45</v>
      </c>
      <c r="O9633" s="130" t="s">
        <v>46</v>
      </c>
      <c r="P9633" s="130" t="s">
        <v>47</v>
      </c>
      <c r="Q9633" s="130" t="s">
        <v>48</v>
      </c>
      <c r="R9633" s="130" t="s">
        <v>49</v>
      </c>
      <c r="S9633" s="130" t="s">
        <v>50</v>
      </c>
    </row>
    <row r="9634" spans="1:19" ht="11.25" thickBot="1" x14ac:dyDescent="0.2">
      <c r="A9634" s="107">
        <v>1</v>
      </c>
      <c r="B9634" s="132">
        <v>0.54046296296296303</v>
      </c>
      <c r="C9634" s="145">
        <v>429434.79</v>
      </c>
      <c r="D9634" s="134" t="s">
        <v>7098</v>
      </c>
      <c r="E9634" s="108">
        <v>18138.893</v>
      </c>
      <c r="F9634" s="108">
        <v>506.00599999999997</v>
      </c>
      <c r="G9634" s="108">
        <v>0</v>
      </c>
      <c r="H9634" s="108">
        <v>11441.141</v>
      </c>
      <c r="I9634" s="108">
        <v>36724.339999999997</v>
      </c>
      <c r="J9634" s="108">
        <v>237098.54</v>
      </c>
      <c r="K9634" s="108">
        <v>15256.584000000001</v>
      </c>
      <c r="L9634" s="108">
        <v>29859.383000000002</v>
      </c>
      <c r="M9634" s="108">
        <v>4666.5230000000001</v>
      </c>
      <c r="N9634" s="108">
        <v>3048.223</v>
      </c>
      <c r="O9634" s="108">
        <v>473.005</v>
      </c>
      <c r="P9634" s="108">
        <v>389.00400000000002</v>
      </c>
      <c r="Q9634" s="108">
        <v>518.00599999999997</v>
      </c>
      <c r="R9634" s="108">
        <v>497.00599999999997</v>
      </c>
      <c r="S9634" s="108">
        <v>585.00800000000004</v>
      </c>
    </row>
    <row r="9635" spans="1:19" ht="11.25" thickBot="1" x14ac:dyDescent="0.2">
      <c r="A9635" s="112"/>
    </row>
    <row r="9636" spans="1:19" ht="11.25" thickBot="1" x14ac:dyDescent="0.2">
      <c r="A9636" s="107">
        <v>2</v>
      </c>
      <c r="B9636" s="132">
        <v>0.54063657407407406</v>
      </c>
      <c r="C9636" s="145">
        <v>433733.48</v>
      </c>
      <c r="D9636" s="134" t="s">
        <v>7099</v>
      </c>
      <c r="E9636" s="108">
        <v>17562.399000000001</v>
      </c>
      <c r="F9636" s="108">
        <v>575.00800000000004</v>
      </c>
      <c r="G9636" s="108">
        <v>3</v>
      </c>
      <c r="H9636" s="108">
        <v>11380.107</v>
      </c>
      <c r="I9636" s="108">
        <v>37028.877999999997</v>
      </c>
      <c r="J9636" s="108">
        <v>237973.43</v>
      </c>
      <c r="K9636" s="108">
        <v>15250.58</v>
      </c>
      <c r="L9636" s="108">
        <v>29769.254000000001</v>
      </c>
      <c r="M9636" s="108">
        <v>4353.4549999999999</v>
      </c>
      <c r="N9636" s="108">
        <v>3074.2269999999999</v>
      </c>
      <c r="O9636" s="108">
        <v>505.00599999999997</v>
      </c>
      <c r="P9636" s="108">
        <v>370.00299999999999</v>
      </c>
      <c r="Q9636" s="108">
        <v>544.00699999999995</v>
      </c>
      <c r="R9636" s="108">
        <v>479.00599999999997</v>
      </c>
      <c r="S9636" s="108">
        <v>602.00900000000001</v>
      </c>
    </row>
    <row r="9637" spans="1:19" ht="11.25" thickBot="1" x14ac:dyDescent="0.2">
      <c r="A9637" s="112"/>
    </row>
    <row r="9638" spans="1:19" ht="11.25" thickBot="1" x14ac:dyDescent="0.2">
      <c r="A9638" s="107">
        <v>3</v>
      </c>
      <c r="B9638" s="132">
        <v>0.54082175925925924</v>
      </c>
      <c r="C9638" s="145">
        <v>437955.44</v>
      </c>
      <c r="D9638" s="134" t="s">
        <v>7100</v>
      </c>
      <c r="E9638" s="108">
        <v>16532.557000000001</v>
      </c>
      <c r="F9638" s="108">
        <v>590.00800000000004</v>
      </c>
      <c r="G9638" s="108">
        <v>3</v>
      </c>
      <c r="H9638" s="108">
        <v>11276.050999999999</v>
      </c>
      <c r="I9638" s="108">
        <v>37126.050999999999</v>
      </c>
      <c r="J9638" s="108">
        <v>237300.83</v>
      </c>
      <c r="K9638" s="108">
        <v>15226.562</v>
      </c>
      <c r="L9638" s="108">
        <v>29883.417000000001</v>
      </c>
      <c r="M9638" s="108">
        <v>4360.4560000000001</v>
      </c>
      <c r="N9638" s="108">
        <v>3044.2220000000002</v>
      </c>
      <c r="O9638" s="108">
        <v>532.00699999999995</v>
      </c>
      <c r="P9638" s="108">
        <v>394.00400000000002</v>
      </c>
      <c r="Q9638" s="108">
        <v>556.00699999999995</v>
      </c>
      <c r="R9638" s="108">
        <v>481.00599999999997</v>
      </c>
      <c r="S9638" s="108">
        <v>612.00900000000001</v>
      </c>
    </row>
    <row r="9639" spans="1:19" ht="11.25" thickBot="1" x14ac:dyDescent="0.2">
      <c r="A9639" s="112"/>
    </row>
    <row r="9640" spans="1:19" ht="11.25" thickBot="1" x14ac:dyDescent="0.2">
      <c r="A9640" s="135" t="s">
        <v>362</v>
      </c>
      <c r="B9640" s="112"/>
      <c r="C9640" s="140">
        <v>433707.9</v>
      </c>
      <c r="D9640" s="134" t="s">
        <v>7101</v>
      </c>
      <c r="E9640" s="136">
        <v>17411.282999999999</v>
      </c>
      <c r="F9640" s="136">
        <v>557.00699999999995</v>
      </c>
      <c r="G9640" s="136">
        <v>2</v>
      </c>
      <c r="H9640" s="136">
        <v>11365.766</v>
      </c>
      <c r="I9640" s="136">
        <v>36959.756000000001</v>
      </c>
      <c r="J9640" s="136">
        <v>237457.6</v>
      </c>
      <c r="K9640" s="136">
        <v>15244.575000000001</v>
      </c>
      <c r="L9640" s="136">
        <v>29837.350999999999</v>
      </c>
      <c r="M9640" s="136">
        <v>4460.1450000000004</v>
      </c>
      <c r="N9640" s="136">
        <v>3055.5569999999998</v>
      </c>
      <c r="O9640" s="136">
        <v>503.339</v>
      </c>
      <c r="P9640" s="136">
        <v>384.33699999999999</v>
      </c>
      <c r="Q9640" s="136">
        <v>539.34</v>
      </c>
      <c r="R9640" s="136">
        <v>485.67200000000003</v>
      </c>
      <c r="S9640" s="136">
        <v>599.67499999999995</v>
      </c>
    </row>
    <row r="9641" spans="1:19" ht="11.25" thickBot="1" x14ac:dyDescent="0.2">
      <c r="A9641" s="112"/>
    </row>
    <row r="9642" spans="1:19" ht="11.25" thickBot="1" x14ac:dyDescent="0.2">
      <c r="A9642" s="138" t="s">
        <v>364</v>
      </c>
      <c r="B9642" s="112"/>
      <c r="C9642" s="140">
        <v>4260.3810000000003</v>
      </c>
      <c r="D9642" s="134" t="s">
        <v>7102</v>
      </c>
      <c r="E9642" s="136">
        <v>813.76</v>
      </c>
      <c r="F9642" s="136">
        <v>44.801000000000002</v>
      </c>
      <c r="G9642" s="136">
        <v>1.732</v>
      </c>
      <c r="H9642" s="136">
        <v>83.474000000000004</v>
      </c>
      <c r="I9642" s="136">
        <v>209.58600000000001</v>
      </c>
      <c r="J9642" s="136">
        <v>458.03100000000001</v>
      </c>
      <c r="K9642" s="136">
        <v>15.885999999999999</v>
      </c>
      <c r="L9642" s="136">
        <v>60.186</v>
      </c>
      <c r="M9642" s="136">
        <v>178.76300000000001</v>
      </c>
      <c r="N9642" s="136">
        <v>16.291</v>
      </c>
      <c r="O9642" s="136">
        <v>29.536000000000001</v>
      </c>
      <c r="P9642" s="136">
        <v>12.663</v>
      </c>
      <c r="Q9642" s="136">
        <v>19.425999999999998</v>
      </c>
      <c r="R9642" s="136">
        <v>9.8659999999999997</v>
      </c>
      <c r="S9642" s="136">
        <v>13.651</v>
      </c>
    </row>
    <row r="9643" spans="1:19" ht="11.25" thickBot="1" x14ac:dyDescent="0.2">
      <c r="A9643" s="112"/>
    </row>
    <row r="9644" spans="1:19" ht="11.25" thickBot="1" x14ac:dyDescent="0.2">
      <c r="A9644" s="139" t="s">
        <v>366</v>
      </c>
      <c r="B9644" s="112"/>
      <c r="C9644" s="140">
        <v>0.98199999999999998</v>
      </c>
      <c r="D9644" s="134" t="s">
        <v>1670</v>
      </c>
      <c r="E9644" s="136">
        <v>4.6740000000000004</v>
      </c>
      <c r="F9644" s="136">
        <v>8.0429999999999993</v>
      </c>
      <c r="G9644" s="136">
        <v>86.602999999999994</v>
      </c>
      <c r="H9644" s="136">
        <v>0.73399999999999999</v>
      </c>
      <c r="I9644" s="136">
        <v>0.56699999999999995</v>
      </c>
      <c r="J9644" s="136">
        <v>0.193</v>
      </c>
      <c r="K9644" s="136">
        <v>0.104</v>
      </c>
      <c r="L9644" s="136">
        <v>0.20200000000000001</v>
      </c>
      <c r="M9644" s="136">
        <v>4.008</v>
      </c>
      <c r="N9644" s="136">
        <v>0.53300000000000003</v>
      </c>
      <c r="O9644" s="136">
        <v>5.8680000000000003</v>
      </c>
      <c r="P9644" s="136">
        <v>3.2949999999999999</v>
      </c>
      <c r="Q9644" s="136">
        <v>3.6019999999999999</v>
      </c>
      <c r="R9644" s="136">
        <v>2.0310000000000001</v>
      </c>
      <c r="S9644" s="136">
        <v>2.2759999999999998</v>
      </c>
    </row>
    <row r="9645" spans="1:19" ht="11.25" thickBot="1" x14ac:dyDescent="0.2">
      <c r="A9645" s="112"/>
    </row>
    <row r="9646" spans="1:19" ht="11.25" thickBot="1" x14ac:dyDescent="0.2">
      <c r="A9646" s="106" t="s">
        <v>357</v>
      </c>
      <c r="B9646" s="106" t="s">
        <v>358</v>
      </c>
      <c r="C9646" s="130" t="s">
        <v>51</v>
      </c>
      <c r="D9646" s="130" t="s">
        <v>52</v>
      </c>
      <c r="E9646" s="130" t="s">
        <v>53</v>
      </c>
      <c r="F9646" s="130" t="s">
        <v>54</v>
      </c>
      <c r="G9646" s="130" t="s">
        <v>55</v>
      </c>
      <c r="H9646" s="130" t="s">
        <v>56</v>
      </c>
      <c r="I9646" s="130" t="s">
        <v>57</v>
      </c>
      <c r="J9646" s="130" t="s">
        <v>58</v>
      </c>
      <c r="K9646" s="130" t="s">
        <v>59</v>
      </c>
      <c r="L9646" s="130" t="s">
        <v>60</v>
      </c>
      <c r="M9646" s="130" t="s">
        <v>61</v>
      </c>
      <c r="N9646" s="130" t="s">
        <v>62</v>
      </c>
      <c r="O9646" s="130" t="s">
        <v>63</v>
      </c>
      <c r="P9646" s="130" t="s">
        <v>64</v>
      </c>
      <c r="Q9646" s="131" t="s">
        <v>65</v>
      </c>
      <c r="R9646" s="131" t="s">
        <v>66</v>
      </c>
      <c r="S9646" s="130" t="s">
        <v>67</v>
      </c>
    </row>
    <row r="9647" spans="1:19" ht="11.25" thickBot="1" x14ac:dyDescent="0.2">
      <c r="A9647" s="107">
        <v>1</v>
      </c>
      <c r="B9647" s="132">
        <v>0.54046296296296303</v>
      </c>
      <c r="C9647" s="108">
        <v>472.005</v>
      </c>
      <c r="D9647" s="108">
        <v>456.005</v>
      </c>
      <c r="E9647" s="108">
        <v>166.001</v>
      </c>
      <c r="F9647" s="108">
        <v>255.00200000000001</v>
      </c>
      <c r="G9647" s="108">
        <v>176.001</v>
      </c>
      <c r="H9647" s="108">
        <v>222.001</v>
      </c>
      <c r="I9647" s="108">
        <v>2146.11</v>
      </c>
      <c r="J9647" s="108">
        <v>6030.8729999999996</v>
      </c>
      <c r="K9647" s="108">
        <v>8855.8819999999996</v>
      </c>
      <c r="L9647" s="108">
        <v>22</v>
      </c>
      <c r="M9647" s="108">
        <v>8</v>
      </c>
      <c r="N9647" s="108">
        <v>732.01300000000003</v>
      </c>
      <c r="O9647" s="108">
        <v>210.001</v>
      </c>
      <c r="P9647" s="108">
        <v>22556.204000000002</v>
      </c>
      <c r="Q9647" s="145">
        <v>1838473.6</v>
      </c>
      <c r="R9647" s="134" t="s">
        <v>7103</v>
      </c>
      <c r="S9647" s="108">
        <v>4390.4629999999997</v>
      </c>
    </row>
    <row r="9648" spans="1:19" ht="11.25" thickBot="1" x14ac:dyDescent="0.2">
      <c r="A9648" s="112"/>
    </row>
    <row r="9649" spans="1:19" ht="11.25" thickBot="1" x14ac:dyDescent="0.2">
      <c r="A9649" s="107">
        <v>2</v>
      </c>
      <c r="B9649" s="132">
        <v>0.54063657407407406</v>
      </c>
      <c r="C9649" s="108">
        <v>511.00599999999997</v>
      </c>
      <c r="D9649" s="108">
        <v>465.005</v>
      </c>
      <c r="E9649" s="108">
        <v>194.001</v>
      </c>
      <c r="F9649" s="108">
        <v>257.00200000000001</v>
      </c>
      <c r="G9649" s="108">
        <v>182.001</v>
      </c>
      <c r="H9649" s="108">
        <v>224.001</v>
      </c>
      <c r="I9649" s="108">
        <v>2111.107</v>
      </c>
      <c r="J9649" s="108">
        <v>5779.8019999999997</v>
      </c>
      <c r="K9649" s="108">
        <v>8810.8629999999994</v>
      </c>
      <c r="L9649" s="108">
        <v>18</v>
      </c>
      <c r="M9649" s="108">
        <v>6</v>
      </c>
      <c r="N9649" s="108">
        <v>744.01300000000003</v>
      </c>
      <c r="O9649" s="108">
        <v>216.001</v>
      </c>
      <c r="P9649" s="108">
        <v>22540.187000000002</v>
      </c>
      <c r="Q9649" s="145">
        <v>1868009.6</v>
      </c>
      <c r="R9649" s="134" t="s">
        <v>7104</v>
      </c>
      <c r="S9649" s="108">
        <v>4560.4989999999998</v>
      </c>
    </row>
    <row r="9650" spans="1:19" ht="11.25" thickBot="1" x14ac:dyDescent="0.2">
      <c r="A9650" s="112"/>
    </row>
    <row r="9651" spans="1:19" ht="11.25" thickBot="1" x14ac:dyDescent="0.2">
      <c r="A9651" s="107">
        <v>3</v>
      </c>
      <c r="B9651" s="132">
        <v>0.54082175925925924</v>
      </c>
      <c r="C9651" s="108">
        <v>455.005</v>
      </c>
      <c r="D9651" s="108">
        <v>460.005</v>
      </c>
      <c r="E9651" s="108">
        <v>181.001</v>
      </c>
      <c r="F9651" s="108">
        <v>249.001</v>
      </c>
      <c r="G9651" s="108">
        <v>193.001</v>
      </c>
      <c r="H9651" s="108">
        <v>217.001</v>
      </c>
      <c r="I9651" s="108">
        <v>2117.1080000000002</v>
      </c>
      <c r="J9651" s="108">
        <v>6040.8760000000002</v>
      </c>
      <c r="K9651" s="108">
        <v>8849.8790000000008</v>
      </c>
      <c r="L9651" s="108">
        <v>21</v>
      </c>
      <c r="M9651" s="108">
        <v>6</v>
      </c>
      <c r="N9651" s="108">
        <v>752.01400000000001</v>
      </c>
      <c r="O9651" s="108">
        <v>216.001</v>
      </c>
      <c r="P9651" s="108">
        <v>22651.307000000001</v>
      </c>
      <c r="Q9651" s="145">
        <v>1882259.5</v>
      </c>
      <c r="R9651" s="134" t="s">
        <v>7105</v>
      </c>
      <c r="S9651" s="108">
        <v>4663.5219999999999</v>
      </c>
    </row>
    <row r="9652" spans="1:19" ht="11.25" thickBot="1" x14ac:dyDescent="0.2">
      <c r="A9652" s="112"/>
    </row>
    <row r="9653" spans="1:19" ht="11.25" thickBot="1" x14ac:dyDescent="0.2">
      <c r="A9653" s="135" t="s">
        <v>362</v>
      </c>
      <c r="B9653" s="112"/>
      <c r="C9653" s="136">
        <v>479.339</v>
      </c>
      <c r="D9653" s="136">
        <v>460.33800000000002</v>
      </c>
      <c r="E9653" s="136">
        <v>180.334</v>
      </c>
      <c r="F9653" s="136">
        <v>253.66800000000001</v>
      </c>
      <c r="G9653" s="136">
        <v>183.667</v>
      </c>
      <c r="H9653" s="136">
        <v>221.001</v>
      </c>
      <c r="I9653" s="136">
        <v>2124.7750000000001</v>
      </c>
      <c r="J9653" s="136">
        <v>5950.5169999999998</v>
      </c>
      <c r="K9653" s="136">
        <v>8838.875</v>
      </c>
      <c r="L9653" s="136">
        <v>20.332999999999998</v>
      </c>
      <c r="M9653" s="136">
        <v>6.6669999999999998</v>
      </c>
      <c r="N9653" s="136">
        <v>742.68</v>
      </c>
      <c r="O9653" s="136">
        <v>214.001</v>
      </c>
      <c r="P9653" s="136">
        <v>22582.565999999999</v>
      </c>
      <c r="Q9653" s="140">
        <v>1862914.2</v>
      </c>
      <c r="R9653" s="134" t="s">
        <v>7106</v>
      </c>
      <c r="S9653" s="136">
        <v>4538.1610000000001</v>
      </c>
    </row>
    <row r="9654" spans="1:19" ht="11.25" thickBot="1" x14ac:dyDescent="0.2">
      <c r="A9654" s="112"/>
    </row>
    <row r="9655" spans="1:19" ht="11.25" thickBot="1" x14ac:dyDescent="0.2">
      <c r="A9655" s="138" t="s">
        <v>364</v>
      </c>
      <c r="B9655" s="112"/>
      <c r="C9655" s="136">
        <v>28.712</v>
      </c>
      <c r="D9655" s="136">
        <v>4.5090000000000003</v>
      </c>
      <c r="E9655" s="136">
        <v>14.012</v>
      </c>
      <c r="F9655" s="136">
        <v>4.1630000000000003</v>
      </c>
      <c r="G9655" s="136">
        <v>8.6219999999999999</v>
      </c>
      <c r="H9655" s="136">
        <v>3.6059999999999999</v>
      </c>
      <c r="I9655" s="136">
        <v>18.719000000000001</v>
      </c>
      <c r="J9655" s="136">
        <v>147.928</v>
      </c>
      <c r="K9655" s="136">
        <v>24.443999999999999</v>
      </c>
      <c r="L9655" s="136">
        <v>2.0819999999999999</v>
      </c>
      <c r="M9655" s="136">
        <v>1.155</v>
      </c>
      <c r="N9655" s="136">
        <v>10.067</v>
      </c>
      <c r="O9655" s="136">
        <v>3.464</v>
      </c>
      <c r="P9655" s="136">
        <v>60.067999999999998</v>
      </c>
      <c r="Q9655" s="140">
        <v>22333.210999999999</v>
      </c>
      <c r="R9655" s="134" t="s">
        <v>7107</v>
      </c>
      <c r="S9655" s="136">
        <v>137.893</v>
      </c>
    </row>
    <row r="9656" spans="1:19" ht="11.25" thickBot="1" x14ac:dyDescent="0.2">
      <c r="A9656" s="112"/>
    </row>
    <row r="9657" spans="1:19" ht="11.25" thickBot="1" x14ac:dyDescent="0.2">
      <c r="A9657" s="139" t="s">
        <v>366</v>
      </c>
      <c r="B9657" s="112"/>
      <c r="C9657" s="136">
        <v>5.99</v>
      </c>
      <c r="D9657" s="136">
        <v>0.98</v>
      </c>
      <c r="E9657" s="136">
        <v>7.77</v>
      </c>
      <c r="F9657" s="136">
        <v>1.641</v>
      </c>
      <c r="G9657" s="136">
        <v>4.694</v>
      </c>
      <c r="H9657" s="136">
        <v>1.631</v>
      </c>
      <c r="I9657" s="136">
        <v>0.88100000000000001</v>
      </c>
      <c r="J9657" s="136">
        <v>2.4860000000000002</v>
      </c>
      <c r="K9657" s="136">
        <v>0.27700000000000002</v>
      </c>
      <c r="L9657" s="136">
        <v>10.238</v>
      </c>
      <c r="M9657" s="136">
        <v>17.321000000000002</v>
      </c>
      <c r="N9657" s="136">
        <v>1.355</v>
      </c>
      <c r="O9657" s="136">
        <v>1.619</v>
      </c>
      <c r="P9657" s="136">
        <v>0.26600000000000001</v>
      </c>
      <c r="Q9657" s="140">
        <v>1.1990000000000001</v>
      </c>
      <c r="R9657" s="134" t="s">
        <v>1675</v>
      </c>
      <c r="S9657" s="136">
        <v>3.0390000000000001</v>
      </c>
    </row>
    <row r="9658" spans="1:19" ht="11.25" thickBot="1" x14ac:dyDescent="0.2">
      <c r="A9658" s="112"/>
    </row>
    <row r="9659" spans="1:19" ht="11.25" thickBot="1" x14ac:dyDescent="0.2">
      <c r="A9659" s="106" t="s">
        <v>357</v>
      </c>
      <c r="B9659" s="106" t="s">
        <v>358</v>
      </c>
      <c r="C9659" s="130" t="s">
        <v>68</v>
      </c>
    </row>
    <row r="9660" spans="1:19" ht="11.25" thickBot="1" x14ac:dyDescent="0.2">
      <c r="A9660" s="107">
        <v>1</v>
      </c>
      <c r="B9660" s="132">
        <v>0.54046296296296303</v>
      </c>
      <c r="C9660" s="108">
        <v>1150.0319999999999</v>
      </c>
    </row>
    <row r="9661" spans="1:19" ht="11.25" thickBot="1" x14ac:dyDescent="0.2">
      <c r="A9661" s="112"/>
    </row>
    <row r="9662" spans="1:19" ht="11.25" thickBot="1" x14ac:dyDescent="0.2">
      <c r="A9662" s="107">
        <v>2</v>
      </c>
      <c r="B9662" s="132">
        <v>0.54063657407407406</v>
      </c>
      <c r="C9662" s="108">
        <v>1120.03</v>
      </c>
    </row>
    <row r="9663" spans="1:19" ht="11.25" thickBot="1" x14ac:dyDescent="0.2">
      <c r="A9663" s="112"/>
    </row>
    <row r="9664" spans="1:19" ht="11.25" thickBot="1" x14ac:dyDescent="0.2">
      <c r="A9664" s="107">
        <v>3</v>
      </c>
      <c r="B9664" s="132">
        <v>0.54082175925925924</v>
      </c>
      <c r="C9664" s="108">
        <v>1185.0340000000001</v>
      </c>
    </row>
    <row r="9665" spans="1:19" ht="11.25" thickBot="1" x14ac:dyDescent="0.2">
      <c r="A9665" s="112"/>
    </row>
    <row r="9666" spans="1:19" ht="11.25" thickBot="1" x14ac:dyDescent="0.2">
      <c r="A9666" s="135" t="s">
        <v>362</v>
      </c>
      <c r="B9666" s="112"/>
      <c r="C9666" s="136">
        <v>1151.6990000000001</v>
      </c>
    </row>
    <row r="9667" spans="1:19" ht="11.25" thickBot="1" x14ac:dyDescent="0.2">
      <c r="A9667" s="112"/>
    </row>
    <row r="9668" spans="1:19" ht="11.25" thickBot="1" x14ac:dyDescent="0.2">
      <c r="A9668" s="138" t="s">
        <v>364</v>
      </c>
      <c r="B9668" s="112"/>
      <c r="C9668" s="136">
        <v>32.533999999999999</v>
      </c>
    </row>
    <row r="9669" spans="1:19" ht="11.25" thickBot="1" x14ac:dyDescent="0.2">
      <c r="A9669" s="112"/>
    </row>
    <row r="9670" spans="1:19" ht="11.25" thickBot="1" x14ac:dyDescent="0.2">
      <c r="A9670" s="139" t="s">
        <v>366</v>
      </c>
      <c r="B9670" s="112"/>
      <c r="C9670" s="136">
        <v>2.8250000000000002</v>
      </c>
    </row>
    <row r="9671" spans="1:19" ht="10.5" x14ac:dyDescent="0.15">
      <c r="A9671" s="112"/>
    </row>
    <row r="9672" spans="1:19" x14ac:dyDescent="0.15">
      <c r="A9672" s="129"/>
      <c r="B9672" s="86" t="s">
        <v>1676</v>
      </c>
    </row>
    <row r="9673" spans="1:19" ht="9.75" thickBot="1" x14ac:dyDescent="0.2">
      <c r="A9673" s="81" t="s">
        <v>5871</v>
      </c>
    </row>
    <row r="9674" spans="1:19" ht="11.25" thickBot="1" x14ac:dyDescent="0.2">
      <c r="A9674" s="106" t="s">
        <v>357</v>
      </c>
      <c r="B9674" s="106" t="s">
        <v>358</v>
      </c>
      <c r="C9674" s="130" t="s">
        <v>0</v>
      </c>
      <c r="D9674" s="130" t="s">
        <v>1</v>
      </c>
      <c r="E9674" s="130" t="s">
        <v>2</v>
      </c>
      <c r="F9674" s="130" t="s">
        <v>3</v>
      </c>
      <c r="G9674" s="130" t="s">
        <v>4</v>
      </c>
      <c r="H9674" s="130" t="s">
        <v>5</v>
      </c>
      <c r="I9674" s="131" t="s">
        <v>6</v>
      </c>
      <c r="J9674" s="131" t="s">
        <v>7</v>
      </c>
      <c r="K9674" s="130" t="s">
        <v>8</v>
      </c>
      <c r="L9674" s="130" t="s">
        <v>9</v>
      </c>
      <c r="M9674" s="130" t="s">
        <v>10</v>
      </c>
      <c r="N9674" s="130" t="s">
        <v>11</v>
      </c>
      <c r="O9674" s="130" t="s">
        <v>12</v>
      </c>
      <c r="P9674" s="130" t="s">
        <v>13</v>
      </c>
      <c r="Q9674" s="130" t="s">
        <v>14</v>
      </c>
      <c r="R9674" s="130" t="s">
        <v>15</v>
      </c>
      <c r="S9674" s="130" t="s">
        <v>16</v>
      </c>
    </row>
    <row r="9675" spans="1:19" ht="11.25" thickBot="1" x14ac:dyDescent="0.2">
      <c r="A9675" s="107">
        <v>1</v>
      </c>
      <c r="B9675" s="132">
        <v>0.5455902777777778</v>
      </c>
      <c r="C9675" s="141" t="s">
        <v>7108</v>
      </c>
      <c r="D9675" s="141" t="s">
        <v>7109</v>
      </c>
      <c r="E9675" s="141" t="s">
        <v>7110</v>
      </c>
      <c r="F9675" s="141" t="s">
        <v>7111</v>
      </c>
      <c r="G9675" s="141" t="s">
        <v>7112</v>
      </c>
      <c r="H9675" s="141" t="s">
        <v>7113</v>
      </c>
      <c r="I9675" s="145">
        <v>19818.421999999999</v>
      </c>
      <c r="J9675" s="134" t="s">
        <v>7114</v>
      </c>
      <c r="K9675" s="108">
        <v>1230069.3999999999</v>
      </c>
      <c r="L9675" s="108">
        <v>200.001</v>
      </c>
      <c r="M9675" s="108">
        <v>9604.2129999999997</v>
      </c>
      <c r="N9675" s="108">
        <v>65619.179000000004</v>
      </c>
      <c r="O9675" s="108">
        <v>1064653.8999999999</v>
      </c>
      <c r="P9675" s="108">
        <v>172205.79</v>
      </c>
      <c r="Q9675" s="108">
        <v>5035.6090000000004</v>
      </c>
      <c r="R9675" s="108">
        <v>9525.1769999999997</v>
      </c>
      <c r="S9675" s="108">
        <v>74154.740000000005</v>
      </c>
    </row>
    <row r="9676" spans="1:19" ht="11.25" thickBot="1" x14ac:dyDescent="0.2">
      <c r="A9676" s="112"/>
    </row>
    <row r="9677" spans="1:19" ht="11.25" thickBot="1" x14ac:dyDescent="0.2">
      <c r="A9677" s="107">
        <v>2</v>
      </c>
      <c r="B9677" s="132">
        <v>0.54577546296296298</v>
      </c>
      <c r="C9677" s="141" t="s">
        <v>7115</v>
      </c>
      <c r="D9677" s="141" t="s">
        <v>7116</v>
      </c>
      <c r="E9677" s="141" t="s">
        <v>7117</v>
      </c>
      <c r="F9677" s="141" t="s">
        <v>7118</v>
      </c>
      <c r="G9677" s="141" t="s">
        <v>7119</v>
      </c>
      <c r="H9677" s="141" t="s">
        <v>7120</v>
      </c>
      <c r="I9677" s="145">
        <v>20224.812000000002</v>
      </c>
      <c r="J9677" s="134" t="s">
        <v>7121</v>
      </c>
      <c r="K9677" s="108">
        <v>1233683</v>
      </c>
      <c r="L9677" s="108">
        <v>180.001</v>
      </c>
      <c r="M9677" s="108">
        <v>9829.3179999999993</v>
      </c>
      <c r="N9677" s="108">
        <v>67309.558000000005</v>
      </c>
      <c r="O9677" s="108">
        <v>1069340</v>
      </c>
      <c r="P9677" s="108">
        <v>174214.38</v>
      </c>
      <c r="Q9677" s="108">
        <v>4902.5770000000002</v>
      </c>
      <c r="R9677" s="108">
        <v>9620.2209999999995</v>
      </c>
      <c r="S9677" s="108">
        <v>74323.339000000007</v>
      </c>
    </row>
    <row r="9678" spans="1:19" ht="11.25" thickBot="1" x14ac:dyDescent="0.2">
      <c r="A9678" s="112"/>
    </row>
    <row r="9679" spans="1:19" ht="11.25" thickBot="1" x14ac:dyDescent="0.2">
      <c r="A9679" s="107">
        <v>3</v>
      </c>
      <c r="B9679" s="132">
        <v>0.54594907407407411</v>
      </c>
      <c r="C9679" s="141" t="s">
        <v>7122</v>
      </c>
      <c r="D9679" s="141" t="s">
        <v>7123</v>
      </c>
      <c r="E9679" s="141" t="s">
        <v>7124</v>
      </c>
      <c r="F9679" s="141" t="s">
        <v>7125</v>
      </c>
      <c r="G9679" s="141" t="s">
        <v>7126</v>
      </c>
      <c r="H9679" s="141" t="s">
        <v>7127</v>
      </c>
      <c r="I9679" s="145">
        <v>20065.657999999999</v>
      </c>
      <c r="J9679" s="134" t="s">
        <v>7128</v>
      </c>
      <c r="K9679" s="108">
        <v>1230783.8</v>
      </c>
      <c r="L9679" s="108">
        <v>179.001</v>
      </c>
      <c r="M9679" s="108">
        <v>9711.2630000000008</v>
      </c>
      <c r="N9679" s="108">
        <v>67206.225999999995</v>
      </c>
      <c r="O9679" s="108">
        <v>1074431.2</v>
      </c>
      <c r="P9679" s="108">
        <v>175789.53</v>
      </c>
      <c r="Q9679" s="108">
        <v>5053.6130000000003</v>
      </c>
      <c r="R9679" s="108">
        <v>9496.1640000000007</v>
      </c>
      <c r="S9679" s="108">
        <v>74318.320999999996</v>
      </c>
    </row>
    <row r="9680" spans="1:19" ht="11.25" thickBot="1" x14ac:dyDescent="0.2">
      <c r="A9680" s="112"/>
    </row>
    <row r="9681" spans="1:19" ht="11.25" thickBot="1" x14ac:dyDescent="0.2">
      <c r="A9681" s="135" t="s">
        <v>362</v>
      </c>
      <c r="B9681" s="112"/>
      <c r="C9681" s="141" t="s">
        <v>7129</v>
      </c>
      <c r="D9681" s="141" t="s">
        <v>7130</v>
      </c>
      <c r="E9681" s="141" t="s">
        <v>7131</v>
      </c>
      <c r="F9681" s="141" t="s">
        <v>7132</v>
      </c>
      <c r="G9681" s="141" t="s">
        <v>7133</v>
      </c>
      <c r="H9681" s="141" t="s">
        <v>7134</v>
      </c>
      <c r="I9681" s="140">
        <v>20036.297999999999</v>
      </c>
      <c r="J9681" s="134" t="s">
        <v>7135</v>
      </c>
      <c r="K9681" s="136">
        <v>1231512</v>
      </c>
      <c r="L9681" s="136">
        <v>186.334</v>
      </c>
      <c r="M9681" s="136">
        <v>9714.9320000000007</v>
      </c>
      <c r="N9681" s="136">
        <v>66711.653999999995</v>
      </c>
      <c r="O9681" s="136">
        <v>1069475</v>
      </c>
      <c r="P9681" s="136">
        <v>174069.9</v>
      </c>
      <c r="Q9681" s="136">
        <v>4997.2659999999996</v>
      </c>
      <c r="R9681" s="136">
        <v>9547.1869999999999</v>
      </c>
      <c r="S9681" s="136">
        <v>74265.467000000004</v>
      </c>
    </row>
    <row r="9682" spans="1:19" ht="11.25" thickBot="1" x14ac:dyDescent="0.2">
      <c r="A9682" s="112"/>
    </row>
    <row r="9683" spans="1:19" ht="11.25" thickBot="1" x14ac:dyDescent="0.2">
      <c r="A9683" s="138" t="s">
        <v>364</v>
      </c>
      <c r="B9683" s="112"/>
      <c r="C9683" s="141" t="s">
        <v>7136</v>
      </c>
      <c r="D9683" s="141" t="s">
        <v>7137</v>
      </c>
      <c r="E9683" s="141" t="s">
        <v>7138</v>
      </c>
      <c r="F9683" s="141" t="s">
        <v>7139</v>
      </c>
      <c r="G9683" s="141" t="s">
        <v>7140</v>
      </c>
      <c r="H9683" s="141" t="s">
        <v>7141</v>
      </c>
      <c r="I9683" s="140">
        <v>204.78</v>
      </c>
      <c r="J9683" s="134" t="s">
        <v>7142</v>
      </c>
      <c r="K9683" s="136">
        <v>1913.69</v>
      </c>
      <c r="L9683" s="136">
        <v>11.846</v>
      </c>
      <c r="M9683" s="136">
        <v>112.59699999999999</v>
      </c>
      <c r="N9683" s="136">
        <v>947.52099999999996</v>
      </c>
      <c r="O9683" s="136">
        <v>4890.0280000000002</v>
      </c>
      <c r="P9683" s="136">
        <v>1796.2360000000001</v>
      </c>
      <c r="Q9683" s="136">
        <v>82.495999999999995</v>
      </c>
      <c r="R9683" s="136">
        <v>64.891000000000005</v>
      </c>
      <c r="S9683" s="136">
        <v>95.924999999999997</v>
      </c>
    </row>
    <row r="9684" spans="1:19" ht="11.25" thickBot="1" x14ac:dyDescent="0.2">
      <c r="A9684" s="112"/>
    </row>
    <row r="9685" spans="1:19" ht="11.25" thickBot="1" x14ac:dyDescent="0.2">
      <c r="A9685" s="139" t="s">
        <v>366</v>
      </c>
      <c r="B9685" s="112"/>
      <c r="C9685" s="141" t="s">
        <v>559</v>
      </c>
      <c r="D9685" s="141" t="s">
        <v>1286</v>
      </c>
      <c r="E9685" s="141" t="s">
        <v>7143</v>
      </c>
      <c r="F9685" s="141" t="s">
        <v>1198</v>
      </c>
      <c r="G9685" s="141" t="s">
        <v>7144</v>
      </c>
      <c r="H9685" s="141" t="s">
        <v>759</v>
      </c>
      <c r="I9685" s="140">
        <v>1.022</v>
      </c>
      <c r="J9685" s="134" t="s">
        <v>1716</v>
      </c>
      <c r="K9685" s="136">
        <v>0.155</v>
      </c>
      <c r="L9685" s="136">
        <v>6.3579999999999997</v>
      </c>
      <c r="M9685" s="136">
        <v>1.159</v>
      </c>
      <c r="N9685" s="136">
        <v>1.42</v>
      </c>
      <c r="O9685" s="136">
        <v>0.45700000000000002</v>
      </c>
      <c r="P9685" s="136">
        <v>1.032</v>
      </c>
      <c r="Q9685" s="136">
        <v>1.651</v>
      </c>
      <c r="R9685" s="136">
        <v>0.68</v>
      </c>
      <c r="S9685" s="136">
        <v>0.129</v>
      </c>
    </row>
    <row r="9686" spans="1:19" ht="11.25" thickBot="1" x14ac:dyDescent="0.2">
      <c r="A9686" s="112"/>
    </row>
    <row r="9687" spans="1:19" ht="11.25" thickBot="1" x14ac:dyDescent="0.2">
      <c r="A9687" s="106" t="s">
        <v>357</v>
      </c>
      <c r="B9687" s="106" t="s">
        <v>358</v>
      </c>
      <c r="C9687" s="130" t="s">
        <v>17</v>
      </c>
      <c r="D9687" s="130" t="s">
        <v>18</v>
      </c>
      <c r="E9687" s="131" t="s">
        <v>19</v>
      </c>
      <c r="F9687" s="131" t="s">
        <v>20</v>
      </c>
      <c r="G9687" s="130" t="s">
        <v>21</v>
      </c>
      <c r="H9687" s="130" t="s">
        <v>22</v>
      </c>
      <c r="I9687" s="130" t="s">
        <v>23</v>
      </c>
      <c r="J9687" s="130" t="s">
        <v>24</v>
      </c>
      <c r="K9687" s="131" t="s">
        <v>25</v>
      </c>
      <c r="L9687" s="131" t="s">
        <v>26</v>
      </c>
      <c r="M9687" s="130" t="s">
        <v>27</v>
      </c>
      <c r="N9687" s="130" t="s">
        <v>28</v>
      </c>
      <c r="O9687" s="130" t="s">
        <v>29</v>
      </c>
      <c r="P9687" s="130" t="s">
        <v>30</v>
      </c>
      <c r="Q9687" s="130" t="s">
        <v>31</v>
      </c>
      <c r="R9687" s="130" t="s">
        <v>32</v>
      </c>
      <c r="S9687" s="130" t="s">
        <v>33</v>
      </c>
    </row>
    <row r="9688" spans="1:19" ht="11.25" thickBot="1" x14ac:dyDescent="0.2">
      <c r="A9688" s="107">
        <v>1</v>
      </c>
      <c r="B9688" s="132">
        <v>0.5455902777777778</v>
      </c>
      <c r="C9688" s="108">
        <v>36358.699000000001</v>
      </c>
      <c r="D9688" s="108">
        <v>25306.361000000001</v>
      </c>
      <c r="E9688" s="145">
        <v>23882.681</v>
      </c>
      <c r="F9688" s="145">
        <v>888948.33</v>
      </c>
      <c r="G9688" s="108">
        <v>17</v>
      </c>
      <c r="H9688" s="108">
        <v>18</v>
      </c>
      <c r="I9688" s="108">
        <v>219489.15</v>
      </c>
      <c r="J9688" s="141" t="s">
        <v>7145</v>
      </c>
      <c r="K9688" s="145">
        <v>186093.44</v>
      </c>
      <c r="L9688" s="134" t="s">
        <v>7146</v>
      </c>
      <c r="M9688" s="108">
        <v>1496.0540000000001</v>
      </c>
      <c r="N9688" s="108">
        <v>4693.5290000000005</v>
      </c>
      <c r="O9688" s="108">
        <v>14</v>
      </c>
      <c r="P9688" s="108">
        <v>214.001</v>
      </c>
      <c r="Q9688" s="108">
        <v>844.01700000000005</v>
      </c>
      <c r="R9688" s="108">
        <v>616.00900000000001</v>
      </c>
      <c r="S9688" s="108">
        <v>342.00299999999999</v>
      </c>
    </row>
    <row r="9689" spans="1:19" ht="11.25" thickBot="1" x14ac:dyDescent="0.2">
      <c r="A9689" s="112"/>
    </row>
    <row r="9690" spans="1:19" ht="11.25" thickBot="1" x14ac:dyDescent="0.2">
      <c r="A9690" s="107">
        <v>2</v>
      </c>
      <c r="B9690" s="132">
        <v>0.54577546296296298</v>
      </c>
      <c r="C9690" s="108">
        <v>36537.010999999999</v>
      </c>
      <c r="D9690" s="108">
        <v>25746.9</v>
      </c>
      <c r="E9690" s="145">
        <v>24265.123</v>
      </c>
      <c r="F9690" s="145">
        <v>893373.72</v>
      </c>
      <c r="G9690" s="108">
        <v>9</v>
      </c>
      <c r="H9690" s="108">
        <v>19</v>
      </c>
      <c r="I9690" s="108">
        <v>220304.69</v>
      </c>
      <c r="J9690" s="141" t="s">
        <v>7147</v>
      </c>
      <c r="K9690" s="145">
        <v>188913.65</v>
      </c>
      <c r="L9690" s="134" t="s">
        <v>7148</v>
      </c>
      <c r="M9690" s="108">
        <v>1406.047</v>
      </c>
      <c r="N9690" s="108">
        <v>4920.5810000000001</v>
      </c>
      <c r="O9690" s="108">
        <v>15</v>
      </c>
      <c r="P9690" s="108">
        <v>185.001</v>
      </c>
      <c r="Q9690" s="108">
        <v>811.01599999999996</v>
      </c>
      <c r="R9690" s="108">
        <v>567.00800000000004</v>
      </c>
      <c r="S9690" s="108">
        <v>374.00299999999999</v>
      </c>
    </row>
    <row r="9691" spans="1:19" ht="11.25" thickBot="1" x14ac:dyDescent="0.2">
      <c r="A9691" s="112"/>
    </row>
    <row r="9692" spans="1:19" ht="11.25" thickBot="1" x14ac:dyDescent="0.2">
      <c r="A9692" s="107">
        <v>3</v>
      </c>
      <c r="B9692" s="132">
        <v>0.54594907407407411</v>
      </c>
      <c r="C9692" s="108">
        <v>37034.889000000003</v>
      </c>
      <c r="D9692" s="108">
        <v>25516.616999999998</v>
      </c>
      <c r="E9692" s="145">
        <v>24577.489000000001</v>
      </c>
      <c r="F9692" s="145">
        <v>903973.58</v>
      </c>
      <c r="G9692" s="108">
        <v>24</v>
      </c>
      <c r="H9692" s="108">
        <v>19</v>
      </c>
      <c r="I9692" s="108">
        <v>223258.89</v>
      </c>
      <c r="J9692" s="141" t="s">
        <v>7149</v>
      </c>
      <c r="K9692" s="145">
        <v>190247.71</v>
      </c>
      <c r="L9692" s="134" t="s">
        <v>7150</v>
      </c>
      <c r="M9692" s="108">
        <v>1316.0419999999999</v>
      </c>
      <c r="N9692" s="108">
        <v>4917.58</v>
      </c>
      <c r="O9692" s="108">
        <v>11</v>
      </c>
      <c r="P9692" s="108">
        <v>178.001</v>
      </c>
      <c r="Q9692" s="108">
        <v>872.01800000000003</v>
      </c>
      <c r="R9692" s="108">
        <v>565.00800000000004</v>
      </c>
      <c r="S9692" s="108">
        <v>346.00299999999999</v>
      </c>
    </row>
    <row r="9693" spans="1:19" ht="11.25" thickBot="1" x14ac:dyDescent="0.2">
      <c r="A9693" s="112"/>
    </row>
    <row r="9694" spans="1:19" ht="11.25" thickBot="1" x14ac:dyDescent="0.2">
      <c r="A9694" s="135" t="s">
        <v>362</v>
      </c>
      <c r="B9694" s="112"/>
      <c r="C9694" s="136">
        <v>36643.533000000003</v>
      </c>
      <c r="D9694" s="136">
        <v>25523.292000000001</v>
      </c>
      <c r="E9694" s="140">
        <v>24241.763999999999</v>
      </c>
      <c r="F9694" s="140">
        <v>895431.88</v>
      </c>
      <c r="G9694" s="136">
        <v>16.667000000000002</v>
      </c>
      <c r="H9694" s="136">
        <v>18.667000000000002</v>
      </c>
      <c r="I9694" s="136">
        <v>221017.58</v>
      </c>
      <c r="J9694" s="141" t="s">
        <v>7151</v>
      </c>
      <c r="K9694" s="140">
        <v>188418.27</v>
      </c>
      <c r="L9694" s="134" t="s">
        <v>7152</v>
      </c>
      <c r="M9694" s="136">
        <v>1406.048</v>
      </c>
      <c r="N9694" s="136">
        <v>4843.8969999999999</v>
      </c>
      <c r="O9694" s="136">
        <v>13.333</v>
      </c>
      <c r="P9694" s="136">
        <v>192.334</v>
      </c>
      <c r="Q9694" s="136">
        <v>842.35</v>
      </c>
      <c r="R9694" s="136">
        <v>582.67499999999995</v>
      </c>
      <c r="S9694" s="136">
        <v>354.00299999999999</v>
      </c>
    </row>
    <row r="9695" spans="1:19" ht="11.25" thickBot="1" x14ac:dyDescent="0.2">
      <c r="A9695" s="112"/>
    </row>
    <row r="9696" spans="1:19" ht="11.25" thickBot="1" x14ac:dyDescent="0.2">
      <c r="A9696" s="138" t="s">
        <v>364</v>
      </c>
      <c r="B9696" s="112"/>
      <c r="C9696" s="136">
        <v>350.45400000000001</v>
      </c>
      <c r="D9696" s="136">
        <v>220.345</v>
      </c>
      <c r="E9696" s="140">
        <v>347.99200000000002</v>
      </c>
      <c r="F9696" s="140">
        <v>7721.1769999999997</v>
      </c>
      <c r="G9696" s="136">
        <v>7.5060000000000002</v>
      </c>
      <c r="H9696" s="136">
        <v>0.57699999999999996</v>
      </c>
      <c r="I9696" s="136">
        <v>1983.404</v>
      </c>
      <c r="J9696" s="141" t="s">
        <v>7153</v>
      </c>
      <c r="K9696" s="140">
        <v>2120.9769999999999</v>
      </c>
      <c r="L9696" s="134" t="s">
        <v>7154</v>
      </c>
      <c r="M9696" s="136">
        <v>90.006</v>
      </c>
      <c r="N9696" s="136">
        <v>130.23099999999999</v>
      </c>
      <c r="O9696" s="136">
        <v>2.0819999999999999</v>
      </c>
      <c r="P9696" s="136">
        <v>19.088000000000001</v>
      </c>
      <c r="Q9696" s="136">
        <v>30.535</v>
      </c>
      <c r="R9696" s="136">
        <v>28.885999999999999</v>
      </c>
      <c r="S9696" s="136">
        <v>17.436</v>
      </c>
    </row>
    <row r="9697" spans="1:19" ht="11.25" thickBot="1" x14ac:dyDescent="0.2">
      <c r="A9697" s="112"/>
    </row>
    <row r="9698" spans="1:19" ht="11.25" thickBot="1" x14ac:dyDescent="0.2">
      <c r="A9698" s="139" t="s">
        <v>366</v>
      </c>
      <c r="B9698" s="112"/>
      <c r="C9698" s="136">
        <v>0.95599999999999996</v>
      </c>
      <c r="D9698" s="136">
        <v>0.86299999999999999</v>
      </c>
      <c r="E9698" s="140">
        <v>1.4359999999999999</v>
      </c>
      <c r="F9698" s="140">
        <v>0.86199999999999999</v>
      </c>
      <c r="G9698" s="136">
        <v>45.033000000000001</v>
      </c>
      <c r="H9698" s="136">
        <v>3.093</v>
      </c>
      <c r="I9698" s="136">
        <v>0.89700000000000002</v>
      </c>
      <c r="J9698" s="141" t="s">
        <v>7155</v>
      </c>
      <c r="K9698" s="140">
        <v>1.1259999999999999</v>
      </c>
      <c r="L9698" s="134" t="s">
        <v>1728</v>
      </c>
      <c r="M9698" s="136">
        <v>6.4009999999999998</v>
      </c>
      <c r="N9698" s="136">
        <v>2.6890000000000001</v>
      </c>
      <c r="O9698" s="136">
        <v>15.613</v>
      </c>
      <c r="P9698" s="136">
        <v>9.9239999999999995</v>
      </c>
      <c r="Q9698" s="136">
        <v>3.625</v>
      </c>
      <c r="R9698" s="136">
        <v>4.9569999999999999</v>
      </c>
      <c r="S9698" s="136">
        <v>4.9249999999999998</v>
      </c>
    </row>
    <row r="9699" spans="1:19" ht="11.25" thickBot="1" x14ac:dyDescent="0.2">
      <c r="A9699" s="112"/>
    </row>
    <row r="9700" spans="1:19" ht="11.25" thickBot="1" x14ac:dyDescent="0.2">
      <c r="A9700" s="106" t="s">
        <v>357</v>
      </c>
      <c r="B9700" s="106" t="s">
        <v>358</v>
      </c>
      <c r="C9700" s="131" t="s">
        <v>34</v>
      </c>
      <c r="D9700" s="131" t="s">
        <v>35</v>
      </c>
      <c r="E9700" s="130" t="s">
        <v>36</v>
      </c>
      <c r="F9700" s="130" t="s">
        <v>37</v>
      </c>
      <c r="G9700" s="130" t="s">
        <v>38</v>
      </c>
      <c r="H9700" s="130" t="s">
        <v>39</v>
      </c>
      <c r="I9700" s="130" t="s">
        <v>40</v>
      </c>
      <c r="J9700" s="130" t="s">
        <v>41</v>
      </c>
      <c r="K9700" s="130" t="s">
        <v>42</v>
      </c>
      <c r="L9700" s="130" t="s">
        <v>43</v>
      </c>
      <c r="M9700" s="130" t="s">
        <v>44</v>
      </c>
      <c r="N9700" s="130" t="s">
        <v>45</v>
      </c>
      <c r="O9700" s="130" t="s">
        <v>46</v>
      </c>
      <c r="P9700" s="130" t="s">
        <v>47</v>
      </c>
      <c r="Q9700" s="130" t="s">
        <v>48</v>
      </c>
      <c r="R9700" s="130" t="s">
        <v>49</v>
      </c>
      <c r="S9700" s="130" t="s">
        <v>50</v>
      </c>
    </row>
    <row r="9701" spans="1:19" ht="11.25" thickBot="1" x14ac:dyDescent="0.2">
      <c r="A9701" s="107">
        <v>1</v>
      </c>
      <c r="B9701" s="132">
        <v>0.5455902777777778</v>
      </c>
      <c r="C9701" s="145">
        <v>432393.04</v>
      </c>
      <c r="D9701" s="134" t="s">
        <v>7156</v>
      </c>
      <c r="E9701" s="108">
        <v>19314.949000000001</v>
      </c>
      <c r="F9701" s="108">
        <v>632.01</v>
      </c>
      <c r="G9701" s="108">
        <v>3</v>
      </c>
      <c r="H9701" s="108">
        <v>3247.2530000000002</v>
      </c>
      <c r="I9701" s="108">
        <v>140265.60000000001</v>
      </c>
      <c r="J9701" s="108">
        <v>902990.29</v>
      </c>
      <c r="K9701" s="108">
        <v>15679.897999999999</v>
      </c>
      <c r="L9701" s="108">
        <v>29321.62</v>
      </c>
      <c r="M9701" s="108">
        <v>4346.4530000000004</v>
      </c>
      <c r="N9701" s="108">
        <v>2933.2060000000001</v>
      </c>
      <c r="O9701" s="108">
        <v>466.005</v>
      </c>
      <c r="P9701" s="108">
        <v>486.00599999999997</v>
      </c>
      <c r="Q9701" s="108">
        <v>535.00699999999995</v>
      </c>
      <c r="R9701" s="108">
        <v>449.005</v>
      </c>
      <c r="S9701" s="108">
        <v>619.00900000000001</v>
      </c>
    </row>
    <row r="9702" spans="1:19" ht="11.25" thickBot="1" x14ac:dyDescent="0.2">
      <c r="A9702" s="112"/>
    </row>
    <row r="9703" spans="1:19" ht="11.25" thickBot="1" x14ac:dyDescent="0.2">
      <c r="A9703" s="107">
        <v>2</v>
      </c>
      <c r="B9703" s="132">
        <v>0.54577546296296298</v>
      </c>
      <c r="C9703" s="145">
        <v>437225.34</v>
      </c>
      <c r="D9703" s="134" t="s">
        <v>7157</v>
      </c>
      <c r="E9703" s="108">
        <v>19265.903999999999</v>
      </c>
      <c r="F9703" s="108">
        <v>648.01</v>
      </c>
      <c r="G9703" s="108">
        <v>3</v>
      </c>
      <c r="H9703" s="108">
        <v>3344.268</v>
      </c>
      <c r="I9703" s="108">
        <v>141445.54</v>
      </c>
      <c r="J9703" s="108">
        <v>904589.47</v>
      </c>
      <c r="K9703" s="108">
        <v>15700.914000000001</v>
      </c>
      <c r="L9703" s="108">
        <v>30132.776000000002</v>
      </c>
      <c r="M9703" s="108">
        <v>4239.4309999999996</v>
      </c>
      <c r="N9703" s="108">
        <v>2986.2139999999999</v>
      </c>
      <c r="O9703" s="108">
        <v>472.005</v>
      </c>
      <c r="P9703" s="108">
        <v>481.00599999999997</v>
      </c>
      <c r="Q9703" s="108">
        <v>564.00800000000004</v>
      </c>
      <c r="R9703" s="108">
        <v>414.00400000000002</v>
      </c>
      <c r="S9703" s="108">
        <v>625.00900000000001</v>
      </c>
    </row>
    <row r="9704" spans="1:19" ht="11.25" thickBot="1" x14ac:dyDescent="0.2">
      <c r="A9704" s="112"/>
    </row>
    <row r="9705" spans="1:19" ht="11.25" thickBot="1" x14ac:dyDescent="0.2">
      <c r="A9705" s="107">
        <v>3</v>
      </c>
      <c r="B9705" s="132">
        <v>0.54594907407407411</v>
      </c>
      <c r="C9705" s="145">
        <v>440594.21</v>
      </c>
      <c r="D9705" s="134" t="s">
        <v>7158</v>
      </c>
      <c r="E9705" s="108">
        <v>19442.067999999999</v>
      </c>
      <c r="F9705" s="108">
        <v>596.00900000000001</v>
      </c>
      <c r="G9705" s="108">
        <v>6</v>
      </c>
      <c r="H9705" s="108">
        <v>3302.2620000000002</v>
      </c>
      <c r="I9705" s="108">
        <v>141871.42000000001</v>
      </c>
      <c r="J9705" s="108">
        <v>910296.15</v>
      </c>
      <c r="K9705" s="108">
        <v>15822.005999999999</v>
      </c>
      <c r="L9705" s="108">
        <v>30247.942999999999</v>
      </c>
      <c r="M9705" s="108">
        <v>4274.4390000000003</v>
      </c>
      <c r="N9705" s="108">
        <v>2881.1990000000001</v>
      </c>
      <c r="O9705" s="108">
        <v>498.00599999999997</v>
      </c>
      <c r="P9705" s="108">
        <v>472.005</v>
      </c>
      <c r="Q9705" s="108">
        <v>521.00699999999995</v>
      </c>
      <c r="R9705" s="108">
        <v>489.00599999999997</v>
      </c>
      <c r="S9705" s="108">
        <v>559.00800000000004</v>
      </c>
    </row>
    <row r="9706" spans="1:19" ht="11.25" thickBot="1" x14ac:dyDescent="0.2">
      <c r="A9706" s="112"/>
    </row>
    <row r="9707" spans="1:19" ht="11.25" thickBot="1" x14ac:dyDescent="0.2">
      <c r="A9707" s="135" t="s">
        <v>362</v>
      </c>
      <c r="B9707" s="112"/>
      <c r="C9707" s="140">
        <v>436737.53</v>
      </c>
      <c r="D9707" s="134" t="s">
        <v>7159</v>
      </c>
      <c r="E9707" s="136">
        <v>19340.973999999998</v>
      </c>
      <c r="F9707" s="136">
        <v>625.34299999999996</v>
      </c>
      <c r="G9707" s="136">
        <v>4</v>
      </c>
      <c r="H9707" s="136">
        <v>3297.9279999999999</v>
      </c>
      <c r="I9707" s="136">
        <v>141194.19</v>
      </c>
      <c r="J9707" s="136">
        <v>905958.63</v>
      </c>
      <c r="K9707" s="136">
        <v>15734.272999999999</v>
      </c>
      <c r="L9707" s="136">
        <v>29900.778999999999</v>
      </c>
      <c r="M9707" s="136">
        <v>4286.7740000000003</v>
      </c>
      <c r="N9707" s="136">
        <v>2933.54</v>
      </c>
      <c r="O9707" s="136">
        <v>478.67200000000003</v>
      </c>
      <c r="P9707" s="136">
        <v>479.67200000000003</v>
      </c>
      <c r="Q9707" s="136">
        <v>540.00699999999995</v>
      </c>
      <c r="R9707" s="136">
        <v>450.67200000000003</v>
      </c>
      <c r="S9707" s="136">
        <v>601.00900000000001</v>
      </c>
    </row>
    <row r="9708" spans="1:19" ht="11.25" thickBot="1" x14ac:dyDescent="0.2">
      <c r="A9708" s="112"/>
    </row>
    <row r="9709" spans="1:19" ht="11.25" thickBot="1" x14ac:dyDescent="0.2">
      <c r="A9709" s="138" t="s">
        <v>364</v>
      </c>
      <c r="B9709" s="112"/>
      <c r="C9709" s="140">
        <v>4122.2870000000003</v>
      </c>
      <c r="D9709" s="134" t="s">
        <v>7160</v>
      </c>
      <c r="E9709" s="136">
        <v>90.918999999999997</v>
      </c>
      <c r="F9709" s="136">
        <v>26.634</v>
      </c>
      <c r="G9709" s="136">
        <v>1.732</v>
      </c>
      <c r="H9709" s="136">
        <v>48.652999999999999</v>
      </c>
      <c r="I9709" s="136">
        <v>831.89300000000003</v>
      </c>
      <c r="J9709" s="136">
        <v>3840.5540000000001</v>
      </c>
      <c r="K9709" s="136">
        <v>76.701999999999998</v>
      </c>
      <c r="L9709" s="136">
        <v>504.86200000000002</v>
      </c>
      <c r="M9709" s="136">
        <v>54.567</v>
      </c>
      <c r="N9709" s="136">
        <v>52.508000000000003</v>
      </c>
      <c r="O9709" s="136">
        <v>17.010000000000002</v>
      </c>
      <c r="P9709" s="136">
        <v>7.0949999999999998</v>
      </c>
      <c r="Q9709" s="136">
        <v>21.931999999999999</v>
      </c>
      <c r="R9709" s="136">
        <v>37.529000000000003</v>
      </c>
      <c r="S9709" s="136">
        <v>36.497999999999998</v>
      </c>
    </row>
    <row r="9710" spans="1:19" ht="11.25" thickBot="1" x14ac:dyDescent="0.2">
      <c r="A9710" s="112"/>
    </row>
    <row r="9711" spans="1:19" ht="11.25" thickBot="1" x14ac:dyDescent="0.2">
      <c r="A9711" s="139" t="s">
        <v>366</v>
      </c>
      <c r="B9711" s="112"/>
      <c r="C9711" s="140">
        <v>0.94399999999999995</v>
      </c>
      <c r="D9711" s="134" t="s">
        <v>1396</v>
      </c>
      <c r="E9711" s="136">
        <v>0.47</v>
      </c>
      <c r="F9711" s="136">
        <v>4.2590000000000003</v>
      </c>
      <c r="G9711" s="136">
        <v>43.301000000000002</v>
      </c>
      <c r="H9711" s="136">
        <v>1.4750000000000001</v>
      </c>
      <c r="I9711" s="136">
        <v>0.58899999999999997</v>
      </c>
      <c r="J9711" s="136">
        <v>0.42399999999999999</v>
      </c>
      <c r="K9711" s="136">
        <v>0.48699999999999999</v>
      </c>
      <c r="L9711" s="136">
        <v>1.6879999999999999</v>
      </c>
      <c r="M9711" s="136">
        <v>1.2729999999999999</v>
      </c>
      <c r="N9711" s="136">
        <v>1.79</v>
      </c>
      <c r="O9711" s="136">
        <v>3.5539999999999998</v>
      </c>
      <c r="P9711" s="136">
        <v>1.4790000000000001</v>
      </c>
      <c r="Q9711" s="136">
        <v>4.0609999999999999</v>
      </c>
      <c r="R9711" s="136">
        <v>8.327</v>
      </c>
      <c r="S9711" s="136">
        <v>6.0730000000000004</v>
      </c>
    </row>
    <row r="9712" spans="1:19" ht="11.25" thickBot="1" x14ac:dyDescent="0.2">
      <c r="A9712" s="112"/>
    </row>
    <row r="9713" spans="1:19" ht="11.25" thickBot="1" x14ac:dyDescent="0.2">
      <c r="A9713" s="106" t="s">
        <v>357</v>
      </c>
      <c r="B9713" s="106" t="s">
        <v>358</v>
      </c>
      <c r="C9713" s="130" t="s">
        <v>51</v>
      </c>
      <c r="D9713" s="130" t="s">
        <v>52</v>
      </c>
      <c r="E9713" s="130" t="s">
        <v>53</v>
      </c>
      <c r="F9713" s="130" t="s">
        <v>54</v>
      </c>
      <c r="G9713" s="130" t="s">
        <v>55</v>
      </c>
      <c r="H9713" s="130" t="s">
        <v>56</v>
      </c>
      <c r="I9713" s="130" t="s">
        <v>57</v>
      </c>
      <c r="J9713" s="130" t="s">
        <v>58</v>
      </c>
      <c r="K9713" s="130" t="s">
        <v>59</v>
      </c>
      <c r="L9713" s="130" t="s">
        <v>60</v>
      </c>
      <c r="M9713" s="130" t="s">
        <v>61</v>
      </c>
      <c r="N9713" s="130" t="s">
        <v>62</v>
      </c>
      <c r="O9713" s="130" t="s">
        <v>63</v>
      </c>
      <c r="P9713" s="130" t="s">
        <v>64</v>
      </c>
      <c r="Q9713" s="131" t="s">
        <v>65</v>
      </c>
      <c r="R9713" s="131" t="s">
        <v>66</v>
      </c>
      <c r="S9713" s="130" t="s">
        <v>67</v>
      </c>
    </row>
    <row r="9714" spans="1:19" ht="11.25" thickBot="1" x14ac:dyDescent="0.2">
      <c r="A9714" s="107">
        <v>1</v>
      </c>
      <c r="B9714" s="132">
        <v>0.5455902777777778</v>
      </c>
      <c r="C9714" s="108">
        <v>444.005</v>
      </c>
      <c r="D9714" s="108">
        <v>419.00400000000002</v>
      </c>
      <c r="E9714" s="108">
        <v>145</v>
      </c>
      <c r="F9714" s="108">
        <v>257.00200000000001</v>
      </c>
      <c r="G9714" s="108">
        <v>145</v>
      </c>
      <c r="H9714" s="108">
        <v>231.001</v>
      </c>
      <c r="I9714" s="108">
        <v>2207.1170000000002</v>
      </c>
      <c r="J9714" s="108">
        <v>2501.15</v>
      </c>
      <c r="K9714" s="108">
        <v>3656.3209999999999</v>
      </c>
      <c r="L9714" s="108">
        <v>16</v>
      </c>
      <c r="M9714" s="108">
        <v>7</v>
      </c>
      <c r="N9714" s="108">
        <v>655.01</v>
      </c>
      <c r="O9714" s="108">
        <v>159.001</v>
      </c>
      <c r="P9714" s="108">
        <v>19831.434000000001</v>
      </c>
      <c r="Q9714" s="145">
        <v>1858144.2</v>
      </c>
      <c r="R9714" s="134" t="s">
        <v>7161</v>
      </c>
      <c r="S9714" s="108">
        <v>4600.5079999999998</v>
      </c>
    </row>
    <row r="9715" spans="1:19" ht="11.25" thickBot="1" x14ac:dyDescent="0.2">
      <c r="A9715" s="112"/>
    </row>
    <row r="9716" spans="1:19" ht="11.25" thickBot="1" x14ac:dyDescent="0.2">
      <c r="A9716" s="107">
        <v>2</v>
      </c>
      <c r="B9716" s="132">
        <v>0.54577546296296298</v>
      </c>
      <c r="C9716" s="108">
        <v>454.005</v>
      </c>
      <c r="D9716" s="108">
        <v>434.005</v>
      </c>
      <c r="E9716" s="108">
        <v>171.001</v>
      </c>
      <c r="F9716" s="108">
        <v>195.001</v>
      </c>
      <c r="G9716" s="108">
        <v>148.001</v>
      </c>
      <c r="H9716" s="108">
        <v>236.001</v>
      </c>
      <c r="I9716" s="108">
        <v>2391.1370000000002</v>
      </c>
      <c r="J9716" s="108">
        <v>2534.154</v>
      </c>
      <c r="K9716" s="108">
        <v>3856.357</v>
      </c>
      <c r="L9716" s="108">
        <v>19</v>
      </c>
      <c r="M9716" s="108">
        <v>6</v>
      </c>
      <c r="N9716" s="108">
        <v>614.00900000000001</v>
      </c>
      <c r="O9716" s="108">
        <v>144</v>
      </c>
      <c r="P9716" s="108">
        <v>19291.928</v>
      </c>
      <c r="Q9716" s="145">
        <v>1885090.1</v>
      </c>
      <c r="R9716" s="134" t="s">
        <v>7162</v>
      </c>
      <c r="S9716" s="108">
        <v>4539.4939999999997</v>
      </c>
    </row>
    <row r="9717" spans="1:19" ht="11.25" thickBot="1" x14ac:dyDescent="0.2">
      <c r="A9717" s="112"/>
    </row>
    <row r="9718" spans="1:19" ht="11.25" thickBot="1" x14ac:dyDescent="0.2">
      <c r="A9718" s="107">
        <v>3</v>
      </c>
      <c r="B9718" s="132">
        <v>0.54594907407407411</v>
      </c>
      <c r="C9718" s="108">
        <v>445.005</v>
      </c>
      <c r="D9718" s="108">
        <v>438.005</v>
      </c>
      <c r="E9718" s="108">
        <v>200.001</v>
      </c>
      <c r="F9718" s="108">
        <v>234.001</v>
      </c>
      <c r="G9718" s="108">
        <v>170.001</v>
      </c>
      <c r="H9718" s="108">
        <v>247.001</v>
      </c>
      <c r="I9718" s="108">
        <v>2292.1260000000002</v>
      </c>
      <c r="J9718" s="108">
        <v>2601.1619999999998</v>
      </c>
      <c r="K9718" s="108">
        <v>3798.346</v>
      </c>
      <c r="L9718" s="108">
        <v>23</v>
      </c>
      <c r="M9718" s="108">
        <v>5</v>
      </c>
      <c r="N9718" s="108">
        <v>634.01</v>
      </c>
      <c r="O9718" s="108">
        <v>166.001</v>
      </c>
      <c r="P9718" s="108">
        <v>19699.309000000001</v>
      </c>
      <c r="Q9718" s="145">
        <v>1900777.9</v>
      </c>
      <c r="R9718" s="134" t="s">
        <v>7163</v>
      </c>
      <c r="S9718" s="108">
        <v>4666.5230000000001</v>
      </c>
    </row>
    <row r="9719" spans="1:19" ht="11.25" thickBot="1" x14ac:dyDescent="0.2">
      <c r="A9719" s="112"/>
    </row>
    <row r="9720" spans="1:19" ht="11.25" thickBot="1" x14ac:dyDescent="0.2">
      <c r="A9720" s="135" t="s">
        <v>362</v>
      </c>
      <c r="B9720" s="112"/>
      <c r="C9720" s="136">
        <v>447.67099999999999</v>
      </c>
      <c r="D9720" s="136">
        <v>430.33800000000002</v>
      </c>
      <c r="E9720" s="136">
        <v>172.001</v>
      </c>
      <c r="F9720" s="136">
        <v>228.66800000000001</v>
      </c>
      <c r="G9720" s="136">
        <v>154.334</v>
      </c>
      <c r="H9720" s="136">
        <v>238.001</v>
      </c>
      <c r="I9720" s="136">
        <v>2296.7930000000001</v>
      </c>
      <c r="J9720" s="136">
        <v>2545.489</v>
      </c>
      <c r="K9720" s="136">
        <v>3770.3409999999999</v>
      </c>
      <c r="L9720" s="136">
        <v>19.332999999999998</v>
      </c>
      <c r="M9720" s="136">
        <v>6</v>
      </c>
      <c r="N9720" s="136">
        <v>634.34299999999996</v>
      </c>
      <c r="O9720" s="136">
        <v>156.334</v>
      </c>
      <c r="P9720" s="136">
        <v>19607.557000000001</v>
      </c>
      <c r="Q9720" s="140">
        <v>1881337.4</v>
      </c>
      <c r="R9720" s="134" t="s">
        <v>7164</v>
      </c>
      <c r="S9720" s="136">
        <v>4602.1750000000002</v>
      </c>
    </row>
    <row r="9721" spans="1:19" ht="11.25" thickBot="1" x14ac:dyDescent="0.2">
      <c r="A9721" s="112"/>
    </row>
    <row r="9722" spans="1:19" ht="11.25" thickBot="1" x14ac:dyDescent="0.2">
      <c r="A9722" s="138" t="s">
        <v>364</v>
      </c>
      <c r="B9722" s="112"/>
      <c r="C9722" s="136">
        <v>5.508</v>
      </c>
      <c r="D9722" s="136">
        <v>10.016999999999999</v>
      </c>
      <c r="E9722" s="136">
        <v>27.513999999999999</v>
      </c>
      <c r="F9722" s="136">
        <v>31.343</v>
      </c>
      <c r="G9722" s="136">
        <v>13.65</v>
      </c>
      <c r="H9722" s="136">
        <v>8.1850000000000005</v>
      </c>
      <c r="I9722" s="136">
        <v>92.099000000000004</v>
      </c>
      <c r="J9722" s="136">
        <v>50.96</v>
      </c>
      <c r="K9722" s="136">
        <v>102.917</v>
      </c>
      <c r="L9722" s="136">
        <v>3.512</v>
      </c>
      <c r="M9722" s="136">
        <v>1</v>
      </c>
      <c r="N9722" s="136">
        <v>20.503</v>
      </c>
      <c r="O9722" s="136">
        <v>11.24</v>
      </c>
      <c r="P9722" s="136">
        <v>281.21300000000002</v>
      </c>
      <c r="Q9722" s="140">
        <v>21563.183000000001</v>
      </c>
      <c r="R9722" s="134" t="s">
        <v>7165</v>
      </c>
      <c r="S9722" s="136">
        <v>63.53</v>
      </c>
    </row>
    <row r="9723" spans="1:19" ht="11.25" thickBot="1" x14ac:dyDescent="0.2">
      <c r="A9723" s="112"/>
    </row>
    <row r="9724" spans="1:19" ht="11.25" thickBot="1" x14ac:dyDescent="0.2">
      <c r="A9724" s="139" t="s">
        <v>366</v>
      </c>
      <c r="B9724" s="112"/>
      <c r="C9724" s="136">
        <v>1.23</v>
      </c>
      <c r="D9724" s="136">
        <v>2.3279999999999998</v>
      </c>
      <c r="E9724" s="136">
        <v>15.996</v>
      </c>
      <c r="F9724" s="136">
        <v>13.707000000000001</v>
      </c>
      <c r="G9724" s="136">
        <v>8.8450000000000006</v>
      </c>
      <c r="H9724" s="136">
        <v>3.4390000000000001</v>
      </c>
      <c r="I9724" s="136">
        <v>4.01</v>
      </c>
      <c r="J9724" s="136">
        <v>2.0019999999999998</v>
      </c>
      <c r="K9724" s="136">
        <v>2.73</v>
      </c>
      <c r="L9724" s="136">
        <v>18.164999999999999</v>
      </c>
      <c r="M9724" s="136">
        <v>16.667000000000002</v>
      </c>
      <c r="N9724" s="136">
        <v>3.2320000000000002</v>
      </c>
      <c r="O9724" s="136">
        <v>7.19</v>
      </c>
      <c r="P9724" s="136">
        <v>1.4339999999999999</v>
      </c>
      <c r="Q9724" s="140">
        <v>1.1459999999999999</v>
      </c>
      <c r="R9724" s="134" t="s">
        <v>1003</v>
      </c>
      <c r="S9724" s="136">
        <v>1.38</v>
      </c>
    </row>
    <row r="9725" spans="1:19" ht="11.25" thickBot="1" x14ac:dyDescent="0.2">
      <c r="A9725" s="112"/>
    </row>
    <row r="9726" spans="1:19" ht="11.25" thickBot="1" x14ac:dyDescent="0.2">
      <c r="A9726" s="106" t="s">
        <v>357</v>
      </c>
      <c r="B9726" s="106" t="s">
        <v>358</v>
      </c>
      <c r="C9726" s="130" t="s">
        <v>68</v>
      </c>
    </row>
    <row r="9727" spans="1:19" ht="11.25" thickBot="1" x14ac:dyDescent="0.2">
      <c r="A9727" s="107">
        <v>1</v>
      </c>
      <c r="B9727" s="132">
        <v>0.5455902777777778</v>
      </c>
      <c r="C9727" s="108">
        <v>1083.028</v>
      </c>
    </row>
    <row r="9728" spans="1:19" ht="11.25" thickBot="1" x14ac:dyDescent="0.2">
      <c r="A9728" s="112"/>
    </row>
    <row r="9729" spans="1:19" ht="11.25" thickBot="1" x14ac:dyDescent="0.2">
      <c r="A9729" s="107">
        <v>2</v>
      </c>
      <c r="B9729" s="132">
        <v>0.54577546296296298</v>
      </c>
      <c r="C9729" s="108">
        <v>1170.0329999999999</v>
      </c>
    </row>
    <row r="9730" spans="1:19" ht="11.25" thickBot="1" x14ac:dyDescent="0.2">
      <c r="A9730" s="112"/>
    </row>
    <row r="9731" spans="1:19" ht="11.25" thickBot="1" x14ac:dyDescent="0.2">
      <c r="A9731" s="107">
        <v>3</v>
      </c>
      <c r="B9731" s="132">
        <v>0.54594907407407411</v>
      </c>
      <c r="C9731" s="108">
        <v>1085.028</v>
      </c>
    </row>
    <row r="9732" spans="1:19" ht="11.25" thickBot="1" x14ac:dyDescent="0.2">
      <c r="A9732" s="112"/>
    </row>
    <row r="9733" spans="1:19" ht="11.25" thickBot="1" x14ac:dyDescent="0.2">
      <c r="A9733" s="135" t="s">
        <v>362</v>
      </c>
      <c r="B9733" s="112"/>
      <c r="C9733" s="136">
        <v>1112.6959999999999</v>
      </c>
    </row>
    <row r="9734" spans="1:19" ht="11.25" thickBot="1" x14ac:dyDescent="0.2">
      <c r="A9734" s="112"/>
    </row>
    <row r="9735" spans="1:19" ht="11.25" thickBot="1" x14ac:dyDescent="0.2">
      <c r="A9735" s="138" t="s">
        <v>364</v>
      </c>
      <c r="B9735" s="112"/>
      <c r="C9735" s="136">
        <v>49.664999999999999</v>
      </c>
    </row>
    <row r="9736" spans="1:19" ht="11.25" thickBot="1" x14ac:dyDescent="0.2">
      <c r="A9736" s="112"/>
    </row>
    <row r="9737" spans="1:19" ht="11.25" thickBot="1" x14ac:dyDescent="0.2">
      <c r="A9737" s="139" t="s">
        <v>366</v>
      </c>
      <c r="B9737" s="112"/>
      <c r="C9737" s="136">
        <v>4.4630000000000001</v>
      </c>
    </row>
    <row r="9738" spans="1:19" ht="10.5" x14ac:dyDescent="0.15">
      <c r="A9738" s="112"/>
    </row>
    <row r="9739" spans="1:19" x14ac:dyDescent="0.15">
      <c r="A9739" s="129"/>
      <c r="B9739" s="86" t="s">
        <v>1738</v>
      </c>
    </row>
    <row r="9740" spans="1:19" ht="9.75" thickBot="1" x14ac:dyDescent="0.2">
      <c r="A9740" s="81" t="s">
        <v>5871</v>
      </c>
    </row>
    <row r="9741" spans="1:19" ht="11.25" thickBot="1" x14ac:dyDescent="0.2">
      <c r="A9741" s="106" t="s">
        <v>357</v>
      </c>
      <c r="B9741" s="106" t="s">
        <v>358</v>
      </c>
      <c r="C9741" s="130" t="s">
        <v>0</v>
      </c>
      <c r="D9741" s="130" t="s">
        <v>1</v>
      </c>
      <c r="E9741" s="130" t="s">
        <v>2</v>
      </c>
      <c r="F9741" s="130" t="s">
        <v>3</v>
      </c>
      <c r="G9741" s="130" t="s">
        <v>4</v>
      </c>
      <c r="H9741" s="130" t="s">
        <v>5</v>
      </c>
      <c r="I9741" s="131" t="s">
        <v>6</v>
      </c>
      <c r="J9741" s="131" t="s">
        <v>7</v>
      </c>
      <c r="K9741" s="130" t="s">
        <v>8</v>
      </c>
      <c r="L9741" s="130" t="s">
        <v>9</v>
      </c>
      <c r="M9741" s="130" t="s">
        <v>10</v>
      </c>
      <c r="N9741" s="130" t="s">
        <v>11</v>
      </c>
      <c r="O9741" s="130" t="s">
        <v>12</v>
      </c>
      <c r="P9741" s="130" t="s">
        <v>13</v>
      </c>
      <c r="Q9741" s="130" t="s">
        <v>14</v>
      </c>
      <c r="R9741" s="130" t="s">
        <v>15</v>
      </c>
      <c r="S9741" s="130" t="s">
        <v>16</v>
      </c>
    </row>
    <row r="9742" spans="1:19" ht="11.25" thickBot="1" x14ac:dyDescent="0.2">
      <c r="A9742" s="107">
        <v>1</v>
      </c>
      <c r="B9742" s="132">
        <v>0.55071759259259256</v>
      </c>
      <c r="C9742" s="141" t="s">
        <v>7166</v>
      </c>
      <c r="D9742" s="141" t="s">
        <v>7167</v>
      </c>
      <c r="E9742" s="141" t="s">
        <v>7168</v>
      </c>
      <c r="F9742" s="141" t="s">
        <v>7169</v>
      </c>
      <c r="G9742" s="141" t="s">
        <v>7170</v>
      </c>
      <c r="H9742" s="141" t="s">
        <v>7171</v>
      </c>
      <c r="I9742" s="145">
        <v>20613.192999999999</v>
      </c>
      <c r="J9742" s="134" t="s">
        <v>7172</v>
      </c>
      <c r="K9742" s="141" t="s">
        <v>7173</v>
      </c>
      <c r="L9742" s="108">
        <v>201.001</v>
      </c>
      <c r="M9742" s="108">
        <v>11289.058000000001</v>
      </c>
      <c r="N9742" s="108">
        <v>68783.360000000001</v>
      </c>
      <c r="O9742" s="108">
        <v>1744876.3</v>
      </c>
      <c r="P9742" s="108">
        <v>187875.33</v>
      </c>
      <c r="Q9742" s="108">
        <v>7270.268</v>
      </c>
      <c r="R9742" s="108">
        <v>14538.071</v>
      </c>
      <c r="S9742" s="108">
        <v>168434.14</v>
      </c>
    </row>
    <row r="9743" spans="1:19" ht="11.25" thickBot="1" x14ac:dyDescent="0.2">
      <c r="A9743" s="112"/>
    </row>
    <row r="9744" spans="1:19" ht="11.25" thickBot="1" x14ac:dyDescent="0.2">
      <c r="A9744" s="107">
        <v>2</v>
      </c>
      <c r="B9744" s="132">
        <v>0.55090277777777785</v>
      </c>
      <c r="C9744" s="141" t="s">
        <v>7174</v>
      </c>
      <c r="D9744" s="141" t="s">
        <v>7175</v>
      </c>
      <c r="E9744" s="141" t="s">
        <v>7176</v>
      </c>
      <c r="F9744" s="141" t="s">
        <v>7177</v>
      </c>
      <c r="G9744" s="141" t="s">
        <v>7178</v>
      </c>
      <c r="H9744" s="141" t="s">
        <v>7179</v>
      </c>
      <c r="I9744" s="145">
        <v>20677.256000000001</v>
      </c>
      <c r="J9744" s="134" t="s">
        <v>7180</v>
      </c>
      <c r="K9744" s="141" t="s">
        <v>7181</v>
      </c>
      <c r="L9744" s="108">
        <v>221.001</v>
      </c>
      <c r="M9744" s="108">
        <v>11592.224</v>
      </c>
      <c r="N9744" s="108">
        <v>68694.066999999995</v>
      </c>
      <c r="O9744" s="141" t="s">
        <v>7182</v>
      </c>
      <c r="P9744" s="108">
        <v>190573.67</v>
      </c>
      <c r="Q9744" s="108">
        <v>7131.22</v>
      </c>
      <c r="R9744" s="108">
        <v>14442.004000000001</v>
      </c>
      <c r="S9744" s="108">
        <v>168248.65</v>
      </c>
    </row>
    <row r="9745" spans="1:19" ht="11.25" thickBot="1" x14ac:dyDescent="0.2">
      <c r="A9745" s="112"/>
    </row>
    <row r="9746" spans="1:19" ht="11.25" thickBot="1" x14ac:dyDescent="0.2">
      <c r="A9746" s="107">
        <v>3</v>
      </c>
      <c r="B9746" s="132">
        <v>0.55107638888888888</v>
      </c>
      <c r="C9746" s="141" t="s">
        <v>7183</v>
      </c>
      <c r="D9746" s="141" t="s">
        <v>7184</v>
      </c>
      <c r="E9746" s="141" t="s">
        <v>7185</v>
      </c>
      <c r="F9746" s="141" t="s">
        <v>7186</v>
      </c>
      <c r="G9746" s="141" t="s">
        <v>7187</v>
      </c>
      <c r="H9746" s="141" t="s">
        <v>7188</v>
      </c>
      <c r="I9746" s="145">
        <v>20947.526000000002</v>
      </c>
      <c r="J9746" s="134" t="s">
        <v>7189</v>
      </c>
      <c r="K9746" s="141" t="s">
        <v>7190</v>
      </c>
      <c r="L9746" s="108">
        <v>199.001</v>
      </c>
      <c r="M9746" s="108">
        <v>11746.31</v>
      </c>
      <c r="N9746" s="108">
        <v>69627.156000000003</v>
      </c>
      <c r="O9746" s="141" t="s">
        <v>7191</v>
      </c>
      <c r="P9746" s="108">
        <v>190871.38</v>
      </c>
      <c r="Q9746" s="108">
        <v>7008.1790000000001</v>
      </c>
      <c r="R9746" s="108">
        <v>14805.259</v>
      </c>
      <c r="S9746" s="108">
        <v>168126.67</v>
      </c>
    </row>
    <row r="9747" spans="1:19" ht="11.25" thickBot="1" x14ac:dyDescent="0.2">
      <c r="A9747" s="112"/>
    </row>
    <row r="9748" spans="1:19" ht="11.25" thickBot="1" x14ac:dyDescent="0.2">
      <c r="A9748" s="135" t="s">
        <v>362</v>
      </c>
      <c r="B9748" s="112"/>
      <c r="C9748" s="141" t="s">
        <v>7192</v>
      </c>
      <c r="D9748" s="141" t="s">
        <v>7193</v>
      </c>
      <c r="E9748" s="141" t="s">
        <v>7194</v>
      </c>
      <c r="F9748" s="141" t="s">
        <v>7195</v>
      </c>
      <c r="G9748" s="141" t="s">
        <v>7196</v>
      </c>
      <c r="H9748" s="141" t="s">
        <v>7197</v>
      </c>
      <c r="I9748" s="140">
        <v>20745.991999999998</v>
      </c>
      <c r="J9748" s="134" t="s">
        <v>7198</v>
      </c>
      <c r="K9748" s="141" t="s">
        <v>7199</v>
      </c>
      <c r="L9748" s="136">
        <v>207.001</v>
      </c>
      <c r="M9748" s="136">
        <v>11542.531000000001</v>
      </c>
      <c r="N9748" s="136">
        <v>69034.861000000004</v>
      </c>
      <c r="O9748" s="141" t="s">
        <v>7200</v>
      </c>
      <c r="P9748" s="136">
        <v>189773.46</v>
      </c>
      <c r="Q9748" s="136">
        <v>7136.5559999999996</v>
      </c>
      <c r="R9748" s="136">
        <v>14595.111000000001</v>
      </c>
      <c r="S9748" s="136">
        <v>168269.82</v>
      </c>
    </row>
    <row r="9749" spans="1:19" ht="11.25" thickBot="1" x14ac:dyDescent="0.2">
      <c r="A9749" s="112"/>
    </row>
    <row r="9750" spans="1:19" ht="11.25" thickBot="1" x14ac:dyDescent="0.2">
      <c r="A9750" s="138" t="s">
        <v>364</v>
      </c>
      <c r="B9750" s="112"/>
      <c r="C9750" s="141" t="s">
        <v>7201</v>
      </c>
      <c r="D9750" s="141" t="s">
        <v>7202</v>
      </c>
      <c r="E9750" s="141" t="s">
        <v>7203</v>
      </c>
      <c r="F9750" s="141" t="s">
        <v>7204</v>
      </c>
      <c r="G9750" s="141" t="s">
        <v>7205</v>
      </c>
      <c r="H9750" s="141" t="s">
        <v>7206</v>
      </c>
      <c r="I9750" s="140">
        <v>177.44900000000001</v>
      </c>
      <c r="J9750" s="134" t="s">
        <v>7207</v>
      </c>
      <c r="K9750" s="141" t="s">
        <v>7208</v>
      </c>
      <c r="L9750" s="136">
        <v>12.166</v>
      </c>
      <c r="M9750" s="136">
        <v>232.642</v>
      </c>
      <c r="N9750" s="136">
        <v>514.88199999999995</v>
      </c>
      <c r="O9750" s="141" t="s">
        <v>7209</v>
      </c>
      <c r="P9750" s="136">
        <v>1650.5550000000001</v>
      </c>
      <c r="Q9750" s="136">
        <v>131.126</v>
      </c>
      <c r="R9750" s="136">
        <v>188.22499999999999</v>
      </c>
      <c r="S9750" s="136">
        <v>154.82400000000001</v>
      </c>
    </row>
    <row r="9751" spans="1:19" ht="11.25" thickBot="1" x14ac:dyDescent="0.2">
      <c r="A9751" s="112"/>
    </row>
    <row r="9752" spans="1:19" ht="11.25" thickBot="1" x14ac:dyDescent="0.2">
      <c r="A9752" s="139" t="s">
        <v>366</v>
      </c>
      <c r="B9752" s="112"/>
      <c r="C9752" s="141" t="s">
        <v>3568</v>
      </c>
      <c r="D9752" s="141" t="s">
        <v>7210</v>
      </c>
      <c r="E9752" s="141" t="s">
        <v>1444</v>
      </c>
      <c r="F9752" s="141" t="s">
        <v>1100</v>
      </c>
      <c r="G9752" s="141" t="s">
        <v>4029</v>
      </c>
      <c r="H9752" s="141" t="s">
        <v>7211</v>
      </c>
      <c r="I9752" s="140">
        <v>0.85499999999999998</v>
      </c>
      <c r="J9752" s="134" t="s">
        <v>1786</v>
      </c>
      <c r="K9752" s="141" t="s">
        <v>7212</v>
      </c>
      <c r="L9752" s="136">
        <v>5.8769999999999998</v>
      </c>
      <c r="M9752" s="136">
        <v>2.016</v>
      </c>
      <c r="N9752" s="136">
        <v>0.746</v>
      </c>
      <c r="O9752" s="141" t="s">
        <v>7213</v>
      </c>
      <c r="P9752" s="136">
        <v>0.87</v>
      </c>
      <c r="Q9752" s="136">
        <v>1.837</v>
      </c>
      <c r="R9752" s="136">
        <v>1.29</v>
      </c>
      <c r="S9752" s="136">
        <v>9.1999999999999998E-2</v>
      </c>
    </row>
    <row r="9753" spans="1:19" ht="11.25" thickBot="1" x14ac:dyDescent="0.2">
      <c r="A9753" s="112"/>
    </row>
    <row r="9754" spans="1:19" ht="11.25" thickBot="1" x14ac:dyDescent="0.2">
      <c r="A9754" s="106" t="s">
        <v>357</v>
      </c>
      <c r="B9754" s="106" t="s">
        <v>358</v>
      </c>
      <c r="C9754" s="130" t="s">
        <v>17</v>
      </c>
      <c r="D9754" s="130" t="s">
        <v>18</v>
      </c>
      <c r="E9754" s="131" t="s">
        <v>19</v>
      </c>
      <c r="F9754" s="131" t="s">
        <v>20</v>
      </c>
      <c r="G9754" s="130" t="s">
        <v>21</v>
      </c>
      <c r="H9754" s="130" t="s">
        <v>22</v>
      </c>
      <c r="I9754" s="130" t="s">
        <v>23</v>
      </c>
      <c r="J9754" s="130" t="s">
        <v>24</v>
      </c>
      <c r="K9754" s="131" t="s">
        <v>25</v>
      </c>
      <c r="L9754" s="131" t="s">
        <v>26</v>
      </c>
      <c r="M9754" s="130" t="s">
        <v>27</v>
      </c>
      <c r="N9754" s="130" t="s">
        <v>28</v>
      </c>
      <c r="O9754" s="130" t="s">
        <v>29</v>
      </c>
      <c r="P9754" s="130" t="s">
        <v>30</v>
      </c>
      <c r="Q9754" s="130" t="s">
        <v>31</v>
      </c>
      <c r="R9754" s="130" t="s">
        <v>32</v>
      </c>
      <c r="S9754" s="130" t="s">
        <v>33</v>
      </c>
    </row>
    <row r="9755" spans="1:19" ht="11.25" thickBot="1" x14ac:dyDescent="0.2">
      <c r="A9755" s="107">
        <v>1</v>
      </c>
      <c r="B9755" s="132">
        <v>0.55071759259259256</v>
      </c>
      <c r="C9755" s="108">
        <v>68710.119000000006</v>
      </c>
      <c r="D9755" s="108">
        <v>35753.652999999998</v>
      </c>
      <c r="E9755" s="145">
        <v>24523.424999999999</v>
      </c>
      <c r="F9755" s="145">
        <v>906694.06</v>
      </c>
      <c r="G9755" s="108">
        <v>20</v>
      </c>
      <c r="H9755" s="108">
        <v>44</v>
      </c>
      <c r="I9755" s="108">
        <v>437230.45</v>
      </c>
      <c r="J9755" s="141" t="s">
        <v>7214</v>
      </c>
      <c r="K9755" s="145">
        <v>193321.82</v>
      </c>
      <c r="L9755" s="134" t="s">
        <v>7215</v>
      </c>
      <c r="M9755" s="108">
        <v>1165.0329999999999</v>
      </c>
      <c r="N9755" s="108">
        <v>3424.2809999999999</v>
      </c>
      <c r="O9755" s="108">
        <v>10</v>
      </c>
      <c r="P9755" s="108">
        <v>95</v>
      </c>
      <c r="Q9755" s="108">
        <v>382.00299999999999</v>
      </c>
      <c r="R9755" s="108">
        <v>527.00699999999995</v>
      </c>
      <c r="S9755" s="108">
        <v>548.00699999999995</v>
      </c>
    </row>
    <row r="9756" spans="1:19" ht="11.25" thickBot="1" x14ac:dyDescent="0.2">
      <c r="A9756" s="112"/>
    </row>
    <row r="9757" spans="1:19" ht="11.25" thickBot="1" x14ac:dyDescent="0.2">
      <c r="A9757" s="107">
        <v>2</v>
      </c>
      <c r="B9757" s="132">
        <v>0.55090277777777785</v>
      </c>
      <c r="C9757" s="108">
        <v>68944.892999999996</v>
      </c>
      <c r="D9757" s="108">
        <v>36053.169000000002</v>
      </c>
      <c r="E9757" s="145">
        <v>24755.7</v>
      </c>
      <c r="F9757" s="145">
        <v>908055.47</v>
      </c>
      <c r="G9757" s="108">
        <v>13</v>
      </c>
      <c r="H9757" s="108">
        <v>38</v>
      </c>
      <c r="I9757" s="108">
        <v>437398.93</v>
      </c>
      <c r="J9757" s="141" t="s">
        <v>7216</v>
      </c>
      <c r="K9757" s="145">
        <v>195068.99</v>
      </c>
      <c r="L9757" s="134" t="s">
        <v>7217</v>
      </c>
      <c r="M9757" s="108">
        <v>1265.038</v>
      </c>
      <c r="N9757" s="108">
        <v>3410.279</v>
      </c>
      <c r="O9757" s="108">
        <v>7</v>
      </c>
      <c r="P9757" s="108">
        <v>79</v>
      </c>
      <c r="Q9757" s="108">
        <v>411.00400000000002</v>
      </c>
      <c r="R9757" s="108">
        <v>533.00699999999995</v>
      </c>
      <c r="S9757" s="108">
        <v>557.00699999999995</v>
      </c>
    </row>
    <row r="9758" spans="1:19" ht="11.25" thickBot="1" x14ac:dyDescent="0.2">
      <c r="A9758" s="112"/>
    </row>
    <row r="9759" spans="1:19" ht="11.25" thickBot="1" x14ac:dyDescent="0.2">
      <c r="A9759" s="107">
        <v>3</v>
      </c>
      <c r="B9759" s="132">
        <v>0.55107638888888888</v>
      </c>
      <c r="C9759" s="108">
        <v>69152.58</v>
      </c>
      <c r="D9759" s="108">
        <v>35780.699999999997</v>
      </c>
      <c r="E9759" s="145">
        <v>24995.986000000001</v>
      </c>
      <c r="F9759" s="145">
        <v>907255.74</v>
      </c>
      <c r="G9759" s="108">
        <v>18</v>
      </c>
      <c r="H9759" s="108">
        <v>47</v>
      </c>
      <c r="I9759" s="108">
        <v>435863.24</v>
      </c>
      <c r="J9759" s="141" t="s">
        <v>7218</v>
      </c>
      <c r="K9759" s="145">
        <v>195627.19</v>
      </c>
      <c r="L9759" s="134" t="s">
        <v>7219</v>
      </c>
      <c r="M9759" s="108">
        <v>1216.0360000000001</v>
      </c>
      <c r="N9759" s="108">
        <v>3386.2750000000001</v>
      </c>
      <c r="O9759" s="108">
        <v>11</v>
      </c>
      <c r="P9759" s="108">
        <v>60</v>
      </c>
      <c r="Q9759" s="108">
        <v>410.00400000000002</v>
      </c>
      <c r="R9759" s="108">
        <v>544.00699999999995</v>
      </c>
      <c r="S9759" s="108">
        <v>562.00800000000004</v>
      </c>
    </row>
    <row r="9760" spans="1:19" ht="11.25" thickBot="1" x14ac:dyDescent="0.2">
      <c r="A9760" s="112"/>
    </row>
    <row r="9761" spans="1:19" ht="11.25" thickBot="1" x14ac:dyDescent="0.2">
      <c r="A9761" s="135" t="s">
        <v>362</v>
      </c>
      <c r="B9761" s="112"/>
      <c r="C9761" s="136">
        <v>68935.864000000001</v>
      </c>
      <c r="D9761" s="136">
        <v>35862.506999999998</v>
      </c>
      <c r="E9761" s="140">
        <v>24758.37</v>
      </c>
      <c r="F9761" s="140">
        <v>907335.09</v>
      </c>
      <c r="G9761" s="136">
        <v>17</v>
      </c>
      <c r="H9761" s="136">
        <v>43</v>
      </c>
      <c r="I9761" s="136">
        <v>436830.87</v>
      </c>
      <c r="J9761" s="141" t="s">
        <v>7220</v>
      </c>
      <c r="K9761" s="140">
        <v>194672.67</v>
      </c>
      <c r="L9761" s="134" t="s">
        <v>7221</v>
      </c>
      <c r="M9761" s="136">
        <v>1215.3689999999999</v>
      </c>
      <c r="N9761" s="136">
        <v>3406.9450000000002</v>
      </c>
      <c r="O9761" s="136">
        <v>9.3330000000000002</v>
      </c>
      <c r="P9761" s="136">
        <v>78</v>
      </c>
      <c r="Q9761" s="136">
        <v>401.00400000000002</v>
      </c>
      <c r="R9761" s="136">
        <v>534.67399999999998</v>
      </c>
      <c r="S9761" s="136">
        <v>555.67399999999998</v>
      </c>
    </row>
    <row r="9762" spans="1:19" ht="11.25" thickBot="1" x14ac:dyDescent="0.2">
      <c r="A9762" s="112"/>
    </row>
    <row r="9763" spans="1:19" ht="11.25" thickBot="1" x14ac:dyDescent="0.2">
      <c r="A9763" s="138" t="s">
        <v>364</v>
      </c>
      <c r="B9763" s="112"/>
      <c r="C9763" s="136">
        <v>221.36799999999999</v>
      </c>
      <c r="D9763" s="136">
        <v>165.67099999999999</v>
      </c>
      <c r="E9763" s="140">
        <v>236.292</v>
      </c>
      <c r="F9763" s="140">
        <v>684.16700000000003</v>
      </c>
      <c r="G9763" s="136">
        <v>3.6059999999999999</v>
      </c>
      <c r="H9763" s="136">
        <v>4.5830000000000002</v>
      </c>
      <c r="I9763" s="136">
        <v>842.21600000000001</v>
      </c>
      <c r="J9763" s="141" t="s">
        <v>7222</v>
      </c>
      <c r="K9763" s="140">
        <v>1202.7</v>
      </c>
      <c r="L9763" s="134" t="s">
        <v>7223</v>
      </c>
      <c r="M9763" s="136">
        <v>50.006</v>
      </c>
      <c r="N9763" s="136">
        <v>19.221</v>
      </c>
      <c r="O9763" s="136">
        <v>2.0819999999999999</v>
      </c>
      <c r="P9763" s="136">
        <v>17.521000000000001</v>
      </c>
      <c r="Q9763" s="136">
        <v>16.462</v>
      </c>
      <c r="R9763" s="136">
        <v>8.6219999999999999</v>
      </c>
      <c r="S9763" s="136">
        <v>7.0949999999999998</v>
      </c>
    </row>
    <row r="9764" spans="1:19" ht="11.25" thickBot="1" x14ac:dyDescent="0.2">
      <c r="A9764" s="112"/>
    </row>
    <row r="9765" spans="1:19" ht="11.25" thickBot="1" x14ac:dyDescent="0.2">
      <c r="A9765" s="139" t="s">
        <v>366</v>
      </c>
      <c r="B9765" s="112"/>
      <c r="C9765" s="136">
        <v>0.32100000000000001</v>
      </c>
      <c r="D9765" s="136">
        <v>0.46200000000000002</v>
      </c>
      <c r="E9765" s="140">
        <v>0.95399999999999996</v>
      </c>
      <c r="F9765" s="140">
        <v>7.4999999999999997E-2</v>
      </c>
      <c r="G9765" s="136">
        <v>21.209</v>
      </c>
      <c r="H9765" s="136">
        <v>10.657</v>
      </c>
      <c r="I9765" s="136">
        <v>0.193</v>
      </c>
      <c r="J9765" s="141" t="s">
        <v>2286</v>
      </c>
      <c r="K9765" s="140">
        <v>0.61799999999999999</v>
      </c>
      <c r="L9765" s="134" t="s">
        <v>1798</v>
      </c>
      <c r="M9765" s="136">
        <v>4.1139999999999999</v>
      </c>
      <c r="N9765" s="136">
        <v>0.56399999999999995</v>
      </c>
      <c r="O9765" s="136">
        <v>22.303999999999998</v>
      </c>
      <c r="P9765" s="136">
        <v>22.463000000000001</v>
      </c>
      <c r="Q9765" s="136">
        <v>4.1050000000000004</v>
      </c>
      <c r="R9765" s="136">
        <v>1.613</v>
      </c>
      <c r="S9765" s="136">
        <v>1.2769999999999999</v>
      </c>
    </row>
    <row r="9766" spans="1:19" ht="11.25" thickBot="1" x14ac:dyDescent="0.2">
      <c r="A9766" s="112"/>
    </row>
    <row r="9767" spans="1:19" ht="11.25" thickBot="1" x14ac:dyDescent="0.2">
      <c r="A9767" s="106" t="s">
        <v>357</v>
      </c>
      <c r="B9767" s="106" t="s">
        <v>358</v>
      </c>
      <c r="C9767" s="131" t="s">
        <v>34</v>
      </c>
      <c r="D9767" s="131" t="s">
        <v>35</v>
      </c>
      <c r="E9767" s="130" t="s">
        <v>36</v>
      </c>
      <c r="F9767" s="130" t="s">
        <v>37</v>
      </c>
      <c r="G9767" s="130" t="s">
        <v>38</v>
      </c>
      <c r="H9767" s="130" t="s">
        <v>39</v>
      </c>
      <c r="I9767" s="130" t="s">
        <v>40</v>
      </c>
      <c r="J9767" s="130" t="s">
        <v>41</v>
      </c>
      <c r="K9767" s="130" t="s">
        <v>42</v>
      </c>
      <c r="L9767" s="130" t="s">
        <v>43</v>
      </c>
      <c r="M9767" s="130" t="s">
        <v>44</v>
      </c>
      <c r="N9767" s="130" t="s">
        <v>45</v>
      </c>
      <c r="O9767" s="130" t="s">
        <v>46</v>
      </c>
      <c r="P9767" s="130" t="s">
        <v>47</v>
      </c>
      <c r="Q9767" s="130" t="s">
        <v>48</v>
      </c>
      <c r="R9767" s="130" t="s">
        <v>49</v>
      </c>
      <c r="S9767" s="130" t="s">
        <v>50</v>
      </c>
    </row>
    <row r="9768" spans="1:19" ht="11.25" thickBot="1" x14ac:dyDescent="0.2">
      <c r="A9768" s="107">
        <v>1</v>
      </c>
      <c r="B9768" s="132">
        <v>0.55071759259259256</v>
      </c>
      <c r="C9768" s="145">
        <v>446875.9</v>
      </c>
      <c r="D9768" s="134" t="s">
        <v>7224</v>
      </c>
      <c r="E9768" s="108">
        <v>33868.506999999998</v>
      </c>
      <c r="F9768" s="108">
        <v>712.01199999999994</v>
      </c>
      <c r="G9768" s="108">
        <v>3</v>
      </c>
      <c r="H9768" s="108">
        <v>8118.5820000000003</v>
      </c>
      <c r="I9768" s="108">
        <v>199455.23</v>
      </c>
      <c r="J9768" s="108">
        <v>1274060.7</v>
      </c>
      <c r="K9768" s="108">
        <v>14038.727999999999</v>
      </c>
      <c r="L9768" s="108">
        <v>26983.463</v>
      </c>
      <c r="M9768" s="108">
        <v>3944.373</v>
      </c>
      <c r="N9768" s="108">
        <v>2716.1770000000001</v>
      </c>
      <c r="O9768" s="108">
        <v>421.00400000000002</v>
      </c>
      <c r="P9768" s="108">
        <v>519.00599999999997</v>
      </c>
      <c r="Q9768" s="108">
        <v>525.00699999999995</v>
      </c>
      <c r="R9768" s="108">
        <v>437.005</v>
      </c>
      <c r="S9768" s="108">
        <v>547.00699999999995</v>
      </c>
    </row>
    <row r="9769" spans="1:19" ht="11.25" thickBot="1" x14ac:dyDescent="0.2">
      <c r="A9769" s="112"/>
    </row>
    <row r="9770" spans="1:19" ht="11.25" thickBot="1" x14ac:dyDescent="0.2">
      <c r="A9770" s="107">
        <v>2</v>
      </c>
      <c r="B9770" s="132">
        <v>0.55090277777777785</v>
      </c>
      <c r="C9770" s="145">
        <v>452123.31</v>
      </c>
      <c r="D9770" s="134" t="s">
        <v>7225</v>
      </c>
      <c r="E9770" s="108">
        <v>29664.103999999999</v>
      </c>
      <c r="F9770" s="108">
        <v>774.01400000000001</v>
      </c>
      <c r="G9770" s="108">
        <v>2</v>
      </c>
      <c r="H9770" s="108">
        <v>8091.5709999999999</v>
      </c>
      <c r="I9770" s="108">
        <v>199807.58</v>
      </c>
      <c r="J9770" s="108">
        <v>1285717.1000000001</v>
      </c>
      <c r="K9770" s="108">
        <v>14108.776</v>
      </c>
      <c r="L9770" s="108">
        <v>27113.632000000001</v>
      </c>
      <c r="M9770" s="108">
        <v>4036.3910000000001</v>
      </c>
      <c r="N9770" s="108">
        <v>2746.181</v>
      </c>
      <c r="O9770" s="108">
        <v>436.005</v>
      </c>
      <c r="P9770" s="108">
        <v>550.00699999999995</v>
      </c>
      <c r="Q9770" s="108">
        <v>475.005</v>
      </c>
      <c r="R9770" s="108">
        <v>433.005</v>
      </c>
      <c r="S9770" s="108">
        <v>551.00699999999995</v>
      </c>
    </row>
    <row r="9771" spans="1:19" ht="11.25" thickBot="1" x14ac:dyDescent="0.2">
      <c r="A9771" s="112"/>
    </row>
    <row r="9772" spans="1:19" ht="11.25" thickBot="1" x14ac:dyDescent="0.2">
      <c r="A9772" s="107">
        <v>3</v>
      </c>
      <c r="B9772" s="132">
        <v>0.55107638888888888</v>
      </c>
      <c r="C9772" s="145">
        <v>453888.07</v>
      </c>
      <c r="D9772" s="134" t="s">
        <v>7226</v>
      </c>
      <c r="E9772" s="108">
        <v>31509.811000000002</v>
      </c>
      <c r="F9772" s="108">
        <v>671.01099999999997</v>
      </c>
      <c r="G9772" s="108">
        <v>5</v>
      </c>
      <c r="H9772" s="108">
        <v>8054.5569999999998</v>
      </c>
      <c r="I9772" s="108">
        <v>200815.2</v>
      </c>
      <c r="J9772" s="108">
        <v>1286073.1000000001</v>
      </c>
      <c r="K9772" s="108">
        <v>14038.727999999999</v>
      </c>
      <c r="L9772" s="108">
        <v>28737.807000000001</v>
      </c>
      <c r="M9772" s="108">
        <v>3909.3670000000002</v>
      </c>
      <c r="N9772" s="108">
        <v>2972.212</v>
      </c>
      <c r="O9772" s="108">
        <v>430.00400000000002</v>
      </c>
      <c r="P9772" s="108">
        <v>529.00699999999995</v>
      </c>
      <c r="Q9772" s="108">
        <v>477.005</v>
      </c>
      <c r="R9772" s="108">
        <v>428.00400000000002</v>
      </c>
      <c r="S9772" s="108">
        <v>514.00599999999997</v>
      </c>
    </row>
    <row r="9773" spans="1:19" ht="11.25" thickBot="1" x14ac:dyDescent="0.2">
      <c r="A9773" s="112"/>
    </row>
    <row r="9774" spans="1:19" ht="11.25" thickBot="1" x14ac:dyDescent="0.2">
      <c r="A9774" s="135" t="s">
        <v>362</v>
      </c>
      <c r="B9774" s="112"/>
      <c r="C9774" s="140">
        <v>450962.42</v>
      </c>
      <c r="D9774" s="134" t="s">
        <v>7227</v>
      </c>
      <c r="E9774" s="136">
        <v>31680.807000000001</v>
      </c>
      <c r="F9774" s="136">
        <v>719.01199999999994</v>
      </c>
      <c r="G9774" s="136">
        <v>3.3330000000000002</v>
      </c>
      <c r="H9774" s="136">
        <v>8088.2359999999999</v>
      </c>
      <c r="I9774" s="136">
        <v>200026</v>
      </c>
      <c r="J9774" s="136">
        <v>1281950.3</v>
      </c>
      <c r="K9774" s="136">
        <v>14062.078</v>
      </c>
      <c r="L9774" s="136">
        <v>27611.633999999998</v>
      </c>
      <c r="M9774" s="136">
        <v>3963.377</v>
      </c>
      <c r="N9774" s="136">
        <v>2811.5230000000001</v>
      </c>
      <c r="O9774" s="136">
        <v>429.00400000000002</v>
      </c>
      <c r="P9774" s="136">
        <v>532.673</v>
      </c>
      <c r="Q9774" s="136">
        <v>492.339</v>
      </c>
      <c r="R9774" s="136">
        <v>432.67099999999999</v>
      </c>
      <c r="S9774" s="136">
        <v>537.34</v>
      </c>
    </row>
    <row r="9775" spans="1:19" ht="11.25" thickBot="1" x14ac:dyDescent="0.2">
      <c r="A9775" s="112"/>
    </row>
    <row r="9776" spans="1:19" ht="11.25" thickBot="1" x14ac:dyDescent="0.2">
      <c r="A9776" s="138" t="s">
        <v>364</v>
      </c>
      <c r="B9776" s="112"/>
      <c r="C9776" s="140">
        <v>3647.3780000000002</v>
      </c>
      <c r="D9776" s="134" t="s">
        <v>7228</v>
      </c>
      <c r="E9776" s="136">
        <v>2107.4110000000001</v>
      </c>
      <c r="F9776" s="136">
        <v>51.856999999999999</v>
      </c>
      <c r="G9776" s="136">
        <v>1.528</v>
      </c>
      <c r="H9776" s="136">
        <v>32.142000000000003</v>
      </c>
      <c r="I9776" s="136">
        <v>705.80600000000004</v>
      </c>
      <c r="J9776" s="136">
        <v>6834.9189999999999</v>
      </c>
      <c r="K9776" s="136">
        <v>40.442</v>
      </c>
      <c r="L9776" s="136">
        <v>977.46400000000006</v>
      </c>
      <c r="M9776" s="136">
        <v>65.61</v>
      </c>
      <c r="N9776" s="136">
        <v>139.96700000000001</v>
      </c>
      <c r="O9776" s="136">
        <v>7.55</v>
      </c>
      <c r="P9776" s="136">
        <v>15.821999999999999</v>
      </c>
      <c r="Q9776" s="136">
        <v>28.309000000000001</v>
      </c>
      <c r="R9776" s="136">
        <v>4.5090000000000003</v>
      </c>
      <c r="S9776" s="136">
        <v>20.306999999999999</v>
      </c>
    </row>
    <row r="9777" spans="1:19" ht="11.25" thickBot="1" x14ac:dyDescent="0.2">
      <c r="A9777" s="112"/>
    </row>
    <row r="9778" spans="1:19" ht="11.25" thickBot="1" x14ac:dyDescent="0.2">
      <c r="A9778" s="139" t="s">
        <v>366</v>
      </c>
      <c r="B9778" s="112"/>
      <c r="C9778" s="140">
        <v>0.80900000000000005</v>
      </c>
      <c r="D9778" s="134" t="s">
        <v>1804</v>
      </c>
      <c r="E9778" s="136">
        <v>6.6520000000000001</v>
      </c>
      <c r="F9778" s="136">
        <v>7.2119999999999997</v>
      </c>
      <c r="G9778" s="136">
        <v>45.826000000000001</v>
      </c>
      <c r="H9778" s="136">
        <v>0.39700000000000002</v>
      </c>
      <c r="I9778" s="136">
        <v>0.35299999999999998</v>
      </c>
      <c r="J9778" s="136">
        <v>0.53300000000000003</v>
      </c>
      <c r="K9778" s="136">
        <v>0.28799999999999998</v>
      </c>
      <c r="L9778" s="136">
        <v>3.54</v>
      </c>
      <c r="M9778" s="136">
        <v>1.655</v>
      </c>
      <c r="N9778" s="136">
        <v>4.9779999999999998</v>
      </c>
      <c r="O9778" s="136">
        <v>1.76</v>
      </c>
      <c r="P9778" s="136">
        <v>2.97</v>
      </c>
      <c r="Q9778" s="136">
        <v>5.75</v>
      </c>
      <c r="R9778" s="136">
        <v>1.042</v>
      </c>
      <c r="S9778" s="136">
        <v>3.7789999999999999</v>
      </c>
    </row>
    <row r="9779" spans="1:19" ht="11.25" thickBot="1" x14ac:dyDescent="0.2">
      <c r="A9779" s="112"/>
    </row>
    <row r="9780" spans="1:19" ht="11.25" thickBot="1" x14ac:dyDescent="0.2">
      <c r="A9780" s="106" t="s">
        <v>357</v>
      </c>
      <c r="B9780" s="106" t="s">
        <v>358</v>
      </c>
      <c r="C9780" s="130" t="s">
        <v>51</v>
      </c>
      <c r="D9780" s="130" t="s">
        <v>52</v>
      </c>
      <c r="E9780" s="130" t="s">
        <v>53</v>
      </c>
      <c r="F9780" s="130" t="s">
        <v>54</v>
      </c>
      <c r="G9780" s="130" t="s">
        <v>55</v>
      </c>
      <c r="H9780" s="130" t="s">
        <v>56</v>
      </c>
      <c r="I9780" s="130" t="s">
        <v>57</v>
      </c>
      <c r="J9780" s="130" t="s">
        <v>58</v>
      </c>
      <c r="K9780" s="130" t="s">
        <v>59</v>
      </c>
      <c r="L9780" s="130" t="s">
        <v>60</v>
      </c>
      <c r="M9780" s="130" t="s">
        <v>61</v>
      </c>
      <c r="N9780" s="130" t="s">
        <v>62</v>
      </c>
      <c r="O9780" s="130" t="s">
        <v>63</v>
      </c>
      <c r="P9780" s="130" t="s">
        <v>64</v>
      </c>
      <c r="Q9780" s="131" t="s">
        <v>65</v>
      </c>
      <c r="R9780" s="131" t="s">
        <v>66</v>
      </c>
      <c r="S9780" s="130" t="s">
        <v>67</v>
      </c>
    </row>
    <row r="9781" spans="1:19" ht="11.25" thickBot="1" x14ac:dyDescent="0.2">
      <c r="A9781" s="107">
        <v>1</v>
      </c>
      <c r="B9781" s="132">
        <v>0.55071759259259256</v>
      </c>
      <c r="C9781" s="108">
        <v>404.00400000000002</v>
      </c>
      <c r="D9781" s="108">
        <v>373.00299999999999</v>
      </c>
      <c r="E9781" s="108">
        <v>154.001</v>
      </c>
      <c r="F9781" s="108">
        <v>231.001</v>
      </c>
      <c r="G9781" s="108">
        <v>167.001</v>
      </c>
      <c r="H9781" s="108">
        <v>171.001</v>
      </c>
      <c r="I9781" s="108">
        <v>1666.067</v>
      </c>
      <c r="J9781" s="108">
        <v>5353.6880000000001</v>
      </c>
      <c r="K9781" s="108">
        <v>7869.4859999999999</v>
      </c>
      <c r="L9781" s="108">
        <v>34</v>
      </c>
      <c r="M9781" s="108">
        <v>9</v>
      </c>
      <c r="N9781" s="108">
        <v>986.02300000000002</v>
      </c>
      <c r="O9781" s="108">
        <v>192.001</v>
      </c>
      <c r="P9781" s="108">
        <v>36873.603000000003</v>
      </c>
      <c r="Q9781" s="145">
        <v>1895324</v>
      </c>
      <c r="R9781" s="134" t="s">
        <v>7229</v>
      </c>
      <c r="S9781" s="108">
        <v>3115.2330000000002</v>
      </c>
    </row>
    <row r="9782" spans="1:19" ht="11.25" thickBot="1" x14ac:dyDescent="0.2">
      <c r="A9782" s="112"/>
    </row>
    <row r="9783" spans="1:19" ht="11.25" thickBot="1" x14ac:dyDescent="0.2">
      <c r="A9783" s="107">
        <v>2</v>
      </c>
      <c r="B9783" s="132">
        <v>0.55090277777777785</v>
      </c>
      <c r="C9783" s="108">
        <v>399.00400000000002</v>
      </c>
      <c r="D9783" s="108">
        <v>401.00400000000002</v>
      </c>
      <c r="E9783" s="108">
        <v>141</v>
      </c>
      <c r="F9783" s="108">
        <v>260.00200000000001</v>
      </c>
      <c r="G9783" s="108">
        <v>144</v>
      </c>
      <c r="H9783" s="108">
        <v>181.001</v>
      </c>
      <c r="I9783" s="108">
        <v>1709.07</v>
      </c>
      <c r="J9783" s="108">
        <v>5331.6819999999998</v>
      </c>
      <c r="K9783" s="108">
        <v>7965.5230000000001</v>
      </c>
      <c r="L9783" s="108">
        <v>25</v>
      </c>
      <c r="M9783" s="108">
        <v>8</v>
      </c>
      <c r="N9783" s="108">
        <v>929.02099999999996</v>
      </c>
      <c r="O9783" s="108">
        <v>204.001</v>
      </c>
      <c r="P9783" s="108">
        <v>36993.815999999999</v>
      </c>
      <c r="Q9783" s="145">
        <v>1926701.7</v>
      </c>
      <c r="R9783" s="134" t="s">
        <v>7230</v>
      </c>
      <c r="S9783" s="108">
        <v>3611.3130000000001</v>
      </c>
    </row>
    <row r="9784" spans="1:19" ht="11.25" thickBot="1" x14ac:dyDescent="0.2">
      <c r="A9784" s="112"/>
    </row>
    <row r="9785" spans="1:19" ht="11.25" thickBot="1" x14ac:dyDescent="0.2">
      <c r="A9785" s="107">
        <v>3</v>
      </c>
      <c r="B9785" s="132">
        <v>0.55107638888888888</v>
      </c>
      <c r="C9785" s="108">
        <v>428.00400000000002</v>
      </c>
      <c r="D9785" s="108">
        <v>384.00400000000002</v>
      </c>
      <c r="E9785" s="108">
        <v>140</v>
      </c>
      <c r="F9785" s="108">
        <v>245.001</v>
      </c>
      <c r="G9785" s="108">
        <v>142</v>
      </c>
      <c r="H9785" s="108">
        <v>181.001</v>
      </c>
      <c r="I9785" s="108">
        <v>1699.069</v>
      </c>
      <c r="J9785" s="108">
        <v>5350.6869999999999</v>
      </c>
      <c r="K9785" s="108">
        <v>8012.5410000000002</v>
      </c>
      <c r="L9785" s="108">
        <v>26</v>
      </c>
      <c r="M9785" s="108">
        <v>9</v>
      </c>
      <c r="N9785" s="108">
        <v>958.02200000000005</v>
      </c>
      <c r="O9785" s="108">
        <v>214.001</v>
      </c>
      <c r="P9785" s="108">
        <v>36880.614999999998</v>
      </c>
      <c r="Q9785" s="145">
        <v>1941851</v>
      </c>
      <c r="R9785" s="134" t="s">
        <v>7231</v>
      </c>
      <c r="S9785" s="108">
        <v>3671.3240000000001</v>
      </c>
    </row>
    <row r="9786" spans="1:19" ht="11.25" thickBot="1" x14ac:dyDescent="0.2">
      <c r="A9786" s="112"/>
    </row>
    <row r="9787" spans="1:19" ht="11.25" thickBot="1" x14ac:dyDescent="0.2">
      <c r="A9787" s="135" t="s">
        <v>362</v>
      </c>
      <c r="B9787" s="112"/>
      <c r="C9787" s="136">
        <v>410.33699999999999</v>
      </c>
      <c r="D9787" s="136">
        <v>386.00400000000002</v>
      </c>
      <c r="E9787" s="136">
        <v>145.001</v>
      </c>
      <c r="F9787" s="136">
        <v>245.33500000000001</v>
      </c>
      <c r="G9787" s="136">
        <v>151.001</v>
      </c>
      <c r="H9787" s="136">
        <v>177.667</v>
      </c>
      <c r="I9787" s="136">
        <v>1691.402</v>
      </c>
      <c r="J9787" s="136">
        <v>5345.3519999999999</v>
      </c>
      <c r="K9787" s="136">
        <v>7949.183</v>
      </c>
      <c r="L9787" s="136">
        <v>28.332999999999998</v>
      </c>
      <c r="M9787" s="136">
        <v>8.6669999999999998</v>
      </c>
      <c r="N9787" s="136">
        <v>957.68899999999996</v>
      </c>
      <c r="O9787" s="136">
        <v>203.334</v>
      </c>
      <c r="P9787" s="136">
        <v>36916.010999999999</v>
      </c>
      <c r="Q9787" s="140">
        <v>1921292.2</v>
      </c>
      <c r="R9787" s="134" t="s">
        <v>7232</v>
      </c>
      <c r="S9787" s="136">
        <v>3465.9560000000001</v>
      </c>
    </row>
    <row r="9788" spans="1:19" ht="11.25" thickBot="1" x14ac:dyDescent="0.2">
      <c r="A9788" s="112"/>
    </row>
    <row r="9789" spans="1:19" ht="11.25" thickBot="1" x14ac:dyDescent="0.2">
      <c r="A9789" s="138" t="s">
        <v>364</v>
      </c>
      <c r="B9789" s="112"/>
      <c r="C9789" s="136">
        <v>15.503</v>
      </c>
      <c r="D9789" s="136">
        <v>14.106999999999999</v>
      </c>
      <c r="E9789" s="136">
        <v>7.81</v>
      </c>
      <c r="F9789" s="136">
        <v>14.503</v>
      </c>
      <c r="G9789" s="136">
        <v>13.893000000000001</v>
      </c>
      <c r="H9789" s="136">
        <v>5.774</v>
      </c>
      <c r="I9789" s="136">
        <v>22.504000000000001</v>
      </c>
      <c r="J9789" s="136">
        <v>11.933</v>
      </c>
      <c r="K9789" s="136">
        <v>72.914000000000001</v>
      </c>
      <c r="L9789" s="136">
        <v>4.9329999999999998</v>
      </c>
      <c r="M9789" s="136">
        <v>0.57699999999999996</v>
      </c>
      <c r="N9789" s="136">
        <v>28.503</v>
      </c>
      <c r="O9789" s="136">
        <v>11.015000000000001</v>
      </c>
      <c r="P9789" s="136">
        <v>67.471999999999994</v>
      </c>
      <c r="Q9789" s="140">
        <v>23730.505000000001</v>
      </c>
      <c r="R9789" s="134" t="s">
        <v>7233</v>
      </c>
      <c r="S9789" s="136">
        <v>305.214</v>
      </c>
    </row>
    <row r="9790" spans="1:19" ht="11.25" thickBot="1" x14ac:dyDescent="0.2">
      <c r="A9790" s="112"/>
    </row>
    <row r="9791" spans="1:19" ht="11.25" thickBot="1" x14ac:dyDescent="0.2">
      <c r="A9791" s="139" t="s">
        <v>366</v>
      </c>
      <c r="B9791" s="112"/>
      <c r="C9791" s="136">
        <v>3.778</v>
      </c>
      <c r="D9791" s="136">
        <v>3.6549999999999998</v>
      </c>
      <c r="E9791" s="136">
        <v>5.3860000000000001</v>
      </c>
      <c r="F9791" s="136">
        <v>5.9119999999999999</v>
      </c>
      <c r="G9791" s="136">
        <v>9.1999999999999993</v>
      </c>
      <c r="H9791" s="136">
        <v>3.25</v>
      </c>
      <c r="I9791" s="136">
        <v>1.33</v>
      </c>
      <c r="J9791" s="136">
        <v>0.223</v>
      </c>
      <c r="K9791" s="136">
        <v>0.91700000000000004</v>
      </c>
      <c r="L9791" s="136">
        <v>17.41</v>
      </c>
      <c r="M9791" s="136">
        <v>6.6619999999999999</v>
      </c>
      <c r="N9791" s="136">
        <v>2.976</v>
      </c>
      <c r="O9791" s="136">
        <v>5.4169999999999998</v>
      </c>
      <c r="P9791" s="136">
        <v>0.183</v>
      </c>
      <c r="Q9791" s="140">
        <v>1.2350000000000001</v>
      </c>
      <c r="R9791" s="134" t="s">
        <v>1670</v>
      </c>
      <c r="S9791" s="136">
        <v>8.8059999999999992</v>
      </c>
    </row>
    <row r="9792" spans="1:19" ht="11.25" thickBot="1" x14ac:dyDescent="0.2">
      <c r="A9792" s="112"/>
    </row>
    <row r="9793" spans="1:19" ht="11.25" thickBot="1" x14ac:dyDescent="0.2">
      <c r="A9793" s="106" t="s">
        <v>357</v>
      </c>
      <c r="B9793" s="106" t="s">
        <v>358</v>
      </c>
      <c r="C9793" s="130" t="s">
        <v>68</v>
      </c>
    </row>
    <row r="9794" spans="1:19" ht="11.25" thickBot="1" x14ac:dyDescent="0.2">
      <c r="A9794" s="107">
        <v>1</v>
      </c>
      <c r="B9794" s="132">
        <v>0.55071759259259256</v>
      </c>
      <c r="C9794" s="108">
        <v>924.02</v>
      </c>
    </row>
    <row r="9795" spans="1:19" ht="11.25" thickBot="1" x14ac:dyDescent="0.2">
      <c r="A9795" s="112"/>
    </row>
    <row r="9796" spans="1:19" ht="11.25" thickBot="1" x14ac:dyDescent="0.2">
      <c r="A9796" s="107">
        <v>2</v>
      </c>
      <c r="B9796" s="132">
        <v>0.55090277777777785</v>
      </c>
      <c r="C9796" s="108">
        <v>859.01800000000003</v>
      </c>
    </row>
    <row r="9797" spans="1:19" ht="11.25" thickBot="1" x14ac:dyDescent="0.2">
      <c r="A9797" s="112"/>
    </row>
    <row r="9798" spans="1:19" ht="11.25" thickBot="1" x14ac:dyDescent="0.2">
      <c r="A9798" s="107">
        <v>3</v>
      </c>
      <c r="B9798" s="132">
        <v>0.55107638888888888</v>
      </c>
      <c r="C9798" s="108">
        <v>811.01599999999996</v>
      </c>
    </row>
    <row r="9799" spans="1:19" ht="11.25" thickBot="1" x14ac:dyDescent="0.2">
      <c r="A9799" s="112"/>
    </row>
    <row r="9800" spans="1:19" ht="11.25" thickBot="1" x14ac:dyDescent="0.2">
      <c r="A9800" s="135" t="s">
        <v>362</v>
      </c>
      <c r="B9800" s="112"/>
      <c r="C9800" s="136">
        <v>864.68499999999995</v>
      </c>
    </row>
    <row r="9801" spans="1:19" ht="11.25" thickBot="1" x14ac:dyDescent="0.2">
      <c r="A9801" s="112"/>
    </row>
    <row r="9802" spans="1:19" ht="11.25" thickBot="1" x14ac:dyDescent="0.2">
      <c r="A9802" s="138" t="s">
        <v>364</v>
      </c>
      <c r="B9802" s="112"/>
      <c r="C9802" s="136">
        <v>56.715000000000003</v>
      </c>
    </row>
    <row r="9803" spans="1:19" ht="11.25" thickBot="1" x14ac:dyDescent="0.2">
      <c r="A9803" s="112"/>
    </row>
    <row r="9804" spans="1:19" ht="11.25" thickBot="1" x14ac:dyDescent="0.2">
      <c r="A9804" s="139" t="s">
        <v>366</v>
      </c>
      <c r="B9804" s="112"/>
      <c r="C9804" s="136">
        <v>6.5590000000000002</v>
      </c>
    </row>
    <row r="9805" spans="1:19" ht="10.5" x14ac:dyDescent="0.15">
      <c r="A9805" s="112"/>
    </row>
    <row r="9806" spans="1:19" x14ac:dyDescent="0.15">
      <c r="A9806" s="129"/>
      <c r="B9806" s="86" t="s">
        <v>1810</v>
      </c>
    </row>
    <row r="9807" spans="1:19" ht="9.75" thickBot="1" x14ac:dyDescent="0.2">
      <c r="A9807" s="81" t="s">
        <v>5871</v>
      </c>
    </row>
    <row r="9808" spans="1:19" ht="11.25" thickBot="1" x14ac:dyDescent="0.2">
      <c r="A9808" s="106" t="s">
        <v>357</v>
      </c>
      <c r="B9808" s="106" t="s">
        <v>358</v>
      </c>
      <c r="C9808" s="130" t="s">
        <v>0</v>
      </c>
      <c r="D9808" s="130" t="s">
        <v>1</v>
      </c>
      <c r="E9808" s="130" t="s">
        <v>2</v>
      </c>
      <c r="F9808" s="130" t="s">
        <v>3</v>
      </c>
      <c r="G9808" s="130" t="s">
        <v>4</v>
      </c>
      <c r="H9808" s="130" t="s">
        <v>5</v>
      </c>
      <c r="I9808" s="131" t="s">
        <v>6</v>
      </c>
      <c r="J9808" s="131" t="s">
        <v>7</v>
      </c>
      <c r="K9808" s="130" t="s">
        <v>8</v>
      </c>
      <c r="L9808" s="130" t="s">
        <v>9</v>
      </c>
      <c r="M9808" s="130" t="s">
        <v>10</v>
      </c>
      <c r="N9808" s="130" t="s">
        <v>11</v>
      </c>
      <c r="O9808" s="130" t="s">
        <v>12</v>
      </c>
      <c r="P9808" s="130" t="s">
        <v>13</v>
      </c>
      <c r="Q9808" s="130" t="s">
        <v>14</v>
      </c>
      <c r="R9808" s="130" t="s">
        <v>15</v>
      </c>
      <c r="S9808" s="130" t="s">
        <v>16</v>
      </c>
    </row>
    <row r="9809" spans="1:19" ht="11.25" thickBot="1" x14ac:dyDescent="0.2">
      <c r="A9809" s="107">
        <v>1</v>
      </c>
      <c r="B9809" s="132">
        <v>0.55584490740740744</v>
      </c>
      <c r="C9809" s="141" t="s">
        <v>7234</v>
      </c>
      <c r="D9809" s="141" t="s">
        <v>7235</v>
      </c>
      <c r="E9809" s="141" t="s">
        <v>7236</v>
      </c>
      <c r="F9809" s="108">
        <v>1234327.5</v>
      </c>
      <c r="G9809" s="141" t="s">
        <v>7237</v>
      </c>
      <c r="H9809" s="141" t="s">
        <v>7238</v>
      </c>
      <c r="I9809" s="145">
        <v>20208.796999999999</v>
      </c>
      <c r="J9809" s="134" t="s">
        <v>7239</v>
      </c>
      <c r="K9809" s="141" t="s">
        <v>7240</v>
      </c>
      <c r="L9809" s="108">
        <v>327.00299999999999</v>
      </c>
      <c r="M9809" s="108">
        <v>17756.563999999998</v>
      </c>
      <c r="N9809" s="108">
        <v>61374.27</v>
      </c>
      <c r="O9809" s="108">
        <v>985591.67</v>
      </c>
      <c r="P9809" s="108">
        <v>301358.96000000002</v>
      </c>
      <c r="Q9809" s="108">
        <v>7679.415</v>
      </c>
      <c r="R9809" s="108">
        <v>11522.184999999999</v>
      </c>
      <c r="S9809" s="108">
        <v>203961.54</v>
      </c>
    </row>
    <row r="9810" spans="1:19" ht="11.25" thickBot="1" x14ac:dyDescent="0.2">
      <c r="A9810" s="112"/>
    </row>
    <row r="9811" spans="1:19" ht="11.25" thickBot="1" x14ac:dyDescent="0.2">
      <c r="A9811" s="107">
        <v>2</v>
      </c>
      <c r="B9811" s="132">
        <v>0.55603009259259262</v>
      </c>
      <c r="C9811" s="141" t="s">
        <v>7241</v>
      </c>
      <c r="D9811" s="141" t="s">
        <v>7242</v>
      </c>
      <c r="E9811" s="141" t="s">
        <v>7243</v>
      </c>
      <c r="F9811" s="141" t="s">
        <v>7244</v>
      </c>
      <c r="G9811" s="141" t="s">
        <v>7245</v>
      </c>
      <c r="H9811" s="141" t="s">
        <v>7246</v>
      </c>
      <c r="I9811" s="145">
        <v>19899.499</v>
      </c>
      <c r="J9811" s="134" t="s">
        <v>7247</v>
      </c>
      <c r="K9811" s="141" t="s">
        <v>7248</v>
      </c>
      <c r="L9811" s="108">
        <v>337.00299999999999</v>
      </c>
      <c r="M9811" s="108">
        <v>17276.16</v>
      </c>
      <c r="N9811" s="108">
        <v>65627.203999999998</v>
      </c>
      <c r="O9811" s="108">
        <v>991235.18</v>
      </c>
      <c r="P9811" s="108">
        <v>304380.40999999997</v>
      </c>
      <c r="Q9811" s="108">
        <v>7469.3389999999999</v>
      </c>
      <c r="R9811" s="108">
        <v>11561.207</v>
      </c>
      <c r="S9811" s="108">
        <v>203607.1</v>
      </c>
    </row>
    <row r="9812" spans="1:19" ht="11.25" thickBot="1" x14ac:dyDescent="0.2">
      <c r="A9812" s="112"/>
    </row>
    <row r="9813" spans="1:19" ht="11.25" thickBot="1" x14ac:dyDescent="0.2">
      <c r="A9813" s="107">
        <v>3</v>
      </c>
      <c r="B9813" s="132">
        <v>0.55621527777777779</v>
      </c>
      <c r="C9813" s="141" t="s">
        <v>7249</v>
      </c>
      <c r="D9813" s="141" t="s">
        <v>7250</v>
      </c>
      <c r="E9813" s="141" t="s">
        <v>7251</v>
      </c>
      <c r="F9813" s="141" t="s">
        <v>7252</v>
      </c>
      <c r="G9813" s="141" t="s">
        <v>7253</v>
      </c>
      <c r="H9813" s="141" t="s">
        <v>7254</v>
      </c>
      <c r="I9813" s="145">
        <v>20655.234</v>
      </c>
      <c r="J9813" s="134" t="s">
        <v>7255</v>
      </c>
      <c r="K9813" s="141" t="s">
        <v>7256</v>
      </c>
      <c r="L9813" s="108">
        <v>323.00299999999999</v>
      </c>
      <c r="M9813" s="108">
        <v>17416.276999999998</v>
      </c>
      <c r="N9813" s="108">
        <v>61893.803999999996</v>
      </c>
      <c r="O9813" s="108">
        <v>995775.18</v>
      </c>
      <c r="P9813" s="108">
        <v>307968.57</v>
      </c>
      <c r="Q9813" s="108">
        <v>7579.3779999999997</v>
      </c>
      <c r="R9813" s="108">
        <v>11742.308000000001</v>
      </c>
      <c r="S9813" s="108">
        <v>203820.17</v>
      </c>
    </row>
    <row r="9814" spans="1:19" ht="11.25" thickBot="1" x14ac:dyDescent="0.2">
      <c r="A9814" s="112"/>
    </row>
    <row r="9815" spans="1:19" ht="11.25" thickBot="1" x14ac:dyDescent="0.2">
      <c r="A9815" s="135" t="s">
        <v>362</v>
      </c>
      <c r="B9815" s="112"/>
      <c r="C9815" s="141" t="s">
        <v>7257</v>
      </c>
      <c r="D9815" s="141" t="s">
        <v>7258</v>
      </c>
      <c r="E9815" s="141" t="s">
        <v>7259</v>
      </c>
      <c r="F9815" s="141" t="s">
        <v>7260</v>
      </c>
      <c r="G9815" s="141" t="s">
        <v>7261</v>
      </c>
      <c r="H9815" s="141" t="s">
        <v>7262</v>
      </c>
      <c r="I9815" s="140">
        <v>20254.509999999998</v>
      </c>
      <c r="J9815" s="134" t="s">
        <v>7263</v>
      </c>
      <c r="K9815" s="141" t="s">
        <v>7264</v>
      </c>
      <c r="L9815" s="136">
        <v>329.00299999999999</v>
      </c>
      <c r="M9815" s="136">
        <v>17483</v>
      </c>
      <c r="N9815" s="136">
        <v>62965.093000000001</v>
      </c>
      <c r="O9815" s="136">
        <v>990867.34</v>
      </c>
      <c r="P9815" s="136">
        <v>304569.32</v>
      </c>
      <c r="Q9815" s="136">
        <v>7576.0439999999999</v>
      </c>
      <c r="R9815" s="136">
        <v>11608.566999999999</v>
      </c>
      <c r="S9815" s="136">
        <v>203796.27</v>
      </c>
    </row>
    <row r="9816" spans="1:19" ht="11.25" thickBot="1" x14ac:dyDescent="0.2">
      <c r="A9816" s="112"/>
    </row>
    <row r="9817" spans="1:19" ht="11.25" thickBot="1" x14ac:dyDescent="0.2">
      <c r="A9817" s="138" t="s">
        <v>364</v>
      </c>
      <c r="B9817" s="112"/>
      <c r="C9817" s="141" t="s">
        <v>7265</v>
      </c>
      <c r="D9817" s="141" t="s">
        <v>7266</v>
      </c>
      <c r="E9817" s="141" t="s">
        <v>7267</v>
      </c>
      <c r="F9817" s="141" t="s">
        <v>7268</v>
      </c>
      <c r="G9817" s="141" t="s">
        <v>7269</v>
      </c>
      <c r="H9817" s="141" t="s">
        <v>7270</v>
      </c>
      <c r="I9817" s="140">
        <v>379.93599999999998</v>
      </c>
      <c r="J9817" s="134" t="s">
        <v>7271</v>
      </c>
      <c r="K9817" s="141" t="s">
        <v>7272</v>
      </c>
      <c r="L9817" s="136">
        <v>7.2110000000000003</v>
      </c>
      <c r="M9817" s="136">
        <v>247.05500000000001</v>
      </c>
      <c r="N9817" s="136">
        <v>2320.0439999999999</v>
      </c>
      <c r="O9817" s="136">
        <v>5101.7129999999997</v>
      </c>
      <c r="P9817" s="136">
        <v>3308.8510000000001</v>
      </c>
      <c r="Q9817" s="136">
        <v>105.078</v>
      </c>
      <c r="R9817" s="136">
        <v>117.455</v>
      </c>
      <c r="S9817" s="136">
        <v>178.42500000000001</v>
      </c>
    </row>
    <row r="9818" spans="1:19" ht="11.25" thickBot="1" x14ac:dyDescent="0.2">
      <c r="A9818" s="112"/>
    </row>
    <row r="9819" spans="1:19" ht="11.25" thickBot="1" x14ac:dyDescent="0.2">
      <c r="A9819" s="139" t="s">
        <v>366</v>
      </c>
      <c r="B9819" s="112"/>
      <c r="C9819" s="141" t="s">
        <v>7273</v>
      </c>
      <c r="D9819" s="141" t="s">
        <v>4217</v>
      </c>
      <c r="E9819" s="141" t="s">
        <v>456</v>
      </c>
      <c r="F9819" s="141" t="s">
        <v>7274</v>
      </c>
      <c r="G9819" s="141" t="s">
        <v>7275</v>
      </c>
      <c r="H9819" s="141" t="s">
        <v>7276</v>
      </c>
      <c r="I9819" s="140">
        <v>1.8759999999999999</v>
      </c>
      <c r="J9819" s="134" t="s">
        <v>1855</v>
      </c>
      <c r="K9819" s="141" t="s">
        <v>3425</v>
      </c>
      <c r="L9819" s="136">
        <v>2.1920000000000002</v>
      </c>
      <c r="M9819" s="136">
        <v>1.413</v>
      </c>
      <c r="N9819" s="136">
        <v>3.6850000000000001</v>
      </c>
      <c r="O9819" s="136">
        <v>0.51500000000000001</v>
      </c>
      <c r="P9819" s="136">
        <v>1.0860000000000001</v>
      </c>
      <c r="Q9819" s="136">
        <v>1.387</v>
      </c>
      <c r="R9819" s="136">
        <v>1.012</v>
      </c>
      <c r="S9819" s="136">
        <v>8.7999999999999995E-2</v>
      </c>
    </row>
    <row r="9820" spans="1:19" ht="11.25" thickBot="1" x14ac:dyDescent="0.2">
      <c r="A9820" s="112"/>
    </row>
    <row r="9821" spans="1:19" ht="11.25" thickBot="1" x14ac:dyDescent="0.2">
      <c r="A9821" s="106" t="s">
        <v>357</v>
      </c>
      <c r="B9821" s="106" t="s">
        <v>358</v>
      </c>
      <c r="C9821" s="130" t="s">
        <v>17</v>
      </c>
      <c r="D9821" s="130" t="s">
        <v>18</v>
      </c>
      <c r="E9821" s="131" t="s">
        <v>19</v>
      </c>
      <c r="F9821" s="131" t="s">
        <v>20</v>
      </c>
      <c r="G9821" s="130" t="s">
        <v>21</v>
      </c>
      <c r="H9821" s="130" t="s">
        <v>22</v>
      </c>
      <c r="I9821" s="130" t="s">
        <v>23</v>
      </c>
      <c r="J9821" s="130" t="s">
        <v>24</v>
      </c>
      <c r="K9821" s="131" t="s">
        <v>25</v>
      </c>
      <c r="L9821" s="131" t="s">
        <v>26</v>
      </c>
      <c r="M9821" s="130" t="s">
        <v>27</v>
      </c>
      <c r="N9821" s="130" t="s">
        <v>28</v>
      </c>
      <c r="O9821" s="130" t="s">
        <v>29</v>
      </c>
      <c r="P9821" s="130" t="s">
        <v>30</v>
      </c>
      <c r="Q9821" s="130" t="s">
        <v>31</v>
      </c>
      <c r="R9821" s="130" t="s">
        <v>32</v>
      </c>
      <c r="S9821" s="130" t="s">
        <v>33</v>
      </c>
    </row>
    <row r="9822" spans="1:19" ht="11.25" thickBot="1" x14ac:dyDescent="0.2">
      <c r="A9822" s="107">
        <v>1</v>
      </c>
      <c r="B9822" s="132">
        <v>0.55584490740740744</v>
      </c>
      <c r="C9822" s="108">
        <v>123376.24</v>
      </c>
      <c r="D9822" s="108">
        <v>23005.695</v>
      </c>
      <c r="E9822" s="145">
        <v>23859.654999999999</v>
      </c>
      <c r="F9822" s="145">
        <v>901671.99</v>
      </c>
      <c r="G9822" s="108">
        <v>27</v>
      </c>
      <c r="H9822" s="108">
        <v>31</v>
      </c>
      <c r="I9822" s="108">
        <v>332707.62</v>
      </c>
      <c r="J9822" s="141" t="s">
        <v>7277</v>
      </c>
      <c r="K9822" s="145">
        <v>188103.37</v>
      </c>
      <c r="L9822" s="134" t="s">
        <v>7278</v>
      </c>
      <c r="M9822" s="108">
        <v>3408.279</v>
      </c>
      <c r="N9822" s="108">
        <v>3873.36</v>
      </c>
      <c r="O9822" s="108">
        <v>5</v>
      </c>
      <c r="P9822" s="108">
        <v>103</v>
      </c>
      <c r="Q9822" s="108">
        <v>446.005</v>
      </c>
      <c r="R9822" s="108">
        <v>785.01499999999999</v>
      </c>
      <c r="S9822" s="108">
        <v>1934.09</v>
      </c>
    </row>
    <row r="9823" spans="1:19" ht="11.25" thickBot="1" x14ac:dyDescent="0.2">
      <c r="A9823" s="112"/>
    </row>
    <row r="9824" spans="1:19" ht="11.25" thickBot="1" x14ac:dyDescent="0.2">
      <c r="A9824" s="107">
        <v>2</v>
      </c>
      <c r="B9824" s="132">
        <v>0.55603009259259262</v>
      </c>
      <c r="C9824" s="108">
        <v>124970.7</v>
      </c>
      <c r="D9824" s="108">
        <v>22792.460999999999</v>
      </c>
      <c r="E9824" s="145">
        <v>24282.143</v>
      </c>
      <c r="F9824" s="145">
        <v>901138.64</v>
      </c>
      <c r="G9824" s="108">
        <v>29</v>
      </c>
      <c r="H9824" s="108">
        <v>28</v>
      </c>
      <c r="I9824" s="108">
        <v>333670.84000000003</v>
      </c>
      <c r="J9824" s="141" t="s">
        <v>7279</v>
      </c>
      <c r="K9824" s="145">
        <v>191715.07</v>
      </c>
      <c r="L9824" s="134" t="s">
        <v>7280</v>
      </c>
      <c r="M9824" s="108">
        <v>2455.145</v>
      </c>
      <c r="N9824" s="108">
        <v>3950.3739999999998</v>
      </c>
      <c r="O9824" s="108">
        <v>10</v>
      </c>
      <c r="P9824" s="108">
        <v>104</v>
      </c>
      <c r="Q9824" s="108">
        <v>415.00400000000002</v>
      </c>
      <c r="R9824" s="108">
        <v>730.01300000000003</v>
      </c>
      <c r="S9824" s="108">
        <v>1923.0889999999999</v>
      </c>
    </row>
    <row r="9825" spans="1:19" ht="11.25" thickBot="1" x14ac:dyDescent="0.2">
      <c r="A9825" s="112"/>
    </row>
    <row r="9826" spans="1:19" ht="11.25" thickBot="1" x14ac:dyDescent="0.2">
      <c r="A9826" s="107">
        <v>3</v>
      </c>
      <c r="B9826" s="132">
        <v>0.55621527777777779</v>
      </c>
      <c r="C9826" s="108">
        <v>124569.31</v>
      </c>
      <c r="D9826" s="108">
        <v>22712.374</v>
      </c>
      <c r="E9826" s="145">
        <v>24799.752</v>
      </c>
      <c r="F9826" s="145">
        <v>899804.81</v>
      </c>
      <c r="G9826" s="108">
        <v>17</v>
      </c>
      <c r="H9826" s="108">
        <v>31</v>
      </c>
      <c r="I9826" s="108">
        <v>330584.21999999997</v>
      </c>
      <c r="J9826" s="141" t="s">
        <v>7281</v>
      </c>
      <c r="K9826" s="145">
        <v>195513.12</v>
      </c>
      <c r="L9826" s="134" t="s">
        <v>7282</v>
      </c>
      <c r="M9826" s="108">
        <v>4129.4089999999997</v>
      </c>
      <c r="N9826" s="108">
        <v>3899.3649999999998</v>
      </c>
      <c r="O9826" s="108">
        <v>5</v>
      </c>
      <c r="P9826" s="108">
        <v>99</v>
      </c>
      <c r="Q9826" s="108">
        <v>420.00400000000002</v>
      </c>
      <c r="R9826" s="108">
        <v>1011.025</v>
      </c>
      <c r="S9826" s="108">
        <v>1929.0889999999999</v>
      </c>
    </row>
    <row r="9827" spans="1:19" ht="11.25" thickBot="1" x14ac:dyDescent="0.2">
      <c r="A9827" s="112"/>
    </row>
    <row r="9828" spans="1:19" ht="11.25" thickBot="1" x14ac:dyDescent="0.2">
      <c r="A9828" s="135" t="s">
        <v>362</v>
      </c>
      <c r="B9828" s="112"/>
      <c r="C9828" s="136">
        <v>124305.42</v>
      </c>
      <c r="D9828" s="136">
        <v>22836.843000000001</v>
      </c>
      <c r="E9828" s="140">
        <v>24313.85</v>
      </c>
      <c r="F9828" s="140">
        <v>900871.81</v>
      </c>
      <c r="G9828" s="136">
        <v>24.332999999999998</v>
      </c>
      <c r="H9828" s="136">
        <v>30</v>
      </c>
      <c r="I9828" s="136">
        <v>332320.89</v>
      </c>
      <c r="J9828" s="141" t="s">
        <v>7283</v>
      </c>
      <c r="K9828" s="140">
        <v>191777.19</v>
      </c>
      <c r="L9828" s="134" t="s">
        <v>7284</v>
      </c>
      <c r="M9828" s="136">
        <v>3330.944</v>
      </c>
      <c r="N9828" s="136">
        <v>3907.7</v>
      </c>
      <c r="O9828" s="136">
        <v>6.6669999999999998</v>
      </c>
      <c r="P9828" s="136">
        <v>102</v>
      </c>
      <c r="Q9828" s="136">
        <v>427.00400000000002</v>
      </c>
      <c r="R9828" s="136">
        <v>842.01700000000005</v>
      </c>
      <c r="S9828" s="136">
        <v>1928.7560000000001</v>
      </c>
    </row>
    <row r="9829" spans="1:19" ht="11.25" thickBot="1" x14ac:dyDescent="0.2">
      <c r="A9829" s="112"/>
    </row>
    <row r="9830" spans="1:19" ht="11.25" thickBot="1" x14ac:dyDescent="0.2">
      <c r="A9830" s="138" t="s">
        <v>364</v>
      </c>
      <c r="B9830" s="112"/>
      <c r="C9830" s="136">
        <v>829.34100000000001</v>
      </c>
      <c r="D9830" s="136">
        <v>151.614</v>
      </c>
      <c r="E9830" s="140">
        <v>470.85</v>
      </c>
      <c r="F9830" s="140">
        <v>961.76499999999999</v>
      </c>
      <c r="G9830" s="136">
        <v>6.4290000000000003</v>
      </c>
      <c r="H9830" s="136">
        <v>1.732</v>
      </c>
      <c r="I9830" s="136">
        <v>1579.2349999999999</v>
      </c>
      <c r="J9830" s="141" t="s">
        <v>7285</v>
      </c>
      <c r="K9830" s="140">
        <v>3705.2669999999998</v>
      </c>
      <c r="L9830" s="134" t="s">
        <v>7286</v>
      </c>
      <c r="M9830" s="136">
        <v>839.80700000000002</v>
      </c>
      <c r="N9830" s="136">
        <v>39.177999999999997</v>
      </c>
      <c r="O9830" s="136">
        <v>2.887</v>
      </c>
      <c r="P9830" s="136">
        <v>2.6459999999999999</v>
      </c>
      <c r="Q9830" s="136">
        <v>16.643999999999998</v>
      </c>
      <c r="R9830" s="136">
        <v>148.92599999999999</v>
      </c>
      <c r="S9830" s="136">
        <v>5.508</v>
      </c>
    </row>
    <row r="9831" spans="1:19" ht="11.25" thickBot="1" x14ac:dyDescent="0.2">
      <c r="A9831" s="112"/>
    </row>
    <row r="9832" spans="1:19" ht="11.25" thickBot="1" x14ac:dyDescent="0.2">
      <c r="A9832" s="139" t="s">
        <v>366</v>
      </c>
      <c r="B9832" s="112"/>
      <c r="C9832" s="136">
        <v>0.66700000000000004</v>
      </c>
      <c r="D9832" s="136">
        <v>0.66400000000000003</v>
      </c>
      <c r="E9832" s="140">
        <v>1.9370000000000001</v>
      </c>
      <c r="F9832" s="140">
        <v>0.107</v>
      </c>
      <c r="G9832" s="136">
        <v>26.420999999999999</v>
      </c>
      <c r="H9832" s="136">
        <v>5.774</v>
      </c>
      <c r="I9832" s="136">
        <v>0.47499999999999998</v>
      </c>
      <c r="J9832" s="141" t="s">
        <v>7287</v>
      </c>
      <c r="K9832" s="140">
        <v>1.9319999999999999</v>
      </c>
      <c r="L9832" s="134" t="s">
        <v>1868</v>
      </c>
      <c r="M9832" s="136">
        <v>25.212</v>
      </c>
      <c r="N9832" s="136">
        <v>1.0029999999999999</v>
      </c>
      <c r="O9832" s="136">
        <v>43.301000000000002</v>
      </c>
      <c r="P9832" s="136">
        <v>2.5939999999999999</v>
      </c>
      <c r="Q9832" s="136">
        <v>3.8980000000000001</v>
      </c>
      <c r="R9832" s="136">
        <v>17.687000000000001</v>
      </c>
      <c r="S9832" s="136">
        <v>0.28599999999999998</v>
      </c>
    </row>
    <row r="9833" spans="1:19" ht="11.25" thickBot="1" x14ac:dyDescent="0.2">
      <c r="A9833" s="112"/>
    </row>
    <row r="9834" spans="1:19" ht="11.25" thickBot="1" x14ac:dyDescent="0.2">
      <c r="A9834" s="106" t="s">
        <v>357</v>
      </c>
      <c r="B9834" s="106" t="s">
        <v>358</v>
      </c>
      <c r="C9834" s="131" t="s">
        <v>34</v>
      </c>
      <c r="D9834" s="131" t="s">
        <v>35</v>
      </c>
      <c r="E9834" s="130" t="s">
        <v>36</v>
      </c>
      <c r="F9834" s="130" t="s">
        <v>37</v>
      </c>
      <c r="G9834" s="130" t="s">
        <v>38</v>
      </c>
      <c r="H9834" s="130" t="s">
        <v>39</v>
      </c>
      <c r="I9834" s="130" t="s">
        <v>40</v>
      </c>
      <c r="J9834" s="130" t="s">
        <v>41</v>
      </c>
      <c r="K9834" s="130" t="s">
        <v>42</v>
      </c>
      <c r="L9834" s="130" t="s">
        <v>43</v>
      </c>
      <c r="M9834" s="130" t="s">
        <v>44</v>
      </c>
      <c r="N9834" s="130" t="s">
        <v>45</v>
      </c>
      <c r="O9834" s="130" t="s">
        <v>46</v>
      </c>
      <c r="P9834" s="130" t="s">
        <v>47</v>
      </c>
      <c r="Q9834" s="130" t="s">
        <v>48</v>
      </c>
      <c r="R9834" s="130" t="s">
        <v>49</v>
      </c>
      <c r="S9834" s="130" t="s">
        <v>50</v>
      </c>
    </row>
    <row r="9835" spans="1:19" ht="11.25" thickBot="1" x14ac:dyDescent="0.2">
      <c r="A9835" s="107">
        <v>1</v>
      </c>
      <c r="B9835" s="132">
        <v>0.55584490740740744</v>
      </c>
      <c r="C9835" s="145">
        <v>434942.29</v>
      </c>
      <c r="D9835" s="134" t="s">
        <v>7288</v>
      </c>
      <c r="E9835" s="108">
        <v>20360.945</v>
      </c>
      <c r="F9835" s="108">
        <v>2270.1239999999998</v>
      </c>
      <c r="G9835" s="108">
        <v>9</v>
      </c>
      <c r="H9835" s="108">
        <v>4974.5940000000001</v>
      </c>
      <c r="I9835" s="108">
        <v>122742.52</v>
      </c>
      <c r="J9835" s="108">
        <v>778353.38</v>
      </c>
      <c r="K9835" s="108">
        <v>20226.813999999998</v>
      </c>
      <c r="L9835" s="108">
        <v>40553.432000000001</v>
      </c>
      <c r="M9835" s="108">
        <v>5780.8019999999997</v>
      </c>
      <c r="N9835" s="108">
        <v>3993.3829999999998</v>
      </c>
      <c r="O9835" s="108">
        <v>758.01400000000001</v>
      </c>
      <c r="P9835" s="108">
        <v>782.01499999999999</v>
      </c>
      <c r="Q9835" s="108">
        <v>1140.0309999999999</v>
      </c>
      <c r="R9835" s="108">
        <v>1407.047</v>
      </c>
      <c r="S9835" s="108">
        <v>2515.152</v>
      </c>
    </row>
    <row r="9836" spans="1:19" ht="11.25" thickBot="1" x14ac:dyDescent="0.2">
      <c r="A9836" s="112"/>
    </row>
    <row r="9837" spans="1:19" ht="11.25" thickBot="1" x14ac:dyDescent="0.2">
      <c r="A9837" s="107">
        <v>2</v>
      </c>
      <c r="B9837" s="132">
        <v>0.55603009259259262</v>
      </c>
      <c r="C9837" s="145">
        <v>441422.47</v>
      </c>
      <c r="D9837" s="134" t="s">
        <v>7289</v>
      </c>
      <c r="E9837" s="108">
        <v>19497.118999999999</v>
      </c>
      <c r="F9837" s="108">
        <v>2190.1149999999998</v>
      </c>
      <c r="G9837" s="108">
        <v>0</v>
      </c>
      <c r="H9837" s="108">
        <v>4851.5649999999996</v>
      </c>
      <c r="I9837" s="108">
        <v>120772.05</v>
      </c>
      <c r="J9837" s="108">
        <v>780585.61</v>
      </c>
      <c r="K9837" s="108">
        <v>20682.260999999999</v>
      </c>
      <c r="L9837" s="108">
        <v>41001.307000000001</v>
      </c>
      <c r="M9837" s="108">
        <v>5835.817</v>
      </c>
      <c r="N9837" s="108">
        <v>4584.5039999999999</v>
      </c>
      <c r="O9837" s="108">
        <v>744.01300000000003</v>
      </c>
      <c r="P9837" s="108">
        <v>772.01400000000001</v>
      </c>
      <c r="Q9837" s="108">
        <v>1131.0309999999999</v>
      </c>
      <c r="R9837" s="108">
        <v>1434.049</v>
      </c>
      <c r="S9837" s="108">
        <v>2301.127</v>
      </c>
    </row>
    <row r="9838" spans="1:19" ht="11.25" thickBot="1" x14ac:dyDescent="0.2">
      <c r="A9838" s="112"/>
    </row>
    <row r="9839" spans="1:19" ht="11.25" thickBot="1" x14ac:dyDescent="0.2">
      <c r="A9839" s="107">
        <v>3</v>
      </c>
      <c r="B9839" s="132">
        <v>0.55621527777777779</v>
      </c>
      <c r="C9839" s="145">
        <v>444560.14</v>
      </c>
      <c r="D9839" s="134" t="s">
        <v>7290</v>
      </c>
      <c r="E9839" s="108">
        <v>19236.877</v>
      </c>
      <c r="F9839" s="108">
        <v>2252.1219999999998</v>
      </c>
      <c r="G9839" s="108">
        <v>4</v>
      </c>
      <c r="H9839" s="108">
        <v>4924.5820000000003</v>
      </c>
      <c r="I9839" s="108">
        <v>122307.97</v>
      </c>
      <c r="J9839" s="108">
        <v>786041.09</v>
      </c>
      <c r="K9839" s="108">
        <v>21024.602999999999</v>
      </c>
      <c r="L9839" s="108">
        <v>40594.510999999999</v>
      </c>
      <c r="M9839" s="108">
        <v>5654.7669999999998</v>
      </c>
      <c r="N9839" s="108">
        <v>4066.3969999999999</v>
      </c>
      <c r="O9839" s="108">
        <v>716.01199999999994</v>
      </c>
      <c r="P9839" s="108">
        <v>781.01499999999999</v>
      </c>
      <c r="Q9839" s="108">
        <v>1076.028</v>
      </c>
      <c r="R9839" s="108">
        <v>1457.0509999999999</v>
      </c>
      <c r="S9839" s="108">
        <v>2464.1460000000002</v>
      </c>
    </row>
    <row r="9840" spans="1:19" ht="11.25" thickBot="1" x14ac:dyDescent="0.2">
      <c r="A9840" s="112"/>
    </row>
    <row r="9841" spans="1:19" ht="11.25" thickBot="1" x14ac:dyDescent="0.2">
      <c r="A9841" s="135" t="s">
        <v>362</v>
      </c>
      <c r="B9841" s="112"/>
      <c r="C9841" s="140">
        <v>440308.3</v>
      </c>
      <c r="D9841" s="134" t="s">
        <v>7291</v>
      </c>
      <c r="E9841" s="136">
        <v>19698.313999999998</v>
      </c>
      <c r="F9841" s="136">
        <v>2237.4540000000002</v>
      </c>
      <c r="G9841" s="136">
        <v>4.3330000000000002</v>
      </c>
      <c r="H9841" s="136">
        <v>4916.9139999999998</v>
      </c>
      <c r="I9841" s="136">
        <v>121940.85</v>
      </c>
      <c r="J9841" s="136">
        <v>781660.03</v>
      </c>
      <c r="K9841" s="136">
        <v>20644.560000000001</v>
      </c>
      <c r="L9841" s="136">
        <v>40716.417000000001</v>
      </c>
      <c r="M9841" s="136">
        <v>5757.1289999999999</v>
      </c>
      <c r="N9841" s="136">
        <v>4214.7610000000004</v>
      </c>
      <c r="O9841" s="136">
        <v>739.346</v>
      </c>
      <c r="P9841" s="136">
        <v>778.34799999999996</v>
      </c>
      <c r="Q9841" s="136">
        <v>1115.6969999999999</v>
      </c>
      <c r="R9841" s="136">
        <v>1432.7159999999999</v>
      </c>
      <c r="S9841" s="136">
        <v>2426.808</v>
      </c>
    </row>
    <row r="9842" spans="1:19" ht="11.25" thickBot="1" x14ac:dyDescent="0.2">
      <c r="A9842" s="112"/>
    </row>
    <row r="9843" spans="1:19" ht="11.25" thickBot="1" x14ac:dyDescent="0.2">
      <c r="A9843" s="138" t="s">
        <v>364</v>
      </c>
      <c r="B9843" s="112"/>
      <c r="C9843" s="140">
        <v>4904.7690000000002</v>
      </c>
      <c r="D9843" s="134" t="s">
        <v>7292</v>
      </c>
      <c r="E9843" s="136">
        <v>588.423</v>
      </c>
      <c r="F9843" s="136">
        <v>41.972999999999999</v>
      </c>
      <c r="G9843" s="136">
        <v>4.5090000000000003</v>
      </c>
      <c r="H9843" s="136">
        <v>61.872</v>
      </c>
      <c r="I9843" s="136">
        <v>1035.2629999999999</v>
      </c>
      <c r="J9843" s="136">
        <v>3954.87</v>
      </c>
      <c r="K9843" s="136">
        <v>400.22899999999998</v>
      </c>
      <c r="L9843" s="136">
        <v>247.57599999999999</v>
      </c>
      <c r="M9843" s="136">
        <v>92.816999999999993</v>
      </c>
      <c r="N9843" s="136">
        <v>322.28100000000001</v>
      </c>
      <c r="O9843" s="136">
        <v>21.385999999999999</v>
      </c>
      <c r="P9843" s="136">
        <v>5.508</v>
      </c>
      <c r="Q9843" s="136">
        <v>34.648000000000003</v>
      </c>
      <c r="R9843" s="136">
        <v>25.027999999999999</v>
      </c>
      <c r="S9843" s="136">
        <v>111.791</v>
      </c>
    </row>
    <row r="9844" spans="1:19" ht="11.25" thickBot="1" x14ac:dyDescent="0.2">
      <c r="A9844" s="112"/>
    </row>
    <row r="9845" spans="1:19" ht="11.25" thickBot="1" x14ac:dyDescent="0.2">
      <c r="A9845" s="139" t="s">
        <v>366</v>
      </c>
      <c r="B9845" s="112"/>
      <c r="C9845" s="140">
        <v>1.1140000000000001</v>
      </c>
      <c r="D9845" s="134" t="s">
        <v>1874</v>
      </c>
      <c r="E9845" s="136">
        <v>2.9870000000000001</v>
      </c>
      <c r="F9845" s="136">
        <v>1.8759999999999999</v>
      </c>
      <c r="G9845" s="136">
        <v>104.06</v>
      </c>
      <c r="H9845" s="136">
        <v>1.258</v>
      </c>
      <c r="I9845" s="136">
        <v>0.84899999999999998</v>
      </c>
      <c r="J9845" s="136">
        <v>0.50600000000000001</v>
      </c>
      <c r="K9845" s="136">
        <v>1.9390000000000001</v>
      </c>
      <c r="L9845" s="136">
        <v>0.60799999999999998</v>
      </c>
      <c r="M9845" s="136">
        <v>1.6120000000000001</v>
      </c>
      <c r="N9845" s="136">
        <v>7.6459999999999999</v>
      </c>
      <c r="O9845" s="136">
        <v>2.8929999999999998</v>
      </c>
      <c r="P9845" s="136">
        <v>0.70799999999999996</v>
      </c>
      <c r="Q9845" s="136">
        <v>3.105</v>
      </c>
      <c r="R9845" s="136">
        <v>1.7470000000000001</v>
      </c>
      <c r="S9845" s="136">
        <v>4.6070000000000002</v>
      </c>
    </row>
    <row r="9846" spans="1:19" ht="11.25" thickBot="1" x14ac:dyDescent="0.2">
      <c r="A9846" s="112"/>
    </row>
    <row r="9847" spans="1:19" ht="11.25" thickBot="1" x14ac:dyDescent="0.2">
      <c r="A9847" s="106" t="s">
        <v>357</v>
      </c>
      <c r="B9847" s="106" t="s">
        <v>358</v>
      </c>
      <c r="C9847" s="130" t="s">
        <v>51</v>
      </c>
      <c r="D9847" s="130" t="s">
        <v>52</v>
      </c>
      <c r="E9847" s="130" t="s">
        <v>53</v>
      </c>
      <c r="F9847" s="130" t="s">
        <v>54</v>
      </c>
      <c r="G9847" s="130" t="s">
        <v>55</v>
      </c>
      <c r="H9847" s="130" t="s">
        <v>56</v>
      </c>
      <c r="I9847" s="130" t="s">
        <v>57</v>
      </c>
      <c r="J9847" s="130" t="s">
        <v>58</v>
      </c>
      <c r="K9847" s="130" t="s">
        <v>59</v>
      </c>
      <c r="L9847" s="130" t="s">
        <v>60</v>
      </c>
      <c r="M9847" s="130" t="s">
        <v>61</v>
      </c>
      <c r="N9847" s="130" t="s">
        <v>62</v>
      </c>
      <c r="O9847" s="130" t="s">
        <v>63</v>
      </c>
      <c r="P9847" s="130" t="s">
        <v>64</v>
      </c>
      <c r="Q9847" s="131" t="s">
        <v>65</v>
      </c>
      <c r="R9847" s="131" t="s">
        <v>66</v>
      </c>
      <c r="S9847" s="130" t="s">
        <v>67</v>
      </c>
    </row>
    <row r="9848" spans="1:19" ht="11.25" thickBot="1" x14ac:dyDescent="0.2">
      <c r="A9848" s="107">
        <v>1</v>
      </c>
      <c r="B9848" s="132">
        <v>0.55584490740740744</v>
      </c>
      <c r="C9848" s="108">
        <v>1958.0920000000001</v>
      </c>
      <c r="D9848" s="108">
        <v>1996.096</v>
      </c>
      <c r="E9848" s="108">
        <v>1473.0519999999999</v>
      </c>
      <c r="F9848" s="108">
        <v>1777.076</v>
      </c>
      <c r="G9848" s="108">
        <v>1116.03</v>
      </c>
      <c r="H9848" s="108">
        <v>3563.3049999999998</v>
      </c>
      <c r="I9848" s="108">
        <v>2219.1179999999999</v>
      </c>
      <c r="J9848" s="108">
        <v>5095.6229999999996</v>
      </c>
      <c r="K9848" s="108">
        <v>7392.3109999999997</v>
      </c>
      <c r="L9848" s="108">
        <v>36</v>
      </c>
      <c r="M9848" s="108">
        <v>35</v>
      </c>
      <c r="N9848" s="108">
        <v>683.01099999999997</v>
      </c>
      <c r="O9848" s="108">
        <v>306.00200000000001</v>
      </c>
      <c r="P9848" s="108">
        <v>110440.96000000001</v>
      </c>
      <c r="Q9848" s="145">
        <v>1877663.2</v>
      </c>
      <c r="R9848" s="134" t="s">
        <v>7293</v>
      </c>
      <c r="S9848" s="108">
        <v>10172.483</v>
      </c>
    </row>
    <row r="9849" spans="1:19" ht="11.25" thickBot="1" x14ac:dyDescent="0.2">
      <c r="A9849" s="112"/>
    </row>
    <row r="9850" spans="1:19" ht="11.25" thickBot="1" x14ac:dyDescent="0.2">
      <c r="A9850" s="107">
        <v>2</v>
      </c>
      <c r="B9850" s="132">
        <v>0.55603009259259262</v>
      </c>
      <c r="C9850" s="108">
        <v>2080.1039999999998</v>
      </c>
      <c r="D9850" s="108">
        <v>2203.1170000000002</v>
      </c>
      <c r="E9850" s="108">
        <v>929.02099999999996</v>
      </c>
      <c r="F9850" s="108">
        <v>1621.0630000000001</v>
      </c>
      <c r="G9850" s="108">
        <v>1172.0329999999999</v>
      </c>
      <c r="H9850" s="108">
        <v>5443.7110000000002</v>
      </c>
      <c r="I9850" s="108">
        <v>2230.1190000000001</v>
      </c>
      <c r="J9850" s="108">
        <v>4960.5910000000003</v>
      </c>
      <c r="K9850" s="108">
        <v>7362.3010000000004</v>
      </c>
      <c r="L9850" s="108">
        <v>36</v>
      </c>
      <c r="M9850" s="108">
        <v>24</v>
      </c>
      <c r="N9850" s="108">
        <v>648.01</v>
      </c>
      <c r="O9850" s="108">
        <v>276.00200000000001</v>
      </c>
      <c r="P9850" s="108">
        <v>109691.01</v>
      </c>
      <c r="Q9850" s="145">
        <v>1904036.2</v>
      </c>
      <c r="R9850" s="134" t="s">
        <v>7294</v>
      </c>
      <c r="S9850" s="108">
        <v>8995.9419999999991</v>
      </c>
    </row>
    <row r="9851" spans="1:19" ht="11.25" thickBot="1" x14ac:dyDescent="0.2">
      <c r="A9851" s="112"/>
    </row>
    <row r="9852" spans="1:19" ht="11.25" thickBot="1" x14ac:dyDescent="0.2">
      <c r="A9852" s="107">
        <v>3</v>
      </c>
      <c r="B9852" s="132">
        <v>0.55621527777777779</v>
      </c>
      <c r="C9852" s="108">
        <v>2112.107</v>
      </c>
      <c r="D9852" s="108">
        <v>2703.1750000000002</v>
      </c>
      <c r="E9852" s="108">
        <v>1005.024</v>
      </c>
      <c r="F9852" s="108">
        <v>2055.1010000000001</v>
      </c>
      <c r="G9852" s="108">
        <v>1154.0319999999999</v>
      </c>
      <c r="H9852" s="108">
        <v>4530.4930000000004</v>
      </c>
      <c r="I9852" s="108">
        <v>2276.1239999999998</v>
      </c>
      <c r="J9852" s="108">
        <v>4914.58</v>
      </c>
      <c r="K9852" s="108">
        <v>7572.3760000000002</v>
      </c>
      <c r="L9852" s="108">
        <v>29</v>
      </c>
      <c r="M9852" s="108">
        <v>33</v>
      </c>
      <c r="N9852" s="108">
        <v>647.01</v>
      </c>
      <c r="O9852" s="108">
        <v>265.00200000000001</v>
      </c>
      <c r="P9852" s="108">
        <v>109578.42</v>
      </c>
      <c r="Q9852" s="145">
        <v>1919273.8</v>
      </c>
      <c r="R9852" s="134" t="s">
        <v>7295</v>
      </c>
      <c r="S9852" s="108">
        <v>8127.585</v>
      </c>
    </row>
    <row r="9853" spans="1:19" ht="11.25" thickBot="1" x14ac:dyDescent="0.2">
      <c r="A9853" s="112"/>
    </row>
    <row r="9854" spans="1:19" ht="11.25" thickBot="1" x14ac:dyDescent="0.2">
      <c r="A9854" s="135" t="s">
        <v>362</v>
      </c>
      <c r="B9854" s="112"/>
      <c r="C9854" s="136">
        <v>2050.1010000000001</v>
      </c>
      <c r="D9854" s="136">
        <v>2300.7959999999998</v>
      </c>
      <c r="E9854" s="136">
        <v>1135.6990000000001</v>
      </c>
      <c r="F9854" s="136">
        <v>1817.7470000000001</v>
      </c>
      <c r="G9854" s="136">
        <v>1147.365</v>
      </c>
      <c r="H9854" s="136">
        <v>4512.5029999999997</v>
      </c>
      <c r="I9854" s="136">
        <v>2241.7869999999998</v>
      </c>
      <c r="J9854" s="136">
        <v>4990.2640000000001</v>
      </c>
      <c r="K9854" s="136">
        <v>7442.3289999999997</v>
      </c>
      <c r="L9854" s="136">
        <v>33.667000000000002</v>
      </c>
      <c r="M9854" s="136">
        <v>30.667000000000002</v>
      </c>
      <c r="N9854" s="136">
        <v>659.34400000000005</v>
      </c>
      <c r="O9854" s="136">
        <v>282.33499999999998</v>
      </c>
      <c r="P9854" s="136">
        <v>109903.46</v>
      </c>
      <c r="Q9854" s="140">
        <v>1900324.4</v>
      </c>
      <c r="R9854" s="134" t="s">
        <v>7296</v>
      </c>
      <c r="S9854" s="136">
        <v>9098.67</v>
      </c>
    </row>
    <row r="9855" spans="1:19" ht="11.25" thickBot="1" x14ac:dyDescent="0.2">
      <c r="A9855" s="112"/>
    </row>
    <row r="9856" spans="1:19" ht="11.25" thickBot="1" x14ac:dyDescent="0.2">
      <c r="A9856" s="138" t="s">
        <v>364</v>
      </c>
      <c r="B9856" s="112"/>
      <c r="C9856" s="136">
        <v>81.272999999999996</v>
      </c>
      <c r="D9856" s="136">
        <v>363.51900000000001</v>
      </c>
      <c r="E9856" s="136">
        <v>294.61700000000002</v>
      </c>
      <c r="F9856" s="136">
        <v>219.85900000000001</v>
      </c>
      <c r="G9856" s="136">
        <v>28.591000000000001</v>
      </c>
      <c r="H9856" s="136">
        <v>940.33199999999999</v>
      </c>
      <c r="I9856" s="136">
        <v>30.241</v>
      </c>
      <c r="J9856" s="136">
        <v>94.099000000000004</v>
      </c>
      <c r="K9856" s="136">
        <v>113.619</v>
      </c>
      <c r="L9856" s="136">
        <v>4.0410000000000004</v>
      </c>
      <c r="M9856" s="136">
        <v>5.859</v>
      </c>
      <c r="N9856" s="136">
        <v>20.503</v>
      </c>
      <c r="O9856" s="136">
        <v>21.221</v>
      </c>
      <c r="P9856" s="136">
        <v>468.87599999999998</v>
      </c>
      <c r="Q9856" s="140">
        <v>21052.147000000001</v>
      </c>
      <c r="R9856" s="134" t="s">
        <v>7297</v>
      </c>
      <c r="S9856" s="136">
        <v>1026.3119999999999</v>
      </c>
    </row>
    <row r="9857" spans="1:19" ht="11.25" thickBot="1" x14ac:dyDescent="0.2">
      <c r="A9857" s="112"/>
    </row>
    <row r="9858" spans="1:19" ht="11.25" thickBot="1" x14ac:dyDescent="0.2">
      <c r="A9858" s="139" t="s">
        <v>366</v>
      </c>
      <c r="B9858" s="112"/>
      <c r="C9858" s="136">
        <v>3.964</v>
      </c>
      <c r="D9858" s="136">
        <v>15.8</v>
      </c>
      <c r="E9858" s="136">
        <v>25.942</v>
      </c>
      <c r="F9858" s="136">
        <v>12.095000000000001</v>
      </c>
      <c r="G9858" s="136">
        <v>2.492</v>
      </c>
      <c r="H9858" s="136">
        <v>20.838000000000001</v>
      </c>
      <c r="I9858" s="136">
        <v>1.349</v>
      </c>
      <c r="J9858" s="136">
        <v>1.8859999999999999</v>
      </c>
      <c r="K9858" s="136">
        <v>1.5269999999999999</v>
      </c>
      <c r="L9858" s="136">
        <v>12.004</v>
      </c>
      <c r="M9858" s="136">
        <v>19.106999999999999</v>
      </c>
      <c r="N9858" s="136">
        <v>3.11</v>
      </c>
      <c r="O9858" s="136">
        <v>7.516</v>
      </c>
      <c r="P9858" s="136">
        <v>0.42699999999999999</v>
      </c>
      <c r="Q9858" s="140">
        <v>1.1080000000000001</v>
      </c>
      <c r="R9858" s="134" t="s">
        <v>1880</v>
      </c>
      <c r="S9858" s="136">
        <v>11.28</v>
      </c>
    </row>
    <row r="9859" spans="1:19" ht="11.25" thickBot="1" x14ac:dyDescent="0.2">
      <c r="A9859" s="112"/>
    </row>
    <row r="9860" spans="1:19" ht="11.25" thickBot="1" x14ac:dyDescent="0.2">
      <c r="A9860" s="106" t="s">
        <v>357</v>
      </c>
      <c r="B9860" s="106" t="s">
        <v>358</v>
      </c>
      <c r="C9860" s="130" t="s">
        <v>68</v>
      </c>
    </row>
    <row r="9861" spans="1:19" ht="11.25" thickBot="1" x14ac:dyDescent="0.2">
      <c r="A9861" s="107">
        <v>1</v>
      </c>
      <c r="B9861" s="132">
        <v>0.55584490740740744</v>
      </c>
      <c r="C9861" s="108">
        <v>5603.7529999999997</v>
      </c>
    </row>
    <row r="9862" spans="1:19" ht="11.25" thickBot="1" x14ac:dyDescent="0.2">
      <c r="A9862" s="112"/>
    </row>
    <row r="9863" spans="1:19" ht="11.25" thickBot="1" x14ac:dyDescent="0.2">
      <c r="A9863" s="107">
        <v>2</v>
      </c>
      <c r="B9863" s="132">
        <v>0.55603009259259262</v>
      </c>
      <c r="C9863" s="108">
        <v>3172.2420000000002</v>
      </c>
    </row>
    <row r="9864" spans="1:19" ht="11.25" thickBot="1" x14ac:dyDescent="0.2">
      <c r="A9864" s="112"/>
    </row>
    <row r="9865" spans="1:19" ht="11.25" thickBot="1" x14ac:dyDescent="0.2">
      <c r="A9865" s="107">
        <v>3</v>
      </c>
      <c r="B9865" s="132">
        <v>0.55621527777777779</v>
      </c>
      <c r="C9865" s="108">
        <v>3924.37</v>
      </c>
    </row>
    <row r="9866" spans="1:19" ht="11.25" thickBot="1" x14ac:dyDescent="0.2">
      <c r="A9866" s="112"/>
    </row>
    <row r="9867" spans="1:19" ht="11.25" thickBot="1" x14ac:dyDescent="0.2">
      <c r="A9867" s="135" t="s">
        <v>362</v>
      </c>
      <c r="B9867" s="112"/>
      <c r="C9867" s="136">
        <v>4233.4549999999999</v>
      </c>
    </row>
    <row r="9868" spans="1:19" ht="11.25" thickBot="1" x14ac:dyDescent="0.2">
      <c r="A9868" s="112"/>
    </row>
    <row r="9869" spans="1:19" ht="11.25" thickBot="1" x14ac:dyDescent="0.2">
      <c r="A9869" s="138" t="s">
        <v>364</v>
      </c>
      <c r="B9869" s="112"/>
      <c r="C9869" s="136">
        <v>1244.875</v>
      </c>
    </row>
    <row r="9870" spans="1:19" ht="11.25" thickBot="1" x14ac:dyDescent="0.2">
      <c r="A9870" s="112"/>
    </row>
    <row r="9871" spans="1:19" ht="11.25" thickBot="1" x14ac:dyDescent="0.2">
      <c r="A9871" s="139" t="s">
        <v>366</v>
      </c>
      <c r="B9871" s="112"/>
      <c r="C9871" s="136">
        <v>29.405999999999999</v>
      </c>
    </row>
    <row r="9872" spans="1:19" ht="10.5" x14ac:dyDescent="0.15">
      <c r="A9872" s="112"/>
    </row>
    <row r="9873" spans="1:19" x14ac:dyDescent="0.15">
      <c r="A9873" s="129"/>
      <c r="B9873" s="86" t="s">
        <v>1881</v>
      </c>
    </row>
    <row r="9874" spans="1:19" ht="9.75" thickBot="1" x14ac:dyDescent="0.2">
      <c r="A9874" s="81" t="s">
        <v>5871</v>
      </c>
    </row>
    <row r="9875" spans="1:19" ht="11.25" thickBot="1" x14ac:dyDescent="0.2">
      <c r="A9875" s="106" t="s">
        <v>357</v>
      </c>
      <c r="B9875" s="106" t="s">
        <v>358</v>
      </c>
      <c r="C9875" s="130" t="s">
        <v>0</v>
      </c>
      <c r="D9875" s="130" t="s">
        <v>1</v>
      </c>
      <c r="E9875" s="130" t="s">
        <v>2</v>
      </c>
      <c r="F9875" s="130" t="s">
        <v>3</v>
      </c>
      <c r="G9875" s="130" t="s">
        <v>4</v>
      </c>
      <c r="H9875" s="130" t="s">
        <v>5</v>
      </c>
      <c r="I9875" s="131" t="s">
        <v>6</v>
      </c>
      <c r="J9875" s="131" t="s">
        <v>7</v>
      </c>
      <c r="K9875" s="130" t="s">
        <v>8</v>
      </c>
      <c r="L9875" s="130" t="s">
        <v>9</v>
      </c>
      <c r="M9875" s="130" t="s">
        <v>10</v>
      </c>
      <c r="N9875" s="130" t="s">
        <v>11</v>
      </c>
      <c r="O9875" s="130" t="s">
        <v>12</v>
      </c>
      <c r="P9875" s="130" t="s">
        <v>13</v>
      </c>
      <c r="Q9875" s="130" t="s">
        <v>14</v>
      </c>
      <c r="R9875" s="130" t="s">
        <v>15</v>
      </c>
      <c r="S9875" s="130" t="s">
        <v>16</v>
      </c>
    </row>
    <row r="9876" spans="1:19" ht="11.25" thickBot="1" x14ac:dyDescent="0.2">
      <c r="A9876" s="107">
        <v>1</v>
      </c>
      <c r="B9876" s="132">
        <v>0.56098379629629636</v>
      </c>
      <c r="C9876" s="141" t="s">
        <v>7298</v>
      </c>
      <c r="D9876" s="141" t="s">
        <v>7299</v>
      </c>
      <c r="E9876" s="141" t="s">
        <v>7300</v>
      </c>
      <c r="F9876" s="108">
        <v>1119398.5</v>
      </c>
      <c r="G9876" s="141" t="s">
        <v>7301</v>
      </c>
      <c r="H9876" s="141" t="s">
        <v>7302</v>
      </c>
      <c r="I9876" s="145">
        <v>20441.023000000001</v>
      </c>
      <c r="J9876" s="134" t="s">
        <v>7303</v>
      </c>
      <c r="K9876" s="141" t="s">
        <v>7304</v>
      </c>
      <c r="L9876" s="108">
        <v>284.00200000000001</v>
      </c>
      <c r="M9876" s="108">
        <v>14615.125</v>
      </c>
      <c r="N9876" s="108">
        <v>70683.705000000002</v>
      </c>
      <c r="O9876" s="141" t="s">
        <v>7305</v>
      </c>
      <c r="P9876" s="108">
        <v>265598.3</v>
      </c>
      <c r="Q9876" s="108">
        <v>7081.2030000000004</v>
      </c>
      <c r="R9876" s="108">
        <v>15275.598</v>
      </c>
      <c r="S9876" s="108">
        <v>177488.85</v>
      </c>
    </row>
    <row r="9877" spans="1:19" ht="11.25" thickBot="1" x14ac:dyDescent="0.2">
      <c r="A9877" s="112"/>
    </row>
    <row r="9878" spans="1:19" ht="11.25" thickBot="1" x14ac:dyDescent="0.2">
      <c r="A9878" s="107">
        <v>2</v>
      </c>
      <c r="B9878" s="132">
        <v>0.56116898148148142</v>
      </c>
      <c r="C9878" s="141" t="s">
        <v>7306</v>
      </c>
      <c r="D9878" s="141" t="s">
        <v>7307</v>
      </c>
      <c r="E9878" s="141" t="s">
        <v>7308</v>
      </c>
      <c r="F9878" s="108">
        <v>1118774.2</v>
      </c>
      <c r="G9878" s="141" t="s">
        <v>7309</v>
      </c>
      <c r="H9878" s="141" t="s">
        <v>7310</v>
      </c>
      <c r="I9878" s="145">
        <v>20752.330999999998</v>
      </c>
      <c r="J9878" s="134" t="s">
        <v>7311</v>
      </c>
      <c r="K9878" s="141" t="s">
        <v>7312</v>
      </c>
      <c r="L9878" s="108">
        <v>278.00200000000001</v>
      </c>
      <c r="M9878" s="108">
        <v>14794.251</v>
      </c>
      <c r="N9878" s="108">
        <v>70791.069000000003</v>
      </c>
      <c r="O9878" s="141" t="s">
        <v>7313</v>
      </c>
      <c r="P9878" s="108">
        <v>268381.63</v>
      </c>
      <c r="Q9878" s="108">
        <v>7007.1779999999999</v>
      </c>
      <c r="R9878" s="108">
        <v>15264.59</v>
      </c>
      <c r="S9878" s="108">
        <v>178198.87</v>
      </c>
    </row>
    <row r="9879" spans="1:19" ht="11.25" thickBot="1" x14ac:dyDescent="0.2">
      <c r="A9879" s="112"/>
    </row>
    <row r="9880" spans="1:19" ht="11.25" thickBot="1" x14ac:dyDescent="0.2">
      <c r="A9880" s="107">
        <v>3</v>
      </c>
      <c r="B9880" s="132">
        <v>0.56134259259259256</v>
      </c>
      <c r="C9880" s="141" t="s">
        <v>7314</v>
      </c>
      <c r="D9880" s="141" t="s">
        <v>7315</v>
      </c>
      <c r="E9880" s="141" t="s">
        <v>7316</v>
      </c>
      <c r="F9880" s="108">
        <v>1114971.3</v>
      </c>
      <c r="G9880" s="141" t="s">
        <v>7317</v>
      </c>
      <c r="H9880" s="141" t="s">
        <v>7318</v>
      </c>
      <c r="I9880" s="145">
        <v>20738.316999999999</v>
      </c>
      <c r="J9880" s="134" t="s">
        <v>7319</v>
      </c>
      <c r="K9880" s="141" t="s">
        <v>7320</v>
      </c>
      <c r="L9880" s="108">
        <v>304.00200000000001</v>
      </c>
      <c r="M9880" s="108">
        <v>14532.066999999999</v>
      </c>
      <c r="N9880" s="108">
        <v>70919.505000000005</v>
      </c>
      <c r="O9880" s="141" t="s">
        <v>7321</v>
      </c>
      <c r="P9880" s="108">
        <v>269126.14</v>
      </c>
      <c r="Q9880" s="108">
        <v>6923.15</v>
      </c>
      <c r="R9880" s="108">
        <v>15596.835999999999</v>
      </c>
      <c r="S9880" s="108">
        <v>177508.01</v>
      </c>
    </row>
    <row r="9881" spans="1:19" ht="11.25" thickBot="1" x14ac:dyDescent="0.2">
      <c r="A9881" s="112"/>
    </row>
    <row r="9882" spans="1:19" ht="11.25" thickBot="1" x14ac:dyDescent="0.2">
      <c r="A9882" s="135" t="s">
        <v>362</v>
      </c>
      <c r="B9882" s="112"/>
      <c r="C9882" s="141" t="s">
        <v>7322</v>
      </c>
      <c r="D9882" s="141" t="s">
        <v>7323</v>
      </c>
      <c r="E9882" s="141" t="s">
        <v>7324</v>
      </c>
      <c r="F9882" s="136">
        <v>1117714.7</v>
      </c>
      <c r="G9882" s="141" t="s">
        <v>7325</v>
      </c>
      <c r="H9882" s="141" t="s">
        <v>7326</v>
      </c>
      <c r="I9882" s="140">
        <v>20643.89</v>
      </c>
      <c r="J9882" s="134" t="s">
        <v>7327</v>
      </c>
      <c r="K9882" s="141" t="s">
        <v>7328</v>
      </c>
      <c r="L9882" s="136">
        <v>288.66899999999998</v>
      </c>
      <c r="M9882" s="136">
        <v>14647.147000000001</v>
      </c>
      <c r="N9882" s="136">
        <v>70798.092999999993</v>
      </c>
      <c r="O9882" s="141" t="s">
        <v>7329</v>
      </c>
      <c r="P9882" s="136">
        <v>267702.02</v>
      </c>
      <c r="Q9882" s="136">
        <v>7003.8440000000001</v>
      </c>
      <c r="R9882" s="136">
        <v>15379.008</v>
      </c>
      <c r="S9882" s="136">
        <v>177731.91</v>
      </c>
    </row>
    <row r="9883" spans="1:19" ht="11.25" thickBot="1" x14ac:dyDescent="0.2">
      <c r="A9883" s="112"/>
    </row>
    <row r="9884" spans="1:19" ht="11.25" thickBot="1" x14ac:dyDescent="0.2">
      <c r="A9884" s="138" t="s">
        <v>364</v>
      </c>
      <c r="B9884" s="112"/>
      <c r="C9884" s="141" t="s">
        <v>7330</v>
      </c>
      <c r="D9884" s="141" t="s">
        <v>7331</v>
      </c>
      <c r="E9884" s="141" t="s">
        <v>7332</v>
      </c>
      <c r="F9884" s="136">
        <v>2396.2539999999999</v>
      </c>
      <c r="G9884" s="141" t="s">
        <v>7333</v>
      </c>
      <c r="H9884" s="141" t="s">
        <v>7334</v>
      </c>
      <c r="I9884" s="140">
        <v>175.828</v>
      </c>
      <c r="J9884" s="134" t="s">
        <v>7335</v>
      </c>
      <c r="K9884" s="141" t="s">
        <v>7336</v>
      </c>
      <c r="L9884" s="136">
        <v>13.614000000000001</v>
      </c>
      <c r="M9884" s="136">
        <v>133.994</v>
      </c>
      <c r="N9884" s="136">
        <v>118.056</v>
      </c>
      <c r="O9884" s="141" t="s">
        <v>7337</v>
      </c>
      <c r="P9884" s="136">
        <v>1859.52</v>
      </c>
      <c r="Q9884" s="136">
        <v>79.078999999999994</v>
      </c>
      <c r="R9884" s="136">
        <v>188.72499999999999</v>
      </c>
      <c r="S9884" s="136">
        <v>404.51400000000001</v>
      </c>
    </row>
    <row r="9885" spans="1:19" ht="11.25" thickBot="1" x14ac:dyDescent="0.2">
      <c r="A9885" s="112"/>
    </row>
    <row r="9886" spans="1:19" ht="11.25" thickBot="1" x14ac:dyDescent="0.2">
      <c r="A9886" s="139" t="s">
        <v>366</v>
      </c>
      <c r="B9886" s="112"/>
      <c r="C9886" s="141" t="s">
        <v>3825</v>
      </c>
      <c r="D9886" s="141" t="s">
        <v>2080</v>
      </c>
      <c r="E9886" s="141" t="s">
        <v>2287</v>
      </c>
      <c r="F9886" s="136">
        <v>0.214</v>
      </c>
      <c r="G9886" s="141" t="s">
        <v>7338</v>
      </c>
      <c r="H9886" s="141" t="s">
        <v>7339</v>
      </c>
      <c r="I9886" s="140">
        <v>0.85199999999999998</v>
      </c>
      <c r="J9886" s="134" t="s">
        <v>1175</v>
      </c>
      <c r="K9886" s="141" t="s">
        <v>7340</v>
      </c>
      <c r="L9886" s="136">
        <v>4.7160000000000002</v>
      </c>
      <c r="M9886" s="136">
        <v>0.91500000000000004</v>
      </c>
      <c r="N9886" s="136">
        <v>0.16700000000000001</v>
      </c>
      <c r="O9886" s="141" t="s">
        <v>7341</v>
      </c>
      <c r="P9886" s="136">
        <v>0.69499999999999995</v>
      </c>
      <c r="Q9886" s="136">
        <v>1.129</v>
      </c>
      <c r="R9886" s="136">
        <v>1.2270000000000001</v>
      </c>
      <c r="S9886" s="136">
        <v>0.22800000000000001</v>
      </c>
    </row>
    <row r="9887" spans="1:19" ht="11.25" thickBot="1" x14ac:dyDescent="0.2">
      <c r="A9887" s="112"/>
    </row>
    <row r="9888" spans="1:19" ht="11.25" thickBot="1" x14ac:dyDescent="0.2">
      <c r="A9888" s="106" t="s">
        <v>357</v>
      </c>
      <c r="B9888" s="106" t="s">
        <v>358</v>
      </c>
      <c r="C9888" s="130" t="s">
        <v>17</v>
      </c>
      <c r="D9888" s="130" t="s">
        <v>18</v>
      </c>
      <c r="E9888" s="131" t="s">
        <v>19</v>
      </c>
      <c r="F9888" s="131" t="s">
        <v>20</v>
      </c>
      <c r="G9888" s="130" t="s">
        <v>21</v>
      </c>
      <c r="H9888" s="130" t="s">
        <v>22</v>
      </c>
      <c r="I9888" s="130" t="s">
        <v>23</v>
      </c>
      <c r="J9888" s="130" t="s">
        <v>24</v>
      </c>
      <c r="K9888" s="131" t="s">
        <v>25</v>
      </c>
      <c r="L9888" s="131" t="s">
        <v>26</v>
      </c>
      <c r="M9888" s="130" t="s">
        <v>27</v>
      </c>
      <c r="N9888" s="130" t="s">
        <v>28</v>
      </c>
      <c r="O9888" s="130" t="s">
        <v>29</v>
      </c>
      <c r="P9888" s="130" t="s">
        <v>30</v>
      </c>
      <c r="Q9888" s="130" t="s">
        <v>31</v>
      </c>
      <c r="R9888" s="130" t="s">
        <v>32</v>
      </c>
      <c r="S9888" s="130" t="s">
        <v>33</v>
      </c>
    </row>
    <row r="9889" spans="1:19" ht="11.25" thickBot="1" x14ac:dyDescent="0.2">
      <c r="A9889" s="107">
        <v>1</v>
      </c>
      <c r="B9889" s="132">
        <v>0.56098379629629636</v>
      </c>
      <c r="C9889" s="108">
        <v>78814.801000000007</v>
      </c>
      <c r="D9889" s="108">
        <v>31496.791000000001</v>
      </c>
      <c r="E9889" s="145">
        <v>24637.56</v>
      </c>
      <c r="F9889" s="145">
        <v>908211.04</v>
      </c>
      <c r="G9889" s="108">
        <v>28</v>
      </c>
      <c r="H9889" s="108">
        <v>37</v>
      </c>
      <c r="I9889" s="108">
        <v>369571.17</v>
      </c>
      <c r="J9889" s="141" t="s">
        <v>7342</v>
      </c>
      <c r="K9889" s="145">
        <v>191159</v>
      </c>
      <c r="L9889" s="134" t="s">
        <v>7343</v>
      </c>
      <c r="M9889" s="108">
        <v>1597.0609999999999</v>
      </c>
      <c r="N9889" s="108">
        <v>3062.2249999999999</v>
      </c>
      <c r="O9889" s="108">
        <v>9</v>
      </c>
      <c r="P9889" s="108">
        <v>163.001</v>
      </c>
      <c r="Q9889" s="108">
        <v>759.01400000000001</v>
      </c>
      <c r="R9889" s="108">
        <v>607.00900000000001</v>
      </c>
      <c r="S9889" s="108">
        <v>408.00400000000002</v>
      </c>
    </row>
    <row r="9890" spans="1:19" ht="11.25" thickBot="1" x14ac:dyDescent="0.2">
      <c r="A9890" s="112"/>
    </row>
    <row r="9891" spans="1:19" ht="11.25" thickBot="1" x14ac:dyDescent="0.2">
      <c r="A9891" s="107">
        <v>2</v>
      </c>
      <c r="B9891" s="132">
        <v>0.56116898148148142</v>
      </c>
      <c r="C9891" s="108">
        <v>78413.289999999994</v>
      </c>
      <c r="D9891" s="108">
        <v>31006.056</v>
      </c>
      <c r="E9891" s="145">
        <v>24679.609</v>
      </c>
      <c r="F9891" s="145">
        <v>908813.47</v>
      </c>
      <c r="G9891" s="108">
        <v>19</v>
      </c>
      <c r="H9891" s="108">
        <v>21</v>
      </c>
      <c r="I9891" s="108">
        <v>370449.56</v>
      </c>
      <c r="J9891" s="141" t="s">
        <v>7344</v>
      </c>
      <c r="K9891" s="145">
        <v>193482.3</v>
      </c>
      <c r="L9891" s="134" t="s">
        <v>7345</v>
      </c>
      <c r="M9891" s="108">
        <v>1650.0650000000001</v>
      </c>
      <c r="N9891" s="108">
        <v>3058.2240000000002</v>
      </c>
      <c r="O9891" s="108">
        <v>8</v>
      </c>
      <c r="P9891" s="108">
        <v>175.001</v>
      </c>
      <c r="Q9891" s="108">
        <v>781.01499999999999</v>
      </c>
      <c r="R9891" s="108">
        <v>658.01</v>
      </c>
      <c r="S9891" s="108">
        <v>358.00299999999999</v>
      </c>
    </row>
    <row r="9892" spans="1:19" ht="11.25" thickBot="1" x14ac:dyDescent="0.2">
      <c r="A9892" s="112"/>
    </row>
    <row r="9893" spans="1:19" ht="11.25" thickBot="1" x14ac:dyDescent="0.2">
      <c r="A9893" s="107">
        <v>3</v>
      </c>
      <c r="B9893" s="132">
        <v>0.56134259259259256</v>
      </c>
      <c r="C9893" s="108">
        <v>78275.774999999994</v>
      </c>
      <c r="D9893" s="108">
        <v>31076.16</v>
      </c>
      <c r="E9893" s="145">
        <v>25177.204000000002</v>
      </c>
      <c r="F9893" s="145">
        <v>903044.57</v>
      </c>
      <c r="G9893" s="108">
        <v>13</v>
      </c>
      <c r="H9893" s="108">
        <v>31</v>
      </c>
      <c r="I9893" s="108">
        <v>367369.74</v>
      </c>
      <c r="J9893" s="141" t="s">
        <v>7346</v>
      </c>
      <c r="K9893" s="145">
        <v>194710.66</v>
      </c>
      <c r="L9893" s="134" t="s">
        <v>7347</v>
      </c>
      <c r="M9893" s="108">
        <v>1626.0640000000001</v>
      </c>
      <c r="N9893" s="108">
        <v>2985.2139999999999</v>
      </c>
      <c r="O9893" s="108">
        <v>12</v>
      </c>
      <c r="P9893" s="108">
        <v>150.001</v>
      </c>
      <c r="Q9893" s="108">
        <v>802.01499999999999</v>
      </c>
      <c r="R9893" s="108">
        <v>642.01</v>
      </c>
      <c r="S9893" s="108">
        <v>413.00400000000002</v>
      </c>
    </row>
    <row r="9894" spans="1:19" ht="11.25" thickBot="1" x14ac:dyDescent="0.2">
      <c r="A9894" s="112"/>
    </row>
    <row r="9895" spans="1:19" ht="11.25" thickBot="1" x14ac:dyDescent="0.2">
      <c r="A9895" s="135" t="s">
        <v>362</v>
      </c>
      <c r="B9895" s="112"/>
      <c r="C9895" s="136">
        <v>78501.289000000004</v>
      </c>
      <c r="D9895" s="136">
        <v>31193.002</v>
      </c>
      <c r="E9895" s="140">
        <v>24831.457999999999</v>
      </c>
      <c r="F9895" s="140">
        <v>906689.69</v>
      </c>
      <c r="G9895" s="136">
        <v>20</v>
      </c>
      <c r="H9895" s="136">
        <v>29.667000000000002</v>
      </c>
      <c r="I9895" s="136">
        <v>369130.16</v>
      </c>
      <c r="J9895" s="141" t="s">
        <v>7348</v>
      </c>
      <c r="K9895" s="140">
        <v>193117.32</v>
      </c>
      <c r="L9895" s="134" t="s">
        <v>7349</v>
      </c>
      <c r="M9895" s="136">
        <v>1624.3969999999999</v>
      </c>
      <c r="N9895" s="136">
        <v>3035.221</v>
      </c>
      <c r="O9895" s="136">
        <v>9.6669999999999998</v>
      </c>
      <c r="P9895" s="136">
        <v>162.667</v>
      </c>
      <c r="Q9895" s="136">
        <v>780.68100000000004</v>
      </c>
      <c r="R9895" s="136">
        <v>635.67600000000004</v>
      </c>
      <c r="S9895" s="136">
        <v>393.00400000000002</v>
      </c>
    </row>
    <row r="9896" spans="1:19" ht="11.25" thickBot="1" x14ac:dyDescent="0.2">
      <c r="A9896" s="112"/>
    </row>
    <row r="9897" spans="1:19" ht="11.25" thickBot="1" x14ac:dyDescent="0.2">
      <c r="A9897" s="138" t="s">
        <v>364</v>
      </c>
      <c r="B9897" s="112"/>
      <c r="C9897" s="136">
        <v>280.08100000000002</v>
      </c>
      <c r="D9897" s="136">
        <v>265.41399999999999</v>
      </c>
      <c r="E9897" s="140">
        <v>300.16199999999998</v>
      </c>
      <c r="F9897" s="140">
        <v>3171.1109999999999</v>
      </c>
      <c r="G9897" s="136">
        <v>7.55</v>
      </c>
      <c r="H9897" s="136">
        <v>8.0830000000000002</v>
      </c>
      <c r="I9897" s="136">
        <v>1586.566</v>
      </c>
      <c r="J9897" s="141" t="s">
        <v>7350</v>
      </c>
      <c r="K9897" s="140">
        <v>1803.7429999999999</v>
      </c>
      <c r="L9897" s="134" t="s">
        <v>7351</v>
      </c>
      <c r="M9897" s="136">
        <v>26.541</v>
      </c>
      <c r="N9897" s="136">
        <v>43.353999999999999</v>
      </c>
      <c r="O9897" s="136">
        <v>2.0819999999999999</v>
      </c>
      <c r="P9897" s="136">
        <v>12.503</v>
      </c>
      <c r="Q9897" s="136">
        <v>21.503</v>
      </c>
      <c r="R9897" s="136">
        <v>26.084</v>
      </c>
      <c r="S9897" s="136">
        <v>30.414000000000001</v>
      </c>
    </row>
    <row r="9898" spans="1:19" ht="11.25" thickBot="1" x14ac:dyDescent="0.2">
      <c r="A9898" s="112"/>
    </row>
    <row r="9899" spans="1:19" ht="11.25" thickBot="1" x14ac:dyDescent="0.2">
      <c r="A9899" s="139" t="s">
        <v>366</v>
      </c>
      <c r="B9899" s="112"/>
      <c r="C9899" s="136">
        <v>0.35699999999999998</v>
      </c>
      <c r="D9899" s="136">
        <v>0.85099999999999998</v>
      </c>
      <c r="E9899" s="140">
        <v>1.2090000000000001</v>
      </c>
      <c r="F9899" s="140">
        <v>0.35</v>
      </c>
      <c r="G9899" s="136">
        <v>37.749000000000002</v>
      </c>
      <c r="H9899" s="136">
        <v>27.245999999999999</v>
      </c>
      <c r="I9899" s="136">
        <v>0.43</v>
      </c>
      <c r="J9899" s="141" t="s">
        <v>7352</v>
      </c>
      <c r="K9899" s="140">
        <v>0.93400000000000005</v>
      </c>
      <c r="L9899" s="134" t="s">
        <v>1939</v>
      </c>
      <c r="M9899" s="136">
        <v>1.6339999999999999</v>
      </c>
      <c r="N9899" s="136">
        <v>1.4279999999999999</v>
      </c>
      <c r="O9899" s="136">
        <v>21.533999999999999</v>
      </c>
      <c r="P9899" s="136">
        <v>7.6870000000000003</v>
      </c>
      <c r="Q9899" s="136">
        <v>2.754</v>
      </c>
      <c r="R9899" s="136">
        <v>4.1029999999999998</v>
      </c>
      <c r="S9899" s="136">
        <v>7.7389999999999999</v>
      </c>
    </row>
    <row r="9900" spans="1:19" ht="11.25" thickBot="1" x14ac:dyDescent="0.2">
      <c r="A9900" s="112"/>
    </row>
    <row r="9901" spans="1:19" ht="11.25" thickBot="1" x14ac:dyDescent="0.2">
      <c r="A9901" s="106" t="s">
        <v>357</v>
      </c>
      <c r="B9901" s="106" t="s">
        <v>358</v>
      </c>
      <c r="C9901" s="131" t="s">
        <v>34</v>
      </c>
      <c r="D9901" s="131" t="s">
        <v>35</v>
      </c>
      <c r="E9901" s="130" t="s">
        <v>36</v>
      </c>
      <c r="F9901" s="130" t="s">
        <v>37</v>
      </c>
      <c r="G9901" s="130" t="s">
        <v>38</v>
      </c>
      <c r="H9901" s="130" t="s">
        <v>39</v>
      </c>
      <c r="I9901" s="130" t="s">
        <v>40</v>
      </c>
      <c r="J9901" s="130" t="s">
        <v>41</v>
      </c>
      <c r="K9901" s="130" t="s">
        <v>42</v>
      </c>
      <c r="L9901" s="130" t="s">
        <v>43</v>
      </c>
      <c r="M9901" s="130" t="s">
        <v>44</v>
      </c>
      <c r="N9901" s="130" t="s">
        <v>45</v>
      </c>
      <c r="O9901" s="130" t="s">
        <v>46</v>
      </c>
      <c r="P9901" s="130" t="s">
        <v>47</v>
      </c>
      <c r="Q9901" s="130" t="s">
        <v>48</v>
      </c>
      <c r="R9901" s="130" t="s">
        <v>49</v>
      </c>
      <c r="S9901" s="130" t="s">
        <v>50</v>
      </c>
    </row>
    <row r="9902" spans="1:19" ht="11.25" thickBot="1" x14ac:dyDescent="0.2">
      <c r="A9902" s="107">
        <v>1</v>
      </c>
      <c r="B9902" s="132">
        <v>0.56098379629629636</v>
      </c>
      <c r="C9902" s="145">
        <v>443051.5</v>
      </c>
      <c r="D9902" s="134" t="s">
        <v>7353</v>
      </c>
      <c r="E9902" s="108">
        <v>32082.684000000001</v>
      </c>
      <c r="F9902" s="108">
        <v>1664.066</v>
      </c>
      <c r="G9902" s="108">
        <v>5</v>
      </c>
      <c r="H9902" s="108">
        <v>15968.117</v>
      </c>
      <c r="I9902" s="108">
        <v>173639.61</v>
      </c>
      <c r="J9902" s="108">
        <v>1104064.8</v>
      </c>
      <c r="K9902" s="108">
        <v>20482.062999999998</v>
      </c>
      <c r="L9902" s="108">
        <v>37982.593000000001</v>
      </c>
      <c r="M9902" s="108">
        <v>5341.6850000000004</v>
      </c>
      <c r="N9902" s="108">
        <v>3707.33</v>
      </c>
      <c r="O9902" s="108">
        <v>637.01</v>
      </c>
      <c r="P9902" s="108">
        <v>831.01700000000005</v>
      </c>
      <c r="Q9902" s="108">
        <v>750.01400000000001</v>
      </c>
      <c r="R9902" s="108">
        <v>979.02300000000002</v>
      </c>
      <c r="S9902" s="108">
        <v>708.01199999999994</v>
      </c>
    </row>
    <row r="9903" spans="1:19" ht="11.25" thickBot="1" x14ac:dyDescent="0.2">
      <c r="A9903" s="112"/>
    </row>
    <row r="9904" spans="1:19" ht="11.25" thickBot="1" x14ac:dyDescent="0.2">
      <c r="A9904" s="107">
        <v>2</v>
      </c>
      <c r="B9904" s="132">
        <v>0.56116898148148142</v>
      </c>
      <c r="C9904" s="145">
        <v>449449.38</v>
      </c>
      <c r="D9904" s="134" t="s">
        <v>7354</v>
      </c>
      <c r="E9904" s="108">
        <v>32603.491999999998</v>
      </c>
      <c r="F9904" s="108">
        <v>1734.0719999999999</v>
      </c>
      <c r="G9904" s="108">
        <v>3</v>
      </c>
      <c r="H9904" s="108">
        <v>15703.915999999999</v>
      </c>
      <c r="I9904" s="108">
        <v>171691.57</v>
      </c>
      <c r="J9904" s="108">
        <v>1101652</v>
      </c>
      <c r="K9904" s="108">
        <v>20583.163</v>
      </c>
      <c r="L9904" s="108">
        <v>37815.288999999997</v>
      </c>
      <c r="M9904" s="108">
        <v>5519.7309999999998</v>
      </c>
      <c r="N9904" s="108">
        <v>3892.364</v>
      </c>
      <c r="O9904" s="108">
        <v>638.01</v>
      </c>
      <c r="P9904" s="108">
        <v>777.01400000000001</v>
      </c>
      <c r="Q9904" s="108">
        <v>666.01099999999997</v>
      </c>
      <c r="R9904" s="108">
        <v>953.02200000000005</v>
      </c>
      <c r="S9904" s="108">
        <v>768.01400000000001</v>
      </c>
    </row>
    <row r="9905" spans="1:19" ht="11.25" thickBot="1" x14ac:dyDescent="0.2">
      <c r="A9905" s="112"/>
    </row>
    <row r="9906" spans="1:19" ht="11.25" thickBot="1" x14ac:dyDescent="0.2">
      <c r="A9906" s="107">
        <v>3</v>
      </c>
      <c r="B9906" s="132">
        <v>0.56134259259259256</v>
      </c>
      <c r="C9906" s="145">
        <v>447803.5</v>
      </c>
      <c r="D9906" s="134" t="s">
        <v>7355</v>
      </c>
      <c r="E9906" s="108">
        <v>32862.898999999998</v>
      </c>
      <c r="F9906" s="108">
        <v>1719.0709999999999</v>
      </c>
      <c r="G9906" s="108">
        <v>8</v>
      </c>
      <c r="H9906" s="108">
        <v>15809.996999999999</v>
      </c>
      <c r="I9906" s="108">
        <v>171102.75</v>
      </c>
      <c r="J9906" s="108">
        <v>1103569.6000000001</v>
      </c>
      <c r="K9906" s="108">
        <v>20310.896000000001</v>
      </c>
      <c r="L9906" s="108">
        <v>37685.053</v>
      </c>
      <c r="M9906" s="108">
        <v>5286.6710000000003</v>
      </c>
      <c r="N9906" s="108">
        <v>3772.3420000000001</v>
      </c>
      <c r="O9906" s="108">
        <v>627.00900000000001</v>
      </c>
      <c r="P9906" s="108">
        <v>812.01599999999996</v>
      </c>
      <c r="Q9906" s="108">
        <v>676.01099999999997</v>
      </c>
      <c r="R9906" s="108">
        <v>959.02200000000005</v>
      </c>
      <c r="S9906" s="108">
        <v>706.01199999999994</v>
      </c>
    </row>
    <row r="9907" spans="1:19" ht="11.25" thickBot="1" x14ac:dyDescent="0.2">
      <c r="A9907" s="112"/>
    </row>
    <row r="9908" spans="1:19" ht="11.25" thickBot="1" x14ac:dyDescent="0.2">
      <c r="A9908" s="135" t="s">
        <v>362</v>
      </c>
      <c r="B9908" s="112"/>
      <c r="C9908" s="140">
        <v>446768.13</v>
      </c>
      <c r="D9908" s="134" t="s">
        <v>7356</v>
      </c>
      <c r="E9908" s="136">
        <v>32516.358</v>
      </c>
      <c r="F9908" s="136">
        <v>1705.7370000000001</v>
      </c>
      <c r="G9908" s="136">
        <v>5.3330000000000002</v>
      </c>
      <c r="H9908" s="136">
        <v>15827.343000000001</v>
      </c>
      <c r="I9908" s="136">
        <v>172144.65</v>
      </c>
      <c r="J9908" s="136">
        <v>1103095.5</v>
      </c>
      <c r="K9908" s="136">
        <v>20458.706999999999</v>
      </c>
      <c r="L9908" s="136">
        <v>37827.644999999997</v>
      </c>
      <c r="M9908" s="136">
        <v>5382.6949999999997</v>
      </c>
      <c r="N9908" s="136">
        <v>3790.6779999999999</v>
      </c>
      <c r="O9908" s="136">
        <v>634.01</v>
      </c>
      <c r="P9908" s="136">
        <v>806.68200000000002</v>
      </c>
      <c r="Q9908" s="136">
        <v>697.34500000000003</v>
      </c>
      <c r="R9908" s="136">
        <v>963.68899999999996</v>
      </c>
      <c r="S9908" s="136">
        <v>727.346</v>
      </c>
    </row>
    <row r="9909" spans="1:19" ht="11.25" thickBot="1" x14ac:dyDescent="0.2">
      <c r="A9909" s="112"/>
    </row>
    <row r="9910" spans="1:19" ht="11.25" thickBot="1" x14ac:dyDescent="0.2">
      <c r="A9910" s="138" t="s">
        <v>364</v>
      </c>
      <c r="B9910" s="112"/>
      <c r="C9910" s="140">
        <v>3322.2260000000001</v>
      </c>
      <c r="D9910" s="134" t="s">
        <v>7357</v>
      </c>
      <c r="E9910" s="136">
        <v>397.339</v>
      </c>
      <c r="F9910" s="136">
        <v>36.859000000000002</v>
      </c>
      <c r="G9910" s="136">
        <v>2.5169999999999999</v>
      </c>
      <c r="H9910" s="136">
        <v>132.952</v>
      </c>
      <c r="I9910" s="136">
        <v>1327.7329999999999</v>
      </c>
      <c r="J9910" s="136">
        <v>1274.375</v>
      </c>
      <c r="K9910" s="136">
        <v>137.62799999999999</v>
      </c>
      <c r="L9910" s="136">
        <v>149.154</v>
      </c>
      <c r="M9910" s="136">
        <v>121.822</v>
      </c>
      <c r="N9910" s="136">
        <v>93.87</v>
      </c>
      <c r="O9910" s="136">
        <v>6.0830000000000002</v>
      </c>
      <c r="P9910" s="136">
        <v>27.393000000000001</v>
      </c>
      <c r="Q9910" s="136">
        <v>45.884999999999998</v>
      </c>
      <c r="R9910" s="136">
        <v>13.614000000000001</v>
      </c>
      <c r="S9910" s="136">
        <v>35.234000000000002</v>
      </c>
    </row>
    <row r="9911" spans="1:19" ht="11.25" thickBot="1" x14ac:dyDescent="0.2">
      <c r="A9911" s="112"/>
    </row>
    <row r="9912" spans="1:19" ht="11.25" thickBot="1" x14ac:dyDescent="0.2">
      <c r="A9912" s="139" t="s">
        <v>366</v>
      </c>
      <c r="B9912" s="112"/>
      <c r="C9912" s="140">
        <v>0.74399999999999999</v>
      </c>
      <c r="D9912" s="134" t="s">
        <v>1945</v>
      </c>
      <c r="E9912" s="136">
        <v>1.222</v>
      </c>
      <c r="F9912" s="136">
        <v>2.161</v>
      </c>
      <c r="G9912" s="136">
        <v>47.186</v>
      </c>
      <c r="H9912" s="136">
        <v>0.84</v>
      </c>
      <c r="I9912" s="136">
        <v>0.77100000000000002</v>
      </c>
      <c r="J9912" s="136">
        <v>0.11600000000000001</v>
      </c>
      <c r="K9912" s="136">
        <v>0.67300000000000004</v>
      </c>
      <c r="L9912" s="136">
        <v>0.39400000000000002</v>
      </c>
      <c r="M9912" s="136">
        <v>2.2629999999999999</v>
      </c>
      <c r="N9912" s="136">
        <v>2.476</v>
      </c>
      <c r="O9912" s="136">
        <v>0.95899999999999996</v>
      </c>
      <c r="P9912" s="136">
        <v>3.3959999999999999</v>
      </c>
      <c r="Q9912" s="136">
        <v>6.58</v>
      </c>
      <c r="R9912" s="136">
        <v>1.413</v>
      </c>
      <c r="S9912" s="136">
        <v>4.8440000000000003</v>
      </c>
    </row>
    <row r="9913" spans="1:19" ht="11.25" thickBot="1" x14ac:dyDescent="0.2">
      <c r="A9913" s="112"/>
    </row>
    <row r="9914" spans="1:19" ht="11.25" thickBot="1" x14ac:dyDescent="0.2">
      <c r="A9914" s="106" t="s">
        <v>357</v>
      </c>
      <c r="B9914" s="106" t="s">
        <v>358</v>
      </c>
      <c r="C9914" s="130" t="s">
        <v>51</v>
      </c>
      <c r="D9914" s="130" t="s">
        <v>52</v>
      </c>
      <c r="E9914" s="130" t="s">
        <v>53</v>
      </c>
      <c r="F9914" s="130" t="s">
        <v>54</v>
      </c>
      <c r="G9914" s="130" t="s">
        <v>55</v>
      </c>
      <c r="H9914" s="130" t="s">
        <v>56</v>
      </c>
      <c r="I9914" s="130" t="s">
        <v>57</v>
      </c>
      <c r="J9914" s="130" t="s">
        <v>58</v>
      </c>
      <c r="K9914" s="130" t="s">
        <v>59</v>
      </c>
      <c r="L9914" s="130" t="s">
        <v>60</v>
      </c>
      <c r="M9914" s="130" t="s">
        <v>61</v>
      </c>
      <c r="N9914" s="130" t="s">
        <v>62</v>
      </c>
      <c r="O9914" s="130" t="s">
        <v>63</v>
      </c>
      <c r="P9914" s="130" t="s">
        <v>64</v>
      </c>
      <c r="Q9914" s="131" t="s">
        <v>65</v>
      </c>
      <c r="R9914" s="131" t="s">
        <v>66</v>
      </c>
      <c r="S9914" s="130" t="s">
        <v>67</v>
      </c>
    </row>
    <row r="9915" spans="1:19" ht="11.25" thickBot="1" x14ac:dyDescent="0.2">
      <c r="A9915" s="107">
        <v>1</v>
      </c>
      <c r="B9915" s="132">
        <v>0.56098379629629636</v>
      </c>
      <c r="C9915" s="108">
        <v>529.00699999999995</v>
      </c>
      <c r="D9915" s="108">
        <v>460.005</v>
      </c>
      <c r="E9915" s="108">
        <v>217.001</v>
      </c>
      <c r="F9915" s="108">
        <v>274.00200000000001</v>
      </c>
      <c r="G9915" s="108">
        <v>179.001</v>
      </c>
      <c r="H9915" s="108">
        <v>303.00200000000001</v>
      </c>
      <c r="I9915" s="108">
        <v>1961.0920000000001</v>
      </c>
      <c r="J9915" s="108">
        <v>4017.3870000000002</v>
      </c>
      <c r="K9915" s="108">
        <v>5980.8580000000002</v>
      </c>
      <c r="L9915" s="108">
        <v>12</v>
      </c>
      <c r="M9915" s="108">
        <v>10</v>
      </c>
      <c r="N9915" s="108">
        <v>785.01499999999999</v>
      </c>
      <c r="O9915" s="108">
        <v>330.00299999999999</v>
      </c>
      <c r="P9915" s="108">
        <v>26786.208999999999</v>
      </c>
      <c r="Q9915" s="145">
        <v>1902094.3</v>
      </c>
      <c r="R9915" s="134" t="s">
        <v>7358</v>
      </c>
      <c r="S9915" s="108">
        <v>4725.5360000000001</v>
      </c>
    </row>
    <row r="9916" spans="1:19" ht="11.25" thickBot="1" x14ac:dyDescent="0.2">
      <c r="A9916" s="112"/>
    </row>
    <row r="9917" spans="1:19" ht="11.25" thickBot="1" x14ac:dyDescent="0.2">
      <c r="A9917" s="107">
        <v>2</v>
      </c>
      <c r="B9917" s="132">
        <v>0.56116898148148142</v>
      </c>
      <c r="C9917" s="108">
        <v>560.00800000000004</v>
      </c>
      <c r="D9917" s="108">
        <v>506.00599999999997</v>
      </c>
      <c r="E9917" s="108">
        <v>184.001</v>
      </c>
      <c r="F9917" s="108">
        <v>281.00200000000001</v>
      </c>
      <c r="G9917" s="108">
        <v>168.001</v>
      </c>
      <c r="H9917" s="108">
        <v>283.00200000000001</v>
      </c>
      <c r="I9917" s="108">
        <v>1917.088</v>
      </c>
      <c r="J9917" s="108">
        <v>3968.3780000000002</v>
      </c>
      <c r="K9917" s="108">
        <v>5772.8</v>
      </c>
      <c r="L9917" s="108">
        <v>17</v>
      </c>
      <c r="M9917" s="108">
        <v>12</v>
      </c>
      <c r="N9917" s="108">
        <v>709.01199999999994</v>
      </c>
      <c r="O9917" s="108">
        <v>284.00200000000001</v>
      </c>
      <c r="P9917" s="108">
        <v>26355.66</v>
      </c>
      <c r="Q9917" s="145">
        <v>1939475.3</v>
      </c>
      <c r="R9917" s="134" t="s">
        <v>7359</v>
      </c>
      <c r="S9917" s="108">
        <v>4836.5609999999997</v>
      </c>
    </row>
    <row r="9918" spans="1:19" ht="11.25" thickBot="1" x14ac:dyDescent="0.2">
      <c r="A9918" s="112"/>
    </row>
    <row r="9919" spans="1:19" ht="11.25" thickBot="1" x14ac:dyDescent="0.2">
      <c r="A9919" s="107">
        <v>3</v>
      </c>
      <c r="B9919" s="132">
        <v>0.56134259259259256</v>
      </c>
      <c r="C9919" s="108">
        <v>558.00699999999995</v>
      </c>
      <c r="D9919" s="108">
        <v>518.00599999999997</v>
      </c>
      <c r="E9919" s="108">
        <v>185.001</v>
      </c>
      <c r="F9919" s="108">
        <v>282.00200000000001</v>
      </c>
      <c r="G9919" s="108">
        <v>200.001</v>
      </c>
      <c r="H9919" s="108">
        <v>303.00200000000001</v>
      </c>
      <c r="I9919" s="108">
        <v>1955.0920000000001</v>
      </c>
      <c r="J9919" s="108">
        <v>3955.375</v>
      </c>
      <c r="K9919" s="108">
        <v>5850.8220000000001</v>
      </c>
      <c r="L9919" s="108">
        <v>12</v>
      </c>
      <c r="M9919" s="108">
        <v>7</v>
      </c>
      <c r="N9919" s="108">
        <v>787.01499999999999</v>
      </c>
      <c r="O9919" s="108">
        <v>287.00200000000001</v>
      </c>
      <c r="P9919" s="108">
        <v>25735.885999999999</v>
      </c>
      <c r="Q9919" s="145">
        <v>1940384.3</v>
      </c>
      <c r="R9919" s="134" t="s">
        <v>7360</v>
      </c>
      <c r="S9919" s="108">
        <v>4827.5590000000002</v>
      </c>
    </row>
    <row r="9920" spans="1:19" ht="11.25" thickBot="1" x14ac:dyDescent="0.2">
      <c r="A9920" s="112"/>
    </row>
    <row r="9921" spans="1:19" ht="11.25" thickBot="1" x14ac:dyDescent="0.2">
      <c r="A9921" s="135" t="s">
        <v>362</v>
      </c>
      <c r="B9921" s="112"/>
      <c r="C9921" s="136">
        <v>549.00699999999995</v>
      </c>
      <c r="D9921" s="136">
        <v>494.673</v>
      </c>
      <c r="E9921" s="136">
        <v>195.334</v>
      </c>
      <c r="F9921" s="136">
        <v>279.00200000000001</v>
      </c>
      <c r="G9921" s="136">
        <v>182.334</v>
      </c>
      <c r="H9921" s="136">
        <v>296.33499999999998</v>
      </c>
      <c r="I9921" s="136">
        <v>1944.424</v>
      </c>
      <c r="J9921" s="136">
        <v>3980.38</v>
      </c>
      <c r="K9921" s="136">
        <v>5868.16</v>
      </c>
      <c r="L9921" s="136">
        <v>13.667</v>
      </c>
      <c r="M9921" s="136">
        <v>9.6669999999999998</v>
      </c>
      <c r="N9921" s="136">
        <v>760.34699999999998</v>
      </c>
      <c r="O9921" s="136">
        <v>300.33600000000001</v>
      </c>
      <c r="P9921" s="136">
        <v>26292.584999999999</v>
      </c>
      <c r="Q9921" s="140">
        <v>1927318</v>
      </c>
      <c r="R9921" s="134" t="s">
        <v>7361</v>
      </c>
      <c r="S9921" s="136">
        <v>4796.5519999999997</v>
      </c>
    </row>
    <row r="9922" spans="1:19" ht="11.25" thickBot="1" x14ac:dyDescent="0.2">
      <c r="A9922" s="112"/>
    </row>
    <row r="9923" spans="1:19" ht="11.25" thickBot="1" x14ac:dyDescent="0.2">
      <c r="A9923" s="138" t="s">
        <v>364</v>
      </c>
      <c r="B9923" s="112"/>
      <c r="C9923" s="136">
        <v>17.350000000000001</v>
      </c>
      <c r="D9923" s="136">
        <v>30.617000000000001</v>
      </c>
      <c r="E9923" s="136">
        <v>18.771000000000001</v>
      </c>
      <c r="F9923" s="136">
        <v>4.359</v>
      </c>
      <c r="G9923" s="136">
        <v>16.257999999999999</v>
      </c>
      <c r="H9923" s="136">
        <v>11.547000000000001</v>
      </c>
      <c r="I9923" s="136">
        <v>23.863</v>
      </c>
      <c r="J9923" s="136">
        <v>32.701999999999998</v>
      </c>
      <c r="K9923" s="136">
        <v>105.107</v>
      </c>
      <c r="L9923" s="136">
        <v>2.887</v>
      </c>
      <c r="M9923" s="136">
        <v>2.5169999999999999</v>
      </c>
      <c r="N9923" s="136">
        <v>44.469000000000001</v>
      </c>
      <c r="O9923" s="136">
        <v>25.736000000000001</v>
      </c>
      <c r="P9923" s="136">
        <v>527.995</v>
      </c>
      <c r="Q9923" s="140">
        <v>21849.069</v>
      </c>
      <c r="R9923" s="134" t="s">
        <v>7362</v>
      </c>
      <c r="S9923" s="136">
        <v>61.665999999999997</v>
      </c>
    </row>
    <row r="9924" spans="1:19" ht="11.25" thickBot="1" x14ac:dyDescent="0.2">
      <c r="A9924" s="112"/>
    </row>
    <row r="9925" spans="1:19" ht="11.25" thickBot="1" x14ac:dyDescent="0.2">
      <c r="A9925" s="139" t="s">
        <v>366</v>
      </c>
      <c r="B9925" s="112"/>
      <c r="C9925" s="136">
        <v>3.16</v>
      </c>
      <c r="D9925" s="136">
        <v>6.1890000000000001</v>
      </c>
      <c r="E9925" s="136">
        <v>9.61</v>
      </c>
      <c r="F9925" s="136">
        <v>1.5620000000000001</v>
      </c>
      <c r="G9925" s="136">
        <v>8.9169999999999998</v>
      </c>
      <c r="H9925" s="136">
        <v>3.8969999999999998</v>
      </c>
      <c r="I9925" s="136">
        <v>1.2270000000000001</v>
      </c>
      <c r="J9925" s="136">
        <v>0.82199999999999995</v>
      </c>
      <c r="K9925" s="136">
        <v>1.7909999999999999</v>
      </c>
      <c r="L9925" s="136">
        <v>21.123000000000001</v>
      </c>
      <c r="M9925" s="136">
        <v>26.033999999999999</v>
      </c>
      <c r="N9925" s="136">
        <v>5.8479999999999999</v>
      </c>
      <c r="O9925" s="136">
        <v>8.5690000000000008</v>
      </c>
      <c r="P9925" s="136">
        <v>2.008</v>
      </c>
      <c r="Q9925" s="140">
        <v>1.1339999999999999</v>
      </c>
      <c r="R9925" s="134" t="s">
        <v>1951</v>
      </c>
      <c r="S9925" s="136">
        <v>1.286</v>
      </c>
    </row>
    <row r="9926" spans="1:19" ht="11.25" thickBot="1" x14ac:dyDescent="0.2">
      <c r="A9926" s="112"/>
    </row>
    <row r="9927" spans="1:19" ht="11.25" thickBot="1" x14ac:dyDescent="0.2">
      <c r="A9927" s="106" t="s">
        <v>357</v>
      </c>
      <c r="B9927" s="106" t="s">
        <v>358</v>
      </c>
      <c r="C9927" s="130" t="s">
        <v>68</v>
      </c>
    </row>
    <row r="9928" spans="1:19" ht="11.25" thickBot="1" x14ac:dyDescent="0.2">
      <c r="A9928" s="107">
        <v>1</v>
      </c>
      <c r="B9928" s="132">
        <v>0.56098379629629636</v>
      </c>
      <c r="C9928" s="108">
        <v>1060.027</v>
      </c>
    </row>
    <row r="9929" spans="1:19" ht="11.25" thickBot="1" x14ac:dyDescent="0.2">
      <c r="A9929" s="112"/>
    </row>
    <row r="9930" spans="1:19" ht="11.25" thickBot="1" x14ac:dyDescent="0.2">
      <c r="A9930" s="107">
        <v>2</v>
      </c>
      <c r="B9930" s="132">
        <v>0.56116898148148142</v>
      </c>
      <c r="C9930" s="108">
        <v>1044.0260000000001</v>
      </c>
    </row>
    <row r="9931" spans="1:19" ht="11.25" thickBot="1" x14ac:dyDescent="0.2">
      <c r="A9931" s="112"/>
    </row>
    <row r="9932" spans="1:19" ht="11.25" thickBot="1" x14ac:dyDescent="0.2">
      <c r="A9932" s="107">
        <v>3</v>
      </c>
      <c r="B9932" s="132">
        <v>0.56134259259259256</v>
      </c>
      <c r="C9932" s="108">
        <v>1068.027</v>
      </c>
    </row>
    <row r="9933" spans="1:19" ht="11.25" thickBot="1" x14ac:dyDescent="0.2">
      <c r="A9933" s="112"/>
    </row>
    <row r="9934" spans="1:19" ht="11.25" thickBot="1" x14ac:dyDescent="0.2">
      <c r="A9934" s="135" t="s">
        <v>362</v>
      </c>
      <c r="B9934" s="112"/>
      <c r="C9934" s="136">
        <v>1057.3599999999999</v>
      </c>
    </row>
    <row r="9935" spans="1:19" ht="11.25" thickBot="1" x14ac:dyDescent="0.2">
      <c r="A9935" s="112"/>
    </row>
    <row r="9936" spans="1:19" ht="11.25" thickBot="1" x14ac:dyDescent="0.2">
      <c r="A9936" s="138" t="s">
        <v>364</v>
      </c>
      <c r="B9936" s="112"/>
      <c r="C9936" s="136">
        <v>12.221</v>
      </c>
    </row>
    <row r="9937" spans="1:19" ht="11.25" thickBot="1" x14ac:dyDescent="0.2">
      <c r="A9937" s="112"/>
    </row>
    <row r="9938" spans="1:19" ht="11.25" thickBot="1" x14ac:dyDescent="0.2">
      <c r="A9938" s="139" t="s">
        <v>366</v>
      </c>
      <c r="B9938" s="112"/>
      <c r="C9938" s="136">
        <v>1.1559999999999999</v>
      </c>
    </row>
    <row r="9939" spans="1:19" ht="10.5" x14ac:dyDescent="0.15">
      <c r="A9939" s="112"/>
    </row>
    <row r="9940" spans="1:19" x14ac:dyDescent="0.15">
      <c r="A9940" s="129"/>
      <c r="B9940" s="86" t="s">
        <v>1952</v>
      </c>
    </row>
    <row r="9941" spans="1:19" ht="9.75" thickBot="1" x14ac:dyDescent="0.2">
      <c r="A9941" s="81" t="s">
        <v>5871</v>
      </c>
    </row>
    <row r="9942" spans="1:19" ht="11.25" thickBot="1" x14ac:dyDescent="0.2">
      <c r="A9942" s="106" t="s">
        <v>357</v>
      </c>
      <c r="B9942" s="106" t="s">
        <v>358</v>
      </c>
      <c r="C9942" s="130" t="s">
        <v>0</v>
      </c>
      <c r="D9942" s="130" t="s">
        <v>1</v>
      </c>
      <c r="E9942" s="130" t="s">
        <v>2</v>
      </c>
      <c r="F9942" s="130" t="s">
        <v>3</v>
      </c>
      <c r="G9942" s="130" t="s">
        <v>4</v>
      </c>
      <c r="H9942" s="130" t="s">
        <v>5</v>
      </c>
      <c r="I9942" s="131" t="s">
        <v>6</v>
      </c>
      <c r="J9942" s="131" t="s">
        <v>7</v>
      </c>
      <c r="K9942" s="130" t="s">
        <v>8</v>
      </c>
      <c r="L9942" s="130" t="s">
        <v>9</v>
      </c>
      <c r="M9942" s="130" t="s">
        <v>10</v>
      </c>
      <c r="N9942" s="130" t="s">
        <v>11</v>
      </c>
      <c r="O9942" s="130" t="s">
        <v>12</v>
      </c>
      <c r="P9942" s="130" t="s">
        <v>13</v>
      </c>
      <c r="Q9942" s="130" t="s">
        <v>14</v>
      </c>
      <c r="R9942" s="130" t="s">
        <v>15</v>
      </c>
      <c r="S9942" s="130" t="s">
        <v>16</v>
      </c>
    </row>
    <row r="9943" spans="1:19" ht="11.25" thickBot="1" x14ac:dyDescent="0.2">
      <c r="A9943" s="107">
        <v>1</v>
      </c>
      <c r="B9943" s="132">
        <v>0.56612268518518516</v>
      </c>
      <c r="C9943" s="141" t="s">
        <v>7363</v>
      </c>
      <c r="D9943" s="141" t="s">
        <v>7364</v>
      </c>
      <c r="E9943" s="141" t="s">
        <v>7365</v>
      </c>
      <c r="F9943" s="108">
        <v>1152922.6000000001</v>
      </c>
      <c r="G9943" s="141" t="s">
        <v>7366</v>
      </c>
      <c r="H9943" s="141" t="s">
        <v>7367</v>
      </c>
      <c r="I9943" s="145">
        <v>20170.759999999998</v>
      </c>
      <c r="J9943" s="134" t="s">
        <v>7368</v>
      </c>
      <c r="K9943" s="141" t="s">
        <v>7369</v>
      </c>
      <c r="L9943" s="108">
        <v>331.00299999999999</v>
      </c>
      <c r="M9943" s="108">
        <v>17026.955000000002</v>
      </c>
      <c r="N9943" s="108">
        <v>55648.222000000002</v>
      </c>
      <c r="O9943" s="141" t="s">
        <v>7370</v>
      </c>
      <c r="P9943" s="108">
        <v>317201.56</v>
      </c>
      <c r="Q9943" s="108">
        <v>9289.07</v>
      </c>
      <c r="R9943" s="108">
        <v>12994.050999999999</v>
      </c>
      <c r="S9943" s="108">
        <v>186007.67999999999</v>
      </c>
    </row>
    <row r="9944" spans="1:19" ht="11.25" thickBot="1" x14ac:dyDescent="0.2">
      <c r="A9944" s="112"/>
    </row>
    <row r="9945" spans="1:19" ht="11.25" thickBot="1" x14ac:dyDescent="0.2">
      <c r="A9945" s="107">
        <v>2</v>
      </c>
      <c r="B9945" s="132">
        <v>0.5662962962962963</v>
      </c>
      <c r="C9945" s="141" t="s">
        <v>7371</v>
      </c>
      <c r="D9945" s="141" t="s">
        <v>7372</v>
      </c>
      <c r="E9945" s="141" t="s">
        <v>7373</v>
      </c>
      <c r="F9945" s="108">
        <v>1167458.5</v>
      </c>
      <c r="G9945" s="141" t="s">
        <v>7374</v>
      </c>
      <c r="H9945" s="141" t="s">
        <v>7375</v>
      </c>
      <c r="I9945" s="145">
        <v>20462.044000000002</v>
      </c>
      <c r="J9945" s="134" t="s">
        <v>7376</v>
      </c>
      <c r="K9945" s="141" t="s">
        <v>7377</v>
      </c>
      <c r="L9945" s="108">
        <v>353.00299999999999</v>
      </c>
      <c r="M9945" s="108">
        <v>16646.648000000001</v>
      </c>
      <c r="N9945" s="108">
        <v>54850.11</v>
      </c>
      <c r="O9945" s="141" t="s">
        <v>7378</v>
      </c>
      <c r="P9945" s="108">
        <v>314413.78000000003</v>
      </c>
      <c r="Q9945" s="108">
        <v>9117.9950000000008</v>
      </c>
      <c r="R9945" s="108">
        <v>12980.041999999999</v>
      </c>
      <c r="S9945" s="108">
        <v>185187.42</v>
      </c>
    </row>
    <row r="9946" spans="1:19" ht="11.25" thickBot="1" x14ac:dyDescent="0.2">
      <c r="A9946" s="112"/>
    </row>
    <row r="9947" spans="1:19" ht="11.25" thickBot="1" x14ac:dyDescent="0.2">
      <c r="A9947" s="107">
        <v>3</v>
      </c>
      <c r="B9947" s="132">
        <v>0.56648148148148147</v>
      </c>
      <c r="C9947" s="141" t="s">
        <v>7379</v>
      </c>
      <c r="D9947" s="141" t="s">
        <v>7380</v>
      </c>
      <c r="E9947" s="141" t="s">
        <v>7381</v>
      </c>
      <c r="F9947" s="108">
        <v>1160972.7</v>
      </c>
      <c r="G9947" s="141" t="s">
        <v>7382</v>
      </c>
      <c r="H9947" s="141" t="s">
        <v>7383</v>
      </c>
      <c r="I9947" s="145">
        <v>20484.064999999999</v>
      </c>
      <c r="J9947" s="134" t="s">
        <v>7384</v>
      </c>
      <c r="K9947" s="141" t="s">
        <v>7385</v>
      </c>
      <c r="L9947" s="108">
        <v>335.00299999999999</v>
      </c>
      <c r="M9947" s="108">
        <v>16649.650000000001</v>
      </c>
      <c r="N9947" s="108">
        <v>53992.875</v>
      </c>
      <c r="O9947" s="141" t="s">
        <v>7386</v>
      </c>
      <c r="P9947" s="108">
        <v>318075.74</v>
      </c>
      <c r="Q9947" s="108">
        <v>9023.9539999999997</v>
      </c>
      <c r="R9947" s="108">
        <v>12953.025</v>
      </c>
      <c r="S9947" s="108">
        <v>186215.53</v>
      </c>
    </row>
    <row r="9948" spans="1:19" ht="11.25" thickBot="1" x14ac:dyDescent="0.2">
      <c r="A9948" s="112"/>
    </row>
    <row r="9949" spans="1:19" ht="11.25" thickBot="1" x14ac:dyDescent="0.2">
      <c r="A9949" s="135" t="s">
        <v>362</v>
      </c>
      <c r="B9949" s="112"/>
      <c r="C9949" s="141" t="s">
        <v>7387</v>
      </c>
      <c r="D9949" s="141" t="s">
        <v>7388</v>
      </c>
      <c r="E9949" s="141" t="s">
        <v>7389</v>
      </c>
      <c r="F9949" s="136">
        <v>1160451.2</v>
      </c>
      <c r="G9949" s="141" t="s">
        <v>7390</v>
      </c>
      <c r="H9949" s="141" t="s">
        <v>7391</v>
      </c>
      <c r="I9949" s="140">
        <v>20372.29</v>
      </c>
      <c r="J9949" s="134" t="s">
        <v>7392</v>
      </c>
      <c r="K9949" s="141" t="s">
        <v>7393</v>
      </c>
      <c r="L9949" s="136">
        <v>339.66899999999998</v>
      </c>
      <c r="M9949" s="136">
        <v>16774.418000000001</v>
      </c>
      <c r="N9949" s="136">
        <v>54830.402000000002</v>
      </c>
      <c r="O9949" s="141" t="s">
        <v>7394</v>
      </c>
      <c r="P9949" s="136">
        <v>316563.69</v>
      </c>
      <c r="Q9949" s="136">
        <v>9143.6730000000007</v>
      </c>
      <c r="R9949" s="136">
        <v>12975.706</v>
      </c>
      <c r="S9949" s="136">
        <v>185803.54</v>
      </c>
    </row>
    <row r="9950" spans="1:19" ht="11.25" thickBot="1" x14ac:dyDescent="0.2">
      <c r="A9950" s="112"/>
    </row>
    <row r="9951" spans="1:19" ht="11.25" thickBot="1" x14ac:dyDescent="0.2">
      <c r="A9951" s="138" t="s">
        <v>364</v>
      </c>
      <c r="B9951" s="112"/>
      <c r="C9951" s="141" t="s">
        <v>7395</v>
      </c>
      <c r="D9951" s="141" t="s">
        <v>7396</v>
      </c>
      <c r="E9951" s="141" t="s">
        <v>7397</v>
      </c>
      <c r="F9951" s="136">
        <v>7281.9620000000004</v>
      </c>
      <c r="G9951" s="141" t="s">
        <v>7398</v>
      </c>
      <c r="H9951" s="141" t="s">
        <v>7399</v>
      </c>
      <c r="I9951" s="140">
        <v>174.87700000000001</v>
      </c>
      <c r="J9951" s="134" t="s">
        <v>7400</v>
      </c>
      <c r="K9951" s="141" t="s">
        <v>7401</v>
      </c>
      <c r="L9951" s="136">
        <v>11.718999999999999</v>
      </c>
      <c r="M9951" s="136">
        <v>218.709</v>
      </c>
      <c r="N9951" s="136">
        <v>827.85</v>
      </c>
      <c r="O9951" s="141" t="s">
        <v>7402</v>
      </c>
      <c r="P9951" s="136">
        <v>1912.498</v>
      </c>
      <c r="Q9951" s="136">
        <v>134.411</v>
      </c>
      <c r="R9951" s="136">
        <v>20.853999999999999</v>
      </c>
      <c r="S9951" s="136">
        <v>543.60199999999998</v>
      </c>
    </row>
    <row r="9952" spans="1:19" ht="11.25" thickBot="1" x14ac:dyDescent="0.2">
      <c r="A9952" s="112"/>
    </row>
    <row r="9953" spans="1:19" ht="11.25" thickBot="1" x14ac:dyDescent="0.2">
      <c r="A9953" s="139" t="s">
        <v>366</v>
      </c>
      <c r="B9953" s="112"/>
      <c r="C9953" s="141" t="s">
        <v>7403</v>
      </c>
      <c r="D9953" s="141" t="s">
        <v>7404</v>
      </c>
      <c r="E9953" s="141" t="s">
        <v>4587</v>
      </c>
      <c r="F9953" s="136">
        <v>0.628</v>
      </c>
      <c r="G9953" s="141" t="s">
        <v>7405</v>
      </c>
      <c r="H9953" s="141" t="s">
        <v>7406</v>
      </c>
      <c r="I9953" s="140">
        <v>0.85799999999999998</v>
      </c>
      <c r="J9953" s="134" t="s">
        <v>1782</v>
      </c>
      <c r="K9953" s="141" t="s">
        <v>4896</v>
      </c>
      <c r="L9953" s="136">
        <v>3.45</v>
      </c>
      <c r="M9953" s="136">
        <v>1.304</v>
      </c>
      <c r="N9953" s="136">
        <v>1.51</v>
      </c>
      <c r="O9953" s="141" t="s">
        <v>1989</v>
      </c>
      <c r="P9953" s="136">
        <v>0.60399999999999998</v>
      </c>
      <c r="Q9953" s="136">
        <v>1.47</v>
      </c>
      <c r="R9953" s="136">
        <v>0.161</v>
      </c>
      <c r="S9953" s="136">
        <v>0.29299999999999998</v>
      </c>
    </row>
    <row r="9954" spans="1:19" ht="11.25" thickBot="1" x14ac:dyDescent="0.2">
      <c r="A9954" s="112"/>
    </row>
    <row r="9955" spans="1:19" ht="11.25" thickBot="1" x14ac:dyDescent="0.2">
      <c r="A9955" s="106" t="s">
        <v>357</v>
      </c>
      <c r="B9955" s="106" t="s">
        <v>358</v>
      </c>
      <c r="C9955" s="130" t="s">
        <v>17</v>
      </c>
      <c r="D9955" s="130" t="s">
        <v>18</v>
      </c>
      <c r="E9955" s="131" t="s">
        <v>19</v>
      </c>
      <c r="F9955" s="131" t="s">
        <v>20</v>
      </c>
      <c r="G9955" s="130" t="s">
        <v>21</v>
      </c>
      <c r="H9955" s="130" t="s">
        <v>22</v>
      </c>
      <c r="I9955" s="130" t="s">
        <v>23</v>
      </c>
      <c r="J9955" s="130" t="s">
        <v>24</v>
      </c>
      <c r="K9955" s="131" t="s">
        <v>25</v>
      </c>
      <c r="L9955" s="131" t="s">
        <v>26</v>
      </c>
      <c r="M9955" s="130" t="s">
        <v>27</v>
      </c>
      <c r="N9955" s="130" t="s">
        <v>28</v>
      </c>
      <c r="O9955" s="130" t="s">
        <v>29</v>
      </c>
      <c r="P9955" s="130" t="s">
        <v>30</v>
      </c>
      <c r="Q9955" s="130" t="s">
        <v>31</v>
      </c>
      <c r="R9955" s="130" t="s">
        <v>32</v>
      </c>
      <c r="S9955" s="130" t="s">
        <v>33</v>
      </c>
    </row>
    <row r="9956" spans="1:19" ht="11.25" thickBot="1" x14ac:dyDescent="0.2">
      <c r="A9956" s="107">
        <v>1</v>
      </c>
      <c r="B9956" s="132">
        <v>0.56612268518518516</v>
      </c>
      <c r="C9956" s="108">
        <v>54231.493999999999</v>
      </c>
      <c r="D9956" s="108">
        <v>39349.125</v>
      </c>
      <c r="E9956" s="145">
        <v>24187.031999999999</v>
      </c>
      <c r="F9956" s="145">
        <v>901803.51</v>
      </c>
      <c r="G9956" s="108">
        <v>22</v>
      </c>
      <c r="H9956" s="108">
        <v>33</v>
      </c>
      <c r="I9956" s="108">
        <v>194949.88</v>
      </c>
      <c r="J9956" s="141" t="s">
        <v>7407</v>
      </c>
      <c r="K9956" s="145">
        <v>190178.08</v>
      </c>
      <c r="L9956" s="134" t="s">
        <v>7408</v>
      </c>
      <c r="M9956" s="108">
        <v>2063.1019999999999</v>
      </c>
      <c r="N9956" s="108">
        <v>3354.27</v>
      </c>
      <c r="O9956" s="108">
        <v>9</v>
      </c>
      <c r="P9956" s="108">
        <v>193.001</v>
      </c>
      <c r="Q9956" s="108">
        <v>864.01800000000003</v>
      </c>
      <c r="R9956" s="108">
        <v>813.01599999999996</v>
      </c>
      <c r="S9956" s="108">
        <v>499.00599999999997</v>
      </c>
    </row>
    <row r="9957" spans="1:19" ht="11.25" thickBot="1" x14ac:dyDescent="0.2">
      <c r="A9957" s="112"/>
    </row>
    <row r="9958" spans="1:19" ht="11.25" thickBot="1" x14ac:dyDescent="0.2">
      <c r="A9958" s="107">
        <v>2</v>
      </c>
      <c r="B9958" s="132">
        <v>0.5662962962962963</v>
      </c>
      <c r="C9958" s="108">
        <v>54733.805</v>
      </c>
      <c r="D9958" s="108">
        <v>39196.839</v>
      </c>
      <c r="E9958" s="145">
        <v>24446.334999999999</v>
      </c>
      <c r="F9958" s="145">
        <v>900643.93</v>
      </c>
      <c r="G9958" s="108">
        <v>14</v>
      </c>
      <c r="H9958" s="108">
        <v>40</v>
      </c>
      <c r="I9958" s="108">
        <v>195709.96</v>
      </c>
      <c r="J9958" s="141" t="s">
        <v>7409</v>
      </c>
      <c r="K9958" s="145">
        <v>191584.88</v>
      </c>
      <c r="L9958" s="134" t="s">
        <v>7410</v>
      </c>
      <c r="M9958" s="108">
        <v>2101.1060000000002</v>
      </c>
      <c r="N9958" s="108">
        <v>3262.2550000000001</v>
      </c>
      <c r="O9958" s="108">
        <v>9</v>
      </c>
      <c r="P9958" s="108">
        <v>184.001</v>
      </c>
      <c r="Q9958" s="108">
        <v>793.01499999999999</v>
      </c>
      <c r="R9958" s="108">
        <v>778.01499999999999</v>
      </c>
      <c r="S9958" s="108">
        <v>521.00699999999995</v>
      </c>
    </row>
    <row r="9959" spans="1:19" ht="11.25" thickBot="1" x14ac:dyDescent="0.2">
      <c r="A9959" s="112"/>
    </row>
    <row r="9960" spans="1:19" ht="11.25" thickBot="1" x14ac:dyDescent="0.2">
      <c r="A9960" s="107">
        <v>3</v>
      </c>
      <c r="B9960" s="132">
        <v>0.56648148148148147</v>
      </c>
      <c r="C9960" s="108">
        <v>54162.313999999998</v>
      </c>
      <c r="D9960" s="108">
        <v>38933.345000000001</v>
      </c>
      <c r="E9960" s="145">
        <v>25058.061000000002</v>
      </c>
      <c r="F9960" s="145">
        <v>901527.96</v>
      </c>
      <c r="G9960" s="108">
        <v>31</v>
      </c>
      <c r="H9960" s="108">
        <v>33</v>
      </c>
      <c r="I9960" s="108">
        <v>195054.86</v>
      </c>
      <c r="J9960" s="141" t="s">
        <v>7411</v>
      </c>
      <c r="K9960" s="145">
        <v>191889.67</v>
      </c>
      <c r="L9960" s="134" t="s">
        <v>7412</v>
      </c>
      <c r="M9960" s="108">
        <v>2103.1060000000002</v>
      </c>
      <c r="N9960" s="108">
        <v>3319.2640000000001</v>
      </c>
      <c r="O9960" s="108">
        <v>5</v>
      </c>
      <c r="P9960" s="108">
        <v>177.001</v>
      </c>
      <c r="Q9960" s="108">
        <v>820.01599999999996</v>
      </c>
      <c r="R9960" s="108">
        <v>810.01599999999996</v>
      </c>
      <c r="S9960" s="108">
        <v>512.00599999999997</v>
      </c>
    </row>
    <row r="9961" spans="1:19" ht="11.25" thickBot="1" x14ac:dyDescent="0.2">
      <c r="A9961" s="112"/>
    </row>
    <row r="9962" spans="1:19" ht="11.25" thickBot="1" x14ac:dyDescent="0.2">
      <c r="A9962" s="135" t="s">
        <v>362</v>
      </c>
      <c r="B9962" s="112"/>
      <c r="C9962" s="136">
        <v>54375.870999999999</v>
      </c>
      <c r="D9962" s="136">
        <v>39159.769999999997</v>
      </c>
      <c r="E9962" s="140">
        <v>24563.809000000001</v>
      </c>
      <c r="F9962" s="140">
        <v>901325.13</v>
      </c>
      <c r="G9962" s="136">
        <v>22.332999999999998</v>
      </c>
      <c r="H9962" s="136">
        <v>35.332999999999998</v>
      </c>
      <c r="I9962" s="136">
        <v>195238.23</v>
      </c>
      <c r="J9962" s="141" t="s">
        <v>7413</v>
      </c>
      <c r="K9962" s="140">
        <v>191217.54</v>
      </c>
      <c r="L9962" s="134" t="s">
        <v>7414</v>
      </c>
      <c r="M9962" s="136">
        <v>2089.105</v>
      </c>
      <c r="N9962" s="136">
        <v>3311.93</v>
      </c>
      <c r="O9962" s="136">
        <v>7.6669999999999998</v>
      </c>
      <c r="P9962" s="136">
        <v>184.667</v>
      </c>
      <c r="Q9962" s="136">
        <v>825.68299999999999</v>
      </c>
      <c r="R9962" s="136">
        <v>800.34900000000005</v>
      </c>
      <c r="S9962" s="136">
        <v>510.673</v>
      </c>
    </row>
    <row r="9963" spans="1:19" ht="11.25" thickBot="1" x14ac:dyDescent="0.2">
      <c r="A9963" s="112"/>
    </row>
    <row r="9964" spans="1:19" ht="11.25" thickBot="1" x14ac:dyDescent="0.2">
      <c r="A9964" s="138" t="s">
        <v>364</v>
      </c>
      <c r="B9964" s="112"/>
      <c r="C9964" s="136">
        <v>311.904</v>
      </c>
      <c r="D9964" s="136">
        <v>210.35400000000001</v>
      </c>
      <c r="E9964" s="140">
        <v>447.23899999999998</v>
      </c>
      <c r="F9964" s="140">
        <v>605.81399999999996</v>
      </c>
      <c r="G9964" s="136">
        <v>8.5050000000000008</v>
      </c>
      <c r="H9964" s="136">
        <v>4.0410000000000004</v>
      </c>
      <c r="I9964" s="136">
        <v>411.88499999999999</v>
      </c>
      <c r="J9964" s="141" t="s">
        <v>7415</v>
      </c>
      <c r="K9964" s="140">
        <v>913.00900000000001</v>
      </c>
      <c r="L9964" s="134" t="s">
        <v>7416</v>
      </c>
      <c r="M9964" s="136">
        <v>22.541</v>
      </c>
      <c r="N9964" s="136">
        <v>46.444000000000003</v>
      </c>
      <c r="O9964" s="136">
        <v>2.3090000000000002</v>
      </c>
      <c r="P9964" s="136">
        <v>8.0210000000000008</v>
      </c>
      <c r="Q9964" s="136">
        <v>35.838999999999999</v>
      </c>
      <c r="R9964" s="136">
        <v>19.399999999999999</v>
      </c>
      <c r="S9964" s="136">
        <v>11.061</v>
      </c>
    </row>
    <row r="9965" spans="1:19" ht="11.25" thickBot="1" x14ac:dyDescent="0.2">
      <c r="A9965" s="112"/>
    </row>
    <row r="9966" spans="1:19" ht="11.25" thickBot="1" x14ac:dyDescent="0.2">
      <c r="A9966" s="139" t="s">
        <v>366</v>
      </c>
      <c r="B9966" s="112"/>
      <c r="C9966" s="136">
        <v>0.57399999999999995</v>
      </c>
      <c r="D9966" s="136">
        <v>0.53700000000000003</v>
      </c>
      <c r="E9966" s="140">
        <v>1.821</v>
      </c>
      <c r="F9966" s="140">
        <v>6.7000000000000004E-2</v>
      </c>
      <c r="G9966" s="136">
        <v>38.082000000000001</v>
      </c>
      <c r="H9966" s="136">
        <v>11.438000000000001</v>
      </c>
      <c r="I9966" s="136">
        <v>0.21099999999999999</v>
      </c>
      <c r="J9966" s="141" t="s">
        <v>7417</v>
      </c>
      <c r="K9966" s="140">
        <v>0.47699999999999998</v>
      </c>
      <c r="L9966" s="134" t="s">
        <v>2004</v>
      </c>
      <c r="M9966" s="136">
        <v>1.079</v>
      </c>
      <c r="N9966" s="136">
        <v>1.4019999999999999</v>
      </c>
      <c r="O9966" s="136">
        <v>30.123000000000001</v>
      </c>
      <c r="P9966" s="136">
        <v>4.343</v>
      </c>
      <c r="Q9966" s="136">
        <v>4.3410000000000002</v>
      </c>
      <c r="R9966" s="136">
        <v>2.4239999999999999</v>
      </c>
      <c r="S9966" s="136">
        <v>2.1659999999999999</v>
      </c>
    </row>
    <row r="9967" spans="1:19" ht="11.25" thickBot="1" x14ac:dyDescent="0.2">
      <c r="A9967" s="112"/>
    </row>
    <row r="9968" spans="1:19" ht="11.25" thickBot="1" x14ac:dyDescent="0.2">
      <c r="A9968" s="106" t="s">
        <v>357</v>
      </c>
      <c r="B9968" s="106" t="s">
        <v>358</v>
      </c>
      <c r="C9968" s="131" t="s">
        <v>34</v>
      </c>
      <c r="D9968" s="131" t="s">
        <v>35</v>
      </c>
      <c r="E9968" s="130" t="s">
        <v>36</v>
      </c>
      <c r="F9968" s="130" t="s">
        <v>37</v>
      </c>
      <c r="G9968" s="130" t="s">
        <v>38</v>
      </c>
      <c r="H9968" s="130" t="s">
        <v>39</v>
      </c>
      <c r="I9968" s="130" t="s">
        <v>40</v>
      </c>
      <c r="J9968" s="130" t="s">
        <v>41</v>
      </c>
      <c r="K9968" s="130" t="s">
        <v>42</v>
      </c>
      <c r="L9968" s="130" t="s">
        <v>43</v>
      </c>
      <c r="M9968" s="130" t="s">
        <v>44</v>
      </c>
      <c r="N9968" s="130" t="s">
        <v>45</v>
      </c>
      <c r="O9968" s="130" t="s">
        <v>46</v>
      </c>
      <c r="P9968" s="130" t="s">
        <v>47</v>
      </c>
      <c r="Q9968" s="130" t="s">
        <v>48</v>
      </c>
      <c r="R9968" s="130" t="s">
        <v>49</v>
      </c>
      <c r="S9968" s="130" t="s">
        <v>50</v>
      </c>
    </row>
    <row r="9969" spans="1:19" ht="11.25" thickBot="1" x14ac:dyDescent="0.2">
      <c r="A9969" s="107">
        <v>1</v>
      </c>
      <c r="B9969" s="132">
        <v>0.56612268518518516</v>
      </c>
      <c r="C9969" s="145">
        <v>436132.79</v>
      </c>
      <c r="D9969" s="134" t="s">
        <v>7418</v>
      </c>
      <c r="E9969" s="108">
        <v>15447.725</v>
      </c>
      <c r="F9969" s="108">
        <v>2381.136</v>
      </c>
      <c r="G9969" s="108">
        <v>3</v>
      </c>
      <c r="H9969" s="108">
        <v>4453.4759999999997</v>
      </c>
      <c r="I9969" s="108">
        <v>220777.66</v>
      </c>
      <c r="J9969" s="108">
        <v>1406312.4</v>
      </c>
      <c r="K9969" s="108">
        <v>22907.587</v>
      </c>
      <c r="L9969" s="108">
        <v>43173.688999999998</v>
      </c>
      <c r="M9969" s="108">
        <v>6074.8860000000004</v>
      </c>
      <c r="N9969" s="108">
        <v>4205.424</v>
      </c>
      <c r="O9969" s="108">
        <v>654.01</v>
      </c>
      <c r="P9969" s="108">
        <v>843.01700000000005</v>
      </c>
      <c r="Q9969" s="108">
        <v>777.01400000000001</v>
      </c>
      <c r="R9969" s="108">
        <v>870.01800000000003</v>
      </c>
      <c r="S9969" s="108">
        <v>807.01599999999996</v>
      </c>
    </row>
    <row r="9970" spans="1:19" ht="11.25" thickBot="1" x14ac:dyDescent="0.2">
      <c r="A9970" s="112"/>
    </row>
    <row r="9971" spans="1:19" ht="11.25" thickBot="1" x14ac:dyDescent="0.2">
      <c r="A9971" s="107">
        <v>2</v>
      </c>
      <c r="B9971" s="132">
        <v>0.5662962962962963</v>
      </c>
      <c r="C9971" s="145">
        <v>439929.38</v>
      </c>
      <c r="D9971" s="134" t="s">
        <v>7419</v>
      </c>
      <c r="E9971" s="108">
        <v>15900.065000000001</v>
      </c>
      <c r="F9971" s="108">
        <v>2257.1219999999998</v>
      </c>
      <c r="G9971" s="108">
        <v>5</v>
      </c>
      <c r="H9971" s="108">
        <v>4535.4939999999997</v>
      </c>
      <c r="I9971" s="108">
        <v>221068.72</v>
      </c>
      <c r="J9971" s="108">
        <v>1414034.8</v>
      </c>
      <c r="K9971" s="108">
        <v>22623.276999999998</v>
      </c>
      <c r="L9971" s="108">
        <v>43659.7</v>
      </c>
      <c r="M9971" s="108">
        <v>6154.9089999999997</v>
      </c>
      <c r="N9971" s="108">
        <v>4055.395</v>
      </c>
      <c r="O9971" s="108">
        <v>684.01099999999997</v>
      </c>
      <c r="P9971" s="108">
        <v>843.01700000000005</v>
      </c>
      <c r="Q9971" s="108">
        <v>736.01300000000003</v>
      </c>
      <c r="R9971" s="108">
        <v>868.01800000000003</v>
      </c>
      <c r="S9971" s="108">
        <v>852.01700000000005</v>
      </c>
    </row>
    <row r="9972" spans="1:19" ht="11.25" thickBot="1" x14ac:dyDescent="0.2">
      <c r="A9972" s="112"/>
    </row>
    <row r="9973" spans="1:19" ht="11.25" thickBot="1" x14ac:dyDescent="0.2">
      <c r="A9973" s="107">
        <v>3</v>
      </c>
      <c r="B9973" s="132">
        <v>0.56648148148148147</v>
      </c>
      <c r="C9973" s="145">
        <v>444186.29</v>
      </c>
      <c r="D9973" s="134" t="s">
        <v>7420</v>
      </c>
      <c r="E9973" s="108">
        <v>15140.5</v>
      </c>
      <c r="F9973" s="108">
        <v>2393.1370000000002</v>
      </c>
      <c r="G9973" s="108">
        <v>1</v>
      </c>
      <c r="H9973" s="108">
        <v>4471.4799999999996</v>
      </c>
      <c r="I9973" s="108">
        <v>220894.89</v>
      </c>
      <c r="J9973" s="108">
        <v>1404689.2</v>
      </c>
      <c r="K9973" s="108">
        <v>22709.37</v>
      </c>
      <c r="L9973" s="108">
        <v>43025.383000000002</v>
      </c>
      <c r="M9973" s="108">
        <v>6088.89</v>
      </c>
      <c r="N9973" s="108">
        <v>4271.4380000000001</v>
      </c>
      <c r="O9973" s="108">
        <v>675.01099999999997</v>
      </c>
      <c r="P9973" s="108">
        <v>794.01499999999999</v>
      </c>
      <c r="Q9973" s="108">
        <v>701.01199999999994</v>
      </c>
      <c r="R9973" s="108">
        <v>875.01800000000003</v>
      </c>
      <c r="S9973" s="108">
        <v>877.01800000000003</v>
      </c>
    </row>
    <row r="9974" spans="1:19" ht="11.25" thickBot="1" x14ac:dyDescent="0.2">
      <c r="A9974" s="112"/>
    </row>
    <row r="9975" spans="1:19" ht="11.25" thickBot="1" x14ac:dyDescent="0.2">
      <c r="A9975" s="135" t="s">
        <v>362</v>
      </c>
      <c r="B9975" s="112"/>
      <c r="C9975" s="140">
        <v>440082.82</v>
      </c>
      <c r="D9975" s="134" t="s">
        <v>7421</v>
      </c>
      <c r="E9975" s="136">
        <v>15496.097</v>
      </c>
      <c r="F9975" s="136">
        <v>2343.799</v>
      </c>
      <c r="G9975" s="136">
        <v>3</v>
      </c>
      <c r="H9975" s="136">
        <v>4486.8159999999998</v>
      </c>
      <c r="I9975" s="136">
        <v>220913.76</v>
      </c>
      <c r="J9975" s="136">
        <v>1408345.5</v>
      </c>
      <c r="K9975" s="136">
        <v>22746.744999999999</v>
      </c>
      <c r="L9975" s="136">
        <v>43286.256999999998</v>
      </c>
      <c r="M9975" s="136">
        <v>6106.2280000000001</v>
      </c>
      <c r="N9975" s="136">
        <v>4177.4189999999999</v>
      </c>
      <c r="O9975" s="136">
        <v>671.01099999999997</v>
      </c>
      <c r="P9975" s="136">
        <v>826.68299999999999</v>
      </c>
      <c r="Q9975" s="136">
        <v>738.01300000000003</v>
      </c>
      <c r="R9975" s="136">
        <v>871.01800000000003</v>
      </c>
      <c r="S9975" s="136">
        <v>845.351</v>
      </c>
    </row>
    <row r="9976" spans="1:19" ht="11.25" thickBot="1" x14ac:dyDescent="0.2">
      <c r="A9976" s="112"/>
    </row>
    <row r="9977" spans="1:19" ht="11.25" thickBot="1" x14ac:dyDescent="0.2">
      <c r="A9977" s="138" t="s">
        <v>364</v>
      </c>
      <c r="B9977" s="112"/>
      <c r="C9977" s="140">
        <v>4028.9380000000001</v>
      </c>
      <c r="D9977" s="134" t="s">
        <v>7422</v>
      </c>
      <c r="E9977" s="136">
        <v>382.08600000000001</v>
      </c>
      <c r="F9977" s="136">
        <v>75.302999999999997</v>
      </c>
      <c r="G9977" s="136">
        <v>2</v>
      </c>
      <c r="H9977" s="136">
        <v>43.106000000000002</v>
      </c>
      <c r="I9977" s="136">
        <v>146.44499999999999</v>
      </c>
      <c r="J9977" s="136">
        <v>4993.4629999999997</v>
      </c>
      <c r="K9977" s="136">
        <v>145.79300000000001</v>
      </c>
      <c r="L9977" s="136">
        <v>331.803</v>
      </c>
      <c r="M9977" s="136">
        <v>42.735999999999997</v>
      </c>
      <c r="N9977" s="136">
        <v>110.711</v>
      </c>
      <c r="O9977" s="136">
        <v>15.395</v>
      </c>
      <c r="P9977" s="136">
        <v>28.291</v>
      </c>
      <c r="Q9977" s="136">
        <v>38.040999999999997</v>
      </c>
      <c r="R9977" s="136">
        <v>3.6059999999999999</v>
      </c>
      <c r="S9977" s="136">
        <v>35.473999999999997</v>
      </c>
    </row>
    <row r="9978" spans="1:19" ht="11.25" thickBot="1" x14ac:dyDescent="0.2">
      <c r="A9978" s="112"/>
    </row>
    <row r="9979" spans="1:19" ht="11.25" thickBot="1" x14ac:dyDescent="0.2">
      <c r="A9979" s="139" t="s">
        <v>366</v>
      </c>
      <c r="B9979" s="112"/>
      <c r="C9979" s="140">
        <v>0.91500000000000004</v>
      </c>
      <c r="D9979" s="134" t="s">
        <v>2010</v>
      </c>
      <c r="E9979" s="136">
        <v>2.4660000000000002</v>
      </c>
      <c r="F9979" s="136">
        <v>3.2130000000000001</v>
      </c>
      <c r="G9979" s="136">
        <v>66.667000000000002</v>
      </c>
      <c r="H9979" s="136">
        <v>0.96099999999999997</v>
      </c>
      <c r="I9979" s="136">
        <v>6.6000000000000003E-2</v>
      </c>
      <c r="J9979" s="136">
        <v>0.35499999999999998</v>
      </c>
      <c r="K9979" s="136">
        <v>0.64100000000000001</v>
      </c>
      <c r="L9979" s="136">
        <v>0.76700000000000002</v>
      </c>
      <c r="M9979" s="136">
        <v>0.7</v>
      </c>
      <c r="N9979" s="136">
        <v>2.65</v>
      </c>
      <c r="O9979" s="136">
        <v>2.294</v>
      </c>
      <c r="P9979" s="136">
        <v>3.4220000000000002</v>
      </c>
      <c r="Q9979" s="136">
        <v>5.1539999999999999</v>
      </c>
      <c r="R9979" s="136">
        <v>0.41399999999999998</v>
      </c>
      <c r="S9979" s="136">
        <v>4.1959999999999997</v>
      </c>
    </row>
    <row r="9980" spans="1:19" ht="11.25" thickBot="1" x14ac:dyDescent="0.2">
      <c r="A9980" s="112"/>
    </row>
    <row r="9981" spans="1:19" ht="11.25" thickBot="1" x14ac:dyDescent="0.2">
      <c r="A9981" s="106" t="s">
        <v>357</v>
      </c>
      <c r="B9981" s="106" t="s">
        <v>358</v>
      </c>
      <c r="C9981" s="130" t="s">
        <v>51</v>
      </c>
      <c r="D9981" s="130" t="s">
        <v>52</v>
      </c>
      <c r="E9981" s="130" t="s">
        <v>53</v>
      </c>
      <c r="F9981" s="130" t="s">
        <v>54</v>
      </c>
      <c r="G9981" s="130" t="s">
        <v>55</v>
      </c>
      <c r="H9981" s="130" t="s">
        <v>56</v>
      </c>
      <c r="I9981" s="130" t="s">
        <v>57</v>
      </c>
      <c r="J9981" s="130" t="s">
        <v>58</v>
      </c>
      <c r="K9981" s="130" t="s">
        <v>59</v>
      </c>
      <c r="L9981" s="130" t="s">
        <v>60</v>
      </c>
      <c r="M9981" s="130" t="s">
        <v>61</v>
      </c>
      <c r="N9981" s="130" t="s">
        <v>62</v>
      </c>
      <c r="O9981" s="130" t="s">
        <v>63</v>
      </c>
      <c r="P9981" s="130" t="s">
        <v>64</v>
      </c>
      <c r="Q9981" s="131" t="s">
        <v>65</v>
      </c>
      <c r="R9981" s="131" t="s">
        <v>66</v>
      </c>
      <c r="S9981" s="130" t="s">
        <v>67</v>
      </c>
    </row>
    <row r="9982" spans="1:19" ht="11.25" thickBot="1" x14ac:dyDescent="0.2">
      <c r="A9982" s="107">
        <v>1</v>
      </c>
      <c r="B9982" s="132">
        <v>0.56612268518518516</v>
      </c>
      <c r="C9982" s="108">
        <v>625.00900000000001</v>
      </c>
      <c r="D9982" s="108">
        <v>576.00800000000004</v>
      </c>
      <c r="E9982" s="108">
        <v>260.00200000000001</v>
      </c>
      <c r="F9982" s="108">
        <v>349.00299999999999</v>
      </c>
      <c r="G9982" s="108">
        <v>222.001</v>
      </c>
      <c r="H9982" s="108">
        <v>419.00400000000002</v>
      </c>
      <c r="I9982" s="108">
        <v>2814.19</v>
      </c>
      <c r="J9982" s="108">
        <v>5114.6279999999997</v>
      </c>
      <c r="K9982" s="108">
        <v>7607.3890000000001</v>
      </c>
      <c r="L9982" s="108">
        <v>11</v>
      </c>
      <c r="M9982" s="108">
        <v>9</v>
      </c>
      <c r="N9982" s="108">
        <v>723.01300000000003</v>
      </c>
      <c r="O9982" s="108">
        <v>236.001</v>
      </c>
      <c r="P9982" s="108">
        <v>37009.843999999997</v>
      </c>
      <c r="Q9982" s="145">
        <v>1886235.1</v>
      </c>
      <c r="R9982" s="134" t="s">
        <v>7423</v>
      </c>
      <c r="S9982" s="108">
        <v>6246.9359999999997</v>
      </c>
    </row>
    <row r="9983" spans="1:19" ht="11.25" thickBot="1" x14ac:dyDescent="0.2">
      <c r="A9983" s="112"/>
    </row>
    <row r="9984" spans="1:19" ht="11.25" thickBot="1" x14ac:dyDescent="0.2">
      <c r="A9984" s="107">
        <v>2</v>
      </c>
      <c r="B9984" s="132">
        <v>0.5662962962962963</v>
      </c>
      <c r="C9984" s="108">
        <v>681.01099999999997</v>
      </c>
      <c r="D9984" s="108">
        <v>577.00800000000004</v>
      </c>
      <c r="E9984" s="108">
        <v>229.001</v>
      </c>
      <c r="F9984" s="108">
        <v>356.00299999999999</v>
      </c>
      <c r="G9984" s="108">
        <v>252.00200000000001</v>
      </c>
      <c r="H9984" s="108">
        <v>418.00400000000002</v>
      </c>
      <c r="I9984" s="108">
        <v>2467.1460000000002</v>
      </c>
      <c r="J9984" s="108">
        <v>5240.6589999999997</v>
      </c>
      <c r="K9984" s="108">
        <v>7459.335</v>
      </c>
      <c r="L9984" s="108">
        <v>15</v>
      </c>
      <c r="M9984" s="108">
        <v>8</v>
      </c>
      <c r="N9984" s="108">
        <v>702.01199999999994</v>
      </c>
      <c r="O9984" s="108">
        <v>208.001</v>
      </c>
      <c r="P9984" s="108">
        <v>36520.983</v>
      </c>
      <c r="Q9984" s="145">
        <v>1913482.7</v>
      </c>
      <c r="R9984" s="134" t="s">
        <v>7424</v>
      </c>
      <c r="S9984" s="108">
        <v>6113.8969999999999</v>
      </c>
    </row>
    <row r="9985" spans="1:19" ht="11.25" thickBot="1" x14ac:dyDescent="0.2">
      <c r="A9985" s="112"/>
    </row>
    <row r="9986" spans="1:19" ht="11.25" thickBot="1" x14ac:dyDescent="0.2">
      <c r="A9986" s="107">
        <v>3</v>
      </c>
      <c r="B9986" s="132">
        <v>0.56648148148148147</v>
      </c>
      <c r="C9986" s="108">
        <v>664.01099999999997</v>
      </c>
      <c r="D9986" s="108">
        <v>600.00900000000001</v>
      </c>
      <c r="E9986" s="108">
        <v>229.001</v>
      </c>
      <c r="F9986" s="108">
        <v>369.00299999999999</v>
      </c>
      <c r="G9986" s="108">
        <v>227.001</v>
      </c>
      <c r="H9986" s="108">
        <v>414.00400000000002</v>
      </c>
      <c r="I9986" s="108">
        <v>2387.1370000000002</v>
      </c>
      <c r="J9986" s="108">
        <v>5141.634</v>
      </c>
      <c r="K9986" s="108">
        <v>7575.3770000000004</v>
      </c>
      <c r="L9986" s="108">
        <v>16</v>
      </c>
      <c r="M9986" s="108">
        <v>6</v>
      </c>
      <c r="N9986" s="108">
        <v>725.01300000000003</v>
      </c>
      <c r="O9986" s="108">
        <v>208.001</v>
      </c>
      <c r="P9986" s="108">
        <v>36373.724999999999</v>
      </c>
      <c r="Q9986" s="145">
        <v>1930362.4</v>
      </c>
      <c r="R9986" s="134" t="s">
        <v>7425</v>
      </c>
      <c r="S9986" s="108">
        <v>6124.9</v>
      </c>
    </row>
    <row r="9987" spans="1:19" ht="11.25" thickBot="1" x14ac:dyDescent="0.2">
      <c r="A9987" s="112"/>
    </row>
    <row r="9988" spans="1:19" ht="11.25" thickBot="1" x14ac:dyDescent="0.2">
      <c r="A9988" s="135" t="s">
        <v>362</v>
      </c>
      <c r="B9988" s="112"/>
      <c r="C9988" s="136">
        <v>656.67700000000002</v>
      </c>
      <c r="D9988" s="136">
        <v>584.34199999999998</v>
      </c>
      <c r="E9988" s="136">
        <v>239.33500000000001</v>
      </c>
      <c r="F9988" s="136">
        <v>358.00299999999999</v>
      </c>
      <c r="G9988" s="136">
        <v>233.66800000000001</v>
      </c>
      <c r="H9988" s="136">
        <v>417.00400000000002</v>
      </c>
      <c r="I9988" s="136">
        <v>2556.1579999999999</v>
      </c>
      <c r="J9988" s="136">
        <v>5165.6400000000003</v>
      </c>
      <c r="K9988" s="136">
        <v>7547.3670000000002</v>
      </c>
      <c r="L9988" s="136">
        <v>14</v>
      </c>
      <c r="M9988" s="136">
        <v>7.6669999999999998</v>
      </c>
      <c r="N9988" s="136">
        <v>716.67899999999997</v>
      </c>
      <c r="O9988" s="136">
        <v>217.334</v>
      </c>
      <c r="P9988" s="136">
        <v>36634.851000000002</v>
      </c>
      <c r="Q9988" s="140">
        <v>1910026.7</v>
      </c>
      <c r="R9988" s="134" t="s">
        <v>7426</v>
      </c>
      <c r="S9988" s="136">
        <v>6161.9110000000001</v>
      </c>
    </row>
    <row r="9989" spans="1:19" ht="11.25" thickBot="1" x14ac:dyDescent="0.2">
      <c r="A9989" s="112"/>
    </row>
    <row r="9990" spans="1:19" ht="11.25" thickBot="1" x14ac:dyDescent="0.2">
      <c r="A9990" s="138" t="s">
        <v>364</v>
      </c>
      <c r="B9990" s="112"/>
      <c r="C9990" s="136">
        <v>28.712</v>
      </c>
      <c r="D9990" s="136">
        <v>13.577</v>
      </c>
      <c r="E9990" s="136">
        <v>17.898</v>
      </c>
      <c r="F9990" s="136">
        <v>10.148999999999999</v>
      </c>
      <c r="G9990" s="136">
        <v>16.073</v>
      </c>
      <c r="H9990" s="136">
        <v>2.6459999999999999</v>
      </c>
      <c r="I9990" s="136">
        <v>227.01499999999999</v>
      </c>
      <c r="J9990" s="136">
        <v>66.356999999999999</v>
      </c>
      <c r="K9990" s="136">
        <v>77.900000000000006</v>
      </c>
      <c r="L9990" s="136">
        <v>2.6459999999999999</v>
      </c>
      <c r="M9990" s="136">
        <v>1.528</v>
      </c>
      <c r="N9990" s="136">
        <v>12.741</v>
      </c>
      <c r="O9990" s="136">
        <v>16.166</v>
      </c>
      <c r="P9990" s="136">
        <v>332.99599999999998</v>
      </c>
      <c r="Q9990" s="140">
        <v>22265.741999999998</v>
      </c>
      <c r="R9990" s="134" t="s">
        <v>7427</v>
      </c>
      <c r="S9990" s="136">
        <v>73.838999999999999</v>
      </c>
    </row>
    <row r="9991" spans="1:19" ht="11.25" thickBot="1" x14ac:dyDescent="0.2">
      <c r="A9991" s="112"/>
    </row>
    <row r="9992" spans="1:19" ht="11.25" thickBot="1" x14ac:dyDescent="0.2">
      <c r="A9992" s="139" t="s">
        <v>366</v>
      </c>
      <c r="B9992" s="112"/>
      <c r="C9992" s="136">
        <v>4.3719999999999999</v>
      </c>
      <c r="D9992" s="136">
        <v>2.3239999999999998</v>
      </c>
      <c r="E9992" s="136">
        <v>7.4779999999999998</v>
      </c>
      <c r="F9992" s="136">
        <v>2.835</v>
      </c>
      <c r="G9992" s="136">
        <v>6.8789999999999996</v>
      </c>
      <c r="H9992" s="136">
        <v>0.63400000000000001</v>
      </c>
      <c r="I9992" s="136">
        <v>8.8810000000000002</v>
      </c>
      <c r="J9992" s="136">
        <v>1.2849999999999999</v>
      </c>
      <c r="K9992" s="136">
        <v>1.032</v>
      </c>
      <c r="L9992" s="136">
        <v>18.898</v>
      </c>
      <c r="M9992" s="136">
        <v>19.923999999999999</v>
      </c>
      <c r="N9992" s="136">
        <v>1.778</v>
      </c>
      <c r="O9992" s="136">
        <v>7.4379999999999997</v>
      </c>
      <c r="P9992" s="136">
        <v>0.90900000000000003</v>
      </c>
      <c r="Q9992" s="140">
        <v>1.1659999999999999</v>
      </c>
      <c r="R9992" s="134" t="s">
        <v>2016</v>
      </c>
      <c r="S9992" s="136">
        <v>1.198</v>
      </c>
    </row>
    <row r="9993" spans="1:19" ht="11.25" thickBot="1" x14ac:dyDescent="0.2">
      <c r="A9993" s="112"/>
    </row>
    <row r="9994" spans="1:19" ht="11.25" thickBot="1" x14ac:dyDescent="0.2">
      <c r="A9994" s="106" t="s">
        <v>357</v>
      </c>
      <c r="B9994" s="106" t="s">
        <v>358</v>
      </c>
      <c r="C9994" s="130" t="s">
        <v>68</v>
      </c>
    </row>
    <row r="9995" spans="1:19" ht="11.25" thickBot="1" x14ac:dyDescent="0.2">
      <c r="A9995" s="107">
        <v>1</v>
      </c>
      <c r="B9995" s="132">
        <v>0.56612268518518516</v>
      </c>
      <c r="C9995" s="108">
        <v>1506.0540000000001</v>
      </c>
    </row>
    <row r="9996" spans="1:19" ht="11.25" thickBot="1" x14ac:dyDescent="0.2">
      <c r="A9996" s="112"/>
    </row>
    <row r="9997" spans="1:19" ht="11.25" thickBot="1" x14ac:dyDescent="0.2">
      <c r="A9997" s="107">
        <v>2</v>
      </c>
      <c r="B9997" s="132">
        <v>0.5662962962962963</v>
      </c>
      <c r="C9997" s="108">
        <v>1458.0509999999999</v>
      </c>
    </row>
    <row r="9998" spans="1:19" ht="11.25" thickBot="1" x14ac:dyDescent="0.2">
      <c r="A9998" s="112"/>
    </row>
    <row r="9999" spans="1:19" ht="11.25" thickBot="1" x14ac:dyDescent="0.2">
      <c r="A9999" s="107">
        <v>3</v>
      </c>
      <c r="B9999" s="132">
        <v>0.56648148148148147</v>
      </c>
      <c r="C9999" s="108">
        <v>1409.048</v>
      </c>
    </row>
    <row r="10000" spans="1:19" ht="11.25" thickBot="1" x14ac:dyDescent="0.2">
      <c r="A10000" s="112"/>
    </row>
    <row r="10001" spans="1:19" ht="11.25" thickBot="1" x14ac:dyDescent="0.2">
      <c r="A10001" s="135" t="s">
        <v>362</v>
      </c>
      <c r="B10001" s="112"/>
      <c r="C10001" s="136">
        <v>1457.7180000000001</v>
      </c>
    </row>
    <row r="10002" spans="1:19" ht="11.25" thickBot="1" x14ac:dyDescent="0.2">
      <c r="A10002" s="112"/>
    </row>
    <row r="10003" spans="1:19" ht="11.25" thickBot="1" x14ac:dyDescent="0.2">
      <c r="A10003" s="138" t="s">
        <v>364</v>
      </c>
      <c r="B10003" s="112"/>
      <c r="C10003" s="136">
        <v>48.503999999999998</v>
      </c>
    </row>
    <row r="10004" spans="1:19" ht="11.25" thickBot="1" x14ac:dyDescent="0.2">
      <c r="A10004" s="112"/>
    </row>
    <row r="10005" spans="1:19" ht="11.25" thickBot="1" x14ac:dyDescent="0.2">
      <c r="A10005" s="139" t="s">
        <v>366</v>
      </c>
      <c r="B10005" s="112"/>
      <c r="C10005" s="136">
        <v>3.327</v>
      </c>
    </row>
    <row r="10006" spans="1:19" ht="10.5" x14ac:dyDescent="0.15">
      <c r="A10006" s="112"/>
    </row>
    <row r="10007" spans="1:19" x14ac:dyDescent="0.15">
      <c r="A10007" s="129"/>
      <c r="B10007" s="86" t="s">
        <v>2017</v>
      </c>
    </row>
    <row r="10008" spans="1:19" ht="9.75" thickBot="1" x14ac:dyDescent="0.2">
      <c r="A10008" s="81" t="s">
        <v>5871</v>
      </c>
    </row>
    <row r="10009" spans="1:19" ht="11.25" thickBot="1" x14ac:dyDescent="0.2">
      <c r="A10009" s="106" t="s">
        <v>357</v>
      </c>
      <c r="B10009" s="106" t="s">
        <v>358</v>
      </c>
      <c r="C10009" s="130" t="s">
        <v>0</v>
      </c>
      <c r="D10009" s="130" t="s">
        <v>1</v>
      </c>
      <c r="E10009" s="130" t="s">
        <v>2</v>
      </c>
      <c r="F10009" s="130" t="s">
        <v>3</v>
      </c>
      <c r="G10009" s="130" t="s">
        <v>4</v>
      </c>
      <c r="H10009" s="130" t="s">
        <v>5</v>
      </c>
      <c r="I10009" s="131" t="s">
        <v>6</v>
      </c>
      <c r="J10009" s="131" t="s">
        <v>7</v>
      </c>
      <c r="K10009" s="130" t="s">
        <v>8</v>
      </c>
      <c r="L10009" s="130" t="s">
        <v>9</v>
      </c>
      <c r="M10009" s="130" t="s">
        <v>10</v>
      </c>
      <c r="N10009" s="130" t="s">
        <v>11</v>
      </c>
      <c r="O10009" s="130" t="s">
        <v>12</v>
      </c>
      <c r="P10009" s="130" t="s">
        <v>13</v>
      </c>
      <c r="Q10009" s="130" t="s">
        <v>14</v>
      </c>
      <c r="R10009" s="130" t="s">
        <v>15</v>
      </c>
      <c r="S10009" s="130" t="s">
        <v>16</v>
      </c>
    </row>
    <row r="10010" spans="1:19" ht="11.25" thickBot="1" x14ac:dyDescent="0.2">
      <c r="A10010" s="107">
        <v>1</v>
      </c>
      <c r="B10010" s="132">
        <v>0.57126157407407407</v>
      </c>
      <c r="C10010" s="141" t="s">
        <v>7428</v>
      </c>
      <c r="D10010" s="141" t="s">
        <v>7429</v>
      </c>
      <c r="E10010" s="141" t="s">
        <v>7430</v>
      </c>
      <c r="F10010" s="141" t="s">
        <v>7431</v>
      </c>
      <c r="G10010" s="141" t="s">
        <v>7432</v>
      </c>
      <c r="H10010" s="141" t="s">
        <v>7433</v>
      </c>
      <c r="I10010" s="145">
        <v>20136.726999999999</v>
      </c>
      <c r="J10010" s="134" t="s">
        <v>7434</v>
      </c>
      <c r="K10010" s="141" t="s">
        <v>7435</v>
      </c>
      <c r="L10010" s="108">
        <v>271.00200000000001</v>
      </c>
      <c r="M10010" s="108">
        <v>15846.023999999999</v>
      </c>
      <c r="N10010" s="108">
        <v>69113.45</v>
      </c>
      <c r="O10010" s="141" t="s">
        <v>7436</v>
      </c>
      <c r="P10010" s="108">
        <v>234223.29</v>
      </c>
      <c r="Q10010" s="108">
        <v>6472.0050000000001</v>
      </c>
      <c r="R10010" s="108">
        <v>15111.478999999999</v>
      </c>
      <c r="S10010" s="108">
        <v>173174.77</v>
      </c>
    </row>
    <row r="10011" spans="1:19" ht="11.25" thickBot="1" x14ac:dyDescent="0.2">
      <c r="A10011" s="112"/>
    </row>
    <row r="10012" spans="1:19" ht="11.25" thickBot="1" x14ac:dyDescent="0.2">
      <c r="A10012" s="107">
        <v>2</v>
      </c>
      <c r="B10012" s="132">
        <v>0.57144675925925925</v>
      </c>
      <c r="C10012" s="141" t="s">
        <v>7437</v>
      </c>
      <c r="D10012" s="141" t="s">
        <v>7438</v>
      </c>
      <c r="E10012" s="141" t="s">
        <v>7439</v>
      </c>
      <c r="F10012" s="141" t="s">
        <v>7440</v>
      </c>
      <c r="G10012" s="141" t="s">
        <v>7441</v>
      </c>
      <c r="H10012" s="141" t="s">
        <v>7442</v>
      </c>
      <c r="I10012" s="145">
        <v>20465.046999999999</v>
      </c>
      <c r="J10012" s="134" t="s">
        <v>7443</v>
      </c>
      <c r="K10012" s="141" t="s">
        <v>7444</v>
      </c>
      <c r="L10012" s="108">
        <v>229.001</v>
      </c>
      <c r="M10012" s="108">
        <v>15953.106</v>
      </c>
      <c r="N10012" s="108">
        <v>69535.851999999999</v>
      </c>
      <c r="O10012" s="141" t="s">
        <v>7445</v>
      </c>
      <c r="P10012" s="108">
        <v>236765.79</v>
      </c>
      <c r="Q10012" s="108">
        <v>6320.9589999999998</v>
      </c>
      <c r="R10012" s="108">
        <v>15114.481</v>
      </c>
      <c r="S10012" s="108">
        <v>171491.93</v>
      </c>
    </row>
    <row r="10013" spans="1:19" ht="11.25" thickBot="1" x14ac:dyDescent="0.2">
      <c r="A10013" s="112"/>
    </row>
    <row r="10014" spans="1:19" ht="11.25" thickBot="1" x14ac:dyDescent="0.2">
      <c r="A10014" s="107">
        <v>3</v>
      </c>
      <c r="B10014" s="132">
        <v>0.57162037037037039</v>
      </c>
      <c r="C10014" s="141" t="s">
        <v>7446</v>
      </c>
      <c r="D10014" s="141" t="s">
        <v>7447</v>
      </c>
      <c r="E10014" s="141" t="s">
        <v>7448</v>
      </c>
      <c r="F10014" s="141" t="s">
        <v>7449</v>
      </c>
      <c r="G10014" s="141" t="s">
        <v>7450</v>
      </c>
      <c r="H10014" s="141" t="s">
        <v>7451</v>
      </c>
      <c r="I10014" s="145">
        <v>20477.058000000001</v>
      </c>
      <c r="J10014" s="134" t="s">
        <v>7452</v>
      </c>
      <c r="K10014" s="141" t="s">
        <v>7453</v>
      </c>
      <c r="L10014" s="108">
        <v>241.001</v>
      </c>
      <c r="M10014" s="108">
        <v>16253.338</v>
      </c>
      <c r="N10014" s="108">
        <v>69403.411999999997</v>
      </c>
      <c r="O10014" s="141" t="s">
        <v>7454</v>
      </c>
      <c r="P10014" s="108">
        <v>236862.89</v>
      </c>
      <c r="Q10014" s="108">
        <v>6229.9309999999996</v>
      </c>
      <c r="R10014" s="108">
        <v>14766.231</v>
      </c>
      <c r="S10014" s="108">
        <v>171311.46</v>
      </c>
    </row>
    <row r="10015" spans="1:19" ht="11.25" thickBot="1" x14ac:dyDescent="0.2">
      <c r="A10015" s="112"/>
    </row>
    <row r="10016" spans="1:19" ht="11.25" thickBot="1" x14ac:dyDescent="0.2">
      <c r="A10016" s="135" t="s">
        <v>362</v>
      </c>
      <c r="B10016" s="112"/>
      <c r="C10016" s="141" t="s">
        <v>7455</v>
      </c>
      <c r="D10016" s="141" t="s">
        <v>7456</v>
      </c>
      <c r="E10016" s="141" t="s">
        <v>7457</v>
      </c>
      <c r="F10016" s="141" t="s">
        <v>7458</v>
      </c>
      <c r="G10016" s="141" t="s">
        <v>7459</v>
      </c>
      <c r="H10016" s="141" t="s">
        <v>7460</v>
      </c>
      <c r="I10016" s="140">
        <v>20359.611000000001</v>
      </c>
      <c r="J10016" s="134" t="s">
        <v>7461</v>
      </c>
      <c r="K10016" s="141" t="s">
        <v>7462</v>
      </c>
      <c r="L10016" s="136">
        <v>247.001</v>
      </c>
      <c r="M10016" s="136">
        <v>16017.489</v>
      </c>
      <c r="N10016" s="136">
        <v>69350.904999999999</v>
      </c>
      <c r="O10016" s="141" t="s">
        <v>7463</v>
      </c>
      <c r="P10016" s="136">
        <v>235950.66</v>
      </c>
      <c r="Q10016" s="136">
        <v>6340.9650000000001</v>
      </c>
      <c r="R10016" s="136">
        <v>14997.397000000001</v>
      </c>
      <c r="S10016" s="136">
        <v>171992.72</v>
      </c>
    </row>
    <row r="10017" spans="1:19" ht="11.25" thickBot="1" x14ac:dyDescent="0.2">
      <c r="A10017" s="112"/>
    </row>
    <row r="10018" spans="1:19" ht="11.25" thickBot="1" x14ac:dyDescent="0.2">
      <c r="A10018" s="138" t="s">
        <v>364</v>
      </c>
      <c r="B10018" s="112"/>
      <c r="C10018" s="141" t="s">
        <v>7464</v>
      </c>
      <c r="D10018" s="141" t="s">
        <v>7465</v>
      </c>
      <c r="E10018" s="141" t="s">
        <v>7466</v>
      </c>
      <c r="F10018" s="141" t="s">
        <v>7467</v>
      </c>
      <c r="G10018" s="141" t="s">
        <v>7468</v>
      </c>
      <c r="H10018" s="141" t="s">
        <v>7469</v>
      </c>
      <c r="I10018" s="140">
        <v>193.11600000000001</v>
      </c>
      <c r="J10018" s="134" t="s">
        <v>7470</v>
      </c>
      <c r="K10018" s="141" t="s">
        <v>7471</v>
      </c>
      <c r="L10018" s="136">
        <v>21.634</v>
      </c>
      <c r="M10018" s="136">
        <v>211.15199999999999</v>
      </c>
      <c r="N10018" s="136">
        <v>216.041</v>
      </c>
      <c r="O10018" s="141" t="s">
        <v>7472</v>
      </c>
      <c r="P10018" s="136">
        <v>1496.7280000000001</v>
      </c>
      <c r="Q10018" s="136">
        <v>122.271</v>
      </c>
      <c r="R10018" s="136">
        <v>200.20099999999999</v>
      </c>
      <c r="S10018" s="136">
        <v>1027.653</v>
      </c>
    </row>
    <row r="10019" spans="1:19" ht="11.25" thickBot="1" x14ac:dyDescent="0.2">
      <c r="A10019" s="112"/>
    </row>
    <row r="10020" spans="1:19" ht="11.25" thickBot="1" x14ac:dyDescent="0.2">
      <c r="A10020" s="139" t="s">
        <v>366</v>
      </c>
      <c r="B10020" s="112"/>
      <c r="C10020" s="141" t="s">
        <v>3834</v>
      </c>
      <c r="D10020" s="141" t="s">
        <v>5120</v>
      </c>
      <c r="E10020" s="141" t="s">
        <v>3834</v>
      </c>
      <c r="F10020" s="141" t="s">
        <v>4103</v>
      </c>
      <c r="G10020" s="141" t="s">
        <v>4031</v>
      </c>
      <c r="H10020" s="141" t="s">
        <v>7473</v>
      </c>
      <c r="I10020" s="140">
        <v>0.94899999999999995</v>
      </c>
      <c r="J10020" s="134" t="s">
        <v>2066</v>
      </c>
      <c r="K10020" s="141" t="s">
        <v>7474</v>
      </c>
      <c r="L10020" s="136">
        <v>8.7579999999999991</v>
      </c>
      <c r="M10020" s="136">
        <v>1.3180000000000001</v>
      </c>
      <c r="N10020" s="136">
        <v>0.312</v>
      </c>
      <c r="O10020" s="141" t="s">
        <v>1599</v>
      </c>
      <c r="P10020" s="136">
        <v>0.63400000000000001</v>
      </c>
      <c r="Q10020" s="136">
        <v>1.9279999999999999</v>
      </c>
      <c r="R10020" s="136">
        <v>1.335</v>
      </c>
      <c r="S10020" s="136">
        <v>0.59699999999999998</v>
      </c>
    </row>
    <row r="10021" spans="1:19" ht="11.25" thickBot="1" x14ac:dyDescent="0.2">
      <c r="A10021" s="112"/>
    </row>
    <row r="10022" spans="1:19" ht="11.25" thickBot="1" x14ac:dyDescent="0.2">
      <c r="A10022" s="106" t="s">
        <v>357</v>
      </c>
      <c r="B10022" s="106" t="s">
        <v>358</v>
      </c>
      <c r="C10022" s="130" t="s">
        <v>17</v>
      </c>
      <c r="D10022" s="130" t="s">
        <v>18</v>
      </c>
      <c r="E10022" s="131" t="s">
        <v>19</v>
      </c>
      <c r="F10022" s="131" t="s">
        <v>20</v>
      </c>
      <c r="G10022" s="130" t="s">
        <v>21</v>
      </c>
      <c r="H10022" s="130" t="s">
        <v>22</v>
      </c>
      <c r="I10022" s="130" t="s">
        <v>23</v>
      </c>
      <c r="J10022" s="130" t="s">
        <v>24</v>
      </c>
      <c r="K10022" s="131" t="s">
        <v>25</v>
      </c>
      <c r="L10022" s="131" t="s">
        <v>26</v>
      </c>
      <c r="M10022" s="130" t="s">
        <v>27</v>
      </c>
      <c r="N10022" s="130" t="s">
        <v>28</v>
      </c>
      <c r="O10022" s="130" t="s">
        <v>29</v>
      </c>
      <c r="P10022" s="130" t="s">
        <v>30</v>
      </c>
      <c r="Q10022" s="130" t="s">
        <v>31</v>
      </c>
      <c r="R10022" s="130" t="s">
        <v>32</v>
      </c>
      <c r="S10022" s="130" t="s">
        <v>33</v>
      </c>
    </row>
    <row r="10023" spans="1:19" ht="11.25" thickBot="1" x14ac:dyDescent="0.2">
      <c r="A10023" s="107">
        <v>1</v>
      </c>
      <c r="B10023" s="132">
        <v>0.57126157407407407</v>
      </c>
      <c r="C10023" s="108">
        <v>70173.986999999994</v>
      </c>
      <c r="D10023" s="108">
        <v>33759.33</v>
      </c>
      <c r="E10023" s="145">
        <v>24096.928</v>
      </c>
      <c r="F10023" s="145">
        <v>895052.52</v>
      </c>
      <c r="G10023" s="108">
        <v>23</v>
      </c>
      <c r="H10023" s="108">
        <v>49</v>
      </c>
      <c r="I10023" s="108">
        <v>247990.25</v>
      </c>
      <c r="J10023" s="141" t="s">
        <v>7475</v>
      </c>
      <c r="K10023" s="145">
        <v>188247.67</v>
      </c>
      <c r="L10023" s="134" t="s">
        <v>7476</v>
      </c>
      <c r="M10023" s="108">
        <v>1308.0409999999999</v>
      </c>
      <c r="N10023" s="108">
        <v>4868.5690000000004</v>
      </c>
      <c r="O10023" s="108">
        <v>6</v>
      </c>
      <c r="P10023" s="108">
        <v>108</v>
      </c>
      <c r="Q10023" s="108">
        <v>501.00599999999997</v>
      </c>
      <c r="R10023" s="108">
        <v>595.00900000000001</v>
      </c>
      <c r="S10023" s="108">
        <v>315.00200000000001</v>
      </c>
    </row>
    <row r="10024" spans="1:19" ht="11.25" thickBot="1" x14ac:dyDescent="0.2">
      <c r="A10024" s="112"/>
    </row>
    <row r="10025" spans="1:19" ht="11.25" thickBot="1" x14ac:dyDescent="0.2">
      <c r="A10025" s="107">
        <v>2</v>
      </c>
      <c r="B10025" s="132">
        <v>0.57144675925925925</v>
      </c>
      <c r="C10025" s="108">
        <v>70726.850999999995</v>
      </c>
      <c r="D10025" s="108">
        <v>33223.47</v>
      </c>
      <c r="E10025" s="145">
        <v>24262.118999999999</v>
      </c>
      <c r="F10025" s="145">
        <v>890616.35</v>
      </c>
      <c r="G10025" s="108">
        <v>16</v>
      </c>
      <c r="H10025" s="108">
        <v>52</v>
      </c>
      <c r="I10025" s="108">
        <v>247646.19</v>
      </c>
      <c r="J10025" s="141" t="s">
        <v>7477</v>
      </c>
      <c r="K10025" s="145">
        <v>191492.03</v>
      </c>
      <c r="L10025" s="134" t="s">
        <v>7478</v>
      </c>
      <c r="M10025" s="108">
        <v>1340.0429999999999</v>
      </c>
      <c r="N10025" s="108">
        <v>4805.5540000000001</v>
      </c>
      <c r="O10025" s="108">
        <v>4</v>
      </c>
      <c r="P10025" s="108">
        <v>99</v>
      </c>
      <c r="Q10025" s="108">
        <v>538.00699999999995</v>
      </c>
      <c r="R10025" s="108">
        <v>680.01099999999997</v>
      </c>
      <c r="S10025" s="108">
        <v>273.00200000000001</v>
      </c>
    </row>
    <row r="10026" spans="1:19" ht="11.25" thickBot="1" x14ac:dyDescent="0.2">
      <c r="A10026" s="112"/>
    </row>
    <row r="10027" spans="1:19" ht="11.25" thickBot="1" x14ac:dyDescent="0.2">
      <c r="A10027" s="107">
        <v>3</v>
      </c>
      <c r="B10027" s="132">
        <v>0.57162037037037039</v>
      </c>
      <c r="C10027" s="108">
        <v>70172.982999999993</v>
      </c>
      <c r="D10027" s="108">
        <v>33443.822</v>
      </c>
      <c r="E10027" s="145">
        <v>24502.400000000001</v>
      </c>
      <c r="F10027" s="145">
        <v>889393.75</v>
      </c>
      <c r="G10027" s="108">
        <v>18</v>
      </c>
      <c r="H10027" s="108">
        <v>57</v>
      </c>
      <c r="I10027" s="108">
        <v>246594.83</v>
      </c>
      <c r="J10027" s="141" t="s">
        <v>7479</v>
      </c>
      <c r="K10027" s="145">
        <v>192609.26</v>
      </c>
      <c r="L10027" s="134" t="s">
        <v>7480</v>
      </c>
      <c r="M10027" s="108">
        <v>1348.0440000000001</v>
      </c>
      <c r="N10027" s="108">
        <v>4805.5540000000001</v>
      </c>
      <c r="O10027" s="108">
        <v>6</v>
      </c>
      <c r="P10027" s="108">
        <v>98</v>
      </c>
      <c r="Q10027" s="108">
        <v>503.00599999999997</v>
      </c>
      <c r="R10027" s="108">
        <v>578.00800000000004</v>
      </c>
      <c r="S10027" s="108">
        <v>275.00200000000001</v>
      </c>
    </row>
    <row r="10028" spans="1:19" ht="11.25" thickBot="1" x14ac:dyDescent="0.2">
      <c r="A10028" s="112"/>
    </row>
    <row r="10029" spans="1:19" ht="11.25" thickBot="1" x14ac:dyDescent="0.2">
      <c r="A10029" s="135" t="s">
        <v>362</v>
      </c>
      <c r="B10029" s="112"/>
      <c r="C10029" s="136">
        <v>70357.94</v>
      </c>
      <c r="D10029" s="136">
        <v>33475.540999999997</v>
      </c>
      <c r="E10029" s="140">
        <v>24287.149000000001</v>
      </c>
      <c r="F10029" s="140">
        <v>891687.54</v>
      </c>
      <c r="G10029" s="136">
        <v>19</v>
      </c>
      <c r="H10029" s="136">
        <v>52.667000000000002</v>
      </c>
      <c r="I10029" s="136">
        <v>247410.42</v>
      </c>
      <c r="J10029" s="141" t="s">
        <v>7481</v>
      </c>
      <c r="K10029" s="140">
        <v>190782.99</v>
      </c>
      <c r="L10029" s="134" t="s">
        <v>7482</v>
      </c>
      <c r="M10029" s="136">
        <v>1332.0429999999999</v>
      </c>
      <c r="N10029" s="136">
        <v>4826.5590000000002</v>
      </c>
      <c r="O10029" s="136">
        <v>5.3330000000000002</v>
      </c>
      <c r="P10029" s="136">
        <v>101.667</v>
      </c>
      <c r="Q10029" s="136">
        <v>514.00599999999997</v>
      </c>
      <c r="R10029" s="136">
        <v>617.67600000000004</v>
      </c>
      <c r="S10029" s="136">
        <v>287.66899999999998</v>
      </c>
    </row>
    <row r="10030" spans="1:19" ht="11.25" thickBot="1" x14ac:dyDescent="0.2">
      <c r="A10030" s="112"/>
    </row>
    <row r="10031" spans="1:19" ht="11.25" thickBot="1" x14ac:dyDescent="0.2">
      <c r="A10031" s="138" t="s">
        <v>364</v>
      </c>
      <c r="B10031" s="112"/>
      <c r="C10031" s="136">
        <v>319.48700000000002</v>
      </c>
      <c r="D10031" s="136">
        <v>269.33499999999998</v>
      </c>
      <c r="E10031" s="140">
        <v>203.892</v>
      </c>
      <c r="F10031" s="140">
        <v>2977.5880000000002</v>
      </c>
      <c r="G10031" s="136">
        <v>3.6059999999999999</v>
      </c>
      <c r="H10031" s="136">
        <v>4.0410000000000004</v>
      </c>
      <c r="I10031" s="136">
        <v>726.971</v>
      </c>
      <c r="J10031" s="141" t="s">
        <v>7483</v>
      </c>
      <c r="K10031" s="140">
        <v>2265.5990000000002</v>
      </c>
      <c r="L10031" s="134" t="s">
        <v>7484</v>
      </c>
      <c r="M10031" s="136">
        <v>21.167000000000002</v>
      </c>
      <c r="N10031" s="136">
        <v>36.381999999999998</v>
      </c>
      <c r="O10031" s="136">
        <v>1.155</v>
      </c>
      <c r="P10031" s="136">
        <v>5.508</v>
      </c>
      <c r="Q10031" s="136">
        <v>20.809000000000001</v>
      </c>
      <c r="R10031" s="136">
        <v>54.649000000000001</v>
      </c>
      <c r="S10031" s="136">
        <v>23.693000000000001</v>
      </c>
    </row>
    <row r="10032" spans="1:19" ht="11.25" thickBot="1" x14ac:dyDescent="0.2">
      <c r="A10032" s="112"/>
    </row>
    <row r="10033" spans="1:19" ht="11.25" thickBot="1" x14ac:dyDescent="0.2">
      <c r="A10033" s="139" t="s">
        <v>366</v>
      </c>
      <c r="B10033" s="112"/>
      <c r="C10033" s="136">
        <v>0.45400000000000001</v>
      </c>
      <c r="D10033" s="136">
        <v>0.80500000000000005</v>
      </c>
      <c r="E10033" s="140">
        <v>0.84</v>
      </c>
      <c r="F10033" s="140">
        <v>0.33400000000000002</v>
      </c>
      <c r="G10033" s="136">
        <v>18.977</v>
      </c>
      <c r="H10033" s="136">
        <v>7.6740000000000004</v>
      </c>
      <c r="I10033" s="136">
        <v>0.29399999999999998</v>
      </c>
      <c r="J10033" s="141" t="s">
        <v>7485</v>
      </c>
      <c r="K10033" s="140">
        <v>1.1879999999999999</v>
      </c>
      <c r="L10033" s="134" t="s">
        <v>2080</v>
      </c>
      <c r="M10033" s="136">
        <v>1.589</v>
      </c>
      <c r="N10033" s="136">
        <v>0.754</v>
      </c>
      <c r="O10033" s="136">
        <v>21.651</v>
      </c>
      <c r="P10033" s="136">
        <v>5.4169999999999998</v>
      </c>
      <c r="Q10033" s="136">
        <v>4.048</v>
      </c>
      <c r="R10033" s="136">
        <v>8.8480000000000008</v>
      </c>
      <c r="S10033" s="136">
        <v>8.2360000000000007</v>
      </c>
    </row>
    <row r="10034" spans="1:19" ht="11.25" thickBot="1" x14ac:dyDescent="0.2">
      <c r="A10034" s="112"/>
    </row>
    <row r="10035" spans="1:19" ht="11.25" thickBot="1" x14ac:dyDescent="0.2">
      <c r="A10035" s="106" t="s">
        <v>357</v>
      </c>
      <c r="B10035" s="106" t="s">
        <v>358</v>
      </c>
      <c r="C10035" s="131" t="s">
        <v>34</v>
      </c>
      <c r="D10035" s="131" t="s">
        <v>35</v>
      </c>
      <c r="E10035" s="130" t="s">
        <v>36</v>
      </c>
      <c r="F10035" s="130" t="s">
        <v>37</v>
      </c>
      <c r="G10035" s="130" t="s">
        <v>38</v>
      </c>
      <c r="H10035" s="130" t="s">
        <v>39</v>
      </c>
      <c r="I10035" s="130" t="s">
        <v>40</v>
      </c>
      <c r="J10035" s="130" t="s">
        <v>41</v>
      </c>
      <c r="K10035" s="130" t="s">
        <v>42</v>
      </c>
      <c r="L10035" s="130" t="s">
        <v>43</v>
      </c>
      <c r="M10035" s="130" t="s">
        <v>44</v>
      </c>
      <c r="N10035" s="130" t="s">
        <v>45</v>
      </c>
      <c r="O10035" s="130" t="s">
        <v>46</v>
      </c>
      <c r="P10035" s="130" t="s">
        <v>47</v>
      </c>
      <c r="Q10035" s="130" t="s">
        <v>48</v>
      </c>
      <c r="R10035" s="130" t="s">
        <v>49</v>
      </c>
      <c r="S10035" s="130" t="s">
        <v>50</v>
      </c>
    </row>
    <row r="10036" spans="1:19" ht="11.25" thickBot="1" x14ac:dyDescent="0.2">
      <c r="A10036" s="107">
        <v>1</v>
      </c>
      <c r="B10036" s="132">
        <v>0.57126157407407407</v>
      </c>
      <c r="C10036" s="145">
        <v>436342.11</v>
      </c>
      <c r="D10036" s="134" t="s">
        <v>7486</v>
      </c>
      <c r="E10036" s="108">
        <v>22857.531999999999</v>
      </c>
      <c r="F10036" s="108">
        <v>1239.037</v>
      </c>
      <c r="G10036" s="108">
        <v>4</v>
      </c>
      <c r="H10036" s="108">
        <v>5466.7169999999996</v>
      </c>
      <c r="I10036" s="108">
        <v>189112.45</v>
      </c>
      <c r="J10036" s="108">
        <v>1201708.8999999999</v>
      </c>
      <c r="K10036" s="108">
        <v>17201.098000000002</v>
      </c>
      <c r="L10036" s="108">
        <v>34456.47</v>
      </c>
      <c r="M10036" s="108">
        <v>4800.5529999999999</v>
      </c>
      <c r="N10036" s="108">
        <v>3406.2779999999998</v>
      </c>
      <c r="O10036" s="108">
        <v>569.00800000000004</v>
      </c>
      <c r="P10036" s="108">
        <v>644.01</v>
      </c>
      <c r="Q10036" s="108">
        <v>641.01</v>
      </c>
      <c r="R10036" s="108">
        <v>651.01</v>
      </c>
      <c r="S10036" s="108">
        <v>704.01199999999994</v>
      </c>
    </row>
    <row r="10037" spans="1:19" ht="11.25" thickBot="1" x14ac:dyDescent="0.2">
      <c r="A10037" s="112"/>
    </row>
    <row r="10038" spans="1:19" ht="11.25" thickBot="1" x14ac:dyDescent="0.2">
      <c r="A10038" s="107">
        <v>2</v>
      </c>
      <c r="B10038" s="132">
        <v>0.57144675925925925</v>
      </c>
      <c r="C10038" s="145">
        <v>443533.6</v>
      </c>
      <c r="D10038" s="134" t="s">
        <v>7487</v>
      </c>
      <c r="E10038" s="108">
        <v>20473.055</v>
      </c>
      <c r="F10038" s="108">
        <v>1235.037</v>
      </c>
      <c r="G10038" s="108">
        <v>4</v>
      </c>
      <c r="H10038" s="108">
        <v>5465.7169999999996</v>
      </c>
      <c r="I10038" s="108">
        <v>188248.68</v>
      </c>
      <c r="J10038" s="108">
        <v>1198906.2</v>
      </c>
      <c r="K10038" s="108">
        <v>17426.285</v>
      </c>
      <c r="L10038" s="108">
        <v>35041.445</v>
      </c>
      <c r="M10038" s="108">
        <v>4758.5429999999997</v>
      </c>
      <c r="N10038" s="108">
        <v>3460.2869999999998</v>
      </c>
      <c r="O10038" s="108">
        <v>557.00699999999995</v>
      </c>
      <c r="P10038" s="108">
        <v>624.00900000000001</v>
      </c>
      <c r="Q10038" s="108">
        <v>669.01099999999997</v>
      </c>
      <c r="R10038" s="108">
        <v>579.00800000000004</v>
      </c>
      <c r="S10038" s="108">
        <v>662.01099999999997</v>
      </c>
    </row>
    <row r="10039" spans="1:19" ht="11.25" thickBot="1" x14ac:dyDescent="0.2">
      <c r="A10039" s="112"/>
    </row>
    <row r="10040" spans="1:19" ht="11.25" thickBot="1" x14ac:dyDescent="0.2">
      <c r="A10040" s="107">
        <v>3</v>
      </c>
      <c r="B10040" s="132">
        <v>0.57162037037037039</v>
      </c>
      <c r="C10040" s="145">
        <v>441462.3</v>
      </c>
      <c r="D10040" s="134" t="s">
        <v>7488</v>
      </c>
      <c r="E10040" s="108">
        <v>19581.198</v>
      </c>
      <c r="F10040" s="108">
        <v>1218.0360000000001</v>
      </c>
      <c r="G10040" s="108">
        <v>2</v>
      </c>
      <c r="H10040" s="108">
        <v>5464.7169999999996</v>
      </c>
      <c r="I10040" s="108">
        <v>186279.09</v>
      </c>
      <c r="J10040" s="108">
        <v>1200051.3999999999</v>
      </c>
      <c r="K10040" s="108">
        <v>17059.982</v>
      </c>
      <c r="L10040" s="108">
        <v>34567.654000000002</v>
      </c>
      <c r="M10040" s="108">
        <v>5063.6149999999998</v>
      </c>
      <c r="N10040" s="108">
        <v>3412.279</v>
      </c>
      <c r="O10040" s="108">
        <v>552.00699999999995</v>
      </c>
      <c r="P10040" s="108">
        <v>619.00900000000001</v>
      </c>
      <c r="Q10040" s="108">
        <v>594.00800000000004</v>
      </c>
      <c r="R10040" s="108">
        <v>633.01</v>
      </c>
      <c r="S10040" s="108">
        <v>693.01199999999994</v>
      </c>
    </row>
    <row r="10041" spans="1:19" ht="11.25" thickBot="1" x14ac:dyDescent="0.2">
      <c r="A10041" s="112"/>
    </row>
    <row r="10042" spans="1:19" ht="11.25" thickBot="1" x14ac:dyDescent="0.2">
      <c r="A10042" s="135" t="s">
        <v>362</v>
      </c>
      <c r="B10042" s="112"/>
      <c r="C10042" s="140">
        <v>440446</v>
      </c>
      <c r="D10042" s="134" t="s">
        <v>7489</v>
      </c>
      <c r="E10042" s="136">
        <v>20970.595000000001</v>
      </c>
      <c r="F10042" s="136">
        <v>1230.703</v>
      </c>
      <c r="G10042" s="136">
        <v>3.3330000000000002</v>
      </c>
      <c r="H10042" s="136">
        <v>5465.7169999999996</v>
      </c>
      <c r="I10042" s="136">
        <v>187880.07</v>
      </c>
      <c r="J10042" s="136">
        <v>1200222.2</v>
      </c>
      <c r="K10042" s="136">
        <v>17229.121999999999</v>
      </c>
      <c r="L10042" s="136">
        <v>34688.523000000001</v>
      </c>
      <c r="M10042" s="136">
        <v>4874.2370000000001</v>
      </c>
      <c r="N10042" s="136">
        <v>3426.2820000000002</v>
      </c>
      <c r="O10042" s="136">
        <v>559.34100000000001</v>
      </c>
      <c r="P10042" s="136">
        <v>629.01</v>
      </c>
      <c r="Q10042" s="136">
        <v>634.67600000000004</v>
      </c>
      <c r="R10042" s="136">
        <v>621.00900000000001</v>
      </c>
      <c r="S10042" s="136">
        <v>686.34500000000003</v>
      </c>
    </row>
    <row r="10043" spans="1:19" ht="11.25" thickBot="1" x14ac:dyDescent="0.2">
      <c r="A10043" s="112"/>
    </row>
    <row r="10044" spans="1:19" ht="11.25" thickBot="1" x14ac:dyDescent="0.2">
      <c r="A10044" s="138" t="s">
        <v>364</v>
      </c>
      <c r="B10044" s="112"/>
      <c r="C10044" s="140">
        <v>3701.895</v>
      </c>
      <c r="D10044" s="134" t="s">
        <v>7490</v>
      </c>
      <c r="E10044" s="136">
        <v>1693.8869999999999</v>
      </c>
      <c r="F10044" s="136">
        <v>11.151</v>
      </c>
      <c r="G10044" s="136">
        <v>1.155</v>
      </c>
      <c r="H10044" s="136">
        <v>1</v>
      </c>
      <c r="I10044" s="136">
        <v>1452.1980000000001</v>
      </c>
      <c r="J10044" s="136">
        <v>1409.165</v>
      </c>
      <c r="K10044" s="136">
        <v>184.75200000000001</v>
      </c>
      <c r="L10044" s="136">
        <v>310.654</v>
      </c>
      <c r="M10044" s="136">
        <v>165.346</v>
      </c>
      <c r="N10044" s="136">
        <v>29.602</v>
      </c>
      <c r="O10044" s="136">
        <v>8.7370000000000001</v>
      </c>
      <c r="P10044" s="136">
        <v>13.228999999999999</v>
      </c>
      <c r="Q10044" s="136">
        <v>37.9</v>
      </c>
      <c r="R10044" s="136">
        <v>37.470999999999997</v>
      </c>
      <c r="S10044" s="136">
        <v>21.78</v>
      </c>
    </row>
    <row r="10045" spans="1:19" ht="11.25" thickBot="1" x14ac:dyDescent="0.2">
      <c r="A10045" s="112"/>
    </row>
    <row r="10046" spans="1:19" ht="11.25" thickBot="1" x14ac:dyDescent="0.2">
      <c r="A10046" s="139" t="s">
        <v>366</v>
      </c>
      <c r="B10046" s="112"/>
      <c r="C10046" s="140">
        <v>0.84</v>
      </c>
      <c r="D10046" s="134" t="s">
        <v>1318</v>
      </c>
      <c r="E10046" s="136">
        <v>8.077</v>
      </c>
      <c r="F10046" s="136">
        <v>0.90600000000000003</v>
      </c>
      <c r="G10046" s="136">
        <v>34.640999999999998</v>
      </c>
      <c r="H10046" s="136">
        <v>1.7999999999999999E-2</v>
      </c>
      <c r="I10046" s="136">
        <v>0.77300000000000002</v>
      </c>
      <c r="J10046" s="136">
        <v>0.11700000000000001</v>
      </c>
      <c r="K10046" s="136">
        <v>1.0720000000000001</v>
      </c>
      <c r="L10046" s="136">
        <v>0.89600000000000002</v>
      </c>
      <c r="M10046" s="136">
        <v>3.3919999999999999</v>
      </c>
      <c r="N10046" s="136">
        <v>0.86399999999999999</v>
      </c>
      <c r="O10046" s="136">
        <v>1.5620000000000001</v>
      </c>
      <c r="P10046" s="136">
        <v>2.1030000000000002</v>
      </c>
      <c r="Q10046" s="136">
        <v>5.9720000000000004</v>
      </c>
      <c r="R10046" s="136">
        <v>6.0339999999999998</v>
      </c>
      <c r="S10046" s="136">
        <v>3.173</v>
      </c>
    </row>
    <row r="10047" spans="1:19" ht="11.25" thickBot="1" x14ac:dyDescent="0.2">
      <c r="A10047" s="112"/>
    </row>
    <row r="10048" spans="1:19" ht="11.25" thickBot="1" x14ac:dyDescent="0.2">
      <c r="A10048" s="106" t="s">
        <v>357</v>
      </c>
      <c r="B10048" s="106" t="s">
        <v>358</v>
      </c>
      <c r="C10048" s="130" t="s">
        <v>51</v>
      </c>
      <c r="D10048" s="130" t="s">
        <v>52</v>
      </c>
      <c r="E10048" s="130" t="s">
        <v>53</v>
      </c>
      <c r="F10048" s="130" t="s">
        <v>54</v>
      </c>
      <c r="G10048" s="130" t="s">
        <v>55</v>
      </c>
      <c r="H10048" s="130" t="s">
        <v>56</v>
      </c>
      <c r="I10048" s="130" t="s">
        <v>57</v>
      </c>
      <c r="J10048" s="130" t="s">
        <v>58</v>
      </c>
      <c r="K10048" s="130" t="s">
        <v>59</v>
      </c>
      <c r="L10048" s="130" t="s">
        <v>60</v>
      </c>
      <c r="M10048" s="130" t="s">
        <v>61</v>
      </c>
      <c r="N10048" s="130" t="s">
        <v>62</v>
      </c>
      <c r="O10048" s="130" t="s">
        <v>63</v>
      </c>
      <c r="P10048" s="130" t="s">
        <v>64</v>
      </c>
      <c r="Q10048" s="131" t="s">
        <v>65</v>
      </c>
      <c r="R10048" s="131" t="s">
        <v>66</v>
      </c>
      <c r="S10048" s="130" t="s">
        <v>67</v>
      </c>
    </row>
    <row r="10049" spans="1:19" ht="11.25" thickBot="1" x14ac:dyDescent="0.2">
      <c r="A10049" s="107">
        <v>1</v>
      </c>
      <c r="B10049" s="132">
        <v>0.57126157407407407</v>
      </c>
      <c r="C10049" s="108">
        <v>505.00599999999997</v>
      </c>
      <c r="D10049" s="108">
        <v>487.00599999999997</v>
      </c>
      <c r="E10049" s="108">
        <v>225.001</v>
      </c>
      <c r="F10049" s="108">
        <v>311.00200000000001</v>
      </c>
      <c r="G10049" s="108">
        <v>185.001</v>
      </c>
      <c r="H10049" s="108">
        <v>213.001</v>
      </c>
      <c r="I10049" s="108">
        <v>1934.09</v>
      </c>
      <c r="J10049" s="108">
        <v>7280.2719999999999</v>
      </c>
      <c r="K10049" s="108">
        <v>10709.752</v>
      </c>
      <c r="L10049" s="108">
        <v>17</v>
      </c>
      <c r="M10049" s="108">
        <v>6</v>
      </c>
      <c r="N10049" s="108">
        <v>411.00400000000002</v>
      </c>
      <c r="O10049" s="108">
        <v>216.001</v>
      </c>
      <c r="P10049" s="108">
        <v>70939.573000000004</v>
      </c>
      <c r="Q10049" s="145">
        <v>1888423.6</v>
      </c>
      <c r="R10049" s="134" t="s">
        <v>7491</v>
      </c>
      <c r="S10049" s="108">
        <v>3832.3530000000001</v>
      </c>
    </row>
    <row r="10050" spans="1:19" ht="11.25" thickBot="1" x14ac:dyDescent="0.2">
      <c r="A10050" s="112"/>
    </row>
    <row r="10051" spans="1:19" ht="11.25" thickBot="1" x14ac:dyDescent="0.2">
      <c r="A10051" s="107">
        <v>2</v>
      </c>
      <c r="B10051" s="132">
        <v>0.57144675925925925</v>
      </c>
      <c r="C10051" s="108">
        <v>516.00599999999997</v>
      </c>
      <c r="D10051" s="108">
        <v>455.005</v>
      </c>
      <c r="E10051" s="108">
        <v>207.001</v>
      </c>
      <c r="F10051" s="108">
        <v>334.00299999999999</v>
      </c>
      <c r="G10051" s="108">
        <v>178.001</v>
      </c>
      <c r="H10051" s="108">
        <v>267.00200000000001</v>
      </c>
      <c r="I10051" s="108">
        <v>1975.0940000000001</v>
      </c>
      <c r="J10051" s="108">
        <v>7392.3109999999997</v>
      </c>
      <c r="K10051" s="108">
        <v>10687.741</v>
      </c>
      <c r="L10051" s="108">
        <v>13</v>
      </c>
      <c r="M10051" s="108">
        <v>5</v>
      </c>
      <c r="N10051" s="108">
        <v>423.00400000000002</v>
      </c>
      <c r="O10051" s="108">
        <v>298.00200000000001</v>
      </c>
      <c r="P10051" s="108">
        <v>69991.373999999996</v>
      </c>
      <c r="Q10051" s="145">
        <v>1917839.3</v>
      </c>
      <c r="R10051" s="134" t="s">
        <v>7492</v>
      </c>
      <c r="S10051" s="108">
        <v>3882.3620000000001</v>
      </c>
    </row>
    <row r="10052" spans="1:19" ht="11.25" thickBot="1" x14ac:dyDescent="0.2">
      <c r="A10052" s="112"/>
    </row>
    <row r="10053" spans="1:19" ht="11.25" thickBot="1" x14ac:dyDescent="0.2">
      <c r="A10053" s="107">
        <v>3</v>
      </c>
      <c r="B10053" s="132">
        <v>0.57162037037037039</v>
      </c>
      <c r="C10053" s="108">
        <v>515.00599999999997</v>
      </c>
      <c r="D10053" s="108">
        <v>453.005</v>
      </c>
      <c r="E10053" s="108">
        <v>178.001</v>
      </c>
      <c r="F10053" s="108">
        <v>259.00200000000001</v>
      </c>
      <c r="G10053" s="108">
        <v>163.001</v>
      </c>
      <c r="H10053" s="108">
        <v>201.001</v>
      </c>
      <c r="I10053" s="108">
        <v>1852.0820000000001</v>
      </c>
      <c r="J10053" s="108">
        <v>7055.1940000000004</v>
      </c>
      <c r="K10053" s="108">
        <v>10977.892</v>
      </c>
      <c r="L10053" s="108">
        <v>10</v>
      </c>
      <c r="M10053" s="108">
        <v>7</v>
      </c>
      <c r="N10053" s="108">
        <v>413.00400000000002</v>
      </c>
      <c r="O10053" s="108">
        <v>258.00200000000001</v>
      </c>
      <c r="P10053" s="108">
        <v>69714.448000000004</v>
      </c>
      <c r="Q10053" s="145">
        <v>1930949.2</v>
      </c>
      <c r="R10053" s="134" t="s">
        <v>7493</v>
      </c>
      <c r="S10053" s="108">
        <v>3989.3820000000001</v>
      </c>
    </row>
    <row r="10054" spans="1:19" ht="11.25" thickBot="1" x14ac:dyDescent="0.2">
      <c r="A10054" s="112"/>
    </row>
    <row r="10055" spans="1:19" ht="11.25" thickBot="1" x14ac:dyDescent="0.2">
      <c r="A10055" s="135" t="s">
        <v>362</v>
      </c>
      <c r="B10055" s="112"/>
      <c r="C10055" s="136">
        <v>512.00599999999997</v>
      </c>
      <c r="D10055" s="136">
        <v>465.005</v>
      </c>
      <c r="E10055" s="136">
        <v>203.334</v>
      </c>
      <c r="F10055" s="136">
        <v>301.33600000000001</v>
      </c>
      <c r="G10055" s="136">
        <v>175.334</v>
      </c>
      <c r="H10055" s="136">
        <v>227.001</v>
      </c>
      <c r="I10055" s="136">
        <v>1920.422</v>
      </c>
      <c r="J10055" s="136">
        <v>7242.5919999999996</v>
      </c>
      <c r="K10055" s="136">
        <v>10791.795</v>
      </c>
      <c r="L10055" s="136">
        <v>13.333</v>
      </c>
      <c r="M10055" s="136">
        <v>6</v>
      </c>
      <c r="N10055" s="136">
        <v>415.67099999999999</v>
      </c>
      <c r="O10055" s="136">
        <v>257.33499999999998</v>
      </c>
      <c r="P10055" s="136">
        <v>70215.130999999994</v>
      </c>
      <c r="Q10055" s="140">
        <v>1912404</v>
      </c>
      <c r="R10055" s="134" t="s">
        <v>7494</v>
      </c>
      <c r="S10055" s="136">
        <v>3901.3649999999998</v>
      </c>
    </row>
    <row r="10056" spans="1:19" ht="11.25" thickBot="1" x14ac:dyDescent="0.2">
      <c r="A10056" s="112"/>
    </row>
    <row r="10057" spans="1:19" ht="11.25" thickBot="1" x14ac:dyDescent="0.2">
      <c r="A10057" s="138" t="s">
        <v>364</v>
      </c>
      <c r="B10057" s="112"/>
      <c r="C10057" s="136">
        <v>6.0830000000000002</v>
      </c>
      <c r="D10057" s="136">
        <v>19.079000000000001</v>
      </c>
      <c r="E10057" s="136">
        <v>23.713999999999999</v>
      </c>
      <c r="F10057" s="136">
        <v>38.423999999999999</v>
      </c>
      <c r="G10057" s="136">
        <v>11.24</v>
      </c>
      <c r="H10057" s="136">
        <v>35.156999999999996</v>
      </c>
      <c r="I10057" s="136">
        <v>62.634</v>
      </c>
      <c r="J10057" s="136">
        <v>171.68799999999999</v>
      </c>
      <c r="K10057" s="136">
        <v>161.54</v>
      </c>
      <c r="L10057" s="136">
        <v>3.512</v>
      </c>
      <c r="M10057" s="136">
        <v>1</v>
      </c>
      <c r="N10057" s="136">
        <v>6.4290000000000003</v>
      </c>
      <c r="O10057" s="136">
        <v>41.005000000000003</v>
      </c>
      <c r="P10057" s="136">
        <v>642.48199999999997</v>
      </c>
      <c r="Q10057" s="140">
        <v>21777.575000000001</v>
      </c>
      <c r="R10057" s="134" t="s">
        <v>7495</v>
      </c>
      <c r="S10057" s="136">
        <v>80.221000000000004</v>
      </c>
    </row>
    <row r="10058" spans="1:19" ht="11.25" thickBot="1" x14ac:dyDescent="0.2">
      <c r="A10058" s="112"/>
    </row>
    <row r="10059" spans="1:19" ht="11.25" thickBot="1" x14ac:dyDescent="0.2">
      <c r="A10059" s="139" t="s">
        <v>366</v>
      </c>
      <c r="B10059" s="112"/>
      <c r="C10059" s="136">
        <v>1.1879999999999999</v>
      </c>
      <c r="D10059" s="136">
        <v>4.1029999999999998</v>
      </c>
      <c r="E10059" s="136">
        <v>11.662000000000001</v>
      </c>
      <c r="F10059" s="136">
        <v>12.750999999999999</v>
      </c>
      <c r="G10059" s="136">
        <v>6.4109999999999996</v>
      </c>
      <c r="H10059" s="136">
        <v>15.488</v>
      </c>
      <c r="I10059" s="136">
        <v>3.2610000000000001</v>
      </c>
      <c r="J10059" s="136">
        <v>2.371</v>
      </c>
      <c r="K10059" s="136">
        <v>1.4970000000000001</v>
      </c>
      <c r="L10059" s="136">
        <v>26.338999999999999</v>
      </c>
      <c r="M10059" s="136">
        <v>16.667000000000002</v>
      </c>
      <c r="N10059" s="136">
        <v>1.5469999999999999</v>
      </c>
      <c r="O10059" s="136">
        <v>15.933999999999999</v>
      </c>
      <c r="P10059" s="136">
        <v>0.91500000000000004</v>
      </c>
      <c r="Q10059" s="140">
        <v>1.139</v>
      </c>
      <c r="R10059" s="134" t="s">
        <v>2091</v>
      </c>
      <c r="S10059" s="136">
        <v>2.056</v>
      </c>
    </row>
    <row r="10060" spans="1:19" ht="11.25" thickBot="1" x14ac:dyDescent="0.2">
      <c r="A10060" s="112"/>
    </row>
    <row r="10061" spans="1:19" ht="11.25" thickBot="1" x14ac:dyDescent="0.2">
      <c r="A10061" s="106" t="s">
        <v>357</v>
      </c>
      <c r="B10061" s="106" t="s">
        <v>358</v>
      </c>
      <c r="C10061" s="130" t="s">
        <v>68</v>
      </c>
    </row>
    <row r="10062" spans="1:19" ht="11.25" thickBot="1" x14ac:dyDescent="0.2">
      <c r="A10062" s="107">
        <v>1</v>
      </c>
      <c r="B10062" s="132">
        <v>0.57126157407407407</v>
      </c>
      <c r="C10062" s="108">
        <v>1070.027</v>
      </c>
    </row>
    <row r="10063" spans="1:19" ht="11.25" thickBot="1" x14ac:dyDescent="0.2">
      <c r="A10063" s="112"/>
    </row>
    <row r="10064" spans="1:19" ht="11.25" thickBot="1" x14ac:dyDescent="0.2">
      <c r="A10064" s="107">
        <v>2</v>
      </c>
      <c r="B10064" s="132">
        <v>0.57144675925925925</v>
      </c>
      <c r="C10064" s="108">
        <v>1140.0309999999999</v>
      </c>
    </row>
    <row r="10065" spans="1:19" ht="11.25" thickBot="1" x14ac:dyDescent="0.2">
      <c r="A10065" s="112"/>
    </row>
    <row r="10066" spans="1:19" ht="11.25" thickBot="1" x14ac:dyDescent="0.2">
      <c r="A10066" s="107">
        <v>3</v>
      </c>
      <c r="B10066" s="132">
        <v>0.57162037037037039</v>
      </c>
      <c r="C10066" s="108">
        <v>1154.0319999999999</v>
      </c>
    </row>
    <row r="10067" spans="1:19" ht="11.25" thickBot="1" x14ac:dyDescent="0.2">
      <c r="A10067" s="112"/>
    </row>
    <row r="10068" spans="1:19" ht="11.25" thickBot="1" x14ac:dyDescent="0.2">
      <c r="A10068" s="135" t="s">
        <v>362</v>
      </c>
      <c r="B10068" s="112"/>
      <c r="C10068" s="136">
        <v>1121.3630000000001</v>
      </c>
    </row>
    <row r="10069" spans="1:19" ht="11.25" thickBot="1" x14ac:dyDescent="0.2">
      <c r="A10069" s="112"/>
    </row>
    <row r="10070" spans="1:19" ht="11.25" thickBot="1" x14ac:dyDescent="0.2">
      <c r="A10070" s="138" t="s">
        <v>364</v>
      </c>
      <c r="B10070" s="112"/>
      <c r="C10070" s="136">
        <v>45.006</v>
      </c>
    </row>
    <row r="10071" spans="1:19" ht="11.25" thickBot="1" x14ac:dyDescent="0.2">
      <c r="A10071" s="112"/>
    </row>
    <row r="10072" spans="1:19" ht="11.25" thickBot="1" x14ac:dyDescent="0.2">
      <c r="A10072" s="139" t="s">
        <v>366</v>
      </c>
      <c r="B10072" s="112"/>
      <c r="C10072" s="136">
        <v>4.0140000000000002</v>
      </c>
    </row>
    <row r="10073" spans="1:19" ht="10.5" x14ac:dyDescent="0.15">
      <c r="A10073" s="112"/>
    </row>
    <row r="10074" spans="1:19" x14ac:dyDescent="0.15">
      <c r="A10074" s="129"/>
      <c r="B10074" s="86" t="s">
        <v>2092</v>
      </c>
    </row>
    <row r="10075" spans="1:19" ht="9.75" thickBot="1" x14ac:dyDescent="0.2">
      <c r="A10075" s="81" t="s">
        <v>5871</v>
      </c>
    </row>
    <row r="10076" spans="1:19" ht="11.25" thickBot="1" x14ac:dyDescent="0.2">
      <c r="A10076" s="106" t="s">
        <v>357</v>
      </c>
      <c r="B10076" s="106" t="s">
        <v>358</v>
      </c>
      <c r="C10076" s="130" t="s">
        <v>0</v>
      </c>
      <c r="D10076" s="130" t="s">
        <v>1</v>
      </c>
      <c r="E10076" s="130" t="s">
        <v>2</v>
      </c>
      <c r="F10076" s="130" t="s">
        <v>3</v>
      </c>
      <c r="G10076" s="130" t="s">
        <v>4</v>
      </c>
      <c r="H10076" s="130" t="s">
        <v>5</v>
      </c>
      <c r="I10076" s="131" t="s">
        <v>6</v>
      </c>
      <c r="J10076" s="131" t="s">
        <v>7</v>
      </c>
      <c r="K10076" s="130" t="s">
        <v>8</v>
      </c>
      <c r="L10076" s="130" t="s">
        <v>9</v>
      </c>
      <c r="M10076" s="130" t="s">
        <v>10</v>
      </c>
      <c r="N10076" s="130" t="s">
        <v>11</v>
      </c>
      <c r="O10076" s="130" t="s">
        <v>12</v>
      </c>
      <c r="P10076" s="130" t="s">
        <v>13</v>
      </c>
      <c r="Q10076" s="130" t="s">
        <v>14</v>
      </c>
      <c r="R10076" s="130" t="s">
        <v>15</v>
      </c>
      <c r="S10076" s="130" t="s">
        <v>16</v>
      </c>
    </row>
    <row r="10077" spans="1:19" ht="11.25" thickBot="1" x14ac:dyDescent="0.2">
      <c r="A10077" s="107">
        <v>1</v>
      </c>
      <c r="B10077" s="132">
        <v>0.57641203703703703</v>
      </c>
      <c r="C10077" s="141" t="s">
        <v>7496</v>
      </c>
      <c r="D10077" s="141" t="s">
        <v>7497</v>
      </c>
      <c r="E10077" s="141" t="s">
        <v>7498</v>
      </c>
      <c r="F10077" s="108">
        <v>1207007.5</v>
      </c>
      <c r="G10077" s="141" t="s">
        <v>7499</v>
      </c>
      <c r="H10077" s="141" t="s">
        <v>7500</v>
      </c>
      <c r="I10077" s="145">
        <v>19417.044000000002</v>
      </c>
      <c r="J10077" s="134" t="s">
        <v>7501</v>
      </c>
      <c r="K10077" s="141" t="s">
        <v>7502</v>
      </c>
      <c r="L10077" s="108">
        <v>267.00200000000001</v>
      </c>
      <c r="M10077" s="108">
        <v>20820.399000000001</v>
      </c>
      <c r="N10077" s="108">
        <v>63388.286999999997</v>
      </c>
      <c r="O10077" s="141" t="s">
        <v>7503</v>
      </c>
      <c r="P10077" s="108">
        <v>502198.8</v>
      </c>
      <c r="Q10077" s="108">
        <v>7393.3119999999999</v>
      </c>
      <c r="R10077" s="108">
        <v>11532.191000000001</v>
      </c>
      <c r="S10077" s="108">
        <v>106996.05</v>
      </c>
    </row>
    <row r="10078" spans="1:19" ht="11.25" thickBot="1" x14ac:dyDescent="0.2">
      <c r="A10078" s="112"/>
    </row>
    <row r="10079" spans="1:19" ht="11.25" thickBot="1" x14ac:dyDescent="0.2">
      <c r="A10079" s="107">
        <v>2</v>
      </c>
      <c r="B10079" s="132">
        <v>0.57659722222222221</v>
      </c>
      <c r="C10079" s="141" t="s">
        <v>7504</v>
      </c>
      <c r="D10079" s="141" t="s">
        <v>7505</v>
      </c>
      <c r="E10079" s="141" t="s">
        <v>7506</v>
      </c>
      <c r="F10079" s="108">
        <v>1215024.8999999999</v>
      </c>
      <c r="G10079" s="141" t="s">
        <v>7507</v>
      </c>
      <c r="H10079" s="141" t="s">
        <v>7508</v>
      </c>
      <c r="I10079" s="145">
        <v>19890.491000000002</v>
      </c>
      <c r="J10079" s="134" t="s">
        <v>7509</v>
      </c>
      <c r="K10079" s="141" t="s">
        <v>7510</v>
      </c>
      <c r="L10079" s="108">
        <v>249.001</v>
      </c>
      <c r="M10079" s="108">
        <v>22200.823</v>
      </c>
      <c r="N10079" s="108">
        <v>65080.493000000002</v>
      </c>
      <c r="O10079" s="141" t="s">
        <v>7511</v>
      </c>
      <c r="P10079" s="108">
        <v>506746.97</v>
      </c>
      <c r="Q10079" s="108">
        <v>7317.2849999999999</v>
      </c>
      <c r="R10079" s="108">
        <v>11485.165000000001</v>
      </c>
      <c r="S10079" s="108">
        <v>107143.81</v>
      </c>
    </row>
    <row r="10080" spans="1:19" ht="11.25" thickBot="1" x14ac:dyDescent="0.2">
      <c r="A10080" s="112"/>
    </row>
    <row r="10081" spans="1:19" ht="11.25" thickBot="1" x14ac:dyDescent="0.2">
      <c r="A10081" s="107">
        <v>3</v>
      </c>
      <c r="B10081" s="132">
        <v>0.57678240740740738</v>
      </c>
      <c r="C10081" s="141" t="s">
        <v>7512</v>
      </c>
      <c r="D10081" s="141" t="s">
        <v>7513</v>
      </c>
      <c r="E10081" s="141" t="s">
        <v>7514</v>
      </c>
      <c r="F10081" s="108">
        <v>1211356.3</v>
      </c>
      <c r="G10081" s="141" t="s">
        <v>7515</v>
      </c>
      <c r="H10081" s="141" t="s">
        <v>7516</v>
      </c>
      <c r="I10081" s="145">
        <v>19678.289000000001</v>
      </c>
      <c r="J10081" s="134" t="s">
        <v>7517</v>
      </c>
      <c r="K10081" s="141" t="s">
        <v>7518</v>
      </c>
      <c r="L10081" s="108">
        <v>263.00200000000001</v>
      </c>
      <c r="M10081" s="108">
        <v>21293.877</v>
      </c>
      <c r="N10081" s="108">
        <v>64770.529000000002</v>
      </c>
      <c r="O10081" s="141" t="s">
        <v>7519</v>
      </c>
      <c r="P10081" s="108">
        <v>511448.79</v>
      </c>
      <c r="Q10081" s="108">
        <v>7234.2560000000003</v>
      </c>
      <c r="R10081" s="108">
        <v>11366.1</v>
      </c>
      <c r="S10081" s="108">
        <v>107658.45</v>
      </c>
    </row>
    <row r="10082" spans="1:19" ht="11.25" thickBot="1" x14ac:dyDescent="0.2">
      <c r="A10082" s="112"/>
    </row>
    <row r="10083" spans="1:19" ht="11.25" thickBot="1" x14ac:dyDescent="0.2">
      <c r="A10083" s="135" t="s">
        <v>362</v>
      </c>
      <c r="B10083" s="112"/>
      <c r="C10083" s="141" t="s">
        <v>7520</v>
      </c>
      <c r="D10083" s="141" t="s">
        <v>7521</v>
      </c>
      <c r="E10083" s="141" t="s">
        <v>7522</v>
      </c>
      <c r="F10083" s="136">
        <v>1211129.6000000001</v>
      </c>
      <c r="G10083" s="141" t="s">
        <v>7523</v>
      </c>
      <c r="H10083" s="141" t="s">
        <v>7524</v>
      </c>
      <c r="I10083" s="140">
        <v>19661.940999999999</v>
      </c>
      <c r="J10083" s="134" t="s">
        <v>7525</v>
      </c>
      <c r="K10083" s="141" t="s">
        <v>7526</v>
      </c>
      <c r="L10083" s="136">
        <v>259.66800000000001</v>
      </c>
      <c r="M10083" s="136">
        <v>21438.366000000002</v>
      </c>
      <c r="N10083" s="136">
        <v>64413.103000000003</v>
      </c>
      <c r="O10083" s="141" t="s">
        <v>7527</v>
      </c>
      <c r="P10083" s="136">
        <v>506798.19</v>
      </c>
      <c r="Q10083" s="136">
        <v>7314.951</v>
      </c>
      <c r="R10083" s="136">
        <v>11461.152</v>
      </c>
      <c r="S10083" s="136">
        <v>107266.1</v>
      </c>
    </row>
    <row r="10084" spans="1:19" ht="11.25" thickBot="1" x14ac:dyDescent="0.2">
      <c r="A10084" s="112"/>
    </row>
    <row r="10085" spans="1:19" ht="11.25" thickBot="1" x14ac:dyDescent="0.2">
      <c r="A10085" s="138" t="s">
        <v>364</v>
      </c>
      <c r="B10085" s="112"/>
      <c r="C10085" s="141" t="s">
        <v>7528</v>
      </c>
      <c r="D10085" s="141" t="s">
        <v>7529</v>
      </c>
      <c r="E10085" s="141" t="s">
        <v>7530</v>
      </c>
      <c r="F10085" s="136">
        <v>4013.55</v>
      </c>
      <c r="G10085" s="141" t="s">
        <v>7531</v>
      </c>
      <c r="H10085" s="141" t="s">
        <v>7532</v>
      </c>
      <c r="I10085" s="140">
        <v>237.14599999999999</v>
      </c>
      <c r="J10085" s="134" t="s">
        <v>7533</v>
      </c>
      <c r="K10085" s="141" t="s">
        <v>7534</v>
      </c>
      <c r="L10085" s="136">
        <v>9.452</v>
      </c>
      <c r="M10085" s="136">
        <v>701.46299999999997</v>
      </c>
      <c r="N10085" s="136">
        <v>900.947</v>
      </c>
      <c r="O10085" s="141" t="s">
        <v>7535</v>
      </c>
      <c r="P10085" s="136">
        <v>4625.2070000000003</v>
      </c>
      <c r="Q10085" s="136">
        <v>79.554000000000002</v>
      </c>
      <c r="R10085" s="136">
        <v>85.61</v>
      </c>
      <c r="S10085" s="136">
        <v>347.72199999999998</v>
      </c>
    </row>
    <row r="10086" spans="1:19" ht="11.25" thickBot="1" x14ac:dyDescent="0.2">
      <c r="A10086" s="112"/>
    </row>
    <row r="10087" spans="1:19" ht="11.25" thickBot="1" x14ac:dyDescent="0.2">
      <c r="A10087" s="139" t="s">
        <v>366</v>
      </c>
      <c r="B10087" s="112"/>
      <c r="C10087" s="141" t="s">
        <v>5352</v>
      </c>
      <c r="D10087" s="141" t="s">
        <v>7536</v>
      </c>
      <c r="E10087" s="141" t="s">
        <v>7083</v>
      </c>
      <c r="F10087" s="136">
        <v>0.33100000000000002</v>
      </c>
      <c r="G10087" s="141" t="s">
        <v>7537</v>
      </c>
      <c r="H10087" s="141" t="s">
        <v>881</v>
      </c>
      <c r="I10087" s="140">
        <v>1.206</v>
      </c>
      <c r="J10087" s="134" t="s">
        <v>1343</v>
      </c>
      <c r="K10087" s="141" t="s">
        <v>1584</v>
      </c>
      <c r="L10087" s="136">
        <v>3.64</v>
      </c>
      <c r="M10087" s="136">
        <v>3.2719999999999998</v>
      </c>
      <c r="N10087" s="136">
        <v>1.399</v>
      </c>
      <c r="O10087" s="141" t="s">
        <v>7538</v>
      </c>
      <c r="P10087" s="136">
        <v>0.91300000000000003</v>
      </c>
      <c r="Q10087" s="136">
        <v>1.0880000000000001</v>
      </c>
      <c r="R10087" s="136">
        <v>0.747</v>
      </c>
      <c r="S10087" s="136">
        <v>0.32400000000000001</v>
      </c>
    </row>
    <row r="10088" spans="1:19" ht="11.25" thickBot="1" x14ac:dyDescent="0.2">
      <c r="A10088" s="112"/>
    </row>
    <row r="10089" spans="1:19" ht="11.25" thickBot="1" x14ac:dyDescent="0.2">
      <c r="A10089" s="106" t="s">
        <v>357</v>
      </c>
      <c r="B10089" s="106" t="s">
        <v>358</v>
      </c>
      <c r="C10089" s="130" t="s">
        <v>17</v>
      </c>
      <c r="D10089" s="130" t="s">
        <v>18</v>
      </c>
      <c r="E10089" s="131" t="s">
        <v>19</v>
      </c>
      <c r="F10089" s="131" t="s">
        <v>20</v>
      </c>
      <c r="G10089" s="130" t="s">
        <v>21</v>
      </c>
      <c r="H10089" s="130" t="s">
        <v>22</v>
      </c>
      <c r="I10089" s="130" t="s">
        <v>23</v>
      </c>
      <c r="J10089" s="130" t="s">
        <v>24</v>
      </c>
      <c r="K10089" s="131" t="s">
        <v>25</v>
      </c>
      <c r="L10089" s="131" t="s">
        <v>26</v>
      </c>
      <c r="M10089" s="130" t="s">
        <v>27</v>
      </c>
      <c r="N10089" s="130" t="s">
        <v>28</v>
      </c>
      <c r="O10089" s="130" t="s">
        <v>29</v>
      </c>
      <c r="P10089" s="130" t="s">
        <v>30</v>
      </c>
      <c r="Q10089" s="130" t="s">
        <v>31</v>
      </c>
      <c r="R10089" s="130" t="s">
        <v>32</v>
      </c>
      <c r="S10089" s="130" t="s">
        <v>33</v>
      </c>
    </row>
    <row r="10090" spans="1:19" ht="11.25" thickBot="1" x14ac:dyDescent="0.2">
      <c r="A10090" s="107">
        <v>1</v>
      </c>
      <c r="B10090" s="132">
        <v>0.57641203703703703</v>
      </c>
      <c r="C10090" s="108">
        <v>95129.697</v>
      </c>
      <c r="D10090" s="108">
        <v>22369.002</v>
      </c>
      <c r="E10090" s="145">
        <v>23369.098999999998</v>
      </c>
      <c r="F10090" s="145">
        <v>878257.94</v>
      </c>
      <c r="G10090" s="108">
        <v>39</v>
      </c>
      <c r="H10090" s="108">
        <v>76</v>
      </c>
      <c r="I10090" s="108">
        <v>680767.87</v>
      </c>
      <c r="J10090" s="141" t="s">
        <v>7539</v>
      </c>
      <c r="K10090" s="145">
        <v>182029.78</v>
      </c>
      <c r="L10090" s="134" t="s">
        <v>7540</v>
      </c>
      <c r="M10090" s="108">
        <v>1389.046</v>
      </c>
      <c r="N10090" s="108">
        <v>4991.598</v>
      </c>
      <c r="O10090" s="108">
        <v>8</v>
      </c>
      <c r="P10090" s="108">
        <v>110</v>
      </c>
      <c r="Q10090" s="108">
        <v>432.00400000000002</v>
      </c>
      <c r="R10090" s="108">
        <v>1373.0450000000001</v>
      </c>
      <c r="S10090" s="108">
        <v>299.00200000000001</v>
      </c>
    </row>
    <row r="10091" spans="1:19" ht="11.25" thickBot="1" x14ac:dyDescent="0.2">
      <c r="A10091" s="112"/>
    </row>
    <row r="10092" spans="1:19" ht="11.25" thickBot="1" x14ac:dyDescent="0.2">
      <c r="A10092" s="107">
        <v>2</v>
      </c>
      <c r="B10092" s="132">
        <v>0.57659722222222221</v>
      </c>
      <c r="C10092" s="108">
        <v>96875.714999999997</v>
      </c>
      <c r="D10092" s="108">
        <v>22386.021000000001</v>
      </c>
      <c r="E10092" s="145">
        <v>23716.491999999998</v>
      </c>
      <c r="F10092" s="145">
        <v>880961.58</v>
      </c>
      <c r="G10092" s="108">
        <v>18</v>
      </c>
      <c r="H10092" s="108">
        <v>71</v>
      </c>
      <c r="I10092" s="108">
        <v>685744.15</v>
      </c>
      <c r="J10092" s="141" t="s">
        <v>7541</v>
      </c>
      <c r="K10092" s="145">
        <v>184461.02</v>
      </c>
      <c r="L10092" s="134" t="s">
        <v>7542</v>
      </c>
      <c r="M10092" s="108">
        <v>1422.049</v>
      </c>
      <c r="N10092" s="108">
        <v>5055.6130000000003</v>
      </c>
      <c r="O10092" s="108">
        <v>5</v>
      </c>
      <c r="P10092" s="108">
        <v>109</v>
      </c>
      <c r="Q10092" s="108">
        <v>442.005</v>
      </c>
      <c r="R10092" s="108">
        <v>1308.0409999999999</v>
      </c>
      <c r="S10092" s="108">
        <v>327.00299999999999</v>
      </c>
    </row>
    <row r="10093" spans="1:19" ht="11.25" thickBot="1" x14ac:dyDescent="0.2">
      <c r="A10093" s="112"/>
    </row>
    <row r="10094" spans="1:19" ht="11.25" thickBot="1" x14ac:dyDescent="0.2">
      <c r="A10094" s="107">
        <v>3</v>
      </c>
      <c r="B10094" s="132">
        <v>0.57678240740740738</v>
      </c>
      <c r="C10094" s="108">
        <v>96502.990999999995</v>
      </c>
      <c r="D10094" s="108">
        <v>22322.953000000001</v>
      </c>
      <c r="E10094" s="145">
        <v>23652.419000000002</v>
      </c>
      <c r="F10094" s="145">
        <v>875645.35</v>
      </c>
      <c r="G10094" s="108">
        <v>24</v>
      </c>
      <c r="H10094" s="108">
        <v>66</v>
      </c>
      <c r="I10094" s="108">
        <v>691615.53</v>
      </c>
      <c r="J10094" s="141" t="s">
        <v>7543</v>
      </c>
      <c r="K10094" s="145">
        <v>186229.65</v>
      </c>
      <c r="L10094" s="134" t="s">
        <v>7544</v>
      </c>
      <c r="M10094" s="108">
        <v>1418.048</v>
      </c>
      <c r="N10094" s="108">
        <v>5068.6170000000002</v>
      </c>
      <c r="O10094" s="108">
        <v>5</v>
      </c>
      <c r="P10094" s="108">
        <v>96</v>
      </c>
      <c r="Q10094" s="108">
        <v>432.00400000000002</v>
      </c>
      <c r="R10094" s="108">
        <v>1317.0419999999999</v>
      </c>
      <c r="S10094" s="108">
        <v>331.00299999999999</v>
      </c>
    </row>
    <row r="10095" spans="1:19" ht="11.25" thickBot="1" x14ac:dyDescent="0.2">
      <c r="A10095" s="112"/>
    </row>
    <row r="10096" spans="1:19" ht="11.25" thickBot="1" x14ac:dyDescent="0.2">
      <c r="A10096" s="135" t="s">
        <v>362</v>
      </c>
      <c r="B10096" s="112"/>
      <c r="C10096" s="136">
        <v>96169.467999999993</v>
      </c>
      <c r="D10096" s="136">
        <v>22359.325000000001</v>
      </c>
      <c r="E10096" s="140">
        <v>23579.337</v>
      </c>
      <c r="F10096" s="140">
        <v>878288.29</v>
      </c>
      <c r="G10096" s="136">
        <v>27</v>
      </c>
      <c r="H10096" s="136">
        <v>71</v>
      </c>
      <c r="I10096" s="136">
        <v>686042.52</v>
      </c>
      <c r="J10096" s="141" t="s">
        <v>7545</v>
      </c>
      <c r="K10096" s="140">
        <v>184240.15</v>
      </c>
      <c r="L10096" s="134" t="s">
        <v>7546</v>
      </c>
      <c r="M10096" s="136">
        <v>1409.7139999999999</v>
      </c>
      <c r="N10096" s="136">
        <v>5038.6090000000004</v>
      </c>
      <c r="O10096" s="136">
        <v>6</v>
      </c>
      <c r="P10096" s="136">
        <v>105</v>
      </c>
      <c r="Q10096" s="136">
        <v>435.33800000000002</v>
      </c>
      <c r="R10096" s="136">
        <v>1332.7090000000001</v>
      </c>
      <c r="S10096" s="136">
        <v>319.00200000000001</v>
      </c>
    </row>
    <row r="10097" spans="1:19" ht="11.25" thickBot="1" x14ac:dyDescent="0.2">
      <c r="A10097" s="112"/>
    </row>
    <row r="10098" spans="1:19" ht="11.25" thickBot="1" x14ac:dyDescent="0.2">
      <c r="A10098" s="138" t="s">
        <v>364</v>
      </c>
      <c r="B10098" s="112"/>
      <c r="C10098" s="136">
        <v>919.55100000000004</v>
      </c>
      <c r="D10098" s="136">
        <v>32.628</v>
      </c>
      <c r="E10098" s="140">
        <v>184.86799999999999</v>
      </c>
      <c r="F10098" s="140">
        <v>2658.2460000000001</v>
      </c>
      <c r="G10098" s="136">
        <v>10.817</v>
      </c>
      <c r="H10098" s="136">
        <v>5</v>
      </c>
      <c r="I10098" s="136">
        <v>5429.9790000000003</v>
      </c>
      <c r="J10098" s="141" t="s">
        <v>7547</v>
      </c>
      <c r="K10098" s="140">
        <v>2108.6309999999999</v>
      </c>
      <c r="L10098" s="134" t="s">
        <v>7548</v>
      </c>
      <c r="M10098" s="136">
        <v>18.010000000000002</v>
      </c>
      <c r="N10098" s="136">
        <v>41.228999999999999</v>
      </c>
      <c r="O10098" s="136">
        <v>1.732</v>
      </c>
      <c r="P10098" s="136">
        <v>7.81</v>
      </c>
      <c r="Q10098" s="136">
        <v>5.774</v>
      </c>
      <c r="R10098" s="136">
        <v>35.220999999999997</v>
      </c>
      <c r="S10098" s="136">
        <v>17.436</v>
      </c>
    </row>
    <row r="10099" spans="1:19" ht="11.25" thickBot="1" x14ac:dyDescent="0.2">
      <c r="A10099" s="112"/>
    </row>
    <row r="10100" spans="1:19" ht="11.25" thickBot="1" x14ac:dyDescent="0.2">
      <c r="A10100" s="139" t="s">
        <v>366</v>
      </c>
      <c r="B10100" s="112"/>
      <c r="C10100" s="136">
        <v>0.95599999999999996</v>
      </c>
      <c r="D10100" s="136">
        <v>0.14599999999999999</v>
      </c>
      <c r="E10100" s="140">
        <v>0.78400000000000003</v>
      </c>
      <c r="F10100" s="140">
        <v>0.30299999999999999</v>
      </c>
      <c r="G10100" s="136">
        <v>40.061999999999998</v>
      </c>
      <c r="H10100" s="136">
        <v>7.0419999999999998</v>
      </c>
      <c r="I10100" s="136">
        <v>0.79100000000000004</v>
      </c>
      <c r="J10100" s="141" t="s">
        <v>7549</v>
      </c>
      <c r="K10100" s="140">
        <v>1.145</v>
      </c>
      <c r="L10100" s="134" t="s">
        <v>2149</v>
      </c>
      <c r="M10100" s="136">
        <v>1.278</v>
      </c>
      <c r="N10100" s="136">
        <v>0.81799999999999995</v>
      </c>
      <c r="O10100" s="136">
        <v>28.867999999999999</v>
      </c>
      <c r="P10100" s="136">
        <v>7.4379999999999997</v>
      </c>
      <c r="Q10100" s="136">
        <v>1.3260000000000001</v>
      </c>
      <c r="R10100" s="136">
        <v>2.6429999999999998</v>
      </c>
      <c r="S10100" s="136">
        <v>5.4660000000000002</v>
      </c>
    </row>
    <row r="10101" spans="1:19" ht="11.25" thickBot="1" x14ac:dyDescent="0.2">
      <c r="A10101" s="112"/>
    </row>
    <row r="10102" spans="1:19" ht="11.25" thickBot="1" x14ac:dyDescent="0.2">
      <c r="A10102" s="106" t="s">
        <v>357</v>
      </c>
      <c r="B10102" s="106" t="s">
        <v>358</v>
      </c>
      <c r="C10102" s="131" t="s">
        <v>34</v>
      </c>
      <c r="D10102" s="131" t="s">
        <v>35</v>
      </c>
      <c r="E10102" s="130" t="s">
        <v>36</v>
      </c>
      <c r="F10102" s="130" t="s">
        <v>37</v>
      </c>
      <c r="G10102" s="130" t="s">
        <v>38</v>
      </c>
      <c r="H10102" s="130" t="s">
        <v>39</v>
      </c>
      <c r="I10102" s="130" t="s">
        <v>40</v>
      </c>
      <c r="J10102" s="130" t="s">
        <v>41</v>
      </c>
      <c r="K10102" s="130" t="s">
        <v>42</v>
      </c>
      <c r="L10102" s="130" t="s">
        <v>43</v>
      </c>
      <c r="M10102" s="130" t="s">
        <v>44</v>
      </c>
      <c r="N10102" s="130" t="s">
        <v>45</v>
      </c>
      <c r="O10102" s="130" t="s">
        <v>46</v>
      </c>
      <c r="P10102" s="130" t="s">
        <v>47</v>
      </c>
      <c r="Q10102" s="130" t="s">
        <v>48</v>
      </c>
      <c r="R10102" s="130" t="s">
        <v>49</v>
      </c>
      <c r="S10102" s="130" t="s">
        <v>50</v>
      </c>
    </row>
    <row r="10103" spans="1:19" ht="11.25" thickBot="1" x14ac:dyDescent="0.2">
      <c r="A10103" s="107">
        <v>1</v>
      </c>
      <c r="B10103" s="132">
        <v>0.57641203703703703</v>
      </c>
      <c r="C10103" s="145">
        <v>420204.41</v>
      </c>
      <c r="D10103" s="134" t="s">
        <v>7550</v>
      </c>
      <c r="E10103" s="108">
        <v>15908.071</v>
      </c>
      <c r="F10103" s="108">
        <v>1741.0730000000001</v>
      </c>
      <c r="G10103" s="108">
        <v>3</v>
      </c>
      <c r="H10103" s="108">
        <v>9849.3279999999995</v>
      </c>
      <c r="I10103" s="108">
        <v>124007.98</v>
      </c>
      <c r="J10103" s="108">
        <v>794330.79</v>
      </c>
      <c r="K10103" s="108">
        <v>19074.727999999999</v>
      </c>
      <c r="L10103" s="108">
        <v>35771.684000000001</v>
      </c>
      <c r="M10103" s="108">
        <v>5239.6589999999997</v>
      </c>
      <c r="N10103" s="108">
        <v>3580.308</v>
      </c>
      <c r="O10103" s="108">
        <v>636.01</v>
      </c>
      <c r="P10103" s="108">
        <v>554.00699999999995</v>
      </c>
      <c r="Q10103" s="108">
        <v>675.01099999999997</v>
      </c>
      <c r="R10103" s="108">
        <v>623.00900000000001</v>
      </c>
      <c r="S10103" s="108">
        <v>749.01300000000003</v>
      </c>
    </row>
    <row r="10104" spans="1:19" ht="11.25" thickBot="1" x14ac:dyDescent="0.2">
      <c r="A10104" s="112"/>
    </row>
    <row r="10105" spans="1:19" ht="11.25" thickBot="1" x14ac:dyDescent="0.2">
      <c r="A10105" s="107">
        <v>2</v>
      </c>
      <c r="B10105" s="132">
        <v>0.57659722222222221</v>
      </c>
      <c r="C10105" s="145">
        <v>426807.62</v>
      </c>
      <c r="D10105" s="134" t="s">
        <v>7551</v>
      </c>
      <c r="E10105" s="108">
        <v>16509.539000000001</v>
      </c>
      <c r="F10105" s="108">
        <v>1790.077</v>
      </c>
      <c r="G10105" s="108">
        <v>6</v>
      </c>
      <c r="H10105" s="108">
        <v>9973.3870000000006</v>
      </c>
      <c r="I10105" s="108">
        <v>124900.28</v>
      </c>
      <c r="J10105" s="108">
        <v>801587.97</v>
      </c>
      <c r="K10105" s="108">
        <v>19384.013999999999</v>
      </c>
      <c r="L10105" s="108">
        <v>36144.326999999997</v>
      </c>
      <c r="M10105" s="108">
        <v>5278.6689999999999</v>
      </c>
      <c r="N10105" s="108">
        <v>3681.3249999999998</v>
      </c>
      <c r="O10105" s="108">
        <v>629.01</v>
      </c>
      <c r="P10105" s="108">
        <v>614.00900000000001</v>
      </c>
      <c r="Q10105" s="108">
        <v>654.01</v>
      </c>
      <c r="R10105" s="108">
        <v>632.01</v>
      </c>
      <c r="S10105" s="108">
        <v>785.01499999999999</v>
      </c>
    </row>
    <row r="10106" spans="1:19" ht="11.25" thickBot="1" x14ac:dyDescent="0.2">
      <c r="A10106" s="112"/>
    </row>
    <row r="10107" spans="1:19" ht="11.25" thickBot="1" x14ac:dyDescent="0.2">
      <c r="A10107" s="107">
        <v>3</v>
      </c>
      <c r="B10107" s="132">
        <v>0.57678240740740738</v>
      </c>
      <c r="C10107" s="145">
        <v>427751.69</v>
      </c>
      <c r="D10107" s="134" t="s">
        <v>7552</v>
      </c>
      <c r="E10107" s="108">
        <v>16093.213</v>
      </c>
      <c r="F10107" s="108">
        <v>1728.0719999999999</v>
      </c>
      <c r="G10107" s="108">
        <v>3</v>
      </c>
      <c r="H10107" s="108">
        <v>10015.406999999999</v>
      </c>
      <c r="I10107" s="108">
        <v>124507.95</v>
      </c>
      <c r="J10107" s="108">
        <v>800593.81</v>
      </c>
      <c r="K10107" s="108">
        <v>19242.883000000002</v>
      </c>
      <c r="L10107" s="108">
        <v>35976.036</v>
      </c>
      <c r="M10107" s="108">
        <v>5228.6559999999999</v>
      </c>
      <c r="N10107" s="108">
        <v>3605.3119999999999</v>
      </c>
      <c r="O10107" s="108">
        <v>613.00900000000001</v>
      </c>
      <c r="P10107" s="108">
        <v>579.00800000000004</v>
      </c>
      <c r="Q10107" s="108">
        <v>660.01</v>
      </c>
      <c r="R10107" s="108">
        <v>640.01</v>
      </c>
      <c r="S10107" s="108">
        <v>728.01300000000003</v>
      </c>
    </row>
    <row r="10108" spans="1:19" ht="11.25" thickBot="1" x14ac:dyDescent="0.2">
      <c r="A10108" s="112"/>
    </row>
    <row r="10109" spans="1:19" ht="11.25" thickBot="1" x14ac:dyDescent="0.2">
      <c r="A10109" s="135" t="s">
        <v>362</v>
      </c>
      <c r="B10109" s="112"/>
      <c r="C10109" s="140">
        <v>424921.24</v>
      </c>
      <c r="D10109" s="134" t="s">
        <v>7553</v>
      </c>
      <c r="E10109" s="136">
        <v>16170.275</v>
      </c>
      <c r="F10109" s="136">
        <v>1753.0740000000001</v>
      </c>
      <c r="G10109" s="136">
        <v>4</v>
      </c>
      <c r="H10109" s="136">
        <v>9946.0400000000009</v>
      </c>
      <c r="I10109" s="136">
        <v>124472.07</v>
      </c>
      <c r="J10109" s="136">
        <v>798837.52</v>
      </c>
      <c r="K10109" s="136">
        <v>19233.875</v>
      </c>
      <c r="L10109" s="136">
        <v>35964.016000000003</v>
      </c>
      <c r="M10109" s="136">
        <v>5248.9939999999997</v>
      </c>
      <c r="N10109" s="136">
        <v>3622.3150000000001</v>
      </c>
      <c r="O10109" s="136">
        <v>626.00900000000001</v>
      </c>
      <c r="P10109" s="136">
        <v>582.34100000000001</v>
      </c>
      <c r="Q10109" s="136">
        <v>663.01099999999997</v>
      </c>
      <c r="R10109" s="136">
        <v>631.67600000000004</v>
      </c>
      <c r="S10109" s="136">
        <v>754.01400000000001</v>
      </c>
    </row>
    <row r="10110" spans="1:19" ht="11.25" thickBot="1" x14ac:dyDescent="0.2">
      <c r="A10110" s="112"/>
    </row>
    <row r="10111" spans="1:19" ht="11.25" thickBot="1" x14ac:dyDescent="0.2">
      <c r="A10111" s="138" t="s">
        <v>364</v>
      </c>
      <c r="B10111" s="112"/>
      <c r="C10111" s="140">
        <v>4112.0789999999997</v>
      </c>
      <c r="D10111" s="134" t="s">
        <v>7554</v>
      </c>
      <c r="E10111" s="136">
        <v>308.05</v>
      </c>
      <c r="F10111" s="136">
        <v>32.698</v>
      </c>
      <c r="G10111" s="136">
        <v>1.732</v>
      </c>
      <c r="H10111" s="136">
        <v>86.350999999999999</v>
      </c>
      <c r="I10111" s="136">
        <v>447.23399999999998</v>
      </c>
      <c r="J10111" s="136">
        <v>3934.473</v>
      </c>
      <c r="K10111" s="136">
        <v>154.839</v>
      </c>
      <c r="L10111" s="136">
        <v>186.61199999999999</v>
      </c>
      <c r="M10111" s="136">
        <v>26.280999999999999</v>
      </c>
      <c r="N10111" s="136">
        <v>52.610999999999997</v>
      </c>
      <c r="O10111" s="136">
        <v>11.79</v>
      </c>
      <c r="P10111" s="136">
        <v>30.138999999999999</v>
      </c>
      <c r="Q10111" s="136">
        <v>10.817</v>
      </c>
      <c r="R10111" s="136">
        <v>8.5050000000000008</v>
      </c>
      <c r="S10111" s="136">
        <v>28.827999999999999</v>
      </c>
    </row>
    <row r="10112" spans="1:19" ht="11.25" thickBot="1" x14ac:dyDescent="0.2">
      <c r="A10112" s="112"/>
    </row>
    <row r="10113" spans="1:19" ht="11.25" thickBot="1" x14ac:dyDescent="0.2">
      <c r="A10113" s="139" t="s">
        <v>366</v>
      </c>
      <c r="B10113" s="112"/>
      <c r="C10113" s="140">
        <v>0.96799999999999997</v>
      </c>
      <c r="D10113" s="134" t="s">
        <v>1258</v>
      </c>
      <c r="E10113" s="136">
        <v>1.905</v>
      </c>
      <c r="F10113" s="136">
        <v>1.865</v>
      </c>
      <c r="G10113" s="136">
        <v>43.301000000000002</v>
      </c>
      <c r="H10113" s="136">
        <v>0.86799999999999999</v>
      </c>
      <c r="I10113" s="136">
        <v>0.35899999999999999</v>
      </c>
      <c r="J10113" s="136">
        <v>0.49299999999999999</v>
      </c>
      <c r="K10113" s="136">
        <v>0.80500000000000005</v>
      </c>
      <c r="L10113" s="136">
        <v>0.51900000000000002</v>
      </c>
      <c r="M10113" s="136">
        <v>0.501</v>
      </c>
      <c r="N10113" s="136">
        <v>1.452</v>
      </c>
      <c r="O10113" s="136">
        <v>1.883</v>
      </c>
      <c r="P10113" s="136">
        <v>5.1760000000000002</v>
      </c>
      <c r="Q10113" s="136">
        <v>1.631</v>
      </c>
      <c r="R10113" s="136">
        <v>1.3460000000000001</v>
      </c>
      <c r="S10113" s="136">
        <v>3.823</v>
      </c>
    </row>
    <row r="10114" spans="1:19" ht="11.25" thickBot="1" x14ac:dyDescent="0.2">
      <c r="A10114" s="112"/>
    </row>
    <row r="10115" spans="1:19" ht="11.25" thickBot="1" x14ac:dyDescent="0.2">
      <c r="A10115" s="106" t="s">
        <v>357</v>
      </c>
      <c r="B10115" s="106" t="s">
        <v>358</v>
      </c>
      <c r="C10115" s="130" t="s">
        <v>51</v>
      </c>
      <c r="D10115" s="130" t="s">
        <v>52</v>
      </c>
      <c r="E10115" s="130" t="s">
        <v>53</v>
      </c>
      <c r="F10115" s="130" t="s">
        <v>54</v>
      </c>
      <c r="G10115" s="130" t="s">
        <v>55</v>
      </c>
      <c r="H10115" s="130" t="s">
        <v>56</v>
      </c>
      <c r="I10115" s="130" t="s">
        <v>57</v>
      </c>
      <c r="J10115" s="130" t="s">
        <v>58</v>
      </c>
      <c r="K10115" s="130" t="s">
        <v>59</v>
      </c>
      <c r="L10115" s="130" t="s">
        <v>60</v>
      </c>
      <c r="M10115" s="130" t="s">
        <v>61</v>
      </c>
      <c r="N10115" s="130" t="s">
        <v>62</v>
      </c>
      <c r="O10115" s="130" t="s">
        <v>63</v>
      </c>
      <c r="P10115" s="130" t="s">
        <v>64</v>
      </c>
      <c r="Q10115" s="131" t="s">
        <v>65</v>
      </c>
      <c r="R10115" s="131" t="s">
        <v>66</v>
      </c>
      <c r="S10115" s="130" t="s">
        <v>67</v>
      </c>
    </row>
    <row r="10116" spans="1:19" ht="11.25" thickBot="1" x14ac:dyDescent="0.2">
      <c r="A10116" s="107">
        <v>1</v>
      </c>
      <c r="B10116" s="132">
        <v>0.57641203703703703</v>
      </c>
      <c r="C10116" s="108">
        <v>573.00800000000004</v>
      </c>
      <c r="D10116" s="108">
        <v>528.00699999999995</v>
      </c>
      <c r="E10116" s="108">
        <v>213.001</v>
      </c>
      <c r="F10116" s="108">
        <v>345.00299999999999</v>
      </c>
      <c r="G10116" s="108">
        <v>226.001</v>
      </c>
      <c r="H10116" s="108">
        <v>343.00299999999999</v>
      </c>
      <c r="I10116" s="108">
        <v>1959.0920000000001</v>
      </c>
      <c r="J10116" s="108">
        <v>3445.2849999999999</v>
      </c>
      <c r="K10116" s="108">
        <v>5197.6480000000001</v>
      </c>
      <c r="L10116" s="108">
        <v>10</v>
      </c>
      <c r="M10116" s="108">
        <v>25</v>
      </c>
      <c r="N10116" s="108">
        <v>1882.085</v>
      </c>
      <c r="O10116" s="108">
        <v>492.00599999999997</v>
      </c>
      <c r="P10116" s="108">
        <v>43022.375999999997</v>
      </c>
      <c r="Q10116" s="145">
        <v>1830675.8</v>
      </c>
      <c r="R10116" s="134" t="s">
        <v>7555</v>
      </c>
      <c r="S10116" s="108">
        <v>4787.55</v>
      </c>
    </row>
    <row r="10117" spans="1:19" ht="11.25" thickBot="1" x14ac:dyDescent="0.2">
      <c r="A10117" s="112"/>
    </row>
    <row r="10118" spans="1:19" ht="11.25" thickBot="1" x14ac:dyDescent="0.2">
      <c r="A10118" s="107">
        <v>2</v>
      </c>
      <c r="B10118" s="132">
        <v>0.57659722222222221</v>
      </c>
      <c r="C10118" s="108">
        <v>598.00900000000001</v>
      </c>
      <c r="D10118" s="108">
        <v>585.00800000000004</v>
      </c>
      <c r="E10118" s="108">
        <v>219.001</v>
      </c>
      <c r="F10118" s="108">
        <v>318.00200000000001</v>
      </c>
      <c r="G10118" s="108">
        <v>211.001</v>
      </c>
      <c r="H10118" s="108">
        <v>325.00299999999999</v>
      </c>
      <c r="I10118" s="108">
        <v>2020.098</v>
      </c>
      <c r="J10118" s="108">
        <v>3541.3009999999999</v>
      </c>
      <c r="K10118" s="108">
        <v>5235.6580000000004</v>
      </c>
      <c r="L10118" s="108">
        <v>20</v>
      </c>
      <c r="M10118" s="108">
        <v>27</v>
      </c>
      <c r="N10118" s="108">
        <v>1947.0909999999999</v>
      </c>
      <c r="O10118" s="108">
        <v>471.005</v>
      </c>
      <c r="P10118" s="108">
        <v>43164.67</v>
      </c>
      <c r="Q10118" s="145">
        <v>1866792.4</v>
      </c>
      <c r="R10118" s="134" t="s">
        <v>7556</v>
      </c>
      <c r="S10118" s="108">
        <v>4950.5879999999997</v>
      </c>
    </row>
    <row r="10119" spans="1:19" ht="11.25" thickBot="1" x14ac:dyDescent="0.2">
      <c r="A10119" s="112"/>
    </row>
    <row r="10120" spans="1:19" ht="11.25" thickBot="1" x14ac:dyDescent="0.2">
      <c r="A10120" s="107">
        <v>3</v>
      </c>
      <c r="B10120" s="132">
        <v>0.57678240740740738</v>
      </c>
      <c r="C10120" s="108">
        <v>561.00800000000004</v>
      </c>
      <c r="D10120" s="108">
        <v>525.00699999999995</v>
      </c>
      <c r="E10120" s="108">
        <v>223.001</v>
      </c>
      <c r="F10120" s="108">
        <v>319.00200000000001</v>
      </c>
      <c r="G10120" s="108">
        <v>219.001</v>
      </c>
      <c r="H10120" s="108">
        <v>309.00200000000001</v>
      </c>
      <c r="I10120" s="108">
        <v>1983.0940000000001</v>
      </c>
      <c r="J10120" s="108">
        <v>3374.2730000000001</v>
      </c>
      <c r="K10120" s="108">
        <v>5192.6469999999999</v>
      </c>
      <c r="L10120" s="108">
        <v>14</v>
      </c>
      <c r="M10120" s="108">
        <v>17</v>
      </c>
      <c r="N10120" s="108">
        <v>1920.0889999999999</v>
      </c>
      <c r="O10120" s="108">
        <v>515.00599999999997</v>
      </c>
      <c r="P10120" s="108">
        <v>43797.99</v>
      </c>
      <c r="Q10120" s="145">
        <v>1868247.6</v>
      </c>
      <c r="R10120" s="134" t="s">
        <v>7557</v>
      </c>
      <c r="S10120" s="108">
        <v>4784.549</v>
      </c>
    </row>
    <row r="10121" spans="1:19" ht="11.25" thickBot="1" x14ac:dyDescent="0.2">
      <c r="A10121" s="112"/>
    </row>
    <row r="10122" spans="1:19" ht="11.25" thickBot="1" x14ac:dyDescent="0.2">
      <c r="A10122" s="135" t="s">
        <v>362</v>
      </c>
      <c r="B10122" s="112"/>
      <c r="C10122" s="136">
        <v>577.34100000000001</v>
      </c>
      <c r="D10122" s="136">
        <v>546.00699999999995</v>
      </c>
      <c r="E10122" s="136">
        <v>218.334</v>
      </c>
      <c r="F10122" s="136">
        <v>327.33600000000001</v>
      </c>
      <c r="G10122" s="136">
        <v>218.66800000000001</v>
      </c>
      <c r="H10122" s="136">
        <v>325.66899999999998</v>
      </c>
      <c r="I10122" s="136">
        <v>1987.4280000000001</v>
      </c>
      <c r="J10122" s="136">
        <v>3453.62</v>
      </c>
      <c r="K10122" s="136">
        <v>5208.6509999999998</v>
      </c>
      <c r="L10122" s="136">
        <v>14.667</v>
      </c>
      <c r="M10122" s="136">
        <v>23</v>
      </c>
      <c r="N10122" s="136">
        <v>1916.421</v>
      </c>
      <c r="O10122" s="136">
        <v>492.673</v>
      </c>
      <c r="P10122" s="136">
        <v>43328.345999999998</v>
      </c>
      <c r="Q10122" s="140">
        <v>1855238.6</v>
      </c>
      <c r="R10122" s="134" t="s">
        <v>7558</v>
      </c>
      <c r="S10122" s="136">
        <v>4840.8959999999997</v>
      </c>
    </row>
    <row r="10123" spans="1:19" ht="11.25" thickBot="1" x14ac:dyDescent="0.2">
      <c r="A10123" s="112"/>
    </row>
    <row r="10124" spans="1:19" ht="11.25" thickBot="1" x14ac:dyDescent="0.2">
      <c r="A10124" s="138" t="s">
        <v>364</v>
      </c>
      <c r="B10124" s="112"/>
      <c r="C10124" s="136">
        <v>18.876999999999999</v>
      </c>
      <c r="D10124" s="136">
        <v>33.808999999999997</v>
      </c>
      <c r="E10124" s="136">
        <v>5.0330000000000004</v>
      </c>
      <c r="F10124" s="136">
        <v>15.308</v>
      </c>
      <c r="G10124" s="136">
        <v>7.5060000000000002</v>
      </c>
      <c r="H10124" s="136">
        <v>17.010000000000002</v>
      </c>
      <c r="I10124" s="136">
        <v>30.733000000000001</v>
      </c>
      <c r="J10124" s="136">
        <v>83.825000000000003</v>
      </c>
      <c r="K10124" s="136">
        <v>23.521999999999998</v>
      </c>
      <c r="L10124" s="136">
        <v>5.0330000000000004</v>
      </c>
      <c r="M10124" s="136">
        <v>5.2919999999999998</v>
      </c>
      <c r="N10124" s="136">
        <v>32.658000000000001</v>
      </c>
      <c r="O10124" s="136">
        <v>22.007999999999999</v>
      </c>
      <c r="P10124" s="136">
        <v>412.9</v>
      </c>
      <c r="Q10124" s="140">
        <v>21284.441999999999</v>
      </c>
      <c r="R10124" s="134" t="s">
        <v>7559</v>
      </c>
      <c r="S10124" s="136">
        <v>95.007999999999996</v>
      </c>
    </row>
    <row r="10125" spans="1:19" ht="11.25" thickBot="1" x14ac:dyDescent="0.2">
      <c r="A10125" s="112"/>
    </row>
    <row r="10126" spans="1:19" ht="11.25" thickBot="1" x14ac:dyDescent="0.2">
      <c r="A10126" s="139" t="s">
        <v>366</v>
      </c>
      <c r="B10126" s="112"/>
      <c r="C10126" s="136">
        <v>3.27</v>
      </c>
      <c r="D10126" s="136">
        <v>6.1920000000000002</v>
      </c>
      <c r="E10126" s="136">
        <v>2.3050000000000002</v>
      </c>
      <c r="F10126" s="136">
        <v>4.6769999999999996</v>
      </c>
      <c r="G10126" s="136">
        <v>3.4319999999999999</v>
      </c>
      <c r="H10126" s="136">
        <v>5.2229999999999999</v>
      </c>
      <c r="I10126" s="136">
        <v>1.546</v>
      </c>
      <c r="J10126" s="136">
        <v>2.427</v>
      </c>
      <c r="K10126" s="136">
        <v>0.45200000000000001</v>
      </c>
      <c r="L10126" s="136">
        <v>34.317</v>
      </c>
      <c r="M10126" s="136">
        <v>23.007000000000001</v>
      </c>
      <c r="N10126" s="136">
        <v>1.704</v>
      </c>
      <c r="O10126" s="136">
        <v>4.4669999999999996</v>
      </c>
      <c r="P10126" s="136">
        <v>0.95299999999999996</v>
      </c>
      <c r="Q10126" s="140">
        <v>1.147</v>
      </c>
      <c r="R10126" s="134" t="s">
        <v>2159</v>
      </c>
      <c r="S10126" s="136">
        <v>1.9630000000000001</v>
      </c>
    </row>
    <row r="10127" spans="1:19" ht="11.25" thickBot="1" x14ac:dyDescent="0.2">
      <c r="A10127" s="112"/>
    </row>
    <row r="10128" spans="1:19" ht="11.25" thickBot="1" x14ac:dyDescent="0.2">
      <c r="A10128" s="106" t="s">
        <v>357</v>
      </c>
      <c r="B10128" s="106" t="s">
        <v>358</v>
      </c>
      <c r="C10128" s="130" t="s">
        <v>68</v>
      </c>
    </row>
    <row r="10129" spans="1:19" ht="11.25" thickBot="1" x14ac:dyDescent="0.2">
      <c r="A10129" s="107">
        <v>1</v>
      </c>
      <c r="B10129" s="132">
        <v>0.57641203703703703</v>
      </c>
      <c r="C10129" s="108">
        <v>1182.0340000000001</v>
      </c>
    </row>
    <row r="10130" spans="1:19" ht="11.25" thickBot="1" x14ac:dyDescent="0.2">
      <c r="A10130" s="112"/>
    </row>
    <row r="10131" spans="1:19" ht="11.25" thickBot="1" x14ac:dyDescent="0.2">
      <c r="A10131" s="107">
        <v>2</v>
      </c>
      <c r="B10131" s="132">
        <v>0.57659722222222221</v>
      </c>
      <c r="C10131" s="108">
        <v>1255.038</v>
      </c>
    </row>
    <row r="10132" spans="1:19" ht="11.25" thickBot="1" x14ac:dyDescent="0.2">
      <c r="A10132" s="112"/>
    </row>
    <row r="10133" spans="1:19" ht="11.25" thickBot="1" x14ac:dyDescent="0.2">
      <c r="A10133" s="107">
        <v>3</v>
      </c>
      <c r="B10133" s="132">
        <v>0.57678240740740738</v>
      </c>
      <c r="C10133" s="108">
        <v>1179.0329999999999</v>
      </c>
    </row>
    <row r="10134" spans="1:19" ht="11.25" thickBot="1" x14ac:dyDescent="0.2">
      <c r="A10134" s="112"/>
    </row>
    <row r="10135" spans="1:19" ht="11.25" thickBot="1" x14ac:dyDescent="0.2">
      <c r="A10135" s="135" t="s">
        <v>362</v>
      </c>
      <c r="B10135" s="112"/>
      <c r="C10135" s="136">
        <v>1205.3679999999999</v>
      </c>
    </row>
    <row r="10136" spans="1:19" ht="11.25" thickBot="1" x14ac:dyDescent="0.2">
      <c r="A10136" s="112"/>
    </row>
    <row r="10137" spans="1:19" ht="11.25" thickBot="1" x14ac:dyDescent="0.2">
      <c r="A10137" s="138" t="s">
        <v>364</v>
      </c>
      <c r="B10137" s="112"/>
      <c r="C10137" s="136">
        <v>43.040999999999997</v>
      </c>
    </row>
    <row r="10138" spans="1:19" ht="11.25" thickBot="1" x14ac:dyDescent="0.2">
      <c r="A10138" s="112"/>
    </row>
    <row r="10139" spans="1:19" ht="11.25" thickBot="1" x14ac:dyDescent="0.2">
      <c r="A10139" s="139" t="s">
        <v>366</v>
      </c>
      <c r="B10139" s="112"/>
      <c r="C10139" s="136">
        <v>3.5710000000000002</v>
      </c>
    </row>
    <row r="10140" spans="1:19" ht="10.5" x14ac:dyDescent="0.15">
      <c r="A10140" s="112"/>
    </row>
    <row r="10141" spans="1:19" x14ac:dyDescent="0.15">
      <c r="A10141" s="129"/>
      <c r="B10141" s="86" t="s">
        <v>2160</v>
      </c>
    </row>
    <row r="10142" spans="1:19" ht="9.75" thickBot="1" x14ac:dyDescent="0.2">
      <c r="A10142" s="81" t="s">
        <v>5871</v>
      </c>
    </row>
    <row r="10143" spans="1:19" ht="11.25" thickBot="1" x14ac:dyDescent="0.2">
      <c r="A10143" s="106" t="s">
        <v>357</v>
      </c>
      <c r="B10143" s="106" t="s">
        <v>358</v>
      </c>
      <c r="C10143" s="130" t="s">
        <v>0</v>
      </c>
      <c r="D10143" s="130" t="s">
        <v>1</v>
      </c>
      <c r="E10143" s="130" t="s">
        <v>2</v>
      </c>
      <c r="F10143" s="130" t="s">
        <v>3</v>
      </c>
      <c r="G10143" s="130" t="s">
        <v>4</v>
      </c>
      <c r="H10143" s="130" t="s">
        <v>5</v>
      </c>
      <c r="I10143" s="131" t="s">
        <v>6</v>
      </c>
      <c r="J10143" s="131" t="s">
        <v>7</v>
      </c>
      <c r="K10143" s="130" t="s">
        <v>8</v>
      </c>
      <c r="L10143" s="130" t="s">
        <v>9</v>
      </c>
      <c r="M10143" s="130" t="s">
        <v>10</v>
      </c>
      <c r="N10143" s="130" t="s">
        <v>11</v>
      </c>
      <c r="O10143" s="130" t="s">
        <v>12</v>
      </c>
      <c r="P10143" s="130" t="s">
        <v>13</v>
      </c>
      <c r="Q10143" s="130" t="s">
        <v>14</v>
      </c>
      <c r="R10143" s="130" t="s">
        <v>15</v>
      </c>
      <c r="S10143" s="130" t="s">
        <v>16</v>
      </c>
    </row>
    <row r="10144" spans="1:19" ht="11.25" thickBot="1" x14ac:dyDescent="0.2">
      <c r="A10144" s="107">
        <v>1</v>
      </c>
      <c r="B10144" s="132">
        <v>0.58156249999999998</v>
      </c>
      <c r="C10144" s="141" t="s">
        <v>7560</v>
      </c>
      <c r="D10144" s="141" t="s">
        <v>7561</v>
      </c>
      <c r="E10144" s="141" t="s">
        <v>7562</v>
      </c>
      <c r="F10144" s="141" t="s">
        <v>7563</v>
      </c>
      <c r="G10144" s="141" t="s">
        <v>7564</v>
      </c>
      <c r="H10144" s="141" t="s">
        <v>7565</v>
      </c>
      <c r="I10144" s="145">
        <v>19311.947</v>
      </c>
      <c r="J10144" s="134" t="s">
        <v>7566</v>
      </c>
      <c r="K10144" s="141" t="s">
        <v>7567</v>
      </c>
      <c r="L10144" s="108">
        <v>202.001</v>
      </c>
      <c r="M10144" s="108">
        <v>20408.991999999998</v>
      </c>
      <c r="N10144" s="108">
        <v>63836.652999999998</v>
      </c>
      <c r="O10144" s="141" t="s">
        <v>7568</v>
      </c>
      <c r="P10144" s="108">
        <v>351159.78</v>
      </c>
      <c r="Q10144" s="108">
        <v>7284.2730000000001</v>
      </c>
      <c r="R10144" s="108">
        <v>13891.63</v>
      </c>
      <c r="S10144" s="108">
        <v>199400.71</v>
      </c>
    </row>
    <row r="10145" spans="1:19" ht="11.25" thickBot="1" x14ac:dyDescent="0.2">
      <c r="A10145" s="112"/>
    </row>
    <row r="10146" spans="1:19" ht="11.25" thickBot="1" x14ac:dyDescent="0.2">
      <c r="A10146" s="107">
        <v>2</v>
      </c>
      <c r="B10146" s="132">
        <v>0.58173611111111112</v>
      </c>
      <c r="C10146" s="141" t="s">
        <v>7569</v>
      </c>
      <c r="D10146" s="141" t="s">
        <v>7570</v>
      </c>
      <c r="E10146" s="141" t="s">
        <v>7571</v>
      </c>
      <c r="F10146" s="141" t="s">
        <v>7572</v>
      </c>
      <c r="G10146" s="141" t="s">
        <v>7573</v>
      </c>
      <c r="H10146" s="141" t="s">
        <v>7574</v>
      </c>
      <c r="I10146" s="145">
        <v>19302.937999999998</v>
      </c>
      <c r="J10146" s="134" t="s">
        <v>7575</v>
      </c>
      <c r="K10146" s="141" t="s">
        <v>7576</v>
      </c>
      <c r="L10146" s="108">
        <v>201.001</v>
      </c>
      <c r="M10146" s="108">
        <v>21047.627</v>
      </c>
      <c r="N10146" s="108">
        <v>65073.470999999998</v>
      </c>
      <c r="O10146" s="141" t="s">
        <v>7577</v>
      </c>
      <c r="P10146" s="108">
        <v>355749.67</v>
      </c>
      <c r="Q10146" s="108">
        <v>7381.3069999999998</v>
      </c>
      <c r="R10146" s="108">
        <v>13607.441999999999</v>
      </c>
      <c r="S10146" s="108">
        <v>199064.52</v>
      </c>
    </row>
    <row r="10147" spans="1:19" ht="11.25" thickBot="1" x14ac:dyDescent="0.2">
      <c r="A10147" s="112"/>
    </row>
    <row r="10148" spans="1:19" ht="11.25" thickBot="1" x14ac:dyDescent="0.2">
      <c r="A10148" s="107">
        <v>3</v>
      </c>
      <c r="B10148" s="132">
        <v>0.5819212962962963</v>
      </c>
      <c r="C10148" s="141" t="s">
        <v>7578</v>
      </c>
      <c r="D10148" s="141" t="s">
        <v>7579</v>
      </c>
      <c r="E10148" s="141" t="s">
        <v>7580</v>
      </c>
      <c r="F10148" s="141" t="s">
        <v>7581</v>
      </c>
      <c r="G10148" s="141" t="s">
        <v>7582</v>
      </c>
      <c r="H10148" s="141" t="s">
        <v>7583</v>
      </c>
      <c r="I10148" s="145">
        <v>19753.36</v>
      </c>
      <c r="J10148" s="134" t="s">
        <v>7584</v>
      </c>
      <c r="K10148" s="141" t="s">
        <v>7585</v>
      </c>
      <c r="L10148" s="108">
        <v>198.001</v>
      </c>
      <c r="M10148" s="108">
        <v>20814.393</v>
      </c>
      <c r="N10148" s="108">
        <v>64938.048999999999</v>
      </c>
      <c r="O10148" s="141" t="s">
        <v>7586</v>
      </c>
      <c r="P10148" s="108">
        <v>359719.98</v>
      </c>
      <c r="Q10148" s="108">
        <v>7219.2510000000002</v>
      </c>
      <c r="R10148" s="108">
        <v>13651.471</v>
      </c>
      <c r="S10148" s="108">
        <v>198477.96</v>
      </c>
    </row>
    <row r="10149" spans="1:19" ht="11.25" thickBot="1" x14ac:dyDescent="0.2">
      <c r="A10149" s="112"/>
    </row>
    <row r="10150" spans="1:19" ht="11.25" thickBot="1" x14ac:dyDescent="0.2">
      <c r="A10150" s="135" t="s">
        <v>362</v>
      </c>
      <c r="B10150" s="112"/>
      <c r="C10150" s="141" t="s">
        <v>7587</v>
      </c>
      <c r="D10150" s="141" t="s">
        <v>7588</v>
      </c>
      <c r="E10150" s="141" t="s">
        <v>7589</v>
      </c>
      <c r="F10150" s="141" t="s">
        <v>7590</v>
      </c>
      <c r="G10150" s="141" t="s">
        <v>7591</v>
      </c>
      <c r="H10150" s="141" t="s">
        <v>7592</v>
      </c>
      <c r="I10150" s="140">
        <v>19456.081999999999</v>
      </c>
      <c r="J10150" s="134" t="s">
        <v>7593</v>
      </c>
      <c r="K10150" s="141" t="s">
        <v>7594</v>
      </c>
      <c r="L10150" s="136">
        <v>200.334</v>
      </c>
      <c r="M10150" s="136">
        <v>20757.004000000001</v>
      </c>
      <c r="N10150" s="136">
        <v>64616.057999999997</v>
      </c>
      <c r="O10150" s="141" t="s">
        <v>7595</v>
      </c>
      <c r="P10150" s="136">
        <v>355543.15</v>
      </c>
      <c r="Q10150" s="136">
        <v>7294.9440000000004</v>
      </c>
      <c r="R10150" s="136">
        <v>13716.848</v>
      </c>
      <c r="S10150" s="136">
        <v>198981.06</v>
      </c>
    </row>
    <row r="10151" spans="1:19" ht="11.25" thickBot="1" x14ac:dyDescent="0.2">
      <c r="A10151" s="112"/>
    </row>
    <row r="10152" spans="1:19" ht="11.25" thickBot="1" x14ac:dyDescent="0.2">
      <c r="A10152" s="138" t="s">
        <v>364</v>
      </c>
      <c r="B10152" s="112"/>
      <c r="C10152" s="141" t="s">
        <v>7596</v>
      </c>
      <c r="D10152" s="141" t="s">
        <v>7597</v>
      </c>
      <c r="E10152" s="141" t="s">
        <v>7598</v>
      </c>
      <c r="F10152" s="141" t="s">
        <v>7599</v>
      </c>
      <c r="G10152" s="141" t="s">
        <v>7600</v>
      </c>
      <c r="H10152" s="141" t="s">
        <v>7601</v>
      </c>
      <c r="I10152" s="140">
        <v>257.49</v>
      </c>
      <c r="J10152" s="134" t="s">
        <v>7602</v>
      </c>
      <c r="K10152" s="141" t="s">
        <v>7603</v>
      </c>
      <c r="L10152" s="136">
        <v>2.0819999999999999</v>
      </c>
      <c r="M10152" s="136">
        <v>323.16199999999998</v>
      </c>
      <c r="N10152" s="136">
        <v>678.37199999999996</v>
      </c>
      <c r="O10152" s="141" t="s">
        <v>7604</v>
      </c>
      <c r="P10152" s="136">
        <v>4283.835</v>
      </c>
      <c r="Q10152" s="136">
        <v>81.554000000000002</v>
      </c>
      <c r="R10152" s="136">
        <v>152.958</v>
      </c>
      <c r="S10152" s="136">
        <v>467.00099999999998</v>
      </c>
    </row>
    <row r="10153" spans="1:19" ht="11.25" thickBot="1" x14ac:dyDescent="0.2">
      <c r="A10153" s="112"/>
    </row>
    <row r="10154" spans="1:19" ht="11.25" thickBot="1" x14ac:dyDescent="0.2">
      <c r="A10154" s="139" t="s">
        <v>366</v>
      </c>
      <c r="B10154" s="112"/>
      <c r="C10154" s="141" t="s">
        <v>4282</v>
      </c>
      <c r="D10154" s="141" t="s">
        <v>4287</v>
      </c>
      <c r="E10154" s="141" t="s">
        <v>7538</v>
      </c>
      <c r="F10154" s="141" t="s">
        <v>7605</v>
      </c>
      <c r="G10154" s="141" t="s">
        <v>7606</v>
      </c>
      <c r="H10154" s="141" t="s">
        <v>7607</v>
      </c>
      <c r="I10154" s="140">
        <v>1.323</v>
      </c>
      <c r="J10154" s="134" t="s">
        <v>1664</v>
      </c>
      <c r="K10154" s="141" t="s">
        <v>7608</v>
      </c>
      <c r="L10154" s="136">
        <v>1.0389999999999999</v>
      </c>
      <c r="M10154" s="136">
        <v>1.5569999999999999</v>
      </c>
      <c r="N10154" s="136">
        <v>1.05</v>
      </c>
      <c r="O10154" s="141" t="s">
        <v>2062</v>
      </c>
      <c r="P10154" s="136">
        <v>1.2050000000000001</v>
      </c>
      <c r="Q10154" s="136">
        <v>1.1180000000000001</v>
      </c>
      <c r="R10154" s="136">
        <v>1.115</v>
      </c>
      <c r="S10154" s="136">
        <v>0.23499999999999999</v>
      </c>
    </row>
    <row r="10155" spans="1:19" ht="11.25" thickBot="1" x14ac:dyDescent="0.2">
      <c r="A10155" s="112"/>
    </row>
    <row r="10156" spans="1:19" ht="11.25" thickBot="1" x14ac:dyDescent="0.2">
      <c r="A10156" s="106" t="s">
        <v>357</v>
      </c>
      <c r="B10156" s="106" t="s">
        <v>358</v>
      </c>
      <c r="C10156" s="130" t="s">
        <v>17</v>
      </c>
      <c r="D10156" s="130" t="s">
        <v>18</v>
      </c>
      <c r="E10156" s="131" t="s">
        <v>19</v>
      </c>
      <c r="F10156" s="131" t="s">
        <v>20</v>
      </c>
      <c r="G10156" s="130" t="s">
        <v>21</v>
      </c>
      <c r="H10156" s="130" t="s">
        <v>22</v>
      </c>
      <c r="I10156" s="130" t="s">
        <v>23</v>
      </c>
      <c r="J10156" s="130" t="s">
        <v>24</v>
      </c>
      <c r="K10156" s="131" t="s">
        <v>25</v>
      </c>
      <c r="L10156" s="131" t="s">
        <v>26</v>
      </c>
      <c r="M10156" s="130" t="s">
        <v>27</v>
      </c>
      <c r="N10156" s="130" t="s">
        <v>28</v>
      </c>
      <c r="O10156" s="130" t="s">
        <v>29</v>
      </c>
      <c r="P10156" s="130" t="s">
        <v>30</v>
      </c>
      <c r="Q10156" s="130" t="s">
        <v>31</v>
      </c>
      <c r="R10156" s="130" t="s">
        <v>32</v>
      </c>
      <c r="S10156" s="130" t="s">
        <v>33</v>
      </c>
    </row>
    <row r="10157" spans="1:19" ht="11.25" thickBot="1" x14ac:dyDescent="0.2">
      <c r="A10157" s="107">
        <v>1</v>
      </c>
      <c r="B10157" s="132">
        <v>0.58156249999999998</v>
      </c>
      <c r="C10157" s="108">
        <v>64346.216999999997</v>
      </c>
      <c r="D10157" s="108">
        <v>40255.855000000003</v>
      </c>
      <c r="E10157" s="145">
        <v>23155.862000000001</v>
      </c>
      <c r="F10157" s="145">
        <v>876952.65</v>
      </c>
      <c r="G10157" s="108">
        <v>31</v>
      </c>
      <c r="H10157" s="108">
        <v>110</v>
      </c>
      <c r="I10157" s="108">
        <v>281889.26</v>
      </c>
      <c r="J10157" s="141" t="s">
        <v>7609</v>
      </c>
      <c r="K10157" s="145">
        <v>180967.58</v>
      </c>
      <c r="L10157" s="134" t="s">
        <v>7610</v>
      </c>
      <c r="M10157" s="108">
        <v>1045.0260000000001</v>
      </c>
      <c r="N10157" s="108">
        <v>5721.7860000000001</v>
      </c>
      <c r="O10157" s="108">
        <v>15</v>
      </c>
      <c r="P10157" s="108">
        <v>162.001</v>
      </c>
      <c r="Q10157" s="108">
        <v>705.01199999999994</v>
      </c>
      <c r="R10157" s="108">
        <v>978.02300000000002</v>
      </c>
      <c r="S10157" s="108">
        <v>227.001</v>
      </c>
    </row>
    <row r="10158" spans="1:19" ht="11.25" thickBot="1" x14ac:dyDescent="0.2">
      <c r="A10158" s="112"/>
    </row>
    <row r="10159" spans="1:19" ht="11.25" thickBot="1" x14ac:dyDescent="0.2">
      <c r="A10159" s="107">
        <v>2</v>
      </c>
      <c r="B10159" s="132">
        <v>0.58173611111111112</v>
      </c>
      <c r="C10159" s="108">
        <v>64013.194000000003</v>
      </c>
      <c r="D10159" s="108">
        <v>40517.360999999997</v>
      </c>
      <c r="E10159" s="145">
        <v>23674.444</v>
      </c>
      <c r="F10159" s="145">
        <v>874681.08</v>
      </c>
      <c r="G10159" s="108">
        <v>23</v>
      </c>
      <c r="H10159" s="108">
        <v>107</v>
      </c>
      <c r="I10159" s="108">
        <v>280769.28999999998</v>
      </c>
      <c r="J10159" s="141" t="s">
        <v>7611</v>
      </c>
      <c r="K10159" s="145">
        <v>183242.34</v>
      </c>
      <c r="L10159" s="134" t="s">
        <v>7612</v>
      </c>
      <c r="M10159" s="108">
        <v>1086.028</v>
      </c>
      <c r="N10159" s="108">
        <v>5745.7920000000004</v>
      </c>
      <c r="O10159" s="108">
        <v>9</v>
      </c>
      <c r="P10159" s="108">
        <v>139</v>
      </c>
      <c r="Q10159" s="108">
        <v>684.01099999999997</v>
      </c>
      <c r="R10159" s="108">
        <v>978.02300000000002</v>
      </c>
      <c r="S10159" s="108">
        <v>221.001</v>
      </c>
    </row>
    <row r="10160" spans="1:19" ht="11.25" thickBot="1" x14ac:dyDescent="0.2">
      <c r="A10160" s="112"/>
    </row>
    <row r="10161" spans="1:19" ht="11.25" thickBot="1" x14ac:dyDescent="0.2">
      <c r="A10161" s="107">
        <v>3</v>
      </c>
      <c r="B10161" s="132">
        <v>0.5819212962962963</v>
      </c>
      <c r="C10161" s="108">
        <v>64031.249000000003</v>
      </c>
      <c r="D10161" s="108">
        <v>40337.012000000002</v>
      </c>
      <c r="E10161" s="145">
        <v>23707.481</v>
      </c>
      <c r="F10161" s="145">
        <v>870401.31</v>
      </c>
      <c r="G10161" s="108">
        <v>17</v>
      </c>
      <c r="H10161" s="108">
        <v>113</v>
      </c>
      <c r="I10161" s="108">
        <v>281338.90000000002</v>
      </c>
      <c r="J10161" s="141" t="s">
        <v>7613</v>
      </c>
      <c r="K10161" s="145">
        <v>185757.46</v>
      </c>
      <c r="L10161" s="134" t="s">
        <v>7614</v>
      </c>
      <c r="M10161" s="108">
        <v>1026.0250000000001</v>
      </c>
      <c r="N10161" s="108">
        <v>5826.8149999999996</v>
      </c>
      <c r="O10161" s="108">
        <v>7</v>
      </c>
      <c r="P10161" s="108">
        <v>150.001</v>
      </c>
      <c r="Q10161" s="108">
        <v>699.01199999999994</v>
      </c>
      <c r="R10161" s="108">
        <v>910.02</v>
      </c>
      <c r="S10161" s="108">
        <v>229.001</v>
      </c>
    </row>
    <row r="10162" spans="1:19" ht="11.25" thickBot="1" x14ac:dyDescent="0.2">
      <c r="A10162" s="112"/>
    </row>
    <row r="10163" spans="1:19" ht="11.25" thickBot="1" x14ac:dyDescent="0.2">
      <c r="A10163" s="135" t="s">
        <v>362</v>
      </c>
      <c r="B10163" s="112"/>
      <c r="C10163" s="136">
        <v>64130.22</v>
      </c>
      <c r="D10163" s="136">
        <v>40370.076000000001</v>
      </c>
      <c r="E10163" s="140">
        <v>23512.596000000001</v>
      </c>
      <c r="F10163" s="140">
        <v>874011.68</v>
      </c>
      <c r="G10163" s="136">
        <v>23.667000000000002</v>
      </c>
      <c r="H10163" s="136">
        <v>110</v>
      </c>
      <c r="I10163" s="136">
        <v>281332.47999999998</v>
      </c>
      <c r="J10163" s="141" t="s">
        <v>7615</v>
      </c>
      <c r="K10163" s="140">
        <v>183322.46</v>
      </c>
      <c r="L10163" s="134" t="s">
        <v>7616</v>
      </c>
      <c r="M10163" s="136">
        <v>1052.3599999999999</v>
      </c>
      <c r="N10163" s="136">
        <v>5764.7969999999996</v>
      </c>
      <c r="O10163" s="136">
        <v>10.333</v>
      </c>
      <c r="P10163" s="136">
        <v>150.334</v>
      </c>
      <c r="Q10163" s="136">
        <v>696.01199999999994</v>
      </c>
      <c r="R10163" s="136">
        <v>955.35500000000002</v>
      </c>
      <c r="S10163" s="136">
        <v>225.66800000000001</v>
      </c>
    </row>
    <row r="10164" spans="1:19" ht="11.25" thickBot="1" x14ac:dyDescent="0.2">
      <c r="A10164" s="112"/>
    </row>
    <row r="10165" spans="1:19" ht="11.25" thickBot="1" x14ac:dyDescent="0.2">
      <c r="A10165" s="138" t="s">
        <v>364</v>
      </c>
      <c r="B10165" s="112"/>
      <c r="C10165" s="136">
        <v>187.27699999999999</v>
      </c>
      <c r="D10165" s="136">
        <v>133.852</v>
      </c>
      <c r="E10165" s="140">
        <v>309.38200000000001</v>
      </c>
      <c r="F10165" s="140">
        <v>3326.57</v>
      </c>
      <c r="G10165" s="136">
        <v>7.024</v>
      </c>
      <c r="H10165" s="136">
        <v>3</v>
      </c>
      <c r="I10165" s="136">
        <v>560.01400000000001</v>
      </c>
      <c r="J10165" s="141" t="s">
        <v>7617</v>
      </c>
      <c r="K10165" s="140">
        <v>2395.9450000000002</v>
      </c>
      <c r="L10165" s="134" t="s">
        <v>7618</v>
      </c>
      <c r="M10165" s="136">
        <v>30.666</v>
      </c>
      <c r="N10165" s="136">
        <v>55.033000000000001</v>
      </c>
      <c r="O10165" s="136">
        <v>4.1630000000000003</v>
      </c>
      <c r="P10165" s="136">
        <v>11.504</v>
      </c>
      <c r="Q10165" s="136">
        <v>10.817</v>
      </c>
      <c r="R10165" s="136">
        <v>39.262</v>
      </c>
      <c r="S10165" s="136">
        <v>4.1630000000000003</v>
      </c>
    </row>
    <row r="10166" spans="1:19" ht="11.25" thickBot="1" x14ac:dyDescent="0.2">
      <c r="A10166" s="112"/>
    </row>
    <row r="10167" spans="1:19" ht="11.25" thickBot="1" x14ac:dyDescent="0.2">
      <c r="A10167" s="139" t="s">
        <v>366</v>
      </c>
      <c r="B10167" s="112"/>
      <c r="C10167" s="136">
        <v>0.29199999999999998</v>
      </c>
      <c r="D10167" s="136">
        <v>0.33200000000000002</v>
      </c>
      <c r="E10167" s="140">
        <v>1.3160000000000001</v>
      </c>
      <c r="F10167" s="140">
        <v>0.38100000000000001</v>
      </c>
      <c r="G10167" s="136">
        <v>29.678000000000001</v>
      </c>
      <c r="H10167" s="136">
        <v>2.7269999999999999</v>
      </c>
      <c r="I10167" s="136">
        <v>0.19900000000000001</v>
      </c>
      <c r="J10167" s="141" t="s">
        <v>7619</v>
      </c>
      <c r="K10167" s="140">
        <v>1.3069999999999999</v>
      </c>
      <c r="L10167" s="134" t="s">
        <v>621</v>
      </c>
      <c r="M10167" s="136">
        <v>2.9140000000000001</v>
      </c>
      <c r="N10167" s="136">
        <v>0.95499999999999996</v>
      </c>
      <c r="O10167" s="136">
        <v>40.29</v>
      </c>
      <c r="P10167" s="136">
        <v>7.6520000000000001</v>
      </c>
      <c r="Q10167" s="136">
        <v>1.554</v>
      </c>
      <c r="R10167" s="136">
        <v>4.1100000000000003</v>
      </c>
      <c r="S10167" s="136">
        <v>1.845</v>
      </c>
    </row>
    <row r="10168" spans="1:19" ht="11.25" thickBot="1" x14ac:dyDescent="0.2">
      <c r="A10168" s="112"/>
    </row>
    <row r="10169" spans="1:19" ht="11.25" thickBot="1" x14ac:dyDescent="0.2">
      <c r="A10169" s="106" t="s">
        <v>357</v>
      </c>
      <c r="B10169" s="106" t="s">
        <v>358</v>
      </c>
      <c r="C10169" s="131" t="s">
        <v>34</v>
      </c>
      <c r="D10169" s="131" t="s">
        <v>35</v>
      </c>
      <c r="E10169" s="130" t="s">
        <v>36</v>
      </c>
      <c r="F10169" s="130" t="s">
        <v>37</v>
      </c>
      <c r="G10169" s="130" t="s">
        <v>38</v>
      </c>
      <c r="H10169" s="130" t="s">
        <v>39</v>
      </c>
      <c r="I10169" s="130" t="s">
        <v>40</v>
      </c>
      <c r="J10169" s="130" t="s">
        <v>41</v>
      </c>
      <c r="K10169" s="130" t="s">
        <v>42</v>
      </c>
      <c r="L10169" s="130" t="s">
        <v>43</v>
      </c>
      <c r="M10169" s="130" t="s">
        <v>44</v>
      </c>
      <c r="N10169" s="130" t="s">
        <v>45</v>
      </c>
      <c r="O10169" s="130" t="s">
        <v>46</v>
      </c>
      <c r="P10169" s="130" t="s">
        <v>47</v>
      </c>
      <c r="Q10169" s="130" t="s">
        <v>48</v>
      </c>
      <c r="R10169" s="130" t="s">
        <v>49</v>
      </c>
      <c r="S10169" s="130" t="s">
        <v>50</v>
      </c>
    </row>
    <row r="10170" spans="1:19" ht="11.25" thickBot="1" x14ac:dyDescent="0.2">
      <c r="A10170" s="107">
        <v>1</v>
      </c>
      <c r="B10170" s="132">
        <v>0.58156249999999998</v>
      </c>
      <c r="C10170" s="145">
        <v>418458.8</v>
      </c>
      <c r="D10170" s="134" t="s">
        <v>7620</v>
      </c>
      <c r="E10170" s="108">
        <v>24272.131000000001</v>
      </c>
      <c r="F10170" s="108">
        <v>423.00400000000002</v>
      </c>
      <c r="G10170" s="108">
        <v>2</v>
      </c>
      <c r="H10170" s="108">
        <v>5465.7169999999996</v>
      </c>
      <c r="I10170" s="108">
        <v>229976.37</v>
      </c>
      <c r="J10170" s="108">
        <v>1465128.4</v>
      </c>
      <c r="K10170" s="108">
        <v>13769.549000000001</v>
      </c>
      <c r="L10170" s="108">
        <v>27720.43</v>
      </c>
      <c r="M10170" s="108">
        <v>4032.39</v>
      </c>
      <c r="N10170" s="108">
        <v>2865.1970000000001</v>
      </c>
      <c r="O10170" s="108">
        <v>494.00599999999997</v>
      </c>
      <c r="P10170" s="108">
        <v>600.00900000000001</v>
      </c>
      <c r="Q10170" s="108">
        <v>539.00699999999995</v>
      </c>
      <c r="R10170" s="108">
        <v>449.005</v>
      </c>
      <c r="S10170" s="108">
        <v>575.00800000000004</v>
      </c>
    </row>
    <row r="10171" spans="1:19" ht="11.25" thickBot="1" x14ac:dyDescent="0.2">
      <c r="A10171" s="112"/>
    </row>
    <row r="10172" spans="1:19" ht="11.25" thickBot="1" x14ac:dyDescent="0.2">
      <c r="A10172" s="107">
        <v>2</v>
      </c>
      <c r="B10172" s="132">
        <v>0.58173611111111112</v>
      </c>
      <c r="C10172" s="145">
        <v>424095.07</v>
      </c>
      <c r="D10172" s="134" t="s">
        <v>7621</v>
      </c>
      <c r="E10172" s="108">
        <v>26907.365000000002</v>
      </c>
      <c r="F10172" s="108">
        <v>433.005</v>
      </c>
      <c r="G10172" s="108">
        <v>2</v>
      </c>
      <c r="H10172" s="108">
        <v>5588.7489999999998</v>
      </c>
      <c r="I10172" s="108">
        <v>229885.38</v>
      </c>
      <c r="J10172" s="108">
        <v>1474302.9</v>
      </c>
      <c r="K10172" s="108">
        <v>14280.893</v>
      </c>
      <c r="L10172" s="108">
        <v>27247.807000000001</v>
      </c>
      <c r="M10172" s="108">
        <v>3995.3829999999998</v>
      </c>
      <c r="N10172" s="108">
        <v>2790.1869999999999</v>
      </c>
      <c r="O10172" s="108">
        <v>479.00599999999997</v>
      </c>
      <c r="P10172" s="108">
        <v>556.00699999999995</v>
      </c>
      <c r="Q10172" s="108">
        <v>543.00699999999995</v>
      </c>
      <c r="R10172" s="108">
        <v>450.005</v>
      </c>
      <c r="S10172" s="108">
        <v>628.00900000000001</v>
      </c>
    </row>
    <row r="10173" spans="1:19" ht="11.25" thickBot="1" x14ac:dyDescent="0.2">
      <c r="A10173" s="112"/>
    </row>
    <row r="10174" spans="1:19" ht="11.25" thickBot="1" x14ac:dyDescent="0.2">
      <c r="A10174" s="107">
        <v>3</v>
      </c>
      <c r="B10174" s="132">
        <v>0.5819212962962963</v>
      </c>
      <c r="C10174" s="145">
        <v>429014.26</v>
      </c>
      <c r="D10174" s="134" t="s">
        <v>7622</v>
      </c>
      <c r="E10174" s="108">
        <v>25052.053</v>
      </c>
      <c r="F10174" s="108">
        <v>509.00599999999997</v>
      </c>
      <c r="G10174" s="108">
        <v>5</v>
      </c>
      <c r="H10174" s="108">
        <v>5514.73</v>
      </c>
      <c r="I10174" s="108">
        <v>231003.64</v>
      </c>
      <c r="J10174" s="108">
        <v>1475475.8</v>
      </c>
      <c r="K10174" s="108">
        <v>14231.859</v>
      </c>
      <c r="L10174" s="108">
        <v>27678.374</v>
      </c>
      <c r="M10174" s="108">
        <v>3978.38</v>
      </c>
      <c r="N10174" s="108">
        <v>2781.1860000000001</v>
      </c>
      <c r="O10174" s="108">
        <v>537.00699999999995</v>
      </c>
      <c r="P10174" s="108">
        <v>545.00699999999995</v>
      </c>
      <c r="Q10174" s="108">
        <v>516.00599999999997</v>
      </c>
      <c r="R10174" s="108">
        <v>463.005</v>
      </c>
      <c r="S10174" s="108">
        <v>582.00800000000004</v>
      </c>
    </row>
    <row r="10175" spans="1:19" ht="11.25" thickBot="1" x14ac:dyDescent="0.2">
      <c r="A10175" s="112"/>
    </row>
    <row r="10176" spans="1:19" ht="11.25" thickBot="1" x14ac:dyDescent="0.2">
      <c r="A10176" s="135" t="s">
        <v>362</v>
      </c>
      <c r="B10176" s="112"/>
      <c r="C10176" s="140">
        <v>423856.04</v>
      </c>
      <c r="D10176" s="134" t="s">
        <v>7623</v>
      </c>
      <c r="E10176" s="136">
        <v>25410.516</v>
      </c>
      <c r="F10176" s="136">
        <v>455.005</v>
      </c>
      <c r="G10176" s="136">
        <v>3</v>
      </c>
      <c r="H10176" s="136">
        <v>5523.0649999999996</v>
      </c>
      <c r="I10176" s="136">
        <v>230288.46</v>
      </c>
      <c r="J10176" s="136">
        <v>1471635.7</v>
      </c>
      <c r="K10176" s="136">
        <v>14094.1</v>
      </c>
      <c r="L10176" s="136">
        <v>27548.87</v>
      </c>
      <c r="M10176" s="136">
        <v>4002.0509999999999</v>
      </c>
      <c r="N10176" s="136">
        <v>2812.19</v>
      </c>
      <c r="O10176" s="136">
        <v>503.339</v>
      </c>
      <c r="P10176" s="136">
        <v>567.00800000000004</v>
      </c>
      <c r="Q10176" s="136">
        <v>532.673</v>
      </c>
      <c r="R10176" s="136">
        <v>454.005</v>
      </c>
      <c r="S10176" s="136">
        <v>595.00900000000001</v>
      </c>
    </row>
    <row r="10177" spans="1:19" ht="11.25" thickBot="1" x14ac:dyDescent="0.2">
      <c r="A10177" s="112"/>
    </row>
    <row r="10178" spans="1:19" ht="11.25" thickBot="1" x14ac:dyDescent="0.2">
      <c r="A10178" s="138" t="s">
        <v>364</v>
      </c>
      <c r="B10178" s="112"/>
      <c r="C10178" s="140">
        <v>5281.7879999999996</v>
      </c>
      <c r="D10178" s="134" t="s">
        <v>7624</v>
      </c>
      <c r="E10178" s="136">
        <v>1353.694</v>
      </c>
      <c r="F10178" s="136">
        <v>47.033000000000001</v>
      </c>
      <c r="G10178" s="136">
        <v>1.732</v>
      </c>
      <c r="H10178" s="136">
        <v>61.938000000000002</v>
      </c>
      <c r="I10178" s="136">
        <v>621.03300000000002</v>
      </c>
      <c r="J10178" s="136">
        <v>5665.9080000000004</v>
      </c>
      <c r="K10178" s="136">
        <v>282.137</v>
      </c>
      <c r="L10178" s="136">
        <v>261.57499999999999</v>
      </c>
      <c r="M10178" s="136">
        <v>27.616</v>
      </c>
      <c r="N10178" s="136">
        <v>46.125999999999998</v>
      </c>
      <c r="O10178" s="136">
        <v>30.106000000000002</v>
      </c>
      <c r="P10178" s="136">
        <v>29.103999999999999</v>
      </c>
      <c r="Q10178" s="136">
        <v>14.571999999999999</v>
      </c>
      <c r="R10178" s="136">
        <v>7.81</v>
      </c>
      <c r="S10178" s="136">
        <v>28.792999999999999</v>
      </c>
    </row>
    <row r="10179" spans="1:19" ht="11.25" thickBot="1" x14ac:dyDescent="0.2">
      <c r="A10179" s="112"/>
    </row>
    <row r="10180" spans="1:19" ht="11.25" thickBot="1" x14ac:dyDescent="0.2">
      <c r="A10180" s="139" t="s">
        <v>366</v>
      </c>
      <c r="B10180" s="112"/>
      <c r="C10180" s="140">
        <v>1.246</v>
      </c>
      <c r="D10180" s="134" t="s">
        <v>561</v>
      </c>
      <c r="E10180" s="136">
        <v>5.327</v>
      </c>
      <c r="F10180" s="136">
        <v>10.337</v>
      </c>
      <c r="G10180" s="136">
        <v>57.734999999999999</v>
      </c>
      <c r="H10180" s="136">
        <v>1.121</v>
      </c>
      <c r="I10180" s="136">
        <v>0.27</v>
      </c>
      <c r="J10180" s="136">
        <v>0.38500000000000001</v>
      </c>
      <c r="K10180" s="136">
        <v>2.0019999999999998</v>
      </c>
      <c r="L10180" s="136">
        <v>0.94899999999999995</v>
      </c>
      <c r="M10180" s="136">
        <v>0.69</v>
      </c>
      <c r="N10180" s="136">
        <v>1.64</v>
      </c>
      <c r="O10180" s="136">
        <v>5.9809999999999999</v>
      </c>
      <c r="P10180" s="136">
        <v>5.133</v>
      </c>
      <c r="Q10180" s="136">
        <v>2.7360000000000002</v>
      </c>
      <c r="R10180" s="136">
        <v>1.72</v>
      </c>
      <c r="S10180" s="136">
        <v>4.8390000000000004</v>
      </c>
    </row>
    <row r="10181" spans="1:19" ht="11.25" thickBot="1" x14ac:dyDescent="0.2">
      <c r="A10181" s="112"/>
    </row>
    <row r="10182" spans="1:19" ht="11.25" thickBot="1" x14ac:dyDescent="0.2">
      <c r="A10182" s="106" t="s">
        <v>357</v>
      </c>
      <c r="B10182" s="106" t="s">
        <v>358</v>
      </c>
      <c r="C10182" s="130" t="s">
        <v>51</v>
      </c>
      <c r="D10182" s="130" t="s">
        <v>52</v>
      </c>
      <c r="E10182" s="130" t="s">
        <v>53</v>
      </c>
      <c r="F10182" s="130" t="s">
        <v>54</v>
      </c>
      <c r="G10182" s="130" t="s">
        <v>55</v>
      </c>
      <c r="H10182" s="130" t="s">
        <v>56</v>
      </c>
      <c r="I10182" s="130" t="s">
        <v>57</v>
      </c>
      <c r="J10182" s="130" t="s">
        <v>58</v>
      </c>
      <c r="K10182" s="130" t="s">
        <v>59</v>
      </c>
      <c r="L10182" s="130" t="s">
        <v>60</v>
      </c>
      <c r="M10182" s="130" t="s">
        <v>61</v>
      </c>
      <c r="N10182" s="130" t="s">
        <v>62</v>
      </c>
      <c r="O10182" s="130" t="s">
        <v>63</v>
      </c>
      <c r="P10182" s="130" t="s">
        <v>64</v>
      </c>
      <c r="Q10182" s="131" t="s">
        <v>65</v>
      </c>
      <c r="R10182" s="131" t="s">
        <v>66</v>
      </c>
      <c r="S10182" s="130" t="s">
        <v>67</v>
      </c>
    </row>
    <row r="10183" spans="1:19" ht="11.25" thickBot="1" x14ac:dyDescent="0.2">
      <c r="A10183" s="107">
        <v>1</v>
      </c>
      <c r="B10183" s="132">
        <v>0.58156249999999998</v>
      </c>
      <c r="C10183" s="108">
        <v>406.00400000000002</v>
      </c>
      <c r="D10183" s="108">
        <v>392.00400000000002</v>
      </c>
      <c r="E10183" s="108">
        <v>146.001</v>
      </c>
      <c r="F10183" s="108">
        <v>238.001</v>
      </c>
      <c r="G10183" s="108">
        <v>141</v>
      </c>
      <c r="H10183" s="108">
        <v>920.02</v>
      </c>
      <c r="I10183" s="108">
        <v>2556.1570000000002</v>
      </c>
      <c r="J10183" s="108">
        <v>4524.491</v>
      </c>
      <c r="K10183" s="108">
        <v>6607.0469999999996</v>
      </c>
      <c r="L10183" s="108">
        <v>14</v>
      </c>
      <c r="M10183" s="108">
        <v>4</v>
      </c>
      <c r="N10183" s="108">
        <v>700.01199999999994</v>
      </c>
      <c r="O10183" s="108">
        <v>253.00200000000001</v>
      </c>
      <c r="P10183" s="108">
        <v>37822.300999999999</v>
      </c>
      <c r="Q10183" s="145">
        <v>1826757.2</v>
      </c>
      <c r="R10183" s="134" t="s">
        <v>7625</v>
      </c>
      <c r="S10183" s="108">
        <v>4489.4840000000004</v>
      </c>
    </row>
    <row r="10184" spans="1:19" ht="11.25" thickBot="1" x14ac:dyDescent="0.2">
      <c r="A10184" s="112"/>
    </row>
    <row r="10185" spans="1:19" ht="11.25" thickBot="1" x14ac:dyDescent="0.2">
      <c r="A10185" s="107">
        <v>2</v>
      </c>
      <c r="B10185" s="132">
        <v>0.58173611111111112</v>
      </c>
      <c r="C10185" s="108">
        <v>410.00400000000002</v>
      </c>
      <c r="D10185" s="108">
        <v>448.005</v>
      </c>
      <c r="E10185" s="108">
        <v>171.001</v>
      </c>
      <c r="F10185" s="108">
        <v>222.001</v>
      </c>
      <c r="G10185" s="108">
        <v>147.001</v>
      </c>
      <c r="H10185" s="108">
        <v>610.00900000000001</v>
      </c>
      <c r="I10185" s="108">
        <v>2520.152</v>
      </c>
      <c r="J10185" s="108">
        <v>4565.5</v>
      </c>
      <c r="K10185" s="108">
        <v>6465.0029999999997</v>
      </c>
      <c r="L10185" s="108">
        <v>13</v>
      </c>
      <c r="M10185" s="108">
        <v>5</v>
      </c>
      <c r="N10185" s="108">
        <v>719.01199999999994</v>
      </c>
      <c r="O10185" s="108">
        <v>258.00200000000001</v>
      </c>
      <c r="P10185" s="108">
        <v>37579.862999999998</v>
      </c>
      <c r="Q10185" s="145">
        <v>1850789.8</v>
      </c>
      <c r="R10185" s="134" t="s">
        <v>7626</v>
      </c>
      <c r="S10185" s="108">
        <v>4847.5640000000003</v>
      </c>
    </row>
    <row r="10186" spans="1:19" ht="11.25" thickBot="1" x14ac:dyDescent="0.2">
      <c r="A10186" s="112"/>
    </row>
    <row r="10187" spans="1:19" ht="11.25" thickBot="1" x14ac:dyDescent="0.2">
      <c r="A10187" s="107">
        <v>3</v>
      </c>
      <c r="B10187" s="132">
        <v>0.5819212962962963</v>
      </c>
      <c r="C10187" s="108">
        <v>461.005</v>
      </c>
      <c r="D10187" s="108">
        <v>347.00299999999999</v>
      </c>
      <c r="E10187" s="108">
        <v>161.001</v>
      </c>
      <c r="F10187" s="108">
        <v>233.001</v>
      </c>
      <c r="G10187" s="108">
        <v>135</v>
      </c>
      <c r="H10187" s="108">
        <v>572.00800000000004</v>
      </c>
      <c r="I10187" s="108">
        <v>2598.1619999999998</v>
      </c>
      <c r="J10187" s="108">
        <v>4414.4679999999998</v>
      </c>
      <c r="K10187" s="108">
        <v>6607.0469999999996</v>
      </c>
      <c r="L10187" s="108">
        <v>15</v>
      </c>
      <c r="M10187" s="108">
        <v>12</v>
      </c>
      <c r="N10187" s="108">
        <v>716.01199999999994</v>
      </c>
      <c r="O10187" s="108">
        <v>245.001</v>
      </c>
      <c r="P10187" s="108">
        <v>37864.377999999997</v>
      </c>
      <c r="Q10187" s="145">
        <v>1872253.3</v>
      </c>
      <c r="R10187" s="134" t="s">
        <v>7627</v>
      </c>
      <c r="S10187" s="108">
        <v>4519.49</v>
      </c>
    </row>
    <row r="10188" spans="1:19" ht="11.25" thickBot="1" x14ac:dyDescent="0.2">
      <c r="A10188" s="112"/>
    </row>
    <row r="10189" spans="1:19" ht="11.25" thickBot="1" x14ac:dyDescent="0.2">
      <c r="A10189" s="135" t="s">
        <v>362</v>
      </c>
      <c r="B10189" s="112"/>
      <c r="C10189" s="136">
        <v>425.67099999999999</v>
      </c>
      <c r="D10189" s="136">
        <v>395.67</v>
      </c>
      <c r="E10189" s="136">
        <v>159.334</v>
      </c>
      <c r="F10189" s="136">
        <v>231.001</v>
      </c>
      <c r="G10189" s="136">
        <v>141</v>
      </c>
      <c r="H10189" s="136">
        <v>700.67899999999997</v>
      </c>
      <c r="I10189" s="136">
        <v>2558.1570000000002</v>
      </c>
      <c r="J10189" s="136">
        <v>4501.4859999999999</v>
      </c>
      <c r="K10189" s="136">
        <v>6559.6989999999996</v>
      </c>
      <c r="L10189" s="136">
        <v>14</v>
      </c>
      <c r="M10189" s="136">
        <v>7</v>
      </c>
      <c r="N10189" s="136">
        <v>711.67899999999997</v>
      </c>
      <c r="O10189" s="136">
        <v>252.00200000000001</v>
      </c>
      <c r="P10189" s="136">
        <v>37755.514000000003</v>
      </c>
      <c r="Q10189" s="140">
        <v>1849933.4</v>
      </c>
      <c r="R10189" s="134" t="s">
        <v>7628</v>
      </c>
      <c r="S10189" s="136">
        <v>4618.8459999999995</v>
      </c>
    </row>
    <row r="10190" spans="1:19" ht="11.25" thickBot="1" x14ac:dyDescent="0.2">
      <c r="A10190" s="112"/>
    </row>
    <row r="10191" spans="1:19" ht="11.25" thickBot="1" x14ac:dyDescent="0.2">
      <c r="A10191" s="138" t="s">
        <v>364</v>
      </c>
      <c r="B10191" s="112"/>
      <c r="C10191" s="136">
        <v>30.664999999999999</v>
      </c>
      <c r="D10191" s="136">
        <v>50.600999999999999</v>
      </c>
      <c r="E10191" s="136">
        <v>12.583</v>
      </c>
      <c r="F10191" s="136">
        <v>8.1850000000000005</v>
      </c>
      <c r="G10191" s="136">
        <v>6</v>
      </c>
      <c r="H10191" s="136">
        <v>190.90299999999999</v>
      </c>
      <c r="I10191" s="136">
        <v>39.042999999999999</v>
      </c>
      <c r="J10191" s="136">
        <v>78.099999999999994</v>
      </c>
      <c r="K10191" s="136">
        <v>82.009</v>
      </c>
      <c r="L10191" s="136">
        <v>1</v>
      </c>
      <c r="M10191" s="136">
        <v>4.359</v>
      </c>
      <c r="N10191" s="136">
        <v>10.215</v>
      </c>
      <c r="O10191" s="136">
        <v>6.5579999999999998</v>
      </c>
      <c r="P10191" s="136">
        <v>153.566</v>
      </c>
      <c r="Q10191" s="140">
        <v>22760.144</v>
      </c>
      <c r="R10191" s="134" t="s">
        <v>7629</v>
      </c>
      <c r="S10191" s="136">
        <v>198.643</v>
      </c>
    </row>
    <row r="10192" spans="1:19" ht="11.25" thickBot="1" x14ac:dyDescent="0.2">
      <c r="A10192" s="112"/>
    </row>
    <row r="10193" spans="1:19" ht="11.25" thickBot="1" x14ac:dyDescent="0.2">
      <c r="A10193" s="139" t="s">
        <v>366</v>
      </c>
      <c r="B10193" s="112"/>
      <c r="C10193" s="136">
        <v>7.2039999999999997</v>
      </c>
      <c r="D10193" s="136">
        <v>12.789</v>
      </c>
      <c r="E10193" s="136">
        <v>7.8970000000000002</v>
      </c>
      <c r="F10193" s="136">
        <v>3.5430000000000001</v>
      </c>
      <c r="G10193" s="136">
        <v>4.2549999999999999</v>
      </c>
      <c r="H10193" s="136">
        <v>27.245000000000001</v>
      </c>
      <c r="I10193" s="136">
        <v>1.526</v>
      </c>
      <c r="J10193" s="136">
        <v>1.7350000000000001</v>
      </c>
      <c r="K10193" s="136">
        <v>1.25</v>
      </c>
      <c r="L10193" s="136">
        <v>7.1429999999999998</v>
      </c>
      <c r="M10193" s="136">
        <v>62.27</v>
      </c>
      <c r="N10193" s="136">
        <v>1.4350000000000001</v>
      </c>
      <c r="O10193" s="136">
        <v>2.6019999999999999</v>
      </c>
      <c r="P10193" s="136">
        <v>0.40699999999999997</v>
      </c>
      <c r="Q10193" s="140">
        <v>1.23</v>
      </c>
      <c r="R10193" s="134" t="s">
        <v>2234</v>
      </c>
      <c r="S10193" s="136">
        <v>4.3010000000000002</v>
      </c>
    </row>
    <row r="10194" spans="1:19" ht="11.25" thickBot="1" x14ac:dyDescent="0.2">
      <c r="A10194" s="112"/>
    </row>
    <row r="10195" spans="1:19" ht="11.25" thickBot="1" x14ac:dyDescent="0.2">
      <c r="A10195" s="106" t="s">
        <v>357</v>
      </c>
      <c r="B10195" s="106" t="s">
        <v>358</v>
      </c>
      <c r="C10195" s="130" t="s">
        <v>68</v>
      </c>
    </row>
    <row r="10196" spans="1:19" ht="11.25" thickBot="1" x14ac:dyDescent="0.2">
      <c r="A10196" s="107">
        <v>1</v>
      </c>
      <c r="B10196" s="132">
        <v>0.58156249999999998</v>
      </c>
      <c r="C10196" s="108">
        <v>965.02200000000005</v>
      </c>
    </row>
    <row r="10197" spans="1:19" ht="11.25" thickBot="1" x14ac:dyDescent="0.2">
      <c r="A10197" s="112"/>
    </row>
    <row r="10198" spans="1:19" ht="11.25" thickBot="1" x14ac:dyDescent="0.2">
      <c r="A10198" s="107">
        <v>2</v>
      </c>
      <c r="B10198" s="132">
        <v>0.58173611111111112</v>
      </c>
      <c r="C10198" s="108">
        <v>948.02200000000005</v>
      </c>
    </row>
    <row r="10199" spans="1:19" ht="11.25" thickBot="1" x14ac:dyDescent="0.2">
      <c r="A10199" s="112"/>
    </row>
    <row r="10200" spans="1:19" ht="11.25" thickBot="1" x14ac:dyDescent="0.2">
      <c r="A10200" s="107">
        <v>3</v>
      </c>
      <c r="B10200" s="132">
        <v>0.5819212962962963</v>
      </c>
      <c r="C10200" s="108">
        <v>1047.0260000000001</v>
      </c>
    </row>
    <row r="10201" spans="1:19" ht="11.25" thickBot="1" x14ac:dyDescent="0.2">
      <c r="A10201" s="112"/>
    </row>
    <row r="10202" spans="1:19" ht="11.25" thickBot="1" x14ac:dyDescent="0.2">
      <c r="A10202" s="135" t="s">
        <v>362</v>
      </c>
      <c r="B10202" s="112"/>
      <c r="C10202" s="136">
        <v>986.69</v>
      </c>
    </row>
    <row r="10203" spans="1:19" ht="11.25" thickBot="1" x14ac:dyDescent="0.2">
      <c r="A10203" s="112"/>
    </row>
    <row r="10204" spans="1:19" ht="11.25" thickBot="1" x14ac:dyDescent="0.2">
      <c r="A10204" s="138" t="s">
        <v>364</v>
      </c>
      <c r="B10204" s="112"/>
      <c r="C10204" s="136">
        <v>52.94</v>
      </c>
    </row>
    <row r="10205" spans="1:19" ht="11.25" thickBot="1" x14ac:dyDescent="0.2">
      <c r="A10205" s="112"/>
    </row>
    <row r="10206" spans="1:19" ht="11.25" thickBot="1" x14ac:dyDescent="0.2">
      <c r="A10206" s="139" t="s">
        <v>366</v>
      </c>
      <c r="B10206" s="112"/>
      <c r="C10206" s="136">
        <v>5.3650000000000002</v>
      </c>
    </row>
    <row r="10207" spans="1:19" ht="10.5" x14ac:dyDescent="0.15">
      <c r="A10207" s="112"/>
    </row>
    <row r="10208" spans="1:19" x14ac:dyDescent="0.15">
      <c r="A10208" s="129"/>
      <c r="B10208" s="86" t="s">
        <v>2235</v>
      </c>
    </row>
    <row r="10209" spans="1:19" ht="9.75" thickBot="1" x14ac:dyDescent="0.2">
      <c r="A10209" s="81" t="s">
        <v>5871</v>
      </c>
    </row>
    <row r="10210" spans="1:19" ht="11.25" thickBot="1" x14ac:dyDescent="0.2">
      <c r="A10210" s="106" t="s">
        <v>357</v>
      </c>
      <c r="B10210" s="106" t="s">
        <v>358</v>
      </c>
      <c r="C10210" s="130" t="s">
        <v>0</v>
      </c>
      <c r="D10210" s="130" t="s">
        <v>1</v>
      </c>
      <c r="E10210" s="130" t="s">
        <v>2</v>
      </c>
      <c r="F10210" s="130" t="s">
        <v>3</v>
      </c>
      <c r="G10210" s="130" t="s">
        <v>4</v>
      </c>
      <c r="H10210" s="130" t="s">
        <v>5</v>
      </c>
      <c r="I10210" s="131" t="s">
        <v>6</v>
      </c>
      <c r="J10210" s="131" t="s">
        <v>7</v>
      </c>
      <c r="K10210" s="130" t="s">
        <v>8</v>
      </c>
      <c r="L10210" s="130" t="s">
        <v>9</v>
      </c>
      <c r="M10210" s="130" t="s">
        <v>10</v>
      </c>
      <c r="N10210" s="130" t="s">
        <v>11</v>
      </c>
      <c r="O10210" s="130" t="s">
        <v>12</v>
      </c>
      <c r="P10210" s="130" t="s">
        <v>13</v>
      </c>
      <c r="Q10210" s="130" t="s">
        <v>14</v>
      </c>
      <c r="R10210" s="130" t="s">
        <v>15</v>
      </c>
      <c r="S10210" s="130" t="s">
        <v>16</v>
      </c>
    </row>
    <row r="10211" spans="1:19" ht="11.25" thickBot="1" x14ac:dyDescent="0.2">
      <c r="A10211" s="107">
        <v>1</v>
      </c>
      <c r="B10211" s="132">
        <v>0.58672453703703698</v>
      </c>
      <c r="C10211" s="141" t="s">
        <v>7630</v>
      </c>
      <c r="D10211" s="141" t="s">
        <v>7631</v>
      </c>
      <c r="E10211" s="141" t="s">
        <v>7632</v>
      </c>
      <c r="F10211" s="141" t="s">
        <v>7633</v>
      </c>
      <c r="G10211" s="141" t="s">
        <v>7634</v>
      </c>
      <c r="H10211" s="141" t="s">
        <v>7635</v>
      </c>
      <c r="I10211" s="145">
        <v>19334.968000000001</v>
      </c>
      <c r="J10211" s="134" t="s">
        <v>7636</v>
      </c>
      <c r="K10211" s="141" t="s">
        <v>7637</v>
      </c>
      <c r="L10211" s="108">
        <v>242.001</v>
      </c>
      <c r="M10211" s="108">
        <v>22922.603999999999</v>
      </c>
      <c r="N10211" s="108">
        <v>65871.974000000002</v>
      </c>
      <c r="O10211" s="141" t="s">
        <v>7638</v>
      </c>
      <c r="P10211" s="108">
        <v>242689.37</v>
      </c>
      <c r="Q10211" s="108">
        <v>10986.896000000001</v>
      </c>
      <c r="R10211" s="108">
        <v>11884.388999999999</v>
      </c>
      <c r="S10211" s="108">
        <v>192061.24</v>
      </c>
    </row>
    <row r="10212" spans="1:19" ht="11.25" thickBot="1" x14ac:dyDescent="0.2">
      <c r="A10212" s="112"/>
    </row>
    <row r="10213" spans="1:19" ht="11.25" thickBot="1" x14ac:dyDescent="0.2">
      <c r="A10213" s="107">
        <v>2</v>
      </c>
      <c r="B10213" s="132">
        <v>0.58689814814814811</v>
      </c>
      <c r="C10213" s="141" t="s">
        <v>7639</v>
      </c>
      <c r="D10213" s="141" t="s">
        <v>7640</v>
      </c>
      <c r="E10213" s="141" t="s">
        <v>7641</v>
      </c>
      <c r="F10213" s="141" t="s">
        <v>7642</v>
      </c>
      <c r="G10213" s="141" t="s">
        <v>7643</v>
      </c>
      <c r="H10213" s="141" t="s">
        <v>7644</v>
      </c>
      <c r="I10213" s="145">
        <v>19338.972000000002</v>
      </c>
      <c r="J10213" s="134" t="s">
        <v>7645</v>
      </c>
      <c r="K10213" s="141" t="s">
        <v>7646</v>
      </c>
      <c r="L10213" s="108">
        <v>230.001</v>
      </c>
      <c r="M10213" s="108">
        <v>22886.563999999998</v>
      </c>
      <c r="N10213" s="108">
        <v>66299.327000000005</v>
      </c>
      <c r="O10213" s="141" t="s">
        <v>7647</v>
      </c>
      <c r="P10213" s="108">
        <v>245254.14</v>
      </c>
      <c r="Q10213" s="108">
        <v>10939.871999999999</v>
      </c>
      <c r="R10213" s="108">
        <v>12086.504999999999</v>
      </c>
      <c r="S10213" s="108">
        <v>193591.3</v>
      </c>
    </row>
    <row r="10214" spans="1:19" ht="11.25" thickBot="1" x14ac:dyDescent="0.2">
      <c r="A10214" s="112"/>
    </row>
    <row r="10215" spans="1:19" ht="11.25" thickBot="1" x14ac:dyDescent="0.2">
      <c r="A10215" s="107">
        <v>3</v>
      </c>
      <c r="B10215" s="132">
        <v>0.58708333333333329</v>
      </c>
      <c r="C10215" s="141" t="s">
        <v>7648</v>
      </c>
      <c r="D10215" s="141" t="s">
        <v>7649</v>
      </c>
      <c r="E10215" s="141" t="s">
        <v>7650</v>
      </c>
      <c r="F10215" s="141" t="s">
        <v>7651</v>
      </c>
      <c r="G10215" s="141" t="s">
        <v>7652</v>
      </c>
      <c r="H10215" s="141" t="s">
        <v>7653</v>
      </c>
      <c r="I10215" s="145">
        <v>19456.080999999998</v>
      </c>
      <c r="J10215" s="134" t="s">
        <v>7654</v>
      </c>
      <c r="K10215" s="141" t="s">
        <v>7655</v>
      </c>
      <c r="L10215" s="108">
        <v>236.001</v>
      </c>
      <c r="M10215" s="108">
        <v>23203.915000000001</v>
      </c>
      <c r="N10215" s="108">
        <v>66092.672000000006</v>
      </c>
      <c r="O10215" s="141" t="s">
        <v>7656</v>
      </c>
      <c r="P10215" s="108">
        <v>245376.57</v>
      </c>
      <c r="Q10215" s="108">
        <v>11005.906000000001</v>
      </c>
      <c r="R10215" s="108">
        <v>12060.49</v>
      </c>
      <c r="S10215" s="108">
        <v>192783.87</v>
      </c>
    </row>
    <row r="10216" spans="1:19" ht="11.25" thickBot="1" x14ac:dyDescent="0.2">
      <c r="A10216" s="112"/>
    </row>
    <row r="10217" spans="1:19" ht="11.25" thickBot="1" x14ac:dyDescent="0.2">
      <c r="A10217" s="135" t="s">
        <v>362</v>
      </c>
      <c r="B10217" s="112"/>
      <c r="C10217" s="141" t="s">
        <v>7657</v>
      </c>
      <c r="D10217" s="141" t="s">
        <v>7658</v>
      </c>
      <c r="E10217" s="141" t="s">
        <v>7659</v>
      </c>
      <c r="F10217" s="141" t="s">
        <v>7660</v>
      </c>
      <c r="G10217" s="141" t="s">
        <v>7661</v>
      </c>
      <c r="H10217" s="141" t="s">
        <v>7662</v>
      </c>
      <c r="I10217" s="140">
        <v>19376.672999999999</v>
      </c>
      <c r="J10217" s="134" t="s">
        <v>7663</v>
      </c>
      <c r="K10217" s="141" t="s">
        <v>7664</v>
      </c>
      <c r="L10217" s="136">
        <v>236.001</v>
      </c>
      <c r="M10217" s="136">
        <v>23004.361000000001</v>
      </c>
      <c r="N10217" s="136">
        <v>66087.990999999995</v>
      </c>
      <c r="O10217" s="141" t="s">
        <v>7665</v>
      </c>
      <c r="P10217" s="136">
        <v>244440.03</v>
      </c>
      <c r="Q10217" s="136">
        <v>10977.558000000001</v>
      </c>
      <c r="R10217" s="136">
        <v>12010.460999999999</v>
      </c>
      <c r="S10217" s="136">
        <v>192812.14</v>
      </c>
    </row>
    <row r="10218" spans="1:19" ht="11.25" thickBot="1" x14ac:dyDescent="0.2">
      <c r="A10218" s="112"/>
    </row>
    <row r="10219" spans="1:19" ht="11.25" thickBot="1" x14ac:dyDescent="0.2">
      <c r="A10219" s="138" t="s">
        <v>364</v>
      </c>
      <c r="B10219" s="112"/>
      <c r="C10219" s="141" t="s">
        <v>7666</v>
      </c>
      <c r="D10219" s="141" t="s">
        <v>7667</v>
      </c>
      <c r="E10219" s="141" t="s">
        <v>7668</v>
      </c>
      <c r="F10219" s="141" t="s">
        <v>7669</v>
      </c>
      <c r="G10219" s="141" t="s">
        <v>7670</v>
      </c>
      <c r="H10219" s="141" t="s">
        <v>7671</v>
      </c>
      <c r="I10219" s="140">
        <v>68.798000000000002</v>
      </c>
      <c r="J10219" s="134" t="s">
        <v>7672</v>
      </c>
      <c r="K10219" s="141" t="s">
        <v>7673</v>
      </c>
      <c r="L10219" s="136">
        <v>6</v>
      </c>
      <c r="M10219" s="136">
        <v>173.756</v>
      </c>
      <c r="N10219" s="136">
        <v>213.715</v>
      </c>
      <c r="O10219" s="141" t="s">
        <v>7674</v>
      </c>
      <c r="P10219" s="136">
        <v>1517.35</v>
      </c>
      <c r="Q10219" s="136">
        <v>33.993000000000002</v>
      </c>
      <c r="R10219" s="136">
        <v>109.95399999999999</v>
      </c>
      <c r="S10219" s="136">
        <v>765.42399999999998</v>
      </c>
    </row>
    <row r="10220" spans="1:19" ht="11.25" thickBot="1" x14ac:dyDescent="0.2">
      <c r="A10220" s="112"/>
    </row>
    <row r="10221" spans="1:19" ht="11.25" thickBot="1" x14ac:dyDescent="0.2">
      <c r="A10221" s="139" t="s">
        <v>366</v>
      </c>
      <c r="B10221" s="112"/>
      <c r="C10221" s="141" t="s">
        <v>2455</v>
      </c>
      <c r="D10221" s="141" t="s">
        <v>1713</v>
      </c>
      <c r="E10221" s="141" t="s">
        <v>7675</v>
      </c>
      <c r="F10221" s="141" t="s">
        <v>5348</v>
      </c>
      <c r="G10221" s="141" t="s">
        <v>7676</v>
      </c>
      <c r="H10221" s="141" t="s">
        <v>7677</v>
      </c>
      <c r="I10221" s="140">
        <v>0.35499999999999998</v>
      </c>
      <c r="J10221" s="134" t="s">
        <v>2286</v>
      </c>
      <c r="K10221" s="141" t="s">
        <v>2932</v>
      </c>
      <c r="L10221" s="136">
        <v>2.5419999999999998</v>
      </c>
      <c r="M10221" s="136">
        <v>0.755</v>
      </c>
      <c r="N10221" s="136">
        <v>0.32300000000000001</v>
      </c>
      <c r="O10221" s="141" t="s">
        <v>1574</v>
      </c>
      <c r="P10221" s="136">
        <v>0.621</v>
      </c>
      <c r="Q10221" s="136">
        <v>0.31</v>
      </c>
      <c r="R10221" s="136">
        <v>0.91500000000000004</v>
      </c>
      <c r="S10221" s="136">
        <v>0.39700000000000002</v>
      </c>
    </row>
    <row r="10222" spans="1:19" ht="11.25" thickBot="1" x14ac:dyDescent="0.2">
      <c r="A10222" s="112"/>
    </row>
    <row r="10223" spans="1:19" ht="11.25" thickBot="1" x14ac:dyDescent="0.2">
      <c r="A10223" s="106" t="s">
        <v>357</v>
      </c>
      <c r="B10223" s="106" t="s">
        <v>358</v>
      </c>
      <c r="C10223" s="130" t="s">
        <v>17</v>
      </c>
      <c r="D10223" s="130" t="s">
        <v>18</v>
      </c>
      <c r="E10223" s="131" t="s">
        <v>19</v>
      </c>
      <c r="F10223" s="131" t="s">
        <v>20</v>
      </c>
      <c r="G10223" s="130" t="s">
        <v>21</v>
      </c>
      <c r="H10223" s="130" t="s">
        <v>22</v>
      </c>
      <c r="I10223" s="130" t="s">
        <v>23</v>
      </c>
      <c r="J10223" s="130" t="s">
        <v>24</v>
      </c>
      <c r="K10223" s="131" t="s">
        <v>25</v>
      </c>
      <c r="L10223" s="131" t="s">
        <v>26</v>
      </c>
      <c r="M10223" s="130" t="s">
        <v>27</v>
      </c>
      <c r="N10223" s="130" t="s">
        <v>28</v>
      </c>
      <c r="O10223" s="130" t="s">
        <v>29</v>
      </c>
      <c r="P10223" s="130" t="s">
        <v>30</v>
      </c>
      <c r="Q10223" s="130" t="s">
        <v>31</v>
      </c>
      <c r="R10223" s="130" t="s">
        <v>32</v>
      </c>
      <c r="S10223" s="130" t="s">
        <v>33</v>
      </c>
    </row>
    <row r="10224" spans="1:19" ht="11.25" thickBot="1" x14ac:dyDescent="0.2">
      <c r="A10224" s="107">
        <v>1</v>
      </c>
      <c r="B10224" s="132">
        <v>0.58672453703703698</v>
      </c>
      <c r="C10224" s="108">
        <v>40344.025999999998</v>
      </c>
      <c r="D10224" s="108">
        <v>29239.504000000001</v>
      </c>
      <c r="E10224" s="145">
        <v>23061.757000000001</v>
      </c>
      <c r="F10224" s="145">
        <v>869551.92</v>
      </c>
      <c r="G10224" s="108">
        <v>23</v>
      </c>
      <c r="H10224" s="108">
        <v>122</v>
      </c>
      <c r="I10224" s="108">
        <v>340862.87</v>
      </c>
      <c r="J10224" s="141" t="s">
        <v>7678</v>
      </c>
      <c r="K10224" s="145">
        <v>179782.39</v>
      </c>
      <c r="L10224" s="134" t="s">
        <v>7679</v>
      </c>
      <c r="M10224" s="108">
        <v>1217.0360000000001</v>
      </c>
      <c r="N10224" s="108">
        <v>7463.3370000000004</v>
      </c>
      <c r="O10224" s="108">
        <v>9</v>
      </c>
      <c r="P10224" s="108">
        <v>172.001</v>
      </c>
      <c r="Q10224" s="108">
        <v>733.01300000000003</v>
      </c>
      <c r="R10224" s="108">
        <v>511.00599999999997</v>
      </c>
      <c r="S10224" s="108">
        <v>191.001</v>
      </c>
    </row>
    <row r="10225" spans="1:19" ht="11.25" thickBot="1" x14ac:dyDescent="0.2">
      <c r="A10225" s="112"/>
    </row>
    <row r="10226" spans="1:19" ht="11.25" thickBot="1" x14ac:dyDescent="0.2">
      <c r="A10226" s="107">
        <v>2</v>
      </c>
      <c r="B10226" s="132">
        <v>0.58689814814814811</v>
      </c>
      <c r="C10226" s="108">
        <v>40759.834000000003</v>
      </c>
      <c r="D10226" s="108">
        <v>29180.421999999999</v>
      </c>
      <c r="E10226" s="145">
        <v>23610.370999999999</v>
      </c>
      <c r="F10226" s="145">
        <v>867815.73</v>
      </c>
      <c r="G10226" s="108">
        <v>15</v>
      </c>
      <c r="H10226" s="108">
        <v>134</v>
      </c>
      <c r="I10226" s="108">
        <v>337188.81</v>
      </c>
      <c r="J10226" s="141" t="s">
        <v>7680</v>
      </c>
      <c r="K10226" s="145">
        <v>184195.69</v>
      </c>
      <c r="L10226" s="134" t="s">
        <v>7681</v>
      </c>
      <c r="M10226" s="108">
        <v>1267.039</v>
      </c>
      <c r="N10226" s="108">
        <v>7485.3450000000003</v>
      </c>
      <c r="O10226" s="108">
        <v>9</v>
      </c>
      <c r="P10226" s="108">
        <v>166.001</v>
      </c>
      <c r="Q10226" s="108">
        <v>729.01300000000003</v>
      </c>
      <c r="R10226" s="108">
        <v>477.005</v>
      </c>
      <c r="S10226" s="108">
        <v>207.001</v>
      </c>
    </row>
    <row r="10227" spans="1:19" ht="11.25" thickBot="1" x14ac:dyDescent="0.2">
      <c r="A10227" s="112"/>
    </row>
    <row r="10228" spans="1:19" ht="11.25" thickBot="1" x14ac:dyDescent="0.2">
      <c r="A10228" s="107">
        <v>3</v>
      </c>
      <c r="B10228" s="132">
        <v>0.58708333333333329</v>
      </c>
      <c r="C10228" s="108">
        <v>40389.112999999998</v>
      </c>
      <c r="D10228" s="108">
        <v>29358.671999999999</v>
      </c>
      <c r="E10228" s="145">
        <v>23250.967000000001</v>
      </c>
      <c r="F10228" s="145">
        <v>867378.06</v>
      </c>
      <c r="G10228" s="108">
        <v>24</v>
      </c>
      <c r="H10228" s="108">
        <v>146.001</v>
      </c>
      <c r="I10228" s="108">
        <v>340090.4</v>
      </c>
      <c r="J10228" s="141" t="s">
        <v>7682</v>
      </c>
      <c r="K10228" s="145">
        <v>183058.73</v>
      </c>
      <c r="L10228" s="134" t="s">
        <v>7683</v>
      </c>
      <c r="M10228" s="108">
        <v>1226.0360000000001</v>
      </c>
      <c r="N10228" s="108">
        <v>7544.366</v>
      </c>
      <c r="O10228" s="108">
        <v>9</v>
      </c>
      <c r="P10228" s="108">
        <v>152.001</v>
      </c>
      <c r="Q10228" s="108">
        <v>725.01300000000003</v>
      </c>
      <c r="R10228" s="108">
        <v>496.00599999999997</v>
      </c>
      <c r="S10228" s="108">
        <v>218.001</v>
      </c>
    </row>
    <row r="10229" spans="1:19" ht="11.25" thickBot="1" x14ac:dyDescent="0.2">
      <c r="A10229" s="112"/>
    </row>
    <row r="10230" spans="1:19" ht="11.25" thickBot="1" x14ac:dyDescent="0.2">
      <c r="A10230" s="135" t="s">
        <v>362</v>
      </c>
      <c r="B10230" s="112"/>
      <c r="C10230" s="136">
        <v>40497.656999999999</v>
      </c>
      <c r="D10230" s="136">
        <v>29259.532999999999</v>
      </c>
      <c r="E10230" s="140">
        <v>23307.699000000001</v>
      </c>
      <c r="F10230" s="140">
        <v>868248.57</v>
      </c>
      <c r="G10230" s="136">
        <v>20.667000000000002</v>
      </c>
      <c r="H10230" s="136">
        <v>134</v>
      </c>
      <c r="I10230" s="136">
        <v>339380.69</v>
      </c>
      <c r="J10230" s="141" t="s">
        <v>7684</v>
      </c>
      <c r="K10230" s="140">
        <v>182345.60000000001</v>
      </c>
      <c r="L10230" s="134" t="s">
        <v>7685</v>
      </c>
      <c r="M10230" s="136">
        <v>1236.703</v>
      </c>
      <c r="N10230" s="136">
        <v>7497.6819999999998</v>
      </c>
      <c r="O10230" s="136">
        <v>9</v>
      </c>
      <c r="P10230" s="136">
        <v>163.334</v>
      </c>
      <c r="Q10230" s="136">
        <v>729.01300000000003</v>
      </c>
      <c r="R10230" s="136">
        <v>494.673</v>
      </c>
      <c r="S10230" s="136">
        <v>205.334</v>
      </c>
    </row>
    <row r="10231" spans="1:19" ht="11.25" thickBot="1" x14ac:dyDescent="0.2">
      <c r="A10231" s="112"/>
    </row>
    <row r="10232" spans="1:19" ht="11.25" thickBot="1" x14ac:dyDescent="0.2">
      <c r="A10232" s="138" t="s">
        <v>364</v>
      </c>
      <c r="B10232" s="112"/>
      <c r="C10232" s="136">
        <v>228.16800000000001</v>
      </c>
      <c r="D10232" s="136">
        <v>90.796999999999997</v>
      </c>
      <c r="E10232" s="140">
        <v>278.67200000000003</v>
      </c>
      <c r="F10232" s="140">
        <v>1149.7539999999999</v>
      </c>
      <c r="G10232" s="136">
        <v>4.9329999999999998</v>
      </c>
      <c r="H10232" s="136">
        <v>12</v>
      </c>
      <c r="I10232" s="136">
        <v>1937.126</v>
      </c>
      <c r="J10232" s="141" t="s">
        <v>7686</v>
      </c>
      <c r="K10232" s="140">
        <v>2291.4450000000002</v>
      </c>
      <c r="L10232" s="134" t="s">
        <v>7687</v>
      </c>
      <c r="M10232" s="136">
        <v>26.654</v>
      </c>
      <c r="N10232" s="136">
        <v>41.9</v>
      </c>
      <c r="O10232" s="136">
        <v>0</v>
      </c>
      <c r="P10232" s="136">
        <v>10.263</v>
      </c>
      <c r="Q10232" s="136">
        <v>4</v>
      </c>
      <c r="R10232" s="136">
        <v>17.04</v>
      </c>
      <c r="S10232" s="136">
        <v>13.577</v>
      </c>
    </row>
    <row r="10233" spans="1:19" ht="11.25" thickBot="1" x14ac:dyDescent="0.2">
      <c r="A10233" s="112"/>
    </row>
    <row r="10234" spans="1:19" ht="11.25" thickBot="1" x14ac:dyDescent="0.2">
      <c r="A10234" s="139" t="s">
        <v>366</v>
      </c>
      <c r="B10234" s="112"/>
      <c r="C10234" s="136">
        <v>0.56299999999999994</v>
      </c>
      <c r="D10234" s="136">
        <v>0.31</v>
      </c>
      <c r="E10234" s="140">
        <v>1.196</v>
      </c>
      <c r="F10234" s="140">
        <v>0.13200000000000001</v>
      </c>
      <c r="G10234" s="136">
        <v>23.869</v>
      </c>
      <c r="H10234" s="136">
        <v>8.9550000000000001</v>
      </c>
      <c r="I10234" s="136">
        <v>0.57099999999999995</v>
      </c>
      <c r="J10234" s="141" t="s">
        <v>7688</v>
      </c>
      <c r="K10234" s="140">
        <v>1.2569999999999999</v>
      </c>
      <c r="L10234" s="134" t="s">
        <v>2299</v>
      </c>
      <c r="M10234" s="136">
        <v>2.1549999999999998</v>
      </c>
      <c r="N10234" s="136">
        <v>0.55900000000000005</v>
      </c>
      <c r="O10234" s="136">
        <v>0</v>
      </c>
      <c r="P10234" s="136">
        <v>6.2839999999999998</v>
      </c>
      <c r="Q10234" s="136">
        <v>0.54900000000000004</v>
      </c>
      <c r="R10234" s="136">
        <v>3.4449999999999998</v>
      </c>
      <c r="S10234" s="136">
        <v>6.6120000000000001</v>
      </c>
    </row>
    <row r="10235" spans="1:19" ht="11.25" thickBot="1" x14ac:dyDescent="0.2">
      <c r="A10235" s="112"/>
    </row>
    <row r="10236" spans="1:19" ht="11.25" thickBot="1" x14ac:dyDescent="0.2">
      <c r="A10236" s="106" t="s">
        <v>357</v>
      </c>
      <c r="B10236" s="106" t="s">
        <v>358</v>
      </c>
      <c r="C10236" s="131" t="s">
        <v>34</v>
      </c>
      <c r="D10236" s="131" t="s">
        <v>35</v>
      </c>
      <c r="E10236" s="130" t="s">
        <v>36</v>
      </c>
      <c r="F10236" s="130" t="s">
        <v>37</v>
      </c>
      <c r="G10236" s="130" t="s">
        <v>38</v>
      </c>
      <c r="H10236" s="130" t="s">
        <v>39</v>
      </c>
      <c r="I10236" s="130" t="s">
        <v>40</v>
      </c>
      <c r="J10236" s="130" t="s">
        <v>41</v>
      </c>
      <c r="K10236" s="130" t="s">
        <v>42</v>
      </c>
      <c r="L10236" s="130" t="s">
        <v>43</v>
      </c>
      <c r="M10236" s="130" t="s">
        <v>44</v>
      </c>
      <c r="N10236" s="130" t="s">
        <v>45</v>
      </c>
      <c r="O10236" s="130" t="s">
        <v>46</v>
      </c>
      <c r="P10236" s="130" t="s">
        <v>47</v>
      </c>
      <c r="Q10236" s="130" t="s">
        <v>48</v>
      </c>
      <c r="R10236" s="130" t="s">
        <v>49</v>
      </c>
      <c r="S10236" s="130" t="s">
        <v>50</v>
      </c>
    </row>
    <row r="10237" spans="1:19" ht="11.25" thickBot="1" x14ac:dyDescent="0.2">
      <c r="A10237" s="107">
        <v>1</v>
      </c>
      <c r="B10237" s="132">
        <v>0.58672453703703698</v>
      </c>
      <c r="C10237" s="145">
        <v>414923.13</v>
      </c>
      <c r="D10237" s="134" t="s">
        <v>7689</v>
      </c>
      <c r="E10237" s="108">
        <v>16396.45</v>
      </c>
      <c r="F10237" s="108">
        <v>401.00400000000002</v>
      </c>
      <c r="G10237" s="108">
        <v>3</v>
      </c>
      <c r="H10237" s="108">
        <v>6448.9979999999996</v>
      </c>
      <c r="I10237" s="108">
        <v>165016.95999999999</v>
      </c>
      <c r="J10237" s="108">
        <v>1049968</v>
      </c>
      <c r="K10237" s="108">
        <v>16632.636999999999</v>
      </c>
      <c r="L10237" s="108">
        <v>32790.785000000003</v>
      </c>
      <c r="M10237" s="108">
        <v>4728.5370000000003</v>
      </c>
      <c r="N10237" s="108">
        <v>3473.2890000000002</v>
      </c>
      <c r="O10237" s="108">
        <v>578.00800000000004</v>
      </c>
      <c r="P10237" s="108">
        <v>551.00699999999995</v>
      </c>
      <c r="Q10237" s="108">
        <v>655.01</v>
      </c>
      <c r="R10237" s="108">
        <v>552.00699999999995</v>
      </c>
      <c r="S10237" s="108">
        <v>756.01400000000001</v>
      </c>
    </row>
    <row r="10238" spans="1:19" ht="11.25" thickBot="1" x14ac:dyDescent="0.2">
      <c r="A10238" s="112"/>
    </row>
    <row r="10239" spans="1:19" ht="11.25" thickBot="1" x14ac:dyDescent="0.2">
      <c r="A10239" s="107">
        <v>2</v>
      </c>
      <c r="B10239" s="132">
        <v>0.58689814814814811</v>
      </c>
      <c r="C10239" s="145">
        <v>422487.9</v>
      </c>
      <c r="D10239" s="134" t="s">
        <v>7690</v>
      </c>
      <c r="E10239" s="108">
        <v>15917.078</v>
      </c>
      <c r="F10239" s="108">
        <v>428.00400000000002</v>
      </c>
      <c r="G10239" s="108">
        <v>4</v>
      </c>
      <c r="H10239" s="108">
        <v>6312.9560000000001</v>
      </c>
      <c r="I10239" s="108">
        <v>164251.95000000001</v>
      </c>
      <c r="J10239" s="108">
        <v>1048886.6000000001</v>
      </c>
      <c r="K10239" s="108">
        <v>16709.698</v>
      </c>
      <c r="L10239" s="108">
        <v>32448.25</v>
      </c>
      <c r="M10239" s="108">
        <v>4758.5429999999997</v>
      </c>
      <c r="N10239" s="108">
        <v>3293.26</v>
      </c>
      <c r="O10239" s="108">
        <v>631.01</v>
      </c>
      <c r="P10239" s="108">
        <v>531.00699999999995</v>
      </c>
      <c r="Q10239" s="108">
        <v>633.01</v>
      </c>
      <c r="R10239" s="108">
        <v>581.00800000000004</v>
      </c>
      <c r="S10239" s="108">
        <v>751.01400000000001</v>
      </c>
    </row>
    <row r="10240" spans="1:19" ht="11.25" thickBot="1" x14ac:dyDescent="0.2">
      <c r="A10240" s="112"/>
    </row>
    <row r="10241" spans="1:19" ht="11.25" thickBot="1" x14ac:dyDescent="0.2">
      <c r="A10241" s="107">
        <v>3</v>
      </c>
      <c r="B10241" s="132">
        <v>0.58708333333333329</v>
      </c>
      <c r="C10241" s="145">
        <v>425370.68</v>
      </c>
      <c r="D10241" s="134" t="s">
        <v>7691</v>
      </c>
      <c r="E10241" s="108">
        <v>15732.938</v>
      </c>
      <c r="F10241" s="108">
        <v>398.00400000000002</v>
      </c>
      <c r="G10241" s="108">
        <v>3</v>
      </c>
      <c r="H10241" s="108">
        <v>6220.9290000000001</v>
      </c>
      <c r="I10241" s="108">
        <v>165028.04</v>
      </c>
      <c r="J10241" s="108">
        <v>1051369.1000000001</v>
      </c>
      <c r="K10241" s="108">
        <v>16701.691999999999</v>
      </c>
      <c r="L10241" s="108">
        <v>32902.962</v>
      </c>
      <c r="M10241" s="108">
        <v>4676.5249999999996</v>
      </c>
      <c r="N10241" s="108">
        <v>3400.2779999999998</v>
      </c>
      <c r="O10241" s="108">
        <v>542.00699999999995</v>
      </c>
      <c r="P10241" s="108">
        <v>586.00800000000004</v>
      </c>
      <c r="Q10241" s="108">
        <v>628.00900000000001</v>
      </c>
      <c r="R10241" s="108">
        <v>526.00699999999995</v>
      </c>
      <c r="S10241" s="108">
        <v>734.01300000000003</v>
      </c>
    </row>
    <row r="10242" spans="1:19" ht="11.25" thickBot="1" x14ac:dyDescent="0.2">
      <c r="A10242" s="112"/>
    </row>
    <row r="10243" spans="1:19" ht="11.25" thickBot="1" x14ac:dyDescent="0.2">
      <c r="A10243" s="135" t="s">
        <v>362</v>
      </c>
      <c r="B10243" s="112"/>
      <c r="C10243" s="140">
        <v>420927.24</v>
      </c>
      <c r="D10243" s="134" t="s">
        <v>7692</v>
      </c>
      <c r="E10243" s="136">
        <v>16015.489</v>
      </c>
      <c r="F10243" s="136">
        <v>409.00400000000002</v>
      </c>
      <c r="G10243" s="136">
        <v>3.3330000000000002</v>
      </c>
      <c r="H10243" s="136">
        <v>6327.6279999999997</v>
      </c>
      <c r="I10243" s="136">
        <v>164765.65</v>
      </c>
      <c r="J10243" s="136">
        <v>1050074.6000000001</v>
      </c>
      <c r="K10243" s="136">
        <v>16681.342000000001</v>
      </c>
      <c r="L10243" s="136">
        <v>32713.999</v>
      </c>
      <c r="M10243" s="136">
        <v>4721.2020000000002</v>
      </c>
      <c r="N10243" s="136">
        <v>3388.942</v>
      </c>
      <c r="O10243" s="136">
        <v>583.67499999999995</v>
      </c>
      <c r="P10243" s="136">
        <v>556.00699999999995</v>
      </c>
      <c r="Q10243" s="136">
        <v>638.67600000000004</v>
      </c>
      <c r="R10243" s="136">
        <v>553.00699999999995</v>
      </c>
      <c r="S10243" s="136">
        <v>747.01300000000003</v>
      </c>
    </row>
    <row r="10244" spans="1:19" ht="11.25" thickBot="1" x14ac:dyDescent="0.2">
      <c r="A10244" s="112"/>
    </row>
    <row r="10245" spans="1:19" ht="11.25" thickBot="1" x14ac:dyDescent="0.2">
      <c r="A10245" s="138" t="s">
        <v>364</v>
      </c>
      <c r="B10245" s="112"/>
      <c r="C10245" s="140">
        <v>5395.7939999999999</v>
      </c>
      <c r="D10245" s="134" t="s">
        <v>7693</v>
      </c>
      <c r="E10245" s="136">
        <v>342.52800000000002</v>
      </c>
      <c r="F10245" s="136">
        <v>16.523</v>
      </c>
      <c r="G10245" s="136">
        <v>0.57699999999999996</v>
      </c>
      <c r="H10245" s="136">
        <v>114.74</v>
      </c>
      <c r="I10245" s="136">
        <v>444.91399999999999</v>
      </c>
      <c r="J10245" s="136">
        <v>1244.704</v>
      </c>
      <c r="K10245" s="136">
        <v>42.37</v>
      </c>
      <c r="L10245" s="136">
        <v>236.88200000000001</v>
      </c>
      <c r="M10245" s="136">
        <v>41.497999999999998</v>
      </c>
      <c r="N10245" s="136">
        <v>90.548000000000002</v>
      </c>
      <c r="O10245" s="136">
        <v>44.771000000000001</v>
      </c>
      <c r="P10245" s="136">
        <v>27.84</v>
      </c>
      <c r="Q10245" s="136">
        <v>14.365</v>
      </c>
      <c r="R10245" s="136">
        <v>27.513999999999999</v>
      </c>
      <c r="S10245" s="136">
        <v>11.532999999999999</v>
      </c>
    </row>
    <row r="10246" spans="1:19" ht="11.25" thickBot="1" x14ac:dyDescent="0.2">
      <c r="A10246" s="112"/>
    </row>
    <row r="10247" spans="1:19" ht="11.25" thickBot="1" x14ac:dyDescent="0.2">
      <c r="A10247" s="139" t="s">
        <v>366</v>
      </c>
      <c r="B10247" s="112"/>
      <c r="C10247" s="140">
        <v>1.282</v>
      </c>
      <c r="D10247" s="134" t="s">
        <v>2305</v>
      </c>
      <c r="E10247" s="136">
        <v>2.1389999999999998</v>
      </c>
      <c r="F10247" s="136">
        <v>4.04</v>
      </c>
      <c r="G10247" s="136">
        <v>17.321000000000002</v>
      </c>
      <c r="H10247" s="136">
        <v>1.8129999999999999</v>
      </c>
      <c r="I10247" s="136">
        <v>0.27</v>
      </c>
      <c r="J10247" s="136">
        <v>0.11899999999999999</v>
      </c>
      <c r="K10247" s="136">
        <v>0.254</v>
      </c>
      <c r="L10247" s="136">
        <v>0.72399999999999998</v>
      </c>
      <c r="M10247" s="136">
        <v>0.879</v>
      </c>
      <c r="N10247" s="136">
        <v>2.6720000000000002</v>
      </c>
      <c r="O10247" s="136">
        <v>7.6710000000000003</v>
      </c>
      <c r="P10247" s="136">
        <v>5.0069999999999997</v>
      </c>
      <c r="Q10247" s="136">
        <v>2.2490000000000001</v>
      </c>
      <c r="R10247" s="136">
        <v>4.9749999999999996</v>
      </c>
      <c r="S10247" s="136">
        <v>1.544</v>
      </c>
    </row>
    <row r="10248" spans="1:19" ht="11.25" thickBot="1" x14ac:dyDescent="0.2">
      <c r="A10248" s="112"/>
    </row>
    <row r="10249" spans="1:19" ht="11.25" thickBot="1" x14ac:dyDescent="0.2">
      <c r="A10249" s="106" t="s">
        <v>357</v>
      </c>
      <c r="B10249" s="106" t="s">
        <v>358</v>
      </c>
      <c r="C10249" s="130" t="s">
        <v>51</v>
      </c>
      <c r="D10249" s="130" t="s">
        <v>52</v>
      </c>
      <c r="E10249" s="130" t="s">
        <v>53</v>
      </c>
      <c r="F10249" s="130" t="s">
        <v>54</v>
      </c>
      <c r="G10249" s="130" t="s">
        <v>55</v>
      </c>
      <c r="H10249" s="130" t="s">
        <v>56</v>
      </c>
      <c r="I10249" s="130" t="s">
        <v>57</v>
      </c>
      <c r="J10249" s="130" t="s">
        <v>58</v>
      </c>
      <c r="K10249" s="130" t="s">
        <v>59</v>
      </c>
      <c r="L10249" s="130" t="s">
        <v>60</v>
      </c>
      <c r="M10249" s="130" t="s">
        <v>61</v>
      </c>
      <c r="N10249" s="130" t="s">
        <v>62</v>
      </c>
      <c r="O10249" s="130" t="s">
        <v>63</v>
      </c>
      <c r="P10249" s="130" t="s">
        <v>64</v>
      </c>
      <c r="Q10249" s="131" t="s">
        <v>65</v>
      </c>
      <c r="R10249" s="131" t="s">
        <v>66</v>
      </c>
      <c r="S10249" s="130" t="s">
        <v>67</v>
      </c>
    </row>
    <row r="10250" spans="1:19" ht="11.25" thickBot="1" x14ac:dyDescent="0.2">
      <c r="A10250" s="107">
        <v>1</v>
      </c>
      <c r="B10250" s="132">
        <v>0.58672453703703698</v>
      </c>
      <c r="C10250" s="108">
        <v>513.00599999999997</v>
      </c>
      <c r="D10250" s="108">
        <v>487.00599999999997</v>
      </c>
      <c r="E10250" s="108">
        <v>189.001</v>
      </c>
      <c r="F10250" s="108">
        <v>298.00200000000001</v>
      </c>
      <c r="G10250" s="108">
        <v>204.001</v>
      </c>
      <c r="H10250" s="108">
        <v>321.00200000000001</v>
      </c>
      <c r="I10250" s="108">
        <v>2450.1439999999998</v>
      </c>
      <c r="J10250" s="108">
        <v>9048.9650000000001</v>
      </c>
      <c r="K10250" s="108">
        <v>13519.385</v>
      </c>
      <c r="L10250" s="108">
        <v>10</v>
      </c>
      <c r="M10250" s="108">
        <v>3</v>
      </c>
      <c r="N10250" s="108">
        <v>659.01</v>
      </c>
      <c r="O10250" s="108">
        <v>230.001</v>
      </c>
      <c r="P10250" s="108">
        <v>52902.082000000002</v>
      </c>
      <c r="Q10250" s="145">
        <v>1819020.2</v>
      </c>
      <c r="R10250" s="134" t="s">
        <v>7694</v>
      </c>
      <c r="S10250" s="108">
        <v>5272.6670000000004</v>
      </c>
    </row>
    <row r="10251" spans="1:19" ht="11.25" thickBot="1" x14ac:dyDescent="0.2">
      <c r="A10251" s="112"/>
    </row>
    <row r="10252" spans="1:19" ht="11.25" thickBot="1" x14ac:dyDescent="0.2">
      <c r="A10252" s="107">
        <v>2</v>
      </c>
      <c r="B10252" s="132">
        <v>0.58689814814814811</v>
      </c>
      <c r="C10252" s="108">
        <v>534.00699999999995</v>
      </c>
      <c r="D10252" s="108">
        <v>522.00699999999995</v>
      </c>
      <c r="E10252" s="108">
        <v>181.001</v>
      </c>
      <c r="F10252" s="108">
        <v>276.00200000000001</v>
      </c>
      <c r="G10252" s="108">
        <v>152.001</v>
      </c>
      <c r="H10252" s="108">
        <v>262.00200000000001</v>
      </c>
      <c r="I10252" s="108">
        <v>2446.1439999999998</v>
      </c>
      <c r="J10252" s="108">
        <v>9127.9989999999998</v>
      </c>
      <c r="K10252" s="108">
        <v>13584.427</v>
      </c>
      <c r="L10252" s="108">
        <v>16</v>
      </c>
      <c r="M10252" s="108">
        <v>8</v>
      </c>
      <c r="N10252" s="108">
        <v>692.01099999999997</v>
      </c>
      <c r="O10252" s="108">
        <v>225.001</v>
      </c>
      <c r="P10252" s="108">
        <v>53211.868999999999</v>
      </c>
      <c r="Q10252" s="145">
        <v>1851006.8</v>
      </c>
      <c r="R10252" s="134" t="s">
        <v>7695</v>
      </c>
      <c r="S10252" s="108">
        <v>5446.7120000000004</v>
      </c>
    </row>
    <row r="10253" spans="1:19" ht="11.25" thickBot="1" x14ac:dyDescent="0.2">
      <c r="A10253" s="112"/>
    </row>
    <row r="10254" spans="1:19" ht="11.25" thickBot="1" x14ac:dyDescent="0.2">
      <c r="A10254" s="107">
        <v>3</v>
      </c>
      <c r="B10254" s="132">
        <v>0.58708333333333329</v>
      </c>
      <c r="C10254" s="108">
        <v>574.00800000000004</v>
      </c>
      <c r="D10254" s="108">
        <v>525.00699999999995</v>
      </c>
      <c r="E10254" s="108">
        <v>186.001</v>
      </c>
      <c r="F10254" s="108">
        <v>271.00200000000001</v>
      </c>
      <c r="G10254" s="108">
        <v>233.001</v>
      </c>
      <c r="H10254" s="108">
        <v>217.001</v>
      </c>
      <c r="I10254" s="108">
        <v>2479.1480000000001</v>
      </c>
      <c r="J10254" s="108">
        <v>8924.9110000000001</v>
      </c>
      <c r="K10254" s="108">
        <v>13515.383</v>
      </c>
      <c r="L10254" s="108">
        <v>11</v>
      </c>
      <c r="M10254" s="108">
        <v>4</v>
      </c>
      <c r="N10254" s="108">
        <v>682.01099999999997</v>
      </c>
      <c r="O10254" s="108">
        <v>285.00200000000001</v>
      </c>
      <c r="P10254" s="108">
        <v>53870.559000000001</v>
      </c>
      <c r="Q10254" s="145">
        <v>1858346</v>
      </c>
      <c r="R10254" s="134" t="s">
        <v>7696</v>
      </c>
      <c r="S10254" s="108">
        <v>5306.6760000000004</v>
      </c>
    </row>
    <row r="10255" spans="1:19" ht="11.25" thickBot="1" x14ac:dyDescent="0.2">
      <c r="A10255" s="112"/>
    </row>
    <row r="10256" spans="1:19" ht="11.25" thickBot="1" x14ac:dyDescent="0.2">
      <c r="A10256" s="135" t="s">
        <v>362</v>
      </c>
      <c r="B10256" s="112"/>
      <c r="C10256" s="136">
        <v>540.34</v>
      </c>
      <c r="D10256" s="136">
        <v>511.34</v>
      </c>
      <c r="E10256" s="136">
        <v>185.334</v>
      </c>
      <c r="F10256" s="136">
        <v>281.66899999999998</v>
      </c>
      <c r="G10256" s="136">
        <v>196.334</v>
      </c>
      <c r="H10256" s="136">
        <v>266.66800000000001</v>
      </c>
      <c r="I10256" s="136">
        <v>2458.4780000000001</v>
      </c>
      <c r="J10256" s="136">
        <v>9033.9580000000005</v>
      </c>
      <c r="K10256" s="136">
        <v>13539.732</v>
      </c>
      <c r="L10256" s="136">
        <v>12.333</v>
      </c>
      <c r="M10256" s="136">
        <v>5</v>
      </c>
      <c r="N10256" s="136">
        <v>677.678</v>
      </c>
      <c r="O10256" s="136">
        <v>246.66800000000001</v>
      </c>
      <c r="P10256" s="136">
        <v>53328.17</v>
      </c>
      <c r="Q10256" s="140">
        <v>1842791</v>
      </c>
      <c r="R10256" s="134" t="s">
        <v>7697</v>
      </c>
      <c r="S10256" s="136">
        <v>5342.018</v>
      </c>
    </row>
    <row r="10257" spans="1:19" ht="11.25" thickBot="1" x14ac:dyDescent="0.2">
      <c r="A10257" s="112"/>
    </row>
    <row r="10258" spans="1:19" ht="11.25" thickBot="1" x14ac:dyDescent="0.2">
      <c r="A10258" s="138" t="s">
        <v>364</v>
      </c>
      <c r="B10258" s="112"/>
      <c r="C10258" s="136">
        <v>30.99</v>
      </c>
      <c r="D10258" s="136">
        <v>21.126999999999999</v>
      </c>
      <c r="E10258" s="136">
        <v>4.0410000000000004</v>
      </c>
      <c r="F10258" s="136">
        <v>14.365</v>
      </c>
      <c r="G10258" s="136">
        <v>41.040999999999997</v>
      </c>
      <c r="H10258" s="136">
        <v>52.156999999999996</v>
      </c>
      <c r="I10258" s="136">
        <v>18.010999999999999</v>
      </c>
      <c r="J10258" s="136">
        <v>102.372</v>
      </c>
      <c r="K10258" s="136">
        <v>38.759</v>
      </c>
      <c r="L10258" s="136">
        <v>3.2149999999999999</v>
      </c>
      <c r="M10258" s="136">
        <v>2.6459999999999999</v>
      </c>
      <c r="N10258" s="136">
        <v>16.922000000000001</v>
      </c>
      <c r="O10258" s="136">
        <v>33.292000000000002</v>
      </c>
      <c r="P10258" s="136">
        <v>494.60199999999998</v>
      </c>
      <c r="Q10258" s="140">
        <v>20910.644</v>
      </c>
      <c r="R10258" s="134" t="s">
        <v>7698</v>
      </c>
      <c r="S10258" s="136">
        <v>92.248000000000005</v>
      </c>
    </row>
    <row r="10259" spans="1:19" ht="11.25" thickBot="1" x14ac:dyDescent="0.2">
      <c r="A10259" s="112"/>
    </row>
    <row r="10260" spans="1:19" ht="11.25" thickBot="1" x14ac:dyDescent="0.2">
      <c r="A10260" s="139" t="s">
        <v>366</v>
      </c>
      <c r="B10260" s="112"/>
      <c r="C10260" s="136">
        <v>5.7350000000000003</v>
      </c>
      <c r="D10260" s="136">
        <v>4.1319999999999997</v>
      </c>
      <c r="E10260" s="136">
        <v>2.181</v>
      </c>
      <c r="F10260" s="136">
        <v>5.0999999999999996</v>
      </c>
      <c r="G10260" s="136">
        <v>20.904</v>
      </c>
      <c r="H10260" s="136">
        <v>19.559000000000001</v>
      </c>
      <c r="I10260" s="136">
        <v>0.73299999999999998</v>
      </c>
      <c r="J10260" s="136">
        <v>1.133</v>
      </c>
      <c r="K10260" s="136">
        <v>0.28599999999999998</v>
      </c>
      <c r="L10260" s="136">
        <v>26.064</v>
      </c>
      <c r="M10260" s="136">
        <v>52.914999999999999</v>
      </c>
      <c r="N10260" s="136">
        <v>2.4969999999999999</v>
      </c>
      <c r="O10260" s="136">
        <v>13.497</v>
      </c>
      <c r="P10260" s="136">
        <v>0.92700000000000005</v>
      </c>
      <c r="Q10260" s="140">
        <v>1.135</v>
      </c>
      <c r="R10260" s="134" t="s">
        <v>438</v>
      </c>
      <c r="S10260" s="136">
        <v>1.7270000000000001</v>
      </c>
    </row>
    <row r="10261" spans="1:19" ht="11.25" thickBot="1" x14ac:dyDescent="0.2">
      <c r="A10261" s="112"/>
    </row>
    <row r="10262" spans="1:19" ht="11.25" thickBot="1" x14ac:dyDescent="0.2">
      <c r="A10262" s="106" t="s">
        <v>357</v>
      </c>
      <c r="B10262" s="106" t="s">
        <v>358</v>
      </c>
      <c r="C10262" s="130" t="s">
        <v>68</v>
      </c>
    </row>
    <row r="10263" spans="1:19" ht="11.25" thickBot="1" x14ac:dyDescent="0.2">
      <c r="A10263" s="107">
        <v>1</v>
      </c>
      <c r="B10263" s="132">
        <v>0.58672453703703698</v>
      </c>
      <c r="C10263" s="108">
        <v>1214.0350000000001</v>
      </c>
    </row>
    <row r="10264" spans="1:19" ht="11.25" thickBot="1" x14ac:dyDescent="0.2">
      <c r="A10264" s="112"/>
    </row>
    <row r="10265" spans="1:19" ht="11.25" thickBot="1" x14ac:dyDescent="0.2">
      <c r="A10265" s="107">
        <v>2</v>
      </c>
      <c r="B10265" s="132">
        <v>0.58689814814814811</v>
      </c>
      <c r="C10265" s="108">
        <v>1228.0360000000001</v>
      </c>
    </row>
    <row r="10266" spans="1:19" ht="11.25" thickBot="1" x14ac:dyDescent="0.2">
      <c r="A10266" s="112"/>
    </row>
    <row r="10267" spans="1:19" ht="11.25" thickBot="1" x14ac:dyDescent="0.2">
      <c r="A10267" s="107">
        <v>3</v>
      </c>
      <c r="B10267" s="132">
        <v>0.58708333333333329</v>
      </c>
      <c r="C10267" s="108">
        <v>1279.039</v>
      </c>
    </row>
    <row r="10268" spans="1:19" ht="11.25" thickBot="1" x14ac:dyDescent="0.2">
      <c r="A10268" s="112"/>
    </row>
    <row r="10269" spans="1:19" ht="11.25" thickBot="1" x14ac:dyDescent="0.2">
      <c r="A10269" s="135" t="s">
        <v>362</v>
      </c>
      <c r="B10269" s="112"/>
      <c r="C10269" s="136">
        <v>1240.3699999999999</v>
      </c>
    </row>
    <row r="10270" spans="1:19" ht="11.25" thickBot="1" x14ac:dyDescent="0.2">
      <c r="A10270" s="112"/>
    </row>
    <row r="10271" spans="1:19" ht="11.25" thickBot="1" x14ac:dyDescent="0.2">
      <c r="A10271" s="138" t="s">
        <v>364</v>
      </c>
      <c r="B10271" s="112"/>
      <c r="C10271" s="136">
        <v>34.212000000000003</v>
      </c>
    </row>
    <row r="10272" spans="1:19" ht="11.25" thickBot="1" x14ac:dyDescent="0.2">
      <c r="A10272" s="112"/>
    </row>
    <row r="10273" spans="1:19" ht="11.25" thickBot="1" x14ac:dyDescent="0.2">
      <c r="A10273" s="139" t="s">
        <v>366</v>
      </c>
      <c r="B10273" s="112"/>
      <c r="C10273" s="136">
        <v>2.758</v>
      </c>
    </row>
    <row r="10274" spans="1:19" ht="10.5" x14ac:dyDescent="0.15">
      <c r="A10274" s="112"/>
    </row>
    <row r="10275" spans="1:19" x14ac:dyDescent="0.15">
      <c r="A10275" s="129"/>
      <c r="B10275" s="86" t="s">
        <v>2311</v>
      </c>
    </row>
    <row r="10276" spans="1:19" ht="9.75" thickBot="1" x14ac:dyDescent="0.2">
      <c r="A10276" s="81" t="s">
        <v>5871</v>
      </c>
    </row>
    <row r="10277" spans="1:19" ht="11.25" thickBot="1" x14ac:dyDescent="0.2">
      <c r="A10277" s="106" t="s">
        <v>357</v>
      </c>
      <c r="B10277" s="106" t="s">
        <v>358</v>
      </c>
      <c r="C10277" s="130" t="s">
        <v>0</v>
      </c>
      <c r="D10277" s="130" t="s">
        <v>1</v>
      </c>
      <c r="E10277" s="130" t="s">
        <v>2</v>
      </c>
      <c r="F10277" s="130" t="s">
        <v>3</v>
      </c>
      <c r="G10277" s="130" t="s">
        <v>4</v>
      </c>
      <c r="H10277" s="130" t="s">
        <v>5</v>
      </c>
      <c r="I10277" s="131" t="s">
        <v>6</v>
      </c>
      <c r="J10277" s="131" t="s">
        <v>7</v>
      </c>
      <c r="K10277" s="130" t="s">
        <v>8</v>
      </c>
      <c r="L10277" s="130" t="s">
        <v>9</v>
      </c>
      <c r="M10277" s="130" t="s">
        <v>10</v>
      </c>
      <c r="N10277" s="130" t="s">
        <v>11</v>
      </c>
      <c r="O10277" s="130" t="s">
        <v>12</v>
      </c>
      <c r="P10277" s="130" t="s">
        <v>13</v>
      </c>
      <c r="Q10277" s="130" t="s">
        <v>14</v>
      </c>
      <c r="R10277" s="130" t="s">
        <v>15</v>
      </c>
      <c r="S10277" s="130" t="s">
        <v>16</v>
      </c>
    </row>
    <row r="10278" spans="1:19" ht="11.25" thickBot="1" x14ac:dyDescent="0.2">
      <c r="A10278" s="107">
        <v>1</v>
      </c>
      <c r="B10278" s="132">
        <v>0.59186342592592589</v>
      </c>
      <c r="C10278" s="141" t="s">
        <v>7699</v>
      </c>
      <c r="D10278" s="141" t="s">
        <v>7700</v>
      </c>
      <c r="E10278" s="141" t="s">
        <v>7701</v>
      </c>
      <c r="F10278" s="141" t="s">
        <v>7702</v>
      </c>
      <c r="G10278" s="141" t="s">
        <v>7703</v>
      </c>
      <c r="H10278" s="141" t="s">
        <v>7704</v>
      </c>
      <c r="I10278" s="145">
        <v>18986.648000000001</v>
      </c>
      <c r="J10278" s="134" t="s">
        <v>7705</v>
      </c>
      <c r="K10278" s="141" t="s">
        <v>7706</v>
      </c>
      <c r="L10278" s="108">
        <v>208.001</v>
      </c>
      <c r="M10278" s="108">
        <v>24706.641</v>
      </c>
      <c r="N10278" s="108">
        <v>52138.16</v>
      </c>
      <c r="O10278" s="141" t="s">
        <v>7707</v>
      </c>
      <c r="P10278" s="108">
        <v>198773.76000000001</v>
      </c>
      <c r="Q10278" s="108">
        <v>11562.208000000001</v>
      </c>
      <c r="R10278" s="108">
        <v>20401.985000000001</v>
      </c>
      <c r="S10278" s="141" t="s">
        <v>7708</v>
      </c>
    </row>
    <row r="10279" spans="1:19" ht="11.25" thickBot="1" x14ac:dyDescent="0.2">
      <c r="A10279" s="112"/>
    </row>
    <row r="10280" spans="1:19" ht="11.25" thickBot="1" x14ac:dyDescent="0.2">
      <c r="A10280" s="107">
        <v>2</v>
      </c>
      <c r="B10280" s="132">
        <v>0.59204861111111107</v>
      </c>
      <c r="C10280" s="141" t="s">
        <v>7709</v>
      </c>
      <c r="D10280" s="141" t="s">
        <v>7710</v>
      </c>
      <c r="E10280" s="141" t="s">
        <v>7711</v>
      </c>
      <c r="F10280" s="141" t="s">
        <v>7712</v>
      </c>
      <c r="G10280" s="141" t="s">
        <v>7713</v>
      </c>
      <c r="H10280" s="141" t="s">
        <v>7714</v>
      </c>
      <c r="I10280" s="145">
        <v>19316.951000000001</v>
      </c>
      <c r="J10280" s="134" t="s">
        <v>7715</v>
      </c>
      <c r="K10280" s="141" t="s">
        <v>7716</v>
      </c>
      <c r="L10280" s="108">
        <v>206.001</v>
      </c>
      <c r="M10280" s="108">
        <v>24904.877</v>
      </c>
      <c r="N10280" s="108">
        <v>51914.603000000003</v>
      </c>
      <c r="O10280" s="141" t="s">
        <v>7717</v>
      </c>
      <c r="P10280" s="108">
        <v>199063.51</v>
      </c>
      <c r="Q10280" s="108">
        <v>11619.239</v>
      </c>
      <c r="R10280" s="108">
        <v>20532.113000000001</v>
      </c>
      <c r="S10280" s="141" t="s">
        <v>7718</v>
      </c>
    </row>
    <row r="10281" spans="1:19" ht="11.25" thickBot="1" x14ac:dyDescent="0.2">
      <c r="A10281" s="112"/>
    </row>
    <row r="10282" spans="1:19" ht="11.25" thickBot="1" x14ac:dyDescent="0.2">
      <c r="A10282" s="107">
        <v>3</v>
      </c>
      <c r="B10282" s="132">
        <v>0.59222222222222221</v>
      </c>
      <c r="C10282" s="141" t="s">
        <v>7719</v>
      </c>
      <c r="D10282" s="141" t="s">
        <v>7720</v>
      </c>
      <c r="E10282" s="141" t="s">
        <v>7721</v>
      </c>
      <c r="F10282" s="141" t="s">
        <v>7722</v>
      </c>
      <c r="G10282" s="141" t="s">
        <v>7723</v>
      </c>
      <c r="H10282" s="141" t="s">
        <v>7724</v>
      </c>
      <c r="I10282" s="145">
        <v>19676.287</v>
      </c>
      <c r="J10282" s="134" t="s">
        <v>7725</v>
      </c>
      <c r="K10282" s="141" t="s">
        <v>7726</v>
      </c>
      <c r="L10282" s="108">
        <v>231.001</v>
      </c>
      <c r="M10282" s="108">
        <v>25170.196</v>
      </c>
      <c r="N10282" s="108">
        <v>51516.616000000002</v>
      </c>
      <c r="O10282" s="141" t="s">
        <v>7727</v>
      </c>
      <c r="P10282" s="108">
        <v>200739.48</v>
      </c>
      <c r="Q10282" s="108">
        <v>11379.107</v>
      </c>
      <c r="R10282" s="108">
        <v>20166.756000000001</v>
      </c>
      <c r="S10282" s="141" t="s">
        <v>7728</v>
      </c>
    </row>
    <row r="10283" spans="1:19" ht="11.25" thickBot="1" x14ac:dyDescent="0.2">
      <c r="A10283" s="112"/>
    </row>
    <row r="10284" spans="1:19" ht="11.25" thickBot="1" x14ac:dyDescent="0.2">
      <c r="A10284" s="135" t="s">
        <v>362</v>
      </c>
      <c r="B10284" s="112"/>
      <c r="C10284" s="141" t="s">
        <v>7729</v>
      </c>
      <c r="D10284" s="141" t="s">
        <v>7730</v>
      </c>
      <c r="E10284" s="141" t="s">
        <v>7731</v>
      </c>
      <c r="F10284" s="141" t="s">
        <v>7732</v>
      </c>
      <c r="G10284" s="141" t="s">
        <v>7733</v>
      </c>
      <c r="H10284" s="141" t="s">
        <v>7734</v>
      </c>
      <c r="I10284" s="140">
        <v>19326.629000000001</v>
      </c>
      <c r="J10284" s="134" t="s">
        <v>7735</v>
      </c>
      <c r="K10284" s="141" t="s">
        <v>7736</v>
      </c>
      <c r="L10284" s="136">
        <v>215.001</v>
      </c>
      <c r="M10284" s="136">
        <v>24927.238000000001</v>
      </c>
      <c r="N10284" s="136">
        <v>51856.46</v>
      </c>
      <c r="O10284" s="141" t="s">
        <v>7737</v>
      </c>
      <c r="P10284" s="136">
        <v>199525.58</v>
      </c>
      <c r="Q10284" s="136">
        <v>11520.184999999999</v>
      </c>
      <c r="R10284" s="136">
        <v>20366.951000000001</v>
      </c>
      <c r="S10284" s="141" t="s">
        <v>7738</v>
      </c>
    </row>
    <row r="10285" spans="1:19" ht="11.25" thickBot="1" x14ac:dyDescent="0.2">
      <c r="A10285" s="112"/>
    </row>
    <row r="10286" spans="1:19" ht="11.25" thickBot="1" x14ac:dyDescent="0.2">
      <c r="A10286" s="138" t="s">
        <v>364</v>
      </c>
      <c r="B10286" s="112"/>
      <c r="C10286" s="141" t="s">
        <v>7739</v>
      </c>
      <c r="D10286" s="141" t="s">
        <v>7740</v>
      </c>
      <c r="E10286" s="141" t="s">
        <v>7741</v>
      </c>
      <c r="F10286" s="141" t="s">
        <v>7742</v>
      </c>
      <c r="G10286" s="141" t="s">
        <v>7743</v>
      </c>
      <c r="H10286" s="141" t="s">
        <v>7744</v>
      </c>
      <c r="I10286" s="140">
        <v>344.92200000000003</v>
      </c>
      <c r="J10286" s="134" t="s">
        <v>7745</v>
      </c>
      <c r="K10286" s="141" t="s">
        <v>7746</v>
      </c>
      <c r="L10286" s="136">
        <v>13.893000000000001</v>
      </c>
      <c r="M10286" s="136">
        <v>232.58500000000001</v>
      </c>
      <c r="N10286" s="136">
        <v>314.82499999999999</v>
      </c>
      <c r="O10286" s="141" t="s">
        <v>7747</v>
      </c>
      <c r="P10286" s="136">
        <v>1061.1980000000001</v>
      </c>
      <c r="Q10286" s="136">
        <v>125.461</v>
      </c>
      <c r="R10286" s="136">
        <v>185.18100000000001</v>
      </c>
      <c r="S10286" s="141" t="s">
        <v>7748</v>
      </c>
    </row>
    <row r="10287" spans="1:19" ht="11.25" thickBot="1" x14ac:dyDescent="0.2">
      <c r="A10287" s="112"/>
    </row>
    <row r="10288" spans="1:19" ht="11.25" thickBot="1" x14ac:dyDescent="0.2">
      <c r="A10288" s="139" t="s">
        <v>366</v>
      </c>
      <c r="B10288" s="112"/>
      <c r="C10288" s="141" t="s">
        <v>7749</v>
      </c>
      <c r="D10288" s="141" t="s">
        <v>4437</v>
      </c>
      <c r="E10288" s="141" t="s">
        <v>7750</v>
      </c>
      <c r="F10288" s="141" t="s">
        <v>1501</v>
      </c>
      <c r="G10288" s="141" t="s">
        <v>4296</v>
      </c>
      <c r="H10288" s="141" t="s">
        <v>7751</v>
      </c>
      <c r="I10288" s="140">
        <v>1.7849999999999999</v>
      </c>
      <c r="J10288" s="134" t="s">
        <v>2364</v>
      </c>
      <c r="K10288" s="141" t="s">
        <v>2280</v>
      </c>
      <c r="L10288" s="136">
        <v>6.4619999999999997</v>
      </c>
      <c r="M10288" s="136">
        <v>0.93300000000000005</v>
      </c>
      <c r="N10288" s="136">
        <v>0.60699999999999998</v>
      </c>
      <c r="O10288" s="141" t="s">
        <v>3074</v>
      </c>
      <c r="P10288" s="136">
        <v>0.53200000000000003</v>
      </c>
      <c r="Q10288" s="136">
        <v>1.089</v>
      </c>
      <c r="R10288" s="136">
        <v>0.90900000000000003</v>
      </c>
      <c r="S10288" s="141" t="s">
        <v>7752</v>
      </c>
    </row>
    <row r="10289" spans="1:19" ht="11.25" thickBot="1" x14ac:dyDescent="0.2">
      <c r="A10289" s="112"/>
    </row>
    <row r="10290" spans="1:19" ht="11.25" thickBot="1" x14ac:dyDescent="0.2">
      <c r="A10290" s="106" t="s">
        <v>357</v>
      </c>
      <c r="B10290" s="106" t="s">
        <v>358</v>
      </c>
      <c r="C10290" s="130" t="s">
        <v>17</v>
      </c>
      <c r="D10290" s="130" t="s">
        <v>18</v>
      </c>
      <c r="E10290" s="131" t="s">
        <v>19</v>
      </c>
      <c r="F10290" s="131" t="s">
        <v>20</v>
      </c>
      <c r="G10290" s="130" t="s">
        <v>21</v>
      </c>
      <c r="H10290" s="130" t="s">
        <v>22</v>
      </c>
      <c r="I10290" s="130" t="s">
        <v>23</v>
      </c>
      <c r="J10290" s="130" t="s">
        <v>24</v>
      </c>
      <c r="K10290" s="131" t="s">
        <v>25</v>
      </c>
      <c r="L10290" s="131" t="s">
        <v>26</v>
      </c>
      <c r="M10290" s="130" t="s">
        <v>27</v>
      </c>
      <c r="N10290" s="130" t="s">
        <v>28</v>
      </c>
      <c r="O10290" s="130" t="s">
        <v>29</v>
      </c>
      <c r="P10290" s="130" t="s">
        <v>30</v>
      </c>
      <c r="Q10290" s="130" t="s">
        <v>31</v>
      </c>
      <c r="R10290" s="130" t="s">
        <v>32</v>
      </c>
      <c r="S10290" s="130" t="s">
        <v>33</v>
      </c>
    </row>
    <row r="10291" spans="1:19" ht="11.25" thickBot="1" x14ac:dyDescent="0.2">
      <c r="A10291" s="107">
        <v>1</v>
      </c>
      <c r="B10291" s="132">
        <v>0.59186342592592589</v>
      </c>
      <c r="C10291" s="108">
        <v>60051.423999999999</v>
      </c>
      <c r="D10291" s="108">
        <v>50047.040999999997</v>
      </c>
      <c r="E10291" s="145">
        <v>22901.580999999998</v>
      </c>
      <c r="F10291" s="145">
        <v>869855.2</v>
      </c>
      <c r="G10291" s="108">
        <v>28</v>
      </c>
      <c r="H10291" s="141" t="s">
        <v>7753</v>
      </c>
      <c r="I10291" s="108">
        <v>355901.23</v>
      </c>
      <c r="J10291" s="141" t="s">
        <v>7754</v>
      </c>
      <c r="K10291" s="145">
        <v>179794.49</v>
      </c>
      <c r="L10291" s="134" t="s">
        <v>7755</v>
      </c>
      <c r="M10291" s="108">
        <v>1163.0329999999999</v>
      </c>
      <c r="N10291" s="108">
        <v>5974.857</v>
      </c>
      <c r="O10291" s="108">
        <v>14</v>
      </c>
      <c r="P10291" s="108">
        <v>497.00599999999997</v>
      </c>
      <c r="Q10291" s="108">
        <v>1487.0530000000001</v>
      </c>
      <c r="R10291" s="108">
        <v>643.01</v>
      </c>
      <c r="S10291" s="108">
        <v>503.00599999999997</v>
      </c>
    </row>
    <row r="10292" spans="1:19" ht="11.25" thickBot="1" x14ac:dyDescent="0.2">
      <c r="A10292" s="112"/>
    </row>
    <row r="10293" spans="1:19" ht="11.25" thickBot="1" x14ac:dyDescent="0.2">
      <c r="A10293" s="107">
        <v>2</v>
      </c>
      <c r="B10293" s="132">
        <v>0.59204861111111107</v>
      </c>
      <c r="C10293" s="108">
        <v>59870.904999999999</v>
      </c>
      <c r="D10293" s="108">
        <v>50620.423999999999</v>
      </c>
      <c r="E10293" s="145">
        <v>23188.898000000001</v>
      </c>
      <c r="F10293" s="145">
        <v>866443.35</v>
      </c>
      <c r="G10293" s="108">
        <v>19</v>
      </c>
      <c r="H10293" s="141" t="s">
        <v>7756</v>
      </c>
      <c r="I10293" s="108">
        <v>355993.79</v>
      </c>
      <c r="J10293" s="141" t="s">
        <v>7757</v>
      </c>
      <c r="K10293" s="145">
        <v>182113.5</v>
      </c>
      <c r="L10293" s="134" t="s">
        <v>7758</v>
      </c>
      <c r="M10293" s="108">
        <v>1112.03</v>
      </c>
      <c r="N10293" s="108">
        <v>5899.835</v>
      </c>
      <c r="O10293" s="108">
        <v>11</v>
      </c>
      <c r="P10293" s="108">
        <v>481.00599999999997</v>
      </c>
      <c r="Q10293" s="108">
        <v>1351.0440000000001</v>
      </c>
      <c r="R10293" s="108">
        <v>675.01099999999997</v>
      </c>
      <c r="S10293" s="108">
        <v>582.00800000000004</v>
      </c>
    </row>
    <row r="10294" spans="1:19" ht="11.25" thickBot="1" x14ac:dyDescent="0.2">
      <c r="A10294" s="112"/>
    </row>
    <row r="10295" spans="1:19" ht="11.25" thickBot="1" x14ac:dyDescent="0.2">
      <c r="A10295" s="107">
        <v>3</v>
      </c>
      <c r="B10295" s="132">
        <v>0.59222222222222221</v>
      </c>
      <c r="C10295" s="108">
        <v>60018.328000000001</v>
      </c>
      <c r="D10295" s="108">
        <v>50285.614000000001</v>
      </c>
      <c r="E10295" s="145">
        <v>23095.794999999998</v>
      </c>
      <c r="F10295" s="145">
        <v>866878.91</v>
      </c>
      <c r="G10295" s="108">
        <v>21</v>
      </c>
      <c r="H10295" s="141" t="s">
        <v>7759</v>
      </c>
      <c r="I10295" s="108">
        <v>355930.73</v>
      </c>
      <c r="J10295" s="141" t="s">
        <v>7760</v>
      </c>
      <c r="K10295" s="145">
        <v>184238.06</v>
      </c>
      <c r="L10295" s="134" t="s">
        <v>7761</v>
      </c>
      <c r="M10295" s="108">
        <v>1078.028</v>
      </c>
      <c r="N10295" s="108">
        <v>6059.8810000000003</v>
      </c>
      <c r="O10295" s="108">
        <v>13</v>
      </c>
      <c r="P10295" s="108">
        <v>487.00599999999997</v>
      </c>
      <c r="Q10295" s="108">
        <v>1337.0429999999999</v>
      </c>
      <c r="R10295" s="108">
        <v>699.01199999999994</v>
      </c>
      <c r="S10295" s="108">
        <v>597.00900000000001</v>
      </c>
    </row>
    <row r="10296" spans="1:19" ht="11.25" thickBot="1" x14ac:dyDescent="0.2">
      <c r="A10296" s="112"/>
    </row>
    <row r="10297" spans="1:19" ht="11.25" thickBot="1" x14ac:dyDescent="0.2">
      <c r="A10297" s="135" t="s">
        <v>362</v>
      </c>
      <c r="B10297" s="112"/>
      <c r="C10297" s="136">
        <v>59980.218999999997</v>
      </c>
      <c r="D10297" s="136">
        <v>50317.692999999999</v>
      </c>
      <c r="E10297" s="140">
        <v>23062.091</v>
      </c>
      <c r="F10297" s="140">
        <v>867725.82</v>
      </c>
      <c r="G10297" s="136">
        <v>22.667000000000002</v>
      </c>
      <c r="H10297" s="141" t="s">
        <v>7762</v>
      </c>
      <c r="I10297" s="136">
        <v>355941.92</v>
      </c>
      <c r="J10297" s="141" t="s">
        <v>7763</v>
      </c>
      <c r="K10297" s="140">
        <v>182048.69</v>
      </c>
      <c r="L10297" s="134" t="s">
        <v>7764</v>
      </c>
      <c r="M10297" s="136">
        <v>1117.6969999999999</v>
      </c>
      <c r="N10297" s="136">
        <v>5978.1909999999998</v>
      </c>
      <c r="O10297" s="136">
        <v>12.667</v>
      </c>
      <c r="P10297" s="136">
        <v>488.339</v>
      </c>
      <c r="Q10297" s="136">
        <v>1391.713</v>
      </c>
      <c r="R10297" s="136">
        <v>672.34400000000005</v>
      </c>
      <c r="S10297" s="136">
        <v>560.67399999999998</v>
      </c>
    </row>
    <row r="10298" spans="1:19" ht="11.25" thickBot="1" x14ac:dyDescent="0.2">
      <c r="A10298" s="112"/>
    </row>
    <row r="10299" spans="1:19" ht="11.25" thickBot="1" x14ac:dyDescent="0.2">
      <c r="A10299" s="138" t="s">
        <v>364</v>
      </c>
      <c r="B10299" s="112"/>
      <c r="C10299" s="136">
        <v>96.103999999999999</v>
      </c>
      <c r="D10299" s="136">
        <v>288.03399999999999</v>
      </c>
      <c r="E10299" s="140">
        <v>146.59399999999999</v>
      </c>
      <c r="F10299" s="140">
        <v>1856.9110000000001</v>
      </c>
      <c r="G10299" s="136">
        <v>4.726</v>
      </c>
      <c r="H10299" s="141" t="s">
        <v>7765</v>
      </c>
      <c r="I10299" s="136">
        <v>47.283999999999999</v>
      </c>
      <c r="J10299" s="141" t="s">
        <v>7766</v>
      </c>
      <c r="K10299" s="140">
        <v>2222.4940000000001</v>
      </c>
      <c r="L10299" s="134" t="s">
        <v>7767</v>
      </c>
      <c r="M10299" s="136">
        <v>42.784999999999997</v>
      </c>
      <c r="N10299" s="136">
        <v>80.075000000000003</v>
      </c>
      <c r="O10299" s="136">
        <v>1.528</v>
      </c>
      <c r="P10299" s="136">
        <v>8.0830000000000002</v>
      </c>
      <c r="Q10299" s="136">
        <v>82.863</v>
      </c>
      <c r="R10299" s="136">
        <v>28.096</v>
      </c>
      <c r="S10299" s="136">
        <v>50.502000000000002</v>
      </c>
    </row>
    <row r="10300" spans="1:19" ht="11.25" thickBot="1" x14ac:dyDescent="0.2">
      <c r="A10300" s="112"/>
    </row>
    <row r="10301" spans="1:19" ht="11.25" thickBot="1" x14ac:dyDescent="0.2">
      <c r="A10301" s="139" t="s">
        <v>366</v>
      </c>
      <c r="B10301" s="112"/>
      <c r="C10301" s="136">
        <v>0.16</v>
      </c>
      <c r="D10301" s="136">
        <v>0.57199999999999995</v>
      </c>
      <c r="E10301" s="140">
        <v>0.63600000000000001</v>
      </c>
      <c r="F10301" s="140">
        <v>0.214</v>
      </c>
      <c r="G10301" s="136">
        <v>20.849</v>
      </c>
      <c r="H10301" s="141" t="s">
        <v>7768</v>
      </c>
      <c r="I10301" s="136">
        <v>1.2999999999999999E-2</v>
      </c>
      <c r="J10301" s="141" t="s">
        <v>5304</v>
      </c>
      <c r="K10301" s="140">
        <v>1.2210000000000001</v>
      </c>
      <c r="L10301" s="134" t="s">
        <v>2385</v>
      </c>
      <c r="M10301" s="136">
        <v>3.8279999999999998</v>
      </c>
      <c r="N10301" s="136">
        <v>1.339</v>
      </c>
      <c r="O10301" s="136">
        <v>12.058999999999999</v>
      </c>
      <c r="P10301" s="136">
        <v>1.655</v>
      </c>
      <c r="Q10301" s="136">
        <v>5.9539999999999997</v>
      </c>
      <c r="R10301" s="136">
        <v>4.1790000000000003</v>
      </c>
      <c r="S10301" s="136">
        <v>9.0069999999999997</v>
      </c>
    </row>
    <row r="10302" spans="1:19" ht="11.25" thickBot="1" x14ac:dyDescent="0.2">
      <c r="A10302" s="112"/>
    </row>
    <row r="10303" spans="1:19" ht="11.25" thickBot="1" x14ac:dyDescent="0.2">
      <c r="A10303" s="106" t="s">
        <v>357</v>
      </c>
      <c r="B10303" s="106" t="s">
        <v>358</v>
      </c>
      <c r="C10303" s="131" t="s">
        <v>34</v>
      </c>
      <c r="D10303" s="131" t="s">
        <v>35</v>
      </c>
      <c r="E10303" s="130" t="s">
        <v>36</v>
      </c>
      <c r="F10303" s="130" t="s">
        <v>37</v>
      </c>
      <c r="G10303" s="130" t="s">
        <v>38</v>
      </c>
      <c r="H10303" s="130" t="s">
        <v>39</v>
      </c>
      <c r="I10303" s="130" t="s">
        <v>40</v>
      </c>
      <c r="J10303" s="130" t="s">
        <v>41</v>
      </c>
      <c r="K10303" s="130" t="s">
        <v>42</v>
      </c>
      <c r="L10303" s="130" t="s">
        <v>43</v>
      </c>
      <c r="M10303" s="130" t="s">
        <v>44</v>
      </c>
      <c r="N10303" s="130" t="s">
        <v>45</v>
      </c>
      <c r="O10303" s="130" t="s">
        <v>46</v>
      </c>
      <c r="P10303" s="130" t="s">
        <v>47</v>
      </c>
      <c r="Q10303" s="130" t="s">
        <v>48</v>
      </c>
      <c r="R10303" s="130" t="s">
        <v>49</v>
      </c>
      <c r="S10303" s="130" t="s">
        <v>50</v>
      </c>
    </row>
    <row r="10304" spans="1:19" ht="11.25" thickBot="1" x14ac:dyDescent="0.2">
      <c r="A10304" s="107">
        <v>1</v>
      </c>
      <c r="B10304" s="132">
        <v>0.59186342592592589</v>
      </c>
      <c r="C10304" s="145">
        <v>413767.48</v>
      </c>
      <c r="D10304" s="134" t="s">
        <v>7769</v>
      </c>
      <c r="E10304" s="141" t="s">
        <v>7770</v>
      </c>
      <c r="F10304" s="108">
        <v>561.00800000000004</v>
      </c>
      <c r="G10304" s="108">
        <v>3</v>
      </c>
      <c r="H10304" s="108">
        <v>4409.4669999999996</v>
      </c>
      <c r="I10304" s="108">
        <v>295316.34999999998</v>
      </c>
      <c r="J10304" s="108">
        <v>1873379.1</v>
      </c>
      <c r="K10304" s="108">
        <v>14721.199000000001</v>
      </c>
      <c r="L10304" s="108">
        <v>26999.484</v>
      </c>
      <c r="M10304" s="108">
        <v>3931.3710000000001</v>
      </c>
      <c r="N10304" s="108">
        <v>2764.183</v>
      </c>
      <c r="O10304" s="108">
        <v>463.005</v>
      </c>
      <c r="P10304" s="108">
        <v>762.01400000000001</v>
      </c>
      <c r="Q10304" s="108">
        <v>532.00699999999995</v>
      </c>
      <c r="R10304" s="108">
        <v>484.00599999999997</v>
      </c>
      <c r="S10304" s="108">
        <v>615.00900000000001</v>
      </c>
    </row>
    <row r="10305" spans="1:19" ht="11.25" thickBot="1" x14ac:dyDescent="0.2">
      <c r="A10305" s="112"/>
    </row>
    <row r="10306" spans="1:19" ht="11.25" thickBot="1" x14ac:dyDescent="0.2">
      <c r="A10306" s="107">
        <v>2</v>
      </c>
      <c r="B10306" s="132">
        <v>0.59204861111111107</v>
      </c>
      <c r="C10306" s="145">
        <v>421134.92</v>
      </c>
      <c r="D10306" s="134" t="s">
        <v>7771</v>
      </c>
      <c r="E10306" s="141" t="s">
        <v>7772</v>
      </c>
      <c r="F10306" s="108">
        <v>560.00800000000004</v>
      </c>
      <c r="G10306" s="108">
        <v>3</v>
      </c>
      <c r="H10306" s="108">
        <v>4447.4750000000004</v>
      </c>
      <c r="I10306" s="108">
        <v>293352.90000000002</v>
      </c>
      <c r="J10306" s="108">
        <v>1866756.4</v>
      </c>
      <c r="K10306" s="108">
        <v>14510.050999999999</v>
      </c>
      <c r="L10306" s="108">
        <v>27512.153999999999</v>
      </c>
      <c r="M10306" s="108">
        <v>4145.4120000000003</v>
      </c>
      <c r="N10306" s="108">
        <v>2851.1950000000002</v>
      </c>
      <c r="O10306" s="108">
        <v>449.005</v>
      </c>
      <c r="P10306" s="108">
        <v>731.01300000000003</v>
      </c>
      <c r="Q10306" s="108">
        <v>548.00699999999995</v>
      </c>
      <c r="R10306" s="108">
        <v>502.00599999999997</v>
      </c>
      <c r="S10306" s="108">
        <v>611.00900000000001</v>
      </c>
    </row>
    <row r="10307" spans="1:19" ht="11.25" thickBot="1" x14ac:dyDescent="0.2">
      <c r="A10307" s="112"/>
    </row>
    <row r="10308" spans="1:19" ht="11.25" thickBot="1" x14ac:dyDescent="0.2">
      <c r="A10308" s="107">
        <v>3</v>
      </c>
      <c r="B10308" s="132">
        <v>0.59222222222222221</v>
      </c>
      <c r="C10308" s="145">
        <v>422926.67</v>
      </c>
      <c r="D10308" s="134" t="s">
        <v>7773</v>
      </c>
      <c r="E10308" s="141" t="s">
        <v>7774</v>
      </c>
      <c r="F10308" s="108">
        <v>560.00800000000004</v>
      </c>
      <c r="G10308" s="108">
        <v>7</v>
      </c>
      <c r="H10308" s="108">
        <v>4524.491</v>
      </c>
      <c r="I10308" s="108">
        <v>295277.81</v>
      </c>
      <c r="J10308" s="108">
        <v>1859434</v>
      </c>
      <c r="K10308" s="108">
        <v>14199.838</v>
      </c>
      <c r="L10308" s="108">
        <v>26120.364000000001</v>
      </c>
      <c r="M10308" s="108">
        <v>4098.4030000000002</v>
      </c>
      <c r="N10308" s="108">
        <v>2772.1840000000002</v>
      </c>
      <c r="O10308" s="108">
        <v>494.00599999999997</v>
      </c>
      <c r="P10308" s="108">
        <v>641.01</v>
      </c>
      <c r="Q10308" s="108">
        <v>532.00699999999995</v>
      </c>
      <c r="R10308" s="108">
        <v>503.00599999999997</v>
      </c>
      <c r="S10308" s="108">
        <v>580.00800000000004</v>
      </c>
    </row>
    <row r="10309" spans="1:19" ht="11.25" thickBot="1" x14ac:dyDescent="0.2">
      <c r="A10309" s="112"/>
    </row>
    <row r="10310" spans="1:19" ht="11.25" thickBot="1" x14ac:dyDescent="0.2">
      <c r="A10310" s="135" t="s">
        <v>362</v>
      </c>
      <c r="B10310" s="112"/>
      <c r="C10310" s="140">
        <v>419276.36</v>
      </c>
      <c r="D10310" s="134" t="s">
        <v>7775</v>
      </c>
      <c r="E10310" s="141" t="s">
        <v>7776</v>
      </c>
      <c r="F10310" s="136">
        <v>560.34100000000001</v>
      </c>
      <c r="G10310" s="136">
        <v>4.3330000000000002</v>
      </c>
      <c r="H10310" s="136">
        <v>4460.4780000000001</v>
      </c>
      <c r="I10310" s="136">
        <v>294649.02</v>
      </c>
      <c r="J10310" s="136">
        <v>1866523.1</v>
      </c>
      <c r="K10310" s="136">
        <v>14477.029</v>
      </c>
      <c r="L10310" s="136">
        <v>26877.333999999999</v>
      </c>
      <c r="M10310" s="136">
        <v>4058.3960000000002</v>
      </c>
      <c r="N10310" s="136">
        <v>2795.8539999999998</v>
      </c>
      <c r="O10310" s="136">
        <v>468.67200000000003</v>
      </c>
      <c r="P10310" s="136">
        <v>711.346</v>
      </c>
      <c r="Q10310" s="136">
        <v>537.34</v>
      </c>
      <c r="R10310" s="136">
        <v>496.339</v>
      </c>
      <c r="S10310" s="136">
        <v>602.00900000000001</v>
      </c>
    </row>
    <row r="10311" spans="1:19" ht="11.25" thickBot="1" x14ac:dyDescent="0.2">
      <c r="A10311" s="112"/>
    </row>
    <row r="10312" spans="1:19" ht="11.25" thickBot="1" x14ac:dyDescent="0.2">
      <c r="A10312" s="138" t="s">
        <v>364</v>
      </c>
      <c r="B10312" s="112"/>
      <c r="C10312" s="140">
        <v>4854.2120000000004</v>
      </c>
      <c r="D10312" s="134" t="s">
        <v>7777</v>
      </c>
      <c r="E10312" s="141" t="s">
        <v>7778</v>
      </c>
      <c r="F10312" s="136">
        <v>0.57699999999999996</v>
      </c>
      <c r="G10312" s="136">
        <v>2.3090000000000002</v>
      </c>
      <c r="H10312" s="136">
        <v>58.603999999999999</v>
      </c>
      <c r="I10312" s="136">
        <v>1122.6369999999999</v>
      </c>
      <c r="J10312" s="136">
        <v>6975.4809999999998</v>
      </c>
      <c r="K10312" s="136">
        <v>262.245</v>
      </c>
      <c r="L10312" s="136">
        <v>703.88900000000001</v>
      </c>
      <c r="M10312" s="136">
        <v>112.49</v>
      </c>
      <c r="N10312" s="136">
        <v>48.093000000000004</v>
      </c>
      <c r="O10312" s="136">
        <v>23.029</v>
      </c>
      <c r="P10312" s="136">
        <v>62.853999999999999</v>
      </c>
      <c r="Q10312" s="136">
        <v>9.2379999999999995</v>
      </c>
      <c r="R10312" s="136">
        <v>10.693</v>
      </c>
      <c r="S10312" s="136">
        <v>19.158000000000001</v>
      </c>
    </row>
    <row r="10313" spans="1:19" ht="11.25" thickBot="1" x14ac:dyDescent="0.2">
      <c r="A10313" s="112"/>
    </row>
    <row r="10314" spans="1:19" ht="11.25" thickBot="1" x14ac:dyDescent="0.2">
      <c r="A10314" s="139" t="s">
        <v>366</v>
      </c>
      <c r="B10314" s="112"/>
      <c r="C10314" s="140">
        <v>1.1579999999999999</v>
      </c>
      <c r="D10314" s="134" t="s">
        <v>1023</v>
      </c>
      <c r="E10314" s="141" t="s">
        <v>7779</v>
      </c>
      <c r="F10314" s="136">
        <v>0.10299999999999999</v>
      </c>
      <c r="G10314" s="136">
        <v>53.293999999999997</v>
      </c>
      <c r="H10314" s="136">
        <v>1.3140000000000001</v>
      </c>
      <c r="I10314" s="136">
        <v>0.38100000000000001</v>
      </c>
      <c r="J10314" s="136">
        <v>0.374</v>
      </c>
      <c r="K10314" s="136">
        <v>1.8109999999999999</v>
      </c>
      <c r="L10314" s="136">
        <v>2.6190000000000002</v>
      </c>
      <c r="M10314" s="136">
        <v>2.7719999999999998</v>
      </c>
      <c r="N10314" s="136">
        <v>1.72</v>
      </c>
      <c r="O10314" s="136">
        <v>4.9139999999999997</v>
      </c>
      <c r="P10314" s="136">
        <v>8.8360000000000003</v>
      </c>
      <c r="Q10314" s="136">
        <v>1.7190000000000001</v>
      </c>
      <c r="R10314" s="136">
        <v>2.1539999999999999</v>
      </c>
      <c r="S10314" s="136">
        <v>3.1819999999999999</v>
      </c>
    </row>
    <row r="10315" spans="1:19" ht="11.25" thickBot="1" x14ac:dyDescent="0.2">
      <c r="A10315" s="112"/>
    </row>
    <row r="10316" spans="1:19" ht="11.25" thickBot="1" x14ac:dyDescent="0.2">
      <c r="A10316" s="106" t="s">
        <v>357</v>
      </c>
      <c r="B10316" s="106" t="s">
        <v>358</v>
      </c>
      <c r="C10316" s="130" t="s">
        <v>51</v>
      </c>
      <c r="D10316" s="130" t="s">
        <v>52</v>
      </c>
      <c r="E10316" s="130" t="s">
        <v>53</v>
      </c>
      <c r="F10316" s="130" t="s">
        <v>54</v>
      </c>
      <c r="G10316" s="130" t="s">
        <v>55</v>
      </c>
      <c r="H10316" s="130" t="s">
        <v>56</v>
      </c>
      <c r="I10316" s="130" t="s">
        <v>57</v>
      </c>
      <c r="J10316" s="130" t="s">
        <v>58</v>
      </c>
      <c r="K10316" s="130" t="s">
        <v>59</v>
      </c>
      <c r="L10316" s="130" t="s">
        <v>60</v>
      </c>
      <c r="M10316" s="130" t="s">
        <v>61</v>
      </c>
      <c r="N10316" s="130" t="s">
        <v>62</v>
      </c>
      <c r="O10316" s="130" t="s">
        <v>63</v>
      </c>
      <c r="P10316" s="130" t="s">
        <v>64</v>
      </c>
      <c r="Q10316" s="131" t="s">
        <v>65</v>
      </c>
      <c r="R10316" s="131" t="s">
        <v>66</v>
      </c>
      <c r="S10316" s="130" t="s">
        <v>67</v>
      </c>
    </row>
    <row r="10317" spans="1:19" ht="11.25" thickBot="1" x14ac:dyDescent="0.2">
      <c r="A10317" s="107">
        <v>1</v>
      </c>
      <c r="B10317" s="132">
        <v>0.59186342592592589</v>
      </c>
      <c r="C10317" s="108">
        <v>520.00599999999997</v>
      </c>
      <c r="D10317" s="108">
        <v>457.005</v>
      </c>
      <c r="E10317" s="108">
        <v>179.001</v>
      </c>
      <c r="F10317" s="108">
        <v>221.001</v>
      </c>
      <c r="G10317" s="108">
        <v>165.001</v>
      </c>
      <c r="H10317" s="108">
        <v>234.001</v>
      </c>
      <c r="I10317" s="108">
        <v>3003.2159999999999</v>
      </c>
      <c r="J10317" s="108">
        <v>7233.2560000000003</v>
      </c>
      <c r="K10317" s="108">
        <v>10717.755999999999</v>
      </c>
      <c r="L10317" s="108">
        <v>17</v>
      </c>
      <c r="M10317" s="108">
        <v>7</v>
      </c>
      <c r="N10317" s="108">
        <v>570.00800000000004</v>
      </c>
      <c r="O10317" s="108">
        <v>305.00200000000001</v>
      </c>
      <c r="P10317" s="141" t="s">
        <v>7780</v>
      </c>
      <c r="Q10317" s="145">
        <v>1809247.7</v>
      </c>
      <c r="R10317" s="134" t="s">
        <v>7781</v>
      </c>
      <c r="S10317" s="108">
        <v>2652.1689999999999</v>
      </c>
    </row>
    <row r="10318" spans="1:19" ht="11.25" thickBot="1" x14ac:dyDescent="0.2">
      <c r="A10318" s="112"/>
    </row>
    <row r="10319" spans="1:19" ht="11.25" thickBot="1" x14ac:dyDescent="0.2">
      <c r="A10319" s="107">
        <v>2</v>
      </c>
      <c r="B10319" s="132">
        <v>0.59204861111111107</v>
      </c>
      <c r="C10319" s="108">
        <v>460.005</v>
      </c>
      <c r="D10319" s="108">
        <v>401.00400000000002</v>
      </c>
      <c r="E10319" s="108">
        <v>157.001</v>
      </c>
      <c r="F10319" s="108">
        <v>239.001</v>
      </c>
      <c r="G10319" s="108">
        <v>148.001</v>
      </c>
      <c r="H10319" s="108">
        <v>214.001</v>
      </c>
      <c r="I10319" s="108">
        <v>2907.203</v>
      </c>
      <c r="J10319" s="108">
        <v>7215.2489999999998</v>
      </c>
      <c r="K10319" s="108">
        <v>10846.823</v>
      </c>
      <c r="L10319" s="108">
        <v>15</v>
      </c>
      <c r="M10319" s="108">
        <v>5</v>
      </c>
      <c r="N10319" s="108">
        <v>604.00900000000001</v>
      </c>
      <c r="O10319" s="108">
        <v>299.00200000000001</v>
      </c>
      <c r="P10319" s="141" t="s">
        <v>7782</v>
      </c>
      <c r="Q10319" s="145">
        <v>1837167.6</v>
      </c>
      <c r="R10319" s="134" t="s">
        <v>7783</v>
      </c>
      <c r="S10319" s="108">
        <v>2458.145</v>
      </c>
    </row>
    <row r="10320" spans="1:19" ht="11.25" thickBot="1" x14ac:dyDescent="0.2">
      <c r="A10320" s="112"/>
    </row>
    <row r="10321" spans="1:19" ht="11.25" thickBot="1" x14ac:dyDescent="0.2">
      <c r="A10321" s="107">
        <v>3</v>
      </c>
      <c r="B10321" s="132">
        <v>0.59222222222222221</v>
      </c>
      <c r="C10321" s="108">
        <v>426.00400000000002</v>
      </c>
      <c r="D10321" s="108">
        <v>404.00400000000002</v>
      </c>
      <c r="E10321" s="108">
        <v>182.001</v>
      </c>
      <c r="F10321" s="108">
        <v>237.001</v>
      </c>
      <c r="G10321" s="108">
        <v>166.001</v>
      </c>
      <c r="H10321" s="108">
        <v>232.001</v>
      </c>
      <c r="I10321" s="108">
        <v>3008.2170000000001</v>
      </c>
      <c r="J10321" s="108">
        <v>7250.2610000000004</v>
      </c>
      <c r="K10321" s="108">
        <v>10710.753000000001</v>
      </c>
      <c r="L10321" s="108">
        <v>11</v>
      </c>
      <c r="M10321" s="108">
        <v>8</v>
      </c>
      <c r="N10321" s="108">
        <v>566.00800000000004</v>
      </c>
      <c r="O10321" s="108">
        <v>324.00299999999999</v>
      </c>
      <c r="P10321" s="141" t="s">
        <v>7784</v>
      </c>
      <c r="Q10321" s="145">
        <v>1861770.5</v>
      </c>
      <c r="R10321" s="134" t="s">
        <v>7785</v>
      </c>
      <c r="S10321" s="108">
        <v>2510.1509999999998</v>
      </c>
    </row>
    <row r="10322" spans="1:19" ht="11.25" thickBot="1" x14ac:dyDescent="0.2">
      <c r="A10322" s="112"/>
    </row>
    <row r="10323" spans="1:19" ht="11.25" thickBot="1" x14ac:dyDescent="0.2">
      <c r="A10323" s="135" t="s">
        <v>362</v>
      </c>
      <c r="B10323" s="112"/>
      <c r="C10323" s="136">
        <v>468.67200000000003</v>
      </c>
      <c r="D10323" s="136">
        <v>420.67099999999999</v>
      </c>
      <c r="E10323" s="136">
        <v>172.667</v>
      </c>
      <c r="F10323" s="136">
        <v>232.33500000000001</v>
      </c>
      <c r="G10323" s="136">
        <v>159.667</v>
      </c>
      <c r="H10323" s="136">
        <v>226.66800000000001</v>
      </c>
      <c r="I10323" s="136">
        <v>2972.8789999999999</v>
      </c>
      <c r="J10323" s="136">
        <v>7232.9219999999996</v>
      </c>
      <c r="K10323" s="136">
        <v>10758.444</v>
      </c>
      <c r="L10323" s="136">
        <v>14.333</v>
      </c>
      <c r="M10323" s="136">
        <v>6.6669999999999998</v>
      </c>
      <c r="N10323" s="136">
        <v>580.00800000000004</v>
      </c>
      <c r="O10323" s="136">
        <v>309.33600000000001</v>
      </c>
      <c r="P10323" s="141" t="s">
        <v>7786</v>
      </c>
      <c r="Q10323" s="140">
        <v>1836061.9</v>
      </c>
      <c r="R10323" s="134" t="s">
        <v>7787</v>
      </c>
      <c r="S10323" s="136">
        <v>2540.1550000000002</v>
      </c>
    </row>
    <row r="10324" spans="1:19" ht="11.25" thickBot="1" x14ac:dyDescent="0.2">
      <c r="A10324" s="112"/>
    </row>
    <row r="10325" spans="1:19" ht="11.25" thickBot="1" x14ac:dyDescent="0.2">
      <c r="A10325" s="138" t="s">
        <v>364</v>
      </c>
      <c r="B10325" s="112"/>
      <c r="C10325" s="136">
        <v>47.597000000000001</v>
      </c>
      <c r="D10325" s="136">
        <v>31.501999999999999</v>
      </c>
      <c r="E10325" s="136">
        <v>13.651</v>
      </c>
      <c r="F10325" s="136">
        <v>9.8659999999999997</v>
      </c>
      <c r="G10325" s="136">
        <v>10.116</v>
      </c>
      <c r="H10325" s="136">
        <v>11.015000000000001</v>
      </c>
      <c r="I10325" s="136">
        <v>56.932000000000002</v>
      </c>
      <c r="J10325" s="136">
        <v>17.507999999999999</v>
      </c>
      <c r="K10325" s="136">
        <v>76.619</v>
      </c>
      <c r="L10325" s="136">
        <v>3.0550000000000002</v>
      </c>
      <c r="M10325" s="136">
        <v>1.528</v>
      </c>
      <c r="N10325" s="136">
        <v>20.881</v>
      </c>
      <c r="O10325" s="136">
        <v>13.051</v>
      </c>
      <c r="P10325" s="141" t="s">
        <v>7788</v>
      </c>
      <c r="Q10325" s="140">
        <v>26278.807000000001</v>
      </c>
      <c r="R10325" s="134" t="s">
        <v>7789</v>
      </c>
      <c r="S10325" s="136">
        <v>100.431</v>
      </c>
    </row>
    <row r="10326" spans="1:19" ht="11.25" thickBot="1" x14ac:dyDescent="0.2">
      <c r="A10326" s="112"/>
    </row>
    <row r="10327" spans="1:19" ht="11.25" thickBot="1" x14ac:dyDescent="0.2">
      <c r="A10327" s="139" t="s">
        <v>366</v>
      </c>
      <c r="B10327" s="112"/>
      <c r="C10327" s="136">
        <v>10.156000000000001</v>
      </c>
      <c r="D10327" s="136">
        <v>7.4889999999999999</v>
      </c>
      <c r="E10327" s="136">
        <v>7.9059999999999997</v>
      </c>
      <c r="F10327" s="136">
        <v>4.2460000000000004</v>
      </c>
      <c r="G10327" s="136">
        <v>6.3360000000000003</v>
      </c>
      <c r="H10327" s="136">
        <v>4.8600000000000003</v>
      </c>
      <c r="I10327" s="136">
        <v>1.915</v>
      </c>
      <c r="J10327" s="136">
        <v>0.24199999999999999</v>
      </c>
      <c r="K10327" s="136">
        <v>0.71199999999999997</v>
      </c>
      <c r="L10327" s="136">
        <v>21.314</v>
      </c>
      <c r="M10327" s="136">
        <v>22.913</v>
      </c>
      <c r="N10327" s="136">
        <v>3.6</v>
      </c>
      <c r="O10327" s="136">
        <v>4.2190000000000003</v>
      </c>
      <c r="P10327" s="141" t="s">
        <v>7790</v>
      </c>
      <c r="Q10327" s="140">
        <v>1.431</v>
      </c>
      <c r="R10327" s="134" t="s">
        <v>1002</v>
      </c>
      <c r="S10327" s="136">
        <v>3.9540000000000002</v>
      </c>
    </row>
    <row r="10328" spans="1:19" ht="11.25" thickBot="1" x14ac:dyDescent="0.2">
      <c r="A10328" s="112"/>
    </row>
    <row r="10329" spans="1:19" ht="11.25" thickBot="1" x14ac:dyDescent="0.2">
      <c r="A10329" s="106" t="s">
        <v>357</v>
      </c>
      <c r="B10329" s="106" t="s">
        <v>358</v>
      </c>
      <c r="C10329" s="130" t="s">
        <v>68</v>
      </c>
    </row>
    <row r="10330" spans="1:19" ht="11.25" thickBot="1" x14ac:dyDescent="0.2">
      <c r="A10330" s="107">
        <v>1</v>
      </c>
      <c r="B10330" s="132">
        <v>0.59186342592592589</v>
      </c>
      <c r="C10330" s="108">
        <v>1053.027</v>
      </c>
    </row>
    <row r="10331" spans="1:19" ht="11.25" thickBot="1" x14ac:dyDescent="0.2">
      <c r="A10331" s="112"/>
    </row>
    <row r="10332" spans="1:19" ht="11.25" thickBot="1" x14ac:dyDescent="0.2">
      <c r="A10332" s="107">
        <v>2</v>
      </c>
      <c r="B10332" s="132">
        <v>0.59204861111111107</v>
      </c>
      <c r="C10332" s="108">
        <v>1108.03</v>
      </c>
    </row>
    <row r="10333" spans="1:19" ht="11.25" thickBot="1" x14ac:dyDescent="0.2">
      <c r="A10333" s="112"/>
    </row>
    <row r="10334" spans="1:19" ht="11.25" thickBot="1" x14ac:dyDescent="0.2">
      <c r="A10334" s="107">
        <v>3</v>
      </c>
      <c r="B10334" s="132">
        <v>0.59222222222222221</v>
      </c>
      <c r="C10334" s="108">
        <v>943.02099999999996</v>
      </c>
    </row>
    <row r="10335" spans="1:19" ht="11.25" thickBot="1" x14ac:dyDescent="0.2">
      <c r="A10335" s="112"/>
    </row>
    <row r="10336" spans="1:19" ht="11.25" thickBot="1" x14ac:dyDescent="0.2">
      <c r="A10336" s="135" t="s">
        <v>362</v>
      </c>
      <c r="B10336" s="112"/>
      <c r="C10336" s="136">
        <v>1034.693</v>
      </c>
    </row>
    <row r="10337" spans="1:19" ht="11.25" thickBot="1" x14ac:dyDescent="0.2">
      <c r="A10337" s="112"/>
    </row>
    <row r="10338" spans="1:19" ht="11.25" thickBot="1" x14ac:dyDescent="0.2">
      <c r="A10338" s="138" t="s">
        <v>364</v>
      </c>
      <c r="B10338" s="112"/>
      <c r="C10338" s="136">
        <v>84.018000000000001</v>
      </c>
    </row>
    <row r="10339" spans="1:19" ht="11.25" thickBot="1" x14ac:dyDescent="0.2">
      <c r="A10339" s="112"/>
    </row>
    <row r="10340" spans="1:19" ht="11.25" thickBot="1" x14ac:dyDescent="0.2">
      <c r="A10340" s="139" t="s">
        <v>366</v>
      </c>
      <c r="B10340" s="112"/>
      <c r="C10340" s="136">
        <v>8.1199999999999992</v>
      </c>
    </row>
    <row r="10341" spans="1:19" ht="10.5" x14ac:dyDescent="0.15">
      <c r="A10341" s="112"/>
    </row>
    <row r="10342" spans="1:19" x14ac:dyDescent="0.15">
      <c r="A10342" s="129"/>
      <c r="B10342" s="86" t="s">
        <v>2407</v>
      </c>
    </row>
    <row r="10343" spans="1:19" ht="9.75" thickBot="1" x14ac:dyDescent="0.2">
      <c r="A10343" s="81" t="s">
        <v>5871</v>
      </c>
    </row>
    <row r="10344" spans="1:19" ht="11.25" thickBot="1" x14ac:dyDescent="0.2">
      <c r="A10344" s="106" t="s">
        <v>357</v>
      </c>
      <c r="B10344" s="106" t="s">
        <v>358</v>
      </c>
      <c r="C10344" s="130" t="s">
        <v>0</v>
      </c>
      <c r="D10344" s="130" t="s">
        <v>1</v>
      </c>
      <c r="E10344" s="130" t="s">
        <v>2</v>
      </c>
      <c r="F10344" s="130" t="s">
        <v>3</v>
      </c>
      <c r="G10344" s="130" t="s">
        <v>4</v>
      </c>
      <c r="H10344" s="130" t="s">
        <v>5</v>
      </c>
      <c r="I10344" s="131" t="s">
        <v>6</v>
      </c>
      <c r="J10344" s="131" t="s">
        <v>7</v>
      </c>
      <c r="K10344" s="130" t="s">
        <v>8</v>
      </c>
      <c r="L10344" s="130" t="s">
        <v>9</v>
      </c>
      <c r="M10344" s="130" t="s">
        <v>10</v>
      </c>
      <c r="N10344" s="130" t="s">
        <v>11</v>
      </c>
      <c r="O10344" s="130" t="s">
        <v>12</v>
      </c>
      <c r="P10344" s="130" t="s">
        <v>13</v>
      </c>
      <c r="Q10344" s="130" t="s">
        <v>14</v>
      </c>
      <c r="R10344" s="130" t="s">
        <v>15</v>
      </c>
      <c r="S10344" s="130" t="s">
        <v>16</v>
      </c>
    </row>
    <row r="10345" spans="1:19" ht="11.25" thickBot="1" x14ac:dyDescent="0.2">
      <c r="A10345" s="107">
        <v>1</v>
      </c>
      <c r="B10345" s="132">
        <v>0.59700231481481481</v>
      </c>
      <c r="C10345" s="141" t="s">
        <v>7791</v>
      </c>
      <c r="D10345" s="141" t="s">
        <v>7792</v>
      </c>
      <c r="E10345" s="141" t="s">
        <v>7793</v>
      </c>
      <c r="F10345" s="141" t="s">
        <v>7794</v>
      </c>
      <c r="G10345" s="141" t="s">
        <v>7795</v>
      </c>
      <c r="H10345" s="141" t="s">
        <v>7796</v>
      </c>
      <c r="I10345" s="145">
        <v>18971.633999999998</v>
      </c>
      <c r="J10345" s="134" t="s">
        <v>7797</v>
      </c>
      <c r="K10345" s="141" t="s">
        <v>7798</v>
      </c>
      <c r="L10345" s="108">
        <v>162.001</v>
      </c>
      <c r="M10345" s="108">
        <v>21815.416000000001</v>
      </c>
      <c r="N10345" s="108">
        <v>55020.557999999997</v>
      </c>
      <c r="O10345" s="141" t="s">
        <v>7799</v>
      </c>
      <c r="P10345" s="108">
        <v>170430.28</v>
      </c>
      <c r="Q10345" s="108">
        <v>10597.695</v>
      </c>
      <c r="R10345" s="108">
        <v>24548.455000000002</v>
      </c>
      <c r="S10345" s="108">
        <v>153376.51</v>
      </c>
    </row>
    <row r="10346" spans="1:19" ht="11.25" thickBot="1" x14ac:dyDescent="0.2">
      <c r="A10346" s="112"/>
    </row>
    <row r="10347" spans="1:19" ht="11.25" thickBot="1" x14ac:dyDescent="0.2">
      <c r="A10347" s="107">
        <v>2</v>
      </c>
      <c r="B10347" s="132">
        <v>0.59718749999999998</v>
      </c>
      <c r="C10347" s="141" t="s">
        <v>7800</v>
      </c>
      <c r="D10347" s="141" t="s">
        <v>7801</v>
      </c>
      <c r="E10347" s="141" t="s">
        <v>7802</v>
      </c>
      <c r="F10347" s="141" t="s">
        <v>7803</v>
      </c>
      <c r="G10347" s="141" t="s">
        <v>7804</v>
      </c>
      <c r="H10347" s="141" t="s">
        <v>7805</v>
      </c>
      <c r="I10347" s="145">
        <v>19215.858</v>
      </c>
      <c r="J10347" s="134" t="s">
        <v>7806</v>
      </c>
      <c r="K10347" s="141" t="s">
        <v>7807</v>
      </c>
      <c r="L10347" s="108">
        <v>163.001</v>
      </c>
      <c r="M10347" s="108">
        <v>22156.776000000002</v>
      </c>
      <c r="N10347" s="108">
        <v>55552.968999999997</v>
      </c>
      <c r="O10347" s="141" t="s">
        <v>7808</v>
      </c>
      <c r="P10347" s="108">
        <v>171977.92</v>
      </c>
      <c r="Q10347" s="108">
        <v>10515.653</v>
      </c>
      <c r="R10347" s="108">
        <v>24620.54</v>
      </c>
      <c r="S10347" s="108">
        <v>153046.1</v>
      </c>
    </row>
    <row r="10348" spans="1:19" ht="11.25" thickBot="1" x14ac:dyDescent="0.2">
      <c r="A10348" s="112"/>
    </row>
    <row r="10349" spans="1:19" ht="11.25" thickBot="1" x14ac:dyDescent="0.2">
      <c r="A10349" s="107">
        <v>3</v>
      </c>
      <c r="B10349" s="132">
        <v>0.59736111111111112</v>
      </c>
      <c r="C10349" s="141" t="s">
        <v>7809</v>
      </c>
      <c r="D10349" s="141" t="s">
        <v>7810</v>
      </c>
      <c r="E10349" s="141" t="s">
        <v>7811</v>
      </c>
      <c r="F10349" s="141" t="s">
        <v>7812</v>
      </c>
      <c r="G10349" s="141" t="s">
        <v>7813</v>
      </c>
      <c r="H10349" s="141" t="s">
        <v>7814</v>
      </c>
      <c r="I10349" s="145">
        <v>19411.039000000001</v>
      </c>
      <c r="J10349" s="134" t="s">
        <v>7815</v>
      </c>
      <c r="K10349" s="141" t="s">
        <v>7816</v>
      </c>
      <c r="L10349" s="108">
        <v>189.001</v>
      </c>
      <c r="M10349" s="108">
        <v>22309.938999999998</v>
      </c>
      <c r="N10349" s="108">
        <v>55617.139000000003</v>
      </c>
      <c r="O10349" s="141" t="s">
        <v>7817</v>
      </c>
      <c r="P10349" s="108">
        <v>172022.28</v>
      </c>
      <c r="Q10349" s="108">
        <v>10714.754999999999</v>
      </c>
      <c r="R10349" s="108">
        <v>24682.613000000001</v>
      </c>
      <c r="S10349" s="108">
        <v>153795.59</v>
      </c>
    </row>
    <row r="10350" spans="1:19" ht="11.25" thickBot="1" x14ac:dyDescent="0.2">
      <c r="A10350" s="112"/>
    </row>
    <row r="10351" spans="1:19" ht="11.25" thickBot="1" x14ac:dyDescent="0.2">
      <c r="A10351" s="135" t="s">
        <v>362</v>
      </c>
      <c r="B10351" s="112"/>
      <c r="C10351" s="141" t="s">
        <v>7818</v>
      </c>
      <c r="D10351" s="141" t="s">
        <v>7819</v>
      </c>
      <c r="E10351" s="141" t="s">
        <v>7820</v>
      </c>
      <c r="F10351" s="141" t="s">
        <v>7821</v>
      </c>
      <c r="G10351" s="141" t="s">
        <v>7822</v>
      </c>
      <c r="H10351" s="141" t="s">
        <v>7823</v>
      </c>
      <c r="I10351" s="140">
        <v>19199.509999999998</v>
      </c>
      <c r="J10351" s="134" t="s">
        <v>7824</v>
      </c>
      <c r="K10351" s="141" t="s">
        <v>7825</v>
      </c>
      <c r="L10351" s="136">
        <v>171.334</v>
      </c>
      <c r="M10351" s="136">
        <v>22094.044000000002</v>
      </c>
      <c r="N10351" s="136">
        <v>55396.889000000003</v>
      </c>
      <c r="O10351" s="141" t="s">
        <v>7826</v>
      </c>
      <c r="P10351" s="136">
        <v>171476.82</v>
      </c>
      <c r="Q10351" s="136">
        <v>10609.368</v>
      </c>
      <c r="R10351" s="136">
        <v>24617.202000000001</v>
      </c>
      <c r="S10351" s="136">
        <v>153406.07</v>
      </c>
    </row>
    <row r="10352" spans="1:19" ht="11.25" thickBot="1" x14ac:dyDescent="0.2">
      <c r="A10352" s="112"/>
    </row>
    <row r="10353" spans="1:19" ht="11.25" thickBot="1" x14ac:dyDescent="0.2">
      <c r="A10353" s="138" t="s">
        <v>364</v>
      </c>
      <c r="B10353" s="112"/>
      <c r="C10353" s="141" t="s">
        <v>7827</v>
      </c>
      <c r="D10353" s="141" t="s">
        <v>7828</v>
      </c>
      <c r="E10353" s="141" t="s">
        <v>7829</v>
      </c>
      <c r="F10353" s="141" t="s">
        <v>7830</v>
      </c>
      <c r="G10353" s="141" t="s">
        <v>7831</v>
      </c>
      <c r="H10353" s="141" t="s">
        <v>7832</v>
      </c>
      <c r="I10353" s="140">
        <v>220.15799999999999</v>
      </c>
      <c r="J10353" s="134" t="s">
        <v>7833</v>
      </c>
      <c r="K10353" s="141" t="s">
        <v>7834</v>
      </c>
      <c r="L10353" s="136">
        <v>15.308</v>
      </c>
      <c r="M10353" s="136">
        <v>253.16</v>
      </c>
      <c r="N10353" s="136">
        <v>327.48700000000002</v>
      </c>
      <c r="O10353" s="141" t="s">
        <v>7835</v>
      </c>
      <c r="P10353" s="136">
        <v>906.60900000000004</v>
      </c>
      <c r="Q10353" s="136">
        <v>100.063</v>
      </c>
      <c r="R10353" s="136">
        <v>67.141000000000005</v>
      </c>
      <c r="S10353" s="136">
        <v>375.61700000000002</v>
      </c>
    </row>
    <row r="10354" spans="1:19" ht="11.25" thickBot="1" x14ac:dyDescent="0.2">
      <c r="A10354" s="112"/>
    </row>
    <row r="10355" spans="1:19" ht="11.25" thickBot="1" x14ac:dyDescent="0.2">
      <c r="A10355" s="139" t="s">
        <v>366</v>
      </c>
      <c r="B10355" s="112"/>
      <c r="C10355" s="141" t="s">
        <v>1428</v>
      </c>
      <c r="D10355" s="141" t="s">
        <v>3278</v>
      </c>
      <c r="E10355" s="141" t="s">
        <v>5477</v>
      </c>
      <c r="F10355" s="141" t="s">
        <v>968</v>
      </c>
      <c r="G10355" s="141" t="s">
        <v>706</v>
      </c>
      <c r="H10355" s="141" t="s">
        <v>7836</v>
      </c>
      <c r="I10355" s="140">
        <v>1.147</v>
      </c>
      <c r="J10355" s="134" t="s">
        <v>2455</v>
      </c>
      <c r="K10355" s="141" t="s">
        <v>367</v>
      </c>
      <c r="L10355" s="136">
        <v>8.9350000000000005</v>
      </c>
      <c r="M10355" s="136">
        <v>1.1459999999999999</v>
      </c>
      <c r="N10355" s="136">
        <v>0.59099999999999997</v>
      </c>
      <c r="O10355" s="141" t="s">
        <v>1371</v>
      </c>
      <c r="P10355" s="136">
        <v>0.52900000000000003</v>
      </c>
      <c r="Q10355" s="136">
        <v>0.94299999999999995</v>
      </c>
      <c r="R10355" s="136">
        <v>0.27300000000000002</v>
      </c>
      <c r="S10355" s="136">
        <v>0.245</v>
      </c>
    </row>
    <row r="10356" spans="1:19" ht="11.25" thickBot="1" x14ac:dyDescent="0.2">
      <c r="A10356" s="112"/>
    </row>
    <row r="10357" spans="1:19" ht="11.25" thickBot="1" x14ac:dyDescent="0.2">
      <c r="A10357" s="106" t="s">
        <v>357</v>
      </c>
      <c r="B10357" s="106" t="s">
        <v>358</v>
      </c>
      <c r="C10357" s="130" t="s">
        <v>17</v>
      </c>
      <c r="D10357" s="130" t="s">
        <v>18</v>
      </c>
      <c r="E10357" s="131" t="s">
        <v>19</v>
      </c>
      <c r="F10357" s="131" t="s">
        <v>20</v>
      </c>
      <c r="G10357" s="130" t="s">
        <v>21</v>
      </c>
      <c r="H10357" s="130" t="s">
        <v>22</v>
      </c>
      <c r="I10357" s="130" t="s">
        <v>23</v>
      </c>
      <c r="J10357" s="130" t="s">
        <v>24</v>
      </c>
      <c r="K10357" s="131" t="s">
        <v>25</v>
      </c>
      <c r="L10357" s="131" t="s">
        <v>26</v>
      </c>
      <c r="M10357" s="130" t="s">
        <v>27</v>
      </c>
      <c r="N10357" s="130" t="s">
        <v>28</v>
      </c>
      <c r="O10357" s="130" t="s">
        <v>29</v>
      </c>
      <c r="P10357" s="130" t="s">
        <v>30</v>
      </c>
      <c r="Q10357" s="130" t="s">
        <v>31</v>
      </c>
      <c r="R10357" s="130" t="s">
        <v>32</v>
      </c>
      <c r="S10357" s="130" t="s">
        <v>33</v>
      </c>
    </row>
    <row r="10358" spans="1:19" ht="11.25" thickBot="1" x14ac:dyDescent="0.2">
      <c r="A10358" s="107">
        <v>1</v>
      </c>
      <c r="B10358" s="132">
        <v>0.59700231481481481</v>
      </c>
      <c r="C10358" s="108">
        <v>31043.111000000001</v>
      </c>
      <c r="D10358" s="108">
        <v>30714.625</v>
      </c>
      <c r="E10358" s="145">
        <v>22684.343000000001</v>
      </c>
      <c r="F10358" s="145">
        <v>863517.55</v>
      </c>
      <c r="G10358" s="108">
        <v>18</v>
      </c>
      <c r="H10358" s="108">
        <v>126</v>
      </c>
      <c r="I10358" s="108">
        <v>566238.86</v>
      </c>
      <c r="J10358" s="141" t="s">
        <v>7837</v>
      </c>
      <c r="K10358" s="145">
        <v>176771.79</v>
      </c>
      <c r="L10358" s="134" t="s">
        <v>7838</v>
      </c>
      <c r="M10358" s="108">
        <v>807.01599999999996</v>
      </c>
      <c r="N10358" s="108">
        <v>2852.1950000000002</v>
      </c>
      <c r="O10358" s="108">
        <v>6</v>
      </c>
      <c r="P10358" s="108">
        <v>103</v>
      </c>
      <c r="Q10358" s="108">
        <v>456.005</v>
      </c>
      <c r="R10358" s="108">
        <v>734.01300000000003</v>
      </c>
      <c r="S10358" s="108">
        <v>253.00200000000001</v>
      </c>
    </row>
    <row r="10359" spans="1:19" ht="11.25" thickBot="1" x14ac:dyDescent="0.2">
      <c r="A10359" s="112"/>
    </row>
    <row r="10360" spans="1:19" ht="11.25" thickBot="1" x14ac:dyDescent="0.2">
      <c r="A10360" s="107">
        <v>2</v>
      </c>
      <c r="B10360" s="132">
        <v>0.59718749999999998</v>
      </c>
      <c r="C10360" s="108">
        <v>32101.713</v>
      </c>
      <c r="D10360" s="108">
        <v>31000.046999999999</v>
      </c>
      <c r="E10360" s="145">
        <v>22448.087</v>
      </c>
      <c r="F10360" s="145">
        <v>868135.66</v>
      </c>
      <c r="G10360" s="108">
        <v>24</v>
      </c>
      <c r="H10360" s="108">
        <v>107</v>
      </c>
      <c r="I10360" s="108">
        <v>562005.52</v>
      </c>
      <c r="J10360" s="141" t="s">
        <v>7839</v>
      </c>
      <c r="K10360" s="145">
        <v>179439.45</v>
      </c>
      <c r="L10360" s="134" t="s">
        <v>7840</v>
      </c>
      <c r="M10360" s="108">
        <v>776.01400000000001</v>
      </c>
      <c r="N10360" s="108">
        <v>2756.1819999999998</v>
      </c>
      <c r="O10360" s="108">
        <v>9</v>
      </c>
      <c r="P10360" s="108">
        <v>86</v>
      </c>
      <c r="Q10360" s="108">
        <v>482.00599999999997</v>
      </c>
      <c r="R10360" s="108">
        <v>683.01099999999997</v>
      </c>
      <c r="S10360" s="108">
        <v>227.001</v>
      </c>
    </row>
    <row r="10361" spans="1:19" ht="11.25" thickBot="1" x14ac:dyDescent="0.2">
      <c r="A10361" s="112"/>
    </row>
    <row r="10362" spans="1:19" ht="11.25" thickBot="1" x14ac:dyDescent="0.2">
      <c r="A10362" s="107">
        <v>3</v>
      </c>
      <c r="B10362" s="132">
        <v>0.59736111111111112</v>
      </c>
      <c r="C10362" s="108">
        <v>33051.196000000004</v>
      </c>
      <c r="D10362" s="108">
        <v>31215.367999999999</v>
      </c>
      <c r="E10362" s="145">
        <v>22626.28</v>
      </c>
      <c r="F10362" s="145">
        <v>870705.64</v>
      </c>
      <c r="G10362" s="108">
        <v>14</v>
      </c>
      <c r="H10362" s="108">
        <v>139</v>
      </c>
      <c r="I10362" s="108">
        <v>563377.85</v>
      </c>
      <c r="J10362" s="141" t="s">
        <v>7841</v>
      </c>
      <c r="K10362" s="145">
        <v>180010.34</v>
      </c>
      <c r="L10362" s="134" t="s">
        <v>7842</v>
      </c>
      <c r="M10362" s="108">
        <v>900.01900000000001</v>
      </c>
      <c r="N10362" s="108">
        <v>2845.194</v>
      </c>
      <c r="O10362" s="108">
        <v>9</v>
      </c>
      <c r="P10362" s="108">
        <v>81</v>
      </c>
      <c r="Q10362" s="108">
        <v>471.005</v>
      </c>
      <c r="R10362" s="108">
        <v>762.01400000000001</v>
      </c>
      <c r="S10362" s="108">
        <v>234.001</v>
      </c>
    </row>
    <row r="10363" spans="1:19" ht="11.25" thickBot="1" x14ac:dyDescent="0.2">
      <c r="A10363" s="112"/>
    </row>
    <row r="10364" spans="1:19" ht="11.25" thickBot="1" x14ac:dyDescent="0.2">
      <c r="A10364" s="135" t="s">
        <v>362</v>
      </c>
      <c r="B10364" s="112"/>
      <c r="C10364" s="136">
        <v>32065.34</v>
      </c>
      <c r="D10364" s="136">
        <v>30976.68</v>
      </c>
      <c r="E10364" s="140">
        <v>22586.237000000001</v>
      </c>
      <c r="F10364" s="140">
        <v>867452.95</v>
      </c>
      <c r="G10364" s="136">
        <v>18.667000000000002</v>
      </c>
      <c r="H10364" s="136">
        <v>124</v>
      </c>
      <c r="I10364" s="136">
        <v>563874.07999999996</v>
      </c>
      <c r="J10364" s="141" t="s">
        <v>7843</v>
      </c>
      <c r="K10364" s="140">
        <v>178740.53</v>
      </c>
      <c r="L10364" s="134" t="s">
        <v>7844</v>
      </c>
      <c r="M10364" s="136">
        <v>827.68299999999999</v>
      </c>
      <c r="N10364" s="136">
        <v>2817.857</v>
      </c>
      <c r="O10364" s="136">
        <v>8</v>
      </c>
      <c r="P10364" s="136">
        <v>90</v>
      </c>
      <c r="Q10364" s="136">
        <v>469.67200000000003</v>
      </c>
      <c r="R10364" s="136">
        <v>726.346</v>
      </c>
      <c r="S10364" s="136">
        <v>238.001</v>
      </c>
    </row>
    <row r="10365" spans="1:19" ht="11.25" thickBot="1" x14ac:dyDescent="0.2">
      <c r="A10365" s="112"/>
    </row>
    <row r="10366" spans="1:19" ht="11.25" thickBot="1" x14ac:dyDescent="0.2">
      <c r="A10366" s="138" t="s">
        <v>364</v>
      </c>
      <c r="B10366" s="112"/>
      <c r="C10366" s="136">
        <v>1004.537</v>
      </c>
      <c r="D10366" s="136">
        <v>251.18799999999999</v>
      </c>
      <c r="E10366" s="140">
        <v>123.113</v>
      </c>
      <c r="F10366" s="140">
        <v>3642.3530000000001</v>
      </c>
      <c r="G10366" s="136">
        <v>5.0330000000000004</v>
      </c>
      <c r="H10366" s="136">
        <v>16.094000000000001</v>
      </c>
      <c r="I10366" s="136">
        <v>2159.857</v>
      </c>
      <c r="J10366" s="141" t="s">
        <v>7845</v>
      </c>
      <c r="K10366" s="140">
        <v>1728.7070000000001</v>
      </c>
      <c r="L10366" s="134" t="s">
        <v>7846</v>
      </c>
      <c r="M10366" s="136">
        <v>64.534000000000006</v>
      </c>
      <c r="N10366" s="136">
        <v>53.527000000000001</v>
      </c>
      <c r="O10366" s="136">
        <v>1.732</v>
      </c>
      <c r="P10366" s="136">
        <v>11.532999999999999</v>
      </c>
      <c r="Q10366" s="136">
        <v>13.051</v>
      </c>
      <c r="R10366" s="136">
        <v>40.055999999999997</v>
      </c>
      <c r="S10366" s="136">
        <v>13.454000000000001</v>
      </c>
    </row>
    <row r="10367" spans="1:19" ht="11.25" thickBot="1" x14ac:dyDescent="0.2">
      <c r="A10367" s="112"/>
    </row>
    <row r="10368" spans="1:19" ht="11.25" thickBot="1" x14ac:dyDescent="0.2">
      <c r="A10368" s="139" t="s">
        <v>366</v>
      </c>
      <c r="B10368" s="112"/>
      <c r="C10368" s="136">
        <v>3.133</v>
      </c>
      <c r="D10368" s="136">
        <v>0.81100000000000005</v>
      </c>
      <c r="E10368" s="140">
        <v>0.54500000000000004</v>
      </c>
      <c r="F10368" s="140">
        <v>0.42</v>
      </c>
      <c r="G10368" s="136">
        <v>26.963999999999999</v>
      </c>
      <c r="H10368" s="136">
        <v>12.978999999999999</v>
      </c>
      <c r="I10368" s="136">
        <v>0.38300000000000001</v>
      </c>
      <c r="J10368" s="141" t="s">
        <v>7847</v>
      </c>
      <c r="K10368" s="140">
        <v>0.96699999999999997</v>
      </c>
      <c r="L10368" s="134" t="s">
        <v>634</v>
      </c>
      <c r="M10368" s="136">
        <v>7.7969999999999997</v>
      </c>
      <c r="N10368" s="136">
        <v>1.9</v>
      </c>
      <c r="O10368" s="136">
        <v>21.651</v>
      </c>
      <c r="P10368" s="136">
        <v>12.814</v>
      </c>
      <c r="Q10368" s="136">
        <v>2.7789999999999999</v>
      </c>
      <c r="R10368" s="136">
        <v>5.5149999999999997</v>
      </c>
      <c r="S10368" s="136">
        <v>5.6529999999999996</v>
      </c>
    </row>
    <row r="10369" spans="1:19" ht="11.25" thickBot="1" x14ac:dyDescent="0.2">
      <c r="A10369" s="112"/>
    </row>
    <row r="10370" spans="1:19" ht="11.25" thickBot="1" x14ac:dyDescent="0.2">
      <c r="A10370" s="106" t="s">
        <v>357</v>
      </c>
      <c r="B10370" s="106" t="s">
        <v>358</v>
      </c>
      <c r="C10370" s="131" t="s">
        <v>34</v>
      </c>
      <c r="D10370" s="131" t="s">
        <v>35</v>
      </c>
      <c r="E10370" s="130" t="s">
        <v>36</v>
      </c>
      <c r="F10370" s="130" t="s">
        <v>37</v>
      </c>
      <c r="G10370" s="130" t="s">
        <v>38</v>
      </c>
      <c r="H10370" s="130" t="s">
        <v>39</v>
      </c>
      <c r="I10370" s="130" t="s">
        <v>40</v>
      </c>
      <c r="J10370" s="130" t="s">
        <v>41</v>
      </c>
      <c r="K10370" s="130" t="s">
        <v>42</v>
      </c>
      <c r="L10370" s="130" t="s">
        <v>43</v>
      </c>
      <c r="M10370" s="130" t="s">
        <v>44</v>
      </c>
      <c r="N10370" s="130" t="s">
        <v>45</v>
      </c>
      <c r="O10370" s="130" t="s">
        <v>46</v>
      </c>
      <c r="P10370" s="130" t="s">
        <v>47</v>
      </c>
      <c r="Q10370" s="130" t="s">
        <v>48</v>
      </c>
      <c r="R10370" s="130" t="s">
        <v>49</v>
      </c>
      <c r="S10370" s="130" t="s">
        <v>50</v>
      </c>
    </row>
    <row r="10371" spans="1:19" ht="11.25" thickBot="1" x14ac:dyDescent="0.2">
      <c r="A10371" s="107">
        <v>1</v>
      </c>
      <c r="B10371" s="132">
        <v>0.59700231481481481</v>
      </c>
      <c r="C10371" s="145">
        <v>408509.23</v>
      </c>
      <c r="D10371" s="134" t="s">
        <v>7848</v>
      </c>
      <c r="E10371" s="108">
        <v>10569.681</v>
      </c>
      <c r="F10371" s="108">
        <v>502.00599999999997</v>
      </c>
      <c r="G10371" s="108">
        <v>1</v>
      </c>
      <c r="H10371" s="108">
        <v>6127.9009999999998</v>
      </c>
      <c r="I10371" s="108">
        <v>178826.21</v>
      </c>
      <c r="J10371" s="108">
        <v>1151804.2</v>
      </c>
      <c r="K10371" s="108">
        <v>11677.272000000001</v>
      </c>
      <c r="L10371" s="108">
        <v>21658.252</v>
      </c>
      <c r="M10371" s="108">
        <v>3336.2669999999998</v>
      </c>
      <c r="N10371" s="108">
        <v>2319.1289999999999</v>
      </c>
      <c r="O10371" s="108">
        <v>425.00400000000002</v>
      </c>
      <c r="P10371" s="108">
        <v>504.00599999999997</v>
      </c>
      <c r="Q10371" s="108">
        <v>428.00400000000002</v>
      </c>
      <c r="R10371" s="108">
        <v>445.005</v>
      </c>
      <c r="S10371" s="108">
        <v>466.005</v>
      </c>
    </row>
    <row r="10372" spans="1:19" ht="11.25" thickBot="1" x14ac:dyDescent="0.2">
      <c r="A10372" s="112"/>
    </row>
    <row r="10373" spans="1:19" ht="11.25" thickBot="1" x14ac:dyDescent="0.2">
      <c r="A10373" s="107">
        <v>2</v>
      </c>
      <c r="B10373" s="132">
        <v>0.59718749999999998</v>
      </c>
      <c r="C10373" s="145">
        <v>413518.61</v>
      </c>
      <c r="D10373" s="134" t="s">
        <v>7849</v>
      </c>
      <c r="E10373" s="108">
        <v>12899.993</v>
      </c>
      <c r="F10373" s="108">
        <v>503.00599999999997</v>
      </c>
      <c r="G10373" s="108">
        <v>5</v>
      </c>
      <c r="H10373" s="108">
        <v>5982.8590000000004</v>
      </c>
      <c r="I10373" s="108">
        <v>178583.14</v>
      </c>
      <c r="J10373" s="108">
        <v>1141320.2</v>
      </c>
      <c r="K10373" s="108">
        <v>11786.333000000001</v>
      </c>
      <c r="L10373" s="108">
        <v>21706.302</v>
      </c>
      <c r="M10373" s="108">
        <v>3364.2719999999999</v>
      </c>
      <c r="N10373" s="108">
        <v>2262.123</v>
      </c>
      <c r="O10373" s="108">
        <v>345.00299999999999</v>
      </c>
      <c r="P10373" s="108">
        <v>477.005</v>
      </c>
      <c r="Q10373" s="108">
        <v>444.005</v>
      </c>
      <c r="R10373" s="108">
        <v>398.00400000000002</v>
      </c>
      <c r="S10373" s="108">
        <v>515.00599999999997</v>
      </c>
    </row>
    <row r="10374" spans="1:19" ht="11.25" thickBot="1" x14ac:dyDescent="0.2">
      <c r="A10374" s="112"/>
    </row>
    <row r="10375" spans="1:19" ht="11.25" thickBot="1" x14ac:dyDescent="0.2">
      <c r="A10375" s="107">
        <v>3</v>
      </c>
      <c r="B10375" s="132">
        <v>0.59736111111111112</v>
      </c>
      <c r="C10375" s="145">
        <v>414972.09</v>
      </c>
      <c r="D10375" s="134" t="s">
        <v>7850</v>
      </c>
      <c r="E10375" s="108">
        <v>10815.807000000001</v>
      </c>
      <c r="F10375" s="108">
        <v>466.005</v>
      </c>
      <c r="G10375" s="108">
        <v>5</v>
      </c>
      <c r="H10375" s="108">
        <v>6071.8850000000002</v>
      </c>
      <c r="I10375" s="108">
        <v>179889.31</v>
      </c>
      <c r="J10375" s="108">
        <v>1142070.7</v>
      </c>
      <c r="K10375" s="108">
        <v>11921.41</v>
      </c>
      <c r="L10375" s="108">
        <v>21764.363000000001</v>
      </c>
      <c r="M10375" s="108">
        <v>3298.261</v>
      </c>
      <c r="N10375" s="108">
        <v>2320.1289999999999</v>
      </c>
      <c r="O10375" s="108">
        <v>375.00299999999999</v>
      </c>
      <c r="P10375" s="108">
        <v>532.00699999999995</v>
      </c>
      <c r="Q10375" s="108">
        <v>421.00400000000002</v>
      </c>
      <c r="R10375" s="108">
        <v>410.00400000000002</v>
      </c>
      <c r="S10375" s="108">
        <v>505.00599999999997</v>
      </c>
    </row>
    <row r="10376" spans="1:19" ht="11.25" thickBot="1" x14ac:dyDescent="0.2">
      <c r="A10376" s="112"/>
    </row>
    <row r="10377" spans="1:19" ht="11.25" thickBot="1" x14ac:dyDescent="0.2">
      <c r="A10377" s="135" t="s">
        <v>362</v>
      </c>
      <c r="B10377" s="112"/>
      <c r="C10377" s="140">
        <v>412333.31</v>
      </c>
      <c r="D10377" s="134" t="s">
        <v>7851</v>
      </c>
      <c r="E10377" s="136">
        <v>11428.493</v>
      </c>
      <c r="F10377" s="136">
        <v>490.339</v>
      </c>
      <c r="G10377" s="136">
        <v>3.6669999999999998</v>
      </c>
      <c r="H10377" s="136">
        <v>6060.8819999999996</v>
      </c>
      <c r="I10377" s="136">
        <v>179099.55</v>
      </c>
      <c r="J10377" s="136">
        <v>1145065</v>
      </c>
      <c r="K10377" s="136">
        <v>11795.004999999999</v>
      </c>
      <c r="L10377" s="136">
        <v>21709.638999999999</v>
      </c>
      <c r="M10377" s="136">
        <v>3332.933</v>
      </c>
      <c r="N10377" s="136">
        <v>2300.46</v>
      </c>
      <c r="O10377" s="136">
        <v>381.67</v>
      </c>
      <c r="P10377" s="136">
        <v>504.339</v>
      </c>
      <c r="Q10377" s="136">
        <v>431.00400000000002</v>
      </c>
      <c r="R10377" s="136">
        <v>417.67099999999999</v>
      </c>
      <c r="S10377" s="136">
        <v>495.339</v>
      </c>
    </row>
    <row r="10378" spans="1:19" ht="11.25" thickBot="1" x14ac:dyDescent="0.2">
      <c r="A10378" s="112"/>
    </row>
    <row r="10379" spans="1:19" ht="11.25" thickBot="1" x14ac:dyDescent="0.2">
      <c r="A10379" s="138" t="s">
        <v>364</v>
      </c>
      <c r="B10379" s="112"/>
      <c r="C10379" s="140">
        <v>3390.5529999999999</v>
      </c>
      <c r="D10379" s="134" t="s">
        <v>7852</v>
      </c>
      <c r="E10379" s="136">
        <v>1280.2840000000001</v>
      </c>
      <c r="F10379" s="136">
        <v>21.08</v>
      </c>
      <c r="G10379" s="136">
        <v>2.3090000000000002</v>
      </c>
      <c r="H10379" s="136">
        <v>73.144000000000005</v>
      </c>
      <c r="I10379" s="136">
        <v>694.66099999999994</v>
      </c>
      <c r="J10379" s="136">
        <v>5848.3509999999997</v>
      </c>
      <c r="K10379" s="136">
        <v>122.3</v>
      </c>
      <c r="L10379" s="136">
        <v>53.134</v>
      </c>
      <c r="M10379" s="136">
        <v>33.131</v>
      </c>
      <c r="N10379" s="136">
        <v>33.204999999999998</v>
      </c>
      <c r="O10379" s="136">
        <v>40.414999999999999</v>
      </c>
      <c r="P10379" s="136">
        <v>27.501999999999999</v>
      </c>
      <c r="Q10379" s="136">
        <v>11.79</v>
      </c>
      <c r="R10379" s="136">
        <v>24.42</v>
      </c>
      <c r="S10379" s="136">
        <v>25.890999999999998</v>
      </c>
    </row>
    <row r="10380" spans="1:19" ht="11.25" thickBot="1" x14ac:dyDescent="0.2">
      <c r="A10380" s="112"/>
    </row>
    <row r="10381" spans="1:19" ht="11.25" thickBot="1" x14ac:dyDescent="0.2">
      <c r="A10381" s="139" t="s">
        <v>366</v>
      </c>
      <c r="B10381" s="112"/>
      <c r="C10381" s="140">
        <v>0.82199999999999995</v>
      </c>
      <c r="D10381" s="134" t="s">
        <v>2068</v>
      </c>
      <c r="E10381" s="136">
        <v>11.202999999999999</v>
      </c>
      <c r="F10381" s="136">
        <v>4.2990000000000004</v>
      </c>
      <c r="G10381" s="136">
        <v>62.984000000000002</v>
      </c>
      <c r="H10381" s="136">
        <v>1.2070000000000001</v>
      </c>
      <c r="I10381" s="136">
        <v>0.38800000000000001</v>
      </c>
      <c r="J10381" s="136">
        <v>0.51100000000000001</v>
      </c>
      <c r="K10381" s="136">
        <v>1.0369999999999999</v>
      </c>
      <c r="L10381" s="136">
        <v>0.245</v>
      </c>
      <c r="M10381" s="136">
        <v>0.99399999999999999</v>
      </c>
      <c r="N10381" s="136">
        <v>1.4430000000000001</v>
      </c>
      <c r="O10381" s="136">
        <v>10.589</v>
      </c>
      <c r="P10381" s="136">
        <v>5.4530000000000003</v>
      </c>
      <c r="Q10381" s="136">
        <v>2.7349999999999999</v>
      </c>
      <c r="R10381" s="136">
        <v>5.8470000000000004</v>
      </c>
      <c r="S10381" s="136">
        <v>5.2270000000000003</v>
      </c>
    </row>
    <row r="10382" spans="1:19" ht="11.25" thickBot="1" x14ac:dyDescent="0.2">
      <c r="A10382" s="112"/>
    </row>
    <row r="10383" spans="1:19" ht="11.25" thickBot="1" x14ac:dyDescent="0.2">
      <c r="A10383" s="106" t="s">
        <v>357</v>
      </c>
      <c r="B10383" s="106" t="s">
        <v>358</v>
      </c>
      <c r="C10383" s="130" t="s">
        <v>51</v>
      </c>
      <c r="D10383" s="130" t="s">
        <v>52</v>
      </c>
      <c r="E10383" s="130" t="s">
        <v>53</v>
      </c>
      <c r="F10383" s="130" t="s">
        <v>54</v>
      </c>
      <c r="G10383" s="130" t="s">
        <v>55</v>
      </c>
      <c r="H10383" s="130" t="s">
        <v>56</v>
      </c>
      <c r="I10383" s="130" t="s">
        <v>57</v>
      </c>
      <c r="J10383" s="130" t="s">
        <v>58</v>
      </c>
      <c r="K10383" s="130" t="s">
        <v>59</v>
      </c>
      <c r="L10383" s="130" t="s">
        <v>60</v>
      </c>
      <c r="M10383" s="130" t="s">
        <v>61</v>
      </c>
      <c r="N10383" s="130" t="s">
        <v>62</v>
      </c>
      <c r="O10383" s="130" t="s">
        <v>63</v>
      </c>
      <c r="P10383" s="130" t="s">
        <v>64</v>
      </c>
      <c r="Q10383" s="131" t="s">
        <v>65</v>
      </c>
      <c r="R10383" s="131" t="s">
        <v>66</v>
      </c>
      <c r="S10383" s="130" t="s">
        <v>67</v>
      </c>
    </row>
    <row r="10384" spans="1:19" ht="11.25" thickBot="1" x14ac:dyDescent="0.2">
      <c r="A10384" s="107">
        <v>1</v>
      </c>
      <c r="B10384" s="132">
        <v>0.59700231481481481</v>
      </c>
      <c r="C10384" s="108">
        <v>367.00299999999999</v>
      </c>
      <c r="D10384" s="108">
        <v>377.00299999999999</v>
      </c>
      <c r="E10384" s="108">
        <v>141</v>
      </c>
      <c r="F10384" s="108">
        <v>203.001</v>
      </c>
      <c r="G10384" s="108">
        <v>120</v>
      </c>
      <c r="H10384" s="108">
        <v>218.001</v>
      </c>
      <c r="I10384" s="108">
        <v>1763.075</v>
      </c>
      <c r="J10384" s="108">
        <v>6188.9189999999999</v>
      </c>
      <c r="K10384" s="108">
        <v>9076.9770000000008</v>
      </c>
      <c r="L10384" s="108">
        <v>19</v>
      </c>
      <c r="M10384" s="108">
        <v>7</v>
      </c>
      <c r="N10384" s="108">
        <v>701.01199999999994</v>
      </c>
      <c r="O10384" s="108">
        <v>240.001</v>
      </c>
      <c r="P10384" s="108">
        <v>74102.554999999993</v>
      </c>
      <c r="Q10384" s="145">
        <v>1798677.7</v>
      </c>
      <c r="R10384" s="134" t="s">
        <v>7853</v>
      </c>
      <c r="S10384" s="108">
        <v>3335.2669999999998</v>
      </c>
    </row>
    <row r="10385" spans="1:19" ht="11.25" thickBot="1" x14ac:dyDescent="0.2">
      <c r="A10385" s="112"/>
    </row>
    <row r="10386" spans="1:19" ht="11.25" thickBot="1" x14ac:dyDescent="0.2">
      <c r="A10386" s="107">
        <v>2</v>
      </c>
      <c r="B10386" s="132">
        <v>0.59718749999999998</v>
      </c>
      <c r="C10386" s="108">
        <v>376.00299999999999</v>
      </c>
      <c r="D10386" s="108">
        <v>366.00299999999999</v>
      </c>
      <c r="E10386" s="108">
        <v>142</v>
      </c>
      <c r="F10386" s="108">
        <v>211.001</v>
      </c>
      <c r="G10386" s="108">
        <v>122</v>
      </c>
      <c r="H10386" s="108">
        <v>195.001</v>
      </c>
      <c r="I10386" s="108">
        <v>1641.0650000000001</v>
      </c>
      <c r="J10386" s="108">
        <v>6072.8850000000002</v>
      </c>
      <c r="K10386" s="108">
        <v>9182.0229999999992</v>
      </c>
      <c r="L10386" s="108">
        <v>10</v>
      </c>
      <c r="M10386" s="108">
        <v>10</v>
      </c>
      <c r="N10386" s="108">
        <v>686.01099999999997</v>
      </c>
      <c r="O10386" s="108">
        <v>242.001</v>
      </c>
      <c r="P10386" s="108">
        <v>73903.850999999995</v>
      </c>
      <c r="Q10386" s="145">
        <v>1829472.7</v>
      </c>
      <c r="R10386" s="134" t="s">
        <v>7854</v>
      </c>
      <c r="S10386" s="108">
        <v>3187.2440000000001</v>
      </c>
    </row>
    <row r="10387" spans="1:19" ht="11.25" thickBot="1" x14ac:dyDescent="0.2">
      <c r="A10387" s="112"/>
    </row>
    <row r="10388" spans="1:19" ht="11.25" thickBot="1" x14ac:dyDescent="0.2">
      <c r="A10388" s="107">
        <v>3</v>
      </c>
      <c r="B10388" s="132">
        <v>0.59736111111111112</v>
      </c>
      <c r="C10388" s="108">
        <v>378.00299999999999</v>
      </c>
      <c r="D10388" s="108">
        <v>352.00299999999999</v>
      </c>
      <c r="E10388" s="108">
        <v>168.001</v>
      </c>
      <c r="F10388" s="108">
        <v>204.001</v>
      </c>
      <c r="G10388" s="108">
        <v>135</v>
      </c>
      <c r="H10388" s="108">
        <v>218.001</v>
      </c>
      <c r="I10388" s="108">
        <v>1809.079</v>
      </c>
      <c r="J10388" s="108">
        <v>6110.8959999999997</v>
      </c>
      <c r="K10388" s="108">
        <v>8769.8449999999993</v>
      </c>
      <c r="L10388" s="108">
        <v>11</v>
      </c>
      <c r="M10388" s="108">
        <v>4</v>
      </c>
      <c r="N10388" s="108">
        <v>684.01099999999997</v>
      </c>
      <c r="O10388" s="108">
        <v>234.001</v>
      </c>
      <c r="P10388" s="108">
        <v>73102.028999999995</v>
      </c>
      <c r="Q10388" s="145">
        <v>1841106.6</v>
      </c>
      <c r="R10388" s="134" t="s">
        <v>7855</v>
      </c>
      <c r="S10388" s="108">
        <v>3338.2669999999998</v>
      </c>
    </row>
    <row r="10389" spans="1:19" ht="11.25" thickBot="1" x14ac:dyDescent="0.2">
      <c r="A10389" s="112"/>
    </row>
    <row r="10390" spans="1:19" ht="11.25" thickBot="1" x14ac:dyDescent="0.2">
      <c r="A10390" s="135" t="s">
        <v>362</v>
      </c>
      <c r="B10390" s="112"/>
      <c r="C10390" s="136">
        <v>373.67</v>
      </c>
      <c r="D10390" s="136">
        <v>365.00299999999999</v>
      </c>
      <c r="E10390" s="136">
        <v>150.334</v>
      </c>
      <c r="F10390" s="136">
        <v>206.001</v>
      </c>
      <c r="G10390" s="136">
        <v>125.667</v>
      </c>
      <c r="H10390" s="136">
        <v>210.334</v>
      </c>
      <c r="I10390" s="136">
        <v>1737.739</v>
      </c>
      <c r="J10390" s="136">
        <v>6124.2330000000002</v>
      </c>
      <c r="K10390" s="136">
        <v>9009.6149999999998</v>
      </c>
      <c r="L10390" s="136">
        <v>13.333</v>
      </c>
      <c r="M10390" s="136">
        <v>7</v>
      </c>
      <c r="N10390" s="136">
        <v>690.34500000000003</v>
      </c>
      <c r="O10390" s="136">
        <v>238.66800000000001</v>
      </c>
      <c r="P10390" s="136">
        <v>73702.811000000002</v>
      </c>
      <c r="Q10390" s="140">
        <v>1823085.6</v>
      </c>
      <c r="R10390" s="134" t="s">
        <v>7856</v>
      </c>
      <c r="S10390" s="136">
        <v>3286.9259999999999</v>
      </c>
    </row>
    <row r="10391" spans="1:19" ht="11.25" thickBot="1" x14ac:dyDescent="0.2">
      <c r="A10391" s="112"/>
    </row>
    <row r="10392" spans="1:19" ht="11.25" thickBot="1" x14ac:dyDescent="0.2">
      <c r="A10392" s="138" t="s">
        <v>364</v>
      </c>
      <c r="B10392" s="112"/>
      <c r="C10392" s="136">
        <v>5.86</v>
      </c>
      <c r="D10392" s="136">
        <v>12.53</v>
      </c>
      <c r="E10392" s="136">
        <v>15.308</v>
      </c>
      <c r="F10392" s="136">
        <v>4.359</v>
      </c>
      <c r="G10392" s="136">
        <v>8.1449999999999996</v>
      </c>
      <c r="H10392" s="136">
        <v>13.279</v>
      </c>
      <c r="I10392" s="136">
        <v>86.825000000000003</v>
      </c>
      <c r="J10392" s="136">
        <v>59.155999999999999</v>
      </c>
      <c r="K10392" s="136">
        <v>214.18600000000001</v>
      </c>
      <c r="L10392" s="136">
        <v>4.9329999999999998</v>
      </c>
      <c r="M10392" s="136">
        <v>3</v>
      </c>
      <c r="N10392" s="136">
        <v>9.2919999999999998</v>
      </c>
      <c r="O10392" s="136">
        <v>4.1630000000000003</v>
      </c>
      <c r="P10392" s="136">
        <v>529.69399999999996</v>
      </c>
      <c r="Q10392" s="140">
        <v>21923.718000000001</v>
      </c>
      <c r="R10392" s="134" t="s">
        <v>7857</v>
      </c>
      <c r="S10392" s="136">
        <v>86.34</v>
      </c>
    </row>
    <row r="10393" spans="1:19" ht="11.25" thickBot="1" x14ac:dyDescent="0.2">
      <c r="A10393" s="112"/>
    </row>
    <row r="10394" spans="1:19" ht="11.25" thickBot="1" x14ac:dyDescent="0.2">
      <c r="A10394" s="139" t="s">
        <v>366</v>
      </c>
      <c r="B10394" s="112"/>
      <c r="C10394" s="136">
        <v>1.5680000000000001</v>
      </c>
      <c r="D10394" s="136">
        <v>3.4329999999999998</v>
      </c>
      <c r="E10394" s="136">
        <v>10.183</v>
      </c>
      <c r="F10394" s="136">
        <v>2.1160000000000001</v>
      </c>
      <c r="G10394" s="136">
        <v>6.4809999999999999</v>
      </c>
      <c r="H10394" s="136">
        <v>6.3129999999999997</v>
      </c>
      <c r="I10394" s="136">
        <v>4.9960000000000004</v>
      </c>
      <c r="J10394" s="136">
        <v>0.96599999999999997</v>
      </c>
      <c r="K10394" s="136">
        <v>2.3769999999999998</v>
      </c>
      <c r="L10394" s="136">
        <v>36.997</v>
      </c>
      <c r="M10394" s="136">
        <v>42.856999999999999</v>
      </c>
      <c r="N10394" s="136">
        <v>1.3460000000000001</v>
      </c>
      <c r="O10394" s="136">
        <v>1.744</v>
      </c>
      <c r="P10394" s="136">
        <v>0.71899999999999997</v>
      </c>
      <c r="Q10394" s="140">
        <v>1.2030000000000001</v>
      </c>
      <c r="R10394" s="134" t="s">
        <v>2478</v>
      </c>
      <c r="S10394" s="136">
        <v>2.6269999999999998</v>
      </c>
    </row>
    <row r="10395" spans="1:19" ht="11.25" thickBot="1" x14ac:dyDescent="0.2">
      <c r="A10395" s="112"/>
    </row>
    <row r="10396" spans="1:19" ht="11.25" thickBot="1" x14ac:dyDescent="0.2">
      <c r="A10396" s="106" t="s">
        <v>357</v>
      </c>
      <c r="B10396" s="106" t="s">
        <v>358</v>
      </c>
      <c r="C10396" s="130" t="s">
        <v>68</v>
      </c>
    </row>
    <row r="10397" spans="1:19" ht="11.25" thickBot="1" x14ac:dyDescent="0.2">
      <c r="A10397" s="107">
        <v>1</v>
      </c>
      <c r="B10397" s="132">
        <v>0.59700231481481481</v>
      </c>
      <c r="C10397" s="108">
        <v>849.01700000000005</v>
      </c>
    </row>
    <row r="10398" spans="1:19" ht="11.25" thickBot="1" x14ac:dyDescent="0.2">
      <c r="A10398" s="112"/>
    </row>
    <row r="10399" spans="1:19" ht="11.25" thickBot="1" x14ac:dyDescent="0.2">
      <c r="A10399" s="107">
        <v>2</v>
      </c>
      <c r="B10399" s="132">
        <v>0.59718749999999998</v>
      </c>
      <c r="C10399" s="108">
        <v>814.01599999999996</v>
      </c>
    </row>
    <row r="10400" spans="1:19" ht="11.25" thickBot="1" x14ac:dyDescent="0.2">
      <c r="A10400" s="112"/>
    </row>
    <row r="10401" spans="1:19" ht="11.25" thickBot="1" x14ac:dyDescent="0.2">
      <c r="A10401" s="107">
        <v>3</v>
      </c>
      <c r="B10401" s="132">
        <v>0.59736111111111112</v>
      </c>
      <c r="C10401" s="108">
        <v>836.01700000000005</v>
      </c>
    </row>
    <row r="10402" spans="1:19" ht="11.25" thickBot="1" x14ac:dyDescent="0.2">
      <c r="A10402" s="112"/>
    </row>
    <row r="10403" spans="1:19" ht="11.25" thickBot="1" x14ac:dyDescent="0.2">
      <c r="A10403" s="135" t="s">
        <v>362</v>
      </c>
      <c r="B10403" s="112"/>
      <c r="C10403" s="136">
        <v>833.01700000000005</v>
      </c>
    </row>
    <row r="10404" spans="1:19" ht="11.25" thickBot="1" x14ac:dyDescent="0.2">
      <c r="A10404" s="112"/>
    </row>
    <row r="10405" spans="1:19" ht="11.25" thickBot="1" x14ac:dyDescent="0.2">
      <c r="A10405" s="138" t="s">
        <v>364</v>
      </c>
      <c r="B10405" s="112"/>
      <c r="C10405" s="136">
        <v>17.693000000000001</v>
      </c>
    </row>
    <row r="10406" spans="1:19" ht="11.25" thickBot="1" x14ac:dyDescent="0.2">
      <c r="A10406" s="112"/>
    </row>
    <row r="10407" spans="1:19" ht="11.25" thickBot="1" x14ac:dyDescent="0.2">
      <c r="A10407" s="139" t="s">
        <v>366</v>
      </c>
      <c r="B10407" s="112"/>
      <c r="C10407" s="136">
        <v>2.1240000000000001</v>
      </c>
    </row>
    <row r="10408" spans="1:19" ht="10.5" x14ac:dyDescent="0.15">
      <c r="A10408" s="112"/>
    </row>
    <row r="10409" spans="1:19" x14ac:dyDescent="0.15">
      <c r="A10409" s="129"/>
      <c r="B10409" s="86" t="s">
        <v>2479</v>
      </c>
    </row>
    <row r="10410" spans="1:19" ht="9.75" thickBot="1" x14ac:dyDescent="0.2">
      <c r="A10410" s="81" t="s">
        <v>5871</v>
      </c>
    </row>
    <row r="10411" spans="1:19" ht="11.25" thickBot="1" x14ac:dyDescent="0.2">
      <c r="A10411" s="106" t="s">
        <v>357</v>
      </c>
      <c r="B10411" s="106" t="s">
        <v>358</v>
      </c>
      <c r="C10411" s="130" t="s">
        <v>0</v>
      </c>
      <c r="D10411" s="130" t="s">
        <v>1</v>
      </c>
      <c r="E10411" s="130" t="s">
        <v>2</v>
      </c>
      <c r="F10411" s="130" t="s">
        <v>3</v>
      </c>
      <c r="G10411" s="130" t="s">
        <v>4</v>
      </c>
      <c r="H10411" s="130" t="s">
        <v>5</v>
      </c>
      <c r="I10411" s="131" t="s">
        <v>6</v>
      </c>
      <c r="J10411" s="131" t="s">
        <v>7</v>
      </c>
      <c r="K10411" s="130" t="s">
        <v>8</v>
      </c>
      <c r="L10411" s="130" t="s">
        <v>9</v>
      </c>
      <c r="M10411" s="130" t="s">
        <v>10</v>
      </c>
      <c r="N10411" s="130" t="s">
        <v>11</v>
      </c>
      <c r="O10411" s="130" t="s">
        <v>12</v>
      </c>
      <c r="P10411" s="130" t="s">
        <v>13</v>
      </c>
      <c r="Q10411" s="130" t="s">
        <v>14</v>
      </c>
      <c r="R10411" s="130" t="s">
        <v>15</v>
      </c>
      <c r="S10411" s="130" t="s">
        <v>16</v>
      </c>
    </row>
    <row r="10412" spans="1:19" ht="11.25" thickBot="1" x14ac:dyDescent="0.2">
      <c r="A10412" s="107">
        <v>1</v>
      </c>
      <c r="B10412" s="132">
        <v>0.60214120370370372</v>
      </c>
      <c r="C10412" s="141" t="s">
        <v>7858</v>
      </c>
      <c r="D10412" s="141" t="s">
        <v>7859</v>
      </c>
      <c r="E10412" s="141" t="s">
        <v>7860</v>
      </c>
      <c r="F10412" s="141" t="s">
        <v>7861</v>
      </c>
      <c r="G10412" s="141" t="s">
        <v>7862</v>
      </c>
      <c r="H10412" s="141" t="s">
        <v>7863</v>
      </c>
      <c r="I10412" s="145">
        <v>18582.284</v>
      </c>
      <c r="J10412" s="134" t="s">
        <v>7864</v>
      </c>
      <c r="K10412" s="141" t="s">
        <v>7865</v>
      </c>
      <c r="L10412" s="108">
        <v>307.00200000000001</v>
      </c>
      <c r="M10412" s="108">
        <v>40991.286999999997</v>
      </c>
      <c r="N10412" s="108">
        <v>59824.773000000001</v>
      </c>
      <c r="O10412" s="141" t="s">
        <v>7866</v>
      </c>
      <c r="P10412" s="108">
        <v>289931.51</v>
      </c>
      <c r="Q10412" s="108">
        <v>7793.4570000000003</v>
      </c>
      <c r="R10412" s="108">
        <v>8230.6260000000002</v>
      </c>
      <c r="S10412" s="108">
        <v>101310.74</v>
      </c>
    </row>
    <row r="10413" spans="1:19" ht="11.25" thickBot="1" x14ac:dyDescent="0.2">
      <c r="A10413" s="112"/>
    </row>
    <row r="10414" spans="1:19" ht="11.25" thickBot="1" x14ac:dyDescent="0.2">
      <c r="A10414" s="107">
        <v>2</v>
      </c>
      <c r="B10414" s="132">
        <v>0.6023263888888889</v>
      </c>
      <c r="C10414" s="141" t="s">
        <v>7867</v>
      </c>
      <c r="D10414" s="141" t="s">
        <v>7868</v>
      </c>
      <c r="E10414" s="141" t="s">
        <v>7869</v>
      </c>
      <c r="F10414" s="141" t="s">
        <v>7870</v>
      </c>
      <c r="G10414" s="141" t="s">
        <v>7871</v>
      </c>
      <c r="H10414" s="141" t="s">
        <v>7872</v>
      </c>
      <c r="I10414" s="145">
        <v>18528.235000000001</v>
      </c>
      <c r="J10414" s="134" t="s">
        <v>7873</v>
      </c>
      <c r="K10414" s="141" t="s">
        <v>7874</v>
      </c>
      <c r="L10414" s="108">
        <v>298.00200000000001</v>
      </c>
      <c r="M10414" s="108">
        <v>40734.785000000003</v>
      </c>
      <c r="N10414" s="108">
        <v>59942.108999999997</v>
      </c>
      <c r="O10414" s="141" t="s">
        <v>7875</v>
      </c>
      <c r="P10414" s="108">
        <v>292319.53000000003</v>
      </c>
      <c r="Q10414" s="108">
        <v>7318.2849999999999</v>
      </c>
      <c r="R10414" s="108">
        <v>8163.5990000000002</v>
      </c>
      <c r="S10414" s="108">
        <v>100817.35</v>
      </c>
    </row>
    <row r="10415" spans="1:19" ht="11.25" thickBot="1" x14ac:dyDescent="0.2">
      <c r="A10415" s="112"/>
    </row>
    <row r="10416" spans="1:19" ht="11.25" thickBot="1" x14ac:dyDescent="0.2">
      <c r="A10416" s="107">
        <v>3</v>
      </c>
      <c r="B10416" s="132">
        <v>0.60251157407407407</v>
      </c>
      <c r="C10416" s="141" t="s">
        <v>7876</v>
      </c>
      <c r="D10416" s="141" t="s">
        <v>7877</v>
      </c>
      <c r="E10416" s="141" t="s">
        <v>7878</v>
      </c>
      <c r="F10416" s="141" t="s">
        <v>7879</v>
      </c>
      <c r="G10416" s="141" t="s">
        <v>7880</v>
      </c>
      <c r="H10416" s="141" t="s">
        <v>7881</v>
      </c>
      <c r="I10416" s="145">
        <v>18965.629000000001</v>
      </c>
      <c r="J10416" s="134" t="s">
        <v>7882</v>
      </c>
      <c r="K10416" s="141" t="s">
        <v>7883</v>
      </c>
      <c r="L10416" s="108">
        <v>286.00200000000001</v>
      </c>
      <c r="M10416" s="108">
        <v>41791.875</v>
      </c>
      <c r="N10416" s="108">
        <v>59361.45</v>
      </c>
      <c r="O10416" s="141" t="s">
        <v>7884</v>
      </c>
      <c r="P10416" s="108">
        <v>293683.51</v>
      </c>
      <c r="Q10416" s="108">
        <v>7484.3440000000001</v>
      </c>
      <c r="R10416" s="108">
        <v>8107.5770000000002</v>
      </c>
      <c r="S10416" s="108">
        <v>100482.74</v>
      </c>
    </row>
    <row r="10417" spans="1:19" ht="11.25" thickBot="1" x14ac:dyDescent="0.2">
      <c r="A10417" s="112"/>
    </row>
    <row r="10418" spans="1:19" ht="11.25" thickBot="1" x14ac:dyDescent="0.2">
      <c r="A10418" s="135" t="s">
        <v>362</v>
      </c>
      <c r="B10418" s="112"/>
      <c r="C10418" s="141" t="s">
        <v>7885</v>
      </c>
      <c r="D10418" s="141" t="s">
        <v>7886</v>
      </c>
      <c r="E10418" s="141" t="s">
        <v>7887</v>
      </c>
      <c r="F10418" s="141" t="s">
        <v>7888</v>
      </c>
      <c r="G10418" s="141" t="s">
        <v>7889</v>
      </c>
      <c r="H10418" s="141" t="s">
        <v>7890</v>
      </c>
      <c r="I10418" s="140">
        <v>18692.048999999999</v>
      </c>
      <c r="J10418" s="134" t="s">
        <v>7891</v>
      </c>
      <c r="K10418" s="141" t="s">
        <v>7892</v>
      </c>
      <c r="L10418" s="136">
        <v>297.00200000000001</v>
      </c>
      <c r="M10418" s="136">
        <v>41172.648999999998</v>
      </c>
      <c r="N10418" s="136">
        <v>59709.444000000003</v>
      </c>
      <c r="O10418" s="141" t="s">
        <v>7893</v>
      </c>
      <c r="P10418" s="136">
        <v>291978.18</v>
      </c>
      <c r="Q10418" s="136">
        <v>7532.0290000000005</v>
      </c>
      <c r="R10418" s="136">
        <v>8167.2669999999998</v>
      </c>
      <c r="S10418" s="136">
        <v>100870.28</v>
      </c>
    </row>
    <row r="10419" spans="1:19" ht="11.25" thickBot="1" x14ac:dyDescent="0.2">
      <c r="A10419" s="112"/>
    </row>
    <row r="10420" spans="1:19" ht="11.25" thickBot="1" x14ac:dyDescent="0.2">
      <c r="A10420" s="138" t="s">
        <v>364</v>
      </c>
      <c r="B10420" s="112"/>
      <c r="C10420" s="141" t="s">
        <v>7894</v>
      </c>
      <c r="D10420" s="141" t="s">
        <v>7895</v>
      </c>
      <c r="E10420" s="141" t="s">
        <v>7896</v>
      </c>
      <c r="F10420" s="141" t="s">
        <v>7897</v>
      </c>
      <c r="G10420" s="141" t="s">
        <v>7898</v>
      </c>
      <c r="H10420" s="141" t="s">
        <v>7899</v>
      </c>
      <c r="I10420" s="140">
        <v>238.46299999999999</v>
      </c>
      <c r="J10420" s="134" t="s">
        <v>7900</v>
      </c>
      <c r="K10420" s="141" t="s">
        <v>7901</v>
      </c>
      <c r="L10420" s="136">
        <v>10.536</v>
      </c>
      <c r="M10420" s="136">
        <v>551.38800000000003</v>
      </c>
      <c r="N10420" s="136">
        <v>307.029</v>
      </c>
      <c r="O10420" s="141" t="s">
        <v>7902</v>
      </c>
      <c r="P10420" s="136">
        <v>1899.1510000000001</v>
      </c>
      <c r="Q10420" s="136">
        <v>241.148</v>
      </c>
      <c r="R10420" s="136">
        <v>61.606000000000002</v>
      </c>
      <c r="S10420" s="136">
        <v>416.52699999999999</v>
      </c>
    </row>
    <row r="10421" spans="1:19" ht="11.25" thickBot="1" x14ac:dyDescent="0.2">
      <c r="A10421" s="112"/>
    </row>
    <row r="10422" spans="1:19" ht="11.25" thickBot="1" x14ac:dyDescent="0.2">
      <c r="A10422" s="139" t="s">
        <v>366</v>
      </c>
      <c r="B10422" s="112"/>
      <c r="C10422" s="141" t="s">
        <v>7903</v>
      </c>
      <c r="D10422" s="141" t="s">
        <v>7538</v>
      </c>
      <c r="E10422" s="141" t="s">
        <v>7904</v>
      </c>
      <c r="F10422" s="141" t="s">
        <v>5610</v>
      </c>
      <c r="G10422" s="141" t="s">
        <v>7905</v>
      </c>
      <c r="H10422" s="141" t="s">
        <v>7906</v>
      </c>
      <c r="I10422" s="140">
        <v>1.276</v>
      </c>
      <c r="J10422" s="134" t="s">
        <v>2528</v>
      </c>
      <c r="K10422" s="141" t="s">
        <v>7907</v>
      </c>
      <c r="L10422" s="136">
        <v>3.5470000000000002</v>
      </c>
      <c r="M10422" s="136">
        <v>1.339</v>
      </c>
      <c r="N10422" s="136">
        <v>0.51400000000000001</v>
      </c>
      <c r="O10422" s="141" t="s">
        <v>7908</v>
      </c>
      <c r="P10422" s="136">
        <v>0.65</v>
      </c>
      <c r="Q10422" s="136">
        <v>3.202</v>
      </c>
      <c r="R10422" s="136">
        <v>0.754</v>
      </c>
      <c r="S10422" s="136">
        <v>0.41299999999999998</v>
      </c>
    </row>
    <row r="10423" spans="1:19" ht="11.25" thickBot="1" x14ac:dyDescent="0.2">
      <c r="A10423" s="112"/>
    </row>
    <row r="10424" spans="1:19" ht="11.25" thickBot="1" x14ac:dyDescent="0.2">
      <c r="A10424" s="106" t="s">
        <v>357</v>
      </c>
      <c r="B10424" s="106" t="s">
        <v>358</v>
      </c>
      <c r="C10424" s="130" t="s">
        <v>17</v>
      </c>
      <c r="D10424" s="130" t="s">
        <v>18</v>
      </c>
      <c r="E10424" s="131" t="s">
        <v>19</v>
      </c>
      <c r="F10424" s="131" t="s">
        <v>20</v>
      </c>
      <c r="G10424" s="130" t="s">
        <v>21</v>
      </c>
      <c r="H10424" s="130" t="s">
        <v>22</v>
      </c>
      <c r="I10424" s="130" t="s">
        <v>23</v>
      </c>
      <c r="J10424" s="130" t="s">
        <v>24</v>
      </c>
      <c r="K10424" s="131" t="s">
        <v>25</v>
      </c>
      <c r="L10424" s="131" t="s">
        <v>26</v>
      </c>
      <c r="M10424" s="130" t="s">
        <v>27</v>
      </c>
      <c r="N10424" s="130" t="s">
        <v>28</v>
      </c>
      <c r="O10424" s="130" t="s">
        <v>29</v>
      </c>
      <c r="P10424" s="130" t="s">
        <v>30</v>
      </c>
      <c r="Q10424" s="130" t="s">
        <v>31</v>
      </c>
      <c r="R10424" s="130" t="s">
        <v>32</v>
      </c>
      <c r="S10424" s="130" t="s">
        <v>33</v>
      </c>
    </row>
    <row r="10425" spans="1:19" ht="11.25" thickBot="1" x14ac:dyDescent="0.2">
      <c r="A10425" s="107">
        <v>1</v>
      </c>
      <c r="B10425" s="132">
        <v>0.60214120370370372</v>
      </c>
      <c r="C10425" s="108">
        <v>44438.343999999997</v>
      </c>
      <c r="D10425" s="108">
        <v>47001.961000000003</v>
      </c>
      <c r="E10425" s="145">
        <v>22003.614000000001</v>
      </c>
      <c r="F10425" s="145">
        <v>843513.52</v>
      </c>
      <c r="G10425" s="108">
        <v>24</v>
      </c>
      <c r="H10425" s="108">
        <v>112</v>
      </c>
      <c r="I10425" s="108">
        <v>193125</v>
      </c>
      <c r="J10425" s="141" t="s">
        <v>7909</v>
      </c>
      <c r="K10425" s="145">
        <v>174212.37</v>
      </c>
      <c r="L10425" s="134" t="s">
        <v>7910</v>
      </c>
      <c r="M10425" s="108">
        <v>1496.0540000000001</v>
      </c>
      <c r="N10425" s="108">
        <v>2545.1550000000002</v>
      </c>
      <c r="O10425" s="108">
        <v>6</v>
      </c>
      <c r="P10425" s="108">
        <v>179.001</v>
      </c>
      <c r="Q10425" s="108">
        <v>776.01400000000001</v>
      </c>
      <c r="R10425" s="108">
        <v>1146.0319999999999</v>
      </c>
      <c r="S10425" s="108">
        <v>140</v>
      </c>
    </row>
    <row r="10426" spans="1:19" ht="11.25" thickBot="1" x14ac:dyDescent="0.2">
      <c r="A10426" s="112"/>
    </row>
    <row r="10427" spans="1:19" ht="11.25" thickBot="1" x14ac:dyDescent="0.2">
      <c r="A10427" s="107">
        <v>2</v>
      </c>
      <c r="B10427" s="132">
        <v>0.6023263888888889</v>
      </c>
      <c r="C10427" s="108">
        <v>44258.963000000003</v>
      </c>
      <c r="D10427" s="108">
        <v>47148.290999999997</v>
      </c>
      <c r="E10427" s="145">
        <v>22067.681</v>
      </c>
      <c r="F10427" s="145">
        <v>840425.4</v>
      </c>
      <c r="G10427" s="108">
        <v>11</v>
      </c>
      <c r="H10427" s="108">
        <v>103</v>
      </c>
      <c r="I10427" s="108">
        <v>191289.18</v>
      </c>
      <c r="J10427" s="141" t="s">
        <v>7911</v>
      </c>
      <c r="K10427" s="145">
        <v>176358.31</v>
      </c>
      <c r="L10427" s="134" t="s">
        <v>7912</v>
      </c>
      <c r="M10427" s="108">
        <v>1742.0730000000001</v>
      </c>
      <c r="N10427" s="108">
        <v>2573.1590000000001</v>
      </c>
      <c r="O10427" s="108">
        <v>7</v>
      </c>
      <c r="P10427" s="108">
        <v>166.001</v>
      </c>
      <c r="Q10427" s="108">
        <v>801.01499999999999</v>
      </c>
      <c r="R10427" s="108">
        <v>1114.03</v>
      </c>
      <c r="S10427" s="108">
        <v>142</v>
      </c>
    </row>
    <row r="10428" spans="1:19" ht="11.25" thickBot="1" x14ac:dyDescent="0.2">
      <c r="A10428" s="112"/>
    </row>
    <row r="10429" spans="1:19" ht="11.25" thickBot="1" x14ac:dyDescent="0.2">
      <c r="A10429" s="107">
        <v>3</v>
      </c>
      <c r="B10429" s="132">
        <v>0.60251157407407407</v>
      </c>
      <c r="C10429" s="108">
        <v>44350.156000000003</v>
      </c>
      <c r="D10429" s="108">
        <v>46606.072999999997</v>
      </c>
      <c r="E10429" s="145">
        <v>22578.227999999999</v>
      </c>
      <c r="F10429" s="145">
        <v>840183.95</v>
      </c>
      <c r="G10429" s="108">
        <v>14</v>
      </c>
      <c r="H10429" s="108">
        <v>92</v>
      </c>
      <c r="I10429" s="108">
        <v>189949.01</v>
      </c>
      <c r="J10429" s="141" t="s">
        <v>7913</v>
      </c>
      <c r="K10429" s="145">
        <v>176893.82</v>
      </c>
      <c r="L10429" s="134" t="s">
        <v>7914</v>
      </c>
      <c r="M10429" s="108">
        <v>1421.049</v>
      </c>
      <c r="N10429" s="108">
        <v>2520.152</v>
      </c>
      <c r="O10429" s="108">
        <v>3</v>
      </c>
      <c r="P10429" s="108">
        <v>158.001</v>
      </c>
      <c r="Q10429" s="108">
        <v>725.01300000000003</v>
      </c>
      <c r="R10429" s="108">
        <v>1175.0329999999999</v>
      </c>
      <c r="S10429" s="108">
        <v>112</v>
      </c>
    </row>
    <row r="10430" spans="1:19" ht="11.25" thickBot="1" x14ac:dyDescent="0.2">
      <c r="A10430" s="112"/>
    </row>
    <row r="10431" spans="1:19" ht="11.25" thickBot="1" x14ac:dyDescent="0.2">
      <c r="A10431" s="135" t="s">
        <v>362</v>
      </c>
      <c r="B10431" s="112"/>
      <c r="C10431" s="136">
        <v>44349.154000000002</v>
      </c>
      <c r="D10431" s="136">
        <v>46918.775000000001</v>
      </c>
      <c r="E10431" s="140">
        <v>22216.508000000002</v>
      </c>
      <c r="F10431" s="140">
        <v>841374.29</v>
      </c>
      <c r="G10431" s="136">
        <v>16.332999999999998</v>
      </c>
      <c r="H10431" s="136">
        <v>102.334</v>
      </c>
      <c r="I10431" s="136">
        <v>191454.4</v>
      </c>
      <c r="J10431" s="141" t="s">
        <v>7915</v>
      </c>
      <c r="K10431" s="140">
        <v>175821.5</v>
      </c>
      <c r="L10431" s="134" t="s">
        <v>7916</v>
      </c>
      <c r="M10431" s="136">
        <v>1553.058</v>
      </c>
      <c r="N10431" s="136">
        <v>2546.1559999999999</v>
      </c>
      <c r="O10431" s="136">
        <v>5.3330000000000002</v>
      </c>
      <c r="P10431" s="136">
        <v>167.667</v>
      </c>
      <c r="Q10431" s="136">
        <v>767.34699999999998</v>
      </c>
      <c r="R10431" s="136">
        <v>1145.0319999999999</v>
      </c>
      <c r="S10431" s="136">
        <v>131.334</v>
      </c>
    </row>
    <row r="10432" spans="1:19" ht="11.25" thickBot="1" x14ac:dyDescent="0.2">
      <c r="A10432" s="112"/>
    </row>
    <row r="10433" spans="1:19" ht="11.25" thickBot="1" x14ac:dyDescent="0.2">
      <c r="A10433" s="138" t="s">
        <v>364</v>
      </c>
      <c r="B10433" s="112"/>
      <c r="C10433" s="136">
        <v>89.694999999999993</v>
      </c>
      <c r="D10433" s="136">
        <v>280.517</v>
      </c>
      <c r="E10433" s="140">
        <v>314.89299999999997</v>
      </c>
      <c r="F10433" s="140">
        <v>1856.558</v>
      </c>
      <c r="G10433" s="136">
        <v>6.8070000000000004</v>
      </c>
      <c r="H10433" s="136">
        <v>10.016999999999999</v>
      </c>
      <c r="I10433" s="136">
        <v>1594.432</v>
      </c>
      <c r="J10433" s="141" t="s">
        <v>7917</v>
      </c>
      <c r="K10433" s="140">
        <v>1419.039</v>
      </c>
      <c r="L10433" s="134" t="s">
        <v>7918</v>
      </c>
      <c r="M10433" s="136">
        <v>167.93199999999999</v>
      </c>
      <c r="N10433" s="136">
        <v>26.516999999999999</v>
      </c>
      <c r="O10433" s="136">
        <v>2.0819999999999999</v>
      </c>
      <c r="P10433" s="136">
        <v>10.599</v>
      </c>
      <c r="Q10433" s="136">
        <v>38.735999999999997</v>
      </c>
      <c r="R10433" s="136">
        <v>30.513999999999999</v>
      </c>
      <c r="S10433" s="136">
        <v>16.773</v>
      </c>
    </row>
    <row r="10434" spans="1:19" ht="11.25" thickBot="1" x14ac:dyDescent="0.2">
      <c r="A10434" s="112"/>
    </row>
    <row r="10435" spans="1:19" ht="11.25" thickBot="1" x14ac:dyDescent="0.2">
      <c r="A10435" s="139" t="s">
        <v>366</v>
      </c>
      <c r="B10435" s="112"/>
      <c r="C10435" s="136">
        <v>0.20200000000000001</v>
      </c>
      <c r="D10435" s="136">
        <v>0.59799999999999998</v>
      </c>
      <c r="E10435" s="140">
        <v>1.417</v>
      </c>
      <c r="F10435" s="140">
        <v>0.221</v>
      </c>
      <c r="G10435" s="136">
        <v>41.674999999999997</v>
      </c>
      <c r="H10435" s="136">
        <v>9.7880000000000003</v>
      </c>
      <c r="I10435" s="136">
        <v>0.83299999999999996</v>
      </c>
      <c r="J10435" s="141" t="s">
        <v>7919</v>
      </c>
      <c r="K10435" s="140">
        <v>0.80700000000000005</v>
      </c>
      <c r="L10435" s="134" t="s">
        <v>2541</v>
      </c>
      <c r="M10435" s="136">
        <v>10.813000000000001</v>
      </c>
      <c r="N10435" s="136">
        <v>1.0409999999999999</v>
      </c>
      <c r="O10435" s="136">
        <v>39.030999999999999</v>
      </c>
      <c r="P10435" s="136">
        <v>6.3209999999999997</v>
      </c>
      <c r="Q10435" s="136">
        <v>5.048</v>
      </c>
      <c r="R10435" s="136">
        <v>2.665</v>
      </c>
      <c r="S10435" s="136">
        <v>12.771000000000001</v>
      </c>
    </row>
    <row r="10436" spans="1:19" ht="11.25" thickBot="1" x14ac:dyDescent="0.2">
      <c r="A10436" s="112"/>
    </row>
    <row r="10437" spans="1:19" ht="11.25" thickBot="1" x14ac:dyDescent="0.2">
      <c r="A10437" s="106" t="s">
        <v>357</v>
      </c>
      <c r="B10437" s="106" t="s">
        <v>358</v>
      </c>
      <c r="C10437" s="131" t="s">
        <v>34</v>
      </c>
      <c r="D10437" s="131" t="s">
        <v>35</v>
      </c>
      <c r="E10437" s="130" t="s">
        <v>36</v>
      </c>
      <c r="F10437" s="130" t="s">
        <v>37</v>
      </c>
      <c r="G10437" s="130" t="s">
        <v>38</v>
      </c>
      <c r="H10437" s="130" t="s">
        <v>39</v>
      </c>
      <c r="I10437" s="130" t="s">
        <v>40</v>
      </c>
      <c r="J10437" s="130" t="s">
        <v>41</v>
      </c>
      <c r="K10437" s="130" t="s">
        <v>42</v>
      </c>
      <c r="L10437" s="130" t="s">
        <v>43</v>
      </c>
      <c r="M10437" s="130" t="s">
        <v>44</v>
      </c>
      <c r="N10437" s="130" t="s">
        <v>45</v>
      </c>
      <c r="O10437" s="130" t="s">
        <v>46</v>
      </c>
      <c r="P10437" s="130" t="s">
        <v>47</v>
      </c>
      <c r="Q10437" s="130" t="s">
        <v>48</v>
      </c>
      <c r="R10437" s="130" t="s">
        <v>49</v>
      </c>
      <c r="S10437" s="130" t="s">
        <v>50</v>
      </c>
    </row>
    <row r="10438" spans="1:19" ht="11.25" thickBot="1" x14ac:dyDescent="0.2">
      <c r="A10438" s="107">
        <v>1</v>
      </c>
      <c r="B10438" s="132">
        <v>0.60214120370370372</v>
      </c>
      <c r="C10438" s="145">
        <v>402216.55</v>
      </c>
      <c r="D10438" s="134" t="s">
        <v>7920</v>
      </c>
      <c r="E10438" s="108">
        <v>30640.516</v>
      </c>
      <c r="F10438" s="108">
        <v>476.005</v>
      </c>
      <c r="G10438" s="108">
        <v>4</v>
      </c>
      <c r="H10438" s="108">
        <v>4815.5559999999996</v>
      </c>
      <c r="I10438" s="108">
        <v>280035.51</v>
      </c>
      <c r="J10438" s="108">
        <v>1776566.9</v>
      </c>
      <c r="K10438" s="108">
        <v>24960.944</v>
      </c>
      <c r="L10438" s="108">
        <v>45496.624000000003</v>
      </c>
      <c r="M10438" s="108">
        <v>7023.1840000000002</v>
      </c>
      <c r="N10438" s="108">
        <v>4922.5820000000003</v>
      </c>
      <c r="O10438" s="108">
        <v>779.01499999999999</v>
      </c>
      <c r="P10438" s="108">
        <v>930.02099999999996</v>
      </c>
      <c r="Q10438" s="108">
        <v>848.01700000000005</v>
      </c>
      <c r="R10438" s="108">
        <v>735.01300000000003</v>
      </c>
      <c r="S10438" s="108">
        <v>945.02099999999996</v>
      </c>
    </row>
    <row r="10439" spans="1:19" ht="11.25" thickBot="1" x14ac:dyDescent="0.2">
      <c r="A10439" s="112"/>
    </row>
    <row r="10440" spans="1:19" ht="11.25" thickBot="1" x14ac:dyDescent="0.2">
      <c r="A10440" s="107">
        <v>2</v>
      </c>
      <c r="B10440" s="132">
        <v>0.6023263888888889</v>
      </c>
      <c r="C10440" s="145">
        <v>406641.21</v>
      </c>
      <c r="D10440" s="134" t="s">
        <v>7921</v>
      </c>
      <c r="E10440" s="108">
        <v>30051.659</v>
      </c>
      <c r="F10440" s="108">
        <v>444.005</v>
      </c>
      <c r="G10440" s="108">
        <v>7</v>
      </c>
      <c r="H10440" s="108">
        <v>4732.5379999999996</v>
      </c>
      <c r="I10440" s="108">
        <v>279502.43</v>
      </c>
      <c r="J10440" s="108">
        <v>1763620.2</v>
      </c>
      <c r="K10440" s="108">
        <v>23785.57</v>
      </c>
      <c r="L10440" s="108">
        <v>44998.544000000002</v>
      </c>
      <c r="M10440" s="108">
        <v>7085.2049999999999</v>
      </c>
      <c r="N10440" s="108">
        <v>4903.5770000000002</v>
      </c>
      <c r="O10440" s="108">
        <v>850.01700000000005</v>
      </c>
      <c r="P10440" s="108">
        <v>852.01700000000005</v>
      </c>
      <c r="Q10440" s="108">
        <v>854.01800000000003</v>
      </c>
      <c r="R10440" s="108">
        <v>809.01599999999996</v>
      </c>
      <c r="S10440" s="108">
        <v>930.02099999999996</v>
      </c>
    </row>
    <row r="10441" spans="1:19" ht="11.25" thickBot="1" x14ac:dyDescent="0.2">
      <c r="A10441" s="112"/>
    </row>
    <row r="10442" spans="1:19" ht="11.25" thickBot="1" x14ac:dyDescent="0.2">
      <c r="A10442" s="107">
        <v>3</v>
      </c>
      <c r="B10442" s="132">
        <v>0.60251157407407407</v>
      </c>
      <c r="C10442" s="145">
        <v>408501.07</v>
      </c>
      <c r="D10442" s="134" t="s">
        <v>7922</v>
      </c>
      <c r="E10442" s="108">
        <v>30216.898000000001</v>
      </c>
      <c r="F10442" s="108">
        <v>448.005</v>
      </c>
      <c r="G10442" s="108">
        <v>4</v>
      </c>
      <c r="H10442" s="108">
        <v>4645.518</v>
      </c>
      <c r="I10442" s="108">
        <v>277218.21000000002</v>
      </c>
      <c r="J10442" s="108">
        <v>1756793</v>
      </c>
      <c r="K10442" s="108">
        <v>23699.472000000002</v>
      </c>
      <c r="L10442" s="108">
        <v>45171.919000000002</v>
      </c>
      <c r="M10442" s="108">
        <v>6946.1580000000004</v>
      </c>
      <c r="N10442" s="108">
        <v>4758.5429999999997</v>
      </c>
      <c r="O10442" s="108">
        <v>758.01400000000001</v>
      </c>
      <c r="P10442" s="108">
        <v>898.01900000000001</v>
      </c>
      <c r="Q10442" s="108">
        <v>905.02</v>
      </c>
      <c r="R10442" s="108">
        <v>700.01199999999994</v>
      </c>
      <c r="S10442" s="108">
        <v>929.02099999999996</v>
      </c>
    </row>
    <row r="10443" spans="1:19" ht="11.25" thickBot="1" x14ac:dyDescent="0.2">
      <c r="A10443" s="112"/>
    </row>
    <row r="10444" spans="1:19" ht="11.25" thickBot="1" x14ac:dyDescent="0.2">
      <c r="A10444" s="135" t="s">
        <v>362</v>
      </c>
      <c r="B10444" s="112"/>
      <c r="C10444" s="140">
        <v>405786.28</v>
      </c>
      <c r="D10444" s="134" t="s">
        <v>7923</v>
      </c>
      <c r="E10444" s="136">
        <v>30303.024000000001</v>
      </c>
      <c r="F10444" s="136">
        <v>456.005</v>
      </c>
      <c r="G10444" s="136">
        <v>5</v>
      </c>
      <c r="H10444" s="136">
        <v>4731.2039999999997</v>
      </c>
      <c r="I10444" s="136">
        <v>278918.71999999997</v>
      </c>
      <c r="J10444" s="136">
        <v>1765660</v>
      </c>
      <c r="K10444" s="136">
        <v>24148.662</v>
      </c>
      <c r="L10444" s="136">
        <v>45222.362999999998</v>
      </c>
      <c r="M10444" s="136">
        <v>7018.1819999999998</v>
      </c>
      <c r="N10444" s="136">
        <v>4861.567</v>
      </c>
      <c r="O10444" s="136">
        <v>795.68200000000002</v>
      </c>
      <c r="P10444" s="136">
        <v>893.35299999999995</v>
      </c>
      <c r="Q10444" s="136">
        <v>869.01800000000003</v>
      </c>
      <c r="R10444" s="136">
        <v>748.01300000000003</v>
      </c>
      <c r="S10444" s="136">
        <v>934.68799999999999</v>
      </c>
    </row>
    <row r="10445" spans="1:19" ht="11.25" thickBot="1" x14ac:dyDescent="0.2">
      <c r="A10445" s="112"/>
    </row>
    <row r="10446" spans="1:19" ht="11.25" thickBot="1" x14ac:dyDescent="0.2">
      <c r="A10446" s="138" t="s">
        <v>364</v>
      </c>
      <c r="B10446" s="112"/>
      <c r="C10446" s="140">
        <v>3228.308</v>
      </c>
      <c r="D10446" s="134" t="s">
        <v>7924</v>
      </c>
      <c r="E10446" s="136">
        <v>303.72899999999998</v>
      </c>
      <c r="F10446" s="136">
        <v>17.436</v>
      </c>
      <c r="G10446" s="136">
        <v>1.732</v>
      </c>
      <c r="H10446" s="136">
        <v>85.027000000000001</v>
      </c>
      <c r="I10446" s="136">
        <v>1496.6089999999999</v>
      </c>
      <c r="J10446" s="136">
        <v>10043.534</v>
      </c>
      <c r="K10446" s="136">
        <v>704.77300000000002</v>
      </c>
      <c r="L10446" s="136">
        <v>252.84299999999999</v>
      </c>
      <c r="M10446" s="136">
        <v>69.658000000000001</v>
      </c>
      <c r="N10446" s="136">
        <v>89.725999999999999</v>
      </c>
      <c r="O10446" s="136">
        <v>48.213000000000001</v>
      </c>
      <c r="P10446" s="136">
        <v>39.210999999999999</v>
      </c>
      <c r="Q10446" s="136">
        <v>31.321999999999999</v>
      </c>
      <c r="R10446" s="136">
        <v>55.652999999999999</v>
      </c>
      <c r="S10446" s="136">
        <v>8.9629999999999992</v>
      </c>
    </row>
    <row r="10447" spans="1:19" ht="11.25" thickBot="1" x14ac:dyDescent="0.2">
      <c r="A10447" s="112"/>
    </row>
    <row r="10448" spans="1:19" ht="11.25" thickBot="1" x14ac:dyDescent="0.2">
      <c r="A10448" s="139" t="s">
        <v>366</v>
      </c>
      <c r="B10448" s="112"/>
      <c r="C10448" s="140">
        <v>0.79600000000000004</v>
      </c>
      <c r="D10448" s="134" t="s">
        <v>2547</v>
      </c>
      <c r="E10448" s="136">
        <v>1.002</v>
      </c>
      <c r="F10448" s="136">
        <v>3.8239999999999998</v>
      </c>
      <c r="G10448" s="136">
        <v>34.640999999999998</v>
      </c>
      <c r="H10448" s="136">
        <v>1.7969999999999999</v>
      </c>
      <c r="I10448" s="136">
        <v>0.53700000000000003</v>
      </c>
      <c r="J10448" s="136">
        <v>0.56899999999999995</v>
      </c>
      <c r="K10448" s="136">
        <v>2.9180000000000001</v>
      </c>
      <c r="L10448" s="136">
        <v>0.55900000000000005</v>
      </c>
      <c r="M10448" s="136">
        <v>0.99299999999999999</v>
      </c>
      <c r="N10448" s="136">
        <v>1.8460000000000001</v>
      </c>
      <c r="O10448" s="136">
        <v>6.0590000000000002</v>
      </c>
      <c r="P10448" s="136">
        <v>4.3890000000000002</v>
      </c>
      <c r="Q10448" s="136">
        <v>3.6040000000000001</v>
      </c>
      <c r="R10448" s="136">
        <v>7.44</v>
      </c>
      <c r="S10448" s="136">
        <v>0.95899999999999996</v>
      </c>
    </row>
    <row r="10449" spans="1:19" ht="11.25" thickBot="1" x14ac:dyDescent="0.2">
      <c r="A10449" s="112"/>
    </row>
    <row r="10450" spans="1:19" ht="11.25" thickBot="1" x14ac:dyDescent="0.2">
      <c r="A10450" s="106" t="s">
        <v>357</v>
      </c>
      <c r="B10450" s="106" t="s">
        <v>358</v>
      </c>
      <c r="C10450" s="130" t="s">
        <v>51</v>
      </c>
      <c r="D10450" s="130" t="s">
        <v>52</v>
      </c>
      <c r="E10450" s="130" t="s">
        <v>53</v>
      </c>
      <c r="F10450" s="130" t="s">
        <v>54</v>
      </c>
      <c r="G10450" s="130" t="s">
        <v>55</v>
      </c>
      <c r="H10450" s="130" t="s">
        <v>56</v>
      </c>
      <c r="I10450" s="130" t="s">
        <v>57</v>
      </c>
      <c r="J10450" s="130" t="s">
        <v>58</v>
      </c>
      <c r="K10450" s="130" t="s">
        <v>59</v>
      </c>
      <c r="L10450" s="130" t="s">
        <v>60</v>
      </c>
      <c r="M10450" s="130" t="s">
        <v>61</v>
      </c>
      <c r="N10450" s="130" t="s">
        <v>62</v>
      </c>
      <c r="O10450" s="130" t="s">
        <v>63</v>
      </c>
      <c r="P10450" s="130" t="s">
        <v>64</v>
      </c>
      <c r="Q10450" s="131" t="s">
        <v>65</v>
      </c>
      <c r="R10450" s="131" t="s">
        <v>66</v>
      </c>
      <c r="S10450" s="130" t="s">
        <v>67</v>
      </c>
    </row>
    <row r="10451" spans="1:19" ht="11.25" thickBot="1" x14ac:dyDescent="0.2">
      <c r="A10451" s="107">
        <v>1</v>
      </c>
      <c r="B10451" s="132">
        <v>0.60214120370370372</v>
      </c>
      <c r="C10451" s="108">
        <v>730.01300000000003</v>
      </c>
      <c r="D10451" s="108">
        <v>616.00900000000001</v>
      </c>
      <c r="E10451" s="108">
        <v>256.00200000000001</v>
      </c>
      <c r="F10451" s="108">
        <v>346.00299999999999</v>
      </c>
      <c r="G10451" s="108">
        <v>207.001</v>
      </c>
      <c r="H10451" s="108">
        <v>214.001</v>
      </c>
      <c r="I10451" s="108">
        <v>1827.08</v>
      </c>
      <c r="J10451" s="108">
        <v>4950.5879999999997</v>
      </c>
      <c r="K10451" s="108">
        <v>7497.3490000000002</v>
      </c>
      <c r="L10451" s="108">
        <v>16</v>
      </c>
      <c r="M10451" s="108">
        <v>19</v>
      </c>
      <c r="N10451" s="108">
        <v>2612.1640000000002</v>
      </c>
      <c r="O10451" s="108">
        <v>302.00200000000001</v>
      </c>
      <c r="P10451" s="108">
        <v>45180.938999999998</v>
      </c>
      <c r="Q10451" s="145">
        <v>1778134.5</v>
      </c>
      <c r="R10451" s="134" t="s">
        <v>7925</v>
      </c>
      <c r="S10451" s="108">
        <v>4899.576</v>
      </c>
    </row>
    <row r="10452" spans="1:19" ht="11.25" thickBot="1" x14ac:dyDescent="0.2">
      <c r="A10452" s="112"/>
    </row>
    <row r="10453" spans="1:19" ht="11.25" thickBot="1" x14ac:dyDescent="0.2">
      <c r="A10453" s="107">
        <v>2</v>
      </c>
      <c r="B10453" s="132">
        <v>0.6023263888888889</v>
      </c>
      <c r="C10453" s="108">
        <v>688.01099999999997</v>
      </c>
      <c r="D10453" s="108">
        <v>639.01</v>
      </c>
      <c r="E10453" s="108">
        <v>233.001</v>
      </c>
      <c r="F10453" s="108">
        <v>348.00299999999999</v>
      </c>
      <c r="G10453" s="108">
        <v>227.001</v>
      </c>
      <c r="H10453" s="108">
        <v>208.001</v>
      </c>
      <c r="I10453" s="108">
        <v>1804.078</v>
      </c>
      <c r="J10453" s="108">
        <v>5014.6030000000001</v>
      </c>
      <c r="K10453" s="108">
        <v>7504.3509999999997</v>
      </c>
      <c r="L10453" s="108">
        <v>17</v>
      </c>
      <c r="M10453" s="108">
        <v>10</v>
      </c>
      <c r="N10453" s="108">
        <v>2470.1460000000002</v>
      </c>
      <c r="O10453" s="108">
        <v>325.00299999999999</v>
      </c>
      <c r="P10453" s="108">
        <v>45113.792999999998</v>
      </c>
      <c r="Q10453" s="145">
        <v>1804522.1</v>
      </c>
      <c r="R10453" s="134" t="s">
        <v>7926</v>
      </c>
      <c r="S10453" s="108">
        <v>4756.5429999999997</v>
      </c>
    </row>
    <row r="10454" spans="1:19" ht="11.25" thickBot="1" x14ac:dyDescent="0.2">
      <c r="A10454" s="112"/>
    </row>
    <row r="10455" spans="1:19" ht="11.25" thickBot="1" x14ac:dyDescent="0.2">
      <c r="A10455" s="107">
        <v>3</v>
      </c>
      <c r="B10455" s="132">
        <v>0.60251157407407407</v>
      </c>
      <c r="C10455" s="108">
        <v>690.01099999999997</v>
      </c>
      <c r="D10455" s="108">
        <v>614.00900000000001</v>
      </c>
      <c r="E10455" s="108">
        <v>236.001</v>
      </c>
      <c r="F10455" s="108">
        <v>321.00200000000001</v>
      </c>
      <c r="G10455" s="108">
        <v>215.001</v>
      </c>
      <c r="H10455" s="108">
        <v>212.001</v>
      </c>
      <c r="I10455" s="108">
        <v>1860.0830000000001</v>
      </c>
      <c r="J10455" s="108">
        <v>5056.6139999999996</v>
      </c>
      <c r="K10455" s="108">
        <v>7677.4139999999998</v>
      </c>
      <c r="L10455" s="108">
        <v>7</v>
      </c>
      <c r="M10455" s="108">
        <v>11</v>
      </c>
      <c r="N10455" s="108">
        <v>2606.163</v>
      </c>
      <c r="O10455" s="108">
        <v>286.00200000000001</v>
      </c>
      <c r="P10455" s="108">
        <v>44664.826999999997</v>
      </c>
      <c r="Q10455" s="145">
        <v>1814895.7</v>
      </c>
      <c r="R10455" s="134" t="s">
        <v>7927</v>
      </c>
      <c r="S10455" s="108">
        <v>4980.5950000000003</v>
      </c>
    </row>
    <row r="10456" spans="1:19" ht="11.25" thickBot="1" x14ac:dyDescent="0.2">
      <c r="A10456" s="112"/>
    </row>
    <row r="10457" spans="1:19" ht="11.25" thickBot="1" x14ac:dyDescent="0.2">
      <c r="A10457" s="135" t="s">
        <v>362</v>
      </c>
      <c r="B10457" s="112"/>
      <c r="C10457" s="136">
        <v>702.67899999999997</v>
      </c>
      <c r="D10457" s="136">
        <v>623.00900000000001</v>
      </c>
      <c r="E10457" s="136">
        <v>241.66800000000001</v>
      </c>
      <c r="F10457" s="136">
        <v>338.33600000000001</v>
      </c>
      <c r="G10457" s="136">
        <v>216.334</v>
      </c>
      <c r="H10457" s="136">
        <v>211.334</v>
      </c>
      <c r="I10457" s="136">
        <v>1830.414</v>
      </c>
      <c r="J10457" s="136">
        <v>5007.268</v>
      </c>
      <c r="K10457" s="136">
        <v>7559.7049999999999</v>
      </c>
      <c r="L10457" s="136">
        <v>13.333</v>
      </c>
      <c r="M10457" s="136">
        <v>13.333</v>
      </c>
      <c r="N10457" s="136">
        <v>2562.8240000000001</v>
      </c>
      <c r="O10457" s="136">
        <v>304.33600000000001</v>
      </c>
      <c r="P10457" s="136">
        <v>44986.52</v>
      </c>
      <c r="Q10457" s="140">
        <v>1799184.1</v>
      </c>
      <c r="R10457" s="134" t="s">
        <v>7928</v>
      </c>
      <c r="S10457" s="136">
        <v>4878.9049999999997</v>
      </c>
    </row>
    <row r="10458" spans="1:19" ht="11.25" thickBot="1" x14ac:dyDescent="0.2">
      <c r="A10458" s="112"/>
    </row>
    <row r="10459" spans="1:19" ht="11.25" thickBot="1" x14ac:dyDescent="0.2">
      <c r="A10459" s="138" t="s">
        <v>364</v>
      </c>
      <c r="B10459" s="112"/>
      <c r="C10459" s="136">
        <v>23.693000000000001</v>
      </c>
      <c r="D10459" s="136">
        <v>13.893000000000001</v>
      </c>
      <c r="E10459" s="136">
        <v>12.503</v>
      </c>
      <c r="F10459" s="136">
        <v>15.045</v>
      </c>
      <c r="G10459" s="136">
        <v>10.067</v>
      </c>
      <c r="H10459" s="136">
        <v>3.0550000000000002</v>
      </c>
      <c r="I10459" s="136">
        <v>28.151</v>
      </c>
      <c r="J10459" s="136">
        <v>53.392000000000003</v>
      </c>
      <c r="K10459" s="136">
        <v>102</v>
      </c>
      <c r="L10459" s="136">
        <v>5.508</v>
      </c>
      <c r="M10459" s="136">
        <v>4.9329999999999998</v>
      </c>
      <c r="N10459" s="136">
        <v>80.317999999999998</v>
      </c>
      <c r="O10459" s="136">
        <v>19.605</v>
      </c>
      <c r="P10459" s="136">
        <v>280.60899999999998</v>
      </c>
      <c r="Q10459" s="140">
        <v>18953.005000000001</v>
      </c>
      <c r="R10459" s="134" t="s">
        <v>7929</v>
      </c>
      <c r="S10459" s="136">
        <v>113.44799999999999</v>
      </c>
    </row>
    <row r="10460" spans="1:19" ht="11.25" thickBot="1" x14ac:dyDescent="0.2">
      <c r="A10460" s="112"/>
    </row>
    <row r="10461" spans="1:19" ht="11.25" thickBot="1" x14ac:dyDescent="0.2">
      <c r="A10461" s="139" t="s">
        <v>366</v>
      </c>
      <c r="B10461" s="112"/>
      <c r="C10461" s="136">
        <v>3.3719999999999999</v>
      </c>
      <c r="D10461" s="136">
        <v>2.23</v>
      </c>
      <c r="E10461" s="136">
        <v>5.1740000000000004</v>
      </c>
      <c r="F10461" s="136">
        <v>4.4470000000000001</v>
      </c>
      <c r="G10461" s="136">
        <v>4.6529999999999996</v>
      </c>
      <c r="H10461" s="136">
        <v>1.446</v>
      </c>
      <c r="I10461" s="136">
        <v>1.538</v>
      </c>
      <c r="J10461" s="136">
        <v>1.0660000000000001</v>
      </c>
      <c r="K10461" s="136">
        <v>1.349</v>
      </c>
      <c r="L10461" s="136">
        <v>41.307000000000002</v>
      </c>
      <c r="M10461" s="136">
        <v>36.997</v>
      </c>
      <c r="N10461" s="136">
        <v>3.1339999999999999</v>
      </c>
      <c r="O10461" s="136">
        <v>6.4420000000000002</v>
      </c>
      <c r="P10461" s="136">
        <v>0.624</v>
      </c>
      <c r="Q10461" s="140">
        <v>1.0529999999999999</v>
      </c>
      <c r="R10461" s="134" t="s">
        <v>2552</v>
      </c>
      <c r="S10461" s="136">
        <v>2.3250000000000002</v>
      </c>
    </row>
    <row r="10462" spans="1:19" ht="11.25" thickBot="1" x14ac:dyDescent="0.2">
      <c r="A10462" s="112"/>
    </row>
    <row r="10463" spans="1:19" ht="11.25" thickBot="1" x14ac:dyDescent="0.2">
      <c r="A10463" s="106" t="s">
        <v>357</v>
      </c>
      <c r="B10463" s="106" t="s">
        <v>358</v>
      </c>
      <c r="C10463" s="130" t="s">
        <v>68</v>
      </c>
    </row>
    <row r="10464" spans="1:19" ht="11.25" thickBot="1" x14ac:dyDescent="0.2">
      <c r="A10464" s="107">
        <v>1</v>
      </c>
      <c r="B10464" s="132">
        <v>0.60214120370370372</v>
      </c>
      <c r="C10464" s="108">
        <v>1297.04</v>
      </c>
    </row>
    <row r="10465" spans="1:19" ht="11.25" thickBot="1" x14ac:dyDescent="0.2">
      <c r="A10465" s="112"/>
    </row>
    <row r="10466" spans="1:19" ht="11.25" thickBot="1" x14ac:dyDescent="0.2">
      <c r="A10466" s="107">
        <v>2</v>
      </c>
      <c r="B10466" s="132">
        <v>0.6023263888888889</v>
      </c>
      <c r="C10466" s="108">
        <v>1276.039</v>
      </c>
    </row>
    <row r="10467" spans="1:19" ht="11.25" thickBot="1" x14ac:dyDescent="0.2">
      <c r="A10467" s="112"/>
    </row>
    <row r="10468" spans="1:19" ht="11.25" thickBot="1" x14ac:dyDescent="0.2">
      <c r="A10468" s="107">
        <v>3</v>
      </c>
      <c r="B10468" s="132">
        <v>0.60251157407407407</v>
      </c>
      <c r="C10468" s="108">
        <v>1309.0409999999999</v>
      </c>
    </row>
    <row r="10469" spans="1:19" ht="11.25" thickBot="1" x14ac:dyDescent="0.2">
      <c r="A10469" s="112"/>
    </row>
    <row r="10470" spans="1:19" ht="11.25" thickBot="1" x14ac:dyDescent="0.2">
      <c r="A10470" s="135" t="s">
        <v>362</v>
      </c>
      <c r="B10470" s="112"/>
      <c r="C10470" s="136">
        <v>1294.04</v>
      </c>
    </row>
    <row r="10471" spans="1:19" ht="11.25" thickBot="1" x14ac:dyDescent="0.2">
      <c r="A10471" s="112"/>
    </row>
    <row r="10472" spans="1:19" ht="11.25" thickBot="1" x14ac:dyDescent="0.2">
      <c r="A10472" s="138" t="s">
        <v>364</v>
      </c>
      <c r="B10472" s="112"/>
      <c r="C10472" s="136">
        <v>16.704000000000001</v>
      </c>
    </row>
    <row r="10473" spans="1:19" ht="11.25" thickBot="1" x14ac:dyDescent="0.2">
      <c r="A10473" s="112"/>
    </row>
    <row r="10474" spans="1:19" ht="11.25" thickBot="1" x14ac:dyDescent="0.2">
      <c r="A10474" s="139" t="s">
        <v>366</v>
      </c>
      <c r="B10474" s="112"/>
      <c r="C10474" s="136">
        <v>1.2909999999999999</v>
      </c>
    </row>
    <row r="10475" spans="1:19" ht="10.5" x14ac:dyDescent="0.15">
      <c r="A10475" s="112"/>
    </row>
    <row r="10476" spans="1:19" x14ac:dyDescent="0.15">
      <c r="A10476" s="129"/>
      <c r="B10476" s="86" t="s">
        <v>2553</v>
      </c>
    </row>
    <row r="10477" spans="1:19" ht="9.75" thickBot="1" x14ac:dyDescent="0.2">
      <c r="A10477" s="81" t="s">
        <v>5871</v>
      </c>
    </row>
    <row r="10478" spans="1:19" ht="11.25" thickBot="1" x14ac:dyDescent="0.2">
      <c r="A10478" s="106" t="s">
        <v>357</v>
      </c>
      <c r="B10478" s="106" t="s">
        <v>358</v>
      </c>
      <c r="C10478" s="130" t="s">
        <v>0</v>
      </c>
      <c r="D10478" s="130" t="s">
        <v>1</v>
      </c>
      <c r="E10478" s="130" t="s">
        <v>2</v>
      </c>
      <c r="F10478" s="130" t="s">
        <v>3</v>
      </c>
      <c r="G10478" s="130" t="s">
        <v>4</v>
      </c>
      <c r="H10478" s="130" t="s">
        <v>5</v>
      </c>
      <c r="I10478" s="131" t="s">
        <v>6</v>
      </c>
      <c r="J10478" s="131" t="s">
        <v>7</v>
      </c>
      <c r="K10478" s="130" t="s">
        <v>8</v>
      </c>
      <c r="L10478" s="130" t="s">
        <v>9</v>
      </c>
      <c r="M10478" s="130" t="s">
        <v>10</v>
      </c>
      <c r="N10478" s="130" t="s">
        <v>11</v>
      </c>
      <c r="O10478" s="130" t="s">
        <v>12</v>
      </c>
      <c r="P10478" s="130" t="s">
        <v>13</v>
      </c>
      <c r="Q10478" s="130" t="s">
        <v>14</v>
      </c>
      <c r="R10478" s="130" t="s">
        <v>15</v>
      </c>
      <c r="S10478" s="130" t="s">
        <v>16</v>
      </c>
    </row>
    <row r="10479" spans="1:19" ht="11.25" thickBot="1" x14ac:dyDescent="0.2">
      <c r="A10479" s="107">
        <v>1</v>
      </c>
      <c r="B10479" s="132">
        <v>0.60729166666666667</v>
      </c>
      <c r="C10479" s="141" t="s">
        <v>7930</v>
      </c>
      <c r="D10479" s="141" t="s">
        <v>7931</v>
      </c>
      <c r="E10479" s="141" t="s">
        <v>7932</v>
      </c>
      <c r="F10479" s="108">
        <v>1045751.7</v>
      </c>
      <c r="G10479" s="141" t="s">
        <v>7933</v>
      </c>
      <c r="H10479" s="141" t="s">
        <v>7934</v>
      </c>
      <c r="I10479" s="145">
        <v>17979.755000000001</v>
      </c>
      <c r="J10479" s="134" t="s">
        <v>7935</v>
      </c>
      <c r="K10479" s="141" t="s">
        <v>7936</v>
      </c>
      <c r="L10479" s="108">
        <v>364.00299999999999</v>
      </c>
      <c r="M10479" s="108">
        <v>28574.582999999999</v>
      </c>
      <c r="N10479" s="108">
        <v>54121.207000000002</v>
      </c>
      <c r="O10479" s="141" t="s">
        <v>7937</v>
      </c>
      <c r="P10479" s="108">
        <v>312426.21000000002</v>
      </c>
      <c r="Q10479" s="108">
        <v>5707.7820000000002</v>
      </c>
      <c r="R10479" s="108">
        <v>5646.7650000000003</v>
      </c>
      <c r="S10479" s="108">
        <v>102733.68</v>
      </c>
    </row>
    <row r="10480" spans="1:19" ht="11.25" thickBot="1" x14ac:dyDescent="0.2">
      <c r="A10480" s="112"/>
    </row>
    <row r="10481" spans="1:19" ht="11.25" thickBot="1" x14ac:dyDescent="0.2">
      <c r="A10481" s="107">
        <v>2</v>
      </c>
      <c r="B10481" s="132">
        <v>0.60747685185185185</v>
      </c>
      <c r="C10481" s="141" t="s">
        <v>7938</v>
      </c>
      <c r="D10481" s="141" t="s">
        <v>7939</v>
      </c>
      <c r="E10481" s="141" t="s">
        <v>7940</v>
      </c>
      <c r="F10481" s="108">
        <v>1052781.8</v>
      </c>
      <c r="G10481" s="141" t="s">
        <v>7941</v>
      </c>
      <c r="H10481" s="141" t="s">
        <v>7942</v>
      </c>
      <c r="I10481" s="145">
        <v>18202.949000000001</v>
      </c>
      <c r="J10481" s="134" t="s">
        <v>7943</v>
      </c>
      <c r="K10481" s="141" t="s">
        <v>7944</v>
      </c>
      <c r="L10481" s="108">
        <v>331.00299999999999</v>
      </c>
      <c r="M10481" s="108">
        <v>28503.485000000001</v>
      </c>
      <c r="N10481" s="108">
        <v>55494.813999999998</v>
      </c>
      <c r="O10481" s="141" t="s">
        <v>7945</v>
      </c>
      <c r="P10481" s="108">
        <v>316053.3</v>
      </c>
      <c r="Q10481" s="108">
        <v>5575.7460000000001</v>
      </c>
      <c r="R10481" s="108">
        <v>5560.7420000000002</v>
      </c>
      <c r="S10481" s="108">
        <v>102468.38</v>
      </c>
    </row>
    <row r="10482" spans="1:19" ht="11.25" thickBot="1" x14ac:dyDescent="0.2">
      <c r="A10482" s="112"/>
    </row>
    <row r="10483" spans="1:19" ht="11.25" thickBot="1" x14ac:dyDescent="0.2">
      <c r="A10483" s="107">
        <v>3</v>
      </c>
      <c r="B10483" s="132">
        <v>0.60766203703703703</v>
      </c>
      <c r="C10483" s="141" t="s">
        <v>7946</v>
      </c>
      <c r="D10483" s="141" t="s">
        <v>7947</v>
      </c>
      <c r="E10483" s="141" t="s">
        <v>7948</v>
      </c>
      <c r="F10483" s="108">
        <v>1056814.5</v>
      </c>
      <c r="G10483" s="141" t="s">
        <v>7949</v>
      </c>
      <c r="H10483" s="141" t="s">
        <v>7950</v>
      </c>
      <c r="I10483" s="145">
        <v>18602.300999999999</v>
      </c>
      <c r="J10483" s="134" t="s">
        <v>7951</v>
      </c>
      <c r="K10483" s="141" t="s">
        <v>7952</v>
      </c>
      <c r="L10483" s="108">
        <v>349.00299999999999</v>
      </c>
      <c r="M10483" s="108">
        <v>28447.409</v>
      </c>
      <c r="N10483" s="108">
        <v>54952.379000000001</v>
      </c>
      <c r="O10483" s="141" t="s">
        <v>7953</v>
      </c>
      <c r="P10483" s="108">
        <v>318487.96000000002</v>
      </c>
      <c r="Q10483" s="108">
        <v>5655.768</v>
      </c>
      <c r="R10483" s="108">
        <v>5543.7380000000003</v>
      </c>
      <c r="S10483" s="108">
        <v>103679.35</v>
      </c>
    </row>
    <row r="10484" spans="1:19" ht="11.25" thickBot="1" x14ac:dyDescent="0.2">
      <c r="A10484" s="112"/>
    </row>
    <row r="10485" spans="1:19" ht="11.25" thickBot="1" x14ac:dyDescent="0.2">
      <c r="A10485" s="135" t="s">
        <v>362</v>
      </c>
      <c r="B10485" s="112"/>
      <c r="C10485" s="141" t="s">
        <v>7954</v>
      </c>
      <c r="D10485" s="141" t="s">
        <v>7955</v>
      </c>
      <c r="E10485" s="141" t="s">
        <v>7956</v>
      </c>
      <c r="F10485" s="136">
        <v>1051782.7</v>
      </c>
      <c r="G10485" s="141" t="s">
        <v>7957</v>
      </c>
      <c r="H10485" s="141" t="s">
        <v>7958</v>
      </c>
      <c r="I10485" s="140">
        <v>18261.668000000001</v>
      </c>
      <c r="J10485" s="134" t="s">
        <v>7959</v>
      </c>
      <c r="K10485" s="141" t="s">
        <v>7960</v>
      </c>
      <c r="L10485" s="136">
        <v>348.00299999999999</v>
      </c>
      <c r="M10485" s="136">
        <v>28508.491999999998</v>
      </c>
      <c r="N10485" s="136">
        <v>54856.133000000002</v>
      </c>
      <c r="O10485" s="141" t="s">
        <v>7961</v>
      </c>
      <c r="P10485" s="136">
        <v>315655.83</v>
      </c>
      <c r="Q10485" s="136">
        <v>5646.4319999999998</v>
      </c>
      <c r="R10485" s="136">
        <v>5583.7479999999996</v>
      </c>
      <c r="S10485" s="136">
        <v>102960.47</v>
      </c>
    </row>
    <row r="10486" spans="1:19" ht="11.25" thickBot="1" x14ac:dyDescent="0.2">
      <c r="A10486" s="112"/>
    </row>
    <row r="10487" spans="1:19" ht="11.25" thickBot="1" x14ac:dyDescent="0.2">
      <c r="A10487" s="138" t="s">
        <v>364</v>
      </c>
      <c r="B10487" s="112"/>
      <c r="C10487" s="141" t="s">
        <v>7962</v>
      </c>
      <c r="D10487" s="141" t="s">
        <v>7963</v>
      </c>
      <c r="E10487" s="141" t="s">
        <v>7964</v>
      </c>
      <c r="F10487" s="136">
        <v>5598.6750000000002</v>
      </c>
      <c r="G10487" s="141" t="s">
        <v>7965</v>
      </c>
      <c r="H10487" s="141" t="s">
        <v>7966</v>
      </c>
      <c r="I10487" s="140">
        <v>315.39999999999998</v>
      </c>
      <c r="J10487" s="134" t="s">
        <v>7967</v>
      </c>
      <c r="K10487" s="141" t="s">
        <v>7968</v>
      </c>
      <c r="L10487" s="136">
        <v>16.523</v>
      </c>
      <c r="M10487" s="136">
        <v>63.734999999999999</v>
      </c>
      <c r="N10487" s="136">
        <v>691.84299999999996</v>
      </c>
      <c r="O10487" s="141" t="s">
        <v>7969</v>
      </c>
      <c r="P10487" s="136">
        <v>3050.3620000000001</v>
      </c>
      <c r="Q10487" s="136">
        <v>66.510999999999996</v>
      </c>
      <c r="R10487" s="136">
        <v>55.232999999999997</v>
      </c>
      <c r="S10487" s="136">
        <v>636.54300000000001</v>
      </c>
    </row>
    <row r="10488" spans="1:19" ht="11.25" thickBot="1" x14ac:dyDescent="0.2">
      <c r="A10488" s="112"/>
    </row>
    <row r="10489" spans="1:19" ht="11.25" thickBot="1" x14ac:dyDescent="0.2">
      <c r="A10489" s="139" t="s">
        <v>366</v>
      </c>
      <c r="B10489" s="112"/>
      <c r="C10489" s="141" t="s">
        <v>7970</v>
      </c>
      <c r="D10489" s="141" t="s">
        <v>3568</v>
      </c>
      <c r="E10489" s="141" t="s">
        <v>2669</v>
      </c>
      <c r="F10489" s="136">
        <v>0.53200000000000003</v>
      </c>
      <c r="G10489" s="141" t="s">
        <v>7971</v>
      </c>
      <c r="H10489" s="141" t="s">
        <v>7972</v>
      </c>
      <c r="I10489" s="140">
        <v>1.7270000000000001</v>
      </c>
      <c r="J10489" s="134" t="s">
        <v>560</v>
      </c>
      <c r="K10489" s="141" t="s">
        <v>7973</v>
      </c>
      <c r="L10489" s="136">
        <v>4.7480000000000002</v>
      </c>
      <c r="M10489" s="136">
        <v>0.224</v>
      </c>
      <c r="N10489" s="136">
        <v>1.2609999999999999</v>
      </c>
      <c r="O10489" s="141" t="s">
        <v>4560</v>
      </c>
      <c r="P10489" s="136">
        <v>0.96599999999999997</v>
      </c>
      <c r="Q10489" s="136">
        <v>1.1779999999999999</v>
      </c>
      <c r="R10489" s="136">
        <v>0.98899999999999999</v>
      </c>
      <c r="S10489" s="136">
        <v>0.61799999999999999</v>
      </c>
    </row>
    <row r="10490" spans="1:19" ht="11.25" thickBot="1" x14ac:dyDescent="0.2">
      <c r="A10490" s="112"/>
    </row>
    <row r="10491" spans="1:19" ht="11.25" thickBot="1" x14ac:dyDescent="0.2">
      <c r="A10491" s="106" t="s">
        <v>357</v>
      </c>
      <c r="B10491" s="106" t="s">
        <v>358</v>
      </c>
      <c r="C10491" s="130" t="s">
        <v>17</v>
      </c>
      <c r="D10491" s="130" t="s">
        <v>18</v>
      </c>
      <c r="E10491" s="131" t="s">
        <v>19</v>
      </c>
      <c r="F10491" s="131" t="s">
        <v>20</v>
      </c>
      <c r="G10491" s="130" t="s">
        <v>21</v>
      </c>
      <c r="H10491" s="130" t="s">
        <v>22</v>
      </c>
      <c r="I10491" s="130" t="s">
        <v>23</v>
      </c>
      <c r="J10491" s="130" t="s">
        <v>24</v>
      </c>
      <c r="K10491" s="131" t="s">
        <v>25</v>
      </c>
      <c r="L10491" s="131" t="s">
        <v>26</v>
      </c>
      <c r="M10491" s="130" t="s">
        <v>27</v>
      </c>
      <c r="N10491" s="130" t="s">
        <v>28</v>
      </c>
      <c r="O10491" s="130" t="s">
        <v>29</v>
      </c>
      <c r="P10491" s="130" t="s">
        <v>30</v>
      </c>
      <c r="Q10491" s="130" t="s">
        <v>31</v>
      </c>
      <c r="R10491" s="130" t="s">
        <v>32</v>
      </c>
      <c r="S10491" s="130" t="s">
        <v>33</v>
      </c>
    </row>
    <row r="10492" spans="1:19" ht="11.25" thickBot="1" x14ac:dyDescent="0.2">
      <c r="A10492" s="107">
        <v>1</v>
      </c>
      <c r="B10492" s="132">
        <v>0.60729166666666667</v>
      </c>
      <c r="C10492" s="108">
        <v>155287.59</v>
      </c>
      <c r="D10492" s="108">
        <v>31915.428</v>
      </c>
      <c r="E10492" s="145">
        <v>21590.181</v>
      </c>
      <c r="F10492" s="145">
        <v>831776.47</v>
      </c>
      <c r="G10492" s="108">
        <v>28</v>
      </c>
      <c r="H10492" s="108">
        <v>169.001</v>
      </c>
      <c r="I10492" s="108">
        <v>339555.79</v>
      </c>
      <c r="J10492" s="141" t="s">
        <v>7974</v>
      </c>
      <c r="K10492" s="145">
        <v>169142.85</v>
      </c>
      <c r="L10492" s="134" t="s">
        <v>7975</v>
      </c>
      <c r="M10492" s="108">
        <v>2209.1170000000002</v>
      </c>
      <c r="N10492" s="108">
        <v>4010.386</v>
      </c>
      <c r="O10492" s="108">
        <v>5</v>
      </c>
      <c r="P10492" s="108">
        <v>149.001</v>
      </c>
      <c r="Q10492" s="108">
        <v>612.00900000000001</v>
      </c>
      <c r="R10492" s="108">
        <v>548.00699999999995</v>
      </c>
      <c r="S10492" s="108">
        <v>766.01400000000001</v>
      </c>
    </row>
    <row r="10493" spans="1:19" ht="11.25" thickBot="1" x14ac:dyDescent="0.2">
      <c r="A10493" s="112"/>
    </row>
    <row r="10494" spans="1:19" ht="11.25" thickBot="1" x14ac:dyDescent="0.2">
      <c r="A10494" s="107">
        <v>2</v>
      </c>
      <c r="B10494" s="132">
        <v>0.60747685185185185</v>
      </c>
      <c r="C10494" s="108">
        <v>155029.68</v>
      </c>
      <c r="D10494" s="108">
        <v>31984.532999999999</v>
      </c>
      <c r="E10494" s="145">
        <v>22041.653999999999</v>
      </c>
      <c r="F10494" s="145">
        <v>832627.47</v>
      </c>
      <c r="G10494" s="108">
        <v>20</v>
      </c>
      <c r="H10494" s="108">
        <v>156.001</v>
      </c>
      <c r="I10494" s="108">
        <v>339453.13</v>
      </c>
      <c r="J10494" s="141" t="s">
        <v>7976</v>
      </c>
      <c r="K10494" s="145">
        <v>171730.89</v>
      </c>
      <c r="L10494" s="134" t="s">
        <v>7977</v>
      </c>
      <c r="M10494" s="108">
        <v>2174.1129999999998</v>
      </c>
      <c r="N10494" s="108">
        <v>4005.3850000000002</v>
      </c>
      <c r="O10494" s="108">
        <v>10</v>
      </c>
      <c r="P10494" s="108">
        <v>164.001</v>
      </c>
      <c r="Q10494" s="108">
        <v>665.01099999999997</v>
      </c>
      <c r="R10494" s="108">
        <v>489.00599999999997</v>
      </c>
      <c r="S10494" s="108">
        <v>773.01400000000001</v>
      </c>
    </row>
    <row r="10495" spans="1:19" ht="11.25" thickBot="1" x14ac:dyDescent="0.2">
      <c r="A10495" s="112"/>
    </row>
    <row r="10496" spans="1:19" ht="11.25" thickBot="1" x14ac:dyDescent="0.2">
      <c r="A10496" s="107">
        <v>3</v>
      </c>
      <c r="B10496" s="132">
        <v>0.60766203703703703</v>
      </c>
      <c r="C10496" s="108">
        <v>156605.4</v>
      </c>
      <c r="D10496" s="108">
        <v>32474.29</v>
      </c>
      <c r="E10496" s="145">
        <v>22069.684000000001</v>
      </c>
      <c r="F10496" s="145">
        <v>832896.93</v>
      </c>
      <c r="G10496" s="108">
        <v>27</v>
      </c>
      <c r="H10496" s="108">
        <v>146.001</v>
      </c>
      <c r="I10496" s="108">
        <v>341098.69</v>
      </c>
      <c r="J10496" s="141" t="s">
        <v>7978</v>
      </c>
      <c r="K10496" s="145">
        <v>173312.91</v>
      </c>
      <c r="L10496" s="134" t="s">
        <v>7979</v>
      </c>
      <c r="M10496" s="108">
        <v>1978.0940000000001</v>
      </c>
      <c r="N10496" s="108">
        <v>3966.3780000000002</v>
      </c>
      <c r="O10496" s="108">
        <v>14</v>
      </c>
      <c r="P10496" s="108">
        <v>150.001</v>
      </c>
      <c r="Q10496" s="108">
        <v>627.00900000000001</v>
      </c>
      <c r="R10496" s="108">
        <v>510.00599999999997</v>
      </c>
      <c r="S10496" s="108">
        <v>812.01599999999996</v>
      </c>
    </row>
    <row r="10497" spans="1:19" ht="11.25" thickBot="1" x14ac:dyDescent="0.2">
      <c r="A10497" s="112"/>
    </row>
    <row r="10498" spans="1:19" ht="11.25" thickBot="1" x14ac:dyDescent="0.2">
      <c r="A10498" s="135" t="s">
        <v>362</v>
      </c>
      <c r="B10498" s="112"/>
      <c r="C10498" s="136">
        <v>155640.89000000001</v>
      </c>
      <c r="D10498" s="136">
        <v>32124.75</v>
      </c>
      <c r="E10498" s="140">
        <v>21900.506000000001</v>
      </c>
      <c r="F10498" s="140">
        <v>832433.62</v>
      </c>
      <c r="G10498" s="136">
        <v>25</v>
      </c>
      <c r="H10498" s="136">
        <v>157.001</v>
      </c>
      <c r="I10498" s="136">
        <v>340035.87</v>
      </c>
      <c r="J10498" s="141" t="s">
        <v>7980</v>
      </c>
      <c r="K10498" s="140">
        <v>171395.55</v>
      </c>
      <c r="L10498" s="134" t="s">
        <v>7981</v>
      </c>
      <c r="M10498" s="136">
        <v>2120.4409999999998</v>
      </c>
      <c r="N10498" s="136">
        <v>3994.05</v>
      </c>
      <c r="O10498" s="136">
        <v>9.6669999999999998</v>
      </c>
      <c r="P10498" s="136">
        <v>154.334</v>
      </c>
      <c r="Q10498" s="136">
        <v>634.67600000000004</v>
      </c>
      <c r="R10498" s="136">
        <v>515.673</v>
      </c>
      <c r="S10498" s="136">
        <v>783.68100000000004</v>
      </c>
    </row>
    <row r="10499" spans="1:19" ht="11.25" thickBot="1" x14ac:dyDescent="0.2">
      <c r="A10499" s="112"/>
    </row>
    <row r="10500" spans="1:19" ht="11.25" thickBot="1" x14ac:dyDescent="0.2">
      <c r="A10500" s="138" t="s">
        <v>364</v>
      </c>
      <c r="B10500" s="112"/>
      <c r="C10500" s="136">
        <v>845.18499999999995</v>
      </c>
      <c r="D10500" s="136">
        <v>304.67599999999999</v>
      </c>
      <c r="E10500" s="140">
        <v>269.11399999999998</v>
      </c>
      <c r="F10500" s="140">
        <v>584.84199999999998</v>
      </c>
      <c r="G10500" s="136">
        <v>4.359</v>
      </c>
      <c r="H10500" s="136">
        <v>11.532999999999999</v>
      </c>
      <c r="I10500" s="136">
        <v>921.85599999999999</v>
      </c>
      <c r="J10500" s="141" t="s">
        <v>7982</v>
      </c>
      <c r="K10500" s="140">
        <v>2105.16</v>
      </c>
      <c r="L10500" s="134" t="s">
        <v>7983</v>
      </c>
      <c r="M10500" s="136">
        <v>124.51300000000001</v>
      </c>
      <c r="N10500" s="136">
        <v>24.094999999999999</v>
      </c>
      <c r="O10500" s="136">
        <v>4.5090000000000003</v>
      </c>
      <c r="P10500" s="136">
        <v>8.3870000000000005</v>
      </c>
      <c r="Q10500" s="136">
        <v>27.32</v>
      </c>
      <c r="R10500" s="136">
        <v>29.905999999999999</v>
      </c>
      <c r="S10500" s="136">
        <v>24.786999999999999</v>
      </c>
    </row>
    <row r="10501" spans="1:19" ht="11.25" thickBot="1" x14ac:dyDescent="0.2">
      <c r="A10501" s="112"/>
    </row>
    <row r="10502" spans="1:19" ht="11.25" thickBot="1" x14ac:dyDescent="0.2">
      <c r="A10502" s="139" t="s">
        <v>366</v>
      </c>
      <c r="B10502" s="112"/>
      <c r="C10502" s="136">
        <v>0.54300000000000004</v>
      </c>
      <c r="D10502" s="136">
        <v>0.94799999999999995</v>
      </c>
      <c r="E10502" s="140">
        <v>1.2290000000000001</v>
      </c>
      <c r="F10502" s="140">
        <v>7.0000000000000007E-2</v>
      </c>
      <c r="G10502" s="136">
        <v>17.436</v>
      </c>
      <c r="H10502" s="136">
        <v>7.3460000000000001</v>
      </c>
      <c r="I10502" s="136">
        <v>0.27100000000000002</v>
      </c>
      <c r="J10502" s="141" t="s">
        <v>7984</v>
      </c>
      <c r="K10502" s="140">
        <v>1.228</v>
      </c>
      <c r="L10502" s="134" t="s">
        <v>2208</v>
      </c>
      <c r="M10502" s="136">
        <v>5.8719999999999999</v>
      </c>
      <c r="N10502" s="136">
        <v>0.60299999999999998</v>
      </c>
      <c r="O10502" s="136">
        <v>46.646999999999998</v>
      </c>
      <c r="P10502" s="136">
        <v>5.4340000000000002</v>
      </c>
      <c r="Q10502" s="136">
        <v>4.3049999999999997</v>
      </c>
      <c r="R10502" s="136">
        <v>5.7990000000000004</v>
      </c>
      <c r="S10502" s="136">
        <v>3.1629999999999998</v>
      </c>
    </row>
    <row r="10503" spans="1:19" ht="11.25" thickBot="1" x14ac:dyDescent="0.2">
      <c r="A10503" s="112"/>
    </row>
    <row r="10504" spans="1:19" ht="11.25" thickBot="1" x14ac:dyDescent="0.2">
      <c r="A10504" s="106" t="s">
        <v>357</v>
      </c>
      <c r="B10504" s="106" t="s">
        <v>358</v>
      </c>
      <c r="C10504" s="131" t="s">
        <v>34</v>
      </c>
      <c r="D10504" s="131" t="s">
        <v>35</v>
      </c>
      <c r="E10504" s="130" t="s">
        <v>36</v>
      </c>
      <c r="F10504" s="130" t="s">
        <v>37</v>
      </c>
      <c r="G10504" s="130" t="s">
        <v>38</v>
      </c>
      <c r="H10504" s="130" t="s">
        <v>39</v>
      </c>
      <c r="I10504" s="130" t="s">
        <v>40</v>
      </c>
      <c r="J10504" s="130" t="s">
        <v>41</v>
      </c>
      <c r="K10504" s="130" t="s">
        <v>42</v>
      </c>
      <c r="L10504" s="130" t="s">
        <v>43</v>
      </c>
      <c r="M10504" s="130" t="s">
        <v>44</v>
      </c>
      <c r="N10504" s="130" t="s">
        <v>45</v>
      </c>
      <c r="O10504" s="130" t="s">
        <v>46</v>
      </c>
      <c r="P10504" s="130" t="s">
        <v>47</v>
      </c>
      <c r="Q10504" s="130" t="s">
        <v>48</v>
      </c>
      <c r="R10504" s="130" t="s">
        <v>49</v>
      </c>
      <c r="S10504" s="130" t="s">
        <v>50</v>
      </c>
    </row>
    <row r="10505" spans="1:19" ht="11.25" thickBot="1" x14ac:dyDescent="0.2">
      <c r="A10505" s="107">
        <v>1</v>
      </c>
      <c r="B10505" s="132">
        <v>0.60729166666666667</v>
      </c>
      <c r="C10505" s="145">
        <v>394509.27</v>
      </c>
      <c r="D10505" s="134" t="s">
        <v>7985</v>
      </c>
      <c r="E10505" s="108">
        <v>9792.3009999999995</v>
      </c>
      <c r="F10505" s="108">
        <v>1043.0260000000001</v>
      </c>
      <c r="G10505" s="108">
        <v>4</v>
      </c>
      <c r="H10505" s="108">
        <v>21392.977999999999</v>
      </c>
      <c r="I10505" s="108">
        <v>183495.55</v>
      </c>
      <c r="J10505" s="108">
        <v>1171717.8999999999</v>
      </c>
      <c r="K10505" s="108">
        <v>29058.251</v>
      </c>
      <c r="L10505" s="108">
        <v>57210.445</v>
      </c>
      <c r="M10505" s="108">
        <v>8630.7870000000003</v>
      </c>
      <c r="N10505" s="108">
        <v>5870.8270000000002</v>
      </c>
      <c r="O10505" s="108">
        <v>982.02300000000002</v>
      </c>
      <c r="P10505" s="108">
        <v>903.02</v>
      </c>
      <c r="Q10505" s="108">
        <v>1149.0319999999999</v>
      </c>
      <c r="R10505" s="108">
        <v>985.02300000000002</v>
      </c>
      <c r="S10505" s="108">
        <v>1266.039</v>
      </c>
    </row>
    <row r="10506" spans="1:19" ht="11.25" thickBot="1" x14ac:dyDescent="0.2">
      <c r="A10506" s="112"/>
    </row>
    <row r="10507" spans="1:19" ht="11.25" thickBot="1" x14ac:dyDescent="0.2">
      <c r="A10507" s="107">
        <v>2</v>
      </c>
      <c r="B10507" s="132">
        <v>0.60747685185185185</v>
      </c>
      <c r="C10507" s="145">
        <v>398165.85</v>
      </c>
      <c r="D10507" s="134" t="s">
        <v>7986</v>
      </c>
      <c r="E10507" s="108">
        <v>6920.1490000000003</v>
      </c>
      <c r="F10507" s="108">
        <v>1285.04</v>
      </c>
      <c r="G10507" s="108">
        <v>8</v>
      </c>
      <c r="H10507" s="108">
        <v>21332.917000000001</v>
      </c>
      <c r="I10507" s="108">
        <v>183402.74</v>
      </c>
      <c r="J10507" s="108">
        <v>1169717</v>
      </c>
      <c r="K10507" s="108">
        <v>28634.665000000001</v>
      </c>
      <c r="L10507" s="108">
        <v>57303.701000000001</v>
      </c>
      <c r="M10507" s="108">
        <v>8522.7430000000004</v>
      </c>
      <c r="N10507" s="108">
        <v>5886.8320000000003</v>
      </c>
      <c r="O10507" s="108">
        <v>1021.025</v>
      </c>
      <c r="P10507" s="108">
        <v>851.01700000000005</v>
      </c>
      <c r="Q10507" s="108">
        <v>1082.028</v>
      </c>
      <c r="R10507" s="108">
        <v>1014.025</v>
      </c>
      <c r="S10507" s="108">
        <v>1155.0319999999999</v>
      </c>
    </row>
    <row r="10508" spans="1:19" ht="11.25" thickBot="1" x14ac:dyDescent="0.2">
      <c r="A10508" s="112"/>
    </row>
    <row r="10509" spans="1:19" ht="11.25" thickBot="1" x14ac:dyDescent="0.2">
      <c r="A10509" s="107">
        <v>3</v>
      </c>
      <c r="B10509" s="132">
        <v>0.60766203703703703</v>
      </c>
      <c r="C10509" s="145">
        <v>401305.23</v>
      </c>
      <c r="D10509" s="134" t="s">
        <v>7987</v>
      </c>
      <c r="E10509" s="108">
        <v>5374.6930000000002</v>
      </c>
      <c r="F10509" s="108">
        <v>1015.025</v>
      </c>
      <c r="G10509" s="108">
        <v>4</v>
      </c>
      <c r="H10509" s="108">
        <v>21391.976999999999</v>
      </c>
      <c r="I10509" s="108">
        <v>184447.91</v>
      </c>
      <c r="J10509" s="108">
        <v>1178545.3</v>
      </c>
      <c r="K10509" s="108">
        <v>29208.460999999999</v>
      </c>
      <c r="L10509" s="108">
        <v>57693.775000000001</v>
      </c>
      <c r="M10509" s="108">
        <v>9480.1560000000009</v>
      </c>
      <c r="N10509" s="108">
        <v>6077.8860000000004</v>
      </c>
      <c r="O10509" s="108">
        <v>988.02300000000002</v>
      </c>
      <c r="P10509" s="108">
        <v>852.01700000000005</v>
      </c>
      <c r="Q10509" s="108">
        <v>1172.0329999999999</v>
      </c>
      <c r="R10509" s="108">
        <v>946.02099999999996</v>
      </c>
      <c r="S10509" s="108">
        <v>1206.0350000000001</v>
      </c>
    </row>
    <row r="10510" spans="1:19" ht="11.25" thickBot="1" x14ac:dyDescent="0.2">
      <c r="A10510" s="112"/>
    </row>
    <row r="10511" spans="1:19" ht="11.25" thickBot="1" x14ac:dyDescent="0.2">
      <c r="A10511" s="135" t="s">
        <v>362</v>
      </c>
      <c r="B10511" s="112"/>
      <c r="C10511" s="140">
        <v>397993.45</v>
      </c>
      <c r="D10511" s="134" t="s">
        <v>7988</v>
      </c>
      <c r="E10511" s="136">
        <v>7362.3810000000003</v>
      </c>
      <c r="F10511" s="136">
        <v>1114.3630000000001</v>
      </c>
      <c r="G10511" s="136">
        <v>5.3330000000000002</v>
      </c>
      <c r="H10511" s="136">
        <v>21372.624</v>
      </c>
      <c r="I10511" s="136">
        <v>183782.07</v>
      </c>
      <c r="J10511" s="136">
        <v>1173326.7</v>
      </c>
      <c r="K10511" s="136">
        <v>28967.126</v>
      </c>
      <c r="L10511" s="136">
        <v>57402.64</v>
      </c>
      <c r="M10511" s="136">
        <v>8877.8960000000006</v>
      </c>
      <c r="N10511" s="136">
        <v>5945.1819999999998</v>
      </c>
      <c r="O10511" s="136">
        <v>997.024</v>
      </c>
      <c r="P10511" s="136">
        <v>868.68499999999995</v>
      </c>
      <c r="Q10511" s="136">
        <v>1134.364</v>
      </c>
      <c r="R10511" s="136">
        <v>981.69</v>
      </c>
      <c r="S10511" s="136">
        <v>1209.0350000000001</v>
      </c>
    </row>
    <row r="10512" spans="1:19" ht="11.25" thickBot="1" x14ac:dyDescent="0.2">
      <c r="A10512" s="112"/>
    </row>
    <row r="10513" spans="1:19" ht="11.25" thickBot="1" x14ac:dyDescent="0.2">
      <c r="A10513" s="138" t="s">
        <v>364</v>
      </c>
      <c r="B10513" s="112"/>
      <c r="C10513" s="140">
        <v>3401.26</v>
      </c>
      <c r="D10513" s="134" t="s">
        <v>7989</v>
      </c>
      <c r="E10513" s="136">
        <v>2241.761</v>
      </c>
      <c r="F10513" s="136">
        <v>148.471</v>
      </c>
      <c r="G10513" s="136">
        <v>2.3090000000000002</v>
      </c>
      <c r="H10513" s="136">
        <v>34.390999999999998</v>
      </c>
      <c r="I10513" s="136">
        <v>578.49900000000002</v>
      </c>
      <c r="J10513" s="136">
        <v>4628.8140000000003</v>
      </c>
      <c r="K10513" s="136">
        <v>297.55399999999997</v>
      </c>
      <c r="L10513" s="136">
        <v>256.40499999999997</v>
      </c>
      <c r="M10513" s="136">
        <v>524.36300000000006</v>
      </c>
      <c r="N10513" s="136">
        <v>115.20399999999999</v>
      </c>
      <c r="O10513" s="136">
        <v>21.001000000000001</v>
      </c>
      <c r="P10513" s="136">
        <v>29.739000000000001</v>
      </c>
      <c r="Q10513" s="136">
        <v>46.761000000000003</v>
      </c>
      <c r="R10513" s="136">
        <v>34.124000000000002</v>
      </c>
      <c r="S10513" s="136">
        <v>55.564</v>
      </c>
    </row>
    <row r="10514" spans="1:19" ht="11.25" thickBot="1" x14ac:dyDescent="0.2">
      <c r="A10514" s="112"/>
    </row>
    <row r="10515" spans="1:19" ht="11.25" thickBot="1" x14ac:dyDescent="0.2">
      <c r="A10515" s="139" t="s">
        <v>366</v>
      </c>
      <c r="B10515" s="112"/>
      <c r="C10515" s="140">
        <v>0.85499999999999998</v>
      </c>
      <c r="D10515" s="134" t="s">
        <v>2613</v>
      </c>
      <c r="E10515" s="136">
        <v>30.449000000000002</v>
      </c>
      <c r="F10515" s="136">
        <v>13.323</v>
      </c>
      <c r="G10515" s="136">
        <v>43.301000000000002</v>
      </c>
      <c r="H10515" s="136">
        <v>0.161</v>
      </c>
      <c r="I10515" s="136">
        <v>0.315</v>
      </c>
      <c r="J10515" s="136">
        <v>0.39500000000000002</v>
      </c>
      <c r="K10515" s="136">
        <v>1.0269999999999999</v>
      </c>
      <c r="L10515" s="136">
        <v>0.44700000000000001</v>
      </c>
      <c r="M10515" s="136">
        <v>5.9059999999999997</v>
      </c>
      <c r="N10515" s="136">
        <v>1.9379999999999999</v>
      </c>
      <c r="O10515" s="136">
        <v>2.1059999999999999</v>
      </c>
      <c r="P10515" s="136">
        <v>3.423</v>
      </c>
      <c r="Q10515" s="136">
        <v>4.1219999999999999</v>
      </c>
      <c r="R10515" s="136">
        <v>3.476</v>
      </c>
      <c r="S10515" s="136">
        <v>4.5960000000000001</v>
      </c>
    </row>
    <row r="10516" spans="1:19" ht="11.25" thickBot="1" x14ac:dyDescent="0.2">
      <c r="A10516" s="112"/>
    </row>
    <row r="10517" spans="1:19" ht="11.25" thickBot="1" x14ac:dyDescent="0.2">
      <c r="A10517" s="106" t="s">
        <v>357</v>
      </c>
      <c r="B10517" s="106" t="s">
        <v>358</v>
      </c>
      <c r="C10517" s="130" t="s">
        <v>51</v>
      </c>
      <c r="D10517" s="130" t="s">
        <v>52</v>
      </c>
      <c r="E10517" s="130" t="s">
        <v>53</v>
      </c>
      <c r="F10517" s="130" t="s">
        <v>54</v>
      </c>
      <c r="G10517" s="130" t="s">
        <v>55</v>
      </c>
      <c r="H10517" s="130" t="s">
        <v>56</v>
      </c>
      <c r="I10517" s="130" t="s">
        <v>57</v>
      </c>
      <c r="J10517" s="130" t="s">
        <v>58</v>
      </c>
      <c r="K10517" s="130" t="s">
        <v>59</v>
      </c>
      <c r="L10517" s="130" t="s">
        <v>60</v>
      </c>
      <c r="M10517" s="130" t="s">
        <v>61</v>
      </c>
      <c r="N10517" s="130" t="s">
        <v>62</v>
      </c>
      <c r="O10517" s="130" t="s">
        <v>63</v>
      </c>
      <c r="P10517" s="130" t="s">
        <v>64</v>
      </c>
      <c r="Q10517" s="131" t="s">
        <v>65</v>
      </c>
      <c r="R10517" s="131" t="s">
        <v>66</v>
      </c>
      <c r="S10517" s="130" t="s">
        <v>67</v>
      </c>
    </row>
    <row r="10518" spans="1:19" ht="11.25" thickBot="1" x14ac:dyDescent="0.2">
      <c r="A10518" s="107">
        <v>1</v>
      </c>
      <c r="B10518" s="132">
        <v>0.60729166666666667</v>
      </c>
      <c r="C10518" s="108">
        <v>885.01900000000001</v>
      </c>
      <c r="D10518" s="108">
        <v>821.01599999999996</v>
      </c>
      <c r="E10518" s="108">
        <v>373.00299999999999</v>
      </c>
      <c r="F10518" s="108">
        <v>558.00699999999995</v>
      </c>
      <c r="G10518" s="108">
        <v>339.00299999999999</v>
      </c>
      <c r="H10518" s="108">
        <v>426.00400000000002</v>
      </c>
      <c r="I10518" s="108">
        <v>1840.0809999999999</v>
      </c>
      <c r="J10518" s="108">
        <v>16781.756000000001</v>
      </c>
      <c r="K10518" s="108">
        <v>25101.112000000001</v>
      </c>
      <c r="L10518" s="108">
        <v>16</v>
      </c>
      <c r="M10518" s="108">
        <v>9</v>
      </c>
      <c r="N10518" s="108">
        <v>546.00699999999995</v>
      </c>
      <c r="O10518" s="108">
        <v>371.00299999999999</v>
      </c>
      <c r="P10518" s="108">
        <v>40972.25</v>
      </c>
      <c r="Q10518" s="145">
        <v>1758452.6</v>
      </c>
      <c r="R10518" s="134" t="s">
        <v>7990</v>
      </c>
      <c r="S10518" s="108">
        <v>9242.0490000000009</v>
      </c>
    </row>
    <row r="10519" spans="1:19" ht="11.25" thickBot="1" x14ac:dyDescent="0.2">
      <c r="A10519" s="112"/>
    </row>
    <row r="10520" spans="1:19" ht="11.25" thickBot="1" x14ac:dyDescent="0.2">
      <c r="A10520" s="107">
        <v>2</v>
      </c>
      <c r="B10520" s="132">
        <v>0.60747685185185185</v>
      </c>
      <c r="C10520" s="108">
        <v>979.02300000000002</v>
      </c>
      <c r="D10520" s="108">
        <v>921.02</v>
      </c>
      <c r="E10520" s="108">
        <v>369.00299999999999</v>
      </c>
      <c r="F10520" s="108">
        <v>531.00699999999995</v>
      </c>
      <c r="G10520" s="108">
        <v>323.00299999999999</v>
      </c>
      <c r="H10520" s="108">
        <v>455.005</v>
      </c>
      <c r="I10520" s="108">
        <v>1873.0840000000001</v>
      </c>
      <c r="J10520" s="108">
        <v>16673.669999999998</v>
      </c>
      <c r="K10520" s="108">
        <v>25056.058000000001</v>
      </c>
      <c r="L10520" s="108">
        <v>17</v>
      </c>
      <c r="M10520" s="108">
        <v>7</v>
      </c>
      <c r="N10520" s="108">
        <v>520.00599999999997</v>
      </c>
      <c r="O10520" s="108">
        <v>349.00299999999999</v>
      </c>
      <c r="P10520" s="108">
        <v>40505.338000000003</v>
      </c>
      <c r="Q10520" s="145">
        <v>1789036.2</v>
      </c>
      <c r="R10520" s="134" t="s">
        <v>7991</v>
      </c>
      <c r="S10520" s="108">
        <v>9475.1540000000005</v>
      </c>
    </row>
    <row r="10521" spans="1:19" ht="11.25" thickBot="1" x14ac:dyDescent="0.2">
      <c r="A10521" s="112"/>
    </row>
    <row r="10522" spans="1:19" ht="11.25" thickBot="1" x14ac:dyDescent="0.2">
      <c r="A10522" s="107">
        <v>3</v>
      </c>
      <c r="B10522" s="132">
        <v>0.60766203703703703</v>
      </c>
      <c r="C10522" s="108">
        <v>925.02099999999996</v>
      </c>
      <c r="D10522" s="108">
        <v>842.01700000000005</v>
      </c>
      <c r="E10522" s="108">
        <v>367.00299999999999</v>
      </c>
      <c r="F10522" s="108">
        <v>495.00599999999997</v>
      </c>
      <c r="G10522" s="108">
        <v>348.00299999999999</v>
      </c>
      <c r="H10522" s="108">
        <v>436.005</v>
      </c>
      <c r="I10522" s="108">
        <v>1930.0889999999999</v>
      </c>
      <c r="J10522" s="108">
        <v>16849.811000000002</v>
      </c>
      <c r="K10522" s="108">
        <v>24898.87</v>
      </c>
      <c r="L10522" s="108">
        <v>16</v>
      </c>
      <c r="M10522" s="108">
        <v>9</v>
      </c>
      <c r="N10522" s="108">
        <v>525.00699999999995</v>
      </c>
      <c r="O10522" s="108">
        <v>338.00299999999999</v>
      </c>
      <c r="P10522" s="108">
        <v>40203.754999999997</v>
      </c>
      <c r="Q10522" s="145">
        <v>1804056.2</v>
      </c>
      <c r="R10522" s="134" t="s">
        <v>7992</v>
      </c>
      <c r="S10522" s="108">
        <v>9335.0910000000003</v>
      </c>
    </row>
    <row r="10523" spans="1:19" ht="11.25" thickBot="1" x14ac:dyDescent="0.2">
      <c r="A10523" s="112"/>
    </row>
    <row r="10524" spans="1:19" ht="11.25" thickBot="1" x14ac:dyDescent="0.2">
      <c r="A10524" s="135" t="s">
        <v>362</v>
      </c>
      <c r="B10524" s="112"/>
      <c r="C10524" s="136">
        <v>929.68700000000001</v>
      </c>
      <c r="D10524" s="136">
        <v>861.351</v>
      </c>
      <c r="E10524" s="136">
        <v>369.67</v>
      </c>
      <c r="F10524" s="136">
        <v>528.00699999999995</v>
      </c>
      <c r="G10524" s="136">
        <v>336.66899999999998</v>
      </c>
      <c r="H10524" s="136">
        <v>439.005</v>
      </c>
      <c r="I10524" s="136">
        <v>1881.085</v>
      </c>
      <c r="J10524" s="136">
        <v>16768.412</v>
      </c>
      <c r="K10524" s="136">
        <v>25018.68</v>
      </c>
      <c r="L10524" s="136">
        <v>16.332999999999998</v>
      </c>
      <c r="M10524" s="136">
        <v>8.3330000000000002</v>
      </c>
      <c r="N10524" s="136">
        <v>530.34</v>
      </c>
      <c r="O10524" s="136">
        <v>352.67</v>
      </c>
      <c r="P10524" s="136">
        <v>40560.447999999997</v>
      </c>
      <c r="Q10524" s="140">
        <v>1783848.3</v>
      </c>
      <c r="R10524" s="134" t="s">
        <v>7993</v>
      </c>
      <c r="S10524" s="136">
        <v>9350.7649999999994</v>
      </c>
    </row>
    <row r="10525" spans="1:19" ht="11.25" thickBot="1" x14ac:dyDescent="0.2">
      <c r="A10525" s="112"/>
    </row>
    <row r="10526" spans="1:19" ht="11.25" thickBot="1" x14ac:dyDescent="0.2">
      <c r="A10526" s="138" t="s">
        <v>364</v>
      </c>
      <c r="B10526" s="112"/>
      <c r="C10526" s="136">
        <v>47.176000000000002</v>
      </c>
      <c r="D10526" s="136">
        <v>52.731000000000002</v>
      </c>
      <c r="E10526" s="136">
        <v>3.0550000000000002</v>
      </c>
      <c r="F10526" s="136">
        <v>31.608000000000001</v>
      </c>
      <c r="G10526" s="136">
        <v>12.662000000000001</v>
      </c>
      <c r="H10526" s="136">
        <v>14.731</v>
      </c>
      <c r="I10526" s="136">
        <v>45.533999999999999</v>
      </c>
      <c r="J10526" s="136">
        <v>88.825999999999993</v>
      </c>
      <c r="K10526" s="136">
        <v>106.176</v>
      </c>
      <c r="L10526" s="136">
        <v>0.57699999999999996</v>
      </c>
      <c r="M10526" s="136">
        <v>1.155</v>
      </c>
      <c r="N10526" s="136">
        <v>13.795999999999999</v>
      </c>
      <c r="O10526" s="136">
        <v>16.803000000000001</v>
      </c>
      <c r="P10526" s="136">
        <v>387.2</v>
      </c>
      <c r="Q10526" s="140">
        <v>23240.210999999999</v>
      </c>
      <c r="R10526" s="134" t="s">
        <v>7994</v>
      </c>
      <c r="S10526" s="136">
        <v>117.34</v>
      </c>
    </row>
    <row r="10527" spans="1:19" ht="11.25" thickBot="1" x14ac:dyDescent="0.2">
      <c r="A10527" s="112"/>
    </row>
    <row r="10528" spans="1:19" ht="11.25" thickBot="1" x14ac:dyDescent="0.2">
      <c r="A10528" s="139" t="s">
        <v>366</v>
      </c>
      <c r="B10528" s="112"/>
      <c r="C10528" s="136">
        <v>5.0739999999999998</v>
      </c>
      <c r="D10528" s="136">
        <v>6.1219999999999999</v>
      </c>
      <c r="E10528" s="136">
        <v>0.82599999999999996</v>
      </c>
      <c r="F10528" s="136">
        <v>5.9859999999999998</v>
      </c>
      <c r="G10528" s="136">
        <v>3.7610000000000001</v>
      </c>
      <c r="H10528" s="136">
        <v>3.3559999999999999</v>
      </c>
      <c r="I10528" s="136">
        <v>2.4209999999999998</v>
      </c>
      <c r="J10528" s="136">
        <v>0.53</v>
      </c>
      <c r="K10528" s="136">
        <v>0.42399999999999999</v>
      </c>
      <c r="L10528" s="136">
        <v>3.5350000000000001</v>
      </c>
      <c r="M10528" s="136">
        <v>13.856</v>
      </c>
      <c r="N10528" s="136">
        <v>2.601</v>
      </c>
      <c r="O10528" s="136">
        <v>4.7649999999999997</v>
      </c>
      <c r="P10528" s="136">
        <v>0.95499999999999996</v>
      </c>
      <c r="Q10528" s="140">
        <v>1.3029999999999999</v>
      </c>
      <c r="R10528" s="134" t="s">
        <v>2619</v>
      </c>
      <c r="S10528" s="136">
        <v>1.2549999999999999</v>
      </c>
    </row>
    <row r="10529" spans="1:3" ht="11.25" thickBot="1" x14ac:dyDescent="0.2">
      <c r="A10529" s="112"/>
    </row>
    <row r="10530" spans="1:3" ht="11.25" thickBot="1" x14ac:dyDescent="0.2">
      <c r="A10530" s="106" t="s">
        <v>357</v>
      </c>
      <c r="B10530" s="106" t="s">
        <v>358</v>
      </c>
      <c r="C10530" s="130" t="s">
        <v>68</v>
      </c>
    </row>
    <row r="10531" spans="1:3" ht="11.25" thickBot="1" x14ac:dyDescent="0.2">
      <c r="A10531" s="107">
        <v>1</v>
      </c>
      <c r="B10531" s="132">
        <v>0.60729166666666667</v>
      </c>
      <c r="C10531" s="108">
        <v>1700.069</v>
      </c>
    </row>
    <row r="10532" spans="1:3" ht="11.25" thickBot="1" x14ac:dyDescent="0.2">
      <c r="A10532" s="112"/>
    </row>
    <row r="10533" spans="1:3" ht="11.25" thickBot="1" x14ac:dyDescent="0.2">
      <c r="A10533" s="107">
        <v>2</v>
      </c>
      <c r="B10533" s="132">
        <v>0.60747685185185185</v>
      </c>
      <c r="C10533" s="108">
        <v>1695.069</v>
      </c>
    </row>
    <row r="10534" spans="1:3" ht="11.25" thickBot="1" x14ac:dyDescent="0.2">
      <c r="A10534" s="112"/>
    </row>
    <row r="10535" spans="1:3" ht="11.25" thickBot="1" x14ac:dyDescent="0.2">
      <c r="A10535" s="107">
        <v>3</v>
      </c>
      <c r="B10535" s="132">
        <v>0.60766203703703703</v>
      </c>
      <c r="C10535" s="108">
        <v>1758.0740000000001</v>
      </c>
    </row>
    <row r="10536" spans="1:3" ht="11.25" thickBot="1" x14ac:dyDescent="0.2">
      <c r="A10536" s="112"/>
    </row>
    <row r="10537" spans="1:3" ht="11.25" thickBot="1" x14ac:dyDescent="0.2">
      <c r="A10537" s="135" t="s">
        <v>362</v>
      </c>
      <c r="B10537" s="112"/>
      <c r="C10537" s="136">
        <v>1717.7380000000001</v>
      </c>
    </row>
    <row r="10538" spans="1:3" ht="11.25" thickBot="1" x14ac:dyDescent="0.2">
      <c r="A10538" s="112"/>
    </row>
    <row r="10539" spans="1:3" ht="11.25" thickBot="1" x14ac:dyDescent="0.2">
      <c r="A10539" s="138" t="s">
        <v>364</v>
      </c>
      <c r="B10539" s="112"/>
      <c r="C10539" s="136">
        <v>35.021999999999998</v>
      </c>
    </row>
    <row r="10540" spans="1:3" ht="11.25" thickBot="1" x14ac:dyDescent="0.2">
      <c r="A10540" s="112"/>
    </row>
    <row r="10541" spans="1:3" ht="11.25" thickBot="1" x14ac:dyDescent="0.2">
      <c r="A10541" s="139" t="s">
        <v>366</v>
      </c>
      <c r="B10541" s="112"/>
      <c r="C10541" s="136">
        <v>2.0390000000000001</v>
      </c>
    </row>
    <row r="10542" spans="1:3" ht="10.5" x14ac:dyDescent="0.15">
      <c r="A10542" s="112"/>
    </row>
    <row r="10543" spans="1:3" x14ac:dyDescent="0.15">
      <c r="A10543" s="129"/>
      <c r="B10543" s="86" t="s">
        <v>2620</v>
      </c>
    </row>
    <row r="10544" spans="1:3" ht="9.75" thickBot="1" x14ac:dyDescent="0.2">
      <c r="A10544" s="81" t="s">
        <v>5871</v>
      </c>
    </row>
    <row r="10545" spans="1:19" ht="11.25" thickBot="1" x14ac:dyDescent="0.2">
      <c r="A10545" s="106" t="s">
        <v>357</v>
      </c>
      <c r="B10545" s="106" t="s">
        <v>358</v>
      </c>
      <c r="C10545" s="130" t="s">
        <v>0</v>
      </c>
      <c r="D10545" s="130" t="s">
        <v>1</v>
      </c>
      <c r="E10545" s="130" t="s">
        <v>2</v>
      </c>
      <c r="F10545" s="130" t="s">
        <v>3</v>
      </c>
      <c r="G10545" s="130" t="s">
        <v>4</v>
      </c>
      <c r="H10545" s="130" t="s">
        <v>5</v>
      </c>
      <c r="I10545" s="131" t="s">
        <v>6</v>
      </c>
      <c r="J10545" s="131" t="s">
        <v>7</v>
      </c>
      <c r="K10545" s="130" t="s">
        <v>8</v>
      </c>
      <c r="L10545" s="130" t="s">
        <v>9</v>
      </c>
      <c r="M10545" s="130" t="s">
        <v>10</v>
      </c>
      <c r="N10545" s="130" t="s">
        <v>11</v>
      </c>
      <c r="O10545" s="130" t="s">
        <v>12</v>
      </c>
      <c r="P10545" s="130" t="s">
        <v>13</v>
      </c>
      <c r="Q10545" s="130" t="s">
        <v>14</v>
      </c>
      <c r="R10545" s="130" t="s">
        <v>15</v>
      </c>
      <c r="S10545" s="130" t="s">
        <v>16</v>
      </c>
    </row>
    <row r="10546" spans="1:19" ht="11.25" thickBot="1" x14ac:dyDescent="0.2">
      <c r="A10546" s="107">
        <v>1</v>
      </c>
      <c r="B10546" s="132">
        <v>0.61244212962962963</v>
      </c>
      <c r="C10546" s="141" t="s">
        <v>7995</v>
      </c>
      <c r="D10546" s="141" t="s">
        <v>7996</v>
      </c>
      <c r="E10546" s="141" t="s">
        <v>7997</v>
      </c>
      <c r="F10546" s="141" t="s">
        <v>7998</v>
      </c>
      <c r="G10546" s="141" t="s">
        <v>7999</v>
      </c>
      <c r="H10546" s="141" t="s">
        <v>8000</v>
      </c>
      <c r="I10546" s="145">
        <v>18033.802</v>
      </c>
      <c r="J10546" s="134" t="s">
        <v>8001</v>
      </c>
      <c r="K10546" s="141" t="s">
        <v>8002</v>
      </c>
      <c r="L10546" s="108">
        <v>253.00200000000001</v>
      </c>
      <c r="M10546" s="108">
        <v>27382.984</v>
      </c>
      <c r="N10546" s="108">
        <v>55120.822999999997</v>
      </c>
      <c r="O10546" s="141" t="s">
        <v>8003</v>
      </c>
      <c r="P10546" s="108">
        <v>292717.05</v>
      </c>
      <c r="Q10546" s="108">
        <v>6394.9809999999998</v>
      </c>
      <c r="R10546" s="108">
        <v>11762.32</v>
      </c>
      <c r="S10546" s="108">
        <v>60817.641000000003</v>
      </c>
    </row>
    <row r="10547" spans="1:19" ht="11.25" thickBot="1" x14ac:dyDescent="0.2">
      <c r="A10547" s="112"/>
    </row>
    <row r="10548" spans="1:19" ht="11.25" thickBot="1" x14ac:dyDescent="0.2">
      <c r="A10548" s="107">
        <v>2</v>
      </c>
      <c r="B10548" s="132">
        <v>0.61261574074074077</v>
      </c>
      <c r="C10548" s="141" t="s">
        <v>8004</v>
      </c>
      <c r="D10548" s="141" t="s">
        <v>8005</v>
      </c>
      <c r="E10548" s="141" t="s">
        <v>8006</v>
      </c>
      <c r="F10548" s="141" t="s">
        <v>8007</v>
      </c>
      <c r="G10548" s="141" t="s">
        <v>8008</v>
      </c>
      <c r="H10548" s="141" t="s">
        <v>8009</v>
      </c>
      <c r="I10548" s="145">
        <v>18152.904999999999</v>
      </c>
      <c r="J10548" s="134" t="s">
        <v>8010</v>
      </c>
      <c r="K10548" s="141" t="s">
        <v>8011</v>
      </c>
      <c r="L10548" s="108">
        <v>279.00200000000001</v>
      </c>
      <c r="M10548" s="108">
        <v>27284.855</v>
      </c>
      <c r="N10548" s="108">
        <v>55756.510999999999</v>
      </c>
      <c r="O10548" s="141" t="s">
        <v>8012</v>
      </c>
      <c r="P10548" s="108">
        <v>295671.33</v>
      </c>
      <c r="Q10548" s="108">
        <v>6230.9319999999998</v>
      </c>
      <c r="R10548" s="108">
        <v>11815.35</v>
      </c>
      <c r="S10548" s="108">
        <v>60934.983999999997</v>
      </c>
    </row>
    <row r="10549" spans="1:19" ht="11.25" thickBot="1" x14ac:dyDescent="0.2">
      <c r="A10549" s="112"/>
    </row>
    <row r="10550" spans="1:19" ht="11.25" thickBot="1" x14ac:dyDescent="0.2">
      <c r="A10550" s="107">
        <v>3</v>
      </c>
      <c r="B10550" s="132">
        <v>0.61280092592592594</v>
      </c>
      <c r="C10550" s="141" t="s">
        <v>8013</v>
      </c>
      <c r="D10550" s="141" t="s">
        <v>8014</v>
      </c>
      <c r="E10550" s="141" t="s">
        <v>8015</v>
      </c>
      <c r="F10550" s="141" t="s">
        <v>8016</v>
      </c>
      <c r="G10550" s="141" t="s">
        <v>8017</v>
      </c>
      <c r="H10550" s="141" t="s">
        <v>8018</v>
      </c>
      <c r="I10550" s="145">
        <v>18542.248</v>
      </c>
      <c r="J10550" s="134" t="s">
        <v>8019</v>
      </c>
      <c r="K10550" s="141" t="s">
        <v>8020</v>
      </c>
      <c r="L10550" s="108">
        <v>254.00200000000001</v>
      </c>
      <c r="M10550" s="108">
        <v>27354.947</v>
      </c>
      <c r="N10550" s="108">
        <v>55288.266000000003</v>
      </c>
      <c r="O10550" s="141" t="s">
        <v>8021</v>
      </c>
      <c r="P10550" s="108">
        <v>298821.81</v>
      </c>
      <c r="Q10550" s="108">
        <v>6294.951</v>
      </c>
      <c r="R10550" s="108">
        <v>11800.341</v>
      </c>
      <c r="S10550" s="108">
        <v>61534.743000000002</v>
      </c>
    </row>
    <row r="10551" spans="1:19" ht="11.25" thickBot="1" x14ac:dyDescent="0.2">
      <c r="A10551" s="112"/>
    </row>
    <row r="10552" spans="1:19" ht="11.25" thickBot="1" x14ac:dyDescent="0.2">
      <c r="A10552" s="135" t="s">
        <v>362</v>
      </c>
      <c r="B10552" s="112"/>
      <c r="C10552" s="141" t="s">
        <v>8022</v>
      </c>
      <c r="D10552" s="141" t="s">
        <v>8023</v>
      </c>
      <c r="E10552" s="141" t="s">
        <v>8024</v>
      </c>
      <c r="F10552" s="141" t="s">
        <v>8025</v>
      </c>
      <c r="G10552" s="141" t="s">
        <v>8026</v>
      </c>
      <c r="H10552" s="141" t="s">
        <v>8027</v>
      </c>
      <c r="I10552" s="140">
        <v>18242.985000000001</v>
      </c>
      <c r="J10552" s="134" t="s">
        <v>8028</v>
      </c>
      <c r="K10552" s="141" t="s">
        <v>8029</v>
      </c>
      <c r="L10552" s="136">
        <v>262.00200000000001</v>
      </c>
      <c r="M10552" s="136">
        <v>27340.929</v>
      </c>
      <c r="N10552" s="136">
        <v>55388.533000000003</v>
      </c>
      <c r="O10552" s="141" t="s">
        <v>8030</v>
      </c>
      <c r="P10552" s="136">
        <v>295736.73</v>
      </c>
      <c r="Q10552" s="136">
        <v>6306.9549999999999</v>
      </c>
      <c r="R10552" s="136">
        <v>11792.67</v>
      </c>
      <c r="S10552" s="136">
        <v>61095.788999999997</v>
      </c>
    </row>
    <row r="10553" spans="1:19" ht="11.25" thickBot="1" x14ac:dyDescent="0.2">
      <c r="A10553" s="112"/>
    </row>
    <row r="10554" spans="1:19" ht="11.25" thickBot="1" x14ac:dyDescent="0.2">
      <c r="A10554" s="138" t="s">
        <v>364</v>
      </c>
      <c r="B10554" s="112"/>
      <c r="C10554" s="141" t="s">
        <v>8031</v>
      </c>
      <c r="D10554" s="141" t="s">
        <v>8032</v>
      </c>
      <c r="E10554" s="141" t="s">
        <v>8033</v>
      </c>
      <c r="F10554" s="141" t="s">
        <v>8034</v>
      </c>
      <c r="G10554" s="141" t="s">
        <v>8035</v>
      </c>
      <c r="H10554" s="141" t="s">
        <v>8036</v>
      </c>
      <c r="I10554" s="140">
        <v>265.923</v>
      </c>
      <c r="J10554" s="134" t="s">
        <v>8037</v>
      </c>
      <c r="K10554" s="141" t="s">
        <v>8038</v>
      </c>
      <c r="L10554" s="136">
        <v>14.731</v>
      </c>
      <c r="M10554" s="136">
        <v>50.543999999999997</v>
      </c>
      <c r="N10554" s="136">
        <v>329.49200000000002</v>
      </c>
      <c r="O10554" s="141" t="s">
        <v>8039</v>
      </c>
      <c r="P10554" s="136">
        <v>3052.9029999999998</v>
      </c>
      <c r="Q10554" s="136">
        <v>82.680999999999997</v>
      </c>
      <c r="R10554" s="136">
        <v>27.335000000000001</v>
      </c>
      <c r="S10554" s="136">
        <v>384.64600000000002</v>
      </c>
    </row>
    <row r="10555" spans="1:19" ht="11.25" thickBot="1" x14ac:dyDescent="0.2">
      <c r="A10555" s="112"/>
    </row>
    <row r="10556" spans="1:19" ht="11.25" thickBot="1" x14ac:dyDescent="0.2">
      <c r="A10556" s="139" t="s">
        <v>366</v>
      </c>
      <c r="B10556" s="112"/>
      <c r="C10556" s="141" t="s">
        <v>2456</v>
      </c>
      <c r="D10556" s="141" t="s">
        <v>2751</v>
      </c>
      <c r="E10556" s="141" t="s">
        <v>2359</v>
      </c>
      <c r="F10556" s="141" t="s">
        <v>574</v>
      </c>
      <c r="G10556" s="141" t="s">
        <v>957</v>
      </c>
      <c r="H10556" s="141" t="s">
        <v>8040</v>
      </c>
      <c r="I10556" s="140">
        <v>1.458</v>
      </c>
      <c r="J10556" s="134" t="s">
        <v>2668</v>
      </c>
      <c r="K10556" s="141" t="s">
        <v>1353</v>
      </c>
      <c r="L10556" s="136">
        <v>5.6230000000000002</v>
      </c>
      <c r="M10556" s="136">
        <v>0.185</v>
      </c>
      <c r="N10556" s="136">
        <v>0.59499999999999997</v>
      </c>
      <c r="O10556" s="141" t="s">
        <v>1428</v>
      </c>
      <c r="P10556" s="136">
        <v>1.032</v>
      </c>
      <c r="Q10556" s="136">
        <v>1.3109999999999999</v>
      </c>
      <c r="R10556" s="136">
        <v>0.23200000000000001</v>
      </c>
      <c r="S10556" s="136">
        <v>0.63</v>
      </c>
    </row>
    <row r="10557" spans="1:19" ht="11.25" thickBot="1" x14ac:dyDescent="0.2">
      <c r="A10557" s="112"/>
    </row>
    <row r="10558" spans="1:19" ht="11.25" thickBot="1" x14ac:dyDescent="0.2">
      <c r="A10558" s="106" t="s">
        <v>357</v>
      </c>
      <c r="B10558" s="106" t="s">
        <v>358</v>
      </c>
      <c r="C10558" s="130" t="s">
        <v>17</v>
      </c>
      <c r="D10558" s="130" t="s">
        <v>18</v>
      </c>
      <c r="E10558" s="131" t="s">
        <v>19</v>
      </c>
      <c r="F10558" s="131" t="s">
        <v>20</v>
      </c>
      <c r="G10558" s="130" t="s">
        <v>21</v>
      </c>
      <c r="H10558" s="130" t="s">
        <v>22</v>
      </c>
      <c r="I10558" s="130" t="s">
        <v>23</v>
      </c>
      <c r="J10558" s="130" t="s">
        <v>24</v>
      </c>
      <c r="K10558" s="131" t="s">
        <v>25</v>
      </c>
      <c r="L10558" s="131" t="s">
        <v>26</v>
      </c>
      <c r="M10558" s="130" t="s">
        <v>27</v>
      </c>
      <c r="N10558" s="130" t="s">
        <v>28</v>
      </c>
      <c r="O10558" s="130" t="s">
        <v>29</v>
      </c>
      <c r="P10558" s="130" t="s">
        <v>30</v>
      </c>
      <c r="Q10558" s="130" t="s">
        <v>31</v>
      </c>
      <c r="R10558" s="130" t="s">
        <v>32</v>
      </c>
      <c r="S10558" s="130" t="s">
        <v>33</v>
      </c>
    </row>
    <row r="10559" spans="1:19" ht="11.25" thickBot="1" x14ac:dyDescent="0.2">
      <c r="A10559" s="107">
        <v>1</v>
      </c>
      <c r="B10559" s="132">
        <v>0.61244212962962963</v>
      </c>
      <c r="C10559" s="108">
        <v>68925.83</v>
      </c>
      <c r="D10559" s="108">
        <v>23251.968000000001</v>
      </c>
      <c r="E10559" s="145">
        <v>21553.143</v>
      </c>
      <c r="F10559" s="145">
        <v>833085.24</v>
      </c>
      <c r="G10559" s="108">
        <v>26</v>
      </c>
      <c r="H10559" s="108">
        <v>226.001</v>
      </c>
      <c r="I10559" s="108">
        <v>291587.38</v>
      </c>
      <c r="J10559" s="141" t="s">
        <v>8041</v>
      </c>
      <c r="K10559" s="145">
        <v>169817.3</v>
      </c>
      <c r="L10559" s="134" t="s">
        <v>8042</v>
      </c>
      <c r="M10559" s="108">
        <v>2276.1239999999998</v>
      </c>
      <c r="N10559" s="108">
        <v>3399.277</v>
      </c>
      <c r="O10559" s="108">
        <v>5</v>
      </c>
      <c r="P10559" s="108">
        <v>77</v>
      </c>
      <c r="Q10559" s="108">
        <v>411.00400000000002</v>
      </c>
      <c r="R10559" s="108">
        <v>956.02200000000005</v>
      </c>
      <c r="S10559" s="108">
        <v>190.001</v>
      </c>
    </row>
    <row r="10560" spans="1:19" ht="11.25" thickBot="1" x14ac:dyDescent="0.2">
      <c r="A10560" s="112"/>
    </row>
    <row r="10561" spans="1:19" ht="11.25" thickBot="1" x14ac:dyDescent="0.2">
      <c r="A10561" s="107">
        <v>2</v>
      </c>
      <c r="B10561" s="132">
        <v>0.61261574074074077</v>
      </c>
      <c r="C10561" s="108">
        <v>68682.027000000002</v>
      </c>
      <c r="D10561" s="108">
        <v>23294.014999999999</v>
      </c>
      <c r="E10561" s="145">
        <v>21967.576000000001</v>
      </c>
      <c r="F10561" s="145">
        <v>833737.57</v>
      </c>
      <c r="G10561" s="108">
        <v>23</v>
      </c>
      <c r="H10561" s="108">
        <v>244.001</v>
      </c>
      <c r="I10561" s="108">
        <v>291985.90000000002</v>
      </c>
      <c r="J10561" s="141" t="s">
        <v>8043</v>
      </c>
      <c r="K10561" s="145">
        <v>171853.9</v>
      </c>
      <c r="L10561" s="134" t="s">
        <v>8044</v>
      </c>
      <c r="M10561" s="108">
        <v>1465.0519999999999</v>
      </c>
      <c r="N10561" s="108">
        <v>3319.2640000000001</v>
      </c>
      <c r="O10561" s="108">
        <v>9</v>
      </c>
      <c r="P10561" s="108">
        <v>61</v>
      </c>
      <c r="Q10561" s="108">
        <v>341.00299999999999</v>
      </c>
      <c r="R10561" s="108">
        <v>1046.0260000000001</v>
      </c>
      <c r="S10561" s="108">
        <v>215.001</v>
      </c>
    </row>
    <row r="10562" spans="1:19" ht="11.25" thickBot="1" x14ac:dyDescent="0.2">
      <c r="A10562" s="112"/>
    </row>
    <row r="10563" spans="1:19" ht="11.25" thickBot="1" x14ac:dyDescent="0.2">
      <c r="A10563" s="107">
        <v>3</v>
      </c>
      <c r="B10563" s="132">
        <v>0.61280092592592594</v>
      </c>
      <c r="C10563" s="108">
        <v>68722.159</v>
      </c>
      <c r="D10563" s="108">
        <v>23425.162</v>
      </c>
      <c r="E10563" s="145">
        <v>22068.682000000001</v>
      </c>
      <c r="F10563" s="145">
        <v>825978.5</v>
      </c>
      <c r="G10563" s="108">
        <v>19</v>
      </c>
      <c r="H10563" s="108">
        <v>238.001</v>
      </c>
      <c r="I10563" s="108">
        <v>291634.02</v>
      </c>
      <c r="J10563" s="141" t="s">
        <v>8045</v>
      </c>
      <c r="K10563" s="145">
        <v>172575.83</v>
      </c>
      <c r="L10563" s="134" t="s">
        <v>8046</v>
      </c>
      <c r="M10563" s="108">
        <v>1461.0509999999999</v>
      </c>
      <c r="N10563" s="108">
        <v>3309.2629999999999</v>
      </c>
      <c r="O10563" s="108">
        <v>5</v>
      </c>
      <c r="P10563" s="108">
        <v>62</v>
      </c>
      <c r="Q10563" s="108">
        <v>343.00299999999999</v>
      </c>
      <c r="R10563" s="108">
        <v>978.02300000000002</v>
      </c>
      <c r="S10563" s="108">
        <v>223.001</v>
      </c>
    </row>
    <row r="10564" spans="1:19" ht="11.25" thickBot="1" x14ac:dyDescent="0.2">
      <c r="A10564" s="112"/>
    </row>
    <row r="10565" spans="1:19" ht="11.25" thickBot="1" x14ac:dyDescent="0.2">
      <c r="A10565" s="135" t="s">
        <v>362</v>
      </c>
      <c r="B10565" s="112"/>
      <c r="C10565" s="136">
        <v>68776.672000000006</v>
      </c>
      <c r="D10565" s="136">
        <v>23323.715</v>
      </c>
      <c r="E10565" s="140">
        <v>21863.133999999998</v>
      </c>
      <c r="F10565" s="140">
        <v>830933.77</v>
      </c>
      <c r="G10565" s="136">
        <v>22.667000000000002</v>
      </c>
      <c r="H10565" s="136">
        <v>236.001</v>
      </c>
      <c r="I10565" s="136">
        <v>291735.77</v>
      </c>
      <c r="J10565" s="141" t="s">
        <v>8047</v>
      </c>
      <c r="K10565" s="140">
        <v>171415.67999999999</v>
      </c>
      <c r="L10565" s="134" t="s">
        <v>8048</v>
      </c>
      <c r="M10565" s="136">
        <v>1734.076</v>
      </c>
      <c r="N10565" s="136">
        <v>3342.6019999999999</v>
      </c>
      <c r="O10565" s="136">
        <v>6.3330000000000002</v>
      </c>
      <c r="P10565" s="136">
        <v>66.667000000000002</v>
      </c>
      <c r="Q10565" s="136">
        <v>365.00299999999999</v>
      </c>
      <c r="R10565" s="136">
        <v>993.35699999999997</v>
      </c>
      <c r="S10565" s="136">
        <v>209.334</v>
      </c>
    </row>
    <row r="10566" spans="1:19" ht="11.25" thickBot="1" x14ac:dyDescent="0.2">
      <c r="A10566" s="112"/>
    </row>
    <row r="10567" spans="1:19" ht="11.25" thickBot="1" x14ac:dyDescent="0.2">
      <c r="A10567" s="138" t="s">
        <v>364</v>
      </c>
      <c r="B10567" s="112"/>
      <c r="C10567" s="136">
        <v>130.72399999999999</v>
      </c>
      <c r="D10567" s="136">
        <v>90.335999999999999</v>
      </c>
      <c r="E10567" s="140">
        <v>273.178</v>
      </c>
      <c r="F10567" s="140">
        <v>4303.7690000000002</v>
      </c>
      <c r="G10567" s="136">
        <v>3.512</v>
      </c>
      <c r="H10567" s="136">
        <v>9.1649999999999991</v>
      </c>
      <c r="I10567" s="136">
        <v>217.874</v>
      </c>
      <c r="J10567" s="141" t="s">
        <v>8049</v>
      </c>
      <c r="K10567" s="140">
        <v>1430.5239999999999</v>
      </c>
      <c r="L10567" s="134" t="s">
        <v>8050</v>
      </c>
      <c r="M10567" s="136">
        <v>469.43200000000002</v>
      </c>
      <c r="N10567" s="136">
        <v>49.337000000000003</v>
      </c>
      <c r="O10567" s="136">
        <v>2.3090000000000002</v>
      </c>
      <c r="P10567" s="136">
        <v>8.9629999999999992</v>
      </c>
      <c r="Q10567" s="136">
        <v>39.85</v>
      </c>
      <c r="R10567" s="136">
        <v>46.920999999999999</v>
      </c>
      <c r="S10567" s="136">
        <v>17.215</v>
      </c>
    </row>
    <row r="10568" spans="1:19" ht="11.25" thickBot="1" x14ac:dyDescent="0.2">
      <c r="A10568" s="112"/>
    </row>
    <row r="10569" spans="1:19" ht="11.25" thickBot="1" x14ac:dyDescent="0.2">
      <c r="A10569" s="139" t="s">
        <v>366</v>
      </c>
      <c r="B10569" s="112"/>
      <c r="C10569" s="136">
        <v>0.19</v>
      </c>
      <c r="D10569" s="136">
        <v>0.38700000000000001</v>
      </c>
      <c r="E10569" s="140">
        <v>1.2490000000000001</v>
      </c>
      <c r="F10569" s="140">
        <v>0.51800000000000002</v>
      </c>
      <c r="G10569" s="136">
        <v>15.494</v>
      </c>
      <c r="H10569" s="136">
        <v>3.8839999999999999</v>
      </c>
      <c r="I10569" s="136">
        <v>7.4999999999999997E-2</v>
      </c>
      <c r="J10569" s="141" t="s">
        <v>8051</v>
      </c>
      <c r="K10569" s="140">
        <v>0.83499999999999996</v>
      </c>
      <c r="L10569" s="134" t="s">
        <v>2679</v>
      </c>
      <c r="M10569" s="136">
        <v>27.071000000000002</v>
      </c>
      <c r="N10569" s="136">
        <v>1.476</v>
      </c>
      <c r="O10569" s="136">
        <v>36.463999999999999</v>
      </c>
      <c r="P10569" s="136">
        <v>13.444000000000001</v>
      </c>
      <c r="Q10569" s="136">
        <v>10.917999999999999</v>
      </c>
      <c r="R10569" s="136">
        <v>4.7229999999999999</v>
      </c>
      <c r="S10569" s="136">
        <v>8.2230000000000008</v>
      </c>
    </row>
    <row r="10570" spans="1:19" ht="11.25" thickBot="1" x14ac:dyDescent="0.2">
      <c r="A10570" s="112"/>
    </row>
    <row r="10571" spans="1:19" ht="11.25" thickBot="1" x14ac:dyDescent="0.2">
      <c r="A10571" s="106" t="s">
        <v>357</v>
      </c>
      <c r="B10571" s="106" t="s">
        <v>358</v>
      </c>
      <c r="C10571" s="131" t="s">
        <v>34</v>
      </c>
      <c r="D10571" s="131" t="s">
        <v>35</v>
      </c>
      <c r="E10571" s="130" t="s">
        <v>36</v>
      </c>
      <c r="F10571" s="130" t="s">
        <v>37</v>
      </c>
      <c r="G10571" s="130" t="s">
        <v>38</v>
      </c>
      <c r="H10571" s="130" t="s">
        <v>39</v>
      </c>
      <c r="I10571" s="130" t="s">
        <v>40</v>
      </c>
      <c r="J10571" s="130" t="s">
        <v>41</v>
      </c>
      <c r="K10571" s="130" t="s">
        <v>42</v>
      </c>
      <c r="L10571" s="130" t="s">
        <v>43</v>
      </c>
      <c r="M10571" s="130" t="s">
        <v>44</v>
      </c>
      <c r="N10571" s="130" t="s">
        <v>45</v>
      </c>
      <c r="O10571" s="130" t="s">
        <v>46</v>
      </c>
      <c r="P10571" s="130" t="s">
        <v>47</v>
      </c>
      <c r="Q10571" s="130" t="s">
        <v>48</v>
      </c>
      <c r="R10571" s="130" t="s">
        <v>49</v>
      </c>
      <c r="S10571" s="130" t="s">
        <v>50</v>
      </c>
    </row>
    <row r="10572" spans="1:19" ht="11.25" thickBot="1" x14ac:dyDescent="0.2">
      <c r="A10572" s="107">
        <v>1</v>
      </c>
      <c r="B10572" s="132">
        <v>0.61244212962962963</v>
      </c>
      <c r="C10572" s="145">
        <v>393150.95</v>
      </c>
      <c r="D10572" s="134" t="s">
        <v>8052</v>
      </c>
      <c r="E10572" s="108">
        <v>8263.6389999999992</v>
      </c>
      <c r="F10572" s="108">
        <v>792.01499999999999</v>
      </c>
      <c r="G10572" s="108">
        <v>3</v>
      </c>
      <c r="H10572" s="108">
        <v>10383.587</v>
      </c>
      <c r="I10572" s="108">
        <v>132550.32999999999</v>
      </c>
      <c r="J10572" s="108">
        <v>848728.02</v>
      </c>
      <c r="K10572" s="108">
        <v>23041.735000000001</v>
      </c>
      <c r="L10572" s="108">
        <v>44199.837</v>
      </c>
      <c r="M10572" s="108">
        <v>6807.1120000000001</v>
      </c>
      <c r="N10572" s="108">
        <v>4642.5169999999998</v>
      </c>
      <c r="O10572" s="108">
        <v>720.01199999999994</v>
      </c>
      <c r="P10572" s="108">
        <v>610.00900000000001</v>
      </c>
      <c r="Q10572" s="108">
        <v>862.01800000000003</v>
      </c>
      <c r="R10572" s="108">
        <v>743.01300000000003</v>
      </c>
      <c r="S10572" s="108">
        <v>904.02</v>
      </c>
    </row>
    <row r="10573" spans="1:19" ht="11.25" thickBot="1" x14ac:dyDescent="0.2">
      <c r="A10573" s="112"/>
    </row>
    <row r="10574" spans="1:19" ht="11.25" thickBot="1" x14ac:dyDescent="0.2">
      <c r="A10574" s="107">
        <v>2</v>
      </c>
      <c r="B10574" s="132">
        <v>0.61261574074074077</v>
      </c>
      <c r="C10574" s="145">
        <v>398541.94</v>
      </c>
      <c r="D10574" s="134" t="s">
        <v>8053</v>
      </c>
      <c r="E10574" s="108">
        <v>8250.6329999999998</v>
      </c>
      <c r="F10574" s="108">
        <v>768.01400000000001</v>
      </c>
      <c r="G10574" s="108">
        <v>6</v>
      </c>
      <c r="H10574" s="108">
        <v>10372.582</v>
      </c>
      <c r="I10574" s="108">
        <v>133206.5</v>
      </c>
      <c r="J10574" s="108">
        <v>850809.39</v>
      </c>
      <c r="K10574" s="108">
        <v>23652.419000000002</v>
      </c>
      <c r="L10574" s="108">
        <v>45486.603000000003</v>
      </c>
      <c r="M10574" s="108">
        <v>6808.1120000000001</v>
      </c>
      <c r="N10574" s="108">
        <v>4727.5360000000001</v>
      </c>
      <c r="O10574" s="108">
        <v>759.01400000000001</v>
      </c>
      <c r="P10574" s="108">
        <v>666.01099999999997</v>
      </c>
      <c r="Q10574" s="108">
        <v>817.01599999999996</v>
      </c>
      <c r="R10574" s="108">
        <v>754.01400000000001</v>
      </c>
      <c r="S10574" s="108">
        <v>999.024</v>
      </c>
    </row>
    <row r="10575" spans="1:19" ht="11.25" thickBot="1" x14ac:dyDescent="0.2">
      <c r="A10575" s="112"/>
    </row>
    <row r="10576" spans="1:19" ht="11.25" thickBot="1" x14ac:dyDescent="0.2">
      <c r="A10576" s="107">
        <v>3</v>
      </c>
      <c r="B10576" s="132">
        <v>0.61280092592592594</v>
      </c>
      <c r="C10576" s="145">
        <v>401109.52</v>
      </c>
      <c r="D10576" s="134" t="s">
        <v>8054</v>
      </c>
      <c r="E10576" s="108">
        <v>8322.6620000000003</v>
      </c>
      <c r="F10576" s="108">
        <v>828.01599999999996</v>
      </c>
      <c r="G10576" s="108">
        <v>2</v>
      </c>
      <c r="H10576" s="108">
        <v>10360.575999999999</v>
      </c>
      <c r="I10576" s="108">
        <v>133238.70000000001</v>
      </c>
      <c r="J10576" s="108">
        <v>847727.5</v>
      </c>
      <c r="K10576" s="108">
        <v>23458.199000000001</v>
      </c>
      <c r="L10576" s="108">
        <v>44951.442999999999</v>
      </c>
      <c r="M10576" s="108">
        <v>6740.09</v>
      </c>
      <c r="N10576" s="108">
        <v>4639.5159999999996</v>
      </c>
      <c r="O10576" s="108">
        <v>855.01800000000003</v>
      </c>
      <c r="P10576" s="108">
        <v>654.01</v>
      </c>
      <c r="Q10576" s="108">
        <v>868.01800000000003</v>
      </c>
      <c r="R10576" s="108">
        <v>767.01400000000001</v>
      </c>
      <c r="S10576" s="108">
        <v>881.01900000000001</v>
      </c>
    </row>
    <row r="10577" spans="1:19" ht="11.25" thickBot="1" x14ac:dyDescent="0.2">
      <c r="A10577" s="112"/>
    </row>
    <row r="10578" spans="1:19" ht="11.25" thickBot="1" x14ac:dyDescent="0.2">
      <c r="A10578" s="135" t="s">
        <v>362</v>
      </c>
      <c r="B10578" s="112"/>
      <c r="C10578" s="140">
        <v>397600.8</v>
      </c>
      <c r="D10578" s="134" t="s">
        <v>8055</v>
      </c>
      <c r="E10578" s="136">
        <v>8278.9779999999992</v>
      </c>
      <c r="F10578" s="136">
        <v>796.01499999999999</v>
      </c>
      <c r="G10578" s="136">
        <v>3.6669999999999998</v>
      </c>
      <c r="H10578" s="136">
        <v>10372.248</v>
      </c>
      <c r="I10578" s="136">
        <v>132998.51</v>
      </c>
      <c r="J10578" s="136">
        <v>849088.3</v>
      </c>
      <c r="K10578" s="136">
        <v>23384.117999999999</v>
      </c>
      <c r="L10578" s="136">
        <v>44879.294000000002</v>
      </c>
      <c r="M10578" s="136">
        <v>6785.1049999999996</v>
      </c>
      <c r="N10578" s="136">
        <v>4669.857</v>
      </c>
      <c r="O10578" s="136">
        <v>778.01499999999999</v>
      </c>
      <c r="P10578" s="136">
        <v>643.34299999999996</v>
      </c>
      <c r="Q10578" s="136">
        <v>849.01700000000005</v>
      </c>
      <c r="R10578" s="136">
        <v>754.68</v>
      </c>
      <c r="S10578" s="136">
        <v>928.02099999999996</v>
      </c>
    </row>
    <row r="10579" spans="1:19" ht="11.25" thickBot="1" x14ac:dyDescent="0.2">
      <c r="A10579" s="112"/>
    </row>
    <row r="10580" spans="1:19" ht="11.25" thickBot="1" x14ac:dyDescent="0.2">
      <c r="A10580" s="138" t="s">
        <v>364</v>
      </c>
      <c r="B10580" s="112"/>
      <c r="C10580" s="140">
        <v>4061.8960000000002</v>
      </c>
      <c r="D10580" s="134" t="s">
        <v>8056</v>
      </c>
      <c r="E10580" s="136">
        <v>38.386000000000003</v>
      </c>
      <c r="F10580" s="136">
        <v>30.2</v>
      </c>
      <c r="G10580" s="136">
        <v>2.0819999999999999</v>
      </c>
      <c r="H10580" s="136">
        <v>11.509</v>
      </c>
      <c r="I10580" s="136">
        <v>388.46800000000002</v>
      </c>
      <c r="J10580" s="136">
        <v>1572.2180000000001</v>
      </c>
      <c r="K10580" s="136">
        <v>312.00900000000001</v>
      </c>
      <c r="L10580" s="136">
        <v>646.41</v>
      </c>
      <c r="M10580" s="136">
        <v>38.987000000000002</v>
      </c>
      <c r="N10580" s="136">
        <v>49.975000000000001</v>
      </c>
      <c r="O10580" s="136">
        <v>69.478999999999999</v>
      </c>
      <c r="P10580" s="136">
        <v>29.484999999999999</v>
      </c>
      <c r="Q10580" s="136">
        <v>27.876000000000001</v>
      </c>
      <c r="R10580" s="136">
        <v>12.013999999999999</v>
      </c>
      <c r="S10580" s="136">
        <v>62.557000000000002</v>
      </c>
    </row>
    <row r="10581" spans="1:19" ht="11.25" thickBot="1" x14ac:dyDescent="0.2">
      <c r="A10581" s="112"/>
    </row>
    <row r="10582" spans="1:19" ht="11.25" thickBot="1" x14ac:dyDescent="0.2">
      <c r="A10582" s="139" t="s">
        <v>366</v>
      </c>
      <c r="B10582" s="112"/>
      <c r="C10582" s="140">
        <v>1.022</v>
      </c>
      <c r="D10582" s="134" t="s">
        <v>2685</v>
      </c>
      <c r="E10582" s="136">
        <v>0.46400000000000002</v>
      </c>
      <c r="F10582" s="136">
        <v>3.794</v>
      </c>
      <c r="G10582" s="136">
        <v>56.773000000000003</v>
      </c>
      <c r="H10582" s="136">
        <v>0.111</v>
      </c>
      <c r="I10582" s="136">
        <v>0.29199999999999998</v>
      </c>
      <c r="J10582" s="136">
        <v>0.185</v>
      </c>
      <c r="K10582" s="136">
        <v>1.3340000000000001</v>
      </c>
      <c r="L10582" s="136">
        <v>1.44</v>
      </c>
      <c r="M10582" s="136">
        <v>0.57499999999999996</v>
      </c>
      <c r="N10582" s="136">
        <v>1.07</v>
      </c>
      <c r="O10582" s="136">
        <v>8.93</v>
      </c>
      <c r="P10582" s="136">
        <v>4.5830000000000002</v>
      </c>
      <c r="Q10582" s="136">
        <v>3.2829999999999999</v>
      </c>
      <c r="R10582" s="136">
        <v>1.5920000000000001</v>
      </c>
      <c r="S10582" s="136">
        <v>6.7409999999999997</v>
      </c>
    </row>
    <row r="10583" spans="1:19" ht="11.25" thickBot="1" x14ac:dyDescent="0.2">
      <c r="A10583" s="112"/>
    </row>
    <row r="10584" spans="1:19" ht="11.25" thickBot="1" x14ac:dyDescent="0.2">
      <c r="A10584" s="106" t="s">
        <v>357</v>
      </c>
      <c r="B10584" s="106" t="s">
        <v>358</v>
      </c>
      <c r="C10584" s="130" t="s">
        <v>51</v>
      </c>
      <c r="D10584" s="130" t="s">
        <v>52</v>
      </c>
      <c r="E10584" s="130" t="s">
        <v>53</v>
      </c>
      <c r="F10584" s="130" t="s">
        <v>54</v>
      </c>
      <c r="G10584" s="130" t="s">
        <v>55</v>
      </c>
      <c r="H10584" s="130" t="s">
        <v>56</v>
      </c>
      <c r="I10584" s="130" t="s">
        <v>57</v>
      </c>
      <c r="J10584" s="130" t="s">
        <v>58</v>
      </c>
      <c r="K10584" s="130" t="s">
        <v>59</v>
      </c>
      <c r="L10584" s="130" t="s">
        <v>60</v>
      </c>
      <c r="M10584" s="130" t="s">
        <v>61</v>
      </c>
      <c r="N10584" s="130" t="s">
        <v>62</v>
      </c>
      <c r="O10584" s="130" t="s">
        <v>63</v>
      </c>
      <c r="P10584" s="130" t="s">
        <v>64</v>
      </c>
      <c r="Q10584" s="131" t="s">
        <v>65</v>
      </c>
      <c r="R10584" s="131" t="s">
        <v>66</v>
      </c>
      <c r="S10584" s="130" t="s">
        <v>67</v>
      </c>
    </row>
    <row r="10585" spans="1:19" ht="11.25" thickBot="1" x14ac:dyDescent="0.2">
      <c r="A10585" s="107">
        <v>1</v>
      </c>
      <c r="B10585" s="132">
        <v>0.61244212962962963</v>
      </c>
      <c r="C10585" s="108">
        <v>734.01300000000003</v>
      </c>
      <c r="D10585" s="108">
        <v>696.01199999999994</v>
      </c>
      <c r="E10585" s="108">
        <v>277.00200000000001</v>
      </c>
      <c r="F10585" s="108">
        <v>401.00400000000002</v>
      </c>
      <c r="G10585" s="108">
        <v>226.001</v>
      </c>
      <c r="H10585" s="108">
        <v>337.00299999999999</v>
      </c>
      <c r="I10585" s="108">
        <v>1950.0909999999999</v>
      </c>
      <c r="J10585" s="108">
        <v>7907.5</v>
      </c>
      <c r="K10585" s="108">
        <v>11970.438</v>
      </c>
      <c r="L10585" s="108">
        <v>11</v>
      </c>
      <c r="M10585" s="108">
        <v>8</v>
      </c>
      <c r="N10585" s="108">
        <v>611.00900000000001</v>
      </c>
      <c r="O10585" s="108">
        <v>290.00200000000001</v>
      </c>
      <c r="P10585" s="108">
        <v>32754.728999999999</v>
      </c>
      <c r="Q10585" s="145">
        <v>1758296.2</v>
      </c>
      <c r="R10585" s="134" t="s">
        <v>8057</v>
      </c>
      <c r="S10585" s="108">
        <v>8373.6830000000009</v>
      </c>
    </row>
    <row r="10586" spans="1:19" ht="11.25" thickBot="1" x14ac:dyDescent="0.2">
      <c r="A10586" s="112"/>
    </row>
    <row r="10587" spans="1:19" ht="11.25" thickBot="1" x14ac:dyDescent="0.2">
      <c r="A10587" s="107">
        <v>2</v>
      </c>
      <c r="B10587" s="132">
        <v>0.61261574074074077</v>
      </c>
      <c r="C10587" s="108">
        <v>746.01300000000003</v>
      </c>
      <c r="D10587" s="108">
        <v>658.01</v>
      </c>
      <c r="E10587" s="108">
        <v>255.00200000000001</v>
      </c>
      <c r="F10587" s="108">
        <v>374.00299999999999</v>
      </c>
      <c r="G10587" s="108">
        <v>246.001</v>
      </c>
      <c r="H10587" s="108">
        <v>381.00299999999999</v>
      </c>
      <c r="I10587" s="108">
        <v>1994.095</v>
      </c>
      <c r="J10587" s="108">
        <v>8021.5439999999999</v>
      </c>
      <c r="K10587" s="108">
        <v>11986.447</v>
      </c>
      <c r="L10587" s="108">
        <v>14</v>
      </c>
      <c r="M10587" s="108">
        <v>14</v>
      </c>
      <c r="N10587" s="108">
        <v>610.00900000000001</v>
      </c>
      <c r="O10587" s="108">
        <v>314.00200000000001</v>
      </c>
      <c r="P10587" s="108">
        <v>33118.303</v>
      </c>
      <c r="Q10587" s="145">
        <v>1787624.4</v>
      </c>
      <c r="R10587" s="134" t="s">
        <v>8058</v>
      </c>
      <c r="S10587" s="108">
        <v>7730.4340000000002</v>
      </c>
    </row>
    <row r="10588" spans="1:19" ht="11.25" thickBot="1" x14ac:dyDescent="0.2">
      <c r="A10588" s="112"/>
    </row>
    <row r="10589" spans="1:19" ht="11.25" thickBot="1" x14ac:dyDescent="0.2">
      <c r="A10589" s="107">
        <v>3</v>
      </c>
      <c r="B10589" s="132">
        <v>0.61280092592592594</v>
      </c>
      <c r="C10589" s="108">
        <v>684.01099999999997</v>
      </c>
      <c r="D10589" s="108">
        <v>620.00900000000001</v>
      </c>
      <c r="E10589" s="108">
        <v>282.00200000000001</v>
      </c>
      <c r="F10589" s="108">
        <v>371.00299999999999</v>
      </c>
      <c r="G10589" s="108">
        <v>277.00200000000001</v>
      </c>
      <c r="H10589" s="108">
        <v>376.00299999999999</v>
      </c>
      <c r="I10589" s="108">
        <v>1957.0920000000001</v>
      </c>
      <c r="J10589" s="108">
        <v>8168.6009999999997</v>
      </c>
      <c r="K10589" s="108">
        <v>12044.481</v>
      </c>
      <c r="L10589" s="108">
        <v>12</v>
      </c>
      <c r="M10589" s="108">
        <v>7</v>
      </c>
      <c r="N10589" s="108">
        <v>628.00900000000001</v>
      </c>
      <c r="O10589" s="108">
        <v>351.00299999999999</v>
      </c>
      <c r="P10589" s="108">
        <v>32877.923000000003</v>
      </c>
      <c r="Q10589" s="145">
        <v>1809832.4</v>
      </c>
      <c r="R10589" s="134" t="s">
        <v>8059</v>
      </c>
      <c r="S10589" s="108">
        <v>8075.5649999999996</v>
      </c>
    </row>
    <row r="10590" spans="1:19" ht="11.25" thickBot="1" x14ac:dyDescent="0.2">
      <c r="A10590" s="112"/>
    </row>
    <row r="10591" spans="1:19" ht="11.25" thickBot="1" x14ac:dyDescent="0.2">
      <c r="A10591" s="135" t="s">
        <v>362</v>
      </c>
      <c r="B10591" s="112"/>
      <c r="C10591" s="136">
        <v>721.346</v>
      </c>
      <c r="D10591" s="136">
        <v>658.01</v>
      </c>
      <c r="E10591" s="136">
        <v>271.33499999999998</v>
      </c>
      <c r="F10591" s="136">
        <v>382.00400000000002</v>
      </c>
      <c r="G10591" s="136">
        <v>249.66800000000001</v>
      </c>
      <c r="H10591" s="136">
        <v>364.67</v>
      </c>
      <c r="I10591" s="136">
        <v>1967.0930000000001</v>
      </c>
      <c r="J10591" s="136">
        <v>8032.5479999999998</v>
      </c>
      <c r="K10591" s="136">
        <v>12000.455</v>
      </c>
      <c r="L10591" s="136">
        <v>12.333</v>
      </c>
      <c r="M10591" s="136">
        <v>9.6669999999999998</v>
      </c>
      <c r="N10591" s="136">
        <v>616.34199999999998</v>
      </c>
      <c r="O10591" s="136">
        <v>318.33600000000001</v>
      </c>
      <c r="P10591" s="136">
        <v>32916.985000000001</v>
      </c>
      <c r="Q10591" s="140">
        <v>1785251</v>
      </c>
      <c r="R10591" s="134" t="s">
        <v>8060</v>
      </c>
      <c r="S10591" s="136">
        <v>8059.8940000000002</v>
      </c>
    </row>
    <row r="10592" spans="1:19" ht="11.25" thickBot="1" x14ac:dyDescent="0.2">
      <c r="A10592" s="112"/>
    </row>
    <row r="10593" spans="1:19" ht="11.25" thickBot="1" x14ac:dyDescent="0.2">
      <c r="A10593" s="138" t="s">
        <v>364</v>
      </c>
      <c r="B10593" s="112"/>
      <c r="C10593" s="136">
        <v>32.884999999999998</v>
      </c>
      <c r="D10593" s="136">
        <v>38.000999999999998</v>
      </c>
      <c r="E10593" s="136">
        <v>14.364000000000001</v>
      </c>
      <c r="F10593" s="136">
        <v>16.523</v>
      </c>
      <c r="G10593" s="136">
        <v>25.696999999999999</v>
      </c>
      <c r="H10593" s="136">
        <v>24.091000000000001</v>
      </c>
      <c r="I10593" s="136">
        <v>23.645</v>
      </c>
      <c r="J10593" s="136">
        <v>130.898</v>
      </c>
      <c r="K10593" s="136">
        <v>38.957999999999998</v>
      </c>
      <c r="L10593" s="136">
        <v>1.528</v>
      </c>
      <c r="M10593" s="136">
        <v>3.786</v>
      </c>
      <c r="N10593" s="136">
        <v>10.116</v>
      </c>
      <c r="O10593" s="136">
        <v>30.73</v>
      </c>
      <c r="P10593" s="136">
        <v>184.90799999999999</v>
      </c>
      <c r="Q10593" s="140">
        <v>25849.944</v>
      </c>
      <c r="R10593" s="134" t="s">
        <v>8061</v>
      </c>
      <c r="S10593" s="136">
        <v>321.91000000000003</v>
      </c>
    </row>
    <row r="10594" spans="1:19" ht="11.25" thickBot="1" x14ac:dyDescent="0.2">
      <c r="A10594" s="112"/>
    </row>
    <row r="10595" spans="1:19" ht="11.25" thickBot="1" x14ac:dyDescent="0.2">
      <c r="A10595" s="139" t="s">
        <v>366</v>
      </c>
      <c r="B10595" s="112"/>
      <c r="C10595" s="136">
        <v>4.5590000000000002</v>
      </c>
      <c r="D10595" s="136">
        <v>5.7750000000000004</v>
      </c>
      <c r="E10595" s="136">
        <v>5.2939999999999996</v>
      </c>
      <c r="F10595" s="136">
        <v>4.3250000000000002</v>
      </c>
      <c r="G10595" s="136">
        <v>10.292999999999999</v>
      </c>
      <c r="H10595" s="136">
        <v>6.6059999999999999</v>
      </c>
      <c r="I10595" s="136">
        <v>1.202</v>
      </c>
      <c r="J10595" s="136">
        <v>1.63</v>
      </c>
      <c r="K10595" s="136">
        <v>0.32500000000000001</v>
      </c>
      <c r="L10595" s="136">
        <v>12.385</v>
      </c>
      <c r="M10595" s="136">
        <v>39.164999999999999</v>
      </c>
      <c r="N10595" s="136">
        <v>1.641</v>
      </c>
      <c r="O10595" s="136">
        <v>9.6530000000000005</v>
      </c>
      <c r="P10595" s="136">
        <v>0.56200000000000006</v>
      </c>
      <c r="Q10595" s="140">
        <v>1.448</v>
      </c>
      <c r="R10595" s="134" t="s">
        <v>2591</v>
      </c>
      <c r="S10595" s="136">
        <v>3.9940000000000002</v>
      </c>
    </row>
    <row r="10596" spans="1:19" ht="11.25" thickBot="1" x14ac:dyDescent="0.2">
      <c r="A10596" s="112"/>
    </row>
    <row r="10597" spans="1:19" ht="11.25" thickBot="1" x14ac:dyDescent="0.2">
      <c r="A10597" s="106" t="s">
        <v>357</v>
      </c>
      <c r="B10597" s="106" t="s">
        <v>358</v>
      </c>
      <c r="C10597" s="130" t="s">
        <v>68</v>
      </c>
    </row>
    <row r="10598" spans="1:19" ht="11.25" thickBot="1" x14ac:dyDescent="0.2">
      <c r="A10598" s="107">
        <v>1</v>
      </c>
      <c r="B10598" s="132">
        <v>0.61244212962962963</v>
      </c>
      <c r="C10598" s="108">
        <v>1424.049</v>
      </c>
    </row>
    <row r="10599" spans="1:19" ht="11.25" thickBot="1" x14ac:dyDescent="0.2">
      <c r="A10599" s="112"/>
    </row>
    <row r="10600" spans="1:19" ht="11.25" thickBot="1" x14ac:dyDescent="0.2">
      <c r="A10600" s="107">
        <v>2</v>
      </c>
      <c r="B10600" s="132">
        <v>0.61261574074074077</v>
      </c>
      <c r="C10600" s="108">
        <v>1499.0540000000001</v>
      </c>
    </row>
    <row r="10601" spans="1:19" ht="11.25" thickBot="1" x14ac:dyDescent="0.2">
      <c r="A10601" s="112"/>
    </row>
    <row r="10602" spans="1:19" ht="11.25" thickBot="1" x14ac:dyDescent="0.2">
      <c r="A10602" s="107">
        <v>3</v>
      </c>
      <c r="B10602" s="132">
        <v>0.61280092592592594</v>
      </c>
      <c r="C10602" s="108">
        <v>1396.047</v>
      </c>
    </row>
    <row r="10603" spans="1:19" ht="11.25" thickBot="1" x14ac:dyDescent="0.2">
      <c r="A10603" s="112"/>
    </row>
    <row r="10604" spans="1:19" ht="11.25" thickBot="1" x14ac:dyDescent="0.2">
      <c r="A10604" s="135" t="s">
        <v>362</v>
      </c>
      <c r="B10604" s="112"/>
      <c r="C10604" s="136">
        <v>1439.7170000000001</v>
      </c>
    </row>
    <row r="10605" spans="1:19" ht="11.25" thickBot="1" x14ac:dyDescent="0.2">
      <c r="A10605" s="112"/>
    </row>
    <row r="10606" spans="1:19" ht="11.25" thickBot="1" x14ac:dyDescent="0.2">
      <c r="A10606" s="138" t="s">
        <v>364</v>
      </c>
      <c r="B10606" s="112"/>
      <c r="C10606" s="136">
        <v>53.261000000000003</v>
      </c>
    </row>
    <row r="10607" spans="1:19" ht="11.25" thickBot="1" x14ac:dyDescent="0.2">
      <c r="A10607" s="112"/>
    </row>
    <row r="10608" spans="1:19" ht="11.25" thickBot="1" x14ac:dyDescent="0.2">
      <c r="A10608" s="139" t="s">
        <v>366</v>
      </c>
      <c r="B10608" s="112"/>
      <c r="C10608" s="136">
        <v>3.6989999999999998</v>
      </c>
    </row>
    <row r="10609" spans="1:19" ht="10.5" x14ac:dyDescent="0.15">
      <c r="A10609" s="112"/>
    </row>
    <row r="10610" spans="1:19" x14ac:dyDescent="0.15">
      <c r="A10610" s="129"/>
      <c r="B10610" s="86" t="s">
        <v>2691</v>
      </c>
    </row>
    <row r="10611" spans="1:19" ht="9.75" thickBot="1" x14ac:dyDescent="0.2">
      <c r="A10611" s="81" t="s">
        <v>5871</v>
      </c>
    </row>
    <row r="10612" spans="1:19" ht="11.25" thickBot="1" x14ac:dyDescent="0.2">
      <c r="A10612" s="106" t="s">
        <v>357</v>
      </c>
      <c r="B10612" s="106" t="s">
        <v>358</v>
      </c>
      <c r="C10612" s="130" t="s">
        <v>0</v>
      </c>
      <c r="D10612" s="130" t="s">
        <v>1</v>
      </c>
      <c r="E10612" s="130" t="s">
        <v>2</v>
      </c>
      <c r="F10612" s="130" t="s">
        <v>3</v>
      </c>
      <c r="G10612" s="130" t="s">
        <v>4</v>
      </c>
      <c r="H10612" s="130" t="s">
        <v>5</v>
      </c>
      <c r="I10612" s="131" t="s">
        <v>6</v>
      </c>
      <c r="J10612" s="131" t="s">
        <v>7</v>
      </c>
      <c r="K10612" s="130" t="s">
        <v>8</v>
      </c>
      <c r="L10612" s="130" t="s">
        <v>9</v>
      </c>
      <c r="M10612" s="130" t="s">
        <v>10</v>
      </c>
      <c r="N10612" s="130" t="s">
        <v>11</v>
      </c>
      <c r="O10612" s="130" t="s">
        <v>12</v>
      </c>
      <c r="P10612" s="130" t="s">
        <v>13</v>
      </c>
      <c r="Q10612" s="130" t="s">
        <v>14</v>
      </c>
      <c r="R10612" s="130" t="s">
        <v>15</v>
      </c>
      <c r="S10612" s="130" t="s">
        <v>16</v>
      </c>
    </row>
    <row r="10613" spans="1:19" ht="11.25" thickBot="1" x14ac:dyDescent="0.2">
      <c r="A10613" s="107">
        <v>1</v>
      </c>
      <c r="B10613" s="132">
        <v>0.6175694444444445</v>
      </c>
      <c r="C10613" s="141" t="s">
        <v>8062</v>
      </c>
      <c r="D10613" s="141" t="s">
        <v>8063</v>
      </c>
      <c r="E10613" s="141" t="s">
        <v>8064</v>
      </c>
      <c r="F10613" s="108">
        <v>1208579.8</v>
      </c>
      <c r="G10613" s="141" t="s">
        <v>8065</v>
      </c>
      <c r="H10613" s="141" t="s">
        <v>8066</v>
      </c>
      <c r="I10613" s="145">
        <v>17284.167000000001</v>
      </c>
      <c r="J10613" s="134" t="s">
        <v>8067</v>
      </c>
      <c r="K10613" s="141" t="s">
        <v>8068</v>
      </c>
      <c r="L10613" s="108">
        <v>308.00200000000001</v>
      </c>
      <c r="M10613" s="108">
        <v>22215.839</v>
      </c>
      <c r="N10613" s="108">
        <v>49018.6</v>
      </c>
      <c r="O10613" s="141" t="s">
        <v>8069</v>
      </c>
      <c r="P10613" s="108">
        <v>298832.96999999997</v>
      </c>
      <c r="Q10613" s="108">
        <v>9480.1560000000009</v>
      </c>
      <c r="R10613" s="108">
        <v>24450.339</v>
      </c>
      <c r="S10613" s="108">
        <v>101539.85</v>
      </c>
    </row>
    <row r="10614" spans="1:19" ht="11.25" thickBot="1" x14ac:dyDescent="0.2">
      <c r="A10614" s="112"/>
    </row>
    <row r="10615" spans="1:19" ht="11.25" thickBot="1" x14ac:dyDescent="0.2">
      <c r="A10615" s="107">
        <v>2</v>
      </c>
      <c r="B10615" s="132">
        <v>0.61775462962962957</v>
      </c>
      <c r="C10615" s="141" t="s">
        <v>8070</v>
      </c>
      <c r="D10615" s="141" t="s">
        <v>8071</v>
      </c>
      <c r="E10615" s="141" t="s">
        <v>8072</v>
      </c>
      <c r="F10615" s="108">
        <v>1236503</v>
      </c>
      <c r="G10615" s="141" t="s">
        <v>8073</v>
      </c>
      <c r="H10615" s="141" t="s">
        <v>8074</v>
      </c>
      <c r="I10615" s="145">
        <v>17793.595000000001</v>
      </c>
      <c r="J10615" s="134" t="s">
        <v>8075</v>
      </c>
      <c r="K10615" s="141" t="s">
        <v>8076</v>
      </c>
      <c r="L10615" s="108">
        <v>346.00299999999999</v>
      </c>
      <c r="M10615" s="108">
        <v>22273.901000000002</v>
      </c>
      <c r="N10615" s="108">
        <v>50393.875</v>
      </c>
      <c r="O10615" s="141" t="s">
        <v>8077</v>
      </c>
      <c r="P10615" s="108">
        <v>302591.64</v>
      </c>
      <c r="Q10615" s="108">
        <v>9483.1579999999994</v>
      </c>
      <c r="R10615" s="108">
        <v>24645.569</v>
      </c>
      <c r="S10615" s="108">
        <v>102038.27</v>
      </c>
    </row>
    <row r="10616" spans="1:19" ht="11.25" thickBot="1" x14ac:dyDescent="0.2">
      <c r="A10616" s="112"/>
    </row>
    <row r="10617" spans="1:19" ht="11.25" thickBot="1" x14ac:dyDescent="0.2">
      <c r="A10617" s="107">
        <v>3</v>
      </c>
      <c r="B10617" s="132">
        <v>0.61792824074074071</v>
      </c>
      <c r="C10617" s="141" t="s">
        <v>8078</v>
      </c>
      <c r="D10617" s="141" t="s">
        <v>8079</v>
      </c>
      <c r="E10617" s="141" t="s">
        <v>8080</v>
      </c>
      <c r="F10617" s="108">
        <v>1241019</v>
      </c>
      <c r="G10617" s="141" t="s">
        <v>8081</v>
      </c>
      <c r="H10617" s="141" t="s">
        <v>8082</v>
      </c>
      <c r="I10617" s="145">
        <v>17966.743999999999</v>
      </c>
      <c r="J10617" s="134" t="s">
        <v>8083</v>
      </c>
      <c r="K10617" s="141" t="s">
        <v>8084</v>
      </c>
      <c r="L10617" s="108">
        <v>310.00200000000001</v>
      </c>
      <c r="M10617" s="108">
        <v>22031.643</v>
      </c>
      <c r="N10617" s="108">
        <v>50812.891000000003</v>
      </c>
      <c r="O10617" s="141" t="s">
        <v>8085</v>
      </c>
      <c r="P10617" s="108">
        <v>303390.12</v>
      </c>
      <c r="Q10617" s="108">
        <v>9450.143</v>
      </c>
      <c r="R10617" s="108">
        <v>25100.111000000001</v>
      </c>
      <c r="S10617" s="108">
        <v>103405.99</v>
      </c>
    </row>
    <row r="10618" spans="1:19" ht="11.25" thickBot="1" x14ac:dyDescent="0.2">
      <c r="A10618" s="112"/>
    </row>
    <row r="10619" spans="1:19" ht="11.25" thickBot="1" x14ac:dyDescent="0.2">
      <c r="A10619" s="135" t="s">
        <v>362</v>
      </c>
      <c r="B10619" s="112"/>
      <c r="C10619" s="141" t="s">
        <v>8086</v>
      </c>
      <c r="D10619" s="141" t="s">
        <v>8087</v>
      </c>
      <c r="E10619" s="141" t="s">
        <v>8088</v>
      </c>
      <c r="F10619" s="136">
        <v>1228700.6000000001</v>
      </c>
      <c r="G10619" s="141" t="s">
        <v>8089</v>
      </c>
      <c r="H10619" s="141" t="s">
        <v>8090</v>
      </c>
      <c r="I10619" s="140">
        <v>17681.502</v>
      </c>
      <c r="J10619" s="134" t="s">
        <v>8091</v>
      </c>
      <c r="K10619" s="141" t="s">
        <v>8092</v>
      </c>
      <c r="L10619" s="136">
        <v>321.33600000000001</v>
      </c>
      <c r="M10619" s="136">
        <v>22173.794000000002</v>
      </c>
      <c r="N10619" s="136">
        <v>50075.122000000003</v>
      </c>
      <c r="O10619" s="141" t="s">
        <v>8093</v>
      </c>
      <c r="P10619" s="136">
        <v>301604.90999999997</v>
      </c>
      <c r="Q10619" s="136">
        <v>9471.152</v>
      </c>
      <c r="R10619" s="136">
        <v>24732.007000000001</v>
      </c>
      <c r="S10619" s="136">
        <v>102328.04</v>
      </c>
    </row>
    <row r="10620" spans="1:19" ht="11.25" thickBot="1" x14ac:dyDescent="0.2">
      <c r="A10620" s="112"/>
    </row>
    <row r="10621" spans="1:19" ht="11.25" thickBot="1" x14ac:dyDescent="0.2">
      <c r="A10621" s="138" t="s">
        <v>364</v>
      </c>
      <c r="B10621" s="112"/>
      <c r="C10621" s="141" t="s">
        <v>8094</v>
      </c>
      <c r="D10621" s="141" t="s">
        <v>8095</v>
      </c>
      <c r="E10621" s="141" t="s">
        <v>8096</v>
      </c>
      <c r="F10621" s="136">
        <v>17570.811000000002</v>
      </c>
      <c r="G10621" s="141" t="s">
        <v>8097</v>
      </c>
      <c r="H10621" s="141" t="s">
        <v>8098</v>
      </c>
      <c r="I10621" s="140">
        <v>354.82600000000002</v>
      </c>
      <c r="J10621" s="134" t="s">
        <v>8099</v>
      </c>
      <c r="K10621" s="141" t="s">
        <v>8100</v>
      </c>
      <c r="L10621" s="136">
        <v>21.385999999999999</v>
      </c>
      <c r="M10621" s="136">
        <v>126.483</v>
      </c>
      <c r="N10621" s="136">
        <v>938.65499999999997</v>
      </c>
      <c r="O10621" s="141" t="s">
        <v>8101</v>
      </c>
      <c r="P10621" s="136">
        <v>2433.547</v>
      </c>
      <c r="Q10621" s="136">
        <v>18.257000000000001</v>
      </c>
      <c r="R10621" s="136">
        <v>333.39800000000002</v>
      </c>
      <c r="S10621" s="136">
        <v>966.22799999999995</v>
      </c>
    </row>
    <row r="10622" spans="1:19" ht="11.25" thickBot="1" x14ac:dyDescent="0.2">
      <c r="A10622" s="112"/>
    </row>
    <row r="10623" spans="1:19" ht="11.25" thickBot="1" x14ac:dyDescent="0.2">
      <c r="A10623" s="139" t="s">
        <v>366</v>
      </c>
      <c r="B10623" s="112"/>
      <c r="C10623" s="141" t="s">
        <v>8102</v>
      </c>
      <c r="D10623" s="141" t="s">
        <v>1241</v>
      </c>
      <c r="E10623" s="141" t="s">
        <v>8103</v>
      </c>
      <c r="F10623" s="136">
        <v>1.43</v>
      </c>
      <c r="G10623" s="141" t="s">
        <v>8104</v>
      </c>
      <c r="H10623" s="141" t="s">
        <v>8105</v>
      </c>
      <c r="I10623" s="140">
        <v>2.0070000000000001</v>
      </c>
      <c r="J10623" s="134" t="s">
        <v>2735</v>
      </c>
      <c r="K10623" s="141" t="s">
        <v>8106</v>
      </c>
      <c r="L10623" s="136">
        <v>6.6550000000000002</v>
      </c>
      <c r="M10623" s="136">
        <v>0.56999999999999995</v>
      </c>
      <c r="N10623" s="136">
        <v>1.8740000000000001</v>
      </c>
      <c r="O10623" s="141" t="s">
        <v>4417</v>
      </c>
      <c r="P10623" s="136">
        <v>0.80700000000000005</v>
      </c>
      <c r="Q10623" s="136">
        <v>0.193</v>
      </c>
      <c r="R10623" s="136">
        <v>1.3480000000000001</v>
      </c>
      <c r="S10623" s="136">
        <v>0.94399999999999995</v>
      </c>
    </row>
    <row r="10624" spans="1:19" ht="11.25" thickBot="1" x14ac:dyDescent="0.2">
      <c r="A10624" s="112"/>
    </row>
    <row r="10625" spans="1:19" ht="11.25" thickBot="1" x14ac:dyDescent="0.2">
      <c r="A10625" s="106" t="s">
        <v>357</v>
      </c>
      <c r="B10625" s="106" t="s">
        <v>358</v>
      </c>
      <c r="C10625" s="130" t="s">
        <v>17</v>
      </c>
      <c r="D10625" s="130" t="s">
        <v>18</v>
      </c>
      <c r="E10625" s="131" t="s">
        <v>19</v>
      </c>
      <c r="F10625" s="131" t="s">
        <v>20</v>
      </c>
      <c r="G10625" s="130" t="s">
        <v>21</v>
      </c>
      <c r="H10625" s="130" t="s">
        <v>22</v>
      </c>
      <c r="I10625" s="130" t="s">
        <v>23</v>
      </c>
      <c r="J10625" s="130" t="s">
        <v>24</v>
      </c>
      <c r="K10625" s="131" t="s">
        <v>25</v>
      </c>
      <c r="L10625" s="131" t="s">
        <v>26</v>
      </c>
      <c r="M10625" s="130" t="s">
        <v>27</v>
      </c>
      <c r="N10625" s="130" t="s">
        <v>28</v>
      </c>
      <c r="O10625" s="130" t="s">
        <v>29</v>
      </c>
      <c r="P10625" s="130" t="s">
        <v>30</v>
      </c>
      <c r="Q10625" s="130" t="s">
        <v>31</v>
      </c>
      <c r="R10625" s="130" t="s">
        <v>32</v>
      </c>
      <c r="S10625" s="130" t="s">
        <v>33</v>
      </c>
    </row>
    <row r="10626" spans="1:19" ht="11.25" thickBot="1" x14ac:dyDescent="0.2">
      <c r="A10626" s="107">
        <v>1</v>
      </c>
      <c r="B10626" s="132">
        <v>0.6175694444444445</v>
      </c>
      <c r="C10626" s="108">
        <v>49299.260999999999</v>
      </c>
      <c r="D10626" s="108">
        <v>11330.08</v>
      </c>
      <c r="E10626" s="145">
        <v>21505.094000000001</v>
      </c>
      <c r="F10626" s="145">
        <v>828851.28</v>
      </c>
      <c r="G10626" s="108">
        <v>17</v>
      </c>
      <c r="H10626" s="108">
        <v>48</v>
      </c>
      <c r="I10626" s="108">
        <v>487371.84</v>
      </c>
      <c r="J10626" s="141" t="s">
        <v>8107</v>
      </c>
      <c r="K10626" s="145">
        <v>165391.91</v>
      </c>
      <c r="L10626" s="134" t="s">
        <v>8108</v>
      </c>
      <c r="M10626" s="108">
        <v>1843.0820000000001</v>
      </c>
      <c r="N10626" s="108">
        <v>2484.1480000000001</v>
      </c>
      <c r="O10626" s="108">
        <v>5</v>
      </c>
      <c r="P10626" s="108">
        <v>70</v>
      </c>
      <c r="Q10626" s="108">
        <v>329.00299999999999</v>
      </c>
      <c r="R10626" s="108">
        <v>678.01099999999997</v>
      </c>
      <c r="S10626" s="108">
        <v>322.00200000000001</v>
      </c>
    </row>
    <row r="10627" spans="1:19" ht="11.25" thickBot="1" x14ac:dyDescent="0.2">
      <c r="A10627" s="112"/>
    </row>
    <row r="10628" spans="1:19" ht="11.25" thickBot="1" x14ac:dyDescent="0.2">
      <c r="A10628" s="107">
        <v>2</v>
      </c>
      <c r="B10628" s="132">
        <v>0.61775462962962957</v>
      </c>
      <c r="C10628" s="108">
        <v>50008.95</v>
      </c>
      <c r="D10628" s="108">
        <v>11813.348</v>
      </c>
      <c r="E10628" s="145">
        <v>21969.578000000001</v>
      </c>
      <c r="F10628" s="145">
        <v>842172.89</v>
      </c>
      <c r="G10628" s="108">
        <v>27</v>
      </c>
      <c r="H10628" s="108">
        <v>32</v>
      </c>
      <c r="I10628" s="108">
        <v>494379.07</v>
      </c>
      <c r="J10628" s="141" t="s">
        <v>8109</v>
      </c>
      <c r="K10628" s="145">
        <v>168514.79</v>
      </c>
      <c r="L10628" s="134" t="s">
        <v>8110</v>
      </c>
      <c r="M10628" s="108">
        <v>1881.085</v>
      </c>
      <c r="N10628" s="108">
        <v>2435.1419999999998</v>
      </c>
      <c r="O10628" s="108">
        <v>8</v>
      </c>
      <c r="P10628" s="108">
        <v>57</v>
      </c>
      <c r="Q10628" s="108">
        <v>334.00299999999999</v>
      </c>
      <c r="R10628" s="108">
        <v>694.01199999999994</v>
      </c>
      <c r="S10628" s="108">
        <v>288.00200000000001</v>
      </c>
    </row>
    <row r="10629" spans="1:19" ht="11.25" thickBot="1" x14ac:dyDescent="0.2">
      <c r="A10629" s="112"/>
    </row>
    <row r="10630" spans="1:19" ht="11.25" thickBot="1" x14ac:dyDescent="0.2">
      <c r="A10630" s="107">
        <v>3</v>
      </c>
      <c r="B10630" s="132">
        <v>0.61792824074074071</v>
      </c>
      <c r="C10630" s="108">
        <v>50266.567999999999</v>
      </c>
      <c r="D10630" s="108">
        <v>11689.278</v>
      </c>
      <c r="E10630" s="145">
        <v>21789.388999999999</v>
      </c>
      <c r="F10630" s="145">
        <v>847533.85</v>
      </c>
      <c r="G10630" s="108">
        <v>19</v>
      </c>
      <c r="H10630" s="108">
        <v>48</v>
      </c>
      <c r="I10630" s="108">
        <v>499497</v>
      </c>
      <c r="J10630" s="141" t="s">
        <v>8111</v>
      </c>
      <c r="K10630" s="145">
        <v>168636.77</v>
      </c>
      <c r="L10630" s="134" t="s">
        <v>8112</v>
      </c>
      <c r="M10630" s="108">
        <v>1948.0909999999999</v>
      </c>
      <c r="N10630" s="108">
        <v>2443.143</v>
      </c>
      <c r="O10630" s="108">
        <v>4</v>
      </c>
      <c r="P10630" s="108">
        <v>63</v>
      </c>
      <c r="Q10630" s="108">
        <v>330.00299999999999</v>
      </c>
      <c r="R10630" s="108">
        <v>662.01099999999997</v>
      </c>
      <c r="S10630" s="108">
        <v>278.00200000000001</v>
      </c>
    </row>
    <row r="10631" spans="1:19" ht="11.25" thickBot="1" x14ac:dyDescent="0.2">
      <c r="A10631" s="112"/>
    </row>
    <row r="10632" spans="1:19" ht="11.25" thickBot="1" x14ac:dyDescent="0.2">
      <c r="A10632" s="135" t="s">
        <v>362</v>
      </c>
      <c r="B10632" s="112"/>
      <c r="C10632" s="136">
        <v>49858.26</v>
      </c>
      <c r="D10632" s="136">
        <v>11610.902</v>
      </c>
      <c r="E10632" s="140">
        <v>21754.687000000002</v>
      </c>
      <c r="F10632" s="140">
        <v>839519.34</v>
      </c>
      <c r="G10632" s="136">
        <v>21</v>
      </c>
      <c r="H10632" s="136">
        <v>42.667000000000002</v>
      </c>
      <c r="I10632" s="136">
        <v>493749.31</v>
      </c>
      <c r="J10632" s="141" t="s">
        <v>8113</v>
      </c>
      <c r="K10632" s="140">
        <v>167514.49</v>
      </c>
      <c r="L10632" s="134" t="s">
        <v>8114</v>
      </c>
      <c r="M10632" s="136">
        <v>1890.7529999999999</v>
      </c>
      <c r="N10632" s="136">
        <v>2454.145</v>
      </c>
      <c r="O10632" s="136">
        <v>5.6669999999999998</v>
      </c>
      <c r="P10632" s="136">
        <v>63.332999999999998</v>
      </c>
      <c r="Q10632" s="136">
        <v>331.00299999999999</v>
      </c>
      <c r="R10632" s="136">
        <v>678.01099999999997</v>
      </c>
      <c r="S10632" s="136">
        <v>296.00200000000001</v>
      </c>
    </row>
    <row r="10633" spans="1:19" ht="11.25" thickBot="1" x14ac:dyDescent="0.2">
      <c r="A10633" s="112"/>
    </row>
    <row r="10634" spans="1:19" ht="11.25" thickBot="1" x14ac:dyDescent="0.2">
      <c r="A10634" s="138" t="s">
        <v>364</v>
      </c>
      <c r="B10634" s="112"/>
      <c r="C10634" s="136">
        <v>500.95100000000002</v>
      </c>
      <c r="D10634" s="136">
        <v>250.98599999999999</v>
      </c>
      <c r="E10634" s="140">
        <v>234.179</v>
      </c>
      <c r="F10634" s="140">
        <v>9619.8029999999999</v>
      </c>
      <c r="G10634" s="136">
        <v>5.2919999999999998</v>
      </c>
      <c r="H10634" s="136">
        <v>9.2379999999999995</v>
      </c>
      <c r="I10634" s="136">
        <v>6087.0630000000001</v>
      </c>
      <c r="J10634" s="141" t="s">
        <v>8115</v>
      </c>
      <c r="K10634" s="140">
        <v>1839.2180000000001</v>
      </c>
      <c r="L10634" s="134" t="s">
        <v>8116</v>
      </c>
      <c r="M10634" s="136">
        <v>53.167999999999999</v>
      </c>
      <c r="N10634" s="136">
        <v>26.29</v>
      </c>
      <c r="O10634" s="136">
        <v>2.0819999999999999</v>
      </c>
      <c r="P10634" s="136">
        <v>6.5060000000000002</v>
      </c>
      <c r="Q10634" s="136">
        <v>2.6459999999999999</v>
      </c>
      <c r="R10634" s="136">
        <v>16.001000000000001</v>
      </c>
      <c r="S10634" s="136">
        <v>23.065000000000001</v>
      </c>
    </row>
    <row r="10635" spans="1:19" ht="11.25" thickBot="1" x14ac:dyDescent="0.2">
      <c r="A10635" s="112"/>
    </row>
    <row r="10636" spans="1:19" ht="11.25" thickBot="1" x14ac:dyDescent="0.2">
      <c r="A10636" s="139" t="s">
        <v>366</v>
      </c>
      <c r="B10636" s="112"/>
      <c r="C10636" s="136">
        <v>1.0049999999999999</v>
      </c>
      <c r="D10636" s="136">
        <v>2.1619999999999999</v>
      </c>
      <c r="E10636" s="140">
        <v>1.0760000000000001</v>
      </c>
      <c r="F10636" s="140">
        <v>1.1459999999999999</v>
      </c>
      <c r="G10636" s="136">
        <v>25.198</v>
      </c>
      <c r="H10636" s="136">
        <v>21.651</v>
      </c>
      <c r="I10636" s="136">
        <v>1.2330000000000001</v>
      </c>
      <c r="J10636" s="141" t="s">
        <v>4957</v>
      </c>
      <c r="K10636" s="140">
        <v>1.0980000000000001</v>
      </c>
      <c r="L10636" s="134" t="s">
        <v>1080</v>
      </c>
      <c r="M10636" s="136">
        <v>2.8119999999999998</v>
      </c>
      <c r="N10636" s="136">
        <v>1.071</v>
      </c>
      <c r="O10636" s="136">
        <v>36.734999999999999</v>
      </c>
      <c r="P10636" s="136">
        <v>10.273</v>
      </c>
      <c r="Q10636" s="136">
        <v>0.79900000000000004</v>
      </c>
      <c r="R10636" s="136">
        <v>2.36</v>
      </c>
      <c r="S10636" s="136">
        <v>7.7919999999999998</v>
      </c>
    </row>
    <row r="10637" spans="1:19" ht="11.25" thickBot="1" x14ac:dyDescent="0.2">
      <c r="A10637" s="112"/>
    </row>
    <row r="10638" spans="1:19" ht="11.25" thickBot="1" x14ac:dyDescent="0.2">
      <c r="A10638" s="106" t="s">
        <v>357</v>
      </c>
      <c r="B10638" s="106" t="s">
        <v>358</v>
      </c>
      <c r="C10638" s="131" t="s">
        <v>34</v>
      </c>
      <c r="D10638" s="131" t="s">
        <v>35</v>
      </c>
      <c r="E10638" s="130" t="s">
        <v>36</v>
      </c>
      <c r="F10638" s="130" t="s">
        <v>37</v>
      </c>
      <c r="G10638" s="130" t="s">
        <v>38</v>
      </c>
      <c r="H10638" s="130" t="s">
        <v>39</v>
      </c>
      <c r="I10638" s="130" t="s">
        <v>40</v>
      </c>
      <c r="J10638" s="130" t="s">
        <v>41</v>
      </c>
      <c r="K10638" s="130" t="s">
        <v>42</v>
      </c>
      <c r="L10638" s="130" t="s">
        <v>43</v>
      </c>
      <c r="M10638" s="130" t="s">
        <v>44</v>
      </c>
      <c r="N10638" s="130" t="s">
        <v>45</v>
      </c>
      <c r="O10638" s="130" t="s">
        <v>46</v>
      </c>
      <c r="P10638" s="130" t="s">
        <v>47</v>
      </c>
      <c r="Q10638" s="130" t="s">
        <v>48</v>
      </c>
      <c r="R10638" s="130" t="s">
        <v>49</v>
      </c>
      <c r="S10638" s="130" t="s">
        <v>50</v>
      </c>
    </row>
    <row r="10639" spans="1:19" ht="11.25" thickBot="1" x14ac:dyDescent="0.2">
      <c r="A10639" s="107">
        <v>1</v>
      </c>
      <c r="B10639" s="132">
        <v>0.6175694444444445</v>
      </c>
      <c r="C10639" s="145">
        <v>382234.6</v>
      </c>
      <c r="D10639" s="134" t="s">
        <v>8117</v>
      </c>
      <c r="E10639" s="108">
        <v>7078.2020000000002</v>
      </c>
      <c r="F10639" s="108">
        <v>877.01800000000003</v>
      </c>
      <c r="G10639" s="108">
        <v>7</v>
      </c>
      <c r="H10639" s="108">
        <v>9130</v>
      </c>
      <c r="I10639" s="108">
        <v>55554.974000000002</v>
      </c>
      <c r="J10639" s="108">
        <v>358988.53</v>
      </c>
      <c r="K10639" s="108">
        <v>24577.489000000001</v>
      </c>
      <c r="L10639" s="108">
        <v>48358.059000000001</v>
      </c>
      <c r="M10639" s="108">
        <v>7075.201</v>
      </c>
      <c r="N10639" s="108">
        <v>5028.607</v>
      </c>
      <c r="O10639" s="108">
        <v>850.01700000000005</v>
      </c>
      <c r="P10639" s="108">
        <v>646.01</v>
      </c>
      <c r="Q10639" s="108">
        <v>959.02200000000005</v>
      </c>
      <c r="R10639" s="108">
        <v>825.01599999999996</v>
      </c>
      <c r="S10639" s="108">
        <v>1072.028</v>
      </c>
    </row>
    <row r="10640" spans="1:19" ht="11.25" thickBot="1" x14ac:dyDescent="0.2">
      <c r="A10640" s="112"/>
    </row>
    <row r="10641" spans="1:19" ht="11.25" thickBot="1" x14ac:dyDescent="0.2">
      <c r="A10641" s="107">
        <v>2</v>
      </c>
      <c r="B10641" s="132">
        <v>0.61775462962962957</v>
      </c>
      <c r="C10641" s="145">
        <v>388952.23</v>
      </c>
      <c r="D10641" s="134" t="s">
        <v>8118</v>
      </c>
      <c r="E10641" s="108">
        <v>7392.3109999999997</v>
      </c>
      <c r="F10641" s="108">
        <v>825.01599999999996</v>
      </c>
      <c r="G10641" s="108">
        <v>2</v>
      </c>
      <c r="H10641" s="108">
        <v>9610.2160000000003</v>
      </c>
      <c r="I10641" s="108">
        <v>56276.908000000003</v>
      </c>
      <c r="J10641" s="108">
        <v>364028.86</v>
      </c>
      <c r="K10641" s="108">
        <v>24798.751</v>
      </c>
      <c r="L10641" s="108">
        <v>49346.372000000003</v>
      </c>
      <c r="M10641" s="108">
        <v>7024.1840000000002</v>
      </c>
      <c r="N10641" s="108">
        <v>5088.6210000000001</v>
      </c>
      <c r="O10641" s="108">
        <v>791.01499999999999</v>
      </c>
      <c r="P10641" s="108">
        <v>644.01</v>
      </c>
      <c r="Q10641" s="108">
        <v>993.024</v>
      </c>
      <c r="R10641" s="108">
        <v>797.01499999999999</v>
      </c>
      <c r="S10641" s="108">
        <v>1031.0260000000001</v>
      </c>
    </row>
    <row r="10642" spans="1:19" ht="11.25" thickBot="1" x14ac:dyDescent="0.2">
      <c r="A10642" s="112"/>
    </row>
    <row r="10643" spans="1:19" ht="11.25" thickBot="1" x14ac:dyDescent="0.2">
      <c r="A10643" s="107">
        <v>3</v>
      </c>
      <c r="B10643" s="132">
        <v>0.61792824074074071</v>
      </c>
      <c r="C10643" s="145">
        <v>389995.47</v>
      </c>
      <c r="D10643" s="134" t="s">
        <v>8119</v>
      </c>
      <c r="E10643" s="108">
        <v>7411.3180000000002</v>
      </c>
      <c r="F10643" s="108">
        <v>825.01599999999996</v>
      </c>
      <c r="G10643" s="108">
        <v>4</v>
      </c>
      <c r="H10643" s="108">
        <v>9509.17</v>
      </c>
      <c r="I10643" s="108">
        <v>56741.163999999997</v>
      </c>
      <c r="J10643" s="108">
        <v>362276.72</v>
      </c>
      <c r="K10643" s="108">
        <v>25224.260999999999</v>
      </c>
      <c r="L10643" s="108">
        <v>49757.347999999998</v>
      </c>
      <c r="M10643" s="108">
        <v>7128.2190000000001</v>
      </c>
      <c r="N10643" s="108">
        <v>5039.6090000000004</v>
      </c>
      <c r="O10643" s="108">
        <v>865.01800000000003</v>
      </c>
      <c r="P10643" s="108">
        <v>618.00900000000001</v>
      </c>
      <c r="Q10643" s="108">
        <v>900.01900000000001</v>
      </c>
      <c r="R10643" s="108">
        <v>844.01700000000005</v>
      </c>
      <c r="S10643" s="108">
        <v>1007.024</v>
      </c>
    </row>
    <row r="10644" spans="1:19" ht="11.25" thickBot="1" x14ac:dyDescent="0.2">
      <c r="A10644" s="112"/>
    </row>
    <row r="10645" spans="1:19" ht="11.25" thickBot="1" x14ac:dyDescent="0.2">
      <c r="A10645" s="135" t="s">
        <v>362</v>
      </c>
      <c r="B10645" s="112"/>
      <c r="C10645" s="140">
        <v>387060.77</v>
      </c>
      <c r="D10645" s="134" t="s">
        <v>8120</v>
      </c>
      <c r="E10645" s="136">
        <v>7293.9440000000004</v>
      </c>
      <c r="F10645" s="136">
        <v>842.35</v>
      </c>
      <c r="G10645" s="136">
        <v>4.3330000000000002</v>
      </c>
      <c r="H10645" s="136">
        <v>9416.4619999999995</v>
      </c>
      <c r="I10645" s="136">
        <v>56191.014999999999</v>
      </c>
      <c r="J10645" s="136">
        <v>361764.7</v>
      </c>
      <c r="K10645" s="136">
        <v>24866.832999999999</v>
      </c>
      <c r="L10645" s="136">
        <v>49153.927000000003</v>
      </c>
      <c r="M10645" s="136">
        <v>7075.8680000000004</v>
      </c>
      <c r="N10645" s="136">
        <v>5052.2790000000005</v>
      </c>
      <c r="O10645" s="136">
        <v>835.35</v>
      </c>
      <c r="P10645" s="136">
        <v>636.01</v>
      </c>
      <c r="Q10645" s="136">
        <v>950.68799999999999</v>
      </c>
      <c r="R10645" s="136">
        <v>822.01599999999996</v>
      </c>
      <c r="S10645" s="136">
        <v>1036.693</v>
      </c>
    </row>
    <row r="10646" spans="1:19" ht="11.25" thickBot="1" x14ac:dyDescent="0.2">
      <c r="A10646" s="112"/>
    </row>
    <row r="10647" spans="1:19" ht="11.25" thickBot="1" x14ac:dyDescent="0.2">
      <c r="A10647" s="138" t="s">
        <v>364</v>
      </c>
      <c r="B10647" s="112"/>
      <c r="C10647" s="140">
        <v>4212.0029999999997</v>
      </c>
      <c r="D10647" s="134" t="s">
        <v>8121</v>
      </c>
      <c r="E10647" s="136">
        <v>187.07900000000001</v>
      </c>
      <c r="F10647" s="136">
        <v>30.023</v>
      </c>
      <c r="G10647" s="136">
        <v>2.5169999999999999</v>
      </c>
      <c r="H10647" s="136">
        <v>253.17599999999999</v>
      </c>
      <c r="I10647" s="136">
        <v>597.74199999999996</v>
      </c>
      <c r="J10647" s="136">
        <v>2558.88</v>
      </c>
      <c r="K10647" s="136">
        <v>328.71699999999998</v>
      </c>
      <c r="L10647" s="136">
        <v>719.221</v>
      </c>
      <c r="M10647" s="136">
        <v>52.021000000000001</v>
      </c>
      <c r="N10647" s="136">
        <v>31.95</v>
      </c>
      <c r="O10647" s="136">
        <v>39.121000000000002</v>
      </c>
      <c r="P10647" s="136">
        <v>15.621</v>
      </c>
      <c r="Q10647" s="136">
        <v>47.058999999999997</v>
      </c>
      <c r="R10647" s="136">
        <v>23.643999999999998</v>
      </c>
      <c r="S10647" s="136">
        <v>32.869999999999997</v>
      </c>
    </row>
    <row r="10648" spans="1:19" ht="11.25" thickBot="1" x14ac:dyDescent="0.2">
      <c r="A10648" s="112"/>
    </row>
    <row r="10649" spans="1:19" ht="11.25" thickBot="1" x14ac:dyDescent="0.2">
      <c r="A10649" s="139" t="s">
        <v>366</v>
      </c>
      <c r="B10649" s="112"/>
      <c r="C10649" s="140">
        <v>1.0880000000000001</v>
      </c>
      <c r="D10649" s="134" t="s">
        <v>2751</v>
      </c>
      <c r="E10649" s="136">
        <v>2.5649999999999999</v>
      </c>
      <c r="F10649" s="136">
        <v>3.5640000000000001</v>
      </c>
      <c r="G10649" s="136">
        <v>58.076000000000001</v>
      </c>
      <c r="H10649" s="136">
        <v>2.6890000000000001</v>
      </c>
      <c r="I10649" s="136">
        <v>1.0640000000000001</v>
      </c>
      <c r="J10649" s="136">
        <v>0.70699999999999996</v>
      </c>
      <c r="K10649" s="136">
        <v>1.3220000000000001</v>
      </c>
      <c r="L10649" s="136">
        <v>1.4630000000000001</v>
      </c>
      <c r="M10649" s="136">
        <v>0.73499999999999999</v>
      </c>
      <c r="N10649" s="136">
        <v>0.63200000000000001</v>
      </c>
      <c r="O10649" s="136">
        <v>4.6829999999999998</v>
      </c>
      <c r="P10649" s="136">
        <v>2.456</v>
      </c>
      <c r="Q10649" s="136">
        <v>4.95</v>
      </c>
      <c r="R10649" s="136">
        <v>2.8759999999999999</v>
      </c>
      <c r="S10649" s="136">
        <v>3.1709999999999998</v>
      </c>
    </row>
    <row r="10650" spans="1:19" ht="11.25" thickBot="1" x14ac:dyDescent="0.2">
      <c r="A10650" s="112"/>
    </row>
    <row r="10651" spans="1:19" ht="11.25" thickBot="1" x14ac:dyDescent="0.2">
      <c r="A10651" s="106" t="s">
        <v>357</v>
      </c>
      <c r="B10651" s="106" t="s">
        <v>358</v>
      </c>
      <c r="C10651" s="130" t="s">
        <v>51</v>
      </c>
      <c r="D10651" s="130" t="s">
        <v>52</v>
      </c>
      <c r="E10651" s="130" t="s">
        <v>53</v>
      </c>
      <c r="F10651" s="130" t="s">
        <v>54</v>
      </c>
      <c r="G10651" s="130" t="s">
        <v>55</v>
      </c>
      <c r="H10651" s="130" t="s">
        <v>56</v>
      </c>
      <c r="I10651" s="130" t="s">
        <v>57</v>
      </c>
      <c r="J10651" s="130" t="s">
        <v>58</v>
      </c>
      <c r="K10651" s="130" t="s">
        <v>59</v>
      </c>
      <c r="L10651" s="130" t="s">
        <v>60</v>
      </c>
      <c r="M10651" s="130" t="s">
        <v>61</v>
      </c>
      <c r="N10651" s="130" t="s">
        <v>62</v>
      </c>
      <c r="O10651" s="130" t="s">
        <v>63</v>
      </c>
      <c r="P10651" s="130" t="s">
        <v>64</v>
      </c>
      <c r="Q10651" s="131" t="s">
        <v>65</v>
      </c>
      <c r="R10651" s="131" t="s">
        <v>66</v>
      </c>
      <c r="S10651" s="130" t="s">
        <v>67</v>
      </c>
    </row>
    <row r="10652" spans="1:19" ht="11.25" thickBot="1" x14ac:dyDescent="0.2">
      <c r="A10652" s="107">
        <v>1</v>
      </c>
      <c r="B10652" s="132">
        <v>0.6175694444444445</v>
      </c>
      <c r="C10652" s="108">
        <v>835.01700000000005</v>
      </c>
      <c r="D10652" s="108">
        <v>762.01400000000001</v>
      </c>
      <c r="E10652" s="108">
        <v>307.00200000000001</v>
      </c>
      <c r="F10652" s="108">
        <v>440.005</v>
      </c>
      <c r="G10652" s="108">
        <v>288.00200000000001</v>
      </c>
      <c r="H10652" s="108">
        <v>464.005</v>
      </c>
      <c r="I10652" s="108">
        <v>1738.0730000000001</v>
      </c>
      <c r="J10652" s="108">
        <v>6707.0789999999997</v>
      </c>
      <c r="K10652" s="108">
        <v>9758.2849999999999</v>
      </c>
      <c r="L10652" s="108">
        <v>14</v>
      </c>
      <c r="M10652" s="108">
        <v>9</v>
      </c>
      <c r="N10652" s="108">
        <v>861.01800000000003</v>
      </c>
      <c r="O10652" s="108">
        <v>309.00200000000001</v>
      </c>
      <c r="P10652" s="108">
        <v>33158.366000000002</v>
      </c>
      <c r="Q10652" s="145">
        <v>1741247.7</v>
      </c>
      <c r="R10652" s="134" t="s">
        <v>8122</v>
      </c>
      <c r="S10652" s="108">
        <v>7294.277</v>
      </c>
    </row>
    <row r="10653" spans="1:19" ht="11.25" thickBot="1" x14ac:dyDescent="0.2">
      <c r="A10653" s="112"/>
    </row>
    <row r="10654" spans="1:19" ht="11.25" thickBot="1" x14ac:dyDescent="0.2">
      <c r="A10654" s="107">
        <v>2</v>
      </c>
      <c r="B10654" s="132">
        <v>0.61775462962962957</v>
      </c>
      <c r="C10654" s="108">
        <v>863.01800000000003</v>
      </c>
      <c r="D10654" s="108">
        <v>787.01499999999999</v>
      </c>
      <c r="E10654" s="108">
        <v>318.00200000000001</v>
      </c>
      <c r="F10654" s="108">
        <v>493.00599999999997</v>
      </c>
      <c r="G10654" s="108">
        <v>339.00299999999999</v>
      </c>
      <c r="H10654" s="108">
        <v>390.00400000000002</v>
      </c>
      <c r="I10654" s="108">
        <v>1738.0730000000001</v>
      </c>
      <c r="J10654" s="108">
        <v>6916.1480000000001</v>
      </c>
      <c r="K10654" s="108">
        <v>9993.3960000000006</v>
      </c>
      <c r="L10654" s="108">
        <v>6</v>
      </c>
      <c r="M10654" s="108">
        <v>6</v>
      </c>
      <c r="N10654" s="108">
        <v>857.01800000000003</v>
      </c>
      <c r="O10654" s="108">
        <v>329.00299999999999</v>
      </c>
      <c r="P10654" s="108">
        <v>32992.103000000003</v>
      </c>
      <c r="Q10654" s="145">
        <v>1772978.7</v>
      </c>
      <c r="R10654" s="134" t="s">
        <v>8123</v>
      </c>
      <c r="S10654" s="108">
        <v>7437.3270000000002</v>
      </c>
    </row>
    <row r="10655" spans="1:19" ht="11.25" thickBot="1" x14ac:dyDescent="0.2">
      <c r="A10655" s="112"/>
    </row>
    <row r="10656" spans="1:19" ht="11.25" thickBot="1" x14ac:dyDescent="0.2">
      <c r="A10656" s="107">
        <v>3</v>
      </c>
      <c r="B10656" s="132">
        <v>0.61792824074074071</v>
      </c>
      <c r="C10656" s="108">
        <v>841.01700000000005</v>
      </c>
      <c r="D10656" s="108">
        <v>818.01599999999996</v>
      </c>
      <c r="E10656" s="108">
        <v>341.00299999999999</v>
      </c>
      <c r="F10656" s="108">
        <v>606.00900000000001</v>
      </c>
      <c r="G10656" s="108">
        <v>289.00200000000001</v>
      </c>
      <c r="H10656" s="108">
        <v>401.00400000000002</v>
      </c>
      <c r="I10656" s="108">
        <v>1772.075</v>
      </c>
      <c r="J10656" s="108">
        <v>6805.1109999999999</v>
      </c>
      <c r="K10656" s="108">
        <v>10065.431</v>
      </c>
      <c r="L10656" s="108">
        <v>12</v>
      </c>
      <c r="M10656" s="108">
        <v>5</v>
      </c>
      <c r="N10656" s="108">
        <v>826.01599999999996</v>
      </c>
      <c r="O10656" s="108">
        <v>351.00299999999999</v>
      </c>
      <c r="P10656" s="108">
        <v>33269.544000000002</v>
      </c>
      <c r="Q10656" s="145">
        <v>1782324.9</v>
      </c>
      <c r="R10656" s="134" t="s">
        <v>8124</v>
      </c>
      <c r="S10656" s="108">
        <v>7287.2740000000003</v>
      </c>
    </row>
    <row r="10657" spans="1:19" ht="11.25" thickBot="1" x14ac:dyDescent="0.2">
      <c r="A10657" s="112"/>
    </row>
    <row r="10658" spans="1:19" ht="11.25" thickBot="1" x14ac:dyDescent="0.2">
      <c r="A10658" s="135" t="s">
        <v>362</v>
      </c>
      <c r="B10658" s="112"/>
      <c r="C10658" s="136">
        <v>846.351</v>
      </c>
      <c r="D10658" s="136">
        <v>789.01499999999999</v>
      </c>
      <c r="E10658" s="136">
        <v>322.00200000000001</v>
      </c>
      <c r="F10658" s="136">
        <v>513.00599999999997</v>
      </c>
      <c r="G10658" s="136">
        <v>305.33600000000001</v>
      </c>
      <c r="H10658" s="136">
        <v>418.33800000000002</v>
      </c>
      <c r="I10658" s="136">
        <v>1749.4069999999999</v>
      </c>
      <c r="J10658" s="136">
        <v>6809.4459999999999</v>
      </c>
      <c r="K10658" s="136">
        <v>9939.0370000000003</v>
      </c>
      <c r="L10658" s="136">
        <v>10.667</v>
      </c>
      <c r="M10658" s="136">
        <v>6.6669999999999998</v>
      </c>
      <c r="N10658" s="136">
        <v>848.01700000000005</v>
      </c>
      <c r="O10658" s="136">
        <v>329.66899999999998</v>
      </c>
      <c r="P10658" s="136">
        <v>33140.004000000001</v>
      </c>
      <c r="Q10658" s="140">
        <v>1765517.1</v>
      </c>
      <c r="R10658" s="134" t="s">
        <v>8125</v>
      </c>
      <c r="S10658" s="136">
        <v>7339.6260000000002</v>
      </c>
    </row>
    <row r="10659" spans="1:19" ht="11.25" thickBot="1" x14ac:dyDescent="0.2">
      <c r="A10659" s="112"/>
    </row>
    <row r="10660" spans="1:19" ht="11.25" thickBot="1" x14ac:dyDescent="0.2">
      <c r="A10660" s="138" t="s">
        <v>364</v>
      </c>
      <c r="B10660" s="112"/>
      <c r="C10660" s="136">
        <v>14.743</v>
      </c>
      <c r="D10660" s="136">
        <v>28.055</v>
      </c>
      <c r="E10660" s="136">
        <v>17.350000000000001</v>
      </c>
      <c r="F10660" s="136">
        <v>84.79</v>
      </c>
      <c r="G10660" s="136">
        <v>29.161000000000001</v>
      </c>
      <c r="H10660" s="136">
        <v>39.93</v>
      </c>
      <c r="I10660" s="136">
        <v>19.632000000000001</v>
      </c>
      <c r="J10660" s="136">
        <v>104.602</v>
      </c>
      <c r="K10660" s="136">
        <v>160.626</v>
      </c>
      <c r="L10660" s="136">
        <v>4.1630000000000003</v>
      </c>
      <c r="M10660" s="136">
        <v>2.0819999999999999</v>
      </c>
      <c r="N10660" s="136">
        <v>19.158000000000001</v>
      </c>
      <c r="O10660" s="136">
        <v>21.007999999999999</v>
      </c>
      <c r="P10660" s="136">
        <v>139.62899999999999</v>
      </c>
      <c r="Q10660" s="140">
        <v>21531.151000000002</v>
      </c>
      <c r="R10660" s="134" t="s">
        <v>8126</v>
      </c>
      <c r="S10660" s="136">
        <v>84.683999999999997</v>
      </c>
    </row>
    <row r="10661" spans="1:19" ht="11.25" thickBot="1" x14ac:dyDescent="0.2">
      <c r="A10661" s="112"/>
    </row>
    <row r="10662" spans="1:19" ht="11.25" thickBot="1" x14ac:dyDescent="0.2">
      <c r="A10662" s="139" t="s">
        <v>366</v>
      </c>
      <c r="B10662" s="112"/>
      <c r="C10662" s="136">
        <v>1.742</v>
      </c>
      <c r="D10662" s="136">
        <v>3.556</v>
      </c>
      <c r="E10662" s="136">
        <v>5.3879999999999999</v>
      </c>
      <c r="F10662" s="136">
        <v>16.527999999999999</v>
      </c>
      <c r="G10662" s="136">
        <v>9.5500000000000007</v>
      </c>
      <c r="H10662" s="136">
        <v>9.5449999999999999</v>
      </c>
      <c r="I10662" s="136">
        <v>1.1220000000000001</v>
      </c>
      <c r="J10662" s="136">
        <v>1.536</v>
      </c>
      <c r="K10662" s="136">
        <v>1.6160000000000001</v>
      </c>
      <c r="L10662" s="136">
        <v>39.030999999999999</v>
      </c>
      <c r="M10662" s="136">
        <v>31.225000000000001</v>
      </c>
      <c r="N10662" s="136">
        <v>2.2589999999999999</v>
      </c>
      <c r="O10662" s="136">
        <v>6.3730000000000002</v>
      </c>
      <c r="P10662" s="136">
        <v>0.42099999999999999</v>
      </c>
      <c r="Q10662" s="140">
        <v>1.22</v>
      </c>
      <c r="R10662" s="134" t="s">
        <v>2729</v>
      </c>
      <c r="S10662" s="136">
        <v>1.1539999999999999</v>
      </c>
    </row>
    <row r="10663" spans="1:19" ht="11.25" thickBot="1" x14ac:dyDescent="0.2">
      <c r="A10663" s="112"/>
    </row>
    <row r="10664" spans="1:19" ht="11.25" thickBot="1" x14ac:dyDescent="0.2">
      <c r="A10664" s="106" t="s">
        <v>357</v>
      </c>
      <c r="B10664" s="106" t="s">
        <v>358</v>
      </c>
      <c r="C10664" s="130" t="s">
        <v>68</v>
      </c>
    </row>
    <row r="10665" spans="1:19" ht="11.25" thickBot="1" x14ac:dyDescent="0.2">
      <c r="A10665" s="107">
        <v>1</v>
      </c>
      <c r="B10665" s="132">
        <v>0.6175694444444445</v>
      </c>
      <c r="C10665" s="108">
        <v>1777.076</v>
      </c>
    </row>
    <row r="10666" spans="1:19" ht="11.25" thickBot="1" x14ac:dyDescent="0.2">
      <c r="A10666" s="112"/>
    </row>
    <row r="10667" spans="1:19" ht="11.25" thickBot="1" x14ac:dyDescent="0.2">
      <c r="A10667" s="107">
        <v>2</v>
      </c>
      <c r="B10667" s="132">
        <v>0.61775462962962957</v>
      </c>
      <c r="C10667" s="108">
        <v>1670.067</v>
      </c>
    </row>
    <row r="10668" spans="1:19" ht="11.25" thickBot="1" x14ac:dyDescent="0.2">
      <c r="A10668" s="112"/>
    </row>
    <row r="10669" spans="1:19" ht="11.25" thickBot="1" x14ac:dyDescent="0.2">
      <c r="A10669" s="107">
        <v>3</v>
      </c>
      <c r="B10669" s="132">
        <v>0.61792824074074071</v>
      </c>
      <c r="C10669" s="108">
        <v>1719.0709999999999</v>
      </c>
    </row>
    <row r="10670" spans="1:19" ht="11.25" thickBot="1" x14ac:dyDescent="0.2">
      <c r="A10670" s="112"/>
    </row>
    <row r="10671" spans="1:19" ht="11.25" thickBot="1" x14ac:dyDescent="0.2">
      <c r="A10671" s="135" t="s">
        <v>362</v>
      </c>
      <c r="B10671" s="112"/>
      <c r="C10671" s="136">
        <v>1722.0709999999999</v>
      </c>
    </row>
    <row r="10672" spans="1:19" ht="11.25" thickBot="1" x14ac:dyDescent="0.2">
      <c r="A10672" s="112"/>
    </row>
    <row r="10673" spans="1:19" ht="11.25" thickBot="1" x14ac:dyDescent="0.2">
      <c r="A10673" s="138" t="s">
        <v>364</v>
      </c>
      <c r="B10673" s="112"/>
      <c r="C10673" s="136">
        <v>53.567</v>
      </c>
    </row>
    <row r="10674" spans="1:19" ht="11.25" thickBot="1" x14ac:dyDescent="0.2">
      <c r="A10674" s="112"/>
    </row>
    <row r="10675" spans="1:19" ht="11.25" thickBot="1" x14ac:dyDescent="0.2">
      <c r="A10675" s="139" t="s">
        <v>366</v>
      </c>
      <c r="B10675" s="112"/>
      <c r="C10675" s="136">
        <v>3.1110000000000002</v>
      </c>
    </row>
    <row r="10676" spans="1:19" ht="10.5" x14ac:dyDescent="0.15">
      <c r="A10676" s="112"/>
    </row>
    <row r="10677" spans="1:19" x14ac:dyDescent="0.15">
      <c r="A10677" s="129"/>
      <c r="B10677" s="86" t="s">
        <v>2757</v>
      </c>
    </row>
    <row r="10678" spans="1:19" ht="9.75" thickBot="1" x14ac:dyDescent="0.2">
      <c r="A10678" s="81" t="s">
        <v>5871</v>
      </c>
    </row>
    <row r="10679" spans="1:19" ht="11.25" thickBot="1" x14ac:dyDescent="0.2">
      <c r="A10679" s="106" t="s">
        <v>357</v>
      </c>
      <c r="B10679" s="106" t="s">
        <v>358</v>
      </c>
      <c r="C10679" s="130" t="s">
        <v>0</v>
      </c>
      <c r="D10679" s="130" t="s">
        <v>1</v>
      </c>
      <c r="E10679" s="130" t="s">
        <v>2</v>
      </c>
      <c r="F10679" s="130" t="s">
        <v>3</v>
      </c>
      <c r="G10679" s="130" t="s">
        <v>4</v>
      </c>
      <c r="H10679" s="130" t="s">
        <v>5</v>
      </c>
      <c r="I10679" s="131" t="s">
        <v>6</v>
      </c>
      <c r="J10679" s="131" t="s">
        <v>7</v>
      </c>
      <c r="K10679" s="130" t="s">
        <v>8</v>
      </c>
      <c r="L10679" s="130" t="s">
        <v>9</v>
      </c>
      <c r="M10679" s="130" t="s">
        <v>10</v>
      </c>
      <c r="N10679" s="130" t="s">
        <v>11</v>
      </c>
      <c r="O10679" s="130" t="s">
        <v>12</v>
      </c>
      <c r="P10679" s="130" t="s">
        <v>13</v>
      </c>
      <c r="Q10679" s="130" t="s">
        <v>14</v>
      </c>
      <c r="R10679" s="130" t="s">
        <v>15</v>
      </c>
      <c r="S10679" s="130" t="s">
        <v>16</v>
      </c>
    </row>
    <row r="10680" spans="1:19" ht="11.25" thickBot="1" x14ac:dyDescent="0.2">
      <c r="A10680" s="135" t="s">
        <v>362</v>
      </c>
      <c r="B10680" s="112"/>
      <c r="C10680" s="112"/>
      <c r="D10680" s="112"/>
      <c r="E10680" s="112"/>
      <c r="F10680" s="112"/>
      <c r="G10680" s="112"/>
      <c r="H10680" s="112"/>
      <c r="I10680" s="112"/>
      <c r="J10680" s="112"/>
      <c r="K10680" s="112"/>
      <c r="L10680" s="112"/>
      <c r="M10680" s="112"/>
      <c r="N10680" s="112"/>
      <c r="O10680" s="112"/>
      <c r="P10680" s="112"/>
      <c r="Q10680" s="112"/>
      <c r="R10680" s="112"/>
      <c r="S10680" s="112"/>
    </row>
    <row r="10681" spans="1:19" ht="11.25" thickBot="1" x14ac:dyDescent="0.2">
      <c r="A10681" s="112"/>
    </row>
    <row r="10682" spans="1:19" ht="11.25" thickBot="1" x14ac:dyDescent="0.2">
      <c r="A10682" s="138" t="s">
        <v>364</v>
      </c>
      <c r="B10682" s="112"/>
      <c r="C10682" s="112"/>
      <c r="D10682" s="112"/>
      <c r="E10682" s="112"/>
      <c r="F10682" s="112"/>
      <c r="G10682" s="112"/>
      <c r="H10682" s="112"/>
      <c r="I10682" s="112"/>
      <c r="J10682" s="112"/>
      <c r="K10682" s="112"/>
      <c r="L10682" s="112"/>
      <c r="M10682" s="112"/>
      <c r="N10682" s="112"/>
      <c r="O10682" s="112"/>
      <c r="P10682" s="112"/>
      <c r="Q10682" s="112"/>
      <c r="R10682" s="112"/>
      <c r="S10682" s="112"/>
    </row>
    <row r="10683" spans="1:19" ht="11.25" thickBot="1" x14ac:dyDescent="0.2">
      <c r="A10683" s="112"/>
    </row>
    <row r="10684" spans="1:19" ht="11.25" thickBot="1" x14ac:dyDescent="0.2">
      <c r="A10684" s="139" t="s">
        <v>366</v>
      </c>
      <c r="B10684" s="112"/>
      <c r="C10684" s="112"/>
      <c r="D10684" s="112"/>
      <c r="E10684" s="112"/>
      <c r="F10684" s="112"/>
      <c r="G10684" s="112"/>
      <c r="H10684" s="112"/>
      <c r="I10684" s="112"/>
      <c r="J10684" s="112"/>
      <c r="K10684" s="112"/>
      <c r="L10684" s="112"/>
      <c r="M10684" s="112"/>
      <c r="N10684" s="112"/>
      <c r="O10684" s="112"/>
      <c r="P10684" s="112"/>
      <c r="Q10684" s="112"/>
      <c r="R10684" s="112"/>
      <c r="S10684" s="112"/>
    </row>
    <row r="10685" spans="1:19" ht="11.25" thickBot="1" x14ac:dyDescent="0.2">
      <c r="A10685" s="112"/>
    </row>
    <row r="10686" spans="1:19" ht="11.25" thickBot="1" x14ac:dyDescent="0.2">
      <c r="A10686" s="106" t="s">
        <v>357</v>
      </c>
      <c r="B10686" s="106" t="s">
        <v>358</v>
      </c>
      <c r="C10686" s="130" t="s">
        <v>17</v>
      </c>
      <c r="D10686" s="130" t="s">
        <v>18</v>
      </c>
      <c r="E10686" s="131" t="s">
        <v>19</v>
      </c>
      <c r="F10686" s="131" t="s">
        <v>20</v>
      </c>
      <c r="G10686" s="130" t="s">
        <v>21</v>
      </c>
      <c r="H10686" s="130" t="s">
        <v>22</v>
      </c>
      <c r="I10686" s="130" t="s">
        <v>23</v>
      </c>
      <c r="J10686" s="130" t="s">
        <v>24</v>
      </c>
      <c r="K10686" s="131" t="s">
        <v>25</v>
      </c>
      <c r="L10686" s="131" t="s">
        <v>26</v>
      </c>
      <c r="M10686" s="130" t="s">
        <v>27</v>
      </c>
      <c r="N10686" s="130" t="s">
        <v>28</v>
      </c>
      <c r="O10686" s="130" t="s">
        <v>29</v>
      </c>
      <c r="P10686" s="130" t="s">
        <v>30</v>
      </c>
      <c r="Q10686" s="130" t="s">
        <v>31</v>
      </c>
      <c r="R10686" s="130" t="s">
        <v>32</v>
      </c>
      <c r="S10686" s="130" t="s">
        <v>33</v>
      </c>
    </row>
    <row r="10687" spans="1:19" ht="11.25" thickBot="1" x14ac:dyDescent="0.2">
      <c r="A10687" s="135" t="s">
        <v>362</v>
      </c>
      <c r="B10687" s="112"/>
      <c r="C10687" s="112"/>
      <c r="D10687" s="112"/>
      <c r="E10687" s="112"/>
      <c r="F10687" s="112"/>
      <c r="G10687" s="112"/>
      <c r="H10687" s="112"/>
      <c r="I10687" s="112"/>
      <c r="J10687" s="112"/>
      <c r="K10687" s="112"/>
      <c r="L10687" s="112"/>
      <c r="M10687" s="112"/>
      <c r="N10687" s="112"/>
      <c r="O10687" s="112"/>
      <c r="P10687" s="112"/>
      <c r="Q10687" s="112"/>
      <c r="R10687" s="112"/>
      <c r="S10687" s="112"/>
    </row>
    <row r="10688" spans="1:19" ht="11.25" thickBot="1" x14ac:dyDescent="0.2">
      <c r="A10688" s="112"/>
    </row>
    <row r="10689" spans="1:19" ht="11.25" thickBot="1" x14ac:dyDescent="0.2">
      <c r="A10689" s="138" t="s">
        <v>364</v>
      </c>
      <c r="B10689" s="112"/>
      <c r="C10689" s="112"/>
      <c r="D10689" s="112"/>
      <c r="E10689" s="112"/>
      <c r="F10689" s="112"/>
      <c r="G10689" s="112"/>
      <c r="H10689" s="112"/>
      <c r="I10689" s="112"/>
      <c r="J10689" s="112"/>
      <c r="K10689" s="112"/>
      <c r="L10689" s="112"/>
      <c r="M10689" s="112"/>
      <c r="N10689" s="112"/>
      <c r="O10689" s="112"/>
      <c r="P10689" s="112"/>
      <c r="Q10689" s="112"/>
      <c r="R10689" s="112"/>
      <c r="S10689" s="112"/>
    </row>
    <row r="10690" spans="1:19" ht="11.25" thickBot="1" x14ac:dyDescent="0.2">
      <c r="A10690" s="112"/>
    </row>
    <row r="10691" spans="1:19" ht="11.25" thickBot="1" x14ac:dyDescent="0.2">
      <c r="A10691" s="139" t="s">
        <v>366</v>
      </c>
      <c r="B10691" s="112"/>
      <c r="C10691" s="112"/>
      <c r="D10691" s="112"/>
      <c r="E10691" s="112"/>
      <c r="F10691" s="112"/>
      <c r="G10691" s="112"/>
      <c r="H10691" s="112"/>
      <c r="I10691" s="112"/>
      <c r="J10691" s="112"/>
      <c r="K10691" s="112"/>
      <c r="L10691" s="112"/>
      <c r="M10691" s="112"/>
      <c r="N10691" s="112"/>
      <c r="O10691" s="112"/>
      <c r="P10691" s="112"/>
      <c r="Q10691" s="112"/>
      <c r="R10691" s="112"/>
      <c r="S10691" s="112"/>
    </row>
    <row r="10692" spans="1:19" ht="11.25" thickBot="1" x14ac:dyDescent="0.2">
      <c r="A10692" s="112"/>
    </row>
    <row r="10693" spans="1:19" ht="11.25" thickBot="1" x14ac:dyDescent="0.2">
      <c r="A10693" s="106" t="s">
        <v>357</v>
      </c>
      <c r="B10693" s="106" t="s">
        <v>358</v>
      </c>
      <c r="C10693" s="131" t="s">
        <v>34</v>
      </c>
      <c r="D10693" s="131" t="s">
        <v>35</v>
      </c>
      <c r="E10693" s="130" t="s">
        <v>36</v>
      </c>
      <c r="F10693" s="130" t="s">
        <v>37</v>
      </c>
      <c r="G10693" s="130" t="s">
        <v>38</v>
      </c>
      <c r="H10693" s="130" t="s">
        <v>39</v>
      </c>
      <c r="I10693" s="130" t="s">
        <v>40</v>
      </c>
      <c r="J10693" s="130" t="s">
        <v>41</v>
      </c>
      <c r="K10693" s="130" t="s">
        <v>42</v>
      </c>
      <c r="L10693" s="130" t="s">
        <v>43</v>
      </c>
      <c r="M10693" s="130" t="s">
        <v>44</v>
      </c>
      <c r="N10693" s="130" t="s">
        <v>45</v>
      </c>
      <c r="O10693" s="130" t="s">
        <v>46</v>
      </c>
      <c r="P10693" s="130" t="s">
        <v>47</v>
      </c>
      <c r="Q10693" s="130" t="s">
        <v>48</v>
      </c>
      <c r="R10693" s="130" t="s">
        <v>49</v>
      </c>
      <c r="S10693" s="130" t="s">
        <v>50</v>
      </c>
    </row>
    <row r="10694" spans="1:19" ht="11.25" thickBot="1" x14ac:dyDescent="0.2">
      <c r="A10694" s="135" t="s">
        <v>362</v>
      </c>
      <c r="B10694" s="112"/>
      <c r="C10694" s="112"/>
      <c r="D10694" s="112"/>
      <c r="E10694" s="112"/>
      <c r="F10694" s="112"/>
      <c r="G10694" s="112"/>
      <c r="H10694" s="112"/>
      <c r="I10694" s="112"/>
      <c r="J10694" s="112"/>
      <c r="K10694" s="112"/>
      <c r="L10694" s="112"/>
      <c r="M10694" s="112"/>
      <c r="N10694" s="112"/>
      <c r="O10694" s="112"/>
      <c r="P10694" s="112"/>
      <c r="Q10694" s="112"/>
      <c r="R10694" s="112"/>
      <c r="S10694" s="112"/>
    </row>
    <row r="10695" spans="1:19" ht="11.25" thickBot="1" x14ac:dyDescent="0.2">
      <c r="A10695" s="112"/>
    </row>
    <row r="10696" spans="1:19" ht="11.25" thickBot="1" x14ac:dyDescent="0.2">
      <c r="A10696" s="138" t="s">
        <v>364</v>
      </c>
      <c r="B10696" s="112"/>
      <c r="C10696" s="112"/>
      <c r="D10696" s="112"/>
      <c r="E10696" s="112"/>
      <c r="F10696" s="112"/>
      <c r="G10696" s="112"/>
      <c r="H10696" s="112"/>
      <c r="I10696" s="112"/>
      <c r="J10696" s="112"/>
      <c r="K10696" s="112"/>
      <c r="L10696" s="112"/>
      <c r="M10696" s="112"/>
      <c r="N10696" s="112"/>
      <c r="O10696" s="112"/>
      <c r="P10696" s="112"/>
      <c r="Q10696" s="112"/>
      <c r="R10696" s="112"/>
      <c r="S10696" s="112"/>
    </row>
    <row r="10697" spans="1:19" ht="11.25" thickBot="1" x14ac:dyDescent="0.2">
      <c r="A10697" s="112"/>
    </row>
    <row r="10698" spans="1:19" ht="11.25" thickBot="1" x14ac:dyDescent="0.2">
      <c r="A10698" s="139" t="s">
        <v>366</v>
      </c>
      <c r="B10698" s="112"/>
      <c r="C10698" s="112"/>
      <c r="D10698" s="112"/>
      <c r="E10698" s="112"/>
      <c r="F10698" s="112"/>
      <c r="G10698" s="112"/>
      <c r="H10698" s="112"/>
      <c r="I10698" s="112"/>
      <c r="J10698" s="112"/>
      <c r="K10698" s="112"/>
      <c r="L10698" s="112"/>
      <c r="M10698" s="112"/>
      <c r="N10698" s="112"/>
      <c r="O10698" s="112"/>
      <c r="P10698" s="112"/>
      <c r="Q10698" s="112"/>
      <c r="R10698" s="112"/>
      <c r="S10698" s="112"/>
    </row>
    <row r="10699" spans="1:19" ht="11.25" thickBot="1" x14ac:dyDescent="0.2">
      <c r="A10699" s="112"/>
    </row>
    <row r="10700" spans="1:19" ht="11.25" thickBot="1" x14ac:dyDescent="0.2">
      <c r="A10700" s="106" t="s">
        <v>357</v>
      </c>
      <c r="B10700" s="106" t="s">
        <v>358</v>
      </c>
      <c r="C10700" s="130" t="s">
        <v>51</v>
      </c>
      <c r="D10700" s="130" t="s">
        <v>52</v>
      </c>
      <c r="E10700" s="130" t="s">
        <v>53</v>
      </c>
      <c r="F10700" s="130" t="s">
        <v>54</v>
      </c>
      <c r="G10700" s="130" t="s">
        <v>55</v>
      </c>
      <c r="H10700" s="130" t="s">
        <v>56</v>
      </c>
      <c r="I10700" s="130" t="s">
        <v>57</v>
      </c>
      <c r="J10700" s="130" t="s">
        <v>58</v>
      </c>
      <c r="K10700" s="130" t="s">
        <v>59</v>
      </c>
      <c r="L10700" s="130" t="s">
        <v>60</v>
      </c>
      <c r="M10700" s="130" t="s">
        <v>61</v>
      </c>
      <c r="N10700" s="130" t="s">
        <v>62</v>
      </c>
      <c r="O10700" s="130" t="s">
        <v>63</v>
      </c>
      <c r="P10700" s="130" t="s">
        <v>64</v>
      </c>
      <c r="Q10700" s="131" t="s">
        <v>65</v>
      </c>
      <c r="R10700" s="131" t="s">
        <v>66</v>
      </c>
      <c r="S10700" s="130" t="s">
        <v>67</v>
      </c>
    </row>
    <row r="10701" spans="1:19" ht="11.25" thickBot="1" x14ac:dyDescent="0.2">
      <c r="A10701" s="135" t="s">
        <v>362</v>
      </c>
      <c r="B10701" s="112"/>
      <c r="C10701" s="112"/>
      <c r="D10701" s="112"/>
      <c r="E10701" s="112"/>
      <c r="F10701" s="112"/>
      <c r="G10701" s="112"/>
      <c r="H10701" s="112"/>
      <c r="I10701" s="112"/>
      <c r="J10701" s="112"/>
      <c r="K10701" s="112"/>
      <c r="L10701" s="112"/>
      <c r="M10701" s="112"/>
      <c r="N10701" s="112"/>
      <c r="O10701" s="112"/>
      <c r="P10701" s="112"/>
      <c r="Q10701" s="112"/>
      <c r="R10701" s="112"/>
      <c r="S10701" s="112"/>
    </row>
    <row r="10702" spans="1:19" ht="11.25" thickBot="1" x14ac:dyDescent="0.2">
      <c r="A10702" s="112"/>
    </row>
    <row r="10703" spans="1:19" ht="11.25" thickBot="1" x14ac:dyDescent="0.2">
      <c r="A10703" s="138" t="s">
        <v>364</v>
      </c>
      <c r="B10703" s="112"/>
      <c r="C10703" s="112"/>
      <c r="D10703" s="112"/>
      <c r="E10703" s="112"/>
      <c r="F10703" s="112"/>
      <c r="G10703" s="112"/>
      <c r="H10703" s="112"/>
      <c r="I10703" s="112"/>
      <c r="J10703" s="112"/>
      <c r="K10703" s="112"/>
      <c r="L10703" s="112"/>
      <c r="M10703" s="112"/>
      <c r="N10703" s="112"/>
      <c r="O10703" s="112"/>
      <c r="P10703" s="112"/>
      <c r="Q10703" s="112"/>
      <c r="R10703" s="112"/>
      <c r="S10703" s="112"/>
    </row>
    <row r="10704" spans="1:19" ht="11.25" thickBot="1" x14ac:dyDescent="0.2">
      <c r="A10704" s="112"/>
    </row>
    <row r="10705" spans="1:19" ht="11.25" thickBot="1" x14ac:dyDescent="0.2">
      <c r="A10705" s="139" t="s">
        <v>366</v>
      </c>
      <c r="B10705" s="112"/>
      <c r="C10705" s="112"/>
      <c r="D10705" s="112"/>
      <c r="E10705" s="112"/>
      <c r="F10705" s="112"/>
      <c r="G10705" s="112"/>
      <c r="H10705" s="112"/>
      <c r="I10705" s="112"/>
      <c r="J10705" s="112"/>
      <c r="K10705" s="112"/>
      <c r="L10705" s="112"/>
      <c r="M10705" s="112"/>
      <c r="N10705" s="112"/>
      <c r="O10705" s="112"/>
      <c r="P10705" s="112"/>
      <c r="Q10705" s="112"/>
      <c r="R10705" s="112"/>
      <c r="S10705" s="112"/>
    </row>
    <row r="10706" spans="1:19" ht="11.25" thickBot="1" x14ac:dyDescent="0.2">
      <c r="A10706" s="112"/>
    </row>
    <row r="10707" spans="1:19" ht="11.25" thickBot="1" x14ac:dyDescent="0.2">
      <c r="A10707" s="106" t="s">
        <v>357</v>
      </c>
      <c r="B10707" s="106" t="s">
        <v>358</v>
      </c>
      <c r="C10707" s="130" t="s">
        <v>68</v>
      </c>
    </row>
    <row r="10708" spans="1:19" ht="11.25" thickBot="1" x14ac:dyDescent="0.2">
      <c r="A10708" s="135" t="s">
        <v>362</v>
      </c>
      <c r="B10708" s="112"/>
      <c r="C10708" s="112"/>
    </row>
    <row r="10709" spans="1:19" ht="11.25" thickBot="1" x14ac:dyDescent="0.2">
      <c r="A10709" s="112"/>
    </row>
    <row r="10710" spans="1:19" ht="11.25" thickBot="1" x14ac:dyDescent="0.2">
      <c r="A10710" s="138" t="s">
        <v>364</v>
      </c>
      <c r="B10710" s="112"/>
      <c r="C10710" s="112"/>
    </row>
    <row r="10711" spans="1:19" ht="11.25" thickBot="1" x14ac:dyDescent="0.2">
      <c r="A10711" s="112"/>
    </row>
    <row r="10712" spans="1:19" ht="11.25" thickBot="1" x14ac:dyDescent="0.2">
      <c r="A10712" s="139" t="s">
        <v>366</v>
      </c>
      <c r="B10712" s="112"/>
      <c r="C10712" s="112"/>
    </row>
    <row r="10713" spans="1:19" ht="10.5" x14ac:dyDescent="0.15">
      <c r="A10713" s="112"/>
    </row>
    <row r="10714" spans="1:19" x14ac:dyDescent="0.15">
      <c r="A10714" s="129"/>
      <c r="B10714" s="86" t="s">
        <v>2758</v>
      </c>
    </row>
    <row r="10715" spans="1:19" ht="9.75" thickBot="1" x14ac:dyDescent="0.2">
      <c r="A10715" s="81" t="s">
        <v>5871</v>
      </c>
    </row>
    <row r="10716" spans="1:19" ht="11.25" thickBot="1" x14ac:dyDescent="0.2">
      <c r="A10716" s="106" t="s">
        <v>357</v>
      </c>
      <c r="B10716" s="106" t="s">
        <v>358</v>
      </c>
      <c r="C10716" s="130" t="s">
        <v>0</v>
      </c>
      <c r="D10716" s="130" t="s">
        <v>1</v>
      </c>
      <c r="E10716" s="130" t="s">
        <v>2</v>
      </c>
      <c r="F10716" s="130" t="s">
        <v>3</v>
      </c>
      <c r="G10716" s="130" t="s">
        <v>4</v>
      </c>
      <c r="H10716" s="130" t="s">
        <v>5</v>
      </c>
      <c r="I10716" s="131" t="s">
        <v>6</v>
      </c>
      <c r="J10716" s="131" t="s">
        <v>7</v>
      </c>
      <c r="K10716" s="130" t="s">
        <v>8</v>
      </c>
      <c r="L10716" s="130" t="s">
        <v>9</v>
      </c>
      <c r="M10716" s="130" t="s">
        <v>10</v>
      </c>
      <c r="N10716" s="130" t="s">
        <v>11</v>
      </c>
      <c r="O10716" s="130" t="s">
        <v>12</v>
      </c>
      <c r="P10716" s="130" t="s">
        <v>13</v>
      </c>
      <c r="Q10716" s="130" t="s">
        <v>14</v>
      </c>
      <c r="R10716" s="130" t="s">
        <v>15</v>
      </c>
      <c r="S10716" s="130" t="s">
        <v>16</v>
      </c>
    </row>
    <row r="10717" spans="1:19" ht="11.25" thickBot="1" x14ac:dyDescent="0.2">
      <c r="A10717" s="107">
        <v>1</v>
      </c>
      <c r="B10717" s="132">
        <v>0.62396990740740743</v>
      </c>
      <c r="C10717" s="141" t="s">
        <v>8127</v>
      </c>
      <c r="D10717" s="141" t="s">
        <v>8128</v>
      </c>
      <c r="E10717" s="141" t="s">
        <v>8129</v>
      </c>
      <c r="F10717" s="108">
        <v>942210.09</v>
      </c>
      <c r="G10717" s="141" t="s">
        <v>8130</v>
      </c>
      <c r="H10717" s="141" t="s">
        <v>8131</v>
      </c>
      <c r="I10717" s="145">
        <v>18856.53</v>
      </c>
      <c r="J10717" s="134" t="s">
        <v>8132</v>
      </c>
      <c r="K10717" s="141" t="s">
        <v>8133</v>
      </c>
      <c r="L10717" s="108">
        <v>460.005</v>
      </c>
      <c r="M10717" s="108">
        <v>26726.132000000001</v>
      </c>
      <c r="N10717" s="108">
        <v>58851.004999999997</v>
      </c>
      <c r="O10717" s="108">
        <v>1792113.5</v>
      </c>
      <c r="P10717" s="108">
        <v>454815.98</v>
      </c>
      <c r="Q10717" s="108">
        <v>8807.8619999999992</v>
      </c>
      <c r="R10717" s="108">
        <v>12693.866</v>
      </c>
      <c r="S10717" s="108">
        <v>88128.004000000001</v>
      </c>
    </row>
    <row r="10718" spans="1:19" ht="11.25" thickBot="1" x14ac:dyDescent="0.2">
      <c r="A10718" s="112"/>
    </row>
    <row r="10719" spans="1:19" ht="11.25" thickBot="1" x14ac:dyDescent="0.2">
      <c r="A10719" s="107">
        <v>2</v>
      </c>
      <c r="B10719" s="132">
        <v>0.62415509259259261</v>
      </c>
      <c r="C10719" s="141" t="s">
        <v>8134</v>
      </c>
      <c r="D10719" s="141" t="s">
        <v>8135</v>
      </c>
      <c r="E10719" s="141" t="s">
        <v>8136</v>
      </c>
      <c r="F10719" s="108">
        <v>941980.03</v>
      </c>
      <c r="G10719" s="141" t="s">
        <v>8137</v>
      </c>
      <c r="H10719" s="141" t="s">
        <v>8138</v>
      </c>
      <c r="I10719" s="145">
        <v>19015.673999999999</v>
      </c>
      <c r="J10719" s="134" t="s">
        <v>8139</v>
      </c>
      <c r="K10719" s="141" t="s">
        <v>8140</v>
      </c>
      <c r="L10719" s="108">
        <v>490.00599999999997</v>
      </c>
      <c r="M10719" s="108">
        <v>26729.135999999999</v>
      </c>
      <c r="N10719" s="108">
        <v>59341.392999999996</v>
      </c>
      <c r="O10719" s="141" t="s">
        <v>8141</v>
      </c>
      <c r="P10719" s="108">
        <v>456282.53</v>
      </c>
      <c r="Q10719" s="108">
        <v>8776.848</v>
      </c>
      <c r="R10719" s="108">
        <v>12691.865</v>
      </c>
      <c r="S10719" s="108">
        <v>87855.857999999993</v>
      </c>
    </row>
    <row r="10720" spans="1:19" ht="11.25" thickBot="1" x14ac:dyDescent="0.2">
      <c r="A10720" s="112"/>
    </row>
    <row r="10721" spans="1:19" ht="11.25" thickBot="1" x14ac:dyDescent="0.2">
      <c r="A10721" s="107">
        <v>3</v>
      </c>
      <c r="B10721" s="132">
        <v>0.62432870370370364</v>
      </c>
      <c r="C10721" s="141" t="s">
        <v>8142</v>
      </c>
      <c r="D10721" s="141" t="s">
        <v>8143</v>
      </c>
      <c r="E10721" s="141" t="s">
        <v>8144</v>
      </c>
      <c r="F10721" s="108">
        <v>954897.62</v>
      </c>
      <c r="G10721" s="141" t="s">
        <v>8145</v>
      </c>
      <c r="H10721" s="141" t="s">
        <v>8146</v>
      </c>
      <c r="I10721" s="145">
        <v>19159.806</v>
      </c>
      <c r="J10721" s="134" t="s">
        <v>8147</v>
      </c>
      <c r="K10721" s="141" t="s">
        <v>8148</v>
      </c>
      <c r="L10721" s="108">
        <v>494.00599999999997</v>
      </c>
      <c r="M10721" s="108">
        <v>26634.013999999999</v>
      </c>
      <c r="N10721" s="108">
        <v>59913.025999999998</v>
      </c>
      <c r="O10721" s="108">
        <v>1811585.4</v>
      </c>
      <c r="P10721" s="108">
        <v>460961.86</v>
      </c>
      <c r="Q10721" s="108">
        <v>8827.8700000000008</v>
      </c>
      <c r="R10721" s="108">
        <v>12848.960999999999</v>
      </c>
      <c r="S10721" s="108">
        <v>88784.782999999996</v>
      </c>
    </row>
    <row r="10722" spans="1:19" ht="11.25" thickBot="1" x14ac:dyDescent="0.2">
      <c r="A10722" s="112"/>
    </row>
    <row r="10723" spans="1:19" ht="11.25" thickBot="1" x14ac:dyDescent="0.2">
      <c r="A10723" s="135" t="s">
        <v>362</v>
      </c>
      <c r="B10723" s="112"/>
      <c r="C10723" s="141" t="s">
        <v>8149</v>
      </c>
      <c r="D10723" s="141" t="s">
        <v>8150</v>
      </c>
      <c r="E10723" s="141" t="s">
        <v>8151</v>
      </c>
      <c r="F10723" s="136">
        <v>946362.58</v>
      </c>
      <c r="G10723" s="141" t="s">
        <v>8152</v>
      </c>
      <c r="H10723" s="141" t="s">
        <v>8153</v>
      </c>
      <c r="I10723" s="140">
        <v>19010.669999999998</v>
      </c>
      <c r="J10723" s="134" t="s">
        <v>8154</v>
      </c>
      <c r="K10723" s="141" t="s">
        <v>8155</v>
      </c>
      <c r="L10723" s="136">
        <v>481.339</v>
      </c>
      <c r="M10723" s="136">
        <v>26696.427</v>
      </c>
      <c r="N10723" s="136">
        <v>59368.474999999999</v>
      </c>
      <c r="O10723" s="141" t="s">
        <v>8156</v>
      </c>
      <c r="P10723" s="136">
        <v>457353.45</v>
      </c>
      <c r="Q10723" s="136">
        <v>8804.1929999999993</v>
      </c>
      <c r="R10723" s="136">
        <v>12744.897000000001</v>
      </c>
      <c r="S10723" s="136">
        <v>88256.214999999997</v>
      </c>
    </row>
    <row r="10724" spans="1:19" ht="11.25" thickBot="1" x14ac:dyDescent="0.2">
      <c r="A10724" s="112"/>
    </row>
    <row r="10725" spans="1:19" ht="11.25" thickBot="1" x14ac:dyDescent="0.2">
      <c r="A10725" s="138" t="s">
        <v>364</v>
      </c>
      <c r="B10725" s="112"/>
      <c r="C10725" s="141" t="s">
        <v>8157</v>
      </c>
      <c r="D10725" s="141" t="s">
        <v>8158</v>
      </c>
      <c r="E10725" s="141" t="s">
        <v>8159</v>
      </c>
      <c r="F10725" s="136">
        <v>7392.4539999999997</v>
      </c>
      <c r="G10725" s="141" t="s">
        <v>8160</v>
      </c>
      <c r="H10725" s="141" t="s">
        <v>8161</v>
      </c>
      <c r="I10725" s="140">
        <v>151.69999999999999</v>
      </c>
      <c r="J10725" s="134" t="s">
        <v>8162</v>
      </c>
      <c r="K10725" s="141" t="s">
        <v>8163</v>
      </c>
      <c r="L10725" s="136">
        <v>18.584</v>
      </c>
      <c r="M10725" s="136">
        <v>54.072000000000003</v>
      </c>
      <c r="N10725" s="136">
        <v>531.52800000000002</v>
      </c>
      <c r="O10725" s="141" t="s">
        <v>8164</v>
      </c>
      <c r="P10725" s="136">
        <v>3209.85</v>
      </c>
      <c r="Q10725" s="136">
        <v>25.707999999999998</v>
      </c>
      <c r="R10725" s="136">
        <v>90.126999999999995</v>
      </c>
      <c r="S10725" s="136">
        <v>477.55</v>
      </c>
    </row>
    <row r="10726" spans="1:19" ht="11.25" thickBot="1" x14ac:dyDescent="0.2">
      <c r="A10726" s="112"/>
    </row>
    <row r="10727" spans="1:19" ht="11.25" thickBot="1" x14ac:dyDescent="0.2">
      <c r="A10727" s="139" t="s">
        <v>366</v>
      </c>
      <c r="B10727" s="112"/>
      <c r="C10727" s="141" t="s">
        <v>8165</v>
      </c>
      <c r="D10727" s="141" t="s">
        <v>8166</v>
      </c>
      <c r="E10727" s="141" t="s">
        <v>8167</v>
      </c>
      <c r="F10727" s="136">
        <v>0.78100000000000003</v>
      </c>
      <c r="G10727" s="141" t="s">
        <v>8168</v>
      </c>
      <c r="H10727" s="141" t="s">
        <v>4081</v>
      </c>
      <c r="I10727" s="140">
        <v>0.79800000000000004</v>
      </c>
      <c r="J10727" s="134" t="s">
        <v>2800</v>
      </c>
      <c r="K10727" s="141" t="s">
        <v>8169</v>
      </c>
      <c r="L10727" s="136">
        <v>3.8610000000000002</v>
      </c>
      <c r="M10727" s="136">
        <v>0.20300000000000001</v>
      </c>
      <c r="N10727" s="136">
        <v>0.89500000000000002</v>
      </c>
      <c r="O10727" s="141" t="s">
        <v>8170</v>
      </c>
      <c r="P10727" s="136">
        <v>0.70199999999999996</v>
      </c>
      <c r="Q10727" s="136">
        <v>0.29199999999999998</v>
      </c>
      <c r="R10727" s="136">
        <v>0.70699999999999996</v>
      </c>
      <c r="S10727" s="136">
        <v>0.54100000000000004</v>
      </c>
    </row>
    <row r="10728" spans="1:19" ht="11.25" thickBot="1" x14ac:dyDescent="0.2">
      <c r="A10728" s="112"/>
    </row>
    <row r="10729" spans="1:19" ht="11.25" thickBot="1" x14ac:dyDescent="0.2">
      <c r="A10729" s="106" t="s">
        <v>357</v>
      </c>
      <c r="B10729" s="106" t="s">
        <v>358</v>
      </c>
      <c r="C10729" s="130" t="s">
        <v>17</v>
      </c>
      <c r="D10729" s="130" t="s">
        <v>18</v>
      </c>
      <c r="E10729" s="131" t="s">
        <v>19</v>
      </c>
      <c r="F10729" s="131" t="s">
        <v>20</v>
      </c>
      <c r="G10729" s="130" t="s">
        <v>21</v>
      </c>
      <c r="H10729" s="130" t="s">
        <v>22</v>
      </c>
      <c r="I10729" s="130" t="s">
        <v>23</v>
      </c>
      <c r="J10729" s="130" t="s">
        <v>24</v>
      </c>
      <c r="K10729" s="131" t="s">
        <v>25</v>
      </c>
      <c r="L10729" s="131" t="s">
        <v>26</v>
      </c>
      <c r="M10729" s="130" t="s">
        <v>27</v>
      </c>
      <c r="N10729" s="130" t="s">
        <v>28</v>
      </c>
      <c r="O10729" s="130" t="s">
        <v>29</v>
      </c>
      <c r="P10729" s="130" t="s">
        <v>30</v>
      </c>
      <c r="Q10729" s="130" t="s">
        <v>31</v>
      </c>
      <c r="R10729" s="130" t="s">
        <v>32</v>
      </c>
      <c r="S10729" s="130" t="s">
        <v>33</v>
      </c>
    </row>
    <row r="10730" spans="1:19" ht="11.25" thickBot="1" x14ac:dyDescent="0.2">
      <c r="A10730" s="107">
        <v>1</v>
      </c>
      <c r="B10730" s="132">
        <v>0.62396990740740743</v>
      </c>
      <c r="C10730" s="108">
        <v>55705.375</v>
      </c>
      <c r="D10730" s="108">
        <v>43725.839</v>
      </c>
      <c r="E10730" s="145">
        <v>22400.036</v>
      </c>
      <c r="F10730" s="145">
        <v>866917.47</v>
      </c>
      <c r="G10730" s="108">
        <v>33</v>
      </c>
      <c r="H10730" s="108">
        <v>42</v>
      </c>
      <c r="I10730" s="108">
        <v>219870.14</v>
      </c>
      <c r="J10730" s="141" t="s">
        <v>8171</v>
      </c>
      <c r="K10730" s="145">
        <v>175915.59</v>
      </c>
      <c r="L10730" s="134" t="s">
        <v>8172</v>
      </c>
      <c r="M10730" s="108">
        <v>3337.2669999999998</v>
      </c>
      <c r="N10730" s="108">
        <v>5954.8509999999997</v>
      </c>
      <c r="O10730" s="108">
        <v>9</v>
      </c>
      <c r="P10730" s="108">
        <v>248.001</v>
      </c>
      <c r="Q10730" s="108">
        <v>1195.0340000000001</v>
      </c>
      <c r="R10730" s="108">
        <v>775.01400000000001</v>
      </c>
      <c r="S10730" s="108">
        <v>346.00299999999999</v>
      </c>
    </row>
    <row r="10731" spans="1:19" ht="11.25" thickBot="1" x14ac:dyDescent="0.2">
      <c r="A10731" s="112"/>
    </row>
    <row r="10732" spans="1:19" ht="11.25" thickBot="1" x14ac:dyDescent="0.2">
      <c r="A10732" s="107">
        <v>2</v>
      </c>
      <c r="B10732" s="132">
        <v>0.62415509259259261</v>
      </c>
      <c r="C10732" s="108">
        <v>55218.080000000002</v>
      </c>
      <c r="D10732" s="108">
        <v>43545.461000000003</v>
      </c>
      <c r="E10732" s="145">
        <v>22669.327000000001</v>
      </c>
      <c r="F10732" s="145">
        <v>874211.99</v>
      </c>
      <c r="G10732" s="108">
        <v>30</v>
      </c>
      <c r="H10732" s="108">
        <v>56</v>
      </c>
      <c r="I10732" s="108">
        <v>222471.54</v>
      </c>
      <c r="J10732" s="141" t="s">
        <v>8173</v>
      </c>
      <c r="K10732" s="145">
        <v>177830.75</v>
      </c>
      <c r="L10732" s="134" t="s">
        <v>8174</v>
      </c>
      <c r="M10732" s="108">
        <v>2610.1640000000002</v>
      </c>
      <c r="N10732" s="108">
        <v>5996.8630000000003</v>
      </c>
      <c r="O10732" s="108">
        <v>11</v>
      </c>
      <c r="P10732" s="108">
        <v>238.001</v>
      </c>
      <c r="Q10732" s="108">
        <v>1140.0309999999999</v>
      </c>
      <c r="R10732" s="108">
        <v>789.01499999999999</v>
      </c>
      <c r="S10732" s="108">
        <v>345.00299999999999</v>
      </c>
    </row>
    <row r="10733" spans="1:19" ht="11.25" thickBot="1" x14ac:dyDescent="0.2">
      <c r="A10733" s="112"/>
    </row>
    <row r="10734" spans="1:19" ht="11.25" thickBot="1" x14ac:dyDescent="0.2">
      <c r="A10734" s="107">
        <v>3</v>
      </c>
      <c r="B10734" s="132">
        <v>0.62432870370370364</v>
      </c>
      <c r="C10734" s="108">
        <v>55837.728000000003</v>
      </c>
      <c r="D10734" s="108">
        <v>43555.482000000004</v>
      </c>
      <c r="E10734" s="145">
        <v>22877.554</v>
      </c>
      <c r="F10734" s="145">
        <v>885075.56</v>
      </c>
      <c r="G10734" s="108">
        <v>34</v>
      </c>
      <c r="H10734" s="108">
        <v>46</v>
      </c>
      <c r="I10734" s="108">
        <v>222731.29</v>
      </c>
      <c r="J10734" s="141" t="s">
        <v>8175</v>
      </c>
      <c r="K10734" s="145">
        <v>179253.86</v>
      </c>
      <c r="L10734" s="134" t="s">
        <v>8176</v>
      </c>
      <c r="M10734" s="108">
        <v>2716.1770000000001</v>
      </c>
      <c r="N10734" s="108">
        <v>6063.8819999999996</v>
      </c>
      <c r="O10734" s="108">
        <v>4</v>
      </c>
      <c r="P10734" s="108">
        <v>254.00200000000001</v>
      </c>
      <c r="Q10734" s="108">
        <v>1107.029</v>
      </c>
      <c r="R10734" s="108">
        <v>748.01300000000003</v>
      </c>
      <c r="S10734" s="108">
        <v>346.00299999999999</v>
      </c>
    </row>
    <row r="10735" spans="1:19" ht="11.25" thickBot="1" x14ac:dyDescent="0.2">
      <c r="A10735" s="112"/>
    </row>
    <row r="10736" spans="1:19" ht="11.25" thickBot="1" x14ac:dyDescent="0.2">
      <c r="A10736" s="135" t="s">
        <v>362</v>
      </c>
      <c r="B10736" s="112"/>
      <c r="C10736" s="136">
        <v>55587.061000000002</v>
      </c>
      <c r="D10736" s="136">
        <v>43608.928</v>
      </c>
      <c r="E10736" s="140">
        <v>22648.972000000002</v>
      </c>
      <c r="F10736" s="140">
        <v>875401.67</v>
      </c>
      <c r="G10736" s="136">
        <v>32.332999999999998</v>
      </c>
      <c r="H10736" s="136">
        <v>48</v>
      </c>
      <c r="I10736" s="136">
        <v>221690.99</v>
      </c>
      <c r="J10736" s="141" t="s">
        <v>8177</v>
      </c>
      <c r="K10736" s="140">
        <v>177666.73</v>
      </c>
      <c r="L10736" s="134" t="s">
        <v>8178</v>
      </c>
      <c r="M10736" s="136">
        <v>2887.8690000000001</v>
      </c>
      <c r="N10736" s="136">
        <v>6005.1989999999996</v>
      </c>
      <c r="O10736" s="136">
        <v>8</v>
      </c>
      <c r="P10736" s="136">
        <v>246.66800000000001</v>
      </c>
      <c r="Q10736" s="136">
        <v>1147.365</v>
      </c>
      <c r="R10736" s="136">
        <v>770.68100000000004</v>
      </c>
      <c r="S10736" s="136">
        <v>345.67</v>
      </c>
    </row>
    <row r="10737" spans="1:19" ht="11.25" thickBot="1" x14ac:dyDescent="0.2">
      <c r="A10737" s="112"/>
    </row>
    <row r="10738" spans="1:19" ht="11.25" thickBot="1" x14ac:dyDescent="0.2">
      <c r="A10738" s="138" t="s">
        <v>364</v>
      </c>
      <c r="B10738" s="112"/>
      <c r="C10738" s="136">
        <v>326.327</v>
      </c>
      <c r="D10738" s="136">
        <v>101.372</v>
      </c>
      <c r="E10738" s="140">
        <v>239.40899999999999</v>
      </c>
      <c r="F10738" s="140">
        <v>9137.3160000000007</v>
      </c>
      <c r="G10738" s="136">
        <v>2.0819999999999999</v>
      </c>
      <c r="H10738" s="136">
        <v>7.2110000000000003</v>
      </c>
      <c r="I10738" s="136">
        <v>1582.242</v>
      </c>
      <c r="J10738" s="141" t="s">
        <v>8179</v>
      </c>
      <c r="K10738" s="140">
        <v>1675.17</v>
      </c>
      <c r="L10738" s="134" t="s">
        <v>8180</v>
      </c>
      <c r="M10738" s="136">
        <v>392.78300000000002</v>
      </c>
      <c r="N10738" s="136">
        <v>54.991999999999997</v>
      </c>
      <c r="O10738" s="136">
        <v>3.6059999999999999</v>
      </c>
      <c r="P10738" s="136">
        <v>8.0830000000000002</v>
      </c>
      <c r="Q10738" s="136">
        <v>44.457999999999998</v>
      </c>
      <c r="R10738" s="136">
        <v>20.841000000000001</v>
      </c>
      <c r="S10738" s="136">
        <v>0.57699999999999996</v>
      </c>
    </row>
    <row r="10739" spans="1:19" ht="11.25" thickBot="1" x14ac:dyDescent="0.2">
      <c r="A10739" s="112"/>
    </row>
    <row r="10740" spans="1:19" ht="11.25" thickBot="1" x14ac:dyDescent="0.2">
      <c r="A10740" s="139" t="s">
        <v>366</v>
      </c>
      <c r="B10740" s="112"/>
      <c r="C10740" s="136">
        <v>0.58699999999999997</v>
      </c>
      <c r="D10740" s="136">
        <v>0.23200000000000001</v>
      </c>
      <c r="E10740" s="140">
        <v>1.0569999999999999</v>
      </c>
      <c r="F10740" s="140">
        <v>1.044</v>
      </c>
      <c r="G10740" s="136">
        <v>6.4379999999999997</v>
      </c>
      <c r="H10740" s="136">
        <v>15.023</v>
      </c>
      <c r="I10740" s="136">
        <v>0.71399999999999997</v>
      </c>
      <c r="J10740" s="141" t="s">
        <v>1784</v>
      </c>
      <c r="K10740" s="140">
        <v>0.94299999999999995</v>
      </c>
      <c r="L10740" s="134" t="s">
        <v>2813</v>
      </c>
      <c r="M10740" s="136">
        <v>13.601000000000001</v>
      </c>
      <c r="N10740" s="136">
        <v>0.91600000000000004</v>
      </c>
      <c r="O10740" s="136">
        <v>45.069000000000003</v>
      </c>
      <c r="P10740" s="136">
        <v>3.2770000000000001</v>
      </c>
      <c r="Q10740" s="136">
        <v>3.875</v>
      </c>
      <c r="R10740" s="136">
        <v>2.7040000000000002</v>
      </c>
      <c r="S10740" s="136">
        <v>0.16700000000000001</v>
      </c>
    </row>
    <row r="10741" spans="1:19" ht="11.25" thickBot="1" x14ac:dyDescent="0.2">
      <c r="A10741" s="112"/>
    </row>
    <row r="10742" spans="1:19" ht="11.25" thickBot="1" x14ac:dyDescent="0.2">
      <c r="A10742" s="106" t="s">
        <v>357</v>
      </c>
      <c r="B10742" s="106" t="s">
        <v>358</v>
      </c>
      <c r="C10742" s="131" t="s">
        <v>34</v>
      </c>
      <c r="D10742" s="131" t="s">
        <v>35</v>
      </c>
      <c r="E10742" s="130" t="s">
        <v>36</v>
      </c>
      <c r="F10742" s="130" t="s">
        <v>37</v>
      </c>
      <c r="G10742" s="130" t="s">
        <v>38</v>
      </c>
      <c r="H10742" s="130" t="s">
        <v>39</v>
      </c>
      <c r="I10742" s="130" t="s">
        <v>40</v>
      </c>
      <c r="J10742" s="130" t="s">
        <v>41</v>
      </c>
      <c r="K10742" s="130" t="s">
        <v>42</v>
      </c>
      <c r="L10742" s="130" t="s">
        <v>43</v>
      </c>
      <c r="M10742" s="130" t="s">
        <v>44</v>
      </c>
      <c r="N10742" s="130" t="s">
        <v>45</v>
      </c>
      <c r="O10742" s="130" t="s">
        <v>46</v>
      </c>
      <c r="P10742" s="130" t="s">
        <v>47</v>
      </c>
      <c r="Q10742" s="130" t="s">
        <v>48</v>
      </c>
      <c r="R10742" s="130" t="s">
        <v>49</v>
      </c>
      <c r="S10742" s="130" t="s">
        <v>50</v>
      </c>
    </row>
    <row r="10743" spans="1:19" ht="11.25" thickBot="1" x14ac:dyDescent="0.2">
      <c r="A10743" s="107">
        <v>1</v>
      </c>
      <c r="B10743" s="132">
        <v>0.62396990740740743</v>
      </c>
      <c r="C10743" s="145">
        <v>405090.44</v>
      </c>
      <c r="D10743" s="134" t="s">
        <v>8181</v>
      </c>
      <c r="E10743" s="108">
        <v>2782.1860000000001</v>
      </c>
      <c r="F10743" s="108">
        <v>1055.027</v>
      </c>
      <c r="G10743" s="108">
        <v>4</v>
      </c>
      <c r="H10743" s="108">
        <v>8636.7900000000009</v>
      </c>
      <c r="I10743" s="108">
        <v>242789.53</v>
      </c>
      <c r="J10743" s="108">
        <v>1551342.6</v>
      </c>
      <c r="K10743" s="108">
        <v>39209.862999999998</v>
      </c>
      <c r="L10743" s="108">
        <v>72638.411999999997</v>
      </c>
      <c r="M10743" s="108">
        <v>10859.83</v>
      </c>
      <c r="N10743" s="108">
        <v>7566.3739999999998</v>
      </c>
      <c r="O10743" s="108">
        <v>1321.0419999999999</v>
      </c>
      <c r="P10743" s="108">
        <v>1212.0350000000001</v>
      </c>
      <c r="Q10743" s="108">
        <v>1342.0429999999999</v>
      </c>
      <c r="R10743" s="108">
        <v>1265.038</v>
      </c>
      <c r="S10743" s="108">
        <v>1567.059</v>
      </c>
    </row>
    <row r="10744" spans="1:19" ht="11.25" thickBot="1" x14ac:dyDescent="0.2">
      <c r="A10744" s="112"/>
    </row>
    <row r="10745" spans="1:19" ht="11.25" thickBot="1" x14ac:dyDescent="0.2">
      <c r="A10745" s="107">
        <v>2</v>
      </c>
      <c r="B10745" s="132">
        <v>0.62415509259259261</v>
      </c>
      <c r="C10745" s="145">
        <v>408235.95</v>
      </c>
      <c r="D10745" s="134" t="s">
        <v>8182</v>
      </c>
      <c r="E10745" s="108">
        <v>2517.152</v>
      </c>
      <c r="F10745" s="108">
        <v>1018.025</v>
      </c>
      <c r="G10745" s="108">
        <v>2</v>
      </c>
      <c r="H10745" s="108">
        <v>8469.7209999999995</v>
      </c>
      <c r="I10745" s="108">
        <v>243204.32</v>
      </c>
      <c r="J10745" s="108">
        <v>1550712.2</v>
      </c>
      <c r="K10745" s="108">
        <v>38834.161</v>
      </c>
      <c r="L10745" s="108">
        <v>72748.796000000002</v>
      </c>
      <c r="M10745" s="108">
        <v>10827.813</v>
      </c>
      <c r="N10745" s="108">
        <v>7491.3469999999998</v>
      </c>
      <c r="O10745" s="108">
        <v>1310.0409999999999</v>
      </c>
      <c r="P10745" s="108">
        <v>1188.0340000000001</v>
      </c>
      <c r="Q10745" s="108">
        <v>1425.049</v>
      </c>
      <c r="R10745" s="108">
        <v>1266.039</v>
      </c>
      <c r="S10745" s="108">
        <v>1542.057</v>
      </c>
    </row>
    <row r="10746" spans="1:19" ht="11.25" thickBot="1" x14ac:dyDescent="0.2">
      <c r="A10746" s="112"/>
    </row>
    <row r="10747" spans="1:19" ht="11.25" thickBot="1" x14ac:dyDescent="0.2">
      <c r="A10747" s="107">
        <v>3</v>
      </c>
      <c r="B10747" s="132">
        <v>0.62432870370370364</v>
      </c>
      <c r="C10747" s="145">
        <v>413692.01</v>
      </c>
      <c r="D10747" s="134" t="s">
        <v>8183</v>
      </c>
      <c r="E10747" s="108">
        <v>2857.1959999999999</v>
      </c>
      <c r="F10747" s="108">
        <v>1055.027</v>
      </c>
      <c r="G10747" s="108">
        <v>0</v>
      </c>
      <c r="H10747" s="108">
        <v>8399.6929999999993</v>
      </c>
      <c r="I10747" s="108">
        <v>244610.64</v>
      </c>
      <c r="J10747" s="108">
        <v>1549860.1</v>
      </c>
      <c r="K10747" s="108">
        <v>38595.718000000001</v>
      </c>
      <c r="L10747" s="108">
        <v>74368.5</v>
      </c>
      <c r="M10747" s="108">
        <v>11114.964</v>
      </c>
      <c r="N10747" s="108">
        <v>7662.4089999999997</v>
      </c>
      <c r="O10747" s="108">
        <v>1261.038</v>
      </c>
      <c r="P10747" s="108">
        <v>1164.0329999999999</v>
      </c>
      <c r="Q10747" s="108">
        <v>1411.048</v>
      </c>
      <c r="R10747" s="108">
        <v>1240.037</v>
      </c>
      <c r="S10747" s="108">
        <v>1590.0609999999999</v>
      </c>
    </row>
    <row r="10748" spans="1:19" ht="11.25" thickBot="1" x14ac:dyDescent="0.2">
      <c r="A10748" s="112"/>
    </row>
    <row r="10749" spans="1:19" ht="11.25" thickBot="1" x14ac:dyDescent="0.2">
      <c r="A10749" s="135" t="s">
        <v>362</v>
      </c>
      <c r="B10749" s="112"/>
      <c r="C10749" s="140">
        <v>409006.13</v>
      </c>
      <c r="D10749" s="134" t="s">
        <v>8184</v>
      </c>
      <c r="E10749" s="136">
        <v>2718.8449999999998</v>
      </c>
      <c r="F10749" s="136">
        <v>1042.693</v>
      </c>
      <c r="G10749" s="136">
        <v>2</v>
      </c>
      <c r="H10749" s="136">
        <v>8502.0679999999993</v>
      </c>
      <c r="I10749" s="136">
        <v>243534.83</v>
      </c>
      <c r="J10749" s="136">
        <v>1550638.3</v>
      </c>
      <c r="K10749" s="136">
        <v>38879.913999999997</v>
      </c>
      <c r="L10749" s="136">
        <v>73251.902000000002</v>
      </c>
      <c r="M10749" s="136">
        <v>10934.201999999999</v>
      </c>
      <c r="N10749" s="136">
        <v>7573.3760000000002</v>
      </c>
      <c r="O10749" s="136">
        <v>1297.374</v>
      </c>
      <c r="P10749" s="136">
        <v>1188.0340000000001</v>
      </c>
      <c r="Q10749" s="136">
        <v>1392.713</v>
      </c>
      <c r="R10749" s="136">
        <v>1257.038</v>
      </c>
      <c r="S10749" s="136">
        <v>1566.3920000000001</v>
      </c>
    </row>
    <row r="10750" spans="1:19" ht="11.25" thickBot="1" x14ac:dyDescent="0.2">
      <c r="A10750" s="112"/>
    </row>
    <row r="10751" spans="1:19" ht="11.25" thickBot="1" x14ac:dyDescent="0.2">
      <c r="A10751" s="138" t="s">
        <v>364</v>
      </c>
      <c r="B10751" s="112"/>
      <c r="C10751" s="140">
        <v>4352.1980000000003</v>
      </c>
      <c r="D10751" s="134" t="s">
        <v>8185</v>
      </c>
      <c r="E10751" s="136">
        <v>178.65199999999999</v>
      </c>
      <c r="F10751" s="136">
        <v>21.363</v>
      </c>
      <c r="G10751" s="136">
        <v>2</v>
      </c>
      <c r="H10751" s="136">
        <v>121.813</v>
      </c>
      <c r="I10751" s="136">
        <v>954.48599999999999</v>
      </c>
      <c r="J10751" s="136">
        <v>743.99099999999999</v>
      </c>
      <c r="K10751" s="136">
        <v>309.61799999999999</v>
      </c>
      <c r="L10751" s="136">
        <v>968.57500000000005</v>
      </c>
      <c r="M10751" s="136">
        <v>157.36099999999999</v>
      </c>
      <c r="N10751" s="136">
        <v>85.745999999999995</v>
      </c>
      <c r="O10751" s="136">
        <v>31.945</v>
      </c>
      <c r="P10751" s="136">
        <v>24.001000000000001</v>
      </c>
      <c r="Q10751" s="136">
        <v>44.436</v>
      </c>
      <c r="R10751" s="136">
        <v>14.731999999999999</v>
      </c>
      <c r="S10751" s="136">
        <v>24.009</v>
      </c>
    </row>
    <row r="10752" spans="1:19" ht="11.25" thickBot="1" x14ac:dyDescent="0.2">
      <c r="A10752" s="112"/>
    </row>
    <row r="10753" spans="1:19" ht="11.25" thickBot="1" x14ac:dyDescent="0.2">
      <c r="A10753" s="139" t="s">
        <v>366</v>
      </c>
      <c r="B10753" s="112"/>
      <c r="C10753" s="140">
        <v>1.0640000000000001</v>
      </c>
      <c r="D10753" s="134" t="s">
        <v>2819</v>
      </c>
      <c r="E10753" s="136">
        <v>6.5709999999999997</v>
      </c>
      <c r="F10753" s="136">
        <v>2.0489999999999999</v>
      </c>
      <c r="G10753" s="136">
        <v>100</v>
      </c>
      <c r="H10753" s="136">
        <v>1.4330000000000001</v>
      </c>
      <c r="I10753" s="136">
        <v>0.39200000000000002</v>
      </c>
      <c r="J10753" s="136">
        <v>4.8000000000000001E-2</v>
      </c>
      <c r="K10753" s="136">
        <v>0.79600000000000004</v>
      </c>
      <c r="L10753" s="136">
        <v>1.3220000000000001</v>
      </c>
      <c r="M10753" s="136">
        <v>1.4390000000000001</v>
      </c>
      <c r="N10753" s="136">
        <v>1.1319999999999999</v>
      </c>
      <c r="O10753" s="136">
        <v>2.4620000000000002</v>
      </c>
      <c r="P10753" s="136">
        <v>2.02</v>
      </c>
      <c r="Q10753" s="136">
        <v>3.1909999999999998</v>
      </c>
      <c r="R10753" s="136">
        <v>1.1719999999999999</v>
      </c>
      <c r="S10753" s="136">
        <v>1.5329999999999999</v>
      </c>
    </row>
    <row r="10754" spans="1:19" ht="11.25" thickBot="1" x14ac:dyDescent="0.2">
      <c r="A10754" s="112"/>
    </row>
    <row r="10755" spans="1:19" ht="11.25" thickBot="1" x14ac:dyDescent="0.2">
      <c r="A10755" s="106" t="s">
        <v>357</v>
      </c>
      <c r="B10755" s="106" t="s">
        <v>358</v>
      </c>
      <c r="C10755" s="130" t="s">
        <v>51</v>
      </c>
      <c r="D10755" s="130" t="s">
        <v>52</v>
      </c>
      <c r="E10755" s="130" t="s">
        <v>53</v>
      </c>
      <c r="F10755" s="130" t="s">
        <v>54</v>
      </c>
      <c r="G10755" s="130" t="s">
        <v>55</v>
      </c>
      <c r="H10755" s="130" t="s">
        <v>56</v>
      </c>
      <c r="I10755" s="130" t="s">
        <v>57</v>
      </c>
      <c r="J10755" s="130" t="s">
        <v>58</v>
      </c>
      <c r="K10755" s="130" t="s">
        <v>59</v>
      </c>
      <c r="L10755" s="130" t="s">
        <v>60</v>
      </c>
      <c r="M10755" s="130" t="s">
        <v>61</v>
      </c>
      <c r="N10755" s="130" t="s">
        <v>62</v>
      </c>
      <c r="O10755" s="130" t="s">
        <v>63</v>
      </c>
      <c r="P10755" s="130" t="s">
        <v>64</v>
      </c>
      <c r="Q10755" s="131" t="s">
        <v>65</v>
      </c>
      <c r="R10755" s="131" t="s">
        <v>66</v>
      </c>
      <c r="S10755" s="130" t="s">
        <v>67</v>
      </c>
    </row>
    <row r="10756" spans="1:19" ht="11.25" thickBot="1" x14ac:dyDescent="0.2">
      <c r="A10756" s="107">
        <v>1</v>
      </c>
      <c r="B10756" s="132">
        <v>0.62396990740740743</v>
      </c>
      <c r="C10756" s="108">
        <v>1235.037</v>
      </c>
      <c r="D10756" s="108">
        <v>1113.03</v>
      </c>
      <c r="E10756" s="108">
        <v>450.005</v>
      </c>
      <c r="F10756" s="108">
        <v>681.01099999999997</v>
      </c>
      <c r="G10756" s="108">
        <v>436.005</v>
      </c>
      <c r="H10756" s="108">
        <v>503.00599999999997</v>
      </c>
      <c r="I10756" s="108">
        <v>1955.0920000000001</v>
      </c>
      <c r="J10756" s="108">
        <v>4030.39</v>
      </c>
      <c r="K10756" s="108">
        <v>6066.8829999999998</v>
      </c>
      <c r="L10756" s="108">
        <v>16</v>
      </c>
      <c r="M10756" s="108">
        <v>8</v>
      </c>
      <c r="N10756" s="108">
        <v>603.00900000000001</v>
      </c>
      <c r="O10756" s="108">
        <v>362.00299999999999</v>
      </c>
      <c r="P10756" s="108">
        <v>34406.387999999999</v>
      </c>
      <c r="Q10756" s="145">
        <v>1788466.2</v>
      </c>
      <c r="R10756" s="134" t="s">
        <v>8186</v>
      </c>
      <c r="S10756" s="108">
        <v>11004.906000000001</v>
      </c>
    </row>
    <row r="10757" spans="1:19" ht="11.25" thickBot="1" x14ac:dyDescent="0.2">
      <c r="A10757" s="112"/>
    </row>
    <row r="10758" spans="1:19" ht="11.25" thickBot="1" x14ac:dyDescent="0.2">
      <c r="A10758" s="107">
        <v>2</v>
      </c>
      <c r="B10758" s="132">
        <v>0.62415509259259261</v>
      </c>
      <c r="C10758" s="108">
        <v>1158.0319999999999</v>
      </c>
      <c r="D10758" s="108">
        <v>1135.0309999999999</v>
      </c>
      <c r="E10758" s="108">
        <v>432.00400000000002</v>
      </c>
      <c r="F10758" s="108">
        <v>679.01099999999997</v>
      </c>
      <c r="G10758" s="108">
        <v>410.00400000000002</v>
      </c>
      <c r="H10758" s="108">
        <v>537.00699999999995</v>
      </c>
      <c r="I10758" s="108">
        <v>2082.1039999999998</v>
      </c>
      <c r="J10758" s="108">
        <v>4157.415</v>
      </c>
      <c r="K10758" s="108">
        <v>6104.8940000000002</v>
      </c>
      <c r="L10758" s="108">
        <v>10</v>
      </c>
      <c r="M10758" s="108">
        <v>16</v>
      </c>
      <c r="N10758" s="108">
        <v>556.00699999999995</v>
      </c>
      <c r="O10758" s="108">
        <v>328.00299999999999</v>
      </c>
      <c r="P10758" s="108">
        <v>34289.195</v>
      </c>
      <c r="Q10758" s="145">
        <v>1814209.6</v>
      </c>
      <c r="R10758" s="134" t="s">
        <v>8187</v>
      </c>
      <c r="S10758" s="108">
        <v>11019.914000000001</v>
      </c>
    </row>
    <row r="10759" spans="1:19" ht="11.25" thickBot="1" x14ac:dyDescent="0.2">
      <c r="A10759" s="112"/>
    </row>
    <row r="10760" spans="1:19" ht="11.25" thickBot="1" x14ac:dyDescent="0.2">
      <c r="A10760" s="107">
        <v>3</v>
      </c>
      <c r="B10760" s="132">
        <v>0.62432870370370364</v>
      </c>
      <c r="C10760" s="108">
        <v>1252.038</v>
      </c>
      <c r="D10760" s="108">
        <v>1131.0309999999999</v>
      </c>
      <c r="E10760" s="108">
        <v>462.005</v>
      </c>
      <c r="F10760" s="108">
        <v>646.01</v>
      </c>
      <c r="G10760" s="108">
        <v>426.00400000000002</v>
      </c>
      <c r="H10760" s="108">
        <v>564.00800000000004</v>
      </c>
      <c r="I10760" s="108">
        <v>1953.0920000000001</v>
      </c>
      <c r="J10760" s="108">
        <v>4112.4059999999999</v>
      </c>
      <c r="K10760" s="108">
        <v>6060.8819999999996</v>
      </c>
      <c r="L10760" s="108">
        <v>13</v>
      </c>
      <c r="M10760" s="108">
        <v>4</v>
      </c>
      <c r="N10760" s="108">
        <v>582.00800000000004</v>
      </c>
      <c r="O10760" s="108">
        <v>384.00400000000002</v>
      </c>
      <c r="P10760" s="108">
        <v>34334.269</v>
      </c>
      <c r="Q10760" s="145">
        <v>1835665.5</v>
      </c>
      <c r="R10760" s="134" t="s">
        <v>8188</v>
      </c>
      <c r="S10760" s="108">
        <v>11121.968000000001</v>
      </c>
    </row>
    <row r="10761" spans="1:19" ht="11.25" thickBot="1" x14ac:dyDescent="0.2">
      <c r="A10761" s="112"/>
    </row>
    <row r="10762" spans="1:19" ht="11.25" thickBot="1" x14ac:dyDescent="0.2">
      <c r="A10762" s="135" t="s">
        <v>362</v>
      </c>
      <c r="B10762" s="112"/>
      <c r="C10762" s="136">
        <v>1215.0360000000001</v>
      </c>
      <c r="D10762" s="136">
        <v>1126.364</v>
      </c>
      <c r="E10762" s="136">
        <v>448.005</v>
      </c>
      <c r="F10762" s="136">
        <v>668.67700000000002</v>
      </c>
      <c r="G10762" s="136">
        <v>424.00400000000002</v>
      </c>
      <c r="H10762" s="136">
        <v>534.67399999999998</v>
      </c>
      <c r="I10762" s="136">
        <v>1996.7619999999999</v>
      </c>
      <c r="J10762" s="136">
        <v>4100.07</v>
      </c>
      <c r="K10762" s="136">
        <v>6077.5529999999999</v>
      </c>
      <c r="L10762" s="136">
        <v>13</v>
      </c>
      <c r="M10762" s="136">
        <v>9.3330000000000002</v>
      </c>
      <c r="N10762" s="136">
        <v>580.34100000000001</v>
      </c>
      <c r="O10762" s="136">
        <v>358.00299999999999</v>
      </c>
      <c r="P10762" s="136">
        <v>34343.284</v>
      </c>
      <c r="Q10762" s="140">
        <v>1812780.4</v>
      </c>
      <c r="R10762" s="134" t="s">
        <v>8189</v>
      </c>
      <c r="S10762" s="136">
        <v>11048.929</v>
      </c>
    </row>
    <row r="10763" spans="1:19" ht="11.25" thickBot="1" x14ac:dyDescent="0.2">
      <c r="A10763" s="112"/>
    </row>
    <row r="10764" spans="1:19" ht="11.25" thickBot="1" x14ac:dyDescent="0.2">
      <c r="A10764" s="138" t="s">
        <v>364</v>
      </c>
      <c r="B10764" s="112"/>
      <c r="C10764" s="136">
        <v>50.093000000000004</v>
      </c>
      <c r="D10764" s="136">
        <v>11.72</v>
      </c>
      <c r="E10764" s="136">
        <v>15.1</v>
      </c>
      <c r="F10764" s="136">
        <v>19.655999999999999</v>
      </c>
      <c r="G10764" s="136">
        <v>13.115</v>
      </c>
      <c r="H10764" s="136">
        <v>30.568000000000001</v>
      </c>
      <c r="I10764" s="136">
        <v>73.915000000000006</v>
      </c>
      <c r="J10764" s="136">
        <v>64.405000000000001</v>
      </c>
      <c r="K10764" s="136">
        <v>23.867999999999999</v>
      </c>
      <c r="L10764" s="136">
        <v>3</v>
      </c>
      <c r="M10764" s="136">
        <v>6.11</v>
      </c>
      <c r="N10764" s="136">
        <v>23.545000000000002</v>
      </c>
      <c r="O10764" s="136">
        <v>28.213999999999999</v>
      </c>
      <c r="P10764" s="136">
        <v>59.113999999999997</v>
      </c>
      <c r="Q10764" s="140">
        <v>23632.062999999998</v>
      </c>
      <c r="R10764" s="134" t="s">
        <v>8190</v>
      </c>
      <c r="S10764" s="136">
        <v>63.697000000000003</v>
      </c>
    </row>
    <row r="10765" spans="1:19" ht="11.25" thickBot="1" x14ac:dyDescent="0.2">
      <c r="A10765" s="112"/>
    </row>
    <row r="10766" spans="1:19" ht="11.25" thickBot="1" x14ac:dyDescent="0.2">
      <c r="A10766" s="139" t="s">
        <v>366</v>
      </c>
      <c r="B10766" s="112"/>
      <c r="C10766" s="136">
        <v>4.1230000000000002</v>
      </c>
      <c r="D10766" s="136">
        <v>1.04</v>
      </c>
      <c r="E10766" s="136">
        <v>3.37</v>
      </c>
      <c r="F10766" s="136">
        <v>2.94</v>
      </c>
      <c r="G10766" s="136">
        <v>3.093</v>
      </c>
      <c r="H10766" s="136">
        <v>5.7169999999999996</v>
      </c>
      <c r="I10766" s="136">
        <v>3.702</v>
      </c>
      <c r="J10766" s="136">
        <v>1.571</v>
      </c>
      <c r="K10766" s="136">
        <v>0.39300000000000002</v>
      </c>
      <c r="L10766" s="136">
        <v>23.077000000000002</v>
      </c>
      <c r="M10766" s="136">
        <v>65.465000000000003</v>
      </c>
      <c r="N10766" s="136">
        <v>4.0570000000000004</v>
      </c>
      <c r="O10766" s="136">
        <v>7.8810000000000002</v>
      </c>
      <c r="P10766" s="136">
        <v>0.17199999999999999</v>
      </c>
      <c r="Q10766" s="140">
        <v>1.304</v>
      </c>
      <c r="R10766" s="134" t="s">
        <v>2825</v>
      </c>
      <c r="S10766" s="136">
        <v>0.57599999999999996</v>
      </c>
    </row>
    <row r="10767" spans="1:19" ht="11.25" thickBot="1" x14ac:dyDescent="0.2">
      <c r="A10767" s="112"/>
    </row>
    <row r="10768" spans="1:19" ht="11.25" thickBot="1" x14ac:dyDescent="0.2">
      <c r="A10768" s="106" t="s">
        <v>357</v>
      </c>
      <c r="B10768" s="106" t="s">
        <v>358</v>
      </c>
      <c r="C10768" s="130" t="s">
        <v>68</v>
      </c>
    </row>
    <row r="10769" spans="1:19" ht="11.25" thickBot="1" x14ac:dyDescent="0.2">
      <c r="A10769" s="107">
        <v>1</v>
      </c>
      <c r="B10769" s="132">
        <v>0.62396990740740743</v>
      </c>
      <c r="C10769" s="108">
        <v>2157.1120000000001</v>
      </c>
    </row>
    <row r="10770" spans="1:19" ht="11.25" thickBot="1" x14ac:dyDescent="0.2">
      <c r="A10770" s="112"/>
    </row>
    <row r="10771" spans="1:19" ht="11.25" thickBot="1" x14ac:dyDescent="0.2">
      <c r="A10771" s="107">
        <v>2</v>
      </c>
      <c r="B10771" s="132">
        <v>0.62415509259259261</v>
      </c>
      <c r="C10771" s="108">
        <v>2368.1350000000002</v>
      </c>
    </row>
    <row r="10772" spans="1:19" ht="11.25" thickBot="1" x14ac:dyDescent="0.2">
      <c r="A10772" s="112"/>
    </row>
    <row r="10773" spans="1:19" ht="11.25" thickBot="1" x14ac:dyDescent="0.2">
      <c r="A10773" s="107">
        <v>3</v>
      </c>
      <c r="B10773" s="132">
        <v>0.62432870370370364</v>
      </c>
      <c r="C10773" s="108">
        <v>2197.116</v>
      </c>
    </row>
    <row r="10774" spans="1:19" ht="11.25" thickBot="1" x14ac:dyDescent="0.2">
      <c r="A10774" s="112"/>
    </row>
    <row r="10775" spans="1:19" ht="11.25" thickBot="1" x14ac:dyDescent="0.2">
      <c r="A10775" s="135" t="s">
        <v>362</v>
      </c>
      <c r="B10775" s="112"/>
      <c r="C10775" s="136">
        <v>2240.7869999999998</v>
      </c>
    </row>
    <row r="10776" spans="1:19" ht="11.25" thickBot="1" x14ac:dyDescent="0.2">
      <c r="A10776" s="112"/>
    </row>
    <row r="10777" spans="1:19" ht="11.25" thickBot="1" x14ac:dyDescent="0.2">
      <c r="A10777" s="138" t="s">
        <v>364</v>
      </c>
      <c r="B10777" s="112"/>
      <c r="C10777" s="136">
        <v>112.08499999999999</v>
      </c>
    </row>
    <row r="10778" spans="1:19" ht="11.25" thickBot="1" x14ac:dyDescent="0.2">
      <c r="A10778" s="112"/>
    </row>
    <row r="10779" spans="1:19" ht="11.25" thickBot="1" x14ac:dyDescent="0.2">
      <c r="A10779" s="139" t="s">
        <v>366</v>
      </c>
      <c r="B10779" s="112"/>
      <c r="C10779" s="136">
        <v>5.0019999999999998</v>
      </c>
    </row>
    <row r="10780" spans="1:19" ht="10.5" x14ac:dyDescent="0.15">
      <c r="A10780" s="112"/>
    </row>
    <row r="10781" spans="1:19" x14ac:dyDescent="0.15">
      <c r="A10781" s="129"/>
      <c r="B10781" s="86" t="s">
        <v>2826</v>
      </c>
    </row>
    <row r="10782" spans="1:19" ht="9.75" thickBot="1" x14ac:dyDescent="0.2">
      <c r="A10782" s="81" t="s">
        <v>5871</v>
      </c>
    </row>
    <row r="10783" spans="1:19" ht="11.25" thickBot="1" x14ac:dyDescent="0.2">
      <c r="A10783" s="106" t="s">
        <v>357</v>
      </c>
      <c r="B10783" s="106" t="s">
        <v>358</v>
      </c>
      <c r="C10783" s="130" t="s">
        <v>0</v>
      </c>
      <c r="D10783" s="130" t="s">
        <v>1</v>
      </c>
      <c r="E10783" s="130" t="s">
        <v>2</v>
      </c>
      <c r="F10783" s="130" t="s">
        <v>3</v>
      </c>
      <c r="G10783" s="130" t="s">
        <v>4</v>
      </c>
      <c r="H10783" s="130" t="s">
        <v>5</v>
      </c>
      <c r="I10783" s="131" t="s">
        <v>6</v>
      </c>
      <c r="J10783" s="131" t="s">
        <v>7</v>
      </c>
      <c r="K10783" s="130" t="s">
        <v>8</v>
      </c>
      <c r="L10783" s="130" t="s">
        <v>9</v>
      </c>
      <c r="M10783" s="130" t="s">
        <v>10</v>
      </c>
      <c r="N10783" s="130" t="s">
        <v>11</v>
      </c>
      <c r="O10783" s="130" t="s">
        <v>12</v>
      </c>
      <c r="P10783" s="130" t="s">
        <v>13</v>
      </c>
      <c r="Q10783" s="130" t="s">
        <v>14</v>
      </c>
      <c r="R10783" s="130" t="s">
        <v>15</v>
      </c>
      <c r="S10783" s="130" t="s">
        <v>16</v>
      </c>
    </row>
    <row r="10784" spans="1:19" ht="11.25" thickBot="1" x14ac:dyDescent="0.2">
      <c r="A10784" s="107">
        <v>1</v>
      </c>
      <c r="B10784" s="132">
        <v>0.62913194444444442</v>
      </c>
      <c r="C10784" s="141" t="s">
        <v>8191</v>
      </c>
      <c r="D10784" s="141" t="s">
        <v>8192</v>
      </c>
      <c r="E10784" s="141" t="s">
        <v>8193</v>
      </c>
      <c r="F10784" s="108">
        <v>880297.37</v>
      </c>
      <c r="G10784" s="141" t="s">
        <v>8194</v>
      </c>
      <c r="H10784" s="141" t="s">
        <v>8195</v>
      </c>
      <c r="I10784" s="145">
        <v>19695.305</v>
      </c>
      <c r="J10784" s="134" t="s">
        <v>8196</v>
      </c>
      <c r="K10784" s="141" t="s">
        <v>8197</v>
      </c>
      <c r="L10784" s="108">
        <v>344.00299999999999</v>
      </c>
      <c r="M10784" s="108">
        <v>25204.237000000001</v>
      </c>
      <c r="N10784" s="108">
        <v>57832.158000000003</v>
      </c>
      <c r="O10784" s="141" t="s">
        <v>8198</v>
      </c>
      <c r="P10784" s="108">
        <v>326801.23</v>
      </c>
      <c r="Q10784" s="108">
        <v>9319.0840000000007</v>
      </c>
      <c r="R10784" s="108">
        <v>16305.378000000001</v>
      </c>
      <c r="S10784" s="108">
        <v>68705.103000000003</v>
      </c>
    </row>
    <row r="10785" spans="1:19" ht="11.25" thickBot="1" x14ac:dyDescent="0.2">
      <c r="A10785" s="112"/>
    </row>
    <row r="10786" spans="1:19" ht="11.25" thickBot="1" x14ac:dyDescent="0.2">
      <c r="A10786" s="107">
        <v>2</v>
      </c>
      <c r="B10786" s="132">
        <v>0.6293171296296296</v>
      </c>
      <c r="C10786" s="141" t="s">
        <v>8199</v>
      </c>
      <c r="D10786" s="141" t="s">
        <v>8200</v>
      </c>
      <c r="E10786" s="141" t="s">
        <v>8201</v>
      </c>
      <c r="F10786" s="108">
        <v>877382.18</v>
      </c>
      <c r="G10786" s="141" t="s">
        <v>8202</v>
      </c>
      <c r="H10786" s="141" t="s">
        <v>8203</v>
      </c>
      <c r="I10786" s="145">
        <v>19273.911</v>
      </c>
      <c r="J10786" s="134" t="s">
        <v>8204</v>
      </c>
      <c r="K10786" s="141" t="s">
        <v>8205</v>
      </c>
      <c r="L10786" s="108">
        <v>345.00299999999999</v>
      </c>
      <c r="M10786" s="108">
        <v>25573.687000000002</v>
      </c>
      <c r="N10786" s="108">
        <v>58699.578999999998</v>
      </c>
      <c r="O10786" s="141" t="s">
        <v>8206</v>
      </c>
      <c r="P10786" s="108">
        <v>328125.81</v>
      </c>
      <c r="Q10786" s="108">
        <v>9168.0169999999998</v>
      </c>
      <c r="R10786" s="108">
        <v>16297.371999999999</v>
      </c>
      <c r="S10786" s="108">
        <v>68542.569000000003</v>
      </c>
    </row>
    <row r="10787" spans="1:19" ht="11.25" thickBot="1" x14ac:dyDescent="0.2">
      <c r="A10787" s="112"/>
    </row>
    <row r="10788" spans="1:19" ht="11.25" thickBot="1" x14ac:dyDescent="0.2">
      <c r="A10788" s="107">
        <v>3</v>
      </c>
      <c r="B10788" s="132">
        <v>0.62949074074074074</v>
      </c>
      <c r="C10788" s="141" t="s">
        <v>8207</v>
      </c>
      <c r="D10788" s="141" t="s">
        <v>8208</v>
      </c>
      <c r="E10788" s="141" t="s">
        <v>8209</v>
      </c>
      <c r="F10788" s="108">
        <v>873061.21</v>
      </c>
      <c r="G10788" s="141" t="s">
        <v>8210</v>
      </c>
      <c r="H10788" s="141" t="s">
        <v>8211</v>
      </c>
      <c r="I10788" s="145">
        <v>19437.062999999998</v>
      </c>
      <c r="J10788" s="134" t="s">
        <v>8212</v>
      </c>
      <c r="K10788" s="141" t="s">
        <v>8213</v>
      </c>
      <c r="L10788" s="108">
        <v>360.00299999999999</v>
      </c>
      <c r="M10788" s="108">
        <v>25940.138999999999</v>
      </c>
      <c r="N10788" s="108">
        <v>58469.934999999998</v>
      </c>
      <c r="O10788" s="141" t="s">
        <v>8214</v>
      </c>
      <c r="P10788" s="108">
        <v>327832.24</v>
      </c>
      <c r="Q10788" s="108">
        <v>9195.0290000000005</v>
      </c>
      <c r="R10788" s="108">
        <v>15882.050999999999</v>
      </c>
      <c r="S10788" s="108">
        <v>68452.273000000001</v>
      </c>
    </row>
    <row r="10789" spans="1:19" ht="11.25" thickBot="1" x14ac:dyDescent="0.2">
      <c r="A10789" s="112"/>
    </row>
    <row r="10790" spans="1:19" ht="11.25" thickBot="1" x14ac:dyDescent="0.2">
      <c r="A10790" s="135" t="s">
        <v>362</v>
      </c>
      <c r="B10790" s="112"/>
      <c r="C10790" s="141" t="s">
        <v>8215</v>
      </c>
      <c r="D10790" s="141" t="s">
        <v>8216</v>
      </c>
      <c r="E10790" s="141" t="s">
        <v>8217</v>
      </c>
      <c r="F10790" s="136">
        <v>876913.58</v>
      </c>
      <c r="G10790" s="141" t="s">
        <v>8218</v>
      </c>
      <c r="H10790" s="141" t="s">
        <v>8219</v>
      </c>
      <c r="I10790" s="140">
        <v>19468.759999999998</v>
      </c>
      <c r="J10790" s="134" t="s">
        <v>8220</v>
      </c>
      <c r="K10790" s="141" t="s">
        <v>8221</v>
      </c>
      <c r="L10790" s="136">
        <v>349.67</v>
      </c>
      <c r="M10790" s="136">
        <v>25572.687999999998</v>
      </c>
      <c r="N10790" s="136">
        <v>58333.891000000003</v>
      </c>
      <c r="O10790" s="141" t="s">
        <v>8222</v>
      </c>
      <c r="P10790" s="136">
        <v>327586.43</v>
      </c>
      <c r="Q10790" s="136">
        <v>9227.3770000000004</v>
      </c>
      <c r="R10790" s="136">
        <v>16161.601000000001</v>
      </c>
      <c r="S10790" s="136">
        <v>68566.648000000001</v>
      </c>
    </row>
    <row r="10791" spans="1:19" ht="11.25" thickBot="1" x14ac:dyDescent="0.2">
      <c r="A10791" s="112"/>
    </row>
    <row r="10792" spans="1:19" ht="11.25" thickBot="1" x14ac:dyDescent="0.2">
      <c r="A10792" s="138" t="s">
        <v>364</v>
      </c>
      <c r="B10792" s="112"/>
      <c r="C10792" s="141" t="s">
        <v>8223</v>
      </c>
      <c r="D10792" s="141" t="s">
        <v>8224</v>
      </c>
      <c r="E10792" s="141" t="s">
        <v>8225</v>
      </c>
      <c r="F10792" s="136">
        <v>3640.7640000000001</v>
      </c>
      <c r="G10792" s="141" t="s">
        <v>8226</v>
      </c>
      <c r="H10792" s="141" t="s">
        <v>8227</v>
      </c>
      <c r="I10792" s="140">
        <v>212.47800000000001</v>
      </c>
      <c r="J10792" s="134" t="s">
        <v>8228</v>
      </c>
      <c r="K10792" s="141" t="s">
        <v>8229</v>
      </c>
      <c r="L10792" s="136">
        <v>8.9629999999999992</v>
      </c>
      <c r="M10792" s="136">
        <v>367.952</v>
      </c>
      <c r="N10792" s="136">
        <v>449.428</v>
      </c>
      <c r="O10792" s="141" t="s">
        <v>8230</v>
      </c>
      <c r="P10792" s="136">
        <v>695.66099999999994</v>
      </c>
      <c r="Q10792" s="136">
        <v>80.561000000000007</v>
      </c>
      <c r="R10792" s="136">
        <v>242.13</v>
      </c>
      <c r="S10792" s="136">
        <v>128.124</v>
      </c>
    </row>
    <row r="10793" spans="1:19" ht="11.25" thickBot="1" x14ac:dyDescent="0.2">
      <c r="A10793" s="112"/>
    </row>
    <row r="10794" spans="1:19" ht="11.25" thickBot="1" x14ac:dyDescent="0.2">
      <c r="A10794" s="139" t="s">
        <v>366</v>
      </c>
      <c r="B10794" s="112"/>
      <c r="C10794" s="141" t="s">
        <v>1868</v>
      </c>
      <c r="D10794" s="141" t="s">
        <v>562</v>
      </c>
      <c r="E10794" s="141" t="s">
        <v>5484</v>
      </c>
      <c r="F10794" s="136">
        <v>0.41499999999999998</v>
      </c>
      <c r="G10794" s="141" t="s">
        <v>8231</v>
      </c>
      <c r="H10794" s="141" t="s">
        <v>4019</v>
      </c>
      <c r="I10794" s="140">
        <v>1.091</v>
      </c>
      <c r="J10794" s="134" t="s">
        <v>2866</v>
      </c>
      <c r="K10794" s="141" t="s">
        <v>8232</v>
      </c>
      <c r="L10794" s="136">
        <v>2.5630000000000002</v>
      </c>
      <c r="M10794" s="136">
        <v>1.4390000000000001</v>
      </c>
      <c r="N10794" s="136">
        <v>0.77</v>
      </c>
      <c r="O10794" s="141" t="s">
        <v>8233</v>
      </c>
      <c r="P10794" s="136">
        <v>0.21199999999999999</v>
      </c>
      <c r="Q10794" s="136">
        <v>0.873</v>
      </c>
      <c r="R10794" s="136">
        <v>1.498</v>
      </c>
      <c r="S10794" s="136">
        <v>0.187</v>
      </c>
    </row>
    <row r="10795" spans="1:19" ht="11.25" thickBot="1" x14ac:dyDescent="0.2">
      <c r="A10795" s="112"/>
    </row>
    <row r="10796" spans="1:19" ht="11.25" thickBot="1" x14ac:dyDescent="0.2">
      <c r="A10796" s="106" t="s">
        <v>357</v>
      </c>
      <c r="B10796" s="106" t="s">
        <v>358</v>
      </c>
      <c r="C10796" s="130" t="s">
        <v>17</v>
      </c>
      <c r="D10796" s="130" t="s">
        <v>18</v>
      </c>
      <c r="E10796" s="131" t="s">
        <v>19</v>
      </c>
      <c r="F10796" s="131" t="s">
        <v>20</v>
      </c>
      <c r="G10796" s="130" t="s">
        <v>21</v>
      </c>
      <c r="H10796" s="130" t="s">
        <v>22</v>
      </c>
      <c r="I10796" s="130" t="s">
        <v>23</v>
      </c>
      <c r="J10796" s="130" t="s">
        <v>24</v>
      </c>
      <c r="K10796" s="131" t="s">
        <v>25</v>
      </c>
      <c r="L10796" s="131" t="s">
        <v>26</v>
      </c>
      <c r="M10796" s="130" t="s">
        <v>27</v>
      </c>
      <c r="N10796" s="130" t="s">
        <v>28</v>
      </c>
      <c r="O10796" s="130" t="s">
        <v>29</v>
      </c>
      <c r="P10796" s="130" t="s">
        <v>30</v>
      </c>
      <c r="Q10796" s="130" t="s">
        <v>31</v>
      </c>
      <c r="R10796" s="130" t="s">
        <v>32</v>
      </c>
      <c r="S10796" s="130" t="s">
        <v>33</v>
      </c>
    </row>
    <row r="10797" spans="1:19" ht="11.25" thickBot="1" x14ac:dyDescent="0.2">
      <c r="A10797" s="107">
        <v>1</v>
      </c>
      <c r="B10797" s="132">
        <v>0.62913194444444442</v>
      </c>
      <c r="C10797" s="108">
        <v>64929.021000000001</v>
      </c>
      <c r="D10797" s="108">
        <v>52445.930999999997</v>
      </c>
      <c r="E10797" s="145">
        <v>22851.526000000002</v>
      </c>
      <c r="F10797" s="145">
        <v>876134.27</v>
      </c>
      <c r="G10797" s="108">
        <v>22</v>
      </c>
      <c r="H10797" s="108">
        <v>66</v>
      </c>
      <c r="I10797" s="108">
        <v>325306.09999999998</v>
      </c>
      <c r="J10797" s="141" t="s">
        <v>8234</v>
      </c>
      <c r="K10797" s="145">
        <v>180036.57</v>
      </c>
      <c r="L10797" s="134" t="s">
        <v>8235</v>
      </c>
      <c r="M10797" s="108">
        <v>1991.095</v>
      </c>
      <c r="N10797" s="108">
        <v>3400.2779999999998</v>
      </c>
      <c r="O10797" s="108">
        <v>3</v>
      </c>
      <c r="P10797" s="108">
        <v>114</v>
      </c>
      <c r="Q10797" s="108">
        <v>563.00800000000004</v>
      </c>
      <c r="R10797" s="108">
        <v>1636.0640000000001</v>
      </c>
      <c r="S10797" s="108">
        <v>294.00200000000001</v>
      </c>
    </row>
    <row r="10798" spans="1:19" ht="11.25" thickBot="1" x14ac:dyDescent="0.2">
      <c r="A10798" s="112"/>
    </row>
    <row r="10799" spans="1:19" ht="11.25" thickBot="1" x14ac:dyDescent="0.2">
      <c r="A10799" s="107">
        <v>2</v>
      </c>
      <c r="B10799" s="132">
        <v>0.6293171296296296</v>
      </c>
      <c r="C10799" s="108">
        <v>64201.773000000001</v>
      </c>
      <c r="D10799" s="108">
        <v>51993.8</v>
      </c>
      <c r="E10799" s="145">
        <v>23380.112000000001</v>
      </c>
      <c r="F10799" s="145">
        <v>868912.04</v>
      </c>
      <c r="G10799" s="108">
        <v>28</v>
      </c>
      <c r="H10799" s="108">
        <v>71</v>
      </c>
      <c r="I10799" s="108">
        <v>322574.11</v>
      </c>
      <c r="J10799" s="141" t="s">
        <v>8236</v>
      </c>
      <c r="K10799" s="145">
        <v>183044.61</v>
      </c>
      <c r="L10799" s="134" t="s">
        <v>8237</v>
      </c>
      <c r="M10799" s="108">
        <v>2195.116</v>
      </c>
      <c r="N10799" s="108">
        <v>3374.2730000000001</v>
      </c>
      <c r="O10799" s="108">
        <v>6</v>
      </c>
      <c r="P10799" s="108">
        <v>97</v>
      </c>
      <c r="Q10799" s="108">
        <v>519.00599999999997</v>
      </c>
      <c r="R10799" s="108">
        <v>1615.0630000000001</v>
      </c>
      <c r="S10799" s="108">
        <v>334.00299999999999</v>
      </c>
    </row>
    <row r="10800" spans="1:19" ht="11.25" thickBot="1" x14ac:dyDescent="0.2">
      <c r="A10800" s="112"/>
    </row>
    <row r="10801" spans="1:19" ht="11.25" thickBot="1" x14ac:dyDescent="0.2">
      <c r="A10801" s="107">
        <v>3</v>
      </c>
      <c r="B10801" s="132">
        <v>0.62949074074074074</v>
      </c>
      <c r="C10801" s="108">
        <v>63203.728000000003</v>
      </c>
      <c r="D10801" s="108">
        <v>51306.097999999998</v>
      </c>
      <c r="E10801" s="145">
        <v>23488.233</v>
      </c>
      <c r="F10801" s="145">
        <v>866616.31999999995</v>
      </c>
      <c r="G10801" s="108">
        <v>18</v>
      </c>
      <c r="H10801" s="108">
        <v>79</v>
      </c>
      <c r="I10801" s="108">
        <v>319542.93</v>
      </c>
      <c r="J10801" s="141" t="s">
        <v>8238</v>
      </c>
      <c r="K10801" s="145">
        <v>183012.33</v>
      </c>
      <c r="L10801" s="134" t="s">
        <v>8239</v>
      </c>
      <c r="M10801" s="108">
        <v>1993.095</v>
      </c>
      <c r="N10801" s="108">
        <v>3232.2510000000002</v>
      </c>
      <c r="O10801" s="108">
        <v>9</v>
      </c>
      <c r="P10801" s="108">
        <v>112</v>
      </c>
      <c r="Q10801" s="108">
        <v>502.00599999999997</v>
      </c>
      <c r="R10801" s="108">
        <v>1579.06</v>
      </c>
      <c r="S10801" s="108">
        <v>325.00299999999999</v>
      </c>
    </row>
    <row r="10802" spans="1:19" ht="11.25" thickBot="1" x14ac:dyDescent="0.2">
      <c r="A10802" s="112"/>
    </row>
    <row r="10803" spans="1:19" ht="11.25" thickBot="1" x14ac:dyDescent="0.2">
      <c r="A10803" s="135" t="s">
        <v>362</v>
      </c>
      <c r="B10803" s="112"/>
      <c r="C10803" s="136">
        <v>64111.506999999998</v>
      </c>
      <c r="D10803" s="136">
        <v>51915.275999999998</v>
      </c>
      <c r="E10803" s="140">
        <v>23239.956999999999</v>
      </c>
      <c r="F10803" s="140">
        <v>870554.21</v>
      </c>
      <c r="G10803" s="136">
        <v>22.667000000000002</v>
      </c>
      <c r="H10803" s="136">
        <v>72</v>
      </c>
      <c r="I10803" s="136">
        <v>322474.38</v>
      </c>
      <c r="J10803" s="141" t="s">
        <v>8240</v>
      </c>
      <c r="K10803" s="140">
        <v>182031.17</v>
      </c>
      <c r="L10803" s="134" t="s">
        <v>8241</v>
      </c>
      <c r="M10803" s="136">
        <v>2059.7689999999998</v>
      </c>
      <c r="N10803" s="136">
        <v>3335.6010000000001</v>
      </c>
      <c r="O10803" s="136">
        <v>6</v>
      </c>
      <c r="P10803" s="136">
        <v>107.667</v>
      </c>
      <c r="Q10803" s="136">
        <v>528.00699999999995</v>
      </c>
      <c r="R10803" s="136">
        <v>1610.0619999999999</v>
      </c>
      <c r="S10803" s="136">
        <v>317.66899999999998</v>
      </c>
    </row>
    <row r="10804" spans="1:19" ht="11.25" thickBot="1" x14ac:dyDescent="0.2">
      <c r="A10804" s="112"/>
    </row>
    <row r="10805" spans="1:19" ht="11.25" thickBot="1" x14ac:dyDescent="0.2">
      <c r="A10805" s="138" t="s">
        <v>364</v>
      </c>
      <c r="B10805" s="112"/>
      <c r="C10805" s="136">
        <v>866.18100000000004</v>
      </c>
      <c r="D10805" s="136">
        <v>573.95899999999995</v>
      </c>
      <c r="E10805" s="140">
        <v>340.70800000000003</v>
      </c>
      <c r="F10805" s="140">
        <v>4966.9290000000001</v>
      </c>
      <c r="G10805" s="136">
        <v>5.0330000000000004</v>
      </c>
      <c r="H10805" s="136">
        <v>6.5570000000000004</v>
      </c>
      <c r="I10805" s="136">
        <v>2882.8780000000002</v>
      </c>
      <c r="J10805" s="141" t="s">
        <v>8242</v>
      </c>
      <c r="K10805" s="140">
        <v>1727.45</v>
      </c>
      <c r="L10805" s="134" t="s">
        <v>8243</v>
      </c>
      <c r="M10805" s="136">
        <v>117.218</v>
      </c>
      <c r="N10805" s="136">
        <v>90.442999999999998</v>
      </c>
      <c r="O10805" s="136">
        <v>3</v>
      </c>
      <c r="P10805" s="136">
        <v>9.2919999999999998</v>
      </c>
      <c r="Q10805" s="136">
        <v>31.481000000000002</v>
      </c>
      <c r="R10805" s="136">
        <v>28.829000000000001</v>
      </c>
      <c r="S10805" s="136">
        <v>20.984000000000002</v>
      </c>
    </row>
    <row r="10806" spans="1:19" ht="11.25" thickBot="1" x14ac:dyDescent="0.2">
      <c r="A10806" s="112"/>
    </row>
    <row r="10807" spans="1:19" ht="11.25" thickBot="1" x14ac:dyDescent="0.2">
      <c r="A10807" s="139" t="s">
        <v>366</v>
      </c>
      <c r="B10807" s="112"/>
      <c r="C10807" s="136">
        <v>1.351</v>
      </c>
      <c r="D10807" s="136">
        <v>1.1060000000000001</v>
      </c>
      <c r="E10807" s="140">
        <v>1.466</v>
      </c>
      <c r="F10807" s="140">
        <v>0.57099999999999995</v>
      </c>
      <c r="G10807" s="136">
        <v>22.204999999999998</v>
      </c>
      <c r="H10807" s="136">
        <v>9.1080000000000005</v>
      </c>
      <c r="I10807" s="136">
        <v>0.89400000000000002</v>
      </c>
      <c r="J10807" s="141" t="s">
        <v>8244</v>
      </c>
      <c r="K10807" s="140">
        <v>0.94899999999999995</v>
      </c>
      <c r="L10807" s="134" t="s">
        <v>1264</v>
      </c>
      <c r="M10807" s="136">
        <v>5.6909999999999998</v>
      </c>
      <c r="N10807" s="136">
        <v>2.7109999999999999</v>
      </c>
      <c r="O10807" s="136">
        <v>50</v>
      </c>
      <c r="P10807" s="136">
        <v>8.6300000000000008</v>
      </c>
      <c r="Q10807" s="136">
        <v>5.9619999999999997</v>
      </c>
      <c r="R10807" s="136">
        <v>1.7909999999999999</v>
      </c>
      <c r="S10807" s="136">
        <v>6.6059999999999999</v>
      </c>
    </row>
    <row r="10808" spans="1:19" ht="11.25" thickBot="1" x14ac:dyDescent="0.2">
      <c r="A10808" s="112"/>
    </row>
    <row r="10809" spans="1:19" ht="11.25" thickBot="1" x14ac:dyDescent="0.2">
      <c r="A10809" s="106" t="s">
        <v>357</v>
      </c>
      <c r="B10809" s="106" t="s">
        <v>358</v>
      </c>
      <c r="C10809" s="131" t="s">
        <v>34</v>
      </c>
      <c r="D10809" s="131" t="s">
        <v>35</v>
      </c>
      <c r="E10809" s="130" t="s">
        <v>36</v>
      </c>
      <c r="F10809" s="130" t="s">
        <v>37</v>
      </c>
      <c r="G10809" s="130" t="s">
        <v>38</v>
      </c>
      <c r="H10809" s="130" t="s">
        <v>39</v>
      </c>
      <c r="I10809" s="130" t="s">
        <v>40</v>
      </c>
      <c r="J10809" s="130" t="s">
        <v>41</v>
      </c>
      <c r="K10809" s="130" t="s">
        <v>42</v>
      </c>
      <c r="L10809" s="130" t="s">
        <v>43</v>
      </c>
      <c r="M10809" s="130" t="s">
        <v>44</v>
      </c>
      <c r="N10809" s="130" t="s">
        <v>45</v>
      </c>
      <c r="O10809" s="130" t="s">
        <v>46</v>
      </c>
      <c r="P10809" s="130" t="s">
        <v>47</v>
      </c>
      <c r="Q10809" s="130" t="s">
        <v>48</v>
      </c>
      <c r="R10809" s="130" t="s">
        <v>49</v>
      </c>
      <c r="S10809" s="130" t="s">
        <v>50</v>
      </c>
    </row>
    <row r="10810" spans="1:19" ht="11.25" thickBot="1" x14ac:dyDescent="0.2">
      <c r="A10810" s="107">
        <v>1</v>
      </c>
      <c r="B10810" s="132">
        <v>0.62913194444444442</v>
      </c>
      <c r="C10810" s="145">
        <v>415086.33</v>
      </c>
      <c r="D10810" s="134" t="s">
        <v>8245</v>
      </c>
      <c r="E10810" s="108">
        <v>1675.067</v>
      </c>
      <c r="F10810" s="108">
        <v>1225.0360000000001</v>
      </c>
      <c r="G10810" s="108">
        <v>2</v>
      </c>
      <c r="H10810" s="108">
        <v>10697.745999999999</v>
      </c>
      <c r="I10810" s="108">
        <v>300247.08</v>
      </c>
      <c r="J10810" s="141" t="s">
        <v>8246</v>
      </c>
      <c r="K10810" s="108">
        <v>30769.705999999998</v>
      </c>
      <c r="L10810" s="108">
        <v>58803.873</v>
      </c>
      <c r="M10810" s="108">
        <v>8485.7279999999992</v>
      </c>
      <c r="N10810" s="108">
        <v>5912.8389999999999</v>
      </c>
      <c r="O10810" s="108">
        <v>948.02200000000005</v>
      </c>
      <c r="P10810" s="108">
        <v>1070.027</v>
      </c>
      <c r="Q10810" s="108">
        <v>1079.028</v>
      </c>
      <c r="R10810" s="108">
        <v>1036.0260000000001</v>
      </c>
      <c r="S10810" s="108">
        <v>1252.038</v>
      </c>
    </row>
    <row r="10811" spans="1:19" ht="11.25" thickBot="1" x14ac:dyDescent="0.2">
      <c r="A10811" s="112"/>
    </row>
    <row r="10812" spans="1:19" ht="11.25" thickBot="1" x14ac:dyDescent="0.2">
      <c r="A10812" s="107">
        <v>2</v>
      </c>
      <c r="B10812" s="132">
        <v>0.6293171296296296</v>
      </c>
      <c r="C10812" s="145">
        <v>417609</v>
      </c>
      <c r="D10812" s="134" t="s">
        <v>8247</v>
      </c>
      <c r="E10812" s="108">
        <v>1600.0609999999999</v>
      </c>
      <c r="F10812" s="108">
        <v>1344.0429999999999</v>
      </c>
      <c r="G10812" s="108">
        <v>5</v>
      </c>
      <c r="H10812" s="108">
        <v>10687.741</v>
      </c>
      <c r="I10812" s="108">
        <v>299836.23</v>
      </c>
      <c r="J10812" s="141" t="s">
        <v>8248</v>
      </c>
      <c r="K10812" s="108">
        <v>31021.078000000001</v>
      </c>
      <c r="L10812" s="108">
        <v>57639.625999999997</v>
      </c>
      <c r="M10812" s="108">
        <v>8603.7759999999998</v>
      </c>
      <c r="N10812" s="108">
        <v>5919.8410000000003</v>
      </c>
      <c r="O10812" s="108">
        <v>1001.024</v>
      </c>
      <c r="P10812" s="108">
        <v>1031.0260000000001</v>
      </c>
      <c r="Q10812" s="108">
        <v>1042.0260000000001</v>
      </c>
      <c r="R10812" s="108">
        <v>994.024</v>
      </c>
      <c r="S10812" s="108">
        <v>1122.03</v>
      </c>
    </row>
    <row r="10813" spans="1:19" ht="11.25" thickBot="1" x14ac:dyDescent="0.2">
      <c r="A10813" s="112"/>
    </row>
    <row r="10814" spans="1:19" ht="11.25" thickBot="1" x14ac:dyDescent="0.2">
      <c r="A10814" s="107">
        <v>3</v>
      </c>
      <c r="B10814" s="132">
        <v>0.62949074074074074</v>
      </c>
      <c r="C10814" s="145">
        <v>421378.78</v>
      </c>
      <c r="D10814" s="134" t="s">
        <v>8249</v>
      </c>
      <c r="E10814" s="108">
        <v>1659.066</v>
      </c>
      <c r="F10814" s="108">
        <v>1236.037</v>
      </c>
      <c r="G10814" s="108">
        <v>7</v>
      </c>
      <c r="H10814" s="108">
        <v>10294.543</v>
      </c>
      <c r="I10814" s="108">
        <v>297806.42</v>
      </c>
      <c r="J10814" s="141" t="s">
        <v>8250</v>
      </c>
      <c r="K10814" s="108">
        <v>30902.902999999998</v>
      </c>
      <c r="L10814" s="108">
        <v>56684.008999999998</v>
      </c>
      <c r="M10814" s="108">
        <v>8670.8040000000001</v>
      </c>
      <c r="N10814" s="108">
        <v>6028.8720000000003</v>
      </c>
      <c r="O10814" s="108">
        <v>957.02200000000005</v>
      </c>
      <c r="P10814" s="108">
        <v>1024.0250000000001</v>
      </c>
      <c r="Q10814" s="108">
        <v>1068.027</v>
      </c>
      <c r="R10814" s="108">
        <v>1073.028</v>
      </c>
      <c r="S10814" s="108">
        <v>1157.0319999999999</v>
      </c>
    </row>
    <row r="10815" spans="1:19" ht="11.25" thickBot="1" x14ac:dyDescent="0.2">
      <c r="A10815" s="112"/>
    </row>
    <row r="10816" spans="1:19" ht="11.25" thickBot="1" x14ac:dyDescent="0.2">
      <c r="A10816" s="135" t="s">
        <v>362</v>
      </c>
      <c r="B10816" s="112"/>
      <c r="C10816" s="140">
        <v>418024.7</v>
      </c>
      <c r="D10816" s="134" t="s">
        <v>8251</v>
      </c>
      <c r="E10816" s="136">
        <v>1644.732</v>
      </c>
      <c r="F10816" s="136">
        <v>1268.3720000000001</v>
      </c>
      <c r="G10816" s="136">
        <v>4.6669999999999998</v>
      </c>
      <c r="H10816" s="136">
        <v>10560.01</v>
      </c>
      <c r="I10816" s="136">
        <v>299296.58</v>
      </c>
      <c r="J10816" s="141" t="s">
        <v>8252</v>
      </c>
      <c r="K10816" s="136">
        <v>30897.896000000001</v>
      </c>
      <c r="L10816" s="136">
        <v>57709.169000000002</v>
      </c>
      <c r="M10816" s="136">
        <v>8586.7690000000002</v>
      </c>
      <c r="N10816" s="136">
        <v>5953.8509999999997</v>
      </c>
      <c r="O10816" s="136">
        <v>968.68899999999996</v>
      </c>
      <c r="P10816" s="136">
        <v>1041.693</v>
      </c>
      <c r="Q10816" s="136">
        <v>1063.027</v>
      </c>
      <c r="R10816" s="136">
        <v>1034.3589999999999</v>
      </c>
      <c r="S10816" s="136">
        <v>1177.0329999999999</v>
      </c>
    </row>
    <row r="10817" spans="1:19" ht="11.25" thickBot="1" x14ac:dyDescent="0.2">
      <c r="A10817" s="112"/>
    </row>
    <row r="10818" spans="1:19" ht="11.25" thickBot="1" x14ac:dyDescent="0.2">
      <c r="A10818" s="138" t="s">
        <v>364</v>
      </c>
      <c r="B10818" s="112"/>
      <c r="C10818" s="140">
        <v>3166.7530000000002</v>
      </c>
      <c r="D10818" s="134" t="s">
        <v>8253</v>
      </c>
      <c r="E10818" s="136">
        <v>39.503999999999998</v>
      </c>
      <c r="F10818" s="136">
        <v>65.763999999999996</v>
      </c>
      <c r="G10818" s="136">
        <v>2.5169999999999999</v>
      </c>
      <c r="H10818" s="136">
        <v>229.95599999999999</v>
      </c>
      <c r="I10818" s="136">
        <v>1306.759</v>
      </c>
      <c r="J10818" s="141" t="s">
        <v>8254</v>
      </c>
      <c r="K10818" s="136">
        <v>125.761</v>
      </c>
      <c r="L10818" s="136">
        <v>1061.6410000000001</v>
      </c>
      <c r="M10818" s="136">
        <v>93.703000000000003</v>
      </c>
      <c r="N10818" s="136">
        <v>65.064999999999998</v>
      </c>
      <c r="O10818" s="136">
        <v>28.361999999999998</v>
      </c>
      <c r="P10818" s="136">
        <v>24.786999999999999</v>
      </c>
      <c r="Q10818" s="136">
        <v>19.001000000000001</v>
      </c>
      <c r="R10818" s="136">
        <v>39.527999999999999</v>
      </c>
      <c r="S10818" s="136">
        <v>67.272000000000006</v>
      </c>
    </row>
    <row r="10819" spans="1:19" ht="11.25" thickBot="1" x14ac:dyDescent="0.2">
      <c r="A10819" s="112"/>
    </row>
    <row r="10820" spans="1:19" ht="11.25" thickBot="1" x14ac:dyDescent="0.2">
      <c r="A10820" s="139" t="s">
        <v>366</v>
      </c>
      <c r="B10820" s="112"/>
      <c r="C10820" s="140">
        <v>0.75800000000000001</v>
      </c>
      <c r="D10820" s="134" t="s">
        <v>2889</v>
      </c>
      <c r="E10820" s="136">
        <v>2.4020000000000001</v>
      </c>
      <c r="F10820" s="136">
        <v>5.1849999999999996</v>
      </c>
      <c r="G10820" s="136">
        <v>53.927</v>
      </c>
      <c r="H10820" s="136">
        <v>2.1779999999999999</v>
      </c>
      <c r="I10820" s="136">
        <v>0.437</v>
      </c>
      <c r="J10820" s="141" t="s">
        <v>1168</v>
      </c>
      <c r="K10820" s="136">
        <v>0.40699999999999997</v>
      </c>
      <c r="L10820" s="136">
        <v>1.84</v>
      </c>
      <c r="M10820" s="136">
        <v>1.091</v>
      </c>
      <c r="N10820" s="136">
        <v>1.093</v>
      </c>
      <c r="O10820" s="136">
        <v>2.9279999999999999</v>
      </c>
      <c r="P10820" s="136">
        <v>2.379</v>
      </c>
      <c r="Q10820" s="136">
        <v>1.7869999999999999</v>
      </c>
      <c r="R10820" s="136">
        <v>3.8220000000000001</v>
      </c>
      <c r="S10820" s="136">
        <v>5.7149999999999999</v>
      </c>
    </row>
    <row r="10821" spans="1:19" ht="11.25" thickBot="1" x14ac:dyDescent="0.2">
      <c r="A10821" s="112"/>
    </row>
    <row r="10822" spans="1:19" ht="11.25" thickBot="1" x14ac:dyDescent="0.2">
      <c r="A10822" s="106" t="s">
        <v>357</v>
      </c>
      <c r="B10822" s="106" t="s">
        <v>358</v>
      </c>
      <c r="C10822" s="130" t="s">
        <v>51</v>
      </c>
      <c r="D10822" s="130" t="s">
        <v>52</v>
      </c>
      <c r="E10822" s="130" t="s">
        <v>53</v>
      </c>
      <c r="F10822" s="130" t="s">
        <v>54</v>
      </c>
      <c r="G10822" s="130" t="s">
        <v>55</v>
      </c>
      <c r="H10822" s="130" t="s">
        <v>56</v>
      </c>
      <c r="I10822" s="130" t="s">
        <v>57</v>
      </c>
      <c r="J10822" s="130" t="s">
        <v>58</v>
      </c>
      <c r="K10822" s="130" t="s">
        <v>59</v>
      </c>
      <c r="L10822" s="130" t="s">
        <v>60</v>
      </c>
      <c r="M10822" s="130" t="s">
        <v>61</v>
      </c>
      <c r="N10822" s="130" t="s">
        <v>62</v>
      </c>
      <c r="O10822" s="130" t="s">
        <v>63</v>
      </c>
      <c r="P10822" s="130" t="s">
        <v>64</v>
      </c>
      <c r="Q10822" s="131" t="s">
        <v>65</v>
      </c>
      <c r="R10822" s="131" t="s">
        <v>66</v>
      </c>
      <c r="S10822" s="130" t="s">
        <v>67</v>
      </c>
    </row>
    <row r="10823" spans="1:19" ht="11.25" thickBot="1" x14ac:dyDescent="0.2">
      <c r="A10823" s="107">
        <v>1</v>
      </c>
      <c r="B10823" s="132">
        <v>0.62913194444444442</v>
      </c>
      <c r="C10823" s="108">
        <v>886.01900000000001</v>
      </c>
      <c r="D10823" s="108">
        <v>855.01800000000003</v>
      </c>
      <c r="E10823" s="108">
        <v>311.00200000000001</v>
      </c>
      <c r="F10823" s="108">
        <v>434.005</v>
      </c>
      <c r="G10823" s="108">
        <v>356.00299999999999</v>
      </c>
      <c r="H10823" s="108">
        <v>419.00400000000002</v>
      </c>
      <c r="I10823" s="108">
        <v>1695.069</v>
      </c>
      <c r="J10823" s="108">
        <v>6988.1719999999996</v>
      </c>
      <c r="K10823" s="108">
        <v>10121.458000000001</v>
      </c>
      <c r="L10823" s="108">
        <v>12</v>
      </c>
      <c r="M10823" s="108">
        <v>2</v>
      </c>
      <c r="N10823" s="108">
        <v>583.00800000000004</v>
      </c>
      <c r="O10823" s="108">
        <v>332.00299999999999</v>
      </c>
      <c r="P10823" s="108">
        <v>37008.843000000001</v>
      </c>
      <c r="Q10823" s="145">
        <v>1828987.7</v>
      </c>
      <c r="R10823" s="134" t="s">
        <v>8255</v>
      </c>
      <c r="S10823" s="108">
        <v>9535.1820000000007</v>
      </c>
    </row>
    <row r="10824" spans="1:19" ht="11.25" thickBot="1" x14ac:dyDescent="0.2">
      <c r="A10824" s="112"/>
    </row>
    <row r="10825" spans="1:19" ht="11.25" thickBot="1" x14ac:dyDescent="0.2">
      <c r="A10825" s="107">
        <v>2</v>
      </c>
      <c r="B10825" s="132">
        <v>0.6293171296296296</v>
      </c>
      <c r="C10825" s="108">
        <v>904.02</v>
      </c>
      <c r="D10825" s="108">
        <v>822.01599999999996</v>
      </c>
      <c r="E10825" s="108">
        <v>388.00400000000002</v>
      </c>
      <c r="F10825" s="108">
        <v>495.00599999999997</v>
      </c>
      <c r="G10825" s="108">
        <v>358.00299999999999</v>
      </c>
      <c r="H10825" s="108">
        <v>457.005</v>
      </c>
      <c r="I10825" s="108">
        <v>1694.069</v>
      </c>
      <c r="J10825" s="108">
        <v>6869.1319999999996</v>
      </c>
      <c r="K10825" s="108">
        <v>9958.3790000000008</v>
      </c>
      <c r="L10825" s="108">
        <v>9</v>
      </c>
      <c r="M10825" s="108">
        <v>12</v>
      </c>
      <c r="N10825" s="108">
        <v>586.00800000000004</v>
      </c>
      <c r="O10825" s="108">
        <v>317.00200000000001</v>
      </c>
      <c r="P10825" s="108">
        <v>36901.652999999998</v>
      </c>
      <c r="Q10825" s="145">
        <v>1852475.1</v>
      </c>
      <c r="R10825" s="134" t="s">
        <v>8256</v>
      </c>
      <c r="S10825" s="108">
        <v>9659.2389999999996</v>
      </c>
    </row>
    <row r="10826" spans="1:19" ht="11.25" thickBot="1" x14ac:dyDescent="0.2">
      <c r="A10826" s="112"/>
    </row>
    <row r="10827" spans="1:19" ht="11.25" thickBot="1" x14ac:dyDescent="0.2">
      <c r="A10827" s="107">
        <v>3</v>
      </c>
      <c r="B10827" s="132">
        <v>0.62949074074074074</v>
      </c>
      <c r="C10827" s="108">
        <v>896.01900000000001</v>
      </c>
      <c r="D10827" s="108">
        <v>854.01800000000003</v>
      </c>
      <c r="E10827" s="108">
        <v>341.00299999999999</v>
      </c>
      <c r="F10827" s="108">
        <v>419.00400000000002</v>
      </c>
      <c r="G10827" s="108">
        <v>269.00200000000001</v>
      </c>
      <c r="H10827" s="108">
        <v>441.005</v>
      </c>
      <c r="I10827" s="108">
        <v>1743.0730000000001</v>
      </c>
      <c r="J10827" s="108">
        <v>6763.098</v>
      </c>
      <c r="K10827" s="108">
        <v>10087.441999999999</v>
      </c>
      <c r="L10827" s="108">
        <v>5</v>
      </c>
      <c r="M10827" s="108">
        <v>9</v>
      </c>
      <c r="N10827" s="108">
        <v>578.00800000000004</v>
      </c>
      <c r="O10827" s="108">
        <v>349.00299999999999</v>
      </c>
      <c r="P10827" s="108">
        <v>36920.686000000002</v>
      </c>
      <c r="Q10827" s="145">
        <v>1869766.1</v>
      </c>
      <c r="R10827" s="134" t="s">
        <v>8257</v>
      </c>
      <c r="S10827" s="108">
        <v>9640.23</v>
      </c>
    </row>
    <row r="10828" spans="1:19" ht="11.25" thickBot="1" x14ac:dyDescent="0.2">
      <c r="A10828" s="112"/>
    </row>
    <row r="10829" spans="1:19" ht="11.25" thickBot="1" x14ac:dyDescent="0.2">
      <c r="A10829" s="135" t="s">
        <v>362</v>
      </c>
      <c r="B10829" s="112"/>
      <c r="C10829" s="136">
        <v>895.35299999999995</v>
      </c>
      <c r="D10829" s="136">
        <v>843.68399999999997</v>
      </c>
      <c r="E10829" s="136">
        <v>346.67</v>
      </c>
      <c r="F10829" s="136">
        <v>449.33800000000002</v>
      </c>
      <c r="G10829" s="136">
        <v>327.66899999999998</v>
      </c>
      <c r="H10829" s="136">
        <v>439.005</v>
      </c>
      <c r="I10829" s="136">
        <v>1710.7370000000001</v>
      </c>
      <c r="J10829" s="136">
        <v>6873.4669999999996</v>
      </c>
      <c r="K10829" s="136">
        <v>10055.76</v>
      </c>
      <c r="L10829" s="136">
        <v>8.6669999999999998</v>
      </c>
      <c r="M10829" s="136">
        <v>7.6669999999999998</v>
      </c>
      <c r="N10829" s="136">
        <v>582.34100000000001</v>
      </c>
      <c r="O10829" s="136">
        <v>332.66899999999998</v>
      </c>
      <c r="P10829" s="136">
        <v>36943.726999999999</v>
      </c>
      <c r="Q10829" s="140">
        <v>1850409.7</v>
      </c>
      <c r="R10829" s="134" t="s">
        <v>8258</v>
      </c>
      <c r="S10829" s="136">
        <v>9611.5499999999993</v>
      </c>
    </row>
    <row r="10830" spans="1:19" ht="11.25" thickBot="1" x14ac:dyDescent="0.2">
      <c r="A10830" s="112"/>
    </row>
    <row r="10831" spans="1:19" ht="11.25" thickBot="1" x14ac:dyDescent="0.2">
      <c r="A10831" s="138" t="s">
        <v>364</v>
      </c>
      <c r="B10831" s="112"/>
      <c r="C10831" s="136">
        <v>9.0190000000000001</v>
      </c>
      <c r="D10831" s="136">
        <v>18.771000000000001</v>
      </c>
      <c r="E10831" s="136">
        <v>38.811999999999998</v>
      </c>
      <c r="F10831" s="136">
        <v>40.253999999999998</v>
      </c>
      <c r="G10831" s="136">
        <v>50.817</v>
      </c>
      <c r="H10831" s="136">
        <v>19.079000000000001</v>
      </c>
      <c r="I10831" s="136">
        <v>28.007999999999999</v>
      </c>
      <c r="J10831" s="136">
        <v>112.6</v>
      </c>
      <c r="K10831" s="136">
        <v>86.031999999999996</v>
      </c>
      <c r="L10831" s="136">
        <v>3.512</v>
      </c>
      <c r="M10831" s="136">
        <v>5.1319999999999997</v>
      </c>
      <c r="N10831" s="136">
        <v>4.0419999999999998</v>
      </c>
      <c r="O10831" s="136">
        <v>16.010999999999999</v>
      </c>
      <c r="P10831" s="136">
        <v>57.189</v>
      </c>
      <c r="Q10831" s="140">
        <v>20467.512999999999</v>
      </c>
      <c r="R10831" s="134" t="s">
        <v>8259</v>
      </c>
      <c r="S10831" s="136">
        <v>66.816000000000003</v>
      </c>
    </row>
    <row r="10832" spans="1:19" ht="11.25" thickBot="1" x14ac:dyDescent="0.2">
      <c r="A10832" s="112"/>
    </row>
    <row r="10833" spans="1:19" ht="11.25" thickBot="1" x14ac:dyDescent="0.2">
      <c r="A10833" s="139" t="s">
        <v>366</v>
      </c>
      <c r="B10833" s="112"/>
      <c r="C10833" s="136">
        <v>1.0069999999999999</v>
      </c>
      <c r="D10833" s="136">
        <v>2.2250000000000001</v>
      </c>
      <c r="E10833" s="136">
        <v>11.196</v>
      </c>
      <c r="F10833" s="136">
        <v>8.9589999999999996</v>
      </c>
      <c r="G10833" s="136">
        <v>15.509</v>
      </c>
      <c r="H10833" s="136">
        <v>4.3460000000000001</v>
      </c>
      <c r="I10833" s="136">
        <v>1.637</v>
      </c>
      <c r="J10833" s="136">
        <v>1.6379999999999999</v>
      </c>
      <c r="K10833" s="136">
        <v>0.85599999999999998</v>
      </c>
      <c r="L10833" s="136">
        <v>40.521999999999998</v>
      </c>
      <c r="M10833" s="136">
        <v>66.933999999999997</v>
      </c>
      <c r="N10833" s="136">
        <v>0.69399999999999995</v>
      </c>
      <c r="O10833" s="136">
        <v>4.8129999999999997</v>
      </c>
      <c r="P10833" s="136">
        <v>0.155</v>
      </c>
      <c r="Q10833" s="140">
        <v>1.1060000000000001</v>
      </c>
      <c r="R10833" s="134" t="s">
        <v>2895</v>
      </c>
      <c r="S10833" s="136">
        <v>0.69499999999999995</v>
      </c>
    </row>
    <row r="10834" spans="1:19" ht="11.25" thickBot="1" x14ac:dyDescent="0.2">
      <c r="A10834" s="112"/>
    </row>
    <row r="10835" spans="1:19" ht="11.25" thickBot="1" x14ac:dyDescent="0.2">
      <c r="A10835" s="106" t="s">
        <v>357</v>
      </c>
      <c r="B10835" s="106" t="s">
        <v>358</v>
      </c>
      <c r="C10835" s="130" t="s">
        <v>68</v>
      </c>
    </row>
    <row r="10836" spans="1:19" ht="11.25" thickBot="1" x14ac:dyDescent="0.2">
      <c r="A10836" s="107">
        <v>1</v>
      </c>
      <c r="B10836" s="132">
        <v>0.62913194444444442</v>
      </c>
      <c r="C10836" s="108">
        <v>1953.0920000000001</v>
      </c>
    </row>
    <row r="10837" spans="1:19" ht="11.25" thickBot="1" x14ac:dyDescent="0.2">
      <c r="A10837" s="112"/>
    </row>
    <row r="10838" spans="1:19" ht="11.25" thickBot="1" x14ac:dyDescent="0.2">
      <c r="A10838" s="107">
        <v>2</v>
      </c>
      <c r="B10838" s="132">
        <v>0.6293171296296296</v>
      </c>
      <c r="C10838" s="108">
        <v>1816.079</v>
      </c>
    </row>
    <row r="10839" spans="1:19" ht="11.25" thickBot="1" x14ac:dyDescent="0.2">
      <c r="A10839" s="112"/>
    </row>
    <row r="10840" spans="1:19" ht="11.25" thickBot="1" x14ac:dyDescent="0.2">
      <c r="A10840" s="107">
        <v>3</v>
      </c>
      <c r="B10840" s="132">
        <v>0.62949074074074074</v>
      </c>
      <c r="C10840" s="108">
        <v>1666.067</v>
      </c>
    </row>
    <row r="10841" spans="1:19" ht="11.25" thickBot="1" x14ac:dyDescent="0.2">
      <c r="A10841" s="112"/>
    </row>
    <row r="10842" spans="1:19" ht="11.25" thickBot="1" x14ac:dyDescent="0.2">
      <c r="A10842" s="135" t="s">
        <v>362</v>
      </c>
      <c r="B10842" s="112"/>
      <c r="C10842" s="136">
        <v>1811.7460000000001</v>
      </c>
    </row>
    <row r="10843" spans="1:19" ht="11.25" thickBot="1" x14ac:dyDescent="0.2">
      <c r="A10843" s="112"/>
    </row>
    <row r="10844" spans="1:19" ht="11.25" thickBot="1" x14ac:dyDescent="0.2">
      <c r="A10844" s="138" t="s">
        <v>364</v>
      </c>
      <c r="B10844" s="112"/>
      <c r="C10844" s="136">
        <v>143.56200000000001</v>
      </c>
    </row>
    <row r="10845" spans="1:19" ht="11.25" thickBot="1" x14ac:dyDescent="0.2">
      <c r="A10845" s="112"/>
    </row>
    <row r="10846" spans="1:19" ht="11.25" thickBot="1" x14ac:dyDescent="0.2">
      <c r="A10846" s="139" t="s">
        <v>366</v>
      </c>
      <c r="B10846" s="112"/>
      <c r="C10846" s="136">
        <v>7.9240000000000004</v>
      </c>
    </row>
    <row r="10847" spans="1:19" ht="10.5" x14ac:dyDescent="0.15">
      <c r="A10847" s="112"/>
    </row>
    <row r="10848" spans="1:19" x14ac:dyDescent="0.15">
      <c r="A10848" s="129"/>
      <c r="B10848" s="86" t="s">
        <v>2896</v>
      </c>
    </row>
    <row r="10849" spans="1:19" ht="9.75" thickBot="1" x14ac:dyDescent="0.2">
      <c r="A10849" s="81" t="s">
        <v>5871</v>
      </c>
    </row>
    <row r="10850" spans="1:19" ht="11.25" thickBot="1" x14ac:dyDescent="0.2">
      <c r="A10850" s="106" t="s">
        <v>357</v>
      </c>
      <c r="B10850" s="106" t="s">
        <v>358</v>
      </c>
      <c r="C10850" s="130" t="s">
        <v>0</v>
      </c>
      <c r="D10850" s="130" t="s">
        <v>1</v>
      </c>
      <c r="E10850" s="130" t="s">
        <v>2</v>
      </c>
      <c r="F10850" s="130" t="s">
        <v>3</v>
      </c>
      <c r="G10850" s="130" t="s">
        <v>4</v>
      </c>
      <c r="H10850" s="130" t="s">
        <v>5</v>
      </c>
      <c r="I10850" s="131" t="s">
        <v>6</v>
      </c>
      <c r="J10850" s="131" t="s">
        <v>7</v>
      </c>
      <c r="K10850" s="130" t="s">
        <v>8</v>
      </c>
      <c r="L10850" s="130" t="s">
        <v>9</v>
      </c>
      <c r="M10850" s="130" t="s">
        <v>10</v>
      </c>
      <c r="N10850" s="130" t="s">
        <v>11</v>
      </c>
      <c r="O10850" s="130" t="s">
        <v>12</v>
      </c>
      <c r="P10850" s="130" t="s">
        <v>13</v>
      </c>
      <c r="Q10850" s="130" t="s">
        <v>14</v>
      </c>
      <c r="R10850" s="130" t="s">
        <v>15</v>
      </c>
      <c r="S10850" s="130" t="s">
        <v>16</v>
      </c>
    </row>
    <row r="10851" spans="1:19" ht="11.25" thickBot="1" x14ac:dyDescent="0.2">
      <c r="A10851" s="107">
        <v>1</v>
      </c>
      <c r="B10851" s="132">
        <v>0.63428240740740738</v>
      </c>
      <c r="C10851" s="141" t="s">
        <v>8260</v>
      </c>
      <c r="D10851" s="141" t="s">
        <v>8261</v>
      </c>
      <c r="E10851" s="141" t="s">
        <v>8262</v>
      </c>
      <c r="F10851" s="108">
        <v>836001.64</v>
      </c>
      <c r="G10851" s="141" t="s">
        <v>8263</v>
      </c>
      <c r="H10851" s="141" t="s">
        <v>8264</v>
      </c>
      <c r="I10851" s="145">
        <v>18788.468000000001</v>
      </c>
      <c r="J10851" s="134" t="s">
        <v>8265</v>
      </c>
      <c r="K10851" s="141" t="s">
        <v>8266</v>
      </c>
      <c r="L10851" s="108">
        <v>410.00400000000002</v>
      </c>
      <c r="M10851" s="108">
        <v>26136.383999999998</v>
      </c>
      <c r="N10851" s="108">
        <v>62447.451999999997</v>
      </c>
      <c r="O10851" s="108">
        <v>1515614.1</v>
      </c>
      <c r="P10851" s="108">
        <v>375987.46</v>
      </c>
      <c r="Q10851" s="108">
        <v>8268.6409999999996</v>
      </c>
      <c r="R10851" s="108">
        <v>9589.2060000000001</v>
      </c>
      <c r="S10851" s="108">
        <v>104847.17</v>
      </c>
    </row>
    <row r="10852" spans="1:19" ht="11.25" thickBot="1" x14ac:dyDescent="0.2">
      <c r="A10852" s="112"/>
    </row>
    <row r="10853" spans="1:19" ht="11.25" thickBot="1" x14ac:dyDescent="0.2">
      <c r="A10853" s="107">
        <v>2</v>
      </c>
      <c r="B10853" s="132">
        <v>0.63446759259259256</v>
      </c>
      <c r="C10853" s="141" t="s">
        <v>8267</v>
      </c>
      <c r="D10853" s="141" t="s">
        <v>8268</v>
      </c>
      <c r="E10853" s="141" t="s">
        <v>8269</v>
      </c>
      <c r="F10853" s="108">
        <v>838178.55</v>
      </c>
      <c r="G10853" s="141" t="s">
        <v>8270</v>
      </c>
      <c r="H10853" s="141" t="s">
        <v>8271</v>
      </c>
      <c r="I10853" s="145">
        <v>19247.886999999999</v>
      </c>
      <c r="J10853" s="134" t="s">
        <v>8272</v>
      </c>
      <c r="K10853" s="141" t="s">
        <v>8273</v>
      </c>
      <c r="L10853" s="108">
        <v>443.005</v>
      </c>
      <c r="M10853" s="108">
        <v>26237.510999999999</v>
      </c>
      <c r="N10853" s="108">
        <v>62596.9</v>
      </c>
      <c r="O10853" s="141" t="s">
        <v>8274</v>
      </c>
      <c r="P10853" s="108">
        <v>380298.66</v>
      </c>
      <c r="Q10853" s="108">
        <v>8091.5709999999999</v>
      </c>
      <c r="R10853" s="108">
        <v>9499.1650000000009</v>
      </c>
      <c r="S10853" s="108">
        <v>105635.13</v>
      </c>
    </row>
    <row r="10854" spans="1:19" ht="11.25" thickBot="1" x14ac:dyDescent="0.2">
      <c r="A10854" s="112"/>
    </row>
    <row r="10855" spans="1:19" ht="11.25" thickBot="1" x14ac:dyDescent="0.2">
      <c r="A10855" s="107">
        <v>3</v>
      </c>
      <c r="B10855" s="132">
        <v>0.63464120370370369</v>
      </c>
      <c r="C10855" s="141" t="s">
        <v>8275</v>
      </c>
      <c r="D10855" s="141" t="s">
        <v>8276</v>
      </c>
      <c r="E10855" s="141" t="s">
        <v>8277</v>
      </c>
      <c r="F10855" s="108">
        <v>847593.19</v>
      </c>
      <c r="G10855" s="141" t="s">
        <v>8278</v>
      </c>
      <c r="H10855" s="141" t="s">
        <v>8279</v>
      </c>
      <c r="I10855" s="145">
        <v>18931.598000000002</v>
      </c>
      <c r="J10855" s="134" t="s">
        <v>8280</v>
      </c>
      <c r="K10855" s="141" t="s">
        <v>8281</v>
      </c>
      <c r="L10855" s="108">
        <v>392.00400000000002</v>
      </c>
      <c r="M10855" s="108">
        <v>26819.251</v>
      </c>
      <c r="N10855" s="108">
        <v>62783.46</v>
      </c>
      <c r="O10855" s="108">
        <v>1534700.2</v>
      </c>
      <c r="P10855" s="108">
        <v>383486.29</v>
      </c>
      <c r="Q10855" s="108">
        <v>8194.6110000000008</v>
      </c>
      <c r="R10855" s="108">
        <v>9861.3330000000005</v>
      </c>
      <c r="S10855" s="108">
        <v>105741.67</v>
      </c>
    </row>
    <row r="10856" spans="1:19" ht="11.25" thickBot="1" x14ac:dyDescent="0.2">
      <c r="A10856" s="112"/>
    </row>
    <row r="10857" spans="1:19" ht="11.25" thickBot="1" x14ac:dyDescent="0.2">
      <c r="A10857" s="135" t="s">
        <v>362</v>
      </c>
      <c r="B10857" s="112"/>
      <c r="C10857" s="141" t="s">
        <v>8282</v>
      </c>
      <c r="D10857" s="141" t="s">
        <v>8283</v>
      </c>
      <c r="E10857" s="141" t="s">
        <v>8284</v>
      </c>
      <c r="F10857" s="136">
        <v>840591.13</v>
      </c>
      <c r="G10857" s="141" t="s">
        <v>8285</v>
      </c>
      <c r="H10857" s="141" t="s">
        <v>8286</v>
      </c>
      <c r="I10857" s="140">
        <v>18989.317999999999</v>
      </c>
      <c r="J10857" s="134" t="s">
        <v>8287</v>
      </c>
      <c r="K10857" s="141" t="s">
        <v>8288</v>
      </c>
      <c r="L10857" s="136">
        <v>415.00400000000002</v>
      </c>
      <c r="M10857" s="136">
        <v>26397.716</v>
      </c>
      <c r="N10857" s="136">
        <v>62609.271000000001</v>
      </c>
      <c r="O10857" s="141" t="s">
        <v>8289</v>
      </c>
      <c r="P10857" s="136">
        <v>379924.13</v>
      </c>
      <c r="Q10857" s="136">
        <v>8184.9409999999998</v>
      </c>
      <c r="R10857" s="136">
        <v>9649.902</v>
      </c>
      <c r="S10857" s="136">
        <v>105407.99</v>
      </c>
    </row>
    <row r="10858" spans="1:19" ht="11.25" thickBot="1" x14ac:dyDescent="0.2">
      <c r="A10858" s="112"/>
    </row>
    <row r="10859" spans="1:19" ht="11.25" thickBot="1" x14ac:dyDescent="0.2">
      <c r="A10859" s="138" t="s">
        <v>364</v>
      </c>
      <c r="B10859" s="112"/>
      <c r="C10859" s="141" t="s">
        <v>8290</v>
      </c>
      <c r="D10859" s="141" t="s">
        <v>8291</v>
      </c>
      <c r="E10859" s="141" t="s">
        <v>8292</v>
      </c>
      <c r="F10859" s="136">
        <v>6160.8779999999997</v>
      </c>
      <c r="G10859" s="141" t="s">
        <v>8293</v>
      </c>
      <c r="H10859" s="141" t="s">
        <v>8294</v>
      </c>
      <c r="I10859" s="140">
        <v>235.08500000000001</v>
      </c>
      <c r="J10859" s="134" t="s">
        <v>8295</v>
      </c>
      <c r="K10859" s="141" t="s">
        <v>8296</v>
      </c>
      <c r="L10859" s="136">
        <v>25.866</v>
      </c>
      <c r="M10859" s="136">
        <v>368.54599999999999</v>
      </c>
      <c r="N10859" s="136">
        <v>168.345</v>
      </c>
      <c r="O10859" s="141" t="s">
        <v>8297</v>
      </c>
      <c r="P10859" s="136">
        <v>3763.4209999999998</v>
      </c>
      <c r="Q10859" s="136">
        <v>88.93</v>
      </c>
      <c r="R10859" s="136">
        <v>188.559</v>
      </c>
      <c r="S10859" s="136">
        <v>488.6</v>
      </c>
    </row>
    <row r="10860" spans="1:19" ht="11.25" thickBot="1" x14ac:dyDescent="0.2">
      <c r="A10860" s="112"/>
    </row>
    <row r="10861" spans="1:19" ht="11.25" thickBot="1" x14ac:dyDescent="0.2">
      <c r="A10861" s="139" t="s">
        <v>366</v>
      </c>
      <c r="B10861" s="112"/>
      <c r="C10861" s="141" t="s">
        <v>8298</v>
      </c>
      <c r="D10861" s="141" t="s">
        <v>1989</v>
      </c>
      <c r="E10861" s="141" t="s">
        <v>8299</v>
      </c>
      <c r="F10861" s="136">
        <v>0.73299999999999998</v>
      </c>
      <c r="G10861" s="141" t="s">
        <v>8300</v>
      </c>
      <c r="H10861" s="141" t="s">
        <v>8301</v>
      </c>
      <c r="I10861" s="140">
        <v>1.238</v>
      </c>
      <c r="J10861" s="134" t="s">
        <v>2937</v>
      </c>
      <c r="K10861" s="141" t="s">
        <v>3024</v>
      </c>
      <c r="L10861" s="136">
        <v>6.2329999999999997</v>
      </c>
      <c r="M10861" s="136">
        <v>1.3959999999999999</v>
      </c>
      <c r="N10861" s="136">
        <v>0.26900000000000002</v>
      </c>
      <c r="O10861" s="141" t="s">
        <v>8302</v>
      </c>
      <c r="P10861" s="136">
        <v>0.99099999999999999</v>
      </c>
      <c r="Q10861" s="136">
        <v>1.087</v>
      </c>
      <c r="R10861" s="136">
        <v>1.954</v>
      </c>
      <c r="S10861" s="136">
        <v>0.46400000000000002</v>
      </c>
    </row>
    <row r="10862" spans="1:19" ht="11.25" thickBot="1" x14ac:dyDescent="0.2">
      <c r="A10862" s="112"/>
    </row>
    <row r="10863" spans="1:19" ht="11.25" thickBot="1" x14ac:dyDescent="0.2">
      <c r="A10863" s="106" t="s">
        <v>357</v>
      </c>
      <c r="B10863" s="106" t="s">
        <v>358</v>
      </c>
      <c r="C10863" s="130" t="s">
        <v>17</v>
      </c>
      <c r="D10863" s="130" t="s">
        <v>18</v>
      </c>
      <c r="E10863" s="131" t="s">
        <v>19</v>
      </c>
      <c r="F10863" s="131" t="s">
        <v>20</v>
      </c>
      <c r="G10863" s="130" t="s">
        <v>21</v>
      </c>
      <c r="H10863" s="130" t="s">
        <v>22</v>
      </c>
      <c r="I10863" s="130" t="s">
        <v>23</v>
      </c>
      <c r="J10863" s="130" t="s">
        <v>24</v>
      </c>
      <c r="K10863" s="131" t="s">
        <v>25</v>
      </c>
      <c r="L10863" s="131" t="s">
        <v>26</v>
      </c>
      <c r="M10863" s="130" t="s">
        <v>27</v>
      </c>
      <c r="N10863" s="130" t="s">
        <v>28</v>
      </c>
      <c r="O10863" s="130" t="s">
        <v>29</v>
      </c>
      <c r="P10863" s="130" t="s">
        <v>30</v>
      </c>
      <c r="Q10863" s="130" t="s">
        <v>31</v>
      </c>
      <c r="R10863" s="130" t="s">
        <v>32</v>
      </c>
      <c r="S10863" s="130" t="s">
        <v>33</v>
      </c>
    </row>
    <row r="10864" spans="1:19" ht="11.25" thickBot="1" x14ac:dyDescent="0.2">
      <c r="A10864" s="107">
        <v>1</v>
      </c>
      <c r="B10864" s="132">
        <v>0.63428240740740738</v>
      </c>
      <c r="C10864" s="108">
        <v>102449.28</v>
      </c>
      <c r="D10864" s="108">
        <v>28306.217000000001</v>
      </c>
      <c r="E10864" s="145">
        <v>22356.99</v>
      </c>
      <c r="F10864" s="145">
        <v>867953.29</v>
      </c>
      <c r="G10864" s="108">
        <v>26</v>
      </c>
      <c r="H10864" s="108">
        <v>48</v>
      </c>
      <c r="I10864" s="108">
        <v>292016.32</v>
      </c>
      <c r="J10864" s="141" t="s">
        <v>8303</v>
      </c>
      <c r="K10864" s="145">
        <v>175604.98</v>
      </c>
      <c r="L10864" s="134" t="s">
        <v>8304</v>
      </c>
      <c r="M10864" s="108">
        <v>2282.125</v>
      </c>
      <c r="N10864" s="108">
        <v>3877.3609999999999</v>
      </c>
      <c r="O10864" s="108">
        <v>10</v>
      </c>
      <c r="P10864" s="108">
        <v>103</v>
      </c>
      <c r="Q10864" s="108">
        <v>551.00699999999995</v>
      </c>
      <c r="R10864" s="108">
        <v>683.01099999999997</v>
      </c>
      <c r="S10864" s="108">
        <v>295.00200000000001</v>
      </c>
    </row>
    <row r="10865" spans="1:19" ht="11.25" thickBot="1" x14ac:dyDescent="0.2">
      <c r="A10865" s="112"/>
    </row>
    <row r="10866" spans="1:19" ht="11.25" thickBot="1" x14ac:dyDescent="0.2">
      <c r="A10866" s="107">
        <v>2</v>
      </c>
      <c r="B10866" s="132">
        <v>0.63446759259259256</v>
      </c>
      <c r="C10866" s="108">
        <v>103232.13</v>
      </c>
      <c r="D10866" s="108">
        <v>28467.436000000002</v>
      </c>
      <c r="E10866" s="145">
        <v>22541.187999999998</v>
      </c>
      <c r="F10866" s="145">
        <v>872318.03</v>
      </c>
      <c r="G10866" s="108">
        <v>35</v>
      </c>
      <c r="H10866" s="108">
        <v>31</v>
      </c>
      <c r="I10866" s="108">
        <v>291623.88</v>
      </c>
      <c r="J10866" s="141" t="s">
        <v>8305</v>
      </c>
      <c r="K10866" s="145">
        <v>178482.28</v>
      </c>
      <c r="L10866" s="134" t="s">
        <v>8306</v>
      </c>
      <c r="M10866" s="108">
        <v>2166.1129999999998</v>
      </c>
      <c r="N10866" s="108">
        <v>3912.3670000000002</v>
      </c>
      <c r="O10866" s="108">
        <v>3</v>
      </c>
      <c r="P10866" s="108">
        <v>98</v>
      </c>
      <c r="Q10866" s="108">
        <v>544.00699999999995</v>
      </c>
      <c r="R10866" s="108">
        <v>701.01199999999994</v>
      </c>
      <c r="S10866" s="108">
        <v>306.00200000000001</v>
      </c>
    </row>
    <row r="10867" spans="1:19" ht="11.25" thickBot="1" x14ac:dyDescent="0.2">
      <c r="A10867" s="112"/>
    </row>
    <row r="10868" spans="1:19" ht="11.25" thickBot="1" x14ac:dyDescent="0.2">
      <c r="A10868" s="107">
        <v>3</v>
      </c>
      <c r="B10868" s="132">
        <v>0.63464120370370369</v>
      </c>
      <c r="C10868" s="108">
        <v>102731.67</v>
      </c>
      <c r="D10868" s="108">
        <v>28416.366999999998</v>
      </c>
      <c r="E10868" s="145">
        <v>23247.964</v>
      </c>
      <c r="F10868" s="145">
        <v>872487.93</v>
      </c>
      <c r="G10868" s="108">
        <v>25</v>
      </c>
      <c r="H10868" s="108">
        <v>31</v>
      </c>
      <c r="I10868" s="108">
        <v>292030.52</v>
      </c>
      <c r="J10868" s="141" t="s">
        <v>8307</v>
      </c>
      <c r="K10868" s="145">
        <v>179938.73</v>
      </c>
      <c r="L10868" s="134" t="s">
        <v>8308</v>
      </c>
      <c r="M10868" s="108">
        <v>2333.1309999999999</v>
      </c>
      <c r="N10868" s="108">
        <v>3879.3609999999999</v>
      </c>
      <c r="O10868" s="108">
        <v>7</v>
      </c>
      <c r="P10868" s="108">
        <v>90</v>
      </c>
      <c r="Q10868" s="108">
        <v>510.00599999999997</v>
      </c>
      <c r="R10868" s="108">
        <v>672.01099999999997</v>
      </c>
      <c r="S10868" s="108">
        <v>304.00200000000001</v>
      </c>
    </row>
    <row r="10869" spans="1:19" ht="11.25" thickBot="1" x14ac:dyDescent="0.2">
      <c r="A10869" s="112"/>
    </row>
    <row r="10870" spans="1:19" ht="11.25" thickBot="1" x14ac:dyDescent="0.2">
      <c r="A10870" s="135" t="s">
        <v>362</v>
      </c>
      <c r="B10870" s="112"/>
      <c r="C10870" s="136">
        <v>102804.36</v>
      </c>
      <c r="D10870" s="136">
        <v>28396.672999999999</v>
      </c>
      <c r="E10870" s="140">
        <v>22715.381000000001</v>
      </c>
      <c r="F10870" s="140">
        <v>870919.75</v>
      </c>
      <c r="G10870" s="136">
        <v>28.667000000000002</v>
      </c>
      <c r="H10870" s="136">
        <v>36.667000000000002</v>
      </c>
      <c r="I10870" s="136">
        <v>291890.24</v>
      </c>
      <c r="J10870" s="141" t="s">
        <v>8309</v>
      </c>
      <c r="K10870" s="140">
        <v>178008.67</v>
      </c>
      <c r="L10870" s="134" t="s">
        <v>8310</v>
      </c>
      <c r="M10870" s="136">
        <v>2260.4560000000001</v>
      </c>
      <c r="N10870" s="136">
        <v>3889.6959999999999</v>
      </c>
      <c r="O10870" s="136">
        <v>6.6669999999999998</v>
      </c>
      <c r="P10870" s="136">
        <v>97</v>
      </c>
      <c r="Q10870" s="136">
        <v>535.00699999999995</v>
      </c>
      <c r="R10870" s="136">
        <v>685.34500000000003</v>
      </c>
      <c r="S10870" s="136">
        <v>301.66899999999998</v>
      </c>
    </row>
    <row r="10871" spans="1:19" ht="11.25" thickBot="1" x14ac:dyDescent="0.2">
      <c r="A10871" s="112"/>
    </row>
    <row r="10872" spans="1:19" ht="11.25" thickBot="1" x14ac:dyDescent="0.2">
      <c r="A10872" s="138" t="s">
        <v>364</v>
      </c>
      <c r="B10872" s="112"/>
      <c r="C10872" s="136">
        <v>396.45499999999998</v>
      </c>
      <c r="D10872" s="136">
        <v>82.394000000000005</v>
      </c>
      <c r="E10872" s="140">
        <v>470.33600000000001</v>
      </c>
      <c r="F10872" s="140">
        <v>2570.4360000000001</v>
      </c>
      <c r="G10872" s="136">
        <v>5.508</v>
      </c>
      <c r="H10872" s="136">
        <v>9.8149999999999995</v>
      </c>
      <c r="I10872" s="136">
        <v>230.78299999999999</v>
      </c>
      <c r="J10872" s="141" t="s">
        <v>8311</v>
      </c>
      <c r="K10872" s="140">
        <v>2205.35</v>
      </c>
      <c r="L10872" s="134" t="s">
        <v>8312</v>
      </c>
      <c r="M10872" s="136">
        <v>85.591999999999999</v>
      </c>
      <c r="N10872" s="136">
        <v>19.658999999999999</v>
      </c>
      <c r="O10872" s="136">
        <v>3.512</v>
      </c>
      <c r="P10872" s="136">
        <v>6.5570000000000004</v>
      </c>
      <c r="Q10872" s="136">
        <v>21.931999999999999</v>
      </c>
      <c r="R10872" s="136">
        <v>14.641</v>
      </c>
      <c r="S10872" s="136">
        <v>5.86</v>
      </c>
    </row>
    <row r="10873" spans="1:19" ht="11.25" thickBot="1" x14ac:dyDescent="0.2">
      <c r="A10873" s="112"/>
    </row>
    <row r="10874" spans="1:19" ht="11.25" thickBot="1" x14ac:dyDescent="0.2">
      <c r="A10874" s="139" t="s">
        <v>366</v>
      </c>
      <c r="B10874" s="112"/>
      <c r="C10874" s="136">
        <v>0.38600000000000001</v>
      </c>
      <c r="D10874" s="136">
        <v>0.28999999999999998</v>
      </c>
      <c r="E10874" s="140">
        <v>2.0710000000000002</v>
      </c>
      <c r="F10874" s="140">
        <v>0.29499999999999998</v>
      </c>
      <c r="G10874" s="136">
        <v>19.212</v>
      </c>
      <c r="H10874" s="136">
        <v>26.768000000000001</v>
      </c>
      <c r="I10874" s="136">
        <v>7.9000000000000001E-2</v>
      </c>
      <c r="J10874" s="141" t="s">
        <v>8313</v>
      </c>
      <c r="K10874" s="140">
        <v>1.2390000000000001</v>
      </c>
      <c r="L10874" s="134" t="s">
        <v>2951</v>
      </c>
      <c r="M10874" s="136">
        <v>3.786</v>
      </c>
      <c r="N10874" s="136">
        <v>0.505</v>
      </c>
      <c r="O10874" s="136">
        <v>52.677999999999997</v>
      </c>
      <c r="P10874" s="136">
        <v>6.76</v>
      </c>
      <c r="Q10874" s="136">
        <v>4.0990000000000002</v>
      </c>
      <c r="R10874" s="136">
        <v>2.1360000000000001</v>
      </c>
      <c r="S10874" s="136">
        <v>1.9419999999999999</v>
      </c>
    </row>
    <row r="10875" spans="1:19" ht="11.25" thickBot="1" x14ac:dyDescent="0.2">
      <c r="A10875" s="112"/>
    </row>
    <row r="10876" spans="1:19" ht="11.25" thickBot="1" x14ac:dyDescent="0.2">
      <c r="A10876" s="106" t="s">
        <v>357</v>
      </c>
      <c r="B10876" s="106" t="s">
        <v>358</v>
      </c>
      <c r="C10876" s="131" t="s">
        <v>34</v>
      </c>
      <c r="D10876" s="131" t="s">
        <v>35</v>
      </c>
      <c r="E10876" s="130" t="s">
        <v>36</v>
      </c>
      <c r="F10876" s="130" t="s">
        <v>37</v>
      </c>
      <c r="G10876" s="130" t="s">
        <v>38</v>
      </c>
      <c r="H10876" s="130" t="s">
        <v>39</v>
      </c>
      <c r="I10876" s="130" t="s">
        <v>40</v>
      </c>
      <c r="J10876" s="130" t="s">
        <v>41</v>
      </c>
      <c r="K10876" s="130" t="s">
        <v>42</v>
      </c>
      <c r="L10876" s="130" t="s">
        <v>43</v>
      </c>
      <c r="M10876" s="130" t="s">
        <v>44</v>
      </c>
      <c r="N10876" s="130" t="s">
        <v>45</v>
      </c>
      <c r="O10876" s="130" t="s">
        <v>46</v>
      </c>
      <c r="P10876" s="130" t="s">
        <v>47</v>
      </c>
      <c r="Q10876" s="130" t="s">
        <v>48</v>
      </c>
      <c r="R10876" s="130" t="s">
        <v>49</v>
      </c>
      <c r="S10876" s="130" t="s">
        <v>50</v>
      </c>
    </row>
    <row r="10877" spans="1:19" ht="11.25" thickBot="1" x14ac:dyDescent="0.2">
      <c r="A10877" s="107">
        <v>1</v>
      </c>
      <c r="B10877" s="132">
        <v>0.63428240740740738</v>
      </c>
      <c r="C10877" s="145">
        <v>402644.71</v>
      </c>
      <c r="D10877" s="134" t="s">
        <v>8314</v>
      </c>
      <c r="E10877" s="108">
        <v>2596.1619999999998</v>
      </c>
      <c r="F10877" s="108">
        <v>2031.0989999999999</v>
      </c>
      <c r="G10877" s="108">
        <v>1</v>
      </c>
      <c r="H10877" s="108">
        <v>6806.1120000000001</v>
      </c>
      <c r="I10877" s="108">
        <v>152887.94</v>
      </c>
      <c r="J10877" s="108">
        <v>986256.02</v>
      </c>
      <c r="K10877" s="108">
        <v>31368.598000000002</v>
      </c>
      <c r="L10877" s="108">
        <v>60755.46</v>
      </c>
      <c r="M10877" s="108">
        <v>8796.857</v>
      </c>
      <c r="N10877" s="108">
        <v>6293.951</v>
      </c>
      <c r="O10877" s="108">
        <v>1029.0250000000001</v>
      </c>
      <c r="P10877" s="108">
        <v>967.02200000000005</v>
      </c>
      <c r="Q10877" s="108">
        <v>1170.0329999999999</v>
      </c>
      <c r="R10877" s="108">
        <v>1101.029</v>
      </c>
      <c r="S10877" s="108">
        <v>1225.0360000000001</v>
      </c>
    </row>
    <row r="10878" spans="1:19" ht="11.25" thickBot="1" x14ac:dyDescent="0.2">
      <c r="A10878" s="112"/>
    </row>
    <row r="10879" spans="1:19" ht="11.25" thickBot="1" x14ac:dyDescent="0.2">
      <c r="A10879" s="107">
        <v>2</v>
      </c>
      <c r="B10879" s="132">
        <v>0.63446759259259256</v>
      </c>
      <c r="C10879" s="145">
        <v>411388.05</v>
      </c>
      <c r="D10879" s="134" t="s">
        <v>8315</v>
      </c>
      <c r="E10879" s="108">
        <v>2472.1469999999999</v>
      </c>
      <c r="F10879" s="108">
        <v>2042.1</v>
      </c>
      <c r="G10879" s="108">
        <v>3</v>
      </c>
      <c r="H10879" s="108">
        <v>7010.1790000000001</v>
      </c>
      <c r="I10879" s="108">
        <v>154246.9</v>
      </c>
      <c r="J10879" s="108">
        <v>985107.56</v>
      </c>
      <c r="K10879" s="108">
        <v>30966.998</v>
      </c>
      <c r="L10879" s="108">
        <v>61517.692000000003</v>
      </c>
      <c r="M10879" s="108">
        <v>8915.9069999999992</v>
      </c>
      <c r="N10879" s="108">
        <v>6395.982</v>
      </c>
      <c r="O10879" s="108">
        <v>1075.028</v>
      </c>
      <c r="P10879" s="108">
        <v>946.02099999999996</v>
      </c>
      <c r="Q10879" s="108">
        <v>1132.0309999999999</v>
      </c>
      <c r="R10879" s="108">
        <v>1076.028</v>
      </c>
      <c r="S10879" s="108">
        <v>1280.039</v>
      </c>
    </row>
    <row r="10880" spans="1:19" ht="11.25" thickBot="1" x14ac:dyDescent="0.2">
      <c r="A10880" s="112"/>
    </row>
    <row r="10881" spans="1:19" ht="11.25" thickBot="1" x14ac:dyDescent="0.2">
      <c r="A10881" s="107">
        <v>3</v>
      </c>
      <c r="B10881" s="132">
        <v>0.63464120370370369</v>
      </c>
      <c r="C10881" s="145">
        <v>412886.26</v>
      </c>
      <c r="D10881" s="134" t="s">
        <v>8316</v>
      </c>
      <c r="E10881" s="108">
        <v>2626.1660000000002</v>
      </c>
      <c r="F10881" s="108">
        <v>2036.1</v>
      </c>
      <c r="G10881" s="108">
        <v>4</v>
      </c>
      <c r="H10881" s="108">
        <v>6838.1220000000003</v>
      </c>
      <c r="I10881" s="108">
        <v>155285.57999999999</v>
      </c>
      <c r="J10881" s="108">
        <v>987027.29</v>
      </c>
      <c r="K10881" s="108">
        <v>31354.577000000001</v>
      </c>
      <c r="L10881" s="108">
        <v>62109.444000000003</v>
      </c>
      <c r="M10881" s="108">
        <v>9108.991</v>
      </c>
      <c r="N10881" s="108">
        <v>6299.9520000000002</v>
      </c>
      <c r="O10881" s="108">
        <v>1044.0260000000001</v>
      </c>
      <c r="P10881" s="108">
        <v>891.01900000000001</v>
      </c>
      <c r="Q10881" s="108">
        <v>1131.0309999999999</v>
      </c>
      <c r="R10881" s="108">
        <v>1160.0319999999999</v>
      </c>
      <c r="S10881" s="108">
        <v>1241.037</v>
      </c>
    </row>
    <row r="10882" spans="1:19" ht="11.25" thickBot="1" x14ac:dyDescent="0.2">
      <c r="A10882" s="112"/>
    </row>
    <row r="10883" spans="1:19" ht="11.25" thickBot="1" x14ac:dyDescent="0.2">
      <c r="A10883" s="135" t="s">
        <v>362</v>
      </c>
      <c r="B10883" s="112"/>
      <c r="C10883" s="140">
        <v>408973</v>
      </c>
      <c r="D10883" s="134" t="s">
        <v>8317</v>
      </c>
      <c r="E10883" s="136">
        <v>2564.8249999999998</v>
      </c>
      <c r="F10883" s="136">
        <v>2036.433</v>
      </c>
      <c r="G10883" s="136">
        <v>2.6669999999999998</v>
      </c>
      <c r="H10883" s="136">
        <v>6884.8040000000001</v>
      </c>
      <c r="I10883" s="136">
        <v>154140.14000000001</v>
      </c>
      <c r="J10883" s="136">
        <v>986130.29</v>
      </c>
      <c r="K10883" s="136">
        <v>31230.058000000001</v>
      </c>
      <c r="L10883" s="136">
        <v>61460.866000000002</v>
      </c>
      <c r="M10883" s="136">
        <v>8940.5849999999991</v>
      </c>
      <c r="N10883" s="136">
        <v>6329.9620000000004</v>
      </c>
      <c r="O10883" s="136">
        <v>1049.3599999999999</v>
      </c>
      <c r="P10883" s="136">
        <v>934.68799999999999</v>
      </c>
      <c r="Q10883" s="136">
        <v>1144.365</v>
      </c>
      <c r="R10883" s="136">
        <v>1112.3630000000001</v>
      </c>
      <c r="S10883" s="136">
        <v>1248.704</v>
      </c>
    </row>
    <row r="10884" spans="1:19" ht="11.25" thickBot="1" x14ac:dyDescent="0.2">
      <c r="A10884" s="112"/>
    </row>
    <row r="10885" spans="1:19" ht="11.25" thickBot="1" x14ac:dyDescent="0.2">
      <c r="A10885" s="138" t="s">
        <v>364</v>
      </c>
      <c r="B10885" s="112"/>
      <c r="C10885" s="140">
        <v>5531.4260000000004</v>
      </c>
      <c r="D10885" s="134" t="s">
        <v>8318</v>
      </c>
      <c r="E10885" s="136">
        <v>81.650999999999996</v>
      </c>
      <c r="F10885" s="136">
        <v>5.508</v>
      </c>
      <c r="G10885" s="136">
        <v>1.528</v>
      </c>
      <c r="H10885" s="136">
        <v>109.751</v>
      </c>
      <c r="I10885" s="136">
        <v>1202.3779999999999</v>
      </c>
      <c r="J10885" s="136">
        <v>966.02499999999998</v>
      </c>
      <c r="K10885" s="136">
        <v>227.92400000000001</v>
      </c>
      <c r="L10885" s="136">
        <v>678.77800000000002</v>
      </c>
      <c r="M10885" s="136">
        <v>157.524</v>
      </c>
      <c r="N10885" s="136">
        <v>57.253999999999998</v>
      </c>
      <c r="O10885" s="136">
        <v>23.46</v>
      </c>
      <c r="P10885" s="136">
        <v>39.249000000000002</v>
      </c>
      <c r="Q10885" s="136">
        <v>22.234999999999999</v>
      </c>
      <c r="R10885" s="136">
        <v>43.134</v>
      </c>
      <c r="S10885" s="136">
        <v>28.292000000000002</v>
      </c>
    </row>
    <row r="10886" spans="1:19" ht="11.25" thickBot="1" x14ac:dyDescent="0.2">
      <c r="A10886" s="112"/>
    </row>
    <row r="10887" spans="1:19" ht="11.25" thickBot="1" x14ac:dyDescent="0.2">
      <c r="A10887" s="139" t="s">
        <v>366</v>
      </c>
      <c r="B10887" s="112"/>
      <c r="C10887" s="140">
        <v>1.353</v>
      </c>
      <c r="D10887" s="134" t="s">
        <v>1324</v>
      </c>
      <c r="E10887" s="136">
        <v>3.1840000000000002</v>
      </c>
      <c r="F10887" s="136">
        <v>0.27</v>
      </c>
      <c r="G10887" s="136">
        <v>57.281999999999996</v>
      </c>
      <c r="H10887" s="136">
        <v>1.5940000000000001</v>
      </c>
      <c r="I10887" s="136">
        <v>0.78</v>
      </c>
      <c r="J10887" s="136">
        <v>9.8000000000000004E-2</v>
      </c>
      <c r="K10887" s="136">
        <v>0.73</v>
      </c>
      <c r="L10887" s="136">
        <v>1.1040000000000001</v>
      </c>
      <c r="M10887" s="136">
        <v>1.762</v>
      </c>
      <c r="N10887" s="136">
        <v>0.90400000000000003</v>
      </c>
      <c r="O10887" s="136">
        <v>2.2360000000000002</v>
      </c>
      <c r="P10887" s="136">
        <v>4.1989999999999998</v>
      </c>
      <c r="Q10887" s="136">
        <v>1.9430000000000001</v>
      </c>
      <c r="R10887" s="136">
        <v>3.8780000000000001</v>
      </c>
      <c r="S10887" s="136">
        <v>2.266</v>
      </c>
    </row>
    <row r="10888" spans="1:19" ht="11.25" thickBot="1" x14ac:dyDescent="0.2">
      <c r="A10888" s="112"/>
    </row>
    <row r="10889" spans="1:19" ht="11.25" thickBot="1" x14ac:dyDescent="0.2">
      <c r="A10889" s="106" t="s">
        <v>357</v>
      </c>
      <c r="B10889" s="106" t="s">
        <v>358</v>
      </c>
      <c r="C10889" s="130" t="s">
        <v>51</v>
      </c>
      <c r="D10889" s="130" t="s">
        <v>52</v>
      </c>
      <c r="E10889" s="130" t="s">
        <v>53</v>
      </c>
      <c r="F10889" s="130" t="s">
        <v>54</v>
      </c>
      <c r="G10889" s="130" t="s">
        <v>55</v>
      </c>
      <c r="H10889" s="130" t="s">
        <v>56</v>
      </c>
      <c r="I10889" s="130" t="s">
        <v>57</v>
      </c>
      <c r="J10889" s="130" t="s">
        <v>58</v>
      </c>
      <c r="K10889" s="130" t="s">
        <v>59</v>
      </c>
      <c r="L10889" s="130" t="s">
        <v>60</v>
      </c>
      <c r="M10889" s="130" t="s">
        <v>61</v>
      </c>
      <c r="N10889" s="130" t="s">
        <v>62</v>
      </c>
      <c r="O10889" s="130" t="s">
        <v>63</v>
      </c>
      <c r="P10889" s="130" t="s">
        <v>64</v>
      </c>
      <c r="Q10889" s="131" t="s">
        <v>65</v>
      </c>
      <c r="R10889" s="131" t="s">
        <v>66</v>
      </c>
      <c r="S10889" s="130" t="s">
        <v>67</v>
      </c>
    </row>
    <row r="10890" spans="1:19" ht="11.25" thickBot="1" x14ac:dyDescent="0.2">
      <c r="A10890" s="107">
        <v>1</v>
      </c>
      <c r="B10890" s="132">
        <v>0.63428240740740738</v>
      </c>
      <c r="C10890" s="108">
        <v>948.02200000000005</v>
      </c>
      <c r="D10890" s="108">
        <v>956.02200000000005</v>
      </c>
      <c r="E10890" s="108">
        <v>324.00299999999999</v>
      </c>
      <c r="F10890" s="108">
        <v>505.00599999999997</v>
      </c>
      <c r="G10890" s="108">
        <v>348.00299999999999</v>
      </c>
      <c r="H10890" s="108">
        <v>484.00599999999997</v>
      </c>
      <c r="I10890" s="108">
        <v>2040.1</v>
      </c>
      <c r="J10890" s="108">
        <v>7071.2</v>
      </c>
      <c r="K10890" s="108">
        <v>10464.628000000001</v>
      </c>
      <c r="L10890" s="108">
        <v>8</v>
      </c>
      <c r="M10890" s="108">
        <v>13</v>
      </c>
      <c r="N10890" s="108">
        <v>793.01499999999999</v>
      </c>
      <c r="O10890" s="108">
        <v>364.00299999999999</v>
      </c>
      <c r="P10890" s="108">
        <v>42017.328000000001</v>
      </c>
      <c r="Q10890" s="145">
        <v>1798824.6</v>
      </c>
      <c r="R10890" s="134" t="s">
        <v>8319</v>
      </c>
      <c r="S10890" s="108">
        <v>8970.9310000000005</v>
      </c>
    </row>
    <row r="10891" spans="1:19" ht="11.25" thickBot="1" x14ac:dyDescent="0.2">
      <c r="A10891" s="112"/>
    </row>
    <row r="10892" spans="1:19" ht="11.25" thickBot="1" x14ac:dyDescent="0.2">
      <c r="A10892" s="107">
        <v>2</v>
      </c>
      <c r="B10892" s="132">
        <v>0.63446759259259256</v>
      </c>
      <c r="C10892" s="108">
        <v>974.02300000000002</v>
      </c>
      <c r="D10892" s="108">
        <v>938.02099999999996</v>
      </c>
      <c r="E10892" s="108">
        <v>360.00299999999999</v>
      </c>
      <c r="F10892" s="108">
        <v>519.00599999999997</v>
      </c>
      <c r="G10892" s="108">
        <v>339.00299999999999</v>
      </c>
      <c r="H10892" s="108">
        <v>541.00699999999995</v>
      </c>
      <c r="I10892" s="108">
        <v>1955.0920000000001</v>
      </c>
      <c r="J10892" s="108">
        <v>7143.2240000000002</v>
      </c>
      <c r="K10892" s="108">
        <v>10507.648999999999</v>
      </c>
      <c r="L10892" s="108">
        <v>15</v>
      </c>
      <c r="M10892" s="108">
        <v>9</v>
      </c>
      <c r="N10892" s="108">
        <v>843.01700000000005</v>
      </c>
      <c r="O10892" s="108">
        <v>360.00299999999999</v>
      </c>
      <c r="P10892" s="108">
        <v>41638.569000000003</v>
      </c>
      <c r="Q10892" s="145">
        <v>1837905.6</v>
      </c>
      <c r="R10892" s="134" t="s">
        <v>8320</v>
      </c>
      <c r="S10892" s="108">
        <v>8991.94</v>
      </c>
    </row>
    <row r="10893" spans="1:19" ht="11.25" thickBot="1" x14ac:dyDescent="0.2">
      <c r="A10893" s="112"/>
    </row>
    <row r="10894" spans="1:19" ht="11.25" thickBot="1" x14ac:dyDescent="0.2">
      <c r="A10894" s="107">
        <v>3</v>
      </c>
      <c r="B10894" s="132">
        <v>0.63464120370370369</v>
      </c>
      <c r="C10894" s="108">
        <v>971.02300000000002</v>
      </c>
      <c r="D10894" s="108">
        <v>942.02099999999996</v>
      </c>
      <c r="E10894" s="108">
        <v>336.00299999999999</v>
      </c>
      <c r="F10894" s="108">
        <v>488.00599999999997</v>
      </c>
      <c r="G10894" s="108">
        <v>336.00299999999999</v>
      </c>
      <c r="H10894" s="108">
        <v>585.00800000000004</v>
      </c>
      <c r="I10894" s="108">
        <v>2026.0989999999999</v>
      </c>
      <c r="J10894" s="108">
        <v>7084.2039999999997</v>
      </c>
      <c r="K10894" s="108">
        <v>10514.653</v>
      </c>
      <c r="L10894" s="108">
        <v>7</v>
      </c>
      <c r="M10894" s="108">
        <v>7</v>
      </c>
      <c r="N10894" s="108">
        <v>744.01300000000003</v>
      </c>
      <c r="O10894" s="108">
        <v>381.00299999999999</v>
      </c>
      <c r="P10894" s="108">
        <v>42366.033000000003</v>
      </c>
      <c r="Q10894" s="145">
        <v>1842456.5</v>
      </c>
      <c r="R10894" s="134" t="s">
        <v>8321</v>
      </c>
      <c r="S10894" s="108">
        <v>8743.8349999999991</v>
      </c>
    </row>
    <row r="10895" spans="1:19" ht="11.25" thickBot="1" x14ac:dyDescent="0.2">
      <c r="A10895" s="112"/>
    </row>
    <row r="10896" spans="1:19" ht="11.25" thickBot="1" x14ac:dyDescent="0.2">
      <c r="A10896" s="135" t="s">
        <v>362</v>
      </c>
      <c r="B10896" s="112"/>
      <c r="C10896" s="136">
        <v>964.35599999999999</v>
      </c>
      <c r="D10896" s="136">
        <v>945.35500000000002</v>
      </c>
      <c r="E10896" s="136">
        <v>340.00299999999999</v>
      </c>
      <c r="F10896" s="136">
        <v>504.00599999999997</v>
      </c>
      <c r="G10896" s="136">
        <v>341.00299999999999</v>
      </c>
      <c r="H10896" s="136">
        <v>536.67399999999998</v>
      </c>
      <c r="I10896" s="136">
        <v>2007.097</v>
      </c>
      <c r="J10896" s="136">
        <v>7099.5429999999997</v>
      </c>
      <c r="K10896" s="136">
        <v>10495.643</v>
      </c>
      <c r="L10896" s="136">
        <v>10</v>
      </c>
      <c r="M10896" s="136">
        <v>9.6669999999999998</v>
      </c>
      <c r="N10896" s="136">
        <v>793.34799999999996</v>
      </c>
      <c r="O10896" s="136">
        <v>368.33699999999999</v>
      </c>
      <c r="P10896" s="136">
        <v>42007.31</v>
      </c>
      <c r="Q10896" s="140">
        <v>1826395.6</v>
      </c>
      <c r="R10896" s="134" t="s">
        <v>8322</v>
      </c>
      <c r="S10896" s="136">
        <v>8902.2350000000006</v>
      </c>
    </row>
    <row r="10897" spans="1:19" ht="11.25" thickBot="1" x14ac:dyDescent="0.2">
      <c r="A10897" s="112"/>
    </row>
    <row r="10898" spans="1:19" ht="11.25" thickBot="1" x14ac:dyDescent="0.2">
      <c r="A10898" s="138" t="s">
        <v>364</v>
      </c>
      <c r="B10898" s="112"/>
      <c r="C10898" s="136">
        <v>14.225</v>
      </c>
      <c r="D10898" s="136">
        <v>9.452</v>
      </c>
      <c r="E10898" s="136">
        <v>18.331</v>
      </c>
      <c r="F10898" s="136">
        <v>15.525</v>
      </c>
      <c r="G10898" s="136">
        <v>6.2450000000000001</v>
      </c>
      <c r="H10898" s="136">
        <v>50.640999999999998</v>
      </c>
      <c r="I10898" s="136">
        <v>45.578000000000003</v>
      </c>
      <c r="J10898" s="136">
        <v>38.384</v>
      </c>
      <c r="K10898" s="136">
        <v>27.088000000000001</v>
      </c>
      <c r="L10898" s="136">
        <v>4.359</v>
      </c>
      <c r="M10898" s="136">
        <v>3.0550000000000002</v>
      </c>
      <c r="N10898" s="136">
        <v>49.503</v>
      </c>
      <c r="O10898" s="136">
        <v>11.151</v>
      </c>
      <c r="P10898" s="136">
        <v>363.83600000000001</v>
      </c>
      <c r="Q10898" s="140">
        <v>23985.355</v>
      </c>
      <c r="R10898" s="134" t="s">
        <v>8323</v>
      </c>
      <c r="S10898" s="136">
        <v>137.58099999999999</v>
      </c>
    </row>
    <row r="10899" spans="1:19" ht="11.25" thickBot="1" x14ac:dyDescent="0.2">
      <c r="A10899" s="112"/>
    </row>
    <row r="10900" spans="1:19" ht="11.25" thickBot="1" x14ac:dyDescent="0.2">
      <c r="A10900" s="139" t="s">
        <v>366</v>
      </c>
      <c r="B10900" s="112"/>
      <c r="C10900" s="136">
        <v>1.4750000000000001</v>
      </c>
      <c r="D10900" s="136">
        <v>1</v>
      </c>
      <c r="E10900" s="136">
        <v>5.391</v>
      </c>
      <c r="F10900" s="136">
        <v>3.08</v>
      </c>
      <c r="G10900" s="136">
        <v>1.831</v>
      </c>
      <c r="H10900" s="136">
        <v>9.4359999999999999</v>
      </c>
      <c r="I10900" s="136">
        <v>2.2709999999999999</v>
      </c>
      <c r="J10900" s="136">
        <v>0.54100000000000004</v>
      </c>
      <c r="K10900" s="136">
        <v>0.25800000000000001</v>
      </c>
      <c r="L10900" s="136">
        <v>43.588999999999999</v>
      </c>
      <c r="M10900" s="136">
        <v>31.603999999999999</v>
      </c>
      <c r="N10900" s="136">
        <v>6.24</v>
      </c>
      <c r="O10900" s="136">
        <v>3.0270000000000001</v>
      </c>
      <c r="P10900" s="136">
        <v>0.86599999999999999</v>
      </c>
      <c r="Q10900" s="140">
        <v>1.3129999999999999</v>
      </c>
      <c r="R10900" s="134" t="s">
        <v>2962</v>
      </c>
      <c r="S10900" s="136">
        <v>1.5449999999999999</v>
      </c>
    </row>
    <row r="10901" spans="1:19" ht="11.25" thickBot="1" x14ac:dyDescent="0.2">
      <c r="A10901" s="112"/>
    </row>
    <row r="10902" spans="1:19" ht="11.25" thickBot="1" x14ac:dyDescent="0.2">
      <c r="A10902" s="106" t="s">
        <v>357</v>
      </c>
      <c r="B10902" s="106" t="s">
        <v>358</v>
      </c>
      <c r="C10902" s="130" t="s">
        <v>68</v>
      </c>
    </row>
    <row r="10903" spans="1:19" ht="11.25" thickBot="1" x14ac:dyDescent="0.2">
      <c r="A10903" s="107">
        <v>1</v>
      </c>
      <c r="B10903" s="132">
        <v>0.63428240740740738</v>
      </c>
      <c r="C10903" s="108">
        <v>1873.0840000000001</v>
      </c>
    </row>
    <row r="10904" spans="1:19" ht="11.25" thickBot="1" x14ac:dyDescent="0.2">
      <c r="A10904" s="112"/>
    </row>
    <row r="10905" spans="1:19" ht="11.25" thickBot="1" x14ac:dyDescent="0.2">
      <c r="A10905" s="107">
        <v>2</v>
      </c>
      <c r="B10905" s="132">
        <v>0.63446759259259256</v>
      </c>
      <c r="C10905" s="108">
        <v>1947.0909999999999</v>
      </c>
    </row>
    <row r="10906" spans="1:19" ht="11.25" thickBot="1" x14ac:dyDescent="0.2">
      <c r="A10906" s="112"/>
    </row>
    <row r="10907" spans="1:19" ht="11.25" thickBot="1" x14ac:dyDescent="0.2">
      <c r="A10907" s="107">
        <v>3</v>
      </c>
      <c r="B10907" s="132">
        <v>0.63464120370370369</v>
      </c>
      <c r="C10907" s="108">
        <v>1832.0809999999999</v>
      </c>
    </row>
    <row r="10908" spans="1:19" ht="11.25" thickBot="1" x14ac:dyDescent="0.2">
      <c r="A10908" s="112"/>
    </row>
    <row r="10909" spans="1:19" ht="11.25" thickBot="1" x14ac:dyDescent="0.2">
      <c r="A10909" s="135" t="s">
        <v>362</v>
      </c>
      <c r="B10909" s="112"/>
      <c r="C10909" s="136">
        <v>1884.085</v>
      </c>
    </row>
    <row r="10910" spans="1:19" ht="11.25" thickBot="1" x14ac:dyDescent="0.2">
      <c r="A10910" s="112"/>
    </row>
    <row r="10911" spans="1:19" ht="11.25" thickBot="1" x14ac:dyDescent="0.2">
      <c r="A10911" s="138" t="s">
        <v>364</v>
      </c>
      <c r="B10911" s="112"/>
      <c r="C10911" s="136">
        <v>58.289000000000001</v>
      </c>
    </row>
    <row r="10912" spans="1:19" ht="11.25" thickBot="1" x14ac:dyDescent="0.2">
      <c r="A10912" s="112"/>
    </row>
    <row r="10913" spans="1:19" ht="11.25" thickBot="1" x14ac:dyDescent="0.2">
      <c r="A10913" s="139" t="s">
        <v>366</v>
      </c>
      <c r="B10913" s="112"/>
      <c r="C10913" s="136">
        <v>3.0939999999999999</v>
      </c>
    </row>
    <row r="10914" spans="1:19" ht="10.5" x14ac:dyDescent="0.15">
      <c r="A10914" s="112"/>
    </row>
    <row r="10915" spans="1:19" x14ac:dyDescent="0.15">
      <c r="A10915" s="129"/>
      <c r="B10915" s="86" t="s">
        <v>2963</v>
      </c>
    </row>
    <row r="10916" spans="1:19" ht="9.75" thickBot="1" x14ac:dyDescent="0.2">
      <c r="A10916" s="81" t="s">
        <v>5871</v>
      </c>
    </row>
    <row r="10917" spans="1:19" ht="11.25" thickBot="1" x14ac:dyDescent="0.2">
      <c r="A10917" s="106" t="s">
        <v>357</v>
      </c>
      <c r="B10917" s="106" t="s">
        <v>358</v>
      </c>
      <c r="C10917" s="130" t="s">
        <v>0</v>
      </c>
      <c r="D10917" s="130" t="s">
        <v>1</v>
      </c>
      <c r="E10917" s="130" t="s">
        <v>2</v>
      </c>
      <c r="F10917" s="130" t="s">
        <v>3</v>
      </c>
      <c r="G10917" s="130" t="s">
        <v>4</v>
      </c>
      <c r="H10917" s="130" t="s">
        <v>5</v>
      </c>
      <c r="I10917" s="131" t="s">
        <v>6</v>
      </c>
      <c r="J10917" s="131" t="s">
        <v>7</v>
      </c>
      <c r="K10917" s="130" t="s">
        <v>8</v>
      </c>
      <c r="L10917" s="130" t="s">
        <v>9</v>
      </c>
      <c r="M10917" s="130" t="s">
        <v>10</v>
      </c>
      <c r="N10917" s="130" t="s">
        <v>11</v>
      </c>
      <c r="O10917" s="130" t="s">
        <v>12</v>
      </c>
      <c r="P10917" s="130" t="s">
        <v>13</v>
      </c>
      <c r="Q10917" s="130" t="s">
        <v>14</v>
      </c>
      <c r="R10917" s="130" t="s">
        <v>15</v>
      </c>
      <c r="S10917" s="130" t="s">
        <v>16</v>
      </c>
    </row>
    <row r="10918" spans="1:19" ht="11.25" thickBot="1" x14ac:dyDescent="0.2">
      <c r="A10918" s="107">
        <v>1</v>
      </c>
      <c r="B10918" s="132">
        <v>0.63943287037037033</v>
      </c>
      <c r="C10918" s="141" t="s">
        <v>8324</v>
      </c>
      <c r="D10918" s="141" t="s">
        <v>8325</v>
      </c>
      <c r="E10918" s="141" t="s">
        <v>8326</v>
      </c>
      <c r="F10918" s="108">
        <v>732372.51</v>
      </c>
      <c r="G10918" s="141" t="s">
        <v>8327</v>
      </c>
      <c r="H10918" s="141" t="s">
        <v>8328</v>
      </c>
      <c r="I10918" s="145">
        <v>19239.88</v>
      </c>
      <c r="J10918" s="134" t="s">
        <v>8329</v>
      </c>
      <c r="K10918" s="141" t="s">
        <v>8330</v>
      </c>
      <c r="L10918" s="108">
        <v>533.00699999999995</v>
      </c>
      <c r="M10918" s="108">
        <v>29639.067999999999</v>
      </c>
      <c r="N10918" s="108">
        <v>62381.254000000001</v>
      </c>
      <c r="O10918" s="141" t="s">
        <v>8331</v>
      </c>
      <c r="P10918" s="108">
        <v>525925.6</v>
      </c>
      <c r="Q10918" s="108">
        <v>9764.2880000000005</v>
      </c>
      <c r="R10918" s="108">
        <v>10624.709000000001</v>
      </c>
      <c r="S10918" s="108">
        <v>135901.82</v>
      </c>
    </row>
    <row r="10919" spans="1:19" ht="11.25" thickBot="1" x14ac:dyDescent="0.2">
      <c r="A10919" s="112"/>
    </row>
    <row r="10920" spans="1:19" ht="11.25" thickBot="1" x14ac:dyDescent="0.2">
      <c r="A10920" s="107">
        <v>2</v>
      </c>
      <c r="B10920" s="132">
        <v>0.63960648148148147</v>
      </c>
      <c r="C10920" s="141" t="s">
        <v>8332</v>
      </c>
      <c r="D10920" s="141" t="s">
        <v>8333</v>
      </c>
      <c r="E10920" s="141" t="s">
        <v>8334</v>
      </c>
      <c r="F10920" s="108">
        <v>729786.08</v>
      </c>
      <c r="G10920" s="141" t="s">
        <v>8335</v>
      </c>
      <c r="H10920" s="141" t="s">
        <v>8336</v>
      </c>
      <c r="I10920" s="145">
        <v>19591.206999999999</v>
      </c>
      <c r="J10920" s="134" t="s">
        <v>8337</v>
      </c>
      <c r="K10920" s="141" t="s">
        <v>8338</v>
      </c>
      <c r="L10920" s="108">
        <v>531.00699999999995</v>
      </c>
      <c r="M10920" s="108">
        <v>29553.948</v>
      </c>
      <c r="N10920" s="108">
        <v>62372.228000000003</v>
      </c>
      <c r="O10920" s="141" t="s">
        <v>8339</v>
      </c>
      <c r="P10920" s="108">
        <v>532646.14</v>
      </c>
      <c r="Q10920" s="108">
        <v>9606.2139999999999</v>
      </c>
      <c r="R10920" s="108">
        <v>10581.687</v>
      </c>
      <c r="S10920" s="108">
        <v>134849.01</v>
      </c>
    </row>
    <row r="10921" spans="1:19" ht="11.25" thickBot="1" x14ac:dyDescent="0.2">
      <c r="A10921" s="112"/>
    </row>
    <row r="10922" spans="1:19" ht="11.25" thickBot="1" x14ac:dyDescent="0.2">
      <c r="A10922" s="107">
        <v>3</v>
      </c>
      <c r="B10922" s="132">
        <v>0.63979166666666665</v>
      </c>
      <c r="C10922" s="141" t="s">
        <v>8340</v>
      </c>
      <c r="D10922" s="141" t="s">
        <v>8341</v>
      </c>
      <c r="E10922" s="141" t="s">
        <v>8342</v>
      </c>
      <c r="F10922" s="108">
        <v>733720.73</v>
      </c>
      <c r="G10922" s="141" t="s">
        <v>8343</v>
      </c>
      <c r="H10922" s="141" t="s">
        <v>8344</v>
      </c>
      <c r="I10922" s="145">
        <v>19678.289000000001</v>
      </c>
      <c r="J10922" s="134" t="s">
        <v>8345</v>
      </c>
      <c r="K10922" s="141" t="s">
        <v>8346</v>
      </c>
      <c r="L10922" s="108">
        <v>488.00599999999997</v>
      </c>
      <c r="M10922" s="108">
        <v>29574.976999999999</v>
      </c>
      <c r="N10922" s="108">
        <v>62271.928</v>
      </c>
      <c r="O10922" s="141" t="s">
        <v>8347</v>
      </c>
      <c r="P10922" s="108">
        <v>536263.18000000005</v>
      </c>
      <c r="Q10922" s="108">
        <v>9672.2450000000008</v>
      </c>
      <c r="R10922" s="108">
        <v>10563.678</v>
      </c>
      <c r="S10922" s="108">
        <v>135139.89000000001</v>
      </c>
    </row>
    <row r="10923" spans="1:19" ht="11.25" thickBot="1" x14ac:dyDescent="0.2">
      <c r="A10923" s="112"/>
    </row>
    <row r="10924" spans="1:19" ht="11.25" thickBot="1" x14ac:dyDescent="0.2">
      <c r="A10924" s="135" t="s">
        <v>362</v>
      </c>
      <c r="B10924" s="112"/>
      <c r="C10924" s="141" t="s">
        <v>8348</v>
      </c>
      <c r="D10924" s="141" t="s">
        <v>8349</v>
      </c>
      <c r="E10924" s="141" t="s">
        <v>8350</v>
      </c>
      <c r="F10924" s="136">
        <v>731959.77</v>
      </c>
      <c r="G10924" s="141" t="s">
        <v>8351</v>
      </c>
      <c r="H10924" s="141" t="s">
        <v>8352</v>
      </c>
      <c r="I10924" s="140">
        <v>19503.126</v>
      </c>
      <c r="J10924" s="134" t="s">
        <v>8353</v>
      </c>
      <c r="K10924" s="141" t="s">
        <v>8354</v>
      </c>
      <c r="L10924" s="136">
        <v>517.34</v>
      </c>
      <c r="M10924" s="136">
        <v>29589.330999999998</v>
      </c>
      <c r="N10924" s="136">
        <v>62341.803</v>
      </c>
      <c r="O10924" s="141" t="s">
        <v>8355</v>
      </c>
      <c r="P10924" s="136">
        <v>531611.64</v>
      </c>
      <c r="Q10924" s="136">
        <v>9680.9150000000009</v>
      </c>
      <c r="R10924" s="136">
        <v>10590.023999999999</v>
      </c>
      <c r="S10924" s="136">
        <v>135296.91</v>
      </c>
    </row>
    <row r="10925" spans="1:19" ht="11.25" thickBot="1" x14ac:dyDescent="0.2">
      <c r="A10925" s="112"/>
    </row>
    <row r="10926" spans="1:19" ht="11.25" thickBot="1" x14ac:dyDescent="0.2">
      <c r="A10926" s="138" t="s">
        <v>364</v>
      </c>
      <c r="B10926" s="112"/>
      <c r="C10926" s="141" t="s">
        <v>8356</v>
      </c>
      <c r="D10926" s="141" t="s">
        <v>8357</v>
      </c>
      <c r="E10926" s="141" t="s">
        <v>8358</v>
      </c>
      <c r="F10926" s="136">
        <v>1999.53</v>
      </c>
      <c r="G10926" s="141" t="s">
        <v>8359</v>
      </c>
      <c r="H10926" s="141" t="s">
        <v>8360</v>
      </c>
      <c r="I10926" s="140">
        <v>232.09800000000001</v>
      </c>
      <c r="J10926" s="134" t="s">
        <v>8361</v>
      </c>
      <c r="K10926" s="141" t="s">
        <v>8362</v>
      </c>
      <c r="L10926" s="136">
        <v>25.423999999999999</v>
      </c>
      <c r="M10926" s="136">
        <v>44.338999999999999</v>
      </c>
      <c r="N10926" s="136">
        <v>60.682000000000002</v>
      </c>
      <c r="O10926" s="141" t="s">
        <v>8363</v>
      </c>
      <c r="P10926" s="136">
        <v>5245.857</v>
      </c>
      <c r="Q10926" s="136">
        <v>79.393000000000001</v>
      </c>
      <c r="R10926" s="136">
        <v>31.358000000000001</v>
      </c>
      <c r="S10926" s="136">
        <v>543.68399999999997</v>
      </c>
    </row>
    <row r="10927" spans="1:19" ht="11.25" thickBot="1" x14ac:dyDescent="0.2">
      <c r="A10927" s="112"/>
    </row>
    <row r="10928" spans="1:19" ht="11.25" thickBot="1" x14ac:dyDescent="0.2">
      <c r="A10928" s="139" t="s">
        <v>366</v>
      </c>
      <c r="B10928" s="112"/>
      <c r="C10928" s="141" t="s">
        <v>2552</v>
      </c>
      <c r="D10928" s="141" t="s">
        <v>2208</v>
      </c>
      <c r="E10928" s="141" t="s">
        <v>8364</v>
      </c>
      <c r="F10928" s="136">
        <v>0.27300000000000002</v>
      </c>
      <c r="G10928" s="141" t="s">
        <v>1513</v>
      </c>
      <c r="H10928" s="141" t="s">
        <v>8365</v>
      </c>
      <c r="I10928" s="140">
        <v>1.19</v>
      </c>
      <c r="J10928" s="134" t="s">
        <v>3006</v>
      </c>
      <c r="K10928" s="141" t="s">
        <v>8366</v>
      </c>
      <c r="L10928" s="136">
        <v>4.9139999999999997</v>
      </c>
      <c r="M10928" s="136">
        <v>0.15</v>
      </c>
      <c r="N10928" s="136">
        <v>9.7000000000000003E-2</v>
      </c>
      <c r="O10928" s="141" t="s">
        <v>562</v>
      </c>
      <c r="P10928" s="136">
        <v>0.98699999999999999</v>
      </c>
      <c r="Q10928" s="136">
        <v>0.82</v>
      </c>
      <c r="R10928" s="136">
        <v>0.29599999999999999</v>
      </c>
      <c r="S10928" s="136">
        <v>0.40200000000000002</v>
      </c>
    </row>
    <row r="10929" spans="1:19" ht="11.25" thickBot="1" x14ac:dyDescent="0.2">
      <c r="A10929" s="112"/>
    </row>
    <row r="10930" spans="1:19" ht="11.25" thickBot="1" x14ac:dyDescent="0.2">
      <c r="A10930" s="106" t="s">
        <v>357</v>
      </c>
      <c r="B10930" s="106" t="s">
        <v>358</v>
      </c>
      <c r="C10930" s="130" t="s">
        <v>17</v>
      </c>
      <c r="D10930" s="130" t="s">
        <v>18</v>
      </c>
      <c r="E10930" s="131" t="s">
        <v>19</v>
      </c>
      <c r="F10930" s="131" t="s">
        <v>20</v>
      </c>
      <c r="G10930" s="130" t="s">
        <v>21</v>
      </c>
      <c r="H10930" s="130" t="s">
        <v>22</v>
      </c>
      <c r="I10930" s="130" t="s">
        <v>23</v>
      </c>
      <c r="J10930" s="130" t="s">
        <v>24</v>
      </c>
      <c r="K10930" s="131" t="s">
        <v>25</v>
      </c>
      <c r="L10930" s="131" t="s">
        <v>26</v>
      </c>
      <c r="M10930" s="130" t="s">
        <v>27</v>
      </c>
      <c r="N10930" s="130" t="s">
        <v>28</v>
      </c>
      <c r="O10930" s="130" t="s">
        <v>29</v>
      </c>
      <c r="P10930" s="130" t="s">
        <v>30</v>
      </c>
      <c r="Q10930" s="130" t="s">
        <v>31</v>
      </c>
      <c r="R10930" s="130" t="s">
        <v>32</v>
      </c>
      <c r="S10930" s="130" t="s">
        <v>33</v>
      </c>
    </row>
    <row r="10931" spans="1:19" ht="11.25" thickBot="1" x14ac:dyDescent="0.2">
      <c r="A10931" s="107">
        <v>1</v>
      </c>
      <c r="B10931" s="132">
        <v>0.63943287037037033</v>
      </c>
      <c r="C10931" s="108">
        <v>95684.228000000003</v>
      </c>
      <c r="D10931" s="108">
        <v>34531.595000000001</v>
      </c>
      <c r="E10931" s="145">
        <v>22586.237000000001</v>
      </c>
      <c r="F10931" s="145">
        <v>871385.19</v>
      </c>
      <c r="G10931" s="108">
        <v>30</v>
      </c>
      <c r="H10931" s="108">
        <v>27</v>
      </c>
      <c r="I10931" s="108">
        <v>309412.73</v>
      </c>
      <c r="J10931" s="141" t="s">
        <v>8367</v>
      </c>
      <c r="K10931" s="145">
        <v>177106.62</v>
      </c>
      <c r="L10931" s="134" t="s">
        <v>8368</v>
      </c>
      <c r="M10931" s="108">
        <v>2742.18</v>
      </c>
      <c r="N10931" s="108">
        <v>3239.252</v>
      </c>
      <c r="O10931" s="108">
        <v>8</v>
      </c>
      <c r="P10931" s="108">
        <v>157.001</v>
      </c>
      <c r="Q10931" s="108">
        <v>741.01300000000003</v>
      </c>
      <c r="R10931" s="108">
        <v>767.01400000000001</v>
      </c>
      <c r="S10931" s="108">
        <v>589.00800000000004</v>
      </c>
    </row>
    <row r="10932" spans="1:19" ht="11.25" thickBot="1" x14ac:dyDescent="0.2">
      <c r="A10932" s="112"/>
    </row>
    <row r="10933" spans="1:19" ht="11.25" thickBot="1" x14ac:dyDescent="0.2">
      <c r="A10933" s="107">
        <v>2</v>
      </c>
      <c r="B10933" s="132">
        <v>0.63960648148148147</v>
      </c>
      <c r="C10933" s="108">
        <v>95964.513000000006</v>
      </c>
      <c r="D10933" s="108">
        <v>34277.175000000003</v>
      </c>
      <c r="E10933" s="145">
        <v>22975.662</v>
      </c>
      <c r="F10933" s="145">
        <v>870835.92</v>
      </c>
      <c r="G10933" s="108">
        <v>31</v>
      </c>
      <c r="H10933" s="108">
        <v>36</v>
      </c>
      <c r="I10933" s="108">
        <v>307190.2</v>
      </c>
      <c r="J10933" s="141" t="s">
        <v>8369</v>
      </c>
      <c r="K10933" s="145">
        <v>182533.15</v>
      </c>
      <c r="L10933" s="134" t="s">
        <v>8370</v>
      </c>
      <c r="M10933" s="108">
        <v>2683.1729999999998</v>
      </c>
      <c r="N10933" s="108">
        <v>3104.2310000000002</v>
      </c>
      <c r="O10933" s="108">
        <v>10</v>
      </c>
      <c r="P10933" s="108">
        <v>155.001</v>
      </c>
      <c r="Q10933" s="108">
        <v>721.01199999999994</v>
      </c>
      <c r="R10933" s="108">
        <v>758.01400000000001</v>
      </c>
      <c r="S10933" s="108">
        <v>583.00800000000004</v>
      </c>
    </row>
    <row r="10934" spans="1:19" ht="11.25" thickBot="1" x14ac:dyDescent="0.2">
      <c r="A10934" s="112"/>
    </row>
    <row r="10935" spans="1:19" ht="11.25" thickBot="1" x14ac:dyDescent="0.2">
      <c r="A10935" s="107">
        <v>3</v>
      </c>
      <c r="B10935" s="132">
        <v>0.63979166666666665</v>
      </c>
      <c r="C10935" s="108">
        <v>95716.375</v>
      </c>
      <c r="D10935" s="108">
        <v>34047.798999999999</v>
      </c>
      <c r="E10935" s="145">
        <v>23076.774000000001</v>
      </c>
      <c r="F10935" s="145">
        <v>868037.7</v>
      </c>
      <c r="G10935" s="108">
        <v>34</v>
      </c>
      <c r="H10935" s="108">
        <v>41</v>
      </c>
      <c r="I10935" s="108">
        <v>304966.90000000002</v>
      </c>
      <c r="J10935" s="141" t="s">
        <v>8371</v>
      </c>
      <c r="K10935" s="145">
        <v>183131.37</v>
      </c>
      <c r="L10935" s="134" t="s">
        <v>8372</v>
      </c>
      <c r="M10935" s="108">
        <v>2548.1559999999999</v>
      </c>
      <c r="N10935" s="108">
        <v>3184.2429999999999</v>
      </c>
      <c r="O10935" s="108">
        <v>9</v>
      </c>
      <c r="P10935" s="108">
        <v>152.001</v>
      </c>
      <c r="Q10935" s="108">
        <v>706.01199999999994</v>
      </c>
      <c r="R10935" s="108">
        <v>774.01400000000001</v>
      </c>
      <c r="S10935" s="108">
        <v>621.00900000000001</v>
      </c>
    </row>
    <row r="10936" spans="1:19" ht="11.25" thickBot="1" x14ac:dyDescent="0.2">
      <c r="A10936" s="112"/>
    </row>
    <row r="10937" spans="1:19" ht="11.25" thickBot="1" x14ac:dyDescent="0.2">
      <c r="A10937" s="135" t="s">
        <v>362</v>
      </c>
      <c r="B10937" s="112"/>
      <c r="C10937" s="136">
        <v>95788.372000000003</v>
      </c>
      <c r="D10937" s="136">
        <v>34285.523000000001</v>
      </c>
      <c r="E10937" s="140">
        <v>22879.558000000001</v>
      </c>
      <c r="F10937" s="140">
        <v>870086.27</v>
      </c>
      <c r="G10937" s="136">
        <v>31.667000000000002</v>
      </c>
      <c r="H10937" s="136">
        <v>34.667000000000002</v>
      </c>
      <c r="I10937" s="136">
        <v>307189.94</v>
      </c>
      <c r="J10937" s="141" t="s">
        <v>8373</v>
      </c>
      <c r="K10937" s="140">
        <v>180923.71</v>
      </c>
      <c r="L10937" s="134" t="s">
        <v>8374</v>
      </c>
      <c r="M10937" s="136">
        <v>2657.8359999999998</v>
      </c>
      <c r="N10937" s="136">
        <v>3175.9090000000001</v>
      </c>
      <c r="O10937" s="136">
        <v>9</v>
      </c>
      <c r="P10937" s="136">
        <v>154.667</v>
      </c>
      <c r="Q10937" s="136">
        <v>722.67899999999997</v>
      </c>
      <c r="R10937" s="136">
        <v>766.34699999999998</v>
      </c>
      <c r="S10937" s="136">
        <v>597.67499999999995</v>
      </c>
    </row>
    <row r="10938" spans="1:19" ht="11.25" thickBot="1" x14ac:dyDescent="0.2">
      <c r="A10938" s="112"/>
    </row>
    <row r="10939" spans="1:19" ht="11.25" thickBot="1" x14ac:dyDescent="0.2">
      <c r="A10939" s="138" t="s">
        <v>364</v>
      </c>
      <c r="B10939" s="112"/>
      <c r="C10939" s="136">
        <v>153.387</v>
      </c>
      <c r="D10939" s="136">
        <v>242.006</v>
      </c>
      <c r="E10939" s="140">
        <v>259.005</v>
      </c>
      <c r="F10939" s="140">
        <v>1795.2449999999999</v>
      </c>
      <c r="G10939" s="136">
        <v>2.0819999999999999</v>
      </c>
      <c r="H10939" s="136">
        <v>7.0949999999999998</v>
      </c>
      <c r="I10939" s="136">
        <v>2222.9180000000001</v>
      </c>
      <c r="J10939" s="141" t="s">
        <v>8375</v>
      </c>
      <c r="K10939" s="140">
        <v>3319.2069999999999</v>
      </c>
      <c r="L10939" s="134" t="s">
        <v>8376</v>
      </c>
      <c r="M10939" s="136">
        <v>99.462999999999994</v>
      </c>
      <c r="N10939" s="136">
        <v>67.894999999999996</v>
      </c>
      <c r="O10939" s="136">
        <v>1</v>
      </c>
      <c r="P10939" s="136">
        <v>2.5169999999999999</v>
      </c>
      <c r="Q10939" s="136">
        <v>17.559999999999999</v>
      </c>
      <c r="R10939" s="136">
        <v>8.0210000000000008</v>
      </c>
      <c r="S10939" s="136">
        <v>20.428999999999998</v>
      </c>
    </row>
    <row r="10940" spans="1:19" ht="11.25" thickBot="1" x14ac:dyDescent="0.2">
      <c r="A10940" s="112"/>
    </row>
    <row r="10941" spans="1:19" ht="11.25" thickBot="1" x14ac:dyDescent="0.2">
      <c r="A10941" s="139" t="s">
        <v>366</v>
      </c>
      <c r="B10941" s="112"/>
      <c r="C10941" s="136">
        <v>0.16</v>
      </c>
      <c r="D10941" s="136">
        <v>0.70599999999999996</v>
      </c>
      <c r="E10941" s="140">
        <v>1.1319999999999999</v>
      </c>
      <c r="F10941" s="140">
        <v>0.20599999999999999</v>
      </c>
      <c r="G10941" s="136">
        <v>6.5739999999999998</v>
      </c>
      <c r="H10941" s="136">
        <v>20.465</v>
      </c>
      <c r="I10941" s="136">
        <v>0.72399999999999998</v>
      </c>
      <c r="J10941" s="141" t="s">
        <v>8377</v>
      </c>
      <c r="K10941" s="140">
        <v>1.835</v>
      </c>
      <c r="L10941" s="134" t="s">
        <v>3018</v>
      </c>
      <c r="M10941" s="136">
        <v>3.742</v>
      </c>
      <c r="N10941" s="136">
        <v>2.1379999999999999</v>
      </c>
      <c r="O10941" s="136">
        <v>11.111000000000001</v>
      </c>
      <c r="P10941" s="136">
        <v>1.627</v>
      </c>
      <c r="Q10941" s="136">
        <v>2.4300000000000002</v>
      </c>
      <c r="R10941" s="136">
        <v>1.0469999999999999</v>
      </c>
      <c r="S10941" s="136">
        <v>3.4180000000000001</v>
      </c>
    </row>
    <row r="10942" spans="1:19" ht="11.25" thickBot="1" x14ac:dyDescent="0.2">
      <c r="A10942" s="112"/>
    </row>
    <row r="10943" spans="1:19" ht="11.25" thickBot="1" x14ac:dyDescent="0.2">
      <c r="A10943" s="106" t="s">
        <v>357</v>
      </c>
      <c r="B10943" s="106" t="s">
        <v>358</v>
      </c>
      <c r="C10943" s="131" t="s">
        <v>34</v>
      </c>
      <c r="D10943" s="131" t="s">
        <v>35</v>
      </c>
      <c r="E10943" s="130" t="s">
        <v>36</v>
      </c>
      <c r="F10943" s="130" t="s">
        <v>37</v>
      </c>
      <c r="G10943" s="130" t="s">
        <v>38</v>
      </c>
      <c r="H10943" s="130" t="s">
        <v>39</v>
      </c>
      <c r="I10943" s="130" t="s">
        <v>40</v>
      </c>
      <c r="J10943" s="130" t="s">
        <v>41</v>
      </c>
      <c r="K10943" s="130" t="s">
        <v>42</v>
      </c>
      <c r="L10943" s="130" t="s">
        <v>43</v>
      </c>
      <c r="M10943" s="130" t="s">
        <v>44</v>
      </c>
      <c r="N10943" s="130" t="s">
        <v>45</v>
      </c>
      <c r="O10943" s="130" t="s">
        <v>46</v>
      </c>
      <c r="P10943" s="130" t="s">
        <v>47</v>
      </c>
      <c r="Q10943" s="130" t="s">
        <v>48</v>
      </c>
      <c r="R10943" s="130" t="s">
        <v>49</v>
      </c>
      <c r="S10943" s="130" t="s">
        <v>50</v>
      </c>
    </row>
    <row r="10944" spans="1:19" ht="11.25" thickBot="1" x14ac:dyDescent="0.2">
      <c r="A10944" s="107">
        <v>1</v>
      </c>
      <c r="B10944" s="132">
        <v>0.63943287037037033</v>
      </c>
      <c r="C10944" s="145">
        <v>406865.53</v>
      </c>
      <c r="D10944" s="134" t="s">
        <v>8378</v>
      </c>
      <c r="E10944" s="108">
        <v>2968.2109999999998</v>
      </c>
      <c r="F10944" s="108">
        <v>2219.1179999999999</v>
      </c>
      <c r="G10944" s="108">
        <v>8</v>
      </c>
      <c r="H10944" s="108">
        <v>17313.190999999999</v>
      </c>
      <c r="I10944" s="108">
        <v>185468.91</v>
      </c>
      <c r="J10944" s="108">
        <v>1183937.5</v>
      </c>
      <c r="K10944" s="108">
        <v>36934.711000000003</v>
      </c>
      <c r="L10944" s="108">
        <v>70269.307000000001</v>
      </c>
      <c r="M10944" s="108">
        <v>10477.634</v>
      </c>
      <c r="N10944" s="108">
        <v>7575.3770000000004</v>
      </c>
      <c r="O10944" s="108">
        <v>1193.0340000000001</v>
      </c>
      <c r="P10944" s="108">
        <v>1197.0340000000001</v>
      </c>
      <c r="Q10944" s="108">
        <v>1361.0450000000001</v>
      </c>
      <c r="R10944" s="108">
        <v>1619.0630000000001</v>
      </c>
      <c r="S10944" s="108">
        <v>1408.048</v>
      </c>
    </row>
    <row r="10945" spans="1:19" ht="11.25" thickBot="1" x14ac:dyDescent="0.2">
      <c r="A10945" s="112"/>
    </row>
    <row r="10946" spans="1:19" ht="11.25" thickBot="1" x14ac:dyDescent="0.2">
      <c r="A10946" s="107">
        <v>2</v>
      </c>
      <c r="B10946" s="132">
        <v>0.63960648148148147</v>
      </c>
      <c r="C10946" s="145">
        <v>414583.47</v>
      </c>
      <c r="D10946" s="134" t="s">
        <v>8379</v>
      </c>
      <c r="E10946" s="108">
        <v>2952.2089999999998</v>
      </c>
      <c r="F10946" s="108">
        <v>2228.1190000000001</v>
      </c>
      <c r="G10946" s="108">
        <v>5</v>
      </c>
      <c r="H10946" s="108">
        <v>17073.993999999999</v>
      </c>
      <c r="I10946" s="108">
        <v>185567.79</v>
      </c>
      <c r="J10946" s="108">
        <v>1188797.8999999999</v>
      </c>
      <c r="K10946" s="108">
        <v>36640.192000000003</v>
      </c>
      <c r="L10946" s="108">
        <v>70269.307000000001</v>
      </c>
      <c r="M10946" s="108">
        <v>10321.556</v>
      </c>
      <c r="N10946" s="108">
        <v>7131.22</v>
      </c>
      <c r="O10946" s="108">
        <v>1232.0360000000001</v>
      </c>
      <c r="P10946" s="108">
        <v>1153.0319999999999</v>
      </c>
      <c r="Q10946" s="108">
        <v>1277.039</v>
      </c>
      <c r="R10946" s="108">
        <v>1557.058</v>
      </c>
      <c r="S10946" s="108">
        <v>1485.0530000000001</v>
      </c>
    </row>
    <row r="10947" spans="1:19" ht="11.25" thickBot="1" x14ac:dyDescent="0.2">
      <c r="A10947" s="112"/>
    </row>
    <row r="10948" spans="1:19" ht="11.25" thickBot="1" x14ac:dyDescent="0.2">
      <c r="A10948" s="107">
        <v>3</v>
      </c>
      <c r="B10948" s="132">
        <v>0.63979166666666665</v>
      </c>
      <c r="C10948" s="145">
        <v>419417.8</v>
      </c>
      <c r="D10948" s="134" t="s">
        <v>8380</v>
      </c>
      <c r="E10948" s="108">
        <v>2984.2139999999999</v>
      </c>
      <c r="F10948" s="108">
        <v>2266.123</v>
      </c>
      <c r="G10948" s="108">
        <v>1</v>
      </c>
      <c r="H10948" s="108">
        <v>16890.844000000001</v>
      </c>
      <c r="I10948" s="108">
        <v>185065.35</v>
      </c>
      <c r="J10948" s="108">
        <v>1184427.2</v>
      </c>
      <c r="K10948" s="108">
        <v>37212.203999999998</v>
      </c>
      <c r="L10948" s="108">
        <v>70247.232999999993</v>
      </c>
      <c r="M10948" s="108">
        <v>10353.572</v>
      </c>
      <c r="N10948" s="108">
        <v>7302.2790000000005</v>
      </c>
      <c r="O10948" s="108">
        <v>1204.0350000000001</v>
      </c>
      <c r="P10948" s="108">
        <v>1148.0319999999999</v>
      </c>
      <c r="Q10948" s="108">
        <v>1362.0450000000001</v>
      </c>
      <c r="R10948" s="108">
        <v>1565.059</v>
      </c>
      <c r="S10948" s="108">
        <v>1411.048</v>
      </c>
    </row>
    <row r="10949" spans="1:19" ht="11.25" thickBot="1" x14ac:dyDescent="0.2">
      <c r="A10949" s="112"/>
    </row>
    <row r="10950" spans="1:19" ht="11.25" thickBot="1" x14ac:dyDescent="0.2">
      <c r="A10950" s="135" t="s">
        <v>362</v>
      </c>
      <c r="B10950" s="112"/>
      <c r="C10950" s="140">
        <v>413622.26</v>
      </c>
      <c r="D10950" s="134" t="s">
        <v>8381</v>
      </c>
      <c r="E10950" s="136">
        <v>2968.2109999999998</v>
      </c>
      <c r="F10950" s="136">
        <v>2237.7869999999998</v>
      </c>
      <c r="G10950" s="136">
        <v>4.6669999999999998</v>
      </c>
      <c r="H10950" s="136">
        <v>17092.675999999999</v>
      </c>
      <c r="I10950" s="136">
        <v>185367.35</v>
      </c>
      <c r="J10950" s="136">
        <v>1185720.8999999999</v>
      </c>
      <c r="K10950" s="136">
        <v>36929.036</v>
      </c>
      <c r="L10950" s="136">
        <v>70261.948999999993</v>
      </c>
      <c r="M10950" s="136">
        <v>10384.254000000001</v>
      </c>
      <c r="N10950" s="136">
        <v>7336.2920000000004</v>
      </c>
      <c r="O10950" s="136">
        <v>1209.702</v>
      </c>
      <c r="P10950" s="136">
        <v>1166.0329999999999</v>
      </c>
      <c r="Q10950" s="136">
        <v>1333.376</v>
      </c>
      <c r="R10950" s="136">
        <v>1580.393</v>
      </c>
      <c r="S10950" s="136">
        <v>1434.7159999999999</v>
      </c>
    </row>
    <row r="10951" spans="1:19" ht="11.25" thickBot="1" x14ac:dyDescent="0.2">
      <c r="A10951" s="112"/>
    </row>
    <row r="10952" spans="1:19" ht="11.25" thickBot="1" x14ac:dyDescent="0.2">
      <c r="A10952" s="138" t="s">
        <v>364</v>
      </c>
      <c r="B10952" s="112"/>
      <c r="C10952" s="140">
        <v>6331.0969999999998</v>
      </c>
      <c r="D10952" s="134" t="s">
        <v>8382</v>
      </c>
      <c r="E10952" s="136">
        <v>16.001999999999999</v>
      </c>
      <c r="F10952" s="136">
        <v>24.949000000000002</v>
      </c>
      <c r="G10952" s="136">
        <v>3.512</v>
      </c>
      <c r="H10952" s="136">
        <v>211.792</v>
      </c>
      <c r="I10952" s="136">
        <v>266.17200000000003</v>
      </c>
      <c r="J10952" s="136">
        <v>2676.011</v>
      </c>
      <c r="K10952" s="136">
        <v>286.048</v>
      </c>
      <c r="L10952" s="136">
        <v>12.744999999999999</v>
      </c>
      <c r="M10952" s="136">
        <v>82.438999999999993</v>
      </c>
      <c r="N10952" s="136">
        <v>224.023</v>
      </c>
      <c r="O10952" s="136">
        <v>20.109000000000002</v>
      </c>
      <c r="P10952" s="136">
        <v>26.963999999999999</v>
      </c>
      <c r="Q10952" s="136">
        <v>48.792000000000002</v>
      </c>
      <c r="R10952" s="136">
        <v>33.726999999999997</v>
      </c>
      <c r="S10952" s="136">
        <v>43.619</v>
      </c>
    </row>
    <row r="10953" spans="1:19" ht="11.25" thickBot="1" x14ac:dyDescent="0.2">
      <c r="A10953" s="112"/>
    </row>
    <row r="10954" spans="1:19" ht="11.25" thickBot="1" x14ac:dyDescent="0.2">
      <c r="A10954" s="139" t="s">
        <v>366</v>
      </c>
      <c r="B10954" s="112"/>
      <c r="C10954" s="140">
        <v>1.5309999999999999</v>
      </c>
      <c r="D10954" s="134" t="s">
        <v>3024</v>
      </c>
      <c r="E10954" s="136">
        <v>0.53900000000000003</v>
      </c>
      <c r="F10954" s="136">
        <v>1.115</v>
      </c>
      <c r="G10954" s="136">
        <v>75.254999999999995</v>
      </c>
      <c r="H10954" s="136">
        <v>1.2390000000000001</v>
      </c>
      <c r="I10954" s="136">
        <v>0.14399999999999999</v>
      </c>
      <c r="J10954" s="136">
        <v>0.22600000000000001</v>
      </c>
      <c r="K10954" s="136">
        <v>0.77500000000000002</v>
      </c>
      <c r="L10954" s="136">
        <v>1.7999999999999999E-2</v>
      </c>
      <c r="M10954" s="136">
        <v>0.79400000000000004</v>
      </c>
      <c r="N10954" s="136">
        <v>3.0539999999999998</v>
      </c>
      <c r="O10954" s="136">
        <v>1.6619999999999999</v>
      </c>
      <c r="P10954" s="136">
        <v>2.3119999999999998</v>
      </c>
      <c r="Q10954" s="136">
        <v>3.6589999999999998</v>
      </c>
      <c r="R10954" s="136">
        <v>2.1339999999999999</v>
      </c>
      <c r="S10954" s="136">
        <v>3.04</v>
      </c>
    </row>
    <row r="10955" spans="1:19" ht="11.25" thickBot="1" x14ac:dyDescent="0.2">
      <c r="A10955" s="112"/>
    </row>
    <row r="10956" spans="1:19" ht="11.25" thickBot="1" x14ac:dyDescent="0.2">
      <c r="A10956" s="106" t="s">
        <v>357</v>
      </c>
      <c r="B10956" s="106" t="s">
        <v>358</v>
      </c>
      <c r="C10956" s="130" t="s">
        <v>51</v>
      </c>
      <c r="D10956" s="130" t="s">
        <v>52</v>
      </c>
      <c r="E10956" s="130" t="s">
        <v>53</v>
      </c>
      <c r="F10956" s="130" t="s">
        <v>54</v>
      </c>
      <c r="G10956" s="130" t="s">
        <v>55</v>
      </c>
      <c r="H10956" s="130" t="s">
        <v>56</v>
      </c>
      <c r="I10956" s="130" t="s">
        <v>57</v>
      </c>
      <c r="J10956" s="130" t="s">
        <v>58</v>
      </c>
      <c r="K10956" s="130" t="s">
        <v>59</v>
      </c>
      <c r="L10956" s="130" t="s">
        <v>60</v>
      </c>
      <c r="M10956" s="130" t="s">
        <v>61</v>
      </c>
      <c r="N10956" s="130" t="s">
        <v>62</v>
      </c>
      <c r="O10956" s="130" t="s">
        <v>63</v>
      </c>
      <c r="P10956" s="130" t="s">
        <v>64</v>
      </c>
      <c r="Q10956" s="131" t="s">
        <v>65</v>
      </c>
      <c r="R10956" s="131" t="s">
        <v>66</v>
      </c>
      <c r="S10956" s="130" t="s">
        <v>67</v>
      </c>
    </row>
    <row r="10957" spans="1:19" ht="11.25" thickBot="1" x14ac:dyDescent="0.2">
      <c r="A10957" s="107">
        <v>1</v>
      </c>
      <c r="B10957" s="132">
        <v>0.63943287037037033</v>
      </c>
      <c r="C10957" s="108">
        <v>1080.028</v>
      </c>
      <c r="D10957" s="108">
        <v>1040.0260000000001</v>
      </c>
      <c r="E10957" s="108">
        <v>419.00400000000002</v>
      </c>
      <c r="F10957" s="108">
        <v>634.01</v>
      </c>
      <c r="G10957" s="108">
        <v>375.00299999999999</v>
      </c>
      <c r="H10957" s="108">
        <v>550.00699999999995</v>
      </c>
      <c r="I10957" s="108">
        <v>2278.1239999999998</v>
      </c>
      <c r="J10957" s="108">
        <v>5526.7330000000002</v>
      </c>
      <c r="K10957" s="108">
        <v>8275.643</v>
      </c>
      <c r="L10957" s="108">
        <v>10</v>
      </c>
      <c r="M10957" s="108">
        <v>15</v>
      </c>
      <c r="N10957" s="108">
        <v>970.02300000000002</v>
      </c>
      <c r="O10957" s="108">
        <v>461.005</v>
      </c>
      <c r="P10957" s="108">
        <v>39575.553999999996</v>
      </c>
      <c r="Q10957" s="145">
        <v>1801867.4</v>
      </c>
      <c r="R10957" s="134" t="s">
        <v>8383</v>
      </c>
      <c r="S10957" s="108">
        <v>10165.478999999999</v>
      </c>
    </row>
    <row r="10958" spans="1:19" ht="11.25" thickBot="1" x14ac:dyDescent="0.2">
      <c r="A10958" s="112"/>
    </row>
    <row r="10959" spans="1:19" ht="11.25" thickBot="1" x14ac:dyDescent="0.2">
      <c r="A10959" s="107">
        <v>2</v>
      </c>
      <c r="B10959" s="132">
        <v>0.63960648148148147</v>
      </c>
      <c r="C10959" s="108">
        <v>1079.028</v>
      </c>
      <c r="D10959" s="108">
        <v>1002.024</v>
      </c>
      <c r="E10959" s="108">
        <v>441.005</v>
      </c>
      <c r="F10959" s="108">
        <v>669.01099999999997</v>
      </c>
      <c r="G10959" s="108">
        <v>388.00400000000002</v>
      </c>
      <c r="H10959" s="108">
        <v>586.00800000000004</v>
      </c>
      <c r="I10959" s="108">
        <v>2271.1239999999998</v>
      </c>
      <c r="J10959" s="108">
        <v>5584.7479999999996</v>
      </c>
      <c r="K10959" s="108">
        <v>8253.6350000000002</v>
      </c>
      <c r="L10959" s="108">
        <v>10</v>
      </c>
      <c r="M10959" s="108">
        <v>5</v>
      </c>
      <c r="N10959" s="108">
        <v>1009.024</v>
      </c>
      <c r="O10959" s="108">
        <v>429.00400000000002</v>
      </c>
      <c r="P10959" s="108">
        <v>39006.482000000004</v>
      </c>
      <c r="Q10959" s="145">
        <v>1844855.5</v>
      </c>
      <c r="R10959" s="134" t="s">
        <v>8384</v>
      </c>
      <c r="S10959" s="108">
        <v>10227.51</v>
      </c>
    </row>
    <row r="10960" spans="1:19" ht="11.25" thickBot="1" x14ac:dyDescent="0.2">
      <c r="A10960" s="112"/>
    </row>
    <row r="10961" spans="1:19" ht="11.25" thickBot="1" x14ac:dyDescent="0.2">
      <c r="A10961" s="107">
        <v>3</v>
      </c>
      <c r="B10961" s="132">
        <v>0.63979166666666665</v>
      </c>
      <c r="C10961" s="108">
        <v>1146.0319999999999</v>
      </c>
      <c r="D10961" s="108">
        <v>1044.0260000000001</v>
      </c>
      <c r="E10961" s="108">
        <v>449.005</v>
      </c>
      <c r="F10961" s="108">
        <v>586.00800000000004</v>
      </c>
      <c r="G10961" s="108">
        <v>451.005</v>
      </c>
      <c r="H10961" s="108">
        <v>590.00800000000004</v>
      </c>
      <c r="I10961" s="108">
        <v>2218.1179999999999</v>
      </c>
      <c r="J10961" s="108">
        <v>5567.7439999999997</v>
      </c>
      <c r="K10961" s="108">
        <v>8043.5519999999997</v>
      </c>
      <c r="L10961" s="108">
        <v>8</v>
      </c>
      <c r="M10961" s="108">
        <v>16</v>
      </c>
      <c r="N10961" s="108">
        <v>947.02200000000005</v>
      </c>
      <c r="O10961" s="108">
        <v>436.005</v>
      </c>
      <c r="P10961" s="108">
        <v>39356.139000000003</v>
      </c>
      <c r="Q10961" s="145">
        <v>1859180.8</v>
      </c>
      <c r="R10961" s="134" t="s">
        <v>8385</v>
      </c>
      <c r="S10961" s="108">
        <v>10185.489</v>
      </c>
    </row>
    <row r="10962" spans="1:19" ht="11.25" thickBot="1" x14ac:dyDescent="0.2">
      <c r="A10962" s="112"/>
    </row>
    <row r="10963" spans="1:19" ht="11.25" thickBot="1" x14ac:dyDescent="0.2">
      <c r="A10963" s="135" t="s">
        <v>362</v>
      </c>
      <c r="B10963" s="112"/>
      <c r="C10963" s="136">
        <v>1101.6959999999999</v>
      </c>
      <c r="D10963" s="136">
        <v>1028.692</v>
      </c>
      <c r="E10963" s="136">
        <v>436.33800000000002</v>
      </c>
      <c r="F10963" s="136">
        <v>629.67600000000004</v>
      </c>
      <c r="G10963" s="136">
        <v>404.67099999999999</v>
      </c>
      <c r="H10963" s="136">
        <v>575.34100000000001</v>
      </c>
      <c r="I10963" s="136">
        <v>2255.7890000000002</v>
      </c>
      <c r="J10963" s="136">
        <v>5559.7420000000002</v>
      </c>
      <c r="K10963" s="136">
        <v>8190.9440000000004</v>
      </c>
      <c r="L10963" s="136">
        <v>9.3330000000000002</v>
      </c>
      <c r="M10963" s="136">
        <v>12</v>
      </c>
      <c r="N10963" s="136">
        <v>975.35599999999999</v>
      </c>
      <c r="O10963" s="136">
        <v>442.005</v>
      </c>
      <c r="P10963" s="136">
        <v>39312.724999999999</v>
      </c>
      <c r="Q10963" s="140">
        <v>1835301.2</v>
      </c>
      <c r="R10963" s="134" t="s">
        <v>8386</v>
      </c>
      <c r="S10963" s="136">
        <v>10192.825999999999</v>
      </c>
    </row>
    <row r="10964" spans="1:19" ht="11.25" thickBot="1" x14ac:dyDescent="0.2">
      <c r="A10964" s="112"/>
    </row>
    <row r="10965" spans="1:19" ht="11.25" thickBot="1" x14ac:dyDescent="0.2">
      <c r="A10965" s="138" t="s">
        <v>364</v>
      </c>
      <c r="B10965" s="112"/>
      <c r="C10965" s="136">
        <v>38.399000000000001</v>
      </c>
      <c r="D10965" s="136">
        <v>23.181999999999999</v>
      </c>
      <c r="E10965" s="136">
        <v>15.535</v>
      </c>
      <c r="F10965" s="136">
        <v>41.670999999999999</v>
      </c>
      <c r="G10965" s="136">
        <v>40.65</v>
      </c>
      <c r="H10965" s="136">
        <v>22.030999999999999</v>
      </c>
      <c r="I10965" s="136">
        <v>32.811</v>
      </c>
      <c r="J10965" s="136">
        <v>29.824000000000002</v>
      </c>
      <c r="K10965" s="136">
        <v>128.11799999999999</v>
      </c>
      <c r="L10965" s="136">
        <v>1.155</v>
      </c>
      <c r="M10965" s="136">
        <v>6.0830000000000002</v>
      </c>
      <c r="N10965" s="136">
        <v>31.344000000000001</v>
      </c>
      <c r="O10965" s="136">
        <v>16.823</v>
      </c>
      <c r="P10965" s="136">
        <v>287.00900000000001</v>
      </c>
      <c r="Q10965" s="140">
        <v>29827.319</v>
      </c>
      <c r="R10965" s="134" t="s">
        <v>8387</v>
      </c>
      <c r="S10965" s="136">
        <v>31.658999999999999</v>
      </c>
    </row>
    <row r="10966" spans="1:19" ht="11.25" thickBot="1" x14ac:dyDescent="0.2">
      <c r="A10966" s="112"/>
    </row>
    <row r="10967" spans="1:19" ht="11.25" thickBot="1" x14ac:dyDescent="0.2">
      <c r="A10967" s="139" t="s">
        <v>366</v>
      </c>
      <c r="B10967" s="112"/>
      <c r="C10967" s="136">
        <v>3.4849999999999999</v>
      </c>
      <c r="D10967" s="136">
        <v>2.254</v>
      </c>
      <c r="E10967" s="136">
        <v>3.56</v>
      </c>
      <c r="F10967" s="136">
        <v>6.6180000000000003</v>
      </c>
      <c r="G10967" s="136">
        <v>10.045</v>
      </c>
      <c r="H10967" s="136">
        <v>3.8290000000000002</v>
      </c>
      <c r="I10967" s="136">
        <v>1.4550000000000001</v>
      </c>
      <c r="J10967" s="136">
        <v>0.53600000000000003</v>
      </c>
      <c r="K10967" s="136">
        <v>1.5640000000000001</v>
      </c>
      <c r="L10967" s="136">
        <v>12.372</v>
      </c>
      <c r="M10967" s="136">
        <v>50.69</v>
      </c>
      <c r="N10967" s="136">
        <v>3.214</v>
      </c>
      <c r="O10967" s="136">
        <v>3.806</v>
      </c>
      <c r="P10967" s="136">
        <v>0.73</v>
      </c>
      <c r="Q10967" s="140">
        <v>1.625</v>
      </c>
      <c r="R10967" s="134" t="s">
        <v>3030</v>
      </c>
      <c r="S10967" s="136">
        <v>0.311</v>
      </c>
    </row>
    <row r="10968" spans="1:19" ht="11.25" thickBot="1" x14ac:dyDescent="0.2">
      <c r="A10968" s="112"/>
    </row>
    <row r="10969" spans="1:19" ht="11.25" thickBot="1" x14ac:dyDescent="0.2">
      <c r="A10969" s="106" t="s">
        <v>357</v>
      </c>
      <c r="B10969" s="106" t="s">
        <v>358</v>
      </c>
      <c r="C10969" s="130" t="s">
        <v>68</v>
      </c>
    </row>
    <row r="10970" spans="1:19" ht="11.25" thickBot="1" x14ac:dyDescent="0.2">
      <c r="A10970" s="107">
        <v>1</v>
      </c>
      <c r="B10970" s="132">
        <v>0.63943287037037033</v>
      </c>
      <c r="C10970" s="108">
        <v>2084.1039999999998</v>
      </c>
    </row>
    <row r="10971" spans="1:19" ht="11.25" thickBot="1" x14ac:dyDescent="0.2">
      <c r="A10971" s="112"/>
    </row>
    <row r="10972" spans="1:19" ht="11.25" thickBot="1" x14ac:dyDescent="0.2">
      <c r="A10972" s="107">
        <v>2</v>
      </c>
      <c r="B10972" s="132">
        <v>0.63960648148148147</v>
      </c>
      <c r="C10972" s="108">
        <v>1983.0940000000001</v>
      </c>
    </row>
    <row r="10973" spans="1:19" ht="11.25" thickBot="1" x14ac:dyDescent="0.2">
      <c r="A10973" s="112"/>
    </row>
    <row r="10974" spans="1:19" ht="11.25" thickBot="1" x14ac:dyDescent="0.2">
      <c r="A10974" s="107">
        <v>3</v>
      </c>
      <c r="B10974" s="132">
        <v>0.63979166666666665</v>
      </c>
      <c r="C10974" s="108">
        <v>3133.2359999999999</v>
      </c>
    </row>
    <row r="10975" spans="1:19" ht="11.25" thickBot="1" x14ac:dyDescent="0.2">
      <c r="A10975" s="112"/>
    </row>
    <row r="10976" spans="1:19" ht="11.25" thickBot="1" x14ac:dyDescent="0.2">
      <c r="A10976" s="135" t="s">
        <v>362</v>
      </c>
      <c r="B10976" s="112"/>
      <c r="C10976" s="136">
        <v>2400.145</v>
      </c>
    </row>
    <row r="10977" spans="1:19" ht="11.25" thickBot="1" x14ac:dyDescent="0.2">
      <c r="A10977" s="112"/>
    </row>
    <row r="10978" spans="1:19" ht="11.25" thickBot="1" x14ac:dyDescent="0.2">
      <c r="A10978" s="138" t="s">
        <v>364</v>
      </c>
      <c r="B10978" s="112"/>
      <c r="C10978" s="136">
        <v>636.88099999999997</v>
      </c>
    </row>
    <row r="10979" spans="1:19" ht="11.25" thickBot="1" x14ac:dyDescent="0.2">
      <c r="A10979" s="112"/>
    </row>
    <row r="10980" spans="1:19" ht="11.25" thickBot="1" x14ac:dyDescent="0.2">
      <c r="A10980" s="139" t="s">
        <v>366</v>
      </c>
      <c r="B10980" s="112"/>
      <c r="C10980" s="136">
        <v>26.535</v>
      </c>
    </row>
    <row r="10981" spans="1:19" ht="10.5" x14ac:dyDescent="0.15">
      <c r="A10981" s="112"/>
    </row>
    <row r="10982" spans="1:19" x14ac:dyDescent="0.15">
      <c r="A10982" s="129"/>
      <c r="B10982" s="86" t="s">
        <v>3031</v>
      </c>
    </row>
    <row r="10983" spans="1:19" ht="9.75" thickBot="1" x14ac:dyDescent="0.2">
      <c r="A10983" s="81" t="s">
        <v>5871</v>
      </c>
    </row>
    <row r="10984" spans="1:19" ht="11.25" thickBot="1" x14ac:dyDescent="0.2">
      <c r="A10984" s="106" t="s">
        <v>357</v>
      </c>
      <c r="B10984" s="106" t="s">
        <v>358</v>
      </c>
      <c r="C10984" s="130" t="s">
        <v>0</v>
      </c>
      <c r="D10984" s="130" t="s">
        <v>1</v>
      </c>
      <c r="E10984" s="130" t="s">
        <v>2</v>
      </c>
      <c r="F10984" s="130" t="s">
        <v>3</v>
      </c>
      <c r="G10984" s="130" t="s">
        <v>4</v>
      </c>
      <c r="H10984" s="130" t="s">
        <v>5</v>
      </c>
      <c r="I10984" s="131" t="s">
        <v>6</v>
      </c>
      <c r="J10984" s="131" t="s">
        <v>7</v>
      </c>
      <c r="K10984" s="130" t="s">
        <v>8</v>
      </c>
      <c r="L10984" s="130" t="s">
        <v>9</v>
      </c>
      <c r="M10984" s="130" t="s">
        <v>10</v>
      </c>
      <c r="N10984" s="130" t="s">
        <v>11</v>
      </c>
      <c r="O10984" s="130" t="s">
        <v>12</v>
      </c>
      <c r="P10984" s="130" t="s">
        <v>13</v>
      </c>
      <c r="Q10984" s="130" t="s">
        <v>14</v>
      </c>
      <c r="R10984" s="130" t="s">
        <v>15</v>
      </c>
      <c r="S10984" s="130" t="s">
        <v>16</v>
      </c>
    </row>
    <row r="10985" spans="1:19" ht="11.25" thickBot="1" x14ac:dyDescent="0.2">
      <c r="A10985" s="107">
        <v>1</v>
      </c>
      <c r="B10985" s="132">
        <v>0.64457175925925925</v>
      </c>
      <c r="C10985" s="141" t="s">
        <v>8388</v>
      </c>
      <c r="D10985" s="141" t="s">
        <v>8389</v>
      </c>
      <c r="E10985" s="141" t="s">
        <v>8390</v>
      </c>
      <c r="F10985" s="108">
        <v>928001.17</v>
      </c>
      <c r="G10985" s="141" t="s">
        <v>8391</v>
      </c>
      <c r="H10985" s="141" t="s">
        <v>8392</v>
      </c>
      <c r="I10985" s="145">
        <v>19206.849999999999</v>
      </c>
      <c r="J10985" s="134" t="s">
        <v>8393</v>
      </c>
      <c r="K10985" s="141" t="s">
        <v>8394</v>
      </c>
      <c r="L10985" s="108">
        <v>445.005</v>
      </c>
      <c r="M10985" s="108">
        <v>33155.362000000001</v>
      </c>
      <c r="N10985" s="108">
        <v>61992.095000000001</v>
      </c>
      <c r="O10985" s="141" t="s">
        <v>8395</v>
      </c>
      <c r="P10985" s="108">
        <v>433927.46</v>
      </c>
      <c r="Q10985" s="108">
        <v>10446.619000000001</v>
      </c>
      <c r="R10985" s="108">
        <v>13080.105</v>
      </c>
      <c r="S10985" s="108">
        <v>107351.88</v>
      </c>
    </row>
    <row r="10986" spans="1:19" ht="11.25" thickBot="1" x14ac:dyDescent="0.2">
      <c r="A10986" s="112"/>
    </row>
    <row r="10987" spans="1:19" ht="11.25" thickBot="1" x14ac:dyDescent="0.2">
      <c r="A10987" s="107">
        <v>2</v>
      </c>
      <c r="B10987" s="132">
        <v>0.64475694444444442</v>
      </c>
      <c r="C10987" s="141" t="s">
        <v>8396</v>
      </c>
      <c r="D10987" s="141" t="s">
        <v>8397</v>
      </c>
      <c r="E10987" s="141" t="s">
        <v>8398</v>
      </c>
      <c r="F10987" s="108">
        <v>927906.07</v>
      </c>
      <c r="G10987" s="141" t="s">
        <v>8399</v>
      </c>
      <c r="H10987" s="141" t="s">
        <v>8400</v>
      </c>
      <c r="I10987" s="145">
        <v>19101.753000000001</v>
      </c>
      <c r="J10987" s="134" t="s">
        <v>8401</v>
      </c>
      <c r="K10987" s="141" t="s">
        <v>8402</v>
      </c>
      <c r="L10987" s="108">
        <v>443.005</v>
      </c>
      <c r="M10987" s="108">
        <v>33196.427000000003</v>
      </c>
      <c r="N10987" s="108">
        <v>61491.616000000002</v>
      </c>
      <c r="O10987" s="141" t="s">
        <v>8403</v>
      </c>
      <c r="P10987" s="108">
        <v>434346.04</v>
      </c>
      <c r="Q10987" s="108">
        <v>10242.517</v>
      </c>
      <c r="R10987" s="108">
        <v>13225.196</v>
      </c>
      <c r="S10987" s="108">
        <v>107689.61</v>
      </c>
    </row>
    <row r="10988" spans="1:19" ht="11.25" thickBot="1" x14ac:dyDescent="0.2">
      <c r="A10988" s="112"/>
    </row>
    <row r="10989" spans="1:19" ht="11.25" thickBot="1" x14ac:dyDescent="0.2">
      <c r="A10989" s="107">
        <v>3</v>
      </c>
      <c r="B10989" s="132">
        <v>0.6449421296296296</v>
      </c>
      <c r="C10989" s="141" t="s">
        <v>8404</v>
      </c>
      <c r="D10989" s="141" t="s">
        <v>8405</v>
      </c>
      <c r="E10989" s="141" t="s">
        <v>8406</v>
      </c>
      <c r="F10989" s="108">
        <v>924102.48</v>
      </c>
      <c r="G10989" s="141" t="s">
        <v>8407</v>
      </c>
      <c r="H10989" s="141" t="s">
        <v>8408</v>
      </c>
      <c r="I10989" s="145">
        <v>19292.929</v>
      </c>
      <c r="J10989" s="134" t="s">
        <v>8409</v>
      </c>
      <c r="K10989" s="141" t="s">
        <v>8410</v>
      </c>
      <c r="L10989" s="108">
        <v>451.005</v>
      </c>
      <c r="M10989" s="108">
        <v>33334.646999999997</v>
      </c>
      <c r="N10989" s="108">
        <v>61908.847999999998</v>
      </c>
      <c r="O10989" s="141" t="s">
        <v>8411</v>
      </c>
      <c r="P10989" s="108">
        <v>437255.97</v>
      </c>
      <c r="Q10989" s="108">
        <v>10134.464</v>
      </c>
      <c r="R10989" s="108">
        <v>12833.951999999999</v>
      </c>
      <c r="S10989" s="108">
        <v>108131.89</v>
      </c>
    </row>
    <row r="10990" spans="1:19" ht="11.25" thickBot="1" x14ac:dyDescent="0.2">
      <c r="A10990" s="112"/>
    </row>
    <row r="10991" spans="1:19" ht="11.25" thickBot="1" x14ac:dyDescent="0.2">
      <c r="A10991" s="135" t="s">
        <v>362</v>
      </c>
      <c r="B10991" s="112"/>
      <c r="C10991" s="141" t="s">
        <v>8412</v>
      </c>
      <c r="D10991" s="141" t="s">
        <v>8413</v>
      </c>
      <c r="E10991" s="141" t="s">
        <v>8414</v>
      </c>
      <c r="F10991" s="136">
        <v>926669.91</v>
      </c>
      <c r="G10991" s="141" t="s">
        <v>8415</v>
      </c>
      <c r="H10991" s="141" t="s">
        <v>8416</v>
      </c>
      <c r="I10991" s="140">
        <v>19200.510999999999</v>
      </c>
      <c r="J10991" s="134" t="s">
        <v>8417</v>
      </c>
      <c r="K10991" s="141" t="s">
        <v>8418</v>
      </c>
      <c r="L10991" s="136">
        <v>446.33800000000002</v>
      </c>
      <c r="M10991" s="136">
        <v>33228.811999999998</v>
      </c>
      <c r="N10991" s="136">
        <v>61797.52</v>
      </c>
      <c r="O10991" s="141" t="s">
        <v>8419</v>
      </c>
      <c r="P10991" s="136">
        <v>435176.49</v>
      </c>
      <c r="Q10991" s="136">
        <v>10274.532999999999</v>
      </c>
      <c r="R10991" s="136">
        <v>13046.418</v>
      </c>
      <c r="S10991" s="136">
        <v>107724.46</v>
      </c>
    </row>
    <row r="10992" spans="1:19" ht="11.25" thickBot="1" x14ac:dyDescent="0.2">
      <c r="A10992" s="112"/>
    </row>
    <row r="10993" spans="1:19" ht="11.25" thickBot="1" x14ac:dyDescent="0.2">
      <c r="A10993" s="138" t="s">
        <v>364</v>
      </c>
      <c r="B10993" s="112"/>
      <c r="C10993" s="141" t="s">
        <v>8420</v>
      </c>
      <c r="D10993" s="141" t="s">
        <v>8421</v>
      </c>
      <c r="E10993" s="141" t="s">
        <v>8422</v>
      </c>
      <c r="F10993" s="136">
        <v>2223.9639999999999</v>
      </c>
      <c r="G10993" s="141" t="s">
        <v>8423</v>
      </c>
      <c r="H10993" s="141" t="s">
        <v>8424</v>
      </c>
      <c r="I10993" s="140">
        <v>95.745999999999995</v>
      </c>
      <c r="J10993" s="134" t="s">
        <v>8425</v>
      </c>
      <c r="K10993" s="141" t="s">
        <v>8426</v>
      </c>
      <c r="L10993" s="136">
        <v>4.1630000000000003</v>
      </c>
      <c r="M10993" s="136">
        <v>93.927999999999997</v>
      </c>
      <c r="N10993" s="136">
        <v>268.17099999999999</v>
      </c>
      <c r="O10993" s="141" t="s">
        <v>8427</v>
      </c>
      <c r="P10993" s="136">
        <v>1813.0060000000001</v>
      </c>
      <c r="Q10993" s="136">
        <v>158.52099999999999</v>
      </c>
      <c r="R10993" s="136">
        <v>197.786</v>
      </c>
      <c r="S10993" s="136">
        <v>391.17500000000001</v>
      </c>
    </row>
    <row r="10994" spans="1:19" ht="11.25" thickBot="1" x14ac:dyDescent="0.2">
      <c r="A10994" s="112"/>
    </row>
    <row r="10995" spans="1:19" ht="11.25" thickBot="1" x14ac:dyDescent="0.2">
      <c r="A10995" s="139" t="s">
        <v>366</v>
      </c>
      <c r="B10995" s="112"/>
      <c r="C10995" s="141" t="s">
        <v>8428</v>
      </c>
      <c r="D10995" s="141" t="s">
        <v>4956</v>
      </c>
      <c r="E10995" s="141" t="s">
        <v>1500</v>
      </c>
      <c r="F10995" s="136">
        <v>0.24</v>
      </c>
      <c r="G10995" s="141" t="s">
        <v>8429</v>
      </c>
      <c r="H10995" s="141" t="s">
        <v>8430</v>
      </c>
      <c r="I10995" s="140">
        <v>0.499</v>
      </c>
      <c r="J10995" s="134" t="s">
        <v>3074</v>
      </c>
      <c r="K10995" s="141" t="s">
        <v>1199</v>
      </c>
      <c r="L10995" s="136">
        <v>0.93300000000000005</v>
      </c>
      <c r="M10995" s="136">
        <v>0.28299999999999997</v>
      </c>
      <c r="N10995" s="136">
        <v>0.434</v>
      </c>
      <c r="O10995" s="141" t="s">
        <v>2305</v>
      </c>
      <c r="P10995" s="136">
        <v>0.41699999999999998</v>
      </c>
      <c r="Q10995" s="136">
        <v>1.5429999999999999</v>
      </c>
      <c r="R10995" s="136">
        <v>1.516</v>
      </c>
      <c r="S10995" s="136">
        <v>0.36299999999999999</v>
      </c>
    </row>
    <row r="10996" spans="1:19" ht="11.25" thickBot="1" x14ac:dyDescent="0.2">
      <c r="A10996" s="112"/>
    </row>
    <row r="10997" spans="1:19" ht="11.25" thickBot="1" x14ac:dyDescent="0.2">
      <c r="A10997" s="106" t="s">
        <v>357</v>
      </c>
      <c r="B10997" s="106" t="s">
        <v>358</v>
      </c>
      <c r="C10997" s="130" t="s">
        <v>17</v>
      </c>
      <c r="D10997" s="130" t="s">
        <v>18</v>
      </c>
      <c r="E10997" s="131" t="s">
        <v>19</v>
      </c>
      <c r="F10997" s="131" t="s">
        <v>20</v>
      </c>
      <c r="G10997" s="130" t="s">
        <v>21</v>
      </c>
      <c r="H10997" s="130" t="s">
        <v>22</v>
      </c>
      <c r="I10997" s="130" t="s">
        <v>23</v>
      </c>
      <c r="J10997" s="130" t="s">
        <v>24</v>
      </c>
      <c r="K10997" s="131" t="s">
        <v>25</v>
      </c>
      <c r="L10997" s="131" t="s">
        <v>26</v>
      </c>
      <c r="M10997" s="130" t="s">
        <v>27</v>
      </c>
      <c r="N10997" s="130" t="s">
        <v>28</v>
      </c>
      <c r="O10997" s="130" t="s">
        <v>29</v>
      </c>
      <c r="P10997" s="130" t="s">
        <v>30</v>
      </c>
      <c r="Q10997" s="130" t="s">
        <v>31</v>
      </c>
      <c r="R10997" s="130" t="s">
        <v>32</v>
      </c>
      <c r="S10997" s="130" t="s">
        <v>33</v>
      </c>
    </row>
    <row r="10998" spans="1:19" ht="11.25" thickBot="1" x14ac:dyDescent="0.2">
      <c r="A10998" s="107">
        <v>1</v>
      </c>
      <c r="B10998" s="132">
        <v>0.64457175925925925</v>
      </c>
      <c r="C10998" s="108">
        <v>52147.182000000001</v>
      </c>
      <c r="D10998" s="108">
        <v>49770.379000000001</v>
      </c>
      <c r="E10998" s="145">
        <v>22634.289000000001</v>
      </c>
      <c r="F10998" s="145">
        <v>861049.48</v>
      </c>
      <c r="G10998" s="108">
        <v>29</v>
      </c>
      <c r="H10998" s="108">
        <v>212.001</v>
      </c>
      <c r="I10998" s="108">
        <v>155887.04000000001</v>
      </c>
      <c r="J10998" s="141" t="s">
        <v>8431</v>
      </c>
      <c r="K10998" s="145">
        <v>176967.44</v>
      </c>
      <c r="L10998" s="134" t="s">
        <v>8432</v>
      </c>
      <c r="M10998" s="108">
        <v>2347.1320000000001</v>
      </c>
      <c r="N10998" s="108">
        <v>3416.28</v>
      </c>
      <c r="O10998" s="108">
        <v>6</v>
      </c>
      <c r="P10998" s="108">
        <v>240.001</v>
      </c>
      <c r="Q10998" s="108">
        <v>958.02200000000005</v>
      </c>
      <c r="R10998" s="108">
        <v>877.01800000000003</v>
      </c>
      <c r="S10998" s="108">
        <v>375.00299999999999</v>
      </c>
    </row>
    <row r="10999" spans="1:19" ht="11.25" thickBot="1" x14ac:dyDescent="0.2">
      <c r="A10999" s="112"/>
    </row>
    <row r="11000" spans="1:19" ht="11.25" thickBot="1" x14ac:dyDescent="0.2">
      <c r="A11000" s="107">
        <v>2</v>
      </c>
      <c r="B11000" s="132">
        <v>0.64475694444444442</v>
      </c>
      <c r="C11000" s="108">
        <v>52380.767</v>
      </c>
      <c r="D11000" s="108">
        <v>49235.11</v>
      </c>
      <c r="E11000" s="145">
        <v>22976.663</v>
      </c>
      <c r="F11000" s="145">
        <v>859313.99</v>
      </c>
      <c r="G11000" s="108">
        <v>29</v>
      </c>
      <c r="H11000" s="108">
        <v>185.001</v>
      </c>
      <c r="I11000" s="108">
        <v>157695.57999999999</v>
      </c>
      <c r="J11000" s="141" t="s">
        <v>8433</v>
      </c>
      <c r="K11000" s="145">
        <v>178822.18</v>
      </c>
      <c r="L11000" s="134" t="s">
        <v>8434</v>
      </c>
      <c r="M11000" s="108">
        <v>2349.1320000000001</v>
      </c>
      <c r="N11000" s="108">
        <v>3442.2840000000001</v>
      </c>
      <c r="O11000" s="108">
        <v>5</v>
      </c>
      <c r="P11000" s="108">
        <v>208.001</v>
      </c>
      <c r="Q11000" s="108">
        <v>983.02300000000002</v>
      </c>
      <c r="R11000" s="108">
        <v>930.02099999999996</v>
      </c>
      <c r="S11000" s="108">
        <v>373.00299999999999</v>
      </c>
    </row>
    <row r="11001" spans="1:19" ht="11.25" thickBot="1" x14ac:dyDescent="0.2">
      <c r="A11001" s="112"/>
    </row>
    <row r="11002" spans="1:19" ht="11.25" thickBot="1" x14ac:dyDescent="0.2">
      <c r="A11002" s="107">
        <v>3</v>
      </c>
      <c r="B11002" s="132">
        <v>0.6449421296296296</v>
      </c>
      <c r="C11002" s="108">
        <v>52421.87</v>
      </c>
      <c r="D11002" s="108">
        <v>49408.519</v>
      </c>
      <c r="E11002" s="145">
        <v>22912.593000000001</v>
      </c>
      <c r="F11002" s="145">
        <v>862786.16</v>
      </c>
      <c r="G11002" s="108">
        <v>35</v>
      </c>
      <c r="H11002" s="108">
        <v>209.001</v>
      </c>
      <c r="I11002" s="108">
        <v>155694.60999999999</v>
      </c>
      <c r="J11002" s="141" t="s">
        <v>8435</v>
      </c>
      <c r="K11002" s="145">
        <v>180476.35</v>
      </c>
      <c r="L11002" s="134" t="s">
        <v>8436</v>
      </c>
      <c r="M11002" s="108">
        <v>2280.125</v>
      </c>
      <c r="N11002" s="108">
        <v>3304.2620000000002</v>
      </c>
      <c r="O11002" s="108">
        <v>8</v>
      </c>
      <c r="P11002" s="108">
        <v>187.001</v>
      </c>
      <c r="Q11002" s="108">
        <v>977.02300000000002</v>
      </c>
      <c r="R11002" s="108">
        <v>866.01800000000003</v>
      </c>
      <c r="S11002" s="108">
        <v>371.00299999999999</v>
      </c>
    </row>
    <row r="11003" spans="1:19" ht="11.25" thickBot="1" x14ac:dyDescent="0.2">
      <c r="A11003" s="112"/>
    </row>
    <row r="11004" spans="1:19" ht="11.25" thickBot="1" x14ac:dyDescent="0.2">
      <c r="A11004" s="135" t="s">
        <v>362</v>
      </c>
      <c r="B11004" s="112"/>
      <c r="C11004" s="136">
        <v>52316.607000000004</v>
      </c>
      <c r="D11004" s="136">
        <v>49471.336000000003</v>
      </c>
      <c r="E11004" s="140">
        <v>22841.182000000001</v>
      </c>
      <c r="F11004" s="140">
        <v>861049.88</v>
      </c>
      <c r="G11004" s="136">
        <v>31</v>
      </c>
      <c r="H11004" s="136">
        <v>202.001</v>
      </c>
      <c r="I11004" s="136">
        <v>156425.75</v>
      </c>
      <c r="J11004" s="141" t="s">
        <v>8437</v>
      </c>
      <c r="K11004" s="140">
        <v>178755.32</v>
      </c>
      <c r="L11004" s="134" t="s">
        <v>8438</v>
      </c>
      <c r="M11004" s="136">
        <v>2325.4630000000002</v>
      </c>
      <c r="N11004" s="136">
        <v>3387.6089999999999</v>
      </c>
      <c r="O11004" s="136">
        <v>6.3330000000000002</v>
      </c>
      <c r="P11004" s="136">
        <v>211.66800000000001</v>
      </c>
      <c r="Q11004" s="136">
        <v>972.68899999999996</v>
      </c>
      <c r="R11004" s="136">
        <v>891.01900000000001</v>
      </c>
      <c r="S11004" s="136">
        <v>373.00299999999999</v>
      </c>
    </row>
    <row r="11005" spans="1:19" ht="11.25" thickBot="1" x14ac:dyDescent="0.2">
      <c r="A11005" s="112"/>
    </row>
    <row r="11006" spans="1:19" ht="11.25" thickBot="1" x14ac:dyDescent="0.2">
      <c r="A11006" s="138" t="s">
        <v>364</v>
      </c>
      <c r="B11006" s="112"/>
      <c r="C11006" s="136">
        <v>148.15799999999999</v>
      </c>
      <c r="D11006" s="136">
        <v>273.108</v>
      </c>
      <c r="E11006" s="140">
        <v>182.01599999999999</v>
      </c>
      <c r="F11006" s="140">
        <v>1736.0889999999999</v>
      </c>
      <c r="G11006" s="136">
        <v>3.464</v>
      </c>
      <c r="H11006" s="136">
        <v>14.798999999999999</v>
      </c>
      <c r="I11006" s="136">
        <v>1103.9090000000001</v>
      </c>
      <c r="J11006" s="141" t="s">
        <v>8439</v>
      </c>
      <c r="K11006" s="140">
        <v>1755.41</v>
      </c>
      <c r="L11006" s="134" t="s">
        <v>8440</v>
      </c>
      <c r="M11006" s="136">
        <v>39.277000000000001</v>
      </c>
      <c r="N11006" s="136">
        <v>73.341999999999999</v>
      </c>
      <c r="O11006" s="136">
        <v>1.528</v>
      </c>
      <c r="P11006" s="136">
        <v>26.69</v>
      </c>
      <c r="Q11006" s="136">
        <v>13.052</v>
      </c>
      <c r="R11006" s="136">
        <v>34.220999999999997</v>
      </c>
      <c r="S11006" s="136">
        <v>2</v>
      </c>
    </row>
    <row r="11007" spans="1:19" ht="11.25" thickBot="1" x14ac:dyDescent="0.2">
      <c r="A11007" s="112"/>
    </row>
    <row r="11008" spans="1:19" ht="11.25" thickBot="1" x14ac:dyDescent="0.2">
      <c r="A11008" s="139" t="s">
        <v>366</v>
      </c>
      <c r="B11008" s="112"/>
      <c r="C11008" s="136">
        <v>0.28299999999999997</v>
      </c>
      <c r="D11008" s="136">
        <v>0.55200000000000005</v>
      </c>
      <c r="E11008" s="140">
        <v>0.79700000000000004</v>
      </c>
      <c r="F11008" s="140">
        <v>0.20200000000000001</v>
      </c>
      <c r="G11008" s="136">
        <v>11.175000000000001</v>
      </c>
      <c r="H11008" s="136">
        <v>7.3259999999999996</v>
      </c>
      <c r="I11008" s="136">
        <v>0.70599999999999996</v>
      </c>
      <c r="J11008" s="141" t="s">
        <v>8441</v>
      </c>
      <c r="K11008" s="140">
        <v>0.98199999999999998</v>
      </c>
      <c r="L11008" s="134" t="s">
        <v>3088</v>
      </c>
      <c r="M11008" s="136">
        <v>1.6890000000000001</v>
      </c>
      <c r="N11008" s="136">
        <v>2.165</v>
      </c>
      <c r="O11008" s="136">
        <v>24.119</v>
      </c>
      <c r="P11008" s="136">
        <v>12.609</v>
      </c>
      <c r="Q11008" s="136">
        <v>1.3420000000000001</v>
      </c>
      <c r="R11008" s="136">
        <v>3.8410000000000002</v>
      </c>
      <c r="S11008" s="136">
        <v>0.53600000000000003</v>
      </c>
    </row>
    <row r="11009" spans="1:19" ht="11.25" thickBot="1" x14ac:dyDescent="0.2">
      <c r="A11009" s="112"/>
    </row>
    <row r="11010" spans="1:19" ht="11.25" thickBot="1" x14ac:dyDescent="0.2">
      <c r="A11010" s="106" t="s">
        <v>357</v>
      </c>
      <c r="B11010" s="106" t="s">
        <v>358</v>
      </c>
      <c r="C11010" s="131" t="s">
        <v>34</v>
      </c>
      <c r="D11010" s="131" t="s">
        <v>35</v>
      </c>
      <c r="E11010" s="130" t="s">
        <v>36</v>
      </c>
      <c r="F11010" s="130" t="s">
        <v>37</v>
      </c>
      <c r="G11010" s="130" t="s">
        <v>38</v>
      </c>
      <c r="H11010" s="130" t="s">
        <v>39</v>
      </c>
      <c r="I11010" s="130" t="s">
        <v>40</v>
      </c>
      <c r="J11010" s="130" t="s">
        <v>41</v>
      </c>
      <c r="K11010" s="130" t="s">
        <v>42</v>
      </c>
      <c r="L11010" s="130" t="s">
        <v>43</v>
      </c>
      <c r="M11010" s="130" t="s">
        <v>44</v>
      </c>
      <c r="N11010" s="130" t="s">
        <v>45</v>
      </c>
      <c r="O11010" s="130" t="s">
        <v>46</v>
      </c>
      <c r="P11010" s="130" t="s">
        <v>47</v>
      </c>
      <c r="Q11010" s="130" t="s">
        <v>48</v>
      </c>
      <c r="R11010" s="130" t="s">
        <v>49</v>
      </c>
      <c r="S11010" s="130" t="s">
        <v>50</v>
      </c>
    </row>
    <row r="11011" spans="1:19" ht="11.25" thickBot="1" x14ac:dyDescent="0.2">
      <c r="A11011" s="107">
        <v>1</v>
      </c>
      <c r="B11011" s="132">
        <v>0.64457175925925925</v>
      </c>
      <c r="C11011" s="145">
        <v>405021.11</v>
      </c>
      <c r="D11011" s="134" t="s">
        <v>8442</v>
      </c>
      <c r="E11011" s="108">
        <v>2932.2060000000001</v>
      </c>
      <c r="F11011" s="108">
        <v>2524.1529999999998</v>
      </c>
      <c r="G11011" s="108">
        <v>5</v>
      </c>
      <c r="H11011" s="108">
        <v>6468.0039999999999</v>
      </c>
      <c r="I11011" s="108">
        <v>284401.05</v>
      </c>
      <c r="J11011" s="108">
        <v>1810720.8</v>
      </c>
      <c r="K11011" s="108">
        <v>43516.400999999998</v>
      </c>
      <c r="L11011" s="108">
        <v>71780.445999999996</v>
      </c>
      <c r="M11011" s="108">
        <v>10946.875</v>
      </c>
      <c r="N11011" s="108">
        <v>7408.317</v>
      </c>
      <c r="O11011" s="108">
        <v>1262.038</v>
      </c>
      <c r="P11011" s="108">
        <v>1305.0409999999999</v>
      </c>
      <c r="Q11011" s="108">
        <v>1397.047</v>
      </c>
      <c r="R11011" s="108">
        <v>1246.037</v>
      </c>
      <c r="S11011" s="108">
        <v>1472.0519999999999</v>
      </c>
    </row>
    <row r="11012" spans="1:19" ht="11.25" thickBot="1" x14ac:dyDescent="0.2">
      <c r="A11012" s="112"/>
    </row>
    <row r="11013" spans="1:19" ht="11.25" thickBot="1" x14ac:dyDescent="0.2">
      <c r="A11013" s="107">
        <v>2</v>
      </c>
      <c r="B11013" s="132">
        <v>0.64475694444444442</v>
      </c>
      <c r="C11013" s="145">
        <v>410195.89</v>
      </c>
      <c r="D11013" s="134" t="s">
        <v>8443</v>
      </c>
      <c r="E11013" s="108">
        <v>2647.1680000000001</v>
      </c>
      <c r="F11013" s="108">
        <v>2567.1579999999999</v>
      </c>
      <c r="G11013" s="108">
        <v>5</v>
      </c>
      <c r="H11013" s="108">
        <v>6459.0010000000002</v>
      </c>
      <c r="I11013" s="108">
        <v>287997.96000000002</v>
      </c>
      <c r="J11013" s="108">
        <v>1826534.9</v>
      </c>
      <c r="K11013" s="108">
        <v>44221.883999999998</v>
      </c>
      <c r="L11013" s="108">
        <v>72002.209000000003</v>
      </c>
      <c r="M11013" s="108">
        <v>10622.708000000001</v>
      </c>
      <c r="N11013" s="108">
        <v>7526.3590000000004</v>
      </c>
      <c r="O11013" s="108">
        <v>1219.0360000000001</v>
      </c>
      <c r="P11013" s="108">
        <v>1245.037</v>
      </c>
      <c r="Q11013" s="108">
        <v>1568.059</v>
      </c>
      <c r="R11013" s="108">
        <v>1230.0360000000001</v>
      </c>
      <c r="S11013" s="108">
        <v>1420.048</v>
      </c>
    </row>
    <row r="11014" spans="1:19" ht="11.25" thickBot="1" x14ac:dyDescent="0.2">
      <c r="A11014" s="112"/>
    </row>
    <row r="11015" spans="1:19" ht="11.25" thickBot="1" x14ac:dyDescent="0.2">
      <c r="A11015" s="107">
        <v>3</v>
      </c>
      <c r="B11015" s="132">
        <v>0.6449421296296296</v>
      </c>
      <c r="C11015" s="145">
        <v>413343.18</v>
      </c>
      <c r="D11015" s="134" t="s">
        <v>8444</v>
      </c>
      <c r="E11015" s="108">
        <v>2747.181</v>
      </c>
      <c r="F11015" s="108">
        <v>2569.1579999999999</v>
      </c>
      <c r="G11015" s="108">
        <v>3</v>
      </c>
      <c r="H11015" s="108">
        <v>6418.9889999999996</v>
      </c>
      <c r="I11015" s="108">
        <v>283384.34000000003</v>
      </c>
      <c r="J11015" s="108">
        <v>1799746.3</v>
      </c>
      <c r="K11015" s="108">
        <v>43659.7</v>
      </c>
      <c r="L11015" s="108">
        <v>71322.877999999997</v>
      </c>
      <c r="M11015" s="108">
        <v>11080.946</v>
      </c>
      <c r="N11015" s="108">
        <v>7386.3090000000002</v>
      </c>
      <c r="O11015" s="108">
        <v>1156.0319999999999</v>
      </c>
      <c r="P11015" s="108">
        <v>1221.0360000000001</v>
      </c>
      <c r="Q11015" s="108">
        <v>1371.0450000000001</v>
      </c>
      <c r="R11015" s="108">
        <v>1162.0319999999999</v>
      </c>
      <c r="S11015" s="108">
        <v>1535.057</v>
      </c>
    </row>
    <row r="11016" spans="1:19" ht="11.25" thickBot="1" x14ac:dyDescent="0.2">
      <c r="A11016" s="112"/>
    </row>
    <row r="11017" spans="1:19" ht="11.25" thickBot="1" x14ac:dyDescent="0.2">
      <c r="A11017" s="135" t="s">
        <v>362</v>
      </c>
      <c r="B11017" s="112"/>
      <c r="C11017" s="140">
        <v>409520.06</v>
      </c>
      <c r="D11017" s="134" t="s">
        <v>8445</v>
      </c>
      <c r="E11017" s="136">
        <v>2775.5189999999998</v>
      </c>
      <c r="F11017" s="136">
        <v>2553.4899999999998</v>
      </c>
      <c r="G11017" s="136">
        <v>4.3330000000000002</v>
      </c>
      <c r="H11017" s="136">
        <v>6448.665</v>
      </c>
      <c r="I11017" s="136">
        <v>285261.12</v>
      </c>
      <c r="J11017" s="136">
        <v>1812334</v>
      </c>
      <c r="K11017" s="136">
        <v>43799.328000000001</v>
      </c>
      <c r="L11017" s="136">
        <v>71701.843999999997</v>
      </c>
      <c r="M11017" s="136">
        <v>10883.51</v>
      </c>
      <c r="N11017" s="136">
        <v>7440.3280000000004</v>
      </c>
      <c r="O11017" s="136">
        <v>1212.3689999999999</v>
      </c>
      <c r="P11017" s="136">
        <v>1257.038</v>
      </c>
      <c r="Q11017" s="136">
        <v>1445.384</v>
      </c>
      <c r="R11017" s="136">
        <v>1212.702</v>
      </c>
      <c r="S11017" s="136">
        <v>1475.7190000000001</v>
      </c>
    </row>
    <row r="11018" spans="1:19" ht="11.25" thickBot="1" x14ac:dyDescent="0.2">
      <c r="A11018" s="112"/>
    </row>
    <row r="11019" spans="1:19" ht="11.25" thickBot="1" x14ac:dyDescent="0.2">
      <c r="A11019" s="138" t="s">
        <v>364</v>
      </c>
      <c r="B11019" s="112"/>
      <c r="C11019" s="140">
        <v>4201.9979999999996</v>
      </c>
      <c r="D11019" s="134" t="s">
        <v>8446</v>
      </c>
      <c r="E11019" s="136">
        <v>144.61699999999999</v>
      </c>
      <c r="F11019" s="136">
        <v>25.425999999999998</v>
      </c>
      <c r="G11019" s="136">
        <v>1.155</v>
      </c>
      <c r="H11019" s="136">
        <v>26.091000000000001</v>
      </c>
      <c r="I11019" s="136">
        <v>2424.08</v>
      </c>
      <c r="J11019" s="136">
        <v>13466.973</v>
      </c>
      <c r="K11019" s="136">
        <v>372.892</v>
      </c>
      <c r="L11019" s="136">
        <v>346.41899999999998</v>
      </c>
      <c r="M11019" s="136">
        <v>235.59899999999999</v>
      </c>
      <c r="N11019" s="136">
        <v>75.313000000000002</v>
      </c>
      <c r="O11019" s="136">
        <v>53.317</v>
      </c>
      <c r="P11019" s="136">
        <v>43.268999999999998</v>
      </c>
      <c r="Q11019" s="136">
        <v>107.032</v>
      </c>
      <c r="R11019" s="136">
        <v>44.604999999999997</v>
      </c>
      <c r="S11019" s="136">
        <v>57.591999999999999</v>
      </c>
    </row>
    <row r="11020" spans="1:19" ht="11.25" thickBot="1" x14ac:dyDescent="0.2">
      <c r="A11020" s="112"/>
    </row>
    <row r="11021" spans="1:19" ht="11.25" thickBot="1" x14ac:dyDescent="0.2">
      <c r="A11021" s="139" t="s">
        <v>366</v>
      </c>
      <c r="B11021" s="112"/>
      <c r="C11021" s="140">
        <v>1.026</v>
      </c>
      <c r="D11021" s="134" t="s">
        <v>3094</v>
      </c>
      <c r="E11021" s="136">
        <v>5.21</v>
      </c>
      <c r="F11021" s="136">
        <v>0.996</v>
      </c>
      <c r="G11021" s="136">
        <v>26.646999999999998</v>
      </c>
      <c r="H11021" s="136">
        <v>0.40500000000000003</v>
      </c>
      <c r="I11021" s="136">
        <v>0.85</v>
      </c>
      <c r="J11021" s="136">
        <v>0.74299999999999999</v>
      </c>
      <c r="K11021" s="136">
        <v>0.85099999999999998</v>
      </c>
      <c r="L11021" s="136">
        <v>0.48299999999999998</v>
      </c>
      <c r="M11021" s="136">
        <v>2.165</v>
      </c>
      <c r="N11021" s="136">
        <v>1.012</v>
      </c>
      <c r="O11021" s="136">
        <v>4.3979999999999997</v>
      </c>
      <c r="P11021" s="136">
        <v>3.4420000000000002</v>
      </c>
      <c r="Q11021" s="136">
        <v>7.4050000000000002</v>
      </c>
      <c r="R11021" s="136">
        <v>3.6779999999999999</v>
      </c>
      <c r="S11021" s="136">
        <v>3.903</v>
      </c>
    </row>
    <row r="11022" spans="1:19" ht="11.25" thickBot="1" x14ac:dyDescent="0.2">
      <c r="A11022" s="112"/>
    </row>
    <row r="11023" spans="1:19" ht="11.25" thickBot="1" x14ac:dyDescent="0.2">
      <c r="A11023" s="106" t="s">
        <v>357</v>
      </c>
      <c r="B11023" s="106" t="s">
        <v>358</v>
      </c>
      <c r="C11023" s="130" t="s">
        <v>51</v>
      </c>
      <c r="D11023" s="130" t="s">
        <v>52</v>
      </c>
      <c r="E11023" s="130" t="s">
        <v>53</v>
      </c>
      <c r="F11023" s="130" t="s">
        <v>54</v>
      </c>
      <c r="G11023" s="130" t="s">
        <v>55</v>
      </c>
      <c r="H11023" s="130" t="s">
        <v>56</v>
      </c>
      <c r="I11023" s="130" t="s">
        <v>57</v>
      </c>
      <c r="J11023" s="130" t="s">
        <v>58</v>
      </c>
      <c r="K11023" s="130" t="s">
        <v>59</v>
      </c>
      <c r="L11023" s="130" t="s">
        <v>60</v>
      </c>
      <c r="M11023" s="130" t="s">
        <v>61</v>
      </c>
      <c r="N11023" s="130" t="s">
        <v>62</v>
      </c>
      <c r="O11023" s="130" t="s">
        <v>63</v>
      </c>
      <c r="P11023" s="130" t="s">
        <v>64</v>
      </c>
      <c r="Q11023" s="131" t="s">
        <v>65</v>
      </c>
      <c r="R11023" s="131" t="s">
        <v>66</v>
      </c>
      <c r="S11023" s="130" t="s">
        <v>67</v>
      </c>
    </row>
    <row r="11024" spans="1:19" ht="11.25" thickBot="1" x14ac:dyDescent="0.2">
      <c r="A11024" s="107">
        <v>1</v>
      </c>
      <c r="B11024" s="132">
        <v>0.64457175925925925</v>
      </c>
      <c r="C11024" s="108">
        <v>1088.028</v>
      </c>
      <c r="D11024" s="108">
        <v>990.024</v>
      </c>
      <c r="E11024" s="108">
        <v>420.00400000000002</v>
      </c>
      <c r="F11024" s="108">
        <v>564.00800000000004</v>
      </c>
      <c r="G11024" s="108">
        <v>377.00299999999999</v>
      </c>
      <c r="H11024" s="108">
        <v>530.00699999999995</v>
      </c>
      <c r="I11024" s="108">
        <v>2110.107</v>
      </c>
      <c r="J11024" s="108">
        <v>7015.1809999999996</v>
      </c>
      <c r="K11024" s="108">
        <v>10219.505999999999</v>
      </c>
      <c r="L11024" s="108">
        <v>9</v>
      </c>
      <c r="M11024" s="108">
        <v>8</v>
      </c>
      <c r="N11024" s="108">
        <v>435.005</v>
      </c>
      <c r="O11024" s="108">
        <v>341.00299999999999</v>
      </c>
      <c r="P11024" s="108">
        <v>42403.108999999997</v>
      </c>
      <c r="Q11024" s="145">
        <v>1788023.5</v>
      </c>
      <c r="R11024" s="134" t="s">
        <v>8447</v>
      </c>
      <c r="S11024" s="108">
        <v>11624.242</v>
      </c>
    </row>
    <row r="11025" spans="1:19" ht="11.25" thickBot="1" x14ac:dyDescent="0.2">
      <c r="A11025" s="112"/>
    </row>
    <row r="11026" spans="1:19" ht="11.25" thickBot="1" x14ac:dyDescent="0.2">
      <c r="A11026" s="107">
        <v>2</v>
      </c>
      <c r="B11026" s="132">
        <v>0.64475694444444442</v>
      </c>
      <c r="C11026" s="108">
        <v>1166.0329999999999</v>
      </c>
      <c r="D11026" s="108">
        <v>1021.025</v>
      </c>
      <c r="E11026" s="108">
        <v>404.00400000000002</v>
      </c>
      <c r="F11026" s="108">
        <v>574.00800000000004</v>
      </c>
      <c r="G11026" s="108">
        <v>380.00299999999999</v>
      </c>
      <c r="H11026" s="108">
        <v>637.01</v>
      </c>
      <c r="I11026" s="108">
        <v>2165.1129999999998</v>
      </c>
      <c r="J11026" s="108">
        <v>7137.2219999999998</v>
      </c>
      <c r="K11026" s="108">
        <v>10300.546</v>
      </c>
      <c r="L11026" s="108">
        <v>24</v>
      </c>
      <c r="M11026" s="108">
        <v>15</v>
      </c>
      <c r="N11026" s="108">
        <v>515.00599999999997</v>
      </c>
      <c r="O11026" s="108">
        <v>323.00299999999999</v>
      </c>
      <c r="P11026" s="108">
        <v>42314.93</v>
      </c>
      <c r="Q11026" s="145">
        <v>1824032.3</v>
      </c>
      <c r="R11026" s="134" t="s">
        <v>8448</v>
      </c>
      <c r="S11026" s="108">
        <v>11781.33</v>
      </c>
    </row>
    <row r="11027" spans="1:19" ht="11.25" thickBot="1" x14ac:dyDescent="0.2">
      <c r="A11027" s="112"/>
    </row>
    <row r="11028" spans="1:19" ht="11.25" thickBot="1" x14ac:dyDescent="0.2">
      <c r="A11028" s="107">
        <v>3</v>
      </c>
      <c r="B11028" s="132">
        <v>0.6449421296296296</v>
      </c>
      <c r="C11028" s="108">
        <v>1140.0309999999999</v>
      </c>
      <c r="D11028" s="108">
        <v>1008.024</v>
      </c>
      <c r="E11028" s="108">
        <v>436.005</v>
      </c>
      <c r="F11028" s="108">
        <v>578.00800000000004</v>
      </c>
      <c r="G11028" s="108">
        <v>386.00400000000002</v>
      </c>
      <c r="H11028" s="108">
        <v>565.00800000000004</v>
      </c>
      <c r="I11028" s="108">
        <v>2149.1109999999999</v>
      </c>
      <c r="J11028" s="108">
        <v>7039.1890000000003</v>
      </c>
      <c r="K11028" s="108">
        <v>10448.620000000001</v>
      </c>
      <c r="L11028" s="108">
        <v>7</v>
      </c>
      <c r="M11028" s="108">
        <v>7</v>
      </c>
      <c r="N11028" s="108">
        <v>499.00599999999997</v>
      </c>
      <c r="O11028" s="108">
        <v>372.00299999999999</v>
      </c>
      <c r="P11028" s="108">
        <v>41810.913999999997</v>
      </c>
      <c r="Q11028" s="145">
        <v>1840526.6</v>
      </c>
      <c r="R11028" s="134" t="s">
        <v>8449</v>
      </c>
      <c r="S11028" s="108">
        <v>11775.326999999999</v>
      </c>
    </row>
    <row r="11029" spans="1:19" ht="11.25" thickBot="1" x14ac:dyDescent="0.2">
      <c r="A11029" s="112"/>
    </row>
    <row r="11030" spans="1:19" ht="11.25" thickBot="1" x14ac:dyDescent="0.2">
      <c r="A11030" s="135" t="s">
        <v>362</v>
      </c>
      <c r="B11030" s="112"/>
      <c r="C11030" s="136">
        <v>1131.364</v>
      </c>
      <c r="D11030" s="136">
        <v>1006.3579999999999</v>
      </c>
      <c r="E11030" s="136">
        <v>420.00400000000002</v>
      </c>
      <c r="F11030" s="136">
        <v>572.00800000000004</v>
      </c>
      <c r="G11030" s="136">
        <v>381.00299999999999</v>
      </c>
      <c r="H11030" s="136">
        <v>577.34100000000001</v>
      </c>
      <c r="I11030" s="136">
        <v>2141.4430000000002</v>
      </c>
      <c r="J11030" s="136">
        <v>7063.8639999999996</v>
      </c>
      <c r="K11030" s="136">
        <v>10322.89</v>
      </c>
      <c r="L11030" s="136">
        <v>13.333</v>
      </c>
      <c r="M11030" s="136">
        <v>10</v>
      </c>
      <c r="N11030" s="136">
        <v>483.00599999999997</v>
      </c>
      <c r="O11030" s="136">
        <v>345.33600000000001</v>
      </c>
      <c r="P11030" s="136">
        <v>42176.317000000003</v>
      </c>
      <c r="Q11030" s="140">
        <v>1817527.5</v>
      </c>
      <c r="R11030" s="134" t="s">
        <v>8450</v>
      </c>
      <c r="S11030" s="136">
        <v>11726.966</v>
      </c>
    </row>
    <row r="11031" spans="1:19" ht="11.25" thickBot="1" x14ac:dyDescent="0.2">
      <c r="A11031" s="112"/>
    </row>
    <row r="11032" spans="1:19" ht="11.25" thickBot="1" x14ac:dyDescent="0.2">
      <c r="A11032" s="138" t="s">
        <v>364</v>
      </c>
      <c r="B11032" s="112"/>
      <c r="C11032" s="136">
        <v>39.718000000000004</v>
      </c>
      <c r="D11032" s="136">
        <v>15.568</v>
      </c>
      <c r="E11032" s="136">
        <v>16</v>
      </c>
      <c r="F11032" s="136">
        <v>7.2110000000000003</v>
      </c>
      <c r="G11032" s="136">
        <v>4.5830000000000002</v>
      </c>
      <c r="H11032" s="136">
        <v>54.557000000000002</v>
      </c>
      <c r="I11032" s="136">
        <v>28.292999999999999</v>
      </c>
      <c r="J11032" s="136">
        <v>64.653999999999996</v>
      </c>
      <c r="K11032" s="136">
        <v>116.18</v>
      </c>
      <c r="L11032" s="136">
        <v>9.2919999999999998</v>
      </c>
      <c r="M11032" s="136">
        <v>4.359</v>
      </c>
      <c r="N11032" s="136">
        <v>42.332999999999998</v>
      </c>
      <c r="O11032" s="136">
        <v>24.786000000000001</v>
      </c>
      <c r="P11032" s="136">
        <v>319.50599999999997</v>
      </c>
      <c r="Q11032" s="140">
        <v>26849.143</v>
      </c>
      <c r="R11032" s="134" t="s">
        <v>8451</v>
      </c>
      <c r="S11032" s="136">
        <v>89.013000000000005</v>
      </c>
    </row>
    <row r="11033" spans="1:19" ht="11.25" thickBot="1" x14ac:dyDescent="0.2">
      <c r="A11033" s="112"/>
    </row>
    <row r="11034" spans="1:19" ht="11.25" thickBot="1" x14ac:dyDescent="0.2">
      <c r="A11034" s="139" t="s">
        <v>366</v>
      </c>
      <c r="B11034" s="112"/>
      <c r="C11034" s="136">
        <v>3.5110000000000001</v>
      </c>
      <c r="D11034" s="136">
        <v>1.5469999999999999</v>
      </c>
      <c r="E11034" s="136">
        <v>3.81</v>
      </c>
      <c r="F11034" s="136">
        <v>1.2609999999999999</v>
      </c>
      <c r="G11034" s="136">
        <v>1.2030000000000001</v>
      </c>
      <c r="H11034" s="136">
        <v>9.4499999999999993</v>
      </c>
      <c r="I11034" s="136">
        <v>1.321</v>
      </c>
      <c r="J11034" s="136">
        <v>0.91500000000000004</v>
      </c>
      <c r="K11034" s="136">
        <v>1.125</v>
      </c>
      <c r="L11034" s="136">
        <v>69.686999999999998</v>
      </c>
      <c r="M11034" s="136">
        <v>43.588999999999999</v>
      </c>
      <c r="N11034" s="136">
        <v>8.7639999999999993</v>
      </c>
      <c r="O11034" s="136">
        <v>7.1769999999999996</v>
      </c>
      <c r="P11034" s="136">
        <v>0.75800000000000001</v>
      </c>
      <c r="Q11034" s="140">
        <v>1.4770000000000001</v>
      </c>
      <c r="R11034" s="134" t="s">
        <v>1705</v>
      </c>
      <c r="S11034" s="136">
        <v>0.75900000000000001</v>
      </c>
    </row>
    <row r="11035" spans="1:19" ht="11.25" thickBot="1" x14ac:dyDescent="0.2">
      <c r="A11035" s="112"/>
    </row>
    <row r="11036" spans="1:19" ht="11.25" thickBot="1" x14ac:dyDescent="0.2">
      <c r="A11036" s="106" t="s">
        <v>357</v>
      </c>
      <c r="B11036" s="106" t="s">
        <v>358</v>
      </c>
      <c r="C11036" s="130" t="s">
        <v>68</v>
      </c>
    </row>
    <row r="11037" spans="1:19" ht="11.25" thickBot="1" x14ac:dyDescent="0.2">
      <c r="A11037" s="107">
        <v>1</v>
      </c>
      <c r="B11037" s="132">
        <v>0.64457175925925925</v>
      </c>
      <c r="C11037" s="108">
        <v>2111.107</v>
      </c>
    </row>
    <row r="11038" spans="1:19" ht="11.25" thickBot="1" x14ac:dyDescent="0.2">
      <c r="A11038" s="112"/>
    </row>
    <row r="11039" spans="1:19" ht="11.25" thickBot="1" x14ac:dyDescent="0.2">
      <c r="A11039" s="107">
        <v>2</v>
      </c>
      <c r="B11039" s="132">
        <v>0.64475694444444442</v>
      </c>
      <c r="C11039" s="108">
        <v>2015.098</v>
      </c>
    </row>
    <row r="11040" spans="1:19" ht="11.25" thickBot="1" x14ac:dyDescent="0.2">
      <c r="A11040" s="112"/>
    </row>
    <row r="11041" spans="1:19" ht="11.25" thickBot="1" x14ac:dyDescent="0.2">
      <c r="A11041" s="107">
        <v>3</v>
      </c>
      <c r="B11041" s="132">
        <v>0.6449421296296296</v>
      </c>
      <c r="C11041" s="108">
        <v>2111.107</v>
      </c>
    </row>
    <row r="11042" spans="1:19" ht="11.25" thickBot="1" x14ac:dyDescent="0.2">
      <c r="A11042" s="112"/>
    </row>
    <row r="11043" spans="1:19" ht="11.25" thickBot="1" x14ac:dyDescent="0.2">
      <c r="A11043" s="135" t="s">
        <v>362</v>
      </c>
      <c r="B11043" s="112"/>
      <c r="C11043" s="136">
        <v>2079.1039999999998</v>
      </c>
    </row>
    <row r="11044" spans="1:19" ht="11.25" thickBot="1" x14ac:dyDescent="0.2">
      <c r="A11044" s="112"/>
    </row>
    <row r="11045" spans="1:19" ht="11.25" thickBot="1" x14ac:dyDescent="0.2">
      <c r="A11045" s="138" t="s">
        <v>364</v>
      </c>
      <c r="B11045" s="112"/>
      <c r="C11045" s="136">
        <v>55.430999999999997</v>
      </c>
    </row>
    <row r="11046" spans="1:19" ht="11.25" thickBot="1" x14ac:dyDescent="0.2">
      <c r="A11046" s="112"/>
    </row>
    <row r="11047" spans="1:19" ht="11.25" thickBot="1" x14ac:dyDescent="0.2">
      <c r="A11047" s="139" t="s">
        <v>366</v>
      </c>
      <c r="B11047" s="112"/>
      <c r="C11047" s="136">
        <v>2.6659999999999999</v>
      </c>
    </row>
    <row r="11048" spans="1:19" ht="10.5" x14ac:dyDescent="0.15">
      <c r="A11048" s="112"/>
    </row>
    <row r="11049" spans="1:19" x14ac:dyDescent="0.15">
      <c r="A11049" s="129"/>
      <c r="B11049" s="86" t="s">
        <v>3100</v>
      </c>
    </row>
    <row r="11050" spans="1:19" ht="9.75" thickBot="1" x14ac:dyDescent="0.2">
      <c r="A11050" s="81" t="s">
        <v>5871</v>
      </c>
    </row>
    <row r="11051" spans="1:19" ht="11.25" thickBot="1" x14ac:dyDescent="0.2">
      <c r="A11051" s="106" t="s">
        <v>357</v>
      </c>
      <c r="B11051" s="106" t="s">
        <v>358</v>
      </c>
      <c r="C11051" s="130" t="s">
        <v>0</v>
      </c>
      <c r="D11051" s="130" t="s">
        <v>1</v>
      </c>
      <c r="E11051" s="130" t="s">
        <v>2</v>
      </c>
      <c r="F11051" s="130" t="s">
        <v>3</v>
      </c>
      <c r="G11051" s="130" t="s">
        <v>4</v>
      </c>
      <c r="H11051" s="130" t="s">
        <v>5</v>
      </c>
      <c r="I11051" s="131" t="s">
        <v>6</v>
      </c>
      <c r="J11051" s="131" t="s">
        <v>7</v>
      </c>
      <c r="K11051" s="130" t="s">
        <v>8</v>
      </c>
      <c r="L11051" s="130" t="s">
        <v>9</v>
      </c>
      <c r="M11051" s="130" t="s">
        <v>10</v>
      </c>
      <c r="N11051" s="130" t="s">
        <v>11</v>
      </c>
      <c r="O11051" s="130" t="s">
        <v>12</v>
      </c>
      <c r="P11051" s="130" t="s">
        <v>13</v>
      </c>
      <c r="Q11051" s="130" t="s">
        <v>14</v>
      </c>
      <c r="R11051" s="130" t="s">
        <v>15</v>
      </c>
      <c r="S11051" s="130" t="s">
        <v>16</v>
      </c>
    </row>
    <row r="11052" spans="1:19" ht="11.25" thickBot="1" x14ac:dyDescent="0.2">
      <c r="A11052" s="107">
        <v>1</v>
      </c>
      <c r="B11052" s="132">
        <v>0.6497222222222222</v>
      </c>
      <c r="C11052" s="141" t="s">
        <v>8452</v>
      </c>
      <c r="D11052" s="141" t="s">
        <v>8453</v>
      </c>
      <c r="E11052" s="141" t="s">
        <v>8454</v>
      </c>
      <c r="F11052" s="108">
        <v>1165327</v>
      </c>
      <c r="G11052" s="141" t="s">
        <v>8455</v>
      </c>
      <c r="H11052" s="141" t="s">
        <v>8456</v>
      </c>
      <c r="I11052" s="145">
        <v>18530.237000000001</v>
      </c>
      <c r="J11052" s="134" t="s">
        <v>8457</v>
      </c>
      <c r="K11052" s="141" t="s">
        <v>8458</v>
      </c>
      <c r="L11052" s="108">
        <v>558.00699999999995</v>
      </c>
      <c r="M11052" s="108">
        <v>30567.407999999999</v>
      </c>
      <c r="N11052" s="108">
        <v>55730.442000000003</v>
      </c>
      <c r="O11052" s="141" t="s">
        <v>8459</v>
      </c>
      <c r="P11052" s="108">
        <v>486359.59</v>
      </c>
      <c r="Q11052" s="108">
        <v>9472.1530000000002</v>
      </c>
      <c r="R11052" s="108">
        <v>15179.528</v>
      </c>
      <c r="S11052" s="108">
        <v>105554.73</v>
      </c>
    </row>
    <row r="11053" spans="1:19" ht="11.25" thickBot="1" x14ac:dyDescent="0.2">
      <c r="A11053" s="112"/>
    </row>
    <row r="11054" spans="1:19" ht="11.25" thickBot="1" x14ac:dyDescent="0.2">
      <c r="A11054" s="107">
        <v>2</v>
      </c>
      <c r="B11054" s="132">
        <v>0.64990740740740738</v>
      </c>
      <c r="C11054" s="141" t="s">
        <v>8460</v>
      </c>
      <c r="D11054" s="141" t="s">
        <v>8461</v>
      </c>
      <c r="E11054" s="141" t="s">
        <v>8462</v>
      </c>
      <c r="F11054" s="108">
        <v>1165677.8</v>
      </c>
      <c r="G11054" s="141" t="s">
        <v>8463</v>
      </c>
      <c r="H11054" s="141" t="s">
        <v>8464</v>
      </c>
      <c r="I11054" s="145">
        <v>18732.418000000001</v>
      </c>
      <c r="J11054" s="134" t="s">
        <v>8465</v>
      </c>
      <c r="K11054" s="141" t="s">
        <v>8466</v>
      </c>
      <c r="L11054" s="108">
        <v>516.00599999999997</v>
      </c>
      <c r="M11054" s="108">
        <v>30100.73</v>
      </c>
      <c r="N11054" s="108">
        <v>56257.856</v>
      </c>
      <c r="O11054" s="141" t="s">
        <v>8467</v>
      </c>
      <c r="P11054" s="108">
        <v>490817.33</v>
      </c>
      <c r="Q11054" s="108">
        <v>9362.1029999999992</v>
      </c>
      <c r="R11054" s="108">
        <v>15146.504000000001</v>
      </c>
      <c r="S11054" s="108">
        <v>105174.81</v>
      </c>
    </row>
    <row r="11055" spans="1:19" ht="11.25" thickBot="1" x14ac:dyDescent="0.2">
      <c r="A11055" s="112"/>
    </row>
    <row r="11056" spans="1:19" ht="11.25" thickBot="1" x14ac:dyDescent="0.2">
      <c r="A11056" s="107">
        <v>3</v>
      </c>
      <c r="B11056" s="132">
        <v>0.65008101851851852</v>
      </c>
      <c r="C11056" s="141" t="s">
        <v>8468</v>
      </c>
      <c r="D11056" s="141" t="s">
        <v>8469</v>
      </c>
      <c r="E11056" s="141" t="s">
        <v>8470</v>
      </c>
      <c r="F11056" s="108">
        <v>1174858.6000000001</v>
      </c>
      <c r="G11056" s="141" t="s">
        <v>8471</v>
      </c>
      <c r="H11056" s="141" t="s">
        <v>8472</v>
      </c>
      <c r="I11056" s="145">
        <v>18521.228999999999</v>
      </c>
      <c r="J11056" s="134" t="s">
        <v>8473</v>
      </c>
      <c r="K11056" s="141" t="s">
        <v>8474</v>
      </c>
      <c r="L11056" s="108">
        <v>536.00699999999995</v>
      </c>
      <c r="M11056" s="108">
        <v>30460.252</v>
      </c>
      <c r="N11056" s="108">
        <v>57939.455999999998</v>
      </c>
      <c r="O11056" s="141" t="s">
        <v>8475</v>
      </c>
      <c r="P11056" s="108">
        <v>495052.79</v>
      </c>
      <c r="Q11056" s="108">
        <v>9362.1029999999992</v>
      </c>
      <c r="R11056" s="108">
        <v>15279.601000000001</v>
      </c>
      <c r="S11056" s="108">
        <v>105914.55</v>
      </c>
    </row>
    <row r="11057" spans="1:19" ht="11.25" thickBot="1" x14ac:dyDescent="0.2">
      <c r="A11057" s="112"/>
    </row>
    <row r="11058" spans="1:19" ht="11.25" thickBot="1" x14ac:dyDescent="0.2">
      <c r="A11058" s="135" t="s">
        <v>362</v>
      </c>
      <c r="B11058" s="112"/>
      <c r="C11058" s="141" t="s">
        <v>8476</v>
      </c>
      <c r="D11058" s="141" t="s">
        <v>8477</v>
      </c>
      <c r="E11058" s="141" t="s">
        <v>8478</v>
      </c>
      <c r="F11058" s="136">
        <v>1168621.1000000001</v>
      </c>
      <c r="G11058" s="141" t="s">
        <v>8479</v>
      </c>
      <c r="H11058" s="141" t="s">
        <v>8480</v>
      </c>
      <c r="I11058" s="140">
        <v>18594.628000000001</v>
      </c>
      <c r="J11058" s="134" t="s">
        <v>8481</v>
      </c>
      <c r="K11058" s="141" t="s">
        <v>8482</v>
      </c>
      <c r="L11058" s="136">
        <v>536.67399999999998</v>
      </c>
      <c r="M11058" s="136">
        <v>30376.13</v>
      </c>
      <c r="N11058" s="136">
        <v>56642.584999999999</v>
      </c>
      <c r="O11058" s="141" t="s">
        <v>8483</v>
      </c>
      <c r="P11058" s="136">
        <v>490743.24</v>
      </c>
      <c r="Q11058" s="136">
        <v>9398.7860000000001</v>
      </c>
      <c r="R11058" s="136">
        <v>15201.878000000001</v>
      </c>
      <c r="S11058" s="136">
        <v>105548.03</v>
      </c>
    </row>
    <row r="11059" spans="1:19" ht="11.25" thickBot="1" x14ac:dyDescent="0.2">
      <c r="A11059" s="112"/>
    </row>
    <row r="11060" spans="1:19" ht="11.25" thickBot="1" x14ac:dyDescent="0.2">
      <c r="A11060" s="138" t="s">
        <v>364</v>
      </c>
      <c r="B11060" s="112"/>
      <c r="C11060" s="141" t="s">
        <v>8484</v>
      </c>
      <c r="D11060" s="141" t="s">
        <v>8485</v>
      </c>
      <c r="E11060" s="141" t="s">
        <v>8486</v>
      </c>
      <c r="F11060" s="136">
        <v>5404.6440000000002</v>
      </c>
      <c r="G11060" s="141" t="s">
        <v>8487</v>
      </c>
      <c r="H11060" s="141" t="s">
        <v>8488</v>
      </c>
      <c r="I11060" s="140">
        <v>119.414</v>
      </c>
      <c r="J11060" s="134" t="s">
        <v>8489</v>
      </c>
      <c r="K11060" s="141" t="s">
        <v>8490</v>
      </c>
      <c r="L11060" s="136">
        <v>21.007999999999999</v>
      </c>
      <c r="M11060" s="136">
        <v>244.44800000000001</v>
      </c>
      <c r="N11060" s="136">
        <v>1153.6669999999999</v>
      </c>
      <c r="O11060" s="141" t="s">
        <v>8491</v>
      </c>
      <c r="P11060" s="136">
        <v>4347.0720000000001</v>
      </c>
      <c r="Q11060" s="136">
        <v>63.536999999999999</v>
      </c>
      <c r="R11060" s="136">
        <v>69.305999999999997</v>
      </c>
      <c r="S11060" s="136">
        <v>369.91199999999998</v>
      </c>
    </row>
    <row r="11061" spans="1:19" ht="11.25" thickBot="1" x14ac:dyDescent="0.2">
      <c r="A11061" s="112"/>
    </row>
    <row r="11062" spans="1:19" ht="11.25" thickBot="1" x14ac:dyDescent="0.2">
      <c r="A11062" s="139" t="s">
        <v>366</v>
      </c>
      <c r="B11062" s="112"/>
      <c r="C11062" s="141" t="s">
        <v>8492</v>
      </c>
      <c r="D11062" s="141" t="s">
        <v>3355</v>
      </c>
      <c r="E11062" s="141" t="s">
        <v>1586</v>
      </c>
      <c r="F11062" s="136">
        <v>0.46200000000000002</v>
      </c>
      <c r="G11062" s="141" t="s">
        <v>8493</v>
      </c>
      <c r="H11062" s="141" t="s">
        <v>8494</v>
      </c>
      <c r="I11062" s="140">
        <v>0.64200000000000002</v>
      </c>
      <c r="J11062" s="134" t="s">
        <v>3143</v>
      </c>
      <c r="K11062" s="141" t="s">
        <v>8495</v>
      </c>
      <c r="L11062" s="136">
        <v>3.915</v>
      </c>
      <c r="M11062" s="136">
        <v>0.80500000000000005</v>
      </c>
      <c r="N11062" s="136">
        <v>2.0369999999999999</v>
      </c>
      <c r="O11062" s="141" t="s">
        <v>8496</v>
      </c>
      <c r="P11062" s="136">
        <v>0.88600000000000001</v>
      </c>
      <c r="Q11062" s="136">
        <v>0.67600000000000005</v>
      </c>
      <c r="R11062" s="136">
        <v>0.45600000000000002</v>
      </c>
      <c r="S11062" s="136">
        <v>0.35</v>
      </c>
    </row>
    <row r="11063" spans="1:19" ht="11.25" thickBot="1" x14ac:dyDescent="0.2">
      <c r="A11063" s="112"/>
    </row>
    <row r="11064" spans="1:19" ht="11.25" thickBot="1" x14ac:dyDescent="0.2">
      <c r="A11064" s="106" t="s">
        <v>357</v>
      </c>
      <c r="B11064" s="106" t="s">
        <v>358</v>
      </c>
      <c r="C11064" s="130" t="s">
        <v>17</v>
      </c>
      <c r="D11064" s="130" t="s">
        <v>18</v>
      </c>
      <c r="E11064" s="131" t="s">
        <v>19</v>
      </c>
      <c r="F11064" s="131" t="s">
        <v>20</v>
      </c>
      <c r="G11064" s="130" t="s">
        <v>21</v>
      </c>
      <c r="H11064" s="130" t="s">
        <v>22</v>
      </c>
      <c r="I11064" s="130" t="s">
        <v>23</v>
      </c>
      <c r="J11064" s="130" t="s">
        <v>24</v>
      </c>
      <c r="K11064" s="131" t="s">
        <v>25</v>
      </c>
      <c r="L11064" s="131" t="s">
        <v>26</v>
      </c>
      <c r="M11064" s="130" t="s">
        <v>27</v>
      </c>
      <c r="N11064" s="130" t="s">
        <v>28</v>
      </c>
      <c r="O11064" s="130" t="s">
        <v>29</v>
      </c>
      <c r="P11064" s="130" t="s">
        <v>30</v>
      </c>
      <c r="Q11064" s="130" t="s">
        <v>31</v>
      </c>
      <c r="R11064" s="130" t="s">
        <v>32</v>
      </c>
      <c r="S11064" s="130" t="s">
        <v>33</v>
      </c>
    </row>
    <row r="11065" spans="1:19" ht="11.25" thickBot="1" x14ac:dyDescent="0.2">
      <c r="A11065" s="107">
        <v>1</v>
      </c>
      <c r="B11065" s="132">
        <v>0.6497222222222222</v>
      </c>
      <c r="C11065" s="108">
        <v>67899.467999999993</v>
      </c>
      <c r="D11065" s="108">
        <v>42705.726000000002</v>
      </c>
      <c r="E11065" s="145">
        <v>22475.116999999998</v>
      </c>
      <c r="F11065" s="145">
        <v>856839.12</v>
      </c>
      <c r="G11065" s="108">
        <v>33</v>
      </c>
      <c r="H11065" s="108">
        <v>49</v>
      </c>
      <c r="I11065" s="108">
        <v>312368.34999999998</v>
      </c>
      <c r="J11065" s="141" t="s">
        <v>8497</v>
      </c>
      <c r="K11065" s="145">
        <v>172191.67</v>
      </c>
      <c r="L11065" s="134" t="s">
        <v>8498</v>
      </c>
      <c r="M11065" s="108">
        <v>2953.2089999999998</v>
      </c>
      <c r="N11065" s="108">
        <v>5498.7259999999997</v>
      </c>
      <c r="O11065" s="108">
        <v>5</v>
      </c>
      <c r="P11065" s="108">
        <v>116</v>
      </c>
      <c r="Q11065" s="108">
        <v>534.00699999999995</v>
      </c>
      <c r="R11065" s="108">
        <v>693.01199999999994</v>
      </c>
      <c r="S11065" s="108">
        <v>328.00299999999999</v>
      </c>
    </row>
    <row r="11066" spans="1:19" ht="11.25" thickBot="1" x14ac:dyDescent="0.2">
      <c r="A11066" s="112"/>
    </row>
    <row r="11067" spans="1:19" ht="11.25" thickBot="1" x14ac:dyDescent="0.2">
      <c r="A11067" s="107">
        <v>2</v>
      </c>
      <c r="B11067" s="132">
        <v>0.64990740740740738</v>
      </c>
      <c r="C11067" s="108">
        <v>67770.047999999995</v>
      </c>
      <c r="D11067" s="108">
        <v>42893.11</v>
      </c>
      <c r="E11067" s="145">
        <v>22523.168000000001</v>
      </c>
      <c r="F11067" s="145">
        <v>853967.75</v>
      </c>
      <c r="G11067" s="108">
        <v>22</v>
      </c>
      <c r="H11067" s="108">
        <v>42</v>
      </c>
      <c r="I11067" s="108">
        <v>312270.90999999997</v>
      </c>
      <c r="J11067" s="141" t="s">
        <v>8499</v>
      </c>
      <c r="K11067" s="145">
        <v>173799.94</v>
      </c>
      <c r="L11067" s="134" t="s">
        <v>8500</v>
      </c>
      <c r="M11067" s="108">
        <v>2880.1990000000001</v>
      </c>
      <c r="N11067" s="108">
        <v>5495.7250000000004</v>
      </c>
      <c r="O11067" s="108">
        <v>10</v>
      </c>
      <c r="P11067" s="108">
        <v>113</v>
      </c>
      <c r="Q11067" s="108">
        <v>521.00699999999995</v>
      </c>
      <c r="R11067" s="108">
        <v>666.01099999999997</v>
      </c>
      <c r="S11067" s="108">
        <v>299.00200000000001</v>
      </c>
    </row>
    <row r="11068" spans="1:19" ht="11.25" thickBot="1" x14ac:dyDescent="0.2">
      <c r="A11068" s="112"/>
    </row>
    <row r="11069" spans="1:19" ht="11.25" thickBot="1" x14ac:dyDescent="0.2">
      <c r="A11069" s="107">
        <v>3</v>
      </c>
      <c r="B11069" s="132">
        <v>0.65008101851851852</v>
      </c>
      <c r="C11069" s="108">
        <v>67629.592000000004</v>
      </c>
      <c r="D11069" s="108">
        <v>43625.629000000001</v>
      </c>
      <c r="E11069" s="145">
        <v>22716.378000000001</v>
      </c>
      <c r="F11069" s="145">
        <v>854664.47</v>
      </c>
      <c r="G11069" s="108">
        <v>38</v>
      </c>
      <c r="H11069" s="108">
        <v>50</v>
      </c>
      <c r="I11069" s="108">
        <v>311036.65000000002</v>
      </c>
      <c r="J11069" s="141" t="s">
        <v>8501</v>
      </c>
      <c r="K11069" s="145">
        <v>174931.35</v>
      </c>
      <c r="L11069" s="134" t="s">
        <v>8502</v>
      </c>
      <c r="M11069" s="108">
        <v>3230.25</v>
      </c>
      <c r="N11069" s="108">
        <v>5512.7290000000003</v>
      </c>
      <c r="O11069" s="108">
        <v>11</v>
      </c>
      <c r="P11069" s="108">
        <v>92</v>
      </c>
      <c r="Q11069" s="108">
        <v>516.00599999999997</v>
      </c>
      <c r="R11069" s="108">
        <v>680.01099999999997</v>
      </c>
      <c r="S11069" s="108">
        <v>308.00200000000001</v>
      </c>
    </row>
    <row r="11070" spans="1:19" ht="11.25" thickBot="1" x14ac:dyDescent="0.2">
      <c r="A11070" s="112"/>
    </row>
    <row r="11071" spans="1:19" ht="11.25" thickBot="1" x14ac:dyDescent="0.2">
      <c r="A11071" s="135" t="s">
        <v>362</v>
      </c>
      <c r="B11071" s="112"/>
      <c r="C11071" s="136">
        <v>67766.369000000006</v>
      </c>
      <c r="D11071" s="136">
        <v>43074.822</v>
      </c>
      <c r="E11071" s="140">
        <v>22571.554</v>
      </c>
      <c r="F11071" s="140">
        <v>855157.11</v>
      </c>
      <c r="G11071" s="136">
        <v>31</v>
      </c>
      <c r="H11071" s="136">
        <v>47</v>
      </c>
      <c r="I11071" s="136">
        <v>311891.96999999997</v>
      </c>
      <c r="J11071" s="141" t="s">
        <v>8503</v>
      </c>
      <c r="K11071" s="140">
        <v>173640.99</v>
      </c>
      <c r="L11071" s="134" t="s">
        <v>8504</v>
      </c>
      <c r="M11071" s="136">
        <v>3021.22</v>
      </c>
      <c r="N11071" s="136">
        <v>5502.393</v>
      </c>
      <c r="O11071" s="136">
        <v>8.6669999999999998</v>
      </c>
      <c r="P11071" s="136">
        <v>107</v>
      </c>
      <c r="Q11071" s="136">
        <v>523.673</v>
      </c>
      <c r="R11071" s="136">
        <v>679.678</v>
      </c>
      <c r="S11071" s="136">
        <v>311.66899999999998</v>
      </c>
    </row>
    <row r="11072" spans="1:19" ht="11.25" thickBot="1" x14ac:dyDescent="0.2">
      <c r="A11072" s="112"/>
    </row>
    <row r="11073" spans="1:19" ht="11.25" thickBot="1" x14ac:dyDescent="0.2">
      <c r="A11073" s="138" t="s">
        <v>364</v>
      </c>
      <c r="B11073" s="112"/>
      <c r="C11073" s="136">
        <v>134.97499999999999</v>
      </c>
      <c r="D11073" s="136">
        <v>486.12700000000001</v>
      </c>
      <c r="E11073" s="140">
        <v>127.70099999999999</v>
      </c>
      <c r="F11073" s="140">
        <v>1497.7329999999999</v>
      </c>
      <c r="G11073" s="136">
        <v>8.1850000000000005</v>
      </c>
      <c r="H11073" s="136">
        <v>4.359</v>
      </c>
      <c r="I11073" s="136">
        <v>742.33</v>
      </c>
      <c r="J11073" s="141" t="s">
        <v>8505</v>
      </c>
      <c r="K11073" s="140">
        <v>1376.741</v>
      </c>
      <c r="L11073" s="134" t="s">
        <v>8506</v>
      </c>
      <c r="M11073" s="136">
        <v>184.67</v>
      </c>
      <c r="N11073" s="136">
        <v>9.0760000000000005</v>
      </c>
      <c r="O11073" s="136">
        <v>3.2149999999999999</v>
      </c>
      <c r="P11073" s="136">
        <v>13.077</v>
      </c>
      <c r="Q11073" s="136">
        <v>9.2919999999999998</v>
      </c>
      <c r="R11073" s="136">
        <v>13.504</v>
      </c>
      <c r="S11073" s="136">
        <v>14.843999999999999</v>
      </c>
    </row>
    <row r="11074" spans="1:19" ht="11.25" thickBot="1" x14ac:dyDescent="0.2">
      <c r="A11074" s="112"/>
    </row>
    <row r="11075" spans="1:19" ht="11.25" thickBot="1" x14ac:dyDescent="0.2">
      <c r="A11075" s="139" t="s">
        <v>366</v>
      </c>
      <c r="B11075" s="112"/>
      <c r="C11075" s="136">
        <v>0.19900000000000001</v>
      </c>
      <c r="D11075" s="136">
        <v>1.129</v>
      </c>
      <c r="E11075" s="140">
        <v>0.56599999999999995</v>
      </c>
      <c r="F11075" s="140">
        <v>0.17499999999999999</v>
      </c>
      <c r="G11075" s="136">
        <v>26.404</v>
      </c>
      <c r="H11075" s="136">
        <v>9.2739999999999991</v>
      </c>
      <c r="I11075" s="136">
        <v>0.23799999999999999</v>
      </c>
      <c r="J11075" s="141" t="s">
        <v>8507</v>
      </c>
      <c r="K11075" s="140">
        <v>0.79300000000000004</v>
      </c>
      <c r="L11075" s="134" t="s">
        <v>3156</v>
      </c>
      <c r="M11075" s="136">
        <v>6.1120000000000001</v>
      </c>
      <c r="N11075" s="136">
        <v>0.16500000000000001</v>
      </c>
      <c r="O11075" s="136">
        <v>37.091000000000001</v>
      </c>
      <c r="P11075" s="136">
        <v>12.221</v>
      </c>
      <c r="Q11075" s="136">
        <v>1.774</v>
      </c>
      <c r="R11075" s="136">
        <v>1.9870000000000001</v>
      </c>
      <c r="S11075" s="136">
        <v>4.7629999999999999</v>
      </c>
    </row>
    <row r="11076" spans="1:19" ht="11.25" thickBot="1" x14ac:dyDescent="0.2">
      <c r="A11076" s="112"/>
    </row>
    <row r="11077" spans="1:19" ht="11.25" thickBot="1" x14ac:dyDescent="0.2">
      <c r="A11077" s="106" t="s">
        <v>357</v>
      </c>
      <c r="B11077" s="106" t="s">
        <v>358</v>
      </c>
      <c r="C11077" s="131" t="s">
        <v>34</v>
      </c>
      <c r="D11077" s="131" t="s">
        <v>35</v>
      </c>
      <c r="E11077" s="130" t="s">
        <v>36</v>
      </c>
      <c r="F11077" s="130" t="s">
        <v>37</v>
      </c>
      <c r="G11077" s="130" t="s">
        <v>38</v>
      </c>
      <c r="H11077" s="130" t="s">
        <v>39</v>
      </c>
      <c r="I11077" s="130" t="s">
        <v>40</v>
      </c>
      <c r="J11077" s="130" t="s">
        <v>41</v>
      </c>
      <c r="K11077" s="130" t="s">
        <v>42</v>
      </c>
      <c r="L11077" s="130" t="s">
        <v>43</v>
      </c>
      <c r="M11077" s="130" t="s">
        <v>44</v>
      </c>
      <c r="N11077" s="130" t="s">
        <v>45</v>
      </c>
      <c r="O11077" s="130" t="s">
        <v>46</v>
      </c>
      <c r="P11077" s="130" t="s">
        <v>47</v>
      </c>
      <c r="Q11077" s="130" t="s">
        <v>48</v>
      </c>
      <c r="R11077" s="130" t="s">
        <v>49</v>
      </c>
      <c r="S11077" s="130" t="s">
        <v>50</v>
      </c>
    </row>
    <row r="11078" spans="1:19" ht="11.25" thickBot="1" x14ac:dyDescent="0.2">
      <c r="A11078" s="107">
        <v>1</v>
      </c>
      <c r="B11078" s="132">
        <v>0.6497222222222222</v>
      </c>
      <c r="C11078" s="145">
        <v>398001.76</v>
      </c>
      <c r="D11078" s="134" t="s">
        <v>8508</v>
      </c>
      <c r="E11078" s="108">
        <v>1499.0540000000001</v>
      </c>
      <c r="F11078" s="108">
        <v>1339.0429999999999</v>
      </c>
      <c r="G11078" s="108">
        <v>8</v>
      </c>
      <c r="H11078" s="108">
        <v>11713.291999999999</v>
      </c>
      <c r="I11078" s="108">
        <v>242297.85</v>
      </c>
      <c r="J11078" s="108">
        <v>1533748.8</v>
      </c>
      <c r="K11078" s="108">
        <v>40526.379000000001</v>
      </c>
      <c r="L11078" s="108">
        <v>79928.03</v>
      </c>
      <c r="M11078" s="108">
        <v>11976.441000000001</v>
      </c>
      <c r="N11078" s="108">
        <v>8375.6830000000009</v>
      </c>
      <c r="O11078" s="108">
        <v>1393.047</v>
      </c>
      <c r="P11078" s="108">
        <v>1265.038</v>
      </c>
      <c r="Q11078" s="108">
        <v>1542.057</v>
      </c>
      <c r="R11078" s="108">
        <v>1440.05</v>
      </c>
      <c r="S11078" s="108">
        <v>1691.069</v>
      </c>
    </row>
    <row r="11079" spans="1:19" ht="11.25" thickBot="1" x14ac:dyDescent="0.2">
      <c r="A11079" s="112"/>
    </row>
    <row r="11080" spans="1:19" ht="11.25" thickBot="1" x14ac:dyDescent="0.2">
      <c r="A11080" s="107">
        <v>2</v>
      </c>
      <c r="B11080" s="132">
        <v>0.64990740740740738</v>
      </c>
      <c r="C11080" s="145">
        <v>401028.99</v>
      </c>
      <c r="D11080" s="134" t="s">
        <v>8509</v>
      </c>
      <c r="E11080" s="108">
        <v>1552.058</v>
      </c>
      <c r="F11080" s="108">
        <v>1397.047</v>
      </c>
      <c r="G11080" s="108">
        <v>4</v>
      </c>
      <c r="H11080" s="108">
        <v>11649.255999999999</v>
      </c>
      <c r="I11080" s="108">
        <v>241408.62</v>
      </c>
      <c r="J11080" s="108">
        <v>1541544.9</v>
      </c>
      <c r="K11080" s="108">
        <v>40726.769</v>
      </c>
      <c r="L11080" s="108">
        <v>82378.547999999995</v>
      </c>
      <c r="M11080" s="108">
        <v>11924.412</v>
      </c>
      <c r="N11080" s="108">
        <v>8214.6190000000006</v>
      </c>
      <c r="O11080" s="108">
        <v>1401.047</v>
      </c>
      <c r="P11080" s="108">
        <v>1210.0350000000001</v>
      </c>
      <c r="Q11080" s="108">
        <v>1552.058</v>
      </c>
      <c r="R11080" s="108">
        <v>1420.048</v>
      </c>
      <c r="S11080" s="108">
        <v>1686.068</v>
      </c>
    </row>
    <row r="11081" spans="1:19" ht="11.25" thickBot="1" x14ac:dyDescent="0.2">
      <c r="A11081" s="112"/>
    </row>
    <row r="11082" spans="1:19" ht="11.25" thickBot="1" x14ac:dyDescent="0.2">
      <c r="A11082" s="107">
        <v>3</v>
      </c>
      <c r="B11082" s="132">
        <v>0.65008101851851852</v>
      </c>
      <c r="C11082" s="145">
        <v>405020.09</v>
      </c>
      <c r="D11082" s="134" t="s">
        <v>8510</v>
      </c>
      <c r="E11082" s="108">
        <v>1551.058</v>
      </c>
      <c r="F11082" s="108">
        <v>1406.047</v>
      </c>
      <c r="G11082" s="108">
        <v>4</v>
      </c>
      <c r="H11082" s="108">
        <v>11718.295</v>
      </c>
      <c r="I11082" s="108">
        <v>243257.94</v>
      </c>
      <c r="J11082" s="108">
        <v>1548859.7</v>
      </c>
      <c r="K11082" s="108">
        <v>40456.243000000002</v>
      </c>
      <c r="L11082" s="108">
        <v>80194.05</v>
      </c>
      <c r="M11082" s="108">
        <v>12051.485000000001</v>
      </c>
      <c r="N11082" s="108">
        <v>8312.6579999999994</v>
      </c>
      <c r="O11082" s="108">
        <v>1377.0450000000001</v>
      </c>
      <c r="P11082" s="108">
        <v>1140.0309999999999</v>
      </c>
      <c r="Q11082" s="108">
        <v>1461.0509999999999</v>
      </c>
      <c r="R11082" s="108">
        <v>1431.049</v>
      </c>
      <c r="S11082" s="108">
        <v>1665.066</v>
      </c>
    </row>
    <row r="11083" spans="1:19" ht="11.25" thickBot="1" x14ac:dyDescent="0.2">
      <c r="A11083" s="112"/>
    </row>
    <row r="11084" spans="1:19" ht="11.25" thickBot="1" x14ac:dyDescent="0.2">
      <c r="A11084" s="135" t="s">
        <v>362</v>
      </c>
      <c r="B11084" s="112"/>
      <c r="C11084" s="140">
        <v>401350.28</v>
      </c>
      <c r="D11084" s="134" t="s">
        <v>8511</v>
      </c>
      <c r="E11084" s="136">
        <v>1534.056</v>
      </c>
      <c r="F11084" s="136">
        <v>1380.712</v>
      </c>
      <c r="G11084" s="136">
        <v>5.3330000000000002</v>
      </c>
      <c r="H11084" s="136">
        <v>11693.614</v>
      </c>
      <c r="I11084" s="136">
        <v>242321.47</v>
      </c>
      <c r="J11084" s="136">
        <v>1541384.5</v>
      </c>
      <c r="K11084" s="136">
        <v>40569.796999999999</v>
      </c>
      <c r="L11084" s="136">
        <v>80833.543000000005</v>
      </c>
      <c r="M11084" s="136">
        <v>11984.112999999999</v>
      </c>
      <c r="N11084" s="136">
        <v>8300.9869999999992</v>
      </c>
      <c r="O11084" s="136">
        <v>1390.38</v>
      </c>
      <c r="P11084" s="136">
        <v>1205.0350000000001</v>
      </c>
      <c r="Q11084" s="136">
        <v>1518.3889999999999</v>
      </c>
      <c r="R11084" s="136">
        <v>1430.3820000000001</v>
      </c>
      <c r="S11084" s="136">
        <v>1680.7349999999999</v>
      </c>
    </row>
    <row r="11085" spans="1:19" ht="11.25" thickBot="1" x14ac:dyDescent="0.2">
      <c r="A11085" s="112"/>
    </row>
    <row r="11086" spans="1:19" ht="11.25" thickBot="1" x14ac:dyDescent="0.2">
      <c r="A11086" s="138" t="s">
        <v>364</v>
      </c>
      <c r="B11086" s="112"/>
      <c r="C11086" s="140">
        <v>3520.1790000000001</v>
      </c>
      <c r="D11086" s="134" t="s">
        <v>8512</v>
      </c>
      <c r="E11086" s="136">
        <v>30.317</v>
      </c>
      <c r="F11086" s="136">
        <v>36.366</v>
      </c>
      <c r="G11086" s="136">
        <v>2.3090000000000002</v>
      </c>
      <c r="H11086" s="136">
        <v>38.497</v>
      </c>
      <c r="I11086" s="136">
        <v>924.88900000000001</v>
      </c>
      <c r="J11086" s="136">
        <v>7556.6930000000002</v>
      </c>
      <c r="K11086" s="136">
        <v>140.392</v>
      </c>
      <c r="L11086" s="136">
        <v>1344.6089999999999</v>
      </c>
      <c r="M11086" s="136">
        <v>63.883000000000003</v>
      </c>
      <c r="N11086" s="136">
        <v>81.164000000000001</v>
      </c>
      <c r="O11086" s="136">
        <v>12.221</v>
      </c>
      <c r="P11086" s="136">
        <v>62.652999999999999</v>
      </c>
      <c r="Q11086" s="136">
        <v>49.906999999999996</v>
      </c>
      <c r="R11086" s="136">
        <v>10.016999999999999</v>
      </c>
      <c r="S11086" s="136">
        <v>13.797000000000001</v>
      </c>
    </row>
    <row r="11087" spans="1:19" ht="11.25" thickBot="1" x14ac:dyDescent="0.2">
      <c r="A11087" s="112"/>
    </row>
    <row r="11088" spans="1:19" ht="11.25" thickBot="1" x14ac:dyDescent="0.2">
      <c r="A11088" s="139" t="s">
        <v>366</v>
      </c>
      <c r="B11088" s="112"/>
      <c r="C11088" s="140">
        <v>0.877</v>
      </c>
      <c r="D11088" s="134" t="s">
        <v>1371</v>
      </c>
      <c r="E11088" s="136">
        <v>1.976</v>
      </c>
      <c r="F11088" s="136">
        <v>2.6339999999999999</v>
      </c>
      <c r="G11088" s="136">
        <v>43.301000000000002</v>
      </c>
      <c r="H11088" s="136">
        <v>0.32900000000000001</v>
      </c>
      <c r="I11088" s="136">
        <v>0.38200000000000001</v>
      </c>
      <c r="J11088" s="136">
        <v>0.49</v>
      </c>
      <c r="K11088" s="136">
        <v>0.34599999999999997</v>
      </c>
      <c r="L11088" s="136">
        <v>1.663</v>
      </c>
      <c r="M11088" s="136">
        <v>0.53300000000000003</v>
      </c>
      <c r="N11088" s="136">
        <v>0.97799999999999998</v>
      </c>
      <c r="O11088" s="136">
        <v>0.879</v>
      </c>
      <c r="P11088" s="136">
        <v>5.1989999999999998</v>
      </c>
      <c r="Q11088" s="136">
        <v>3.2869999999999999</v>
      </c>
      <c r="R11088" s="136">
        <v>0.7</v>
      </c>
      <c r="S11088" s="136">
        <v>0.82099999999999995</v>
      </c>
    </row>
    <row r="11089" spans="1:19" ht="11.25" thickBot="1" x14ac:dyDescent="0.2">
      <c r="A11089" s="112"/>
    </row>
    <row r="11090" spans="1:19" ht="11.25" thickBot="1" x14ac:dyDescent="0.2">
      <c r="A11090" s="106" t="s">
        <v>357</v>
      </c>
      <c r="B11090" s="106" t="s">
        <v>358</v>
      </c>
      <c r="C11090" s="130" t="s">
        <v>51</v>
      </c>
      <c r="D11090" s="130" t="s">
        <v>52</v>
      </c>
      <c r="E11090" s="130" t="s">
        <v>53</v>
      </c>
      <c r="F11090" s="130" t="s">
        <v>54</v>
      </c>
      <c r="G11090" s="130" t="s">
        <v>55</v>
      </c>
      <c r="H11090" s="130" t="s">
        <v>56</v>
      </c>
      <c r="I11090" s="130" t="s">
        <v>57</v>
      </c>
      <c r="J11090" s="130" t="s">
        <v>58</v>
      </c>
      <c r="K11090" s="130" t="s">
        <v>59</v>
      </c>
      <c r="L11090" s="130" t="s">
        <v>60</v>
      </c>
      <c r="M11090" s="130" t="s">
        <v>61</v>
      </c>
      <c r="N11090" s="130" t="s">
        <v>62</v>
      </c>
      <c r="O11090" s="130" t="s">
        <v>63</v>
      </c>
      <c r="P11090" s="130" t="s">
        <v>64</v>
      </c>
      <c r="Q11090" s="131" t="s">
        <v>65</v>
      </c>
      <c r="R11090" s="131" t="s">
        <v>66</v>
      </c>
      <c r="S11090" s="130" t="s">
        <v>67</v>
      </c>
    </row>
    <row r="11091" spans="1:19" ht="11.25" thickBot="1" x14ac:dyDescent="0.2">
      <c r="A11091" s="107">
        <v>1</v>
      </c>
      <c r="B11091" s="132">
        <v>0.6497222222222222</v>
      </c>
      <c r="C11091" s="108">
        <v>1267.039</v>
      </c>
      <c r="D11091" s="108">
        <v>1095.029</v>
      </c>
      <c r="E11091" s="108">
        <v>467.005</v>
      </c>
      <c r="F11091" s="108">
        <v>656.01</v>
      </c>
      <c r="G11091" s="108">
        <v>401.00400000000002</v>
      </c>
      <c r="H11091" s="108">
        <v>681.01099999999997</v>
      </c>
      <c r="I11091" s="108">
        <v>1904.087</v>
      </c>
      <c r="J11091" s="108">
        <v>7687.4179999999997</v>
      </c>
      <c r="K11091" s="108">
        <v>11312.07</v>
      </c>
      <c r="L11091" s="108">
        <v>12</v>
      </c>
      <c r="M11091" s="108">
        <v>14</v>
      </c>
      <c r="N11091" s="108">
        <v>616.00900000000001</v>
      </c>
      <c r="O11091" s="108">
        <v>481.00599999999997</v>
      </c>
      <c r="P11091" s="108">
        <v>84270.091</v>
      </c>
      <c r="Q11091" s="145">
        <v>1792740.2</v>
      </c>
      <c r="R11091" s="134" t="s">
        <v>8513</v>
      </c>
      <c r="S11091" s="108">
        <v>12615.819</v>
      </c>
    </row>
    <row r="11092" spans="1:19" ht="11.25" thickBot="1" x14ac:dyDescent="0.2">
      <c r="A11092" s="112"/>
    </row>
    <row r="11093" spans="1:19" ht="11.25" thickBot="1" x14ac:dyDescent="0.2">
      <c r="A11093" s="107">
        <v>2</v>
      </c>
      <c r="B11093" s="132">
        <v>0.64990740740740738</v>
      </c>
      <c r="C11093" s="108">
        <v>1237.037</v>
      </c>
      <c r="D11093" s="108">
        <v>1197.0340000000001</v>
      </c>
      <c r="E11093" s="108">
        <v>494.00599999999997</v>
      </c>
      <c r="F11093" s="108">
        <v>667.01099999999997</v>
      </c>
      <c r="G11093" s="108">
        <v>453.005</v>
      </c>
      <c r="H11093" s="108">
        <v>588.00800000000004</v>
      </c>
      <c r="I11093" s="108">
        <v>1824.08</v>
      </c>
      <c r="J11093" s="108">
        <v>7745.44</v>
      </c>
      <c r="K11093" s="108">
        <v>11271.048000000001</v>
      </c>
      <c r="L11093" s="108">
        <v>9</v>
      </c>
      <c r="M11093" s="108">
        <v>4</v>
      </c>
      <c r="N11093" s="108">
        <v>619.00900000000001</v>
      </c>
      <c r="O11093" s="108">
        <v>496.00599999999997</v>
      </c>
      <c r="P11093" s="108">
        <v>83279.118000000002</v>
      </c>
      <c r="Q11093" s="145">
        <v>1819223.9</v>
      </c>
      <c r="R11093" s="134" t="s">
        <v>8514</v>
      </c>
      <c r="S11093" s="108">
        <v>12705.873</v>
      </c>
    </row>
    <row r="11094" spans="1:19" ht="11.25" thickBot="1" x14ac:dyDescent="0.2">
      <c r="A11094" s="112"/>
    </row>
    <row r="11095" spans="1:19" ht="11.25" thickBot="1" x14ac:dyDescent="0.2">
      <c r="A11095" s="107">
        <v>3</v>
      </c>
      <c r="B11095" s="132">
        <v>0.65008101851851852</v>
      </c>
      <c r="C11095" s="108">
        <v>1252.038</v>
      </c>
      <c r="D11095" s="108">
        <v>1146.0319999999999</v>
      </c>
      <c r="E11095" s="108">
        <v>467.005</v>
      </c>
      <c r="F11095" s="108">
        <v>624.00900000000001</v>
      </c>
      <c r="G11095" s="108">
        <v>438.005</v>
      </c>
      <c r="H11095" s="108">
        <v>680.01099999999997</v>
      </c>
      <c r="I11095" s="108">
        <v>1924.0889999999999</v>
      </c>
      <c r="J11095" s="108">
        <v>7717.4290000000001</v>
      </c>
      <c r="K11095" s="108">
        <v>11196.008</v>
      </c>
      <c r="L11095" s="108">
        <v>7</v>
      </c>
      <c r="M11095" s="108">
        <v>8</v>
      </c>
      <c r="N11095" s="108">
        <v>651.01</v>
      </c>
      <c r="O11095" s="108">
        <v>523.00699999999995</v>
      </c>
      <c r="P11095" s="108">
        <v>82549.221999999994</v>
      </c>
      <c r="Q11095" s="145">
        <v>1830562.4</v>
      </c>
      <c r="R11095" s="134" t="s">
        <v>8515</v>
      </c>
      <c r="S11095" s="108">
        <v>12837.954</v>
      </c>
    </row>
    <row r="11096" spans="1:19" ht="11.25" thickBot="1" x14ac:dyDescent="0.2">
      <c r="A11096" s="112"/>
    </row>
    <row r="11097" spans="1:19" ht="11.25" thickBot="1" x14ac:dyDescent="0.2">
      <c r="A11097" s="135" t="s">
        <v>362</v>
      </c>
      <c r="B11097" s="112"/>
      <c r="C11097" s="136">
        <v>1252.038</v>
      </c>
      <c r="D11097" s="136">
        <v>1146.0319999999999</v>
      </c>
      <c r="E11097" s="136">
        <v>476.005</v>
      </c>
      <c r="F11097" s="136">
        <v>649.01</v>
      </c>
      <c r="G11097" s="136">
        <v>430.67099999999999</v>
      </c>
      <c r="H11097" s="136">
        <v>649.67700000000002</v>
      </c>
      <c r="I11097" s="136">
        <v>1884.085</v>
      </c>
      <c r="J11097" s="136">
        <v>7716.7619999999997</v>
      </c>
      <c r="K11097" s="136">
        <v>11259.709000000001</v>
      </c>
      <c r="L11097" s="136">
        <v>9.3330000000000002</v>
      </c>
      <c r="M11097" s="136">
        <v>8.6669999999999998</v>
      </c>
      <c r="N11097" s="136">
        <v>628.67600000000004</v>
      </c>
      <c r="O11097" s="136">
        <v>500.00599999999997</v>
      </c>
      <c r="P11097" s="136">
        <v>83366.142999999996</v>
      </c>
      <c r="Q11097" s="140">
        <v>1814175.5</v>
      </c>
      <c r="R11097" s="134" t="s">
        <v>8516</v>
      </c>
      <c r="S11097" s="136">
        <v>12719.882</v>
      </c>
    </row>
    <row r="11098" spans="1:19" ht="11.25" thickBot="1" x14ac:dyDescent="0.2">
      <c r="A11098" s="112"/>
    </row>
    <row r="11099" spans="1:19" ht="11.25" thickBot="1" x14ac:dyDescent="0.2">
      <c r="A11099" s="138" t="s">
        <v>364</v>
      </c>
      <c r="B11099" s="112"/>
      <c r="C11099" s="136">
        <v>15.000999999999999</v>
      </c>
      <c r="D11099" s="136">
        <v>51.003</v>
      </c>
      <c r="E11099" s="136">
        <v>15.589</v>
      </c>
      <c r="F11099" s="136">
        <v>22.338999999999999</v>
      </c>
      <c r="G11099" s="136">
        <v>26.765000000000001</v>
      </c>
      <c r="H11099" s="136">
        <v>53.408999999999999</v>
      </c>
      <c r="I11099" s="136">
        <v>52.92</v>
      </c>
      <c r="J11099" s="136">
        <v>29.015999999999998</v>
      </c>
      <c r="K11099" s="136">
        <v>58.856000000000002</v>
      </c>
      <c r="L11099" s="136">
        <v>2.5169999999999999</v>
      </c>
      <c r="M11099" s="136">
        <v>5.0330000000000004</v>
      </c>
      <c r="N11099" s="136">
        <v>19.399999999999999</v>
      </c>
      <c r="O11099" s="136">
        <v>21.283999999999999</v>
      </c>
      <c r="P11099" s="136">
        <v>863.72900000000004</v>
      </c>
      <c r="Q11099" s="140">
        <v>19409.940999999999</v>
      </c>
      <c r="R11099" s="134" t="s">
        <v>8517</v>
      </c>
      <c r="S11099" s="136">
        <v>111.72799999999999</v>
      </c>
    </row>
    <row r="11100" spans="1:19" ht="11.25" thickBot="1" x14ac:dyDescent="0.2">
      <c r="A11100" s="112"/>
    </row>
    <row r="11101" spans="1:19" ht="11.25" thickBot="1" x14ac:dyDescent="0.2">
      <c r="A11101" s="139" t="s">
        <v>366</v>
      </c>
      <c r="B11101" s="112"/>
      <c r="C11101" s="136">
        <v>1.198</v>
      </c>
      <c r="D11101" s="136">
        <v>4.45</v>
      </c>
      <c r="E11101" s="136">
        <v>3.2749999999999999</v>
      </c>
      <c r="F11101" s="136">
        <v>3.4420000000000002</v>
      </c>
      <c r="G11101" s="136">
        <v>6.2149999999999999</v>
      </c>
      <c r="H11101" s="136">
        <v>8.2210000000000001</v>
      </c>
      <c r="I11101" s="136">
        <v>2.8090000000000002</v>
      </c>
      <c r="J11101" s="136">
        <v>0.376</v>
      </c>
      <c r="K11101" s="136">
        <v>0.52300000000000002</v>
      </c>
      <c r="L11101" s="136">
        <v>26.963999999999999</v>
      </c>
      <c r="M11101" s="136">
        <v>58.076000000000001</v>
      </c>
      <c r="N11101" s="136">
        <v>3.0859999999999999</v>
      </c>
      <c r="O11101" s="136">
        <v>4.2569999999999997</v>
      </c>
      <c r="P11101" s="136">
        <v>1.036</v>
      </c>
      <c r="Q11101" s="140">
        <v>1.07</v>
      </c>
      <c r="R11101" s="134" t="s">
        <v>1569</v>
      </c>
      <c r="S11101" s="136">
        <v>0.878</v>
      </c>
    </row>
    <row r="11102" spans="1:19" ht="11.25" thickBot="1" x14ac:dyDescent="0.2">
      <c r="A11102" s="112"/>
    </row>
    <row r="11103" spans="1:19" ht="11.25" thickBot="1" x14ac:dyDescent="0.2">
      <c r="A11103" s="106" t="s">
        <v>357</v>
      </c>
      <c r="B11103" s="106" t="s">
        <v>358</v>
      </c>
      <c r="C11103" s="130" t="s">
        <v>68</v>
      </c>
    </row>
    <row r="11104" spans="1:19" ht="11.25" thickBot="1" x14ac:dyDescent="0.2">
      <c r="A11104" s="107">
        <v>1</v>
      </c>
      <c r="B11104" s="132">
        <v>0.6497222222222222</v>
      </c>
      <c r="C11104" s="108">
        <v>2370.1350000000002</v>
      </c>
    </row>
    <row r="11105" spans="1:19" ht="11.25" thickBot="1" x14ac:dyDescent="0.2">
      <c r="A11105" s="112"/>
    </row>
    <row r="11106" spans="1:19" ht="11.25" thickBot="1" x14ac:dyDescent="0.2">
      <c r="A11106" s="107">
        <v>2</v>
      </c>
      <c r="B11106" s="132">
        <v>0.64990740740740738</v>
      </c>
      <c r="C11106" s="108">
        <v>2381.136</v>
      </c>
    </row>
    <row r="11107" spans="1:19" ht="11.25" thickBot="1" x14ac:dyDescent="0.2">
      <c r="A11107" s="112"/>
    </row>
    <row r="11108" spans="1:19" ht="11.25" thickBot="1" x14ac:dyDescent="0.2">
      <c r="A11108" s="107">
        <v>3</v>
      </c>
      <c r="B11108" s="132">
        <v>0.65008101851851852</v>
      </c>
      <c r="C11108" s="108">
        <v>2326.13</v>
      </c>
    </row>
    <row r="11109" spans="1:19" ht="11.25" thickBot="1" x14ac:dyDescent="0.2">
      <c r="A11109" s="112"/>
    </row>
    <row r="11110" spans="1:19" ht="11.25" thickBot="1" x14ac:dyDescent="0.2">
      <c r="A11110" s="135" t="s">
        <v>362</v>
      </c>
      <c r="B11110" s="112"/>
      <c r="C11110" s="136">
        <v>2359.134</v>
      </c>
    </row>
    <row r="11111" spans="1:19" ht="11.25" thickBot="1" x14ac:dyDescent="0.2">
      <c r="A11111" s="112"/>
    </row>
    <row r="11112" spans="1:19" ht="11.25" thickBot="1" x14ac:dyDescent="0.2">
      <c r="A11112" s="138" t="s">
        <v>364</v>
      </c>
      <c r="B11112" s="112"/>
      <c r="C11112" s="136">
        <v>29.106999999999999</v>
      </c>
    </row>
    <row r="11113" spans="1:19" ht="11.25" thickBot="1" x14ac:dyDescent="0.2">
      <c r="A11113" s="112"/>
    </row>
    <row r="11114" spans="1:19" ht="11.25" thickBot="1" x14ac:dyDescent="0.2">
      <c r="A11114" s="139" t="s">
        <v>366</v>
      </c>
      <c r="B11114" s="112"/>
      <c r="C11114" s="136">
        <v>1.234</v>
      </c>
    </row>
    <row r="11115" spans="1:19" ht="10.5" x14ac:dyDescent="0.15">
      <c r="A11115" s="112"/>
    </row>
    <row r="11116" spans="1:19" x14ac:dyDescent="0.15">
      <c r="A11116" s="129"/>
      <c r="B11116" s="86" t="s">
        <v>3166</v>
      </c>
    </row>
    <row r="11117" spans="1:19" ht="9.75" thickBot="1" x14ac:dyDescent="0.2">
      <c r="A11117" s="81" t="s">
        <v>5871</v>
      </c>
    </row>
    <row r="11118" spans="1:19" ht="11.25" thickBot="1" x14ac:dyDescent="0.2">
      <c r="A11118" s="106" t="s">
        <v>357</v>
      </c>
      <c r="B11118" s="106" t="s">
        <v>358</v>
      </c>
      <c r="C11118" s="130" t="s">
        <v>0</v>
      </c>
      <c r="D11118" s="130" t="s">
        <v>1</v>
      </c>
      <c r="E11118" s="130" t="s">
        <v>2</v>
      </c>
      <c r="F11118" s="130" t="s">
        <v>3</v>
      </c>
      <c r="G11118" s="130" t="s">
        <v>4</v>
      </c>
      <c r="H11118" s="130" t="s">
        <v>5</v>
      </c>
      <c r="I11118" s="131" t="s">
        <v>6</v>
      </c>
      <c r="J11118" s="131" t="s">
        <v>7</v>
      </c>
      <c r="K11118" s="130" t="s">
        <v>8</v>
      </c>
      <c r="L11118" s="130" t="s">
        <v>9</v>
      </c>
      <c r="M11118" s="130" t="s">
        <v>10</v>
      </c>
      <c r="N11118" s="130" t="s">
        <v>11</v>
      </c>
      <c r="O11118" s="130" t="s">
        <v>12</v>
      </c>
      <c r="P11118" s="130" t="s">
        <v>13</v>
      </c>
      <c r="Q11118" s="130" t="s">
        <v>14</v>
      </c>
      <c r="R11118" s="130" t="s">
        <v>15</v>
      </c>
      <c r="S11118" s="130" t="s">
        <v>16</v>
      </c>
    </row>
    <row r="11119" spans="1:19" ht="11.25" thickBot="1" x14ac:dyDescent="0.2">
      <c r="A11119" s="107">
        <v>1</v>
      </c>
      <c r="B11119" s="132">
        <v>0.65487268518518515</v>
      </c>
      <c r="C11119" s="141" t="s">
        <v>8518</v>
      </c>
      <c r="D11119" s="141" t="s">
        <v>8519</v>
      </c>
      <c r="E11119" s="141" t="s">
        <v>8520</v>
      </c>
      <c r="F11119" s="108">
        <v>986603.93</v>
      </c>
      <c r="G11119" s="141" t="s">
        <v>8521</v>
      </c>
      <c r="H11119" s="141" t="s">
        <v>8522</v>
      </c>
      <c r="I11119" s="145">
        <v>18967.631000000001</v>
      </c>
      <c r="J11119" s="134" t="s">
        <v>8523</v>
      </c>
      <c r="K11119" s="141" t="s">
        <v>8524</v>
      </c>
      <c r="L11119" s="108">
        <v>464.005</v>
      </c>
      <c r="M11119" s="108">
        <v>28150.005000000001</v>
      </c>
      <c r="N11119" s="108">
        <v>71942.001999999993</v>
      </c>
      <c r="O11119" s="141" t="s">
        <v>8525</v>
      </c>
      <c r="P11119" s="108">
        <v>473558.7</v>
      </c>
      <c r="Q11119" s="108">
        <v>9944.3729999999996</v>
      </c>
      <c r="R11119" s="108">
        <v>10941.873</v>
      </c>
      <c r="S11119" s="108">
        <v>122815.95</v>
      </c>
    </row>
    <row r="11120" spans="1:19" ht="11.25" thickBot="1" x14ac:dyDescent="0.2">
      <c r="A11120" s="112"/>
    </row>
    <row r="11121" spans="1:19" ht="11.25" thickBot="1" x14ac:dyDescent="0.2">
      <c r="A11121" s="107">
        <v>2</v>
      </c>
      <c r="B11121" s="132">
        <v>0.65504629629629629</v>
      </c>
      <c r="C11121" s="141" t="s">
        <v>8526</v>
      </c>
      <c r="D11121" s="141" t="s">
        <v>8527</v>
      </c>
      <c r="E11121" s="141" t="s">
        <v>8528</v>
      </c>
      <c r="F11121" s="108">
        <v>998988.67</v>
      </c>
      <c r="G11121" s="141" t="s">
        <v>8529</v>
      </c>
      <c r="H11121" s="141" t="s">
        <v>8530</v>
      </c>
      <c r="I11121" s="145">
        <v>19132.780999999999</v>
      </c>
      <c r="J11121" s="134" t="s">
        <v>8531</v>
      </c>
      <c r="K11121" s="141" t="s">
        <v>8532</v>
      </c>
      <c r="L11121" s="108">
        <v>421.00400000000002</v>
      </c>
      <c r="M11121" s="108">
        <v>28096.934000000001</v>
      </c>
      <c r="N11121" s="108">
        <v>72762.845000000001</v>
      </c>
      <c r="O11121" s="141" t="s">
        <v>8533</v>
      </c>
      <c r="P11121" s="108">
        <v>476867.92</v>
      </c>
      <c r="Q11121" s="108">
        <v>9924.3629999999994</v>
      </c>
      <c r="R11121" s="108">
        <v>10773.785</v>
      </c>
      <c r="S11121" s="108">
        <v>123209.26</v>
      </c>
    </row>
    <row r="11122" spans="1:19" ht="11.25" thickBot="1" x14ac:dyDescent="0.2">
      <c r="A11122" s="112"/>
    </row>
    <row r="11123" spans="1:19" ht="11.25" thickBot="1" x14ac:dyDescent="0.2">
      <c r="A11123" s="107">
        <v>3</v>
      </c>
      <c r="B11123" s="132">
        <v>0.65523148148148147</v>
      </c>
      <c r="C11123" s="141" t="s">
        <v>8534</v>
      </c>
      <c r="D11123" s="141" t="s">
        <v>8535</v>
      </c>
      <c r="E11123" s="141" t="s">
        <v>8536</v>
      </c>
      <c r="F11123" s="108">
        <v>993961.58</v>
      </c>
      <c r="G11123" s="141" t="s">
        <v>8537</v>
      </c>
      <c r="H11123" s="141" t="s">
        <v>8538</v>
      </c>
      <c r="I11123" s="145">
        <v>19448.073</v>
      </c>
      <c r="J11123" s="134" t="s">
        <v>8539</v>
      </c>
      <c r="K11123" s="141" t="s">
        <v>8540</v>
      </c>
      <c r="L11123" s="108">
        <v>458.005</v>
      </c>
      <c r="M11123" s="108">
        <v>27978.775000000001</v>
      </c>
      <c r="N11123" s="108">
        <v>71161.327000000005</v>
      </c>
      <c r="O11123" s="141" t="s">
        <v>8541</v>
      </c>
      <c r="P11123" s="108">
        <v>478918.15</v>
      </c>
      <c r="Q11123" s="108">
        <v>9788.2990000000009</v>
      </c>
      <c r="R11123" s="108">
        <v>10643.718000000001</v>
      </c>
      <c r="S11123" s="108">
        <v>123568.38</v>
      </c>
    </row>
    <row r="11124" spans="1:19" ht="11.25" thickBot="1" x14ac:dyDescent="0.2">
      <c r="A11124" s="112"/>
    </row>
    <row r="11125" spans="1:19" ht="11.25" thickBot="1" x14ac:dyDescent="0.2">
      <c r="A11125" s="135" t="s">
        <v>362</v>
      </c>
      <c r="B11125" s="112"/>
      <c r="C11125" s="141" t="s">
        <v>8542</v>
      </c>
      <c r="D11125" s="141" t="s">
        <v>8543</v>
      </c>
      <c r="E11125" s="141" t="s">
        <v>8544</v>
      </c>
      <c r="F11125" s="136">
        <v>993184.73</v>
      </c>
      <c r="G11125" s="141" t="s">
        <v>8545</v>
      </c>
      <c r="H11125" s="141" t="s">
        <v>8546</v>
      </c>
      <c r="I11125" s="140">
        <v>19182.828000000001</v>
      </c>
      <c r="J11125" s="134" t="s">
        <v>8547</v>
      </c>
      <c r="K11125" s="141" t="s">
        <v>8548</v>
      </c>
      <c r="L11125" s="136">
        <v>447.67099999999999</v>
      </c>
      <c r="M11125" s="136">
        <v>28075.238000000001</v>
      </c>
      <c r="N11125" s="136">
        <v>71955.391000000003</v>
      </c>
      <c r="O11125" s="141" t="s">
        <v>8549</v>
      </c>
      <c r="P11125" s="136">
        <v>476448.26</v>
      </c>
      <c r="Q11125" s="136">
        <v>9885.6779999999999</v>
      </c>
      <c r="R11125" s="136">
        <v>10786.459000000001</v>
      </c>
      <c r="S11125" s="136">
        <v>123197.86</v>
      </c>
    </row>
    <row r="11126" spans="1:19" ht="11.25" thickBot="1" x14ac:dyDescent="0.2">
      <c r="A11126" s="112"/>
    </row>
    <row r="11127" spans="1:19" ht="11.25" thickBot="1" x14ac:dyDescent="0.2">
      <c r="A11127" s="138" t="s">
        <v>364</v>
      </c>
      <c r="B11127" s="112"/>
      <c r="C11127" s="141" t="s">
        <v>8550</v>
      </c>
      <c r="D11127" s="141" t="s">
        <v>8551</v>
      </c>
      <c r="E11127" s="141" t="s">
        <v>8552</v>
      </c>
      <c r="F11127" s="136">
        <v>6228.8109999999997</v>
      </c>
      <c r="G11127" s="141" t="s">
        <v>8553</v>
      </c>
      <c r="H11127" s="141" t="s">
        <v>8554</v>
      </c>
      <c r="I11127" s="140">
        <v>244.1</v>
      </c>
      <c r="J11127" s="134" t="s">
        <v>8555</v>
      </c>
      <c r="K11127" s="141" t="s">
        <v>8556</v>
      </c>
      <c r="L11127" s="136">
        <v>23.289000000000001</v>
      </c>
      <c r="M11127" s="136">
        <v>87.653000000000006</v>
      </c>
      <c r="N11127" s="136">
        <v>800.84299999999996</v>
      </c>
      <c r="O11127" s="141" t="s">
        <v>8557</v>
      </c>
      <c r="P11127" s="136">
        <v>2704.2559999999999</v>
      </c>
      <c r="Q11127" s="136">
        <v>84.924000000000007</v>
      </c>
      <c r="R11127" s="136">
        <v>149.48099999999999</v>
      </c>
      <c r="S11127" s="136">
        <v>376.34399999999999</v>
      </c>
    </row>
    <row r="11128" spans="1:19" ht="11.25" thickBot="1" x14ac:dyDescent="0.2">
      <c r="A11128" s="112"/>
    </row>
    <row r="11129" spans="1:19" ht="11.25" thickBot="1" x14ac:dyDescent="0.2">
      <c r="A11129" s="139" t="s">
        <v>366</v>
      </c>
      <c r="B11129" s="112"/>
      <c r="C11129" s="141" t="s">
        <v>3074</v>
      </c>
      <c r="D11129" s="141" t="s">
        <v>508</v>
      </c>
      <c r="E11129" s="141" t="s">
        <v>8558</v>
      </c>
      <c r="F11129" s="136">
        <v>0.627</v>
      </c>
      <c r="G11129" s="141" t="s">
        <v>8559</v>
      </c>
      <c r="H11129" s="141" t="s">
        <v>8560</v>
      </c>
      <c r="I11129" s="140">
        <v>1.272</v>
      </c>
      <c r="J11129" s="134" t="s">
        <v>3208</v>
      </c>
      <c r="K11129" s="141" t="s">
        <v>8561</v>
      </c>
      <c r="L11129" s="136">
        <v>5.202</v>
      </c>
      <c r="M11129" s="136">
        <v>0.312</v>
      </c>
      <c r="N11129" s="136">
        <v>1.113</v>
      </c>
      <c r="O11129" s="141" t="s">
        <v>1502</v>
      </c>
      <c r="P11129" s="136">
        <v>0.56799999999999995</v>
      </c>
      <c r="Q11129" s="136">
        <v>0.85899999999999999</v>
      </c>
      <c r="R11129" s="136">
        <v>1.3859999999999999</v>
      </c>
      <c r="S11129" s="136">
        <v>0.30499999999999999</v>
      </c>
    </row>
    <row r="11130" spans="1:19" ht="11.25" thickBot="1" x14ac:dyDescent="0.2">
      <c r="A11130" s="112"/>
    </row>
    <row r="11131" spans="1:19" ht="11.25" thickBot="1" x14ac:dyDescent="0.2">
      <c r="A11131" s="106" t="s">
        <v>357</v>
      </c>
      <c r="B11131" s="106" t="s">
        <v>358</v>
      </c>
      <c r="C11131" s="130" t="s">
        <v>17</v>
      </c>
      <c r="D11131" s="130" t="s">
        <v>18</v>
      </c>
      <c r="E11131" s="131" t="s">
        <v>19</v>
      </c>
      <c r="F11131" s="131" t="s">
        <v>20</v>
      </c>
      <c r="G11131" s="130" t="s">
        <v>21</v>
      </c>
      <c r="H11131" s="130" t="s">
        <v>22</v>
      </c>
      <c r="I11131" s="130" t="s">
        <v>23</v>
      </c>
      <c r="J11131" s="130" t="s">
        <v>24</v>
      </c>
      <c r="K11131" s="131" t="s">
        <v>25</v>
      </c>
      <c r="L11131" s="131" t="s">
        <v>26</v>
      </c>
      <c r="M11131" s="130" t="s">
        <v>27</v>
      </c>
      <c r="N11131" s="130" t="s">
        <v>28</v>
      </c>
      <c r="O11131" s="130" t="s">
        <v>29</v>
      </c>
      <c r="P11131" s="130" t="s">
        <v>30</v>
      </c>
      <c r="Q11131" s="130" t="s">
        <v>31</v>
      </c>
      <c r="R11131" s="130" t="s">
        <v>32</v>
      </c>
      <c r="S11131" s="130" t="s">
        <v>33</v>
      </c>
    </row>
    <row r="11132" spans="1:19" ht="11.25" thickBot="1" x14ac:dyDescent="0.2">
      <c r="A11132" s="107">
        <v>1</v>
      </c>
      <c r="B11132" s="132">
        <v>0.65487268518518515</v>
      </c>
      <c r="C11132" s="108">
        <v>102152.83</v>
      </c>
      <c r="D11132" s="108">
        <v>29589.999</v>
      </c>
      <c r="E11132" s="145">
        <v>22754.42</v>
      </c>
      <c r="F11132" s="145">
        <v>874338.12</v>
      </c>
      <c r="G11132" s="108">
        <v>41</v>
      </c>
      <c r="H11132" s="108">
        <v>39</v>
      </c>
      <c r="I11132" s="108">
        <v>659748.61</v>
      </c>
      <c r="J11132" s="141" t="s">
        <v>8562</v>
      </c>
      <c r="K11132" s="145">
        <v>176902.9</v>
      </c>
      <c r="L11132" s="134" t="s">
        <v>8563</v>
      </c>
      <c r="M11132" s="108">
        <v>2434.1419999999998</v>
      </c>
      <c r="N11132" s="108">
        <v>4217.4269999999997</v>
      </c>
      <c r="O11132" s="108">
        <v>12</v>
      </c>
      <c r="P11132" s="108">
        <v>101</v>
      </c>
      <c r="Q11132" s="108">
        <v>501.00599999999997</v>
      </c>
      <c r="R11132" s="108">
        <v>638.01</v>
      </c>
      <c r="S11132" s="108">
        <v>437.005</v>
      </c>
    </row>
    <row r="11133" spans="1:19" ht="11.25" thickBot="1" x14ac:dyDescent="0.2">
      <c r="A11133" s="112"/>
    </row>
    <row r="11134" spans="1:19" ht="11.25" thickBot="1" x14ac:dyDescent="0.2">
      <c r="A11134" s="107">
        <v>2</v>
      </c>
      <c r="B11134" s="132">
        <v>0.65504629629629629</v>
      </c>
      <c r="C11134" s="108">
        <v>102857.29</v>
      </c>
      <c r="D11134" s="108">
        <v>29286.57</v>
      </c>
      <c r="E11134" s="145">
        <v>22889.566999999999</v>
      </c>
      <c r="F11134" s="145">
        <v>873292.61</v>
      </c>
      <c r="G11134" s="108">
        <v>31</v>
      </c>
      <c r="H11134" s="108">
        <v>45</v>
      </c>
      <c r="I11134" s="108">
        <v>660946.69999999995</v>
      </c>
      <c r="J11134" s="141" t="s">
        <v>8564</v>
      </c>
      <c r="K11134" s="145">
        <v>178283.59</v>
      </c>
      <c r="L11134" s="134" t="s">
        <v>8565</v>
      </c>
      <c r="M11134" s="108">
        <v>2506.1509999999998</v>
      </c>
      <c r="N11134" s="108">
        <v>4327.4489999999996</v>
      </c>
      <c r="O11134" s="108">
        <v>17</v>
      </c>
      <c r="P11134" s="108">
        <v>93</v>
      </c>
      <c r="Q11134" s="108">
        <v>504.00599999999997</v>
      </c>
      <c r="R11134" s="108">
        <v>652.01</v>
      </c>
      <c r="S11134" s="108">
        <v>506.00599999999997</v>
      </c>
    </row>
    <row r="11135" spans="1:19" ht="11.25" thickBot="1" x14ac:dyDescent="0.2">
      <c r="A11135" s="112"/>
    </row>
    <row r="11136" spans="1:19" ht="11.25" thickBot="1" x14ac:dyDescent="0.2">
      <c r="A11136" s="107">
        <v>3</v>
      </c>
      <c r="B11136" s="132">
        <v>0.65523148148148147</v>
      </c>
      <c r="C11136" s="108">
        <v>103261.28</v>
      </c>
      <c r="D11136" s="108">
        <v>29166.401999999998</v>
      </c>
      <c r="E11136" s="145">
        <v>22996.685000000001</v>
      </c>
      <c r="F11136" s="145">
        <v>877252.9</v>
      </c>
      <c r="G11136" s="108">
        <v>32</v>
      </c>
      <c r="H11136" s="108">
        <v>47</v>
      </c>
      <c r="I11136" s="108">
        <v>660920.9</v>
      </c>
      <c r="J11136" s="141" t="s">
        <v>8566</v>
      </c>
      <c r="K11136" s="145">
        <v>180746.68</v>
      </c>
      <c r="L11136" s="134" t="s">
        <v>8567</v>
      </c>
      <c r="M11136" s="108">
        <v>2845.194</v>
      </c>
      <c r="N11136" s="108">
        <v>4253.4340000000002</v>
      </c>
      <c r="O11136" s="108">
        <v>8</v>
      </c>
      <c r="P11136" s="108">
        <v>117</v>
      </c>
      <c r="Q11136" s="108">
        <v>515.00599999999997</v>
      </c>
      <c r="R11136" s="108">
        <v>701.01199999999994</v>
      </c>
      <c r="S11136" s="108">
        <v>475.005</v>
      </c>
    </row>
    <row r="11137" spans="1:19" ht="11.25" thickBot="1" x14ac:dyDescent="0.2">
      <c r="A11137" s="112"/>
    </row>
    <row r="11138" spans="1:19" ht="11.25" thickBot="1" x14ac:dyDescent="0.2">
      <c r="A11138" s="135" t="s">
        <v>362</v>
      </c>
      <c r="B11138" s="112"/>
      <c r="C11138" s="136">
        <v>102757.13</v>
      </c>
      <c r="D11138" s="136">
        <v>29347.656999999999</v>
      </c>
      <c r="E11138" s="140">
        <v>22880.223999999998</v>
      </c>
      <c r="F11138" s="140">
        <v>874961.21</v>
      </c>
      <c r="G11138" s="136">
        <v>34.667000000000002</v>
      </c>
      <c r="H11138" s="136">
        <v>43.667000000000002</v>
      </c>
      <c r="I11138" s="136">
        <v>660538.73</v>
      </c>
      <c r="J11138" s="141" t="s">
        <v>8568</v>
      </c>
      <c r="K11138" s="140">
        <v>178644.39</v>
      </c>
      <c r="L11138" s="134" t="s">
        <v>8569</v>
      </c>
      <c r="M11138" s="136">
        <v>2595.1619999999998</v>
      </c>
      <c r="N11138" s="136">
        <v>4266.1040000000003</v>
      </c>
      <c r="O11138" s="136">
        <v>12.333</v>
      </c>
      <c r="P11138" s="136">
        <v>103.667</v>
      </c>
      <c r="Q11138" s="136">
        <v>506.673</v>
      </c>
      <c r="R11138" s="136">
        <v>663.67700000000002</v>
      </c>
      <c r="S11138" s="136">
        <v>472.67200000000003</v>
      </c>
    </row>
    <row r="11139" spans="1:19" ht="11.25" thickBot="1" x14ac:dyDescent="0.2">
      <c r="A11139" s="112"/>
    </row>
    <row r="11140" spans="1:19" ht="11.25" thickBot="1" x14ac:dyDescent="0.2">
      <c r="A11140" s="138" t="s">
        <v>364</v>
      </c>
      <c r="B11140" s="112"/>
      <c r="C11140" s="136">
        <v>560.96799999999996</v>
      </c>
      <c r="D11140" s="136">
        <v>218.30500000000001</v>
      </c>
      <c r="E11140" s="140">
        <v>121.40300000000001</v>
      </c>
      <c r="F11140" s="140">
        <v>2052.35</v>
      </c>
      <c r="G11140" s="136">
        <v>5.508</v>
      </c>
      <c r="H11140" s="136">
        <v>4.1630000000000003</v>
      </c>
      <c r="I11140" s="136">
        <v>684.39200000000005</v>
      </c>
      <c r="J11140" s="141" t="s">
        <v>8570</v>
      </c>
      <c r="K11140" s="140">
        <v>1947.125</v>
      </c>
      <c r="L11140" s="134" t="s">
        <v>8571</v>
      </c>
      <c r="M11140" s="136">
        <v>219.50700000000001</v>
      </c>
      <c r="N11140" s="136">
        <v>56.094999999999999</v>
      </c>
      <c r="O11140" s="136">
        <v>4.5090000000000003</v>
      </c>
      <c r="P11140" s="136">
        <v>12.22</v>
      </c>
      <c r="Q11140" s="136">
        <v>7.3710000000000004</v>
      </c>
      <c r="R11140" s="136">
        <v>33.082000000000001</v>
      </c>
      <c r="S11140" s="136">
        <v>34.56</v>
      </c>
    </row>
    <row r="11141" spans="1:19" ht="11.25" thickBot="1" x14ac:dyDescent="0.2">
      <c r="A11141" s="112"/>
    </row>
    <row r="11142" spans="1:19" ht="11.25" thickBot="1" x14ac:dyDescent="0.2">
      <c r="A11142" s="139" t="s">
        <v>366</v>
      </c>
      <c r="B11142" s="112"/>
      <c r="C11142" s="136">
        <v>0.54600000000000004</v>
      </c>
      <c r="D11142" s="136">
        <v>0.74399999999999999</v>
      </c>
      <c r="E11142" s="140">
        <v>0.53100000000000003</v>
      </c>
      <c r="F11142" s="140">
        <v>0.23499999999999999</v>
      </c>
      <c r="G11142" s="136">
        <v>15.887</v>
      </c>
      <c r="H11142" s="136">
        <v>9.5340000000000007</v>
      </c>
      <c r="I11142" s="136">
        <v>0.104</v>
      </c>
      <c r="J11142" s="141" t="s">
        <v>8572</v>
      </c>
      <c r="K11142" s="140">
        <v>1.0900000000000001</v>
      </c>
      <c r="L11142" s="134" t="s">
        <v>3221</v>
      </c>
      <c r="M11142" s="136">
        <v>8.4580000000000002</v>
      </c>
      <c r="N11142" s="136">
        <v>1.3149999999999999</v>
      </c>
      <c r="O11142" s="136">
        <v>36.561</v>
      </c>
      <c r="P11142" s="136">
        <v>11.788</v>
      </c>
      <c r="Q11142" s="136">
        <v>1.4550000000000001</v>
      </c>
      <c r="R11142" s="136">
        <v>4.9850000000000003</v>
      </c>
      <c r="S11142" s="136">
        <v>7.3120000000000003</v>
      </c>
    </row>
    <row r="11143" spans="1:19" ht="11.25" thickBot="1" x14ac:dyDescent="0.2">
      <c r="A11143" s="112"/>
    </row>
    <row r="11144" spans="1:19" ht="11.25" thickBot="1" x14ac:dyDescent="0.2">
      <c r="A11144" s="106" t="s">
        <v>357</v>
      </c>
      <c r="B11144" s="106" t="s">
        <v>358</v>
      </c>
      <c r="C11144" s="131" t="s">
        <v>34</v>
      </c>
      <c r="D11144" s="131" t="s">
        <v>35</v>
      </c>
      <c r="E11144" s="130" t="s">
        <v>36</v>
      </c>
      <c r="F11144" s="130" t="s">
        <v>37</v>
      </c>
      <c r="G11144" s="130" t="s">
        <v>38</v>
      </c>
      <c r="H11144" s="130" t="s">
        <v>39</v>
      </c>
      <c r="I11144" s="130" t="s">
        <v>40</v>
      </c>
      <c r="J11144" s="130" t="s">
        <v>41</v>
      </c>
      <c r="K11144" s="130" t="s">
        <v>42</v>
      </c>
      <c r="L11144" s="130" t="s">
        <v>43</v>
      </c>
      <c r="M11144" s="130" t="s">
        <v>44</v>
      </c>
      <c r="N11144" s="130" t="s">
        <v>45</v>
      </c>
      <c r="O11144" s="130" t="s">
        <v>46</v>
      </c>
      <c r="P11144" s="130" t="s">
        <v>47</v>
      </c>
      <c r="Q11144" s="130" t="s">
        <v>48</v>
      </c>
      <c r="R11144" s="130" t="s">
        <v>49</v>
      </c>
      <c r="S11144" s="130" t="s">
        <v>50</v>
      </c>
    </row>
    <row r="11145" spans="1:19" ht="11.25" thickBot="1" x14ac:dyDescent="0.2">
      <c r="A11145" s="107">
        <v>1</v>
      </c>
      <c r="B11145" s="132">
        <v>0.65487268518518515</v>
      </c>
      <c r="C11145" s="145">
        <v>404240.16</v>
      </c>
      <c r="D11145" s="134" t="s">
        <v>8573</v>
      </c>
      <c r="E11145" s="108">
        <v>11401.119000000001</v>
      </c>
      <c r="F11145" s="108">
        <v>2220.1179999999999</v>
      </c>
      <c r="G11145" s="108">
        <v>4</v>
      </c>
      <c r="H11145" s="108">
        <v>13734.526</v>
      </c>
      <c r="I11145" s="108">
        <v>158154.03</v>
      </c>
      <c r="J11145" s="108">
        <v>1018693.3</v>
      </c>
      <c r="K11145" s="108">
        <v>39621.641000000003</v>
      </c>
      <c r="L11145" s="108">
        <v>76793.273000000001</v>
      </c>
      <c r="M11145" s="108">
        <v>11582.218999999999</v>
      </c>
      <c r="N11145" s="108">
        <v>7893.4949999999999</v>
      </c>
      <c r="O11145" s="108">
        <v>1256.038</v>
      </c>
      <c r="P11145" s="108">
        <v>1078.028</v>
      </c>
      <c r="Q11145" s="108">
        <v>1411.048</v>
      </c>
      <c r="R11145" s="108">
        <v>1242.037</v>
      </c>
      <c r="S11145" s="108">
        <v>1592.0609999999999</v>
      </c>
    </row>
    <row r="11146" spans="1:19" ht="11.25" thickBot="1" x14ac:dyDescent="0.2">
      <c r="A11146" s="112"/>
    </row>
    <row r="11147" spans="1:19" ht="11.25" thickBot="1" x14ac:dyDescent="0.2">
      <c r="A11147" s="107">
        <v>2</v>
      </c>
      <c r="B11147" s="132">
        <v>0.65504629629629629</v>
      </c>
      <c r="C11147" s="145">
        <v>409950.12</v>
      </c>
      <c r="D11147" s="134" t="s">
        <v>8574</v>
      </c>
      <c r="E11147" s="108">
        <v>11788.334000000001</v>
      </c>
      <c r="F11147" s="108">
        <v>2198.116</v>
      </c>
      <c r="G11147" s="108">
        <v>5</v>
      </c>
      <c r="H11147" s="108">
        <v>13751.537</v>
      </c>
      <c r="I11147" s="108">
        <v>159987.96</v>
      </c>
      <c r="J11147" s="108">
        <v>1024317.2</v>
      </c>
      <c r="K11147" s="108">
        <v>40863.036</v>
      </c>
      <c r="L11147" s="108">
        <v>77283.078999999998</v>
      </c>
      <c r="M11147" s="108">
        <v>11574.214</v>
      </c>
      <c r="N11147" s="108">
        <v>7835.473</v>
      </c>
      <c r="O11147" s="108">
        <v>1227.0360000000001</v>
      </c>
      <c r="P11147" s="108">
        <v>1128.0309999999999</v>
      </c>
      <c r="Q11147" s="108">
        <v>1410.048</v>
      </c>
      <c r="R11147" s="108">
        <v>1276.039</v>
      </c>
      <c r="S11147" s="108">
        <v>1589.0609999999999</v>
      </c>
    </row>
    <row r="11148" spans="1:19" ht="11.25" thickBot="1" x14ac:dyDescent="0.2">
      <c r="A11148" s="112"/>
    </row>
    <row r="11149" spans="1:19" ht="11.25" thickBot="1" x14ac:dyDescent="0.2">
      <c r="A11149" s="107">
        <v>3</v>
      </c>
      <c r="B11149" s="132">
        <v>0.65523148148148147</v>
      </c>
      <c r="C11149" s="145">
        <v>413737.9</v>
      </c>
      <c r="D11149" s="134" t="s">
        <v>8575</v>
      </c>
      <c r="E11149" s="108">
        <v>11675.271000000001</v>
      </c>
      <c r="F11149" s="108">
        <v>2181.114</v>
      </c>
      <c r="G11149" s="108">
        <v>5</v>
      </c>
      <c r="H11149" s="108">
        <v>13426.325000000001</v>
      </c>
      <c r="I11149" s="108">
        <v>159319.87</v>
      </c>
      <c r="J11149" s="108">
        <v>1026710.8</v>
      </c>
      <c r="K11149" s="108">
        <v>39884.141000000003</v>
      </c>
      <c r="L11149" s="108">
        <v>77765.87</v>
      </c>
      <c r="M11149" s="108">
        <v>11561.207</v>
      </c>
      <c r="N11149" s="108">
        <v>7879.49</v>
      </c>
      <c r="O11149" s="108">
        <v>1294.04</v>
      </c>
      <c r="P11149" s="108">
        <v>1098.029</v>
      </c>
      <c r="Q11149" s="108">
        <v>1434.049</v>
      </c>
      <c r="R11149" s="108">
        <v>1323.0419999999999</v>
      </c>
      <c r="S11149" s="108">
        <v>1569.059</v>
      </c>
    </row>
    <row r="11150" spans="1:19" ht="11.25" thickBot="1" x14ac:dyDescent="0.2">
      <c r="A11150" s="112"/>
    </row>
    <row r="11151" spans="1:19" ht="11.25" thickBot="1" x14ac:dyDescent="0.2">
      <c r="A11151" s="135" t="s">
        <v>362</v>
      </c>
      <c r="B11151" s="112"/>
      <c r="C11151" s="140">
        <v>409309.39</v>
      </c>
      <c r="D11151" s="134" t="s">
        <v>8576</v>
      </c>
      <c r="E11151" s="136">
        <v>11621.575000000001</v>
      </c>
      <c r="F11151" s="136">
        <v>2199.7829999999999</v>
      </c>
      <c r="G11151" s="136">
        <v>4.6669999999999998</v>
      </c>
      <c r="H11151" s="136">
        <v>13637.463</v>
      </c>
      <c r="I11151" s="136">
        <v>159153.95000000001</v>
      </c>
      <c r="J11151" s="136">
        <v>1023240.4</v>
      </c>
      <c r="K11151" s="136">
        <v>40122.938999999998</v>
      </c>
      <c r="L11151" s="136">
        <v>77280.740999999995</v>
      </c>
      <c r="M11151" s="136">
        <v>11572.547</v>
      </c>
      <c r="N11151" s="136">
        <v>7869.4859999999999</v>
      </c>
      <c r="O11151" s="136">
        <v>1259.038</v>
      </c>
      <c r="P11151" s="136">
        <v>1101.3630000000001</v>
      </c>
      <c r="Q11151" s="136">
        <v>1418.3820000000001</v>
      </c>
      <c r="R11151" s="136">
        <v>1280.373</v>
      </c>
      <c r="S11151" s="136">
        <v>1583.393</v>
      </c>
    </row>
    <row r="11152" spans="1:19" ht="11.25" thickBot="1" x14ac:dyDescent="0.2">
      <c r="A11152" s="112"/>
    </row>
    <row r="11153" spans="1:19" ht="11.25" thickBot="1" x14ac:dyDescent="0.2">
      <c r="A11153" s="138" t="s">
        <v>364</v>
      </c>
      <c r="B11153" s="112"/>
      <c r="C11153" s="140">
        <v>4781.1809999999996</v>
      </c>
      <c r="D11153" s="134" t="s">
        <v>8577</v>
      </c>
      <c r="E11153" s="136">
        <v>199.114</v>
      </c>
      <c r="F11153" s="136">
        <v>19.555</v>
      </c>
      <c r="G11153" s="136">
        <v>0.57699999999999996</v>
      </c>
      <c r="H11153" s="136">
        <v>183.048</v>
      </c>
      <c r="I11153" s="136">
        <v>928.15099999999995</v>
      </c>
      <c r="J11153" s="136">
        <v>4115.8050000000003</v>
      </c>
      <c r="K11153" s="136">
        <v>654.24300000000005</v>
      </c>
      <c r="L11153" s="136">
        <v>486.303</v>
      </c>
      <c r="M11153" s="136">
        <v>10.605</v>
      </c>
      <c r="N11153" s="136">
        <v>30.277000000000001</v>
      </c>
      <c r="O11153" s="136">
        <v>33.603000000000002</v>
      </c>
      <c r="P11153" s="136">
        <v>25.167000000000002</v>
      </c>
      <c r="Q11153" s="136">
        <v>13.577999999999999</v>
      </c>
      <c r="R11153" s="136">
        <v>40.676000000000002</v>
      </c>
      <c r="S11153" s="136">
        <v>12.504</v>
      </c>
    </row>
    <row r="11154" spans="1:19" ht="11.25" thickBot="1" x14ac:dyDescent="0.2">
      <c r="A11154" s="112"/>
    </row>
    <row r="11155" spans="1:19" ht="11.25" thickBot="1" x14ac:dyDescent="0.2">
      <c r="A11155" s="139" t="s">
        <v>366</v>
      </c>
      <c r="B11155" s="112"/>
      <c r="C11155" s="140">
        <v>1.1679999999999999</v>
      </c>
      <c r="D11155" s="134" t="s">
        <v>3227</v>
      </c>
      <c r="E11155" s="136">
        <v>1.7130000000000001</v>
      </c>
      <c r="F11155" s="136">
        <v>0.88900000000000001</v>
      </c>
      <c r="G11155" s="136">
        <v>12.372</v>
      </c>
      <c r="H11155" s="136">
        <v>1.3420000000000001</v>
      </c>
      <c r="I11155" s="136">
        <v>0.58299999999999996</v>
      </c>
      <c r="J11155" s="136">
        <v>0.40200000000000002</v>
      </c>
      <c r="K11155" s="136">
        <v>1.631</v>
      </c>
      <c r="L11155" s="136">
        <v>0.629</v>
      </c>
      <c r="M11155" s="136">
        <v>9.1999999999999998E-2</v>
      </c>
      <c r="N11155" s="136">
        <v>0.38500000000000001</v>
      </c>
      <c r="O11155" s="136">
        <v>2.669</v>
      </c>
      <c r="P11155" s="136">
        <v>2.2850000000000001</v>
      </c>
      <c r="Q11155" s="136">
        <v>0.95699999999999996</v>
      </c>
      <c r="R11155" s="136">
        <v>3.177</v>
      </c>
      <c r="S11155" s="136">
        <v>0.79</v>
      </c>
    </row>
    <row r="11156" spans="1:19" ht="11.25" thickBot="1" x14ac:dyDescent="0.2">
      <c r="A11156" s="112"/>
    </row>
    <row r="11157" spans="1:19" ht="11.25" thickBot="1" x14ac:dyDescent="0.2">
      <c r="A11157" s="106" t="s">
        <v>357</v>
      </c>
      <c r="B11157" s="106" t="s">
        <v>358</v>
      </c>
      <c r="C11157" s="130" t="s">
        <v>51</v>
      </c>
      <c r="D11157" s="130" t="s">
        <v>52</v>
      </c>
      <c r="E11157" s="130" t="s">
        <v>53</v>
      </c>
      <c r="F11157" s="130" t="s">
        <v>54</v>
      </c>
      <c r="G11157" s="130" t="s">
        <v>55</v>
      </c>
      <c r="H11157" s="130" t="s">
        <v>56</v>
      </c>
      <c r="I11157" s="130" t="s">
        <v>57</v>
      </c>
      <c r="J11157" s="130" t="s">
        <v>58</v>
      </c>
      <c r="K11157" s="130" t="s">
        <v>59</v>
      </c>
      <c r="L11157" s="130" t="s">
        <v>60</v>
      </c>
      <c r="M11157" s="130" t="s">
        <v>61</v>
      </c>
      <c r="N11157" s="130" t="s">
        <v>62</v>
      </c>
      <c r="O11157" s="130" t="s">
        <v>63</v>
      </c>
      <c r="P11157" s="130" t="s">
        <v>64</v>
      </c>
      <c r="Q11157" s="131" t="s">
        <v>65</v>
      </c>
      <c r="R11157" s="131" t="s">
        <v>66</v>
      </c>
      <c r="S11157" s="130" t="s">
        <v>67</v>
      </c>
    </row>
    <row r="11158" spans="1:19" ht="11.25" thickBot="1" x14ac:dyDescent="0.2">
      <c r="A11158" s="107">
        <v>1</v>
      </c>
      <c r="B11158" s="132">
        <v>0.65487268518518515</v>
      </c>
      <c r="C11158" s="108">
        <v>1219.0360000000001</v>
      </c>
      <c r="D11158" s="108">
        <v>1076.028</v>
      </c>
      <c r="E11158" s="108">
        <v>474.005</v>
      </c>
      <c r="F11158" s="108">
        <v>633.01</v>
      </c>
      <c r="G11158" s="108">
        <v>390.00400000000002</v>
      </c>
      <c r="H11158" s="108">
        <v>598.00900000000001</v>
      </c>
      <c r="I11158" s="108">
        <v>2280.125</v>
      </c>
      <c r="J11158" s="108">
        <v>3231.2510000000002</v>
      </c>
      <c r="K11158" s="108">
        <v>4846.5640000000003</v>
      </c>
      <c r="L11158" s="108">
        <v>9</v>
      </c>
      <c r="M11158" s="108">
        <v>11</v>
      </c>
      <c r="N11158" s="108">
        <v>631.01</v>
      </c>
      <c r="O11158" s="108">
        <v>606.00900000000001</v>
      </c>
      <c r="P11158" s="108">
        <v>50237.498</v>
      </c>
      <c r="Q11158" s="145">
        <v>1795336.1</v>
      </c>
      <c r="R11158" s="134" t="s">
        <v>8578</v>
      </c>
      <c r="S11158" s="108">
        <v>11410.124</v>
      </c>
    </row>
    <row r="11159" spans="1:19" ht="11.25" thickBot="1" x14ac:dyDescent="0.2">
      <c r="A11159" s="112"/>
    </row>
    <row r="11160" spans="1:19" ht="11.25" thickBot="1" x14ac:dyDescent="0.2">
      <c r="A11160" s="107">
        <v>2</v>
      </c>
      <c r="B11160" s="132">
        <v>0.65504629629629629</v>
      </c>
      <c r="C11160" s="108">
        <v>1127.0309999999999</v>
      </c>
      <c r="D11160" s="108">
        <v>1034.0260000000001</v>
      </c>
      <c r="E11160" s="108">
        <v>453.005</v>
      </c>
      <c r="F11160" s="108">
        <v>609.00900000000001</v>
      </c>
      <c r="G11160" s="108">
        <v>409.00400000000002</v>
      </c>
      <c r="H11160" s="108">
        <v>568.00800000000004</v>
      </c>
      <c r="I11160" s="108">
        <v>2237.12</v>
      </c>
      <c r="J11160" s="108">
        <v>3397.277</v>
      </c>
      <c r="K11160" s="108">
        <v>4775.5469999999996</v>
      </c>
      <c r="L11160" s="108">
        <v>17</v>
      </c>
      <c r="M11160" s="108">
        <v>10</v>
      </c>
      <c r="N11160" s="108">
        <v>666.01099999999997</v>
      </c>
      <c r="O11160" s="108">
        <v>604.00900000000001</v>
      </c>
      <c r="P11160" s="108">
        <v>51235.925999999999</v>
      </c>
      <c r="Q11160" s="145">
        <v>1829226.4</v>
      </c>
      <c r="R11160" s="134" t="s">
        <v>8579</v>
      </c>
      <c r="S11160" s="108">
        <v>11328.079</v>
      </c>
    </row>
    <row r="11161" spans="1:19" ht="11.25" thickBot="1" x14ac:dyDescent="0.2">
      <c r="A11161" s="112"/>
    </row>
    <row r="11162" spans="1:19" ht="11.25" thickBot="1" x14ac:dyDescent="0.2">
      <c r="A11162" s="107">
        <v>3</v>
      </c>
      <c r="B11162" s="132">
        <v>0.65523148148148147</v>
      </c>
      <c r="C11162" s="108">
        <v>1099.029</v>
      </c>
      <c r="D11162" s="108">
        <v>1045.0260000000001</v>
      </c>
      <c r="E11162" s="108">
        <v>423.00400000000002</v>
      </c>
      <c r="F11162" s="108">
        <v>684.01099999999997</v>
      </c>
      <c r="G11162" s="108">
        <v>386.00400000000002</v>
      </c>
      <c r="H11162" s="108">
        <v>576.00800000000004</v>
      </c>
      <c r="I11162" s="108">
        <v>2330.13</v>
      </c>
      <c r="J11162" s="108">
        <v>3306.2620000000002</v>
      </c>
      <c r="K11162" s="108">
        <v>4901.5770000000002</v>
      </c>
      <c r="L11162" s="108">
        <v>8</v>
      </c>
      <c r="M11162" s="108">
        <v>11</v>
      </c>
      <c r="N11162" s="108">
        <v>664.01099999999997</v>
      </c>
      <c r="O11162" s="108">
        <v>594.00800000000004</v>
      </c>
      <c r="P11162" s="108">
        <v>50689.591999999997</v>
      </c>
      <c r="Q11162" s="145">
        <v>1839392.7</v>
      </c>
      <c r="R11162" s="134" t="s">
        <v>8580</v>
      </c>
      <c r="S11162" s="108">
        <v>11302.065000000001</v>
      </c>
    </row>
    <row r="11163" spans="1:19" ht="11.25" thickBot="1" x14ac:dyDescent="0.2">
      <c r="A11163" s="112"/>
    </row>
    <row r="11164" spans="1:19" ht="11.25" thickBot="1" x14ac:dyDescent="0.2">
      <c r="A11164" s="135" t="s">
        <v>362</v>
      </c>
      <c r="B11164" s="112"/>
      <c r="C11164" s="136">
        <v>1148.365</v>
      </c>
      <c r="D11164" s="136">
        <v>1051.693</v>
      </c>
      <c r="E11164" s="136">
        <v>450.005</v>
      </c>
      <c r="F11164" s="136">
        <v>642.01</v>
      </c>
      <c r="G11164" s="136">
        <v>395.00400000000002</v>
      </c>
      <c r="H11164" s="136">
        <v>580.67499999999995</v>
      </c>
      <c r="I11164" s="136">
        <v>2282.4580000000001</v>
      </c>
      <c r="J11164" s="136">
        <v>3311.5970000000002</v>
      </c>
      <c r="K11164" s="136">
        <v>4841.2290000000003</v>
      </c>
      <c r="L11164" s="136">
        <v>11.333</v>
      </c>
      <c r="M11164" s="136">
        <v>10.667</v>
      </c>
      <c r="N11164" s="136">
        <v>653.67700000000002</v>
      </c>
      <c r="O11164" s="136">
        <v>601.34199999999998</v>
      </c>
      <c r="P11164" s="136">
        <v>50721.004999999997</v>
      </c>
      <c r="Q11164" s="140">
        <v>1821318.4</v>
      </c>
      <c r="R11164" s="134" t="s">
        <v>8581</v>
      </c>
      <c r="S11164" s="136">
        <v>11346.755999999999</v>
      </c>
    </row>
    <row r="11165" spans="1:19" ht="11.25" thickBot="1" x14ac:dyDescent="0.2">
      <c r="A11165" s="112"/>
    </row>
    <row r="11166" spans="1:19" ht="11.25" thickBot="1" x14ac:dyDescent="0.2">
      <c r="A11166" s="138" t="s">
        <v>364</v>
      </c>
      <c r="B11166" s="112"/>
      <c r="C11166" s="136">
        <v>62.783999999999999</v>
      </c>
      <c r="D11166" s="136">
        <v>21.78</v>
      </c>
      <c r="E11166" s="136">
        <v>25.632999999999999</v>
      </c>
      <c r="F11166" s="136">
        <v>38.302999999999997</v>
      </c>
      <c r="G11166" s="136">
        <v>12.288</v>
      </c>
      <c r="H11166" s="136">
        <v>15.535</v>
      </c>
      <c r="I11166" s="136">
        <v>46.548999999999999</v>
      </c>
      <c r="J11166" s="136">
        <v>83.141999999999996</v>
      </c>
      <c r="K11166" s="136">
        <v>63.183999999999997</v>
      </c>
      <c r="L11166" s="136">
        <v>4.9329999999999998</v>
      </c>
      <c r="M11166" s="136">
        <v>0.57699999999999996</v>
      </c>
      <c r="N11166" s="136">
        <v>19.655999999999999</v>
      </c>
      <c r="O11166" s="136">
        <v>6.4290000000000003</v>
      </c>
      <c r="P11166" s="136">
        <v>499.95400000000001</v>
      </c>
      <c r="Q11166" s="140">
        <v>23068.357</v>
      </c>
      <c r="R11166" s="134" t="s">
        <v>8582</v>
      </c>
      <c r="S11166" s="136">
        <v>56.399000000000001</v>
      </c>
    </row>
    <row r="11167" spans="1:19" ht="11.25" thickBot="1" x14ac:dyDescent="0.2">
      <c r="A11167" s="112"/>
    </row>
    <row r="11168" spans="1:19" ht="11.25" thickBot="1" x14ac:dyDescent="0.2">
      <c r="A11168" s="139" t="s">
        <v>366</v>
      </c>
      <c r="B11168" s="112"/>
      <c r="C11168" s="136">
        <v>5.4669999999999996</v>
      </c>
      <c r="D11168" s="136">
        <v>2.0710000000000002</v>
      </c>
      <c r="E11168" s="136">
        <v>5.6959999999999997</v>
      </c>
      <c r="F11168" s="136">
        <v>5.9660000000000002</v>
      </c>
      <c r="G11168" s="136">
        <v>3.1110000000000002</v>
      </c>
      <c r="H11168" s="136">
        <v>2.6749999999999998</v>
      </c>
      <c r="I11168" s="136">
        <v>2.0390000000000001</v>
      </c>
      <c r="J11168" s="136">
        <v>2.5110000000000001</v>
      </c>
      <c r="K11168" s="136">
        <v>1.3049999999999999</v>
      </c>
      <c r="L11168" s="136">
        <v>43.524999999999999</v>
      </c>
      <c r="M11168" s="136">
        <v>5.4130000000000003</v>
      </c>
      <c r="N11168" s="136">
        <v>3.0070000000000001</v>
      </c>
      <c r="O11168" s="136">
        <v>1.069</v>
      </c>
      <c r="P11168" s="136">
        <v>0.98599999999999999</v>
      </c>
      <c r="Q11168" s="140">
        <v>1.2669999999999999</v>
      </c>
      <c r="R11168" s="134" t="s">
        <v>3233</v>
      </c>
      <c r="S11168" s="136">
        <v>0.497</v>
      </c>
    </row>
    <row r="11169" spans="1:3" ht="11.25" thickBot="1" x14ac:dyDescent="0.2">
      <c r="A11169" s="112"/>
    </row>
    <row r="11170" spans="1:3" ht="11.25" thickBot="1" x14ac:dyDescent="0.2">
      <c r="A11170" s="106" t="s">
        <v>357</v>
      </c>
      <c r="B11170" s="106" t="s">
        <v>358</v>
      </c>
      <c r="C11170" s="130" t="s">
        <v>68</v>
      </c>
    </row>
    <row r="11171" spans="1:3" ht="11.25" thickBot="1" x14ac:dyDescent="0.2">
      <c r="A11171" s="107">
        <v>1</v>
      </c>
      <c r="B11171" s="132">
        <v>0.65487268518518515</v>
      </c>
      <c r="C11171" s="108">
        <v>2083.1039999999998</v>
      </c>
    </row>
    <row r="11172" spans="1:3" ht="11.25" thickBot="1" x14ac:dyDescent="0.2">
      <c r="A11172" s="112"/>
    </row>
    <row r="11173" spans="1:3" ht="11.25" thickBot="1" x14ac:dyDescent="0.2">
      <c r="A11173" s="107">
        <v>2</v>
      </c>
      <c r="B11173" s="132">
        <v>0.65504629629629629</v>
      </c>
      <c r="C11173" s="108">
        <v>2073.1030000000001</v>
      </c>
    </row>
    <row r="11174" spans="1:3" ht="11.25" thickBot="1" x14ac:dyDescent="0.2">
      <c r="A11174" s="112"/>
    </row>
    <row r="11175" spans="1:3" ht="11.25" thickBot="1" x14ac:dyDescent="0.2">
      <c r="A11175" s="107">
        <v>3</v>
      </c>
      <c r="B11175" s="132">
        <v>0.65523148148148147</v>
      </c>
      <c r="C11175" s="108">
        <v>2043.1</v>
      </c>
    </row>
    <row r="11176" spans="1:3" ht="11.25" thickBot="1" x14ac:dyDescent="0.2">
      <c r="A11176" s="112"/>
    </row>
    <row r="11177" spans="1:3" ht="11.25" thickBot="1" x14ac:dyDescent="0.2">
      <c r="A11177" s="135" t="s">
        <v>362</v>
      </c>
      <c r="B11177" s="112"/>
      <c r="C11177" s="136">
        <v>2066.4360000000001</v>
      </c>
    </row>
    <row r="11178" spans="1:3" ht="11.25" thickBot="1" x14ac:dyDescent="0.2">
      <c r="A11178" s="112"/>
    </row>
    <row r="11179" spans="1:3" ht="11.25" thickBot="1" x14ac:dyDescent="0.2">
      <c r="A11179" s="138" t="s">
        <v>364</v>
      </c>
      <c r="B11179" s="112"/>
      <c r="C11179" s="136">
        <v>20.818999999999999</v>
      </c>
    </row>
    <row r="11180" spans="1:3" ht="11.25" thickBot="1" x14ac:dyDescent="0.2">
      <c r="A11180" s="112"/>
    </row>
    <row r="11181" spans="1:3" ht="11.25" thickBot="1" x14ac:dyDescent="0.2">
      <c r="A11181" s="139" t="s">
        <v>366</v>
      </c>
      <c r="B11181" s="112"/>
      <c r="C11181" s="136">
        <v>1.0069999999999999</v>
      </c>
    </row>
    <row r="11182" spans="1:3" ht="10.5" x14ac:dyDescent="0.15">
      <c r="A11182" s="112"/>
    </row>
    <row r="11183" spans="1:3" x14ac:dyDescent="0.15">
      <c r="A11183" s="129"/>
      <c r="B11183" s="86" t="s">
        <v>3234</v>
      </c>
    </row>
    <row r="11184" spans="1:3" ht="9.75" thickBot="1" x14ac:dyDescent="0.2">
      <c r="A11184" s="81" t="s">
        <v>5871</v>
      </c>
    </row>
    <row r="11185" spans="1:19" ht="11.25" thickBot="1" x14ac:dyDescent="0.2">
      <c r="A11185" s="106" t="s">
        <v>357</v>
      </c>
      <c r="B11185" s="106" t="s">
        <v>358</v>
      </c>
      <c r="C11185" s="130" t="s">
        <v>0</v>
      </c>
      <c r="D11185" s="130" t="s">
        <v>1</v>
      </c>
      <c r="E11185" s="130" t="s">
        <v>2</v>
      </c>
      <c r="F11185" s="130" t="s">
        <v>3</v>
      </c>
      <c r="G11185" s="130" t="s">
        <v>4</v>
      </c>
      <c r="H11185" s="130" t="s">
        <v>5</v>
      </c>
      <c r="I11185" s="131" t="s">
        <v>6</v>
      </c>
      <c r="J11185" s="131" t="s">
        <v>7</v>
      </c>
      <c r="K11185" s="130" t="s">
        <v>8</v>
      </c>
      <c r="L11185" s="130" t="s">
        <v>9</v>
      </c>
      <c r="M11185" s="130" t="s">
        <v>10</v>
      </c>
      <c r="N11185" s="130" t="s">
        <v>11</v>
      </c>
      <c r="O11185" s="130" t="s">
        <v>12</v>
      </c>
      <c r="P11185" s="130" t="s">
        <v>13</v>
      </c>
      <c r="Q11185" s="130" t="s">
        <v>14</v>
      </c>
      <c r="R11185" s="130" t="s">
        <v>15</v>
      </c>
      <c r="S11185" s="130" t="s">
        <v>16</v>
      </c>
    </row>
    <row r="11186" spans="1:19" ht="11.25" thickBot="1" x14ac:dyDescent="0.2">
      <c r="A11186" s="107">
        <v>1</v>
      </c>
      <c r="B11186" s="132">
        <v>0.66001157407407407</v>
      </c>
      <c r="C11186" s="141" t="s">
        <v>8583</v>
      </c>
      <c r="D11186" s="141" t="s">
        <v>8584</v>
      </c>
      <c r="E11186" s="141" t="s">
        <v>8585</v>
      </c>
      <c r="F11186" s="141" t="s">
        <v>8586</v>
      </c>
      <c r="G11186" s="141" t="s">
        <v>8587</v>
      </c>
      <c r="H11186" s="141" t="s">
        <v>8588</v>
      </c>
      <c r="I11186" s="145">
        <v>18918.585999999999</v>
      </c>
      <c r="J11186" s="134" t="s">
        <v>8589</v>
      </c>
      <c r="K11186" s="141" t="s">
        <v>8590</v>
      </c>
      <c r="L11186" s="108">
        <v>268.00200000000001</v>
      </c>
      <c r="M11186" s="108">
        <v>22271.899000000001</v>
      </c>
      <c r="N11186" s="108">
        <v>59332.368000000002</v>
      </c>
      <c r="O11186" s="141" t="s">
        <v>8591</v>
      </c>
      <c r="P11186" s="108">
        <v>250643.72</v>
      </c>
      <c r="Q11186" s="108">
        <v>5817.8119999999999</v>
      </c>
      <c r="R11186" s="108">
        <v>10153.474</v>
      </c>
      <c r="S11186" s="108">
        <v>82083.385999999999</v>
      </c>
    </row>
    <row r="11187" spans="1:19" ht="11.25" thickBot="1" x14ac:dyDescent="0.2">
      <c r="A11187" s="112"/>
    </row>
    <row r="11188" spans="1:19" ht="11.25" thickBot="1" x14ac:dyDescent="0.2">
      <c r="A11188" s="107">
        <v>2</v>
      </c>
      <c r="B11188" s="132">
        <v>0.66019675925925925</v>
      </c>
      <c r="C11188" s="141" t="s">
        <v>8592</v>
      </c>
      <c r="D11188" s="141" t="s">
        <v>8593</v>
      </c>
      <c r="E11188" s="141" t="s">
        <v>8594</v>
      </c>
      <c r="F11188" s="141" t="s">
        <v>8595</v>
      </c>
      <c r="G11188" s="141" t="s">
        <v>8596</v>
      </c>
      <c r="H11188" s="141" t="s">
        <v>8597</v>
      </c>
      <c r="I11188" s="145">
        <v>18833.508999999998</v>
      </c>
      <c r="J11188" s="134" t="s">
        <v>8598</v>
      </c>
      <c r="K11188" s="141" t="s">
        <v>8599</v>
      </c>
      <c r="L11188" s="108">
        <v>267.00200000000001</v>
      </c>
      <c r="M11188" s="108">
        <v>22510.153999999999</v>
      </c>
      <c r="N11188" s="108">
        <v>59424.63</v>
      </c>
      <c r="O11188" s="141" t="s">
        <v>8600</v>
      </c>
      <c r="P11188" s="108">
        <v>253052.58</v>
      </c>
      <c r="Q11188" s="108">
        <v>5692.7780000000002</v>
      </c>
      <c r="R11188" s="108">
        <v>10169.481</v>
      </c>
      <c r="S11188" s="108">
        <v>81390.676999999996</v>
      </c>
    </row>
    <row r="11189" spans="1:19" ht="11.25" thickBot="1" x14ac:dyDescent="0.2">
      <c r="A11189" s="112"/>
    </row>
    <row r="11190" spans="1:19" ht="11.25" thickBot="1" x14ac:dyDescent="0.2">
      <c r="A11190" s="107">
        <v>3</v>
      </c>
      <c r="B11190" s="132">
        <v>0.66038194444444442</v>
      </c>
      <c r="C11190" s="141" t="s">
        <v>8601</v>
      </c>
      <c r="D11190" s="141" t="s">
        <v>8602</v>
      </c>
      <c r="E11190" s="141" t="s">
        <v>8603</v>
      </c>
      <c r="F11190" s="141" t="s">
        <v>8604</v>
      </c>
      <c r="G11190" s="141" t="s">
        <v>8605</v>
      </c>
      <c r="H11190" s="141" t="s">
        <v>8606</v>
      </c>
      <c r="I11190" s="145">
        <v>19053.708999999999</v>
      </c>
      <c r="J11190" s="134" t="s">
        <v>8607</v>
      </c>
      <c r="K11190" s="141" t="s">
        <v>8608</v>
      </c>
      <c r="L11190" s="108">
        <v>247.001</v>
      </c>
      <c r="M11190" s="108">
        <v>22892.571</v>
      </c>
      <c r="N11190" s="108">
        <v>59099.707999999999</v>
      </c>
      <c r="O11190" s="141" t="s">
        <v>8609</v>
      </c>
      <c r="P11190" s="108">
        <v>253524.26</v>
      </c>
      <c r="Q11190" s="108">
        <v>5609.7550000000001</v>
      </c>
      <c r="R11190" s="108">
        <v>10165.478999999999</v>
      </c>
      <c r="S11190" s="108">
        <v>81635.631999999998</v>
      </c>
    </row>
    <row r="11191" spans="1:19" ht="11.25" thickBot="1" x14ac:dyDescent="0.2">
      <c r="A11191" s="112"/>
    </row>
    <row r="11192" spans="1:19" ht="11.25" thickBot="1" x14ac:dyDescent="0.2">
      <c r="A11192" s="135" t="s">
        <v>362</v>
      </c>
      <c r="B11192" s="112"/>
      <c r="C11192" s="141" t="s">
        <v>8610</v>
      </c>
      <c r="D11192" s="141" t="s">
        <v>8611</v>
      </c>
      <c r="E11192" s="141" t="s">
        <v>8612</v>
      </c>
      <c r="F11192" s="141" t="s">
        <v>8613</v>
      </c>
      <c r="G11192" s="141" t="s">
        <v>8614</v>
      </c>
      <c r="H11192" s="141" t="s">
        <v>8615</v>
      </c>
      <c r="I11192" s="140">
        <v>18935.268</v>
      </c>
      <c r="J11192" s="134" t="s">
        <v>8616</v>
      </c>
      <c r="K11192" s="141" t="s">
        <v>8617</v>
      </c>
      <c r="L11192" s="136">
        <v>260.66800000000001</v>
      </c>
      <c r="M11192" s="136">
        <v>22558.207999999999</v>
      </c>
      <c r="N11192" s="136">
        <v>59285.569000000003</v>
      </c>
      <c r="O11192" s="141" t="s">
        <v>8618</v>
      </c>
      <c r="P11192" s="136">
        <v>252406.85</v>
      </c>
      <c r="Q11192" s="136">
        <v>5706.7820000000002</v>
      </c>
      <c r="R11192" s="136">
        <v>10162.812</v>
      </c>
      <c r="S11192" s="136">
        <v>81703.232000000004</v>
      </c>
    </row>
    <row r="11193" spans="1:19" ht="11.25" thickBot="1" x14ac:dyDescent="0.2">
      <c r="A11193" s="112"/>
    </row>
    <row r="11194" spans="1:19" ht="11.25" thickBot="1" x14ac:dyDescent="0.2">
      <c r="A11194" s="138" t="s">
        <v>364</v>
      </c>
      <c r="B11194" s="112"/>
      <c r="C11194" s="141" t="s">
        <v>8619</v>
      </c>
      <c r="D11194" s="141" t="s">
        <v>8620</v>
      </c>
      <c r="E11194" s="141" t="s">
        <v>8621</v>
      </c>
      <c r="F11194" s="141" t="s">
        <v>8622</v>
      </c>
      <c r="G11194" s="141" t="s">
        <v>8623</v>
      </c>
      <c r="H11194" s="141" t="s">
        <v>8624</v>
      </c>
      <c r="I11194" s="140">
        <v>111.044</v>
      </c>
      <c r="J11194" s="134" t="s">
        <v>8625</v>
      </c>
      <c r="K11194" s="141" t="s">
        <v>8626</v>
      </c>
      <c r="L11194" s="136">
        <v>11.846</v>
      </c>
      <c r="M11194" s="136">
        <v>313.11399999999998</v>
      </c>
      <c r="N11194" s="136">
        <v>167.44</v>
      </c>
      <c r="O11194" s="141" t="s">
        <v>8627</v>
      </c>
      <c r="P11194" s="136">
        <v>1545.0239999999999</v>
      </c>
      <c r="Q11194" s="136">
        <v>104.733</v>
      </c>
      <c r="R11194" s="136">
        <v>8.3309999999999995</v>
      </c>
      <c r="S11194" s="136">
        <v>351.26799999999997</v>
      </c>
    </row>
    <row r="11195" spans="1:19" ht="11.25" thickBot="1" x14ac:dyDescent="0.2">
      <c r="A11195" s="112"/>
    </row>
    <row r="11196" spans="1:19" ht="11.25" thickBot="1" x14ac:dyDescent="0.2">
      <c r="A11196" s="139" t="s">
        <v>366</v>
      </c>
      <c r="B11196" s="112"/>
      <c r="C11196" s="141" t="s">
        <v>8628</v>
      </c>
      <c r="D11196" s="141" t="s">
        <v>8629</v>
      </c>
      <c r="E11196" s="141" t="s">
        <v>8630</v>
      </c>
      <c r="F11196" s="141" t="s">
        <v>1245</v>
      </c>
      <c r="G11196" s="141" t="s">
        <v>2284</v>
      </c>
      <c r="H11196" s="141" t="s">
        <v>8631</v>
      </c>
      <c r="I11196" s="140">
        <v>0.58599999999999997</v>
      </c>
      <c r="J11196" s="134" t="s">
        <v>2016</v>
      </c>
      <c r="K11196" s="141" t="s">
        <v>2280</v>
      </c>
      <c r="L11196" s="136">
        <v>4.5449999999999999</v>
      </c>
      <c r="M11196" s="136">
        <v>1.3879999999999999</v>
      </c>
      <c r="N11196" s="136">
        <v>0.28199999999999997</v>
      </c>
      <c r="O11196" s="141" t="s">
        <v>4488</v>
      </c>
      <c r="P11196" s="136">
        <v>0.61199999999999999</v>
      </c>
      <c r="Q11196" s="136">
        <v>1.835</v>
      </c>
      <c r="R11196" s="136">
        <v>8.2000000000000003E-2</v>
      </c>
      <c r="S11196" s="136">
        <v>0.43</v>
      </c>
    </row>
    <row r="11197" spans="1:19" ht="11.25" thickBot="1" x14ac:dyDescent="0.2">
      <c r="A11197" s="112"/>
    </row>
    <row r="11198" spans="1:19" ht="11.25" thickBot="1" x14ac:dyDescent="0.2">
      <c r="A11198" s="106" t="s">
        <v>357</v>
      </c>
      <c r="B11198" s="106" t="s">
        <v>358</v>
      </c>
      <c r="C11198" s="130" t="s">
        <v>17</v>
      </c>
      <c r="D11198" s="130" t="s">
        <v>18</v>
      </c>
      <c r="E11198" s="131" t="s">
        <v>19</v>
      </c>
      <c r="F11198" s="131" t="s">
        <v>20</v>
      </c>
      <c r="G11198" s="130" t="s">
        <v>21</v>
      </c>
      <c r="H11198" s="130" t="s">
        <v>22</v>
      </c>
      <c r="I11198" s="130" t="s">
        <v>23</v>
      </c>
      <c r="J11198" s="130" t="s">
        <v>24</v>
      </c>
      <c r="K11198" s="131" t="s">
        <v>25</v>
      </c>
      <c r="L11198" s="131" t="s">
        <v>26</v>
      </c>
      <c r="M11198" s="130" t="s">
        <v>27</v>
      </c>
      <c r="N11198" s="130" t="s">
        <v>28</v>
      </c>
      <c r="O11198" s="130" t="s">
        <v>29</v>
      </c>
      <c r="P11198" s="130" t="s">
        <v>30</v>
      </c>
      <c r="Q11198" s="130" t="s">
        <v>31</v>
      </c>
      <c r="R11198" s="130" t="s">
        <v>32</v>
      </c>
      <c r="S11198" s="130" t="s">
        <v>33</v>
      </c>
    </row>
    <row r="11199" spans="1:19" ht="11.25" thickBot="1" x14ac:dyDescent="0.2">
      <c r="A11199" s="107">
        <v>1</v>
      </c>
      <c r="B11199" s="132">
        <v>0.66001157407407407</v>
      </c>
      <c r="C11199" s="108">
        <v>57204.428999999996</v>
      </c>
      <c r="D11199" s="108">
        <v>53013.364000000001</v>
      </c>
      <c r="E11199" s="145">
        <v>22884.562000000002</v>
      </c>
      <c r="F11199" s="145">
        <v>870888.03</v>
      </c>
      <c r="G11199" s="108">
        <v>25</v>
      </c>
      <c r="H11199" s="108">
        <v>65</v>
      </c>
      <c r="I11199" s="108">
        <v>230302.95</v>
      </c>
      <c r="J11199" s="141" t="s">
        <v>8632</v>
      </c>
      <c r="K11199" s="145">
        <v>177321.43</v>
      </c>
      <c r="L11199" s="134" t="s">
        <v>8633</v>
      </c>
      <c r="M11199" s="108">
        <v>1261.038</v>
      </c>
      <c r="N11199" s="108">
        <v>5040.6099999999997</v>
      </c>
      <c r="O11199" s="108">
        <v>8</v>
      </c>
      <c r="P11199" s="108">
        <v>165.001</v>
      </c>
      <c r="Q11199" s="108">
        <v>807.01599999999996</v>
      </c>
      <c r="R11199" s="108">
        <v>542.00699999999995</v>
      </c>
      <c r="S11199" s="108">
        <v>209.001</v>
      </c>
    </row>
    <row r="11200" spans="1:19" ht="11.25" thickBot="1" x14ac:dyDescent="0.2">
      <c r="A11200" s="112"/>
    </row>
    <row r="11201" spans="1:19" ht="11.25" thickBot="1" x14ac:dyDescent="0.2">
      <c r="A11201" s="107">
        <v>2</v>
      </c>
      <c r="B11201" s="132">
        <v>0.66019675925925925</v>
      </c>
      <c r="C11201" s="108">
        <v>56830.406999999999</v>
      </c>
      <c r="D11201" s="108">
        <v>52867.995999999999</v>
      </c>
      <c r="E11201" s="145">
        <v>22805.474999999999</v>
      </c>
      <c r="F11201" s="145">
        <v>869824.97</v>
      </c>
      <c r="G11201" s="108">
        <v>33</v>
      </c>
      <c r="H11201" s="108">
        <v>54</v>
      </c>
      <c r="I11201" s="108">
        <v>229145.29</v>
      </c>
      <c r="J11201" s="141" t="s">
        <v>8634</v>
      </c>
      <c r="K11201" s="145">
        <v>177916.47</v>
      </c>
      <c r="L11201" s="134" t="s">
        <v>8635</v>
      </c>
      <c r="M11201" s="108">
        <v>1447.05</v>
      </c>
      <c r="N11201" s="108">
        <v>4910.5789999999997</v>
      </c>
      <c r="O11201" s="108">
        <v>4</v>
      </c>
      <c r="P11201" s="108">
        <v>151.001</v>
      </c>
      <c r="Q11201" s="108">
        <v>844.01700000000005</v>
      </c>
      <c r="R11201" s="108">
        <v>539.00699999999995</v>
      </c>
      <c r="S11201" s="108">
        <v>231.001</v>
      </c>
    </row>
    <row r="11202" spans="1:19" ht="11.25" thickBot="1" x14ac:dyDescent="0.2">
      <c r="A11202" s="112"/>
    </row>
    <row r="11203" spans="1:19" ht="11.25" thickBot="1" x14ac:dyDescent="0.2">
      <c r="A11203" s="107">
        <v>3</v>
      </c>
      <c r="B11203" s="132">
        <v>0.66038194444444442</v>
      </c>
      <c r="C11203" s="108">
        <v>57333.783000000003</v>
      </c>
      <c r="D11203" s="108">
        <v>53015.368999999999</v>
      </c>
      <c r="E11203" s="145">
        <v>22719.381000000001</v>
      </c>
      <c r="F11203" s="145">
        <v>872356.6</v>
      </c>
      <c r="G11203" s="108">
        <v>23</v>
      </c>
      <c r="H11203" s="108">
        <v>65</v>
      </c>
      <c r="I11203" s="108">
        <v>230632.57</v>
      </c>
      <c r="J11203" s="141" t="s">
        <v>8636</v>
      </c>
      <c r="K11203" s="145">
        <v>179976.05</v>
      </c>
      <c r="L11203" s="134" t="s">
        <v>8637</v>
      </c>
      <c r="M11203" s="108">
        <v>1065.027</v>
      </c>
      <c r="N11203" s="108">
        <v>5212.652</v>
      </c>
      <c r="O11203" s="108">
        <v>17</v>
      </c>
      <c r="P11203" s="108">
        <v>150.001</v>
      </c>
      <c r="Q11203" s="108">
        <v>825.01599999999996</v>
      </c>
      <c r="R11203" s="108">
        <v>539.00699999999995</v>
      </c>
      <c r="S11203" s="108">
        <v>207.001</v>
      </c>
    </row>
    <row r="11204" spans="1:19" ht="11.25" thickBot="1" x14ac:dyDescent="0.2">
      <c r="A11204" s="112"/>
    </row>
    <row r="11205" spans="1:19" ht="11.25" thickBot="1" x14ac:dyDescent="0.2">
      <c r="A11205" s="135" t="s">
        <v>362</v>
      </c>
      <c r="B11205" s="112"/>
      <c r="C11205" s="136">
        <v>57122.873</v>
      </c>
      <c r="D11205" s="136">
        <v>52965.576000000001</v>
      </c>
      <c r="E11205" s="140">
        <v>22803.14</v>
      </c>
      <c r="F11205" s="140">
        <v>871023.2</v>
      </c>
      <c r="G11205" s="136">
        <v>27</v>
      </c>
      <c r="H11205" s="136">
        <v>61.332999999999998</v>
      </c>
      <c r="I11205" s="136">
        <v>230026.93</v>
      </c>
      <c r="J11205" s="141" t="s">
        <v>8638</v>
      </c>
      <c r="K11205" s="140">
        <v>178404.65</v>
      </c>
      <c r="L11205" s="134" t="s">
        <v>8639</v>
      </c>
      <c r="M11205" s="136">
        <v>1257.7049999999999</v>
      </c>
      <c r="N11205" s="136">
        <v>5054.6139999999996</v>
      </c>
      <c r="O11205" s="136">
        <v>9.6669999999999998</v>
      </c>
      <c r="P11205" s="136">
        <v>155.334</v>
      </c>
      <c r="Q11205" s="136">
        <v>825.35</v>
      </c>
      <c r="R11205" s="136">
        <v>540.00699999999995</v>
      </c>
      <c r="S11205" s="136">
        <v>215.66800000000001</v>
      </c>
    </row>
    <row r="11206" spans="1:19" ht="11.25" thickBot="1" x14ac:dyDescent="0.2">
      <c r="A11206" s="112"/>
    </row>
    <row r="11207" spans="1:19" ht="11.25" thickBot="1" x14ac:dyDescent="0.2">
      <c r="A11207" s="138" t="s">
        <v>364</v>
      </c>
      <c r="B11207" s="112"/>
      <c r="C11207" s="136">
        <v>261.41000000000003</v>
      </c>
      <c r="D11207" s="136">
        <v>84.513000000000005</v>
      </c>
      <c r="E11207" s="140">
        <v>82.614999999999995</v>
      </c>
      <c r="F11207" s="140">
        <v>1271.213</v>
      </c>
      <c r="G11207" s="136">
        <v>5.2919999999999998</v>
      </c>
      <c r="H11207" s="136">
        <v>6.351</v>
      </c>
      <c r="I11207" s="136">
        <v>781.11199999999997</v>
      </c>
      <c r="J11207" s="141" t="s">
        <v>8640</v>
      </c>
      <c r="K11207" s="140">
        <v>1393.0139999999999</v>
      </c>
      <c r="L11207" s="134" t="s">
        <v>8641</v>
      </c>
      <c r="M11207" s="136">
        <v>191.03299999999999</v>
      </c>
      <c r="N11207" s="136">
        <v>151.523</v>
      </c>
      <c r="O11207" s="136">
        <v>6.6580000000000004</v>
      </c>
      <c r="P11207" s="136">
        <v>8.3870000000000005</v>
      </c>
      <c r="Q11207" s="136">
        <v>18.503</v>
      </c>
      <c r="R11207" s="136">
        <v>1.732</v>
      </c>
      <c r="S11207" s="136">
        <v>13.317</v>
      </c>
    </row>
    <row r="11208" spans="1:19" ht="11.25" thickBot="1" x14ac:dyDescent="0.2">
      <c r="A11208" s="112"/>
    </row>
    <row r="11209" spans="1:19" ht="11.25" thickBot="1" x14ac:dyDescent="0.2">
      <c r="A11209" s="139" t="s">
        <v>366</v>
      </c>
      <c r="B11209" s="112"/>
      <c r="C11209" s="136">
        <v>0.45800000000000002</v>
      </c>
      <c r="D11209" s="136">
        <v>0.16</v>
      </c>
      <c r="E11209" s="140">
        <v>0.36199999999999999</v>
      </c>
      <c r="F11209" s="140">
        <v>0.14599999999999999</v>
      </c>
      <c r="G11209" s="136">
        <v>19.597999999999999</v>
      </c>
      <c r="H11209" s="136">
        <v>10.355</v>
      </c>
      <c r="I11209" s="136">
        <v>0.34</v>
      </c>
      <c r="J11209" s="141" t="s">
        <v>1648</v>
      </c>
      <c r="K11209" s="140">
        <v>0.78100000000000003</v>
      </c>
      <c r="L11209" s="134" t="s">
        <v>1240</v>
      </c>
      <c r="M11209" s="136">
        <v>15.189</v>
      </c>
      <c r="N11209" s="136">
        <v>2.9980000000000002</v>
      </c>
      <c r="O11209" s="136">
        <v>68.879000000000005</v>
      </c>
      <c r="P11209" s="136">
        <v>5.399</v>
      </c>
      <c r="Q11209" s="136">
        <v>2.242</v>
      </c>
      <c r="R11209" s="136">
        <v>0.32100000000000001</v>
      </c>
      <c r="S11209" s="136">
        <v>6.1749999999999998</v>
      </c>
    </row>
    <row r="11210" spans="1:19" ht="11.25" thickBot="1" x14ac:dyDescent="0.2">
      <c r="A11210" s="112"/>
    </row>
    <row r="11211" spans="1:19" ht="11.25" thickBot="1" x14ac:dyDescent="0.2">
      <c r="A11211" s="106" t="s">
        <v>357</v>
      </c>
      <c r="B11211" s="106" t="s">
        <v>358</v>
      </c>
      <c r="C11211" s="131" t="s">
        <v>34</v>
      </c>
      <c r="D11211" s="131" t="s">
        <v>35</v>
      </c>
      <c r="E11211" s="130" t="s">
        <v>36</v>
      </c>
      <c r="F11211" s="130" t="s">
        <v>37</v>
      </c>
      <c r="G11211" s="130" t="s">
        <v>38</v>
      </c>
      <c r="H11211" s="130" t="s">
        <v>39</v>
      </c>
      <c r="I11211" s="130" t="s">
        <v>40</v>
      </c>
      <c r="J11211" s="130" t="s">
        <v>41</v>
      </c>
      <c r="K11211" s="130" t="s">
        <v>42</v>
      </c>
      <c r="L11211" s="130" t="s">
        <v>43</v>
      </c>
      <c r="M11211" s="130" t="s">
        <v>44</v>
      </c>
      <c r="N11211" s="130" t="s">
        <v>45</v>
      </c>
      <c r="O11211" s="130" t="s">
        <v>46</v>
      </c>
      <c r="P11211" s="130" t="s">
        <v>47</v>
      </c>
      <c r="Q11211" s="130" t="s">
        <v>48</v>
      </c>
      <c r="R11211" s="130" t="s">
        <v>49</v>
      </c>
      <c r="S11211" s="130" t="s">
        <v>50</v>
      </c>
    </row>
    <row r="11212" spans="1:19" ht="11.25" thickBot="1" x14ac:dyDescent="0.2">
      <c r="A11212" s="107">
        <v>1</v>
      </c>
      <c r="B11212" s="132">
        <v>0.66001157407407407</v>
      </c>
      <c r="C11212" s="145">
        <v>404626.55</v>
      </c>
      <c r="D11212" s="134" t="s">
        <v>8642</v>
      </c>
      <c r="E11212" s="108">
        <v>9883.3439999999991</v>
      </c>
      <c r="F11212" s="108">
        <v>262.00200000000001</v>
      </c>
      <c r="G11212" s="108">
        <v>6</v>
      </c>
      <c r="H11212" s="108">
        <v>4627.5140000000001</v>
      </c>
      <c r="I11212" s="108">
        <v>311570.53999999998</v>
      </c>
      <c r="J11212" s="141" t="s">
        <v>8643</v>
      </c>
      <c r="K11212" s="108">
        <v>19200.844000000001</v>
      </c>
      <c r="L11212" s="108">
        <v>37811.281999999999</v>
      </c>
      <c r="M11212" s="108">
        <v>6141.9049999999997</v>
      </c>
      <c r="N11212" s="108">
        <v>3939.3719999999998</v>
      </c>
      <c r="O11212" s="108">
        <v>646.01</v>
      </c>
      <c r="P11212" s="108">
        <v>778.01499999999999</v>
      </c>
      <c r="Q11212" s="108">
        <v>703.01199999999994</v>
      </c>
      <c r="R11212" s="108">
        <v>571.00800000000004</v>
      </c>
      <c r="S11212" s="108">
        <v>721.01199999999994</v>
      </c>
    </row>
    <row r="11213" spans="1:19" ht="11.25" thickBot="1" x14ac:dyDescent="0.2">
      <c r="A11213" s="112"/>
    </row>
    <row r="11214" spans="1:19" ht="11.25" thickBot="1" x14ac:dyDescent="0.2">
      <c r="A11214" s="107">
        <v>2</v>
      </c>
      <c r="B11214" s="132">
        <v>0.66019675925925925</v>
      </c>
      <c r="C11214" s="145">
        <v>408270.62</v>
      </c>
      <c r="D11214" s="134" t="s">
        <v>8644</v>
      </c>
      <c r="E11214" s="108">
        <v>9661.24</v>
      </c>
      <c r="F11214" s="108">
        <v>285.00200000000001</v>
      </c>
      <c r="G11214" s="108">
        <v>6</v>
      </c>
      <c r="H11214" s="108">
        <v>4950.5879999999997</v>
      </c>
      <c r="I11214" s="108">
        <v>311409.15000000002</v>
      </c>
      <c r="J11214" s="141" t="s">
        <v>8645</v>
      </c>
      <c r="K11214" s="108">
        <v>19256.896000000001</v>
      </c>
      <c r="L11214" s="108">
        <v>38789.076999999997</v>
      </c>
      <c r="M11214" s="108">
        <v>5756.7950000000001</v>
      </c>
      <c r="N11214" s="108">
        <v>3994.3829999999998</v>
      </c>
      <c r="O11214" s="108">
        <v>704.01199999999994</v>
      </c>
      <c r="P11214" s="108">
        <v>707.01199999999994</v>
      </c>
      <c r="Q11214" s="108">
        <v>720.01199999999994</v>
      </c>
      <c r="R11214" s="108">
        <v>594.00800000000004</v>
      </c>
      <c r="S11214" s="108">
        <v>733.01300000000003</v>
      </c>
    </row>
    <row r="11215" spans="1:19" ht="11.25" thickBot="1" x14ac:dyDescent="0.2">
      <c r="A11215" s="112"/>
    </row>
    <row r="11216" spans="1:19" ht="11.25" thickBot="1" x14ac:dyDescent="0.2">
      <c r="A11216" s="107">
        <v>3</v>
      </c>
      <c r="B11216" s="132">
        <v>0.66038194444444442</v>
      </c>
      <c r="C11216" s="145">
        <v>410352.94</v>
      </c>
      <c r="D11216" s="134" t="s">
        <v>8646</v>
      </c>
      <c r="E11216" s="108">
        <v>9604.2129999999997</v>
      </c>
      <c r="F11216" s="108">
        <v>305.00200000000001</v>
      </c>
      <c r="G11216" s="108">
        <v>3</v>
      </c>
      <c r="H11216" s="108">
        <v>4484.4830000000002</v>
      </c>
      <c r="I11216" s="108">
        <v>308470.92</v>
      </c>
      <c r="J11216" s="141" t="s">
        <v>8647</v>
      </c>
      <c r="K11216" s="108">
        <v>18957.620999999999</v>
      </c>
      <c r="L11216" s="108">
        <v>37399.538999999997</v>
      </c>
      <c r="M11216" s="108">
        <v>5681.7749999999996</v>
      </c>
      <c r="N11216" s="108">
        <v>3970.3780000000002</v>
      </c>
      <c r="O11216" s="108">
        <v>636.01</v>
      </c>
      <c r="P11216" s="108">
        <v>744.01300000000003</v>
      </c>
      <c r="Q11216" s="108">
        <v>724.01300000000003</v>
      </c>
      <c r="R11216" s="108">
        <v>616.00900000000001</v>
      </c>
      <c r="S11216" s="108">
        <v>714.01199999999994</v>
      </c>
    </row>
    <row r="11217" spans="1:19" ht="11.25" thickBot="1" x14ac:dyDescent="0.2">
      <c r="A11217" s="112"/>
    </row>
    <row r="11218" spans="1:19" ht="11.25" thickBot="1" x14ac:dyDescent="0.2">
      <c r="A11218" s="135" t="s">
        <v>362</v>
      </c>
      <c r="B11218" s="112"/>
      <c r="C11218" s="140">
        <v>407750.04</v>
      </c>
      <c r="D11218" s="134" t="s">
        <v>8648</v>
      </c>
      <c r="E11218" s="136">
        <v>9716.2659999999996</v>
      </c>
      <c r="F11218" s="136">
        <v>284.00200000000001</v>
      </c>
      <c r="G11218" s="136">
        <v>5</v>
      </c>
      <c r="H11218" s="136">
        <v>4687.5280000000002</v>
      </c>
      <c r="I11218" s="136">
        <v>310483.53999999998</v>
      </c>
      <c r="J11218" s="141" t="s">
        <v>8649</v>
      </c>
      <c r="K11218" s="136">
        <v>19138.454000000002</v>
      </c>
      <c r="L11218" s="136">
        <v>37999.966</v>
      </c>
      <c r="M11218" s="136">
        <v>5860.1580000000004</v>
      </c>
      <c r="N11218" s="136">
        <v>3968.0450000000001</v>
      </c>
      <c r="O11218" s="136">
        <v>662.01099999999997</v>
      </c>
      <c r="P11218" s="136">
        <v>743.01300000000003</v>
      </c>
      <c r="Q11218" s="136">
        <v>715.67899999999997</v>
      </c>
      <c r="R11218" s="136">
        <v>593.67499999999995</v>
      </c>
      <c r="S11218" s="136">
        <v>722.67899999999997</v>
      </c>
    </row>
    <row r="11219" spans="1:19" ht="11.25" thickBot="1" x14ac:dyDescent="0.2">
      <c r="A11219" s="112"/>
    </row>
    <row r="11220" spans="1:19" ht="11.25" thickBot="1" x14ac:dyDescent="0.2">
      <c r="A11220" s="138" t="s">
        <v>364</v>
      </c>
      <c r="B11220" s="112"/>
      <c r="C11220" s="140">
        <v>2898.4690000000001</v>
      </c>
      <c r="D11220" s="134" t="s">
        <v>8650</v>
      </c>
      <c r="E11220" s="136">
        <v>147.477</v>
      </c>
      <c r="F11220" s="136">
        <v>21.518000000000001</v>
      </c>
      <c r="G11220" s="136">
        <v>1.732</v>
      </c>
      <c r="H11220" s="136">
        <v>238.77799999999999</v>
      </c>
      <c r="I11220" s="136">
        <v>1744.8430000000001</v>
      </c>
      <c r="J11220" s="141" t="s">
        <v>8651</v>
      </c>
      <c r="K11220" s="136">
        <v>159.09299999999999</v>
      </c>
      <c r="L11220" s="136">
        <v>713.726</v>
      </c>
      <c r="M11220" s="136">
        <v>246.86600000000001</v>
      </c>
      <c r="N11220" s="136">
        <v>27.579000000000001</v>
      </c>
      <c r="O11220" s="136">
        <v>36.716000000000001</v>
      </c>
      <c r="P11220" s="136">
        <v>35.512</v>
      </c>
      <c r="Q11220" s="136">
        <v>11.151</v>
      </c>
      <c r="R11220" s="136">
        <v>22.501999999999999</v>
      </c>
      <c r="S11220" s="136">
        <v>9.609</v>
      </c>
    </row>
    <row r="11221" spans="1:19" ht="11.25" thickBot="1" x14ac:dyDescent="0.2">
      <c r="A11221" s="112"/>
    </row>
    <row r="11222" spans="1:19" ht="11.25" thickBot="1" x14ac:dyDescent="0.2">
      <c r="A11222" s="139" t="s">
        <v>366</v>
      </c>
      <c r="B11222" s="112"/>
      <c r="C11222" s="140">
        <v>0.71099999999999997</v>
      </c>
      <c r="D11222" s="134" t="s">
        <v>2613</v>
      </c>
      <c r="E11222" s="136">
        <v>1.518</v>
      </c>
      <c r="F11222" s="136">
        <v>7.577</v>
      </c>
      <c r="G11222" s="136">
        <v>34.640999999999998</v>
      </c>
      <c r="H11222" s="136">
        <v>5.0940000000000003</v>
      </c>
      <c r="I11222" s="136">
        <v>0.56200000000000006</v>
      </c>
      <c r="J11222" s="141" t="s">
        <v>8652</v>
      </c>
      <c r="K11222" s="136">
        <v>0.83099999999999996</v>
      </c>
      <c r="L11222" s="136">
        <v>1.8779999999999999</v>
      </c>
      <c r="M11222" s="136">
        <v>4.2130000000000001</v>
      </c>
      <c r="N11222" s="136">
        <v>0.69499999999999995</v>
      </c>
      <c r="O11222" s="136">
        <v>5.5460000000000003</v>
      </c>
      <c r="P11222" s="136">
        <v>4.7789999999999999</v>
      </c>
      <c r="Q11222" s="136">
        <v>1.5580000000000001</v>
      </c>
      <c r="R11222" s="136">
        <v>3.79</v>
      </c>
      <c r="S11222" s="136">
        <v>1.33</v>
      </c>
    </row>
    <row r="11223" spans="1:19" ht="11.25" thickBot="1" x14ac:dyDescent="0.2">
      <c r="A11223" s="112"/>
    </row>
    <row r="11224" spans="1:19" ht="11.25" thickBot="1" x14ac:dyDescent="0.2">
      <c r="A11224" s="106" t="s">
        <v>357</v>
      </c>
      <c r="B11224" s="106" t="s">
        <v>358</v>
      </c>
      <c r="C11224" s="130" t="s">
        <v>51</v>
      </c>
      <c r="D11224" s="130" t="s">
        <v>52</v>
      </c>
      <c r="E11224" s="130" t="s">
        <v>53</v>
      </c>
      <c r="F11224" s="130" t="s">
        <v>54</v>
      </c>
      <c r="G11224" s="130" t="s">
        <v>55</v>
      </c>
      <c r="H11224" s="130" t="s">
        <v>56</v>
      </c>
      <c r="I11224" s="130" t="s">
        <v>57</v>
      </c>
      <c r="J11224" s="130" t="s">
        <v>58</v>
      </c>
      <c r="K11224" s="130" t="s">
        <v>59</v>
      </c>
      <c r="L11224" s="130" t="s">
        <v>60</v>
      </c>
      <c r="M11224" s="130" t="s">
        <v>61</v>
      </c>
      <c r="N11224" s="130" t="s">
        <v>62</v>
      </c>
      <c r="O11224" s="130" t="s">
        <v>63</v>
      </c>
      <c r="P11224" s="130" t="s">
        <v>64</v>
      </c>
      <c r="Q11224" s="131" t="s">
        <v>65</v>
      </c>
      <c r="R11224" s="131" t="s">
        <v>66</v>
      </c>
      <c r="S11224" s="130" t="s">
        <v>67</v>
      </c>
    </row>
    <row r="11225" spans="1:19" ht="11.25" thickBot="1" x14ac:dyDescent="0.2">
      <c r="A11225" s="107">
        <v>1</v>
      </c>
      <c r="B11225" s="132">
        <v>0.66001157407407407</v>
      </c>
      <c r="C11225" s="108">
        <v>560.00800000000004</v>
      </c>
      <c r="D11225" s="108">
        <v>512.00599999999997</v>
      </c>
      <c r="E11225" s="108">
        <v>210.001</v>
      </c>
      <c r="F11225" s="108">
        <v>280.00200000000001</v>
      </c>
      <c r="G11225" s="108">
        <v>174.001</v>
      </c>
      <c r="H11225" s="108">
        <v>336.00299999999999</v>
      </c>
      <c r="I11225" s="108">
        <v>1539.057</v>
      </c>
      <c r="J11225" s="108">
        <v>5742.7910000000002</v>
      </c>
      <c r="K11225" s="108">
        <v>8598.7739999999994</v>
      </c>
      <c r="L11225" s="108">
        <v>7</v>
      </c>
      <c r="M11225" s="108">
        <v>4</v>
      </c>
      <c r="N11225" s="108">
        <v>632.01</v>
      </c>
      <c r="O11225" s="108">
        <v>490.00599999999997</v>
      </c>
      <c r="P11225" s="108">
        <v>13978.688</v>
      </c>
      <c r="Q11225" s="145">
        <v>1796330.5</v>
      </c>
      <c r="R11225" s="134" t="s">
        <v>8653</v>
      </c>
      <c r="S11225" s="108">
        <v>7224.2520000000004</v>
      </c>
    </row>
    <row r="11226" spans="1:19" ht="11.25" thickBot="1" x14ac:dyDescent="0.2">
      <c r="A11226" s="112"/>
    </row>
    <row r="11227" spans="1:19" ht="11.25" thickBot="1" x14ac:dyDescent="0.2">
      <c r="A11227" s="107">
        <v>2</v>
      </c>
      <c r="B11227" s="132">
        <v>0.66019675925925925</v>
      </c>
      <c r="C11227" s="108">
        <v>555.00699999999995</v>
      </c>
      <c r="D11227" s="108">
        <v>525.00699999999995</v>
      </c>
      <c r="E11227" s="108">
        <v>191.001</v>
      </c>
      <c r="F11227" s="108">
        <v>279.00200000000001</v>
      </c>
      <c r="G11227" s="108">
        <v>208.001</v>
      </c>
      <c r="H11227" s="108">
        <v>318.00200000000001</v>
      </c>
      <c r="I11227" s="108">
        <v>1571.059</v>
      </c>
      <c r="J11227" s="108">
        <v>5736.79</v>
      </c>
      <c r="K11227" s="108">
        <v>8654.7970000000005</v>
      </c>
      <c r="L11227" s="108">
        <v>6</v>
      </c>
      <c r="M11227" s="108">
        <v>6</v>
      </c>
      <c r="N11227" s="108">
        <v>618.00900000000001</v>
      </c>
      <c r="O11227" s="108">
        <v>487.00599999999997</v>
      </c>
      <c r="P11227" s="108">
        <v>14393.971</v>
      </c>
      <c r="Q11227" s="145">
        <v>1828032.1</v>
      </c>
      <c r="R11227" s="134" t="s">
        <v>8654</v>
      </c>
      <c r="S11227" s="108">
        <v>7296.277</v>
      </c>
    </row>
    <row r="11228" spans="1:19" ht="11.25" thickBot="1" x14ac:dyDescent="0.2">
      <c r="A11228" s="112"/>
    </row>
    <row r="11229" spans="1:19" ht="11.25" thickBot="1" x14ac:dyDescent="0.2">
      <c r="A11229" s="107">
        <v>3</v>
      </c>
      <c r="B11229" s="132">
        <v>0.66038194444444442</v>
      </c>
      <c r="C11229" s="108">
        <v>523.00699999999995</v>
      </c>
      <c r="D11229" s="108">
        <v>494.00599999999997</v>
      </c>
      <c r="E11229" s="108">
        <v>188.001</v>
      </c>
      <c r="F11229" s="108">
        <v>311.00200000000001</v>
      </c>
      <c r="G11229" s="108">
        <v>184.001</v>
      </c>
      <c r="H11229" s="108">
        <v>317.00200000000001</v>
      </c>
      <c r="I11229" s="108">
        <v>1580.06</v>
      </c>
      <c r="J11229" s="108">
        <v>5958.8519999999999</v>
      </c>
      <c r="K11229" s="108">
        <v>8819.8670000000002</v>
      </c>
      <c r="L11229" s="108">
        <v>13</v>
      </c>
      <c r="M11229" s="108">
        <v>6</v>
      </c>
      <c r="N11229" s="108">
        <v>636.01</v>
      </c>
      <c r="O11229" s="108">
        <v>446.005</v>
      </c>
      <c r="P11229" s="108">
        <v>14178.823</v>
      </c>
      <c r="Q11229" s="145">
        <v>1833787.4</v>
      </c>
      <c r="R11229" s="134" t="s">
        <v>8655</v>
      </c>
      <c r="S11229" s="108">
        <v>7429.3239999999996</v>
      </c>
    </row>
    <row r="11230" spans="1:19" ht="11.25" thickBot="1" x14ac:dyDescent="0.2">
      <c r="A11230" s="112"/>
    </row>
    <row r="11231" spans="1:19" ht="11.25" thickBot="1" x14ac:dyDescent="0.2">
      <c r="A11231" s="135" t="s">
        <v>362</v>
      </c>
      <c r="B11231" s="112"/>
      <c r="C11231" s="136">
        <v>546.00699999999995</v>
      </c>
      <c r="D11231" s="136">
        <v>510.34</v>
      </c>
      <c r="E11231" s="136">
        <v>196.334</v>
      </c>
      <c r="F11231" s="136">
        <v>290.00200000000001</v>
      </c>
      <c r="G11231" s="136">
        <v>188.66800000000001</v>
      </c>
      <c r="H11231" s="136">
        <v>323.66899999999998</v>
      </c>
      <c r="I11231" s="136">
        <v>1563.3920000000001</v>
      </c>
      <c r="J11231" s="136">
        <v>5812.8109999999997</v>
      </c>
      <c r="K11231" s="136">
        <v>8691.1460000000006</v>
      </c>
      <c r="L11231" s="136">
        <v>8.6669999999999998</v>
      </c>
      <c r="M11231" s="136">
        <v>5.3330000000000002</v>
      </c>
      <c r="N11231" s="136">
        <v>628.67600000000004</v>
      </c>
      <c r="O11231" s="136">
        <v>474.339</v>
      </c>
      <c r="P11231" s="136">
        <v>14183.826999999999</v>
      </c>
      <c r="Q11231" s="140">
        <v>1819383.3</v>
      </c>
      <c r="R11231" s="134" t="s">
        <v>8656</v>
      </c>
      <c r="S11231" s="136">
        <v>7316.6180000000004</v>
      </c>
    </row>
    <row r="11232" spans="1:19" ht="11.25" thickBot="1" x14ac:dyDescent="0.2">
      <c r="A11232" s="112"/>
    </row>
    <row r="11233" spans="1:19" ht="11.25" thickBot="1" x14ac:dyDescent="0.2">
      <c r="A11233" s="138" t="s">
        <v>364</v>
      </c>
      <c r="B11233" s="112"/>
      <c r="C11233" s="136">
        <v>20.074999999999999</v>
      </c>
      <c r="D11233" s="136">
        <v>15.567</v>
      </c>
      <c r="E11233" s="136">
        <v>11.93</v>
      </c>
      <c r="F11233" s="136">
        <v>18.193999999999999</v>
      </c>
      <c r="G11233" s="136">
        <v>17.474</v>
      </c>
      <c r="H11233" s="136">
        <v>10.693</v>
      </c>
      <c r="I11233" s="136">
        <v>21.55</v>
      </c>
      <c r="J11233" s="136">
        <v>126.511</v>
      </c>
      <c r="K11233" s="136">
        <v>114.941</v>
      </c>
      <c r="L11233" s="136">
        <v>3.786</v>
      </c>
      <c r="M11233" s="136">
        <v>1.155</v>
      </c>
      <c r="N11233" s="136">
        <v>9.452</v>
      </c>
      <c r="O11233" s="136">
        <v>24.584</v>
      </c>
      <c r="P11233" s="136">
        <v>207.68700000000001</v>
      </c>
      <c r="Q11233" s="140">
        <v>20170.633999999998</v>
      </c>
      <c r="R11233" s="134" t="s">
        <v>8657</v>
      </c>
      <c r="S11233" s="136">
        <v>104.038</v>
      </c>
    </row>
    <row r="11234" spans="1:19" ht="11.25" thickBot="1" x14ac:dyDescent="0.2">
      <c r="A11234" s="112"/>
    </row>
    <row r="11235" spans="1:19" ht="11.25" thickBot="1" x14ac:dyDescent="0.2">
      <c r="A11235" s="139" t="s">
        <v>366</v>
      </c>
      <c r="B11235" s="112"/>
      <c r="C11235" s="136">
        <v>3.677</v>
      </c>
      <c r="D11235" s="136">
        <v>3.05</v>
      </c>
      <c r="E11235" s="136">
        <v>6.077</v>
      </c>
      <c r="F11235" s="136">
        <v>6.274</v>
      </c>
      <c r="G11235" s="136">
        <v>9.2620000000000005</v>
      </c>
      <c r="H11235" s="136">
        <v>3.3039999999999998</v>
      </c>
      <c r="I11235" s="136">
        <v>1.3779999999999999</v>
      </c>
      <c r="J11235" s="136">
        <v>2.1760000000000002</v>
      </c>
      <c r="K11235" s="136">
        <v>1.323</v>
      </c>
      <c r="L11235" s="136">
        <v>43.683999999999997</v>
      </c>
      <c r="M11235" s="136">
        <v>21.651</v>
      </c>
      <c r="N11235" s="136">
        <v>1.5029999999999999</v>
      </c>
      <c r="O11235" s="136">
        <v>5.1829999999999998</v>
      </c>
      <c r="P11235" s="136">
        <v>1.464</v>
      </c>
      <c r="Q11235" s="140">
        <v>1.109</v>
      </c>
      <c r="R11235" s="134" t="s">
        <v>2619</v>
      </c>
      <c r="S11235" s="136">
        <v>1.4219999999999999</v>
      </c>
    </row>
    <row r="11236" spans="1:19" ht="11.25" thickBot="1" x14ac:dyDescent="0.2">
      <c r="A11236" s="112"/>
    </row>
    <row r="11237" spans="1:19" ht="11.25" thickBot="1" x14ac:dyDescent="0.2">
      <c r="A11237" s="106" t="s">
        <v>357</v>
      </c>
      <c r="B11237" s="106" t="s">
        <v>358</v>
      </c>
      <c r="C11237" s="130" t="s">
        <v>68</v>
      </c>
    </row>
    <row r="11238" spans="1:19" ht="11.25" thickBot="1" x14ac:dyDescent="0.2">
      <c r="A11238" s="107">
        <v>1</v>
      </c>
      <c r="B11238" s="132">
        <v>0.66001157407407407</v>
      </c>
      <c r="C11238" s="108">
        <v>1047.0260000000001</v>
      </c>
    </row>
    <row r="11239" spans="1:19" ht="11.25" thickBot="1" x14ac:dyDescent="0.2">
      <c r="A11239" s="112"/>
    </row>
    <row r="11240" spans="1:19" ht="11.25" thickBot="1" x14ac:dyDescent="0.2">
      <c r="A11240" s="107">
        <v>2</v>
      </c>
      <c r="B11240" s="132">
        <v>0.66019675925925925</v>
      </c>
      <c r="C11240" s="108">
        <v>983.02300000000002</v>
      </c>
    </row>
    <row r="11241" spans="1:19" ht="11.25" thickBot="1" x14ac:dyDescent="0.2">
      <c r="A11241" s="112"/>
    </row>
    <row r="11242" spans="1:19" ht="11.25" thickBot="1" x14ac:dyDescent="0.2">
      <c r="A11242" s="107">
        <v>3</v>
      </c>
      <c r="B11242" s="132">
        <v>0.66038194444444442</v>
      </c>
      <c r="C11242" s="108">
        <v>983.02300000000002</v>
      </c>
    </row>
    <row r="11243" spans="1:19" ht="11.25" thickBot="1" x14ac:dyDescent="0.2">
      <c r="A11243" s="112"/>
    </row>
    <row r="11244" spans="1:19" ht="11.25" thickBot="1" x14ac:dyDescent="0.2">
      <c r="A11244" s="135" t="s">
        <v>362</v>
      </c>
      <c r="B11244" s="112"/>
      <c r="C11244" s="136">
        <v>1004.3579999999999</v>
      </c>
    </row>
    <row r="11245" spans="1:19" ht="11.25" thickBot="1" x14ac:dyDescent="0.2">
      <c r="A11245" s="112"/>
    </row>
    <row r="11246" spans="1:19" ht="11.25" thickBot="1" x14ac:dyDescent="0.2">
      <c r="A11246" s="138" t="s">
        <v>364</v>
      </c>
      <c r="B11246" s="112"/>
      <c r="C11246" s="136">
        <v>36.951999999999998</v>
      </c>
    </row>
    <row r="11247" spans="1:19" ht="11.25" thickBot="1" x14ac:dyDescent="0.2">
      <c r="A11247" s="112"/>
    </row>
    <row r="11248" spans="1:19" ht="11.25" thickBot="1" x14ac:dyDescent="0.2">
      <c r="A11248" s="139" t="s">
        <v>366</v>
      </c>
      <c r="B11248" s="112"/>
      <c r="C11248" s="136">
        <v>3.6789999999999998</v>
      </c>
    </row>
    <row r="11249" spans="1:19" ht="10.5" x14ac:dyDescent="0.15">
      <c r="A11249" s="112"/>
    </row>
    <row r="11250" spans="1:19" x14ac:dyDescent="0.15">
      <c r="A11250" s="129"/>
      <c r="B11250" s="86" t="s">
        <v>3311</v>
      </c>
    </row>
    <row r="11251" spans="1:19" ht="9.75" thickBot="1" x14ac:dyDescent="0.2">
      <c r="A11251" s="81" t="s">
        <v>5871</v>
      </c>
    </row>
    <row r="11252" spans="1:19" ht="11.25" thickBot="1" x14ac:dyDescent="0.2">
      <c r="A11252" s="106" t="s">
        <v>357</v>
      </c>
      <c r="B11252" s="106" t="s">
        <v>358</v>
      </c>
      <c r="C11252" s="130" t="s">
        <v>0</v>
      </c>
      <c r="D11252" s="130" t="s">
        <v>1</v>
      </c>
      <c r="E11252" s="130" t="s">
        <v>2</v>
      </c>
      <c r="F11252" s="130" t="s">
        <v>3</v>
      </c>
      <c r="G11252" s="130" t="s">
        <v>4</v>
      </c>
      <c r="H11252" s="130" t="s">
        <v>5</v>
      </c>
      <c r="I11252" s="131" t="s">
        <v>6</v>
      </c>
      <c r="J11252" s="131" t="s">
        <v>7</v>
      </c>
      <c r="K11252" s="130" t="s">
        <v>8</v>
      </c>
      <c r="L11252" s="130" t="s">
        <v>9</v>
      </c>
      <c r="M11252" s="130" t="s">
        <v>10</v>
      </c>
      <c r="N11252" s="130" t="s">
        <v>11</v>
      </c>
      <c r="O11252" s="130" t="s">
        <v>12</v>
      </c>
      <c r="P11252" s="130" t="s">
        <v>13</v>
      </c>
      <c r="Q11252" s="130" t="s">
        <v>14</v>
      </c>
      <c r="R11252" s="130" t="s">
        <v>15</v>
      </c>
      <c r="S11252" s="130" t="s">
        <v>16</v>
      </c>
    </row>
    <row r="11253" spans="1:19" ht="11.25" thickBot="1" x14ac:dyDescent="0.2">
      <c r="A11253" s="107">
        <v>1</v>
      </c>
      <c r="B11253" s="132">
        <v>0.66516203703703702</v>
      </c>
      <c r="C11253" s="141" t="s">
        <v>8658</v>
      </c>
      <c r="D11253" s="141" t="s">
        <v>8659</v>
      </c>
      <c r="E11253" s="141" t="s">
        <v>8660</v>
      </c>
      <c r="F11253" s="141" t="s">
        <v>8661</v>
      </c>
      <c r="G11253" s="141" t="s">
        <v>8662</v>
      </c>
      <c r="H11253" s="141" t="s">
        <v>8663</v>
      </c>
      <c r="I11253" s="145">
        <v>18944.61</v>
      </c>
      <c r="J11253" s="134" t="s">
        <v>8664</v>
      </c>
      <c r="K11253" s="141" t="s">
        <v>8665</v>
      </c>
      <c r="L11253" s="108">
        <v>314.00200000000001</v>
      </c>
      <c r="M11253" s="108">
        <v>25043.043000000001</v>
      </c>
      <c r="N11253" s="108">
        <v>63397.315000000002</v>
      </c>
      <c r="O11253" s="141" t="s">
        <v>8666</v>
      </c>
      <c r="P11253" s="108">
        <v>323926.86</v>
      </c>
      <c r="Q11253" s="108">
        <v>8635.7900000000009</v>
      </c>
      <c r="R11253" s="108">
        <v>14331.928</v>
      </c>
      <c r="S11253" s="108">
        <v>149302.07999999999</v>
      </c>
    </row>
    <row r="11254" spans="1:19" ht="11.25" thickBot="1" x14ac:dyDescent="0.2">
      <c r="A11254" s="112"/>
    </row>
    <row r="11255" spans="1:19" ht="11.25" thickBot="1" x14ac:dyDescent="0.2">
      <c r="A11255" s="107">
        <v>2</v>
      </c>
      <c r="B11255" s="132">
        <v>0.6653472222222222</v>
      </c>
      <c r="C11255" s="141" t="s">
        <v>8667</v>
      </c>
      <c r="D11255" s="141" t="s">
        <v>8668</v>
      </c>
      <c r="E11255" s="141" t="s">
        <v>8669</v>
      </c>
      <c r="F11255" s="141" t="s">
        <v>8670</v>
      </c>
      <c r="G11255" s="141" t="s">
        <v>8671</v>
      </c>
      <c r="H11255" s="141" t="s">
        <v>8672</v>
      </c>
      <c r="I11255" s="145">
        <v>18837.512999999999</v>
      </c>
      <c r="J11255" s="134" t="s">
        <v>8673</v>
      </c>
      <c r="K11255" s="141" t="s">
        <v>8674</v>
      </c>
      <c r="L11255" s="108">
        <v>324.00299999999999</v>
      </c>
      <c r="M11255" s="108">
        <v>24622.542000000001</v>
      </c>
      <c r="N11255" s="108">
        <v>62959.991999999998</v>
      </c>
      <c r="O11255" s="141" t="s">
        <v>8675</v>
      </c>
      <c r="P11255" s="108">
        <v>328092.28999999998</v>
      </c>
      <c r="Q11255" s="108">
        <v>8474.723</v>
      </c>
      <c r="R11255" s="108">
        <v>14237.864</v>
      </c>
      <c r="S11255" s="108">
        <v>149380.64000000001</v>
      </c>
    </row>
    <row r="11256" spans="1:19" ht="11.25" thickBot="1" x14ac:dyDescent="0.2">
      <c r="A11256" s="112"/>
    </row>
    <row r="11257" spans="1:19" ht="11.25" thickBot="1" x14ac:dyDescent="0.2">
      <c r="A11257" s="107">
        <v>3</v>
      </c>
      <c r="B11257" s="132">
        <v>0.66553240740740738</v>
      </c>
      <c r="C11257" s="141" t="s">
        <v>8676</v>
      </c>
      <c r="D11257" s="141" t="s">
        <v>8677</v>
      </c>
      <c r="E11257" s="141" t="s">
        <v>8678</v>
      </c>
      <c r="F11257" s="141" t="s">
        <v>8679</v>
      </c>
      <c r="G11257" s="141" t="s">
        <v>8680</v>
      </c>
      <c r="H11257" s="141" t="s">
        <v>8681</v>
      </c>
      <c r="I11257" s="145">
        <v>19106.758000000002</v>
      </c>
      <c r="J11257" s="134" t="s">
        <v>8682</v>
      </c>
      <c r="K11257" s="141" t="s">
        <v>8683</v>
      </c>
      <c r="L11257" s="108">
        <v>306.00200000000001</v>
      </c>
      <c r="M11257" s="108">
        <v>25515.616000000002</v>
      </c>
      <c r="N11257" s="108">
        <v>63379.26</v>
      </c>
      <c r="O11257" s="141" t="s">
        <v>8684</v>
      </c>
      <c r="P11257" s="108">
        <v>327825.13</v>
      </c>
      <c r="Q11257" s="108">
        <v>8387.6880000000001</v>
      </c>
      <c r="R11257" s="108">
        <v>14055.74</v>
      </c>
      <c r="S11257" s="108">
        <v>149994.01999999999</v>
      </c>
    </row>
    <row r="11258" spans="1:19" ht="11.25" thickBot="1" x14ac:dyDescent="0.2">
      <c r="A11258" s="112"/>
    </row>
    <row r="11259" spans="1:19" ht="11.25" thickBot="1" x14ac:dyDescent="0.2">
      <c r="A11259" s="135" t="s">
        <v>362</v>
      </c>
      <c r="B11259" s="112"/>
      <c r="C11259" s="141" t="s">
        <v>8685</v>
      </c>
      <c r="D11259" s="141" t="s">
        <v>8686</v>
      </c>
      <c r="E11259" s="141" t="s">
        <v>8687</v>
      </c>
      <c r="F11259" s="141" t="s">
        <v>8688</v>
      </c>
      <c r="G11259" s="141" t="s">
        <v>8689</v>
      </c>
      <c r="H11259" s="141" t="s">
        <v>8690</v>
      </c>
      <c r="I11259" s="140">
        <v>18962.96</v>
      </c>
      <c r="J11259" s="134" t="s">
        <v>8691</v>
      </c>
      <c r="K11259" s="141" t="s">
        <v>8692</v>
      </c>
      <c r="L11259" s="136">
        <v>314.66899999999998</v>
      </c>
      <c r="M11259" s="136">
        <v>25060.400000000001</v>
      </c>
      <c r="N11259" s="136">
        <v>63245.521999999997</v>
      </c>
      <c r="O11259" s="141" t="s">
        <v>8693</v>
      </c>
      <c r="P11259" s="136">
        <v>326614.76</v>
      </c>
      <c r="Q11259" s="136">
        <v>8499.4</v>
      </c>
      <c r="R11259" s="136">
        <v>14208.51</v>
      </c>
      <c r="S11259" s="136">
        <v>149558.91</v>
      </c>
    </row>
    <row r="11260" spans="1:19" ht="11.25" thickBot="1" x14ac:dyDescent="0.2">
      <c r="A11260" s="112"/>
    </row>
    <row r="11261" spans="1:19" ht="11.25" thickBot="1" x14ac:dyDescent="0.2">
      <c r="A11261" s="138" t="s">
        <v>364</v>
      </c>
      <c r="B11261" s="112"/>
      <c r="C11261" s="141" t="s">
        <v>8694</v>
      </c>
      <c r="D11261" s="141" t="s">
        <v>8695</v>
      </c>
      <c r="E11261" s="141" t="s">
        <v>8696</v>
      </c>
      <c r="F11261" s="141" t="s">
        <v>8697</v>
      </c>
      <c r="G11261" s="141" t="s">
        <v>8698</v>
      </c>
      <c r="H11261" s="141" t="s">
        <v>8699</v>
      </c>
      <c r="I11261" s="140">
        <v>135.55699999999999</v>
      </c>
      <c r="J11261" s="134" t="s">
        <v>8700</v>
      </c>
      <c r="K11261" s="141" t="s">
        <v>8701</v>
      </c>
      <c r="L11261" s="136">
        <v>9.0190000000000001</v>
      </c>
      <c r="M11261" s="136">
        <v>446.79</v>
      </c>
      <c r="N11261" s="136">
        <v>247.441</v>
      </c>
      <c r="O11261" s="141" t="s">
        <v>8702</v>
      </c>
      <c r="P11261" s="136">
        <v>2331.6170000000002</v>
      </c>
      <c r="Q11261" s="136">
        <v>125.878</v>
      </c>
      <c r="R11261" s="136">
        <v>140.41399999999999</v>
      </c>
      <c r="S11261" s="136">
        <v>378.85700000000003</v>
      </c>
    </row>
    <row r="11262" spans="1:19" ht="11.25" thickBot="1" x14ac:dyDescent="0.2">
      <c r="A11262" s="112"/>
    </row>
    <row r="11263" spans="1:19" ht="11.25" thickBot="1" x14ac:dyDescent="0.2">
      <c r="A11263" s="139" t="s">
        <v>366</v>
      </c>
      <c r="B11263" s="112"/>
      <c r="C11263" s="141" t="s">
        <v>8703</v>
      </c>
      <c r="D11263" s="141" t="s">
        <v>1088</v>
      </c>
      <c r="E11263" s="141" t="s">
        <v>8704</v>
      </c>
      <c r="F11263" s="141" t="s">
        <v>2055</v>
      </c>
      <c r="G11263" s="141" t="s">
        <v>8231</v>
      </c>
      <c r="H11263" s="141" t="s">
        <v>8705</v>
      </c>
      <c r="I11263" s="140">
        <v>0.71499999999999997</v>
      </c>
      <c r="J11263" s="134" t="s">
        <v>1129</v>
      </c>
      <c r="K11263" s="141" t="s">
        <v>5164</v>
      </c>
      <c r="L11263" s="136">
        <v>2.8660000000000001</v>
      </c>
      <c r="M11263" s="136">
        <v>1.7829999999999999</v>
      </c>
      <c r="N11263" s="136">
        <v>0.39100000000000001</v>
      </c>
      <c r="O11263" s="141" t="s">
        <v>2016</v>
      </c>
      <c r="P11263" s="136">
        <v>0.71399999999999997</v>
      </c>
      <c r="Q11263" s="136">
        <v>1.4810000000000001</v>
      </c>
      <c r="R11263" s="136">
        <v>0.98799999999999999</v>
      </c>
      <c r="S11263" s="136">
        <v>0.253</v>
      </c>
    </row>
    <row r="11264" spans="1:19" ht="11.25" thickBot="1" x14ac:dyDescent="0.2">
      <c r="A11264" s="112"/>
    </row>
    <row r="11265" spans="1:19" ht="11.25" thickBot="1" x14ac:dyDescent="0.2">
      <c r="A11265" s="106" t="s">
        <v>357</v>
      </c>
      <c r="B11265" s="106" t="s">
        <v>358</v>
      </c>
      <c r="C11265" s="130" t="s">
        <v>17</v>
      </c>
      <c r="D11265" s="130" t="s">
        <v>18</v>
      </c>
      <c r="E11265" s="131" t="s">
        <v>19</v>
      </c>
      <c r="F11265" s="131" t="s">
        <v>20</v>
      </c>
      <c r="G11265" s="130" t="s">
        <v>21</v>
      </c>
      <c r="H11265" s="130" t="s">
        <v>22</v>
      </c>
      <c r="I11265" s="130" t="s">
        <v>23</v>
      </c>
      <c r="J11265" s="130" t="s">
        <v>24</v>
      </c>
      <c r="K11265" s="131" t="s">
        <v>25</v>
      </c>
      <c r="L11265" s="131" t="s">
        <v>26</v>
      </c>
      <c r="M11265" s="130" t="s">
        <v>27</v>
      </c>
      <c r="N11265" s="130" t="s">
        <v>28</v>
      </c>
      <c r="O11265" s="130" t="s">
        <v>29</v>
      </c>
      <c r="P11265" s="130" t="s">
        <v>30</v>
      </c>
      <c r="Q11265" s="130" t="s">
        <v>31</v>
      </c>
      <c r="R11265" s="130" t="s">
        <v>32</v>
      </c>
      <c r="S11265" s="130" t="s">
        <v>33</v>
      </c>
    </row>
    <row r="11266" spans="1:19" ht="11.25" thickBot="1" x14ac:dyDescent="0.2">
      <c r="A11266" s="107">
        <v>1</v>
      </c>
      <c r="B11266" s="132">
        <v>0.66516203703703702</v>
      </c>
      <c r="C11266" s="108">
        <v>63164.608999999997</v>
      </c>
      <c r="D11266" s="108">
        <v>34864.148000000001</v>
      </c>
      <c r="E11266" s="145">
        <v>22326.956999999999</v>
      </c>
      <c r="F11266" s="145">
        <v>864992.9</v>
      </c>
      <c r="G11266" s="108">
        <v>16</v>
      </c>
      <c r="H11266" s="108">
        <v>44</v>
      </c>
      <c r="I11266" s="108">
        <v>296861.07</v>
      </c>
      <c r="J11266" s="141" t="s">
        <v>8706</v>
      </c>
      <c r="K11266" s="145">
        <v>172226.96</v>
      </c>
      <c r="L11266" s="134" t="s">
        <v>8707</v>
      </c>
      <c r="M11266" s="108">
        <v>1661.066</v>
      </c>
      <c r="N11266" s="108">
        <v>7018.1819999999998</v>
      </c>
      <c r="O11266" s="108">
        <v>9</v>
      </c>
      <c r="P11266" s="108">
        <v>169.001</v>
      </c>
      <c r="Q11266" s="108">
        <v>815.01599999999996</v>
      </c>
      <c r="R11266" s="108">
        <v>384.00400000000002</v>
      </c>
      <c r="S11266" s="108">
        <v>427.00400000000002</v>
      </c>
    </row>
    <row r="11267" spans="1:19" ht="11.25" thickBot="1" x14ac:dyDescent="0.2">
      <c r="A11267" s="112"/>
    </row>
    <row r="11268" spans="1:19" ht="11.25" thickBot="1" x14ac:dyDescent="0.2">
      <c r="A11268" s="107">
        <v>2</v>
      </c>
      <c r="B11268" s="132">
        <v>0.6653472222222222</v>
      </c>
      <c r="C11268" s="108">
        <v>63822.61</v>
      </c>
      <c r="D11268" s="108">
        <v>34969.324000000001</v>
      </c>
      <c r="E11268" s="145">
        <v>22710.371999999999</v>
      </c>
      <c r="F11268" s="145">
        <v>870789.02</v>
      </c>
      <c r="G11268" s="108">
        <v>17</v>
      </c>
      <c r="H11268" s="108">
        <v>39</v>
      </c>
      <c r="I11268" s="108">
        <v>295606.42</v>
      </c>
      <c r="J11268" s="141" t="s">
        <v>8708</v>
      </c>
      <c r="K11268" s="145">
        <v>175075.56</v>
      </c>
      <c r="L11268" s="134" t="s">
        <v>8709</v>
      </c>
      <c r="M11268" s="108">
        <v>1562.059</v>
      </c>
      <c r="N11268" s="108">
        <v>7049.192</v>
      </c>
      <c r="O11268" s="108">
        <v>7</v>
      </c>
      <c r="P11268" s="108">
        <v>154.001</v>
      </c>
      <c r="Q11268" s="108">
        <v>770.01400000000001</v>
      </c>
      <c r="R11268" s="108">
        <v>410.00400000000002</v>
      </c>
      <c r="S11268" s="108">
        <v>492.00599999999997</v>
      </c>
    </row>
    <row r="11269" spans="1:19" ht="11.25" thickBot="1" x14ac:dyDescent="0.2">
      <c r="A11269" s="112"/>
    </row>
    <row r="11270" spans="1:19" ht="11.25" thickBot="1" x14ac:dyDescent="0.2">
      <c r="A11270" s="107">
        <v>3</v>
      </c>
      <c r="B11270" s="132">
        <v>0.66553240740740738</v>
      </c>
      <c r="C11270" s="108">
        <v>63155.582000000002</v>
      </c>
      <c r="D11270" s="108">
        <v>35194.703000000001</v>
      </c>
      <c r="E11270" s="145">
        <v>22708.368999999999</v>
      </c>
      <c r="F11270" s="145">
        <v>866797.64</v>
      </c>
      <c r="G11270" s="108">
        <v>21</v>
      </c>
      <c r="H11270" s="108">
        <v>26</v>
      </c>
      <c r="I11270" s="108">
        <v>296507.09000000003</v>
      </c>
      <c r="J11270" s="141" t="s">
        <v>8710</v>
      </c>
      <c r="K11270" s="145">
        <v>176421.84</v>
      </c>
      <c r="L11270" s="134" t="s">
        <v>8711</v>
      </c>
      <c r="M11270" s="108">
        <v>1725.0709999999999</v>
      </c>
      <c r="N11270" s="108">
        <v>7155.2290000000003</v>
      </c>
      <c r="O11270" s="108">
        <v>4</v>
      </c>
      <c r="P11270" s="108">
        <v>158.001</v>
      </c>
      <c r="Q11270" s="108">
        <v>791.01499999999999</v>
      </c>
      <c r="R11270" s="108">
        <v>398.00400000000002</v>
      </c>
      <c r="S11270" s="108">
        <v>470.005</v>
      </c>
    </row>
    <row r="11271" spans="1:19" ht="11.25" thickBot="1" x14ac:dyDescent="0.2">
      <c r="A11271" s="112"/>
    </row>
    <row r="11272" spans="1:19" ht="11.25" thickBot="1" x14ac:dyDescent="0.2">
      <c r="A11272" s="135" t="s">
        <v>362</v>
      </c>
      <c r="B11272" s="112"/>
      <c r="C11272" s="136">
        <v>63380.934000000001</v>
      </c>
      <c r="D11272" s="136">
        <v>35009.392</v>
      </c>
      <c r="E11272" s="140">
        <v>22581.899000000001</v>
      </c>
      <c r="F11272" s="140">
        <v>867526.52</v>
      </c>
      <c r="G11272" s="136">
        <v>18</v>
      </c>
      <c r="H11272" s="136">
        <v>36.332999999999998</v>
      </c>
      <c r="I11272" s="136">
        <v>296324.86</v>
      </c>
      <c r="J11272" s="141" t="s">
        <v>8712</v>
      </c>
      <c r="K11272" s="140">
        <v>174574.79</v>
      </c>
      <c r="L11272" s="134" t="s">
        <v>8713</v>
      </c>
      <c r="M11272" s="136">
        <v>1649.3989999999999</v>
      </c>
      <c r="N11272" s="136">
        <v>7074.201</v>
      </c>
      <c r="O11272" s="136">
        <v>6.6669999999999998</v>
      </c>
      <c r="P11272" s="136">
        <v>160.334</v>
      </c>
      <c r="Q11272" s="136">
        <v>792.01499999999999</v>
      </c>
      <c r="R11272" s="136">
        <v>397.33699999999999</v>
      </c>
      <c r="S11272" s="136">
        <v>463.005</v>
      </c>
    </row>
    <row r="11273" spans="1:19" ht="11.25" thickBot="1" x14ac:dyDescent="0.2">
      <c r="A11273" s="112"/>
    </row>
    <row r="11274" spans="1:19" ht="11.25" thickBot="1" x14ac:dyDescent="0.2">
      <c r="A11274" s="138" t="s">
        <v>364</v>
      </c>
      <c r="B11274" s="112"/>
      <c r="C11274" s="136">
        <v>382.53</v>
      </c>
      <c r="D11274" s="136">
        <v>168.881</v>
      </c>
      <c r="E11274" s="140">
        <v>220.78899999999999</v>
      </c>
      <c r="F11274" s="140">
        <v>2966.0079999999998</v>
      </c>
      <c r="G11274" s="136">
        <v>2.6459999999999999</v>
      </c>
      <c r="H11274" s="136">
        <v>9.2919999999999998</v>
      </c>
      <c r="I11274" s="136">
        <v>646.87099999999998</v>
      </c>
      <c r="J11274" s="141" t="s">
        <v>8714</v>
      </c>
      <c r="K11274" s="140">
        <v>2141.8069999999998</v>
      </c>
      <c r="L11274" s="134" t="s">
        <v>8715</v>
      </c>
      <c r="M11274" s="136">
        <v>82.13</v>
      </c>
      <c r="N11274" s="136">
        <v>71.864999999999995</v>
      </c>
      <c r="O11274" s="136">
        <v>2.5169999999999999</v>
      </c>
      <c r="P11274" s="136">
        <v>7.7679999999999998</v>
      </c>
      <c r="Q11274" s="136">
        <v>22.518000000000001</v>
      </c>
      <c r="R11274" s="136">
        <v>13.013</v>
      </c>
      <c r="S11274" s="136">
        <v>33.061</v>
      </c>
    </row>
    <row r="11275" spans="1:19" ht="11.25" thickBot="1" x14ac:dyDescent="0.2">
      <c r="A11275" s="112"/>
    </row>
    <row r="11276" spans="1:19" ht="11.25" thickBot="1" x14ac:dyDescent="0.2">
      <c r="A11276" s="139" t="s">
        <v>366</v>
      </c>
      <c r="B11276" s="112"/>
      <c r="C11276" s="136">
        <v>0.60399999999999998</v>
      </c>
      <c r="D11276" s="136">
        <v>0.48199999999999998</v>
      </c>
      <c r="E11276" s="140">
        <v>0.97799999999999998</v>
      </c>
      <c r="F11276" s="140">
        <v>0.34200000000000003</v>
      </c>
      <c r="G11276" s="136">
        <v>14.699</v>
      </c>
      <c r="H11276" s="136">
        <v>25.573</v>
      </c>
      <c r="I11276" s="136">
        <v>0.218</v>
      </c>
      <c r="J11276" s="141" t="s">
        <v>2381</v>
      </c>
      <c r="K11276" s="140">
        <v>1.2270000000000001</v>
      </c>
      <c r="L11276" s="134" t="s">
        <v>3369</v>
      </c>
      <c r="M11276" s="136">
        <v>4.9790000000000001</v>
      </c>
      <c r="N11276" s="136">
        <v>1.016</v>
      </c>
      <c r="O11276" s="136">
        <v>37.749000000000002</v>
      </c>
      <c r="P11276" s="136">
        <v>4.8449999999999998</v>
      </c>
      <c r="Q11276" s="136">
        <v>2.843</v>
      </c>
      <c r="R11276" s="136">
        <v>3.2749999999999999</v>
      </c>
      <c r="S11276" s="136">
        <v>7.141</v>
      </c>
    </row>
    <row r="11277" spans="1:19" ht="11.25" thickBot="1" x14ac:dyDescent="0.2">
      <c r="A11277" s="112"/>
    </row>
    <row r="11278" spans="1:19" ht="11.25" thickBot="1" x14ac:dyDescent="0.2">
      <c r="A11278" s="106" t="s">
        <v>357</v>
      </c>
      <c r="B11278" s="106" t="s">
        <v>358</v>
      </c>
      <c r="C11278" s="131" t="s">
        <v>34</v>
      </c>
      <c r="D11278" s="131" t="s">
        <v>35</v>
      </c>
      <c r="E11278" s="130" t="s">
        <v>36</v>
      </c>
      <c r="F11278" s="130" t="s">
        <v>37</v>
      </c>
      <c r="G11278" s="130" t="s">
        <v>38</v>
      </c>
      <c r="H11278" s="130" t="s">
        <v>39</v>
      </c>
      <c r="I11278" s="130" t="s">
        <v>40</v>
      </c>
      <c r="J11278" s="130" t="s">
        <v>41</v>
      </c>
      <c r="K11278" s="130" t="s">
        <v>42</v>
      </c>
      <c r="L11278" s="130" t="s">
        <v>43</v>
      </c>
      <c r="M11278" s="130" t="s">
        <v>44</v>
      </c>
      <c r="N11278" s="130" t="s">
        <v>45</v>
      </c>
      <c r="O11278" s="130" t="s">
        <v>46</v>
      </c>
      <c r="P11278" s="130" t="s">
        <v>47</v>
      </c>
      <c r="Q11278" s="130" t="s">
        <v>48</v>
      </c>
      <c r="R11278" s="130" t="s">
        <v>49</v>
      </c>
      <c r="S11278" s="130" t="s">
        <v>50</v>
      </c>
    </row>
    <row r="11279" spans="1:19" ht="11.25" thickBot="1" x14ac:dyDescent="0.2">
      <c r="A11279" s="107">
        <v>1</v>
      </c>
      <c r="B11279" s="132">
        <v>0.66516203703703702</v>
      </c>
      <c r="C11279" s="145">
        <v>395324.5</v>
      </c>
      <c r="D11279" s="134" t="s">
        <v>8716</v>
      </c>
      <c r="E11279" s="108">
        <v>6228.9309999999996</v>
      </c>
      <c r="F11279" s="108">
        <v>299.00200000000001</v>
      </c>
      <c r="G11279" s="108">
        <v>2</v>
      </c>
      <c r="H11279" s="108">
        <v>7652.4049999999997</v>
      </c>
      <c r="I11279" s="108">
        <v>199200.81</v>
      </c>
      <c r="J11279" s="108">
        <v>1280893.1000000001</v>
      </c>
      <c r="K11279" s="108">
        <v>28731.798999999999</v>
      </c>
      <c r="L11279" s="108">
        <v>56124.497000000003</v>
      </c>
      <c r="M11279" s="108">
        <v>8577.7649999999994</v>
      </c>
      <c r="N11279" s="108">
        <v>6165.9120000000003</v>
      </c>
      <c r="O11279" s="108">
        <v>915.02</v>
      </c>
      <c r="P11279" s="108">
        <v>782.01499999999999</v>
      </c>
      <c r="Q11279" s="108">
        <v>1099.029</v>
      </c>
      <c r="R11279" s="108">
        <v>825.01599999999996</v>
      </c>
      <c r="S11279" s="108">
        <v>1085.028</v>
      </c>
    </row>
    <row r="11280" spans="1:19" ht="11.25" thickBot="1" x14ac:dyDescent="0.2">
      <c r="A11280" s="112"/>
    </row>
    <row r="11281" spans="1:19" ht="11.25" thickBot="1" x14ac:dyDescent="0.2">
      <c r="A11281" s="107">
        <v>2</v>
      </c>
      <c r="B11281" s="132">
        <v>0.6653472222222222</v>
      </c>
      <c r="C11281" s="145">
        <v>402477.52</v>
      </c>
      <c r="D11281" s="134" t="s">
        <v>8717</v>
      </c>
      <c r="E11281" s="108">
        <v>6299.9520000000002</v>
      </c>
      <c r="F11281" s="108">
        <v>306.00200000000001</v>
      </c>
      <c r="G11281" s="108">
        <v>0</v>
      </c>
      <c r="H11281" s="108">
        <v>7672.4129999999996</v>
      </c>
      <c r="I11281" s="108">
        <v>200179.12</v>
      </c>
      <c r="J11281" s="108">
        <v>1278973.3999999999</v>
      </c>
      <c r="K11281" s="108">
        <v>29208.460999999999</v>
      </c>
      <c r="L11281" s="108">
        <v>56066.341</v>
      </c>
      <c r="M11281" s="108">
        <v>8655.7980000000007</v>
      </c>
      <c r="N11281" s="108">
        <v>5924.8419999999996</v>
      </c>
      <c r="O11281" s="108">
        <v>986.02300000000002</v>
      </c>
      <c r="P11281" s="108">
        <v>709.01199999999994</v>
      </c>
      <c r="Q11281" s="108">
        <v>1059.027</v>
      </c>
      <c r="R11281" s="108">
        <v>930.02099999999996</v>
      </c>
      <c r="S11281" s="108">
        <v>1150.0319999999999</v>
      </c>
    </row>
    <row r="11282" spans="1:19" ht="11.25" thickBot="1" x14ac:dyDescent="0.2">
      <c r="A11282" s="112"/>
    </row>
    <row r="11283" spans="1:19" ht="11.25" thickBot="1" x14ac:dyDescent="0.2">
      <c r="A11283" s="107">
        <v>3</v>
      </c>
      <c r="B11283" s="132">
        <v>0.66553240740740738</v>
      </c>
      <c r="C11283" s="145">
        <v>403834.4</v>
      </c>
      <c r="D11283" s="134" t="s">
        <v>8718</v>
      </c>
      <c r="E11283" s="108">
        <v>6192.92</v>
      </c>
      <c r="F11283" s="108">
        <v>326.00299999999999</v>
      </c>
      <c r="G11283" s="108">
        <v>1</v>
      </c>
      <c r="H11283" s="108">
        <v>7750.4409999999998</v>
      </c>
      <c r="I11283" s="108">
        <v>200091.28</v>
      </c>
      <c r="J11283" s="108">
        <v>1279731.8999999999</v>
      </c>
      <c r="K11283" s="108">
        <v>28799.893</v>
      </c>
      <c r="L11283" s="108">
        <v>56926.669000000002</v>
      </c>
      <c r="M11283" s="108">
        <v>8694.8140000000003</v>
      </c>
      <c r="N11283" s="108">
        <v>5894.8339999999998</v>
      </c>
      <c r="O11283" s="108">
        <v>982.02300000000002</v>
      </c>
      <c r="P11283" s="108">
        <v>770.01400000000001</v>
      </c>
      <c r="Q11283" s="108">
        <v>1096.029</v>
      </c>
      <c r="R11283" s="108">
        <v>855.01800000000003</v>
      </c>
      <c r="S11283" s="108">
        <v>1072.028</v>
      </c>
    </row>
    <row r="11284" spans="1:19" ht="11.25" thickBot="1" x14ac:dyDescent="0.2">
      <c r="A11284" s="112"/>
    </row>
    <row r="11285" spans="1:19" ht="11.25" thickBot="1" x14ac:dyDescent="0.2">
      <c r="A11285" s="135" t="s">
        <v>362</v>
      </c>
      <c r="B11285" s="112"/>
      <c r="C11285" s="140">
        <v>400545.48</v>
      </c>
      <c r="D11285" s="134" t="s">
        <v>8719</v>
      </c>
      <c r="E11285" s="136">
        <v>6240.6009999999997</v>
      </c>
      <c r="F11285" s="136">
        <v>310.33600000000001</v>
      </c>
      <c r="G11285" s="136">
        <v>1</v>
      </c>
      <c r="H11285" s="136">
        <v>7691.7529999999997</v>
      </c>
      <c r="I11285" s="136">
        <v>199823.74</v>
      </c>
      <c r="J11285" s="136">
        <v>1279866.1000000001</v>
      </c>
      <c r="K11285" s="136">
        <v>28913.383999999998</v>
      </c>
      <c r="L11285" s="136">
        <v>56372.502999999997</v>
      </c>
      <c r="M11285" s="136">
        <v>8642.7919999999995</v>
      </c>
      <c r="N11285" s="136">
        <v>5995.1959999999999</v>
      </c>
      <c r="O11285" s="136">
        <v>961.02200000000005</v>
      </c>
      <c r="P11285" s="136">
        <v>753.68</v>
      </c>
      <c r="Q11285" s="136">
        <v>1084.6949999999999</v>
      </c>
      <c r="R11285" s="136">
        <v>870.01800000000003</v>
      </c>
      <c r="S11285" s="136">
        <v>1102.3630000000001</v>
      </c>
    </row>
    <row r="11286" spans="1:19" ht="11.25" thickBot="1" x14ac:dyDescent="0.2">
      <c r="A11286" s="112"/>
    </row>
    <row r="11287" spans="1:19" ht="11.25" thickBot="1" x14ac:dyDescent="0.2">
      <c r="A11287" s="138" t="s">
        <v>364</v>
      </c>
      <c r="B11287" s="112"/>
      <c r="C11287" s="140">
        <v>4572.1109999999999</v>
      </c>
      <c r="D11287" s="134" t="s">
        <v>8720</v>
      </c>
      <c r="E11287" s="136">
        <v>54.462000000000003</v>
      </c>
      <c r="F11287" s="136">
        <v>14.012</v>
      </c>
      <c r="G11287" s="136">
        <v>1</v>
      </c>
      <c r="H11287" s="136">
        <v>51.801000000000002</v>
      </c>
      <c r="I11287" s="136">
        <v>541.25599999999997</v>
      </c>
      <c r="J11287" s="136">
        <v>966.87400000000002</v>
      </c>
      <c r="K11287" s="136">
        <v>257.80200000000002</v>
      </c>
      <c r="L11287" s="136">
        <v>480.803</v>
      </c>
      <c r="M11287" s="136">
        <v>59.597999999999999</v>
      </c>
      <c r="N11287" s="136">
        <v>148.60400000000001</v>
      </c>
      <c r="O11287" s="136">
        <v>39.889000000000003</v>
      </c>
      <c r="P11287" s="136">
        <v>39.146000000000001</v>
      </c>
      <c r="Q11287" s="136">
        <v>22.28</v>
      </c>
      <c r="R11287" s="136">
        <v>54.085999999999999</v>
      </c>
      <c r="S11287" s="136">
        <v>41.790999999999997</v>
      </c>
    </row>
    <row r="11288" spans="1:19" ht="11.25" thickBot="1" x14ac:dyDescent="0.2">
      <c r="A11288" s="112"/>
    </row>
    <row r="11289" spans="1:19" ht="11.25" thickBot="1" x14ac:dyDescent="0.2">
      <c r="A11289" s="139" t="s">
        <v>366</v>
      </c>
      <c r="B11289" s="112"/>
      <c r="C11289" s="140">
        <v>1.141</v>
      </c>
      <c r="D11289" s="134" t="s">
        <v>2234</v>
      </c>
      <c r="E11289" s="136">
        <v>0.873</v>
      </c>
      <c r="F11289" s="136">
        <v>4.5149999999999997</v>
      </c>
      <c r="G11289" s="136">
        <v>100</v>
      </c>
      <c r="H11289" s="136">
        <v>0.67300000000000004</v>
      </c>
      <c r="I11289" s="136">
        <v>0.27100000000000002</v>
      </c>
      <c r="J11289" s="136">
        <v>7.5999999999999998E-2</v>
      </c>
      <c r="K11289" s="136">
        <v>0.89200000000000002</v>
      </c>
      <c r="L11289" s="136">
        <v>0.85299999999999998</v>
      </c>
      <c r="M11289" s="136">
        <v>0.69</v>
      </c>
      <c r="N11289" s="136">
        <v>2.4790000000000001</v>
      </c>
      <c r="O11289" s="136">
        <v>4.1509999999999998</v>
      </c>
      <c r="P11289" s="136">
        <v>5.194</v>
      </c>
      <c r="Q11289" s="136">
        <v>2.0539999999999998</v>
      </c>
      <c r="R11289" s="136">
        <v>6.2169999999999996</v>
      </c>
      <c r="S11289" s="136">
        <v>3.7909999999999999</v>
      </c>
    </row>
    <row r="11290" spans="1:19" ht="11.25" thickBot="1" x14ac:dyDescent="0.2">
      <c r="A11290" s="112"/>
    </row>
    <row r="11291" spans="1:19" ht="11.25" thickBot="1" x14ac:dyDescent="0.2">
      <c r="A11291" s="106" t="s">
        <v>357</v>
      </c>
      <c r="B11291" s="106" t="s">
        <v>358</v>
      </c>
      <c r="C11291" s="130" t="s">
        <v>51</v>
      </c>
      <c r="D11291" s="130" t="s">
        <v>52</v>
      </c>
      <c r="E11291" s="130" t="s">
        <v>53</v>
      </c>
      <c r="F11291" s="130" t="s">
        <v>54</v>
      </c>
      <c r="G11291" s="130" t="s">
        <v>55</v>
      </c>
      <c r="H11291" s="130" t="s">
        <v>56</v>
      </c>
      <c r="I11291" s="130" t="s">
        <v>57</v>
      </c>
      <c r="J11291" s="130" t="s">
        <v>58</v>
      </c>
      <c r="K11291" s="130" t="s">
        <v>59</v>
      </c>
      <c r="L11291" s="130" t="s">
        <v>60</v>
      </c>
      <c r="M11291" s="130" t="s">
        <v>61</v>
      </c>
      <c r="N11291" s="130" t="s">
        <v>62</v>
      </c>
      <c r="O11291" s="130" t="s">
        <v>63</v>
      </c>
      <c r="P11291" s="130" t="s">
        <v>64</v>
      </c>
      <c r="Q11291" s="131" t="s">
        <v>65</v>
      </c>
      <c r="R11291" s="131" t="s">
        <v>66</v>
      </c>
      <c r="S11291" s="130" t="s">
        <v>67</v>
      </c>
    </row>
    <row r="11292" spans="1:19" ht="11.25" thickBot="1" x14ac:dyDescent="0.2">
      <c r="A11292" s="107">
        <v>1</v>
      </c>
      <c r="B11292" s="132">
        <v>0.66516203703703702</v>
      </c>
      <c r="C11292" s="108">
        <v>843.01700000000005</v>
      </c>
      <c r="D11292" s="108">
        <v>768.01400000000001</v>
      </c>
      <c r="E11292" s="108">
        <v>318.00200000000001</v>
      </c>
      <c r="F11292" s="108">
        <v>392.00400000000002</v>
      </c>
      <c r="G11292" s="108">
        <v>257.00200000000001</v>
      </c>
      <c r="H11292" s="108">
        <v>503.00599999999997</v>
      </c>
      <c r="I11292" s="108">
        <v>2366.134</v>
      </c>
      <c r="J11292" s="108">
        <v>7104.2110000000002</v>
      </c>
      <c r="K11292" s="108">
        <v>10691.743</v>
      </c>
      <c r="L11292" s="108">
        <v>13</v>
      </c>
      <c r="M11292" s="108">
        <v>7</v>
      </c>
      <c r="N11292" s="108">
        <v>554.00699999999995</v>
      </c>
      <c r="O11292" s="108">
        <v>607.00900000000001</v>
      </c>
      <c r="P11292" s="108">
        <v>16821.789000000001</v>
      </c>
      <c r="Q11292" s="145">
        <v>1767492.7</v>
      </c>
      <c r="R11292" s="134" t="s">
        <v>8721</v>
      </c>
      <c r="S11292" s="108">
        <v>11014.911</v>
      </c>
    </row>
    <row r="11293" spans="1:19" ht="11.25" thickBot="1" x14ac:dyDescent="0.2">
      <c r="A11293" s="112"/>
    </row>
    <row r="11294" spans="1:19" ht="11.25" thickBot="1" x14ac:dyDescent="0.2">
      <c r="A11294" s="107">
        <v>2</v>
      </c>
      <c r="B11294" s="132">
        <v>0.6653472222222222</v>
      </c>
      <c r="C11294" s="108">
        <v>783.01499999999999</v>
      </c>
      <c r="D11294" s="108">
        <v>728.01300000000003</v>
      </c>
      <c r="E11294" s="108">
        <v>337.00299999999999</v>
      </c>
      <c r="F11294" s="108">
        <v>443.005</v>
      </c>
      <c r="G11294" s="108">
        <v>288.00200000000001</v>
      </c>
      <c r="H11294" s="108">
        <v>400.00400000000002</v>
      </c>
      <c r="I11294" s="108">
        <v>2441.143</v>
      </c>
      <c r="J11294" s="108">
        <v>7252.2619999999997</v>
      </c>
      <c r="K11294" s="108">
        <v>10621.707</v>
      </c>
      <c r="L11294" s="108">
        <v>8</v>
      </c>
      <c r="M11294" s="108">
        <v>5</v>
      </c>
      <c r="N11294" s="108">
        <v>560.00800000000004</v>
      </c>
      <c r="O11294" s="108">
        <v>654.01</v>
      </c>
      <c r="P11294" s="108">
        <v>16938.883000000002</v>
      </c>
      <c r="Q11294" s="145">
        <v>1812055.8</v>
      </c>
      <c r="R11294" s="134" t="s">
        <v>8722</v>
      </c>
      <c r="S11294" s="108">
        <v>11312.07</v>
      </c>
    </row>
    <row r="11295" spans="1:19" ht="11.25" thickBot="1" x14ac:dyDescent="0.2">
      <c r="A11295" s="112"/>
    </row>
    <row r="11296" spans="1:19" ht="11.25" thickBot="1" x14ac:dyDescent="0.2">
      <c r="A11296" s="107">
        <v>3</v>
      </c>
      <c r="B11296" s="132">
        <v>0.66553240740740738</v>
      </c>
      <c r="C11296" s="108">
        <v>825.01599999999996</v>
      </c>
      <c r="D11296" s="108">
        <v>747.01300000000003</v>
      </c>
      <c r="E11296" s="108">
        <v>320.00200000000001</v>
      </c>
      <c r="F11296" s="108">
        <v>404.00400000000002</v>
      </c>
      <c r="G11296" s="108">
        <v>231.001</v>
      </c>
      <c r="H11296" s="108">
        <v>461.005</v>
      </c>
      <c r="I11296" s="108">
        <v>2398.1379999999999</v>
      </c>
      <c r="J11296" s="108">
        <v>7223.2520000000004</v>
      </c>
      <c r="K11296" s="108">
        <v>10751.773999999999</v>
      </c>
      <c r="L11296" s="108">
        <v>6</v>
      </c>
      <c r="M11296" s="108">
        <v>10</v>
      </c>
      <c r="N11296" s="108">
        <v>543.00699999999995</v>
      </c>
      <c r="O11296" s="108">
        <v>643.01</v>
      </c>
      <c r="P11296" s="108">
        <v>16796.768</v>
      </c>
      <c r="Q11296" s="145">
        <v>1817440.9</v>
      </c>
      <c r="R11296" s="134" t="s">
        <v>8723</v>
      </c>
      <c r="S11296" s="108">
        <v>11094.954</v>
      </c>
    </row>
    <row r="11297" spans="1:19" ht="11.25" thickBot="1" x14ac:dyDescent="0.2">
      <c r="A11297" s="112"/>
    </row>
    <row r="11298" spans="1:19" ht="11.25" thickBot="1" x14ac:dyDescent="0.2">
      <c r="A11298" s="135" t="s">
        <v>362</v>
      </c>
      <c r="B11298" s="112"/>
      <c r="C11298" s="136">
        <v>817.01599999999996</v>
      </c>
      <c r="D11298" s="136">
        <v>747.68</v>
      </c>
      <c r="E11298" s="136">
        <v>325.00299999999999</v>
      </c>
      <c r="F11298" s="136">
        <v>413.00400000000002</v>
      </c>
      <c r="G11298" s="136">
        <v>258.66800000000001</v>
      </c>
      <c r="H11298" s="136">
        <v>454.67200000000003</v>
      </c>
      <c r="I11298" s="136">
        <v>2401.8049999999998</v>
      </c>
      <c r="J11298" s="136">
        <v>7193.2420000000002</v>
      </c>
      <c r="K11298" s="136">
        <v>10688.407999999999</v>
      </c>
      <c r="L11298" s="136">
        <v>9</v>
      </c>
      <c r="M11298" s="136">
        <v>7.3330000000000002</v>
      </c>
      <c r="N11298" s="136">
        <v>552.34100000000001</v>
      </c>
      <c r="O11298" s="136">
        <v>634.67600000000004</v>
      </c>
      <c r="P11298" s="136">
        <v>16852.48</v>
      </c>
      <c r="Q11298" s="140">
        <v>1798996.4</v>
      </c>
      <c r="R11298" s="134" t="s">
        <v>8724</v>
      </c>
      <c r="S11298" s="136">
        <v>11140.645</v>
      </c>
    </row>
    <row r="11299" spans="1:19" ht="11.25" thickBot="1" x14ac:dyDescent="0.2">
      <c r="A11299" s="112"/>
    </row>
    <row r="11300" spans="1:19" ht="11.25" thickBot="1" x14ac:dyDescent="0.2">
      <c r="A11300" s="138" t="s">
        <v>364</v>
      </c>
      <c r="B11300" s="112"/>
      <c r="C11300" s="136">
        <v>30.791</v>
      </c>
      <c r="D11300" s="136">
        <v>20.009</v>
      </c>
      <c r="E11300" s="136">
        <v>10.44</v>
      </c>
      <c r="F11300" s="136">
        <v>26.664999999999999</v>
      </c>
      <c r="G11300" s="136">
        <v>28.536999999999999</v>
      </c>
      <c r="H11300" s="136">
        <v>51.792000000000002</v>
      </c>
      <c r="I11300" s="136">
        <v>37.639000000000003</v>
      </c>
      <c r="J11300" s="136">
        <v>78.454999999999998</v>
      </c>
      <c r="K11300" s="136">
        <v>65.096999999999994</v>
      </c>
      <c r="L11300" s="136">
        <v>3.6059999999999999</v>
      </c>
      <c r="M11300" s="136">
        <v>2.5169999999999999</v>
      </c>
      <c r="N11300" s="136">
        <v>8.6219999999999999</v>
      </c>
      <c r="O11300" s="136">
        <v>24.584</v>
      </c>
      <c r="P11300" s="136">
        <v>75.866</v>
      </c>
      <c r="Q11300" s="140">
        <v>27415.616000000002</v>
      </c>
      <c r="R11300" s="134" t="s">
        <v>8725</v>
      </c>
      <c r="S11300" s="136">
        <v>153.75800000000001</v>
      </c>
    </row>
    <row r="11301" spans="1:19" ht="11.25" thickBot="1" x14ac:dyDescent="0.2">
      <c r="A11301" s="112"/>
    </row>
    <row r="11302" spans="1:19" ht="11.25" thickBot="1" x14ac:dyDescent="0.2">
      <c r="A11302" s="139" t="s">
        <v>366</v>
      </c>
      <c r="B11302" s="112"/>
      <c r="C11302" s="136">
        <v>3.7690000000000001</v>
      </c>
      <c r="D11302" s="136">
        <v>2.6760000000000002</v>
      </c>
      <c r="E11302" s="136">
        <v>3.2120000000000002</v>
      </c>
      <c r="F11302" s="136">
        <v>6.4560000000000004</v>
      </c>
      <c r="G11302" s="136">
        <v>11.032</v>
      </c>
      <c r="H11302" s="136">
        <v>11.391</v>
      </c>
      <c r="I11302" s="136">
        <v>1.5669999999999999</v>
      </c>
      <c r="J11302" s="136">
        <v>1.091</v>
      </c>
      <c r="K11302" s="136">
        <v>0.60899999999999999</v>
      </c>
      <c r="L11302" s="136">
        <v>40.061999999999998</v>
      </c>
      <c r="M11302" s="136">
        <v>34.317</v>
      </c>
      <c r="N11302" s="136">
        <v>1.5609999999999999</v>
      </c>
      <c r="O11302" s="136">
        <v>3.8730000000000002</v>
      </c>
      <c r="P11302" s="136">
        <v>0.45</v>
      </c>
      <c r="Q11302" s="140">
        <v>1.524</v>
      </c>
      <c r="R11302" s="134" t="s">
        <v>3380</v>
      </c>
      <c r="S11302" s="136">
        <v>1.38</v>
      </c>
    </row>
    <row r="11303" spans="1:19" ht="11.25" thickBot="1" x14ac:dyDescent="0.2">
      <c r="A11303" s="112"/>
    </row>
    <row r="11304" spans="1:19" ht="11.25" thickBot="1" x14ac:dyDescent="0.2">
      <c r="A11304" s="106" t="s">
        <v>357</v>
      </c>
      <c r="B11304" s="106" t="s">
        <v>358</v>
      </c>
      <c r="C11304" s="130" t="s">
        <v>68</v>
      </c>
    </row>
    <row r="11305" spans="1:19" ht="11.25" thickBot="1" x14ac:dyDescent="0.2">
      <c r="A11305" s="107">
        <v>1</v>
      </c>
      <c r="B11305" s="132">
        <v>0.66516203703703702</v>
      </c>
      <c r="C11305" s="108">
        <v>1717.0709999999999</v>
      </c>
    </row>
    <row r="11306" spans="1:19" ht="11.25" thickBot="1" x14ac:dyDescent="0.2">
      <c r="A11306" s="112"/>
    </row>
    <row r="11307" spans="1:19" ht="11.25" thickBot="1" x14ac:dyDescent="0.2">
      <c r="A11307" s="107">
        <v>2</v>
      </c>
      <c r="B11307" s="132">
        <v>0.6653472222222222</v>
      </c>
      <c r="C11307" s="108">
        <v>1680.068</v>
      </c>
    </row>
    <row r="11308" spans="1:19" ht="11.25" thickBot="1" x14ac:dyDescent="0.2">
      <c r="A11308" s="112"/>
    </row>
    <row r="11309" spans="1:19" ht="11.25" thickBot="1" x14ac:dyDescent="0.2">
      <c r="A11309" s="107">
        <v>3</v>
      </c>
      <c r="B11309" s="132">
        <v>0.66553240740740738</v>
      </c>
      <c r="C11309" s="108">
        <v>1714.0709999999999</v>
      </c>
    </row>
    <row r="11310" spans="1:19" ht="11.25" thickBot="1" x14ac:dyDescent="0.2">
      <c r="A11310" s="112"/>
    </row>
    <row r="11311" spans="1:19" ht="11.25" thickBot="1" x14ac:dyDescent="0.2">
      <c r="A11311" s="135" t="s">
        <v>362</v>
      </c>
      <c r="B11311" s="112"/>
      <c r="C11311" s="136">
        <v>1703.7360000000001</v>
      </c>
    </row>
    <row r="11312" spans="1:19" ht="11.25" thickBot="1" x14ac:dyDescent="0.2">
      <c r="A11312" s="112"/>
    </row>
    <row r="11313" spans="1:19" ht="11.25" thickBot="1" x14ac:dyDescent="0.2">
      <c r="A11313" s="138" t="s">
        <v>364</v>
      </c>
      <c r="B11313" s="112"/>
      <c r="C11313" s="136">
        <v>20.552</v>
      </c>
    </row>
    <row r="11314" spans="1:19" ht="11.25" thickBot="1" x14ac:dyDescent="0.2">
      <c r="A11314" s="112"/>
    </row>
    <row r="11315" spans="1:19" ht="11.25" thickBot="1" x14ac:dyDescent="0.2">
      <c r="A11315" s="139" t="s">
        <v>366</v>
      </c>
      <c r="B11315" s="112"/>
      <c r="C11315" s="136">
        <v>1.206</v>
      </c>
    </row>
    <row r="11316" spans="1:19" ht="10.5" x14ac:dyDescent="0.15">
      <c r="A11316" s="112"/>
    </row>
    <row r="11317" spans="1:19" x14ac:dyDescent="0.15">
      <c r="A11317" s="129"/>
      <c r="B11317" s="86" t="s">
        <v>3381</v>
      </c>
    </row>
    <row r="11318" spans="1:19" ht="9.75" thickBot="1" x14ac:dyDescent="0.2">
      <c r="A11318" s="81" t="s">
        <v>5871</v>
      </c>
    </row>
    <row r="11319" spans="1:19" ht="11.25" thickBot="1" x14ac:dyDescent="0.2">
      <c r="A11319" s="106" t="s">
        <v>357</v>
      </c>
      <c r="B11319" s="106" t="s">
        <v>358</v>
      </c>
      <c r="C11319" s="130" t="s">
        <v>0</v>
      </c>
      <c r="D11319" s="130" t="s">
        <v>1</v>
      </c>
      <c r="E11319" s="130" t="s">
        <v>2</v>
      </c>
      <c r="F11319" s="130" t="s">
        <v>3</v>
      </c>
      <c r="G11319" s="130" t="s">
        <v>4</v>
      </c>
      <c r="H11319" s="130" t="s">
        <v>5</v>
      </c>
      <c r="I11319" s="131" t="s">
        <v>6</v>
      </c>
      <c r="J11319" s="131" t="s">
        <v>7</v>
      </c>
      <c r="K11319" s="130" t="s">
        <v>8</v>
      </c>
      <c r="L11319" s="130" t="s">
        <v>9</v>
      </c>
      <c r="M11319" s="130" t="s">
        <v>10</v>
      </c>
      <c r="N11319" s="130" t="s">
        <v>11</v>
      </c>
      <c r="O11319" s="130" t="s">
        <v>12</v>
      </c>
      <c r="P11319" s="130" t="s">
        <v>13</v>
      </c>
      <c r="Q11319" s="130" t="s">
        <v>14</v>
      </c>
      <c r="R11319" s="130" t="s">
        <v>15</v>
      </c>
      <c r="S11319" s="130" t="s">
        <v>16</v>
      </c>
    </row>
    <row r="11320" spans="1:19" ht="11.25" thickBot="1" x14ac:dyDescent="0.2">
      <c r="A11320" s="107">
        <v>1</v>
      </c>
      <c r="B11320" s="132">
        <v>0.67030092592592594</v>
      </c>
      <c r="C11320" s="141" t="s">
        <v>8726</v>
      </c>
      <c r="D11320" s="141" t="s">
        <v>8727</v>
      </c>
      <c r="E11320" s="141" t="s">
        <v>8728</v>
      </c>
      <c r="F11320" s="141" t="s">
        <v>8729</v>
      </c>
      <c r="G11320" s="141" t="s">
        <v>8730</v>
      </c>
      <c r="H11320" s="141" t="s">
        <v>8731</v>
      </c>
      <c r="I11320" s="145">
        <v>18549.254000000001</v>
      </c>
      <c r="J11320" s="134" t="s">
        <v>7384</v>
      </c>
      <c r="K11320" s="141" t="s">
        <v>8732</v>
      </c>
      <c r="L11320" s="108">
        <v>312.00200000000001</v>
      </c>
      <c r="M11320" s="108">
        <v>28126.973999999998</v>
      </c>
      <c r="N11320" s="108">
        <v>60681.245000000003</v>
      </c>
      <c r="O11320" s="141" t="s">
        <v>8733</v>
      </c>
      <c r="P11320" s="108">
        <v>284909.94</v>
      </c>
      <c r="Q11320" s="108">
        <v>9454.1450000000004</v>
      </c>
      <c r="R11320" s="108">
        <v>20403.987000000001</v>
      </c>
      <c r="S11320" s="108">
        <v>108220.35</v>
      </c>
    </row>
    <row r="11321" spans="1:19" ht="11.25" thickBot="1" x14ac:dyDescent="0.2">
      <c r="A11321" s="112"/>
    </row>
    <row r="11322" spans="1:19" ht="11.25" thickBot="1" x14ac:dyDescent="0.2">
      <c r="A11322" s="107">
        <v>2</v>
      </c>
      <c r="B11322" s="132">
        <v>0.67047453703703708</v>
      </c>
      <c r="C11322" s="141" t="s">
        <v>8734</v>
      </c>
      <c r="D11322" s="141" t="s">
        <v>8735</v>
      </c>
      <c r="E11322" s="141" t="s">
        <v>8736</v>
      </c>
      <c r="F11322" s="141" t="s">
        <v>8737</v>
      </c>
      <c r="G11322" s="141" t="s">
        <v>8738</v>
      </c>
      <c r="H11322" s="141" t="s">
        <v>8739</v>
      </c>
      <c r="I11322" s="145">
        <v>18922.59</v>
      </c>
      <c r="J11322" s="134" t="s">
        <v>8740</v>
      </c>
      <c r="K11322" s="141" t="s">
        <v>8741</v>
      </c>
      <c r="L11322" s="108">
        <v>303.00200000000001</v>
      </c>
      <c r="M11322" s="108">
        <v>28702.758999999998</v>
      </c>
      <c r="N11322" s="108">
        <v>60973.095000000001</v>
      </c>
      <c r="O11322" s="141" t="s">
        <v>8742</v>
      </c>
      <c r="P11322" s="108">
        <v>286700.25</v>
      </c>
      <c r="Q11322" s="108">
        <v>9064.9719999999998</v>
      </c>
      <c r="R11322" s="108">
        <v>20439.021000000001</v>
      </c>
      <c r="S11322" s="108">
        <v>107945.93</v>
      </c>
    </row>
    <row r="11323" spans="1:19" ht="11.25" thickBot="1" x14ac:dyDescent="0.2">
      <c r="A11323" s="112"/>
    </row>
    <row r="11324" spans="1:19" ht="11.25" thickBot="1" x14ac:dyDescent="0.2">
      <c r="A11324" s="107">
        <v>3</v>
      </c>
      <c r="B11324" s="132">
        <v>0.67065972222222225</v>
      </c>
      <c r="C11324" s="141" t="s">
        <v>8743</v>
      </c>
      <c r="D11324" s="141" t="s">
        <v>8744</v>
      </c>
      <c r="E11324" s="141" t="s">
        <v>8745</v>
      </c>
      <c r="F11324" s="141" t="s">
        <v>8746</v>
      </c>
      <c r="G11324" s="141" t="s">
        <v>8747</v>
      </c>
      <c r="H11324" s="141" t="s">
        <v>8748</v>
      </c>
      <c r="I11324" s="145">
        <v>18841.516</v>
      </c>
      <c r="J11324" s="134" t="s">
        <v>8749</v>
      </c>
      <c r="K11324" s="141" t="s">
        <v>8750</v>
      </c>
      <c r="L11324" s="108">
        <v>328.00299999999999</v>
      </c>
      <c r="M11324" s="108">
        <v>29419.758000000002</v>
      </c>
      <c r="N11324" s="108">
        <v>61669.139000000003</v>
      </c>
      <c r="O11324" s="141" t="s">
        <v>8751</v>
      </c>
      <c r="P11324" s="108">
        <v>288503.89</v>
      </c>
      <c r="Q11324" s="108">
        <v>9080.9789999999994</v>
      </c>
      <c r="R11324" s="108">
        <v>19969.565999999999</v>
      </c>
      <c r="S11324" s="108">
        <v>107166.93</v>
      </c>
    </row>
    <row r="11325" spans="1:19" ht="11.25" thickBot="1" x14ac:dyDescent="0.2">
      <c r="A11325" s="112"/>
    </row>
    <row r="11326" spans="1:19" ht="11.25" thickBot="1" x14ac:dyDescent="0.2">
      <c r="A11326" s="135" t="s">
        <v>362</v>
      </c>
      <c r="B11326" s="112"/>
      <c r="C11326" s="141" t="s">
        <v>8752</v>
      </c>
      <c r="D11326" s="141" t="s">
        <v>8753</v>
      </c>
      <c r="E11326" s="141" t="s">
        <v>8754</v>
      </c>
      <c r="F11326" s="141" t="s">
        <v>8755</v>
      </c>
      <c r="G11326" s="141" t="s">
        <v>8756</v>
      </c>
      <c r="H11326" s="141" t="s">
        <v>8757</v>
      </c>
      <c r="I11326" s="140">
        <v>18771.12</v>
      </c>
      <c r="J11326" s="134" t="s">
        <v>8758</v>
      </c>
      <c r="K11326" s="141" t="s">
        <v>8759</v>
      </c>
      <c r="L11326" s="136">
        <v>314.33600000000001</v>
      </c>
      <c r="M11326" s="136">
        <v>28749.83</v>
      </c>
      <c r="N11326" s="136">
        <v>61107.826000000001</v>
      </c>
      <c r="O11326" s="141" t="s">
        <v>8760</v>
      </c>
      <c r="P11326" s="136">
        <v>286704.69</v>
      </c>
      <c r="Q11326" s="136">
        <v>9200.0319999999992</v>
      </c>
      <c r="R11326" s="136">
        <v>20270.858</v>
      </c>
      <c r="S11326" s="136">
        <v>107777.74</v>
      </c>
    </row>
    <row r="11327" spans="1:19" ht="11.25" thickBot="1" x14ac:dyDescent="0.2">
      <c r="A11327" s="112"/>
    </row>
    <row r="11328" spans="1:19" ht="11.25" thickBot="1" x14ac:dyDescent="0.2">
      <c r="A11328" s="138" t="s">
        <v>364</v>
      </c>
      <c r="B11328" s="112"/>
      <c r="C11328" s="141" t="s">
        <v>8761</v>
      </c>
      <c r="D11328" s="141" t="s">
        <v>8762</v>
      </c>
      <c r="E11328" s="141" t="s">
        <v>8763</v>
      </c>
      <c r="F11328" s="141" t="s">
        <v>8764</v>
      </c>
      <c r="G11328" s="141" t="s">
        <v>8765</v>
      </c>
      <c r="H11328" s="141" t="s">
        <v>8766</v>
      </c>
      <c r="I11328" s="140">
        <v>196.37100000000001</v>
      </c>
      <c r="J11328" s="134" t="s">
        <v>8767</v>
      </c>
      <c r="K11328" s="141" t="s">
        <v>8768</v>
      </c>
      <c r="L11328" s="136">
        <v>12.662000000000001</v>
      </c>
      <c r="M11328" s="136">
        <v>647.67600000000004</v>
      </c>
      <c r="N11328" s="136">
        <v>507.541</v>
      </c>
      <c r="O11328" s="141" t="s">
        <v>8769</v>
      </c>
      <c r="P11328" s="136">
        <v>1796.981</v>
      </c>
      <c r="Q11328" s="136">
        <v>220.214</v>
      </c>
      <c r="R11328" s="136">
        <v>261.51400000000001</v>
      </c>
      <c r="S11328" s="136">
        <v>546.48299999999995</v>
      </c>
    </row>
    <row r="11329" spans="1:19" ht="11.25" thickBot="1" x14ac:dyDescent="0.2">
      <c r="A11329" s="112"/>
    </row>
    <row r="11330" spans="1:19" ht="11.25" thickBot="1" x14ac:dyDescent="0.2">
      <c r="A11330" s="139" t="s">
        <v>366</v>
      </c>
      <c r="B11330" s="112"/>
      <c r="C11330" s="141" t="s">
        <v>8770</v>
      </c>
      <c r="D11330" s="141" t="s">
        <v>8771</v>
      </c>
      <c r="E11330" s="141" t="s">
        <v>6194</v>
      </c>
      <c r="F11330" s="141" t="s">
        <v>8772</v>
      </c>
      <c r="G11330" s="141" t="s">
        <v>7352</v>
      </c>
      <c r="H11330" s="141" t="s">
        <v>8773</v>
      </c>
      <c r="I11330" s="140">
        <v>1.046</v>
      </c>
      <c r="J11330" s="134" t="s">
        <v>3430</v>
      </c>
      <c r="K11330" s="141" t="s">
        <v>2066</v>
      </c>
      <c r="L11330" s="136">
        <v>4.0279999999999996</v>
      </c>
      <c r="M11330" s="136">
        <v>2.2530000000000001</v>
      </c>
      <c r="N11330" s="136">
        <v>0.83099999999999996</v>
      </c>
      <c r="O11330" s="141" t="s">
        <v>4486</v>
      </c>
      <c r="P11330" s="136">
        <v>0.627</v>
      </c>
      <c r="Q11330" s="136">
        <v>2.3940000000000001</v>
      </c>
      <c r="R11330" s="136">
        <v>1.29</v>
      </c>
      <c r="S11330" s="136">
        <v>0.50700000000000001</v>
      </c>
    </row>
    <row r="11331" spans="1:19" ht="11.25" thickBot="1" x14ac:dyDescent="0.2">
      <c r="A11331" s="112"/>
    </row>
    <row r="11332" spans="1:19" ht="11.25" thickBot="1" x14ac:dyDescent="0.2">
      <c r="A11332" s="106" t="s">
        <v>357</v>
      </c>
      <c r="B11332" s="106" t="s">
        <v>358</v>
      </c>
      <c r="C11332" s="130" t="s">
        <v>17</v>
      </c>
      <c r="D11332" s="130" t="s">
        <v>18</v>
      </c>
      <c r="E11332" s="131" t="s">
        <v>19</v>
      </c>
      <c r="F11332" s="131" t="s">
        <v>20</v>
      </c>
      <c r="G11332" s="130" t="s">
        <v>21</v>
      </c>
      <c r="H11332" s="130" t="s">
        <v>22</v>
      </c>
      <c r="I11332" s="130" t="s">
        <v>23</v>
      </c>
      <c r="J11332" s="130" t="s">
        <v>24</v>
      </c>
      <c r="K11332" s="131" t="s">
        <v>25</v>
      </c>
      <c r="L11332" s="131" t="s">
        <v>26</v>
      </c>
      <c r="M11332" s="130" t="s">
        <v>27</v>
      </c>
      <c r="N11332" s="130" t="s">
        <v>28</v>
      </c>
      <c r="O11332" s="130" t="s">
        <v>29</v>
      </c>
      <c r="P11332" s="130" t="s">
        <v>30</v>
      </c>
      <c r="Q11332" s="130" t="s">
        <v>31</v>
      </c>
      <c r="R11332" s="130" t="s">
        <v>32</v>
      </c>
      <c r="S11332" s="130" t="s">
        <v>33</v>
      </c>
    </row>
    <row r="11333" spans="1:19" ht="11.25" thickBot="1" x14ac:dyDescent="0.2">
      <c r="A11333" s="107">
        <v>1</v>
      </c>
      <c r="B11333" s="132">
        <v>0.67030092592592594</v>
      </c>
      <c r="C11333" s="108">
        <v>39125.705000000002</v>
      </c>
      <c r="D11333" s="108">
        <v>55922.955999999998</v>
      </c>
      <c r="E11333" s="145">
        <v>22007.617999999999</v>
      </c>
      <c r="F11333" s="145">
        <v>867969.96</v>
      </c>
      <c r="G11333" s="108">
        <v>20</v>
      </c>
      <c r="H11333" s="108">
        <v>91</v>
      </c>
      <c r="I11333" s="108">
        <v>380352.63</v>
      </c>
      <c r="J11333" s="141" t="s">
        <v>8774</v>
      </c>
      <c r="K11333" s="145">
        <v>173071.92</v>
      </c>
      <c r="L11333" s="134" t="s">
        <v>8775</v>
      </c>
      <c r="M11333" s="108">
        <v>1397.047</v>
      </c>
      <c r="N11333" s="108">
        <v>3952.375</v>
      </c>
      <c r="O11333" s="108">
        <v>10</v>
      </c>
      <c r="P11333" s="108">
        <v>204.001</v>
      </c>
      <c r="Q11333" s="108">
        <v>1028.0250000000001</v>
      </c>
      <c r="R11333" s="108">
        <v>790.01499999999999</v>
      </c>
      <c r="S11333" s="108">
        <v>735.01300000000003</v>
      </c>
    </row>
    <row r="11334" spans="1:19" ht="11.25" thickBot="1" x14ac:dyDescent="0.2">
      <c r="A11334" s="112"/>
    </row>
    <row r="11335" spans="1:19" ht="11.25" thickBot="1" x14ac:dyDescent="0.2">
      <c r="A11335" s="107">
        <v>2</v>
      </c>
      <c r="B11335" s="132">
        <v>0.67047453703703708</v>
      </c>
      <c r="C11335" s="108">
        <v>39263.964999999997</v>
      </c>
      <c r="D11335" s="108">
        <v>55588.061999999998</v>
      </c>
      <c r="E11335" s="145">
        <v>22859.535</v>
      </c>
      <c r="F11335" s="145">
        <v>867690.68</v>
      </c>
      <c r="G11335" s="108">
        <v>22</v>
      </c>
      <c r="H11335" s="108">
        <v>92</v>
      </c>
      <c r="I11335" s="108">
        <v>379910.67</v>
      </c>
      <c r="J11335" s="141" t="s">
        <v>8776</v>
      </c>
      <c r="K11335" s="145">
        <v>174460.43</v>
      </c>
      <c r="L11335" s="134" t="s">
        <v>8777</v>
      </c>
      <c r="M11335" s="108">
        <v>1206.0350000000001</v>
      </c>
      <c r="N11335" s="108">
        <v>3893.364</v>
      </c>
      <c r="O11335" s="108">
        <v>9</v>
      </c>
      <c r="P11335" s="108">
        <v>170.001</v>
      </c>
      <c r="Q11335" s="108">
        <v>968.02200000000005</v>
      </c>
      <c r="R11335" s="108">
        <v>764.01400000000001</v>
      </c>
      <c r="S11335" s="108">
        <v>752.01400000000001</v>
      </c>
    </row>
    <row r="11336" spans="1:19" ht="11.25" thickBot="1" x14ac:dyDescent="0.2">
      <c r="A11336" s="112"/>
    </row>
    <row r="11337" spans="1:19" ht="11.25" thickBot="1" x14ac:dyDescent="0.2">
      <c r="A11337" s="107">
        <v>3</v>
      </c>
      <c r="B11337" s="132">
        <v>0.67065972222222225</v>
      </c>
      <c r="C11337" s="108">
        <v>38886.258000000002</v>
      </c>
      <c r="D11337" s="108">
        <v>55101.773000000001</v>
      </c>
      <c r="E11337" s="145">
        <v>22548.196</v>
      </c>
      <c r="F11337" s="145">
        <v>859000.44</v>
      </c>
      <c r="G11337" s="108">
        <v>20</v>
      </c>
      <c r="H11337" s="108">
        <v>81</v>
      </c>
      <c r="I11337" s="108">
        <v>377917.92</v>
      </c>
      <c r="J11337" s="141" t="s">
        <v>8778</v>
      </c>
      <c r="K11337" s="145">
        <v>175705.83</v>
      </c>
      <c r="L11337" s="134" t="s">
        <v>8779</v>
      </c>
      <c r="M11337" s="108">
        <v>1252.038</v>
      </c>
      <c r="N11337" s="108">
        <v>3940.373</v>
      </c>
      <c r="O11337" s="108">
        <v>7</v>
      </c>
      <c r="P11337" s="108">
        <v>187.001</v>
      </c>
      <c r="Q11337" s="108">
        <v>986.02300000000002</v>
      </c>
      <c r="R11337" s="108">
        <v>647.01</v>
      </c>
      <c r="S11337" s="108">
        <v>734.01300000000003</v>
      </c>
    </row>
    <row r="11338" spans="1:19" ht="11.25" thickBot="1" x14ac:dyDescent="0.2">
      <c r="A11338" s="112"/>
    </row>
    <row r="11339" spans="1:19" ht="11.25" thickBot="1" x14ac:dyDescent="0.2">
      <c r="A11339" s="135" t="s">
        <v>362</v>
      </c>
      <c r="B11339" s="112"/>
      <c r="C11339" s="136">
        <v>39091.976000000002</v>
      </c>
      <c r="D11339" s="136">
        <v>55537.597000000002</v>
      </c>
      <c r="E11339" s="140">
        <v>22471.782999999999</v>
      </c>
      <c r="F11339" s="140">
        <v>864887.03</v>
      </c>
      <c r="G11339" s="136">
        <v>20.667000000000002</v>
      </c>
      <c r="H11339" s="136">
        <v>88</v>
      </c>
      <c r="I11339" s="136">
        <v>379393.74</v>
      </c>
      <c r="J11339" s="141" t="s">
        <v>8780</v>
      </c>
      <c r="K11339" s="140">
        <v>174412.73</v>
      </c>
      <c r="L11339" s="134" t="s">
        <v>8781</v>
      </c>
      <c r="M11339" s="136">
        <v>1285.04</v>
      </c>
      <c r="N11339" s="136">
        <v>3928.7040000000002</v>
      </c>
      <c r="O11339" s="136">
        <v>8.6669999999999998</v>
      </c>
      <c r="P11339" s="136">
        <v>187.001</v>
      </c>
      <c r="Q11339" s="136">
        <v>994.024</v>
      </c>
      <c r="R11339" s="136">
        <v>733.68</v>
      </c>
      <c r="S11339" s="136">
        <v>740.346</v>
      </c>
    </row>
    <row r="11340" spans="1:19" ht="11.25" thickBot="1" x14ac:dyDescent="0.2">
      <c r="A11340" s="112"/>
    </row>
    <row r="11341" spans="1:19" ht="11.25" thickBot="1" x14ac:dyDescent="0.2">
      <c r="A11341" s="138" t="s">
        <v>364</v>
      </c>
      <c r="B11341" s="112"/>
      <c r="C11341" s="136">
        <v>191.09899999999999</v>
      </c>
      <c r="D11341" s="136">
        <v>412.911</v>
      </c>
      <c r="E11341" s="140">
        <v>431.06799999999998</v>
      </c>
      <c r="F11341" s="140">
        <v>5099.8440000000001</v>
      </c>
      <c r="G11341" s="136">
        <v>1.155</v>
      </c>
      <c r="H11341" s="136">
        <v>6.0830000000000002</v>
      </c>
      <c r="I11341" s="136">
        <v>1297.0619999999999</v>
      </c>
      <c r="J11341" s="141" t="s">
        <v>8782</v>
      </c>
      <c r="K11341" s="140">
        <v>1317.6030000000001</v>
      </c>
      <c r="L11341" s="134" t="s">
        <v>8783</v>
      </c>
      <c r="M11341" s="136">
        <v>99.691000000000003</v>
      </c>
      <c r="N11341" s="136">
        <v>31.187999999999999</v>
      </c>
      <c r="O11341" s="136">
        <v>1.528</v>
      </c>
      <c r="P11341" s="136">
        <v>17</v>
      </c>
      <c r="Q11341" s="136">
        <v>30.791</v>
      </c>
      <c r="R11341" s="136">
        <v>76.176000000000002</v>
      </c>
      <c r="S11341" s="136">
        <v>10.116</v>
      </c>
    </row>
    <row r="11342" spans="1:19" ht="11.25" thickBot="1" x14ac:dyDescent="0.2">
      <c r="A11342" s="112"/>
    </row>
    <row r="11343" spans="1:19" ht="11.25" thickBot="1" x14ac:dyDescent="0.2">
      <c r="A11343" s="139" t="s">
        <v>366</v>
      </c>
      <c r="B11343" s="112"/>
      <c r="C11343" s="136">
        <v>0.48899999999999999</v>
      </c>
      <c r="D11343" s="136">
        <v>0.74299999999999999</v>
      </c>
      <c r="E11343" s="140">
        <v>1.9179999999999999</v>
      </c>
      <c r="F11343" s="140">
        <v>0.59</v>
      </c>
      <c r="G11343" s="136">
        <v>5.5869999999999997</v>
      </c>
      <c r="H11343" s="136">
        <v>6.9119999999999999</v>
      </c>
      <c r="I11343" s="136">
        <v>0.34200000000000003</v>
      </c>
      <c r="J11343" s="141" t="s">
        <v>8784</v>
      </c>
      <c r="K11343" s="140">
        <v>0.755</v>
      </c>
      <c r="L11343" s="134" t="s">
        <v>2066</v>
      </c>
      <c r="M11343" s="136">
        <v>7.758</v>
      </c>
      <c r="N11343" s="136">
        <v>0.79400000000000004</v>
      </c>
      <c r="O11343" s="136">
        <v>17.625</v>
      </c>
      <c r="P11343" s="136">
        <v>9.0909999999999993</v>
      </c>
      <c r="Q11343" s="136">
        <v>3.0979999999999999</v>
      </c>
      <c r="R11343" s="136">
        <v>10.382999999999999</v>
      </c>
      <c r="S11343" s="136">
        <v>1.3660000000000001</v>
      </c>
    </row>
    <row r="11344" spans="1:19" ht="11.25" thickBot="1" x14ac:dyDescent="0.2">
      <c r="A11344" s="112"/>
    </row>
    <row r="11345" spans="1:19" ht="11.25" thickBot="1" x14ac:dyDescent="0.2">
      <c r="A11345" s="106" t="s">
        <v>357</v>
      </c>
      <c r="B11345" s="106" t="s">
        <v>358</v>
      </c>
      <c r="C11345" s="131" t="s">
        <v>34</v>
      </c>
      <c r="D11345" s="131" t="s">
        <v>35</v>
      </c>
      <c r="E11345" s="130" t="s">
        <v>36</v>
      </c>
      <c r="F11345" s="130" t="s">
        <v>37</v>
      </c>
      <c r="G11345" s="130" t="s">
        <v>38</v>
      </c>
      <c r="H11345" s="130" t="s">
        <v>39</v>
      </c>
      <c r="I11345" s="130" t="s">
        <v>40</v>
      </c>
      <c r="J11345" s="130" t="s">
        <v>41</v>
      </c>
      <c r="K11345" s="130" t="s">
        <v>42</v>
      </c>
      <c r="L11345" s="130" t="s">
        <v>43</v>
      </c>
      <c r="M11345" s="130" t="s">
        <v>44</v>
      </c>
      <c r="N11345" s="130" t="s">
        <v>45</v>
      </c>
      <c r="O11345" s="130" t="s">
        <v>46</v>
      </c>
      <c r="P11345" s="130" t="s">
        <v>47</v>
      </c>
      <c r="Q11345" s="130" t="s">
        <v>48</v>
      </c>
      <c r="R11345" s="130" t="s">
        <v>49</v>
      </c>
      <c r="S11345" s="130" t="s">
        <v>50</v>
      </c>
    </row>
    <row r="11346" spans="1:19" ht="11.25" thickBot="1" x14ac:dyDescent="0.2">
      <c r="A11346" s="107">
        <v>1</v>
      </c>
      <c r="B11346" s="132">
        <v>0.67030092592592594</v>
      </c>
      <c r="C11346" s="145">
        <v>395644.49</v>
      </c>
      <c r="D11346" s="134" t="s">
        <v>8785</v>
      </c>
      <c r="E11346" s="108">
        <v>17265.151000000002</v>
      </c>
      <c r="F11346" s="108">
        <v>308.00200000000001</v>
      </c>
      <c r="G11346" s="108">
        <v>5</v>
      </c>
      <c r="H11346" s="108">
        <v>6476.0060000000003</v>
      </c>
      <c r="I11346" s="108">
        <v>326301.49</v>
      </c>
      <c r="J11346" s="141" t="s">
        <v>8786</v>
      </c>
      <c r="K11346" s="108">
        <v>18259.999</v>
      </c>
      <c r="L11346" s="108">
        <v>35084.517</v>
      </c>
      <c r="M11346" s="108">
        <v>5588.7489999999998</v>
      </c>
      <c r="N11346" s="108">
        <v>3886.3629999999998</v>
      </c>
      <c r="O11346" s="108">
        <v>690.01099999999997</v>
      </c>
      <c r="P11346" s="108">
        <v>842.01700000000005</v>
      </c>
      <c r="Q11346" s="108">
        <v>734.01300000000003</v>
      </c>
      <c r="R11346" s="108">
        <v>607.00900000000001</v>
      </c>
      <c r="S11346" s="108">
        <v>815.01599999999996</v>
      </c>
    </row>
    <row r="11347" spans="1:19" ht="11.25" thickBot="1" x14ac:dyDescent="0.2">
      <c r="A11347" s="112"/>
    </row>
    <row r="11348" spans="1:19" ht="11.25" thickBot="1" x14ac:dyDescent="0.2">
      <c r="A11348" s="107">
        <v>2</v>
      </c>
      <c r="B11348" s="132">
        <v>0.67047453703703708</v>
      </c>
      <c r="C11348" s="145">
        <v>400247.17</v>
      </c>
      <c r="D11348" s="134" t="s">
        <v>8787</v>
      </c>
      <c r="E11348" s="108">
        <v>17369.238000000001</v>
      </c>
      <c r="F11348" s="108">
        <v>337.00299999999999</v>
      </c>
      <c r="G11348" s="108">
        <v>4</v>
      </c>
      <c r="H11348" s="108">
        <v>6480.0079999999998</v>
      </c>
      <c r="I11348" s="108">
        <v>325635.18</v>
      </c>
      <c r="J11348" s="141" t="s">
        <v>8788</v>
      </c>
      <c r="K11348" s="108">
        <v>18754.437999999998</v>
      </c>
      <c r="L11348" s="108">
        <v>35514.243999999999</v>
      </c>
      <c r="M11348" s="108">
        <v>5571.7449999999999</v>
      </c>
      <c r="N11348" s="108">
        <v>4023.3890000000001</v>
      </c>
      <c r="O11348" s="108">
        <v>674.01099999999997</v>
      </c>
      <c r="P11348" s="108">
        <v>812.01599999999996</v>
      </c>
      <c r="Q11348" s="108">
        <v>768.01400000000001</v>
      </c>
      <c r="R11348" s="108">
        <v>683.01099999999997</v>
      </c>
      <c r="S11348" s="108">
        <v>865.01800000000003</v>
      </c>
    </row>
    <row r="11349" spans="1:19" ht="11.25" thickBot="1" x14ac:dyDescent="0.2">
      <c r="A11349" s="112"/>
    </row>
    <row r="11350" spans="1:19" ht="11.25" thickBot="1" x14ac:dyDescent="0.2">
      <c r="A11350" s="107">
        <v>3</v>
      </c>
      <c r="B11350" s="132">
        <v>0.67065972222222225</v>
      </c>
      <c r="C11350" s="145">
        <v>402132.96</v>
      </c>
      <c r="D11350" s="134" t="s">
        <v>8789</v>
      </c>
      <c r="E11350" s="108">
        <v>17505.350999999999</v>
      </c>
      <c r="F11350" s="108">
        <v>393.00400000000002</v>
      </c>
      <c r="G11350" s="108">
        <v>4</v>
      </c>
      <c r="H11350" s="108">
        <v>6426.991</v>
      </c>
      <c r="I11350" s="108">
        <v>325604.71000000002</v>
      </c>
      <c r="J11350" s="141" t="s">
        <v>8790</v>
      </c>
      <c r="K11350" s="108">
        <v>18210.955999999998</v>
      </c>
      <c r="L11350" s="108">
        <v>35223.752</v>
      </c>
      <c r="M11350" s="108">
        <v>5662.77</v>
      </c>
      <c r="N11350" s="108">
        <v>3917.3679999999999</v>
      </c>
      <c r="O11350" s="108">
        <v>643.01</v>
      </c>
      <c r="P11350" s="108">
        <v>830.01700000000005</v>
      </c>
      <c r="Q11350" s="108">
        <v>728.01300000000003</v>
      </c>
      <c r="R11350" s="108">
        <v>602.00900000000001</v>
      </c>
      <c r="S11350" s="108">
        <v>802.01499999999999</v>
      </c>
    </row>
    <row r="11351" spans="1:19" ht="11.25" thickBot="1" x14ac:dyDescent="0.2">
      <c r="A11351" s="112"/>
    </row>
    <row r="11352" spans="1:19" ht="11.25" thickBot="1" x14ac:dyDescent="0.2">
      <c r="A11352" s="135" t="s">
        <v>362</v>
      </c>
      <c r="B11352" s="112"/>
      <c r="C11352" s="140">
        <v>399341.54</v>
      </c>
      <c r="D11352" s="134" t="s">
        <v>8791</v>
      </c>
      <c r="E11352" s="136">
        <v>17379.913</v>
      </c>
      <c r="F11352" s="136">
        <v>346.00299999999999</v>
      </c>
      <c r="G11352" s="136">
        <v>4.3330000000000002</v>
      </c>
      <c r="H11352" s="136">
        <v>6461.0020000000004</v>
      </c>
      <c r="I11352" s="136">
        <v>325847.13</v>
      </c>
      <c r="J11352" s="141" t="s">
        <v>8792</v>
      </c>
      <c r="K11352" s="136">
        <v>18408.464</v>
      </c>
      <c r="L11352" s="136">
        <v>35274.171000000002</v>
      </c>
      <c r="M11352" s="136">
        <v>5607.7550000000001</v>
      </c>
      <c r="N11352" s="136">
        <v>3942.373</v>
      </c>
      <c r="O11352" s="136">
        <v>669.01099999999997</v>
      </c>
      <c r="P11352" s="136">
        <v>828.01599999999996</v>
      </c>
      <c r="Q11352" s="136">
        <v>743.34699999999998</v>
      </c>
      <c r="R11352" s="136">
        <v>630.67600000000004</v>
      </c>
      <c r="S11352" s="136">
        <v>827.35</v>
      </c>
    </row>
    <row r="11353" spans="1:19" ht="11.25" thickBot="1" x14ac:dyDescent="0.2">
      <c r="A11353" s="112"/>
    </row>
    <row r="11354" spans="1:19" ht="11.25" thickBot="1" x14ac:dyDescent="0.2">
      <c r="A11354" s="138" t="s">
        <v>364</v>
      </c>
      <c r="B11354" s="112"/>
      <c r="C11354" s="140">
        <v>3337.6909999999998</v>
      </c>
      <c r="D11354" s="134" t="s">
        <v>8793</v>
      </c>
      <c r="E11354" s="136">
        <v>120.456</v>
      </c>
      <c r="F11354" s="136">
        <v>43.21</v>
      </c>
      <c r="G11354" s="136">
        <v>0.57699999999999996</v>
      </c>
      <c r="H11354" s="136">
        <v>29.521999999999998</v>
      </c>
      <c r="I11354" s="136">
        <v>393.78199999999998</v>
      </c>
      <c r="J11354" s="141" t="s">
        <v>8794</v>
      </c>
      <c r="K11354" s="136">
        <v>300.62400000000002</v>
      </c>
      <c r="L11354" s="136">
        <v>219.255</v>
      </c>
      <c r="M11354" s="136">
        <v>48.396999999999998</v>
      </c>
      <c r="N11354" s="136">
        <v>71.853999999999999</v>
      </c>
      <c r="O11354" s="136">
        <v>23.896000000000001</v>
      </c>
      <c r="P11354" s="136">
        <v>15.1</v>
      </c>
      <c r="Q11354" s="136">
        <v>21.571999999999999</v>
      </c>
      <c r="R11354" s="136">
        <v>45.392000000000003</v>
      </c>
      <c r="S11354" s="136">
        <v>33.262999999999998</v>
      </c>
    </row>
    <row r="11355" spans="1:19" ht="11.25" thickBot="1" x14ac:dyDescent="0.2">
      <c r="A11355" s="112"/>
    </row>
    <row r="11356" spans="1:19" ht="11.25" thickBot="1" x14ac:dyDescent="0.2">
      <c r="A11356" s="139" t="s">
        <v>366</v>
      </c>
      <c r="B11356" s="112"/>
      <c r="C11356" s="140">
        <v>0.83599999999999997</v>
      </c>
      <c r="D11356" s="134" t="s">
        <v>2361</v>
      </c>
      <c r="E11356" s="136">
        <v>0.69299999999999995</v>
      </c>
      <c r="F11356" s="136">
        <v>12.488</v>
      </c>
      <c r="G11356" s="136">
        <v>13.323</v>
      </c>
      <c r="H11356" s="136">
        <v>0.45700000000000002</v>
      </c>
      <c r="I11356" s="136">
        <v>0.121</v>
      </c>
      <c r="J11356" s="141" t="s">
        <v>2522</v>
      </c>
      <c r="K11356" s="136">
        <v>1.633</v>
      </c>
      <c r="L11356" s="136">
        <v>0.622</v>
      </c>
      <c r="M11356" s="136">
        <v>0.86299999999999999</v>
      </c>
      <c r="N11356" s="136">
        <v>1.823</v>
      </c>
      <c r="O11356" s="136">
        <v>3.5720000000000001</v>
      </c>
      <c r="P11356" s="136">
        <v>1.8240000000000001</v>
      </c>
      <c r="Q11356" s="136">
        <v>2.9020000000000001</v>
      </c>
      <c r="R11356" s="136">
        <v>7.1970000000000001</v>
      </c>
      <c r="S11356" s="136">
        <v>4.0199999999999996</v>
      </c>
    </row>
    <row r="11357" spans="1:19" ht="11.25" thickBot="1" x14ac:dyDescent="0.2">
      <c r="A11357" s="112"/>
    </row>
    <row r="11358" spans="1:19" ht="11.25" thickBot="1" x14ac:dyDescent="0.2">
      <c r="A11358" s="106" t="s">
        <v>357</v>
      </c>
      <c r="B11358" s="106" t="s">
        <v>358</v>
      </c>
      <c r="C11358" s="130" t="s">
        <v>51</v>
      </c>
      <c r="D11358" s="130" t="s">
        <v>52</v>
      </c>
      <c r="E11358" s="130" t="s">
        <v>53</v>
      </c>
      <c r="F11358" s="130" t="s">
        <v>54</v>
      </c>
      <c r="G11358" s="130" t="s">
        <v>55</v>
      </c>
      <c r="H11358" s="130" t="s">
        <v>56</v>
      </c>
      <c r="I11358" s="130" t="s">
        <v>57</v>
      </c>
      <c r="J11358" s="130" t="s">
        <v>58</v>
      </c>
      <c r="K11358" s="130" t="s">
        <v>59</v>
      </c>
      <c r="L11358" s="130" t="s">
        <v>60</v>
      </c>
      <c r="M11358" s="130" t="s">
        <v>61</v>
      </c>
      <c r="N11358" s="130" t="s">
        <v>62</v>
      </c>
      <c r="O11358" s="130" t="s">
        <v>63</v>
      </c>
      <c r="P11358" s="130" t="s">
        <v>64</v>
      </c>
      <c r="Q11358" s="131" t="s">
        <v>65</v>
      </c>
      <c r="R11358" s="131" t="s">
        <v>66</v>
      </c>
      <c r="S11358" s="130" t="s">
        <v>67</v>
      </c>
    </row>
    <row r="11359" spans="1:19" ht="11.25" thickBot="1" x14ac:dyDescent="0.2">
      <c r="A11359" s="107">
        <v>1</v>
      </c>
      <c r="B11359" s="132">
        <v>0.67030092592592594</v>
      </c>
      <c r="C11359" s="108">
        <v>619.00900000000001</v>
      </c>
      <c r="D11359" s="108">
        <v>589.00800000000004</v>
      </c>
      <c r="E11359" s="108">
        <v>237.001</v>
      </c>
      <c r="F11359" s="108">
        <v>317.00200000000001</v>
      </c>
      <c r="G11359" s="108">
        <v>224.001</v>
      </c>
      <c r="H11359" s="108">
        <v>270.00200000000001</v>
      </c>
      <c r="I11359" s="108">
        <v>2575.1590000000001</v>
      </c>
      <c r="J11359" s="108">
        <v>7416.32</v>
      </c>
      <c r="K11359" s="108">
        <v>10774.786</v>
      </c>
      <c r="L11359" s="108">
        <v>10</v>
      </c>
      <c r="M11359" s="108">
        <v>6</v>
      </c>
      <c r="N11359" s="108">
        <v>982.02300000000002</v>
      </c>
      <c r="O11359" s="108">
        <v>439.005</v>
      </c>
      <c r="P11359" s="108">
        <v>15575.82</v>
      </c>
      <c r="Q11359" s="145">
        <v>1770902.8</v>
      </c>
      <c r="R11359" s="134" t="s">
        <v>8795</v>
      </c>
      <c r="S11359" s="108">
        <v>5372.6930000000002</v>
      </c>
    </row>
    <row r="11360" spans="1:19" ht="11.25" thickBot="1" x14ac:dyDescent="0.2">
      <c r="A11360" s="112"/>
    </row>
    <row r="11361" spans="1:19" ht="11.25" thickBot="1" x14ac:dyDescent="0.2">
      <c r="A11361" s="107">
        <v>2</v>
      </c>
      <c r="B11361" s="132">
        <v>0.67047453703703708</v>
      </c>
      <c r="C11361" s="108">
        <v>615.00900000000001</v>
      </c>
      <c r="D11361" s="108">
        <v>561.00800000000004</v>
      </c>
      <c r="E11361" s="108">
        <v>253.00200000000001</v>
      </c>
      <c r="F11361" s="108">
        <v>352.00299999999999</v>
      </c>
      <c r="G11361" s="108">
        <v>199.001</v>
      </c>
      <c r="H11361" s="108">
        <v>315.00200000000001</v>
      </c>
      <c r="I11361" s="108">
        <v>2584.16</v>
      </c>
      <c r="J11361" s="108">
        <v>7320.2860000000001</v>
      </c>
      <c r="K11361" s="108">
        <v>10962.884</v>
      </c>
      <c r="L11361" s="108">
        <v>8</v>
      </c>
      <c r="M11361" s="108">
        <v>6</v>
      </c>
      <c r="N11361" s="108">
        <v>1071.027</v>
      </c>
      <c r="O11361" s="108">
        <v>421.00400000000002</v>
      </c>
      <c r="P11361" s="108">
        <v>15617.852000000001</v>
      </c>
      <c r="Q11361" s="145">
        <v>1803901.7</v>
      </c>
      <c r="R11361" s="134" t="s">
        <v>8796</v>
      </c>
      <c r="S11361" s="108">
        <v>5302.6750000000002</v>
      </c>
    </row>
    <row r="11362" spans="1:19" ht="11.25" thickBot="1" x14ac:dyDescent="0.2">
      <c r="A11362" s="112"/>
    </row>
    <row r="11363" spans="1:19" ht="11.25" thickBot="1" x14ac:dyDescent="0.2">
      <c r="A11363" s="107">
        <v>3</v>
      </c>
      <c r="B11363" s="132">
        <v>0.67065972222222225</v>
      </c>
      <c r="C11363" s="108">
        <v>618.00900000000001</v>
      </c>
      <c r="D11363" s="108">
        <v>573.00800000000004</v>
      </c>
      <c r="E11363" s="108">
        <v>237.001</v>
      </c>
      <c r="F11363" s="108">
        <v>296.00200000000001</v>
      </c>
      <c r="G11363" s="108">
        <v>229.001</v>
      </c>
      <c r="H11363" s="108">
        <v>413.00400000000002</v>
      </c>
      <c r="I11363" s="108">
        <v>2547.1559999999999</v>
      </c>
      <c r="J11363" s="108">
        <v>7443.3289999999997</v>
      </c>
      <c r="K11363" s="108">
        <v>10818.808000000001</v>
      </c>
      <c r="L11363" s="108">
        <v>13</v>
      </c>
      <c r="M11363" s="108">
        <v>53</v>
      </c>
      <c r="N11363" s="108">
        <v>1023.025</v>
      </c>
      <c r="O11363" s="108">
        <v>422.00400000000002</v>
      </c>
      <c r="P11363" s="108">
        <v>15301.617</v>
      </c>
      <c r="Q11363" s="145">
        <v>1812529.4</v>
      </c>
      <c r="R11363" s="134" t="s">
        <v>8797</v>
      </c>
      <c r="S11363" s="108">
        <v>5172.6419999999998</v>
      </c>
    </row>
    <row r="11364" spans="1:19" ht="11.25" thickBot="1" x14ac:dyDescent="0.2">
      <c r="A11364" s="112"/>
    </row>
    <row r="11365" spans="1:19" ht="11.25" thickBot="1" x14ac:dyDescent="0.2">
      <c r="A11365" s="135" t="s">
        <v>362</v>
      </c>
      <c r="B11365" s="112"/>
      <c r="C11365" s="136">
        <v>617.34199999999998</v>
      </c>
      <c r="D11365" s="136">
        <v>574.34100000000001</v>
      </c>
      <c r="E11365" s="136">
        <v>242.33500000000001</v>
      </c>
      <c r="F11365" s="136">
        <v>321.66899999999998</v>
      </c>
      <c r="G11365" s="136">
        <v>217.334</v>
      </c>
      <c r="H11365" s="136">
        <v>332.66899999999998</v>
      </c>
      <c r="I11365" s="136">
        <v>2568.8249999999998</v>
      </c>
      <c r="J11365" s="136">
        <v>7393.3119999999999</v>
      </c>
      <c r="K11365" s="136">
        <v>10852.159</v>
      </c>
      <c r="L11365" s="136">
        <v>10.333</v>
      </c>
      <c r="M11365" s="136">
        <v>21.667000000000002</v>
      </c>
      <c r="N11365" s="136">
        <v>1025.3589999999999</v>
      </c>
      <c r="O11365" s="136">
        <v>427.33800000000002</v>
      </c>
      <c r="P11365" s="136">
        <v>15498.43</v>
      </c>
      <c r="Q11365" s="140">
        <v>1795778</v>
      </c>
      <c r="R11365" s="134" t="s">
        <v>8798</v>
      </c>
      <c r="S11365" s="136">
        <v>5282.67</v>
      </c>
    </row>
    <row r="11366" spans="1:19" ht="11.25" thickBot="1" x14ac:dyDescent="0.2">
      <c r="A11366" s="112"/>
    </row>
    <row r="11367" spans="1:19" ht="11.25" thickBot="1" x14ac:dyDescent="0.2">
      <c r="A11367" s="138" t="s">
        <v>364</v>
      </c>
      <c r="B11367" s="112"/>
      <c r="C11367" s="136">
        <v>2.0819999999999999</v>
      </c>
      <c r="D11367" s="136">
        <v>14.048</v>
      </c>
      <c r="E11367" s="136">
        <v>9.2379999999999995</v>
      </c>
      <c r="F11367" s="136">
        <v>28.291</v>
      </c>
      <c r="G11367" s="136">
        <v>16.073</v>
      </c>
      <c r="H11367" s="136">
        <v>73.12</v>
      </c>
      <c r="I11367" s="136">
        <v>19.297999999999998</v>
      </c>
      <c r="J11367" s="136">
        <v>64.668000000000006</v>
      </c>
      <c r="K11367" s="136">
        <v>98.384</v>
      </c>
      <c r="L11367" s="136">
        <v>2.5169999999999999</v>
      </c>
      <c r="M11367" s="136">
        <v>27.135999999999999</v>
      </c>
      <c r="N11367" s="136">
        <v>44.548000000000002</v>
      </c>
      <c r="O11367" s="136">
        <v>10.116</v>
      </c>
      <c r="P11367" s="136">
        <v>171.73500000000001</v>
      </c>
      <c r="Q11367" s="140">
        <v>21970.204000000002</v>
      </c>
      <c r="R11367" s="134" t="s">
        <v>8799</v>
      </c>
      <c r="S11367" s="136">
        <v>101.515</v>
      </c>
    </row>
    <row r="11368" spans="1:19" ht="11.25" thickBot="1" x14ac:dyDescent="0.2">
      <c r="A11368" s="112"/>
    </row>
    <row r="11369" spans="1:19" ht="11.25" thickBot="1" x14ac:dyDescent="0.2">
      <c r="A11369" s="139" t="s">
        <v>366</v>
      </c>
      <c r="B11369" s="112"/>
      <c r="C11369" s="136">
        <v>0.33700000000000002</v>
      </c>
      <c r="D11369" s="136">
        <v>2.4460000000000002</v>
      </c>
      <c r="E11369" s="136">
        <v>3.8119999999999998</v>
      </c>
      <c r="F11369" s="136">
        <v>8.7949999999999999</v>
      </c>
      <c r="G11369" s="136">
        <v>7.3949999999999996</v>
      </c>
      <c r="H11369" s="136">
        <v>21.98</v>
      </c>
      <c r="I11369" s="136">
        <v>0.751</v>
      </c>
      <c r="J11369" s="136">
        <v>0.875</v>
      </c>
      <c r="K11369" s="136">
        <v>0.90700000000000003</v>
      </c>
      <c r="L11369" s="136">
        <v>24.353999999999999</v>
      </c>
      <c r="M11369" s="136">
        <v>125.241</v>
      </c>
      <c r="N11369" s="136">
        <v>4.3449999999999998</v>
      </c>
      <c r="O11369" s="136">
        <v>2.367</v>
      </c>
      <c r="P11369" s="136">
        <v>1.1080000000000001</v>
      </c>
      <c r="Q11369" s="140">
        <v>1.2230000000000001</v>
      </c>
      <c r="R11369" s="134" t="s">
        <v>3457</v>
      </c>
      <c r="S11369" s="136">
        <v>1.9219999999999999</v>
      </c>
    </row>
    <row r="11370" spans="1:19" ht="11.25" thickBot="1" x14ac:dyDescent="0.2">
      <c r="A11370" s="112"/>
    </row>
    <row r="11371" spans="1:19" ht="11.25" thickBot="1" x14ac:dyDescent="0.2">
      <c r="A11371" s="106" t="s">
        <v>357</v>
      </c>
      <c r="B11371" s="106" t="s">
        <v>358</v>
      </c>
      <c r="C11371" s="130" t="s">
        <v>68</v>
      </c>
    </row>
    <row r="11372" spans="1:19" ht="11.25" thickBot="1" x14ac:dyDescent="0.2">
      <c r="A11372" s="107">
        <v>1</v>
      </c>
      <c r="B11372" s="132">
        <v>0.67030092592592594</v>
      </c>
      <c r="C11372" s="108">
        <v>1005.024</v>
      </c>
    </row>
    <row r="11373" spans="1:19" ht="11.25" thickBot="1" x14ac:dyDescent="0.2">
      <c r="A11373" s="112"/>
    </row>
    <row r="11374" spans="1:19" ht="11.25" thickBot="1" x14ac:dyDescent="0.2">
      <c r="A11374" s="107">
        <v>2</v>
      </c>
      <c r="B11374" s="132">
        <v>0.67047453703703708</v>
      </c>
      <c r="C11374" s="108">
        <v>996.024</v>
      </c>
    </row>
    <row r="11375" spans="1:19" ht="11.25" thickBot="1" x14ac:dyDescent="0.2">
      <c r="A11375" s="112"/>
    </row>
    <row r="11376" spans="1:19" ht="11.25" thickBot="1" x14ac:dyDescent="0.2">
      <c r="A11376" s="107">
        <v>3</v>
      </c>
      <c r="B11376" s="132">
        <v>0.67065972222222225</v>
      </c>
      <c r="C11376" s="108">
        <v>1052.027</v>
      </c>
    </row>
    <row r="11377" spans="1:19" ht="11.25" thickBot="1" x14ac:dyDescent="0.2">
      <c r="A11377" s="112"/>
    </row>
    <row r="11378" spans="1:19" ht="11.25" thickBot="1" x14ac:dyDescent="0.2">
      <c r="A11378" s="135" t="s">
        <v>362</v>
      </c>
      <c r="B11378" s="112"/>
      <c r="C11378" s="136">
        <v>1017.692</v>
      </c>
    </row>
    <row r="11379" spans="1:19" ht="11.25" thickBot="1" x14ac:dyDescent="0.2">
      <c r="A11379" s="112"/>
    </row>
    <row r="11380" spans="1:19" ht="11.25" thickBot="1" x14ac:dyDescent="0.2">
      <c r="A11380" s="138" t="s">
        <v>364</v>
      </c>
      <c r="B11380" s="112"/>
      <c r="C11380" s="136">
        <v>30.074000000000002</v>
      </c>
    </row>
    <row r="11381" spans="1:19" ht="11.25" thickBot="1" x14ac:dyDescent="0.2">
      <c r="A11381" s="112"/>
    </row>
    <row r="11382" spans="1:19" ht="11.25" thickBot="1" x14ac:dyDescent="0.2">
      <c r="A11382" s="139" t="s">
        <v>366</v>
      </c>
      <c r="B11382" s="112"/>
      <c r="C11382" s="136">
        <v>2.9550000000000001</v>
      </c>
    </row>
    <row r="11383" spans="1:19" ht="10.5" x14ac:dyDescent="0.15">
      <c r="A11383" s="112"/>
    </row>
    <row r="11384" spans="1:19" x14ac:dyDescent="0.15">
      <c r="A11384" s="129"/>
      <c r="B11384" s="86" t="s">
        <v>3458</v>
      </c>
    </row>
    <row r="11385" spans="1:19" ht="9.75" thickBot="1" x14ac:dyDescent="0.2">
      <c r="A11385" s="81" t="s">
        <v>5871</v>
      </c>
    </row>
    <row r="11386" spans="1:19" ht="11.25" thickBot="1" x14ac:dyDescent="0.2">
      <c r="A11386" s="106" t="s">
        <v>357</v>
      </c>
      <c r="B11386" s="106" t="s">
        <v>358</v>
      </c>
      <c r="C11386" s="130" t="s">
        <v>0</v>
      </c>
      <c r="D11386" s="130" t="s">
        <v>1</v>
      </c>
      <c r="E11386" s="130" t="s">
        <v>2</v>
      </c>
      <c r="F11386" s="130" t="s">
        <v>3</v>
      </c>
      <c r="G11386" s="130" t="s">
        <v>4</v>
      </c>
      <c r="H11386" s="130" t="s">
        <v>5</v>
      </c>
      <c r="I11386" s="131" t="s">
        <v>6</v>
      </c>
      <c r="J11386" s="131" t="s">
        <v>7</v>
      </c>
      <c r="K11386" s="130" t="s">
        <v>8</v>
      </c>
      <c r="L11386" s="130" t="s">
        <v>9</v>
      </c>
      <c r="M11386" s="130" t="s">
        <v>10</v>
      </c>
      <c r="N11386" s="130" t="s">
        <v>11</v>
      </c>
      <c r="O11386" s="130" t="s">
        <v>12</v>
      </c>
      <c r="P11386" s="130" t="s">
        <v>13</v>
      </c>
      <c r="Q11386" s="130" t="s">
        <v>14</v>
      </c>
      <c r="R11386" s="130" t="s">
        <v>15</v>
      </c>
      <c r="S11386" s="130" t="s">
        <v>16</v>
      </c>
    </row>
    <row r="11387" spans="1:19" ht="11.25" thickBot="1" x14ac:dyDescent="0.2">
      <c r="A11387" s="107">
        <v>1</v>
      </c>
      <c r="B11387" s="132">
        <v>0.67543981481481474</v>
      </c>
      <c r="C11387" s="141" t="s">
        <v>8800</v>
      </c>
      <c r="D11387" s="141" t="s">
        <v>8801</v>
      </c>
      <c r="E11387" s="141" t="s">
        <v>8802</v>
      </c>
      <c r="F11387" s="141" t="s">
        <v>8803</v>
      </c>
      <c r="G11387" s="141" t="s">
        <v>8804</v>
      </c>
      <c r="H11387" s="141" t="s">
        <v>8805</v>
      </c>
      <c r="I11387" s="145">
        <v>18428.147000000001</v>
      </c>
      <c r="J11387" s="134" t="s">
        <v>8806</v>
      </c>
      <c r="K11387" s="141" t="s">
        <v>8807</v>
      </c>
      <c r="L11387" s="108">
        <v>367.00299999999999</v>
      </c>
      <c r="M11387" s="108">
        <v>34111.904000000002</v>
      </c>
      <c r="N11387" s="108">
        <v>68948.906000000003</v>
      </c>
      <c r="O11387" s="141" t="s">
        <v>8808</v>
      </c>
      <c r="P11387" s="108">
        <v>338656.32</v>
      </c>
      <c r="Q11387" s="108">
        <v>12927.009</v>
      </c>
      <c r="R11387" s="108">
        <v>19720.329000000002</v>
      </c>
      <c r="S11387" s="108">
        <v>107412.19</v>
      </c>
    </row>
    <row r="11388" spans="1:19" ht="11.25" thickBot="1" x14ac:dyDescent="0.2">
      <c r="A11388" s="112"/>
    </row>
    <row r="11389" spans="1:19" ht="11.25" thickBot="1" x14ac:dyDescent="0.2">
      <c r="A11389" s="107">
        <v>2</v>
      </c>
      <c r="B11389" s="132">
        <v>0.67561342592592588</v>
      </c>
      <c r="C11389" s="141" t="s">
        <v>8809</v>
      </c>
      <c r="D11389" s="141" t="s">
        <v>8810</v>
      </c>
      <c r="E11389" s="141" t="s">
        <v>8811</v>
      </c>
      <c r="F11389" s="141" t="s">
        <v>8812</v>
      </c>
      <c r="G11389" s="141" t="s">
        <v>8813</v>
      </c>
      <c r="H11389" s="141" t="s">
        <v>8814</v>
      </c>
      <c r="I11389" s="145">
        <v>18416.135999999999</v>
      </c>
      <c r="J11389" s="134" t="s">
        <v>8815</v>
      </c>
      <c r="K11389" s="141" t="s">
        <v>8816</v>
      </c>
      <c r="L11389" s="108">
        <v>315.00200000000001</v>
      </c>
      <c r="M11389" s="108">
        <v>34900.207999999999</v>
      </c>
      <c r="N11389" s="108">
        <v>68824.495999999999</v>
      </c>
      <c r="O11389" s="141" t="s">
        <v>8817</v>
      </c>
      <c r="P11389" s="108">
        <v>339843.42</v>
      </c>
      <c r="Q11389" s="108">
        <v>12764.909</v>
      </c>
      <c r="R11389" s="108">
        <v>19768.374</v>
      </c>
      <c r="S11389" s="108">
        <v>106455.29</v>
      </c>
    </row>
    <row r="11390" spans="1:19" ht="11.25" thickBot="1" x14ac:dyDescent="0.2">
      <c r="A11390" s="112"/>
    </row>
    <row r="11391" spans="1:19" ht="11.25" thickBot="1" x14ac:dyDescent="0.2">
      <c r="A11391" s="107">
        <v>3</v>
      </c>
      <c r="B11391" s="132">
        <v>0.67579861111111106</v>
      </c>
      <c r="C11391" s="141" t="s">
        <v>8818</v>
      </c>
      <c r="D11391" s="141" t="s">
        <v>8819</v>
      </c>
      <c r="E11391" s="141" t="s">
        <v>8820</v>
      </c>
      <c r="F11391" s="141" t="s">
        <v>8821</v>
      </c>
      <c r="G11391" s="141" t="s">
        <v>8822</v>
      </c>
      <c r="H11391" s="141" t="s">
        <v>8823</v>
      </c>
      <c r="I11391" s="145">
        <v>18594.294000000002</v>
      </c>
      <c r="J11391" s="134" t="s">
        <v>8824</v>
      </c>
      <c r="K11391" s="141" t="s">
        <v>8825</v>
      </c>
      <c r="L11391" s="108">
        <v>364.00299999999999</v>
      </c>
      <c r="M11391" s="108">
        <v>34247.125999999997</v>
      </c>
      <c r="N11391" s="108">
        <v>68480.365000000005</v>
      </c>
      <c r="O11391" s="141" t="s">
        <v>8826</v>
      </c>
      <c r="P11391" s="108">
        <v>338339.23</v>
      </c>
      <c r="Q11391" s="108">
        <v>12518.76</v>
      </c>
      <c r="R11391" s="108">
        <v>20120.712</v>
      </c>
      <c r="S11391" s="108">
        <v>106407.05</v>
      </c>
    </row>
    <row r="11392" spans="1:19" ht="11.25" thickBot="1" x14ac:dyDescent="0.2">
      <c r="A11392" s="112"/>
    </row>
    <row r="11393" spans="1:19" ht="11.25" thickBot="1" x14ac:dyDescent="0.2">
      <c r="A11393" s="135" t="s">
        <v>362</v>
      </c>
      <c r="B11393" s="112"/>
      <c r="C11393" s="141" t="s">
        <v>8827</v>
      </c>
      <c r="D11393" s="141" t="s">
        <v>8828</v>
      </c>
      <c r="E11393" s="141" t="s">
        <v>8829</v>
      </c>
      <c r="F11393" s="141" t="s">
        <v>8830</v>
      </c>
      <c r="G11393" s="141" t="s">
        <v>8831</v>
      </c>
      <c r="H11393" s="141" t="s">
        <v>8832</v>
      </c>
      <c r="I11393" s="140">
        <v>18479.526000000002</v>
      </c>
      <c r="J11393" s="134" t="s">
        <v>8833</v>
      </c>
      <c r="K11393" s="141" t="s">
        <v>8834</v>
      </c>
      <c r="L11393" s="136">
        <v>348.67</v>
      </c>
      <c r="M11393" s="136">
        <v>34419.745999999999</v>
      </c>
      <c r="N11393" s="136">
        <v>68751.255999999994</v>
      </c>
      <c r="O11393" s="141" t="s">
        <v>8835</v>
      </c>
      <c r="P11393" s="136">
        <v>338946.33</v>
      </c>
      <c r="Q11393" s="136">
        <v>12736.893</v>
      </c>
      <c r="R11393" s="136">
        <v>19869.805</v>
      </c>
      <c r="S11393" s="136">
        <v>106758.17</v>
      </c>
    </row>
    <row r="11394" spans="1:19" ht="11.25" thickBot="1" x14ac:dyDescent="0.2">
      <c r="A11394" s="112"/>
    </row>
    <row r="11395" spans="1:19" ht="11.25" thickBot="1" x14ac:dyDescent="0.2">
      <c r="A11395" s="138" t="s">
        <v>364</v>
      </c>
      <c r="B11395" s="112"/>
      <c r="C11395" s="141" t="s">
        <v>8836</v>
      </c>
      <c r="D11395" s="141" t="s">
        <v>8837</v>
      </c>
      <c r="E11395" s="141" t="s">
        <v>8838</v>
      </c>
      <c r="F11395" s="141" t="s">
        <v>8839</v>
      </c>
      <c r="G11395" s="141" t="s">
        <v>8840</v>
      </c>
      <c r="H11395" s="141" t="s">
        <v>8841</v>
      </c>
      <c r="I11395" s="140">
        <v>99.573999999999998</v>
      </c>
      <c r="J11395" s="134" t="s">
        <v>8842</v>
      </c>
      <c r="K11395" s="141" t="s">
        <v>8843</v>
      </c>
      <c r="L11395" s="136">
        <v>29.195</v>
      </c>
      <c r="M11395" s="136">
        <v>421.55</v>
      </c>
      <c r="N11395" s="136">
        <v>242.70500000000001</v>
      </c>
      <c r="O11395" s="141" t="s">
        <v>8844</v>
      </c>
      <c r="P11395" s="136">
        <v>792.91899999999998</v>
      </c>
      <c r="Q11395" s="136">
        <v>205.56200000000001</v>
      </c>
      <c r="R11395" s="136">
        <v>218.61500000000001</v>
      </c>
      <c r="S11395" s="136">
        <v>566.90300000000002</v>
      </c>
    </row>
    <row r="11396" spans="1:19" ht="11.25" thickBot="1" x14ac:dyDescent="0.2">
      <c r="A11396" s="112"/>
    </row>
    <row r="11397" spans="1:19" ht="11.25" thickBot="1" x14ac:dyDescent="0.2">
      <c r="A11397" s="139" t="s">
        <v>366</v>
      </c>
      <c r="B11397" s="112"/>
      <c r="C11397" s="141" t="s">
        <v>4020</v>
      </c>
      <c r="D11397" s="141" t="s">
        <v>8845</v>
      </c>
      <c r="E11397" s="141" t="s">
        <v>8846</v>
      </c>
      <c r="F11397" s="141" t="s">
        <v>4587</v>
      </c>
      <c r="G11397" s="141" t="s">
        <v>8847</v>
      </c>
      <c r="H11397" s="141" t="s">
        <v>8848</v>
      </c>
      <c r="I11397" s="140">
        <v>0.53900000000000003</v>
      </c>
      <c r="J11397" s="134" t="s">
        <v>1502</v>
      </c>
      <c r="K11397" s="141" t="s">
        <v>8849</v>
      </c>
      <c r="L11397" s="136">
        <v>8.3729999999999993</v>
      </c>
      <c r="M11397" s="136">
        <v>1.2250000000000001</v>
      </c>
      <c r="N11397" s="136">
        <v>0.35299999999999998</v>
      </c>
      <c r="O11397" s="141" t="s">
        <v>8850</v>
      </c>
      <c r="P11397" s="136">
        <v>0.23400000000000001</v>
      </c>
      <c r="Q11397" s="136">
        <v>1.6140000000000001</v>
      </c>
      <c r="R11397" s="136">
        <v>1.1000000000000001</v>
      </c>
      <c r="S11397" s="136">
        <v>0.53100000000000003</v>
      </c>
    </row>
    <row r="11398" spans="1:19" ht="11.25" thickBot="1" x14ac:dyDescent="0.2">
      <c r="A11398" s="112"/>
    </row>
    <row r="11399" spans="1:19" ht="11.25" thickBot="1" x14ac:dyDescent="0.2">
      <c r="A11399" s="106" t="s">
        <v>357</v>
      </c>
      <c r="B11399" s="106" t="s">
        <v>358</v>
      </c>
      <c r="C11399" s="130" t="s">
        <v>17</v>
      </c>
      <c r="D11399" s="130" t="s">
        <v>18</v>
      </c>
      <c r="E11399" s="131" t="s">
        <v>19</v>
      </c>
      <c r="F11399" s="131" t="s">
        <v>20</v>
      </c>
      <c r="G11399" s="130" t="s">
        <v>21</v>
      </c>
      <c r="H11399" s="130" t="s">
        <v>22</v>
      </c>
      <c r="I11399" s="130" t="s">
        <v>23</v>
      </c>
      <c r="J11399" s="130" t="s">
        <v>24</v>
      </c>
      <c r="K11399" s="131" t="s">
        <v>25</v>
      </c>
      <c r="L11399" s="131" t="s">
        <v>26</v>
      </c>
      <c r="M11399" s="130" t="s">
        <v>27</v>
      </c>
      <c r="N11399" s="130" t="s">
        <v>28</v>
      </c>
      <c r="O11399" s="130" t="s">
        <v>29</v>
      </c>
      <c r="P11399" s="130" t="s">
        <v>30</v>
      </c>
      <c r="Q11399" s="130" t="s">
        <v>31</v>
      </c>
      <c r="R11399" s="130" t="s">
        <v>32</v>
      </c>
      <c r="S11399" s="130" t="s">
        <v>33</v>
      </c>
    </row>
    <row r="11400" spans="1:19" ht="11.25" thickBot="1" x14ac:dyDescent="0.2">
      <c r="A11400" s="107">
        <v>1</v>
      </c>
      <c r="B11400" s="132">
        <v>0.67543981481481474</v>
      </c>
      <c r="C11400" s="108">
        <v>39760.906000000003</v>
      </c>
      <c r="D11400" s="108">
        <v>43065.464999999997</v>
      </c>
      <c r="E11400" s="145">
        <v>21727.324000000001</v>
      </c>
      <c r="F11400" s="145">
        <v>851674.69</v>
      </c>
      <c r="G11400" s="108">
        <v>29</v>
      </c>
      <c r="H11400" s="108">
        <v>115</v>
      </c>
      <c r="I11400" s="108">
        <v>356516.62</v>
      </c>
      <c r="J11400" s="141" t="s">
        <v>8851</v>
      </c>
      <c r="K11400" s="145">
        <v>168929.12</v>
      </c>
      <c r="L11400" s="134" t="s">
        <v>8852</v>
      </c>
      <c r="M11400" s="108">
        <v>2106.1060000000002</v>
      </c>
      <c r="N11400" s="108">
        <v>2853.1950000000002</v>
      </c>
      <c r="O11400" s="108">
        <v>4</v>
      </c>
      <c r="P11400" s="108">
        <v>126</v>
      </c>
      <c r="Q11400" s="108">
        <v>578.00800000000004</v>
      </c>
      <c r="R11400" s="108">
        <v>683.01099999999997</v>
      </c>
      <c r="S11400" s="108">
        <v>413.00400000000002</v>
      </c>
    </row>
    <row r="11401" spans="1:19" ht="11.25" thickBot="1" x14ac:dyDescent="0.2">
      <c r="A11401" s="112"/>
    </row>
    <row r="11402" spans="1:19" ht="11.25" thickBot="1" x14ac:dyDescent="0.2">
      <c r="A11402" s="107">
        <v>2</v>
      </c>
      <c r="B11402" s="132">
        <v>0.67561342592592588</v>
      </c>
      <c r="C11402" s="108">
        <v>39138.730000000003</v>
      </c>
      <c r="D11402" s="108">
        <v>43175.692999999999</v>
      </c>
      <c r="E11402" s="145">
        <v>21960.567999999999</v>
      </c>
      <c r="F11402" s="145">
        <v>847712.92</v>
      </c>
      <c r="G11402" s="108">
        <v>17</v>
      </c>
      <c r="H11402" s="108">
        <v>119</v>
      </c>
      <c r="I11402" s="108">
        <v>352472.68</v>
      </c>
      <c r="J11402" s="141" t="s">
        <v>8853</v>
      </c>
      <c r="K11402" s="145">
        <v>171468.74</v>
      </c>
      <c r="L11402" s="134" t="s">
        <v>8854</v>
      </c>
      <c r="M11402" s="108">
        <v>1916.088</v>
      </c>
      <c r="N11402" s="108">
        <v>2935.2069999999999</v>
      </c>
      <c r="O11402" s="108">
        <v>2</v>
      </c>
      <c r="P11402" s="108">
        <v>105</v>
      </c>
      <c r="Q11402" s="108">
        <v>605.00900000000001</v>
      </c>
      <c r="R11402" s="108">
        <v>689.01099999999997</v>
      </c>
      <c r="S11402" s="108">
        <v>440.005</v>
      </c>
    </row>
    <row r="11403" spans="1:19" ht="11.25" thickBot="1" x14ac:dyDescent="0.2">
      <c r="A11403" s="112"/>
    </row>
    <row r="11404" spans="1:19" ht="11.25" thickBot="1" x14ac:dyDescent="0.2">
      <c r="A11404" s="107">
        <v>3</v>
      </c>
      <c r="B11404" s="132">
        <v>0.67579861111111106</v>
      </c>
      <c r="C11404" s="108">
        <v>39038.542000000001</v>
      </c>
      <c r="D11404" s="108">
        <v>42828.978999999999</v>
      </c>
      <c r="E11404" s="145">
        <v>22015.626</v>
      </c>
      <c r="F11404" s="145">
        <v>843235.6</v>
      </c>
      <c r="G11404" s="108">
        <v>29</v>
      </c>
      <c r="H11404" s="108">
        <v>108</v>
      </c>
      <c r="I11404" s="108">
        <v>353524.27</v>
      </c>
      <c r="J11404" s="141" t="s">
        <v>8855</v>
      </c>
      <c r="K11404" s="145">
        <v>172286.45</v>
      </c>
      <c r="L11404" s="134" t="s">
        <v>8856</v>
      </c>
      <c r="M11404" s="108">
        <v>2048.1010000000001</v>
      </c>
      <c r="N11404" s="108">
        <v>2882.1990000000001</v>
      </c>
      <c r="O11404" s="108">
        <v>10</v>
      </c>
      <c r="P11404" s="108">
        <v>117</v>
      </c>
      <c r="Q11404" s="108">
        <v>522.00699999999995</v>
      </c>
      <c r="R11404" s="108">
        <v>667.01099999999997</v>
      </c>
      <c r="S11404" s="108">
        <v>458.005</v>
      </c>
    </row>
    <row r="11405" spans="1:19" ht="11.25" thickBot="1" x14ac:dyDescent="0.2">
      <c r="A11405" s="112"/>
    </row>
    <row r="11406" spans="1:19" ht="11.25" thickBot="1" x14ac:dyDescent="0.2">
      <c r="A11406" s="135" t="s">
        <v>362</v>
      </c>
      <c r="B11406" s="112"/>
      <c r="C11406" s="136">
        <v>39312.726000000002</v>
      </c>
      <c r="D11406" s="136">
        <v>43023.379000000001</v>
      </c>
      <c r="E11406" s="140">
        <v>21901.172999999999</v>
      </c>
      <c r="F11406" s="140">
        <v>847541.07</v>
      </c>
      <c r="G11406" s="136">
        <v>25</v>
      </c>
      <c r="H11406" s="136">
        <v>114</v>
      </c>
      <c r="I11406" s="136">
        <v>354171.19</v>
      </c>
      <c r="J11406" s="141" t="s">
        <v>8857</v>
      </c>
      <c r="K11406" s="140">
        <v>170894.77</v>
      </c>
      <c r="L11406" s="134" t="s">
        <v>8858</v>
      </c>
      <c r="M11406" s="136">
        <v>2023.432</v>
      </c>
      <c r="N11406" s="136">
        <v>2890.2</v>
      </c>
      <c r="O11406" s="136">
        <v>5.3330000000000002</v>
      </c>
      <c r="P11406" s="136">
        <v>116</v>
      </c>
      <c r="Q11406" s="136">
        <v>568.34100000000001</v>
      </c>
      <c r="R11406" s="136">
        <v>679.678</v>
      </c>
      <c r="S11406" s="136">
        <v>437.005</v>
      </c>
    </row>
    <row r="11407" spans="1:19" ht="11.25" thickBot="1" x14ac:dyDescent="0.2">
      <c r="A11407" s="112"/>
    </row>
    <row r="11408" spans="1:19" ht="11.25" thickBot="1" x14ac:dyDescent="0.2">
      <c r="A11408" s="138" t="s">
        <v>364</v>
      </c>
      <c r="B11408" s="112"/>
      <c r="C11408" s="136">
        <v>391.35500000000002</v>
      </c>
      <c r="D11408" s="136">
        <v>177.14699999999999</v>
      </c>
      <c r="E11408" s="140">
        <v>153.054</v>
      </c>
      <c r="F11408" s="140">
        <v>4222.1679999999997</v>
      </c>
      <c r="G11408" s="136">
        <v>6.9279999999999999</v>
      </c>
      <c r="H11408" s="136">
        <v>5.5679999999999996</v>
      </c>
      <c r="I11408" s="136">
        <v>2098.1529999999998</v>
      </c>
      <c r="J11408" s="141" t="s">
        <v>8859</v>
      </c>
      <c r="K11408" s="140">
        <v>1750.712</v>
      </c>
      <c r="L11408" s="134" t="s">
        <v>8860</v>
      </c>
      <c r="M11408" s="136">
        <v>97.382000000000005</v>
      </c>
      <c r="N11408" s="136">
        <v>41.587000000000003</v>
      </c>
      <c r="O11408" s="136">
        <v>4.1630000000000003</v>
      </c>
      <c r="P11408" s="136">
        <v>10.536</v>
      </c>
      <c r="Q11408" s="136">
        <v>42.337000000000003</v>
      </c>
      <c r="R11408" s="136">
        <v>11.372999999999999</v>
      </c>
      <c r="S11408" s="136">
        <v>22.65</v>
      </c>
    </row>
    <row r="11409" spans="1:19" ht="11.25" thickBot="1" x14ac:dyDescent="0.2">
      <c r="A11409" s="112"/>
    </row>
    <row r="11410" spans="1:19" ht="11.25" thickBot="1" x14ac:dyDescent="0.2">
      <c r="A11410" s="139" t="s">
        <v>366</v>
      </c>
      <c r="B11410" s="112"/>
      <c r="C11410" s="136">
        <v>0.995</v>
      </c>
      <c r="D11410" s="136">
        <v>0.41199999999999998</v>
      </c>
      <c r="E11410" s="140">
        <v>0.69899999999999995</v>
      </c>
      <c r="F11410" s="140">
        <v>0.498</v>
      </c>
      <c r="G11410" s="136">
        <v>27.713000000000001</v>
      </c>
      <c r="H11410" s="136">
        <v>4.8840000000000003</v>
      </c>
      <c r="I11410" s="136">
        <v>0.59199999999999997</v>
      </c>
      <c r="J11410" s="141" t="s">
        <v>8861</v>
      </c>
      <c r="K11410" s="140">
        <v>1.024</v>
      </c>
      <c r="L11410" s="134" t="s">
        <v>526</v>
      </c>
      <c r="M11410" s="136">
        <v>4.8129999999999997</v>
      </c>
      <c r="N11410" s="136">
        <v>1.4390000000000001</v>
      </c>
      <c r="O11410" s="136">
        <v>78.061999999999998</v>
      </c>
      <c r="P11410" s="136">
        <v>9.0820000000000007</v>
      </c>
      <c r="Q11410" s="136">
        <v>7.4489999999999998</v>
      </c>
      <c r="R11410" s="136">
        <v>1.673</v>
      </c>
      <c r="S11410" s="136">
        <v>5.1829999999999998</v>
      </c>
    </row>
    <row r="11411" spans="1:19" ht="11.25" thickBot="1" x14ac:dyDescent="0.2">
      <c r="A11411" s="112"/>
    </row>
    <row r="11412" spans="1:19" ht="11.25" thickBot="1" x14ac:dyDescent="0.2">
      <c r="A11412" s="106" t="s">
        <v>357</v>
      </c>
      <c r="B11412" s="106" t="s">
        <v>358</v>
      </c>
      <c r="C11412" s="131" t="s">
        <v>34</v>
      </c>
      <c r="D11412" s="131" t="s">
        <v>35</v>
      </c>
      <c r="E11412" s="130" t="s">
        <v>36</v>
      </c>
      <c r="F11412" s="130" t="s">
        <v>37</v>
      </c>
      <c r="G11412" s="130" t="s">
        <v>38</v>
      </c>
      <c r="H11412" s="130" t="s">
        <v>39</v>
      </c>
      <c r="I11412" s="130" t="s">
        <v>40</v>
      </c>
      <c r="J11412" s="130" t="s">
        <v>41</v>
      </c>
      <c r="K11412" s="130" t="s">
        <v>42</v>
      </c>
      <c r="L11412" s="130" t="s">
        <v>43</v>
      </c>
      <c r="M11412" s="130" t="s">
        <v>44</v>
      </c>
      <c r="N11412" s="130" t="s">
        <v>45</v>
      </c>
      <c r="O11412" s="130" t="s">
        <v>46</v>
      </c>
      <c r="P11412" s="130" t="s">
        <v>47</v>
      </c>
      <c r="Q11412" s="130" t="s">
        <v>48</v>
      </c>
      <c r="R11412" s="130" t="s">
        <v>49</v>
      </c>
      <c r="S11412" s="130" t="s">
        <v>50</v>
      </c>
    </row>
    <row r="11413" spans="1:19" ht="11.25" thickBot="1" x14ac:dyDescent="0.2">
      <c r="A11413" s="107">
        <v>1</v>
      </c>
      <c r="B11413" s="132">
        <v>0.67543981481481474</v>
      </c>
      <c r="C11413" s="145">
        <v>388276.81</v>
      </c>
      <c r="D11413" s="134" t="s">
        <v>8862</v>
      </c>
      <c r="E11413" s="108">
        <v>6131.902</v>
      </c>
      <c r="F11413" s="108">
        <v>712.01199999999994</v>
      </c>
      <c r="G11413" s="108">
        <v>5</v>
      </c>
      <c r="H11413" s="108">
        <v>7363.3010000000004</v>
      </c>
      <c r="I11413" s="108">
        <v>250904.83</v>
      </c>
      <c r="J11413" s="108">
        <v>1562006.9</v>
      </c>
      <c r="K11413" s="108">
        <v>29524.905999999999</v>
      </c>
      <c r="L11413" s="108">
        <v>58925.214999999997</v>
      </c>
      <c r="M11413" s="108">
        <v>8981.9359999999997</v>
      </c>
      <c r="N11413" s="108">
        <v>6218.9279999999999</v>
      </c>
      <c r="O11413" s="108">
        <v>1113.03</v>
      </c>
      <c r="P11413" s="108">
        <v>1063.027</v>
      </c>
      <c r="Q11413" s="108">
        <v>1241.037</v>
      </c>
      <c r="R11413" s="108">
        <v>980.02300000000002</v>
      </c>
      <c r="S11413" s="108">
        <v>1364.0450000000001</v>
      </c>
    </row>
    <row r="11414" spans="1:19" ht="11.25" thickBot="1" x14ac:dyDescent="0.2">
      <c r="A11414" s="112"/>
    </row>
    <row r="11415" spans="1:19" ht="11.25" thickBot="1" x14ac:dyDescent="0.2">
      <c r="A11415" s="107">
        <v>2</v>
      </c>
      <c r="B11415" s="132">
        <v>0.67561342592592588</v>
      </c>
      <c r="C11415" s="145">
        <v>393792.9</v>
      </c>
      <c r="D11415" s="134" t="s">
        <v>8863</v>
      </c>
      <c r="E11415" s="108">
        <v>5979.8580000000002</v>
      </c>
      <c r="F11415" s="108">
        <v>752.01400000000001</v>
      </c>
      <c r="G11415" s="108">
        <v>2</v>
      </c>
      <c r="H11415" s="108">
        <v>7478.3419999999996</v>
      </c>
      <c r="I11415" s="108">
        <v>251274.25</v>
      </c>
      <c r="J11415" s="108">
        <v>1547690.4</v>
      </c>
      <c r="K11415" s="108">
        <v>29495.865000000002</v>
      </c>
      <c r="L11415" s="108">
        <v>59029.508999999998</v>
      </c>
      <c r="M11415" s="108">
        <v>9121.9969999999994</v>
      </c>
      <c r="N11415" s="108">
        <v>6267.9430000000002</v>
      </c>
      <c r="O11415" s="108">
        <v>1076.028</v>
      </c>
      <c r="P11415" s="108">
        <v>1007.024</v>
      </c>
      <c r="Q11415" s="108">
        <v>1168.0329999999999</v>
      </c>
      <c r="R11415" s="108">
        <v>1059.027</v>
      </c>
      <c r="S11415" s="108">
        <v>1323.0419999999999</v>
      </c>
    </row>
    <row r="11416" spans="1:19" ht="11.25" thickBot="1" x14ac:dyDescent="0.2">
      <c r="A11416" s="112"/>
    </row>
    <row r="11417" spans="1:19" ht="11.25" thickBot="1" x14ac:dyDescent="0.2">
      <c r="A11417" s="107">
        <v>3</v>
      </c>
      <c r="B11417" s="132">
        <v>0.67579861111111106</v>
      </c>
      <c r="C11417" s="145">
        <v>394621.36</v>
      </c>
      <c r="D11417" s="134" t="s">
        <v>8864</v>
      </c>
      <c r="E11417" s="108">
        <v>6090.89</v>
      </c>
      <c r="F11417" s="108">
        <v>787.01499999999999</v>
      </c>
      <c r="G11417" s="108">
        <v>4</v>
      </c>
      <c r="H11417" s="108">
        <v>7529.36</v>
      </c>
      <c r="I11417" s="108">
        <v>251969.57</v>
      </c>
      <c r="J11417" s="108">
        <v>1590332.1</v>
      </c>
      <c r="K11417" s="108">
        <v>29466.824000000001</v>
      </c>
      <c r="L11417" s="108">
        <v>60404.442000000003</v>
      </c>
      <c r="M11417" s="108">
        <v>8798.8580000000002</v>
      </c>
      <c r="N11417" s="108">
        <v>6331.9620000000004</v>
      </c>
      <c r="O11417" s="108">
        <v>1082.028</v>
      </c>
      <c r="P11417" s="108">
        <v>1027.0250000000001</v>
      </c>
      <c r="Q11417" s="108">
        <v>1210.0350000000001</v>
      </c>
      <c r="R11417" s="108">
        <v>977.02300000000002</v>
      </c>
      <c r="S11417" s="108">
        <v>1317.0419999999999</v>
      </c>
    </row>
    <row r="11418" spans="1:19" ht="11.25" thickBot="1" x14ac:dyDescent="0.2">
      <c r="A11418" s="112"/>
    </row>
    <row r="11419" spans="1:19" ht="11.25" thickBot="1" x14ac:dyDescent="0.2">
      <c r="A11419" s="135" t="s">
        <v>362</v>
      </c>
      <c r="B11419" s="112"/>
      <c r="C11419" s="140">
        <v>392230.36</v>
      </c>
      <c r="D11419" s="134" t="s">
        <v>8865</v>
      </c>
      <c r="E11419" s="136">
        <v>6067.55</v>
      </c>
      <c r="F11419" s="136">
        <v>750.34699999999998</v>
      </c>
      <c r="G11419" s="136">
        <v>3.6669999999999998</v>
      </c>
      <c r="H11419" s="136">
        <v>7457.0010000000002</v>
      </c>
      <c r="I11419" s="136">
        <v>251382.88</v>
      </c>
      <c r="J11419" s="136">
        <v>1566676.5</v>
      </c>
      <c r="K11419" s="136">
        <v>29495.865000000002</v>
      </c>
      <c r="L11419" s="136">
        <v>59453.055</v>
      </c>
      <c r="M11419" s="136">
        <v>8967.5969999999998</v>
      </c>
      <c r="N11419" s="136">
        <v>6272.9440000000004</v>
      </c>
      <c r="O11419" s="136">
        <v>1090.3620000000001</v>
      </c>
      <c r="P11419" s="136">
        <v>1032.3589999999999</v>
      </c>
      <c r="Q11419" s="136">
        <v>1206.3679999999999</v>
      </c>
      <c r="R11419" s="136">
        <v>1005.3579999999999</v>
      </c>
      <c r="S11419" s="136">
        <v>1334.7090000000001</v>
      </c>
    </row>
    <row r="11420" spans="1:19" ht="11.25" thickBot="1" x14ac:dyDescent="0.2">
      <c r="A11420" s="112"/>
    </row>
    <row r="11421" spans="1:19" ht="11.25" thickBot="1" x14ac:dyDescent="0.2">
      <c r="A11421" s="138" t="s">
        <v>364</v>
      </c>
      <c r="B11421" s="112"/>
      <c r="C11421" s="140">
        <v>3448.84</v>
      </c>
      <c r="D11421" s="134" t="s">
        <v>8866</v>
      </c>
      <c r="E11421" s="136">
        <v>78.662999999999997</v>
      </c>
      <c r="F11421" s="136">
        <v>37.529000000000003</v>
      </c>
      <c r="G11421" s="136">
        <v>1.528</v>
      </c>
      <c r="H11421" s="136">
        <v>85.061999999999998</v>
      </c>
      <c r="I11421" s="136">
        <v>540.61699999999996</v>
      </c>
      <c r="J11421" s="136">
        <v>21700.999</v>
      </c>
      <c r="K11421" s="136">
        <v>29.041</v>
      </c>
      <c r="L11421" s="136">
        <v>825.57399999999996</v>
      </c>
      <c r="M11421" s="136">
        <v>162.04599999999999</v>
      </c>
      <c r="N11421" s="136">
        <v>56.683</v>
      </c>
      <c r="O11421" s="136">
        <v>19.859000000000002</v>
      </c>
      <c r="P11421" s="136">
        <v>28.38</v>
      </c>
      <c r="Q11421" s="136">
        <v>36.64</v>
      </c>
      <c r="R11421" s="136">
        <v>46.503</v>
      </c>
      <c r="S11421" s="136">
        <v>25.582000000000001</v>
      </c>
    </row>
    <row r="11422" spans="1:19" ht="11.25" thickBot="1" x14ac:dyDescent="0.2">
      <c r="A11422" s="112"/>
    </row>
    <row r="11423" spans="1:19" ht="11.25" thickBot="1" x14ac:dyDescent="0.2">
      <c r="A11423" s="139" t="s">
        <v>366</v>
      </c>
      <c r="B11423" s="112"/>
      <c r="C11423" s="140">
        <v>0.879</v>
      </c>
      <c r="D11423" s="134" t="s">
        <v>2522</v>
      </c>
      <c r="E11423" s="136">
        <v>1.296</v>
      </c>
      <c r="F11423" s="136">
        <v>5.0019999999999998</v>
      </c>
      <c r="G11423" s="136">
        <v>41.66</v>
      </c>
      <c r="H11423" s="136">
        <v>1.141</v>
      </c>
      <c r="I11423" s="136">
        <v>0.215</v>
      </c>
      <c r="J11423" s="136">
        <v>1.385</v>
      </c>
      <c r="K11423" s="136">
        <v>9.8000000000000004E-2</v>
      </c>
      <c r="L11423" s="136">
        <v>1.389</v>
      </c>
      <c r="M11423" s="136">
        <v>1.8069999999999999</v>
      </c>
      <c r="N11423" s="136">
        <v>0.90400000000000003</v>
      </c>
      <c r="O11423" s="136">
        <v>1.821</v>
      </c>
      <c r="P11423" s="136">
        <v>2.7490000000000001</v>
      </c>
      <c r="Q11423" s="136">
        <v>3.0369999999999999</v>
      </c>
      <c r="R11423" s="136">
        <v>4.6260000000000003</v>
      </c>
      <c r="S11423" s="136">
        <v>1.917</v>
      </c>
    </row>
    <row r="11424" spans="1:19" ht="11.25" thickBot="1" x14ac:dyDescent="0.2">
      <c r="A11424" s="112"/>
    </row>
    <row r="11425" spans="1:19" ht="11.25" thickBot="1" x14ac:dyDescent="0.2">
      <c r="A11425" s="106" t="s">
        <v>357</v>
      </c>
      <c r="B11425" s="106" t="s">
        <v>358</v>
      </c>
      <c r="C11425" s="130" t="s">
        <v>51</v>
      </c>
      <c r="D11425" s="130" t="s">
        <v>52</v>
      </c>
      <c r="E11425" s="130" t="s">
        <v>53</v>
      </c>
      <c r="F11425" s="130" t="s">
        <v>54</v>
      </c>
      <c r="G11425" s="130" t="s">
        <v>55</v>
      </c>
      <c r="H11425" s="130" t="s">
        <v>56</v>
      </c>
      <c r="I11425" s="130" t="s">
        <v>57</v>
      </c>
      <c r="J11425" s="130" t="s">
        <v>58</v>
      </c>
      <c r="K11425" s="130" t="s">
        <v>59</v>
      </c>
      <c r="L11425" s="130" t="s">
        <v>60</v>
      </c>
      <c r="M11425" s="130" t="s">
        <v>61</v>
      </c>
      <c r="N11425" s="130" t="s">
        <v>62</v>
      </c>
      <c r="O11425" s="130" t="s">
        <v>63</v>
      </c>
      <c r="P11425" s="130" t="s">
        <v>64</v>
      </c>
      <c r="Q11425" s="131" t="s">
        <v>65</v>
      </c>
      <c r="R11425" s="131" t="s">
        <v>66</v>
      </c>
      <c r="S11425" s="130" t="s">
        <v>67</v>
      </c>
    </row>
    <row r="11426" spans="1:19" ht="11.25" thickBot="1" x14ac:dyDescent="0.2">
      <c r="A11426" s="107">
        <v>1</v>
      </c>
      <c r="B11426" s="132">
        <v>0.67543981481481474</v>
      </c>
      <c r="C11426" s="108">
        <v>1023.025</v>
      </c>
      <c r="D11426" s="108">
        <v>968.02200000000005</v>
      </c>
      <c r="E11426" s="108">
        <v>338.00299999999999</v>
      </c>
      <c r="F11426" s="108">
        <v>550.00699999999995</v>
      </c>
      <c r="G11426" s="108">
        <v>347.00299999999999</v>
      </c>
      <c r="H11426" s="108">
        <v>457.005</v>
      </c>
      <c r="I11426" s="108">
        <v>1760.0740000000001</v>
      </c>
      <c r="J11426" s="108">
        <v>5833.817</v>
      </c>
      <c r="K11426" s="108">
        <v>8727.8279999999995</v>
      </c>
      <c r="L11426" s="108">
        <v>12</v>
      </c>
      <c r="M11426" s="108">
        <v>5</v>
      </c>
      <c r="N11426" s="108">
        <v>518.00599999999997</v>
      </c>
      <c r="O11426" s="108">
        <v>581.00800000000004</v>
      </c>
      <c r="P11426" s="108">
        <v>29247.516</v>
      </c>
      <c r="Q11426" s="145">
        <v>1757450.1</v>
      </c>
      <c r="R11426" s="134" t="s">
        <v>8867</v>
      </c>
      <c r="S11426" s="108">
        <v>9714.2639999999992</v>
      </c>
    </row>
    <row r="11427" spans="1:19" ht="11.25" thickBot="1" x14ac:dyDescent="0.2">
      <c r="A11427" s="112"/>
    </row>
    <row r="11428" spans="1:19" ht="11.25" thickBot="1" x14ac:dyDescent="0.2">
      <c r="A11428" s="107">
        <v>2</v>
      </c>
      <c r="B11428" s="132">
        <v>0.67561342592592588</v>
      </c>
      <c r="C11428" s="108">
        <v>1025.0250000000001</v>
      </c>
      <c r="D11428" s="108">
        <v>977.02300000000002</v>
      </c>
      <c r="E11428" s="108">
        <v>401.00400000000002</v>
      </c>
      <c r="F11428" s="108">
        <v>519.00599999999997</v>
      </c>
      <c r="G11428" s="108">
        <v>330.00299999999999</v>
      </c>
      <c r="H11428" s="108">
        <v>448.005</v>
      </c>
      <c r="I11428" s="108">
        <v>1683.068</v>
      </c>
      <c r="J11428" s="108">
        <v>5946.8490000000002</v>
      </c>
      <c r="K11428" s="108">
        <v>8598.7739999999994</v>
      </c>
      <c r="L11428" s="108">
        <v>15</v>
      </c>
      <c r="M11428" s="108">
        <v>8</v>
      </c>
      <c r="N11428" s="108">
        <v>499.00599999999997</v>
      </c>
      <c r="O11428" s="108">
        <v>572.00800000000004</v>
      </c>
      <c r="P11428" s="108">
        <v>29354.666000000001</v>
      </c>
      <c r="Q11428" s="145">
        <v>1792487.8</v>
      </c>
      <c r="R11428" s="134" t="s">
        <v>8868</v>
      </c>
      <c r="S11428" s="108">
        <v>9369.1059999999998</v>
      </c>
    </row>
    <row r="11429" spans="1:19" ht="11.25" thickBot="1" x14ac:dyDescent="0.2">
      <c r="A11429" s="112"/>
    </row>
    <row r="11430" spans="1:19" ht="11.25" thickBot="1" x14ac:dyDescent="0.2">
      <c r="A11430" s="107">
        <v>3</v>
      </c>
      <c r="B11430" s="132">
        <v>0.67579861111111106</v>
      </c>
      <c r="C11430" s="108">
        <v>1004.024</v>
      </c>
      <c r="D11430" s="108">
        <v>868.01800000000003</v>
      </c>
      <c r="E11430" s="108">
        <v>413.00400000000002</v>
      </c>
      <c r="F11430" s="108">
        <v>576.00800000000004</v>
      </c>
      <c r="G11430" s="108">
        <v>361.00299999999999</v>
      </c>
      <c r="H11430" s="108">
        <v>477.005</v>
      </c>
      <c r="I11430" s="108">
        <v>1679.068</v>
      </c>
      <c r="J11430" s="108">
        <v>5883.8310000000001</v>
      </c>
      <c r="K11430" s="108">
        <v>8725.8269999999993</v>
      </c>
      <c r="L11430" s="108">
        <v>11</v>
      </c>
      <c r="M11430" s="108">
        <v>6</v>
      </c>
      <c r="N11430" s="108">
        <v>530.00699999999995</v>
      </c>
      <c r="O11430" s="108">
        <v>472.005</v>
      </c>
      <c r="P11430" s="108">
        <v>28987.151999999998</v>
      </c>
      <c r="Q11430" s="145">
        <v>1797876.8</v>
      </c>
      <c r="R11430" s="134" t="s">
        <v>8869</v>
      </c>
      <c r="S11430" s="108">
        <v>9812.31</v>
      </c>
    </row>
    <row r="11431" spans="1:19" ht="11.25" thickBot="1" x14ac:dyDescent="0.2">
      <c r="A11431" s="112"/>
    </row>
    <row r="11432" spans="1:19" ht="11.25" thickBot="1" x14ac:dyDescent="0.2">
      <c r="A11432" s="135" t="s">
        <v>362</v>
      </c>
      <c r="B11432" s="112"/>
      <c r="C11432" s="136">
        <v>1017.3579999999999</v>
      </c>
      <c r="D11432" s="136">
        <v>937.68799999999999</v>
      </c>
      <c r="E11432" s="136">
        <v>384.00400000000002</v>
      </c>
      <c r="F11432" s="136">
        <v>548.34100000000001</v>
      </c>
      <c r="G11432" s="136">
        <v>346.00299999999999</v>
      </c>
      <c r="H11432" s="136">
        <v>460.67200000000003</v>
      </c>
      <c r="I11432" s="136">
        <v>1707.403</v>
      </c>
      <c r="J11432" s="136">
        <v>5888.165</v>
      </c>
      <c r="K11432" s="136">
        <v>8684.143</v>
      </c>
      <c r="L11432" s="136">
        <v>12.667</v>
      </c>
      <c r="M11432" s="136">
        <v>6.3330000000000002</v>
      </c>
      <c r="N11432" s="136">
        <v>515.673</v>
      </c>
      <c r="O11432" s="136">
        <v>541.67399999999998</v>
      </c>
      <c r="P11432" s="136">
        <v>29196.445</v>
      </c>
      <c r="Q11432" s="140">
        <v>1782604.9</v>
      </c>
      <c r="R11432" s="134" t="s">
        <v>8870</v>
      </c>
      <c r="S11432" s="136">
        <v>9631.8940000000002</v>
      </c>
    </row>
    <row r="11433" spans="1:19" ht="11.25" thickBot="1" x14ac:dyDescent="0.2">
      <c r="A11433" s="112"/>
    </row>
    <row r="11434" spans="1:19" ht="11.25" thickBot="1" x14ac:dyDescent="0.2">
      <c r="A11434" s="138" t="s">
        <v>364</v>
      </c>
      <c r="B11434" s="112"/>
      <c r="C11434" s="136">
        <v>11.590999999999999</v>
      </c>
      <c r="D11434" s="136">
        <v>60.503</v>
      </c>
      <c r="E11434" s="136">
        <v>40.286999999999999</v>
      </c>
      <c r="F11434" s="136">
        <v>28.536999999999999</v>
      </c>
      <c r="G11434" s="136">
        <v>15.523999999999999</v>
      </c>
      <c r="H11434" s="136">
        <v>14.843999999999999</v>
      </c>
      <c r="I11434" s="136">
        <v>45.658000000000001</v>
      </c>
      <c r="J11434" s="136">
        <v>56.640999999999998</v>
      </c>
      <c r="K11434" s="136">
        <v>73.938000000000002</v>
      </c>
      <c r="L11434" s="136">
        <v>2.0819999999999999</v>
      </c>
      <c r="M11434" s="136">
        <v>1.528</v>
      </c>
      <c r="N11434" s="136">
        <v>15.632</v>
      </c>
      <c r="O11434" s="136">
        <v>60.502000000000002</v>
      </c>
      <c r="P11434" s="136">
        <v>189.005</v>
      </c>
      <c r="Q11434" s="140">
        <v>21950.691999999999</v>
      </c>
      <c r="R11434" s="134" t="s">
        <v>8871</v>
      </c>
      <c r="S11434" s="136">
        <v>232.80099999999999</v>
      </c>
    </row>
    <row r="11435" spans="1:19" ht="11.25" thickBot="1" x14ac:dyDescent="0.2">
      <c r="A11435" s="112"/>
    </row>
    <row r="11436" spans="1:19" ht="11.25" thickBot="1" x14ac:dyDescent="0.2">
      <c r="A11436" s="139" t="s">
        <v>366</v>
      </c>
      <c r="B11436" s="112"/>
      <c r="C11436" s="136">
        <v>1.139</v>
      </c>
      <c r="D11436" s="136">
        <v>6.452</v>
      </c>
      <c r="E11436" s="136">
        <v>10.491</v>
      </c>
      <c r="F11436" s="136">
        <v>5.2039999999999997</v>
      </c>
      <c r="G11436" s="136">
        <v>4.4870000000000001</v>
      </c>
      <c r="H11436" s="136">
        <v>3.222</v>
      </c>
      <c r="I11436" s="136">
        <v>2.6739999999999999</v>
      </c>
      <c r="J11436" s="136">
        <v>0.96199999999999997</v>
      </c>
      <c r="K11436" s="136">
        <v>0.85099999999999998</v>
      </c>
      <c r="L11436" s="136">
        <v>16.434000000000001</v>
      </c>
      <c r="M11436" s="136">
        <v>24.119</v>
      </c>
      <c r="N11436" s="136">
        <v>3.0310000000000001</v>
      </c>
      <c r="O11436" s="136">
        <v>11.169</v>
      </c>
      <c r="P11436" s="136">
        <v>0.64700000000000002</v>
      </c>
      <c r="Q11436" s="140">
        <v>1.2310000000000001</v>
      </c>
      <c r="R11436" s="134" t="s">
        <v>395</v>
      </c>
      <c r="S11436" s="136">
        <v>2.4169999999999998</v>
      </c>
    </row>
    <row r="11437" spans="1:19" ht="11.25" thickBot="1" x14ac:dyDescent="0.2">
      <c r="A11437" s="112"/>
    </row>
    <row r="11438" spans="1:19" ht="11.25" thickBot="1" x14ac:dyDescent="0.2">
      <c r="A11438" s="106" t="s">
        <v>357</v>
      </c>
      <c r="B11438" s="106" t="s">
        <v>358</v>
      </c>
      <c r="C11438" s="130" t="s">
        <v>68</v>
      </c>
    </row>
    <row r="11439" spans="1:19" ht="11.25" thickBot="1" x14ac:dyDescent="0.2">
      <c r="A11439" s="107">
        <v>1</v>
      </c>
      <c r="B11439" s="132">
        <v>0.67543981481481474</v>
      </c>
      <c r="C11439" s="108">
        <v>2194.1149999999998</v>
      </c>
    </row>
    <row r="11440" spans="1:19" ht="11.25" thickBot="1" x14ac:dyDescent="0.2">
      <c r="A11440" s="112"/>
    </row>
    <row r="11441" spans="1:19" ht="11.25" thickBot="1" x14ac:dyDescent="0.2">
      <c r="A11441" s="107">
        <v>2</v>
      </c>
      <c r="B11441" s="132">
        <v>0.67561342592592588</v>
      </c>
      <c r="C11441" s="108">
        <v>1747.0730000000001</v>
      </c>
    </row>
    <row r="11442" spans="1:19" ht="11.25" thickBot="1" x14ac:dyDescent="0.2">
      <c r="A11442" s="112"/>
    </row>
    <row r="11443" spans="1:19" ht="11.25" thickBot="1" x14ac:dyDescent="0.2">
      <c r="A11443" s="107">
        <v>3</v>
      </c>
      <c r="B11443" s="132">
        <v>0.67579861111111106</v>
      </c>
      <c r="C11443" s="108">
        <v>1633.0640000000001</v>
      </c>
    </row>
    <row r="11444" spans="1:19" ht="11.25" thickBot="1" x14ac:dyDescent="0.2">
      <c r="A11444" s="112"/>
    </row>
    <row r="11445" spans="1:19" ht="11.25" thickBot="1" x14ac:dyDescent="0.2">
      <c r="A11445" s="135" t="s">
        <v>362</v>
      </c>
      <c r="B11445" s="112"/>
      <c r="C11445" s="136">
        <v>1858.0840000000001</v>
      </c>
    </row>
    <row r="11446" spans="1:19" ht="11.25" thickBot="1" x14ac:dyDescent="0.2">
      <c r="A11446" s="112"/>
    </row>
    <row r="11447" spans="1:19" ht="11.25" thickBot="1" x14ac:dyDescent="0.2">
      <c r="A11447" s="138" t="s">
        <v>364</v>
      </c>
      <c r="B11447" s="112"/>
      <c r="C11447" s="136">
        <v>296.54199999999997</v>
      </c>
    </row>
    <row r="11448" spans="1:19" ht="11.25" thickBot="1" x14ac:dyDescent="0.2">
      <c r="A11448" s="112"/>
    </row>
    <row r="11449" spans="1:19" ht="11.25" thickBot="1" x14ac:dyDescent="0.2">
      <c r="A11449" s="139" t="s">
        <v>366</v>
      </c>
      <c r="B11449" s="112"/>
      <c r="C11449" s="136">
        <v>15.96</v>
      </c>
    </row>
    <row r="11450" spans="1:19" ht="10.5" x14ac:dyDescent="0.15">
      <c r="A11450" s="112"/>
    </row>
    <row r="11451" spans="1:19" x14ac:dyDescent="0.15">
      <c r="A11451" s="129"/>
      <c r="B11451" s="86" t="s">
        <v>3524</v>
      </c>
    </row>
    <row r="11452" spans="1:19" ht="9.75" thickBot="1" x14ac:dyDescent="0.2">
      <c r="A11452" s="81" t="s">
        <v>5871</v>
      </c>
    </row>
    <row r="11453" spans="1:19" ht="11.25" thickBot="1" x14ac:dyDescent="0.2">
      <c r="A11453" s="106" t="s">
        <v>357</v>
      </c>
      <c r="B11453" s="106" t="s">
        <v>358</v>
      </c>
      <c r="C11453" s="130" t="s">
        <v>0</v>
      </c>
      <c r="D11453" s="130" t="s">
        <v>1</v>
      </c>
      <c r="E11453" s="130" t="s">
        <v>2</v>
      </c>
      <c r="F11453" s="130" t="s">
        <v>3</v>
      </c>
      <c r="G11453" s="130" t="s">
        <v>4</v>
      </c>
      <c r="H11453" s="130" t="s">
        <v>5</v>
      </c>
      <c r="I11453" s="131" t="s">
        <v>6</v>
      </c>
      <c r="J11453" s="131" t="s">
        <v>7</v>
      </c>
      <c r="K11453" s="130" t="s">
        <v>8</v>
      </c>
      <c r="L11453" s="130" t="s">
        <v>9</v>
      </c>
      <c r="M11453" s="130" t="s">
        <v>10</v>
      </c>
      <c r="N11453" s="130" t="s">
        <v>11</v>
      </c>
      <c r="O11453" s="130" t="s">
        <v>12</v>
      </c>
      <c r="P11453" s="130" t="s">
        <v>13</v>
      </c>
      <c r="Q11453" s="130" t="s">
        <v>14</v>
      </c>
      <c r="R11453" s="130" t="s">
        <v>15</v>
      </c>
      <c r="S11453" s="130" t="s">
        <v>16</v>
      </c>
    </row>
    <row r="11454" spans="1:19" ht="11.25" thickBot="1" x14ac:dyDescent="0.2">
      <c r="A11454" s="107">
        <v>1</v>
      </c>
      <c r="B11454" s="132">
        <v>0.68059027777777781</v>
      </c>
      <c r="C11454" s="141" t="s">
        <v>8872</v>
      </c>
      <c r="D11454" s="141" t="s">
        <v>8873</v>
      </c>
      <c r="E11454" s="141" t="s">
        <v>8874</v>
      </c>
      <c r="F11454" s="141" t="s">
        <v>8875</v>
      </c>
      <c r="G11454" s="141" t="s">
        <v>8876</v>
      </c>
      <c r="H11454" s="141" t="s">
        <v>8877</v>
      </c>
      <c r="I11454" s="145">
        <v>17433.291000000001</v>
      </c>
      <c r="J11454" s="134" t="s">
        <v>8878</v>
      </c>
      <c r="K11454" s="141" t="s">
        <v>8879</v>
      </c>
      <c r="L11454" s="108">
        <v>416.00400000000002</v>
      </c>
      <c r="M11454" s="108">
        <v>29355.668000000001</v>
      </c>
      <c r="N11454" s="108">
        <v>52016.857000000004</v>
      </c>
      <c r="O11454" s="141" t="s">
        <v>8880</v>
      </c>
      <c r="P11454" s="108">
        <v>498608.08</v>
      </c>
      <c r="Q11454" s="108">
        <v>8235.6280000000006</v>
      </c>
      <c r="R11454" s="108">
        <v>12878.98</v>
      </c>
      <c r="S11454" s="108">
        <v>124546.17</v>
      </c>
    </row>
    <row r="11455" spans="1:19" ht="11.25" thickBot="1" x14ac:dyDescent="0.2">
      <c r="A11455" s="112"/>
    </row>
    <row r="11456" spans="1:19" ht="11.25" thickBot="1" x14ac:dyDescent="0.2">
      <c r="A11456" s="107">
        <v>2</v>
      </c>
      <c r="B11456" s="132">
        <v>0.68076388888888895</v>
      </c>
      <c r="C11456" s="141" t="s">
        <v>8881</v>
      </c>
      <c r="D11456" s="141" t="s">
        <v>8882</v>
      </c>
      <c r="E11456" s="141" t="s">
        <v>8883</v>
      </c>
      <c r="F11456" s="141" t="s">
        <v>8884</v>
      </c>
      <c r="G11456" s="141" t="s">
        <v>8885</v>
      </c>
      <c r="H11456" s="141" t="s">
        <v>8886</v>
      </c>
      <c r="I11456" s="145">
        <v>18041.809000000001</v>
      </c>
      <c r="J11456" s="134" t="s">
        <v>8887</v>
      </c>
      <c r="K11456" s="141" t="s">
        <v>8888</v>
      </c>
      <c r="L11456" s="108">
        <v>409.00400000000002</v>
      </c>
      <c r="M11456" s="108">
        <v>28584.596000000001</v>
      </c>
      <c r="N11456" s="108">
        <v>52353.699000000001</v>
      </c>
      <c r="O11456" s="141" t="s">
        <v>8889</v>
      </c>
      <c r="P11456" s="108">
        <v>508414.87</v>
      </c>
      <c r="Q11456" s="108">
        <v>8118.5820000000003</v>
      </c>
      <c r="R11456" s="108">
        <v>12885.984</v>
      </c>
      <c r="S11456" s="108">
        <v>125689.01</v>
      </c>
    </row>
    <row r="11457" spans="1:19" ht="11.25" thickBot="1" x14ac:dyDescent="0.2">
      <c r="A11457" s="112"/>
    </row>
    <row r="11458" spans="1:19" ht="11.25" thickBot="1" x14ac:dyDescent="0.2">
      <c r="A11458" s="107">
        <v>3</v>
      </c>
      <c r="B11458" s="132">
        <v>0.68094907407407401</v>
      </c>
      <c r="C11458" s="141" t="s">
        <v>8890</v>
      </c>
      <c r="D11458" s="141" t="s">
        <v>8891</v>
      </c>
      <c r="E11458" s="141" t="s">
        <v>8892</v>
      </c>
      <c r="F11458" s="141" t="s">
        <v>8893</v>
      </c>
      <c r="G11458" s="141" t="s">
        <v>8894</v>
      </c>
      <c r="H11458" s="141" t="s">
        <v>8895</v>
      </c>
      <c r="I11458" s="145">
        <v>18075.838</v>
      </c>
      <c r="J11458" s="134" t="s">
        <v>8896</v>
      </c>
      <c r="K11458" s="141" t="s">
        <v>8897</v>
      </c>
      <c r="L11458" s="108">
        <v>398.00400000000002</v>
      </c>
      <c r="M11458" s="108">
        <v>28632.662</v>
      </c>
      <c r="N11458" s="108">
        <v>52541.17</v>
      </c>
      <c r="O11458" s="141" t="s">
        <v>8898</v>
      </c>
      <c r="P11458" s="108">
        <v>511247.95</v>
      </c>
      <c r="Q11458" s="108">
        <v>8187.6090000000004</v>
      </c>
      <c r="R11458" s="108">
        <v>12794.928</v>
      </c>
      <c r="S11458" s="108">
        <v>125581.36</v>
      </c>
    </row>
    <row r="11459" spans="1:19" ht="11.25" thickBot="1" x14ac:dyDescent="0.2">
      <c r="A11459" s="112"/>
    </row>
    <row r="11460" spans="1:19" ht="11.25" thickBot="1" x14ac:dyDescent="0.2">
      <c r="A11460" s="135" t="s">
        <v>362</v>
      </c>
      <c r="B11460" s="112"/>
      <c r="C11460" s="141" t="s">
        <v>8899</v>
      </c>
      <c r="D11460" s="141" t="s">
        <v>8900</v>
      </c>
      <c r="E11460" s="141" t="s">
        <v>8901</v>
      </c>
      <c r="F11460" s="141" t="s">
        <v>8902</v>
      </c>
      <c r="G11460" s="141" t="s">
        <v>8903</v>
      </c>
      <c r="H11460" s="141" t="s">
        <v>8904</v>
      </c>
      <c r="I11460" s="140">
        <v>17850.312999999998</v>
      </c>
      <c r="J11460" s="134" t="s">
        <v>8905</v>
      </c>
      <c r="K11460" s="141" t="s">
        <v>8906</v>
      </c>
      <c r="L11460" s="136">
        <v>407.67099999999999</v>
      </c>
      <c r="M11460" s="136">
        <v>28857.642</v>
      </c>
      <c r="N11460" s="136">
        <v>52303.909</v>
      </c>
      <c r="O11460" s="141" t="s">
        <v>8907</v>
      </c>
      <c r="P11460" s="136">
        <v>506090.3</v>
      </c>
      <c r="Q11460" s="136">
        <v>8180.6059999999998</v>
      </c>
      <c r="R11460" s="136">
        <v>12853.297</v>
      </c>
      <c r="S11460" s="136">
        <v>125272.18</v>
      </c>
    </row>
    <row r="11461" spans="1:19" ht="11.25" thickBot="1" x14ac:dyDescent="0.2">
      <c r="A11461" s="112"/>
    </row>
    <row r="11462" spans="1:19" ht="11.25" thickBot="1" x14ac:dyDescent="0.2">
      <c r="A11462" s="138" t="s">
        <v>364</v>
      </c>
      <c r="B11462" s="112"/>
      <c r="C11462" s="141" t="s">
        <v>8908</v>
      </c>
      <c r="D11462" s="141" t="s">
        <v>8909</v>
      </c>
      <c r="E11462" s="141" t="s">
        <v>8910</v>
      </c>
      <c r="F11462" s="141" t="s">
        <v>8911</v>
      </c>
      <c r="G11462" s="141" t="s">
        <v>8912</v>
      </c>
      <c r="H11462" s="141" t="s">
        <v>8913</v>
      </c>
      <c r="I11462" s="140">
        <v>361.55200000000002</v>
      </c>
      <c r="J11462" s="134" t="s">
        <v>8914</v>
      </c>
      <c r="K11462" s="141" t="s">
        <v>8915</v>
      </c>
      <c r="L11462" s="136">
        <v>9.0739999999999998</v>
      </c>
      <c r="M11462" s="136">
        <v>431.97199999999998</v>
      </c>
      <c r="N11462" s="136">
        <v>265.67899999999997</v>
      </c>
      <c r="O11462" s="141" t="s">
        <v>8916</v>
      </c>
      <c r="P11462" s="136">
        <v>6632.8180000000002</v>
      </c>
      <c r="Q11462" s="136">
        <v>58.835999999999999</v>
      </c>
      <c r="R11462" s="136">
        <v>50.67</v>
      </c>
      <c r="S11462" s="136">
        <v>631.03899999999999</v>
      </c>
    </row>
    <row r="11463" spans="1:19" ht="11.25" thickBot="1" x14ac:dyDescent="0.2">
      <c r="A11463" s="112"/>
    </row>
    <row r="11464" spans="1:19" ht="11.25" thickBot="1" x14ac:dyDescent="0.2">
      <c r="A11464" s="139" t="s">
        <v>366</v>
      </c>
      <c r="B11464" s="112"/>
      <c r="C11464" s="141" t="s">
        <v>1080</v>
      </c>
      <c r="D11464" s="141" t="s">
        <v>2524</v>
      </c>
      <c r="E11464" s="141" t="s">
        <v>8917</v>
      </c>
      <c r="F11464" s="141" t="s">
        <v>8918</v>
      </c>
      <c r="G11464" s="141" t="s">
        <v>2467</v>
      </c>
      <c r="H11464" s="141" t="s">
        <v>8919</v>
      </c>
      <c r="I11464" s="140">
        <v>2.0249999999999999</v>
      </c>
      <c r="J11464" s="134" t="s">
        <v>3570</v>
      </c>
      <c r="K11464" s="141" t="s">
        <v>2664</v>
      </c>
      <c r="L11464" s="136">
        <v>2.226</v>
      </c>
      <c r="M11464" s="136">
        <v>1.4970000000000001</v>
      </c>
      <c r="N11464" s="136">
        <v>0.50800000000000001</v>
      </c>
      <c r="O11464" s="141" t="s">
        <v>8920</v>
      </c>
      <c r="P11464" s="136">
        <v>1.3109999999999999</v>
      </c>
      <c r="Q11464" s="136">
        <v>0.71899999999999997</v>
      </c>
      <c r="R11464" s="136">
        <v>0.39400000000000002</v>
      </c>
      <c r="S11464" s="136">
        <v>0.504</v>
      </c>
    </row>
    <row r="11465" spans="1:19" ht="11.25" thickBot="1" x14ac:dyDescent="0.2">
      <c r="A11465" s="112"/>
    </row>
    <row r="11466" spans="1:19" ht="11.25" thickBot="1" x14ac:dyDescent="0.2">
      <c r="A11466" s="106" t="s">
        <v>357</v>
      </c>
      <c r="B11466" s="106" t="s">
        <v>358</v>
      </c>
      <c r="C11466" s="130" t="s">
        <v>17</v>
      </c>
      <c r="D11466" s="130" t="s">
        <v>18</v>
      </c>
      <c r="E11466" s="131" t="s">
        <v>19</v>
      </c>
      <c r="F11466" s="131" t="s">
        <v>20</v>
      </c>
      <c r="G11466" s="130" t="s">
        <v>21</v>
      </c>
      <c r="H11466" s="130" t="s">
        <v>22</v>
      </c>
      <c r="I11466" s="130" t="s">
        <v>23</v>
      </c>
      <c r="J11466" s="130" t="s">
        <v>24</v>
      </c>
      <c r="K11466" s="131" t="s">
        <v>25</v>
      </c>
      <c r="L11466" s="131" t="s">
        <v>26</v>
      </c>
      <c r="M11466" s="130" t="s">
        <v>27</v>
      </c>
      <c r="N11466" s="130" t="s">
        <v>28</v>
      </c>
      <c r="O11466" s="130" t="s">
        <v>29</v>
      </c>
      <c r="P11466" s="130" t="s">
        <v>30</v>
      </c>
      <c r="Q11466" s="130" t="s">
        <v>31</v>
      </c>
      <c r="R11466" s="130" t="s">
        <v>32</v>
      </c>
      <c r="S11466" s="130" t="s">
        <v>33</v>
      </c>
    </row>
    <row r="11467" spans="1:19" ht="11.25" thickBot="1" x14ac:dyDescent="0.2">
      <c r="A11467" s="107">
        <v>1</v>
      </c>
      <c r="B11467" s="132">
        <v>0.68059027777777781</v>
      </c>
      <c r="C11467" s="108">
        <v>60198.847999999998</v>
      </c>
      <c r="D11467" s="108">
        <v>44013.442999999999</v>
      </c>
      <c r="E11467" s="145">
        <v>21141.722000000002</v>
      </c>
      <c r="F11467" s="145">
        <v>838296.14</v>
      </c>
      <c r="G11467" s="108">
        <v>27</v>
      </c>
      <c r="H11467" s="108">
        <v>26</v>
      </c>
      <c r="I11467" s="108">
        <v>265783.64</v>
      </c>
      <c r="J11467" s="141" t="s">
        <v>8921</v>
      </c>
      <c r="K11467" s="145">
        <v>165078.44</v>
      </c>
      <c r="L11467" s="134" t="s">
        <v>8922</v>
      </c>
      <c r="M11467" s="108">
        <v>2289.1260000000002</v>
      </c>
      <c r="N11467" s="108">
        <v>2385.1370000000002</v>
      </c>
      <c r="O11467" s="108">
        <v>11</v>
      </c>
      <c r="P11467" s="108">
        <v>111</v>
      </c>
      <c r="Q11467" s="108">
        <v>567.00800000000004</v>
      </c>
      <c r="R11467" s="108">
        <v>889.01900000000001</v>
      </c>
      <c r="S11467" s="108">
        <v>499.00599999999997</v>
      </c>
    </row>
    <row r="11468" spans="1:19" ht="11.25" thickBot="1" x14ac:dyDescent="0.2">
      <c r="A11468" s="112"/>
    </row>
    <row r="11469" spans="1:19" ht="11.25" thickBot="1" x14ac:dyDescent="0.2">
      <c r="A11469" s="107">
        <v>2</v>
      </c>
      <c r="B11469" s="132">
        <v>0.68076388888888895</v>
      </c>
      <c r="C11469" s="108">
        <v>61052.326000000001</v>
      </c>
      <c r="D11469" s="108">
        <v>44431.328999999998</v>
      </c>
      <c r="E11469" s="145">
        <v>21455.042000000001</v>
      </c>
      <c r="F11469" s="145">
        <v>843495.83</v>
      </c>
      <c r="G11469" s="108">
        <v>23</v>
      </c>
      <c r="H11469" s="108">
        <v>34</v>
      </c>
      <c r="I11469" s="108">
        <v>266587.81</v>
      </c>
      <c r="J11469" s="141" t="s">
        <v>8923</v>
      </c>
      <c r="K11469" s="145">
        <v>169431.18</v>
      </c>
      <c r="L11469" s="134" t="s">
        <v>8924</v>
      </c>
      <c r="M11469" s="108">
        <v>2310.1280000000002</v>
      </c>
      <c r="N11469" s="108">
        <v>2458.145</v>
      </c>
      <c r="O11469" s="108">
        <v>3</v>
      </c>
      <c r="P11469" s="108">
        <v>123</v>
      </c>
      <c r="Q11469" s="108">
        <v>536.00699999999995</v>
      </c>
      <c r="R11469" s="108">
        <v>983.02300000000002</v>
      </c>
      <c r="S11469" s="108">
        <v>545.00699999999995</v>
      </c>
    </row>
    <row r="11470" spans="1:19" ht="11.25" thickBot="1" x14ac:dyDescent="0.2">
      <c r="A11470" s="112"/>
    </row>
    <row r="11471" spans="1:19" ht="11.25" thickBot="1" x14ac:dyDescent="0.2">
      <c r="A11471" s="107">
        <v>3</v>
      </c>
      <c r="B11471" s="132">
        <v>0.68094907407407401</v>
      </c>
      <c r="C11471" s="108">
        <v>61168.667000000001</v>
      </c>
      <c r="D11471" s="108">
        <v>44560.605000000003</v>
      </c>
      <c r="E11471" s="145">
        <v>21494.081999999999</v>
      </c>
      <c r="F11471" s="145">
        <v>845215.46</v>
      </c>
      <c r="G11471" s="108">
        <v>31</v>
      </c>
      <c r="H11471" s="108">
        <v>25</v>
      </c>
      <c r="I11471" s="108">
        <v>267222.87</v>
      </c>
      <c r="J11471" s="141" t="s">
        <v>8925</v>
      </c>
      <c r="K11471" s="145">
        <v>169895.94</v>
      </c>
      <c r="L11471" s="134" t="s">
        <v>8926</v>
      </c>
      <c r="M11471" s="108">
        <v>2247.1210000000001</v>
      </c>
      <c r="N11471" s="108">
        <v>2363.134</v>
      </c>
      <c r="O11471" s="108">
        <v>9</v>
      </c>
      <c r="P11471" s="108">
        <v>110</v>
      </c>
      <c r="Q11471" s="108">
        <v>539.00699999999995</v>
      </c>
      <c r="R11471" s="108">
        <v>906.02</v>
      </c>
      <c r="S11471" s="108">
        <v>503.00599999999997</v>
      </c>
    </row>
    <row r="11472" spans="1:19" ht="11.25" thickBot="1" x14ac:dyDescent="0.2">
      <c r="A11472" s="112"/>
    </row>
    <row r="11473" spans="1:19" ht="11.25" thickBot="1" x14ac:dyDescent="0.2">
      <c r="A11473" s="135" t="s">
        <v>362</v>
      </c>
      <c r="B11473" s="112"/>
      <c r="C11473" s="136">
        <v>60806.614000000001</v>
      </c>
      <c r="D11473" s="136">
        <v>44335.125999999997</v>
      </c>
      <c r="E11473" s="140">
        <v>21363.615000000002</v>
      </c>
      <c r="F11473" s="140">
        <v>842335.81</v>
      </c>
      <c r="G11473" s="136">
        <v>27</v>
      </c>
      <c r="H11473" s="136">
        <v>28.332999999999998</v>
      </c>
      <c r="I11473" s="136">
        <v>266531.44</v>
      </c>
      <c r="J11473" s="141" t="s">
        <v>8927</v>
      </c>
      <c r="K11473" s="140">
        <v>168135.18</v>
      </c>
      <c r="L11473" s="134" t="s">
        <v>8928</v>
      </c>
      <c r="M11473" s="136">
        <v>2282.125</v>
      </c>
      <c r="N11473" s="136">
        <v>2402.1390000000001</v>
      </c>
      <c r="O11473" s="136">
        <v>7.6669999999999998</v>
      </c>
      <c r="P11473" s="136">
        <v>114.667</v>
      </c>
      <c r="Q11473" s="136">
        <v>547.34100000000001</v>
      </c>
      <c r="R11473" s="136">
        <v>926.02099999999996</v>
      </c>
      <c r="S11473" s="136">
        <v>515.673</v>
      </c>
    </row>
    <row r="11474" spans="1:19" ht="11.25" thickBot="1" x14ac:dyDescent="0.2">
      <c r="A11474" s="112"/>
    </row>
    <row r="11475" spans="1:19" ht="11.25" thickBot="1" x14ac:dyDescent="0.2">
      <c r="A11475" s="138" t="s">
        <v>364</v>
      </c>
      <c r="B11475" s="112"/>
      <c r="C11475" s="136">
        <v>529.54499999999996</v>
      </c>
      <c r="D11475" s="136">
        <v>285.98500000000001</v>
      </c>
      <c r="E11475" s="140">
        <v>193.154</v>
      </c>
      <c r="F11475" s="140">
        <v>3602.5659999999998</v>
      </c>
      <c r="G11475" s="136">
        <v>4</v>
      </c>
      <c r="H11475" s="136">
        <v>4.9329999999999998</v>
      </c>
      <c r="I11475" s="136">
        <v>721.27200000000005</v>
      </c>
      <c r="J11475" s="141" t="s">
        <v>8929</v>
      </c>
      <c r="K11475" s="140">
        <v>2657.3980000000001</v>
      </c>
      <c r="L11475" s="134" t="s">
        <v>8930</v>
      </c>
      <c r="M11475" s="136">
        <v>32.082000000000001</v>
      </c>
      <c r="N11475" s="136">
        <v>49.734999999999999</v>
      </c>
      <c r="O11475" s="136">
        <v>4.1630000000000003</v>
      </c>
      <c r="P11475" s="136">
        <v>7.234</v>
      </c>
      <c r="Q11475" s="136">
        <v>17.097999999999999</v>
      </c>
      <c r="R11475" s="136">
        <v>50.091999999999999</v>
      </c>
      <c r="S11475" s="136">
        <v>25.483000000000001</v>
      </c>
    </row>
    <row r="11476" spans="1:19" ht="11.25" thickBot="1" x14ac:dyDescent="0.2">
      <c r="A11476" s="112"/>
    </row>
    <row r="11477" spans="1:19" ht="11.25" thickBot="1" x14ac:dyDescent="0.2">
      <c r="A11477" s="139" t="s">
        <v>366</v>
      </c>
      <c r="B11477" s="112"/>
      <c r="C11477" s="136">
        <v>0.871</v>
      </c>
      <c r="D11477" s="136">
        <v>0.64500000000000002</v>
      </c>
      <c r="E11477" s="140">
        <v>0.90400000000000003</v>
      </c>
      <c r="F11477" s="140">
        <v>0.42799999999999999</v>
      </c>
      <c r="G11477" s="136">
        <v>14.815</v>
      </c>
      <c r="H11477" s="136">
        <v>17.41</v>
      </c>
      <c r="I11477" s="136">
        <v>0.27100000000000002</v>
      </c>
      <c r="J11477" s="141" t="s">
        <v>8931</v>
      </c>
      <c r="K11477" s="140">
        <v>1.581</v>
      </c>
      <c r="L11477" s="134" t="s">
        <v>3582</v>
      </c>
      <c r="M11477" s="136">
        <v>1.4059999999999999</v>
      </c>
      <c r="N11477" s="136">
        <v>2.0699999999999998</v>
      </c>
      <c r="O11477" s="136">
        <v>54.304000000000002</v>
      </c>
      <c r="P11477" s="136">
        <v>6.3090000000000002</v>
      </c>
      <c r="Q11477" s="136">
        <v>3.1240000000000001</v>
      </c>
      <c r="R11477" s="136">
        <v>5.4089999999999998</v>
      </c>
      <c r="S11477" s="136">
        <v>4.9420000000000002</v>
      </c>
    </row>
    <row r="11478" spans="1:19" ht="11.25" thickBot="1" x14ac:dyDescent="0.2">
      <c r="A11478" s="112"/>
    </row>
    <row r="11479" spans="1:19" ht="11.25" thickBot="1" x14ac:dyDescent="0.2">
      <c r="A11479" s="106" t="s">
        <v>357</v>
      </c>
      <c r="B11479" s="106" t="s">
        <v>358</v>
      </c>
      <c r="C11479" s="131" t="s">
        <v>34</v>
      </c>
      <c r="D11479" s="131" t="s">
        <v>35</v>
      </c>
      <c r="E11479" s="130" t="s">
        <v>36</v>
      </c>
      <c r="F11479" s="130" t="s">
        <v>37</v>
      </c>
      <c r="G11479" s="130" t="s">
        <v>38</v>
      </c>
      <c r="H11479" s="130" t="s">
        <v>39</v>
      </c>
      <c r="I11479" s="130" t="s">
        <v>40</v>
      </c>
      <c r="J11479" s="130" t="s">
        <v>41</v>
      </c>
      <c r="K11479" s="130" t="s">
        <v>42</v>
      </c>
      <c r="L11479" s="130" t="s">
        <v>43</v>
      </c>
      <c r="M11479" s="130" t="s">
        <v>44</v>
      </c>
      <c r="N11479" s="130" t="s">
        <v>45</v>
      </c>
      <c r="O11479" s="130" t="s">
        <v>46</v>
      </c>
      <c r="P11479" s="130" t="s">
        <v>47</v>
      </c>
      <c r="Q11479" s="130" t="s">
        <v>48</v>
      </c>
      <c r="R11479" s="130" t="s">
        <v>49</v>
      </c>
      <c r="S11479" s="130" t="s">
        <v>50</v>
      </c>
    </row>
    <row r="11480" spans="1:19" ht="11.25" thickBot="1" x14ac:dyDescent="0.2">
      <c r="A11480" s="107">
        <v>1</v>
      </c>
      <c r="B11480" s="132">
        <v>0.68059027777777781</v>
      </c>
      <c r="C11480" s="145">
        <v>379759.96</v>
      </c>
      <c r="D11480" s="134" t="s">
        <v>8932</v>
      </c>
      <c r="E11480" s="108">
        <v>9966.3829999999998</v>
      </c>
      <c r="F11480" s="108">
        <v>580.00800000000004</v>
      </c>
      <c r="G11480" s="108">
        <v>2</v>
      </c>
      <c r="H11480" s="108">
        <v>8652.7970000000005</v>
      </c>
      <c r="I11480" s="108">
        <v>254644.8</v>
      </c>
      <c r="J11480" s="108">
        <v>1621030</v>
      </c>
      <c r="K11480" s="108">
        <v>30417.188999999998</v>
      </c>
      <c r="L11480" s="108">
        <v>60311.171999999999</v>
      </c>
      <c r="M11480" s="108">
        <v>9073.9760000000006</v>
      </c>
      <c r="N11480" s="108">
        <v>6278.9459999999999</v>
      </c>
      <c r="O11480" s="108">
        <v>1005.024</v>
      </c>
      <c r="P11480" s="108">
        <v>1010.025</v>
      </c>
      <c r="Q11480" s="108">
        <v>1226.0360000000001</v>
      </c>
      <c r="R11480" s="108">
        <v>1065.027</v>
      </c>
      <c r="S11480" s="108">
        <v>1206.0350000000001</v>
      </c>
    </row>
    <row r="11481" spans="1:19" ht="11.25" thickBot="1" x14ac:dyDescent="0.2">
      <c r="A11481" s="112"/>
    </row>
    <row r="11482" spans="1:19" ht="11.25" thickBot="1" x14ac:dyDescent="0.2">
      <c r="A11482" s="107">
        <v>2</v>
      </c>
      <c r="B11482" s="132">
        <v>0.68076388888888895</v>
      </c>
      <c r="C11482" s="145">
        <v>388190.22</v>
      </c>
      <c r="D11482" s="134" t="s">
        <v>8933</v>
      </c>
      <c r="E11482" s="108">
        <v>9674.2459999999992</v>
      </c>
      <c r="F11482" s="108">
        <v>547.00699999999995</v>
      </c>
      <c r="G11482" s="108">
        <v>3</v>
      </c>
      <c r="H11482" s="108">
        <v>8358.6759999999995</v>
      </c>
      <c r="I11482" s="108">
        <v>255128.67</v>
      </c>
      <c r="J11482" s="108">
        <v>1605093.2</v>
      </c>
      <c r="K11482" s="108">
        <v>31252.423999999999</v>
      </c>
      <c r="L11482" s="108">
        <v>59833.798999999999</v>
      </c>
      <c r="M11482" s="108">
        <v>9084.98</v>
      </c>
      <c r="N11482" s="108">
        <v>6312.9560000000001</v>
      </c>
      <c r="O11482" s="108">
        <v>1039.0260000000001</v>
      </c>
      <c r="P11482" s="108">
        <v>968.02200000000005</v>
      </c>
      <c r="Q11482" s="108">
        <v>1258.038</v>
      </c>
      <c r="R11482" s="108">
        <v>954.02200000000005</v>
      </c>
      <c r="S11482" s="108">
        <v>1317.0419999999999</v>
      </c>
    </row>
    <row r="11483" spans="1:19" ht="11.25" thickBot="1" x14ac:dyDescent="0.2">
      <c r="A11483" s="112"/>
    </row>
    <row r="11484" spans="1:19" ht="11.25" thickBot="1" x14ac:dyDescent="0.2">
      <c r="A11484" s="107">
        <v>3</v>
      </c>
      <c r="B11484" s="132">
        <v>0.68094907407407401</v>
      </c>
      <c r="C11484" s="145">
        <v>391389.24</v>
      </c>
      <c r="D11484" s="134" t="s">
        <v>8934</v>
      </c>
      <c r="E11484" s="108">
        <v>9880.3420000000006</v>
      </c>
      <c r="F11484" s="108">
        <v>534.00699999999995</v>
      </c>
      <c r="G11484" s="108">
        <v>3</v>
      </c>
      <c r="H11484" s="108">
        <v>8301.6540000000005</v>
      </c>
      <c r="I11484" s="108">
        <v>255750.22</v>
      </c>
      <c r="J11484" s="108">
        <v>1589629.4</v>
      </c>
      <c r="K11484" s="108">
        <v>30301.02</v>
      </c>
      <c r="L11484" s="108">
        <v>59690.387999999999</v>
      </c>
      <c r="M11484" s="108">
        <v>9103.9889999999996</v>
      </c>
      <c r="N11484" s="108">
        <v>6334.9629999999997</v>
      </c>
      <c r="O11484" s="108">
        <v>1029.0250000000001</v>
      </c>
      <c r="P11484" s="108">
        <v>991.024</v>
      </c>
      <c r="Q11484" s="108">
        <v>1187.0340000000001</v>
      </c>
      <c r="R11484" s="108">
        <v>986.02300000000002</v>
      </c>
      <c r="S11484" s="108">
        <v>1205.0350000000001</v>
      </c>
    </row>
    <row r="11485" spans="1:19" ht="11.25" thickBot="1" x14ac:dyDescent="0.2">
      <c r="A11485" s="112"/>
    </row>
    <row r="11486" spans="1:19" ht="11.25" thickBot="1" x14ac:dyDescent="0.2">
      <c r="A11486" s="135" t="s">
        <v>362</v>
      </c>
      <c r="B11486" s="112"/>
      <c r="C11486" s="140">
        <v>386446.47</v>
      </c>
      <c r="D11486" s="134" t="s">
        <v>8935</v>
      </c>
      <c r="E11486" s="136">
        <v>9840.3240000000005</v>
      </c>
      <c r="F11486" s="136">
        <v>553.67399999999998</v>
      </c>
      <c r="G11486" s="136">
        <v>2.6669999999999998</v>
      </c>
      <c r="H11486" s="136">
        <v>8437.7090000000007</v>
      </c>
      <c r="I11486" s="136">
        <v>255174.56</v>
      </c>
      <c r="J11486" s="136">
        <v>1605250.9</v>
      </c>
      <c r="K11486" s="136">
        <v>30656.877</v>
      </c>
      <c r="L11486" s="136">
        <v>59945.120000000003</v>
      </c>
      <c r="M11486" s="136">
        <v>9087.6479999999992</v>
      </c>
      <c r="N11486" s="136">
        <v>6308.9549999999999</v>
      </c>
      <c r="O11486" s="136">
        <v>1024.3589999999999</v>
      </c>
      <c r="P11486" s="136">
        <v>989.69</v>
      </c>
      <c r="Q11486" s="136">
        <v>1223.703</v>
      </c>
      <c r="R11486" s="136">
        <v>1001.691</v>
      </c>
      <c r="S11486" s="136">
        <v>1242.704</v>
      </c>
    </row>
    <row r="11487" spans="1:19" ht="11.25" thickBot="1" x14ac:dyDescent="0.2">
      <c r="A11487" s="112"/>
    </row>
    <row r="11488" spans="1:19" ht="11.25" thickBot="1" x14ac:dyDescent="0.2">
      <c r="A11488" s="138" t="s">
        <v>364</v>
      </c>
      <c r="B11488" s="112"/>
      <c r="C11488" s="140">
        <v>6007.5379999999996</v>
      </c>
      <c r="D11488" s="134" t="s">
        <v>8936</v>
      </c>
      <c r="E11488" s="136">
        <v>150.124</v>
      </c>
      <c r="F11488" s="136">
        <v>23.713999999999999</v>
      </c>
      <c r="G11488" s="136">
        <v>0.57699999999999996</v>
      </c>
      <c r="H11488" s="136">
        <v>188.441</v>
      </c>
      <c r="I11488" s="136">
        <v>554.13599999999997</v>
      </c>
      <c r="J11488" s="136">
        <v>15700.902</v>
      </c>
      <c r="K11488" s="136">
        <v>519.01900000000001</v>
      </c>
      <c r="L11488" s="136">
        <v>325.01900000000001</v>
      </c>
      <c r="M11488" s="136">
        <v>15.183</v>
      </c>
      <c r="N11488" s="136">
        <v>28.222000000000001</v>
      </c>
      <c r="O11488" s="136">
        <v>17.475000000000001</v>
      </c>
      <c r="P11488" s="136">
        <v>21.033000000000001</v>
      </c>
      <c r="Q11488" s="136">
        <v>35.56</v>
      </c>
      <c r="R11488" s="136">
        <v>57.137</v>
      </c>
      <c r="S11488" s="136">
        <v>64.38</v>
      </c>
    </row>
    <row r="11489" spans="1:19" ht="11.25" thickBot="1" x14ac:dyDescent="0.2">
      <c r="A11489" s="112"/>
    </row>
    <row r="11490" spans="1:19" ht="11.25" thickBot="1" x14ac:dyDescent="0.2">
      <c r="A11490" s="139" t="s">
        <v>366</v>
      </c>
      <c r="B11490" s="112"/>
      <c r="C11490" s="140">
        <v>1.5549999999999999</v>
      </c>
      <c r="D11490" s="134" t="s">
        <v>3588</v>
      </c>
      <c r="E11490" s="136">
        <v>1.526</v>
      </c>
      <c r="F11490" s="136">
        <v>4.2830000000000004</v>
      </c>
      <c r="G11490" s="136">
        <v>21.651</v>
      </c>
      <c r="H11490" s="136">
        <v>2.2330000000000001</v>
      </c>
      <c r="I11490" s="136">
        <v>0.217</v>
      </c>
      <c r="J11490" s="136">
        <v>0.97799999999999998</v>
      </c>
      <c r="K11490" s="136">
        <v>1.6930000000000001</v>
      </c>
      <c r="L11490" s="136">
        <v>0.54200000000000004</v>
      </c>
      <c r="M11490" s="136">
        <v>0.16700000000000001</v>
      </c>
      <c r="N11490" s="136">
        <v>0.44700000000000001</v>
      </c>
      <c r="O11490" s="136">
        <v>1.706</v>
      </c>
      <c r="P11490" s="136">
        <v>2.125</v>
      </c>
      <c r="Q11490" s="136">
        <v>2.9060000000000001</v>
      </c>
      <c r="R11490" s="136">
        <v>5.7039999999999997</v>
      </c>
      <c r="S11490" s="136">
        <v>5.181</v>
      </c>
    </row>
    <row r="11491" spans="1:19" ht="11.25" thickBot="1" x14ac:dyDescent="0.2">
      <c r="A11491" s="112"/>
    </row>
    <row r="11492" spans="1:19" ht="11.25" thickBot="1" x14ac:dyDescent="0.2">
      <c r="A11492" s="106" t="s">
        <v>357</v>
      </c>
      <c r="B11492" s="106" t="s">
        <v>358</v>
      </c>
      <c r="C11492" s="130" t="s">
        <v>51</v>
      </c>
      <c r="D11492" s="130" t="s">
        <v>52</v>
      </c>
      <c r="E11492" s="130" t="s">
        <v>53</v>
      </c>
      <c r="F11492" s="130" t="s">
        <v>54</v>
      </c>
      <c r="G11492" s="130" t="s">
        <v>55</v>
      </c>
      <c r="H11492" s="130" t="s">
        <v>56</v>
      </c>
      <c r="I11492" s="130" t="s">
        <v>57</v>
      </c>
      <c r="J11492" s="130" t="s">
        <v>58</v>
      </c>
      <c r="K11492" s="130" t="s">
        <v>59</v>
      </c>
      <c r="L11492" s="130" t="s">
        <v>60</v>
      </c>
      <c r="M11492" s="130" t="s">
        <v>61</v>
      </c>
      <c r="N11492" s="130" t="s">
        <v>62</v>
      </c>
      <c r="O11492" s="130" t="s">
        <v>63</v>
      </c>
      <c r="P11492" s="130" t="s">
        <v>64</v>
      </c>
      <c r="Q11492" s="131" t="s">
        <v>65</v>
      </c>
      <c r="R11492" s="131" t="s">
        <v>66</v>
      </c>
      <c r="S11492" s="130" t="s">
        <v>67</v>
      </c>
    </row>
    <row r="11493" spans="1:19" ht="11.25" thickBot="1" x14ac:dyDescent="0.2">
      <c r="A11493" s="107">
        <v>1</v>
      </c>
      <c r="B11493" s="132">
        <v>0.68059027777777781</v>
      </c>
      <c r="C11493" s="108">
        <v>941.02099999999996</v>
      </c>
      <c r="D11493" s="108">
        <v>831.01700000000005</v>
      </c>
      <c r="E11493" s="108">
        <v>351.00299999999999</v>
      </c>
      <c r="F11493" s="108">
        <v>478.005</v>
      </c>
      <c r="G11493" s="108">
        <v>312.00200000000001</v>
      </c>
      <c r="H11493" s="108">
        <v>1211.0350000000001</v>
      </c>
      <c r="I11493" s="108">
        <v>1851.0820000000001</v>
      </c>
      <c r="J11493" s="108">
        <v>5023.6059999999998</v>
      </c>
      <c r="K11493" s="108">
        <v>7561.3720000000003</v>
      </c>
      <c r="L11493" s="108">
        <v>13</v>
      </c>
      <c r="M11493" s="108">
        <v>8</v>
      </c>
      <c r="N11493" s="108">
        <v>908.02</v>
      </c>
      <c r="O11493" s="108">
        <v>349.00299999999999</v>
      </c>
      <c r="P11493" s="108">
        <v>22616.269</v>
      </c>
      <c r="Q11493" s="145">
        <v>1719071.7</v>
      </c>
      <c r="R11493" s="134" t="s">
        <v>8937</v>
      </c>
      <c r="S11493" s="108">
        <v>9134.0020000000004</v>
      </c>
    </row>
    <row r="11494" spans="1:19" ht="11.25" thickBot="1" x14ac:dyDescent="0.2">
      <c r="A11494" s="112"/>
    </row>
    <row r="11495" spans="1:19" ht="11.25" thickBot="1" x14ac:dyDescent="0.2">
      <c r="A11495" s="107">
        <v>2</v>
      </c>
      <c r="B11495" s="132">
        <v>0.68076388888888895</v>
      </c>
      <c r="C11495" s="108">
        <v>930.02099999999996</v>
      </c>
      <c r="D11495" s="108">
        <v>898.01900000000001</v>
      </c>
      <c r="E11495" s="108">
        <v>353.00299999999999</v>
      </c>
      <c r="F11495" s="108">
        <v>478.005</v>
      </c>
      <c r="G11495" s="108">
        <v>281.00200000000001</v>
      </c>
      <c r="H11495" s="108">
        <v>512.00599999999997</v>
      </c>
      <c r="I11495" s="108">
        <v>1801.078</v>
      </c>
      <c r="J11495" s="108">
        <v>5241.6589999999997</v>
      </c>
      <c r="K11495" s="108">
        <v>7739.4369999999999</v>
      </c>
      <c r="L11495" s="108">
        <v>14</v>
      </c>
      <c r="M11495" s="108">
        <v>11</v>
      </c>
      <c r="N11495" s="108">
        <v>895.01900000000001</v>
      </c>
      <c r="O11495" s="108">
        <v>421.00400000000002</v>
      </c>
      <c r="P11495" s="108">
        <v>22712.374</v>
      </c>
      <c r="Q11495" s="145">
        <v>1763082.4</v>
      </c>
      <c r="R11495" s="134" t="s">
        <v>8938</v>
      </c>
      <c r="S11495" s="108">
        <v>9173.0190000000002</v>
      </c>
    </row>
    <row r="11496" spans="1:19" ht="11.25" thickBot="1" x14ac:dyDescent="0.2">
      <c r="A11496" s="112"/>
    </row>
    <row r="11497" spans="1:19" ht="11.25" thickBot="1" x14ac:dyDescent="0.2">
      <c r="A11497" s="107">
        <v>3</v>
      </c>
      <c r="B11497" s="132">
        <v>0.68094907407407401</v>
      </c>
      <c r="C11497" s="108">
        <v>933.02099999999996</v>
      </c>
      <c r="D11497" s="108">
        <v>846.01700000000005</v>
      </c>
      <c r="E11497" s="108">
        <v>348.00299999999999</v>
      </c>
      <c r="F11497" s="108">
        <v>495.00599999999997</v>
      </c>
      <c r="G11497" s="108">
        <v>346.00299999999999</v>
      </c>
      <c r="H11497" s="108">
        <v>497.00599999999997</v>
      </c>
      <c r="I11497" s="108">
        <v>1794.077</v>
      </c>
      <c r="J11497" s="108">
        <v>5010.6030000000001</v>
      </c>
      <c r="K11497" s="108">
        <v>7575.3770000000004</v>
      </c>
      <c r="L11497" s="108">
        <v>12</v>
      </c>
      <c r="M11497" s="108">
        <v>15</v>
      </c>
      <c r="N11497" s="108">
        <v>833.01700000000005</v>
      </c>
      <c r="O11497" s="108">
        <v>390.00400000000002</v>
      </c>
      <c r="P11497" s="108">
        <v>22769.436000000002</v>
      </c>
      <c r="Q11497" s="145">
        <v>1780371</v>
      </c>
      <c r="R11497" s="134" t="s">
        <v>8939</v>
      </c>
      <c r="S11497" s="108">
        <v>9110.9920000000002</v>
      </c>
    </row>
    <row r="11498" spans="1:19" ht="11.25" thickBot="1" x14ac:dyDescent="0.2">
      <c r="A11498" s="112"/>
    </row>
    <row r="11499" spans="1:19" ht="11.25" thickBot="1" x14ac:dyDescent="0.2">
      <c r="A11499" s="135" t="s">
        <v>362</v>
      </c>
      <c r="B11499" s="112"/>
      <c r="C11499" s="136">
        <v>934.68799999999999</v>
      </c>
      <c r="D11499" s="136">
        <v>858.351</v>
      </c>
      <c r="E11499" s="136">
        <v>350.67</v>
      </c>
      <c r="F11499" s="136">
        <v>483.67200000000003</v>
      </c>
      <c r="G11499" s="136">
        <v>313.00200000000001</v>
      </c>
      <c r="H11499" s="136">
        <v>740.01599999999996</v>
      </c>
      <c r="I11499" s="136">
        <v>1815.412</v>
      </c>
      <c r="J11499" s="136">
        <v>5091.9560000000001</v>
      </c>
      <c r="K11499" s="136">
        <v>7625.3950000000004</v>
      </c>
      <c r="L11499" s="136">
        <v>13</v>
      </c>
      <c r="M11499" s="136">
        <v>11.333</v>
      </c>
      <c r="N11499" s="136">
        <v>878.68499999999995</v>
      </c>
      <c r="O11499" s="136">
        <v>386.67</v>
      </c>
      <c r="P11499" s="136">
        <v>22699.360000000001</v>
      </c>
      <c r="Q11499" s="140">
        <v>1754175</v>
      </c>
      <c r="R11499" s="134" t="s">
        <v>8940</v>
      </c>
      <c r="S11499" s="136">
        <v>9139.3379999999997</v>
      </c>
    </row>
    <row r="11500" spans="1:19" ht="11.25" thickBot="1" x14ac:dyDescent="0.2">
      <c r="A11500" s="112"/>
    </row>
    <row r="11501" spans="1:19" ht="11.25" thickBot="1" x14ac:dyDescent="0.2">
      <c r="A11501" s="138" t="s">
        <v>364</v>
      </c>
      <c r="B11501" s="112"/>
      <c r="C11501" s="136">
        <v>5.6859999999999999</v>
      </c>
      <c r="D11501" s="136">
        <v>35.162999999999997</v>
      </c>
      <c r="E11501" s="136">
        <v>2.5169999999999999</v>
      </c>
      <c r="F11501" s="136">
        <v>9.8149999999999995</v>
      </c>
      <c r="G11501" s="136">
        <v>32.512</v>
      </c>
      <c r="H11501" s="136">
        <v>407.98399999999998</v>
      </c>
      <c r="I11501" s="136">
        <v>31.088999999999999</v>
      </c>
      <c r="J11501" s="136">
        <v>129.81</v>
      </c>
      <c r="K11501" s="136">
        <v>99.010999999999996</v>
      </c>
      <c r="L11501" s="136">
        <v>1</v>
      </c>
      <c r="M11501" s="136">
        <v>3.512</v>
      </c>
      <c r="N11501" s="136">
        <v>40.081000000000003</v>
      </c>
      <c r="O11501" s="136">
        <v>36.116</v>
      </c>
      <c r="P11501" s="136">
        <v>77.408000000000001</v>
      </c>
      <c r="Q11501" s="140">
        <v>31605.468000000001</v>
      </c>
      <c r="R11501" s="134" t="s">
        <v>8941</v>
      </c>
      <c r="S11501" s="136">
        <v>31.356000000000002</v>
      </c>
    </row>
    <row r="11502" spans="1:19" ht="11.25" thickBot="1" x14ac:dyDescent="0.2">
      <c r="A11502" s="112"/>
    </row>
    <row r="11503" spans="1:19" ht="11.25" thickBot="1" x14ac:dyDescent="0.2">
      <c r="A11503" s="139" t="s">
        <v>366</v>
      </c>
      <c r="B11503" s="112"/>
      <c r="C11503" s="136">
        <v>0.60799999999999998</v>
      </c>
      <c r="D11503" s="136">
        <v>4.0970000000000004</v>
      </c>
      <c r="E11503" s="136">
        <v>0.71799999999999997</v>
      </c>
      <c r="F11503" s="136">
        <v>2.0289999999999999</v>
      </c>
      <c r="G11503" s="136">
        <v>10.387</v>
      </c>
      <c r="H11503" s="136">
        <v>55.131999999999998</v>
      </c>
      <c r="I11503" s="136">
        <v>1.712</v>
      </c>
      <c r="J11503" s="136">
        <v>2.5489999999999999</v>
      </c>
      <c r="K11503" s="136">
        <v>1.298</v>
      </c>
      <c r="L11503" s="136">
        <v>7.6920000000000002</v>
      </c>
      <c r="M11503" s="136">
        <v>30.986999999999998</v>
      </c>
      <c r="N11503" s="136">
        <v>4.5609999999999999</v>
      </c>
      <c r="O11503" s="136">
        <v>9.34</v>
      </c>
      <c r="P11503" s="136">
        <v>0.34100000000000003</v>
      </c>
      <c r="Q11503" s="140">
        <v>1.802</v>
      </c>
      <c r="R11503" s="134" t="s">
        <v>3594</v>
      </c>
      <c r="S11503" s="136">
        <v>0.34300000000000003</v>
      </c>
    </row>
    <row r="11504" spans="1:19" ht="11.25" thickBot="1" x14ac:dyDescent="0.2">
      <c r="A11504" s="112"/>
    </row>
    <row r="11505" spans="1:19" ht="11.25" thickBot="1" x14ac:dyDescent="0.2">
      <c r="A11505" s="106" t="s">
        <v>357</v>
      </c>
      <c r="B11505" s="106" t="s">
        <v>358</v>
      </c>
      <c r="C11505" s="130" t="s">
        <v>68</v>
      </c>
    </row>
    <row r="11506" spans="1:19" ht="11.25" thickBot="1" x14ac:dyDescent="0.2">
      <c r="A11506" s="107">
        <v>1</v>
      </c>
      <c r="B11506" s="132">
        <v>0.68059027777777781</v>
      </c>
      <c r="C11506" s="108">
        <v>1830.08</v>
      </c>
    </row>
    <row r="11507" spans="1:19" ht="11.25" thickBot="1" x14ac:dyDescent="0.2">
      <c r="A11507" s="112"/>
    </row>
    <row r="11508" spans="1:19" ht="11.25" thickBot="1" x14ac:dyDescent="0.2">
      <c r="A11508" s="107">
        <v>2</v>
      </c>
      <c r="B11508" s="132">
        <v>0.68076388888888895</v>
      </c>
      <c r="C11508" s="108">
        <v>1868.0840000000001</v>
      </c>
    </row>
    <row r="11509" spans="1:19" ht="11.25" thickBot="1" x14ac:dyDescent="0.2">
      <c r="A11509" s="112"/>
    </row>
    <row r="11510" spans="1:19" ht="11.25" thickBot="1" x14ac:dyDescent="0.2">
      <c r="A11510" s="107">
        <v>3</v>
      </c>
      <c r="B11510" s="132">
        <v>0.68094907407407401</v>
      </c>
      <c r="C11510" s="108">
        <v>1758.0740000000001</v>
      </c>
    </row>
    <row r="11511" spans="1:19" ht="11.25" thickBot="1" x14ac:dyDescent="0.2">
      <c r="A11511" s="112"/>
    </row>
    <row r="11512" spans="1:19" ht="11.25" thickBot="1" x14ac:dyDescent="0.2">
      <c r="A11512" s="135" t="s">
        <v>362</v>
      </c>
      <c r="B11512" s="112"/>
      <c r="C11512" s="136">
        <v>1818.7460000000001</v>
      </c>
    </row>
    <row r="11513" spans="1:19" ht="11.25" thickBot="1" x14ac:dyDescent="0.2">
      <c r="A11513" s="112"/>
    </row>
    <row r="11514" spans="1:19" ht="11.25" thickBot="1" x14ac:dyDescent="0.2">
      <c r="A11514" s="138" t="s">
        <v>364</v>
      </c>
      <c r="B11514" s="112"/>
      <c r="C11514" s="136">
        <v>55.874000000000002</v>
      </c>
    </row>
    <row r="11515" spans="1:19" ht="11.25" thickBot="1" x14ac:dyDescent="0.2">
      <c r="A11515" s="112"/>
    </row>
    <row r="11516" spans="1:19" ht="11.25" thickBot="1" x14ac:dyDescent="0.2">
      <c r="A11516" s="139" t="s">
        <v>366</v>
      </c>
      <c r="B11516" s="112"/>
      <c r="C11516" s="136">
        <v>3.0720000000000001</v>
      </c>
    </row>
    <row r="11517" spans="1:19" ht="10.5" x14ac:dyDescent="0.15">
      <c r="A11517" s="112"/>
    </row>
    <row r="11518" spans="1:19" x14ac:dyDescent="0.15">
      <c r="A11518" s="129"/>
      <c r="B11518" s="86" t="s">
        <v>3595</v>
      </c>
    </row>
    <row r="11519" spans="1:19" ht="9.75" thickBot="1" x14ac:dyDescent="0.2">
      <c r="A11519" s="81" t="s">
        <v>5871</v>
      </c>
    </row>
    <row r="11520" spans="1:19" ht="11.25" thickBot="1" x14ac:dyDescent="0.2">
      <c r="A11520" s="106" t="s">
        <v>357</v>
      </c>
      <c r="B11520" s="106" t="s">
        <v>358</v>
      </c>
      <c r="C11520" s="130" t="s">
        <v>0</v>
      </c>
      <c r="D11520" s="130" t="s">
        <v>1</v>
      </c>
      <c r="E11520" s="130" t="s">
        <v>2</v>
      </c>
      <c r="F11520" s="130" t="s">
        <v>3</v>
      </c>
      <c r="G11520" s="130" t="s">
        <v>4</v>
      </c>
      <c r="H11520" s="130" t="s">
        <v>5</v>
      </c>
      <c r="I11520" s="131" t="s">
        <v>6</v>
      </c>
      <c r="J11520" s="131" t="s">
        <v>7</v>
      </c>
      <c r="K11520" s="130" t="s">
        <v>8</v>
      </c>
      <c r="L11520" s="130" t="s">
        <v>9</v>
      </c>
      <c r="M11520" s="130" t="s">
        <v>10</v>
      </c>
      <c r="N11520" s="130" t="s">
        <v>11</v>
      </c>
      <c r="O11520" s="130" t="s">
        <v>12</v>
      </c>
      <c r="P11520" s="130" t="s">
        <v>13</v>
      </c>
      <c r="Q11520" s="130" t="s">
        <v>14</v>
      </c>
      <c r="R11520" s="130" t="s">
        <v>15</v>
      </c>
      <c r="S11520" s="130" t="s">
        <v>16</v>
      </c>
    </row>
    <row r="11521" spans="1:19" ht="11.25" thickBot="1" x14ac:dyDescent="0.2">
      <c r="A11521" s="107">
        <v>1</v>
      </c>
      <c r="B11521" s="132">
        <v>0.68572916666666661</v>
      </c>
      <c r="C11521" s="108">
        <v>270278.92</v>
      </c>
      <c r="D11521" s="108">
        <v>5299.674</v>
      </c>
      <c r="E11521" s="108">
        <v>23366.096000000001</v>
      </c>
      <c r="F11521" s="108">
        <v>29601.013999999999</v>
      </c>
      <c r="G11521" s="108">
        <v>1014442.2</v>
      </c>
      <c r="H11521" s="108">
        <v>17</v>
      </c>
      <c r="I11521" s="145">
        <v>17199.096000000001</v>
      </c>
      <c r="J11521" s="134" t="s">
        <v>8942</v>
      </c>
      <c r="K11521" s="108">
        <v>3782.3429999999998</v>
      </c>
      <c r="L11521" s="108">
        <v>0</v>
      </c>
      <c r="M11521" s="108">
        <v>4309.4459999999999</v>
      </c>
      <c r="N11521" s="108">
        <v>9016.9509999999991</v>
      </c>
      <c r="O11521" s="108">
        <v>4629.5140000000001</v>
      </c>
      <c r="P11521" s="108">
        <v>83715.862999999998</v>
      </c>
      <c r="Q11521" s="108">
        <v>256.00200000000001</v>
      </c>
      <c r="R11521" s="108">
        <v>402.00400000000002</v>
      </c>
      <c r="S11521" s="108">
        <v>1406.047</v>
      </c>
    </row>
    <row r="11522" spans="1:19" ht="11.25" thickBot="1" x14ac:dyDescent="0.2">
      <c r="A11522" s="112"/>
    </row>
    <row r="11523" spans="1:19" ht="11.25" thickBot="1" x14ac:dyDescent="0.2">
      <c r="A11523" s="107">
        <v>2</v>
      </c>
      <c r="B11523" s="132">
        <v>0.6859143518518519</v>
      </c>
      <c r="C11523" s="108">
        <v>266727.59000000003</v>
      </c>
      <c r="D11523" s="108">
        <v>5429.7079999999996</v>
      </c>
      <c r="E11523" s="108">
        <v>23009.7</v>
      </c>
      <c r="F11523" s="108">
        <v>29004.175999999999</v>
      </c>
      <c r="G11523" s="108">
        <v>993388.18</v>
      </c>
      <c r="H11523" s="108">
        <v>23</v>
      </c>
      <c r="I11523" s="145">
        <v>17681.5</v>
      </c>
      <c r="J11523" s="134" t="s">
        <v>8943</v>
      </c>
      <c r="K11523" s="108">
        <v>4270.4380000000001</v>
      </c>
      <c r="L11523" s="108">
        <v>1</v>
      </c>
      <c r="M11523" s="108">
        <v>4038.3910000000001</v>
      </c>
      <c r="N11523" s="108">
        <v>8559.7579999999998</v>
      </c>
      <c r="O11523" s="108">
        <v>4532.4930000000004</v>
      </c>
      <c r="P11523" s="108">
        <v>83930.725000000006</v>
      </c>
      <c r="Q11523" s="108">
        <v>251.00200000000001</v>
      </c>
      <c r="R11523" s="108">
        <v>370.00299999999999</v>
      </c>
      <c r="S11523" s="108">
        <v>1294.04</v>
      </c>
    </row>
    <row r="11524" spans="1:19" ht="11.25" thickBot="1" x14ac:dyDescent="0.2">
      <c r="A11524" s="112"/>
    </row>
    <row r="11525" spans="1:19" ht="11.25" thickBot="1" x14ac:dyDescent="0.2">
      <c r="A11525" s="107">
        <v>3</v>
      </c>
      <c r="B11525" s="132">
        <v>0.68608796296296293</v>
      </c>
      <c r="C11525" s="108">
        <v>268860.74</v>
      </c>
      <c r="D11525" s="108">
        <v>5219.6540000000005</v>
      </c>
      <c r="E11525" s="108">
        <v>24095.927</v>
      </c>
      <c r="F11525" s="108">
        <v>29116.331999999999</v>
      </c>
      <c r="G11525" s="108">
        <v>995983.81</v>
      </c>
      <c r="H11525" s="108">
        <v>20</v>
      </c>
      <c r="I11525" s="145">
        <v>17850.644</v>
      </c>
      <c r="J11525" s="134" t="s">
        <v>8944</v>
      </c>
      <c r="K11525" s="108">
        <v>3534.3</v>
      </c>
      <c r="L11525" s="108">
        <v>4</v>
      </c>
      <c r="M11525" s="108">
        <v>3621.3150000000001</v>
      </c>
      <c r="N11525" s="108">
        <v>8378.6839999999993</v>
      </c>
      <c r="O11525" s="108">
        <v>4467.4790000000003</v>
      </c>
      <c r="P11525" s="108">
        <v>84115.467999999993</v>
      </c>
      <c r="Q11525" s="108">
        <v>242.001</v>
      </c>
      <c r="R11525" s="108">
        <v>399.00400000000002</v>
      </c>
      <c r="S11525" s="108">
        <v>1314.0409999999999</v>
      </c>
    </row>
    <row r="11526" spans="1:19" ht="11.25" thickBot="1" x14ac:dyDescent="0.2">
      <c r="A11526" s="112"/>
    </row>
    <row r="11527" spans="1:19" ht="11.25" thickBot="1" x14ac:dyDescent="0.2">
      <c r="A11527" s="135" t="s">
        <v>362</v>
      </c>
      <c r="B11527" s="112"/>
      <c r="C11527" s="136">
        <v>268622.42</v>
      </c>
      <c r="D11527" s="136">
        <v>5316.3450000000003</v>
      </c>
      <c r="E11527" s="136">
        <v>23490.574000000001</v>
      </c>
      <c r="F11527" s="136">
        <v>29240.507000000001</v>
      </c>
      <c r="G11527" s="136">
        <v>1001271.4</v>
      </c>
      <c r="H11527" s="136">
        <v>20</v>
      </c>
      <c r="I11527" s="140">
        <v>17577.080000000002</v>
      </c>
      <c r="J11527" s="134" t="s">
        <v>8945</v>
      </c>
      <c r="K11527" s="136">
        <v>3862.36</v>
      </c>
      <c r="L11527" s="136">
        <v>1.667</v>
      </c>
      <c r="M11527" s="136">
        <v>3989.7170000000001</v>
      </c>
      <c r="N11527" s="136">
        <v>8651.7980000000007</v>
      </c>
      <c r="O11527" s="136">
        <v>4543.1620000000003</v>
      </c>
      <c r="P11527" s="136">
        <v>83920.684999999998</v>
      </c>
      <c r="Q11527" s="136">
        <v>249.66800000000001</v>
      </c>
      <c r="R11527" s="136">
        <v>390.33699999999999</v>
      </c>
      <c r="S11527" s="136">
        <v>1338.0429999999999</v>
      </c>
    </row>
    <row r="11528" spans="1:19" ht="11.25" thickBot="1" x14ac:dyDescent="0.2">
      <c r="A11528" s="112"/>
    </row>
    <row r="11529" spans="1:19" ht="11.25" thickBot="1" x14ac:dyDescent="0.2">
      <c r="A11529" s="138" t="s">
        <v>364</v>
      </c>
      <c r="B11529" s="112"/>
      <c r="C11529" s="136">
        <v>1787.6210000000001</v>
      </c>
      <c r="D11529" s="136">
        <v>106.015</v>
      </c>
      <c r="E11529" s="136">
        <v>553.70899999999995</v>
      </c>
      <c r="F11529" s="136">
        <v>317.20499999999998</v>
      </c>
      <c r="G11529" s="136">
        <v>11479.85</v>
      </c>
      <c r="H11529" s="136">
        <v>3</v>
      </c>
      <c r="I11529" s="140">
        <v>338.09199999999998</v>
      </c>
      <c r="J11529" s="134" t="s">
        <v>8946</v>
      </c>
      <c r="K11529" s="136">
        <v>374.53500000000003</v>
      </c>
      <c r="L11529" s="136">
        <v>2.0819999999999999</v>
      </c>
      <c r="M11529" s="136">
        <v>346.63799999999998</v>
      </c>
      <c r="N11529" s="136">
        <v>328.93700000000001</v>
      </c>
      <c r="O11529" s="136">
        <v>81.543000000000006</v>
      </c>
      <c r="P11529" s="136">
        <v>199.99100000000001</v>
      </c>
      <c r="Q11529" s="136">
        <v>7.0949999999999998</v>
      </c>
      <c r="R11529" s="136">
        <v>17.672999999999998</v>
      </c>
      <c r="S11529" s="136">
        <v>59.737000000000002</v>
      </c>
    </row>
    <row r="11530" spans="1:19" ht="11.25" thickBot="1" x14ac:dyDescent="0.2">
      <c r="A11530" s="112"/>
    </row>
    <row r="11531" spans="1:19" ht="11.25" thickBot="1" x14ac:dyDescent="0.2">
      <c r="A11531" s="139" t="s">
        <v>366</v>
      </c>
      <c r="B11531" s="112"/>
      <c r="C11531" s="136">
        <v>0.66500000000000004</v>
      </c>
      <c r="D11531" s="136">
        <v>1.994</v>
      </c>
      <c r="E11531" s="136">
        <v>2.3570000000000002</v>
      </c>
      <c r="F11531" s="136">
        <v>1.085</v>
      </c>
      <c r="G11531" s="136">
        <v>1.147</v>
      </c>
      <c r="H11531" s="136">
        <v>15</v>
      </c>
      <c r="I11531" s="140">
        <v>1.923</v>
      </c>
      <c r="J11531" s="134" t="s">
        <v>1100</v>
      </c>
      <c r="K11531" s="136">
        <v>9.6969999999999992</v>
      </c>
      <c r="L11531" s="136">
        <v>124.9</v>
      </c>
      <c r="M11531" s="136">
        <v>8.6880000000000006</v>
      </c>
      <c r="N11531" s="136">
        <v>3.802</v>
      </c>
      <c r="O11531" s="136">
        <v>1.7949999999999999</v>
      </c>
      <c r="P11531" s="136">
        <v>0.23799999999999999</v>
      </c>
      <c r="Q11531" s="136">
        <v>2.8420000000000001</v>
      </c>
      <c r="R11531" s="136">
        <v>4.5279999999999996</v>
      </c>
      <c r="S11531" s="136">
        <v>4.4640000000000004</v>
      </c>
    </row>
    <row r="11532" spans="1:19" ht="11.25" thickBot="1" x14ac:dyDescent="0.2">
      <c r="A11532" s="112"/>
    </row>
    <row r="11533" spans="1:19" ht="11.25" thickBot="1" x14ac:dyDescent="0.2">
      <c r="A11533" s="106" t="s">
        <v>357</v>
      </c>
      <c r="B11533" s="106" t="s">
        <v>358</v>
      </c>
      <c r="C11533" s="130" t="s">
        <v>17</v>
      </c>
      <c r="D11533" s="130" t="s">
        <v>18</v>
      </c>
      <c r="E11533" s="131" t="s">
        <v>19</v>
      </c>
      <c r="F11533" s="131" t="s">
        <v>20</v>
      </c>
      <c r="G11533" s="130" t="s">
        <v>21</v>
      </c>
      <c r="H11533" s="130" t="s">
        <v>22</v>
      </c>
      <c r="I11533" s="130" t="s">
        <v>23</v>
      </c>
      <c r="J11533" s="130" t="s">
        <v>24</v>
      </c>
      <c r="K11533" s="131" t="s">
        <v>25</v>
      </c>
      <c r="L11533" s="131" t="s">
        <v>26</v>
      </c>
      <c r="M11533" s="130" t="s">
        <v>27</v>
      </c>
      <c r="N11533" s="130" t="s">
        <v>28</v>
      </c>
      <c r="O11533" s="130" t="s">
        <v>29</v>
      </c>
      <c r="P11533" s="130" t="s">
        <v>30</v>
      </c>
      <c r="Q11533" s="130" t="s">
        <v>31</v>
      </c>
      <c r="R11533" s="130" t="s">
        <v>32</v>
      </c>
      <c r="S11533" s="130" t="s">
        <v>33</v>
      </c>
    </row>
    <row r="11534" spans="1:19" ht="11.25" thickBot="1" x14ac:dyDescent="0.2">
      <c r="A11534" s="107">
        <v>1</v>
      </c>
      <c r="B11534" s="132">
        <v>0.68572916666666661</v>
      </c>
      <c r="C11534" s="108">
        <v>7334.2910000000002</v>
      </c>
      <c r="D11534" s="108">
        <v>163.001</v>
      </c>
      <c r="E11534" s="145">
        <v>22126.743999999999</v>
      </c>
      <c r="F11534" s="145">
        <v>818384.44</v>
      </c>
      <c r="G11534" s="108">
        <v>6</v>
      </c>
      <c r="H11534" s="108">
        <v>5</v>
      </c>
      <c r="I11534" s="108">
        <v>161.001</v>
      </c>
      <c r="J11534" s="108">
        <v>562.00800000000004</v>
      </c>
      <c r="K11534" s="145">
        <v>164368.85999999999</v>
      </c>
      <c r="L11534" s="134" t="s">
        <v>8947</v>
      </c>
      <c r="M11534" s="108">
        <v>65</v>
      </c>
      <c r="N11534" s="108">
        <v>136</v>
      </c>
      <c r="O11534" s="108">
        <v>1</v>
      </c>
      <c r="P11534" s="108">
        <v>6</v>
      </c>
      <c r="Q11534" s="108">
        <v>10</v>
      </c>
      <c r="R11534" s="108">
        <v>341.00299999999999</v>
      </c>
      <c r="S11534" s="108">
        <v>473.005</v>
      </c>
    </row>
    <row r="11535" spans="1:19" ht="11.25" thickBot="1" x14ac:dyDescent="0.2">
      <c r="A11535" s="112"/>
    </row>
    <row r="11536" spans="1:19" ht="11.25" thickBot="1" x14ac:dyDescent="0.2">
      <c r="A11536" s="107">
        <v>2</v>
      </c>
      <c r="B11536" s="132">
        <v>0.6859143518518519</v>
      </c>
      <c r="C11536" s="108">
        <v>7319.2860000000001</v>
      </c>
      <c r="D11536" s="108">
        <v>122</v>
      </c>
      <c r="E11536" s="145">
        <v>21722.319</v>
      </c>
      <c r="F11536" s="145">
        <v>819573.86</v>
      </c>
      <c r="G11536" s="108">
        <v>12</v>
      </c>
      <c r="H11536" s="108">
        <v>1</v>
      </c>
      <c r="I11536" s="108">
        <v>143</v>
      </c>
      <c r="J11536" s="108">
        <v>580.00800000000004</v>
      </c>
      <c r="K11536" s="145">
        <v>165977.54</v>
      </c>
      <c r="L11536" s="134" t="s">
        <v>8948</v>
      </c>
      <c r="M11536" s="108">
        <v>65</v>
      </c>
      <c r="N11536" s="108">
        <v>127</v>
      </c>
      <c r="O11536" s="108">
        <v>1</v>
      </c>
      <c r="P11536" s="108">
        <v>0</v>
      </c>
      <c r="Q11536" s="108">
        <v>11</v>
      </c>
      <c r="R11536" s="108">
        <v>317.00200000000001</v>
      </c>
      <c r="S11536" s="108">
        <v>443.005</v>
      </c>
    </row>
    <row r="11537" spans="1:19" ht="11.25" thickBot="1" x14ac:dyDescent="0.2">
      <c r="A11537" s="112"/>
    </row>
    <row r="11538" spans="1:19" ht="11.25" thickBot="1" x14ac:dyDescent="0.2">
      <c r="A11538" s="107">
        <v>3</v>
      </c>
      <c r="B11538" s="132">
        <v>0.68608796296296293</v>
      </c>
      <c r="C11538" s="108">
        <v>7227.2529999999997</v>
      </c>
      <c r="D11538" s="108">
        <v>131</v>
      </c>
      <c r="E11538" s="145">
        <v>22330.962</v>
      </c>
      <c r="F11538" s="145">
        <v>817996.65</v>
      </c>
      <c r="G11538" s="108">
        <v>12</v>
      </c>
      <c r="H11538" s="108">
        <v>5</v>
      </c>
      <c r="I11538" s="108">
        <v>161.001</v>
      </c>
      <c r="J11538" s="108">
        <v>557.00699999999995</v>
      </c>
      <c r="K11538" s="145">
        <v>167208.32000000001</v>
      </c>
      <c r="L11538" s="134" t="s">
        <v>8949</v>
      </c>
      <c r="M11538" s="108">
        <v>73</v>
      </c>
      <c r="N11538" s="108">
        <v>147.001</v>
      </c>
      <c r="O11538" s="108">
        <v>2</v>
      </c>
      <c r="P11538" s="108">
        <v>10</v>
      </c>
      <c r="Q11538" s="108">
        <v>10</v>
      </c>
      <c r="R11538" s="108">
        <v>337.00299999999999</v>
      </c>
      <c r="S11538" s="108">
        <v>446.005</v>
      </c>
    </row>
    <row r="11539" spans="1:19" ht="11.25" thickBot="1" x14ac:dyDescent="0.2">
      <c r="A11539" s="112"/>
    </row>
    <row r="11540" spans="1:19" ht="11.25" thickBot="1" x14ac:dyDescent="0.2">
      <c r="A11540" s="135" t="s">
        <v>362</v>
      </c>
      <c r="B11540" s="112"/>
      <c r="C11540" s="136">
        <v>7293.61</v>
      </c>
      <c r="D11540" s="136">
        <v>138.667</v>
      </c>
      <c r="E11540" s="140">
        <v>22060.008000000002</v>
      </c>
      <c r="F11540" s="140">
        <v>818651.65</v>
      </c>
      <c r="G11540" s="136">
        <v>10</v>
      </c>
      <c r="H11540" s="136">
        <v>3.6669999999999998</v>
      </c>
      <c r="I11540" s="136">
        <v>155.001</v>
      </c>
      <c r="J11540" s="136">
        <v>566.34100000000001</v>
      </c>
      <c r="K11540" s="140">
        <v>165851.57999999999</v>
      </c>
      <c r="L11540" s="134" t="s">
        <v>8950</v>
      </c>
      <c r="M11540" s="136">
        <v>67.667000000000002</v>
      </c>
      <c r="N11540" s="136">
        <v>136.667</v>
      </c>
      <c r="O11540" s="136">
        <v>1.333</v>
      </c>
      <c r="P11540" s="136">
        <v>5.3330000000000002</v>
      </c>
      <c r="Q11540" s="136">
        <v>10.333</v>
      </c>
      <c r="R11540" s="136">
        <v>331.66899999999998</v>
      </c>
      <c r="S11540" s="136">
        <v>454.005</v>
      </c>
    </row>
    <row r="11541" spans="1:19" ht="11.25" thickBot="1" x14ac:dyDescent="0.2">
      <c r="A11541" s="112"/>
    </row>
    <row r="11542" spans="1:19" ht="11.25" thickBot="1" x14ac:dyDescent="0.2">
      <c r="A11542" s="138" t="s">
        <v>364</v>
      </c>
      <c r="B11542" s="112"/>
      <c r="C11542" s="136">
        <v>57.954000000000001</v>
      </c>
      <c r="D11542" s="136">
        <v>21.548999999999999</v>
      </c>
      <c r="E11542" s="140">
        <v>309.76100000000002</v>
      </c>
      <c r="F11542" s="140">
        <v>821.85400000000004</v>
      </c>
      <c r="G11542" s="136">
        <v>3.464</v>
      </c>
      <c r="H11542" s="136">
        <v>2.3090000000000002</v>
      </c>
      <c r="I11542" s="136">
        <v>10.391999999999999</v>
      </c>
      <c r="J11542" s="136">
        <v>12.097</v>
      </c>
      <c r="K11542" s="140">
        <v>1423.9159999999999</v>
      </c>
      <c r="L11542" s="134" t="s">
        <v>8951</v>
      </c>
      <c r="M11542" s="136">
        <v>4.6189999999999998</v>
      </c>
      <c r="N11542" s="136">
        <v>10.016999999999999</v>
      </c>
      <c r="O11542" s="136">
        <v>0.57699999999999996</v>
      </c>
      <c r="P11542" s="136">
        <v>5.0330000000000004</v>
      </c>
      <c r="Q11542" s="136">
        <v>0.57699999999999996</v>
      </c>
      <c r="R11542" s="136">
        <v>12.858000000000001</v>
      </c>
      <c r="S11542" s="136">
        <v>16.523</v>
      </c>
    </row>
    <row r="11543" spans="1:19" ht="11.25" thickBot="1" x14ac:dyDescent="0.2">
      <c r="A11543" s="112"/>
    </row>
    <row r="11544" spans="1:19" ht="11.25" thickBot="1" x14ac:dyDescent="0.2">
      <c r="A11544" s="139" t="s">
        <v>366</v>
      </c>
      <c r="B11544" s="112"/>
      <c r="C11544" s="136">
        <v>0.79500000000000004</v>
      </c>
      <c r="D11544" s="136">
        <v>15.54</v>
      </c>
      <c r="E11544" s="140">
        <v>1.4039999999999999</v>
      </c>
      <c r="F11544" s="140">
        <v>0.1</v>
      </c>
      <c r="G11544" s="136">
        <v>34.640999999999998</v>
      </c>
      <c r="H11544" s="136">
        <v>62.984000000000002</v>
      </c>
      <c r="I11544" s="136">
        <v>6.7050000000000001</v>
      </c>
      <c r="J11544" s="136">
        <v>2.1360000000000001</v>
      </c>
      <c r="K11544" s="140">
        <v>0.85899999999999999</v>
      </c>
      <c r="L11544" s="134" t="s">
        <v>2863</v>
      </c>
      <c r="M11544" s="136">
        <v>6.8259999999999996</v>
      </c>
      <c r="N11544" s="136">
        <v>7.3289999999999997</v>
      </c>
      <c r="O11544" s="136">
        <v>43.301000000000002</v>
      </c>
      <c r="P11544" s="136">
        <v>94.373000000000005</v>
      </c>
      <c r="Q11544" s="136">
        <v>5.5869999999999997</v>
      </c>
      <c r="R11544" s="136">
        <v>3.8769999999999998</v>
      </c>
      <c r="S11544" s="136">
        <v>3.6389999999999998</v>
      </c>
    </row>
    <row r="11545" spans="1:19" ht="11.25" thickBot="1" x14ac:dyDescent="0.2">
      <c r="A11545" s="112"/>
    </row>
    <row r="11546" spans="1:19" ht="11.25" thickBot="1" x14ac:dyDescent="0.2">
      <c r="A11546" s="106" t="s">
        <v>357</v>
      </c>
      <c r="B11546" s="106" t="s">
        <v>358</v>
      </c>
      <c r="C11546" s="131" t="s">
        <v>34</v>
      </c>
      <c r="D11546" s="131" t="s">
        <v>35</v>
      </c>
      <c r="E11546" s="130" t="s">
        <v>36</v>
      </c>
      <c r="F11546" s="130" t="s">
        <v>37</v>
      </c>
      <c r="G11546" s="130" t="s">
        <v>38</v>
      </c>
      <c r="H11546" s="130" t="s">
        <v>39</v>
      </c>
      <c r="I11546" s="130" t="s">
        <v>40</v>
      </c>
      <c r="J11546" s="130" t="s">
        <v>41</v>
      </c>
      <c r="K11546" s="130" t="s">
        <v>42</v>
      </c>
      <c r="L11546" s="130" t="s">
        <v>43</v>
      </c>
      <c r="M11546" s="130" t="s">
        <v>44</v>
      </c>
      <c r="N11546" s="130" t="s">
        <v>45</v>
      </c>
      <c r="O11546" s="130" t="s">
        <v>46</v>
      </c>
      <c r="P11546" s="130" t="s">
        <v>47</v>
      </c>
      <c r="Q11546" s="130" t="s">
        <v>48</v>
      </c>
      <c r="R11546" s="130" t="s">
        <v>49</v>
      </c>
      <c r="S11546" s="130" t="s">
        <v>50</v>
      </c>
    </row>
    <row r="11547" spans="1:19" ht="11.25" thickBot="1" x14ac:dyDescent="0.2">
      <c r="A11547" s="107">
        <v>1</v>
      </c>
      <c r="B11547" s="132">
        <v>0.68572916666666661</v>
      </c>
      <c r="C11547" s="145">
        <v>378090</v>
      </c>
      <c r="D11547" s="134" t="s">
        <v>8952</v>
      </c>
      <c r="E11547" s="108">
        <v>416.00400000000002</v>
      </c>
      <c r="F11547" s="108">
        <v>70</v>
      </c>
      <c r="G11547" s="108">
        <v>2</v>
      </c>
      <c r="H11547" s="108">
        <v>16</v>
      </c>
      <c r="I11547" s="108">
        <v>70</v>
      </c>
      <c r="J11547" s="108">
        <v>521.00699999999995</v>
      </c>
      <c r="K11547" s="108">
        <v>287.00200000000001</v>
      </c>
      <c r="L11547" s="108">
        <v>546.00699999999995</v>
      </c>
      <c r="M11547" s="108">
        <v>11</v>
      </c>
      <c r="N11547" s="108">
        <v>4</v>
      </c>
      <c r="O11547" s="108">
        <v>1</v>
      </c>
      <c r="P11547" s="108">
        <v>1</v>
      </c>
      <c r="Q11547" s="108">
        <v>3</v>
      </c>
      <c r="R11547" s="108">
        <v>7</v>
      </c>
      <c r="S11547" s="108">
        <v>3</v>
      </c>
    </row>
    <row r="11548" spans="1:19" ht="11.25" thickBot="1" x14ac:dyDescent="0.2">
      <c r="A11548" s="112"/>
    </row>
    <row r="11549" spans="1:19" ht="11.25" thickBot="1" x14ac:dyDescent="0.2">
      <c r="A11549" s="107">
        <v>2</v>
      </c>
      <c r="B11549" s="132">
        <v>0.6859143518518519</v>
      </c>
      <c r="C11549" s="145">
        <v>385057.89</v>
      </c>
      <c r="D11549" s="134" t="s">
        <v>8953</v>
      </c>
      <c r="E11549" s="108">
        <v>407.00400000000002</v>
      </c>
      <c r="F11549" s="108">
        <v>69</v>
      </c>
      <c r="G11549" s="108">
        <v>0</v>
      </c>
      <c r="H11549" s="108">
        <v>9</v>
      </c>
      <c r="I11549" s="108">
        <v>83</v>
      </c>
      <c r="J11549" s="108">
        <v>487.00599999999997</v>
      </c>
      <c r="K11549" s="108">
        <v>251.00200000000001</v>
      </c>
      <c r="L11549" s="108">
        <v>527.00699999999995</v>
      </c>
      <c r="M11549" s="108">
        <v>10</v>
      </c>
      <c r="N11549" s="108">
        <v>5</v>
      </c>
      <c r="O11549" s="108">
        <v>2</v>
      </c>
      <c r="P11549" s="108">
        <v>0</v>
      </c>
      <c r="Q11549" s="108">
        <v>1</v>
      </c>
      <c r="R11549" s="108">
        <v>4</v>
      </c>
      <c r="S11549" s="108">
        <v>5</v>
      </c>
    </row>
    <row r="11550" spans="1:19" ht="11.25" thickBot="1" x14ac:dyDescent="0.2">
      <c r="A11550" s="112"/>
    </row>
    <row r="11551" spans="1:19" ht="11.25" thickBot="1" x14ac:dyDescent="0.2">
      <c r="A11551" s="107">
        <v>3</v>
      </c>
      <c r="B11551" s="132">
        <v>0.68608796296296293</v>
      </c>
      <c r="C11551" s="145">
        <v>385917.57</v>
      </c>
      <c r="D11551" s="134" t="s">
        <v>8954</v>
      </c>
      <c r="E11551" s="108">
        <v>408.00400000000002</v>
      </c>
      <c r="F11551" s="108">
        <v>67</v>
      </c>
      <c r="G11551" s="108">
        <v>1</v>
      </c>
      <c r="H11551" s="108">
        <v>11</v>
      </c>
      <c r="I11551" s="108">
        <v>75</v>
      </c>
      <c r="J11551" s="108">
        <v>497.00599999999997</v>
      </c>
      <c r="K11551" s="108">
        <v>234.001</v>
      </c>
      <c r="L11551" s="108">
        <v>585.00800000000004</v>
      </c>
      <c r="M11551" s="108">
        <v>3</v>
      </c>
      <c r="N11551" s="108">
        <v>4</v>
      </c>
      <c r="O11551" s="108">
        <v>2</v>
      </c>
      <c r="P11551" s="108">
        <v>1</v>
      </c>
      <c r="Q11551" s="108">
        <v>1</v>
      </c>
      <c r="R11551" s="108">
        <v>7</v>
      </c>
      <c r="S11551" s="108">
        <v>6</v>
      </c>
    </row>
    <row r="11552" spans="1:19" ht="11.25" thickBot="1" x14ac:dyDescent="0.2">
      <c r="A11552" s="112"/>
    </row>
    <row r="11553" spans="1:19" ht="11.25" thickBot="1" x14ac:dyDescent="0.2">
      <c r="A11553" s="135" t="s">
        <v>362</v>
      </c>
      <c r="B11553" s="112"/>
      <c r="C11553" s="140">
        <v>383021.82</v>
      </c>
      <c r="D11553" s="134" t="s">
        <v>8955</v>
      </c>
      <c r="E11553" s="136">
        <v>410.33699999999999</v>
      </c>
      <c r="F11553" s="136">
        <v>68.667000000000002</v>
      </c>
      <c r="G11553" s="136">
        <v>1</v>
      </c>
      <c r="H11553" s="136">
        <v>12</v>
      </c>
      <c r="I11553" s="136">
        <v>76</v>
      </c>
      <c r="J11553" s="136">
        <v>501.673</v>
      </c>
      <c r="K11553" s="136">
        <v>257.33499999999998</v>
      </c>
      <c r="L11553" s="136">
        <v>552.67399999999998</v>
      </c>
      <c r="M11553" s="136">
        <v>8</v>
      </c>
      <c r="N11553" s="136">
        <v>4.3330000000000002</v>
      </c>
      <c r="O11553" s="136">
        <v>1.667</v>
      </c>
      <c r="P11553" s="136">
        <v>0.66700000000000004</v>
      </c>
      <c r="Q11553" s="136">
        <v>1.667</v>
      </c>
      <c r="R11553" s="136">
        <v>6</v>
      </c>
      <c r="S11553" s="136">
        <v>4.6669999999999998</v>
      </c>
    </row>
    <row r="11554" spans="1:19" ht="11.25" thickBot="1" x14ac:dyDescent="0.2">
      <c r="A11554" s="112"/>
    </row>
    <row r="11555" spans="1:19" ht="11.25" thickBot="1" x14ac:dyDescent="0.2">
      <c r="A11555" s="138" t="s">
        <v>364</v>
      </c>
      <c r="B11555" s="112"/>
      <c r="C11555" s="140">
        <v>4292.6589999999997</v>
      </c>
      <c r="D11555" s="134" t="s">
        <v>8956</v>
      </c>
      <c r="E11555" s="136">
        <v>4.9329999999999998</v>
      </c>
      <c r="F11555" s="136">
        <v>1.528</v>
      </c>
      <c r="G11555" s="136">
        <v>1</v>
      </c>
      <c r="H11555" s="136">
        <v>3.6059999999999999</v>
      </c>
      <c r="I11555" s="136">
        <v>6.5570000000000004</v>
      </c>
      <c r="J11555" s="136">
        <v>17.474</v>
      </c>
      <c r="K11555" s="136">
        <v>27.062000000000001</v>
      </c>
      <c r="L11555" s="136">
        <v>29.57</v>
      </c>
      <c r="M11555" s="136">
        <v>4.359</v>
      </c>
      <c r="N11555" s="136">
        <v>0.57699999999999996</v>
      </c>
      <c r="O11555" s="136">
        <v>0.57699999999999996</v>
      </c>
      <c r="P11555" s="136">
        <v>0.57699999999999996</v>
      </c>
      <c r="Q11555" s="136">
        <v>1.155</v>
      </c>
      <c r="R11555" s="136">
        <v>1.732</v>
      </c>
      <c r="S11555" s="136">
        <v>1.528</v>
      </c>
    </row>
    <row r="11556" spans="1:19" ht="11.25" thickBot="1" x14ac:dyDescent="0.2">
      <c r="A11556" s="112"/>
    </row>
    <row r="11557" spans="1:19" ht="11.25" thickBot="1" x14ac:dyDescent="0.2">
      <c r="A11557" s="139" t="s">
        <v>366</v>
      </c>
      <c r="B11557" s="112"/>
      <c r="C11557" s="140">
        <v>1.121</v>
      </c>
      <c r="D11557" s="134" t="s">
        <v>574</v>
      </c>
      <c r="E11557" s="136">
        <v>1.202</v>
      </c>
      <c r="F11557" s="136">
        <v>2.2250000000000001</v>
      </c>
      <c r="G11557" s="136">
        <v>100</v>
      </c>
      <c r="H11557" s="136">
        <v>30.045999999999999</v>
      </c>
      <c r="I11557" s="136">
        <v>8.6280000000000001</v>
      </c>
      <c r="J11557" s="136">
        <v>3.4830000000000001</v>
      </c>
      <c r="K11557" s="136">
        <v>10.516</v>
      </c>
      <c r="L11557" s="136">
        <v>5.35</v>
      </c>
      <c r="M11557" s="136">
        <v>54.485999999999997</v>
      </c>
      <c r="N11557" s="136">
        <v>13.323</v>
      </c>
      <c r="O11557" s="136">
        <v>34.640999999999998</v>
      </c>
      <c r="P11557" s="136">
        <v>86.602999999999994</v>
      </c>
      <c r="Q11557" s="136">
        <v>69.281999999999996</v>
      </c>
      <c r="R11557" s="136">
        <v>28.867999999999999</v>
      </c>
      <c r="S11557" s="136">
        <v>32.732999999999997</v>
      </c>
    </row>
    <row r="11558" spans="1:19" ht="11.25" thickBot="1" x14ac:dyDescent="0.2">
      <c r="A11558" s="112"/>
    </row>
    <row r="11559" spans="1:19" ht="11.25" thickBot="1" x14ac:dyDescent="0.2">
      <c r="A11559" s="106" t="s">
        <v>357</v>
      </c>
      <c r="B11559" s="106" t="s">
        <v>358</v>
      </c>
      <c r="C11559" s="130" t="s">
        <v>51</v>
      </c>
      <c r="D11559" s="130" t="s">
        <v>52</v>
      </c>
      <c r="E11559" s="130" t="s">
        <v>53</v>
      </c>
      <c r="F11559" s="130" t="s">
        <v>54</v>
      </c>
      <c r="G11559" s="130" t="s">
        <v>55</v>
      </c>
      <c r="H11559" s="130" t="s">
        <v>56</v>
      </c>
      <c r="I11559" s="130" t="s">
        <v>57</v>
      </c>
      <c r="J11559" s="130" t="s">
        <v>58</v>
      </c>
      <c r="K11559" s="130" t="s">
        <v>59</v>
      </c>
      <c r="L11559" s="130" t="s">
        <v>60</v>
      </c>
      <c r="M11559" s="130" t="s">
        <v>61</v>
      </c>
      <c r="N11559" s="130" t="s">
        <v>62</v>
      </c>
      <c r="O11559" s="130" t="s">
        <v>63</v>
      </c>
      <c r="P11559" s="130" t="s">
        <v>64</v>
      </c>
      <c r="Q11559" s="131" t="s">
        <v>65</v>
      </c>
      <c r="R11559" s="131" t="s">
        <v>66</v>
      </c>
      <c r="S11559" s="130" t="s">
        <v>67</v>
      </c>
    </row>
    <row r="11560" spans="1:19" ht="11.25" thickBot="1" x14ac:dyDescent="0.2">
      <c r="A11560" s="107">
        <v>1</v>
      </c>
      <c r="B11560" s="132">
        <v>0.68572916666666661</v>
      </c>
      <c r="C11560" s="108">
        <v>10</v>
      </c>
      <c r="D11560" s="108">
        <v>1</v>
      </c>
      <c r="E11560" s="108">
        <v>6</v>
      </c>
      <c r="F11560" s="108">
        <v>4</v>
      </c>
      <c r="G11560" s="108">
        <v>1</v>
      </c>
      <c r="H11560" s="108">
        <v>25</v>
      </c>
      <c r="I11560" s="108">
        <v>381.00299999999999</v>
      </c>
      <c r="J11560" s="108">
        <v>4</v>
      </c>
      <c r="K11560" s="108">
        <v>2</v>
      </c>
      <c r="L11560" s="108">
        <v>6</v>
      </c>
      <c r="M11560" s="108">
        <v>4</v>
      </c>
      <c r="N11560" s="108">
        <v>384.00400000000002</v>
      </c>
      <c r="O11560" s="108">
        <v>7</v>
      </c>
      <c r="P11560" s="108">
        <v>732.01300000000003</v>
      </c>
      <c r="Q11560" s="145">
        <v>1771601.6</v>
      </c>
      <c r="R11560" s="134" t="s">
        <v>8957</v>
      </c>
      <c r="S11560" s="108">
        <v>85</v>
      </c>
    </row>
    <row r="11561" spans="1:19" ht="11.25" thickBot="1" x14ac:dyDescent="0.2">
      <c r="A11561" s="112"/>
    </row>
    <row r="11562" spans="1:19" ht="11.25" thickBot="1" x14ac:dyDescent="0.2">
      <c r="A11562" s="107">
        <v>2</v>
      </c>
      <c r="B11562" s="132">
        <v>0.6859143518518519</v>
      </c>
      <c r="C11562" s="108">
        <v>17</v>
      </c>
      <c r="D11562" s="108">
        <v>10</v>
      </c>
      <c r="E11562" s="108">
        <v>2</v>
      </c>
      <c r="F11562" s="108">
        <v>1</v>
      </c>
      <c r="G11562" s="108">
        <v>4</v>
      </c>
      <c r="H11562" s="108">
        <v>28</v>
      </c>
      <c r="I11562" s="108">
        <v>342.00299999999999</v>
      </c>
      <c r="J11562" s="108">
        <v>0</v>
      </c>
      <c r="K11562" s="108">
        <v>4</v>
      </c>
      <c r="L11562" s="108">
        <v>16</v>
      </c>
      <c r="M11562" s="108">
        <v>4</v>
      </c>
      <c r="N11562" s="108">
        <v>454.005</v>
      </c>
      <c r="O11562" s="108">
        <v>0</v>
      </c>
      <c r="P11562" s="108">
        <v>742.01300000000003</v>
      </c>
      <c r="Q11562" s="145">
        <v>1796728.8</v>
      </c>
      <c r="R11562" s="134" t="s">
        <v>8958</v>
      </c>
      <c r="S11562" s="108">
        <v>74</v>
      </c>
    </row>
    <row r="11563" spans="1:19" ht="11.25" thickBot="1" x14ac:dyDescent="0.2">
      <c r="A11563" s="112"/>
    </row>
    <row r="11564" spans="1:19" ht="11.25" thickBot="1" x14ac:dyDescent="0.2">
      <c r="A11564" s="107">
        <v>3</v>
      </c>
      <c r="B11564" s="132">
        <v>0.68608796296296293</v>
      </c>
      <c r="C11564" s="108">
        <v>14</v>
      </c>
      <c r="D11564" s="108">
        <v>10</v>
      </c>
      <c r="E11564" s="108">
        <v>2</v>
      </c>
      <c r="F11564" s="108">
        <v>6</v>
      </c>
      <c r="G11564" s="108">
        <v>0</v>
      </c>
      <c r="H11564" s="108">
        <v>41</v>
      </c>
      <c r="I11564" s="108">
        <v>376.00299999999999</v>
      </c>
      <c r="J11564" s="108">
        <v>3</v>
      </c>
      <c r="K11564" s="108">
        <v>4</v>
      </c>
      <c r="L11564" s="108">
        <v>13</v>
      </c>
      <c r="M11564" s="108">
        <v>4</v>
      </c>
      <c r="N11564" s="108">
        <v>395.00400000000002</v>
      </c>
      <c r="O11564" s="108">
        <v>7</v>
      </c>
      <c r="P11564" s="108">
        <v>738.01300000000003</v>
      </c>
      <c r="Q11564" s="145">
        <v>1807176</v>
      </c>
      <c r="R11564" s="134" t="s">
        <v>8959</v>
      </c>
      <c r="S11564" s="108">
        <v>58</v>
      </c>
    </row>
    <row r="11565" spans="1:19" ht="11.25" thickBot="1" x14ac:dyDescent="0.2">
      <c r="A11565" s="112"/>
    </row>
    <row r="11566" spans="1:19" ht="11.25" thickBot="1" x14ac:dyDescent="0.2">
      <c r="A11566" s="135" t="s">
        <v>362</v>
      </c>
      <c r="B11566" s="112"/>
      <c r="C11566" s="136">
        <v>13.667</v>
      </c>
      <c r="D11566" s="136">
        <v>7</v>
      </c>
      <c r="E11566" s="136">
        <v>3.3330000000000002</v>
      </c>
      <c r="F11566" s="136">
        <v>3.6669999999999998</v>
      </c>
      <c r="G11566" s="136">
        <v>1.667</v>
      </c>
      <c r="H11566" s="136">
        <v>31.332999999999998</v>
      </c>
      <c r="I11566" s="136">
        <v>366.33699999999999</v>
      </c>
      <c r="J11566" s="136">
        <v>2.3330000000000002</v>
      </c>
      <c r="K11566" s="136">
        <v>3.3330000000000002</v>
      </c>
      <c r="L11566" s="136">
        <v>11.667</v>
      </c>
      <c r="M11566" s="136">
        <v>4</v>
      </c>
      <c r="N11566" s="136">
        <v>411.00400000000002</v>
      </c>
      <c r="O11566" s="136">
        <v>4.6669999999999998</v>
      </c>
      <c r="P11566" s="136">
        <v>737.346</v>
      </c>
      <c r="Q11566" s="140">
        <v>1791835.5</v>
      </c>
      <c r="R11566" s="134" t="s">
        <v>8960</v>
      </c>
      <c r="S11566" s="136">
        <v>72.332999999999998</v>
      </c>
    </row>
    <row r="11567" spans="1:19" ht="11.25" thickBot="1" x14ac:dyDescent="0.2">
      <c r="A11567" s="112"/>
    </row>
    <row r="11568" spans="1:19" ht="11.25" thickBot="1" x14ac:dyDescent="0.2">
      <c r="A11568" s="138" t="s">
        <v>364</v>
      </c>
      <c r="B11568" s="112"/>
      <c r="C11568" s="136">
        <v>3.512</v>
      </c>
      <c r="D11568" s="136">
        <v>5.1959999999999997</v>
      </c>
      <c r="E11568" s="136">
        <v>2.3090000000000002</v>
      </c>
      <c r="F11568" s="136">
        <v>2.5169999999999999</v>
      </c>
      <c r="G11568" s="136">
        <v>2.0819999999999999</v>
      </c>
      <c r="H11568" s="136">
        <v>8.5050000000000008</v>
      </c>
      <c r="I11568" s="136">
        <v>21.221</v>
      </c>
      <c r="J11568" s="136">
        <v>2.0819999999999999</v>
      </c>
      <c r="K11568" s="136">
        <v>1.155</v>
      </c>
      <c r="L11568" s="136">
        <v>5.1319999999999997</v>
      </c>
      <c r="M11568" s="136">
        <v>0</v>
      </c>
      <c r="N11568" s="136">
        <v>37.643999999999998</v>
      </c>
      <c r="O11568" s="136">
        <v>4.0410000000000004</v>
      </c>
      <c r="P11568" s="136">
        <v>5.0330000000000004</v>
      </c>
      <c r="Q11568" s="140">
        <v>18285.028999999999</v>
      </c>
      <c r="R11568" s="134" t="s">
        <v>8961</v>
      </c>
      <c r="S11568" s="136">
        <v>13.577</v>
      </c>
    </row>
    <row r="11569" spans="1:19" ht="11.25" thickBot="1" x14ac:dyDescent="0.2">
      <c r="A11569" s="112"/>
    </row>
    <row r="11570" spans="1:19" ht="11.25" thickBot="1" x14ac:dyDescent="0.2">
      <c r="A11570" s="139" t="s">
        <v>366</v>
      </c>
      <c r="B11570" s="112"/>
      <c r="C11570" s="136">
        <v>25.696999999999999</v>
      </c>
      <c r="D11570" s="136">
        <v>74.230999999999995</v>
      </c>
      <c r="E11570" s="136">
        <v>69.281999999999996</v>
      </c>
      <c r="F11570" s="136">
        <v>68.635000000000005</v>
      </c>
      <c r="G11570" s="136">
        <v>124.9</v>
      </c>
      <c r="H11570" s="136">
        <v>27.143000000000001</v>
      </c>
      <c r="I11570" s="136">
        <v>5.7930000000000001</v>
      </c>
      <c r="J11570" s="136">
        <v>89.213999999999999</v>
      </c>
      <c r="K11570" s="136">
        <v>34.640999999999998</v>
      </c>
      <c r="L11570" s="136">
        <v>43.984999999999999</v>
      </c>
      <c r="M11570" s="136">
        <v>0</v>
      </c>
      <c r="N11570" s="136">
        <v>9.1590000000000007</v>
      </c>
      <c r="O11570" s="136">
        <v>86.602999999999994</v>
      </c>
      <c r="P11570" s="136">
        <v>0.68300000000000005</v>
      </c>
      <c r="Q11570" s="140">
        <v>1.02</v>
      </c>
      <c r="R11570" s="134" t="s">
        <v>562</v>
      </c>
      <c r="S11570" s="136">
        <v>18.77</v>
      </c>
    </row>
    <row r="11571" spans="1:19" ht="11.25" thickBot="1" x14ac:dyDescent="0.2">
      <c r="A11571" s="112"/>
    </row>
    <row r="11572" spans="1:19" ht="11.25" thickBot="1" x14ac:dyDescent="0.2">
      <c r="A11572" s="106" t="s">
        <v>357</v>
      </c>
      <c r="B11572" s="106" t="s">
        <v>358</v>
      </c>
      <c r="C11572" s="130" t="s">
        <v>68</v>
      </c>
    </row>
    <row r="11573" spans="1:19" ht="11.25" thickBot="1" x14ac:dyDescent="0.2">
      <c r="A11573" s="107">
        <v>1</v>
      </c>
      <c r="B11573" s="132">
        <v>0.68572916666666661</v>
      </c>
      <c r="C11573" s="108">
        <v>10</v>
      </c>
    </row>
    <row r="11574" spans="1:19" ht="11.25" thickBot="1" x14ac:dyDescent="0.2">
      <c r="A11574" s="112"/>
    </row>
    <row r="11575" spans="1:19" ht="11.25" thickBot="1" x14ac:dyDescent="0.2">
      <c r="A11575" s="107">
        <v>2</v>
      </c>
      <c r="B11575" s="132">
        <v>0.6859143518518519</v>
      </c>
      <c r="C11575" s="108">
        <v>23</v>
      </c>
    </row>
    <row r="11576" spans="1:19" ht="11.25" thickBot="1" x14ac:dyDescent="0.2">
      <c r="A11576" s="112"/>
    </row>
    <row r="11577" spans="1:19" ht="11.25" thickBot="1" x14ac:dyDescent="0.2">
      <c r="A11577" s="107">
        <v>3</v>
      </c>
      <c r="B11577" s="132">
        <v>0.68608796296296293</v>
      </c>
      <c r="C11577" s="108">
        <v>13</v>
      </c>
    </row>
    <row r="11578" spans="1:19" ht="11.25" thickBot="1" x14ac:dyDescent="0.2">
      <c r="A11578" s="112"/>
    </row>
    <row r="11579" spans="1:19" ht="11.25" thickBot="1" x14ac:dyDescent="0.2">
      <c r="A11579" s="135" t="s">
        <v>362</v>
      </c>
      <c r="B11579" s="112"/>
      <c r="C11579" s="136">
        <v>15.333</v>
      </c>
    </row>
    <row r="11580" spans="1:19" ht="11.25" thickBot="1" x14ac:dyDescent="0.2">
      <c r="A11580" s="112"/>
    </row>
    <row r="11581" spans="1:19" ht="11.25" thickBot="1" x14ac:dyDescent="0.2">
      <c r="A11581" s="138" t="s">
        <v>364</v>
      </c>
      <c r="B11581" s="112"/>
      <c r="C11581" s="136">
        <v>6.8070000000000004</v>
      </c>
    </row>
    <row r="11582" spans="1:19" ht="11.25" thickBot="1" x14ac:dyDescent="0.2">
      <c r="A11582" s="112"/>
    </row>
    <row r="11583" spans="1:19" ht="11.25" thickBot="1" x14ac:dyDescent="0.2">
      <c r="A11583" s="139" t="s">
        <v>366</v>
      </c>
      <c r="B11583" s="112"/>
      <c r="C11583" s="136">
        <v>44.393000000000001</v>
      </c>
    </row>
    <row r="11584" spans="1:19" ht="10.5" x14ac:dyDescent="0.15">
      <c r="A11584" s="112"/>
    </row>
    <row r="11585" spans="1:19" x14ac:dyDescent="0.15">
      <c r="A11585" s="129"/>
      <c r="B11585" s="86" t="s">
        <v>3616</v>
      </c>
    </row>
    <row r="11586" spans="1:19" ht="9.75" thickBot="1" x14ac:dyDescent="0.2">
      <c r="A11586" s="81" t="s">
        <v>5871</v>
      </c>
    </row>
    <row r="11587" spans="1:19" ht="11.25" thickBot="1" x14ac:dyDescent="0.2">
      <c r="A11587" s="106" t="s">
        <v>357</v>
      </c>
      <c r="B11587" s="106" t="s">
        <v>358</v>
      </c>
      <c r="C11587" s="130" t="s">
        <v>0</v>
      </c>
      <c r="D11587" s="130" t="s">
        <v>1</v>
      </c>
      <c r="E11587" s="130" t="s">
        <v>2</v>
      </c>
      <c r="F11587" s="130" t="s">
        <v>3</v>
      </c>
      <c r="G11587" s="130" t="s">
        <v>4</v>
      </c>
      <c r="H11587" s="130" t="s">
        <v>5</v>
      </c>
      <c r="I11587" s="131" t="s">
        <v>6</v>
      </c>
      <c r="J11587" s="131" t="s">
        <v>7</v>
      </c>
      <c r="K11587" s="130" t="s">
        <v>8</v>
      </c>
      <c r="L11587" s="130" t="s">
        <v>9</v>
      </c>
      <c r="M11587" s="130" t="s">
        <v>10</v>
      </c>
      <c r="N11587" s="130" t="s">
        <v>11</v>
      </c>
      <c r="O11587" s="130" t="s">
        <v>12</v>
      </c>
      <c r="P11587" s="130" t="s">
        <v>13</v>
      </c>
      <c r="Q11587" s="130" t="s">
        <v>14</v>
      </c>
      <c r="R11587" s="130" t="s">
        <v>15</v>
      </c>
      <c r="S11587" s="130" t="s">
        <v>16</v>
      </c>
    </row>
    <row r="11588" spans="1:19" ht="11.25" thickBot="1" x14ac:dyDescent="0.2">
      <c r="A11588" s="107">
        <v>1</v>
      </c>
      <c r="B11588" s="132">
        <v>0.69086805555555564</v>
      </c>
      <c r="C11588" s="108">
        <v>1071073.8</v>
      </c>
      <c r="D11588" s="141" t="s">
        <v>8962</v>
      </c>
      <c r="E11588" s="141" t="s">
        <v>8963</v>
      </c>
      <c r="F11588" s="141" t="s">
        <v>8964</v>
      </c>
      <c r="G11588" s="141" t="s">
        <v>8965</v>
      </c>
      <c r="H11588" s="141" t="s">
        <v>8966</v>
      </c>
      <c r="I11588" s="145">
        <v>18125.882000000001</v>
      </c>
      <c r="J11588" s="134" t="s">
        <v>8967</v>
      </c>
      <c r="K11588" s="141" t="s">
        <v>8968</v>
      </c>
      <c r="L11588" s="108">
        <v>188.001</v>
      </c>
      <c r="M11588" s="108">
        <v>15224.561</v>
      </c>
      <c r="N11588" s="108">
        <v>53660.017</v>
      </c>
      <c r="O11588" s="141" t="s">
        <v>8969</v>
      </c>
      <c r="P11588" s="108">
        <v>138217.99</v>
      </c>
      <c r="Q11588" s="108">
        <v>4685.527</v>
      </c>
      <c r="R11588" s="108">
        <v>8981.9359999999997</v>
      </c>
      <c r="S11588" s="108">
        <v>60186.813000000002</v>
      </c>
    </row>
    <row r="11589" spans="1:19" ht="11.25" thickBot="1" x14ac:dyDescent="0.2">
      <c r="A11589" s="112"/>
    </row>
    <row r="11590" spans="1:19" ht="11.25" thickBot="1" x14ac:dyDescent="0.2">
      <c r="A11590" s="107">
        <v>2</v>
      </c>
      <c r="B11590" s="132">
        <v>0.6910532407407407</v>
      </c>
      <c r="C11590" s="108">
        <v>1079830.8999999999</v>
      </c>
      <c r="D11590" s="141" t="s">
        <v>8970</v>
      </c>
      <c r="E11590" s="141" t="s">
        <v>8971</v>
      </c>
      <c r="F11590" s="141" t="s">
        <v>8972</v>
      </c>
      <c r="G11590" s="141" t="s">
        <v>8973</v>
      </c>
      <c r="H11590" s="141" t="s">
        <v>8974</v>
      </c>
      <c r="I11590" s="145">
        <v>18192.939999999999</v>
      </c>
      <c r="J11590" s="134" t="s">
        <v>8975</v>
      </c>
      <c r="K11590" s="141" t="s">
        <v>8976</v>
      </c>
      <c r="L11590" s="108">
        <v>162.001</v>
      </c>
      <c r="M11590" s="108">
        <v>16122.236000000001</v>
      </c>
      <c r="N11590" s="108">
        <v>54446.052000000003</v>
      </c>
      <c r="O11590" s="141" t="s">
        <v>8977</v>
      </c>
      <c r="P11590" s="108">
        <v>139569.95000000001</v>
      </c>
      <c r="Q11590" s="108">
        <v>4557.4979999999996</v>
      </c>
      <c r="R11590" s="108">
        <v>9342.0939999999991</v>
      </c>
      <c r="S11590" s="108">
        <v>60627.087</v>
      </c>
    </row>
    <row r="11591" spans="1:19" ht="11.25" thickBot="1" x14ac:dyDescent="0.2">
      <c r="A11591" s="112"/>
    </row>
    <row r="11592" spans="1:19" ht="11.25" thickBot="1" x14ac:dyDescent="0.2">
      <c r="A11592" s="107">
        <v>3</v>
      </c>
      <c r="B11592" s="132">
        <v>0.69123842592592588</v>
      </c>
      <c r="C11592" s="108">
        <v>1082378.1000000001</v>
      </c>
      <c r="D11592" s="141" t="s">
        <v>8978</v>
      </c>
      <c r="E11592" s="141" t="s">
        <v>8979</v>
      </c>
      <c r="F11592" s="141" t="s">
        <v>8980</v>
      </c>
      <c r="G11592" s="141" t="s">
        <v>8981</v>
      </c>
      <c r="H11592" s="141" t="s">
        <v>8982</v>
      </c>
      <c r="I11592" s="145">
        <v>18468.182000000001</v>
      </c>
      <c r="J11592" s="134" t="s">
        <v>8983</v>
      </c>
      <c r="K11592" s="141" t="s">
        <v>8984</v>
      </c>
      <c r="L11592" s="108">
        <v>148.001</v>
      </c>
      <c r="M11592" s="108">
        <v>16006.146000000001</v>
      </c>
      <c r="N11592" s="108">
        <v>54750.849000000002</v>
      </c>
      <c r="O11592" s="141" t="s">
        <v>8985</v>
      </c>
      <c r="P11592" s="108">
        <v>140669.31</v>
      </c>
      <c r="Q11592" s="108">
        <v>4642.5169999999998</v>
      </c>
      <c r="R11592" s="108">
        <v>9099.9869999999992</v>
      </c>
      <c r="S11592" s="108">
        <v>60022.34</v>
      </c>
    </row>
    <row r="11593" spans="1:19" ht="11.25" thickBot="1" x14ac:dyDescent="0.2">
      <c r="A11593" s="112"/>
    </row>
    <row r="11594" spans="1:19" ht="11.25" thickBot="1" x14ac:dyDescent="0.2">
      <c r="A11594" s="135" t="s">
        <v>362</v>
      </c>
      <c r="B11594" s="112"/>
      <c r="C11594" s="136">
        <v>1077760.8999999999</v>
      </c>
      <c r="D11594" s="141" t="s">
        <v>8986</v>
      </c>
      <c r="E11594" s="141" t="s">
        <v>8987</v>
      </c>
      <c r="F11594" s="141" t="s">
        <v>8988</v>
      </c>
      <c r="G11594" s="141" t="s">
        <v>8989</v>
      </c>
      <c r="H11594" s="141" t="s">
        <v>8990</v>
      </c>
      <c r="I11594" s="140">
        <v>18262.334999999999</v>
      </c>
      <c r="J11594" s="134" t="s">
        <v>8991</v>
      </c>
      <c r="K11594" s="141" t="s">
        <v>8992</v>
      </c>
      <c r="L11594" s="136">
        <v>166.001</v>
      </c>
      <c r="M11594" s="136">
        <v>15784.314</v>
      </c>
      <c r="N11594" s="136">
        <v>54285.639000000003</v>
      </c>
      <c r="O11594" s="141" t="s">
        <v>8993</v>
      </c>
      <c r="P11594" s="136">
        <v>139485.75</v>
      </c>
      <c r="Q11594" s="136">
        <v>4628.5140000000001</v>
      </c>
      <c r="R11594" s="136">
        <v>9141.3389999999999</v>
      </c>
      <c r="S11594" s="136">
        <v>60278.747000000003</v>
      </c>
    </row>
    <row r="11595" spans="1:19" ht="11.25" thickBot="1" x14ac:dyDescent="0.2">
      <c r="A11595" s="112"/>
    </row>
    <row r="11596" spans="1:19" ht="11.25" thickBot="1" x14ac:dyDescent="0.2">
      <c r="A11596" s="138" t="s">
        <v>364</v>
      </c>
      <c r="B11596" s="112"/>
      <c r="C11596" s="136">
        <v>5929.6450000000004</v>
      </c>
      <c r="D11596" s="141" t="s">
        <v>8994</v>
      </c>
      <c r="E11596" s="141" t="s">
        <v>8995</v>
      </c>
      <c r="F11596" s="141" t="s">
        <v>8996</v>
      </c>
      <c r="G11596" s="141" t="s">
        <v>8997</v>
      </c>
      <c r="H11596" s="141" t="s">
        <v>8998</v>
      </c>
      <c r="I11596" s="140">
        <v>181.39500000000001</v>
      </c>
      <c r="J11596" s="134" t="s">
        <v>8999</v>
      </c>
      <c r="K11596" s="141" t="s">
        <v>9000</v>
      </c>
      <c r="L11596" s="136">
        <v>20.297999999999998</v>
      </c>
      <c r="M11596" s="136">
        <v>488.22300000000001</v>
      </c>
      <c r="N11596" s="136">
        <v>562.83000000000004</v>
      </c>
      <c r="O11596" s="141" t="s">
        <v>9001</v>
      </c>
      <c r="P11596" s="136">
        <v>1227.83</v>
      </c>
      <c r="Q11596" s="136">
        <v>65.153000000000006</v>
      </c>
      <c r="R11596" s="136">
        <v>183.60599999999999</v>
      </c>
      <c r="S11596" s="136">
        <v>312.68</v>
      </c>
    </row>
    <row r="11597" spans="1:19" ht="11.25" thickBot="1" x14ac:dyDescent="0.2">
      <c r="A11597" s="112"/>
    </row>
    <row r="11598" spans="1:19" ht="11.25" thickBot="1" x14ac:dyDescent="0.2">
      <c r="A11598" s="139" t="s">
        <v>366</v>
      </c>
      <c r="B11598" s="112"/>
      <c r="C11598" s="136">
        <v>0.55000000000000004</v>
      </c>
      <c r="D11598" s="141" t="s">
        <v>4786</v>
      </c>
      <c r="E11598" s="141" t="s">
        <v>9002</v>
      </c>
      <c r="F11598" s="141" t="s">
        <v>3428</v>
      </c>
      <c r="G11598" s="141" t="s">
        <v>9003</v>
      </c>
      <c r="H11598" s="141" t="s">
        <v>9004</v>
      </c>
      <c r="I11598" s="140">
        <v>0.99299999999999999</v>
      </c>
      <c r="J11598" s="134" t="s">
        <v>3657</v>
      </c>
      <c r="K11598" s="141" t="s">
        <v>5835</v>
      </c>
      <c r="L11598" s="136">
        <v>12.228</v>
      </c>
      <c r="M11598" s="136">
        <v>3.093</v>
      </c>
      <c r="N11598" s="136">
        <v>1.0369999999999999</v>
      </c>
      <c r="O11598" s="141" t="s">
        <v>502</v>
      </c>
      <c r="P11598" s="136">
        <v>0.88</v>
      </c>
      <c r="Q11598" s="136">
        <v>1.4079999999999999</v>
      </c>
      <c r="R11598" s="136">
        <v>2.0089999999999999</v>
      </c>
      <c r="S11598" s="136">
        <v>0.51900000000000002</v>
      </c>
    </row>
    <row r="11599" spans="1:19" ht="11.25" thickBot="1" x14ac:dyDescent="0.2">
      <c r="A11599" s="112"/>
    </row>
    <row r="11600" spans="1:19" ht="11.25" thickBot="1" x14ac:dyDescent="0.2">
      <c r="A11600" s="106" t="s">
        <v>357</v>
      </c>
      <c r="B11600" s="106" t="s">
        <v>358</v>
      </c>
      <c r="C11600" s="130" t="s">
        <v>17</v>
      </c>
      <c r="D11600" s="130" t="s">
        <v>18</v>
      </c>
      <c r="E11600" s="131" t="s">
        <v>19</v>
      </c>
      <c r="F11600" s="131" t="s">
        <v>20</v>
      </c>
      <c r="G11600" s="130" t="s">
        <v>21</v>
      </c>
      <c r="H11600" s="130" t="s">
        <v>22</v>
      </c>
      <c r="I11600" s="130" t="s">
        <v>23</v>
      </c>
      <c r="J11600" s="130" t="s">
        <v>24</v>
      </c>
      <c r="K11600" s="131" t="s">
        <v>25</v>
      </c>
      <c r="L11600" s="131" t="s">
        <v>26</v>
      </c>
      <c r="M11600" s="130" t="s">
        <v>27</v>
      </c>
      <c r="N11600" s="130" t="s">
        <v>28</v>
      </c>
      <c r="O11600" s="130" t="s">
        <v>29</v>
      </c>
      <c r="P11600" s="130" t="s">
        <v>30</v>
      </c>
      <c r="Q11600" s="130" t="s">
        <v>31</v>
      </c>
      <c r="R11600" s="130" t="s">
        <v>32</v>
      </c>
      <c r="S11600" s="130" t="s">
        <v>33</v>
      </c>
    </row>
    <row r="11601" spans="1:19" ht="11.25" thickBot="1" x14ac:dyDescent="0.2">
      <c r="A11601" s="107">
        <v>1</v>
      </c>
      <c r="B11601" s="132">
        <v>0.69086805555555564</v>
      </c>
      <c r="C11601" s="108">
        <v>64434.489000000001</v>
      </c>
      <c r="D11601" s="108">
        <v>102646.25</v>
      </c>
      <c r="E11601" s="145">
        <v>22063.677</v>
      </c>
      <c r="F11601" s="145">
        <v>843475.01</v>
      </c>
      <c r="G11601" s="108">
        <v>104</v>
      </c>
      <c r="H11601" s="108">
        <v>32</v>
      </c>
      <c r="I11601" s="108">
        <v>462986.01</v>
      </c>
      <c r="J11601" s="141" t="s">
        <v>9005</v>
      </c>
      <c r="K11601" s="145">
        <v>195453.57</v>
      </c>
      <c r="L11601" s="134" t="s">
        <v>9006</v>
      </c>
      <c r="M11601" s="108">
        <v>1956.0920000000001</v>
      </c>
      <c r="N11601" s="108">
        <v>1168.0329999999999</v>
      </c>
      <c r="O11601" s="108">
        <v>3</v>
      </c>
      <c r="P11601" s="108">
        <v>53</v>
      </c>
      <c r="Q11601" s="108">
        <v>222.001</v>
      </c>
      <c r="R11601" s="108">
        <v>6197.9219999999996</v>
      </c>
      <c r="S11601" s="108">
        <v>220.001</v>
      </c>
    </row>
    <row r="11602" spans="1:19" ht="11.25" thickBot="1" x14ac:dyDescent="0.2">
      <c r="A11602" s="112"/>
    </row>
    <row r="11603" spans="1:19" ht="11.25" thickBot="1" x14ac:dyDescent="0.2">
      <c r="A11603" s="107">
        <v>2</v>
      </c>
      <c r="B11603" s="132">
        <v>0.6910532407407407</v>
      </c>
      <c r="C11603" s="108">
        <v>64080.4</v>
      </c>
      <c r="D11603" s="108">
        <v>102542.74</v>
      </c>
      <c r="E11603" s="145">
        <v>22083.698</v>
      </c>
      <c r="F11603" s="145">
        <v>844913.58</v>
      </c>
      <c r="G11603" s="108">
        <v>83</v>
      </c>
      <c r="H11603" s="108">
        <v>38</v>
      </c>
      <c r="I11603" s="108">
        <v>462070.01</v>
      </c>
      <c r="J11603" s="108">
        <v>1740952.5</v>
      </c>
      <c r="K11603" s="145">
        <v>196932.4</v>
      </c>
      <c r="L11603" s="134" t="s">
        <v>9007</v>
      </c>
      <c r="M11603" s="108">
        <v>2299.127</v>
      </c>
      <c r="N11603" s="108">
        <v>1250.037</v>
      </c>
      <c r="O11603" s="108">
        <v>3</v>
      </c>
      <c r="P11603" s="108">
        <v>47</v>
      </c>
      <c r="Q11603" s="108">
        <v>199.001</v>
      </c>
      <c r="R11603" s="108">
        <v>6161.9110000000001</v>
      </c>
      <c r="S11603" s="108">
        <v>177.001</v>
      </c>
    </row>
    <row r="11604" spans="1:19" ht="11.25" thickBot="1" x14ac:dyDescent="0.2">
      <c r="A11604" s="112"/>
    </row>
    <row r="11605" spans="1:19" ht="11.25" thickBot="1" x14ac:dyDescent="0.2">
      <c r="A11605" s="107">
        <v>3</v>
      </c>
      <c r="B11605" s="132">
        <v>0.69123842592592588</v>
      </c>
      <c r="C11605" s="108">
        <v>63997.144</v>
      </c>
      <c r="D11605" s="108">
        <v>101950.85</v>
      </c>
      <c r="E11605" s="145">
        <v>22539.186000000002</v>
      </c>
      <c r="F11605" s="145">
        <v>844878.18</v>
      </c>
      <c r="G11605" s="108">
        <v>94</v>
      </c>
      <c r="H11605" s="108">
        <v>32</v>
      </c>
      <c r="I11605" s="108">
        <v>462751.89</v>
      </c>
      <c r="J11605" s="141" t="s">
        <v>9008</v>
      </c>
      <c r="K11605" s="145">
        <v>199032.21</v>
      </c>
      <c r="L11605" s="134" t="s">
        <v>9009</v>
      </c>
      <c r="M11605" s="108">
        <v>1774.075</v>
      </c>
      <c r="N11605" s="108">
        <v>1155.0319999999999</v>
      </c>
      <c r="O11605" s="108">
        <v>3</v>
      </c>
      <c r="P11605" s="108">
        <v>55</v>
      </c>
      <c r="Q11605" s="108">
        <v>192.001</v>
      </c>
      <c r="R11605" s="108">
        <v>6167.9129999999996</v>
      </c>
      <c r="S11605" s="108">
        <v>189.001</v>
      </c>
    </row>
    <row r="11606" spans="1:19" ht="11.25" thickBot="1" x14ac:dyDescent="0.2">
      <c r="A11606" s="112"/>
    </row>
    <row r="11607" spans="1:19" ht="11.25" thickBot="1" x14ac:dyDescent="0.2">
      <c r="A11607" s="135" t="s">
        <v>362</v>
      </c>
      <c r="B11607" s="112"/>
      <c r="C11607" s="136">
        <v>64170.678</v>
      </c>
      <c r="D11607" s="136">
        <v>102379.95</v>
      </c>
      <c r="E11607" s="140">
        <v>22228.853999999999</v>
      </c>
      <c r="F11607" s="140">
        <v>844422.26</v>
      </c>
      <c r="G11607" s="136">
        <v>93.667000000000002</v>
      </c>
      <c r="H11607" s="136">
        <v>34</v>
      </c>
      <c r="I11607" s="136">
        <v>462602.64</v>
      </c>
      <c r="J11607" s="141" t="s">
        <v>9010</v>
      </c>
      <c r="K11607" s="140">
        <v>197139.39</v>
      </c>
      <c r="L11607" s="134" t="s">
        <v>9011</v>
      </c>
      <c r="M11607" s="136">
        <v>2009.7650000000001</v>
      </c>
      <c r="N11607" s="136">
        <v>1191.0340000000001</v>
      </c>
      <c r="O11607" s="136">
        <v>3</v>
      </c>
      <c r="P11607" s="136">
        <v>51.667000000000002</v>
      </c>
      <c r="Q11607" s="136">
        <v>204.334</v>
      </c>
      <c r="R11607" s="136">
        <v>6175.915</v>
      </c>
      <c r="S11607" s="136">
        <v>195.334</v>
      </c>
    </row>
    <row r="11608" spans="1:19" ht="11.25" thickBot="1" x14ac:dyDescent="0.2">
      <c r="A11608" s="112"/>
    </row>
    <row r="11609" spans="1:19" ht="11.25" thickBot="1" x14ac:dyDescent="0.2">
      <c r="A11609" s="138" t="s">
        <v>364</v>
      </c>
      <c r="B11609" s="112"/>
      <c r="C11609" s="136">
        <v>232.22900000000001</v>
      </c>
      <c r="D11609" s="136">
        <v>375.197</v>
      </c>
      <c r="E11609" s="140">
        <v>268.94200000000001</v>
      </c>
      <c r="F11609" s="140">
        <v>820.53099999999995</v>
      </c>
      <c r="G11609" s="136">
        <v>10.504</v>
      </c>
      <c r="H11609" s="136">
        <v>3.464</v>
      </c>
      <c r="I11609" s="136">
        <v>475.892</v>
      </c>
      <c r="J11609" s="141" t="s">
        <v>9012</v>
      </c>
      <c r="K11609" s="140">
        <v>1798.278</v>
      </c>
      <c r="L11609" s="134" t="s">
        <v>9013</v>
      </c>
      <c r="M11609" s="136">
        <v>266.60899999999998</v>
      </c>
      <c r="N11609" s="136">
        <v>51.51</v>
      </c>
      <c r="O11609" s="136">
        <v>0</v>
      </c>
      <c r="P11609" s="136">
        <v>4.1630000000000003</v>
      </c>
      <c r="Q11609" s="136">
        <v>15.695</v>
      </c>
      <c r="R11609" s="136">
        <v>19.292999999999999</v>
      </c>
      <c r="S11609" s="136">
        <v>22.189</v>
      </c>
    </row>
    <row r="11610" spans="1:19" ht="11.25" thickBot="1" x14ac:dyDescent="0.2">
      <c r="A11610" s="112"/>
    </row>
    <row r="11611" spans="1:19" ht="11.25" thickBot="1" x14ac:dyDescent="0.2">
      <c r="A11611" s="139" t="s">
        <v>366</v>
      </c>
      <c r="B11611" s="112"/>
      <c r="C11611" s="136">
        <v>0.36199999999999999</v>
      </c>
      <c r="D11611" s="136">
        <v>0.36599999999999999</v>
      </c>
      <c r="E11611" s="140">
        <v>1.21</v>
      </c>
      <c r="F11611" s="140">
        <v>9.7000000000000003E-2</v>
      </c>
      <c r="G11611" s="136">
        <v>11.214</v>
      </c>
      <c r="H11611" s="136">
        <v>10.189</v>
      </c>
      <c r="I11611" s="136">
        <v>0.10299999999999999</v>
      </c>
      <c r="J11611" s="141" t="s">
        <v>9014</v>
      </c>
      <c r="K11611" s="140">
        <v>0.91200000000000003</v>
      </c>
      <c r="L11611" s="134" t="s">
        <v>1874</v>
      </c>
      <c r="M11611" s="136">
        <v>13.266</v>
      </c>
      <c r="N11611" s="136">
        <v>4.3250000000000002</v>
      </c>
      <c r="O11611" s="136">
        <v>0</v>
      </c>
      <c r="P11611" s="136">
        <v>8.0579999999999998</v>
      </c>
      <c r="Q11611" s="136">
        <v>7.681</v>
      </c>
      <c r="R11611" s="136">
        <v>0.312</v>
      </c>
      <c r="S11611" s="136">
        <v>11.359</v>
      </c>
    </row>
    <row r="11612" spans="1:19" ht="11.25" thickBot="1" x14ac:dyDescent="0.2">
      <c r="A11612" s="112"/>
    </row>
    <row r="11613" spans="1:19" ht="11.25" thickBot="1" x14ac:dyDescent="0.2">
      <c r="A11613" s="106" t="s">
        <v>357</v>
      </c>
      <c r="B11613" s="106" t="s">
        <v>358</v>
      </c>
      <c r="C11613" s="131" t="s">
        <v>34</v>
      </c>
      <c r="D11613" s="131" t="s">
        <v>35</v>
      </c>
      <c r="E11613" s="130" t="s">
        <v>36</v>
      </c>
      <c r="F11613" s="130" t="s">
        <v>37</v>
      </c>
      <c r="G11613" s="130" t="s">
        <v>38</v>
      </c>
      <c r="H11613" s="130" t="s">
        <v>39</v>
      </c>
      <c r="I11613" s="130" t="s">
        <v>40</v>
      </c>
      <c r="J11613" s="130" t="s">
        <v>41</v>
      </c>
      <c r="K11613" s="130" t="s">
        <v>42</v>
      </c>
      <c r="L11613" s="130" t="s">
        <v>43</v>
      </c>
      <c r="M11613" s="130" t="s">
        <v>44</v>
      </c>
      <c r="N11613" s="130" t="s">
        <v>45</v>
      </c>
      <c r="O11613" s="130" t="s">
        <v>46</v>
      </c>
      <c r="P11613" s="130" t="s">
        <v>47</v>
      </c>
      <c r="Q11613" s="130" t="s">
        <v>48</v>
      </c>
      <c r="R11613" s="130" t="s">
        <v>49</v>
      </c>
      <c r="S11613" s="130" t="s">
        <v>50</v>
      </c>
    </row>
    <row r="11614" spans="1:19" ht="11.25" thickBot="1" x14ac:dyDescent="0.2">
      <c r="A11614" s="107">
        <v>1</v>
      </c>
      <c r="B11614" s="132">
        <v>0.69086805555555564</v>
      </c>
      <c r="C11614" s="145">
        <v>390912.41</v>
      </c>
      <c r="D11614" s="134" t="s">
        <v>6960</v>
      </c>
      <c r="E11614" s="108">
        <v>9756.2839999999997</v>
      </c>
      <c r="F11614" s="108">
        <v>528.00699999999995</v>
      </c>
      <c r="G11614" s="108">
        <v>1</v>
      </c>
      <c r="H11614" s="108">
        <v>503.00599999999997</v>
      </c>
      <c r="I11614" s="108">
        <v>618012.57999999996</v>
      </c>
      <c r="J11614" s="141" t="s">
        <v>9015</v>
      </c>
      <c r="K11614" s="141" t="s">
        <v>9016</v>
      </c>
      <c r="L11614" s="108">
        <v>346761.02</v>
      </c>
      <c r="M11614" s="108">
        <v>599657.69999999995</v>
      </c>
      <c r="N11614" s="141" t="s">
        <v>9017</v>
      </c>
      <c r="O11614" s="108">
        <v>67968.692999999999</v>
      </c>
      <c r="P11614" s="108">
        <v>23170.878000000001</v>
      </c>
      <c r="Q11614" s="108">
        <v>85254.081999999995</v>
      </c>
      <c r="R11614" s="108">
        <v>67101.89</v>
      </c>
      <c r="S11614" s="108">
        <v>77449.695999999996</v>
      </c>
    </row>
    <row r="11615" spans="1:19" ht="11.25" thickBot="1" x14ac:dyDescent="0.2">
      <c r="A11615" s="112"/>
    </row>
    <row r="11616" spans="1:19" ht="11.25" thickBot="1" x14ac:dyDescent="0.2">
      <c r="A11616" s="107">
        <v>2</v>
      </c>
      <c r="B11616" s="132">
        <v>0.6910532407407407</v>
      </c>
      <c r="C11616" s="145">
        <v>397228.2</v>
      </c>
      <c r="D11616" s="134" t="s">
        <v>9018</v>
      </c>
      <c r="E11616" s="108">
        <v>9647.2330000000002</v>
      </c>
      <c r="F11616" s="108">
        <v>459.005</v>
      </c>
      <c r="G11616" s="108">
        <v>3</v>
      </c>
      <c r="H11616" s="108">
        <v>505.00599999999997</v>
      </c>
      <c r="I11616" s="108">
        <v>619277.31000000006</v>
      </c>
      <c r="J11616" s="141" t="s">
        <v>9019</v>
      </c>
      <c r="K11616" s="141" t="s">
        <v>9020</v>
      </c>
      <c r="L11616" s="108">
        <v>346632.91</v>
      </c>
      <c r="M11616" s="108">
        <v>603364.44999999995</v>
      </c>
      <c r="N11616" s="141" t="s">
        <v>9021</v>
      </c>
      <c r="O11616" s="108">
        <v>66944.384999999995</v>
      </c>
      <c r="P11616" s="108">
        <v>23041.735000000001</v>
      </c>
      <c r="Q11616" s="108">
        <v>84403.63</v>
      </c>
      <c r="R11616" s="108">
        <v>67365.740000000005</v>
      </c>
      <c r="S11616" s="108">
        <v>77647.429999999993</v>
      </c>
    </row>
    <row r="11617" spans="1:19" ht="11.25" thickBot="1" x14ac:dyDescent="0.2">
      <c r="A11617" s="112"/>
    </row>
    <row r="11618" spans="1:19" ht="11.25" thickBot="1" x14ac:dyDescent="0.2">
      <c r="A11618" s="107">
        <v>3</v>
      </c>
      <c r="B11618" s="132">
        <v>0.69123842592592588</v>
      </c>
      <c r="C11618" s="145">
        <v>401446.92</v>
      </c>
      <c r="D11618" s="134" t="s">
        <v>9022</v>
      </c>
      <c r="E11618" s="108">
        <v>9896.35</v>
      </c>
      <c r="F11618" s="108">
        <v>425.00400000000002</v>
      </c>
      <c r="G11618" s="108">
        <v>8</v>
      </c>
      <c r="H11618" s="108">
        <v>539.00699999999995</v>
      </c>
      <c r="I11618" s="108">
        <v>616132.09</v>
      </c>
      <c r="J11618" s="141" t="s">
        <v>9023</v>
      </c>
      <c r="K11618" s="141" t="s">
        <v>9024</v>
      </c>
      <c r="L11618" s="108">
        <v>349586.66</v>
      </c>
      <c r="M11618" s="108">
        <v>601220.80000000005</v>
      </c>
      <c r="N11618" s="141" t="s">
        <v>9025</v>
      </c>
      <c r="O11618" s="108">
        <v>67546.323000000004</v>
      </c>
      <c r="P11618" s="108">
        <v>22903.582999999999</v>
      </c>
      <c r="Q11618" s="108">
        <v>85576.399000000005</v>
      </c>
      <c r="R11618" s="108">
        <v>66575.203999999998</v>
      </c>
      <c r="S11618" s="108">
        <v>77068.285000000003</v>
      </c>
    </row>
    <row r="11619" spans="1:19" ht="11.25" thickBot="1" x14ac:dyDescent="0.2">
      <c r="A11619" s="112"/>
    </row>
    <row r="11620" spans="1:19" ht="11.25" thickBot="1" x14ac:dyDescent="0.2">
      <c r="A11620" s="135" t="s">
        <v>362</v>
      </c>
      <c r="B11620" s="112"/>
      <c r="C11620" s="140">
        <v>396529.18</v>
      </c>
      <c r="D11620" s="134" t="s">
        <v>9026</v>
      </c>
      <c r="E11620" s="136">
        <v>9766.6219999999994</v>
      </c>
      <c r="F11620" s="136">
        <v>470.67200000000003</v>
      </c>
      <c r="G11620" s="136">
        <v>4</v>
      </c>
      <c r="H11620" s="136">
        <v>515.673</v>
      </c>
      <c r="I11620" s="136">
        <v>617807.32999999996</v>
      </c>
      <c r="J11620" s="141" t="s">
        <v>9027</v>
      </c>
      <c r="K11620" s="141" t="s">
        <v>9028</v>
      </c>
      <c r="L11620" s="136">
        <v>347660.2</v>
      </c>
      <c r="M11620" s="136">
        <v>601414.31999999995</v>
      </c>
      <c r="N11620" s="141" t="s">
        <v>9029</v>
      </c>
      <c r="O11620" s="136">
        <v>67486.467000000004</v>
      </c>
      <c r="P11620" s="136">
        <v>23038.732</v>
      </c>
      <c r="Q11620" s="136">
        <v>85078.036999999997</v>
      </c>
      <c r="R11620" s="136">
        <v>67014.278000000006</v>
      </c>
      <c r="S11620" s="136">
        <v>77388.47</v>
      </c>
    </row>
    <row r="11621" spans="1:19" ht="11.25" thickBot="1" x14ac:dyDescent="0.2">
      <c r="A11621" s="112"/>
    </row>
    <row r="11622" spans="1:19" ht="11.25" thickBot="1" x14ac:dyDescent="0.2">
      <c r="A11622" s="138" t="s">
        <v>364</v>
      </c>
      <c r="B11622" s="112"/>
      <c r="C11622" s="140">
        <v>5301.9290000000001</v>
      </c>
      <c r="D11622" s="134" t="s">
        <v>9030</v>
      </c>
      <c r="E11622" s="136">
        <v>124.88</v>
      </c>
      <c r="F11622" s="136">
        <v>52.482999999999997</v>
      </c>
      <c r="G11622" s="136">
        <v>3.6059999999999999</v>
      </c>
      <c r="H11622" s="136">
        <v>20.231999999999999</v>
      </c>
      <c r="I11622" s="136">
        <v>1582.625</v>
      </c>
      <c r="J11622" s="141" t="s">
        <v>9031</v>
      </c>
      <c r="K11622" s="141" t="s">
        <v>9032</v>
      </c>
      <c r="L11622" s="136">
        <v>1669.5930000000001</v>
      </c>
      <c r="M11622" s="136">
        <v>1860.9369999999999</v>
      </c>
      <c r="N11622" s="141" t="s">
        <v>9033</v>
      </c>
      <c r="O11622" s="136">
        <v>514.77099999999996</v>
      </c>
      <c r="P11622" s="136">
        <v>133.673</v>
      </c>
      <c r="Q11622" s="136">
        <v>605.88</v>
      </c>
      <c r="R11622" s="136">
        <v>402.48399999999998</v>
      </c>
      <c r="S11622" s="136">
        <v>294.387</v>
      </c>
    </row>
    <row r="11623" spans="1:19" ht="11.25" thickBot="1" x14ac:dyDescent="0.2">
      <c r="A11623" s="112"/>
    </row>
    <row r="11624" spans="1:19" ht="11.25" thickBot="1" x14ac:dyDescent="0.2">
      <c r="A11624" s="139" t="s">
        <v>366</v>
      </c>
      <c r="B11624" s="112"/>
      <c r="C11624" s="140">
        <v>1.337</v>
      </c>
      <c r="D11624" s="134" t="s">
        <v>3369</v>
      </c>
      <c r="E11624" s="136">
        <v>1.2789999999999999</v>
      </c>
      <c r="F11624" s="136">
        <v>11.151</v>
      </c>
      <c r="G11624" s="136">
        <v>90.138999999999996</v>
      </c>
      <c r="H11624" s="136">
        <v>3.9239999999999999</v>
      </c>
      <c r="I11624" s="136">
        <v>0.25600000000000001</v>
      </c>
      <c r="J11624" s="141" t="s">
        <v>4693</v>
      </c>
      <c r="K11624" s="141" t="s">
        <v>9034</v>
      </c>
      <c r="L11624" s="136">
        <v>0.48</v>
      </c>
      <c r="M11624" s="136">
        <v>0.309</v>
      </c>
      <c r="N11624" s="141" t="s">
        <v>9035</v>
      </c>
      <c r="O11624" s="136">
        <v>0.76300000000000001</v>
      </c>
      <c r="P11624" s="136">
        <v>0.57999999999999996</v>
      </c>
      <c r="Q11624" s="136">
        <v>0.71199999999999997</v>
      </c>
      <c r="R11624" s="136">
        <v>0.60099999999999998</v>
      </c>
      <c r="S11624" s="136">
        <v>0.38</v>
      </c>
    </row>
    <row r="11625" spans="1:19" ht="11.25" thickBot="1" x14ac:dyDescent="0.2">
      <c r="A11625" s="112"/>
    </row>
    <row r="11626" spans="1:19" ht="11.25" thickBot="1" x14ac:dyDescent="0.2">
      <c r="A11626" s="106" t="s">
        <v>357</v>
      </c>
      <c r="B11626" s="106" t="s">
        <v>358</v>
      </c>
      <c r="C11626" s="130" t="s">
        <v>51</v>
      </c>
      <c r="D11626" s="130" t="s">
        <v>52</v>
      </c>
      <c r="E11626" s="130" t="s">
        <v>53</v>
      </c>
      <c r="F11626" s="130" t="s">
        <v>54</v>
      </c>
      <c r="G11626" s="130" t="s">
        <v>55</v>
      </c>
      <c r="H11626" s="130" t="s">
        <v>56</v>
      </c>
      <c r="I11626" s="130" t="s">
        <v>57</v>
      </c>
      <c r="J11626" s="130" t="s">
        <v>58</v>
      </c>
      <c r="K11626" s="130" t="s">
        <v>59</v>
      </c>
      <c r="L11626" s="130" t="s">
        <v>60</v>
      </c>
      <c r="M11626" s="130" t="s">
        <v>61</v>
      </c>
      <c r="N11626" s="130" t="s">
        <v>62</v>
      </c>
      <c r="O11626" s="130" t="s">
        <v>63</v>
      </c>
      <c r="P11626" s="130" t="s">
        <v>64</v>
      </c>
      <c r="Q11626" s="131" t="s">
        <v>65</v>
      </c>
      <c r="R11626" s="131" t="s">
        <v>66</v>
      </c>
      <c r="S11626" s="130" t="s">
        <v>67</v>
      </c>
    </row>
    <row r="11627" spans="1:19" ht="11.25" thickBot="1" x14ac:dyDescent="0.2">
      <c r="A11627" s="107">
        <v>1</v>
      </c>
      <c r="B11627" s="132">
        <v>0.69086805555555564</v>
      </c>
      <c r="C11627" s="108">
        <v>51400.33</v>
      </c>
      <c r="D11627" s="108">
        <v>36974.781999999999</v>
      </c>
      <c r="E11627" s="108">
        <v>9505.1679999999997</v>
      </c>
      <c r="F11627" s="108">
        <v>8337.6679999999997</v>
      </c>
      <c r="G11627" s="108">
        <v>4027.3890000000001</v>
      </c>
      <c r="H11627" s="108">
        <v>503.00599999999997</v>
      </c>
      <c r="I11627" s="108">
        <v>991.024</v>
      </c>
      <c r="J11627" s="108">
        <v>24</v>
      </c>
      <c r="K11627" s="108">
        <v>24</v>
      </c>
      <c r="L11627" s="108">
        <v>5</v>
      </c>
      <c r="M11627" s="108">
        <v>3</v>
      </c>
      <c r="N11627" s="108">
        <v>1186.0340000000001</v>
      </c>
      <c r="O11627" s="108">
        <v>1276.039</v>
      </c>
      <c r="P11627" s="108">
        <v>32265.967000000001</v>
      </c>
      <c r="Q11627" s="145">
        <v>1755814.4</v>
      </c>
      <c r="R11627" s="134" t="s">
        <v>9036</v>
      </c>
      <c r="S11627" s="108">
        <v>2538.1550000000002</v>
      </c>
    </row>
    <row r="11628" spans="1:19" ht="11.25" thickBot="1" x14ac:dyDescent="0.2">
      <c r="A11628" s="112"/>
    </row>
    <row r="11629" spans="1:19" ht="11.25" thickBot="1" x14ac:dyDescent="0.2">
      <c r="A11629" s="107">
        <v>2</v>
      </c>
      <c r="B11629" s="132">
        <v>0.6910532407407407</v>
      </c>
      <c r="C11629" s="108">
        <v>52001.82</v>
      </c>
      <c r="D11629" s="108">
        <v>36615.148000000001</v>
      </c>
      <c r="E11629" s="108">
        <v>9407.1229999999996</v>
      </c>
      <c r="F11629" s="108">
        <v>8571.7630000000008</v>
      </c>
      <c r="G11629" s="108">
        <v>4180.4189999999999</v>
      </c>
      <c r="H11629" s="108">
        <v>507.00599999999997</v>
      </c>
      <c r="I11629" s="108">
        <v>1025.0250000000001</v>
      </c>
      <c r="J11629" s="108">
        <v>24</v>
      </c>
      <c r="K11629" s="108">
        <v>17</v>
      </c>
      <c r="L11629" s="108">
        <v>8</v>
      </c>
      <c r="M11629" s="108">
        <v>7</v>
      </c>
      <c r="N11629" s="108">
        <v>1178.0329999999999</v>
      </c>
      <c r="O11629" s="108">
        <v>1215.0350000000001</v>
      </c>
      <c r="P11629" s="108">
        <v>33568.021999999997</v>
      </c>
      <c r="Q11629" s="145">
        <v>1789035.1</v>
      </c>
      <c r="R11629" s="134" t="s">
        <v>9037</v>
      </c>
      <c r="S11629" s="108">
        <v>2890.2</v>
      </c>
    </row>
    <row r="11630" spans="1:19" ht="11.25" thickBot="1" x14ac:dyDescent="0.2">
      <c r="A11630" s="112"/>
    </row>
    <row r="11631" spans="1:19" ht="11.25" thickBot="1" x14ac:dyDescent="0.2">
      <c r="A11631" s="107">
        <v>3</v>
      </c>
      <c r="B11631" s="132">
        <v>0.69123842592592588</v>
      </c>
      <c r="C11631" s="108">
        <v>51690.044999999998</v>
      </c>
      <c r="D11631" s="108">
        <v>36665.235999999997</v>
      </c>
      <c r="E11631" s="108">
        <v>9461.1479999999992</v>
      </c>
      <c r="F11631" s="108">
        <v>8435.7080000000005</v>
      </c>
      <c r="G11631" s="108">
        <v>4096.4030000000002</v>
      </c>
      <c r="H11631" s="108">
        <v>511.00599999999997</v>
      </c>
      <c r="I11631" s="108">
        <v>950.02200000000005</v>
      </c>
      <c r="J11631" s="108">
        <v>31</v>
      </c>
      <c r="K11631" s="108">
        <v>26</v>
      </c>
      <c r="L11631" s="108">
        <v>4</v>
      </c>
      <c r="M11631" s="108">
        <v>17</v>
      </c>
      <c r="N11631" s="108">
        <v>1156.0319999999999</v>
      </c>
      <c r="O11631" s="108">
        <v>1237.037</v>
      </c>
      <c r="P11631" s="108">
        <v>32608.5</v>
      </c>
      <c r="Q11631" s="145">
        <v>1800175.1</v>
      </c>
      <c r="R11631" s="134" t="s">
        <v>9038</v>
      </c>
      <c r="S11631" s="108">
        <v>2872.1979999999999</v>
      </c>
    </row>
    <row r="11632" spans="1:19" ht="11.25" thickBot="1" x14ac:dyDescent="0.2">
      <c r="A11632" s="112"/>
    </row>
    <row r="11633" spans="1:19" ht="11.25" thickBot="1" x14ac:dyDescent="0.2">
      <c r="A11633" s="135" t="s">
        <v>362</v>
      </c>
      <c r="B11633" s="112"/>
      <c r="C11633" s="136">
        <v>51697.398000000001</v>
      </c>
      <c r="D11633" s="136">
        <v>36751.722000000002</v>
      </c>
      <c r="E11633" s="136">
        <v>9457.8130000000001</v>
      </c>
      <c r="F11633" s="136">
        <v>8448.3790000000008</v>
      </c>
      <c r="G11633" s="136">
        <v>4101.4040000000005</v>
      </c>
      <c r="H11633" s="136">
        <v>507.00599999999997</v>
      </c>
      <c r="I11633" s="136">
        <v>988.69</v>
      </c>
      <c r="J11633" s="136">
        <v>26.332999999999998</v>
      </c>
      <c r="K11633" s="136">
        <v>22.332999999999998</v>
      </c>
      <c r="L11633" s="136">
        <v>5.6669999999999998</v>
      </c>
      <c r="M11633" s="136">
        <v>9</v>
      </c>
      <c r="N11633" s="136">
        <v>1173.366</v>
      </c>
      <c r="O11633" s="136">
        <v>1242.704</v>
      </c>
      <c r="P11633" s="136">
        <v>32814.163</v>
      </c>
      <c r="Q11633" s="140">
        <v>1781674.9</v>
      </c>
      <c r="R11633" s="134" t="s">
        <v>9039</v>
      </c>
      <c r="S11633" s="136">
        <v>2766.8510000000001</v>
      </c>
    </row>
    <row r="11634" spans="1:19" ht="11.25" thickBot="1" x14ac:dyDescent="0.2">
      <c r="A11634" s="112"/>
    </row>
    <row r="11635" spans="1:19" ht="11.25" thickBot="1" x14ac:dyDescent="0.2">
      <c r="A11635" s="138" t="s">
        <v>364</v>
      </c>
      <c r="B11635" s="112"/>
      <c r="C11635" s="136">
        <v>300.81200000000001</v>
      </c>
      <c r="D11635" s="136">
        <v>194.792</v>
      </c>
      <c r="E11635" s="136">
        <v>49.106999999999999</v>
      </c>
      <c r="F11635" s="136">
        <v>117.56100000000001</v>
      </c>
      <c r="G11635" s="136">
        <v>76.638000000000005</v>
      </c>
      <c r="H11635" s="136">
        <v>4</v>
      </c>
      <c r="I11635" s="136">
        <v>37.555999999999997</v>
      </c>
      <c r="J11635" s="136">
        <v>4.0410000000000004</v>
      </c>
      <c r="K11635" s="136">
        <v>4.726</v>
      </c>
      <c r="L11635" s="136">
        <v>2.0819999999999999</v>
      </c>
      <c r="M11635" s="136">
        <v>7.2110000000000003</v>
      </c>
      <c r="N11635" s="136">
        <v>15.536</v>
      </c>
      <c r="O11635" s="136">
        <v>30.893999999999998</v>
      </c>
      <c r="P11635" s="136">
        <v>674.952</v>
      </c>
      <c r="Q11635" s="140">
        <v>23078.054</v>
      </c>
      <c r="R11635" s="134" t="s">
        <v>9040</v>
      </c>
      <c r="S11635" s="136">
        <v>198.261</v>
      </c>
    </row>
    <row r="11636" spans="1:19" ht="11.25" thickBot="1" x14ac:dyDescent="0.2">
      <c r="A11636" s="112"/>
    </row>
    <row r="11637" spans="1:19" ht="11.25" thickBot="1" x14ac:dyDescent="0.2">
      <c r="A11637" s="139" t="s">
        <v>366</v>
      </c>
      <c r="B11637" s="112"/>
      <c r="C11637" s="136">
        <v>0.58199999999999996</v>
      </c>
      <c r="D11637" s="136">
        <v>0.53</v>
      </c>
      <c r="E11637" s="136">
        <v>0.51900000000000002</v>
      </c>
      <c r="F11637" s="136">
        <v>1.3919999999999999</v>
      </c>
      <c r="G11637" s="136">
        <v>1.869</v>
      </c>
      <c r="H11637" s="136">
        <v>0.78900000000000003</v>
      </c>
      <c r="I11637" s="136">
        <v>3.7989999999999999</v>
      </c>
      <c r="J11637" s="136">
        <v>15.347</v>
      </c>
      <c r="K11637" s="136">
        <v>21.16</v>
      </c>
      <c r="L11637" s="136">
        <v>36.734999999999999</v>
      </c>
      <c r="M11637" s="136">
        <v>80.123000000000005</v>
      </c>
      <c r="N11637" s="136">
        <v>1.3240000000000001</v>
      </c>
      <c r="O11637" s="136">
        <v>2.4860000000000002</v>
      </c>
      <c r="P11637" s="136">
        <v>2.0569999999999999</v>
      </c>
      <c r="Q11637" s="140">
        <v>1.2949999999999999</v>
      </c>
      <c r="R11637" s="134" t="s">
        <v>3694</v>
      </c>
      <c r="S11637" s="136">
        <v>7.1660000000000004</v>
      </c>
    </row>
    <row r="11638" spans="1:19" ht="11.25" thickBot="1" x14ac:dyDescent="0.2">
      <c r="A11638" s="112"/>
    </row>
    <row r="11639" spans="1:19" ht="11.25" thickBot="1" x14ac:dyDescent="0.2">
      <c r="A11639" s="106" t="s">
        <v>357</v>
      </c>
      <c r="B11639" s="106" t="s">
        <v>358</v>
      </c>
      <c r="C11639" s="130" t="s">
        <v>68</v>
      </c>
    </row>
    <row r="11640" spans="1:19" ht="11.25" thickBot="1" x14ac:dyDescent="0.2">
      <c r="A11640" s="107">
        <v>1</v>
      </c>
      <c r="B11640" s="132">
        <v>0.69086805555555564</v>
      </c>
      <c r="C11640" s="108">
        <v>924.02</v>
      </c>
    </row>
    <row r="11641" spans="1:19" ht="11.25" thickBot="1" x14ac:dyDescent="0.2">
      <c r="A11641" s="112"/>
    </row>
    <row r="11642" spans="1:19" ht="11.25" thickBot="1" x14ac:dyDescent="0.2">
      <c r="A11642" s="107">
        <v>2</v>
      </c>
      <c r="B11642" s="132">
        <v>0.6910532407407407</v>
      </c>
      <c r="C11642" s="108">
        <v>917.02</v>
      </c>
    </row>
    <row r="11643" spans="1:19" ht="11.25" thickBot="1" x14ac:dyDescent="0.2">
      <c r="A11643" s="112"/>
    </row>
    <row r="11644" spans="1:19" ht="11.25" thickBot="1" x14ac:dyDescent="0.2">
      <c r="A11644" s="107">
        <v>3</v>
      </c>
      <c r="B11644" s="132">
        <v>0.69123842592592588</v>
      </c>
      <c r="C11644" s="108">
        <v>901.01900000000001</v>
      </c>
    </row>
    <row r="11645" spans="1:19" ht="11.25" thickBot="1" x14ac:dyDescent="0.2">
      <c r="A11645" s="112"/>
    </row>
    <row r="11646" spans="1:19" ht="11.25" thickBot="1" x14ac:dyDescent="0.2">
      <c r="A11646" s="135" t="s">
        <v>362</v>
      </c>
      <c r="B11646" s="112"/>
      <c r="C11646" s="136">
        <v>914.02</v>
      </c>
    </row>
    <row r="11647" spans="1:19" ht="11.25" thickBot="1" x14ac:dyDescent="0.2">
      <c r="A11647" s="112"/>
    </row>
    <row r="11648" spans="1:19" ht="11.25" thickBot="1" x14ac:dyDescent="0.2">
      <c r="A11648" s="138" t="s">
        <v>364</v>
      </c>
      <c r="B11648" s="112"/>
      <c r="C11648" s="136">
        <v>11.79</v>
      </c>
    </row>
    <row r="11649" spans="1:19" ht="11.25" thickBot="1" x14ac:dyDescent="0.2">
      <c r="A11649" s="112"/>
    </row>
    <row r="11650" spans="1:19" ht="11.25" thickBot="1" x14ac:dyDescent="0.2">
      <c r="A11650" s="139" t="s">
        <v>366</v>
      </c>
      <c r="B11650" s="112"/>
      <c r="C11650" s="136">
        <v>1.29</v>
      </c>
    </row>
    <row r="11651" spans="1:19" ht="10.5" x14ac:dyDescent="0.15">
      <c r="A11651" s="112"/>
    </row>
    <row r="11652" spans="1:19" x14ac:dyDescent="0.15">
      <c r="A11652" s="129"/>
      <c r="B11652" s="86" t="s">
        <v>3695</v>
      </c>
    </row>
    <row r="11653" spans="1:19" ht="9.75" thickBot="1" x14ac:dyDescent="0.2">
      <c r="A11653" s="81" t="s">
        <v>5871</v>
      </c>
    </row>
    <row r="11654" spans="1:19" ht="11.25" thickBot="1" x14ac:dyDescent="0.2">
      <c r="A11654" s="106" t="s">
        <v>357</v>
      </c>
      <c r="B11654" s="106" t="s">
        <v>358</v>
      </c>
      <c r="C11654" s="130" t="s">
        <v>0</v>
      </c>
      <c r="D11654" s="130" t="s">
        <v>1</v>
      </c>
      <c r="E11654" s="130" t="s">
        <v>2</v>
      </c>
      <c r="F11654" s="130" t="s">
        <v>3</v>
      </c>
      <c r="G11654" s="130" t="s">
        <v>4</v>
      </c>
      <c r="H11654" s="130" t="s">
        <v>5</v>
      </c>
      <c r="I11654" s="131" t="s">
        <v>6</v>
      </c>
      <c r="J11654" s="131" t="s">
        <v>7</v>
      </c>
      <c r="K11654" s="130" t="s">
        <v>8</v>
      </c>
      <c r="L11654" s="130" t="s">
        <v>9</v>
      </c>
      <c r="M11654" s="130" t="s">
        <v>10</v>
      </c>
      <c r="N11654" s="130" t="s">
        <v>11</v>
      </c>
      <c r="O11654" s="130" t="s">
        <v>12</v>
      </c>
      <c r="P11654" s="130" t="s">
        <v>13</v>
      </c>
      <c r="Q11654" s="130" t="s">
        <v>14</v>
      </c>
      <c r="R11654" s="130" t="s">
        <v>15</v>
      </c>
      <c r="S11654" s="130" t="s">
        <v>16</v>
      </c>
    </row>
    <row r="11655" spans="1:19" ht="11.25" thickBot="1" x14ac:dyDescent="0.2">
      <c r="A11655" s="107">
        <v>1</v>
      </c>
      <c r="B11655" s="132">
        <v>0.69603009259259263</v>
      </c>
      <c r="C11655" s="141" t="s">
        <v>9041</v>
      </c>
      <c r="D11655" s="141" t="s">
        <v>9042</v>
      </c>
      <c r="E11655" s="141" t="s">
        <v>9043</v>
      </c>
      <c r="F11655" s="108">
        <v>104092.4</v>
      </c>
      <c r="G11655" s="141" t="s">
        <v>9044</v>
      </c>
      <c r="H11655" s="108">
        <v>260.00200000000001</v>
      </c>
      <c r="I11655" s="145">
        <v>17030.957999999999</v>
      </c>
      <c r="J11655" s="134" t="s">
        <v>9045</v>
      </c>
      <c r="K11655" s="141" t="s">
        <v>9046</v>
      </c>
      <c r="L11655" s="108">
        <v>2911.203</v>
      </c>
      <c r="M11655" s="108">
        <v>132253.46</v>
      </c>
      <c r="N11655" s="108">
        <v>63291.995000000003</v>
      </c>
      <c r="O11655" s="108">
        <v>773768.24</v>
      </c>
      <c r="P11655" s="108">
        <v>198432.53</v>
      </c>
      <c r="Q11655" s="108">
        <v>59378.499000000003</v>
      </c>
      <c r="R11655" s="108">
        <v>13181.169</v>
      </c>
      <c r="S11655" s="108">
        <v>19648.260999999999</v>
      </c>
    </row>
    <row r="11656" spans="1:19" ht="11.25" thickBot="1" x14ac:dyDescent="0.2">
      <c r="A11656" s="112"/>
    </row>
    <row r="11657" spans="1:19" ht="11.25" thickBot="1" x14ac:dyDescent="0.2">
      <c r="A11657" s="107">
        <v>2</v>
      </c>
      <c r="B11657" s="132">
        <v>0.69621527777777781</v>
      </c>
      <c r="C11657" s="142">
        <v>604875.32999999996</v>
      </c>
      <c r="D11657" s="142">
        <v>468098.36</v>
      </c>
      <c r="E11657" s="142">
        <v>481215.18</v>
      </c>
      <c r="F11657" s="142">
        <v>24821.777999999998</v>
      </c>
      <c r="G11657" s="143" t="s">
        <v>9047</v>
      </c>
      <c r="H11657" s="142">
        <v>258.00200000000001</v>
      </c>
      <c r="I11657" s="142">
        <v>17018.949000000001</v>
      </c>
      <c r="J11657" s="143" t="s">
        <v>9048</v>
      </c>
      <c r="K11657" s="142">
        <v>302027.53999999998</v>
      </c>
      <c r="L11657" s="142">
        <v>2988.2139999999999</v>
      </c>
      <c r="M11657" s="142">
        <v>23711.486000000001</v>
      </c>
      <c r="N11657" s="142">
        <v>14151.805</v>
      </c>
      <c r="O11657" s="142">
        <v>134259.22</v>
      </c>
      <c r="P11657" s="142">
        <v>201574.48</v>
      </c>
      <c r="Q11657" s="142">
        <v>10182.487999999999</v>
      </c>
      <c r="R11657" s="142">
        <v>2246.1210000000001</v>
      </c>
      <c r="S11657" s="142">
        <v>3852.3560000000002</v>
      </c>
    </row>
    <row r="11658" spans="1:19" ht="11.25" thickBot="1" x14ac:dyDescent="0.2">
      <c r="A11658" s="112"/>
    </row>
    <row r="11659" spans="1:19" ht="11.25" thickBot="1" x14ac:dyDescent="0.2">
      <c r="A11659" s="107">
        <v>3</v>
      </c>
      <c r="B11659" s="132">
        <v>0.69640046296296287</v>
      </c>
      <c r="C11659" s="142">
        <v>563130.29</v>
      </c>
      <c r="D11659" s="142">
        <v>398996.52</v>
      </c>
      <c r="E11659" s="142">
        <v>526047.62</v>
      </c>
      <c r="F11659" s="142">
        <v>21915.521000000001</v>
      </c>
      <c r="G11659" s="143" t="s">
        <v>9049</v>
      </c>
      <c r="H11659" s="142">
        <v>236.001</v>
      </c>
      <c r="I11659" s="142">
        <v>17087.004000000001</v>
      </c>
      <c r="J11659" s="143" t="s">
        <v>9050</v>
      </c>
      <c r="K11659" s="142">
        <v>242906.88</v>
      </c>
      <c r="L11659" s="142">
        <v>2976.2130000000002</v>
      </c>
      <c r="M11659" s="142">
        <v>19263.901999999998</v>
      </c>
      <c r="N11659" s="142">
        <v>11909.403</v>
      </c>
      <c r="O11659" s="142">
        <v>107730.82</v>
      </c>
      <c r="P11659" s="142">
        <v>202518.57</v>
      </c>
      <c r="Q11659" s="142">
        <v>8047.5540000000001</v>
      </c>
      <c r="R11659" s="142">
        <v>1841.0809999999999</v>
      </c>
      <c r="S11659" s="142">
        <v>3308.2629999999999</v>
      </c>
    </row>
    <row r="11660" spans="1:19" ht="11.25" thickBot="1" x14ac:dyDescent="0.2">
      <c r="A11660" s="112"/>
    </row>
    <row r="11661" spans="1:19" ht="11.25" thickBot="1" x14ac:dyDescent="0.2">
      <c r="A11661" s="135" t="s">
        <v>362</v>
      </c>
      <c r="B11661" s="112"/>
      <c r="C11661" s="141" t="s">
        <v>9051</v>
      </c>
      <c r="D11661" s="141" t="s">
        <v>9052</v>
      </c>
      <c r="E11661" s="141" t="s">
        <v>9053</v>
      </c>
      <c r="F11661" s="136">
        <v>104092.4</v>
      </c>
      <c r="G11661" s="141" t="s">
        <v>9054</v>
      </c>
      <c r="H11661" s="136">
        <v>260.00200000000001</v>
      </c>
      <c r="I11661" s="140">
        <v>17030.957999999999</v>
      </c>
      <c r="J11661" s="134" t="s">
        <v>9055</v>
      </c>
      <c r="K11661" s="141" t="s">
        <v>9056</v>
      </c>
      <c r="L11661" s="136">
        <v>2911.203</v>
      </c>
      <c r="M11661" s="136">
        <v>132253.46</v>
      </c>
      <c r="N11661" s="136">
        <v>63291.995000000003</v>
      </c>
      <c r="O11661" s="136">
        <v>773768.24</v>
      </c>
      <c r="P11661" s="136">
        <v>198432.53</v>
      </c>
      <c r="Q11661" s="136">
        <v>59378.499000000003</v>
      </c>
      <c r="R11661" s="136">
        <v>13181.169</v>
      </c>
      <c r="S11661" s="136">
        <v>19648.260999999999</v>
      </c>
    </row>
    <row r="11662" spans="1:19" ht="11.25" thickBot="1" x14ac:dyDescent="0.2">
      <c r="A11662" s="112"/>
    </row>
    <row r="11663" spans="1:19" ht="11.25" thickBot="1" x14ac:dyDescent="0.2">
      <c r="A11663" s="138" t="s">
        <v>364</v>
      </c>
      <c r="B11663" s="112"/>
      <c r="C11663" s="141" t="s">
        <v>3712</v>
      </c>
      <c r="D11663" s="141" t="s">
        <v>3712</v>
      </c>
      <c r="E11663" s="141" t="s">
        <v>3712</v>
      </c>
      <c r="F11663" s="136">
        <v>0</v>
      </c>
      <c r="G11663" s="141" t="s">
        <v>3712</v>
      </c>
      <c r="H11663" s="136">
        <v>0</v>
      </c>
      <c r="I11663" s="140">
        <v>0</v>
      </c>
      <c r="J11663" s="134" t="s">
        <v>3712</v>
      </c>
      <c r="K11663" s="141" t="s">
        <v>3712</v>
      </c>
      <c r="L11663" s="136">
        <v>0</v>
      </c>
      <c r="M11663" s="136">
        <v>0</v>
      </c>
      <c r="N11663" s="136">
        <v>0</v>
      </c>
      <c r="O11663" s="136">
        <v>0</v>
      </c>
      <c r="P11663" s="136">
        <v>0</v>
      </c>
      <c r="Q11663" s="136">
        <v>0</v>
      </c>
      <c r="R11663" s="136">
        <v>0</v>
      </c>
      <c r="S11663" s="136">
        <v>0</v>
      </c>
    </row>
    <row r="11664" spans="1:19" ht="11.25" thickBot="1" x14ac:dyDescent="0.2">
      <c r="A11664" s="112"/>
    </row>
    <row r="11665" spans="1:19" ht="11.25" thickBot="1" x14ac:dyDescent="0.2">
      <c r="A11665" s="139" t="s">
        <v>366</v>
      </c>
      <c r="B11665" s="112"/>
      <c r="C11665" s="141" t="s">
        <v>3712</v>
      </c>
      <c r="D11665" s="141" t="s">
        <v>3712</v>
      </c>
      <c r="E11665" s="141" t="s">
        <v>3712</v>
      </c>
      <c r="F11665" s="136">
        <v>0</v>
      </c>
      <c r="G11665" s="141" t="s">
        <v>3712</v>
      </c>
      <c r="H11665" s="136">
        <v>0</v>
      </c>
      <c r="I11665" s="140">
        <v>0</v>
      </c>
      <c r="J11665" s="134" t="s">
        <v>3712</v>
      </c>
      <c r="K11665" s="141" t="s">
        <v>3712</v>
      </c>
      <c r="L11665" s="136">
        <v>0</v>
      </c>
      <c r="M11665" s="136">
        <v>0</v>
      </c>
      <c r="N11665" s="136">
        <v>0</v>
      </c>
      <c r="O11665" s="136">
        <v>0</v>
      </c>
      <c r="P11665" s="136">
        <v>0</v>
      </c>
      <c r="Q11665" s="136">
        <v>0</v>
      </c>
      <c r="R11665" s="136">
        <v>0</v>
      </c>
      <c r="S11665" s="136">
        <v>0</v>
      </c>
    </row>
    <row r="11666" spans="1:19" ht="11.25" thickBot="1" x14ac:dyDescent="0.2">
      <c r="A11666" s="112"/>
    </row>
    <row r="11667" spans="1:19" ht="11.25" thickBot="1" x14ac:dyDescent="0.2">
      <c r="A11667" s="106" t="s">
        <v>357</v>
      </c>
      <c r="B11667" s="106" t="s">
        <v>358</v>
      </c>
      <c r="C11667" s="130" t="s">
        <v>17</v>
      </c>
      <c r="D11667" s="130" t="s">
        <v>18</v>
      </c>
      <c r="E11667" s="131" t="s">
        <v>19</v>
      </c>
      <c r="F11667" s="131" t="s">
        <v>20</v>
      </c>
      <c r="G11667" s="130" t="s">
        <v>21</v>
      </c>
      <c r="H11667" s="130" t="s">
        <v>22</v>
      </c>
      <c r="I11667" s="130" t="s">
        <v>23</v>
      </c>
      <c r="J11667" s="130" t="s">
        <v>24</v>
      </c>
      <c r="K11667" s="131" t="s">
        <v>25</v>
      </c>
      <c r="L11667" s="131" t="s">
        <v>26</v>
      </c>
      <c r="M11667" s="130" t="s">
        <v>27</v>
      </c>
      <c r="N11667" s="130" t="s">
        <v>28</v>
      </c>
      <c r="O11667" s="130" t="s">
        <v>29</v>
      </c>
      <c r="P11667" s="130" t="s">
        <v>30</v>
      </c>
      <c r="Q11667" s="130" t="s">
        <v>31</v>
      </c>
      <c r="R11667" s="130" t="s">
        <v>32</v>
      </c>
      <c r="S11667" s="130" t="s">
        <v>33</v>
      </c>
    </row>
    <row r="11668" spans="1:19" ht="11.25" thickBot="1" x14ac:dyDescent="0.2">
      <c r="A11668" s="107">
        <v>1</v>
      </c>
      <c r="B11668" s="132">
        <v>0.69603009259259263</v>
      </c>
      <c r="C11668" s="108">
        <v>21199.780999999999</v>
      </c>
      <c r="D11668" s="108">
        <v>31698.096000000001</v>
      </c>
      <c r="E11668" s="145">
        <v>21761.359</v>
      </c>
      <c r="F11668" s="145">
        <v>821614.94</v>
      </c>
      <c r="G11668" s="108">
        <v>148.001</v>
      </c>
      <c r="H11668" s="108">
        <v>18</v>
      </c>
      <c r="I11668" s="108">
        <v>164810.32999999999</v>
      </c>
      <c r="J11668" s="108">
        <v>103166.81</v>
      </c>
      <c r="K11668" s="145">
        <v>161139.78</v>
      </c>
      <c r="L11668" s="134" t="s">
        <v>9057</v>
      </c>
      <c r="M11668" s="108">
        <v>29513.891</v>
      </c>
      <c r="N11668" s="108">
        <v>17921.705000000002</v>
      </c>
      <c r="O11668" s="108">
        <v>1570.059</v>
      </c>
      <c r="P11668" s="108">
        <v>7690.4189999999999</v>
      </c>
      <c r="Q11668" s="108">
        <v>1949.0909999999999</v>
      </c>
      <c r="R11668" s="108">
        <v>7767.4480000000003</v>
      </c>
      <c r="S11668" s="108">
        <v>14025.72</v>
      </c>
    </row>
    <row r="11669" spans="1:19" ht="11.25" thickBot="1" x14ac:dyDescent="0.2">
      <c r="A11669" s="112"/>
    </row>
    <row r="11670" spans="1:19" ht="11.25" thickBot="1" x14ac:dyDescent="0.2">
      <c r="A11670" s="107">
        <v>2</v>
      </c>
      <c r="B11670" s="132">
        <v>0.69621527777777781</v>
      </c>
      <c r="C11670" s="142">
        <v>4432.4709999999995</v>
      </c>
      <c r="D11670" s="142">
        <v>5324.68</v>
      </c>
      <c r="E11670" s="142">
        <v>22204.827000000001</v>
      </c>
      <c r="F11670" s="142">
        <v>1205125</v>
      </c>
      <c r="G11670" s="142">
        <v>126</v>
      </c>
      <c r="H11670" s="142">
        <v>14</v>
      </c>
      <c r="I11670" s="142">
        <v>27705.41</v>
      </c>
      <c r="J11670" s="142">
        <v>17397.260999999999</v>
      </c>
      <c r="K11670" s="142">
        <v>163004.20000000001</v>
      </c>
      <c r="L11670" s="143" t="s">
        <v>9058</v>
      </c>
      <c r="M11670" s="142">
        <v>4829.5600000000004</v>
      </c>
      <c r="N11670" s="142">
        <v>3089.2289999999998</v>
      </c>
      <c r="O11670" s="142">
        <v>263.00200000000001</v>
      </c>
      <c r="P11670" s="142">
        <v>1314.0409999999999</v>
      </c>
      <c r="Q11670" s="142">
        <v>351.00299999999999</v>
      </c>
      <c r="R11670" s="142">
        <v>1350.0440000000001</v>
      </c>
      <c r="S11670" s="142">
        <v>2280.125</v>
      </c>
    </row>
    <row r="11671" spans="1:19" ht="11.25" thickBot="1" x14ac:dyDescent="0.2">
      <c r="A11671" s="112"/>
    </row>
    <row r="11672" spans="1:19" ht="11.25" thickBot="1" x14ac:dyDescent="0.2">
      <c r="A11672" s="107">
        <v>3</v>
      </c>
      <c r="B11672" s="132">
        <v>0.69640046296296287</v>
      </c>
      <c r="C11672" s="142">
        <v>3667.3229999999999</v>
      </c>
      <c r="D11672" s="142">
        <v>4443.4740000000002</v>
      </c>
      <c r="E11672" s="142">
        <v>22700.361000000001</v>
      </c>
      <c r="F11672" s="142">
        <v>1253681.3999999999</v>
      </c>
      <c r="G11672" s="142">
        <v>157.001</v>
      </c>
      <c r="H11672" s="142">
        <v>15</v>
      </c>
      <c r="I11672" s="142">
        <v>22490.133000000002</v>
      </c>
      <c r="J11672" s="142">
        <v>14079.755999999999</v>
      </c>
      <c r="K11672" s="142">
        <v>163642.18</v>
      </c>
      <c r="L11672" s="143" t="s">
        <v>9059</v>
      </c>
      <c r="M11672" s="142">
        <v>3865.3589999999999</v>
      </c>
      <c r="N11672" s="142">
        <v>2295.1260000000002</v>
      </c>
      <c r="O11672" s="142">
        <v>225.001</v>
      </c>
      <c r="P11672" s="142">
        <v>1065.027</v>
      </c>
      <c r="Q11672" s="142">
        <v>253.00200000000001</v>
      </c>
      <c r="R11672" s="142">
        <v>1056.027</v>
      </c>
      <c r="S11672" s="142">
        <v>1830.08</v>
      </c>
    </row>
    <row r="11673" spans="1:19" ht="11.25" thickBot="1" x14ac:dyDescent="0.2">
      <c r="A11673" s="112"/>
    </row>
    <row r="11674" spans="1:19" ht="11.25" thickBot="1" x14ac:dyDescent="0.2">
      <c r="A11674" s="135" t="s">
        <v>362</v>
      </c>
      <c r="B11674" s="112"/>
      <c r="C11674" s="136">
        <v>21199.780999999999</v>
      </c>
      <c r="D11674" s="136">
        <v>31698.096000000001</v>
      </c>
      <c r="E11674" s="140">
        <v>21761.359</v>
      </c>
      <c r="F11674" s="140">
        <v>821614.94</v>
      </c>
      <c r="G11674" s="136">
        <v>148.001</v>
      </c>
      <c r="H11674" s="136">
        <v>18</v>
      </c>
      <c r="I11674" s="136">
        <v>164810.32999999999</v>
      </c>
      <c r="J11674" s="136">
        <v>103166.81</v>
      </c>
      <c r="K11674" s="140">
        <v>161139.78</v>
      </c>
      <c r="L11674" s="134" t="s">
        <v>9060</v>
      </c>
      <c r="M11674" s="136">
        <v>29513.891</v>
      </c>
      <c r="N11674" s="136">
        <v>17921.705000000002</v>
      </c>
      <c r="O11674" s="136">
        <v>1570.059</v>
      </c>
      <c r="P11674" s="136">
        <v>7690.4189999999999</v>
      </c>
      <c r="Q11674" s="136">
        <v>1949.0909999999999</v>
      </c>
      <c r="R11674" s="136">
        <v>7767.4480000000003</v>
      </c>
      <c r="S11674" s="136">
        <v>14025.72</v>
      </c>
    </row>
    <row r="11675" spans="1:19" ht="11.25" thickBot="1" x14ac:dyDescent="0.2">
      <c r="A11675" s="112"/>
    </row>
    <row r="11676" spans="1:19" ht="11.25" thickBot="1" x14ac:dyDescent="0.2">
      <c r="A11676" s="138" t="s">
        <v>364</v>
      </c>
      <c r="B11676" s="112"/>
      <c r="C11676" s="136">
        <v>0</v>
      </c>
      <c r="D11676" s="136">
        <v>0</v>
      </c>
      <c r="E11676" s="140">
        <v>0</v>
      </c>
      <c r="F11676" s="140">
        <v>0</v>
      </c>
      <c r="G11676" s="136">
        <v>0</v>
      </c>
      <c r="H11676" s="136">
        <v>0</v>
      </c>
      <c r="I11676" s="136">
        <v>0</v>
      </c>
      <c r="J11676" s="136">
        <v>0</v>
      </c>
      <c r="K11676" s="140">
        <v>0</v>
      </c>
      <c r="L11676" s="134" t="s">
        <v>3712</v>
      </c>
      <c r="M11676" s="136">
        <v>0</v>
      </c>
      <c r="N11676" s="136">
        <v>0</v>
      </c>
      <c r="O11676" s="136">
        <v>0</v>
      </c>
      <c r="P11676" s="136">
        <v>0</v>
      </c>
      <c r="Q11676" s="136">
        <v>0</v>
      </c>
      <c r="R11676" s="136">
        <v>0</v>
      </c>
      <c r="S11676" s="136">
        <v>0</v>
      </c>
    </row>
    <row r="11677" spans="1:19" ht="11.25" thickBot="1" x14ac:dyDescent="0.2">
      <c r="A11677" s="112"/>
    </row>
    <row r="11678" spans="1:19" ht="11.25" thickBot="1" x14ac:dyDescent="0.2">
      <c r="A11678" s="139" t="s">
        <v>366</v>
      </c>
      <c r="B11678" s="112"/>
      <c r="C11678" s="136">
        <v>0</v>
      </c>
      <c r="D11678" s="136">
        <v>0</v>
      </c>
      <c r="E11678" s="140">
        <v>0</v>
      </c>
      <c r="F11678" s="140">
        <v>0</v>
      </c>
      <c r="G11678" s="136">
        <v>0</v>
      </c>
      <c r="H11678" s="136">
        <v>0</v>
      </c>
      <c r="I11678" s="136">
        <v>0</v>
      </c>
      <c r="J11678" s="136">
        <v>0</v>
      </c>
      <c r="K11678" s="140">
        <v>0</v>
      </c>
      <c r="L11678" s="134" t="s">
        <v>3712</v>
      </c>
      <c r="M11678" s="136">
        <v>0</v>
      </c>
      <c r="N11678" s="136">
        <v>0</v>
      </c>
      <c r="O11678" s="136">
        <v>0</v>
      </c>
      <c r="P11678" s="136">
        <v>0</v>
      </c>
      <c r="Q11678" s="136">
        <v>0</v>
      </c>
      <c r="R11678" s="136">
        <v>0</v>
      </c>
      <c r="S11678" s="136">
        <v>0</v>
      </c>
    </row>
    <row r="11679" spans="1:19" ht="11.25" thickBot="1" x14ac:dyDescent="0.2">
      <c r="A11679" s="112"/>
    </row>
    <row r="11680" spans="1:19" ht="11.25" thickBot="1" x14ac:dyDescent="0.2">
      <c r="A11680" s="106" t="s">
        <v>357</v>
      </c>
      <c r="B11680" s="106" t="s">
        <v>358</v>
      </c>
      <c r="C11680" s="131" t="s">
        <v>34</v>
      </c>
      <c r="D11680" s="131" t="s">
        <v>35</v>
      </c>
      <c r="E11680" s="130" t="s">
        <v>36</v>
      </c>
      <c r="F11680" s="130" t="s">
        <v>37</v>
      </c>
      <c r="G11680" s="130" t="s">
        <v>38</v>
      </c>
      <c r="H11680" s="130" t="s">
        <v>39</v>
      </c>
      <c r="I11680" s="130" t="s">
        <v>40</v>
      </c>
      <c r="J11680" s="130" t="s">
        <v>41</v>
      </c>
      <c r="K11680" s="130" t="s">
        <v>42</v>
      </c>
      <c r="L11680" s="130" t="s">
        <v>43</v>
      </c>
      <c r="M11680" s="130" t="s">
        <v>44</v>
      </c>
      <c r="N11680" s="130" t="s">
        <v>45</v>
      </c>
      <c r="O11680" s="130" t="s">
        <v>46</v>
      </c>
      <c r="P11680" s="130" t="s">
        <v>47</v>
      </c>
      <c r="Q11680" s="130" t="s">
        <v>48</v>
      </c>
      <c r="R11680" s="130" t="s">
        <v>49</v>
      </c>
      <c r="S11680" s="130" t="s">
        <v>50</v>
      </c>
    </row>
    <row r="11681" spans="1:19" ht="11.25" thickBot="1" x14ac:dyDescent="0.2">
      <c r="A11681" s="107">
        <v>1</v>
      </c>
      <c r="B11681" s="132">
        <v>0.69603009259259263</v>
      </c>
      <c r="C11681" s="145">
        <v>372544.43</v>
      </c>
      <c r="D11681" s="134" t="s">
        <v>9061</v>
      </c>
      <c r="E11681" s="108">
        <v>3115.2330000000002</v>
      </c>
      <c r="F11681" s="108">
        <v>2999.2159999999999</v>
      </c>
      <c r="G11681" s="108">
        <v>183.001</v>
      </c>
      <c r="H11681" s="108">
        <v>66207.034</v>
      </c>
      <c r="I11681" s="108">
        <v>89681.611999999994</v>
      </c>
      <c r="J11681" s="108">
        <v>580464.43000000005</v>
      </c>
      <c r="K11681" s="108">
        <v>22234.859</v>
      </c>
      <c r="L11681" s="108">
        <v>21829.431</v>
      </c>
      <c r="M11681" s="108">
        <v>26828.262999999999</v>
      </c>
      <c r="N11681" s="108">
        <v>5072.6180000000004</v>
      </c>
      <c r="O11681" s="108">
        <v>4200.4229999999998</v>
      </c>
      <c r="P11681" s="108">
        <v>16322.392</v>
      </c>
      <c r="Q11681" s="108">
        <v>5168.6409999999996</v>
      </c>
      <c r="R11681" s="108">
        <v>32570.44</v>
      </c>
      <c r="S11681" s="108">
        <v>8059.5590000000002</v>
      </c>
    </row>
    <row r="11682" spans="1:19" ht="11.25" thickBot="1" x14ac:dyDescent="0.2">
      <c r="A11682" s="112"/>
    </row>
    <row r="11683" spans="1:19" ht="11.25" thickBot="1" x14ac:dyDescent="0.2">
      <c r="A11683" s="107">
        <v>2</v>
      </c>
      <c r="B11683" s="132">
        <v>0.69621527777777781</v>
      </c>
      <c r="C11683" s="142">
        <v>380207.01</v>
      </c>
      <c r="D11683" s="143" t="s">
        <v>9062</v>
      </c>
      <c r="E11683" s="142">
        <v>603.00900000000001</v>
      </c>
      <c r="F11683" s="142">
        <v>518.00599999999997</v>
      </c>
      <c r="G11683" s="142">
        <v>31</v>
      </c>
      <c r="H11683" s="142">
        <v>10945.875</v>
      </c>
      <c r="I11683" s="142">
        <v>15050.433999999999</v>
      </c>
      <c r="J11683" s="142">
        <v>96088.08</v>
      </c>
      <c r="K11683" s="142">
        <v>3629.3159999999998</v>
      </c>
      <c r="L11683" s="142">
        <v>3659.3209999999999</v>
      </c>
      <c r="M11683" s="142">
        <v>4422.4690000000001</v>
      </c>
      <c r="N11683" s="142">
        <v>850.01700000000005</v>
      </c>
      <c r="O11683" s="142">
        <v>696.01199999999994</v>
      </c>
      <c r="P11683" s="142">
        <v>2572.1590000000001</v>
      </c>
      <c r="Q11683" s="142">
        <v>838.01700000000005</v>
      </c>
      <c r="R11683" s="142">
        <v>5313.6779999999999</v>
      </c>
      <c r="S11683" s="142">
        <v>1309.0409999999999</v>
      </c>
    </row>
    <row r="11684" spans="1:19" ht="11.25" thickBot="1" x14ac:dyDescent="0.2">
      <c r="A11684" s="112"/>
    </row>
    <row r="11685" spans="1:19" ht="11.25" thickBot="1" x14ac:dyDescent="0.2">
      <c r="A11685" s="107">
        <v>3</v>
      </c>
      <c r="B11685" s="132">
        <v>0.69640046296296287</v>
      </c>
      <c r="C11685" s="142">
        <v>379837.35</v>
      </c>
      <c r="D11685" s="143" t="s">
        <v>9063</v>
      </c>
      <c r="E11685" s="142">
        <v>543.00699999999995</v>
      </c>
      <c r="F11685" s="142">
        <v>426.00400000000002</v>
      </c>
      <c r="G11685" s="142">
        <v>26</v>
      </c>
      <c r="H11685" s="142">
        <v>8746.8359999999993</v>
      </c>
      <c r="I11685" s="142">
        <v>11985.447</v>
      </c>
      <c r="J11685" s="142">
        <v>78397.23</v>
      </c>
      <c r="K11685" s="142">
        <v>3084.2280000000001</v>
      </c>
      <c r="L11685" s="142">
        <v>3100.2310000000002</v>
      </c>
      <c r="M11685" s="142">
        <v>3587.3090000000002</v>
      </c>
      <c r="N11685" s="142">
        <v>655.01</v>
      </c>
      <c r="O11685" s="142">
        <v>592.00800000000004</v>
      </c>
      <c r="P11685" s="142">
        <v>2162.1120000000001</v>
      </c>
      <c r="Q11685" s="142">
        <v>646.01</v>
      </c>
      <c r="R11685" s="142">
        <v>4296.4430000000002</v>
      </c>
      <c r="S11685" s="142">
        <v>1075.028</v>
      </c>
    </row>
    <row r="11686" spans="1:19" ht="11.25" thickBot="1" x14ac:dyDescent="0.2">
      <c r="A11686" s="112"/>
    </row>
    <row r="11687" spans="1:19" ht="11.25" thickBot="1" x14ac:dyDescent="0.2">
      <c r="A11687" s="135" t="s">
        <v>362</v>
      </c>
      <c r="B11687" s="112"/>
      <c r="C11687" s="140">
        <v>372544.43</v>
      </c>
      <c r="D11687" s="134" t="s">
        <v>9064</v>
      </c>
      <c r="E11687" s="136">
        <v>3115.2330000000002</v>
      </c>
      <c r="F11687" s="136">
        <v>2999.2159999999999</v>
      </c>
      <c r="G11687" s="136">
        <v>183.001</v>
      </c>
      <c r="H11687" s="136">
        <v>66207.034</v>
      </c>
      <c r="I11687" s="136">
        <v>89681.611999999994</v>
      </c>
      <c r="J11687" s="136">
        <v>580464.43000000005</v>
      </c>
      <c r="K11687" s="136">
        <v>22234.859</v>
      </c>
      <c r="L11687" s="136">
        <v>21829.431</v>
      </c>
      <c r="M11687" s="136">
        <v>26828.262999999999</v>
      </c>
      <c r="N11687" s="136">
        <v>5072.6180000000004</v>
      </c>
      <c r="O11687" s="136">
        <v>4200.4229999999998</v>
      </c>
      <c r="P11687" s="136">
        <v>16322.392</v>
      </c>
      <c r="Q11687" s="136">
        <v>5168.6409999999996</v>
      </c>
      <c r="R11687" s="136">
        <v>32570.44</v>
      </c>
      <c r="S11687" s="136">
        <v>8059.5590000000002</v>
      </c>
    </row>
    <row r="11688" spans="1:19" ht="11.25" thickBot="1" x14ac:dyDescent="0.2">
      <c r="A11688" s="112"/>
    </row>
    <row r="11689" spans="1:19" ht="11.25" thickBot="1" x14ac:dyDescent="0.2">
      <c r="A11689" s="138" t="s">
        <v>364</v>
      </c>
      <c r="B11689" s="112"/>
      <c r="C11689" s="140">
        <v>0</v>
      </c>
      <c r="D11689" s="134" t="s">
        <v>3712</v>
      </c>
      <c r="E11689" s="136">
        <v>0</v>
      </c>
      <c r="F11689" s="136">
        <v>0</v>
      </c>
      <c r="G11689" s="136">
        <v>0</v>
      </c>
      <c r="H11689" s="136">
        <v>0</v>
      </c>
      <c r="I11689" s="136">
        <v>0</v>
      </c>
      <c r="J11689" s="136">
        <v>0</v>
      </c>
      <c r="K11689" s="136">
        <v>0</v>
      </c>
      <c r="L11689" s="136">
        <v>0</v>
      </c>
      <c r="M11689" s="136">
        <v>0</v>
      </c>
      <c r="N11689" s="136">
        <v>0</v>
      </c>
      <c r="O11689" s="136">
        <v>0</v>
      </c>
      <c r="P11689" s="136">
        <v>0</v>
      </c>
      <c r="Q11689" s="136">
        <v>0</v>
      </c>
      <c r="R11689" s="136">
        <v>0</v>
      </c>
      <c r="S11689" s="136">
        <v>0</v>
      </c>
    </row>
    <row r="11690" spans="1:19" ht="11.25" thickBot="1" x14ac:dyDescent="0.2">
      <c r="A11690" s="112"/>
    </row>
    <row r="11691" spans="1:19" ht="11.25" thickBot="1" x14ac:dyDescent="0.2">
      <c r="A11691" s="139" t="s">
        <v>366</v>
      </c>
      <c r="B11691" s="112"/>
      <c r="C11691" s="140">
        <v>0</v>
      </c>
      <c r="D11691" s="134" t="s">
        <v>3712</v>
      </c>
      <c r="E11691" s="136">
        <v>0</v>
      </c>
      <c r="F11691" s="136">
        <v>0</v>
      </c>
      <c r="G11691" s="136">
        <v>0</v>
      </c>
      <c r="H11691" s="136">
        <v>0</v>
      </c>
      <c r="I11691" s="136">
        <v>0</v>
      </c>
      <c r="J11691" s="136">
        <v>0</v>
      </c>
      <c r="K11691" s="136">
        <v>0</v>
      </c>
      <c r="L11691" s="136">
        <v>0</v>
      </c>
      <c r="M11691" s="136">
        <v>0</v>
      </c>
      <c r="N11691" s="136">
        <v>0</v>
      </c>
      <c r="O11691" s="136">
        <v>0</v>
      </c>
      <c r="P11691" s="136">
        <v>0</v>
      </c>
      <c r="Q11691" s="136">
        <v>0</v>
      </c>
      <c r="R11691" s="136">
        <v>0</v>
      </c>
      <c r="S11691" s="136">
        <v>0</v>
      </c>
    </row>
    <row r="11692" spans="1:19" ht="11.25" thickBot="1" x14ac:dyDescent="0.2">
      <c r="A11692" s="112"/>
    </row>
    <row r="11693" spans="1:19" ht="11.25" thickBot="1" x14ac:dyDescent="0.2">
      <c r="A11693" s="106" t="s">
        <v>357</v>
      </c>
      <c r="B11693" s="106" t="s">
        <v>358</v>
      </c>
      <c r="C11693" s="130" t="s">
        <v>51</v>
      </c>
      <c r="D11693" s="130" t="s">
        <v>52</v>
      </c>
      <c r="E11693" s="130" t="s">
        <v>53</v>
      </c>
      <c r="F11693" s="130" t="s">
        <v>54</v>
      </c>
      <c r="G11693" s="130" t="s">
        <v>55</v>
      </c>
      <c r="H11693" s="130" t="s">
        <v>56</v>
      </c>
      <c r="I11693" s="130" t="s">
        <v>57</v>
      </c>
      <c r="J11693" s="130" t="s">
        <v>58</v>
      </c>
      <c r="K11693" s="130" t="s">
        <v>59</v>
      </c>
      <c r="L11693" s="130" t="s">
        <v>60</v>
      </c>
      <c r="M11693" s="130" t="s">
        <v>61</v>
      </c>
      <c r="N11693" s="130" t="s">
        <v>62</v>
      </c>
      <c r="O11693" s="130" t="s">
        <v>63</v>
      </c>
      <c r="P11693" s="130" t="s">
        <v>64</v>
      </c>
      <c r="Q11693" s="131" t="s">
        <v>65</v>
      </c>
      <c r="R11693" s="131" t="s">
        <v>66</v>
      </c>
      <c r="S11693" s="130" t="s">
        <v>67</v>
      </c>
    </row>
    <row r="11694" spans="1:19" ht="11.25" thickBot="1" x14ac:dyDescent="0.2">
      <c r="A11694" s="107">
        <v>1</v>
      </c>
      <c r="B11694" s="132">
        <v>0.69603009259259263</v>
      </c>
      <c r="C11694" s="108">
        <v>31959.494999999999</v>
      </c>
      <c r="D11694" s="108">
        <v>10844.822</v>
      </c>
      <c r="E11694" s="108">
        <v>33597.067999999999</v>
      </c>
      <c r="F11694" s="108">
        <v>7560.3720000000003</v>
      </c>
      <c r="G11694" s="108">
        <v>34031.773000000001</v>
      </c>
      <c r="H11694" s="108">
        <v>74678.606</v>
      </c>
      <c r="I11694" s="108">
        <v>29158.391</v>
      </c>
      <c r="J11694" s="108">
        <v>40803.919999999998</v>
      </c>
      <c r="K11694" s="108">
        <v>59746.548999999999</v>
      </c>
      <c r="L11694" s="108">
        <v>6998.1750000000002</v>
      </c>
      <c r="M11694" s="108">
        <v>3232.2510000000002</v>
      </c>
      <c r="N11694" s="108">
        <v>992.024</v>
      </c>
      <c r="O11694" s="108">
        <v>407807.68</v>
      </c>
      <c r="P11694" s="108">
        <v>54672.644</v>
      </c>
      <c r="Q11694" s="145">
        <v>1773364.6</v>
      </c>
      <c r="R11694" s="134" t="s">
        <v>9065</v>
      </c>
      <c r="S11694" s="108">
        <v>23895.696</v>
      </c>
    </row>
    <row r="11695" spans="1:19" ht="11.25" thickBot="1" x14ac:dyDescent="0.2">
      <c r="A11695" s="112"/>
    </row>
    <row r="11696" spans="1:19" ht="11.25" thickBot="1" x14ac:dyDescent="0.2">
      <c r="A11696" s="107">
        <v>2</v>
      </c>
      <c r="B11696" s="132">
        <v>0.69621527777777781</v>
      </c>
      <c r="C11696" s="142">
        <v>5153.6369999999997</v>
      </c>
      <c r="D11696" s="142">
        <v>1729.0719999999999</v>
      </c>
      <c r="E11696" s="142">
        <v>5499.7259999999997</v>
      </c>
      <c r="F11696" s="142">
        <v>1182.0340000000001</v>
      </c>
      <c r="G11696" s="142">
        <v>5545.7380000000003</v>
      </c>
      <c r="H11696" s="142">
        <v>12005.458000000001</v>
      </c>
      <c r="I11696" s="142">
        <v>4780.5479999999998</v>
      </c>
      <c r="J11696" s="142">
        <v>6525.0219999999999</v>
      </c>
      <c r="K11696" s="142">
        <v>9765.2880000000005</v>
      </c>
      <c r="L11696" s="142">
        <v>1160.0319999999999</v>
      </c>
      <c r="M11696" s="142">
        <v>515.00599999999997</v>
      </c>
      <c r="N11696" s="142">
        <v>433.005</v>
      </c>
      <c r="O11696" s="142">
        <v>66643.422000000006</v>
      </c>
      <c r="P11696" s="142">
        <v>8758.8410000000003</v>
      </c>
      <c r="Q11696" s="142">
        <v>1809954.3</v>
      </c>
      <c r="R11696" s="143" t="s">
        <v>9066</v>
      </c>
      <c r="S11696" s="142">
        <v>3684.326</v>
      </c>
    </row>
    <row r="11697" spans="1:19" ht="11.25" thickBot="1" x14ac:dyDescent="0.2">
      <c r="A11697" s="112"/>
    </row>
    <row r="11698" spans="1:19" ht="11.25" thickBot="1" x14ac:dyDescent="0.2">
      <c r="A11698" s="107">
        <v>3</v>
      </c>
      <c r="B11698" s="132">
        <v>0.69640046296296287</v>
      </c>
      <c r="C11698" s="142">
        <v>4275.4390000000003</v>
      </c>
      <c r="D11698" s="142">
        <v>1409.048</v>
      </c>
      <c r="E11698" s="142">
        <v>4411.4669999999996</v>
      </c>
      <c r="F11698" s="142">
        <v>954.02200000000005</v>
      </c>
      <c r="G11698" s="142">
        <v>4506.4870000000001</v>
      </c>
      <c r="H11698" s="142">
        <v>9779.2950000000001</v>
      </c>
      <c r="I11698" s="142">
        <v>3662.3220000000001</v>
      </c>
      <c r="J11698" s="142">
        <v>5393.6980000000003</v>
      </c>
      <c r="K11698" s="142">
        <v>7720.43</v>
      </c>
      <c r="L11698" s="142">
        <v>943.02099999999996</v>
      </c>
      <c r="M11698" s="142">
        <v>426.00400000000002</v>
      </c>
      <c r="N11698" s="142">
        <v>503.00599999999997</v>
      </c>
      <c r="O11698" s="142">
        <v>54126.22</v>
      </c>
      <c r="P11698" s="142">
        <v>7238.2569999999996</v>
      </c>
      <c r="Q11698" s="142">
        <v>1818068.2</v>
      </c>
      <c r="R11698" s="143" t="s">
        <v>9067</v>
      </c>
      <c r="S11698" s="142">
        <v>3239.252</v>
      </c>
    </row>
    <row r="11699" spans="1:19" ht="11.25" thickBot="1" x14ac:dyDescent="0.2">
      <c r="A11699" s="112"/>
    </row>
    <row r="11700" spans="1:19" ht="11.25" thickBot="1" x14ac:dyDescent="0.2">
      <c r="A11700" s="135" t="s">
        <v>362</v>
      </c>
      <c r="B11700" s="112"/>
      <c r="C11700" s="136">
        <v>31959.494999999999</v>
      </c>
      <c r="D11700" s="136">
        <v>10844.822</v>
      </c>
      <c r="E11700" s="136">
        <v>33597.067999999999</v>
      </c>
      <c r="F11700" s="136">
        <v>7560.3720000000003</v>
      </c>
      <c r="G11700" s="136">
        <v>34031.773000000001</v>
      </c>
      <c r="H11700" s="136">
        <v>74678.606</v>
      </c>
      <c r="I11700" s="136">
        <v>29158.391</v>
      </c>
      <c r="J11700" s="136">
        <v>40803.919999999998</v>
      </c>
      <c r="K11700" s="136">
        <v>59746.548999999999</v>
      </c>
      <c r="L11700" s="136">
        <v>6998.1750000000002</v>
      </c>
      <c r="M11700" s="136">
        <v>3232.2510000000002</v>
      </c>
      <c r="N11700" s="136">
        <v>992.024</v>
      </c>
      <c r="O11700" s="136">
        <v>407807.68</v>
      </c>
      <c r="P11700" s="136">
        <v>54672.644</v>
      </c>
      <c r="Q11700" s="140">
        <v>1773364.6</v>
      </c>
      <c r="R11700" s="134" t="s">
        <v>9068</v>
      </c>
      <c r="S11700" s="136">
        <v>23895.696</v>
      </c>
    </row>
    <row r="11701" spans="1:19" ht="11.25" thickBot="1" x14ac:dyDescent="0.2">
      <c r="A11701" s="112"/>
    </row>
    <row r="11702" spans="1:19" ht="11.25" thickBot="1" x14ac:dyDescent="0.2">
      <c r="A11702" s="138" t="s">
        <v>364</v>
      </c>
      <c r="B11702" s="112"/>
      <c r="C11702" s="136">
        <v>0</v>
      </c>
      <c r="D11702" s="136">
        <v>0</v>
      </c>
      <c r="E11702" s="136">
        <v>0</v>
      </c>
      <c r="F11702" s="136">
        <v>0</v>
      </c>
      <c r="G11702" s="136">
        <v>0</v>
      </c>
      <c r="H11702" s="136">
        <v>0</v>
      </c>
      <c r="I11702" s="136">
        <v>0</v>
      </c>
      <c r="J11702" s="136">
        <v>0</v>
      </c>
      <c r="K11702" s="136">
        <v>0</v>
      </c>
      <c r="L11702" s="136">
        <v>0</v>
      </c>
      <c r="M11702" s="136">
        <v>0</v>
      </c>
      <c r="N11702" s="136">
        <v>0</v>
      </c>
      <c r="O11702" s="136">
        <v>0</v>
      </c>
      <c r="P11702" s="136">
        <v>0</v>
      </c>
      <c r="Q11702" s="140">
        <v>0</v>
      </c>
      <c r="R11702" s="134" t="s">
        <v>3712</v>
      </c>
      <c r="S11702" s="136">
        <v>0</v>
      </c>
    </row>
    <row r="11703" spans="1:19" ht="11.25" thickBot="1" x14ac:dyDescent="0.2">
      <c r="A11703" s="112"/>
    </row>
    <row r="11704" spans="1:19" ht="11.25" thickBot="1" x14ac:dyDescent="0.2">
      <c r="A11704" s="139" t="s">
        <v>366</v>
      </c>
      <c r="B11704" s="112"/>
      <c r="C11704" s="136">
        <v>0</v>
      </c>
      <c r="D11704" s="136">
        <v>0</v>
      </c>
      <c r="E11704" s="136">
        <v>0</v>
      </c>
      <c r="F11704" s="136">
        <v>0</v>
      </c>
      <c r="G11704" s="136">
        <v>0</v>
      </c>
      <c r="H11704" s="136">
        <v>0</v>
      </c>
      <c r="I11704" s="136">
        <v>0</v>
      </c>
      <c r="J11704" s="136">
        <v>0</v>
      </c>
      <c r="K11704" s="136">
        <v>0</v>
      </c>
      <c r="L11704" s="136">
        <v>0</v>
      </c>
      <c r="M11704" s="136">
        <v>0</v>
      </c>
      <c r="N11704" s="136">
        <v>0</v>
      </c>
      <c r="O11704" s="136">
        <v>0</v>
      </c>
      <c r="P11704" s="136">
        <v>0</v>
      </c>
      <c r="Q11704" s="140">
        <v>0</v>
      </c>
      <c r="R11704" s="134" t="s">
        <v>3712</v>
      </c>
      <c r="S11704" s="136">
        <v>0</v>
      </c>
    </row>
    <row r="11705" spans="1:19" ht="11.25" thickBot="1" x14ac:dyDescent="0.2">
      <c r="A11705" s="112"/>
    </row>
    <row r="11706" spans="1:19" ht="11.25" thickBot="1" x14ac:dyDescent="0.2">
      <c r="A11706" s="106" t="s">
        <v>357</v>
      </c>
      <c r="B11706" s="106" t="s">
        <v>358</v>
      </c>
      <c r="C11706" s="130" t="s">
        <v>68</v>
      </c>
    </row>
    <row r="11707" spans="1:19" ht="11.25" thickBot="1" x14ac:dyDescent="0.2">
      <c r="A11707" s="107">
        <v>1</v>
      </c>
      <c r="B11707" s="132">
        <v>0.69603009259259263</v>
      </c>
      <c r="C11707" s="108">
        <v>129248.69</v>
      </c>
    </row>
    <row r="11708" spans="1:19" ht="11.25" thickBot="1" x14ac:dyDescent="0.2">
      <c r="A11708" s="112"/>
    </row>
    <row r="11709" spans="1:19" ht="11.25" thickBot="1" x14ac:dyDescent="0.2">
      <c r="A11709" s="107">
        <v>2</v>
      </c>
      <c r="B11709" s="132">
        <v>0.69621527777777781</v>
      </c>
      <c r="C11709" s="142">
        <v>19971.567999999999</v>
      </c>
    </row>
    <row r="11710" spans="1:19" ht="11.25" thickBot="1" x14ac:dyDescent="0.2">
      <c r="A11710" s="112"/>
    </row>
    <row r="11711" spans="1:19" ht="11.25" thickBot="1" x14ac:dyDescent="0.2">
      <c r="A11711" s="107">
        <v>3</v>
      </c>
      <c r="B11711" s="132">
        <v>0.69640046296296287</v>
      </c>
      <c r="C11711" s="142">
        <v>16881.837</v>
      </c>
    </row>
    <row r="11712" spans="1:19" ht="11.25" thickBot="1" x14ac:dyDescent="0.2">
      <c r="A11712" s="112"/>
    </row>
    <row r="11713" spans="1:19" ht="11.25" thickBot="1" x14ac:dyDescent="0.2">
      <c r="A11713" s="135" t="s">
        <v>362</v>
      </c>
      <c r="B11713" s="112"/>
      <c r="C11713" s="136">
        <v>129248.69</v>
      </c>
    </row>
    <row r="11714" spans="1:19" ht="11.25" thickBot="1" x14ac:dyDescent="0.2">
      <c r="A11714" s="112"/>
    </row>
    <row r="11715" spans="1:19" ht="11.25" thickBot="1" x14ac:dyDescent="0.2">
      <c r="A11715" s="138" t="s">
        <v>364</v>
      </c>
      <c r="B11715" s="112"/>
      <c r="C11715" s="136">
        <v>0</v>
      </c>
    </row>
    <row r="11716" spans="1:19" ht="11.25" thickBot="1" x14ac:dyDescent="0.2">
      <c r="A11716" s="112"/>
    </row>
    <row r="11717" spans="1:19" ht="11.25" thickBot="1" x14ac:dyDescent="0.2">
      <c r="A11717" s="139" t="s">
        <v>366</v>
      </c>
      <c r="B11717" s="112"/>
      <c r="C11717" s="136">
        <v>0</v>
      </c>
    </row>
    <row r="11718" spans="1:19" ht="10.5" x14ac:dyDescent="0.15">
      <c r="A11718" s="112"/>
    </row>
    <row r="11719" spans="1:19" x14ac:dyDescent="0.15">
      <c r="A11719" s="129"/>
      <c r="B11719" s="86" t="s">
        <v>3727</v>
      </c>
    </row>
    <row r="11720" spans="1:19" ht="9.75" thickBot="1" x14ac:dyDescent="0.2">
      <c r="A11720" s="81" t="s">
        <v>5871</v>
      </c>
    </row>
    <row r="11721" spans="1:19" ht="11.25" thickBot="1" x14ac:dyDescent="0.2">
      <c r="A11721" s="106" t="s">
        <v>357</v>
      </c>
      <c r="B11721" s="106" t="s">
        <v>358</v>
      </c>
      <c r="C11721" s="130" t="s">
        <v>0</v>
      </c>
      <c r="D11721" s="130" t="s">
        <v>1</v>
      </c>
      <c r="E11721" s="130" t="s">
        <v>2</v>
      </c>
      <c r="F11721" s="130" t="s">
        <v>3</v>
      </c>
      <c r="G11721" s="130" t="s">
        <v>4</v>
      </c>
      <c r="H11721" s="130" t="s">
        <v>5</v>
      </c>
      <c r="I11721" s="131" t="s">
        <v>6</v>
      </c>
      <c r="J11721" s="131" t="s">
        <v>7</v>
      </c>
      <c r="K11721" s="130" t="s">
        <v>8</v>
      </c>
      <c r="L11721" s="130" t="s">
        <v>9</v>
      </c>
      <c r="M11721" s="130" t="s">
        <v>10</v>
      </c>
      <c r="N11721" s="130" t="s">
        <v>11</v>
      </c>
      <c r="O11721" s="130" t="s">
        <v>12</v>
      </c>
      <c r="P11721" s="130" t="s">
        <v>13</v>
      </c>
      <c r="Q11721" s="130" t="s">
        <v>14</v>
      </c>
      <c r="R11721" s="130" t="s">
        <v>15</v>
      </c>
      <c r="S11721" s="130" t="s">
        <v>16</v>
      </c>
    </row>
    <row r="11722" spans="1:19" ht="11.25" thickBot="1" x14ac:dyDescent="0.2">
      <c r="A11722" s="107">
        <v>1</v>
      </c>
      <c r="B11722" s="132">
        <v>0.70119212962962962</v>
      </c>
      <c r="C11722" s="141" t="s">
        <v>9069</v>
      </c>
      <c r="D11722" s="141" t="s">
        <v>9070</v>
      </c>
      <c r="E11722" s="141" t="s">
        <v>9071</v>
      </c>
      <c r="F11722" s="108">
        <v>460474.25</v>
      </c>
      <c r="G11722" s="141" t="s">
        <v>9072</v>
      </c>
      <c r="H11722" s="108">
        <v>14</v>
      </c>
      <c r="I11722" s="145">
        <v>27818.561000000002</v>
      </c>
      <c r="J11722" s="134" t="s">
        <v>9073</v>
      </c>
      <c r="K11722" s="108">
        <v>775336.97</v>
      </c>
      <c r="L11722" s="108">
        <v>40</v>
      </c>
      <c r="M11722" s="108">
        <v>42836.995000000003</v>
      </c>
      <c r="N11722" s="108">
        <v>31739.159</v>
      </c>
      <c r="O11722" s="108">
        <v>782332.33</v>
      </c>
      <c r="P11722" s="108">
        <v>2706.1759999999999</v>
      </c>
      <c r="Q11722" s="108">
        <v>19585.202000000001</v>
      </c>
      <c r="R11722" s="108">
        <v>6635.0559999999996</v>
      </c>
      <c r="S11722" s="108">
        <v>57090.116000000002</v>
      </c>
    </row>
    <row r="11723" spans="1:19" ht="11.25" thickBot="1" x14ac:dyDescent="0.2">
      <c r="A11723" s="112"/>
    </row>
    <row r="11724" spans="1:19" ht="11.25" thickBot="1" x14ac:dyDescent="0.2">
      <c r="A11724" s="107">
        <v>2</v>
      </c>
      <c r="B11724" s="132">
        <v>0.70137731481481491</v>
      </c>
      <c r="C11724" s="141" t="s">
        <v>9074</v>
      </c>
      <c r="D11724" s="141" t="s">
        <v>9075</v>
      </c>
      <c r="E11724" s="141" t="s">
        <v>9076</v>
      </c>
      <c r="F11724" s="141" t="s">
        <v>9077</v>
      </c>
      <c r="G11724" s="141" t="s">
        <v>9078</v>
      </c>
      <c r="H11724" s="108">
        <v>9</v>
      </c>
      <c r="I11724" s="145">
        <v>27822.565999999999</v>
      </c>
      <c r="J11724" s="134" t="s">
        <v>9079</v>
      </c>
      <c r="K11724" s="141" t="s">
        <v>9080</v>
      </c>
      <c r="L11724" s="108">
        <v>45</v>
      </c>
      <c r="M11724" s="108">
        <v>8893.8979999999992</v>
      </c>
      <c r="N11724" s="108">
        <v>31682.072</v>
      </c>
      <c r="O11724" s="141" t="s">
        <v>9081</v>
      </c>
      <c r="P11724" s="108">
        <v>3614.3139999999999</v>
      </c>
      <c r="Q11724" s="108">
        <v>4493.4840000000004</v>
      </c>
      <c r="R11724" s="108">
        <v>8406.6959999999999</v>
      </c>
      <c r="S11724" s="108">
        <v>159942.60999999999</v>
      </c>
    </row>
    <row r="11725" spans="1:19" ht="11.25" thickBot="1" x14ac:dyDescent="0.2">
      <c r="A11725" s="112"/>
    </row>
    <row r="11726" spans="1:19" ht="11.25" thickBot="1" x14ac:dyDescent="0.2">
      <c r="A11726" s="107">
        <v>3</v>
      </c>
      <c r="B11726" s="132">
        <v>0.70155092592592594</v>
      </c>
      <c r="C11726" s="141" t="s">
        <v>9082</v>
      </c>
      <c r="D11726" s="141" t="s">
        <v>9083</v>
      </c>
      <c r="E11726" s="141" t="s">
        <v>9084</v>
      </c>
      <c r="F11726" s="141" t="s">
        <v>9085</v>
      </c>
      <c r="G11726" s="141" t="s">
        <v>9086</v>
      </c>
      <c r="H11726" s="108">
        <v>18</v>
      </c>
      <c r="I11726" s="145">
        <v>27765.49</v>
      </c>
      <c r="J11726" s="134" t="s">
        <v>9087</v>
      </c>
      <c r="K11726" s="141" t="s">
        <v>9088</v>
      </c>
      <c r="L11726" s="108">
        <v>39</v>
      </c>
      <c r="M11726" s="108">
        <v>8960.9269999999997</v>
      </c>
      <c r="N11726" s="108">
        <v>32546.402999999998</v>
      </c>
      <c r="O11726" s="141" t="s">
        <v>9089</v>
      </c>
      <c r="P11726" s="108">
        <v>2889.2</v>
      </c>
      <c r="Q11726" s="108">
        <v>4491.4840000000004</v>
      </c>
      <c r="R11726" s="108">
        <v>8221.6219999999994</v>
      </c>
      <c r="S11726" s="108">
        <v>162179.81</v>
      </c>
    </row>
    <row r="11727" spans="1:19" ht="11.25" thickBot="1" x14ac:dyDescent="0.2">
      <c r="A11727" s="112"/>
    </row>
    <row r="11728" spans="1:19" ht="11.25" thickBot="1" x14ac:dyDescent="0.2">
      <c r="A11728" s="135" t="s">
        <v>362</v>
      </c>
      <c r="B11728" s="112"/>
      <c r="C11728" s="141" t="s">
        <v>9090</v>
      </c>
      <c r="D11728" s="141" t="s">
        <v>9091</v>
      </c>
      <c r="E11728" s="141" t="s">
        <v>9092</v>
      </c>
      <c r="F11728" s="141" t="s">
        <v>9093</v>
      </c>
      <c r="G11728" s="141" t="s">
        <v>9094</v>
      </c>
      <c r="H11728" s="136">
        <v>13.667</v>
      </c>
      <c r="I11728" s="140">
        <v>27802.205000000002</v>
      </c>
      <c r="J11728" s="134" t="s">
        <v>9095</v>
      </c>
      <c r="K11728" s="141" t="s">
        <v>9096</v>
      </c>
      <c r="L11728" s="136">
        <v>41.332999999999998</v>
      </c>
      <c r="M11728" s="136">
        <v>20230.607</v>
      </c>
      <c r="N11728" s="136">
        <v>31989.210999999999</v>
      </c>
      <c r="O11728" s="141" t="s">
        <v>9097</v>
      </c>
      <c r="P11728" s="136">
        <v>3069.8960000000002</v>
      </c>
      <c r="Q11728" s="136">
        <v>9523.39</v>
      </c>
      <c r="R11728" s="136">
        <v>7754.4579999999996</v>
      </c>
      <c r="S11728" s="136">
        <v>126404.18</v>
      </c>
    </row>
    <row r="11729" spans="1:19" ht="11.25" thickBot="1" x14ac:dyDescent="0.2">
      <c r="A11729" s="112"/>
    </row>
    <row r="11730" spans="1:19" ht="11.25" thickBot="1" x14ac:dyDescent="0.2">
      <c r="A11730" s="138" t="s">
        <v>364</v>
      </c>
      <c r="B11730" s="112"/>
      <c r="C11730" s="141" t="s">
        <v>9098</v>
      </c>
      <c r="D11730" s="141" t="s">
        <v>9099</v>
      </c>
      <c r="E11730" s="141" t="s">
        <v>9100</v>
      </c>
      <c r="F11730" s="141" t="s">
        <v>9101</v>
      </c>
      <c r="G11730" s="141" t="s">
        <v>9102</v>
      </c>
      <c r="H11730" s="136">
        <v>4.5090000000000003</v>
      </c>
      <c r="I11730" s="140">
        <v>31.86</v>
      </c>
      <c r="J11730" s="134" t="s">
        <v>9103</v>
      </c>
      <c r="K11730" s="141" t="s">
        <v>9104</v>
      </c>
      <c r="L11730" s="136">
        <v>3.2149999999999999</v>
      </c>
      <c r="M11730" s="136">
        <v>19577.735000000001</v>
      </c>
      <c r="N11730" s="136">
        <v>483.38600000000002</v>
      </c>
      <c r="O11730" s="141" t="s">
        <v>9105</v>
      </c>
      <c r="P11730" s="136">
        <v>480.27800000000002</v>
      </c>
      <c r="Q11730" s="136">
        <v>8713.7839999999997</v>
      </c>
      <c r="R11730" s="136">
        <v>973.83699999999999</v>
      </c>
      <c r="S11730" s="136">
        <v>60038.16</v>
      </c>
    </row>
    <row r="11731" spans="1:19" ht="11.25" thickBot="1" x14ac:dyDescent="0.2">
      <c r="A11731" s="112"/>
    </row>
    <row r="11732" spans="1:19" ht="11.25" thickBot="1" x14ac:dyDescent="0.2">
      <c r="A11732" s="139" t="s">
        <v>366</v>
      </c>
      <c r="B11732" s="112"/>
      <c r="C11732" s="141" t="s">
        <v>9106</v>
      </c>
      <c r="D11732" s="141" t="s">
        <v>9107</v>
      </c>
      <c r="E11732" s="141" t="s">
        <v>9108</v>
      </c>
      <c r="F11732" s="141" t="s">
        <v>9109</v>
      </c>
      <c r="G11732" s="141" t="s">
        <v>9110</v>
      </c>
      <c r="H11732" s="136">
        <v>32.994999999999997</v>
      </c>
      <c r="I11732" s="140">
        <v>0.115</v>
      </c>
      <c r="J11732" s="134" t="s">
        <v>3767</v>
      </c>
      <c r="K11732" s="141" t="s">
        <v>9111</v>
      </c>
      <c r="L11732" s="136">
        <v>7.7770000000000001</v>
      </c>
      <c r="M11732" s="136">
        <v>96.772999999999996</v>
      </c>
      <c r="N11732" s="136">
        <v>1.5109999999999999</v>
      </c>
      <c r="O11732" s="141" t="s">
        <v>9112</v>
      </c>
      <c r="P11732" s="136">
        <v>15.645</v>
      </c>
      <c r="Q11732" s="136">
        <v>91.498999999999995</v>
      </c>
      <c r="R11732" s="136">
        <v>12.558</v>
      </c>
      <c r="S11732" s="136">
        <v>47.497</v>
      </c>
    </row>
    <row r="11733" spans="1:19" ht="11.25" thickBot="1" x14ac:dyDescent="0.2">
      <c r="A11733" s="112"/>
    </row>
    <row r="11734" spans="1:19" ht="11.25" thickBot="1" x14ac:dyDescent="0.2">
      <c r="A11734" s="106" t="s">
        <v>357</v>
      </c>
      <c r="B11734" s="106" t="s">
        <v>358</v>
      </c>
      <c r="C11734" s="130" t="s">
        <v>17</v>
      </c>
      <c r="D11734" s="130" t="s">
        <v>18</v>
      </c>
      <c r="E11734" s="131" t="s">
        <v>19</v>
      </c>
      <c r="F11734" s="131" t="s">
        <v>20</v>
      </c>
      <c r="G11734" s="130" t="s">
        <v>21</v>
      </c>
      <c r="H11734" s="130" t="s">
        <v>22</v>
      </c>
      <c r="I11734" s="130" t="s">
        <v>23</v>
      </c>
      <c r="J11734" s="130" t="s">
        <v>24</v>
      </c>
      <c r="K11734" s="131" t="s">
        <v>25</v>
      </c>
      <c r="L11734" s="131" t="s">
        <v>26</v>
      </c>
      <c r="M11734" s="130" t="s">
        <v>27</v>
      </c>
      <c r="N11734" s="130" t="s">
        <v>28</v>
      </c>
      <c r="O11734" s="130" t="s">
        <v>29</v>
      </c>
      <c r="P11734" s="130" t="s">
        <v>30</v>
      </c>
      <c r="Q11734" s="130" t="s">
        <v>31</v>
      </c>
      <c r="R11734" s="130" t="s">
        <v>32</v>
      </c>
      <c r="S11734" s="130" t="s">
        <v>33</v>
      </c>
    </row>
    <row r="11735" spans="1:19" ht="11.25" thickBot="1" x14ac:dyDescent="0.2">
      <c r="A11735" s="107">
        <v>1</v>
      </c>
      <c r="B11735" s="132">
        <v>0.70119212962962962</v>
      </c>
      <c r="C11735" s="108">
        <v>42680.675000000003</v>
      </c>
      <c r="D11735" s="108">
        <v>19339.973000000002</v>
      </c>
      <c r="E11735" s="145">
        <v>37246.264999999999</v>
      </c>
      <c r="F11735" s="145">
        <v>1041295.6</v>
      </c>
      <c r="G11735" s="108">
        <v>18</v>
      </c>
      <c r="H11735" s="108">
        <v>3</v>
      </c>
      <c r="I11735" s="108">
        <v>150855.20000000001</v>
      </c>
      <c r="J11735" s="141" t="s">
        <v>9113</v>
      </c>
      <c r="K11735" s="145">
        <v>266617.19</v>
      </c>
      <c r="L11735" s="134" t="s">
        <v>9114</v>
      </c>
      <c r="M11735" s="108">
        <v>8525.7440000000006</v>
      </c>
      <c r="N11735" s="108">
        <v>7063.1970000000001</v>
      </c>
      <c r="O11735" s="108">
        <v>487.00599999999997</v>
      </c>
      <c r="P11735" s="108">
        <v>2448.1439999999998</v>
      </c>
      <c r="Q11735" s="108">
        <v>835.01700000000005</v>
      </c>
      <c r="R11735" s="108">
        <v>2796.1880000000001</v>
      </c>
      <c r="S11735" s="108">
        <v>4227.4290000000001</v>
      </c>
    </row>
    <row r="11736" spans="1:19" ht="11.25" thickBot="1" x14ac:dyDescent="0.2">
      <c r="A11736" s="112"/>
    </row>
    <row r="11737" spans="1:19" ht="11.25" thickBot="1" x14ac:dyDescent="0.2">
      <c r="A11737" s="107">
        <v>2</v>
      </c>
      <c r="B11737" s="132">
        <v>0.70137731481481491</v>
      </c>
      <c r="C11737" s="108">
        <v>109575.41</v>
      </c>
      <c r="D11737" s="108">
        <v>29846.364000000001</v>
      </c>
      <c r="E11737" s="145">
        <v>38005.635000000002</v>
      </c>
      <c r="F11737" s="145">
        <v>832804.33</v>
      </c>
      <c r="G11737" s="108">
        <v>21</v>
      </c>
      <c r="H11737" s="108">
        <v>3</v>
      </c>
      <c r="I11737" s="108">
        <v>319445.46000000002</v>
      </c>
      <c r="J11737" s="141" t="s">
        <v>9115</v>
      </c>
      <c r="K11737" s="145">
        <v>269768.36</v>
      </c>
      <c r="L11737" s="134" t="s">
        <v>9116</v>
      </c>
      <c r="M11737" s="108">
        <v>1480.0530000000001</v>
      </c>
      <c r="N11737" s="108">
        <v>5784.8029999999999</v>
      </c>
      <c r="O11737" s="108">
        <v>8</v>
      </c>
      <c r="P11737" s="108">
        <v>148.001</v>
      </c>
      <c r="Q11737" s="108">
        <v>718.01199999999994</v>
      </c>
      <c r="R11737" s="108">
        <v>1521.0550000000001</v>
      </c>
      <c r="S11737" s="108">
        <v>728.01300000000003</v>
      </c>
    </row>
    <row r="11738" spans="1:19" ht="11.25" thickBot="1" x14ac:dyDescent="0.2">
      <c r="A11738" s="112"/>
    </row>
    <row r="11739" spans="1:19" ht="11.25" thickBot="1" x14ac:dyDescent="0.2">
      <c r="A11739" s="107">
        <v>3</v>
      </c>
      <c r="B11739" s="132">
        <v>0.70155092592592594</v>
      </c>
      <c r="C11739" s="108">
        <v>108319.87</v>
      </c>
      <c r="D11739" s="108">
        <v>29982.559000000001</v>
      </c>
      <c r="E11739" s="145">
        <v>38242.067000000003</v>
      </c>
      <c r="F11739" s="145">
        <v>832682.61</v>
      </c>
      <c r="G11739" s="108">
        <v>13</v>
      </c>
      <c r="H11739" s="108">
        <v>2</v>
      </c>
      <c r="I11739" s="108">
        <v>322867.61</v>
      </c>
      <c r="J11739" s="141" t="s">
        <v>9117</v>
      </c>
      <c r="K11739" s="145">
        <v>271075.15999999997</v>
      </c>
      <c r="L11739" s="134" t="s">
        <v>9118</v>
      </c>
      <c r="M11739" s="108">
        <v>1235.037</v>
      </c>
      <c r="N11739" s="108">
        <v>5719.7849999999999</v>
      </c>
      <c r="O11739" s="108">
        <v>4</v>
      </c>
      <c r="P11739" s="108">
        <v>166.001</v>
      </c>
      <c r="Q11739" s="108">
        <v>680.01099999999997</v>
      </c>
      <c r="R11739" s="108">
        <v>1473.0519999999999</v>
      </c>
      <c r="S11739" s="108">
        <v>764.01400000000001</v>
      </c>
    </row>
    <row r="11740" spans="1:19" ht="11.25" thickBot="1" x14ac:dyDescent="0.2">
      <c r="A11740" s="112"/>
    </row>
    <row r="11741" spans="1:19" ht="11.25" thickBot="1" x14ac:dyDescent="0.2">
      <c r="A11741" s="135" t="s">
        <v>362</v>
      </c>
      <c r="B11741" s="112"/>
      <c r="C11741" s="136">
        <v>86858.649000000005</v>
      </c>
      <c r="D11741" s="136">
        <v>26389.632000000001</v>
      </c>
      <c r="E11741" s="140">
        <v>37831.322</v>
      </c>
      <c r="F11741" s="140">
        <v>902260.86</v>
      </c>
      <c r="G11741" s="136">
        <v>17.332999999999998</v>
      </c>
      <c r="H11741" s="136">
        <v>2.6669999999999998</v>
      </c>
      <c r="I11741" s="136">
        <v>264389.42</v>
      </c>
      <c r="J11741" s="141" t="s">
        <v>9119</v>
      </c>
      <c r="K11741" s="140">
        <v>269153.57</v>
      </c>
      <c r="L11741" s="134" t="s">
        <v>9120</v>
      </c>
      <c r="M11741" s="136">
        <v>3746.944</v>
      </c>
      <c r="N11741" s="136">
        <v>6189.2619999999997</v>
      </c>
      <c r="O11741" s="136">
        <v>166.33500000000001</v>
      </c>
      <c r="P11741" s="136">
        <v>920.71500000000003</v>
      </c>
      <c r="Q11741" s="136">
        <v>744.34699999999998</v>
      </c>
      <c r="R11741" s="136">
        <v>1930.098</v>
      </c>
      <c r="S11741" s="136">
        <v>1906.4849999999999</v>
      </c>
    </row>
    <row r="11742" spans="1:19" ht="11.25" thickBot="1" x14ac:dyDescent="0.2">
      <c r="A11742" s="112"/>
    </row>
    <row r="11743" spans="1:19" ht="11.25" thickBot="1" x14ac:dyDescent="0.2">
      <c r="A11743" s="138" t="s">
        <v>364</v>
      </c>
      <c r="B11743" s="112"/>
      <c r="C11743" s="136">
        <v>38264.398000000001</v>
      </c>
      <c r="D11743" s="136">
        <v>6105.5640000000003</v>
      </c>
      <c r="E11743" s="140">
        <v>520.28300000000002</v>
      </c>
      <c r="F11743" s="140">
        <v>120407.66</v>
      </c>
      <c r="G11743" s="136">
        <v>4.0410000000000004</v>
      </c>
      <c r="H11743" s="136">
        <v>0.57699999999999996</v>
      </c>
      <c r="I11743" s="136">
        <v>98338.403999999995</v>
      </c>
      <c r="J11743" s="141" t="s">
        <v>9121</v>
      </c>
      <c r="K11743" s="140">
        <v>2291.6950000000002</v>
      </c>
      <c r="L11743" s="134" t="s">
        <v>9122</v>
      </c>
      <c r="M11743" s="136">
        <v>4140.375</v>
      </c>
      <c r="N11743" s="136">
        <v>757.548</v>
      </c>
      <c r="O11743" s="136">
        <v>277.71600000000001</v>
      </c>
      <c r="P11743" s="136">
        <v>1322.8230000000001</v>
      </c>
      <c r="Q11743" s="136">
        <v>80.789000000000001</v>
      </c>
      <c r="R11743" s="136">
        <v>750.43899999999996</v>
      </c>
      <c r="S11743" s="136">
        <v>2010.077</v>
      </c>
    </row>
    <row r="11744" spans="1:19" ht="11.25" thickBot="1" x14ac:dyDescent="0.2">
      <c r="A11744" s="112"/>
    </row>
    <row r="11745" spans="1:19" ht="11.25" thickBot="1" x14ac:dyDescent="0.2">
      <c r="A11745" s="139" t="s">
        <v>366</v>
      </c>
      <c r="B11745" s="112"/>
      <c r="C11745" s="136">
        <v>44.054000000000002</v>
      </c>
      <c r="D11745" s="136">
        <v>23.135999999999999</v>
      </c>
      <c r="E11745" s="140">
        <v>1.375</v>
      </c>
      <c r="F11745" s="140">
        <v>13.345000000000001</v>
      </c>
      <c r="G11745" s="136">
        <v>23.315999999999999</v>
      </c>
      <c r="H11745" s="136">
        <v>21.651</v>
      </c>
      <c r="I11745" s="136">
        <v>37.195</v>
      </c>
      <c r="J11745" s="141" t="s">
        <v>9123</v>
      </c>
      <c r="K11745" s="140">
        <v>0.85099999999999998</v>
      </c>
      <c r="L11745" s="134" t="s">
        <v>3781</v>
      </c>
      <c r="M11745" s="136">
        <v>110.5</v>
      </c>
      <c r="N11745" s="136">
        <v>12.24</v>
      </c>
      <c r="O11745" s="136">
        <v>166.96199999999999</v>
      </c>
      <c r="P11745" s="136">
        <v>143.673</v>
      </c>
      <c r="Q11745" s="136">
        <v>10.853999999999999</v>
      </c>
      <c r="R11745" s="136">
        <v>38.881</v>
      </c>
      <c r="S11745" s="136">
        <v>105.434</v>
      </c>
    </row>
    <row r="11746" spans="1:19" ht="11.25" thickBot="1" x14ac:dyDescent="0.2">
      <c r="A11746" s="112"/>
    </row>
    <row r="11747" spans="1:19" ht="11.25" thickBot="1" x14ac:dyDescent="0.2">
      <c r="A11747" s="106" t="s">
        <v>357</v>
      </c>
      <c r="B11747" s="106" t="s">
        <v>358</v>
      </c>
      <c r="C11747" s="131" t="s">
        <v>34</v>
      </c>
      <c r="D11747" s="131" t="s">
        <v>35</v>
      </c>
      <c r="E11747" s="130" t="s">
        <v>36</v>
      </c>
      <c r="F11747" s="130" t="s">
        <v>37</v>
      </c>
      <c r="G11747" s="130" t="s">
        <v>38</v>
      </c>
      <c r="H11747" s="130" t="s">
        <v>39</v>
      </c>
      <c r="I11747" s="130" t="s">
        <v>40</v>
      </c>
      <c r="J11747" s="130" t="s">
        <v>41</v>
      </c>
      <c r="K11747" s="130" t="s">
        <v>42</v>
      </c>
      <c r="L11747" s="130" t="s">
        <v>43</v>
      </c>
      <c r="M11747" s="130" t="s">
        <v>44</v>
      </c>
      <c r="N11747" s="130" t="s">
        <v>45</v>
      </c>
      <c r="O11747" s="130" t="s">
        <v>46</v>
      </c>
      <c r="P11747" s="130" t="s">
        <v>47</v>
      </c>
      <c r="Q11747" s="130" t="s">
        <v>48</v>
      </c>
      <c r="R11747" s="130" t="s">
        <v>49</v>
      </c>
      <c r="S11747" s="130" t="s">
        <v>50</v>
      </c>
    </row>
    <row r="11748" spans="1:19" ht="11.25" thickBot="1" x14ac:dyDescent="0.2">
      <c r="A11748" s="107">
        <v>1</v>
      </c>
      <c r="B11748" s="132">
        <v>0.70119212962962962</v>
      </c>
      <c r="C11748" s="145">
        <v>613599.98</v>
      </c>
      <c r="D11748" s="134" t="s">
        <v>9124</v>
      </c>
      <c r="E11748" s="108">
        <v>2206.1170000000002</v>
      </c>
      <c r="F11748" s="108">
        <v>1066.027</v>
      </c>
      <c r="G11748" s="108">
        <v>45</v>
      </c>
      <c r="H11748" s="108">
        <v>25202.234</v>
      </c>
      <c r="I11748" s="108">
        <v>84734.971000000005</v>
      </c>
      <c r="J11748" s="108">
        <v>536117.5</v>
      </c>
      <c r="K11748" s="108">
        <v>9891.348</v>
      </c>
      <c r="L11748" s="108">
        <v>14104.772999999999</v>
      </c>
      <c r="M11748" s="108">
        <v>9019.9519999999993</v>
      </c>
      <c r="N11748" s="108">
        <v>2147.1109999999999</v>
      </c>
      <c r="O11748" s="108">
        <v>1428.049</v>
      </c>
      <c r="P11748" s="108">
        <v>4966.5919999999996</v>
      </c>
      <c r="Q11748" s="108">
        <v>1654.066</v>
      </c>
      <c r="R11748" s="108">
        <v>10038.418</v>
      </c>
      <c r="S11748" s="108">
        <v>2524.1529999999998</v>
      </c>
    </row>
    <row r="11749" spans="1:19" ht="11.25" thickBot="1" x14ac:dyDescent="0.2">
      <c r="A11749" s="112"/>
    </row>
    <row r="11750" spans="1:19" ht="11.25" thickBot="1" x14ac:dyDescent="0.2">
      <c r="A11750" s="107">
        <v>2</v>
      </c>
      <c r="B11750" s="132">
        <v>0.70137731481481491</v>
      </c>
      <c r="C11750" s="145">
        <v>620143.51</v>
      </c>
      <c r="D11750" s="134" t="s">
        <v>9125</v>
      </c>
      <c r="E11750" s="108">
        <v>2774.1849999999999</v>
      </c>
      <c r="F11750" s="108">
        <v>459.005</v>
      </c>
      <c r="G11750" s="108">
        <v>1</v>
      </c>
      <c r="H11750" s="108">
        <v>16593.606</v>
      </c>
      <c r="I11750" s="108">
        <v>180022.45</v>
      </c>
      <c r="J11750" s="108">
        <v>1150084</v>
      </c>
      <c r="K11750" s="108">
        <v>10084.44</v>
      </c>
      <c r="L11750" s="108">
        <v>19955.553</v>
      </c>
      <c r="M11750" s="108">
        <v>2782.1860000000001</v>
      </c>
      <c r="N11750" s="108">
        <v>1911.088</v>
      </c>
      <c r="O11750" s="108">
        <v>303.00200000000001</v>
      </c>
      <c r="P11750" s="108">
        <v>366.00299999999999</v>
      </c>
      <c r="Q11750" s="108">
        <v>344.00299999999999</v>
      </c>
      <c r="R11750" s="108">
        <v>359.00299999999999</v>
      </c>
      <c r="S11750" s="108">
        <v>451.005</v>
      </c>
    </row>
    <row r="11751" spans="1:19" ht="11.25" thickBot="1" x14ac:dyDescent="0.2">
      <c r="A11751" s="112"/>
    </row>
    <row r="11752" spans="1:19" ht="11.25" thickBot="1" x14ac:dyDescent="0.2">
      <c r="A11752" s="107">
        <v>3</v>
      </c>
      <c r="B11752" s="132">
        <v>0.70155092592592594</v>
      </c>
      <c r="C11752" s="145">
        <v>620622.46</v>
      </c>
      <c r="D11752" s="134" t="s">
        <v>9126</v>
      </c>
      <c r="E11752" s="108">
        <v>2782.1860000000001</v>
      </c>
      <c r="F11752" s="108">
        <v>457.005</v>
      </c>
      <c r="G11752" s="108">
        <v>3</v>
      </c>
      <c r="H11752" s="108">
        <v>16855.815999999999</v>
      </c>
      <c r="I11752" s="108">
        <v>182256.75</v>
      </c>
      <c r="J11752" s="108">
        <v>1170806.8</v>
      </c>
      <c r="K11752" s="108">
        <v>10244.518</v>
      </c>
      <c r="L11752" s="108">
        <v>19901.501</v>
      </c>
      <c r="M11752" s="108">
        <v>2792.1869999999999</v>
      </c>
      <c r="N11752" s="108">
        <v>1873.0840000000001</v>
      </c>
      <c r="O11752" s="108">
        <v>319.00200000000001</v>
      </c>
      <c r="P11752" s="108">
        <v>381.00299999999999</v>
      </c>
      <c r="Q11752" s="108">
        <v>371.00299999999999</v>
      </c>
      <c r="R11752" s="108">
        <v>286.00200000000001</v>
      </c>
      <c r="S11752" s="108">
        <v>434.005</v>
      </c>
    </row>
    <row r="11753" spans="1:19" ht="11.25" thickBot="1" x14ac:dyDescent="0.2">
      <c r="A11753" s="112"/>
    </row>
    <row r="11754" spans="1:19" ht="11.25" thickBot="1" x14ac:dyDescent="0.2">
      <c r="A11754" s="135" t="s">
        <v>362</v>
      </c>
      <c r="B11754" s="112"/>
      <c r="C11754" s="140">
        <v>618121.99</v>
      </c>
      <c r="D11754" s="134" t="s">
        <v>9127</v>
      </c>
      <c r="E11754" s="136">
        <v>2587.4960000000001</v>
      </c>
      <c r="F11754" s="136">
        <v>660.67899999999997</v>
      </c>
      <c r="G11754" s="136">
        <v>16.332999999999998</v>
      </c>
      <c r="H11754" s="136">
        <v>19550.552</v>
      </c>
      <c r="I11754" s="136">
        <v>149004.72</v>
      </c>
      <c r="J11754" s="136">
        <v>952336.07</v>
      </c>
      <c r="K11754" s="136">
        <v>10073.434999999999</v>
      </c>
      <c r="L11754" s="136">
        <v>17987.276000000002</v>
      </c>
      <c r="M11754" s="136">
        <v>4864.7749999999996</v>
      </c>
      <c r="N11754" s="136">
        <v>1977.0940000000001</v>
      </c>
      <c r="O11754" s="136">
        <v>683.351</v>
      </c>
      <c r="P11754" s="136">
        <v>1904.5329999999999</v>
      </c>
      <c r="Q11754" s="136">
        <v>789.69100000000003</v>
      </c>
      <c r="R11754" s="136">
        <v>3561.1410000000001</v>
      </c>
      <c r="S11754" s="136">
        <v>1136.3869999999999</v>
      </c>
    </row>
    <row r="11755" spans="1:19" ht="11.25" thickBot="1" x14ac:dyDescent="0.2">
      <c r="A11755" s="112"/>
    </row>
    <row r="11756" spans="1:19" ht="11.25" thickBot="1" x14ac:dyDescent="0.2">
      <c r="A11756" s="138" t="s">
        <v>364</v>
      </c>
      <c r="B11756" s="112"/>
      <c r="C11756" s="140">
        <v>3923.4870000000001</v>
      </c>
      <c r="D11756" s="134" t="s">
        <v>9128</v>
      </c>
      <c r="E11756" s="136">
        <v>330.30799999999999</v>
      </c>
      <c r="F11756" s="136">
        <v>351.04300000000001</v>
      </c>
      <c r="G11756" s="136">
        <v>24.846</v>
      </c>
      <c r="H11756" s="136">
        <v>4896.2560000000003</v>
      </c>
      <c r="I11756" s="136">
        <v>55670.447999999997</v>
      </c>
      <c r="J11756" s="136">
        <v>360604.74</v>
      </c>
      <c r="K11756" s="136">
        <v>176.84200000000001</v>
      </c>
      <c r="L11756" s="136">
        <v>3362.4540000000002</v>
      </c>
      <c r="M11756" s="136">
        <v>3598.4920000000002</v>
      </c>
      <c r="N11756" s="136">
        <v>148.46</v>
      </c>
      <c r="O11756" s="136">
        <v>644.97699999999998</v>
      </c>
      <c r="P11756" s="136">
        <v>2651.8310000000001</v>
      </c>
      <c r="Q11756" s="136">
        <v>748.69200000000001</v>
      </c>
      <c r="R11756" s="136">
        <v>5609.6049999999996</v>
      </c>
      <c r="S11756" s="136">
        <v>1201.8699999999999</v>
      </c>
    </row>
    <row r="11757" spans="1:19" ht="11.25" thickBot="1" x14ac:dyDescent="0.2">
      <c r="A11757" s="112"/>
    </row>
    <row r="11758" spans="1:19" ht="11.25" thickBot="1" x14ac:dyDescent="0.2">
      <c r="A11758" s="139" t="s">
        <v>366</v>
      </c>
      <c r="B11758" s="112"/>
      <c r="C11758" s="140">
        <v>0.63500000000000001</v>
      </c>
      <c r="D11758" s="134" t="s">
        <v>3787</v>
      </c>
      <c r="E11758" s="136">
        <v>12.766</v>
      </c>
      <c r="F11758" s="136">
        <v>53.134</v>
      </c>
      <c r="G11758" s="136">
        <v>152.12</v>
      </c>
      <c r="H11758" s="136">
        <v>25.044</v>
      </c>
      <c r="I11758" s="136">
        <v>37.362000000000002</v>
      </c>
      <c r="J11758" s="136">
        <v>37.865000000000002</v>
      </c>
      <c r="K11758" s="136">
        <v>1.756</v>
      </c>
      <c r="L11758" s="136">
        <v>18.693999999999999</v>
      </c>
      <c r="M11758" s="136">
        <v>73.97</v>
      </c>
      <c r="N11758" s="136">
        <v>7.5090000000000003</v>
      </c>
      <c r="O11758" s="136">
        <v>94.384</v>
      </c>
      <c r="P11758" s="136">
        <v>139.238</v>
      </c>
      <c r="Q11758" s="136">
        <v>94.808000000000007</v>
      </c>
      <c r="R11758" s="136">
        <v>157.523</v>
      </c>
      <c r="S11758" s="136">
        <v>105.762</v>
      </c>
    </row>
    <row r="11759" spans="1:19" ht="11.25" thickBot="1" x14ac:dyDescent="0.2">
      <c r="A11759" s="112"/>
    </row>
    <row r="11760" spans="1:19" ht="11.25" thickBot="1" x14ac:dyDescent="0.2">
      <c r="A11760" s="106" t="s">
        <v>357</v>
      </c>
      <c r="B11760" s="106" t="s">
        <v>358</v>
      </c>
      <c r="C11760" s="130" t="s">
        <v>51</v>
      </c>
      <c r="D11760" s="130" t="s">
        <v>52</v>
      </c>
      <c r="E11760" s="130" t="s">
        <v>53</v>
      </c>
      <c r="F11760" s="130" t="s">
        <v>54</v>
      </c>
      <c r="G11760" s="130" t="s">
        <v>55</v>
      </c>
      <c r="H11760" s="130" t="s">
        <v>56</v>
      </c>
      <c r="I11760" s="130" t="s">
        <v>57</v>
      </c>
      <c r="J11760" s="130" t="s">
        <v>58</v>
      </c>
      <c r="K11760" s="130" t="s">
        <v>59</v>
      </c>
      <c r="L11760" s="130" t="s">
        <v>60</v>
      </c>
      <c r="M11760" s="130" t="s">
        <v>61</v>
      </c>
      <c r="N11760" s="130" t="s">
        <v>62</v>
      </c>
      <c r="O11760" s="130" t="s">
        <v>63</v>
      </c>
      <c r="P11760" s="130" t="s">
        <v>64</v>
      </c>
      <c r="Q11760" s="131" t="s">
        <v>65</v>
      </c>
      <c r="R11760" s="131" t="s">
        <v>66</v>
      </c>
      <c r="S11760" s="130" t="s">
        <v>67</v>
      </c>
    </row>
    <row r="11761" spans="1:19" ht="11.25" thickBot="1" x14ac:dyDescent="0.2">
      <c r="A11761" s="107">
        <v>1</v>
      </c>
      <c r="B11761" s="132">
        <v>0.70119212962962962</v>
      </c>
      <c r="C11761" s="108">
        <v>10186.49</v>
      </c>
      <c r="D11761" s="108">
        <v>3390.2759999999998</v>
      </c>
      <c r="E11761" s="108">
        <v>10404.597</v>
      </c>
      <c r="F11761" s="108">
        <v>2315.1289999999999</v>
      </c>
      <c r="G11761" s="108">
        <v>10456.624</v>
      </c>
      <c r="H11761" s="108">
        <v>21898.503000000001</v>
      </c>
      <c r="I11761" s="108">
        <v>9149.0079999999998</v>
      </c>
      <c r="J11761" s="108">
        <v>16141.251</v>
      </c>
      <c r="K11761" s="108">
        <v>23713.488000000001</v>
      </c>
      <c r="L11761" s="108">
        <v>2179.114</v>
      </c>
      <c r="M11761" s="108">
        <v>933.02099999999996</v>
      </c>
      <c r="N11761" s="108">
        <v>2198.116</v>
      </c>
      <c r="O11761" s="108">
        <v>121257.86</v>
      </c>
      <c r="P11761" s="108">
        <v>22507.151000000002</v>
      </c>
      <c r="Q11761" s="145">
        <v>2845526.7</v>
      </c>
      <c r="R11761" s="134" t="s">
        <v>9129</v>
      </c>
      <c r="S11761" s="108">
        <v>9051.9660000000003</v>
      </c>
    </row>
    <row r="11762" spans="1:19" ht="11.25" thickBot="1" x14ac:dyDescent="0.2">
      <c r="A11762" s="112"/>
    </row>
    <row r="11763" spans="1:19" ht="11.25" thickBot="1" x14ac:dyDescent="0.2">
      <c r="A11763" s="107">
        <v>2</v>
      </c>
      <c r="B11763" s="132">
        <v>0.70137731481481491</v>
      </c>
      <c r="C11763" s="108">
        <v>368.00299999999999</v>
      </c>
      <c r="D11763" s="108">
        <v>366.00299999999999</v>
      </c>
      <c r="E11763" s="108">
        <v>168.001</v>
      </c>
      <c r="F11763" s="108">
        <v>180.001</v>
      </c>
      <c r="G11763" s="108">
        <v>147.001</v>
      </c>
      <c r="H11763" s="108">
        <v>1209.0350000000001</v>
      </c>
      <c r="I11763" s="108">
        <v>2698.1750000000002</v>
      </c>
      <c r="J11763" s="108">
        <v>11524.186</v>
      </c>
      <c r="K11763" s="108">
        <v>16518.545999999998</v>
      </c>
      <c r="L11763" s="108">
        <v>27</v>
      </c>
      <c r="M11763" s="108">
        <v>16</v>
      </c>
      <c r="N11763" s="108">
        <v>956.02200000000005</v>
      </c>
      <c r="O11763" s="108">
        <v>289.00200000000001</v>
      </c>
      <c r="P11763" s="108">
        <v>17626.453000000001</v>
      </c>
      <c r="Q11763" s="145">
        <v>2882884.9</v>
      </c>
      <c r="R11763" s="134" t="s">
        <v>9130</v>
      </c>
      <c r="S11763" s="108">
        <v>4416.4679999999998</v>
      </c>
    </row>
    <row r="11764" spans="1:19" ht="11.25" thickBot="1" x14ac:dyDescent="0.2">
      <c r="A11764" s="112"/>
    </row>
    <row r="11765" spans="1:19" ht="11.25" thickBot="1" x14ac:dyDescent="0.2">
      <c r="A11765" s="107">
        <v>3</v>
      </c>
      <c r="B11765" s="132">
        <v>0.70155092592592594</v>
      </c>
      <c r="C11765" s="108">
        <v>361.00299999999999</v>
      </c>
      <c r="D11765" s="108">
        <v>351.00299999999999</v>
      </c>
      <c r="E11765" s="108">
        <v>152.001</v>
      </c>
      <c r="F11765" s="108">
        <v>198.001</v>
      </c>
      <c r="G11765" s="108">
        <v>147.001</v>
      </c>
      <c r="H11765" s="108">
        <v>671.01099999999997</v>
      </c>
      <c r="I11765" s="108">
        <v>2469.1460000000002</v>
      </c>
      <c r="J11765" s="108">
        <v>11327.078</v>
      </c>
      <c r="K11765" s="108">
        <v>16543.565999999999</v>
      </c>
      <c r="L11765" s="108">
        <v>9</v>
      </c>
      <c r="M11765" s="108">
        <v>14</v>
      </c>
      <c r="N11765" s="108">
        <v>808.01599999999996</v>
      </c>
      <c r="O11765" s="108">
        <v>196.001</v>
      </c>
      <c r="P11765" s="108">
        <v>17589.421999999999</v>
      </c>
      <c r="Q11765" s="134" t="s">
        <v>9131</v>
      </c>
      <c r="R11765" s="134" t="s">
        <v>9132</v>
      </c>
      <c r="S11765" s="108">
        <v>4299.4440000000004</v>
      </c>
    </row>
    <row r="11766" spans="1:19" ht="11.25" thickBot="1" x14ac:dyDescent="0.2">
      <c r="A11766" s="112"/>
    </row>
    <row r="11767" spans="1:19" ht="11.25" thickBot="1" x14ac:dyDescent="0.2">
      <c r="A11767" s="135" t="s">
        <v>362</v>
      </c>
      <c r="B11767" s="112"/>
      <c r="C11767" s="136">
        <v>3638.4989999999998</v>
      </c>
      <c r="D11767" s="136">
        <v>1369.0940000000001</v>
      </c>
      <c r="E11767" s="136">
        <v>3574.866</v>
      </c>
      <c r="F11767" s="136">
        <v>897.71</v>
      </c>
      <c r="G11767" s="136">
        <v>3583.5410000000002</v>
      </c>
      <c r="H11767" s="136">
        <v>7926.183</v>
      </c>
      <c r="I11767" s="136">
        <v>4772.1099999999997</v>
      </c>
      <c r="J11767" s="136">
        <v>12997.504999999999</v>
      </c>
      <c r="K11767" s="136">
        <v>18925.2</v>
      </c>
      <c r="L11767" s="136">
        <v>738.37099999999998</v>
      </c>
      <c r="M11767" s="136">
        <v>321.00700000000001</v>
      </c>
      <c r="N11767" s="136">
        <v>1320.7180000000001</v>
      </c>
      <c r="O11767" s="136">
        <v>40580.953999999998</v>
      </c>
      <c r="P11767" s="136">
        <v>19241.008999999998</v>
      </c>
      <c r="Q11767" s="134" t="s">
        <v>9133</v>
      </c>
      <c r="R11767" s="134" t="s">
        <v>9134</v>
      </c>
      <c r="S11767" s="136">
        <v>5922.6260000000002</v>
      </c>
    </row>
    <row r="11768" spans="1:19" ht="11.25" thickBot="1" x14ac:dyDescent="0.2">
      <c r="A11768" s="112"/>
    </row>
    <row r="11769" spans="1:19" ht="11.25" thickBot="1" x14ac:dyDescent="0.2">
      <c r="A11769" s="138" t="s">
        <v>364</v>
      </c>
      <c r="B11769" s="112"/>
      <c r="C11769" s="136">
        <v>5670.7280000000001</v>
      </c>
      <c r="D11769" s="136">
        <v>1750.4110000000001</v>
      </c>
      <c r="E11769" s="136">
        <v>5914.7259999999997</v>
      </c>
      <c r="F11769" s="136">
        <v>1227.5530000000001</v>
      </c>
      <c r="G11769" s="136">
        <v>5952.2640000000001</v>
      </c>
      <c r="H11769" s="136">
        <v>12103.374</v>
      </c>
      <c r="I11769" s="136">
        <v>3792.2350000000001</v>
      </c>
      <c r="J11769" s="136">
        <v>2724.3470000000002</v>
      </c>
      <c r="K11769" s="136">
        <v>4146.7979999999998</v>
      </c>
      <c r="L11769" s="136">
        <v>1247.752</v>
      </c>
      <c r="M11769" s="136">
        <v>530.02099999999996</v>
      </c>
      <c r="N11769" s="136">
        <v>763.44399999999996</v>
      </c>
      <c r="O11769" s="136">
        <v>69868.264999999999</v>
      </c>
      <c r="P11769" s="136">
        <v>2828.623</v>
      </c>
      <c r="Q11769" s="134" t="s">
        <v>9135</v>
      </c>
      <c r="R11769" s="134" t="s">
        <v>9136</v>
      </c>
      <c r="S11769" s="136">
        <v>2710.72</v>
      </c>
    </row>
    <row r="11770" spans="1:19" ht="11.25" thickBot="1" x14ac:dyDescent="0.2">
      <c r="A11770" s="112"/>
    </row>
    <row r="11771" spans="1:19" ht="11.25" thickBot="1" x14ac:dyDescent="0.2">
      <c r="A11771" s="139" t="s">
        <v>366</v>
      </c>
      <c r="B11771" s="112"/>
      <c r="C11771" s="136">
        <v>155.85400000000001</v>
      </c>
      <c r="D11771" s="136">
        <v>127.852</v>
      </c>
      <c r="E11771" s="136">
        <v>165.453</v>
      </c>
      <c r="F11771" s="136">
        <v>136.74299999999999</v>
      </c>
      <c r="G11771" s="136">
        <v>166.1</v>
      </c>
      <c r="H11771" s="136">
        <v>152.70099999999999</v>
      </c>
      <c r="I11771" s="136">
        <v>79.466999999999999</v>
      </c>
      <c r="J11771" s="136">
        <v>20.960999999999999</v>
      </c>
      <c r="K11771" s="136">
        <v>21.911999999999999</v>
      </c>
      <c r="L11771" s="136">
        <v>168.98699999999999</v>
      </c>
      <c r="M11771" s="136">
        <v>165.11199999999999</v>
      </c>
      <c r="N11771" s="136">
        <v>57.805</v>
      </c>
      <c r="O11771" s="136">
        <v>172.17</v>
      </c>
      <c r="P11771" s="136">
        <v>14.701000000000001</v>
      </c>
      <c r="Q11771" s="134" t="s">
        <v>3796</v>
      </c>
      <c r="R11771" s="134" t="s">
        <v>3797</v>
      </c>
      <c r="S11771" s="136">
        <v>45.768999999999998</v>
      </c>
    </row>
    <row r="11772" spans="1:19" ht="11.25" thickBot="1" x14ac:dyDescent="0.2">
      <c r="A11772" s="112"/>
    </row>
    <row r="11773" spans="1:19" ht="11.25" thickBot="1" x14ac:dyDescent="0.2">
      <c r="A11773" s="106" t="s">
        <v>357</v>
      </c>
      <c r="B11773" s="106" t="s">
        <v>358</v>
      </c>
      <c r="C11773" s="130" t="s">
        <v>68</v>
      </c>
    </row>
    <row r="11774" spans="1:19" ht="11.25" thickBot="1" x14ac:dyDescent="0.2">
      <c r="A11774" s="107">
        <v>1</v>
      </c>
      <c r="B11774" s="132">
        <v>0.70119212962962962</v>
      </c>
      <c r="C11774" s="108">
        <v>40003.370000000003</v>
      </c>
    </row>
    <row r="11775" spans="1:19" ht="11.25" thickBot="1" x14ac:dyDescent="0.2">
      <c r="A11775" s="112"/>
    </row>
    <row r="11776" spans="1:19" ht="11.25" thickBot="1" x14ac:dyDescent="0.2">
      <c r="A11776" s="107">
        <v>2</v>
      </c>
      <c r="B11776" s="132">
        <v>0.70137731481481491</v>
      </c>
      <c r="C11776" s="108">
        <v>972.02300000000002</v>
      </c>
    </row>
    <row r="11777" spans="1:19" ht="11.25" thickBot="1" x14ac:dyDescent="0.2">
      <c r="A11777" s="112"/>
    </row>
    <row r="11778" spans="1:19" ht="11.25" thickBot="1" x14ac:dyDescent="0.2">
      <c r="A11778" s="107">
        <v>3</v>
      </c>
      <c r="B11778" s="132">
        <v>0.70155092592592594</v>
      </c>
      <c r="C11778" s="108">
        <v>825.01599999999996</v>
      </c>
    </row>
    <row r="11779" spans="1:19" ht="11.25" thickBot="1" x14ac:dyDescent="0.2">
      <c r="A11779" s="112"/>
    </row>
    <row r="11780" spans="1:19" ht="11.25" thickBot="1" x14ac:dyDescent="0.2">
      <c r="A11780" s="135" t="s">
        <v>362</v>
      </c>
      <c r="B11780" s="112"/>
      <c r="C11780" s="136">
        <v>13933.47</v>
      </c>
    </row>
    <row r="11781" spans="1:19" ht="11.25" thickBot="1" x14ac:dyDescent="0.2">
      <c r="A11781" s="112"/>
    </row>
    <row r="11782" spans="1:19" ht="11.25" thickBot="1" x14ac:dyDescent="0.2">
      <c r="A11782" s="138" t="s">
        <v>364</v>
      </c>
      <c r="B11782" s="112"/>
      <c r="C11782" s="136">
        <v>22577.314999999999</v>
      </c>
    </row>
    <row r="11783" spans="1:19" ht="11.25" thickBot="1" x14ac:dyDescent="0.2">
      <c r="A11783" s="112"/>
    </row>
    <row r="11784" spans="1:19" ht="11.25" thickBot="1" x14ac:dyDescent="0.2">
      <c r="A11784" s="139" t="s">
        <v>366</v>
      </c>
      <c r="B11784" s="112"/>
      <c r="C11784" s="136">
        <v>162.03700000000001</v>
      </c>
    </row>
    <row r="11785" spans="1:19" ht="10.5" x14ac:dyDescent="0.15">
      <c r="A11785" s="112"/>
    </row>
    <row r="11786" spans="1:19" x14ac:dyDescent="0.15">
      <c r="A11786" s="129"/>
      <c r="B11786" s="86" t="s">
        <v>3798</v>
      </c>
    </row>
    <row r="11787" spans="1:19" ht="9.75" thickBot="1" x14ac:dyDescent="0.2">
      <c r="A11787" s="81" t="s">
        <v>5871</v>
      </c>
    </row>
    <row r="11788" spans="1:19" ht="11.25" thickBot="1" x14ac:dyDescent="0.2">
      <c r="A11788" s="106" t="s">
        <v>357</v>
      </c>
      <c r="B11788" s="106" t="s">
        <v>358</v>
      </c>
      <c r="C11788" s="130" t="s">
        <v>0</v>
      </c>
      <c r="D11788" s="130" t="s">
        <v>1</v>
      </c>
      <c r="E11788" s="130" t="s">
        <v>2</v>
      </c>
      <c r="F11788" s="130" t="s">
        <v>3</v>
      </c>
      <c r="G11788" s="130" t="s">
        <v>4</v>
      </c>
      <c r="H11788" s="130" t="s">
        <v>5</v>
      </c>
      <c r="I11788" s="131" t="s">
        <v>6</v>
      </c>
      <c r="J11788" s="131" t="s">
        <v>7</v>
      </c>
      <c r="K11788" s="130" t="s">
        <v>8</v>
      </c>
      <c r="L11788" s="130" t="s">
        <v>9</v>
      </c>
      <c r="M11788" s="130" t="s">
        <v>10</v>
      </c>
      <c r="N11788" s="130" t="s">
        <v>11</v>
      </c>
      <c r="O11788" s="130" t="s">
        <v>12</v>
      </c>
      <c r="P11788" s="130" t="s">
        <v>13</v>
      </c>
      <c r="Q11788" s="130" t="s">
        <v>14</v>
      </c>
      <c r="R11788" s="130" t="s">
        <v>15</v>
      </c>
      <c r="S11788" s="130" t="s">
        <v>16</v>
      </c>
    </row>
    <row r="11789" spans="1:19" ht="11.25" thickBot="1" x14ac:dyDescent="0.2">
      <c r="A11789" s="107">
        <v>1</v>
      </c>
      <c r="B11789" s="132">
        <v>0.70633101851851843</v>
      </c>
      <c r="C11789" s="141" t="s">
        <v>9137</v>
      </c>
      <c r="D11789" s="141" t="s">
        <v>9138</v>
      </c>
      <c r="E11789" s="108">
        <v>1071347.3</v>
      </c>
      <c r="F11789" s="108">
        <v>1078665.8</v>
      </c>
      <c r="G11789" s="141" t="s">
        <v>9139</v>
      </c>
      <c r="H11789" s="141" t="s">
        <v>9140</v>
      </c>
      <c r="I11789" s="145">
        <v>17466.319</v>
      </c>
      <c r="J11789" s="134" t="s">
        <v>9141</v>
      </c>
      <c r="K11789" s="108">
        <v>1126832.6000000001</v>
      </c>
      <c r="L11789" s="108">
        <v>78</v>
      </c>
      <c r="M11789" s="108">
        <v>5674.7730000000001</v>
      </c>
      <c r="N11789" s="108">
        <v>27916.691999999999</v>
      </c>
      <c r="O11789" s="108">
        <v>794397.25</v>
      </c>
      <c r="P11789" s="108">
        <v>89770.995999999999</v>
      </c>
      <c r="Q11789" s="108">
        <v>3422.2809999999999</v>
      </c>
      <c r="R11789" s="108">
        <v>7467.3379999999997</v>
      </c>
      <c r="S11789" s="108">
        <v>62851.665000000001</v>
      </c>
    </row>
    <row r="11790" spans="1:19" ht="11.25" thickBot="1" x14ac:dyDescent="0.2">
      <c r="A11790" s="112"/>
    </row>
    <row r="11791" spans="1:19" ht="11.25" thickBot="1" x14ac:dyDescent="0.2">
      <c r="A11791" s="107">
        <v>2</v>
      </c>
      <c r="B11791" s="132">
        <v>0.70651620370370372</v>
      </c>
      <c r="C11791" s="141" t="s">
        <v>9142</v>
      </c>
      <c r="D11791" s="141" t="s">
        <v>9143</v>
      </c>
      <c r="E11791" s="108">
        <v>1063262.5</v>
      </c>
      <c r="F11791" s="108">
        <v>1077505</v>
      </c>
      <c r="G11791" s="141" t="s">
        <v>9144</v>
      </c>
      <c r="H11791" s="141" t="s">
        <v>9145</v>
      </c>
      <c r="I11791" s="145">
        <v>17820.618999999999</v>
      </c>
      <c r="J11791" s="134" t="s">
        <v>9146</v>
      </c>
      <c r="K11791" s="108">
        <v>1141186.1000000001</v>
      </c>
      <c r="L11791" s="108">
        <v>78</v>
      </c>
      <c r="M11791" s="108">
        <v>5556.741</v>
      </c>
      <c r="N11791" s="108">
        <v>26223.493999999999</v>
      </c>
      <c r="O11791" s="108">
        <v>799575.82</v>
      </c>
      <c r="P11791" s="108">
        <v>91254.42</v>
      </c>
      <c r="Q11791" s="108">
        <v>3398.277</v>
      </c>
      <c r="R11791" s="108">
        <v>7499.35</v>
      </c>
      <c r="S11791" s="108">
        <v>63482.574000000001</v>
      </c>
    </row>
    <row r="11792" spans="1:19" ht="11.25" thickBot="1" x14ac:dyDescent="0.2">
      <c r="A11792" s="112"/>
    </row>
    <row r="11793" spans="1:19" ht="11.25" thickBot="1" x14ac:dyDescent="0.2">
      <c r="A11793" s="107">
        <v>3</v>
      </c>
      <c r="B11793" s="132">
        <v>0.70668981481481474</v>
      </c>
      <c r="C11793" s="141" t="s">
        <v>9147</v>
      </c>
      <c r="D11793" s="141" t="s">
        <v>9148</v>
      </c>
      <c r="E11793" s="108">
        <v>1069455.7</v>
      </c>
      <c r="F11793" s="108">
        <v>1083283.3999999999</v>
      </c>
      <c r="G11793" s="141" t="s">
        <v>9149</v>
      </c>
      <c r="H11793" s="141" t="s">
        <v>9150</v>
      </c>
      <c r="I11793" s="145">
        <v>18051.816999999999</v>
      </c>
      <c r="J11793" s="134" t="s">
        <v>9151</v>
      </c>
      <c r="K11793" s="108">
        <v>1131211.6000000001</v>
      </c>
      <c r="L11793" s="108">
        <v>44</v>
      </c>
      <c r="M11793" s="108">
        <v>5591.75</v>
      </c>
      <c r="N11793" s="108">
        <v>25492.587</v>
      </c>
      <c r="O11793" s="108">
        <v>800653.03</v>
      </c>
      <c r="P11793" s="108">
        <v>91586.873999999996</v>
      </c>
      <c r="Q11793" s="108">
        <v>3305.2620000000002</v>
      </c>
      <c r="R11793" s="108">
        <v>7388.31</v>
      </c>
      <c r="S11793" s="108">
        <v>62764.402999999998</v>
      </c>
    </row>
    <row r="11794" spans="1:19" ht="11.25" thickBot="1" x14ac:dyDescent="0.2">
      <c r="A11794" s="112"/>
    </row>
    <row r="11795" spans="1:19" ht="11.25" thickBot="1" x14ac:dyDescent="0.2">
      <c r="A11795" s="135" t="s">
        <v>362</v>
      </c>
      <c r="B11795" s="112"/>
      <c r="C11795" s="141" t="s">
        <v>9152</v>
      </c>
      <c r="D11795" s="141" t="s">
        <v>9153</v>
      </c>
      <c r="E11795" s="136">
        <v>1068021.8</v>
      </c>
      <c r="F11795" s="136">
        <v>1079818.1000000001</v>
      </c>
      <c r="G11795" s="141" t="s">
        <v>9154</v>
      </c>
      <c r="H11795" s="141" t="s">
        <v>9155</v>
      </c>
      <c r="I11795" s="140">
        <v>17779.584999999999</v>
      </c>
      <c r="J11795" s="134" t="s">
        <v>9156</v>
      </c>
      <c r="K11795" s="136">
        <v>1133076.8</v>
      </c>
      <c r="L11795" s="136">
        <v>66.667000000000002</v>
      </c>
      <c r="M11795" s="136">
        <v>5607.7550000000001</v>
      </c>
      <c r="N11795" s="136">
        <v>26544.258000000002</v>
      </c>
      <c r="O11795" s="136">
        <v>798208.7</v>
      </c>
      <c r="P11795" s="136">
        <v>90870.763000000006</v>
      </c>
      <c r="Q11795" s="136">
        <v>3375.2730000000001</v>
      </c>
      <c r="R11795" s="136">
        <v>7451.6660000000002</v>
      </c>
      <c r="S11795" s="136">
        <v>63032.881000000001</v>
      </c>
    </row>
    <row r="11796" spans="1:19" ht="11.25" thickBot="1" x14ac:dyDescent="0.2">
      <c r="A11796" s="112"/>
    </row>
    <row r="11797" spans="1:19" ht="11.25" thickBot="1" x14ac:dyDescent="0.2">
      <c r="A11797" s="138" t="s">
        <v>364</v>
      </c>
      <c r="B11797" s="112"/>
      <c r="C11797" s="141" t="s">
        <v>9157</v>
      </c>
      <c r="D11797" s="141" t="s">
        <v>9158</v>
      </c>
      <c r="E11797" s="136">
        <v>4228.8339999999998</v>
      </c>
      <c r="F11797" s="136">
        <v>3056.6709999999998</v>
      </c>
      <c r="G11797" s="141" t="s">
        <v>9159</v>
      </c>
      <c r="H11797" s="141" t="s">
        <v>9160</v>
      </c>
      <c r="I11797" s="140">
        <v>294.89800000000002</v>
      </c>
      <c r="J11797" s="134" t="s">
        <v>9161</v>
      </c>
      <c r="K11797" s="136">
        <v>7356.2920000000004</v>
      </c>
      <c r="L11797" s="136">
        <v>19.63</v>
      </c>
      <c r="M11797" s="136">
        <v>60.622</v>
      </c>
      <c r="N11797" s="136">
        <v>1243.4780000000001</v>
      </c>
      <c r="O11797" s="136">
        <v>3344.4639999999999</v>
      </c>
      <c r="P11797" s="136">
        <v>966.82299999999998</v>
      </c>
      <c r="Q11797" s="136">
        <v>61.808</v>
      </c>
      <c r="R11797" s="136">
        <v>57.155000000000001</v>
      </c>
      <c r="S11797" s="136">
        <v>391.88200000000001</v>
      </c>
    </row>
    <row r="11798" spans="1:19" ht="11.25" thickBot="1" x14ac:dyDescent="0.2">
      <c r="A11798" s="112"/>
    </row>
    <row r="11799" spans="1:19" ht="11.25" thickBot="1" x14ac:dyDescent="0.2">
      <c r="A11799" s="139" t="s">
        <v>366</v>
      </c>
      <c r="B11799" s="112"/>
      <c r="C11799" s="141" t="s">
        <v>520</v>
      </c>
      <c r="D11799" s="141" t="s">
        <v>5224</v>
      </c>
      <c r="E11799" s="136">
        <v>0.39600000000000002</v>
      </c>
      <c r="F11799" s="136">
        <v>0.28299999999999997</v>
      </c>
      <c r="G11799" s="141" t="s">
        <v>9162</v>
      </c>
      <c r="H11799" s="141" t="s">
        <v>9163</v>
      </c>
      <c r="I11799" s="140">
        <v>1.659</v>
      </c>
      <c r="J11799" s="134" t="s">
        <v>3825</v>
      </c>
      <c r="K11799" s="136">
        <v>0.64900000000000002</v>
      </c>
      <c r="L11799" s="136">
        <v>29.445</v>
      </c>
      <c r="M11799" s="136">
        <v>1.081</v>
      </c>
      <c r="N11799" s="136">
        <v>4.6849999999999996</v>
      </c>
      <c r="O11799" s="136">
        <v>0.41899999999999998</v>
      </c>
      <c r="P11799" s="136">
        <v>1.0640000000000001</v>
      </c>
      <c r="Q11799" s="136">
        <v>1.831</v>
      </c>
      <c r="R11799" s="136">
        <v>0.76700000000000002</v>
      </c>
      <c r="S11799" s="136">
        <v>0.622</v>
      </c>
    </row>
    <row r="11800" spans="1:19" ht="11.25" thickBot="1" x14ac:dyDescent="0.2">
      <c r="A11800" s="112"/>
    </row>
    <row r="11801" spans="1:19" ht="11.25" thickBot="1" x14ac:dyDescent="0.2">
      <c r="A11801" s="106" t="s">
        <v>357</v>
      </c>
      <c r="B11801" s="106" t="s">
        <v>358</v>
      </c>
      <c r="C11801" s="130" t="s">
        <v>17</v>
      </c>
      <c r="D11801" s="130" t="s">
        <v>18</v>
      </c>
      <c r="E11801" s="131" t="s">
        <v>19</v>
      </c>
      <c r="F11801" s="131" t="s">
        <v>20</v>
      </c>
      <c r="G11801" s="130" t="s">
        <v>21</v>
      </c>
      <c r="H11801" s="130" t="s">
        <v>22</v>
      </c>
      <c r="I11801" s="130" t="s">
        <v>23</v>
      </c>
      <c r="J11801" s="130" t="s">
        <v>24</v>
      </c>
      <c r="K11801" s="131" t="s">
        <v>25</v>
      </c>
      <c r="L11801" s="131" t="s">
        <v>26</v>
      </c>
      <c r="M11801" s="130" t="s">
        <v>27</v>
      </c>
      <c r="N11801" s="130" t="s">
        <v>28</v>
      </c>
      <c r="O11801" s="130" t="s">
        <v>29</v>
      </c>
      <c r="P11801" s="130" t="s">
        <v>30</v>
      </c>
      <c r="Q11801" s="130" t="s">
        <v>31</v>
      </c>
      <c r="R11801" s="130" t="s">
        <v>32</v>
      </c>
      <c r="S11801" s="130" t="s">
        <v>33</v>
      </c>
    </row>
    <row r="11802" spans="1:19" ht="11.25" thickBot="1" x14ac:dyDescent="0.2">
      <c r="A11802" s="107">
        <v>1</v>
      </c>
      <c r="B11802" s="132">
        <v>0.70633101851851843</v>
      </c>
      <c r="C11802" s="108">
        <v>34569.658000000003</v>
      </c>
      <c r="D11802" s="108">
        <v>14362.949000000001</v>
      </c>
      <c r="E11802" s="145">
        <v>21803.402999999998</v>
      </c>
      <c r="F11802" s="145">
        <v>830889.09</v>
      </c>
      <c r="G11802" s="108">
        <v>11</v>
      </c>
      <c r="H11802" s="108">
        <v>29</v>
      </c>
      <c r="I11802" s="108">
        <v>175859.11</v>
      </c>
      <c r="J11802" s="141" t="s">
        <v>9164</v>
      </c>
      <c r="K11802" s="145">
        <v>163932.44</v>
      </c>
      <c r="L11802" s="134" t="s">
        <v>9165</v>
      </c>
      <c r="M11802" s="108">
        <v>567.00800000000004</v>
      </c>
      <c r="N11802" s="108">
        <v>3092.2289999999998</v>
      </c>
      <c r="O11802" s="108">
        <v>5</v>
      </c>
      <c r="P11802" s="108">
        <v>65</v>
      </c>
      <c r="Q11802" s="108">
        <v>254.00200000000001</v>
      </c>
      <c r="R11802" s="108">
        <v>431.00400000000002</v>
      </c>
      <c r="S11802" s="108">
        <v>790.01499999999999</v>
      </c>
    </row>
    <row r="11803" spans="1:19" ht="11.25" thickBot="1" x14ac:dyDescent="0.2">
      <c r="A11803" s="112"/>
    </row>
    <row r="11804" spans="1:19" ht="11.25" thickBot="1" x14ac:dyDescent="0.2">
      <c r="A11804" s="107">
        <v>2</v>
      </c>
      <c r="B11804" s="132">
        <v>0.70651620370370372</v>
      </c>
      <c r="C11804" s="108">
        <v>34645.784</v>
      </c>
      <c r="D11804" s="108">
        <v>14431.996999999999</v>
      </c>
      <c r="E11804" s="145">
        <v>22473.114000000001</v>
      </c>
      <c r="F11804" s="145">
        <v>832267.51</v>
      </c>
      <c r="G11804" s="108">
        <v>11</v>
      </c>
      <c r="H11804" s="108">
        <v>28</v>
      </c>
      <c r="I11804" s="108">
        <v>178474.21</v>
      </c>
      <c r="J11804" s="141" t="s">
        <v>9166</v>
      </c>
      <c r="K11804" s="145">
        <v>168182.12</v>
      </c>
      <c r="L11804" s="134" t="s">
        <v>9167</v>
      </c>
      <c r="M11804" s="108">
        <v>549.00699999999995</v>
      </c>
      <c r="N11804" s="108">
        <v>3120.2339999999999</v>
      </c>
      <c r="O11804" s="108">
        <v>6</v>
      </c>
      <c r="P11804" s="108">
        <v>53</v>
      </c>
      <c r="Q11804" s="108">
        <v>237.001</v>
      </c>
      <c r="R11804" s="108">
        <v>438.005</v>
      </c>
      <c r="S11804" s="108">
        <v>825.01599999999996</v>
      </c>
    </row>
    <row r="11805" spans="1:19" ht="11.25" thickBot="1" x14ac:dyDescent="0.2">
      <c r="A11805" s="112"/>
    </row>
    <row r="11806" spans="1:19" ht="11.25" thickBot="1" x14ac:dyDescent="0.2">
      <c r="A11806" s="107">
        <v>3</v>
      </c>
      <c r="B11806" s="132">
        <v>0.70668981481481474</v>
      </c>
      <c r="C11806" s="108">
        <v>34910.224999999999</v>
      </c>
      <c r="D11806" s="108">
        <v>14436</v>
      </c>
      <c r="E11806" s="145">
        <v>22322.953000000001</v>
      </c>
      <c r="F11806" s="145">
        <v>834036.17</v>
      </c>
      <c r="G11806" s="108">
        <v>8</v>
      </c>
      <c r="H11806" s="108">
        <v>18</v>
      </c>
      <c r="I11806" s="108">
        <v>176824.23</v>
      </c>
      <c r="J11806" s="141" t="s">
        <v>9168</v>
      </c>
      <c r="K11806" s="145">
        <v>168765.81</v>
      </c>
      <c r="L11806" s="134" t="s">
        <v>9169</v>
      </c>
      <c r="M11806" s="108">
        <v>672.01099999999997</v>
      </c>
      <c r="N11806" s="108">
        <v>3142.2370000000001</v>
      </c>
      <c r="O11806" s="108">
        <v>4</v>
      </c>
      <c r="P11806" s="108">
        <v>42</v>
      </c>
      <c r="Q11806" s="108">
        <v>243.001</v>
      </c>
      <c r="R11806" s="108">
        <v>483.00599999999997</v>
      </c>
      <c r="S11806" s="108">
        <v>818.01599999999996</v>
      </c>
    </row>
    <row r="11807" spans="1:19" ht="11.25" thickBot="1" x14ac:dyDescent="0.2">
      <c r="A11807" s="112"/>
    </row>
    <row r="11808" spans="1:19" ht="11.25" thickBot="1" x14ac:dyDescent="0.2">
      <c r="A11808" s="135" t="s">
        <v>362</v>
      </c>
      <c r="B11808" s="112"/>
      <c r="C11808" s="136">
        <v>34708.555999999997</v>
      </c>
      <c r="D11808" s="136">
        <v>14410.315000000001</v>
      </c>
      <c r="E11808" s="140">
        <v>22199.824000000001</v>
      </c>
      <c r="F11808" s="140">
        <v>832397.59</v>
      </c>
      <c r="G11808" s="136">
        <v>10</v>
      </c>
      <c r="H11808" s="136">
        <v>25</v>
      </c>
      <c r="I11808" s="136">
        <v>177052.52</v>
      </c>
      <c r="J11808" s="141" t="s">
        <v>9170</v>
      </c>
      <c r="K11808" s="140">
        <v>166960.12</v>
      </c>
      <c r="L11808" s="134" t="s">
        <v>9171</v>
      </c>
      <c r="M11808" s="136">
        <v>596.00900000000001</v>
      </c>
      <c r="N11808" s="136">
        <v>3118.2330000000002</v>
      </c>
      <c r="O11808" s="136">
        <v>5</v>
      </c>
      <c r="P11808" s="136">
        <v>53.332999999999998</v>
      </c>
      <c r="Q11808" s="136">
        <v>244.66800000000001</v>
      </c>
      <c r="R11808" s="136">
        <v>450.67200000000003</v>
      </c>
      <c r="S11808" s="136">
        <v>811.01599999999996</v>
      </c>
    </row>
    <row r="11809" spans="1:19" ht="11.25" thickBot="1" x14ac:dyDescent="0.2">
      <c r="A11809" s="112"/>
    </row>
    <row r="11810" spans="1:19" ht="11.25" thickBot="1" x14ac:dyDescent="0.2">
      <c r="A11810" s="138" t="s">
        <v>364</v>
      </c>
      <c r="B11810" s="112"/>
      <c r="C11810" s="136">
        <v>178.75</v>
      </c>
      <c r="D11810" s="136">
        <v>41.069000000000003</v>
      </c>
      <c r="E11810" s="140">
        <v>351.42399999999998</v>
      </c>
      <c r="F11810" s="140">
        <v>1577.568</v>
      </c>
      <c r="G11810" s="136">
        <v>1.732</v>
      </c>
      <c r="H11810" s="136">
        <v>6.0830000000000002</v>
      </c>
      <c r="I11810" s="136">
        <v>1322.4110000000001</v>
      </c>
      <c r="J11810" s="141" t="s">
        <v>9172</v>
      </c>
      <c r="K11810" s="140">
        <v>2638.2379999999998</v>
      </c>
      <c r="L11810" s="134" t="s">
        <v>9173</v>
      </c>
      <c r="M11810" s="136">
        <v>66.432000000000002</v>
      </c>
      <c r="N11810" s="136">
        <v>25.064</v>
      </c>
      <c r="O11810" s="136">
        <v>1</v>
      </c>
      <c r="P11810" s="136">
        <v>11.504</v>
      </c>
      <c r="Q11810" s="136">
        <v>8.6219999999999999</v>
      </c>
      <c r="R11810" s="136">
        <v>28.22</v>
      </c>
      <c r="S11810" s="136">
        <v>18.521000000000001</v>
      </c>
    </row>
    <row r="11811" spans="1:19" ht="11.25" thickBot="1" x14ac:dyDescent="0.2">
      <c r="A11811" s="112"/>
    </row>
    <row r="11812" spans="1:19" ht="11.25" thickBot="1" x14ac:dyDescent="0.2">
      <c r="A11812" s="139" t="s">
        <v>366</v>
      </c>
      <c r="B11812" s="112"/>
      <c r="C11812" s="136">
        <v>0.51500000000000001</v>
      </c>
      <c r="D11812" s="136">
        <v>0.28499999999999998</v>
      </c>
      <c r="E11812" s="140">
        <v>1.583</v>
      </c>
      <c r="F11812" s="140">
        <v>0.19</v>
      </c>
      <c r="G11812" s="136">
        <v>17.321000000000002</v>
      </c>
      <c r="H11812" s="136">
        <v>24.331</v>
      </c>
      <c r="I11812" s="136">
        <v>0.747</v>
      </c>
      <c r="J11812" s="141" t="s">
        <v>3658</v>
      </c>
      <c r="K11812" s="140">
        <v>1.58</v>
      </c>
      <c r="L11812" s="134" t="s">
        <v>3837</v>
      </c>
      <c r="M11812" s="136">
        <v>11.146000000000001</v>
      </c>
      <c r="N11812" s="136">
        <v>0.80400000000000005</v>
      </c>
      <c r="O11812" s="136">
        <v>20</v>
      </c>
      <c r="P11812" s="136">
        <v>21.568999999999999</v>
      </c>
      <c r="Q11812" s="136">
        <v>3.524</v>
      </c>
      <c r="R11812" s="136">
        <v>6.2619999999999996</v>
      </c>
      <c r="S11812" s="136">
        <v>2.2839999999999998</v>
      </c>
    </row>
    <row r="11813" spans="1:19" ht="11.25" thickBot="1" x14ac:dyDescent="0.2">
      <c r="A11813" s="112"/>
    </row>
    <row r="11814" spans="1:19" ht="11.25" thickBot="1" x14ac:dyDescent="0.2">
      <c r="A11814" s="106" t="s">
        <v>357</v>
      </c>
      <c r="B11814" s="106" t="s">
        <v>358</v>
      </c>
      <c r="C11814" s="131" t="s">
        <v>34</v>
      </c>
      <c r="D11814" s="131" t="s">
        <v>35</v>
      </c>
      <c r="E11814" s="130" t="s">
        <v>36</v>
      </c>
      <c r="F11814" s="130" t="s">
        <v>37</v>
      </c>
      <c r="G11814" s="130" t="s">
        <v>38</v>
      </c>
      <c r="H11814" s="130" t="s">
        <v>39</v>
      </c>
      <c r="I11814" s="130" t="s">
        <v>40</v>
      </c>
      <c r="J11814" s="130" t="s">
        <v>41</v>
      </c>
      <c r="K11814" s="130" t="s">
        <v>42</v>
      </c>
      <c r="L11814" s="130" t="s">
        <v>43</v>
      </c>
      <c r="M11814" s="130" t="s">
        <v>44</v>
      </c>
      <c r="N11814" s="130" t="s">
        <v>45</v>
      </c>
      <c r="O11814" s="130" t="s">
        <v>46</v>
      </c>
      <c r="P11814" s="130" t="s">
        <v>47</v>
      </c>
      <c r="Q11814" s="130" t="s">
        <v>48</v>
      </c>
      <c r="R11814" s="130" t="s">
        <v>49</v>
      </c>
      <c r="S11814" s="130" t="s">
        <v>50</v>
      </c>
    </row>
    <row r="11815" spans="1:19" ht="11.25" thickBot="1" x14ac:dyDescent="0.2">
      <c r="A11815" s="107">
        <v>1</v>
      </c>
      <c r="B11815" s="132">
        <v>0.70633101851851843</v>
      </c>
      <c r="C11815" s="145">
        <v>379835.32</v>
      </c>
      <c r="D11815" s="134" t="s">
        <v>9174</v>
      </c>
      <c r="E11815" s="108">
        <v>3994.3829999999998</v>
      </c>
      <c r="F11815" s="108">
        <v>311.00200000000001</v>
      </c>
      <c r="G11815" s="108">
        <v>1</v>
      </c>
      <c r="H11815" s="108">
        <v>4845.5630000000001</v>
      </c>
      <c r="I11815" s="108">
        <v>88865.125</v>
      </c>
      <c r="J11815" s="108">
        <v>570517.24</v>
      </c>
      <c r="K11815" s="108">
        <v>5537.7359999999999</v>
      </c>
      <c r="L11815" s="108">
        <v>10551.671</v>
      </c>
      <c r="M11815" s="108">
        <v>1373.0450000000001</v>
      </c>
      <c r="N11815" s="108">
        <v>1016.025</v>
      </c>
      <c r="O11815" s="108">
        <v>154.001</v>
      </c>
      <c r="P11815" s="108">
        <v>182.001</v>
      </c>
      <c r="Q11815" s="108">
        <v>185.001</v>
      </c>
      <c r="R11815" s="108">
        <v>146.001</v>
      </c>
      <c r="S11815" s="108">
        <v>221.001</v>
      </c>
    </row>
    <row r="11816" spans="1:19" ht="11.25" thickBot="1" x14ac:dyDescent="0.2">
      <c r="A11816" s="112"/>
    </row>
    <row r="11817" spans="1:19" ht="11.25" thickBot="1" x14ac:dyDescent="0.2">
      <c r="A11817" s="107">
        <v>2</v>
      </c>
      <c r="B11817" s="132">
        <v>0.70651620370370372</v>
      </c>
      <c r="C11817" s="145">
        <v>385691.44</v>
      </c>
      <c r="D11817" s="134" t="s">
        <v>9175</v>
      </c>
      <c r="E11817" s="108">
        <v>3880.3609999999999</v>
      </c>
      <c r="F11817" s="108">
        <v>289.00200000000001</v>
      </c>
      <c r="G11817" s="108">
        <v>3</v>
      </c>
      <c r="H11817" s="108">
        <v>4930.5829999999996</v>
      </c>
      <c r="I11817" s="108">
        <v>88684.357000000004</v>
      </c>
      <c r="J11817" s="108">
        <v>568689.27</v>
      </c>
      <c r="K11817" s="108">
        <v>6394.9809999999998</v>
      </c>
      <c r="L11817" s="108">
        <v>10609.700999999999</v>
      </c>
      <c r="M11817" s="108">
        <v>1436.05</v>
      </c>
      <c r="N11817" s="108">
        <v>997.024</v>
      </c>
      <c r="O11817" s="108">
        <v>173.001</v>
      </c>
      <c r="P11817" s="108">
        <v>199.001</v>
      </c>
      <c r="Q11817" s="108">
        <v>182.001</v>
      </c>
      <c r="R11817" s="108">
        <v>201.001</v>
      </c>
      <c r="S11817" s="108">
        <v>181.001</v>
      </c>
    </row>
    <row r="11818" spans="1:19" ht="11.25" thickBot="1" x14ac:dyDescent="0.2">
      <c r="A11818" s="112"/>
    </row>
    <row r="11819" spans="1:19" ht="11.25" thickBot="1" x14ac:dyDescent="0.2">
      <c r="A11819" s="107">
        <v>3</v>
      </c>
      <c r="B11819" s="132">
        <v>0.70668981481481474</v>
      </c>
      <c r="C11819" s="145">
        <v>386623.48</v>
      </c>
      <c r="D11819" s="134" t="s">
        <v>9176</v>
      </c>
      <c r="E11819" s="108">
        <v>4049.3939999999998</v>
      </c>
      <c r="F11819" s="108">
        <v>271.00200000000001</v>
      </c>
      <c r="G11819" s="108">
        <v>2</v>
      </c>
      <c r="H11819" s="108">
        <v>4853.5649999999996</v>
      </c>
      <c r="I11819" s="108">
        <v>89529.962</v>
      </c>
      <c r="J11819" s="108">
        <v>572060.71</v>
      </c>
      <c r="K11819" s="108">
        <v>5537.7359999999999</v>
      </c>
      <c r="L11819" s="108">
        <v>10927.865</v>
      </c>
      <c r="M11819" s="108">
        <v>1434.049</v>
      </c>
      <c r="N11819" s="108">
        <v>983.02300000000002</v>
      </c>
      <c r="O11819" s="108">
        <v>158.001</v>
      </c>
      <c r="P11819" s="108">
        <v>175.001</v>
      </c>
      <c r="Q11819" s="108">
        <v>224.001</v>
      </c>
      <c r="R11819" s="108">
        <v>142</v>
      </c>
      <c r="S11819" s="108">
        <v>192.001</v>
      </c>
    </row>
    <row r="11820" spans="1:19" ht="11.25" thickBot="1" x14ac:dyDescent="0.2">
      <c r="A11820" s="112"/>
    </row>
    <row r="11821" spans="1:19" ht="11.25" thickBot="1" x14ac:dyDescent="0.2">
      <c r="A11821" s="135" t="s">
        <v>362</v>
      </c>
      <c r="B11821" s="112"/>
      <c r="C11821" s="140">
        <v>384050.08</v>
      </c>
      <c r="D11821" s="134" t="s">
        <v>9177</v>
      </c>
      <c r="E11821" s="136">
        <v>3974.7130000000002</v>
      </c>
      <c r="F11821" s="136">
        <v>290.33499999999998</v>
      </c>
      <c r="G11821" s="136">
        <v>2</v>
      </c>
      <c r="H11821" s="136">
        <v>4876.5709999999999</v>
      </c>
      <c r="I11821" s="136">
        <v>89026.481</v>
      </c>
      <c r="J11821" s="136">
        <v>570422.41</v>
      </c>
      <c r="K11821" s="136">
        <v>5823.4840000000004</v>
      </c>
      <c r="L11821" s="136">
        <v>10696.413</v>
      </c>
      <c r="M11821" s="136">
        <v>1414.3810000000001</v>
      </c>
      <c r="N11821" s="136">
        <v>998.69100000000003</v>
      </c>
      <c r="O11821" s="136">
        <v>161.667</v>
      </c>
      <c r="P11821" s="136">
        <v>185.334</v>
      </c>
      <c r="Q11821" s="136">
        <v>197.001</v>
      </c>
      <c r="R11821" s="136">
        <v>163.001</v>
      </c>
      <c r="S11821" s="136">
        <v>198.001</v>
      </c>
    </row>
    <row r="11822" spans="1:19" ht="11.25" thickBot="1" x14ac:dyDescent="0.2">
      <c r="A11822" s="112"/>
    </row>
    <row r="11823" spans="1:19" ht="11.25" thickBot="1" x14ac:dyDescent="0.2">
      <c r="A11823" s="138" t="s">
        <v>364</v>
      </c>
      <c r="B11823" s="112"/>
      <c r="C11823" s="140">
        <v>3679.7220000000002</v>
      </c>
      <c r="D11823" s="134" t="s">
        <v>9178</v>
      </c>
      <c r="E11823" s="136">
        <v>86.215999999999994</v>
      </c>
      <c r="F11823" s="136">
        <v>20.033999999999999</v>
      </c>
      <c r="G11823" s="136">
        <v>1</v>
      </c>
      <c r="H11823" s="136">
        <v>46.947000000000003</v>
      </c>
      <c r="I11823" s="136">
        <v>445.29700000000003</v>
      </c>
      <c r="J11823" s="136">
        <v>1687.72</v>
      </c>
      <c r="K11823" s="136">
        <v>494.93099999999998</v>
      </c>
      <c r="L11823" s="136">
        <v>202.53299999999999</v>
      </c>
      <c r="M11823" s="136">
        <v>35.811999999999998</v>
      </c>
      <c r="N11823" s="136">
        <v>16.564</v>
      </c>
      <c r="O11823" s="136">
        <v>10.016999999999999</v>
      </c>
      <c r="P11823" s="136">
        <v>12.342000000000001</v>
      </c>
      <c r="Q11823" s="136">
        <v>23.431000000000001</v>
      </c>
      <c r="R11823" s="136">
        <v>32.97</v>
      </c>
      <c r="S11823" s="136">
        <v>20.664000000000001</v>
      </c>
    </row>
    <row r="11824" spans="1:19" ht="11.25" thickBot="1" x14ac:dyDescent="0.2">
      <c r="A11824" s="112"/>
    </row>
    <row r="11825" spans="1:19" ht="11.25" thickBot="1" x14ac:dyDescent="0.2">
      <c r="A11825" s="139" t="s">
        <v>366</v>
      </c>
      <c r="B11825" s="112"/>
      <c r="C11825" s="140">
        <v>0.95799999999999996</v>
      </c>
      <c r="D11825" s="134" t="s">
        <v>3843</v>
      </c>
      <c r="E11825" s="136">
        <v>2.169</v>
      </c>
      <c r="F11825" s="136">
        <v>6.9</v>
      </c>
      <c r="G11825" s="136">
        <v>50</v>
      </c>
      <c r="H11825" s="136">
        <v>0.96299999999999997</v>
      </c>
      <c r="I11825" s="136">
        <v>0.5</v>
      </c>
      <c r="J11825" s="136">
        <v>0.29599999999999999</v>
      </c>
      <c r="K11825" s="136">
        <v>8.4990000000000006</v>
      </c>
      <c r="L11825" s="136">
        <v>1.893</v>
      </c>
      <c r="M11825" s="136">
        <v>2.532</v>
      </c>
      <c r="N11825" s="136">
        <v>1.659</v>
      </c>
      <c r="O11825" s="136">
        <v>6.1959999999999997</v>
      </c>
      <c r="P11825" s="136">
        <v>6.66</v>
      </c>
      <c r="Q11825" s="136">
        <v>11.894</v>
      </c>
      <c r="R11825" s="136">
        <v>20.227</v>
      </c>
      <c r="S11825" s="136">
        <v>10.436</v>
      </c>
    </row>
    <row r="11826" spans="1:19" ht="11.25" thickBot="1" x14ac:dyDescent="0.2">
      <c r="A11826" s="112"/>
    </row>
    <row r="11827" spans="1:19" ht="11.25" thickBot="1" x14ac:dyDescent="0.2">
      <c r="A11827" s="106" t="s">
        <v>357</v>
      </c>
      <c r="B11827" s="106" t="s">
        <v>358</v>
      </c>
      <c r="C11827" s="130" t="s">
        <v>51</v>
      </c>
      <c r="D11827" s="130" t="s">
        <v>52</v>
      </c>
      <c r="E11827" s="130" t="s">
        <v>53</v>
      </c>
      <c r="F11827" s="130" t="s">
        <v>54</v>
      </c>
      <c r="G11827" s="130" t="s">
        <v>55</v>
      </c>
      <c r="H11827" s="130" t="s">
        <v>56</v>
      </c>
      <c r="I11827" s="130" t="s">
        <v>57</v>
      </c>
      <c r="J11827" s="130" t="s">
        <v>58</v>
      </c>
      <c r="K11827" s="130" t="s">
        <v>59</v>
      </c>
      <c r="L11827" s="130" t="s">
        <v>60</v>
      </c>
      <c r="M11827" s="130" t="s">
        <v>61</v>
      </c>
      <c r="N11827" s="130" t="s">
        <v>62</v>
      </c>
      <c r="O11827" s="130" t="s">
        <v>63</v>
      </c>
      <c r="P11827" s="130" t="s">
        <v>64</v>
      </c>
      <c r="Q11827" s="131" t="s">
        <v>65</v>
      </c>
      <c r="R11827" s="131" t="s">
        <v>66</v>
      </c>
      <c r="S11827" s="130" t="s">
        <v>67</v>
      </c>
    </row>
    <row r="11828" spans="1:19" ht="11.25" thickBot="1" x14ac:dyDescent="0.2">
      <c r="A11828" s="107">
        <v>1</v>
      </c>
      <c r="B11828" s="132">
        <v>0.70633101851851843</v>
      </c>
      <c r="C11828" s="108">
        <v>217.001</v>
      </c>
      <c r="D11828" s="108">
        <v>157.001</v>
      </c>
      <c r="E11828" s="108">
        <v>70</v>
      </c>
      <c r="F11828" s="108">
        <v>88</v>
      </c>
      <c r="G11828" s="108">
        <v>80</v>
      </c>
      <c r="H11828" s="108">
        <v>370.00299999999999</v>
      </c>
      <c r="I11828" s="108">
        <v>1459.0509999999999</v>
      </c>
      <c r="J11828" s="108">
        <v>6125.9</v>
      </c>
      <c r="K11828" s="108">
        <v>8999.9439999999995</v>
      </c>
      <c r="L11828" s="108">
        <v>12</v>
      </c>
      <c r="M11828" s="108">
        <v>7</v>
      </c>
      <c r="N11828" s="108">
        <v>760.01400000000001</v>
      </c>
      <c r="O11828" s="108">
        <v>107</v>
      </c>
      <c r="P11828" s="108">
        <v>10579.686</v>
      </c>
      <c r="Q11828" s="145">
        <v>1747035.4</v>
      </c>
      <c r="R11828" s="134" t="s">
        <v>9179</v>
      </c>
      <c r="S11828" s="108">
        <v>1491.0530000000001</v>
      </c>
    </row>
    <row r="11829" spans="1:19" ht="11.25" thickBot="1" x14ac:dyDescent="0.2">
      <c r="A11829" s="112"/>
    </row>
    <row r="11830" spans="1:19" ht="11.25" thickBot="1" x14ac:dyDescent="0.2">
      <c r="A11830" s="107">
        <v>2</v>
      </c>
      <c r="B11830" s="132">
        <v>0.70651620370370372</v>
      </c>
      <c r="C11830" s="108">
        <v>206.001</v>
      </c>
      <c r="D11830" s="108">
        <v>178.001</v>
      </c>
      <c r="E11830" s="108">
        <v>75</v>
      </c>
      <c r="F11830" s="108">
        <v>81</v>
      </c>
      <c r="G11830" s="108">
        <v>48</v>
      </c>
      <c r="H11830" s="108">
        <v>269.00200000000001</v>
      </c>
      <c r="I11830" s="108">
        <v>1279.039</v>
      </c>
      <c r="J11830" s="108">
        <v>6214.9269999999997</v>
      </c>
      <c r="K11830" s="108">
        <v>9339.0930000000008</v>
      </c>
      <c r="L11830" s="108">
        <v>8</v>
      </c>
      <c r="M11830" s="108">
        <v>9</v>
      </c>
      <c r="N11830" s="108">
        <v>729.01300000000003</v>
      </c>
      <c r="O11830" s="108">
        <v>106</v>
      </c>
      <c r="P11830" s="108">
        <v>10445.618</v>
      </c>
      <c r="Q11830" s="145">
        <v>1784953.3</v>
      </c>
      <c r="R11830" s="134" t="s">
        <v>9180</v>
      </c>
      <c r="S11830" s="108">
        <v>1478.0519999999999</v>
      </c>
    </row>
    <row r="11831" spans="1:19" ht="11.25" thickBot="1" x14ac:dyDescent="0.2">
      <c r="A11831" s="112"/>
    </row>
    <row r="11832" spans="1:19" ht="11.25" thickBot="1" x14ac:dyDescent="0.2">
      <c r="A11832" s="107">
        <v>3</v>
      </c>
      <c r="B11832" s="132">
        <v>0.70668981481481474</v>
      </c>
      <c r="C11832" s="108">
        <v>172.001</v>
      </c>
      <c r="D11832" s="108">
        <v>145</v>
      </c>
      <c r="E11832" s="108">
        <v>73</v>
      </c>
      <c r="F11832" s="108">
        <v>80</v>
      </c>
      <c r="G11832" s="108">
        <v>52</v>
      </c>
      <c r="H11832" s="108">
        <v>253.00200000000001</v>
      </c>
      <c r="I11832" s="108">
        <v>1275.039</v>
      </c>
      <c r="J11832" s="108">
        <v>6366.973</v>
      </c>
      <c r="K11832" s="108">
        <v>9237.0470000000005</v>
      </c>
      <c r="L11832" s="108">
        <v>9</v>
      </c>
      <c r="M11832" s="108">
        <v>9</v>
      </c>
      <c r="N11832" s="108">
        <v>748.01300000000003</v>
      </c>
      <c r="O11832" s="108">
        <v>102</v>
      </c>
      <c r="P11832" s="108">
        <v>10458.625</v>
      </c>
      <c r="Q11832" s="145">
        <v>1794243.7</v>
      </c>
      <c r="R11832" s="134" t="s">
        <v>9181</v>
      </c>
      <c r="S11832" s="108">
        <v>1413.048</v>
      </c>
    </row>
    <row r="11833" spans="1:19" ht="11.25" thickBot="1" x14ac:dyDescent="0.2">
      <c r="A11833" s="112"/>
    </row>
    <row r="11834" spans="1:19" ht="11.25" thickBot="1" x14ac:dyDescent="0.2">
      <c r="A11834" s="135" t="s">
        <v>362</v>
      </c>
      <c r="B11834" s="112"/>
      <c r="C11834" s="136">
        <v>198.334</v>
      </c>
      <c r="D11834" s="136">
        <v>160.001</v>
      </c>
      <c r="E11834" s="136">
        <v>72.667000000000002</v>
      </c>
      <c r="F11834" s="136">
        <v>83</v>
      </c>
      <c r="G11834" s="136">
        <v>60</v>
      </c>
      <c r="H11834" s="136">
        <v>297.33600000000001</v>
      </c>
      <c r="I11834" s="136">
        <v>1337.71</v>
      </c>
      <c r="J11834" s="136">
        <v>6235.933</v>
      </c>
      <c r="K11834" s="136">
        <v>9192.0280000000002</v>
      </c>
      <c r="L11834" s="136">
        <v>9.6669999999999998</v>
      </c>
      <c r="M11834" s="136">
        <v>8.3330000000000002</v>
      </c>
      <c r="N11834" s="136">
        <v>745.68</v>
      </c>
      <c r="O11834" s="136">
        <v>105</v>
      </c>
      <c r="P11834" s="136">
        <v>10494.643</v>
      </c>
      <c r="Q11834" s="140">
        <v>1775410.8</v>
      </c>
      <c r="R11834" s="134" t="s">
        <v>9182</v>
      </c>
      <c r="S11834" s="136">
        <v>1460.7180000000001</v>
      </c>
    </row>
    <row r="11835" spans="1:19" ht="11.25" thickBot="1" x14ac:dyDescent="0.2">
      <c r="A11835" s="112"/>
    </row>
    <row r="11836" spans="1:19" ht="11.25" thickBot="1" x14ac:dyDescent="0.2">
      <c r="A11836" s="138" t="s">
        <v>364</v>
      </c>
      <c r="B11836" s="112"/>
      <c r="C11836" s="136">
        <v>23.459</v>
      </c>
      <c r="D11836" s="136">
        <v>16.702999999999999</v>
      </c>
      <c r="E11836" s="136">
        <v>2.5169999999999999</v>
      </c>
      <c r="F11836" s="136">
        <v>4.359</v>
      </c>
      <c r="G11836" s="136">
        <v>17.436</v>
      </c>
      <c r="H11836" s="136">
        <v>63.439</v>
      </c>
      <c r="I11836" s="136">
        <v>105.104</v>
      </c>
      <c r="J11836" s="136">
        <v>121.901</v>
      </c>
      <c r="K11836" s="136">
        <v>173.999</v>
      </c>
      <c r="L11836" s="136">
        <v>2.0819999999999999</v>
      </c>
      <c r="M11836" s="136">
        <v>1.155</v>
      </c>
      <c r="N11836" s="136">
        <v>15.632</v>
      </c>
      <c r="O11836" s="136">
        <v>2.6459999999999999</v>
      </c>
      <c r="P11836" s="136">
        <v>73.936000000000007</v>
      </c>
      <c r="Q11836" s="140">
        <v>25008.973999999998</v>
      </c>
      <c r="R11836" s="134" t="s">
        <v>9183</v>
      </c>
      <c r="S11836" s="136">
        <v>41.792000000000002</v>
      </c>
    </row>
    <row r="11837" spans="1:19" ht="11.25" thickBot="1" x14ac:dyDescent="0.2">
      <c r="A11837" s="112"/>
    </row>
    <row r="11838" spans="1:19" ht="11.25" thickBot="1" x14ac:dyDescent="0.2">
      <c r="A11838" s="139" t="s">
        <v>366</v>
      </c>
      <c r="B11838" s="112"/>
      <c r="C11838" s="136">
        <v>11.827999999999999</v>
      </c>
      <c r="D11838" s="136">
        <v>10.44</v>
      </c>
      <c r="E11838" s="136">
        <v>3.4630000000000001</v>
      </c>
      <c r="F11838" s="136">
        <v>5.2519999999999998</v>
      </c>
      <c r="G11838" s="136">
        <v>29.059000000000001</v>
      </c>
      <c r="H11838" s="136">
        <v>21.335999999999999</v>
      </c>
      <c r="I11838" s="136">
        <v>7.8570000000000002</v>
      </c>
      <c r="J11838" s="136">
        <v>1.9550000000000001</v>
      </c>
      <c r="K11838" s="136">
        <v>1.893</v>
      </c>
      <c r="L11838" s="136">
        <v>21.533999999999999</v>
      </c>
      <c r="M11838" s="136">
        <v>13.856</v>
      </c>
      <c r="N11838" s="136">
        <v>2.0960000000000001</v>
      </c>
      <c r="O11838" s="136">
        <v>2.52</v>
      </c>
      <c r="P11838" s="136">
        <v>0.70499999999999996</v>
      </c>
      <c r="Q11838" s="140">
        <v>1.409</v>
      </c>
      <c r="R11838" s="134" t="s">
        <v>3849</v>
      </c>
      <c r="S11838" s="136">
        <v>2.8610000000000002</v>
      </c>
    </row>
    <row r="11839" spans="1:19" ht="11.25" thickBot="1" x14ac:dyDescent="0.2">
      <c r="A11839" s="112"/>
    </row>
    <row r="11840" spans="1:19" ht="11.25" thickBot="1" x14ac:dyDescent="0.2">
      <c r="A11840" s="106" t="s">
        <v>357</v>
      </c>
      <c r="B11840" s="106" t="s">
        <v>358</v>
      </c>
      <c r="C11840" s="130" t="s">
        <v>68</v>
      </c>
    </row>
    <row r="11841" spans="1:19" ht="11.25" thickBot="1" x14ac:dyDescent="0.2">
      <c r="A11841" s="107">
        <v>1</v>
      </c>
      <c r="B11841" s="132">
        <v>0.70633101851851843</v>
      </c>
      <c r="C11841" s="108">
        <v>538.00699999999995</v>
      </c>
    </row>
    <row r="11842" spans="1:19" ht="11.25" thickBot="1" x14ac:dyDescent="0.2">
      <c r="A11842" s="112"/>
    </row>
    <row r="11843" spans="1:19" ht="11.25" thickBot="1" x14ac:dyDescent="0.2">
      <c r="A11843" s="107">
        <v>2</v>
      </c>
      <c r="B11843" s="132">
        <v>0.70651620370370372</v>
      </c>
      <c r="C11843" s="108">
        <v>485.00599999999997</v>
      </c>
    </row>
    <row r="11844" spans="1:19" ht="11.25" thickBot="1" x14ac:dyDescent="0.2">
      <c r="A11844" s="112"/>
    </row>
    <row r="11845" spans="1:19" ht="11.25" thickBot="1" x14ac:dyDescent="0.2">
      <c r="A11845" s="107">
        <v>3</v>
      </c>
      <c r="B11845" s="132">
        <v>0.70668981481481474</v>
      </c>
      <c r="C11845" s="108">
        <v>488.00599999999997</v>
      </c>
    </row>
    <row r="11846" spans="1:19" ht="11.25" thickBot="1" x14ac:dyDescent="0.2">
      <c r="A11846" s="112"/>
    </row>
    <row r="11847" spans="1:19" ht="11.25" thickBot="1" x14ac:dyDescent="0.2">
      <c r="A11847" s="135" t="s">
        <v>362</v>
      </c>
      <c r="B11847" s="112"/>
      <c r="C11847" s="136">
        <v>503.673</v>
      </c>
    </row>
    <row r="11848" spans="1:19" ht="11.25" thickBot="1" x14ac:dyDescent="0.2">
      <c r="A11848" s="112"/>
    </row>
    <row r="11849" spans="1:19" ht="11.25" thickBot="1" x14ac:dyDescent="0.2">
      <c r="A11849" s="138" t="s">
        <v>364</v>
      </c>
      <c r="B11849" s="112"/>
      <c r="C11849" s="136">
        <v>29.771999999999998</v>
      </c>
    </row>
    <row r="11850" spans="1:19" ht="11.25" thickBot="1" x14ac:dyDescent="0.2">
      <c r="A11850" s="112"/>
    </row>
    <row r="11851" spans="1:19" ht="11.25" thickBot="1" x14ac:dyDescent="0.2">
      <c r="A11851" s="139" t="s">
        <v>366</v>
      </c>
      <c r="B11851" s="112"/>
      <c r="C11851" s="136">
        <v>5.9109999999999996</v>
      </c>
    </row>
    <row r="11852" spans="1:19" ht="10.5" x14ac:dyDescent="0.15">
      <c r="A11852" s="112"/>
    </row>
    <row r="11853" spans="1:19" x14ac:dyDescent="0.15">
      <c r="A11853" s="129"/>
      <c r="B11853" s="86" t="s">
        <v>3850</v>
      </c>
    </row>
    <row r="11854" spans="1:19" ht="9.75" thickBot="1" x14ac:dyDescent="0.2">
      <c r="A11854" s="81" t="s">
        <v>5871</v>
      </c>
    </row>
    <row r="11855" spans="1:19" ht="11.25" thickBot="1" x14ac:dyDescent="0.2">
      <c r="A11855" s="106" t="s">
        <v>357</v>
      </c>
      <c r="B11855" s="106" t="s">
        <v>358</v>
      </c>
      <c r="C11855" s="130" t="s">
        <v>0</v>
      </c>
      <c r="D11855" s="130" t="s">
        <v>1</v>
      </c>
      <c r="E11855" s="130" t="s">
        <v>2</v>
      </c>
      <c r="F11855" s="130" t="s">
        <v>3</v>
      </c>
      <c r="G11855" s="130" t="s">
        <v>4</v>
      </c>
      <c r="H11855" s="130" t="s">
        <v>5</v>
      </c>
      <c r="I11855" s="131" t="s">
        <v>6</v>
      </c>
      <c r="J11855" s="131" t="s">
        <v>7</v>
      </c>
      <c r="K11855" s="130" t="s">
        <v>8</v>
      </c>
      <c r="L11855" s="130" t="s">
        <v>9</v>
      </c>
      <c r="M11855" s="130" t="s">
        <v>10</v>
      </c>
      <c r="N11855" s="130" t="s">
        <v>11</v>
      </c>
      <c r="O11855" s="130" t="s">
        <v>12</v>
      </c>
      <c r="P11855" s="130" t="s">
        <v>13</v>
      </c>
      <c r="Q11855" s="130" t="s">
        <v>14</v>
      </c>
      <c r="R11855" s="130" t="s">
        <v>15</v>
      </c>
      <c r="S11855" s="130" t="s">
        <v>16</v>
      </c>
    </row>
    <row r="11856" spans="1:19" ht="11.25" thickBot="1" x14ac:dyDescent="0.2">
      <c r="A11856" s="107">
        <v>1</v>
      </c>
      <c r="B11856" s="132">
        <v>0.71148148148148149</v>
      </c>
      <c r="C11856" s="141" t="s">
        <v>9184</v>
      </c>
      <c r="D11856" s="141" t="s">
        <v>9185</v>
      </c>
      <c r="E11856" s="141" t="s">
        <v>9186</v>
      </c>
      <c r="F11856" s="141" t="s">
        <v>9187</v>
      </c>
      <c r="G11856" s="141" t="s">
        <v>9188</v>
      </c>
      <c r="H11856" s="141" t="s">
        <v>9189</v>
      </c>
      <c r="I11856" s="145">
        <v>18137.892</v>
      </c>
      <c r="J11856" s="134" t="s">
        <v>9190</v>
      </c>
      <c r="K11856" s="141" t="s">
        <v>9191</v>
      </c>
      <c r="L11856" s="108">
        <v>99</v>
      </c>
      <c r="M11856" s="108">
        <v>9829.3179999999993</v>
      </c>
      <c r="N11856" s="108">
        <v>29955.521000000001</v>
      </c>
      <c r="O11856" s="141" t="s">
        <v>9192</v>
      </c>
      <c r="P11856" s="108">
        <v>129736.7</v>
      </c>
      <c r="Q11856" s="108">
        <v>8412.6980000000003</v>
      </c>
      <c r="R11856" s="108">
        <v>22440.079000000002</v>
      </c>
      <c r="S11856" s="108">
        <v>108536.99</v>
      </c>
    </row>
    <row r="11857" spans="1:19" ht="11.25" thickBot="1" x14ac:dyDescent="0.2">
      <c r="A11857" s="112"/>
    </row>
    <row r="11858" spans="1:19" ht="11.25" thickBot="1" x14ac:dyDescent="0.2">
      <c r="A11858" s="107">
        <v>2</v>
      </c>
      <c r="B11858" s="132">
        <v>0.71166666666666656</v>
      </c>
      <c r="C11858" s="141" t="s">
        <v>9193</v>
      </c>
      <c r="D11858" s="141" t="s">
        <v>9194</v>
      </c>
      <c r="E11858" s="141" t="s">
        <v>9195</v>
      </c>
      <c r="F11858" s="141" t="s">
        <v>9196</v>
      </c>
      <c r="G11858" s="141" t="s">
        <v>9197</v>
      </c>
      <c r="H11858" s="141" t="s">
        <v>9198</v>
      </c>
      <c r="I11858" s="145">
        <v>18074.837</v>
      </c>
      <c r="J11858" s="134" t="s">
        <v>9199</v>
      </c>
      <c r="K11858" s="141" t="s">
        <v>9200</v>
      </c>
      <c r="L11858" s="108">
        <v>89</v>
      </c>
      <c r="M11858" s="108">
        <v>9908.3559999999998</v>
      </c>
      <c r="N11858" s="108">
        <v>29574.976999999999</v>
      </c>
      <c r="O11858" s="141" t="s">
        <v>9201</v>
      </c>
      <c r="P11858" s="108">
        <v>131827.76999999999</v>
      </c>
      <c r="Q11858" s="108">
        <v>8167.6009999999997</v>
      </c>
      <c r="R11858" s="108">
        <v>22274.901999999998</v>
      </c>
      <c r="S11858" s="108">
        <v>89800.120999999999</v>
      </c>
    </row>
    <row r="11859" spans="1:19" ht="11.25" thickBot="1" x14ac:dyDescent="0.2">
      <c r="A11859" s="112"/>
    </row>
    <row r="11860" spans="1:19" ht="11.25" thickBot="1" x14ac:dyDescent="0.2">
      <c r="A11860" s="107">
        <v>3</v>
      </c>
      <c r="B11860" s="132">
        <v>0.71185185185185185</v>
      </c>
      <c r="C11860" s="141" t="s">
        <v>9202</v>
      </c>
      <c r="D11860" s="141" t="s">
        <v>9203</v>
      </c>
      <c r="E11860" s="141" t="s">
        <v>9204</v>
      </c>
      <c r="F11860" s="141" t="s">
        <v>9205</v>
      </c>
      <c r="G11860" s="141" t="s">
        <v>9206</v>
      </c>
      <c r="H11860" s="141" t="s">
        <v>9207</v>
      </c>
      <c r="I11860" s="145">
        <v>18188.937000000002</v>
      </c>
      <c r="J11860" s="134" t="s">
        <v>9208</v>
      </c>
      <c r="K11860" s="141" t="s">
        <v>9209</v>
      </c>
      <c r="L11860" s="108">
        <v>88</v>
      </c>
      <c r="M11860" s="108">
        <v>9764.2880000000005</v>
      </c>
      <c r="N11860" s="108">
        <v>28918.056</v>
      </c>
      <c r="O11860" s="141" t="s">
        <v>9210</v>
      </c>
      <c r="P11860" s="108">
        <v>131851.92000000001</v>
      </c>
      <c r="Q11860" s="108">
        <v>8260.6370000000006</v>
      </c>
      <c r="R11860" s="108">
        <v>22508.151999999998</v>
      </c>
      <c r="S11860" s="108">
        <v>84340.373999999996</v>
      </c>
    </row>
    <row r="11861" spans="1:19" ht="11.25" thickBot="1" x14ac:dyDescent="0.2">
      <c r="A11861" s="112"/>
    </row>
    <row r="11862" spans="1:19" ht="11.25" thickBot="1" x14ac:dyDescent="0.2">
      <c r="A11862" s="135" t="s">
        <v>362</v>
      </c>
      <c r="B11862" s="112"/>
      <c r="C11862" s="141" t="s">
        <v>9211</v>
      </c>
      <c r="D11862" s="141" t="s">
        <v>9212</v>
      </c>
      <c r="E11862" s="141" t="s">
        <v>9213</v>
      </c>
      <c r="F11862" s="141" t="s">
        <v>9214</v>
      </c>
      <c r="G11862" s="141" t="s">
        <v>9215</v>
      </c>
      <c r="H11862" s="141" t="s">
        <v>9216</v>
      </c>
      <c r="I11862" s="140">
        <v>18133.888999999999</v>
      </c>
      <c r="J11862" s="134" t="s">
        <v>9217</v>
      </c>
      <c r="K11862" s="141" t="s">
        <v>9218</v>
      </c>
      <c r="L11862" s="136">
        <v>92</v>
      </c>
      <c r="M11862" s="136">
        <v>9833.9869999999992</v>
      </c>
      <c r="N11862" s="136">
        <v>29482.850999999999</v>
      </c>
      <c r="O11862" s="141" t="s">
        <v>9219</v>
      </c>
      <c r="P11862" s="136">
        <v>131138.79999999999</v>
      </c>
      <c r="Q11862" s="136">
        <v>8280.3119999999999</v>
      </c>
      <c r="R11862" s="136">
        <v>22407.710999999999</v>
      </c>
      <c r="S11862" s="136">
        <v>94225.828999999998</v>
      </c>
    </row>
    <row r="11863" spans="1:19" ht="11.25" thickBot="1" x14ac:dyDescent="0.2">
      <c r="A11863" s="112"/>
    </row>
    <row r="11864" spans="1:19" ht="11.25" thickBot="1" x14ac:dyDescent="0.2">
      <c r="A11864" s="138" t="s">
        <v>364</v>
      </c>
      <c r="B11864" s="112"/>
      <c r="C11864" s="141" t="s">
        <v>9220</v>
      </c>
      <c r="D11864" s="141" t="s">
        <v>9221</v>
      </c>
      <c r="E11864" s="141" t="s">
        <v>9222</v>
      </c>
      <c r="F11864" s="141" t="s">
        <v>9223</v>
      </c>
      <c r="G11864" s="141" t="s">
        <v>9224</v>
      </c>
      <c r="H11864" s="141" t="s">
        <v>9225</v>
      </c>
      <c r="I11864" s="140">
        <v>57.155000000000001</v>
      </c>
      <c r="J11864" s="134" t="s">
        <v>9226</v>
      </c>
      <c r="K11864" s="141" t="s">
        <v>9227</v>
      </c>
      <c r="L11864" s="136">
        <v>6.0830000000000002</v>
      </c>
      <c r="M11864" s="136">
        <v>72.147000000000006</v>
      </c>
      <c r="N11864" s="136">
        <v>524.83199999999999</v>
      </c>
      <c r="O11864" s="141" t="s">
        <v>9228</v>
      </c>
      <c r="P11864" s="136">
        <v>1214.309</v>
      </c>
      <c r="Q11864" s="136">
        <v>123.72799999999999</v>
      </c>
      <c r="R11864" s="136">
        <v>119.947</v>
      </c>
      <c r="S11864" s="136">
        <v>12690.912</v>
      </c>
    </row>
    <row r="11865" spans="1:19" ht="11.25" thickBot="1" x14ac:dyDescent="0.2">
      <c r="A11865" s="112"/>
    </row>
    <row r="11866" spans="1:19" ht="11.25" thickBot="1" x14ac:dyDescent="0.2">
      <c r="A11866" s="139" t="s">
        <v>366</v>
      </c>
      <c r="B11866" s="112"/>
      <c r="C11866" s="141" t="s">
        <v>1705</v>
      </c>
      <c r="D11866" s="141" t="s">
        <v>9229</v>
      </c>
      <c r="E11866" s="141" t="s">
        <v>9230</v>
      </c>
      <c r="F11866" s="141" t="s">
        <v>5184</v>
      </c>
      <c r="G11866" s="141" t="s">
        <v>9231</v>
      </c>
      <c r="H11866" s="141" t="s">
        <v>6333</v>
      </c>
      <c r="I11866" s="140">
        <v>0.315</v>
      </c>
      <c r="J11866" s="134" t="s">
        <v>2736</v>
      </c>
      <c r="K11866" s="141" t="s">
        <v>1016</v>
      </c>
      <c r="L11866" s="136">
        <v>6.6120000000000001</v>
      </c>
      <c r="M11866" s="136">
        <v>0.73399999999999999</v>
      </c>
      <c r="N11866" s="136">
        <v>1.78</v>
      </c>
      <c r="O11866" s="141" t="s">
        <v>921</v>
      </c>
      <c r="P11866" s="136">
        <v>0.92600000000000005</v>
      </c>
      <c r="Q11866" s="136">
        <v>1.494</v>
      </c>
      <c r="R11866" s="136">
        <v>0.53500000000000003</v>
      </c>
      <c r="S11866" s="136">
        <v>13.468999999999999</v>
      </c>
    </row>
    <row r="11867" spans="1:19" ht="11.25" thickBot="1" x14ac:dyDescent="0.2">
      <c r="A11867" s="112"/>
    </row>
    <row r="11868" spans="1:19" ht="11.25" thickBot="1" x14ac:dyDescent="0.2">
      <c r="A11868" s="106" t="s">
        <v>357</v>
      </c>
      <c r="B11868" s="106" t="s">
        <v>358</v>
      </c>
      <c r="C11868" s="130" t="s">
        <v>17</v>
      </c>
      <c r="D11868" s="130" t="s">
        <v>18</v>
      </c>
      <c r="E11868" s="131" t="s">
        <v>19</v>
      </c>
      <c r="F11868" s="131" t="s">
        <v>20</v>
      </c>
      <c r="G11868" s="130" t="s">
        <v>21</v>
      </c>
      <c r="H11868" s="130" t="s">
        <v>22</v>
      </c>
      <c r="I11868" s="130" t="s">
        <v>23</v>
      </c>
      <c r="J11868" s="130" t="s">
        <v>24</v>
      </c>
      <c r="K11868" s="131" t="s">
        <v>25</v>
      </c>
      <c r="L11868" s="131" t="s">
        <v>26</v>
      </c>
      <c r="M11868" s="130" t="s">
        <v>27</v>
      </c>
      <c r="N11868" s="130" t="s">
        <v>28</v>
      </c>
      <c r="O11868" s="130" t="s">
        <v>29</v>
      </c>
      <c r="P11868" s="130" t="s">
        <v>30</v>
      </c>
      <c r="Q11868" s="130" t="s">
        <v>31</v>
      </c>
      <c r="R11868" s="130" t="s">
        <v>32</v>
      </c>
      <c r="S11868" s="130" t="s">
        <v>33</v>
      </c>
    </row>
    <row r="11869" spans="1:19" ht="11.25" thickBot="1" x14ac:dyDescent="0.2">
      <c r="A11869" s="107">
        <v>1</v>
      </c>
      <c r="B11869" s="132">
        <v>0.71148148148148149</v>
      </c>
      <c r="C11869" s="108">
        <v>63168.622000000003</v>
      </c>
      <c r="D11869" s="108">
        <v>5502.7269999999999</v>
      </c>
      <c r="E11869" s="145">
        <v>21277.86</v>
      </c>
      <c r="F11869" s="145">
        <v>845213.38</v>
      </c>
      <c r="G11869" s="108">
        <v>15</v>
      </c>
      <c r="H11869" s="108">
        <v>43</v>
      </c>
      <c r="I11869" s="108">
        <v>858965.03</v>
      </c>
      <c r="J11869" s="141" t="s">
        <v>9232</v>
      </c>
      <c r="K11869" s="145">
        <v>167181.10999999999</v>
      </c>
      <c r="L11869" s="134" t="s">
        <v>9233</v>
      </c>
      <c r="M11869" s="108">
        <v>766.01400000000001</v>
      </c>
      <c r="N11869" s="108">
        <v>3293.26</v>
      </c>
      <c r="O11869" s="108">
        <v>3</v>
      </c>
      <c r="P11869" s="108">
        <v>87</v>
      </c>
      <c r="Q11869" s="108">
        <v>377.00299999999999</v>
      </c>
      <c r="R11869" s="108">
        <v>1020.025</v>
      </c>
      <c r="S11869" s="108">
        <v>888.01900000000001</v>
      </c>
    </row>
    <row r="11870" spans="1:19" ht="11.25" thickBot="1" x14ac:dyDescent="0.2">
      <c r="A11870" s="112"/>
    </row>
    <row r="11871" spans="1:19" ht="11.25" thickBot="1" x14ac:dyDescent="0.2">
      <c r="A11871" s="107">
        <v>2</v>
      </c>
      <c r="B11871" s="132">
        <v>0.71166666666666656</v>
      </c>
      <c r="C11871" s="108">
        <v>57833.161</v>
      </c>
      <c r="D11871" s="108">
        <v>5429.7079999999996</v>
      </c>
      <c r="E11871" s="145">
        <v>22114.731</v>
      </c>
      <c r="F11871" s="145">
        <v>848206.41</v>
      </c>
      <c r="G11871" s="108">
        <v>16</v>
      </c>
      <c r="H11871" s="108">
        <v>47</v>
      </c>
      <c r="I11871" s="108">
        <v>857220.33</v>
      </c>
      <c r="J11871" s="141" t="s">
        <v>9234</v>
      </c>
      <c r="K11871" s="145">
        <v>169947.35</v>
      </c>
      <c r="L11871" s="134" t="s">
        <v>9235</v>
      </c>
      <c r="M11871" s="108">
        <v>737.01300000000003</v>
      </c>
      <c r="N11871" s="108">
        <v>3177.2420000000002</v>
      </c>
      <c r="O11871" s="108">
        <v>6</v>
      </c>
      <c r="P11871" s="108">
        <v>68</v>
      </c>
      <c r="Q11871" s="108">
        <v>363.00299999999999</v>
      </c>
      <c r="R11871" s="108">
        <v>959.02200000000005</v>
      </c>
      <c r="S11871" s="108">
        <v>880.01900000000001</v>
      </c>
    </row>
    <row r="11872" spans="1:19" ht="11.25" thickBot="1" x14ac:dyDescent="0.2">
      <c r="A11872" s="112"/>
    </row>
    <row r="11873" spans="1:19" ht="11.25" thickBot="1" x14ac:dyDescent="0.2">
      <c r="A11873" s="107">
        <v>3</v>
      </c>
      <c r="B11873" s="132">
        <v>0.71185185185185185</v>
      </c>
      <c r="C11873" s="108">
        <v>57625.587</v>
      </c>
      <c r="D11873" s="108">
        <v>5424.7060000000001</v>
      </c>
      <c r="E11873" s="145">
        <v>22312.941999999999</v>
      </c>
      <c r="F11873" s="145">
        <v>849976.4</v>
      </c>
      <c r="G11873" s="108">
        <v>11</v>
      </c>
      <c r="H11873" s="108">
        <v>39</v>
      </c>
      <c r="I11873" s="108">
        <v>853364.79</v>
      </c>
      <c r="J11873" s="141" t="s">
        <v>9236</v>
      </c>
      <c r="K11873" s="145">
        <v>171767.19</v>
      </c>
      <c r="L11873" s="134" t="s">
        <v>9237</v>
      </c>
      <c r="M11873" s="108">
        <v>699.01199999999994</v>
      </c>
      <c r="N11873" s="108">
        <v>3075.2269999999999</v>
      </c>
      <c r="O11873" s="108">
        <v>4</v>
      </c>
      <c r="P11873" s="108">
        <v>71</v>
      </c>
      <c r="Q11873" s="108">
        <v>335.00299999999999</v>
      </c>
      <c r="R11873" s="108">
        <v>922.02</v>
      </c>
      <c r="S11873" s="108">
        <v>920.02</v>
      </c>
    </row>
    <row r="11874" spans="1:19" ht="11.25" thickBot="1" x14ac:dyDescent="0.2">
      <c r="A11874" s="112"/>
    </row>
    <row r="11875" spans="1:19" ht="11.25" thickBot="1" x14ac:dyDescent="0.2">
      <c r="A11875" s="135" t="s">
        <v>362</v>
      </c>
      <c r="B11875" s="112"/>
      <c r="C11875" s="136">
        <v>59542.455999999998</v>
      </c>
      <c r="D11875" s="136">
        <v>5452.38</v>
      </c>
      <c r="E11875" s="140">
        <v>21901.845000000001</v>
      </c>
      <c r="F11875" s="140">
        <v>847798.73</v>
      </c>
      <c r="G11875" s="136">
        <v>14</v>
      </c>
      <c r="H11875" s="136">
        <v>43</v>
      </c>
      <c r="I11875" s="136">
        <v>856516.71</v>
      </c>
      <c r="J11875" s="141" t="s">
        <v>9238</v>
      </c>
      <c r="K11875" s="140">
        <v>169631.88</v>
      </c>
      <c r="L11875" s="134" t="s">
        <v>9239</v>
      </c>
      <c r="M11875" s="136">
        <v>734.01300000000003</v>
      </c>
      <c r="N11875" s="136">
        <v>3181.91</v>
      </c>
      <c r="O11875" s="136">
        <v>4.3330000000000002</v>
      </c>
      <c r="P11875" s="136">
        <v>75.332999999999998</v>
      </c>
      <c r="Q11875" s="136">
        <v>358.33600000000001</v>
      </c>
      <c r="R11875" s="136">
        <v>967.02200000000005</v>
      </c>
      <c r="S11875" s="136">
        <v>896.01900000000001</v>
      </c>
    </row>
    <row r="11876" spans="1:19" ht="11.25" thickBot="1" x14ac:dyDescent="0.2">
      <c r="A11876" s="112"/>
    </row>
    <row r="11877" spans="1:19" ht="11.25" thickBot="1" x14ac:dyDescent="0.2">
      <c r="A11877" s="138" t="s">
        <v>364</v>
      </c>
      <c r="B11877" s="112"/>
      <c r="C11877" s="136">
        <v>3142.0659999999998</v>
      </c>
      <c r="D11877" s="136">
        <v>43.673000000000002</v>
      </c>
      <c r="E11877" s="140">
        <v>549.399</v>
      </c>
      <c r="F11877" s="140">
        <v>2407.5410000000002</v>
      </c>
      <c r="G11877" s="136">
        <v>2.6459999999999999</v>
      </c>
      <c r="H11877" s="136">
        <v>4</v>
      </c>
      <c r="I11877" s="136">
        <v>2865.6559999999999</v>
      </c>
      <c r="J11877" s="141" t="s">
        <v>9240</v>
      </c>
      <c r="K11877" s="140">
        <v>2309.2579999999998</v>
      </c>
      <c r="L11877" s="134" t="s">
        <v>9241</v>
      </c>
      <c r="M11877" s="136">
        <v>33.601999999999997</v>
      </c>
      <c r="N11877" s="136">
        <v>109.092</v>
      </c>
      <c r="O11877" s="136">
        <v>1.528</v>
      </c>
      <c r="P11877" s="136">
        <v>10.214</v>
      </c>
      <c r="Q11877" s="136">
        <v>21.385999999999999</v>
      </c>
      <c r="R11877" s="136">
        <v>49.49</v>
      </c>
      <c r="S11877" s="136">
        <v>21.167000000000002</v>
      </c>
    </row>
    <row r="11878" spans="1:19" ht="11.25" thickBot="1" x14ac:dyDescent="0.2">
      <c r="A11878" s="112"/>
    </row>
    <row r="11879" spans="1:19" ht="11.25" thickBot="1" x14ac:dyDescent="0.2">
      <c r="A11879" s="139" t="s">
        <v>366</v>
      </c>
      <c r="B11879" s="112"/>
      <c r="C11879" s="136">
        <v>5.2770000000000001</v>
      </c>
      <c r="D11879" s="136">
        <v>0.80100000000000005</v>
      </c>
      <c r="E11879" s="140">
        <v>2.508</v>
      </c>
      <c r="F11879" s="140">
        <v>0.28399999999999997</v>
      </c>
      <c r="G11879" s="136">
        <v>18.898</v>
      </c>
      <c r="H11879" s="136">
        <v>9.3019999999999996</v>
      </c>
      <c r="I11879" s="136">
        <v>0.33500000000000002</v>
      </c>
      <c r="J11879" s="141" t="s">
        <v>5625</v>
      </c>
      <c r="K11879" s="140">
        <v>1.361</v>
      </c>
      <c r="L11879" s="134" t="s">
        <v>3423</v>
      </c>
      <c r="M11879" s="136">
        <v>4.5780000000000003</v>
      </c>
      <c r="N11879" s="136">
        <v>3.4279999999999999</v>
      </c>
      <c r="O11879" s="136">
        <v>35.250999999999998</v>
      </c>
      <c r="P11879" s="136">
        <v>13.558999999999999</v>
      </c>
      <c r="Q11879" s="136">
        <v>5.968</v>
      </c>
      <c r="R11879" s="136">
        <v>5.1180000000000003</v>
      </c>
      <c r="S11879" s="136">
        <v>2.3620000000000001</v>
      </c>
    </row>
    <row r="11880" spans="1:19" ht="11.25" thickBot="1" x14ac:dyDescent="0.2">
      <c r="A11880" s="112"/>
    </row>
    <row r="11881" spans="1:19" ht="11.25" thickBot="1" x14ac:dyDescent="0.2">
      <c r="A11881" s="106" t="s">
        <v>357</v>
      </c>
      <c r="B11881" s="106" t="s">
        <v>358</v>
      </c>
      <c r="C11881" s="131" t="s">
        <v>34</v>
      </c>
      <c r="D11881" s="131" t="s">
        <v>35</v>
      </c>
      <c r="E11881" s="130" t="s">
        <v>36</v>
      </c>
      <c r="F11881" s="130" t="s">
        <v>37</v>
      </c>
      <c r="G11881" s="130" t="s">
        <v>38</v>
      </c>
      <c r="H11881" s="130" t="s">
        <v>39</v>
      </c>
      <c r="I11881" s="130" t="s">
        <v>40</v>
      </c>
      <c r="J11881" s="130" t="s">
        <v>41</v>
      </c>
      <c r="K11881" s="130" t="s">
        <v>42</v>
      </c>
      <c r="L11881" s="130" t="s">
        <v>43</v>
      </c>
      <c r="M11881" s="130" t="s">
        <v>44</v>
      </c>
      <c r="N11881" s="130" t="s">
        <v>45</v>
      </c>
      <c r="O11881" s="130" t="s">
        <v>46</v>
      </c>
      <c r="P11881" s="130" t="s">
        <v>47</v>
      </c>
      <c r="Q11881" s="130" t="s">
        <v>48</v>
      </c>
      <c r="R11881" s="130" t="s">
        <v>49</v>
      </c>
      <c r="S11881" s="130" t="s">
        <v>50</v>
      </c>
    </row>
    <row r="11882" spans="1:19" ht="11.25" thickBot="1" x14ac:dyDescent="0.2">
      <c r="A11882" s="107">
        <v>1</v>
      </c>
      <c r="B11882" s="132">
        <v>0.71148148148148149</v>
      </c>
      <c r="C11882" s="145">
        <v>383747.03</v>
      </c>
      <c r="D11882" s="134" t="s">
        <v>9242</v>
      </c>
      <c r="E11882" s="108">
        <v>2345.1320000000001</v>
      </c>
      <c r="F11882" s="108">
        <v>373.00299999999999</v>
      </c>
      <c r="G11882" s="108">
        <v>1</v>
      </c>
      <c r="H11882" s="108">
        <v>14069.749</v>
      </c>
      <c r="I11882" s="108">
        <v>29435.78</v>
      </c>
      <c r="J11882" s="108">
        <v>190623.12</v>
      </c>
      <c r="K11882" s="108">
        <v>7384.308</v>
      </c>
      <c r="L11882" s="108">
        <v>14021.717000000001</v>
      </c>
      <c r="M11882" s="108">
        <v>1993.095</v>
      </c>
      <c r="N11882" s="108">
        <v>1405.047</v>
      </c>
      <c r="O11882" s="108">
        <v>254.00200000000001</v>
      </c>
      <c r="P11882" s="108">
        <v>179.001</v>
      </c>
      <c r="Q11882" s="108">
        <v>250.001</v>
      </c>
      <c r="R11882" s="108">
        <v>231.001</v>
      </c>
      <c r="S11882" s="108">
        <v>295.00200000000001</v>
      </c>
    </row>
    <row r="11883" spans="1:19" ht="11.25" thickBot="1" x14ac:dyDescent="0.2">
      <c r="A11883" s="112"/>
    </row>
    <row r="11884" spans="1:19" ht="11.25" thickBot="1" x14ac:dyDescent="0.2">
      <c r="A11884" s="107">
        <v>2</v>
      </c>
      <c r="B11884" s="132">
        <v>0.71166666666666656</v>
      </c>
      <c r="C11884" s="145">
        <v>391638.87</v>
      </c>
      <c r="D11884" s="134" t="s">
        <v>9243</v>
      </c>
      <c r="E11884" s="108">
        <v>2226.1190000000001</v>
      </c>
      <c r="F11884" s="108">
        <v>337.00299999999999</v>
      </c>
      <c r="G11884" s="108">
        <v>3</v>
      </c>
      <c r="H11884" s="108">
        <v>13762.544</v>
      </c>
      <c r="I11884" s="108">
        <v>29367.684000000001</v>
      </c>
      <c r="J11884" s="108">
        <v>189419.21</v>
      </c>
      <c r="K11884" s="108">
        <v>7525.3590000000004</v>
      </c>
      <c r="L11884" s="108">
        <v>13956.673000000001</v>
      </c>
      <c r="M11884" s="108">
        <v>1996.096</v>
      </c>
      <c r="N11884" s="108">
        <v>1394.047</v>
      </c>
      <c r="O11884" s="108">
        <v>215.001</v>
      </c>
      <c r="P11884" s="108">
        <v>173.001</v>
      </c>
      <c r="Q11884" s="108">
        <v>291.00200000000001</v>
      </c>
      <c r="R11884" s="108">
        <v>232.001</v>
      </c>
      <c r="S11884" s="108">
        <v>281.00200000000001</v>
      </c>
    </row>
    <row r="11885" spans="1:19" ht="11.25" thickBot="1" x14ac:dyDescent="0.2">
      <c r="A11885" s="112"/>
    </row>
    <row r="11886" spans="1:19" ht="11.25" thickBot="1" x14ac:dyDescent="0.2">
      <c r="A11886" s="107">
        <v>3</v>
      </c>
      <c r="B11886" s="132">
        <v>0.71185185185185185</v>
      </c>
      <c r="C11886" s="145">
        <v>394837.4</v>
      </c>
      <c r="D11886" s="134" t="s">
        <v>9244</v>
      </c>
      <c r="E11886" s="108">
        <v>2112.107</v>
      </c>
      <c r="F11886" s="108">
        <v>323.00299999999999</v>
      </c>
      <c r="G11886" s="108">
        <v>2</v>
      </c>
      <c r="H11886" s="108">
        <v>13959.674999999999</v>
      </c>
      <c r="I11886" s="108">
        <v>29670.113000000001</v>
      </c>
      <c r="J11886" s="108">
        <v>188002.47</v>
      </c>
      <c r="K11886" s="108">
        <v>7533.3620000000001</v>
      </c>
      <c r="L11886" s="108">
        <v>13726.521000000001</v>
      </c>
      <c r="M11886" s="108">
        <v>2043.1</v>
      </c>
      <c r="N11886" s="108">
        <v>1337.0429999999999</v>
      </c>
      <c r="O11886" s="108">
        <v>247.001</v>
      </c>
      <c r="P11886" s="108">
        <v>161.001</v>
      </c>
      <c r="Q11886" s="108">
        <v>245.001</v>
      </c>
      <c r="R11886" s="108">
        <v>247.001</v>
      </c>
      <c r="S11886" s="108">
        <v>264.00200000000001</v>
      </c>
    </row>
    <row r="11887" spans="1:19" ht="11.25" thickBot="1" x14ac:dyDescent="0.2">
      <c r="A11887" s="112"/>
    </row>
    <row r="11888" spans="1:19" ht="11.25" thickBot="1" x14ac:dyDescent="0.2">
      <c r="A11888" s="135" t="s">
        <v>362</v>
      </c>
      <c r="B11888" s="112"/>
      <c r="C11888" s="140">
        <v>390074.43</v>
      </c>
      <c r="D11888" s="134" t="s">
        <v>9245</v>
      </c>
      <c r="E11888" s="136">
        <v>2227.7860000000001</v>
      </c>
      <c r="F11888" s="136">
        <v>344.33600000000001</v>
      </c>
      <c r="G11888" s="136">
        <v>2</v>
      </c>
      <c r="H11888" s="136">
        <v>13930.656000000001</v>
      </c>
      <c r="I11888" s="136">
        <v>29491.192999999999</v>
      </c>
      <c r="J11888" s="136">
        <v>189348.27</v>
      </c>
      <c r="K11888" s="136">
        <v>7481.01</v>
      </c>
      <c r="L11888" s="136">
        <v>13901.637000000001</v>
      </c>
      <c r="M11888" s="136">
        <v>2010.7639999999999</v>
      </c>
      <c r="N11888" s="136">
        <v>1378.712</v>
      </c>
      <c r="O11888" s="136">
        <v>238.66800000000001</v>
      </c>
      <c r="P11888" s="136">
        <v>171.001</v>
      </c>
      <c r="Q11888" s="136">
        <v>262.00200000000001</v>
      </c>
      <c r="R11888" s="136">
        <v>236.66800000000001</v>
      </c>
      <c r="S11888" s="136">
        <v>280.00200000000001</v>
      </c>
    </row>
    <row r="11889" spans="1:19" ht="11.25" thickBot="1" x14ac:dyDescent="0.2">
      <c r="A11889" s="112"/>
    </row>
    <row r="11890" spans="1:19" ht="11.25" thickBot="1" x14ac:dyDescent="0.2">
      <c r="A11890" s="138" t="s">
        <v>364</v>
      </c>
      <c r="B11890" s="112"/>
      <c r="C11890" s="140">
        <v>5708.2969999999996</v>
      </c>
      <c r="D11890" s="134" t="s">
        <v>9246</v>
      </c>
      <c r="E11890" s="136">
        <v>116.521</v>
      </c>
      <c r="F11890" s="136">
        <v>25.794</v>
      </c>
      <c r="G11890" s="136">
        <v>1</v>
      </c>
      <c r="H11890" s="136">
        <v>155.64500000000001</v>
      </c>
      <c r="I11890" s="136">
        <v>158.64599999999999</v>
      </c>
      <c r="J11890" s="136">
        <v>1311.7660000000001</v>
      </c>
      <c r="K11890" s="136">
        <v>83.840999999999994</v>
      </c>
      <c r="L11890" s="136">
        <v>155.10300000000001</v>
      </c>
      <c r="M11890" s="136">
        <v>28.044</v>
      </c>
      <c r="N11890" s="136">
        <v>36.503999999999998</v>
      </c>
      <c r="O11890" s="136">
        <v>20.792999999999999</v>
      </c>
      <c r="P11890" s="136">
        <v>9.1649999999999991</v>
      </c>
      <c r="Q11890" s="136">
        <v>25.239000000000001</v>
      </c>
      <c r="R11890" s="136">
        <v>8.9629999999999992</v>
      </c>
      <c r="S11890" s="136">
        <v>15.523999999999999</v>
      </c>
    </row>
    <row r="11891" spans="1:19" ht="11.25" thickBot="1" x14ac:dyDescent="0.2">
      <c r="A11891" s="112"/>
    </row>
    <row r="11892" spans="1:19" ht="11.25" thickBot="1" x14ac:dyDescent="0.2">
      <c r="A11892" s="139" t="s">
        <v>366</v>
      </c>
      <c r="B11892" s="112"/>
      <c r="C11892" s="140">
        <v>1.4630000000000001</v>
      </c>
      <c r="D11892" s="134" t="s">
        <v>559</v>
      </c>
      <c r="E11892" s="136">
        <v>5.23</v>
      </c>
      <c r="F11892" s="136">
        <v>7.4909999999999997</v>
      </c>
      <c r="G11892" s="136">
        <v>50</v>
      </c>
      <c r="H11892" s="136">
        <v>1.117</v>
      </c>
      <c r="I11892" s="136">
        <v>0.53800000000000003</v>
      </c>
      <c r="J11892" s="136">
        <v>0.69299999999999995</v>
      </c>
      <c r="K11892" s="136">
        <v>1.121</v>
      </c>
      <c r="L11892" s="136">
        <v>1.1160000000000001</v>
      </c>
      <c r="M11892" s="136">
        <v>1.395</v>
      </c>
      <c r="N11892" s="136">
        <v>2.6480000000000001</v>
      </c>
      <c r="O11892" s="136">
        <v>8.7119999999999997</v>
      </c>
      <c r="P11892" s="136">
        <v>5.36</v>
      </c>
      <c r="Q11892" s="136">
        <v>9.6329999999999991</v>
      </c>
      <c r="R11892" s="136">
        <v>3.7869999999999999</v>
      </c>
      <c r="S11892" s="136">
        <v>5.5439999999999996</v>
      </c>
    </row>
    <row r="11893" spans="1:19" ht="11.25" thickBot="1" x14ac:dyDescent="0.2">
      <c r="A11893" s="112"/>
    </row>
    <row r="11894" spans="1:19" ht="11.25" thickBot="1" x14ac:dyDescent="0.2">
      <c r="A11894" s="106" t="s">
        <v>357</v>
      </c>
      <c r="B11894" s="106" t="s">
        <v>358</v>
      </c>
      <c r="C11894" s="130" t="s">
        <v>51</v>
      </c>
      <c r="D11894" s="130" t="s">
        <v>52</v>
      </c>
      <c r="E11894" s="130" t="s">
        <v>53</v>
      </c>
      <c r="F11894" s="130" t="s">
        <v>54</v>
      </c>
      <c r="G11894" s="130" t="s">
        <v>55</v>
      </c>
      <c r="H11894" s="130" t="s">
        <v>56</v>
      </c>
      <c r="I11894" s="130" t="s">
        <v>57</v>
      </c>
      <c r="J11894" s="130" t="s">
        <v>58</v>
      </c>
      <c r="K11894" s="130" t="s">
        <v>59</v>
      </c>
      <c r="L11894" s="130" t="s">
        <v>60</v>
      </c>
      <c r="M11894" s="130" t="s">
        <v>61</v>
      </c>
      <c r="N11894" s="130" t="s">
        <v>62</v>
      </c>
      <c r="O11894" s="130" t="s">
        <v>63</v>
      </c>
      <c r="P11894" s="130" t="s">
        <v>64</v>
      </c>
      <c r="Q11894" s="131" t="s">
        <v>65</v>
      </c>
      <c r="R11894" s="131" t="s">
        <v>66</v>
      </c>
      <c r="S11894" s="130" t="s">
        <v>67</v>
      </c>
    </row>
    <row r="11895" spans="1:19" ht="11.25" thickBot="1" x14ac:dyDescent="0.2">
      <c r="A11895" s="107">
        <v>1</v>
      </c>
      <c r="B11895" s="132">
        <v>0.71148148148148149</v>
      </c>
      <c r="C11895" s="108">
        <v>347.00299999999999</v>
      </c>
      <c r="D11895" s="108">
        <v>214.001</v>
      </c>
      <c r="E11895" s="108">
        <v>90</v>
      </c>
      <c r="F11895" s="108">
        <v>131</v>
      </c>
      <c r="G11895" s="108">
        <v>61</v>
      </c>
      <c r="H11895" s="108">
        <v>288.00200000000001</v>
      </c>
      <c r="I11895" s="108">
        <v>1950.0909999999999</v>
      </c>
      <c r="J11895" s="108">
        <v>9560.1929999999993</v>
      </c>
      <c r="K11895" s="108">
        <v>14375.958000000001</v>
      </c>
      <c r="L11895" s="108">
        <v>14</v>
      </c>
      <c r="M11895" s="108">
        <v>12</v>
      </c>
      <c r="N11895" s="108">
        <v>1148.0319999999999</v>
      </c>
      <c r="O11895" s="108">
        <v>218.001</v>
      </c>
      <c r="P11895" s="108">
        <v>31598.946</v>
      </c>
      <c r="Q11895" s="145">
        <v>1737957.3</v>
      </c>
      <c r="R11895" s="134" t="s">
        <v>9247</v>
      </c>
      <c r="S11895" s="108">
        <v>3955.375</v>
      </c>
    </row>
    <row r="11896" spans="1:19" ht="11.25" thickBot="1" x14ac:dyDescent="0.2">
      <c r="A11896" s="112"/>
    </row>
    <row r="11897" spans="1:19" ht="11.25" thickBot="1" x14ac:dyDescent="0.2">
      <c r="A11897" s="107">
        <v>2</v>
      </c>
      <c r="B11897" s="132">
        <v>0.71166666666666656</v>
      </c>
      <c r="C11897" s="108">
        <v>250.001</v>
      </c>
      <c r="D11897" s="108">
        <v>210.001</v>
      </c>
      <c r="E11897" s="108">
        <v>81</v>
      </c>
      <c r="F11897" s="108">
        <v>113</v>
      </c>
      <c r="G11897" s="108">
        <v>77</v>
      </c>
      <c r="H11897" s="108">
        <v>214.001</v>
      </c>
      <c r="I11897" s="108">
        <v>1985.095</v>
      </c>
      <c r="J11897" s="108">
        <v>9634.2270000000008</v>
      </c>
      <c r="K11897" s="108">
        <v>14508.05</v>
      </c>
      <c r="L11897" s="108">
        <v>9</v>
      </c>
      <c r="M11897" s="108">
        <v>9</v>
      </c>
      <c r="N11897" s="108">
        <v>1130.0309999999999</v>
      </c>
      <c r="O11897" s="108">
        <v>210.001</v>
      </c>
      <c r="P11897" s="108">
        <v>25016.01</v>
      </c>
      <c r="Q11897" s="145">
        <v>1779265.2</v>
      </c>
      <c r="R11897" s="134" t="s">
        <v>9248</v>
      </c>
      <c r="S11897" s="108">
        <v>3891.3629999999998</v>
      </c>
    </row>
    <row r="11898" spans="1:19" ht="11.25" thickBot="1" x14ac:dyDescent="0.2">
      <c r="A11898" s="112"/>
    </row>
    <row r="11899" spans="1:19" ht="11.25" thickBot="1" x14ac:dyDescent="0.2">
      <c r="A11899" s="107">
        <v>3</v>
      </c>
      <c r="B11899" s="132">
        <v>0.71185185185185185</v>
      </c>
      <c r="C11899" s="108">
        <v>258.00200000000001</v>
      </c>
      <c r="D11899" s="108">
        <v>198.001</v>
      </c>
      <c r="E11899" s="108">
        <v>93</v>
      </c>
      <c r="F11899" s="108">
        <v>132</v>
      </c>
      <c r="G11899" s="108">
        <v>102</v>
      </c>
      <c r="H11899" s="108">
        <v>264.00200000000001</v>
      </c>
      <c r="I11899" s="108">
        <v>1944.0909999999999</v>
      </c>
      <c r="J11899" s="108">
        <v>9575.2000000000007</v>
      </c>
      <c r="K11899" s="108">
        <v>14438.001</v>
      </c>
      <c r="L11899" s="108">
        <v>10</v>
      </c>
      <c r="M11899" s="108">
        <v>7</v>
      </c>
      <c r="N11899" s="108">
        <v>1167.0329999999999</v>
      </c>
      <c r="O11899" s="108">
        <v>201.001</v>
      </c>
      <c r="P11899" s="108">
        <v>22869.545999999998</v>
      </c>
      <c r="Q11899" s="145">
        <v>1784028.9</v>
      </c>
      <c r="R11899" s="134" t="s">
        <v>9249</v>
      </c>
      <c r="S11899" s="108">
        <v>3969.3780000000002</v>
      </c>
    </row>
    <row r="11900" spans="1:19" ht="11.25" thickBot="1" x14ac:dyDescent="0.2">
      <c r="A11900" s="112"/>
    </row>
    <row r="11901" spans="1:19" ht="11.25" thickBot="1" x14ac:dyDescent="0.2">
      <c r="A11901" s="135" t="s">
        <v>362</v>
      </c>
      <c r="B11901" s="112"/>
      <c r="C11901" s="136">
        <v>285.00200000000001</v>
      </c>
      <c r="D11901" s="136">
        <v>207.334</v>
      </c>
      <c r="E11901" s="136">
        <v>88</v>
      </c>
      <c r="F11901" s="136">
        <v>125.334</v>
      </c>
      <c r="G11901" s="136">
        <v>80</v>
      </c>
      <c r="H11901" s="136">
        <v>255.33500000000001</v>
      </c>
      <c r="I11901" s="136">
        <v>1959.759</v>
      </c>
      <c r="J11901" s="136">
        <v>9589.8729999999996</v>
      </c>
      <c r="K11901" s="136">
        <v>14440.67</v>
      </c>
      <c r="L11901" s="136">
        <v>11</v>
      </c>
      <c r="M11901" s="136">
        <v>9.3330000000000002</v>
      </c>
      <c r="N11901" s="136">
        <v>1148.365</v>
      </c>
      <c r="O11901" s="136">
        <v>209.66800000000001</v>
      </c>
      <c r="P11901" s="136">
        <v>26494.833999999999</v>
      </c>
      <c r="Q11901" s="140">
        <v>1767083.8</v>
      </c>
      <c r="R11901" s="134" t="s">
        <v>9250</v>
      </c>
      <c r="S11901" s="136">
        <v>3938.7060000000001</v>
      </c>
    </row>
    <row r="11902" spans="1:19" ht="11.25" thickBot="1" x14ac:dyDescent="0.2">
      <c r="A11902" s="112"/>
    </row>
    <row r="11903" spans="1:19" ht="11.25" thickBot="1" x14ac:dyDescent="0.2">
      <c r="A11903" s="138" t="s">
        <v>364</v>
      </c>
      <c r="B11903" s="112"/>
      <c r="C11903" s="136">
        <v>53.843000000000004</v>
      </c>
      <c r="D11903" s="136">
        <v>8.327</v>
      </c>
      <c r="E11903" s="136">
        <v>6.2450000000000001</v>
      </c>
      <c r="F11903" s="136">
        <v>10.693</v>
      </c>
      <c r="G11903" s="136">
        <v>20.664000000000001</v>
      </c>
      <c r="H11903" s="136">
        <v>37.753999999999998</v>
      </c>
      <c r="I11903" s="136">
        <v>22.146000000000001</v>
      </c>
      <c r="J11903" s="136">
        <v>39.137999999999998</v>
      </c>
      <c r="K11903" s="136">
        <v>66.085999999999999</v>
      </c>
      <c r="L11903" s="136">
        <v>2.6459999999999999</v>
      </c>
      <c r="M11903" s="136">
        <v>2.5169999999999999</v>
      </c>
      <c r="N11903" s="136">
        <v>18.503</v>
      </c>
      <c r="O11903" s="136">
        <v>8.5050000000000008</v>
      </c>
      <c r="P11903" s="136">
        <v>4548.7139999999999</v>
      </c>
      <c r="Q11903" s="140">
        <v>25336.527999999998</v>
      </c>
      <c r="R11903" s="134" t="s">
        <v>9251</v>
      </c>
      <c r="S11903" s="136">
        <v>41.593000000000004</v>
      </c>
    </row>
    <row r="11904" spans="1:19" ht="11.25" thickBot="1" x14ac:dyDescent="0.2">
      <c r="A11904" s="112"/>
    </row>
    <row r="11905" spans="1:19" ht="11.25" thickBot="1" x14ac:dyDescent="0.2">
      <c r="A11905" s="139" t="s">
        <v>366</v>
      </c>
      <c r="B11905" s="112"/>
      <c r="C11905" s="136">
        <v>18.891999999999999</v>
      </c>
      <c r="D11905" s="136">
        <v>4.016</v>
      </c>
      <c r="E11905" s="136">
        <v>7.0970000000000004</v>
      </c>
      <c r="F11905" s="136">
        <v>8.5310000000000006</v>
      </c>
      <c r="G11905" s="136">
        <v>25.83</v>
      </c>
      <c r="H11905" s="136">
        <v>14.786</v>
      </c>
      <c r="I11905" s="136">
        <v>1.1299999999999999</v>
      </c>
      <c r="J11905" s="136">
        <v>0.40799999999999997</v>
      </c>
      <c r="K11905" s="136">
        <v>0.45800000000000002</v>
      </c>
      <c r="L11905" s="136">
        <v>24.052</v>
      </c>
      <c r="M11905" s="136">
        <v>26.963999999999999</v>
      </c>
      <c r="N11905" s="136">
        <v>1.611</v>
      </c>
      <c r="O11905" s="136">
        <v>4.056</v>
      </c>
      <c r="P11905" s="136">
        <v>17.167999999999999</v>
      </c>
      <c r="Q11905" s="140">
        <v>1.4339999999999999</v>
      </c>
      <c r="R11905" s="134" t="s">
        <v>3921</v>
      </c>
      <c r="S11905" s="136">
        <v>1.056</v>
      </c>
    </row>
    <row r="11906" spans="1:19" ht="11.25" thickBot="1" x14ac:dyDescent="0.2">
      <c r="A11906" s="112"/>
    </row>
    <row r="11907" spans="1:19" ht="11.25" thickBot="1" x14ac:dyDescent="0.2">
      <c r="A11907" s="106" t="s">
        <v>357</v>
      </c>
      <c r="B11907" s="106" t="s">
        <v>358</v>
      </c>
      <c r="C11907" s="130" t="s">
        <v>68</v>
      </c>
    </row>
    <row r="11908" spans="1:19" ht="11.25" thickBot="1" x14ac:dyDescent="0.2">
      <c r="A11908" s="107">
        <v>1</v>
      </c>
      <c r="B11908" s="132">
        <v>0.71148148148148149</v>
      </c>
      <c r="C11908" s="108">
        <v>711.01199999999994</v>
      </c>
    </row>
    <row r="11909" spans="1:19" ht="11.25" thickBot="1" x14ac:dyDescent="0.2">
      <c r="A11909" s="112"/>
    </row>
    <row r="11910" spans="1:19" ht="11.25" thickBot="1" x14ac:dyDescent="0.2">
      <c r="A11910" s="107">
        <v>2</v>
      </c>
      <c r="B11910" s="132">
        <v>0.71166666666666656</v>
      </c>
      <c r="C11910" s="108">
        <v>712.01199999999994</v>
      </c>
    </row>
    <row r="11911" spans="1:19" ht="11.25" thickBot="1" x14ac:dyDescent="0.2">
      <c r="A11911" s="112"/>
    </row>
    <row r="11912" spans="1:19" ht="11.25" thickBot="1" x14ac:dyDescent="0.2">
      <c r="A11912" s="107">
        <v>3</v>
      </c>
      <c r="B11912" s="132">
        <v>0.71185185185185185</v>
      </c>
      <c r="C11912" s="108">
        <v>670.01099999999997</v>
      </c>
    </row>
    <row r="11913" spans="1:19" ht="11.25" thickBot="1" x14ac:dyDescent="0.2">
      <c r="A11913" s="112"/>
    </row>
    <row r="11914" spans="1:19" ht="11.25" thickBot="1" x14ac:dyDescent="0.2">
      <c r="A11914" s="135" t="s">
        <v>362</v>
      </c>
      <c r="B11914" s="112"/>
      <c r="C11914" s="136">
        <v>697.678</v>
      </c>
    </row>
    <row r="11915" spans="1:19" ht="11.25" thickBot="1" x14ac:dyDescent="0.2">
      <c r="A11915" s="112"/>
    </row>
    <row r="11916" spans="1:19" ht="11.25" thickBot="1" x14ac:dyDescent="0.2">
      <c r="A11916" s="138" t="s">
        <v>364</v>
      </c>
      <c r="B11916" s="112"/>
      <c r="C11916" s="136">
        <v>23.966000000000001</v>
      </c>
    </row>
    <row r="11917" spans="1:19" ht="11.25" thickBot="1" x14ac:dyDescent="0.2">
      <c r="A11917" s="112"/>
    </row>
    <row r="11918" spans="1:19" ht="11.25" thickBot="1" x14ac:dyDescent="0.2">
      <c r="A11918" s="139" t="s">
        <v>366</v>
      </c>
      <c r="B11918" s="112"/>
      <c r="C11918" s="136">
        <v>3.4350000000000001</v>
      </c>
    </row>
    <row r="11919" spans="1:19" ht="10.5" x14ac:dyDescent="0.15">
      <c r="A11919" s="112"/>
    </row>
    <row r="11920" spans="1:19" x14ac:dyDescent="0.15">
      <c r="A11920" s="129"/>
      <c r="B11920" s="86" t="s">
        <v>3922</v>
      </c>
    </row>
    <row r="11921" spans="1:19" ht="9.75" thickBot="1" x14ac:dyDescent="0.2">
      <c r="A11921" s="81" t="s">
        <v>5871</v>
      </c>
    </row>
    <row r="11922" spans="1:19" ht="11.25" thickBot="1" x14ac:dyDescent="0.2">
      <c r="A11922" s="106" t="s">
        <v>357</v>
      </c>
      <c r="B11922" s="106" t="s">
        <v>358</v>
      </c>
      <c r="C11922" s="130" t="s">
        <v>0</v>
      </c>
      <c r="D11922" s="130" t="s">
        <v>1</v>
      </c>
      <c r="E11922" s="130" t="s">
        <v>2</v>
      </c>
      <c r="F11922" s="130" t="s">
        <v>3</v>
      </c>
      <c r="G11922" s="130" t="s">
        <v>4</v>
      </c>
      <c r="H11922" s="130" t="s">
        <v>5</v>
      </c>
      <c r="I11922" s="131" t="s">
        <v>6</v>
      </c>
      <c r="J11922" s="131" t="s">
        <v>7</v>
      </c>
      <c r="K11922" s="130" t="s">
        <v>8</v>
      </c>
      <c r="L11922" s="130" t="s">
        <v>9</v>
      </c>
      <c r="M11922" s="130" t="s">
        <v>10</v>
      </c>
      <c r="N11922" s="130" t="s">
        <v>11</v>
      </c>
      <c r="O11922" s="130" t="s">
        <v>12</v>
      </c>
      <c r="P11922" s="130" t="s">
        <v>13</v>
      </c>
      <c r="Q11922" s="130" t="s">
        <v>14</v>
      </c>
      <c r="R11922" s="130" t="s">
        <v>15</v>
      </c>
      <c r="S11922" s="130" t="s">
        <v>16</v>
      </c>
    </row>
    <row r="11923" spans="1:19" ht="11.25" thickBot="1" x14ac:dyDescent="0.2">
      <c r="A11923" s="107">
        <v>1</v>
      </c>
      <c r="B11923" s="132">
        <v>0.71665509259259252</v>
      </c>
      <c r="C11923" s="141" t="s">
        <v>9252</v>
      </c>
      <c r="D11923" s="141" t="s">
        <v>9253</v>
      </c>
      <c r="E11923" s="141" t="s">
        <v>9254</v>
      </c>
      <c r="F11923" s="141" t="s">
        <v>9255</v>
      </c>
      <c r="G11923" s="141" t="s">
        <v>9256</v>
      </c>
      <c r="H11923" s="141" t="s">
        <v>9257</v>
      </c>
      <c r="I11923" s="145">
        <v>18316.047999999999</v>
      </c>
      <c r="J11923" s="134" t="s">
        <v>9258</v>
      </c>
      <c r="K11923" s="108">
        <v>1303635.8</v>
      </c>
      <c r="L11923" s="108">
        <v>98</v>
      </c>
      <c r="M11923" s="108">
        <v>7757.4440000000004</v>
      </c>
      <c r="N11923" s="108">
        <v>26207.473999999998</v>
      </c>
      <c r="O11923" s="108">
        <v>1208171.1000000001</v>
      </c>
      <c r="P11923" s="108">
        <v>141966.06</v>
      </c>
      <c r="Q11923" s="108">
        <v>5087.6210000000001</v>
      </c>
      <c r="R11923" s="108">
        <v>13597.436</v>
      </c>
      <c r="S11923" s="108">
        <v>38217.021000000001</v>
      </c>
    </row>
    <row r="11924" spans="1:19" ht="11.25" thickBot="1" x14ac:dyDescent="0.2">
      <c r="A11924" s="112"/>
    </row>
    <row r="11925" spans="1:19" ht="11.25" thickBot="1" x14ac:dyDescent="0.2">
      <c r="A11925" s="107">
        <v>2</v>
      </c>
      <c r="B11925" s="132">
        <v>0.71682870370370377</v>
      </c>
      <c r="C11925" s="141" t="s">
        <v>9259</v>
      </c>
      <c r="D11925" s="141" t="s">
        <v>9260</v>
      </c>
      <c r="E11925" s="141" t="s">
        <v>9261</v>
      </c>
      <c r="F11925" s="141" t="s">
        <v>9262</v>
      </c>
      <c r="G11925" s="141" t="s">
        <v>9263</v>
      </c>
      <c r="H11925" s="141" t="s">
        <v>9264</v>
      </c>
      <c r="I11925" s="145">
        <v>18487.199000000001</v>
      </c>
      <c r="J11925" s="134" t="s">
        <v>9265</v>
      </c>
      <c r="K11925" s="108">
        <v>1282596.2</v>
      </c>
      <c r="L11925" s="108">
        <v>101</v>
      </c>
      <c r="M11925" s="108">
        <v>7893.4949999999999</v>
      </c>
      <c r="N11925" s="108">
        <v>26722.127</v>
      </c>
      <c r="O11925" s="108">
        <v>1210758</v>
      </c>
      <c r="P11925" s="108">
        <v>143464.26999999999</v>
      </c>
      <c r="Q11925" s="108">
        <v>5048.6120000000001</v>
      </c>
      <c r="R11925" s="108">
        <v>13718.514999999999</v>
      </c>
      <c r="S11925" s="108">
        <v>38943.364000000001</v>
      </c>
    </row>
    <row r="11926" spans="1:19" ht="11.25" thickBot="1" x14ac:dyDescent="0.2">
      <c r="A11926" s="112"/>
    </row>
    <row r="11927" spans="1:19" ht="11.25" thickBot="1" x14ac:dyDescent="0.2">
      <c r="A11927" s="107">
        <v>3</v>
      </c>
      <c r="B11927" s="132">
        <v>0.71701388888888884</v>
      </c>
      <c r="C11927" s="141" t="s">
        <v>9266</v>
      </c>
      <c r="D11927" s="141" t="s">
        <v>9267</v>
      </c>
      <c r="E11927" s="141" t="s">
        <v>9268</v>
      </c>
      <c r="F11927" s="141" t="s">
        <v>9269</v>
      </c>
      <c r="G11927" s="141" t="s">
        <v>9270</v>
      </c>
      <c r="H11927" s="141" t="s">
        <v>9271</v>
      </c>
      <c r="I11927" s="145">
        <v>18847.522000000001</v>
      </c>
      <c r="J11927" s="134" t="s">
        <v>9272</v>
      </c>
      <c r="K11927" s="108">
        <v>1295328.8999999999</v>
      </c>
      <c r="L11927" s="108">
        <v>112</v>
      </c>
      <c r="M11927" s="108">
        <v>7882.491</v>
      </c>
      <c r="N11927" s="108">
        <v>25523.625</v>
      </c>
      <c r="O11927" s="108">
        <v>1209024.5</v>
      </c>
      <c r="P11927" s="108">
        <v>143562.95000000001</v>
      </c>
      <c r="Q11927" s="108">
        <v>5011.6030000000001</v>
      </c>
      <c r="R11927" s="108">
        <v>13555.409</v>
      </c>
      <c r="S11927" s="108">
        <v>38299.171999999999</v>
      </c>
    </row>
    <row r="11928" spans="1:19" ht="11.25" thickBot="1" x14ac:dyDescent="0.2">
      <c r="A11928" s="112"/>
    </row>
    <row r="11929" spans="1:19" ht="11.25" thickBot="1" x14ac:dyDescent="0.2">
      <c r="A11929" s="135" t="s">
        <v>362</v>
      </c>
      <c r="B11929" s="112"/>
      <c r="C11929" s="141" t="s">
        <v>9273</v>
      </c>
      <c r="D11929" s="141" t="s">
        <v>9274</v>
      </c>
      <c r="E11929" s="141" t="s">
        <v>9275</v>
      </c>
      <c r="F11929" s="141" t="s">
        <v>9276</v>
      </c>
      <c r="G11929" s="141" t="s">
        <v>9277</v>
      </c>
      <c r="H11929" s="141" t="s">
        <v>9278</v>
      </c>
      <c r="I11929" s="140">
        <v>18550.256000000001</v>
      </c>
      <c r="J11929" s="134" t="s">
        <v>9279</v>
      </c>
      <c r="K11929" s="136">
        <v>1293853.6000000001</v>
      </c>
      <c r="L11929" s="136">
        <v>103.667</v>
      </c>
      <c r="M11929" s="136">
        <v>7844.4769999999999</v>
      </c>
      <c r="N11929" s="136">
        <v>26151.075000000001</v>
      </c>
      <c r="O11929" s="136">
        <v>1209317.8999999999</v>
      </c>
      <c r="P11929" s="136">
        <v>142997.76000000001</v>
      </c>
      <c r="Q11929" s="136">
        <v>5049.2790000000005</v>
      </c>
      <c r="R11929" s="136">
        <v>13623.787</v>
      </c>
      <c r="S11929" s="136">
        <v>38486.519</v>
      </c>
    </row>
    <row r="11930" spans="1:19" ht="11.25" thickBot="1" x14ac:dyDescent="0.2">
      <c r="A11930" s="112"/>
    </row>
    <row r="11931" spans="1:19" ht="11.25" thickBot="1" x14ac:dyDescent="0.2">
      <c r="A11931" s="138" t="s">
        <v>364</v>
      </c>
      <c r="B11931" s="112"/>
      <c r="C11931" s="141" t="s">
        <v>9280</v>
      </c>
      <c r="D11931" s="141" t="s">
        <v>9281</v>
      </c>
      <c r="E11931" s="141" t="s">
        <v>9282</v>
      </c>
      <c r="F11931" s="141" t="s">
        <v>9283</v>
      </c>
      <c r="G11931" s="141" t="s">
        <v>9284</v>
      </c>
      <c r="H11931" s="141" t="s">
        <v>9285</v>
      </c>
      <c r="I11931" s="140">
        <v>271.29000000000002</v>
      </c>
      <c r="J11931" s="134" t="s">
        <v>9286</v>
      </c>
      <c r="K11931" s="136">
        <v>10597.07</v>
      </c>
      <c r="L11931" s="136">
        <v>7.3710000000000004</v>
      </c>
      <c r="M11931" s="136">
        <v>75.572999999999993</v>
      </c>
      <c r="N11931" s="136">
        <v>601.23800000000006</v>
      </c>
      <c r="O11931" s="136">
        <v>1318.153</v>
      </c>
      <c r="P11931" s="136">
        <v>894.83900000000006</v>
      </c>
      <c r="Q11931" s="136">
        <v>38.014000000000003</v>
      </c>
      <c r="R11931" s="136">
        <v>84.686000000000007</v>
      </c>
      <c r="S11931" s="136">
        <v>397.76600000000002</v>
      </c>
    </row>
    <row r="11932" spans="1:19" ht="11.25" thickBot="1" x14ac:dyDescent="0.2">
      <c r="A11932" s="112"/>
    </row>
    <row r="11933" spans="1:19" ht="11.25" thickBot="1" x14ac:dyDescent="0.2">
      <c r="A11933" s="139" t="s">
        <v>366</v>
      </c>
      <c r="B11933" s="112"/>
      <c r="C11933" s="141" t="s">
        <v>9287</v>
      </c>
      <c r="D11933" s="141" t="s">
        <v>3954</v>
      </c>
      <c r="E11933" s="141" t="s">
        <v>9288</v>
      </c>
      <c r="F11933" s="141" t="s">
        <v>3457</v>
      </c>
      <c r="G11933" s="141" t="s">
        <v>9289</v>
      </c>
      <c r="H11933" s="141" t="s">
        <v>9290</v>
      </c>
      <c r="I11933" s="140">
        <v>1.462</v>
      </c>
      <c r="J11933" s="134" t="s">
        <v>980</v>
      </c>
      <c r="K11933" s="136">
        <v>0.81899999999999995</v>
      </c>
      <c r="L11933" s="136">
        <v>7.11</v>
      </c>
      <c r="M11933" s="136">
        <v>0.96299999999999997</v>
      </c>
      <c r="N11933" s="136">
        <v>2.2989999999999999</v>
      </c>
      <c r="O11933" s="136">
        <v>0.109</v>
      </c>
      <c r="P11933" s="136">
        <v>0.626</v>
      </c>
      <c r="Q11933" s="136">
        <v>0.753</v>
      </c>
      <c r="R11933" s="136">
        <v>0.622</v>
      </c>
      <c r="S11933" s="136">
        <v>1.034</v>
      </c>
    </row>
    <row r="11934" spans="1:19" ht="11.25" thickBot="1" x14ac:dyDescent="0.2">
      <c r="A11934" s="112"/>
    </row>
    <row r="11935" spans="1:19" ht="11.25" thickBot="1" x14ac:dyDescent="0.2">
      <c r="A11935" s="106" t="s">
        <v>357</v>
      </c>
      <c r="B11935" s="106" t="s">
        <v>358</v>
      </c>
      <c r="C11935" s="130" t="s">
        <v>17</v>
      </c>
      <c r="D11935" s="130" t="s">
        <v>18</v>
      </c>
      <c r="E11935" s="131" t="s">
        <v>19</v>
      </c>
      <c r="F11935" s="131" t="s">
        <v>20</v>
      </c>
      <c r="G11935" s="130" t="s">
        <v>21</v>
      </c>
      <c r="H11935" s="130" t="s">
        <v>22</v>
      </c>
      <c r="I11935" s="130" t="s">
        <v>23</v>
      </c>
      <c r="J11935" s="130" t="s">
        <v>24</v>
      </c>
      <c r="K11935" s="131" t="s">
        <v>25</v>
      </c>
      <c r="L11935" s="131" t="s">
        <v>26</v>
      </c>
      <c r="M11935" s="130" t="s">
        <v>27</v>
      </c>
      <c r="N11935" s="130" t="s">
        <v>28</v>
      </c>
      <c r="O11935" s="130" t="s">
        <v>29</v>
      </c>
      <c r="P11935" s="130" t="s">
        <v>30</v>
      </c>
      <c r="Q11935" s="130" t="s">
        <v>31</v>
      </c>
      <c r="R11935" s="130" t="s">
        <v>32</v>
      </c>
      <c r="S11935" s="130" t="s">
        <v>33</v>
      </c>
    </row>
    <row r="11936" spans="1:19" ht="11.25" thickBot="1" x14ac:dyDescent="0.2">
      <c r="A11936" s="107">
        <v>1</v>
      </c>
      <c r="B11936" s="132">
        <v>0.71665509259259252</v>
      </c>
      <c r="C11936" s="108">
        <v>48042.33</v>
      </c>
      <c r="D11936" s="108">
        <v>28636.668000000001</v>
      </c>
      <c r="E11936" s="145">
        <v>22261.887999999999</v>
      </c>
      <c r="F11936" s="145">
        <v>867800.1</v>
      </c>
      <c r="G11936" s="108">
        <v>13</v>
      </c>
      <c r="H11936" s="108">
        <v>30</v>
      </c>
      <c r="I11936" s="108">
        <v>251947.3</v>
      </c>
      <c r="J11936" s="141" t="s">
        <v>9291</v>
      </c>
      <c r="K11936" s="145">
        <v>170450.44</v>
      </c>
      <c r="L11936" s="134" t="s">
        <v>9292</v>
      </c>
      <c r="M11936" s="108">
        <v>773.01400000000001</v>
      </c>
      <c r="N11936" s="108">
        <v>4776.5469999999996</v>
      </c>
      <c r="O11936" s="108">
        <v>12</v>
      </c>
      <c r="P11936" s="108">
        <v>202.001</v>
      </c>
      <c r="Q11936" s="108">
        <v>1001.024</v>
      </c>
      <c r="R11936" s="108">
        <v>375.00299999999999</v>
      </c>
      <c r="S11936" s="108">
        <v>545.00699999999995</v>
      </c>
    </row>
    <row r="11937" spans="1:19" ht="11.25" thickBot="1" x14ac:dyDescent="0.2">
      <c r="A11937" s="112"/>
    </row>
    <row r="11938" spans="1:19" ht="11.25" thickBot="1" x14ac:dyDescent="0.2">
      <c r="A11938" s="107">
        <v>2</v>
      </c>
      <c r="B11938" s="132">
        <v>0.71682870370370377</v>
      </c>
      <c r="C11938" s="108">
        <v>48023.286</v>
      </c>
      <c r="D11938" s="108">
        <v>29215.471000000001</v>
      </c>
      <c r="E11938" s="145">
        <v>22242.867999999999</v>
      </c>
      <c r="F11938" s="145">
        <v>869725.97</v>
      </c>
      <c r="G11938" s="108">
        <v>25</v>
      </c>
      <c r="H11938" s="108">
        <v>32</v>
      </c>
      <c r="I11938" s="108">
        <v>251828.88</v>
      </c>
      <c r="J11938" s="141" t="s">
        <v>9293</v>
      </c>
      <c r="K11938" s="145">
        <v>172345.94</v>
      </c>
      <c r="L11938" s="134" t="s">
        <v>9294</v>
      </c>
      <c r="M11938" s="108">
        <v>775.01400000000001</v>
      </c>
      <c r="N11938" s="108">
        <v>4887.5730000000003</v>
      </c>
      <c r="O11938" s="108">
        <v>6</v>
      </c>
      <c r="P11938" s="108">
        <v>211.001</v>
      </c>
      <c r="Q11938" s="108">
        <v>1005.024</v>
      </c>
      <c r="R11938" s="108">
        <v>397.00400000000002</v>
      </c>
      <c r="S11938" s="108">
        <v>512.00599999999997</v>
      </c>
    </row>
    <row r="11939" spans="1:19" ht="11.25" thickBot="1" x14ac:dyDescent="0.2">
      <c r="A11939" s="112"/>
    </row>
    <row r="11940" spans="1:19" ht="11.25" thickBot="1" x14ac:dyDescent="0.2">
      <c r="A11940" s="107">
        <v>3</v>
      </c>
      <c r="B11940" s="132">
        <v>0.71701388888888884</v>
      </c>
      <c r="C11940" s="108">
        <v>48849.203000000001</v>
      </c>
      <c r="D11940" s="108">
        <v>28901.032999999999</v>
      </c>
      <c r="E11940" s="145">
        <v>22439.078000000001</v>
      </c>
      <c r="F11940" s="145">
        <v>873370.79</v>
      </c>
      <c r="G11940" s="108">
        <v>10</v>
      </c>
      <c r="H11940" s="108">
        <v>26</v>
      </c>
      <c r="I11940" s="108">
        <v>252162.89</v>
      </c>
      <c r="J11940" s="141" t="s">
        <v>9295</v>
      </c>
      <c r="K11940" s="145">
        <v>173367.36</v>
      </c>
      <c r="L11940" s="134" t="s">
        <v>9296</v>
      </c>
      <c r="M11940" s="108">
        <v>810.01599999999996</v>
      </c>
      <c r="N11940" s="108">
        <v>4766.5450000000001</v>
      </c>
      <c r="O11940" s="108">
        <v>18</v>
      </c>
      <c r="P11940" s="108">
        <v>184.001</v>
      </c>
      <c r="Q11940" s="108">
        <v>1006.024</v>
      </c>
      <c r="R11940" s="108">
        <v>434.005</v>
      </c>
      <c r="S11940" s="108">
        <v>535.00699999999995</v>
      </c>
    </row>
    <row r="11941" spans="1:19" ht="11.25" thickBot="1" x14ac:dyDescent="0.2">
      <c r="A11941" s="112"/>
    </row>
    <row r="11942" spans="1:19" ht="11.25" thickBot="1" x14ac:dyDescent="0.2">
      <c r="A11942" s="135" t="s">
        <v>362</v>
      </c>
      <c r="B11942" s="112"/>
      <c r="C11942" s="136">
        <v>48304.94</v>
      </c>
      <c r="D11942" s="136">
        <v>28917.723999999998</v>
      </c>
      <c r="E11942" s="140">
        <v>22314.611000000001</v>
      </c>
      <c r="F11942" s="140">
        <v>870298.95</v>
      </c>
      <c r="G11942" s="136">
        <v>16</v>
      </c>
      <c r="H11942" s="136">
        <v>29.332999999999998</v>
      </c>
      <c r="I11942" s="136">
        <v>251979.69</v>
      </c>
      <c r="J11942" s="141" t="s">
        <v>9297</v>
      </c>
      <c r="K11942" s="140">
        <v>172054.58</v>
      </c>
      <c r="L11942" s="134" t="s">
        <v>9298</v>
      </c>
      <c r="M11942" s="136">
        <v>786.01499999999999</v>
      </c>
      <c r="N11942" s="136">
        <v>4810.2219999999998</v>
      </c>
      <c r="O11942" s="136">
        <v>12</v>
      </c>
      <c r="P11942" s="136">
        <v>199.001</v>
      </c>
      <c r="Q11942" s="136">
        <v>1004.024</v>
      </c>
      <c r="R11942" s="136">
        <v>402.00400000000002</v>
      </c>
      <c r="S11942" s="136">
        <v>530.673</v>
      </c>
    </row>
    <row r="11943" spans="1:19" ht="11.25" thickBot="1" x14ac:dyDescent="0.2">
      <c r="A11943" s="112"/>
    </row>
    <row r="11944" spans="1:19" ht="11.25" thickBot="1" x14ac:dyDescent="0.2">
      <c r="A11944" s="138" t="s">
        <v>364</v>
      </c>
      <c r="B11944" s="112"/>
      <c r="C11944" s="136">
        <v>471.44200000000001</v>
      </c>
      <c r="D11944" s="136">
        <v>289.762</v>
      </c>
      <c r="E11944" s="140">
        <v>108.21</v>
      </c>
      <c r="F11944" s="140">
        <v>2829.2020000000002</v>
      </c>
      <c r="G11944" s="136">
        <v>7.9370000000000003</v>
      </c>
      <c r="H11944" s="136">
        <v>3.0550000000000002</v>
      </c>
      <c r="I11944" s="136">
        <v>169.34100000000001</v>
      </c>
      <c r="J11944" s="141" t="s">
        <v>9299</v>
      </c>
      <c r="K11944" s="140">
        <v>1480.127</v>
      </c>
      <c r="L11944" s="134" t="s">
        <v>9300</v>
      </c>
      <c r="M11944" s="136">
        <v>20.809000000000001</v>
      </c>
      <c r="N11944" s="136">
        <v>67.174999999999997</v>
      </c>
      <c r="O11944" s="136">
        <v>6</v>
      </c>
      <c r="P11944" s="136">
        <v>13.747999999999999</v>
      </c>
      <c r="Q11944" s="136">
        <v>2.6459999999999999</v>
      </c>
      <c r="R11944" s="136">
        <v>29.817</v>
      </c>
      <c r="S11944" s="136">
        <v>16.922000000000001</v>
      </c>
    </row>
    <row r="11945" spans="1:19" ht="11.25" thickBot="1" x14ac:dyDescent="0.2">
      <c r="A11945" s="112"/>
    </row>
    <row r="11946" spans="1:19" ht="11.25" thickBot="1" x14ac:dyDescent="0.2">
      <c r="A11946" s="139" t="s">
        <v>366</v>
      </c>
      <c r="B11946" s="112"/>
      <c r="C11946" s="136">
        <v>0.97599999999999998</v>
      </c>
      <c r="D11946" s="136">
        <v>1.002</v>
      </c>
      <c r="E11946" s="140">
        <v>0.48499999999999999</v>
      </c>
      <c r="F11946" s="140">
        <v>0.32500000000000001</v>
      </c>
      <c r="G11946" s="136">
        <v>49.607999999999997</v>
      </c>
      <c r="H11946" s="136">
        <v>10.414999999999999</v>
      </c>
      <c r="I11946" s="136">
        <v>6.7000000000000004E-2</v>
      </c>
      <c r="J11946" s="141" t="s">
        <v>9301</v>
      </c>
      <c r="K11946" s="140">
        <v>0.86</v>
      </c>
      <c r="L11946" s="134" t="s">
        <v>1670</v>
      </c>
      <c r="M11946" s="136">
        <v>2.6469999999999998</v>
      </c>
      <c r="N11946" s="136">
        <v>1.3959999999999999</v>
      </c>
      <c r="O11946" s="136">
        <v>50</v>
      </c>
      <c r="P11946" s="136">
        <v>6.9080000000000004</v>
      </c>
      <c r="Q11946" s="136">
        <v>0.26400000000000001</v>
      </c>
      <c r="R11946" s="136">
        <v>7.4169999999999998</v>
      </c>
      <c r="S11946" s="136">
        <v>3.1890000000000001</v>
      </c>
    </row>
    <row r="11947" spans="1:19" ht="11.25" thickBot="1" x14ac:dyDescent="0.2">
      <c r="A11947" s="112"/>
    </row>
    <row r="11948" spans="1:19" ht="11.25" thickBot="1" x14ac:dyDescent="0.2">
      <c r="A11948" s="106" t="s">
        <v>357</v>
      </c>
      <c r="B11948" s="106" t="s">
        <v>358</v>
      </c>
      <c r="C11948" s="131" t="s">
        <v>34</v>
      </c>
      <c r="D11948" s="131" t="s">
        <v>35</v>
      </c>
      <c r="E11948" s="130" t="s">
        <v>36</v>
      </c>
      <c r="F11948" s="130" t="s">
        <v>37</v>
      </c>
      <c r="G11948" s="130" t="s">
        <v>38</v>
      </c>
      <c r="H11948" s="130" t="s">
        <v>39</v>
      </c>
      <c r="I11948" s="130" t="s">
        <v>40</v>
      </c>
      <c r="J11948" s="130" t="s">
        <v>41</v>
      </c>
      <c r="K11948" s="130" t="s">
        <v>42</v>
      </c>
      <c r="L11948" s="130" t="s">
        <v>43</v>
      </c>
      <c r="M11948" s="130" t="s">
        <v>44</v>
      </c>
      <c r="N11948" s="130" t="s">
        <v>45</v>
      </c>
      <c r="O11948" s="130" t="s">
        <v>46</v>
      </c>
      <c r="P11948" s="130" t="s">
        <v>47</v>
      </c>
      <c r="Q11948" s="130" t="s">
        <v>48</v>
      </c>
      <c r="R11948" s="130" t="s">
        <v>49</v>
      </c>
      <c r="S11948" s="130" t="s">
        <v>50</v>
      </c>
    </row>
    <row r="11949" spans="1:19" ht="11.25" thickBot="1" x14ac:dyDescent="0.2">
      <c r="A11949" s="107">
        <v>1</v>
      </c>
      <c r="B11949" s="132">
        <v>0.71665509259259252</v>
      </c>
      <c r="C11949" s="145">
        <v>390023.99</v>
      </c>
      <c r="D11949" s="134" t="s">
        <v>9302</v>
      </c>
      <c r="E11949" s="108">
        <v>5732.7889999999998</v>
      </c>
      <c r="F11949" s="108">
        <v>494.00599999999997</v>
      </c>
      <c r="G11949" s="108">
        <v>3</v>
      </c>
      <c r="H11949" s="108">
        <v>3635.317</v>
      </c>
      <c r="I11949" s="108">
        <v>173099.14</v>
      </c>
      <c r="J11949" s="108">
        <v>1113954</v>
      </c>
      <c r="K11949" s="108">
        <v>8348.6730000000007</v>
      </c>
      <c r="L11949" s="108">
        <v>14087.762000000001</v>
      </c>
      <c r="M11949" s="108">
        <v>1960.0920000000001</v>
      </c>
      <c r="N11949" s="108">
        <v>1334.0429999999999</v>
      </c>
      <c r="O11949" s="108">
        <v>228.001</v>
      </c>
      <c r="P11949" s="108">
        <v>427.00400000000002</v>
      </c>
      <c r="Q11949" s="108">
        <v>251.00200000000001</v>
      </c>
      <c r="R11949" s="108">
        <v>253.00200000000001</v>
      </c>
      <c r="S11949" s="108">
        <v>272.00200000000001</v>
      </c>
    </row>
    <row r="11950" spans="1:19" ht="11.25" thickBot="1" x14ac:dyDescent="0.2">
      <c r="A11950" s="112"/>
    </row>
    <row r="11951" spans="1:19" ht="11.25" thickBot="1" x14ac:dyDescent="0.2">
      <c r="A11951" s="107">
        <v>2</v>
      </c>
      <c r="B11951" s="132">
        <v>0.71682870370370377</v>
      </c>
      <c r="C11951" s="145">
        <v>394456.28</v>
      </c>
      <c r="D11951" s="134" t="s">
        <v>9303</v>
      </c>
      <c r="E11951" s="108">
        <v>5245.66</v>
      </c>
      <c r="F11951" s="108">
        <v>476.005</v>
      </c>
      <c r="G11951" s="108">
        <v>2</v>
      </c>
      <c r="H11951" s="108">
        <v>3757.3389999999999</v>
      </c>
      <c r="I11951" s="108">
        <v>174304.13</v>
      </c>
      <c r="J11951" s="108">
        <v>1118548.6000000001</v>
      </c>
      <c r="K11951" s="108">
        <v>8460.7180000000008</v>
      </c>
      <c r="L11951" s="108">
        <v>14126.788</v>
      </c>
      <c r="M11951" s="108">
        <v>1918.088</v>
      </c>
      <c r="N11951" s="108">
        <v>1375.0450000000001</v>
      </c>
      <c r="O11951" s="108">
        <v>208.001</v>
      </c>
      <c r="P11951" s="108">
        <v>329.00299999999999</v>
      </c>
      <c r="Q11951" s="108">
        <v>253.00200000000001</v>
      </c>
      <c r="R11951" s="108">
        <v>268.00200000000001</v>
      </c>
      <c r="S11951" s="108">
        <v>275.00200000000001</v>
      </c>
    </row>
    <row r="11952" spans="1:19" ht="11.25" thickBot="1" x14ac:dyDescent="0.2">
      <c r="A11952" s="112"/>
    </row>
    <row r="11953" spans="1:19" ht="11.25" thickBot="1" x14ac:dyDescent="0.2">
      <c r="A11953" s="107">
        <v>3</v>
      </c>
      <c r="B11953" s="132">
        <v>0.71701388888888884</v>
      </c>
      <c r="C11953" s="145">
        <v>395355.08</v>
      </c>
      <c r="D11953" s="134" t="s">
        <v>9304</v>
      </c>
      <c r="E11953" s="108">
        <v>6455</v>
      </c>
      <c r="F11953" s="108">
        <v>451.005</v>
      </c>
      <c r="G11953" s="108">
        <v>6</v>
      </c>
      <c r="H11953" s="108">
        <v>3713.3310000000001</v>
      </c>
      <c r="I11953" s="108">
        <v>174526.98</v>
      </c>
      <c r="J11953" s="108">
        <v>1114020.3999999999</v>
      </c>
      <c r="K11953" s="108">
        <v>8244.6309999999994</v>
      </c>
      <c r="L11953" s="108">
        <v>14328.925999999999</v>
      </c>
      <c r="M11953" s="108">
        <v>1939.09</v>
      </c>
      <c r="N11953" s="108">
        <v>1266.039</v>
      </c>
      <c r="O11953" s="108">
        <v>235.001</v>
      </c>
      <c r="P11953" s="108">
        <v>389.00400000000002</v>
      </c>
      <c r="Q11953" s="108">
        <v>224.001</v>
      </c>
      <c r="R11953" s="108">
        <v>379.00299999999999</v>
      </c>
      <c r="S11953" s="108">
        <v>291.00200000000001</v>
      </c>
    </row>
    <row r="11954" spans="1:19" ht="11.25" thickBot="1" x14ac:dyDescent="0.2">
      <c r="A11954" s="112"/>
    </row>
    <row r="11955" spans="1:19" ht="11.25" thickBot="1" x14ac:dyDescent="0.2">
      <c r="A11955" s="135" t="s">
        <v>362</v>
      </c>
      <c r="B11955" s="112"/>
      <c r="C11955" s="140">
        <v>393278.45</v>
      </c>
      <c r="D11955" s="134" t="s">
        <v>9305</v>
      </c>
      <c r="E11955" s="136">
        <v>5811.15</v>
      </c>
      <c r="F11955" s="136">
        <v>473.67200000000003</v>
      </c>
      <c r="G11955" s="136">
        <v>3.6669999999999998</v>
      </c>
      <c r="H11955" s="136">
        <v>3701.9960000000001</v>
      </c>
      <c r="I11955" s="136">
        <v>173976.75</v>
      </c>
      <c r="J11955" s="136">
        <v>1115507.7</v>
      </c>
      <c r="K11955" s="136">
        <v>8351.34</v>
      </c>
      <c r="L11955" s="136">
        <v>14181.157999999999</v>
      </c>
      <c r="M11955" s="136">
        <v>1939.09</v>
      </c>
      <c r="N11955" s="136">
        <v>1325.0419999999999</v>
      </c>
      <c r="O11955" s="136">
        <v>223.66800000000001</v>
      </c>
      <c r="P11955" s="136">
        <v>381.67</v>
      </c>
      <c r="Q11955" s="136">
        <v>242.66800000000001</v>
      </c>
      <c r="R11955" s="136">
        <v>300.00200000000001</v>
      </c>
      <c r="S11955" s="136">
        <v>279.33499999999998</v>
      </c>
    </row>
    <row r="11956" spans="1:19" ht="11.25" thickBot="1" x14ac:dyDescent="0.2">
      <c r="A11956" s="112"/>
    </row>
    <row r="11957" spans="1:19" ht="11.25" thickBot="1" x14ac:dyDescent="0.2">
      <c r="A11957" s="138" t="s">
        <v>364</v>
      </c>
      <c r="B11957" s="112"/>
      <c r="C11957" s="140">
        <v>2854.0450000000001</v>
      </c>
      <c r="D11957" s="134" t="s">
        <v>9306</v>
      </c>
      <c r="E11957" s="136">
        <v>608.46600000000001</v>
      </c>
      <c r="F11957" s="136">
        <v>21.594999999999999</v>
      </c>
      <c r="G11957" s="136">
        <v>2.0819999999999999</v>
      </c>
      <c r="H11957" s="136">
        <v>61.795999999999999</v>
      </c>
      <c r="I11957" s="136">
        <v>768.15499999999997</v>
      </c>
      <c r="J11957" s="136">
        <v>2633.748</v>
      </c>
      <c r="K11957" s="136">
        <v>108.068</v>
      </c>
      <c r="L11957" s="136">
        <v>129.44999999999999</v>
      </c>
      <c r="M11957" s="136">
        <v>21.001999999999999</v>
      </c>
      <c r="N11957" s="136">
        <v>55.058</v>
      </c>
      <c r="O11957" s="136">
        <v>14.012</v>
      </c>
      <c r="P11957" s="136">
        <v>49.411000000000001</v>
      </c>
      <c r="Q11957" s="136">
        <v>16.196999999999999</v>
      </c>
      <c r="R11957" s="136">
        <v>68.826999999999998</v>
      </c>
      <c r="S11957" s="136">
        <v>10.215</v>
      </c>
    </row>
    <row r="11958" spans="1:19" ht="11.25" thickBot="1" x14ac:dyDescent="0.2">
      <c r="A11958" s="112"/>
    </row>
    <row r="11959" spans="1:19" ht="11.25" thickBot="1" x14ac:dyDescent="0.2">
      <c r="A11959" s="139" t="s">
        <v>366</v>
      </c>
      <c r="B11959" s="112"/>
      <c r="C11959" s="140">
        <v>0.72599999999999998</v>
      </c>
      <c r="D11959" s="134" t="s">
        <v>3971</v>
      </c>
      <c r="E11959" s="136">
        <v>10.471</v>
      </c>
      <c r="F11959" s="136">
        <v>4.5590000000000002</v>
      </c>
      <c r="G11959" s="136">
        <v>56.773000000000003</v>
      </c>
      <c r="H11959" s="136">
        <v>1.669</v>
      </c>
      <c r="I11959" s="136">
        <v>0.442</v>
      </c>
      <c r="J11959" s="136">
        <v>0.23599999999999999</v>
      </c>
      <c r="K11959" s="136">
        <v>1.294</v>
      </c>
      <c r="L11959" s="136">
        <v>0.91300000000000003</v>
      </c>
      <c r="M11959" s="136">
        <v>1.083</v>
      </c>
      <c r="N11959" s="136">
        <v>4.1550000000000002</v>
      </c>
      <c r="O11959" s="136">
        <v>6.2649999999999997</v>
      </c>
      <c r="P11959" s="136">
        <v>12.946</v>
      </c>
      <c r="Q11959" s="136">
        <v>6.6749999999999998</v>
      </c>
      <c r="R11959" s="136">
        <v>22.942</v>
      </c>
      <c r="S11959" s="136">
        <v>3.657</v>
      </c>
    </row>
    <row r="11960" spans="1:19" ht="11.25" thickBot="1" x14ac:dyDescent="0.2">
      <c r="A11960" s="112"/>
    </row>
    <row r="11961" spans="1:19" ht="11.25" thickBot="1" x14ac:dyDescent="0.2">
      <c r="A11961" s="106" t="s">
        <v>357</v>
      </c>
      <c r="B11961" s="106" t="s">
        <v>358</v>
      </c>
      <c r="C11961" s="130" t="s">
        <v>51</v>
      </c>
      <c r="D11961" s="130" t="s">
        <v>52</v>
      </c>
      <c r="E11961" s="130" t="s">
        <v>53</v>
      </c>
      <c r="F11961" s="130" t="s">
        <v>54</v>
      </c>
      <c r="G11961" s="130" t="s">
        <v>55</v>
      </c>
      <c r="H11961" s="130" t="s">
        <v>56</v>
      </c>
      <c r="I11961" s="130" t="s">
        <v>57</v>
      </c>
      <c r="J11961" s="130" t="s">
        <v>58</v>
      </c>
      <c r="K11961" s="130" t="s">
        <v>59</v>
      </c>
      <c r="L11961" s="130" t="s">
        <v>60</v>
      </c>
      <c r="M11961" s="130" t="s">
        <v>61</v>
      </c>
      <c r="N11961" s="130" t="s">
        <v>62</v>
      </c>
      <c r="O11961" s="130" t="s">
        <v>63</v>
      </c>
      <c r="P11961" s="130" t="s">
        <v>64</v>
      </c>
      <c r="Q11961" s="131" t="s">
        <v>65</v>
      </c>
      <c r="R11961" s="131" t="s">
        <v>66</v>
      </c>
      <c r="S11961" s="130" t="s">
        <v>67</v>
      </c>
    </row>
    <row r="11962" spans="1:19" ht="11.25" thickBot="1" x14ac:dyDescent="0.2">
      <c r="A11962" s="107">
        <v>1</v>
      </c>
      <c r="B11962" s="132">
        <v>0.71665509259259252</v>
      </c>
      <c r="C11962" s="108">
        <v>244.001</v>
      </c>
      <c r="D11962" s="108">
        <v>219.001</v>
      </c>
      <c r="E11962" s="108">
        <v>77</v>
      </c>
      <c r="F11962" s="108">
        <v>123</v>
      </c>
      <c r="G11962" s="108">
        <v>79</v>
      </c>
      <c r="H11962" s="108">
        <v>223.001</v>
      </c>
      <c r="I11962" s="108">
        <v>1874.0840000000001</v>
      </c>
      <c r="J11962" s="108">
        <v>1861.0830000000001</v>
      </c>
      <c r="K11962" s="108">
        <v>2788.1869999999999</v>
      </c>
      <c r="L11962" s="108">
        <v>10</v>
      </c>
      <c r="M11962" s="108">
        <v>6</v>
      </c>
      <c r="N11962" s="108">
        <v>632.01</v>
      </c>
      <c r="O11962" s="108">
        <v>122</v>
      </c>
      <c r="P11962" s="108">
        <v>20160.75</v>
      </c>
      <c r="Q11962" s="145">
        <v>1765022.9</v>
      </c>
      <c r="R11962" s="134" t="s">
        <v>9307</v>
      </c>
      <c r="S11962" s="108">
        <v>1815.079</v>
      </c>
    </row>
    <row r="11963" spans="1:19" ht="11.25" thickBot="1" x14ac:dyDescent="0.2">
      <c r="A11963" s="112"/>
    </row>
    <row r="11964" spans="1:19" ht="11.25" thickBot="1" x14ac:dyDescent="0.2">
      <c r="A11964" s="107">
        <v>2</v>
      </c>
      <c r="B11964" s="132">
        <v>0.71682870370370377</v>
      </c>
      <c r="C11964" s="108">
        <v>222.001</v>
      </c>
      <c r="D11964" s="108">
        <v>209.001</v>
      </c>
      <c r="E11964" s="108">
        <v>94</v>
      </c>
      <c r="F11964" s="108">
        <v>125</v>
      </c>
      <c r="G11964" s="108">
        <v>88</v>
      </c>
      <c r="H11964" s="108">
        <v>218.001</v>
      </c>
      <c r="I11964" s="108">
        <v>1787.077</v>
      </c>
      <c r="J11964" s="108">
        <v>1959.0920000000001</v>
      </c>
      <c r="K11964" s="108">
        <v>2876.1990000000001</v>
      </c>
      <c r="L11964" s="108">
        <v>11</v>
      </c>
      <c r="M11964" s="108">
        <v>10</v>
      </c>
      <c r="N11964" s="108">
        <v>655.01</v>
      </c>
      <c r="O11964" s="108">
        <v>128</v>
      </c>
      <c r="P11964" s="108">
        <v>20138.728999999999</v>
      </c>
      <c r="Q11964" s="145">
        <v>1783997.4</v>
      </c>
      <c r="R11964" s="134" t="s">
        <v>9308</v>
      </c>
      <c r="S11964" s="108">
        <v>1796.077</v>
      </c>
    </row>
    <row r="11965" spans="1:19" ht="11.25" thickBot="1" x14ac:dyDescent="0.2">
      <c r="A11965" s="112"/>
    </row>
    <row r="11966" spans="1:19" ht="11.25" thickBot="1" x14ac:dyDescent="0.2">
      <c r="A11966" s="107">
        <v>3</v>
      </c>
      <c r="B11966" s="132">
        <v>0.71701388888888884</v>
      </c>
      <c r="C11966" s="108">
        <v>228.001</v>
      </c>
      <c r="D11966" s="108">
        <v>210.001</v>
      </c>
      <c r="E11966" s="108">
        <v>91</v>
      </c>
      <c r="F11966" s="108">
        <v>146.001</v>
      </c>
      <c r="G11966" s="108">
        <v>83</v>
      </c>
      <c r="H11966" s="108">
        <v>332.00299999999999</v>
      </c>
      <c r="I11966" s="108">
        <v>1850.0820000000001</v>
      </c>
      <c r="J11966" s="108">
        <v>1918.088</v>
      </c>
      <c r="K11966" s="108">
        <v>2795.1880000000001</v>
      </c>
      <c r="L11966" s="108">
        <v>9</v>
      </c>
      <c r="M11966" s="108">
        <v>4</v>
      </c>
      <c r="N11966" s="108">
        <v>636.01</v>
      </c>
      <c r="O11966" s="108">
        <v>116</v>
      </c>
      <c r="P11966" s="108">
        <v>19812.416000000001</v>
      </c>
      <c r="Q11966" s="145">
        <v>1799230.5</v>
      </c>
      <c r="R11966" s="134" t="s">
        <v>9309</v>
      </c>
      <c r="S11966" s="108">
        <v>1831.0809999999999</v>
      </c>
    </row>
    <row r="11967" spans="1:19" ht="11.25" thickBot="1" x14ac:dyDescent="0.2">
      <c r="A11967" s="112"/>
    </row>
    <row r="11968" spans="1:19" ht="11.25" thickBot="1" x14ac:dyDescent="0.2">
      <c r="A11968" s="135" t="s">
        <v>362</v>
      </c>
      <c r="B11968" s="112"/>
      <c r="C11968" s="136">
        <v>231.33500000000001</v>
      </c>
      <c r="D11968" s="136">
        <v>212.66800000000001</v>
      </c>
      <c r="E11968" s="136">
        <v>87.334000000000003</v>
      </c>
      <c r="F11968" s="136">
        <v>131.334</v>
      </c>
      <c r="G11968" s="136">
        <v>83.334000000000003</v>
      </c>
      <c r="H11968" s="136">
        <v>257.66800000000001</v>
      </c>
      <c r="I11968" s="136">
        <v>1837.0809999999999</v>
      </c>
      <c r="J11968" s="136">
        <v>1912.7550000000001</v>
      </c>
      <c r="K11968" s="136">
        <v>2819.8580000000002</v>
      </c>
      <c r="L11968" s="136">
        <v>10</v>
      </c>
      <c r="M11968" s="136">
        <v>6.6669999999999998</v>
      </c>
      <c r="N11968" s="136">
        <v>641.01</v>
      </c>
      <c r="O11968" s="136">
        <v>122</v>
      </c>
      <c r="P11968" s="136">
        <v>20037.297999999999</v>
      </c>
      <c r="Q11968" s="140">
        <v>1782750.2</v>
      </c>
      <c r="R11968" s="134" t="s">
        <v>9310</v>
      </c>
      <c r="S11968" s="136">
        <v>1814.079</v>
      </c>
    </row>
    <row r="11969" spans="1:19" ht="11.25" thickBot="1" x14ac:dyDescent="0.2">
      <c r="A11969" s="112"/>
    </row>
    <row r="11970" spans="1:19" ht="11.25" thickBot="1" x14ac:dyDescent="0.2">
      <c r="A11970" s="138" t="s">
        <v>364</v>
      </c>
      <c r="B11970" s="112"/>
      <c r="C11970" s="136">
        <v>11.372999999999999</v>
      </c>
      <c r="D11970" s="136">
        <v>5.508</v>
      </c>
      <c r="E11970" s="136">
        <v>9.0739999999999998</v>
      </c>
      <c r="F11970" s="136">
        <v>12.741</v>
      </c>
      <c r="G11970" s="136">
        <v>4.5090000000000003</v>
      </c>
      <c r="H11970" s="136">
        <v>64.424000000000007</v>
      </c>
      <c r="I11970" s="136">
        <v>44.936999999999998</v>
      </c>
      <c r="J11970" s="136">
        <v>49.222000000000001</v>
      </c>
      <c r="K11970" s="136">
        <v>48.917999999999999</v>
      </c>
      <c r="L11970" s="136">
        <v>1</v>
      </c>
      <c r="M11970" s="136">
        <v>3.0550000000000002</v>
      </c>
      <c r="N11970" s="136">
        <v>12.289</v>
      </c>
      <c r="O11970" s="136">
        <v>6</v>
      </c>
      <c r="P11970" s="136">
        <v>195.065</v>
      </c>
      <c r="Q11970" s="140">
        <v>17137.873</v>
      </c>
      <c r="R11970" s="134" t="s">
        <v>9311</v>
      </c>
      <c r="S11970" s="136">
        <v>17.523</v>
      </c>
    </row>
    <row r="11971" spans="1:19" ht="11.25" thickBot="1" x14ac:dyDescent="0.2">
      <c r="A11971" s="112"/>
    </row>
    <row r="11972" spans="1:19" ht="11.25" thickBot="1" x14ac:dyDescent="0.2">
      <c r="A11972" s="139" t="s">
        <v>366</v>
      </c>
      <c r="B11972" s="112"/>
      <c r="C11972" s="136">
        <v>4.9160000000000004</v>
      </c>
      <c r="D11972" s="136">
        <v>2.59</v>
      </c>
      <c r="E11972" s="136">
        <v>10.39</v>
      </c>
      <c r="F11972" s="136">
        <v>9.7010000000000005</v>
      </c>
      <c r="G11972" s="136">
        <v>5.4109999999999996</v>
      </c>
      <c r="H11972" s="136">
        <v>25.003</v>
      </c>
      <c r="I11972" s="136">
        <v>2.4460000000000002</v>
      </c>
      <c r="J11972" s="136">
        <v>2.573</v>
      </c>
      <c r="K11972" s="136">
        <v>1.7350000000000001</v>
      </c>
      <c r="L11972" s="136">
        <v>10</v>
      </c>
      <c r="M11972" s="136">
        <v>45.826000000000001</v>
      </c>
      <c r="N11972" s="136">
        <v>1.917</v>
      </c>
      <c r="O11972" s="136">
        <v>4.9180000000000001</v>
      </c>
      <c r="P11972" s="136">
        <v>0.97399999999999998</v>
      </c>
      <c r="Q11972" s="140">
        <v>0.96099999999999997</v>
      </c>
      <c r="R11972" s="134" t="s">
        <v>485</v>
      </c>
      <c r="S11972" s="136">
        <v>0.96599999999999997</v>
      </c>
    </row>
    <row r="11973" spans="1:19" ht="11.25" thickBot="1" x14ac:dyDescent="0.2">
      <c r="A11973" s="112"/>
    </row>
    <row r="11974" spans="1:19" ht="11.25" thickBot="1" x14ac:dyDescent="0.2">
      <c r="A11974" s="106" t="s">
        <v>357</v>
      </c>
      <c r="B11974" s="106" t="s">
        <v>358</v>
      </c>
      <c r="C11974" s="130" t="s">
        <v>68</v>
      </c>
    </row>
    <row r="11975" spans="1:19" ht="11.25" thickBot="1" x14ac:dyDescent="0.2">
      <c r="A11975" s="107">
        <v>1</v>
      </c>
      <c r="B11975" s="132">
        <v>0.71665509259259252</v>
      </c>
      <c r="C11975" s="108">
        <v>807.01599999999996</v>
      </c>
    </row>
    <row r="11976" spans="1:19" ht="11.25" thickBot="1" x14ac:dyDescent="0.2">
      <c r="A11976" s="112"/>
    </row>
    <row r="11977" spans="1:19" ht="11.25" thickBot="1" x14ac:dyDescent="0.2">
      <c r="A11977" s="107">
        <v>2</v>
      </c>
      <c r="B11977" s="132">
        <v>0.71682870370370377</v>
      </c>
      <c r="C11977" s="108">
        <v>799.01499999999999</v>
      </c>
    </row>
    <row r="11978" spans="1:19" ht="11.25" thickBot="1" x14ac:dyDescent="0.2">
      <c r="A11978" s="112"/>
    </row>
    <row r="11979" spans="1:19" ht="11.25" thickBot="1" x14ac:dyDescent="0.2">
      <c r="A11979" s="107">
        <v>3</v>
      </c>
      <c r="B11979" s="132">
        <v>0.71701388888888884</v>
      </c>
      <c r="C11979" s="108">
        <v>815.01599999999996</v>
      </c>
    </row>
    <row r="11980" spans="1:19" ht="11.25" thickBot="1" x14ac:dyDescent="0.2">
      <c r="A11980" s="112"/>
    </row>
    <row r="11981" spans="1:19" ht="11.25" thickBot="1" x14ac:dyDescent="0.2">
      <c r="A11981" s="135" t="s">
        <v>362</v>
      </c>
      <c r="B11981" s="112"/>
      <c r="C11981" s="136">
        <v>807.01599999999996</v>
      </c>
    </row>
    <row r="11982" spans="1:19" ht="11.25" thickBot="1" x14ac:dyDescent="0.2">
      <c r="A11982" s="112"/>
    </row>
    <row r="11983" spans="1:19" ht="11.25" thickBot="1" x14ac:dyDescent="0.2">
      <c r="A11983" s="138" t="s">
        <v>364</v>
      </c>
      <c r="B11983" s="112"/>
      <c r="C11983" s="136">
        <v>8</v>
      </c>
    </row>
    <row r="11984" spans="1:19" ht="11.25" thickBot="1" x14ac:dyDescent="0.2">
      <c r="A11984" s="112"/>
    </row>
    <row r="11985" spans="1:19" ht="11.25" thickBot="1" x14ac:dyDescent="0.2">
      <c r="A11985" s="139" t="s">
        <v>366</v>
      </c>
      <c r="B11985" s="112"/>
      <c r="C11985" s="136">
        <v>0.99099999999999999</v>
      </c>
    </row>
    <row r="11986" spans="1:19" ht="10.5" x14ac:dyDescent="0.15">
      <c r="A11986" s="112"/>
    </row>
    <row r="11987" spans="1:19" x14ac:dyDescent="0.15">
      <c r="A11987" s="129"/>
      <c r="B11987" s="86" t="s">
        <v>3977</v>
      </c>
    </row>
    <row r="11988" spans="1:19" ht="9.75" thickBot="1" x14ac:dyDescent="0.2">
      <c r="A11988" s="81" t="s">
        <v>5871</v>
      </c>
    </row>
    <row r="11989" spans="1:19" ht="11.25" thickBot="1" x14ac:dyDescent="0.2">
      <c r="A11989" s="106" t="s">
        <v>357</v>
      </c>
      <c r="B11989" s="106" t="s">
        <v>358</v>
      </c>
      <c r="C11989" s="130" t="s">
        <v>0</v>
      </c>
      <c r="D11989" s="130" t="s">
        <v>1</v>
      </c>
      <c r="E11989" s="130" t="s">
        <v>2</v>
      </c>
      <c r="F11989" s="130" t="s">
        <v>3</v>
      </c>
      <c r="G11989" s="130" t="s">
        <v>4</v>
      </c>
      <c r="H11989" s="130" t="s">
        <v>5</v>
      </c>
      <c r="I11989" s="131" t="s">
        <v>6</v>
      </c>
      <c r="J11989" s="131" t="s">
        <v>7</v>
      </c>
      <c r="K11989" s="130" t="s">
        <v>8</v>
      </c>
      <c r="L11989" s="130" t="s">
        <v>9</v>
      </c>
      <c r="M11989" s="130" t="s">
        <v>10</v>
      </c>
      <c r="N11989" s="130" t="s">
        <v>11</v>
      </c>
      <c r="O11989" s="130" t="s">
        <v>12</v>
      </c>
      <c r="P11989" s="130" t="s">
        <v>13</v>
      </c>
      <c r="Q11989" s="130" t="s">
        <v>14</v>
      </c>
      <c r="R11989" s="130" t="s">
        <v>15</v>
      </c>
      <c r="S11989" s="130" t="s">
        <v>16</v>
      </c>
    </row>
    <row r="11990" spans="1:19" ht="11.25" thickBot="1" x14ac:dyDescent="0.2">
      <c r="A11990" s="107">
        <v>1</v>
      </c>
      <c r="B11990" s="132">
        <v>0.72179398148148144</v>
      </c>
      <c r="C11990" s="141" t="s">
        <v>9312</v>
      </c>
      <c r="D11990" s="141" t="s">
        <v>9313</v>
      </c>
      <c r="E11990" s="141" t="s">
        <v>9314</v>
      </c>
      <c r="F11990" s="141" t="s">
        <v>9315</v>
      </c>
      <c r="G11990" s="141" t="s">
        <v>9316</v>
      </c>
      <c r="H11990" s="141" t="s">
        <v>9317</v>
      </c>
      <c r="I11990" s="145">
        <v>18653.347000000002</v>
      </c>
      <c r="J11990" s="134" t="s">
        <v>9318</v>
      </c>
      <c r="K11990" s="141" t="s">
        <v>9319</v>
      </c>
      <c r="L11990" s="108">
        <v>195.001</v>
      </c>
      <c r="M11990" s="108">
        <v>16328.396000000001</v>
      </c>
      <c r="N11990" s="108">
        <v>51920.616999999998</v>
      </c>
      <c r="O11990" s="141" t="s">
        <v>9320</v>
      </c>
      <c r="P11990" s="108">
        <v>232468.81</v>
      </c>
      <c r="Q11990" s="108">
        <v>7436.3270000000002</v>
      </c>
      <c r="R11990" s="108">
        <v>26601.973000000002</v>
      </c>
      <c r="S11990" s="108">
        <v>132172.95000000001</v>
      </c>
    </row>
    <row r="11991" spans="1:19" ht="11.25" thickBot="1" x14ac:dyDescent="0.2">
      <c r="A11991" s="112"/>
    </row>
    <row r="11992" spans="1:19" ht="11.25" thickBot="1" x14ac:dyDescent="0.2">
      <c r="A11992" s="107">
        <v>2</v>
      </c>
      <c r="B11992" s="132">
        <v>0.72197916666666673</v>
      </c>
      <c r="C11992" s="141" t="s">
        <v>9321</v>
      </c>
      <c r="D11992" s="141" t="s">
        <v>9322</v>
      </c>
      <c r="E11992" s="141" t="s">
        <v>9323</v>
      </c>
      <c r="F11992" s="141" t="s">
        <v>9324</v>
      </c>
      <c r="G11992" s="141" t="s">
        <v>9325</v>
      </c>
      <c r="H11992" s="141" t="s">
        <v>9326</v>
      </c>
      <c r="I11992" s="145">
        <v>18901.571</v>
      </c>
      <c r="J11992" s="134" t="s">
        <v>9327</v>
      </c>
      <c r="K11992" s="141" t="s">
        <v>9328</v>
      </c>
      <c r="L11992" s="108">
        <v>170.001</v>
      </c>
      <c r="M11992" s="108">
        <v>16588.601999999999</v>
      </c>
      <c r="N11992" s="108">
        <v>52244.425000000003</v>
      </c>
      <c r="O11992" s="141" t="s">
        <v>9329</v>
      </c>
      <c r="P11992" s="108">
        <v>235670.48</v>
      </c>
      <c r="Q11992" s="108">
        <v>7031.1859999999997</v>
      </c>
      <c r="R11992" s="108">
        <v>27024.516</v>
      </c>
      <c r="S11992" s="108">
        <v>131355.79999999999</v>
      </c>
    </row>
    <row r="11993" spans="1:19" ht="11.25" thickBot="1" x14ac:dyDescent="0.2">
      <c r="A11993" s="112"/>
    </row>
    <row r="11994" spans="1:19" ht="11.25" thickBot="1" x14ac:dyDescent="0.2">
      <c r="A11994" s="107">
        <v>3</v>
      </c>
      <c r="B11994" s="132">
        <v>0.7221643518518519</v>
      </c>
      <c r="C11994" s="141" t="s">
        <v>9330</v>
      </c>
      <c r="D11994" s="141" t="s">
        <v>9331</v>
      </c>
      <c r="E11994" s="141" t="s">
        <v>9332</v>
      </c>
      <c r="F11994" s="141" t="s">
        <v>9333</v>
      </c>
      <c r="G11994" s="141" t="s">
        <v>9334</v>
      </c>
      <c r="H11994" s="141" t="s">
        <v>9335</v>
      </c>
      <c r="I11994" s="145">
        <v>18977.64</v>
      </c>
      <c r="J11994" s="134" t="s">
        <v>9336</v>
      </c>
      <c r="K11994" s="141" t="s">
        <v>9337</v>
      </c>
      <c r="L11994" s="108">
        <v>197.001</v>
      </c>
      <c r="M11994" s="108">
        <v>16978.916000000001</v>
      </c>
      <c r="N11994" s="108">
        <v>51298.078000000001</v>
      </c>
      <c r="O11994" s="141" t="s">
        <v>9338</v>
      </c>
      <c r="P11994" s="108">
        <v>235964.78</v>
      </c>
      <c r="Q11994" s="108">
        <v>7128.2190000000001</v>
      </c>
      <c r="R11994" s="108">
        <v>26805.233</v>
      </c>
      <c r="S11994" s="108">
        <v>131830.79</v>
      </c>
    </row>
    <row r="11995" spans="1:19" ht="11.25" thickBot="1" x14ac:dyDescent="0.2">
      <c r="A11995" s="112"/>
    </row>
    <row r="11996" spans="1:19" ht="11.25" thickBot="1" x14ac:dyDescent="0.2">
      <c r="A11996" s="135" t="s">
        <v>362</v>
      </c>
      <c r="B11996" s="112"/>
      <c r="C11996" s="141" t="s">
        <v>9339</v>
      </c>
      <c r="D11996" s="141" t="s">
        <v>9340</v>
      </c>
      <c r="E11996" s="141" t="s">
        <v>9341</v>
      </c>
      <c r="F11996" s="141" t="s">
        <v>9342</v>
      </c>
      <c r="G11996" s="141" t="s">
        <v>9343</v>
      </c>
      <c r="H11996" s="141" t="s">
        <v>9344</v>
      </c>
      <c r="I11996" s="140">
        <v>18844.186000000002</v>
      </c>
      <c r="J11996" s="134" t="s">
        <v>9345</v>
      </c>
      <c r="K11996" s="141" t="s">
        <v>9346</v>
      </c>
      <c r="L11996" s="136">
        <v>187.334</v>
      </c>
      <c r="M11996" s="136">
        <v>16631.971000000001</v>
      </c>
      <c r="N11996" s="136">
        <v>51821.04</v>
      </c>
      <c r="O11996" s="141" t="s">
        <v>9347</v>
      </c>
      <c r="P11996" s="136">
        <v>234701.35</v>
      </c>
      <c r="Q11996" s="136">
        <v>7198.5780000000004</v>
      </c>
      <c r="R11996" s="136">
        <v>26810.574000000001</v>
      </c>
      <c r="S11996" s="136">
        <v>131786.51</v>
      </c>
    </row>
    <row r="11997" spans="1:19" ht="11.25" thickBot="1" x14ac:dyDescent="0.2">
      <c r="A11997" s="112"/>
    </row>
    <row r="11998" spans="1:19" ht="11.25" thickBot="1" x14ac:dyDescent="0.2">
      <c r="A11998" s="138" t="s">
        <v>364</v>
      </c>
      <c r="B11998" s="112"/>
      <c r="C11998" s="141" t="s">
        <v>9348</v>
      </c>
      <c r="D11998" s="141" t="s">
        <v>9349</v>
      </c>
      <c r="E11998" s="141" t="s">
        <v>9350</v>
      </c>
      <c r="F11998" s="141" t="s">
        <v>9351</v>
      </c>
      <c r="G11998" s="141" t="s">
        <v>9352</v>
      </c>
      <c r="H11998" s="141" t="s">
        <v>9353</v>
      </c>
      <c r="I11998" s="140">
        <v>169.59100000000001</v>
      </c>
      <c r="J11998" s="134" t="s">
        <v>9354</v>
      </c>
      <c r="K11998" s="141" t="s">
        <v>9355</v>
      </c>
      <c r="L11998" s="136">
        <v>15.045</v>
      </c>
      <c r="M11998" s="136">
        <v>327.42099999999999</v>
      </c>
      <c r="N11998" s="136">
        <v>480.96800000000002</v>
      </c>
      <c r="O11998" s="141" t="s">
        <v>9356</v>
      </c>
      <c r="P11998" s="136">
        <v>1939.0350000000001</v>
      </c>
      <c r="Q11998" s="136">
        <v>211.536</v>
      </c>
      <c r="R11998" s="136">
        <v>211.322</v>
      </c>
      <c r="S11998" s="136">
        <v>410.36700000000002</v>
      </c>
    </row>
    <row r="11999" spans="1:19" ht="11.25" thickBot="1" x14ac:dyDescent="0.2">
      <c r="A11999" s="112"/>
    </row>
    <row r="12000" spans="1:19" ht="11.25" thickBot="1" x14ac:dyDescent="0.2">
      <c r="A12000" s="139" t="s">
        <v>366</v>
      </c>
      <c r="B12000" s="112"/>
      <c r="C12000" s="141" t="s">
        <v>9357</v>
      </c>
      <c r="D12000" s="141" t="s">
        <v>2619</v>
      </c>
      <c r="E12000" s="141" t="s">
        <v>9358</v>
      </c>
      <c r="F12000" s="141" t="s">
        <v>7904</v>
      </c>
      <c r="G12000" s="141" t="s">
        <v>6649</v>
      </c>
      <c r="H12000" s="141" t="s">
        <v>9359</v>
      </c>
      <c r="I12000" s="140">
        <v>0.9</v>
      </c>
      <c r="J12000" s="134" t="s">
        <v>1586</v>
      </c>
      <c r="K12000" s="141" t="s">
        <v>1568</v>
      </c>
      <c r="L12000" s="136">
        <v>8.0310000000000006</v>
      </c>
      <c r="M12000" s="136">
        <v>1.9690000000000001</v>
      </c>
      <c r="N12000" s="136">
        <v>0.92800000000000005</v>
      </c>
      <c r="O12000" s="141" t="s">
        <v>1064</v>
      </c>
      <c r="P12000" s="136">
        <v>0.82599999999999996</v>
      </c>
      <c r="Q12000" s="136">
        <v>2.9390000000000001</v>
      </c>
      <c r="R12000" s="136">
        <v>0.78800000000000003</v>
      </c>
      <c r="S12000" s="136">
        <v>0.311</v>
      </c>
    </row>
    <row r="12001" spans="1:19" ht="11.25" thickBot="1" x14ac:dyDescent="0.2">
      <c r="A12001" s="112"/>
    </row>
    <row r="12002" spans="1:19" ht="11.25" thickBot="1" x14ac:dyDescent="0.2">
      <c r="A12002" s="106" t="s">
        <v>357</v>
      </c>
      <c r="B12002" s="106" t="s">
        <v>358</v>
      </c>
      <c r="C12002" s="130" t="s">
        <v>17</v>
      </c>
      <c r="D12002" s="130" t="s">
        <v>18</v>
      </c>
      <c r="E12002" s="131" t="s">
        <v>19</v>
      </c>
      <c r="F12002" s="131" t="s">
        <v>20</v>
      </c>
      <c r="G12002" s="130" t="s">
        <v>21</v>
      </c>
      <c r="H12002" s="130" t="s">
        <v>22</v>
      </c>
      <c r="I12002" s="130" t="s">
        <v>23</v>
      </c>
      <c r="J12002" s="130" t="s">
        <v>24</v>
      </c>
      <c r="K12002" s="131" t="s">
        <v>25</v>
      </c>
      <c r="L12002" s="131" t="s">
        <v>26</v>
      </c>
      <c r="M12002" s="130" t="s">
        <v>27</v>
      </c>
      <c r="N12002" s="130" t="s">
        <v>28</v>
      </c>
      <c r="O12002" s="130" t="s">
        <v>29</v>
      </c>
      <c r="P12002" s="130" t="s">
        <v>30</v>
      </c>
      <c r="Q12002" s="130" t="s">
        <v>31</v>
      </c>
      <c r="R12002" s="130" t="s">
        <v>32</v>
      </c>
      <c r="S12002" s="130" t="s">
        <v>33</v>
      </c>
    </row>
    <row r="12003" spans="1:19" ht="11.25" thickBot="1" x14ac:dyDescent="0.2">
      <c r="A12003" s="107">
        <v>1</v>
      </c>
      <c r="B12003" s="132">
        <v>0.72179398148148144</v>
      </c>
      <c r="C12003" s="108">
        <v>121312.17</v>
      </c>
      <c r="D12003" s="108">
        <v>42253.805999999997</v>
      </c>
      <c r="E12003" s="145">
        <v>22091.706999999999</v>
      </c>
      <c r="F12003" s="145">
        <v>863973.9</v>
      </c>
      <c r="G12003" s="108">
        <v>25</v>
      </c>
      <c r="H12003" s="108">
        <v>141</v>
      </c>
      <c r="I12003" s="108">
        <v>453281.06</v>
      </c>
      <c r="J12003" s="141" t="s">
        <v>9360</v>
      </c>
      <c r="K12003" s="145">
        <v>173406.69</v>
      </c>
      <c r="L12003" s="134" t="s">
        <v>9361</v>
      </c>
      <c r="M12003" s="108">
        <v>1280.039</v>
      </c>
      <c r="N12003" s="108">
        <v>4999.6000000000004</v>
      </c>
      <c r="O12003" s="108">
        <v>3</v>
      </c>
      <c r="P12003" s="108">
        <v>149.001</v>
      </c>
      <c r="Q12003" s="108">
        <v>620.00900000000001</v>
      </c>
      <c r="R12003" s="108">
        <v>741.01300000000003</v>
      </c>
      <c r="S12003" s="108">
        <v>544.00699999999995</v>
      </c>
    </row>
    <row r="12004" spans="1:19" ht="11.25" thickBot="1" x14ac:dyDescent="0.2">
      <c r="A12004" s="112"/>
    </row>
    <row r="12005" spans="1:19" ht="11.25" thickBot="1" x14ac:dyDescent="0.2">
      <c r="A12005" s="107">
        <v>2</v>
      </c>
      <c r="B12005" s="132">
        <v>0.72197916666666673</v>
      </c>
      <c r="C12005" s="108">
        <v>121594.81</v>
      </c>
      <c r="D12005" s="108">
        <v>41850.993999999999</v>
      </c>
      <c r="E12005" s="145">
        <v>22601.253000000001</v>
      </c>
      <c r="F12005" s="145">
        <v>867960.58</v>
      </c>
      <c r="G12005" s="108">
        <v>20</v>
      </c>
      <c r="H12005" s="108">
        <v>151.001</v>
      </c>
      <c r="I12005" s="108">
        <v>452854.94</v>
      </c>
      <c r="J12005" s="141" t="s">
        <v>9362</v>
      </c>
      <c r="K12005" s="145">
        <v>175031.19</v>
      </c>
      <c r="L12005" s="134" t="s">
        <v>9363</v>
      </c>
      <c r="M12005" s="108">
        <v>1327.0419999999999</v>
      </c>
      <c r="N12005" s="108">
        <v>4966.5919999999996</v>
      </c>
      <c r="O12005" s="108">
        <v>7</v>
      </c>
      <c r="P12005" s="108">
        <v>147.001</v>
      </c>
      <c r="Q12005" s="108">
        <v>689.01099999999997</v>
      </c>
      <c r="R12005" s="108">
        <v>752.01400000000001</v>
      </c>
      <c r="S12005" s="108">
        <v>533.00699999999995</v>
      </c>
    </row>
    <row r="12006" spans="1:19" ht="11.25" thickBot="1" x14ac:dyDescent="0.2">
      <c r="A12006" s="112"/>
    </row>
    <row r="12007" spans="1:19" ht="11.25" thickBot="1" x14ac:dyDescent="0.2">
      <c r="A12007" s="107">
        <v>3</v>
      </c>
      <c r="B12007" s="132">
        <v>0.7221643518518519</v>
      </c>
      <c r="C12007" s="108">
        <v>120142.42</v>
      </c>
      <c r="D12007" s="108">
        <v>42054.402999999998</v>
      </c>
      <c r="E12007" s="145">
        <v>22608.260999999999</v>
      </c>
      <c r="F12007" s="145">
        <v>868619.2</v>
      </c>
      <c r="G12007" s="108">
        <v>21</v>
      </c>
      <c r="H12007" s="108">
        <v>146.001</v>
      </c>
      <c r="I12007" s="108">
        <v>453803.25</v>
      </c>
      <c r="J12007" s="141" t="s">
        <v>9364</v>
      </c>
      <c r="K12007" s="145">
        <v>175631.2</v>
      </c>
      <c r="L12007" s="134" t="s">
        <v>9365</v>
      </c>
      <c r="M12007" s="108">
        <v>1265.038</v>
      </c>
      <c r="N12007" s="108">
        <v>4886.5730000000003</v>
      </c>
      <c r="O12007" s="108">
        <v>4</v>
      </c>
      <c r="P12007" s="108">
        <v>161.001</v>
      </c>
      <c r="Q12007" s="108">
        <v>573.00800000000004</v>
      </c>
      <c r="R12007" s="108">
        <v>757.01400000000001</v>
      </c>
      <c r="S12007" s="108">
        <v>507.00599999999997</v>
      </c>
    </row>
    <row r="12008" spans="1:19" ht="11.25" thickBot="1" x14ac:dyDescent="0.2">
      <c r="A12008" s="112"/>
    </row>
    <row r="12009" spans="1:19" ht="11.25" thickBot="1" x14ac:dyDescent="0.2">
      <c r="A12009" s="135" t="s">
        <v>362</v>
      </c>
      <c r="B12009" s="112"/>
      <c r="C12009" s="136">
        <v>121016.47</v>
      </c>
      <c r="D12009" s="136">
        <v>42053.067999999999</v>
      </c>
      <c r="E12009" s="140">
        <v>22433.74</v>
      </c>
      <c r="F12009" s="140">
        <v>866851.23</v>
      </c>
      <c r="G12009" s="136">
        <v>22</v>
      </c>
      <c r="H12009" s="136">
        <v>146.001</v>
      </c>
      <c r="I12009" s="136">
        <v>453313.08</v>
      </c>
      <c r="J12009" s="141" t="s">
        <v>9366</v>
      </c>
      <c r="K12009" s="140">
        <v>174689.69</v>
      </c>
      <c r="L12009" s="134" t="s">
        <v>9367</v>
      </c>
      <c r="M12009" s="136">
        <v>1290.7070000000001</v>
      </c>
      <c r="N12009" s="136">
        <v>4950.9219999999996</v>
      </c>
      <c r="O12009" s="136">
        <v>4.6669999999999998</v>
      </c>
      <c r="P12009" s="136">
        <v>152.334</v>
      </c>
      <c r="Q12009" s="136">
        <v>627.34299999999996</v>
      </c>
      <c r="R12009" s="136">
        <v>750.01400000000001</v>
      </c>
      <c r="S12009" s="136">
        <v>528.00699999999995</v>
      </c>
    </row>
    <row r="12010" spans="1:19" ht="11.25" thickBot="1" x14ac:dyDescent="0.2">
      <c r="A12010" s="112"/>
    </row>
    <row r="12011" spans="1:19" ht="11.25" thickBot="1" x14ac:dyDescent="0.2">
      <c r="A12011" s="138" t="s">
        <v>364</v>
      </c>
      <c r="B12011" s="112"/>
      <c r="C12011" s="136">
        <v>770.02499999999998</v>
      </c>
      <c r="D12011" s="136">
        <v>201.40899999999999</v>
      </c>
      <c r="E12011" s="140">
        <v>296.23</v>
      </c>
      <c r="F12011" s="140">
        <v>2513.5050000000001</v>
      </c>
      <c r="G12011" s="136">
        <v>2.6459999999999999</v>
      </c>
      <c r="H12011" s="136">
        <v>5</v>
      </c>
      <c r="I12011" s="136">
        <v>474.96199999999999</v>
      </c>
      <c r="J12011" s="141" t="s">
        <v>9368</v>
      </c>
      <c r="K12011" s="140">
        <v>1150.9059999999999</v>
      </c>
      <c r="L12011" s="134" t="s">
        <v>9369</v>
      </c>
      <c r="M12011" s="136">
        <v>32.348999999999997</v>
      </c>
      <c r="N12011" s="136">
        <v>58.12</v>
      </c>
      <c r="O12011" s="136">
        <v>2.0819999999999999</v>
      </c>
      <c r="P12011" s="136">
        <v>7.5720000000000001</v>
      </c>
      <c r="Q12011" s="136">
        <v>58.347999999999999</v>
      </c>
      <c r="R12011" s="136">
        <v>8.1859999999999999</v>
      </c>
      <c r="S12011" s="136">
        <v>19</v>
      </c>
    </row>
    <row r="12012" spans="1:19" ht="11.25" thickBot="1" x14ac:dyDescent="0.2">
      <c r="A12012" s="112"/>
    </row>
    <row r="12013" spans="1:19" ht="11.25" thickBot="1" x14ac:dyDescent="0.2">
      <c r="A12013" s="139" t="s">
        <v>366</v>
      </c>
      <c r="B12013" s="112"/>
      <c r="C12013" s="136">
        <v>0.63600000000000001</v>
      </c>
      <c r="D12013" s="136">
        <v>0.47899999999999998</v>
      </c>
      <c r="E12013" s="140">
        <v>1.32</v>
      </c>
      <c r="F12013" s="140">
        <v>0.28999999999999998</v>
      </c>
      <c r="G12013" s="136">
        <v>12.026</v>
      </c>
      <c r="H12013" s="136">
        <v>3.4249999999999998</v>
      </c>
      <c r="I12013" s="136">
        <v>0.105</v>
      </c>
      <c r="J12013" s="141" t="s">
        <v>9370</v>
      </c>
      <c r="K12013" s="140">
        <v>0.65900000000000003</v>
      </c>
      <c r="L12013" s="134" t="s">
        <v>4032</v>
      </c>
      <c r="M12013" s="136">
        <v>2.5059999999999998</v>
      </c>
      <c r="N12013" s="136">
        <v>1.1739999999999999</v>
      </c>
      <c r="O12013" s="136">
        <v>44.606999999999999</v>
      </c>
      <c r="P12013" s="136">
        <v>4.9710000000000001</v>
      </c>
      <c r="Q12013" s="136">
        <v>9.3010000000000002</v>
      </c>
      <c r="R12013" s="136">
        <v>1.091</v>
      </c>
      <c r="S12013" s="136">
        <v>3.5990000000000002</v>
      </c>
    </row>
    <row r="12014" spans="1:19" ht="11.25" thickBot="1" x14ac:dyDescent="0.2">
      <c r="A12014" s="112"/>
    </row>
    <row r="12015" spans="1:19" ht="11.25" thickBot="1" x14ac:dyDescent="0.2">
      <c r="A12015" s="106" t="s">
        <v>357</v>
      </c>
      <c r="B12015" s="106" t="s">
        <v>358</v>
      </c>
      <c r="C12015" s="131" t="s">
        <v>34</v>
      </c>
      <c r="D12015" s="131" t="s">
        <v>35</v>
      </c>
      <c r="E12015" s="130" t="s">
        <v>36</v>
      </c>
      <c r="F12015" s="130" t="s">
        <v>37</v>
      </c>
      <c r="G12015" s="130" t="s">
        <v>38</v>
      </c>
      <c r="H12015" s="130" t="s">
        <v>39</v>
      </c>
      <c r="I12015" s="130" t="s">
        <v>40</v>
      </c>
      <c r="J12015" s="130" t="s">
        <v>41</v>
      </c>
      <c r="K12015" s="130" t="s">
        <v>42</v>
      </c>
      <c r="L12015" s="130" t="s">
        <v>43</v>
      </c>
      <c r="M12015" s="130" t="s">
        <v>44</v>
      </c>
      <c r="N12015" s="130" t="s">
        <v>45</v>
      </c>
      <c r="O12015" s="130" t="s">
        <v>46</v>
      </c>
      <c r="P12015" s="130" t="s">
        <v>47</v>
      </c>
      <c r="Q12015" s="130" t="s">
        <v>48</v>
      </c>
      <c r="R12015" s="130" t="s">
        <v>49</v>
      </c>
      <c r="S12015" s="130" t="s">
        <v>50</v>
      </c>
    </row>
    <row r="12016" spans="1:19" ht="11.25" thickBot="1" x14ac:dyDescent="0.2">
      <c r="A12016" s="107">
        <v>1</v>
      </c>
      <c r="B12016" s="132">
        <v>0.72179398148148144</v>
      </c>
      <c r="C12016" s="145">
        <v>394250.44</v>
      </c>
      <c r="D12016" s="134" t="s">
        <v>9371</v>
      </c>
      <c r="E12016" s="108">
        <v>9497.1640000000007</v>
      </c>
      <c r="F12016" s="108">
        <v>799.01499999999999</v>
      </c>
      <c r="G12016" s="108">
        <v>3</v>
      </c>
      <c r="H12016" s="108">
        <v>9925.3639999999996</v>
      </c>
      <c r="I12016" s="108">
        <v>250225.74</v>
      </c>
      <c r="J12016" s="108">
        <v>1587574.2</v>
      </c>
      <c r="K12016" s="108">
        <v>15242.574000000001</v>
      </c>
      <c r="L12016" s="108">
        <v>26738.147000000001</v>
      </c>
      <c r="M12016" s="108">
        <v>4154.4139999999998</v>
      </c>
      <c r="N12016" s="108">
        <v>2876.1990000000001</v>
      </c>
      <c r="O12016" s="108">
        <v>494.00599999999997</v>
      </c>
      <c r="P12016" s="108">
        <v>619.00900000000001</v>
      </c>
      <c r="Q12016" s="108">
        <v>541.00699999999995</v>
      </c>
      <c r="R12016" s="108">
        <v>475.005</v>
      </c>
      <c r="S12016" s="108">
        <v>610.00900000000001</v>
      </c>
    </row>
    <row r="12017" spans="1:19" ht="11.25" thickBot="1" x14ac:dyDescent="0.2">
      <c r="A12017" s="112"/>
    </row>
    <row r="12018" spans="1:19" ht="11.25" thickBot="1" x14ac:dyDescent="0.2">
      <c r="A12018" s="107">
        <v>2</v>
      </c>
      <c r="B12018" s="132">
        <v>0.72197916666666673</v>
      </c>
      <c r="C12018" s="145">
        <v>399193.23</v>
      </c>
      <c r="D12018" s="134" t="s">
        <v>9372</v>
      </c>
      <c r="E12018" s="108">
        <v>9370.107</v>
      </c>
      <c r="F12018" s="108">
        <v>761.01400000000001</v>
      </c>
      <c r="G12018" s="108">
        <v>7</v>
      </c>
      <c r="H12018" s="108">
        <v>10157.476000000001</v>
      </c>
      <c r="I12018" s="108">
        <v>252129.49</v>
      </c>
      <c r="J12018" s="108">
        <v>1596744.9</v>
      </c>
      <c r="K12018" s="108">
        <v>15247.578</v>
      </c>
      <c r="L12018" s="108">
        <v>26689.083999999999</v>
      </c>
      <c r="M12018" s="108">
        <v>4080.4</v>
      </c>
      <c r="N12018" s="108">
        <v>2899.2020000000002</v>
      </c>
      <c r="O12018" s="108">
        <v>491.00599999999997</v>
      </c>
      <c r="P12018" s="108">
        <v>542.00699999999995</v>
      </c>
      <c r="Q12018" s="108">
        <v>528.00699999999995</v>
      </c>
      <c r="R12018" s="108">
        <v>475.005</v>
      </c>
      <c r="S12018" s="108">
        <v>610.00900000000001</v>
      </c>
    </row>
    <row r="12019" spans="1:19" ht="11.25" thickBot="1" x14ac:dyDescent="0.2">
      <c r="A12019" s="112"/>
    </row>
    <row r="12020" spans="1:19" ht="11.25" thickBot="1" x14ac:dyDescent="0.2">
      <c r="A12020" s="107">
        <v>3</v>
      </c>
      <c r="B12020" s="132">
        <v>0.7221643518518519</v>
      </c>
      <c r="C12020" s="145">
        <v>400670.18</v>
      </c>
      <c r="D12020" s="134" t="s">
        <v>9373</v>
      </c>
      <c r="E12020" s="108">
        <v>9639.2289999999994</v>
      </c>
      <c r="F12020" s="108">
        <v>738.01300000000003</v>
      </c>
      <c r="G12020" s="108">
        <v>5</v>
      </c>
      <c r="H12020" s="108">
        <v>10088.441999999999</v>
      </c>
      <c r="I12020" s="108">
        <v>249602.33</v>
      </c>
      <c r="J12020" s="108">
        <v>1588121.7</v>
      </c>
      <c r="K12020" s="108">
        <v>15220.558000000001</v>
      </c>
      <c r="L12020" s="108">
        <v>26565.927</v>
      </c>
      <c r="M12020" s="108">
        <v>4113.4059999999999</v>
      </c>
      <c r="N12020" s="108">
        <v>2812.19</v>
      </c>
      <c r="O12020" s="108">
        <v>448.005</v>
      </c>
      <c r="P12020" s="108">
        <v>578.00800000000004</v>
      </c>
      <c r="Q12020" s="108">
        <v>540.00699999999995</v>
      </c>
      <c r="R12020" s="108">
        <v>510.00599999999997</v>
      </c>
      <c r="S12020" s="108">
        <v>596.00900000000001</v>
      </c>
    </row>
    <row r="12021" spans="1:19" ht="11.25" thickBot="1" x14ac:dyDescent="0.2">
      <c r="A12021" s="112"/>
    </row>
    <row r="12022" spans="1:19" ht="11.25" thickBot="1" x14ac:dyDescent="0.2">
      <c r="A12022" s="135" t="s">
        <v>362</v>
      </c>
      <c r="B12022" s="112"/>
      <c r="C12022" s="140">
        <v>398037.95</v>
      </c>
      <c r="D12022" s="134" t="s">
        <v>9374</v>
      </c>
      <c r="E12022" s="136">
        <v>9502.1669999999995</v>
      </c>
      <c r="F12022" s="136">
        <v>766.01400000000001</v>
      </c>
      <c r="G12022" s="136">
        <v>5</v>
      </c>
      <c r="H12022" s="136">
        <v>10057.093999999999</v>
      </c>
      <c r="I12022" s="136">
        <v>250652.52</v>
      </c>
      <c r="J12022" s="136">
        <v>1590813.6</v>
      </c>
      <c r="K12022" s="136">
        <v>15236.903</v>
      </c>
      <c r="L12022" s="136">
        <v>26664.385999999999</v>
      </c>
      <c r="M12022" s="136">
        <v>4116.0730000000003</v>
      </c>
      <c r="N12022" s="136">
        <v>2862.53</v>
      </c>
      <c r="O12022" s="136">
        <v>477.67200000000003</v>
      </c>
      <c r="P12022" s="136">
        <v>579.67499999999995</v>
      </c>
      <c r="Q12022" s="136">
        <v>536.34</v>
      </c>
      <c r="R12022" s="136">
        <v>486.67200000000003</v>
      </c>
      <c r="S12022" s="136">
        <v>605.34199999999998</v>
      </c>
    </row>
    <row r="12023" spans="1:19" ht="11.25" thickBot="1" x14ac:dyDescent="0.2">
      <c r="A12023" s="112"/>
    </row>
    <row r="12024" spans="1:19" ht="11.25" thickBot="1" x14ac:dyDescent="0.2">
      <c r="A12024" s="138" t="s">
        <v>364</v>
      </c>
      <c r="B12024" s="112"/>
      <c r="C12024" s="140">
        <v>3362.1860000000001</v>
      </c>
      <c r="D12024" s="134" t="s">
        <v>9375</v>
      </c>
      <c r="E12024" s="136">
        <v>134.631</v>
      </c>
      <c r="F12024" s="136">
        <v>30.806999999999999</v>
      </c>
      <c r="G12024" s="136">
        <v>2</v>
      </c>
      <c r="H12024" s="136">
        <v>119.18899999999999</v>
      </c>
      <c r="I12024" s="136">
        <v>1316.5250000000001</v>
      </c>
      <c r="J12024" s="136">
        <v>5143.92</v>
      </c>
      <c r="K12024" s="136">
        <v>14.375</v>
      </c>
      <c r="L12024" s="136">
        <v>88.727000000000004</v>
      </c>
      <c r="M12024" s="136">
        <v>37.079000000000001</v>
      </c>
      <c r="N12024" s="136">
        <v>45.088000000000001</v>
      </c>
      <c r="O12024" s="136">
        <v>25.736000000000001</v>
      </c>
      <c r="P12024" s="136">
        <v>38.527999999999999</v>
      </c>
      <c r="Q12024" s="136">
        <v>7.234</v>
      </c>
      <c r="R12024" s="136">
        <v>20.207999999999998</v>
      </c>
      <c r="S12024" s="136">
        <v>8.0830000000000002</v>
      </c>
    </row>
    <row r="12025" spans="1:19" ht="11.25" thickBot="1" x14ac:dyDescent="0.2">
      <c r="A12025" s="112"/>
    </row>
    <row r="12026" spans="1:19" ht="11.25" thickBot="1" x14ac:dyDescent="0.2">
      <c r="A12026" s="139" t="s">
        <v>366</v>
      </c>
      <c r="B12026" s="112"/>
      <c r="C12026" s="140">
        <v>0.84499999999999997</v>
      </c>
      <c r="D12026" s="134" t="s">
        <v>1337</v>
      </c>
      <c r="E12026" s="136">
        <v>1.417</v>
      </c>
      <c r="F12026" s="136">
        <v>4.0220000000000002</v>
      </c>
      <c r="G12026" s="136">
        <v>40</v>
      </c>
      <c r="H12026" s="136">
        <v>1.1850000000000001</v>
      </c>
      <c r="I12026" s="136">
        <v>0.52500000000000002</v>
      </c>
      <c r="J12026" s="136">
        <v>0.32300000000000001</v>
      </c>
      <c r="K12026" s="136">
        <v>9.4E-2</v>
      </c>
      <c r="L12026" s="136">
        <v>0.33300000000000002</v>
      </c>
      <c r="M12026" s="136">
        <v>0.90100000000000002</v>
      </c>
      <c r="N12026" s="136">
        <v>1.575</v>
      </c>
      <c r="O12026" s="136">
        <v>5.3879999999999999</v>
      </c>
      <c r="P12026" s="136">
        <v>6.6470000000000002</v>
      </c>
      <c r="Q12026" s="136">
        <v>1.349</v>
      </c>
      <c r="R12026" s="136">
        <v>4.1520000000000001</v>
      </c>
      <c r="S12026" s="136">
        <v>1.335</v>
      </c>
    </row>
    <row r="12027" spans="1:19" ht="11.25" thickBot="1" x14ac:dyDescent="0.2">
      <c r="A12027" s="112"/>
    </row>
    <row r="12028" spans="1:19" ht="11.25" thickBot="1" x14ac:dyDescent="0.2">
      <c r="A12028" s="106" t="s">
        <v>357</v>
      </c>
      <c r="B12028" s="106" t="s">
        <v>358</v>
      </c>
      <c r="C12028" s="130" t="s">
        <v>51</v>
      </c>
      <c r="D12028" s="130" t="s">
        <v>52</v>
      </c>
      <c r="E12028" s="130" t="s">
        <v>53</v>
      </c>
      <c r="F12028" s="130" t="s">
        <v>54</v>
      </c>
      <c r="G12028" s="130" t="s">
        <v>55</v>
      </c>
      <c r="H12028" s="130" t="s">
        <v>56</v>
      </c>
      <c r="I12028" s="130" t="s">
        <v>57</v>
      </c>
      <c r="J12028" s="130" t="s">
        <v>58</v>
      </c>
      <c r="K12028" s="130" t="s">
        <v>59</v>
      </c>
      <c r="L12028" s="130" t="s">
        <v>60</v>
      </c>
      <c r="M12028" s="130" t="s">
        <v>61</v>
      </c>
      <c r="N12028" s="130" t="s">
        <v>62</v>
      </c>
      <c r="O12028" s="130" t="s">
        <v>63</v>
      </c>
      <c r="P12028" s="130" t="s">
        <v>64</v>
      </c>
      <c r="Q12028" s="131" t="s">
        <v>65</v>
      </c>
      <c r="R12028" s="131" t="s">
        <v>66</v>
      </c>
      <c r="S12028" s="130" t="s">
        <v>67</v>
      </c>
    </row>
    <row r="12029" spans="1:19" ht="11.25" thickBot="1" x14ac:dyDescent="0.2">
      <c r="A12029" s="107">
        <v>1</v>
      </c>
      <c r="B12029" s="132">
        <v>0.72179398148148144</v>
      </c>
      <c r="C12029" s="108">
        <v>463.005</v>
      </c>
      <c r="D12029" s="108">
        <v>434.005</v>
      </c>
      <c r="E12029" s="108">
        <v>182.001</v>
      </c>
      <c r="F12029" s="108">
        <v>223.001</v>
      </c>
      <c r="G12029" s="108">
        <v>153.001</v>
      </c>
      <c r="H12029" s="108">
        <v>368.00299999999999</v>
      </c>
      <c r="I12029" s="108">
        <v>2030.0989999999999</v>
      </c>
      <c r="J12029" s="108">
        <v>8561.759</v>
      </c>
      <c r="K12029" s="108">
        <v>12503.751</v>
      </c>
      <c r="L12029" s="108">
        <v>14</v>
      </c>
      <c r="M12029" s="108">
        <v>13</v>
      </c>
      <c r="N12029" s="108">
        <v>1156.0319999999999</v>
      </c>
      <c r="O12029" s="108">
        <v>281.00200000000001</v>
      </c>
      <c r="P12029" s="108">
        <v>500535.48</v>
      </c>
      <c r="Q12029" s="145">
        <v>1761376.8</v>
      </c>
      <c r="R12029" s="134" t="s">
        <v>9376</v>
      </c>
      <c r="S12029" s="108">
        <v>4351.4539999999997</v>
      </c>
    </row>
    <row r="12030" spans="1:19" ht="11.25" thickBot="1" x14ac:dyDescent="0.2">
      <c r="A12030" s="112"/>
    </row>
    <row r="12031" spans="1:19" ht="11.25" thickBot="1" x14ac:dyDescent="0.2">
      <c r="A12031" s="107">
        <v>2</v>
      </c>
      <c r="B12031" s="132">
        <v>0.72197916666666673</v>
      </c>
      <c r="C12031" s="108">
        <v>471.005</v>
      </c>
      <c r="D12031" s="108">
        <v>464.005</v>
      </c>
      <c r="E12031" s="108">
        <v>180.001</v>
      </c>
      <c r="F12031" s="108">
        <v>235.001</v>
      </c>
      <c r="G12031" s="108">
        <v>174.001</v>
      </c>
      <c r="H12031" s="108">
        <v>359.00299999999999</v>
      </c>
      <c r="I12031" s="108">
        <v>2038.1</v>
      </c>
      <c r="J12031" s="108">
        <v>8538.7489999999998</v>
      </c>
      <c r="K12031" s="108">
        <v>12494.745999999999</v>
      </c>
      <c r="L12031" s="108">
        <v>21</v>
      </c>
      <c r="M12031" s="108">
        <v>11</v>
      </c>
      <c r="N12031" s="108">
        <v>1128.0309999999999</v>
      </c>
      <c r="O12031" s="108">
        <v>260.00200000000001</v>
      </c>
      <c r="P12031" s="108">
        <v>495287.27</v>
      </c>
      <c r="Q12031" s="145">
        <v>1784888</v>
      </c>
      <c r="R12031" s="134" t="s">
        <v>9377</v>
      </c>
      <c r="S12031" s="108">
        <v>4239.4309999999996</v>
      </c>
    </row>
    <row r="12032" spans="1:19" ht="11.25" thickBot="1" x14ac:dyDescent="0.2">
      <c r="A12032" s="112"/>
    </row>
    <row r="12033" spans="1:19" ht="11.25" thickBot="1" x14ac:dyDescent="0.2">
      <c r="A12033" s="107">
        <v>3</v>
      </c>
      <c r="B12033" s="132">
        <v>0.7221643518518519</v>
      </c>
      <c r="C12033" s="108">
        <v>492.00599999999997</v>
      </c>
      <c r="D12033" s="108">
        <v>417.00400000000002</v>
      </c>
      <c r="E12033" s="108">
        <v>165.001</v>
      </c>
      <c r="F12033" s="108">
        <v>234.001</v>
      </c>
      <c r="G12033" s="108">
        <v>151.001</v>
      </c>
      <c r="H12033" s="108">
        <v>333.00299999999999</v>
      </c>
      <c r="I12033" s="108">
        <v>2072.1030000000001</v>
      </c>
      <c r="J12033" s="108">
        <v>8406.6959999999999</v>
      </c>
      <c r="K12033" s="108">
        <v>12355.663</v>
      </c>
      <c r="L12033" s="108">
        <v>12</v>
      </c>
      <c r="M12033" s="108">
        <v>14</v>
      </c>
      <c r="N12033" s="108">
        <v>1064.027</v>
      </c>
      <c r="O12033" s="108">
        <v>268.00200000000001</v>
      </c>
      <c r="P12033" s="108">
        <v>490130.44</v>
      </c>
      <c r="Q12033" s="145">
        <v>1807950</v>
      </c>
      <c r="R12033" s="134" t="s">
        <v>9378</v>
      </c>
      <c r="S12033" s="108">
        <v>4353.4549999999999</v>
      </c>
    </row>
    <row r="12034" spans="1:19" ht="11.25" thickBot="1" x14ac:dyDescent="0.2">
      <c r="A12034" s="112"/>
    </row>
    <row r="12035" spans="1:19" ht="11.25" thickBot="1" x14ac:dyDescent="0.2">
      <c r="A12035" s="135" t="s">
        <v>362</v>
      </c>
      <c r="B12035" s="112"/>
      <c r="C12035" s="136">
        <v>475.339</v>
      </c>
      <c r="D12035" s="136">
        <v>438.33800000000002</v>
      </c>
      <c r="E12035" s="136">
        <v>175.667</v>
      </c>
      <c r="F12035" s="136">
        <v>230.66800000000001</v>
      </c>
      <c r="G12035" s="136">
        <v>159.334</v>
      </c>
      <c r="H12035" s="136">
        <v>353.33600000000001</v>
      </c>
      <c r="I12035" s="136">
        <v>2046.7670000000001</v>
      </c>
      <c r="J12035" s="136">
        <v>8502.4009999999998</v>
      </c>
      <c r="K12035" s="136">
        <v>12451.387000000001</v>
      </c>
      <c r="L12035" s="136">
        <v>15.667</v>
      </c>
      <c r="M12035" s="136">
        <v>12.667</v>
      </c>
      <c r="N12035" s="136">
        <v>1116.03</v>
      </c>
      <c r="O12035" s="136">
        <v>269.66800000000001</v>
      </c>
      <c r="P12035" s="136">
        <v>495317.73</v>
      </c>
      <c r="Q12035" s="140">
        <v>1784738.3</v>
      </c>
      <c r="R12035" s="134" t="s">
        <v>9379</v>
      </c>
      <c r="S12035" s="136">
        <v>4314.78</v>
      </c>
    </row>
    <row r="12036" spans="1:19" ht="11.25" thickBot="1" x14ac:dyDescent="0.2">
      <c r="A12036" s="112"/>
    </row>
    <row r="12037" spans="1:19" ht="11.25" thickBot="1" x14ac:dyDescent="0.2">
      <c r="A12037" s="138" t="s">
        <v>364</v>
      </c>
      <c r="B12037" s="112"/>
      <c r="C12037" s="136">
        <v>14.978</v>
      </c>
      <c r="D12037" s="136">
        <v>23.797999999999998</v>
      </c>
      <c r="E12037" s="136">
        <v>9.2919999999999998</v>
      </c>
      <c r="F12037" s="136">
        <v>6.6580000000000004</v>
      </c>
      <c r="G12037" s="136">
        <v>12.741</v>
      </c>
      <c r="H12037" s="136">
        <v>18.175000000000001</v>
      </c>
      <c r="I12037" s="136">
        <v>22.303000000000001</v>
      </c>
      <c r="J12037" s="136">
        <v>83.677999999999997</v>
      </c>
      <c r="K12037" s="136">
        <v>83.021000000000001</v>
      </c>
      <c r="L12037" s="136">
        <v>4.726</v>
      </c>
      <c r="M12037" s="136">
        <v>1.528</v>
      </c>
      <c r="N12037" s="136">
        <v>47.161999999999999</v>
      </c>
      <c r="O12037" s="136">
        <v>10.599</v>
      </c>
      <c r="P12037" s="136">
        <v>5202.5910000000003</v>
      </c>
      <c r="Q12037" s="140">
        <v>23286.957999999999</v>
      </c>
      <c r="R12037" s="134" t="s">
        <v>9380</v>
      </c>
      <c r="S12037" s="136">
        <v>65.262</v>
      </c>
    </row>
    <row r="12038" spans="1:19" ht="11.25" thickBot="1" x14ac:dyDescent="0.2">
      <c r="A12038" s="112"/>
    </row>
    <row r="12039" spans="1:19" ht="11.25" thickBot="1" x14ac:dyDescent="0.2">
      <c r="A12039" s="139" t="s">
        <v>366</v>
      </c>
      <c r="B12039" s="112"/>
      <c r="C12039" s="136">
        <v>3.1509999999999998</v>
      </c>
      <c r="D12039" s="136">
        <v>5.4290000000000003</v>
      </c>
      <c r="E12039" s="136">
        <v>5.2889999999999997</v>
      </c>
      <c r="F12039" s="136">
        <v>2.887</v>
      </c>
      <c r="G12039" s="136">
        <v>7.9960000000000004</v>
      </c>
      <c r="H12039" s="136">
        <v>5.1440000000000001</v>
      </c>
      <c r="I12039" s="136">
        <v>1.0900000000000001</v>
      </c>
      <c r="J12039" s="136">
        <v>0.98399999999999999</v>
      </c>
      <c r="K12039" s="136">
        <v>0.66700000000000004</v>
      </c>
      <c r="L12039" s="136">
        <v>30.164999999999999</v>
      </c>
      <c r="M12039" s="136">
        <v>12.058999999999999</v>
      </c>
      <c r="N12039" s="136">
        <v>4.226</v>
      </c>
      <c r="O12039" s="136">
        <v>3.93</v>
      </c>
      <c r="P12039" s="136">
        <v>1.05</v>
      </c>
      <c r="Q12039" s="140">
        <v>1.3049999999999999</v>
      </c>
      <c r="R12039" s="134" t="s">
        <v>1783</v>
      </c>
      <c r="S12039" s="136">
        <v>1.5129999999999999</v>
      </c>
    </row>
    <row r="12040" spans="1:19" ht="11.25" thickBot="1" x14ac:dyDescent="0.2">
      <c r="A12040" s="112"/>
    </row>
    <row r="12041" spans="1:19" ht="11.25" thickBot="1" x14ac:dyDescent="0.2">
      <c r="A12041" s="106" t="s">
        <v>357</v>
      </c>
      <c r="B12041" s="106" t="s">
        <v>358</v>
      </c>
      <c r="C12041" s="130" t="s">
        <v>68</v>
      </c>
    </row>
    <row r="12042" spans="1:19" ht="11.25" thickBot="1" x14ac:dyDescent="0.2">
      <c r="A12042" s="107">
        <v>1</v>
      </c>
      <c r="B12042" s="132">
        <v>0.72179398148148144</v>
      </c>
      <c r="C12042" s="108">
        <v>984.02300000000002</v>
      </c>
    </row>
    <row r="12043" spans="1:19" ht="11.25" thickBot="1" x14ac:dyDescent="0.2">
      <c r="A12043" s="112"/>
    </row>
    <row r="12044" spans="1:19" ht="11.25" thickBot="1" x14ac:dyDescent="0.2">
      <c r="A12044" s="107">
        <v>2</v>
      </c>
      <c r="B12044" s="132">
        <v>0.72197916666666673</v>
      </c>
      <c r="C12044" s="108">
        <v>1040.0260000000001</v>
      </c>
    </row>
    <row r="12045" spans="1:19" ht="11.25" thickBot="1" x14ac:dyDescent="0.2">
      <c r="A12045" s="112"/>
    </row>
    <row r="12046" spans="1:19" ht="11.25" thickBot="1" x14ac:dyDescent="0.2">
      <c r="A12046" s="107">
        <v>3</v>
      </c>
      <c r="B12046" s="132">
        <v>0.7221643518518519</v>
      </c>
      <c r="C12046" s="108">
        <v>899.01900000000001</v>
      </c>
    </row>
    <row r="12047" spans="1:19" ht="11.25" thickBot="1" x14ac:dyDescent="0.2">
      <c r="A12047" s="112"/>
    </row>
    <row r="12048" spans="1:19" ht="11.25" thickBot="1" x14ac:dyDescent="0.2">
      <c r="A12048" s="135" t="s">
        <v>362</v>
      </c>
      <c r="B12048" s="112"/>
      <c r="C12048" s="136">
        <v>974.35599999999999</v>
      </c>
    </row>
    <row r="12049" spans="1:19" ht="11.25" thickBot="1" x14ac:dyDescent="0.2">
      <c r="A12049" s="112"/>
    </row>
    <row r="12050" spans="1:19" ht="11.25" thickBot="1" x14ac:dyDescent="0.2">
      <c r="A12050" s="138" t="s">
        <v>364</v>
      </c>
      <c r="B12050" s="112"/>
      <c r="C12050" s="136">
        <v>70.998999999999995</v>
      </c>
    </row>
    <row r="12051" spans="1:19" ht="11.25" thickBot="1" x14ac:dyDescent="0.2">
      <c r="A12051" s="112"/>
    </row>
    <row r="12052" spans="1:19" ht="11.25" thickBot="1" x14ac:dyDescent="0.2">
      <c r="A12052" s="139" t="s">
        <v>366</v>
      </c>
      <c r="B12052" s="112"/>
      <c r="C12052" s="136">
        <v>7.2869999999999999</v>
      </c>
    </row>
    <row r="12053" spans="1:19" ht="10.5" x14ac:dyDescent="0.15">
      <c r="A12053" s="112"/>
    </row>
    <row r="12054" spans="1:19" x14ac:dyDescent="0.15">
      <c r="A12054" s="129"/>
      <c r="B12054" s="86" t="s">
        <v>4042</v>
      </c>
    </row>
    <row r="12055" spans="1:19" ht="9.75" thickBot="1" x14ac:dyDescent="0.2">
      <c r="A12055" s="81" t="s">
        <v>5871</v>
      </c>
    </row>
    <row r="12056" spans="1:19" ht="11.25" thickBot="1" x14ac:dyDescent="0.2">
      <c r="A12056" s="106" t="s">
        <v>357</v>
      </c>
      <c r="B12056" s="106" t="s">
        <v>358</v>
      </c>
      <c r="C12056" s="130" t="s">
        <v>0</v>
      </c>
      <c r="D12056" s="130" t="s">
        <v>1</v>
      </c>
      <c r="E12056" s="130" t="s">
        <v>2</v>
      </c>
      <c r="F12056" s="130" t="s">
        <v>3</v>
      </c>
      <c r="G12056" s="130" t="s">
        <v>4</v>
      </c>
      <c r="H12056" s="130" t="s">
        <v>5</v>
      </c>
      <c r="I12056" s="131" t="s">
        <v>6</v>
      </c>
      <c r="J12056" s="131" t="s">
        <v>7</v>
      </c>
      <c r="K12056" s="130" t="s">
        <v>8</v>
      </c>
      <c r="L12056" s="130" t="s">
        <v>9</v>
      </c>
      <c r="M12056" s="130" t="s">
        <v>10</v>
      </c>
      <c r="N12056" s="130" t="s">
        <v>11</v>
      </c>
      <c r="O12056" s="130" t="s">
        <v>12</v>
      </c>
      <c r="P12056" s="130" t="s">
        <v>13</v>
      </c>
      <c r="Q12056" s="130" t="s">
        <v>14</v>
      </c>
      <c r="R12056" s="130" t="s">
        <v>15</v>
      </c>
      <c r="S12056" s="130" t="s">
        <v>16</v>
      </c>
    </row>
    <row r="12057" spans="1:19" ht="11.25" thickBot="1" x14ac:dyDescent="0.2">
      <c r="A12057" s="107">
        <v>1</v>
      </c>
      <c r="B12057" s="132">
        <v>0.72694444444444439</v>
      </c>
      <c r="C12057" s="141" t="s">
        <v>9381</v>
      </c>
      <c r="D12057" s="141" t="s">
        <v>9382</v>
      </c>
      <c r="E12057" s="141" t="s">
        <v>9383</v>
      </c>
      <c r="F12057" s="141" t="s">
        <v>9384</v>
      </c>
      <c r="G12057" s="141" t="s">
        <v>9385</v>
      </c>
      <c r="H12057" s="141" t="s">
        <v>9386</v>
      </c>
      <c r="I12057" s="145">
        <v>18566.269</v>
      </c>
      <c r="J12057" s="134" t="s">
        <v>9387</v>
      </c>
      <c r="K12057" s="141" t="s">
        <v>9388</v>
      </c>
      <c r="L12057" s="108">
        <v>138</v>
      </c>
      <c r="M12057" s="108">
        <v>13498.371999999999</v>
      </c>
      <c r="N12057" s="108">
        <v>35236.773999999998</v>
      </c>
      <c r="O12057" s="108">
        <v>987358.44</v>
      </c>
      <c r="P12057" s="108">
        <v>166140.84</v>
      </c>
      <c r="Q12057" s="108">
        <v>6522.0209999999997</v>
      </c>
      <c r="R12057" s="108">
        <v>16308.380999999999</v>
      </c>
      <c r="S12057" s="108">
        <v>75711.323000000004</v>
      </c>
    </row>
    <row r="12058" spans="1:19" ht="11.25" thickBot="1" x14ac:dyDescent="0.2">
      <c r="A12058" s="112"/>
    </row>
    <row r="12059" spans="1:19" ht="11.25" thickBot="1" x14ac:dyDescent="0.2">
      <c r="A12059" s="107">
        <v>2</v>
      </c>
      <c r="B12059" s="132">
        <v>0.72711805555555553</v>
      </c>
      <c r="C12059" s="141" t="s">
        <v>9389</v>
      </c>
      <c r="D12059" s="141" t="s">
        <v>9390</v>
      </c>
      <c r="E12059" s="141" t="s">
        <v>9391</v>
      </c>
      <c r="F12059" s="141" t="s">
        <v>9392</v>
      </c>
      <c r="G12059" s="141" t="s">
        <v>9393</v>
      </c>
      <c r="H12059" s="141" t="s">
        <v>9394</v>
      </c>
      <c r="I12059" s="145">
        <v>18927.594000000001</v>
      </c>
      <c r="J12059" s="134" t="s">
        <v>9395</v>
      </c>
      <c r="K12059" s="141" t="s">
        <v>9396</v>
      </c>
      <c r="L12059" s="108">
        <v>169.001</v>
      </c>
      <c r="M12059" s="108">
        <v>13529.392</v>
      </c>
      <c r="N12059" s="108">
        <v>34956.302000000003</v>
      </c>
      <c r="O12059" s="108">
        <v>988173.77</v>
      </c>
      <c r="P12059" s="108">
        <v>169133.77</v>
      </c>
      <c r="Q12059" s="108">
        <v>6423.99</v>
      </c>
      <c r="R12059" s="108">
        <v>16308.380999999999</v>
      </c>
      <c r="S12059" s="108">
        <v>75751.468999999997</v>
      </c>
    </row>
    <row r="12060" spans="1:19" ht="11.25" thickBot="1" x14ac:dyDescent="0.2">
      <c r="A12060" s="112"/>
    </row>
    <row r="12061" spans="1:19" ht="11.25" thickBot="1" x14ac:dyDescent="0.2">
      <c r="A12061" s="107">
        <v>3</v>
      </c>
      <c r="B12061" s="132">
        <v>0.72730324074074071</v>
      </c>
      <c r="C12061" s="141" t="s">
        <v>9397</v>
      </c>
      <c r="D12061" s="141" t="s">
        <v>9398</v>
      </c>
      <c r="E12061" s="141" t="s">
        <v>9399</v>
      </c>
      <c r="F12061" s="141" t="s">
        <v>9400</v>
      </c>
      <c r="G12061" s="141" t="s">
        <v>9401</v>
      </c>
      <c r="H12061" s="141" t="s">
        <v>9402</v>
      </c>
      <c r="I12061" s="145">
        <v>19144.793000000001</v>
      </c>
      <c r="J12061" s="134" t="s">
        <v>9403</v>
      </c>
      <c r="K12061" s="141" t="s">
        <v>9404</v>
      </c>
      <c r="L12061" s="108">
        <v>146.001</v>
      </c>
      <c r="M12061" s="108">
        <v>13398.307000000001</v>
      </c>
      <c r="N12061" s="108">
        <v>31965.504000000001</v>
      </c>
      <c r="O12061" s="108">
        <v>987368.92</v>
      </c>
      <c r="P12061" s="108">
        <v>168192.2</v>
      </c>
      <c r="Q12061" s="108">
        <v>6195.9210000000003</v>
      </c>
      <c r="R12061" s="108">
        <v>16224.315000000001</v>
      </c>
      <c r="S12061" s="108">
        <v>76742.084000000003</v>
      </c>
    </row>
    <row r="12062" spans="1:19" ht="11.25" thickBot="1" x14ac:dyDescent="0.2">
      <c r="A12062" s="112"/>
    </row>
    <row r="12063" spans="1:19" ht="11.25" thickBot="1" x14ac:dyDescent="0.2">
      <c r="A12063" s="135" t="s">
        <v>362</v>
      </c>
      <c r="B12063" s="112"/>
      <c r="C12063" s="141" t="s">
        <v>9405</v>
      </c>
      <c r="D12063" s="141" t="s">
        <v>9406</v>
      </c>
      <c r="E12063" s="141" t="s">
        <v>9407</v>
      </c>
      <c r="F12063" s="141" t="s">
        <v>9408</v>
      </c>
      <c r="G12063" s="141" t="s">
        <v>9409</v>
      </c>
      <c r="H12063" s="141" t="s">
        <v>9410</v>
      </c>
      <c r="I12063" s="140">
        <v>18879.552</v>
      </c>
      <c r="J12063" s="134" t="s">
        <v>9411</v>
      </c>
      <c r="K12063" s="141" t="s">
        <v>9412</v>
      </c>
      <c r="L12063" s="136">
        <v>151.001</v>
      </c>
      <c r="M12063" s="136">
        <v>13475.357</v>
      </c>
      <c r="N12063" s="136">
        <v>34052.86</v>
      </c>
      <c r="O12063" s="136">
        <v>987633.71</v>
      </c>
      <c r="P12063" s="136">
        <v>167822.27</v>
      </c>
      <c r="Q12063" s="136">
        <v>6380.6440000000002</v>
      </c>
      <c r="R12063" s="136">
        <v>16280.359</v>
      </c>
      <c r="S12063" s="136">
        <v>76068.292000000001</v>
      </c>
    </row>
    <row r="12064" spans="1:19" ht="11.25" thickBot="1" x14ac:dyDescent="0.2">
      <c r="A12064" s="112"/>
    </row>
    <row r="12065" spans="1:19" ht="11.25" thickBot="1" x14ac:dyDescent="0.2">
      <c r="A12065" s="138" t="s">
        <v>364</v>
      </c>
      <c r="B12065" s="112"/>
      <c r="C12065" s="141" t="s">
        <v>9413</v>
      </c>
      <c r="D12065" s="141" t="s">
        <v>9414</v>
      </c>
      <c r="E12065" s="141" t="s">
        <v>9415</v>
      </c>
      <c r="F12065" s="141" t="s">
        <v>9416</v>
      </c>
      <c r="G12065" s="141" t="s">
        <v>9417</v>
      </c>
      <c r="H12065" s="141" t="s">
        <v>9418</v>
      </c>
      <c r="I12065" s="140">
        <v>292.238</v>
      </c>
      <c r="J12065" s="134" t="s">
        <v>9419</v>
      </c>
      <c r="K12065" s="141" t="s">
        <v>9420</v>
      </c>
      <c r="L12065" s="136">
        <v>16.094000000000001</v>
      </c>
      <c r="M12065" s="136">
        <v>68.506</v>
      </c>
      <c r="N12065" s="136">
        <v>1813.135</v>
      </c>
      <c r="O12065" s="136">
        <v>467.73200000000003</v>
      </c>
      <c r="P12065" s="136">
        <v>1530.3779999999999</v>
      </c>
      <c r="Q12065" s="136">
        <v>167.315</v>
      </c>
      <c r="R12065" s="136">
        <v>48.534999999999997</v>
      </c>
      <c r="S12065" s="136">
        <v>583.86599999999999</v>
      </c>
    </row>
    <row r="12066" spans="1:19" ht="11.25" thickBot="1" x14ac:dyDescent="0.2">
      <c r="A12066" s="112"/>
    </row>
    <row r="12067" spans="1:19" ht="11.25" thickBot="1" x14ac:dyDescent="0.2">
      <c r="A12067" s="139" t="s">
        <v>366</v>
      </c>
      <c r="B12067" s="112"/>
      <c r="C12067" s="141" t="s">
        <v>1786</v>
      </c>
      <c r="D12067" s="141" t="s">
        <v>2863</v>
      </c>
      <c r="E12067" s="141" t="s">
        <v>9421</v>
      </c>
      <c r="F12067" s="141" t="s">
        <v>8652</v>
      </c>
      <c r="G12067" s="141" t="s">
        <v>9422</v>
      </c>
      <c r="H12067" s="141" t="s">
        <v>9423</v>
      </c>
      <c r="I12067" s="140">
        <v>1.548</v>
      </c>
      <c r="J12067" s="134" t="s">
        <v>4082</v>
      </c>
      <c r="K12067" s="141" t="s">
        <v>968</v>
      </c>
      <c r="L12067" s="136">
        <v>10.657999999999999</v>
      </c>
      <c r="M12067" s="136">
        <v>0.50800000000000001</v>
      </c>
      <c r="N12067" s="136">
        <v>5.3239999999999998</v>
      </c>
      <c r="O12067" s="136">
        <v>4.7E-2</v>
      </c>
      <c r="P12067" s="136">
        <v>0.91200000000000003</v>
      </c>
      <c r="Q12067" s="136">
        <v>2.6219999999999999</v>
      </c>
      <c r="R12067" s="136">
        <v>0.29799999999999999</v>
      </c>
      <c r="S12067" s="136">
        <v>0.76800000000000002</v>
      </c>
    </row>
    <row r="12068" spans="1:19" ht="11.25" thickBot="1" x14ac:dyDescent="0.2">
      <c r="A12068" s="112"/>
    </row>
    <row r="12069" spans="1:19" ht="11.25" thickBot="1" x14ac:dyDescent="0.2">
      <c r="A12069" s="106" t="s">
        <v>357</v>
      </c>
      <c r="B12069" s="106" t="s">
        <v>358</v>
      </c>
      <c r="C12069" s="130" t="s">
        <v>17</v>
      </c>
      <c r="D12069" s="130" t="s">
        <v>18</v>
      </c>
      <c r="E12069" s="131" t="s">
        <v>19</v>
      </c>
      <c r="F12069" s="131" t="s">
        <v>20</v>
      </c>
      <c r="G12069" s="130" t="s">
        <v>21</v>
      </c>
      <c r="H12069" s="130" t="s">
        <v>22</v>
      </c>
      <c r="I12069" s="130" t="s">
        <v>23</v>
      </c>
      <c r="J12069" s="130" t="s">
        <v>24</v>
      </c>
      <c r="K12069" s="131" t="s">
        <v>25</v>
      </c>
      <c r="L12069" s="131" t="s">
        <v>26</v>
      </c>
      <c r="M12069" s="130" t="s">
        <v>27</v>
      </c>
      <c r="N12069" s="130" t="s">
        <v>28</v>
      </c>
      <c r="O12069" s="130" t="s">
        <v>29</v>
      </c>
      <c r="P12069" s="130" t="s">
        <v>30</v>
      </c>
      <c r="Q12069" s="130" t="s">
        <v>31</v>
      </c>
      <c r="R12069" s="130" t="s">
        <v>32</v>
      </c>
      <c r="S12069" s="130" t="s">
        <v>33</v>
      </c>
    </row>
    <row r="12070" spans="1:19" ht="11.25" thickBot="1" x14ac:dyDescent="0.2">
      <c r="A12070" s="107">
        <v>1</v>
      </c>
      <c r="B12070" s="132">
        <v>0.72694444444444439</v>
      </c>
      <c r="C12070" s="108">
        <v>146865.85</v>
      </c>
      <c r="D12070" s="108">
        <v>32016.582999999999</v>
      </c>
      <c r="E12070" s="145">
        <v>22446.084999999999</v>
      </c>
      <c r="F12070" s="145">
        <v>881154.48</v>
      </c>
      <c r="G12070" s="108">
        <v>18</v>
      </c>
      <c r="H12070" s="108">
        <v>30</v>
      </c>
      <c r="I12070" s="108">
        <v>831863.86</v>
      </c>
      <c r="J12070" s="141" t="s">
        <v>9424</v>
      </c>
      <c r="K12070" s="145">
        <v>171914.39</v>
      </c>
      <c r="L12070" s="134" t="s">
        <v>9425</v>
      </c>
      <c r="M12070" s="108">
        <v>2759.183</v>
      </c>
      <c r="N12070" s="108">
        <v>5302.6750000000002</v>
      </c>
      <c r="O12070" s="108">
        <v>18</v>
      </c>
      <c r="P12070" s="108">
        <v>219.001</v>
      </c>
      <c r="Q12070" s="108">
        <v>1102.029</v>
      </c>
      <c r="R12070" s="108">
        <v>697.01199999999994</v>
      </c>
      <c r="S12070" s="108">
        <v>703.01199999999994</v>
      </c>
    </row>
    <row r="12071" spans="1:19" ht="11.25" thickBot="1" x14ac:dyDescent="0.2">
      <c r="A12071" s="112"/>
    </row>
    <row r="12072" spans="1:19" ht="11.25" thickBot="1" x14ac:dyDescent="0.2">
      <c r="A12072" s="107">
        <v>2</v>
      </c>
      <c r="B12072" s="132">
        <v>0.72711805555555553</v>
      </c>
      <c r="C12072" s="108">
        <v>147324.07</v>
      </c>
      <c r="D12072" s="108">
        <v>32703.649000000001</v>
      </c>
      <c r="E12072" s="145">
        <v>22558.205999999998</v>
      </c>
      <c r="F12072" s="145">
        <v>885883.85</v>
      </c>
      <c r="G12072" s="108">
        <v>20</v>
      </c>
      <c r="H12072" s="108">
        <v>27</v>
      </c>
      <c r="I12072" s="108">
        <v>833806.24</v>
      </c>
      <c r="J12072" s="141" t="s">
        <v>9426</v>
      </c>
      <c r="K12072" s="145">
        <v>174222.45</v>
      </c>
      <c r="L12072" s="134" t="s">
        <v>9427</v>
      </c>
      <c r="M12072" s="108">
        <v>1029.0250000000001</v>
      </c>
      <c r="N12072" s="108">
        <v>5345.6859999999997</v>
      </c>
      <c r="O12072" s="108">
        <v>16</v>
      </c>
      <c r="P12072" s="108">
        <v>204.001</v>
      </c>
      <c r="Q12072" s="108">
        <v>1023.025</v>
      </c>
      <c r="R12072" s="108">
        <v>720.01199999999994</v>
      </c>
      <c r="S12072" s="108">
        <v>748.01300000000003</v>
      </c>
    </row>
    <row r="12073" spans="1:19" ht="11.25" thickBot="1" x14ac:dyDescent="0.2">
      <c r="A12073" s="112"/>
    </row>
    <row r="12074" spans="1:19" ht="11.25" thickBot="1" x14ac:dyDescent="0.2">
      <c r="A12074" s="107">
        <v>3</v>
      </c>
      <c r="B12074" s="132">
        <v>0.72730324074074071</v>
      </c>
      <c r="C12074" s="108">
        <v>148746.12</v>
      </c>
      <c r="D12074" s="108">
        <v>32241.93</v>
      </c>
      <c r="E12074" s="145">
        <v>22826.498</v>
      </c>
      <c r="F12074" s="145">
        <v>885155.86</v>
      </c>
      <c r="G12074" s="108">
        <v>21</v>
      </c>
      <c r="H12074" s="108">
        <v>22</v>
      </c>
      <c r="I12074" s="108">
        <v>833357.82</v>
      </c>
      <c r="J12074" s="141" t="s">
        <v>9428</v>
      </c>
      <c r="K12074" s="145">
        <v>174875.89</v>
      </c>
      <c r="L12074" s="134" t="s">
        <v>9429</v>
      </c>
      <c r="M12074" s="108">
        <v>1044.0260000000001</v>
      </c>
      <c r="N12074" s="108">
        <v>5093.6229999999996</v>
      </c>
      <c r="O12074" s="108">
        <v>19</v>
      </c>
      <c r="P12074" s="108">
        <v>176.001</v>
      </c>
      <c r="Q12074" s="108">
        <v>1026.0250000000001</v>
      </c>
      <c r="R12074" s="108">
        <v>695.01199999999994</v>
      </c>
      <c r="S12074" s="108">
        <v>700.01199999999994</v>
      </c>
    </row>
    <row r="12075" spans="1:19" ht="11.25" thickBot="1" x14ac:dyDescent="0.2">
      <c r="A12075" s="112"/>
    </row>
    <row r="12076" spans="1:19" ht="11.25" thickBot="1" x14ac:dyDescent="0.2">
      <c r="A12076" s="135" t="s">
        <v>362</v>
      </c>
      <c r="B12076" s="112"/>
      <c r="C12076" s="136">
        <v>147645.35</v>
      </c>
      <c r="D12076" s="136">
        <v>32320.720000000001</v>
      </c>
      <c r="E12076" s="140">
        <v>22610.262999999999</v>
      </c>
      <c r="F12076" s="140">
        <v>884064.73</v>
      </c>
      <c r="G12076" s="136">
        <v>19.667000000000002</v>
      </c>
      <c r="H12076" s="136">
        <v>26.332999999999998</v>
      </c>
      <c r="I12076" s="136">
        <v>833009.3</v>
      </c>
      <c r="J12076" s="141" t="s">
        <v>9430</v>
      </c>
      <c r="K12076" s="140">
        <v>173670.91</v>
      </c>
      <c r="L12076" s="134" t="s">
        <v>9431</v>
      </c>
      <c r="M12076" s="136">
        <v>1610.7449999999999</v>
      </c>
      <c r="N12076" s="136">
        <v>5247.3280000000004</v>
      </c>
      <c r="O12076" s="136">
        <v>17.667000000000002</v>
      </c>
      <c r="P12076" s="136">
        <v>199.66800000000001</v>
      </c>
      <c r="Q12076" s="136">
        <v>1050.3599999999999</v>
      </c>
      <c r="R12076" s="136">
        <v>704.01199999999994</v>
      </c>
      <c r="S12076" s="136">
        <v>717.01199999999994</v>
      </c>
    </row>
    <row r="12077" spans="1:19" ht="11.25" thickBot="1" x14ac:dyDescent="0.2">
      <c r="A12077" s="112"/>
    </row>
    <row r="12078" spans="1:19" ht="11.25" thickBot="1" x14ac:dyDescent="0.2">
      <c r="A12078" s="138" t="s">
        <v>364</v>
      </c>
      <c r="B12078" s="112"/>
      <c r="C12078" s="136">
        <v>980.44299999999998</v>
      </c>
      <c r="D12078" s="136">
        <v>350.24400000000003</v>
      </c>
      <c r="E12078" s="140">
        <v>195.476</v>
      </c>
      <c r="F12078" s="140">
        <v>2546.4969999999998</v>
      </c>
      <c r="G12078" s="136">
        <v>1.528</v>
      </c>
      <c r="H12078" s="136">
        <v>4.0410000000000004</v>
      </c>
      <c r="I12078" s="136">
        <v>1017.01</v>
      </c>
      <c r="J12078" s="141" t="s">
        <v>9432</v>
      </c>
      <c r="K12078" s="140">
        <v>1555.8789999999999</v>
      </c>
      <c r="L12078" s="134" t="s">
        <v>9433</v>
      </c>
      <c r="M12078" s="136">
        <v>994.60500000000002</v>
      </c>
      <c r="N12078" s="136">
        <v>134.839</v>
      </c>
      <c r="O12078" s="136">
        <v>1.528</v>
      </c>
      <c r="P12078" s="136">
        <v>21.824999999999999</v>
      </c>
      <c r="Q12078" s="136">
        <v>44.771999999999998</v>
      </c>
      <c r="R12078" s="136">
        <v>13.893000000000001</v>
      </c>
      <c r="S12078" s="136">
        <v>26.89</v>
      </c>
    </row>
    <row r="12079" spans="1:19" ht="11.25" thickBot="1" x14ac:dyDescent="0.2">
      <c r="A12079" s="112"/>
    </row>
    <row r="12080" spans="1:19" ht="11.25" thickBot="1" x14ac:dyDescent="0.2">
      <c r="A12080" s="139" t="s">
        <v>366</v>
      </c>
      <c r="B12080" s="112"/>
      <c r="C12080" s="136">
        <v>0.66400000000000003</v>
      </c>
      <c r="D12080" s="136">
        <v>1.0840000000000001</v>
      </c>
      <c r="E12080" s="140">
        <v>0.86499999999999999</v>
      </c>
      <c r="F12080" s="140">
        <v>0.28799999999999998</v>
      </c>
      <c r="G12080" s="136">
        <v>7.7670000000000003</v>
      </c>
      <c r="H12080" s="136">
        <v>15.347</v>
      </c>
      <c r="I12080" s="136">
        <v>0.122</v>
      </c>
      <c r="J12080" s="141" t="s">
        <v>9434</v>
      </c>
      <c r="K12080" s="140">
        <v>0.89600000000000002</v>
      </c>
      <c r="L12080" s="134" t="s">
        <v>4094</v>
      </c>
      <c r="M12080" s="136">
        <v>61.747999999999998</v>
      </c>
      <c r="N12080" s="136">
        <v>2.57</v>
      </c>
      <c r="O12080" s="136">
        <v>8.6460000000000008</v>
      </c>
      <c r="P12080" s="136">
        <v>10.930999999999999</v>
      </c>
      <c r="Q12080" s="136">
        <v>4.2629999999999999</v>
      </c>
      <c r="R12080" s="136">
        <v>1.9730000000000001</v>
      </c>
      <c r="S12080" s="136">
        <v>3.75</v>
      </c>
    </row>
    <row r="12081" spans="1:19" ht="11.25" thickBot="1" x14ac:dyDescent="0.2">
      <c r="A12081" s="112"/>
    </row>
    <row r="12082" spans="1:19" ht="11.25" thickBot="1" x14ac:dyDescent="0.2">
      <c r="A12082" s="106" t="s">
        <v>357</v>
      </c>
      <c r="B12082" s="106" t="s">
        <v>358</v>
      </c>
      <c r="C12082" s="131" t="s">
        <v>34</v>
      </c>
      <c r="D12082" s="131" t="s">
        <v>35</v>
      </c>
      <c r="E12082" s="130" t="s">
        <v>36</v>
      </c>
      <c r="F12082" s="130" t="s">
        <v>37</v>
      </c>
      <c r="G12082" s="130" t="s">
        <v>38</v>
      </c>
      <c r="H12082" s="130" t="s">
        <v>39</v>
      </c>
      <c r="I12082" s="130" t="s">
        <v>40</v>
      </c>
      <c r="J12082" s="130" t="s">
        <v>41</v>
      </c>
      <c r="K12082" s="130" t="s">
        <v>42</v>
      </c>
      <c r="L12082" s="130" t="s">
        <v>43</v>
      </c>
      <c r="M12082" s="130" t="s">
        <v>44</v>
      </c>
      <c r="N12082" s="130" t="s">
        <v>45</v>
      </c>
      <c r="O12082" s="130" t="s">
        <v>46</v>
      </c>
      <c r="P12082" s="130" t="s">
        <v>47</v>
      </c>
      <c r="Q12082" s="130" t="s">
        <v>48</v>
      </c>
      <c r="R12082" s="130" t="s">
        <v>49</v>
      </c>
      <c r="S12082" s="130" t="s">
        <v>50</v>
      </c>
    </row>
    <row r="12083" spans="1:19" ht="11.25" thickBot="1" x14ac:dyDescent="0.2">
      <c r="A12083" s="107">
        <v>1</v>
      </c>
      <c r="B12083" s="132">
        <v>0.72694444444444439</v>
      </c>
      <c r="C12083" s="145">
        <v>387998.7</v>
      </c>
      <c r="D12083" s="134" t="s">
        <v>9435</v>
      </c>
      <c r="E12083" s="108">
        <v>4304.4449999999997</v>
      </c>
      <c r="F12083" s="108">
        <v>954.02200000000005</v>
      </c>
      <c r="G12083" s="108">
        <v>0</v>
      </c>
      <c r="H12083" s="108">
        <v>9799.3040000000001</v>
      </c>
      <c r="I12083" s="108">
        <v>193589.28</v>
      </c>
      <c r="J12083" s="108">
        <v>1232676.8999999999</v>
      </c>
      <c r="K12083" s="108">
        <v>10585.689</v>
      </c>
      <c r="L12083" s="108">
        <v>18143.897000000001</v>
      </c>
      <c r="M12083" s="108">
        <v>2691.174</v>
      </c>
      <c r="N12083" s="108">
        <v>1951.0909999999999</v>
      </c>
      <c r="O12083" s="108">
        <v>336.00299999999999</v>
      </c>
      <c r="P12083" s="108">
        <v>447.005</v>
      </c>
      <c r="Q12083" s="108">
        <v>373.00299999999999</v>
      </c>
      <c r="R12083" s="108">
        <v>341.00299999999999</v>
      </c>
      <c r="S12083" s="108">
        <v>372.00299999999999</v>
      </c>
    </row>
    <row r="12084" spans="1:19" ht="11.25" thickBot="1" x14ac:dyDescent="0.2">
      <c r="A12084" s="112"/>
    </row>
    <row r="12085" spans="1:19" ht="11.25" thickBot="1" x14ac:dyDescent="0.2">
      <c r="A12085" s="107">
        <v>2</v>
      </c>
      <c r="B12085" s="132">
        <v>0.72711805555555553</v>
      </c>
      <c r="C12085" s="145">
        <v>393746.03</v>
      </c>
      <c r="D12085" s="134" t="s">
        <v>9436</v>
      </c>
      <c r="E12085" s="108">
        <v>4227.4290000000001</v>
      </c>
      <c r="F12085" s="108">
        <v>1002.024</v>
      </c>
      <c r="G12085" s="108">
        <v>0</v>
      </c>
      <c r="H12085" s="108">
        <v>9751.2819999999992</v>
      </c>
      <c r="I12085" s="108">
        <v>193943.56</v>
      </c>
      <c r="J12085" s="108">
        <v>1238484.7</v>
      </c>
      <c r="K12085" s="108">
        <v>10169.481</v>
      </c>
      <c r="L12085" s="108">
        <v>17849.643</v>
      </c>
      <c r="M12085" s="108">
        <v>2802.1880000000001</v>
      </c>
      <c r="N12085" s="108">
        <v>1937.09</v>
      </c>
      <c r="O12085" s="108">
        <v>266.00200000000001</v>
      </c>
      <c r="P12085" s="108">
        <v>441.005</v>
      </c>
      <c r="Q12085" s="108">
        <v>370.00299999999999</v>
      </c>
      <c r="R12085" s="108">
        <v>318.00200000000001</v>
      </c>
      <c r="S12085" s="108">
        <v>400.00400000000002</v>
      </c>
    </row>
    <row r="12086" spans="1:19" ht="11.25" thickBot="1" x14ac:dyDescent="0.2">
      <c r="A12086" s="112"/>
    </row>
    <row r="12087" spans="1:19" ht="11.25" thickBot="1" x14ac:dyDescent="0.2">
      <c r="A12087" s="107">
        <v>3</v>
      </c>
      <c r="B12087" s="132">
        <v>0.72730324074074071</v>
      </c>
      <c r="C12087" s="145">
        <v>395123.75</v>
      </c>
      <c r="D12087" s="134" t="s">
        <v>9437</v>
      </c>
      <c r="E12087" s="108">
        <v>4321.4480000000003</v>
      </c>
      <c r="F12087" s="108">
        <v>973.02300000000002</v>
      </c>
      <c r="G12087" s="108">
        <v>2</v>
      </c>
      <c r="H12087" s="108">
        <v>9950.3760000000002</v>
      </c>
      <c r="I12087" s="108">
        <v>192769.74</v>
      </c>
      <c r="J12087" s="108">
        <v>1234074.1000000001</v>
      </c>
      <c r="K12087" s="108">
        <v>10231.512000000001</v>
      </c>
      <c r="L12087" s="108">
        <v>17617.446</v>
      </c>
      <c r="M12087" s="108">
        <v>2666.1709999999998</v>
      </c>
      <c r="N12087" s="108">
        <v>1913.088</v>
      </c>
      <c r="O12087" s="108">
        <v>335.00299999999999</v>
      </c>
      <c r="P12087" s="108">
        <v>419.00400000000002</v>
      </c>
      <c r="Q12087" s="108">
        <v>379.00299999999999</v>
      </c>
      <c r="R12087" s="108">
        <v>343.00299999999999</v>
      </c>
      <c r="S12087" s="108">
        <v>418.00400000000002</v>
      </c>
    </row>
    <row r="12088" spans="1:19" ht="11.25" thickBot="1" x14ac:dyDescent="0.2">
      <c r="A12088" s="112"/>
    </row>
    <row r="12089" spans="1:19" ht="11.25" thickBot="1" x14ac:dyDescent="0.2">
      <c r="A12089" s="135" t="s">
        <v>362</v>
      </c>
      <c r="B12089" s="112"/>
      <c r="C12089" s="140">
        <v>392289.49</v>
      </c>
      <c r="D12089" s="134" t="s">
        <v>9438</v>
      </c>
      <c r="E12089" s="136">
        <v>4284.4399999999996</v>
      </c>
      <c r="F12089" s="136">
        <v>976.35599999999999</v>
      </c>
      <c r="G12089" s="136">
        <v>0.66700000000000004</v>
      </c>
      <c r="H12089" s="136">
        <v>9833.6540000000005</v>
      </c>
      <c r="I12089" s="136">
        <v>193434.19</v>
      </c>
      <c r="J12089" s="136">
        <v>1235078.6000000001</v>
      </c>
      <c r="K12089" s="136">
        <v>10328.894</v>
      </c>
      <c r="L12089" s="136">
        <v>17870.329000000002</v>
      </c>
      <c r="M12089" s="136">
        <v>2719.8440000000001</v>
      </c>
      <c r="N12089" s="136">
        <v>1933.7560000000001</v>
      </c>
      <c r="O12089" s="136">
        <v>312.33600000000001</v>
      </c>
      <c r="P12089" s="136">
        <v>435.67099999999999</v>
      </c>
      <c r="Q12089" s="136">
        <v>374.00299999999999</v>
      </c>
      <c r="R12089" s="136">
        <v>334.00299999999999</v>
      </c>
      <c r="S12089" s="136">
        <v>396.67</v>
      </c>
    </row>
    <row r="12090" spans="1:19" ht="11.25" thickBot="1" x14ac:dyDescent="0.2">
      <c r="A12090" s="112"/>
    </row>
    <row r="12091" spans="1:19" ht="11.25" thickBot="1" x14ac:dyDescent="0.2">
      <c r="A12091" s="138" t="s">
        <v>364</v>
      </c>
      <c r="B12091" s="112"/>
      <c r="C12091" s="140">
        <v>3779.248</v>
      </c>
      <c r="D12091" s="134" t="s">
        <v>9439</v>
      </c>
      <c r="E12091" s="136">
        <v>50.1</v>
      </c>
      <c r="F12091" s="136">
        <v>24.173999999999999</v>
      </c>
      <c r="G12091" s="136">
        <v>1.155</v>
      </c>
      <c r="H12091" s="136">
        <v>103.89700000000001</v>
      </c>
      <c r="I12091" s="136">
        <v>602.08199999999999</v>
      </c>
      <c r="J12091" s="136">
        <v>3031.3440000000001</v>
      </c>
      <c r="K12091" s="136">
        <v>224.54300000000001</v>
      </c>
      <c r="L12091" s="136">
        <v>263.83499999999998</v>
      </c>
      <c r="M12091" s="136">
        <v>72.400000000000006</v>
      </c>
      <c r="N12091" s="136">
        <v>19.22</v>
      </c>
      <c r="O12091" s="136">
        <v>40.130000000000003</v>
      </c>
      <c r="P12091" s="136">
        <v>14.743</v>
      </c>
      <c r="Q12091" s="136">
        <v>4.5830000000000002</v>
      </c>
      <c r="R12091" s="136">
        <v>13.893000000000001</v>
      </c>
      <c r="S12091" s="136">
        <v>23.181000000000001</v>
      </c>
    </row>
    <row r="12092" spans="1:19" ht="11.25" thickBot="1" x14ac:dyDescent="0.2">
      <c r="A12092" s="112"/>
    </row>
    <row r="12093" spans="1:19" ht="11.25" thickBot="1" x14ac:dyDescent="0.2">
      <c r="A12093" s="139" t="s">
        <v>366</v>
      </c>
      <c r="B12093" s="112"/>
      <c r="C12093" s="140">
        <v>0.96299999999999997</v>
      </c>
      <c r="D12093" s="134" t="s">
        <v>1337</v>
      </c>
      <c r="E12093" s="136">
        <v>1.169</v>
      </c>
      <c r="F12093" s="136">
        <v>2.476</v>
      </c>
      <c r="G12093" s="136">
        <v>173.20500000000001</v>
      </c>
      <c r="H12093" s="136">
        <v>1.0569999999999999</v>
      </c>
      <c r="I12093" s="136">
        <v>0.311</v>
      </c>
      <c r="J12093" s="136">
        <v>0.245</v>
      </c>
      <c r="K12093" s="136">
        <v>2.1739999999999999</v>
      </c>
      <c r="L12093" s="136">
        <v>1.476</v>
      </c>
      <c r="M12093" s="136">
        <v>2.6619999999999999</v>
      </c>
      <c r="N12093" s="136">
        <v>0.99399999999999999</v>
      </c>
      <c r="O12093" s="136">
        <v>12.848000000000001</v>
      </c>
      <c r="P12093" s="136">
        <v>3.3839999999999999</v>
      </c>
      <c r="Q12093" s="136">
        <v>1.2250000000000001</v>
      </c>
      <c r="R12093" s="136">
        <v>4.1589999999999998</v>
      </c>
      <c r="S12093" s="136">
        <v>5.8440000000000003</v>
      </c>
    </row>
    <row r="12094" spans="1:19" ht="11.25" thickBot="1" x14ac:dyDescent="0.2">
      <c r="A12094" s="112"/>
    </row>
    <row r="12095" spans="1:19" ht="11.25" thickBot="1" x14ac:dyDescent="0.2">
      <c r="A12095" s="106" t="s">
        <v>357</v>
      </c>
      <c r="B12095" s="106" t="s">
        <v>358</v>
      </c>
      <c r="C12095" s="130" t="s">
        <v>51</v>
      </c>
      <c r="D12095" s="130" t="s">
        <v>52</v>
      </c>
      <c r="E12095" s="130" t="s">
        <v>53</v>
      </c>
      <c r="F12095" s="130" t="s">
        <v>54</v>
      </c>
      <c r="G12095" s="130" t="s">
        <v>55</v>
      </c>
      <c r="H12095" s="130" t="s">
        <v>56</v>
      </c>
      <c r="I12095" s="130" t="s">
        <v>57</v>
      </c>
      <c r="J12095" s="130" t="s">
        <v>58</v>
      </c>
      <c r="K12095" s="130" t="s">
        <v>59</v>
      </c>
      <c r="L12095" s="130" t="s">
        <v>60</v>
      </c>
      <c r="M12095" s="130" t="s">
        <v>61</v>
      </c>
      <c r="N12095" s="130" t="s">
        <v>62</v>
      </c>
      <c r="O12095" s="130" t="s">
        <v>63</v>
      </c>
      <c r="P12095" s="130" t="s">
        <v>64</v>
      </c>
      <c r="Q12095" s="131" t="s">
        <v>65</v>
      </c>
      <c r="R12095" s="131" t="s">
        <v>66</v>
      </c>
      <c r="S12095" s="130" t="s">
        <v>67</v>
      </c>
    </row>
    <row r="12096" spans="1:19" ht="11.25" thickBot="1" x14ac:dyDescent="0.2">
      <c r="A12096" s="107">
        <v>1</v>
      </c>
      <c r="B12096" s="132">
        <v>0.72694444444444439</v>
      </c>
      <c r="C12096" s="108">
        <v>321.00200000000001</v>
      </c>
      <c r="D12096" s="108">
        <v>333.00299999999999</v>
      </c>
      <c r="E12096" s="108">
        <v>148.001</v>
      </c>
      <c r="F12096" s="108">
        <v>185.001</v>
      </c>
      <c r="G12096" s="108">
        <v>111</v>
      </c>
      <c r="H12096" s="108">
        <v>266.00200000000001</v>
      </c>
      <c r="I12096" s="108">
        <v>1676.067</v>
      </c>
      <c r="J12096" s="108">
        <v>8350.6730000000007</v>
      </c>
      <c r="K12096" s="108">
        <v>12304.633</v>
      </c>
      <c r="L12096" s="108">
        <v>6</v>
      </c>
      <c r="M12096" s="108">
        <v>13</v>
      </c>
      <c r="N12096" s="108">
        <v>1359.0440000000001</v>
      </c>
      <c r="O12096" s="108">
        <v>320.00200000000001</v>
      </c>
      <c r="P12096" s="108">
        <v>32226.906999999999</v>
      </c>
      <c r="Q12096" s="145">
        <v>1753408.9</v>
      </c>
      <c r="R12096" s="134" t="s">
        <v>9440</v>
      </c>
      <c r="S12096" s="108">
        <v>2856.1959999999999</v>
      </c>
    </row>
    <row r="12097" spans="1:19" ht="11.25" thickBot="1" x14ac:dyDescent="0.2">
      <c r="A12097" s="112"/>
    </row>
    <row r="12098" spans="1:19" ht="11.25" thickBot="1" x14ac:dyDescent="0.2">
      <c r="A12098" s="107">
        <v>2</v>
      </c>
      <c r="B12098" s="132">
        <v>0.72711805555555553</v>
      </c>
      <c r="C12098" s="108">
        <v>336.00299999999999</v>
      </c>
      <c r="D12098" s="108">
        <v>288.00200000000001</v>
      </c>
      <c r="E12098" s="108">
        <v>109</v>
      </c>
      <c r="F12098" s="108">
        <v>181.001</v>
      </c>
      <c r="G12098" s="108">
        <v>90</v>
      </c>
      <c r="H12098" s="108">
        <v>287.00200000000001</v>
      </c>
      <c r="I12098" s="108">
        <v>1807.078</v>
      </c>
      <c r="J12098" s="108">
        <v>8489.7289999999994</v>
      </c>
      <c r="K12098" s="108">
        <v>12217.581</v>
      </c>
      <c r="L12098" s="108">
        <v>6</v>
      </c>
      <c r="M12098" s="108">
        <v>13</v>
      </c>
      <c r="N12098" s="108">
        <v>1412.048</v>
      </c>
      <c r="O12098" s="108">
        <v>339.00299999999999</v>
      </c>
      <c r="P12098" s="108">
        <v>32424.212</v>
      </c>
      <c r="Q12098" s="145">
        <v>1784130</v>
      </c>
      <c r="R12098" s="134" t="s">
        <v>7626</v>
      </c>
      <c r="S12098" s="108">
        <v>2869.1979999999999</v>
      </c>
    </row>
    <row r="12099" spans="1:19" ht="11.25" thickBot="1" x14ac:dyDescent="0.2">
      <c r="A12099" s="112"/>
    </row>
    <row r="12100" spans="1:19" ht="11.25" thickBot="1" x14ac:dyDescent="0.2">
      <c r="A12100" s="107">
        <v>3</v>
      </c>
      <c r="B12100" s="132">
        <v>0.72730324074074071</v>
      </c>
      <c r="C12100" s="108">
        <v>350.00299999999999</v>
      </c>
      <c r="D12100" s="108">
        <v>313.00200000000001</v>
      </c>
      <c r="E12100" s="108">
        <v>132</v>
      </c>
      <c r="F12100" s="108">
        <v>193.001</v>
      </c>
      <c r="G12100" s="108">
        <v>130</v>
      </c>
      <c r="H12100" s="108">
        <v>291.00200000000001</v>
      </c>
      <c r="I12100" s="108">
        <v>1646.0650000000001</v>
      </c>
      <c r="J12100" s="108">
        <v>8344.6710000000003</v>
      </c>
      <c r="K12100" s="108">
        <v>12257.605</v>
      </c>
      <c r="L12100" s="108">
        <v>4</v>
      </c>
      <c r="M12100" s="108">
        <v>14</v>
      </c>
      <c r="N12100" s="108">
        <v>1329.0419999999999</v>
      </c>
      <c r="O12100" s="108">
        <v>318.00200000000001</v>
      </c>
      <c r="P12100" s="108">
        <v>32302.023000000001</v>
      </c>
      <c r="Q12100" s="145">
        <v>1797540.5</v>
      </c>
      <c r="R12100" s="134" t="s">
        <v>9441</v>
      </c>
      <c r="S12100" s="108">
        <v>2850.1950000000002</v>
      </c>
    </row>
    <row r="12101" spans="1:19" ht="11.25" thickBot="1" x14ac:dyDescent="0.2">
      <c r="A12101" s="112"/>
    </row>
    <row r="12102" spans="1:19" ht="11.25" thickBot="1" x14ac:dyDescent="0.2">
      <c r="A12102" s="135" t="s">
        <v>362</v>
      </c>
      <c r="B12102" s="112"/>
      <c r="C12102" s="136">
        <v>335.66899999999998</v>
      </c>
      <c r="D12102" s="136">
        <v>311.33600000000001</v>
      </c>
      <c r="E12102" s="136">
        <v>129.667</v>
      </c>
      <c r="F12102" s="136">
        <v>186.334</v>
      </c>
      <c r="G12102" s="136">
        <v>110.334</v>
      </c>
      <c r="H12102" s="136">
        <v>281.33499999999998</v>
      </c>
      <c r="I12102" s="136">
        <v>1709.7370000000001</v>
      </c>
      <c r="J12102" s="136">
        <v>8395.0239999999994</v>
      </c>
      <c r="K12102" s="136">
        <v>12259.94</v>
      </c>
      <c r="L12102" s="136">
        <v>5.3330000000000002</v>
      </c>
      <c r="M12102" s="136">
        <v>13.333</v>
      </c>
      <c r="N12102" s="136">
        <v>1366.711</v>
      </c>
      <c r="O12102" s="136">
        <v>325.66899999999998</v>
      </c>
      <c r="P12102" s="136">
        <v>32317.714</v>
      </c>
      <c r="Q12102" s="140">
        <v>1778359.8</v>
      </c>
      <c r="R12102" s="134" t="s">
        <v>9442</v>
      </c>
      <c r="S12102" s="136">
        <v>2858.529</v>
      </c>
    </row>
    <row r="12103" spans="1:19" ht="11.25" thickBot="1" x14ac:dyDescent="0.2">
      <c r="A12103" s="112"/>
    </row>
    <row r="12104" spans="1:19" ht="11.25" thickBot="1" x14ac:dyDescent="0.2">
      <c r="A12104" s="138" t="s">
        <v>364</v>
      </c>
      <c r="B12104" s="112"/>
      <c r="C12104" s="136">
        <v>14.503</v>
      </c>
      <c r="D12104" s="136">
        <v>22.547000000000001</v>
      </c>
      <c r="E12104" s="136">
        <v>19.605</v>
      </c>
      <c r="F12104" s="136">
        <v>6.11</v>
      </c>
      <c r="G12104" s="136">
        <v>20.007999999999999</v>
      </c>
      <c r="H12104" s="136">
        <v>13.429</v>
      </c>
      <c r="I12104" s="136">
        <v>85.623999999999995</v>
      </c>
      <c r="J12104" s="136">
        <v>82.072000000000003</v>
      </c>
      <c r="K12104" s="136">
        <v>43.573</v>
      </c>
      <c r="L12104" s="136">
        <v>1.155</v>
      </c>
      <c r="M12104" s="136">
        <v>0.57699999999999996</v>
      </c>
      <c r="N12104" s="136">
        <v>42.030999999999999</v>
      </c>
      <c r="O12104" s="136">
        <v>11.59</v>
      </c>
      <c r="P12104" s="136">
        <v>99.584000000000003</v>
      </c>
      <c r="Q12104" s="140">
        <v>22624.554</v>
      </c>
      <c r="R12104" s="134" t="s">
        <v>9443</v>
      </c>
      <c r="S12104" s="136">
        <v>9.7140000000000004</v>
      </c>
    </row>
    <row r="12105" spans="1:19" ht="11.25" thickBot="1" x14ac:dyDescent="0.2">
      <c r="A12105" s="112"/>
    </row>
    <row r="12106" spans="1:19" ht="11.25" thickBot="1" x14ac:dyDescent="0.2">
      <c r="A12106" s="139" t="s">
        <v>366</v>
      </c>
      <c r="B12106" s="112"/>
      <c r="C12106" s="136">
        <v>4.3209999999999997</v>
      </c>
      <c r="D12106" s="136">
        <v>7.242</v>
      </c>
      <c r="E12106" s="136">
        <v>15.119</v>
      </c>
      <c r="F12106" s="136">
        <v>3.2789999999999999</v>
      </c>
      <c r="G12106" s="136">
        <v>18.134</v>
      </c>
      <c r="H12106" s="136">
        <v>4.7729999999999997</v>
      </c>
      <c r="I12106" s="136">
        <v>5.008</v>
      </c>
      <c r="J12106" s="136">
        <v>0.97799999999999998</v>
      </c>
      <c r="K12106" s="136">
        <v>0.35499999999999998</v>
      </c>
      <c r="L12106" s="136">
        <v>21.651</v>
      </c>
      <c r="M12106" s="136">
        <v>4.33</v>
      </c>
      <c r="N12106" s="136">
        <v>3.0750000000000002</v>
      </c>
      <c r="O12106" s="136">
        <v>3.5590000000000002</v>
      </c>
      <c r="P12106" s="136">
        <v>0.308</v>
      </c>
      <c r="Q12106" s="140">
        <v>1.272</v>
      </c>
      <c r="R12106" s="134" t="s">
        <v>4103</v>
      </c>
      <c r="S12106" s="136">
        <v>0.34</v>
      </c>
    </row>
    <row r="12107" spans="1:19" ht="11.25" thickBot="1" x14ac:dyDescent="0.2">
      <c r="A12107" s="112"/>
    </row>
    <row r="12108" spans="1:19" ht="11.25" thickBot="1" x14ac:dyDescent="0.2">
      <c r="A12108" s="106" t="s">
        <v>357</v>
      </c>
      <c r="B12108" s="106" t="s">
        <v>358</v>
      </c>
      <c r="C12108" s="130" t="s">
        <v>68</v>
      </c>
    </row>
    <row r="12109" spans="1:19" ht="11.25" thickBot="1" x14ac:dyDescent="0.2">
      <c r="A12109" s="107">
        <v>1</v>
      </c>
      <c r="B12109" s="132">
        <v>0.72694444444444439</v>
      </c>
      <c r="C12109" s="108">
        <v>755.01400000000001</v>
      </c>
    </row>
    <row r="12110" spans="1:19" ht="11.25" thickBot="1" x14ac:dyDescent="0.2">
      <c r="A12110" s="112"/>
    </row>
    <row r="12111" spans="1:19" ht="11.25" thickBot="1" x14ac:dyDescent="0.2">
      <c r="A12111" s="107">
        <v>2</v>
      </c>
      <c r="B12111" s="132">
        <v>0.72711805555555553</v>
      </c>
      <c r="C12111" s="108">
        <v>940.02099999999996</v>
      </c>
    </row>
    <row r="12112" spans="1:19" ht="11.25" thickBot="1" x14ac:dyDescent="0.2">
      <c r="A12112" s="112"/>
    </row>
    <row r="12113" spans="1:19" ht="11.25" thickBot="1" x14ac:dyDescent="0.2">
      <c r="A12113" s="107">
        <v>3</v>
      </c>
      <c r="B12113" s="132">
        <v>0.72730324074074071</v>
      </c>
      <c r="C12113" s="108">
        <v>729.01300000000003</v>
      </c>
    </row>
    <row r="12114" spans="1:19" ht="11.25" thickBot="1" x14ac:dyDescent="0.2">
      <c r="A12114" s="112"/>
    </row>
    <row r="12115" spans="1:19" ht="11.25" thickBot="1" x14ac:dyDescent="0.2">
      <c r="A12115" s="135" t="s">
        <v>362</v>
      </c>
      <c r="B12115" s="112"/>
      <c r="C12115" s="136">
        <v>808.01599999999996</v>
      </c>
    </row>
    <row r="12116" spans="1:19" ht="11.25" thickBot="1" x14ac:dyDescent="0.2">
      <c r="A12116" s="112"/>
    </row>
    <row r="12117" spans="1:19" ht="11.25" thickBot="1" x14ac:dyDescent="0.2">
      <c r="A12117" s="138" t="s">
        <v>364</v>
      </c>
      <c r="B12117" s="112"/>
      <c r="C12117" s="136">
        <v>115.057</v>
      </c>
    </row>
    <row r="12118" spans="1:19" ht="11.25" thickBot="1" x14ac:dyDescent="0.2">
      <c r="A12118" s="112"/>
    </row>
    <row r="12119" spans="1:19" ht="11.25" thickBot="1" x14ac:dyDescent="0.2">
      <c r="A12119" s="139" t="s">
        <v>366</v>
      </c>
      <c r="B12119" s="112"/>
      <c r="C12119" s="136">
        <v>14.239000000000001</v>
      </c>
    </row>
    <row r="12120" spans="1:19" ht="10.5" x14ac:dyDescent="0.15">
      <c r="A12120" s="112"/>
    </row>
    <row r="12121" spans="1:19" x14ac:dyDescent="0.15">
      <c r="A12121" s="129"/>
      <c r="B12121" s="86" t="s">
        <v>4104</v>
      </c>
    </row>
    <row r="12122" spans="1:19" ht="9.75" thickBot="1" x14ac:dyDescent="0.2">
      <c r="A12122" s="81" t="s">
        <v>5871</v>
      </c>
    </row>
    <row r="12123" spans="1:19" ht="11.25" thickBot="1" x14ac:dyDescent="0.2">
      <c r="A12123" s="106" t="s">
        <v>357</v>
      </c>
      <c r="B12123" s="106" t="s">
        <v>358</v>
      </c>
      <c r="C12123" s="130" t="s">
        <v>0</v>
      </c>
      <c r="D12123" s="130" t="s">
        <v>1</v>
      </c>
      <c r="E12123" s="130" t="s">
        <v>2</v>
      </c>
      <c r="F12123" s="130" t="s">
        <v>3</v>
      </c>
      <c r="G12123" s="130" t="s">
        <v>4</v>
      </c>
      <c r="H12123" s="130" t="s">
        <v>5</v>
      </c>
      <c r="I12123" s="131" t="s">
        <v>6</v>
      </c>
      <c r="J12123" s="131" t="s">
        <v>7</v>
      </c>
      <c r="K12123" s="130" t="s">
        <v>8</v>
      </c>
      <c r="L12123" s="130" t="s">
        <v>9</v>
      </c>
      <c r="M12123" s="130" t="s">
        <v>10</v>
      </c>
      <c r="N12123" s="130" t="s">
        <v>11</v>
      </c>
      <c r="O12123" s="130" t="s">
        <v>12</v>
      </c>
      <c r="P12123" s="130" t="s">
        <v>13</v>
      </c>
      <c r="Q12123" s="130" t="s">
        <v>14</v>
      </c>
      <c r="R12123" s="130" t="s">
        <v>15</v>
      </c>
      <c r="S12123" s="130" t="s">
        <v>16</v>
      </c>
    </row>
    <row r="12124" spans="1:19" ht="11.25" thickBot="1" x14ac:dyDescent="0.2">
      <c r="A12124" s="107">
        <v>1</v>
      </c>
      <c r="B12124" s="132">
        <v>0.73208333333333331</v>
      </c>
      <c r="C12124" s="141" t="s">
        <v>9444</v>
      </c>
      <c r="D12124" s="141" t="s">
        <v>9445</v>
      </c>
      <c r="E12124" s="141" t="s">
        <v>9446</v>
      </c>
      <c r="F12124" s="108">
        <v>1141763.5</v>
      </c>
      <c r="G12124" s="141" t="s">
        <v>9447</v>
      </c>
      <c r="H12124" s="141" t="s">
        <v>9448</v>
      </c>
      <c r="I12124" s="145">
        <v>18683.374</v>
      </c>
      <c r="J12124" s="134" t="s">
        <v>9449</v>
      </c>
      <c r="K12124" s="141" t="s">
        <v>9450</v>
      </c>
      <c r="L12124" s="108">
        <v>128</v>
      </c>
      <c r="M12124" s="108">
        <v>8509.7379999999994</v>
      </c>
      <c r="N12124" s="108">
        <v>25123.138999999999</v>
      </c>
      <c r="O12124" s="141" t="s">
        <v>9451</v>
      </c>
      <c r="P12124" s="108">
        <v>125372.1</v>
      </c>
      <c r="Q12124" s="108">
        <v>5355.6880000000001</v>
      </c>
      <c r="R12124" s="108">
        <v>8392.69</v>
      </c>
      <c r="S12124" s="108">
        <v>94927.778999999995</v>
      </c>
    </row>
    <row r="12125" spans="1:19" ht="11.25" thickBot="1" x14ac:dyDescent="0.2">
      <c r="A12125" s="112"/>
    </row>
    <row r="12126" spans="1:19" ht="11.25" thickBot="1" x14ac:dyDescent="0.2">
      <c r="A12126" s="107">
        <v>2</v>
      </c>
      <c r="B12126" s="132">
        <v>0.73225694444444445</v>
      </c>
      <c r="C12126" s="141" t="s">
        <v>9452</v>
      </c>
      <c r="D12126" s="141" t="s">
        <v>9453</v>
      </c>
      <c r="E12126" s="141" t="s">
        <v>9454</v>
      </c>
      <c r="F12126" s="108">
        <v>1133584.5</v>
      </c>
      <c r="G12126" s="141" t="s">
        <v>9455</v>
      </c>
      <c r="H12126" s="141" t="s">
        <v>9456</v>
      </c>
      <c r="I12126" s="145">
        <v>18995.655999999999</v>
      </c>
      <c r="J12126" s="134" t="s">
        <v>9457</v>
      </c>
      <c r="K12126" s="141" t="s">
        <v>9458</v>
      </c>
      <c r="L12126" s="108">
        <v>109</v>
      </c>
      <c r="M12126" s="108">
        <v>8545.7520000000004</v>
      </c>
      <c r="N12126" s="108">
        <v>25182.21</v>
      </c>
      <c r="O12126" s="141" t="s">
        <v>9459</v>
      </c>
      <c r="P12126" s="108">
        <v>126199.07</v>
      </c>
      <c r="Q12126" s="108">
        <v>5158.6390000000001</v>
      </c>
      <c r="R12126" s="108">
        <v>8278.6450000000004</v>
      </c>
      <c r="S12126" s="108">
        <v>94580.203999999998</v>
      </c>
    </row>
    <row r="12127" spans="1:19" ht="11.25" thickBot="1" x14ac:dyDescent="0.2">
      <c r="A12127" s="112"/>
    </row>
    <row r="12128" spans="1:19" ht="11.25" thickBot="1" x14ac:dyDescent="0.2">
      <c r="A12128" s="107">
        <v>3</v>
      </c>
      <c r="B12128" s="132">
        <v>0.73244212962962962</v>
      </c>
      <c r="C12128" s="141" t="s">
        <v>9460</v>
      </c>
      <c r="D12128" s="141" t="s">
        <v>9461</v>
      </c>
      <c r="E12128" s="141" t="s">
        <v>9462</v>
      </c>
      <c r="F12128" s="108">
        <v>1144763.6000000001</v>
      </c>
      <c r="G12128" s="141" t="s">
        <v>9463</v>
      </c>
      <c r="H12128" s="141" t="s">
        <v>9464</v>
      </c>
      <c r="I12128" s="145">
        <v>19301.937000000002</v>
      </c>
      <c r="J12128" s="134" t="s">
        <v>9465</v>
      </c>
      <c r="K12128" s="141" t="s">
        <v>9466</v>
      </c>
      <c r="L12128" s="108">
        <v>133</v>
      </c>
      <c r="M12128" s="108">
        <v>8263.6389999999992</v>
      </c>
      <c r="N12128" s="108">
        <v>25693.833999999999</v>
      </c>
      <c r="O12128" s="141" t="s">
        <v>9467</v>
      </c>
      <c r="P12128" s="108">
        <v>127717.28</v>
      </c>
      <c r="Q12128" s="108">
        <v>5125.6310000000003</v>
      </c>
      <c r="R12128" s="108">
        <v>8393.6910000000007</v>
      </c>
      <c r="S12128" s="108">
        <v>95287.414999999994</v>
      </c>
    </row>
    <row r="12129" spans="1:19" ht="11.25" thickBot="1" x14ac:dyDescent="0.2">
      <c r="A12129" s="112"/>
    </row>
    <row r="12130" spans="1:19" ht="11.25" thickBot="1" x14ac:dyDescent="0.2">
      <c r="A12130" s="135" t="s">
        <v>362</v>
      </c>
      <c r="B12130" s="112"/>
      <c r="C12130" s="141" t="s">
        <v>9468</v>
      </c>
      <c r="D12130" s="141" t="s">
        <v>9469</v>
      </c>
      <c r="E12130" s="141" t="s">
        <v>9470</v>
      </c>
      <c r="F12130" s="136">
        <v>1140037.2</v>
      </c>
      <c r="G12130" s="141" t="s">
        <v>9471</v>
      </c>
      <c r="H12130" s="141" t="s">
        <v>9472</v>
      </c>
      <c r="I12130" s="140">
        <v>18993.655999999999</v>
      </c>
      <c r="J12130" s="134" t="s">
        <v>9473</v>
      </c>
      <c r="K12130" s="141" t="s">
        <v>9474</v>
      </c>
      <c r="L12130" s="136">
        <v>123.334</v>
      </c>
      <c r="M12130" s="136">
        <v>8439.7099999999991</v>
      </c>
      <c r="N12130" s="136">
        <v>25333.061000000002</v>
      </c>
      <c r="O12130" s="141" t="s">
        <v>9475</v>
      </c>
      <c r="P12130" s="136">
        <v>126429.49</v>
      </c>
      <c r="Q12130" s="136">
        <v>5213.3190000000004</v>
      </c>
      <c r="R12130" s="136">
        <v>8355.0079999999998</v>
      </c>
      <c r="S12130" s="136">
        <v>94931.798999999999</v>
      </c>
    </row>
    <row r="12131" spans="1:19" ht="11.25" thickBot="1" x14ac:dyDescent="0.2">
      <c r="A12131" s="112"/>
    </row>
    <row r="12132" spans="1:19" ht="11.25" thickBot="1" x14ac:dyDescent="0.2">
      <c r="A12132" s="138" t="s">
        <v>364</v>
      </c>
      <c r="B12132" s="112"/>
      <c r="C12132" s="141" t="s">
        <v>9476</v>
      </c>
      <c r="D12132" s="141" t="s">
        <v>9477</v>
      </c>
      <c r="E12132" s="141" t="s">
        <v>9478</v>
      </c>
      <c r="F12132" s="136">
        <v>5786.0259999999998</v>
      </c>
      <c r="G12132" s="141" t="s">
        <v>9479</v>
      </c>
      <c r="H12132" s="141" t="s">
        <v>9480</v>
      </c>
      <c r="I12132" s="140">
        <v>309.28699999999998</v>
      </c>
      <c r="J12132" s="134" t="s">
        <v>9481</v>
      </c>
      <c r="K12132" s="141" t="s">
        <v>9482</v>
      </c>
      <c r="L12132" s="136">
        <v>12.662000000000001</v>
      </c>
      <c r="M12132" s="136">
        <v>153.542</v>
      </c>
      <c r="N12132" s="136">
        <v>313.83199999999999</v>
      </c>
      <c r="O12132" s="141" t="s">
        <v>9483</v>
      </c>
      <c r="P12132" s="136">
        <v>1189.4480000000001</v>
      </c>
      <c r="Q12132" s="136">
        <v>124.395</v>
      </c>
      <c r="R12132" s="136">
        <v>66.135000000000005</v>
      </c>
      <c r="S12132" s="136">
        <v>353.62299999999999</v>
      </c>
    </row>
    <row r="12133" spans="1:19" ht="11.25" thickBot="1" x14ac:dyDescent="0.2">
      <c r="A12133" s="112"/>
    </row>
    <row r="12134" spans="1:19" ht="11.25" thickBot="1" x14ac:dyDescent="0.2">
      <c r="A12134" s="139" t="s">
        <v>366</v>
      </c>
      <c r="B12134" s="112"/>
      <c r="C12134" s="141" t="s">
        <v>6105</v>
      </c>
      <c r="D12134" s="141" t="s">
        <v>2591</v>
      </c>
      <c r="E12134" s="141" t="s">
        <v>9484</v>
      </c>
      <c r="F12134" s="136">
        <v>0.50800000000000001</v>
      </c>
      <c r="G12134" s="141" t="s">
        <v>9485</v>
      </c>
      <c r="H12134" s="141" t="s">
        <v>6408</v>
      </c>
      <c r="I12134" s="140">
        <v>1.6279999999999999</v>
      </c>
      <c r="J12134" s="134" t="s">
        <v>3144</v>
      </c>
      <c r="K12134" s="141" t="s">
        <v>1993</v>
      </c>
      <c r="L12134" s="136">
        <v>10.266999999999999</v>
      </c>
      <c r="M12134" s="136">
        <v>1.819</v>
      </c>
      <c r="N12134" s="136">
        <v>1.2390000000000001</v>
      </c>
      <c r="O12134" s="141" t="s">
        <v>4373</v>
      </c>
      <c r="P12134" s="136">
        <v>0.94099999999999995</v>
      </c>
      <c r="Q12134" s="136">
        <v>2.3860000000000001</v>
      </c>
      <c r="R12134" s="136">
        <v>0.79200000000000004</v>
      </c>
      <c r="S12134" s="136">
        <v>0.373</v>
      </c>
    </row>
    <row r="12135" spans="1:19" ht="11.25" thickBot="1" x14ac:dyDescent="0.2">
      <c r="A12135" s="112"/>
    </row>
    <row r="12136" spans="1:19" ht="11.25" thickBot="1" x14ac:dyDescent="0.2">
      <c r="A12136" s="106" t="s">
        <v>357</v>
      </c>
      <c r="B12136" s="106" t="s">
        <v>358</v>
      </c>
      <c r="C12136" s="130" t="s">
        <v>17</v>
      </c>
      <c r="D12136" s="130" t="s">
        <v>18</v>
      </c>
      <c r="E12136" s="131" t="s">
        <v>19</v>
      </c>
      <c r="F12136" s="131" t="s">
        <v>20</v>
      </c>
      <c r="G12136" s="130" t="s">
        <v>21</v>
      </c>
      <c r="H12136" s="130" t="s">
        <v>22</v>
      </c>
      <c r="I12136" s="130" t="s">
        <v>23</v>
      </c>
      <c r="J12136" s="130" t="s">
        <v>24</v>
      </c>
      <c r="K12136" s="131" t="s">
        <v>25</v>
      </c>
      <c r="L12136" s="131" t="s">
        <v>26</v>
      </c>
      <c r="M12136" s="130" t="s">
        <v>27</v>
      </c>
      <c r="N12136" s="130" t="s">
        <v>28</v>
      </c>
      <c r="O12136" s="130" t="s">
        <v>29</v>
      </c>
      <c r="P12136" s="130" t="s">
        <v>30</v>
      </c>
      <c r="Q12136" s="130" t="s">
        <v>31</v>
      </c>
      <c r="R12136" s="130" t="s">
        <v>32</v>
      </c>
      <c r="S12136" s="130" t="s">
        <v>33</v>
      </c>
    </row>
    <row r="12137" spans="1:19" ht="11.25" thickBot="1" x14ac:dyDescent="0.2">
      <c r="A12137" s="107">
        <v>1</v>
      </c>
      <c r="B12137" s="132">
        <v>0.73208333333333331</v>
      </c>
      <c r="C12137" s="108">
        <v>105295.42</v>
      </c>
      <c r="D12137" s="108">
        <v>25191.221000000001</v>
      </c>
      <c r="E12137" s="145">
        <v>22840.513999999999</v>
      </c>
      <c r="F12137" s="145">
        <v>872110.61</v>
      </c>
      <c r="G12137" s="108">
        <v>14</v>
      </c>
      <c r="H12137" s="108">
        <v>24</v>
      </c>
      <c r="I12137" s="108">
        <v>378064.54</v>
      </c>
      <c r="J12137" s="141" t="s">
        <v>9486</v>
      </c>
      <c r="K12137" s="145">
        <v>173627.51</v>
      </c>
      <c r="L12137" s="134" t="s">
        <v>9487</v>
      </c>
      <c r="M12137" s="108">
        <v>848.01700000000005</v>
      </c>
      <c r="N12137" s="108">
        <v>2513.152</v>
      </c>
      <c r="O12137" s="108">
        <v>6</v>
      </c>
      <c r="P12137" s="108">
        <v>227.001</v>
      </c>
      <c r="Q12137" s="108">
        <v>974.02300000000002</v>
      </c>
      <c r="R12137" s="108">
        <v>698.01199999999994</v>
      </c>
      <c r="S12137" s="108">
        <v>661.01</v>
      </c>
    </row>
    <row r="12138" spans="1:19" ht="11.25" thickBot="1" x14ac:dyDescent="0.2">
      <c r="A12138" s="112"/>
    </row>
    <row r="12139" spans="1:19" ht="11.25" thickBot="1" x14ac:dyDescent="0.2">
      <c r="A12139" s="107">
        <v>2</v>
      </c>
      <c r="B12139" s="132">
        <v>0.73225694444444445</v>
      </c>
      <c r="C12139" s="108">
        <v>105399.95</v>
      </c>
      <c r="D12139" s="108">
        <v>25350.414000000001</v>
      </c>
      <c r="E12139" s="145">
        <v>23118.82</v>
      </c>
      <c r="F12139" s="145">
        <v>879991.86</v>
      </c>
      <c r="G12139" s="108">
        <v>15</v>
      </c>
      <c r="H12139" s="108">
        <v>32</v>
      </c>
      <c r="I12139" s="108">
        <v>377049.39</v>
      </c>
      <c r="J12139" s="141" t="s">
        <v>9488</v>
      </c>
      <c r="K12139" s="145">
        <v>174236.57</v>
      </c>
      <c r="L12139" s="134" t="s">
        <v>9489</v>
      </c>
      <c r="M12139" s="108">
        <v>737.01300000000003</v>
      </c>
      <c r="N12139" s="108">
        <v>2504.1509999999998</v>
      </c>
      <c r="O12139" s="108">
        <v>5</v>
      </c>
      <c r="P12139" s="108">
        <v>190.001</v>
      </c>
      <c r="Q12139" s="108">
        <v>954.02200000000005</v>
      </c>
      <c r="R12139" s="108">
        <v>793.01499999999999</v>
      </c>
      <c r="S12139" s="108">
        <v>676.01099999999997</v>
      </c>
    </row>
    <row r="12140" spans="1:19" ht="11.25" thickBot="1" x14ac:dyDescent="0.2">
      <c r="A12140" s="112"/>
    </row>
    <row r="12141" spans="1:19" ht="11.25" thickBot="1" x14ac:dyDescent="0.2">
      <c r="A12141" s="107">
        <v>3</v>
      </c>
      <c r="B12141" s="132">
        <v>0.73244212962962962</v>
      </c>
      <c r="C12141" s="108">
        <v>105316.53</v>
      </c>
      <c r="D12141" s="108">
        <v>25120.134999999998</v>
      </c>
      <c r="E12141" s="145">
        <v>23040.734</v>
      </c>
      <c r="F12141" s="145">
        <v>878113.02</v>
      </c>
      <c r="G12141" s="108">
        <v>11</v>
      </c>
      <c r="H12141" s="108">
        <v>28</v>
      </c>
      <c r="I12141" s="108">
        <v>376596.31</v>
      </c>
      <c r="J12141" s="141" t="s">
        <v>9490</v>
      </c>
      <c r="K12141" s="145">
        <v>176599.34</v>
      </c>
      <c r="L12141" s="134" t="s">
        <v>9491</v>
      </c>
      <c r="M12141" s="108">
        <v>716.01199999999994</v>
      </c>
      <c r="N12141" s="108">
        <v>2477.1469999999999</v>
      </c>
      <c r="O12141" s="108">
        <v>15</v>
      </c>
      <c r="P12141" s="108">
        <v>199.001</v>
      </c>
      <c r="Q12141" s="108">
        <v>945.02099999999996</v>
      </c>
      <c r="R12141" s="108">
        <v>716.01199999999994</v>
      </c>
      <c r="S12141" s="108">
        <v>616.00900000000001</v>
      </c>
    </row>
    <row r="12142" spans="1:19" ht="11.25" thickBot="1" x14ac:dyDescent="0.2">
      <c r="A12142" s="112"/>
    </row>
    <row r="12143" spans="1:19" ht="11.25" thickBot="1" x14ac:dyDescent="0.2">
      <c r="A12143" s="135" t="s">
        <v>362</v>
      </c>
      <c r="B12143" s="112"/>
      <c r="C12143" s="136">
        <v>105337.3</v>
      </c>
      <c r="D12143" s="136">
        <v>25220.59</v>
      </c>
      <c r="E12143" s="140">
        <v>23000.023000000001</v>
      </c>
      <c r="F12143" s="140">
        <v>876738.5</v>
      </c>
      <c r="G12143" s="136">
        <v>13.333</v>
      </c>
      <c r="H12143" s="136">
        <v>28</v>
      </c>
      <c r="I12143" s="136">
        <v>377236.75</v>
      </c>
      <c r="J12143" s="141" t="s">
        <v>9492</v>
      </c>
      <c r="K12143" s="140">
        <v>174821.14</v>
      </c>
      <c r="L12143" s="134" t="s">
        <v>9493</v>
      </c>
      <c r="M12143" s="136">
        <v>767.01400000000001</v>
      </c>
      <c r="N12143" s="136">
        <v>2498.15</v>
      </c>
      <c r="O12143" s="136">
        <v>8.6669999999999998</v>
      </c>
      <c r="P12143" s="136">
        <v>205.334</v>
      </c>
      <c r="Q12143" s="136">
        <v>957.68899999999996</v>
      </c>
      <c r="R12143" s="136">
        <v>735.68</v>
      </c>
      <c r="S12143" s="136">
        <v>651.01</v>
      </c>
    </row>
    <row r="12144" spans="1:19" ht="11.25" thickBot="1" x14ac:dyDescent="0.2">
      <c r="A12144" s="112"/>
    </row>
    <row r="12145" spans="1:19" ht="11.25" thickBot="1" x14ac:dyDescent="0.2">
      <c r="A12145" s="138" t="s">
        <v>364</v>
      </c>
      <c r="B12145" s="112"/>
      <c r="C12145" s="136">
        <v>55.271999999999998</v>
      </c>
      <c r="D12145" s="136">
        <v>117.91500000000001</v>
      </c>
      <c r="E12145" s="140">
        <v>143.55000000000001</v>
      </c>
      <c r="F12145" s="140">
        <v>4116.4889999999996</v>
      </c>
      <c r="G12145" s="136">
        <v>2.0819999999999999</v>
      </c>
      <c r="H12145" s="136">
        <v>4</v>
      </c>
      <c r="I12145" s="136">
        <v>751.83500000000004</v>
      </c>
      <c r="J12145" s="141" t="s">
        <v>9494</v>
      </c>
      <c r="K12145" s="140">
        <v>1569.7850000000001</v>
      </c>
      <c r="L12145" s="134" t="s">
        <v>9495</v>
      </c>
      <c r="M12145" s="136">
        <v>70.932000000000002</v>
      </c>
      <c r="N12145" s="136">
        <v>18.736999999999998</v>
      </c>
      <c r="O12145" s="136">
        <v>5.508</v>
      </c>
      <c r="P12145" s="136">
        <v>19.295999999999999</v>
      </c>
      <c r="Q12145" s="136">
        <v>14.843999999999999</v>
      </c>
      <c r="R12145" s="136">
        <v>50.463000000000001</v>
      </c>
      <c r="S12145" s="136">
        <v>31.225999999999999</v>
      </c>
    </row>
    <row r="12146" spans="1:19" ht="11.25" thickBot="1" x14ac:dyDescent="0.2">
      <c r="A12146" s="112"/>
    </row>
    <row r="12147" spans="1:19" ht="11.25" thickBot="1" x14ac:dyDescent="0.2">
      <c r="A12147" s="139" t="s">
        <v>366</v>
      </c>
      <c r="B12147" s="112"/>
      <c r="C12147" s="136">
        <v>5.1999999999999998E-2</v>
      </c>
      <c r="D12147" s="136">
        <v>0.46800000000000003</v>
      </c>
      <c r="E12147" s="140">
        <v>0.624</v>
      </c>
      <c r="F12147" s="140">
        <v>0.47</v>
      </c>
      <c r="G12147" s="136">
        <v>15.613</v>
      </c>
      <c r="H12147" s="136">
        <v>14.286</v>
      </c>
      <c r="I12147" s="136">
        <v>0.19900000000000001</v>
      </c>
      <c r="J12147" s="141" t="s">
        <v>4296</v>
      </c>
      <c r="K12147" s="140">
        <v>0.89800000000000002</v>
      </c>
      <c r="L12147" s="134" t="s">
        <v>3921</v>
      </c>
      <c r="M12147" s="136">
        <v>9.2479999999999993</v>
      </c>
      <c r="N12147" s="136">
        <v>0.75</v>
      </c>
      <c r="O12147" s="136">
        <v>63.548999999999999</v>
      </c>
      <c r="P12147" s="136">
        <v>9.3970000000000002</v>
      </c>
      <c r="Q12147" s="136">
        <v>1.55</v>
      </c>
      <c r="R12147" s="136">
        <v>6.859</v>
      </c>
      <c r="S12147" s="136">
        <v>4.7969999999999997</v>
      </c>
    </row>
    <row r="12148" spans="1:19" ht="11.25" thickBot="1" x14ac:dyDescent="0.2">
      <c r="A12148" s="112"/>
    </row>
    <row r="12149" spans="1:19" ht="11.25" thickBot="1" x14ac:dyDescent="0.2">
      <c r="A12149" s="106" t="s">
        <v>357</v>
      </c>
      <c r="B12149" s="106" t="s">
        <v>358</v>
      </c>
      <c r="C12149" s="131" t="s">
        <v>34</v>
      </c>
      <c r="D12149" s="131" t="s">
        <v>35</v>
      </c>
      <c r="E12149" s="130" t="s">
        <v>36</v>
      </c>
      <c r="F12149" s="130" t="s">
        <v>37</v>
      </c>
      <c r="G12149" s="130" t="s">
        <v>38</v>
      </c>
      <c r="H12149" s="130" t="s">
        <v>39</v>
      </c>
      <c r="I12149" s="130" t="s">
        <v>40</v>
      </c>
      <c r="J12149" s="130" t="s">
        <v>41</v>
      </c>
      <c r="K12149" s="130" t="s">
        <v>42</v>
      </c>
      <c r="L12149" s="130" t="s">
        <v>43</v>
      </c>
      <c r="M12149" s="130" t="s">
        <v>44</v>
      </c>
      <c r="N12149" s="130" t="s">
        <v>45</v>
      </c>
      <c r="O12149" s="130" t="s">
        <v>46</v>
      </c>
      <c r="P12149" s="130" t="s">
        <v>47</v>
      </c>
      <c r="Q12149" s="130" t="s">
        <v>48</v>
      </c>
      <c r="R12149" s="130" t="s">
        <v>49</v>
      </c>
      <c r="S12149" s="130" t="s">
        <v>50</v>
      </c>
    </row>
    <row r="12150" spans="1:19" ht="11.25" thickBot="1" x14ac:dyDescent="0.2">
      <c r="A12150" s="107">
        <v>1</v>
      </c>
      <c r="B12150" s="132">
        <v>0.73208333333333331</v>
      </c>
      <c r="C12150" s="145">
        <v>394970.89</v>
      </c>
      <c r="D12150" s="134" t="s">
        <v>9496</v>
      </c>
      <c r="E12150" s="108">
        <v>2942.2080000000001</v>
      </c>
      <c r="F12150" s="108">
        <v>808.01599999999996</v>
      </c>
      <c r="G12150" s="108">
        <v>3</v>
      </c>
      <c r="H12150" s="108">
        <v>16282.36</v>
      </c>
      <c r="I12150" s="108">
        <v>150163.23000000001</v>
      </c>
      <c r="J12150" s="108">
        <v>972978.02</v>
      </c>
      <c r="K12150" s="108">
        <v>7737.4369999999999</v>
      </c>
      <c r="L12150" s="108">
        <v>13946.666999999999</v>
      </c>
      <c r="M12150" s="108">
        <v>2068.1030000000001</v>
      </c>
      <c r="N12150" s="108">
        <v>1445.05</v>
      </c>
      <c r="O12150" s="108">
        <v>235.001</v>
      </c>
      <c r="P12150" s="108">
        <v>342.00299999999999</v>
      </c>
      <c r="Q12150" s="108">
        <v>252.00200000000001</v>
      </c>
      <c r="R12150" s="108">
        <v>270.00200000000001</v>
      </c>
      <c r="S12150" s="108">
        <v>268.00200000000001</v>
      </c>
    </row>
    <row r="12151" spans="1:19" ht="11.25" thickBot="1" x14ac:dyDescent="0.2">
      <c r="A12151" s="112"/>
    </row>
    <row r="12152" spans="1:19" ht="11.25" thickBot="1" x14ac:dyDescent="0.2">
      <c r="A12152" s="107">
        <v>2</v>
      </c>
      <c r="B12152" s="132">
        <v>0.73225694444444445</v>
      </c>
      <c r="C12152" s="145">
        <v>396146.91</v>
      </c>
      <c r="D12152" s="134" t="s">
        <v>9497</v>
      </c>
      <c r="E12152" s="108">
        <v>2855.1959999999999</v>
      </c>
      <c r="F12152" s="108">
        <v>858.01800000000003</v>
      </c>
      <c r="G12152" s="108">
        <v>6</v>
      </c>
      <c r="H12152" s="108">
        <v>16390.445</v>
      </c>
      <c r="I12152" s="108">
        <v>150449.29</v>
      </c>
      <c r="J12152" s="108">
        <v>970272.1</v>
      </c>
      <c r="K12152" s="108">
        <v>7747.44</v>
      </c>
      <c r="L12152" s="108">
        <v>14108.776</v>
      </c>
      <c r="M12152" s="108">
        <v>2064.1019999999999</v>
      </c>
      <c r="N12152" s="108">
        <v>1394.047</v>
      </c>
      <c r="O12152" s="108">
        <v>210.001</v>
      </c>
      <c r="P12152" s="108">
        <v>356.00299999999999</v>
      </c>
      <c r="Q12152" s="108">
        <v>289.00200000000001</v>
      </c>
      <c r="R12152" s="108">
        <v>255.00200000000001</v>
      </c>
      <c r="S12152" s="108">
        <v>280.00200000000001</v>
      </c>
    </row>
    <row r="12153" spans="1:19" ht="11.25" thickBot="1" x14ac:dyDescent="0.2">
      <c r="A12153" s="112"/>
    </row>
    <row r="12154" spans="1:19" ht="11.25" thickBot="1" x14ac:dyDescent="0.2">
      <c r="A12154" s="107">
        <v>3</v>
      </c>
      <c r="B12154" s="132">
        <v>0.73244212962962962</v>
      </c>
      <c r="C12154" s="145">
        <v>401811.86</v>
      </c>
      <c r="D12154" s="134" t="s">
        <v>9498</v>
      </c>
      <c r="E12154" s="108">
        <v>2887.2</v>
      </c>
      <c r="F12154" s="108">
        <v>822.01599999999996</v>
      </c>
      <c r="G12154" s="108">
        <v>0</v>
      </c>
      <c r="H12154" s="108">
        <v>16782.757000000001</v>
      </c>
      <c r="I12154" s="108">
        <v>152615.96</v>
      </c>
      <c r="J12154" s="108">
        <v>974363.57</v>
      </c>
      <c r="K12154" s="108">
        <v>7745.44</v>
      </c>
      <c r="L12154" s="108">
        <v>14294.903</v>
      </c>
      <c r="M12154" s="108">
        <v>2025.098</v>
      </c>
      <c r="N12154" s="108">
        <v>1425.049</v>
      </c>
      <c r="O12154" s="108">
        <v>260.00200000000001</v>
      </c>
      <c r="P12154" s="108">
        <v>373.00299999999999</v>
      </c>
      <c r="Q12154" s="108">
        <v>276.00200000000001</v>
      </c>
      <c r="R12154" s="108">
        <v>265.00200000000001</v>
      </c>
      <c r="S12154" s="108">
        <v>285.00200000000001</v>
      </c>
    </row>
    <row r="12155" spans="1:19" ht="11.25" thickBot="1" x14ac:dyDescent="0.2">
      <c r="A12155" s="112"/>
    </row>
    <row r="12156" spans="1:19" ht="11.25" thickBot="1" x14ac:dyDescent="0.2">
      <c r="A12156" s="135" t="s">
        <v>362</v>
      </c>
      <c r="B12156" s="112"/>
      <c r="C12156" s="140">
        <v>397643.22</v>
      </c>
      <c r="D12156" s="134" t="s">
        <v>9499</v>
      </c>
      <c r="E12156" s="136">
        <v>2894.8679999999999</v>
      </c>
      <c r="F12156" s="136">
        <v>829.35</v>
      </c>
      <c r="G12156" s="136">
        <v>3</v>
      </c>
      <c r="H12156" s="136">
        <v>16485.187000000002</v>
      </c>
      <c r="I12156" s="136">
        <v>151076.16</v>
      </c>
      <c r="J12156" s="136">
        <v>972537.9</v>
      </c>
      <c r="K12156" s="136">
        <v>7743.4390000000003</v>
      </c>
      <c r="L12156" s="136">
        <v>14116.781999999999</v>
      </c>
      <c r="M12156" s="136">
        <v>2052.4340000000002</v>
      </c>
      <c r="N12156" s="136">
        <v>1421.3820000000001</v>
      </c>
      <c r="O12156" s="136">
        <v>235.001</v>
      </c>
      <c r="P12156" s="136">
        <v>357.00299999999999</v>
      </c>
      <c r="Q12156" s="136">
        <v>272.33499999999998</v>
      </c>
      <c r="R12156" s="136">
        <v>263.33499999999998</v>
      </c>
      <c r="S12156" s="136">
        <v>277.66899999999998</v>
      </c>
    </row>
    <row r="12157" spans="1:19" ht="11.25" thickBot="1" x14ac:dyDescent="0.2">
      <c r="A12157" s="112"/>
    </row>
    <row r="12158" spans="1:19" ht="11.25" thickBot="1" x14ac:dyDescent="0.2">
      <c r="A12158" s="138" t="s">
        <v>364</v>
      </c>
      <c r="B12158" s="112"/>
      <c r="C12158" s="140">
        <v>3657.72</v>
      </c>
      <c r="D12158" s="134" t="s">
        <v>9500</v>
      </c>
      <c r="E12158" s="136">
        <v>44.01</v>
      </c>
      <c r="F12158" s="136">
        <v>25.795000000000002</v>
      </c>
      <c r="G12158" s="136">
        <v>3</v>
      </c>
      <c r="H12158" s="136">
        <v>263.30799999999999</v>
      </c>
      <c r="I12158" s="136">
        <v>1341.154</v>
      </c>
      <c r="J12158" s="136">
        <v>2080.9409999999998</v>
      </c>
      <c r="K12158" s="136">
        <v>5.2930000000000001</v>
      </c>
      <c r="L12158" s="136">
        <v>174.256</v>
      </c>
      <c r="M12158" s="136">
        <v>23.757999999999999</v>
      </c>
      <c r="N12158" s="136">
        <v>25.699000000000002</v>
      </c>
      <c r="O12158" s="136">
        <v>25</v>
      </c>
      <c r="P12158" s="136">
        <v>15.523999999999999</v>
      </c>
      <c r="Q12158" s="136">
        <v>18.771000000000001</v>
      </c>
      <c r="R12158" s="136">
        <v>7.6379999999999999</v>
      </c>
      <c r="S12158" s="136">
        <v>8.7370000000000001</v>
      </c>
    </row>
    <row r="12159" spans="1:19" ht="11.25" thickBot="1" x14ac:dyDescent="0.2">
      <c r="A12159" s="112"/>
    </row>
    <row r="12160" spans="1:19" ht="11.25" thickBot="1" x14ac:dyDescent="0.2">
      <c r="A12160" s="139" t="s">
        <v>366</v>
      </c>
      <c r="B12160" s="112"/>
      <c r="C12160" s="140">
        <v>0.92</v>
      </c>
      <c r="D12160" s="134" t="s">
        <v>4160</v>
      </c>
      <c r="E12160" s="136">
        <v>1.52</v>
      </c>
      <c r="F12160" s="136">
        <v>3.11</v>
      </c>
      <c r="G12160" s="136">
        <v>100</v>
      </c>
      <c r="H12160" s="136">
        <v>1.597</v>
      </c>
      <c r="I12160" s="136">
        <v>0.88800000000000001</v>
      </c>
      <c r="J12160" s="136">
        <v>0.214</v>
      </c>
      <c r="K12160" s="136">
        <v>6.8000000000000005E-2</v>
      </c>
      <c r="L12160" s="136">
        <v>1.234</v>
      </c>
      <c r="M12160" s="136">
        <v>1.1579999999999999</v>
      </c>
      <c r="N12160" s="136">
        <v>1.8080000000000001</v>
      </c>
      <c r="O12160" s="136">
        <v>10.638</v>
      </c>
      <c r="P12160" s="136">
        <v>4.3490000000000002</v>
      </c>
      <c r="Q12160" s="136">
        <v>6.8929999999999998</v>
      </c>
      <c r="R12160" s="136">
        <v>2.9</v>
      </c>
      <c r="S12160" s="136">
        <v>3.1469999999999998</v>
      </c>
    </row>
    <row r="12161" spans="1:19" ht="11.25" thickBot="1" x14ac:dyDescent="0.2">
      <c r="A12161" s="112"/>
    </row>
    <row r="12162" spans="1:19" ht="11.25" thickBot="1" x14ac:dyDescent="0.2">
      <c r="A12162" s="106" t="s">
        <v>357</v>
      </c>
      <c r="B12162" s="106" t="s">
        <v>358</v>
      </c>
      <c r="C12162" s="130" t="s">
        <v>51</v>
      </c>
      <c r="D12162" s="130" t="s">
        <v>52</v>
      </c>
      <c r="E12162" s="130" t="s">
        <v>53</v>
      </c>
      <c r="F12162" s="130" t="s">
        <v>54</v>
      </c>
      <c r="G12162" s="130" t="s">
        <v>55</v>
      </c>
      <c r="H12162" s="130" t="s">
        <v>56</v>
      </c>
      <c r="I12162" s="130" t="s">
        <v>57</v>
      </c>
      <c r="J12162" s="130" t="s">
        <v>58</v>
      </c>
      <c r="K12162" s="130" t="s">
        <v>59</v>
      </c>
      <c r="L12162" s="130" t="s">
        <v>60</v>
      </c>
      <c r="M12162" s="130" t="s">
        <v>61</v>
      </c>
      <c r="N12162" s="130" t="s">
        <v>62</v>
      </c>
      <c r="O12162" s="130" t="s">
        <v>63</v>
      </c>
      <c r="P12162" s="130" t="s">
        <v>64</v>
      </c>
      <c r="Q12162" s="131" t="s">
        <v>65</v>
      </c>
      <c r="R12162" s="131" t="s">
        <v>66</v>
      </c>
      <c r="S12162" s="130" t="s">
        <v>67</v>
      </c>
    </row>
    <row r="12163" spans="1:19" ht="11.25" thickBot="1" x14ac:dyDescent="0.2">
      <c r="A12163" s="107">
        <v>1</v>
      </c>
      <c r="B12163" s="132">
        <v>0.73208333333333331</v>
      </c>
      <c r="C12163" s="108">
        <v>230.001</v>
      </c>
      <c r="D12163" s="108">
        <v>196.001</v>
      </c>
      <c r="E12163" s="108">
        <v>71</v>
      </c>
      <c r="F12163" s="108">
        <v>132</v>
      </c>
      <c r="G12163" s="108">
        <v>66</v>
      </c>
      <c r="H12163" s="108">
        <v>281.00200000000001</v>
      </c>
      <c r="I12163" s="108">
        <v>1290.04</v>
      </c>
      <c r="J12163" s="108">
        <v>2938.2069999999999</v>
      </c>
      <c r="K12163" s="108">
        <v>4517.49</v>
      </c>
      <c r="L12163" s="108">
        <v>10</v>
      </c>
      <c r="M12163" s="108">
        <v>14</v>
      </c>
      <c r="N12163" s="108">
        <v>807.01599999999996</v>
      </c>
      <c r="O12163" s="108">
        <v>261.00200000000001</v>
      </c>
      <c r="P12163" s="108">
        <v>29449.8</v>
      </c>
      <c r="Q12163" s="145">
        <v>1784724.9</v>
      </c>
      <c r="R12163" s="134" t="s">
        <v>9501</v>
      </c>
      <c r="S12163" s="108">
        <v>1834.0809999999999</v>
      </c>
    </row>
    <row r="12164" spans="1:19" ht="11.25" thickBot="1" x14ac:dyDescent="0.2">
      <c r="A12164" s="112"/>
    </row>
    <row r="12165" spans="1:19" ht="11.25" thickBot="1" x14ac:dyDescent="0.2">
      <c r="A12165" s="107">
        <v>2</v>
      </c>
      <c r="B12165" s="132">
        <v>0.73225694444444445</v>
      </c>
      <c r="C12165" s="108">
        <v>220.001</v>
      </c>
      <c r="D12165" s="108">
        <v>243.001</v>
      </c>
      <c r="E12165" s="108">
        <v>90</v>
      </c>
      <c r="F12165" s="108">
        <v>129</v>
      </c>
      <c r="G12165" s="108">
        <v>71</v>
      </c>
      <c r="H12165" s="108">
        <v>248.001</v>
      </c>
      <c r="I12165" s="108">
        <v>1290.04</v>
      </c>
      <c r="J12165" s="108">
        <v>2982.2130000000002</v>
      </c>
      <c r="K12165" s="108">
        <v>4483.482</v>
      </c>
      <c r="L12165" s="108">
        <v>6</v>
      </c>
      <c r="M12165" s="108">
        <v>9</v>
      </c>
      <c r="N12165" s="108">
        <v>754.01400000000001</v>
      </c>
      <c r="O12165" s="108">
        <v>217.001</v>
      </c>
      <c r="P12165" s="108">
        <v>29032.215</v>
      </c>
      <c r="Q12165" s="145">
        <v>1807994.7</v>
      </c>
      <c r="R12165" s="134" t="s">
        <v>9502</v>
      </c>
      <c r="S12165" s="108">
        <v>1780.076</v>
      </c>
    </row>
    <row r="12166" spans="1:19" ht="11.25" thickBot="1" x14ac:dyDescent="0.2">
      <c r="A12166" s="112"/>
    </row>
    <row r="12167" spans="1:19" ht="11.25" thickBot="1" x14ac:dyDescent="0.2">
      <c r="A12167" s="107">
        <v>3</v>
      </c>
      <c r="B12167" s="132">
        <v>0.73244212962962962</v>
      </c>
      <c r="C12167" s="108">
        <v>220.001</v>
      </c>
      <c r="D12167" s="108">
        <v>231.001</v>
      </c>
      <c r="E12167" s="108">
        <v>80</v>
      </c>
      <c r="F12167" s="108">
        <v>124</v>
      </c>
      <c r="G12167" s="108">
        <v>72</v>
      </c>
      <c r="H12167" s="108">
        <v>226.001</v>
      </c>
      <c r="I12167" s="108">
        <v>1316.0419999999999</v>
      </c>
      <c r="J12167" s="108">
        <v>2978.2130000000002</v>
      </c>
      <c r="K12167" s="108">
        <v>4484.4830000000002</v>
      </c>
      <c r="L12167" s="108">
        <v>7</v>
      </c>
      <c r="M12167" s="108">
        <v>23</v>
      </c>
      <c r="N12167" s="108">
        <v>739.01300000000003</v>
      </c>
      <c r="O12167" s="108">
        <v>257.00200000000001</v>
      </c>
      <c r="P12167" s="108">
        <v>29564.963</v>
      </c>
      <c r="Q12167" s="145">
        <v>1824507.3</v>
      </c>
      <c r="R12167" s="134" t="s">
        <v>9503</v>
      </c>
      <c r="S12167" s="108">
        <v>1829.08</v>
      </c>
    </row>
    <row r="12168" spans="1:19" ht="11.25" thickBot="1" x14ac:dyDescent="0.2">
      <c r="A12168" s="112"/>
    </row>
    <row r="12169" spans="1:19" ht="11.25" thickBot="1" x14ac:dyDescent="0.2">
      <c r="A12169" s="135" t="s">
        <v>362</v>
      </c>
      <c r="B12169" s="112"/>
      <c r="C12169" s="136">
        <v>223.33500000000001</v>
      </c>
      <c r="D12169" s="136">
        <v>223.33500000000001</v>
      </c>
      <c r="E12169" s="136">
        <v>80.332999999999998</v>
      </c>
      <c r="F12169" s="136">
        <v>128.334</v>
      </c>
      <c r="G12169" s="136">
        <v>69.667000000000002</v>
      </c>
      <c r="H12169" s="136">
        <v>251.66800000000001</v>
      </c>
      <c r="I12169" s="136">
        <v>1298.7070000000001</v>
      </c>
      <c r="J12169" s="136">
        <v>2966.2109999999998</v>
      </c>
      <c r="K12169" s="136">
        <v>4495.152</v>
      </c>
      <c r="L12169" s="136">
        <v>7.6669999999999998</v>
      </c>
      <c r="M12169" s="136">
        <v>15.333</v>
      </c>
      <c r="N12169" s="136">
        <v>766.68100000000004</v>
      </c>
      <c r="O12169" s="136">
        <v>245.001</v>
      </c>
      <c r="P12169" s="136">
        <v>29348.992999999999</v>
      </c>
      <c r="Q12169" s="140">
        <v>1805742.3</v>
      </c>
      <c r="R12169" s="134" t="s">
        <v>9504</v>
      </c>
      <c r="S12169" s="136">
        <v>1814.412</v>
      </c>
    </row>
    <row r="12170" spans="1:19" ht="11.25" thickBot="1" x14ac:dyDescent="0.2">
      <c r="A12170" s="112"/>
    </row>
    <row r="12171" spans="1:19" ht="11.25" thickBot="1" x14ac:dyDescent="0.2">
      <c r="A12171" s="138" t="s">
        <v>364</v>
      </c>
      <c r="B12171" s="112"/>
      <c r="C12171" s="136">
        <v>5.774</v>
      </c>
      <c r="D12171" s="136">
        <v>24.42</v>
      </c>
      <c r="E12171" s="136">
        <v>9.5039999999999996</v>
      </c>
      <c r="F12171" s="136">
        <v>4.0410000000000004</v>
      </c>
      <c r="G12171" s="136">
        <v>3.2149999999999999</v>
      </c>
      <c r="H12171" s="136">
        <v>27.683</v>
      </c>
      <c r="I12171" s="136">
        <v>15.012</v>
      </c>
      <c r="J12171" s="136">
        <v>24.335000000000001</v>
      </c>
      <c r="K12171" s="136">
        <v>19.352</v>
      </c>
      <c r="L12171" s="136">
        <v>2.0819999999999999</v>
      </c>
      <c r="M12171" s="136">
        <v>7.0949999999999998</v>
      </c>
      <c r="N12171" s="136">
        <v>35.726999999999997</v>
      </c>
      <c r="O12171" s="136">
        <v>24.331</v>
      </c>
      <c r="P12171" s="136">
        <v>280.31599999999997</v>
      </c>
      <c r="Q12171" s="140">
        <v>19986.611000000001</v>
      </c>
      <c r="R12171" s="134" t="s">
        <v>9505</v>
      </c>
      <c r="S12171" s="136">
        <v>29.841000000000001</v>
      </c>
    </row>
    <row r="12172" spans="1:19" ht="11.25" thickBot="1" x14ac:dyDescent="0.2">
      <c r="A12172" s="112"/>
    </row>
    <row r="12173" spans="1:19" ht="11.25" thickBot="1" x14ac:dyDescent="0.2">
      <c r="A12173" s="139" t="s">
        <v>366</v>
      </c>
      <c r="B12173" s="112"/>
      <c r="C12173" s="136">
        <v>2.585</v>
      </c>
      <c r="D12173" s="136">
        <v>10.933999999999999</v>
      </c>
      <c r="E12173" s="136">
        <v>11.831</v>
      </c>
      <c r="F12173" s="136">
        <v>3.149</v>
      </c>
      <c r="G12173" s="136">
        <v>4.6139999999999999</v>
      </c>
      <c r="H12173" s="136">
        <v>11</v>
      </c>
      <c r="I12173" s="136">
        <v>1.1559999999999999</v>
      </c>
      <c r="J12173" s="136">
        <v>0.82</v>
      </c>
      <c r="K12173" s="136">
        <v>0.43099999999999999</v>
      </c>
      <c r="L12173" s="136">
        <v>27.152000000000001</v>
      </c>
      <c r="M12173" s="136">
        <v>46.268999999999998</v>
      </c>
      <c r="N12173" s="136">
        <v>4.66</v>
      </c>
      <c r="O12173" s="136">
        <v>9.9309999999999992</v>
      </c>
      <c r="P12173" s="136">
        <v>0.95499999999999996</v>
      </c>
      <c r="Q12173" s="140">
        <v>1.107</v>
      </c>
      <c r="R12173" s="134" t="s">
        <v>1444</v>
      </c>
      <c r="S12173" s="136">
        <v>1.645</v>
      </c>
    </row>
    <row r="12174" spans="1:19" ht="11.25" thickBot="1" x14ac:dyDescent="0.2">
      <c r="A12174" s="112"/>
    </row>
    <row r="12175" spans="1:19" ht="11.25" thickBot="1" x14ac:dyDescent="0.2">
      <c r="A12175" s="106" t="s">
        <v>357</v>
      </c>
      <c r="B12175" s="106" t="s">
        <v>358</v>
      </c>
      <c r="C12175" s="130" t="s">
        <v>68</v>
      </c>
    </row>
    <row r="12176" spans="1:19" ht="11.25" thickBot="1" x14ac:dyDescent="0.2">
      <c r="A12176" s="107">
        <v>1</v>
      </c>
      <c r="B12176" s="132">
        <v>0.73208333333333331</v>
      </c>
      <c r="C12176" s="108">
        <v>838.01700000000005</v>
      </c>
    </row>
    <row r="12177" spans="1:19" ht="11.25" thickBot="1" x14ac:dyDescent="0.2">
      <c r="A12177" s="112"/>
    </row>
    <row r="12178" spans="1:19" ht="11.25" thickBot="1" x14ac:dyDescent="0.2">
      <c r="A12178" s="107">
        <v>2</v>
      </c>
      <c r="B12178" s="132">
        <v>0.73225694444444445</v>
      </c>
      <c r="C12178" s="108">
        <v>778.01499999999999</v>
      </c>
    </row>
    <row r="12179" spans="1:19" ht="11.25" thickBot="1" x14ac:dyDescent="0.2">
      <c r="A12179" s="112"/>
    </row>
    <row r="12180" spans="1:19" ht="11.25" thickBot="1" x14ac:dyDescent="0.2">
      <c r="A12180" s="107">
        <v>3</v>
      </c>
      <c r="B12180" s="132">
        <v>0.73244212962962962</v>
      </c>
      <c r="C12180" s="108">
        <v>798.01499999999999</v>
      </c>
    </row>
    <row r="12181" spans="1:19" ht="11.25" thickBot="1" x14ac:dyDescent="0.2">
      <c r="A12181" s="112"/>
    </row>
    <row r="12182" spans="1:19" ht="11.25" thickBot="1" x14ac:dyDescent="0.2">
      <c r="A12182" s="135" t="s">
        <v>362</v>
      </c>
      <c r="B12182" s="112"/>
      <c r="C12182" s="136">
        <v>804.68200000000002</v>
      </c>
    </row>
    <row r="12183" spans="1:19" ht="11.25" thickBot="1" x14ac:dyDescent="0.2">
      <c r="A12183" s="112"/>
    </row>
    <row r="12184" spans="1:19" ht="11.25" thickBot="1" x14ac:dyDescent="0.2">
      <c r="A12184" s="138" t="s">
        <v>364</v>
      </c>
      <c r="B12184" s="112"/>
      <c r="C12184" s="136">
        <v>30.552</v>
      </c>
    </row>
    <row r="12185" spans="1:19" ht="11.25" thickBot="1" x14ac:dyDescent="0.2">
      <c r="A12185" s="112"/>
    </row>
    <row r="12186" spans="1:19" ht="11.25" thickBot="1" x14ac:dyDescent="0.2">
      <c r="A12186" s="139" t="s">
        <v>366</v>
      </c>
      <c r="B12186" s="112"/>
      <c r="C12186" s="136">
        <v>3.7970000000000002</v>
      </c>
    </row>
    <row r="12187" spans="1:19" ht="10.5" x14ac:dyDescent="0.15">
      <c r="A12187" s="112"/>
    </row>
    <row r="12188" spans="1:19" x14ac:dyDescent="0.15">
      <c r="A12188" s="129"/>
      <c r="B12188" s="86" t="s">
        <v>4165</v>
      </c>
    </row>
    <row r="12189" spans="1:19" ht="9.75" thickBot="1" x14ac:dyDescent="0.2">
      <c r="A12189" s="81" t="s">
        <v>5871</v>
      </c>
    </row>
    <row r="12190" spans="1:19" ht="11.25" thickBot="1" x14ac:dyDescent="0.2">
      <c r="A12190" s="106" t="s">
        <v>357</v>
      </c>
      <c r="B12190" s="106" t="s">
        <v>358</v>
      </c>
      <c r="C12190" s="130" t="s">
        <v>0</v>
      </c>
      <c r="D12190" s="130" t="s">
        <v>1</v>
      </c>
      <c r="E12190" s="130" t="s">
        <v>2</v>
      </c>
      <c r="F12190" s="130" t="s">
        <v>3</v>
      </c>
      <c r="G12190" s="130" t="s">
        <v>4</v>
      </c>
      <c r="H12190" s="130" t="s">
        <v>5</v>
      </c>
      <c r="I12190" s="131" t="s">
        <v>6</v>
      </c>
      <c r="J12190" s="131" t="s">
        <v>7</v>
      </c>
      <c r="K12190" s="130" t="s">
        <v>8</v>
      </c>
      <c r="L12190" s="130" t="s">
        <v>9</v>
      </c>
      <c r="M12190" s="130" t="s">
        <v>10</v>
      </c>
      <c r="N12190" s="130" t="s">
        <v>11</v>
      </c>
      <c r="O12190" s="130" t="s">
        <v>12</v>
      </c>
      <c r="P12190" s="130" t="s">
        <v>13</v>
      </c>
      <c r="Q12190" s="130" t="s">
        <v>14</v>
      </c>
      <c r="R12190" s="130" t="s">
        <v>15</v>
      </c>
      <c r="S12190" s="130" t="s">
        <v>16</v>
      </c>
    </row>
    <row r="12191" spans="1:19" ht="11.25" thickBot="1" x14ac:dyDescent="0.2">
      <c r="A12191" s="107">
        <v>1</v>
      </c>
      <c r="B12191" s="132">
        <v>0.73722222222222233</v>
      </c>
      <c r="C12191" s="141" t="s">
        <v>9506</v>
      </c>
      <c r="D12191" s="141" t="s">
        <v>9507</v>
      </c>
      <c r="E12191" s="141" t="s">
        <v>9508</v>
      </c>
      <c r="F12191" s="141" t="s">
        <v>9509</v>
      </c>
      <c r="G12191" s="141" t="s">
        <v>9510</v>
      </c>
      <c r="H12191" s="141" t="s">
        <v>9511</v>
      </c>
      <c r="I12191" s="145">
        <v>18875.546999999999</v>
      </c>
      <c r="J12191" s="134" t="s">
        <v>9512</v>
      </c>
      <c r="K12191" s="141" t="s">
        <v>9513</v>
      </c>
      <c r="L12191" s="108">
        <v>132</v>
      </c>
      <c r="M12191" s="108">
        <v>9842.3240000000005</v>
      </c>
      <c r="N12191" s="108">
        <v>43944.298000000003</v>
      </c>
      <c r="O12191" s="141" t="s">
        <v>9514</v>
      </c>
      <c r="P12191" s="108">
        <v>182227.49</v>
      </c>
      <c r="Q12191" s="108">
        <v>7265.2669999999998</v>
      </c>
      <c r="R12191" s="108">
        <v>13279.231</v>
      </c>
      <c r="S12191" s="108">
        <v>129159.13</v>
      </c>
    </row>
    <row r="12192" spans="1:19" ht="11.25" thickBot="1" x14ac:dyDescent="0.2">
      <c r="A12192" s="112"/>
    </row>
    <row r="12193" spans="1:19" ht="11.25" thickBot="1" x14ac:dyDescent="0.2">
      <c r="A12193" s="107">
        <v>2</v>
      </c>
      <c r="B12193" s="132">
        <v>0.73739583333333336</v>
      </c>
      <c r="C12193" s="141" t="s">
        <v>9515</v>
      </c>
      <c r="D12193" s="141" t="s">
        <v>9516</v>
      </c>
      <c r="E12193" s="141" t="s">
        <v>9517</v>
      </c>
      <c r="F12193" s="141" t="s">
        <v>9518</v>
      </c>
      <c r="G12193" s="141" t="s">
        <v>9519</v>
      </c>
      <c r="H12193" s="141" t="s">
        <v>9520</v>
      </c>
      <c r="I12193" s="145">
        <v>19402.03</v>
      </c>
      <c r="J12193" s="134" t="s">
        <v>9521</v>
      </c>
      <c r="K12193" s="141" t="s">
        <v>9522</v>
      </c>
      <c r="L12193" s="108">
        <v>150.001</v>
      </c>
      <c r="M12193" s="108">
        <v>9741.277</v>
      </c>
      <c r="N12193" s="108">
        <v>44553.59</v>
      </c>
      <c r="O12193" s="141" t="s">
        <v>9523</v>
      </c>
      <c r="P12193" s="108">
        <v>182424.2</v>
      </c>
      <c r="Q12193" s="108">
        <v>7078.2020000000002</v>
      </c>
      <c r="R12193" s="108">
        <v>13037.078</v>
      </c>
      <c r="S12193" s="108">
        <v>127493.92</v>
      </c>
    </row>
    <row r="12194" spans="1:19" ht="11.25" thickBot="1" x14ac:dyDescent="0.2">
      <c r="A12194" s="112"/>
    </row>
    <row r="12195" spans="1:19" ht="11.25" thickBot="1" x14ac:dyDescent="0.2">
      <c r="A12195" s="107">
        <v>3</v>
      </c>
      <c r="B12195" s="132">
        <v>0.73758101851851843</v>
      </c>
      <c r="C12195" s="141" t="s">
        <v>9524</v>
      </c>
      <c r="D12195" s="141" t="s">
        <v>9525</v>
      </c>
      <c r="E12195" s="141" t="s">
        <v>9526</v>
      </c>
      <c r="F12195" s="141" t="s">
        <v>9527</v>
      </c>
      <c r="G12195" s="141" t="s">
        <v>9528</v>
      </c>
      <c r="H12195" s="141" t="s">
        <v>9529</v>
      </c>
      <c r="I12195" s="145">
        <v>19224.866000000002</v>
      </c>
      <c r="J12195" s="134" t="s">
        <v>9530</v>
      </c>
      <c r="K12195" s="141" t="s">
        <v>9531</v>
      </c>
      <c r="L12195" s="108">
        <v>147.001</v>
      </c>
      <c r="M12195" s="108">
        <v>9647.2330000000002</v>
      </c>
      <c r="N12195" s="108">
        <v>44340.135000000002</v>
      </c>
      <c r="O12195" s="141" t="s">
        <v>9532</v>
      </c>
      <c r="P12195" s="108">
        <v>184293.55</v>
      </c>
      <c r="Q12195" s="108">
        <v>7058.1949999999997</v>
      </c>
      <c r="R12195" s="108">
        <v>13090.111000000001</v>
      </c>
      <c r="S12195" s="108">
        <v>128186.15</v>
      </c>
    </row>
    <row r="12196" spans="1:19" ht="11.25" thickBot="1" x14ac:dyDescent="0.2">
      <c r="A12196" s="112"/>
    </row>
    <row r="12197" spans="1:19" ht="11.25" thickBot="1" x14ac:dyDescent="0.2">
      <c r="A12197" s="135" t="s">
        <v>362</v>
      </c>
      <c r="B12197" s="112"/>
      <c r="C12197" s="141" t="s">
        <v>9533</v>
      </c>
      <c r="D12197" s="141" t="s">
        <v>9534</v>
      </c>
      <c r="E12197" s="141" t="s">
        <v>9535</v>
      </c>
      <c r="F12197" s="141" t="s">
        <v>9536</v>
      </c>
      <c r="G12197" s="141" t="s">
        <v>9537</v>
      </c>
      <c r="H12197" s="141" t="s">
        <v>9538</v>
      </c>
      <c r="I12197" s="140">
        <v>19167.481</v>
      </c>
      <c r="J12197" s="134" t="s">
        <v>9539</v>
      </c>
      <c r="K12197" s="141" t="s">
        <v>9540</v>
      </c>
      <c r="L12197" s="136">
        <v>143</v>
      </c>
      <c r="M12197" s="136">
        <v>9743.6119999999992</v>
      </c>
      <c r="N12197" s="136">
        <v>44279.341</v>
      </c>
      <c r="O12197" s="141" t="s">
        <v>9541</v>
      </c>
      <c r="P12197" s="136">
        <v>182981.75</v>
      </c>
      <c r="Q12197" s="136">
        <v>7133.8879999999999</v>
      </c>
      <c r="R12197" s="136">
        <v>13135.473</v>
      </c>
      <c r="S12197" s="136">
        <v>128279.74</v>
      </c>
    </row>
    <row r="12198" spans="1:19" ht="11.25" thickBot="1" x14ac:dyDescent="0.2">
      <c r="A12198" s="112"/>
    </row>
    <row r="12199" spans="1:19" ht="11.25" thickBot="1" x14ac:dyDescent="0.2">
      <c r="A12199" s="138" t="s">
        <v>364</v>
      </c>
      <c r="B12199" s="112"/>
      <c r="C12199" s="141" t="s">
        <v>9542</v>
      </c>
      <c r="D12199" s="141" t="s">
        <v>9543</v>
      </c>
      <c r="E12199" s="141" t="s">
        <v>9544</v>
      </c>
      <c r="F12199" s="141" t="s">
        <v>9545</v>
      </c>
      <c r="G12199" s="141" t="s">
        <v>9546</v>
      </c>
      <c r="H12199" s="141" t="s">
        <v>9547</v>
      </c>
      <c r="I12199" s="140">
        <v>267.892</v>
      </c>
      <c r="J12199" s="134" t="s">
        <v>9548</v>
      </c>
      <c r="K12199" s="141" t="s">
        <v>9549</v>
      </c>
      <c r="L12199" s="136">
        <v>9.6440000000000001</v>
      </c>
      <c r="M12199" s="136">
        <v>97.566999999999993</v>
      </c>
      <c r="N12199" s="136">
        <v>309.16199999999998</v>
      </c>
      <c r="O12199" s="141" t="s">
        <v>9550</v>
      </c>
      <c r="P12199" s="136">
        <v>1140.3019999999999</v>
      </c>
      <c r="Q12199" s="136">
        <v>114.21599999999999</v>
      </c>
      <c r="R12199" s="136">
        <v>127.29</v>
      </c>
      <c r="S12199" s="136">
        <v>836.54</v>
      </c>
    </row>
    <row r="12200" spans="1:19" ht="11.25" thickBot="1" x14ac:dyDescent="0.2">
      <c r="A12200" s="112"/>
    </row>
    <row r="12201" spans="1:19" ht="11.25" thickBot="1" x14ac:dyDescent="0.2">
      <c r="A12201" s="139" t="s">
        <v>366</v>
      </c>
      <c r="B12201" s="112"/>
      <c r="C12201" s="141" t="s">
        <v>3843</v>
      </c>
      <c r="D12201" s="141" t="s">
        <v>5120</v>
      </c>
      <c r="E12201" s="141" t="s">
        <v>1497</v>
      </c>
      <c r="F12201" s="141" t="s">
        <v>5352</v>
      </c>
      <c r="G12201" s="141" t="s">
        <v>9551</v>
      </c>
      <c r="H12201" s="141" t="s">
        <v>9552</v>
      </c>
      <c r="I12201" s="140">
        <v>1.3979999999999999</v>
      </c>
      <c r="J12201" s="134" t="s">
        <v>4217</v>
      </c>
      <c r="K12201" s="141" t="s">
        <v>1282</v>
      </c>
      <c r="L12201" s="136">
        <v>6.7439999999999998</v>
      </c>
      <c r="M12201" s="136">
        <v>1.0009999999999999</v>
      </c>
      <c r="N12201" s="136">
        <v>0.69799999999999995</v>
      </c>
      <c r="O12201" s="141" t="s">
        <v>2205</v>
      </c>
      <c r="P12201" s="136">
        <v>0.623</v>
      </c>
      <c r="Q12201" s="136">
        <v>1.601</v>
      </c>
      <c r="R12201" s="136">
        <v>0.96899999999999997</v>
      </c>
      <c r="S12201" s="136">
        <v>0.65200000000000002</v>
      </c>
    </row>
    <row r="12202" spans="1:19" ht="11.25" thickBot="1" x14ac:dyDescent="0.2">
      <c r="A12202" s="112"/>
    </row>
    <row r="12203" spans="1:19" ht="11.25" thickBot="1" x14ac:dyDescent="0.2">
      <c r="A12203" s="106" t="s">
        <v>357</v>
      </c>
      <c r="B12203" s="106" t="s">
        <v>358</v>
      </c>
      <c r="C12203" s="130" t="s">
        <v>17</v>
      </c>
      <c r="D12203" s="130" t="s">
        <v>18</v>
      </c>
      <c r="E12203" s="131" t="s">
        <v>19</v>
      </c>
      <c r="F12203" s="131" t="s">
        <v>20</v>
      </c>
      <c r="G12203" s="130" t="s">
        <v>21</v>
      </c>
      <c r="H12203" s="130" t="s">
        <v>22</v>
      </c>
      <c r="I12203" s="130" t="s">
        <v>23</v>
      </c>
      <c r="J12203" s="130" t="s">
        <v>24</v>
      </c>
      <c r="K12203" s="131" t="s">
        <v>25</v>
      </c>
      <c r="L12203" s="131" t="s">
        <v>26</v>
      </c>
      <c r="M12203" s="130" t="s">
        <v>27</v>
      </c>
      <c r="N12203" s="130" t="s">
        <v>28</v>
      </c>
      <c r="O12203" s="130" t="s">
        <v>29</v>
      </c>
      <c r="P12203" s="130" t="s">
        <v>30</v>
      </c>
      <c r="Q12203" s="130" t="s">
        <v>31</v>
      </c>
      <c r="R12203" s="130" t="s">
        <v>32</v>
      </c>
      <c r="S12203" s="130" t="s">
        <v>33</v>
      </c>
    </row>
    <row r="12204" spans="1:19" ht="11.25" thickBot="1" x14ac:dyDescent="0.2">
      <c r="A12204" s="107">
        <v>1</v>
      </c>
      <c r="B12204" s="132">
        <v>0.73722222222222233</v>
      </c>
      <c r="C12204" s="108">
        <v>63434.427000000003</v>
      </c>
      <c r="D12204" s="108">
        <v>45998.724999999999</v>
      </c>
      <c r="E12204" s="145">
        <v>23003.692999999999</v>
      </c>
      <c r="F12204" s="145">
        <v>895632.68</v>
      </c>
      <c r="G12204" s="108">
        <v>12</v>
      </c>
      <c r="H12204" s="108">
        <v>62</v>
      </c>
      <c r="I12204" s="108">
        <v>279634.18</v>
      </c>
      <c r="J12204" s="141" t="s">
        <v>9553</v>
      </c>
      <c r="K12204" s="145">
        <v>175536.41</v>
      </c>
      <c r="L12204" s="134" t="s">
        <v>9554</v>
      </c>
      <c r="M12204" s="108">
        <v>936.02099999999996</v>
      </c>
      <c r="N12204" s="108">
        <v>4321.4480000000003</v>
      </c>
      <c r="O12204" s="108">
        <v>10</v>
      </c>
      <c r="P12204" s="108">
        <v>238.001</v>
      </c>
      <c r="Q12204" s="108">
        <v>1279.039</v>
      </c>
      <c r="R12204" s="108">
        <v>864.01800000000003</v>
      </c>
      <c r="S12204" s="108">
        <v>612.00900000000001</v>
      </c>
    </row>
    <row r="12205" spans="1:19" ht="11.25" thickBot="1" x14ac:dyDescent="0.2">
      <c r="A12205" s="112"/>
    </row>
    <row r="12206" spans="1:19" ht="11.25" thickBot="1" x14ac:dyDescent="0.2">
      <c r="A12206" s="107">
        <v>2</v>
      </c>
      <c r="B12206" s="132">
        <v>0.73739583333333336</v>
      </c>
      <c r="C12206" s="108">
        <v>63681.178</v>
      </c>
      <c r="D12206" s="108">
        <v>45930.574999999997</v>
      </c>
      <c r="E12206" s="145">
        <v>23003.692999999999</v>
      </c>
      <c r="F12206" s="145">
        <v>902568.59</v>
      </c>
      <c r="G12206" s="108">
        <v>15</v>
      </c>
      <c r="H12206" s="108">
        <v>44</v>
      </c>
      <c r="I12206" s="108">
        <v>277857.64</v>
      </c>
      <c r="J12206" s="141" t="s">
        <v>9555</v>
      </c>
      <c r="K12206" s="145">
        <v>178280.57</v>
      </c>
      <c r="L12206" s="134" t="s">
        <v>9556</v>
      </c>
      <c r="M12206" s="108">
        <v>1026.0250000000001</v>
      </c>
      <c r="N12206" s="108">
        <v>4231.43</v>
      </c>
      <c r="O12206" s="108">
        <v>10</v>
      </c>
      <c r="P12206" s="108">
        <v>244.001</v>
      </c>
      <c r="Q12206" s="108">
        <v>1221.0360000000001</v>
      </c>
      <c r="R12206" s="108">
        <v>843.01700000000005</v>
      </c>
      <c r="S12206" s="108">
        <v>636.01</v>
      </c>
    </row>
    <row r="12207" spans="1:19" ht="11.25" thickBot="1" x14ac:dyDescent="0.2">
      <c r="A12207" s="112"/>
    </row>
    <row r="12208" spans="1:19" ht="11.25" thickBot="1" x14ac:dyDescent="0.2">
      <c r="A12208" s="107">
        <v>3</v>
      </c>
      <c r="B12208" s="132">
        <v>0.73758101851851843</v>
      </c>
      <c r="C12208" s="108">
        <v>62979.048999999999</v>
      </c>
      <c r="D12208" s="108">
        <v>45297.190999999999</v>
      </c>
      <c r="E12208" s="145">
        <v>22986.673999999999</v>
      </c>
      <c r="F12208" s="145">
        <v>903157.3</v>
      </c>
      <c r="G12208" s="108">
        <v>7</v>
      </c>
      <c r="H12208" s="108">
        <v>50</v>
      </c>
      <c r="I12208" s="108">
        <v>275443.90999999997</v>
      </c>
      <c r="J12208" s="141" t="s">
        <v>9557</v>
      </c>
      <c r="K12208" s="145">
        <v>179364.81</v>
      </c>
      <c r="L12208" s="134" t="s">
        <v>9558</v>
      </c>
      <c r="M12208" s="108">
        <v>1022.025</v>
      </c>
      <c r="N12208" s="108">
        <v>4212.4260000000004</v>
      </c>
      <c r="O12208" s="108">
        <v>13</v>
      </c>
      <c r="P12208" s="108">
        <v>229.001</v>
      </c>
      <c r="Q12208" s="108">
        <v>1245.037</v>
      </c>
      <c r="R12208" s="108">
        <v>851.01700000000005</v>
      </c>
      <c r="S12208" s="108">
        <v>641.01</v>
      </c>
    </row>
    <row r="12209" spans="1:19" ht="11.25" thickBot="1" x14ac:dyDescent="0.2">
      <c r="A12209" s="112"/>
    </row>
    <row r="12210" spans="1:19" ht="11.25" thickBot="1" x14ac:dyDescent="0.2">
      <c r="A12210" s="135" t="s">
        <v>362</v>
      </c>
      <c r="B12210" s="112"/>
      <c r="C12210" s="136">
        <v>63364.885000000002</v>
      </c>
      <c r="D12210" s="136">
        <v>45742.163999999997</v>
      </c>
      <c r="E12210" s="140">
        <v>22998.02</v>
      </c>
      <c r="F12210" s="140">
        <v>900452.86</v>
      </c>
      <c r="G12210" s="136">
        <v>11.333</v>
      </c>
      <c r="H12210" s="136">
        <v>52</v>
      </c>
      <c r="I12210" s="136">
        <v>277645.24</v>
      </c>
      <c r="J12210" s="141" t="s">
        <v>9559</v>
      </c>
      <c r="K12210" s="140">
        <v>177727.26</v>
      </c>
      <c r="L12210" s="134" t="s">
        <v>9560</v>
      </c>
      <c r="M12210" s="136">
        <v>994.69</v>
      </c>
      <c r="N12210" s="136">
        <v>4255.1009999999997</v>
      </c>
      <c r="O12210" s="136">
        <v>11</v>
      </c>
      <c r="P12210" s="136">
        <v>237.001</v>
      </c>
      <c r="Q12210" s="136">
        <v>1248.3710000000001</v>
      </c>
      <c r="R12210" s="136">
        <v>852.68399999999997</v>
      </c>
      <c r="S12210" s="136">
        <v>629.67600000000004</v>
      </c>
    </row>
    <row r="12211" spans="1:19" ht="11.25" thickBot="1" x14ac:dyDescent="0.2">
      <c r="A12211" s="112"/>
    </row>
    <row r="12212" spans="1:19" ht="11.25" thickBot="1" x14ac:dyDescent="0.2">
      <c r="A12212" s="138" t="s">
        <v>364</v>
      </c>
      <c r="B12212" s="112"/>
      <c r="C12212" s="136">
        <v>356.19299999999998</v>
      </c>
      <c r="D12212" s="136">
        <v>386.86200000000002</v>
      </c>
      <c r="E12212" s="140">
        <v>9.8260000000000005</v>
      </c>
      <c r="F12212" s="140">
        <v>4184.7629999999999</v>
      </c>
      <c r="G12212" s="136">
        <v>4.0410000000000004</v>
      </c>
      <c r="H12212" s="136">
        <v>9.1649999999999991</v>
      </c>
      <c r="I12212" s="136">
        <v>2103.194</v>
      </c>
      <c r="J12212" s="141" t="s">
        <v>9561</v>
      </c>
      <c r="K12212" s="140">
        <v>1973.2650000000001</v>
      </c>
      <c r="L12212" s="134" t="s">
        <v>9562</v>
      </c>
      <c r="M12212" s="136">
        <v>50.848999999999997</v>
      </c>
      <c r="N12212" s="136">
        <v>58.238999999999997</v>
      </c>
      <c r="O12212" s="136">
        <v>1.732</v>
      </c>
      <c r="P12212" s="136">
        <v>7.55</v>
      </c>
      <c r="Q12212" s="136">
        <v>29.145</v>
      </c>
      <c r="R12212" s="136">
        <v>10.599</v>
      </c>
      <c r="S12212" s="136">
        <v>15.503</v>
      </c>
    </row>
    <row r="12213" spans="1:19" ht="11.25" thickBot="1" x14ac:dyDescent="0.2">
      <c r="A12213" s="112"/>
    </row>
    <row r="12214" spans="1:19" ht="11.25" thickBot="1" x14ac:dyDescent="0.2">
      <c r="A12214" s="139" t="s">
        <v>366</v>
      </c>
      <c r="B12214" s="112"/>
      <c r="C12214" s="136">
        <v>0.56200000000000006</v>
      </c>
      <c r="D12214" s="136">
        <v>0.84599999999999997</v>
      </c>
      <c r="E12214" s="140">
        <v>4.2999999999999997E-2</v>
      </c>
      <c r="F12214" s="140">
        <v>0.46500000000000002</v>
      </c>
      <c r="G12214" s="136">
        <v>35.659999999999997</v>
      </c>
      <c r="H12214" s="136">
        <v>17.625</v>
      </c>
      <c r="I12214" s="136">
        <v>0.75800000000000001</v>
      </c>
      <c r="J12214" s="141" t="s">
        <v>9563</v>
      </c>
      <c r="K12214" s="140">
        <v>1.1100000000000001</v>
      </c>
      <c r="L12214" s="134" t="s">
        <v>1782</v>
      </c>
      <c r="M12214" s="136">
        <v>5.1120000000000001</v>
      </c>
      <c r="N12214" s="136">
        <v>1.369</v>
      </c>
      <c r="O12214" s="136">
        <v>15.746</v>
      </c>
      <c r="P12214" s="136">
        <v>3.1859999999999999</v>
      </c>
      <c r="Q12214" s="136">
        <v>2.335</v>
      </c>
      <c r="R12214" s="136">
        <v>1.2430000000000001</v>
      </c>
      <c r="S12214" s="136">
        <v>2.4620000000000002</v>
      </c>
    </row>
    <row r="12215" spans="1:19" ht="11.25" thickBot="1" x14ac:dyDescent="0.2">
      <c r="A12215" s="112"/>
    </row>
    <row r="12216" spans="1:19" ht="11.25" thickBot="1" x14ac:dyDescent="0.2">
      <c r="A12216" s="106" t="s">
        <v>357</v>
      </c>
      <c r="B12216" s="106" t="s">
        <v>358</v>
      </c>
      <c r="C12216" s="131" t="s">
        <v>34</v>
      </c>
      <c r="D12216" s="131" t="s">
        <v>35</v>
      </c>
      <c r="E12216" s="130" t="s">
        <v>36</v>
      </c>
      <c r="F12216" s="130" t="s">
        <v>37</v>
      </c>
      <c r="G12216" s="130" t="s">
        <v>38</v>
      </c>
      <c r="H12216" s="130" t="s">
        <v>39</v>
      </c>
      <c r="I12216" s="130" t="s">
        <v>40</v>
      </c>
      <c r="J12216" s="130" t="s">
        <v>41</v>
      </c>
      <c r="K12216" s="130" t="s">
        <v>42</v>
      </c>
      <c r="L12216" s="130" t="s">
        <v>43</v>
      </c>
      <c r="M12216" s="130" t="s">
        <v>44</v>
      </c>
      <c r="N12216" s="130" t="s">
        <v>45</v>
      </c>
      <c r="O12216" s="130" t="s">
        <v>46</v>
      </c>
      <c r="P12216" s="130" t="s">
        <v>47</v>
      </c>
      <c r="Q12216" s="130" t="s">
        <v>48</v>
      </c>
      <c r="R12216" s="130" t="s">
        <v>49</v>
      </c>
      <c r="S12216" s="130" t="s">
        <v>50</v>
      </c>
    </row>
    <row r="12217" spans="1:19" ht="11.25" thickBot="1" x14ac:dyDescent="0.2">
      <c r="A12217" s="107">
        <v>1</v>
      </c>
      <c r="B12217" s="132">
        <v>0.73722222222222233</v>
      </c>
      <c r="C12217" s="145">
        <v>396280.41</v>
      </c>
      <c r="D12217" s="134" t="s">
        <v>9564</v>
      </c>
      <c r="E12217" s="108">
        <v>3177.2420000000002</v>
      </c>
      <c r="F12217" s="108">
        <v>1101.029</v>
      </c>
      <c r="G12217" s="108">
        <v>5</v>
      </c>
      <c r="H12217" s="108">
        <v>4275.4390000000003</v>
      </c>
      <c r="I12217" s="108">
        <v>271727.58</v>
      </c>
      <c r="J12217" s="108">
        <v>1726331.8</v>
      </c>
      <c r="K12217" s="108">
        <v>9847.3269999999993</v>
      </c>
      <c r="L12217" s="108">
        <v>17871.662</v>
      </c>
      <c r="M12217" s="108">
        <v>2823.1909999999998</v>
      </c>
      <c r="N12217" s="108">
        <v>1857.0830000000001</v>
      </c>
      <c r="O12217" s="108">
        <v>265.00200000000001</v>
      </c>
      <c r="P12217" s="108">
        <v>517.00599999999997</v>
      </c>
      <c r="Q12217" s="108">
        <v>294.00200000000001</v>
      </c>
      <c r="R12217" s="108">
        <v>336.00299999999999</v>
      </c>
      <c r="S12217" s="108">
        <v>415.00400000000002</v>
      </c>
    </row>
    <row r="12218" spans="1:19" ht="11.25" thickBot="1" x14ac:dyDescent="0.2">
      <c r="A12218" s="112"/>
    </row>
    <row r="12219" spans="1:19" ht="11.25" thickBot="1" x14ac:dyDescent="0.2">
      <c r="A12219" s="107">
        <v>2</v>
      </c>
      <c r="B12219" s="132">
        <v>0.73739583333333336</v>
      </c>
      <c r="C12219" s="145">
        <v>402743.59</v>
      </c>
      <c r="D12219" s="134" t="s">
        <v>9565</v>
      </c>
      <c r="E12219" s="108">
        <v>3110.232</v>
      </c>
      <c r="F12219" s="108">
        <v>1089.028</v>
      </c>
      <c r="G12219" s="108">
        <v>3</v>
      </c>
      <c r="H12219" s="108">
        <v>4310.4459999999999</v>
      </c>
      <c r="I12219" s="108">
        <v>269609.32</v>
      </c>
      <c r="J12219" s="108">
        <v>1711299.3</v>
      </c>
      <c r="K12219" s="108">
        <v>9888.3459999999995</v>
      </c>
      <c r="L12219" s="108">
        <v>17652.474999999999</v>
      </c>
      <c r="M12219" s="108">
        <v>2701.1750000000002</v>
      </c>
      <c r="N12219" s="108">
        <v>1794.077</v>
      </c>
      <c r="O12219" s="108">
        <v>308.00200000000001</v>
      </c>
      <c r="P12219" s="108">
        <v>495.00599999999997</v>
      </c>
      <c r="Q12219" s="108">
        <v>396.00400000000002</v>
      </c>
      <c r="R12219" s="108">
        <v>283.00200000000001</v>
      </c>
      <c r="S12219" s="108">
        <v>390.00400000000002</v>
      </c>
    </row>
    <row r="12220" spans="1:19" ht="11.25" thickBot="1" x14ac:dyDescent="0.2">
      <c r="A12220" s="112"/>
    </row>
    <row r="12221" spans="1:19" ht="11.25" thickBot="1" x14ac:dyDescent="0.2">
      <c r="A12221" s="107">
        <v>3</v>
      </c>
      <c r="B12221" s="132">
        <v>0.73758101851851843</v>
      </c>
      <c r="C12221" s="145">
        <v>405970.32</v>
      </c>
      <c r="D12221" s="134" t="s">
        <v>9566</v>
      </c>
      <c r="E12221" s="108">
        <v>3152.2379999999998</v>
      </c>
      <c r="F12221" s="108">
        <v>1098.029</v>
      </c>
      <c r="G12221" s="108">
        <v>1</v>
      </c>
      <c r="H12221" s="108">
        <v>4269.4369999999999</v>
      </c>
      <c r="I12221" s="108">
        <v>268306.67</v>
      </c>
      <c r="J12221" s="108">
        <v>1710172.1</v>
      </c>
      <c r="K12221" s="108">
        <v>9852.3289999999997</v>
      </c>
      <c r="L12221" s="108">
        <v>17428.287</v>
      </c>
      <c r="M12221" s="108">
        <v>2566.1579999999999</v>
      </c>
      <c r="N12221" s="108">
        <v>1789.077</v>
      </c>
      <c r="O12221" s="108">
        <v>301.00200000000001</v>
      </c>
      <c r="P12221" s="108">
        <v>532.00699999999995</v>
      </c>
      <c r="Q12221" s="108">
        <v>342.00299999999999</v>
      </c>
      <c r="R12221" s="108">
        <v>322.00200000000001</v>
      </c>
      <c r="S12221" s="108">
        <v>378.00299999999999</v>
      </c>
    </row>
    <row r="12222" spans="1:19" ht="11.25" thickBot="1" x14ac:dyDescent="0.2">
      <c r="A12222" s="112"/>
    </row>
    <row r="12223" spans="1:19" ht="11.25" thickBot="1" x14ac:dyDescent="0.2">
      <c r="A12223" s="135" t="s">
        <v>362</v>
      </c>
      <c r="B12223" s="112"/>
      <c r="C12223" s="140">
        <v>401664.77</v>
      </c>
      <c r="D12223" s="134" t="s">
        <v>9567</v>
      </c>
      <c r="E12223" s="136">
        <v>3146.5709999999999</v>
      </c>
      <c r="F12223" s="136">
        <v>1096.029</v>
      </c>
      <c r="G12223" s="136">
        <v>3</v>
      </c>
      <c r="H12223" s="136">
        <v>4285.107</v>
      </c>
      <c r="I12223" s="136">
        <v>269881.19</v>
      </c>
      <c r="J12223" s="136">
        <v>1715934.4</v>
      </c>
      <c r="K12223" s="136">
        <v>9862.6669999999995</v>
      </c>
      <c r="L12223" s="136">
        <v>17650.808000000001</v>
      </c>
      <c r="M12223" s="136">
        <v>2696.8420000000001</v>
      </c>
      <c r="N12223" s="136">
        <v>1813.412</v>
      </c>
      <c r="O12223" s="136">
        <v>291.33499999999998</v>
      </c>
      <c r="P12223" s="136">
        <v>514.673</v>
      </c>
      <c r="Q12223" s="136">
        <v>344.00299999999999</v>
      </c>
      <c r="R12223" s="136">
        <v>313.66899999999998</v>
      </c>
      <c r="S12223" s="136">
        <v>394.33699999999999</v>
      </c>
    </row>
    <row r="12224" spans="1:19" ht="11.25" thickBot="1" x14ac:dyDescent="0.2">
      <c r="A12224" s="112"/>
    </row>
    <row r="12225" spans="1:19" ht="11.25" thickBot="1" x14ac:dyDescent="0.2">
      <c r="A12225" s="138" t="s">
        <v>364</v>
      </c>
      <c r="B12225" s="112"/>
      <c r="C12225" s="140">
        <v>4934.2150000000001</v>
      </c>
      <c r="D12225" s="134" t="s">
        <v>9568</v>
      </c>
      <c r="E12225" s="136">
        <v>33.863</v>
      </c>
      <c r="F12225" s="136">
        <v>6.2450000000000001</v>
      </c>
      <c r="G12225" s="136">
        <v>2</v>
      </c>
      <c r="H12225" s="136">
        <v>22.148</v>
      </c>
      <c r="I12225" s="136">
        <v>1726.5840000000001</v>
      </c>
      <c r="J12225" s="136">
        <v>9022.018</v>
      </c>
      <c r="K12225" s="136">
        <v>22.379000000000001</v>
      </c>
      <c r="L12225" s="136">
        <v>221.69200000000001</v>
      </c>
      <c r="M12225" s="136">
        <v>128.571</v>
      </c>
      <c r="N12225" s="136">
        <v>37.902000000000001</v>
      </c>
      <c r="O12225" s="136">
        <v>23.073</v>
      </c>
      <c r="P12225" s="136">
        <v>18.61</v>
      </c>
      <c r="Q12225" s="136">
        <v>51.03</v>
      </c>
      <c r="R12225" s="136">
        <v>27.466000000000001</v>
      </c>
      <c r="S12225" s="136">
        <v>18.876999999999999</v>
      </c>
    </row>
    <row r="12226" spans="1:19" ht="11.25" thickBot="1" x14ac:dyDescent="0.2">
      <c r="A12226" s="112"/>
    </row>
    <row r="12227" spans="1:19" ht="11.25" thickBot="1" x14ac:dyDescent="0.2">
      <c r="A12227" s="139" t="s">
        <v>366</v>
      </c>
      <c r="B12227" s="112"/>
      <c r="C12227" s="140">
        <v>1.228</v>
      </c>
      <c r="D12227" s="134" t="s">
        <v>4236</v>
      </c>
      <c r="E12227" s="136">
        <v>1.0760000000000001</v>
      </c>
      <c r="F12227" s="136">
        <v>0.56999999999999995</v>
      </c>
      <c r="G12227" s="136">
        <v>66.667000000000002</v>
      </c>
      <c r="H12227" s="136">
        <v>0.51700000000000002</v>
      </c>
      <c r="I12227" s="136">
        <v>0.64</v>
      </c>
      <c r="J12227" s="136">
        <v>0.52600000000000002</v>
      </c>
      <c r="K12227" s="136">
        <v>0.22700000000000001</v>
      </c>
      <c r="L12227" s="136">
        <v>1.256</v>
      </c>
      <c r="M12227" s="136">
        <v>4.7670000000000003</v>
      </c>
      <c r="N12227" s="136">
        <v>2.09</v>
      </c>
      <c r="O12227" s="136">
        <v>7.92</v>
      </c>
      <c r="P12227" s="136">
        <v>3.6160000000000001</v>
      </c>
      <c r="Q12227" s="136">
        <v>14.834</v>
      </c>
      <c r="R12227" s="136">
        <v>8.7560000000000002</v>
      </c>
      <c r="S12227" s="136">
        <v>4.7869999999999999</v>
      </c>
    </row>
    <row r="12228" spans="1:19" ht="11.25" thickBot="1" x14ac:dyDescent="0.2">
      <c r="A12228" s="112"/>
    </row>
    <row r="12229" spans="1:19" ht="11.25" thickBot="1" x14ac:dyDescent="0.2">
      <c r="A12229" s="106" t="s">
        <v>357</v>
      </c>
      <c r="B12229" s="106" t="s">
        <v>358</v>
      </c>
      <c r="C12229" s="130" t="s">
        <v>51</v>
      </c>
      <c r="D12229" s="130" t="s">
        <v>52</v>
      </c>
      <c r="E12229" s="130" t="s">
        <v>53</v>
      </c>
      <c r="F12229" s="130" t="s">
        <v>54</v>
      </c>
      <c r="G12229" s="130" t="s">
        <v>55</v>
      </c>
      <c r="H12229" s="130" t="s">
        <v>56</v>
      </c>
      <c r="I12229" s="130" t="s">
        <v>57</v>
      </c>
      <c r="J12229" s="130" t="s">
        <v>58</v>
      </c>
      <c r="K12229" s="130" t="s">
        <v>59</v>
      </c>
      <c r="L12229" s="130" t="s">
        <v>60</v>
      </c>
      <c r="M12229" s="130" t="s">
        <v>61</v>
      </c>
      <c r="N12229" s="130" t="s">
        <v>62</v>
      </c>
      <c r="O12229" s="130" t="s">
        <v>63</v>
      </c>
      <c r="P12229" s="130" t="s">
        <v>64</v>
      </c>
      <c r="Q12229" s="131" t="s">
        <v>65</v>
      </c>
      <c r="R12229" s="131" t="s">
        <v>66</v>
      </c>
      <c r="S12229" s="130" t="s">
        <v>67</v>
      </c>
    </row>
    <row r="12230" spans="1:19" ht="11.25" thickBot="1" x14ac:dyDescent="0.2">
      <c r="A12230" s="107">
        <v>1</v>
      </c>
      <c r="B12230" s="132">
        <v>0.73722222222222233</v>
      </c>
      <c r="C12230" s="108">
        <v>287.00200000000001</v>
      </c>
      <c r="D12230" s="108">
        <v>272.00200000000001</v>
      </c>
      <c r="E12230" s="108">
        <v>112</v>
      </c>
      <c r="F12230" s="108">
        <v>155.001</v>
      </c>
      <c r="G12230" s="108">
        <v>114</v>
      </c>
      <c r="H12230" s="108">
        <v>202.001</v>
      </c>
      <c r="I12230" s="108">
        <v>2530.154</v>
      </c>
      <c r="J12230" s="108">
        <v>8645.7939999999999</v>
      </c>
      <c r="K12230" s="108">
        <v>12467.73</v>
      </c>
      <c r="L12230" s="108">
        <v>4</v>
      </c>
      <c r="M12230" s="108">
        <v>5</v>
      </c>
      <c r="N12230" s="108">
        <v>1028.0250000000001</v>
      </c>
      <c r="O12230" s="108">
        <v>180.001</v>
      </c>
      <c r="P12230" s="108">
        <v>22445.083999999999</v>
      </c>
      <c r="Q12230" s="145">
        <v>1775047.2</v>
      </c>
      <c r="R12230" s="134" t="s">
        <v>9569</v>
      </c>
      <c r="S12230" s="108">
        <v>2273.1239999999998</v>
      </c>
    </row>
    <row r="12231" spans="1:19" ht="11.25" thickBot="1" x14ac:dyDescent="0.2">
      <c r="A12231" s="112"/>
    </row>
    <row r="12232" spans="1:19" ht="11.25" thickBot="1" x14ac:dyDescent="0.2">
      <c r="A12232" s="107">
        <v>2</v>
      </c>
      <c r="B12232" s="132">
        <v>0.73739583333333336</v>
      </c>
      <c r="C12232" s="108">
        <v>307.00200000000001</v>
      </c>
      <c r="D12232" s="108">
        <v>255.00200000000001</v>
      </c>
      <c r="E12232" s="108">
        <v>113</v>
      </c>
      <c r="F12232" s="108">
        <v>164.001</v>
      </c>
      <c r="G12232" s="108">
        <v>98</v>
      </c>
      <c r="H12232" s="108">
        <v>211.001</v>
      </c>
      <c r="I12232" s="108">
        <v>2523.1529999999998</v>
      </c>
      <c r="J12232" s="108">
        <v>8676.8070000000007</v>
      </c>
      <c r="K12232" s="108">
        <v>12526.764999999999</v>
      </c>
      <c r="L12232" s="108">
        <v>3</v>
      </c>
      <c r="M12232" s="108">
        <v>11</v>
      </c>
      <c r="N12232" s="108">
        <v>997.024</v>
      </c>
      <c r="O12232" s="108">
        <v>200.001</v>
      </c>
      <c r="P12232" s="108">
        <v>22632.287</v>
      </c>
      <c r="Q12232" s="145">
        <v>1805798.9</v>
      </c>
      <c r="R12232" s="134" t="s">
        <v>9570</v>
      </c>
      <c r="S12232" s="108">
        <v>2179.114</v>
      </c>
    </row>
    <row r="12233" spans="1:19" ht="11.25" thickBot="1" x14ac:dyDescent="0.2">
      <c r="A12233" s="112"/>
    </row>
    <row r="12234" spans="1:19" ht="11.25" thickBot="1" x14ac:dyDescent="0.2">
      <c r="A12234" s="107">
        <v>3</v>
      </c>
      <c r="B12234" s="132">
        <v>0.73758101851851843</v>
      </c>
      <c r="C12234" s="108">
        <v>270.00200000000001</v>
      </c>
      <c r="D12234" s="108">
        <v>284.00200000000001</v>
      </c>
      <c r="E12234" s="108">
        <v>129</v>
      </c>
      <c r="F12234" s="108">
        <v>145</v>
      </c>
      <c r="G12234" s="108">
        <v>108</v>
      </c>
      <c r="H12234" s="108">
        <v>205.001</v>
      </c>
      <c r="I12234" s="108">
        <v>2631.1660000000002</v>
      </c>
      <c r="J12234" s="108">
        <v>8448.7129999999997</v>
      </c>
      <c r="K12234" s="108">
        <v>12429.707</v>
      </c>
      <c r="L12234" s="108">
        <v>5</v>
      </c>
      <c r="M12234" s="108">
        <v>6</v>
      </c>
      <c r="N12234" s="108">
        <v>960.02200000000005</v>
      </c>
      <c r="O12234" s="108">
        <v>224.001</v>
      </c>
      <c r="P12234" s="108">
        <v>22318.949000000001</v>
      </c>
      <c r="Q12234" s="145">
        <v>1818763.1</v>
      </c>
      <c r="R12234" s="134" t="s">
        <v>9571</v>
      </c>
      <c r="S12234" s="108">
        <v>2224.1190000000001</v>
      </c>
    </row>
    <row r="12235" spans="1:19" ht="11.25" thickBot="1" x14ac:dyDescent="0.2">
      <c r="A12235" s="112"/>
    </row>
    <row r="12236" spans="1:19" ht="11.25" thickBot="1" x14ac:dyDescent="0.2">
      <c r="A12236" s="135" t="s">
        <v>362</v>
      </c>
      <c r="B12236" s="112"/>
      <c r="C12236" s="136">
        <v>288.00200000000001</v>
      </c>
      <c r="D12236" s="136">
        <v>270.33499999999998</v>
      </c>
      <c r="E12236" s="136">
        <v>118</v>
      </c>
      <c r="F12236" s="136">
        <v>154.667</v>
      </c>
      <c r="G12236" s="136">
        <v>106.667</v>
      </c>
      <c r="H12236" s="136">
        <v>206.001</v>
      </c>
      <c r="I12236" s="136">
        <v>2561.491</v>
      </c>
      <c r="J12236" s="136">
        <v>8590.4380000000001</v>
      </c>
      <c r="K12236" s="136">
        <v>12474.734</v>
      </c>
      <c r="L12236" s="136">
        <v>4</v>
      </c>
      <c r="M12236" s="136">
        <v>7.3330000000000002</v>
      </c>
      <c r="N12236" s="136">
        <v>995.024</v>
      </c>
      <c r="O12236" s="136">
        <v>201.334</v>
      </c>
      <c r="P12236" s="136">
        <v>22465.439999999999</v>
      </c>
      <c r="Q12236" s="140">
        <v>1799869.8</v>
      </c>
      <c r="R12236" s="134" t="s">
        <v>9572</v>
      </c>
      <c r="S12236" s="136">
        <v>2225.4520000000002</v>
      </c>
    </row>
    <row r="12237" spans="1:19" ht="11.25" thickBot="1" x14ac:dyDescent="0.2">
      <c r="A12237" s="112"/>
    </row>
    <row r="12238" spans="1:19" ht="11.25" thickBot="1" x14ac:dyDescent="0.2">
      <c r="A12238" s="138" t="s">
        <v>364</v>
      </c>
      <c r="B12238" s="112"/>
      <c r="C12238" s="136">
        <v>18.521000000000001</v>
      </c>
      <c r="D12238" s="136">
        <v>14.571999999999999</v>
      </c>
      <c r="E12238" s="136">
        <v>9.5389999999999997</v>
      </c>
      <c r="F12238" s="136">
        <v>9.5039999999999996</v>
      </c>
      <c r="G12238" s="136">
        <v>8.0830000000000002</v>
      </c>
      <c r="H12238" s="136">
        <v>4.5830000000000002</v>
      </c>
      <c r="I12238" s="136">
        <v>60.442</v>
      </c>
      <c r="J12238" s="136">
        <v>123.71299999999999</v>
      </c>
      <c r="K12238" s="136">
        <v>48.906999999999996</v>
      </c>
      <c r="L12238" s="136">
        <v>1</v>
      </c>
      <c r="M12238" s="136">
        <v>3.2149999999999999</v>
      </c>
      <c r="N12238" s="136">
        <v>34.045999999999999</v>
      </c>
      <c r="O12238" s="136">
        <v>22.03</v>
      </c>
      <c r="P12238" s="136">
        <v>157.65799999999999</v>
      </c>
      <c r="Q12238" s="140">
        <v>22453.002</v>
      </c>
      <c r="R12238" s="134" t="s">
        <v>9573</v>
      </c>
      <c r="S12238" s="136">
        <v>47.018999999999998</v>
      </c>
    </row>
    <row r="12239" spans="1:19" ht="11.25" thickBot="1" x14ac:dyDescent="0.2">
      <c r="A12239" s="112"/>
    </row>
    <row r="12240" spans="1:19" ht="11.25" thickBot="1" x14ac:dyDescent="0.2">
      <c r="A12240" s="139" t="s">
        <v>366</v>
      </c>
      <c r="B12240" s="112"/>
      <c r="C12240" s="136">
        <v>6.431</v>
      </c>
      <c r="D12240" s="136">
        <v>5.39</v>
      </c>
      <c r="E12240" s="136">
        <v>8.0839999999999996</v>
      </c>
      <c r="F12240" s="136">
        <v>6.1449999999999996</v>
      </c>
      <c r="G12240" s="136">
        <v>7.5780000000000003</v>
      </c>
      <c r="H12240" s="136">
        <v>2.2250000000000001</v>
      </c>
      <c r="I12240" s="136">
        <v>2.36</v>
      </c>
      <c r="J12240" s="136">
        <v>1.44</v>
      </c>
      <c r="K12240" s="136">
        <v>0.39200000000000002</v>
      </c>
      <c r="L12240" s="136">
        <v>25</v>
      </c>
      <c r="M12240" s="136">
        <v>43.835000000000001</v>
      </c>
      <c r="N12240" s="136">
        <v>3.4220000000000002</v>
      </c>
      <c r="O12240" s="136">
        <v>10.942</v>
      </c>
      <c r="P12240" s="136">
        <v>0.70199999999999996</v>
      </c>
      <c r="Q12240" s="140">
        <v>1.2470000000000001</v>
      </c>
      <c r="R12240" s="134" t="s">
        <v>4214</v>
      </c>
      <c r="S12240" s="136">
        <v>2.113</v>
      </c>
    </row>
    <row r="12241" spans="1:3" ht="11.25" thickBot="1" x14ac:dyDescent="0.2">
      <c r="A12241" s="112"/>
    </row>
    <row r="12242" spans="1:3" ht="11.25" thickBot="1" x14ac:dyDescent="0.2">
      <c r="A12242" s="106" t="s">
        <v>357</v>
      </c>
      <c r="B12242" s="106" t="s">
        <v>358</v>
      </c>
      <c r="C12242" s="130" t="s">
        <v>68</v>
      </c>
    </row>
    <row r="12243" spans="1:3" ht="11.25" thickBot="1" x14ac:dyDescent="0.2">
      <c r="A12243" s="107">
        <v>1</v>
      </c>
      <c r="B12243" s="132">
        <v>0.73722222222222233</v>
      </c>
      <c r="C12243" s="108">
        <v>655.01</v>
      </c>
    </row>
    <row r="12244" spans="1:3" ht="11.25" thickBot="1" x14ac:dyDescent="0.2">
      <c r="A12244" s="112"/>
    </row>
    <row r="12245" spans="1:3" ht="11.25" thickBot="1" x14ac:dyDescent="0.2">
      <c r="A12245" s="107">
        <v>2</v>
      </c>
      <c r="B12245" s="132">
        <v>0.73739583333333336</v>
      </c>
      <c r="C12245" s="108">
        <v>672.01099999999997</v>
      </c>
    </row>
    <row r="12246" spans="1:3" ht="11.25" thickBot="1" x14ac:dyDescent="0.2">
      <c r="A12246" s="112"/>
    </row>
    <row r="12247" spans="1:3" ht="11.25" thickBot="1" x14ac:dyDescent="0.2">
      <c r="A12247" s="107">
        <v>3</v>
      </c>
      <c r="B12247" s="132">
        <v>0.73758101851851843</v>
      </c>
      <c r="C12247" s="108">
        <v>669.01099999999997</v>
      </c>
    </row>
    <row r="12248" spans="1:3" ht="11.25" thickBot="1" x14ac:dyDescent="0.2">
      <c r="A12248" s="112"/>
    </row>
    <row r="12249" spans="1:3" ht="11.25" thickBot="1" x14ac:dyDescent="0.2">
      <c r="A12249" s="135" t="s">
        <v>362</v>
      </c>
      <c r="B12249" s="112"/>
      <c r="C12249" s="136">
        <v>665.34400000000005</v>
      </c>
    </row>
    <row r="12250" spans="1:3" ht="11.25" thickBot="1" x14ac:dyDescent="0.2">
      <c r="A12250" s="112"/>
    </row>
    <row r="12251" spans="1:3" ht="11.25" thickBot="1" x14ac:dyDescent="0.2">
      <c r="A12251" s="138" t="s">
        <v>364</v>
      </c>
      <c r="B12251" s="112"/>
      <c r="C12251" s="136">
        <v>9.0739999999999998</v>
      </c>
    </row>
    <row r="12252" spans="1:3" ht="11.25" thickBot="1" x14ac:dyDescent="0.2">
      <c r="A12252" s="112"/>
    </row>
    <row r="12253" spans="1:3" ht="11.25" thickBot="1" x14ac:dyDescent="0.2">
      <c r="A12253" s="139" t="s">
        <v>366</v>
      </c>
      <c r="B12253" s="112"/>
      <c r="C12253" s="136">
        <v>1.3640000000000001</v>
      </c>
    </row>
    <row r="12254" spans="1:3" ht="10.5" x14ac:dyDescent="0.15">
      <c r="A12254" s="112"/>
    </row>
    <row r="12255" spans="1:3" x14ac:dyDescent="0.15">
      <c r="A12255" s="129"/>
      <c r="B12255" s="86" t="s">
        <v>4241</v>
      </c>
    </row>
    <row r="12256" spans="1:3" ht="9.75" thickBot="1" x14ac:dyDescent="0.2">
      <c r="A12256" s="81" t="s">
        <v>5871</v>
      </c>
    </row>
    <row r="12257" spans="1:19" ht="11.25" thickBot="1" x14ac:dyDescent="0.2">
      <c r="A12257" s="106" t="s">
        <v>357</v>
      </c>
      <c r="B12257" s="106" t="s">
        <v>358</v>
      </c>
      <c r="C12257" s="130" t="s">
        <v>0</v>
      </c>
      <c r="D12257" s="130" t="s">
        <v>1</v>
      </c>
      <c r="E12257" s="130" t="s">
        <v>2</v>
      </c>
      <c r="F12257" s="130" t="s">
        <v>3</v>
      </c>
      <c r="G12257" s="130" t="s">
        <v>4</v>
      </c>
      <c r="H12257" s="130" t="s">
        <v>5</v>
      </c>
      <c r="I12257" s="131" t="s">
        <v>6</v>
      </c>
      <c r="J12257" s="131" t="s">
        <v>7</v>
      </c>
      <c r="K12257" s="130" t="s">
        <v>8</v>
      </c>
      <c r="L12257" s="130" t="s">
        <v>9</v>
      </c>
      <c r="M12257" s="130" t="s">
        <v>10</v>
      </c>
      <c r="N12257" s="130" t="s">
        <v>11</v>
      </c>
      <c r="O12257" s="130" t="s">
        <v>12</v>
      </c>
      <c r="P12257" s="130" t="s">
        <v>13</v>
      </c>
      <c r="Q12257" s="130" t="s">
        <v>14</v>
      </c>
      <c r="R12257" s="130" t="s">
        <v>15</v>
      </c>
      <c r="S12257" s="130" t="s">
        <v>16</v>
      </c>
    </row>
    <row r="12258" spans="1:19" ht="11.25" thickBot="1" x14ac:dyDescent="0.2">
      <c r="A12258" s="107">
        <v>1</v>
      </c>
      <c r="B12258" s="132">
        <v>0.74237268518518518</v>
      </c>
      <c r="C12258" s="141" t="s">
        <v>9574</v>
      </c>
      <c r="D12258" s="141" t="s">
        <v>9575</v>
      </c>
      <c r="E12258" s="141" t="s">
        <v>9576</v>
      </c>
      <c r="F12258" s="141" t="s">
        <v>9577</v>
      </c>
      <c r="G12258" s="141" t="s">
        <v>9578</v>
      </c>
      <c r="H12258" s="141" t="s">
        <v>9579</v>
      </c>
      <c r="I12258" s="145">
        <v>18919.587</v>
      </c>
      <c r="J12258" s="134" t="s">
        <v>9580</v>
      </c>
      <c r="K12258" s="141" t="s">
        <v>9581</v>
      </c>
      <c r="L12258" s="108">
        <v>127</v>
      </c>
      <c r="M12258" s="108">
        <v>15940.096</v>
      </c>
      <c r="N12258" s="108">
        <v>41798.89</v>
      </c>
      <c r="O12258" s="141" t="s">
        <v>9582</v>
      </c>
      <c r="P12258" s="108">
        <v>178630.54</v>
      </c>
      <c r="Q12258" s="108">
        <v>7304.28</v>
      </c>
      <c r="R12258" s="108">
        <v>20199.788</v>
      </c>
      <c r="S12258" s="108">
        <v>94971.98</v>
      </c>
    </row>
    <row r="12259" spans="1:19" ht="11.25" thickBot="1" x14ac:dyDescent="0.2">
      <c r="A12259" s="112"/>
    </row>
    <row r="12260" spans="1:19" ht="11.25" thickBot="1" x14ac:dyDescent="0.2">
      <c r="A12260" s="107">
        <v>2</v>
      </c>
      <c r="B12260" s="132">
        <v>0.74254629629629632</v>
      </c>
      <c r="C12260" s="141" t="s">
        <v>9583</v>
      </c>
      <c r="D12260" s="141" t="s">
        <v>9584</v>
      </c>
      <c r="E12260" s="141" t="s">
        <v>9585</v>
      </c>
      <c r="F12260" s="141" t="s">
        <v>9586</v>
      </c>
      <c r="G12260" s="141" t="s">
        <v>9587</v>
      </c>
      <c r="H12260" s="141" t="s">
        <v>9588</v>
      </c>
      <c r="I12260" s="145">
        <v>19065.72</v>
      </c>
      <c r="J12260" s="134" t="s">
        <v>9589</v>
      </c>
      <c r="K12260" s="141" t="s">
        <v>9590</v>
      </c>
      <c r="L12260" s="108">
        <v>115</v>
      </c>
      <c r="M12260" s="108">
        <v>16250.334999999999</v>
      </c>
      <c r="N12260" s="108">
        <v>41881.053999999996</v>
      </c>
      <c r="O12260" s="141" t="s">
        <v>9591</v>
      </c>
      <c r="P12260" s="108">
        <v>179881.24</v>
      </c>
      <c r="Q12260" s="108">
        <v>7127.2190000000001</v>
      </c>
      <c r="R12260" s="108">
        <v>19919.518</v>
      </c>
      <c r="S12260" s="108">
        <v>95352.713000000003</v>
      </c>
    </row>
    <row r="12261" spans="1:19" ht="11.25" thickBot="1" x14ac:dyDescent="0.2">
      <c r="A12261" s="112"/>
    </row>
    <row r="12262" spans="1:19" ht="11.25" thickBot="1" x14ac:dyDescent="0.2">
      <c r="A12262" s="107">
        <v>3</v>
      </c>
      <c r="B12262" s="132">
        <v>0.74273148148148149</v>
      </c>
      <c r="C12262" s="141" t="s">
        <v>9592</v>
      </c>
      <c r="D12262" s="141" t="s">
        <v>9593</v>
      </c>
      <c r="E12262" s="141" t="s">
        <v>9594</v>
      </c>
      <c r="F12262" s="141" t="s">
        <v>9595</v>
      </c>
      <c r="G12262" s="141" t="s">
        <v>9596</v>
      </c>
      <c r="H12262" s="141" t="s">
        <v>9597</v>
      </c>
      <c r="I12262" s="145">
        <v>19638.252</v>
      </c>
      <c r="J12262" s="134" t="s">
        <v>9598</v>
      </c>
      <c r="K12262" s="141" t="s">
        <v>9599</v>
      </c>
      <c r="L12262" s="108">
        <v>126</v>
      </c>
      <c r="M12262" s="108">
        <v>16810.78</v>
      </c>
      <c r="N12262" s="108">
        <v>40688.695</v>
      </c>
      <c r="O12262" s="141" t="s">
        <v>9600</v>
      </c>
      <c r="P12262" s="108">
        <v>181676.72</v>
      </c>
      <c r="Q12262" s="108">
        <v>7028.1850000000004</v>
      </c>
      <c r="R12262" s="108">
        <v>20291.877</v>
      </c>
      <c r="S12262" s="108">
        <v>94947.87</v>
      </c>
    </row>
    <row r="12263" spans="1:19" ht="11.25" thickBot="1" x14ac:dyDescent="0.2">
      <c r="A12263" s="112"/>
    </row>
    <row r="12264" spans="1:19" ht="11.25" thickBot="1" x14ac:dyDescent="0.2">
      <c r="A12264" s="135" t="s">
        <v>362</v>
      </c>
      <c r="B12264" s="112"/>
      <c r="C12264" s="141" t="s">
        <v>9601</v>
      </c>
      <c r="D12264" s="141" t="s">
        <v>9602</v>
      </c>
      <c r="E12264" s="141" t="s">
        <v>9603</v>
      </c>
      <c r="F12264" s="141" t="s">
        <v>9604</v>
      </c>
      <c r="G12264" s="141" t="s">
        <v>9605</v>
      </c>
      <c r="H12264" s="141" t="s">
        <v>9606</v>
      </c>
      <c r="I12264" s="140">
        <v>19207.852999999999</v>
      </c>
      <c r="J12264" s="134" t="s">
        <v>9607</v>
      </c>
      <c r="K12264" s="141" t="s">
        <v>9608</v>
      </c>
      <c r="L12264" s="136">
        <v>122.667</v>
      </c>
      <c r="M12264" s="136">
        <v>16333.736999999999</v>
      </c>
      <c r="N12264" s="136">
        <v>41456.213000000003</v>
      </c>
      <c r="O12264" s="141" t="s">
        <v>9609</v>
      </c>
      <c r="P12264" s="136">
        <v>180062.83</v>
      </c>
      <c r="Q12264" s="136">
        <v>7153.2280000000001</v>
      </c>
      <c r="R12264" s="136">
        <v>20137.061000000002</v>
      </c>
      <c r="S12264" s="136">
        <v>95090.854999999996</v>
      </c>
    </row>
    <row r="12265" spans="1:19" ht="11.25" thickBot="1" x14ac:dyDescent="0.2">
      <c r="A12265" s="112"/>
    </row>
    <row r="12266" spans="1:19" ht="11.25" thickBot="1" x14ac:dyDescent="0.2">
      <c r="A12266" s="138" t="s">
        <v>364</v>
      </c>
      <c r="B12266" s="112"/>
      <c r="C12266" s="141" t="s">
        <v>9610</v>
      </c>
      <c r="D12266" s="141" t="s">
        <v>9611</v>
      </c>
      <c r="E12266" s="141" t="s">
        <v>9612</v>
      </c>
      <c r="F12266" s="141" t="s">
        <v>9613</v>
      </c>
      <c r="G12266" s="141" t="s">
        <v>9614</v>
      </c>
      <c r="H12266" s="141" t="s">
        <v>9615</v>
      </c>
      <c r="I12266" s="140">
        <v>379.83</v>
      </c>
      <c r="J12266" s="134" t="s">
        <v>9616</v>
      </c>
      <c r="K12266" s="141" t="s">
        <v>9617</v>
      </c>
      <c r="L12266" s="136">
        <v>6.6580000000000004</v>
      </c>
      <c r="M12266" s="136">
        <v>441.29300000000001</v>
      </c>
      <c r="N12266" s="136">
        <v>665.95799999999997</v>
      </c>
      <c r="O12266" s="141" t="s">
        <v>9618</v>
      </c>
      <c r="P12266" s="136">
        <v>1531.184</v>
      </c>
      <c r="Q12266" s="136">
        <v>139.87299999999999</v>
      </c>
      <c r="R12266" s="136">
        <v>193.94300000000001</v>
      </c>
      <c r="S12266" s="136">
        <v>227.096</v>
      </c>
    </row>
    <row r="12267" spans="1:19" ht="11.25" thickBot="1" x14ac:dyDescent="0.2">
      <c r="A12267" s="112"/>
    </row>
    <row r="12268" spans="1:19" ht="11.25" thickBot="1" x14ac:dyDescent="0.2">
      <c r="A12268" s="139" t="s">
        <v>366</v>
      </c>
      <c r="B12268" s="112"/>
      <c r="C12268" s="141" t="s">
        <v>2736</v>
      </c>
      <c r="D12268" s="141" t="s">
        <v>5348</v>
      </c>
      <c r="E12268" s="141" t="s">
        <v>9619</v>
      </c>
      <c r="F12268" s="141" t="s">
        <v>2613</v>
      </c>
      <c r="G12268" s="141" t="s">
        <v>9620</v>
      </c>
      <c r="H12268" s="141" t="s">
        <v>9621</v>
      </c>
      <c r="I12268" s="140">
        <v>1.9770000000000001</v>
      </c>
      <c r="J12268" s="134" t="s">
        <v>4285</v>
      </c>
      <c r="K12268" s="141" t="s">
        <v>1252</v>
      </c>
      <c r="L12268" s="136">
        <v>5.4279999999999999</v>
      </c>
      <c r="M12268" s="136">
        <v>2.702</v>
      </c>
      <c r="N12268" s="136">
        <v>1.6060000000000001</v>
      </c>
      <c r="O12268" s="141" t="s">
        <v>3568</v>
      </c>
      <c r="P12268" s="136">
        <v>0.85</v>
      </c>
      <c r="Q12268" s="136">
        <v>1.9550000000000001</v>
      </c>
      <c r="R12268" s="136">
        <v>0.96299999999999997</v>
      </c>
      <c r="S12268" s="136">
        <v>0.23899999999999999</v>
      </c>
    </row>
    <row r="12269" spans="1:19" ht="11.25" thickBot="1" x14ac:dyDescent="0.2">
      <c r="A12269" s="112"/>
    </row>
    <row r="12270" spans="1:19" ht="11.25" thickBot="1" x14ac:dyDescent="0.2">
      <c r="A12270" s="106" t="s">
        <v>357</v>
      </c>
      <c r="B12270" s="106" t="s">
        <v>358</v>
      </c>
      <c r="C12270" s="130" t="s">
        <v>17</v>
      </c>
      <c r="D12270" s="130" t="s">
        <v>18</v>
      </c>
      <c r="E12270" s="131" t="s">
        <v>19</v>
      </c>
      <c r="F12270" s="131" t="s">
        <v>20</v>
      </c>
      <c r="G12270" s="130" t="s">
        <v>21</v>
      </c>
      <c r="H12270" s="130" t="s">
        <v>22</v>
      </c>
      <c r="I12270" s="130" t="s">
        <v>23</v>
      </c>
      <c r="J12270" s="130" t="s">
        <v>24</v>
      </c>
      <c r="K12270" s="131" t="s">
        <v>25</v>
      </c>
      <c r="L12270" s="131" t="s">
        <v>26</v>
      </c>
      <c r="M12270" s="130" t="s">
        <v>27</v>
      </c>
      <c r="N12270" s="130" t="s">
        <v>28</v>
      </c>
      <c r="O12270" s="130" t="s">
        <v>29</v>
      </c>
      <c r="P12270" s="130" t="s">
        <v>30</v>
      </c>
      <c r="Q12270" s="130" t="s">
        <v>31</v>
      </c>
      <c r="R12270" s="130" t="s">
        <v>32</v>
      </c>
      <c r="S12270" s="130" t="s">
        <v>33</v>
      </c>
    </row>
    <row r="12271" spans="1:19" ht="11.25" thickBot="1" x14ac:dyDescent="0.2">
      <c r="A12271" s="107">
        <v>1</v>
      </c>
      <c r="B12271" s="132">
        <v>0.74237268518518518</v>
      </c>
      <c r="C12271" s="108">
        <v>105230.09</v>
      </c>
      <c r="D12271" s="108">
        <v>49684.173999999999</v>
      </c>
      <c r="E12271" s="145">
        <v>22635.29</v>
      </c>
      <c r="F12271" s="145">
        <v>896404.85</v>
      </c>
      <c r="G12271" s="108">
        <v>12</v>
      </c>
      <c r="H12271" s="108">
        <v>52</v>
      </c>
      <c r="I12271" s="108">
        <v>436035.8</v>
      </c>
      <c r="J12271" s="141" t="s">
        <v>9622</v>
      </c>
      <c r="K12271" s="145">
        <v>174411.02</v>
      </c>
      <c r="L12271" s="134" t="s">
        <v>9623</v>
      </c>
      <c r="M12271" s="108">
        <v>728.01300000000003</v>
      </c>
      <c r="N12271" s="108">
        <v>7539.3639999999996</v>
      </c>
      <c r="O12271" s="108">
        <v>5</v>
      </c>
      <c r="P12271" s="108">
        <v>221.001</v>
      </c>
      <c r="Q12271" s="108">
        <v>1066.027</v>
      </c>
      <c r="R12271" s="108">
        <v>638.01</v>
      </c>
      <c r="S12271" s="108">
        <v>468.005</v>
      </c>
    </row>
    <row r="12272" spans="1:19" ht="11.25" thickBot="1" x14ac:dyDescent="0.2">
      <c r="A12272" s="112"/>
    </row>
    <row r="12273" spans="1:19" ht="11.25" thickBot="1" x14ac:dyDescent="0.2">
      <c r="A12273" s="107">
        <v>2</v>
      </c>
      <c r="B12273" s="132">
        <v>0.74254629629629632</v>
      </c>
      <c r="C12273" s="108">
        <v>105282.35</v>
      </c>
      <c r="D12273" s="108">
        <v>50050.048000000003</v>
      </c>
      <c r="E12273" s="145">
        <v>23126.829000000002</v>
      </c>
      <c r="F12273" s="145">
        <v>895860.15</v>
      </c>
      <c r="G12273" s="108">
        <v>18</v>
      </c>
      <c r="H12273" s="108">
        <v>46</v>
      </c>
      <c r="I12273" s="108">
        <v>436784.23</v>
      </c>
      <c r="J12273" s="141" t="s">
        <v>9624</v>
      </c>
      <c r="K12273" s="145">
        <v>177697.62</v>
      </c>
      <c r="L12273" s="134" t="s">
        <v>9625</v>
      </c>
      <c r="M12273" s="108">
        <v>648.01</v>
      </c>
      <c r="N12273" s="108">
        <v>7732.4350000000004</v>
      </c>
      <c r="O12273" s="108">
        <v>11</v>
      </c>
      <c r="P12273" s="108">
        <v>193.001</v>
      </c>
      <c r="Q12273" s="108">
        <v>1014.025</v>
      </c>
      <c r="R12273" s="108">
        <v>613.00900000000001</v>
      </c>
      <c r="S12273" s="108">
        <v>483.00599999999997</v>
      </c>
    </row>
    <row r="12274" spans="1:19" ht="11.25" thickBot="1" x14ac:dyDescent="0.2">
      <c r="A12274" s="112"/>
    </row>
    <row r="12275" spans="1:19" ht="11.25" thickBot="1" x14ac:dyDescent="0.2">
      <c r="A12275" s="107">
        <v>3</v>
      </c>
      <c r="B12275" s="132">
        <v>0.74273148148148149</v>
      </c>
      <c r="C12275" s="108">
        <v>104543.65</v>
      </c>
      <c r="D12275" s="108">
        <v>49011.584000000003</v>
      </c>
      <c r="E12275" s="145">
        <v>22929.611000000001</v>
      </c>
      <c r="F12275" s="145">
        <v>894471.35</v>
      </c>
      <c r="G12275" s="108">
        <v>24</v>
      </c>
      <c r="H12275" s="108">
        <v>47</v>
      </c>
      <c r="I12275" s="108">
        <v>435215.92</v>
      </c>
      <c r="J12275" s="141" t="s">
        <v>9626</v>
      </c>
      <c r="K12275" s="145">
        <v>179833.83</v>
      </c>
      <c r="L12275" s="134" t="s">
        <v>9627</v>
      </c>
      <c r="M12275" s="108">
        <v>647.01</v>
      </c>
      <c r="N12275" s="108">
        <v>7511.3540000000003</v>
      </c>
      <c r="O12275" s="108">
        <v>4</v>
      </c>
      <c r="P12275" s="108">
        <v>192.001</v>
      </c>
      <c r="Q12275" s="108">
        <v>1048.0260000000001</v>
      </c>
      <c r="R12275" s="108">
        <v>640.01</v>
      </c>
      <c r="S12275" s="108">
        <v>501.00599999999997</v>
      </c>
    </row>
    <row r="12276" spans="1:19" ht="11.25" thickBot="1" x14ac:dyDescent="0.2">
      <c r="A12276" s="112"/>
    </row>
    <row r="12277" spans="1:19" ht="11.25" thickBot="1" x14ac:dyDescent="0.2">
      <c r="A12277" s="135" t="s">
        <v>362</v>
      </c>
      <c r="B12277" s="112"/>
      <c r="C12277" s="136">
        <v>105018.7</v>
      </c>
      <c r="D12277" s="136">
        <v>49581.934999999998</v>
      </c>
      <c r="E12277" s="140">
        <v>22897.243999999999</v>
      </c>
      <c r="F12277" s="140">
        <v>895578.78</v>
      </c>
      <c r="G12277" s="136">
        <v>18</v>
      </c>
      <c r="H12277" s="136">
        <v>48.332999999999998</v>
      </c>
      <c r="I12277" s="136">
        <v>436011.98</v>
      </c>
      <c r="J12277" s="141" t="s">
        <v>9628</v>
      </c>
      <c r="K12277" s="140">
        <v>177314.15</v>
      </c>
      <c r="L12277" s="134" t="s">
        <v>9629</v>
      </c>
      <c r="M12277" s="136">
        <v>674.34400000000005</v>
      </c>
      <c r="N12277" s="136">
        <v>7594.384</v>
      </c>
      <c r="O12277" s="136">
        <v>6.6669999999999998</v>
      </c>
      <c r="P12277" s="136">
        <v>202.001</v>
      </c>
      <c r="Q12277" s="136">
        <v>1042.693</v>
      </c>
      <c r="R12277" s="136">
        <v>630.34299999999996</v>
      </c>
      <c r="S12277" s="136">
        <v>484.00599999999997</v>
      </c>
    </row>
    <row r="12278" spans="1:19" ht="11.25" thickBot="1" x14ac:dyDescent="0.2">
      <c r="A12278" s="112"/>
    </row>
    <row r="12279" spans="1:19" ht="11.25" thickBot="1" x14ac:dyDescent="0.2">
      <c r="A12279" s="138" t="s">
        <v>364</v>
      </c>
      <c r="B12279" s="112"/>
      <c r="C12279" s="136">
        <v>412.23399999999998</v>
      </c>
      <c r="D12279" s="136">
        <v>526.72699999999998</v>
      </c>
      <c r="E12279" s="140">
        <v>247.363</v>
      </c>
      <c r="F12279" s="140">
        <v>996.98599999999999</v>
      </c>
      <c r="G12279" s="136">
        <v>6</v>
      </c>
      <c r="H12279" s="136">
        <v>3.2149999999999999</v>
      </c>
      <c r="I12279" s="136">
        <v>784.428</v>
      </c>
      <c r="J12279" s="141" t="s">
        <v>9630</v>
      </c>
      <c r="K12279" s="140">
        <v>2731.6669999999999</v>
      </c>
      <c r="L12279" s="134" t="s">
        <v>9631</v>
      </c>
      <c r="M12279" s="136">
        <v>46.481000000000002</v>
      </c>
      <c r="N12279" s="136">
        <v>120.373</v>
      </c>
      <c r="O12279" s="136">
        <v>3.786</v>
      </c>
      <c r="P12279" s="136">
        <v>16.462</v>
      </c>
      <c r="Q12279" s="136">
        <v>26.408000000000001</v>
      </c>
      <c r="R12279" s="136">
        <v>15.045</v>
      </c>
      <c r="S12279" s="136">
        <v>16.523</v>
      </c>
    </row>
    <row r="12280" spans="1:19" ht="11.25" thickBot="1" x14ac:dyDescent="0.2">
      <c r="A12280" s="112"/>
    </row>
    <row r="12281" spans="1:19" ht="11.25" thickBot="1" x14ac:dyDescent="0.2">
      <c r="A12281" s="139" t="s">
        <v>366</v>
      </c>
      <c r="B12281" s="112"/>
      <c r="C12281" s="136">
        <v>0.39300000000000002</v>
      </c>
      <c r="D12281" s="136">
        <v>1.0620000000000001</v>
      </c>
      <c r="E12281" s="140">
        <v>1.08</v>
      </c>
      <c r="F12281" s="140">
        <v>0.111</v>
      </c>
      <c r="G12281" s="136">
        <v>33.332999999999998</v>
      </c>
      <c r="H12281" s="136">
        <v>6.6509999999999998</v>
      </c>
      <c r="I12281" s="136">
        <v>0.18</v>
      </c>
      <c r="J12281" s="141" t="s">
        <v>9632</v>
      </c>
      <c r="K12281" s="140">
        <v>1.5409999999999999</v>
      </c>
      <c r="L12281" s="134" t="s">
        <v>2055</v>
      </c>
      <c r="M12281" s="136">
        <v>6.8929999999999998</v>
      </c>
      <c r="N12281" s="136">
        <v>1.585</v>
      </c>
      <c r="O12281" s="136">
        <v>56.789000000000001</v>
      </c>
      <c r="P12281" s="136">
        <v>8.15</v>
      </c>
      <c r="Q12281" s="136">
        <v>2.5329999999999999</v>
      </c>
      <c r="R12281" s="136">
        <v>2.387</v>
      </c>
      <c r="S12281" s="136">
        <v>3.4140000000000001</v>
      </c>
    </row>
    <row r="12282" spans="1:19" ht="11.25" thickBot="1" x14ac:dyDescent="0.2">
      <c r="A12282" s="112"/>
    </row>
    <row r="12283" spans="1:19" ht="11.25" thickBot="1" x14ac:dyDescent="0.2">
      <c r="A12283" s="106" t="s">
        <v>357</v>
      </c>
      <c r="B12283" s="106" t="s">
        <v>358</v>
      </c>
      <c r="C12283" s="131" t="s">
        <v>34</v>
      </c>
      <c r="D12283" s="131" t="s">
        <v>35</v>
      </c>
      <c r="E12283" s="130" t="s">
        <v>36</v>
      </c>
      <c r="F12283" s="130" t="s">
        <v>37</v>
      </c>
      <c r="G12283" s="130" t="s">
        <v>38</v>
      </c>
      <c r="H12283" s="130" t="s">
        <v>39</v>
      </c>
      <c r="I12283" s="130" t="s">
        <v>40</v>
      </c>
      <c r="J12283" s="130" t="s">
        <v>41</v>
      </c>
      <c r="K12283" s="130" t="s">
        <v>42</v>
      </c>
      <c r="L12283" s="130" t="s">
        <v>43</v>
      </c>
      <c r="M12283" s="130" t="s">
        <v>44</v>
      </c>
      <c r="N12283" s="130" t="s">
        <v>45</v>
      </c>
      <c r="O12283" s="130" t="s">
        <v>46</v>
      </c>
      <c r="P12283" s="130" t="s">
        <v>47</v>
      </c>
      <c r="Q12283" s="130" t="s">
        <v>48</v>
      </c>
      <c r="R12283" s="130" t="s">
        <v>49</v>
      </c>
      <c r="S12283" s="130" t="s">
        <v>50</v>
      </c>
    </row>
    <row r="12284" spans="1:19" ht="11.25" thickBot="1" x14ac:dyDescent="0.2">
      <c r="A12284" s="107">
        <v>1</v>
      </c>
      <c r="B12284" s="132">
        <v>0.74237268518518518</v>
      </c>
      <c r="C12284" s="145">
        <v>395435.58</v>
      </c>
      <c r="D12284" s="134" t="s">
        <v>9633</v>
      </c>
      <c r="E12284" s="108">
        <v>4223.4279999999999</v>
      </c>
      <c r="F12284" s="108">
        <v>633.01</v>
      </c>
      <c r="G12284" s="108">
        <v>3</v>
      </c>
      <c r="H12284" s="108">
        <v>12145.539000000001</v>
      </c>
      <c r="I12284" s="108">
        <v>296432.03000000003</v>
      </c>
      <c r="J12284" s="108">
        <v>1883443.7</v>
      </c>
      <c r="K12284" s="108">
        <v>9406.1229999999996</v>
      </c>
      <c r="L12284" s="108">
        <v>17380.246999999999</v>
      </c>
      <c r="M12284" s="108">
        <v>2510.1509999999998</v>
      </c>
      <c r="N12284" s="108">
        <v>1790.077</v>
      </c>
      <c r="O12284" s="108">
        <v>311.00200000000001</v>
      </c>
      <c r="P12284" s="108">
        <v>523.00699999999995</v>
      </c>
      <c r="Q12284" s="108">
        <v>328.00299999999999</v>
      </c>
      <c r="R12284" s="108">
        <v>280.00200000000001</v>
      </c>
      <c r="S12284" s="108">
        <v>347.00299999999999</v>
      </c>
    </row>
    <row r="12285" spans="1:19" ht="11.25" thickBot="1" x14ac:dyDescent="0.2">
      <c r="A12285" s="112"/>
    </row>
    <row r="12286" spans="1:19" ht="11.25" thickBot="1" x14ac:dyDescent="0.2">
      <c r="A12286" s="107">
        <v>2</v>
      </c>
      <c r="B12286" s="132">
        <v>0.74254629629629632</v>
      </c>
      <c r="C12286" s="145">
        <v>403009.66</v>
      </c>
      <c r="D12286" s="134" t="s">
        <v>9634</v>
      </c>
      <c r="E12286" s="108">
        <v>4291.442</v>
      </c>
      <c r="F12286" s="108">
        <v>633.01</v>
      </c>
      <c r="G12286" s="108">
        <v>6</v>
      </c>
      <c r="H12286" s="108">
        <v>11978.442999999999</v>
      </c>
      <c r="I12286" s="108">
        <v>295734.21999999997</v>
      </c>
      <c r="J12286" s="108">
        <v>1888527.4</v>
      </c>
      <c r="K12286" s="108">
        <v>9439.1380000000008</v>
      </c>
      <c r="L12286" s="108">
        <v>17342.215</v>
      </c>
      <c r="M12286" s="108">
        <v>2528.1529999999998</v>
      </c>
      <c r="N12286" s="108">
        <v>1824.08</v>
      </c>
      <c r="O12286" s="108">
        <v>304.00200000000001</v>
      </c>
      <c r="P12286" s="108">
        <v>513.00599999999997</v>
      </c>
      <c r="Q12286" s="108">
        <v>325.00299999999999</v>
      </c>
      <c r="R12286" s="108">
        <v>298.00200000000001</v>
      </c>
      <c r="S12286" s="108">
        <v>321.00200000000001</v>
      </c>
    </row>
    <row r="12287" spans="1:19" ht="11.25" thickBot="1" x14ac:dyDescent="0.2">
      <c r="A12287" s="112"/>
    </row>
    <row r="12288" spans="1:19" ht="11.25" thickBot="1" x14ac:dyDescent="0.2">
      <c r="A12288" s="107">
        <v>3</v>
      </c>
      <c r="B12288" s="132">
        <v>0.74273148148148149</v>
      </c>
      <c r="C12288" s="145">
        <v>404674.47</v>
      </c>
      <c r="D12288" s="134" t="s">
        <v>9635</v>
      </c>
      <c r="E12288" s="108">
        <v>4309.4459999999999</v>
      </c>
      <c r="F12288" s="108">
        <v>635.01</v>
      </c>
      <c r="G12288" s="108">
        <v>4</v>
      </c>
      <c r="H12288" s="108">
        <v>12371.672</v>
      </c>
      <c r="I12288" s="108">
        <v>296147.02</v>
      </c>
      <c r="J12288" s="108">
        <v>1883700.4</v>
      </c>
      <c r="K12288" s="108">
        <v>9312.0810000000001</v>
      </c>
      <c r="L12288" s="108">
        <v>17411.273000000001</v>
      </c>
      <c r="M12288" s="108">
        <v>2588.1610000000001</v>
      </c>
      <c r="N12288" s="108">
        <v>1758.0740000000001</v>
      </c>
      <c r="O12288" s="108">
        <v>332.00299999999999</v>
      </c>
      <c r="P12288" s="108">
        <v>496.00599999999997</v>
      </c>
      <c r="Q12288" s="108">
        <v>316.00200000000001</v>
      </c>
      <c r="R12288" s="108">
        <v>264.00200000000001</v>
      </c>
      <c r="S12288" s="108">
        <v>342.00299999999999</v>
      </c>
    </row>
    <row r="12289" spans="1:19" ht="11.25" thickBot="1" x14ac:dyDescent="0.2">
      <c r="A12289" s="112"/>
    </row>
    <row r="12290" spans="1:19" ht="11.25" thickBot="1" x14ac:dyDescent="0.2">
      <c r="A12290" s="135" t="s">
        <v>362</v>
      </c>
      <c r="B12290" s="112"/>
      <c r="C12290" s="140">
        <v>401039.9</v>
      </c>
      <c r="D12290" s="134" t="s">
        <v>9636</v>
      </c>
      <c r="E12290" s="136">
        <v>4274.7719999999999</v>
      </c>
      <c r="F12290" s="136">
        <v>633.67600000000004</v>
      </c>
      <c r="G12290" s="136">
        <v>4.3330000000000002</v>
      </c>
      <c r="H12290" s="136">
        <v>12165.218000000001</v>
      </c>
      <c r="I12290" s="136">
        <v>296104.42</v>
      </c>
      <c r="J12290" s="136">
        <v>1885223.8</v>
      </c>
      <c r="K12290" s="136">
        <v>9385.7810000000009</v>
      </c>
      <c r="L12290" s="136">
        <v>17377.911</v>
      </c>
      <c r="M12290" s="136">
        <v>2542.1550000000002</v>
      </c>
      <c r="N12290" s="136">
        <v>1790.7439999999999</v>
      </c>
      <c r="O12290" s="136">
        <v>315.66899999999998</v>
      </c>
      <c r="P12290" s="136">
        <v>510.673</v>
      </c>
      <c r="Q12290" s="136">
        <v>323.00299999999999</v>
      </c>
      <c r="R12290" s="136">
        <v>280.66899999999998</v>
      </c>
      <c r="S12290" s="136">
        <v>336.66899999999998</v>
      </c>
    </row>
    <row r="12291" spans="1:19" ht="11.25" thickBot="1" x14ac:dyDescent="0.2">
      <c r="A12291" s="112"/>
    </row>
    <row r="12292" spans="1:19" ht="11.25" thickBot="1" x14ac:dyDescent="0.2">
      <c r="A12292" s="138" t="s">
        <v>364</v>
      </c>
      <c r="B12292" s="112"/>
      <c r="C12292" s="140">
        <v>4924.3500000000004</v>
      </c>
      <c r="D12292" s="134" t="s">
        <v>9637</v>
      </c>
      <c r="E12292" s="136">
        <v>45.366999999999997</v>
      </c>
      <c r="F12292" s="136">
        <v>1.155</v>
      </c>
      <c r="G12292" s="136">
        <v>1.528</v>
      </c>
      <c r="H12292" s="136">
        <v>197.352</v>
      </c>
      <c r="I12292" s="136">
        <v>350.851</v>
      </c>
      <c r="J12292" s="136">
        <v>2863.8760000000002</v>
      </c>
      <c r="K12292" s="136">
        <v>65.926000000000002</v>
      </c>
      <c r="L12292" s="136">
        <v>34.588000000000001</v>
      </c>
      <c r="M12292" s="136">
        <v>40.845999999999997</v>
      </c>
      <c r="N12292" s="136">
        <v>33.008000000000003</v>
      </c>
      <c r="O12292" s="136">
        <v>14.571999999999999</v>
      </c>
      <c r="P12292" s="136">
        <v>13.651</v>
      </c>
      <c r="Q12292" s="136">
        <v>6.2450000000000001</v>
      </c>
      <c r="R12292" s="136">
        <v>17.010000000000002</v>
      </c>
      <c r="S12292" s="136">
        <v>13.795999999999999</v>
      </c>
    </row>
    <row r="12293" spans="1:19" ht="11.25" thickBot="1" x14ac:dyDescent="0.2">
      <c r="A12293" s="112"/>
    </row>
    <row r="12294" spans="1:19" ht="11.25" thickBot="1" x14ac:dyDescent="0.2">
      <c r="A12294" s="139" t="s">
        <v>366</v>
      </c>
      <c r="B12294" s="112"/>
      <c r="C12294" s="140">
        <v>1.228</v>
      </c>
      <c r="D12294" s="134" t="s">
        <v>4304</v>
      </c>
      <c r="E12294" s="136">
        <v>1.0609999999999999</v>
      </c>
      <c r="F12294" s="136">
        <v>0.182</v>
      </c>
      <c r="G12294" s="136">
        <v>35.250999999999998</v>
      </c>
      <c r="H12294" s="136">
        <v>1.6220000000000001</v>
      </c>
      <c r="I12294" s="136">
        <v>0.11799999999999999</v>
      </c>
      <c r="J12294" s="136">
        <v>0.152</v>
      </c>
      <c r="K12294" s="136">
        <v>0.70199999999999996</v>
      </c>
      <c r="L12294" s="136">
        <v>0.19900000000000001</v>
      </c>
      <c r="M12294" s="136">
        <v>1.607</v>
      </c>
      <c r="N12294" s="136">
        <v>1.843</v>
      </c>
      <c r="O12294" s="136">
        <v>4.6159999999999997</v>
      </c>
      <c r="P12294" s="136">
        <v>2.673</v>
      </c>
      <c r="Q12294" s="136">
        <v>1.9330000000000001</v>
      </c>
      <c r="R12294" s="136">
        <v>6.0609999999999999</v>
      </c>
      <c r="S12294" s="136">
        <v>4.0979999999999999</v>
      </c>
    </row>
    <row r="12295" spans="1:19" ht="11.25" thickBot="1" x14ac:dyDescent="0.2">
      <c r="A12295" s="112"/>
    </row>
    <row r="12296" spans="1:19" ht="11.25" thickBot="1" x14ac:dyDescent="0.2">
      <c r="A12296" s="106" t="s">
        <v>357</v>
      </c>
      <c r="B12296" s="106" t="s">
        <v>358</v>
      </c>
      <c r="C12296" s="130" t="s">
        <v>51</v>
      </c>
      <c r="D12296" s="130" t="s">
        <v>52</v>
      </c>
      <c r="E12296" s="130" t="s">
        <v>53</v>
      </c>
      <c r="F12296" s="130" t="s">
        <v>54</v>
      </c>
      <c r="G12296" s="130" t="s">
        <v>55</v>
      </c>
      <c r="H12296" s="130" t="s">
        <v>56</v>
      </c>
      <c r="I12296" s="130" t="s">
        <v>57</v>
      </c>
      <c r="J12296" s="130" t="s">
        <v>58</v>
      </c>
      <c r="K12296" s="130" t="s">
        <v>59</v>
      </c>
      <c r="L12296" s="130" t="s">
        <v>60</v>
      </c>
      <c r="M12296" s="130" t="s">
        <v>61</v>
      </c>
      <c r="N12296" s="130" t="s">
        <v>62</v>
      </c>
      <c r="O12296" s="130" t="s">
        <v>63</v>
      </c>
      <c r="P12296" s="130" t="s">
        <v>64</v>
      </c>
      <c r="Q12296" s="131" t="s">
        <v>65</v>
      </c>
      <c r="R12296" s="131" t="s">
        <v>66</v>
      </c>
      <c r="S12296" s="130" t="s">
        <v>67</v>
      </c>
    </row>
    <row r="12297" spans="1:19" ht="11.25" thickBot="1" x14ac:dyDescent="0.2">
      <c r="A12297" s="107">
        <v>1</v>
      </c>
      <c r="B12297" s="132">
        <v>0.74237268518518518</v>
      </c>
      <c r="C12297" s="108">
        <v>255.00200000000001</v>
      </c>
      <c r="D12297" s="108">
        <v>228.001</v>
      </c>
      <c r="E12297" s="108">
        <v>97</v>
      </c>
      <c r="F12297" s="108">
        <v>133</v>
      </c>
      <c r="G12297" s="108">
        <v>82</v>
      </c>
      <c r="H12297" s="108">
        <v>142</v>
      </c>
      <c r="I12297" s="108">
        <v>2828.192</v>
      </c>
      <c r="J12297" s="108">
        <v>12529.767</v>
      </c>
      <c r="K12297" s="108">
        <v>18261</v>
      </c>
      <c r="L12297" s="108">
        <v>5</v>
      </c>
      <c r="M12297" s="108">
        <v>6</v>
      </c>
      <c r="N12297" s="108">
        <v>697.01199999999994</v>
      </c>
      <c r="O12297" s="108">
        <v>135</v>
      </c>
      <c r="P12297" s="108">
        <v>45247.082000000002</v>
      </c>
      <c r="Q12297" s="145">
        <v>1784144.2</v>
      </c>
      <c r="R12297" s="134" t="s">
        <v>9638</v>
      </c>
      <c r="S12297" s="108">
        <v>2440.143</v>
      </c>
    </row>
    <row r="12298" spans="1:19" ht="11.25" thickBot="1" x14ac:dyDescent="0.2">
      <c r="A12298" s="112"/>
    </row>
    <row r="12299" spans="1:19" ht="11.25" thickBot="1" x14ac:dyDescent="0.2">
      <c r="A12299" s="107">
        <v>2</v>
      </c>
      <c r="B12299" s="132">
        <v>0.74254629629629632</v>
      </c>
      <c r="C12299" s="108">
        <v>284.00200000000001</v>
      </c>
      <c r="D12299" s="108">
        <v>229.001</v>
      </c>
      <c r="E12299" s="108">
        <v>116</v>
      </c>
      <c r="F12299" s="108">
        <v>131</v>
      </c>
      <c r="G12299" s="108">
        <v>92</v>
      </c>
      <c r="H12299" s="108">
        <v>158.001</v>
      </c>
      <c r="I12299" s="108">
        <v>2885.2</v>
      </c>
      <c r="J12299" s="108">
        <v>12606.813</v>
      </c>
      <c r="K12299" s="108">
        <v>18574.276000000002</v>
      </c>
      <c r="L12299" s="108">
        <v>7</v>
      </c>
      <c r="M12299" s="108">
        <v>7</v>
      </c>
      <c r="N12299" s="108">
        <v>743.01300000000003</v>
      </c>
      <c r="O12299" s="108">
        <v>154.001</v>
      </c>
      <c r="P12299" s="108">
        <v>45651.964</v>
      </c>
      <c r="Q12299" s="145">
        <v>1810579.3</v>
      </c>
      <c r="R12299" s="134" t="s">
        <v>9639</v>
      </c>
      <c r="S12299" s="108">
        <v>2488.1489999999999</v>
      </c>
    </row>
    <row r="12300" spans="1:19" ht="11.25" thickBot="1" x14ac:dyDescent="0.2">
      <c r="A12300" s="112"/>
    </row>
    <row r="12301" spans="1:19" ht="11.25" thickBot="1" x14ac:dyDescent="0.2">
      <c r="A12301" s="107">
        <v>3</v>
      </c>
      <c r="B12301" s="132">
        <v>0.74273148148148149</v>
      </c>
      <c r="C12301" s="108">
        <v>240.001</v>
      </c>
      <c r="D12301" s="108">
        <v>251.00200000000001</v>
      </c>
      <c r="E12301" s="108">
        <v>88</v>
      </c>
      <c r="F12301" s="108">
        <v>136</v>
      </c>
      <c r="G12301" s="108">
        <v>92</v>
      </c>
      <c r="H12301" s="108">
        <v>166.001</v>
      </c>
      <c r="I12301" s="108">
        <v>2833.1930000000002</v>
      </c>
      <c r="J12301" s="108">
        <v>12544.776</v>
      </c>
      <c r="K12301" s="108">
        <v>18426.145</v>
      </c>
      <c r="L12301" s="108">
        <v>5</v>
      </c>
      <c r="M12301" s="108">
        <v>1</v>
      </c>
      <c r="N12301" s="108">
        <v>702.01199999999994</v>
      </c>
      <c r="O12301" s="108">
        <v>175.001</v>
      </c>
      <c r="P12301" s="108">
        <v>45121.811000000002</v>
      </c>
      <c r="Q12301" s="145">
        <v>1820743.4</v>
      </c>
      <c r="R12301" s="134" t="s">
        <v>9640</v>
      </c>
      <c r="S12301" s="108">
        <v>2453.1439999999998</v>
      </c>
    </row>
    <row r="12302" spans="1:19" ht="11.25" thickBot="1" x14ac:dyDescent="0.2">
      <c r="A12302" s="112"/>
    </row>
    <row r="12303" spans="1:19" ht="11.25" thickBot="1" x14ac:dyDescent="0.2">
      <c r="A12303" s="135" t="s">
        <v>362</v>
      </c>
      <c r="B12303" s="112"/>
      <c r="C12303" s="136">
        <v>259.66800000000001</v>
      </c>
      <c r="D12303" s="136">
        <v>236.001</v>
      </c>
      <c r="E12303" s="136">
        <v>100.334</v>
      </c>
      <c r="F12303" s="136">
        <v>133.334</v>
      </c>
      <c r="G12303" s="136">
        <v>88.667000000000002</v>
      </c>
      <c r="H12303" s="136">
        <v>155.334</v>
      </c>
      <c r="I12303" s="136">
        <v>2848.8620000000001</v>
      </c>
      <c r="J12303" s="136">
        <v>12560.451999999999</v>
      </c>
      <c r="K12303" s="136">
        <v>18420.473999999998</v>
      </c>
      <c r="L12303" s="136">
        <v>5.6669999999999998</v>
      </c>
      <c r="M12303" s="136">
        <v>4.6669999999999998</v>
      </c>
      <c r="N12303" s="136">
        <v>714.01199999999994</v>
      </c>
      <c r="O12303" s="136">
        <v>154.667</v>
      </c>
      <c r="P12303" s="136">
        <v>45340.285000000003</v>
      </c>
      <c r="Q12303" s="140">
        <v>1805155.6</v>
      </c>
      <c r="R12303" s="134" t="s">
        <v>9641</v>
      </c>
      <c r="S12303" s="136">
        <v>2460.4789999999998</v>
      </c>
    </row>
    <row r="12304" spans="1:19" ht="11.25" thickBot="1" x14ac:dyDescent="0.2">
      <c r="A12304" s="112"/>
    </row>
    <row r="12305" spans="1:19" ht="11.25" thickBot="1" x14ac:dyDescent="0.2">
      <c r="A12305" s="138" t="s">
        <v>364</v>
      </c>
      <c r="B12305" s="112"/>
      <c r="C12305" s="136">
        <v>22.367999999999999</v>
      </c>
      <c r="D12305" s="136">
        <v>13</v>
      </c>
      <c r="E12305" s="136">
        <v>14.295</v>
      </c>
      <c r="F12305" s="136">
        <v>2.5169999999999999</v>
      </c>
      <c r="G12305" s="136">
        <v>5.774</v>
      </c>
      <c r="H12305" s="136">
        <v>12.22</v>
      </c>
      <c r="I12305" s="136">
        <v>31.568999999999999</v>
      </c>
      <c r="J12305" s="136">
        <v>40.844999999999999</v>
      </c>
      <c r="K12305" s="136">
        <v>156.715</v>
      </c>
      <c r="L12305" s="136">
        <v>1.155</v>
      </c>
      <c r="M12305" s="136">
        <v>3.2149999999999999</v>
      </c>
      <c r="N12305" s="136">
        <v>25.24</v>
      </c>
      <c r="O12305" s="136">
        <v>20.007999999999999</v>
      </c>
      <c r="P12305" s="136">
        <v>277.09300000000002</v>
      </c>
      <c r="Q12305" s="140">
        <v>18892.809000000001</v>
      </c>
      <c r="R12305" s="134" t="s">
        <v>9642</v>
      </c>
      <c r="S12305" s="136">
        <v>24.829000000000001</v>
      </c>
    </row>
    <row r="12306" spans="1:19" ht="11.25" thickBot="1" x14ac:dyDescent="0.2">
      <c r="A12306" s="112"/>
    </row>
    <row r="12307" spans="1:19" ht="11.25" thickBot="1" x14ac:dyDescent="0.2">
      <c r="A12307" s="139" t="s">
        <v>366</v>
      </c>
      <c r="B12307" s="112"/>
      <c r="C12307" s="136">
        <v>8.6140000000000008</v>
      </c>
      <c r="D12307" s="136">
        <v>5.5090000000000003</v>
      </c>
      <c r="E12307" s="136">
        <v>14.247</v>
      </c>
      <c r="F12307" s="136">
        <v>1.887</v>
      </c>
      <c r="G12307" s="136">
        <v>6.5110000000000001</v>
      </c>
      <c r="H12307" s="136">
        <v>7.867</v>
      </c>
      <c r="I12307" s="136">
        <v>1.1080000000000001</v>
      </c>
      <c r="J12307" s="136">
        <v>0.32500000000000001</v>
      </c>
      <c r="K12307" s="136">
        <v>0.85099999999999998</v>
      </c>
      <c r="L12307" s="136">
        <v>20.376999999999999</v>
      </c>
      <c r="M12307" s="136">
        <v>68.882999999999996</v>
      </c>
      <c r="N12307" s="136">
        <v>3.5350000000000001</v>
      </c>
      <c r="O12307" s="136">
        <v>12.936</v>
      </c>
      <c r="P12307" s="136">
        <v>0.61099999999999999</v>
      </c>
      <c r="Q12307" s="140">
        <v>1.0469999999999999</v>
      </c>
      <c r="R12307" s="134" t="s">
        <v>559</v>
      </c>
      <c r="S12307" s="136">
        <v>1.0089999999999999</v>
      </c>
    </row>
    <row r="12308" spans="1:19" ht="11.25" thickBot="1" x14ac:dyDescent="0.2">
      <c r="A12308" s="112"/>
    </row>
    <row r="12309" spans="1:19" ht="11.25" thickBot="1" x14ac:dyDescent="0.2">
      <c r="A12309" s="106" t="s">
        <v>357</v>
      </c>
      <c r="B12309" s="106" t="s">
        <v>358</v>
      </c>
      <c r="C12309" s="130" t="s">
        <v>68</v>
      </c>
    </row>
    <row r="12310" spans="1:19" ht="11.25" thickBot="1" x14ac:dyDescent="0.2">
      <c r="A12310" s="107">
        <v>1</v>
      </c>
      <c r="B12310" s="132">
        <v>0.74237268518518518</v>
      </c>
      <c r="C12310" s="108">
        <v>600.00900000000001</v>
      </c>
    </row>
    <row r="12311" spans="1:19" ht="11.25" thickBot="1" x14ac:dyDescent="0.2">
      <c r="A12311" s="112"/>
    </row>
    <row r="12312" spans="1:19" ht="11.25" thickBot="1" x14ac:dyDescent="0.2">
      <c r="A12312" s="107">
        <v>2</v>
      </c>
      <c r="B12312" s="132">
        <v>0.74254629629629632</v>
      </c>
      <c r="C12312" s="108">
        <v>635.01</v>
      </c>
    </row>
    <row r="12313" spans="1:19" ht="11.25" thickBot="1" x14ac:dyDescent="0.2">
      <c r="A12313" s="112"/>
    </row>
    <row r="12314" spans="1:19" ht="11.25" thickBot="1" x14ac:dyDescent="0.2">
      <c r="A12314" s="107">
        <v>3</v>
      </c>
      <c r="B12314" s="132">
        <v>0.74273148148148149</v>
      </c>
      <c r="C12314" s="108">
        <v>626.00900000000001</v>
      </c>
    </row>
    <row r="12315" spans="1:19" ht="11.25" thickBot="1" x14ac:dyDescent="0.2">
      <c r="A12315" s="112"/>
    </row>
    <row r="12316" spans="1:19" ht="11.25" thickBot="1" x14ac:dyDescent="0.2">
      <c r="A12316" s="135" t="s">
        <v>362</v>
      </c>
      <c r="B12316" s="112"/>
      <c r="C12316" s="136">
        <v>620.34299999999996</v>
      </c>
    </row>
    <row r="12317" spans="1:19" ht="11.25" thickBot="1" x14ac:dyDescent="0.2">
      <c r="A12317" s="112"/>
    </row>
    <row r="12318" spans="1:19" ht="11.25" thickBot="1" x14ac:dyDescent="0.2">
      <c r="A12318" s="138" t="s">
        <v>364</v>
      </c>
      <c r="B12318" s="112"/>
      <c r="C12318" s="136">
        <v>18.175999999999998</v>
      </c>
    </row>
    <row r="12319" spans="1:19" ht="11.25" thickBot="1" x14ac:dyDescent="0.2">
      <c r="A12319" s="112"/>
    </row>
    <row r="12320" spans="1:19" ht="11.25" thickBot="1" x14ac:dyDescent="0.2">
      <c r="A12320" s="139" t="s">
        <v>366</v>
      </c>
      <c r="B12320" s="112"/>
      <c r="C12320" s="136">
        <v>2.93</v>
      </c>
    </row>
    <row r="12321" spans="1:19" ht="10.5" x14ac:dyDescent="0.15">
      <c r="A12321" s="112"/>
    </row>
    <row r="12322" spans="1:19" x14ac:dyDescent="0.15">
      <c r="A12322" s="129"/>
      <c r="B12322" s="86" t="s">
        <v>4309</v>
      </c>
    </row>
    <row r="12323" spans="1:19" ht="9.75" thickBot="1" x14ac:dyDescent="0.2">
      <c r="A12323" s="81" t="s">
        <v>5871</v>
      </c>
    </row>
    <row r="12324" spans="1:19" ht="11.25" thickBot="1" x14ac:dyDescent="0.2">
      <c r="A12324" s="106" t="s">
        <v>357</v>
      </c>
      <c r="B12324" s="106" t="s">
        <v>358</v>
      </c>
      <c r="C12324" s="130" t="s">
        <v>0</v>
      </c>
      <c r="D12324" s="130" t="s">
        <v>1</v>
      </c>
      <c r="E12324" s="130" t="s">
        <v>2</v>
      </c>
      <c r="F12324" s="130" t="s">
        <v>3</v>
      </c>
      <c r="G12324" s="130" t="s">
        <v>4</v>
      </c>
      <c r="H12324" s="130" t="s">
        <v>5</v>
      </c>
      <c r="I12324" s="131" t="s">
        <v>6</v>
      </c>
      <c r="J12324" s="131" t="s">
        <v>7</v>
      </c>
      <c r="K12324" s="130" t="s">
        <v>8</v>
      </c>
      <c r="L12324" s="130" t="s">
        <v>9</v>
      </c>
      <c r="M12324" s="130" t="s">
        <v>10</v>
      </c>
      <c r="N12324" s="130" t="s">
        <v>11</v>
      </c>
      <c r="O12324" s="130" t="s">
        <v>12</v>
      </c>
      <c r="P12324" s="130" t="s">
        <v>13</v>
      </c>
      <c r="Q12324" s="130" t="s">
        <v>14</v>
      </c>
      <c r="R12324" s="130" t="s">
        <v>15</v>
      </c>
      <c r="S12324" s="130" t="s">
        <v>16</v>
      </c>
    </row>
    <row r="12325" spans="1:19" ht="11.25" thickBot="1" x14ac:dyDescent="0.2">
      <c r="A12325" s="107">
        <v>1</v>
      </c>
      <c r="B12325" s="132">
        <v>0.74751157407407398</v>
      </c>
      <c r="C12325" s="141" t="s">
        <v>9643</v>
      </c>
      <c r="D12325" s="141" t="s">
        <v>9644</v>
      </c>
      <c r="E12325" s="141" t="s">
        <v>9645</v>
      </c>
      <c r="F12325" s="141" t="s">
        <v>9646</v>
      </c>
      <c r="G12325" s="141" t="s">
        <v>9647</v>
      </c>
      <c r="H12325" s="141" t="s">
        <v>9648</v>
      </c>
      <c r="I12325" s="145">
        <v>18275.011999999999</v>
      </c>
      <c r="J12325" s="134" t="s">
        <v>9649</v>
      </c>
      <c r="K12325" s="141" t="s">
        <v>9650</v>
      </c>
      <c r="L12325" s="108">
        <v>133</v>
      </c>
      <c r="M12325" s="108">
        <v>19355.988000000001</v>
      </c>
      <c r="N12325" s="108">
        <v>48561.531000000003</v>
      </c>
      <c r="O12325" s="141" t="s">
        <v>9651</v>
      </c>
      <c r="P12325" s="108">
        <v>165587.46</v>
      </c>
      <c r="Q12325" s="108">
        <v>6467.0039999999999</v>
      </c>
      <c r="R12325" s="108">
        <v>9870.3379999999997</v>
      </c>
      <c r="S12325" s="108">
        <v>145290.87</v>
      </c>
    </row>
    <row r="12326" spans="1:19" ht="11.25" thickBot="1" x14ac:dyDescent="0.2">
      <c r="A12326" s="112"/>
    </row>
    <row r="12327" spans="1:19" ht="11.25" thickBot="1" x14ac:dyDescent="0.2">
      <c r="A12327" s="107">
        <v>2</v>
      </c>
      <c r="B12327" s="132">
        <v>0.74769675925925927</v>
      </c>
      <c r="C12327" s="141" t="s">
        <v>9652</v>
      </c>
      <c r="D12327" s="141" t="s">
        <v>9653</v>
      </c>
      <c r="E12327" s="141" t="s">
        <v>9654</v>
      </c>
      <c r="F12327" s="141" t="s">
        <v>7050</v>
      </c>
      <c r="G12327" s="141" t="s">
        <v>9655</v>
      </c>
      <c r="H12327" s="141" t="s">
        <v>9656</v>
      </c>
      <c r="I12327" s="145">
        <v>18383.107</v>
      </c>
      <c r="J12327" s="134" t="s">
        <v>9657</v>
      </c>
      <c r="K12327" s="141" t="s">
        <v>9658</v>
      </c>
      <c r="L12327" s="108">
        <v>147.001</v>
      </c>
      <c r="M12327" s="108">
        <v>19747.355</v>
      </c>
      <c r="N12327" s="108">
        <v>49264.178</v>
      </c>
      <c r="O12327" s="141" t="s">
        <v>9659</v>
      </c>
      <c r="P12327" s="108">
        <v>167100.46</v>
      </c>
      <c r="Q12327" s="108">
        <v>6420.9889999999996</v>
      </c>
      <c r="R12327" s="108">
        <v>9871.3379999999997</v>
      </c>
      <c r="S12327" s="108">
        <v>144627.26999999999</v>
      </c>
    </row>
    <row r="12328" spans="1:19" ht="11.25" thickBot="1" x14ac:dyDescent="0.2">
      <c r="A12328" s="112"/>
    </row>
    <row r="12329" spans="1:19" ht="11.25" thickBot="1" x14ac:dyDescent="0.2">
      <c r="A12329" s="107">
        <v>3</v>
      </c>
      <c r="B12329" s="132">
        <v>0.7478703703703703</v>
      </c>
      <c r="C12329" s="141" t="s">
        <v>9660</v>
      </c>
      <c r="D12329" s="141" t="s">
        <v>9661</v>
      </c>
      <c r="E12329" s="141" t="s">
        <v>9662</v>
      </c>
      <c r="F12329" s="141" t="s">
        <v>9663</v>
      </c>
      <c r="G12329" s="141" t="s">
        <v>9664</v>
      </c>
      <c r="H12329" s="141" t="s">
        <v>9665</v>
      </c>
      <c r="I12329" s="145">
        <v>18643.338</v>
      </c>
      <c r="J12329" s="134" t="s">
        <v>9666</v>
      </c>
      <c r="K12329" s="141" t="s">
        <v>9667</v>
      </c>
      <c r="L12329" s="108">
        <v>128</v>
      </c>
      <c r="M12329" s="108">
        <v>19861.463</v>
      </c>
      <c r="N12329" s="108">
        <v>48814.120999999999</v>
      </c>
      <c r="O12329" s="141" t="s">
        <v>9668</v>
      </c>
      <c r="P12329" s="108">
        <v>168039.98</v>
      </c>
      <c r="Q12329" s="108">
        <v>6402.9840000000004</v>
      </c>
      <c r="R12329" s="108">
        <v>9970.3850000000002</v>
      </c>
      <c r="S12329" s="108">
        <v>144104.67000000001</v>
      </c>
    </row>
    <row r="12330" spans="1:19" ht="11.25" thickBot="1" x14ac:dyDescent="0.2">
      <c r="A12330" s="112"/>
    </row>
    <row r="12331" spans="1:19" ht="11.25" thickBot="1" x14ac:dyDescent="0.2">
      <c r="A12331" s="135" t="s">
        <v>362</v>
      </c>
      <c r="B12331" s="112"/>
      <c r="C12331" s="141" t="s">
        <v>9669</v>
      </c>
      <c r="D12331" s="141" t="s">
        <v>9670</v>
      </c>
      <c r="E12331" s="141" t="s">
        <v>9671</v>
      </c>
      <c r="F12331" s="141" t="s">
        <v>9672</v>
      </c>
      <c r="G12331" s="141" t="s">
        <v>9673</v>
      </c>
      <c r="H12331" s="141" t="s">
        <v>9674</v>
      </c>
      <c r="I12331" s="140">
        <v>18433.819</v>
      </c>
      <c r="J12331" s="134" t="s">
        <v>9675</v>
      </c>
      <c r="K12331" s="141" t="s">
        <v>9676</v>
      </c>
      <c r="L12331" s="136">
        <v>136</v>
      </c>
      <c r="M12331" s="136">
        <v>19654.935000000001</v>
      </c>
      <c r="N12331" s="136">
        <v>48879.942999999999</v>
      </c>
      <c r="O12331" s="141" t="s">
        <v>9677</v>
      </c>
      <c r="P12331" s="136">
        <v>166909.29999999999</v>
      </c>
      <c r="Q12331" s="136">
        <v>6430.326</v>
      </c>
      <c r="R12331" s="136">
        <v>9904.02</v>
      </c>
      <c r="S12331" s="136">
        <v>144674.26999999999</v>
      </c>
    </row>
    <row r="12332" spans="1:19" ht="11.25" thickBot="1" x14ac:dyDescent="0.2">
      <c r="A12332" s="112"/>
    </row>
    <row r="12333" spans="1:19" ht="11.25" thickBot="1" x14ac:dyDescent="0.2">
      <c r="A12333" s="138" t="s">
        <v>364</v>
      </c>
      <c r="B12333" s="112"/>
      <c r="C12333" s="141" t="s">
        <v>9678</v>
      </c>
      <c r="D12333" s="141" t="s">
        <v>9679</v>
      </c>
      <c r="E12333" s="141" t="s">
        <v>9680</v>
      </c>
      <c r="F12333" s="141" t="s">
        <v>9681</v>
      </c>
      <c r="G12333" s="141" t="s">
        <v>9682</v>
      </c>
      <c r="H12333" s="141" t="s">
        <v>9683</v>
      </c>
      <c r="I12333" s="140">
        <v>189.327</v>
      </c>
      <c r="J12333" s="134" t="s">
        <v>9684</v>
      </c>
      <c r="K12333" s="141" t="s">
        <v>9685</v>
      </c>
      <c r="L12333" s="136">
        <v>9.8490000000000002</v>
      </c>
      <c r="M12333" s="136">
        <v>265.108</v>
      </c>
      <c r="N12333" s="136">
        <v>355.91800000000001</v>
      </c>
      <c r="O12333" s="141" t="s">
        <v>9686</v>
      </c>
      <c r="P12333" s="136">
        <v>1237.385</v>
      </c>
      <c r="Q12333" s="136">
        <v>33.015000000000001</v>
      </c>
      <c r="R12333" s="136">
        <v>57.475999999999999</v>
      </c>
      <c r="S12333" s="136">
        <v>594.49300000000005</v>
      </c>
    </row>
    <row r="12334" spans="1:19" ht="11.25" thickBot="1" x14ac:dyDescent="0.2">
      <c r="A12334" s="112"/>
    </row>
    <row r="12335" spans="1:19" ht="11.25" thickBot="1" x14ac:dyDescent="0.2">
      <c r="A12335" s="139" t="s">
        <v>366</v>
      </c>
      <c r="B12335" s="112"/>
      <c r="C12335" s="141" t="s">
        <v>9687</v>
      </c>
      <c r="D12335" s="141" t="s">
        <v>2062</v>
      </c>
      <c r="E12335" s="141" t="s">
        <v>5094</v>
      </c>
      <c r="F12335" s="141" t="s">
        <v>715</v>
      </c>
      <c r="G12335" s="141" t="s">
        <v>9688</v>
      </c>
      <c r="H12335" s="141" t="s">
        <v>9689</v>
      </c>
      <c r="I12335" s="140">
        <v>1.0269999999999999</v>
      </c>
      <c r="J12335" s="134" t="s">
        <v>2080</v>
      </c>
      <c r="K12335" s="141" t="s">
        <v>9690</v>
      </c>
      <c r="L12335" s="136">
        <v>7.242</v>
      </c>
      <c r="M12335" s="136">
        <v>1.349</v>
      </c>
      <c r="N12335" s="136">
        <v>0.72799999999999998</v>
      </c>
      <c r="O12335" s="141" t="s">
        <v>2205</v>
      </c>
      <c r="P12335" s="136">
        <v>0.74099999999999999</v>
      </c>
      <c r="Q12335" s="136">
        <v>0.51300000000000001</v>
      </c>
      <c r="R12335" s="136">
        <v>0.57999999999999996</v>
      </c>
      <c r="S12335" s="136">
        <v>0.41099999999999998</v>
      </c>
    </row>
    <row r="12336" spans="1:19" ht="11.25" thickBot="1" x14ac:dyDescent="0.2">
      <c r="A12336" s="112"/>
    </row>
    <row r="12337" spans="1:19" ht="11.25" thickBot="1" x14ac:dyDescent="0.2">
      <c r="A12337" s="106" t="s">
        <v>357</v>
      </c>
      <c r="B12337" s="106" t="s">
        <v>358</v>
      </c>
      <c r="C12337" s="130" t="s">
        <v>17</v>
      </c>
      <c r="D12337" s="130" t="s">
        <v>18</v>
      </c>
      <c r="E12337" s="131" t="s">
        <v>19</v>
      </c>
      <c r="F12337" s="131" t="s">
        <v>20</v>
      </c>
      <c r="G12337" s="130" t="s">
        <v>21</v>
      </c>
      <c r="H12337" s="130" t="s">
        <v>22</v>
      </c>
      <c r="I12337" s="130" t="s">
        <v>23</v>
      </c>
      <c r="J12337" s="130" t="s">
        <v>24</v>
      </c>
      <c r="K12337" s="131" t="s">
        <v>25</v>
      </c>
      <c r="L12337" s="131" t="s">
        <v>26</v>
      </c>
      <c r="M12337" s="130" t="s">
        <v>27</v>
      </c>
      <c r="N12337" s="130" t="s">
        <v>28</v>
      </c>
      <c r="O12337" s="130" t="s">
        <v>29</v>
      </c>
      <c r="P12337" s="130" t="s">
        <v>30</v>
      </c>
      <c r="Q12337" s="130" t="s">
        <v>31</v>
      </c>
      <c r="R12337" s="130" t="s">
        <v>32</v>
      </c>
      <c r="S12337" s="130" t="s">
        <v>33</v>
      </c>
    </row>
    <row r="12338" spans="1:19" ht="11.25" thickBot="1" x14ac:dyDescent="0.2">
      <c r="A12338" s="107">
        <v>1</v>
      </c>
      <c r="B12338" s="132">
        <v>0.74751157407407398</v>
      </c>
      <c r="C12338" s="108">
        <v>106363.83</v>
      </c>
      <c r="D12338" s="108">
        <v>21488.076000000001</v>
      </c>
      <c r="E12338" s="145">
        <v>21906.510999999999</v>
      </c>
      <c r="F12338" s="145">
        <v>871516.51</v>
      </c>
      <c r="G12338" s="108">
        <v>18</v>
      </c>
      <c r="H12338" s="108">
        <v>46</v>
      </c>
      <c r="I12338" s="108">
        <v>1126416</v>
      </c>
      <c r="J12338" s="141" t="s">
        <v>9691</v>
      </c>
      <c r="K12338" s="145">
        <v>171617.97</v>
      </c>
      <c r="L12338" s="134" t="s">
        <v>9692</v>
      </c>
      <c r="M12338" s="108">
        <v>745.01300000000003</v>
      </c>
      <c r="N12338" s="108">
        <v>4960.5910000000003</v>
      </c>
      <c r="O12338" s="108">
        <v>9</v>
      </c>
      <c r="P12338" s="108">
        <v>114</v>
      </c>
      <c r="Q12338" s="108">
        <v>644.01</v>
      </c>
      <c r="R12338" s="108">
        <v>552.00699999999995</v>
      </c>
      <c r="S12338" s="108">
        <v>437.005</v>
      </c>
    </row>
    <row r="12339" spans="1:19" ht="11.25" thickBot="1" x14ac:dyDescent="0.2">
      <c r="A12339" s="112"/>
    </row>
    <row r="12340" spans="1:19" ht="11.25" thickBot="1" x14ac:dyDescent="0.2">
      <c r="A12340" s="107">
        <v>2</v>
      </c>
      <c r="B12340" s="132">
        <v>0.74769675925925927</v>
      </c>
      <c r="C12340" s="108">
        <v>105414.02</v>
      </c>
      <c r="D12340" s="108">
        <v>21662.256000000001</v>
      </c>
      <c r="E12340" s="145">
        <v>22187.809000000001</v>
      </c>
      <c r="F12340" s="145">
        <v>870827.58</v>
      </c>
      <c r="G12340" s="108">
        <v>15</v>
      </c>
      <c r="H12340" s="108">
        <v>54</v>
      </c>
      <c r="I12340" s="108">
        <v>1124206.3</v>
      </c>
      <c r="J12340" s="141" t="s">
        <v>9693</v>
      </c>
      <c r="K12340" s="145">
        <v>172712.95999999999</v>
      </c>
      <c r="L12340" s="134" t="s">
        <v>9694</v>
      </c>
      <c r="M12340" s="108">
        <v>818.01599999999996</v>
      </c>
      <c r="N12340" s="108">
        <v>5029.607</v>
      </c>
      <c r="O12340" s="108">
        <v>8</v>
      </c>
      <c r="P12340" s="108">
        <v>116</v>
      </c>
      <c r="Q12340" s="108">
        <v>591.00800000000004</v>
      </c>
      <c r="R12340" s="108">
        <v>555.00699999999995</v>
      </c>
      <c r="S12340" s="108">
        <v>416.00400000000002</v>
      </c>
    </row>
    <row r="12341" spans="1:19" ht="11.25" thickBot="1" x14ac:dyDescent="0.2">
      <c r="A12341" s="112"/>
    </row>
    <row r="12342" spans="1:19" ht="11.25" thickBot="1" x14ac:dyDescent="0.2">
      <c r="A12342" s="107">
        <v>3</v>
      </c>
      <c r="B12342" s="132">
        <v>0.7478703703703703</v>
      </c>
      <c r="C12342" s="108">
        <v>105227.08</v>
      </c>
      <c r="D12342" s="108">
        <v>21235.817999999999</v>
      </c>
      <c r="E12342" s="145">
        <v>22188.81</v>
      </c>
      <c r="F12342" s="145">
        <v>873042.45</v>
      </c>
      <c r="G12342" s="108">
        <v>21</v>
      </c>
      <c r="H12342" s="108">
        <v>46</v>
      </c>
      <c r="I12342" s="108">
        <v>1121900.8</v>
      </c>
      <c r="J12342" s="141" t="s">
        <v>9695</v>
      </c>
      <c r="K12342" s="145">
        <v>173109.23</v>
      </c>
      <c r="L12342" s="134" t="s">
        <v>9696</v>
      </c>
      <c r="M12342" s="108">
        <v>768.01400000000001</v>
      </c>
      <c r="N12342" s="108">
        <v>5051.6120000000001</v>
      </c>
      <c r="O12342" s="108">
        <v>7</v>
      </c>
      <c r="P12342" s="108">
        <v>95</v>
      </c>
      <c r="Q12342" s="108">
        <v>636.01</v>
      </c>
      <c r="R12342" s="108">
        <v>552.00699999999995</v>
      </c>
      <c r="S12342" s="108">
        <v>418.00400000000002</v>
      </c>
    </row>
    <row r="12343" spans="1:19" ht="11.25" thickBot="1" x14ac:dyDescent="0.2">
      <c r="A12343" s="112"/>
    </row>
    <row r="12344" spans="1:19" ht="11.25" thickBot="1" x14ac:dyDescent="0.2">
      <c r="A12344" s="135" t="s">
        <v>362</v>
      </c>
      <c r="B12344" s="112"/>
      <c r="C12344" s="136">
        <v>105668.31</v>
      </c>
      <c r="D12344" s="136">
        <v>21462.05</v>
      </c>
      <c r="E12344" s="140">
        <v>22094.377</v>
      </c>
      <c r="F12344" s="140">
        <v>871795.51</v>
      </c>
      <c r="G12344" s="136">
        <v>18</v>
      </c>
      <c r="H12344" s="136">
        <v>48.667000000000002</v>
      </c>
      <c r="I12344" s="136">
        <v>1124174.3999999999</v>
      </c>
      <c r="J12344" s="141" t="s">
        <v>9697</v>
      </c>
      <c r="K12344" s="140">
        <v>172480.05</v>
      </c>
      <c r="L12344" s="134" t="s">
        <v>9698</v>
      </c>
      <c r="M12344" s="136">
        <v>777.01499999999999</v>
      </c>
      <c r="N12344" s="136">
        <v>5013.9369999999999</v>
      </c>
      <c r="O12344" s="136">
        <v>8</v>
      </c>
      <c r="P12344" s="136">
        <v>108.334</v>
      </c>
      <c r="Q12344" s="136">
        <v>623.67600000000004</v>
      </c>
      <c r="R12344" s="136">
        <v>553.00699999999995</v>
      </c>
      <c r="S12344" s="136">
        <v>423.67099999999999</v>
      </c>
    </row>
    <row r="12345" spans="1:19" ht="11.25" thickBot="1" x14ac:dyDescent="0.2">
      <c r="A12345" s="112"/>
    </row>
    <row r="12346" spans="1:19" ht="11.25" thickBot="1" x14ac:dyDescent="0.2">
      <c r="A12346" s="138" t="s">
        <v>364</v>
      </c>
      <c r="B12346" s="112"/>
      <c r="C12346" s="136">
        <v>609.54700000000003</v>
      </c>
      <c r="D12346" s="136">
        <v>214.40700000000001</v>
      </c>
      <c r="E12346" s="140">
        <v>162.697</v>
      </c>
      <c r="F12346" s="140">
        <v>1133.4870000000001</v>
      </c>
      <c r="G12346" s="136">
        <v>3</v>
      </c>
      <c r="H12346" s="136">
        <v>4.6189999999999998</v>
      </c>
      <c r="I12346" s="136">
        <v>2257.7280000000001</v>
      </c>
      <c r="J12346" s="141" t="s">
        <v>9699</v>
      </c>
      <c r="K12346" s="140">
        <v>772.43100000000004</v>
      </c>
      <c r="L12346" s="134" t="s">
        <v>9700</v>
      </c>
      <c r="M12346" s="136">
        <v>37.323999999999998</v>
      </c>
      <c r="N12346" s="136">
        <v>47.491</v>
      </c>
      <c r="O12346" s="136">
        <v>1</v>
      </c>
      <c r="P12346" s="136">
        <v>11.59</v>
      </c>
      <c r="Q12346" s="136">
        <v>28.571999999999999</v>
      </c>
      <c r="R12346" s="136">
        <v>1.732</v>
      </c>
      <c r="S12346" s="136">
        <v>11.59</v>
      </c>
    </row>
    <row r="12347" spans="1:19" ht="11.25" thickBot="1" x14ac:dyDescent="0.2">
      <c r="A12347" s="112"/>
    </row>
    <row r="12348" spans="1:19" ht="11.25" thickBot="1" x14ac:dyDescent="0.2">
      <c r="A12348" s="139" t="s">
        <v>366</v>
      </c>
      <c r="B12348" s="112"/>
      <c r="C12348" s="136">
        <v>0.57699999999999996</v>
      </c>
      <c r="D12348" s="136">
        <v>0.999</v>
      </c>
      <c r="E12348" s="140">
        <v>0.73599999999999999</v>
      </c>
      <c r="F12348" s="140">
        <v>0.13</v>
      </c>
      <c r="G12348" s="136">
        <v>16.667000000000002</v>
      </c>
      <c r="H12348" s="136">
        <v>9.4909999999999997</v>
      </c>
      <c r="I12348" s="136">
        <v>0.20100000000000001</v>
      </c>
      <c r="J12348" s="141" t="s">
        <v>9701</v>
      </c>
      <c r="K12348" s="140">
        <v>0.44800000000000001</v>
      </c>
      <c r="L12348" s="134" t="s">
        <v>955</v>
      </c>
      <c r="M12348" s="136">
        <v>4.8040000000000003</v>
      </c>
      <c r="N12348" s="136">
        <v>0.94699999999999995</v>
      </c>
      <c r="O12348" s="136">
        <v>12.5</v>
      </c>
      <c r="P12348" s="136">
        <v>10.699</v>
      </c>
      <c r="Q12348" s="136">
        <v>4.5810000000000004</v>
      </c>
      <c r="R12348" s="136">
        <v>0.313</v>
      </c>
      <c r="S12348" s="136">
        <v>2.7360000000000002</v>
      </c>
    </row>
    <row r="12349" spans="1:19" ht="11.25" thickBot="1" x14ac:dyDescent="0.2">
      <c r="A12349" s="112"/>
    </row>
    <row r="12350" spans="1:19" ht="11.25" thickBot="1" x14ac:dyDescent="0.2">
      <c r="A12350" s="106" t="s">
        <v>357</v>
      </c>
      <c r="B12350" s="106" t="s">
        <v>358</v>
      </c>
      <c r="C12350" s="131" t="s">
        <v>34</v>
      </c>
      <c r="D12350" s="131" t="s">
        <v>35</v>
      </c>
      <c r="E12350" s="130" t="s">
        <v>36</v>
      </c>
      <c r="F12350" s="130" t="s">
        <v>37</v>
      </c>
      <c r="G12350" s="130" t="s">
        <v>38</v>
      </c>
      <c r="H12350" s="130" t="s">
        <v>39</v>
      </c>
      <c r="I12350" s="130" t="s">
        <v>40</v>
      </c>
      <c r="J12350" s="130" t="s">
        <v>41</v>
      </c>
      <c r="K12350" s="130" t="s">
        <v>42</v>
      </c>
      <c r="L12350" s="130" t="s">
        <v>43</v>
      </c>
      <c r="M12350" s="130" t="s">
        <v>44</v>
      </c>
      <c r="N12350" s="130" t="s">
        <v>45</v>
      </c>
      <c r="O12350" s="130" t="s">
        <v>46</v>
      </c>
      <c r="P12350" s="130" t="s">
        <v>47</v>
      </c>
      <c r="Q12350" s="130" t="s">
        <v>48</v>
      </c>
      <c r="R12350" s="130" t="s">
        <v>49</v>
      </c>
      <c r="S12350" s="130" t="s">
        <v>50</v>
      </c>
    </row>
    <row r="12351" spans="1:19" ht="11.25" thickBot="1" x14ac:dyDescent="0.2">
      <c r="A12351" s="107">
        <v>1</v>
      </c>
      <c r="B12351" s="132">
        <v>0.74751157407407398</v>
      </c>
      <c r="C12351" s="145">
        <v>387476.11</v>
      </c>
      <c r="D12351" s="134" t="s">
        <v>9702</v>
      </c>
      <c r="E12351" s="108">
        <v>4585.5050000000001</v>
      </c>
      <c r="F12351" s="108">
        <v>1237.037</v>
      </c>
      <c r="G12351" s="108">
        <v>3</v>
      </c>
      <c r="H12351" s="108">
        <v>16182.281999999999</v>
      </c>
      <c r="I12351" s="108">
        <v>125041.12</v>
      </c>
      <c r="J12351" s="108">
        <v>805237.75</v>
      </c>
      <c r="K12351" s="108">
        <v>10396.593000000001</v>
      </c>
      <c r="L12351" s="108">
        <v>20123.714</v>
      </c>
      <c r="M12351" s="108">
        <v>3103.2310000000002</v>
      </c>
      <c r="N12351" s="108">
        <v>2077.1039999999998</v>
      </c>
      <c r="O12351" s="108">
        <v>367.00299999999999</v>
      </c>
      <c r="P12351" s="108">
        <v>455.005</v>
      </c>
      <c r="Q12351" s="108">
        <v>381.00299999999999</v>
      </c>
      <c r="R12351" s="108">
        <v>412.00400000000002</v>
      </c>
      <c r="S12351" s="108">
        <v>414.00400000000002</v>
      </c>
    </row>
    <row r="12352" spans="1:19" ht="11.25" thickBot="1" x14ac:dyDescent="0.2">
      <c r="A12352" s="112"/>
    </row>
    <row r="12353" spans="1:19" ht="11.25" thickBot="1" x14ac:dyDescent="0.2">
      <c r="A12353" s="107">
        <v>2</v>
      </c>
      <c r="B12353" s="132">
        <v>0.74769675925925927</v>
      </c>
      <c r="C12353" s="145">
        <v>391622.56</v>
      </c>
      <c r="D12353" s="134" t="s">
        <v>9703</v>
      </c>
      <c r="E12353" s="108">
        <v>4573.5020000000004</v>
      </c>
      <c r="F12353" s="108">
        <v>1177.0329999999999</v>
      </c>
      <c r="G12353" s="108">
        <v>2</v>
      </c>
      <c r="H12353" s="108">
        <v>16401.454000000002</v>
      </c>
      <c r="I12353" s="108">
        <v>124822.82</v>
      </c>
      <c r="J12353" s="108">
        <v>803315.64</v>
      </c>
      <c r="K12353" s="108">
        <v>10519.655000000001</v>
      </c>
      <c r="L12353" s="108">
        <v>20080.672999999999</v>
      </c>
      <c r="M12353" s="108">
        <v>2850.1950000000002</v>
      </c>
      <c r="N12353" s="108">
        <v>2044.1</v>
      </c>
      <c r="O12353" s="108">
        <v>305.00200000000001</v>
      </c>
      <c r="P12353" s="108">
        <v>427.00400000000002</v>
      </c>
      <c r="Q12353" s="108">
        <v>373.00299999999999</v>
      </c>
      <c r="R12353" s="108">
        <v>385.00400000000002</v>
      </c>
      <c r="S12353" s="108">
        <v>430.00400000000002</v>
      </c>
    </row>
    <row r="12354" spans="1:19" ht="11.25" thickBot="1" x14ac:dyDescent="0.2">
      <c r="A12354" s="112"/>
    </row>
    <row r="12355" spans="1:19" ht="11.25" thickBot="1" x14ac:dyDescent="0.2">
      <c r="A12355" s="107">
        <v>3</v>
      </c>
      <c r="B12355" s="132">
        <v>0.7478703703703703</v>
      </c>
      <c r="C12355" s="145">
        <v>392808.58</v>
      </c>
      <c r="D12355" s="134" t="s">
        <v>9704</v>
      </c>
      <c r="E12355" s="108">
        <v>4548.4970000000003</v>
      </c>
      <c r="F12355" s="108">
        <v>1167.0329999999999</v>
      </c>
      <c r="G12355" s="108">
        <v>2</v>
      </c>
      <c r="H12355" s="108">
        <v>16118.233</v>
      </c>
      <c r="I12355" s="108">
        <v>125637.7</v>
      </c>
      <c r="J12355" s="108">
        <v>804183.16</v>
      </c>
      <c r="K12355" s="108">
        <v>10430.61</v>
      </c>
      <c r="L12355" s="108">
        <v>19860.462</v>
      </c>
      <c r="M12355" s="108">
        <v>2954.2089999999998</v>
      </c>
      <c r="N12355" s="108">
        <v>2030.0989999999999</v>
      </c>
      <c r="O12355" s="108">
        <v>300.00200000000001</v>
      </c>
      <c r="P12355" s="108">
        <v>413.00400000000002</v>
      </c>
      <c r="Q12355" s="108">
        <v>350.00299999999999</v>
      </c>
      <c r="R12355" s="108">
        <v>402.00400000000002</v>
      </c>
      <c r="S12355" s="108">
        <v>425.00400000000002</v>
      </c>
    </row>
    <row r="12356" spans="1:19" ht="11.25" thickBot="1" x14ac:dyDescent="0.2">
      <c r="A12356" s="112"/>
    </row>
    <row r="12357" spans="1:19" ht="11.25" thickBot="1" x14ac:dyDescent="0.2">
      <c r="A12357" s="135" t="s">
        <v>362</v>
      </c>
      <c r="B12357" s="112"/>
      <c r="C12357" s="140">
        <v>390635.75</v>
      </c>
      <c r="D12357" s="134" t="s">
        <v>9705</v>
      </c>
      <c r="E12357" s="136">
        <v>4569.1679999999997</v>
      </c>
      <c r="F12357" s="136">
        <v>1193.701</v>
      </c>
      <c r="G12357" s="136">
        <v>2.3330000000000002</v>
      </c>
      <c r="H12357" s="136">
        <v>16233.99</v>
      </c>
      <c r="I12357" s="136">
        <v>125167.21</v>
      </c>
      <c r="J12357" s="136">
        <v>804245.52</v>
      </c>
      <c r="K12357" s="136">
        <v>10448.953</v>
      </c>
      <c r="L12357" s="136">
        <v>20021.616000000002</v>
      </c>
      <c r="M12357" s="136">
        <v>2969.212</v>
      </c>
      <c r="N12357" s="136">
        <v>2050.4340000000002</v>
      </c>
      <c r="O12357" s="136">
        <v>324.00299999999999</v>
      </c>
      <c r="P12357" s="136">
        <v>431.67099999999999</v>
      </c>
      <c r="Q12357" s="136">
        <v>368.00299999999999</v>
      </c>
      <c r="R12357" s="136">
        <v>399.67099999999999</v>
      </c>
      <c r="S12357" s="136">
        <v>423.00400000000002</v>
      </c>
    </row>
    <row r="12358" spans="1:19" ht="11.25" thickBot="1" x14ac:dyDescent="0.2">
      <c r="A12358" s="112"/>
    </row>
    <row r="12359" spans="1:19" ht="11.25" thickBot="1" x14ac:dyDescent="0.2">
      <c r="A12359" s="138" t="s">
        <v>364</v>
      </c>
      <c r="B12359" s="112"/>
      <c r="C12359" s="140">
        <v>2799.8519999999999</v>
      </c>
      <c r="D12359" s="134" t="s">
        <v>9706</v>
      </c>
      <c r="E12359" s="136">
        <v>18.881</v>
      </c>
      <c r="F12359" s="136">
        <v>37.862000000000002</v>
      </c>
      <c r="G12359" s="136">
        <v>0.57699999999999996</v>
      </c>
      <c r="H12359" s="136">
        <v>148.52199999999999</v>
      </c>
      <c r="I12359" s="136">
        <v>421.81700000000001</v>
      </c>
      <c r="J12359" s="136">
        <v>962.57</v>
      </c>
      <c r="K12359" s="136">
        <v>63.548000000000002</v>
      </c>
      <c r="L12359" s="136">
        <v>141.21299999999999</v>
      </c>
      <c r="M12359" s="136">
        <v>127.18300000000001</v>
      </c>
      <c r="N12359" s="136">
        <v>24.134</v>
      </c>
      <c r="O12359" s="136">
        <v>37.323999999999998</v>
      </c>
      <c r="P12359" s="136">
        <v>21.385999999999999</v>
      </c>
      <c r="Q12359" s="136">
        <v>16.094000000000001</v>
      </c>
      <c r="R12359" s="136">
        <v>13.651</v>
      </c>
      <c r="S12359" s="136">
        <v>8.1859999999999999</v>
      </c>
    </row>
    <row r="12360" spans="1:19" ht="11.25" thickBot="1" x14ac:dyDescent="0.2">
      <c r="A12360" s="112"/>
    </row>
    <row r="12361" spans="1:19" ht="11.25" thickBot="1" x14ac:dyDescent="0.2">
      <c r="A12361" s="139" t="s">
        <v>366</v>
      </c>
      <c r="B12361" s="112"/>
      <c r="C12361" s="140">
        <v>0.71699999999999997</v>
      </c>
      <c r="D12361" s="134" t="s">
        <v>4367</v>
      </c>
      <c r="E12361" s="136">
        <v>0.41299999999999998</v>
      </c>
      <c r="F12361" s="136">
        <v>3.1720000000000002</v>
      </c>
      <c r="G12361" s="136">
        <v>24.744</v>
      </c>
      <c r="H12361" s="136">
        <v>0.91500000000000004</v>
      </c>
      <c r="I12361" s="136">
        <v>0.33700000000000002</v>
      </c>
      <c r="J12361" s="136">
        <v>0.12</v>
      </c>
      <c r="K12361" s="136">
        <v>0.60799999999999998</v>
      </c>
      <c r="L12361" s="136">
        <v>0.70499999999999996</v>
      </c>
      <c r="M12361" s="136">
        <v>4.2830000000000004</v>
      </c>
      <c r="N12361" s="136">
        <v>1.177</v>
      </c>
      <c r="O12361" s="136">
        <v>11.52</v>
      </c>
      <c r="P12361" s="136">
        <v>4.9539999999999997</v>
      </c>
      <c r="Q12361" s="136">
        <v>4.3730000000000002</v>
      </c>
      <c r="R12361" s="136">
        <v>3.415</v>
      </c>
      <c r="S12361" s="136">
        <v>1.9350000000000001</v>
      </c>
    </row>
    <row r="12362" spans="1:19" ht="11.25" thickBot="1" x14ac:dyDescent="0.2">
      <c r="A12362" s="112"/>
    </row>
    <row r="12363" spans="1:19" ht="11.25" thickBot="1" x14ac:dyDescent="0.2">
      <c r="A12363" s="106" t="s">
        <v>357</v>
      </c>
      <c r="B12363" s="106" t="s">
        <v>358</v>
      </c>
      <c r="C12363" s="130" t="s">
        <v>51</v>
      </c>
      <c r="D12363" s="130" t="s">
        <v>52</v>
      </c>
      <c r="E12363" s="130" t="s">
        <v>53</v>
      </c>
      <c r="F12363" s="130" t="s">
        <v>54</v>
      </c>
      <c r="G12363" s="130" t="s">
        <v>55</v>
      </c>
      <c r="H12363" s="130" t="s">
        <v>56</v>
      </c>
      <c r="I12363" s="130" t="s">
        <v>57</v>
      </c>
      <c r="J12363" s="130" t="s">
        <v>58</v>
      </c>
      <c r="K12363" s="130" t="s">
        <v>59</v>
      </c>
      <c r="L12363" s="130" t="s">
        <v>60</v>
      </c>
      <c r="M12363" s="130" t="s">
        <v>61</v>
      </c>
      <c r="N12363" s="130" t="s">
        <v>62</v>
      </c>
      <c r="O12363" s="130" t="s">
        <v>63</v>
      </c>
      <c r="P12363" s="130" t="s">
        <v>64</v>
      </c>
      <c r="Q12363" s="131" t="s">
        <v>65</v>
      </c>
      <c r="R12363" s="131" t="s">
        <v>66</v>
      </c>
      <c r="S12363" s="130" t="s">
        <v>67</v>
      </c>
    </row>
    <row r="12364" spans="1:19" ht="11.25" thickBot="1" x14ac:dyDescent="0.2">
      <c r="A12364" s="107">
        <v>1</v>
      </c>
      <c r="B12364" s="132">
        <v>0.74751157407407398</v>
      </c>
      <c r="C12364" s="108">
        <v>349.00299999999999</v>
      </c>
      <c r="D12364" s="108">
        <v>359.00299999999999</v>
      </c>
      <c r="E12364" s="108">
        <v>157.001</v>
      </c>
      <c r="F12364" s="108">
        <v>189.001</v>
      </c>
      <c r="G12364" s="108">
        <v>118</v>
      </c>
      <c r="H12364" s="108">
        <v>174.001</v>
      </c>
      <c r="I12364" s="108">
        <v>1852.0820000000001</v>
      </c>
      <c r="J12364" s="108">
        <v>2599.1619999999998</v>
      </c>
      <c r="K12364" s="108">
        <v>4016.3870000000002</v>
      </c>
      <c r="L12364" s="108">
        <v>5</v>
      </c>
      <c r="M12364" s="108">
        <v>3</v>
      </c>
      <c r="N12364" s="108">
        <v>872.01800000000003</v>
      </c>
      <c r="O12364" s="108">
        <v>318.00200000000001</v>
      </c>
      <c r="P12364" s="108">
        <v>273707.24</v>
      </c>
      <c r="Q12364" s="145">
        <v>1748625.9</v>
      </c>
      <c r="R12364" s="134" t="s">
        <v>9707</v>
      </c>
      <c r="S12364" s="108">
        <v>2601.1619999999998</v>
      </c>
    </row>
    <row r="12365" spans="1:19" ht="11.25" thickBot="1" x14ac:dyDescent="0.2">
      <c r="A12365" s="112"/>
    </row>
    <row r="12366" spans="1:19" ht="11.25" thickBot="1" x14ac:dyDescent="0.2">
      <c r="A12366" s="107">
        <v>2</v>
      </c>
      <c r="B12366" s="132">
        <v>0.74769675925925927</v>
      </c>
      <c r="C12366" s="108">
        <v>349.00299999999999</v>
      </c>
      <c r="D12366" s="108">
        <v>326.00299999999999</v>
      </c>
      <c r="E12366" s="108">
        <v>127</v>
      </c>
      <c r="F12366" s="108">
        <v>199.001</v>
      </c>
      <c r="G12366" s="108">
        <v>124</v>
      </c>
      <c r="H12366" s="108">
        <v>183.001</v>
      </c>
      <c r="I12366" s="108">
        <v>1823.08</v>
      </c>
      <c r="J12366" s="108">
        <v>2621.165</v>
      </c>
      <c r="K12366" s="108">
        <v>3766.34</v>
      </c>
      <c r="L12366" s="108">
        <v>5</v>
      </c>
      <c r="M12366" s="108">
        <v>7</v>
      </c>
      <c r="N12366" s="108">
        <v>880.01900000000001</v>
      </c>
      <c r="O12366" s="108">
        <v>298.00200000000001</v>
      </c>
      <c r="P12366" s="108">
        <v>274248.28999999998</v>
      </c>
      <c r="Q12366" s="145">
        <v>1778647.7</v>
      </c>
      <c r="R12366" s="134" t="s">
        <v>9708</v>
      </c>
      <c r="S12366" s="108">
        <v>2749.181</v>
      </c>
    </row>
    <row r="12367" spans="1:19" ht="11.25" thickBot="1" x14ac:dyDescent="0.2">
      <c r="A12367" s="112"/>
    </row>
    <row r="12368" spans="1:19" ht="11.25" thickBot="1" x14ac:dyDescent="0.2">
      <c r="A12368" s="107">
        <v>3</v>
      </c>
      <c r="B12368" s="132">
        <v>0.7478703703703703</v>
      </c>
      <c r="C12368" s="108">
        <v>342.00299999999999</v>
      </c>
      <c r="D12368" s="108">
        <v>350.00299999999999</v>
      </c>
      <c r="E12368" s="108">
        <v>137</v>
      </c>
      <c r="F12368" s="108">
        <v>225.001</v>
      </c>
      <c r="G12368" s="108">
        <v>120</v>
      </c>
      <c r="H12368" s="108">
        <v>188.001</v>
      </c>
      <c r="I12368" s="108">
        <v>1809.079</v>
      </c>
      <c r="J12368" s="108">
        <v>2608.163</v>
      </c>
      <c r="K12368" s="108">
        <v>3785.3440000000001</v>
      </c>
      <c r="L12368" s="108">
        <v>8</v>
      </c>
      <c r="M12368" s="108">
        <v>7</v>
      </c>
      <c r="N12368" s="108">
        <v>898.01900000000001</v>
      </c>
      <c r="O12368" s="108">
        <v>351.00299999999999</v>
      </c>
      <c r="P12368" s="108">
        <v>273689</v>
      </c>
      <c r="Q12368" s="145">
        <v>1790046.7</v>
      </c>
      <c r="R12368" s="134" t="s">
        <v>9709</v>
      </c>
      <c r="S12368" s="108">
        <v>2854.1950000000002</v>
      </c>
    </row>
    <row r="12369" spans="1:19" ht="11.25" thickBot="1" x14ac:dyDescent="0.2">
      <c r="A12369" s="112"/>
    </row>
    <row r="12370" spans="1:19" ht="11.25" thickBot="1" x14ac:dyDescent="0.2">
      <c r="A12370" s="135" t="s">
        <v>362</v>
      </c>
      <c r="B12370" s="112"/>
      <c r="C12370" s="136">
        <v>346.67</v>
      </c>
      <c r="D12370" s="136">
        <v>345.00299999999999</v>
      </c>
      <c r="E12370" s="136">
        <v>140.334</v>
      </c>
      <c r="F12370" s="136">
        <v>204.334</v>
      </c>
      <c r="G12370" s="136">
        <v>120.667</v>
      </c>
      <c r="H12370" s="136">
        <v>181.667</v>
      </c>
      <c r="I12370" s="136">
        <v>1828.08</v>
      </c>
      <c r="J12370" s="136">
        <v>2609.4969999999998</v>
      </c>
      <c r="K12370" s="136">
        <v>3856.0239999999999</v>
      </c>
      <c r="L12370" s="136">
        <v>6</v>
      </c>
      <c r="M12370" s="136">
        <v>5.6669999999999998</v>
      </c>
      <c r="N12370" s="136">
        <v>883.35199999999998</v>
      </c>
      <c r="O12370" s="136">
        <v>322.33600000000001</v>
      </c>
      <c r="P12370" s="136">
        <v>273881.51</v>
      </c>
      <c r="Q12370" s="140">
        <v>1772440.1</v>
      </c>
      <c r="R12370" s="134" t="s">
        <v>9710</v>
      </c>
      <c r="S12370" s="136">
        <v>2734.846</v>
      </c>
    </row>
    <row r="12371" spans="1:19" ht="11.25" thickBot="1" x14ac:dyDescent="0.2">
      <c r="A12371" s="112"/>
    </row>
    <row r="12372" spans="1:19" ht="11.25" thickBot="1" x14ac:dyDescent="0.2">
      <c r="A12372" s="138" t="s">
        <v>364</v>
      </c>
      <c r="B12372" s="112"/>
      <c r="C12372" s="136">
        <v>4.0419999999999998</v>
      </c>
      <c r="D12372" s="136">
        <v>17.059000000000001</v>
      </c>
      <c r="E12372" s="136">
        <v>15.275</v>
      </c>
      <c r="F12372" s="136">
        <v>18.582999999999998</v>
      </c>
      <c r="G12372" s="136">
        <v>3.0550000000000002</v>
      </c>
      <c r="H12372" s="136">
        <v>7.0949999999999998</v>
      </c>
      <c r="I12372" s="136">
        <v>21.934000000000001</v>
      </c>
      <c r="J12372" s="136">
        <v>11.061999999999999</v>
      </c>
      <c r="K12372" s="136">
        <v>139.203</v>
      </c>
      <c r="L12372" s="136">
        <v>1.732</v>
      </c>
      <c r="M12372" s="136">
        <v>2.3090000000000002</v>
      </c>
      <c r="N12372" s="136">
        <v>13.317</v>
      </c>
      <c r="O12372" s="136">
        <v>26.765000000000001</v>
      </c>
      <c r="P12372" s="136">
        <v>317.76799999999997</v>
      </c>
      <c r="Q12372" s="140">
        <v>21396.738000000001</v>
      </c>
      <c r="R12372" s="134" t="s">
        <v>9711</v>
      </c>
      <c r="S12372" s="136">
        <v>127.124</v>
      </c>
    </row>
    <row r="12373" spans="1:19" ht="11.25" thickBot="1" x14ac:dyDescent="0.2">
      <c r="A12373" s="112"/>
    </row>
    <row r="12374" spans="1:19" ht="11.25" thickBot="1" x14ac:dyDescent="0.2">
      <c r="A12374" s="139" t="s">
        <v>366</v>
      </c>
      <c r="B12374" s="112"/>
      <c r="C12374" s="136">
        <v>1.1659999999999999</v>
      </c>
      <c r="D12374" s="136">
        <v>4.9450000000000003</v>
      </c>
      <c r="E12374" s="136">
        <v>10.885</v>
      </c>
      <c r="F12374" s="136">
        <v>9.0950000000000006</v>
      </c>
      <c r="G12374" s="136">
        <v>2.532</v>
      </c>
      <c r="H12374" s="136">
        <v>3.9049999999999998</v>
      </c>
      <c r="I12374" s="136">
        <v>1.2</v>
      </c>
      <c r="J12374" s="136">
        <v>0.42399999999999999</v>
      </c>
      <c r="K12374" s="136">
        <v>3.61</v>
      </c>
      <c r="L12374" s="136">
        <v>28.867999999999999</v>
      </c>
      <c r="M12374" s="136">
        <v>40.753999999999998</v>
      </c>
      <c r="N12374" s="136">
        <v>1.508</v>
      </c>
      <c r="O12374" s="136">
        <v>8.3030000000000008</v>
      </c>
      <c r="P12374" s="136">
        <v>0.11600000000000001</v>
      </c>
      <c r="Q12374" s="140">
        <v>1.2070000000000001</v>
      </c>
      <c r="R12374" s="134" t="s">
        <v>4373</v>
      </c>
      <c r="S12374" s="136">
        <v>4.6479999999999997</v>
      </c>
    </row>
    <row r="12375" spans="1:19" ht="11.25" thickBot="1" x14ac:dyDescent="0.2">
      <c r="A12375" s="112"/>
    </row>
    <row r="12376" spans="1:19" ht="11.25" thickBot="1" x14ac:dyDescent="0.2">
      <c r="A12376" s="106" t="s">
        <v>357</v>
      </c>
      <c r="B12376" s="106" t="s">
        <v>358</v>
      </c>
      <c r="C12376" s="130" t="s">
        <v>68</v>
      </c>
    </row>
    <row r="12377" spans="1:19" ht="11.25" thickBot="1" x14ac:dyDescent="0.2">
      <c r="A12377" s="107">
        <v>1</v>
      </c>
      <c r="B12377" s="132">
        <v>0.74751157407407398</v>
      </c>
      <c r="C12377" s="108">
        <v>781.01499999999999</v>
      </c>
    </row>
    <row r="12378" spans="1:19" ht="11.25" thickBot="1" x14ac:dyDescent="0.2">
      <c r="A12378" s="112"/>
    </row>
    <row r="12379" spans="1:19" ht="11.25" thickBot="1" x14ac:dyDescent="0.2">
      <c r="A12379" s="107">
        <v>2</v>
      </c>
      <c r="B12379" s="132">
        <v>0.74769675925925927</v>
      </c>
      <c r="C12379" s="108">
        <v>688.01099999999997</v>
      </c>
    </row>
    <row r="12380" spans="1:19" ht="11.25" thickBot="1" x14ac:dyDescent="0.2">
      <c r="A12380" s="112"/>
    </row>
    <row r="12381" spans="1:19" ht="11.25" thickBot="1" x14ac:dyDescent="0.2">
      <c r="A12381" s="107">
        <v>3</v>
      </c>
      <c r="B12381" s="132">
        <v>0.7478703703703703</v>
      </c>
      <c r="C12381" s="108">
        <v>789.01499999999999</v>
      </c>
    </row>
    <row r="12382" spans="1:19" ht="11.25" thickBot="1" x14ac:dyDescent="0.2">
      <c r="A12382" s="112"/>
    </row>
    <row r="12383" spans="1:19" ht="11.25" thickBot="1" x14ac:dyDescent="0.2">
      <c r="A12383" s="135" t="s">
        <v>362</v>
      </c>
      <c r="B12383" s="112"/>
      <c r="C12383" s="136">
        <v>752.68</v>
      </c>
    </row>
    <row r="12384" spans="1:19" ht="11.25" thickBot="1" x14ac:dyDescent="0.2">
      <c r="A12384" s="112"/>
    </row>
    <row r="12385" spans="1:19" ht="11.25" thickBot="1" x14ac:dyDescent="0.2">
      <c r="A12385" s="138" t="s">
        <v>364</v>
      </c>
      <c r="B12385" s="112"/>
      <c r="C12385" s="136">
        <v>56.148000000000003</v>
      </c>
    </row>
    <row r="12386" spans="1:19" ht="11.25" thickBot="1" x14ac:dyDescent="0.2">
      <c r="A12386" s="112"/>
    </row>
    <row r="12387" spans="1:19" ht="11.25" thickBot="1" x14ac:dyDescent="0.2">
      <c r="A12387" s="139" t="s">
        <v>366</v>
      </c>
      <c r="B12387" s="112"/>
      <c r="C12387" s="136">
        <v>7.46</v>
      </c>
    </row>
    <row r="12388" spans="1:19" ht="10.5" x14ac:dyDescent="0.15">
      <c r="A12388" s="112"/>
    </row>
    <row r="12389" spans="1:19" x14ac:dyDescent="0.15">
      <c r="A12389" s="129"/>
      <c r="B12389" s="86" t="s">
        <v>4374</v>
      </c>
    </row>
    <row r="12390" spans="1:19" ht="9.75" thickBot="1" x14ac:dyDescent="0.2">
      <c r="A12390" s="81" t="s">
        <v>5871</v>
      </c>
    </row>
    <row r="12391" spans="1:19" ht="11.25" thickBot="1" x14ac:dyDescent="0.2">
      <c r="A12391" s="106" t="s">
        <v>357</v>
      </c>
      <c r="B12391" s="106" t="s">
        <v>358</v>
      </c>
      <c r="C12391" s="130" t="s">
        <v>0</v>
      </c>
      <c r="D12391" s="130" t="s">
        <v>1</v>
      </c>
      <c r="E12391" s="130" t="s">
        <v>2</v>
      </c>
      <c r="F12391" s="130" t="s">
        <v>3</v>
      </c>
      <c r="G12391" s="130" t="s">
        <v>4</v>
      </c>
      <c r="H12391" s="130" t="s">
        <v>5</v>
      </c>
      <c r="I12391" s="131" t="s">
        <v>6</v>
      </c>
      <c r="J12391" s="131" t="s">
        <v>7</v>
      </c>
      <c r="K12391" s="130" t="s">
        <v>8</v>
      </c>
      <c r="L12391" s="130" t="s">
        <v>9</v>
      </c>
      <c r="M12391" s="130" t="s">
        <v>10</v>
      </c>
      <c r="N12391" s="130" t="s">
        <v>11</v>
      </c>
      <c r="O12391" s="130" t="s">
        <v>12</v>
      </c>
      <c r="P12391" s="130" t="s">
        <v>13</v>
      </c>
      <c r="Q12391" s="130" t="s">
        <v>14</v>
      </c>
      <c r="R12391" s="130" t="s">
        <v>15</v>
      </c>
      <c r="S12391" s="130" t="s">
        <v>16</v>
      </c>
    </row>
    <row r="12392" spans="1:19" ht="11.25" thickBot="1" x14ac:dyDescent="0.2">
      <c r="A12392" s="107">
        <v>1</v>
      </c>
      <c r="B12392" s="132">
        <v>0.75265046296296301</v>
      </c>
      <c r="C12392" s="141" t="s">
        <v>9712</v>
      </c>
      <c r="D12392" s="141" t="s">
        <v>9713</v>
      </c>
      <c r="E12392" s="108">
        <v>1427836</v>
      </c>
      <c r="F12392" s="141" t="s">
        <v>9714</v>
      </c>
      <c r="G12392" s="141" t="s">
        <v>9715</v>
      </c>
      <c r="H12392" s="141" t="s">
        <v>9716</v>
      </c>
      <c r="I12392" s="145">
        <v>17759.565999999999</v>
      </c>
      <c r="J12392" s="134" t="s">
        <v>9717</v>
      </c>
      <c r="K12392" s="141" t="s">
        <v>9718</v>
      </c>
      <c r="L12392" s="108">
        <v>77</v>
      </c>
      <c r="M12392" s="108">
        <v>24910.883999999998</v>
      </c>
      <c r="N12392" s="108">
        <v>46924.786999999997</v>
      </c>
      <c r="O12392" s="141" t="s">
        <v>9719</v>
      </c>
      <c r="P12392" s="108">
        <v>504688.9</v>
      </c>
      <c r="Q12392" s="108">
        <v>7949.5159999999996</v>
      </c>
      <c r="R12392" s="108">
        <v>10749.772999999999</v>
      </c>
      <c r="S12392" s="108">
        <v>64506.712</v>
      </c>
    </row>
    <row r="12393" spans="1:19" ht="11.25" thickBot="1" x14ac:dyDescent="0.2">
      <c r="A12393" s="112"/>
    </row>
    <row r="12394" spans="1:19" ht="11.25" thickBot="1" x14ac:dyDescent="0.2">
      <c r="A12394" s="107">
        <v>2</v>
      </c>
      <c r="B12394" s="132">
        <v>0.75282407407407403</v>
      </c>
      <c r="C12394" s="141" t="s">
        <v>9720</v>
      </c>
      <c r="D12394" s="141" t="s">
        <v>9721</v>
      </c>
      <c r="E12394" s="141" t="s">
        <v>9722</v>
      </c>
      <c r="F12394" s="141" t="s">
        <v>9723</v>
      </c>
      <c r="G12394" s="141" t="s">
        <v>9724</v>
      </c>
      <c r="H12394" s="141" t="s">
        <v>9725</v>
      </c>
      <c r="I12394" s="145">
        <v>18101.861000000001</v>
      </c>
      <c r="J12394" s="134" t="s">
        <v>9726</v>
      </c>
      <c r="K12394" s="141" t="s">
        <v>9727</v>
      </c>
      <c r="L12394" s="108">
        <v>115</v>
      </c>
      <c r="M12394" s="108">
        <v>24762.707999999999</v>
      </c>
      <c r="N12394" s="108">
        <v>47548.197999999997</v>
      </c>
      <c r="O12394" s="141" t="s">
        <v>9728</v>
      </c>
      <c r="P12394" s="108">
        <v>510891.36</v>
      </c>
      <c r="Q12394" s="108">
        <v>7811.4639999999999</v>
      </c>
      <c r="R12394" s="108">
        <v>10740.768</v>
      </c>
      <c r="S12394" s="108">
        <v>64907.955999999998</v>
      </c>
    </row>
    <row r="12395" spans="1:19" ht="11.25" thickBot="1" x14ac:dyDescent="0.2">
      <c r="A12395" s="112"/>
    </row>
    <row r="12396" spans="1:19" ht="11.25" thickBot="1" x14ac:dyDescent="0.2">
      <c r="A12396" s="107">
        <v>3</v>
      </c>
      <c r="B12396" s="132">
        <v>0.75300925925925932</v>
      </c>
      <c r="C12396" s="141" t="s">
        <v>9729</v>
      </c>
      <c r="D12396" s="141" t="s">
        <v>9730</v>
      </c>
      <c r="E12396" s="141" t="s">
        <v>9731</v>
      </c>
      <c r="F12396" s="141" t="s">
        <v>9732</v>
      </c>
      <c r="G12396" s="141" t="s">
        <v>9733</v>
      </c>
      <c r="H12396" s="141" t="s">
        <v>9734</v>
      </c>
      <c r="I12396" s="145">
        <v>18214.958999999999</v>
      </c>
      <c r="J12396" s="134" t="s">
        <v>9735</v>
      </c>
      <c r="K12396" s="141" t="s">
        <v>9736</v>
      </c>
      <c r="L12396" s="108">
        <v>101</v>
      </c>
      <c r="M12396" s="108">
        <v>24818.775000000001</v>
      </c>
      <c r="N12396" s="108">
        <v>47567.241000000002</v>
      </c>
      <c r="O12396" s="141" t="s">
        <v>9737</v>
      </c>
      <c r="P12396" s="108">
        <v>513516.74</v>
      </c>
      <c r="Q12396" s="108">
        <v>7728.433</v>
      </c>
      <c r="R12396" s="108">
        <v>10645.718999999999</v>
      </c>
      <c r="S12396" s="108">
        <v>64751.47</v>
      </c>
    </row>
    <row r="12397" spans="1:19" ht="11.25" thickBot="1" x14ac:dyDescent="0.2">
      <c r="A12397" s="112"/>
    </row>
    <row r="12398" spans="1:19" ht="11.25" thickBot="1" x14ac:dyDescent="0.2">
      <c r="A12398" s="135" t="s">
        <v>362</v>
      </c>
      <c r="B12398" s="112"/>
      <c r="C12398" s="141" t="s">
        <v>9738</v>
      </c>
      <c r="D12398" s="141" t="s">
        <v>9739</v>
      </c>
      <c r="E12398" s="141" t="s">
        <v>9740</v>
      </c>
      <c r="F12398" s="141" t="s">
        <v>9741</v>
      </c>
      <c r="G12398" s="141" t="s">
        <v>9742</v>
      </c>
      <c r="H12398" s="141" t="s">
        <v>9743</v>
      </c>
      <c r="I12398" s="140">
        <v>18025.462</v>
      </c>
      <c r="J12398" s="134" t="s">
        <v>9744</v>
      </c>
      <c r="K12398" s="141" t="s">
        <v>9745</v>
      </c>
      <c r="L12398" s="136">
        <v>97.667000000000002</v>
      </c>
      <c r="M12398" s="136">
        <v>24830.789000000001</v>
      </c>
      <c r="N12398" s="136">
        <v>47346.741999999998</v>
      </c>
      <c r="O12398" s="141" t="s">
        <v>9746</v>
      </c>
      <c r="P12398" s="136">
        <v>509699</v>
      </c>
      <c r="Q12398" s="136">
        <v>7829.8050000000003</v>
      </c>
      <c r="R12398" s="136">
        <v>10712.087</v>
      </c>
      <c r="S12398" s="136">
        <v>64722.046000000002</v>
      </c>
    </row>
    <row r="12399" spans="1:19" ht="11.25" thickBot="1" x14ac:dyDescent="0.2">
      <c r="A12399" s="112"/>
    </row>
    <row r="12400" spans="1:19" ht="11.25" thickBot="1" x14ac:dyDescent="0.2">
      <c r="A12400" s="138" t="s">
        <v>364</v>
      </c>
      <c r="B12400" s="112"/>
      <c r="C12400" s="141" t="s">
        <v>9747</v>
      </c>
      <c r="D12400" s="141" t="s">
        <v>9748</v>
      </c>
      <c r="E12400" s="141" t="s">
        <v>9749</v>
      </c>
      <c r="F12400" s="141" t="s">
        <v>9750</v>
      </c>
      <c r="G12400" s="141" t="s">
        <v>9751</v>
      </c>
      <c r="H12400" s="141" t="s">
        <v>9752</v>
      </c>
      <c r="I12400" s="140">
        <v>237.114</v>
      </c>
      <c r="J12400" s="134" t="s">
        <v>9753</v>
      </c>
      <c r="K12400" s="141" t="s">
        <v>9754</v>
      </c>
      <c r="L12400" s="136">
        <v>19.218</v>
      </c>
      <c r="M12400" s="136">
        <v>74.814999999999998</v>
      </c>
      <c r="N12400" s="136">
        <v>365.548</v>
      </c>
      <c r="O12400" s="141" t="s">
        <v>9755</v>
      </c>
      <c r="P12400" s="136">
        <v>4533.0959999999995</v>
      </c>
      <c r="Q12400" s="136">
        <v>111.67700000000001</v>
      </c>
      <c r="R12400" s="136">
        <v>57.652000000000001</v>
      </c>
      <c r="S12400" s="136">
        <v>202.233</v>
      </c>
    </row>
    <row r="12401" spans="1:19" ht="11.25" thickBot="1" x14ac:dyDescent="0.2">
      <c r="A12401" s="112"/>
    </row>
    <row r="12402" spans="1:19" ht="11.25" thickBot="1" x14ac:dyDescent="0.2">
      <c r="A12402" s="139" t="s">
        <v>366</v>
      </c>
      <c r="B12402" s="112"/>
      <c r="C12402" s="141" t="s">
        <v>1181</v>
      </c>
      <c r="D12402" s="141" t="s">
        <v>2951</v>
      </c>
      <c r="E12402" s="141" t="s">
        <v>3134</v>
      </c>
      <c r="F12402" s="141" t="s">
        <v>9756</v>
      </c>
      <c r="G12402" s="141" t="s">
        <v>9757</v>
      </c>
      <c r="H12402" s="141" t="s">
        <v>9758</v>
      </c>
      <c r="I12402" s="140">
        <v>1.3149999999999999</v>
      </c>
      <c r="J12402" s="134" t="s">
        <v>4420</v>
      </c>
      <c r="K12402" s="141" t="s">
        <v>1664</v>
      </c>
      <c r="L12402" s="136">
        <v>19.677</v>
      </c>
      <c r="M12402" s="136">
        <v>0.30099999999999999</v>
      </c>
      <c r="N12402" s="136">
        <v>0.77200000000000002</v>
      </c>
      <c r="O12402" s="141" t="s">
        <v>5342</v>
      </c>
      <c r="P12402" s="136">
        <v>0.88900000000000001</v>
      </c>
      <c r="Q12402" s="136">
        <v>1.4259999999999999</v>
      </c>
      <c r="R12402" s="136">
        <v>0.53800000000000003</v>
      </c>
      <c r="S12402" s="136">
        <v>0.312</v>
      </c>
    </row>
    <row r="12403" spans="1:19" ht="11.25" thickBot="1" x14ac:dyDescent="0.2">
      <c r="A12403" s="112"/>
    </row>
    <row r="12404" spans="1:19" ht="11.25" thickBot="1" x14ac:dyDescent="0.2">
      <c r="A12404" s="106" t="s">
        <v>357</v>
      </c>
      <c r="B12404" s="106" t="s">
        <v>358</v>
      </c>
      <c r="C12404" s="130" t="s">
        <v>17</v>
      </c>
      <c r="D12404" s="130" t="s">
        <v>18</v>
      </c>
      <c r="E12404" s="131" t="s">
        <v>19</v>
      </c>
      <c r="F12404" s="131" t="s">
        <v>20</v>
      </c>
      <c r="G12404" s="130" t="s">
        <v>21</v>
      </c>
      <c r="H12404" s="130" t="s">
        <v>22</v>
      </c>
      <c r="I12404" s="130" t="s">
        <v>23</v>
      </c>
      <c r="J12404" s="130" t="s">
        <v>24</v>
      </c>
      <c r="K12404" s="131" t="s">
        <v>25</v>
      </c>
      <c r="L12404" s="131" t="s">
        <v>26</v>
      </c>
      <c r="M12404" s="130" t="s">
        <v>27</v>
      </c>
      <c r="N12404" s="130" t="s">
        <v>28</v>
      </c>
      <c r="O12404" s="130" t="s">
        <v>29</v>
      </c>
      <c r="P12404" s="130" t="s">
        <v>30</v>
      </c>
      <c r="Q12404" s="130" t="s">
        <v>31</v>
      </c>
      <c r="R12404" s="130" t="s">
        <v>32</v>
      </c>
      <c r="S12404" s="130" t="s">
        <v>33</v>
      </c>
    </row>
    <row r="12405" spans="1:19" ht="11.25" thickBot="1" x14ac:dyDescent="0.2">
      <c r="A12405" s="107">
        <v>1</v>
      </c>
      <c r="B12405" s="132">
        <v>0.75265046296296301</v>
      </c>
      <c r="C12405" s="108">
        <v>51873.5</v>
      </c>
      <c r="D12405" s="108">
        <v>46919.775999999998</v>
      </c>
      <c r="E12405" s="145">
        <v>21263.846000000001</v>
      </c>
      <c r="F12405" s="145">
        <v>839879.01</v>
      </c>
      <c r="G12405" s="108">
        <v>20</v>
      </c>
      <c r="H12405" s="108">
        <v>163.001</v>
      </c>
      <c r="I12405" s="108">
        <v>343993.71</v>
      </c>
      <c r="J12405" s="141" t="s">
        <v>9759</v>
      </c>
      <c r="K12405" s="145">
        <v>164986.72</v>
      </c>
      <c r="L12405" s="134" t="s">
        <v>9760</v>
      </c>
      <c r="M12405" s="108">
        <v>556.00699999999995</v>
      </c>
      <c r="N12405" s="108">
        <v>6653.0619999999999</v>
      </c>
      <c r="O12405" s="108">
        <v>16</v>
      </c>
      <c r="P12405" s="108">
        <v>240.001</v>
      </c>
      <c r="Q12405" s="108">
        <v>1125.03</v>
      </c>
      <c r="R12405" s="108">
        <v>3482.2910000000002</v>
      </c>
      <c r="S12405" s="108">
        <v>602.00900000000001</v>
      </c>
    </row>
    <row r="12406" spans="1:19" ht="11.25" thickBot="1" x14ac:dyDescent="0.2">
      <c r="A12406" s="112"/>
    </row>
    <row r="12407" spans="1:19" ht="11.25" thickBot="1" x14ac:dyDescent="0.2">
      <c r="A12407" s="107">
        <v>2</v>
      </c>
      <c r="B12407" s="132">
        <v>0.75282407407407403</v>
      </c>
      <c r="C12407" s="108">
        <v>51452.457999999999</v>
      </c>
      <c r="D12407" s="108">
        <v>46589.035000000003</v>
      </c>
      <c r="E12407" s="145">
        <v>21286.87</v>
      </c>
      <c r="F12407" s="145">
        <v>839076.63</v>
      </c>
      <c r="G12407" s="108">
        <v>14</v>
      </c>
      <c r="H12407" s="108">
        <v>167.001</v>
      </c>
      <c r="I12407" s="108">
        <v>343623.67</v>
      </c>
      <c r="J12407" s="141" t="s">
        <v>9761</v>
      </c>
      <c r="K12407" s="145">
        <v>166906.92000000001</v>
      </c>
      <c r="L12407" s="134" t="s">
        <v>9762</v>
      </c>
      <c r="M12407" s="108">
        <v>552.00699999999995</v>
      </c>
      <c r="N12407" s="108">
        <v>6755.0950000000003</v>
      </c>
      <c r="O12407" s="108">
        <v>12</v>
      </c>
      <c r="P12407" s="108">
        <v>237.001</v>
      </c>
      <c r="Q12407" s="108">
        <v>1073.028</v>
      </c>
      <c r="R12407" s="108">
        <v>3353.27</v>
      </c>
      <c r="S12407" s="108">
        <v>577.00800000000004</v>
      </c>
    </row>
    <row r="12408" spans="1:19" ht="11.25" thickBot="1" x14ac:dyDescent="0.2">
      <c r="A12408" s="112"/>
    </row>
    <row r="12409" spans="1:19" ht="11.25" thickBot="1" x14ac:dyDescent="0.2">
      <c r="A12409" s="107">
        <v>3</v>
      </c>
      <c r="B12409" s="132">
        <v>0.75300925925925932</v>
      </c>
      <c r="C12409" s="108">
        <v>51433.411</v>
      </c>
      <c r="D12409" s="108">
        <v>46404.624000000003</v>
      </c>
      <c r="E12409" s="145">
        <v>21460.046999999999</v>
      </c>
      <c r="F12409" s="145">
        <v>841177.87</v>
      </c>
      <c r="G12409" s="108">
        <v>11</v>
      </c>
      <c r="H12409" s="108">
        <v>134</v>
      </c>
      <c r="I12409" s="108">
        <v>342902.94</v>
      </c>
      <c r="J12409" s="141" t="s">
        <v>9763</v>
      </c>
      <c r="K12409" s="145">
        <v>167475.46</v>
      </c>
      <c r="L12409" s="134" t="s">
        <v>9764</v>
      </c>
      <c r="M12409" s="108">
        <v>560.00800000000004</v>
      </c>
      <c r="N12409" s="108">
        <v>6621.0519999999997</v>
      </c>
      <c r="O12409" s="108">
        <v>13</v>
      </c>
      <c r="P12409" s="108">
        <v>243.001</v>
      </c>
      <c r="Q12409" s="108">
        <v>1121.03</v>
      </c>
      <c r="R12409" s="108">
        <v>3457.2869999999998</v>
      </c>
      <c r="S12409" s="108">
        <v>652.01</v>
      </c>
    </row>
    <row r="12410" spans="1:19" ht="11.25" thickBot="1" x14ac:dyDescent="0.2">
      <c r="A12410" s="112"/>
    </row>
    <row r="12411" spans="1:19" ht="11.25" thickBot="1" x14ac:dyDescent="0.2">
      <c r="A12411" s="135" t="s">
        <v>362</v>
      </c>
      <c r="B12411" s="112"/>
      <c r="C12411" s="136">
        <v>51586.457000000002</v>
      </c>
      <c r="D12411" s="136">
        <v>46637.811000000002</v>
      </c>
      <c r="E12411" s="140">
        <v>21336.920999999998</v>
      </c>
      <c r="F12411" s="140">
        <v>840044.51</v>
      </c>
      <c r="G12411" s="136">
        <v>15</v>
      </c>
      <c r="H12411" s="136">
        <v>154.667</v>
      </c>
      <c r="I12411" s="136">
        <v>343506.77</v>
      </c>
      <c r="J12411" s="141" t="s">
        <v>9765</v>
      </c>
      <c r="K12411" s="140">
        <v>166456.37</v>
      </c>
      <c r="L12411" s="134" t="s">
        <v>9766</v>
      </c>
      <c r="M12411" s="136">
        <v>556.00699999999995</v>
      </c>
      <c r="N12411" s="136">
        <v>6676.4030000000002</v>
      </c>
      <c r="O12411" s="136">
        <v>13.667</v>
      </c>
      <c r="P12411" s="136">
        <v>240.001</v>
      </c>
      <c r="Q12411" s="136">
        <v>1106.3630000000001</v>
      </c>
      <c r="R12411" s="136">
        <v>3430.9490000000001</v>
      </c>
      <c r="S12411" s="136">
        <v>610.34199999999998</v>
      </c>
    </row>
    <row r="12412" spans="1:19" ht="11.25" thickBot="1" x14ac:dyDescent="0.2">
      <c r="A12412" s="112"/>
    </row>
    <row r="12413" spans="1:19" ht="11.25" thickBot="1" x14ac:dyDescent="0.2">
      <c r="A12413" s="138" t="s">
        <v>364</v>
      </c>
      <c r="B12413" s="112"/>
      <c r="C12413" s="136">
        <v>248.77</v>
      </c>
      <c r="D12413" s="136">
        <v>261.017</v>
      </c>
      <c r="E12413" s="140">
        <v>107.25</v>
      </c>
      <c r="F12413" s="140">
        <v>1060.3499999999999</v>
      </c>
      <c r="G12413" s="136">
        <v>4.5830000000000002</v>
      </c>
      <c r="H12413" s="136">
        <v>18.009</v>
      </c>
      <c r="I12413" s="136">
        <v>554.69799999999998</v>
      </c>
      <c r="J12413" s="141" t="s">
        <v>9767</v>
      </c>
      <c r="K12413" s="140">
        <v>1304.1120000000001</v>
      </c>
      <c r="L12413" s="134" t="s">
        <v>9768</v>
      </c>
      <c r="M12413" s="136">
        <v>4</v>
      </c>
      <c r="N12413" s="136">
        <v>70.003</v>
      </c>
      <c r="O12413" s="136">
        <v>2.0819999999999999</v>
      </c>
      <c r="P12413" s="136">
        <v>3</v>
      </c>
      <c r="Q12413" s="136">
        <v>28.937999999999999</v>
      </c>
      <c r="R12413" s="136">
        <v>68.424000000000007</v>
      </c>
      <c r="S12413" s="136">
        <v>38.189</v>
      </c>
    </row>
    <row r="12414" spans="1:19" ht="11.25" thickBot="1" x14ac:dyDescent="0.2">
      <c r="A12414" s="112"/>
    </row>
    <row r="12415" spans="1:19" ht="11.25" thickBot="1" x14ac:dyDescent="0.2">
      <c r="A12415" s="139" t="s">
        <v>366</v>
      </c>
      <c r="B12415" s="112"/>
      <c r="C12415" s="136">
        <v>0.48199999999999998</v>
      </c>
      <c r="D12415" s="136">
        <v>0.56000000000000005</v>
      </c>
      <c r="E12415" s="140">
        <v>0.503</v>
      </c>
      <c r="F12415" s="140">
        <v>0.126</v>
      </c>
      <c r="G12415" s="136">
        <v>30.550999999999998</v>
      </c>
      <c r="H12415" s="136">
        <v>11.644</v>
      </c>
      <c r="I12415" s="136">
        <v>0.161</v>
      </c>
      <c r="J12415" s="141" t="s">
        <v>3581</v>
      </c>
      <c r="K12415" s="140">
        <v>0.78300000000000003</v>
      </c>
      <c r="L12415" s="134" t="s">
        <v>1786</v>
      </c>
      <c r="M12415" s="136">
        <v>0.71899999999999997</v>
      </c>
      <c r="N12415" s="136">
        <v>1.0489999999999999</v>
      </c>
      <c r="O12415" s="136">
        <v>15.231999999999999</v>
      </c>
      <c r="P12415" s="136">
        <v>1.25</v>
      </c>
      <c r="Q12415" s="136">
        <v>2.6160000000000001</v>
      </c>
      <c r="R12415" s="136">
        <v>1.994</v>
      </c>
      <c r="S12415" s="136">
        <v>6.2569999999999997</v>
      </c>
    </row>
    <row r="12416" spans="1:19" ht="11.25" thickBot="1" x14ac:dyDescent="0.2">
      <c r="A12416" s="112"/>
    </row>
    <row r="12417" spans="1:19" ht="11.25" thickBot="1" x14ac:dyDescent="0.2">
      <c r="A12417" s="106" t="s">
        <v>357</v>
      </c>
      <c r="B12417" s="106" t="s">
        <v>358</v>
      </c>
      <c r="C12417" s="131" t="s">
        <v>34</v>
      </c>
      <c r="D12417" s="131" t="s">
        <v>35</v>
      </c>
      <c r="E12417" s="130" t="s">
        <v>36</v>
      </c>
      <c r="F12417" s="130" t="s">
        <v>37</v>
      </c>
      <c r="G12417" s="130" t="s">
        <v>38</v>
      </c>
      <c r="H12417" s="130" t="s">
        <v>39</v>
      </c>
      <c r="I12417" s="130" t="s">
        <v>40</v>
      </c>
      <c r="J12417" s="130" t="s">
        <v>41</v>
      </c>
      <c r="K12417" s="130" t="s">
        <v>42</v>
      </c>
      <c r="L12417" s="130" t="s">
        <v>43</v>
      </c>
      <c r="M12417" s="130" t="s">
        <v>44</v>
      </c>
      <c r="N12417" s="130" t="s">
        <v>45</v>
      </c>
      <c r="O12417" s="130" t="s">
        <v>46</v>
      </c>
      <c r="P12417" s="130" t="s">
        <v>47</v>
      </c>
      <c r="Q12417" s="130" t="s">
        <v>48</v>
      </c>
      <c r="R12417" s="130" t="s">
        <v>49</v>
      </c>
      <c r="S12417" s="130" t="s">
        <v>50</v>
      </c>
    </row>
    <row r="12418" spans="1:19" ht="11.25" thickBot="1" x14ac:dyDescent="0.2">
      <c r="A12418" s="107">
        <v>1</v>
      </c>
      <c r="B12418" s="132">
        <v>0.75265046296296301</v>
      </c>
      <c r="C12418" s="145">
        <v>375821.5</v>
      </c>
      <c r="D12418" s="134" t="s">
        <v>9769</v>
      </c>
      <c r="E12418" s="108">
        <v>4047.393</v>
      </c>
      <c r="F12418" s="108">
        <v>443.005</v>
      </c>
      <c r="G12418" s="108">
        <v>4</v>
      </c>
      <c r="H12418" s="108">
        <v>7161.2309999999998</v>
      </c>
      <c r="I12418" s="108">
        <v>290841.05</v>
      </c>
      <c r="J12418" s="108">
        <v>1845380</v>
      </c>
      <c r="K12418" s="108">
        <v>6998.1750000000002</v>
      </c>
      <c r="L12418" s="108">
        <v>12199.571</v>
      </c>
      <c r="M12418" s="108">
        <v>1895.086</v>
      </c>
      <c r="N12418" s="108">
        <v>1255.038</v>
      </c>
      <c r="O12418" s="108">
        <v>234.001</v>
      </c>
      <c r="P12418" s="108">
        <v>500.00599999999997</v>
      </c>
      <c r="Q12418" s="108">
        <v>248.001</v>
      </c>
      <c r="R12418" s="108">
        <v>222.001</v>
      </c>
      <c r="S12418" s="108">
        <v>259.00200000000001</v>
      </c>
    </row>
    <row r="12419" spans="1:19" ht="11.25" thickBot="1" x14ac:dyDescent="0.2">
      <c r="A12419" s="112"/>
    </row>
    <row r="12420" spans="1:19" ht="11.25" thickBot="1" x14ac:dyDescent="0.2">
      <c r="A12420" s="107">
        <v>2</v>
      </c>
      <c r="B12420" s="132">
        <v>0.75282407407407403</v>
      </c>
      <c r="C12420" s="145">
        <v>379452.43</v>
      </c>
      <c r="D12420" s="134" t="s">
        <v>9770</v>
      </c>
      <c r="E12420" s="108">
        <v>4076.3989999999999</v>
      </c>
      <c r="F12420" s="108">
        <v>464.005</v>
      </c>
      <c r="G12420" s="108">
        <v>2</v>
      </c>
      <c r="H12420" s="108">
        <v>7251.2619999999997</v>
      </c>
      <c r="I12420" s="108">
        <v>290490.21000000002</v>
      </c>
      <c r="J12420" s="108">
        <v>1840031.6</v>
      </c>
      <c r="K12420" s="108">
        <v>6912.1459999999997</v>
      </c>
      <c r="L12420" s="108">
        <v>12136.534</v>
      </c>
      <c r="M12420" s="108">
        <v>1857.0830000000001</v>
      </c>
      <c r="N12420" s="108">
        <v>1323.0419999999999</v>
      </c>
      <c r="O12420" s="108">
        <v>225.001</v>
      </c>
      <c r="P12420" s="108">
        <v>412.00400000000002</v>
      </c>
      <c r="Q12420" s="108">
        <v>228.001</v>
      </c>
      <c r="R12420" s="108">
        <v>230.001</v>
      </c>
      <c r="S12420" s="108">
        <v>251.00200000000001</v>
      </c>
    </row>
    <row r="12421" spans="1:19" ht="11.25" thickBot="1" x14ac:dyDescent="0.2">
      <c r="A12421" s="112"/>
    </row>
    <row r="12422" spans="1:19" ht="11.25" thickBot="1" x14ac:dyDescent="0.2">
      <c r="A12422" s="107">
        <v>3</v>
      </c>
      <c r="B12422" s="132">
        <v>0.75300925925925932</v>
      </c>
      <c r="C12422" s="145">
        <v>382495.32</v>
      </c>
      <c r="D12422" s="134" t="s">
        <v>9771</v>
      </c>
      <c r="E12422" s="108">
        <v>3995.3829999999998</v>
      </c>
      <c r="F12422" s="108">
        <v>407.00400000000002</v>
      </c>
      <c r="G12422" s="108">
        <v>4</v>
      </c>
      <c r="H12422" s="108">
        <v>7417.32</v>
      </c>
      <c r="I12422" s="108">
        <v>290178.90999999997</v>
      </c>
      <c r="J12422" s="108">
        <v>1836501.6</v>
      </c>
      <c r="K12422" s="108">
        <v>6888.1390000000001</v>
      </c>
      <c r="L12422" s="108">
        <v>12353.662</v>
      </c>
      <c r="M12422" s="108">
        <v>1898.086</v>
      </c>
      <c r="N12422" s="108">
        <v>1385.046</v>
      </c>
      <c r="O12422" s="108">
        <v>204.001</v>
      </c>
      <c r="P12422" s="108">
        <v>432.00400000000002</v>
      </c>
      <c r="Q12422" s="108">
        <v>248.001</v>
      </c>
      <c r="R12422" s="108">
        <v>240.001</v>
      </c>
      <c r="S12422" s="108">
        <v>229.001</v>
      </c>
    </row>
    <row r="12423" spans="1:19" ht="11.25" thickBot="1" x14ac:dyDescent="0.2">
      <c r="A12423" s="112"/>
    </row>
    <row r="12424" spans="1:19" ht="11.25" thickBot="1" x14ac:dyDescent="0.2">
      <c r="A12424" s="135" t="s">
        <v>362</v>
      </c>
      <c r="B12424" s="112"/>
      <c r="C12424" s="140">
        <v>379256.42</v>
      </c>
      <c r="D12424" s="134" t="s">
        <v>9772</v>
      </c>
      <c r="E12424" s="136">
        <v>4039.7249999999999</v>
      </c>
      <c r="F12424" s="136">
        <v>438.005</v>
      </c>
      <c r="G12424" s="136">
        <v>3.3330000000000002</v>
      </c>
      <c r="H12424" s="136">
        <v>7276.6040000000003</v>
      </c>
      <c r="I12424" s="136">
        <v>290503.39</v>
      </c>
      <c r="J12424" s="136">
        <v>1840637.7</v>
      </c>
      <c r="K12424" s="136">
        <v>6932.82</v>
      </c>
      <c r="L12424" s="136">
        <v>12229.922</v>
      </c>
      <c r="M12424" s="136">
        <v>1883.4190000000001</v>
      </c>
      <c r="N12424" s="136">
        <v>1321.0419999999999</v>
      </c>
      <c r="O12424" s="136">
        <v>221.001</v>
      </c>
      <c r="P12424" s="136">
        <v>448.005</v>
      </c>
      <c r="Q12424" s="136">
        <v>241.33500000000001</v>
      </c>
      <c r="R12424" s="136">
        <v>230.66800000000001</v>
      </c>
      <c r="S12424" s="136">
        <v>246.33500000000001</v>
      </c>
    </row>
    <row r="12425" spans="1:19" ht="11.25" thickBot="1" x14ac:dyDescent="0.2">
      <c r="A12425" s="112"/>
    </row>
    <row r="12426" spans="1:19" ht="11.25" thickBot="1" x14ac:dyDescent="0.2">
      <c r="A12426" s="138" t="s">
        <v>364</v>
      </c>
      <c r="B12426" s="112"/>
      <c r="C12426" s="140">
        <v>3341.2260000000001</v>
      </c>
      <c r="D12426" s="134" t="s">
        <v>9773</v>
      </c>
      <c r="E12426" s="136">
        <v>41.048999999999999</v>
      </c>
      <c r="F12426" s="136">
        <v>28.827999999999999</v>
      </c>
      <c r="G12426" s="136">
        <v>1.155</v>
      </c>
      <c r="H12426" s="136">
        <v>129.91200000000001</v>
      </c>
      <c r="I12426" s="136">
        <v>331.26600000000002</v>
      </c>
      <c r="J12426" s="136">
        <v>4470.1549999999997</v>
      </c>
      <c r="K12426" s="136">
        <v>57.857999999999997</v>
      </c>
      <c r="L12426" s="136">
        <v>111.7</v>
      </c>
      <c r="M12426" s="136">
        <v>22.856999999999999</v>
      </c>
      <c r="N12426" s="136">
        <v>65.027000000000001</v>
      </c>
      <c r="O12426" s="136">
        <v>15.395</v>
      </c>
      <c r="P12426" s="136">
        <v>46.131</v>
      </c>
      <c r="Q12426" s="136">
        <v>11.547000000000001</v>
      </c>
      <c r="R12426" s="136">
        <v>9.0190000000000001</v>
      </c>
      <c r="S12426" s="136">
        <v>15.535</v>
      </c>
    </row>
    <row r="12427" spans="1:19" ht="11.25" thickBot="1" x14ac:dyDescent="0.2">
      <c r="A12427" s="112"/>
    </row>
    <row r="12428" spans="1:19" ht="11.25" thickBot="1" x14ac:dyDescent="0.2">
      <c r="A12428" s="139" t="s">
        <v>366</v>
      </c>
      <c r="B12428" s="112"/>
      <c r="C12428" s="140">
        <v>0.88100000000000001</v>
      </c>
      <c r="D12428" s="134" t="s">
        <v>4437</v>
      </c>
      <c r="E12428" s="136">
        <v>1.016</v>
      </c>
      <c r="F12428" s="136">
        <v>6.5819999999999999</v>
      </c>
      <c r="G12428" s="136">
        <v>34.640999999999998</v>
      </c>
      <c r="H12428" s="136">
        <v>1.7849999999999999</v>
      </c>
      <c r="I12428" s="136">
        <v>0.114</v>
      </c>
      <c r="J12428" s="136">
        <v>0.24299999999999999</v>
      </c>
      <c r="K12428" s="136">
        <v>0.83499999999999996</v>
      </c>
      <c r="L12428" s="136">
        <v>0.91300000000000003</v>
      </c>
      <c r="M12428" s="136">
        <v>1.214</v>
      </c>
      <c r="N12428" s="136">
        <v>4.9219999999999997</v>
      </c>
      <c r="O12428" s="136">
        <v>6.9660000000000002</v>
      </c>
      <c r="P12428" s="136">
        <v>10.297000000000001</v>
      </c>
      <c r="Q12428" s="136">
        <v>4.7850000000000001</v>
      </c>
      <c r="R12428" s="136">
        <v>3.91</v>
      </c>
      <c r="S12428" s="136">
        <v>6.306</v>
      </c>
    </row>
    <row r="12429" spans="1:19" ht="11.25" thickBot="1" x14ac:dyDescent="0.2">
      <c r="A12429" s="112"/>
    </row>
    <row r="12430" spans="1:19" ht="11.25" thickBot="1" x14ac:dyDescent="0.2">
      <c r="A12430" s="106" t="s">
        <v>357</v>
      </c>
      <c r="B12430" s="106" t="s">
        <v>358</v>
      </c>
      <c r="C12430" s="130" t="s">
        <v>51</v>
      </c>
      <c r="D12430" s="130" t="s">
        <v>52</v>
      </c>
      <c r="E12430" s="130" t="s">
        <v>53</v>
      </c>
      <c r="F12430" s="130" t="s">
        <v>54</v>
      </c>
      <c r="G12430" s="130" t="s">
        <v>55</v>
      </c>
      <c r="H12430" s="130" t="s">
        <v>56</v>
      </c>
      <c r="I12430" s="130" t="s">
        <v>57</v>
      </c>
      <c r="J12430" s="130" t="s">
        <v>58</v>
      </c>
      <c r="K12430" s="130" t="s">
        <v>59</v>
      </c>
      <c r="L12430" s="130" t="s">
        <v>60</v>
      </c>
      <c r="M12430" s="130" t="s">
        <v>61</v>
      </c>
      <c r="N12430" s="130" t="s">
        <v>62</v>
      </c>
      <c r="O12430" s="130" t="s">
        <v>63</v>
      </c>
      <c r="P12430" s="130" t="s">
        <v>64</v>
      </c>
      <c r="Q12430" s="131" t="s">
        <v>65</v>
      </c>
      <c r="R12430" s="131" t="s">
        <v>66</v>
      </c>
      <c r="S12430" s="130" t="s">
        <v>67</v>
      </c>
    </row>
    <row r="12431" spans="1:19" ht="11.25" thickBot="1" x14ac:dyDescent="0.2">
      <c r="A12431" s="107">
        <v>1</v>
      </c>
      <c r="B12431" s="132">
        <v>0.75265046296296301</v>
      </c>
      <c r="C12431" s="108">
        <v>178.001</v>
      </c>
      <c r="D12431" s="108">
        <v>162.001</v>
      </c>
      <c r="E12431" s="108">
        <v>69</v>
      </c>
      <c r="F12431" s="108">
        <v>100</v>
      </c>
      <c r="G12431" s="108">
        <v>56</v>
      </c>
      <c r="H12431" s="108">
        <v>221.001</v>
      </c>
      <c r="I12431" s="108">
        <v>4315.4470000000001</v>
      </c>
      <c r="J12431" s="108">
        <v>7595.384</v>
      </c>
      <c r="K12431" s="108">
        <v>11028.919</v>
      </c>
      <c r="L12431" s="108">
        <v>8</v>
      </c>
      <c r="M12431" s="108">
        <v>45</v>
      </c>
      <c r="N12431" s="108">
        <v>5274.6679999999997</v>
      </c>
      <c r="O12431" s="108">
        <v>157.001</v>
      </c>
      <c r="P12431" s="108">
        <v>31615.971000000001</v>
      </c>
      <c r="Q12431" s="145">
        <v>1718623.9</v>
      </c>
      <c r="R12431" s="134" t="s">
        <v>9774</v>
      </c>
      <c r="S12431" s="108">
        <v>2036.1</v>
      </c>
    </row>
    <row r="12432" spans="1:19" ht="11.25" thickBot="1" x14ac:dyDescent="0.2">
      <c r="A12432" s="112"/>
    </row>
    <row r="12433" spans="1:19" ht="11.25" thickBot="1" x14ac:dyDescent="0.2">
      <c r="A12433" s="107">
        <v>2</v>
      </c>
      <c r="B12433" s="132">
        <v>0.75282407407407403</v>
      </c>
      <c r="C12433" s="108">
        <v>198.001</v>
      </c>
      <c r="D12433" s="108">
        <v>169.001</v>
      </c>
      <c r="E12433" s="108">
        <v>70</v>
      </c>
      <c r="F12433" s="108">
        <v>95</v>
      </c>
      <c r="G12433" s="108">
        <v>61</v>
      </c>
      <c r="H12433" s="108">
        <v>217.001</v>
      </c>
      <c r="I12433" s="108">
        <v>4368.4579999999996</v>
      </c>
      <c r="J12433" s="108">
        <v>7389.31</v>
      </c>
      <c r="K12433" s="108">
        <v>10760.778</v>
      </c>
      <c r="L12433" s="108">
        <v>6</v>
      </c>
      <c r="M12433" s="108">
        <v>38</v>
      </c>
      <c r="N12433" s="108">
        <v>5184.6450000000004</v>
      </c>
      <c r="O12433" s="108">
        <v>191.001</v>
      </c>
      <c r="P12433" s="108">
        <v>31862.346000000001</v>
      </c>
      <c r="Q12433" s="145">
        <v>1744650.5</v>
      </c>
      <c r="R12433" s="134" t="s">
        <v>9775</v>
      </c>
      <c r="S12433" s="108">
        <v>1995.095</v>
      </c>
    </row>
    <row r="12434" spans="1:19" ht="11.25" thickBot="1" x14ac:dyDescent="0.2">
      <c r="A12434" s="112"/>
    </row>
    <row r="12435" spans="1:19" ht="11.25" thickBot="1" x14ac:dyDescent="0.2">
      <c r="A12435" s="107">
        <v>3</v>
      </c>
      <c r="B12435" s="132">
        <v>0.75300925925925932</v>
      </c>
      <c r="C12435" s="108">
        <v>198.001</v>
      </c>
      <c r="D12435" s="108">
        <v>182.001</v>
      </c>
      <c r="E12435" s="108">
        <v>76</v>
      </c>
      <c r="F12435" s="108">
        <v>96</v>
      </c>
      <c r="G12435" s="108">
        <v>55</v>
      </c>
      <c r="H12435" s="108">
        <v>220.001</v>
      </c>
      <c r="I12435" s="108">
        <v>4232.43</v>
      </c>
      <c r="J12435" s="108">
        <v>7521.3580000000002</v>
      </c>
      <c r="K12435" s="108">
        <v>10798.798000000001</v>
      </c>
      <c r="L12435" s="108">
        <v>6</v>
      </c>
      <c r="M12435" s="108">
        <v>30</v>
      </c>
      <c r="N12435" s="108">
        <v>5316.6779999999999</v>
      </c>
      <c r="O12435" s="108">
        <v>189.001</v>
      </c>
      <c r="P12435" s="108">
        <v>31071.152999999998</v>
      </c>
      <c r="Q12435" s="145">
        <v>1761537.6</v>
      </c>
      <c r="R12435" s="134" t="s">
        <v>9776</v>
      </c>
      <c r="S12435" s="108">
        <v>2061.1019999999999</v>
      </c>
    </row>
    <row r="12436" spans="1:19" ht="11.25" thickBot="1" x14ac:dyDescent="0.2">
      <c r="A12436" s="112"/>
    </row>
    <row r="12437" spans="1:19" ht="11.25" thickBot="1" x14ac:dyDescent="0.2">
      <c r="A12437" s="135" t="s">
        <v>362</v>
      </c>
      <c r="B12437" s="112"/>
      <c r="C12437" s="136">
        <v>191.334</v>
      </c>
      <c r="D12437" s="136">
        <v>171.001</v>
      </c>
      <c r="E12437" s="136">
        <v>71.667000000000002</v>
      </c>
      <c r="F12437" s="136">
        <v>97</v>
      </c>
      <c r="G12437" s="136">
        <v>57.332999999999998</v>
      </c>
      <c r="H12437" s="136">
        <v>219.334</v>
      </c>
      <c r="I12437" s="136">
        <v>4305.4449999999997</v>
      </c>
      <c r="J12437" s="136">
        <v>7502.0169999999998</v>
      </c>
      <c r="K12437" s="136">
        <v>10862.832</v>
      </c>
      <c r="L12437" s="136">
        <v>6.6669999999999998</v>
      </c>
      <c r="M12437" s="136">
        <v>37.667000000000002</v>
      </c>
      <c r="N12437" s="136">
        <v>5258.6639999999998</v>
      </c>
      <c r="O12437" s="136">
        <v>179.001</v>
      </c>
      <c r="P12437" s="136">
        <v>31516.49</v>
      </c>
      <c r="Q12437" s="140">
        <v>1741604</v>
      </c>
      <c r="R12437" s="134" t="s">
        <v>9777</v>
      </c>
      <c r="S12437" s="136">
        <v>2030.7660000000001</v>
      </c>
    </row>
    <row r="12438" spans="1:19" ht="11.25" thickBot="1" x14ac:dyDescent="0.2">
      <c r="A12438" s="112"/>
    </row>
    <row r="12439" spans="1:19" ht="11.25" thickBot="1" x14ac:dyDescent="0.2">
      <c r="A12439" s="138" t="s">
        <v>364</v>
      </c>
      <c r="B12439" s="112"/>
      <c r="C12439" s="136">
        <v>11.547000000000001</v>
      </c>
      <c r="D12439" s="136">
        <v>10.148999999999999</v>
      </c>
      <c r="E12439" s="136">
        <v>3.786</v>
      </c>
      <c r="F12439" s="136">
        <v>2.6459999999999999</v>
      </c>
      <c r="G12439" s="136">
        <v>3.2149999999999999</v>
      </c>
      <c r="H12439" s="136">
        <v>2.0819999999999999</v>
      </c>
      <c r="I12439" s="136">
        <v>68.563000000000002</v>
      </c>
      <c r="J12439" s="136">
        <v>104.389</v>
      </c>
      <c r="K12439" s="136">
        <v>145.08600000000001</v>
      </c>
      <c r="L12439" s="136">
        <v>1.155</v>
      </c>
      <c r="M12439" s="136">
        <v>7.5060000000000002</v>
      </c>
      <c r="N12439" s="136">
        <v>67.456000000000003</v>
      </c>
      <c r="O12439" s="136">
        <v>19.079000000000001</v>
      </c>
      <c r="P12439" s="136">
        <v>404.86900000000003</v>
      </c>
      <c r="Q12439" s="140">
        <v>21618.421999999999</v>
      </c>
      <c r="R12439" s="134" t="s">
        <v>9778</v>
      </c>
      <c r="S12439" s="136">
        <v>33.325000000000003</v>
      </c>
    </row>
    <row r="12440" spans="1:19" ht="11.25" thickBot="1" x14ac:dyDescent="0.2">
      <c r="A12440" s="112"/>
    </row>
    <row r="12441" spans="1:19" ht="11.25" thickBot="1" x14ac:dyDescent="0.2">
      <c r="A12441" s="139" t="s">
        <v>366</v>
      </c>
      <c r="B12441" s="112"/>
      <c r="C12441" s="136">
        <v>6.0350000000000001</v>
      </c>
      <c r="D12441" s="136">
        <v>5.9349999999999996</v>
      </c>
      <c r="E12441" s="136">
        <v>5.2830000000000004</v>
      </c>
      <c r="F12441" s="136">
        <v>2.7280000000000002</v>
      </c>
      <c r="G12441" s="136">
        <v>5.6070000000000002</v>
      </c>
      <c r="H12441" s="136">
        <v>0.94899999999999995</v>
      </c>
      <c r="I12441" s="136">
        <v>1.5920000000000001</v>
      </c>
      <c r="J12441" s="136">
        <v>1.391</v>
      </c>
      <c r="K12441" s="136">
        <v>1.3360000000000001</v>
      </c>
      <c r="L12441" s="136">
        <v>17.321000000000002</v>
      </c>
      <c r="M12441" s="136">
        <v>19.925999999999998</v>
      </c>
      <c r="N12441" s="136">
        <v>1.2829999999999999</v>
      </c>
      <c r="O12441" s="136">
        <v>10.659000000000001</v>
      </c>
      <c r="P12441" s="136">
        <v>1.2849999999999999</v>
      </c>
      <c r="Q12441" s="140">
        <v>1.2410000000000001</v>
      </c>
      <c r="R12441" s="134" t="s">
        <v>3094</v>
      </c>
      <c r="S12441" s="136">
        <v>1.641</v>
      </c>
    </row>
    <row r="12442" spans="1:19" ht="11.25" thickBot="1" x14ac:dyDescent="0.2">
      <c r="A12442" s="112"/>
    </row>
    <row r="12443" spans="1:19" ht="11.25" thickBot="1" x14ac:dyDescent="0.2">
      <c r="A12443" s="106" t="s">
        <v>357</v>
      </c>
      <c r="B12443" s="106" t="s">
        <v>358</v>
      </c>
      <c r="C12443" s="130" t="s">
        <v>68</v>
      </c>
    </row>
    <row r="12444" spans="1:19" ht="11.25" thickBot="1" x14ac:dyDescent="0.2">
      <c r="A12444" s="107">
        <v>1</v>
      </c>
      <c r="B12444" s="132">
        <v>0.75265046296296301</v>
      </c>
      <c r="C12444" s="108">
        <v>568.00800000000004</v>
      </c>
    </row>
    <row r="12445" spans="1:19" ht="11.25" thickBot="1" x14ac:dyDescent="0.2">
      <c r="A12445" s="112"/>
    </row>
    <row r="12446" spans="1:19" ht="11.25" thickBot="1" x14ac:dyDescent="0.2">
      <c r="A12446" s="107">
        <v>2</v>
      </c>
      <c r="B12446" s="132">
        <v>0.75282407407407403</v>
      </c>
      <c r="C12446" s="108">
        <v>624.00900000000001</v>
      </c>
    </row>
    <row r="12447" spans="1:19" ht="11.25" thickBot="1" x14ac:dyDescent="0.2">
      <c r="A12447" s="112"/>
    </row>
    <row r="12448" spans="1:19" ht="11.25" thickBot="1" x14ac:dyDescent="0.2">
      <c r="A12448" s="107">
        <v>3</v>
      </c>
      <c r="B12448" s="132">
        <v>0.75300925925925932</v>
      </c>
      <c r="C12448" s="108">
        <v>633.01</v>
      </c>
    </row>
    <row r="12449" spans="1:19" ht="11.25" thickBot="1" x14ac:dyDescent="0.2">
      <c r="A12449" s="112"/>
    </row>
    <row r="12450" spans="1:19" ht="11.25" thickBot="1" x14ac:dyDescent="0.2">
      <c r="A12450" s="135" t="s">
        <v>362</v>
      </c>
      <c r="B12450" s="112"/>
      <c r="C12450" s="136">
        <v>608.34199999999998</v>
      </c>
    </row>
    <row r="12451" spans="1:19" ht="11.25" thickBot="1" x14ac:dyDescent="0.2">
      <c r="A12451" s="112"/>
    </row>
    <row r="12452" spans="1:19" ht="11.25" thickBot="1" x14ac:dyDescent="0.2">
      <c r="A12452" s="138" t="s">
        <v>364</v>
      </c>
      <c r="B12452" s="112"/>
      <c r="C12452" s="136">
        <v>35.219000000000001</v>
      </c>
    </row>
    <row r="12453" spans="1:19" ht="11.25" thickBot="1" x14ac:dyDescent="0.2">
      <c r="A12453" s="112"/>
    </row>
    <row r="12454" spans="1:19" ht="11.25" thickBot="1" x14ac:dyDescent="0.2">
      <c r="A12454" s="139" t="s">
        <v>366</v>
      </c>
      <c r="B12454" s="112"/>
      <c r="C12454" s="136">
        <v>5.7889999999999997</v>
      </c>
    </row>
    <row r="12455" spans="1:19" ht="10.5" x14ac:dyDescent="0.15">
      <c r="A12455" s="112"/>
    </row>
    <row r="12456" spans="1:19" x14ac:dyDescent="0.15">
      <c r="A12456" s="129"/>
      <c r="B12456" s="86" t="s">
        <v>4443</v>
      </c>
    </row>
    <row r="12457" spans="1:19" ht="9.75" thickBot="1" x14ac:dyDescent="0.2">
      <c r="A12457" s="81" t="s">
        <v>5871</v>
      </c>
    </row>
    <row r="12458" spans="1:19" ht="11.25" thickBot="1" x14ac:dyDescent="0.2">
      <c r="A12458" s="106" t="s">
        <v>357</v>
      </c>
      <c r="B12458" s="106" t="s">
        <v>358</v>
      </c>
      <c r="C12458" s="130" t="s">
        <v>0</v>
      </c>
      <c r="D12458" s="130" t="s">
        <v>1</v>
      </c>
      <c r="E12458" s="130" t="s">
        <v>2</v>
      </c>
      <c r="F12458" s="130" t="s">
        <v>3</v>
      </c>
      <c r="G12458" s="130" t="s">
        <v>4</v>
      </c>
      <c r="H12458" s="130" t="s">
        <v>5</v>
      </c>
      <c r="I12458" s="131" t="s">
        <v>6</v>
      </c>
      <c r="J12458" s="131" t="s">
        <v>7</v>
      </c>
      <c r="K12458" s="130" t="s">
        <v>8</v>
      </c>
      <c r="L12458" s="130" t="s">
        <v>9</v>
      </c>
      <c r="M12458" s="130" t="s">
        <v>10</v>
      </c>
      <c r="N12458" s="130" t="s">
        <v>11</v>
      </c>
      <c r="O12458" s="130" t="s">
        <v>12</v>
      </c>
      <c r="P12458" s="130" t="s">
        <v>13</v>
      </c>
      <c r="Q12458" s="130" t="s">
        <v>14</v>
      </c>
      <c r="R12458" s="130" t="s">
        <v>15</v>
      </c>
      <c r="S12458" s="130" t="s">
        <v>16</v>
      </c>
    </row>
    <row r="12459" spans="1:19" ht="11.25" thickBot="1" x14ac:dyDescent="0.2">
      <c r="A12459" s="107">
        <v>1</v>
      </c>
      <c r="B12459" s="132">
        <v>0.75778935185185192</v>
      </c>
      <c r="C12459" s="141" t="s">
        <v>9779</v>
      </c>
      <c r="D12459" s="141" t="s">
        <v>9780</v>
      </c>
      <c r="E12459" s="141" t="s">
        <v>9781</v>
      </c>
      <c r="F12459" s="141" t="s">
        <v>9782</v>
      </c>
      <c r="G12459" s="141" t="s">
        <v>9783</v>
      </c>
      <c r="H12459" s="141" t="s">
        <v>9784</v>
      </c>
      <c r="I12459" s="145">
        <v>17221.115000000002</v>
      </c>
      <c r="J12459" s="134" t="s">
        <v>9785</v>
      </c>
      <c r="K12459" s="141" t="s">
        <v>9786</v>
      </c>
      <c r="L12459" s="108">
        <v>130</v>
      </c>
      <c r="M12459" s="108">
        <v>23384.116000000002</v>
      </c>
      <c r="N12459" s="108">
        <v>43850.099000000002</v>
      </c>
      <c r="O12459" s="141" t="s">
        <v>9787</v>
      </c>
      <c r="P12459" s="108">
        <v>163636.13</v>
      </c>
      <c r="Q12459" s="108">
        <v>9671.2440000000006</v>
      </c>
      <c r="R12459" s="108">
        <v>7991.5330000000004</v>
      </c>
      <c r="S12459" s="108">
        <v>77484.826000000001</v>
      </c>
    </row>
    <row r="12460" spans="1:19" ht="11.25" thickBot="1" x14ac:dyDescent="0.2">
      <c r="A12460" s="112"/>
    </row>
    <row r="12461" spans="1:19" ht="11.25" thickBot="1" x14ac:dyDescent="0.2">
      <c r="A12461" s="107">
        <v>2</v>
      </c>
      <c r="B12461" s="132">
        <v>0.75797453703703699</v>
      </c>
      <c r="C12461" s="141" t="s">
        <v>9788</v>
      </c>
      <c r="D12461" s="141" t="s">
        <v>9789</v>
      </c>
      <c r="E12461" s="141" t="s">
        <v>9790</v>
      </c>
      <c r="F12461" s="141" t="s">
        <v>9791</v>
      </c>
      <c r="G12461" s="141" t="s">
        <v>9792</v>
      </c>
      <c r="H12461" s="141" t="s">
        <v>9793</v>
      </c>
      <c r="I12461" s="145">
        <v>17365.234</v>
      </c>
      <c r="J12461" s="134" t="s">
        <v>9794</v>
      </c>
      <c r="K12461" s="141" t="s">
        <v>9795</v>
      </c>
      <c r="L12461" s="108">
        <v>154.001</v>
      </c>
      <c r="M12461" s="108">
        <v>23245.962</v>
      </c>
      <c r="N12461" s="108">
        <v>44636.767</v>
      </c>
      <c r="O12461" s="141" t="s">
        <v>9796</v>
      </c>
      <c r="P12461" s="108">
        <v>165956.37</v>
      </c>
      <c r="Q12461" s="108">
        <v>9706.2610000000004</v>
      </c>
      <c r="R12461" s="108">
        <v>7969.5240000000003</v>
      </c>
      <c r="S12461" s="108">
        <v>77306.164000000004</v>
      </c>
    </row>
    <row r="12462" spans="1:19" ht="11.25" thickBot="1" x14ac:dyDescent="0.2">
      <c r="A12462" s="112"/>
    </row>
    <row r="12463" spans="1:19" ht="11.25" thickBot="1" x14ac:dyDescent="0.2">
      <c r="A12463" s="107">
        <v>3</v>
      </c>
      <c r="B12463" s="132">
        <v>0.75814814814814813</v>
      </c>
      <c r="C12463" s="141" t="s">
        <v>9797</v>
      </c>
      <c r="D12463" s="141" t="s">
        <v>9798</v>
      </c>
      <c r="E12463" s="141" t="s">
        <v>9799</v>
      </c>
      <c r="F12463" s="141" t="s">
        <v>9800</v>
      </c>
      <c r="G12463" s="141" t="s">
        <v>9801</v>
      </c>
      <c r="H12463" s="141" t="s">
        <v>9802</v>
      </c>
      <c r="I12463" s="145">
        <v>17411.273000000001</v>
      </c>
      <c r="J12463" s="134" t="s">
        <v>9803</v>
      </c>
      <c r="K12463" s="141" t="s">
        <v>9804</v>
      </c>
      <c r="L12463" s="108">
        <v>134</v>
      </c>
      <c r="M12463" s="108">
        <v>23716.491999999998</v>
      </c>
      <c r="N12463" s="108">
        <v>44556.595999999998</v>
      </c>
      <c r="O12463" s="141" t="s">
        <v>9805</v>
      </c>
      <c r="P12463" s="108">
        <v>165982.57999999999</v>
      </c>
      <c r="Q12463" s="108">
        <v>9481.1569999999992</v>
      </c>
      <c r="R12463" s="108">
        <v>8090.5709999999999</v>
      </c>
      <c r="S12463" s="108">
        <v>77587.206000000006</v>
      </c>
    </row>
    <row r="12464" spans="1:19" ht="11.25" thickBot="1" x14ac:dyDescent="0.2">
      <c r="A12464" s="112"/>
    </row>
    <row r="12465" spans="1:19" ht="11.25" thickBot="1" x14ac:dyDescent="0.2">
      <c r="A12465" s="135" t="s">
        <v>362</v>
      </c>
      <c r="B12465" s="112"/>
      <c r="C12465" s="141" t="s">
        <v>9806</v>
      </c>
      <c r="D12465" s="141" t="s">
        <v>9807</v>
      </c>
      <c r="E12465" s="141" t="s">
        <v>9808</v>
      </c>
      <c r="F12465" s="141" t="s">
        <v>9809</v>
      </c>
      <c r="G12465" s="141" t="s">
        <v>9810</v>
      </c>
      <c r="H12465" s="141" t="s">
        <v>9811</v>
      </c>
      <c r="I12465" s="140">
        <v>17332.54</v>
      </c>
      <c r="J12465" s="134" t="s">
        <v>9812</v>
      </c>
      <c r="K12465" s="141" t="s">
        <v>9813</v>
      </c>
      <c r="L12465" s="136">
        <v>139.334</v>
      </c>
      <c r="M12465" s="136">
        <v>23448.857</v>
      </c>
      <c r="N12465" s="136">
        <v>44347.821000000004</v>
      </c>
      <c r="O12465" s="141" t="s">
        <v>9814</v>
      </c>
      <c r="P12465" s="136">
        <v>165191.69</v>
      </c>
      <c r="Q12465" s="136">
        <v>9619.5540000000001</v>
      </c>
      <c r="R12465" s="136">
        <v>8017.2089999999998</v>
      </c>
      <c r="S12465" s="136">
        <v>77459.399000000005</v>
      </c>
    </row>
    <row r="12466" spans="1:19" ht="11.25" thickBot="1" x14ac:dyDescent="0.2">
      <c r="A12466" s="112"/>
    </row>
    <row r="12467" spans="1:19" ht="11.25" thickBot="1" x14ac:dyDescent="0.2">
      <c r="A12467" s="138" t="s">
        <v>364</v>
      </c>
      <c r="B12467" s="112"/>
      <c r="C12467" s="141" t="s">
        <v>9815</v>
      </c>
      <c r="D12467" s="141" t="s">
        <v>9816</v>
      </c>
      <c r="E12467" s="141" t="s">
        <v>9817</v>
      </c>
      <c r="F12467" s="141" t="s">
        <v>9818</v>
      </c>
      <c r="G12467" s="141" t="s">
        <v>9819</v>
      </c>
      <c r="H12467" s="141" t="s">
        <v>9820</v>
      </c>
      <c r="I12467" s="140">
        <v>99.204999999999998</v>
      </c>
      <c r="J12467" s="134" t="s">
        <v>9821</v>
      </c>
      <c r="K12467" s="141" t="s">
        <v>9822</v>
      </c>
      <c r="L12467" s="136">
        <v>12.858000000000001</v>
      </c>
      <c r="M12467" s="136">
        <v>241.85300000000001</v>
      </c>
      <c r="N12467" s="136">
        <v>432.899</v>
      </c>
      <c r="O12467" s="141" t="s">
        <v>9823</v>
      </c>
      <c r="P12467" s="136">
        <v>1347.2239999999999</v>
      </c>
      <c r="Q12467" s="136">
        <v>121.127</v>
      </c>
      <c r="R12467" s="136">
        <v>64.478999999999999</v>
      </c>
      <c r="S12467" s="136">
        <v>142.23599999999999</v>
      </c>
    </row>
    <row r="12468" spans="1:19" ht="11.25" thickBot="1" x14ac:dyDescent="0.2">
      <c r="A12468" s="112"/>
    </row>
    <row r="12469" spans="1:19" ht="11.25" thickBot="1" x14ac:dyDescent="0.2">
      <c r="A12469" s="139" t="s">
        <v>366</v>
      </c>
      <c r="B12469" s="112"/>
      <c r="C12469" s="141" t="s">
        <v>7143</v>
      </c>
      <c r="D12469" s="141" t="s">
        <v>9756</v>
      </c>
      <c r="E12469" s="141" t="s">
        <v>4367</v>
      </c>
      <c r="F12469" s="141" t="s">
        <v>3588</v>
      </c>
      <c r="G12469" s="141" t="s">
        <v>9824</v>
      </c>
      <c r="H12469" s="141" t="s">
        <v>9825</v>
      </c>
      <c r="I12469" s="140">
        <v>0.57199999999999995</v>
      </c>
      <c r="J12469" s="134" t="s">
        <v>4367</v>
      </c>
      <c r="K12469" s="141" t="s">
        <v>4140</v>
      </c>
      <c r="L12469" s="136">
        <v>9.2279999999999998</v>
      </c>
      <c r="M12469" s="136">
        <v>1.0309999999999999</v>
      </c>
      <c r="N12469" s="136">
        <v>0.97599999999999998</v>
      </c>
      <c r="O12469" s="141" t="s">
        <v>7210</v>
      </c>
      <c r="P12469" s="136">
        <v>0.81599999999999995</v>
      </c>
      <c r="Q12469" s="136">
        <v>1.2589999999999999</v>
      </c>
      <c r="R12469" s="136">
        <v>0.80400000000000005</v>
      </c>
      <c r="S12469" s="136">
        <v>0.184</v>
      </c>
    </row>
    <row r="12470" spans="1:19" ht="11.25" thickBot="1" x14ac:dyDescent="0.2">
      <c r="A12470" s="112"/>
    </row>
    <row r="12471" spans="1:19" ht="11.25" thickBot="1" x14ac:dyDescent="0.2">
      <c r="A12471" s="106" t="s">
        <v>357</v>
      </c>
      <c r="B12471" s="106" t="s">
        <v>358</v>
      </c>
      <c r="C12471" s="130" t="s">
        <v>17</v>
      </c>
      <c r="D12471" s="130" t="s">
        <v>18</v>
      </c>
      <c r="E12471" s="131" t="s">
        <v>19</v>
      </c>
      <c r="F12471" s="131" t="s">
        <v>20</v>
      </c>
      <c r="G12471" s="130" t="s">
        <v>21</v>
      </c>
      <c r="H12471" s="130" t="s">
        <v>22</v>
      </c>
      <c r="I12471" s="130" t="s">
        <v>23</v>
      </c>
      <c r="J12471" s="130" t="s">
        <v>24</v>
      </c>
      <c r="K12471" s="131" t="s">
        <v>25</v>
      </c>
      <c r="L12471" s="131" t="s">
        <v>26</v>
      </c>
      <c r="M12471" s="130" t="s">
        <v>27</v>
      </c>
      <c r="N12471" s="130" t="s">
        <v>28</v>
      </c>
      <c r="O12471" s="130" t="s">
        <v>29</v>
      </c>
      <c r="P12471" s="130" t="s">
        <v>30</v>
      </c>
      <c r="Q12471" s="130" t="s">
        <v>31</v>
      </c>
      <c r="R12471" s="130" t="s">
        <v>32</v>
      </c>
      <c r="S12471" s="130" t="s">
        <v>33</v>
      </c>
    </row>
    <row r="12472" spans="1:19" ht="11.25" thickBot="1" x14ac:dyDescent="0.2">
      <c r="A12472" s="107">
        <v>1</v>
      </c>
      <c r="B12472" s="132">
        <v>0.75778935185185192</v>
      </c>
      <c r="C12472" s="108">
        <v>44856.237999999998</v>
      </c>
      <c r="D12472" s="108">
        <v>25938.136999999999</v>
      </c>
      <c r="E12472" s="145">
        <v>20578.157999999999</v>
      </c>
      <c r="F12472" s="145">
        <v>815590</v>
      </c>
      <c r="G12472" s="108">
        <v>10</v>
      </c>
      <c r="H12472" s="108">
        <v>154.001</v>
      </c>
      <c r="I12472" s="108">
        <v>337226.41</v>
      </c>
      <c r="J12472" s="141" t="s">
        <v>9826</v>
      </c>
      <c r="K12472" s="145">
        <v>158909.75</v>
      </c>
      <c r="L12472" s="134" t="s">
        <v>9827</v>
      </c>
      <c r="M12472" s="108">
        <v>657.01</v>
      </c>
      <c r="N12472" s="108">
        <v>7700.4229999999998</v>
      </c>
      <c r="O12472" s="108">
        <v>3</v>
      </c>
      <c r="P12472" s="108">
        <v>136</v>
      </c>
      <c r="Q12472" s="108">
        <v>749.01300000000003</v>
      </c>
      <c r="R12472" s="108">
        <v>846.01700000000005</v>
      </c>
      <c r="S12472" s="108">
        <v>286.00200000000001</v>
      </c>
    </row>
    <row r="12473" spans="1:19" ht="11.25" thickBot="1" x14ac:dyDescent="0.2">
      <c r="A12473" s="112"/>
    </row>
    <row r="12474" spans="1:19" ht="11.25" thickBot="1" x14ac:dyDescent="0.2">
      <c r="A12474" s="107">
        <v>2</v>
      </c>
      <c r="B12474" s="132">
        <v>0.75797453703703699</v>
      </c>
      <c r="C12474" s="108">
        <v>45566.777999999998</v>
      </c>
      <c r="D12474" s="108">
        <v>26128.374</v>
      </c>
      <c r="E12474" s="145">
        <v>20887.466</v>
      </c>
      <c r="F12474" s="145">
        <v>822718.22</v>
      </c>
      <c r="G12474" s="108">
        <v>9</v>
      </c>
      <c r="H12474" s="108">
        <v>161.001</v>
      </c>
      <c r="I12474" s="108">
        <v>337183.72</v>
      </c>
      <c r="J12474" s="141" t="s">
        <v>9828</v>
      </c>
      <c r="K12474" s="145">
        <v>160438.39999999999</v>
      </c>
      <c r="L12474" s="134" t="s">
        <v>9829</v>
      </c>
      <c r="M12474" s="108">
        <v>738.01300000000003</v>
      </c>
      <c r="N12474" s="108">
        <v>7639.4</v>
      </c>
      <c r="O12474" s="108">
        <v>5</v>
      </c>
      <c r="P12474" s="108">
        <v>148.001</v>
      </c>
      <c r="Q12474" s="108">
        <v>749.01300000000003</v>
      </c>
      <c r="R12474" s="108">
        <v>793.01499999999999</v>
      </c>
      <c r="S12474" s="108">
        <v>312.00200000000001</v>
      </c>
    </row>
    <row r="12475" spans="1:19" ht="11.25" thickBot="1" x14ac:dyDescent="0.2">
      <c r="A12475" s="112"/>
    </row>
    <row r="12476" spans="1:19" ht="11.25" thickBot="1" x14ac:dyDescent="0.2">
      <c r="A12476" s="107">
        <v>3</v>
      </c>
      <c r="B12476" s="132">
        <v>0.75814814814814813</v>
      </c>
      <c r="C12476" s="108">
        <v>45123.815000000002</v>
      </c>
      <c r="D12476" s="108">
        <v>26193.455999999998</v>
      </c>
      <c r="E12476" s="145">
        <v>20800.379000000001</v>
      </c>
      <c r="F12476" s="145">
        <v>818825.27</v>
      </c>
      <c r="G12476" s="108">
        <v>11</v>
      </c>
      <c r="H12476" s="108">
        <v>167.001</v>
      </c>
      <c r="I12476" s="108">
        <v>337560.76</v>
      </c>
      <c r="J12476" s="141" t="s">
        <v>9830</v>
      </c>
      <c r="K12476" s="145">
        <v>162740.15</v>
      </c>
      <c r="L12476" s="134" t="s">
        <v>9831</v>
      </c>
      <c r="M12476" s="108">
        <v>672.01099999999997</v>
      </c>
      <c r="N12476" s="108">
        <v>7844.4769999999999</v>
      </c>
      <c r="O12476" s="108">
        <v>2</v>
      </c>
      <c r="P12476" s="108">
        <v>142</v>
      </c>
      <c r="Q12476" s="108">
        <v>773.01400000000001</v>
      </c>
      <c r="R12476" s="108">
        <v>799.01499999999999</v>
      </c>
      <c r="S12476" s="108">
        <v>354.00299999999999</v>
      </c>
    </row>
    <row r="12477" spans="1:19" ht="11.25" thickBot="1" x14ac:dyDescent="0.2">
      <c r="A12477" s="112"/>
    </row>
    <row r="12478" spans="1:19" ht="11.25" thickBot="1" x14ac:dyDescent="0.2">
      <c r="A12478" s="135" t="s">
        <v>362</v>
      </c>
      <c r="B12478" s="112"/>
      <c r="C12478" s="136">
        <v>45182.277000000002</v>
      </c>
      <c r="D12478" s="136">
        <v>26086.655999999999</v>
      </c>
      <c r="E12478" s="140">
        <v>20755.333999999999</v>
      </c>
      <c r="F12478" s="140">
        <v>819044.49</v>
      </c>
      <c r="G12478" s="136">
        <v>10</v>
      </c>
      <c r="H12478" s="136">
        <v>160.667</v>
      </c>
      <c r="I12478" s="136">
        <v>337323.63</v>
      </c>
      <c r="J12478" s="141" t="s">
        <v>9832</v>
      </c>
      <c r="K12478" s="140">
        <v>160696.1</v>
      </c>
      <c r="L12478" s="134" t="s">
        <v>9833</v>
      </c>
      <c r="M12478" s="136">
        <v>689.01099999999997</v>
      </c>
      <c r="N12478" s="136">
        <v>7728.1</v>
      </c>
      <c r="O12478" s="136">
        <v>3.3330000000000002</v>
      </c>
      <c r="P12478" s="136">
        <v>142</v>
      </c>
      <c r="Q12478" s="136">
        <v>757.01400000000001</v>
      </c>
      <c r="R12478" s="136">
        <v>812.68299999999999</v>
      </c>
      <c r="S12478" s="136">
        <v>317.33600000000001</v>
      </c>
    </row>
    <row r="12479" spans="1:19" ht="11.25" thickBot="1" x14ac:dyDescent="0.2">
      <c r="A12479" s="112"/>
    </row>
    <row r="12480" spans="1:19" ht="11.25" thickBot="1" x14ac:dyDescent="0.2">
      <c r="A12480" s="138" t="s">
        <v>364</v>
      </c>
      <c r="B12480" s="112"/>
      <c r="C12480" s="136">
        <v>358.85899999999998</v>
      </c>
      <c r="D12480" s="136">
        <v>132.67400000000001</v>
      </c>
      <c r="E12480" s="140">
        <v>159.49799999999999</v>
      </c>
      <c r="F12480" s="140">
        <v>3569.165</v>
      </c>
      <c r="G12480" s="136">
        <v>1</v>
      </c>
      <c r="H12480" s="136">
        <v>6.5060000000000002</v>
      </c>
      <c r="I12480" s="136">
        <v>206.464</v>
      </c>
      <c r="J12480" s="141" t="s">
        <v>9834</v>
      </c>
      <c r="K12480" s="140">
        <v>1928.1590000000001</v>
      </c>
      <c r="L12480" s="134" t="s">
        <v>9835</v>
      </c>
      <c r="M12480" s="136">
        <v>43.094000000000001</v>
      </c>
      <c r="N12480" s="136">
        <v>105.30200000000001</v>
      </c>
      <c r="O12480" s="136">
        <v>1.528</v>
      </c>
      <c r="P12480" s="136">
        <v>6</v>
      </c>
      <c r="Q12480" s="136">
        <v>13.856999999999999</v>
      </c>
      <c r="R12480" s="136">
        <v>29.024000000000001</v>
      </c>
      <c r="S12480" s="136">
        <v>34.313000000000002</v>
      </c>
    </row>
    <row r="12481" spans="1:19" ht="11.25" thickBot="1" x14ac:dyDescent="0.2">
      <c r="A12481" s="112"/>
    </row>
    <row r="12482" spans="1:19" ht="11.25" thickBot="1" x14ac:dyDescent="0.2">
      <c r="A12482" s="139" t="s">
        <v>366</v>
      </c>
      <c r="B12482" s="112"/>
      <c r="C12482" s="136">
        <v>0.79400000000000004</v>
      </c>
      <c r="D12482" s="136">
        <v>0.50900000000000001</v>
      </c>
      <c r="E12482" s="140">
        <v>0.76800000000000002</v>
      </c>
      <c r="F12482" s="140">
        <v>0.436</v>
      </c>
      <c r="G12482" s="136">
        <v>10</v>
      </c>
      <c r="H12482" s="136">
        <v>4.05</v>
      </c>
      <c r="I12482" s="136">
        <v>6.0999999999999999E-2</v>
      </c>
      <c r="J12482" s="141" t="s">
        <v>9836</v>
      </c>
      <c r="K12482" s="140">
        <v>1.2</v>
      </c>
      <c r="L12482" s="134" t="s">
        <v>4503</v>
      </c>
      <c r="M12482" s="136">
        <v>6.2549999999999999</v>
      </c>
      <c r="N12482" s="136">
        <v>1.363</v>
      </c>
      <c r="O12482" s="136">
        <v>45.826000000000001</v>
      </c>
      <c r="P12482" s="136">
        <v>4.2249999999999996</v>
      </c>
      <c r="Q12482" s="136">
        <v>1.83</v>
      </c>
      <c r="R12482" s="136">
        <v>3.5710000000000002</v>
      </c>
      <c r="S12482" s="136">
        <v>10.813000000000001</v>
      </c>
    </row>
    <row r="12483" spans="1:19" ht="11.25" thickBot="1" x14ac:dyDescent="0.2">
      <c r="A12483" s="112"/>
    </row>
    <row r="12484" spans="1:19" ht="11.25" thickBot="1" x14ac:dyDescent="0.2">
      <c r="A12484" s="106" t="s">
        <v>357</v>
      </c>
      <c r="B12484" s="106" t="s">
        <v>358</v>
      </c>
      <c r="C12484" s="131" t="s">
        <v>34</v>
      </c>
      <c r="D12484" s="131" t="s">
        <v>35</v>
      </c>
      <c r="E12484" s="130" t="s">
        <v>36</v>
      </c>
      <c r="F12484" s="130" t="s">
        <v>37</v>
      </c>
      <c r="G12484" s="130" t="s">
        <v>38</v>
      </c>
      <c r="H12484" s="130" t="s">
        <v>39</v>
      </c>
      <c r="I12484" s="130" t="s">
        <v>40</v>
      </c>
      <c r="J12484" s="130" t="s">
        <v>41</v>
      </c>
      <c r="K12484" s="130" t="s">
        <v>42</v>
      </c>
      <c r="L12484" s="130" t="s">
        <v>43</v>
      </c>
      <c r="M12484" s="130" t="s">
        <v>44</v>
      </c>
      <c r="N12484" s="130" t="s">
        <v>45</v>
      </c>
      <c r="O12484" s="130" t="s">
        <v>46</v>
      </c>
      <c r="P12484" s="130" t="s">
        <v>47</v>
      </c>
      <c r="Q12484" s="130" t="s">
        <v>48</v>
      </c>
      <c r="R12484" s="130" t="s">
        <v>49</v>
      </c>
      <c r="S12484" s="130" t="s">
        <v>50</v>
      </c>
    </row>
    <row r="12485" spans="1:19" ht="11.25" thickBot="1" x14ac:dyDescent="0.2">
      <c r="A12485" s="107">
        <v>1</v>
      </c>
      <c r="B12485" s="132">
        <v>0.75778935185185192</v>
      </c>
      <c r="C12485" s="145">
        <v>362742.72</v>
      </c>
      <c r="D12485" s="134" t="s">
        <v>9837</v>
      </c>
      <c r="E12485" s="108">
        <v>2085.1039999999998</v>
      </c>
      <c r="F12485" s="108">
        <v>317.00200000000001</v>
      </c>
      <c r="G12485" s="108">
        <v>2</v>
      </c>
      <c r="H12485" s="108">
        <v>5740.7910000000002</v>
      </c>
      <c r="I12485" s="108">
        <v>156673.91</v>
      </c>
      <c r="J12485" s="108">
        <v>1005498.9</v>
      </c>
      <c r="K12485" s="108">
        <v>10355.573</v>
      </c>
      <c r="L12485" s="108">
        <v>19791.396000000001</v>
      </c>
      <c r="M12485" s="108">
        <v>3137.2359999999999</v>
      </c>
      <c r="N12485" s="108">
        <v>2182.114</v>
      </c>
      <c r="O12485" s="108">
        <v>394.00400000000002</v>
      </c>
      <c r="P12485" s="108">
        <v>426.00400000000002</v>
      </c>
      <c r="Q12485" s="108">
        <v>449.005</v>
      </c>
      <c r="R12485" s="108">
        <v>326.00299999999999</v>
      </c>
      <c r="S12485" s="108">
        <v>468.005</v>
      </c>
    </row>
    <row r="12486" spans="1:19" ht="11.25" thickBot="1" x14ac:dyDescent="0.2">
      <c r="A12486" s="112"/>
    </row>
    <row r="12487" spans="1:19" ht="11.25" thickBot="1" x14ac:dyDescent="0.2">
      <c r="A12487" s="107">
        <v>2</v>
      </c>
      <c r="B12487" s="132">
        <v>0.75797453703703699</v>
      </c>
      <c r="C12487" s="145">
        <v>368609.35</v>
      </c>
      <c r="D12487" s="134" t="s">
        <v>9838</v>
      </c>
      <c r="E12487" s="108">
        <v>2075.1030000000001</v>
      </c>
      <c r="F12487" s="108">
        <v>314.00200000000001</v>
      </c>
      <c r="G12487" s="108">
        <v>1</v>
      </c>
      <c r="H12487" s="108">
        <v>5685.7759999999998</v>
      </c>
      <c r="I12487" s="108">
        <v>157727.82</v>
      </c>
      <c r="J12487" s="108">
        <v>1008372.9</v>
      </c>
      <c r="K12487" s="108">
        <v>10507.648999999999</v>
      </c>
      <c r="L12487" s="108">
        <v>19762.368999999999</v>
      </c>
      <c r="M12487" s="108">
        <v>3011.2179999999998</v>
      </c>
      <c r="N12487" s="108">
        <v>2142.11</v>
      </c>
      <c r="O12487" s="108">
        <v>396.00400000000002</v>
      </c>
      <c r="P12487" s="108">
        <v>401.00400000000002</v>
      </c>
      <c r="Q12487" s="108">
        <v>416.00400000000002</v>
      </c>
      <c r="R12487" s="108">
        <v>362.00299999999999</v>
      </c>
      <c r="S12487" s="108">
        <v>441.005</v>
      </c>
    </row>
    <row r="12488" spans="1:19" ht="11.25" thickBot="1" x14ac:dyDescent="0.2">
      <c r="A12488" s="112"/>
    </row>
    <row r="12489" spans="1:19" ht="11.25" thickBot="1" x14ac:dyDescent="0.2">
      <c r="A12489" s="107">
        <v>3</v>
      </c>
      <c r="B12489" s="132">
        <v>0.75814814814814813</v>
      </c>
      <c r="C12489" s="145">
        <v>370215.46</v>
      </c>
      <c r="D12489" s="134" t="s">
        <v>9839</v>
      </c>
      <c r="E12489" s="108">
        <v>2163.1120000000001</v>
      </c>
      <c r="F12489" s="108">
        <v>351.00299999999999</v>
      </c>
      <c r="G12489" s="108">
        <v>5</v>
      </c>
      <c r="H12489" s="108">
        <v>5798.8069999999998</v>
      </c>
      <c r="I12489" s="108">
        <v>156811.95000000001</v>
      </c>
      <c r="J12489" s="108">
        <v>1000431.5</v>
      </c>
      <c r="K12489" s="108">
        <v>10191.492</v>
      </c>
      <c r="L12489" s="108">
        <v>19907.507000000001</v>
      </c>
      <c r="M12489" s="108">
        <v>2956.21</v>
      </c>
      <c r="N12489" s="108">
        <v>2145.11</v>
      </c>
      <c r="O12489" s="108">
        <v>346.00299999999999</v>
      </c>
      <c r="P12489" s="108">
        <v>410.00400000000002</v>
      </c>
      <c r="Q12489" s="108">
        <v>410.00400000000002</v>
      </c>
      <c r="R12489" s="108">
        <v>325.00299999999999</v>
      </c>
      <c r="S12489" s="108">
        <v>437.005</v>
      </c>
    </row>
    <row r="12490" spans="1:19" ht="11.25" thickBot="1" x14ac:dyDescent="0.2">
      <c r="A12490" s="112"/>
    </row>
    <row r="12491" spans="1:19" ht="11.25" thickBot="1" x14ac:dyDescent="0.2">
      <c r="A12491" s="135" t="s">
        <v>362</v>
      </c>
      <c r="B12491" s="112"/>
      <c r="C12491" s="140">
        <v>367189.18</v>
      </c>
      <c r="D12491" s="134" t="s">
        <v>9840</v>
      </c>
      <c r="E12491" s="136">
        <v>2107.7730000000001</v>
      </c>
      <c r="F12491" s="136">
        <v>327.33600000000001</v>
      </c>
      <c r="G12491" s="136">
        <v>2.6669999999999998</v>
      </c>
      <c r="H12491" s="136">
        <v>5741.7910000000002</v>
      </c>
      <c r="I12491" s="136">
        <v>157071.23000000001</v>
      </c>
      <c r="J12491" s="136">
        <v>1004767.8</v>
      </c>
      <c r="K12491" s="136">
        <v>10351.571</v>
      </c>
      <c r="L12491" s="136">
        <v>19820.423999999999</v>
      </c>
      <c r="M12491" s="136">
        <v>3034.8879999999999</v>
      </c>
      <c r="N12491" s="136">
        <v>2156.4450000000002</v>
      </c>
      <c r="O12491" s="136">
        <v>378.67</v>
      </c>
      <c r="P12491" s="136">
        <v>412.33699999999999</v>
      </c>
      <c r="Q12491" s="136">
        <v>425.00400000000002</v>
      </c>
      <c r="R12491" s="136">
        <v>337.66899999999998</v>
      </c>
      <c r="S12491" s="136">
        <v>448.67099999999999</v>
      </c>
    </row>
    <row r="12492" spans="1:19" ht="11.25" thickBot="1" x14ac:dyDescent="0.2">
      <c r="A12492" s="112"/>
    </row>
    <row r="12493" spans="1:19" ht="11.25" thickBot="1" x14ac:dyDescent="0.2">
      <c r="A12493" s="138" t="s">
        <v>364</v>
      </c>
      <c r="B12493" s="112"/>
      <c r="C12493" s="140">
        <v>3933.59</v>
      </c>
      <c r="D12493" s="134" t="s">
        <v>9841</v>
      </c>
      <c r="E12493" s="136">
        <v>48.185000000000002</v>
      </c>
      <c r="F12493" s="136">
        <v>20.550999999999998</v>
      </c>
      <c r="G12493" s="136">
        <v>2.0819999999999999</v>
      </c>
      <c r="H12493" s="136">
        <v>56.521999999999998</v>
      </c>
      <c r="I12493" s="136">
        <v>572.79999999999995</v>
      </c>
      <c r="J12493" s="136">
        <v>4020.895</v>
      </c>
      <c r="K12493" s="136">
        <v>158.11600000000001</v>
      </c>
      <c r="L12493" s="136">
        <v>76.8</v>
      </c>
      <c r="M12493" s="136">
        <v>92.805000000000007</v>
      </c>
      <c r="N12493" s="136">
        <v>22.280999999999999</v>
      </c>
      <c r="O12493" s="136">
        <v>28.308</v>
      </c>
      <c r="P12493" s="136">
        <v>12.663</v>
      </c>
      <c r="Q12493" s="136">
        <v>21</v>
      </c>
      <c r="R12493" s="136">
        <v>21.08</v>
      </c>
      <c r="S12493" s="136">
        <v>16.863</v>
      </c>
    </row>
    <row r="12494" spans="1:19" ht="11.25" thickBot="1" x14ac:dyDescent="0.2">
      <c r="A12494" s="112"/>
    </row>
    <row r="12495" spans="1:19" ht="11.25" thickBot="1" x14ac:dyDescent="0.2">
      <c r="A12495" s="139" t="s">
        <v>366</v>
      </c>
      <c r="B12495" s="112"/>
      <c r="C12495" s="140">
        <v>1.071</v>
      </c>
      <c r="D12495" s="134" t="s">
        <v>4286</v>
      </c>
      <c r="E12495" s="136">
        <v>2.286</v>
      </c>
      <c r="F12495" s="136">
        <v>6.2779999999999996</v>
      </c>
      <c r="G12495" s="136">
        <v>78.061999999999998</v>
      </c>
      <c r="H12495" s="136">
        <v>0.98399999999999999</v>
      </c>
      <c r="I12495" s="136">
        <v>0.36499999999999999</v>
      </c>
      <c r="J12495" s="136">
        <v>0.4</v>
      </c>
      <c r="K12495" s="136">
        <v>1.5269999999999999</v>
      </c>
      <c r="L12495" s="136">
        <v>0.38700000000000001</v>
      </c>
      <c r="M12495" s="136">
        <v>3.0579999999999998</v>
      </c>
      <c r="N12495" s="136">
        <v>1.0329999999999999</v>
      </c>
      <c r="O12495" s="136">
        <v>7.476</v>
      </c>
      <c r="P12495" s="136">
        <v>3.0710000000000002</v>
      </c>
      <c r="Q12495" s="136">
        <v>4.9409999999999998</v>
      </c>
      <c r="R12495" s="136">
        <v>6.2430000000000003</v>
      </c>
      <c r="S12495" s="136">
        <v>3.758</v>
      </c>
    </row>
    <row r="12496" spans="1:19" ht="11.25" thickBot="1" x14ac:dyDescent="0.2">
      <c r="A12496" s="112"/>
    </row>
    <row r="12497" spans="1:19" ht="11.25" thickBot="1" x14ac:dyDescent="0.2">
      <c r="A12497" s="106" t="s">
        <v>357</v>
      </c>
      <c r="B12497" s="106" t="s">
        <v>358</v>
      </c>
      <c r="C12497" s="130" t="s">
        <v>51</v>
      </c>
      <c r="D12497" s="130" t="s">
        <v>52</v>
      </c>
      <c r="E12497" s="130" t="s">
        <v>53</v>
      </c>
      <c r="F12497" s="130" t="s">
        <v>54</v>
      </c>
      <c r="G12497" s="130" t="s">
        <v>55</v>
      </c>
      <c r="H12497" s="130" t="s">
        <v>56</v>
      </c>
      <c r="I12497" s="130" t="s">
        <v>57</v>
      </c>
      <c r="J12497" s="130" t="s">
        <v>58</v>
      </c>
      <c r="K12497" s="130" t="s">
        <v>59</v>
      </c>
      <c r="L12497" s="130" t="s">
        <v>60</v>
      </c>
      <c r="M12497" s="130" t="s">
        <v>61</v>
      </c>
      <c r="N12497" s="130" t="s">
        <v>62</v>
      </c>
      <c r="O12497" s="130" t="s">
        <v>63</v>
      </c>
      <c r="P12497" s="130" t="s">
        <v>64</v>
      </c>
      <c r="Q12497" s="131" t="s">
        <v>65</v>
      </c>
      <c r="R12497" s="131" t="s">
        <v>66</v>
      </c>
      <c r="S12497" s="130" t="s">
        <v>67</v>
      </c>
    </row>
    <row r="12498" spans="1:19" ht="11.25" thickBot="1" x14ac:dyDescent="0.2">
      <c r="A12498" s="107">
        <v>1</v>
      </c>
      <c r="B12498" s="132">
        <v>0.75778935185185192</v>
      </c>
      <c r="C12498" s="108">
        <v>314.00200000000001</v>
      </c>
      <c r="D12498" s="108">
        <v>306.00200000000001</v>
      </c>
      <c r="E12498" s="108">
        <v>121</v>
      </c>
      <c r="F12498" s="108">
        <v>159.001</v>
      </c>
      <c r="G12498" s="108">
        <v>97</v>
      </c>
      <c r="H12498" s="108">
        <v>244.001</v>
      </c>
      <c r="I12498" s="108">
        <v>2106.1060000000002</v>
      </c>
      <c r="J12498" s="108">
        <v>13194.177</v>
      </c>
      <c r="K12498" s="108">
        <v>19091.743999999999</v>
      </c>
      <c r="L12498" s="108">
        <v>14</v>
      </c>
      <c r="M12498" s="108">
        <v>8</v>
      </c>
      <c r="N12498" s="108">
        <v>999.024</v>
      </c>
      <c r="O12498" s="108">
        <v>237.001</v>
      </c>
      <c r="P12498" s="108">
        <v>46421.661999999997</v>
      </c>
      <c r="Q12498" s="145">
        <v>1674903.4</v>
      </c>
      <c r="R12498" s="134" t="s">
        <v>9842</v>
      </c>
      <c r="S12498" s="108">
        <v>3218.2489999999998</v>
      </c>
    </row>
    <row r="12499" spans="1:19" ht="11.25" thickBot="1" x14ac:dyDescent="0.2">
      <c r="A12499" s="112"/>
    </row>
    <row r="12500" spans="1:19" ht="11.25" thickBot="1" x14ac:dyDescent="0.2">
      <c r="A12500" s="107">
        <v>2</v>
      </c>
      <c r="B12500" s="132">
        <v>0.75797453703703699</v>
      </c>
      <c r="C12500" s="108">
        <v>314.00200000000001</v>
      </c>
      <c r="D12500" s="108">
        <v>341.00299999999999</v>
      </c>
      <c r="E12500" s="108">
        <v>118</v>
      </c>
      <c r="F12500" s="108">
        <v>194.001</v>
      </c>
      <c r="G12500" s="108">
        <v>119</v>
      </c>
      <c r="H12500" s="108">
        <v>219.001</v>
      </c>
      <c r="I12500" s="108">
        <v>2063.1019999999999</v>
      </c>
      <c r="J12500" s="108">
        <v>13025.07</v>
      </c>
      <c r="K12500" s="108">
        <v>19330.964</v>
      </c>
      <c r="L12500" s="108">
        <v>18</v>
      </c>
      <c r="M12500" s="108">
        <v>8</v>
      </c>
      <c r="N12500" s="108">
        <v>1015.025</v>
      </c>
      <c r="O12500" s="108">
        <v>217.001</v>
      </c>
      <c r="P12500" s="108">
        <v>45737.15</v>
      </c>
      <c r="Q12500" s="145">
        <v>1706940.6</v>
      </c>
      <c r="R12500" s="134" t="s">
        <v>9843</v>
      </c>
      <c r="S12500" s="108">
        <v>3168.241</v>
      </c>
    </row>
    <row r="12501" spans="1:19" ht="11.25" thickBot="1" x14ac:dyDescent="0.2">
      <c r="A12501" s="112"/>
    </row>
    <row r="12502" spans="1:19" ht="11.25" thickBot="1" x14ac:dyDescent="0.2">
      <c r="A12502" s="107">
        <v>3</v>
      </c>
      <c r="B12502" s="132">
        <v>0.75814814814814813</v>
      </c>
      <c r="C12502" s="108">
        <v>343.00299999999999</v>
      </c>
      <c r="D12502" s="108">
        <v>304.00200000000001</v>
      </c>
      <c r="E12502" s="108">
        <v>159.001</v>
      </c>
      <c r="F12502" s="108">
        <v>149.001</v>
      </c>
      <c r="G12502" s="108">
        <v>108</v>
      </c>
      <c r="H12502" s="108">
        <v>219.001</v>
      </c>
      <c r="I12502" s="108">
        <v>2075.1030000000001</v>
      </c>
      <c r="J12502" s="108">
        <v>13051.087</v>
      </c>
      <c r="K12502" s="108">
        <v>18985.647000000001</v>
      </c>
      <c r="L12502" s="108">
        <v>28</v>
      </c>
      <c r="M12502" s="108">
        <v>8</v>
      </c>
      <c r="N12502" s="108">
        <v>989.02300000000002</v>
      </c>
      <c r="O12502" s="108">
        <v>245.001</v>
      </c>
      <c r="P12502" s="108">
        <v>46350.504000000001</v>
      </c>
      <c r="Q12502" s="145">
        <v>1719067.4</v>
      </c>
      <c r="R12502" s="134" t="s">
        <v>9844</v>
      </c>
      <c r="S12502" s="108">
        <v>3321.2649999999999</v>
      </c>
    </row>
    <row r="12503" spans="1:19" ht="11.25" thickBot="1" x14ac:dyDescent="0.2">
      <c r="A12503" s="112"/>
    </row>
    <row r="12504" spans="1:19" ht="11.25" thickBot="1" x14ac:dyDescent="0.2">
      <c r="A12504" s="135" t="s">
        <v>362</v>
      </c>
      <c r="B12504" s="112"/>
      <c r="C12504" s="136">
        <v>323.66899999999998</v>
      </c>
      <c r="D12504" s="136">
        <v>317.00200000000001</v>
      </c>
      <c r="E12504" s="136">
        <v>132.667</v>
      </c>
      <c r="F12504" s="136">
        <v>167.334</v>
      </c>
      <c r="G12504" s="136">
        <v>108</v>
      </c>
      <c r="H12504" s="136">
        <v>227.33500000000001</v>
      </c>
      <c r="I12504" s="136">
        <v>2081.4369999999999</v>
      </c>
      <c r="J12504" s="136">
        <v>13090.111000000001</v>
      </c>
      <c r="K12504" s="136">
        <v>19136.117999999999</v>
      </c>
      <c r="L12504" s="136">
        <v>20</v>
      </c>
      <c r="M12504" s="136">
        <v>8</v>
      </c>
      <c r="N12504" s="136">
        <v>1001.024</v>
      </c>
      <c r="O12504" s="136">
        <v>233.001</v>
      </c>
      <c r="P12504" s="136">
        <v>46169.771999999997</v>
      </c>
      <c r="Q12504" s="140">
        <v>1700303.8</v>
      </c>
      <c r="R12504" s="134" t="s">
        <v>9845</v>
      </c>
      <c r="S12504" s="136">
        <v>3235.9180000000001</v>
      </c>
    </row>
    <row r="12505" spans="1:19" ht="11.25" thickBot="1" x14ac:dyDescent="0.2">
      <c r="A12505" s="112"/>
    </row>
    <row r="12506" spans="1:19" ht="11.25" thickBot="1" x14ac:dyDescent="0.2">
      <c r="A12506" s="138" t="s">
        <v>364</v>
      </c>
      <c r="B12506" s="112"/>
      <c r="C12506" s="136">
        <v>16.742999999999999</v>
      </c>
      <c r="D12506" s="136">
        <v>20.809000000000001</v>
      </c>
      <c r="E12506" s="136">
        <v>22.855</v>
      </c>
      <c r="F12506" s="136">
        <v>23.629000000000001</v>
      </c>
      <c r="G12506" s="136">
        <v>11</v>
      </c>
      <c r="H12506" s="136">
        <v>14.433999999999999</v>
      </c>
      <c r="I12506" s="136">
        <v>22.190999999999999</v>
      </c>
      <c r="J12506" s="136">
        <v>91.057000000000002</v>
      </c>
      <c r="K12506" s="136">
        <v>176.88399999999999</v>
      </c>
      <c r="L12506" s="136">
        <v>7.2110000000000003</v>
      </c>
      <c r="M12506" s="136">
        <v>0</v>
      </c>
      <c r="N12506" s="136">
        <v>13.116</v>
      </c>
      <c r="O12506" s="136">
        <v>14.422000000000001</v>
      </c>
      <c r="P12506" s="136">
        <v>376.34699999999998</v>
      </c>
      <c r="Q12506" s="140">
        <v>22817.732</v>
      </c>
      <c r="R12506" s="134" t="s">
        <v>9846</v>
      </c>
      <c r="S12506" s="136">
        <v>78.027000000000001</v>
      </c>
    </row>
    <row r="12507" spans="1:19" ht="11.25" thickBot="1" x14ac:dyDescent="0.2">
      <c r="A12507" s="112"/>
    </row>
    <row r="12508" spans="1:19" ht="11.25" thickBot="1" x14ac:dyDescent="0.2">
      <c r="A12508" s="139" t="s">
        <v>366</v>
      </c>
      <c r="B12508" s="112"/>
      <c r="C12508" s="136">
        <v>5.173</v>
      </c>
      <c r="D12508" s="136">
        <v>6.5640000000000001</v>
      </c>
      <c r="E12508" s="136">
        <v>17.227</v>
      </c>
      <c r="F12508" s="136">
        <v>14.121</v>
      </c>
      <c r="G12508" s="136">
        <v>10.185</v>
      </c>
      <c r="H12508" s="136">
        <v>6.3490000000000002</v>
      </c>
      <c r="I12508" s="136">
        <v>1.0660000000000001</v>
      </c>
      <c r="J12508" s="136">
        <v>0.69599999999999995</v>
      </c>
      <c r="K12508" s="136">
        <v>0.92400000000000004</v>
      </c>
      <c r="L12508" s="136">
        <v>36.055999999999997</v>
      </c>
      <c r="M12508" s="136">
        <v>0</v>
      </c>
      <c r="N12508" s="136">
        <v>1.31</v>
      </c>
      <c r="O12508" s="136">
        <v>6.19</v>
      </c>
      <c r="P12508" s="136">
        <v>0.81499999999999995</v>
      </c>
      <c r="Q12508" s="140">
        <v>1.3420000000000001</v>
      </c>
      <c r="R12508" s="134" t="s">
        <v>4513</v>
      </c>
      <c r="S12508" s="136">
        <v>2.411</v>
      </c>
    </row>
    <row r="12509" spans="1:19" ht="11.25" thickBot="1" x14ac:dyDescent="0.2">
      <c r="A12509" s="112"/>
    </row>
    <row r="12510" spans="1:19" ht="11.25" thickBot="1" x14ac:dyDescent="0.2">
      <c r="A12510" s="106" t="s">
        <v>357</v>
      </c>
      <c r="B12510" s="106" t="s">
        <v>358</v>
      </c>
      <c r="C12510" s="130" t="s">
        <v>68</v>
      </c>
    </row>
    <row r="12511" spans="1:19" ht="11.25" thickBot="1" x14ac:dyDescent="0.2">
      <c r="A12511" s="107">
        <v>1</v>
      </c>
      <c r="B12511" s="132">
        <v>0.75778935185185192</v>
      </c>
      <c r="C12511" s="108">
        <v>862.01800000000003</v>
      </c>
    </row>
    <row r="12512" spans="1:19" ht="11.25" thickBot="1" x14ac:dyDescent="0.2">
      <c r="A12512" s="112"/>
    </row>
    <row r="12513" spans="1:19" ht="11.25" thickBot="1" x14ac:dyDescent="0.2">
      <c r="A12513" s="107">
        <v>2</v>
      </c>
      <c r="B12513" s="132">
        <v>0.75797453703703699</v>
      </c>
      <c r="C12513" s="108">
        <v>841.01700000000005</v>
      </c>
    </row>
    <row r="12514" spans="1:19" ht="11.25" thickBot="1" x14ac:dyDescent="0.2">
      <c r="A12514" s="112"/>
    </row>
    <row r="12515" spans="1:19" ht="11.25" thickBot="1" x14ac:dyDescent="0.2">
      <c r="A12515" s="107">
        <v>3</v>
      </c>
      <c r="B12515" s="132">
        <v>0.75814814814814813</v>
      </c>
      <c r="C12515" s="108">
        <v>814.01599999999996</v>
      </c>
    </row>
    <row r="12516" spans="1:19" ht="11.25" thickBot="1" x14ac:dyDescent="0.2">
      <c r="A12516" s="112"/>
    </row>
    <row r="12517" spans="1:19" ht="11.25" thickBot="1" x14ac:dyDescent="0.2">
      <c r="A12517" s="135" t="s">
        <v>362</v>
      </c>
      <c r="B12517" s="112"/>
      <c r="C12517" s="136">
        <v>839.01700000000005</v>
      </c>
    </row>
    <row r="12518" spans="1:19" ht="11.25" thickBot="1" x14ac:dyDescent="0.2">
      <c r="A12518" s="112"/>
    </row>
    <row r="12519" spans="1:19" ht="11.25" thickBot="1" x14ac:dyDescent="0.2">
      <c r="A12519" s="138" t="s">
        <v>364</v>
      </c>
      <c r="B12519" s="112"/>
      <c r="C12519" s="136">
        <v>24.062999999999999</v>
      </c>
    </row>
    <row r="12520" spans="1:19" ht="11.25" thickBot="1" x14ac:dyDescent="0.2">
      <c r="A12520" s="112"/>
    </row>
    <row r="12521" spans="1:19" ht="11.25" thickBot="1" x14ac:dyDescent="0.2">
      <c r="A12521" s="139" t="s">
        <v>366</v>
      </c>
      <c r="B12521" s="112"/>
      <c r="C12521" s="136">
        <v>2.8679999999999999</v>
      </c>
    </row>
    <row r="12522" spans="1:19" ht="10.5" x14ac:dyDescent="0.15">
      <c r="A12522" s="112"/>
    </row>
    <row r="12523" spans="1:19" x14ac:dyDescent="0.15">
      <c r="A12523" s="129"/>
      <c r="B12523" s="86" t="s">
        <v>4514</v>
      </c>
    </row>
    <row r="12524" spans="1:19" ht="9.75" thickBot="1" x14ac:dyDescent="0.2">
      <c r="A12524" s="81" t="s">
        <v>5871</v>
      </c>
    </row>
    <row r="12525" spans="1:19" ht="11.25" thickBot="1" x14ac:dyDescent="0.2">
      <c r="A12525" s="106" t="s">
        <v>357</v>
      </c>
      <c r="B12525" s="106" t="s">
        <v>358</v>
      </c>
      <c r="C12525" s="130" t="s">
        <v>0</v>
      </c>
      <c r="D12525" s="130" t="s">
        <v>1</v>
      </c>
      <c r="E12525" s="130" t="s">
        <v>2</v>
      </c>
      <c r="F12525" s="130" t="s">
        <v>3</v>
      </c>
      <c r="G12525" s="130" t="s">
        <v>4</v>
      </c>
      <c r="H12525" s="130" t="s">
        <v>5</v>
      </c>
      <c r="I12525" s="131" t="s">
        <v>6</v>
      </c>
      <c r="J12525" s="131" t="s">
        <v>7</v>
      </c>
      <c r="K12525" s="130" t="s">
        <v>8</v>
      </c>
      <c r="L12525" s="130" t="s">
        <v>9</v>
      </c>
      <c r="M12525" s="130" t="s">
        <v>10</v>
      </c>
      <c r="N12525" s="130" t="s">
        <v>11</v>
      </c>
      <c r="O12525" s="130" t="s">
        <v>12</v>
      </c>
      <c r="P12525" s="130" t="s">
        <v>13</v>
      </c>
      <c r="Q12525" s="130" t="s">
        <v>14</v>
      </c>
      <c r="R12525" s="130" t="s">
        <v>15</v>
      </c>
      <c r="S12525" s="130" t="s">
        <v>16</v>
      </c>
    </row>
    <row r="12526" spans="1:19" ht="11.25" thickBot="1" x14ac:dyDescent="0.2">
      <c r="A12526" s="107">
        <v>1</v>
      </c>
      <c r="B12526" s="132">
        <v>0.76292824074074073</v>
      </c>
      <c r="C12526" s="141" t="s">
        <v>9847</v>
      </c>
      <c r="D12526" s="141" t="s">
        <v>9848</v>
      </c>
      <c r="E12526" s="141" t="s">
        <v>9849</v>
      </c>
      <c r="F12526" s="141" t="s">
        <v>9850</v>
      </c>
      <c r="G12526" s="141" t="s">
        <v>9851</v>
      </c>
      <c r="H12526" s="141" t="s">
        <v>9852</v>
      </c>
      <c r="I12526" s="145">
        <v>17204.100999999999</v>
      </c>
      <c r="J12526" s="134" t="s">
        <v>9853</v>
      </c>
      <c r="K12526" s="141" t="s">
        <v>9854</v>
      </c>
      <c r="L12526" s="108">
        <v>103</v>
      </c>
      <c r="M12526" s="108">
        <v>18810.488000000001</v>
      </c>
      <c r="N12526" s="108">
        <v>42878.078999999998</v>
      </c>
      <c r="O12526" s="141" t="s">
        <v>9855</v>
      </c>
      <c r="P12526" s="108">
        <v>150111.85999999999</v>
      </c>
      <c r="Q12526" s="108">
        <v>18904.573</v>
      </c>
      <c r="R12526" s="108">
        <v>25962.167000000001</v>
      </c>
      <c r="S12526" s="108">
        <v>86170.842000000004</v>
      </c>
    </row>
    <row r="12527" spans="1:19" ht="11.25" thickBot="1" x14ac:dyDescent="0.2">
      <c r="A12527" s="112"/>
    </row>
    <row r="12528" spans="1:19" ht="11.25" thickBot="1" x14ac:dyDescent="0.2">
      <c r="A12528" s="107">
        <v>2</v>
      </c>
      <c r="B12528" s="132">
        <v>0.7631134259259259</v>
      </c>
      <c r="C12528" s="141" t="s">
        <v>9856</v>
      </c>
      <c r="D12528" s="141" t="s">
        <v>9857</v>
      </c>
      <c r="E12528" s="141" t="s">
        <v>9858</v>
      </c>
      <c r="F12528" s="141" t="s">
        <v>9859</v>
      </c>
      <c r="G12528" s="141" t="s">
        <v>9860</v>
      </c>
      <c r="H12528" s="141" t="s">
        <v>9861</v>
      </c>
      <c r="I12528" s="145">
        <v>17422.281999999999</v>
      </c>
      <c r="J12528" s="134" t="s">
        <v>9862</v>
      </c>
      <c r="K12528" s="141" t="s">
        <v>9863</v>
      </c>
      <c r="L12528" s="108">
        <v>146.001</v>
      </c>
      <c r="M12528" s="108">
        <v>18648.343000000001</v>
      </c>
      <c r="N12528" s="108">
        <v>43828.053</v>
      </c>
      <c r="O12528" s="141" t="s">
        <v>9864</v>
      </c>
      <c r="P12528" s="108">
        <v>151459.57</v>
      </c>
      <c r="Q12528" s="108">
        <v>19263.901999999998</v>
      </c>
      <c r="R12528" s="108">
        <v>26069.3</v>
      </c>
      <c r="S12528" s="108">
        <v>86348.576000000001</v>
      </c>
    </row>
    <row r="12529" spans="1:19" ht="11.25" thickBot="1" x14ac:dyDescent="0.2">
      <c r="A12529" s="112"/>
    </row>
    <row r="12530" spans="1:19" ht="11.25" thickBot="1" x14ac:dyDescent="0.2">
      <c r="A12530" s="107">
        <v>3</v>
      </c>
      <c r="B12530" s="132">
        <v>0.76328703703703704</v>
      </c>
      <c r="C12530" s="141" t="s">
        <v>9865</v>
      </c>
      <c r="D12530" s="141" t="s">
        <v>9866</v>
      </c>
      <c r="E12530" s="141" t="s">
        <v>9867</v>
      </c>
      <c r="F12530" s="141" t="s">
        <v>9868</v>
      </c>
      <c r="G12530" s="141" t="s">
        <v>9869</v>
      </c>
      <c r="H12530" s="141" t="s">
        <v>9870</v>
      </c>
      <c r="I12530" s="145">
        <v>17245.134999999998</v>
      </c>
      <c r="J12530" s="134" t="s">
        <v>9871</v>
      </c>
      <c r="K12530" s="141" t="s">
        <v>9872</v>
      </c>
      <c r="L12530" s="108">
        <v>114</v>
      </c>
      <c r="M12530" s="108">
        <v>18695.384999999998</v>
      </c>
      <c r="N12530" s="108">
        <v>42143.582999999999</v>
      </c>
      <c r="O12530" s="141" t="s">
        <v>9873</v>
      </c>
      <c r="P12530" s="108">
        <v>153371.48000000001</v>
      </c>
      <c r="Q12530" s="108">
        <v>18989.651000000002</v>
      </c>
      <c r="R12530" s="108">
        <v>26444.773000000001</v>
      </c>
      <c r="S12530" s="108">
        <v>87959.293000000005</v>
      </c>
    </row>
    <row r="12531" spans="1:19" ht="11.25" thickBot="1" x14ac:dyDescent="0.2">
      <c r="A12531" s="112"/>
    </row>
    <row r="12532" spans="1:19" ht="11.25" thickBot="1" x14ac:dyDescent="0.2">
      <c r="A12532" s="135" t="s">
        <v>362</v>
      </c>
      <c r="B12532" s="112"/>
      <c r="C12532" s="141" t="s">
        <v>9874</v>
      </c>
      <c r="D12532" s="141" t="s">
        <v>9875</v>
      </c>
      <c r="E12532" s="141" t="s">
        <v>9876</v>
      </c>
      <c r="F12532" s="141" t="s">
        <v>9877</v>
      </c>
      <c r="G12532" s="141" t="s">
        <v>9878</v>
      </c>
      <c r="H12532" s="141" t="s">
        <v>9879</v>
      </c>
      <c r="I12532" s="140">
        <v>17290.506000000001</v>
      </c>
      <c r="J12532" s="134" t="s">
        <v>9880</v>
      </c>
      <c r="K12532" s="141" t="s">
        <v>9881</v>
      </c>
      <c r="L12532" s="136">
        <v>121</v>
      </c>
      <c r="M12532" s="136">
        <v>18718.072</v>
      </c>
      <c r="N12532" s="136">
        <v>42949.904999999999</v>
      </c>
      <c r="O12532" s="141" t="s">
        <v>9882</v>
      </c>
      <c r="P12532" s="136">
        <v>151647.64000000001</v>
      </c>
      <c r="Q12532" s="136">
        <v>19052.708999999999</v>
      </c>
      <c r="R12532" s="136">
        <v>26158.746999999999</v>
      </c>
      <c r="S12532" s="136">
        <v>86826.236999999994</v>
      </c>
    </row>
    <row r="12533" spans="1:19" ht="11.25" thickBot="1" x14ac:dyDescent="0.2">
      <c r="A12533" s="112"/>
    </row>
    <row r="12534" spans="1:19" ht="11.25" thickBot="1" x14ac:dyDescent="0.2">
      <c r="A12534" s="138" t="s">
        <v>364</v>
      </c>
      <c r="B12534" s="112"/>
      <c r="C12534" s="141" t="s">
        <v>9883</v>
      </c>
      <c r="D12534" s="141" t="s">
        <v>9884</v>
      </c>
      <c r="E12534" s="141" t="s">
        <v>9885</v>
      </c>
      <c r="F12534" s="141" t="s">
        <v>9886</v>
      </c>
      <c r="G12534" s="141" t="s">
        <v>9887</v>
      </c>
      <c r="H12534" s="141" t="s">
        <v>9888</v>
      </c>
      <c r="I12534" s="140">
        <v>115.95099999999999</v>
      </c>
      <c r="J12534" s="134" t="s">
        <v>9889</v>
      </c>
      <c r="K12534" s="141" t="s">
        <v>9890</v>
      </c>
      <c r="L12534" s="136">
        <v>22.338000000000001</v>
      </c>
      <c r="M12534" s="136">
        <v>83.42</v>
      </c>
      <c r="N12534" s="136">
        <v>844.529</v>
      </c>
      <c r="O12534" s="141" t="s">
        <v>9891</v>
      </c>
      <c r="P12534" s="136">
        <v>1637.924</v>
      </c>
      <c r="Q12534" s="136">
        <v>187.78100000000001</v>
      </c>
      <c r="R12534" s="136">
        <v>253.43199999999999</v>
      </c>
      <c r="S12534" s="136">
        <v>985.27099999999996</v>
      </c>
    </row>
    <row r="12535" spans="1:19" ht="11.25" thickBot="1" x14ac:dyDescent="0.2">
      <c r="A12535" s="112"/>
    </row>
    <row r="12536" spans="1:19" ht="11.25" thickBot="1" x14ac:dyDescent="0.2">
      <c r="A12536" s="139" t="s">
        <v>366</v>
      </c>
      <c r="B12536" s="112"/>
      <c r="C12536" s="141" t="s">
        <v>1850</v>
      </c>
      <c r="D12536" s="141" t="s">
        <v>921</v>
      </c>
      <c r="E12536" s="141" t="s">
        <v>3894</v>
      </c>
      <c r="F12536" s="141" t="s">
        <v>1920</v>
      </c>
      <c r="G12536" s="141" t="s">
        <v>9892</v>
      </c>
      <c r="H12536" s="141" t="s">
        <v>9893</v>
      </c>
      <c r="I12536" s="140">
        <v>0.67100000000000004</v>
      </c>
      <c r="J12536" s="134" t="s">
        <v>4560</v>
      </c>
      <c r="K12536" s="141" t="s">
        <v>9894</v>
      </c>
      <c r="L12536" s="136">
        <v>18.460999999999999</v>
      </c>
      <c r="M12536" s="136">
        <v>0.44600000000000001</v>
      </c>
      <c r="N12536" s="136">
        <v>1.966</v>
      </c>
      <c r="O12536" s="141" t="s">
        <v>9895</v>
      </c>
      <c r="P12536" s="136">
        <v>1.08</v>
      </c>
      <c r="Q12536" s="136">
        <v>0.98599999999999999</v>
      </c>
      <c r="R12536" s="136">
        <v>0.96899999999999997</v>
      </c>
      <c r="S12536" s="136">
        <v>1.135</v>
      </c>
    </row>
    <row r="12537" spans="1:19" ht="11.25" thickBot="1" x14ac:dyDescent="0.2">
      <c r="A12537" s="112"/>
    </row>
    <row r="12538" spans="1:19" ht="11.25" thickBot="1" x14ac:dyDescent="0.2">
      <c r="A12538" s="106" t="s">
        <v>357</v>
      </c>
      <c r="B12538" s="106" t="s">
        <v>358</v>
      </c>
      <c r="C12538" s="130" t="s">
        <v>17</v>
      </c>
      <c r="D12538" s="130" t="s">
        <v>18</v>
      </c>
      <c r="E12538" s="131" t="s">
        <v>19</v>
      </c>
      <c r="F12538" s="131" t="s">
        <v>20</v>
      </c>
      <c r="G12538" s="130" t="s">
        <v>21</v>
      </c>
      <c r="H12538" s="130" t="s">
        <v>22</v>
      </c>
      <c r="I12538" s="130" t="s">
        <v>23</v>
      </c>
      <c r="J12538" s="130" t="s">
        <v>24</v>
      </c>
      <c r="K12538" s="131" t="s">
        <v>25</v>
      </c>
      <c r="L12538" s="131" t="s">
        <v>26</v>
      </c>
      <c r="M12538" s="130" t="s">
        <v>27</v>
      </c>
      <c r="N12538" s="130" t="s">
        <v>28</v>
      </c>
      <c r="O12538" s="130" t="s">
        <v>29</v>
      </c>
      <c r="P12538" s="130" t="s">
        <v>30</v>
      </c>
      <c r="Q12538" s="130" t="s">
        <v>31</v>
      </c>
      <c r="R12538" s="130" t="s">
        <v>32</v>
      </c>
      <c r="S12538" s="130" t="s">
        <v>33</v>
      </c>
    </row>
    <row r="12539" spans="1:19" ht="11.25" thickBot="1" x14ac:dyDescent="0.2">
      <c r="A12539" s="107">
        <v>1</v>
      </c>
      <c r="B12539" s="132">
        <v>0.76292824074074073</v>
      </c>
      <c r="C12539" s="108">
        <v>46618.1</v>
      </c>
      <c r="D12539" s="108">
        <v>67314.574999999997</v>
      </c>
      <c r="E12539" s="145">
        <v>20593.172999999999</v>
      </c>
      <c r="F12539" s="145">
        <v>832046.96</v>
      </c>
      <c r="G12539" s="108">
        <v>17</v>
      </c>
      <c r="H12539" s="108">
        <v>192.001</v>
      </c>
      <c r="I12539" s="108">
        <v>627538.06000000006</v>
      </c>
      <c r="J12539" s="141" t="s">
        <v>9896</v>
      </c>
      <c r="K12539" s="145">
        <v>159633.25</v>
      </c>
      <c r="L12539" s="134" t="s">
        <v>9897</v>
      </c>
      <c r="M12539" s="108">
        <v>430.00400000000002</v>
      </c>
      <c r="N12539" s="108">
        <v>4404.4660000000003</v>
      </c>
      <c r="O12539" s="108">
        <v>12</v>
      </c>
      <c r="P12539" s="108">
        <v>328.00299999999999</v>
      </c>
      <c r="Q12539" s="108">
        <v>1812.079</v>
      </c>
      <c r="R12539" s="108">
        <v>798.01499999999999</v>
      </c>
      <c r="S12539" s="108">
        <v>310.00200000000001</v>
      </c>
    </row>
    <row r="12540" spans="1:19" ht="11.25" thickBot="1" x14ac:dyDescent="0.2">
      <c r="A12540" s="112"/>
    </row>
    <row r="12541" spans="1:19" ht="11.25" thickBot="1" x14ac:dyDescent="0.2">
      <c r="A12541" s="107">
        <v>2</v>
      </c>
      <c r="B12541" s="132">
        <v>0.7631134259259259</v>
      </c>
      <c r="C12541" s="108">
        <v>46837.591</v>
      </c>
      <c r="D12541" s="108">
        <v>67621.566000000006</v>
      </c>
      <c r="E12541" s="145">
        <v>20737.315999999999</v>
      </c>
      <c r="F12541" s="145">
        <v>838189.99</v>
      </c>
      <c r="G12541" s="108">
        <v>13</v>
      </c>
      <c r="H12541" s="108">
        <v>172.001</v>
      </c>
      <c r="I12541" s="108">
        <v>632799.68000000005</v>
      </c>
      <c r="J12541" s="141" t="s">
        <v>9898</v>
      </c>
      <c r="K12541" s="145">
        <v>162904.43</v>
      </c>
      <c r="L12541" s="134" t="s">
        <v>9899</v>
      </c>
      <c r="M12541" s="108">
        <v>545.00699999999995</v>
      </c>
      <c r="N12541" s="108">
        <v>4430.4709999999995</v>
      </c>
      <c r="O12541" s="108">
        <v>10</v>
      </c>
      <c r="P12541" s="108">
        <v>312.00200000000001</v>
      </c>
      <c r="Q12541" s="108">
        <v>1664.066</v>
      </c>
      <c r="R12541" s="108">
        <v>754.01400000000001</v>
      </c>
      <c r="S12541" s="108">
        <v>335.00299999999999</v>
      </c>
    </row>
    <row r="12542" spans="1:19" ht="11.25" thickBot="1" x14ac:dyDescent="0.2">
      <c r="A12542" s="112"/>
    </row>
    <row r="12543" spans="1:19" ht="11.25" thickBot="1" x14ac:dyDescent="0.2">
      <c r="A12543" s="107">
        <v>3</v>
      </c>
      <c r="B12543" s="132">
        <v>0.76328703703703704</v>
      </c>
      <c r="C12543" s="108">
        <v>44408.28</v>
      </c>
      <c r="D12543" s="108">
        <v>69444.548999999999</v>
      </c>
      <c r="E12543" s="145">
        <v>20997.576000000001</v>
      </c>
      <c r="F12543" s="145">
        <v>845621.45</v>
      </c>
      <c r="G12543" s="108">
        <v>14</v>
      </c>
      <c r="H12543" s="108">
        <v>153.001</v>
      </c>
      <c r="I12543" s="108">
        <v>636670.98</v>
      </c>
      <c r="J12543" s="141" t="s">
        <v>9900</v>
      </c>
      <c r="K12543" s="145">
        <v>163237.01999999999</v>
      </c>
      <c r="L12543" s="134" t="s">
        <v>9901</v>
      </c>
      <c r="M12543" s="108">
        <v>465.005</v>
      </c>
      <c r="N12543" s="108">
        <v>4466.4790000000003</v>
      </c>
      <c r="O12543" s="108">
        <v>10</v>
      </c>
      <c r="P12543" s="108">
        <v>278.00200000000001</v>
      </c>
      <c r="Q12543" s="108">
        <v>1662.066</v>
      </c>
      <c r="R12543" s="108">
        <v>798.01499999999999</v>
      </c>
      <c r="S12543" s="108">
        <v>298.00200000000001</v>
      </c>
    </row>
    <row r="12544" spans="1:19" ht="11.25" thickBot="1" x14ac:dyDescent="0.2">
      <c r="A12544" s="112"/>
    </row>
    <row r="12545" spans="1:19" ht="11.25" thickBot="1" x14ac:dyDescent="0.2">
      <c r="A12545" s="135" t="s">
        <v>362</v>
      </c>
      <c r="B12545" s="112"/>
      <c r="C12545" s="136">
        <v>45954.656999999999</v>
      </c>
      <c r="D12545" s="136">
        <v>68126.896999999997</v>
      </c>
      <c r="E12545" s="140">
        <v>20776.022000000001</v>
      </c>
      <c r="F12545" s="140">
        <v>838619.46</v>
      </c>
      <c r="G12545" s="136">
        <v>14.667</v>
      </c>
      <c r="H12545" s="136">
        <v>172.334</v>
      </c>
      <c r="I12545" s="136">
        <v>632336.24</v>
      </c>
      <c r="J12545" s="141" t="s">
        <v>9902</v>
      </c>
      <c r="K12545" s="140">
        <v>161924.9</v>
      </c>
      <c r="L12545" s="134" t="s">
        <v>9903</v>
      </c>
      <c r="M12545" s="136">
        <v>480.00599999999997</v>
      </c>
      <c r="N12545" s="136">
        <v>4433.8050000000003</v>
      </c>
      <c r="O12545" s="136">
        <v>10.667</v>
      </c>
      <c r="P12545" s="136">
        <v>306.00200000000001</v>
      </c>
      <c r="Q12545" s="136">
        <v>1712.7370000000001</v>
      </c>
      <c r="R12545" s="136">
        <v>783.34799999999996</v>
      </c>
      <c r="S12545" s="136">
        <v>314.33600000000001</v>
      </c>
    </row>
    <row r="12546" spans="1:19" ht="11.25" thickBot="1" x14ac:dyDescent="0.2">
      <c r="A12546" s="112"/>
    </row>
    <row r="12547" spans="1:19" ht="11.25" thickBot="1" x14ac:dyDescent="0.2">
      <c r="A12547" s="138" t="s">
        <v>364</v>
      </c>
      <c r="B12547" s="112"/>
      <c r="C12547" s="136">
        <v>1343.691</v>
      </c>
      <c r="D12547" s="136">
        <v>1151.3969999999999</v>
      </c>
      <c r="E12547" s="140">
        <v>204.96100000000001</v>
      </c>
      <c r="F12547" s="140">
        <v>6797.4279999999999</v>
      </c>
      <c r="G12547" s="136">
        <v>2.0819999999999999</v>
      </c>
      <c r="H12547" s="136">
        <v>19.501999999999999</v>
      </c>
      <c r="I12547" s="136">
        <v>4584.0640000000003</v>
      </c>
      <c r="J12547" s="141" t="s">
        <v>9904</v>
      </c>
      <c r="K12547" s="140">
        <v>1991.579</v>
      </c>
      <c r="L12547" s="134" t="s">
        <v>9905</v>
      </c>
      <c r="M12547" s="136">
        <v>58.951000000000001</v>
      </c>
      <c r="N12547" s="136">
        <v>31.140999999999998</v>
      </c>
      <c r="O12547" s="136">
        <v>1.155</v>
      </c>
      <c r="P12547" s="136">
        <v>25.535</v>
      </c>
      <c r="Q12547" s="136">
        <v>86.037999999999997</v>
      </c>
      <c r="R12547" s="136">
        <v>25.404</v>
      </c>
      <c r="S12547" s="136">
        <v>18.876999999999999</v>
      </c>
    </row>
    <row r="12548" spans="1:19" ht="11.25" thickBot="1" x14ac:dyDescent="0.2">
      <c r="A12548" s="112"/>
    </row>
    <row r="12549" spans="1:19" ht="11.25" thickBot="1" x14ac:dyDescent="0.2">
      <c r="A12549" s="139" t="s">
        <v>366</v>
      </c>
      <c r="B12549" s="112"/>
      <c r="C12549" s="136">
        <v>2.9239999999999999</v>
      </c>
      <c r="D12549" s="136">
        <v>1.69</v>
      </c>
      <c r="E12549" s="140">
        <v>0.98699999999999999</v>
      </c>
      <c r="F12549" s="140">
        <v>0.81100000000000005</v>
      </c>
      <c r="G12549" s="136">
        <v>14.193</v>
      </c>
      <c r="H12549" s="136">
        <v>11.317</v>
      </c>
      <c r="I12549" s="136">
        <v>0.72499999999999998</v>
      </c>
      <c r="J12549" s="141" t="s">
        <v>703</v>
      </c>
      <c r="K12549" s="140">
        <v>1.23</v>
      </c>
      <c r="L12549" s="134" t="s">
        <v>1243</v>
      </c>
      <c r="M12549" s="136">
        <v>12.281000000000001</v>
      </c>
      <c r="N12549" s="136">
        <v>0.70199999999999996</v>
      </c>
      <c r="O12549" s="136">
        <v>10.824999999999999</v>
      </c>
      <c r="P12549" s="136">
        <v>8.3450000000000006</v>
      </c>
      <c r="Q12549" s="136">
        <v>5.0229999999999997</v>
      </c>
      <c r="R12549" s="136">
        <v>3.2429999999999999</v>
      </c>
      <c r="S12549" s="136">
        <v>6.0049999999999999</v>
      </c>
    </row>
    <row r="12550" spans="1:19" ht="11.25" thickBot="1" x14ac:dyDescent="0.2">
      <c r="A12550" s="112"/>
    </row>
    <row r="12551" spans="1:19" ht="11.25" thickBot="1" x14ac:dyDescent="0.2">
      <c r="A12551" s="106" t="s">
        <v>357</v>
      </c>
      <c r="B12551" s="106" t="s">
        <v>358</v>
      </c>
      <c r="C12551" s="131" t="s">
        <v>34</v>
      </c>
      <c r="D12551" s="131" t="s">
        <v>35</v>
      </c>
      <c r="E12551" s="130" t="s">
        <v>36</v>
      </c>
      <c r="F12551" s="130" t="s">
        <v>37</v>
      </c>
      <c r="G12551" s="130" t="s">
        <v>38</v>
      </c>
      <c r="H12551" s="130" t="s">
        <v>39</v>
      </c>
      <c r="I12551" s="130" t="s">
        <v>40</v>
      </c>
      <c r="J12551" s="130" t="s">
        <v>41</v>
      </c>
      <c r="K12551" s="130" t="s">
        <v>42</v>
      </c>
      <c r="L12551" s="130" t="s">
        <v>43</v>
      </c>
      <c r="M12551" s="130" t="s">
        <v>44</v>
      </c>
      <c r="N12551" s="130" t="s">
        <v>45</v>
      </c>
      <c r="O12551" s="130" t="s">
        <v>46</v>
      </c>
      <c r="P12551" s="130" t="s">
        <v>47</v>
      </c>
      <c r="Q12551" s="130" t="s">
        <v>48</v>
      </c>
      <c r="R12551" s="130" t="s">
        <v>49</v>
      </c>
      <c r="S12551" s="130" t="s">
        <v>50</v>
      </c>
    </row>
    <row r="12552" spans="1:19" ht="11.25" thickBot="1" x14ac:dyDescent="0.2">
      <c r="A12552" s="107">
        <v>1</v>
      </c>
      <c r="B12552" s="132">
        <v>0.76292824074074073</v>
      </c>
      <c r="C12552" s="145">
        <v>362597.22</v>
      </c>
      <c r="D12552" s="134" t="s">
        <v>9906</v>
      </c>
      <c r="E12552" s="108">
        <v>3346.2689999999998</v>
      </c>
      <c r="F12552" s="108">
        <v>318.00200000000001</v>
      </c>
      <c r="G12552" s="108">
        <v>3</v>
      </c>
      <c r="H12552" s="108">
        <v>9339.0930000000008</v>
      </c>
      <c r="I12552" s="108">
        <v>417008.14</v>
      </c>
      <c r="J12552" s="141" t="s">
        <v>9907</v>
      </c>
      <c r="K12552" s="108">
        <v>7213.2479999999996</v>
      </c>
      <c r="L12552" s="108">
        <v>14637.14</v>
      </c>
      <c r="M12552" s="108">
        <v>2061.1019999999999</v>
      </c>
      <c r="N12552" s="108">
        <v>1406.047</v>
      </c>
      <c r="O12552" s="108">
        <v>261.00200000000001</v>
      </c>
      <c r="P12552" s="108">
        <v>706.01199999999994</v>
      </c>
      <c r="Q12552" s="108">
        <v>296.00200000000001</v>
      </c>
      <c r="R12552" s="108">
        <v>266.00200000000001</v>
      </c>
      <c r="S12552" s="108">
        <v>298.00200000000001</v>
      </c>
    </row>
    <row r="12553" spans="1:19" ht="11.25" thickBot="1" x14ac:dyDescent="0.2">
      <c r="A12553" s="112"/>
    </row>
    <row r="12554" spans="1:19" ht="11.25" thickBot="1" x14ac:dyDescent="0.2">
      <c r="A12554" s="107">
        <v>2</v>
      </c>
      <c r="B12554" s="132">
        <v>0.7631134259259259</v>
      </c>
      <c r="C12554" s="145">
        <v>368431.24</v>
      </c>
      <c r="D12554" s="134" t="s">
        <v>9908</v>
      </c>
      <c r="E12554" s="108">
        <v>3338.2669999999998</v>
      </c>
      <c r="F12554" s="108">
        <v>291.00200000000001</v>
      </c>
      <c r="G12554" s="108">
        <v>3</v>
      </c>
      <c r="H12554" s="108">
        <v>9331.0889999999999</v>
      </c>
      <c r="I12554" s="108">
        <v>420954.32</v>
      </c>
      <c r="J12554" s="141" t="s">
        <v>9909</v>
      </c>
      <c r="K12554" s="108">
        <v>7354.2979999999998</v>
      </c>
      <c r="L12554" s="108">
        <v>14541.073</v>
      </c>
      <c r="M12554" s="108">
        <v>2014.097</v>
      </c>
      <c r="N12554" s="108">
        <v>1455.0509999999999</v>
      </c>
      <c r="O12554" s="108">
        <v>259.00200000000001</v>
      </c>
      <c r="P12554" s="108">
        <v>633.01</v>
      </c>
      <c r="Q12554" s="108">
        <v>276.00200000000001</v>
      </c>
      <c r="R12554" s="108">
        <v>247.001</v>
      </c>
      <c r="S12554" s="108">
        <v>303.00200000000001</v>
      </c>
    </row>
    <row r="12555" spans="1:19" ht="11.25" thickBot="1" x14ac:dyDescent="0.2">
      <c r="A12555" s="112"/>
    </row>
    <row r="12556" spans="1:19" ht="11.25" thickBot="1" x14ac:dyDescent="0.2">
      <c r="A12556" s="107">
        <v>3</v>
      </c>
      <c r="B12556" s="132">
        <v>0.76328703703703704</v>
      </c>
      <c r="C12556" s="145">
        <v>372061.92</v>
      </c>
      <c r="D12556" s="134" t="s">
        <v>9910</v>
      </c>
      <c r="E12556" s="108">
        <v>3436.2829999999999</v>
      </c>
      <c r="F12556" s="108">
        <v>282.00200000000001</v>
      </c>
      <c r="G12556" s="108">
        <v>0</v>
      </c>
      <c r="H12556" s="108">
        <v>9500.1659999999993</v>
      </c>
      <c r="I12556" s="108">
        <v>420512.54</v>
      </c>
      <c r="J12556" s="141" t="s">
        <v>9911</v>
      </c>
      <c r="K12556" s="108">
        <v>7436.3270000000002</v>
      </c>
      <c r="L12556" s="108">
        <v>14534.067999999999</v>
      </c>
      <c r="M12556" s="108">
        <v>2132.1089999999999</v>
      </c>
      <c r="N12556" s="108">
        <v>1443.05</v>
      </c>
      <c r="O12556" s="108">
        <v>237.001</v>
      </c>
      <c r="P12556" s="108">
        <v>620.00900000000001</v>
      </c>
      <c r="Q12556" s="108">
        <v>277.00200000000001</v>
      </c>
      <c r="R12556" s="108">
        <v>235.001</v>
      </c>
      <c r="S12556" s="108">
        <v>268.00200000000001</v>
      </c>
    </row>
    <row r="12557" spans="1:19" ht="11.25" thickBot="1" x14ac:dyDescent="0.2">
      <c r="A12557" s="112"/>
    </row>
    <row r="12558" spans="1:19" ht="11.25" thickBot="1" x14ac:dyDescent="0.2">
      <c r="A12558" s="135" t="s">
        <v>362</v>
      </c>
      <c r="B12558" s="112"/>
      <c r="C12558" s="140">
        <v>367696.79</v>
      </c>
      <c r="D12558" s="134" t="s">
        <v>9912</v>
      </c>
      <c r="E12558" s="136">
        <v>3373.6060000000002</v>
      </c>
      <c r="F12558" s="136">
        <v>297.00200000000001</v>
      </c>
      <c r="G12558" s="136">
        <v>2</v>
      </c>
      <c r="H12558" s="136">
        <v>9390.116</v>
      </c>
      <c r="I12558" s="136">
        <v>419491.67</v>
      </c>
      <c r="J12558" s="141" t="s">
        <v>9913</v>
      </c>
      <c r="K12558" s="136">
        <v>7334.6239999999998</v>
      </c>
      <c r="L12558" s="136">
        <v>14570.76</v>
      </c>
      <c r="M12558" s="136">
        <v>2069.1030000000001</v>
      </c>
      <c r="N12558" s="136">
        <v>1434.7159999999999</v>
      </c>
      <c r="O12558" s="136">
        <v>252.33500000000001</v>
      </c>
      <c r="P12558" s="136">
        <v>653.01</v>
      </c>
      <c r="Q12558" s="136">
        <v>283.00200000000001</v>
      </c>
      <c r="R12558" s="136">
        <v>249.33500000000001</v>
      </c>
      <c r="S12558" s="136">
        <v>289.66899999999998</v>
      </c>
    </row>
    <row r="12559" spans="1:19" ht="11.25" thickBot="1" x14ac:dyDescent="0.2">
      <c r="A12559" s="112"/>
    </row>
    <row r="12560" spans="1:19" ht="11.25" thickBot="1" x14ac:dyDescent="0.2">
      <c r="A12560" s="138" t="s">
        <v>364</v>
      </c>
      <c r="B12560" s="112"/>
      <c r="C12560" s="140">
        <v>4774.902</v>
      </c>
      <c r="D12560" s="134" t="s">
        <v>9914</v>
      </c>
      <c r="E12560" s="136">
        <v>54.427</v>
      </c>
      <c r="F12560" s="136">
        <v>18.734999999999999</v>
      </c>
      <c r="G12560" s="136">
        <v>1.732</v>
      </c>
      <c r="H12560" s="136">
        <v>95.39</v>
      </c>
      <c r="I12560" s="136">
        <v>2162.1089999999999</v>
      </c>
      <c r="J12560" s="141" t="s">
        <v>9915</v>
      </c>
      <c r="K12560" s="136">
        <v>112.833</v>
      </c>
      <c r="L12560" s="136">
        <v>57.593000000000004</v>
      </c>
      <c r="M12560" s="136">
        <v>59.411000000000001</v>
      </c>
      <c r="N12560" s="136">
        <v>25.542999999999999</v>
      </c>
      <c r="O12560" s="136">
        <v>13.317</v>
      </c>
      <c r="P12560" s="136">
        <v>46.359000000000002</v>
      </c>
      <c r="Q12560" s="136">
        <v>11.27</v>
      </c>
      <c r="R12560" s="136">
        <v>15.631</v>
      </c>
      <c r="S12560" s="136">
        <v>18.93</v>
      </c>
    </row>
    <row r="12561" spans="1:19" ht="11.25" thickBot="1" x14ac:dyDescent="0.2">
      <c r="A12561" s="112"/>
    </row>
    <row r="12562" spans="1:19" ht="11.25" thickBot="1" x14ac:dyDescent="0.2">
      <c r="A12562" s="139" t="s">
        <v>366</v>
      </c>
      <c r="B12562" s="112"/>
      <c r="C12562" s="140">
        <v>1.2989999999999999</v>
      </c>
      <c r="D12562" s="134" t="s">
        <v>4581</v>
      </c>
      <c r="E12562" s="136">
        <v>1.613</v>
      </c>
      <c r="F12562" s="136">
        <v>6.3079999999999998</v>
      </c>
      <c r="G12562" s="136">
        <v>86.602999999999994</v>
      </c>
      <c r="H12562" s="136">
        <v>1.016</v>
      </c>
      <c r="I12562" s="136">
        <v>0.51500000000000001</v>
      </c>
      <c r="J12562" s="141" t="s">
        <v>1586</v>
      </c>
      <c r="K12562" s="136">
        <v>1.538</v>
      </c>
      <c r="L12562" s="136">
        <v>0.39500000000000002</v>
      </c>
      <c r="M12562" s="136">
        <v>2.871</v>
      </c>
      <c r="N12562" s="136">
        <v>1.78</v>
      </c>
      <c r="O12562" s="136">
        <v>5.2770000000000001</v>
      </c>
      <c r="P12562" s="136">
        <v>7.0990000000000002</v>
      </c>
      <c r="Q12562" s="136">
        <v>3.9820000000000002</v>
      </c>
      <c r="R12562" s="136">
        <v>6.2690000000000001</v>
      </c>
      <c r="S12562" s="136">
        <v>6.5350000000000001</v>
      </c>
    </row>
    <row r="12563" spans="1:19" ht="11.25" thickBot="1" x14ac:dyDescent="0.2">
      <c r="A12563" s="112"/>
    </row>
    <row r="12564" spans="1:19" ht="11.25" thickBot="1" x14ac:dyDescent="0.2">
      <c r="A12564" s="106" t="s">
        <v>357</v>
      </c>
      <c r="B12564" s="106" t="s">
        <v>358</v>
      </c>
      <c r="C12564" s="130" t="s">
        <v>51</v>
      </c>
      <c r="D12564" s="130" t="s">
        <v>52</v>
      </c>
      <c r="E12564" s="130" t="s">
        <v>53</v>
      </c>
      <c r="F12564" s="130" t="s">
        <v>54</v>
      </c>
      <c r="G12564" s="130" t="s">
        <v>55</v>
      </c>
      <c r="H12564" s="130" t="s">
        <v>56</v>
      </c>
      <c r="I12564" s="130" t="s">
        <v>57</v>
      </c>
      <c r="J12564" s="130" t="s">
        <v>58</v>
      </c>
      <c r="K12564" s="130" t="s">
        <v>59</v>
      </c>
      <c r="L12564" s="130" t="s">
        <v>60</v>
      </c>
      <c r="M12564" s="130" t="s">
        <v>61</v>
      </c>
      <c r="N12564" s="130" t="s">
        <v>62</v>
      </c>
      <c r="O12564" s="130" t="s">
        <v>63</v>
      </c>
      <c r="P12564" s="130" t="s">
        <v>64</v>
      </c>
      <c r="Q12564" s="131" t="s">
        <v>65</v>
      </c>
      <c r="R12564" s="131" t="s">
        <v>66</v>
      </c>
      <c r="S12564" s="130" t="s">
        <v>67</v>
      </c>
    </row>
    <row r="12565" spans="1:19" ht="11.25" thickBot="1" x14ac:dyDescent="0.2">
      <c r="A12565" s="107">
        <v>1</v>
      </c>
      <c r="B12565" s="132">
        <v>0.76292824074074073</v>
      </c>
      <c r="C12565" s="108">
        <v>249.001</v>
      </c>
      <c r="D12565" s="108">
        <v>226.001</v>
      </c>
      <c r="E12565" s="108">
        <v>74</v>
      </c>
      <c r="F12565" s="108">
        <v>122</v>
      </c>
      <c r="G12565" s="108">
        <v>70</v>
      </c>
      <c r="H12565" s="108">
        <v>149.001</v>
      </c>
      <c r="I12565" s="108">
        <v>3364.2719999999999</v>
      </c>
      <c r="J12565" s="108">
        <v>12121.525</v>
      </c>
      <c r="K12565" s="108">
        <v>17771.577000000001</v>
      </c>
      <c r="L12565" s="108">
        <v>5</v>
      </c>
      <c r="M12565" s="108">
        <v>3</v>
      </c>
      <c r="N12565" s="108">
        <v>943.02099999999996</v>
      </c>
      <c r="O12565" s="108">
        <v>258.00200000000001</v>
      </c>
      <c r="P12565" s="108">
        <v>9913.3580000000002</v>
      </c>
      <c r="Q12565" s="145">
        <v>1675417.4</v>
      </c>
      <c r="R12565" s="134" t="s">
        <v>9916</v>
      </c>
      <c r="S12565" s="108">
        <v>2069.1030000000001</v>
      </c>
    </row>
    <row r="12566" spans="1:19" ht="11.25" thickBot="1" x14ac:dyDescent="0.2">
      <c r="A12566" s="112"/>
    </row>
    <row r="12567" spans="1:19" ht="11.25" thickBot="1" x14ac:dyDescent="0.2">
      <c r="A12567" s="107">
        <v>2</v>
      </c>
      <c r="B12567" s="132">
        <v>0.7631134259259259</v>
      </c>
      <c r="C12567" s="108">
        <v>228.001</v>
      </c>
      <c r="D12567" s="108">
        <v>215.001</v>
      </c>
      <c r="E12567" s="108">
        <v>79</v>
      </c>
      <c r="F12567" s="108">
        <v>124</v>
      </c>
      <c r="G12567" s="108">
        <v>67</v>
      </c>
      <c r="H12567" s="108">
        <v>142</v>
      </c>
      <c r="I12567" s="108">
        <v>3300.261</v>
      </c>
      <c r="J12567" s="108">
        <v>12493.745000000001</v>
      </c>
      <c r="K12567" s="108">
        <v>17907.692999999999</v>
      </c>
      <c r="L12567" s="108">
        <v>4</v>
      </c>
      <c r="M12567" s="108">
        <v>9</v>
      </c>
      <c r="N12567" s="108">
        <v>890.01900000000001</v>
      </c>
      <c r="O12567" s="108">
        <v>230.001</v>
      </c>
      <c r="P12567" s="108">
        <v>10088.441999999999</v>
      </c>
      <c r="Q12567" s="145">
        <v>1706000</v>
      </c>
      <c r="R12567" s="134" t="s">
        <v>9917</v>
      </c>
      <c r="S12567" s="108">
        <v>2092.105</v>
      </c>
    </row>
    <row r="12568" spans="1:19" ht="11.25" thickBot="1" x14ac:dyDescent="0.2">
      <c r="A12568" s="112"/>
    </row>
    <row r="12569" spans="1:19" ht="11.25" thickBot="1" x14ac:dyDescent="0.2">
      <c r="A12569" s="107">
        <v>3</v>
      </c>
      <c r="B12569" s="132">
        <v>0.76328703703703704</v>
      </c>
      <c r="C12569" s="108">
        <v>235.001</v>
      </c>
      <c r="D12569" s="108">
        <v>232.001</v>
      </c>
      <c r="E12569" s="108">
        <v>109</v>
      </c>
      <c r="F12569" s="108">
        <v>96</v>
      </c>
      <c r="G12569" s="108">
        <v>78</v>
      </c>
      <c r="H12569" s="108">
        <v>134</v>
      </c>
      <c r="I12569" s="108">
        <v>3300.261</v>
      </c>
      <c r="J12569" s="108">
        <v>12154.545</v>
      </c>
      <c r="K12569" s="108">
        <v>17896.684000000001</v>
      </c>
      <c r="L12569" s="108">
        <v>8</v>
      </c>
      <c r="M12569" s="108">
        <v>6</v>
      </c>
      <c r="N12569" s="108">
        <v>928.02099999999996</v>
      </c>
      <c r="O12569" s="108">
        <v>233.001</v>
      </c>
      <c r="P12569" s="108">
        <v>10153.474</v>
      </c>
      <c r="Q12569" s="145">
        <v>1718255.3</v>
      </c>
      <c r="R12569" s="134" t="s">
        <v>9918</v>
      </c>
      <c r="S12569" s="108">
        <v>1988.095</v>
      </c>
    </row>
    <row r="12570" spans="1:19" ht="11.25" thickBot="1" x14ac:dyDescent="0.2">
      <c r="A12570" s="112"/>
    </row>
    <row r="12571" spans="1:19" ht="11.25" thickBot="1" x14ac:dyDescent="0.2">
      <c r="A12571" s="135" t="s">
        <v>362</v>
      </c>
      <c r="B12571" s="112"/>
      <c r="C12571" s="136">
        <v>237.33500000000001</v>
      </c>
      <c r="D12571" s="136">
        <v>224.33500000000001</v>
      </c>
      <c r="E12571" s="136">
        <v>87.334000000000003</v>
      </c>
      <c r="F12571" s="136">
        <v>114</v>
      </c>
      <c r="G12571" s="136">
        <v>71.667000000000002</v>
      </c>
      <c r="H12571" s="136">
        <v>141.667</v>
      </c>
      <c r="I12571" s="136">
        <v>3321.598</v>
      </c>
      <c r="J12571" s="136">
        <v>12256.605</v>
      </c>
      <c r="K12571" s="136">
        <v>17858.651000000002</v>
      </c>
      <c r="L12571" s="136">
        <v>5.6669999999999998</v>
      </c>
      <c r="M12571" s="136">
        <v>6</v>
      </c>
      <c r="N12571" s="136">
        <v>920.35400000000004</v>
      </c>
      <c r="O12571" s="136">
        <v>240.33500000000001</v>
      </c>
      <c r="P12571" s="136">
        <v>10051.758</v>
      </c>
      <c r="Q12571" s="140">
        <v>1699890.9</v>
      </c>
      <c r="R12571" s="134" t="s">
        <v>9919</v>
      </c>
      <c r="S12571" s="136">
        <v>2049.7669999999998</v>
      </c>
    </row>
    <row r="12572" spans="1:19" ht="11.25" thickBot="1" x14ac:dyDescent="0.2">
      <c r="A12572" s="112"/>
    </row>
    <row r="12573" spans="1:19" ht="11.25" thickBot="1" x14ac:dyDescent="0.2">
      <c r="A12573" s="138" t="s">
        <v>364</v>
      </c>
      <c r="B12573" s="112"/>
      <c r="C12573" s="136">
        <v>10.693</v>
      </c>
      <c r="D12573" s="136">
        <v>8.6219999999999999</v>
      </c>
      <c r="E12573" s="136">
        <v>18.93</v>
      </c>
      <c r="F12573" s="136">
        <v>15.621</v>
      </c>
      <c r="G12573" s="136">
        <v>5.6859999999999999</v>
      </c>
      <c r="H12573" s="136">
        <v>7.5060000000000002</v>
      </c>
      <c r="I12573" s="136">
        <v>36.956000000000003</v>
      </c>
      <c r="J12573" s="136">
        <v>206.03200000000001</v>
      </c>
      <c r="K12573" s="136">
        <v>75.608999999999995</v>
      </c>
      <c r="L12573" s="136">
        <v>2.0819999999999999</v>
      </c>
      <c r="M12573" s="136">
        <v>3</v>
      </c>
      <c r="N12573" s="136">
        <v>27.32</v>
      </c>
      <c r="O12573" s="136">
        <v>15.372999999999999</v>
      </c>
      <c r="P12573" s="136">
        <v>124.19</v>
      </c>
      <c r="Q12573" s="140">
        <v>22062.706999999999</v>
      </c>
      <c r="R12573" s="134" t="s">
        <v>9920</v>
      </c>
      <c r="S12573" s="136">
        <v>54.634</v>
      </c>
    </row>
    <row r="12574" spans="1:19" ht="11.25" thickBot="1" x14ac:dyDescent="0.2">
      <c r="A12574" s="112"/>
    </row>
    <row r="12575" spans="1:19" ht="11.25" thickBot="1" x14ac:dyDescent="0.2">
      <c r="A12575" s="139" t="s">
        <v>366</v>
      </c>
      <c r="B12575" s="112"/>
      <c r="C12575" s="136">
        <v>4.5049999999999999</v>
      </c>
      <c r="D12575" s="136">
        <v>3.843</v>
      </c>
      <c r="E12575" s="136">
        <v>21.675000000000001</v>
      </c>
      <c r="F12575" s="136">
        <v>13.702</v>
      </c>
      <c r="G12575" s="136">
        <v>7.9340000000000002</v>
      </c>
      <c r="H12575" s="136">
        <v>5.298</v>
      </c>
      <c r="I12575" s="136">
        <v>1.113</v>
      </c>
      <c r="J12575" s="136">
        <v>1.681</v>
      </c>
      <c r="K12575" s="136">
        <v>0.42299999999999999</v>
      </c>
      <c r="L12575" s="136">
        <v>36.734999999999999</v>
      </c>
      <c r="M12575" s="136">
        <v>50</v>
      </c>
      <c r="N12575" s="136">
        <v>2.968</v>
      </c>
      <c r="O12575" s="136">
        <v>6.3970000000000002</v>
      </c>
      <c r="P12575" s="136">
        <v>1.236</v>
      </c>
      <c r="Q12575" s="140">
        <v>1.298</v>
      </c>
      <c r="R12575" s="134" t="s">
        <v>4587</v>
      </c>
      <c r="S12575" s="136">
        <v>2.665</v>
      </c>
    </row>
    <row r="12576" spans="1:19" ht="11.25" thickBot="1" x14ac:dyDescent="0.2">
      <c r="A12576" s="112"/>
    </row>
    <row r="12577" spans="1:19" ht="11.25" thickBot="1" x14ac:dyDescent="0.2">
      <c r="A12577" s="106" t="s">
        <v>357</v>
      </c>
      <c r="B12577" s="106" t="s">
        <v>358</v>
      </c>
      <c r="C12577" s="130" t="s">
        <v>68</v>
      </c>
    </row>
    <row r="12578" spans="1:19" ht="11.25" thickBot="1" x14ac:dyDescent="0.2">
      <c r="A12578" s="107">
        <v>1</v>
      </c>
      <c r="B12578" s="132">
        <v>0.76292824074074073</v>
      </c>
      <c r="C12578" s="108">
        <v>577.00800000000004</v>
      </c>
    </row>
    <row r="12579" spans="1:19" ht="11.25" thickBot="1" x14ac:dyDescent="0.2">
      <c r="A12579" s="112"/>
    </row>
    <row r="12580" spans="1:19" ht="11.25" thickBot="1" x14ac:dyDescent="0.2">
      <c r="A12580" s="107">
        <v>2</v>
      </c>
      <c r="B12580" s="132">
        <v>0.7631134259259259</v>
      </c>
      <c r="C12580" s="108">
        <v>588.00800000000004</v>
      </c>
    </row>
    <row r="12581" spans="1:19" ht="11.25" thickBot="1" x14ac:dyDescent="0.2">
      <c r="A12581" s="112"/>
    </row>
    <row r="12582" spans="1:19" ht="11.25" thickBot="1" x14ac:dyDescent="0.2">
      <c r="A12582" s="107">
        <v>3</v>
      </c>
      <c r="B12582" s="132">
        <v>0.76328703703703704</v>
      </c>
      <c r="C12582" s="108">
        <v>566.00800000000004</v>
      </c>
    </row>
    <row r="12583" spans="1:19" ht="11.25" thickBot="1" x14ac:dyDescent="0.2">
      <c r="A12583" s="112"/>
    </row>
    <row r="12584" spans="1:19" ht="11.25" thickBot="1" x14ac:dyDescent="0.2">
      <c r="A12584" s="135" t="s">
        <v>362</v>
      </c>
      <c r="B12584" s="112"/>
      <c r="C12584" s="136">
        <v>577.00800000000004</v>
      </c>
    </row>
    <row r="12585" spans="1:19" ht="11.25" thickBot="1" x14ac:dyDescent="0.2">
      <c r="A12585" s="112"/>
    </row>
    <row r="12586" spans="1:19" ht="11.25" thickBot="1" x14ac:dyDescent="0.2">
      <c r="A12586" s="138" t="s">
        <v>364</v>
      </c>
      <c r="B12586" s="112"/>
      <c r="C12586" s="136">
        <v>11</v>
      </c>
    </row>
    <row r="12587" spans="1:19" ht="11.25" thickBot="1" x14ac:dyDescent="0.2">
      <c r="A12587" s="112"/>
    </row>
    <row r="12588" spans="1:19" ht="11.25" thickBot="1" x14ac:dyDescent="0.2">
      <c r="A12588" s="139" t="s">
        <v>366</v>
      </c>
      <c r="B12588" s="112"/>
      <c r="C12588" s="136">
        <v>1.9059999999999999</v>
      </c>
    </row>
    <row r="12589" spans="1:19" ht="10.5" x14ac:dyDescent="0.15">
      <c r="A12589" s="112"/>
    </row>
    <row r="12590" spans="1:19" x14ac:dyDescent="0.15">
      <c r="A12590" s="129"/>
      <c r="B12590" s="86" t="s">
        <v>4588</v>
      </c>
    </row>
    <row r="12591" spans="1:19" ht="9.75" thickBot="1" x14ac:dyDescent="0.2">
      <c r="A12591" s="81" t="s">
        <v>5871</v>
      </c>
    </row>
    <row r="12592" spans="1:19" ht="11.25" thickBot="1" x14ac:dyDescent="0.2">
      <c r="A12592" s="106" t="s">
        <v>357</v>
      </c>
      <c r="B12592" s="106" t="s">
        <v>358</v>
      </c>
      <c r="C12592" s="130" t="s">
        <v>0</v>
      </c>
      <c r="D12592" s="130" t="s">
        <v>1</v>
      </c>
      <c r="E12592" s="130" t="s">
        <v>2</v>
      </c>
      <c r="F12592" s="130" t="s">
        <v>3</v>
      </c>
      <c r="G12592" s="130" t="s">
        <v>4</v>
      </c>
      <c r="H12592" s="130" t="s">
        <v>5</v>
      </c>
      <c r="I12592" s="131" t="s">
        <v>6</v>
      </c>
      <c r="J12592" s="131" t="s">
        <v>7</v>
      </c>
      <c r="K12592" s="130" t="s">
        <v>8</v>
      </c>
      <c r="L12592" s="130" t="s">
        <v>9</v>
      </c>
      <c r="M12592" s="130" t="s">
        <v>10</v>
      </c>
      <c r="N12592" s="130" t="s">
        <v>11</v>
      </c>
      <c r="O12592" s="130" t="s">
        <v>12</v>
      </c>
      <c r="P12592" s="130" t="s">
        <v>13</v>
      </c>
      <c r="Q12592" s="130" t="s">
        <v>14</v>
      </c>
      <c r="R12592" s="130" t="s">
        <v>15</v>
      </c>
      <c r="S12592" s="130" t="s">
        <v>16</v>
      </c>
    </row>
    <row r="12593" spans="1:19" ht="11.25" thickBot="1" x14ac:dyDescent="0.2">
      <c r="A12593" s="107">
        <v>1</v>
      </c>
      <c r="B12593" s="132">
        <v>0.76806712962962964</v>
      </c>
      <c r="C12593" s="141" t="s">
        <v>9921</v>
      </c>
      <c r="D12593" s="141" t="s">
        <v>9922</v>
      </c>
      <c r="E12593" s="141" t="s">
        <v>9923</v>
      </c>
      <c r="F12593" s="141" t="s">
        <v>9924</v>
      </c>
      <c r="G12593" s="141" t="s">
        <v>9925</v>
      </c>
      <c r="H12593" s="141" t="s">
        <v>9926</v>
      </c>
      <c r="I12593" s="145">
        <v>16922.87</v>
      </c>
      <c r="J12593" s="134" t="s">
        <v>9927</v>
      </c>
      <c r="K12593" s="141" t="s">
        <v>9928</v>
      </c>
      <c r="L12593" s="108">
        <v>98</v>
      </c>
      <c r="M12593" s="108">
        <v>19874.474999999999</v>
      </c>
      <c r="N12593" s="108">
        <v>39610.620000000003</v>
      </c>
      <c r="O12593" s="141" t="s">
        <v>9929</v>
      </c>
      <c r="P12593" s="108">
        <v>136731.22</v>
      </c>
      <c r="Q12593" s="108">
        <v>10447.619000000001</v>
      </c>
      <c r="R12593" s="108">
        <v>20787.366000000002</v>
      </c>
      <c r="S12593" s="108">
        <v>80314.512000000002</v>
      </c>
    </row>
    <row r="12594" spans="1:19" ht="11.25" thickBot="1" x14ac:dyDescent="0.2">
      <c r="A12594" s="112"/>
    </row>
    <row r="12595" spans="1:19" ht="11.25" thickBot="1" x14ac:dyDescent="0.2">
      <c r="A12595" s="107">
        <v>2</v>
      </c>
      <c r="B12595" s="132">
        <v>0.76825231481481471</v>
      </c>
      <c r="C12595" s="141" t="s">
        <v>9930</v>
      </c>
      <c r="D12595" s="141" t="s">
        <v>9931</v>
      </c>
      <c r="E12595" s="141" t="s">
        <v>9932</v>
      </c>
      <c r="F12595" s="141" t="s">
        <v>9933</v>
      </c>
      <c r="G12595" s="141" t="s">
        <v>9934</v>
      </c>
      <c r="H12595" s="141" t="s">
        <v>9935</v>
      </c>
      <c r="I12595" s="145">
        <v>17092.008000000002</v>
      </c>
      <c r="J12595" s="134" t="s">
        <v>9936</v>
      </c>
      <c r="K12595" s="141" t="s">
        <v>9937</v>
      </c>
      <c r="L12595" s="108">
        <v>78</v>
      </c>
      <c r="M12595" s="108">
        <v>19783.388999999999</v>
      </c>
      <c r="N12595" s="108">
        <v>40089.535000000003</v>
      </c>
      <c r="O12595" s="141" t="s">
        <v>9938</v>
      </c>
      <c r="P12595" s="108">
        <v>139746.13</v>
      </c>
      <c r="Q12595" s="108">
        <v>10227.51</v>
      </c>
      <c r="R12595" s="108">
        <v>20980.559000000001</v>
      </c>
      <c r="S12595" s="108">
        <v>80663.857999999993</v>
      </c>
    </row>
    <row r="12596" spans="1:19" ht="11.25" thickBot="1" x14ac:dyDescent="0.2">
      <c r="A12596" s="112"/>
    </row>
    <row r="12597" spans="1:19" ht="11.25" thickBot="1" x14ac:dyDescent="0.2">
      <c r="A12597" s="107">
        <v>3</v>
      </c>
      <c r="B12597" s="132">
        <v>0.76842592592592596</v>
      </c>
      <c r="C12597" s="141" t="s">
        <v>9939</v>
      </c>
      <c r="D12597" s="141" t="s">
        <v>9940</v>
      </c>
      <c r="E12597" s="141" t="s">
        <v>9941</v>
      </c>
      <c r="F12597" s="141" t="s">
        <v>9942</v>
      </c>
      <c r="G12597" s="141" t="s">
        <v>9943</v>
      </c>
      <c r="H12597" s="141" t="s">
        <v>9944</v>
      </c>
      <c r="I12597" s="145">
        <v>17435.293000000001</v>
      </c>
      <c r="J12597" s="134" t="s">
        <v>9945</v>
      </c>
      <c r="K12597" s="141" t="s">
        <v>9946</v>
      </c>
      <c r="L12597" s="108">
        <v>105</v>
      </c>
      <c r="M12597" s="108">
        <v>20016.611000000001</v>
      </c>
      <c r="N12597" s="108">
        <v>40647.614999999998</v>
      </c>
      <c r="O12597" s="141" t="s">
        <v>9947</v>
      </c>
      <c r="P12597" s="108">
        <v>139312.24</v>
      </c>
      <c r="Q12597" s="108">
        <v>10051.424000000001</v>
      </c>
      <c r="R12597" s="108">
        <v>20851.43</v>
      </c>
      <c r="S12597" s="108">
        <v>80776.292000000001</v>
      </c>
    </row>
    <row r="12598" spans="1:19" ht="11.25" thickBot="1" x14ac:dyDescent="0.2">
      <c r="A12598" s="112"/>
    </row>
    <row r="12599" spans="1:19" ht="11.25" thickBot="1" x14ac:dyDescent="0.2">
      <c r="A12599" s="135" t="s">
        <v>362</v>
      </c>
      <c r="B12599" s="112"/>
      <c r="C12599" s="141" t="s">
        <v>9948</v>
      </c>
      <c r="D12599" s="141" t="s">
        <v>9949</v>
      </c>
      <c r="E12599" s="141" t="s">
        <v>9950</v>
      </c>
      <c r="F12599" s="141" t="s">
        <v>9951</v>
      </c>
      <c r="G12599" s="141" t="s">
        <v>9952</v>
      </c>
      <c r="H12599" s="141" t="s">
        <v>9953</v>
      </c>
      <c r="I12599" s="140">
        <v>17150.057000000001</v>
      </c>
      <c r="J12599" s="134" t="s">
        <v>9954</v>
      </c>
      <c r="K12599" s="141" t="s">
        <v>9955</v>
      </c>
      <c r="L12599" s="136">
        <v>93.667000000000002</v>
      </c>
      <c r="M12599" s="136">
        <v>19891.491999999998</v>
      </c>
      <c r="N12599" s="136">
        <v>40115.923000000003</v>
      </c>
      <c r="O12599" s="141" t="s">
        <v>9956</v>
      </c>
      <c r="P12599" s="136">
        <v>138596.53</v>
      </c>
      <c r="Q12599" s="136">
        <v>10242.183999999999</v>
      </c>
      <c r="R12599" s="136">
        <v>20873.117999999999</v>
      </c>
      <c r="S12599" s="136">
        <v>80584.888000000006</v>
      </c>
    </row>
    <row r="12600" spans="1:19" ht="11.25" thickBot="1" x14ac:dyDescent="0.2">
      <c r="A12600" s="112"/>
    </row>
    <row r="12601" spans="1:19" ht="11.25" thickBot="1" x14ac:dyDescent="0.2">
      <c r="A12601" s="138" t="s">
        <v>364</v>
      </c>
      <c r="B12601" s="112"/>
      <c r="C12601" s="141" t="s">
        <v>9957</v>
      </c>
      <c r="D12601" s="141" t="s">
        <v>9958</v>
      </c>
      <c r="E12601" s="141" t="s">
        <v>9959</v>
      </c>
      <c r="F12601" s="141" t="s">
        <v>9960</v>
      </c>
      <c r="G12601" s="141" t="s">
        <v>9961</v>
      </c>
      <c r="H12601" s="141" t="s">
        <v>9962</v>
      </c>
      <c r="I12601" s="140">
        <v>261.09699999999998</v>
      </c>
      <c r="J12601" s="134" t="s">
        <v>9963</v>
      </c>
      <c r="K12601" s="141" t="s">
        <v>9964</v>
      </c>
      <c r="L12601" s="136">
        <v>14.012</v>
      </c>
      <c r="M12601" s="136">
        <v>117.539</v>
      </c>
      <c r="N12601" s="136">
        <v>519.00099999999998</v>
      </c>
      <c r="O12601" s="141" t="s">
        <v>9965</v>
      </c>
      <c r="P12601" s="136">
        <v>1629.9059999999999</v>
      </c>
      <c r="Q12601" s="136">
        <v>198.505</v>
      </c>
      <c r="R12601" s="136">
        <v>98.406000000000006</v>
      </c>
      <c r="S12601" s="136">
        <v>240.80600000000001</v>
      </c>
    </row>
    <row r="12602" spans="1:19" ht="11.25" thickBot="1" x14ac:dyDescent="0.2">
      <c r="A12602" s="112"/>
    </row>
    <row r="12603" spans="1:19" ht="11.25" thickBot="1" x14ac:dyDescent="0.2">
      <c r="A12603" s="139" t="s">
        <v>366</v>
      </c>
      <c r="B12603" s="112"/>
      <c r="C12603" s="141" t="s">
        <v>1243</v>
      </c>
      <c r="D12603" s="141" t="s">
        <v>9966</v>
      </c>
      <c r="E12603" s="141" t="s">
        <v>9967</v>
      </c>
      <c r="F12603" s="141" t="s">
        <v>2962</v>
      </c>
      <c r="G12603" s="141" t="s">
        <v>9968</v>
      </c>
      <c r="H12603" s="141" t="s">
        <v>9969</v>
      </c>
      <c r="I12603" s="140">
        <v>1.522</v>
      </c>
      <c r="J12603" s="134" t="s">
        <v>3849</v>
      </c>
      <c r="K12603" s="141" t="s">
        <v>2795</v>
      </c>
      <c r="L12603" s="136">
        <v>14.959</v>
      </c>
      <c r="M12603" s="136">
        <v>0.59099999999999997</v>
      </c>
      <c r="N12603" s="136">
        <v>1.294</v>
      </c>
      <c r="O12603" s="141" t="s">
        <v>9970</v>
      </c>
      <c r="P12603" s="136">
        <v>1.1759999999999999</v>
      </c>
      <c r="Q12603" s="136">
        <v>1.9379999999999999</v>
      </c>
      <c r="R12603" s="136">
        <v>0.47099999999999997</v>
      </c>
      <c r="S12603" s="136">
        <v>0.29899999999999999</v>
      </c>
    </row>
    <row r="12604" spans="1:19" ht="11.25" thickBot="1" x14ac:dyDescent="0.2">
      <c r="A12604" s="112"/>
    </row>
    <row r="12605" spans="1:19" ht="11.25" thickBot="1" x14ac:dyDescent="0.2">
      <c r="A12605" s="106" t="s">
        <v>357</v>
      </c>
      <c r="B12605" s="106" t="s">
        <v>358</v>
      </c>
      <c r="C12605" s="130" t="s">
        <v>17</v>
      </c>
      <c r="D12605" s="130" t="s">
        <v>18</v>
      </c>
      <c r="E12605" s="131" t="s">
        <v>19</v>
      </c>
      <c r="F12605" s="131" t="s">
        <v>20</v>
      </c>
      <c r="G12605" s="130" t="s">
        <v>21</v>
      </c>
      <c r="H12605" s="130" t="s">
        <v>22</v>
      </c>
      <c r="I12605" s="130" t="s">
        <v>23</v>
      </c>
      <c r="J12605" s="130" t="s">
        <v>24</v>
      </c>
      <c r="K12605" s="131" t="s">
        <v>25</v>
      </c>
      <c r="L12605" s="131" t="s">
        <v>26</v>
      </c>
      <c r="M12605" s="130" t="s">
        <v>27</v>
      </c>
      <c r="N12605" s="130" t="s">
        <v>28</v>
      </c>
      <c r="O12605" s="130" t="s">
        <v>29</v>
      </c>
      <c r="P12605" s="130" t="s">
        <v>30</v>
      </c>
      <c r="Q12605" s="130" t="s">
        <v>31</v>
      </c>
      <c r="R12605" s="130" t="s">
        <v>32</v>
      </c>
      <c r="S12605" s="130" t="s">
        <v>33</v>
      </c>
    </row>
    <row r="12606" spans="1:19" ht="11.25" thickBot="1" x14ac:dyDescent="0.2">
      <c r="A12606" s="107">
        <v>1</v>
      </c>
      <c r="B12606" s="132">
        <v>0.76806712962962964</v>
      </c>
      <c r="C12606" s="108">
        <v>34223.086000000003</v>
      </c>
      <c r="D12606" s="108">
        <v>40429.19</v>
      </c>
      <c r="E12606" s="145">
        <v>20360.945</v>
      </c>
      <c r="F12606" s="145">
        <v>820396.29</v>
      </c>
      <c r="G12606" s="108">
        <v>22</v>
      </c>
      <c r="H12606" s="108">
        <v>78</v>
      </c>
      <c r="I12606" s="108">
        <v>521817.21</v>
      </c>
      <c r="J12606" s="141" t="s">
        <v>9971</v>
      </c>
      <c r="K12606" s="145">
        <v>158444.23000000001</v>
      </c>
      <c r="L12606" s="134" t="s">
        <v>9972</v>
      </c>
      <c r="M12606" s="108">
        <v>497.00599999999997</v>
      </c>
      <c r="N12606" s="108">
        <v>3591.3090000000002</v>
      </c>
      <c r="O12606" s="108">
        <v>8</v>
      </c>
      <c r="P12606" s="108">
        <v>183.001</v>
      </c>
      <c r="Q12606" s="108">
        <v>822.01599999999996</v>
      </c>
      <c r="R12606" s="108">
        <v>886.01900000000001</v>
      </c>
      <c r="S12606" s="108">
        <v>373.00299999999999</v>
      </c>
    </row>
    <row r="12607" spans="1:19" ht="11.25" thickBot="1" x14ac:dyDescent="0.2">
      <c r="A12607" s="112"/>
    </row>
    <row r="12608" spans="1:19" ht="11.25" thickBot="1" x14ac:dyDescent="0.2">
      <c r="A12608" s="107">
        <v>2</v>
      </c>
      <c r="B12608" s="132">
        <v>0.76825231481481471</v>
      </c>
      <c r="C12608" s="108">
        <v>33981.692000000003</v>
      </c>
      <c r="D12608" s="108">
        <v>41542.377</v>
      </c>
      <c r="E12608" s="145">
        <v>21035.615000000002</v>
      </c>
      <c r="F12608" s="145">
        <v>820985.85</v>
      </c>
      <c r="G12608" s="108">
        <v>13</v>
      </c>
      <c r="H12608" s="108">
        <v>89</v>
      </c>
      <c r="I12608" s="108">
        <v>523222.81</v>
      </c>
      <c r="J12608" s="141" t="s">
        <v>9973</v>
      </c>
      <c r="K12608" s="145">
        <v>160912.03</v>
      </c>
      <c r="L12608" s="134" t="s">
        <v>9974</v>
      </c>
      <c r="M12608" s="108">
        <v>454.005</v>
      </c>
      <c r="N12608" s="108">
        <v>3541.3009999999999</v>
      </c>
      <c r="O12608" s="108">
        <v>8</v>
      </c>
      <c r="P12608" s="108">
        <v>154.001</v>
      </c>
      <c r="Q12608" s="108">
        <v>828.01599999999996</v>
      </c>
      <c r="R12608" s="108">
        <v>838.01700000000005</v>
      </c>
      <c r="S12608" s="108">
        <v>368.00299999999999</v>
      </c>
    </row>
    <row r="12609" spans="1:19" ht="11.25" thickBot="1" x14ac:dyDescent="0.2">
      <c r="A12609" s="112"/>
    </row>
    <row r="12610" spans="1:19" ht="11.25" thickBot="1" x14ac:dyDescent="0.2">
      <c r="A12610" s="107">
        <v>3</v>
      </c>
      <c r="B12610" s="132">
        <v>0.76842592592592596</v>
      </c>
      <c r="C12610" s="108">
        <v>34188.029000000002</v>
      </c>
      <c r="D12610" s="108">
        <v>40727.771000000001</v>
      </c>
      <c r="E12610" s="145">
        <v>21107.687000000002</v>
      </c>
      <c r="F12610" s="145">
        <v>821607.66</v>
      </c>
      <c r="G12610" s="108">
        <v>14</v>
      </c>
      <c r="H12610" s="108">
        <v>89</v>
      </c>
      <c r="I12610" s="108">
        <v>526462.92000000004</v>
      </c>
      <c r="J12610" s="141" t="s">
        <v>9975</v>
      </c>
      <c r="K12610" s="145">
        <v>161990.34</v>
      </c>
      <c r="L12610" s="134" t="s">
        <v>9976</v>
      </c>
      <c r="M12610" s="108">
        <v>452.005</v>
      </c>
      <c r="N12610" s="108">
        <v>3442.2840000000001</v>
      </c>
      <c r="O12610" s="108">
        <v>8</v>
      </c>
      <c r="P12610" s="108">
        <v>126</v>
      </c>
      <c r="Q12610" s="108">
        <v>847.01700000000005</v>
      </c>
      <c r="R12610" s="108">
        <v>852.01700000000005</v>
      </c>
      <c r="S12610" s="108">
        <v>387.00400000000002</v>
      </c>
    </row>
    <row r="12611" spans="1:19" ht="11.25" thickBot="1" x14ac:dyDescent="0.2">
      <c r="A12611" s="112"/>
    </row>
    <row r="12612" spans="1:19" ht="11.25" thickBot="1" x14ac:dyDescent="0.2">
      <c r="A12612" s="135" t="s">
        <v>362</v>
      </c>
      <c r="B12612" s="112"/>
      <c r="C12612" s="136">
        <v>34130.934999999998</v>
      </c>
      <c r="D12612" s="136">
        <v>40899.78</v>
      </c>
      <c r="E12612" s="140">
        <v>20834.749</v>
      </c>
      <c r="F12612" s="140">
        <v>820996.6</v>
      </c>
      <c r="G12612" s="136">
        <v>16.332999999999998</v>
      </c>
      <c r="H12612" s="136">
        <v>85.334000000000003</v>
      </c>
      <c r="I12612" s="136">
        <v>523834.31</v>
      </c>
      <c r="J12612" s="141" t="s">
        <v>9977</v>
      </c>
      <c r="K12612" s="140">
        <v>160448.87</v>
      </c>
      <c r="L12612" s="134" t="s">
        <v>9978</v>
      </c>
      <c r="M12612" s="136">
        <v>467.67200000000003</v>
      </c>
      <c r="N12612" s="136">
        <v>3524.9650000000001</v>
      </c>
      <c r="O12612" s="136">
        <v>8</v>
      </c>
      <c r="P12612" s="136">
        <v>154.334</v>
      </c>
      <c r="Q12612" s="136">
        <v>832.35</v>
      </c>
      <c r="R12612" s="136">
        <v>858.68399999999997</v>
      </c>
      <c r="S12612" s="136">
        <v>376.00299999999999</v>
      </c>
    </row>
    <row r="12613" spans="1:19" ht="11.25" thickBot="1" x14ac:dyDescent="0.2">
      <c r="A12613" s="112"/>
    </row>
    <row r="12614" spans="1:19" ht="11.25" thickBot="1" x14ac:dyDescent="0.2">
      <c r="A12614" s="138" t="s">
        <v>364</v>
      </c>
      <c r="B12614" s="112"/>
      <c r="C12614" s="136">
        <v>130.43199999999999</v>
      </c>
      <c r="D12614" s="136">
        <v>576.18299999999999</v>
      </c>
      <c r="E12614" s="140">
        <v>411.90600000000001</v>
      </c>
      <c r="F12614" s="140">
        <v>605.75300000000004</v>
      </c>
      <c r="G12614" s="136">
        <v>4.9329999999999998</v>
      </c>
      <c r="H12614" s="136">
        <v>6.351</v>
      </c>
      <c r="I12614" s="136">
        <v>2382.4589999999998</v>
      </c>
      <c r="J12614" s="141" t="s">
        <v>9979</v>
      </c>
      <c r="K12614" s="140">
        <v>1817.8630000000001</v>
      </c>
      <c r="L12614" s="134" t="s">
        <v>9980</v>
      </c>
      <c r="M12614" s="136">
        <v>25.423999999999999</v>
      </c>
      <c r="N12614" s="136">
        <v>75.843999999999994</v>
      </c>
      <c r="O12614" s="136">
        <v>0</v>
      </c>
      <c r="P12614" s="136">
        <v>28.501999999999999</v>
      </c>
      <c r="Q12614" s="136">
        <v>13.052</v>
      </c>
      <c r="R12614" s="136">
        <v>24.686</v>
      </c>
      <c r="S12614" s="136">
        <v>9.8490000000000002</v>
      </c>
    </row>
    <row r="12615" spans="1:19" ht="11.25" thickBot="1" x14ac:dyDescent="0.2">
      <c r="A12615" s="112"/>
    </row>
    <row r="12616" spans="1:19" ht="11.25" thickBot="1" x14ac:dyDescent="0.2">
      <c r="A12616" s="139" t="s">
        <v>366</v>
      </c>
      <c r="B12616" s="112"/>
      <c r="C12616" s="136">
        <v>0.38200000000000001</v>
      </c>
      <c r="D12616" s="136">
        <v>1.409</v>
      </c>
      <c r="E12616" s="140">
        <v>1.9770000000000001</v>
      </c>
      <c r="F12616" s="140">
        <v>7.3999999999999996E-2</v>
      </c>
      <c r="G12616" s="136">
        <v>30.201000000000001</v>
      </c>
      <c r="H12616" s="136">
        <v>7.4420000000000002</v>
      </c>
      <c r="I12616" s="136">
        <v>0.45500000000000002</v>
      </c>
      <c r="J12616" s="141" t="s">
        <v>9981</v>
      </c>
      <c r="K12616" s="140">
        <v>1.133</v>
      </c>
      <c r="L12616" s="134" t="s">
        <v>4420</v>
      </c>
      <c r="M12616" s="136">
        <v>5.4359999999999999</v>
      </c>
      <c r="N12616" s="136">
        <v>2.1520000000000001</v>
      </c>
      <c r="O12616" s="136">
        <v>0</v>
      </c>
      <c r="P12616" s="136">
        <v>18.468</v>
      </c>
      <c r="Q12616" s="136">
        <v>1.5680000000000001</v>
      </c>
      <c r="R12616" s="136">
        <v>2.875</v>
      </c>
      <c r="S12616" s="136">
        <v>2.6190000000000002</v>
      </c>
    </row>
    <row r="12617" spans="1:19" ht="11.25" thickBot="1" x14ac:dyDescent="0.2">
      <c r="A12617" s="112"/>
    </row>
    <row r="12618" spans="1:19" ht="11.25" thickBot="1" x14ac:dyDescent="0.2">
      <c r="A12618" s="106" t="s">
        <v>357</v>
      </c>
      <c r="B12618" s="106" t="s">
        <v>358</v>
      </c>
      <c r="C12618" s="131" t="s">
        <v>34</v>
      </c>
      <c r="D12618" s="131" t="s">
        <v>35</v>
      </c>
      <c r="E12618" s="130" t="s">
        <v>36</v>
      </c>
      <c r="F12618" s="130" t="s">
        <v>37</v>
      </c>
      <c r="G12618" s="130" t="s">
        <v>38</v>
      </c>
      <c r="H12618" s="130" t="s">
        <v>39</v>
      </c>
      <c r="I12618" s="130" t="s">
        <v>40</v>
      </c>
      <c r="J12618" s="130" t="s">
        <v>41</v>
      </c>
      <c r="K12618" s="130" t="s">
        <v>42</v>
      </c>
      <c r="L12618" s="130" t="s">
        <v>43</v>
      </c>
      <c r="M12618" s="130" t="s">
        <v>44</v>
      </c>
      <c r="N12618" s="130" t="s">
        <v>45</v>
      </c>
      <c r="O12618" s="130" t="s">
        <v>46</v>
      </c>
      <c r="P12618" s="130" t="s">
        <v>47</v>
      </c>
      <c r="Q12618" s="130" t="s">
        <v>48</v>
      </c>
      <c r="R12618" s="130" t="s">
        <v>49</v>
      </c>
      <c r="S12618" s="130" t="s">
        <v>50</v>
      </c>
    </row>
    <row r="12619" spans="1:19" ht="11.25" thickBot="1" x14ac:dyDescent="0.2">
      <c r="A12619" s="107">
        <v>1</v>
      </c>
      <c r="B12619" s="132">
        <v>0.76806712962962964</v>
      </c>
      <c r="C12619" s="145">
        <v>362015.23</v>
      </c>
      <c r="D12619" s="134" t="s">
        <v>9982</v>
      </c>
      <c r="E12619" s="108">
        <v>2233.12</v>
      </c>
      <c r="F12619" s="108">
        <v>410.00400000000002</v>
      </c>
      <c r="G12619" s="108">
        <v>1</v>
      </c>
      <c r="H12619" s="108">
        <v>7847.4780000000001</v>
      </c>
      <c r="I12619" s="108">
        <v>251876.45</v>
      </c>
      <c r="J12619" s="108">
        <v>1607143.6</v>
      </c>
      <c r="K12619" s="108">
        <v>8385.6869999999999</v>
      </c>
      <c r="L12619" s="108">
        <v>14429.995999999999</v>
      </c>
      <c r="M12619" s="108">
        <v>2248.1210000000001</v>
      </c>
      <c r="N12619" s="108">
        <v>1542.057</v>
      </c>
      <c r="O12619" s="108">
        <v>253.00200000000001</v>
      </c>
      <c r="P12619" s="108">
        <v>510.00599999999997</v>
      </c>
      <c r="Q12619" s="108">
        <v>298.00200000000001</v>
      </c>
      <c r="R12619" s="108">
        <v>232.001</v>
      </c>
      <c r="S12619" s="108">
        <v>313.00200000000001</v>
      </c>
    </row>
    <row r="12620" spans="1:19" ht="11.25" thickBot="1" x14ac:dyDescent="0.2">
      <c r="A12620" s="112"/>
    </row>
    <row r="12621" spans="1:19" ht="11.25" thickBot="1" x14ac:dyDescent="0.2">
      <c r="A12621" s="107">
        <v>2</v>
      </c>
      <c r="B12621" s="132">
        <v>0.76825231481481471</v>
      </c>
      <c r="C12621" s="145">
        <v>367846.04</v>
      </c>
      <c r="D12621" s="134" t="s">
        <v>9983</v>
      </c>
      <c r="E12621" s="108">
        <v>2273.1239999999998</v>
      </c>
      <c r="F12621" s="108">
        <v>445.005</v>
      </c>
      <c r="G12621" s="108">
        <v>3</v>
      </c>
      <c r="H12621" s="108">
        <v>8080.567</v>
      </c>
      <c r="I12621" s="108">
        <v>253683.18</v>
      </c>
      <c r="J12621" s="108">
        <v>1618296.3</v>
      </c>
      <c r="K12621" s="108">
        <v>8249.6329999999998</v>
      </c>
      <c r="L12621" s="108">
        <v>14530.065000000001</v>
      </c>
      <c r="M12621" s="108">
        <v>2165.1129999999998</v>
      </c>
      <c r="N12621" s="108">
        <v>1540.057</v>
      </c>
      <c r="O12621" s="108">
        <v>281.00200000000001</v>
      </c>
      <c r="P12621" s="108">
        <v>479.00599999999997</v>
      </c>
      <c r="Q12621" s="108">
        <v>301.00200000000001</v>
      </c>
      <c r="R12621" s="108">
        <v>254.00200000000001</v>
      </c>
      <c r="S12621" s="108">
        <v>291.00200000000001</v>
      </c>
    </row>
    <row r="12622" spans="1:19" ht="11.25" thickBot="1" x14ac:dyDescent="0.2">
      <c r="A12622" s="112"/>
    </row>
    <row r="12623" spans="1:19" ht="11.25" thickBot="1" x14ac:dyDescent="0.2">
      <c r="A12623" s="107">
        <v>3</v>
      </c>
      <c r="B12623" s="132">
        <v>0.76842592592592596</v>
      </c>
      <c r="C12623" s="145">
        <v>368448.55</v>
      </c>
      <c r="D12623" s="134" t="s">
        <v>9984</v>
      </c>
      <c r="E12623" s="108">
        <v>2183.114</v>
      </c>
      <c r="F12623" s="108">
        <v>388.00400000000002</v>
      </c>
      <c r="G12623" s="108">
        <v>1</v>
      </c>
      <c r="H12623" s="108">
        <v>7911.5020000000004</v>
      </c>
      <c r="I12623" s="108">
        <v>251766.13</v>
      </c>
      <c r="J12623" s="108">
        <v>1604895.9</v>
      </c>
      <c r="K12623" s="108">
        <v>8270.6409999999996</v>
      </c>
      <c r="L12623" s="108">
        <v>14391.968999999999</v>
      </c>
      <c r="M12623" s="108">
        <v>2296.1260000000002</v>
      </c>
      <c r="N12623" s="108">
        <v>1572.059</v>
      </c>
      <c r="O12623" s="108">
        <v>245.001</v>
      </c>
      <c r="P12623" s="108">
        <v>484.00599999999997</v>
      </c>
      <c r="Q12623" s="108">
        <v>332.00299999999999</v>
      </c>
      <c r="R12623" s="108">
        <v>233.001</v>
      </c>
      <c r="S12623" s="108">
        <v>324.00299999999999</v>
      </c>
    </row>
    <row r="12624" spans="1:19" ht="11.25" thickBot="1" x14ac:dyDescent="0.2">
      <c r="A12624" s="112"/>
    </row>
    <row r="12625" spans="1:19" ht="11.25" thickBot="1" x14ac:dyDescent="0.2">
      <c r="A12625" s="135" t="s">
        <v>362</v>
      </c>
      <c r="B12625" s="112"/>
      <c r="C12625" s="140">
        <v>366103.27</v>
      </c>
      <c r="D12625" s="134" t="s">
        <v>9985</v>
      </c>
      <c r="E12625" s="136">
        <v>2229.7860000000001</v>
      </c>
      <c r="F12625" s="136">
        <v>414.33699999999999</v>
      </c>
      <c r="G12625" s="136">
        <v>1.667</v>
      </c>
      <c r="H12625" s="136">
        <v>7946.5159999999996</v>
      </c>
      <c r="I12625" s="136">
        <v>252441.92</v>
      </c>
      <c r="J12625" s="136">
        <v>1610111.9</v>
      </c>
      <c r="K12625" s="136">
        <v>8301.9869999999992</v>
      </c>
      <c r="L12625" s="136">
        <v>14450.677</v>
      </c>
      <c r="M12625" s="136">
        <v>2236.453</v>
      </c>
      <c r="N12625" s="136">
        <v>1551.3910000000001</v>
      </c>
      <c r="O12625" s="136">
        <v>259.66800000000001</v>
      </c>
      <c r="P12625" s="136">
        <v>491.00599999999997</v>
      </c>
      <c r="Q12625" s="136">
        <v>310.33600000000001</v>
      </c>
      <c r="R12625" s="136">
        <v>239.66800000000001</v>
      </c>
      <c r="S12625" s="136">
        <v>309.33600000000001</v>
      </c>
    </row>
    <row r="12626" spans="1:19" ht="11.25" thickBot="1" x14ac:dyDescent="0.2">
      <c r="A12626" s="112"/>
    </row>
    <row r="12627" spans="1:19" ht="11.25" thickBot="1" x14ac:dyDescent="0.2">
      <c r="A12627" s="138" t="s">
        <v>364</v>
      </c>
      <c r="B12627" s="112"/>
      <c r="C12627" s="140">
        <v>3553.143</v>
      </c>
      <c r="D12627" s="134" t="s">
        <v>9986</v>
      </c>
      <c r="E12627" s="136">
        <v>45.097000000000001</v>
      </c>
      <c r="F12627" s="136">
        <v>28.747</v>
      </c>
      <c r="G12627" s="136">
        <v>1.155</v>
      </c>
      <c r="H12627" s="136">
        <v>120.425</v>
      </c>
      <c r="I12627" s="136">
        <v>1076.374</v>
      </c>
      <c r="J12627" s="136">
        <v>7176.4210000000003</v>
      </c>
      <c r="K12627" s="136">
        <v>73.244</v>
      </c>
      <c r="L12627" s="136">
        <v>71.332999999999998</v>
      </c>
      <c r="M12627" s="136">
        <v>66.281999999999996</v>
      </c>
      <c r="N12627" s="136">
        <v>17.927</v>
      </c>
      <c r="O12627" s="136">
        <v>18.904</v>
      </c>
      <c r="P12627" s="136">
        <v>16.643999999999998</v>
      </c>
      <c r="Q12627" s="136">
        <v>18.824000000000002</v>
      </c>
      <c r="R12627" s="136">
        <v>12.423</v>
      </c>
      <c r="S12627" s="136">
        <v>16.803000000000001</v>
      </c>
    </row>
    <row r="12628" spans="1:19" ht="11.25" thickBot="1" x14ac:dyDescent="0.2">
      <c r="A12628" s="112"/>
    </row>
    <row r="12629" spans="1:19" ht="11.25" thickBot="1" x14ac:dyDescent="0.2">
      <c r="A12629" s="139" t="s">
        <v>366</v>
      </c>
      <c r="B12629" s="112"/>
      <c r="C12629" s="140">
        <v>0.97099999999999997</v>
      </c>
      <c r="D12629" s="134" t="s">
        <v>1783</v>
      </c>
      <c r="E12629" s="136">
        <v>2.0219999999999998</v>
      </c>
      <c r="F12629" s="136">
        <v>6.9379999999999997</v>
      </c>
      <c r="G12629" s="136">
        <v>69.281999999999996</v>
      </c>
      <c r="H12629" s="136">
        <v>1.5149999999999999</v>
      </c>
      <c r="I12629" s="136">
        <v>0.42599999999999999</v>
      </c>
      <c r="J12629" s="136">
        <v>0.44600000000000001</v>
      </c>
      <c r="K12629" s="136">
        <v>0.88200000000000001</v>
      </c>
      <c r="L12629" s="136">
        <v>0.49399999999999999</v>
      </c>
      <c r="M12629" s="136">
        <v>2.964</v>
      </c>
      <c r="N12629" s="136">
        <v>1.1559999999999999</v>
      </c>
      <c r="O12629" s="136">
        <v>7.28</v>
      </c>
      <c r="P12629" s="136">
        <v>3.39</v>
      </c>
      <c r="Q12629" s="136">
        <v>6.0659999999999998</v>
      </c>
      <c r="R12629" s="136">
        <v>5.1840000000000002</v>
      </c>
      <c r="S12629" s="136">
        <v>5.4320000000000004</v>
      </c>
    </row>
    <row r="12630" spans="1:19" ht="11.25" thickBot="1" x14ac:dyDescent="0.2">
      <c r="A12630" s="112"/>
    </row>
    <row r="12631" spans="1:19" ht="11.25" thickBot="1" x14ac:dyDescent="0.2">
      <c r="A12631" s="106" t="s">
        <v>357</v>
      </c>
      <c r="B12631" s="106" t="s">
        <v>358</v>
      </c>
      <c r="C12631" s="130" t="s">
        <v>51</v>
      </c>
      <c r="D12631" s="130" t="s">
        <v>52</v>
      </c>
      <c r="E12631" s="130" t="s">
        <v>53</v>
      </c>
      <c r="F12631" s="130" t="s">
        <v>54</v>
      </c>
      <c r="G12631" s="130" t="s">
        <v>55</v>
      </c>
      <c r="H12631" s="130" t="s">
        <v>56</v>
      </c>
      <c r="I12631" s="130" t="s">
        <v>57</v>
      </c>
      <c r="J12631" s="130" t="s">
        <v>58</v>
      </c>
      <c r="K12631" s="130" t="s">
        <v>59</v>
      </c>
      <c r="L12631" s="130" t="s">
        <v>60</v>
      </c>
      <c r="M12631" s="130" t="s">
        <v>61</v>
      </c>
      <c r="N12631" s="130" t="s">
        <v>62</v>
      </c>
      <c r="O12631" s="130" t="s">
        <v>63</v>
      </c>
      <c r="P12631" s="130" t="s">
        <v>64</v>
      </c>
      <c r="Q12631" s="131" t="s">
        <v>65</v>
      </c>
      <c r="R12631" s="131" t="s">
        <v>66</v>
      </c>
      <c r="S12631" s="130" t="s">
        <v>67</v>
      </c>
    </row>
    <row r="12632" spans="1:19" ht="11.25" thickBot="1" x14ac:dyDescent="0.2">
      <c r="A12632" s="107">
        <v>1</v>
      </c>
      <c r="B12632" s="132">
        <v>0.76806712962962964</v>
      </c>
      <c r="C12632" s="108">
        <v>231.001</v>
      </c>
      <c r="D12632" s="108">
        <v>214.001</v>
      </c>
      <c r="E12632" s="108">
        <v>75</v>
      </c>
      <c r="F12632" s="108">
        <v>126</v>
      </c>
      <c r="G12632" s="108">
        <v>91</v>
      </c>
      <c r="H12632" s="108">
        <v>131</v>
      </c>
      <c r="I12632" s="108">
        <v>1783.076</v>
      </c>
      <c r="J12632" s="108">
        <v>9549.1880000000001</v>
      </c>
      <c r="K12632" s="108">
        <v>14447.007</v>
      </c>
      <c r="L12632" s="108">
        <v>6</v>
      </c>
      <c r="M12632" s="108">
        <v>2</v>
      </c>
      <c r="N12632" s="108">
        <v>837.01700000000005</v>
      </c>
      <c r="O12632" s="108">
        <v>211.001</v>
      </c>
      <c r="P12632" s="108">
        <v>10985.896000000001</v>
      </c>
      <c r="Q12632" s="145">
        <v>1673244.8</v>
      </c>
      <c r="R12632" s="134" t="s">
        <v>9987</v>
      </c>
      <c r="S12632" s="108">
        <v>5061.6149999999998</v>
      </c>
    </row>
    <row r="12633" spans="1:19" ht="11.25" thickBot="1" x14ac:dyDescent="0.2">
      <c r="A12633" s="112"/>
    </row>
    <row r="12634" spans="1:19" ht="11.25" thickBot="1" x14ac:dyDescent="0.2">
      <c r="A12634" s="107">
        <v>2</v>
      </c>
      <c r="B12634" s="132">
        <v>0.76825231481481471</v>
      </c>
      <c r="C12634" s="108">
        <v>272.00200000000001</v>
      </c>
      <c r="D12634" s="108">
        <v>230.001</v>
      </c>
      <c r="E12634" s="108">
        <v>77</v>
      </c>
      <c r="F12634" s="108">
        <v>119</v>
      </c>
      <c r="G12634" s="108">
        <v>70</v>
      </c>
      <c r="H12634" s="108">
        <v>166.001</v>
      </c>
      <c r="I12634" s="108">
        <v>1783.076</v>
      </c>
      <c r="J12634" s="108">
        <v>9874.34</v>
      </c>
      <c r="K12634" s="108">
        <v>14423.992</v>
      </c>
      <c r="L12634" s="108">
        <v>5</v>
      </c>
      <c r="M12634" s="108">
        <v>10</v>
      </c>
      <c r="N12634" s="108">
        <v>761.01400000000001</v>
      </c>
      <c r="O12634" s="108">
        <v>187.001</v>
      </c>
      <c r="P12634" s="108">
        <v>10673.734</v>
      </c>
      <c r="Q12634" s="145">
        <v>1715170</v>
      </c>
      <c r="R12634" s="134" t="s">
        <v>9988</v>
      </c>
      <c r="S12634" s="108">
        <v>5083.62</v>
      </c>
    </row>
    <row r="12635" spans="1:19" ht="11.25" thickBot="1" x14ac:dyDescent="0.2">
      <c r="A12635" s="112"/>
    </row>
    <row r="12636" spans="1:19" ht="11.25" thickBot="1" x14ac:dyDescent="0.2">
      <c r="A12636" s="107">
        <v>3</v>
      </c>
      <c r="B12636" s="132">
        <v>0.76842592592592596</v>
      </c>
      <c r="C12636" s="108">
        <v>230.001</v>
      </c>
      <c r="D12636" s="108">
        <v>207.001</v>
      </c>
      <c r="E12636" s="108">
        <v>75</v>
      </c>
      <c r="F12636" s="108">
        <v>130</v>
      </c>
      <c r="G12636" s="108">
        <v>100</v>
      </c>
      <c r="H12636" s="108">
        <v>143</v>
      </c>
      <c r="I12636" s="108">
        <v>1799.078</v>
      </c>
      <c r="J12636" s="108">
        <v>9709.2620000000006</v>
      </c>
      <c r="K12636" s="108">
        <v>14328.925999999999</v>
      </c>
      <c r="L12636" s="108">
        <v>6</v>
      </c>
      <c r="M12636" s="108">
        <v>8</v>
      </c>
      <c r="N12636" s="108">
        <v>800.01499999999999</v>
      </c>
      <c r="O12636" s="108">
        <v>226.001</v>
      </c>
      <c r="P12636" s="108">
        <v>10760.778</v>
      </c>
      <c r="Q12636" s="145">
        <v>1718427.7</v>
      </c>
      <c r="R12636" s="134" t="s">
        <v>9989</v>
      </c>
      <c r="S12636" s="108">
        <v>5560.7420000000002</v>
      </c>
    </row>
    <row r="12637" spans="1:19" ht="11.25" thickBot="1" x14ac:dyDescent="0.2">
      <c r="A12637" s="112"/>
    </row>
    <row r="12638" spans="1:19" ht="11.25" thickBot="1" x14ac:dyDescent="0.2">
      <c r="A12638" s="135" t="s">
        <v>362</v>
      </c>
      <c r="B12638" s="112"/>
      <c r="C12638" s="136">
        <v>244.33500000000001</v>
      </c>
      <c r="D12638" s="136">
        <v>217.001</v>
      </c>
      <c r="E12638" s="136">
        <v>75.667000000000002</v>
      </c>
      <c r="F12638" s="136">
        <v>125</v>
      </c>
      <c r="G12638" s="136">
        <v>87</v>
      </c>
      <c r="H12638" s="136">
        <v>146.667</v>
      </c>
      <c r="I12638" s="136">
        <v>1788.41</v>
      </c>
      <c r="J12638" s="136">
        <v>9710.93</v>
      </c>
      <c r="K12638" s="136">
        <v>14399.975</v>
      </c>
      <c r="L12638" s="136">
        <v>5.6669999999999998</v>
      </c>
      <c r="M12638" s="136">
        <v>6.6669999999999998</v>
      </c>
      <c r="N12638" s="136">
        <v>799.34900000000005</v>
      </c>
      <c r="O12638" s="136">
        <v>208.001</v>
      </c>
      <c r="P12638" s="136">
        <v>10806.803</v>
      </c>
      <c r="Q12638" s="140">
        <v>1702280.8</v>
      </c>
      <c r="R12638" s="134" t="s">
        <v>9990</v>
      </c>
      <c r="S12638" s="136">
        <v>5235.326</v>
      </c>
    </row>
    <row r="12639" spans="1:19" ht="11.25" thickBot="1" x14ac:dyDescent="0.2">
      <c r="A12639" s="112"/>
    </row>
    <row r="12640" spans="1:19" ht="11.25" thickBot="1" x14ac:dyDescent="0.2">
      <c r="A12640" s="138" t="s">
        <v>364</v>
      </c>
      <c r="B12640" s="112"/>
      <c r="C12640" s="136">
        <v>23.966000000000001</v>
      </c>
      <c r="D12640" s="136">
        <v>11.79</v>
      </c>
      <c r="E12640" s="136">
        <v>1.155</v>
      </c>
      <c r="F12640" s="136">
        <v>5.5679999999999996</v>
      </c>
      <c r="G12640" s="136">
        <v>15.395</v>
      </c>
      <c r="H12640" s="136">
        <v>17.786000000000001</v>
      </c>
      <c r="I12640" s="136">
        <v>9.2379999999999995</v>
      </c>
      <c r="J12640" s="136">
        <v>162.58199999999999</v>
      </c>
      <c r="K12640" s="136">
        <v>62.597000000000001</v>
      </c>
      <c r="L12640" s="136">
        <v>0.57699999999999996</v>
      </c>
      <c r="M12640" s="136">
        <v>4.1630000000000003</v>
      </c>
      <c r="N12640" s="136">
        <v>38.006</v>
      </c>
      <c r="O12640" s="136">
        <v>19.672999999999998</v>
      </c>
      <c r="P12640" s="136">
        <v>161.09</v>
      </c>
      <c r="Q12640" s="140">
        <v>25198.66</v>
      </c>
      <c r="R12640" s="134" t="s">
        <v>9991</v>
      </c>
      <c r="S12640" s="136">
        <v>282.03399999999999</v>
      </c>
    </row>
    <row r="12641" spans="1:19" ht="11.25" thickBot="1" x14ac:dyDescent="0.2">
      <c r="A12641" s="112"/>
    </row>
    <row r="12642" spans="1:19" ht="11.25" thickBot="1" x14ac:dyDescent="0.2">
      <c r="A12642" s="139" t="s">
        <v>366</v>
      </c>
      <c r="B12642" s="112"/>
      <c r="C12642" s="136">
        <v>9.8079999999999998</v>
      </c>
      <c r="D12642" s="136">
        <v>5.4329999999999998</v>
      </c>
      <c r="E12642" s="136">
        <v>1.526</v>
      </c>
      <c r="F12642" s="136">
        <v>4.4539999999999997</v>
      </c>
      <c r="G12642" s="136">
        <v>17.695</v>
      </c>
      <c r="H12642" s="136">
        <v>12.127000000000001</v>
      </c>
      <c r="I12642" s="136">
        <v>0.51700000000000002</v>
      </c>
      <c r="J12642" s="136">
        <v>1.6739999999999999</v>
      </c>
      <c r="K12642" s="136">
        <v>0.435</v>
      </c>
      <c r="L12642" s="136">
        <v>10.189</v>
      </c>
      <c r="M12642" s="136">
        <v>62.45</v>
      </c>
      <c r="N12642" s="136">
        <v>4.7549999999999999</v>
      </c>
      <c r="O12642" s="136">
        <v>9.4580000000000002</v>
      </c>
      <c r="P12642" s="136">
        <v>1.4910000000000001</v>
      </c>
      <c r="Q12642" s="140">
        <v>1.48</v>
      </c>
      <c r="R12642" s="134" t="s">
        <v>3227</v>
      </c>
      <c r="S12642" s="136">
        <v>5.3869999999999996</v>
      </c>
    </row>
    <row r="12643" spans="1:19" ht="11.25" thickBot="1" x14ac:dyDescent="0.2">
      <c r="A12643" s="112"/>
    </row>
    <row r="12644" spans="1:19" ht="11.25" thickBot="1" x14ac:dyDescent="0.2">
      <c r="A12644" s="106" t="s">
        <v>357</v>
      </c>
      <c r="B12644" s="106" t="s">
        <v>358</v>
      </c>
      <c r="C12644" s="130" t="s">
        <v>68</v>
      </c>
    </row>
    <row r="12645" spans="1:19" ht="11.25" thickBot="1" x14ac:dyDescent="0.2">
      <c r="A12645" s="107">
        <v>1</v>
      </c>
      <c r="B12645" s="132">
        <v>0.76806712962962964</v>
      </c>
      <c r="C12645" s="108">
        <v>684.01099999999997</v>
      </c>
    </row>
    <row r="12646" spans="1:19" ht="11.25" thickBot="1" x14ac:dyDescent="0.2">
      <c r="A12646" s="112"/>
    </row>
    <row r="12647" spans="1:19" ht="11.25" thickBot="1" x14ac:dyDescent="0.2">
      <c r="A12647" s="107">
        <v>2</v>
      </c>
      <c r="B12647" s="132">
        <v>0.76825231481481471</v>
      </c>
      <c r="C12647" s="108">
        <v>621.00900000000001</v>
      </c>
    </row>
    <row r="12648" spans="1:19" ht="11.25" thickBot="1" x14ac:dyDescent="0.2">
      <c r="A12648" s="112"/>
    </row>
    <row r="12649" spans="1:19" ht="11.25" thickBot="1" x14ac:dyDescent="0.2">
      <c r="A12649" s="107">
        <v>3</v>
      </c>
      <c r="B12649" s="132">
        <v>0.76842592592592596</v>
      </c>
      <c r="C12649" s="108">
        <v>677.01099999999997</v>
      </c>
    </row>
    <row r="12650" spans="1:19" ht="11.25" thickBot="1" x14ac:dyDescent="0.2">
      <c r="A12650" s="112"/>
    </row>
    <row r="12651" spans="1:19" ht="11.25" thickBot="1" x14ac:dyDescent="0.2">
      <c r="A12651" s="135" t="s">
        <v>362</v>
      </c>
      <c r="B12651" s="112"/>
      <c r="C12651" s="136">
        <v>660.67700000000002</v>
      </c>
    </row>
    <row r="12652" spans="1:19" ht="11.25" thickBot="1" x14ac:dyDescent="0.2">
      <c r="A12652" s="112"/>
    </row>
    <row r="12653" spans="1:19" ht="11.25" thickBot="1" x14ac:dyDescent="0.2">
      <c r="A12653" s="138" t="s">
        <v>364</v>
      </c>
      <c r="B12653" s="112"/>
      <c r="C12653" s="136">
        <v>34.530999999999999</v>
      </c>
    </row>
    <row r="12654" spans="1:19" ht="11.25" thickBot="1" x14ac:dyDescent="0.2">
      <c r="A12654" s="112"/>
    </row>
    <row r="12655" spans="1:19" ht="11.25" thickBot="1" x14ac:dyDescent="0.2">
      <c r="A12655" s="139" t="s">
        <v>366</v>
      </c>
      <c r="B12655" s="112"/>
      <c r="C12655" s="136">
        <v>5.2270000000000003</v>
      </c>
    </row>
    <row r="12656" spans="1:19" ht="10.5" x14ac:dyDescent="0.15">
      <c r="A12656" s="112"/>
    </row>
    <row r="12657" spans="1:19" x14ac:dyDescent="0.15">
      <c r="A12657" s="129"/>
      <c r="B12657" s="86" t="s">
        <v>4651</v>
      </c>
    </row>
    <row r="12658" spans="1:19" ht="9.75" thickBot="1" x14ac:dyDescent="0.2">
      <c r="A12658" s="81" t="s">
        <v>5871</v>
      </c>
    </row>
    <row r="12659" spans="1:19" ht="11.25" thickBot="1" x14ac:dyDescent="0.2">
      <c r="A12659" s="106" t="s">
        <v>357</v>
      </c>
      <c r="B12659" s="106" t="s">
        <v>358</v>
      </c>
      <c r="C12659" s="130" t="s">
        <v>0</v>
      </c>
      <c r="D12659" s="130" t="s">
        <v>1</v>
      </c>
      <c r="E12659" s="130" t="s">
        <v>2</v>
      </c>
      <c r="F12659" s="130" t="s">
        <v>3</v>
      </c>
      <c r="G12659" s="130" t="s">
        <v>4</v>
      </c>
      <c r="H12659" s="130" t="s">
        <v>5</v>
      </c>
      <c r="I12659" s="131" t="s">
        <v>6</v>
      </c>
      <c r="J12659" s="131" t="s">
        <v>7</v>
      </c>
      <c r="K12659" s="130" t="s">
        <v>8</v>
      </c>
      <c r="L12659" s="130" t="s">
        <v>9</v>
      </c>
      <c r="M12659" s="130" t="s">
        <v>10</v>
      </c>
      <c r="N12659" s="130" t="s">
        <v>11</v>
      </c>
      <c r="O12659" s="130" t="s">
        <v>12</v>
      </c>
      <c r="P12659" s="130" t="s">
        <v>13</v>
      </c>
      <c r="Q12659" s="130" t="s">
        <v>14</v>
      </c>
      <c r="R12659" s="130" t="s">
        <v>15</v>
      </c>
      <c r="S12659" s="130" t="s">
        <v>16</v>
      </c>
    </row>
    <row r="12660" spans="1:19" ht="11.25" thickBot="1" x14ac:dyDescent="0.2">
      <c r="A12660" s="107">
        <v>1</v>
      </c>
      <c r="B12660" s="132">
        <v>0.7732175925925926</v>
      </c>
      <c r="C12660" s="141" t="s">
        <v>9992</v>
      </c>
      <c r="D12660" s="141" t="s">
        <v>9993</v>
      </c>
      <c r="E12660" s="108">
        <v>930501.05</v>
      </c>
      <c r="F12660" s="141" t="s">
        <v>9994</v>
      </c>
      <c r="G12660" s="141" t="s">
        <v>9995</v>
      </c>
      <c r="H12660" s="141" t="s">
        <v>9996</v>
      </c>
      <c r="I12660" s="145">
        <v>16675.670999999998</v>
      </c>
      <c r="J12660" s="134" t="s">
        <v>9997</v>
      </c>
      <c r="K12660" s="141" t="s">
        <v>9998</v>
      </c>
      <c r="L12660" s="108">
        <v>61</v>
      </c>
      <c r="M12660" s="108">
        <v>15473.744000000001</v>
      </c>
      <c r="N12660" s="108">
        <v>41341.978999999999</v>
      </c>
      <c r="O12660" s="141" t="s">
        <v>9999</v>
      </c>
      <c r="P12660" s="108">
        <v>410397.81</v>
      </c>
      <c r="Q12660" s="108">
        <v>9805.3070000000007</v>
      </c>
      <c r="R12660" s="108">
        <v>12136.534</v>
      </c>
      <c r="S12660" s="108">
        <v>75333.959000000003</v>
      </c>
    </row>
    <row r="12661" spans="1:19" ht="11.25" thickBot="1" x14ac:dyDescent="0.2">
      <c r="A12661" s="112"/>
    </row>
    <row r="12662" spans="1:19" ht="11.25" thickBot="1" x14ac:dyDescent="0.2">
      <c r="A12662" s="107">
        <v>2</v>
      </c>
      <c r="B12662" s="132">
        <v>0.77340277777777777</v>
      </c>
      <c r="C12662" s="141" t="s">
        <v>10000</v>
      </c>
      <c r="D12662" s="141" t="s">
        <v>10001</v>
      </c>
      <c r="E12662" s="108">
        <v>942789.44</v>
      </c>
      <c r="F12662" s="141" t="s">
        <v>10002</v>
      </c>
      <c r="G12662" s="141" t="s">
        <v>10003</v>
      </c>
      <c r="H12662" s="141" t="s">
        <v>10004</v>
      </c>
      <c r="I12662" s="145">
        <v>17069.990000000002</v>
      </c>
      <c r="J12662" s="134" t="s">
        <v>10005</v>
      </c>
      <c r="K12662" s="141" t="s">
        <v>10006</v>
      </c>
      <c r="L12662" s="108">
        <v>57</v>
      </c>
      <c r="M12662" s="108">
        <v>15045.431</v>
      </c>
      <c r="N12662" s="108">
        <v>41649.591</v>
      </c>
      <c r="O12662" s="141" t="s">
        <v>10007</v>
      </c>
      <c r="P12662" s="108">
        <v>414904.77</v>
      </c>
      <c r="Q12662" s="108">
        <v>9833.32</v>
      </c>
      <c r="R12662" s="108">
        <v>12047.482</v>
      </c>
      <c r="S12662" s="108">
        <v>76440.981</v>
      </c>
    </row>
    <row r="12663" spans="1:19" ht="11.25" thickBot="1" x14ac:dyDescent="0.2">
      <c r="A12663" s="112"/>
    </row>
    <row r="12664" spans="1:19" ht="11.25" thickBot="1" x14ac:dyDescent="0.2">
      <c r="A12664" s="107">
        <v>3</v>
      </c>
      <c r="B12664" s="132">
        <v>0.77358796296296306</v>
      </c>
      <c r="C12664" s="141" t="s">
        <v>10008</v>
      </c>
      <c r="D12664" s="141" t="s">
        <v>10009</v>
      </c>
      <c r="E12664" s="108">
        <v>939599.05</v>
      </c>
      <c r="F12664" s="141" t="s">
        <v>10010</v>
      </c>
      <c r="G12664" s="141" t="s">
        <v>10011</v>
      </c>
      <c r="H12664" s="141" t="s">
        <v>10012</v>
      </c>
      <c r="I12664" s="145">
        <v>17307.186000000002</v>
      </c>
      <c r="J12664" s="134" t="s">
        <v>10013</v>
      </c>
      <c r="K12664" s="141" t="s">
        <v>10014</v>
      </c>
      <c r="L12664" s="108">
        <v>47</v>
      </c>
      <c r="M12664" s="108">
        <v>14988.39</v>
      </c>
      <c r="N12664" s="108">
        <v>41294.885999999999</v>
      </c>
      <c r="O12664" s="141" t="s">
        <v>10015</v>
      </c>
      <c r="P12664" s="108">
        <v>417809.97</v>
      </c>
      <c r="Q12664" s="108">
        <v>9743.2780000000002</v>
      </c>
      <c r="R12664" s="108">
        <v>12263.608</v>
      </c>
      <c r="S12664" s="108">
        <v>76831.413</v>
      </c>
    </row>
    <row r="12665" spans="1:19" ht="11.25" thickBot="1" x14ac:dyDescent="0.2">
      <c r="A12665" s="112"/>
    </row>
    <row r="12666" spans="1:19" ht="11.25" thickBot="1" x14ac:dyDescent="0.2">
      <c r="A12666" s="135" t="s">
        <v>362</v>
      </c>
      <c r="B12666" s="112"/>
      <c r="C12666" s="141" t="s">
        <v>10016</v>
      </c>
      <c r="D12666" s="141" t="s">
        <v>10017</v>
      </c>
      <c r="E12666" s="136">
        <v>937629.84</v>
      </c>
      <c r="F12666" s="141" t="s">
        <v>10018</v>
      </c>
      <c r="G12666" s="141" t="s">
        <v>10019</v>
      </c>
      <c r="H12666" s="141" t="s">
        <v>10020</v>
      </c>
      <c r="I12666" s="140">
        <v>17017.616000000002</v>
      </c>
      <c r="J12666" s="134" t="s">
        <v>10021</v>
      </c>
      <c r="K12666" s="141" t="s">
        <v>10022</v>
      </c>
      <c r="L12666" s="136">
        <v>55</v>
      </c>
      <c r="M12666" s="136">
        <v>15169.188</v>
      </c>
      <c r="N12666" s="136">
        <v>41428.819000000003</v>
      </c>
      <c r="O12666" s="141" t="s">
        <v>10023</v>
      </c>
      <c r="P12666" s="136">
        <v>414370.85</v>
      </c>
      <c r="Q12666" s="136">
        <v>9793.9680000000008</v>
      </c>
      <c r="R12666" s="136">
        <v>12149.208000000001</v>
      </c>
      <c r="S12666" s="136">
        <v>76202.116999999998</v>
      </c>
    </row>
    <row r="12667" spans="1:19" ht="11.25" thickBot="1" x14ac:dyDescent="0.2">
      <c r="A12667" s="112"/>
    </row>
    <row r="12668" spans="1:19" ht="11.25" thickBot="1" x14ac:dyDescent="0.2">
      <c r="A12668" s="138" t="s">
        <v>364</v>
      </c>
      <c r="B12668" s="112"/>
      <c r="C12668" s="141" t="s">
        <v>10024</v>
      </c>
      <c r="D12668" s="141" t="s">
        <v>10025</v>
      </c>
      <c r="E12668" s="136">
        <v>6376.4750000000004</v>
      </c>
      <c r="F12668" s="141" t="s">
        <v>10026</v>
      </c>
      <c r="G12668" s="141" t="s">
        <v>10027</v>
      </c>
      <c r="H12668" s="141" t="s">
        <v>10028</v>
      </c>
      <c r="I12668" s="140">
        <v>318.99799999999999</v>
      </c>
      <c r="J12668" s="134" t="s">
        <v>10029</v>
      </c>
      <c r="K12668" s="141" t="s">
        <v>10030</v>
      </c>
      <c r="L12668" s="136">
        <v>7.2110000000000003</v>
      </c>
      <c r="M12668" s="136">
        <v>265.291</v>
      </c>
      <c r="N12668" s="136">
        <v>192.63900000000001</v>
      </c>
      <c r="O12668" s="141" t="s">
        <v>10031</v>
      </c>
      <c r="P12668" s="136">
        <v>3734.8150000000001</v>
      </c>
      <c r="Q12668" s="136">
        <v>46.08</v>
      </c>
      <c r="R12668" s="136">
        <v>108.619</v>
      </c>
      <c r="S12668" s="136">
        <v>776.77800000000002</v>
      </c>
    </row>
    <row r="12669" spans="1:19" ht="11.25" thickBot="1" x14ac:dyDescent="0.2">
      <c r="A12669" s="112"/>
    </row>
    <row r="12670" spans="1:19" ht="11.25" thickBot="1" x14ac:dyDescent="0.2">
      <c r="A12670" s="139" t="s">
        <v>366</v>
      </c>
      <c r="B12670" s="112"/>
      <c r="C12670" s="141" t="s">
        <v>3140</v>
      </c>
      <c r="D12670" s="141" t="s">
        <v>10032</v>
      </c>
      <c r="E12670" s="136">
        <v>0.68</v>
      </c>
      <c r="F12670" s="141" t="s">
        <v>4144</v>
      </c>
      <c r="G12670" s="141" t="s">
        <v>10033</v>
      </c>
      <c r="H12670" s="141" t="s">
        <v>889</v>
      </c>
      <c r="I12670" s="140">
        <v>1.875</v>
      </c>
      <c r="J12670" s="134" t="s">
        <v>4692</v>
      </c>
      <c r="K12670" s="141" t="s">
        <v>10034</v>
      </c>
      <c r="L12670" s="136">
        <v>13.111000000000001</v>
      </c>
      <c r="M12670" s="136">
        <v>1.7490000000000001</v>
      </c>
      <c r="N12670" s="136">
        <v>0.46500000000000002</v>
      </c>
      <c r="O12670" s="141" t="s">
        <v>3658</v>
      </c>
      <c r="P12670" s="136">
        <v>0.90100000000000002</v>
      </c>
      <c r="Q12670" s="136">
        <v>0.47</v>
      </c>
      <c r="R12670" s="136">
        <v>0.89400000000000002</v>
      </c>
      <c r="S12670" s="136">
        <v>1.0189999999999999</v>
      </c>
    </row>
    <row r="12671" spans="1:19" ht="11.25" thickBot="1" x14ac:dyDescent="0.2">
      <c r="A12671" s="112"/>
    </row>
    <row r="12672" spans="1:19" ht="11.25" thickBot="1" x14ac:dyDescent="0.2">
      <c r="A12672" s="106" t="s">
        <v>357</v>
      </c>
      <c r="B12672" s="106" t="s">
        <v>358</v>
      </c>
      <c r="C12672" s="130" t="s">
        <v>17</v>
      </c>
      <c r="D12672" s="130" t="s">
        <v>18</v>
      </c>
      <c r="E12672" s="131" t="s">
        <v>19</v>
      </c>
      <c r="F12672" s="131" t="s">
        <v>20</v>
      </c>
      <c r="G12672" s="130" t="s">
        <v>21</v>
      </c>
      <c r="H12672" s="130" t="s">
        <v>22</v>
      </c>
      <c r="I12672" s="130" t="s">
        <v>23</v>
      </c>
      <c r="J12672" s="130" t="s">
        <v>24</v>
      </c>
      <c r="K12672" s="131" t="s">
        <v>25</v>
      </c>
      <c r="L12672" s="131" t="s">
        <v>26</v>
      </c>
      <c r="M12672" s="130" t="s">
        <v>27</v>
      </c>
      <c r="N12672" s="130" t="s">
        <v>28</v>
      </c>
      <c r="O12672" s="130" t="s">
        <v>29</v>
      </c>
      <c r="P12672" s="130" t="s">
        <v>30</v>
      </c>
      <c r="Q12672" s="130" t="s">
        <v>31</v>
      </c>
      <c r="R12672" s="130" t="s">
        <v>32</v>
      </c>
      <c r="S12672" s="130" t="s">
        <v>33</v>
      </c>
    </row>
    <row r="12673" spans="1:19" ht="11.25" thickBot="1" x14ac:dyDescent="0.2">
      <c r="A12673" s="107">
        <v>1</v>
      </c>
      <c r="B12673" s="132">
        <v>0.7732175925925926</v>
      </c>
      <c r="C12673" s="108">
        <v>49100.792999999998</v>
      </c>
      <c r="D12673" s="108">
        <v>56078.373</v>
      </c>
      <c r="E12673" s="145">
        <v>20503.083999999999</v>
      </c>
      <c r="F12673" s="145">
        <v>824662.89</v>
      </c>
      <c r="G12673" s="108">
        <v>12</v>
      </c>
      <c r="H12673" s="108">
        <v>64</v>
      </c>
      <c r="I12673" s="108">
        <v>515639.21</v>
      </c>
      <c r="J12673" s="141" t="s">
        <v>10035</v>
      </c>
      <c r="K12673" s="145">
        <v>157302.63</v>
      </c>
      <c r="L12673" s="134" t="s">
        <v>10036</v>
      </c>
      <c r="M12673" s="108">
        <v>354.00299999999999</v>
      </c>
      <c r="N12673" s="108">
        <v>4878.5709999999999</v>
      </c>
      <c r="O12673" s="108">
        <v>11</v>
      </c>
      <c r="P12673" s="108">
        <v>226.001</v>
      </c>
      <c r="Q12673" s="108">
        <v>1191.0340000000001</v>
      </c>
      <c r="R12673" s="108">
        <v>1361.0450000000001</v>
      </c>
      <c r="S12673" s="108">
        <v>910.02</v>
      </c>
    </row>
    <row r="12674" spans="1:19" ht="11.25" thickBot="1" x14ac:dyDescent="0.2">
      <c r="A12674" s="112"/>
    </row>
    <row r="12675" spans="1:19" ht="11.25" thickBot="1" x14ac:dyDescent="0.2">
      <c r="A12675" s="107">
        <v>2</v>
      </c>
      <c r="B12675" s="132">
        <v>0.77340277777777777</v>
      </c>
      <c r="C12675" s="108">
        <v>49333.341999999997</v>
      </c>
      <c r="D12675" s="108">
        <v>55607.112999999998</v>
      </c>
      <c r="E12675" s="145">
        <v>20563.143</v>
      </c>
      <c r="F12675" s="145">
        <v>824387.29</v>
      </c>
      <c r="G12675" s="108">
        <v>13</v>
      </c>
      <c r="H12675" s="108">
        <v>63</v>
      </c>
      <c r="I12675" s="108">
        <v>519341.48</v>
      </c>
      <c r="J12675" s="141" t="s">
        <v>10037</v>
      </c>
      <c r="K12675" s="145">
        <v>159196.93</v>
      </c>
      <c r="L12675" s="134" t="s">
        <v>10038</v>
      </c>
      <c r="M12675" s="108">
        <v>364.00299999999999</v>
      </c>
      <c r="N12675" s="108">
        <v>4791.5510000000004</v>
      </c>
      <c r="O12675" s="108">
        <v>9</v>
      </c>
      <c r="P12675" s="108">
        <v>197.001</v>
      </c>
      <c r="Q12675" s="108">
        <v>1216.0360000000001</v>
      </c>
      <c r="R12675" s="108">
        <v>1325.0419999999999</v>
      </c>
      <c r="S12675" s="108">
        <v>883.01900000000001</v>
      </c>
    </row>
    <row r="12676" spans="1:19" ht="11.25" thickBot="1" x14ac:dyDescent="0.2">
      <c r="A12676" s="112"/>
    </row>
    <row r="12677" spans="1:19" ht="11.25" thickBot="1" x14ac:dyDescent="0.2">
      <c r="A12677" s="107">
        <v>3</v>
      </c>
      <c r="B12677" s="132">
        <v>0.77358796296296306</v>
      </c>
      <c r="C12677" s="108">
        <v>50274.588000000003</v>
      </c>
      <c r="D12677" s="108">
        <v>56315.01</v>
      </c>
      <c r="E12677" s="145">
        <v>20648.226999999999</v>
      </c>
      <c r="F12677" s="145">
        <v>830713.28</v>
      </c>
      <c r="G12677" s="108">
        <v>19</v>
      </c>
      <c r="H12677" s="108">
        <v>52</v>
      </c>
      <c r="I12677" s="108">
        <v>520258.95</v>
      </c>
      <c r="J12677" s="141" t="s">
        <v>10039</v>
      </c>
      <c r="K12677" s="145">
        <v>160101.82999999999</v>
      </c>
      <c r="L12677" s="134" t="s">
        <v>10040</v>
      </c>
      <c r="M12677" s="108">
        <v>366.00299999999999</v>
      </c>
      <c r="N12677" s="108">
        <v>4845.5630000000001</v>
      </c>
      <c r="O12677" s="108">
        <v>9</v>
      </c>
      <c r="P12677" s="108">
        <v>207.001</v>
      </c>
      <c r="Q12677" s="108">
        <v>1232.0360000000001</v>
      </c>
      <c r="R12677" s="108">
        <v>1247.037</v>
      </c>
      <c r="S12677" s="108">
        <v>927.02099999999996</v>
      </c>
    </row>
    <row r="12678" spans="1:19" ht="11.25" thickBot="1" x14ac:dyDescent="0.2">
      <c r="A12678" s="112"/>
    </row>
    <row r="12679" spans="1:19" ht="11.25" thickBot="1" x14ac:dyDescent="0.2">
      <c r="A12679" s="135" t="s">
        <v>362</v>
      </c>
      <c r="B12679" s="112"/>
      <c r="C12679" s="136">
        <v>49569.574000000001</v>
      </c>
      <c r="D12679" s="136">
        <v>56000.165000000001</v>
      </c>
      <c r="E12679" s="140">
        <v>20571.485000000001</v>
      </c>
      <c r="F12679" s="140">
        <v>826587.82</v>
      </c>
      <c r="G12679" s="136">
        <v>14.667</v>
      </c>
      <c r="H12679" s="136">
        <v>59.667000000000002</v>
      </c>
      <c r="I12679" s="136">
        <v>518413.22</v>
      </c>
      <c r="J12679" s="141" t="s">
        <v>10041</v>
      </c>
      <c r="K12679" s="140">
        <v>158867.13</v>
      </c>
      <c r="L12679" s="134" t="s">
        <v>10042</v>
      </c>
      <c r="M12679" s="136">
        <v>361.33600000000001</v>
      </c>
      <c r="N12679" s="136">
        <v>4838.5619999999999</v>
      </c>
      <c r="O12679" s="136">
        <v>9.6669999999999998</v>
      </c>
      <c r="P12679" s="136">
        <v>210.001</v>
      </c>
      <c r="Q12679" s="136">
        <v>1213.0350000000001</v>
      </c>
      <c r="R12679" s="136">
        <v>1311.0409999999999</v>
      </c>
      <c r="S12679" s="136">
        <v>906.68600000000004</v>
      </c>
    </row>
    <row r="12680" spans="1:19" ht="11.25" thickBot="1" x14ac:dyDescent="0.2">
      <c r="A12680" s="112"/>
    </row>
    <row r="12681" spans="1:19" ht="11.25" thickBot="1" x14ac:dyDescent="0.2">
      <c r="A12681" s="138" t="s">
        <v>364</v>
      </c>
      <c r="B12681" s="112"/>
      <c r="C12681" s="136">
        <v>621.53300000000002</v>
      </c>
      <c r="D12681" s="136">
        <v>360.37099999999998</v>
      </c>
      <c r="E12681" s="140">
        <v>72.930000000000007</v>
      </c>
      <c r="F12681" s="140">
        <v>3575.4119999999998</v>
      </c>
      <c r="G12681" s="136">
        <v>3.786</v>
      </c>
      <c r="H12681" s="136">
        <v>6.6580000000000004</v>
      </c>
      <c r="I12681" s="136">
        <v>2445.768</v>
      </c>
      <c r="J12681" s="141" t="s">
        <v>10043</v>
      </c>
      <c r="K12681" s="140">
        <v>1428.4469999999999</v>
      </c>
      <c r="L12681" s="134" t="s">
        <v>10044</v>
      </c>
      <c r="M12681" s="136">
        <v>6.4290000000000003</v>
      </c>
      <c r="N12681" s="136">
        <v>43.930999999999997</v>
      </c>
      <c r="O12681" s="136">
        <v>1.155</v>
      </c>
      <c r="P12681" s="136">
        <v>14.731</v>
      </c>
      <c r="Q12681" s="136">
        <v>20.664999999999999</v>
      </c>
      <c r="R12681" s="136">
        <v>58.279000000000003</v>
      </c>
      <c r="S12681" s="136">
        <v>22.19</v>
      </c>
    </row>
    <row r="12682" spans="1:19" ht="11.25" thickBot="1" x14ac:dyDescent="0.2">
      <c r="A12682" s="112"/>
    </row>
    <row r="12683" spans="1:19" ht="11.25" thickBot="1" x14ac:dyDescent="0.2">
      <c r="A12683" s="139" t="s">
        <v>366</v>
      </c>
      <c r="B12683" s="112"/>
      <c r="C12683" s="136">
        <v>1.254</v>
      </c>
      <c r="D12683" s="136">
        <v>0.64400000000000002</v>
      </c>
      <c r="E12683" s="140">
        <v>0.35499999999999998</v>
      </c>
      <c r="F12683" s="140">
        <v>0.433</v>
      </c>
      <c r="G12683" s="136">
        <v>25.812999999999999</v>
      </c>
      <c r="H12683" s="136">
        <v>11.159000000000001</v>
      </c>
      <c r="I12683" s="136">
        <v>0.47199999999999998</v>
      </c>
      <c r="J12683" s="141" t="s">
        <v>10045</v>
      </c>
      <c r="K12683" s="140">
        <v>0.89900000000000002</v>
      </c>
      <c r="L12683" s="134" t="s">
        <v>4705</v>
      </c>
      <c r="M12683" s="136">
        <v>1.7789999999999999</v>
      </c>
      <c r="N12683" s="136">
        <v>0.90800000000000003</v>
      </c>
      <c r="O12683" s="136">
        <v>11.945</v>
      </c>
      <c r="P12683" s="136">
        <v>7.0149999999999997</v>
      </c>
      <c r="Q12683" s="136">
        <v>1.704</v>
      </c>
      <c r="R12683" s="136">
        <v>4.4450000000000003</v>
      </c>
      <c r="S12683" s="136">
        <v>2.4470000000000001</v>
      </c>
    </row>
    <row r="12684" spans="1:19" ht="11.25" thickBot="1" x14ac:dyDescent="0.2">
      <c r="A12684" s="112"/>
    </row>
    <row r="12685" spans="1:19" ht="11.25" thickBot="1" x14ac:dyDescent="0.2">
      <c r="A12685" s="106" t="s">
        <v>357</v>
      </c>
      <c r="B12685" s="106" t="s">
        <v>358</v>
      </c>
      <c r="C12685" s="131" t="s">
        <v>34</v>
      </c>
      <c r="D12685" s="131" t="s">
        <v>35</v>
      </c>
      <c r="E12685" s="130" t="s">
        <v>36</v>
      </c>
      <c r="F12685" s="130" t="s">
        <v>37</v>
      </c>
      <c r="G12685" s="130" t="s">
        <v>38</v>
      </c>
      <c r="H12685" s="130" t="s">
        <v>39</v>
      </c>
      <c r="I12685" s="130" t="s">
        <v>40</v>
      </c>
      <c r="J12685" s="130" t="s">
        <v>41</v>
      </c>
      <c r="K12685" s="130" t="s">
        <v>42</v>
      </c>
      <c r="L12685" s="130" t="s">
        <v>43</v>
      </c>
      <c r="M12685" s="130" t="s">
        <v>44</v>
      </c>
      <c r="N12685" s="130" t="s">
        <v>45</v>
      </c>
      <c r="O12685" s="130" t="s">
        <v>46</v>
      </c>
      <c r="P12685" s="130" t="s">
        <v>47</v>
      </c>
      <c r="Q12685" s="130" t="s">
        <v>48</v>
      </c>
      <c r="R12685" s="130" t="s">
        <v>49</v>
      </c>
      <c r="S12685" s="130" t="s">
        <v>50</v>
      </c>
    </row>
    <row r="12686" spans="1:19" ht="11.25" thickBot="1" x14ac:dyDescent="0.2">
      <c r="A12686" s="107">
        <v>1</v>
      </c>
      <c r="B12686" s="132">
        <v>0.7732175925925926</v>
      </c>
      <c r="C12686" s="145">
        <v>357999.73</v>
      </c>
      <c r="D12686" s="134" t="s">
        <v>10046</v>
      </c>
      <c r="E12686" s="108">
        <v>3757.3389999999999</v>
      </c>
      <c r="F12686" s="108">
        <v>361.00299999999999</v>
      </c>
      <c r="G12686" s="108">
        <v>5</v>
      </c>
      <c r="H12686" s="108">
        <v>10415.602999999999</v>
      </c>
      <c r="I12686" s="108">
        <v>345936.48</v>
      </c>
      <c r="J12686" s="108">
        <v>2186722.6</v>
      </c>
      <c r="K12686" s="108">
        <v>3757.3389999999999</v>
      </c>
      <c r="L12686" s="108">
        <v>7059.1959999999999</v>
      </c>
      <c r="M12686" s="108">
        <v>963.02200000000005</v>
      </c>
      <c r="N12686" s="108">
        <v>706.01199999999994</v>
      </c>
      <c r="O12686" s="108">
        <v>106</v>
      </c>
      <c r="P12686" s="108">
        <v>481.00599999999997</v>
      </c>
      <c r="Q12686" s="108">
        <v>131</v>
      </c>
      <c r="R12686" s="108">
        <v>132</v>
      </c>
      <c r="S12686" s="108">
        <v>175.001</v>
      </c>
    </row>
    <row r="12687" spans="1:19" ht="11.25" thickBot="1" x14ac:dyDescent="0.2">
      <c r="A12687" s="112"/>
    </row>
    <row r="12688" spans="1:19" ht="11.25" thickBot="1" x14ac:dyDescent="0.2">
      <c r="A12688" s="107">
        <v>2</v>
      </c>
      <c r="B12688" s="132">
        <v>0.77340277777777777</v>
      </c>
      <c r="C12688" s="145">
        <v>362880.08</v>
      </c>
      <c r="D12688" s="134" t="s">
        <v>10047</v>
      </c>
      <c r="E12688" s="108">
        <v>3685.326</v>
      </c>
      <c r="F12688" s="108">
        <v>307.00200000000001</v>
      </c>
      <c r="G12688" s="108">
        <v>5</v>
      </c>
      <c r="H12688" s="108">
        <v>10456.624</v>
      </c>
      <c r="I12688" s="108">
        <v>348911.48</v>
      </c>
      <c r="J12688" s="108">
        <v>2191567.2000000002</v>
      </c>
      <c r="K12688" s="108">
        <v>3733.3339999999998</v>
      </c>
      <c r="L12688" s="108">
        <v>7175.2349999999997</v>
      </c>
      <c r="M12688" s="108">
        <v>936.02099999999996</v>
      </c>
      <c r="N12688" s="108">
        <v>684.01099999999997</v>
      </c>
      <c r="O12688" s="108">
        <v>143</v>
      </c>
      <c r="P12688" s="108">
        <v>411.00400000000002</v>
      </c>
      <c r="Q12688" s="108">
        <v>140</v>
      </c>
      <c r="R12688" s="108">
        <v>115</v>
      </c>
      <c r="S12688" s="108">
        <v>148.001</v>
      </c>
    </row>
    <row r="12689" spans="1:19" ht="11.25" thickBot="1" x14ac:dyDescent="0.2">
      <c r="A12689" s="112"/>
    </row>
    <row r="12690" spans="1:19" ht="11.25" thickBot="1" x14ac:dyDescent="0.2">
      <c r="A12690" s="107">
        <v>3</v>
      </c>
      <c r="B12690" s="132">
        <v>0.77358796296296306</v>
      </c>
      <c r="C12690" s="145">
        <v>366319.49</v>
      </c>
      <c r="D12690" s="134" t="s">
        <v>10048</v>
      </c>
      <c r="E12690" s="108">
        <v>3792.3449999999998</v>
      </c>
      <c r="F12690" s="108">
        <v>339.00299999999999</v>
      </c>
      <c r="G12690" s="108">
        <v>3</v>
      </c>
      <c r="H12690" s="108">
        <v>10655.724</v>
      </c>
      <c r="I12690" s="108">
        <v>346239.45</v>
      </c>
      <c r="J12690" s="108">
        <v>2185530.7000000002</v>
      </c>
      <c r="K12690" s="108">
        <v>3857.357</v>
      </c>
      <c r="L12690" s="108">
        <v>7043.19</v>
      </c>
      <c r="M12690" s="108">
        <v>936.02099999999996</v>
      </c>
      <c r="N12690" s="108">
        <v>702.01199999999994</v>
      </c>
      <c r="O12690" s="108">
        <v>101</v>
      </c>
      <c r="P12690" s="108">
        <v>443.005</v>
      </c>
      <c r="Q12690" s="108">
        <v>133</v>
      </c>
      <c r="R12690" s="108">
        <v>117</v>
      </c>
      <c r="S12690" s="108">
        <v>170.001</v>
      </c>
    </row>
    <row r="12691" spans="1:19" ht="11.25" thickBot="1" x14ac:dyDescent="0.2">
      <c r="A12691" s="112"/>
    </row>
    <row r="12692" spans="1:19" ht="11.25" thickBot="1" x14ac:dyDescent="0.2">
      <c r="A12692" s="135" t="s">
        <v>362</v>
      </c>
      <c r="B12692" s="112"/>
      <c r="C12692" s="140">
        <v>362399.77</v>
      </c>
      <c r="D12692" s="134" t="s">
        <v>10049</v>
      </c>
      <c r="E12692" s="136">
        <v>3745.0030000000002</v>
      </c>
      <c r="F12692" s="136">
        <v>335.66899999999998</v>
      </c>
      <c r="G12692" s="136">
        <v>4.3330000000000002</v>
      </c>
      <c r="H12692" s="136">
        <v>10509.316999999999</v>
      </c>
      <c r="I12692" s="136">
        <v>347029.14</v>
      </c>
      <c r="J12692" s="136">
        <v>2187940.2000000002</v>
      </c>
      <c r="K12692" s="136">
        <v>3782.6770000000001</v>
      </c>
      <c r="L12692" s="136">
        <v>7092.5410000000002</v>
      </c>
      <c r="M12692" s="136">
        <v>945.02099999999996</v>
      </c>
      <c r="N12692" s="136">
        <v>697.34500000000003</v>
      </c>
      <c r="O12692" s="136">
        <v>116.667</v>
      </c>
      <c r="P12692" s="136">
        <v>445.005</v>
      </c>
      <c r="Q12692" s="136">
        <v>134.667</v>
      </c>
      <c r="R12692" s="136">
        <v>121.334</v>
      </c>
      <c r="S12692" s="136">
        <v>164.334</v>
      </c>
    </row>
    <row r="12693" spans="1:19" ht="11.25" thickBot="1" x14ac:dyDescent="0.2">
      <c r="A12693" s="112"/>
    </row>
    <row r="12694" spans="1:19" ht="11.25" thickBot="1" x14ac:dyDescent="0.2">
      <c r="A12694" s="138" t="s">
        <v>364</v>
      </c>
      <c r="B12694" s="112"/>
      <c r="C12694" s="140">
        <v>4180.6270000000004</v>
      </c>
      <c r="D12694" s="134" t="s">
        <v>10050</v>
      </c>
      <c r="E12694" s="136">
        <v>54.566000000000003</v>
      </c>
      <c r="F12694" s="136">
        <v>27.154</v>
      </c>
      <c r="G12694" s="136">
        <v>1.155</v>
      </c>
      <c r="H12694" s="136">
        <v>128.441</v>
      </c>
      <c r="I12694" s="136">
        <v>1637.1790000000001</v>
      </c>
      <c r="J12694" s="136">
        <v>3197.1149999999998</v>
      </c>
      <c r="K12694" s="136">
        <v>65.778999999999996</v>
      </c>
      <c r="L12694" s="136">
        <v>72.061999999999998</v>
      </c>
      <c r="M12694" s="136">
        <v>15.589</v>
      </c>
      <c r="N12694" s="136">
        <v>11.718999999999999</v>
      </c>
      <c r="O12694" s="136">
        <v>22.942</v>
      </c>
      <c r="P12694" s="136">
        <v>35.043999999999997</v>
      </c>
      <c r="Q12694" s="136">
        <v>4.726</v>
      </c>
      <c r="R12694" s="136">
        <v>9.2919999999999998</v>
      </c>
      <c r="S12694" s="136">
        <v>14.364000000000001</v>
      </c>
    </row>
    <row r="12695" spans="1:19" ht="11.25" thickBot="1" x14ac:dyDescent="0.2">
      <c r="A12695" s="112"/>
    </row>
    <row r="12696" spans="1:19" ht="11.25" thickBot="1" x14ac:dyDescent="0.2">
      <c r="A12696" s="139" t="s">
        <v>366</v>
      </c>
      <c r="B12696" s="112"/>
      <c r="C12696" s="140">
        <v>1.1539999999999999</v>
      </c>
      <c r="D12696" s="134" t="s">
        <v>4488</v>
      </c>
      <c r="E12696" s="136">
        <v>1.4570000000000001</v>
      </c>
      <c r="F12696" s="136">
        <v>8.09</v>
      </c>
      <c r="G12696" s="136">
        <v>26.646999999999998</v>
      </c>
      <c r="H12696" s="136">
        <v>1.222</v>
      </c>
      <c r="I12696" s="136">
        <v>0.47199999999999998</v>
      </c>
      <c r="J12696" s="136">
        <v>0.14599999999999999</v>
      </c>
      <c r="K12696" s="136">
        <v>1.7390000000000001</v>
      </c>
      <c r="L12696" s="136">
        <v>1.016</v>
      </c>
      <c r="M12696" s="136">
        <v>1.65</v>
      </c>
      <c r="N12696" s="136">
        <v>1.681</v>
      </c>
      <c r="O12696" s="136">
        <v>19.664999999999999</v>
      </c>
      <c r="P12696" s="136">
        <v>7.875</v>
      </c>
      <c r="Q12696" s="136">
        <v>3.5089999999999999</v>
      </c>
      <c r="R12696" s="136">
        <v>7.6580000000000004</v>
      </c>
      <c r="S12696" s="136">
        <v>8.7409999999999997</v>
      </c>
    </row>
    <row r="12697" spans="1:19" ht="11.25" thickBot="1" x14ac:dyDescent="0.2">
      <c r="A12697" s="112"/>
    </row>
    <row r="12698" spans="1:19" ht="11.25" thickBot="1" x14ac:dyDescent="0.2">
      <c r="A12698" s="106" t="s">
        <v>357</v>
      </c>
      <c r="B12698" s="106" t="s">
        <v>358</v>
      </c>
      <c r="C12698" s="130" t="s">
        <v>51</v>
      </c>
      <c r="D12698" s="130" t="s">
        <v>52</v>
      </c>
      <c r="E12698" s="130" t="s">
        <v>53</v>
      </c>
      <c r="F12698" s="130" t="s">
        <v>54</v>
      </c>
      <c r="G12698" s="130" t="s">
        <v>55</v>
      </c>
      <c r="H12698" s="130" t="s">
        <v>56</v>
      </c>
      <c r="I12698" s="130" t="s">
        <v>57</v>
      </c>
      <c r="J12698" s="130" t="s">
        <v>58</v>
      </c>
      <c r="K12698" s="130" t="s">
        <v>59</v>
      </c>
      <c r="L12698" s="130" t="s">
        <v>60</v>
      </c>
      <c r="M12698" s="130" t="s">
        <v>61</v>
      </c>
      <c r="N12698" s="130" t="s">
        <v>62</v>
      </c>
      <c r="O12698" s="130" t="s">
        <v>63</v>
      </c>
      <c r="P12698" s="130" t="s">
        <v>64</v>
      </c>
      <c r="Q12698" s="131" t="s">
        <v>65</v>
      </c>
      <c r="R12698" s="131" t="s">
        <v>66</v>
      </c>
      <c r="S12698" s="130" t="s">
        <v>67</v>
      </c>
    </row>
    <row r="12699" spans="1:19" ht="11.25" thickBot="1" x14ac:dyDescent="0.2">
      <c r="A12699" s="107">
        <v>1</v>
      </c>
      <c r="B12699" s="132">
        <v>0.7732175925925926</v>
      </c>
      <c r="C12699" s="108">
        <v>143</v>
      </c>
      <c r="D12699" s="108">
        <v>122</v>
      </c>
      <c r="E12699" s="108">
        <v>41</v>
      </c>
      <c r="F12699" s="108">
        <v>54</v>
      </c>
      <c r="G12699" s="108">
        <v>34</v>
      </c>
      <c r="H12699" s="108">
        <v>142</v>
      </c>
      <c r="I12699" s="108">
        <v>2999.2159999999999</v>
      </c>
      <c r="J12699" s="108">
        <v>6309.9549999999999</v>
      </c>
      <c r="K12699" s="108">
        <v>9160.0130000000008</v>
      </c>
      <c r="L12699" s="108">
        <v>4</v>
      </c>
      <c r="M12699" s="108">
        <v>11</v>
      </c>
      <c r="N12699" s="108">
        <v>1821.08</v>
      </c>
      <c r="O12699" s="108">
        <v>299.00200000000001</v>
      </c>
      <c r="P12699" s="108">
        <v>6333.9629999999997</v>
      </c>
      <c r="Q12699" s="145">
        <v>1655418.7</v>
      </c>
      <c r="R12699" s="134" t="s">
        <v>10051</v>
      </c>
      <c r="S12699" s="108">
        <v>1028.0250000000001</v>
      </c>
    </row>
    <row r="12700" spans="1:19" ht="11.25" thickBot="1" x14ac:dyDescent="0.2">
      <c r="A12700" s="112"/>
    </row>
    <row r="12701" spans="1:19" ht="11.25" thickBot="1" x14ac:dyDescent="0.2">
      <c r="A12701" s="107">
        <v>2</v>
      </c>
      <c r="B12701" s="132">
        <v>0.77340277777777777</v>
      </c>
      <c r="C12701" s="108">
        <v>131</v>
      </c>
      <c r="D12701" s="108">
        <v>103</v>
      </c>
      <c r="E12701" s="108">
        <v>55</v>
      </c>
      <c r="F12701" s="108">
        <v>70</v>
      </c>
      <c r="G12701" s="108">
        <v>32</v>
      </c>
      <c r="H12701" s="108">
        <v>128</v>
      </c>
      <c r="I12701" s="108">
        <v>3141.2370000000001</v>
      </c>
      <c r="J12701" s="108">
        <v>6234.933</v>
      </c>
      <c r="K12701" s="108">
        <v>9198.0300000000007</v>
      </c>
      <c r="L12701" s="108">
        <v>3</v>
      </c>
      <c r="M12701" s="108">
        <v>8</v>
      </c>
      <c r="N12701" s="108">
        <v>1725.0709999999999</v>
      </c>
      <c r="O12701" s="108">
        <v>285.00200000000001</v>
      </c>
      <c r="P12701" s="108">
        <v>6368.973</v>
      </c>
      <c r="Q12701" s="145">
        <v>1684064.6</v>
      </c>
      <c r="R12701" s="134" t="s">
        <v>10052</v>
      </c>
      <c r="S12701" s="108">
        <v>1012.025</v>
      </c>
    </row>
    <row r="12702" spans="1:19" ht="11.25" thickBot="1" x14ac:dyDescent="0.2">
      <c r="A12702" s="112"/>
    </row>
    <row r="12703" spans="1:19" ht="11.25" thickBot="1" x14ac:dyDescent="0.2">
      <c r="A12703" s="107">
        <v>3</v>
      </c>
      <c r="B12703" s="132">
        <v>0.77358796296296306</v>
      </c>
      <c r="C12703" s="108">
        <v>134</v>
      </c>
      <c r="D12703" s="108">
        <v>121</v>
      </c>
      <c r="E12703" s="108">
        <v>40</v>
      </c>
      <c r="F12703" s="108">
        <v>66</v>
      </c>
      <c r="G12703" s="108">
        <v>42</v>
      </c>
      <c r="H12703" s="108">
        <v>123</v>
      </c>
      <c r="I12703" s="108">
        <v>3083.2280000000001</v>
      </c>
      <c r="J12703" s="108">
        <v>6252.9380000000001</v>
      </c>
      <c r="K12703" s="108">
        <v>9204.0329999999994</v>
      </c>
      <c r="L12703" s="108">
        <v>6</v>
      </c>
      <c r="M12703" s="108">
        <v>14</v>
      </c>
      <c r="N12703" s="108">
        <v>1752.0740000000001</v>
      </c>
      <c r="O12703" s="108">
        <v>301.00200000000001</v>
      </c>
      <c r="P12703" s="108">
        <v>6216.9269999999997</v>
      </c>
      <c r="Q12703" s="145">
        <v>1704022.6</v>
      </c>
      <c r="R12703" s="134" t="s">
        <v>10053</v>
      </c>
      <c r="S12703" s="108">
        <v>1063.027</v>
      </c>
    </row>
    <row r="12704" spans="1:19" ht="11.25" thickBot="1" x14ac:dyDescent="0.2">
      <c r="A12704" s="112"/>
    </row>
    <row r="12705" spans="1:19" ht="11.25" thickBot="1" x14ac:dyDescent="0.2">
      <c r="A12705" s="135" t="s">
        <v>362</v>
      </c>
      <c r="B12705" s="112"/>
      <c r="C12705" s="136">
        <v>136</v>
      </c>
      <c r="D12705" s="136">
        <v>115.334</v>
      </c>
      <c r="E12705" s="136">
        <v>45.332999999999998</v>
      </c>
      <c r="F12705" s="136">
        <v>63.332999999999998</v>
      </c>
      <c r="G12705" s="136">
        <v>36</v>
      </c>
      <c r="H12705" s="136">
        <v>131</v>
      </c>
      <c r="I12705" s="136">
        <v>3074.56</v>
      </c>
      <c r="J12705" s="136">
        <v>6265.942</v>
      </c>
      <c r="K12705" s="136">
        <v>9187.3590000000004</v>
      </c>
      <c r="L12705" s="136">
        <v>4.3330000000000002</v>
      </c>
      <c r="M12705" s="136">
        <v>11</v>
      </c>
      <c r="N12705" s="136">
        <v>1766.075</v>
      </c>
      <c r="O12705" s="136">
        <v>295.00200000000001</v>
      </c>
      <c r="P12705" s="136">
        <v>6306.6210000000001</v>
      </c>
      <c r="Q12705" s="140">
        <v>1681168.6</v>
      </c>
      <c r="R12705" s="134" t="s">
        <v>10054</v>
      </c>
      <c r="S12705" s="136">
        <v>1034.3589999999999</v>
      </c>
    </row>
    <row r="12706" spans="1:19" ht="11.25" thickBot="1" x14ac:dyDescent="0.2">
      <c r="A12706" s="112"/>
    </row>
    <row r="12707" spans="1:19" ht="11.25" thickBot="1" x14ac:dyDescent="0.2">
      <c r="A12707" s="138" t="s">
        <v>364</v>
      </c>
      <c r="B12707" s="112"/>
      <c r="C12707" s="136">
        <v>6.2450000000000001</v>
      </c>
      <c r="D12707" s="136">
        <v>10.693</v>
      </c>
      <c r="E12707" s="136">
        <v>8.3870000000000005</v>
      </c>
      <c r="F12707" s="136">
        <v>8.327</v>
      </c>
      <c r="G12707" s="136">
        <v>5.2919999999999998</v>
      </c>
      <c r="H12707" s="136">
        <v>9.8490000000000002</v>
      </c>
      <c r="I12707" s="136">
        <v>71.406000000000006</v>
      </c>
      <c r="J12707" s="136">
        <v>39.164999999999999</v>
      </c>
      <c r="K12707" s="136">
        <v>23.870999999999999</v>
      </c>
      <c r="L12707" s="136">
        <v>1.528</v>
      </c>
      <c r="M12707" s="136">
        <v>3</v>
      </c>
      <c r="N12707" s="136">
        <v>49.512</v>
      </c>
      <c r="O12707" s="136">
        <v>8.718</v>
      </c>
      <c r="P12707" s="136">
        <v>79.625</v>
      </c>
      <c r="Q12707" s="140">
        <v>24431.026000000002</v>
      </c>
      <c r="R12707" s="134" t="s">
        <v>10055</v>
      </c>
      <c r="S12707" s="136">
        <v>26.085000000000001</v>
      </c>
    </row>
    <row r="12708" spans="1:19" ht="11.25" thickBot="1" x14ac:dyDescent="0.2">
      <c r="A12708" s="112"/>
    </row>
    <row r="12709" spans="1:19" ht="11.25" thickBot="1" x14ac:dyDescent="0.2">
      <c r="A12709" s="139" t="s">
        <v>366</v>
      </c>
      <c r="B12709" s="112"/>
      <c r="C12709" s="136">
        <v>4.5919999999999996</v>
      </c>
      <c r="D12709" s="136">
        <v>9.2710000000000008</v>
      </c>
      <c r="E12709" s="136">
        <v>18.5</v>
      </c>
      <c r="F12709" s="136">
        <v>13.147</v>
      </c>
      <c r="G12709" s="136">
        <v>14.699</v>
      </c>
      <c r="H12709" s="136">
        <v>7.5179999999999998</v>
      </c>
      <c r="I12709" s="136">
        <v>2.3220000000000001</v>
      </c>
      <c r="J12709" s="136">
        <v>0.625</v>
      </c>
      <c r="K12709" s="136">
        <v>0.26</v>
      </c>
      <c r="L12709" s="136">
        <v>35.250999999999998</v>
      </c>
      <c r="M12709" s="136">
        <v>27.273</v>
      </c>
      <c r="N12709" s="136">
        <v>2.8029999999999999</v>
      </c>
      <c r="O12709" s="136">
        <v>2.9550000000000001</v>
      </c>
      <c r="P12709" s="136">
        <v>1.2629999999999999</v>
      </c>
      <c r="Q12709" s="140">
        <v>1.4530000000000001</v>
      </c>
      <c r="R12709" s="134" t="s">
        <v>3457</v>
      </c>
      <c r="S12709" s="136">
        <v>2.5219999999999998</v>
      </c>
    </row>
    <row r="12710" spans="1:19" ht="11.25" thickBot="1" x14ac:dyDescent="0.2">
      <c r="A12710" s="112"/>
    </row>
    <row r="12711" spans="1:19" ht="11.25" thickBot="1" x14ac:dyDescent="0.2">
      <c r="A12711" s="106" t="s">
        <v>357</v>
      </c>
      <c r="B12711" s="106" t="s">
        <v>358</v>
      </c>
      <c r="C12711" s="130" t="s">
        <v>68</v>
      </c>
    </row>
    <row r="12712" spans="1:19" ht="11.25" thickBot="1" x14ac:dyDescent="0.2">
      <c r="A12712" s="107">
        <v>1</v>
      </c>
      <c r="B12712" s="132">
        <v>0.7732175925925926</v>
      </c>
      <c r="C12712" s="108">
        <v>369.00299999999999</v>
      </c>
    </row>
    <row r="12713" spans="1:19" ht="11.25" thickBot="1" x14ac:dyDescent="0.2">
      <c r="A12713" s="112"/>
    </row>
    <row r="12714" spans="1:19" ht="11.25" thickBot="1" x14ac:dyDescent="0.2">
      <c r="A12714" s="107">
        <v>2</v>
      </c>
      <c r="B12714" s="132">
        <v>0.77340277777777777</v>
      </c>
      <c r="C12714" s="108">
        <v>340.00299999999999</v>
      </c>
    </row>
    <row r="12715" spans="1:19" ht="11.25" thickBot="1" x14ac:dyDescent="0.2">
      <c r="A12715" s="112"/>
    </row>
    <row r="12716" spans="1:19" ht="11.25" thickBot="1" x14ac:dyDescent="0.2">
      <c r="A12716" s="107">
        <v>3</v>
      </c>
      <c r="B12716" s="132">
        <v>0.77358796296296306</v>
      </c>
      <c r="C12716" s="108">
        <v>351.00299999999999</v>
      </c>
    </row>
    <row r="12717" spans="1:19" ht="11.25" thickBot="1" x14ac:dyDescent="0.2">
      <c r="A12717" s="112"/>
    </row>
    <row r="12718" spans="1:19" ht="11.25" thickBot="1" x14ac:dyDescent="0.2">
      <c r="A12718" s="135" t="s">
        <v>362</v>
      </c>
      <c r="B12718" s="112"/>
      <c r="C12718" s="136">
        <v>353.33600000000001</v>
      </c>
    </row>
    <row r="12719" spans="1:19" ht="11.25" thickBot="1" x14ac:dyDescent="0.2">
      <c r="A12719" s="112"/>
    </row>
    <row r="12720" spans="1:19" ht="11.25" thickBot="1" x14ac:dyDescent="0.2">
      <c r="A12720" s="138" t="s">
        <v>364</v>
      </c>
      <c r="B12720" s="112"/>
      <c r="C12720" s="136">
        <v>14.64</v>
      </c>
    </row>
    <row r="12721" spans="1:19" ht="11.25" thickBot="1" x14ac:dyDescent="0.2">
      <c r="A12721" s="112"/>
    </row>
    <row r="12722" spans="1:19" ht="11.25" thickBot="1" x14ac:dyDescent="0.2">
      <c r="A12722" s="139" t="s">
        <v>366</v>
      </c>
      <c r="B12722" s="112"/>
      <c r="C12722" s="136">
        <v>4.1429999999999998</v>
      </c>
    </row>
    <row r="12723" spans="1:19" ht="10.5" x14ac:dyDescent="0.15">
      <c r="A12723" s="112"/>
    </row>
    <row r="12724" spans="1:19" x14ac:dyDescent="0.15">
      <c r="A12724" s="129"/>
      <c r="B12724" s="86" t="s">
        <v>4716</v>
      </c>
    </row>
    <row r="12725" spans="1:19" ht="9.75" thickBot="1" x14ac:dyDescent="0.2">
      <c r="A12725" s="81" t="s">
        <v>5871</v>
      </c>
    </row>
    <row r="12726" spans="1:19" ht="11.25" thickBot="1" x14ac:dyDescent="0.2">
      <c r="A12726" s="106" t="s">
        <v>357</v>
      </c>
      <c r="B12726" s="106" t="s">
        <v>358</v>
      </c>
      <c r="C12726" s="130" t="s">
        <v>0</v>
      </c>
      <c r="D12726" s="130" t="s">
        <v>1</v>
      </c>
      <c r="E12726" s="130" t="s">
        <v>2</v>
      </c>
      <c r="F12726" s="130" t="s">
        <v>3</v>
      </c>
      <c r="G12726" s="130" t="s">
        <v>4</v>
      </c>
      <c r="H12726" s="130" t="s">
        <v>5</v>
      </c>
      <c r="I12726" s="131" t="s">
        <v>6</v>
      </c>
      <c r="J12726" s="131" t="s">
        <v>7</v>
      </c>
      <c r="K12726" s="130" t="s">
        <v>8</v>
      </c>
      <c r="L12726" s="130" t="s">
        <v>9</v>
      </c>
      <c r="M12726" s="130" t="s">
        <v>10</v>
      </c>
      <c r="N12726" s="130" t="s">
        <v>11</v>
      </c>
      <c r="O12726" s="130" t="s">
        <v>12</v>
      </c>
      <c r="P12726" s="130" t="s">
        <v>13</v>
      </c>
      <c r="Q12726" s="130" t="s">
        <v>14</v>
      </c>
      <c r="R12726" s="130" t="s">
        <v>15</v>
      </c>
      <c r="S12726" s="130" t="s">
        <v>16</v>
      </c>
    </row>
    <row r="12727" spans="1:19" ht="11.25" thickBot="1" x14ac:dyDescent="0.2">
      <c r="A12727" s="107">
        <v>1</v>
      </c>
      <c r="B12727" s="132">
        <v>0.77837962962962959</v>
      </c>
      <c r="C12727" s="141" t="s">
        <v>10056</v>
      </c>
      <c r="D12727" s="141" t="s">
        <v>10057</v>
      </c>
      <c r="E12727" s="141" t="s">
        <v>10058</v>
      </c>
      <c r="F12727" s="141" t="s">
        <v>10059</v>
      </c>
      <c r="G12727" s="141" t="s">
        <v>10060</v>
      </c>
      <c r="H12727" s="141" t="s">
        <v>10061</v>
      </c>
      <c r="I12727" s="145">
        <v>16341.406000000001</v>
      </c>
      <c r="J12727" s="134" t="s">
        <v>10062</v>
      </c>
      <c r="K12727" s="141" t="s">
        <v>10063</v>
      </c>
      <c r="L12727" s="108">
        <v>135</v>
      </c>
      <c r="M12727" s="108">
        <v>22020.632000000001</v>
      </c>
      <c r="N12727" s="108">
        <v>40035.430999999997</v>
      </c>
      <c r="O12727" s="141" t="s">
        <v>10064</v>
      </c>
      <c r="P12727" s="108">
        <v>200289.17</v>
      </c>
      <c r="Q12727" s="108">
        <v>4186.4210000000003</v>
      </c>
      <c r="R12727" s="108">
        <v>6931.1530000000002</v>
      </c>
      <c r="S12727" s="108">
        <v>161485.44</v>
      </c>
    </row>
    <row r="12728" spans="1:19" ht="11.25" thickBot="1" x14ac:dyDescent="0.2">
      <c r="A12728" s="112"/>
    </row>
    <row r="12729" spans="1:19" ht="11.25" thickBot="1" x14ac:dyDescent="0.2">
      <c r="A12729" s="107">
        <v>2</v>
      </c>
      <c r="B12729" s="132">
        <v>0.77856481481481488</v>
      </c>
      <c r="C12729" s="141" t="s">
        <v>10065</v>
      </c>
      <c r="D12729" s="141" t="s">
        <v>10066</v>
      </c>
      <c r="E12729" s="141" t="s">
        <v>10067</v>
      </c>
      <c r="F12729" s="141" t="s">
        <v>10068</v>
      </c>
      <c r="G12729" s="141" t="s">
        <v>10069</v>
      </c>
      <c r="H12729" s="141" t="s">
        <v>10070</v>
      </c>
      <c r="I12729" s="145">
        <v>16447.490000000002</v>
      </c>
      <c r="J12729" s="134" t="s">
        <v>10071</v>
      </c>
      <c r="K12729" s="141" t="s">
        <v>10072</v>
      </c>
      <c r="L12729" s="108">
        <v>167.001</v>
      </c>
      <c r="M12729" s="108">
        <v>22300.93</v>
      </c>
      <c r="N12729" s="108">
        <v>40122.599000000002</v>
      </c>
      <c r="O12729" s="141" t="s">
        <v>10073</v>
      </c>
      <c r="P12729" s="108">
        <v>202499.38</v>
      </c>
      <c r="Q12729" s="108">
        <v>4079.3989999999999</v>
      </c>
      <c r="R12729" s="108">
        <v>6813.1139999999996</v>
      </c>
      <c r="S12729" s="108">
        <v>160711.49</v>
      </c>
    </row>
    <row r="12730" spans="1:19" ht="11.25" thickBot="1" x14ac:dyDescent="0.2">
      <c r="A12730" s="112"/>
    </row>
    <row r="12731" spans="1:19" ht="11.25" thickBot="1" x14ac:dyDescent="0.2">
      <c r="A12731" s="107">
        <v>3</v>
      </c>
      <c r="B12731" s="132">
        <v>0.7787384259259259</v>
      </c>
      <c r="C12731" s="141" t="s">
        <v>10074</v>
      </c>
      <c r="D12731" s="141" t="s">
        <v>10075</v>
      </c>
      <c r="E12731" s="141" t="s">
        <v>10076</v>
      </c>
      <c r="F12731" s="141" t="s">
        <v>10077</v>
      </c>
      <c r="G12731" s="141" t="s">
        <v>10078</v>
      </c>
      <c r="H12731" s="141" t="s">
        <v>10079</v>
      </c>
      <c r="I12731" s="145">
        <v>16868.827000000001</v>
      </c>
      <c r="J12731" s="134" t="s">
        <v>10080</v>
      </c>
      <c r="K12731" s="141" t="s">
        <v>10081</v>
      </c>
      <c r="L12731" s="108">
        <v>161.001</v>
      </c>
      <c r="M12731" s="108">
        <v>22298.927</v>
      </c>
      <c r="N12731" s="108">
        <v>39961.288999999997</v>
      </c>
      <c r="O12731" s="141" t="s">
        <v>10082</v>
      </c>
      <c r="P12731" s="108">
        <v>201273.59</v>
      </c>
      <c r="Q12731" s="108">
        <v>4088.4009999999998</v>
      </c>
      <c r="R12731" s="108">
        <v>6981.17</v>
      </c>
      <c r="S12731" s="108">
        <v>160833.43</v>
      </c>
    </row>
    <row r="12732" spans="1:19" ht="11.25" thickBot="1" x14ac:dyDescent="0.2">
      <c r="A12732" s="112"/>
    </row>
    <row r="12733" spans="1:19" ht="11.25" thickBot="1" x14ac:dyDescent="0.2">
      <c r="A12733" s="135" t="s">
        <v>362</v>
      </c>
      <c r="B12733" s="112"/>
      <c r="C12733" s="141" t="s">
        <v>10083</v>
      </c>
      <c r="D12733" s="141" t="s">
        <v>10084</v>
      </c>
      <c r="E12733" s="141" t="s">
        <v>10085</v>
      </c>
      <c r="F12733" s="141" t="s">
        <v>10086</v>
      </c>
      <c r="G12733" s="141" t="s">
        <v>10087</v>
      </c>
      <c r="H12733" s="141" t="s">
        <v>10088</v>
      </c>
      <c r="I12733" s="140">
        <v>16552.574000000001</v>
      </c>
      <c r="J12733" s="134" t="s">
        <v>10089</v>
      </c>
      <c r="K12733" s="141" t="s">
        <v>10090</v>
      </c>
      <c r="L12733" s="136">
        <v>154.334</v>
      </c>
      <c r="M12733" s="136">
        <v>22206.83</v>
      </c>
      <c r="N12733" s="136">
        <v>40039.773000000001</v>
      </c>
      <c r="O12733" s="141" t="s">
        <v>10091</v>
      </c>
      <c r="P12733" s="136">
        <v>201354.05</v>
      </c>
      <c r="Q12733" s="136">
        <v>4118.0739999999996</v>
      </c>
      <c r="R12733" s="136">
        <v>6908.4790000000003</v>
      </c>
      <c r="S12733" s="136">
        <v>161010.12</v>
      </c>
    </row>
    <row r="12734" spans="1:19" ht="11.25" thickBot="1" x14ac:dyDescent="0.2">
      <c r="A12734" s="112"/>
    </row>
    <row r="12735" spans="1:19" ht="11.25" thickBot="1" x14ac:dyDescent="0.2">
      <c r="A12735" s="138" t="s">
        <v>364</v>
      </c>
      <c r="B12735" s="112"/>
      <c r="C12735" s="141" t="s">
        <v>10092</v>
      </c>
      <c r="D12735" s="141" t="s">
        <v>10093</v>
      </c>
      <c r="E12735" s="141" t="s">
        <v>10094</v>
      </c>
      <c r="F12735" s="141" t="s">
        <v>10095</v>
      </c>
      <c r="G12735" s="141" t="s">
        <v>10096</v>
      </c>
      <c r="H12735" s="141" t="s">
        <v>10097</v>
      </c>
      <c r="I12735" s="140">
        <v>278.971</v>
      </c>
      <c r="J12735" s="134" t="s">
        <v>10098</v>
      </c>
      <c r="K12735" s="141" t="s">
        <v>10099</v>
      </c>
      <c r="L12735" s="136">
        <v>17.010000000000002</v>
      </c>
      <c r="M12735" s="136">
        <v>161.255</v>
      </c>
      <c r="N12735" s="136">
        <v>80.742000000000004</v>
      </c>
      <c r="O12735" s="141" t="s">
        <v>10100</v>
      </c>
      <c r="P12735" s="136">
        <v>1107.3009999999999</v>
      </c>
      <c r="Q12735" s="136">
        <v>59.360999999999997</v>
      </c>
      <c r="R12735" s="136">
        <v>86.292000000000002</v>
      </c>
      <c r="S12735" s="136">
        <v>416.13099999999997</v>
      </c>
    </row>
    <row r="12736" spans="1:19" ht="11.25" thickBot="1" x14ac:dyDescent="0.2">
      <c r="A12736" s="112"/>
    </row>
    <row r="12737" spans="1:19" ht="11.25" thickBot="1" x14ac:dyDescent="0.2">
      <c r="A12737" s="139" t="s">
        <v>366</v>
      </c>
      <c r="B12737" s="112"/>
      <c r="C12737" s="141" t="s">
        <v>8492</v>
      </c>
      <c r="D12737" s="141" t="s">
        <v>2366</v>
      </c>
      <c r="E12737" s="141" t="s">
        <v>10101</v>
      </c>
      <c r="F12737" s="141" t="s">
        <v>3156</v>
      </c>
      <c r="G12737" s="141" t="s">
        <v>10102</v>
      </c>
      <c r="H12737" s="141" t="s">
        <v>10103</v>
      </c>
      <c r="I12737" s="140">
        <v>1.6850000000000001</v>
      </c>
      <c r="J12737" s="134" t="s">
        <v>382</v>
      </c>
      <c r="K12737" s="141" t="s">
        <v>10104</v>
      </c>
      <c r="L12737" s="136">
        <v>11.022</v>
      </c>
      <c r="M12737" s="136">
        <v>0.72599999999999998</v>
      </c>
      <c r="N12737" s="136">
        <v>0.20200000000000001</v>
      </c>
      <c r="O12737" s="141" t="s">
        <v>10105</v>
      </c>
      <c r="P12737" s="136">
        <v>0.55000000000000004</v>
      </c>
      <c r="Q12737" s="136">
        <v>1.4410000000000001</v>
      </c>
      <c r="R12737" s="136">
        <v>1.2490000000000001</v>
      </c>
      <c r="S12737" s="136">
        <v>0.25800000000000001</v>
      </c>
    </row>
    <row r="12738" spans="1:19" ht="11.25" thickBot="1" x14ac:dyDescent="0.2">
      <c r="A12738" s="112"/>
    </row>
    <row r="12739" spans="1:19" ht="11.25" thickBot="1" x14ac:dyDescent="0.2">
      <c r="A12739" s="106" t="s">
        <v>357</v>
      </c>
      <c r="B12739" s="106" t="s">
        <v>358</v>
      </c>
      <c r="C12739" s="130" t="s">
        <v>17</v>
      </c>
      <c r="D12739" s="130" t="s">
        <v>18</v>
      </c>
      <c r="E12739" s="131" t="s">
        <v>19</v>
      </c>
      <c r="F12739" s="131" t="s">
        <v>20</v>
      </c>
      <c r="G12739" s="130" t="s">
        <v>21</v>
      </c>
      <c r="H12739" s="130" t="s">
        <v>22</v>
      </c>
      <c r="I12739" s="130" t="s">
        <v>23</v>
      </c>
      <c r="J12739" s="130" t="s">
        <v>24</v>
      </c>
      <c r="K12739" s="131" t="s">
        <v>25</v>
      </c>
      <c r="L12739" s="131" t="s">
        <v>26</v>
      </c>
      <c r="M12739" s="130" t="s">
        <v>27</v>
      </c>
      <c r="N12739" s="130" t="s">
        <v>28</v>
      </c>
      <c r="O12739" s="130" t="s">
        <v>29</v>
      </c>
      <c r="P12739" s="130" t="s">
        <v>30</v>
      </c>
      <c r="Q12739" s="130" t="s">
        <v>31</v>
      </c>
      <c r="R12739" s="130" t="s">
        <v>32</v>
      </c>
      <c r="S12739" s="130" t="s">
        <v>33</v>
      </c>
    </row>
    <row r="12740" spans="1:19" ht="11.25" thickBot="1" x14ac:dyDescent="0.2">
      <c r="A12740" s="107">
        <v>1</v>
      </c>
      <c r="B12740" s="132">
        <v>0.77837962962962959</v>
      </c>
      <c r="C12740" s="108">
        <v>127865.19</v>
      </c>
      <c r="D12740" s="108">
        <v>26871.317999999999</v>
      </c>
      <c r="E12740" s="145">
        <v>19628.241999999998</v>
      </c>
      <c r="F12740" s="145">
        <v>788160.97</v>
      </c>
      <c r="G12740" s="108">
        <v>22</v>
      </c>
      <c r="H12740" s="108">
        <v>73</v>
      </c>
      <c r="I12740" s="108">
        <v>485437.46</v>
      </c>
      <c r="J12740" s="141" t="s">
        <v>10106</v>
      </c>
      <c r="K12740" s="145">
        <v>153389.60999999999</v>
      </c>
      <c r="L12740" s="134" t="s">
        <v>10107</v>
      </c>
      <c r="M12740" s="108">
        <v>892.01900000000001</v>
      </c>
      <c r="N12740" s="108">
        <v>4794.5519999999997</v>
      </c>
      <c r="O12740" s="108">
        <v>1</v>
      </c>
      <c r="P12740" s="108">
        <v>86</v>
      </c>
      <c r="Q12740" s="108">
        <v>409.00400000000002</v>
      </c>
      <c r="R12740" s="108">
        <v>349.00299999999999</v>
      </c>
      <c r="S12740" s="108">
        <v>323.00299999999999</v>
      </c>
    </row>
    <row r="12741" spans="1:19" ht="11.25" thickBot="1" x14ac:dyDescent="0.2">
      <c r="A12741" s="112"/>
    </row>
    <row r="12742" spans="1:19" ht="11.25" thickBot="1" x14ac:dyDescent="0.2">
      <c r="A12742" s="107">
        <v>2</v>
      </c>
      <c r="B12742" s="132">
        <v>0.77856481481481488</v>
      </c>
      <c r="C12742" s="108">
        <v>126409.34</v>
      </c>
      <c r="D12742" s="108">
        <v>26450.780999999999</v>
      </c>
      <c r="E12742" s="145">
        <v>19942.54</v>
      </c>
      <c r="F12742" s="145">
        <v>785916.52</v>
      </c>
      <c r="G12742" s="108">
        <v>18</v>
      </c>
      <c r="H12742" s="108">
        <v>91</v>
      </c>
      <c r="I12742" s="108">
        <v>479894.23</v>
      </c>
      <c r="J12742" s="141" t="s">
        <v>10108</v>
      </c>
      <c r="K12742" s="145">
        <v>155081.06</v>
      </c>
      <c r="L12742" s="134" t="s">
        <v>10109</v>
      </c>
      <c r="M12742" s="108">
        <v>994.024</v>
      </c>
      <c r="N12742" s="108">
        <v>4784.549</v>
      </c>
      <c r="O12742" s="108">
        <v>7</v>
      </c>
      <c r="P12742" s="108">
        <v>70</v>
      </c>
      <c r="Q12742" s="108">
        <v>445.005</v>
      </c>
      <c r="R12742" s="108">
        <v>345.00299999999999</v>
      </c>
      <c r="S12742" s="108">
        <v>365.00299999999999</v>
      </c>
    </row>
    <row r="12743" spans="1:19" ht="11.25" thickBot="1" x14ac:dyDescent="0.2">
      <c r="A12743" s="112"/>
    </row>
    <row r="12744" spans="1:19" ht="11.25" thickBot="1" x14ac:dyDescent="0.2">
      <c r="A12744" s="107">
        <v>3</v>
      </c>
      <c r="B12744" s="132">
        <v>0.7787384259259259</v>
      </c>
      <c r="C12744" s="108">
        <v>126315.78</v>
      </c>
      <c r="D12744" s="108">
        <v>26245.521000000001</v>
      </c>
      <c r="E12744" s="145">
        <v>20356.940999999999</v>
      </c>
      <c r="F12744" s="145">
        <v>782944.71</v>
      </c>
      <c r="G12744" s="108">
        <v>16</v>
      </c>
      <c r="H12744" s="108">
        <v>65</v>
      </c>
      <c r="I12744" s="108">
        <v>476260.25</v>
      </c>
      <c r="J12744" s="141" t="s">
        <v>10110</v>
      </c>
      <c r="K12744" s="145">
        <v>155737.94</v>
      </c>
      <c r="L12744" s="134" t="s">
        <v>10111</v>
      </c>
      <c r="M12744" s="108">
        <v>974.02300000000002</v>
      </c>
      <c r="N12744" s="108">
        <v>4733.5379999999996</v>
      </c>
      <c r="O12744" s="108">
        <v>3</v>
      </c>
      <c r="P12744" s="108">
        <v>83</v>
      </c>
      <c r="Q12744" s="108">
        <v>415.00400000000002</v>
      </c>
      <c r="R12744" s="108">
        <v>387.00400000000002</v>
      </c>
      <c r="S12744" s="108">
        <v>342.00299999999999</v>
      </c>
    </row>
    <row r="12745" spans="1:19" ht="11.25" thickBot="1" x14ac:dyDescent="0.2">
      <c r="A12745" s="112"/>
    </row>
    <row r="12746" spans="1:19" ht="11.25" thickBot="1" x14ac:dyDescent="0.2">
      <c r="A12746" s="135" t="s">
        <v>362</v>
      </c>
      <c r="B12746" s="112"/>
      <c r="C12746" s="136">
        <v>126863.44</v>
      </c>
      <c r="D12746" s="136">
        <v>26522.54</v>
      </c>
      <c r="E12746" s="140">
        <v>19975.907999999999</v>
      </c>
      <c r="F12746" s="140">
        <v>785674.07</v>
      </c>
      <c r="G12746" s="136">
        <v>18.667000000000002</v>
      </c>
      <c r="H12746" s="136">
        <v>76.332999999999998</v>
      </c>
      <c r="I12746" s="136">
        <v>480530.65</v>
      </c>
      <c r="J12746" s="141" t="s">
        <v>10112</v>
      </c>
      <c r="K12746" s="140">
        <v>154736.20000000001</v>
      </c>
      <c r="L12746" s="134" t="s">
        <v>10113</v>
      </c>
      <c r="M12746" s="136">
        <v>953.35500000000002</v>
      </c>
      <c r="N12746" s="136">
        <v>4770.88</v>
      </c>
      <c r="O12746" s="136">
        <v>3.6669999999999998</v>
      </c>
      <c r="P12746" s="136">
        <v>79.667000000000002</v>
      </c>
      <c r="Q12746" s="136">
        <v>423.00400000000002</v>
      </c>
      <c r="R12746" s="136">
        <v>360.33600000000001</v>
      </c>
      <c r="S12746" s="136">
        <v>343.33600000000001</v>
      </c>
    </row>
    <row r="12747" spans="1:19" ht="11.25" thickBot="1" x14ac:dyDescent="0.2">
      <c r="A12747" s="112"/>
    </row>
    <row r="12748" spans="1:19" ht="11.25" thickBot="1" x14ac:dyDescent="0.2">
      <c r="A12748" s="138" t="s">
        <v>364</v>
      </c>
      <c r="B12748" s="112"/>
      <c r="C12748" s="136">
        <v>868.80200000000002</v>
      </c>
      <c r="D12748" s="136">
        <v>319.01</v>
      </c>
      <c r="E12748" s="140">
        <v>365.49400000000003</v>
      </c>
      <c r="F12748" s="140">
        <v>2616.569</v>
      </c>
      <c r="G12748" s="136">
        <v>3.0550000000000002</v>
      </c>
      <c r="H12748" s="136">
        <v>13.317</v>
      </c>
      <c r="I12748" s="136">
        <v>4621.585</v>
      </c>
      <c r="J12748" s="141" t="s">
        <v>10114</v>
      </c>
      <c r="K12748" s="140">
        <v>1211.5509999999999</v>
      </c>
      <c r="L12748" s="134" t="s">
        <v>10115</v>
      </c>
      <c r="M12748" s="136">
        <v>54.052</v>
      </c>
      <c r="N12748" s="136">
        <v>32.722999999999999</v>
      </c>
      <c r="O12748" s="136">
        <v>3.0550000000000002</v>
      </c>
      <c r="P12748" s="136">
        <v>8.5050000000000008</v>
      </c>
      <c r="Q12748" s="136">
        <v>19.288</v>
      </c>
      <c r="R12748" s="136">
        <v>23.181000000000001</v>
      </c>
      <c r="S12748" s="136">
        <v>21.032</v>
      </c>
    </row>
    <row r="12749" spans="1:19" ht="11.25" thickBot="1" x14ac:dyDescent="0.2">
      <c r="A12749" s="112"/>
    </row>
    <row r="12750" spans="1:19" ht="11.25" thickBot="1" x14ac:dyDescent="0.2">
      <c r="A12750" s="139" t="s">
        <v>366</v>
      </c>
      <c r="B12750" s="112"/>
      <c r="C12750" s="136">
        <v>0.68500000000000005</v>
      </c>
      <c r="D12750" s="136">
        <v>1.2030000000000001</v>
      </c>
      <c r="E12750" s="140">
        <v>1.83</v>
      </c>
      <c r="F12750" s="140">
        <v>0.33300000000000002</v>
      </c>
      <c r="G12750" s="136">
        <v>16.366</v>
      </c>
      <c r="H12750" s="136">
        <v>17.445</v>
      </c>
      <c r="I12750" s="136">
        <v>0.96199999999999997</v>
      </c>
      <c r="J12750" s="141" t="s">
        <v>10116</v>
      </c>
      <c r="K12750" s="140">
        <v>0.78300000000000003</v>
      </c>
      <c r="L12750" s="134" t="s">
        <v>620</v>
      </c>
      <c r="M12750" s="136">
        <v>5.67</v>
      </c>
      <c r="N12750" s="136">
        <v>0.68600000000000005</v>
      </c>
      <c r="O12750" s="136">
        <v>83.32</v>
      </c>
      <c r="P12750" s="136">
        <v>10.676</v>
      </c>
      <c r="Q12750" s="136">
        <v>4.5599999999999996</v>
      </c>
      <c r="R12750" s="136">
        <v>6.4329999999999998</v>
      </c>
      <c r="S12750" s="136">
        <v>6.1260000000000003</v>
      </c>
    </row>
    <row r="12751" spans="1:19" ht="11.25" thickBot="1" x14ac:dyDescent="0.2">
      <c r="A12751" s="112"/>
    </row>
    <row r="12752" spans="1:19" ht="11.25" thickBot="1" x14ac:dyDescent="0.2">
      <c r="A12752" s="106" t="s">
        <v>357</v>
      </c>
      <c r="B12752" s="106" t="s">
        <v>358</v>
      </c>
      <c r="C12752" s="131" t="s">
        <v>34</v>
      </c>
      <c r="D12752" s="131" t="s">
        <v>35</v>
      </c>
      <c r="E12752" s="130" t="s">
        <v>36</v>
      </c>
      <c r="F12752" s="130" t="s">
        <v>37</v>
      </c>
      <c r="G12752" s="130" t="s">
        <v>38</v>
      </c>
      <c r="H12752" s="130" t="s">
        <v>39</v>
      </c>
      <c r="I12752" s="130" t="s">
        <v>40</v>
      </c>
      <c r="J12752" s="130" t="s">
        <v>41</v>
      </c>
      <c r="K12752" s="130" t="s">
        <v>42</v>
      </c>
      <c r="L12752" s="130" t="s">
        <v>43</v>
      </c>
      <c r="M12752" s="130" t="s">
        <v>44</v>
      </c>
      <c r="N12752" s="130" t="s">
        <v>45</v>
      </c>
      <c r="O12752" s="130" t="s">
        <v>46</v>
      </c>
      <c r="P12752" s="130" t="s">
        <v>47</v>
      </c>
      <c r="Q12752" s="130" t="s">
        <v>48</v>
      </c>
      <c r="R12752" s="130" t="s">
        <v>49</v>
      </c>
      <c r="S12752" s="130" t="s">
        <v>50</v>
      </c>
    </row>
    <row r="12753" spans="1:19" ht="11.25" thickBot="1" x14ac:dyDescent="0.2">
      <c r="A12753" s="107">
        <v>1</v>
      </c>
      <c r="B12753" s="132">
        <v>0.77837962962962959</v>
      </c>
      <c r="C12753" s="145">
        <v>350983.86</v>
      </c>
      <c r="D12753" s="134" t="s">
        <v>10117</v>
      </c>
      <c r="E12753" s="108">
        <v>4235.4309999999996</v>
      </c>
      <c r="F12753" s="108">
        <v>436.005</v>
      </c>
      <c r="G12753" s="108">
        <v>2</v>
      </c>
      <c r="H12753" s="108">
        <v>13604.44</v>
      </c>
      <c r="I12753" s="108">
        <v>161419.94</v>
      </c>
      <c r="J12753" s="108">
        <v>1034215.7</v>
      </c>
      <c r="K12753" s="108">
        <v>15502.766</v>
      </c>
      <c r="L12753" s="108">
        <v>30060.671999999999</v>
      </c>
      <c r="M12753" s="108">
        <v>4434.4719999999998</v>
      </c>
      <c r="N12753" s="108">
        <v>3223.2489999999998</v>
      </c>
      <c r="O12753" s="108">
        <v>480.00599999999997</v>
      </c>
      <c r="P12753" s="108">
        <v>580.00800000000004</v>
      </c>
      <c r="Q12753" s="108">
        <v>576.00800000000004</v>
      </c>
      <c r="R12753" s="108">
        <v>481.00599999999997</v>
      </c>
      <c r="S12753" s="108">
        <v>631.01</v>
      </c>
    </row>
    <row r="12754" spans="1:19" ht="11.25" thickBot="1" x14ac:dyDescent="0.2">
      <c r="A12754" s="112"/>
    </row>
    <row r="12755" spans="1:19" ht="11.25" thickBot="1" x14ac:dyDescent="0.2">
      <c r="A12755" s="107">
        <v>2</v>
      </c>
      <c r="B12755" s="132">
        <v>0.77856481481481488</v>
      </c>
      <c r="C12755" s="145">
        <v>355446.57</v>
      </c>
      <c r="D12755" s="134" t="s">
        <v>10118</v>
      </c>
      <c r="E12755" s="108">
        <v>3856.357</v>
      </c>
      <c r="F12755" s="108">
        <v>413.00400000000002</v>
      </c>
      <c r="G12755" s="108">
        <v>2</v>
      </c>
      <c r="H12755" s="108">
        <v>13611.445</v>
      </c>
      <c r="I12755" s="108">
        <v>161062.19</v>
      </c>
      <c r="J12755" s="108">
        <v>1025081.5</v>
      </c>
      <c r="K12755" s="108">
        <v>15078.455</v>
      </c>
      <c r="L12755" s="108">
        <v>29903.446</v>
      </c>
      <c r="M12755" s="108">
        <v>4493.4840000000004</v>
      </c>
      <c r="N12755" s="108">
        <v>3182.2429999999999</v>
      </c>
      <c r="O12755" s="108">
        <v>540.00699999999995</v>
      </c>
      <c r="P12755" s="108">
        <v>543.00699999999995</v>
      </c>
      <c r="Q12755" s="108">
        <v>572.00800000000004</v>
      </c>
      <c r="R12755" s="108">
        <v>460.005</v>
      </c>
      <c r="S12755" s="108">
        <v>675.01099999999997</v>
      </c>
    </row>
    <row r="12756" spans="1:19" ht="11.25" thickBot="1" x14ac:dyDescent="0.2">
      <c r="A12756" s="112"/>
    </row>
    <row r="12757" spans="1:19" ht="11.25" thickBot="1" x14ac:dyDescent="0.2">
      <c r="A12757" s="107">
        <v>3</v>
      </c>
      <c r="B12757" s="132">
        <v>0.7787384259259259</v>
      </c>
      <c r="C12757" s="145">
        <v>356907.22</v>
      </c>
      <c r="D12757" s="134" t="s">
        <v>10119</v>
      </c>
      <c r="E12757" s="108">
        <v>3600.3110000000001</v>
      </c>
      <c r="F12757" s="108">
        <v>426.00400000000002</v>
      </c>
      <c r="G12757" s="108">
        <v>8</v>
      </c>
      <c r="H12757" s="108">
        <v>13584.427</v>
      </c>
      <c r="I12757" s="108">
        <v>160380.96</v>
      </c>
      <c r="J12757" s="108">
        <v>1024339.3</v>
      </c>
      <c r="K12757" s="108">
        <v>16257.341</v>
      </c>
      <c r="L12757" s="108">
        <v>29763.244999999999</v>
      </c>
      <c r="M12757" s="108">
        <v>4455.4759999999997</v>
      </c>
      <c r="N12757" s="108">
        <v>3154.239</v>
      </c>
      <c r="O12757" s="108">
        <v>538.00699999999995</v>
      </c>
      <c r="P12757" s="108">
        <v>533.00699999999995</v>
      </c>
      <c r="Q12757" s="108">
        <v>594.00800000000004</v>
      </c>
      <c r="R12757" s="108">
        <v>516.00599999999997</v>
      </c>
      <c r="S12757" s="108">
        <v>625.00900000000001</v>
      </c>
    </row>
    <row r="12758" spans="1:19" ht="11.25" thickBot="1" x14ac:dyDescent="0.2">
      <c r="A12758" s="112"/>
    </row>
    <row r="12759" spans="1:19" ht="11.25" thickBot="1" x14ac:dyDescent="0.2">
      <c r="A12759" s="135" t="s">
        <v>362</v>
      </c>
      <c r="B12759" s="112"/>
      <c r="C12759" s="140">
        <v>354445.88</v>
      </c>
      <c r="D12759" s="134" t="s">
        <v>10120</v>
      </c>
      <c r="E12759" s="136">
        <v>3897.366</v>
      </c>
      <c r="F12759" s="136">
        <v>425.00400000000002</v>
      </c>
      <c r="G12759" s="136">
        <v>4</v>
      </c>
      <c r="H12759" s="136">
        <v>13600.103999999999</v>
      </c>
      <c r="I12759" s="136">
        <v>160954.35999999999</v>
      </c>
      <c r="J12759" s="136">
        <v>1027878.8</v>
      </c>
      <c r="K12759" s="136">
        <v>15612.853999999999</v>
      </c>
      <c r="L12759" s="136">
        <v>29909.120999999999</v>
      </c>
      <c r="M12759" s="136">
        <v>4461.1440000000002</v>
      </c>
      <c r="N12759" s="136">
        <v>3186.5770000000002</v>
      </c>
      <c r="O12759" s="136">
        <v>519.34</v>
      </c>
      <c r="P12759" s="136">
        <v>552.00699999999995</v>
      </c>
      <c r="Q12759" s="136">
        <v>580.67499999999995</v>
      </c>
      <c r="R12759" s="136">
        <v>485.67200000000003</v>
      </c>
      <c r="S12759" s="136">
        <v>643.67700000000002</v>
      </c>
    </row>
    <row r="12760" spans="1:19" ht="11.25" thickBot="1" x14ac:dyDescent="0.2">
      <c r="A12760" s="112"/>
    </row>
    <row r="12761" spans="1:19" ht="11.25" thickBot="1" x14ac:dyDescent="0.2">
      <c r="A12761" s="138" t="s">
        <v>364</v>
      </c>
      <c r="B12761" s="112"/>
      <c r="C12761" s="140">
        <v>3085.87</v>
      </c>
      <c r="D12761" s="134" t="s">
        <v>10121</v>
      </c>
      <c r="E12761" s="136">
        <v>319.53899999999999</v>
      </c>
      <c r="F12761" s="136">
        <v>11.532999999999999</v>
      </c>
      <c r="G12761" s="136">
        <v>3.464</v>
      </c>
      <c r="H12761" s="136">
        <v>14.021000000000001</v>
      </c>
      <c r="I12761" s="136">
        <v>527.81500000000005</v>
      </c>
      <c r="J12761" s="136">
        <v>5500.4459999999999</v>
      </c>
      <c r="K12761" s="136">
        <v>597.10400000000004</v>
      </c>
      <c r="L12761" s="136">
        <v>148.79400000000001</v>
      </c>
      <c r="M12761" s="136">
        <v>29.911999999999999</v>
      </c>
      <c r="N12761" s="136">
        <v>34.709000000000003</v>
      </c>
      <c r="O12761" s="136">
        <v>34.079000000000001</v>
      </c>
      <c r="P12761" s="136">
        <v>24.759</v>
      </c>
      <c r="Q12761" s="136">
        <v>11.718999999999999</v>
      </c>
      <c r="R12761" s="136">
        <v>28.291</v>
      </c>
      <c r="S12761" s="136">
        <v>27.302</v>
      </c>
    </row>
    <row r="12762" spans="1:19" ht="11.25" thickBot="1" x14ac:dyDescent="0.2">
      <c r="A12762" s="112"/>
    </row>
    <row r="12763" spans="1:19" ht="11.25" thickBot="1" x14ac:dyDescent="0.2">
      <c r="A12763" s="139" t="s">
        <v>366</v>
      </c>
      <c r="B12763" s="112"/>
      <c r="C12763" s="140">
        <v>0.871</v>
      </c>
      <c r="D12763" s="134" t="s">
        <v>1371</v>
      </c>
      <c r="E12763" s="136">
        <v>8.1989999999999998</v>
      </c>
      <c r="F12763" s="136">
        <v>2.714</v>
      </c>
      <c r="G12763" s="136">
        <v>86.602999999999994</v>
      </c>
      <c r="H12763" s="136">
        <v>0.10299999999999999</v>
      </c>
      <c r="I12763" s="136">
        <v>0.32800000000000001</v>
      </c>
      <c r="J12763" s="136">
        <v>0.53500000000000003</v>
      </c>
      <c r="K12763" s="136">
        <v>3.8239999999999998</v>
      </c>
      <c r="L12763" s="136">
        <v>0.497</v>
      </c>
      <c r="M12763" s="136">
        <v>0.67</v>
      </c>
      <c r="N12763" s="136">
        <v>1.089</v>
      </c>
      <c r="O12763" s="136">
        <v>6.5620000000000003</v>
      </c>
      <c r="P12763" s="136">
        <v>4.4850000000000003</v>
      </c>
      <c r="Q12763" s="136">
        <v>2.0179999999999998</v>
      </c>
      <c r="R12763" s="136">
        <v>5.8250000000000002</v>
      </c>
      <c r="S12763" s="136">
        <v>4.242</v>
      </c>
    </row>
    <row r="12764" spans="1:19" ht="11.25" thickBot="1" x14ac:dyDescent="0.2">
      <c r="A12764" s="112"/>
    </row>
    <row r="12765" spans="1:19" ht="11.25" thickBot="1" x14ac:dyDescent="0.2">
      <c r="A12765" s="106" t="s">
        <v>357</v>
      </c>
      <c r="B12765" s="106" t="s">
        <v>358</v>
      </c>
      <c r="C12765" s="130" t="s">
        <v>51</v>
      </c>
      <c r="D12765" s="130" t="s">
        <v>52</v>
      </c>
      <c r="E12765" s="130" t="s">
        <v>53</v>
      </c>
      <c r="F12765" s="130" t="s">
        <v>54</v>
      </c>
      <c r="G12765" s="130" t="s">
        <v>55</v>
      </c>
      <c r="H12765" s="130" t="s">
        <v>56</v>
      </c>
      <c r="I12765" s="130" t="s">
        <v>57</v>
      </c>
      <c r="J12765" s="130" t="s">
        <v>58</v>
      </c>
      <c r="K12765" s="130" t="s">
        <v>59</v>
      </c>
      <c r="L12765" s="130" t="s">
        <v>60</v>
      </c>
      <c r="M12765" s="130" t="s">
        <v>61</v>
      </c>
      <c r="N12765" s="130" t="s">
        <v>62</v>
      </c>
      <c r="O12765" s="130" t="s">
        <v>63</v>
      </c>
      <c r="P12765" s="130" t="s">
        <v>64</v>
      </c>
      <c r="Q12765" s="131" t="s">
        <v>65</v>
      </c>
      <c r="R12765" s="131" t="s">
        <v>66</v>
      </c>
      <c r="S12765" s="130" t="s">
        <v>67</v>
      </c>
    </row>
    <row r="12766" spans="1:19" ht="11.25" thickBot="1" x14ac:dyDescent="0.2">
      <c r="A12766" s="107">
        <v>1</v>
      </c>
      <c r="B12766" s="132">
        <v>0.77837962962962959</v>
      </c>
      <c r="C12766" s="108">
        <v>534.00699999999995</v>
      </c>
      <c r="D12766" s="108">
        <v>447.005</v>
      </c>
      <c r="E12766" s="108">
        <v>166.001</v>
      </c>
      <c r="F12766" s="108">
        <v>277.00200000000001</v>
      </c>
      <c r="G12766" s="108">
        <v>180.001</v>
      </c>
      <c r="H12766" s="108">
        <v>233.001</v>
      </c>
      <c r="I12766" s="108">
        <v>1515.0550000000001</v>
      </c>
      <c r="J12766" s="108">
        <v>9141.0049999999992</v>
      </c>
      <c r="K12766" s="108">
        <v>12970.036</v>
      </c>
      <c r="L12766" s="108">
        <v>7</v>
      </c>
      <c r="M12766" s="108">
        <v>1</v>
      </c>
      <c r="N12766" s="108">
        <v>659.01</v>
      </c>
      <c r="O12766" s="108">
        <v>351.00299999999999</v>
      </c>
      <c r="P12766" s="108">
        <v>125499.87</v>
      </c>
      <c r="Q12766" s="145">
        <v>1647675.5</v>
      </c>
      <c r="R12766" s="134" t="s">
        <v>10122</v>
      </c>
      <c r="S12766" s="108">
        <v>4939.5860000000002</v>
      </c>
    </row>
    <row r="12767" spans="1:19" ht="11.25" thickBot="1" x14ac:dyDescent="0.2">
      <c r="A12767" s="112"/>
    </row>
    <row r="12768" spans="1:19" ht="11.25" thickBot="1" x14ac:dyDescent="0.2">
      <c r="A12768" s="107">
        <v>2</v>
      </c>
      <c r="B12768" s="132">
        <v>0.77856481481481488</v>
      </c>
      <c r="C12768" s="108">
        <v>510.00599999999997</v>
      </c>
      <c r="D12768" s="108">
        <v>452.005</v>
      </c>
      <c r="E12768" s="108">
        <v>195.001</v>
      </c>
      <c r="F12768" s="108">
        <v>235.001</v>
      </c>
      <c r="G12768" s="108">
        <v>172.001</v>
      </c>
      <c r="H12768" s="108">
        <v>307.00200000000001</v>
      </c>
      <c r="I12768" s="108">
        <v>1393.047</v>
      </c>
      <c r="J12768" s="108">
        <v>9080.9789999999994</v>
      </c>
      <c r="K12768" s="108">
        <v>12830.95</v>
      </c>
      <c r="L12768" s="108">
        <v>6</v>
      </c>
      <c r="M12768" s="108">
        <v>7</v>
      </c>
      <c r="N12768" s="108">
        <v>676.01099999999997</v>
      </c>
      <c r="O12768" s="108">
        <v>372.00299999999999</v>
      </c>
      <c r="P12768" s="108">
        <v>124803.71</v>
      </c>
      <c r="Q12768" s="145">
        <v>1682537.3</v>
      </c>
      <c r="R12768" s="134" t="s">
        <v>10123</v>
      </c>
      <c r="S12768" s="108">
        <v>5146.6360000000004</v>
      </c>
    </row>
    <row r="12769" spans="1:19" ht="11.25" thickBot="1" x14ac:dyDescent="0.2">
      <c r="A12769" s="112"/>
    </row>
    <row r="12770" spans="1:19" ht="11.25" thickBot="1" x14ac:dyDescent="0.2">
      <c r="A12770" s="107">
        <v>3</v>
      </c>
      <c r="B12770" s="132">
        <v>0.7787384259259259</v>
      </c>
      <c r="C12770" s="108">
        <v>497.00599999999997</v>
      </c>
      <c r="D12770" s="108">
        <v>464.005</v>
      </c>
      <c r="E12770" s="108">
        <v>189.001</v>
      </c>
      <c r="F12770" s="108">
        <v>264.00200000000001</v>
      </c>
      <c r="G12770" s="108">
        <v>179.001</v>
      </c>
      <c r="H12770" s="108">
        <v>249.001</v>
      </c>
      <c r="I12770" s="108">
        <v>1446.05</v>
      </c>
      <c r="J12770" s="108">
        <v>8650.7960000000003</v>
      </c>
      <c r="K12770" s="108">
        <v>12978.040999999999</v>
      </c>
      <c r="L12770" s="108">
        <v>5</v>
      </c>
      <c r="M12770" s="108">
        <v>7</v>
      </c>
      <c r="N12770" s="108">
        <v>683.01099999999997</v>
      </c>
      <c r="O12770" s="108">
        <v>322.00200000000001</v>
      </c>
      <c r="P12770" s="108">
        <v>125202.09</v>
      </c>
      <c r="Q12770" s="145">
        <v>1691451.5</v>
      </c>
      <c r="R12770" s="134" t="s">
        <v>10124</v>
      </c>
      <c r="S12770" s="108">
        <v>5038.6090000000004</v>
      </c>
    </row>
    <row r="12771" spans="1:19" ht="11.25" thickBot="1" x14ac:dyDescent="0.2">
      <c r="A12771" s="112"/>
    </row>
    <row r="12772" spans="1:19" ht="11.25" thickBot="1" x14ac:dyDescent="0.2">
      <c r="A12772" s="135" t="s">
        <v>362</v>
      </c>
      <c r="B12772" s="112"/>
      <c r="C12772" s="136">
        <v>513.673</v>
      </c>
      <c r="D12772" s="136">
        <v>454.33800000000002</v>
      </c>
      <c r="E12772" s="136">
        <v>183.334</v>
      </c>
      <c r="F12772" s="136">
        <v>258.66800000000001</v>
      </c>
      <c r="G12772" s="136">
        <v>177.001</v>
      </c>
      <c r="H12772" s="136">
        <v>263.00200000000001</v>
      </c>
      <c r="I12772" s="136">
        <v>1451.384</v>
      </c>
      <c r="J12772" s="136">
        <v>8957.5930000000008</v>
      </c>
      <c r="K12772" s="136">
        <v>12926.342000000001</v>
      </c>
      <c r="L12772" s="136">
        <v>6</v>
      </c>
      <c r="M12772" s="136">
        <v>5</v>
      </c>
      <c r="N12772" s="136">
        <v>672.678</v>
      </c>
      <c r="O12772" s="136">
        <v>348.33600000000001</v>
      </c>
      <c r="P12772" s="136">
        <v>125168.55</v>
      </c>
      <c r="Q12772" s="140">
        <v>1673888.1</v>
      </c>
      <c r="R12772" s="134" t="s">
        <v>10125</v>
      </c>
      <c r="S12772" s="136">
        <v>5041.6099999999997</v>
      </c>
    </row>
    <row r="12773" spans="1:19" ht="11.25" thickBot="1" x14ac:dyDescent="0.2">
      <c r="A12773" s="112"/>
    </row>
    <row r="12774" spans="1:19" ht="11.25" thickBot="1" x14ac:dyDescent="0.2">
      <c r="A12774" s="138" t="s">
        <v>364</v>
      </c>
      <c r="B12774" s="112"/>
      <c r="C12774" s="136">
        <v>18.771000000000001</v>
      </c>
      <c r="D12774" s="136">
        <v>8.7370000000000001</v>
      </c>
      <c r="E12774" s="136">
        <v>15.308</v>
      </c>
      <c r="F12774" s="136">
        <v>21.501999999999999</v>
      </c>
      <c r="G12774" s="136">
        <v>4.359</v>
      </c>
      <c r="H12774" s="136">
        <v>38.936</v>
      </c>
      <c r="I12774" s="136">
        <v>61.179000000000002</v>
      </c>
      <c r="J12774" s="136">
        <v>267.38400000000001</v>
      </c>
      <c r="K12774" s="136">
        <v>82.709000000000003</v>
      </c>
      <c r="L12774" s="136">
        <v>1</v>
      </c>
      <c r="M12774" s="136">
        <v>3.464</v>
      </c>
      <c r="N12774" s="136">
        <v>12.343</v>
      </c>
      <c r="O12774" s="136">
        <v>25.106999999999999</v>
      </c>
      <c r="P12774" s="136">
        <v>349.291</v>
      </c>
      <c r="Q12774" s="140">
        <v>23134.204000000002</v>
      </c>
      <c r="R12774" s="134" t="s">
        <v>10126</v>
      </c>
      <c r="S12774" s="136">
        <v>103.55800000000001</v>
      </c>
    </row>
    <row r="12775" spans="1:19" ht="11.25" thickBot="1" x14ac:dyDescent="0.2">
      <c r="A12775" s="112"/>
    </row>
    <row r="12776" spans="1:19" ht="11.25" thickBot="1" x14ac:dyDescent="0.2">
      <c r="A12776" s="139" t="s">
        <v>366</v>
      </c>
      <c r="B12776" s="112"/>
      <c r="C12776" s="136">
        <v>3.6539999999999999</v>
      </c>
      <c r="D12776" s="136">
        <v>1.923</v>
      </c>
      <c r="E12776" s="136">
        <v>8.35</v>
      </c>
      <c r="F12776" s="136">
        <v>8.3130000000000006</v>
      </c>
      <c r="G12776" s="136">
        <v>2.4630000000000001</v>
      </c>
      <c r="H12776" s="136">
        <v>14.805</v>
      </c>
      <c r="I12776" s="136">
        <v>4.2149999999999999</v>
      </c>
      <c r="J12776" s="136">
        <v>2.9849999999999999</v>
      </c>
      <c r="K12776" s="136">
        <v>0.64</v>
      </c>
      <c r="L12776" s="136">
        <v>16.667000000000002</v>
      </c>
      <c r="M12776" s="136">
        <v>69.281999999999996</v>
      </c>
      <c r="N12776" s="136">
        <v>1.835</v>
      </c>
      <c r="O12776" s="136">
        <v>7.2080000000000002</v>
      </c>
      <c r="P12776" s="136">
        <v>0.27900000000000003</v>
      </c>
      <c r="Q12776" s="140">
        <v>1.3819999999999999</v>
      </c>
      <c r="R12776" s="134" t="s">
        <v>4786</v>
      </c>
      <c r="S12776" s="136">
        <v>2.0539999999999998</v>
      </c>
    </row>
    <row r="12777" spans="1:19" ht="11.25" thickBot="1" x14ac:dyDescent="0.2">
      <c r="A12777" s="112"/>
    </row>
    <row r="12778" spans="1:19" ht="11.25" thickBot="1" x14ac:dyDescent="0.2">
      <c r="A12778" s="106" t="s">
        <v>357</v>
      </c>
      <c r="B12778" s="106" t="s">
        <v>358</v>
      </c>
      <c r="C12778" s="130" t="s">
        <v>68</v>
      </c>
    </row>
    <row r="12779" spans="1:19" ht="11.25" thickBot="1" x14ac:dyDescent="0.2">
      <c r="A12779" s="107">
        <v>1</v>
      </c>
      <c r="B12779" s="132">
        <v>0.77837962962962959</v>
      </c>
      <c r="C12779" s="108">
        <v>1112.03</v>
      </c>
    </row>
    <row r="12780" spans="1:19" ht="11.25" thickBot="1" x14ac:dyDescent="0.2">
      <c r="A12780" s="112"/>
    </row>
    <row r="12781" spans="1:19" ht="11.25" thickBot="1" x14ac:dyDescent="0.2">
      <c r="A12781" s="107">
        <v>2</v>
      </c>
      <c r="B12781" s="132">
        <v>0.77856481481481488</v>
      </c>
      <c r="C12781" s="108">
        <v>1073.028</v>
      </c>
    </row>
    <row r="12782" spans="1:19" ht="11.25" thickBot="1" x14ac:dyDescent="0.2">
      <c r="A12782" s="112"/>
    </row>
    <row r="12783" spans="1:19" ht="11.25" thickBot="1" x14ac:dyDescent="0.2">
      <c r="A12783" s="107">
        <v>3</v>
      </c>
      <c r="B12783" s="132">
        <v>0.7787384259259259</v>
      </c>
      <c r="C12783" s="108">
        <v>1061.027</v>
      </c>
    </row>
    <row r="12784" spans="1:19" ht="11.25" thickBot="1" x14ac:dyDescent="0.2">
      <c r="A12784" s="112"/>
    </row>
    <row r="12785" spans="1:19" ht="11.25" thickBot="1" x14ac:dyDescent="0.2">
      <c r="A12785" s="135" t="s">
        <v>362</v>
      </c>
      <c r="B12785" s="112"/>
      <c r="C12785" s="136">
        <v>1082.028</v>
      </c>
    </row>
    <row r="12786" spans="1:19" ht="11.25" thickBot="1" x14ac:dyDescent="0.2">
      <c r="A12786" s="112"/>
    </row>
    <row r="12787" spans="1:19" ht="11.25" thickBot="1" x14ac:dyDescent="0.2">
      <c r="A12787" s="138" t="s">
        <v>364</v>
      </c>
      <c r="B12787" s="112"/>
      <c r="C12787" s="136">
        <v>26.666</v>
      </c>
    </row>
    <row r="12788" spans="1:19" ht="11.25" thickBot="1" x14ac:dyDescent="0.2">
      <c r="A12788" s="112"/>
    </row>
    <row r="12789" spans="1:19" ht="11.25" thickBot="1" x14ac:dyDescent="0.2">
      <c r="A12789" s="139" t="s">
        <v>366</v>
      </c>
      <c r="B12789" s="112"/>
      <c r="C12789" s="136">
        <v>2.464</v>
      </c>
    </row>
    <row r="12790" spans="1:19" ht="10.5" x14ac:dyDescent="0.15">
      <c r="A12790" s="112"/>
    </row>
    <row r="12791" spans="1:19" x14ac:dyDescent="0.15">
      <c r="A12791" s="129"/>
      <c r="B12791" s="86" t="s">
        <v>4787</v>
      </c>
    </row>
    <row r="12792" spans="1:19" ht="9.75" thickBot="1" x14ac:dyDescent="0.2">
      <c r="A12792" s="81" t="s">
        <v>5871</v>
      </c>
    </row>
    <row r="12793" spans="1:19" ht="11.25" thickBot="1" x14ac:dyDescent="0.2">
      <c r="A12793" s="106" t="s">
        <v>357</v>
      </c>
      <c r="B12793" s="106" t="s">
        <v>358</v>
      </c>
      <c r="C12793" s="130" t="s">
        <v>0</v>
      </c>
      <c r="D12793" s="130" t="s">
        <v>1</v>
      </c>
      <c r="E12793" s="130" t="s">
        <v>2</v>
      </c>
      <c r="F12793" s="130" t="s">
        <v>3</v>
      </c>
      <c r="G12793" s="130" t="s">
        <v>4</v>
      </c>
      <c r="H12793" s="130" t="s">
        <v>5</v>
      </c>
      <c r="I12793" s="131" t="s">
        <v>6</v>
      </c>
      <c r="J12793" s="131" t="s">
        <v>7</v>
      </c>
      <c r="K12793" s="130" t="s">
        <v>8</v>
      </c>
      <c r="L12793" s="130" t="s">
        <v>9</v>
      </c>
      <c r="M12793" s="130" t="s">
        <v>10</v>
      </c>
      <c r="N12793" s="130" t="s">
        <v>11</v>
      </c>
      <c r="O12793" s="130" t="s">
        <v>12</v>
      </c>
      <c r="P12793" s="130" t="s">
        <v>13</v>
      </c>
      <c r="Q12793" s="130" t="s">
        <v>14</v>
      </c>
      <c r="R12793" s="130" t="s">
        <v>15</v>
      </c>
      <c r="S12793" s="130" t="s">
        <v>16</v>
      </c>
    </row>
    <row r="12794" spans="1:19" ht="11.25" thickBot="1" x14ac:dyDescent="0.2">
      <c r="A12794" s="107">
        <v>1</v>
      </c>
      <c r="B12794" s="132">
        <v>0.78353009259259254</v>
      </c>
      <c r="C12794" s="141" t="s">
        <v>10127</v>
      </c>
      <c r="D12794" s="141" t="s">
        <v>10128</v>
      </c>
      <c r="E12794" s="141" t="s">
        <v>10129</v>
      </c>
      <c r="F12794" s="141" t="s">
        <v>10130</v>
      </c>
      <c r="G12794" s="141" t="s">
        <v>10131</v>
      </c>
      <c r="H12794" s="141" t="s">
        <v>10132</v>
      </c>
      <c r="I12794" s="145">
        <v>16002.143</v>
      </c>
      <c r="J12794" s="134" t="s">
        <v>10133</v>
      </c>
      <c r="K12794" s="141" t="s">
        <v>10134</v>
      </c>
      <c r="L12794" s="108">
        <v>139</v>
      </c>
      <c r="M12794" s="108">
        <v>20425.007000000001</v>
      </c>
      <c r="N12794" s="108">
        <v>42048.391000000003</v>
      </c>
      <c r="O12794" s="108">
        <v>1756749.5</v>
      </c>
      <c r="P12794" s="108">
        <v>216526.39</v>
      </c>
      <c r="Q12794" s="108">
        <v>5039.6090000000004</v>
      </c>
      <c r="R12794" s="108">
        <v>15274.597</v>
      </c>
      <c r="S12794" s="108">
        <v>106124.61</v>
      </c>
    </row>
    <row r="12795" spans="1:19" ht="11.25" thickBot="1" x14ac:dyDescent="0.2">
      <c r="A12795" s="112"/>
    </row>
    <row r="12796" spans="1:19" ht="11.25" thickBot="1" x14ac:dyDescent="0.2">
      <c r="A12796" s="107">
        <v>2</v>
      </c>
      <c r="B12796" s="132">
        <v>0.78370370370370368</v>
      </c>
      <c r="C12796" s="141" t="s">
        <v>10135</v>
      </c>
      <c r="D12796" s="141" t="s">
        <v>10136</v>
      </c>
      <c r="E12796" s="141" t="s">
        <v>10137</v>
      </c>
      <c r="F12796" s="141" t="s">
        <v>10138</v>
      </c>
      <c r="G12796" s="141" t="s">
        <v>10139</v>
      </c>
      <c r="H12796" s="141" t="s">
        <v>10140</v>
      </c>
      <c r="I12796" s="145">
        <v>16024.16</v>
      </c>
      <c r="J12796" s="134" t="s">
        <v>10141</v>
      </c>
      <c r="K12796" s="141" t="s">
        <v>10142</v>
      </c>
      <c r="L12796" s="108">
        <v>152.001</v>
      </c>
      <c r="M12796" s="108">
        <v>20393.976999999999</v>
      </c>
      <c r="N12796" s="108">
        <v>42168.633999999998</v>
      </c>
      <c r="O12796" s="141" t="s">
        <v>10143</v>
      </c>
      <c r="P12796" s="108">
        <v>220399.69</v>
      </c>
      <c r="Q12796" s="108">
        <v>5062.6149999999998</v>
      </c>
      <c r="R12796" s="108">
        <v>15717.927</v>
      </c>
      <c r="S12796" s="108">
        <v>107815.26</v>
      </c>
    </row>
    <row r="12797" spans="1:19" ht="11.25" thickBot="1" x14ac:dyDescent="0.2">
      <c r="A12797" s="112"/>
    </row>
    <row r="12798" spans="1:19" ht="11.25" thickBot="1" x14ac:dyDescent="0.2">
      <c r="A12798" s="107">
        <v>3</v>
      </c>
      <c r="B12798" s="132">
        <v>0.78388888888888886</v>
      </c>
      <c r="C12798" s="141" t="s">
        <v>10144</v>
      </c>
      <c r="D12798" s="141" t="s">
        <v>10145</v>
      </c>
      <c r="E12798" s="141" t="s">
        <v>10146</v>
      </c>
      <c r="F12798" s="141" t="s">
        <v>10147</v>
      </c>
      <c r="G12798" s="141" t="s">
        <v>10148</v>
      </c>
      <c r="H12798" s="141" t="s">
        <v>10149</v>
      </c>
      <c r="I12798" s="145">
        <v>16350.414000000001</v>
      </c>
      <c r="J12798" s="134" t="s">
        <v>10150</v>
      </c>
      <c r="K12798" s="141" t="s">
        <v>10151</v>
      </c>
      <c r="L12798" s="108">
        <v>163.001</v>
      </c>
      <c r="M12798" s="108">
        <v>19792.397000000001</v>
      </c>
      <c r="N12798" s="108">
        <v>39410.241000000002</v>
      </c>
      <c r="O12798" s="108">
        <v>1766895</v>
      </c>
      <c r="P12798" s="108">
        <v>220115.71</v>
      </c>
      <c r="Q12798" s="108">
        <v>4807.5550000000003</v>
      </c>
      <c r="R12798" s="108">
        <v>15682.901</v>
      </c>
      <c r="S12798" s="108">
        <v>107255.38</v>
      </c>
    </row>
    <row r="12799" spans="1:19" ht="11.25" thickBot="1" x14ac:dyDescent="0.2">
      <c r="A12799" s="112"/>
    </row>
    <row r="12800" spans="1:19" ht="11.25" thickBot="1" x14ac:dyDescent="0.2">
      <c r="A12800" s="135" t="s">
        <v>362</v>
      </c>
      <c r="B12800" s="112"/>
      <c r="C12800" s="141" t="s">
        <v>10152</v>
      </c>
      <c r="D12800" s="141" t="s">
        <v>10153</v>
      </c>
      <c r="E12800" s="141" t="s">
        <v>10154</v>
      </c>
      <c r="F12800" s="141" t="s">
        <v>10155</v>
      </c>
      <c r="G12800" s="141" t="s">
        <v>10156</v>
      </c>
      <c r="H12800" s="141" t="s">
        <v>10157</v>
      </c>
      <c r="I12800" s="140">
        <v>16125.572</v>
      </c>
      <c r="J12800" s="134" t="s">
        <v>10158</v>
      </c>
      <c r="K12800" s="141" t="s">
        <v>10159</v>
      </c>
      <c r="L12800" s="136">
        <v>151.334</v>
      </c>
      <c r="M12800" s="136">
        <v>20203.794000000002</v>
      </c>
      <c r="N12800" s="136">
        <v>41209.088000000003</v>
      </c>
      <c r="O12800" s="141" t="s">
        <v>10160</v>
      </c>
      <c r="P12800" s="136">
        <v>219013.93</v>
      </c>
      <c r="Q12800" s="136">
        <v>4969.9260000000004</v>
      </c>
      <c r="R12800" s="136">
        <v>15558.475</v>
      </c>
      <c r="S12800" s="136">
        <v>107065.08</v>
      </c>
    </row>
    <row r="12801" spans="1:19" ht="11.25" thickBot="1" x14ac:dyDescent="0.2">
      <c r="A12801" s="112"/>
    </row>
    <row r="12802" spans="1:19" ht="11.25" thickBot="1" x14ac:dyDescent="0.2">
      <c r="A12802" s="138" t="s">
        <v>364</v>
      </c>
      <c r="B12802" s="112"/>
      <c r="C12802" s="141" t="s">
        <v>10161</v>
      </c>
      <c r="D12802" s="141" t="s">
        <v>10162</v>
      </c>
      <c r="E12802" s="141" t="s">
        <v>10163</v>
      </c>
      <c r="F12802" s="141" t="s">
        <v>10164</v>
      </c>
      <c r="G12802" s="141" t="s">
        <v>10165</v>
      </c>
      <c r="H12802" s="141" t="s">
        <v>10166</v>
      </c>
      <c r="I12802" s="140">
        <v>195.029</v>
      </c>
      <c r="J12802" s="134" t="s">
        <v>10167</v>
      </c>
      <c r="K12802" s="141" t="s">
        <v>10168</v>
      </c>
      <c r="L12802" s="136">
        <v>12.013999999999999</v>
      </c>
      <c r="M12802" s="136">
        <v>356.61799999999999</v>
      </c>
      <c r="N12802" s="136">
        <v>1559.0070000000001</v>
      </c>
      <c r="O12802" s="141" t="s">
        <v>10169</v>
      </c>
      <c r="P12802" s="136">
        <v>2158.9470000000001</v>
      </c>
      <c r="Q12802" s="136">
        <v>141.08799999999999</v>
      </c>
      <c r="R12802" s="136">
        <v>246.46799999999999</v>
      </c>
      <c r="S12802" s="136">
        <v>861.23900000000003</v>
      </c>
    </row>
    <row r="12803" spans="1:19" ht="11.25" thickBot="1" x14ac:dyDescent="0.2">
      <c r="A12803" s="112"/>
    </row>
    <row r="12804" spans="1:19" ht="11.25" thickBot="1" x14ac:dyDescent="0.2">
      <c r="A12804" s="139" t="s">
        <v>366</v>
      </c>
      <c r="B12804" s="112"/>
      <c r="C12804" s="141" t="s">
        <v>4020</v>
      </c>
      <c r="D12804" s="141" t="s">
        <v>1644</v>
      </c>
      <c r="E12804" s="141" t="s">
        <v>10170</v>
      </c>
      <c r="F12804" s="141" t="s">
        <v>508</v>
      </c>
      <c r="G12804" s="141" t="s">
        <v>1784</v>
      </c>
      <c r="H12804" s="141" t="s">
        <v>10171</v>
      </c>
      <c r="I12804" s="140">
        <v>1.2090000000000001</v>
      </c>
      <c r="J12804" s="134" t="s">
        <v>3657</v>
      </c>
      <c r="K12804" s="141" t="s">
        <v>4761</v>
      </c>
      <c r="L12804" s="136">
        <v>7.9390000000000001</v>
      </c>
      <c r="M12804" s="136">
        <v>1.7649999999999999</v>
      </c>
      <c r="N12804" s="136">
        <v>3.7829999999999999</v>
      </c>
      <c r="O12804" s="141" t="s">
        <v>10172</v>
      </c>
      <c r="P12804" s="136">
        <v>0.98599999999999999</v>
      </c>
      <c r="Q12804" s="136">
        <v>2.839</v>
      </c>
      <c r="R12804" s="136">
        <v>1.5840000000000001</v>
      </c>
      <c r="S12804" s="136">
        <v>0.80400000000000005</v>
      </c>
    </row>
    <row r="12805" spans="1:19" ht="11.25" thickBot="1" x14ac:dyDescent="0.2">
      <c r="A12805" s="112"/>
    </row>
    <row r="12806" spans="1:19" ht="11.25" thickBot="1" x14ac:dyDescent="0.2">
      <c r="A12806" s="106" t="s">
        <v>357</v>
      </c>
      <c r="B12806" s="106" t="s">
        <v>358</v>
      </c>
      <c r="C12806" s="130" t="s">
        <v>17</v>
      </c>
      <c r="D12806" s="130" t="s">
        <v>18</v>
      </c>
      <c r="E12806" s="131" t="s">
        <v>19</v>
      </c>
      <c r="F12806" s="131" t="s">
        <v>20</v>
      </c>
      <c r="G12806" s="130" t="s">
        <v>21</v>
      </c>
      <c r="H12806" s="130" t="s">
        <v>22</v>
      </c>
      <c r="I12806" s="130" t="s">
        <v>23</v>
      </c>
      <c r="J12806" s="130" t="s">
        <v>24</v>
      </c>
      <c r="K12806" s="131" t="s">
        <v>25</v>
      </c>
      <c r="L12806" s="131" t="s">
        <v>26</v>
      </c>
      <c r="M12806" s="130" t="s">
        <v>27</v>
      </c>
      <c r="N12806" s="130" t="s">
        <v>28</v>
      </c>
      <c r="O12806" s="130" t="s">
        <v>29</v>
      </c>
      <c r="P12806" s="130" t="s">
        <v>30</v>
      </c>
      <c r="Q12806" s="130" t="s">
        <v>31</v>
      </c>
      <c r="R12806" s="130" t="s">
        <v>32</v>
      </c>
      <c r="S12806" s="130" t="s">
        <v>33</v>
      </c>
    </row>
    <row r="12807" spans="1:19" ht="11.25" thickBot="1" x14ac:dyDescent="0.2">
      <c r="A12807" s="107">
        <v>1</v>
      </c>
      <c r="B12807" s="132">
        <v>0.78353009259259254</v>
      </c>
      <c r="C12807" s="108">
        <v>89017.774999999994</v>
      </c>
      <c r="D12807" s="108">
        <v>26210.476999999999</v>
      </c>
      <c r="E12807" s="145">
        <v>19064.719000000001</v>
      </c>
      <c r="F12807" s="145">
        <v>777276.27</v>
      </c>
      <c r="G12807" s="108">
        <v>22</v>
      </c>
      <c r="H12807" s="108">
        <v>177.001</v>
      </c>
      <c r="I12807" s="108">
        <v>346603.43</v>
      </c>
      <c r="J12807" s="141" t="s">
        <v>10173</v>
      </c>
      <c r="K12807" s="145">
        <v>148178.09</v>
      </c>
      <c r="L12807" s="134" t="s">
        <v>10174</v>
      </c>
      <c r="M12807" s="108">
        <v>886.01900000000001</v>
      </c>
      <c r="N12807" s="108">
        <v>3080.2280000000001</v>
      </c>
      <c r="O12807" s="108">
        <v>7</v>
      </c>
      <c r="P12807" s="108">
        <v>145</v>
      </c>
      <c r="Q12807" s="108">
        <v>418.00400000000002</v>
      </c>
      <c r="R12807" s="108">
        <v>440.005</v>
      </c>
      <c r="S12807" s="108">
        <v>212.001</v>
      </c>
    </row>
    <row r="12808" spans="1:19" ht="11.25" thickBot="1" x14ac:dyDescent="0.2">
      <c r="A12808" s="112"/>
    </row>
    <row r="12809" spans="1:19" ht="11.25" thickBot="1" x14ac:dyDescent="0.2">
      <c r="A12809" s="107">
        <v>2</v>
      </c>
      <c r="B12809" s="132">
        <v>0.78370370370370368</v>
      </c>
      <c r="C12809" s="108">
        <v>89830.251000000004</v>
      </c>
      <c r="D12809" s="108">
        <v>26335.634999999998</v>
      </c>
      <c r="E12809" s="145">
        <v>19116.767</v>
      </c>
      <c r="F12809" s="145">
        <v>779505.27</v>
      </c>
      <c r="G12809" s="108">
        <v>16</v>
      </c>
      <c r="H12809" s="108">
        <v>188.001</v>
      </c>
      <c r="I12809" s="108">
        <v>347770.64</v>
      </c>
      <c r="J12809" s="141" t="s">
        <v>10175</v>
      </c>
      <c r="K12809" s="145">
        <v>150788.73000000001</v>
      </c>
      <c r="L12809" s="134" t="s">
        <v>10176</v>
      </c>
      <c r="M12809" s="108">
        <v>779.01499999999999</v>
      </c>
      <c r="N12809" s="108">
        <v>3153.239</v>
      </c>
      <c r="O12809" s="108">
        <v>1</v>
      </c>
      <c r="P12809" s="108">
        <v>130</v>
      </c>
      <c r="Q12809" s="108">
        <v>389.00400000000002</v>
      </c>
      <c r="R12809" s="108">
        <v>439.005</v>
      </c>
      <c r="S12809" s="108">
        <v>230.001</v>
      </c>
    </row>
    <row r="12810" spans="1:19" ht="11.25" thickBot="1" x14ac:dyDescent="0.2">
      <c r="A12810" s="112"/>
    </row>
    <row r="12811" spans="1:19" ht="11.25" thickBot="1" x14ac:dyDescent="0.2">
      <c r="A12811" s="107">
        <v>3</v>
      </c>
      <c r="B12811" s="132">
        <v>0.78388888888888886</v>
      </c>
      <c r="C12811" s="108">
        <v>90949.089000000007</v>
      </c>
      <c r="D12811" s="108">
        <v>26384.697</v>
      </c>
      <c r="E12811" s="145">
        <v>19482.105</v>
      </c>
      <c r="F12811" s="145">
        <v>779539.52</v>
      </c>
      <c r="G12811" s="108">
        <v>15</v>
      </c>
      <c r="H12811" s="108">
        <v>182.001</v>
      </c>
      <c r="I12811" s="108">
        <v>347831.65</v>
      </c>
      <c r="J12811" s="141" t="s">
        <v>10177</v>
      </c>
      <c r="K12811" s="145">
        <v>152167.70000000001</v>
      </c>
      <c r="L12811" s="134" t="s">
        <v>10178</v>
      </c>
      <c r="M12811" s="108">
        <v>807.01599999999996</v>
      </c>
      <c r="N12811" s="108">
        <v>3048.223</v>
      </c>
      <c r="O12811" s="108">
        <v>4</v>
      </c>
      <c r="P12811" s="108">
        <v>120</v>
      </c>
      <c r="Q12811" s="108">
        <v>384.00400000000002</v>
      </c>
      <c r="R12811" s="108">
        <v>409.00400000000002</v>
      </c>
      <c r="S12811" s="108">
        <v>198.001</v>
      </c>
    </row>
    <row r="12812" spans="1:19" ht="11.25" thickBot="1" x14ac:dyDescent="0.2">
      <c r="A12812" s="112"/>
    </row>
    <row r="12813" spans="1:19" ht="11.25" thickBot="1" x14ac:dyDescent="0.2">
      <c r="A12813" s="135" t="s">
        <v>362</v>
      </c>
      <c r="B12813" s="112"/>
      <c r="C12813" s="136">
        <v>89932.372000000003</v>
      </c>
      <c r="D12813" s="136">
        <v>26310.27</v>
      </c>
      <c r="E12813" s="140">
        <v>19221.197</v>
      </c>
      <c r="F12813" s="140">
        <v>778773.69</v>
      </c>
      <c r="G12813" s="136">
        <v>17.667000000000002</v>
      </c>
      <c r="H12813" s="136">
        <v>182.334</v>
      </c>
      <c r="I12813" s="136">
        <v>347401.9</v>
      </c>
      <c r="J12813" s="141" t="s">
        <v>10179</v>
      </c>
      <c r="K12813" s="140">
        <v>150378.17000000001</v>
      </c>
      <c r="L12813" s="134" t="s">
        <v>10180</v>
      </c>
      <c r="M12813" s="136">
        <v>824.01599999999996</v>
      </c>
      <c r="N12813" s="136">
        <v>3093.8960000000002</v>
      </c>
      <c r="O12813" s="136">
        <v>4</v>
      </c>
      <c r="P12813" s="136">
        <v>131.667</v>
      </c>
      <c r="Q12813" s="136">
        <v>397.00400000000002</v>
      </c>
      <c r="R12813" s="136">
        <v>429.33800000000002</v>
      </c>
      <c r="S12813" s="136">
        <v>213.334</v>
      </c>
    </row>
    <row r="12814" spans="1:19" ht="11.25" thickBot="1" x14ac:dyDescent="0.2">
      <c r="A12814" s="112"/>
    </row>
    <row r="12815" spans="1:19" ht="11.25" thickBot="1" x14ac:dyDescent="0.2">
      <c r="A12815" s="138" t="s">
        <v>364</v>
      </c>
      <c r="B12815" s="112"/>
      <c r="C12815" s="136">
        <v>969.69899999999996</v>
      </c>
      <c r="D12815" s="136">
        <v>89.837000000000003</v>
      </c>
      <c r="E12815" s="140">
        <v>227.447</v>
      </c>
      <c r="F12815" s="140">
        <v>1296.9159999999999</v>
      </c>
      <c r="G12815" s="136">
        <v>3.786</v>
      </c>
      <c r="H12815" s="136">
        <v>5.508</v>
      </c>
      <c r="I12815" s="136">
        <v>692.173</v>
      </c>
      <c r="J12815" s="141" t="s">
        <v>10181</v>
      </c>
      <c r="K12815" s="140">
        <v>2026.24</v>
      </c>
      <c r="L12815" s="134" t="s">
        <v>10182</v>
      </c>
      <c r="M12815" s="136">
        <v>55.491</v>
      </c>
      <c r="N12815" s="136">
        <v>53.826000000000001</v>
      </c>
      <c r="O12815" s="136">
        <v>3</v>
      </c>
      <c r="P12815" s="136">
        <v>12.583</v>
      </c>
      <c r="Q12815" s="136">
        <v>18.358000000000001</v>
      </c>
      <c r="R12815" s="136">
        <v>17.617000000000001</v>
      </c>
      <c r="S12815" s="136">
        <v>16.042000000000002</v>
      </c>
    </row>
    <row r="12816" spans="1:19" ht="11.25" thickBot="1" x14ac:dyDescent="0.2">
      <c r="A12816" s="112"/>
    </row>
    <row r="12817" spans="1:19" ht="11.25" thickBot="1" x14ac:dyDescent="0.2">
      <c r="A12817" s="139" t="s">
        <v>366</v>
      </c>
      <c r="B12817" s="112"/>
      <c r="C12817" s="136">
        <v>1.0780000000000001</v>
      </c>
      <c r="D12817" s="136">
        <v>0.34100000000000003</v>
      </c>
      <c r="E12817" s="140">
        <v>1.1830000000000001</v>
      </c>
      <c r="F12817" s="140">
        <v>0.16700000000000001</v>
      </c>
      <c r="G12817" s="136">
        <v>21.43</v>
      </c>
      <c r="H12817" s="136">
        <v>3.0209999999999999</v>
      </c>
      <c r="I12817" s="136">
        <v>0.19900000000000001</v>
      </c>
      <c r="J12817" s="141" t="s">
        <v>10183</v>
      </c>
      <c r="K12817" s="140">
        <v>1.347</v>
      </c>
      <c r="L12817" s="134" t="s">
        <v>4843</v>
      </c>
      <c r="M12817" s="136">
        <v>6.734</v>
      </c>
      <c r="N12817" s="136">
        <v>1.74</v>
      </c>
      <c r="O12817" s="136">
        <v>75</v>
      </c>
      <c r="P12817" s="136">
        <v>9.5570000000000004</v>
      </c>
      <c r="Q12817" s="136">
        <v>4.6239999999999997</v>
      </c>
      <c r="R12817" s="136">
        <v>4.1029999999999998</v>
      </c>
      <c r="S12817" s="136">
        <v>7.52</v>
      </c>
    </row>
    <row r="12818" spans="1:19" ht="11.25" thickBot="1" x14ac:dyDescent="0.2">
      <c r="A12818" s="112"/>
    </row>
    <row r="12819" spans="1:19" ht="11.25" thickBot="1" x14ac:dyDescent="0.2">
      <c r="A12819" s="106" t="s">
        <v>357</v>
      </c>
      <c r="B12819" s="106" t="s">
        <v>358</v>
      </c>
      <c r="C12819" s="131" t="s">
        <v>34</v>
      </c>
      <c r="D12819" s="131" t="s">
        <v>35</v>
      </c>
      <c r="E12819" s="130" t="s">
        <v>36</v>
      </c>
      <c r="F12819" s="130" t="s">
        <v>37</v>
      </c>
      <c r="G12819" s="130" t="s">
        <v>38</v>
      </c>
      <c r="H12819" s="130" t="s">
        <v>39</v>
      </c>
      <c r="I12819" s="130" t="s">
        <v>40</v>
      </c>
      <c r="J12819" s="130" t="s">
        <v>41</v>
      </c>
      <c r="K12819" s="130" t="s">
        <v>42</v>
      </c>
      <c r="L12819" s="130" t="s">
        <v>43</v>
      </c>
      <c r="M12819" s="130" t="s">
        <v>44</v>
      </c>
      <c r="N12819" s="130" t="s">
        <v>45</v>
      </c>
      <c r="O12819" s="130" t="s">
        <v>46</v>
      </c>
      <c r="P12819" s="130" t="s">
        <v>47</v>
      </c>
      <c r="Q12819" s="130" t="s">
        <v>48</v>
      </c>
      <c r="R12819" s="130" t="s">
        <v>49</v>
      </c>
      <c r="S12819" s="130" t="s">
        <v>50</v>
      </c>
    </row>
    <row r="12820" spans="1:19" ht="11.25" thickBot="1" x14ac:dyDescent="0.2">
      <c r="A12820" s="107">
        <v>1</v>
      </c>
      <c r="B12820" s="132">
        <v>0.78353009259259254</v>
      </c>
      <c r="C12820" s="145">
        <v>341072.26</v>
      </c>
      <c r="D12820" s="134" t="s">
        <v>10184</v>
      </c>
      <c r="E12820" s="108">
        <v>8162.5990000000002</v>
      </c>
      <c r="F12820" s="108">
        <v>560.00800000000004</v>
      </c>
      <c r="G12820" s="108">
        <v>2</v>
      </c>
      <c r="H12820" s="108">
        <v>7442.3289999999997</v>
      </c>
      <c r="I12820" s="108">
        <v>159875.1</v>
      </c>
      <c r="J12820" s="108">
        <v>1037364.6</v>
      </c>
      <c r="K12820" s="108">
        <v>14339.933999999999</v>
      </c>
      <c r="L12820" s="108">
        <v>26866.312000000002</v>
      </c>
      <c r="M12820" s="108">
        <v>4214.4260000000004</v>
      </c>
      <c r="N12820" s="108">
        <v>3045.2220000000002</v>
      </c>
      <c r="O12820" s="108">
        <v>519.00599999999997</v>
      </c>
      <c r="P12820" s="108">
        <v>529.00699999999995</v>
      </c>
      <c r="Q12820" s="108">
        <v>555.00699999999995</v>
      </c>
      <c r="R12820" s="108">
        <v>477.005</v>
      </c>
      <c r="S12820" s="108">
        <v>580.00800000000004</v>
      </c>
    </row>
    <row r="12821" spans="1:19" ht="11.25" thickBot="1" x14ac:dyDescent="0.2">
      <c r="A12821" s="112"/>
    </row>
    <row r="12822" spans="1:19" ht="11.25" thickBot="1" x14ac:dyDescent="0.2">
      <c r="A12822" s="107">
        <v>2</v>
      </c>
      <c r="B12822" s="132">
        <v>0.78370370370370368</v>
      </c>
      <c r="C12822" s="145">
        <v>346018.83</v>
      </c>
      <c r="D12822" s="134" t="s">
        <v>10185</v>
      </c>
      <c r="E12822" s="108">
        <v>8414.6990000000005</v>
      </c>
      <c r="F12822" s="108">
        <v>602.00900000000001</v>
      </c>
      <c r="G12822" s="108">
        <v>2</v>
      </c>
      <c r="H12822" s="108">
        <v>7409.317</v>
      </c>
      <c r="I12822" s="108">
        <v>161943.98000000001</v>
      </c>
      <c r="J12822" s="108">
        <v>1038565.3</v>
      </c>
      <c r="K12822" s="108">
        <v>14481.031000000001</v>
      </c>
      <c r="L12822" s="108">
        <v>26788.212</v>
      </c>
      <c r="M12822" s="108">
        <v>4197.4229999999998</v>
      </c>
      <c r="N12822" s="108">
        <v>3063.2249999999999</v>
      </c>
      <c r="O12822" s="108">
        <v>475.005</v>
      </c>
      <c r="P12822" s="108">
        <v>534.00699999999995</v>
      </c>
      <c r="Q12822" s="108">
        <v>536.00699999999995</v>
      </c>
      <c r="R12822" s="108">
        <v>483.00599999999997</v>
      </c>
      <c r="S12822" s="108">
        <v>621.00900000000001</v>
      </c>
    </row>
    <row r="12823" spans="1:19" ht="11.25" thickBot="1" x14ac:dyDescent="0.2">
      <c r="A12823" s="112"/>
    </row>
    <row r="12824" spans="1:19" ht="11.25" thickBot="1" x14ac:dyDescent="0.2">
      <c r="A12824" s="107">
        <v>3</v>
      </c>
      <c r="B12824" s="132">
        <v>0.78388888888888886</v>
      </c>
      <c r="C12824" s="145">
        <v>348583.05</v>
      </c>
      <c r="D12824" s="134" t="s">
        <v>10186</v>
      </c>
      <c r="E12824" s="108">
        <v>8226.6239999999998</v>
      </c>
      <c r="F12824" s="108">
        <v>590.00800000000004</v>
      </c>
      <c r="G12824" s="108">
        <v>5</v>
      </c>
      <c r="H12824" s="108">
        <v>7563.3729999999996</v>
      </c>
      <c r="I12824" s="108">
        <v>161966.15</v>
      </c>
      <c r="J12824" s="108">
        <v>1037289</v>
      </c>
      <c r="K12824" s="108">
        <v>14470.022999999999</v>
      </c>
      <c r="L12824" s="108">
        <v>27156.687999999998</v>
      </c>
      <c r="M12824" s="108">
        <v>4277.4390000000003</v>
      </c>
      <c r="N12824" s="108">
        <v>3032.221</v>
      </c>
      <c r="O12824" s="108">
        <v>515.00599999999997</v>
      </c>
      <c r="P12824" s="108">
        <v>499.00599999999997</v>
      </c>
      <c r="Q12824" s="108">
        <v>546.00699999999995</v>
      </c>
      <c r="R12824" s="108">
        <v>502.00599999999997</v>
      </c>
      <c r="S12824" s="108">
        <v>588.00800000000004</v>
      </c>
    </row>
    <row r="12825" spans="1:19" ht="11.25" thickBot="1" x14ac:dyDescent="0.2">
      <c r="A12825" s="112"/>
    </row>
    <row r="12826" spans="1:19" ht="11.25" thickBot="1" x14ac:dyDescent="0.2">
      <c r="A12826" s="135" t="s">
        <v>362</v>
      </c>
      <c r="B12826" s="112"/>
      <c r="C12826" s="140">
        <v>345224.71</v>
      </c>
      <c r="D12826" s="134" t="s">
        <v>10187</v>
      </c>
      <c r="E12826" s="136">
        <v>8267.9740000000002</v>
      </c>
      <c r="F12826" s="136">
        <v>584.00800000000004</v>
      </c>
      <c r="G12826" s="136">
        <v>3</v>
      </c>
      <c r="H12826" s="136">
        <v>7471.6729999999998</v>
      </c>
      <c r="I12826" s="136">
        <v>161261.74</v>
      </c>
      <c r="J12826" s="136">
        <v>1037739.6</v>
      </c>
      <c r="K12826" s="136">
        <v>14430.329</v>
      </c>
      <c r="L12826" s="136">
        <v>26937.071</v>
      </c>
      <c r="M12826" s="136">
        <v>4229.7629999999999</v>
      </c>
      <c r="N12826" s="136">
        <v>3046.89</v>
      </c>
      <c r="O12826" s="136">
        <v>503.00599999999997</v>
      </c>
      <c r="P12826" s="136">
        <v>520.673</v>
      </c>
      <c r="Q12826" s="136">
        <v>545.67399999999998</v>
      </c>
      <c r="R12826" s="136">
        <v>487.339</v>
      </c>
      <c r="S12826" s="136">
        <v>596.34199999999998</v>
      </c>
    </row>
    <row r="12827" spans="1:19" ht="11.25" thickBot="1" x14ac:dyDescent="0.2">
      <c r="A12827" s="112"/>
    </row>
    <row r="12828" spans="1:19" ht="11.25" thickBot="1" x14ac:dyDescent="0.2">
      <c r="A12828" s="138" t="s">
        <v>364</v>
      </c>
      <c r="B12828" s="112"/>
      <c r="C12828" s="140">
        <v>3817.8470000000002</v>
      </c>
      <c r="D12828" s="134" t="s">
        <v>10188</v>
      </c>
      <c r="E12828" s="136">
        <v>131.03800000000001</v>
      </c>
      <c r="F12828" s="136">
        <v>21.634</v>
      </c>
      <c r="G12828" s="136">
        <v>1.732</v>
      </c>
      <c r="H12828" s="136">
        <v>81.111000000000004</v>
      </c>
      <c r="I12828" s="136">
        <v>1200.924</v>
      </c>
      <c r="J12828" s="136">
        <v>716.03099999999995</v>
      </c>
      <c r="K12828" s="136">
        <v>78.477999999999994</v>
      </c>
      <c r="L12828" s="136">
        <v>194.16200000000001</v>
      </c>
      <c r="M12828" s="136">
        <v>42.155000000000001</v>
      </c>
      <c r="N12828" s="136">
        <v>15.569000000000001</v>
      </c>
      <c r="O12828" s="136">
        <v>24.332000000000001</v>
      </c>
      <c r="P12828" s="136">
        <v>18.93</v>
      </c>
      <c r="Q12828" s="136">
        <v>9.5050000000000008</v>
      </c>
      <c r="R12828" s="136">
        <v>13.051</v>
      </c>
      <c r="S12828" s="136">
        <v>21.734000000000002</v>
      </c>
    </row>
    <row r="12829" spans="1:19" ht="11.25" thickBot="1" x14ac:dyDescent="0.2">
      <c r="A12829" s="112"/>
    </row>
    <row r="12830" spans="1:19" ht="11.25" thickBot="1" x14ac:dyDescent="0.2">
      <c r="A12830" s="139" t="s">
        <v>366</v>
      </c>
      <c r="B12830" s="112"/>
      <c r="C12830" s="140">
        <v>1.1060000000000001</v>
      </c>
      <c r="D12830" s="134" t="s">
        <v>4849</v>
      </c>
      <c r="E12830" s="136">
        <v>1.585</v>
      </c>
      <c r="F12830" s="136">
        <v>3.7040000000000002</v>
      </c>
      <c r="G12830" s="136">
        <v>57.734999999999999</v>
      </c>
      <c r="H12830" s="136">
        <v>1.0860000000000001</v>
      </c>
      <c r="I12830" s="136">
        <v>0.745</v>
      </c>
      <c r="J12830" s="136">
        <v>6.9000000000000006E-2</v>
      </c>
      <c r="K12830" s="136">
        <v>0.54400000000000004</v>
      </c>
      <c r="L12830" s="136">
        <v>0.72099999999999997</v>
      </c>
      <c r="M12830" s="136">
        <v>0.997</v>
      </c>
      <c r="N12830" s="136">
        <v>0.51100000000000001</v>
      </c>
      <c r="O12830" s="136">
        <v>4.8369999999999997</v>
      </c>
      <c r="P12830" s="136">
        <v>3.6360000000000001</v>
      </c>
      <c r="Q12830" s="136">
        <v>1.742</v>
      </c>
      <c r="R12830" s="136">
        <v>2.6779999999999999</v>
      </c>
      <c r="S12830" s="136">
        <v>3.645</v>
      </c>
    </row>
    <row r="12831" spans="1:19" ht="11.25" thickBot="1" x14ac:dyDescent="0.2">
      <c r="A12831" s="112"/>
    </row>
    <row r="12832" spans="1:19" ht="11.25" thickBot="1" x14ac:dyDescent="0.2">
      <c r="A12832" s="106" t="s">
        <v>357</v>
      </c>
      <c r="B12832" s="106" t="s">
        <v>358</v>
      </c>
      <c r="C12832" s="130" t="s">
        <v>51</v>
      </c>
      <c r="D12832" s="130" t="s">
        <v>52</v>
      </c>
      <c r="E12832" s="130" t="s">
        <v>53</v>
      </c>
      <c r="F12832" s="130" t="s">
        <v>54</v>
      </c>
      <c r="G12832" s="130" t="s">
        <v>55</v>
      </c>
      <c r="H12832" s="130" t="s">
        <v>56</v>
      </c>
      <c r="I12832" s="130" t="s">
        <v>57</v>
      </c>
      <c r="J12832" s="130" t="s">
        <v>58</v>
      </c>
      <c r="K12832" s="130" t="s">
        <v>59</v>
      </c>
      <c r="L12832" s="130" t="s">
        <v>60</v>
      </c>
      <c r="M12832" s="130" t="s">
        <v>61</v>
      </c>
      <c r="N12832" s="130" t="s">
        <v>62</v>
      </c>
      <c r="O12832" s="130" t="s">
        <v>63</v>
      </c>
      <c r="P12832" s="130" t="s">
        <v>64</v>
      </c>
      <c r="Q12832" s="131" t="s">
        <v>65</v>
      </c>
      <c r="R12832" s="131" t="s">
        <v>66</v>
      </c>
      <c r="S12832" s="130" t="s">
        <v>67</v>
      </c>
    </row>
    <row r="12833" spans="1:19" ht="11.25" thickBot="1" x14ac:dyDescent="0.2">
      <c r="A12833" s="107">
        <v>1</v>
      </c>
      <c r="B12833" s="132">
        <v>0.78353009259259254</v>
      </c>
      <c r="C12833" s="108">
        <v>461.005</v>
      </c>
      <c r="D12833" s="108">
        <v>401.00400000000002</v>
      </c>
      <c r="E12833" s="108">
        <v>177.001</v>
      </c>
      <c r="F12833" s="108">
        <v>279.00200000000001</v>
      </c>
      <c r="G12833" s="108">
        <v>156.001</v>
      </c>
      <c r="H12833" s="108">
        <v>218.001</v>
      </c>
      <c r="I12833" s="108">
        <v>1399.047</v>
      </c>
      <c r="J12833" s="108">
        <v>6376.9759999999997</v>
      </c>
      <c r="K12833" s="108">
        <v>9211.0360000000001</v>
      </c>
      <c r="L12833" s="108">
        <v>7</v>
      </c>
      <c r="M12833" s="108">
        <v>5</v>
      </c>
      <c r="N12833" s="108">
        <v>687.01099999999997</v>
      </c>
      <c r="O12833" s="108">
        <v>312.00200000000001</v>
      </c>
      <c r="P12833" s="108">
        <v>899045.04</v>
      </c>
      <c r="Q12833" s="145">
        <v>1604801</v>
      </c>
      <c r="R12833" s="134" t="s">
        <v>10189</v>
      </c>
      <c r="S12833" s="108">
        <v>4382.4610000000002</v>
      </c>
    </row>
    <row r="12834" spans="1:19" ht="11.25" thickBot="1" x14ac:dyDescent="0.2">
      <c r="A12834" s="112"/>
    </row>
    <row r="12835" spans="1:19" ht="11.25" thickBot="1" x14ac:dyDescent="0.2">
      <c r="A12835" s="107">
        <v>2</v>
      </c>
      <c r="B12835" s="132">
        <v>0.78370370370370368</v>
      </c>
      <c r="C12835" s="108">
        <v>452.005</v>
      </c>
      <c r="D12835" s="108">
        <v>393.00400000000002</v>
      </c>
      <c r="E12835" s="108">
        <v>179.001</v>
      </c>
      <c r="F12835" s="108">
        <v>238.001</v>
      </c>
      <c r="G12835" s="108">
        <v>154.001</v>
      </c>
      <c r="H12835" s="108">
        <v>206.001</v>
      </c>
      <c r="I12835" s="108">
        <v>1297.04</v>
      </c>
      <c r="J12835" s="108">
        <v>6546.0280000000002</v>
      </c>
      <c r="K12835" s="108">
        <v>9362.1029999999992</v>
      </c>
      <c r="L12835" s="108">
        <v>5</v>
      </c>
      <c r="M12835" s="108">
        <v>10</v>
      </c>
      <c r="N12835" s="108">
        <v>748.01300000000003</v>
      </c>
      <c r="O12835" s="108">
        <v>342.00299999999999</v>
      </c>
      <c r="P12835" s="108">
        <v>899871.6</v>
      </c>
      <c r="Q12835" s="145">
        <v>1633672.6</v>
      </c>
      <c r="R12835" s="134" t="s">
        <v>10190</v>
      </c>
      <c r="S12835" s="108">
        <v>4528.4920000000002</v>
      </c>
    </row>
    <row r="12836" spans="1:19" ht="11.25" thickBot="1" x14ac:dyDescent="0.2">
      <c r="A12836" s="112"/>
    </row>
    <row r="12837" spans="1:19" ht="11.25" thickBot="1" x14ac:dyDescent="0.2">
      <c r="A12837" s="107">
        <v>3</v>
      </c>
      <c r="B12837" s="132">
        <v>0.78388888888888886</v>
      </c>
      <c r="C12837" s="108">
        <v>484.00599999999997</v>
      </c>
      <c r="D12837" s="108">
        <v>400.00400000000002</v>
      </c>
      <c r="E12837" s="108">
        <v>179.001</v>
      </c>
      <c r="F12837" s="108">
        <v>226.001</v>
      </c>
      <c r="G12837" s="108">
        <v>140</v>
      </c>
      <c r="H12837" s="108">
        <v>236.001</v>
      </c>
      <c r="I12837" s="108">
        <v>1510.0550000000001</v>
      </c>
      <c r="J12837" s="108">
        <v>6296.9520000000002</v>
      </c>
      <c r="K12837" s="108">
        <v>9335.0910000000003</v>
      </c>
      <c r="L12837" s="108">
        <v>9</v>
      </c>
      <c r="M12837" s="108">
        <v>8</v>
      </c>
      <c r="N12837" s="108">
        <v>758.01400000000001</v>
      </c>
      <c r="O12837" s="108">
        <v>337.00299999999999</v>
      </c>
      <c r="P12837" s="108">
        <v>899887.26</v>
      </c>
      <c r="Q12837" s="145">
        <v>1650261.7</v>
      </c>
      <c r="R12837" s="134" t="s">
        <v>10191</v>
      </c>
      <c r="S12837" s="108">
        <v>4631.5150000000003</v>
      </c>
    </row>
    <row r="12838" spans="1:19" ht="11.25" thickBot="1" x14ac:dyDescent="0.2">
      <c r="A12838" s="112"/>
    </row>
    <row r="12839" spans="1:19" ht="11.25" thickBot="1" x14ac:dyDescent="0.2">
      <c r="A12839" s="135" t="s">
        <v>362</v>
      </c>
      <c r="B12839" s="112"/>
      <c r="C12839" s="136">
        <v>465.67200000000003</v>
      </c>
      <c r="D12839" s="136">
        <v>398.00400000000002</v>
      </c>
      <c r="E12839" s="136">
        <v>178.334</v>
      </c>
      <c r="F12839" s="136">
        <v>247.66800000000001</v>
      </c>
      <c r="G12839" s="136">
        <v>150.001</v>
      </c>
      <c r="H12839" s="136">
        <v>220.001</v>
      </c>
      <c r="I12839" s="136">
        <v>1402.047</v>
      </c>
      <c r="J12839" s="136">
        <v>6406.652</v>
      </c>
      <c r="K12839" s="136">
        <v>9302.7430000000004</v>
      </c>
      <c r="L12839" s="136">
        <v>7</v>
      </c>
      <c r="M12839" s="136">
        <v>7.6669999999999998</v>
      </c>
      <c r="N12839" s="136">
        <v>731.01300000000003</v>
      </c>
      <c r="O12839" s="136">
        <v>330.33600000000001</v>
      </c>
      <c r="P12839" s="136">
        <v>899601.3</v>
      </c>
      <c r="Q12839" s="140">
        <v>1629578.4</v>
      </c>
      <c r="R12839" s="134" t="s">
        <v>10192</v>
      </c>
      <c r="S12839" s="136">
        <v>4514.1559999999999</v>
      </c>
    </row>
    <row r="12840" spans="1:19" ht="11.25" thickBot="1" x14ac:dyDescent="0.2">
      <c r="A12840" s="112"/>
    </row>
    <row r="12841" spans="1:19" ht="11.25" thickBot="1" x14ac:dyDescent="0.2">
      <c r="A12841" s="138" t="s">
        <v>364</v>
      </c>
      <c r="B12841" s="112"/>
      <c r="C12841" s="136">
        <v>16.503</v>
      </c>
      <c r="D12841" s="136">
        <v>4.359</v>
      </c>
      <c r="E12841" s="136">
        <v>1.155</v>
      </c>
      <c r="F12841" s="136">
        <v>27.791</v>
      </c>
      <c r="G12841" s="136">
        <v>8.718</v>
      </c>
      <c r="H12841" s="136">
        <v>15.1</v>
      </c>
      <c r="I12841" s="136">
        <v>106.539</v>
      </c>
      <c r="J12841" s="136">
        <v>127.163</v>
      </c>
      <c r="K12841" s="136">
        <v>80.561000000000007</v>
      </c>
      <c r="L12841" s="136">
        <v>2</v>
      </c>
      <c r="M12841" s="136">
        <v>2.5169999999999999</v>
      </c>
      <c r="N12841" s="136">
        <v>38.433</v>
      </c>
      <c r="O12841" s="136">
        <v>16.073</v>
      </c>
      <c r="P12841" s="136">
        <v>481.79899999999998</v>
      </c>
      <c r="Q12841" s="140">
        <v>23005.228999999999</v>
      </c>
      <c r="R12841" s="134" t="s">
        <v>10193</v>
      </c>
      <c r="S12841" s="136">
        <v>125.14400000000001</v>
      </c>
    </row>
    <row r="12842" spans="1:19" ht="11.25" thickBot="1" x14ac:dyDescent="0.2">
      <c r="A12842" s="112"/>
    </row>
    <row r="12843" spans="1:19" ht="11.25" thickBot="1" x14ac:dyDescent="0.2">
      <c r="A12843" s="139" t="s">
        <v>366</v>
      </c>
      <c r="B12843" s="112"/>
      <c r="C12843" s="136">
        <v>3.544</v>
      </c>
      <c r="D12843" s="136">
        <v>1.095</v>
      </c>
      <c r="E12843" s="136">
        <v>0.64700000000000002</v>
      </c>
      <c r="F12843" s="136">
        <v>11.221</v>
      </c>
      <c r="G12843" s="136">
        <v>5.8120000000000003</v>
      </c>
      <c r="H12843" s="136">
        <v>6.8639999999999999</v>
      </c>
      <c r="I12843" s="136">
        <v>7.5990000000000002</v>
      </c>
      <c r="J12843" s="136">
        <v>1.9850000000000001</v>
      </c>
      <c r="K12843" s="136">
        <v>0.86599999999999999</v>
      </c>
      <c r="L12843" s="136">
        <v>28.571000000000002</v>
      </c>
      <c r="M12843" s="136">
        <v>32.825000000000003</v>
      </c>
      <c r="N12843" s="136">
        <v>5.258</v>
      </c>
      <c r="O12843" s="136">
        <v>4.8659999999999997</v>
      </c>
      <c r="P12843" s="136">
        <v>5.3999999999999999E-2</v>
      </c>
      <c r="Q12843" s="140">
        <v>1.4119999999999999</v>
      </c>
      <c r="R12843" s="134" t="s">
        <v>1094</v>
      </c>
      <c r="S12843" s="136">
        <v>2.7719999999999998</v>
      </c>
    </row>
    <row r="12844" spans="1:19" ht="11.25" thickBot="1" x14ac:dyDescent="0.2">
      <c r="A12844" s="112"/>
    </row>
    <row r="12845" spans="1:19" ht="11.25" thickBot="1" x14ac:dyDescent="0.2">
      <c r="A12845" s="106" t="s">
        <v>357</v>
      </c>
      <c r="B12845" s="106" t="s">
        <v>358</v>
      </c>
      <c r="C12845" s="130" t="s">
        <v>68</v>
      </c>
    </row>
    <row r="12846" spans="1:19" ht="11.25" thickBot="1" x14ac:dyDescent="0.2">
      <c r="A12846" s="107">
        <v>1</v>
      </c>
      <c r="B12846" s="132">
        <v>0.78353009259259254</v>
      </c>
      <c r="C12846" s="108">
        <v>851.01700000000005</v>
      </c>
    </row>
    <row r="12847" spans="1:19" ht="11.25" thickBot="1" x14ac:dyDescent="0.2">
      <c r="A12847" s="112"/>
    </row>
    <row r="12848" spans="1:19" ht="11.25" thickBot="1" x14ac:dyDescent="0.2">
      <c r="A12848" s="107">
        <v>2</v>
      </c>
      <c r="B12848" s="132">
        <v>0.78370370370370368</v>
      </c>
      <c r="C12848" s="108">
        <v>872.01800000000003</v>
      </c>
    </row>
    <row r="12849" spans="1:19" ht="11.25" thickBot="1" x14ac:dyDescent="0.2">
      <c r="A12849" s="112"/>
    </row>
    <row r="12850" spans="1:19" ht="11.25" thickBot="1" x14ac:dyDescent="0.2">
      <c r="A12850" s="107">
        <v>3</v>
      </c>
      <c r="B12850" s="132">
        <v>0.78388888888888886</v>
      </c>
      <c r="C12850" s="108">
        <v>777.01400000000001</v>
      </c>
    </row>
    <row r="12851" spans="1:19" ht="11.25" thickBot="1" x14ac:dyDescent="0.2">
      <c r="A12851" s="112"/>
    </row>
    <row r="12852" spans="1:19" ht="11.25" thickBot="1" x14ac:dyDescent="0.2">
      <c r="A12852" s="135" t="s">
        <v>362</v>
      </c>
      <c r="B12852" s="112"/>
      <c r="C12852" s="136">
        <v>833.35</v>
      </c>
    </row>
    <row r="12853" spans="1:19" ht="11.25" thickBot="1" x14ac:dyDescent="0.2">
      <c r="A12853" s="112"/>
    </row>
    <row r="12854" spans="1:19" ht="11.25" thickBot="1" x14ac:dyDescent="0.2">
      <c r="A12854" s="138" t="s">
        <v>364</v>
      </c>
      <c r="B12854" s="112"/>
      <c r="C12854" s="136">
        <v>49.905000000000001</v>
      </c>
    </row>
    <row r="12855" spans="1:19" ht="11.25" thickBot="1" x14ac:dyDescent="0.2">
      <c r="A12855" s="112"/>
    </row>
    <row r="12856" spans="1:19" ht="11.25" thickBot="1" x14ac:dyDescent="0.2">
      <c r="A12856" s="139" t="s">
        <v>366</v>
      </c>
      <c r="B12856" s="112"/>
      <c r="C12856" s="136">
        <v>5.9889999999999999</v>
      </c>
    </row>
    <row r="12857" spans="1:19" ht="10.5" x14ac:dyDescent="0.15">
      <c r="A12857" s="112"/>
    </row>
    <row r="12858" spans="1:19" x14ac:dyDescent="0.15">
      <c r="A12858" s="129"/>
      <c r="B12858" s="86" t="s">
        <v>4854</v>
      </c>
    </row>
    <row r="12859" spans="1:19" ht="9.75" thickBot="1" x14ac:dyDescent="0.2">
      <c r="A12859" s="81" t="s">
        <v>5871</v>
      </c>
    </row>
    <row r="12860" spans="1:19" ht="11.25" thickBot="1" x14ac:dyDescent="0.2">
      <c r="A12860" s="106" t="s">
        <v>357</v>
      </c>
      <c r="B12860" s="106" t="s">
        <v>358</v>
      </c>
      <c r="C12860" s="130" t="s">
        <v>0</v>
      </c>
      <c r="D12860" s="130" t="s">
        <v>1</v>
      </c>
      <c r="E12860" s="130" t="s">
        <v>2</v>
      </c>
      <c r="F12860" s="130" t="s">
        <v>3</v>
      </c>
      <c r="G12860" s="130" t="s">
        <v>4</v>
      </c>
      <c r="H12860" s="130" t="s">
        <v>5</v>
      </c>
      <c r="I12860" s="131" t="s">
        <v>6</v>
      </c>
      <c r="J12860" s="131" t="s">
        <v>7</v>
      </c>
      <c r="K12860" s="130" t="s">
        <v>8</v>
      </c>
      <c r="L12860" s="130" t="s">
        <v>9</v>
      </c>
      <c r="M12860" s="130" t="s">
        <v>10</v>
      </c>
      <c r="N12860" s="130" t="s">
        <v>11</v>
      </c>
      <c r="O12860" s="130" t="s">
        <v>12</v>
      </c>
      <c r="P12860" s="130" t="s">
        <v>13</v>
      </c>
      <c r="Q12860" s="130" t="s">
        <v>14</v>
      </c>
      <c r="R12860" s="130" t="s">
        <v>15</v>
      </c>
      <c r="S12860" s="130" t="s">
        <v>16</v>
      </c>
    </row>
    <row r="12861" spans="1:19" ht="11.25" thickBot="1" x14ac:dyDescent="0.2">
      <c r="A12861" s="107">
        <v>1</v>
      </c>
      <c r="B12861" s="132">
        <v>0.78868055555555561</v>
      </c>
      <c r="C12861" s="141" t="s">
        <v>10194</v>
      </c>
      <c r="D12861" s="141" t="s">
        <v>10195</v>
      </c>
      <c r="E12861" s="141" t="s">
        <v>10196</v>
      </c>
      <c r="F12861" s="141" t="s">
        <v>10197</v>
      </c>
      <c r="G12861" s="141" t="s">
        <v>10198</v>
      </c>
      <c r="H12861" s="141" t="s">
        <v>10199</v>
      </c>
      <c r="I12861" s="145">
        <v>15713.924000000001</v>
      </c>
      <c r="J12861" s="134" t="s">
        <v>10200</v>
      </c>
      <c r="K12861" s="141" t="s">
        <v>10201</v>
      </c>
      <c r="L12861" s="108">
        <v>406.00400000000002</v>
      </c>
      <c r="M12861" s="108">
        <v>27263.828000000001</v>
      </c>
      <c r="N12861" s="108">
        <v>34786.017</v>
      </c>
      <c r="O12861" s="141" t="s">
        <v>10202</v>
      </c>
      <c r="P12861" s="108">
        <v>353246.62</v>
      </c>
      <c r="Q12861" s="108">
        <v>7706.4250000000002</v>
      </c>
      <c r="R12861" s="108">
        <v>19888.489000000001</v>
      </c>
      <c r="S12861" s="108">
        <v>125061.24</v>
      </c>
    </row>
    <row r="12862" spans="1:19" ht="11.25" thickBot="1" x14ac:dyDescent="0.2">
      <c r="A12862" s="112"/>
    </row>
    <row r="12863" spans="1:19" ht="11.25" thickBot="1" x14ac:dyDescent="0.2">
      <c r="A12863" s="107">
        <v>2</v>
      </c>
      <c r="B12863" s="132">
        <v>0.78885416666666675</v>
      </c>
      <c r="C12863" s="141" t="s">
        <v>10203</v>
      </c>
      <c r="D12863" s="141" t="s">
        <v>10204</v>
      </c>
      <c r="E12863" s="141" t="s">
        <v>10205</v>
      </c>
      <c r="F12863" s="141" t="s">
        <v>10206</v>
      </c>
      <c r="G12863" s="141" t="s">
        <v>10207</v>
      </c>
      <c r="H12863" s="141" t="s">
        <v>10208</v>
      </c>
      <c r="I12863" s="145">
        <v>16394.448</v>
      </c>
      <c r="J12863" s="134" t="s">
        <v>10209</v>
      </c>
      <c r="K12863" s="141" t="s">
        <v>10210</v>
      </c>
      <c r="L12863" s="108">
        <v>366.00299999999999</v>
      </c>
      <c r="M12863" s="108">
        <v>27093.606</v>
      </c>
      <c r="N12863" s="108">
        <v>34927.252999999997</v>
      </c>
      <c r="O12863" s="141" t="s">
        <v>10211</v>
      </c>
      <c r="P12863" s="108">
        <v>358638.58</v>
      </c>
      <c r="Q12863" s="108">
        <v>7965.5230000000001</v>
      </c>
      <c r="R12863" s="108">
        <v>20168.758000000002</v>
      </c>
      <c r="S12863" s="108">
        <v>126607.54</v>
      </c>
    </row>
    <row r="12864" spans="1:19" ht="11.25" thickBot="1" x14ac:dyDescent="0.2">
      <c r="A12864" s="112"/>
    </row>
    <row r="12865" spans="1:19" ht="11.25" thickBot="1" x14ac:dyDescent="0.2">
      <c r="A12865" s="107">
        <v>3</v>
      </c>
      <c r="B12865" s="132">
        <v>0.78903935185185192</v>
      </c>
      <c r="C12865" s="141" t="s">
        <v>10212</v>
      </c>
      <c r="D12865" s="141" t="s">
        <v>10213</v>
      </c>
      <c r="E12865" s="141" t="s">
        <v>10214</v>
      </c>
      <c r="F12865" s="141" t="s">
        <v>10215</v>
      </c>
      <c r="G12865" s="141" t="s">
        <v>10216</v>
      </c>
      <c r="H12865" s="141" t="s">
        <v>10217</v>
      </c>
      <c r="I12865" s="145">
        <v>16167.271000000001</v>
      </c>
      <c r="J12865" s="134" t="s">
        <v>10218</v>
      </c>
      <c r="K12865" s="141" t="s">
        <v>10219</v>
      </c>
      <c r="L12865" s="108">
        <v>367.00299999999999</v>
      </c>
      <c r="M12865" s="108">
        <v>27235.791000000001</v>
      </c>
      <c r="N12865" s="108">
        <v>35326.925999999999</v>
      </c>
      <c r="O12865" s="141" t="s">
        <v>10220</v>
      </c>
      <c r="P12865" s="108">
        <v>361241.98</v>
      </c>
      <c r="Q12865" s="108">
        <v>7832.4719999999998</v>
      </c>
      <c r="R12865" s="108">
        <v>20354.938999999998</v>
      </c>
      <c r="S12865" s="108">
        <v>126523.03</v>
      </c>
    </row>
    <row r="12866" spans="1:19" ht="11.25" thickBot="1" x14ac:dyDescent="0.2">
      <c r="A12866" s="112"/>
    </row>
    <row r="12867" spans="1:19" ht="11.25" thickBot="1" x14ac:dyDescent="0.2">
      <c r="A12867" s="135" t="s">
        <v>362</v>
      </c>
      <c r="B12867" s="112"/>
      <c r="C12867" s="141" t="s">
        <v>10221</v>
      </c>
      <c r="D12867" s="141" t="s">
        <v>10222</v>
      </c>
      <c r="E12867" s="141" t="s">
        <v>10223</v>
      </c>
      <c r="F12867" s="141" t="s">
        <v>10224</v>
      </c>
      <c r="G12867" s="141" t="s">
        <v>10225</v>
      </c>
      <c r="H12867" s="141" t="s">
        <v>10226</v>
      </c>
      <c r="I12867" s="140">
        <v>16091.880999999999</v>
      </c>
      <c r="J12867" s="134" t="s">
        <v>10227</v>
      </c>
      <c r="K12867" s="141" t="s">
        <v>10228</v>
      </c>
      <c r="L12867" s="136">
        <v>379.67</v>
      </c>
      <c r="M12867" s="136">
        <v>27197.741999999998</v>
      </c>
      <c r="N12867" s="136">
        <v>35013.398999999998</v>
      </c>
      <c r="O12867" s="141" t="s">
        <v>10229</v>
      </c>
      <c r="P12867" s="136">
        <v>357709.06</v>
      </c>
      <c r="Q12867" s="136">
        <v>7834.8059999999996</v>
      </c>
      <c r="R12867" s="136">
        <v>20137.395</v>
      </c>
      <c r="S12867" s="136">
        <v>126063.94</v>
      </c>
    </row>
    <row r="12868" spans="1:19" ht="11.25" thickBot="1" x14ac:dyDescent="0.2">
      <c r="A12868" s="112"/>
    </row>
    <row r="12869" spans="1:19" ht="11.25" thickBot="1" x14ac:dyDescent="0.2">
      <c r="A12869" s="138" t="s">
        <v>364</v>
      </c>
      <c r="B12869" s="112"/>
      <c r="C12869" s="141" t="s">
        <v>10230</v>
      </c>
      <c r="D12869" s="141" t="s">
        <v>10231</v>
      </c>
      <c r="E12869" s="141" t="s">
        <v>10232</v>
      </c>
      <c r="F12869" s="141" t="s">
        <v>10233</v>
      </c>
      <c r="G12869" s="141" t="s">
        <v>10234</v>
      </c>
      <c r="H12869" s="141" t="s">
        <v>10235</v>
      </c>
      <c r="I12869" s="140">
        <v>346.46899999999999</v>
      </c>
      <c r="J12869" s="134" t="s">
        <v>10236</v>
      </c>
      <c r="K12869" s="141" t="s">
        <v>10237</v>
      </c>
      <c r="L12869" s="136">
        <v>22.811</v>
      </c>
      <c r="M12869" s="136">
        <v>91.266999999999996</v>
      </c>
      <c r="N12869" s="136">
        <v>280.55599999999998</v>
      </c>
      <c r="O12869" s="141" t="s">
        <v>10238</v>
      </c>
      <c r="P12869" s="136">
        <v>4077.9209999999998</v>
      </c>
      <c r="Q12869" s="136">
        <v>129.56399999999999</v>
      </c>
      <c r="R12869" s="136">
        <v>234.80099999999999</v>
      </c>
      <c r="S12869" s="136">
        <v>869.38699999999994</v>
      </c>
    </row>
    <row r="12870" spans="1:19" ht="11.25" thickBot="1" x14ac:dyDescent="0.2">
      <c r="A12870" s="112"/>
    </row>
    <row r="12871" spans="1:19" ht="11.25" thickBot="1" x14ac:dyDescent="0.2">
      <c r="A12871" s="139" t="s">
        <v>366</v>
      </c>
      <c r="B12871" s="112"/>
      <c r="C12871" s="141" t="s">
        <v>10239</v>
      </c>
      <c r="D12871" s="141" t="s">
        <v>10240</v>
      </c>
      <c r="E12871" s="141" t="s">
        <v>10241</v>
      </c>
      <c r="F12871" s="141" t="s">
        <v>2207</v>
      </c>
      <c r="G12871" s="141" t="s">
        <v>10242</v>
      </c>
      <c r="H12871" s="141" t="s">
        <v>10243</v>
      </c>
      <c r="I12871" s="140">
        <v>2.153</v>
      </c>
      <c r="J12871" s="134" t="s">
        <v>4896</v>
      </c>
      <c r="K12871" s="141" t="s">
        <v>622</v>
      </c>
      <c r="L12871" s="136">
        <v>6.008</v>
      </c>
      <c r="M12871" s="136">
        <v>0.33600000000000002</v>
      </c>
      <c r="N12871" s="136">
        <v>0.80100000000000005</v>
      </c>
      <c r="O12871" s="141" t="s">
        <v>4486</v>
      </c>
      <c r="P12871" s="136">
        <v>1.1399999999999999</v>
      </c>
      <c r="Q12871" s="136">
        <v>1.6539999999999999</v>
      </c>
      <c r="R12871" s="136">
        <v>1.1659999999999999</v>
      </c>
      <c r="S12871" s="136">
        <v>0.69</v>
      </c>
    </row>
    <row r="12872" spans="1:19" ht="11.25" thickBot="1" x14ac:dyDescent="0.2">
      <c r="A12872" s="112"/>
    </row>
    <row r="12873" spans="1:19" ht="11.25" thickBot="1" x14ac:dyDescent="0.2">
      <c r="A12873" s="106" t="s">
        <v>357</v>
      </c>
      <c r="B12873" s="106" t="s">
        <v>358</v>
      </c>
      <c r="C12873" s="130" t="s">
        <v>17</v>
      </c>
      <c r="D12873" s="130" t="s">
        <v>18</v>
      </c>
      <c r="E12873" s="131" t="s">
        <v>19</v>
      </c>
      <c r="F12873" s="131" t="s">
        <v>20</v>
      </c>
      <c r="G12873" s="130" t="s">
        <v>21</v>
      </c>
      <c r="H12873" s="130" t="s">
        <v>22</v>
      </c>
      <c r="I12873" s="130" t="s">
        <v>23</v>
      </c>
      <c r="J12873" s="130" t="s">
        <v>24</v>
      </c>
      <c r="K12873" s="131" t="s">
        <v>25</v>
      </c>
      <c r="L12873" s="131" t="s">
        <v>26</v>
      </c>
      <c r="M12873" s="130" t="s">
        <v>27</v>
      </c>
      <c r="N12873" s="130" t="s">
        <v>28</v>
      </c>
      <c r="O12873" s="130" t="s">
        <v>29</v>
      </c>
      <c r="P12873" s="130" t="s">
        <v>30</v>
      </c>
      <c r="Q12873" s="130" t="s">
        <v>31</v>
      </c>
      <c r="R12873" s="130" t="s">
        <v>32</v>
      </c>
      <c r="S12873" s="130" t="s">
        <v>33</v>
      </c>
    </row>
    <row r="12874" spans="1:19" ht="11.25" thickBot="1" x14ac:dyDescent="0.2">
      <c r="A12874" s="107">
        <v>1</v>
      </c>
      <c r="B12874" s="132">
        <v>0.78868055555555561</v>
      </c>
      <c r="C12874" s="108">
        <v>69041.210999999996</v>
      </c>
      <c r="D12874" s="108">
        <v>11690.279</v>
      </c>
      <c r="E12874" s="145">
        <v>19127.776999999998</v>
      </c>
      <c r="F12874" s="145">
        <v>781139.82</v>
      </c>
      <c r="G12874" s="108">
        <v>20</v>
      </c>
      <c r="H12874" s="108">
        <v>19</v>
      </c>
      <c r="I12874" s="108">
        <v>532656.4</v>
      </c>
      <c r="J12874" s="141" t="s">
        <v>10244</v>
      </c>
      <c r="K12874" s="145">
        <v>148729</v>
      </c>
      <c r="L12874" s="134" t="s">
        <v>10245</v>
      </c>
      <c r="M12874" s="108">
        <v>2166.1129999999998</v>
      </c>
      <c r="N12874" s="108">
        <v>1834.0809999999999</v>
      </c>
      <c r="O12874" s="108">
        <v>8</v>
      </c>
      <c r="P12874" s="108">
        <v>66</v>
      </c>
      <c r="Q12874" s="108">
        <v>331.00299999999999</v>
      </c>
      <c r="R12874" s="108">
        <v>545.00699999999995</v>
      </c>
      <c r="S12874" s="108">
        <v>262.00200000000001</v>
      </c>
    </row>
    <row r="12875" spans="1:19" ht="11.25" thickBot="1" x14ac:dyDescent="0.2">
      <c r="A12875" s="112"/>
    </row>
    <row r="12876" spans="1:19" ht="11.25" thickBot="1" x14ac:dyDescent="0.2">
      <c r="A12876" s="107">
        <v>2</v>
      </c>
      <c r="B12876" s="132">
        <v>0.78885416666666675</v>
      </c>
      <c r="C12876" s="108">
        <v>70569.319000000003</v>
      </c>
      <c r="D12876" s="108">
        <v>11724.298000000001</v>
      </c>
      <c r="E12876" s="145">
        <v>19456.080999999998</v>
      </c>
      <c r="F12876" s="145">
        <v>786389.89</v>
      </c>
      <c r="G12876" s="108">
        <v>23</v>
      </c>
      <c r="H12876" s="108">
        <v>30</v>
      </c>
      <c r="I12876" s="108">
        <v>535088.55000000005</v>
      </c>
      <c r="J12876" s="141" t="s">
        <v>10246</v>
      </c>
      <c r="K12876" s="145">
        <v>152493.06</v>
      </c>
      <c r="L12876" s="134" t="s">
        <v>10247</v>
      </c>
      <c r="M12876" s="108">
        <v>1937.09</v>
      </c>
      <c r="N12876" s="108">
        <v>1890.086</v>
      </c>
      <c r="O12876" s="108">
        <v>6</v>
      </c>
      <c r="P12876" s="108">
        <v>87</v>
      </c>
      <c r="Q12876" s="108">
        <v>331.00299999999999</v>
      </c>
      <c r="R12876" s="108">
        <v>560.00800000000004</v>
      </c>
      <c r="S12876" s="108">
        <v>269.00200000000001</v>
      </c>
    </row>
    <row r="12877" spans="1:19" ht="11.25" thickBot="1" x14ac:dyDescent="0.2">
      <c r="A12877" s="112"/>
    </row>
    <row r="12878" spans="1:19" ht="11.25" thickBot="1" x14ac:dyDescent="0.2">
      <c r="A12878" s="107">
        <v>3</v>
      </c>
      <c r="B12878" s="132">
        <v>0.78903935185185192</v>
      </c>
      <c r="C12878" s="108">
        <v>69920.134999999995</v>
      </c>
      <c r="D12878" s="108">
        <v>12068.495000000001</v>
      </c>
      <c r="E12878" s="145">
        <v>19709.319</v>
      </c>
      <c r="F12878" s="145">
        <v>786306.84</v>
      </c>
      <c r="G12878" s="108">
        <v>24</v>
      </c>
      <c r="H12878" s="108">
        <v>29</v>
      </c>
      <c r="I12878" s="108">
        <v>536159.56000000006</v>
      </c>
      <c r="J12878" s="141" t="s">
        <v>10248</v>
      </c>
      <c r="K12878" s="145">
        <v>151712.4</v>
      </c>
      <c r="L12878" s="134" t="s">
        <v>10249</v>
      </c>
      <c r="M12878" s="108">
        <v>2160.1120000000001</v>
      </c>
      <c r="N12878" s="108">
        <v>1895.086</v>
      </c>
      <c r="O12878" s="108">
        <v>0</v>
      </c>
      <c r="P12878" s="108">
        <v>76</v>
      </c>
      <c r="Q12878" s="108">
        <v>338.00299999999999</v>
      </c>
      <c r="R12878" s="108">
        <v>503.00599999999997</v>
      </c>
      <c r="S12878" s="108">
        <v>267.00200000000001</v>
      </c>
    </row>
    <row r="12879" spans="1:19" ht="11.25" thickBot="1" x14ac:dyDescent="0.2">
      <c r="A12879" s="112"/>
    </row>
    <row r="12880" spans="1:19" ht="11.25" thickBot="1" x14ac:dyDescent="0.2">
      <c r="A12880" s="135" t="s">
        <v>362</v>
      </c>
      <c r="B12880" s="112"/>
      <c r="C12880" s="136">
        <v>69843.554999999993</v>
      </c>
      <c r="D12880" s="136">
        <v>11827.691000000001</v>
      </c>
      <c r="E12880" s="140">
        <v>19431.059000000001</v>
      </c>
      <c r="F12880" s="140">
        <v>784612.18</v>
      </c>
      <c r="G12880" s="136">
        <v>22.332999999999998</v>
      </c>
      <c r="H12880" s="136">
        <v>26</v>
      </c>
      <c r="I12880" s="136">
        <v>534634.82999999996</v>
      </c>
      <c r="J12880" s="141" t="s">
        <v>10250</v>
      </c>
      <c r="K12880" s="140">
        <v>150978.15</v>
      </c>
      <c r="L12880" s="134" t="s">
        <v>10251</v>
      </c>
      <c r="M12880" s="136">
        <v>2087.7710000000002</v>
      </c>
      <c r="N12880" s="136">
        <v>1873.0840000000001</v>
      </c>
      <c r="O12880" s="136">
        <v>4.6669999999999998</v>
      </c>
      <c r="P12880" s="136">
        <v>76.332999999999998</v>
      </c>
      <c r="Q12880" s="136">
        <v>333.33600000000001</v>
      </c>
      <c r="R12880" s="136">
        <v>536.00699999999995</v>
      </c>
      <c r="S12880" s="136">
        <v>266.00200000000001</v>
      </c>
    </row>
    <row r="12881" spans="1:19" ht="11.25" thickBot="1" x14ac:dyDescent="0.2">
      <c r="A12881" s="112"/>
    </row>
    <row r="12882" spans="1:19" ht="11.25" thickBot="1" x14ac:dyDescent="0.2">
      <c r="A12882" s="138" t="s">
        <v>364</v>
      </c>
      <c r="B12882" s="112"/>
      <c r="C12882" s="136">
        <v>766.92700000000002</v>
      </c>
      <c r="D12882" s="136">
        <v>209.23500000000001</v>
      </c>
      <c r="E12882" s="140">
        <v>291.577</v>
      </c>
      <c r="F12882" s="140">
        <v>3007.4450000000002</v>
      </c>
      <c r="G12882" s="136">
        <v>2.0819999999999999</v>
      </c>
      <c r="H12882" s="136">
        <v>6.0830000000000002</v>
      </c>
      <c r="I12882" s="136">
        <v>1795.1120000000001</v>
      </c>
      <c r="J12882" s="141" t="s">
        <v>10252</v>
      </c>
      <c r="K12882" s="140">
        <v>1986.55</v>
      </c>
      <c r="L12882" s="134" t="s">
        <v>10253</v>
      </c>
      <c r="M12882" s="136">
        <v>130.52799999999999</v>
      </c>
      <c r="N12882" s="136">
        <v>33.869999999999997</v>
      </c>
      <c r="O12882" s="136">
        <v>4.1630000000000003</v>
      </c>
      <c r="P12882" s="136">
        <v>10.504</v>
      </c>
      <c r="Q12882" s="136">
        <v>4.0419999999999998</v>
      </c>
      <c r="R12882" s="136">
        <v>29.547000000000001</v>
      </c>
      <c r="S12882" s="136">
        <v>3.6059999999999999</v>
      </c>
    </row>
    <row r="12883" spans="1:19" ht="11.25" thickBot="1" x14ac:dyDescent="0.2">
      <c r="A12883" s="112"/>
    </row>
    <row r="12884" spans="1:19" ht="11.25" thickBot="1" x14ac:dyDescent="0.2">
      <c r="A12884" s="139" t="s">
        <v>366</v>
      </c>
      <c r="B12884" s="112"/>
      <c r="C12884" s="136">
        <v>1.0980000000000001</v>
      </c>
      <c r="D12884" s="136">
        <v>1.7689999999999999</v>
      </c>
      <c r="E12884" s="140">
        <v>1.5009999999999999</v>
      </c>
      <c r="F12884" s="140">
        <v>0.38300000000000001</v>
      </c>
      <c r="G12884" s="136">
        <v>9.3209999999999997</v>
      </c>
      <c r="H12884" s="136">
        <v>23.395</v>
      </c>
      <c r="I12884" s="136">
        <v>0.33600000000000002</v>
      </c>
      <c r="J12884" s="141" t="s">
        <v>5093</v>
      </c>
      <c r="K12884" s="140">
        <v>1.3160000000000001</v>
      </c>
      <c r="L12884" s="134" t="s">
        <v>4906</v>
      </c>
      <c r="M12884" s="136">
        <v>6.2519999999999998</v>
      </c>
      <c r="N12884" s="136">
        <v>1.8080000000000001</v>
      </c>
      <c r="O12884" s="136">
        <v>89.213999999999999</v>
      </c>
      <c r="P12884" s="136">
        <v>13.760999999999999</v>
      </c>
      <c r="Q12884" s="136">
        <v>1.212</v>
      </c>
      <c r="R12884" s="136">
        <v>5.5119999999999996</v>
      </c>
      <c r="S12884" s="136">
        <v>1.355</v>
      </c>
    </row>
    <row r="12885" spans="1:19" ht="11.25" thickBot="1" x14ac:dyDescent="0.2">
      <c r="A12885" s="112"/>
    </row>
    <row r="12886" spans="1:19" ht="11.25" thickBot="1" x14ac:dyDescent="0.2">
      <c r="A12886" s="106" t="s">
        <v>357</v>
      </c>
      <c r="B12886" s="106" t="s">
        <v>358</v>
      </c>
      <c r="C12886" s="131" t="s">
        <v>34</v>
      </c>
      <c r="D12886" s="131" t="s">
        <v>35</v>
      </c>
      <c r="E12886" s="130" t="s">
        <v>36</v>
      </c>
      <c r="F12886" s="130" t="s">
        <v>37</v>
      </c>
      <c r="G12886" s="130" t="s">
        <v>38</v>
      </c>
      <c r="H12886" s="130" t="s">
        <v>39</v>
      </c>
      <c r="I12886" s="130" t="s">
        <v>40</v>
      </c>
      <c r="J12886" s="130" t="s">
        <v>41</v>
      </c>
      <c r="K12886" s="130" t="s">
        <v>42</v>
      </c>
      <c r="L12886" s="130" t="s">
        <v>43</v>
      </c>
      <c r="M12886" s="130" t="s">
        <v>44</v>
      </c>
      <c r="N12886" s="130" t="s">
        <v>45</v>
      </c>
      <c r="O12886" s="130" t="s">
        <v>46</v>
      </c>
      <c r="P12886" s="130" t="s">
        <v>47</v>
      </c>
      <c r="Q12886" s="130" t="s">
        <v>48</v>
      </c>
      <c r="R12886" s="130" t="s">
        <v>49</v>
      </c>
      <c r="S12886" s="130" t="s">
        <v>50</v>
      </c>
    </row>
    <row r="12887" spans="1:19" ht="11.25" thickBot="1" x14ac:dyDescent="0.2">
      <c r="A12887" s="107">
        <v>1</v>
      </c>
      <c r="B12887" s="132">
        <v>0.78868055555555561</v>
      </c>
      <c r="C12887" s="145">
        <v>340354.67</v>
      </c>
      <c r="D12887" s="134" t="s">
        <v>10254</v>
      </c>
      <c r="E12887" s="108">
        <v>41833.96</v>
      </c>
      <c r="F12887" s="108">
        <v>727.01300000000003</v>
      </c>
      <c r="G12887" s="108">
        <v>9</v>
      </c>
      <c r="H12887" s="108">
        <v>10611.701999999999</v>
      </c>
      <c r="I12887" s="108">
        <v>57244.538999999997</v>
      </c>
      <c r="J12887" s="108">
        <v>372231.91</v>
      </c>
      <c r="K12887" s="108">
        <v>30043.647000000001</v>
      </c>
      <c r="L12887" s="108">
        <v>60387.392999999996</v>
      </c>
      <c r="M12887" s="108">
        <v>8975.9330000000009</v>
      </c>
      <c r="N12887" s="108">
        <v>6193.9210000000003</v>
      </c>
      <c r="O12887" s="108">
        <v>1041.0260000000001</v>
      </c>
      <c r="P12887" s="108">
        <v>708.01199999999994</v>
      </c>
      <c r="Q12887" s="108">
        <v>1150.0319999999999</v>
      </c>
      <c r="R12887" s="108">
        <v>973.02300000000002</v>
      </c>
      <c r="S12887" s="108">
        <v>1225.0360000000001</v>
      </c>
    </row>
    <row r="12888" spans="1:19" ht="11.25" thickBot="1" x14ac:dyDescent="0.2">
      <c r="A12888" s="112"/>
    </row>
    <row r="12889" spans="1:19" ht="11.25" thickBot="1" x14ac:dyDescent="0.2">
      <c r="A12889" s="107">
        <v>2</v>
      </c>
      <c r="B12889" s="132">
        <v>0.78885416666666675</v>
      </c>
      <c r="C12889" s="145">
        <v>347618.13</v>
      </c>
      <c r="D12889" s="134" t="s">
        <v>10255</v>
      </c>
      <c r="E12889" s="108">
        <v>42124.544000000002</v>
      </c>
      <c r="F12889" s="108">
        <v>749.01300000000003</v>
      </c>
      <c r="G12889" s="108">
        <v>1</v>
      </c>
      <c r="H12889" s="108">
        <v>10441.616</v>
      </c>
      <c r="I12889" s="108">
        <v>57408.99</v>
      </c>
      <c r="J12889" s="108">
        <v>371304.58</v>
      </c>
      <c r="K12889" s="108">
        <v>30049.655999999999</v>
      </c>
      <c r="L12889" s="108">
        <v>60299.137999999999</v>
      </c>
      <c r="M12889" s="108">
        <v>9045.9629999999997</v>
      </c>
      <c r="N12889" s="108">
        <v>6303.9539999999997</v>
      </c>
      <c r="O12889" s="108">
        <v>1049.0260000000001</v>
      </c>
      <c r="P12889" s="108">
        <v>765.01400000000001</v>
      </c>
      <c r="Q12889" s="108">
        <v>1137.0309999999999</v>
      </c>
      <c r="R12889" s="108">
        <v>973.02300000000002</v>
      </c>
      <c r="S12889" s="108">
        <v>1264.038</v>
      </c>
    </row>
    <row r="12890" spans="1:19" ht="11.25" thickBot="1" x14ac:dyDescent="0.2">
      <c r="A12890" s="112"/>
    </row>
    <row r="12891" spans="1:19" ht="11.25" thickBot="1" x14ac:dyDescent="0.2">
      <c r="A12891" s="107">
        <v>3</v>
      </c>
      <c r="B12891" s="132">
        <v>0.78903935185185192</v>
      </c>
      <c r="C12891" s="145">
        <v>349406.67</v>
      </c>
      <c r="D12891" s="134" t="s">
        <v>10256</v>
      </c>
      <c r="E12891" s="108">
        <v>42996.322999999997</v>
      </c>
      <c r="F12891" s="108">
        <v>733.01300000000003</v>
      </c>
      <c r="G12891" s="108">
        <v>1</v>
      </c>
      <c r="H12891" s="108">
        <v>10655.724</v>
      </c>
      <c r="I12891" s="108">
        <v>58034.720000000001</v>
      </c>
      <c r="J12891" s="108">
        <v>374454.21</v>
      </c>
      <c r="K12891" s="108">
        <v>30217.899000000001</v>
      </c>
      <c r="L12891" s="108">
        <v>60229.938000000002</v>
      </c>
      <c r="M12891" s="108">
        <v>9052.9670000000006</v>
      </c>
      <c r="N12891" s="108">
        <v>6209.9250000000002</v>
      </c>
      <c r="O12891" s="108">
        <v>1029.0250000000001</v>
      </c>
      <c r="P12891" s="108">
        <v>774.01400000000001</v>
      </c>
      <c r="Q12891" s="108">
        <v>1127.0309999999999</v>
      </c>
      <c r="R12891" s="108">
        <v>987.02300000000002</v>
      </c>
      <c r="S12891" s="108">
        <v>1255.038</v>
      </c>
    </row>
    <row r="12892" spans="1:19" ht="11.25" thickBot="1" x14ac:dyDescent="0.2">
      <c r="A12892" s="112"/>
    </row>
    <row r="12893" spans="1:19" ht="11.25" thickBot="1" x14ac:dyDescent="0.2">
      <c r="A12893" s="135" t="s">
        <v>362</v>
      </c>
      <c r="B12893" s="112"/>
      <c r="C12893" s="140">
        <v>345793.16</v>
      </c>
      <c r="D12893" s="134" t="s">
        <v>10257</v>
      </c>
      <c r="E12893" s="136">
        <v>42318.275999999998</v>
      </c>
      <c r="F12893" s="136">
        <v>736.346</v>
      </c>
      <c r="G12893" s="136">
        <v>3.6669999999999998</v>
      </c>
      <c r="H12893" s="136">
        <v>10569.681</v>
      </c>
      <c r="I12893" s="136">
        <v>57562.75</v>
      </c>
      <c r="J12893" s="136">
        <v>372663.57</v>
      </c>
      <c r="K12893" s="136">
        <v>30103.734</v>
      </c>
      <c r="L12893" s="136">
        <v>60305.489000000001</v>
      </c>
      <c r="M12893" s="136">
        <v>9024.9539999999997</v>
      </c>
      <c r="N12893" s="136">
        <v>6235.933</v>
      </c>
      <c r="O12893" s="136">
        <v>1039.693</v>
      </c>
      <c r="P12893" s="136">
        <v>749.01300000000003</v>
      </c>
      <c r="Q12893" s="136">
        <v>1138.0309999999999</v>
      </c>
      <c r="R12893" s="136">
        <v>977.69</v>
      </c>
      <c r="S12893" s="136">
        <v>1248.037</v>
      </c>
    </row>
    <row r="12894" spans="1:19" ht="11.25" thickBot="1" x14ac:dyDescent="0.2">
      <c r="A12894" s="112"/>
    </row>
    <row r="12895" spans="1:19" ht="11.25" thickBot="1" x14ac:dyDescent="0.2">
      <c r="A12895" s="138" t="s">
        <v>364</v>
      </c>
      <c r="B12895" s="112"/>
      <c r="C12895" s="140">
        <v>4794.018</v>
      </c>
      <c r="D12895" s="134" t="s">
        <v>10258</v>
      </c>
      <c r="E12895" s="136">
        <v>604.91399999999999</v>
      </c>
      <c r="F12895" s="136">
        <v>11.372999999999999</v>
      </c>
      <c r="G12895" s="136">
        <v>4.6189999999999998</v>
      </c>
      <c r="H12895" s="136">
        <v>113.07</v>
      </c>
      <c r="I12895" s="136">
        <v>416.92700000000002</v>
      </c>
      <c r="J12895" s="136">
        <v>1618.5730000000001</v>
      </c>
      <c r="K12895" s="136">
        <v>98.915000000000006</v>
      </c>
      <c r="L12895" s="136">
        <v>78.918999999999997</v>
      </c>
      <c r="M12895" s="136">
        <v>42.597999999999999</v>
      </c>
      <c r="N12895" s="136">
        <v>59.448</v>
      </c>
      <c r="O12895" s="136">
        <v>10.067</v>
      </c>
      <c r="P12895" s="136">
        <v>35.792000000000002</v>
      </c>
      <c r="Q12895" s="136">
        <v>11.532999999999999</v>
      </c>
      <c r="R12895" s="136">
        <v>8.0830000000000002</v>
      </c>
      <c r="S12895" s="136">
        <v>20.422000000000001</v>
      </c>
    </row>
    <row r="12896" spans="1:19" ht="11.25" thickBot="1" x14ac:dyDescent="0.2">
      <c r="A12896" s="112"/>
    </row>
    <row r="12897" spans="1:19" ht="11.25" thickBot="1" x14ac:dyDescent="0.2">
      <c r="A12897" s="139" t="s">
        <v>366</v>
      </c>
      <c r="B12897" s="112"/>
      <c r="C12897" s="140">
        <v>1.3859999999999999</v>
      </c>
      <c r="D12897" s="134" t="s">
        <v>1575</v>
      </c>
      <c r="E12897" s="136">
        <v>1.429</v>
      </c>
      <c r="F12897" s="136">
        <v>1.5449999999999999</v>
      </c>
      <c r="G12897" s="136">
        <v>125.967</v>
      </c>
      <c r="H12897" s="136">
        <v>1.07</v>
      </c>
      <c r="I12897" s="136">
        <v>0.72399999999999998</v>
      </c>
      <c r="J12897" s="136">
        <v>0.434</v>
      </c>
      <c r="K12897" s="136">
        <v>0.32900000000000001</v>
      </c>
      <c r="L12897" s="136">
        <v>0.13100000000000001</v>
      </c>
      <c r="M12897" s="136">
        <v>0.47199999999999998</v>
      </c>
      <c r="N12897" s="136">
        <v>0.95299999999999996</v>
      </c>
      <c r="O12897" s="136">
        <v>0.96799999999999997</v>
      </c>
      <c r="P12897" s="136">
        <v>4.7789999999999999</v>
      </c>
      <c r="Q12897" s="136">
        <v>1.0129999999999999</v>
      </c>
      <c r="R12897" s="136">
        <v>0.82699999999999996</v>
      </c>
      <c r="S12897" s="136">
        <v>1.6359999999999999</v>
      </c>
    </row>
    <row r="12898" spans="1:19" ht="11.25" thickBot="1" x14ac:dyDescent="0.2">
      <c r="A12898" s="112"/>
    </row>
    <row r="12899" spans="1:19" ht="11.25" thickBot="1" x14ac:dyDescent="0.2">
      <c r="A12899" s="106" t="s">
        <v>357</v>
      </c>
      <c r="B12899" s="106" t="s">
        <v>358</v>
      </c>
      <c r="C12899" s="130" t="s">
        <v>51</v>
      </c>
      <c r="D12899" s="130" t="s">
        <v>52</v>
      </c>
      <c r="E12899" s="130" t="s">
        <v>53</v>
      </c>
      <c r="F12899" s="130" t="s">
        <v>54</v>
      </c>
      <c r="G12899" s="130" t="s">
        <v>55</v>
      </c>
      <c r="H12899" s="130" t="s">
        <v>56</v>
      </c>
      <c r="I12899" s="130" t="s">
        <v>57</v>
      </c>
      <c r="J12899" s="130" t="s">
        <v>58</v>
      </c>
      <c r="K12899" s="130" t="s">
        <v>59</v>
      </c>
      <c r="L12899" s="130" t="s">
        <v>60</v>
      </c>
      <c r="M12899" s="130" t="s">
        <v>61</v>
      </c>
      <c r="N12899" s="130" t="s">
        <v>62</v>
      </c>
      <c r="O12899" s="130" t="s">
        <v>63</v>
      </c>
      <c r="P12899" s="130" t="s">
        <v>64</v>
      </c>
      <c r="Q12899" s="131" t="s">
        <v>65</v>
      </c>
      <c r="R12899" s="131" t="s">
        <v>66</v>
      </c>
      <c r="S12899" s="130" t="s">
        <v>67</v>
      </c>
    </row>
    <row r="12900" spans="1:19" ht="11.25" thickBot="1" x14ac:dyDescent="0.2">
      <c r="A12900" s="107">
        <v>1</v>
      </c>
      <c r="B12900" s="132">
        <v>0.78868055555555561</v>
      </c>
      <c r="C12900" s="108">
        <v>1003.024</v>
      </c>
      <c r="D12900" s="108">
        <v>912.02</v>
      </c>
      <c r="E12900" s="108">
        <v>365.00299999999999</v>
      </c>
      <c r="F12900" s="108">
        <v>581.00800000000004</v>
      </c>
      <c r="G12900" s="108">
        <v>327.00299999999999</v>
      </c>
      <c r="H12900" s="108">
        <v>356.00299999999999</v>
      </c>
      <c r="I12900" s="108">
        <v>1276.039</v>
      </c>
      <c r="J12900" s="108">
        <v>9047.9639999999999</v>
      </c>
      <c r="K12900" s="108">
        <v>13419.32</v>
      </c>
      <c r="L12900" s="108">
        <v>3</v>
      </c>
      <c r="M12900" s="108">
        <v>5</v>
      </c>
      <c r="N12900" s="108">
        <v>975.02300000000002</v>
      </c>
      <c r="O12900" s="108">
        <v>391.00400000000002</v>
      </c>
      <c r="P12900" s="108">
        <v>247159.46</v>
      </c>
      <c r="Q12900" s="145">
        <v>1611379.8</v>
      </c>
      <c r="R12900" s="134" t="s">
        <v>10259</v>
      </c>
      <c r="S12900" s="108">
        <v>7643.402</v>
      </c>
    </row>
    <row r="12901" spans="1:19" ht="11.25" thickBot="1" x14ac:dyDescent="0.2">
      <c r="A12901" s="112"/>
    </row>
    <row r="12902" spans="1:19" ht="11.25" thickBot="1" x14ac:dyDescent="0.2">
      <c r="A12902" s="107">
        <v>2</v>
      </c>
      <c r="B12902" s="132">
        <v>0.78885416666666675</v>
      </c>
      <c r="C12902" s="108">
        <v>1024.0250000000001</v>
      </c>
      <c r="D12902" s="108">
        <v>907.02</v>
      </c>
      <c r="E12902" s="108">
        <v>415.00400000000002</v>
      </c>
      <c r="F12902" s="108">
        <v>534.00699999999995</v>
      </c>
      <c r="G12902" s="108">
        <v>354.00299999999999</v>
      </c>
      <c r="H12902" s="108">
        <v>407.00400000000002</v>
      </c>
      <c r="I12902" s="108">
        <v>1335.0429999999999</v>
      </c>
      <c r="J12902" s="108">
        <v>9132.0010000000002</v>
      </c>
      <c r="K12902" s="108">
        <v>13265.222</v>
      </c>
      <c r="L12902" s="108">
        <v>5</v>
      </c>
      <c r="M12902" s="108">
        <v>13</v>
      </c>
      <c r="N12902" s="108">
        <v>944.02099999999996</v>
      </c>
      <c r="O12902" s="108">
        <v>385.00400000000002</v>
      </c>
      <c r="P12902" s="108">
        <v>246474.42</v>
      </c>
      <c r="Q12902" s="145">
        <v>1649142</v>
      </c>
      <c r="R12902" s="134" t="s">
        <v>10260</v>
      </c>
      <c r="S12902" s="108">
        <v>7991.5330000000004</v>
      </c>
    </row>
    <row r="12903" spans="1:19" ht="11.25" thickBot="1" x14ac:dyDescent="0.2">
      <c r="A12903" s="112"/>
    </row>
    <row r="12904" spans="1:19" ht="11.25" thickBot="1" x14ac:dyDescent="0.2">
      <c r="A12904" s="107">
        <v>3</v>
      </c>
      <c r="B12904" s="132">
        <v>0.78903935185185192</v>
      </c>
      <c r="C12904" s="108">
        <v>901.01900000000001</v>
      </c>
      <c r="D12904" s="108">
        <v>854.01800000000003</v>
      </c>
      <c r="E12904" s="108">
        <v>400.00400000000002</v>
      </c>
      <c r="F12904" s="108">
        <v>574.00800000000004</v>
      </c>
      <c r="G12904" s="108">
        <v>348.00299999999999</v>
      </c>
      <c r="H12904" s="108">
        <v>412.00400000000002</v>
      </c>
      <c r="I12904" s="108">
        <v>1316.0419999999999</v>
      </c>
      <c r="J12904" s="108">
        <v>9333.09</v>
      </c>
      <c r="K12904" s="108">
        <v>13665.48</v>
      </c>
      <c r="L12904" s="108">
        <v>7</v>
      </c>
      <c r="M12904" s="108">
        <v>6</v>
      </c>
      <c r="N12904" s="108">
        <v>936.02099999999996</v>
      </c>
      <c r="O12904" s="108">
        <v>395.00400000000002</v>
      </c>
      <c r="P12904" s="108">
        <v>247591.55</v>
      </c>
      <c r="Q12904" s="145">
        <v>1658770.2</v>
      </c>
      <c r="R12904" s="134" t="s">
        <v>10261</v>
      </c>
      <c r="S12904" s="108">
        <v>8012.5410000000002</v>
      </c>
    </row>
    <row r="12905" spans="1:19" ht="11.25" thickBot="1" x14ac:dyDescent="0.2">
      <c r="A12905" s="112"/>
    </row>
    <row r="12906" spans="1:19" ht="11.25" thickBot="1" x14ac:dyDescent="0.2">
      <c r="A12906" s="135" t="s">
        <v>362</v>
      </c>
      <c r="B12906" s="112"/>
      <c r="C12906" s="136">
        <v>976.02300000000002</v>
      </c>
      <c r="D12906" s="136">
        <v>891.01900000000001</v>
      </c>
      <c r="E12906" s="136">
        <v>393.33699999999999</v>
      </c>
      <c r="F12906" s="136">
        <v>563.00800000000004</v>
      </c>
      <c r="G12906" s="136">
        <v>343.00299999999999</v>
      </c>
      <c r="H12906" s="136">
        <v>391.67</v>
      </c>
      <c r="I12906" s="136">
        <v>1309.0409999999999</v>
      </c>
      <c r="J12906" s="136">
        <v>9171.0190000000002</v>
      </c>
      <c r="K12906" s="136">
        <v>13450.008</v>
      </c>
      <c r="L12906" s="136">
        <v>5</v>
      </c>
      <c r="M12906" s="136">
        <v>8</v>
      </c>
      <c r="N12906" s="136">
        <v>951.68799999999999</v>
      </c>
      <c r="O12906" s="136">
        <v>390.33699999999999</v>
      </c>
      <c r="P12906" s="136">
        <v>247075.14</v>
      </c>
      <c r="Q12906" s="140">
        <v>1639764</v>
      </c>
      <c r="R12906" s="134" t="s">
        <v>10262</v>
      </c>
      <c r="S12906" s="136">
        <v>7882.4920000000002</v>
      </c>
    </row>
    <row r="12907" spans="1:19" ht="11.25" thickBot="1" x14ac:dyDescent="0.2">
      <c r="A12907" s="112"/>
    </row>
    <row r="12908" spans="1:19" ht="11.25" thickBot="1" x14ac:dyDescent="0.2">
      <c r="A12908" s="138" t="s">
        <v>364</v>
      </c>
      <c r="B12908" s="112"/>
      <c r="C12908" s="136">
        <v>65.798000000000002</v>
      </c>
      <c r="D12908" s="136">
        <v>32.142000000000003</v>
      </c>
      <c r="E12908" s="136">
        <v>25.658000000000001</v>
      </c>
      <c r="F12908" s="136">
        <v>25.358000000000001</v>
      </c>
      <c r="G12908" s="136">
        <v>14.178000000000001</v>
      </c>
      <c r="H12908" s="136">
        <v>30.99</v>
      </c>
      <c r="I12908" s="136">
        <v>30.117999999999999</v>
      </c>
      <c r="J12908" s="136">
        <v>146.51300000000001</v>
      </c>
      <c r="K12908" s="136">
        <v>201.886</v>
      </c>
      <c r="L12908" s="136">
        <v>2</v>
      </c>
      <c r="M12908" s="136">
        <v>4.359</v>
      </c>
      <c r="N12908" s="136">
        <v>20.6</v>
      </c>
      <c r="O12908" s="136">
        <v>5.0330000000000004</v>
      </c>
      <c r="P12908" s="136">
        <v>563.31799999999998</v>
      </c>
      <c r="Q12908" s="140">
        <v>25048.379000000001</v>
      </c>
      <c r="R12908" s="134" t="s">
        <v>10263</v>
      </c>
      <c r="S12908" s="136">
        <v>207.32400000000001</v>
      </c>
    </row>
    <row r="12909" spans="1:19" ht="11.25" thickBot="1" x14ac:dyDescent="0.2">
      <c r="A12909" s="112"/>
    </row>
    <row r="12910" spans="1:19" ht="11.25" thickBot="1" x14ac:dyDescent="0.2">
      <c r="A12910" s="139" t="s">
        <v>366</v>
      </c>
      <c r="B12910" s="112"/>
      <c r="C12910" s="136">
        <v>6.7409999999999997</v>
      </c>
      <c r="D12910" s="136">
        <v>3.6070000000000002</v>
      </c>
      <c r="E12910" s="136">
        <v>6.5229999999999997</v>
      </c>
      <c r="F12910" s="136">
        <v>4.5039999999999996</v>
      </c>
      <c r="G12910" s="136">
        <v>4.133</v>
      </c>
      <c r="H12910" s="136">
        <v>7.9119999999999999</v>
      </c>
      <c r="I12910" s="136">
        <v>2.3010000000000002</v>
      </c>
      <c r="J12910" s="136">
        <v>1.5980000000000001</v>
      </c>
      <c r="K12910" s="136">
        <v>1.5009999999999999</v>
      </c>
      <c r="L12910" s="136">
        <v>40</v>
      </c>
      <c r="M12910" s="136">
        <v>54.485999999999997</v>
      </c>
      <c r="N12910" s="136">
        <v>2.165</v>
      </c>
      <c r="O12910" s="136">
        <v>1.2889999999999999</v>
      </c>
      <c r="P12910" s="136">
        <v>0.22800000000000001</v>
      </c>
      <c r="Q12910" s="140">
        <v>1.528</v>
      </c>
      <c r="R12910" s="134" t="s">
        <v>485</v>
      </c>
      <c r="S12910" s="136">
        <v>2.63</v>
      </c>
    </row>
    <row r="12911" spans="1:19" ht="11.25" thickBot="1" x14ac:dyDescent="0.2">
      <c r="A12911" s="112"/>
    </row>
    <row r="12912" spans="1:19" ht="11.25" thickBot="1" x14ac:dyDescent="0.2">
      <c r="A12912" s="106" t="s">
        <v>357</v>
      </c>
      <c r="B12912" s="106" t="s">
        <v>358</v>
      </c>
      <c r="C12912" s="130" t="s">
        <v>68</v>
      </c>
    </row>
    <row r="12913" spans="1:19" ht="11.25" thickBot="1" x14ac:dyDescent="0.2">
      <c r="A12913" s="107">
        <v>1</v>
      </c>
      <c r="B12913" s="132">
        <v>0.78868055555555561</v>
      </c>
      <c r="C12913" s="108">
        <v>1819.079</v>
      </c>
    </row>
    <row r="12914" spans="1:19" ht="11.25" thickBot="1" x14ac:dyDescent="0.2">
      <c r="A12914" s="112"/>
    </row>
    <row r="12915" spans="1:19" ht="11.25" thickBot="1" x14ac:dyDescent="0.2">
      <c r="A12915" s="107">
        <v>2</v>
      </c>
      <c r="B12915" s="132">
        <v>0.78885416666666675</v>
      </c>
      <c r="C12915" s="108">
        <v>2049.1010000000001</v>
      </c>
    </row>
    <row r="12916" spans="1:19" ht="11.25" thickBot="1" x14ac:dyDescent="0.2">
      <c r="A12916" s="112"/>
    </row>
    <row r="12917" spans="1:19" ht="11.25" thickBot="1" x14ac:dyDescent="0.2">
      <c r="A12917" s="107">
        <v>3</v>
      </c>
      <c r="B12917" s="132">
        <v>0.78903935185185192</v>
      </c>
      <c r="C12917" s="108">
        <v>1928.0889999999999</v>
      </c>
    </row>
    <row r="12918" spans="1:19" ht="11.25" thickBot="1" x14ac:dyDescent="0.2">
      <c r="A12918" s="112"/>
    </row>
    <row r="12919" spans="1:19" ht="11.25" thickBot="1" x14ac:dyDescent="0.2">
      <c r="A12919" s="135" t="s">
        <v>362</v>
      </c>
      <c r="B12919" s="112"/>
      <c r="C12919" s="136">
        <v>1932.09</v>
      </c>
    </row>
    <row r="12920" spans="1:19" ht="11.25" thickBot="1" x14ac:dyDescent="0.2">
      <c r="A12920" s="112"/>
    </row>
    <row r="12921" spans="1:19" ht="11.25" thickBot="1" x14ac:dyDescent="0.2">
      <c r="A12921" s="138" t="s">
        <v>364</v>
      </c>
      <c r="B12921" s="112"/>
      <c r="C12921" s="136">
        <v>115.063</v>
      </c>
    </row>
    <row r="12922" spans="1:19" ht="11.25" thickBot="1" x14ac:dyDescent="0.2">
      <c r="A12922" s="112"/>
    </row>
    <row r="12923" spans="1:19" ht="11.25" thickBot="1" x14ac:dyDescent="0.2">
      <c r="A12923" s="139" t="s">
        <v>366</v>
      </c>
      <c r="B12923" s="112"/>
      <c r="C12923" s="136">
        <v>5.9550000000000001</v>
      </c>
    </row>
    <row r="12924" spans="1:19" ht="10.5" x14ac:dyDescent="0.15">
      <c r="A12924" s="112"/>
    </row>
    <row r="12925" spans="1:19" x14ac:dyDescent="0.15">
      <c r="A12925" s="129"/>
      <c r="B12925" s="86" t="s">
        <v>4916</v>
      </c>
    </row>
    <row r="12926" spans="1:19" ht="9.75" thickBot="1" x14ac:dyDescent="0.2">
      <c r="A12926" s="81" t="s">
        <v>5871</v>
      </c>
    </row>
    <row r="12927" spans="1:19" ht="11.25" thickBot="1" x14ac:dyDescent="0.2">
      <c r="A12927" s="106" t="s">
        <v>357</v>
      </c>
      <c r="B12927" s="106" t="s">
        <v>358</v>
      </c>
      <c r="C12927" s="130" t="s">
        <v>0</v>
      </c>
      <c r="D12927" s="130" t="s">
        <v>1</v>
      </c>
      <c r="E12927" s="130" t="s">
        <v>2</v>
      </c>
      <c r="F12927" s="130" t="s">
        <v>3</v>
      </c>
      <c r="G12927" s="130" t="s">
        <v>4</v>
      </c>
      <c r="H12927" s="130" t="s">
        <v>5</v>
      </c>
      <c r="I12927" s="131" t="s">
        <v>6</v>
      </c>
      <c r="J12927" s="131" t="s">
        <v>7</v>
      </c>
      <c r="K12927" s="130" t="s">
        <v>8</v>
      </c>
      <c r="L12927" s="130" t="s">
        <v>9</v>
      </c>
      <c r="M12927" s="130" t="s">
        <v>10</v>
      </c>
      <c r="N12927" s="130" t="s">
        <v>11</v>
      </c>
      <c r="O12927" s="130" t="s">
        <v>12</v>
      </c>
      <c r="P12927" s="130" t="s">
        <v>13</v>
      </c>
      <c r="Q12927" s="130" t="s">
        <v>14</v>
      </c>
      <c r="R12927" s="130" t="s">
        <v>15</v>
      </c>
      <c r="S12927" s="130" t="s">
        <v>16</v>
      </c>
    </row>
    <row r="12928" spans="1:19" ht="11.25" thickBot="1" x14ac:dyDescent="0.2">
      <c r="A12928" s="107">
        <v>1</v>
      </c>
      <c r="B12928" s="132">
        <v>0.79381944444444441</v>
      </c>
      <c r="C12928" s="141" t="s">
        <v>10264</v>
      </c>
      <c r="D12928" s="141" t="s">
        <v>10265</v>
      </c>
      <c r="E12928" s="141" t="s">
        <v>10266</v>
      </c>
      <c r="F12928" s="141" t="s">
        <v>10267</v>
      </c>
      <c r="G12928" s="141" t="s">
        <v>10268</v>
      </c>
      <c r="H12928" s="141" t="s">
        <v>10269</v>
      </c>
      <c r="I12928" s="145">
        <v>16966.905999999999</v>
      </c>
      <c r="J12928" s="134" t="s">
        <v>10270</v>
      </c>
      <c r="K12928" s="141" t="s">
        <v>10271</v>
      </c>
      <c r="L12928" s="108">
        <v>210.001</v>
      </c>
      <c r="M12928" s="108">
        <v>17006.938999999998</v>
      </c>
      <c r="N12928" s="108">
        <v>36628.171000000002</v>
      </c>
      <c r="O12928" s="141" t="s">
        <v>10272</v>
      </c>
      <c r="P12928" s="108">
        <v>217904.65</v>
      </c>
      <c r="Q12928" s="108">
        <v>5376.6940000000004</v>
      </c>
      <c r="R12928" s="108">
        <v>20483.063999999998</v>
      </c>
      <c r="S12928" s="108">
        <v>83727.910999999993</v>
      </c>
    </row>
    <row r="12929" spans="1:19" ht="11.25" thickBot="1" x14ac:dyDescent="0.2">
      <c r="A12929" s="112"/>
    </row>
    <row r="12930" spans="1:19" ht="11.25" thickBot="1" x14ac:dyDescent="0.2">
      <c r="A12930" s="107">
        <v>2</v>
      </c>
      <c r="B12930" s="132">
        <v>0.79399305555555555</v>
      </c>
      <c r="C12930" s="141" t="s">
        <v>10273</v>
      </c>
      <c r="D12930" s="141" t="s">
        <v>10274</v>
      </c>
      <c r="E12930" s="141" t="s">
        <v>10275</v>
      </c>
      <c r="F12930" s="141" t="s">
        <v>10276</v>
      </c>
      <c r="G12930" s="141" t="s">
        <v>10277</v>
      </c>
      <c r="H12930" s="141" t="s">
        <v>10278</v>
      </c>
      <c r="I12930" s="145">
        <v>16909.86</v>
      </c>
      <c r="J12930" s="134" t="s">
        <v>10279</v>
      </c>
      <c r="K12930" s="108">
        <v>1431029.3</v>
      </c>
      <c r="L12930" s="108">
        <v>202.001</v>
      </c>
      <c r="M12930" s="108">
        <v>17310.187999999998</v>
      </c>
      <c r="N12930" s="108">
        <v>37092.991999999998</v>
      </c>
      <c r="O12930" s="141" t="s">
        <v>10280</v>
      </c>
      <c r="P12930" s="108">
        <v>221713.52</v>
      </c>
      <c r="Q12930" s="108">
        <v>5267.6660000000002</v>
      </c>
      <c r="R12930" s="108">
        <v>20246.833999999999</v>
      </c>
      <c r="S12930" s="108">
        <v>84632.555999999997</v>
      </c>
    </row>
    <row r="12931" spans="1:19" ht="11.25" thickBot="1" x14ac:dyDescent="0.2">
      <c r="A12931" s="112"/>
    </row>
    <row r="12932" spans="1:19" ht="11.25" thickBot="1" x14ac:dyDescent="0.2">
      <c r="A12932" s="107">
        <v>3</v>
      </c>
      <c r="B12932" s="132">
        <v>0.79417824074074073</v>
      </c>
      <c r="C12932" s="141" t="s">
        <v>10281</v>
      </c>
      <c r="D12932" s="141" t="s">
        <v>10282</v>
      </c>
      <c r="E12932" s="141" t="s">
        <v>10283</v>
      </c>
      <c r="F12932" s="141" t="s">
        <v>10284</v>
      </c>
      <c r="G12932" s="141" t="s">
        <v>10285</v>
      </c>
      <c r="H12932" s="141" t="s">
        <v>10286</v>
      </c>
      <c r="I12932" s="145">
        <v>17028.956999999999</v>
      </c>
      <c r="J12932" s="134" t="s">
        <v>10287</v>
      </c>
      <c r="K12932" s="141" t="s">
        <v>10288</v>
      </c>
      <c r="L12932" s="108">
        <v>190.001</v>
      </c>
      <c r="M12932" s="108">
        <v>17063.985000000001</v>
      </c>
      <c r="N12932" s="108">
        <v>35442.122000000003</v>
      </c>
      <c r="O12932" s="141" t="s">
        <v>10289</v>
      </c>
      <c r="P12932" s="108">
        <v>223228.57</v>
      </c>
      <c r="Q12932" s="108">
        <v>5180.6440000000002</v>
      </c>
      <c r="R12932" s="108">
        <v>20600.18</v>
      </c>
      <c r="S12932" s="108">
        <v>85646.687000000005</v>
      </c>
    </row>
    <row r="12933" spans="1:19" ht="11.25" thickBot="1" x14ac:dyDescent="0.2">
      <c r="A12933" s="112"/>
    </row>
    <row r="12934" spans="1:19" ht="11.25" thickBot="1" x14ac:dyDescent="0.2">
      <c r="A12934" s="135" t="s">
        <v>362</v>
      </c>
      <c r="B12934" s="112"/>
      <c r="C12934" s="141" t="s">
        <v>10290</v>
      </c>
      <c r="D12934" s="141" t="s">
        <v>10291</v>
      </c>
      <c r="E12934" s="141" t="s">
        <v>10292</v>
      </c>
      <c r="F12934" s="141" t="s">
        <v>10293</v>
      </c>
      <c r="G12934" s="141" t="s">
        <v>10294</v>
      </c>
      <c r="H12934" s="141" t="s">
        <v>10295</v>
      </c>
      <c r="I12934" s="140">
        <v>16968.574000000001</v>
      </c>
      <c r="J12934" s="134" t="s">
        <v>10296</v>
      </c>
      <c r="K12934" s="141" t="s">
        <v>10297</v>
      </c>
      <c r="L12934" s="136">
        <v>200.66800000000001</v>
      </c>
      <c r="M12934" s="136">
        <v>17127.038</v>
      </c>
      <c r="N12934" s="136">
        <v>36387.760999999999</v>
      </c>
      <c r="O12934" s="141" t="s">
        <v>10298</v>
      </c>
      <c r="P12934" s="136">
        <v>220948.91</v>
      </c>
      <c r="Q12934" s="136">
        <v>5275.0010000000002</v>
      </c>
      <c r="R12934" s="136">
        <v>20443.359</v>
      </c>
      <c r="S12934" s="136">
        <v>84669.051000000007</v>
      </c>
    </row>
    <row r="12935" spans="1:19" ht="11.25" thickBot="1" x14ac:dyDescent="0.2">
      <c r="A12935" s="112"/>
    </row>
    <row r="12936" spans="1:19" ht="11.25" thickBot="1" x14ac:dyDescent="0.2">
      <c r="A12936" s="138" t="s">
        <v>364</v>
      </c>
      <c r="B12936" s="112"/>
      <c r="C12936" s="141" t="s">
        <v>10299</v>
      </c>
      <c r="D12936" s="141" t="s">
        <v>10300</v>
      </c>
      <c r="E12936" s="141" t="s">
        <v>10301</v>
      </c>
      <c r="F12936" s="141" t="s">
        <v>10302</v>
      </c>
      <c r="G12936" s="141" t="s">
        <v>10303</v>
      </c>
      <c r="H12936" s="141" t="s">
        <v>10304</v>
      </c>
      <c r="I12936" s="140">
        <v>59.566000000000003</v>
      </c>
      <c r="J12936" s="134" t="s">
        <v>10305</v>
      </c>
      <c r="K12936" s="141" t="s">
        <v>10306</v>
      </c>
      <c r="L12936" s="136">
        <v>10.067</v>
      </c>
      <c r="M12936" s="136">
        <v>161.15799999999999</v>
      </c>
      <c r="N12936" s="136">
        <v>851.28800000000001</v>
      </c>
      <c r="O12936" s="141" t="s">
        <v>10307</v>
      </c>
      <c r="P12936" s="136">
        <v>2743.0830000000001</v>
      </c>
      <c r="Q12936" s="136">
        <v>98.23</v>
      </c>
      <c r="R12936" s="136">
        <v>179.988</v>
      </c>
      <c r="S12936" s="136">
        <v>959.90899999999999</v>
      </c>
    </row>
    <row r="12937" spans="1:19" ht="11.25" thickBot="1" x14ac:dyDescent="0.2">
      <c r="A12937" s="112"/>
    </row>
    <row r="12938" spans="1:19" ht="11.25" thickBot="1" x14ac:dyDescent="0.2">
      <c r="A12938" s="139" t="s">
        <v>366</v>
      </c>
      <c r="B12938" s="112"/>
      <c r="C12938" s="141" t="s">
        <v>1797</v>
      </c>
      <c r="D12938" s="141" t="s">
        <v>8630</v>
      </c>
      <c r="E12938" s="141" t="s">
        <v>10308</v>
      </c>
      <c r="F12938" s="141" t="s">
        <v>10240</v>
      </c>
      <c r="G12938" s="141" t="s">
        <v>10309</v>
      </c>
      <c r="H12938" s="141" t="s">
        <v>10310</v>
      </c>
      <c r="I12938" s="140">
        <v>0.35099999999999998</v>
      </c>
      <c r="J12938" s="134" t="s">
        <v>4961</v>
      </c>
      <c r="K12938" s="141" t="s">
        <v>10311</v>
      </c>
      <c r="L12938" s="136">
        <v>5.0170000000000003</v>
      </c>
      <c r="M12938" s="136">
        <v>0.94099999999999995</v>
      </c>
      <c r="N12938" s="136">
        <v>2.339</v>
      </c>
      <c r="O12938" s="141" t="s">
        <v>1003</v>
      </c>
      <c r="P12938" s="136">
        <v>1.242</v>
      </c>
      <c r="Q12938" s="136">
        <v>1.8620000000000001</v>
      </c>
      <c r="R12938" s="136">
        <v>0.88</v>
      </c>
      <c r="S12938" s="136">
        <v>1.1339999999999999</v>
      </c>
    </row>
    <row r="12939" spans="1:19" ht="11.25" thickBot="1" x14ac:dyDescent="0.2">
      <c r="A12939" s="112"/>
    </row>
    <row r="12940" spans="1:19" ht="11.25" thickBot="1" x14ac:dyDescent="0.2">
      <c r="A12940" s="106" t="s">
        <v>357</v>
      </c>
      <c r="B12940" s="106" t="s">
        <v>358</v>
      </c>
      <c r="C12940" s="130" t="s">
        <v>17</v>
      </c>
      <c r="D12940" s="130" t="s">
        <v>18</v>
      </c>
      <c r="E12940" s="131" t="s">
        <v>19</v>
      </c>
      <c r="F12940" s="131" t="s">
        <v>20</v>
      </c>
      <c r="G12940" s="130" t="s">
        <v>21</v>
      </c>
      <c r="H12940" s="130" t="s">
        <v>22</v>
      </c>
      <c r="I12940" s="130" t="s">
        <v>23</v>
      </c>
      <c r="J12940" s="130" t="s">
        <v>24</v>
      </c>
      <c r="K12940" s="131" t="s">
        <v>25</v>
      </c>
      <c r="L12940" s="131" t="s">
        <v>26</v>
      </c>
      <c r="M12940" s="130" t="s">
        <v>27</v>
      </c>
      <c r="N12940" s="130" t="s">
        <v>28</v>
      </c>
      <c r="O12940" s="130" t="s">
        <v>29</v>
      </c>
      <c r="P12940" s="130" t="s">
        <v>30</v>
      </c>
      <c r="Q12940" s="130" t="s">
        <v>31</v>
      </c>
      <c r="R12940" s="130" t="s">
        <v>32</v>
      </c>
      <c r="S12940" s="130" t="s">
        <v>33</v>
      </c>
    </row>
    <row r="12941" spans="1:19" ht="11.25" thickBot="1" x14ac:dyDescent="0.2">
      <c r="A12941" s="107">
        <v>1</v>
      </c>
      <c r="B12941" s="132">
        <v>0.79381944444444441</v>
      </c>
      <c r="C12941" s="108">
        <v>104454.2</v>
      </c>
      <c r="D12941" s="108">
        <v>40515.358</v>
      </c>
      <c r="E12941" s="145">
        <v>19815.419000000002</v>
      </c>
      <c r="F12941" s="145">
        <v>806765.17</v>
      </c>
      <c r="G12941" s="108">
        <v>15</v>
      </c>
      <c r="H12941" s="108">
        <v>58</v>
      </c>
      <c r="I12941" s="108">
        <v>286451.87</v>
      </c>
      <c r="J12941" s="141" t="s">
        <v>10312</v>
      </c>
      <c r="K12941" s="145">
        <v>154880.57999999999</v>
      </c>
      <c r="L12941" s="134" t="s">
        <v>10313</v>
      </c>
      <c r="M12941" s="108">
        <v>951.02200000000005</v>
      </c>
      <c r="N12941" s="108">
        <v>2778.1849999999999</v>
      </c>
      <c r="O12941" s="108">
        <v>9</v>
      </c>
      <c r="P12941" s="108">
        <v>188.001</v>
      </c>
      <c r="Q12941" s="108">
        <v>909.02</v>
      </c>
      <c r="R12941" s="108">
        <v>389.00400000000002</v>
      </c>
      <c r="S12941" s="108">
        <v>423.00400000000002</v>
      </c>
    </row>
    <row r="12942" spans="1:19" ht="11.25" thickBot="1" x14ac:dyDescent="0.2">
      <c r="A12942" s="112"/>
    </row>
    <row r="12943" spans="1:19" ht="11.25" thickBot="1" x14ac:dyDescent="0.2">
      <c r="A12943" s="107">
        <v>2</v>
      </c>
      <c r="B12943" s="132">
        <v>0.79399305555555555</v>
      </c>
      <c r="C12943" s="108">
        <v>105255.22</v>
      </c>
      <c r="D12943" s="108">
        <v>40811.936000000002</v>
      </c>
      <c r="E12943" s="145">
        <v>20137.727999999999</v>
      </c>
      <c r="F12943" s="145">
        <v>814541.14</v>
      </c>
      <c r="G12943" s="108">
        <v>18</v>
      </c>
      <c r="H12943" s="108">
        <v>47</v>
      </c>
      <c r="I12943" s="108">
        <v>286304.87</v>
      </c>
      <c r="J12943" s="141" t="s">
        <v>10314</v>
      </c>
      <c r="K12943" s="145">
        <v>155895.1</v>
      </c>
      <c r="L12943" s="134" t="s">
        <v>10315</v>
      </c>
      <c r="M12943" s="108">
        <v>964.02200000000005</v>
      </c>
      <c r="N12943" s="108">
        <v>2806.1889999999999</v>
      </c>
      <c r="O12943" s="108">
        <v>8</v>
      </c>
      <c r="P12943" s="108">
        <v>172.001</v>
      </c>
      <c r="Q12943" s="108">
        <v>906.02</v>
      </c>
      <c r="R12943" s="108">
        <v>373.00299999999999</v>
      </c>
      <c r="S12943" s="108">
        <v>399.00400000000002</v>
      </c>
    </row>
    <row r="12944" spans="1:19" ht="11.25" thickBot="1" x14ac:dyDescent="0.2">
      <c r="A12944" s="112"/>
    </row>
    <row r="12945" spans="1:19" ht="11.25" thickBot="1" x14ac:dyDescent="0.2">
      <c r="A12945" s="107">
        <v>3</v>
      </c>
      <c r="B12945" s="132">
        <v>0.79417824074074073</v>
      </c>
      <c r="C12945" s="108">
        <v>106226.13</v>
      </c>
      <c r="D12945" s="108">
        <v>40702.722000000002</v>
      </c>
      <c r="E12945" s="145">
        <v>20455.037</v>
      </c>
      <c r="F12945" s="145">
        <v>819091.43</v>
      </c>
      <c r="G12945" s="108">
        <v>21</v>
      </c>
      <c r="H12945" s="108">
        <v>56</v>
      </c>
      <c r="I12945" s="108">
        <v>287879.34000000003</v>
      </c>
      <c r="J12945" s="141" t="s">
        <v>10316</v>
      </c>
      <c r="K12945" s="145">
        <v>158657.84</v>
      </c>
      <c r="L12945" s="134" t="s">
        <v>10317</v>
      </c>
      <c r="M12945" s="108">
        <v>969.02300000000002</v>
      </c>
      <c r="N12945" s="108">
        <v>2688.1729999999998</v>
      </c>
      <c r="O12945" s="108">
        <v>11</v>
      </c>
      <c r="P12945" s="108">
        <v>152.001</v>
      </c>
      <c r="Q12945" s="108">
        <v>888.01900000000001</v>
      </c>
      <c r="R12945" s="108">
        <v>394.00400000000002</v>
      </c>
      <c r="S12945" s="108">
        <v>415.00400000000002</v>
      </c>
    </row>
    <row r="12946" spans="1:19" ht="11.25" thickBot="1" x14ac:dyDescent="0.2">
      <c r="A12946" s="112"/>
    </row>
    <row r="12947" spans="1:19" ht="11.25" thickBot="1" x14ac:dyDescent="0.2">
      <c r="A12947" s="135" t="s">
        <v>362</v>
      </c>
      <c r="B12947" s="112"/>
      <c r="C12947" s="136">
        <v>105311.85</v>
      </c>
      <c r="D12947" s="136">
        <v>40676.671999999999</v>
      </c>
      <c r="E12947" s="140">
        <v>20136.061000000002</v>
      </c>
      <c r="F12947" s="140">
        <v>813465.91</v>
      </c>
      <c r="G12947" s="136">
        <v>18</v>
      </c>
      <c r="H12947" s="136">
        <v>53.667000000000002</v>
      </c>
      <c r="I12947" s="136">
        <v>286878.69</v>
      </c>
      <c r="J12947" s="141" t="s">
        <v>10318</v>
      </c>
      <c r="K12947" s="140">
        <v>156477.84</v>
      </c>
      <c r="L12947" s="134" t="s">
        <v>10319</v>
      </c>
      <c r="M12947" s="136">
        <v>961.35599999999999</v>
      </c>
      <c r="N12947" s="136">
        <v>2757.5160000000001</v>
      </c>
      <c r="O12947" s="136">
        <v>9.3330000000000002</v>
      </c>
      <c r="P12947" s="136">
        <v>170.667</v>
      </c>
      <c r="Q12947" s="136">
        <v>901.01900000000001</v>
      </c>
      <c r="R12947" s="136">
        <v>385.33699999999999</v>
      </c>
      <c r="S12947" s="136">
        <v>412.33699999999999</v>
      </c>
    </row>
    <row r="12948" spans="1:19" ht="11.25" thickBot="1" x14ac:dyDescent="0.2">
      <c r="A12948" s="112"/>
    </row>
    <row r="12949" spans="1:19" ht="11.25" thickBot="1" x14ac:dyDescent="0.2">
      <c r="A12949" s="138" t="s">
        <v>364</v>
      </c>
      <c r="B12949" s="112"/>
      <c r="C12949" s="136">
        <v>887.31899999999996</v>
      </c>
      <c r="D12949" s="136">
        <v>149.995</v>
      </c>
      <c r="E12949" s="140">
        <v>319.81200000000001</v>
      </c>
      <c r="F12949" s="140">
        <v>6233.0770000000002</v>
      </c>
      <c r="G12949" s="136">
        <v>3</v>
      </c>
      <c r="H12949" s="136">
        <v>5.859</v>
      </c>
      <c r="I12949" s="136">
        <v>869.7</v>
      </c>
      <c r="J12949" s="141" t="s">
        <v>10320</v>
      </c>
      <c r="K12949" s="140">
        <v>1954.896</v>
      </c>
      <c r="L12949" s="134" t="s">
        <v>10321</v>
      </c>
      <c r="M12949" s="136">
        <v>9.2919999999999998</v>
      </c>
      <c r="N12949" s="136">
        <v>61.662999999999997</v>
      </c>
      <c r="O12949" s="136">
        <v>1.528</v>
      </c>
      <c r="P12949" s="136">
        <v>18.036999999999999</v>
      </c>
      <c r="Q12949" s="136">
        <v>11.358000000000001</v>
      </c>
      <c r="R12949" s="136">
        <v>10.97</v>
      </c>
      <c r="S12949" s="136">
        <v>12.22</v>
      </c>
    </row>
    <row r="12950" spans="1:19" ht="11.25" thickBot="1" x14ac:dyDescent="0.2">
      <c r="A12950" s="112"/>
    </row>
    <row r="12951" spans="1:19" ht="11.25" thickBot="1" x14ac:dyDescent="0.2">
      <c r="A12951" s="139" t="s">
        <v>366</v>
      </c>
      <c r="B12951" s="112"/>
      <c r="C12951" s="136">
        <v>0.84299999999999997</v>
      </c>
      <c r="D12951" s="136">
        <v>0.36899999999999999</v>
      </c>
      <c r="E12951" s="140">
        <v>1.5880000000000001</v>
      </c>
      <c r="F12951" s="140">
        <v>0.76600000000000001</v>
      </c>
      <c r="G12951" s="136">
        <v>16.667000000000002</v>
      </c>
      <c r="H12951" s="136">
        <v>10.917999999999999</v>
      </c>
      <c r="I12951" s="136">
        <v>0.30299999999999999</v>
      </c>
      <c r="J12951" s="141" t="s">
        <v>10322</v>
      </c>
      <c r="K12951" s="140">
        <v>1.2490000000000001</v>
      </c>
      <c r="L12951" s="134" t="s">
        <v>4420</v>
      </c>
      <c r="M12951" s="136">
        <v>0.96699999999999997</v>
      </c>
      <c r="N12951" s="136">
        <v>2.2360000000000002</v>
      </c>
      <c r="O12951" s="136">
        <v>16.366</v>
      </c>
      <c r="P12951" s="136">
        <v>10.569000000000001</v>
      </c>
      <c r="Q12951" s="136">
        <v>1.2609999999999999</v>
      </c>
      <c r="R12951" s="136">
        <v>2.847</v>
      </c>
      <c r="S12951" s="136">
        <v>2.964</v>
      </c>
    </row>
    <row r="12952" spans="1:19" ht="11.25" thickBot="1" x14ac:dyDescent="0.2">
      <c r="A12952" s="112"/>
    </row>
    <row r="12953" spans="1:19" ht="11.25" thickBot="1" x14ac:dyDescent="0.2">
      <c r="A12953" s="106" t="s">
        <v>357</v>
      </c>
      <c r="B12953" s="106" t="s">
        <v>358</v>
      </c>
      <c r="C12953" s="131" t="s">
        <v>34</v>
      </c>
      <c r="D12953" s="131" t="s">
        <v>35</v>
      </c>
      <c r="E12953" s="130" t="s">
        <v>36</v>
      </c>
      <c r="F12953" s="130" t="s">
        <v>37</v>
      </c>
      <c r="G12953" s="130" t="s">
        <v>38</v>
      </c>
      <c r="H12953" s="130" t="s">
        <v>39</v>
      </c>
      <c r="I12953" s="130" t="s">
        <v>40</v>
      </c>
      <c r="J12953" s="130" t="s">
        <v>41</v>
      </c>
      <c r="K12953" s="130" t="s">
        <v>42</v>
      </c>
      <c r="L12953" s="130" t="s">
        <v>43</v>
      </c>
      <c r="M12953" s="130" t="s">
        <v>44</v>
      </c>
      <c r="N12953" s="130" t="s">
        <v>45</v>
      </c>
      <c r="O12953" s="130" t="s">
        <v>46</v>
      </c>
      <c r="P12953" s="130" t="s">
        <v>47</v>
      </c>
      <c r="Q12953" s="130" t="s">
        <v>48</v>
      </c>
      <c r="R12953" s="130" t="s">
        <v>49</v>
      </c>
      <c r="S12953" s="130" t="s">
        <v>50</v>
      </c>
    </row>
    <row r="12954" spans="1:19" ht="11.25" thickBot="1" x14ac:dyDescent="0.2">
      <c r="A12954" s="107">
        <v>1</v>
      </c>
      <c r="B12954" s="132">
        <v>0.79381944444444441</v>
      </c>
      <c r="C12954" s="145">
        <v>352799.13</v>
      </c>
      <c r="D12954" s="134" t="s">
        <v>10323</v>
      </c>
      <c r="E12954" s="108">
        <v>1680.068</v>
      </c>
      <c r="F12954" s="108">
        <v>370.00299999999999</v>
      </c>
      <c r="G12954" s="108">
        <v>2</v>
      </c>
      <c r="H12954" s="108">
        <v>5642.7640000000001</v>
      </c>
      <c r="I12954" s="108">
        <v>245359.37</v>
      </c>
      <c r="J12954" s="108">
        <v>1566303.2</v>
      </c>
      <c r="K12954" s="108">
        <v>16863.823</v>
      </c>
      <c r="L12954" s="108">
        <v>34930.258000000002</v>
      </c>
      <c r="M12954" s="108">
        <v>5020.6049999999996</v>
      </c>
      <c r="N12954" s="108">
        <v>3478.29</v>
      </c>
      <c r="O12954" s="108">
        <v>600.00900000000001</v>
      </c>
      <c r="P12954" s="108">
        <v>673.01099999999997</v>
      </c>
      <c r="Q12954" s="108">
        <v>656.01</v>
      </c>
      <c r="R12954" s="108">
        <v>532.00699999999995</v>
      </c>
      <c r="S12954" s="108">
        <v>699.01199999999994</v>
      </c>
    </row>
    <row r="12955" spans="1:19" ht="11.25" thickBot="1" x14ac:dyDescent="0.2">
      <c r="A12955" s="112"/>
    </row>
    <row r="12956" spans="1:19" ht="11.25" thickBot="1" x14ac:dyDescent="0.2">
      <c r="A12956" s="107">
        <v>2</v>
      </c>
      <c r="B12956" s="132">
        <v>0.79399305555555555</v>
      </c>
      <c r="C12956" s="145">
        <v>358914.26</v>
      </c>
      <c r="D12956" s="134" t="s">
        <v>10324</v>
      </c>
      <c r="E12956" s="108">
        <v>1592.0609999999999</v>
      </c>
      <c r="F12956" s="108">
        <v>359.00299999999999</v>
      </c>
      <c r="G12956" s="108">
        <v>0</v>
      </c>
      <c r="H12956" s="108">
        <v>5709.7820000000002</v>
      </c>
      <c r="I12956" s="108">
        <v>248450.68</v>
      </c>
      <c r="J12956" s="108">
        <v>1574424.4</v>
      </c>
      <c r="K12956" s="108">
        <v>17330.205000000002</v>
      </c>
      <c r="L12956" s="108">
        <v>35003.381000000001</v>
      </c>
      <c r="M12956" s="108">
        <v>5134.6329999999998</v>
      </c>
      <c r="N12956" s="108">
        <v>3448.2849999999999</v>
      </c>
      <c r="O12956" s="108">
        <v>603.00900000000001</v>
      </c>
      <c r="P12956" s="108">
        <v>645.01</v>
      </c>
      <c r="Q12956" s="108">
        <v>636.01</v>
      </c>
      <c r="R12956" s="108">
        <v>574.00800000000004</v>
      </c>
      <c r="S12956" s="108">
        <v>694.01199999999994</v>
      </c>
    </row>
    <row r="12957" spans="1:19" ht="11.25" thickBot="1" x14ac:dyDescent="0.2">
      <c r="A12957" s="112"/>
    </row>
    <row r="12958" spans="1:19" ht="11.25" thickBot="1" x14ac:dyDescent="0.2">
      <c r="A12958" s="107">
        <v>3</v>
      </c>
      <c r="B12958" s="132">
        <v>0.79417824074074073</v>
      </c>
      <c r="C12958" s="145">
        <v>361177.88</v>
      </c>
      <c r="D12958" s="134" t="s">
        <v>10325</v>
      </c>
      <c r="E12958" s="108">
        <v>1598.0609999999999</v>
      </c>
      <c r="F12958" s="108">
        <v>361.00299999999999</v>
      </c>
      <c r="G12958" s="108">
        <v>3</v>
      </c>
      <c r="H12958" s="108">
        <v>5685.7759999999998</v>
      </c>
      <c r="I12958" s="108">
        <v>248446.64</v>
      </c>
      <c r="J12958" s="108">
        <v>1576887.6</v>
      </c>
      <c r="K12958" s="108">
        <v>17217.111000000001</v>
      </c>
      <c r="L12958" s="108">
        <v>35553.311000000002</v>
      </c>
      <c r="M12958" s="108">
        <v>5075.6180000000004</v>
      </c>
      <c r="N12958" s="108">
        <v>3391.2759999999998</v>
      </c>
      <c r="O12958" s="108">
        <v>568.00800000000004</v>
      </c>
      <c r="P12958" s="108">
        <v>607.00900000000001</v>
      </c>
      <c r="Q12958" s="108">
        <v>610.00900000000001</v>
      </c>
      <c r="R12958" s="108">
        <v>535.00699999999995</v>
      </c>
      <c r="S12958" s="108">
        <v>720.01199999999994</v>
      </c>
    </row>
    <row r="12959" spans="1:19" ht="11.25" thickBot="1" x14ac:dyDescent="0.2">
      <c r="A12959" s="112"/>
    </row>
    <row r="12960" spans="1:19" ht="11.25" thickBot="1" x14ac:dyDescent="0.2">
      <c r="A12960" s="135" t="s">
        <v>362</v>
      </c>
      <c r="B12960" s="112"/>
      <c r="C12960" s="140">
        <v>357630.43</v>
      </c>
      <c r="D12960" s="134" t="s">
        <v>10326</v>
      </c>
      <c r="E12960" s="136">
        <v>1623.3969999999999</v>
      </c>
      <c r="F12960" s="136">
        <v>363.33699999999999</v>
      </c>
      <c r="G12960" s="136">
        <v>1.667</v>
      </c>
      <c r="H12960" s="136">
        <v>5679.4409999999998</v>
      </c>
      <c r="I12960" s="136">
        <v>247418.9</v>
      </c>
      <c r="J12960" s="136">
        <v>1572538.4</v>
      </c>
      <c r="K12960" s="136">
        <v>17137.045999999998</v>
      </c>
      <c r="L12960" s="136">
        <v>35162.317000000003</v>
      </c>
      <c r="M12960" s="136">
        <v>5076.9520000000002</v>
      </c>
      <c r="N12960" s="136">
        <v>3439.2840000000001</v>
      </c>
      <c r="O12960" s="136">
        <v>590.34199999999998</v>
      </c>
      <c r="P12960" s="136">
        <v>641.67700000000002</v>
      </c>
      <c r="Q12960" s="136">
        <v>634.01</v>
      </c>
      <c r="R12960" s="136">
        <v>547.00699999999995</v>
      </c>
      <c r="S12960" s="136">
        <v>704.34500000000003</v>
      </c>
    </row>
    <row r="12961" spans="1:19" ht="11.25" thickBot="1" x14ac:dyDescent="0.2">
      <c r="A12961" s="112"/>
    </row>
    <row r="12962" spans="1:19" ht="11.25" thickBot="1" x14ac:dyDescent="0.2">
      <c r="A12962" s="138" t="s">
        <v>364</v>
      </c>
      <c r="B12962" s="112"/>
      <c r="C12962" s="140">
        <v>4334.402</v>
      </c>
      <c r="D12962" s="134" t="s">
        <v>10327</v>
      </c>
      <c r="E12962" s="136">
        <v>49.17</v>
      </c>
      <c r="F12962" s="136">
        <v>5.86</v>
      </c>
      <c r="G12962" s="136">
        <v>1.528</v>
      </c>
      <c r="H12962" s="136">
        <v>33.954999999999998</v>
      </c>
      <c r="I12962" s="136">
        <v>1783.6030000000001</v>
      </c>
      <c r="J12962" s="136">
        <v>5538.5339999999997</v>
      </c>
      <c r="K12962" s="136">
        <v>243.28200000000001</v>
      </c>
      <c r="L12962" s="136">
        <v>340.57900000000001</v>
      </c>
      <c r="M12962" s="136">
        <v>57.026000000000003</v>
      </c>
      <c r="N12962" s="136">
        <v>44.2</v>
      </c>
      <c r="O12962" s="136">
        <v>19.399999999999999</v>
      </c>
      <c r="P12962" s="136">
        <v>33.127000000000002</v>
      </c>
      <c r="Q12962" s="136">
        <v>23.065999999999999</v>
      </c>
      <c r="R12962" s="136">
        <v>23.431000000000001</v>
      </c>
      <c r="S12962" s="136">
        <v>13.797000000000001</v>
      </c>
    </row>
    <row r="12963" spans="1:19" ht="11.25" thickBot="1" x14ac:dyDescent="0.2">
      <c r="A12963" s="112"/>
    </row>
    <row r="12964" spans="1:19" ht="11.25" thickBot="1" x14ac:dyDescent="0.2">
      <c r="A12964" s="139" t="s">
        <v>366</v>
      </c>
      <c r="B12964" s="112"/>
      <c r="C12964" s="140">
        <v>1.212</v>
      </c>
      <c r="D12964" s="134" t="s">
        <v>4978</v>
      </c>
      <c r="E12964" s="136">
        <v>3.0289999999999999</v>
      </c>
      <c r="F12964" s="136">
        <v>1.613</v>
      </c>
      <c r="G12964" s="136">
        <v>91.652000000000001</v>
      </c>
      <c r="H12964" s="136">
        <v>0.59799999999999998</v>
      </c>
      <c r="I12964" s="136">
        <v>0.72099999999999997</v>
      </c>
      <c r="J12964" s="136">
        <v>0.35199999999999998</v>
      </c>
      <c r="K12964" s="136">
        <v>1.42</v>
      </c>
      <c r="L12964" s="136">
        <v>0.96899999999999997</v>
      </c>
      <c r="M12964" s="136">
        <v>1.123</v>
      </c>
      <c r="N12964" s="136">
        <v>1.2849999999999999</v>
      </c>
      <c r="O12964" s="136">
        <v>3.286</v>
      </c>
      <c r="P12964" s="136">
        <v>5.1630000000000003</v>
      </c>
      <c r="Q12964" s="136">
        <v>3.6379999999999999</v>
      </c>
      <c r="R12964" s="136">
        <v>4.2839999999999998</v>
      </c>
      <c r="S12964" s="136">
        <v>1.9590000000000001</v>
      </c>
    </row>
    <row r="12965" spans="1:19" ht="11.25" thickBot="1" x14ac:dyDescent="0.2">
      <c r="A12965" s="112"/>
    </row>
    <row r="12966" spans="1:19" ht="11.25" thickBot="1" x14ac:dyDescent="0.2">
      <c r="A12966" s="106" t="s">
        <v>357</v>
      </c>
      <c r="B12966" s="106" t="s">
        <v>358</v>
      </c>
      <c r="C12966" s="130" t="s">
        <v>51</v>
      </c>
      <c r="D12966" s="130" t="s">
        <v>52</v>
      </c>
      <c r="E12966" s="130" t="s">
        <v>53</v>
      </c>
      <c r="F12966" s="130" t="s">
        <v>54</v>
      </c>
      <c r="G12966" s="130" t="s">
        <v>55</v>
      </c>
      <c r="H12966" s="130" t="s">
        <v>56</v>
      </c>
      <c r="I12966" s="130" t="s">
        <v>57</v>
      </c>
      <c r="J12966" s="130" t="s">
        <v>58</v>
      </c>
      <c r="K12966" s="130" t="s">
        <v>59</v>
      </c>
      <c r="L12966" s="130" t="s">
        <v>60</v>
      </c>
      <c r="M12966" s="130" t="s">
        <v>61</v>
      </c>
      <c r="N12966" s="130" t="s">
        <v>62</v>
      </c>
      <c r="O12966" s="130" t="s">
        <v>63</v>
      </c>
      <c r="P12966" s="130" t="s">
        <v>64</v>
      </c>
      <c r="Q12966" s="131" t="s">
        <v>65</v>
      </c>
      <c r="R12966" s="131" t="s">
        <v>66</v>
      </c>
      <c r="S12966" s="130" t="s">
        <v>67</v>
      </c>
    </row>
    <row r="12967" spans="1:19" ht="11.25" thickBot="1" x14ac:dyDescent="0.2">
      <c r="A12967" s="107">
        <v>1</v>
      </c>
      <c r="B12967" s="132">
        <v>0.79381944444444441</v>
      </c>
      <c r="C12967" s="108">
        <v>559.00800000000004</v>
      </c>
      <c r="D12967" s="108">
        <v>519.00599999999997</v>
      </c>
      <c r="E12967" s="108">
        <v>209.001</v>
      </c>
      <c r="F12967" s="108">
        <v>290.00200000000001</v>
      </c>
      <c r="G12967" s="108">
        <v>191.001</v>
      </c>
      <c r="H12967" s="108">
        <v>309.00200000000001</v>
      </c>
      <c r="I12967" s="108">
        <v>1088.028</v>
      </c>
      <c r="J12967" s="108">
        <v>2186.1149999999998</v>
      </c>
      <c r="K12967" s="108">
        <v>3048.223</v>
      </c>
      <c r="L12967" s="108">
        <v>3</v>
      </c>
      <c r="M12967" s="108">
        <v>3</v>
      </c>
      <c r="N12967" s="108">
        <v>408.00400000000002</v>
      </c>
      <c r="O12967" s="108">
        <v>236.001</v>
      </c>
      <c r="P12967" s="108">
        <v>126297.67</v>
      </c>
      <c r="Q12967" s="145">
        <v>1651623.5</v>
      </c>
      <c r="R12967" s="134" t="s">
        <v>10328</v>
      </c>
      <c r="S12967" s="108">
        <v>5237.6580000000004</v>
      </c>
    </row>
    <row r="12968" spans="1:19" ht="11.25" thickBot="1" x14ac:dyDescent="0.2">
      <c r="A12968" s="112"/>
    </row>
    <row r="12969" spans="1:19" ht="11.25" thickBot="1" x14ac:dyDescent="0.2">
      <c r="A12969" s="107">
        <v>2</v>
      </c>
      <c r="B12969" s="132">
        <v>0.79399305555555555</v>
      </c>
      <c r="C12969" s="108">
        <v>537.00699999999995</v>
      </c>
      <c r="D12969" s="108">
        <v>512.00599999999997</v>
      </c>
      <c r="E12969" s="108">
        <v>222.001</v>
      </c>
      <c r="F12969" s="108">
        <v>291.00200000000001</v>
      </c>
      <c r="G12969" s="108">
        <v>175.001</v>
      </c>
      <c r="H12969" s="108">
        <v>316.00200000000001</v>
      </c>
      <c r="I12969" s="108">
        <v>1006.024</v>
      </c>
      <c r="J12969" s="108">
        <v>2114.107</v>
      </c>
      <c r="K12969" s="108">
        <v>3207.2469999999998</v>
      </c>
      <c r="L12969" s="108">
        <v>8</v>
      </c>
      <c r="M12969" s="108">
        <v>8</v>
      </c>
      <c r="N12969" s="108">
        <v>394.00400000000002</v>
      </c>
      <c r="O12969" s="108">
        <v>221.001</v>
      </c>
      <c r="P12969" s="108">
        <v>125678.94</v>
      </c>
      <c r="Q12969" s="145">
        <v>1674494.4</v>
      </c>
      <c r="R12969" s="134" t="s">
        <v>10329</v>
      </c>
      <c r="S12969" s="108">
        <v>5293.6719999999996</v>
      </c>
    </row>
    <row r="12970" spans="1:19" ht="11.25" thickBot="1" x14ac:dyDescent="0.2">
      <c r="A12970" s="112"/>
    </row>
    <row r="12971" spans="1:19" ht="11.25" thickBot="1" x14ac:dyDescent="0.2">
      <c r="A12971" s="107">
        <v>3</v>
      </c>
      <c r="B12971" s="132">
        <v>0.79417824074074073</v>
      </c>
      <c r="C12971" s="108">
        <v>512.00599999999997</v>
      </c>
      <c r="D12971" s="108">
        <v>498.00599999999997</v>
      </c>
      <c r="E12971" s="108">
        <v>223.001</v>
      </c>
      <c r="F12971" s="108">
        <v>320.00200000000001</v>
      </c>
      <c r="G12971" s="108">
        <v>203.001</v>
      </c>
      <c r="H12971" s="108">
        <v>293.00200000000001</v>
      </c>
      <c r="I12971" s="108">
        <v>953.02200000000005</v>
      </c>
      <c r="J12971" s="108">
        <v>2098.1060000000002</v>
      </c>
      <c r="K12971" s="108">
        <v>3219.2489999999998</v>
      </c>
      <c r="L12971" s="108">
        <v>5</v>
      </c>
      <c r="M12971" s="108">
        <v>7</v>
      </c>
      <c r="N12971" s="108">
        <v>445.005</v>
      </c>
      <c r="O12971" s="108">
        <v>215.001</v>
      </c>
      <c r="P12971" s="108">
        <v>126102.49</v>
      </c>
      <c r="Q12971" s="145">
        <v>1695983.7</v>
      </c>
      <c r="R12971" s="134" t="s">
        <v>10330</v>
      </c>
      <c r="S12971" s="108">
        <v>5706.7820000000002</v>
      </c>
    </row>
    <row r="12972" spans="1:19" ht="11.25" thickBot="1" x14ac:dyDescent="0.2">
      <c r="A12972" s="112"/>
    </row>
    <row r="12973" spans="1:19" ht="11.25" thickBot="1" x14ac:dyDescent="0.2">
      <c r="A12973" s="135" t="s">
        <v>362</v>
      </c>
      <c r="B12973" s="112"/>
      <c r="C12973" s="136">
        <v>536.00699999999995</v>
      </c>
      <c r="D12973" s="136">
        <v>509.673</v>
      </c>
      <c r="E12973" s="136">
        <v>218.001</v>
      </c>
      <c r="F12973" s="136">
        <v>300.33600000000001</v>
      </c>
      <c r="G12973" s="136">
        <v>189.66800000000001</v>
      </c>
      <c r="H12973" s="136">
        <v>306.00200000000001</v>
      </c>
      <c r="I12973" s="136">
        <v>1015.692</v>
      </c>
      <c r="J12973" s="136">
        <v>2132.7759999999998</v>
      </c>
      <c r="K12973" s="136">
        <v>3158.24</v>
      </c>
      <c r="L12973" s="136">
        <v>5.3330000000000002</v>
      </c>
      <c r="M12973" s="136">
        <v>6</v>
      </c>
      <c r="N12973" s="136">
        <v>415.67099999999999</v>
      </c>
      <c r="O12973" s="136">
        <v>224.001</v>
      </c>
      <c r="P12973" s="136">
        <v>126026.37</v>
      </c>
      <c r="Q12973" s="140">
        <v>1674033.9</v>
      </c>
      <c r="R12973" s="134" t="s">
        <v>10331</v>
      </c>
      <c r="S12973" s="136">
        <v>5412.7039999999997</v>
      </c>
    </row>
    <row r="12974" spans="1:19" ht="11.25" thickBot="1" x14ac:dyDescent="0.2">
      <c r="A12974" s="112"/>
    </row>
    <row r="12975" spans="1:19" ht="11.25" thickBot="1" x14ac:dyDescent="0.2">
      <c r="A12975" s="138" t="s">
        <v>364</v>
      </c>
      <c r="B12975" s="112"/>
      <c r="C12975" s="136">
        <v>23.516999999999999</v>
      </c>
      <c r="D12975" s="136">
        <v>10.693</v>
      </c>
      <c r="E12975" s="136">
        <v>7.81</v>
      </c>
      <c r="F12975" s="136">
        <v>17.039000000000001</v>
      </c>
      <c r="G12975" s="136">
        <v>14.048</v>
      </c>
      <c r="H12975" s="136">
        <v>11.79</v>
      </c>
      <c r="I12975" s="136">
        <v>68.02</v>
      </c>
      <c r="J12975" s="136">
        <v>46.881</v>
      </c>
      <c r="K12975" s="136">
        <v>95.465999999999994</v>
      </c>
      <c r="L12975" s="136">
        <v>2.5169999999999999</v>
      </c>
      <c r="M12975" s="136">
        <v>2.6459999999999999</v>
      </c>
      <c r="N12975" s="136">
        <v>26.350999999999999</v>
      </c>
      <c r="O12975" s="136">
        <v>10.817</v>
      </c>
      <c r="P12975" s="136">
        <v>316.30900000000003</v>
      </c>
      <c r="Q12975" s="140">
        <v>22183.684000000001</v>
      </c>
      <c r="R12975" s="134" t="s">
        <v>10332</v>
      </c>
      <c r="S12975" s="136">
        <v>256.214</v>
      </c>
    </row>
    <row r="12976" spans="1:19" ht="11.25" thickBot="1" x14ac:dyDescent="0.2">
      <c r="A12976" s="112"/>
    </row>
    <row r="12977" spans="1:19" ht="11.25" thickBot="1" x14ac:dyDescent="0.2">
      <c r="A12977" s="139" t="s">
        <v>366</v>
      </c>
      <c r="B12977" s="112"/>
      <c r="C12977" s="136">
        <v>4.3869999999999996</v>
      </c>
      <c r="D12977" s="136">
        <v>2.0979999999999999</v>
      </c>
      <c r="E12977" s="136">
        <v>3.5830000000000002</v>
      </c>
      <c r="F12977" s="136">
        <v>5.673</v>
      </c>
      <c r="G12977" s="136">
        <v>7.4059999999999997</v>
      </c>
      <c r="H12977" s="136">
        <v>3.8530000000000002</v>
      </c>
      <c r="I12977" s="136">
        <v>6.6970000000000001</v>
      </c>
      <c r="J12977" s="136">
        <v>2.198</v>
      </c>
      <c r="K12977" s="136">
        <v>3.0230000000000001</v>
      </c>
      <c r="L12977" s="136">
        <v>47.186</v>
      </c>
      <c r="M12977" s="136">
        <v>44.095999999999997</v>
      </c>
      <c r="N12977" s="136">
        <v>6.3390000000000004</v>
      </c>
      <c r="O12977" s="136">
        <v>4.8289999999999997</v>
      </c>
      <c r="P12977" s="136">
        <v>0.251</v>
      </c>
      <c r="Q12977" s="140">
        <v>1.325</v>
      </c>
      <c r="R12977" s="134" t="s">
        <v>4984</v>
      </c>
      <c r="S12977" s="136">
        <v>4.734</v>
      </c>
    </row>
    <row r="12978" spans="1:19" ht="11.25" thickBot="1" x14ac:dyDescent="0.2">
      <c r="A12978" s="112"/>
    </row>
    <row r="12979" spans="1:19" ht="11.25" thickBot="1" x14ac:dyDescent="0.2">
      <c r="A12979" s="106" t="s">
        <v>357</v>
      </c>
      <c r="B12979" s="106" t="s">
        <v>358</v>
      </c>
      <c r="C12979" s="130" t="s">
        <v>68</v>
      </c>
    </row>
    <row r="12980" spans="1:19" ht="11.25" thickBot="1" x14ac:dyDescent="0.2">
      <c r="A12980" s="107">
        <v>1</v>
      </c>
      <c r="B12980" s="132">
        <v>0.79381944444444441</v>
      </c>
      <c r="C12980" s="108">
        <v>1073.028</v>
      </c>
    </row>
    <row r="12981" spans="1:19" ht="11.25" thickBot="1" x14ac:dyDescent="0.2">
      <c r="A12981" s="112"/>
    </row>
    <row r="12982" spans="1:19" ht="11.25" thickBot="1" x14ac:dyDescent="0.2">
      <c r="A12982" s="107">
        <v>2</v>
      </c>
      <c r="B12982" s="132">
        <v>0.79399305555555555</v>
      </c>
      <c r="C12982" s="108">
        <v>1023.025</v>
      </c>
    </row>
    <row r="12983" spans="1:19" ht="11.25" thickBot="1" x14ac:dyDescent="0.2">
      <c r="A12983" s="112"/>
    </row>
    <row r="12984" spans="1:19" ht="11.25" thickBot="1" x14ac:dyDescent="0.2">
      <c r="A12984" s="107">
        <v>3</v>
      </c>
      <c r="B12984" s="132">
        <v>0.79417824074074073</v>
      </c>
      <c r="C12984" s="108">
        <v>999.024</v>
      </c>
    </row>
    <row r="12985" spans="1:19" ht="11.25" thickBot="1" x14ac:dyDescent="0.2">
      <c r="A12985" s="112"/>
    </row>
    <row r="12986" spans="1:19" ht="11.25" thickBot="1" x14ac:dyDescent="0.2">
      <c r="A12986" s="135" t="s">
        <v>362</v>
      </c>
      <c r="B12986" s="112"/>
      <c r="C12986" s="136">
        <v>1031.692</v>
      </c>
    </row>
    <row r="12987" spans="1:19" ht="11.25" thickBot="1" x14ac:dyDescent="0.2">
      <c r="A12987" s="112"/>
    </row>
    <row r="12988" spans="1:19" ht="11.25" thickBot="1" x14ac:dyDescent="0.2">
      <c r="A12988" s="138" t="s">
        <v>364</v>
      </c>
      <c r="B12988" s="112"/>
      <c r="C12988" s="136">
        <v>37.755000000000003</v>
      </c>
    </row>
    <row r="12989" spans="1:19" ht="11.25" thickBot="1" x14ac:dyDescent="0.2">
      <c r="A12989" s="112"/>
    </row>
    <row r="12990" spans="1:19" ht="11.25" thickBot="1" x14ac:dyDescent="0.2">
      <c r="A12990" s="139" t="s">
        <v>366</v>
      </c>
      <c r="B12990" s="112"/>
      <c r="C12990" s="136">
        <v>3.66</v>
      </c>
    </row>
    <row r="12991" spans="1:19" ht="10.5" x14ac:dyDescent="0.15">
      <c r="A12991" s="112"/>
    </row>
    <row r="12992" spans="1:19" x14ac:dyDescent="0.15">
      <c r="A12992" s="129"/>
      <c r="B12992" s="86" t="s">
        <v>4985</v>
      </c>
    </row>
    <row r="12993" spans="1:19" ht="9.75" thickBot="1" x14ac:dyDescent="0.2">
      <c r="A12993" s="81" t="s">
        <v>5871</v>
      </c>
    </row>
    <row r="12994" spans="1:19" ht="11.25" thickBot="1" x14ac:dyDescent="0.2">
      <c r="A12994" s="106" t="s">
        <v>357</v>
      </c>
      <c r="B12994" s="106" t="s">
        <v>358</v>
      </c>
      <c r="C12994" s="130" t="s">
        <v>0</v>
      </c>
      <c r="D12994" s="130" t="s">
        <v>1</v>
      </c>
      <c r="E12994" s="130" t="s">
        <v>2</v>
      </c>
      <c r="F12994" s="130" t="s">
        <v>3</v>
      </c>
      <c r="G12994" s="130" t="s">
        <v>4</v>
      </c>
      <c r="H12994" s="130" t="s">
        <v>5</v>
      </c>
      <c r="I12994" s="131" t="s">
        <v>6</v>
      </c>
      <c r="J12994" s="131" t="s">
        <v>7</v>
      </c>
      <c r="K12994" s="130" t="s">
        <v>8</v>
      </c>
      <c r="L12994" s="130" t="s">
        <v>9</v>
      </c>
      <c r="M12994" s="130" t="s">
        <v>10</v>
      </c>
      <c r="N12994" s="130" t="s">
        <v>11</v>
      </c>
      <c r="O12994" s="130" t="s">
        <v>12</v>
      </c>
      <c r="P12994" s="130" t="s">
        <v>13</v>
      </c>
      <c r="Q12994" s="130" t="s">
        <v>14</v>
      </c>
      <c r="R12994" s="130" t="s">
        <v>15</v>
      </c>
      <c r="S12994" s="130" t="s">
        <v>16</v>
      </c>
    </row>
    <row r="12995" spans="1:19" ht="11.25" thickBot="1" x14ac:dyDescent="0.2">
      <c r="A12995" s="107">
        <v>1</v>
      </c>
      <c r="B12995" s="132">
        <v>0.79895833333333333</v>
      </c>
      <c r="C12995" s="141" t="s">
        <v>10333</v>
      </c>
      <c r="D12995" s="141" t="s">
        <v>10334</v>
      </c>
      <c r="E12995" s="141" t="s">
        <v>10335</v>
      </c>
      <c r="F12995" s="108">
        <v>1142823.3</v>
      </c>
      <c r="G12995" s="141" t="s">
        <v>10336</v>
      </c>
      <c r="H12995" s="141" t="s">
        <v>10337</v>
      </c>
      <c r="I12995" s="145">
        <v>16691.684000000001</v>
      </c>
      <c r="J12995" s="134" t="s">
        <v>10338</v>
      </c>
      <c r="K12995" s="141" t="s">
        <v>10339</v>
      </c>
      <c r="L12995" s="108">
        <v>398.00400000000002</v>
      </c>
      <c r="M12995" s="108">
        <v>29993.575000000001</v>
      </c>
      <c r="N12995" s="108">
        <v>46606.072999999997</v>
      </c>
      <c r="O12995" s="141" t="s">
        <v>10340</v>
      </c>
      <c r="P12995" s="108">
        <v>428880.55</v>
      </c>
      <c r="Q12995" s="108">
        <v>8767.8449999999993</v>
      </c>
      <c r="R12995" s="108">
        <v>18062.827000000001</v>
      </c>
      <c r="S12995" s="108">
        <v>140280.70000000001</v>
      </c>
    </row>
    <row r="12996" spans="1:19" ht="11.25" thickBot="1" x14ac:dyDescent="0.2">
      <c r="A12996" s="112"/>
    </row>
    <row r="12997" spans="1:19" ht="11.25" thickBot="1" x14ac:dyDescent="0.2">
      <c r="A12997" s="107">
        <v>2</v>
      </c>
      <c r="B12997" s="132">
        <v>0.79913194444444446</v>
      </c>
      <c r="C12997" s="141" t="s">
        <v>10341</v>
      </c>
      <c r="D12997" s="141" t="s">
        <v>10342</v>
      </c>
      <c r="E12997" s="141" t="s">
        <v>10343</v>
      </c>
      <c r="F12997" s="108">
        <v>1118338.8</v>
      </c>
      <c r="G12997" s="141" t="s">
        <v>10344</v>
      </c>
      <c r="H12997" s="141" t="s">
        <v>10345</v>
      </c>
      <c r="I12997" s="145">
        <v>16801.772000000001</v>
      </c>
      <c r="J12997" s="134" t="s">
        <v>10346</v>
      </c>
      <c r="K12997" s="141" t="s">
        <v>10347</v>
      </c>
      <c r="L12997" s="108">
        <v>406.00400000000002</v>
      </c>
      <c r="M12997" s="108">
        <v>29961.528999999999</v>
      </c>
      <c r="N12997" s="108">
        <v>47717.584999999999</v>
      </c>
      <c r="O12997" s="141" t="s">
        <v>10348</v>
      </c>
      <c r="P12997" s="108">
        <v>428861.16</v>
      </c>
      <c r="Q12997" s="108">
        <v>8864.8860000000004</v>
      </c>
      <c r="R12997" s="108">
        <v>17895.683000000001</v>
      </c>
      <c r="S12997" s="108">
        <v>140976.38</v>
      </c>
    </row>
    <row r="12998" spans="1:19" ht="11.25" thickBot="1" x14ac:dyDescent="0.2">
      <c r="A12998" s="112"/>
    </row>
    <row r="12999" spans="1:19" ht="11.25" thickBot="1" x14ac:dyDescent="0.2">
      <c r="A12999" s="107">
        <v>3</v>
      </c>
      <c r="B12999" s="132">
        <v>0.79931712962962964</v>
      </c>
      <c r="C12999" s="141" t="s">
        <v>10349</v>
      </c>
      <c r="D12999" s="141" t="s">
        <v>10350</v>
      </c>
      <c r="E12999" s="141" t="s">
        <v>10351</v>
      </c>
      <c r="F12999" s="108">
        <v>1149607.7</v>
      </c>
      <c r="G12999" s="141" t="s">
        <v>10352</v>
      </c>
      <c r="H12999" s="141" t="s">
        <v>10353</v>
      </c>
      <c r="I12999" s="145">
        <v>16933.879000000001</v>
      </c>
      <c r="J12999" s="134" t="s">
        <v>10354</v>
      </c>
      <c r="K12999" s="141" t="s">
        <v>10355</v>
      </c>
      <c r="L12999" s="108">
        <v>455.005</v>
      </c>
      <c r="M12999" s="108">
        <v>29357.67</v>
      </c>
      <c r="N12999" s="108">
        <v>45239.063999999998</v>
      </c>
      <c r="O12999" s="141" t="s">
        <v>10356</v>
      </c>
      <c r="P12999" s="108">
        <v>436320.67</v>
      </c>
      <c r="Q12999" s="108">
        <v>8563.76</v>
      </c>
      <c r="R12999" s="108">
        <v>17932.715</v>
      </c>
      <c r="S12999" s="108">
        <v>139984.72</v>
      </c>
    </row>
    <row r="13000" spans="1:19" ht="11.25" thickBot="1" x14ac:dyDescent="0.2">
      <c r="A13000" s="112"/>
    </row>
    <row r="13001" spans="1:19" ht="11.25" thickBot="1" x14ac:dyDescent="0.2">
      <c r="A13001" s="135" t="s">
        <v>362</v>
      </c>
      <c r="B13001" s="112"/>
      <c r="C13001" s="141" t="s">
        <v>10357</v>
      </c>
      <c r="D13001" s="141" t="s">
        <v>10358</v>
      </c>
      <c r="E13001" s="141" t="s">
        <v>10359</v>
      </c>
      <c r="F13001" s="136">
        <v>1136923.3</v>
      </c>
      <c r="G13001" s="141" t="s">
        <v>10360</v>
      </c>
      <c r="H13001" s="141" t="s">
        <v>10361</v>
      </c>
      <c r="I13001" s="140">
        <v>16809.112000000001</v>
      </c>
      <c r="J13001" s="134" t="s">
        <v>10362</v>
      </c>
      <c r="K13001" s="141" t="s">
        <v>10363</v>
      </c>
      <c r="L13001" s="136">
        <v>419.67099999999999</v>
      </c>
      <c r="M13001" s="136">
        <v>29770.924999999999</v>
      </c>
      <c r="N13001" s="136">
        <v>46520.906999999999</v>
      </c>
      <c r="O13001" s="141" t="s">
        <v>10364</v>
      </c>
      <c r="P13001" s="136">
        <v>431354.12</v>
      </c>
      <c r="Q13001" s="136">
        <v>8732.1630000000005</v>
      </c>
      <c r="R13001" s="136">
        <v>17963.741000000002</v>
      </c>
      <c r="S13001" s="136">
        <v>140413.93</v>
      </c>
    </row>
    <row r="13002" spans="1:19" ht="11.25" thickBot="1" x14ac:dyDescent="0.2">
      <c r="A13002" s="112"/>
    </row>
    <row r="13003" spans="1:19" ht="11.25" thickBot="1" x14ac:dyDescent="0.2">
      <c r="A13003" s="138" t="s">
        <v>364</v>
      </c>
      <c r="B13003" s="112"/>
      <c r="C13003" s="141" t="s">
        <v>10365</v>
      </c>
      <c r="D13003" s="141" t="s">
        <v>10366</v>
      </c>
      <c r="E13003" s="141" t="s">
        <v>10367</v>
      </c>
      <c r="F13003" s="136">
        <v>16448.240000000002</v>
      </c>
      <c r="G13003" s="141" t="s">
        <v>10368</v>
      </c>
      <c r="H13003" s="141" t="s">
        <v>10369</v>
      </c>
      <c r="I13003" s="140">
        <v>121.264</v>
      </c>
      <c r="J13003" s="134" t="s">
        <v>10370</v>
      </c>
      <c r="K13003" s="141" t="s">
        <v>10371</v>
      </c>
      <c r="L13003" s="136">
        <v>30.861000000000001</v>
      </c>
      <c r="M13003" s="136">
        <v>358.24700000000001</v>
      </c>
      <c r="N13003" s="136">
        <v>1241.453</v>
      </c>
      <c r="O13003" s="141" t="s">
        <v>10372</v>
      </c>
      <c r="P13003" s="136">
        <v>4301.1639999999998</v>
      </c>
      <c r="Q13003" s="136">
        <v>153.70099999999999</v>
      </c>
      <c r="R13003" s="136">
        <v>87.784999999999997</v>
      </c>
      <c r="S13003" s="136">
        <v>509.07400000000001</v>
      </c>
    </row>
    <row r="13004" spans="1:19" ht="11.25" thickBot="1" x14ac:dyDescent="0.2">
      <c r="A13004" s="112"/>
    </row>
    <row r="13005" spans="1:19" ht="11.25" thickBot="1" x14ac:dyDescent="0.2">
      <c r="A13005" s="139" t="s">
        <v>366</v>
      </c>
      <c r="B13005" s="112"/>
      <c r="C13005" s="141" t="s">
        <v>8106</v>
      </c>
      <c r="D13005" s="141" t="s">
        <v>3069</v>
      </c>
      <c r="E13005" s="141" t="s">
        <v>10373</v>
      </c>
      <c r="F13005" s="136">
        <v>1.4470000000000001</v>
      </c>
      <c r="G13005" s="141" t="s">
        <v>9003</v>
      </c>
      <c r="H13005" s="141" t="s">
        <v>10374</v>
      </c>
      <c r="I13005" s="140">
        <v>0.72099999999999997</v>
      </c>
      <c r="J13005" s="134" t="s">
        <v>2365</v>
      </c>
      <c r="K13005" s="141" t="s">
        <v>10375</v>
      </c>
      <c r="L13005" s="136">
        <v>7.3540000000000001</v>
      </c>
      <c r="M13005" s="136">
        <v>1.2030000000000001</v>
      </c>
      <c r="N13005" s="136">
        <v>2.669</v>
      </c>
      <c r="O13005" s="141" t="s">
        <v>3281</v>
      </c>
      <c r="P13005" s="136">
        <v>0.997</v>
      </c>
      <c r="Q13005" s="136">
        <v>1.76</v>
      </c>
      <c r="R13005" s="136">
        <v>0.48899999999999999</v>
      </c>
      <c r="S13005" s="136">
        <v>0.36299999999999999</v>
      </c>
    </row>
    <row r="13006" spans="1:19" ht="11.25" thickBot="1" x14ac:dyDescent="0.2">
      <c r="A13006" s="112"/>
    </row>
    <row r="13007" spans="1:19" ht="11.25" thickBot="1" x14ac:dyDescent="0.2">
      <c r="A13007" s="106" t="s">
        <v>357</v>
      </c>
      <c r="B13007" s="106" t="s">
        <v>358</v>
      </c>
      <c r="C13007" s="130" t="s">
        <v>17</v>
      </c>
      <c r="D13007" s="130" t="s">
        <v>18</v>
      </c>
      <c r="E13007" s="131" t="s">
        <v>19</v>
      </c>
      <c r="F13007" s="131" t="s">
        <v>20</v>
      </c>
      <c r="G13007" s="130" t="s">
        <v>21</v>
      </c>
      <c r="H13007" s="130" t="s">
        <v>22</v>
      </c>
      <c r="I13007" s="130" t="s">
        <v>23</v>
      </c>
      <c r="J13007" s="130" t="s">
        <v>24</v>
      </c>
      <c r="K13007" s="131" t="s">
        <v>25</v>
      </c>
      <c r="L13007" s="131" t="s">
        <v>26</v>
      </c>
      <c r="M13007" s="130" t="s">
        <v>27</v>
      </c>
      <c r="N13007" s="130" t="s">
        <v>28</v>
      </c>
      <c r="O13007" s="130" t="s">
        <v>29</v>
      </c>
      <c r="P13007" s="130" t="s">
        <v>30</v>
      </c>
      <c r="Q13007" s="130" t="s">
        <v>31</v>
      </c>
      <c r="R13007" s="130" t="s">
        <v>32</v>
      </c>
      <c r="S13007" s="130" t="s">
        <v>33</v>
      </c>
    </row>
    <row r="13008" spans="1:19" ht="11.25" thickBot="1" x14ac:dyDescent="0.2">
      <c r="A13008" s="107">
        <v>1</v>
      </c>
      <c r="B13008" s="132">
        <v>0.79895833333333333</v>
      </c>
      <c r="C13008" s="108">
        <v>113832.14</v>
      </c>
      <c r="D13008" s="108">
        <v>50188.38</v>
      </c>
      <c r="E13008" s="145">
        <v>20035.63</v>
      </c>
      <c r="F13008" s="145">
        <v>805538.03</v>
      </c>
      <c r="G13008" s="108">
        <v>20</v>
      </c>
      <c r="H13008" s="108">
        <v>107</v>
      </c>
      <c r="I13008" s="108">
        <v>369703.49</v>
      </c>
      <c r="J13008" s="141" t="s">
        <v>10376</v>
      </c>
      <c r="K13008" s="145">
        <v>155871.93</v>
      </c>
      <c r="L13008" s="134" t="s">
        <v>10315</v>
      </c>
      <c r="M13008" s="108">
        <v>2486.1480000000001</v>
      </c>
      <c r="N13008" s="108">
        <v>3543.3009999999999</v>
      </c>
      <c r="O13008" s="108">
        <v>7</v>
      </c>
      <c r="P13008" s="108">
        <v>177.001</v>
      </c>
      <c r="Q13008" s="108">
        <v>495.00599999999997</v>
      </c>
      <c r="R13008" s="108">
        <v>687.01099999999997</v>
      </c>
      <c r="S13008" s="108">
        <v>395.00400000000002</v>
      </c>
    </row>
    <row r="13009" spans="1:19" ht="11.25" thickBot="1" x14ac:dyDescent="0.2">
      <c r="A13009" s="112"/>
    </row>
    <row r="13010" spans="1:19" ht="11.25" thickBot="1" x14ac:dyDescent="0.2">
      <c r="A13010" s="107">
        <v>2</v>
      </c>
      <c r="B13010" s="132">
        <v>0.79913194444444446</v>
      </c>
      <c r="C13010" s="108">
        <v>114304.72</v>
      </c>
      <c r="D13010" s="108">
        <v>49876.633000000002</v>
      </c>
      <c r="E13010" s="145">
        <v>20213.802</v>
      </c>
      <c r="F13010" s="145">
        <v>805593.1</v>
      </c>
      <c r="G13010" s="108">
        <v>22</v>
      </c>
      <c r="H13010" s="108">
        <v>102</v>
      </c>
      <c r="I13010" s="108">
        <v>371681.21</v>
      </c>
      <c r="J13010" s="141" t="s">
        <v>10377</v>
      </c>
      <c r="K13010" s="145">
        <v>157632.1</v>
      </c>
      <c r="L13010" s="134" t="s">
        <v>10378</v>
      </c>
      <c r="M13010" s="108">
        <v>2602.1619999999998</v>
      </c>
      <c r="N13010" s="108">
        <v>3736.335</v>
      </c>
      <c r="O13010" s="108">
        <v>5</v>
      </c>
      <c r="P13010" s="108">
        <v>134</v>
      </c>
      <c r="Q13010" s="108">
        <v>500.00599999999997</v>
      </c>
      <c r="R13010" s="108">
        <v>713.01199999999994</v>
      </c>
      <c r="S13010" s="108">
        <v>382.00299999999999</v>
      </c>
    </row>
    <row r="13011" spans="1:19" ht="11.25" thickBot="1" x14ac:dyDescent="0.2">
      <c r="A13011" s="112"/>
    </row>
    <row r="13012" spans="1:19" ht="11.25" thickBot="1" x14ac:dyDescent="0.2">
      <c r="A13012" s="107">
        <v>3</v>
      </c>
      <c r="B13012" s="132">
        <v>0.79931712962962964</v>
      </c>
      <c r="C13012" s="108">
        <v>115124.21</v>
      </c>
      <c r="D13012" s="108">
        <v>50769.786</v>
      </c>
      <c r="E13012" s="145">
        <v>20498.079000000002</v>
      </c>
      <c r="F13012" s="145">
        <v>808879.84</v>
      </c>
      <c r="G13012" s="108">
        <v>27</v>
      </c>
      <c r="H13012" s="108">
        <v>110</v>
      </c>
      <c r="I13012" s="108">
        <v>369830.71</v>
      </c>
      <c r="J13012" s="141" t="s">
        <v>10379</v>
      </c>
      <c r="K13012" s="145">
        <v>159243.29</v>
      </c>
      <c r="L13012" s="134" t="s">
        <v>10380</v>
      </c>
      <c r="M13012" s="108">
        <v>2594.1619999999998</v>
      </c>
      <c r="N13012" s="108">
        <v>3555.3029999999999</v>
      </c>
      <c r="O13012" s="108">
        <v>3</v>
      </c>
      <c r="P13012" s="108">
        <v>169.001</v>
      </c>
      <c r="Q13012" s="108">
        <v>495.00599999999997</v>
      </c>
      <c r="R13012" s="108">
        <v>714.01199999999994</v>
      </c>
      <c r="S13012" s="108">
        <v>374.00299999999999</v>
      </c>
    </row>
    <row r="13013" spans="1:19" ht="11.25" thickBot="1" x14ac:dyDescent="0.2">
      <c r="A13013" s="112"/>
    </row>
    <row r="13014" spans="1:19" ht="11.25" thickBot="1" x14ac:dyDescent="0.2">
      <c r="A13014" s="135" t="s">
        <v>362</v>
      </c>
      <c r="B13014" s="112"/>
      <c r="C13014" s="136">
        <v>114420.35</v>
      </c>
      <c r="D13014" s="136">
        <v>50278.267</v>
      </c>
      <c r="E13014" s="140">
        <v>20249.169999999998</v>
      </c>
      <c r="F13014" s="140">
        <v>806670.32</v>
      </c>
      <c r="G13014" s="136">
        <v>23</v>
      </c>
      <c r="H13014" s="136">
        <v>106.334</v>
      </c>
      <c r="I13014" s="136">
        <v>370405.14</v>
      </c>
      <c r="J13014" s="141" t="s">
        <v>10381</v>
      </c>
      <c r="K13014" s="140">
        <v>157582.44</v>
      </c>
      <c r="L13014" s="134" t="s">
        <v>10382</v>
      </c>
      <c r="M13014" s="136">
        <v>2560.8240000000001</v>
      </c>
      <c r="N13014" s="136">
        <v>3611.6460000000002</v>
      </c>
      <c r="O13014" s="136">
        <v>5</v>
      </c>
      <c r="P13014" s="136">
        <v>160.001</v>
      </c>
      <c r="Q13014" s="136">
        <v>496.673</v>
      </c>
      <c r="R13014" s="136">
        <v>704.67899999999997</v>
      </c>
      <c r="S13014" s="136">
        <v>383.67</v>
      </c>
    </row>
    <row r="13015" spans="1:19" ht="11.25" thickBot="1" x14ac:dyDescent="0.2">
      <c r="A13015" s="112"/>
    </row>
    <row r="13016" spans="1:19" ht="11.25" thickBot="1" x14ac:dyDescent="0.2">
      <c r="A13016" s="138" t="s">
        <v>364</v>
      </c>
      <c r="B13016" s="112"/>
      <c r="C13016" s="136">
        <v>653.75099999999998</v>
      </c>
      <c r="D13016" s="136">
        <v>453.31099999999998</v>
      </c>
      <c r="E13016" s="140">
        <v>233.245</v>
      </c>
      <c r="F13016" s="140">
        <v>1913.6980000000001</v>
      </c>
      <c r="G13016" s="136">
        <v>3.6059999999999999</v>
      </c>
      <c r="H13016" s="136">
        <v>4.0410000000000004</v>
      </c>
      <c r="I13016" s="136">
        <v>1106.942</v>
      </c>
      <c r="J13016" s="141" t="s">
        <v>10383</v>
      </c>
      <c r="K13016" s="140">
        <v>1686.2249999999999</v>
      </c>
      <c r="L13016" s="134" t="s">
        <v>10384</v>
      </c>
      <c r="M13016" s="136">
        <v>64.795000000000002</v>
      </c>
      <c r="N13016" s="136">
        <v>108.15</v>
      </c>
      <c r="O13016" s="136">
        <v>2</v>
      </c>
      <c r="P13016" s="136">
        <v>22.869</v>
      </c>
      <c r="Q13016" s="136">
        <v>2.887</v>
      </c>
      <c r="R13016" s="136">
        <v>15.308</v>
      </c>
      <c r="S13016" s="136">
        <v>10.599</v>
      </c>
    </row>
    <row r="13017" spans="1:19" ht="11.25" thickBot="1" x14ac:dyDescent="0.2">
      <c r="A13017" s="112"/>
    </row>
    <row r="13018" spans="1:19" ht="11.25" thickBot="1" x14ac:dyDescent="0.2">
      <c r="A13018" s="139" t="s">
        <v>366</v>
      </c>
      <c r="B13018" s="112"/>
      <c r="C13018" s="136">
        <v>0.57099999999999995</v>
      </c>
      <c r="D13018" s="136">
        <v>0.90200000000000002</v>
      </c>
      <c r="E13018" s="140">
        <v>1.1519999999999999</v>
      </c>
      <c r="F13018" s="140">
        <v>0.23699999999999999</v>
      </c>
      <c r="G13018" s="136">
        <v>15.676</v>
      </c>
      <c r="H13018" s="136">
        <v>3.8010000000000002</v>
      </c>
      <c r="I13018" s="136">
        <v>0.29899999999999999</v>
      </c>
      <c r="J13018" s="141" t="s">
        <v>10385</v>
      </c>
      <c r="K13018" s="140">
        <v>1.07</v>
      </c>
      <c r="L13018" s="134" t="s">
        <v>2283</v>
      </c>
      <c r="M13018" s="136">
        <v>2.5299999999999998</v>
      </c>
      <c r="N13018" s="136">
        <v>2.9940000000000002</v>
      </c>
      <c r="O13018" s="136">
        <v>40</v>
      </c>
      <c r="P13018" s="136">
        <v>14.292999999999999</v>
      </c>
      <c r="Q13018" s="136">
        <v>0.58099999999999996</v>
      </c>
      <c r="R13018" s="136">
        <v>2.1720000000000002</v>
      </c>
      <c r="S13018" s="136">
        <v>2.7629999999999999</v>
      </c>
    </row>
    <row r="13019" spans="1:19" ht="11.25" thickBot="1" x14ac:dyDescent="0.2">
      <c r="A13019" s="112"/>
    </row>
    <row r="13020" spans="1:19" ht="11.25" thickBot="1" x14ac:dyDescent="0.2">
      <c r="A13020" s="106" t="s">
        <v>357</v>
      </c>
      <c r="B13020" s="106" t="s">
        <v>358</v>
      </c>
      <c r="C13020" s="131" t="s">
        <v>34</v>
      </c>
      <c r="D13020" s="131" t="s">
        <v>35</v>
      </c>
      <c r="E13020" s="130" t="s">
        <v>36</v>
      </c>
      <c r="F13020" s="130" t="s">
        <v>37</v>
      </c>
      <c r="G13020" s="130" t="s">
        <v>38</v>
      </c>
      <c r="H13020" s="130" t="s">
        <v>39</v>
      </c>
      <c r="I13020" s="130" t="s">
        <v>40</v>
      </c>
      <c r="J13020" s="130" t="s">
        <v>41</v>
      </c>
      <c r="K13020" s="130" t="s">
        <v>42</v>
      </c>
      <c r="L13020" s="130" t="s">
        <v>43</v>
      </c>
      <c r="M13020" s="130" t="s">
        <v>44</v>
      </c>
      <c r="N13020" s="130" t="s">
        <v>45</v>
      </c>
      <c r="O13020" s="130" t="s">
        <v>46</v>
      </c>
      <c r="P13020" s="130" t="s">
        <v>47</v>
      </c>
      <c r="Q13020" s="130" t="s">
        <v>48</v>
      </c>
      <c r="R13020" s="130" t="s">
        <v>49</v>
      </c>
      <c r="S13020" s="130" t="s">
        <v>50</v>
      </c>
    </row>
    <row r="13021" spans="1:19" ht="11.25" thickBot="1" x14ac:dyDescent="0.2">
      <c r="A13021" s="107">
        <v>1</v>
      </c>
      <c r="B13021" s="132">
        <v>0.79895833333333333</v>
      </c>
      <c r="C13021" s="145">
        <v>354976.66</v>
      </c>
      <c r="D13021" s="134" t="s">
        <v>10386</v>
      </c>
      <c r="E13021" s="108">
        <v>21425.010999999999</v>
      </c>
      <c r="F13021" s="108">
        <v>1000.024</v>
      </c>
      <c r="G13021" s="108">
        <v>2</v>
      </c>
      <c r="H13021" s="108">
        <v>12549.779</v>
      </c>
      <c r="I13021" s="108">
        <v>298162.46000000002</v>
      </c>
      <c r="J13021" s="141" t="s">
        <v>10387</v>
      </c>
      <c r="K13021" s="108">
        <v>36001.078999999998</v>
      </c>
      <c r="L13021" s="108">
        <v>70293.388000000006</v>
      </c>
      <c r="M13021" s="108">
        <v>10845.822</v>
      </c>
      <c r="N13021" s="108">
        <v>7559.3710000000001</v>
      </c>
      <c r="O13021" s="108">
        <v>1235.037</v>
      </c>
      <c r="P13021" s="108">
        <v>1217.0360000000001</v>
      </c>
      <c r="Q13021" s="108">
        <v>1382.046</v>
      </c>
      <c r="R13021" s="108">
        <v>1142.0309999999999</v>
      </c>
      <c r="S13021" s="108">
        <v>1436.05</v>
      </c>
    </row>
    <row r="13022" spans="1:19" ht="11.25" thickBot="1" x14ac:dyDescent="0.2">
      <c r="A13022" s="112"/>
    </row>
    <row r="13023" spans="1:19" ht="11.25" thickBot="1" x14ac:dyDescent="0.2">
      <c r="A13023" s="107">
        <v>2</v>
      </c>
      <c r="B13023" s="132">
        <v>0.79913194444444446</v>
      </c>
      <c r="C13023" s="145">
        <v>360275.46</v>
      </c>
      <c r="D13023" s="134" t="s">
        <v>10388</v>
      </c>
      <c r="E13023" s="108">
        <v>21728.325000000001</v>
      </c>
      <c r="F13023" s="108">
        <v>1017.025</v>
      </c>
      <c r="G13023" s="108">
        <v>2</v>
      </c>
      <c r="H13023" s="108">
        <v>12401.69</v>
      </c>
      <c r="I13023" s="108">
        <v>299744.93</v>
      </c>
      <c r="J13023" s="141" t="s">
        <v>10389</v>
      </c>
      <c r="K13023" s="108">
        <v>36236.487000000001</v>
      </c>
      <c r="L13023" s="108">
        <v>71731.277000000002</v>
      </c>
      <c r="M13023" s="108">
        <v>10663.727999999999</v>
      </c>
      <c r="N13023" s="108">
        <v>7337.2920000000004</v>
      </c>
      <c r="O13023" s="108">
        <v>1262.038</v>
      </c>
      <c r="P13023" s="108">
        <v>1101.029</v>
      </c>
      <c r="Q13023" s="108">
        <v>1428.049</v>
      </c>
      <c r="R13023" s="108">
        <v>1182.0340000000001</v>
      </c>
      <c r="S13023" s="108">
        <v>1473.0519999999999</v>
      </c>
    </row>
    <row r="13024" spans="1:19" ht="11.25" thickBot="1" x14ac:dyDescent="0.2">
      <c r="A13024" s="112"/>
    </row>
    <row r="13025" spans="1:19" ht="11.25" thickBot="1" x14ac:dyDescent="0.2">
      <c r="A13025" s="107">
        <v>3</v>
      </c>
      <c r="B13025" s="132">
        <v>0.79931712962962964</v>
      </c>
      <c r="C13025" s="145">
        <v>361677.44</v>
      </c>
      <c r="D13025" s="134" t="s">
        <v>10390</v>
      </c>
      <c r="E13025" s="108">
        <v>22431.069</v>
      </c>
      <c r="F13025" s="108">
        <v>976.02300000000002</v>
      </c>
      <c r="G13025" s="108">
        <v>6</v>
      </c>
      <c r="H13025" s="108">
        <v>12359.665000000001</v>
      </c>
      <c r="I13025" s="108">
        <v>296392.46999999997</v>
      </c>
      <c r="J13025" s="141" t="s">
        <v>10391</v>
      </c>
      <c r="K13025" s="108">
        <v>36073.203999999998</v>
      </c>
      <c r="L13025" s="108">
        <v>71620.898000000001</v>
      </c>
      <c r="M13025" s="108">
        <v>10865.833000000001</v>
      </c>
      <c r="N13025" s="108">
        <v>7330.2889999999998</v>
      </c>
      <c r="O13025" s="108">
        <v>1232.0360000000001</v>
      </c>
      <c r="P13025" s="108">
        <v>1195.0340000000001</v>
      </c>
      <c r="Q13025" s="108">
        <v>1294.04</v>
      </c>
      <c r="R13025" s="108">
        <v>1169.0329999999999</v>
      </c>
      <c r="S13025" s="108">
        <v>1536.057</v>
      </c>
    </row>
    <row r="13026" spans="1:19" ht="11.25" thickBot="1" x14ac:dyDescent="0.2">
      <c r="A13026" s="112"/>
    </row>
    <row r="13027" spans="1:19" ht="11.25" thickBot="1" x14ac:dyDescent="0.2">
      <c r="A13027" s="135" t="s">
        <v>362</v>
      </c>
      <c r="B13027" s="112"/>
      <c r="C13027" s="140">
        <v>358976.52</v>
      </c>
      <c r="D13027" s="134" t="s">
        <v>10392</v>
      </c>
      <c r="E13027" s="136">
        <v>21861.468000000001</v>
      </c>
      <c r="F13027" s="136">
        <v>997.69100000000003</v>
      </c>
      <c r="G13027" s="136">
        <v>3.3330000000000002</v>
      </c>
      <c r="H13027" s="136">
        <v>12437.045</v>
      </c>
      <c r="I13027" s="136">
        <v>298099.95</v>
      </c>
      <c r="J13027" s="141" t="s">
        <v>10393</v>
      </c>
      <c r="K13027" s="136">
        <v>36103.589999999997</v>
      </c>
      <c r="L13027" s="136">
        <v>71215.187999999995</v>
      </c>
      <c r="M13027" s="136">
        <v>10791.795</v>
      </c>
      <c r="N13027" s="136">
        <v>7408.9840000000004</v>
      </c>
      <c r="O13027" s="136">
        <v>1243.037</v>
      </c>
      <c r="P13027" s="136">
        <v>1171.0329999999999</v>
      </c>
      <c r="Q13027" s="136">
        <v>1368.0450000000001</v>
      </c>
      <c r="R13027" s="136">
        <v>1164.366</v>
      </c>
      <c r="S13027" s="136">
        <v>1481.7190000000001</v>
      </c>
    </row>
    <row r="13028" spans="1:19" ht="11.25" thickBot="1" x14ac:dyDescent="0.2">
      <c r="A13028" s="112"/>
    </row>
    <row r="13029" spans="1:19" ht="11.25" thickBot="1" x14ac:dyDescent="0.2">
      <c r="A13029" s="138" t="s">
        <v>364</v>
      </c>
      <c r="B13029" s="112"/>
      <c r="C13029" s="140">
        <v>3534.1979999999999</v>
      </c>
      <c r="D13029" s="134" t="s">
        <v>10394</v>
      </c>
      <c r="E13029" s="136">
        <v>516.07500000000005</v>
      </c>
      <c r="F13029" s="136">
        <v>20.6</v>
      </c>
      <c r="G13029" s="136">
        <v>2.3090000000000002</v>
      </c>
      <c r="H13029" s="136">
        <v>99.866</v>
      </c>
      <c r="I13029" s="136">
        <v>1677.1010000000001</v>
      </c>
      <c r="J13029" s="141" t="s">
        <v>10395</v>
      </c>
      <c r="K13029" s="136">
        <v>120.61</v>
      </c>
      <c r="L13029" s="136">
        <v>800.20699999999999</v>
      </c>
      <c r="M13029" s="136">
        <v>111.35899999999999</v>
      </c>
      <c r="N13029" s="136">
        <v>130.286</v>
      </c>
      <c r="O13029" s="136">
        <v>16.524000000000001</v>
      </c>
      <c r="P13029" s="136">
        <v>61.615000000000002</v>
      </c>
      <c r="Q13029" s="136">
        <v>68.093000000000004</v>
      </c>
      <c r="R13029" s="136">
        <v>20.405000000000001</v>
      </c>
      <c r="S13029" s="136">
        <v>50.564</v>
      </c>
    </row>
    <row r="13030" spans="1:19" ht="11.25" thickBot="1" x14ac:dyDescent="0.2">
      <c r="A13030" s="112"/>
    </row>
    <row r="13031" spans="1:19" ht="11.25" thickBot="1" x14ac:dyDescent="0.2">
      <c r="A13031" s="139" t="s">
        <v>366</v>
      </c>
      <c r="B13031" s="112"/>
      <c r="C13031" s="140">
        <v>0.98499999999999999</v>
      </c>
      <c r="D13031" s="134" t="s">
        <v>1245</v>
      </c>
      <c r="E13031" s="136">
        <v>2.3610000000000002</v>
      </c>
      <c r="F13031" s="136">
        <v>2.0649999999999999</v>
      </c>
      <c r="G13031" s="136">
        <v>69.281999999999996</v>
      </c>
      <c r="H13031" s="136">
        <v>0.80300000000000005</v>
      </c>
      <c r="I13031" s="136">
        <v>0.56299999999999994</v>
      </c>
      <c r="J13031" s="141" t="s">
        <v>10396</v>
      </c>
      <c r="K13031" s="136">
        <v>0.33400000000000002</v>
      </c>
      <c r="L13031" s="136">
        <v>1.1240000000000001</v>
      </c>
      <c r="M13031" s="136">
        <v>1.032</v>
      </c>
      <c r="N13031" s="136">
        <v>1.758</v>
      </c>
      <c r="O13031" s="136">
        <v>1.329</v>
      </c>
      <c r="P13031" s="136">
        <v>5.2619999999999996</v>
      </c>
      <c r="Q13031" s="136">
        <v>4.9770000000000003</v>
      </c>
      <c r="R13031" s="136">
        <v>1.752</v>
      </c>
      <c r="S13031" s="136">
        <v>3.4129999999999998</v>
      </c>
    </row>
    <row r="13032" spans="1:19" ht="11.25" thickBot="1" x14ac:dyDescent="0.2">
      <c r="A13032" s="112"/>
    </row>
    <row r="13033" spans="1:19" ht="11.25" thickBot="1" x14ac:dyDescent="0.2">
      <c r="A13033" s="106" t="s">
        <v>357</v>
      </c>
      <c r="B13033" s="106" t="s">
        <v>358</v>
      </c>
      <c r="C13033" s="130" t="s">
        <v>51</v>
      </c>
      <c r="D13033" s="130" t="s">
        <v>52</v>
      </c>
      <c r="E13033" s="130" t="s">
        <v>53</v>
      </c>
      <c r="F13033" s="130" t="s">
        <v>54</v>
      </c>
      <c r="G13033" s="130" t="s">
        <v>55</v>
      </c>
      <c r="H13033" s="130" t="s">
        <v>56</v>
      </c>
      <c r="I13033" s="130" t="s">
        <v>57</v>
      </c>
      <c r="J13033" s="130" t="s">
        <v>58</v>
      </c>
      <c r="K13033" s="130" t="s">
        <v>59</v>
      </c>
      <c r="L13033" s="130" t="s">
        <v>60</v>
      </c>
      <c r="M13033" s="130" t="s">
        <v>61</v>
      </c>
      <c r="N13033" s="130" t="s">
        <v>62</v>
      </c>
      <c r="O13033" s="130" t="s">
        <v>63</v>
      </c>
      <c r="P13033" s="130" t="s">
        <v>64</v>
      </c>
      <c r="Q13033" s="131" t="s">
        <v>65</v>
      </c>
      <c r="R13033" s="131" t="s">
        <v>66</v>
      </c>
      <c r="S13033" s="130" t="s">
        <v>67</v>
      </c>
    </row>
    <row r="13034" spans="1:19" ht="11.25" thickBot="1" x14ac:dyDescent="0.2">
      <c r="A13034" s="107">
        <v>1</v>
      </c>
      <c r="B13034" s="132">
        <v>0.79895833333333333</v>
      </c>
      <c r="C13034" s="108">
        <v>1150.0319999999999</v>
      </c>
      <c r="D13034" s="108">
        <v>1035.0260000000001</v>
      </c>
      <c r="E13034" s="108">
        <v>413.00400000000002</v>
      </c>
      <c r="F13034" s="108">
        <v>605.00900000000001</v>
      </c>
      <c r="G13034" s="108">
        <v>419.00400000000002</v>
      </c>
      <c r="H13034" s="108">
        <v>541.00699999999995</v>
      </c>
      <c r="I13034" s="108">
        <v>1579.06</v>
      </c>
      <c r="J13034" s="108">
        <v>6713.0810000000001</v>
      </c>
      <c r="K13034" s="108">
        <v>9853.33</v>
      </c>
      <c r="L13034" s="108">
        <v>9</v>
      </c>
      <c r="M13034" s="108">
        <v>3</v>
      </c>
      <c r="N13034" s="108">
        <v>702.01199999999994</v>
      </c>
      <c r="O13034" s="108">
        <v>470.005</v>
      </c>
      <c r="P13034" s="108">
        <v>478467.98</v>
      </c>
      <c r="Q13034" s="145">
        <v>1658542</v>
      </c>
      <c r="R13034" s="134" t="s">
        <v>10397</v>
      </c>
      <c r="S13034" s="108">
        <v>11775.326999999999</v>
      </c>
    </row>
    <row r="13035" spans="1:19" ht="11.25" thickBot="1" x14ac:dyDescent="0.2">
      <c r="A13035" s="112"/>
    </row>
    <row r="13036" spans="1:19" ht="11.25" thickBot="1" x14ac:dyDescent="0.2">
      <c r="A13036" s="107">
        <v>2</v>
      </c>
      <c r="B13036" s="132">
        <v>0.79913194444444446</v>
      </c>
      <c r="C13036" s="108">
        <v>1201.0350000000001</v>
      </c>
      <c r="D13036" s="108">
        <v>1088.028</v>
      </c>
      <c r="E13036" s="108">
        <v>511.00599999999997</v>
      </c>
      <c r="F13036" s="108">
        <v>633.01</v>
      </c>
      <c r="G13036" s="108">
        <v>395.00400000000002</v>
      </c>
      <c r="H13036" s="108">
        <v>527.00699999999995</v>
      </c>
      <c r="I13036" s="108">
        <v>1678.068</v>
      </c>
      <c r="J13036" s="108">
        <v>6626.0540000000001</v>
      </c>
      <c r="K13036" s="108">
        <v>9904.3539999999994</v>
      </c>
      <c r="L13036" s="108">
        <v>4</v>
      </c>
      <c r="M13036" s="108">
        <v>12</v>
      </c>
      <c r="N13036" s="108">
        <v>719.01199999999994</v>
      </c>
      <c r="O13036" s="108">
        <v>442.005</v>
      </c>
      <c r="P13036" s="108">
        <v>477205.52</v>
      </c>
      <c r="Q13036" s="145">
        <v>1688380.8</v>
      </c>
      <c r="R13036" s="134" t="s">
        <v>10398</v>
      </c>
      <c r="S13036" s="108">
        <v>11279.052</v>
      </c>
    </row>
    <row r="13037" spans="1:19" ht="11.25" thickBot="1" x14ac:dyDescent="0.2">
      <c r="A13037" s="112"/>
    </row>
    <row r="13038" spans="1:19" ht="11.25" thickBot="1" x14ac:dyDescent="0.2">
      <c r="A13038" s="107">
        <v>3</v>
      </c>
      <c r="B13038" s="132">
        <v>0.79931712962962964</v>
      </c>
      <c r="C13038" s="108">
        <v>1137.0309999999999</v>
      </c>
      <c r="D13038" s="108">
        <v>1117.03</v>
      </c>
      <c r="E13038" s="108">
        <v>432.00400000000002</v>
      </c>
      <c r="F13038" s="108">
        <v>672.01099999999997</v>
      </c>
      <c r="G13038" s="108">
        <v>398.00400000000002</v>
      </c>
      <c r="H13038" s="108">
        <v>480.00599999999997</v>
      </c>
      <c r="I13038" s="108">
        <v>1639.0650000000001</v>
      </c>
      <c r="J13038" s="108">
        <v>6703.0780000000004</v>
      </c>
      <c r="K13038" s="108">
        <v>9802.3060000000005</v>
      </c>
      <c r="L13038" s="108">
        <v>11</v>
      </c>
      <c r="M13038" s="108">
        <v>10</v>
      </c>
      <c r="N13038" s="108">
        <v>700.01199999999994</v>
      </c>
      <c r="O13038" s="108">
        <v>455.005</v>
      </c>
      <c r="P13038" s="108">
        <v>475004.06</v>
      </c>
      <c r="Q13038" s="145">
        <v>1705396.5</v>
      </c>
      <c r="R13038" s="134" t="s">
        <v>10399</v>
      </c>
      <c r="S13038" s="108">
        <v>11764.321</v>
      </c>
    </row>
    <row r="13039" spans="1:19" ht="11.25" thickBot="1" x14ac:dyDescent="0.2">
      <c r="A13039" s="112"/>
    </row>
    <row r="13040" spans="1:19" ht="11.25" thickBot="1" x14ac:dyDescent="0.2">
      <c r="A13040" s="135" t="s">
        <v>362</v>
      </c>
      <c r="B13040" s="112"/>
      <c r="C13040" s="136">
        <v>1162.6990000000001</v>
      </c>
      <c r="D13040" s="136">
        <v>1080.028</v>
      </c>
      <c r="E13040" s="136">
        <v>452.005</v>
      </c>
      <c r="F13040" s="136">
        <v>636.67600000000004</v>
      </c>
      <c r="G13040" s="136">
        <v>404.00400000000002</v>
      </c>
      <c r="H13040" s="136">
        <v>516.00599999999997</v>
      </c>
      <c r="I13040" s="136">
        <v>1632.0640000000001</v>
      </c>
      <c r="J13040" s="136">
        <v>6680.7380000000003</v>
      </c>
      <c r="K13040" s="136">
        <v>9853.33</v>
      </c>
      <c r="L13040" s="136">
        <v>8</v>
      </c>
      <c r="M13040" s="136">
        <v>8.3330000000000002</v>
      </c>
      <c r="N13040" s="136">
        <v>707.01199999999994</v>
      </c>
      <c r="O13040" s="136">
        <v>455.67200000000003</v>
      </c>
      <c r="P13040" s="136">
        <v>476892.52</v>
      </c>
      <c r="Q13040" s="140">
        <v>1684106.4</v>
      </c>
      <c r="R13040" s="134" t="s">
        <v>10400</v>
      </c>
      <c r="S13040" s="136">
        <v>11606.233</v>
      </c>
    </row>
    <row r="13041" spans="1:19" ht="11.25" thickBot="1" x14ac:dyDescent="0.2">
      <c r="A13041" s="112"/>
    </row>
    <row r="13042" spans="1:19" ht="11.25" thickBot="1" x14ac:dyDescent="0.2">
      <c r="A13042" s="138" t="s">
        <v>364</v>
      </c>
      <c r="B13042" s="112"/>
      <c r="C13042" s="136">
        <v>33.83</v>
      </c>
      <c r="D13042" s="136">
        <v>41.582999999999998</v>
      </c>
      <c r="E13042" s="136">
        <v>51.972000000000001</v>
      </c>
      <c r="F13042" s="136">
        <v>33.651000000000003</v>
      </c>
      <c r="G13042" s="136">
        <v>13.077</v>
      </c>
      <c r="H13042" s="136">
        <v>31.954000000000001</v>
      </c>
      <c r="I13042" s="136">
        <v>49.874000000000002</v>
      </c>
      <c r="J13042" s="136">
        <v>47.621000000000002</v>
      </c>
      <c r="K13042" s="136">
        <v>51.024000000000001</v>
      </c>
      <c r="L13042" s="136">
        <v>3.6059999999999999</v>
      </c>
      <c r="M13042" s="136">
        <v>4.726</v>
      </c>
      <c r="N13042" s="136">
        <v>10.441000000000001</v>
      </c>
      <c r="O13042" s="136">
        <v>14.012</v>
      </c>
      <c r="P13042" s="136">
        <v>1753.046</v>
      </c>
      <c r="Q13042" s="140">
        <v>23717.873</v>
      </c>
      <c r="R13042" s="134" t="s">
        <v>10401</v>
      </c>
      <c r="S13042" s="136">
        <v>283.39999999999998</v>
      </c>
    </row>
    <row r="13043" spans="1:19" ht="11.25" thickBot="1" x14ac:dyDescent="0.2">
      <c r="A13043" s="112"/>
    </row>
    <row r="13044" spans="1:19" ht="11.25" thickBot="1" x14ac:dyDescent="0.2">
      <c r="A13044" s="139" t="s">
        <v>366</v>
      </c>
      <c r="B13044" s="112"/>
      <c r="C13044" s="136">
        <v>2.91</v>
      </c>
      <c r="D13044" s="136">
        <v>3.85</v>
      </c>
      <c r="E13044" s="136">
        <v>11.497999999999999</v>
      </c>
      <c r="F13044" s="136">
        <v>5.2850000000000001</v>
      </c>
      <c r="G13044" s="136">
        <v>3.2370000000000001</v>
      </c>
      <c r="H13044" s="136">
        <v>6.1929999999999996</v>
      </c>
      <c r="I13044" s="136">
        <v>3.056</v>
      </c>
      <c r="J13044" s="136">
        <v>0.71299999999999997</v>
      </c>
      <c r="K13044" s="136">
        <v>0.51800000000000002</v>
      </c>
      <c r="L13044" s="136">
        <v>45.069000000000003</v>
      </c>
      <c r="M13044" s="136">
        <v>56.71</v>
      </c>
      <c r="N13044" s="136">
        <v>1.4770000000000001</v>
      </c>
      <c r="O13044" s="136">
        <v>3.0750000000000002</v>
      </c>
      <c r="P13044" s="136">
        <v>0.36799999999999999</v>
      </c>
      <c r="Q13044" s="140">
        <v>1.4079999999999999</v>
      </c>
      <c r="R13044" s="134" t="s">
        <v>5053</v>
      </c>
      <c r="S13044" s="136">
        <v>2.4420000000000002</v>
      </c>
    </row>
    <row r="13045" spans="1:19" ht="11.25" thickBot="1" x14ac:dyDescent="0.2">
      <c r="A13045" s="112"/>
    </row>
    <row r="13046" spans="1:19" ht="11.25" thickBot="1" x14ac:dyDescent="0.2">
      <c r="A13046" s="106" t="s">
        <v>357</v>
      </c>
      <c r="B13046" s="106" t="s">
        <v>358</v>
      </c>
      <c r="C13046" s="130" t="s">
        <v>68</v>
      </c>
    </row>
    <row r="13047" spans="1:19" ht="11.25" thickBot="1" x14ac:dyDescent="0.2">
      <c r="A13047" s="107">
        <v>1</v>
      </c>
      <c r="B13047" s="132">
        <v>0.79895833333333333</v>
      </c>
      <c r="C13047" s="108">
        <v>2310.1280000000002</v>
      </c>
    </row>
    <row r="13048" spans="1:19" ht="11.25" thickBot="1" x14ac:dyDescent="0.2">
      <c r="A13048" s="112"/>
    </row>
    <row r="13049" spans="1:19" ht="11.25" thickBot="1" x14ac:dyDescent="0.2">
      <c r="A13049" s="107">
        <v>2</v>
      </c>
      <c r="B13049" s="132">
        <v>0.79913194444444446</v>
      </c>
      <c r="C13049" s="108">
        <v>2247.1210000000001</v>
      </c>
    </row>
    <row r="13050" spans="1:19" ht="11.25" thickBot="1" x14ac:dyDescent="0.2">
      <c r="A13050" s="112"/>
    </row>
    <row r="13051" spans="1:19" ht="11.25" thickBot="1" x14ac:dyDescent="0.2">
      <c r="A13051" s="107">
        <v>3</v>
      </c>
      <c r="B13051" s="132">
        <v>0.79931712962962964</v>
      </c>
      <c r="C13051" s="108">
        <v>2172.1129999999998</v>
      </c>
    </row>
    <row r="13052" spans="1:19" ht="11.25" thickBot="1" x14ac:dyDescent="0.2">
      <c r="A13052" s="112"/>
    </row>
    <row r="13053" spans="1:19" ht="11.25" thickBot="1" x14ac:dyDescent="0.2">
      <c r="A13053" s="135" t="s">
        <v>362</v>
      </c>
      <c r="B13053" s="112"/>
      <c r="C13053" s="136">
        <v>2243.1210000000001</v>
      </c>
    </row>
    <row r="13054" spans="1:19" ht="11.25" thickBot="1" x14ac:dyDescent="0.2">
      <c r="A13054" s="112"/>
    </row>
    <row r="13055" spans="1:19" ht="11.25" thickBot="1" x14ac:dyDescent="0.2">
      <c r="A13055" s="138" t="s">
        <v>364</v>
      </c>
      <c r="B13055" s="112"/>
      <c r="C13055" s="136">
        <v>69.093999999999994</v>
      </c>
    </row>
    <row r="13056" spans="1:19" ht="11.25" thickBot="1" x14ac:dyDescent="0.2">
      <c r="A13056" s="112"/>
    </row>
    <row r="13057" spans="1:19" ht="11.25" thickBot="1" x14ac:dyDescent="0.2">
      <c r="A13057" s="139" t="s">
        <v>366</v>
      </c>
      <c r="B13057" s="112"/>
      <c r="C13057" s="136">
        <v>3.08</v>
      </c>
    </row>
    <row r="13058" spans="1:19" ht="10.5" x14ac:dyDescent="0.15">
      <c r="A13058" s="112"/>
    </row>
    <row r="13059" spans="1:19" x14ac:dyDescent="0.15">
      <c r="A13059" s="129"/>
      <c r="B13059" s="86" t="s">
        <v>5054</v>
      </c>
    </row>
    <row r="13060" spans="1:19" ht="9.75" thickBot="1" x14ac:dyDescent="0.2">
      <c r="A13060" s="81" t="s">
        <v>5871</v>
      </c>
    </row>
    <row r="13061" spans="1:19" ht="11.25" thickBot="1" x14ac:dyDescent="0.2">
      <c r="A13061" s="106" t="s">
        <v>357</v>
      </c>
      <c r="B13061" s="106" t="s">
        <v>358</v>
      </c>
      <c r="C13061" s="130" t="s">
        <v>0</v>
      </c>
      <c r="D13061" s="130" t="s">
        <v>1</v>
      </c>
      <c r="E13061" s="130" t="s">
        <v>2</v>
      </c>
      <c r="F13061" s="130" t="s">
        <v>3</v>
      </c>
      <c r="G13061" s="130" t="s">
        <v>4</v>
      </c>
      <c r="H13061" s="130" t="s">
        <v>5</v>
      </c>
      <c r="I13061" s="131" t="s">
        <v>6</v>
      </c>
      <c r="J13061" s="131" t="s">
        <v>7</v>
      </c>
      <c r="K13061" s="130" t="s">
        <v>8</v>
      </c>
      <c r="L13061" s="130" t="s">
        <v>9</v>
      </c>
      <c r="M13061" s="130" t="s">
        <v>10</v>
      </c>
      <c r="N13061" s="130" t="s">
        <v>11</v>
      </c>
      <c r="O13061" s="130" t="s">
        <v>12</v>
      </c>
      <c r="P13061" s="130" t="s">
        <v>13</v>
      </c>
      <c r="Q13061" s="130" t="s">
        <v>14</v>
      </c>
      <c r="R13061" s="130" t="s">
        <v>15</v>
      </c>
      <c r="S13061" s="130" t="s">
        <v>16</v>
      </c>
    </row>
    <row r="13062" spans="1:19" ht="11.25" thickBot="1" x14ac:dyDescent="0.2">
      <c r="A13062" s="107">
        <v>1</v>
      </c>
      <c r="B13062" s="132">
        <v>0.80409722222222213</v>
      </c>
      <c r="C13062" s="141" t="s">
        <v>10402</v>
      </c>
      <c r="D13062" s="141" t="s">
        <v>10403</v>
      </c>
      <c r="E13062" s="141" t="s">
        <v>10404</v>
      </c>
      <c r="F13062" s="141" t="s">
        <v>10405</v>
      </c>
      <c r="G13062" s="141" t="s">
        <v>10406</v>
      </c>
      <c r="H13062" s="141" t="s">
        <v>10407</v>
      </c>
      <c r="I13062" s="145">
        <v>16345.41</v>
      </c>
      <c r="J13062" s="134" t="s">
        <v>10408</v>
      </c>
      <c r="K13062" s="141" t="s">
        <v>10409</v>
      </c>
      <c r="L13062" s="108">
        <v>126</v>
      </c>
      <c r="M13062" s="108">
        <v>18438.155999999999</v>
      </c>
      <c r="N13062" s="108">
        <v>33415.777000000002</v>
      </c>
      <c r="O13062" s="108">
        <v>1512872.2</v>
      </c>
      <c r="P13062" s="108">
        <v>207719.4</v>
      </c>
      <c r="Q13062" s="108">
        <v>7067.1989999999996</v>
      </c>
      <c r="R13062" s="108">
        <v>14454.012000000001</v>
      </c>
      <c r="S13062" s="108">
        <v>103249.22</v>
      </c>
    </row>
    <row r="13063" spans="1:19" ht="11.25" thickBot="1" x14ac:dyDescent="0.2">
      <c r="A13063" s="112"/>
    </row>
    <row r="13064" spans="1:19" ht="11.25" thickBot="1" x14ac:dyDescent="0.2">
      <c r="A13064" s="107">
        <v>2</v>
      </c>
      <c r="B13064" s="132">
        <v>0.80428240740740742</v>
      </c>
      <c r="C13064" s="141" t="s">
        <v>10410</v>
      </c>
      <c r="D13064" s="141" t="s">
        <v>10411</v>
      </c>
      <c r="E13064" s="141" t="s">
        <v>10412</v>
      </c>
      <c r="F13064" s="141" t="s">
        <v>10413</v>
      </c>
      <c r="G13064" s="141" t="s">
        <v>10414</v>
      </c>
      <c r="H13064" s="141" t="s">
        <v>10415</v>
      </c>
      <c r="I13064" s="145">
        <v>16543.565999999999</v>
      </c>
      <c r="J13064" s="134" t="s">
        <v>10416</v>
      </c>
      <c r="K13064" s="141" t="s">
        <v>10417</v>
      </c>
      <c r="L13064" s="108">
        <v>136</v>
      </c>
      <c r="M13064" s="108">
        <v>18695.384999999998</v>
      </c>
      <c r="N13064" s="108">
        <v>33402.756000000001</v>
      </c>
      <c r="O13064" s="108">
        <v>1536661.1</v>
      </c>
      <c r="P13064" s="108">
        <v>209909.18</v>
      </c>
      <c r="Q13064" s="108">
        <v>7198.2430000000004</v>
      </c>
      <c r="R13064" s="108">
        <v>14514.054</v>
      </c>
      <c r="S13064" s="108">
        <v>103217.06</v>
      </c>
    </row>
    <row r="13065" spans="1:19" ht="11.25" thickBot="1" x14ac:dyDescent="0.2">
      <c r="A13065" s="112"/>
    </row>
    <row r="13066" spans="1:19" ht="11.25" thickBot="1" x14ac:dyDescent="0.2">
      <c r="A13066" s="107">
        <v>3</v>
      </c>
      <c r="B13066" s="132">
        <v>0.8044675925925926</v>
      </c>
      <c r="C13066" s="141" t="s">
        <v>10418</v>
      </c>
      <c r="D13066" s="141" t="s">
        <v>10419</v>
      </c>
      <c r="E13066" s="141" t="s">
        <v>10420</v>
      </c>
      <c r="F13066" s="141" t="s">
        <v>10421</v>
      </c>
      <c r="G13066" s="141" t="s">
        <v>10422</v>
      </c>
      <c r="H13066" s="141" t="s">
        <v>10423</v>
      </c>
      <c r="I13066" s="145">
        <v>16452.493999999999</v>
      </c>
      <c r="J13066" s="134" t="s">
        <v>10424</v>
      </c>
      <c r="K13066" s="141" t="s">
        <v>10425</v>
      </c>
      <c r="L13066" s="108">
        <v>145</v>
      </c>
      <c r="M13066" s="108">
        <v>18699.387999999999</v>
      </c>
      <c r="N13066" s="108">
        <v>33249.512000000002</v>
      </c>
      <c r="O13066" s="108">
        <v>1531464.6</v>
      </c>
      <c r="P13066" s="108">
        <v>211747.65</v>
      </c>
      <c r="Q13066" s="108">
        <v>7036.1880000000001</v>
      </c>
      <c r="R13066" s="108">
        <v>14581.101000000001</v>
      </c>
      <c r="S13066" s="108">
        <v>104082.35</v>
      </c>
    </row>
    <row r="13067" spans="1:19" ht="11.25" thickBot="1" x14ac:dyDescent="0.2">
      <c r="A13067" s="112"/>
    </row>
    <row r="13068" spans="1:19" ht="11.25" thickBot="1" x14ac:dyDescent="0.2">
      <c r="A13068" s="135" t="s">
        <v>362</v>
      </c>
      <c r="B13068" s="112"/>
      <c r="C13068" s="141" t="s">
        <v>10426</v>
      </c>
      <c r="D13068" s="141" t="s">
        <v>10427</v>
      </c>
      <c r="E13068" s="141" t="s">
        <v>10428</v>
      </c>
      <c r="F13068" s="141" t="s">
        <v>10429</v>
      </c>
      <c r="G13068" s="141" t="s">
        <v>10430</v>
      </c>
      <c r="H13068" s="141" t="s">
        <v>10431</v>
      </c>
      <c r="I13068" s="140">
        <v>16447.155999999999</v>
      </c>
      <c r="J13068" s="134" t="s">
        <v>10432</v>
      </c>
      <c r="K13068" s="141" t="s">
        <v>10433</v>
      </c>
      <c r="L13068" s="136">
        <v>135.667</v>
      </c>
      <c r="M13068" s="136">
        <v>18610.975999999999</v>
      </c>
      <c r="N13068" s="136">
        <v>33356.014999999999</v>
      </c>
      <c r="O13068" s="136">
        <v>1526999.3</v>
      </c>
      <c r="P13068" s="136">
        <v>209792.08</v>
      </c>
      <c r="Q13068" s="136">
        <v>7100.5429999999997</v>
      </c>
      <c r="R13068" s="136">
        <v>14516.388999999999</v>
      </c>
      <c r="S13068" s="136">
        <v>103516.21</v>
      </c>
    </row>
    <row r="13069" spans="1:19" ht="11.25" thickBot="1" x14ac:dyDescent="0.2">
      <c r="A13069" s="112"/>
    </row>
    <row r="13070" spans="1:19" ht="11.25" thickBot="1" x14ac:dyDescent="0.2">
      <c r="A13070" s="138" t="s">
        <v>364</v>
      </c>
      <c r="B13070" s="112"/>
      <c r="C13070" s="141" t="s">
        <v>10434</v>
      </c>
      <c r="D13070" s="141" t="s">
        <v>10435</v>
      </c>
      <c r="E13070" s="141" t="s">
        <v>10436</v>
      </c>
      <c r="F13070" s="141" t="s">
        <v>10437</v>
      </c>
      <c r="G13070" s="141" t="s">
        <v>10438</v>
      </c>
      <c r="H13070" s="141" t="s">
        <v>10439</v>
      </c>
      <c r="I13070" s="140">
        <v>99.186000000000007</v>
      </c>
      <c r="J13070" s="134" t="s">
        <v>10440</v>
      </c>
      <c r="K13070" s="141" t="s">
        <v>10441</v>
      </c>
      <c r="L13070" s="136">
        <v>9.5039999999999996</v>
      </c>
      <c r="M13070" s="136">
        <v>149.68</v>
      </c>
      <c r="N13070" s="136">
        <v>92.463999999999999</v>
      </c>
      <c r="O13070" s="136">
        <v>12507.323</v>
      </c>
      <c r="P13070" s="136">
        <v>2016.6759999999999</v>
      </c>
      <c r="Q13070" s="136">
        <v>86.02</v>
      </c>
      <c r="R13070" s="136">
        <v>63.576000000000001</v>
      </c>
      <c r="S13070" s="136">
        <v>490.55500000000001</v>
      </c>
    </row>
    <row r="13071" spans="1:19" ht="11.25" thickBot="1" x14ac:dyDescent="0.2">
      <c r="A13071" s="112"/>
    </row>
    <row r="13072" spans="1:19" ht="11.25" thickBot="1" x14ac:dyDescent="0.2">
      <c r="A13072" s="139" t="s">
        <v>366</v>
      </c>
      <c r="B13072" s="112"/>
      <c r="C13072" s="141" t="s">
        <v>4694</v>
      </c>
      <c r="D13072" s="141" t="s">
        <v>2208</v>
      </c>
      <c r="E13072" s="141" t="s">
        <v>8298</v>
      </c>
      <c r="F13072" s="141" t="s">
        <v>4282</v>
      </c>
      <c r="G13072" s="141" t="s">
        <v>5303</v>
      </c>
      <c r="H13072" s="141" t="s">
        <v>10442</v>
      </c>
      <c r="I13072" s="140">
        <v>0.60299999999999998</v>
      </c>
      <c r="J13072" s="134" t="s">
        <v>5098</v>
      </c>
      <c r="K13072" s="141" t="s">
        <v>1783</v>
      </c>
      <c r="L13072" s="136">
        <v>7.0060000000000002</v>
      </c>
      <c r="M13072" s="136">
        <v>0.80400000000000005</v>
      </c>
      <c r="N13072" s="136">
        <v>0.27700000000000002</v>
      </c>
      <c r="O13072" s="136">
        <v>0.81899999999999995</v>
      </c>
      <c r="P13072" s="136">
        <v>0.96099999999999997</v>
      </c>
      <c r="Q13072" s="136">
        <v>1.2110000000000001</v>
      </c>
      <c r="R13072" s="136">
        <v>0.438</v>
      </c>
      <c r="S13072" s="136">
        <v>0.47399999999999998</v>
      </c>
    </row>
    <row r="13073" spans="1:19" ht="11.25" thickBot="1" x14ac:dyDescent="0.2">
      <c r="A13073" s="112"/>
    </row>
    <row r="13074" spans="1:19" ht="11.25" thickBot="1" x14ac:dyDescent="0.2">
      <c r="A13074" s="106" t="s">
        <v>357</v>
      </c>
      <c r="B13074" s="106" t="s">
        <v>358</v>
      </c>
      <c r="C13074" s="130" t="s">
        <v>17</v>
      </c>
      <c r="D13074" s="130" t="s">
        <v>18</v>
      </c>
      <c r="E13074" s="131" t="s">
        <v>19</v>
      </c>
      <c r="F13074" s="131" t="s">
        <v>20</v>
      </c>
      <c r="G13074" s="130" t="s">
        <v>21</v>
      </c>
      <c r="H13074" s="130" t="s">
        <v>22</v>
      </c>
      <c r="I13074" s="130" t="s">
        <v>23</v>
      </c>
      <c r="J13074" s="130" t="s">
        <v>24</v>
      </c>
      <c r="K13074" s="131" t="s">
        <v>25</v>
      </c>
      <c r="L13074" s="131" t="s">
        <v>26</v>
      </c>
      <c r="M13074" s="130" t="s">
        <v>27</v>
      </c>
      <c r="N13074" s="130" t="s">
        <v>28</v>
      </c>
      <c r="O13074" s="130" t="s">
        <v>29</v>
      </c>
      <c r="P13074" s="130" t="s">
        <v>30</v>
      </c>
      <c r="Q13074" s="130" t="s">
        <v>31</v>
      </c>
      <c r="R13074" s="130" t="s">
        <v>32</v>
      </c>
      <c r="S13074" s="130" t="s">
        <v>33</v>
      </c>
    </row>
    <row r="13075" spans="1:19" ht="11.25" thickBot="1" x14ac:dyDescent="0.2">
      <c r="A13075" s="107">
        <v>1</v>
      </c>
      <c r="B13075" s="132">
        <v>0.80409722222222213</v>
      </c>
      <c r="C13075" s="108">
        <v>130028.52</v>
      </c>
      <c r="D13075" s="108">
        <v>33090.258000000002</v>
      </c>
      <c r="E13075" s="145">
        <v>19527.147000000001</v>
      </c>
      <c r="F13075" s="145">
        <v>795245.72</v>
      </c>
      <c r="G13075" s="108">
        <v>15</v>
      </c>
      <c r="H13075" s="108">
        <v>16</v>
      </c>
      <c r="I13075" s="108">
        <v>338366.67</v>
      </c>
      <c r="J13075" s="141" t="s">
        <v>10443</v>
      </c>
      <c r="K13075" s="145">
        <v>150822.97</v>
      </c>
      <c r="L13075" s="134" t="s">
        <v>10444</v>
      </c>
      <c r="M13075" s="108">
        <v>789.01499999999999</v>
      </c>
      <c r="N13075" s="108">
        <v>2217.1179999999999</v>
      </c>
      <c r="O13075" s="108">
        <v>8</v>
      </c>
      <c r="P13075" s="108">
        <v>154.001</v>
      </c>
      <c r="Q13075" s="108">
        <v>770.01400000000001</v>
      </c>
      <c r="R13075" s="108">
        <v>383.00400000000002</v>
      </c>
      <c r="S13075" s="108">
        <v>680.01099999999997</v>
      </c>
    </row>
    <row r="13076" spans="1:19" ht="11.25" thickBot="1" x14ac:dyDescent="0.2">
      <c r="A13076" s="112"/>
    </row>
    <row r="13077" spans="1:19" ht="11.25" thickBot="1" x14ac:dyDescent="0.2">
      <c r="A13077" s="107">
        <v>2</v>
      </c>
      <c r="B13077" s="132">
        <v>0.80428240740740742</v>
      </c>
      <c r="C13077" s="108">
        <v>130158.32</v>
      </c>
      <c r="D13077" s="108">
        <v>32876.921000000002</v>
      </c>
      <c r="E13077" s="145">
        <v>19806.411</v>
      </c>
      <c r="F13077" s="145">
        <v>801091.4</v>
      </c>
      <c r="G13077" s="108">
        <v>23</v>
      </c>
      <c r="H13077" s="108">
        <v>28</v>
      </c>
      <c r="I13077" s="108">
        <v>339304.75</v>
      </c>
      <c r="J13077" s="141" t="s">
        <v>10445</v>
      </c>
      <c r="K13077" s="145">
        <v>153656.57</v>
      </c>
      <c r="L13077" s="134" t="s">
        <v>10446</v>
      </c>
      <c r="M13077" s="108">
        <v>876.01800000000003</v>
      </c>
      <c r="N13077" s="108">
        <v>2198.116</v>
      </c>
      <c r="O13077" s="108">
        <v>9</v>
      </c>
      <c r="P13077" s="108">
        <v>120</v>
      </c>
      <c r="Q13077" s="108">
        <v>736.01300000000003</v>
      </c>
      <c r="R13077" s="108">
        <v>416.00400000000002</v>
      </c>
      <c r="S13077" s="108">
        <v>706.01199999999994</v>
      </c>
    </row>
    <row r="13078" spans="1:19" ht="11.25" thickBot="1" x14ac:dyDescent="0.2">
      <c r="A13078" s="112"/>
    </row>
    <row r="13079" spans="1:19" ht="11.25" thickBot="1" x14ac:dyDescent="0.2">
      <c r="A13079" s="107">
        <v>3</v>
      </c>
      <c r="B13079" s="132">
        <v>0.8044675925925926</v>
      </c>
      <c r="C13079" s="108">
        <v>130231.78</v>
      </c>
      <c r="D13079" s="108">
        <v>32662.583999999999</v>
      </c>
      <c r="E13079" s="145">
        <v>19917.516</v>
      </c>
      <c r="F13079" s="145">
        <v>802193.62</v>
      </c>
      <c r="G13079" s="108">
        <v>18</v>
      </c>
      <c r="H13079" s="108">
        <v>24</v>
      </c>
      <c r="I13079" s="108">
        <v>341364.99</v>
      </c>
      <c r="J13079" s="141" t="s">
        <v>10447</v>
      </c>
      <c r="K13079" s="145">
        <v>154641.82</v>
      </c>
      <c r="L13079" s="134" t="s">
        <v>10448</v>
      </c>
      <c r="M13079" s="108">
        <v>850.01700000000005</v>
      </c>
      <c r="N13079" s="108">
        <v>2119.1080000000002</v>
      </c>
      <c r="O13079" s="108">
        <v>13</v>
      </c>
      <c r="P13079" s="108">
        <v>127</v>
      </c>
      <c r="Q13079" s="108">
        <v>670.01099999999997</v>
      </c>
      <c r="R13079" s="108">
        <v>370.00299999999999</v>
      </c>
      <c r="S13079" s="108">
        <v>681.01099999999997</v>
      </c>
    </row>
    <row r="13080" spans="1:19" ht="11.25" thickBot="1" x14ac:dyDescent="0.2">
      <c r="A13080" s="112"/>
    </row>
    <row r="13081" spans="1:19" ht="11.25" thickBot="1" x14ac:dyDescent="0.2">
      <c r="A13081" s="135" t="s">
        <v>362</v>
      </c>
      <c r="B13081" s="112"/>
      <c r="C13081" s="136">
        <v>130139.54</v>
      </c>
      <c r="D13081" s="136">
        <v>32876.588000000003</v>
      </c>
      <c r="E13081" s="140">
        <v>19750.358</v>
      </c>
      <c r="F13081" s="140">
        <v>799510.25</v>
      </c>
      <c r="G13081" s="136">
        <v>18.667000000000002</v>
      </c>
      <c r="H13081" s="136">
        <v>22.667000000000002</v>
      </c>
      <c r="I13081" s="136">
        <v>339678.8</v>
      </c>
      <c r="J13081" s="141" t="s">
        <v>10449</v>
      </c>
      <c r="K13081" s="140">
        <v>153040.45000000001</v>
      </c>
      <c r="L13081" s="134" t="s">
        <v>10450</v>
      </c>
      <c r="M13081" s="136">
        <v>838.35</v>
      </c>
      <c r="N13081" s="136">
        <v>2178.114</v>
      </c>
      <c r="O13081" s="136">
        <v>10</v>
      </c>
      <c r="P13081" s="136">
        <v>133.667</v>
      </c>
      <c r="Q13081" s="136">
        <v>725.346</v>
      </c>
      <c r="R13081" s="136">
        <v>389.67</v>
      </c>
      <c r="S13081" s="136">
        <v>689.01099999999997</v>
      </c>
    </row>
    <row r="13082" spans="1:19" ht="11.25" thickBot="1" x14ac:dyDescent="0.2">
      <c r="A13082" s="112"/>
    </row>
    <row r="13083" spans="1:19" ht="11.25" thickBot="1" x14ac:dyDescent="0.2">
      <c r="A13083" s="138" t="s">
        <v>364</v>
      </c>
      <c r="B13083" s="112"/>
      <c r="C13083" s="136">
        <v>102.925</v>
      </c>
      <c r="D13083" s="136">
        <v>213.83699999999999</v>
      </c>
      <c r="E13083" s="140">
        <v>201.13</v>
      </c>
      <c r="F13083" s="140">
        <v>3734.0839999999998</v>
      </c>
      <c r="G13083" s="136">
        <v>4.0410000000000004</v>
      </c>
      <c r="H13083" s="136">
        <v>6.11</v>
      </c>
      <c r="I13083" s="136">
        <v>1533.761</v>
      </c>
      <c r="J13083" s="141" t="s">
        <v>10451</v>
      </c>
      <c r="K13083" s="140">
        <v>1982.5709999999999</v>
      </c>
      <c r="L13083" s="134" t="s">
        <v>10452</v>
      </c>
      <c r="M13083" s="136">
        <v>44.66</v>
      </c>
      <c r="N13083" s="136">
        <v>51.976999999999997</v>
      </c>
      <c r="O13083" s="136">
        <v>2.6459999999999999</v>
      </c>
      <c r="P13083" s="136">
        <v>17.954000000000001</v>
      </c>
      <c r="Q13083" s="136">
        <v>50.847999999999999</v>
      </c>
      <c r="R13083" s="136">
        <v>23.713999999999999</v>
      </c>
      <c r="S13083" s="136">
        <v>14.731</v>
      </c>
    </row>
    <row r="13084" spans="1:19" ht="11.25" thickBot="1" x14ac:dyDescent="0.2">
      <c r="A13084" s="112"/>
    </row>
    <row r="13085" spans="1:19" ht="11.25" thickBot="1" x14ac:dyDescent="0.2">
      <c r="A13085" s="139" t="s">
        <v>366</v>
      </c>
      <c r="B13085" s="112"/>
      <c r="C13085" s="136">
        <v>7.9000000000000001E-2</v>
      </c>
      <c r="D13085" s="136">
        <v>0.65</v>
      </c>
      <c r="E13085" s="140">
        <v>1.018</v>
      </c>
      <c r="F13085" s="140">
        <v>0.46700000000000003</v>
      </c>
      <c r="G13085" s="136">
        <v>21.651</v>
      </c>
      <c r="H13085" s="136">
        <v>26.956</v>
      </c>
      <c r="I13085" s="136">
        <v>0.45200000000000001</v>
      </c>
      <c r="J13085" s="141" t="s">
        <v>10453</v>
      </c>
      <c r="K13085" s="140">
        <v>1.2949999999999999</v>
      </c>
      <c r="L13085" s="134" t="s">
        <v>3501</v>
      </c>
      <c r="M13085" s="136">
        <v>5.327</v>
      </c>
      <c r="N13085" s="136">
        <v>2.3860000000000001</v>
      </c>
      <c r="O13085" s="136">
        <v>26.457999999999998</v>
      </c>
      <c r="P13085" s="136">
        <v>13.432</v>
      </c>
      <c r="Q13085" s="136">
        <v>7.01</v>
      </c>
      <c r="R13085" s="136">
        <v>6.0860000000000003</v>
      </c>
      <c r="S13085" s="136">
        <v>2.1379999999999999</v>
      </c>
    </row>
    <row r="13086" spans="1:19" ht="11.25" thickBot="1" x14ac:dyDescent="0.2">
      <c r="A13086" s="112"/>
    </row>
    <row r="13087" spans="1:19" ht="11.25" thickBot="1" x14ac:dyDescent="0.2">
      <c r="A13087" s="106" t="s">
        <v>357</v>
      </c>
      <c r="B13087" s="106" t="s">
        <v>358</v>
      </c>
      <c r="C13087" s="131" t="s">
        <v>34</v>
      </c>
      <c r="D13087" s="131" t="s">
        <v>35</v>
      </c>
      <c r="E13087" s="130" t="s">
        <v>36</v>
      </c>
      <c r="F13087" s="130" t="s">
        <v>37</v>
      </c>
      <c r="G13087" s="130" t="s">
        <v>38</v>
      </c>
      <c r="H13087" s="130" t="s">
        <v>39</v>
      </c>
      <c r="I13087" s="130" t="s">
        <v>40</v>
      </c>
      <c r="J13087" s="130" t="s">
        <v>41</v>
      </c>
      <c r="K13087" s="130" t="s">
        <v>42</v>
      </c>
      <c r="L13087" s="130" t="s">
        <v>43</v>
      </c>
      <c r="M13087" s="130" t="s">
        <v>44</v>
      </c>
      <c r="N13087" s="130" t="s">
        <v>45</v>
      </c>
      <c r="O13087" s="130" t="s">
        <v>46</v>
      </c>
      <c r="P13087" s="130" t="s">
        <v>47</v>
      </c>
      <c r="Q13087" s="130" t="s">
        <v>48</v>
      </c>
      <c r="R13087" s="130" t="s">
        <v>49</v>
      </c>
      <c r="S13087" s="130" t="s">
        <v>50</v>
      </c>
    </row>
    <row r="13088" spans="1:19" ht="11.25" thickBot="1" x14ac:dyDescent="0.2">
      <c r="A13088" s="107">
        <v>1</v>
      </c>
      <c r="B13088" s="132">
        <v>0.80409722222222213</v>
      </c>
      <c r="C13088" s="145">
        <v>343894.08</v>
      </c>
      <c r="D13088" s="134" t="s">
        <v>10454</v>
      </c>
      <c r="E13088" s="108">
        <v>2310.1280000000002</v>
      </c>
      <c r="F13088" s="108">
        <v>842.01700000000005</v>
      </c>
      <c r="G13088" s="108">
        <v>5</v>
      </c>
      <c r="H13088" s="108">
        <v>3674.3240000000001</v>
      </c>
      <c r="I13088" s="108">
        <v>203689.91</v>
      </c>
      <c r="J13088" s="108">
        <v>1303794.3</v>
      </c>
      <c r="K13088" s="108">
        <v>12459.725</v>
      </c>
      <c r="L13088" s="108">
        <v>24746.688999999998</v>
      </c>
      <c r="M13088" s="108">
        <v>3707.33</v>
      </c>
      <c r="N13088" s="108">
        <v>2582.16</v>
      </c>
      <c r="O13088" s="108">
        <v>393.00400000000002</v>
      </c>
      <c r="P13088" s="108">
        <v>489.00599999999997</v>
      </c>
      <c r="Q13088" s="108">
        <v>459.005</v>
      </c>
      <c r="R13088" s="108">
        <v>432.00400000000002</v>
      </c>
      <c r="S13088" s="108">
        <v>530.00699999999995</v>
      </c>
    </row>
    <row r="13089" spans="1:19" ht="11.25" thickBot="1" x14ac:dyDescent="0.2">
      <c r="A13089" s="112"/>
    </row>
    <row r="13090" spans="1:19" ht="11.25" thickBot="1" x14ac:dyDescent="0.2">
      <c r="A13090" s="107">
        <v>2</v>
      </c>
      <c r="B13090" s="132">
        <v>0.80428240740740742</v>
      </c>
      <c r="C13090" s="145">
        <v>351265.54</v>
      </c>
      <c r="D13090" s="134" t="s">
        <v>10455</v>
      </c>
      <c r="E13090" s="108">
        <v>2228.1190000000001</v>
      </c>
      <c r="F13090" s="108">
        <v>806.01599999999996</v>
      </c>
      <c r="G13090" s="108">
        <v>0</v>
      </c>
      <c r="H13090" s="108">
        <v>3700.3290000000002</v>
      </c>
      <c r="I13090" s="108">
        <v>203443.52</v>
      </c>
      <c r="J13090" s="108">
        <v>1306752.2</v>
      </c>
      <c r="K13090" s="108">
        <v>12649.839</v>
      </c>
      <c r="L13090" s="108">
        <v>24900.871999999999</v>
      </c>
      <c r="M13090" s="108">
        <v>3675.3240000000001</v>
      </c>
      <c r="N13090" s="108">
        <v>2690.174</v>
      </c>
      <c r="O13090" s="108">
        <v>447.005</v>
      </c>
      <c r="P13090" s="108">
        <v>532.00699999999995</v>
      </c>
      <c r="Q13090" s="108">
        <v>483.00599999999997</v>
      </c>
      <c r="R13090" s="108">
        <v>438.005</v>
      </c>
      <c r="S13090" s="108">
        <v>529.00699999999995</v>
      </c>
    </row>
    <row r="13091" spans="1:19" ht="11.25" thickBot="1" x14ac:dyDescent="0.2">
      <c r="A13091" s="112"/>
    </row>
    <row r="13092" spans="1:19" ht="11.25" thickBot="1" x14ac:dyDescent="0.2">
      <c r="A13092" s="107">
        <v>3</v>
      </c>
      <c r="B13092" s="132">
        <v>0.8044675925925926</v>
      </c>
      <c r="C13092" s="145">
        <v>352977.11</v>
      </c>
      <c r="D13092" s="134" t="s">
        <v>10456</v>
      </c>
      <c r="E13092" s="108">
        <v>2291.1260000000002</v>
      </c>
      <c r="F13092" s="108">
        <v>811.01599999999996</v>
      </c>
      <c r="G13092" s="108">
        <v>4</v>
      </c>
      <c r="H13092" s="108">
        <v>3819.35</v>
      </c>
      <c r="I13092" s="108">
        <v>203887.83</v>
      </c>
      <c r="J13092" s="108">
        <v>1308571.2</v>
      </c>
      <c r="K13092" s="108">
        <v>12392.684999999999</v>
      </c>
      <c r="L13092" s="108">
        <v>24911.885999999999</v>
      </c>
      <c r="M13092" s="108">
        <v>3631.3159999999998</v>
      </c>
      <c r="N13092" s="108">
        <v>2565.1579999999999</v>
      </c>
      <c r="O13092" s="108">
        <v>427.00400000000002</v>
      </c>
      <c r="P13092" s="108">
        <v>459.005</v>
      </c>
      <c r="Q13092" s="108">
        <v>445.005</v>
      </c>
      <c r="R13092" s="108">
        <v>438.005</v>
      </c>
      <c r="S13092" s="108">
        <v>534.00699999999995</v>
      </c>
    </row>
    <row r="13093" spans="1:19" ht="11.25" thickBot="1" x14ac:dyDescent="0.2">
      <c r="A13093" s="112"/>
    </row>
    <row r="13094" spans="1:19" ht="11.25" thickBot="1" x14ac:dyDescent="0.2">
      <c r="A13094" s="135" t="s">
        <v>362</v>
      </c>
      <c r="B13094" s="112"/>
      <c r="C13094" s="140">
        <v>349378.91</v>
      </c>
      <c r="D13094" s="134" t="s">
        <v>10457</v>
      </c>
      <c r="E13094" s="136">
        <v>2276.4580000000001</v>
      </c>
      <c r="F13094" s="136">
        <v>819.68299999999999</v>
      </c>
      <c r="G13094" s="136">
        <v>3</v>
      </c>
      <c r="H13094" s="136">
        <v>3731.3339999999998</v>
      </c>
      <c r="I13094" s="136">
        <v>203673.75</v>
      </c>
      <c r="J13094" s="136">
        <v>1306372.6000000001</v>
      </c>
      <c r="K13094" s="136">
        <v>12500.75</v>
      </c>
      <c r="L13094" s="136">
        <v>24853.149000000001</v>
      </c>
      <c r="M13094" s="136">
        <v>3671.3240000000001</v>
      </c>
      <c r="N13094" s="136">
        <v>2612.4969999999998</v>
      </c>
      <c r="O13094" s="136">
        <v>422.33800000000002</v>
      </c>
      <c r="P13094" s="136">
        <v>493.339</v>
      </c>
      <c r="Q13094" s="136">
        <v>462.33800000000002</v>
      </c>
      <c r="R13094" s="136">
        <v>436.005</v>
      </c>
      <c r="S13094" s="136">
        <v>531.00699999999995</v>
      </c>
    </row>
    <row r="13095" spans="1:19" ht="11.25" thickBot="1" x14ac:dyDescent="0.2">
      <c r="A13095" s="112"/>
    </row>
    <row r="13096" spans="1:19" ht="11.25" thickBot="1" x14ac:dyDescent="0.2">
      <c r="A13096" s="138" t="s">
        <v>364</v>
      </c>
      <c r="B13096" s="112"/>
      <c r="C13096" s="140">
        <v>4826.4780000000001</v>
      </c>
      <c r="D13096" s="134" t="s">
        <v>10458</v>
      </c>
      <c r="E13096" s="136">
        <v>42.927</v>
      </c>
      <c r="F13096" s="136">
        <v>19.503</v>
      </c>
      <c r="G13096" s="136">
        <v>2.6459999999999999</v>
      </c>
      <c r="H13096" s="136">
        <v>77.325000000000003</v>
      </c>
      <c r="I13096" s="136">
        <v>222.596</v>
      </c>
      <c r="J13096" s="136">
        <v>2411.0160000000001</v>
      </c>
      <c r="K13096" s="136">
        <v>133.39599999999999</v>
      </c>
      <c r="L13096" s="136">
        <v>92.361000000000004</v>
      </c>
      <c r="M13096" s="136">
        <v>38.164000000000001</v>
      </c>
      <c r="N13096" s="136">
        <v>67.805000000000007</v>
      </c>
      <c r="O13096" s="136">
        <v>27.300999999999998</v>
      </c>
      <c r="P13096" s="136">
        <v>36.692999999999998</v>
      </c>
      <c r="Q13096" s="136">
        <v>19.218</v>
      </c>
      <c r="R13096" s="136">
        <v>3.464</v>
      </c>
      <c r="S13096" s="136">
        <v>2.6459999999999999</v>
      </c>
    </row>
    <row r="13097" spans="1:19" ht="11.25" thickBot="1" x14ac:dyDescent="0.2">
      <c r="A13097" s="112"/>
    </row>
    <row r="13098" spans="1:19" ht="11.25" thickBot="1" x14ac:dyDescent="0.2">
      <c r="A13098" s="139" t="s">
        <v>366</v>
      </c>
      <c r="B13098" s="112"/>
      <c r="C13098" s="140">
        <v>1.381</v>
      </c>
      <c r="D13098" s="134" t="s">
        <v>5115</v>
      </c>
      <c r="E13098" s="136">
        <v>1.8859999999999999</v>
      </c>
      <c r="F13098" s="136">
        <v>2.379</v>
      </c>
      <c r="G13098" s="136">
        <v>88.191999999999993</v>
      </c>
      <c r="H13098" s="136">
        <v>2.0720000000000001</v>
      </c>
      <c r="I13098" s="136">
        <v>0.109</v>
      </c>
      <c r="J13098" s="136">
        <v>0.185</v>
      </c>
      <c r="K13098" s="136">
        <v>1.0669999999999999</v>
      </c>
      <c r="L13098" s="136">
        <v>0.372</v>
      </c>
      <c r="M13098" s="136">
        <v>1.04</v>
      </c>
      <c r="N13098" s="136">
        <v>2.5950000000000002</v>
      </c>
      <c r="O13098" s="136">
        <v>6.4640000000000004</v>
      </c>
      <c r="P13098" s="136">
        <v>7.4379999999999997</v>
      </c>
      <c r="Q13098" s="136">
        <v>4.157</v>
      </c>
      <c r="R13098" s="136">
        <v>0.79500000000000004</v>
      </c>
      <c r="S13098" s="136">
        <v>0.498</v>
      </c>
    </row>
    <row r="13099" spans="1:19" ht="11.25" thickBot="1" x14ac:dyDescent="0.2">
      <c r="A13099" s="112"/>
    </row>
    <row r="13100" spans="1:19" ht="11.25" thickBot="1" x14ac:dyDescent="0.2">
      <c r="A13100" s="106" t="s">
        <v>357</v>
      </c>
      <c r="B13100" s="106" t="s">
        <v>358</v>
      </c>
      <c r="C13100" s="130" t="s">
        <v>51</v>
      </c>
      <c r="D13100" s="130" t="s">
        <v>52</v>
      </c>
      <c r="E13100" s="130" t="s">
        <v>53</v>
      </c>
      <c r="F13100" s="130" t="s">
        <v>54</v>
      </c>
      <c r="G13100" s="130" t="s">
        <v>55</v>
      </c>
      <c r="H13100" s="130" t="s">
        <v>56</v>
      </c>
      <c r="I13100" s="130" t="s">
        <v>57</v>
      </c>
      <c r="J13100" s="130" t="s">
        <v>58</v>
      </c>
      <c r="K13100" s="130" t="s">
        <v>59</v>
      </c>
      <c r="L13100" s="130" t="s">
        <v>60</v>
      </c>
      <c r="M13100" s="130" t="s">
        <v>61</v>
      </c>
      <c r="N13100" s="130" t="s">
        <v>62</v>
      </c>
      <c r="O13100" s="130" t="s">
        <v>63</v>
      </c>
      <c r="P13100" s="130" t="s">
        <v>64</v>
      </c>
      <c r="Q13100" s="131" t="s">
        <v>65</v>
      </c>
      <c r="R13100" s="131" t="s">
        <v>66</v>
      </c>
      <c r="S13100" s="130" t="s">
        <v>67</v>
      </c>
    </row>
    <row r="13101" spans="1:19" ht="11.25" thickBot="1" x14ac:dyDescent="0.2">
      <c r="A13101" s="107">
        <v>1</v>
      </c>
      <c r="B13101" s="132">
        <v>0.80409722222222213</v>
      </c>
      <c r="C13101" s="108">
        <v>367.00299999999999</v>
      </c>
      <c r="D13101" s="108">
        <v>356.00299999999999</v>
      </c>
      <c r="E13101" s="108">
        <v>156.001</v>
      </c>
      <c r="F13101" s="108">
        <v>207.001</v>
      </c>
      <c r="G13101" s="108">
        <v>140</v>
      </c>
      <c r="H13101" s="108">
        <v>214.001</v>
      </c>
      <c r="I13101" s="108">
        <v>997.024</v>
      </c>
      <c r="J13101" s="108">
        <v>2381.136</v>
      </c>
      <c r="K13101" s="108">
        <v>3465.288</v>
      </c>
      <c r="L13101" s="108">
        <v>6</v>
      </c>
      <c r="M13101" s="108">
        <v>1</v>
      </c>
      <c r="N13101" s="108">
        <v>612.00900000000001</v>
      </c>
      <c r="O13101" s="108">
        <v>497.00599999999997</v>
      </c>
      <c r="P13101" s="108">
        <v>70427.841</v>
      </c>
      <c r="Q13101" s="145">
        <v>1614866.9</v>
      </c>
      <c r="R13101" s="134" t="s">
        <v>10459</v>
      </c>
      <c r="S13101" s="108">
        <v>4095.4029999999998</v>
      </c>
    </row>
    <row r="13102" spans="1:19" ht="11.25" thickBot="1" x14ac:dyDescent="0.2">
      <c r="A13102" s="112"/>
    </row>
    <row r="13103" spans="1:19" ht="11.25" thickBot="1" x14ac:dyDescent="0.2">
      <c r="A13103" s="107">
        <v>2</v>
      </c>
      <c r="B13103" s="132">
        <v>0.80428240740740742</v>
      </c>
      <c r="C13103" s="108">
        <v>388.00400000000002</v>
      </c>
      <c r="D13103" s="108">
        <v>382.00299999999999</v>
      </c>
      <c r="E13103" s="108">
        <v>165.001</v>
      </c>
      <c r="F13103" s="108">
        <v>243.001</v>
      </c>
      <c r="G13103" s="108">
        <v>137</v>
      </c>
      <c r="H13103" s="108">
        <v>217.001</v>
      </c>
      <c r="I13103" s="108">
        <v>1001.024</v>
      </c>
      <c r="J13103" s="108">
        <v>2322.1289999999999</v>
      </c>
      <c r="K13103" s="108">
        <v>3411.279</v>
      </c>
      <c r="L13103" s="108">
        <v>7</v>
      </c>
      <c r="M13103" s="108">
        <v>8</v>
      </c>
      <c r="N13103" s="108">
        <v>677.01099999999997</v>
      </c>
      <c r="O13103" s="108">
        <v>476.005</v>
      </c>
      <c r="P13103" s="108">
        <v>70668.653999999995</v>
      </c>
      <c r="Q13103" s="145">
        <v>1647890.5</v>
      </c>
      <c r="R13103" s="134" t="s">
        <v>10460</v>
      </c>
      <c r="S13103" s="108">
        <v>4069.3969999999999</v>
      </c>
    </row>
    <row r="13104" spans="1:19" ht="11.25" thickBot="1" x14ac:dyDescent="0.2">
      <c r="A13104" s="112"/>
    </row>
    <row r="13105" spans="1:19" ht="11.25" thickBot="1" x14ac:dyDescent="0.2">
      <c r="A13105" s="107">
        <v>3</v>
      </c>
      <c r="B13105" s="132">
        <v>0.8044675925925926</v>
      </c>
      <c r="C13105" s="108">
        <v>383.00400000000002</v>
      </c>
      <c r="D13105" s="108">
        <v>363.00299999999999</v>
      </c>
      <c r="E13105" s="108">
        <v>168.001</v>
      </c>
      <c r="F13105" s="108">
        <v>233.001</v>
      </c>
      <c r="G13105" s="108">
        <v>154.001</v>
      </c>
      <c r="H13105" s="108">
        <v>187.001</v>
      </c>
      <c r="I13105" s="108">
        <v>1017.025</v>
      </c>
      <c r="J13105" s="108">
        <v>2391.1370000000002</v>
      </c>
      <c r="K13105" s="108">
        <v>3493.2930000000001</v>
      </c>
      <c r="L13105" s="108">
        <v>6</v>
      </c>
      <c r="M13105" s="108">
        <v>4</v>
      </c>
      <c r="N13105" s="108">
        <v>679.01099999999997</v>
      </c>
      <c r="O13105" s="108">
        <v>479.00599999999997</v>
      </c>
      <c r="P13105" s="108">
        <v>70440.884999999995</v>
      </c>
      <c r="Q13105" s="145">
        <v>1657029.5</v>
      </c>
      <c r="R13105" s="134" t="s">
        <v>10461</v>
      </c>
      <c r="S13105" s="108">
        <v>4081.4</v>
      </c>
    </row>
    <row r="13106" spans="1:19" ht="11.25" thickBot="1" x14ac:dyDescent="0.2">
      <c r="A13106" s="112"/>
    </row>
    <row r="13107" spans="1:19" ht="11.25" thickBot="1" x14ac:dyDescent="0.2">
      <c r="A13107" s="135" t="s">
        <v>362</v>
      </c>
      <c r="B13107" s="112"/>
      <c r="C13107" s="136">
        <v>379.33699999999999</v>
      </c>
      <c r="D13107" s="136">
        <v>367.00299999999999</v>
      </c>
      <c r="E13107" s="136">
        <v>163.001</v>
      </c>
      <c r="F13107" s="136">
        <v>227.66800000000001</v>
      </c>
      <c r="G13107" s="136">
        <v>143.667</v>
      </c>
      <c r="H13107" s="136">
        <v>206.001</v>
      </c>
      <c r="I13107" s="136">
        <v>1005.024</v>
      </c>
      <c r="J13107" s="136">
        <v>2364.8009999999999</v>
      </c>
      <c r="K13107" s="136">
        <v>3456.62</v>
      </c>
      <c r="L13107" s="136">
        <v>6.3330000000000002</v>
      </c>
      <c r="M13107" s="136">
        <v>4.3330000000000002</v>
      </c>
      <c r="N13107" s="136">
        <v>656.01</v>
      </c>
      <c r="O13107" s="136">
        <v>484.00599999999997</v>
      </c>
      <c r="P13107" s="136">
        <v>70512.460000000006</v>
      </c>
      <c r="Q13107" s="140">
        <v>1639929</v>
      </c>
      <c r="R13107" s="134" t="s">
        <v>10462</v>
      </c>
      <c r="S13107" s="136">
        <v>4082.0659999999998</v>
      </c>
    </row>
    <row r="13108" spans="1:19" ht="11.25" thickBot="1" x14ac:dyDescent="0.2">
      <c r="A13108" s="112"/>
    </row>
    <row r="13109" spans="1:19" ht="11.25" thickBot="1" x14ac:dyDescent="0.2">
      <c r="A13109" s="138" t="s">
        <v>364</v>
      </c>
      <c r="B13109" s="112"/>
      <c r="C13109" s="136">
        <v>10.97</v>
      </c>
      <c r="D13109" s="136">
        <v>13.454000000000001</v>
      </c>
      <c r="E13109" s="136">
        <v>6.2450000000000001</v>
      </c>
      <c r="F13109" s="136">
        <v>18.582999999999998</v>
      </c>
      <c r="G13109" s="136">
        <v>9.0739999999999998</v>
      </c>
      <c r="H13109" s="136">
        <v>16.523</v>
      </c>
      <c r="I13109" s="136">
        <v>10.584</v>
      </c>
      <c r="J13109" s="136">
        <v>37.290999999999997</v>
      </c>
      <c r="K13109" s="136">
        <v>41.688000000000002</v>
      </c>
      <c r="L13109" s="136">
        <v>0.57699999999999996</v>
      </c>
      <c r="M13109" s="136">
        <v>3.512</v>
      </c>
      <c r="N13109" s="136">
        <v>38.119</v>
      </c>
      <c r="O13109" s="136">
        <v>11.358000000000001</v>
      </c>
      <c r="P13109" s="136">
        <v>135.42500000000001</v>
      </c>
      <c r="Q13109" s="140">
        <v>22180.182000000001</v>
      </c>
      <c r="R13109" s="134" t="s">
        <v>10463</v>
      </c>
      <c r="S13109" s="136">
        <v>13.015000000000001</v>
      </c>
    </row>
    <row r="13110" spans="1:19" ht="11.25" thickBot="1" x14ac:dyDescent="0.2">
      <c r="A13110" s="112"/>
    </row>
    <row r="13111" spans="1:19" ht="11.25" thickBot="1" x14ac:dyDescent="0.2">
      <c r="A13111" s="139" t="s">
        <v>366</v>
      </c>
      <c r="B13111" s="112"/>
      <c r="C13111" s="136">
        <v>2.8919999999999999</v>
      </c>
      <c r="D13111" s="136">
        <v>3.6659999999999999</v>
      </c>
      <c r="E13111" s="136">
        <v>3.831</v>
      </c>
      <c r="F13111" s="136">
        <v>8.1620000000000008</v>
      </c>
      <c r="G13111" s="136">
        <v>6.3159999999999998</v>
      </c>
      <c r="H13111" s="136">
        <v>8.0210000000000008</v>
      </c>
      <c r="I13111" s="136">
        <v>1.0529999999999999</v>
      </c>
      <c r="J13111" s="136">
        <v>1.577</v>
      </c>
      <c r="K13111" s="136">
        <v>1.206</v>
      </c>
      <c r="L13111" s="136">
        <v>9.1159999999999997</v>
      </c>
      <c r="M13111" s="136">
        <v>81.043000000000006</v>
      </c>
      <c r="N13111" s="136">
        <v>5.8109999999999999</v>
      </c>
      <c r="O13111" s="136">
        <v>2.347</v>
      </c>
      <c r="P13111" s="136">
        <v>0.192</v>
      </c>
      <c r="Q13111" s="140">
        <v>1.353</v>
      </c>
      <c r="R13111" s="134" t="s">
        <v>5120</v>
      </c>
      <c r="S13111" s="136">
        <v>0.31900000000000001</v>
      </c>
    </row>
    <row r="13112" spans="1:19" ht="11.25" thickBot="1" x14ac:dyDescent="0.2">
      <c r="A13112" s="112"/>
    </row>
    <row r="13113" spans="1:19" ht="11.25" thickBot="1" x14ac:dyDescent="0.2">
      <c r="A13113" s="106" t="s">
        <v>357</v>
      </c>
      <c r="B13113" s="106" t="s">
        <v>358</v>
      </c>
      <c r="C13113" s="130" t="s">
        <v>68</v>
      </c>
    </row>
    <row r="13114" spans="1:19" ht="11.25" thickBot="1" x14ac:dyDescent="0.2">
      <c r="A13114" s="107">
        <v>1</v>
      </c>
      <c r="B13114" s="132">
        <v>0.80409722222222213</v>
      </c>
      <c r="C13114" s="108">
        <v>785.01499999999999</v>
      </c>
    </row>
    <row r="13115" spans="1:19" ht="11.25" thickBot="1" x14ac:dyDescent="0.2">
      <c r="A13115" s="112"/>
    </row>
    <row r="13116" spans="1:19" ht="11.25" thickBot="1" x14ac:dyDescent="0.2">
      <c r="A13116" s="107">
        <v>2</v>
      </c>
      <c r="B13116" s="132">
        <v>0.80428240740740742</v>
      </c>
      <c r="C13116" s="108">
        <v>831.01700000000005</v>
      </c>
    </row>
    <row r="13117" spans="1:19" ht="11.25" thickBot="1" x14ac:dyDescent="0.2">
      <c r="A13117" s="112"/>
    </row>
    <row r="13118" spans="1:19" ht="11.25" thickBot="1" x14ac:dyDescent="0.2">
      <c r="A13118" s="107">
        <v>3</v>
      </c>
      <c r="B13118" s="132">
        <v>0.8044675925925926</v>
      </c>
      <c r="C13118" s="108">
        <v>765.01400000000001</v>
      </c>
    </row>
    <row r="13119" spans="1:19" ht="11.25" thickBot="1" x14ac:dyDescent="0.2">
      <c r="A13119" s="112"/>
    </row>
    <row r="13120" spans="1:19" ht="11.25" thickBot="1" x14ac:dyDescent="0.2">
      <c r="A13120" s="135" t="s">
        <v>362</v>
      </c>
      <c r="B13120" s="112"/>
      <c r="C13120" s="136">
        <v>793.68200000000002</v>
      </c>
    </row>
    <row r="13121" spans="1:19" ht="11.25" thickBot="1" x14ac:dyDescent="0.2">
      <c r="A13121" s="112"/>
    </row>
    <row r="13122" spans="1:19" ht="11.25" thickBot="1" x14ac:dyDescent="0.2">
      <c r="A13122" s="138" t="s">
        <v>364</v>
      </c>
      <c r="B13122" s="112"/>
      <c r="C13122" s="136">
        <v>33.844000000000001</v>
      </c>
    </row>
    <row r="13123" spans="1:19" ht="11.25" thickBot="1" x14ac:dyDescent="0.2">
      <c r="A13123" s="112"/>
    </row>
    <row r="13124" spans="1:19" ht="11.25" thickBot="1" x14ac:dyDescent="0.2">
      <c r="A13124" s="139" t="s">
        <v>366</v>
      </c>
      <c r="B13124" s="112"/>
      <c r="C13124" s="136">
        <v>4.2640000000000002</v>
      </c>
    </row>
    <row r="13125" spans="1:19" ht="10.5" x14ac:dyDescent="0.15">
      <c r="A13125" s="112"/>
    </row>
    <row r="13126" spans="1:19" x14ac:dyDescent="0.15">
      <c r="A13126" s="129"/>
      <c r="B13126" s="86" t="s">
        <v>5121</v>
      </c>
    </row>
    <row r="13127" spans="1:19" ht="9.75" thickBot="1" x14ac:dyDescent="0.2">
      <c r="A13127" s="81" t="s">
        <v>5871</v>
      </c>
    </row>
    <row r="13128" spans="1:19" ht="11.25" thickBot="1" x14ac:dyDescent="0.2">
      <c r="A13128" s="106" t="s">
        <v>357</v>
      </c>
      <c r="B13128" s="106" t="s">
        <v>358</v>
      </c>
      <c r="C13128" s="130" t="s">
        <v>0</v>
      </c>
      <c r="D13128" s="130" t="s">
        <v>1</v>
      </c>
      <c r="E13128" s="130" t="s">
        <v>2</v>
      </c>
      <c r="F13128" s="130" t="s">
        <v>3</v>
      </c>
      <c r="G13128" s="130" t="s">
        <v>4</v>
      </c>
      <c r="H13128" s="130" t="s">
        <v>5</v>
      </c>
      <c r="I13128" s="131" t="s">
        <v>6</v>
      </c>
      <c r="J13128" s="131" t="s">
        <v>7</v>
      </c>
      <c r="K13128" s="130" t="s">
        <v>8</v>
      </c>
      <c r="L13128" s="130" t="s">
        <v>9</v>
      </c>
      <c r="M13128" s="130" t="s">
        <v>10</v>
      </c>
      <c r="N13128" s="130" t="s">
        <v>11</v>
      </c>
      <c r="O13128" s="130" t="s">
        <v>12</v>
      </c>
      <c r="P13128" s="130" t="s">
        <v>13</v>
      </c>
      <c r="Q13128" s="130" t="s">
        <v>14</v>
      </c>
      <c r="R13128" s="130" t="s">
        <v>15</v>
      </c>
      <c r="S13128" s="130" t="s">
        <v>16</v>
      </c>
    </row>
    <row r="13129" spans="1:19" ht="11.25" thickBot="1" x14ac:dyDescent="0.2">
      <c r="A13129" s="107">
        <v>1</v>
      </c>
      <c r="B13129" s="132">
        <v>0.80923611111111116</v>
      </c>
      <c r="C13129" s="141" t="s">
        <v>10464</v>
      </c>
      <c r="D13129" s="141" t="s">
        <v>10465</v>
      </c>
      <c r="E13129" s="141" t="s">
        <v>10466</v>
      </c>
      <c r="F13129" s="108">
        <v>1200989.2</v>
      </c>
      <c r="G13129" s="141" t="s">
        <v>10467</v>
      </c>
      <c r="H13129" s="141" t="s">
        <v>10468</v>
      </c>
      <c r="I13129" s="145">
        <v>16313.385</v>
      </c>
      <c r="J13129" s="134" t="s">
        <v>10469</v>
      </c>
      <c r="K13129" s="141" t="s">
        <v>10470</v>
      </c>
      <c r="L13129" s="108">
        <v>537.00699999999995</v>
      </c>
      <c r="M13129" s="108">
        <v>33354.678999999996</v>
      </c>
      <c r="N13129" s="108">
        <v>47705.557000000001</v>
      </c>
      <c r="O13129" s="141" t="s">
        <v>10471</v>
      </c>
      <c r="P13129" s="108">
        <v>573250.76</v>
      </c>
      <c r="Q13129" s="108">
        <v>8674.8060000000005</v>
      </c>
      <c r="R13129" s="108">
        <v>9143.0059999999994</v>
      </c>
      <c r="S13129" s="108">
        <v>136474.54999999999</v>
      </c>
    </row>
    <row r="13130" spans="1:19" ht="11.25" thickBot="1" x14ac:dyDescent="0.2">
      <c r="A13130" s="112"/>
    </row>
    <row r="13131" spans="1:19" ht="11.25" thickBot="1" x14ac:dyDescent="0.2">
      <c r="A13131" s="107">
        <v>2</v>
      </c>
      <c r="B13131" s="132">
        <v>0.80942129629629633</v>
      </c>
      <c r="C13131" s="141" t="s">
        <v>10472</v>
      </c>
      <c r="D13131" s="141" t="s">
        <v>10473</v>
      </c>
      <c r="E13131" s="141" t="s">
        <v>10474</v>
      </c>
      <c r="F13131" s="108">
        <v>1217056.5</v>
      </c>
      <c r="G13131" s="141" t="s">
        <v>10475</v>
      </c>
      <c r="H13131" s="141" t="s">
        <v>10476</v>
      </c>
      <c r="I13131" s="145">
        <v>16306.379000000001</v>
      </c>
      <c r="J13131" s="134" t="s">
        <v>10477</v>
      </c>
      <c r="K13131" s="141" t="s">
        <v>10478</v>
      </c>
      <c r="L13131" s="108">
        <v>510.00599999999997</v>
      </c>
      <c r="M13131" s="108">
        <v>33415.777000000002</v>
      </c>
      <c r="N13131" s="108">
        <v>47858.908000000003</v>
      </c>
      <c r="O13131" s="141" t="s">
        <v>10479</v>
      </c>
      <c r="P13131" s="108">
        <v>576067.89</v>
      </c>
      <c r="Q13131" s="108">
        <v>8632.7880000000005</v>
      </c>
      <c r="R13131" s="108">
        <v>9047.9639999999999</v>
      </c>
      <c r="S13131" s="108">
        <v>136156.48000000001</v>
      </c>
    </row>
    <row r="13132" spans="1:19" ht="11.25" thickBot="1" x14ac:dyDescent="0.2">
      <c r="A13132" s="112"/>
    </row>
    <row r="13133" spans="1:19" ht="11.25" thickBot="1" x14ac:dyDescent="0.2">
      <c r="A13133" s="107">
        <v>3</v>
      </c>
      <c r="B13133" s="132">
        <v>0.80959490740740747</v>
      </c>
      <c r="C13133" s="141" t="s">
        <v>10480</v>
      </c>
      <c r="D13133" s="141" t="s">
        <v>10481</v>
      </c>
      <c r="E13133" s="141" t="s">
        <v>10482</v>
      </c>
      <c r="F13133" s="108">
        <v>1201663.3999999999</v>
      </c>
      <c r="G13133" s="141" t="s">
        <v>10483</v>
      </c>
      <c r="H13133" s="141" t="s">
        <v>10484</v>
      </c>
      <c r="I13133" s="145">
        <v>16636.64</v>
      </c>
      <c r="J13133" s="134" t="s">
        <v>10485</v>
      </c>
      <c r="K13133" s="141" t="s">
        <v>10486</v>
      </c>
      <c r="L13133" s="108">
        <v>522.00699999999995</v>
      </c>
      <c r="M13133" s="108">
        <v>32750.722000000002</v>
      </c>
      <c r="N13133" s="108">
        <v>45452.527999999998</v>
      </c>
      <c r="O13133" s="141" t="s">
        <v>10487</v>
      </c>
      <c r="P13133" s="108">
        <v>580702.93999999994</v>
      </c>
      <c r="Q13133" s="108">
        <v>8576.7649999999994</v>
      </c>
      <c r="R13133" s="108">
        <v>8955.9249999999993</v>
      </c>
      <c r="S13133" s="108">
        <v>136838.93</v>
      </c>
    </row>
    <row r="13134" spans="1:19" ht="11.25" thickBot="1" x14ac:dyDescent="0.2">
      <c r="A13134" s="112"/>
    </row>
    <row r="13135" spans="1:19" ht="11.25" thickBot="1" x14ac:dyDescent="0.2">
      <c r="A13135" s="135" t="s">
        <v>362</v>
      </c>
      <c r="B13135" s="112"/>
      <c r="C13135" s="141" t="s">
        <v>10488</v>
      </c>
      <c r="D13135" s="141" t="s">
        <v>10489</v>
      </c>
      <c r="E13135" s="141" t="s">
        <v>10490</v>
      </c>
      <c r="F13135" s="136">
        <v>1206569.7</v>
      </c>
      <c r="G13135" s="141" t="s">
        <v>10491</v>
      </c>
      <c r="H13135" s="141" t="s">
        <v>10492</v>
      </c>
      <c r="I13135" s="140">
        <v>16418.800999999999</v>
      </c>
      <c r="J13135" s="134" t="s">
        <v>10493</v>
      </c>
      <c r="K13135" s="141" t="s">
        <v>10494</v>
      </c>
      <c r="L13135" s="136">
        <v>523.00699999999995</v>
      </c>
      <c r="M13135" s="136">
        <v>33173.726000000002</v>
      </c>
      <c r="N13135" s="136">
        <v>47005.665000000001</v>
      </c>
      <c r="O13135" s="141" t="s">
        <v>10495</v>
      </c>
      <c r="P13135" s="136">
        <v>576673.86</v>
      </c>
      <c r="Q13135" s="136">
        <v>8628.1200000000008</v>
      </c>
      <c r="R13135" s="136">
        <v>9048.9650000000001</v>
      </c>
      <c r="S13135" s="136">
        <v>136489.98000000001</v>
      </c>
    </row>
    <row r="13136" spans="1:19" ht="11.25" thickBot="1" x14ac:dyDescent="0.2">
      <c r="A13136" s="112"/>
    </row>
    <row r="13137" spans="1:19" ht="11.25" thickBot="1" x14ac:dyDescent="0.2">
      <c r="A13137" s="138" t="s">
        <v>364</v>
      </c>
      <c r="B13137" s="112"/>
      <c r="C13137" s="141" t="s">
        <v>10496</v>
      </c>
      <c r="D13137" s="141" t="s">
        <v>10497</v>
      </c>
      <c r="E13137" s="141" t="s">
        <v>10498</v>
      </c>
      <c r="F13137" s="136">
        <v>9088.1129999999994</v>
      </c>
      <c r="G13137" s="141" t="s">
        <v>10499</v>
      </c>
      <c r="H13137" s="141" t="s">
        <v>10500</v>
      </c>
      <c r="I13137" s="140">
        <v>188.68600000000001</v>
      </c>
      <c r="J13137" s="134" t="s">
        <v>10501</v>
      </c>
      <c r="K13137" s="141" t="s">
        <v>10502</v>
      </c>
      <c r="L13137" s="136">
        <v>13.528</v>
      </c>
      <c r="M13137" s="136">
        <v>367.60399999999998</v>
      </c>
      <c r="N13137" s="136">
        <v>1347.239</v>
      </c>
      <c r="O13137" s="141" t="s">
        <v>10503</v>
      </c>
      <c r="P13137" s="136">
        <v>3762.864</v>
      </c>
      <c r="Q13137" s="136">
        <v>49.186999999999998</v>
      </c>
      <c r="R13137" s="136">
        <v>93.545000000000002</v>
      </c>
      <c r="S13137" s="136">
        <v>341.48599999999999</v>
      </c>
    </row>
    <row r="13138" spans="1:19" ht="11.25" thickBot="1" x14ac:dyDescent="0.2">
      <c r="A13138" s="112"/>
    </row>
    <row r="13139" spans="1:19" ht="11.25" thickBot="1" x14ac:dyDescent="0.2">
      <c r="A13139" s="139" t="s">
        <v>366</v>
      </c>
      <c r="B13139" s="112"/>
      <c r="C13139" s="141" t="s">
        <v>5552</v>
      </c>
      <c r="D13139" s="141" t="s">
        <v>3144</v>
      </c>
      <c r="E13139" s="141" t="s">
        <v>1139</v>
      </c>
      <c r="F13139" s="136">
        <v>0.753</v>
      </c>
      <c r="G13139" s="141" t="s">
        <v>9485</v>
      </c>
      <c r="H13139" s="141" t="s">
        <v>10504</v>
      </c>
      <c r="I13139" s="140">
        <v>1.149</v>
      </c>
      <c r="J13139" s="134" t="s">
        <v>5163</v>
      </c>
      <c r="K13139" s="141" t="s">
        <v>10505</v>
      </c>
      <c r="L13139" s="136">
        <v>2.5870000000000002</v>
      </c>
      <c r="M13139" s="136">
        <v>1.1080000000000001</v>
      </c>
      <c r="N13139" s="136">
        <v>2.8660000000000001</v>
      </c>
      <c r="O13139" s="141" t="s">
        <v>10506</v>
      </c>
      <c r="P13139" s="136">
        <v>0.65300000000000002</v>
      </c>
      <c r="Q13139" s="136">
        <v>0.56999999999999995</v>
      </c>
      <c r="R13139" s="136">
        <v>1.034</v>
      </c>
      <c r="S13139" s="136">
        <v>0.25</v>
      </c>
    </row>
    <row r="13140" spans="1:19" ht="11.25" thickBot="1" x14ac:dyDescent="0.2">
      <c r="A13140" s="112"/>
    </row>
    <row r="13141" spans="1:19" ht="11.25" thickBot="1" x14ac:dyDescent="0.2">
      <c r="A13141" s="106" t="s">
        <v>357</v>
      </c>
      <c r="B13141" s="106" t="s">
        <v>358</v>
      </c>
      <c r="C13141" s="130" t="s">
        <v>17</v>
      </c>
      <c r="D13141" s="130" t="s">
        <v>18</v>
      </c>
      <c r="E13141" s="131" t="s">
        <v>19</v>
      </c>
      <c r="F13141" s="131" t="s">
        <v>20</v>
      </c>
      <c r="G13141" s="130" t="s">
        <v>21</v>
      </c>
      <c r="H13141" s="130" t="s">
        <v>22</v>
      </c>
      <c r="I13141" s="130" t="s">
        <v>23</v>
      </c>
      <c r="J13141" s="130" t="s">
        <v>24</v>
      </c>
      <c r="K13141" s="131" t="s">
        <v>25</v>
      </c>
      <c r="L13141" s="131" t="s">
        <v>26</v>
      </c>
      <c r="M13141" s="130" t="s">
        <v>27</v>
      </c>
      <c r="N13141" s="130" t="s">
        <v>28</v>
      </c>
      <c r="O13141" s="130" t="s">
        <v>29</v>
      </c>
      <c r="P13141" s="130" t="s">
        <v>30</v>
      </c>
      <c r="Q13141" s="130" t="s">
        <v>31</v>
      </c>
      <c r="R13141" s="130" t="s">
        <v>32</v>
      </c>
      <c r="S13141" s="130" t="s">
        <v>33</v>
      </c>
    </row>
    <row r="13142" spans="1:19" ht="11.25" thickBot="1" x14ac:dyDescent="0.2">
      <c r="A13142" s="107">
        <v>1</v>
      </c>
      <c r="B13142" s="132">
        <v>0.80923611111111116</v>
      </c>
      <c r="C13142" s="108">
        <v>95996.66</v>
      </c>
      <c r="D13142" s="108">
        <v>32658.578000000001</v>
      </c>
      <c r="E13142" s="145">
        <v>19414.042000000001</v>
      </c>
      <c r="F13142" s="145">
        <v>782085.32</v>
      </c>
      <c r="G13142" s="108">
        <v>25</v>
      </c>
      <c r="H13142" s="108">
        <v>60</v>
      </c>
      <c r="I13142" s="108">
        <v>606814.52</v>
      </c>
      <c r="J13142" s="141" t="s">
        <v>10507</v>
      </c>
      <c r="K13142" s="145">
        <v>151810.1</v>
      </c>
      <c r="L13142" s="134" t="s">
        <v>10508</v>
      </c>
      <c r="M13142" s="108">
        <v>2438.143</v>
      </c>
      <c r="N13142" s="108">
        <v>2309.1280000000002</v>
      </c>
      <c r="O13142" s="108">
        <v>14</v>
      </c>
      <c r="P13142" s="108">
        <v>208.001</v>
      </c>
      <c r="Q13142" s="108">
        <v>695.01199999999994</v>
      </c>
      <c r="R13142" s="108">
        <v>653.01</v>
      </c>
      <c r="S13142" s="108">
        <v>224.001</v>
      </c>
    </row>
    <row r="13143" spans="1:19" ht="11.25" thickBot="1" x14ac:dyDescent="0.2">
      <c r="A13143" s="112"/>
    </row>
    <row r="13144" spans="1:19" ht="11.25" thickBot="1" x14ac:dyDescent="0.2">
      <c r="A13144" s="107">
        <v>2</v>
      </c>
      <c r="B13144" s="132">
        <v>0.80942129629629633</v>
      </c>
      <c r="C13144" s="108">
        <v>96895.808000000005</v>
      </c>
      <c r="D13144" s="108">
        <v>33097.269</v>
      </c>
      <c r="E13144" s="145">
        <v>19714.323</v>
      </c>
      <c r="F13144" s="145">
        <v>791280.96</v>
      </c>
      <c r="G13144" s="108">
        <v>31</v>
      </c>
      <c r="H13144" s="108">
        <v>45</v>
      </c>
      <c r="I13144" s="108">
        <v>610480.31000000006</v>
      </c>
      <c r="J13144" s="141" t="s">
        <v>10509</v>
      </c>
      <c r="K13144" s="145">
        <v>153130.72</v>
      </c>
      <c r="L13144" s="134" t="s">
        <v>10510</v>
      </c>
      <c r="M13144" s="108">
        <v>2708.1759999999999</v>
      </c>
      <c r="N13144" s="108">
        <v>2367.1350000000002</v>
      </c>
      <c r="O13144" s="108">
        <v>7</v>
      </c>
      <c r="P13144" s="108">
        <v>208.001</v>
      </c>
      <c r="Q13144" s="108">
        <v>713.01199999999994</v>
      </c>
      <c r="R13144" s="108">
        <v>673.01099999999997</v>
      </c>
      <c r="S13144" s="108">
        <v>229.001</v>
      </c>
    </row>
    <row r="13145" spans="1:19" ht="11.25" thickBot="1" x14ac:dyDescent="0.2">
      <c r="A13145" s="112"/>
    </row>
    <row r="13146" spans="1:19" ht="11.25" thickBot="1" x14ac:dyDescent="0.2">
      <c r="A13146" s="107">
        <v>3</v>
      </c>
      <c r="B13146" s="132">
        <v>0.80959490740740747</v>
      </c>
      <c r="C13146" s="108">
        <v>96247.815000000002</v>
      </c>
      <c r="D13146" s="108">
        <v>32309.034</v>
      </c>
      <c r="E13146" s="145">
        <v>19974.571</v>
      </c>
      <c r="F13146" s="145">
        <v>782703.91</v>
      </c>
      <c r="G13146" s="108">
        <v>29</v>
      </c>
      <c r="H13146" s="108">
        <v>53</v>
      </c>
      <c r="I13146" s="108">
        <v>607227.29</v>
      </c>
      <c r="J13146" s="141" t="s">
        <v>10511</v>
      </c>
      <c r="K13146" s="145">
        <v>153875.17000000001</v>
      </c>
      <c r="L13146" s="134" t="s">
        <v>10512</v>
      </c>
      <c r="M13146" s="108">
        <v>2586.1610000000001</v>
      </c>
      <c r="N13146" s="108">
        <v>2362.134</v>
      </c>
      <c r="O13146" s="108">
        <v>2</v>
      </c>
      <c r="P13146" s="108">
        <v>214.001</v>
      </c>
      <c r="Q13146" s="108">
        <v>656.01</v>
      </c>
      <c r="R13146" s="108">
        <v>694.01199999999994</v>
      </c>
      <c r="S13146" s="108">
        <v>224.001</v>
      </c>
    </row>
    <row r="13147" spans="1:19" ht="11.25" thickBot="1" x14ac:dyDescent="0.2">
      <c r="A13147" s="112"/>
    </row>
    <row r="13148" spans="1:19" ht="11.25" thickBot="1" x14ac:dyDescent="0.2">
      <c r="A13148" s="135" t="s">
        <v>362</v>
      </c>
      <c r="B13148" s="112"/>
      <c r="C13148" s="136">
        <v>96380.095000000001</v>
      </c>
      <c r="D13148" s="136">
        <v>32688.294000000002</v>
      </c>
      <c r="E13148" s="140">
        <v>19700.978999999999</v>
      </c>
      <c r="F13148" s="140">
        <v>785356.73</v>
      </c>
      <c r="G13148" s="136">
        <v>28.332999999999998</v>
      </c>
      <c r="H13148" s="136">
        <v>52.667000000000002</v>
      </c>
      <c r="I13148" s="136">
        <v>608174.04</v>
      </c>
      <c r="J13148" s="141" t="s">
        <v>10513</v>
      </c>
      <c r="K13148" s="140">
        <v>152938.66</v>
      </c>
      <c r="L13148" s="134" t="s">
        <v>10514</v>
      </c>
      <c r="M13148" s="136">
        <v>2577.4929999999999</v>
      </c>
      <c r="N13148" s="136">
        <v>2346.1320000000001</v>
      </c>
      <c r="O13148" s="136">
        <v>7.6669999999999998</v>
      </c>
      <c r="P13148" s="136">
        <v>210.001</v>
      </c>
      <c r="Q13148" s="136">
        <v>688.01099999999997</v>
      </c>
      <c r="R13148" s="136">
        <v>673.34400000000005</v>
      </c>
      <c r="S13148" s="136">
        <v>225.66800000000001</v>
      </c>
    </row>
    <row r="13149" spans="1:19" ht="11.25" thickBot="1" x14ac:dyDescent="0.2">
      <c r="A13149" s="112"/>
    </row>
    <row r="13150" spans="1:19" ht="11.25" thickBot="1" x14ac:dyDescent="0.2">
      <c r="A13150" s="138" t="s">
        <v>364</v>
      </c>
      <c r="B13150" s="112"/>
      <c r="C13150" s="136">
        <v>463.94</v>
      </c>
      <c r="D13150" s="136">
        <v>394.95699999999999</v>
      </c>
      <c r="E13150" s="140">
        <v>280.50299999999999</v>
      </c>
      <c r="F13150" s="140">
        <v>5139.8490000000002</v>
      </c>
      <c r="G13150" s="136">
        <v>3.0550000000000002</v>
      </c>
      <c r="H13150" s="136">
        <v>7.5060000000000002</v>
      </c>
      <c r="I13150" s="136">
        <v>2007.9259999999999</v>
      </c>
      <c r="J13150" s="141" t="s">
        <v>10515</v>
      </c>
      <c r="K13150" s="140">
        <v>1045.8440000000001</v>
      </c>
      <c r="L13150" s="134" t="s">
        <v>10516</v>
      </c>
      <c r="M13150" s="136">
        <v>135.22499999999999</v>
      </c>
      <c r="N13150" s="136">
        <v>32.143999999999998</v>
      </c>
      <c r="O13150" s="136">
        <v>6.0279999999999996</v>
      </c>
      <c r="P13150" s="136">
        <v>3.464</v>
      </c>
      <c r="Q13150" s="136">
        <v>29.138999999999999</v>
      </c>
      <c r="R13150" s="136">
        <v>20.503</v>
      </c>
      <c r="S13150" s="136">
        <v>2.887</v>
      </c>
    </row>
    <row r="13151" spans="1:19" ht="11.25" thickBot="1" x14ac:dyDescent="0.2">
      <c r="A13151" s="112"/>
    </row>
    <row r="13152" spans="1:19" ht="11.25" thickBot="1" x14ac:dyDescent="0.2">
      <c r="A13152" s="139" t="s">
        <v>366</v>
      </c>
      <c r="B13152" s="112"/>
      <c r="C13152" s="136">
        <v>0.48099999999999998</v>
      </c>
      <c r="D13152" s="136">
        <v>1.208</v>
      </c>
      <c r="E13152" s="140">
        <v>1.4239999999999999</v>
      </c>
      <c r="F13152" s="140">
        <v>0.65400000000000003</v>
      </c>
      <c r="G13152" s="136">
        <v>10.782999999999999</v>
      </c>
      <c r="H13152" s="136">
        <v>14.250999999999999</v>
      </c>
      <c r="I13152" s="136">
        <v>0.33</v>
      </c>
      <c r="J13152" s="141" t="s">
        <v>9231</v>
      </c>
      <c r="K13152" s="140">
        <v>0.68400000000000005</v>
      </c>
      <c r="L13152" s="134" t="s">
        <v>3076</v>
      </c>
      <c r="M13152" s="136">
        <v>5.2460000000000004</v>
      </c>
      <c r="N13152" s="136">
        <v>1.37</v>
      </c>
      <c r="O13152" s="136">
        <v>78.622</v>
      </c>
      <c r="P13152" s="136">
        <v>1.65</v>
      </c>
      <c r="Q13152" s="136">
        <v>4.2350000000000003</v>
      </c>
      <c r="R13152" s="136">
        <v>3.0449999999999999</v>
      </c>
      <c r="S13152" s="136">
        <v>1.2789999999999999</v>
      </c>
    </row>
    <row r="13153" spans="1:19" ht="11.25" thickBot="1" x14ac:dyDescent="0.2">
      <c r="A13153" s="112"/>
    </row>
    <row r="13154" spans="1:19" ht="11.25" thickBot="1" x14ac:dyDescent="0.2">
      <c r="A13154" s="106" t="s">
        <v>357</v>
      </c>
      <c r="B13154" s="106" t="s">
        <v>358</v>
      </c>
      <c r="C13154" s="131" t="s">
        <v>34</v>
      </c>
      <c r="D13154" s="131" t="s">
        <v>35</v>
      </c>
      <c r="E13154" s="130" t="s">
        <v>36</v>
      </c>
      <c r="F13154" s="130" t="s">
        <v>37</v>
      </c>
      <c r="G13154" s="130" t="s">
        <v>38</v>
      </c>
      <c r="H13154" s="130" t="s">
        <v>39</v>
      </c>
      <c r="I13154" s="130" t="s">
        <v>40</v>
      </c>
      <c r="J13154" s="130" t="s">
        <v>41</v>
      </c>
      <c r="K13154" s="130" t="s">
        <v>42</v>
      </c>
      <c r="L13154" s="130" t="s">
        <v>43</v>
      </c>
      <c r="M13154" s="130" t="s">
        <v>44</v>
      </c>
      <c r="N13154" s="130" t="s">
        <v>45</v>
      </c>
      <c r="O13154" s="130" t="s">
        <v>46</v>
      </c>
      <c r="P13154" s="130" t="s">
        <v>47</v>
      </c>
      <c r="Q13154" s="130" t="s">
        <v>48</v>
      </c>
      <c r="R13154" s="130" t="s">
        <v>49</v>
      </c>
      <c r="S13154" s="130" t="s">
        <v>50</v>
      </c>
    </row>
    <row r="13155" spans="1:19" ht="11.25" thickBot="1" x14ac:dyDescent="0.2">
      <c r="A13155" s="107">
        <v>1</v>
      </c>
      <c r="B13155" s="132">
        <v>0.80923611111111116</v>
      </c>
      <c r="C13155" s="145">
        <v>346147.95</v>
      </c>
      <c r="D13155" s="134" t="s">
        <v>10517</v>
      </c>
      <c r="E13155" s="108">
        <v>3967.3780000000002</v>
      </c>
      <c r="F13155" s="108">
        <v>1402.047</v>
      </c>
      <c r="G13155" s="108">
        <v>6</v>
      </c>
      <c r="H13155" s="108">
        <v>22050.663</v>
      </c>
      <c r="I13155" s="108">
        <v>186789.63</v>
      </c>
      <c r="J13155" s="108">
        <v>1202126</v>
      </c>
      <c r="K13155" s="108">
        <v>40056.472000000002</v>
      </c>
      <c r="L13155" s="108">
        <v>81792.244999999995</v>
      </c>
      <c r="M13155" s="108">
        <v>12039.477999999999</v>
      </c>
      <c r="N13155" s="108">
        <v>8553.7559999999994</v>
      </c>
      <c r="O13155" s="108">
        <v>1361.0450000000001</v>
      </c>
      <c r="P13155" s="108">
        <v>1203.0350000000001</v>
      </c>
      <c r="Q13155" s="108">
        <v>1515.0550000000001</v>
      </c>
      <c r="R13155" s="108">
        <v>1354.0440000000001</v>
      </c>
      <c r="S13155" s="108">
        <v>1622.0630000000001</v>
      </c>
    </row>
    <row r="13156" spans="1:19" ht="11.25" thickBot="1" x14ac:dyDescent="0.2">
      <c r="A13156" s="112"/>
    </row>
    <row r="13157" spans="1:19" ht="11.25" thickBot="1" x14ac:dyDescent="0.2">
      <c r="A13157" s="107">
        <v>2</v>
      </c>
      <c r="B13157" s="132">
        <v>0.80942129629629633</v>
      </c>
      <c r="C13157" s="145">
        <v>350984.87</v>
      </c>
      <c r="D13157" s="134" t="s">
        <v>10518</v>
      </c>
      <c r="E13157" s="108">
        <v>3908.3670000000002</v>
      </c>
      <c r="F13157" s="108">
        <v>1436.05</v>
      </c>
      <c r="G13157" s="108">
        <v>5</v>
      </c>
      <c r="H13157" s="108">
        <v>21853.455999999998</v>
      </c>
      <c r="I13157" s="108">
        <v>187397.05</v>
      </c>
      <c r="J13157" s="108">
        <v>1200762.6000000001</v>
      </c>
      <c r="K13157" s="108">
        <v>40289.921000000002</v>
      </c>
      <c r="L13157" s="108">
        <v>82299.235000000001</v>
      </c>
      <c r="M13157" s="108">
        <v>12066.493</v>
      </c>
      <c r="N13157" s="108">
        <v>8531.7469999999994</v>
      </c>
      <c r="O13157" s="108">
        <v>1420.048</v>
      </c>
      <c r="P13157" s="108">
        <v>1224.0360000000001</v>
      </c>
      <c r="Q13157" s="108">
        <v>1517.0550000000001</v>
      </c>
      <c r="R13157" s="108">
        <v>1293.04</v>
      </c>
      <c r="S13157" s="108">
        <v>1737.0719999999999</v>
      </c>
    </row>
    <row r="13158" spans="1:19" ht="11.25" thickBot="1" x14ac:dyDescent="0.2">
      <c r="A13158" s="112"/>
    </row>
    <row r="13159" spans="1:19" ht="11.25" thickBot="1" x14ac:dyDescent="0.2">
      <c r="A13159" s="107">
        <v>3</v>
      </c>
      <c r="B13159" s="132">
        <v>0.80959490740740747</v>
      </c>
      <c r="C13159" s="145">
        <v>350836.4</v>
      </c>
      <c r="D13159" s="134" t="s">
        <v>10519</v>
      </c>
      <c r="E13159" s="108">
        <v>3909.3670000000002</v>
      </c>
      <c r="F13159" s="108">
        <v>1386.046</v>
      </c>
      <c r="G13159" s="108">
        <v>5</v>
      </c>
      <c r="H13159" s="108">
        <v>21841.442999999999</v>
      </c>
      <c r="I13159" s="108">
        <v>187400.08</v>
      </c>
      <c r="J13159" s="108">
        <v>1194885.8</v>
      </c>
      <c r="K13159" s="108">
        <v>39834.046000000002</v>
      </c>
      <c r="L13159" s="108">
        <v>81858.504000000001</v>
      </c>
      <c r="M13159" s="108">
        <v>11943.423000000001</v>
      </c>
      <c r="N13159" s="108">
        <v>8408.6970000000001</v>
      </c>
      <c r="O13159" s="108">
        <v>1388.046</v>
      </c>
      <c r="P13159" s="108">
        <v>1245.037</v>
      </c>
      <c r="Q13159" s="108">
        <v>1476.0519999999999</v>
      </c>
      <c r="R13159" s="108">
        <v>1351.0440000000001</v>
      </c>
      <c r="S13159" s="108">
        <v>1753.0740000000001</v>
      </c>
    </row>
    <row r="13160" spans="1:19" ht="11.25" thickBot="1" x14ac:dyDescent="0.2">
      <c r="A13160" s="112"/>
    </row>
    <row r="13161" spans="1:19" ht="11.25" thickBot="1" x14ac:dyDescent="0.2">
      <c r="A13161" s="135" t="s">
        <v>362</v>
      </c>
      <c r="B13161" s="112"/>
      <c r="C13161" s="140">
        <v>349323.07</v>
      </c>
      <c r="D13161" s="134" t="s">
        <v>10520</v>
      </c>
      <c r="E13161" s="136">
        <v>3928.37</v>
      </c>
      <c r="F13161" s="136">
        <v>1408.048</v>
      </c>
      <c r="G13161" s="136">
        <v>5.3330000000000002</v>
      </c>
      <c r="H13161" s="136">
        <v>21915.187000000002</v>
      </c>
      <c r="I13161" s="136">
        <v>187195.59</v>
      </c>
      <c r="J13161" s="136">
        <v>1199258.1000000001</v>
      </c>
      <c r="K13161" s="136">
        <v>40060.146000000001</v>
      </c>
      <c r="L13161" s="136">
        <v>81983.327999999994</v>
      </c>
      <c r="M13161" s="136">
        <v>12016.465</v>
      </c>
      <c r="N13161" s="136">
        <v>8498.0660000000007</v>
      </c>
      <c r="O13161" s="136">
        <v>1389.713</v>
      </c>
      <c r="P13161" s="136">
        <v>1224.0360000000001</v>
      </c>
      <c r="Q13161" s="136">
        <v>1502.721</v>
      </c>
      <c r="R13161" s="136">
        <v>1332.7090000000001</v>
      </c>
      <c r="S13161" s="136">
        <v>1704.07</v>
      </c>
    </row>
    <row r="13162" spans="1:19" ht="11.25" thickBot="1" x14ac:dyDescent="0.2">
      <c r="A13162" s="112"/>
    </row>
    <row r="13163" spans="1:19" ht="11.25" thickBot="1" x14ac:dyDescent="0.2">
      <c r="A13163" s="138" t="s">
        <v>364</v>
      </c>
      <c r="B13163" s="112"/>
      <c r="C13163" s="140">
        <v>2750.741</v>
      </c>
      <c r="D13163" s="134" t="s">
        <v>10521</v>
      </c>
      <c r="E13163" s="136">
        <v>33.784999999999997</v>
      </c>
      <c r="F13163" s="136">
        <v>25.536000000000001</v>
      </c>
      <c r="G13163" s="136">
        <v>0.57699999999999996</v>
      </c>
      <c r="H13163" s="136">
        <v>117.479</v>
      </c>
      <c r="I13163" s="136">
        <v>351.57</v>
      </c>
      <c r="J13163" s="136">
        <v>3847.4430000000002</v>
      </c>
      <c r="K13163" s="136">
        <v>227.96</v>
      </c>
      <c r="L13163" s="136">
        <v>275.58199999999999</v>
      </c>
      <c r="M13163" s="136">
        <v>64.682000000000002</v>
      </c>
      <c r="N13163" s="136">
        <v>78.174999999999997</v>
      </c>
      <c r="O13163" s="136">
        <v>29.536999999999999</v>
      </c>
      <c r="P13163" s="136">
        <v>21.001000000000001</v>
      </c>
      <c r="Q13163" s="136">
        <v>23.117000000000001</v>
      </c>
      <c r="R13163" s="136">
        <v>34.387</v>
      </c>
      <c r="S13163" s="136">
        <v>71.468999999999994</v>
      </c>
    </row>
    <row r="13164" spans="1:19" ht="11.25" thickBot="1" x14ac:dyDescent="0.2">
      <c r="A13164" s="112"/>
    </row>
    <row r="13165" spans="1:19" ht="11.25" thickBot="1" x14ac:dyDescent="0.2">
      <c r="A13165" s="139" t="s">
        <v>366</v>
      </c>
      <c r="B13165" s="112"/>
      <c r="C13165" s="140">
        <v>0.78700000000000003</v>
      </c>
      <c r="D13165" s="134" t="s">
        <v>5179</v>
      </c>
      <c r="E13165" s="136">
        <v>0.86</v>
      </c>
      <c r="F13165" s="136">
        <v>1.8140000000000001</v>
      </c>
      <c r="G13165" s="136">
        <v>10.824999999999999</v>
      </c>
      <c r="H13165" s="136">
        <v>0.53600000000000003</v>
      </c>
      <c r="I13165" s="136">
        <v>0.188</v>
      </c>
      <c r="J13165" s="136">
        <v>0.32100000000000001</v>
      </c>
      <c r="K13165" s="136">
        <v>0.56899999999999995</v>
      </c>
      <c r="L13165" s="136">
        <v>0.33600000000000002</v>
      </c>
      <c r="M13165" s="136">
        <v>0.53800000000000003</v>
      </c>
      <c r="N13165" s="136">
        <v>0.92</v>
      </c>
      <c r="O13165" s="136">
        <v>2.125</v>
      </c>
      <c r="P13165" s="136">
        <v>1.716</v>
      </c>
      <c r="Q13165" s="136">
        <v>1.538</v>
      </c>
      <c r="R13165" s="136">
        <v>2.58</v>
      </c>
      <c r="S13165" s="136">
        <v>4.194</v>
      </c>
    </row>
    <row r="13166" spans="1:19" ht="11.25" thickBot="1" x14ac:dyDescent="0.2">
      <c r="A13166" s="112"/>
    </row>
    <row r="13167" spans="1:19" ht="11.25" thickBot="1" x14ac:dyDescent="0.2">
      <c r="A13167" s="106" t="s">
        <v>357</v>
      </c>
      <c r="B13167" s="106" t="s">
        <v>358</v>
      </c>
      <c r="C13167" s="130" t="s">
        <v>51</v>
      </c>
      <c r="D13167" s="130" t="s">
        <v>52</v>
      </c>
      <c r="E13167" s="130" t="s">
        <v>53</v>
      </c>
      <c r="F13167" s="130" t="s">
        <v>54</v>
      </c>
      <c r="G13167" s="130" t="s">
        <v>55</v>
      </c>
      <c r="H13167" s="130" t="s">
        <v>56</v>
      </c>
      <c r="I13167" s="130" t="s">
        <v>57</v>
      </c>
      <c r="J13167" s="130" t="s">
        <v>58</v>
      </c>
      <c r="K13167" s="130" t="s">
        <v>59</v>
      </c>
      <c r="L13167" s="130" t="s">
        <v>60</v>
      </c>
      <c r="M13167" s="130" t="s">
        <v>61</v>
      </c>
      <c r="N13167" s="130" t="s">
        <v>62</v>
      </c>
      <c r="O13167" s="130" t="s">
        <v>63</v>
      </c>
      <c r="P13167" s="130" t="s">
        <v>64</v>
      </c>
      <c r="Q13167" s="131" t="s">
        <v>65</v>
      </c>
      <c r="R13167" s="131" t="s">
        <v>66</v>
      </c>
      <c r="S13167" s="130" t="s">
        <v>67</v>
      </c>
    </row>
    <row r="13168" spans="1:19" ht="11.25" thickBot="1" x14ac:dyDescent="0.2">
      <c r="A13168" s="107">
        <v>1</v>
      </c>
      <c r="B13168" s="132">
        <v>0.80923611111111116</v>
      </c>
      <c r="C13168" s="108">
        <v>1274.039</v>
      </c>
      <c r="D13168" s="108">
        <v>1313.0409999999999</v>
      </c>
      <c r="E13168" s="108">
        <v>489.00599999999997</v>
      </c>
      <c r="F13168" s="108">
        <v>668.01099999999997</v>
      </c>
      <c r="G13168" s="108">
        <v>438.005</v>
      </c>
      <c r="H13168" s="108">
        <v>624.00900000000001</v>
      </c>
      <c r="I13168" s="108">
        <v>1987.095</v>
      </c>
      <c r="J13168" s="108">
        <v>2076.1030000000001</v>
      </c>
      <c r="K13168" s="108">
        <v>3119.2330000000002</v>
      </c>
      <c r="L13168" s="108">
        <v>8</v>
      </c>
      <c r="M13168" s="108">
        <v>10</v>
      </c>
      <c r="N13168" s="108">
        <v>658.01</v>
      </c>
      <c r="O13168" s="108">
        <v>650.01</v>
      </c>
      <c r="P13168" s="108">
        <v>203688.9</v>
      </c>
      <c r="Q13168" s="145">
        <v>1615480.9</v>
      </c>
      <c r="R13168" s="134" t="s">
        <v>10522</v>
      </c>
      <c r="S13168" s="108">
        <v>12921.005999999999</v>
      </c>
    </row>
    <row r="13169" spans="1:19" ht="11.25" thickBot="1" x14ac:dyDescent="0.2">
      <c r="A13169" s="112"/>
    </row>
    <row r="13170" spans="1:19" ht="11.25" thickBot="1" x14ac:dyDescent="0.2">
      <c r="A13170" s="107">
        <v>2</v>
      </c>
      <c r="B13170" s="132">
        <v>0.80942129629629633</v>
      </c>
      <c r="C13170" s="108">
        <v>1183.0340000000001</v>
      </c>
      <c r="D13170" s="108">
        <v>1157.0319999999999</v>
      </c>
      <c r="E13170" s="108">
        <v>456.005</v>
      </c>
      <c r="F13170" s="108">
        <v>695.01199999999994</v>
      </c>
      <c r="G13170" s="108">
        <v>417.00400000000002</v>
      </c>
      <c r="H13170" s="108">
        <v>566.00800000000004</v>
      </c>
      <c r="I13170" s="108">
        <v>1905.087</v>
      </c>
      <c r="J13170" s="108">
        <v>2144.11</v>
      </c>
      <c r="K13170" s="108">
        <v>3286.259</v>
      </c>
      <c r="L13170" s="108">
        <v>5</v>
      </c>
      <c r="M13170" s="108">
        <v>10</v>
      </c>
      <c r="N13170" s="108">
        <v>666.01099999999997</v>
      </c>
      <c r="O13170" s="108">
        <v>713.01199999999994</v>
      </c>
      <c r="P13170" s="108">
        <v>204088.78</v>
      </c>
      <c r="Q13170" s="145">
        <v>1645379.2</v>
      </c>
      <c r="R13170" s="134" t="s">
        <v>10523</v>
      </c>
      <c r="S13170" s="108">
        <v>12935.013999999999</v>
      </c>
    </row>
    <row r="13171" spans="1:19" ht="11.25" thickBot="1" x14ac:dyDescent="0.2">
      <c r="A13171" s="112"/>
    </row>
    <row r="13172" spans="1:19" ht="11.25" thickBot="1" x14ac:dyDescent="0.2">
      <c r="A13172" s="107">
        <v>3</v>
      </c>
      <c r="B13172" s="132">
        <v>0.80959490740740747</v>
      </c>
      <c r="C13172" s="108">
        <v>1258.038</v>
      </c>
      <c r="D13172" s="108">
        <v>1124.03</v>
      </c>
      <c r="E13172" s="108">
        <v>565.00800000000004</v>
      </c>
      <c r="F13172" s="108">
        <v>718.01199999999994</v>
      </c>
      <c r="G13172" s="108">
        <v>486.00599999999997</v>
      </c>
      <c r="H13172" s="108">
        <v>575.00800000000004</v>
      </c>
      <c r="I13172" s="108">
        <v>2063.1019999999999</v>
      </c>
      <c r="J13172" s="108">
        <v>2063.1019999999999</v>
      </c>
      <c r="K13172" s="108">
        <v>3172.2420000000002</v>
      </c>
      <c r="L13172" s="108">
        <v>6</v>
      </c>
      <c r="M13172" s="108">
        <v>18</v>
      </c>
      <c r="N13172" s="108">
        <v>656.01</v>
      </c>
      <c r="O13172" s="108">
        <v>603.00900000000001</v>
      </c>
      <c r="P13172" s="108">
        <v>202720.52</v>
      </c>
      <c r="Q13172" s="145">
        <v>1653363.7</v>
      </c>
      <c r="R13172" s="134" t="s">
        <v>10524</v>
      </c>
      <c r="S13172" s="108">
        <v>12926.009</v>
      </c>
    </row>
    <row r="13173" spans="1:19" ht="11.25" thickBot="1" x14ac:dyDescent="0.2">
      <c r="A13173" s="112"/>
    </row>
    <row r="13174" spans="1:19" ht="11.25" thickBot="1" x14ac:dyDescent="0.2">
      <c r="A13174" s="135" t="s">
        <v>362</v>
      </c>
      <c r="B13174" s="112"/>
      <c r="C13174" s="136">
        <v>1238.3699999999999</v>
      </c>
      <c r="D13174" s="136">
        <v>1198.0350000000001</v>
      </c>
      <c r="E13174" s="136">
        <v>503.339</v>
      </c>
      <c r="F13174" s="136">
        <v>693.678</v>
      </c>
      <c r="G13174" s="136">
        <v>447.005</v>
      </c>
      <c r="H13174" s="136">
        <v>588.34199999999998</v>
      </c>
      <c r="I13174" s="136">
        <v>1985.095</v>
      </c>
      <c r="J13174" s="136">
        <v>2094.4389999999999</v>
      </c>
      <c r="K13174" s="136">
        <v>3192.578</v>
      </c>
      <c r="L13174" s="136">
        <v>6.3330000000000002</v>
      </c>
      <c r="M13174" s="136">
        <v>12.667</v>
      </c>
      <c r="N13174" s="136">
        <v>660.01</v>
      </c>
      <c r="O13174" s="136">
        <v>655.34400000000005</v>
      </c>
      <c r="P13174" s="136">
        <v>203499.4</v>
      </c>
      <c r="Q13174" s="140">
        <v>1638074.6</v>
      </c>
      <c r="R13174" s="134" t="s">
        <v>10525</v>
      </c>
      <c r="S13174" s="136">
        <v>12927.343000000001</v>
      </c>
    </row>
    <row r="13175" spans="1:19" ht="11.25" thickBot="1" x14ac:dyDescent="0.2">
      <c r="A13175" s="112"/>
    </row>
    <row r="13176" spans="1:19" ht="11.25" thickBot="1" x14ac:dyDescent="0.2">
      <c r="A13176" s="138" t="s">
        <v>364</v>
      </c>
      <c r="B13176" s="112"/>
      <c r="C13176" s="136">
        <v>48.585999999999999</v>
      </c>
      <c r="D13176" s="136">
        <v>100.956</v>
      </c>
      <c r="E13176" s="136">
        <v>55.896999999999998</v>
      </c>
      <c r="F13176" s="136">
        <v>25.027000000000001</v>
      </c>
      <c r="G13176" s="136">
        <v>35.369999999999997</v>
      </c>
      <c r="H13176" s="136">
        <v>31.215</v>
      </c>
      <c r="I13176" s="136">
        <v>79.027000000000001</v>
      </c>
      <c r="J13176" s="136">
        <v>43.505000000000003</v>
      </c>
      <c r="K13176" s="136">
        <v>85.35</v>
      </c>
      <c r="L13176" s="136">
        <v>1.528</v>
      </c>
      <c r="M13176" s="136">
        <v>4.6189999999999998</v>
      </c>
      <c r="N13176" s="136">
        <v>5.2919999999999998</v>
      </c>
      <c r="O13176" s="136">
        <v>55.195</v>
      </c>
      <c r="P13176" s="136">
        <v>703.53899999999999</v>
      </c>
      <c r="Q13176" s="140">
        <v>19969.863000000001</v>
      </c>
      <c r="R13176" s="134" t="s">
        <v>10526</v>
      </c>
      <c r="S13176" s="136">
        <v>7.0990000000000002</v>
      </c>
    </row>
    <row r="13177" spans="1:19" ht="11.25" thickBot="1" x14ac:dyDescent="0.2">
      <c r="A13177" s="112"/>
    </row>
    <row r="13178" spans="1:19" ht="11.25" thickBot="1" x14ac:dyDescent="0.2">
      <c r="A13178" s="139" t="s">
        <v>366</v>
      </c>
      <c r="B13178" s="112"/>
      <c r="C13178" s="136">
        <v>3.923</v>
      </c>
      <c r="D13178" s="136">
        <v>8.4269999999999996</v>
      </c>
      <c r="E13178" s="136">
        <v>11.105</v>
      </c>
      <c r="F13178" s="136">
        <v>3.6080000000000001</v>
      </c>
      <c r="G13178" s="136">
        <v>7.9130000000000003</v>
      </c>
      <c r="H13178" s="136">
        <v>5.306</v>
      </c>
      <c r="I13178" s="136">
        <v>3.9809999999999999</v>
      </c>
      <c r="J13178" s="136">
        <v>2.077</v>
      </c>
      <c r="K13178" s="136">
        <v>2.673</v>
      </c>
      <c r="L13178" s="136">
        <v>24.119</v>
      </c>
      <c r="M13178" s="136">
        <v>36.463999999999999</v>
      </c>
      <c r="N13178" s="136">
        <v>0.80200000000000005</v>
      </c>
      <c r="O13178" s="136">
        <v>8.4220000000000006</v>
      </c>
      <c r="P13178" s="136">
        <v>0.34599999999999997</v>
      </c>
      <c r="Q13178" s="140">
        <v>1.2190000000000001</v>
      </c>
      <c r="R13178" s="134" t="s">
        <v>5184</v>
      </c>
      <c r="S13178" s="136">
        <v>5.5E-2</v>
      </c>
    </row>
    <row r="13179" spans="1:19" ht="11.25" thickBot="1" x14ac:dyDescent="0.2">
      <c r="A13179" s="112"/>
    </row>
    <row r="13180" spans="1:19" ht="11.25" thickBot="1" x14ac:dyDescent="0.2">
      <c r="A13180" s="106" t="s">
        <v>357</v>
      </c>
      <c r="B13180" s="106" t="s">
        <v>358</v>
      </c>
      <c r="C13180" s="130" t="s">
        <v>68</v>
      </c>
    </row>
    <row r="13181" spans="1:19" ht="11.25" thickBot="1" x14ac:dyDescent="0.2">
      <c r="A13181" s="107">
        <v>1</v>
      </c>
      <c r="B13181" s="132">
        <v>0.80923611111111116</v>
      </c>
      <c r="C13181" s="108">
        <v>2538.1550000000002</v>
      </c>
    </row>
    <row r="13182" spans="1:19" ht="11.25" thickBot="1" x14ac:dyDescent="0.2">
      <c r="A13182" s="112"/>
    </row>
    <row r="13183" spans="1:19" ht="11.25" thickBot="1" x14ac:dyDescent="0.2">
      <c r="A13183" s="107">
        <v>2</v>
      </c>
      <c r="B13183" s="132">
        <v>0.80942129629629633</v>
      </c>
      <c r="C13183" s="108">
        <v>2565.1579999999999</v>
      </c>
    </row>
    <row r="13184" spans="1:19" ht="11.25" thickBot="1" x14ac:dyDescent="0.2">
      <c r="A13184" s="112"/>
    </row>
    <row r="13185" spans="1:19" ht="11.25" thickBot="1" x14ac:dyDescent="0.2">
      <c r="A13185" s="107">
        <v>3</v>
      </c>
      <c r="B13185" s="132">
        <v>0.80959490740740747</v>
      </c>
      <c r="C13185" s="108">
        <v>2499.15</v>
      </c>
    </row>
    <row r="13186" spans="1:19" ht="11.25" thickBot="1" x14ac:dyDescent="0.2">
      <c r="A13186" s="112"/>
    </row>
    <row r="13187" spans="1:19" ht="11.25" thickBot="1" x14ac:dyDescent="0.2">
      <c r="A13187" s="135" t="s">
        <v>362</v>
      </c>
      <c r="B13187" s="112"/>
      <c r="C13187" s="136">
        <v>2534.154</v>
      </c>
    </row>
    <row r="13188" spans="1:19" ht="11.25" thickBot="1" x14ac:dyDescent="0.2">
      <c r="A13188" s="112"/>
    </row>
    <row r="13189" spans="1:19" ht="11.25" thickBot="1" x14ac:dyDescent="0.2">
      <c r="A13189" s="138" t="s">
        <v>364</v>
      </c>
      <c r="B13189" s="112"/>
      <c r="C13189" s="136">
        <v>33.185000000000002</v>
      </c>
    </row>
    <row r="13190" spans="1:19" ht="11.25" thickBot="1" x14ac:dyDescent="0.2">
      <c r="A13190" s="112"/>
    </row>
    <row r="13191" spans="1:19" ht="11.25" thickBot="1" x14ac:dyDescent="0.2">
      <c r="A13191" s="139" t="s">
        <v>366</v>
      </c>
      <c r="B13191" s="112"/>
      <c r="C13191" s="136">
        <v>1.31</v>
      </c>
    </row>
    <row r="13192" spans="1:19" ht="10.5" x14ac:dyDescent="0.15">
      <c r="A13192" s="112"/>
    </row>
    <row r="13193" spans="1:19" x14ac:dyDescent="0.15">
      <c r="A13193" s="129"/>
      <c r="B13193" s="86" t="s">
        <v>5185</v>
      </c>
    </row>
    <row r="13194" spans="1:19" ht="9.75" thickBot="1" x14ac:dyDescent="0.2">
      <c r="A13194" s="81" t="s">
        <v>5871</v>
      </c>
    </row>
    <row r="13195" spans="1:19" ht="11.25" thickBot="1" x14ac:dyDescent="0.2">
      <c r="A13195" s="106" t="s">
        <v>357</v>
      </c>
      <c r="B13195" s="106" t="s">
        <v>358</v>
      </c>
      <c r="C13195" s="130" t="s">
        <v>0</v>
      </c>
      <c r="D13195" s="130" t="s">
        <v>1</v>
      </c>
      <c r="E13195" s="130" t="s">
        <v>2</v>
      </c>
      <c r="F13195" s="130" t="s">
        <v>3</v>
      </c>
      <c r="G13195" s="130" t="s">
        <v>4</v>
      </c>
      <c r="H13195" s="130" t="s">
        <v>5</v>
      </c>
      <c r="I13195" s="131" t="s">
        <v>6</v>
      </c>
      <c r="J13195" s="131" t="s">
        <v>7</v>
      </c>
      <c r="K13195" s="130" t="s">
        <v>8</v>
      </c>
      <c r="L13195" s="130" t="s">
        <v>9</v>
      </c>
      <c r="M13195" s="130" t="s">
        <v>10</v>
      </c>
      <c r="N13195" s="130" t="s">
        <v>11</v>
      </c>
      <c r="O13195" s="130" t="s">
        <v>12</v>
      </c>
      <c r="P13195" s="130" t="s">
        <v>13</v>
      </c>
      <c r="Q13195" s="130" t="s">
        <v>14</v>
      </c>
      <c r="R13195" s="130" t="s">
        <v>15</v>
      </c>
      <c r="S13195" s="130" t="s">
        <v>16</v>
      </c>
    </row>
    <row r="13196" spans="1:19" ht="11.25" thickBot="1" x14ac:dyDescent="0.2">
      <c r="A13196" s="107">
        <v>1</v>
      </c>
      <c r="B13196" s="132">
        <v>0.814386574074074</v>
      </c>
      <c r="C13196" s="141" t="s">
        <v>10527</v>
      </c>
      <c r="D13196" s="141" t="s">
        <v>10528</v>
      </c>
      <c r="E13196" s="141" t="s">
        <v>10529</v>
      </c>
      <c r="F13196" s="141" t="s">
        <v>10530</v>
      </c>
      <c r="G13196" s="141" t="s">
        <v>10531</v>
      </c>
      <c r="H13196" s="141" t="s">
        <v>10532</v>
      </c>
      <c r="I13196" s="145">
        <v>16476.512999999999</v>
      </c>
      <c r="J13196" s="134" t="s">
        <v>10533</v>
      </c>
      <c r="K13196" s="141" t="s">
        <v>10534</v>
      </c>
      <c r="L13196" s="108">
        <v>323.00299999999999</v>
      </c>
      <c r="M13196" s="108">
        <v>23243.96</v>
      </c>
      <c r="N13196" s="108">
        <v>44584.656000000003</v>
      </c>
      <c r="O13196" s="141" t="s">
        <v>10535</v>
      </c>
      <c r="P13196" s="108">
        <v>390297.03</v>
      </c>
      <c r="Q13196" s="108">
        <v>8657.7990000000009</v>
      </c>
      <c r="R13196" s="108">
        <v>12869.974</v>
      </c>
      <c r="S13196" s="108">
        <v>121054.68</v>
      </c>
    </row>
    <row r="13197" spans="1:19" ht="11.25" thickBot="1" x14ac:dyDescent="0.2">
      <c r="A13197" s="112"/>
    </row>
    <row r="13198" spans="1:19" ht="11.25" thickBot="1" x14ac:dyDescent="0.2">
      <c r="A13198" s="107">
        <v>2</v>
      </c>
      <c r="B13198" s="132">
        <v>0.81457175925925929</v>
      </c>
      <c r="C13198" s="141" t="s">
        <v>10536</v>
      </c>
      <c r="D13198" s="141" t="s">
        <v>10537</v>
      </c>
      <c r="E13198" s="141" t="s">
        <v>10538</v>
      </c>
      <c r="F13198" s="141" t="s">
        <v>10539</v>
      </c>
      <c r="G13198" s="141" t="s">
        <v>10540</v>
      </c>
      <c r="H13198" s="141" t="s">
        <v>10541</v>
      </c>
      <c r="I13198" s="145">
        <v>16499.530999999999</v>
      </c>
      <c r="J13198" s="134" t="s">
        <v>10542</v>
      </c>
      <c r="K13198" s="141" t="s">
        <v>10543</v>
      </c>
      <c r="L13198" s="108">
        <v>329.00299999999999</v>
      </c>
      <c r="M13198" s="108">
        <v>23011.702000000001</v>
      </c>
      <c r="N13198" s="108">
        <v>46175.114999999998</v>
      </c>
      <c r="O13198" s="141" t="s">
        <v>10544</v>
      </c>
      <c r="P13198" s="108">
        <v>394435.9</v>
      </c>
      <c r="Q13198" s="108">
        <v>8441.7099999999991</v>
      </c>
      <c r="R13198" s="108">
        <v>12964.031999999999</v>
      </c>
      <c r="S13198" s="108">
        <v>123217.31</v>
      </c>
    </row>
    <row r="13199" spans="1:19" ht="11.25" thickBot="1" x14ac:dyDescent="0.2">
      <c r="A13199" s="112"/>
    </row>
    <row r="13200" spans="1:19" ht="11.25" thickBot="1" x14ac:dyDescent="0.2">
      <c r="A13200" s="107">
        <v>3</v>
      </c>
      <c r="B13200" s="132">
        <v>0.81474537037037031</v>
      </c>
      <c r="C13200" s="141" t="s">
        <v>10545</v>
      </c>
      <c r="D13200" s="141" t="s">
        <v>10546</v>
      </c>
      <c r="E13200" s="141" t="s">
        <v>10547</v>
      </c>
      <c r="F13200" s="141" t="s">
        <v>10548</v>
      </c>
      <c r="G13200" s="141" t="s">
        <v>10549</v>
      </c>
      <c r="H13200" s="141" t="s">
        <v>10550</v>
      </c>
      <c r="I13200" s="145">
        <v>16675.670999999998</v>
      </c>
      <c r="J13200" s="134" t="s">
        <v>10551</v>
      </c>
      <c r="K13200" s="141" t="s">
        <v>10552</v>
      </c>
      <c r="L13200" s="108">
        <v>366.00299999999999</v>
      </c>
      <c r="M13200" s="108">
        <v>23216.929</v>
      </c>
      <c r="N13200" s="108">
        <v>44956.453999999998</v>
      </c>
      <c r="O13200" s="141" t="s">
        <v>10553</v>
      </c>
      <c r="P13200" s="108">
        <v>396617.74</v>
      </c>
      <c r="Q13200" s="108">
        <v>8525.7440000000006</v>
      </c>
      <c r="R13200" s="108">
        <v>13183.17</v>
      </c>
      <c r="S13200" s="108">
        <v>124333.91</v>
      </c>
    </row>
    <row r="13201" spans="1:19" ht="11.25" thickBot="1" x14ac:dyDescent="0.2">
      <c r="A13201" s="112"/>
    </row>
    <row r="13202" spans="1:19" ht="11.25" thickBot="1" x14ac:dyDescent="0.2">
      <c r="A13202" s="135" t="s">
        <v>362</v>
      </c>
      <c r="B13202" s="112"/>
      <c r="C13202" s="141" t="s">
        <v>10554</v>
      </c>
      <c r="D13202" s="141" t="s">
        <v>10555</v>
      </c>
      <c r="E13202" s="141" t="s">
        <v>10556</v>
      </c>
      <c r="F13202" s="141" t="s">
        <v>10557</v>
      </c>
      <c r="G13202" s="141" t="s">
        <v>10558</v>
      </c>
      <c r="H13202" s="141" t="s">
        <v>10559</v>
      </c>
      <c r="I13202" s="140">
        <v>16550.572</v>
      </c>
      <c r="J13202" s="134" t="s">
        <v>10560</v>
      </c>
      <c r="K13202" s="141" t="s">
        <v>10561</v>
      </c>
      <c r="L13202" s="136">
        <v>339.33600000000001</v>
      </c>
      <c r="M13202" s="136">
        <v>23157.53</v>
      </c>
      <c r="N13202" s="136">
        <v>45238.741000000002</v>
      </c>
      <c r="O13202" s="141" t="s">
        <v>10562</v>
      </c>
      <c r="P13202" s="136">
        <v>393783.56</v>
      </c>
      <c r="Q13202" s="136">
        <v>8541.7510000000002</v>
      </c>
      <c r="R13202" s="136">
        <v>13005.725</v>
      </c>
      <c r="S13202" s="136">
        <v>122868.63</v>
      </c>
    </row>
    <row r="13203" spans="1:19" ht="11.25" thickBot="1" x14ac:dyDescent="0.2">
      <c r="A13203" s="112"/>
    </row>
    <row r="13204" spans="1:19" ht="11.25" thickBot="1" x14ac:dyDescent="0.2">
      <c r="A13204" s="138" t="s">
        <v>364</v>
      </c>
      <c r="B13204" s="112"/>
      <c r="C13204" s="141" t="s">
        <v>10563</v>
      </c>
      <c r="D13204" s="141" t="s">
        <v>10564</v>
      </c>
      <c r="E13204" s="141" t="s">
        <v>10565</v>
      </c>
      <c r="F13204" s="141" t="s">
        <v>10566</v>
      </c>
      <c r="G13204" s="141" t="s">
        <v>10567</v>
      </c>
      <c r="H13204" s="141" t="s">
        <v>10568</v>
      </c>
      <c r="I13204" s="140">
        <v>108.949</v>
      </c>
      <c r="J13204" s="134" t="s">
        <v>10569</v>
      </c>
      <c r="K13204" s="141" t="s">
        <v>10570</v>
      </c>
      <c r="L13204" s="136">
        <v>23.288</v>
      </c>
      <c r="M13204" s="136">
        <v>127.012</v>
      </c>
      <c r="N13204" s="136">
        <v>831.95799999999997</v>
      </c>
      <c r="O13204" s="141" t="s">
        <v>10571</v>
      </c>
      <c r="P13204" s="136">
        <v>3210.4490000000001</v>
      </c>
      <c r="Q13204" s="136">
        <v>108.93</v>
      </c>
      <c r="R13204" s="136">
        <v>160.70699999999999</v>
      </c>
      <c r="S13204" s="136">
        <v>1667.1869999999999</v>
      </c>
    </row>
    <row r="13205" spans="1:19" ht="11.25" thickBot="1" x14ac:dyDescent="0.2">
      <c r="A13205" s="112"/>
    </row>
    <row r="13206" spans="1:19" ht="11.25" thickBot="1" x14ac:dyDescent="0.2">
      <c r="A13206" s="139" t="s">
        <v>366</v>
      </c>
      <c r="B13206" s="112"/>
      <c r="C13206" s="141" t="s">
        <v>10572</v>
      </c>
      <c r="D13206" s="141" t="s">
        <v>10573</v>
      </c>
      <c r="E13206" s="141" t="s">
        <v>10574</v>
      </c>
      <c r="F13206" s="141" t="s">
        <v>10575</v>
      </c>
      <c r="G13206" s="141" t="s">
        <v>10576</v>
      </c>
      <c r="H13206" s="141" t="s">
        <v>10577</v>
      </c>
      <c r="I13206" s="140">
        <v>0.65800000000000003</v>
      </c>
      <c r="J13206" s="134" t="s">
        <v>5231</v>
      </c>
      <c r="K13206" s="141" t="s">
        <v>2199</v>
      </c>
      <c r="L13206" s="136">
        <v>6.8630000000000004</v>
      </c>
      <c r="M13206" s="136">
        <v>0.54800000000000004</v>
      </c>
      <c r="N13206" s="136">
        <v>1.839</v>
      </c>
      <c r="O13206" s="141" t="s">
        <v>2213</v>
      </c>
      <c r="P13206" s="136">
        <v>0.81499999999999995</v>
      </c>
      <c r="Q13206" s="136">
        <v>1.2749999999999999</v>
      </c>
      <c r="R13206" s="136">
        <v>1.236</v>
      </c>
      <c r="S13206" s="136">
        <v>1.357</v>
      </c>
    </row>
    <row r="13207" spans="1:19" ht="11.25" thickBot="1" x14ac:dyDescent="0.2">
      <c r="A13207" s="112"/>
    </row>
    <row r="13208" spans="1:19" ht="11.25" thickBot="1" x14ac:dyDescent="0.2">
      <c r="A13208" s="106" t="s">
        <v>357</v>
      </c>
      <c r="B13208" s="106" t="s">
        <v>358</v>
      </c>
      <c r="C13208" s="130" t="s">
        <v>17</v>
      </c>
      <c r="D13208" s="130" t="s">
        <v>18</v>
      </c>
      <c r="E13208" s="131" t="s">
        <v>19</v>
      </c>
      <c r="F13208" s="131" t="s">
        <v>20</v>
      </c>
      <c r="G13208" s="130" t="s">
        <v>21</v>
      </c>
      <c r="H13208" s="130" t="s">
        <v>22</v>
      </c>
      <c r="I13208" s="130" t="s">
        <v>23</v>
      </c>
      <c r="J13208" s="130" t="s">
        <v>24</v>
      </c>
      <c r="K13208" s="131" t="s">
        <v>25</v>
      </c>
      <c r="L13208" s="131" t="s">
        <v>26</v>
      </c>
      <c r="M13208" s="130" t="s">
        <v>27</v>
      </c>
      <c r="N13208" s="130" t="s">
        <v>28</v>
      </c>
      <c r="O13208" s="130" t="s">
        <v>29</v>
      </c>
      <c r="P13208" s="130" t="s">
        <v>30</v>
      </c>
      <c r="Q13208" s="130" t="s">
        <v>31</v>
      </c>
      <c r="R13208" s="130" t="s">
        <v>32</v>
      </c>
      <c r="S13208" s="130" t="s">
        <v>33</v>
      </c>
    </row>
    <row r="13209" spans="1:19" ht="11.25" thickBot="1" x14ac:dyDescent="0.2">
      <c r="A13209" s="107">
        <v>1</v>
      </c>
      <c r="B13209" s="132">
        <v>0.814386574074074</v>
      </c>
      <c r="C13209" s="108">
        <v>103379.86</v>
      </c>
      <c r="D13209" s="108">
        <v>34507.555</v>
      </c>
      <c r="E13209" s="145">
        <v>19476.098999999998</v>
      </c>
      <c r="F13209" s="145">
        <v>797911.81</v>
      </c>
      <c r="G13209" s="108">
        <v>27</v>
      </c>
      <c r="H13209" s="108">
        <v>94</v>
      </c>
      <c r="I13209" s="108">
        <v>191216.52</v>
      </c>
      <c r="J13209" s="141" t="s">
        <v>10578</v>
      </c>
      <c r="K13209" s="145">
        <v>151205.73000000001</v>
      </c>
      <c r="L13209" s="134" t="s">
        <v>10579</v>
      </c>
      <c r="M13209" s="108">
        <v>1813.079</v>
      </c>
      <c r="N13209" s="108">
        <v>1732.0719999999999</v>
      </c>
      <c r="O13209" s="108">
        <v>11</v>
      </c>
      <c r="P13209" s="108">
        <v>132</v>
      </c>
      <c r="Q13209" s="108">
        <v>588.00800000000004</v>
      </c>
      <c r="R13209" s="108">
        <v>560.00800000000004</v>
      </c>
      <c r="S13209" s="108">
        <v>195.001</v>
      </c>
    </row>
    <row r="13210" spans="1:19" ht="11.25" thickBot="1" x14ac:dyDescent="0.2">
      <c r="A13210" s="112"/>
    </row>
    <row r="13211" spans="1:19" ht="11.25" thickBot="1" x14ac:dyDescent="0.2">
      <c r="A13211" s="107">
        <v>2</v>
      </c>
      <c r="B13211" s="132">
        <v>0.81457175925925929</v>
      </c>
      <c r="C13211" s="108">
        <v>104057.22</v>
      </c>
      <c r="D13211" s="108">
        <v>34966.319000000003</v>
      </c>
      <c r="E13211" s="145">
        <v>19665.276999999998</v>
      </c>
      <c r="F13211" s="145">
        <v>806736.07</v>
      </c>
      <c r="G13211" s="108">
        <v>32</v>
      </c>
      <c r="H13211" s="108">
        <v>123</v>
      </c>
      <c r="I13211" s="108">
        <v>194697.54</v>
      </c>
      <c r="J13211" s="141" t="s">
        <v>10580</v>
      </c>
      <c r="K13211" s="145">
        <v>153698.88</v>
      </c>
      <c r="L13211" s="134" t="s">
        <v>10581</v>
      </c>
      <c r="M13211" s="108">
        <v>1805.078</v>
      </c>
      <c r="N13211" s="108">
        <v>1702.07</v>
      </c>
      <c r="O13211" s="108">
        <v>7</v>
      </c>
      <c r="P13211" s="108">
        <v>131</v>
      </c>
      <c r="Q13211" s="108">
        <v>579.00800000000004</v>
      </c>
      <c r="R13211" s="108">
        <v>549.00699999999995</v>
      </c>
      <c r="S13211" s="108">
        <v>217.001</v>
      </c>
    </row>
    <row r="13212" spans="1:19" ht="11.25" thickBot="1" x14ac:dyDescent="0.2">
      <c r="A13212" s="112"/>
    </row>
    <row r="13213" spans="1:19" ht="11.25" thickBot="1" x14ac:dyDescent="0.2">
      <c r="A13213" s="107">
        <v>3</v>
      </c>
      <c r="B13213" s="132">
        <v>0.81474537037037031</v>
      </c>
      <c r="C13213" s="108">
        <v>104919.53</v>
      </c>
      <c r="D13213" s="108">
        <v>35302.885999999999</v>
      </c>
      <c r="E13213" s="145">
        <v>19905.505000000001</v>
      </c>
      <c r="F13213" s="145">
        <v>805653.36</v>
      </c>
      <c r="G13213" s="108">
        <v>23</v>
      </c>
      <c r="H13213" s="108">
        <v>94</v>
      </c>
      <c r="I13213" s="108">
        <v>194487.59</v>
      </c>
      <c r="J13213" s="141" t="s">
        <v>10582</v>
      </c>
      <c r="K13213" s="145">
        <v>154052.47</v>
      </c>
      <c r="L13213" s="134" t="s">
        <v>10583</v>
      </c>
      <c r="M13213" s="108">
        <v>1678.068</v>
      </c>
      <c r="N13213" s="108">
        <v>1763.075</v>
      </c>
      <c r="O13213" s="108">
        <v>4</v>
      </c>
      <c r="P13213" s="108">
        <v>110</v>
      </c>
      <c r="Q13213" s="108">
        <v>558.00699999999995</v>
      </c>
      <c r="R13213" s="108">
        <v>557.00699999999995</v>
      </c>
      <c r="S13213" s="108">
        <v>251.00200000000001</v>
      </c>
    </row>
    <row r="13214" spans="1:19" ht="11.25" thickBot="1" x14ac:dyDescent="0.2">
      <c r="A13214" s="112"/>
    </row>
    <row r="13215" spans="1:19" ht="11.25" thickBot="1" x14ac:dyDescent="0.2">
      <c r="A13215" s="135" t="s">
        <v>362</v>
      </c>
      <c r="B13215" s="112"/>
      <c r="C13215" s="136">
        <v>104118.87</v>
      </c>
      <c r="D13215" s="136">
        <v>34925.586000000003</v>
      </c>
      <c r="E13215" s="140">
        <v>19682.294000000002</v>
      </c>
      <c r="F13215" s="140">
        <v>803433.75</v>
      </c>
      <c r="G13215" s="136">
        <v>27.332999999999998</v>
      </c>
      <c r="H13215" s="136">
        <v>103.667</v>
      </c>
      <c r="I13215" s="136">
        <v>193467.22</v>
      </c>
      <c r="J13215" s="141" t="s">
        <v>10584</v>
      </c>
      <c r="K13215" s="140">
        <v>152985.69</v>
      </c>
      <c r="L13215" s="134" t="s">
        <v>10585</v>
      </c>
      <c r="M13215" s="136">
        <v>1765.4079999999999</v>
      </c>
      <c r="N13215" s="136">
        <v>1732.405</v>
      </c>
      <c r="O13215" s="136">
        <v>7.3330000000000002</v>
      </c>
      <c r="P13215" s="136">
        <v>124.334</v>
      </c>
      <c r="Q13215" s="136">
        <v>575.00800000000004</v>
      </c>
      <c r="R13215" s="136">
        <v>555.34100000000001</v>
      </c>
      <c r="S13215" s="136">
        <v>221.001</v>
      </c>
    </row>
    <row r="13216" spans="1:19" ht="11.25" thickBot="1" x14ac:dyDescent="0.2">
      <c r="A13216" s="112"/>
    </row>
    <row r="13217" spans="1:19" ht="11.25" thickBot="1" x14ac:dyDescent="0.2">
      <c r="A13217" s="138" t="s">
        <v>364</v>
      </c>
      <c r="B13217" s="112"/>
      <c r="C13217" s="136">
        <v>771.68299999999999</v>
      </c>
      <c r="D13217" s="136">
        <v>399.22699999999998</v>
      </c>
      <c r="E13217" s="140">
        <v>215.208</v>
      </c>
      <c r="F13217" s="140">
        <v>4812.6850000000004</v>
      </c>
      <c r="G13217" s="136">
        <v>4.5090000000000003</v>
      </c>
      <c r="H13217" s="136">
        <v>16.742999999999999</v>
      </c>
      <c r="I13217" s="136">
        <v>1951.9849999999999</v>
      </c>
      <c r="J13217" s="141" t="s">
        <v>10586</v>
      </c>
      <c r="K13217" s="140">
        <v>1551.598</v>
      </c>
      <c r="L13217" s="134" t="s">
        <v>10587</v>
      </c>
      <c r="M13217" s="136">
        <v>75.745000000000005</v>
      </c>
      <c r="N13217" s="136">
        <v>30.504000000000001</v>
      </c>
      <c r="O13217" s="136">
        <v>3.512</v>
      </c>
      <c r="P13217" s="136">
        <v>12.423</v>
      </c>
      <c r="Q13217" s="136">
        <v>15.395</v>
      </c>
      <c r="R13217" s="136">
        <v>5.6859999999999999</v>
      </c>
      <c r="S13217" s="136">
        <v>28.213999999999999</v>
      </c>
    </row>
    <row r="13218" spans="1:19" ht="11.25" thickBot="1" x14ac:dyDescent="0.2">
      <c r="A13218" s="112"/>
    </row>
    <row r="13219" spans="1:19" ht="11.25" thickBot="1" x14ac:dyDescent="0.2">
      <c r="A13219" s="139" t="s">
        <v>366</v>
      </c>
      <c r="B13219" s="112"/>
      <c r="C13219" s="136">
        <v>0.74099999999999999</v>
      </c>
      <c r="D13219" s="136">
        <v>1.143</v>
      </c>
      <c r="E13219" s="140">
        <v>1.093</v>
      </c>
      <c r="F13219" s="140">
        <v>0.59899999999999998</v>
      </c>
      <c r="G13219" s="136">
        <v>16.497</v>
      </c>
      <c r="H13219" s="136">
        <v>16.151</v>
      </c>
      <c r="I13219" s="136">
        <v>1.0089999999999999</v>
      </c>
      <c r="J13219" s="141" t="s">
        <v>10588</v>
      </c>
      <c r="K13219" s="140">
        <v>1.014</v>
      </c>
      <c r="L13219" s="134" t="s">
        <v>5243</v>
      </c>
      <c r="M13219" s="136">
        <v>4.2910000000000004</v>
      </c>
      <c r="N13219" s="136">
        <v>1.7609999999999999</v>
      </c>
      <c r="O13219" s="136">
        <v>47.889000000000003</v>
      </c>
      <c r="P13219" s="136">
        <v>9.9920000000000009</v>
      </c>
      <c r="Q13219" s="136">
        <v>2.677</v>
      </c>
      <c r="R13219" s="136">
        <v>1.024</v>
      </c>
      <c r="S13219" s="136">
        <v>12.766</v>
      </c>
    </row>
    <row r="13220" spans="1:19" ht="11.25" thickBot="1" x14ac:dyDescent="0.2">
      <c r="A13220" s="112"/>
    </row>
    <row r="13221" spans="1:19" ht="11.25" thickBot="1" x14ac:dyDescent="0.2">
      <c r="A13221" s="106" t="s">
        <v>357</v>
      </c>
      <c r="B13221" s="106" t="s">
        <v>358</v>
      </c>
      <c r="C13221" s="131" t="s">
        <v>34</v>
      </c>
      <c r="D13221" s="131" t="s">
        <v>35</v>
      </c>
      <c r="E13221" s="130" t="s">
        <v>36</v>
      </c>
      <c r="F13221" s="130" t="s">
        <v>37</v>
      </c>
      <c r="G13221" s="130" t="s">
        <v>38</v>
      </c>
      <c r="H13221" s="130" t="s">
        <v>39</v>
      </c>
      <c r="I13221" s="130" t="s">
        <v>40</v>
      </c>
      <c r="J13221" s="130" t="s">
        <v>41</v>
      </c>
      <c r="K13221" s="130" t="s">
        <v>42</v>
      </c>
      <c r="L13221" s="130" t="s">
        <v>43</v>
      </c>
      <c r="M13221" s="130" t="s">
        <v>44</v>
      </c>
      <c r="N13221" s="130" t="s">
        <v>45</v>
      </c>
      <c r="O13221" s="130" t="s">
        <v>46</v>
      </c>
      <c r="P13221" s="130" t="s">
        <v>47</v>
      </c>
      <c r="Q13221" s="130" t="s">
        <v>48</v>
      </c>
      <c r="R13221" s="130" t="s">
        <v>49</v>
      </c>
      <c r="S13221" s="130" t="s">
        <v>50</v>
      </c>
    </row>
    <row r="13222" spans="1:19" ht="11.25" thickBot="1" x14ac:dyDescent="0.2">
      <c r="A13222" s="107">
        <v>1</v>
      </c>
      <c r="B13222" s="132">
        <v>0.814386574074074</v>
      </c>
      <c r="C13222" s="145">
        <v>346343.15</v>
      </c>
      <c r="D13222" s="134" t="s">
        <v>10589</v>
      </c>
      <c r="E13222" s="108">
        <v>3088.2289999999998</v>
      </c>
      <c r="F13222" s="108">
        <v>1267.039</v>
      </c>
      <c r="G13222" s="108">
        <v>7</v>
      </c>
      <c r="H13222" s="108">
        <v>5050.6120000000001</v>
      </c>
      <c r="I13222" s="108">
        <v>205367.25</v>
      </c>
      <c r="J13222" s="108">
        <v>1311333</v>
      </c>
      <c r="K13222" s="108">
        <v>28801.895</v>
      </c>
      <c r="L13222" s="108">
        <v>56877.535000000003</v>
      </c>
      <c r="M13222" s="108">
        <v>8657.7990000000009</v>
      </c>
      <c r="N13222" s="108">
        <v>5949.85</v>
      </c>
      <c r="O13222" s="108">
        <v>964.02200000000005</v>
      </c>
      <c r="P13222" s="108">
        <v>894.01900000000001</v>
      </c>
      <c r="Q13222" s="108">
        <v>1116.03</v>
      </c>
      <c r="R13222" s="108">
        <v>940.02099999999996</v>
      </c>
      <c r="S13222" s="108">
        <v>1172.0329999999999</v>
      </c>
    </row>
    <row r="13223" spans="1:19" ht="11.25" thickBot="1" x14ac:dyDescent="0.2">
      <c r="A13223" s="112"/>
    </row>
    <row r="13224" spans="1:19" ht="11.25" thickBot="1" x14ac:dyDescent="0.2">
      <c r="A13224" s="107">
        <v>2</v>
      </c>
      <c r="B13224" s="132">
        <v>0.81457175925925929</v>
      </c>
      <c r="C13224" s="145">
        <v>352478.78</v>
      </c>
      <c r="D13224" s="134" t="s">
        <v>10590</v>
      </c>
      <c r="E13224" s="108">
        <v>3159.24</v>
      </c>
      <c r="F13224" s="108">
        <v>1320.0419999999999</v>
      </c>
      <c r="G13224" s="108">
        <v>0</v>
      </c>
      <c r="H13224" s="108">
        <v>4985.5959999999995</v>
      </c>
      <c r="I13224" s="108">
        <v>205669.21</v>
      </c>
      <c r="J13224" s="108">
        <v>1313349.3</v>
      </c>
      <c r="K13224" s="108">
        <v>29328.63</v>
      </c>
      <c r="L13224" s="108">
        <v>57568.428999999996</v>
      </c>
      <c r="M13224" s="108">
        <v>8742.8340000000007</v>
      </c>
      <c r="N13224" s="108">
        <v>5998.8639999999996</v>
      </c>
      <c r="O13224" s="108">
        <v>998.024</v>
      </c>
      <c r="P13224" s="108">
        <v>878.01900000000001</v>
      </c>
      <c r="Q13224" s="108">
        <v>1085.028</v>
      </c>
      <c r="R13224" s="108">
        <v>922.02</v>
      </c>
      <c r="S13224" s="108">
        <v>1136.0309999999999</v>
      </c>
    </row>
    <row r="13225" spans="1:19" ht="11.25" thickBot="1" x14ac:dyDescent="0.2">
      <c r="A13225" s="112"/>
    </row>
    <row r="13226" spans="1:19" ht="11.25" thickBot="1" x14ac:dyDescent="0.2">
      <c r="A13226" s="107">
        <v>3</v>
      </c>
      <c r="B13226" s="132">
        <v>0.81474537037037031</v>
      </c>
      <c r="C13226" s="145">
        <v>354280.96000000002</v>
      </c>
      <c r="D13226" s="134" t="s">
        <v>10591</v>
      </c>
      <c r="E13226" s="108">
        <v>3168.241</v>
      </c>
      <c r="F13226" s="108">
        <v>1391.046</v>
      </c>
      <c r="G13226" s="108">
        <v>2</v>
      </c>
      <c r="H13226" s="108">
        <v>5286.6710000000003</v>
      </c>
      <c r="I13226" s="108">
        <v>208938.5</v>
      </c>
      <c r="J13226" s="108">
        <v>1327061.6000000001</v>
      </c>
      <c r="K13226" s="108">
        <v>29216.472000000002</v>
      </c>
      <c r="L13226" s="108">
        <v>57655.67</v>
      </c>
      <c r="M13226" s="108">
        <v>8645.7939999999999</v>
      </c>
      <c r="N13226" s="108">
        <v>6041.8760000000002</v>
      </c>
      <c r="O13226" s="108">
        <v>947.02200000000005</v>
      </c>
      <c r="P13226" s="108">
        <v>874.01800000000003</v>
      </c>
      <c r="Q13226" s="108">
        <v>1107.029</v>
      </c>
      <c r="R13226" s="108">
        <v>919.02</v>
      </c>
      <c r="S13226" s="108">
        <v>1174.0329999999999</v>
      </c>
    </row>
    <row r="13227" spans="1:19" ht="11.25" thickBot="1" x14ac:dyDescent="0.2">
      <c r="A13227" s="112"/>
    </row>
    <row r="13228" spans="1:19" ht="11.25" thickBot="1" x14ac:dyDescent="0.2">
      <c r="A13228" s="135" t="s">
        <v>362</v>
      </c>
      <c r="B13228" s="112"/>
      <c r="C13228" s="140">
        <v>351034.3</v>
      </c>
      <c r="D13228" s="134" t="s">
        <v>10592</v>
      </c>
      <c r="E13228" s="136">
        <v>3138.57</v>
      </c>
      <c r="F13228" s="136">
        <v>1326.0419999999999</v>
      </c>
      <c r="G13228" s="136">
        <v>3</v>
      </c>
      <c r="H13228" s="136">
        <v>5107.6260000000002</v>
      </c>
      <c r="I13228" s="136">
        <v>206658.32</v>
      </c>
      <c r="J13228" s="136">
        <v>1317248</v>
      </c>
      <c r="K13228" s="136">
        <v>29115.666000000001</v>
      </c>
      <c r="L13228" s="136">
        <v>57367.212</v>
      </c>
      <c r="M13228" s="136">
        <v>8682.1419999999998</v>
      </c>
      <c r="N13228" s="136">
        <v>5996.8630000000003</v>
      </c>
      <c r="O13228" s="136">
        <v>969.68899999999996</v>
      </c>
      <c r="P13228" s="136">
        <v>882.01900000000001</v>
      </c>
      <c r="Q13228" s="136">
        <v>1102.6959999999999</v>
      </c>
      <c r="R13228" s="136">
        <v>927.02099999999996</v>
      </c>
      <c r="S13228" s="136">
        <v>1160.6990000000001</v>
      </c>
    </row>
    <row r="13229" spans="1:19" ht="11.25" thickBot="1" x14ac:dyDescent="0.2">
      <c r="A13229" s="112"/>
    </row>
    <row r="13230" spans="1:19" ht="11.25" thickBot="1" x14ac:dyDescent="0.2">
      <c r="A13230" s="138" t="s">
        <v>364</v>
      </c>
      <c r="B13230" s="112"/>
      <c r="C13230" s="140">
        <v>4161.3819999999996</v>
      </c>
      <c r="D13230" s="134" t="s">
        <v>10593</v>
      </c>
      <c r="E13230" s="136">
        <v>43.828000000000003</v>
      </c>
      <c r="F13230" s="136">
        <v>62.220999999999997</v>
      </c>
      <c r="G13230" s="136">
        <v>3.6059999999999999</v>
      </c>
      <c r="H13230" s="136">
        <v>158.428</v>
      </c>
      <c r="I13230" s="136">
        <v>1980.4559999999999</v>
      </c>
      <c r="J13230" s="136">
        <v>8558.44</v>
      </c>
      <c r="K13230" s="136">
        <v>277.459</v>
      </c>
      <c r="L13230" s="136">
        <v>426.30900000000003</v>
      </c>
      <c r="M13230" s="136">
        <v>52.902000000000001</v>
      </c>
      <c r="N13230" s="136">
        <v>46.045999999999999</v>
      </c>
      <c r="O13230" s="136">
        <v>25.969000000000001</v>
      </c>
      <c r="P13230" s="136">
        <v>10.583</v>
      </c>
      <c r="Q13230" s="136">
        <v>15.949</v>
      </c>
      <c r="R13230" s="136">
        <v>11.358000000000001</v>
      </c>
      <c r="S13230" s="136">
        <v>21.387</v>
      </c>
    </row>
    <row r="13231" spans="1:19" ht="11.25" thickBot="1" x14ac:dyDescent="0.2">
      <c r="A13231" s="112"/>
    </row>
    <row r="13232" spans="1:19" ht="11.25" thickBot="1" x14ac:dyDescent="0.2">
      <c r="A13232" s="139" t="s">
        <v>366</v>
      </c>
      <c r="B13232" s="112"/>
      <c r="C13232" s="140">
        <v>1.1850000000000001</v>
      </c>
      <c r="D13232" s="134" t="s">
        <v>5248</v>
      </c>
      <c r="E13232" s="136">
        <v>1.3959999999999999</v>
      </c>
      <c r="F13232" s="136">
        <v>4.6920000000000002</v>
      </c>
      <c r="G13232" s="136">
        <v>120.185</v>
      </c>
      <c r="H13232" s="136">
        <v>3.1019999999999999</v>
      </c>
      <c r="I13232" s="136">
        <v>0.95799999999999996</v>
      </c>
      <c r="J13232" s="136">
        <v>0.65</v>
      </c>
      <c r="K13232" s="136">
        <v>0.95299999999999996</v>
      </c>
      <c r="L13232" s="136">
        <v>0.74299999999999999</v>
      </c>
      <c r="M13232" s="136">
        <v>0.60899999999999999</v>
      </c>
      <c r="N13232" s="136">
        <v>0.76800000000000002</v>
      </c>
      <c r="O13232" s="136">
        <v>2.6779999999999999</v>
      </c>
      <c r="P13232" s="136">
        <v>1.2</v>
      </c>
      <c r="Q13232" s="136">
        <v>1.446</v>
      </c>
      <c r="R13232" s="136">
        <v>1.2250000000000001</v>
      </c>
      <c r="S13232" s="136">
        <v>1.843</v>
      </c>
    </row>
    <row r="13233" spans="1:19" ht="11.25" thickBot="1" x14ac:dyDescent="0.2">
      <c r="A13233" s="112"/>
    </row>
    <row r="13234" spans="1:19" ht="11.25" thickBot="1" x14ac:dyDescent="0.2">
      <c r="A13234" s="106" t="s">
        <v>357</v>
      </c>
      <c r="B13234" s="106" t="s">
        <v>358</v>
      </c>
      <c r="C13234" s="130" t="s">
        <v>51</v>
      </c>
      <c r="D13234" s="130" t="s">
        <v>52</v>
      </c>
      <c r="E13234" s="130" t="s">
        <v>53</v>
      </c>
      <c r="F13234" s="130" t="s">
        <v>54</v>
      </c>
      <c r="G13234" s="130" t="s">
        <v>55</v>
      </c>
      <c r="H13234" s="130" t="s">
        <v>56</v>
      </c>
      <c r="I13234" s="130" t="s">
        <v>57</v>
      </c>
      <c r="J13234" s="130" t="s">
        <v>58</v>
      </c>
      <c r="K13234" s="130" t="s">
        <v>59</v>
      </c>
      <c r="L13234" s="130" t="s">
        <v>60</v>
      </c>
      <c r="M13234" s="130" t="s">
        <v>61</v>
      </c>
      <c r="N13234" s="130" t="s">
        <v>62</v>
      </c>
      <c r="O13234" s="130" t="s">
        <v>63</v>
      </c>
      <c r="P13234" s="130" t="s">
        <v>64</v>
      </c>
      <c r="Q13234" s="131" t="s">
        <v>65</v>
      </c>
      <c r="R13234" s="131" t="s">
        <v>66</v>
      </c>
      <c r="S13234" s="130" t="s">
        <v>67</v>
      </c>
    </row>
    <row r="13235" spans="1:19" ht="11.25" thickBot="1" x14ac:dyDescent="0.2">
      <c r="A13235" s="107">
        <v>1</v>
      </c>
      <c r="B13235" s="132">
        <v>0.814386574074074</v>
      </c>
      <c r="C13235" s="108">
        <v>946.02099999999996</v>
      </c>
      <c r="D13235" s="108">
        <v>764.01400000000001</v>
      </c>
      <c r="E13235" s="108">
        <v>335.00299999999999</v>
      </c>
      <c r="F13235" s="108">
        <v>422.00400000000002</v>
      </c>
      <c r="G13235" s="108">
        <v>355.00299999999999</v>
      </c>
      <c r="H13235" s="108">
        <v>416.00400000000002</v>
      </c>
      <c r="I13235" s="108">
        <v>1239.037</v>
      </c>
      <c r="J13235" s="108">
        <v>1483.0530000000001</v>
      </c>
      <c r="K13235" s="108">
        <v>2233.12</v>
      </c>
      <c r="L13235" s="108">
        <v>4</v>
      </c>
      <c r="M13235" s="108">
        <v>6</v>
      </c>
      <c r="N13235" s="108">
        <v>686.01099999999997</v>
      </c>
      <c r="O13235" s="108">
        <v>369.00299999999999</v>
      </c>
      <c r="P13235" s="108">
        <v>101731.78</v>
      </c>
      <c r="Q13235" s="145">
        <v>1616494.1</v>
      </c>
      <c r="R13235" s="134" t="s">
        <v>10594</v>
      </c>
      <c r="S13235" s="108">
        <v>8766.8439999999991</v>
      </c>
    </row>
    <row r="13236" spans="1:19" ht="11.25" thickBot="1" x14ac:dyDescent="0.2">
      <c r="A13236" s="112"/>
    </row>
    <row r="13237" spans="1:19" ht="11.25" thickBot="1" x14ac:dyDescent="0.2">
      <c r="A13237" s="107">
        <v>2</v>
      </c>
      <c r="B13237" s="132">
        <v>0.81457175925925929</v>
      </c>
      <c r="C13237" s="108">
        <v>896.01900000000001</v>
      </c>
      <c r="D13237" s="108">
        <v>750.01400000000001</v>
      </c>
      <c r="E13237" s="108">
        <v>321.00200000000001</v>
      </c>
      <c r="F13237" s="108">
        <v>448.005</v>
      </c>
      <c r="G13237" s="108">
        <v>362.00299999999999</v>
      </c>
      <c r="H13237" s="108">
        <v>518.00599999999997</v>
      </c>
      <c r="I13237" s="108">
        <v>1264.038</v>
      </c>
      <c r="J13237" s="108">
        <v>1522.056</v>
      </c>
      <c r="K13237" s="108">
        <v>2322.1289999999999</v>
      </c>
      <c r="L13237" s="108">
        <v>10</v>
      </c>
      <c r="M13237" s="108">
        <v>10</v>
      </c>
      <c r="N13237" s="108">
        <v>678.01099999999997</v>
      </c>
      <c r="O13237" s="108">
        <v>375.00299999999999</v>
      </c>
      <c r="P13237" s="108">
        <v>101966.92</v>
      </c>
      <c r="Q13237" s="145">
        <v>1645888.2</v>
      </c>
      <c r="R13237" s="134" t="s">
        <v>10595</v>
      </c>
      <c r="S13237" s="108">
        <v>8947.9210000000003</v>
      </c>
    </row>
    <row r="13238" spans="1:19" ht="11.25" thickBot="1" x14ac:dyDescent="0.2">
      <c r="A13238" s="112"/>
    </row>
    <row r="13239" spans="1:19" ht="11.25" thickBot="1" x14ac:dyDescent="0.2">
      <c r="A13239" s="107">
        <v>3</v>
      </c>
      <c r="B13239" s="132">
        <v>0.81474537037037031</v>
      </c>
      <c r="C13239" s="108">
        <v>876.01800000000003</v>
      </c>
      <c r="D13239" s="108">
        <v>834.01700000000005</v>
      </c>
      <c r="E13239" s="108">
        <v>350.00299999999999</v>
      </c>
      <c r="F13239" s="108">
        <v>492.00599999999997</v>
      </c>
      <c r="G13239" s="108">
        <v>308.00200000000001</v>
      </c>
      <c r="H13239" s="108">
        <v>442.005</v>
      </c>
      <c r="I13239" s="108">
        <v>1278.039</v>
      </c>
      <c r="J13239" s="108">
        <v>1564.059</v>
      </c>
      <c r="K13239" s="108">
        <v>2208.1170000000002</v>
      </c>
      <c r="L13239" s="108">
        <v>16</v>
      </c>
      <c r="M13239" s="108">
        <v>5</v>
      </c>
      <c r="N13239" s="108">
        <v>653.01</v>
      </c>
      <c r="O13239" s="108">
        <v>363.00299999999999</v>
      </c>
      <c r="P13239" s="108">
        <v>103431.12</v>
      </c>
      <c r="Q13239" s="145">
        <v>1665937.6</v>
      </c>
      <c r="R13239" s="134" t="s">
        <v>10596</v>
      </c>
      <c r="S13239" s="108">
        <v>8529.7459999999992</v>
      </c>
    </row>
    <row r="13240" spans="1:19" ht="11.25" thickBot="1" x14ac:dyDescent="0.2">
      <c r="A13240" s="112"/>
    </row>
    <row r="13241" spans="1:19" ht="11.25" thickBot="1" x14ac:dyDescent="0.2">
      <c r="A13241" s="135" t="s">
        <v>362</v>
      </c>
      <c r="B13241" s="112"/>
      <c r="C13241" s="136">
        <v>906.02</v>
      </c>
      <c r="D13241" s="136">
        <v>782.68100000000004</v>
      </c>
      <c r="E13241" s="136">
        <v>335.33600000000001</v>
      </c>
      <c r="F13241" s="136">
        <v>454.005</v>
      </c>
      <c r="G13241" s="136">
        <v>341.66899999999998</v>
      </c>
      <c r="H13241" s="136">
        <v>458.67200000000003</v>
      </c>
      <c r="I13241" s="136">
        <v>1260.3720000000001</v>
      </c>
      <c r="J13241" s="136">
        <v>1523.056</v>
      </c>
      <c r="K13241" s="136">
        <v>2254.4549999999999</v>
      </c>
      <c r="L13241" s="136">
        <v>10</v>
      </c>
      <c r="M13241" s="136">
        <v>7</v>
      </c>
      <c r="N13241" s="136">
        <v>672.34400000000005</v>
      </c>
      <c r="O13241" s="136">
        <v>369.00299999999999</v>
      </c>
      <c r="P13241" s="136">
        <v>102376.61</v>
      </c>
      <c r="Q13241" s="140">
        <v>1642773.3</v>
      </c>
      <c r="R13241" s="134" t="s">
        <v>10597</v>
      </c>
      <c r="S13241" s="136">
        <v>8748.17</v>
      </c>
    </row>
    <row r="13242" spans="1:19" ht="11.25" thickBot="1" x14ac:dyDescent="0.2">
      <c r="A13242" s="112"/>
    </row>
    <row r="13243" spans="1:19" ht="11.25" thickBot="1" x14ac:dyDescent="0.2">
      <c r="A13243" s="138" t="s">
        <v>364</v>
      </c>
      <c r="B13243" s="112"/>
      <c r="C13243" s="136">
        <v>36.057000000000002</v>
      </c>
      <c r="D13243" s="136">
        <v>45.005000000000003</v>
      </c>
      <c r="E13243" s="136">
        <v>14.503</v>
      </c>
      <c r="F13243" s="136">
        <v>35.384</v>
      </c>
      <c r="G13243" s="136">
        <v>29.366</v>
      </c>
      <c r="H13243" s="136">
        <v>53.003999999999998</v>
      </c>
      <c r="I13243" s="136">
        <v>19.757999999999999</v>
      </c>
      <c r="J13243" s="136">
        <v>40.512</v>
      </c>
      <c r="K13243" s="136">
        <v>59.926000000000002</v>
      </c>
      <c r="L13243" s="136">
        <v>6</v>
      </c>
      <c r="M13243" s="136">
        <v>2.6459999999999999</v>
      </c>
      <c r="N13243" s="136">
        <v>17.215</v>
      </c>
      <c r="O13243" s="136">
        <v>6</v>
      </c>
      <c r="P13243" s="136">
        <v>920.76900000000001</v>
      </c>
      <c r="Q13243" s="140">
        <v>24868.460999999999</v>
      </c>
      <c r="R13243" s="134" t="s">
        <v>10598</v>
      </c>
      <c r="S13243" s="136">
        <v>209.71199999999999</v>
      </c>
    </row>
    <row r="13244" spans="1:19" ht="11.25" thickBot="1" x14ac:dyDescent="0.2">
      <c r="A13244" s="112"/>
    </row>
    <row r="13245" spans="1:19" ht="11.25" thickBot="1" x14ac:dyDescent="0.2">
      <c r="A13245" s="139" t="s">
        <v>366</v>
      </c>
      <c r="B13245" s="112"/>
      <c r="C13245" s="136">
        <v>3.98</v>
      </c>
      <c r="D13245" s="136">
        <v>5.75</v>
      </c>
      <c r="E13245" s="136">
        <v>4.3250000000000002</v>
      </c>
      <c r="F13245" s="136">
        <v>7.7939999999999996</v>
      </c>
      <c r="G13245" s="136">
        <v>8.5950000000000006</v>
      </c>
      <c r="H13245" s="136">
        <v>11.555999999999999</v>
      </c>
      <c r="I13245" s="136">
        <v>1.5680000000000001</v>
      </c>
      <c r="J13245" s="136">
        <v>2.66</v>
      </c>
      <c r="K13245" s="136">
        <v>2.6579999999999999</v>
      </c>
      <c r="L13245" s="136">
        <v>60</v>
      </c>
      <c r="M13245" s="136">
        <v>37.795999999999999</v>
      </c>
      <c r="N13245" s="136">
        <v>2.56</v>
      </c>
      <c r="O13245" s="136">
        <v>1.6259999999999999</v>
      </c>
      <c r="P13245" s="136">
        <v>0.89900000000000002</v>
      </c>
      <c r="Q13245" s="140">
        <v>1.514</v>
      </c>
      <c r="R13245" s="134" t="s">
        <v>1639</v>
      </c>
      <c r="S13245" s="136">
        <v>2.3969999999999998</v>
      </c>
    </row>
    <row r="13246" spans="1:19" ht="11.25" thickBot="1" x14ac:dyDescent="0.2">
      <c r="A13246" s="112"/>
    </row>
    <row r="13247" spans="1:19" ht="11.25" thickBot="1" x14ac:dyDescent="0.2">
      <c r="A13247" s="106" t="s">
        <v>357</v>
      </c>
      <c r="B13247" s="106" t="s">
        <v>358</v>
      </c>
      <c r="C13247" s="130" t="s">
        <v>68</v>
      </c>
    </row>
    <row r="13248" spans="1:19" ht="11.25" thickBot="1" x14ac:dyDescent="0.2">
      <c r="A13248" s="107">
        <v>1</v>
      </c>
      <c r="B13248" s="132">
        <v>0.814386574074074</v>
      </c>
      <c r="C13248" s="108">
        <v>1515.0550000000001</v>
      </c>
    </row>
    <row r="13249" spans="1:19" ht="11.25" thickBot="1" x14ac:dyDescent="0.2">
      <c r="A13249" s="112"/>
    </row>
    <row r="13250" spans="1:19" ht="11.25" thickBot="1" x14ac:dyDescent="0.2">
      <c r="A13250" s="107">
        <v>2</v>
      </c>
      <c r="B13250" s="132">
        <v>0.81457175925925929</v>
      </c>
      <c r="C13250" s="108">
        <v>1557.058</v>
      </c>
    </row>
    <row r="13251" spans="1:19" ht="11.25" thickBot="1" x14ac:dyDescent="0.2">
      <c r="A13251" s="112"/>
    </row>
    <row r="13252" spans="1:19" ht="11.25" thickBot="1" x14ac:dyDescent="0.2">
      <c r="A13252" s="107">
        <v>3</v>
      </c>
      <c r="B13252" s="132">
        <v>0.81474537037037031</v>
      </c>
      <c r="C13252" s="108">
        <v>1558.058</v>
      </c>
    </row>
    <row r="13253" spans="1:19" ht="11.25" thickBot="1" x14ac:dyDescent="0.2">
      <c r="A13253" s="112"/>
    </row>
    <row r="13254" spans="1:19" ht="11.25" thickBot="1" x14ac:dyDescent="0.2">
      <c r="A13254" s="135" t="s">
        <v>362</v>
      </c>
      <c r="B13254" s="112"/>
      <c r="C13254" s="136">
        <v>1543.3910000000001</v>
      </c>
    </row>
    <row r="13255" spans="1:19" ht="11.25" thickBot="1" x14ac:dyDescent="0.2">
      <c r="A13255" s="112"/>
    </row>
    <row r="13256" spans="1:19" ht="11.25" thickBot="1" x14ac:dyDescent="0.2">
      <c r="A13256" s="138" t="s">
        <v>364</v>
      </c>
      <c r="B13256" s="112"/>
      <c r="C13256" s="136">
        <v>24.544</v>
      </c>
    </row>
    <row r="13257" spans="1:19" ht="11.25" thickBot="1" x14ac:dyDescent="0.2">
      <c r="A13257" s="112"/>
    </row>
    <row r="13258" spans="1:19" ht="11.25" thickBot="1" x14ac:dyDescent="0.2">
      <c r="A13258" s="139" t="s">
        <v>366</v>
      </c>
      <c r="B13258" s="112"/>
      <c r="C13258" s="136">
        <v>1.59</v>
      </c>
    </row>
    <row r="13259" spans="1:19" ht="10.5" x14ac:dyDescent="0.15">
      <c r="A13259" s="112"/>
    </row>
    <row r="13260" spans="1:19" x14ac:dyDescent="0.15">
      <c r="A13260" s="129"/>
      <c r="B13260" s="86" t="s">
        <v>5253</v>
      </c>
    </row>
    <row r="13261" spans="1:19" ht="9.75" thickBot="1" x14ac:dyDescent="0.2">
      <c r="A13261" s="81" t="s">
        <v>5871</v>
      </c>
    </row>
    <row r="13262" spans="1:19" ht="11.25" thickBot="1" x14ac:dyDescent="0.2">
      <c r="A13262" s="106" t="s">
        <v>357</v>
      </c>
      <c r="B13262" s="106" t="s">
        <v>358</v>
      </c>
      <c r="C13262" s="130" t="s">
        <v>0</v>
      </c>
      <c r="D13262" s="130" t="s">
        <v>1</v>
      </c>
      <c r="E13262" s="130" t="s">
        <v>2</v>
      </c>
      <c r="F13262" s="130" t="s">
        <v>3</v>
      </c>
      <c r="G13262" s="130" t="s">
        <v>4</v>
      </c>
      <c r="H13262" s="130" t="s">
        <v>5</v>
      </c>
      <c r="I13262" s="131" t="s">
        <v>6</v>
      </c>
      <c r="J13262" s="131" t="s">
        <v>7</v>
      </c>
      <c r="K13262" s="130" t="s">
        <v>8</v>
      </c>
      <c r="L13262" s="130" t="s">
        <v>9</v>
      </c>
      <c r="M13262" s="130" t="s">
        <v>10</v>
      </c>
      <c r="N13262" s="130" t="s">
        <v>11</v>
      </c>
      <c r="O13262" s="130" t="s">
        <v>12</v>
      </c>
      <c r="P13262" s="130" t="s">
        <v>13</v>
      </c>
      <c r="Q13262" s="130" t="s">
        <v>14</v>
      </c>
      <c r="R13262" s="130" t="s">
        <v>15</v>
      </c>
      <c r="S13262" s="130" t="s">
        <v>16</v>
      </c>
    </row>
    <row r="13263" spans="1:19" ht="11.25" thickBot="1" x14ac:dyDescent="0.2">
      <c r="A13263" s="107">
        <v>1</v>
      </c>
      <c r="B13263" s="132">
        <v>0.81952546296296302</v>
      </c>
      <c r="C13263" s="141" t="s">
        <v>10599</v>
      </c>
      <c r="D13263" s="141" t="s">
        <v>10600</v>
      </c>
      <c r="E13263" s="141" t="s">
        <v>10601</v>
      </c>
      <c r="F13263" s="141" t="s">
        <v>10602</v>
      </c>
      <c r="G13263" s="141" t="s">
        <v>10603</v>
      </c>
      <c r="H13263" s="141" t="s">
        <v>10604</v>
      </c>
      <c r="I13263" s="145">
        <v>16553.574000000001</v>
      </c>
      <c r="J13263" s="134" t="s">
        <v>10605</v>
      </c>
      <c r="K13263" s="141" t="s">
        <v>10606</v>
      </c>
      <c r="L13263" s="108">
        <v>233.001</v>
      </c>
      <c r="M13263" s="108">
        <v>19792.397000000001</v>
      </c>
      <c r="N13263" s="108">
        <v>31704.105</v>
      </c>
      <c r="O13263" s="141" t="s">
        <v>10607</v>
      </c>
      <c r="P13263" s="108">
        <v>274372.90999999997</v>
      </c>
      <c r="Q13263" s="108">
        <v>6826.1180000000004</v>
      </c>
      <c r="R13263" s="108">
        <v>26929.393</v>
      </c>
      <c r="S13263" s="108">
        <v>275627.31</v>
      </c>
    </row>
    <row r="13264" spans="1:19" ht="11.25" thickBot="1" x14ac:dyDescent="0.2">
      <c r="A13264" s="112"/>
    </row>
    <row r="13265" spans="1:19" ht="11.25" thickBot="1" x14ac:dyDescent="0.2">
      <c r="A13265" s="107">
        <v>2</v>
      </c>
      <c r="B13265" s="132">
        <v>0.8197106481481482</v>
      </c>
      <c r="C13265" s="141" t="s">
        <v>10608</v>
      </c>
      <c r="D13265" s="141" t="s">
        <v>10609</v>
      </c>
      <c r="E13265" s="141" t="s">
        <v>10610</v>
      </c>
      <c r="F13265" s="141" t="s">
        <v>10611</v>
      </c>
      <c r="G13265" s="141" t="s">
        <v>10612</v>
      </c>
      <c r="H13265" s="141" t="s">
        <v>10613</v>
      </c>
      <c r="I13265" s="145">
        <v>16925.873</v>
      </c>
      <c r="J13265" s="134" t="s">
        <v>10614</v>
      </c>
      <c r="K13265" s="141" t="s">
        <v>10615</v>
      </c>
      <c r="L13265" s="108">
        <v>204.001</v>
      </c>
      <c r="M13265" s="108">
        <v>20328.914000000001</v>
      </c>
      <c r="N13265" s="108">
        <v>32060.65</v>
      </c>
      <c r="O13265" s="141" t="s">
        <v>10616</v>
      </c>
      <c r="P13265" s="108">
        <v>276170.43</v>
      </c>
      <c r="Q13265" s="108">
        <v>6578.0379999999996</v>
      </c>
      <c r="R13265" s="108">
        <v>27149.679</v>
      </c>
      <c r="S13265" s="108">
        <v>277248.61</v>
      </c>
    </row>
    <row r="13266" spans="1:19" ht="11.25" thickBot="1" x14ac:dyDescent="0.2">
      <c r="A13266" s="112"/>
    </row>
    <row r="13267" spans="1:19" ht="11.25" thickBot="1" x14ac:dyDescent="0.2">
      <c r="A13267" s="107">
        <v>3</v>
      </c>
      <c r="B13267" s="132">
        <v>0.81988425925925934</v>
      </c>
      <c r="C13267" s="141" t="s">
        <v>10617</v>
      </c>
      <c r="D13267" s="141" t="s">
        <v>10618</v>
      </c>
      <c r="E13267" s="141" t="s">
        <v>10619</v>
      </c>
      <c r="F13267" s="141" t="s">
        <v>10620</v>
      </c>
      <c r="G13267" s="141" t="s">
        <v>10621</v>
      </c>
      <c r="H13267" s="141" t="s">
        <v>10622</v>
      </c>
      <c r="I13267" s="145">
        <v>16680.674999999999</v>
      </c>
      <c r="J13267" s="134" t="s">
        <v>10623</v>
      </c>
      <c r="K13267" s="141" t="s">
        <v>10624</v>
      </c>
      <c r="L13267" s="108">
        <v>211.001</v>
      </c>
      <c r="M13267" s="108">
        <v>20297.883000000002</v>
      </c>
      <c r="N13267" s="108">
        <v>32476.293000000001</v>
      </c>
      <c r="O13267" s="141" t="s">
        <v>10625</v>
      </c>
      <c r="P13267" s="108">
        <v>277607.34000000003</v>
      </c>
      <c r="Q13267" s="108">
        <v>6685.0720000000001</v>
      </c>
      <c r="R13267" s="108">
        <v>27381.983</v>
      </c>
      <c r="S13267" s="108">
        <v>278384.61</v>
      </c>
    </row>
    <row r="13268" spans="1:19" ht="11.25" thickBot="1" x14ac:dyDescent="0.2">
      <c r="A13268" s="112"/>
    </row>
    <row r="13269" spans="1:19" ht="11.25" thickBot="1" x14ac:dyDescent="0.2">
      <c r="A13269" s="135" t="s">
        <v>362</v>
      </c>
      <c r="B13269" s="112"/>
      <c r="C13269" s="141" t="s">
        <v>10626</v>
      </c>
      <c r="D13269" s="141" t="s">
        <v>10627</v>
      </c>
      <c r="E13269" s="141" t="s">
        <v>10628</v>
      </c>
      <c r="F13269" s="141" t="s">
        <v>10629</v>
      </c>
      <c r="G13269" s="141" t="s">
        <v>10630</v>
      </c>
      <c r="H13269" s="141" t="s">
        <v>10631</v>
      </c>
      <c r="I13269" s="140">
        <v>16720.041000000001</v>
      </c>
      <c r="J13269" s="134" t="s">
        <v>10632</v>
      </c>
      <c r="K13269" s="141" t="s">
        <v>10633</v>
      </c>
      <c r="L13269" s="136">
        <v>216.001</v>
      </c>
      <c r="M13269" s="136">
        <v>20139.731</v>
      </c>
      <c r="N13269" s="136">
        <v>32080.35</v>
      </c>
      <c r="O13269" s="141" t="s">
        <v>10634</v>
      </c>
      <c r="P13269" s="136">
        <v>276050.23</v>
      </c>
      <c r="Q13269" s="136">
        <v>6696.41</v>
      </c>
      <c r="R13269" s="136">
        <v>27153.685000000001</v>
      </c>
      <c r="S13269" s="136">
        <v>277086.84000000003</v>
      </c>
    </row>
    <row r="13270" spans="1:19" ht="11.25" thickBot="1" x14ac:dyDescent="0.2">
      <c r="A13270" s="112"/>
    </row>
    <row r="13271" spans="1:19" ht="11.25" thickBot="1" x14ac:dyDescent="0.2">
      <c r="A13271" s="138" t="s">
        <v>364</v>
      </c>
      <c r="B13271" s="112"/>
      <c r="C13271" s="141" t="s">
        <v>10635</v>
      </c>
      <c r="D13271" s="141" t="s">
        <v>10636</v>
      </c>
      <c r="E13271" s="141" t="s">
        <v>10637</v>
      </c>
      <c r="F13271" s="141" t="s">
        <v>10638</v>
      </c>
      <c r="G13271" s="141" t="s">
        <v>10639</v>
      </c>
      <c r="H13271" s="141" t="s">
        <v>10640</v>
      </c>
      <c r="I13271" s="140">
        <v>189.245</v>
      </c>
      <c r="J13271" s="134" t="s">
        <v>10641</v>
      </c>
      <c r="K13271" s="141" t="s">
        <v>10642</v>
      </c>
      <c r="L13271" s="136">
        <v>15.132999999999999</v>
      </c>
      <c r="M13271" s="136">
        <v>301.2</v>
      </c>
      <c r="N13271" s="136">
        <v>386.471</v>
      </c>
      <c r="O13271" s="141" t="s">
        <v>10643</v>
      </c>
      <c r="P13271" s="136">
        <v>1620.56</v>
      </c>
      <c r="Q13271" s="136">
        <v>124.428</v>
      </c>
      <c r="R13271" s="136">
        <v>226.321</v>
      </c>
      <c r="S13271" s="136">
        <v>1385.749</v>
      </c>
    </row>
    <row r="13272" spans="1:19" ht="11.25" thickBot="1" x14ac:dyDescent="0.2">
      <c r="A13272" s="112"/>
    </row>
    <row r="13273" spans="1:19" ht="11.25" thickBot="1" x14ac:dyDescent="0.2">
      <c r="A13273" s="139" t="s">
        <v>366</v>
      </c>
      <c r="B13273" s="112"/>
      <c r="C13273" s="141" t="s">
        <v>2751</v>
      </c>
      <c r="D13273" s="141" t="s">
        <v>2664</v>
      </c>
      <c r="E13273" s="141" t="s">
        <v>3094</v>
      </c>
      <c r="F13273" s="141" t="s">
        <v>559</v>
      </c>
      <c r="G13273" s="141" t="s">
        <v>2079</v>
      </c>
      <c r="H13273" s="141" t="s">
        <v>10644</v>
      </c>
      <c r="I13273" s="140">
        <v>1.1319999999999999</v>
      </c>
      <c r="J13273" s="134" t="s">
        <v>5295</v>
      </c>
      <c r="K13273" s="141" t="s">
        <v>8771</v>
      </c>
      <c r="L13273" s="136">
        <v>7.0060000000000002</v>
      </c>
      <c r="M13273" s="136">
        <v>1.496</v>
      </c>
      <c r="N13273" s="136">
        <v>1.2050000000000001</v>
      </c>
      <c r="O13273" s="141" t="s">
        <v>980</v>
      </c>
      <c r="P13273" s="136">
        <v>0.58699999999999997</v>
      </c>
      <c r="Q13273" s="136">
        <v>1.8580000000000001</v>
      </c>
      <c r="R13273" s="136">
        <v>0.83299999999999996</v>
      </c>
      <c r="S13273" s="136">
        <v>0.5</v>
      </c>
    </row>
    <row r="13274" spans="1:19" ht="11.25" thickBot="1" x14ac:dyDescent="0.2">
      <c r="A13274" s="112"/>
    </row>
    <row r="13275" spans="1:19" ht="11.25" thickBot="1" x14ac:dyDescent="0.2">
      <c r="A13275" s="106" t="s">
        <v>357</v>
      </c>
      <c r="B13275" s="106" t="s">
        <v>358</v>
      </c>
      <c r="C13275" s="130" t="s">
        <v>17</v>
      </c>
      <c r="D13275" s="130" t="s">
        <v>18</v>
      </c>
      <c r="E13275" s="131" t="s">
        <v>19</v>
      </c>
      <c r="F13275" s="131" t="s">
        <v>20</v>
      </c>
      <c r="G13275" s="130" t="s">
        <v>21</v>
      </c>
      <c r="H13275" s="130" t="s">
        <v>22</v>
      </c>
      <c r="I13275" s="130" t="s">
        <v>23</v>
      </c>
      <c r="J13275" s="130" t="s">
        <v>24</v>
      </c>
      <c r="K13275" s="131" t="s">
        <v>25</v>
      </c>
      <c r="L13275" s="131" t="s">
        <v>26</v>
      </c>
      <c r="M13275" s="130" t="s">
        <v>27</v>
      </c>
      <c r="N13275" s="130" t="s">
        <v>28</v>
      </c>
      <c r="O13275" s="130" t="s">
        <v>29</v>
      </c>
      <c r="P13275" s="130" t="s">
        <v>30</v>
      </c>
      <c r="Q13275" s="130" t="s">
        <v>31</v>
      </c>
      <c r="R13275" s="130" t="s">
        <v>32</v>
      </c>
      <c r="S13275" s="130" t="s">
        <v>33</v>
      </c>
    </row>
    <row r="13276" spans="1:19" ht="11.25" thickBot="1" x14ac:dyDescent="0.2">
      <c r="A13276" s="107">
        <v>1</v>
      </c>
      <c r="B13276" s="132">
        <v>0.81952546296296302</v>
      </c>
      <c r="C13276" s="108">
        <v>127583.47</v>
      </c>
      <c r="D13276" s="108">
        <v>38043.703999999998</v>
      </c>
      <c r="E13276" s="145">
        <v>19683.294000000002</v>
      </c>
      <c r="F13276" s="145">
        <v>799654.76</v>
      </c>
      <c r="G13276" s="108">
        <v>20</v>
      </c>
      <c r="H13276" s="108">
        <v>20</v>
      </c>
      <c r="I13276" s="108">
        <v>446351.84</v>
      </c>
      <c r="J13276" s="141" t="s">
        <v>10645</v>
      </c>
      <c r="K13276" s="145">
        <v>152774.10999999999</v>
      </c>
      <c r="L13276" s="134" t="s">
        <v>10646</v>
      </c>
      <c r="M13276" s="108">
        <v>1126.03</v>
      </c>
      <c r="N13276" s="108">
        <v>3395.277</v>
      </c>
      <c r="O13276" s="108">
        <v>3</v>
      </c>
      <c r="P13276" s="108">
        <v>107</v>
      </c>
      <c r="Q13276" s="108">
        <v>612.00900000000001</v>
      </c>
      <c r="R13276" s="108">
        <v>481.00599999999997</v>
      </c>
      <c r="S13276" s="108">
        <v>706.01199999999994</v>
      </c>
    </row>
    <row r="13277" spans="1:19" ht="11.25" thickBot="1" x14ac:dyDescent="0.2">
      <c r="A13277" s="112"/>
    </row>
    <row r="13278" spans="1:19" ht="11.25" thickBot="1" x14ac:dyDescent="0.2">
      <c r="A13278" s="107">
        <v>2</v>
      </c>
      <c r="B13278" s="132">
        <v>0.8197106481481482</v>
      </c>
      <c r="C13278" s="108">
        <v>128305.88</v>
      </c>
      <c r="D13278" s="108">
        <v>37171.131000000001</v>
      </c>
      <c r="E13278" s="145">
        <v>20127.718000000001</v>
      </c>
      <c r="F13278" s="145">
        <v>803921.34</v>
      </c>
      <c r="G13278" s="108">
        <v>21</v>
      </c>
      <c r="H13278" s="108">
        <v>20</v>
      </c>
      <c r="I13278" s="108">
        <v>446054.57</v>
      </c>
      <c r="J13278" s="141" t="s">
        <v>10647</v>
      </c>
      <c r="K13278" s="145">
        <v>154208.62</v>
      </c>
      <c r="L13278" s="134" t="s">
        <v>10648</v>
      </c>
      <c r="M13278" s="108">
        <v>1086.028</v>
      </c>
      <c r="N13278" s="108">
        <v>3393.2759999999998</v>
      </c>
      <c r="O13278" s="108">
        <v>6</v>
      </c>
      <c r="P13278" s="108">
        <v>124</v>
      </c>
      <c r="Q13278" s="108">
        <v>563.00800000000004</v>
      </c>
      <c r="R13278" s="108">
        <v>445.005</v>
      </c>
      <c r="S13278" s="108">
        <v>720.01199999999994</v>
      </c>
    </row>
    <row r="13279" spans="1:19" ht="11.25" thickBot="1" x14ac:dyDescent="0.2">
      <c r="A13279" s="112"/>
    </row>
    <row r="13280" spans="1:19" ht="11.25" thickBot="1" x14ac:dyDescent="0.2">
      <c r="A13280" s="107">
        <v>3</v>
      </c>
      <c r="B13280" s="132">
        <v>0.81988425925925934</v>
      </c>
      <c r="C13280" s="108">
        <v>127855.13</v>
      </c>
      <c r="D13280" s="108">
        <v>37751.173000000003</v>
      </c>
      <c r="E13280" s="145">
        <v>20466.047999999999</v>
      </c>
      <c r="F13280" s="145">
        <v>805982.74</v>
      </c>
      <c r="G13280" s="108">
        <v>17</v>
      </c>
      <c r="H13280" s="108">
        <v>19</v>
      </c>
      <c r="I13280" s="108">
        <v>447895.44</v>
      </c>
      <c r="J13280" s="141" t="s">
        <v>10649</v>
      </c>
      <c r="K13280" s="145">
        <v>156042.20000000001</v>
      </c>
      <c r="L13280" s="134" t="s">
        <v>10650</v>
      </c>
      <c r="M13280" s="108">
        <v>1141.0309999999999</v>
      </c>
      <c r="N13280" s="108">
        <v>3525.2979999999998</v>
      </c>
      <c r="O13280" s="108">
        <v>5</v>
      </c>
      <c r="P13280" s="108">
        <v>134</v>
      </c>
      <c r="Q13280" s="108">
        <v>575.00800000000004</v>
      </c>
      <c r="R13280" s="108">
        <v>477.005</v>
      </c>
      <c r="S13280" s="108">
        <v>752.01400000000001</v>
      </c>
    </row>
    <row r="13281" spans="1:19" ht="11.25" thickBot="1" x14ac:dyDescent="0.2">
      <c r="A13281" s="112"/>
    </row>
    <row r="13282" spans="1:19" ht="11.25" thickBot="1" x14ac:dyDescent="0.2">
      <c r="A13282" s="135" t="s">
        <v>362</v>
      </c>
      <c r="B13282" s="112"/>
      <c r="C13282" s="136">
        <v>127914.83</v>
      </c>
      <c r="D13282" s="136">
        <v>37655.336000000003</v>
      </c>
      <c r="E13282" s="140">
        <v>20092.352999999999</v>
      </c>
      <c r="F13282" s="140">
        <v>803186.28</v>
      </c>
      <c r="G13282" s="136">
        <v>19.332999999999998</v>
      </c>
      <c r="H13282" s="136">
        <v>19.667000000000002</v>
      </c>
      <c r="I13282" s="136">
        <v>446767.29</v>
      </c>
      <c r="J13282" s="141" t="s">
        <v>10651</v>
      </c>
      <c r="K13282" s="140">
        <v>154341.64000000001</v>
      </c>
      <c r="L13282" s="134" t="s">
        <v>10652</v>
      </c>
      <c r="M13282" s="136">
        <v>1117.6969999999999</v>
      </c>
      <c r="N13282" s="136">
        <v>3437.95</v>
      </c>
      <c r="O13282" s="136">
        <v>4.6669999999999998</v>
      </c>
      <c r="P13282" s="136">
        <v>121.667</v>
      </c>
      <c r="Q13282" s="136">
        <v>583.34199999999998</v>
      </c>
      <c r="R13282" s="136">
        <v>467.67200000000003</v>
      </c>
      <c r="S13282" s="136">
        <v>726.01300000000003</v>
      </c>
    </row>
    <row r="13283" spans="1:19" ht="11.25" thickBot="1" x14ac:dyDescent="0.2">
      <c r="A13283" s="112"/>
    </row>
    <row r="13284" spans="1:19" ht="11.25" thickBot="1" x14ac:dyDescent="0.2">
      <c r="A13284" s="138" t="s">
        <v>364</v>
      </c>
      <c r="B13284" s="112"/>
      <c r="C13284" s="136">
        <v>364.89</v>
      </c>
      <c r="D13284" s="136">
        <v>444.11099999999999</v>
      </c>
      <c r="E13284" s="140">
        <v>392.57299999999998</v>
      </c>
      <c r="F13284" s="140">
        <v>3227.393</v>
      </c>
      <c r="G13284" s="136">
        <v>2.0819999999999999</v>
      </c>
      <c r="H13284" s="136">
        <v>0.57699999999999996</v>
      </c>
      <c r="I13284" s="136">
        <v>988.25400000000002</v>
      </c>
      <c r="J13284" s="141" t="s">
        <v>10653</v>
      </c>
      <c r="K13284" s="140">
        <v>1638.1</v>
      </c>
      <c r="L13284" s="134" t="s">
        <v>10654</v>
      </c>
      <c r="M13284" s="136">
        <v>28.433</v>
      </c>
      <c r="N13284" s="136">
        <v>75.652000000000001</v>
      </c>
      <c r="O13284" s="136">
        <v>1.528</v>
      </c>
      <c r="P13284" s="136">
        <v>13.65</v>
      </c>
      <c r="Q13284" s="136">
        <v>25.542000000000002</v>
      </c>
      <c r="R13284" s="136">
        <v>19.731999999999999</v>
      </c>
      <c r="S13284" s="136">
        <v>23.58</v>
      </c>
    </row>
    <row r="13285" spans="1:19" ht="11.25" thickBot="1" x14ac:dyDescent="0.2">
      <c r="A13285" s="112"/>
    </row>
    <row r="13286" spans="1:19" ht="11.25" thickBot="1" x14ac:dyDescent="0.2">
      <c r="A13286" s="139" t="s">
        <v>366</v>
      </c>
      <c r="B13286" s="112"/>
      <c r="C13286" s="136">
        <v>0.28499999999999998</v>
      </c>
      <c r="D13286" s="136">
        <v>1.179</v>
      </c>
      <c r="E13286" s="140">
        <v>1.954</v>
      </c>
      <c r="F13286" s="140">
        <v>0.40200000000000002</v>
      </c>
      <c r="G13286" s="136">
        <v>10.766999999999999</v>
      </c>
      <c r="H13286" s="136">
        <v>2.9359999999999999</v>
      </c>
      <c r="I13286" s="136">
        <v>0.221</v>
      </c>
      <c r="J13286" s="141" t="s">
        <v>10655</v>
      </c>
      <c r="K13286" s="140">
        <v>1.0609999999999999</v>
      </c>
      <c r="L13286" s="134" t="s">
        <v>2962</v>
      </c>
      <c r="M13286" s="136">
        <v>2.544</v>
      </c>
      <c r="N13286" s="136">
        <v>2.2000000000000002</v>
      </c>
      <c r="O13286" s="136">
        <v>32.732999999999997</v>
      </c>
      <c r="P13286" s="136">
        <v>11.22</v>
      </c>
      <c r="Q13286" s="136">
        <v>4.3780000000000001</v>
      </c>
      <c r="R13286" s="136">
        <v>4.2190000000000003</v>
      </c>
      <c r="S13286" s="136">
        <v>3.2480000000000002</v>
      </c>
    </row>
    <row r="13287" spans="1:19" ht="11.25" thickBot="1" x14ac:dyDescent="0.2">
      <c r="A13287" s="112"/>
    </row>
    <row r="13288" spans="1:19" ht="11.25" thickBot="1" x14ac:dyDescent="0.2">
      <c r="A13288" s="106" t="s">
        <v>357</v>
      </c>
      <c r="B13288" s="106" t="s">
        <v>358</v>
      </c>
      <c r="C13288" s="131" t="s">
        <v>34</v>
      </c>
      <c r="D13288" s="131" t="s">
        <v>35</v>
      </c>
      <c r="E13288" s="130" t="s">
        <v>36</v>
      </c>
      <c r="F13288" s="130" t="s">
        <v>37</v>
      </c>
      <c r="G13288" s="130" t="s">
        <v>38</v>
      </c>
      <c r="H13288" s="130" t="s">
        <v>39</v>
      </c>
      <c r="I13288" s="130" t="s">
        <v>40</v>
      </c>
      <c r="J13288" s="130" t="s">
        <v>41</v>
      </c>
      <c r="K13288" s="130" t="s">
        <v>42</v>
      </c>
      <c r="L13288" s="130" t="s">
        <v>43</v>
      </c>
      <c r="M13288" s="130" t="s">
        <v>44</v>
      </c>
      <c r="N13288" s="130" t="s">
        <v>45</v>
      </c>
      <c r="O13288" s="130" t="s">
        <v>46</v>
      </c>
      <c r="P13288" s="130" t="s">
        <v>47</v>
      </c>
      <c r="Q13288" s="130" t="s">
        <v>48</v>
      </c>
      <c r="R13288" s="130" t="s">
        <v>49</v>
      </c>
      <c r="S13288" s="130" t="s">
        <v>50</v>
      </c>
    </row>
    <row r="13289" spans="1:19" ht="11.25" thickBot="1" x14ac:dyDescent="0.2">
      <c r="A13289" s="107">
        <v>1</v>
      </c>
      <c r="B13289" s="132">
        <v>0.81952546296296302</v>
      </c>
      <c r="C13289" s="145">
        <v>347486.96</v>
      </c>
      <c r="D13289" s="134" t="s">
        <v>10656</v>
      </c>
      <c r="E13289" s="108">
        <v>1372.0450000000001</v>
      </c>
      <c r="F13289" s="108">
        <v>529.00699999999995</v>
      </c>
      <c r="G13289" s="108">
        <v>2</v>
      </c>
      <c r="H13289" s="108">
        <v>7148.2259999999997</v>
      </c>
      <c r="I13289" s="108">
        <v>229532.52</v>
      </c>
      <c r="J13289" s="108">
        <v>1470992.8</v>
      </c>
      <c r="K13289" s="108">
        <v>17434.292000000001</v>
      </c>
      <c r="L13289" s="108">
        <v>33734.29</v>
      </c>
      <c r="M13289" s="108">
        <v>5037.6090000000004</v>
      </c>
      <c r="N13289" s="108">
        <v>3547.3020000000001</v>
      </c>
      <c r="O13289" s="108">
        <v>626.00900000000001</v>
      </c>
      <c r="P13289" s="108">
        <v>761.01400000000001</v>
      </c>
      <c r="Q13289" s="108">
        <v>701.01199999999994</v>
      </c>
      <c r="R13289" s="108">
        <v>560.00800000000004</v>
      </c>
      <c r="S13289" s="108">
        <v>762.01400000000001</v>
      </c>
    </row>
    <row r="13290" spans="1:19" ht="11.25" thickBot="1" x14ac:dyDescent="0.2">
      <c r="A13290" s="112"/>
    </row>
    <row r="13291" spans="1:19" ht="11.25" thickBot="1" x14ac:dyDescent="0.2">
      <c r="A13291" s="107">
        <v>2</v>
      </c>
      <c r="B13291" s="132">
        <v>0.8197106481481482</v>
      </c>
      <c r="C13291" s="145">
        <v>352754.38</v>
      </c>
      <c r="D13291" s="134" t="s">
        <v>10657</v>
      </c>
      <c r="E13291" s="108">
        <v>1327.0419999999999</v>
      </c>
      <c r="F13291" s="108">
        <v>579.00800000000004</v>
      </c>
      <c r="G13291" s="108">
        <v>3</v>
      </c>
      <c r="H13291" s="108">
        <v>7220.2510000000002</v>
      </c>
      <c r="I13291" s="108">
        <v>231025.89</v>
      </c>
      <c r="J13291" s="108">
        <v>1467662.8</v>
      </c>
      <c r="K13291" s="108">
        <v>17456.310000000001</v>
      </c>
      <c r="L13291" s="108">
        <v>33698.232000000004</v>
      </c>
      <c r="M13291" s="108">
        <v>5251.6620000000003</v>
      </c>
      <c r="N13291" s="108">
        <v>3462.288</v>
      </c>
      <c r="O13291" s="108">
        <v>603.00900000000001</v>
      </c>
      <c r="P13291" s="108">
        <v>724.01300000000003</v>
      </c>
      <c r="Q13291" s="108">
        <v>663.01099999999997</v>
      </c>
      <c r="R13291" s="108">
        <v>551.00699999999995</v>
      </c>
      <c r="S13291" s="108">
        <v>716.01199999999994</v>
      </c>
    </row>
    <row r="13292" spans="1:19" ht="11.25" thickBot="1" x14ac:dyDescent="0.2">
      <c r="A13292" s="112"/>
    </row>
    <row r="13293" spans="1:19" ht="11.25" thickBot="1" x14ac:dyDescent="0.2">
      <c r="A13293" s="107">
        <v>3</v>
      </c>
      <c r="B13293" s="132">
        <v>0.81988425925925934</v>
      </c>
      <c r="C13293" s="145">
        <v>354653.22</v>
      </c>
      <c r="D13293" s="134" t="s">
        <v>10658</v>
      </c>
      <c r="E13293" s="108">
        <v>1593.0609999999999</v>
      </c>
      <c r="F13293" s="108">
        <v>539.00699999999995</v>
      </c>
      <c r="G13293" s="108">
        <v>0</v>
      </c>
      <c r="H13293" s="108">
        <v>7043.19</v>
      </c>
      <c r="I13293" s="108">
        <v>230976.34</v>
      </c>
      <c r="J13293" s="108">
        <v>1475107</v>
      </c>
      <c r="K13293" s="108">
        <v>17424.282999999999</v>
      </c>
      <c r="L13293" s="108">
        <v>34409.392999999996</v>
      </c>
      <c r="M13293" s="108">
        <v>5212.652</v>
      </c>
      <c r="N13293" s="108">
        <v>3578.3069999999998</v>
      </c>
      <c r="O13293" s="108">
        <v>654.01</v>
      </c>
      <c r="P13293" s="108">
        <v>779.01499999999999</v>
      </c>
      <c r="Q13293" s="108">
        <v>681.01099999999997</v>
      </c>
      <c r="R13293" s="108">
        <v>723.01300000000003</v>
      </c>
      <c r="S13293" s="108">
        <v>725.01300000000003</v>
      </c>
    </row>
    <row r="13294" spans="1:19" ht="11.25" thickBot="1" x14ac:dyDescent="0.2">
      <c r="A13294" s="112"/>
    </row>
    <row r="13295" spans="1:19" ht="11.25" thickBot="1" x14ac:dyDescent="0.2">
      <c r="A13295" s="135" t="s">
        <v>362</v>
      </c>
      <c r="B13295" s="112"/>
      <c r="C13295" s="140">
        <v>351631.52</v>
      </c>
      <c r="D13295" s="134" t="s">
        <v>10659</v>
      </c>
      <c r="E13295" s="136">
        <v>1430.7159999999999</v>
      </c>
      <c r="F13295" s="136">
        <v>549.00699999999995</v>
      </c>
      <c r="G13295" s="136">
        <v>1.667</v>
      </c>
      <c r="H13295" s="136">
        <v>7137.2219999999998</v>
      </c>
      <c r="I13295" s="136">
        <v>230511.58</v>
      </c>
      <c r="J13295" s="136">
        <v>1471254.2</v>
      </c>
      <c r="K13295" s="136">
        <v>17438.294999999998</v>
      </c>
      <c r="L13295" s="136">
        <v>33947.305</v>
      </c>
      <c r="M13295" s="136">
        <v>5167.308</v>
      </c>
      <c r="N13295" s="136">
        <v>3529.299</v>
      </c>
      <c r="O13295" s="136">
        <v>627.67600000000004</v>
      </c>
      <c r="P13295" s="136">
        <v>754.68</v>
      </c>
      <c r="Q13295" s="136">
        <v>681.678</v>
      </c>
      <c r="R13295" s="136">
        <v>611.34199999999998</v>
      </c>
      <c r="S13295" s="136">
        <v>734.346</v>
      </c>
    </row>
    <row r="13296" spans="1:19" ht="11.25" thickBot="1" x14ac:dyDescent="0.2">
      <c r="A13296" s="112"/>
    </row>
    <row r="13297" spans="1:19" ht="11.25" thickBot="1" x14ac:dyDescent="0.2">
      <c r="A13297" s="138" t="s">
        <v>364</v>
      </c>
      <c r="B13297" s="112"/>
      <c r="C13297" s="140">
        <v>3712.7359999999999</v>
      </c>
      <c r="D13297" s="134" t="s">
        <v>10660</v>
      </c>
      <c r="E13297" s="136">
        <v>142.38399999999999</v>
      </c>
      <c r="F13297" s="136">
        <v>26.457999999999998</v>
      </c>
      <c r="G13297" s="136">
        <v>1.528</v>
      </c>
      <c r="H13297" s="136">
        <v>89.042000000000002</v>
      </c>
      <c r="I13297" s="136">
        <v>848.25800000000004</v>
      </c>
      <c r="J13297" s="136">
        <v>3728.9580000000001</v>
      </c>
      <c r="K13297" s="136">
        <v>16.384</v>
      </c>
      <c r="L13297" s="136">
        <v>400.58600000000001</v>
      </c>
      <c r="M13297" s="136">
        <v>114.003</v>
      </c>
      <c r="N13297" s="136">
        <v>60.067999999999998</v>
      </c>
      <c r="O13297" s="136">
        <v>25.542000000000002</v>
      </c>
      <c r="P13297" s="136">
        <v>28.042999999999999</v>
      </c>
      <c r="Q13297" s="136">
        <v>19.009</v>
      </c>
      <c r="R13297" s="136">
        <v>96.813999999999993</v>
      </c>
      <c r="S13297" s="136">
        <v>24.38</v>
      </c>
    </row>
    <row r="13298" spans="1:19" ht="11.25" thickBot="1" x14ac:dyDescent="0.2">
      <c r="A13298" s="112"/>
    </row>
    <row r="13299" spans="1:19" ht="11.25" thickBot="1" x14ac:dyDescent="0.2">
      <c r="A13299" s="139" t="s">
        <v>366</v>
      </c>
      <c r="B13299" s="112"/>
      <c r="C13299" s="140">
        <v>1.056</v>
      </c>
      <c r="D13299" s="134" t="s">
        <v>3003</v>
      </c>
      <c r="E13299" s="136">
        <v>9.952</v>
      </c>
      <c r="F13299" s="136">
        <v>4.819</v>
      </c>
      <c r="G13299" s="136">
        <v>91.652000000000001</v>
      </c>
      <c r="H13299" s="136">
        <v>1.248</v>
      </c>
      <c r="I13299" s="136">
        <v>0.36799999999999999</v>
      </c>
      <c r="J13299" s="136">
        <v>0.253</v>
      </c>
      <c r="K13299" s="136">
        <v>9.4E-2</v>
      </c>
      <c r="L13299" s="136">
        <v>1.18</v>
      </c>
      <c r="M13299" s="136">
        <v>2.206</v>
      </c>
      <c r="N13299" s="136">
        <v>1.702</v>
      </c>
      <c r="O13299" s="136">
        <v>4.069</v>
      </c>
      <c r="P13299" s="136">
        <v>3.7160000000000002</v>
      </c>
      <c r="Q13299" s="136">
        <v>2.7890000000000001</v>
      </c>
      <c r="R13299" s="136">
        <v>15.836</v>
      </c>
      <c r="S13299" s="136">
        <v>3.32</v>
      </c>
    </row>
    <row r="13300" spans="1:19" ht="11.25" thickBot="1" x14ac:dyDescent="0.2">
      <c r="A13300" s="112"/>
    </row>
    <row r="13301" spans="1:19" ht="11.25" thickBot="1" x14ac:dyDescent="0.2">
      <c r="A13301" s="106" t="s">
        <v>357</v>
      </c>
      <c r="B13301" s="106" t="s">
        <v>358</v>
      </c>
      <c r="C13301" s="130" t="s">
        <v>51</v>
      </c>
      <c r="D13301" s="130" t="s">
        <v>52</v>
      </c>
      <c r="E13301" s="130" t="s">
        <v>53</v>
      </c>
      <c r="F13301" s="130" t="s">
        <v>54</v>
      </c>
      <c r="G13301" s="130" t="s">
        <v>55</v>
      </c>
      <c r="H13301" s="130" t="s">
        <v>56</v>
      </c>
      <c r="I13301" s="130" t="s">
        <v>57</v>
      </c>
      <c r="J13301" s="130" t="s">
        <v>58</v>
      </c>
      <c r="K13301" s="130" t="s">
        <v>59</v>
      </c>
      <c r="L13301" s="130" t="s">
        <v>60</v>
      </c>
      <c r="M13301" s="130" t="s">
        <v>61</v>
      </c>
      <c r="N13301" s="130" t="s">
        <v>62</v>
      </c>
      <c r="O13301" s="130" t="s">
        <v>63</v>
      </c>
      <c r="P13301" s="130" t="s">
        <v>64</v>
      </c>
      <c r="Q13301" s="131" t="s">
        <v>65</v>
      </c>
      <c r="R13301" s="131" t="s">
        <v>66</v>
      </c>
      <c r="S13301" s="130" t="s">
        <v>67</v>
      </c>
    </row>
    <row r="13302" spans="1:19" ht="11.25" thickBot="1" x14ac:dyDescent="0.2">
      <c r="A13302" s="107">
        <v>1</v>
      </c>
      <c r="B13302" s="132">
        <v>0.81952546296296302</v>
      </c>
      <c r="C13302" s="108">
        <v>532.00699999999995</v>
      </c>
      <c r="D13302" s="108">
        <v>508.00599999999997</v>
      </c>
      <c r="E13302" s="108">
        <v>187.001</v>
      </c>
      <c r="F13302" s="108">
        <v>251.00200000000001</v>
      </c>
      <c r="G13302" s="108">
        <v>186.001</v>
      </c>
      <c r="H13302" s="108">
        <v>294.00200000000001</v>
      </c>
      <c r="I13302" s="108">
        <v>1572.059</v>
      </c>
      <c r="J13302" s="108">
        <v>5813.8109999999997</v>
      </c>
      <c r="K13302" s="108">
        <v>8611.7800000000007</v>
      </c>
      <c r="L13302" s="108">
        <v>9</v>
      </c>
      <c r="M13302" s="108">
        <v>3</v>
      </c>
      <c r="N13302" s="108">
        <v>887.01900000000001</v>
      </c>
      <c r="O13302" s="108">
        <v>380.00299999999999</v>
      </c>
      <c r="P13302" s="108">
        <v>82123.543999999994</v>
      </c>
      <c r="Q13302" s="145">
        <v>1622002.5</v>
      </c>
      <c r="R13302" s="134" t="s">
        <v>10661</v>
      </c>
      <c r="S13302" s="108">
        <v>5460.7160000000003</v>
      </c>
    </row>
    <row r="13303" spans="1:19" ht="11.25" thickBot="1" x14ac:dyDescent="0.2">
      <c r="A13303" s="112"/>
    </row>
    <row r="13304" spans="1:19" ht="11.25" thickBot="1" x14ac:dyDescent="0.2">
      <c r="A13304" s="107">
        <v>2</v>
      </c>
      <c r="B13304" s="132">
        <v>0.8197106481481482</v>
      </c>
      <c r="C13304" s="108">
        <v>496.00599999999997</v>
      </c>
      <c r="D13304" s="108">
        <v>486.00599999999997</v>
      </c>
      <c r="E13304" s="108">
        <v>201.001</v>
      </c>
      <c r="F13304" s="108">
        <v>289.00200000000001</v>
      </c>
      <c r="G13304" s="108">
        <v>198.001</v>
      </c>
      <c r="H13304" s="108">
        <v>274.00200000000001</v>
      </c>
      <c r="I13304" s="108">
        <v>1602.0619999999999</v>
      </c>
      <c r="J13304" s="108">
        <v>5879.83</v>
      </c>
      <c r="K13304" s="108">
        <v>8787.8529999999992</v>
      </c>
      <c r="L13304" s="108">
        <v>9</v>
      </c>
      <c r="M13304" s="108">
        <v>4</v>
      </c>
      <c r="N13304" s="108">
        <v>830.01700000000005</v>
      </c>
      <c r="O13304" s="108">
        <v>394.00400000000002</v>
      </c>
      <c r="P13304" s="108">
        <v>82483.964000000007</v>
      </c>
      <c r="Q13304" s="145">
        <v>1647110.3</v>
      </c>
      <c r="R13304" s="134" t="s">
        <v>10662</v>
      </c>
      <c r="S13304" s="108">
        <v>5555.741</v>
      </c>
    </row>
    <row r="13305" spans="1:19" ht="11.25" thickBot="1" x14ac:dyDescent="0.2">
      <c r="A13305" s="112"/>
    </row>
    <row r="13306" spans="1:19" ht="11.25" thickBot="1" x14ac:dyDescent="0.2">
      <c r="A13306" s="107">
        <v>3</v>
      </c>
      <c r="B13306" s="132">
        <v>0.81988425925925934</v>
      </c>
      <c r="C13306" s="108">
        <v>664.01099999999997</v>
      </c>
      <c r="D13306" s="108">
        <v>537.00699999999995</v>
      </c>
      <c r="E13306" s="108">
        <v>214.001</v>
      </c>
      <c r="F13306" s="108">
        <v>300.00200000000001</v>
      </c>
      <c r="G13306" s="108">
        <v>203.001</v>
      </c>
      <c r="H13306" s="108">
        <v>262.00200000000001</v>
      </c>
      <c r="I13306" s="108">
        <v>1494.0540000000001</v>
      </c>
      <c r="J13306" s="108">
        <v>5832.8159999999998</v>
      </c>
      <c r="K13306" s="108">
        <v>8825.8690000000006</v>
      </c>
      <c r="L13306" s="108">
        <v>9</v>
      </c>
      <c r="M13306" s="108">
        <v>4</v>
      </c>
      <c r="N13306" s="108">
        <v>854.01800000000003</v>
      </c>
      <c r="O13306" s="108">
        <v>389.00400000000002</v>
      </c>
      <c r="P13306" s="108">
        <v>83107.433999999994</v>
      </c>
      <c r="Q13306" s="145">
        <v>1664077.4</v>
      </c>
      <c r="R13306" s="134" t="s">
        <v>10663</v>
      </c>
      <c r="S13306" s="108">
        <v>5366.6909999999998</v>
      </c>
    </row>
    <row r="13307" spans="1:19" ht="11.25" thickBot="1" x14ac:dyDescent="0.2">
      <c r="A13307" s="112"/>
    </row>
    <row r="13308" spans="1:19" ht="11.25" thickBot="1" x14ac:dyDescent="0.2">
      <c r="A13308" s="135" t="s">
        <v>362</v>
      </c>
      <c r="B13308" s="112"/>
      <c r="C13308" s="136">
        <v>564.00800000000004</v>
      </c>
      <c r="D13308" s="136">
        <v>510.34</v>
      </c>
      <c r="E13308" s="136">
        <v>200.66800000000001</v>
      </c>
      <c r="F13308" s="136">
        <v>280.00200000000001</v>
      </c>
      <c r="G13308" s="136">
        <v>195.66800000000001</v>
      </c>
      <c r="H13308" s="136">
        <v>276.66899999999998</v>
      </c>
      <c r="I13308" s="136">
        <v>1556.058</v>
      </c>
      <c r="J13308" s="136">
        <v>5842.152</v>
      </c>
      <c r="K13308" s="136">
        <v>8741.8340000000007</v>
      </c>
      <c r="L13308" s="136">
        <v>9</v>
      </c>
      <c r="M13308" s="136">
        <v>3.6669999999999998</v>
      </c>
      <c r="N13308" s="136">
        <v>857.01800000000003</v>
      </c>
      <c r="O13308" s="136">
        <v>387.67</v>
      </c>
      <c r="P13308" s="136">
        <v>82571.646999999997</v>
      </c>
      <c r="Q13308" s="140">
        <v>1644396.7</v>
      </c>
      <c r="R13308" s="134" t="s">
        <v>10664</v>
      </c>
      <c r="S13308" s="136">
        <v>5461.049</v>
      </c>
    </row>
    <row r="13309" spans="1:19" ht="11.25" thickBot="1" x14ac:dyDescent="0.2">
      <c r="A13309" s="112"/>
    </row>
    <row r="13310" spans="1:19" ht="11.25" thickBot="1" x14ac:dyDescent="0.2">
      <c r="A13310" s="138" t="s">
        <v>364</v>
      </c>
      <c r="B13310" s="112"/>
      <c r="C13310" s="136">
        <v>88.456000000000003</v>
      </c>
      <c r="D13310" s="136">
        <v>25.581</v>
      </c>
      <c r="E13310" s="136">
        <v>13.503</v>
      </c>
      <c r="F13310" s="136">
        <v>25.71</v>
      </c>
      <c r="G13310" s="136">
        <v>8.7370000000000001</v>
      </c>
      <c r="H13310" s="136">
        <v>16.166</v>
      </c>
      <c r="I13310" s="136">
        <v>55.753999999999998</v>
      </c>
      <c r="J13310" s="136">
        <v>33.984999999999999</v>
      </c>
      <c r="K13310" s="136">
        <v>114.223</v>
      </c>
      <c r="L13310" s="136">
        <v>0</v>
      </c>
      <c r="M13310" s="136">
        <v>0.57699999999999996</v>
      </c>
      <c r="N13310" s="136">
        <v>28.619</v>
      </c>
      <c r="O13310" s="136">
        <v>7.0949999999999998</v>
      </c>
      <c r="P13310" s="136">
        <v>497.77100000000002</v>
      </c>
      <c r="Q13310" s="140">
        <v>21168.260999999999</v>
      </c>
      <c r="R13310" s="134" t="s">
        <v>10665</v>
      </c>
      <c r="S13310" s="136">
        <v>94.525000000000006</v>
      </c>
    </row>
    <row r="13311" spans="1:19" ht="11.25" thickBot="1" x14ac:dyDescent="0.2">
      <c r="A13311" s="112"/>
    </row>
    <row r="13312" spans="1:19" ht="11.25" thickBot="1" x14ac:dyDescent="0.2">
      <c r="A13312" s="139" t="s">
        <v>366</v>
      </c>
      <c r="B13312" s="112"/>
      <c r="C13312" s="136">
        <v>15.683</v>
      </c>
      <c r="D13312" s="136">
        <v>5.0119999999999996</v>
      </c>
      <c r="E13312" s="136">
        <v>6.7290000000000001</v>
      </c>
      <c r="F13312" s="136">
        <v>9.1820000000000004</v>
      </c>
      <c r="G13312" s="136">
        <v>4.4649999999999999</v>
      </c>
      <c r="H13312" s="136">
        <v>5.843</v>
      </c>
      <c r="I13312" s="136">
        <v>3.5830000000000002</v>
      </c>
      <c r="J13312" s="136">
        <v>0.58199999999999996</v>
      </c>
      <c r="K13312" s="136">
        <v>1.3069999999999999</v>
      </c>
      <c r="L13312" s="136">
        <v>0</v>
      </c>
      <c r="M13312" s="136">
        <v>15.746</v>
      </c>
      <c r="N13312" s="136">
        <v>3.339</v>
      </c>
      <c r="O13312" s="136">
        <v>1.83</v>
      </c>
      <c r="P13312" s="136">
        <v>0.60299999999999998</v>
      </c>
      <c r="Q13312" s="140">
        <v>1.2869999999999999</v>
      </c>
      <c r="R13312" s="134" t="s">
        <v>4958</v>
      </c>
      <c r="S13312" s="136">
        <v>1.7310000000000001</v>
      </c>
    </row>
    <row r="13313" spans="1:3" ht="11.25" thickBot="1" x14ac:dyDescent="0.2">
      <c r="A13313" s="112"/>
    </row>
    <row r="13314" spans="1:3" ht="11.25" thickBot="1" x14ac:dyDescent="0.2">
      <c r="A13314" s="106" t="s">
        <v>357</v>
      </c>
      <c r="B13314" s="106" t="s">
        <v>358</v>
      </c>
      <c r="C13314" s="130" t="s">
        <v>68</v>
      </c>
    </row>
    <row r="13315" spans="1:3" ht="11.25" thickBot="1" x14ac:dyDescent="0.2">
      <c r="A13315" s="107">
        <v>1</v>
      </c>
      <c r="B13315" s="132">
        <v>0.81952546296296302</v>
      </c>
      <c r="C13315" s="108">
        <v>1390.046</v>
      </c>
    </row>
    <row r="13316" spans="1:3" ht="11.25" thickBot="1" x14ac:dyDescent="0.2">
      <c r="A13316" s="112"/>
    </row>
    <row r="13317" spans="1:3" ht="11.25" thickBot="1" x14ac:dyDescent="0.2">
      <c r="A13317" s="107">
        <v>2</v>
      </c>
      <c r="B13317" s="132">
        <v>0.8197106481481482</v>
      </c>
      <c r="C13317" s="108">
        <v>1083.028</v>
      </c>
    </row>
    <row r="13318" spans="1:3" ht="11.25" thickBot="1" x14ac:dyDescent="0.2">
      <c r="A13318" s="112"/>
    </row>
    <row r="13319" spans="1:3" ht="11.25" thickBot="1" x14ac:dyDescent="0.2">
      <c r="A13319" s="107">
        <v>3</v>
      </c>
      <c r="B13319" s="132">
        <v>0.81988425925925934</v>
      </c>
      <c r="C13319" s="108">
        <v>1162.0319999999999</v>
      </c>
    </row>
    <row r="13320" spans="1:3" ht="11.25" thickBot="1" x14ac:dyDescent="0.2">
      <c r="A13320" s="112"/>
    </row>
    <row r="13321" spans="1:3" ht="11.25" thickBot="1" x14ac:dyDescent="0.2">
      <c r="A13321" s="135" t="s">
        <v>362</v>
      </c>
      <c r="B13321" s="112"/>
      <c r="C13321" s="136">
        <v>1211.702</v>
      </c>
    </row>
    <row r="13322" spans="1:3" ht="11.25" thickBot="1" x14ac:dyDescent="0.2">
      <c r="A13322" s="112"/>
    </row>
    <row r="13323" spans="1:3" ht="11.25" thickBot="1" x14ac:dyDescent="0.2">
      <c r="A13323" s="138" t="s">
        <v>364</v>
      </c>
      <c r="B13323" s="112"/>
      <c r="C13323" s="136">
        <v>159.422</v>
      </c>
    </row>
    <row r="13324" spans="1:3" ht="11.25" thickBot="1" x14ac:dyDescent="0.2">
      <c r="A13324" s="112"/>
    </row>
    <row r="13325" spans="1:3" ht="11.25" thickBot="1" x14ac:dyDescent="0.2">
      <c r="A13325" s="139" t="s">
        <v>366</v>
      </c>
      <c r="B13325" s="112"/>
      <c r="C13325" s="136">
        <v>13.157</v>
      </c>
    </row>
    <row r="13326" spans="1:3" ht="10.5" x14ac:dyDescent="0.15">
      <c r="A13326" s="112"/>
    </row>
    <row r="13327" spans="1:3" x14ac:dyDescent="0.15">
      <c r="A13327" s="129"/>
      <c r="B13327" s="86" t="s">
        <v>5314</v>
      </c>
    </row>
    <row r="13328" spans="1:3" ht="9.75" thickBot="1" x14ac:dyDescent="0.2">
      <c r="A13328" s="81" t="s">
        <v>5871</v>
      </c>
    </row>
    <row r="13329" spans="1:19" ht="11.25" thickBot="1" x14ac:dyDescent="0.2">
      <c r="A13329" s="106" t="s">
        <v>357</v>
      </c>
      <c r="B13329" s="106" t="s">
        <v>358</v>
      </c>
      <c r="C13329" s="130" t="s">
        <v>0</v>
      </c>
      <c r="D13329" s="130" t="s">
        <v>1</v>
      </c>
      <c r="E13329" s="130" t="s">
        <v>2</v>
      </c>
      <c r="F13329" s="130" t="s">
        <v>3</v>
      </c>
      <c r="G13329" s="130" t="s">
        <v>4</v>
      </c>
      <c r="H13329" s="130" t="s">
        <v>5</v>
      </c>
      <c r="I13329" s="131" t="s">
        <v>6</v>
      </c>
      <c r="J13329" s="131" t="s">
        <v>7</v>
      </c>
      <c r="K13329" s="130" t="s">
        <v>8</v>
      </c>
      <c r="L13329" s="130" t="s">
        <v>9</v>
      </c>
      <c r="M13329" s="130" t="s">
        <v>10</v>
      </c>
      <c r="N13329" s="130" t="s">
        <v>11</v>
      </c>
      <c r="O13329" s="130" t="s">
        <v>12</v>
      </c>
      <c r="P13329" s="130" t="s">
        <v>13</v>
      </c>
      <c r="Q13329" s="130" t="s">
        <v>14</v>
      </c>
      <c r="R13329" s="130" t="s">
        <v>15</v>
      </c>
      <c r="S13329" s="130" t="s">
        <v>16</v>
      </c>
    </row>
    <row r="13330" spans="1:19" ht="11.25" thickBot="1" x14ac:dyDescent="0.2">
      <c r="A13330" s="107">
        <v>1</v>
      </c>
      <c r="B13330" s="132">
        <v>0.82468750000000002</v>
      </c>
      <c r="C13330" s="141" t="s">
        <v>10666</v>
      </c>
      <c r="D13330" s="141" t="s">
        <v>10667</v>
      </c>
      <c r="E13330" s="141" t="s">
        <v>10668</v>
      </c>
      <c r="F13330" s="108">
        <v>1075715</v>
      </c>
      <c r="G13330" s="141" t="s">
        <v>10669</v>
      </c>
      <c r="H13330" s="141" t="s">
        <v>10670</v>
      </c>
      <c r="I13330" s="145">
        <v>16676.671999999999</v>
      </c>
      <c r="J13330" s="134" t="s">
        <v>10671</v>
      </c>
      <c r="K13330" s="141" t="s">
        <v>10672</v>
      </c>
      <c r="L13330" s="108">
        <v>788.01499999999999</v>
      </c>
      <c r="M13330" s="108">
        <v>46199.167999999998</v>
      </c>
      <c r="N13330" s="108">
        <v>57310.720000000001</v>
      </c>
      <c r="O13330" s="141" t="s">
        <v>10673</v>
      </c>
      <c r="P13330" s="108">
        <v>785496.1</v>
      </c>
      <c r="Q13330" s="108">
        <v>15306.620999999999</v>
      </c>
      <c r="R13330" s="108">
        <v>13859.609</v>
      </c>
      <c r="S13330" s="108">
        <v>151668.07</v>
      </c>
    </row>
    <row r="13331" spans="1:19" ht="11.25" thickBot="1" x14ac:dyDescent="0.2">
      <c r="A13331" s="112"/>
    </row>
    <row r="13332" spans="1:19" ht="11.25" thickBot="1" x14ac:dyDescent="0.2">
      <c r="A13332" s="107">
        <v>2</v>
      </c>
      <c r="B13332" s="132">
        <v>0.82486111111111116</v>
      </c>
      <c r="C13332" s="141" t="s">
        <v>10674</v>
      </c>
      <c r="D13332" s="141" t="s">
        <v>10675</v>
      </c>
      <c r="E13332" s="141" t="s">
        <v>10676</v>
      </c>
      <c r="F13332" s="108">
        <v>1082121.3</v>
      </c>
      <c r="G13332" s="141" t="s">
        <v>10677</v>
      </c>
      <c r="H13332" s="141" t="s">
        <v>10678</v>
      </c>
      <c r="I13332" s="145">
        <v>16747.728999999999</v>
      </c>
      <c r="J13332" s="134" t="s">
        <v>10679</v>
      </c>
      <c r="K13332" s="141" t="s">
        <v>10680</v>
      </c>
      <c r="L13332" s="108">
        <v>877.01800000000003</v>
      </c>
      <c r="M13332" s="108">
        <v>46402.618999999999</v>
      </c>
      <c r="N13332" s="108">
        <v>57937.45</v>
      </c>
      <c r="O13332" s="141" t="s">
        <v>10681</v>
      </c>
      <c r="P13332" s="108">
        <v>792867.6</v>
      </c>
      <c r="Q13332" s="108">
        <v>15095.467000000001</v>
      </c>
      <c r="R13332" s="108">
        <v>13842.597</v>
      </c>
      <c r="S13332" s="108">
        <v>153041.06</v>
      </c>
    </row>
    <row r="13333" spans="1:19" ht="11.25" thickBot="1" x14ac:dyDescent="0.2">
      <c r="A13333" s="112"/>
    </row>
    <row r="13334" spans="1:19" ht="11.25" thickBot="1" x14ac:dyDescent="0.2">
      <c r="A13334" s="107">
        <v>3</v>
      </c>
      <c r="B13334" s="132">
        <v>0.82504629629629633</v>
      </c>
      <c r="C13334" s="141" t="s">
        <v>10682</v>
      </c>
      <c r="D13334" s="141" t="s">
        <v>10683</v>
      </c>
      <c r="E13334" s="141" t="s">
        <v>10684</v>
      </c>
      <c r="F13334" s="108">
        <v>1085383.6000000001</v>
      </c>
      <c r="G13334" s="141" t="s">
        <v>10685</v>
      </c>
      <c r="H13334" s="141" t="s">
        <v>10686</v>
      </c>
      <c r="I13334" s="145">
        <v>17078.998</v>
      </c>
      <c r="J13334" s="134" t="s">
        <v>10687</v>
      </c>
      <c r="K13334" s="141" t="s">
        <v>10688</v>
      </c>
      <c r="L13334" s="108">
        <v>757.01400000000001</v>
      </c>
      <c r="M13334" s="108">
        <v>45941.599000000002</v>
      </c>
      <c r="N13334" s="108">
        <v>55359.453999999998</v>
      </c>
      <c r="O13334" s="141" t="s">
        <v>10689</v>
      </c>
      <c r="P13334" s="108">
        <v>800891.95</v>
      </c>
      <c r="Q13334" s="108">
        <v>15382.677</v>
      </c>
      <c r="R13334" s="108">
        <v>13883.625</v>
      </c>
      <c r="S13334" s="108">
        <v>153857.04</v>
      </c>
    </row>
    <row r="13335" spans="1:19" ht="11.25" thickBot="1" x14ac:dyDescent="0.2">
      <c r="A13335" s="112"/>
    </row>
    <row r="13336" spans="1:19" ht="11.25" thickBot="1" x14ac:dyDescent="0.2">
      <c r="A13336" s="135" t="s">
        <v>362</v>
      </c>
      <c r="B13336" s="112"/>
      <c r="C13336" s="141" t="s">
        <v>10690</v>
      </c>
      <c r="D13336" s="141" t="s">
        <v>10691</v>
      </c>
      <c r="E13336" s="141" t="s">
        <v>10692</v>
      </c>
      <c r="F13336" s="136">
        <v>1081073.3</v>
      </c>
      <c r="G13336" s="141" t="s">
        <v>10693</v>
      </c>
      <c r="H13336" s="141" t="s">
        <v>10694</v>
      </c>
      <c r="I13336" s="140">
        <v>16834.466</v>
      </c>
      <c r="J13336" s="134" t="s">
        <v>10695</v>
      </c>
      <c r="K13336" s="141" t="s">
        <v>10696</v>
      </c>
      <c r="L13336" s="136">
        <v>807.34900000000005</v>
      </c>
      <c r="M13336" s="136">
        <v>46181.129000000001</v>
      </c>
      <c r="N13336" s="136">
        <v>56869.207999999999</v>
      </c>
      <c r="O13336" s="141" t="s">
        <v>10697</v>
      </c>
      <c r="P13336" s="136">
        <v>793085.22</v>
      </c>
      <c r="Q13336" s="136">
        <v>15261.588</v>
      </c>
      <c r="R13336" s="136">
        <v>13861.942999999999</v>
      </c>
      <c r="S13336" s="136">
        <v>152855.39000000001</v>
      </c>
    </row>
    <row r="13337" spans="1:19" ht="11.25" thickBot="1" x14ac:dyDescent="0.2">
      <c r="A13337" s="112"/>
    </row>
    <row r="13338" spans="1:19" ht="11.25" thickBot="1" x14ac:dyDescent="0.2">
      <c r="A13338" s="138" t="s">
        <v>364</v>
      </c>
      <c r="B13338" s="112"/>
      <c r="C13338" s="141" t="s">
        <v>10698</v>
      </c>
      <c r="D13338" s="141" t="s">
        <v>10699</v>
      </c>
      <c r="E13338" s="141" t="s">
        <v>10700</v>
      </c>
      <c r="F13338" s="136">
        <v>4918.7700000000004</v>
      </c>
      <c r="G13338" s="141" t="s">
        <v>10701</v>
      </c>
      <c r="H13338" s="141" t="s">
        <v>10702</v>
      </c>
      <c r="I13338" s="140">
        <v>214.73</v>
      </c>
      <c r="J13338" s="134" t="s">
        <v>10703</v>
      </c>
      <c r="K13338" s="141" t="s">
        <v>10704</v>
      </c>
      <c r="L13338" s="136">
        <v>62.295000000000002</v>
      </c>
      <c r="M13338" s="136">
        <v>231.03899999999999</v>
      </c>
      <c r="N13338" s="136">
        <v>1344.5129999999999</v>
      </c>
      <c r="O13338" s="141" t="s">
        <v>10705</v>
      </c>
      <c r="P13338" s="136">
        <v>7700.23</v>
      </c>
      <c r="Q13338" s="136">
        <v>148.80600000000001</v>
      </c>
      <c r="R13338" s="136">
        <v>20.613</v>
      </c>
      <c r="S13338" s="136">
        <v>1106.23</v>
      </c>
    </row>
    <row r="13339" spans="1:19" ht="11.25" thickBot="1" x14ac:dyDescent="0.2">
      <c r="A13339" s="112"/>
    </row>
    <row r="13340" spans="1:19" ht="11.25" thickBot="1" x14ac:dyDescent="0.2">
      <c r="A13340" s="139" t="s">
        <v>366</v>
      </c>
      <c r="B13340" s="112"/>
      <c r="C13340" s="141" t="s">
        <v>10706</v>
      </c>
      <c r="D13340" s="141" t="s">
        <v>5691</v>
      </c>
      <c r="E13340" s="141" t="s">
        <v>3069</v>
      </c>
      <c r="F13340" s="136">
        <v>0.45500000000000002</v>
      </c>
      <c r="G13340" s="141" t="s">
        <v>5242</v>
      </c>
      <c r="H13340" s="141" t="s">
        <v>10707</v>
      </c>
      <c r="I13340" s="140">
        <v>1.276</v>
      </c>
      <c r="J13340" s="134" t="s">
        <v>5351</v>
      </c>
      <c r="K13340" s="141" t="s">
        <v>6104</v>
      </c>
      <c r="L13340" s="136">
        <v>7.7160000000000002</v>
      </c>
      <c r="M13340" s="136">
        <v>0.5</v>
      </c>
      <c r="N13340" s="136">
        <v>2.3639999999999999</v>
      </c>
      <c r="O13340" s="141" t="s">
        <v>10708</v>
      </c>
      <c r="P13340" s="136">
        <v>0.97099999999999997</v>
      </c>
      <c r="Q13340" s="136">
        <v>0.97499999999999998</v>
      </c>
      <c r="R13340" s="136">
        <v>0.14899999999999999</v>
      </c>
      <c r="S13340" s="136">
        <v>0.72399999999999998</v>
      </c>
    </row>
    <row r="13341" spans="1:19" ht="11.25" thickBot="1" x14ac:dyDescent="0.2">
      <c r="A13341" s="112"/>
    </row>
    <row r="13342" spans="1:19" ht="11.25" thickBot="1" x14ac:dyDescent="0.2">
      <c r="A13342" s="106" t="s">
        <v>357</v>
      </c>
      <c r="B13342" s="106" t="s">
        <v>358</v>
      </c>
      <c r="C13342" s="130" t="s">
        <v>17</v>
      </c>
      <c r="D13342" s="130" t="s">
        <v>18</v>
      </c>
      <c r="E13342" s="131" t="s">
        <v>19</v>
      </c>
      <c r="F13342" s="131" t="s">
        <v>20</v>
      </c>
      <c r="G13342" s="130" t="s">
        <v>21</v>
      </c>
      <c r="H13342" s="130" t="s">
        <v>22</v>
      </c>
      <c r="I13342" s="130" t="s">
        <v>23</v>
      </c>
      <c r="J13342" s="130" t="s">
        <v>24</v>
      </c>
      <c r="K13342" s="131" t="s">
        <v>25</v>
      </c>
      <c r="L13342" s="131" t="s">
        <v>26</v>
      </c>
      <c r="M13342" s="130" t="s">
        <v>27</v>
      </c>
      <c r="N13342" s="130" t="s">
        <v>28</v>
      </c>
      <c r="O13342" s="130" t="s">
        <v>29</v>
      </c>
      <c r="P13342" s="130" t="s">
        <v>30</v>
      </c>
      <c r="Q13342" s="130" t="s">
        <v>31</v>
      </c>
      <c r="R13342" s="130" t="s">
        <v>32</v>
      </c>
      <c r="S13342" s="130" t="s">
        <v>33</v>
      </c>
    </row>
    <row r="13343" spans="1:19" ht="11.25" thickBot="1" x14ac:dyDescent="0.2">
      <c r="A13343" s="107">
        <v>1</v>
      </c>
      <c r="B13343" s="132">
        <v>0.82468750000000002</v>
      </c>
      <c r="C13343" s="108">
        <v>109248.7</v>
      </c>
      <c r="D13343" s="108">
        <v>36253.516000000003</v>
      </c>
      <c r="E13343" s="145">
        <v>19816.419999999998</v>
      </c>
      <c r="F13343" s="145">
        <v>817338.56</v>
      </c>
      <c r="G13343" s="108">
        <v>41</v>
      </c>
      <c r="H13343" s="108">
        <v>83</v>
      </c>
      <c r="I13343" s="108">
        <v>885451.02</v>
      </c>
      <c r="J13343" s="141" t="s">
        <v>10709</v>
      </c>
      <c r="K13343" s="145">
        <v>155171.73000000001</v>
      </c>
      <c r="L13343" s="134" t="s">
        <v>10710</v>
      </c>
      <c r="M13343" s="108">
        <v>4848.5640000000003</v>
      </c>
      <c r="N13343" s="108">
        <v>4588.5050000000001</v>
      </c>
      <c r="O13343" s="108">
        <v>5</v>
      </c>
      <c r="P13343" s="108">
        <v>130</v>
      </c>
      <c r="Q13343" s="108">
        <v>479.00599999999997</v>
      </c>
      <c r="R13343" s="108">
        <v>899.01900000000001</v>
      </c>
      <c r="S13343" s="108">
        <v>473.005</v>
      </c>
    </row>
    <row r="13344" spans="1:19" ht="11.25" thickBot="1" x14ac:dyDescent="0.2">
      <c r="A13344" s="112"/>
    </row>
    <row r="13345" spans="1:19" ht="11.25" thickBot="1" x14ac:dyDescent="0.2">
      <c r="A13345" s="107">
        <v>2</v>
      </c>
      <c r="B13345" s="132">
        <v>0.82486111111111116</v>
      </c>
      <c r="C13345" s="108">
        <v>109497</v>
      </c>
      <c r="D13345" s="108">
        <v>35797.728999999999</v>
      </c>
      <c r="E13345" s="145">
        <v>20247.834999999999</v>
      </c>
      <c r="F13345" s="145">
        <v>820112.44</v>
      </c>
      <c r="G13345" s="108">
        <v>37</v>
      </c>
      <c r="H13345" s="108">
        <v>66</v>
      </c>
      <c r="I13345" s="108">
        <v>884934.76</v>
      </c>
      <c r="J13345" s="141" t="s">
        <v>10711</v>
      </c>
      <c r="K13345" s="145">
        <v>156218.51</v>
      </c>
      <c r="L13345" s="134" t="s">
        <v>10712</v>
      </c>
      <c r="M13345" s="108">
        <v>4688.5280000000002</v>
      </c>
      <c r="N13345" s="108">
        <v>4489.4840000000004</v>
      </c>
      <c r="O13345" s="108">
        <v>9</v>
      </c>
      <c r="P13345" s="108">
        <v>134</v>
      </c>
      <c r="Q13345" s="108">
        <v>469.005</v>
      </c>
      <c r="R13345" s="108">
        <v>840.01700000000005</v>
      </c>
      <c r="S13345" s="108">
        <v>452.005</v>
      </c>
    </row>
    <row r="13346" spans="1:19" ht="11.25" thickBot="1" x14ac:dyDescent="0.2">
      <c r="A13346" s="112"/>
    </row>
    <row r="13347" spans="1:19" ht="11.25" thickBot="1" x14ac:dyDescent="0.2">
      <c r="A13347" s="107">
        <v>3</v>
      </c>
      <c r="B13347" s="132">
        <v>0.82504629629629633</v>
      </c>
      <c r="C13347" s="108">
        <v>112130.95</v>
      </c>
      <c r="D13347" s="108">
        <v>36289.578999999998</v>
      </c>
      <c r="E13347" s="145">
        <v>20402.986000000001</v>
      </c>
      <c r="F13347" s="145">
        <v>821142.86</v>
      </c>
      <c r="G13347" s="108">
        <v>45</v>
      </c>
      <c r="H13347" s="108">
        <v>80</v>
      </c>
      <c r="I13347" s="108">
        <v>890385.8</v>
      </c>
      <c r="J13347" s="141" t="s">
        <v>10713</v>
      </c>
      <c r="K13347" s="145">
        <v>159215.07</v>
      </c>
      <c r="L13347" s="134" t="s">
        <v>10714</v>
      </c>
      <c r="M13347" s="108">
        <v>4513.4889999999996</v>
      </c>
      <c r="N13347" s="108">
        <v>4605.509</v>
      </c>
      <c r="O13347" s="108">
        <v>6</v>
      </c>
      <c r="P13347" s="108">
        <v>102</v>
      </c>
      <c r="Q13347" s="108">
        <v>453.005</v>
      </c>
      <c r="R13347" s="108">
        <v>894.01900000000001</v>
      </c>
      <c r="S13347" s="108">
        <v>433.005</v>
      </c>
    </row>
    <row r="13348" spans="1:19" ht="11.25" thickBot="1" x14ac:dyDescent="0.2">
      <c r="A13348" s="112"/>
    </row>
    <row r="13349" spans="1:19" ht="11.25" thickBot="1" x14ac:dyDescent="0.2">
      <c r="A13349" s="135" t="s">
        <v>362</v>
      </c>
      <c r="B13349" s="112"/>
      <c r="C13349" s="136">
        <v>110292.21</v>
      </c>
      <c r="D13349" s="136">
        <v>36113.608</v>
      </c>
      <c r="E13349" s="140">
        <v>20155.746999999999</v>
      </c>
      <c r="F13349" s="140">
        <v>819531.29</v>
      </c>
      <c r="G13349" s="136">
        <v>41</v>
      </c>
      <c r="H13349" s="136">
        <v>76.332999999999998</v>
      </c>
      <c r="I13349" s="136">
        <v>886923.86</v>
      </c>
      <c r="J13349" s="141" t="s">
        <v>10715</v>
      </c>
      <c r="K13349" s="140">
        <v>156868.44</v>
      </c>
      <c r="L13349" s="134" t="s">
        <v>10716</v>
      </c>
      <c r="M13349" s="136">
        <v>4683.527</v>
      </c>
      <c r="N13349" s="136">
        <v>4561.1660000000002</v>
      </c>
      <c r="O13349" s="136">
        <v>6.6669999999999998</v>
      </c>
      <c r="P13349" s="136">
        <v>122</v>
      </c>
      <c r="Q13349" s="136">
        <v>467.005</v>
      </c>
      <c r="R13349" s="136">
        <v>877.68499999999995</v>
      </c>
      <c r="S13349" s="136">
        <v>452.67200000000003</v>
      </c>
    </row>
    <row r="13350" spans="1:19" ht="11.25" thickBot="1" x14ac:dyDescent="0.2">
      <c r="A13350" s="112"/>
    </row>
    <row r="13351" spans="1:19" ht="11.25" thickBot="1" x14ac:dyDescent="0.2">
      <c r="A13351" s="138" t="s">
        <v>364</v>
      </c>
      <c r="B13351" s="112"/>
      <c r="C13351" s="136">
        <v>1597.2239999999999</v>
      </c>
      <c r="D13351" s="136">
        <v>274.15300000000002</v>
      </c>
      <c r="E13351" s="140">
        <v>303.93299999999999</v>
      </c>
      <c r="F13351" s="140">
        <v>1967.607</v>
      </c>
      <c r="G13351" s="136">
        <v>4</v>
      </c>
      <c r="H13351" s="136">
        <v>9.0739999999999998</v>
      </c>
      <c r="I13351" s="136">
        <v>3009.22</v>
      </c>
      <c r="J13351" s="141" t="s">
        <v>10717</v>
      </c>
      <c r="K13351" s="140">
        <v>2098.558</v>
      </c>
      <c r="L13351" s="134" t="s">
        <v>10718</v>
      </c>
      <c r="M13351" s="136">
        <v>167.59399999999999</v>
      </c>
      <c r="N13351" s="136">
        <v>62.658000000000001</v>
      </c>
      <c r="O13351" s="136">
        <v>2.0819999999999999</v>
      </c>
      <c r="P13351" s="136">
        <v>17.436</v>
      </c>
      <c r="Q13351" s="136">
        <v>13.115</v>
      </c>
      <c r="R13351" s="136">
        <v>32.716999999999999</v>
      </c>
      <c r="S13351" s="136">
        <v>20.009</v>
      </c>
    </row>
    <row r="13352" spans="1:19" ht="11.25" thickBot="1" x14ac:dyDescent="0.2">
      <c r="A13352" s="112"/>
    </row>
    <row r="13353" spans="1:19" ht="11.25" thickBot="1" x14ac:dyDescent="0.2">
      <c r="A13353" s="139" t="s">
        <v>366</v>
      </c>
      <c r="B13353" s="112"/>
      <c r="C13353" s="136">
        <v>1.448</v>
      </c>
      <c r="D13353" s="136">
        <v>0.75900000000000001</v>
      </c>
      <c r="E13353" s="140">
        <v>1.508</v>
      </c>
      <c r="F13353" s="140">
        <v>0.24</v>
      </c>
      <c r="G13353" s="136">
        <v>9.7560000000000002</v>
      </c>
      <c r="H13353" s="136">
        <v>11.887</v>
      </c>
      <c r="I13353" s="136">
        <v>0.33900000000000002</v>
      </c>
      <c r="J13353" s="141" t="s">
        <v>10719</v>
      </c>
      <c r="K13353" s="140">
        <v>1.3380000000000001</v>
      </c>
      <c r="L13353" s="134" t="s">
        <v>5361</v>
      </c>
      <c r="M13353" s="136">
        <v>3.5779999999999998</v>
      </c>
      <c r="N13353" s="136">
        <v>1.3740000000000001</v>
      </c>
      <c r="O13353" s="136">
        <v>31.225000000000001</v>
      </c>
      <c r="P13353" s="136">
        <v>14.292</v>
      </c>
      <c r="Q13353" s="136">
        <v>2.8079999999999998</v>
      </c>
      <c r="R13353" s="136">
        <v>3.7280000000000002</v>
      </c>
      <c r="S13353" s="136">
        <v>4.42</v>
      </c>
    </row>
    <row r="13354" spans="1:19" ht="11.25" thickBot="1" x14ac:dyDescent="0.2">
      <c r="A13354" s="112"/>
    </row>
    <row r="13355" spans="1:19" ht="11.25" thickBot="1" x14ac:dyDescent="0.2">
      <c r="A13355" s="106" t="s">
        <v>357</v>
      </c>
      <c r="B13355" s="106" t="s">
        <v>358</v>
      </c>
      <c r="C13355" s="131" t="s">
        <v>34</v>
      </c>
      <c r="D13355" s="131" t="s">
        <v>35</v>
      </c>
      <c r="E13355" s="130" t="s">
        <v>36</v>
      </c>
      <c r="F13355" s="130" t="s">
        <v>37</v>
      </c>
      <c r="G13355" s="130" t="s">
        <v>38</v>
      </c>
      <c r="H13355" s="130" t="s">
        <v>39</v>
      </c>
      <c r="I13355" s="130" t="s">
        <v>40</v>
      </c>
      <c r="J13355" s="130" t="s">
        <v>41</v>
      </c>
      <c r="K13355" s="130" t="s">
        <v>42</v>
      </c>
      <c r="L13355" s="130" t="s">
        <v>43</v>
      </c>
      <c r="M13355" s="130" t="s">
        <v>44</v>
      </c>
      <c r="N13355" s="130" t="s">
        <v>45</v>
      </c>
      <c r="O13355" s="130" t="s">
        <v>46</v>
      </c>
      <c r="P13355" s="130" t="s">
        <v>47</v>
      </c>
      <c r="Q13355" s="130" t="s">
        <v>48</v>
      </c>
      <c r="R13355" s="130" t="s">
        <v>49</v>
      </c>
      <c r="S13355" s="130" t="s">
        <v>50</v>
      </c>
    </row>
    <row r="13356" spans="1:19" ht="11.25" thickBot="1" x14ac:dyDescent="0.2">
      <c r="A13356" s="107">
        <v>1</v>
      </c>
      <c r="B13356" s="132">
        <v>0.82468750000000002</v>
      </c>
      <c r="C13356" s="145">
        <v>351655.03</v>
      </c>
      <c r="D13356" s="134" t="s">
        <v>10720</v>
      </c>
      <c r="E13356" s="108">
        <v>52687.538999999997</v>
      </c>
      <c r="F13356" s="108">
        <v>2338.1309999999999</v>
      </c>
      <c r="G13356" s="108">
        <v>3</v>
      </c>
      <c r="H13356" s="108">
        <v>21877.481</v>
      </c>
      <c r="I13356" s="108">
        <v>193203.73</v>
      </c>
      <c r="J13356" s="108">
        <v>1230542.1000000001</v>
      </c>
      <c r="K13356" s="108">
        <v>78460.467000000004</v>
      </c>
      <c r="L13356" s="108">
        <v>153185.10999999999</v>
      </c>
      <c r="M13356" s="108">
        <v>22728.391</v>
      </c>
      <c r="N13356" s="108">
        <v>16133.244000000001</v>
      </c>
      <c r="O13356" s="108">
        <v>4341.4520000000002</v>
      </c>
      <c r="P13356" s="108">
        <v>1989.095</v>
      </c>
      <c r="Q13356" s="108">
        <v>2837.1930000000002</v>
      </c>
      <c r="R13356" s="108">
        <v>2463.1460000000002</v>
      </c>
      <c r="S13356" s="108">
        <v>3300.261</v>
      </c>
    </row>
    <row r="13357" spans="1:19" ht="11.25" thickBot="1" x14ac:dyDescent="0.2">
      <c r="A13357" s="112"/>
    </row>
    <row r="13358" spans="1:19" ht="11.25" thickBot="1" x14ac:dyDescent="0.2">
      <c r="A13358" s="107">
        <v>2</v>
      </c>
      <c r="B13358" s="132">
        <v>0.82486111111111116</v>
      </c>
      <c r="C13358" s="145">
        <v>356113.82</v>
      </c>
      <c r="D13358" s="134" t="s">
        <v>10721</v>
      </c>
      <c r="E13358" s="108">
        <v>53021.385000000002</v>
      </c>
      <c r="F13358" s="108">
        <v>2297.127</v>
      </c>
      <c r="G13358" s="108">
        <v>2</v>
      </c>
      <c r="H13358" s="108">
        <v>21481.069</v>
      </c>
      <c r="I13358" s="108">
        <v>194569.35</v>
      </c>
      <c r="J13358" s="108">
        <v>1242472.8999999999</v>
      </c>
      <c r="K13358" s="108">
        <v>79944.092000000004</v>
      </c>
      <c r="L13358" s="108">
        <v>155571.70000000001</v>
      </c>
      <c r="M13358" s="108">
        <v>23201.913</v>
      </c>
      <c r="N13358" s="108">
        <v>16040.173000000001</v>
      </c>
      <c r="O13358" s="108">
        <v>2754.1819999999998</v>
      </c>
      <c r="P13358" s="108">
        <v>2042.1</v>
      </c>
      <c r="Q13358" s="108">
        <v>2879.1990000000001</v>
      </c>
      <c r="R13358" s="108">
        <v>2491.1489999999999</v>
      </c>
      <c r="S13358" s="108">
        <v>3314.2640000000001</v>
      </c>
    </row>
    <row r="13359" spans="1:19" ht="11.25" thickBot="1" x14ac:dyDescent="0.2">
      <c r="A13359" s="112"/>
    </row>
    <row r="13360" spans="1:19" ht="11.25" thickBot="1" x14ac:dyDescent="0.2">
      <c r="A13360" s="107">
        <v>3</v>
      </c>
      <c r="B13360" s="132">
        <v>0.82504629629629633</v>
      </c>
      <c r="C13360" s="145">
        <v>361669.3</v>
      </c>
      <c r="D13360" s="134" t="s">
        <v>10722</v>
      </c>
      <c r="E13360" s="108">
        <v>52666.485999999997</v>
      </c>
      <c r="F13360" s="108">
        <v>2325.13</v>
      </c>
      <c r="G13360" s="108">
        <v>6</v>
      </c>
      <c r="H13360" s="108">
        <v>21714.31</v>
      </c>
      <c r="I13360" s="108">
        <v>195246.64</v>
      </c>
      <c r="J13360" s="108">
        <v>1237230.3</v>
      </c>
      <c r="K13360" s="108">
        <v>79279.558999999994</v>
      </c>
      <c r="L13360" s="108">
        <v>153398.68</v>
      </c>
      <c r="M13360" s="108">
        <v>23378.11</v>
      </c>
      <c r="N13360" s="108">
        <v>16260.343000000001</v>
      </c>
      <c r="O13360" s="108">
        <v>2686.1729999999998</v>
      </c>
      <c r="P13360" s="108">
        <v>2067.1030000000001</v>
      </c>
      <c r="Q13360" s="108">
        <v>3106.232</v>
      </c>
      <c r="R13360" s="108">
        <v>2500.15</v>
      </c>
      <c r="S13360" s="108">
        <v>3183.2429999999999</v>
      </c>
    </row>
    <row r="13361" spans="1:19" ht="11.25" thickBot="1" x14ac:dyDescent="0.2">
      <c r="A13361" s="112"/>
    </row>
    <row r="13362" spans="1:19" ht="11.25" thickBot="1" x14ac:dyDescent="0.2">
      <c r="A13362" s="135" t="s">
        <v>362</v>
      </c>
      <c r="B13362" s="112"/>
      <c r="C13362" s="140">
        <v>356479.38</v>
      </c>
      <c r="D13362" s="134" t="s">
        <v>10723</v>
      </c>
      <c r="E13362" s="136">
        <v>52791.803</v>
      </c>
      <c r="F13362" s="136">
        <v>2320.1289999999999</v>
      </c>
      <c r="G13362" s="136">
        <v>3.6669999999999998</v>
      </c>
      <c r="H13362" s="136">
        <v>21690.953000000001</v>
      </c>
      <c r="I13362" s="136">
        <v>194339.91</v>
      </c>
      <c r="J13362" s="136">
        <v>1236748.5</v>
      </c>
      <c r="K13362" s="136">
        <v>79228.039999999994</v>
      </c>
      <c r="L13362" s="136">
        <v>154051.82999999999</v>
      </c>
      <c r="M13362" s="136">
        <v>23102.804</v>
      </c>
      <c r="N13362" s="136">
        <v>16144.587</v>
      </c>
      <c r="O13362" s="136">
        <v>3260.6030000000001</v>
      </c>
      <c r="P13362" s="136">
        <v>2032.7660000000001</v>
      </c>
      <c r="Q13362" s="136">
        <v>2940.875</v>
      </c>
      <c r="R13362" s="136">
        <v>2484.8150000000001</v>
      </c>
      <c r="S13362" s="136">
        <v>3265.9229999999998</v>
      </c>
    </row>
    <row r="13363" spans="1:19" ht="11.25" thickBot="1" x14ac:dyDescent="0.2">
      <c r="A13363" s="112"/>
    </row>
    <row r="13364" spans="1:19" ht="11.25" thickBot="1" x14ac:dyDescent="0.2">
      <c r="A13364" s="138" t="s">
        <v>364</v>
      </c>
      <c r="B13364" s="112"/>
      <c r="C13364" s="140">
        <v>5017.1310000000003</v>
      </c>
      <c r="D13364" s="134" t="s">
        <v>10724</v>
      </c>
      <c r="E13364" s="136">
        <v>199.102</v>
      </c>
      <c r="F13364" s="136">
        <v>20.954999999999998</v>
      </c>
      <c r="G13364" s="136">
        <v>2.0819999999999999</v>
      </c>
      <c r="H13364" s="136">
        <v>199.23599999999999</v>
      </c>
      <c r="I13364" s="136">
        <v>1040.604</v>
      </c>
      <c r="J13364" s="136">
        <v>5979.9790000000003</v>
      </c>
      <c r="K13364" s="136">
        <v>743.15300000000002</v>
      </c>
      <c r="L13364" s="136">
        <v>1320.5709999999999</v>
      </c>
      <c r="M13364" s="136">
        <v>336.00599999999997</v>
      </c>
      <c r="N13364" s="136">
        <v>110.523</v>
      </c>
      <c r="O13364" s="136">
        <v>936.66099999999994</v>
      </c>
      <c r="P13364" s="136">
        <v>39.832999999999998</v>
      </c>
      <c r="Q13364" s="136">
        <v>144.73500000000001</v>
      </c>
      <c r="R13364" s="136">
        <v>19.297999999999998</v>
      </c>
      <c r="S13364" s="136">
        <v>71.944000000000003</v>
      </c>
    </row>
    <row r="13365" spans="1:19" ht="11.25" thickBot="1" x14ac:dyDescent="0.2">
      <c r="A13365" s="112"/>
    </row>
    <row r="13366" spans="1:19" ht="11.25" thickBot="1" x14ac:dyDescent="0.2">
      <c r="A13366" s="139" t="s">
        <v>366</v>
      </c>
      <c r="B13366" s="112"/>
      <c r="C13366" s="140">
        <v>1.407</v>
      </c>
      <c r="D13366" s="134" t="s">
        <v>2010</v>
      </c>
      <c r="E13366" s="136">
        <v>0.377</v>
      </c>
      <c r="F13366" s="136">
        <v>0.90300000000000002</v>
      </c>
      <c r="G13366" s="136">
        <v>56.773000000000003</v>
      </c>
      <c r="H13366" s="136">
        <v>0.91900000000000004</v>
      </c>
      <c r="I13366" s="136">
        <v>0.53500000000000003</v>
      </c>
      <c r="J13366" s="136">
        <v>0.48399999999999999</v>
      </c>
      <c r="K13366" s="136">
        <v>0.93799999999999994</v>
      </c>
      <c r="L13366" s="136">
        <v>0.85699999999999998</v>
      </c>
      <c r="M13366" s="136">
        <v>1.454</v>
      </c>
      <c r="N13366" s="136">
        <v>0.68500000000000005</v>
      </c>
      <c r="O13366" s="136">
        <v>28.727</v>
      </c>
      <c r="P13366" s="136">
        <v>1.96</v>
      </c>
      <c r="Q13366" s="136">
        <v>4.9219999999999997</v>
      </c>
      <c r="R13366" s="136">
        <v>0.77700000000000002</v>
      </c>
      <c r="S13366" s="136">
        <v>2.2029999999999998</v>
      </c>
    </row>
    <row r="13367" spans="1:19" ht="11.25" thickBot="1" x14ac:dyDescent="0.2">
      <c r="A13367" s="112"/>
    </row>
    <row r="13368" spans="1:19" ht="11.25" thickBot="1" x14ac:dyDescent="0.2">
      <c r="A13368" s="106" t="s">
        <v>357</v>
      </c>
      <c r="B13368" s="106" t="s">
        <v>358</v>
      </c>
      <c r="C13368" s="130" t="s">
        <v>51</v>
      </c>
      <c r="D13368" s="130" t="s">
        <v>52</v>
      </c>
      <c r="E13368" s="130" t="s">
        <v>53</v>
      </c>
      <c r="F13368" s="130" t="s">
        <v>54</v>
      </c>
      <c r="G13368" s="130" t="s">
        <v>55</v>
      </c>
      <c r="H13368" s="130" t="s">
        <v>56</v>
      </c>
      <c r="I13368" s="130" t="s">
        <v>57</v>
      </c>
      <c r="J13368" s="130" t="s">
        <v>58</v>
      </c>
      <c r="K13368" s="130" t="s">
        <v>59</v>
      </c>
      <c r="L13368" s="130" t="s">
        <v>60</v>
      </c>
      <c r="M13368" s="130" t="s">
        <v>61</v>
      </c>
      <c r="N13368" s="130" t="s">
        <v>62</v>
      </c>
      <c r="O13368" s="130" t="s">
        <v>63</v>
      </c>
      <c r="P13368" s="130" t="s">
        <v>64</v>
      </c>
      <c r="Q13368" s="131" t="s">
        <v>65</v>
      </c>
      <c r="R13368" s="131" t="s">
        <v>66</v>
      </c>
      <c r="S13368" s="130" t="s">
        <v>67</v>
      </c>
    </row>
    <row r="13369" spans="1:19" ht="11.25" thickBot="1" x14ac:dyDescent="0.2">
      <c r="A13369" s="107">
        <v>1</v>
      </c>
      <c r="B13369" s="132">
        <v>0.82468750000000002</v>
      </c>
      <c r="C13369" s="108">
        <v>2448.1439999999998</v>
      </c>
      <c r="D13369" s="108">
        <v>2250.1219999999998</v>
      </c>
      <c r="E13369" s="108">
        <v>981.02300000000002</v>
      </c>
      <c r="F13369" s="108">
        <v>1357.0440000000001</v>
      </c>
      <c r="G13369" s="108">
        <v>847.01700000000005</v>
      </c>
      <c r="H13369" s="108">
        <v>960.02200000000005</v>
      </c>
      <c r="I13369" s="108">
        <v>3089.2289999999998</v>
      </c>
      <c r="J13369" s="108">
        <v>1543.057</v>
      </c>
      <c r="K13369" s="108">
        <v>2221.1179999999999</v>
      </c>
      <c r="L13369" s="108">
        <v>9</v>
      </c>
      <c r="M13369" s="108">
        <v>11</v>
      </c>
      <c r="N13369" s="108">
        <v>705.01199999999994</v>
      </c>
      <c r="O13369" s="108">
        <v>990.024</v>
      </c>
      <c r="P13369" s="108">
        <v>270232.32000000001</v>
      </c>
      <c r="Q13369" s="145">
        <v>1639939.4</v>
      </c>
      <c r="R13369" s="134" t="s">
        <v>10725</v>
      </c>
      <c r="S13369" s="108">
        <v>21691.286</v>
      </c>
    </row>
    <row r="13370" spans="1:19" ht="11.25" thickBot="1" x14ac:dyDescent="0.2">
      <c r="A13370" s="112"/>
    </row>
    <row r="13371" spans="1:19" ht="11.25" thickBot="1" x14ac:dyDescent="0.2">
      <c r="A13371" s="107">
        <v>2</v>
      </c>
      <c r="B13371" s="132">
        <v>0.82486111111111116</v>
      </c>
      <c r="C13371" s="108">
        <v>2482.1480000000001</v>
      </c>
      <c r="D13371" s="108">
        <v>2234.12</v>
      </c>
      <c r="E13371" s="108">
        <v>933.02099999999996</v>
      </c>
      <c r="F13371" s="108">
        <v>1251.038</v>
      </c>
      <c r="G13371" s="108">
        <v>825.01599999999996</v>
      </c>
      <c r="H13371" s="108">
        <v>920.02</v>
      </c>
      <c r="I13371" s="108">
        <v>3176.2420000000002</v>
      </c>
      <c r="J13371" s="108">
        <v>1511.0550000000001</v>
      </c>
      <c r="K13371" s="108">
        <v>2356.1329999999998</v>
      </c>
      <c r="L13371" s="108">
        <v>6</v>
      </c>
      <c r="M13371" s="108">
        <v>8</v>
      </c>
      <c r="N13371" s="108">
        <v>700.01199999999994</v>
      </c>
      <c r="O13371" s="108">
        <v>1017.025</v>
      </c>
      <c r="P13371" s="108">
        <v>274107.45</v>
      </c>
      <c r="Q13371" s="145">
        <v>1674281.3</v>
      </c>
      <c r="R13371" s="134" t="s">
        <v>10726</v>
      </c>
      <c r="S13371" s="108">
        <v>22146.764999999999</v>
      </c>
    </row>
    <row r="13372" spans="1:19" ht="11.25" thickBot="1" x14ac:dyDescent="0.2">
      <c r="A13372" s="112"/>
    </row>
    <row r="13373" spans="1:19" ht="11.25" thickBot="1" x14ac:dyDescent="0.2">
      <c r="A13373" s="107">
        <v>3</v>
      </c>
      <c r="B13373" s="132">
        <v>0.82504629629629633</v>
      </c>
      <c r="C13373" s="108">
        <v>2433.1419999999998</v>
      </c>
      <c r="D13373" s="108">
        <v>2324.13</v>
      </c>
      <c r="E13373" s="108">
        <v>911.02</v>
      </c>
      <c r="F13373" s="108">
        <v>1337.0429999999999</v>
      </c>
      <c r="G13373" s="108">
        <v>840.01700000000005</v>
      </c>
      <c r="H13373" s="108">
        <v>878.01900000000001</v>
      </c>
      <c r="I13373" s="108">
        <v>3023.2190000000001</v>
      </c>
      <c r="J13373" s="108">
        <v>1631.0640000000001</v>
      </c>
      <c r="K13373" s="108">
        <v>2323.13</v>
      </c>
      <c r="L13373" s="108">
        <v>9</v>
      </c>
      <c r="M13373" s="108">
        <v>12</v>
      </c>
      <c r="N13373" s="108">
        <v>714.01199999999994</v>
      </c>
      <c r="O13373" s="108">
        <v>1034.0260000000001</v>
      </c>
      <c r="P13373" s="108">
        <v>272230.08</v>
      </c>
      <c r="Q13373" s="145">
        <v>1687181.2</v>
      </c>
      <c r="R13373" s="134" t="s">
        <v>10727</v>
      </c>
      <c r="S13373" s="108">
        <v>21855.457999999999</v>
      </c>
    </row>
    <row r="13374" spans="1:19" ht="11.25" thickBot="1" x14ac:dyDescent="0.2">
      <c r="A13374" s="112"/>
    </row>
    <row r="13375" spans="1:19" ht="11.25" thickBot="1" x14ac:dyDescent="0.2">
      <c r="A13375" s="135" t="s">
        <v>362</v>
      </c>
      <c r="B13375" s="112"/>
      <c r="C13375" s="136">
        <v>2454.4780000000001</v>
      </c>
      <c r="D13375" s="136">
        <v>2269.4569999999999</v>
      </c>
      <c r="E13375" s="136">
        <v>941.68799999999999</v>
      </c>
      <c r="F13375" s="136">
        <v>1315.0419999999999</v>
      </c>
      <c r="G13375" s="136">
        <v>837.35</v>
      </c>
      <c r="H13375" s="136">
        <v>919.35400000000004</v>
      </c>
      <c r="I13375" s="136">
        <v>3096.23</v>
      </c>
      <c r="J13375" s="136">
        <v>1561.7249999999999</v>
      </c>
      <c r="K13375" s="136">
        <v>2300.127</v>
      </c>
      <c r="L13375" s="136">
        <v>8</v>
      </c>
      <c r="M13375" s="136">
        <v>10.333</v>
      </c>
      <c r="N13375" s="136">
        <v>706.34500000000003</v>
      </c>
      <c r="O13375" s="136">
        <v>1013.691</v>
      </c>
      <c r="P13375" s="136">
        <v>272189.95</v>
      </c>
      <c r="Q13375" s="140">
        <v>1667134</v>
      </c>
      <c r="R13375" s="134" t="s">
        <v>10728</v>
      </c>
      <c r="S13375" s="136">
        <v>21897.837</v>
      </c>
    </row>
    <row r="13376" spans="1:19" ht="11.25" thickBot="1" x14ac:dyDescent="0.2">
      <c r="A13376" s="112"/>
    </row>
    <row r="13377" spans="1:19" ht="11.25" thickBot="1" x14ac:dyDescent="0.2">
      <c r="A13377" s="138" t="s">
        <v>364</v>
      </c>
      <c r="B13377" s="112"/>
      <c r="C13377" s="136">
        <v>25.109000000000002</v>
      </c>
      <c r="D13377" s="136">
        <v>48.018999999999998</v>
      </c>
      <c r="E13377" s="136">
        <v>35.796999999999997</v>
      </c>
      <c r="F13377" s="136">
        <v>56.323999999999998</v>
      </c>
      <c r="G13377" s="136">
        <v>11.24</v>
      </c>
      <c r="H13377" s="136">
        <v>41.006</v>
      </c>
      <c r="I13377" s="136">
        <v>76.751000000000005</v>
      </c>
      <c r="J13377" s="136">
        <v>62.143999999999998</v>
      </c>
      <c r="K13377" s="136">
        <v>70.385000000000005</v>
      </c>
      <c r="L13377" s="136">
        <v>1.732</v>
      </c>
      <c r="M13377" s="136">
        <v>2.0819999999999999</v>
      </c>
      <c r="N13377" s="136">
        <v>7.0949999999999998</v>
      </c>
      <c r="O13377" s="136">
        <v>22.19</v>
      </c>
      <c r="P13377" s="136">
        <v>1937.8779999999999</v>
      </c>
      <c r="Q13377" s="140">
        <v>24418.446</v>
      </c>
      <c r="R13377" s="134" t="s">
        <v>10729</v>
      </c>
      <c r="S13377" s="136">
        <v>230.678</v>
      </c>
    </row>
    <row r="13378" spans="1:19" ht="11.25" thickBot="1" x14ac:dyDescent="0.2">
      <c r="A13378" s="112"/>
    </row>
    <row r="13379" spans="1:19" ht="11.25" thickBot="1" x14ac:dyDescent="0.2">
      <c r="A13379" s="139" t="s">
        <v>366</v>
      </c>
      <c r="B13379" s="112"/>
      <c r="C13379" s="136">
        <v>1.0229999999999999</v>
      </c>
      <c r="D13379" s="136">
        <v>2.1160000000000001</v>
      </c>
      <c r="E13379" s="136">
        <v>3.8010000000000002</v>
      </c>
      <c r="F13379" s="136">
        <v>4.2830000000000004</v>
      </c>
      <c r="G13379" s="136">
        <v>1.3420000000000001</v>
      </c>
      <c r="H13379" s="136">
        <v>4.46</v>
      </c>
      <c r="I13379" s="136">
        <v>2.4790000000000001</v>
      </c>
      <c r="J13379" s="136">
        <v>3.9790000000000001</v>
      </c>
      <c r="K13379" s="136">
        <v>3.06</v>
      </c>
      <c r="L13379" s="136">
        <v>21.651</v>
      </c>
      <c r="M13379" s="136">
        <v>20.145</v>
      </c>
      <c r="N13379" s="136">
        <v>1.004</v>
      </c>
      <c r="O13379" s="136">
        <v>2.1890000000000001</v>
      </c>
      <c r="P13379" s="136">
        <v>0.71199999999999997</v>
      </c>
      <c r="Q13379" s="140">
        <v>1.4650000000000001</v>
      </c>
      <c r="R13379" s="134" t="s">
        <v>2137</v>
      </c>
      <c r="S13379" s="136">
        <v>1.0529999999999999</v>
      </c>
    </row>
    <row r="13380" spans="1:19" ht="11.25" thickBot="1" x14ac:dyDescent="0.2">
      <c r="A13380" s="112"/>
    </row>
    <row r="13381" spans="1:19" ht="11.25" thickBot="1" x14ac:dyDescent="0.2">
      <c r="A13381" s="106" t="s">
        <v>357</v>
      </c>
      <c r="B13381" s="106" t="s">
        <v>358</v>
      </c>
      <c r="C13381" s="130" t="s">
        <v>68</v>
      </c>
    </row>
    <row r="13382" spans="1:19" ht="11.25" thickBot="1" x14ac:dyDescent="0.2">
      <c r="A13382" s="107">
        <v>1</v>
      </c>
      <c r="B13382" s="132">
        <v>0.82468750000000002</v>
      </c>
      <c r="C13382" s="108">
        <v>4110.4049999999997</v>
      </c>
    </row>
    <row r="13383" spans="1:19" ht="11.25" thickBot="1" x14ac:dyDescent="0.2">
      <c r="A13383" s="112"/>
    </row>
    <row r="13384" spans="1:19" ht="11.25" thickBot="1" x14ac:dyDescent="0.2">
      <c r="A13384" s="107">
        <v>2</v>
      </c>
      <c r="B13384" s="132">
        <v>0.82486111111111116</v>
      </c>
      <c r="C13384" s="108">
        <v>4211.4260000000004</v>
      </c>
    </row>
    <row r="13385" spans="1:19" ht="11.25" thickBot="1" x14ac:dyDescent="0.2">
      <c r="A13385" s="112"/>
    </row>
    <row r="13386" spans="1:19" ht="11.25" thickBot="1" x14ac:dyDescent="0.2">
      <c r="A13386" s="107">
        <v>3</v>
      </c>
      <c r="B13386" s="132">
        <v>0.82504629629629633</v>
      </c>
      <c r="C13386" s="108">
        <v>4143.4120000000003</v>
      </c>
    </row>
    <row r="13387" spans="1:19" ht="11.25" thickBot="1" x14ac:dyDescent="0.2">
      <c r="A13387" s="112"/>
    </row>
    <row r="13388" spans="1:19" ht="11.25" thickBot="1" x14ac:dyDescent="0.2">
      <c r="A13388" s="135" t="s">
        <v>362</v>
      </c>
      <c r="B13388" s="112"/>
      <c r="C13388" s="136">
        <v>4155.0810000000001</v>
      </c>
    </row>
    <row r="13389" spans="1:19" ht="11.25" thickBot="1" x14ac:dyDescent="0.2">
      <c r="A13389" s="112"/>
    </row>
    <row r="13390" spans="1:19" ht="11.25" thickBot="1" x14ac:dyDescent="0.2">
      <c r="A13390" s="138" t="s">
        <v>364</v>
      </c>
      <c r="B13390" s="112"/>
      <c r="C13390" s="136">
        <v>51.511000000000003</v>
      </c>
    </row>
    <row r="13391" spans="1:19" ht="11.25" thickBot="1" x14ac:dyDescent="0.2">
      <c r="A13391" s="112"/>
    </row>
    <row r="13392" spans="1:19" ht="11.25" thickBot="1" x14ac:dyDescent="0.2">
      <c r="A13392" s="139" t="s">
        <v>366</v>
      </c>
      <c r="B13392" s="112"/>
      <c r="C13392" s="136">
        <v>1.24</v>
      </c>
    </row>
    <row r="13393" spans="1:19" ht="10.5" x14ac:dyDescent="0.15">
      <c r="A13393" s="112"/>
    </row>
    <row r="13394" spans="1:19" x14ac:dyDescent="0.15">
      <c r="A13394" s="129"/>
      <c r="B13394" s="86" t="s">
        <v>5371</v>
      </c>
    </row>
    <row r="13395" spans="1:19" ht="9.75" thickBot="1" x14ac:dyDescent="0.2">
      <c r="A13395" s="81" t="s">
        <v>5871</v>
      </c>
    </row>
    <row r="13396" spans="1:19" ht="11.25" thickBot="1" x14ac:dyDescent="0.2">
      <c r="A13396" s="106" t="s">
        <v>357</v>
      </c>
      <c r="B13396" s="106" t="s">
        <v>358</v>
      </c>
      <c r="C13396" s="130" t="s">
        <v>0</v>
      </c>
      <c r="D13396" s="130" t="s">
        <v>1</v>
      </c>
      <c r="E13396" s="130" t="s">
        <v>2</v>
      </c>
      <c r="F13396" s="130" t="s">
        <v>3</v>
      </c>
      <c r="G13396" s="130" t="s">
        <v>4</v>
      </c>
      <c r="H13396" s="130" t="s">
        <v>5</v>
      </c>
      <c r="I13396" s="131" t="s">
        <v>6</v>
      </c>
      <c r="J13396" s="131" t="s">
        <v>7</v>
      </c>
      <c r="K13396" s="130" t="s">
        <v>8</v>
      </c>
      <c r="L13396" s="130" t="s">
        <v>9</v>
      </c>
      <c r="M13396" s="130" t="s">
        <v>10</v>
      </c>
      <c r="N13396" s="130" t="s">
        <v>11</v>
      </c>
      <c r="O13396" s="130" t="s">
        <v>12</v>
      </c>
      <c r="P13396" s="130" t="s">
        <v>13</v>
      </c>
      <c r="Q13396" s="130" t="s">
        <v>14</v>
      </c>
      <c r="R13396" s="130" t="s">
        <v>15</v>
      </c>
      <c r="S13396" s="130" t="s">
        <v>16</v>
      </c>
    </row>
    <row r="13397" spans="1:19" ht="11.25" thickBot="1" x14ac:dyDescent="0.2">
      <c r="A13397" s="107">
        <v>1</v>
      </c>
      <c r="B13397" s="132">
        <v>0.82982638888888882</v>
      </c>
      <c r="C13397" s="141" t="s">
        <v>10730</v>
      </c>
      <c r="D13397" s="141" t="s">
        <v>10731</v>
      </c>
      <c r="E13397" s="141" t="s">
        <v>10732</v>
      </c>
      <c r="F13397" s="141" t="s">
        <v>10733</v>
      </c>
      <c r="G13397" s="141" t="s">
        <v>10734</v>
      </c>
      <c r="H13397" s="141" t="s">
        <v>10735</v>
      </c>
      <c r="I13397" s="145">
        <v>17163.066999999999</v>
      </c>
      <c r="J13397" s="134" t="s">
        <v>10736</v>
      </c>
      <c r="K13397" s="141" t="s">
        <v>10737</v>
      </c>
      <c r="L13397" s="108">
        <v>1060.027</v>
      </c>
      <c r="M13397" s="108">
        <v>58712.616000000002</v>
      </c>
      <c r="N13397" s="108">
        <v>61685.186000000002</v>
      </c>
      <c r="O13397" s="141" t="s">
        <v>10738</v>
      </c>
      <c r="P13397" s="108">
        <v>1004427</v>
      </c>
      <c r="Q13397" s="108">
        <v>15831.013000000001</v>
      </c>
      <c r="R13397" s="108">
        <v>15535.79</v>
      </c>
      <c r="S13397" s="108">
        <v>141044.84</v>
      </c>
    </row>
    <row r="13398" spans="1:19" ht="11.25" thickBot="1" x14ac:dyDescent="0.2">
      <c r="A13398" s="112"/>
    </row>
    <row r="13399" spans="1:19" ht="11.25" thickBot="1" x14ac:dyDescent="0.2">
      <c r="A13399" s="107">
        <v>2</v>
      </c>
      <c r="B13399" s="132">
        <v>0.83000000000000007</v>
      </c>
      <c r="C13399" s="141" t="s">
        <v>10739</v>
      </c>
      <c r="D13399" s="141" t="s">
        <v>10740</v>
      </c>
      <c r="E13399" s="141" t="s">
        <v>10741</v>
      </c>
      <c r="F13399" s="141" t="s">
        <v>10742</v>
      </c>
      <c r="G13399" s="141" t="s">
        <v>10743</v>
      </c>
      <c r="H13399" s="141" t="s">
        <v>10744</v>
      </c>
      <c r="I13399" s="145">
        <v>17319.196</v>
      </c>
      <c r="J13399" s="134" t="s">
        <v>10745</v>
      </c>
      <c r="K13399" s="141" t="s">
        <v>10746</v>
      </c>
      <c r="L13399" s="108">
        <v>1090.028</v>
      </c>
      <c r="M13399" s="108">
        <v>59545.976000000002</v>
      </c>
      <c r="N13399" s="108">
        <v>62375.237000000001</v>
      </c>
      <c r="O13399" s="141" t="s">
        <v>10747</v>
      </c>
      <c r="P13399" s="108">
        <v>1023142.6</v>
      </c>
      <c r="Q13399" s="108">
        <v>15848.026</v>
      </c>
      <c r="R13399" s="108">
        <v>15762.960999999999</v>
      </c>
      <c r="S13399" s="108">
        <v>141571.39000000001</v>
      </c>
    </row>
    <row r="13400" spans="1:19" ht="11.25" thickBot="1" x14ac:dyDescent="0.2">
      <c r="A13400" s="112"/>
    </row>
    <row r="13401" spans="1:19" ht="11.25" thickBot="1" x14ac:dyDescent="0.2">
      <c r="A13401" s="107">
        <v>3</v>
      </c>
      <c r="B13401" s="132">
        <v>0.83018518518518514</v>
      </c>
      <c r="C13401" s="141" t="s">
        <v>10748</v>
      </c>
      <c r="D13401" s="141" t="s">
        <v>10749</v>
      </c>
      <c r="E13401" s="141" t="s">
        <v>10750</v>
      </c>
      <c r="F13401" s="141" t="s">
        <v>10751</v>
      </c>
      <c r="G13401" s="141" t="s">
        <v>10752</v>
      </c>
      <c r="H13401" s="141" t="s">
        <v>10753</v>
      </c>
      <c r="I13401" s="145">
        <v>17337.210999999999</v>
      </c>
      <c r="J13401" s="134" t="s">
        <v>10754</v>
      </c>
      <c r="K13401" s="141" t="s">
        <v>10755</v>
      </c>
      <c r="L13401" s="108">
        <v>1191.0340000000001</v>
      </c>
      <c r="M13401" s="108">
        <v>59194.978000000003</v>
      </c>
      <c r="N13401" s="108">
        <v>61107.487999999998</v>
      </c>
      <c r="O13401" s="141" t="s">
        <v>10756</v>
      </c>
      <c r="P13401" s="108">
        <v>1024981.7</v>
      </c>
      <c r="Q13401" s="108">
        <v>15619.852999999999</v>
      </c>
      <c r="R13401" s="108">
        <v>15513.773999999999</v>
      </c>
      <c r="S13401" s="108">
        <v>141340.82999999999</v>
      </c>
    </row>
    <row r="13402" spans="1:19" ht="11.25" thickBot="1" x14ac:dyDescent="0.2">
      <c r="A13402" s="112"/>
    </row>
    <row r="13403" spans="1:19" ht="11.25" thickBot="1" x14ac:dyDescent="0.2">
      <c r="A13403" s="135" t="s">
        <v>362</v>
      </c>
      <c r="B13403" s="112"/>
      <c r="C13403" s="141" t="s">
        <v>10757</v>
      </c>
      <c r="D13403" s="141" t="s">
        <v>10758</v>
      </c>
      <c r="E13403" s="141" t="s">
        <v>10759</v>
      </c>
      <c r="F13403" s="141" t="s">
        <v>10760</v>
      </c>
      <c r="G13403" s="141" t="s">
        <v>10761</v>
      </c>
      <c r="H13403" s="141" t="s">
        <v>10762</v>
      </c>
      <c r="I13403" s="140">
        <v>17273.157999999999</v>
      </c>
      <c r="J13403" s="134" t="s">
        <v>10763</v>
      </c>
      <c r="K13403" s="141" t="s">
        <v>10764</v>
      </c>
      <c r="L13403" s="136">
        <v>1113.6969999999999</v>
      </c>
      <c r="M13403" s="136">
        <v>59151.19</v>
      </c>
      <c r="N13403" s="136">
        <v>61722.637000000002</v>
      </c>
      <c r="O13403" s="141" t="s">
        <v>10765</v>
      </c>
      <c r="P13403" s="136">
        <v>1017517.1</v>
      </c>
      <c r="Q13403" s="136">
        <v>15766.297</v>
      </c>
      <c r="R13403" s="136">
        <v>15604.174999999999</v>
      </c>
      <c r="S13403" s="136">
        <v>141319.01999999999</v>
      </c>
    </row>
    <row r="13404" spans="1:19" ht="11.25" thickBot="1" x14ac:dyDescent="0.2">
      <c r="A13404" s="112"/>
    </row>
    <row r="13405" spans="1:19" ht="11.25" thickBot="1" x14ac:dyDescent="0.2">
      <c r="A13405" s="138" t="s">
        <v>364</v>
      </c>
      <c r="B13405" s="112"/>
      <c r="C13405" s="141" t="s">
        <v>10766</v>
      </c>
      <c r="D13405" s="141" t="s">
        <v>10767</v>
      </c>
      <c r="E13405" s="141" t="s">
        <v>10768</v>
      </c>
      <c r="F13405" s="141" t="s">
        <v>10769</v>
      </c>
      <c r="G13405" s="141" t="s">
        <v>10770</v>
      </c>
      <c r="H13405" s="141" t="s">
        <v>10771</v>
      </c>
      <c r="I13405" s="140">
        <v>95.766000000000005</v>
      </c>
      <c r="J13405" s="134" t="s">
        <v>10772</v>
      </c>
      <c r="K13405" s="141" t="s">
        <v>10773</v>
      </c>
      <c r="L13405" s="136">
        <v>68.635999999999996</v>
      </c>
      <c r="M13405" s="136">
        <v>418.40199999999999</v>
      </c>
      <c r="N13405" s="136">
        <v>634.70399999999995</v>
      </c>
      <c r="O13405" s="141" t="s">
        <v>10774</v>
      </c>
      <c r="P13405" s="136">
        <v>11373.582</v>
      </c>
      <c r="Q13405" s="136">
        <v>127.10899999999999</v>
      </c>
      <c r="R13405" s="136">
        <v>137.952</v>
      </c>
      <c r="S13405" s="136">
        <v>263.95400000000001</v>
      </c>
    </row>
    <row r="13406" spans="1:19" ht="11.25" thickBot="1" x14ac:dyDescent="0.2">
      <c r="A13406" s="112"/>
    </row>
    <row r="13407" spans="1:19" ht="11.25" thickBot="1" x14ac:dyDescent="0.2">
      <c r="A13407" s="139" t="s">
        <v>366</v>
      </c>
      <c r="B13407" s="112"/>
      <c r="C13407" s="141" t="s">
        <v>1574</v>
      </c>
      <c r="D13407" s="141" t="s">
        <v>1429</v>
      </c>
      <c r="E13407" s="141" t="s">
        <v>2010</v>
      </c>
      <c r="F13407" s="141" t="s">
        <v>456</v>
      </c>
      <c r="G13407" s="141" t="s">
        <v>2148</v>
      </c>
      <c r="H13407" s="141" t="s">
        <v>758</v>
      </c>
      <c r="I13407" s="140">
        <v>0.55400000000000005</v>
      </c>
      <c r="J13407" s="134" t="s">
        <v>4480</v>
      </c>
      <c r="K13407" s="141" t="s">
        <v>4682</v>
      </c>
      <c r="L13407" s="136">
        <v>6.1630000000000003</v>
      </c>
      <c r="M13407" s="136">
        <v>0.70699999999999996</v>
      </c>
      <c r="N13407" s="136">
        <v>1.028</v>
      </c>
      <c r="O13407" s="141" t="s">
        <v>1705</v>
      </c>
      <c r="P13407" s="136">
        <v>1.1180000000000001</v>
      </c>
      <c r="Q13407" s="136">
        <v>0.80600000000000005</v>
      </c>
      <c r="R13407" s="136">
        <v>0.88400000000000001</v>
      </c>
      <c r="S13407" s="136">
        <v>0.187</v>
      </c>
    </row>
    <row r="13408" spans="1:19" ht="11.25" thickBot="1" x14ac:dyDescent="0.2">
      <c r="A13408" s="112"/>
    </row>
    <row r="13409" spans="1:19" ht="11.25" thickBot="1" x14ac:dyDescent="0.2">
      <c r="A13409" s="106" t="s">
        <v>357</v>
      </c>
      <c r="B13409" s="106" t="s">
        <v>358</v>
      </c>
      <c r="C13409" s="130" t="s">
        <v>17</v>
      </c>
      <c r="D13409" s="130" t="s">
        <v>18</v>
      </c>
      <c r="E13409" s="131" t="s">
        <v>19</v>
      </c>
      <c r="F13409" s="131" t="s">
        <v>20</v>
      </c>
      <c r="G13409" s="130" t="s">
        <v>21</v>
      </c>
      <c r="H13409" s="130" t="s">
        <v>22</v>
      </c>
      <c r="I13409" s="130" t="s">
        <v>23</v>
      </c>
      <c r="J13409" s="130" t="s">
        <v>24</v>
      </c>
      <c r="K13409" s="131" t="s">
        <v>25</v>
      </c>
      <c r="L13409" s="131" t="s">
        <v>26</v>
      </c>
      <c r="M13409" s="130" t="s">
        <v>27</v>
      </c>
      <c r="N13409" s="130" t="s">
        <v>28</v>
      </c>
      <c r="O13409" s="130" t="s">
        <v>29</v>
      </c>
      <c r="P13409" s="130" t="s">
        <v>30</v>
      </c>
      <c r="Q13409" s="130" t="s">
        <v>31</v>
      </c>
      <c r="R13409" s="130" t="s">
        <v>32</v>
      </c>
      <c r="S13409" s="130" t="s">
        <v>33</v>
      </c>
    </row>
    <row r="13410" spans="1:19" ht="11.25" thickBot="1" x14ac:dyDescent="0.2">
      <c r="A13410" s="107">
        <v>1</v>
      </c>
      <c r="B13410" s="132">
        <v>0.82982638888888882</v>
      </c>
      <c r="C13410" s="108">
        <v>76662.793000000005</v>
      </c>
      <c r="D13410" s="108">
        <v>52125.127</v>
      </c>
      <c r="E13410" s="145">
        <v>20715.294000000002</v>
      </c>
      <c r="F13410" s="145">
        <v>831054.5</v>
      </c>
      <c r="G13410" s="108">
        <v>43</v>
      </c>
      <c r="H13410" s="108">
        <v>45</v>
      </c>
      <c r="I13410" s="108">
        <v>313031.19</v>
      </c>
      <c r="J13410" s="141" t="s">
        <v>10775</v>
      </c>
      <c r="K13410" s="145">
        <v>158830.15</v>
      </c>
      <c r="L13410" s="134" t="s">
        <v>10776</v>
      </c>
      <c r="M13410" s="108">
        <v>6016.8689999999997</v>
      </c>
      <c r="N13410" s="108">
        <v>5618.7579999999998</v>
      </c>
      <c r="O13410" s="108">
        <v>6</v>
      </c>
      <c r="P13410" s="108">
        <v>114</v>
      </c>
      <c r="Q13410" s="108">
        <v>455.005</v>
      </c>
      <c r="R13410" s="108">
        <v>870.01800000000003</v>
      </c>
      <c r="S13410" s="108">
        <v>340.00299999999999</v>
      </c>
    </row>
    <row r="13411" spans="1:19" ht="11.25" thickBot="1" x14ac:dyDescent="0.2">
      <c r="A13411" s="112"/>
    </row>
    <row r="13412" spans="1:19" ht="11.25" thickBot="1" x14ac:dyDescent="0.2">
      <c r="A13412" s="107">
        <v>2</v>
      </c>
      <c r="B13412" s="132">
        <v>0.83000000000000007</v>
      </c>
      <c r="C13412" s="108">
        <v>77154.604000000007</v>
      </c>
      <c r="D13412" s="108">
        <v>52312.595999999998</v>
      </c>
      <c r="E13412" s="145">
        <v>20682.260999999999</v>
      </c>
      <c r="F13412" s="145">
        <v>836503.19</v>
      </c>
      <c r="G13412" s="108">
        <v>44</v>
      </c>
      <c r="H13412" s="108">
        <v>61</v>
      </c>
      <c r="I13412" s="108">
        <v>313984.37</v>
      </c>
      <c r="J13412" s="141" t="s">
        <v>10777</v>
      </c>
      <c r="K13412" s="145">
        <v>160659.09</v>
      </c>
      <c r="L13412" s="134" t="s">
        <v>10778</v>
      </c>
      <c r="M13412" s="108">
        <v>5960.8530000000001</v>
      </c>
      <c r="N13412" s="108">
        <v>5777.8010000000004</v>
      </c>
      <c r="O13412" s="108">
        <v>6</v>
      </c>
      <c r="P13412" s="108">
        <v>113</v>
      </c>
      <c r="Q13412" s="108">
        <v>495.00599999999997</v>
      </c>
      <c r="R13412" s="108">
        <v>904.02</v>
      </c>
      <c r="S13412" s="108">
        <v>336.00299999999999</v>
      </c>
    </row>
    <row r="13413" spans="1:19" ht="11.25" thickBot="1" x14ac:dyDescent="0.2">
      <c r="A13413" s="112"/>
    </row>
    <row r="13414" spans="1:19" ht="11.25" thickBot="1" x14ac:dyDescent="0.2">
      <c r="A13414" s="107">
        <v>3</v>
      </c>
      <c r="B13414" s="132">
        <v>0.83018518518518514</v>
      </c>
      <c r="C13414" s="108">
        <v>77064.270999999993</v>
      </c>
      <c r="D13414" s="108">
        <v>51527.644</v>
      </c>
      <c r="E13414" s="145">
        <v>20540.120999999999</v>
      </c>
      <c r="F13414" s="145">
        <v>832523.43</v>
      </c>
      <c r="G13414" s="108">
        <v>39</v>
      </c>
      <c r="H13414" s="108">
        <v>46</v>
      </c>
      <c r="I13414" s="108">
        <v>311345.21000000002</v>
      </c>
      <c r="J13414" s="141" t="s">
        <v>10779</v>
      </c>
      <c r="K13414" s="145">
        <v>160397.09</v>
      </c>
      <c r="L13414" s="134" t="s">
        <v>10780</v>
      </c>
      <c r="M13414" s="108">
        <v>5678.7740000000003</v>
      </c>
      <c r="N13414" s="108">
        <v>5725.7870000000003</v>
      </c>
      <c r="O13414" s="108">
        <v>9</v>
      </c>
      <c r="P13414" s="108">
        <v>91</v>
      </c>
      <c r="Q13414" s="108">
        <v>465.005</v>
      </c>
      <c r="R13414" s="108">
        <v>878.01900000000001</v>
      </c>
      <c r="S13414" s="108">
        <v>313.00200000000001</v>
      </c>
    </row>
    <row r="13415" spans="1:19" ht="11.25" thickBot="1" x14ac:dyDescent="0.2">
      <c r="A13415" s="112"/>
    </row>
    <row r="13416" spans="1:19" ht="11.25" thickBot="1" x14ac:dyDescent="0.2">
      <c r="A13416" s="135" t="s">
        <v>362</v>
      </c>
      <c r="B13416" s="112"/>
      <c r="C13416" s="136">
        <v>76960.555999999997</v>
      </c>
      <c r="D13416" s="136">
        <v>51988.455999999998</v>
      </c>
      <c r="E13416" s="140">
        <v>20645.892</v>
      </c>
      <c r="F13416" s="140">
        <v>833360.37</v>
      </c>
      <c r="G13416" s="136">
        <v>42</v>
      </c>
      <c r="H13416" s="136">
        <v>50.667000000000002</v>
      </c>
      <c r="I13416" s="136">
        <v>312786.92</v>
      </c>
      <c r="J13416" s="141" t="s">
        <v>10781</v>
      </c>
      <c r="K13416" s="140">
        <v>159962.10999999999</v>
      </c>
      <c r="L13416" s="134" t="s">
        <v>10782</v>
      </c>
      <c r="M13416" s="136">
        <v>5885.4979999999996</v>
      </c>
      <c r="N13416" s="136">
        <v>5707.4489999999996</v>
      </c>
      <c r="O13416" s="136">
        <v>7</v>
      </c>
      <c r="P13416" s="136">
        <v>106</v>
      </c>
      <c r="Q13416" s="136">
        <v>471.67200000000003</v>
      </c>
      <c r="R13416" s="136">
        <v>884.01900000000001</v>
      </c>
      <c r="S13416" s="136">
        <v>329.66899999999998</v>
      </c>
    </row>
    <row r="13417" spans="1:19" ht="11.25" thickBot="1" x14ac:dyDescent="0.2">
      <c r="A13417" s="112"/>
    </row>
    <row r="13418" spans="1:19" ht="11.25" thickBot="1" x14ac:dyDescent="0.2">
      <c r="A13418" s="138" t="s">
        <v>364</v>
      </c>
      <c r="B13418" s="112"/>
      <c r="C13418" s="136">
        <v>261.79599999999999</v>
      </c>
      <c r="D13418" s="136">
        <v>409.935</v>
      </c>
      <c r="E13418" s="140">
        <v>93.078000000000003</v>
      </c>
      <c r="F13418" s="140">
        <v>2819.114</v>
      </c>
      <c r="G13418" s="136">
        <v>2.6459999999999999</v>
      </c>
      <c r="H13418" s="136">
        <v>8.9629999999999992</v>
      </c>
      <c r="I13418" s="136">
        <v>1336.432</v>
      </c>
      <c r="J13418" s="141" t="s">
        <v>10783</v>
      </c>
      <c r="K13418" s="140">
        <v>989.02099999999996</v>
      </c>
      <c r="L13418" s="134" t="s">
        <v>10784</v>
      </c>
      <c r="M13418" s="136">
        <v>181.20599999999999</v>
      </c>
      <c r="N13418" s="136">
        <v>81.091999999999999</v>
      </c>
      <c r="O13418" s="136">
        <v>1.732</v>
      </c>
      <c r="P13418" s="136">
        <v>13</v>
      </c>
      <c r="Q13418" s="136">
        <v>20.817</v>
      </c>
      <c r="R13418" s="136">
        <v>17.777000000000001</v>
      </c>
      <c r="S13418" s="136">
        <v>14.571999999999999</v>
      </c>
    </row>
    <row r="13419" spans="1:19" ht="11.25" thickBot="1" x14ac:dyDescent="0.2">
      <c r="A13419" s="112"/>
    </row>
    <row r="13420" spans="1:19" ht="11.25" thickBot="1" x14ac:dyDescent="0.2">
      <c r="A13420" s="139" t="s">
        <v>366</v>
      </c>
      <c r="B13420" s="112"/>
      <c r="C13420" s="136">
        <v>0.34</v>
      </c>
      <c r="D13420" s="136">
        <v>0.78900000000000003</v>
      </c>
      <c r="E13420" s="140">
        <v>0.45100000000000001</v>
      </c>
      <c r="F13420" s="140">
        <v>0.33800000000000002</v>
      </c>
      <c r="G13420" s="136">
        <v>6.2990000000000004</v>
      </c>
      <c r="H13420" s="136">
        <v>17.690000000000001</v>
      </c>
      <c r="I13420" s="136">
        <v>0.42699999999999999</v>
      </c>
      <c r="J13420" s="141" t="s">
        <v>4230</v>
      </c>
      <c r="K13420" s="140">
        <v>0.61799999999999999</v>
      </c>
      <c r="L13420" s="134" t="s">
        <v>5428</v>
      </c>
      <c r="M13420" s="136">
        <v>3.0790000000000002</v>
      </c>
      <c r="N13420" s="136">
        <v>1.421</v>
      </c>
      <c r="O13420" s="136">
        <v>24.744</v>
      </c>
      <c r="P13420" s="136">
        <v>12.263999999999999</v>
      </c>
      <c r="Q13420" s="136">
        <v>4.4130000000000003</v>
      </c>
      <c r="R13420" s="136">
        <v>2.0110000000000001</v>
      </c>
      <c r="S13420" s="136">
        <v>4.42</v>
      </c>
    </row>
    <row r="13421" spans="1:19" ht="11.25" thickBot="1" x14ac:dyDescent="0.2">
      <c r="A13421" s="112"/>
    </row>
    <row r="13422" spans="1:19" ht="11.25" thickBot="1" x14ac:dyDescent="0.2">
      <c r="A13422" s="106" t="s">
        <v>357</v>
      </c>
      <c r="B13422" s="106" t="s">
        <v>358</v>
      </c>
      <c r="C13422" s="131" t="s">
        <v>34</v>
      </c>
      <c r="D13422" s="131" t="s">
        <v>35</v>
      </c>
      <c r="E13422" s="130" t="s">
        <v>36</v>
      </c>
      <c r="F13422" s="130" t="s">
        <v>37</v>
      </c>
      <c r="G13422" s="130" t="s">
        <v>38</v>
      </c>
      <c r="H13422" s="130" t="s">
        <v>39</v>
      </c>
      <c r="I13422" s="130" t="s">
        <v>40</v>
      </c>
      <c r="J13422" s="130" t="s">
        <v>41</v>
      </c>
      <c r="K13422" s="130" t="s">
        <v>42</v>
      </c>
      <c r="L13422" s="130" t="s">
        <v>43</v>
      </c>
      <c r="M13422" s="130" t="s">
        <v>44</v>
      </c>
      <c r="N13422" s="130" t="s">
        <v>45</v>
      </c>
      <c r="O13422" s="130" t="s">
        <v>46</v>
      </c>
      <c r="P13422" s="130" t="s">
        <v>47</v>
      </c>
      <c r="Q13422" s="130" t="s">
        <v>48</v>
      </c>
      <c r="R13422" s="130" t="s">
        <v>49</v>
      </c>
      <c r="S13422" s="130" t="s">
        <v>50</v>
      </c>
    </row>
    <row r="13423" spans="1:19" ht="11.25" thickBot="1" x14ac:dyDescent="0.2">
      <c r="A13423" s="107">
        <v>1</v>
      </c>
      <c r="B13423" s="132">
        <v>0.82982638888888882</v>
      </c>
      <c r="C13423" s="145">
        <v>360933.7</v>
      </c>
      <c r="D13423" s="134" t="s">
        <v>10785</v>
      </c>
      <c r="E13423" s="108">
        <v>2316.1289999999999</v>
      </c>
      <c r="F13423" s="108">
        <v>532.00699999999995</v>
      </c>
      <c r="G13423" s="108">
        <v>7</v>
      </c>
      <c r="H13423" s="108">
        <v>18265.003000000001</v>
      </c>
      <c r="I13423" s="108">
        <v>269710.62</v>
      </c>
      <c r="J13423" s="141" t="s">
        <v>10786</v>
      </c>
      <c r="K13423" s="108">
        <v>95893.184999999998</v>
      </c>
      <c r="L13423" s="108">
        <v>188175.02</v>
      </c>
      <c r="M13423" s="108">
        <v>28756.832999999999</v>
      </c>
      <c r="N13423" s="108">
        <v>19433.059000000001</v>
      </c>
      <c r="O13423" s="108">
        <v>3251.2539999999999</v>
      </c>
      <c r="P13423" s="108">
        <v>2365.134</v>
      </c>
      <c r="Q13423" s="108">
        <v>3525.2979999999998</v>
      </c>
      <c r="R13423" s="108">
        <v>2896.201</v>
      </c>
      <c r="S13423" s="108">
        <v>3632.317</v>
      </c>
    </row>
    <row r="13424" spans="1:19" ht="11.25" thickBot="1" x14ac:dyDescent="0.2">
      <c r="A13424" s="112"/>
    </row>
    <row r="13425" spans="1:19" ht="11.25" thickBot="1" x14ac:dyDescent="0.2">
      <c r="A13425" s="107">
        <v>2</v>
      </c>
      <c r="B13425" s="132">
        <v>0.83000000000000007</v>
      </c>
      <c r="C13425" s="145">
        <v>364386.03</v>
      </c>
      <c r="D13425" s="134" t="s">
        <v>10787</v>
      </c>
      <c r="E13425" s="108">
        <v>2440.143</v>
      </c>
      <c r="F13425" s="108">
        <v>533.00699999999995</v>
      </c>
      <c r="G13425" s="108">
        <v>6</v>
      </c>
      <c r="H13425" s="108">
        <v>18581.282999999999</v>
      </c>
      <c r="I13425" s="108">
        <v>271407.45</v>
      </c>
      <c r="J13425" s="108">
        <v>1687888.2</v>
      </c>
      <c r="K13425" s="108">
        <v>95812.816999999995</v>
      </c>
      <c r="L13425" s="108">
        <v>186679.65</v>
      </c>
      <c r="M13425" s="108">
        <v>28656.695</v>
      </c>
      <c r="N13425" s="108">
        <v>19607.222000000002</v>
      </c>
      <c r="O13425" s="108">
        <v>3219.2489999999998</v>
      </c>
      <c r="P13425" s="108">
        <v>2352.1329999999998</v>
      </c>
      <c r="Q13425" s="108">
        <v>3426.2820000000002</v>
      </c>
      <c r="R13425" s="108">
        <v>2905.203</v>
      </c>
      <c r="S13425" s="108">
        <v>3714.3310000000001</v>
      </c>
    </row>
    <row r="13426" spans="1:19" ht="11.25" thickBot="1" x14ac:dyDescent="0.2">
      <c r="A13426" s="112"/>
    </row>
    <row r="13427" spans="1:19" ht="11.25" thickBot="1" x14ac:dyDescent="0.2">
      <c r="A13427" s="107">
        <v>3</v>
      </c>
      <c r="B13427" s="132">
        <v>0.83018518518518514</v>
      </c>
      <c r="C13427" s="145">
        <v>365674.31</v>
      </c>
      <c r="D13427" s="134" t="s">
        <v>10788</v>
      </c>
      <c r="E13427" s="108">
        <v>2362.134</v>
      </c>
      <c r="F13427" s="108">
        <v>496.00599999999997</v>
      </c>
      <c r="G13427" s="108">
        <v>2</v>
      </c>
      <c r="H13427" s="108">
        <v>18267.005000000001</v>
      </c>
      <c r="I13427" s="108">
        <v>271515.84999999998</v>
      </c>
      <c r="J13427" s="141" t="s">
        <v>10789</v>
      </c>
      <c r="K13427" s="108">
        <v>97188.164999999994</v>
      </c>
      <c r="L13427" s="108">
        <v>187236.62</v>
      </c>
      <c r="M13427" s="108">
        <v>28822.923999999999</v>
      </c>
      <c r="N13427" s="108">
        <v>19408.036</v>
      </c>
      <c r="O13427" s="108">
        <v>3286.259</v>
      </c>
      <c r="P13427" s="108">
        <v>2317.1289999999999</v>
      </c>
      <c r="Q13427" s="108">
        <v>3429.2820000000002</v>
      </c>
      <c r="R13427" s="108">
        <v>2946.2080000000001</v>
      </c>
      <c r="S13427" s="108">
        <v>3693.3270000000002</v>
      </c>
    </row>
    <row r="13428" spans="1:19" ht="11.25" thickBot="1" x14ac:dyDescent="0.2">
      <c r="A13428" s="112"/>
    </row>
    <row r="13429" spans="1:19" ht="11.25" thickBot="1" x14ac:dyDescent="0.2">
      <c r="A13429" s="135" t="s">
        <v>362</v>
      </c>
      <c r="B13429" s="112"/>
      <c r="C13429" s="140">
        <v>363664.68</v>
      </c>
      <c r="D13429" s="134" t="s">
        <v>10790</v>
      </c>
      <c r="E13429" s="136">
        <v>2372.8020000000001</v>
      </c>
      <c r="F13429" s="136">
        <v>520.34</v>
      </c>
      <c r="G13429" s="136">
        <v>5</v>
      </c>
      <c r="H13429" s="136">
        <v>18371.097000000002</v>
      </c>
      <c r="I13429" s="136">
        <v>270877.96999999997</v>
      </c>
      <c r="J13429" s="141" t="s">
        <v>10791</v>
      </c>
      <c r="K13429" s="136">
        <v>96298.055999999997</v>
      </c>
      <c r="L13429" s="136">
        <v>187363.76</v>
      </c>
      <c r="M13429" s="136">
        <v>28745.484</v>
      </c>
      <c r="N13429" s="136">
        <v>19482.772000000001</v>
      </c>
      <c r="O13429" s="136">
        <v>3252.2539999999999</v>
      </c>
      <c r="P13429" s="136">
        <v>2344.799</v>
      </c>
      <c r="Q13429" s="136">
        <v>3460.2869999999998</v>
      </c>
      <c r="R13429" s="136">
        <v>2915.8710000000001</v>
      </c>
      <c r="S13429" s="136">
        <v>3679.9920000000002</v>
      </c>
    </row>
    <row r="13430" spans="1:19" ht="11.25" thickBot="1" x14ac:dyDescent="0.2">
      <c r="A13430" s="112"/>
    </row>
    <row r="13431" spans="1:19" ht="11.25" thickBot="1" x14ac:dyDescent="0.2">
      <c r="A13431" s="138" t="s">
        <v>364</v>
      </c>
      <c r="B13431" s="112"/>
      <c r="C13431" s="140">
        <v>2451.2399999999998</v>
      </c>
      <c r="D13431" s="134" t="s">
        <v>10792</v>
      </c>
      <c r="E13431" s="136">
        <v>62.692</v>
      </c>
      <c r="F13431" s="136">
        <v>21.08</v>
      </c>
      <c r="G13431" s="136">
        <v>2.6459999999999999</v>
      </c>
      <c r="H13431" s="136">
        <v>182.029</v>
      </c>
      <c r="I13431" s="136">
        <v>1012.405</v>
      </c>
      <c r="J13431" s="141" t="s">
        <v>10793</v>
      </c>
      <c r="K13431" s="136">
        <v>771.904</v>
      </c>
      <c r="L13431" s="136">
        <v>755.74599999999998</v>
      </c>
      <c r="M13431" s="136">
        <v>83.694000000000003</v>
      </c>
      <c r="N13431" s="136">
        <v>108.501</v>
      </c>
      <c r="O13431" s="136">
        <v>33.515999999999998</v>
      </c>
      <c r="P13431" s="136">
        <v>24.829000000000001</v>
      </c>
      <c r="Q13431" s="136">
        <v>56.320999999999998</v>
      </c>
      <c r="R13431" s="136">
        <v>26.655999999999999</v>
      </c>
      <c r="S13431" s="136">
        <v>42.601999999999997</v>
      </c>
    </row>
    <row r="13432" spans="1:19" ht="11.25" thickBot="1" x14ac:dyDescent="0.2">
      <c r="A13432" s="112"/>
    </row>
    <row r="13433" spans="1:19" ht="11.25" thickBot="1" x14ac:dyDescent="0.2">
      <c r="A13433" s="139" t="s">
        <v>366</v>
      </c>
      <c r="B13433" s="112"/>
      <c r="C13433" s="140">
        <v>0.67400000000000004</v>
      </c>
      <c r="D13433" s="134" t="s">
        <v>4480</v>
      </c>
      <c r="E13433" s="136">
        <v>2.6419999999999999</v>
      </c>
      <c r="F13433" s="136">
        <v>4.0510000000000002</v>
      </c>
      <c r="G13433" s="136">
        <v>52.914999999999999</v>
      </c>
      <c r="H13433" s="136">
        <v>0.99099999999999999</v>
      </c>
      <c r="I13433" s="136">
        <v>0.374</v>
      </c>
      <c r="J13433" s="141" t="s">
        <v>10794</v>
      </c>
      <c r="K13433" s="136">
        <v>0.80200000000000005</v>
      </c>
      <c r="L13433" s="136">
        <v>0.40300000000000002</v>
      </c>
      <c r="M13433" s="136">
        <v>0.29099999999999998</v>
      </c>
      <c r="N13433" s="136">
        <v>0.55700000000000005</v>
      </c>
      <c r="O13433" s="136">
        <v>1.0309999999999999</v>
      </c>
      <c r="P13433" s="136">
        <v>1.0589999999999999</v>
      </c>
      <c r="Q13433" s="136">
        <v>1.6279999999999999</v>
      </c>
      <c r="R13433" s="136">
        <v>0.91400000000000003</v>
      </c>
      <c r="S13433" s="136">
        <v>1.1579999999999999</v>
      </c>
    </row>
    <row r="13434" spans="1:19" ht="11.25" thickBot="1" x14ac:dyDescent="0.2">
      <c r="A13434" s="112"/>
    </row>
    <row r="13435" spans="1:19" ht="11.25" thickBot="1" x14ac:dyDescent="0.2">
      <c r="A13435" s="106" t="s">
        <v>357</v>
      </c>
      <c r="B13435" s="106" t="s">
        <v>358</v>
      </c>
      <c r="C13435" s="130" t="s">
        <v>51</v>
      </c>
      <c r="D13435" s="130" t="s">
        <v>52</v>
      </c>
      <c r="E13435" s="130" t="s">
        <v>53</v>
      </c>
      <c r="F13435" s="130" t="s">
        <v>54</v>
      </c>
      <c r="G13435" s="130" t="s">
        <v>55</v>
      </c>
      <c r="H13435" s="130" t="s">
        <v>56</v>
      </c>
      <c r="I13435" s="130" t="s">
        <v>57</v>
      </c>
      <c r="J13435" s="130" t="s">
        <v>58</v>
      </c>
      <c r="K13435" s="130" t="s">
        <v>59</v>
      </c>
      <c r="L13435" s="130" t="s">
        <v>60</v>
      </c>
      <c r="M13435" s="130" t="s">
        <v>61</v>
      </c>
      <c r="N13435" s="130" t="s">
        <v>62</v>
      </c>
      <c r="O13435" s="130" t="s">
        <v>63</v>
      </c>
      <c r="P13435" s="130" t="s">
        <v>64</v>
      </c>
      <c r="Q13435" s="131" t="s">
        <v>65</v>
      </c>
      <c r="R13435" s="131" t="s">
        <v>66</v>
      </c>
      <c r="S13435" s="130" t="s">
        <v>67</v>
      </c>
    </row>
    <row r="13436" spans="1:19" ht="11.25" thickBot="1" x14ac:dyDescent="0.2">
      <c r="A13436" s="107">
        <v>1</v>
      </c>
      <c r="B13436" s="132">
        <v>0.82982638888888882</v>
      </c>
      <c r="C13436" s="108">
        <v>2714.1770000000001</v>
      </c>
      <c r="D13436" s="108">
        <v>2567.1579999999999</v>
      </c>
      <c r="E13436" s="108">
        <v>1016.025</v>
      </c>
      <c r="F13436" s="108">
        <v>1483.0530000000001</v>
      </c>
      <c r="G13436" s="108">
        <v>914.02</v>
      </c>
      <c r="H13436" s="108">
        <v>1043.0260000000001</v>
      </c>
      <c r="I13436" s="108">
        <v>2273.1239999999998</v>
      </c>
      <c r="J13436" s="108">
        <v>2664.17</v>
      </c>
      <c r="K13436" s="108">
        <v>4025.3890000000001</v>
      </c>
      <c r="L13436" s="108">
        <v>12</v>
      </c>
      <c r="M13436" s="108">
        <v>4</v>
      </c>
      <c r="N13436" s="108">
        <v>579.00800000000004</v>
      </c>
      <c r="O13436" s="108">
        <v>916.02</v>
      </c>
      <c r="P13436" s="108">
        <v>204251.36</v>
      </c>
      <c r="Q13436" s="145">
        <v>1662446.6</v>
      </c>
      <c r="R13436" s="134" t="s">
        <v>10795</v>
      </c>
      <c r="S13436" s="108">
        <v>36463.883000000002</v>
      </c>
    </row>
    <row r="13437" spans="1:19" ht="11.25" thickBot="1" x14ac:dyDescent="0.2">
      <c r="A13437" s="112"/>
    </row>
    <row r="13438" spans="1:19" ht="11.25" thickBot="1" x14ac:dyDescent="0.2">
      <c r="A13438" s="107">
        <v>2</v>
      </c>
      <c r="B13438" s="132">
        <v>0.83000000000000007</v>
      </c>
      <c r="C13438" s="108">
        <v>2749.181</v>
      </c>
      <c r="D13438" s="108">
        <v>2514.152</v>
      </c>
      <c r="E13438" s="108">
        <v>1049.0260000000001</v>
      </c>
      <c r="F13438" s="108">
        <v>1428.049</v>
      </c>
      <c r="G13438" s="108">
        <v>913.02</v>
      </c>
      <c r="H13438" s="108">
        <v>1060.027</v>
      </c>
      <c r="I13438" s="108">
        <v>2786.1860000000001</v>
      </c>
      <c r="J13438" s="108">
        <v>2649.1680000000001</v>
      </c>
      <c r="K13438" s="108">
        <v>3922.3690000000001</v>
      </c>
      <c r="L13438" s="108">
        <v>8</v>
      </c>
      <c r="M13438" s="108">
        <v>8</v>
      </c>
      <c r="N13438" s="108">
        <v>625.00900000000001</v>
      </c>
      <c r="O13438" s="108">
        <v>960.02200000000005</v>
      </c>
      <c r="P13438" s="108">
        <v>205951.98</v>
      </c>
      <c r="Q13438" s="145">
        <v>1698694.8</v>
      </c>
      <c r="R13438" s="134" t="s">
        <v>10796</v>
      </c>
      <c r="S13438" s="108">
        <v>36831.529000000002</v>
      </c>
    </row>
    <row r="13439" spans="1:19" ht="11.25" thickBot="1" x14ac:dyDescent="0.2">
      <c r="A13439" s="112"/>
    </row>
    <row r="13440" spans="1:19" ht="11.25" thickBot="1" x14ac:dyDescent="0.2">
      <c r="A13440" s="107">
        <v>3</v>
      </c>
      <c r="B13440" s="132">
        <v>0.83018518518518514</v>
      </c>
      <c r="C13440" s="108">
        <v>2736.18</v>
      </c>
      <c r="D13440" s="108">
        <v>2511.1509999999998</v>
      </c>
      <c r="E13440" s="108">
        <v>1048.0260000000001</v>
      </c>
      <c r="F13440" s="108">
        <v>1443.05</v>
      </c>
      <c r="G13440" s="108">
        <v>947.02200000000005</v>
      </c>
      <c r="H13440" s="108">
        <v>1021.025</v>
      </c>
      <c r="I13440" s="108">
        <v>2123.1080000000002</v>
      </c>
      <c r="J13440" s="108">
        <v>2654.1689999999999</v>
      </c>
      <c r="K13440" s="108">
        <v>3891.3629999999998</v>
      </c>
      <c r="L13440" s="108">
        <v>12</v>
      </c>
      <c r="M13440" s="108">
        <v>15</v>
      </c>
      <c r="N13440" s="108">
        <v>574.00800000000004</v>
      </c>
      <c r="O13440" s="108">
        <v>1004.024</v>
      </c>
      <c r="P13440" s="108">
        <v>203214.29</v>
      </c>
      <c r="Q13440" s="145">
        <v>1704687.8</v>
      </c>
      <c r="R13440" s="134" t="s">
        <v>10797</v>
      </c>
      <c r="S13440" s="108">
        <v>36886.625999999997</v>
      </c>
    </row>
    <row r="13441" spans="1:19" ht="11.25" thickBot="1" x14ac:dyDescent="0.2">
      <c r="A13441" s="112"/>
    </row>
    <row r="13442" spans="1:19" ht="11.25" thickBot="1" x14ac:dyDescent="0.2">
      <c r="A13442" s="135" t="s">
        <v>362</v>
      </c>
      <c r="B13442" s="112"/>
      <c r="C13442" s="136">
        <v>2733.1790000000001</v>
      </c>
      <c r="D13442" s="136">
        <v>2530.8200000000002</v>
      </c>
      <c r="E13442" s="136">
        <v>1037.693</v>
      </c>
      <c r="F13442" s="136">
        <v>1451.384</v>
      </c>
      <c r="G13442" s="136">
        <v>924.68700000000001</v>
      </c>
      <c r="H13442" s="136">
        <v>1041.3589999999999</v>
      </c>
      <c r="I13442" s="136">
        <v>2394.14</v>
      </c>
      <c r="J13442" s="136">
        <v>2655.8359999999998</v>
      </c>
      <c r="K13442" s="136">
        <v>3946.3739999999998</v>
      </c>
      <c r="L13442" s="136">
        <v>10.667</v>
      </c>
      <c r="M13442" s="136">
        <v>9</v>
      </c>
      <c r="N13442" s="136">
        <v>592.67499999999995</v>
      </c>
      <c r="O13442" s="136">
        <v>960.02200000000005</v>
      </c>
      <c r="P13442" s="136">
        <v>204472.55</v>
      </c>
      <c r="Q13442" s="140">
        <v>1688609.7</v>
      </c>
      <c r="R13442" s="134" t="s">
        <v>10798</v>
      </c>
      <c r="S13442" s="136">
        <v>36727.345999999998</v>
      </c>
    </row>
    <row r="13443" spans="1:19" ht="11.25" thickBot="1" x14ac:dyDescent="0.2">
      <c r="A13443" s="112"/>
    </row>
    <row r="13444" spans="1:19" ht="11.25" thickBot="1" x14ac:dyDescent="0.2">
      <c r="A13444" s="138" t="s">
        <v>364</v>
      </c>
      <c r="B13444" s="112"/>
      <c r="C13444" s="136">
        <v>17.693999999999999</v>
      </c>
      <c r="D13444" s="136">
        <v>31.504999999999999</v>
      </c>
      <c r="E13444" s="136">
        <v>18.771000000000001</v>
      </c>
      <c r="F13444" s="136">
        <v>28.433</v>
      </c>
      <c r="G13444" s="136">
        <v>19.349</v>
      </c>
      <c r="H13444" s="136">
        <v>19.553999999999998</v>
      </c>
      <c r="I13444" s="136">
        <v>347.709</v>
      </c>
      <c r="J13444" s="136">
        <v>7.6390000000000002</v>
      </c>
      <c r="K13444" s="136">
        <v>70.162999999999997</v>
      </c>
      <c r="L13444" s="136">
        <v>2.3090000000000002</v>
      </c>
      <c r="M13444" s="136">
        <v>5.5679999999999996</v>
      </c>
      <c r="N13444" s="136">
        <v>28.114000000000001</v>
      </c>
      <c r="O13444" s="136">
        <v>44.002000000000002</v>
      </c>
      <c r="P13444" s="136">
        <v>1382.181</v>
      </c>
      <c r="Q13444" s="140">
        <v>22855.248</v>
      </c>
      <c r="R13444" s="134" t="s">
        <v>10799</v>
      </c>
      <c r="S13444" s="136">
        <v>229.82300000000001</v>
      </c>
    </row>
    <row r="13445" spans="1:19" ht="11.25" thickBot="1" x14ac:dyDescent="0.2">
      <c r="A13445" s="112"/>
    </row>
    <row r="13446" spans="1:19" ht="11.25" thickBot="1" x14ac:dyDescent="0.2">
      <c r="A13446" s="139" t="s">
        <v>366</v>
      </c>
      <c r="B13446" s="112"/>
      <c r="C13446" s="136">
        <v>0.64700000000000002</v>
      </c>
      <c r="D13446" s="136">
        <v>1.2450000000000001</v>
      </c>
      <c r="E13446" s="136">
        <v>1.8089999999999999</v>
      </c>
      <c r="F13446" s="136">
        <v>1.9590000000000001</v>
      </c>
      <c r="G13446" s="136">
        <v>2.0920000000000001</v>
      </c>
      <c r="H13446" s="136">
        <v>1.8779999999999999</v>
      </c>
      <c r="I13446" s="136">
        <v>14.523</v>
      </c>
      <c r="J13446" s="136">
        <v>0.28799999999999998</v>
      </c>
      <c r="K13446" s="136">
        <v>1.778</v>
      </c>
      <c r="L13446" s="136">
        <v>21.651</v>
      </c>
      <c r="M13446" s="136">
        <v>61.863999999999997</v>
      </c>
      <c r="N13446" s="136">
        <v>4.7439999999999998</v>
      </c>
      <c r="O13446" s="136">
        <v>4.5830000000000002</v>
      </c>
      <c r="P13446" s="136">
        <v>0.67600000000000005</v>
      </c>
      <c r="Q13446" s="140">
        <v>1.353</v>
      </c>
      <c r="R13446" s="134" t="s">
        <v>3687</v>
      </c>
      <c r="S13446" s="136">
        <v>0.626</v>
      </c>
    </row>
    <row r="13447" spans="1:19" ht="11.25" thickBot="1" x14ac:dyDescent="0.2">
      <c r="A13447" s="112"/>
    </row>
    <row r="13448" spans="1:19" ht="11.25" thickBot="1" x14ac:dyDescent="0.2">
      <c r="A13448" s="106" t="s">
        <v>357</v>
      </c>
      <c r="B13448" s="106" t="s">
        <v>358</v>
      </c>
      <c r="C13448" s="130" t="s">
        <v>68</v>
      </c>
    </row>
    <row r="13449" spans="1:19" ht="11.25" thickBot="1" x14ac:dyDescent="0.2">
      <c r="A13449" s="107">
        <v>1</v>
      </c>
      <c r="B13449" s="132">
        <v>0.82982638888888882</v>
      </c>
      <c r="C13449" s="108">
        <v>5346.6859999999997</v>
      </c>
    </row>
    <row r="13450" spans="1:19" ht="11.25" thickBot="1" x14ac:dyDescent="0.2">
      <c r="A13450" s="112"/>
    </row>
    <row r="13451" spans="1:19" ht="11.25" thickBot="1" x14ac:dyDescent="0.2">
      <c r="A13451" s="107">
        <v>2</v>
      </c>
      <c r="B13451" s="132">
        <v>0.83000000000000007</v>
      </c>
      <c r="C13451" s="108">
        <v>5329.6819999999998</v>
      </c>
    </row>
    <row r="13452" spans="1:19" ht="11.25" thickBot="1" x14ac:dyDescent="0.2">
      <c r="A13452" s="112"/>
    </row>
    <row r="13453" spans="1:19" ht="11.25" thickBot="1" x14ac:dyDescent="0.2">
      <c r="A13453" s="107">
        <v>3</v>
      </c>
      <c r="B13453" s="132">
        <v>0.83018518518518514</v>
      </c>
      <c r="C13453" s="108">
        <v>5137.6329999999998</v>
      </c>
    </row>
    <row r="13454" spans="1:19" ht="11.25" thickBot="1" x14ac:dyDescent="0.2">
      <c r="A13454" s="112"/>
    </row>
    <row r="13455" spans="1:19" ht="11.25" thickBot="1" x14ac:dyDescent="0.2">
      <c r="A13455" s="135" t="s">
        <v>362</v>
      </c>
      <c r="B13455" s="112"/>
      <c r="C13455" s="136">
        <v>5271.3339999999998</v>
      </c>
    </row>
    <row r="13456" spans="1:19" ht="11.25" thickBot="1" x14ac:dyDescent="0.2">
      <c r="A13456" s="112"/>
    </row>
    <row r="13457" spans="1:19" ht="11.25" thickBot="1" x14ac:dyDescent="0.2">
      <c r="A13457" s="138" t="s">
        <v>364</v>
      </c>
      <c r="B13457" s="112"/>
      <c r="C13457" s="136">
        <v>116.1</v>
      </c>
    </row>
    <row r="13458" spans="1:19" ht="11.25" thickBot="1" x14ac:dyDescent="0.2">
      <c r="A13458" s="112"/>
    </row>
    <row r="13459" spans="1:19" ht="11.25" thickBot="1" x14ac:dyDescent="0.2">
      <c r="A13459" s="139" t="s">
        <v>366</v>
      </c>
      <c r="B13459" s="112"/>
      <c r="C13459" s="136">
        <v>2.202</v>
      </c>
    </row>
    <row r="13460" spans="1:19" ht="10.5" x14ac:dyDescent="0.15">
      <c r="A13460" s="112"/>
    </row>
    <row r="13461" spans="1:19" x14ac:dyDescent="0.15">
      <c r="A13461" s="129"/>
      <c r="B13461" s="86" t="s">
        <v>5443</v>
      </c>
    </row>
    <row r="13462" spans="1:19" ht="9.75" thickBot="1" x14ac:dyDescent="0.2">
      <c r="A13462" s="81" t="s">
        <v>5871</v>
      </c>
    </row>
    <row r="13463" spans="1:19" ht="11.25" thickBot="1" x14ac:dyDescent="0.2">
      <c r="A13463" s="106" t="s">
        <v>357</v>
      </c>
      <c r="B13463" s="106" t="s">
        <v>358</v>
      </c>
      <c r="C13463" s="130" t="s">
        <v>0</v>
      </c>
      <c r="D13463" s="130" t="s">
        <v>1</v>
      </c>
      <c r="E13463" s="130" t="s">
        <v>2</v>
      </c>
      <c r="F13463" s="130" t="s">
        <v>3</v>
      </c>
      <c r="G13463" s="130" t="s">
        <v>4</v>
      </c>
      <c r="H13463" s="130" t="s">
        <v>5</v>
      </c>
      <c r="I13463" s="131" t="s">
        <v>6</v>
      </c>
      <c r="J13463" s="131" t="s">
        <v>7</v>
      </c>
      <c r="K13463" s="130" t="s">
        <v>8</v>
      </c>
      <c r="L13463" s="130" t="s">
        <v>9</v>
      </c>
      <c r="M13463" s="130" t="s">
        <v>10</v>
      </c>
      <c r="N13463" s="130" t="s">
        <v>11</v>
      </c>
      <c r="O13463" s="130" t="s">
        <v>12</v>
      </c>
      <c r="P13463" s="130" t="s">
        <v>13</v>
      </c>
      <c r="Q13463" s="130" t="s">
        <v>14</v>
      </c>
      <c r="R13463" s="130" t="s">
        <v>15</v>
      </c>
      <c r="S13463" s="130" t="s">
        <v>16</v>
      </c>
    </row>
    <row r="13464" spans="1:19" ht="11.25" thickBot="1" x14ac:dyDescent="0.2">
      <c r="A13464" s="107">
        <v>1</v>
      </c>
      <c r="B13464" s="132">
        <v>0.83497685185185189</v>
      </c>
      <c r="C13464" s="141" t="s">
        <v>10800</v>
      </c>
      <c r="D13464" s="141" t="s">
        <v>10801</v>
      </c>
      <c r="E13464" s="141" t="s">
        <v>10802</v>
      </c>
      <c r="F13464" s="141" t="s">
        <v>10803</v>
      </c>
      <c r="G13464" s="141" t="s">
        <v>10804</v>
      </c>
      <c r="H13464" s="141" t="s">
        <v>10805</v>
      </c>
      <c r="I13464" s="145">
        <v>17419.278999999999</v>
      </c>
      <c r="J13464" s="134" t="s">
        <v>10806</v>
      </c>
      <c r="K13464" s="141" t="s">
        <v>10807</v>
      </c>
      <c r="L13464" s="108">
        <v>195.001</v>
      </c>
      <c r="M13464" s="108">
        <v>18112.87</v>
      </c>
      <c r="N13464" s="108">
        <v>50134.25</v>
      </c>
      <c r="O13464" s="141" t="s">
        <v>10808</v>
      </c>
      <c r="P13464" s="108">
        <v>236431.02</v>
      </c>
      <c r="Q13464" s="108">
        <v>6874.134</v>
      </c>
      <c r="R13464" s="108">
        <v>13200.181</v>
      </c>
      <c r="S13464" s="108">
        <v>244508.45</v>
      </c>
    </row>
    <row r="13465" spans="1:19" ht="11.25" thickBot="1" x14ac:dyDescent="0.2">
      <c r="A13465" s="112"/>
    </row>
    <row r="13466" spans="1:19" ht="11.25" thickBot="1" x14ac:dyDescent="0.2">
      <c r="A13466" s="107">
        <v>2</v>
      </c>
      <c r="B13466" s="132">
        <v>0.83515046296296302</v>
      </c>
      <c r="C13466" s="141" t="s">
        <v>10809</v>
      </c>
      <c r="D13466" s="141" t="s">
        <v>10810</v>
      </c>
      <c r="E13466" s="141" t="s">
        <v>10811</v>
      </c>
      <c r="F13466" s="141" t="s">
        <v>10812</v>
      </c>
      <c r="G13466" s="141" t="s">
        <v>10813</v>
      </c>
      <c r="H13466" s="141" t="s">
        <v>10814</v>
      </c>
      <c r="I13466" s="145">
        <v>17495.343000000001</v>
      </c>
      <c r="J13466" s="134" t="s">
        <v>10815</v>
      </c>
      <c r="K13466" s="141" t="s">
        <v>10816</v>
      </c>
      <c r="L13466" s="108">
        <v>185.001</v>
      </c>
      <c r="M13466" s="108">
        <v>18557.260999999999</v>
      </c>
      <c r="N13466" s="108">
        <v>49885.654000000002</v>
      </c>
      <c r="O13466" s="141" t="s">
        <v>10817</v>
      </c>
      <c r="P13466" s="108">
        <v>239848.76</v>
      </c>
      <c r="Q13466" s="108">
        <v>6405.9849999999997</v>
      </c>
      <c r="R13466" s="108">
        <v>13014.064</v>
      </c>
      <c r="S13466" s="108">
        <v>244968.82</v>
      </c>
    </row>
    <row r="13467" spans="1:19" ht="11.25" thickBot="1" x14ac:dyDescent="0.2">
      <c r="A13467" s="112"/>
    </row>
    <row r="13468" spans="1:19" ht="11.25" thickBot="1" x14ac:dyDescent="0.2">
      <c r="A13468" s="107">
        <v>3</v>
      </c>
      <c r="B13468" s="132">
        <v>0.8353356481481482</v>
      </c>
      <c r="C13468" s="141" t="s">
        <v>10818</v>
      </c>
      <c r="D13468" s="141" t="s">
        <v>10819</v>
      </c>
      <c r="E13468" s="141" t="s">
        <v>10820</v>
      </c>
      <c r="F13468" s="141" t="s">
        <v>10821</v>
      </c>
      <c r="G13468" s="141" t="s">
        <v>10822</v>
      </c>
      <c r="H13468" s="141" t="s">
        <v>10823</v>
      </c>
      <c r="I13468" s="145">
        <v>17729.541000000001</v>
      </c>
      <c r="J13468" s="134" t="s">
        <v>10824</v>
      </c>
      <c r="K13468" s="141" t="s">
        <v>10825</v>
      </c>
      <c r="L13468" s="108">
        <v>189.001</v>
      </c>
      <c r="M13468" s="108">
        <v>19014.672999999999</v>
      </c>
      <c r="N13468" s="108">
        <v>49604.985000000001</v>
      </c>
      <c r="O13468" s="141" t="s">
        <v>10826</v>
      </c>
      <c r="P13468" s="108">
        <v>241793.04</v>
      </c>
      <c r="Q13468" s="108">
        <v>6586.0410000000002</v>
      </c>
      <c r="R13468" s="108">
        <v>13159.155000000001</v>
      </c>
      <c r="S13468" s="108">
        <v>245913.85</v>
      </c>
    </row>
    <row r="13469" spans="1:19" ht="11.25" thickBot="1" x14ac:dyDescent="0.2">
      <c r="A13469" s="112"/>
    </row>
    <row r="13470" spans="1:19" ht="11.25" thickBot="1" x14ac:dyDescent="0.2">
      <c r="A13470" s="135" t="s">
        <v>362</v>
      </c>
      <c r="B13470" s="112"/>
      <c r="C13470" s="141" t="s">
        <v>10827</v>
      </c>
      <c r="D13470" s="141" t="s">
        <v>10828</v>
      </c>
      <c r="E13470" s="141" t="s">
        <v>10829</v>
      </c>
      <c r="F13470" s="141" t="s">
        <v>10830</v>
      </c>
      <c r="G13470" s="141" t="s">
        <v>10831</v>
      </c>
      <c r="H13470" s="141" t="s">
        <v>10832</v>
      </c>
      <c r="I13470" s="140">
        <v>17548.054</v>
      </c>
      <c r="J13470" s="134" t="s">
        <v>10833</v>
      </c>
      <c r="K13470" s="141" t="s">
        <v>10834</v>
      </c>
      <c r="L13470" s="136">
        <v>189.66800000000001</v>
      </c>
      <c r="M13470" s="136">
        <v>18561.601999999999</v>
      </c>
      <c r="N13470" s="136">
        <v>49874.963000000003</v>
      </c>
      <c r="O13470" s="141" t="s">
        <v>10835</v>
      </c>
      <c r="P13470" s="136">
        <v>239357.61</v>
      </c>
      <c r="Q13470" s="136">
        <v>6622.0529999999999</v>
      </c>
      <c r="R13470" s="136">
        <v>13124.466</v>
      </c>
      <c r="S13470" s="136">
        <v>245130.37</v>
      </c>
    </row>
    <row r="13471" spans="1:19" ht="11.25" thickBot="1" x14ac:dyDescent="0.2">
      <c r="A13471" s="112"/>
    </row>
    <row r="13472" spans="1:19" ht="11.25" thickBot="1" x14ac:dyDescent="0.2">
      <c r="A13472" s="138" t="s">
        <v>364</v>
      </c>
      <c r="B13472" s="112"/>
      <c r="C13472" s="141" t="s">
        <v>10836</v>
      </c>
      <c r="D13472" s="141" t="s">
        <v>10837</v>
      </c>
      <c r="E13472" s="141" t="s">
        <v>10838</v>
      </c>
      <c r="F13472" s="141" t="s">
        <v>10839</v>
      </c>
      <c r="G13472" s="141" t="s">
        <v>10840</v>
      </c>
      <c r="H13472" s="141" t="s">
        <v>10841</v>
      </c>
      <c r="I13472" s="140">
        <v>161.708</v>
      </c>
      <c r="J13472" s="134" t="s">
        <v>10842</v>
      </c>
      <c r="K13472" s="141" t="s">
        <v>10843</v>
      </c>
      <c r="L13472" s="136">
        <v>5.0330000000000004</v>
      </c>
      <c r="M13472" s="136">
        <v>450.91699999999997</v>
      </c>
      <c r="N13472" s="136">
        <v>264.79399999999998</v>
      </c>
      <c r="O13472" s="141" t="s">
        <v>10844</v>
      </c>
      <c r="P13472" s="136">
        <v>2714.54</v>
      </c>
      <c r="Q13472" s="136">
        <v>236.143</v>
      </c>
      <c r="R13472" s="136">
        <v>97.787000000000006</v>
      </c>
      <c r="S13472" s="136">
        <v>716.49199999999996</v>
      </c>
    </row>
    <row r="13473" spans="1:19" ht="11.25" thickBot="1" x14ac:dyDescent="0.2">
      <c r="A13473" s="112"/>
    </row>
    <row r="13474" spans="1:19" ht="11.25" thickBot="1" x14ac:dyDescent="0.2">
      <c r="A13474" s="139" t="s">
        <v>366</v>
      </c>
      <c r="B13474" s="112"/>
      <c r="C13474" s="141" t="s">
        <v>5095</v>
      </c>
      <c r="D13474" s="141" t="s">
        <v>1430</v>
      </c>
      <c r="E13474" s="141" t="s">
        <v>10845</v>
      </c>
      <c r="F13474" s="141" t="s">
        <v>3653</v>
      </c>
      <c r="G13474" s="141" t="s">
        <v>10846</v>
      </c>
      <c r="H13474" s="141" t="s">
        <v>10847</v>
      </c>
      <c r="I13474" s="140">
        <v>0.92200000000000004</v>
      </c>
      <c r="J13474" s="134" t="s">
        <v>5483</v>
      </c>
      <c r="K13474" s="141" t="s">
        <v>10848</v>
      </c>
      <c r="L13474" s="136">
        <v>2.6539999999999999</v>
      </c>
      <c r="M13474" s="136">
        <v>2.4289999999999998</v>
      </c>
      <c r="N13474" s="136">
        <v>0.53100000000000003</v>
      </c>
      <c r="O13474" s="141" t="s">
        <v>2281</v>
      </c>
      <c r="P13474" s="136">
        <v>1.1339999999999999</v>
      </c>
      <c r="Q13474" s="136">
        <v>3.5659999999999998</v>
      </c>
      <c r="R13474" s="136">
        <v>0.745</v>
      </c>
      <c r="S13474" s="136">
        <v>0.29199999999999998</v>
      </c>
    </row>
    <row r="13475" spans="1:19" ht="11.25" thickBot="1" x14ac:dyDescent="0.2">
      <c r="A13475" s="112"/>
    </row>
    <row r="13476" spans="1:19" ht="11.25" thickBot="1" x14ac:dyDescent="0.2">
      <c r="A13476" s="106" t="s">
        <v>357</v>
      </c>
      <c r="B13476" s="106" t="s">
        <v>358</v>
      </c>
      <c r="C13476" s="130" t="s">
        <v>17</v>
      </c>
      <c r="D13476" s="130" t="s">
        <v>18</v>
      </c>
      <c r="E13476" s="131" t="s">
        <v>19</v>
      </c>
      <c r="F13476" s="131" t="s">
        <v>20</v>
      </c>
      <c r="G13476" s="130" t="s">
        <v>21</v>
      </c>
      <c r="H13476" s="130" t="s">
        <v>22</v>
      </c>
      <c r="I13476" s="130" t="s">
        <v>23</v>
      </c>
      <c r="J13476" s="130" t="s">
        <v>24</v>
      </c>
      <c r="K13476" s="131" t="s">
        <v>25</v>
      </c>
      <c r="L13476" s="131" t="s">
        <v>26</v>
      </c>
      <c r="M13476" s="130" t="s">
        <v>27</v>
      </c>
      <c r="N13476" s="130" t="s">
        <v>28</v>
      </c>
      <c r="O13476" s="130" t="s">
        <v>29</v>
      </c>
      <c r="P13476" s="130" t="s">
        <v>30</v>
      </c>
      <c r="Q13476" s="130" t="s">
        <v>31</v>
      </c>
      <c r="R13476" s="130" t="s">
        <v>32</v>
      </c>
      <c r="S13476" s="130" t="s">
        <v>33</v>
      </c>
    </row>
    <row r="13477" spans="1:19" ht="11.25" thickBot="1" x14ac:dyDescent="0.2">
      <c r="A13477" s="107">
        <v>1</v>
      </c>
      <c r="B13477" s="132">
        <v>0.83497685185185189</v>
      </c>
      <c r="C13477" s="108">
        <v>84275.111000000004</v>
      </c>
      <c r="D13477" s="108">
        <v>31606.957999999999</v>
      </c>
      <c r="E13477" s="145">
        <v>20521.101999999999</v>
      </c>
      <c r="F13477" s="145">
        <v>843371.96</v>
      </c>
      <c r="G13477" s="108">
        <v>14</v>
      </c>
      <c r="H13477" s="108">
        <v>44</v>
      </c>
      <c r="I13477" s="108">
        <v>316893.93</v>
      </c>
      <c r="J13477" s="141" t="s">
        <v>10849</v>
      </c>
      <c r="K13477" s="145">
        <v>159776.34</v>
      </c>
      <c r="L13477" s="134" t="s">
        <v>10850</v>
      </c>
      <c r="M13477" s="108">
        <v>951.02200000000005</v>
      </c>
      <c r="N13477" s="108">
        <v>6894.1409999999996</v>
      </c>
      <c r="O13477" s="108">
        <v>6</v>
      </c>
      <c r="P13477" s="108">
        <v>113</v>
      </c>
      <c r="Q13477" s="108">
        <v>588.00800000000004</v>
      </c>
      <c r="R13477" s="108">
        <v>308.00200000000001</v>
      </c>
      <c r="S13477" s="108">
        <v>391.00400000000002</v>
      </c>
    </row>
    <row r="13478" spans="1:19" ht="11.25" thickBot="1" x14ac:dyDescent="0.2">
      <c r="A13478" s="112"/>
    </row>
    <row r="13479" spans="1:19" ht="11.25" thickBot="1" x14ac:dyDescent="0.2">
      <c r="A13479" s="107">
        <v>2</v>
      </c>
      <c r="B13479" s="132">
        <v>0.83515046296296302</v>
      </c>
      <c r="C13479" s="108">
        <v>84397.604999999996</v>
      </c>
      <c r="D13479" s="108">
        <v>30665.552</v>
      </c>
      <c r="E13479" s="145">
        <v>20786.365000000002</v>
      </c>
      <c r="F13479" s="145">
        <v>840366.07999999996</v>
      </c>
      <c r="G13479" s="108">
        <v>20</v>
      </c>
      <c r="H13479" s="108">
        <v>45</v>
      </c>
      <c r="I13479" s="108">
        <v>316476.65999999997</v>
      </c>
      <c r="J13479" s="141" t="s">
        <v>10851</v>
      </c>
      <c r="K13479" s="145">
        <v>160933.20000000001</v>
      </c>
      <c r="L13479" s="134" t="s">
        <v>10852</v>
      </c>
      <c r="M13479" s="108">
        <v>921.02</v>
      </c>
      <c r="N13479" s="108">
        <v>6731.0870000000004</v>
      </c>
      <c r="O13479" s="108">
        <v>7</v>
      </c>
      <c r="P13479" s="108">
        <v>136</v>
      </c>
      <c r="Q13479" s="108">
        <v>572.00800000000004</v>
      </c>
      <c r="R13479" s="108">
        <v>342.00299999999999</v>
      </c>
      <c r="S13479" s="108">
        <v>398.00400000000002</v>
      </c>
    </row>
    <row r="13480" spans="1:19" ht="11.25" thickBot="1" x14ac:dyDescent="0.2">
      <c r="A13480" s="112"/>
    </row>
    <row r="13481" spans="1:19" ht="11.25" thickBot="1" x14ac:dyDescent="0.2">
      <c r="A13481" s="107">
        <v>3</v>
      </c>
      <c r="B13481" s="132">
        <v>0.8353356481481482</v>
      </c>
      <c r="C13481" s="108">
        <v>84536.164999999994</v>
      </c>
      <c r="D13481" s="108">
        <v>31220.376</v>
      </c>
      <c r="E13481" s="145">
        <v>20923.502</v>
      </c>
      <c r="F13481" s="145">
        <v>841608.76</v>
      </c>
      <c r="G13481" s="108">
        <v>16</v>
      </c>
      <c r="H13481" s="108">
        <v>46</v>
      </c>
      <c r="I13481" s="108">
        <v>317723.42</v>
      </c>
      <c r="J13481" s="141" t="s">
        <v>10853</v>
      </c>
      <c r="K13481" s="145">
        <v>162661.54</v>
      </c>
      <c r="L13481" s="134" t="s">
        <v>10854</v>
      </c>
      <c r="M13481" s="108">
        <v>952.02200000000005</v>
      </c>
      <c r="N13481" s="108">
        <v>6673.0690000000004</v>
      </c>
      <c r="O13481" s="108">
        <v>3</v>
      </c>
      <c r="P13481" s="108">
        <v>107</v>
      </c>
      <c r="Q13481" s="108">
        <v>535.00699999999995</v>
      </c>
      <c r="R13481" s="108">
        <v>336.00299999999999</v>
      </c>
      <c r="S13481" s="108">
        <v>362.00299999999999</v>
      </c>
    </row>
    <row r="13482" spans="1:19" ht="11.25" thickBot="1" x14ac:dyDescent="0.2">
      <c r="A13482" s="112"/>
    </row>
    <row r="13483" spans="1:19" ht="11.25" thickBot="1" x14ac:dyDescent="0.2">
      <c r="A13483" s="135" t="s">
        <v>362</v>
      </c>
      <c r="B13483" s="112"/>
      <c r="C13483" s="136">
        <v>84402.960999999996</v>
      </c>
      <c r="D13483" s="136">
        <v>31164.294999999998</v>
      </c>
      <c r="E13483" s="140">
        <v>20743.655999999999</v>
      </c>
      <c r="F13483" s="140">
        <v>841782.27</v>
      </c>
      <c r="G13483" s="136">
        <v>16.667000000000002</v>
      </c>
      <c r="H13483" s="136">
        <v>45</v>
      </c>
      <c r="I13483" s="136">
        <v>317031.34000000003</v>
      </c>
      <c r="J13483" s="141" t="s">
        <v>10855</v>
      </c>
      <c r="K13483" s="140">
        <v>161123.69</v>
      </c>
      <c r="L13483" s="134" t="s">
        <v>10856</v>
      </c>
      <c r="M13483" s="136">
        <v>941.35500000000002</v>
      </c>
      <c r="N13483" s="136">
        <v>6766.0990000000002</v>
      </c>
      <c r="O13483" s="136">
        <v>5.3330000000000002</v>
      </c>
      <c r="P13483" s="136">
        <v>118.667</v>
      </c>
      <c r="Q13483" s="136">
        <v>565.00800000000004</v>
      </c>
      <c r="R13483" s="136">
        <v>328.66899999999998</v>
      </c>
      <c r="S13483" s="136">
        <v>383.67</v>
      </c>
    </row>
    <row r="13484" spans="1:19" ht="11.25" thickBot="1" x14ac:dyDescent="0.2">
      <c r="A13484" s="112"/>
    </row>
    <row r="13485" spans="1:19" ht="11.25" thickBot="1" x14ac:dyDescent="0.2">
      <c r="A13485" s="138" t="s">
        <v>364</v>
      </c>
      <c r="B13485" s="112"/>
      <c r="C13485" s="136">
        <v>130.61000000000001</v>
      </c>
      <c r="D13485" s="136">
        <v>473.202</v>
      </c>
      <c r="E13485" s="140">
        <v>204.571</v>
      </c>
      <c r="F13485" s="140">
        <v>1510.434</v>
      </c>
      <c r="G13485" s="136">
        <v>3.0550000000000002</v>
      </c>
      <c r="H13485" s="136">
        <v>1</v>
      </c>
      <c r="I13485" s="136">
        <v>634.63699999999994</v>
      </c>
      <c r="J13485" s="141" t="s">
        <v>10857</v>
      </c>
      <c r="K13485" s="140">
        <v>1452.002</v>
      </c>
      <c r="L13485" s="134" t="s">
        <v>10858</v>
      </c>
      <c r="M13485" s="136">
        <v>17.617000000000001</v>
      </c>
      <c r="N13485" s="136">
        <v>114.619</v>
      </c>
      <c r="O13485" s="136">
        <v>2.0819999999999999</v>
      </c>
      <c r="P13485" s="136">
        <v>15.308</v>
      </c>
      <c r="Q13485" s="136">
        <v>27.184999999999999</v>
      </c>
      <c r="R13485" s="136">
        <v>18.148</v>
      </c>
      <c r="S13485" s="136">
        <v>19.088000000000001</v>
      </c>
    </row>
    <row r="13486" spans="1:19" ht="11.25" thickBot="1" x14ac:dyDescent="0.2">
      <c r="A13486" s="112"/>
    </row>
    <row r="13487" spans="1:19" ht="11.25" thickBot="1" x14ac:dyDescent="0.2">
      <c r="A13487" s="139" t="s">
        <v>366</v>
      </c>
      <c r="B13487" s="112"/>
      <c r="C13487" s="136">
        <v>0.155</v>
      </c>
      <c r="D13487" s="136">
        <v>1.518</v>
      </c>
      <c r="E13487" s="140">
        <v>0.98599999999999999</v>
      </c>
      <c r="F13487" s="140">
        <v>0.17899999999999999</v>
      </c>
      <c r="G13487" s="136">
        <v>18.329999999999998</v>
      </c>
      <c r="H13487" s="136">
        <v>2.222</v>
      </c>
      <c r="I13487" s="136">
        <v>0.2</v>
      </c>
      <c r="J13487" s="141" t="s">
        <v>4959</v>
      </c>
      <c r="K13487" s="140">
        <v>0.90100000000000002</v>
      </c>
      <c r="L13487" s="134" t="s">
        <v>5093</v>
      </c>
      <c r="M13487" s="136">
        <v>1.871</v>
      </c>
      <c r="N13487" s="136">
        <v>1.694</v>
      </c>
      <c r="O13487" s="136">
        <v>39.030999999999999</v>
      </c>
      <c r="P13487" s="136">
        <v>12.9</v>
      </c>
      <c r="Q13487" s="136">
        <v>4.8109999999999999</v>
      </c>
      <c r="R13487" s="136">
        <v>5.5220000000000002</v>
      </c>
      <c r="S13487" s="136">
        <v>4.9749999999999996</v>
      </c>
    </row>
    <row r="13488" spans="1:19" ht="11.25" thickBot="1" x14ac:dyDescent="0.2">
      <c r="A13488" s="112"/>
    </row>
    <row r="13489" spans="1:19" ht="11.25" thickBot="1" x14ac:dyDescent="0.2">
      <c r="A13489" s="106" t="s">
        <v>357</v>
      </c>
      <c r="B13489" s="106" t="s">
        <v>358</v>
      </c>
      <c r="C13489" s="131" t="s">
        <v>34</v>
      </c>
      <c r="D13489" s="131" t="s">
        <v>35</v>
      </c>
      <c r="E13489" s="130" t="s">
        <v>36</v>
      </c>
      <c r="F13489" s="130" t="s">
        <v>37</v>
      </c>
      <c r="G13489" s="130" t="s">
        <v>38</v>
      </c>
      <c r="H13489" s="130" t="s">
        <v>39</v>
      </c>
      <c r="I13489" s="130" t="s">
        <v>40</v>
      </c>
      <c r="J13489" s="130" t="s">
        <v>41</v>
      </c>
      <c r="K13489" s="130" t="s">
        <v>42</v>
      </c>
      <c r="L13489" s="130" t="s">
        <v>43</v>
      </c>
      <c r="M13489" s="130" t="s">
        <v>44</v>
      </c>
      <c r="N13489" s="130" t="s">
        <v>45</v>
      </c>
      <c r="O13489" s="130" t="s">
        <v>46</v>
      </c>
      <c r="P13489" s="130" t="s">
        <v>47</v>
      </c>
      <c r="Q13489" s="130" t="s">
        <v>48</v>
      </c>
      <c r="R13489" s="130" t="s">
        <v>49</v>
      </c>
      <c r="S13489" s="130" t="s">
        <v>50</v>
      </c>
    </row>
    <row r="13490" spans="1:19" ht="11.25" thickBot="1" x14ac:dyDescent="0.2">
      <c r="A13490" s="107">
        <v>1</v>
      </c>
      <c r="B13490" s="132">
        <v>0.83497685185185189</v>
      </c>
      <c r="C13490" s="145">
        <v>362502.59</v>
      </c>
      <c r="D13490" s="134" t="s">
        <v>10859</v>
      </c>
      <c r="E13490" s="108">
        <v>1006.024</v>
      </c>
      <c r="F13490" s="108">
        <v>296.00200000000001</v>
      </c>
      <c r="G13490" s="108">
        <v>4</v>
      </c>
      <c r="H13490" s="108">
        <v>4504.4870000000001</v>
      </c>
      <c r="I13490" s="108">
        <v>184181.57</v>
      </c>
      <c r="J13490" s="108">
        <v>1178875.2</v>
      </c>
      <c r="K13490" s="108">
        <v>18276.012999999999</v>
      </c>
      <c r="L13490" s="108">
        <v>36500.947999999997</v>
      </c>
      <c r="M13490" s="108">
        <v>5842.8190000000004</v>
      </c>
      <c r="N13490" s="108">
        <v>4142.4120000000003</v>
      </c>
      <c r="O13490" s="108">
        <v>775.01400000000001</v>
      </c>
      <c r="P13490" s="108">
        <v>608.00900000000001</v>
      </c>
      <c r="Q13490" s="108">
        <v>992.024</v>
      </c>
      <c r="R13490" s="108">
        <v>927.02099999999996</v>
      </c>
      <c r="S13490" s="108">
        <v>1304.0409999999999</v>
      </c>
    </row>
    <row r="13491" spans="1:19" ht="11.25" thickBot="1" x14ac:dyDescent="0.2">
      <c r="A13491" s="112"/>
    </row>
    <row r="13492" spans="1:19" ht="11.25" thickBot="1" x14ac:dyDescent="0.2">
      <c r="A13492" s="107">
        <v>2</v>
      </c>
      <c r="B13492" s="132">
        <v>0.83515046296296302</v>
      </c>
      <c r="C13492" s="145">
        <v>366181.09</v>
      </c>
      <c r="D13492" s="134" t="s">
        <v>10860</v>
      </c>
      <c r="E13492" s="108">
        <v>1010.025</v>
      </c>
      <c r="F13492" s="108">
        <v>308.00200000000001</v>
      </c>
      <c r="G13492" s="108">
        <v>1</v>
      </c>
      <c r="H13492" s="108">
        <v>4433.4719999999998</v>
      </c>
      <c r="I13492" s="108">
        <v>185202.56</v>
      </c>
      <c r="J13492" s="108">
        <v>1183438.3</v>
      </c>
      <c r="K13492" s="108">
        <v>18327.058000000001</v>
      </c>
      <c r="L13492" s="108">
        <v>36464.885000000002</v>
      </c>
      <c r="M13492" s="108">
        <v>5784.8029999999999</v>
      </c>
      <c r="N13492" s="108">
        <v>4280.4399999999996</v>
      </c>
      <c r="O13492" s="108">
        <v>802.01499999999999</v>
      </c>
      <c r="P13492" s="108">
        <v>600.00900000000001</v>
      </c>
      <c r="Q13492" s="108">
        <v>947.02200000000005</v>
      </c>
      <c r="R13492" s="108">
        <v>887.01900000000001</v>
      </c>
      <c r="S13492" s="108">
        <v>1403.047</v>
      </c>
    </row>
    <row r="13493" spans="1:19" ht="11.25" thickBot="1" x14ac:dyDescent="0.2">
      <c r="A13493" s="112"/>
    </row>
    <row r="13494" spans="1:19" ht="11.25" thickBot="1" x14ac:dyDescent="0.2">
      <c r="A13494" s="107">
        <v>3</v>
      </c>
      <c r="B13494" s="132">
        <v>0.8353356481481482</v>
      </c>
      <c r="C13494" s="145">
        <v>368832.25</v>
      </c>
      <c r="D13494" s="134" t="s">
        <v>10861</v>
      </c>
      <c r="E13494" s="108">
        <v>1065.027</v>
      </c>
      <c r="F13494" s="108">
        <v>304.00200000000001</v>
      </c>
      <c r="G13494" s="108">
        <v>6</v>
      </c>
      <c r="H13494" s="108">
        <v>4565.5</v>
      </c>
      <c r="I13494" s="108">
        <v>184533.66</v>
      </c>
      <c r="J13494" s="108">
        <v>1182990.8999999999</v>
      </c>
      <c r="K13494" s="108">
        <v>18640.334999999999</v>
      </c>
      <c r="L13494" s="108">
        <v>36665.235999999997</v>
      </c>
      <c r="M13494" s="108">
        <v>5745.7920000000004</v>
      </c>
      <c r="N13494" s="108">
        <v>4192.4219999999996</v>
      </c>
      <c r="O13494" s="108">
        <v>807.01599999999996</v>
      </c>
      <c r="P13494" s="108">
        <v>629.01</v>
      </c>
      <c r="Q13494" s="108">
        <v>971.02300000000002</v>
      </c>
      <c r="R13494" s="108">
        <v>894.01900000000001</v>
      </c>
      <c r="S13494" s="108">
        <v>1313.0409999999999</v>
      </c>
    </row>
    <row r="13495" spans="1:19" ht="11.25" thickBot="1" x14ac:dyDescent="0.2">
      <c r="A13495" s="112"/>
    </row>
    <row r="13496" spans="1:19" ht="11.25" thickBot="1" x14ac:dyDescent="0.2">
      <c r="A13496" s="135" t="s">
        <v>362</v>
      </c>
      <c r="B13496" s="112"/>
      <c r="C13496" s="140">
        <v>365838.64</v>
      </c>
      <c r="D13496" s="134" t="s">
        <v>10862</v>
      </c>
      <c r="E13496" s="136">
        <v>1027.0250000000001</v>
      </c>
      <c r="F13496" s="136">
        <v>302.66899999999998</v>
      </c>
      <c r="G13496" s="136">
        <v>3.6669999999999998</v>
      </c>
      <c r="H13496" s="136">
        <v>4501.1530000000002</v>
      </c>
      <c r="I13496" s="136">
        <v>184639.26</v>
      </c>
      <c r="J13496" s="136">
        <v>1181768.2</v>
      </c>
      <c r="K13496" s="136">
        <v>18414.469000000001</v>
      </c>
      <c r="L13496" s="136">
        <v>36543.688999999998</v>
      </c>
      <c r="M13496" s="136">
        <v>5791.1379999999999</v>
      </c>
      <c r="N13496" s="136">
        <v>4205.0910000000003</v>
      </c>
      <c r="O13496" s="136">
        <v>794.68200000000002</v>
      </c>
      <c r="P13496" s="136">
        <v>612.34199999999998</v>
      </c>
      <c r="Q13496" s="136">
        <v>970.02300000000002</v>
      </c>
      <c r="R13496" s="136">
        <v>902.68600000000004</v>
      </c>
      <c r="S13496" s="136">
        <v>1340.0429999999999</v>
      </c>
    </row>
    <row r="13497" spans="1:19" ht="11.25" thickBot="1" x14ac:dyDescent="0.2">
      <c r="A13497" s="112"/>
    </row>
    <row r="13498" spans="1:19" ht="11.25" thickBot="1" x14ac:dyDescent="0.2">
      <c r="A13498" s="138" t="s">
        <v>364</v>
      </c>
      <c r="B13498" s="112"/>
      <c r="C13498" s="140">
        <v>3178.6909999999998</v>
      </c>
      <c r="D13498" s="134" t="s">
        <v>10863</v>
      </c>
      <c r="E13498" s="136">
        <v>32.970999999999997</v>
      </c>
      <c r="F13498" s="136">
        <v>6.11</v>
      </c>
      <c r="G13498" s="136">
        <v>2.5169999999999999</v>
      </c>
      <c r="H13498" s="136">
        <v>66.076999999999998</v>
      </c>
      <c r="I13498" s="136">
        <v>518.62300000000005</v>
      </c>
      <c r="J13498" s="136">
        <v>2515.3339999999998</v>
      </c>
      <c r="K13498" s="136">
        <v>197.26400000000001</v>
      </c>
      <c r="L13498" s="136">
        <v>106.79600000000001</v>
      </c>
      <c r="M13498" s="136">
        <v>48.823</v>
      </c>
      <c r="N13498" s="136">
        <v>69.881</v>
      </c>
      <c r="O13498" s="136">
        <v>17.215</v>
      </c>
      <c r="P13498" s="136">
        <v>14.978</v>
      </c>
      <c r="Q13498" s="136">
        <v>22.518000000000001</v>
      </c>
      <c r="R13498" s="136">
        <v>21.363</v>
      </c>
      <c r="S13498" s="136">
        <v>54.747999999999998</v>
      </c>
    </row>
    <row r="13499" spans="1:19" ht="11.25" thickBot="1" x14ac:dyDescent="0.2">
      <c r="A13499" s="112"/>
    </row>
    <row r="13500" spans="1:19" ht="11.25" thickBot="1" x14ac:dyDescent="0.2">
      <c r="A13500" s="139" t="s">
        <v>366</v>
      </c>
      <c r="B13500" s="112"/>
      <c r="C13500" s="140">
        <v>0.86899999999999999</v>
      </c>
      <c r="D13500" s="134" t="s">
        <v>5501</v>
      </c>
      <c r="E13500" s="136">
        <v>3.21</v>
      </c>
      <c r="F13500" s="136">
        <v>2.0190000000000001</v>
      </c>
      <c r="G13500" s="136">
        <v>68.635000000000005</v>
      </c>
      <c r="H13500" s="136">
        <v>1.468</v>
      </c>
      <c r="I13500" s="136">
        <v>0.28100000000000003</v>
      </c>
      <c r="J13500" s="136">
        <v>0.21299999999999999</v>
      </c>
      <c r="K13500" s="136">
        <v>1.071</v>
      </c>
      <c r="L13500" s="136">
        <v>0.29199999999999998</v>
      </c>
      <c r="M13500" s="136">
        <v>0.84299999999999997</v>
      </c>
      <c r="N13500" s="136">
        <v>1.6619999999999999</v>
      </c>
      <c r="O13500" s="136">
        <v>2.1659999999999999</v>
      </c>
      <c r="P13500" s="136">
        <v>2.4460000000000002</v>
      </c>
      <c r="Q13500" s="136">
        <v>2.3210000000000002</v>
      </c>
      <c r="R13500" s="136">
        <v>2.367</v>
      </c>
      <c r="S13500" s="136">
        <v>4.0860000000000003</v>
      </c>
    </row>
    <row r="13501" spans="1:19" ht="11.25" thickBot="1" x14ac:dyDescent="0.2">
      <c r="A13501" s="112"/>
    </row>
    <row r="13502" spans="1:19" ht="11.25" thickBot="1" x14ac:dyDescent="0.2">
      <c r="A13502" s="106" t="s">
        <v>357</v>
      </c>
      <c r="B13502" s="106" t="s">
        <v>358</v>
      </c>
      <c r="C13502" s="130" t="s">
        <v>51</v>
      </c>
      <c r="D13502" s="130" t="s">
        <v>52</v>
      </c>
      <c r="E13502" s="130" t="s">
        <v>53</v>
      </c>
      <c r="F13502" s="130" t="s">
        <v>54</v>
      </c>
      <c r="G13502" s="130" t="s">
        <v>55</v>
      </c>
      <c r="H13502" s="130" t="s">
        <v>56</v>
      </c>
      <c r="I13502" s="130" t="s">
        <v>57</v>
      </c>
      <c r="J13502" s="130" t="s">
        <v>58</v>
      </c>
      <c r="K13502" s="130" t="s">
        <v>59</v>
      </c>
      <c r="L13502" s="130" t="s">
        <v>60</v>
      </c>
      <c r="M13502" s="130" t="s">
        <v>61</v>
      </c>
      <c r="N13502" s="130" t="s">
        <v>62</v>
      </c>
      <c r="O13502" s="130" t="s">
        <v>63</v>
      </c>
      <c r="P13502" s="130" t="s">
        <v>64</v>
      </c>
      <c r="Q13502" s="131" t="s">
        <v>65</v>
      </c>
      <c r="R13502" s="131" t="s">
        <v>66</v>
      </c>
      <c r="S13502" s="130" t="s">
        <v>67</v>
      </c>
    </row>
    <row r="13503" spans="1:19" ht="11.25" thickBot="1" x14ac:dyDescent="0.2">
      <c r="A13503" s="107">
        <v>1</v>
      </c>
      <c r="B13503" s="132">
        <v>0.83497685185185189</v>
      </c>
      <c r="C13503" s="108">
        <v>1064.027</v>
      </c>
      <c r="D13503" s="108">
        <v>1014.025</v>
      </c>
      <c r="E13503" s="108">
        <v>436.005</v>
      </c>
      <c r="F13503" s="108">
        <v>560.00800000000004</v>
      </c>
      <c r="G13503" s="108">
        <v>376.00299999999999</v>
      </c>
      <c r="H13503" s="108">
        <v>217.001</v>
      </c>
      <c r="I13503" s="108">
        <v>2255.1219999999998</v>
      </c>
      <c r="J13503" s="108">
        <v>3071.2260000000001</v>
      </c>
      <c r="K13503" s="108">
        <v>4389.4620000000004</v>
      </c>
      <c r="L13503" s="108">
        <v>1</v>
      </c>
      <c r="M13503" s="108">
        <v>6</v>
      </c>
      <c r="N13503" s="108">
        <v>1078.028</v>
      </c>
      <c r="O13503" s="108">
        <v>417.00400000000002</v>
      </c>
      <c r="P13503" s="108">
        <v>11838.362999999999</v>
      </c>
      <c r="Q13503" s="145">
        <v>1663027.3</v>
      </c>
      <c r="R13503" s="134" t="s">
        <v>10864</v>
      </c>
      <c r="S13503" s="108">
        <v>5209.6509999999998</v>
      </c>
    </row>
    <row r="13504" spans="1:19" ht="11.25" thickBot="1" x14ac:dyDescent="0.2">
      <c r="A13504" s="112"/>
    </row>
    <row r="13505" spans="1:19" ht="11.25" thickBot="1" x14ac:dyDescent="0.2">
      <c r="A13505" s="107">
        <v>2</v>
      </c>
      <c r="B13505" s="132">
        <v>0.83515046296296302</v>
      </c>
      <c r="C13505" s="108">
        <v>1052.027</v>
      </c>
      <c r="D13505" s="108">
        <v>945.02099999999996</v>
      </c>
      <c r="E13505" s="108">
        <v>392.00400000000002</v>
      </c>
      <c r="F13505" s="108">
        <v>520.00599999999997</v>
      </c>
      <c r="G13505" s="108">
        <v>349.00299999999999</v>
      </c>
      <c r="H13505" s="108">
        <v>266.00200000000001</v>
      </c>
      <c r="I13505" s="108">
        <v>2283.125</v>
      </c>
      <c r="J13505" s="108">
        <v>3049.223</v>
      </c>
      <c r="K13505" s="108">
        <v>4543.4949999999999</v>
      </c>
      <c r="L13505" s="108">
        <v>9</v>
      </c>
      <c r="M13505" s="108">
        <v>10</v>
      </c>
      <c r="N13505" s="108">
        <v>994.024</v>
      </c>
      <c r="O13505" s="108">
        <v>462.005</v>
      </c>
      <c r="P13505" s="108">
        <v>11935.418</v>
      </c>
      <c r="Q13505" s="145">
        <v>1699655.6</v>
      </c>
      <c r="R13505" s="134" t="s">
        <v>10865</v>
      </c>
      <c r="S13505" s="108">
        <v>5188.6459999999997</v>
      </c>
    </row>
    <row r="13506" spans="1:19" ht="11.25" thickBot="1" x14ac:dyDescent="0.2">
      <c r="A13506" s="112"/>
    </row>
    <row r="13507" spans="1:19" ht="11.25" thickBot="1" x14ac:dyDescent="0.2">
      <c r="A13507" s="107">
        <v>3</v>
      </c>
      <c r="B13507" s="132">
        <v>0.8353356481481482</v>
      </c>
      <c r="C13507" s="108">
        <v>1072.028</v>
      </c>
      <c r="D13507" s="108">
        <v>929.02099999999996</v>
      </c>
      <c r="E13507" s="108">
        <v>392.00400000000002</v>
      </c>
      <c r="F13507" s="108">
        <v>586.00800000000004</v>
      </c>
      <c r="G13507" s="108">
        <v>309.00200000000001</v>
      </c>
      <c r="H13507" s="108">
        <v>207.001</v>
      </c>
      <c r="I13507" s="108">
        <v>2186.1149999999998</v>
      </c>
      <c r="J13507" s="108">
        <v>3001.2159999999999</v>
      </c>
      <c r="K13507" s="108">
        <v>4421.4690000000001</v>
      </c>
      <c r="L13507" s="108">
        <v>11</v>
      </c>
      <c r="M13507" s="108">
        <v>8</v>
      </c>
      <c r="N13507" s="108">
        <v>978.02300000000002</v>
      </c>
      <c r="O13507" s="108">
        <v>393.00400000000002</v>
      </c>
      <c r="P13507" s="108">
        <v>12019.466</v>
      </c>
      <c r="Q13507" s="145">
        <v>1708918.2</v>
      </c>
      <c r="R13507" s="134" t="s">
        <v>10866</v>
      </c>
      <c r="S13507" s="108">
        <v>5027.607</v>
      </c>
    </row>
    <row r="13508" spans="1:19" ht="11.25" thickBot="1" x14ac:dyDescent="0.2">
      <c r="A13508" s="112"/>
    </row>
    <row r="13509" spans="1:19" ht="11.25" thickBot="1" x14ac:dyDescent="0.2">
      <c r="A13509" s="135" t="s">
        <v>362</v>
      </c>
      <c r="B13509" s="112"/>
      <c r="C13509" s="136">
        <v>1062.694</v>
      </c>
      <c r="D13509" s="136">
        <v>962.68899999999996</v>
      </c>
      <c r="E13509" s="136">
        <v>406.67099999999999</v>
      </c>
      <c r="F13509" s="136">
        <v>555.34100000000001</v>
      </c>
      <c r="G13509" s="136">
        <v>344.67</v>
      </c>
      <c r="H13509" s="136">
        <v>230.001</v>
      </c>
      <c r="I13509" s="136">
        <v>2241.4540000000002</v>
      </c>
      <c r="J13509" s="136">
        <v>3040.5549999999998</v>
      </c>
      <c r="K13509" s="136">
        <v>4451.4759999999997</v>
      </c>
      <c r="L13509" s="136">
        <v>7</v>
      </c>
      <c r="M13509" s="136">
        <v>8</v>
      </c>
      <c r="N13509" s="136">
        <v>1016.692</v>
      </c>
      <c r="O13509" s="136">
        <v>424.00400000000002</v>
      </c>
      <c r="P13509" s="136">
        <v>11931.082</v>
      </c>
      <c r="Q13509" s="140">
        <v>1690533.7</v>
      </c>
      <c r="R13509" s="134" t="s">
        <v>10867</v>
      </c>
      <c r="S13509" s="136">
        <v>5141.9679999999998</v>
      </c>
    </row>
    <row r="13510" spans="1:19" ht="11.25" thickBot="1" x14ac:dyDescent="0.2">
      <c r="A13510" s="112"/>
    </row>
    <row r="13511" spans="1:19" ht="11.25" thickBot="1" x14ac:dyDescent="0.2">
      <c r="A13511" s="138" t="s">
        <v>364</v>
      </c>
      <c r="B13511" s="112"/>
      <c r="C13511" s="136">
        <v>10.067</v>
      </c>
      <c r="D13511" s="136">
        <v>45.171999999999997</v>
      </c>
      <c r="E13511" s="136">
        <v>25.404</v>
      </c>
      <c r="F13511" s="136">
        <v>33.247</v>
      </c>
      <c r="G13511" s="136">
        <v>33.71</v>
      </c>
      <c r="H13511" s="136">
        <v>31.576000000000001</v>
      </c>
      <c r="I13511" s="136">
        <v>49.929000000000002</v>
      </c>
      <c r="J13511" s="136">
        <v>35.801000000000002</v>
      </c>
      <c r="K13511" s="136">
        <v>81.281999999999996</v>
      </c>
      <c r="L13511" s="136">
        <v>5.2919999999999998</v>
      </c>
      <c r="M13511" s="136">
        <v>2</v>
      </c>
      <c r="N13511" s="136">
        <v>53.718000000000004</v>
      </c>
      <c r="O13511" s="136">
        <v>35.029000000000003</v>
      </c>
      <c r="P13511" s="136">
        <v>90.63</v>
      </c>
      <c r="Q13511" s="140">
        <v>24267.292000000001</v>
      </c>
      <c r="R13511" s="134" t="s">
        <v>10868</v>
      </c>
      <c r="S13511" s="136">
        <v>99.594999999999999</v>
      </c>
    </row>
    <row r="13512" spans="1:19" ht="11.25" thickBot="1" x14ac:dyDescent="0.2">
      <c r="A13512" s="112"/>
    </row>
    <row r="13513" spans="1:19" ht="11.25" thickBot="1" x14ac:dyDescent="0.2">
      <c r="A13513" s="139" t="s">
        <v>366</v>
      </c>
      <c r="B13513" s="112"/>
      <c r="C13513" s="136">
        <v>0.94699999999999995</v>
      </c>
      <c r="D13513" s="136">
        <v>4.6920000000000002</v>
      </c>
      <c r="E13513" s="136">
        <v>6.2469999999999999</v>
      </c>
      <c r="F13513" s="136">
        <v>5.9870000000000001</v>
      </c>
      <c r="G13513" s="136">
        <v>9.7799999999999994</v>
      </c>
      <c r="H13513" s="136">
        <v>13.728</v>
      </c>
      <c r="I13513" s="136">
        <v>2.2280000000000002</v>
      </c>
      <c r="J13513" s="136">
        <v>1.177</v>
      </c>
      <c r="K13513" s="136">
        <v>1.8260000000000001</v>
      </c>
      <c r="L13513" s="136">
        <v>75.593000000000004</v>
      </c>
      <c r="M13513" s="136">
        <v>25</v>
      </c>
      <c r="N13513" s="136">
        <v>5.2839999999999998</v>
      </c>
      <c r="O13513" s="136">
        <v>8.2620000000000005</v>
      </c>
      <c r="P13513" s="136">
        <v>0.76</v>
      </c>
      <c r="Q13513" s="140">
        <v>1.4350000000000001</v>
      </c>
      <c r="R13513" s="134" t="s">
        <v>1804</v>
      </c>
      <c r="S13513" s="136">
        <v>1.9370000000000001</v>
      </c>
    </row>
    <row r="13514" spans="1:19" ht="11.25" thickBot="1" x14ac:dyDescent="0.2">
      <c r="A13514" s="112"/>
    </row>
    <row r="13515" spans="1:19" ht="11.25" thickBot="1" x14ac:dyDescent="0.2">
      <c r="A13515" s="106" t="s">
        <v>357</v>
      </c>
      <c r="B13515" s="106" t="s">
        <v>358</v>
      </c>
      <c r="C13515" s="130" t="s">
        <v>68</v>
      </c>
    </row>
    <row r="13516" spans="1:19" ht="11.25" thickBot="1" x14ac:dyDescent="0.2">
      <c r="A13516" s="107">
        <v>1</v>
      </c>
      <c r="B13516" s="132">
        <v>0.83497685185185189</v>
      </c>
      <c r="C13516" s="108">
        <v>1025.0250000000001</v>
      </c>
    </row>
    <row r="13517" spans="1:19" ht="11.25" thickBot="1" x14ac:dyDescent="0.2">
      <c r="A13517" s="112"/>
    </row>
    <row r="13518" spans="1:19" ht="11.25" thickBot="1" x14ac:dyDescent="0.2">
      <c r="A13518" s="107">
        <v>2</v>
      </c>
      <c r="B13518" s="132">
        <v>0.83515046296296302</v>
      </c>
      <c r="C13518" s="108">
        <v>1053.027</v>
      </c>
    </row>
    <row r="13519" spans="1:19" ht="11.25" thickBot="1" x14ac:dyDescent="0.2">
      <c r="A13519" s="112"/>
    </row>
    <row r="13520" spans="1:19" ht="11.25" thickBot="1" x14ac:dyDescent="0.2">
      <c r="A13520" s="107">
        <v>3</v>
      </c>
      <c r="B13520" s="132">
        <v>0.8353356481481482</v>
      </c>
      <c r="C13520" s="108">
        <v>1016.025</v>
      </c>
    </row>
    <row r="13521" spans="1:19" ht="11.25" thickBot="1" x14ac:dyDescent="0.2">
      <c r="A13521" s="112"/>
    </row>
    <row r="13522" spans="1:19" ht="11.25" thickBot="1" x14ac:dyDescent="0.2">
      <c r="A13522" s="135" t="s">
        <v>362</v>
      </c>
      <c r="B13522" s="112"/>
      <c r="C13522" s="136">
        <v>1031.3589999999999</v>
      </c>
    </row>
    <row r="13523" spans="1:19" ht="11.25" thickBot="1" x14ac:dyDescent="0.2">
      <c r="A13523" s="112"/>
    </row>
    <row r="13524" spans="1:19" ht="11.25" thickBot="1" x14ac:dyDescent="0.2">
      <c r="A13524" s="138" t="s">
        <v>364</v>
      </c>
      <c r="B13524" s="112"/>
      <c r="C13524" s="136">
        <v>19.297000000000001</v>
      </c>
    </row>
    <row r="13525" spans="1:19" ht="11.25" thickBot="1" x14ac:dyDescent="0.2">
      <c r="A13525" s="112"/>
    </row>
    <row r="13526" spans="1:19" ht="11.25" thickBot="1" x14ac:dyDescent="0.2">
      <c r="A13526" s="139" t="s">
        <v>366</v>
      </c>
      <c r="B13526" s="112"/>
      <c r="C13526" s="136">
        <v>1.871</v>
      </c>
    </row>
    <row r="13527" spans="1:19" ht="10.5" x14ac:dyDescent="0.15">
      <c r="A13527" s="112"/>
    </row>
    <row r="13528" spans="1:19" x14ac:dyDescent="0.15">
      <c r="A13528" s="129"/>
      <c r="B13528" s="86" t="s">
        <v>5507</v>
      </c>
    </row>
    <row r="13529" spans="1:19" ht="9.75" thickBot="1" x14ac:dyDescent="0.2">
      <c r="A13529" s="81" t="s">
        <v>5871</v>
      </c>
    </row>
    <row r="13530" spans="1:19" ht="11.25" thickBot="1" x14ac:dyDescent="0.2">
      <c r="A13530" s="106" t="s">
        <v>357</v>
      </c>
      <c r="B13530" s="106" t="s">
        <v>358</v>
      </c>
      <c r="C13530" s="130" t="s">
        <v>0</v>
      </c>
      <c r="D13530" s="130" t="s">
        <v>1</v>
      </c>
      <c r="E13530" s="130" t="s">
        <v>2</v>
      </c>
      <c r="F13530" s="130" t="s">
        <v>3</v>
      </c>
      <c r="G13530" s="130" t="s">
        <v>4</v>
      </c>
      <c r="H13530" s="130" t="s">
        <v>5</v>
      </c>
      <c r="I13530" s="131" t="s">
        <v>6</v>
      </c>
      <c r="J13530" s="131" t="s">
        <v>7</v>
      </c>
      <c r="K13530" s="130" t="s">
        <v>8</v>
      </c>
      <c r="L13530" s="130" t="s">
        <v>9</v>
      </c>
      <c r="M13530" s="130" t="s">
        <v>10</v>
      </c>
      <c r="N13530" s="130" t="s">
        <v>11</v>
      </c>
      <c r="O13530" s="130" t="s">
        <v>12</v>
      </c>
      <c r="P13530" s="130" t="s">
        <v>13</v>
      </c>
      <c r="Q13530" s="130" t="s">
        <v>14</v>
      </c>
      <c r="R13530" s="130" t="s">
        <v>15</v>
      </c>
      <c r="S13530" s="130" t="s">
        <v>16</v>
      </c>
    </row>
    <row r="13531" spans="1:19" ht="11.25" thickBot="1" x14ac:dyDescent="0.2">
      <c r="A13531" s="107">
        <v>1</v>
      </c>
      <c r="B13531" s="132">
        <v>0.84012731481481484</v>
      </c>
      <c r="C13531" s="141" t="s">
        <v>10869</v>
      </c>
      <c r="D13531" s="141" t="s">
        <v>10870</v>
      </c>
      <c r="E13531" s="141" t="s">
        <v>10871</v>
      </c>
      <c r="F13531" s="141" t="s">
        <v>10872</v>
      </c>
      <c r="G13531" s="141" t="s">
        <v>10873</v>
      </c>
      <c r="H13531" s="141" t="s">
        <v>10874</v>
      </c>
      <c r="I13531" s="145">
        <v>17177.078000000001</v>
      </c>
      <c r="J13531" s="134" t="s">
        <v>10875</v>
      </c>
      <c r="K13531" s="141" t="s">
        <v>10876</v>
      </c>
      <c r="L13531" s="108">
        <v>545.00699999999995</v>
      </c>
      <c r="M13531" s="108">
        <v>35625.434000000001</v>
      </c>
      <c r="N13531" s="108">
        <v>50992.328999999998</v>
      </c>
      <c r="O13531" s="141" t="s">
        <v>10877</v>
      </c>
      <c r="P13531" s="108">
        <v>512766.6</v>
      </c>
      <c r="Q13531" s="108">
        <v>20316.901999999998</v>
      </c>
      <c r="R13531" s="108">
        <v>25071.076000000001</v>
      </c>
      <c r="S13531" s="108">
        <v>132123.64000000001</v>
      </c>
    </row>
    <row r="13532" spans="1:19" ht="11.25" thickBot="1" x14ac:dyDescent="0.2">
      <c r="A13532" s="112"/>
    </row>
    <row r="13533" spans="1:19" ht="11.25" thickBot="1" x14ac:dyDescent="0.2">
      <c r="A13533" s="107">
        <v>2</v>
      </c>
      <c r="B13533" s="132">
        <v>0.84031250000000002</v>
      </c>
      <c r="C13533" s="141" t="s">
        <v>10878</v>
      </c>
      <c r="D13533" s="141" t="s">
        <v>10879</v>
      </c>
      <c r="E13533" s="141" t="s">
        <v>10880</v>
      </c>
      <c r="F13533" s="141" t="s">
        <v>10881</v>
      </c>
      <c r="G13533" s="141" t="s">
        <v>10882</v>
      </c>
      <c r="H13533" s="141" t="s">
        <v>10883</v>
      </c>
      <c r="I13533" s="145">
        <v>17440.296999999999</v>
      </c>
      <c r="J13533" s="134" t="s">
        <v>10884</v>
      </c>
      <c r="K13533" s="141" t="s">
        <v>10885</v>
      </c>
      <c r="L13533" s="108">
        <v>597.00900000000001</v>
      </c>
      <c r="M13533" s="108">
        <v>35825.777000000002</v>
      </c>
      <c r="N13533" s="108">
        <v>50341.75</v>
      </c>
      <c r="O13533" s="141" t="s">
        <v>10886</v>
      </c>
      <c r="P13533" s="108">
        <v>521883.85</v>
      </c>
      <c r="Q13533" s="108">
        <v>20292.878000000001</v>
      </c>
      <c r="R13533" s="108">
        <v>25185.214</v>
      </c>
      <c r="S13533" s="108">
        <v>133614.1</v>
      </c>
    </row>
    <row r="13534" spans="1:19" ht="11.25" thickBot="1" x14ac:dyDescent="0.2">
      <c r="A13534" s="112"/>
    </row>
    <row r="13535" spans="1:19" ht="11.25" thickBot="1" x14ac:dyDescent="0.2">
      <c r="A13535" s="107">
        <v>3</v>
      </c>
      <c r="B13535" s="132">
        <v>0.84049768518518519</v>
      </c>
      <c r="C13535" s="141" t="s">
        <v>10887</v>
      </c>
      <c r="D13535" s="141" t="s">
        <v>10888</v>
      </c>
      <c r="E13535" s="141" t="s">
        <v>10889</v>
      </c>
      <c r="F13535" s="141" t="s">
        <v>10890</v>
      </c>
      <c r="G13535" s="141" t="s">
        <v>10891</v>
      </c>
      <c r="H13535" s="141" t="s">
        <v>10892</v>
      </c>
      <c r="I13535" s="145">
        <v>17608.437999999998</v>
      </c>
      <c r="J13535" s="134" t="s">
        <v>10893</v>
      </c>
      <c r="K13535" s="141" t="s">
        <v>10894</v>
      </c>
      <c r="L13535" s="108">
        <v>559.00800000000004</v>
      </c>
      <c r="M13535" s="108">
        <v>34857.135999999999</v>
      </c>
      <c r="N13535" s="108">
        <v>46259.300999999999</v>
      </c>
      <c r="O13535" s="141" t="s">
        <v>10895</v>
      </c>
      <c r="P13535" s="108">
        <v>524952.51</v>
      </c>
      <c r="Q13535" s="108">
        <v>20154.743999999999</v>
      </c>
      <c r="R13535" s="108">
        <v>25248.29</v>
      </c>
      <c r="S13535" s="108">
        <v>134093.16</v>
      </c>
    </row>
    <row r="13536" spans="1:19" ht="11.25" thickBot="1" x14ac:dyDescent="0.2">
      <c r="A13536" s="112"/>
    </row>
    <row r="13537" spans="1:19" ht="11.25" thickBot="1" x14ac:dyDescent="0.2">
      <c r="A13537" s="135" t="s">
        <v>362</v>
      </c>
      <c r="B13537" s="112"/>
      <c r="C13537" s="141" t="s">
        <v>10896</v>
      </c>
      <c r="D13537" s="141" t="s">
        <v>10897</v>
      </c>
      <c r="E13537" s="141" t="s">
        <v>10898</v>
      </c>
      <c r="F13537" s="141" t="s">
        <v>10899</v>
      </c>
      <c r="G13537" s="141" t="s">
        <v>10900</v>
      </c>
      <c r="H13537" s="141" t="s">
        <v>10901</v>
      </c>
      <c r="I13537" s="140">
        <v>17408.603999999999</v>
      </c>
      <c r="J13537" s="134" t="s">
        <v>10902</v>
      </c>
      <c r="K13537" s="141" t="s">
        <v>10903</v>
      </c>
      <c r="L13537" s="136">
        <v>567.00800000000004</v>
      </c>
      <c r="M13537" s="136">
        <v>35436.116000000002</v>
      </c>
      <c r="N13537" s="136">
        <v>49197.792999999998</v>
      </c>
      <c r="O13537" s="141" t="s">
        <v>10904</v>
      </c>
      <c r="P13537" s="136">
        <v>519867.65</v>
      </c>
      <c r="Q13537" s="136">
        <v>20254.842000000001</v>
      </c>
      <c r="R13537" s="136">
        <v>25168.192999999999</v>
      </c>
      <c r="S13537" s="136">
        <v>133276.96</v>
      </c>
    </row>
    <row r="13538" spans="1:19" ht="11.25" thickBot="1" x14ac:dyDescent="0.2">
      <c r="A13538" s="112"/>
    </row>
    <row r="13539" spans="1:19" ht="11.25" thickBot="1" x14ac:dyDescent="0.2">
      <c r="A13539" s="138" t="s">
        <v>364</v>
      </c>
      <c r="B13539" s="112"/>
      <c r="C13539" s="141" t="s">
        <v>10905</v>
      </c>
      <c r="D13539" s="141" t="s">
        <v>10906</v>
      </c>
      <c r="E13539" s="141" t="s">
        <v>10907</v>
      </c>
      <c r="F13539" s="141" t="s">
        <v>10908</v>
      </c>
      <c r="G13539" s="141" t="s">
        <v>10909</v>
      </c>
      <c r="H13539" s="141" t="s">
        <v>10910</v>
      </c>
      <c r="I13539" s="140">
        <v>217.41900000000001</v>
      </c>
      <c r="J13539" s="134" t="s">
        <v>10911</v>
      </c>
      <c r="K13539" s="141" t="s">
        <v>10912</v>
      </c>
      <c r="L13539" s="136">
        <v>26.908000000000001</v>
      </c>
      <c r="M13539" s="136">
        <v>511.31900000000002</v>
      </c>
      <c r="N13539" s="136">
        <v>2565.5149999999999</v>
      </c>
      <c r="O13539" s="141" t="s">
        <v>10913</v>
      </c>
      <c r="P13539" s="136">
        <v>6338.2110000000002</v>
      </c>
      <c r="Q13539" s="136">
        <v>87.515000000000001</v>
      </c>
      <c r="R13539" s="136">
        <v>89.825000000000003</v>
      </c>
      <c r="S13539" s="136">
        <v>1027.1320000000001</v>
      </c>
    </row>
    <row r="13540" spans="1:19" ht="11.25" thickBot="1" x14ac:dyDescent="0.2">
      <c r="A13540" s="112"/>
    </row>
    <row r="13541" spans="1:19" ht="11.25" thickBot="1" x14ac:dyDescent="0.2">
      <c r="A13541" s="139" t="s">
        <v>366</v>
      </c>
      <c r="B13541" s="112"/>
      <c r="C13541" s="141" t="s">
        <v>10914</v>
      </c>
      <c r="D13541" s="141" t="s">
        <v>5650</v>
      </c>
      <c r="E13541" s="141" t="s">
        <v>2962</v>
      </c>
      <c r="F13541" s="141" t="s">
        <v>1570</v>
      </c>
      <c r="G13541" s="141" t="s">
        <v>10915</v>
      </c>
      <c r="H13541" s="141" t="s">
        <v>10916</v>
      </c>
      <c r="I13541" s="140">
        <v>1.2490000000000001</v>
      </c>
      <c r="J13541" s="134" t="s">
        <v>5555</v>
      </c>
      <c r="K13541" s="141" t="s">
        <v>10917</v>
      </c>
      <c r="L13541" s="136">
        <v>4.7460000000000004</v>
      </c>
      <c r="M13541" s="136">
        <v>1.4430000000000001</v>
      </c>
      <c r="N13541" s="136">
        <v>5.2149999999999999</v>
      </c>
      <c r="O13541" s="141" t="s">
        <v>4437</v>
      </c>
      <c r="P13541" s="136">
        <v>1.2190000000000001</v>
      </c>
      <c r="Q13541" s="136">
        <v>0.432</v>
      </c>
      <c r="R13541" s="136">
        <v>0.35699999999999998</v>
      </c>
      <c r="S13541" s="136">
        <v>0.77100000000000002</v>
      </c>
    </row>
    <row r="13542" spans="1:19" ht="11.25" thickBot="1" x14ac:dyDescent="0.2">
      <c r="A13542" s="112"/>
    </row>
    <row r="13543" spans="1:19" ht="11.25" thickBot="1" x14ac:dyDescent="0.2">
      <c r="A13543" s="106" t="s">
        <v>357</v>
      </c>
      <c r="B13543" s="106" t="s">
        <v>358</v>
      </c>
      <c r="C13543" s="130" t="s">
        <v>17</v>
      </c>
      <c r="D13543" s="130" t="s">
        <v>18</v>
      </c>
      <c r="E13543" s="131" t="s">
        <v>19</v>
      </c>
      <c r="F13543" s="131" t="s">
        <v>20</v>
      </c>
      <c r="G13543" s="130" t="s">
        <v>21</v>
      </c>
      <c r="H13543" s="130" t="s">
        <v>22</v>
      </c>
      <c r="I13543" s="130" t="s">
        <v>23</v>
      </c>
      <c r="J13543" s="130" t="s">
        <v>24</v>
      </c>
      <c r="K13543" s="131" t="s">
        <v>25</v>
      </c>
      <c r="L13543" s="131" t="s">
        <v>26</v>
      </c>
      <c r="M13543" s="130" t="s">
        <v>27</v>
      </c>
      <c r="N13543" s="130" t="s">
        <v>28</v>
      </c>
      <c r="O13543" s="130" t="s">
        <v>29</v>
      </c>
      <c r="P13543" s="130" t="s">
        <v>30</v>
      </c>
      <c r="Q13543" s="130" t="s">
        <v>31</v>
      </c>
      <c r="R13543" s="130" t="s">
        <v>32</v>
      </c>
      <c r="S13543" s="130" t="s">
        <v>33</v>
      </c>
    </row>
    <row r="13544" spans="1:19" ht="11.25" thickBot="1" x14ac:dyDescent="0.2">
      <c r="A13544" s="107">
        <v>1</v>
      </c>
      <c r="B13544" s="132">
        <v>0.84012731481481484</v>
      </c>
      <c r="C13544" s="108">
        <v>46992.94</v>
      </c>
      <c r="D13544" s="108">
        <v>46062.866999999998</v>
      </c>
      <c r="E13544" s="145">
        <v>20183.772000000001</v>
      </c>
      <c r="F13544" s="145">
        <v>836627.01</v>
      </c>
      <c r="G13544" s="108">
        <v>20</v>
      </c>
      <c r="H13544" s="108">
        <v>138</v>
      </c>
      <c r="I13544" s="108">
        <v>467650.47</v>
      </c>
      <c r="J13544" s="141" t="s">
        <v>10918</v>
      </c>
      <c r="K13544" s="145">
        <v>158185.26999999999</v>
      </c>
      <c r="L13544" s="134" t="s">
        <v>10919</v>
      </c>
      <c r="M13544" s="108">
        <v>3271.2570000000001</v>
      </c>
      <c r="N13544" s="108">
        <v>3527.299</v>
      </c>
      <c r="O13544" s="108">
        <v>8</v>
      </c>
      <c r="P13544" s="108">
        <v>149.001</v>
      </c>
      <c r="Q13544" s="108">
        <v>551.00699999999995</v>
      </c>
      <c r="R13544" s="108">
        <v>465.005</v>
      </c>
      <c r="S13544" s="108">
        <v>749.01300000000003</v>
      </c>
    </row>
    <row r="13545" spans="1:19" ht="11.25" thickBot="1" x14ac:dyDescent="0.2">
      <c r="A13545" s="112"/>
    </row>
    <row r="13546" spans="1:19" ht="11.25" thickBot="1" x14ac:dyDescent="0.2">
      <c r="A13546" s="107">
        <v>2</v>
      </c>
      <c r="B13546" s="132">
        <v>0.84031250000000002</v>
      </c>
      <c r="C13546" s="108">
        <v>47195.396999999997</v>
      </c>
      <c r="D13546" s="108">
        <v>46648.167000000001</v>
      </c>
      <c r="E13546" s="145">
        <v>20641.22</v>
      </c>
      <c r="F13546" s="145">
        <v>839064.15</v>
      </c>
      <c r="G13546" s="108">
        <v>29</v>
      </c>
      <c r="H13546" s="108">
        <v>175.001</v>
      </c>
      <c r="I13546" s="108">
        <v>469590.38</v>
      </c>
      <c r="J13546" s="141" t="s">
        <v>10920</v>
      </c>
      <c r="K13546" s="145">
        <v>159657.44</v>
      </c>
      <c r="L13546" s="134" t="s">
        <v>10921</v>
      </c>
      <c r="M13546" s="108">
        <v>2813.19</v>
      </c>
      <c r="N13546" s="108">
        <v>3541.3009999999999</v>
      </c>
      <c r="O13546" s="108">
        <v>9</v>
      </c>
      <c r="P13546" s="108">
        <v>148.001</v>
      </c>
      <c r="Q13546" s="108">
        <v>573.00800000000004</v>
      </c>
      <c r="R13546" s="108">
        <v>495.00599999999997</v>
      </c>
      <c r="S13546" s="108">
        <v>760.01400000000001</v>
      </c>
    </row>
    <row r="13547" spans="1:19" ht="11.25" thickBot="1" x14ac:dyDescent="0.2">
      <c r="A13547" s="112"/>
    </row>
    <row r="13548" spans="1:19" ht="11.25" thickBot="1" x14ac:dyDescent="0.2">
      <c r="A13548" s="107">
        <v>3</v>
      </c>
      <c r="B13548" s="132">
        <v>0.84049768518518519</v>
      </c>
      <c r="C13548" s="108">
        <v>48510.413</v>
      </c>
      <c r="D13548" s="108">
        <v>46204.178999999996</v>
      </c>
      <c r="E13548" s="145">
        <v>20788.366999999998</v>
      </c>
      <c r="F13548" s="145">
        <v>844251.53</v>
      </c>
      <c r="G13548" s="108">
        <v>20</v>
      </c>
      <c r="H13548" s="108">
        <v>145</v>
      </c>
      <c r="I13548" s="108">
        <v>466990.92</v>
      </c>
      <c r="J13548" s="141" t="s">
        <v>10922</v>
      </c>
      <c r="K13548" s="145">
        <v>160844.51999999999</v>
      </c>
      <c r="L13548" s="134" t="s">
        <v>10923</v>
      </c>
      <c r="M13548" s="108">
        <v>2618.1640000000002</v>
      </c>
      <c r="N13548" s="108">
        <v>3498.2939999999999</v>
      </c>
      <c r="O13548" s="108">
        <v>6</v>
      </c>
      <c r="P13548" s="108">
        <v>140</v>
      </c>
      <c r="Q13548" s="108">
        <v>611.00900000000001</v>
      </c>
      <c r="R13548" s="108">
        <v>435.005</v>
      </c>
      <c r="S13548" s="108">
        <v>760.01400000000001</v>
      </c>
    </row>
    <row r="13549" spans="1:19" ht="11.25" thickBot="1" x14ac:dyDescent="0.2">
      <c r="A13549" s="112"/>
    </row>
    <row r="13550" spans="1:19" ht="11.25" thickBot="1" x14ac:dyDescent="0.2">
      <c r="A13550" s="135" t="s">
        <v>362</v>
      </c>
      <c r="B13550" s="112"/>
      <c r="C13550" s="136">
        <v>47566.25</v>
      </c>
      <c r="D13550" s="136">
        <v>46305.071000000004</v>
      </c>
      <c r="E13550" s="140">
        <v>20537.786</v>
      </c>
      <c r="F13550" s="140">
        <v>839980.9</v>
      </c>
      <c r="G13550" s="136">
        <v>23</v>
      </c>
      <c r="H13550" s="136">
        <v>152.667</v>
      </c>
      <c r="I13550" s="136">
        <v>468077.26</v>
      </c>
      <c r="J13550" s="141" t="s">
        <v>10924</v>
      </c>
      <c r="K13550" s="140">
        <v>159562.41</v>
      </c>
      <c r="L13550" s="134" t="s">
        <v>10925</v>
      </c>
      <c r="M13550" s="136">
        <v>2900.87</v>
      </c>
      <c r="N13550" s="136">
        <v>3522.2979999999998</v>
      </c>
      <c r="O13550" s="136">
        <v>7.6669999999999998</v>
      </c>
      <c r="P13550" s="136">
        <v>145.667</v>
      </c>
      <c r="Q13550" s="136">
        <v>578.34100000000001</v>
      </c>
      <c r="R13550" s="136">
        <v>465.005</v>
      </c>
      <c r="S13550" s="136">
        <v>756.34699999999998</v>
      </c>
    </row>
    <row r="13551" spans="1:19" ht="11.25" thickBot="1" x14ac:dyDescent="0.2">
      <c r="A13551" s="112"/>
    </row>
    <row r="13552" spans="1:19" ht="11.25" thickBot="1" x14ac:dyDescent="0.2">
      <c r="A13552" s="138" t="s">
        <v>364</v>
      </c>
      <c r="B13552" s="112"/>
      <c r="C13552" s="136">
        <v>823.91099999999994</v>
      </c>
      <c r="D13552" s="136">
        <v>305.41500000000002</v>
      </c>
      <c r="E13552" s="140">
        <v>315.28899999999999</v>
      </c>
      <c r="F13552" s="140">
        <v>3894.0529999999999</v>
      </c>
      <c r="G13552" s="136">
        <v>5.1959999999999997</v>
      </c>
      <c r="H13552" s="136">
        <v>19.655999999999999</v>
      </c>
      <c r="I13552" s="136">
        <v>1351.2619999999999</v>
      </c>
      <c r="J13552" s="141" t="s">
        <v>10926</v>
      </c>
      <c r="K13552" s="140">
        <v>1332.1669999999999</v>
      </c>
      <c r="L13552" s="134" t="s">
        <v>10927</v>
      </c>
      <c r="M13552" s="136">
        <v>335.25900000000001</v>
      </c>
      <c r="N13552" s="136">
        <v>21.934999999999999</v>
      </c>
      <c r="O13552" s="136">
        <v>1.528</v>
      </c>
      <c r="P13552" s="136">
        <v>4.9329999999999998</v>
      </c>
      <c r="Q13552" s="136">
        <v>30.353999999999999</v>
      </c>
      <c r="R13552" s="136">
        <v>30.001000000000001</v>
      </c>
      <c r="S13552" s="136">
        <v>6.351</v>
      </c>
    </row>
    <row r="13553" spans="1:19" ht="11.25" thickBot="1" x14ac:dyDescent="0.2">
      <c r="A13553" s="112"/>
    </row>
    <row r="13554" spans="1:19" ht="11.25" thickBot="1" x14ac:dyDescent="0.2">
      <c r="A13554" s="139" t="s">
        <v>366</v>
      </c>
      <c r="B13554" s="112"/>
      <c r="C13554" s="136">
        <v>1.732</v>
      </c>
      <c r="D13554" s="136">
        <v>0.66</v>
      </c>
      <c r="E13554" s="140">
        <v>1.5349999999999999</v>
      </c>
      <c r="F13554" s="140">
        <v>0.46400000000000002</v>
      </c>
      <c r="G13554" s="136">
        <v>22.591999999999999</v>
      </c>
      <c r="H13554" s="136">
        <v>12.875</v>
      </c>
      <c r="I13554" s="136">
        <v>0.28899999999999998</v>
      </c>
      <c r="J13554" s="141" t="s">
        <v>10928</v>
      </c>
      <c r="K13554" s="140">
        <v>0.83499999999999996</v>
      </c>
      <c r="L13554" s="134" t="s">
        <v>5566</v>
      </c>
      <c r="M13554" s="136">
        <v>11.557</v>
      </c>
      <c r="N13554" s="136">
        <v>0.623</v>
      </c>
      <c r="O13554" s="136">
        <v>19.923999999999999</v>
      </c>
      <c r="P13554" s="136">
        <v>3.3860000000000001</v>
      </c>
      <c r="Q13554" s="136">
        <v>5.2489999999999997</v>
      </c>
      <c r="R13554" s="136">
        <v>6.452</v>
      </c>
      <c r="S13554" s="136">
        <v>0.84</v>
      </c>
    </row>
    <row r="13555" spans="1:19" ht="11.25" thickBot="1" x14ac:dyDescent="0.2">
      <c r="A13555" s="112"/>
    </row>
    <row r="13556" spans="1:19" ht="11.25" thickBot="1" x14ac:dyDescent="0.2">
      <c r="A13556" s="106" t="s">
        <v>357</v>
      </c>
      <c r="B13556" s="106" t="s">
        <v>358</v>
      </c>
      <c r="C13556" s="131" t="s">
        <v>34</v>
      </c>
      <c r="D13556" s="131" t="s">
        <v>35</v>
      </c>
      <c r="E13556" s="130" t="s">
        <v>36</v>
      </c>
      <c r="F13556" s="130" t="s">
        <v>37</v>
      </c>
      <c r="G13556" s="130" t="s">
        <v>38</v>
      </c>
      <c r="H13556" s="130" t="s">
        <v>39</v>
      </c>
      <c r="I13556" s="130" t="s">
        <v>40</v>
      </c>
      <c r="J13556" s="130" t="s">
        <v>41</v>
      </c>
      <c r="K13556" s="130" t="s">
        <v>42</v>
      </c>
      <c r="L13556" s="130" t="s">
        <v>43</v>
      </c>
      <c r="M13556" s="130" t="s">
        <v>44</v>
      </c>
      <c r="N13556" s="130" t="s">
        <v>45</v>
      </c>
      <c r="O13556" s="130" t="s">
        <v>46</v>
      </c>
      <c r="P13556" s="130" t="s">
        <v>47</v>
      </c>
      <c r="Q13556" s="130" t="s">
        <v>48</v>
      </c>
      <c r="R13556" s="130" t="s">
        <v>49</v>
      </c>
      <c r="S13556" s="130" t="s">
        <v>50</v>
      </c>
    </row>
    <row r="13557" spans="1:19" ht="11.25" thickBot="1" x14ac:dyDescent="0.2">
      <c r="A13557" s="107">
        <v>1</v>
      </c>
      <c r="B13557" s="132">
        <v>0.84012731481481484</v>
      </c>
      <c r="C13557" s="145">
        <v>356224.69</v>
      </c>
      <c r="D13557" s="134" t="s">
        <v>10929</v>
      </c>
      <c r="E13557" s="108">
        <v>1979.0940000000001</v>
      </c>
      <c r="F13557" s="108">
        <v>843.01700000000005</v>
      </c>
      <c r="G13557" s="108">
        <v>3</v>
      </c>
      <c r="H13557" s="108">
        <v>10282.537</v>
      </c>
      <c r="I13557" s="108">
        <v>263313.57</v>
      </c>
      <c r="J13557" s="108">
        <v>1673028.4</v>
      </c>
      <c r="K13557" s="108">
        <v>44965.472999999998</v>
      </c>
      <c r="L13557" s="108">
        <v>91750.592000000004</v>
      </c>
      <c r="M13557" s="108">
        <v>14253.874</v>
      </c>
      <c r="N13557" s="108">
        <v>9852.3289999999997</v>
      </c>
      <c r="O13557" s="108">
        <v>1575.06</v>
      </c>
      <c r="P13557" s="108">
        <v>1419.048</v>
      </c>
      <c r="Q13557" s="108">
        <v>1873.0840000000001</v>
      </c>
      <c r="R13557" s="108">
        <v>1410.048</v>
      </c>
      <c r="S13557" s="108">
        <v>1833.0809999999999</v>
      </c>
    </row>
    <row r="13558" spans="1:19" ht="11.25" thickBot="1" x14ac:dyDescent="0.2">
      <c r="A13558" s="112"/>
    </row>
    <row r="13559" spans="1:19" ht="11.25" thickBot="1" x14ac:dyDescent="0.2">
      <c r="A13559" s="107">
        <v>2</v>
      </c>
      <c r="B13559" s="132">
        <v>0.84031250000000002</v>
      </c>
      <c r="C13559" s="145">
        <v>364238.48</v>
      </c>
      <c r="D13559" s="134" t="s">
        <v>10930</v>
      </c>
      <c r="E13559" s="108">
        <v>1996.096</v>
      </c>
      <c r="F13559" s="108">
        <v>498.00599999999997</v>
      </c>
      <c r="G13559" s="108">
        <v>3</v>
      </c>
      <c r="H13559" s="108">
        <v>10483.637000000001</v>
      </c>
      <c r="I13559" s="108">
        <v>264695.92</v>
      </c>
      <c r="J13559" s="108">
        <v>1685729.5</v>
      </c>
      <c r="K13559" s="108">
        <v>45184.947</v>
      </c>
      <c r="L13559" s="108">
        <v>91792.777000000002</v>
      </c>
      <c r="M13559" s="108">
        <v>14123.786</v>
      </c>
      <c r="N13559" s="108">
        <v>9983.3909999999996</v>
      </c>
      <c r="O13559" s="108">
        <v>1677.068</v>
      </c>
      <c r="P13559" s="108">
        <v>1330.0429999999999</v>
      </c>
      <c r="Q13559" s="108">
        <v>1797.078</v>
      </c>
      <c r="R13559" s="108">
        <v>1575.06</v>
      </c>
      <c r="S13559" s="108">
        <v>1894.086</v>
      </c>
    </row>
    <row r="13560" spans="1:19" ht="11.25" thickBot="1" x14ac:dyDescent="0.2">
      <c r="A13560" s="112"/>
    </row>
    <row r="13561" spans="1:19" ht="11.25" thickBot="1" x14ac:dyDescent="0.2">
      <c r="A13561" s="107">
        <v>3</v>
      </c>
      <c r="B13561" s="132">
        <v>0.84049768518518519</v>
      </c>
      <c r="C13561" s="145">
        <v>366033.53</v>
      </c>
      <c r="D13561" s="134" t="s">
        <v>10931</v>
      </c>
      <c r="E13561" s="108">
        <v>1962.0920000000001</v>
      </c>
      <c r="F13561" s="108">
        <v>459.005</v>
      </c>
      <c r="G13561" s="108">
        <v>3</v>
      </c>
      <c r="H13561" s="108">
        <v>10425.608</v>
      </c>
      <c r="I13561" s="108">
        <v>262322.18</v>
      </c>
      <c r="J13561" s="108">
        <v>1664063.3</v>
      </c>
      <c r="K13561" s="108">
        <v>44822.165000000001</v>
      </c>
      <c r="L13561" s="108">
        <v>91573.816999999995</v>
      </c>
      <c r="M13561" s="108">
        <v>14025.72</v>
      </c>
      <c r="N13561" s="108">
        <v>10043.42</v>
      </c>
      <c r="O13561" s="108">
        <v>1725.0709999999999</v>
      </c>
      <c r="P13561" s="108">
        <v>1325.0419999999999</v>
      </c>
      <c r="Q13561" s="108">
        <v>1746.0730000000001</v>
      </c>
      <c r="R13561" s="108">
        <v>1414.048</v>
      </c>
      <c r="S13561" s="108">
        <v>1892.086</v>
      </c>
    </row>
    <row r="13562" spans="1:19" ht="11.25" thickBot="1" x14ac:dyDescent="0.2">
      <c r="A13562" s="112"/>
    </row>
    <row r="13563" spans="1:19" ht="11.25" thickBot="1" x14ac:dyDescent="0.2">
      <c r="A13563" s="135" t="s">
        <v>362</v>
      </c>
      <c r="B13563" s="112"/>
      <c r="C13563" s="140">
        <v>362165.57</v>
      </c>
      <c r="D13563" s="134" t="s">
        <v>10932</v>
      </c>
      <c r="E13563" s="136">
        <v>1979.0940000000001</v>
      </c>
      <c r="F13563" s="136">
        <v>600.00900000000001</v>
      </c>
      <c r="G13563" s="136">
        <v>3</v>
      </c>
      <c r="H13563" s="136">
        <v>10397.261</v>
      </c>
      <c r="I13563" s="136">
        <v>263443.89</v>
      </c>
      <c r="J13563" s="136">
        <v>1674273.7</v>
      </c>
      <c r="K13563" s="136">
        <v>44990.862000000001</v>
      </c>
      <c r="L13563" s="136">
        <v>91705.729000000007</v>
      </c>
      <c r="M13563" s="136">
        <v>14134.46</v>
      </c>
      <c r="N13563" s="136">
        <v>9959.7139999999999</v>
      </c>
      <c r="O13563" s="136">
        <v>1659.066</v>
      </c>
      <c r="P13563" s="136">
        <v>1358.0440000000001</v>
      </c>
      <c r="Q13563" s="136">
        <v>1805.412</v>
      </c>
      <c r="R13563" s="136">
        <v>1466.385</v>
      </c>
      <c r="S13563" s="136">
        <v>1873.0840000000001</v>
      </c>
    </row>
    <row r="13564" spans="1:19" ht="11.25" thickBot="1" x14ac:dyDescent="0.2">
      <c r="A13564" s="112"/>
    </row>
    <row r="13565" spans="1:19" ht="11.25" thickBot="1" x14ac:dyDescent="0.2">
      <c r="A13565" s="138" t="s">
        <v>364</v>
      </c>
      <c r="B13565" s="112"/>
      <c r="C13565" s="140">
        <v>5222.6499999999996</v>
      </c>
      <c r="D13565" s="134" t="s">
        <v>10933</v>
      </c>
      <c r="E13565" s="136">
        <v>17.001999999999999</v>
      </c>
      <c r="F13565" s="136">
        <v>211.352</v>
      </c>
      <c r="G13565" s="136">
        <v>0</v>
      </c>
      <c r="H13565" s="136">
        <v>103.504</v>
      </c>
      <c r="I13565" s="136">
        <v>1192.2249999999999</v>
      </c>
      <c r="J13565" s="136">
        <v>10886.645</v>
      </c>
      <c r="K13565" s="136">
        <v>182.71899999999999</v>
      </c>
      <c r="L13565" s="136">
        <v>116.17</v>
      </c>
      <c r="M13565" s="136">
        <v>114.45099999999999</v>
      </c>
      <c r="N13565" s="136">
        <v>97.721000000000004</v>
      </c>
      <c r="O13565" s="136">
        <v>76.608999999999995</v>
      </c>
      <c r="P13565" s="136">
        <v>52.89</v>
      </c>
      <c r="Q13565" s="136">
        <v>63.914000000000001</v>
      </c>
      <c r="R13565" s="136">
        <v>94.135999999999996</v>
      </c>
      <c r="S13565" s="136">
        <v>34.658999999999999</v>
      </c>
    </row>
    <row r="13566" spans="1:19" ht="11.25" thickBot="1" x14ac:dyDescent="0.2">
      <c r="A13566" s="112"/>
    </row>
    <row r="13567" spans="1:19" ht="11.25" thickBot="1" x14ac:dyDescent="0.2">
      <c r="A13567" s="139" t="s">
        <v>366</v>
      </c>
      <c r="B13567" s="112"/>
      <c r="C13567" s="140">
        <v>1.4419999999999999</v>
      </c>
      <c r="D13567" s="134" t="s">
        <v>5571</v>
      </c>
      <c r="E13567" s="136">
        <v>0.85899999999999999</v>
      </c>
      <c r="F13567" s="136">
        <v>35.225000000000001</v>
      </c>
      <c r="G13567" s="136">
        <v>0</v>
      </c>
      <c r="H13567" s="136">
        <v>0.995</v>
      </c>
      <c r="I13567" s="136">
        <v>0.45300000000000001</v>
      </c>
      <c r="J13567" s="136">
        <v>0.65</v>
      </c>
      <c r="K13567" s="136">
        <v>0.40600000000000003</v>
      </c>
      <c r="L13567" s="136">
        <v>0.127</v>
      </c>
      <c r="M13567" s="136">
        <v>0.81</v>
      </c>
      <c r="N13567" s="136">
        <v>0.98099999999999998</v>
      </c>
      <c r="O13567" s="136">
        <v>4.6180000000000003</v>
      </c>
      <c r="P13567" s="136">
        <v>3.895</v>
      </c>
      <c r="Q13567" s="136">
        <v>3.54</v>
      </c>
      <c r="R13567" s="136">
        <v>6.42</v>
      </c>
      <c r="S13567" s="136">
        <v>1.85</v>
      </c>
    </row>
    <row r="13568" spans="1:19" ht="11.25" thickBot="1" x14ac:dyDescent="0.2">
      <c r="A13568" s="112"/>
    </row>
    <row r="13569" spans="1:19" ht="11.25" thickBot="1" x14ac:dyDescent="0.2">
      <c r="A13569" s="106" t="s">
        <v>357</v>
      </c>
      <c r="B13569" s="106" t="s">
        <v>358</v>
      </c>
      <c r="C13569" s="130" t="s">
        <v>51</v>
      </c>
      <c r="D13569" s="130" t="s">
        <v>52</v>
      </c>
      <c r="E13569" s="130" t="s">
        <v>53</v>
      </c>
      <c r="F13569" s="130" t="s">
        <v>54</v>
      </c>
      <c r="G13569" s="130" t="s">
        <v>55</v>
      </c>
      <c r="H13569" s="130" t="s">
        <v>56</v>
      </c>
      <c r="I13569" s="130" t="s">
        <v>57</v>
      </c>
      <c r="J13569" s="130" t="s">
        <v>58</v>
      </c>
      <c r="K13569" s="130" t="s">
        <v>59</v>
      </c>
      <c r="L13569" s="130" t="s">
        <v>60</v>
      </c>
      <c r="M13569" s="130" t="s">
        <v>61</v>
      </c>
      <c r="N13569" s="130" t="s">
        <v>62</v>
      </c>
      <c r="O13569" s="130" t="s">
        <v>63</v>
      </c>
      <c r="P13569" s="130" t="s">
        <v>64</v>
      </c>
      <c r="Q13569" s="131" t="s">
        <v>65</v>
      </c>
      <c r="R13569" s="131" t="s">
        <v>66</v>
      </c>
      <c r="S13569" s="130" t="s">
        <v>67</v>
      </c>
    </row>
    <row r="13570" spans="1:19" ht="11.25" thickBot="1" x14ac:dyDescent="0.2">
      <c r="A13570" s="107">
        <v>1</v>
      </c>
      <c r="B13570" s="132">
        <v>0.84012731481481484</v>
      </c>
      <c r="C13570" s="108">
        <v>1458.0509999999999</v>
      </c>
      <c r="D13570" s="108">
        <v>1233.0360000000001</v>
      </c>
      <c r="E13570" s="108">
        <v>544.00699999999995</v>
      </c>
      <c r="F13570" s="108">
        <v>740.01300000000003</v>
      </c>
      <c r="G13570" s="108">
        <v>443.005</v>
      </c>
      <c r="H13570" s="108">
        <v>522.00699999999995</v>
      </c>
      <c r="I13570" s="108">
        <v>1985.095</v>
      </c>
      <c r="J13570" s="108">
        <v>3167.241</v>
      </c>
      <c r="K13570" s="108">
        <v>4637.5159999999996</v>
      </c>
      <c r="L13570" s="108">
        <v>13</v>
      </c>
      <c r="M13570" s="108">
        <v>8</v>
      </c>
      <c r="N13570" s="108">
        <v>610.00900000000001</v>
      </c>
      <c r="O13570" s="108">
        <v>717.01199999999994</v>
      </c>
      <c r="P13570" s="108">
        <v>60355.3</v>
      </c>
      <c r="Q13570" s="145">
        <v>1659894.6</v>
      </c>
      <c r="R13570" s="134" t="s">
        <v>10934</v>
      </c>
      <c r="S13570" s="108">
        <v>14858.297</v>
      </c>
    </row>
    <row r="13571" spans="1:19" ht="11.25" thickBot="1" x14ac:dyDescent="0.2">
      <c r="A13571" s="112"/>
    </row>
    <row r="13572" spans="1:19" ht="11.25" thickBot="1" x14ac:dyDescent="0.2">
      <c r="A13572" s="107">
        <v>2</v>
      </c>
      <c r="B13572" s="132">
        <v>0.84031250000000002</v>
      </c>
      <c r="C13572" s="108">
        <v>1372.0450000000001</v>
      </c>
      <c r="D13572" s="108">
        <v>1270.039</v>
      </c>
      <c r="E13572" s="108">
        <v>486.00599999999997</v>
      </c>
      <c r="F13572" s="108">
        <v>691.01099999999997</v>
      </c>
      <c r="G13572" s="108">
        <v>446.005</v>
      </c>
      <c r="H13572" s="108">
        <v>516.00599999999997</v>
      </c>
      <c r="I13572" s="108">
        <v>2008.097</v>
      </c>
      <c r="J13572" s="108">
        <v>3091.2289999999998</v>
      </c>
      <c r="K13572" s="108">
        <v>4627.5140000000001</v>
      </c>
      <c r="L13572" s="108">
        <v>6</v>
      </c>
      <c r="M13572" s="108">
        <v>8</v>
      </c>
      <c r="N13572" s="108">
        <v>613.00900000000001</v>
      </c>
      <c r="O13572" s="108">
        <v>652.01</v>
      </c>
      <c r="P13572" s="108">
        <v>60872.802000000003</v>
      </c>
      <c r="Q13572" s="145">
        <v>1697026.7</v>
      </c>
      <c r="R13572" s="134" t="s">
        <v>10935</v>
      </c>
      <c r="S13572" s="108">
        <v>15217.556</v>
      </c>
    </row>
    <row r="13573" spans="1:19" ht="11.25" thickBot="1" x14ac:dyDescent="0.2">
      <c r="A13573" s="112"/>
    </row>
    <row r="13574" spans="1:19" ht="11.25" thickBot="1" x14ac:dyDescent="0.2">
      <c r="A13574" s="107">
        <v>3</v>
      </c>
      <c r="B13574" s="132">
        <v>0.84049768518518519</v>
      </c>
      <c r="C13574" s="108">
        <v>1400.047</v>
      </c>
      <c r="D13574" s="108">
        <v>1365.0450000000001</v>
      </c>
      <c r="E13574" s="108">
        <v>516.00599999999997</v>
      </c>
      <c r="F13574" s="108">
        <v>672.01099999999997</v>
      </c>
      <c r="G13574" s="108">
        <v>457.005</v>
      </c>
      <c r="H13574" s="108">
        <v>559.00800000000004</v>
      </c>
      <c r="I13574" s="108">
        <v>1980.0940000000001</v>
      </c>
      <c r="J13574" s="108">
        <v>3177.2420000000002</v>
      </c>
      <c r="K13574" s="108">
        <v>4575.5020000000004</v>
      </c>
      <c r="L13574" s="108">
        <v>9</v>
      </c>
      <c r="M13574" s="108">
        <v>7</v>
      </c>
      <c r="N13574" s="108">
        <v>614.00900000000001</v>
      </c>
      <c r="O13574" s="108">
        <v>731.01300000000003</v>
      </c>
      <c r="P13574" s="108">
        <v>60797.582999999999</v>
      </c>
      <c r="Q13574" s="145">
        <v>1704822.2</v>
      </c>
      <c r="R13574" s="134" t="s">
        <v>10936</v>
      </c>
      <c r="S13574" s="108">
        <v>15484.753000000001</v>
      </c>
    </row>
    <row r="13575" spans="1:19" ht="11.25" thickBot="1" x14ac:dyDescent="0.2">
      <c r="A13575" s="112"/>
    </row>
    <row r="13576" spans="1:19" ht="11.25" thickBot="1" x14ac:dyDescent="0.2">
      <c r="A13576" s="135" t="s">
        <v>362</v>
      </c>
      <c r="B13576" s="112"/>
      <c r="C13576" s="136">
        <v>1410.048</v>
      </c>
      <c r="D13576" s="136">
        <v>1289.373</v>
      </c>
      <c r="E13576" s="136">
        <v>515.34</v>
      </c>
      <c r="F13576" s="136">
        <v>701.01199999999994</v>
      </c>
      <c r="G13576" s="136">
        <v>448.67099999999999</v>
      </c>
      <c r="H13576" s="136">
        <v>532.34</v>
      </c>
      <c r="I13576" s="136">
        <v>1991.095</v>
      </c>
      <c r="J13576" s="136">
        <v>3145.2370000000001</v>
      </c>
      <c r="K13576" s="136">
        <v>4613.5110000000004</v>
      </c>
      <c r="L13576" s="136">
        <v>9.3330000000000002</v>
      </c>
      <c r="M13576" s="136">
        <v>7.6669999999999998</v>
      </c>
      <c r="N13576" s="136">
        <v>612.34199999999998</v>
      </c>
      <c r="O13576" s="136">
        <v>700.01199999999994</v>
      </c>
      <c r="P13576" s="136">
        <v>60675.228000000003</v>
      </c>
      <c r="Q13576" s="140">
        <v>1687247.8</v>
      </c>
      <c r="R13576" s="134" t="s">
        <v>10937</v>
      </c>
      <c r="S13576" s="136">
        <v>15186.868</v>
      </c>
    </row>
    <row r="13577" spans="1:19" ht="11.25" thickBot="1" x14ac:dyDescent="0.2">
      <c r="A13577" s="112"/>
    </row>
    <row r="13578" spans="1:19" ht="11.25" thickBot="1" x14ac:dyDescent="0.2">
      <c r="A13578" s="138" t="s">
        <v>364</v>
      </c>
      <c r="B13578" s="112"/>
      <c r="C13578" s="136">
        <v>43.866</v>
      </c>
      <c r="D13578" s="136">
        <v>68.094999999999999</v>
      </c>
      <c r="E13578" s="136">
        <v>29.006</v>
      </c>
      <c r="F13578" s="136">
        <v>35.087000000000003</v>
      </c>
      <c r="G13578" s="136">
        <v>7.3710000000000004</v>
      </c>
      <c r="H13578" s="136">
        <v>23.289000000000001</v>
      </c>
      <c r="I13578" s="136">
        <v>14.935</v>
      </c>
      <c r="J13578" s="136">
        <v>47.039000000000001</v>
      </c>
      <c r="K13578" s="136">
        <v>33.293999999999997</v>
      </c>
      <c r="L13578" s="136">
        <v>3.512</v>
      </c>
      <c r="M13578" s="136">
        <v>0.57699999999999996</v>
      </c>
      <c r="N13578" s="136">
        <v>2.0819999999999999</v>
      </c>
      <c r="O13578" s="136">
        <v>42.155999999999999</v>
      </c>
      <c r="P13578" s="136">
        <v>279.60700000000003</v>
      </c>
      <c r="Q13578" s="140">
        <v>24007.100999999999</v>
      </c>
      <c r="R13578" s="134" t="s">
        <v>10938</v>
      </c>
      <c r="S13578" s="136">
        <v>314.35300000000001</v>
      </c>
    </row>
    <row r="13579" spans="1:19" ht="11.25" thickBot="1" x14ac:dyDescent="0.2">
      <c r="A13579" s="112"/>
    </row>
    <row r="13580" spans="1:19" ht="11.25" thickBot="1" x14ac:dyDescent="0.2">
      <c r="A13580" s="139" t="s">
        <v>366</v>
      </c>
      <c r="B13580" s="112"/>
      <c r="C13580" s="136">
        <v>3.1110000000000002</v>
      </c>
      <c r="D13580" s="136">
        <v>5.2809999999999997</v>
      </c>
      <c r="E13580" s="136">
        <v>5.6289999999999996</v>
      </c>
      <c r="F13580" s="136">
        <v>5.0049999999999999</v>
      </c>
      <c r="G13580" s="136">
        <v>1.643</v>
      </c>
      <c r="H13580" s="136">
        <v>4.375</v>
      </c>
      <c r="I13580" s="136">
        <v>0.75</v>
      </c>
      <c r="J13580" s="136">
        <v>1.496</v>
      </c>
      <c r="K13580" s="136">
        <v>0.72199999999999998</v>
      </c>
      <c r="L13580" s="136">
        <v>37.627000000000002</v>
      </c>
      <c r="M13580" s="136">
        <v>7.5309999999999997</v>
      </c>
      <c r="N13580" s="136">
        <v>0.34</v>
      </c>
      <c r="O13580" s="136">
        <v>6.0220000000000002</v>
      </c>
      <c r="P13580" s="136">
        <v>0.46100000000000002</v>
      </c>
      <c r="Q13580" s="140">
        <v>1.423</v>
      </c>
      <c r="R13580" s="134" t="s">
        <v>5577</v>
      </c>
      <c r="S13580" s="136">
        <v>2.0699999999999998</v>
      </c>
    </row>
    <row r="13581" spans="1:19" ht="11.25" thickBot="1" x14ac:dyDescent="0.2">
      <c r="A13581" s="112"/>
    </row>
    <row r="13582" spans="1:19" ht="11.25" thickBot="1" x14ac:dyDescent="0.2">
      <c r="A13582" s="106" t="s">
        <v>357</v>
      </c>
      <c r="B13582" s="106" t="s">
        <v>358</v>
      </c>
      <c r="C13582" s="130" t="s">
        <v>68</v>
      </c>
    </row>
    <row r="13583" spans="1:19" ht="11.25" thickBot="1" x14ac:dyDescent="0.2">
      <c r="A13583" s="107">
        <v>1</v>
      </c>
      <c r="B13583" s="132">
        <v>0.84012731481481484</v>
      </c>
      <c r="C13583" s="108">
        <v>2392.1370000000002</v>
      </c>
    </row>
    <row r="13584" spans="1:19" ht="11.25" thickBot="1" x14ac:dyDescent="0.2">
      <c r="A13584" s="112"/>
    </row>
    <row r="13585" spans="1:19" ht="11.25" thickBot="1" x14ac:dyDescent="0.2">
      <c r="A13585" s="107">
        <v>2</v>
      </c>
      <c r="B13585" s="132">
        <v>0.84031250000000002</v>
      </c>
      <c r="C13585" s="108">
        <v>2405.1390000000001</v>
      </c>
    </row>
    <row r="13586" spans="1:19" ht="11.25" thickBot="1" x14ac:dyDescent="0.2">
      <c r="A13586" s="112"/>
    </row>
    <row r="13587" spans="1:19" ht="11.25" thickBot="1" x14ac:dyDescent="0.2">
      <c r="A13587" s="107">
        <v>3</v>
      </c>
      <c r="B13587" s="132">
        <v>0.84049768518518519</v>
      </c>
      <c r="C13587" s="108">
        <v>2487.1480000000001</v>
      </c>
    </row>
    <row r="13588" spans="1:19" ht="11.25" thickBot="1" x14ac:dyDescent="0.2">
      <c r="A13588" s="112"/>
    </row>
    <row r="13589" spans="1:19" ht="11.25" thickBot="1" x14ac:dyDescent="0.2">
      <c r="A13589" s="135" t="s">
        <v>362</v>
      </c>
      <c r="B13589" s="112"/>
      <c r="C13589" s="136">
        <v>2428.1419999999998</v>
      </c>
    </row>
    <row r="13590" spans="1:19" ht="11.25" thickBot="1" x14ac:dyDescent="0.2">
      <c r="A13590" s="112"/>
    </row>
    <row r="13591" spans="1:19" ht="11.25" thickBot="1" x14ac:dyDescent="0.2">
      <c r="A13591" s="138" t="s">
        <v>364</v>
      </c>
      <c r="B13591" s="112"/>
      <c r="C13591" s="136">
        <v>51.512999999999998</v>
      </c>
    </row>
    <row r="13592" spans="1:19" ht="11.25" thickBot="1" x14ac:dyDescent="0.2">
      <c r="A13592" s="112"/>
    </row>
    <row r="13593" spans="1:19" ht="11.25" thickBot="1" x14ac:dyDescent="0.2">
      <c r="A13593" s="139" t="s">
        <v>366</v>
      </c>
      <c r="B13593" s="112"/>
      <c r="C13593" s="136">
        <v>2.1219999999999999</v>
      </c>
    </row>
    <row r="13594" spans="1:19" ht="10.5" x14ac:dyDescent="0.15">
      <c r="A13594" s="112"/>
    </row>
    <row r="13595" spans="1:19" x14ac:dyDescent="0.15">
      <c r="A13595" s="129"/>
      <c r="B13595" s="86" t="s">
        <v>5578</v>
      </c>
    </row>
    <row r="13596" spans="1:19" ht="9.75" thickBot="1" x14ac:dyDescent="0.2">
      <c r="A13596" s="81" t="s">
        <v>5871</v>
      </c>
    </row>
    <row r="13597" spans="1:19" ht="11.25" thickBot="1" x14ac:dyDescent="0.2">
      <c r="A13597" s="106" t="s">
        <v>357</v>
      </c>
      <c r="B13597" s="106" t="s">
        <v>358</v>
      </c>
      <c r="C13597" s="130" t="s">
        <v>0</v>
      </c>
      <c r="D13597" s="130" t="s">
        <v>1</v>
      </c>
      <c r="E13597" s="130" t="s">
        <v>2</v>
      </c>
      <c r="F13597" s="130" t="s">
        <v>3</v>
      </c>
      <c r="G13597" s="130" t="s">
        <v>4</v>
      </c>
      <c r="H13597" s="130" t="s">
        <v>5</v>
      </c>
      <c r="I13597" s="131" t="s">
        <v>6</v>
      </c>
      <c r="J13597" s="131" t="s">
        <v>7</v>
      </c>
      <c r="K13597" s="130" t="s">
        <v>8</v>
      </c>
      <c r="L13597" s="130" t="s">
        <v>9</v>
      </c>
      <c r="M13597" s="130" t="s">
        <v>10</v>
      </c>
      <c r="N13597" s="130" t="s">
        <v>11</v>
      </c>
      <c r="O13597" s="130" t="s">
        <v>12</v>
      </c>
      <c r="P13597" s="130" t="s">
        <v>13</v>
      </c>
      <c r="Q13597" s="130" t="s">
        <v>14</v>
      </c>
      <c r="R13597" s="130" t="s">
        <v>15</v>
      </c>
      <c r="S13597" s="130" t="s">
        <v>16</v>
      </c>
    </row>
    <row r="13598" spans="1:19" ht="11.25" thickBot="1" x14ac:dyDescent="0.2">
      <c r="A13598" s="107">
        <v>1</v>
      </c>
      <c r="B13598" s="132">
        <v>0.84528935185185183</v>
      </c>
      <c r="C13598" s="141" t="s">
        <v>10939</v>
      </c>
      <c r="D13598" s="141" t="s">
        <v>10940</v>
      </c>
      <c r="E13598" s="141" t="s">
        <v>10941</v>
      </c>
      <c r="F13598" s="141" t="s">
        <v>10942</v>
      </c>
      <c r="G13598" s="141" t="s">
        <v>10943</v>
      </c>
      <c r="H13598" s="141" t="s">
        <v>10944</v>
      </c>
      <c r="I13598" s="145">
        <v>17192.091</v>
      </c>
      <c r="J13598" s="134" t="s">
        <v>10945</v>
      </c>
      <c r="K13598" s="141" t="s">
        <v>10946</v>
      </c>
      <c r="L13598" s="108">
        <v>687.01099999999997</v>
      </c>
      <c r="M13598" s="108">
        <v>41920.133000000002</v>
      </c>
      <c r="N13598" s="108">
        <v>58563.196000000004</v>
      </c>
      <c r="O13598" s="141" t="s">
        <v>10947</v>
      </c>
      <c r="P13598" s="108">
        <v>616652.14</v>
      </c>
      <c r="Q13598" s="108">
        <v>20580.16</v>
      </c>
      <c r="R13598" s="108">
        <v>32870.911</v>
      </c>
      <c r="S13598" s="108">
        <v>233444.63</v>
      </c>
    </row>
    <row r="13599" spans="1:19" ht="11.25" thickBot="1" x14ac:dyDescent="0.2">
      <c r="A13599" s="112"/>
    </row>
    <row r="13600" spans="1:19" ht="11.25" thickBot="1" x14ac:dyDescent="0.2">
      <c r="A13600" s="107">
        <v>2</v>
      </c>
      <c r="B13600" s="132">
        <v>0.84547453703703701</v>
      </c>
      <c r="C13600" s="141" t="s">
        <v>10948</v>
      </c>
      <c r="D13600" s="141" t="s">
        <v>10949</v>
      </c>
      <c r="E13600" s="141" t="s">
        <v>10950</v>
      </c>
      <c r="F13600" s="141" t="s">
        <v>10951</v>
      </c>
      <c r="G13600" s="141" t="s">
        <v>10952</v>
      </c>
      <c r="H13600" s="141" t="s">
        <v>10953</v>
      </c>
      <c r="I13600" s="145">
        <v>17206.101999999999</v>
      </c>
      <c r="J13600" s="134" t="s">
        <v>10954</v>
      </c>
      <c r="K13600" s="141" t="s">
        <v>10955</v>
      </c>
      <c r="L13600" s="108">
        <v>692.01099999999997</v>
      </c>
      <c r="M13600" s="108">
        <v>42121.538</v>
      </c>
      <c r="N13600" s="108">
        <v>57763.968999999997</v>
      </c>
      <c r="O13600" s="141" t="s">
        <v>10956</v>
      </c>
      <c r="P13600" s="108">
        <v>625916.36</v>
      </c>
      <c r="Q13600" s="108">
        <v>20304.89</v>
      </c>
      <c r="R13600" s="108">
        <v>33073.231</v>
      </c>
      <c r="S13600" s="108">
        <v>233654.96</v>
      </c>
    </row>
    <row r="13601" spans="1:19" ht="11.25" thickBot="1" x14ac:dyDescent="0.2">
      <c r="A13601" s="112"/>
    </row>
    <row r="13602" spans="1:19" ht="11.25" thickBot="1" x14ac:dyDescent="0.2">
      <c r="A13602" s="107">
        <v>3</v>
      </c>
      <c r="B13602" s="132">
        <v>0.84564814814814815</v>
      </c>
      <c r="C13602" s="141" t="s">
        <v>10957</v>
      </c>
      <c r="D13602" s="141" t="s">
        <v>10958</v>
      </c>
      <c r="E13602" s="141" t="s">
        <v>10959</v>
      </c>
      <c r="F13602" s="141" t="s">
        <v>10960</v>
      </c>
      <c r="G13602" s="141" t="s">
        <v>10961</v>
      </c>
      <c r="H13602" s="141" t="s">
        <v>10962</v>
      </c>
      <c r="I13602" s="145">
        <v>17507.352999999999</v>
      </c>
      <c r="J13602" s="134" t="s">
        <v>10963</v>
      </c>
      <c r="K13602" s="141" t="s">
        <v>10964</v>
      </c>
      <c r="L13602" s="108">
        <v>709.01199999999994</v>
      </c>
      <c r="M13602" s="108">
        <v>40574.472000000002</v>
      </c>
      <c r="N13602" s="108">
        <v>50663.527999999998</v>
      </c>
      <c r="O13602" s="141" t="s">
        <v>10965</v>
      </c>
      <c r="P13602" s="108">
        <v>625520.74</v>
      </c>
      <c r="Q13602" s="108">
        <v>20240.828000000001</v>
      </c>
      <c r="R13602" s="108">
        <v>32990.1</v>
      </c>
      <c r="S13602" s="108">
        <v>232687.22</v>
      </c>
    </row>
    <row r="13603" spans="1:19" ht="11.25" thickBot="1" x14ac:dyDescent="0.2">
      <c r="A13603" s="112"/>
    </row>
    <row r="13604" spans="1:19" ht="11.25" thickBot="1" x14ac:dyDescent="0.2">
      <c r="A13604" s="135" t="s">
        <v>362</v>
      </c>
      <c r="B13604" s="112"/>
      <c r="C13604" s="141" t="s">
        <v>10966</v>
      </c>
      <c r="D13604" s="141" t="s">
        <v>10967</v>
      </c>
      <c r="E13604" s="141" t="s">
        <v>10968</v>
      </c>
      <c r="F13604" s="141" t="s">
        <v>10969</v>
      </c>
      <c r="G13604" s="141" t="s">
        <v>10970</v>
      </c>
      <c r="H13604" s="141" t="s">
        <v>10971</v>
      </c>
      <c r="I13604" s="140">
        <v>17301.848999999998</v>
      </c>
      <c r="J13604" s="134" t="s">
        <v>10972</v>
      </c>
      <c r="K13604" s="141" t="s">
        <v>10973</v>
      </c>
      <c r="L13604" s="136">
        <v>696.01199999999994</v>
      </c>
      <c r="M13604" s="136">
        <v>41538.714999999997</v>
      </c>
      <c r="N13604" s="136">
        <v>55663.565000000002</v>
      </c>
      <c r="O13604" s="141" t="s">
        <v>10974</v>
      </c>
      <c r="P13604" s="136">
        <v>622696.41</v>
      </c>
      <c r="Q13604" s="136">
        <v>20375.293000000001</v>
      </c>
      <c r="R13604" s="136">
        <v>32978.080999999998</v>
      </c>
      <c r="S13604" s="136">
        <v>233262.27</v>
      </c>
    </row>
    <row r="13605" spans="1:19" ht="11.25" thickBot="1" x14ac:dyDescent="0.2">
      <c r="A13605" s="112"/>
    </row>
    <row r="13606" spans="1:19" ht="11.25" thickBot="1" x14ac:dyDescent="0.2">
      <c r="A13606" s="138" t="s">
        <v>364</v>
      </c>
      <c r="B13606" s="112"/>
      <c r="C13606" s="141" t="s">
        <v>10975</v>
      </c>
      <c r="D13606" s="141" t="s">
        <v>10976</v>
      </c>
      <c r="E13606" s="141" t="s">
        <v>10977</v>
      </c>
      <c r="F13606" s="141" t="s">
        <v>10978</v>
      </c>
      <c r="G13606" s="141" t="s">
        <v>10979</v>
      </c>
      <c r="H13606" s="141" t="s">
        <v>10980</v>
      </c>
      <c r="I13606" s="140">
        <v>178.11</v>
      </c>
      <c r="J13606" s="134" t="s">
        <v>10981</v>
      </c>
      <c r="K13606" s="141" t="s">
        <v>10982</v>
      </c>
      <c r="L13606" s="136">
        <v>11.532999999999999</v>
      </c>
      <c r="M13606" s="136">
        <v>841.10799999999995</v>
      </c>
      <c r="N13606" s="136">
        <v>4348.5590000000002</v>
      </c>
      <c r="O13606" s="141" t="s">
        <v>10983</v>
      </c>
      <c r="P13606" s="136">
        <v>5238.2280000000001</v>
      </c>
      <c r="Q13606" s="136">
        <v>180.28899999999999</v>
      </c>
      <c r="R13606" s="136">
        <v>101.694</v>
      </c>
      <c r="S13606" s="136">
        <v>508.99</v>
      </c>
    </row>
    <row r="13607" spans="1:19" ht="11.25" thickBot="1" x14ac:dyDescent="0.2">
      <c r="A13607" s="112"/>
    </row>
    <row r="13608" spans="1:19" ht="11.25" thickBot="1" x14ac:dyDescent="0.2">
      <c r="A13608" s="139" t="s">
        <v>366</v>
      </c>
      <c r="B13608" s="112"/>
      <c r="C13608" s="141" t="s">
        <v>10984</v>
      </c>
      <c r="D13608" s="141" t="s">
        <v>10985</v>
      </c>
      <c r="E13608" s="141" t="s">
        <v>10986</v>
      </c>
      <c r="F13608" s="141" t="s">
        <v>8845</v>
      </c>
      <c r="G13608" s="141" t="s">
        <v>10987</v>
      </c>
      <c r="H13608" s="141" t="s">
        <v>10988</v>
      </c>
      <c r="I13608" s="140">
        <v>1.0289999999999999</v>
      </c>
      <c r="J13608" s="134" t="s">
        <v>5624</v>
      </c>
      <c r="K13608" s="141" t="s">
        <v>1646</v>
      </c>
      <c r="L13608" s="136">
        <v>1.657</v>
      </c>
      <c r="M13608" s="136">
        <v>2.0249999999999999</v>
      </c>
      <c r="N13608" s="136">
        <v>7.8120000000000003</v>
      </c>
      <c r="O13608" s="141" t="s">
        <v>10034</v>
      </c>
      <c r="P13608" s="136">
        <v>0.84099999999999997</v>
      </c>
      <c r="Q13608" s="136">
        <v>0.88500000000000001</v>
      </c>
      <c r="R13608" s="136">
        <v>0.308</v>
      </c>
      <c r="S13608" s="136">
        <v>0.218</v>
      </c>
    </row>
    <row r="13609" spans="1:19" ht="11.25" thickBot="1" x14ac:dyDescent="0.2">
      <c r="A13609" s="112"/>
    </row>
    <row r="13610" spans="1:19" ht="11.25" thickBot="1" x14ac:dyDescent="0.2">
      <c r="A13610" s="106" t="s">
        <v>357</v>
      </c>
      <c r="B13610" s="106" t="s">
        <v>358</v>
      </c>
      <c r="C13610" s="130" t="s">
        <v>17</v>
      </c>
      <c r="D13610" s="130" t="s">
        <v>18</v>
      </c>
      <c r="E13610" s="131" t="s">
        <v>19</v>
      </c>
      <c r="F13610" s="131" t="s">
        <v>20</v>
      </c>
      <c r="G13610" s="130" t="s">
        <v>21</v>
      </c>
      <c r="H13610" s="130" t="s">
        <v>22</v>
      </c>
      <c r="I13610" s="130" t="s">
        <v>23</v>
      </c>
      <c r="J13610" s="130" t="s">
        <v>24</v>
      </c>
      <c r="K13610" s="131" t="s">
        <v>25</v>
      </c>
      <c r="L13610" s="131" t="s">
        <v>26</v>
      </c>
      <c r="M13610" s="130" t="s">
        <v>27</v>
      </c>
      <c r="N13610" s="130" t="s">
        <v>28</v>
      </c>
      <c r="O13610" s="130" t="s">
        <v>29</v>
      </c>
      <c r="P13610" s="130" t="s">
        <v>30</v>
      </c>
      <c r="Q13610" s="130" t="s">
        <v>31</v>
      </c>
      <c r="R13610" s="130" t="s">
        <v>32</v>
      </c>
      <c r="S13610" s="130" t="s">
        <v>33</v>
      </c>
    </row>
    <row r="13611" spans="1:19" ht="11.25" thickBot="1" x14ac:dyDescent="0.2">
      <c r="A13611" s="107">
        <v>1</v>
      </c>
      <c r="B13611" s="132">
        <v>0.84528935185185183</v>
      </c>
      <c r="C13611" s="108">
        <v>63931.945</v>
      </c>
      <c r="D13611" s="108">
        <v>57844.190999999999</v>
      </c>
      <c r="E13611" s="145">
        <v>20389.973000000002</v>
      </c>
      <c r="F13611" s="145">
        <v>835975.63</v>
      </c>
      <c r="G13611" s="108">
        <v>39</v>
      </c>
      <c r="H13611" s="108">
        <v>60</v>
      </c>
      <c r="I13611" s="108">
        <v>281036.86</v>
      </c>
      <c r="J13611" s="141" t="s">
        <v>10989</v>
      </c>
      <c r="K13611" s="145">
        <v>157853.76999999999</v>
      </c>
      <c r="L13611" s="134" t="s">
        <v>10990</v>
      </c>
      <c r="M13611" s="108">
        <v>3591.3090000000002</v>
      </c>
      <c r="N13611" s="108">
        <v>3500.2939999999999</v>
      </c>
      <c r="O13611" s="108">
        <v>2</v>
      </c>
      <c r="P13611" s="108">
        <v>126</v>
      </c>
      <c r="Q13611" s="108">
        <v>645.01</v>
      </c>
      <c r="R13611" s="108">
        <v>762.01400000000001</v>
      </c>
      <c r="S13611" s="108">
        <v>296.00200000000001</v>
      </c>
    </row>
    <row r="13612" spans="1:19" ht="11.25" thickBot="1" x14ac:dyDescent="0.2">
      <c r="A13612" s="112"/>
    </row>
    <row r="13613" spans="1:19" ht="11.25" thickBot="1" x14ac:dyDescent="0.2">
      <c r="A13613" s="107">
        <v>2</v>
      </c>
      <c r="B13613" s="132">
        <v>0.84547453703703701</v>
      </c>
      <c r="C13613" s="108">
        <v>64311.108999999997</v>
      </c>
      <c r="D13613" s="108">
        <v>57838.175000000003</v>
      </c>
      <c r="E13613" s="145">
        <v>20726.305</v>
      </c>
      <c r="F13613" s="145">
        <v>831678.68</v>
      </c>
      <c r="G13613" s="108">
        <v>35</v>
      </c>
      <c r="H13613" s="108">
        <v>77</v>
      </c>
      <c r="I13613" s="108">
        <v>282521.74</v>
      </c>
      <c r="J13613" s="141" t="s">
        <v>10991</v>
      </c>
      <c r="K13613" s="145">
        <v>160249.96</v>
      </c>
      <c r="L13613" s="134" t="s">
        <v>10992</v>
      </c>
      <c r="M13613" s="108">
        <v>3515.297</v>
      </c>
      <c r="N13613" s="108">
        <v>3513.2959999999998</v>
      </c>
      <c r="O13613" s="108">
        <v>7</v>
      </c>
      <c r="P13613" s="108">
        <v>128</v>
      </c>
      <c r="Q13613" s="108">
        <v>644.01</v>
      </c>
      <c r="R13613" s="108">
        <v>771.01400000000001</v>
      </c>
      <c r="S13613" s="108">
        <v>323.00299999999999</v>
      </c>
    </row>
    <row r="13614" spans="1:19" ht="11.25" thickBot="1" x14ac:dyDescent="0.2">
      <c r="A13614" s="112"/>
    </row>
    <row r="13615" spans="1:19" ht="11.25" thickBot="1" x14ac:dyDescent="0.2">
      <c r="A13615" s="107">
        <v>3</v>
      </c>
      <c r="B13615" s="132">
        <v>0.84564814814814815</v>
      </c>
      <c r="C13615" s="108">
        <v>64642.131000000001</v>
      </c>
      <c r="D13615" s="108">
        <v>56414.277999999998</v>
      </c>
      <c r="E13615" s="145">
        <v>20796.375</v>
      </c>
      <c r="F13615" s="145">
        <v>828994.83</v>
      </c>
      <c r="G13615" s="108">
        <v>40</v>
      </c>
      <c r="H13615" s="108">
        <v>57</v>
      </c>
      <c r="I13615" s="108">
        <v>277094.58</v>
      </c>
      <c r="J13615" s="141" t="s">
        <v>10993</v>
      </c>
      <c r="K13615" s="145">
        <v>160700.41</v>
      </c>
      <c r="L13615" s="134" t="s">
        <v>10994</v>
      </c>
      <c r="M13615" s="108">
        <v>3441.2840000000001</v>
      </c>
      <c r="N13615" s="108">
        <v>3532.299</v>
      </c>
      <c r="O13615" s="108">
        <v>11</v>
      </c>
      <c r="P13615" s="108">
        <v>127</v>
      </c>
      <c r="Q13615" s="108">
        <v>639.01</v>
      </c>
      <c r="R13615" s="108">
        <v>748.01300000000003</v>
      </c>
      <c r="S13615" s="108">
        <v>350.00299999999999</v>
      </c>
    </row>
    <row r="13616" spans="1:19" ht="11.25" thickBot="1" x14ac:dyDescent="0.2">
      <c r="A13616" s="112"/>
    </row>
    <row r="13617" spans="1:19" ht="11.25" thickBot="1" x14ac:dyDescent="0.2">
      <c r="A13617" s="135" t="s">
        <v>362</v>
      </c>
      <c r="B13617" s="112"/>
      <c r="C13617" s="136">
        <v>64295.061999999998</v>
      </c>
      <c r="D13617" s="136">
        <v>57365.548000000003</v>
      </c>
      <c r="E13617" s="140">
        <v>20637.550999999999</v>
      </c>
      <c r="F13617" s="140">
        <v>832216.38</v>
      </c>
      <c r="G13617" s="136">
        <v>38</v>
      </c>
      <c r="H13617" s="136">
        <v>64.667000000000002</v>
      </c>
      <c r="I13617" s="136">
        <v>280217.73</v>
      </c>
      <c r="J13617" s="141" t="s">
        <v>10995</v>
      </c>
      <c r="K13617" s="140">
        <v>159601.38</v>
      </c>
      <c r="L13617" s="134" t="s">
        <v>10996</v>
      </c>
      <c r="M13617" s="136">
        <v>3515.9630000000002</v>
      </c>
      <c r="N13617" s="136">
        <v>3515.297</v>
      </c>
      <c r="O13617" s="136">
        <v>6.6669999999999998</v>
      </c>
      <c r="P13617" s="136">
        <v>127</v>
      </c>
      <c r="Q13617" s="136">
        <v>642.67700000000002</v>
      </c>
      <c r="R13617" s="136">
        <v>760.34699999999998</v>
      </c>
      <c r="S13617" s="136">
        <v>323.00299999999999</v>
      </c>
    </row>
    <row r="13618" spans="1:19" ht="11.25" thickBot="1" x14ac:dyDescent="0.2">
      <c r="A13618" s="112"/>
    </row>
    <row r="13619" spans="1:19" ht="11.25" thickBot="1" x14ac:dyDescent="0.2">
      <c r="A13619" s="138" t="s">
        <v>364</v>
      </c>
      <c r="B13619" s="112"/>
      <c r="C13619" s="136">
        <v>355.36500000000001</v>
      </c>
      <c r="D13619" s="136">
        <v>823.82899999999995</v>
      </c>
      <c r="E13619" s="140">
        <v>217.25200000000001</v>
      </c>
      <c r="F13619" s="140">
        <v>3521.328</v>
      </c>
      <c r="G13619" s="136">
        <v>2.6459999999999999</v>
      </c>
      <c r="H13619" s="136">
        <v>10.786</v>
      </c>
      <c r="I13619" s="136">
        <v>2804.7750000000001</v>
      </c>
      <c r="J13619" s="141" t="s">
        <v>10997</v>
      </c>
      <c r="K13619" s="140">
        <v>1530.1410000000001</v>
      </c>
      <c r="L13619" s="134" t="s">
        <v>10998</v>
      </c>
      <c r="M13619" s="136">
        <v>75.015000000000001</v>
      </c>
      <c r="N13619" s="136">
        <v>16.096</v>
      </c>
      <c r="O13619" s="136">
        <v>4.5090000000000003</v>
      </c>
      <c r="P13619" s="136">
        <v>1</v>
      </c>
      <c r="Q13619" s="136">
        <v>3.2149999999999999</v>
      </c>
      <c r="R13619" s="136">
        <v>11.590999999999999</v>
      </c>
      <c r="S13619" s="136">
        <v>27</v>
      </c>
    </row>
    <row r="13620" spans="1:19" ht="11.25" thickBot="1" x14ac:dyDescent="0.2">
      <c r="A13620" s="112"/>
    </row>
    <row r="13621" spans="1:19" ht="11.25" thickBot="1" x14ac:dyDescent="0.2">
      <c r="A13621" s="139" t="s">
        <v>366</v>
      </c>
      <c r="B13621" s="112"/>
      <c r="C13621" s="136">
        <v>0.55300000000000005</v>
      </c>
      <c r="D13621" s="136">
        <v>1.4359999999999999</v>
      </c>
      <c r="E13621" s="140">
        <v>1.0529999999999999</v>
      </c>
      <c r="F13621" s="140">
        <v>0.42299999999999999</v>
      </c>
      <c r="G13621" s="136">
        <v>6.9630000000000001</v>
      </c>
      <c r="H13621" s="136">
        <v>16.678999999999998</v>
      </c>
      <c r="I13621" s="136">
        <v>1.0009999999999999</v>
      </c>
      <c r="J13621" s="141" t="s">
        <v>6195</v>
      </c>
      <c r="K13621" s="140">
        <v>0.95899999999999996</v>
      </c>
      <c r="L13621" s="134" t="s">
        <v>2359</v>
      </c>
      <c r="M13621" s="136">
        <v>2.1339999999999999</v>
      </c>
      <c r="N13621" s="136">
        <v>0.45800000000000002</v>
      </c>
      <c r="O13621" s="136">
        <v>67.638999999999996</v>
      </c>
      <c r="P13621" s="136">
        <v>0.78700000000000003</v>
      </c>
      <c r="Q13621" s="136">
        <v>0.5</v>
      </c>
      <c r="R13621" s="136">
        <v>1.524</v>
      </c>
      <c r="S13621" s="136">
        <v>8.359</v>
      </c>
    </row>
    <row r="13622" spans="1:19" ht="11.25" thickBot="1" x14ac:dyDescent="0.2">
      <c r="A13622" s="112"/>
    </row>
    <row r="13623" spans="1:19" ht="11.25" thickBot="1" x14ac:dyDescent="0.2">
      <c r="A13623" s="106" t="s">
        <v>357</v>
      </c>
      <c r="B13623" s="106" t="s">
        <v>358</v>
      </c>
      <c r="C13623" s="131" t="s">
        <v>34</v>
      </c>
      <c r="D13623" s="131" t="s">
        <v>35</v>
      </c>
      <c r="E13623" s="130" t="s">
        <v>36</v>
      </c>
      <c r="F13623" s="130" t="s">
        <v>37</v>
      </c>
      <c r="G13623" s="130" t="s">
        <v>38</v>
      </c>
      <c r="H13623" s="130" t="s">
        <v>39</v>
      </c>
      <c r="I13623" s="130" t="s">
        <v>40</v>
      </c>
      <c r="J13623" s="130" t="s">
        <v>41</v>
      </c>
      <c r="K13623" s="130" t="s">
        <v>42</v>
      </c>
      <c r="L13623" s="130" t="s">
        <v>43</v>
      </c>
      <c r="M13623" s="130" t="s">
        <v>44</v>
      </c>
      <c r="N13623" s="130" t="s">
        <v>45</v>
      </c>
      <c r="O13623" s="130" t="s">
        <v>46</v>
      </c>
      <c r="P13623" s="130" t="s">
        <v>47</v>
      </c>
      <c r="Q13623" s="130" t="s">
        <v>48</v>
      </c>
      <c r="R13623" s="130" t="s">
        <v>49</v>
      </c>
      <c r="S13623" s="130" t="s">
        <v>50</v>
      </c>
    </row>
    <row r="13624" spans="1:19" ht="11.25" thickBot="1" x14ac:dyDescent="0.2">
      <c r="A13624" s="107">
        <v>1</v>
      </c>
      <c r="B13624" s="132">
        <v>0.84528935185185183</v>
      </c>
      <c r="C13624" s="145">
        <v>359514.48</v>
      </c>
      <c r="D13624" s="134" t="s">
        <v>10999</v>
      </c>
      <c r="E13624" s="108">
        <v>2102.1060000000002</v>
      </c>
      <c r="F13624" s="108">
        <v>645.01</v>
      </c>
      <c r="G13624" s="108">
        <v>3</v>
      </c>
      <c r="H13624" s="108">
        <v>10708.752</v>
      </c>
      <c r="I13624" s="108">
        <v>332853.93</v>
      </c>
      <c r="J13624" s="141" t="s">
        <v>11000</v>
      </c>
      <c r="K13624" s="108">
        <v>54368.851000000002</v>
      </c>
      <c r="L13624" s="108">
        <v>108868.72</v>
      </c>
      <c r="M13624" s="108">
        <v>17152.058000000001</v>
      </c>
      <c r="N13624" s="108">
        <v>11653.258</v>
      </c>
      <c r="O13624" s="108">
        <v>1955.0920000000001</v>
      </c>
      <c r="P13624" s="108">
        <v>1733.0719999999999</v>
      </c>
      <c r="Q13624" s="108">
        <v>2196.116</v>
      </c>
      <c r="R13624" s="108">
        <v>1915.088</v>
      </c>
      <c r="S13624" s="108">
        <v>2403.1390000000001</v>
      </c>
    </row>
    <row r="13625" spans="1:19" ht="11.25" thickBot="1" x14ac:dyDescent="0.2">
      <c r="A13625" s="112"/>
    </row>
    <row r="13626" spans="1:19" ht="11.25" thickBot="1" x14ac:dyDescent="0.2">
      <c r="A13626" s="107">
        <v>2</v>
      </c>
      <c r="B13626" s="132">
        <v>0.84547453703703701</v>
      </c>
      <c r="C13626" s="145">
        <v>363788.72</v>
      </c>
      <c r="D13626" s="134" t="s">
        <v>11001</v>
      </c>
      <c r="E13626" s="108">
        <v>2138.11</v>
      </c>
      <c r="F13626" s="108">
        <v>667.01099999999997</v>
      </c>
      <c r="G13626" s="108">
        <v>2</v>
      </c>
      <c r="H13626" s="108">
        <v>10716.755999999999</v>
      </c>
      <c r="I13626" s="108">
        <v>334447.14</v>
      </c>
      <c r="J13626" s="141" t="s">
        <v>11002</v>
      </c>
      <c r="K13626" s="108">
        <v>54196.402000000002</v>
      </c>
      <c r="L13626" s="108">
        <v>109341.18</v>
      </c>
      <c r="M13626" s="108">
        <v>16909.86</v>
      </c>
      <c r="N13626" s="108">
        <v>11746.31</v>
      </c>
      <c r="O13626" s="108">
        <v>2031.0989999999999</v>
      </c>
      <c r="P13626" s="108">
        <v>1703.07</v>
      </c>
      <c r="Q13626" s="108">
        <v>2153.1109999999999</v>
      </c>
      <c r="R13626" s="108">
        <v>1919.088</v>
      </c>
      <c r="S13626" s="108">
        <v>2410.1390000000001</v>
      </c>
    </row>
    <row r="13627" spans="1:19" ht="11.25" thickBot="1" x14ac:dyDescent="0.2">
      <c r="A13627" s="112"/>
    </row>
    <row r="13628" spans="1:19" ht="11.25" thickBot="1" x14ac:dyDescent="0.2">
      <c r="A13628" s="107">
        <v>3</v>
      </c>
      <c r="B13628" s="132">
        <v>0.84564814814814815</v>
      </c>
      <c r="C13628" s="145">
        <v>365474.85</v>
      </c>
      <c r="D13628" s="134" t="s">
        <v>11003</v>
      </c>
      <c r="E13628" s="108">
        <v>2014.097</v>
      </c>
      <c r="F13628" s="108">
        <v>615.00900000000001</v>
      </c>
      <c r="G13628" s="108">
        <v>5</v>
      </c>
      <c r="H13628" s="108">
        <v>10331.561</v>
      </c>
      <c r="I13628" s="108">
        <v>330573.03999999998</v>
      </c>
      <c r="J13628" s="141" t="s">
        <v>11004</v>
      </c>
      <c r="K13628" s="108">
        <v>54259.567000000003</v>
      </c>
      <c r="L13628" s="108">
        <v>108674.71</v>
      </c>
      <c r="M13628" s="108">
        <v>16782.757000000001</v>
      </c>
      <c r="N13628" s="108">
        <v>11445.143</v>
      </c>
      <c r="O13628" s="108">
        <v>1998.096</v>
      </c>
      <c r="P13628" s="108">
        <v>1710.07</v>
      </c>
      <c r="Q13628" s="108">
        <v>2121.1080000000002</v>
      </c>
      <c r="R13628" s="108">
        <v>1817.079</v>
      </c>
      <c r="S13628" s="108">
        <v>2323.13</v>
      </c>
    </row>
    <row r="13629" spans="1:19" ht="11.25" thickBot="1" x14ac:dyDescent="0.2">
      <c r="A13629" s="112"/>
    </row>
    <row r="13630" spans="1:19" ht="11.25" thickBot="1" x14ac:dyDescent="0.2">
      <c r="A13630" s="135" t="s">
        <v>362</v>
      </c>
      <c r="B13630" s="112"/>
      <c r="C13630" s="140">
        <v>362926.02</v>
      </c>
      <c r="D13630" s="134" t="s">
        <v>11005</v>
      </c>
      <c r="E13630" s="136">
        <v>2084.7710000000002</v>
      </c>
      <c r="F13630" s="136">
        <v>642.34299999999996</v>
      </c>
      <c r="G13630" s="136">
        <v>3.3330000000000002</v>
      </c>
      <c r="H13630" s="136">
        <v>10585.689</v>
      </c>
      <c r="I13630" s="136">
        <v>332624.7</v>
      </c>
      <c r="J13630" s="141" t="s">
        <v>11006</v>
      </c>
      <c r="K13630" s="136">
        <v>54274.94</v>
      </c>
      <c r="L13630" s="136">
        <v>108961.53</v>
      </c>
      <c r="M13630" s="136">
        <v>16948.224999999999</v>
      </c>
      <c r="N13630" s="136">
        <v>11614.904</v>
      </c>
      <c r="O13630" s="136">
        <v>1994.7619999999999</v>
      </c>
      <c r="P13630" s="136">
        <v>1715.404</v>
      </c>
      <c r="Q13630" s="136">
        <v>2156.7779999999998</v>
      </c>
      <c r="R13630" s="136">
        <v>1883.752</v>
      </c>
      <c r="S13630" s="136">
        <v>2378.8020000000001</v>
      </c>
    </row>
    <row r="13631" spans="1:19" ht="11.25" thickBot="1" x14ac:dyDescent="0.2">
      <c r="A13631" s="112"/>
    </row>
    <row r="13632" spans="1:19" ht="11.25" thickBot="1" x14ac:dyDescent="0.2">
      <c r="A13632" s="138" t="s">
        <v>364</v>
      </c>
      <c r="B13632" s="112"/>
      <c r="C13632" s="140">
        <v>3072.41</v>
      </c>
      <c r="D13632" s="134" t="s">
        <v>11007</v>
      </c>
      <c r="E13632" s="136">
        <v>63.798000000000002</v>
      </c>
      <c r="F13632" s="136">
        <v>26.103000000000002</v>
      </c>
      <c r="G13632" s="136">
        <v>1.528</v>
      </c>
      <c r="H13632" s="136">
        <v>220.11799999999999</v>
      </c>
      <c r="I13632" s="136">
        <v>1947.1959999999999</v>
      </c>
      <c r="J13632" s="141" t="s">
        <v>11008</v>
      </c>
      <c r="K13632" s="136">
        <v>87.245999999999995</v>
      </c>
      <c r="L13632" s="136">
        <v>342.79500000000002</v>
      </c>
      <c r="M13632" s="136">
        <v>187.61600000000001</v>
      </c>
      <c r="N13632" s="136">
        <v>154.20400000000001</v>
      </c>
      <c r="O13632" s="136">
        <v>38.113</v>
      </c>
      <c r="P13632" s="136">
        <v>15.696</v>
      </c>
      <c r="Q13632" s="136">
        <v>37.637999999999998</v>
      </c>
      <c r="R13632" s="136">
        <v>57.774999999999999</v>
      </c>
      <c r="S13632" s="136">
        <v>48.341000000000001</v>
      </c>
    </row>
    <row r="13633" spans="1:19" ht="11.25" thickBot="1" x14ac:dyDescent="0.2">
      <c r="A13633" s="112"/>
    </row>
    <row r="13634" spans="1:19" ht="11.25" thickBot="1" x14ac:dyDescent="0.2">
      <c r="A13634" s="139" t="s">
        <v>366</v>
      </c>
      <c r="B13634" s="112"/>
      <c r="C13634" s="140">
        <v>0.84699999999999998</v>
      </c>
      <c r="D13634" s="134" t="s">
        <v>4892</v>
      </c>
      <c r="E13634" s="136">
        <v>3.06</v>
      </c>
      <c r="F13634" s="136">
        <v>4.0640000000000001</v>
      </c>
      <c r="G13634" s="136">
        <v>45.826000000000001</v>
      </c>
      <c r="H13634" s="136">
        <v>2.0790000000000002</v>
      </c>
      <c r="I13634" s="136">
        <v>0.58499999999999996</v>
      </c>
      <c r="J13634" s="141" t="s">
        <v>5024</v>
      </c>
      <c r="K13634" s="136">
        <v>0.161</v>
      </c>
      <c r="L13634" s="136">
        <v>0.315</v>
      </c>
      <c r="M13634" s="136">
        <v>1.107</v>
      </c>
      <c r="N13634" s="136">
        <v>1.3280000000000001</v>
      </c>
      <c r="O13634" s="136">
        <v>1.911</v>
      </c>
      <c r="P13634" s="136">
        <v>0.91500000000000004</v>
      </c>
      <c r="Q13634" s="136">
        <v>1.7450000000000001</v>
      </c>
      <c r="R13634" s="136">
        <v>3.0670000000000002</v>
      </c>
      <c r="S13634" s="136">
        <v>2.032</v>
      </c>
    </row>
    <row r="13635" spans="1:19" ht="11.25" thickBot="1" x14ac:dyDescent="0.2">
      <c r="A13635" s="112"/>
    </row>
    <row r="13636" spans="1:19" ht="11.25" thickBot="1" x14ac:dyDescent="0.2">
      <c r="A13636" s="106" t="s">
        <v>357</v>
      </c>
      <c r="B13636" s="106" t="s">
        <v>358</v>
      </c>
      <c r="C13636" s="130" t="s">
        <v>51</v>
      </c>
      <c r="D13636" s="130" t="s">
        <v>52</v>
      </c>
      <c r="E13636" s="130" t="s">
        <v>53</v>
      </c>
      <c r="F13636" s="130" t="s">
        <v>54</v>
      </c>
      <c r="G13636" s="130" t="s">
        <v>55</v>
      </c>
      <c r="H13636" s="130" t="s">
        <v>56</v>
      </c>
      <c r="I13636" s="130" t="s">
        <v>57</v>
      </c>
      <c r="J13636" s="130" t="s">
        <v>58</v>
      </c>
      <c r="K13636" s="130" t="s">
        <v>59</v>
      </c>
      <c r="L13636" s="130" t="s">
        <v>60</v>
      </c>
      <c r="M13636" s="130" t="s">
        <v>61</v>
      </c>
      <c r="N13636" s="130" t="s">
        <v>62</v>
      </c>
      <c r="O13636" s="130" t="s">
        <v>63</v>
      </c>
      <c r="P13636" s="130" t="s">
        <v>64</v>
      </c>
      <c r="Q13636" s="131" t="s">
        <v>65</v>
      </c>
      <c r="R13636" s="131" t="s">
        <v>66</v>
      </c>
      <c r="S13636" s="130" t="s">
        <v>67</v>
      </c>
    </row>
    <row r="13637" spans="1:19" ht="11.25" thickBot="1" x14ac:dyDescent="0.2">
      <c r="A13637" s="107">
        <v>1</v>
      </c>
      <c r="B13637" s="132">
        <v>0.84528935185185183</v>
      </c>
      <c r="C13637" s="108">
        <v>1783.076</v>
      </c>
      <c r="D13637" s="108">
        <v>1639.0650000000001</v>
      </c>
      <c r="E13637" s="108">
        <v>638.01</v>
      </c>
      <c r="F13637" s="108">
        <v>853.01700000000005</v>
      </c>
      <c r="G13637" s="108">
        <v>600.00900000000001</v>
      </c>
      <c r="H13637" s="108">
        <v>692.01099999999997</v>
      </c>
      <c r="I13637" s="108">
        <v>2942.2080000000001</v>
      </c>
      <c r="J13637" s="108">
        <v>6016.8689999999997</v>
      </c>
      <c r="K13637" s="108">
        <v>8930.9140000000007</v>
      </c>
      <c r="L13637" s="108">
        <v>2</v>
      </c>
      <c r="M13637" s="108">
        <v>7</v>
      </c>
      <c r="N13637" s="108">
        <v>395.00400000000002</v>
      </c>
      <c r="O13637" s="108">
        <v>1041.0260000000001</v>
      </c>
      <c r="P13637" s="108">
        <v>197343.26</v>
      </c>
      <c r="Q13637" s="145">
        <v>1667947.2</v>
      </c>
      <c r="R13637" s="134" t="s">
        <v>11009</v>
      </c>
      <c r="S13637" s="108">
        <v>18166.917000000001</v>
      </c>
    </row>
    <row r="13638" spans="1:19" ht="11.25" thickBot="1" x14ac:dyDescent="0.2">
      <c r="A13638" s="112"/>
    </row>
    <row r="13639" spans="1:19" ht="11.25" thickBot="1" x14ac:dyDescent="0.2">
      <c r="A13639" s="107">
        <v>2</v>
      </c>
      <c r="B13639" s="132">
        <v>0.84547453703703701</v>
      </c>
      <c r="C13639" s="108">
        <v>1700.069</v>
      </c>
      <c r="D13639" s="108">
        <v>1577.06</v>
      </c>
      <c r="E13639" s="108">
        <v>657.01</v>
      </c>
      <c r="F13639" s="108">
        <v>905.02</v>
      </c>
      <c r="G13639" s="108">
        <v>593.00800000000004</v>
      </c>
      <c r="H13639" s="108">
        <v>720.01199999999994</v>
      </c>
      <c r="I13639" s="108">
        <v>1963.0930000000001</v>
      </c>
      <c r="J13639" s="108">
        <v>5932.8450000000003</v>
      </c>
      <c r="K13639" s="108">
        <v>9034.9590000000007</v>
      </c>
      <c r="L13639" s="108">
        <v>16</v>
      </c>
      <c r="M13639" s="108">
        <v>7</v>
      </c>
      <c r="N13639" s="108">
        <v>409.00400000000002</v>
      </c>
      <c r="O13639" s="108">
        <v>1022.025</v>
      </c>
      <c r="P13639" s="108">
        <v>197318.02</v>
      </c>
      <c r="Q13639" s="145">
        <v>1696465.6</v>
      </c>
      <c r="R13639" s="134" t="s">
        <v>11010</v>
      </c>
      <c r="S13639" s="108">
        <v>18560.263999999999</v>
      </c>
    </row>
    <row r="13640" spans="1:19" ht="11.25" thickBot="1" x14ac:dyDescent="0.2">
      <c r="A13640" s="112"/>
    </row>
    <row r="13641" spans="1:19" ht="11.25" thickBot="1" x14ac:dyDescent="0.2">
      <c r="A13641" s="107">
        <v>3</v>
      </c>
      <c r="B13641" s="132">
        <v>0.84564814814814815</v>
      </c>
      <c r="C13641" s="108">
        <v>1745.0730000000001</v>
      </c>
      <c r="D13641" s="108">
        <v>1652.0650000000001</v>
      </c>
      <c r="E13641" s="108">
        <v>668.01099999999997</v>
      </c>
      <c r="F13641" s="108">
        <v>886.01900000000001</v>
      </c>
      <c r="G13641" s="108">
        <v>556.00699999999995</v>
      </c>
      <c r="H13641" s="108">
        <v>657.01</v>
      </c>
      <c r="I13641" s="108">
        <v>1981.0940000000001</v>
      </c>
      <c r="J13641" s="108">
        <v>5824.8140000000003</v>
      </c>
      <c r="K13641" s="108">
        <v>8879.8919999999998</v>
      </c>
      <c r="L13641" s="108">
        <v>7</v>
      </c>
      <c r="M13641" s="108">
        <v>5</v>
      </c>
      <c r="N13641" s="108">
        <v>380.00299999999999</v>
      </c>
      <c r="O13641" s="108">
        <v>975.02300000000002</v>
      </c>
      <c r="P13641" s="108">
        <v>197453.29</v>
      </c>
      <c r="Q13641" s="145">
        <v>1703979.2</v>
      </c>
      <c r="R13641" s="134" t="s">
        <v>11011</v>
      </c>
      <c r="S13641" s="108">
        <v>18403.125</v>
      </c>
    </row>
    <row r="13642" spans="1:19" ht="11.25" thickBot="1" x14ac:dyDescent="0.2">
      <c r="A13642" s="112"/>
    </row>
    <row r="13643" spans="1:19" ht="11.25" thickBot="1" x14ac:dyDescent="0.2">
      <c r="A13643" s="135" t="s">
        <v>362</v>
      </c>
      <c r="B13643" s="112"/>
      <c r="C13643" s="136">
        <v>1742.74</v>
      </c>
      <c r="D13643" s="136">
        <v>1622.73</v>
      </c>
      <c r="E13643" s="136">
        <v>654.34400000000005</v>
      </c>
      <c r="F13643" s="136">
        <v>881.35199999999998</v>
      </c>
      <c r="G13643" s="136">
        <v>583.00800000000004</v>
      </c>
      <c r="H13643" s="136">
        <v>689.678</v>
      </c>
      <c r="I13643" s="136">
        <v>2295.4650000000001</v>
      </c>
      <c r="J13643" s="136">
        <v>5924.8419999999996</v>
      </c>
      <c r="K13643" s="136">
        <v>8948.5879999999997</v>
      </c>
      <c r="L13643" s="136">
        <v>8.3330000000000002</v>
      </c>
      <c r="M13643" s="136">
        <v>6.3330000000000002</v>
      </c>
      <c r="N13643" s="136">
        <v>394.67</v>
      </c>
      <c r="O13643" s="136">
        <v>1012.691</v>
      </c>
      <c r="P13643" s="136">
        <v>197371.51999999999</v>
      </c>
      <c r="Q13643" s="140">
        <v>1689464</v>
      </c>
      <c r="R13643" s="134" t="s">
        <v>11012</v>
      </c>
      <c r="S13643" s="136">
        <v>18376.769</v>
      </c>
    </row>
    <row r="13644" spans="1:19" ht="11.25" thickBot="1" x14ac:dyDescent="0.2">
      <c r="A13644" s="112"/>
    </row>
    <row r="13645" spans="1:19" ht="11.25" thickBot="1" x14ac:dyDescent="0.2">
      <c r="A13645" s="138" t="s">
        <v>364</v>
      </c>
      <c r="B13645" s="112"/>
      <c r="C13645" s="136">
        <v>41.552999999999997</v>
      </c>
      <c r="D13645" s="136">
        <v>40.082000000000001</v>
      </c>
      <c r="E13645" s="136">
        <v>15.177</v>
      </c>
      <c r="F13645" s="136">
        <v>26.312999999999999</v>
      </c>
      <c r="G13645" s="136">
        <v>23.643999999999998</v>
      </c>
      <c r="H13645" s="136">
        <v>31.565999999999999</v>
      </c>
      <c r="I13645" s="136">
        <v>560.16800000000001</v>
      </c>
      <c r="J13645" s="136">
        <v>96.277000000000001</v>
      </c>
      <c r="K13645" s="136">
        <v>79.03</v>
      </c>
      <c r="L13645" s="136">
        <v>7.0949999999999998</v>
      </c>
      <c r="M13645" s="136">
        <v>1.155</v>
      </c>
      <c r="N13645" s="136">
        <v>14.503</v>
      </c>
      <c r="O13645" s="136">
        <v>33.976999999999997</v>
      </c>
      <c r="P13645" s="136">
        <v>71.930000000000007</v>
      </c>
      <c r="Q13645" s="140">
        <v>19009.046999999999</v>
      </c>
      <c r="R13645" s="134" t="s">
        <v>11013</v>
      </c>
      <c r="S13645" s="136">
        <v>197.99299999999999</v>
      </c>
    </row>
    <row r="13646" spans="1:19" ht="11.25" thickBot="1" x14ac:dyDescent="0.2">
      <c r="A13646" s="112"/>
    </row>
    <row r="13647" spans="1:19" ht="11.25" thickBot="1" x14ac:dyDescent="0.2">
      <c r="A13647" s="139" t="s">
        <v>366</v>
      </c>
      <c r="B13647" s="112"/>
      <c r="C13647" s="136">
        <v>2.3839999999999999</v>
      </c>
      <c r="D13647" s="136">
        <v>2.4700000000000002</v>
      </c>
      <c r="E13647" s="136">
        <v>2.319</v>
      </c>
      <c r="F13647" s="136">
        <v>2.9860000000000002</v>
      </c>
      <c r="G13647" s="136">
        <v>4.0549999999999997</v>
      </c>
      <c r="H13647" s="136">
        <v>4.577</v>
      </c>
      <c r="I13647" s="136">
        <v>24.402999999999999</v>
      </c>
      <c r="J13647" s="136">
        <v>1.625</v>
      </c>
      <c r="K13647" s="136">
        <v>0.88300000000000001</v>
      </c>
      <c r="L13647" s="136">
        <v>85.135000000000005</v>
      </c>
      <c r="M13647" s="136">
        <v>18.231999999999999</v>
      </c>
      <c r="N13647" s="136">
        <v>3.6749999999999998</v>
      </c>
      <c r="O13647" s="136">
        <v>3.355</v>
      </c>
      <c r="P13647" s="136">
        <v>3.5999999999999997E-2</v>
      </c>
      <c r="Q13647" s="140">
        <v>1.125</v>
      </c>
      <c r="R13647" s="134" t="s">
        <v>5650</v>
      </c>
      <c r="S13647" s="136">
        <v>1.077</v>
      </c>
    </row>
    <row r="13648" spans="1:19" ht="11.25" thickBot="1" x14ac:dyDescent="0.2">
      <c r="A13648" s="112"/>
    </row>
    <row r="13649" spans="1:19" ht="11.25" thickBot="1" x14ac:dyDescent="0.2">
      <c r="A13649" s="106" t="s">
        <v>357</v>
      </c>
      <c r="B13649" s="106" t="s">
        <v>358</v>
      </c>
      <c r="C13649" s="130" t="s">
        <v>68</v>
      </c>
    </row>
    <row r="13650" spans="1:19" ht="11.25" thickBot="1" x14ac:dyDescent="0.2">
      <c r="A13650" s="107">
        <v>1</v>
      </c>
      <c r="B13650" s="132">
        <v>0.84528935185185183</v>
      </c>
      <c r="C13650" s="108">
        <v>3434.2829999999999</v>
      </c>
    </row>
    <row r="13651" spans="1:19" ht="11.25" thickBot="1" x14ac:dyDescent="0.2">
      <c r="A13651" s="112"/>
    </row>
    <row r="13652" spans="1:19" ht="11.25" thickBot="1" x14ac:dyDescent="0.2">
      <c r="A13652" s="107">
        <v>2</v>
      </c>
      <c r="B13652" s="132">
        <v>0.84547453703703701</v>
      </c>
      <c r="C13652" s="108">
        <v>3371.2730000000001</v>
      </c>
    </row>
    <row r="13653" spans="1:19" ht="11.25" thickBot="1" x14ac:dyDescent="0.2">
      <c r="A13653" s="112"/>
    </row>
    <row r="13654" spans="1:19" ht="11.25" thickBot="1" x14ac:dyDescent="0.2">
      <c r="A13654" s="107">
        <v>3</v>
      </c>
      <c r="B13654" s="132">
        <v>0.84564814814814815</v>
      </c>
      <c r="C13654" s="108">
        <v>3364.2719999999999</v>
      </c>
    </row>
    <row r="13655" spans="1:19" ht="11.25" thickBot="1" x14ac:dyDescent="0.2">
      <c r="A13655" s="112"/>
    </row>
    <row r="13656" spans="1:19" ht="11.25" thickBot="1" x14ac:dyDescent="0.2">
      <c r="A13656" s="135" t="s">
        <v>362</v>
      </c>
      <c r="B13656" s="112"/>
      <c r="C13656" s="136">
        <v>3389.9430000000002</v>
      </c>
    </row>
    <row r="13657" spans="1:19" ht="11.25" thickBot="1" x14ac:dyDescent="0.2">
      <c r="A13657" s="112"/>
    </row>
    <row r="13658" spans="1:19" ht="11.25" thickBot="1" x14ac:dyDescent="0.2">
      <c r="A13658" s="138" t="s">
        <v>364</v>
      </c>
      <c r="B13658" s="112"/>
      <c r="C13658" s="136">
        <v>38.558999999999997</v>
      </c>
    </row>
    <row r="13659" spans="1:19" ht="11.25" thickBot="1" x14ac:dyDescent="0.2">
      <c r="A13659" s="112"/>
    </row>
    <row r="13660" spans="1:19" ht="11.25" thickBot="1" x14ac:dyDescent="0.2">
      <c r="A13660" s="139" t="s">
        <v>366</v>
      </c>
      <c r="B13660" s="112"/>
      <c r="C13660" s="136">
        <v>1.137</v>
      </c>
    </row>
    <row r="13661" spans="1:19" ht="10.5" x14ac:dyDescent="0.15">
      <c r="A13661" s="112"/>
    </row>
    <row r="13662" spans="1:19" x14ac:dyDescent="0.15">
      <c r="A13662" s="129"/>
      <c r="B13662" s="86" t="s">
        <v>5651</v>
      </c>
    </row>
    <row r="13663" spans="1:19" ht="9.75" thickBot="1" x14ac:dyDescent="0.2">
      <c r="A13663" s="81" t="s">
        <v>5871</v>
      </c>
    </row>
    <row r="13664" spans="1:19" ht="11.25" thickBot="1" x14ac:dyDescent="0.2">
      <c r="A13664" s="106" t="s">
        <v>357</v>
      </c>
      <c r="B13664" s="106" t="s">
        <v>358</v>
      </c>
      <c r="C13664" s="130" t="s">
        <v>0</v>
      </c>
      <c r="D13664" s="130" t="s">
        <v>1</v>
      </c>
      <c r="E13664" s="130" t="s">
        <v>2</v>
      </c>
      <c r="F13664" s="130" t="s">
        <v>3</v>
      </c>
      <c r="G13664" s="130" t="s">
        <v>4</v>
      </c>
      <c r="H13664" s="130" t="s">
        <v>5</v>
      </c>
      <c r="I13664" s="131" t="s">
        <v>6</v>
      </c>
      <c r="J13664" s="131" t="s">
        <v>7</v>
      </c>
      <c r="K13664" s="130" t="s">
        <v>8</v>
      </c>
      <c r="L13664" s="130" t="s">
        <v>9</v>
      </c>
      <c r="M13664" s="130" t="s">
        <v>10</v>
      </c>
      <c r="N13664" s="130" t="s">
        <v>11</v>
      </c>
      <c r="O13664" s="130" t="s">
        <v>12</v>
      </c>
      <c r="P13664" s="130" t="s">
        <v>13</v>
      </c>
      <c r="Q13664" s="130" t="s">
        <v>14</v>
      </c>
      <c r="R13664" s="130" t="s">
        <v>15</v>
      </c>
      <c r="S13664" s="130" t="s">
        <v>16</v>
      </c>
    </row>
    <row r="13665" spans="1:19" ht="11.25" thickBot="1" x14ac:dyDescent="0.2">
      <c r="A13665" s="107">
        <v>1</v>
      </c>
      <c r="B13665" s="132">
        <v>0.85042824074074075</v>
      </c>
      <c r="C13665" s="141" t="s">
        <v>11014</v>
      </c>
      <c r="D13665" s="141" t="s">
        <v>11015</v>
      </c>
      <c r="E13665" s="141" t="s">
        <v>11016</v>
      </c>
      <c r="F13665" s="141" t="s">
        <v>11017</v>
      </c>
      <c r="G13665" s="141" t="s">
        <v>11018</v>
      </c>
      <c r="H13665" s="141" t="s">
        <v>11019</v>
      </c>
      <c r="I13665" s="145">
        <v>17394.258000000002</v>
      </c>
      <c r="J13665" s="134" t="s">
        <v>11020</v>
      </c>
      <c r="K13665" s="141" t="s">
        <v>11021</v>
      </c>
      <c r="L13665" s="108">
        <v>244.001</v>
      </c>
      <c r="M13665" s="108">
        <v>20272.859</v>
      </c>
      <c r="N13665" s="108">
        <v>42212.722999999998</v>
      </c>
      <c r="O13665" s="141" t="s">
        <v>11022</v>
      </c>
      <c r="P13665" s="108">
        <v>297960.59999999998</v>
      </c>
      <c r="Q13665" s="108">
        <v>7802.4610000000002</v>
      </c>
      <c r="R13665" s="108">
        <v>14373.957</v>
      </c>
      <c r="S13665" s="108">
        <v>111539.79</v>
      </c>
    </row>
    <row r="13666" spans="1:19" ht="11.25" thickBot="1" x14ac:dyDescent="0.2">
      <c r="A13666" s="112"/>
    </row>
    <row r="13667" spans="1:19" ht="11.25" thickBot="1" x14ac:dyDescent="0.2">
      <c r="A13667" s="107">
        <v>2</v>
      </c>
      <c r="B13667" s="132">
        <v>0.85061342592592604</v>
      </c>
      <c r="C13667" s="141" t="s">
        <v>11023</v>
      </c>
      <c r="D13667" s="141" t="s">
        <v>11024</v>
      </c>
      <c r="E13667" s="141" t="s">
        <v>11025</v>
      </c>
      <c r="F13667" s="141" t="s">
        <v>11026</v>
      </c>
      <c r="G13667" s="141" t="s">
        <v>11027</v>
      </c>
      <c r="H13667" s="141" t="s">
        <v>11028</v>
      </c>
      <c r="I13667" s="145">
        <v>17656.478999999999</v>
      </c>
      <c r="J13667" s="134" t="s">
        <v>11029</v>
      </c>
      <c r="K13667" s="141" t="s">
        <v>11030</v>
      </c>
      <c r="L13667" s="108">
        <v>257.00200000000001</v>
      </c>
      <c r="M13667" s="108">
        <v>20555.134999999998</v>
      </c>
      <c r="N13667" s="108">
        <v>42643.599000000002</v>
      </c>
      <c r="O13667" s="141" t="s">
        <v>11031</v>
      </c>
      <c r="P13667" s="108">
        <v>302386.69</v>
      </c>
      <c r="Q13667" s="108">
        <v>7994.5339999999997</v>
      </c>
      <c r="R13667" s="108">
        <v>14664.159</v>
      </c>
      <c r="S13667" s="108">
        <v>112470.77</v>
      </c>
    </row>
    <row r="13668" spans="1:19" ht="11.25" thickBot="1" x14ac:dyDescent="0.2">
      <c r="A13668" s="112"/>
    </row>
    <row r="13669" spans="1:19" ht="11.25" thickBot="1" x14ac:dyDescent="0.2">
      <c r="A13669" s="107">
        <v>3</v>
      </c>
      <c r="B13669" s="132">
        <v>0.8507986111111111</v>
      </c>
      <c r="C13669" s="141" t="s">
        <v>11032</v>
      </c>
      <c r="D13669" s="141" t="s">
        <v>11033</v>
      </c>
      <c r="E13669" s="141" t="s">
        <v>11034</v>
      </c>
      <c r="F13669" s="141" t="s">
        <v>11035</v>
      </c>
      <c r="G13669" s="141" t="s">
        <v>11036</v>
      </c>
      <c r="H13669" s="141" t="s">
        <v>11037</v>
      </c>
      <c r="I13669" s="145">
        <v>17397.260999999999</v>
      </c>
      <c r="J13669" s="134" t="s">
        <v>11038</v>
      </c>
      <c r="K13669" s="141" t="s">
        <v>11039</v>
      </c>
      <c r="L13669" s="108">
        <v>250.001</v>
      </c>
      <c r="M13669" s="108">
        <v>20699.277999999998</v>
      </c>
      <c r="N13669" s="108">
        <v>42859.040000000001</v>
      </c>
      <c r="O13669" s="141" t="s">
        <v>11040</v>
      </c>
      <c r="P13669" s="108">
        <v>300534.18</v>
      </c>
      <c r="Q13669" s="108">
        <v>7786.4549999999999</v>
      </c>
      <c r="R13669" s="108">
        <v>14490.037</v>
      </c>
      <c r="S13669" s="108">
        <v>113272.1</v>
      </c>
    </row>
    <row r="13670" spans="1:19" ht="11.25" thickBot="1" x14ac:dyDescent="0.2">
      <c r="A13670" s="112"/>
    </row>
    <row r="13671" spans="1:19" ht="11.25" thickBot="1" x14ac:dyDescent="0.2">
      <c r="A13671" s="135" t="s">
        <v>362</v>
      </c>
      <c r="B13671" s="112"/>
      <c r="C13671" s="141" t="s">
        <v>11041</v>
      </c>
      <c r="D13671" s="141" t="s">
        <v>11042</v>
      </c>
      <c r="E13671" s="141" t="s">
        <v>11043</v>
      </c>
      <c r="F13671" s="141" t="s">
        <v>11044</v>
      </c>
      <c r="G13671" s="141" t="s">
        <v>11045</v>
      </c>
      <c r="H13671" s="141" t="s">
        <v>11046</v>
      </c>
      <c r="I13671" s="140">
        <v>17482.666000000001</v>
      </c>
      <c r="J13671" s="134" t="s">
        <v>11047</v>
      </c>
      <c r="K13671" s="141" t="s">
        <v>11048</v>
      </c>
      <c r="L13671" s="136">
        <v>250.33500000000001</v>
      </c>
      <c r="M13671" s="136">
        <v>20509.091</v>
      </c>
      <c r="N13671" s="136">
        <v>42571.786999999997</v>
      </c>
      <c r="O13671" s="141" t="s">
        <v>11049</v>
      </c>
      <c r="P13671" s="136">
        <v>300293.82</v>
      </c>
      <c r="Q13671" s="136">
        <v>7861.15</v>
      </c>
      <c r="R13671" s="136">
        <v>14509.384</v>
      </c>
      <c r="S13671" s="136">
        <v>112427.55</v>
      </c>
    </row>
    <row r="13672" spans="1:19" ht="11.25" thickBot="1" x14ac:dyDescent="0.2">
      <c r="A13672" s="112"/>
    </row>
    <row r="13673" spans="1:19" ht="11.25" thickBot="1" x14ac:dyDescent="0.2">
      <c r="A13673" s="138" t="s">
        <v>364</v>
      </c>
      <c r="B13673" s="112"/>
      <c r="C13673" s="141" t="s">
        <v>11050</v>
      </c>
      <c r="D13673" s="141" t="s">
        <v>11051</v>
      </c>
      <c r="E13673" s="141" t="s">
        <v>11052</v>
      </c>
      <c r="F13673" s="141" t="s">
        <v>11053</v>
      </c>
      <c r="G13673" s="141" t="s">
        <v>11054</v>
      </c>
      <c r="H13673" s="141" t="s">
        <v>11055</v>
      </c>
      <c r="I13673" s="140">
        <v>150.53399999999999</v>
      </c>
      <c r="J13673" s="134" t="s">
        <v>11056</v>
      </c>
      <c r="K13673" s="141" t="s">
        <v>11057</v>
      </c>
      <c r="L13673" s="136">
        <v>6.5060000000000002</v>
      </c>
      <c r="M13673" s="136">
        <v>216.90600000000001</v>
      </c>
      <c r="N13673" s="136">
        <v>329.089</v>
      </c>
      <c r="O13673" s="141" t="s">
        <v>11058</v>
      </c>
      <c r="P13673" s="136">
        <v>2222.8119999999999</v>
      </c>
      <c r="Q13673" s="136">
        <v>115.791</v>
      </c>
      <c r="R13673" s="136">
        <v>146.065</v>
      </c>
      <c r="S13673" s="136">
        <v>866.96299999999997</v>
      </c>
    </row>
    <row r="13674" spans="1:19" ht="11.25" thickBot="1" x14ac:dyDescent="0.2">
      <c r="A13674" s="112"/>
    </row>
    <row r="13675" spans="1:19" ht="11.25" thickBot="1" x14ac:dyDescent="0.2">
      <c r="A13675" s="139" t="s">
        <v>366</v>
      </c>
      <c r="B13675" s="112"/>
      <c r="C13675" s="141" t="s">
        <v>3227</v>
      </c>
      <c r="D13675" s="141" t="s">
        <v>11059</v>
      </c>
      <c r="E13675" s="141" t="s">
        <v>11060</v>
      </c>
      <c r="F13675" s="141" t="s">
        <v>2552</v>
      </c>
      <c r="G13675" s="141" t="s">
        <v>11061</v>
      </c>
      <c r="H13675" s="141" t="s">
        <v>11062</v>
      </c>
      <c r="I13675" s="140">
        <v>0.86099999999999999</v>
      </c>
      <c r="J13675" s="134" t="s">
        <v>5694</v>
      </c>
      <c r="K13675" s="141" t="s">
        <v>3353</v>
      </c>
      <c r="L13675" s="136">
        <v>2.5990000000000002</v>
      </c>
      <c r="M13675" s="136">
        <v>1.0580000000000001</v>
      </c>
      <c r="N13675" s="136">
        <v>0.77300000000000002</v>
      </c>
      <c r="O13675" s="141" t="s">
        <v>11063</v>
      </c>
      <c r="P13675" s="136">
        <v>0.74</v>
      </c>
      <c r="Q13675" s="136">
        <v>1.4730000000000001</v>
      </c>
      <c r="R13675" s="136">
        <v>1.0069999999999999</v>
      </c>
      <c r="S13675" s="136">
        <v>0.77100000000000002</v>
      </c>
    </row>
    <row r="13676" spans="1:19" ht="11.25" thickBot="1" x14ac:dyDescent="0.2">
      <c r="A13676" s="112"/>
    </row>
    <row r="13677" spans="1:19" ht="11.25" thickBot="1" x14ac:dyDescent="0.2">
      <c r="A13677" s="106" t="s">
        <v>357</v>
      </c>
      <c r="B13677" s="106" t="s">
        <v>358</v>
      </c>
      <c r="C13677" s="130" t="s">
        <v>17</v>
      </c>
      <c r="D13677" s="130" t="s">
        <v>18</v>
      </c>
      <c r="E13677" s="131" t="s">
        <v>19</v>
      </c>
      <c r="F13677" s="131" t="s">
        <v>20</v>
      </c>
      <c r="G13677" s="130" t="s">
        <v>21</v>
      </c>
      <c r="H13677" s="130" t="s">
        <v>22</v>
      </c>
      <c r="I13677" s="130" t="s">
        <v>23</v>
      </c>
      <c r="J13677" s="130" t="s">
        <v>24</v>
      </c>
      <c r="K13677" s="131" t="s">
        <v>25</v>
      </c>
      <c r="L13677" s="131" t="s">
        <v>26</v>
      </c>
      <c r="M13677" s="130" t="s">
        <v>27</v>
      </c>
      <c r="N13677" s="130" t="s">
        <v>28</v>
      </c>
      <c r="O13677" s="130" t="s">
        <v>29</v>
      </c>
      <c r="P13677" s="130" t="s">
        <v>30</v>
      </c>
      <c r="Q13677" s="130" t="s">
        <v>31</v>
      </c>
      <c r="R13677" s="130" t="s">
        <v>32</v>
      </c>
      <c r="S13677" s="130" t="s">
        <v>33</v>
      </c>
    </row>
    <row r="13678" spans="1:19" ht="11.25" thickBot="1" x14ac:dyDescent="0.2">
      <c r="A13678" s="107">
        <v>1</v>
      </c>
      <c r="B13678" s="132">
        <v>0.85042824074074075</v>
      </c>
      <c r="C13678" s="108">
        <v>63195.703999999998</v>
      </c>
      <c r="D13678" s="108">
        <v>50529.203000000001</v>
      </c>
      <c r="E13678" s="145">
        <v>20368.953000000001</v>
      </c>
      <c r="F13678" s="145">
        <v>839496.03</v>
      </c>
      <c r="G13678" s="108">
        <v>4</v>
      </c>
      <c r="H13678" s="108">
        <v>34</v>
      </c>
      <c r="I13678" s="108">
        <v>247994.29</v>
      </c>
      <c r="J13678" s="141" t="s">
        <v>11064</v>
      </c>
      <c r="K13678" s="145">
        <v>158463.37</v>
      </c>
      <c r="L13678" s="134" t="s">
        <v>11065</v>
      </c>
      <c r="M13678" s="108">
        <v>1286.04</v>
      </c>
      <c r="N13678" s="108">
        <v>3306.2620000000002</v>
      </c>
      <c r="O13678" s="108">
        <v>5</v>
      </c>
      <c r="P13678" s="108">
        <v>129</v>
      </c>
      <c r="Q13678" s="108">
        <v>574.00800000000004</v>
      </c>
      <c r="R13678" s="108">
        <v>362.00299999999999</v>
      </c>
      <c r="S13678" s="108">
        <v>355.00299999999999</v>
      </c>
    </row>
    <row r="13679" spans="1:19" ht="11.25" thickBot="1" x14ac:dyDescent="0.2">
      <c r="A13679" s="112"/>
    </row>
    <row r="13680" spans="1:19" ht="11.25" thickBot="1" x14ac:dyDescent="0.2">
      <c r="A13680" s="107">
        <v>2</v>
      </c>
      <c r="B13680" s="132">
        <v>0.85061342592592604</v>
      </c>
      <c r="C13680" s="108">
        <v>63942.978999999999</v>
      </c>
      <c r="D13680" s="108">
        <v>51030.421999999999</v>
      </c>
      <c r="E13680" s="145">
        <v>21018.597000000002</v>
      </c>
      <c r="F13680" s="145">
        <v>842133.34</v>
      </c>
      <c r="G13680" s="108">
        <v>14</v>
      </c>
      <c r="H13680" s="108">
        <v>38</v>
      </c>
      <c r="I13680" s="108">
        <v>248073.23</v>
      </c>
      <c r="J13680" s="141" t="s">
        <v>11066</v>
      </c>
      <c r="K13680" s="145">
        <v>160924.13</v>
      </c>
      <c r="L13680" s="134" t="s">
        <v>11067</v>
      </c>
      <c r="M13680" s="108">
        <v>1484.0530000000001</v>
      </c>
      <c r="N13680" s="108">
        <v>3328.2660000000001</v>
      </c>
      <c r="O13680" s="108">
        <v>0</v>
      </c>
      <c r="P13680" s="108">
        <v>136</v>
      </c>
      <c r="Q13680" s="108">
        <v>632.01</v>
      </c>
      <c r="R13680" s="108">
        <v>403.00400000000002</v>
      </c>
      <c r="S13680" s="108">
        <v>411.00400000000002</v>
      </c>
    </row>
    <row r="13681" spans="1:19" ht="11.25" thickBot="1" x14ac:dyDescent="0.2">
      <c r="A13681" s="112"/>
    </row>
    <row r="13682" spans="1:19" ht="11.25" thickBot="1" x14ac:dyDescent="0.2">
      <c r="A13682" s="107">
        <v>3</v>
      </c>
      <c r="B13682" s="132">
        <v>0.8507986111111111</v>
      </c>
      <c r="C13682" s="108">
        <v>63368.226000000002</v>
      </c>
      <c r="D13682" s="108">
        <v>50934.186999999998</v>
      </c>
      <c r="E13682" s="145">
        <v>20884.463</v>
      </c>
      <c r="F13682" s="145">
        <v>849183.01</v>
      </c>
      <c r="G13682" s="108">
        <v>13</v>
      </c>
      <c r="H13682" s="108">
        <v>32</v>
      </c>
      <c r="I13682" s="108">
        <v>247837.44</v>
      </c>
      <c r="J13682" s="141" t="s">
        <v>11068</v>
      </c>
      <c r="K13682" s="145">
        <v>161228.47</v>
      </c>
      <c r="L13682" s="134" t="s">
        <v>11069</v>
      </c>
      <c r="M13682" s="108">
        <v>1309.0409999999999</v>
      </c>
      <c r="N13682" s="108">
        <v>3354.27</v>
      </c>
      <c r="O13682" s="108">
        <v>4</v>
      </c>
      <c r="P13682" s="108">
        <v>133</v>
      </c>
      <c r="Q13682" s="108">
        <v>563.00800000000004</v>
      </c>
      <c r="R13682" s="108">
        <v>373.00299999999999</v>
      </c>
      <c r="S13682" s="108">
        <v>466.005</v>
      </c>
    </row>
    <row r="13683" spans="1:19" ht="11.25" thickBot="1" x14ac:dyDescent="0.2">
      <c r="A13683" s="112"/>
    </row>
    <row r="13684" spans="1:19" ht="11.25" thickBot="1" x14ac:dyDescent="0.2">
      <c r="A13684" s="135" t="s">
        <v>362</v>
      </c>
      <c r="B13684" s="112"/>
      <c r="C13684" s="136">
        <v>63502.303</v>
      </c>
      <c r="D13684" s="136">
        <v>50831.271000000001</v>
      </c>
      <c r="E13684" s="140">
        <v>20757.338</v>
      </c>
      <c r="F13684" s="140">
        <v>843604.13</v>
      </c>
      <c r="G13684" s="136">
        <v>10.333</v>
      </c>
      <c r="H13684" s="136">
        <v>34.667000000000002</v>
      </c>
      <c r="I13684" s="136">
        <v>247968.32</v>
      </c>
      <c r="J13684" s="141" t="s">
        <v>11070</v>
      </c>
      <c r="K13684" s="140">
        <v>160205.32</v>
      </c>
      <c r="L13684" s="134" t="s">
        <v>11071</v>
      </c>
      <c r="M13684" s="136">
        <v>1359.711</v>
      </c>
      <c r="N13684" s="136">
        <v>3329.5990000000002</v>
      </c>
      <c r="O13684" s="136">
        <v>3</v>
      </c>
      <c r="P13684" s="136">
        <v>132.667</v>
      </c>
      <c r="Q13684" s="136">
        <v>589.67499999999995</v>
      </c>
      <c r="R13684" s="136">
        <v>379.33699999999999</v>
      </c>
      <c r="S13684" s="136">
        <v>410.67099999999999</v>
      </c>
    </row>
    <row r="13685" spans="1:19" ht="11.25" thickBot="1" x14ac:dyDescent="0.2">
      <c r="A13685" s="112"/>
    </row>
    <row r="13686" spans="1:19" ht="11.25" thickBot="1" x14ac:dyDescent="0.2">
      <c r="A13686" s="138" t="s">
        <v>364</v>
      </c>
      <c r="B13686" s="112"/>
      <c r="C13686" s="136">
        <v>391.26400000000001</v>
      </c>
      <c r="D13686" s="136">
        <v>265.98700000000002</v>
      </c>
      <c r="E13686" s="140">
        <v>342.97300000000001</v>
      </c>
      <c r="F13686" s="140">
        <v>5008.174</v>
      </c>
      <c r="G13686" s="136">
        <v>5.508</v>
      </c>
      <c r="H13686" s="136">
        <v>3.0550000000000002</v>
      </c>
      <c r="I13686" s="136">
        <v>120.017</v>
      </c>
      <c r="J13686" s="141" t="s">
        <v>11072</v>
      </c>
      <c r="K13686" s="140">
        <v>1516.2280000000001</v>
      </c>
      <c r="L13686" s="134" t="s">
        <v>11073</v>
      </c>
      <c r="M13686" s="136">
        <v>108.295</v>
      </c>
      <c r="N13686" s="136">
        <v>24.032</v>
      </c>
      <c r="O13686" s="136">
        <v>2.6459999999999999</v>
      </c>
      <c r="P13686" s="136">
        <v>3.512</v>
      </c>
      <c r="Q13686" s="136">
        <v>37.073</v>
      </c>
      <c r="R13686" s="136">
        <v>21.221</v>
      </c>
      <c r="S13686" s="136">
        <v>55.502000000000002</v>
      </c>
    </row>
    <row r="13687" spans="1:19" ht="11.25" thickBot="1" x14ac:dyDescent="0.2">
      <c r="A13687" s="112"/>
    </row>
    <row r="13688" spans="1:19" ht="11.25" thickBot="1" x14ac:dyDescent="0.2">
      <c r="A13688" s="139" t="s">
        <v>366</v>
      </c>
      <c r="B13688" s="112"/>
      <c r="C13688" s="136">
        <v>0.61599999999999999</v>
      </c>
      <c r="D13688" s="136">
        <v>0.52300000000000002</v>
      </c>
      <c r="E13688" s="140">
        <v>1.6519999999999999</v>
      </c>
      <c r="F13688" s="140">
        <v>0.59399999999999997</v>
      </c>
      <c r="G13688" s="136">
        <v>53.298999999999999</v>
      </c>
      <c r="H13688" s="136">
        <v>8.8130000000000006</v>
      </c>
      <c r="I13688" s="136">
        <v>4.8000000000000001E-2</v>
      </c>
      <c r="J13688" s="141" t="s">
        <v>11074</v>
      </c>
      <c r="K13688" s="140">
        <v>0.94599999999999995</v>
      </c>
      <c r="L13688" s="134" t="s">
        <v>5248</v>
      </c>
      <c r="M13688" s="136">
        <v>7.9649999999999999</v>
      </c>
      <c r="N13688" s="136">
        <v>0.72199999999999998</v>
      </c>
      <c r="O13688" s="136">
        <v>88.191999999999993</v>
      </c>
      <c r="P13688" s="136">
        <v>2.6469999999999998</v>
      </c>
      <c r="Q13688" s="136">
        <v>6.2869999999999999</v>
      </c>
      <c r="R13688" s="136">
        <v>5.5940000000000003</v>
      </c>
      <c r="S13688" s="136">
        <v>13.515000000000001</v>
      </c>
    </row>
    <row r="13689" spans="1:19" ht="11.25" thickBot="1" x14ac:dyDescent="0.2">
      <c r="A13689" s="112"/>
    </row>
    <row r="13690" spans="1:19" ht="11.25" thickBot="1" x14ac:dyDescent="0.2">
      <c r="A13690" s="106" t="s">
        <v>357</v>
      </c>
      <c r="B13690" s="106" t="s">
        <v>358</v>
      </c>
      <c r="C13690" s="131" t="s">
        <v>34</v>
      </c>
      <c r="D13690" s="131" t="s">
        <v>35</v>
      </c>
      <c r="E13690" s="130" t="s">
        <v>36</v>
      </c>
      <c r="F13690" s="130" t="s">
        <v>37</v>
      </c>
      <c r="G13690" s="130" t="s">
        <v>38</v>
      </c>
      <c r="H13690" s="130" t="s">
        <v>39</v>
      </c>
      <c r="I13690" s="130" t="s">
        <v>40</v>
      </c>
      <c r="J13690" s="130" t="s">
        <v>41</v>
      </c>
      <c r="K13690" s="130" t="s">
        <v>42</v>
      </c>
      <c r="L13690" s="130" t="s">
        <v>43</v>
      </c>
      <c r="M13690" s="130" t="s">
        <v>44</v>
      </c>
      <c r="N13690" s="130" t="s">
        <v>45</v>
      </c>
      <c r="O13690" s="130" t="s">
        <v>46</v>
      </c>
      <c r="P13690" s="130" t="s">
        <v>47</v>
      </c>
      <c r="Q13690" s="130" t="s">
        <v>48</v>
      </c>
      <c r="R13690" s="130" t="s">
        <v>49</v>
      </c>
      <c r="S13690" s="130" t="s">
        <v>50</v>
      </c>
    </row>
    <row r="13691" spans="1:19" ht="11.25" thickBot="1" x14ac:dyDescent="0.2">
      <c r="A13691" s="107">
        <v>1</v>
      </c>
      <c r="B13691" s="132">
        <v>0.85042824074074075</v>
      </c>
      <c r="C13691" s="145">
        <v>359661.99</v>
      </c>
      <c r="D13691" s="134" t="s">
        <v>11075</v>
      </c>
      <c r="E13691" s="108">
        <v>1194.0340000000001</v>
      </c>
      <c r="F13691" s="108">
        <v>352.00299999999999</v>
      </c>
      <c r="G13691" s="108">
        <v>1</v>
      </c>
      <c r="H13691" s="108">
        <v>3968.3780000000002</v>
      </c>
      <c r="I13691" s="108">
        <v>298841.08</v>
      </c>
      <c r="J13691" s="108">
        <v>1909537.1</v>
      </c>
      <c r="K13691" s="108">
        <v>16819.787</v>
      </c>
      <c r="L13691" s="108">
        <v>34163.989000000001</v>
      </c>
      <c r="M13691" s="108">
        <v>4839.5619999999999</v>
      </c>
      <c r="N13691" s="108">
        <v>3346.2689999999998</v>
      </c>
      <c r="O13691" s="108">
        <v>564.00800000000004</v>
      </c>
      <c r="P13691" s="108">
        <v>756.01400000000001</v>
      </c>
      <c r="Q13691" s="108">
        <v>672.01099999999997</v>
      </c>
      <c r="R13691" s="108">
        <v>583.00800000000004</v>
      </c>
      <c r="S13691" s="108">
        <v>651.01</v>
      </c>
    </row>
    <row r="13692" spans="1:19" ht="11.25" thickBot="1" x14ac:dyDescent="0.2">
      <c r="A13692" s="112"/>
    </row>
    <row r="13693" spans="1:19" ht="11.25" thickBot="1" x14ac:dyDescent="0.2">
      <c r="A13693" s="107">
        <v>2</v>
      </c>
      <c r="B13693" s="132">
        <v>0.85061342592592604</v>
      </c>
      <c r="C13693" s="145">
        <v>363694.09</v>
      </c>
      <c r="D13693" s="134" t="s">
        <v>11076</v>
      </c>
      <c r="E13693" s="108">
        <v>1279.039</v>
      </c>
      <c r="F13693" s="108">
        <v>353.00299999999999</v>
      </c>
      <c r="G13693" s="108">
        <v>0</v>
      </c>
      <c r="H13693" s="108">
        <v>4115.4059999999999</v>
      </c>
      <c r="I13693" s="108">
        <v>301070.84000000003</v>
      </c>
      <c r="J13693" s="108">
        <v>1926115</v>
      </c>
      <c r="K13693" s="108">
        <v>16677.672999999999</v>
      </c>
      <c r="L13693" s="108">
        <v>33704.241000000002</v>
      </c>
      <c r="M13693" s="108">
        <v>4972.5929999999998</v>
      </c>
      <c r="N13693" s="108">
        <v>3452.2860000000001</v>
      </c>
      <c r="O13693" s="108">
        <v>585.00800000000004</v>
      </c>
      <c r="P13693" s="108">
        <v>669.01099999999997</v>
      </c>
      <c r="Q13693" s="108">
        <v>636.01</v>
      </c>
      <c r="R13693" s="108">
        <v>598.00900000000001</v>
      </c>
      <c r="S13693" s="108">
        <v>691.01099999999997</v>
      </c>
    </row>
    <row r="13694" spans="1:19" ht="11.25" thickBot="1" x14ac:dyDescent="0.2">
      <c r="A13694" s="112"/>
    </row>
    <row r="13695" spans="1:19" ht="11.25" thickBot="1" x14ac:dyDescent="0.2">
      <c r="A13695" s="107">
        <v>3</v>
      </c>
      <c r="B13695" s="132">
        <v>0.8507986111111111</v>
      </c>
      <c r="C13695" s="145">
        <v>364724.88</v>
      </c>
      <c r="D13695" s="134" t="s">
        <v>11077</v>
      </c>
      <c r="E13695" s="108">
        <v>1201.0350000000001</v>
      </c>
      <c r="F13695" s="108">
        <v>349.00299999999999</v>
      </c>
      <c r="G13695" s="108">
        <v>2</v>
      </c>
      <c r="H13695" s="108">
        <v>4019.3879999999999</v>
      </c>
      <c r="I13695" s="108">
        <v>302475.98</v>
      </c>
      <c r="J13695" s="108">
        <v>1914663.1</v>
      </c>
      <c r="K13695" s="108">
        <v>16420.469000000001</v>
      </c>
      <c r="L13695" s="108">
        <v>33962.661</v>
      </c>
      <c r="M13695" s="108">
        <v>4904.5770000000002</v>
      </c>
      <c r="N13695" s="108">
        <v>3331.2660000000001</v>
      </c>
      <c r="O13695" s="108">
        <v>601.00900000000001</v>
      </c>
      <c r="P13695" s="108">
        <v>725.01300000000003</v>
      </c>
      <c r="Q13695" s="108">
        <v>628.00900000000001</v>
      </c>
      <c r="R13695" s="108">
        <v>560.00800000000004</v>
      </c>
      <c r="S13695" s="108">
        <v>663.01099999999997</v>
      </c>
    </row>
    <row r="13696" spans="1:19" ht="11.25" thickBot="1" x14ac:dyDescent="0.2">
      <c r="A13696" s="112"/>
    </row>
    <row r="13697" spans="1:19" ht="11.25" thickBot="1" x14ac:dyDescent="0.2">
      <c r="A13697" s="135" t="s">
        <v>362</v>
      </c>
      <c r="B13697" s="112"/>
      <c r="C13697" s="140">
        <v>362693.65</v>
      </c>
      <c r="D13697" s="134" t="s">
        <v>11078</v>
      </c>
      <c r="E13697" s="136">
        <v>1224.703</v>
      </c>
      <c r="F13697" s="136">
        <v>351.33600000000001</v>
      </c>
      <c r="G13697" s="136">
        <v>1</v>
      </c>
      <c r="H13697" s="136">
        <v>4034.3910000000001</v>
      </c>
      <c r="I13697" s="136">
        <v>300795.96999999997</v>
      </c>
      <c r="J13697" s="136">
        <v>1916771.7</v>
      </c>
      <c r="K13697" s="136">
        <v>16639.309000000001</v>
      </c>
      <c r="L13697" s="136">
        <v>33943.629999999997</v>
      </c>
      <c r="M13697" s="136">
        <v>4905.5780000000004</v>
      </c>
      <c r="N13697" s="136">
        <v>3376.607</v>
      </c>
      <c r="O13697" s="136">
        <v>583.34199999999998</v>
      </c>
      <c r="P13697" s="136">
        <v>716.67899999999997</v>
      </c>
      <c r="Q13697" s="136">
        <v>645.34299999999996</v>
      </c>
      <c r="R13697" s="136">
        <v>580.34100000000001</v>
      </c>
      <c r="S13697" s="136">
        <v>668.34400000000005</v>
      </c>
    </row>
    <row r="13698" spans="1:19" ht="11.25" thickBot="1" x14ac:dyDescent="0.2">
      <c r="A13698" s="112"/>
    </row>
    <row r="13699" spans="1:19" ht="11.25" thickBot="1" x14ac:dyDescent="0.2">
      <c r="A13699" s="138" t="s">
        <v>364</v>
      </c>
      <c r="B13699" s="112"/>
      <c r="C13699" s="140">
        <v>2675.6039999999998</v>
      </c>
      <c r="D13699" s="134" t="s">
        <v>11079</v>
      </c>
      <c r="E13699" s="136">
        <v>47.186999999999998</v>
      </c>
      <c r="F13699" s="136">
        <v>2.0819999999999999</v>
      </c>
      <c r="G13699" s="136">
        <v>1</v>
      </c>
      <c r="H13699" s="136">
        <v>74.653999999999996</v>
      </c>
      <c r="I13699" s="136">
        <v>1832.971</v>
      </c>
      <c r="J13699" s="136">
        <v>8487.6919999999991</v>
      </c>
      <c r="K13699" s="136">
        <v>202.405</v>
      </c>
      <c r="L13699" s="136">
        <v>230.464</v>
      </c>
      <c r="M13699" s="136">
        <v>66.521000000000001</v>
      </c>
      <c r="N13699" s="136">
        <v>65.968000000000004</v>
      </c>
      <c r="O13699" s="136">
        <v>18.556999999999999</v>
      </c>
      <c r="P13699" s="136">
        <v>44.095999999999997</v>
      </c>
      <c r="Q13699" s="136">
        <v>23.439</v>
      </c>
      <c r="R13699" s="136">
        <v>19.14</v>
      </c>
      <c r="S13699" s="136">
        <v>20.527000000000001</v>
      </c>
    </row>
    <row r="13700" spans="1:19" ht="11.25" thickBot="1" x14ac:dyDescent="0.2">
      <c r="A13700" s="112"/>
    </row>
    <row r="13701" spans="1:19" ht="11.25" thickBot="1" x14ac:dyDescent="0.2">
      <c r="A13701" s="139" t="s">
        <v>366</v>
      </c>
      <c r="B13701" s="112"/>
      <c r="C13701" s="140">
        <v>0.73799999999999999</v>
      </c>
      <c r="D13701" s="134" t="s">
        <v>2937</v>
      </c>
      <c r="E13701" s="136">
        <v>3.8530000000000002</v>
      </c>
      <c r="F13701" s="136">
        <v>0.59299999999999997</v>
      </c>
      <c r="G13701" s="136">
        <v>100</v>
      </c>
      <c r="H13701" s="136">
        <v>1.85</v>
      </c>
      <c r="I13701" s="136">
        <v>0.60899999999999999</v>
      </c>
      <c r="J13701" s="136">
        <v>0.443</v>
      </c>
      <c r="K13701" s="136">
        <v>1.216</v>
      </c>
      <c r="L13701" s="136">
        <v>0.67900000000000005</v>
      </c>
      <c r="M13701" s="136">
        <v>1.3560000000000001</v>
      </c>
      <c r="N13701" s="136">
        <v>1.954</v>
      </c>
      <c r="O13701" s="136">
        <v>3.181</v>
      </c>
      <c r="P13701" s="136">
        <v>6.1529999999999996</v>
      </c>
      <c r="Q13701" s="136">
        <v>3.6320000000000001</v>
      </c>
      <c r="R13701" s="136">
        <v>3.298</v>
      </c>
      <c r="S13701" s="136">
        <v>3.0710000000000002</v>
      </c>
    </row>
    <row r="13702" spans="1:19" ht="11.25" thickBot="1" x14ac:dyDescent="0.2">
      <c r="A13702" s="112"/>
    </row>
    <row r="13703" spans="1:19" ht="11.25" thickBot="1" x14ac:dyDescent="0.2">
      <c r="A13703" s="106" t="s">
        <v>357</v>
      </c>
      <c r="B13703" s="106" t="s">
        <v>358</v>
      </c>
      <c r="C13703" s="130" t="s">
        <v>51</v>
      </c>
      <c r="D13703" s="130" t="s">
        <v>52</v>
      </c>
      <c r="E13703" s="130" t="s">
        <v>53</v>
      </c>
      <c r="F13703" s="130" t="s">
        <v>54</v>
      </c>
      <c r="G13703" s="130" t="s">
        <v>55</v>
      </c>
      <c r="H13703" s="130" t="s">
        <v>56</v>
      </c>
      <c r="I13703" s="130" t="s">
        <v>57</v>
      </c>
      <c r="J13703" s="130" t="s">
        <v>58</v>
      </c>
      <c r="K13703" s="130" t="s">
        <v>59</v>
      </c>
      <c r="L13703" s="130" t="s">
        <v>60</v>
      </c>
      <c r="M13703" s="130" t="s">
        <v>61</v>
      </c>
      <c r="N13703" s="130" t="s">
        <v>62</v>
      </c>
      <c r="O13703" s="130" t="s">
        <v>63</v>
      </c>
      <c r="P13703" s="130" t="s">
        <v>64</v>
      </c>
      <c r="Q13703" s="131" t="s">
        <v>65</v>
      </c>
      <c r="R13703" s="131" t="s">
        <v>66</v>
      </c>
      <c r="S13703" s="130" t="s">
        <v>67</v>
      </c>
    </row>
    <row r="13704" spans="1:19" ht="11.25" thickBot="1" x14ac:dyDescent="0.2">
      <c r="A13704" s="107">
        <v>1</v>
      </c>
      <c r="B13704" s="132">
        <v>0.85042824074074075</v>
      </c>
      <c r="C13704" s="108">
        <v>534.00699999999995</v>
      </c>
      <c r="D13704" s="108">
        <v>488.00599999999997</v>
      </c>
      <c r="E13704" s="108">
        <v>185.001</v>
      </c>
      <c r="F13704" s="108">
        <v>237.001</v>
      </c>
      <c r="G13704" s="108">
        <v>183.001</v>
      </c>
      <c r="H13704" s="108">
        <v>280.00200000000001</v>
      </c>
      <c r="I13704" s="108">
        <v>1512.0550000000001</v>
      </c>
      <c r="J13704" s="108">
        <v>2622.165</v>
      </c>
      <c r="K13704" s="108">
        <v>3740.3359999999998</v>
      </c>
      <c r="L13704" s="108">
        <v>6</v>
      </c>
      <c r="M13704" s="108">
        <v>3</v>
      </c>
      <c r="N13704" s="108">
        <v>611.00900000000001</v>
      </c>
      <c r="O13704" s="108">
        <v>488.00599999999997</v>
      </c>
      <c r="P13704" s="108">
        <v>84565.282999999996</v>
      </c>
      <c r="Q13704" s="145">
        <v>1653932.3</v>
      </c>
      <c r="R13704" s="134" t="s">
        <v>11080</v>
      </c>
      <c r="S13704" s="108">
        <v>4741.5389999999998</v>
      </c>
    </row>
    <row r="13705" spans="1:19" ht="11.25" thickBot="1" x14ac:dyDescent="0.2">
      <c r="A13705" s="112"/>
    </row>
    <row r="13706" spans="1:19" ht="11.25" thickBot="1" x14ac:dyDescent="0.2">
      <c r="A13706" s="107">
        <v>2</v>
      </c>
      <c r="B13706" s="132">
        <v>0.85061342592592604</v>
      </c>
      <c r="C13706" s="108">
        <v>511.00599999999997</v>
      </c>
      <c r="D13706" s="108">
        <v>445.005</v>
      </c>
      <c r="E13706" s="108">
        <v>159.001</v>
      </c>
      <c r="F13706" s="108">
        <v>286.00200000000001</v>
      </c>
      <c r="G13706" s="108">
        <v>181.001</v>
      </c>
      <c r="H13706" s="108">
        <v>285.00200000000001</v>
      </c>
      <c r="I13706" s="108">
        <v>1607.0619999999999</v>
      </c>
      <c r="J13706" s="108">
        <v>2617.1640000000002</v>
      </c>
      <c r="K13706" s="108">
        <v>3885.3620000000001</v>
      </c>
      <c r="L13706" s="108">
        <v>4</v>
      </c>
      <c r="M13706" s="108">
        <v>8</v>
      </c>
      <c r="N13706" s="108">
        <v>627.00900000000001</v>
      </c>
      <c r="O13706" s="108">
        <v>437.005</v>
      </c>
      <c r="P13706" s="108">
        <v>85256.09</v>
      </c>
      <c r="Q13706" s="145">
        <v>1686958.2</v>
      </c>
      <c r="R13706" s="134" t="s">
        <v>11081</v>
      </c>
      <c r="S13706" s="108">
        <v>4803.5540000000001</v>
      </c>
    </row>
    <row r="13707" spans="1:19" ht="11.25" thickBot="1" x14ac:dyDescent="0.2">
      <c r="A13707" s="112"/>
    </row>
    <row r="13708" spans="1:19" ht="11.25" thickBot="1" x14ac:dyDescent="0.2">
      <c r="A13708" s="107">
        <v>3</v>
      </c>
      <c r="B13708" s="132">
        <v>0.8507986111111111</v>
      </c>
      <c r="C13708" s="108">
        <v>488.00599999999997</v>
      </c>
      <c r="D13708" s="108">
        <v>496.00599999999997</v>
      </c>
      <c r="E13708" s="108">
        <v>209.001</v>
      </c>
      <c r="F13708" s="108">
        <v>263.00200000000001</v>
      </c>
      <c r="G13708" s="108">
        <v>162.001</v>
      </c>
      <c r="H13708" s="108">
        <v>355.00299999999999</v>
      </c>
      <c r="I13708" s="108">
        <v>1628.0640000000001</v>
      </c>
      <c r="J13708" s="108">
        <v>2672.1709999999998</v>
      </c>
      <c r="K13708" s="108">
        <v>3830.3519999999999</v>
      </c>
      <c r="L13708" s="108">
        <v>6</v>
      </c>
      <c r="M13708" s="108">
        <v>7</v>
      </c>
      <c r="N13708" s="108">
        <v>643.01</v>
      </c>
      <c r="O13708" s="108">
        <v>449.005</v>
      </c>
      <c r="P13708" s="108">
        <v>85300.27</v>
      </c>
      <c r="Q13708" s="145">
        <v>1691420.1</v>
      </c>
      <c r="R13708" s="134" t="s">
        <v>11082</v>
      </c>
      <c r="S13708" s="108">
        <v>4893.5749999999998</v>
      </c>
    </row>
    <row r="13709" spans="1:19" ht="11.25" thickBot="1" x14ac:dyDescent="0.2">
      <c r="A13709" s="112"/>
    </row>
    <row r="13710" spans="1:19" ht="11.25" thickBot="1" x14ac:dyDescent="0.2">
      <c r="A13710" s="135" t="s">
        <v>362</v>
      </c>
      <c r="B13710" s="112"/>
      <c r="C13710" s="136">
        <v>511.00599999999997</v>
      </c>
      <c r="D13710" s="136">
        <v>476.339</v>
      </c>
      <c r="E13710" s="136">
        <v>184.334</v>
      </c>
      <c r="F13710" s="136">
        <v>262.00200000000001</v>
      </c>
      <c r="G13710" s="136">
        <v>175.334</v>
      </c>
      <c r="H13710" s="136">
        <v>306.66899999999998</v>
      </c>
      <c r="I13710" s="136">
        <v>1582.393</v>
      </c>
      <c r="J13710" s="136">
        <v>2637.1669999999999</v>
      </c>
      <c r="K13710" s="136">
        <v>3818.683</v>
      </c>
      <c r="L13710" s="136">
        <v>5.3330000000000002</v>
      </c>
      <c r="M13710" s="136">
        <v>6</v>
      </c>
      <c r="N13710" s="136">
        <v>627.00900000000001</v>
      </c>
      <c r="O13710" s="136">
        <v>458.005</v>
      </c>
      <c r="P13710" s="136">
        <v>85040.547999999995</v>
      </c>
      <c r="Q13710" s="140">
        <v>1677436.9</v>
      </c>
      <c r="R13710" s="134" t="s">
        <v>11083</v>
      </c>
      <c r="S13710" s="136">
        <v>4812.8890000000001</v>
      </c>
    </row>
    <row r="13711" spans="1:19" ht="11.25" thickBot="1" x14ac:dyDescent="0.2">
      <c r="A13711" s="112"/>
    </row>
    <row r="13712" spans="1:19" ht="11.25" thickBot="1" x14ac:dyDescent="0.2">
      <c r="A13712" s="138" t="s">
        <v>364</v>
      </c>
      <c r="B13712" s="112"/>
      <c r="C13712" s="136">
        <v>23.001000000000001</v>
      </c>
      <c r="D13712" s="136">
        <v>27.428999999999998</v>
      </c>
      <c r="E13712" s="136">
        <v>25.007000000000001</v>
      </c>
      <c r="F13712" s="136">
        <v>24.515999999999998</v>
      </c>
      <c r="G13712" s="136">
        <v>11.59</v>
      </c>
      <c r="H13712" s="136">
        <v>41.933</v>
      </c>
      <c r="I13712" s="136">
        <v>61.813000000000002</v>
      </c>
      <c r="J13712" s="136">
        <v>30.417999999999999</v>
      </c>
      <c r="K13712" s="136">
        <v>73.213999999999999</v>
      </c>
      <c r="L13712" s="136">
        <v>1.155</v>
      </c>
      <c r="M13712" s="136">
        <v>2.6459999999999999</v>
      </c>
      <c r="N13712" s="136">
        <v>16</v>
      </c>
      <c r="O13712" s="136">
        <v>26.664999999999999</v>
      </c>
      <c r="P13712" s="136">
        <v>412.18400000000003</v>
      </c>
      <c r="Q13712" s="140">
        <v>20477.455999999998</v>
      </c>
      <c r="R13712" s="134" t="s">
        <v>11084</v>
      </c>
      <c r="S13712" s="136">
        <v>76.445999999999998</v>
      </c>
    </row>
    <row r="13713" spans="1:19" ht="11.25" thickBot="1" x14ac:dyDescent="0.2">
      <c r="A13713" s="112"/>
    </row>
    <row r="13714" spans="1:19" ht="11.25" thickBot="1" x14ac:dyDescent="0.2">
      <c r="A13714" s="139" t="s">
        <v>366</v>
      </c>
      <c r="B13714" s="112"/>
      <c r="C13714" s="136">
        <v>4.5010000000000003</v>
      </c>
      <c r="D13714" s="136">
        <v>5.758</v>
      </c>
      <c r="E13714" s="136">
        <v>13.566000000000001</v>
      </c>
      <c r="F13714" s="136">
        <v>9.3569999999999993</v>
      </c>
      <c r="G13714" s="136">
        <v>6.61</v>
      </c>
      <c r="H13714" s="136">
        <v>13.673999999999999</v>
      </c>
      <c r="I13714" s="136">
        <v>3.9060000000000001</v>
      </c>
      <c r="J13714" s="136">
        <v>1.153</v>
      </c>
      <c r="K13714" s="136">
        <v>1.917</v>
      </c>
      <c r="L13714" s="136">
        <v>21.651</v>
      </c>
      <c r="M13714" s="136">
        <v>44.095999999999997</v>
      </c>
      <c r="N13714" s="136">
        <v>2.552</v>
      </c>
      <c r="O13714" s="136">
        <v>5.8220000000000001</v>
      </c>
      <c r="P13714" s="136">
        <v>0.48499999999999999</v>
      </c>
      <c r="Q13714" s="140">
        <v>1.2210000000000001</v>
      </c>
      <c r="R13714" s="134" t="s">
        <v>1243</v>
      </c>
      <c r="S13714" s="136">
        <v>1.5880000000000001</v>
      </c>
    </row>
    <row r="13715" spans="1:19" ht="11.25" thickBot="1" x14ac:dyDescent="0.2">
      <c r="A13715" s="112"/>
    </row>
    <row r="13716" spans="1:19" ht="11.25" thickBot="1" x14ac:dyDescent="0.2">
      <c r="A13716" s="106" t="s">
        <v>357</v>
      </c>
      <c r="B13716" s="106" t="s">
        <v>358</v>
      </c>
      <c r="C13716" s="130" t="s">
        <v>68</v>
      </c>
    </row>
    <row r="13717" spans="1:19" ht="11.25" thickBot="1" x14ac:dyDescent="0.2">
      <c r="A13717" s="107">
        <v>1</v>
      </c>
      <c r="B13717" s="132">
        <v>0.85042824074074075</v>
      </c>
      <c r="C13717" s="108">
        <v>980.02300000000002</v>
      </c>
    </row>
    <row r="13718" spans="1:19" ht="11.25" thickBot="1" x14ac:dyDescent="0.2">
      <c r="A13718" s="112"/>
    </row>
    <row r="13719" spans="1:19" ht="11.25" thickBot="1" x14ac:dyDescent="0.2">
      <c r="A13719" s="107">
        <v>2</v>
      </c>
      <c r="B13719" s="132">
        <v>0.85061342592592604</v>
      </c>
      <c r="C13719" s="108">
        <v>1020.025</v>
      </c>
    </row>
    <row r="13720" spans="1:19" ht="11.25" thickBot="1" x14ac:dyDescent="0.2">
      <c r="A13720" s="112"/>
    </row>
    <row r="13721" spans="1:19" ht="11.25" thickBot="1" x14ac:dyDescent="0.2">
      <c r="A13721" s="107">
        <v>3</v>
      </c>
      <c r="B13721" s="132">
        <v>0.8507986111111111</v>
      </c>
      <c r="C13721" s="108">
        <v>944.02099999999996</v>
      </c>
    </row>
    <row r="13722" spans="1:19" ht="11.25" thickBot="1" x14ac:dyDescent="0.2">
      <c r="A13722" s="112"/>
    </row>
    <row r="13723" spans="1:19" ht="11.25" thickBot="1" x14ac:dyDescent="0.2">
      <c r="A13723" s="135" t="s">
        <v>362</v>
      </c>
      <c r="B13723" s="112"/>
      <c r="C13723" s="136">
        <v>981.35599999999999</v>
      </c>
    </row>
    <row r="13724" spans="1:19" ht="11.25" thickBot="1" x14ac:dyDescent="0.2">
      <c r="A13724" s="112"/>
    </row>
    <row r="13725" spans="1:19" ht="11.25" thickBot="1" x14ac:dyDescent="0.2">
      <c r="A13725" s="138" t="s">
        <v>364</v>
      </c>
      <c r="B13725" s="112"/>
      <c r="C13725" s="136">
        <v>38.018999999999998</v>
      </c>
    </row>
    <row r="13726" spans="1:19" ht="11.25" thickBot="1" x14ac:dyDescent="0.2">
      <c r="A13726" s="112"/>
    </row>
    <row r="13727" spans="1:19" ht="11.25" thickBot="1" x14ac:dyDescent="0.2">
      <c r="A13727" s="139" t="s">
        <v>366</v>
      </c>
      <c r="B13727" s="112"/>
      <c r="C13727" s="136">
        <v>3.8740000000000001</v>
      </c>
    </row>
    <row r="13728" spans="1:19" ht="10.5" x14ac:dyDescent="0.15">
      <c r="A13728" s="112"/>
    </row>
    <row r="13729" spans="1:19" x14ac:dyDescent="0.15">
      <c r="A13729" s="129"/>
      <c r="B13729" s="86" t="s">
        <v>5715</v>
      </c>
    </row>
    <row r="13730" spans="1:19" ht="9.75" thickBot="1" x14ac:dyDescent="0.2">
      <c r="A13730" s="81" t="s">
        <v>5871</v>
      </c>
    </row>
    <row r="13731" spans="1:19" ht="11.25" thickBot="1" x14ac:dyDescent="0.2">
      <c r="A13731" s="106" t="s">
        <v>357</v>
      </c>
      <c r="B13731" s="106" t="s">
        <v>358</v>
      </c>
      <c r="C13731" s="130" t="s">
        <v>0</v>
      </c>
      <c r="D13731" s="130" t="s">
        <v>1</v>
      </c>
      <c r="E13731" s="130" t="s">
        <v>2</v>
      </c>
      <c r="F13731" s="130" t="s">
        <v>3</v>
      </c>
      <c r="G13731" s="130" t="s">
        <v>4</v>
      </c>
      <c r="H13731" s="130" t="s">
        <v>5</v>
      </c>
      <c r="I13731" s="131" t="s">
        <v>6</v>
      </c>
      <c r="J13731" s="131" t="s">
        <v>7</v>
      </c>
      <c r="K13731" s="130" t="s">
        <v>8</v>
      </c>
      <c r="L13731" s="130" t="s">
        <v>9</v>
      </c>
      <c r="M13731" s="130" t="s">
        <v>10</v>
      </c>
      <c r="N13731" s="130" t="s">
        <v>11</v>
      </c>
      <c r="O13731" s="130" t="s">
        <v>12</v>
      </c>
      <c r="P13731" s="130" t="s">
        <v>13</v>
      </c>
      <c r="Q13731" s="130" t="s">
        <v>14</v>
      </c>
      <c r="R13731" s="130" t="s">
        <v>15</v>
      </c>
      <c r="S13731" s="130" t="s">
        <v>16</v>
      </c>
    </row>
    <row r="13732" spans="1:19" ht="11.25" thickBot="1" x14ac:dyDescent="0.2">
      <c r="A13732" s="107">
        <v>1</v>
      </c>
      <c r="B13732" s="132">
        <v>0.85559027777777785</v>
      </c>
      <c r="C13732" s="108">
        <v>211766.84</v>
      </c>
      <c r="D13732" s="108">
        <v>19851.453000000001</v>
      </c>
      <c r="E13732" s="108">
        <v>21024.602999999999</v>
      </c>
      <c r="F13732" s="108">
        <v>28793.883999999998</v>
      </c>
      <c r="G13732" s="108">
        <v>998123.66</v>
      </c>
      <c r="H13732" s="108">
        <v>20</v>
      </c>
      <c r="I13732" s="145">
        <v>16844.807000000001</v>
      </c>
      <c r="J13732" s="134" t="s">
        <v>11085</v>
      </c>
      <c r="K13732" s="108">
        <v>3809.348</v>
      </c>
      <c r="L13732" s="108">
        <v>6</v>
      </c>
      <c r="M13732" s="108">
        <v>4295.4430000000002</v>
      </c>
      <c r="N13732" s="108">
        <v>8598.7739999999994</v>
      </c>
      <c r="O13732" s="108">
        <v>4761.5439999999999</v>
      </c>
      <c r="P13732" s="108">
        <v>81499.099000000002</v>
      </c>
      <c r="Q13732" s="108">
        <v>241.001</v>
      </c>
      <c r="R13732" s="108">
        <v>391.00400000000002</v>
      </c>
      <c r="S13732" s="108">
        <v>2337.1309999999999</v>
      </c>
    </row>
    <row r="13733" spans="1:19" ht="11.25" thickBot="1" x14ac:dyDescent="0.2">
      <c r="A13733" s="112"/>
    </row>
    <row r="13734" spans="1:19" ht="11.25" thickBot="1" x14ac:dyDescent="0.2">
      <c r="A13734" s="107">
        <v>2</v>
      </c>
      <c r="B13734" s="132">
        <v>0.85577546296296303</v>
      </c>
      <c r="C13734" s="108">
        <v>210879.91</v>
      </c>
      <c r="D13734" s="108">
        <v>19674.285</v>
      </c>
      <c r="E13734" s="108">
        <v>20759.338</v>
      </c>
      <c r="F13734" s="108">
        <v>28400.345000000001</v>
      </c>
      <c r="G13734" s="108">
        <v>965682.04</v>
      </c>
      <c r="H13734" s="108">
        <v>18</v>
      </c>
      <c r="I13734" s="145">
        <v>16820.788</v>
      </c>
      <c r="J13734" s="134" t="s">
        <v>11086</v>
      </c>
      <c r="K13734" s="108">
        <v>3459.2869999999998</v>
      </c>
      <c r="L13734" s="108">
        <v>0</v>
      </c>
      <c r="M13734" s="108">
        <v>3873.36</v>
      </c>
      <c r="N13734" s="108">
        <v>8173.6030000000001</v>
      </c>
      <c r="O13734" s="108">
        <v>4681.5259999999998</v>
      </c>
      <c r="P13734" s="108">
        <v>82612.471999999994</v>
      </c>
      <c r="Q13734" s="108">
        <v>252.00200000000001</v>
      </c>
      <c r="R13734" s="108">
        <v>386.00400000000002</v>
      </c>
      <c r="S13734" s="108">
        <v>2184.1149999999998</v>
      </c>
    </row>
    <row r="13735" spans="1:19" ht="11.25" thickBot="1" x14ac:dyDescent="0.2">
      <c r="A13735" s="112"/>
    </row>
    <row r="13736" spans="1:19" ht="11.25" thickBot="1" x14ac:dyDescent="0.2">
      <c r="A13736" s="107">
        <v>3</v>
      </c>
      <c r="B13736" s="132">
        <v>0.8559606481481481</v>
      </c>
      <c r="C13736" s="108">
        <v>208103.2</v>
      </c>
      <c r="D13736" s="108">
        <v>19643.256000000001</v>
      </c>
      <c r="E13736" s="108">
        <v>22781.449000000001</v>
      </c>
      <c r="F13736" s="108">
        <v>28151.007000000001</v>
      </c>
      <c r="G13736" s="108">
        <v>952564.36</v>
      </c>
      <c r="H13736" s="108">
        <v>15</v>
      </c>
      <c r="I13736" s="145">
        <v>16989.924999999999</v>
      </c>
      <c r="J13736" s="134" t="s">
        <v>11087</v>
      </c>
      <c r="K13736" s="108">
        <v>4523.491</v>
      </c>
      <c r="L13736" s="108">
        <v>3</v>
      </c>
      <c r="M13736" s="108">
        <v>3599.3110000000001</v>
      </c>
      <c r="N13736" s="108">
        <v>7887.4930000000004</v>
      </c>
      <c r="O13736" s="108">
        <v>4524.491</v>
      </c>
      <c r="P13736" s="108">
        <v>82602.432000000001</v>
      </c>
      <c r="Q13736" s="108">
        <v>238.001</v>
      </c>
      <c r="R13736" s="108">
        <v>387.00400000000002</v>
      </c>
      <c r="S13736" s="108">
        <v>2179.114</v>
      </c>
    </row>
    <row r="13737" spans="1:19" ht="11.25" thickBot="1" x14ac:dyDescent="0.2">
      <c r="A13737" s="112"/>
    </row>
    <row r="13738" spans="1:19" ht="11.25" thickBot="1" x14ac:dyDescent="0.2">
      <c r="A13738" s="135" t="s">
        <v>362</v>
      </c>
      <c r="B13738" s="112"/>
      <c r="C13738" s="136">
        <v>210249.99</v>
      </c>
      <c r="D13738" s="136">
        <v>19722.998</v>
      </c>
      <c r="E13738" s="136">
        <v>21521.796999999999</v>
      </c>
      <c r="F13738" s="136">
        <v>28448.412</v>
      </c>
      <c r="G13738" s="136">
        <v>972123.35</v>
      </c>
      <c r="H13738" s="136">
        <v>17.667000000000002</v>
      </c>
      <c r="I13738" s="140">
        <v>16885.172999999999</v>
      </c>
      <c r="J13738" s="134" t="s">
        <v>11088</v>
      </c>
      <c r="K13738" s="136">
        <v>3930.7089999999998</v>
      </c>
      <c r="L13738" s="136">
        <v>3</v>
      </c>
      <c r="M13738" s="136">
        <v>3922.7049999999999</v>
      </c>
      <c r="N13738" s="136">
        <v>8219.9570000000003</v>
      </c>
      <c r="O13738" s="136">
        <v>4655.8540000000003</v>
      </c>
      <c r="P13738" s="136">
        <v>82238.001000000004</v>
      </c>
      <c r="Q13738" s="136">
        <v>243.66800000000001</v>
      </c>
      <c r="R13738" s="136">
        <v>388.00400000000002</v>
      </c>
      <c r="S13738" s="136">
        <v>2233.453</v>
      </c>
    </row>
    <row r="13739" spans="1:19" ht="11.25" thickBot="1" x14ac:dyDescent="0.2">
      <c r="A13739" s="112"/>
    </row>
    <row r="13740" spans="1:19" ht="11.25" thickBot="1" x14ac:dyDescent="0.2">
      <c r="A13740" s="138" t="s">
        <v>364</v>
      </c>
      <c r="B13740" s="112"/>
      <c r="C13740" s="136">
        <v>1911.328</v>
      </c>
      <c r="D13740" s="136">
        <v>112.322</v>
      </c>
      <c r="E13740" s="136">
        <v>1098.924</v>
      </c>
      <c r="F13740" s="136">
        <v>324.12299999999999</v>
      </c>
      <c r="G13740" s="136">
        <v>23452.722000000002</v>
      </c>
      <c r="H13740" s="136">
        <v>2.5169999999999999</v>
      </c>
      <c r="I13740" s="140">
        <v>91.509</v>
      </c>
      <c r="J13740" s="134" t="s">
        <v>11089</v>
      </c>
      <c r="K13740" s="136">
        <v>542.38199999999995</v>
      </c>
      <c r="L13740" s="136">
        <v>3</v>
      </c>
      <c r="M13740" s="136">
        <v>350.67899999999997</v>
      </c>
      <c r="N13740" s="136">
        <v>357.899</v>
      </c>
      <c r="O13740" s="136">
        <v>120.59399999999999</v>
      </c>
      <c r="P13740" s="136">
        <v>639.92700000000002</v>
      </c>
      <c r="Q13740" s="136">
        <v>7.3710000000000004</v>
      </c>
      <c r="R13740" s="136">
        <v>2.6459999999999999</v>
      </c>
      <c r="S13740" s="136">
        <v>89.822999999999993</v>
      </c>
    </row>
    <row r="13741" spans="1:19" ht="11.25" thickBot="1" x14ac:dyDescent="0.2">
      <c r="A13741" s="112"/>
    </row>
    <row r="13742" spans="1:19" ht="11.25" thickBot="1" x14ac:dyDescent="0.2">
      <c r="A13742" s="139" t="s">
        <v>366</v>
      </c>
      <c r="B13742" s="112"/>
      <c r="C13742" s="136">
        <v>0.90900000000000003</v>
      </c>
      <c r="D13742" s="136">
        <v>0.56899999999999995</v>
      </c>
      <c r="E13742" s="136">
        <v>5.1059999999999999</v>
      </c>
      <c r="F13742" s="136">
        <v>1.139</v>
      </c>
      <c r="G13742" s="136">
        <v>2.4129999999999998</v>
      </c>
      <c r="H13742" s="136">
        <v>14.244999999999999</v>
      </c>
      <c r="I13742" s="140">
        <v>0.54200000000000004</v>
      </c>
      <c r="J13742" s="134" t="s">
        <v>1939</v>
      </c>
      <c r="K13742" s="136">
        <v>13.798999999999999</v>
      </c>
      <c r="L13742" s="136">
        <v>100</v>
      </c>
      <c r="M13742" s="136">
        <v>8.94</v>
      </c>
      <c r="N13742" s="136">
        <v>4.3540000000000001</v>
      </c>
      <c r="O13742" s="136">
        <v>2.59</v>
      </c>
      <c r="P13742" s="136">
        <v>0.77800000000000002</v>
      </c>
      <c r="Q13742" s="136">
        <v>3.0249999999999999</v>
      </c>
      <c r="R13742" s="136">
        <v>0.68200000000000005</v>
      </c>
      <c r="S13742" s="136">
        <v>4.0220000000000002</v>
      </c>
    </row>
    <row r="13743" spans="1:19" ht="11.25" thickBot="1" x14ac:dyDescent="0.2">
      <c r="A13743" s="112"/>
    </row>
    <row r="13744" spans="1:19" ht="11.25" thickBot="1" x14ac:dyDescent="0.2">
      <c r="A13744" s="106" t="s">
        <v>357</v>
      </c>
      <c r="B13744" s="106" t="s">
        <v>358</v>
      </c>
      <c r="C13744" s="130" t="s">
        <v>17</v>
      </c>
      <c r="D13744" s="130" t="s">
        <v>18</v>
      </c>
      <c r="E13744" s="131" t="s">
        <v>19</v>
      </c>
      <c r="F13744" s="131" t="s">
        <v>20</v>
      </c>
      <c r="G13744" s="130" t="s">
        <v>21</v>
      </c>
      <c r="H13744" s="130" t="s">
        <v>22</v>
      </c>
      <c r="I13744" s="130" t="s">
        <v>23</v>
      </c>
      <c r="J13744" s="130" t="s">
        <v>24</v>
      </c>
      <c r="K13744" s="131" t="s">
        <v>25</v>
      </c>
      <c r="L13744" s="131" t="s">
        <v>26</v>
      </c>
      <c r="M13744" s="130" t="s">
        <v>27</v>
      </c>
      <c r="N13744" s="130" t="s">
        <v>28</v>
      </c>
      <c r="O13744" s="130" t="s">
        <v>29</v>
      </c>
      <c r="P13744" s="130" t="s">
        <v>30</v>
      </c>
      <c r="Q13744" s="130" t="s">
        <v>31</v>
      </c>
      <c r="R13744" s="130" t="s">
        <v>32</v>
      </c>
      <c r="S13744" s="130" t="s">
        <v>33</v>
      </c>
    </row>
    <row r="13745" spans="1:19" ht="11.25" thickBot="1" x14ac:dyDescent="0.2">
      <c r="A13745" s="107">
        <v>1</v>
      </c>
      <c r="B13745" s="132">
        <v>0.85559027777777785</v>
      </c>
      <c r="C13745" s="108">
        <v>9329.0879999999997</v>
      </c>
      <c r="D13745" s="108">
        <v>134</v>
      </c>
      <c r="E13745" s="145">
        <v>20875.454000000002</v>
      </c>
      <c r="F13745" s="145">
        <v>815348.83</v>
      </c>
      <c r="G13745" s="108">
        <v>6</v>
      </c>
      <c r="H13745" s="108">
        <v>4</v>
      </c>
      <c r="I13745" s="108">
        <v>148.001</v>
      </c>
      <c r="J13745" s="108">
        <v>502.00599999999997</v>
      </c>
      <c r="K13745" s="145">
        <v>154942.03</v>
      </c>
      <c r="L13745" s="134" t="s">
        <v>11090</v>
      </c>
      <c r="M13745" s="108">
        <v>66</v>
      </c>
      <c r="N13745" s="108">
        <v>115</v>
      </c>
      <c r="O13745" s="108">
        <v>3</v>
      </c>
      <c r="P13745" s="108">
        <v>7</v>
      </c>
      <c r="Q13745" s="108">
        <v>18</v>
      </c>
      <c r="R13745" s="108">
        <v>285.00200000000001</v>
      </c>
      <c r="S13745" s="108">
        <v>12</v>
      </c>
    </row>
    <row r="13746" spans="1:19" ht="11.25" thickBot="1" x14ac:dyDescent="0.2">
      <c r="A13746" s="112"/>
    </row>
    <row r="13747" spans="1:19" ht="11.25" thickBot="1" x14ac:dyDescent="0.2">
      <c r="A13747" s="107">
        <v>2</v>
      </c>
      <c r="B13747" s="132">
        <v>0.85577546296296303</v>
      </c>
      <c r="C13747" s="108">
        <v>9442.1389999999992</v>
      </c>
      <c r="D13747" s="108">
        <v>158.001</v>
      </c>
      <c r="E13747" s="145">
        <v>21156.737000000001</v>
      </c>
      <c r="F13747" s="145">
        <v>810456.37</v>
      </c>
      <c r="G13747" s="108">
        <v>6</v>
      </c>
      <c r="H13747" s="108">
        <v>2</v>
      </c>
      <c r="I13747" s="108">
        <v>118</v>
      </c>
      <c r="J13747" s="108">
        <v>524.00699999999995</v>
      </c>
      <c r="K13747" s="145">
        <v>158217.51</v>
      </c>
      <c r="L13747" s="134" t="s">
        <v>11091</v>
      </c>
      <c r="M13747" s="108">
        <v>58</v>
      </c>
      <c r="N13747" s="108">
        <v>102</v>
      </c>
      <c r="O13747" s="108">
        <v>1</v>
      </c>
      <c r="P13747" s="108">
        <v>4</v>
      </c>
      <c r="Q13747" s="108">
        <v>11</v>
      </c>
      <c r="R13747" s="108">
        <v>292.00200000000001</v>
      </c>
      <c r="S13747" s="108">
        <v>12</v>
      </c>
    </row>
    <row r="13748" spans="1:19" ht="11.25" thickBot="1" x14ac:dyDescent="0.2">
      <c r="A13748" s="112"/>
    </row>
    <row r="13749" spans="1:19" ht="11.25" thickBot="1" x14ac:dyDescent="0.2">
      <c r="A13749" s="107">
        <v>3</v>
      </c>
      <c r="B13749" s="132">
        <v>0.8559606481481481</v>
      </c>
      <c r="C13749" s="108">
        <v>8970.9310000000005</v>
      </c>
      <c r="D13749" s="108">
        <v>133</v>
      </c>
      <c r="E13749" s="145">
        <v>21338.922999999999</v>
      </c>
      <c r="F13749" s="145">
        <v>804666.29</v>
      </c>
      <c r="G13749" s="108">
        <v>10</v>
      </c>
      <c r="H13749" s="108">
        <v>4</v>
      </c>
      <c r="I13749" s="108">
        <v>145</v>
      </c>
      <c r="J13749" s="108">
        <v>543.00699999999995</v>
      </c>
      <c r="K13749" s="145">
        <v>158674.97</v>
      </c>
      <c r="L13749" s="134" t="s">
        <v>11092</v>
      </c>
      <c r="M13749" s="108">
        <v>50</v>
      </c>
      <c r="N13749" s="108">
        <v>96</v>
      </c>
      <c r="O13749" s="108">
        <v>4</v>
      </c>
      <c r="P13749" s="108">
        <v>8</v>
      </c>
      <c r="Q13749" s="108">
        <v>18</v>
      </c>
      <c r="R13749" s="108">
        <v>321.00200000000001</v>
      </c>
      <c r="S13749" s="108">
        <v>11</v>
      </c>
    </row>
    <row r="13750" spans="1:19" ht="11.25" thickBot="1" x14ac:dyDescent="0.2">
      <c r="A13750" s="112"/>
    </row>
    <row r="13751" spans="1:19" ht="11.25" thickBot="1" x14ac:dyDescent="0.2">
      <c r="A13751" s="135" t="s">
        <v>362</v>
      </c>
      <c r="B13751" s="112"/>
      <c r="C13751" s="136">
        <v>9247.3860000000004</v>
      </c>
      <c r="D13751" s="136">
        <v>141.667</v>
      </c>
      <c r="E13751" s="140">
        <v>21123.705000000002</v>
      </c>
      <c r="F13751" s="140">
        <v>810157.16</v>
      </c>
      <c r="G13751" s="136">
        <v>7.3330000000000002</v>
      </c>
      <c r="H13751" s="136">
        <v>3.3330000000000002</v>
      </c>
      <c r="I13751" s="136">
        <v>137</v>
      </c>
      <c r="J13751" s="136">
        <v>523.00699999999995</v>
      </c>
      <c r="K13751" s="140">
        <v>157278.17000000001</v>
      </c>
      <c r="L13751" s="134" t="s">
        <v>11093</v>
      </c>
      <c r="M13751" s="136">
        <v>58</v>
      </c>
      <c r="N13751" s="136">
        <v>104.334</v>
      </c>
      <c r="O13751" s="136">
        <v>2.6669999999999998</v>
      </c>
      <c r="P13751" s="136">
        <v>6.3330000000000002</v>
      </c>
      <c r="Q13751" s="136">
        <v>15.667</v>
      </c>
      <c r="R13751" s="136">
        <v>299.33499999999998</v>
      </c>
      <c r="S13751" s="136">
        <v>11.667</v>
      </c>
    </row>
    <row r="13752" spans="1:19" ht="11.25" thickBot="1" x14ac:dyDescent="0.2">
      <c r="A13752" s="112"/>
    </row>
    <row r="13753" spans="1:19" ht="11.25" thickBot="1" x14ac:dyDescent="0.2">
      <c r="A13753" s="138" t="s">
        <v>364</v>
      </c>
      <c r="B13753" s="112"/>
      <c r="C13753" s="136">
        <v>245.999</v>
      </c>
      <c r="D13753" s="136">
        <v>14.154</v>
      </c>
      <c r="E13753" s="140">
        <v>233.494</v>
      </c>
      <c r="F13753" s="140">
        <v>5347.55</v>
      </c>
      <c r="G13753" s="136">
        <v>2.3090000000000002</v>
      </c>
      <c r="H13753" s="136">
        <v>1.155</v>
      </c>
      <c r="I13753" s="136">
        <v>16.523</v>
      </c>
      <c r="J13753" s="136">
        <v>20.518999999999998</v>
      </c>
      <c r="K13753" s="140">
        <v>2036.0450000000001</v>
      </c>
      <c r="L13753" s="134" t="s">
        <v>11094</v>
      </c>
      <c r="M13753" s="136">
        <v>8</v>
      </c>
      <c r="N13753" s="136">
        <v>9.7129999999999992</v>
      </c>
      <c r="O13753" s="136">
        <v>1.528</v>
      </c>
      <c r="P13753" s="136">
        <v>2.0819999999999999</v>
      </c>
      <c r="Q13753" s="136">
        <v>4.0410000000000004</v>
      </c>
      <c r="R13753" s="136">
        <v>19.088000000000001</v>
      </c>
      <c r="S13753" s="136">
        <v>0.57699999999999996</v>
      </c>
    </row>
    <row r="13754" spans="1:19" ht="11.25" thickBot="1" x14ac:dyDescent="0.2">
      <c r="A13754" s="112"/>
    </row>
    <row r="13755" spans="1:19" ht="11.25" thickBot="1" x14ac:dyDescent="0.2">
      <c r="A13755" s="139" t="s">
        <v>366</v>
      </c>
      <c r="B13755" s="112"/>
      <c r="C13755" s="136">
        <v>2.66</v>
      </c>
      <c r="D13755" s="136">
        <v>9.9909999999999997</v>
      </c>
      <c r="E13755" s="140">
        <v>1.105</v>
      </c>
      <c r="F13755" s="140">
        <v>0.66</v>
      </c>
      <c r="G13755" s="136">
        <v>31.492000000000001</v>
      </c>
      <c r="H13755" s="136">
        <v>34.640999999999998</v>
      </c>
      <c r="I13755" s="136">
        <v>12.06</v>
      </c>
      <c r="J13755" s="136">
        <v>3.923</v>
      </c>
      <c r="K13755" s="140">
        <v>1.2949999999999999</v>
      </c>
      <c r="L13755" s="134" t="s">
        <v>4417</v>
      </c>
      <c r="M13755" s="136">
        <v>13.792999999999999</v>
      </c>
      <c r="N13755" s="136">
        <v>9.3089999999999993</v>
      </c>
      <c r="O13755" s="136">
        <v>57.281999999999996</v>
      </c>
      <c r="P13755" s="136">
        <v>32.868000000000002</v>
      </c>
      <c r="Q13755" s="136">
        <v>25.797000000000001</v>
      </c>
      <c r="R13755" s="136">
        <v>6.3769999999999998</v>
      </c>
      <c r="S13755" s="136">
        <v>4.9489999999999998</v>
      </c>
    </row>
    <row r="13756" spans="1:19" ht="11.25" thickBot="1" x14ac:dyDescent="0.2">
      <c r="A13756" s="112"/>
    </row>
    <row r="13757" spans="1:19" ht="11.25" thickBot="1" x14ac:dyDescent="0.2">
      <c r="A13757" s="106" t="s">
        <v>357</v>
      </c>
      <c r="B13757" s="106" t="s">
        <v>358</v>
      </c>
      <c r="C13757" s="131" t="s">
        <v>34</v>
      </c>
      <c r="D13757" s="131" t="s">
        <v>35</v>
      </c>
      <c r="E13757" s="130" t="s">
        <v>36</v>
      </c>
      <c r="F13757" s="130" t="s">
        <v>37</v>
      </c>
      <c r="G13757" s="130" t="s">
        <v>38</v>
      </c>
      <c r="H13757" s="130" t="s">
        <v>39</v>
      </c>
      <c r="I13757" s="130" t="s">
        <v>40</v>
      </c>
      <c r="J13757" s="130" t="s">
        <v>41</v>
      </c>
      <c r="K13757" s="130" t="s">
        <v>42</v>
      </c>
      <c r="L13757" s="130" t="s">
        <v>43</v>
      </c>
      <c r="M13757" s="130" t="s">
        <v>44</v>
      </c>
      <c r="N13757" s="130" t="s">
        <v>45</v>
      </c>
      <c r="O13757" s="130" t="s">
        <v>46</v>
      </c>
      <c r="P13757" s="130" t="s">
        <v>47</v>
      </c>
      <c r="Q13757" s="130" t="s">
        <v>48</v>
      </c>
      <c r="R13757" s="130" t="s">
        <v>49</v>
      </c>
      <c r="S13757" s="130" t="s">
        <v>50</v>
      </c>
    </row>
    <row r="13758" spans="1:19" ht="11.25" thickBot="1" x14ac:dyDescent="0.2">
      <c r="A13758" s="107">
        <v>1</v>
      </c>
      <c r="B13758" s="132">
        <v>0.85559027777777785</v>
      </c>
      <c r="C13758" s="145">
        <v>354338.94</v>
      </c>
      <c r="D13758" s="134" t="s">
        <v>11095</v>
      </c>
      <c r="E13758" s="108">
        <v>369.00299999999999</v>
      </c>
      <c r="F13758" s="108">
        <v>98</v>
      </c>
      <c r="G13758" s="108">
        <v>3</v>
      </c>
      <c r="H13758" s="108">
        <v>68</v>
      </c>
      <c r="I13758" s="108">
        <v>98</v>
      </c>
      <c r="J13758" s="108">
        <v>618.00900000000001</v>
      </c>
      <c r="K13758" s="108">
        <v>513.00599999999997</v>
      </c>
      <c r="L13758" s="108">
        <v>494.00599999999997</v>
      </c>
      <c r="M13758" s="108">
        <v>9</v>
      </c>
      <c r="N13758" s="108">
        <v>2</v>
      </c>
      <c r="O13758" s="108">
        <v>3</v>
      </c>
      <c r="P13758" s="108">
        <v>3</v>
      </c>
      <c r="Q13758" s="108">
        <v>4</v>
      </c>
      <c r="R13758" s="108">
        <v>14</v>
      </c>
      <c r="S13758" s="108">
        <v>3</v>
      </c>
    </row>
    <row r="13759" spans="1:19" ht="11.25" thickBot="1" x14ac:dyDescent="0.2">
      <c r="A13759" s="112"/>
    </row>
    <row r="13760" spans="1:19" ht="11.25" thickBot="1" x14ac:dyDescent="0.2">
      <c r="A13760" s="107">
        <v>2</v>
      </c>
      <c r="B13760" s="132">
        <v>0.85577546296296303</v>
      </c>
      <c r="C13760" s="145">
        <v>359772.88</v>
      </c>
      <c r="D13760" s="134" t="s">
        <v>11096</v>
      </c>
      <c r="E13760" s="108">
        <v>403.00400000000002</v>
      </c>
      <c r="F13760" s="108">
        <v>86</v>
      </c>
      <c r="G13760" s="108">
        <v>2</v>
      </c>
      <c r="H13760" s="108">
        <v>59</v>
      </c>
      <c r="I13760" s="108">
        <v>86</v>
      </c>
      <c r="J13760" s="108">
        <v>582.00800000000004</v>
      </c>
      <c r="K13760" s="108">
        <v>533.00699999999995</v>
      </c>
      <c r="L13760" s="108">
        <v>442.005</v>
      </c>
      <c r="M13760" s="108">
        <v>4</v>
      </c>
      <c r="N13760" s="108">
        <v>5</v>
      </c>
      <c r="O13760" s="108">
        <v>2</v>
      </c>
      <c r="P13760" s="108">
        <v>2</v>
      </c>
      <c r="Q13760" s="108">
        <v>0</v>
      </c>
      <c r="R13760" s="108">
        <v>5</v>
      </c>
      <c r="S13760" s="108">
        <v>2</v>
      </c>
    </row>
    <row r="13761" spans="1:19" ht="11.25" thickBot="1" x14ac:dyDescent="0.2">
      <c r="A13761" s="112"/>
    </row>
    <row r="13762" spans="1:19" ht="11.25" thickBot="1" x14ac:dyDescent="0.2">
      <c r="A13762" s="107">
        <v>3</v>
      </c>
      <c r="B13762" s="132">
        <v>0.8559606481481481</v>
      </c>
      <c r="C13762" s="145">
        <v>361698.8</v>
      </c>
      <c r="D13762" s="134" t="s">
        <v>11097</v>
      </c>
      <c r="E13762" s="108">
        <v>398.00400000000002</v>
      </c>
      <c r="F13762" s="108">
        <v>75</v>
      </c>
      <c r="G13762" s="108">
        <v>0</v>
      </c>
      <c r="H13762" s="108">
        <v>64</v>
      </c>
      <c r="I13762" s="108">
        <v>93</v>
      </c>
      <c r="J13762" s="108">
        <v>568.00800000000004</v>
      </c>
      <c r="K13762" s="108">
        <v>496.00599999999997</v>
      </c>
      <c r="L13762" s="108">
        <v>401.00400000000002</v>
      </c>
      <c r="M13762" s="108">
        <v>7</v>
      </c>
      <c r="N13762" s="108">
        <v>5</v>
      </c>
      <c r="O13762" s="108">
        <v>2</v>
      </c>
      <c r="P13762" s="108">
        <v>1</v>
      </c>
      <c r="Q13762" s="108">
        <v>1</v>
      </c>
      <c r="R13762" s="108">
        <v>9</v>
      </c>
      <c r="S13762" s="108">
        <v>3</v>
      </c>
    </row>
    <row r="13763" spans="1:19" ht="11.25" thickBot="1" x14ac:dyDescent="0.2">
      <c r="A13763" s="112"/>
    </row>
    <row r="13764" spans="1:19" ht="11.25" thickBot="1" x14ac:dyDescent="0.2">
      <c r="A13764" s="135" t="s">
        <v>362</v>
      </c>
      <c r="B13764" s="112"/>
      <c r="C13764" s="140">
        <v>358603.54</v>
      </c>
      <c r="D13764" s="134" t="s">
        <v>11098</v>
      </c>
      <c r="E13764" s="136">
        <v>390.00400000000002</v>
      </c>
      <c r="F13764" s="136">
        <v>86.334000000000003</v>
      </c>
      <c r="G13764" s="136">
        <v>1.667</v>
      </c>
      <c r="H13764" s="136">
        <v>63.667000000000002</v>
      </c>
      <c r="I13764" s="136">
        <v>92.334000000000003</v>
      </c>
      <c r="J13764" s="136">
        <v>589.34199999999998</v>
      </c>
      <c r="K13764" s="136">
        <v>514.00599999999997</v>
      </c>
      <c r="L13764" s="136">
        <v>445.67099999999999</v>
      </c>
      <c r="M13764" s="136">
        <v>6.6669999999999998</v>
      </c>
      <c r="N13764" s="136">
        <v>4</v>
      </c>
      <c r="O13764" s="136">
        <v>2.3330000000000002</v>
      </c>
      <c r="P13764" s="136">
        <v>2</v>
      </c>
      <c r="Q13764" s="136">
        <v>1.667</v>
      </c>
      <c r="R13764" s="136">
        <v>9.3330000000000002</v>
      </c>
      <c r="S13764" s="136">
        <v>2.6669999999999998</v>
      </c>
    </row>
    <row r="13765" spans="1:19" ht="11.25" thickBot="1" x14ac:dyDescent="0.2">
      <c r="A13765" s="112"/>
    </row>
    <row r="13766" spans="1:19" ht="11.25" thickBot="1" x14ac:dyDescent="0.2">
      <c r="A13766" s="138" t="s">
        <v>364</v>
      </c>
      <c r="B13766" s="112"/>
      <c r="C13766" s="140">
        <v>3816.7310000000002</v>
      </c>
      <c r="D13766" s="134" t="s">
        <v>11099</v>
      </c>
      <c r="E13766" s="136">
        <v>18.358000000000001</v>
      </c>
      <c r="F13766" s="136">
        <v>11.504</v>
      </c>
      <c r="G13766" s="136">
        <v>1.528</v>
      </c>
      <c r="H13766" s="136">
        <v>4.5090000000000003</v>
      </c>
      <c r="I13766" s="136">
        <v>6.0279999999999996</v>
      </c>
      <c r="J13766" s="136">
        <v>25.795000000000002</v>
      </c>
      <c r="K13766" s="136">
        <v>18.521000000000001</v>
      </c>
      <c r="L13766" s="136">
        <v>46.609000000000002</v>
      </c>
      <c r="M13766" s="136">
        <v>2.5169999999999999</v>
      </c>
      <c r="N13766" s="136">
        <v>1.732</v>
      </c>
      <c r="O13766" s="136">
        <v>0.57699999999999996</v>
      </c>
      <c r="P13766" s="136">
        <v>1</v>
      </c>
      <c r="Q13766" s="136">
        <v>2.0819999999999999</v>
      </c>
      <c r="R13766" s="136">
        <v>4.5090000000000003</v>
      </c>
      <c r="S13766" s="136">
        <v>0.57699999999999996</v>
      </c>
    </row>
    <row r="13767" spans="1:19" ht="11.25" thickBot="1" x14ac:dyDescent="0.2">
      <c r="A13767" s="112"/>
    </row>
    <row r="13768" spans="1:19" ht="11.25" thickBot="1" x14ac:dyDescent="0.2">
      <c r="A13768" s="139" t="s">
        <v>366</v>
      </c>
      <c r="B13768" s="112"/>
      <c r="C13768" s="140">
        <v>1.0640000000000001</v>
      </c>
      <c r="D13768" s="134" t="s">
        <v>3350</v>
      </c>
      <c r="E13768" s="136">
        <v>4.7069999999999999</v>
      </c>
      <c r="F13768" s="136">
        <v>13.324999999999999</v>
      </c>
      <c r="G13768" s="136">
        <v>91.652000000000001</v>
      </c>
      <c r="H13768" s="136">
        <v>7.0830000000000002</v>
      </c>
      <c r="I13768" s="136">
        <v>6.5279999999999996</v>
      </c>
      <c r="J13768" s="136">
        <v>4.3769999999999998</v>
      </c>
      <c r="K13768" s="136">
        <v>3.6030000000000002</v>
      </c>
      <c r="L13768" s="136">
        <v>10.458</v>
      </c>
      <c r="M13768" s="136">
        <v>37.749000000000002</v>
      </c>
      <c r="N13768" s="136">
        <v>43.301000000000002</v>
      </c>
      <c r="O13768" s="136">
        <v>24.744</v>
      </c>
      <c r="P13768" s="136">
        <v>50</v>
      </c>
      <c r="Q13768" s="136">
        <v>124.9</v>
      </c>
      <c r="R13768" s="136">
        <v>48.313000000000002</v>
      </c>
      <c r="S13768" s="136">
        <v>21.651</v>
      </c>
    </row>
    <row r="13769" spans="1:19" ht="11.25" thickBot="1" x14ac:dyDescent="0.2">
      <c r="A13769" s="112"/>
    </row>
    <row r="13770" spans="1:19" ht="11.25" thickBot="1" x14ac:dyDescent="0.2">
      <c r="A13770" s="106" t="s">
        <v>357</v>
      </c>
      <c r="B13770" s="106" t="s">
        <v>358</v>
      </c>
      <c r="C13770" s="130" t="s">
        <v>51</v>
      </c>
      <c r="D13770" s="130" t="s">
        <v>52</v>
      </c>
      <c r="E13770" s="130" t="s">
        <v>53</v>
      </c>
      <c r="F13770" s="130" t="s">
        <v>54</v>
      </c>
      <c r="G13770" s="130" t="s">
        <v>55</v>
      </c>
      <c r="H13770" s="130" t="s">
        <v>56</v>
      </c>
      <c r="I13770" s="130" t="s">
        <v>57</v>
      </c>
      <c r="J13770" s="130" t="s">
        <v>58</v>
      </c>
      <c r="K13770" s="130" t="s">
        <v>59</v>
      </c>
      <c r="L13770" s="130" t="s">
        <v>60</v>
      </c>
      <c r="M13770" s="130" t="s">
        <v>61</v>
      </c>
      <c r="N13770" s="130" t="s">
        <v>62</v>
      </c>
      <c r="O13770" s="130" t="s">
        <v>63</v>
      </c>
      <c r="P13770" s="130" t="s">
        <v>64</v>
      </c>
      <c r="Q13770" s="131" t="s">
        <v>65</v>
      </c>
      <c r="R13770" s="131" t="s">
        <v>66</v>
      </c>
      <c r="S13770" s="130" t="s">
        <v>67</v>
      </c>
    </row>
    <row r="13771" spans="1:19" ht="11.25" thickBot="1" x14ac:dyDescent="0.2">
      <c r="A13771" s="107">
        <v>1</v>
      </c>
      <c r="B13771" s="132">
        <v>0.85559027777777785</v>
      </c>
      <c r="C13771" s="108">
        <v>10</v>
      </c>
      <c r="D13771" s="108">
        <v>8</v>
      </c>
      <c r="E13771" s="108">
        <v>3</v>
      </c>
      <c r="F13771" s="108">
        <v>2</v>
      </c>
      <c r="G13771" s="108">
        <v>2</v>
      </c>
      <c r="H13771" s="108">
        <v>16</v>
      </c>
      <c r="I13771" s="108">
        <v>296.00200000000001</v>
      </c>
      <c r="J13771" s="108">
        <v>3</v>
      </c>
      <c r="K13771" s="108">
        <v>5</v>
      </c>
      <c r="L13771" s="108">
        <v>28</v>
      </c>
      <c r="M13771" s="108">
        <v>6</v>
      </c>
      <c r="N13771" s="108">
        <v>1841.0809999999999</v>
      </c>
      <c r="O13771" s="108">
        <v>35</v>
      </c>
      <c r="P13771" s="108">
        <v>1988.095</v>
      </c>
      <c r="Q13771" s="145">
        <v>1687862.2</v>
      </c>
      <c r="R13771" s="134" t="s">
        <v>11100</v>
      </c>
      <c r="S13771" s="108">
        <v>104</v>
      </c>
    </row>
    <row r="13772" spans="1:19" ht="11.25" thickBot="1" x14ac:dyDescent="0.2">
      <c r="A13772" s="112"/>
    </row>
    <row r="13773" spans="1:19" ht="11.25" thickBot="1" x14ac:dyDescent="0.2">
      <c r="A13773" s="107">
        <v>2</v>
      </c>
      <c r="B13773" s="132">
        <v>0.85577546296296303</v>
      </c>
      <c r="C13773" s="108">
        <v>9</v>
      </c>
      <c r="D13773" s="108">
        <v>14</v>
      </c>
      <c r="E13773" s="108">
        <v>2</v>
      </c>
      <c r="F13773" s="108">
        <v>6</v>
      </c>
      <c r="G13773" s="108">
        <v>4</v>
      </c>
      <c r="H13773" s="108">
        <v>15</v>
      </c>
      <c r="I13773" s="108">
        <v>288.00200000000001</v>
      </c>
      <c r="J13773" s="108">
        <v>1</v>
      </c>
      <c r="K13773" s="108">
        <v>2</v>
      </c>
      <c r="L13773" s="108">
        <v>18</v>
      </c>
      <c r="M13773" s="108">
        <v>2</v>
      </c>
      <c r="N13773" s="108">
        <v>2054.1010000000001</v>
      </c>
      <c r="O13773" s="108">
        <v>38</v>
      </c>
      <c r="P13773" s="108">
        <v>1895.086</v>
      </c>
      <c r="Q13773" s="145">
        <v>1721407.3</v>
      </c>
      <c r="R13773" s="134" t="s">
        <v>11101</v>
      </c>
      <c r="S13773" s="108">
        <v>155.001</v>
      </c>
    </row>
    <row r="13774" spans="1:19" ht="11.25" thickBot="1" x14ac:dyDescent="0.2">
      <c r="A13774" s="112"/>
    </row>
    <row r="13775" spans="1:19" ht="11.25" thickBot="1" x14ac:dyDescent="0.2">
      <c r="A13775" s="107">
        <v>3</v>
      </c>
      <c r="B13775" s="132">
        <v>0.8559606481481481</v>
      </c>
      <c r="C13775" s="108">
        <v>6</v>
      </c>
      <c r="D13775" s="108">
        <v>12</v>
      </c>
      <c r="E13775" s="108">
        <v>4</v>
      </c>
      <c r="F13775" s="108">
        <v>6</v>
      </c>
      <c r="G13775" s="108">
        <v>1</v>
      </c>
      <c r="H13775" s="108">
        <v>13</v>
      </c>
      <c r="I13775" s="108">
        <v>281.00200000000001</v>
      </c>
      <c r="J13775" s="108">
        <v>4</v>
      </c>
      <c r="K13775" s="108">
        <v>7</v>
      </c>
      <c r="L13775" s="108">
        <v>24</v>
      </c>
      <c r="M13775" s="108">
        <v>8</v>
      </c>
      <c r="N13775" s="108">
        <v>2072.1030000000001</v>
      </c>
      <c r="O13775" s="108">
        <v>34</v>
      </c>
      <c r="P13775" s="108">
        <v>1786.077</v>
      </c>
      <c r="Q13775" s="145">
        <v>1734809.4</v>
      </c>
      <c r="R13775" s="134" t="s">
        <v>11102</v>
      </c>
      <c r="S13775" s="108">
        <v>80</v>
      </c>
    </row>
    <row r="13776" spans="1:19" ht="11.25" thickBot="1" x14ac:dyDescent="0.2">
      <c r="A13776" s="112"/>
    </row>
    <row r="13777" spans="1:19" ht="11.25" thickBot="1" x14ac:dyDescent="0.2">
      <c r="A13777" s="135" t="s">
        <v>362</v>
      </c>
      <c r="B13777" s="112"/>
      <c r="C13777" s="136">
        <v>8.3330000000000002</v>
      </c>
      <c r="D13777" s="136">
        <v>11.333</v>
      </c>
      <c r="E13777" s="136">
        <v>3</v>
      </c>
      <c r="F13777" s="136">
        <v>4.6669999999999998</v>
      </c>
      <c r="G13777" s="136">
        <v>2.3330000000000002</v>
      </c>
      <c r="H13777" s="136">
        <v>14.667</v>
      </c>
      <c r="I13777" s="136">
        <v>288.33499999999998</v>
      </c>
      <c r="J13777" s="136">
        <v>2.6669999999999998</v>
      </c>
      <c r="K13777" s="136">
        <v>4.6669999999999998</v>
      </c>
      <c r="L13777" s="136">
        <v>23.332999999999998</v>
      </c>
      <c r="M13777" s="136">
        <v>5.3330000000000002</v>
      </c>
      <c r="N13777" s="136">
        <v>1989.095</v>
      </c>
      <c r="O13777" s="136">
        <v>35.667000000000002</v>
      </c>
      <c r="P13777" s="136">
        <v>1889.7529999999999</v>
      </c>
      <c r="Q13777" s="140">
        <v>1714693</v>
      </c>
      <c r="R13777" s="134" t="s">
        <v>11103</v>
      </c>
      <c r="S13777" s="136">
        <v>113</v>
      </c>
    </row>
    <row r="13778" spans="1:19" ht="11.25" thickBot="1" x14ac:dyDescent="0.2">
      <c r="A13778" s="112"/>
    </row>
    <row r="13779" spans="1:19" ht="11.25" thickBot="1" x14ac:dyDescent="0.2">
      <c r="A13779" s="138" t="s">
        <v>364</v>
      </c>
      <c r="B13779" s="112"/>
      <c r="C13779" s="136">
        <v>2.0819999999999999</v>
      </c>
      <c r="D13779" s="136">
        <v>3.0550000000000002</v>
      </c>
      <c r="E13779" s="136">
        <v>1</v>
      </c>
      <c r="F13779" s="136">
        <v>2.3090000000000002</v>
      </c>
      <c r="G13779" s="136">
        <v>1.528</v>
      </c>
      <c r="H13779" s="136">
        <v>1.528</v>
      </c>
      <c r="I13779" s="136">
        <v>7.5060000000000002</v>
      </c>
      <c r="J13779" s="136">
        <v>1.528</v>
      </c>
      <c r="K13779" s="136">
        <v>2.5169999999999999</v>
      </c>
      <c r="L13779" s="136">
        <v>5.0330000000000004</v>
      </c>
      <c r="M13779" s="136">
        <v>3.0550000000000002</v>
      </c>
      <c r="N13779" s="136">
        <v>128.499</v>
      </c>
      <c r="O13779" s="136">
        <v>2.0819999999999999</v>
      </c>
      <c r="P13779" s="136">
        <v>101.11499999999999</v>
      </c>
      <c r="Q13779" s="140">
        <v>24183.080999999998</v>
      </c>
      <c r="R13779" s="134" t="s">
        <v>11104</v>
      </c>
      <c r="S13779" s="136">
        <v>38.302</v>
      </c>
    </row>
    <row r="13780" spans="1:19" ht="11.25" thickBot="1" x14ac:dyDescent="0.2">
      <c r="A13780" s="112"/>
    </row>
    <row r="13781" spans="1:19" ht="11.25" thickBot="1" x14ac:dyDescent="0.2">
      <c r="A13781" s="139" t="s">
        <v>366</v>
      </c>
      <c r="B13781" s="112"/>
      <c r="C13781" s="136">
        <v>24.98</v>
      </c>
      <c r="D13781" s="136">
        <v>26.956</v>
      </c>
      <c r="E13781" s="136">
        <v>33.332999999999998</v>
      </c>
      <c r="F13781" s="136">
        <v>49.487000000000002</v>
      </c>
      <c r="G13781" s="136">
        <v>65.465000000000003</v>
      </c>
      <c r="H13781" s="136">
        <v>10.414999999999999</v>
      </c>
      <c r="I13781" s="136">
        <v>2.6030000000000002</v>
      </c>
      <c r="J13781" s="136">
        <v>57.281999999999996</v>
      </c>
      <c r="K13781" s="136">
        <v>53.927</v>
      </c>
      <c r="L13781" s="136">
        <v>21.571000000000002</v>
      </c>
      <c r="M13781" s="136">
        <v>57.281999999999996</v>
      </c>
      <c r="N13781" s="136">
        <v>6.46</v>
      </c>
      <c r="O13781" s="136">
        <v>5.8360000000000003</v>
      </c>
      <c r="P13781" s="136">
        <v>5.351</v>
      </c>
      <c r="Q13781" s="140">
        <v>1.41</v>
      </c>
      <c r="R13781" s="134" t="s">
        <v>5736</v>
      </c>
      <c r="S13781" s="136">
        <v>33.895000000000003</v>
      </c>
    </row>
    <row r="13782" spans="1:19" ht="11.25" thickBot="1" x14ac:dyDescent="0.2">
      <c r="A13782" s="112"/>
    </row>
    <row r="13783" spans="1:19" ht="11.25" thickBot="1" x14ac:dyDescent="0.2">
      <c r="A13783" s="106" t="s">
        <v>357</v>
      </c>
      <c r="B13783" s="106" t="s">
        <v>358</v>
      </c>
      <c r="C13783" s="130" t="s">
        <v>68</v>
      </c>
    </row>
    <row r="13784" spans="1:19" ht="11.25" thickBot="1" x14ac:dyDescent="0.2">
      <c r="A13784" s="107">
        <v>1</v>
      </c>
      <c r="B13784" s="132">
        <v>0.85559027777777785</v>
      </c>
      <c r="C13784" s="108">
        <v>26</v>
      </c>
    </row>
    <row r="13785" spans="1:19" ht="11.25" thickBot="1" x14ac:dyDescent="0.2">
      <c r="A13785" s="112"/>
    </row>
    <row r="13786" spans="1:19" ht="11.25" thickBot="1" x14ac:dyDescent="0.2">
      <c r="A13786" s="107">
        <v>2</v>
      </c>
      <c r="B13786" s="132">
        <v>0.85577546296296303</v>
      </c>
      <c r="C13786" s="108">
        <v>24</v>
      </c>
    </row>
    <row r="13787" spans="1:19" ht="11.25" thickBot="1" x14ac:dyDescent="0.2">
      <c r="A13787" s="112"/>
    </row>
    <row r="13788" spans="1:19" ht="11.25" thickBot="1" x14ac:dyDescent="0.2">
      <c r="A13788" s="107">
        <v>3</v>
      </c>
      <c r="B13788" s="132">
        <v>0.8559606481481481</v>
      </c>
      <c r="C13788" s="108">
        <v>18</v>
      </c>
    </row>
    <row r="13789" spans="1:19" ht="11.25" thickBot="1" x14ac:dyDescent="0.2">
      <c r="A13789" s="112"/>
    </row>
    <row r="13790" spans="1:19" ht="11.25" thickBot="1" x14ac:dyDescent="0.2">
      <c r="A13790" s="135" t="s">
        <v>362</v>
      </c>
      <c r="B13790" s="112"/>
      <c r="C13790" s="136">
        <v>22.667000000000002</v>
      </c>
    </row>
    <row r="13791" spans="1:19" ht="11.25" thickBot="1" x14ac:dyDescent="0.2">
      <c r="A13791" s="112"/>
    </row>
    <row r="13792" spans="1:19" ht="11.25" thickBot="1" x14ac:dyDescent="0.2">
      <c r="A13792" s="138" t="s">
        <v>364</v>
      </c>
      <c r="B13792" s="112"/>
      <c r="C13792" s="136">
        <v>4.1630000000000003</v>
      </c>
    </row>
    <row r="13793" spans="1:19" ht="11.25" thickBot="1" x14ac:dyDescent="0.2">
      <c r="A13793" s="112"/>
    </row>
    <row r="13794" spans="1:19" ht="11.25" thickBot="1" x14ac:dyDescent="0.2">
      <c r="A13794" s="139" t="s">
        <v>366</v>
      </c>
      <c r="B13794" s="112"/>
      <c r="C13794" s="136">
        <v>18.367999999999999</v>
      </c>
    </row>
    <row r="13795" spans="1:19" ht="10.5" x14ac:dyDescent="0.15">
      <c r="A13795" s="112"/>
    </row>
    <row r="13796" spans="1:19" x14ac:dyDescent="0.15">
      <c r="A13796" s="129"/>
      <c r="B13796" s="86" t="s">
        <v>5737</v>
      </c>
    </row>
    <row r="13797" spans="1:19" ht="9.75" thickBot="1" x14ac:dyDescent="0.2">
      <c r="A13797" s="81" t="s">
        <v>5871</v>
      </c>
    </row>
    <row r="13798" spans="1:19" ht="11.25" thickBot="1" x14ac:dyDescent="0.2">
      <c r="A13798" s="106" t="s">
        <v>357</v>
      </c>
      <c r="B13798" s="106" t="s">
        <v>358</v>
      </c>
      <c r="C13798" s="130" t="s">
        <v>0</v>
      </c>
      <c r="D13798" s="130" t="s">
        <v>1</v>
      </c>
      <c r="E13798" s="130" t="s">
        <v>2</v>
      </c>
      <c r="F13798" s="130" t="s">
        <v>3</v>
      </c>
      <c r="G13798" s="130" t="s">
        <v>4</v>
      </c>
      <c r="H13798" s="130" t="s">
        <v>5</v>
      </c>
      <c r="I13798" s="131" t="s">
        <v>6</v>
      </c>
      <c r="J13798" s="131" t="s">
        <v>7</v>
      </c>
      <c r="K13798" s="130" t="s">
        <v>8</v>
      </c>
      <c r="L13798" s="130" t="s">
        <v>9</v>
      </c>
      <c r="M13798" s="130" t="s">
        <v>10</v>
      </c>
      <c r="N13798" s="130" t="s">
        <v>11</v>
      </c>
      <c r="O13798" s="130" t="s">
        <v>12</v>
      </c>
      <c r="P13798" s="130" t="s">
        <v>13</v>
      </c>
      <c r="Q13798" s="130" t="s">
        <v>14</v>
      </c>
      <c r="R13798" s="130" t="s">
        <v>15</v>
      </c>
      <c r="S13798" s="130" t="s">
        <v>16</v>
      </c>
    </row>
    <row r="13799" spans="1:19" ht="11.25" thickBot="1" x14ac:dyDescent="0.2">
      <c r="A13799" s="107">
        <v>1</v>
      </c>
      <c r="B13799" s="132">
        <v>0.8607407407407407</v>
      </c>
      <c r="C13799" s="108">
        <v>911041.7</v>
      </c>
      <c r="D13799" s="141" t="s">
        <v>11105</v>
      </c>
      <c r="E13799" s="141" t="s">
        <v>11106</v>
      </c>
      <c r="F13799" s="141" t="s">
        <v>11107</v>
      </c>
      <c r="G13799" s="141" t="s">
        <v>11108</v>
      </c>
      <c r="H13799" s="141" t="s">
        <v>11109</v>
      </c>
      <c r="I13799" s="145">
        <v>17441.297999999999</v>
      </c>
      <c r="J13799" s="134" t="s">
        <v>11110</v>
      </c>
      <c r="K13799" s="141" t="s">
        <v>11111</v>
      </c>
      <c r="L13799" s="108">
        <v>248.001</v>
      </c>
      <c r="M13799" s="108">
        <v>13541.398999999999</v>
      </c>
      <c r="N13799" s="108">
        <v>53484.565999999999</v>
      </c>
      <c r="O13799" s="141" t="s">
        <v>11112</v>
      </c>
      <c r="P13799" s="108">
        <v>285721.94</v>
      </c>
      <c r="Q13799" s="108">
        <v>4018.3870000000002</v>
      </c>
      <c r="R13799" s="108">
        <v>5546.7380000000003</v>
      </c>
      <c r="S13799" s="108">
        <v>41206.712</v>
      </c>
    </row>
    <row r="13800" spans="1:19" ht="11.25" thickBot="1" x14ac:dyDescent="0.2">
      <c r="A13800" s="112"/>
    </row>
    <row r="13801" spans="1:19" ht="11.25" thickBot="1" x14ac:dyDescent="0.2">
      <c r="A13801" s="107">
        <v>2</v>
      </c>
      <c r="B13801" s="132">
        <v>0.86093750000000002</v>
      </c>
      <c r="C13801" s="108">
        <v>920296.44</v>
      </c>
      <c r="D13801" s="141" t="s">
        <v>11113</v>
      </c>
      <c r="E13801" s="141" t="s">
        <v>11114</v>
      </c>
      <c r="F13801" s="141" t="s">
        <v>11115</v>
      </c>
      <c r="G13801" s="141" t="s">
        <v>11116</v>
      </c>
      <c r="H13801" s="141" t="s">
        <v>11117</v>
      </c>
      <c r="I13801" s="145">
        <v>17925.708999999999</v>
      </c>
      <c r="J13801" s="134" t="s">
        <v>11118</v>
      </c>
      <c r="K13801" s="141" t="s">
        <v>11119</v>
      </c>
      <c r="L13801" s="108">
        <v>250.001</v>
      </c>
      <c r="M13801" s="108">
        <v>12565.788</v>
      </c>
      <c r="N13801" s="108">
        <v>53506.623</v>
      </c>
      <c r="O13801" s="141" t="s">
        <v>11120</v>
      </c>
      <c r="P13801" s="108">
        <v>290699.09000000003</v>
      </c>
      <c r="Q13801" s="108">
        <v>3815.3490000000002</v>
      </c>
      <c r="R13801" s="108">
        <v>5710.7830000000004</v>
      </c>
      <c r="S13801" s="108">
        <v>42498.302000000003</v>
      </c>
    </row>
    <row r="13802" spans="1:19" ht="11.25" thickBot="1" x14ac:dyDescent="0.2">
      <c r="A13802" s="112"/>
    </row>
    <row r="13803" spans="1:19" ht="11.25" thickBot="1" x14ac:dyDescent="0.2">
      <c r="A13803" s="107">
        <v>3</v>
      </c>
      <c r="B13803" s="132">
        <v>0.86111111111111116</v>
      </c>
      <c r="C13803" s="108">
        <v>930503.14</v>
      </c>
      <c r="D13803" s="141" t="s">
        <v>11121</v>
      </c>
      <c r="E13803" s="141" t="s">
        <v>11122</v>
      </c>
      <c r="F13803" s="141" t="s">
        <v>11123</v>
      </c>
      <c r="G13803" s="141" t="s">
        <v>11124</v>
      </c>
      <c r="H13803" s="141" t="s">
        <v>11125</v>
      </c>
      <c r="I13803" s="145">
        <v>17899.686000000002</v>
      </c>
      <c r="J13803" s="134" t="s">
        <v>11126</v>
      </c>
      <c r="K13803" s="141" t="s">
        <v>11127</v>
      </c>
      <c r="L13803" s="108">
        <v>225.001</v>
      </c>
      <c r="M13803" s="108">
        <v>12690.864</v>
      </c>
      <c r="N13803" s="108">
        <v>50112.197</v>
      </c>
      <c r="O13803" s="141" t="s">
        <v>11128</v>
      </c>
      <c r="P13803" s="108">
        <v>288150.03999999998</v>
      </c>
      <c r="Q13803" s="108">
        <v>3718.3319999999999</v>
      </c>
      <c r="R13803" s="108">
        <v>5785.8029999999999</v>
      </c>
      <c r="S13803" s="108">
        <v>42021.336000000003</v>
      </c>
    </row>
    <row r="13804" spans="1:19" ht="11.25" thickBot="1" x14ac:dyDescent="0.2">
      <c r="A13804" s="112"/>
    </row>
    <row r="13805" spans="1:19" ht="11.25" thickBot="1" x14ac:dyDescent="0.2">
      <c r="A13805" s="135" t="s">
        <v>362</v>
      </c>
      <c r="B13805" s="112"/>
      <c r="C13805" s="136">
        <v>920613.76</v>
      </c>
      <c r="D13805" s="141" t="s">
        <v>11129</v>
      </c>
      <c r="E13805" s="141" t="s">
        <v>11130</v>
      </c>
      <c r="F13805" s="141" t="s">
        <v>11131</v>
      </c>
      <c r="G13805" s="141" t="s">
        <v>11132</v>
      </c>
      <c r="H13805" s="141" t="s">
        <v>11133</v>
      </c>
      <c r="I13805" s="140">
        <v>17755.563999999998</v>
      </c>
      <c r="J13805" s="134" t="s">
        <v>11134</v>
      </c>
      <c r="K13805" s="141" t="s">
        <v>11135</v>
      </c>
      <c r="L13805" s="136">
        <v>241.001</v>
      </c>
      <c r="M13805" s="136">
        <v>12932.683999999999</v>
      </c>
      <c r="N13805" s="136">
        <v>52367.794999999998</v>
      </c>
      <c r="O13805" s="141" t="s">
        <v>11136</v>
      </c>
      <c r="P13805" s="136">
        <v>288190.36</v>
      </c>
      <c r="Q13805" s="136">
        <v>3850.69</v>
      </c>
      <c r="R13805" s="136">
        <v>5681.1080000000002</v>
      </c>
      <c r="S13805" s="136">
        <v>41908.783000000003</v>
      </c>
    </row>
    <row r="13806" spans="1:19" ht="11.25" thickBot="1" x14ac:dyDescent="0.2">
      <c r="A13806" s="112"/>
    </row>
    <row r="13807" spans="1:19" ht="11.25" thickBot="1" x14ac:dyDescent="0.2">
      <c r="A13807" s="138" t="s">
        <v>364</v>
      </c>
      <c r="B13807" s="112"/>
      <c r="C13807" s="136">
        <v>9734.6020000000008</v>
      </c>
      <c r="D13807" s="141" t="s">
        <v>11137</v>
      </c>
      <c r="E13807" s="141" t="s">
        <v>11138</v>
      </c>
      <c r="F13807" s="141" t="s">
        <v>11139</v>
      </c>
      <c r="G13807" s="141" t="s">
        <v>11140</v>
      </c>
      <c r="H13807" s="141" t="s">
        <v>11141</v>
      </c>
      <c r="I13807" s="140">
        <v>272.47399999999999</v>
      </c>
      <c r="J13807" s="134" t="s">
        <v>11142</v>
      </c>
      <c r="K13807" s="141" t="s">
        <v>11143</v>
      </c>
      <c r="L13807" s="136">
        <v>13.893000000000001</v>
      </c>
      <c r="M13807" s="136">
        <v>530.86</v>
      </c>
      <c r="N13807" s="136">
        <v>1953.4369999999999</v>
      </c>
      <c r="O13807" s="141" t="s">
        <v>11144</v>
      </c>
      <c r="P13807" s="136">
        <v>2488.8180000000002</v>
      </c>
      <c r="Q13807" s="136">
        <v>153.11799999999999</v>
      </c>
      <c r="R13807" s="136">
        <v>122.264</v>
      </c>
      <c r="S13807" s="136">
        <v>653.11</v>
      </c>
    </row>
    <row r="13808" spans="1:19" ht="11.25" thickBot="1" x14ac:dyDescent="0.2">
      <c r="A13808" s="112"/>
    </row>
    <row r="13809" spans="1:19" ht="11.25" thickBot="1" x14ac:dyDescent="0.2">
      <c r="A13809" s="139" t="s">
        <v>366</v>
      </c>
      <c r="B13809" s="112"/>
      <c r="C13809" s="136">
        <v>1.0569999999999999</v>
      </c>
      <c r="D13809" s="141" t="s">
        <v>11145</v>
      </c>
      <c r="E13809" s="141" t="s">
        <v>11146</v>
      </c>
      <c r="F13809" s="141" t="s">
        <v>11147</v>
      </c>
      <c r="G13809" s="141" t="s">
        <v>11148</v>
      </c>
      <c r="H13809" s="141" t="s">
        <v>11149</v>
      </c>
      <c r="I13809" s="140">
        <v>1.5349999999999999</v>
      </c>
      <c r="J13809" s="134" t="s">
        <v>5778</v>
      </c>
      <c r="K13809" s="141" t="s">
        <v>11150</v>
      </c>
      <c r="L13809" s="136">
        <v>5.7649999999999997</v>
      </c>
      <c r="M13809" s="136">
        <v>4.1050000000000004</v>
      </c>
      <c r="N13809" s="136">
        <v>3.73</v>
      </c>
      <c r="O13809" s="141" t="s">
        <v>11151</v>
      </c>
      <c r="P13809" s="136">
        <v>0.86399999999999999</v>
      </c>
      <c r="Q13809" s="136">
        <v>3.976</v>
      </c>
      <c r="R13809" s="136">
        <v>2.1520000000000001</v>
      </c>
      <c r="S13809" s="136">
        <v>1.5580000000000001</v>
      </c>
    </row>
    <row r="13810" spans="1:19" ht="11.25" thickBot="1" x14ac:dyDescent="0.2">
      <c r="A13810" s="112"/>
    </row>
    <row r="13811" spans="1:19" ht="11.25" thickBot="1" x14ac:dyDescent="0.2">
      <c r="A13811" s="106" t="s">
        <v>357</v>
      </c>
      <c r="B13811" s="106" t="s">
        <v>358</v>
      </c>
      <c r="C13811" s="130" t="s">
        <v>17</v>
      </c>
      <c r="D13811" s="130" t="s">
        <v>18</v>
      </c>
      <c r="E13811" s="131" t="s">
        <v>19</v>
      </c>
      <c r="F13811" s="131" t="s">
        <v>20</v>
      </c>
      <c r="G13811" s="130" t="s">
        <v>21</v>
      </c>
      <c r="H13811" s="130" t="s">
        <v>22</v>
      </c>
      <c r="I13811" s="130" t="s">
        <v>23</v>
      </c>
      <c r="J13811" s="130" t="s">
        <v>24</v>
      </c>
      <c r="K13811" s="131" t="s">
        <v>25</v>
      </c>
      <c r="L13811" s="131" t="s">
        <v>26</v>
      </c>
      <c r="M13811" s="130" t="s">
        <v>27</v>
      </c>
      <c r="N13811" s="130" t="s">
        <v>28</v>
      </c>
      <c r="O13811" s="130" t="s">
        <v>29</v>
      </c>
      <c r="P13811" s="130" t="s">
        <v>30</v>
      </c>
      <c r="Q13811" s="130" t="s">
        <v>31</v>
      </c>
      <c r="R13811" s="130" t="s">
        <v>32</v>
      </c>
      <c r="S13811" s="130" t="s">
        <v>33</v>
      </c>
    </row>
    <row r="13812" spans="1:19" ht="11.25" thickBot="1" x14ac:dyDescent="0.2">
      <c r="A13812" s="107">
        <v>1</v>
      </c>
      <c r="B13812" s="132">
        <v>0.8607407407407407</v>
      </c>
      <c r="C13812" s="108">
        <v>109367.32</v>
      </c>
      <c r="D13812" s="108">
        <v>255387.81</v>
      </c>
      <c r="E13812" s="145">
        <v>21175.756000000001</v>
      </c>
      <c r="F13812" s="145">
        <v>856762.04</v>
      </c>
      <c r="G13812" s="108">
        <v>54</v>
      </c>
      <c r="H13812" s="108">
        <v>51</v>
      </c>
      <c r="I13812" s="108">
        <v>919668.6</v>
      </c>
      <c r="J13812" s="141" t="s">
        <v>11152</v>
      </c>
      <c r="K13812" s="145">
        <v>168541</v>
      </c>
      <c r="L13812" s="134" t="s">
        <v>11153</v>
      </c>
      <c r="M13812" s="108">
        <v>1710.07</v>
      </c>
      <c r="N13812" s="108">
        <v>741.01300000000003</v>
      </c>
      <c r="O13812" s="108">
        <v>6</v>
      </c>
      <c r="P13812" s="108">
        <v>103</v>
      </c>
      <c r="Q13812" s="108">
        <v>429.00400000000002</v>
      </c>
      <c r="R13812" s="108">
        <v>262.00200000000001</v>
      </c>
      <c r="S13812" s="108">
        <v>489.00599999999997</v>
      </c>
    </row>
    <row r="13813" spans="1:19" ht="11.25" thickBot="1" x14ac:dyDescent="0.2">
      <c r="A13813" s="112"/>
    </row>
    <row r="13814" spans="1:19" ht="11.25" thickBot="1" x14ac:dyDescent="0.2">
      <c r="A13814" s="107">
        <v>2</v>
      </c>
      <c r="B13814" s="132">
        <v>0.86093750000000002</v>
      </c>
      <c r="C13814" s="108">
        <v>111687.58</v>
      </c>
      <c r="D13814" s="108">
        <v>256469.99</v>
      </c>
      <c r="E13814" s="145">
        <v>21509.098000000002</v>
      </c>
      <c r="F13814" s="145">
        <v>861164.08</v>
      </c>
      <c r="G13814" s="108">
        <v>57</v>
      </c>
      <c r="H13814" s="108">
        <v>52</v>
      </c>
      <c r="I13814" s="108">
        <v>927918.61</v>
      </c>
      <c r="J13814" s="141" t="s">
        <v>11154</v>
      </c>
      <c r="K13814" s="145">
        <v>172694.81</v>
      </c>
      <c r="L13814" s="134" t="s">
        <v>11155</v>
      </c>
      <c r="M13814" s="108">
        <v>1530.056</v>
      </c>
      <c r="N13814" s="108">
        <v>744.01300000000003</v>
      </c>
      <c r="O13814" s="108">
        <v>3</v>
      </c>
      <c r="P13814" s="108">
        <v>83</v>
      </c>
      <c r="Q13814" s="108">
        <v>436.005</v>
      </c>
      <c r="R13814" s="108">
        <v>284.00200000000001</v>
      </c>
      <c r="S13814" s="108">
        <v>489.00599999999997</v>
      </c>
    </row>
    <row r="13815" spans="1:19" ht="11.25" thickBot="1" x14ac:dyDescent="0.2">
      <c r="A13815" s="112"/>
    </row>
    <row r="13816" spans="1:19" ht="11.25" thickBot="1" x14ac:dyDescent="0.2">
      <c r="A13816" s="107">
        <v>3</v>
      </c>
      <c r="B13816" s="132">
        <v>0.86111111111111116</v>
      </c>
      <c r="C13816" s="108">
        <v>113454.09</v>
      </c>
      <c r="D13816" s="108">
        <v>259004.05</v>
      </c>
      <c r="E13816" s="145">
        <v>21547.136999999999</v>
      </c>
      <c r="F13816" s="145">
        <v>871803.14</v>
      </c>
      <c r="G13816" s="108">
        <v>54</v>
      </c>
      <c r="H13816" s="108">
        <v>40</v>
      </c>
      <c r="I13816" s="108">
        <v>927708.56</v>
      </c>
      <c r="J13816" s="141" t="s">
        <v>11156</v>
      </c>
      <c r="K13816" s="145">
        <v>171563.51999999999</v>
      </c>
      <c r="L13816" s="134" t="s">
        <v>11157</v>
      </c>
      <c r="M13816" s="108">
        <v>1266.039</v>
      </c>
      <c r="N13816" s="108">
        <v>721.01199999999994</v>
      </c>
      <c r="O13816" s="108">
        <v>5</v>
      </c>
      <c r="P13816" s="108">
        <v>96</v>
      </c>
      <c r="Q13816" s="108">
        <v>405.00400000000002</v>
      </c>
      <c r="R13816" s="108">
        <v>283.00200000000001</v>
      </c>
      <c r="S13816" s="108">
        <v>532.00699999999995</v>
      </c>
    </row>
    <row r="13817" spans="1:19" ht="11.25" thickBot="1" x14ac:dyDescent="0.2">
      <c r="A13817" s="112"/>
    </row>
    <row r="13818" spans="1:19" ht="11.25" thickBot="1" x14ac:dyDescent="0.2">
      <c r="A13818" s="135" t="s">
        <v>362</v>
      </c>
      <c r="B13818" s="112"/>
      <c r="C13818" s="136">
        <v>111502.99</v>
      </c>
      <c r="D13818" s="136">
        <v>256953.95</v>
      </c>
      <c r="E13818" s="140">
        <v>21410.664000000001</v>
      </c>
      <c r="F13818" s="140">
        <v>863243.09</v>
      </c>
      <c r="G13818" s="136">
        <v>55</v>
      </c>
      <c r="H13818" s="136">
        <v>47.667000000000002</v>
      </c>
      <c r="I13818" s="136">
        <v>925098.59</v>
      </c>
      <c r="J13818" s="141" t="s">
        <v>11158</v>
      </c>
      <c r="K13818" s="140">
        <v>170933.11</v>
      </c>
      <c r="L13818" s="134" t="s">
        <v>11159</v>
      </c>
      <c r="M13818" s="136">
        <v>1502.0550000000001</v>
      </c>
      <c r="N13818" s="136">
        <v>735.346</v>
      </c>
      <c r="O13818" s="136">
        <v>4.6669999999999998</v>
      </c>
      <c r="P13818" s="136">
        <v>94</v>
      </c>
      <c r="Q13818" s="136">
        <v>423.33800000000002</v>
      </c>
      <c r="R13818" s="136">
        <v>276.33499999999998</v>
      </c>
      <c r="S13818" s="136">
        <v>503.339</v>
      </c>
    </row>
    <row r="13819" spans="1:19" ht="11.25" thickBot="1" x14ac:dyDescent="0.2">
      <c r="A13819" s="112"/>
    </row>
    <row r="13820" spans="1:19" ht="11.25" thickBot="1" x14ac:dyDescent="0.2">
      <c r="A13820" s="138" t="s">
        <v>364</v>
      </c>
      <c r="B13820" s="112"/>
      <c r="C13820" s="136">
        <v>2049.627</v>
      </c>
      <c r="D13820" s="136">
        <v>1856.058</v>
      </c>
      <c r="E13820" s="140">
        <v>204.32300000000001</v>
      </c>
      <c r="F13820" s="140">
        <v>7733.0690000000004</v>
      </c>
      <c r="G13820" s="136">
        <v>1.732</v>
      </c>
      <c r="H13820" s="136">
        <v>6.6580000000000004</v>
      </c>
      <c r="I13820" s="136">
        <v>4703.68</v>
      </c>
      <c r="J13820" s="141" t="s">
        <v>11160</v>
      </c>
      <c r="K13820" s="140">
        <v>2147.4630000000002</v>
      </c>
      <c r="L13820" s="134" t="s">
        <v>11161</v>
      </c>
      <c r="M13820" s="136">
        <v>223.33600000000001</v>
      </c>
      <c r="N13820" s="136">
        <v>12.504</v>
      </c>
      <c r="O13820" s="136">
        <v>1.528</v>
      </c>
      <c r="P13820" s="136">
        <v>10.148999999999999</v>
      </c>
      <c r="Q13820" s="136">
        <v>16.259</v>
      </c>
      <c r="R13820" s="136">
        <v>12.423</v>
      </c>
      <c r="S13820" s="136">
        <v>24.827000000000002</v>
      </c>
    </row>
    <row r="13821" spans="1:19" ht="11.25" thickBot="1" x14ac:dyDescent="0.2">
      <c r="A13821" s="112"/>
    </row>
    <row r="13822" spans="1:19" ht="11.25" thickBot="1" x14ac:dyDescent="0.2">
      <c r="A13822" s="139" t="s">
        <v>366</v>
      </c>
      <c r="B13822" s="112"/>
      <c r="C13822" s="136">
        <v>1.8380000000000001</v>
      </c>
      <c r="D13822" s="136">
        <v>0.72199999999999998</v>
      </c>
      <c r="E13822" s="140">
        <v>0.95399999999999996</v>
      </c>
      <c r="F13822" s="140">
        <v>0.89600000000000002</v>
      </c>
      <c r="G13822" s="136">
        <v>3.149</v>
      </c>
      <c r="H13822" s="136">
        <v>13.968999999999999</v>
      </c>
      <c r="I13822" s="136">
        <v>0.50800000000000001</v>
      </c>
      <c r="J13822" s="141" t="s">
        <v>1167</v>
      </c>
      <c r="K13822" s="140">
        <v>1.256</v>
      </c>
      <c r="L13822" s="134" t="s">
        <v>1064</v>
      </c>
      <c r="M13822" s="136">
        <v>14.869</v>
      </c>
      <c r="N13822" s="136">
        <v>1.7</v>
      </c>
      <c r="O13822" s="136">
        <v>32.732999999999997</v>
      </c>
      <c r="P13822" s="136">
        <v>10.797000000000001</v>
      </c>
      <c r="Q13822" s="136">
        <v>3.8410000000000002</v>
      </c>
      <c r="R13822" s="136">
        <v>4.4960000000000004</v>
      </c>
      <c r="S13822" s="136">
        <v>4.9320000000000004</v>
      </c>
    </row>
    <row r="13823" spans="1:19" ht="11.25" thickBot="1" x14ac:dyDescent="0.2">
      <c r="A13823" s="112"/>
    </row>
    <row r="13824" spans="1:19" ht="11.25" thickBot="1" x14ac:dyDescent="0.2">
      <c r="A13824" s="106" t="s">
        <v>357</v>
      </c>
      <c r="B13824" s="106" t="s">
        <v>358</v>
      </c>
      <c r="C13824" s="131" t="s">
        <v>34</v>
      </c>
      <c r="D13824" s="131" t="s">
        <v>35</v>
      </c>
      <c r="E13824" s="130" t="s">
        <v>36</v>
      </c>
      <c r="F13824" s="130" t="s">
        <v>37</v>
      </c>
      <c r="G13824" s="130" t="s">
        <v>38</v>
      </c>
      <c r="H13824" s="130" t="s">
        <v>39</v>
      </c>
      <c r="I13824" s="130" t="s">
        <v>40</v>
      </c>
      <c r="J13824" s="130" t="s">
        <v>41</v>
      </c>
      <c r="K13824" s="130" t="s">
        <v>42</v>
      </c>
      <c r="L13824" s="130" t="s">
        <v>43</v>
      </c>
      <c r="M13824" s="130" t="s">
        <v>44</v>
      </c>
      <c r="N13824" s="130" t="s">
        <v>45</v>
      </c>
      <c r="O13824" s="130" t="s">
        <v>46</v>
      </c>
      <c r="P13824" s="130" t="s">
        <v>47</v>
      </c>
      <c r="Q13824" s="130" t="s">
        <v>48</v>
      </c>
      <c r="R13824" s="130" t="s">
        <v>49</v>
      </c>
      <c r="S13824" s="130" t="s">
        <v>50</v>
      </c>
    </row>
    <row r="13825" spans="1:19" ht="11.25" thickBot="1" x14ac:dyDescent="0.2">
      <c r="A13825" s="107">
        <v>1</v>
      </c>
      <c r="B13825" s="132">
        <v>0.8607407407407407</v>
      </c>
      <c r="C13825" s="145">
        <v>366445.68</v>
      </c>
      <c r="D13825" s="134" t="s">
        <v>11162</v>
      </c>
      <c r="E13825" s="108">
        <v>13557.41</v>
      </c>
      <c r="F13825" s="108">
        <v>585.00800000000004</v>
      </c>
      <c r="G13825" s="108">
        <v>4</v>
      </c>
      <c r="H13825" s="108">
        <v>6556.0309999999999</v>
      </c>
      <c r="I13825" s="108">
        <v>1555321.5</v>
      </c>
      <c r="J13825" s="141" t="s">
        <v>11163</v>
      </c>
      <c r="K13825" s="141" t="s">
        <v>11164</v>
      </c>
      <c r="L13825" s="141" t="s">
        <v>11165</v>
      </c>
      <c r="M13825" s="108">
        <v>261714.61</v>
      </c>
      <c r="N13825" s="108">
        <v>184536.69</v>
      </c>
      <c r="O13825" s="108">
        <v>25616.74</v>
      </c>
      <c r="P13825" s="108">
        <v>18176.925999999999</v>
      </c>
      <c r="Q13825" s="108">
        <v>29292.579000000002</v>
      </c>
      <c r="R13825" s="108">
        <v>20612.191999999999</v>
      </c>
      <c r="S13825" s="108">
        <v>22870.546999999999</v>
      </c>
    </row>
    <row r="13826" spans="1:19" ht="11.25" thickBot="1" x14ac:dyDescent="0.2">
      <c r="A13826" s="112"/>
    </row>
    <row r="13827" spans="1:19" ht="11.25" thickBot="1" x14ac:dyDescent="0.2">
      <c r="A13827" s="107">
        <v>2</v>
      </c>
      <c r="B13827" s="132">
        <v>0.86093750000000002</v>
      </c>
      <c r="C13827" s="145">
        <v>373667.27</v>
      </c>
      <c r="D13827" s="134" t="s">
        <v>11166</v>
      </c>
      <c r="E13827" s="108">
        <v>12581.798000000001</v>
      </c>
      <c r="F13827" s="108">
        <v>603.00900000000001</v>
      </c>
      <c r="G13827" s="108">
        <v>2</v>
      </c>
      <c r="H13827" s="108">
        <v>6468.0039999999999</v>
      </c>
      <c r="I13827" s="108">
        <v>1576770.2</v>
      </c>
      <c r="J13827" s="141" t="s">
        <v>11167</v>
      </c>
      <c r="K13827" s="141" t="s">
        <v>11168</v>
      </c>
      <c r="L13827" s="141" t="s">
        <v>11169</v>
      </c>
      <c r="M13827" s="108">
        <v>265030.13</v>
      </c>
      <c r="N13827" s="108">
        <v>186163.06</v>
      </c>
      <c r="O13827" s="108">
        <v>26040.263999999999</v>
      </c>
      <c r="P13827" s="108">
        <v>18100.86</v>
      </c>
      <c r="Q13827" s="108">
        <v>29273.552</v>
      </c>
      <c r="R13827" s="108">
        <v>20677.256000000001</v>
      </c>
      <c r="S13827" s="108">
        <v>23329.055</v>
      </c>
    </row>
    <row r="13828" spans="1:19" ht="11.25" thickBot="1" x14ac:dyDescent="0.2">
      <c r="A13828" s="112"/>
    </row>
    <row r="13829" spans="1:19" ht="11.25" thickBot="1" x14ac:dyDescent="0.2">
      <c r="A13829" s="107">
        <v>3</v>
      </c>
      <c r="B13829" s="132">
        <v>0.86111111111111116</v>
      </c>
      <c r="C13829" s="145">
        <v>373624.51</v>
      </c>
      <c r="D13829" s="134" t="s">
        <v>11170</v>
      </c>
      <c r="E13829" s="108">
        <v>11253.038</v>
      </c>
      <c r="F13829" s="108">
        <v>591.00800000000004</v>
      </c>
      <c r="G13829" s="108">
        <v>5</v>
      </c>
      <c r="H13829" s="108">
        <v>6828.1189999999997</v>
      </c>
      <c r="I13829" s="108">
        <v>1570737</v>
      </c>
      <c r="J13829" s="141" t="s">
        <v>11171</v>
      </c>
      <c r="K13829" s="141" t="s">
        <v>11172</v>
      </c>
      <c r="L13829" s="141" t="s">
        <v>11173</v>
      </c>
      <c r="M13829" s="108">
        <v>264680.73</v>
      </c>
      <c r="N13829" s="108">
        <v>184843.39</v>
      </c>
      <c r="O13829" s="108">
        <v>26367.675999999999</v>
      </c>
      <c r="P13829" s="108">
        <v>17800.600999999999</v>
      </c>
      <c r="Q13829" s="108">
        <v>29361.675999999999</v>
      </c>
      <c r="R13829" s="108">
        <v>20740.319</v>
      </c>
      <c r="S13829" s="108">
        <v>23197.907999999999</v>
      </c>
    </row>
    <row r="13830" spans="1:19" ht="11.25" thickBot="1" x14ac:dyDescent="0.2">
      <c r="A13830" s="112"/>
    </row>
    <row r="13831" spans="1:19" ht="11.25" thickBot="1" x14ac:dyDescent="0.2">
      <c r="A13831" s="135" t="s">
        <v>362</v>
      </c>
      <c r="B13831" s="112"/>
      <c r="C13831" s="140">
        <v>371245.82</v>
      </c>
      <c r="D13831" s="134" t="s">
        <v>11174</v>
      </c>
      <c r="E13831" s="136">
        <v>12464.082</v>
      </c>
      <c r="F13831" s="136">
        <v>593.00800000000004</v>
      </c>
      <c r="G13831" s="136">
        <v>3.6669999999999998</v>
      </c>
      <c r="H13831" s="136">
        <v>6617.3850000000002</v>
      </c>
      <c r="I13831" s="136">
        <v>1567609.6</v>
      </c>
      <c r="J13831" s="141" t="s">
        <v>11175</v>
      </c>
      <c r="K13831" s="141" t="s">
        <v>11176</v>
      </c>
      <c r="L13831" s="141" t="s">
        <v>11177</v>
      </c>
      <c r="M13831" s="136">
        <v>263808.49</v>
      </c>
      <c r="N13831" s="136">
        <v>185181.05</v>
      </c>
      <c r="O13831" s="136">
        <v>26008.225999999999</v>
      </c>
      <c r="P13831" s="136">
        <v>18026.129000000001</v>
      </c>
      <c r="Q13831" s="136">
        <v>29309.269</v>
      </c>
      <c r="R13831" s="136">
        <v>20676.589</v>
      </c>
      <c r="S13831" s="136">
        <v>23132.503000000001</v>
      </c>
    </row>
    <row r="13832" spans="1:19" ht="11.25" thickBot="1" x14ac:dyDescent="0.2">
      <c r="A13832" s="112"/>
    </row>
    <row r="13833" spans="1:19" ht="11.25" thickBot="1" x14ac:dyDescent="0.2">
      <c r="A13833" s="138" t="s">
        <v>364</v>
      </c>
      <c r="B13833" s="112"/>
      <c r="C13833" s="140">
        <v>4157.0969999999998</v>
      </c>
      <c r="D13833" s="134" t="s">
        <v>11178</v>
      </c>
      <c r="E13833" s="136">
        <v>1156.6869999999999</v>
      </c>
      <c r="F13833" s="136">
        <v>9.1649999999999991</v>
      </c>
      <c r="G13833" s="136">
        <v>1.528</v>
      </c>
      <c r="H13833" s="136">
        <v>187.733</v>
      </c>
      <c r="I13833" s="136">
        <v>11061.109</v>
      </c>
      <c r="J13833" s="141" t="s">
        <v>11179</v>
      </c>
      <c r="K13833" s="141" t="s">
        <v>11180</v>
      </c>
      <c r="L13833" s="141" t="s">
        <v>11181</v>
      </c>
      <c r="M13833" s="136">
        <v>1821.749</v>
      </c>
      <c r="N13833" s="136">
        <v>864.16499999999996</v>
      </c>
      <c r="O13833" s="136">
        <v>376.49200000000002</v>
      </c>
      <c r="P13833" s="136">
        <v>198.98099999999999</v>
      </c>
      <c r="Q13833" s="136">
        <v>46.372</v>
      </c>
      <c r="R13833" s="136">
        <v>64.066000000000003</v>
      </c>
      <c r="S13833" s="136">
        <v>236.148</v>
      </c>
    </row>
    <row r="13834" spans="1:19" ht="11.25" thickBot="1" x14ac:dyDescent="0.2">
      <c r="A13834" s="112"/>
    </row>
    <row r="13835" spans="1:19" ht="11.25" thickBot="1" x14ac:dyDescent="0.2">
      <c r="A13835" s="139" t="s">
        <v>366</v>
      </c>
      <c r="B13835" s="112"/>
      <c r="C13835" s="140">
        <v>1.1200000000000001</v>
      </c>
      <c r="D13835" s="134" t="s">
        <v>5361</v>
      </c>
      <c r="E13835" s="136">
        <v>9.2799999999999994</v>
      </c>
      <c r="F13835" s="136">
        <v>1.546</v>
      </c>
      <c r="G13835" s="136">
        <v>41.66</v>
      </c>
      <c r="H13835" s="136">
        <v>2.8370000000000002</v>
      </c>
      <c r="I13835" s="136">
        <v>0.70599999999999996</v>
      </c>
      <c r="J13835" s="141" t="s">
        <v>1444</v>
      </c>
      <c r="K13835" s="141" t="s">
        <v>894</v>
      </c>
      <c r="L13835" s="141" t="s">
        <v>11182</v>
      </c>
      <c r="M13835" s="136">
        <v>0.69099999999999995</v>
      </c>
      <c r="N13835" s="136">
        <v>0.46700000000000003</v>
      </c>
      <c r="O13835" s="136">
        <v>1.448</v>
      </c>
      <c r="P13835" s="136">
        <v>1.1040000000000001</v>
      </c>
      <c r="Q13835" s="136">
        <v>0.158</v>
      </c>
      <c r="R13835" s="136">
        <v>0.31</v>
      </c>
      <c r="S13835" s="136">
        <v>1.0209999999999999</v>
      </c>
    </row>
    <row r="13836" spans="1:19" ht="11.25" thickBot="1" x14ac:dyDescent="0.2">
      <c r="A13836" s="112"/>
    </row>
    <row r="13837" spans="1:19" ht="11.25" thickBot="1" x14ac:dyDescent="0.2">
      <c r="A13837" s="106" t="s">
        <v>357</v>
      </c>
      <c r="B13837" s="106" t="s">
        <v>358</v>
      </c>
      <c r="C13837" s="130" t="s">
        <v>51</v>
      </c>
      <c r="D13837" s="130" t="s">
        <v>52</v>
      </c>
      <c r="E13837" s="130" t="s">
        <v>53</v>
      </c>
      <c r="F13837" s="130" t="s">
        <v>54</v>
      </c>
      <c r="G13837" s="130" t="s">
        <v>55</v>
      </c>
      <c r="H13837" s="130" t="s">
        <v>56</v>
      </c>
      <c r="I13837" s="130" t="s">
        <v>57</v>
      </c>
      <c r="J13837" s="130" t="s">
        <v>58</v>
      </c>
      <c r="K13837" s="130" t="s">
        <v>59</v>
      </c>
      <c r="L13837" s="130" t="s">
        <v>60</v>
      </c>
      <c r="M13837" s="130" t="s">
        <v>61</v>
      </c>
      <c r="N13837" s="130" t="s">
        <v>62</v>
      </c>
      <c r="O13837" s="130" t="s">
        <v>63</v>
      </c>
      <c r="P13837" s="130" t="s">
        <v>64</v>
      </c>
      <c r="Q13837" s="131" t="s">
        <v>65</v>
      </c>
      <c r="R13837" s="131" t="s">
        <v>66</v>
      </c>
      <c r="S13837" s="130" t="s">
        <v>67</v>
      </c>
    </row>
    <row r="13838" spans="1:19" ht="11.25" thickBot="1" x14ac:dyDescent="0.2">
      <c r="A13838" s="107">
        <v>1</v>
      </c>
      <c r="B13838" s="132">
        <v>0.8607407407407407</v>
      </c>
      <c r="C13838" s="108">
        <v>16389.444</v>
      </c>
      <c r="D13838" s="108">
        <v>13972.683999999999</v>
      </c>
      <c r="E13838" s="108">
        <v>4557.4979999999996</v>
      </c>
      <c r="F13838" s="108">
        <v>5194.6480000000001</v>
      </c>
      <c r="G13838" s="108">
        <v>3144.2370000000001</v>
      </c>
      <c r="H13838" s="108">
        <v>375.00299999999999</v>
      </c>
      <c r="I13838" s="108">
        <v>561.00800000000004</v>
      </c>
      <c r="J13838" s="108">
        <v>20</v>
      </c>
      <c r="K13838" s="108">
        <v>21</v>
      </c>
      <c r="L13838" s="108">
        <v>10</v>
      </c>
      <c r="M13838" s="108">
        <v>4</v>
      </c>
      <c r="N13838" s="108">
        <v>441.005</v>
      </c>
      <c r="O13838" s="108">
        <v>1908.087</v>
      </c>
      <c r="P13838" s="108">
        <v>64104.474000000002</v>
      </c>
      <c r="Q13838" s="145">
        <v>1676447.5</v>
      </c>
      <c r="R13838" s="134" t="s">
        <v>11183</v>
      </c>
      <c r="S13838" s="108">
        <v>4816.5569999999998</v>
      </c>
    </row>
    <row r="13839" spans="1:19" ht="11.25" thickBot="1" x14ac:dyDescent="0.2">
      <c r="A13839" s="112"/>
    </row>
    <row r="13840" spans="1:19" ht="11.25" thickBot="1" x14ac:dyDescent="0.2">
      <c r="A13840" s="107">
        <v>2</v>
      </c>
      <c r="B13840" s="132">
        <v>0.86093750000000002</v>
      </c>
      <c r="C13840" s="108">
        <v>16915.865000000002</v>
      </c>
      <c r="D13840" s="108">
        <v>13903.638000000001</v>
      </c>
      <c r="E13840" s="108">
        <v>4538.4939999999997</v>
      </c>
      <c r="F13840" s="108">
        <v>5226.6549999999997</v>
      </c>
      <c r="G13840" s="108">
        <v>3375.2730000000001</v>
      </c>
      <c r="H13840" s="108">
        <v>384.00400000000002</v>
      </c>
      <c r="I13840" s="108">
        <v>538.00699999999995</v>
      </c>
      <c r="J13840" s="108">
        <v>26</v>
      </c>
      <c r="K13840" s="108">
        <v>22</v>
      </c>
      <c r="L13840" s="108">
        <v>4</v>
      </c>
      <c r="M13840" s="108">
        <v>8</v>
      </c>
      <c r="N13840" s="108">
        <v>423.00400000000002</v>
      </c>
      <c r="O13840" s="108">
        <v>1862.0830000000001</v>
      </c>
      <c r="P13840" s="108">
        <v>65378.423000000003</v>
      </c>
      <c r="Q13840" s="145">
        <v>1714957.5</v>
      </c>
      <c r="R13840" s="134" t="s">
        <v>11184</v>
      </c>
      <c r="S13840" s="108">
        <v>4932.5839999999998</v>
      </c>
    </row>
    <row r="13841" spans="1:19" ht="11.25" thickBot="1" x14ac:dyDescent="0.2">
      <c r="A13841" s="112"/>
    </row>
    <row r="13842" spans="1:19" ht="11.25" thickBot="1" x14ac:dyDescent="0.2">
      <c r="A13842" s="107">
        <v>3</v>
      </c>
      <c r="B13842" s="132">
        <v>0.86111111111111116</v>
      </c>
      <c r="C13842" s="108">
        <v>16628.633999999998</v>
      </c>
      <c r="D13842" s="108">
        <v>13824.584999999999</v>
      </c>
      <c r="E13842" s="108">
        <v>4691.5280000000002</v>
      </c>
      <c r="F13842" s="108">
        <v>5347.6859999999997</v>
      </c>
      <c r="G13842" s="108">
        <v>3329.2660000000001</v>
      </c>
      <c r="H13842" s="108">
        <v>380.00299999999999</v>
      </c>
      <c r="I13842" s="108">
        <v>555.00699999999995</v>
      </c>
      <c r="J13842" s="108">
        <v>17</v>
      </c>
      <c r="K13842" s="108">
        <v>22</v>
      </c>
      <c r="L13842" s="108">
        <v>8</v>
      </c>
      <c r="M13842" s="108">
        <v>11</v>
      </c>
      <c r="N13842" s="108">
        <v>404.00400000000002</v>
      </c>
      <c r="O13842" s="108">
        <v>1927.0889999999999</v>
      </c>
      <c r="P13842" s="108">
        <v>63753.398999999998</v>
      </c>
      <c r="Q13842" s="145">
        <v>1713631.8</v>
      </c>
      <c r="R13842" s="134" t="s">
        <v>11185</v>
      </c>
      <c r="S13842" s="108">
        <v>4932.5839999999998</v>
      </c>
    </row>
    <row r="13843" spans="1:19" ht="11.25" thickBot="1" x14ac:dyDescent="0.2">
      <c r="A13843" s="112"/>
    </row>
    <row r="13844" spans="1:19" ht="11.25" thickBot="1" x14ac:dyDescent="0.2">
      <c r="A13844" s="135" t="s">
        <v>362</v>
      </c>
      <c r="B13844" s="112"/>
      <c r="C13844" s="136">
        <v>16644.648000000001</v>
      </c>
      <c r="D13844" s="136">
        <v>13900.302</v>
      </c>
      <c r="E13844" s="136">
        <v>4595.84</v>
      </c>
      <c r="F13844" s="136">
        <v>5256.33</v>
      </c>
      <c r="G13844" s="136">
        <v>3282.9250000000002</v>
      </c>
      <c r="H13844" s="136">
        <v>379.67</v>
      </c>
      <c r="I13844" s="136">
        <v>551.34100000000001</v>
      </c>
      <c r="J13844" s="136">
        <v>21</v>
      </c>
      <c r="K13844" s="136">
        <v>21.667000000000002</v>
      </c>
      <c r="L13844" s="136">
        <v>7.3330000000000002</v>
      </c>
      <c r="M13844" s="136">
        <v>7.6669999999999998</v>
      </c>
      <c r="N13844" s="136">
        <v>422.67099999999999</v>
      </c>
      <c r="O13844" s="136">
        <v>1899.087</v>
      </c>
      <c r="P13844" s="136">
        <v>64412.099000000002</v>
      </c>
      <c r="Q13844" s="140">
        <v>1701678.9</v>
      </c>
      <c r="R13844" s="134" t="s">
        <v>11186</v>
      </c>
      <c r="S13844" s="136">
        <v>4893.9080000000004</v>
      </c>
    </row>
    <row r="13845" spans="1:19" ht="11.25" thickBot="1" x14ac:dyDescent="0.2">
      <c r="A13845" s="112"/>
    </row>
    <row r="13846" spans="1:19" ht="11.25" thickBot="1" x14ac:dyDescent="0.2">
      <c r="A13846" s="138" t="s">
        <v>364</v>
      </c>
      <c r="B13846" s="112"/>
      <c r="C13846" s="136">
        <v>263.57499999999999</v>
      </c>
      <c r="D13846" s="136">
        <v>74.105999999999995</v>
      </c>
      <c r="E13846" s="136">
        <v>83.411000000000001</v>
      </c>
      <c r="F13846" s="136">
        <v>80.718999999999994</v>
      </c>
      <c r="G13846" s="136">
        <v>122.291</v>
      </c>
      <c r="H13846" s="136">
        <v>4.5090000000000003</v>
      </c>
      <c r="I13846" s="136">
        <v>11.930999999999999</v>
      </c>
      <c r="J13846" s="136">
        <v>4.5830000000000002</v>
      </c>
      <c r="K13846" s="136">
        <v>0.57699999999999996</v>
      </c>
      <c r="L13846" s="136">
        <v>3.0550000000000002</v>
      </c>
      <c r="M13846" s="136">
        <v>3.512</v>
      </c>
      <c r="N13846" s="136">
        <v>18.503</v>
      </c>
      <c r="O13846" s="136">
        <v>33.424999999999997</v>
      </c>
      <c r="P13846" s="136">
        <v>855.07399999999996</v>
      </c>
      <c r="Q13846" s="140">
        <v>21861.112000000001</v>
      </c>
      <c r="R13846" s="134" t="s">
        <v>11187</v>
      </c>
      <c r="S13846" s="136">
        <v>66.988</v>
      </c>
    </row>
    <row r="13847" spans="1:19" ht="11.25" thickBot="1" x14ac:dyDescent="0.2">
      <c r="A13847" s="112"/>
    </row>
    <row r="13848" spans="1:19" ht="11.25" thickBot="1" x14ac:dyDescent="0.2">
      <c r="A13848" s="139" t="s">
        <v>366</v>
      </c>
      <c r="B13848" s="112"/>
      <c r="C13848" s="136">
        <v>1.5840000000000001</v>
      </c>
      <c r="D13848" s="136">
        <v>0.53300000000000003</v>
      </c>
      <c r="E13848" s="136">
        <v>1.8149999999999999</v>
      </c>
      <c r="F13848" s="136">
        <v>1.536</v>
      </c>
      <c r="G13848" s="136">
        <v>3.7250000000000001</v>
      </c>
      <c r="H13848" s="136">
        <v>1.1879999999999999</v>
      </c>
      <c r="I13848" s="136">
        <v>2.1640000000000001</v>
      </c>
      <c r="J13848" s="136">
        <v>21.821999999999999</v>
      </c>
      <c r="K13848" s="136">
        <v>2.665</v>
      </c>
      <c r="L13848" s="136">
        <v>41.66</v>
      </c>
      <c r="M13848" s="136">
        <v>45.807000000000002</v>
      </c>
      <c r="N13848" s="136">
        <v>4.3780000000000001</v>
      </c>
      <c r="O13848" s="136">
        <v>1.76</v>
      </c>
      <c r="P13848" s="136">
        <v>1.3280000000000001</v>
      </c>
      <c r="Q13848" s="140">
        <v>1.2849999999999999</v>
      </c>
      <c r="R13848" s="134" t="s">
        <v>1786</v>
      </c>
      <c r="S13848" s="136">
        <v>1.369</v>
      </c>
    </row>
    <row r="13849" spans="1:19" ht="11.25" thickBot="1" x14ac:dyDescent="0.2">
      <c r="A13849" s="112"/>
    </row>
    <row r="13850" spans="1:19" ht="11.25" thickBot="1" x14ac:dyDescent="0.2">
      <c r="A13850" s="106" t="s">
        <v>357</v>
      </c>
      <c r="B13850" s="106" t="s">
        <v>358</v>
      </c>
      <c r="C13850" s="130" t="s">
        <v>68</v>
      </c>
    </row>
    <row r="13851" spans="1:19" ht="11.25" thickBot="1" x14ac:dyDescent="0.2">
      <c r="A13851" s="107">
        <v>1</v>
      </c>
      <c r="B13851" s="132">
        <v>0.8607407407407407</v>
      </c>
      <c r="C13851" s="108">
        <v>1358.0440000000001</v>
      </c>
    </row>
    <row r="13852" spans="1:19" ht="11.25" thickBot="1" x14ac:dyDescent="0.2">
      <c r="A13852" s="112"/>
    </row>
    <row r="13853" spans="1:19" ht="11.25" thickBot="1" x14ac:dyDescent="0.2">
      <c r="A13853" s="107">
        <v>2</v>
      </c>
      <c r="B13853" s="132">
        <v>0.86093750000000002</v>
      </c>
      <c r="C13853" s="108">
        <v>1250.037</v>
      </c>
    </row>
    <row r="13854" spans="1:19" ht="11.25" thickBot="1" x14ac:dyDescent="0.2">
      <c r="A13854" s="112"/>
    </row>
    <row r="13855" spans="1:19" ht="11.25" thickBot="1" x14ac:dyDescent="0.2">
      <c r="A13855" s="107">
        <v>3</v>
      </c>
      <c r="B13855" s="132">
        <v>0.86111111111111116</v>
      </c>
      <c r="C13855" s="108">
        <v>1267.039</v>
      </c>
    </row>
    <row r="13856" spans="1:19" ht="11.25" thickBot="1" x14ac:dyDescent="0.2">
      <c r="A13856" s="112"/>
    </row>
    <row r="13857" spans="1:19" ht="11.25" thickBot="1" x14ac:dyDescent="0.2">
      <c r="A13857" s="135" t="s">
        <v>362</v>
      </c>
      <c r="B13857" s="112"/>
      <c r="C13857" s="136">
        <v>1291.7070000000001</v>
      </c>
    </row>
    <row r="13858" spans="1:19" ht="11.25" thickBot="1" x14ac:dyDescent="0.2">
      <c r="A13858" s="112"/>
    </row>
    <row r="13859" spans="1:19" ht="11.25" thickBot="1" x14ac:dyDescent="0.2">
      <c r="A13859" s="138" t="s">
        <v>364</v>
      </c>
      <c r="B13859" s="112"/>
      <c r="C13859" s="136">
        <v>58.075000000000003</v>
      </c>
    </row>
    <row r="13860" spans="1:19" ht="11.25" thickBot="1" x14ac:dyDescent="0.2">
      <c r="A13860" s="112"/>
    </row>
    <row r="13861" spans="1:19" ht="11.25" thickBot="1" x14ac:dyDescent="0.2">
      <c r="A13861" s="139" t="s">
        <v>366</v>
      </c>
      <c r="B13861" s="112"/>
      <c r="C13861" s="136">
        <v>4.4960000000000004</v>
      </c>
    </row>
    <row r="13862" spans="1:19" ht="10.5" x14ac:dyDescent="0.15">
      <c r="A13862" s="112"/>
    </row>
    <row r="13863" spans="1:19" x14ac:dyDescent="0.15">
      <c r="A13863" s="129"/>
      <c r="B13863" s="86" t="s">
        <v>5812</v>
      </c>
    </row>
    <row r="13864" spans="1:19" ht="9.75" thickBot="1" x14ac:dyDescent="0.2">
      <c r="A13864" s="81" t="s">
        <v>5871</v>
      </c>
    </row>
    <row r="13865" spans="1:19" ht="11.25" thickBot="1" x14ac:dyDescent="0.2">
      <c r="A13865" s="106" t="s">
        <v>357</v>
      </c>
      <c r="B13865" s="106" t="s">
        <v>358</v>
      </c>
      <c r="C13865" s="130" t="s">
        <v>0</v>
      </c>
      <c r="D13865" s="130" t="s">
        <v>1</v>
      </c>
      <c r="E13865" s="130" t="s">
        <v>2</v>
      </c>
      <c r="F13865" s="130" t="s">
        <v>3</v>
      </c>
      <c r="G13865" s="130" t="s">
        <v>4</v>
      </c>
      <c r="H13865" s="130" t="s">
        <v>5</v>
      </c>
      <c r="I13865" s="131" t="s">
        <v>6</v>
      </c>
      <c r="J13865" s="131" t="s">
        <v>7</v>
      </c>
      <c r="K13865" s="130" t="s">
        <v>8</v>
      </c>
      <c r="L13865" s="130" t="s">
        <v>9</v>
      </c>
      <c r="M13865" s="130" t="s">
        <v>10</v>
      </c>
      <c r="N13865" s="130" t="s">
        <v>11</v>
      </c>
      <c r="O13865" s="130" t="s">
        <v>12</v>
      </c>
      <c r="P13865" s="130" t="s">
        <v>13</v>
      </c>
      <c r="Q13865" s="130" t="s">
        <v>14</v>
      </c>
      <c r="R13865" s="130" t="s">
        <v>15</v>
      </c>
      <c r="S13865" s="130" t="s">
        <v>16</v>
      </c>
    </row>
    <row r="13866" spans="1:19" ht="11.25" thickBot="1" x14ac:dyDescent="0.2">
      <c r="A13866" s="107">
        <v>1</v>
      </c>
      <c r="B13866" s="132">
        <v>0.86591435185185184</v>
      </c>
      <c r="C13866" s="141" t="s">
        <v>11188</v>
      </c>
      <c r="D13866" s="141" t="s">
        <v>11189</v>
      </c>
      <c r="E13866" s="141" t="s">
        <v>11190</v>
      </c>
      <c r="F13866" s="108">
        <v>98308.403000000006</v>
      </c>
      <c r="G13866" s="141" t="s">
        <v>11191</v>
      </c>
      <c r="H13866" s="108">
        <v>244.001</v>
      </c>
      <c r="I13866" s="145">
        <v>17126.036</v>
      </c>
      <c r="J13866" s="134" t="s">
        <v>11192</v>
      </c>
      <c r="K13866" s="141" t="s">
        <v>11193</v>
      </c>
      <c r="L13866" s="108">
        <v>2766.1840000000002</v>
      </c>
      <c r="M13866" s="108">
        <v>123770.57</v>
      </c>
      <c r="N13866" s="108">
        <v>55370.483999999997</v>
      </c>
      <c r="O13866" s="108">
        <v>735954.48</v>
      </c>
      <c r="P13866" s="108">
        <v>182447.41</v>
      </c>
      <c r="Q13866" s="108">
        <v>55311.326999999997</v>
      </c>
      <c r="R13866" s="108">
        <v>12189.565000000001</v>
      </c>
      <c r="S13866" s="108">
        <v>16123.236999999999</v>
      </c>
    </row>
    <row r="13867" spans="1:19" ht="11.25" thickBot="1" x14ac:dyDescent="0.2">
      <c r="A13867" s="112"/>
    </row>
    <row r="13868" spans="1:19" ht="11.25" thickBot="1" x14ac:dyDescent="0.2">
      <c r="A13868" s="107">
        <v>2</v>
      </c>
      <c r="B13868" s="132">
        <v>0.86608796296296298</v>
      </c>
      <c r="C13868" s="141" t="s">
        <v>11194</v>
      </c>
      <c r="D13868" s="141" t="s">
        <v>11195</v>
      </c>
      <c r="E13868" s="141" t="s">
        <v>11196</v>
      </c>
      <c r="F13868" s="108">
        <v>97279.591</v>
      </c>
      <c r="G13868" s="141" t="s">
        <v>11197</v>
      </c>
      <c r="H13868" s="108">
        <v>220.001</v>
      </c>
      <c r="I13868" s="145">
        <v>17134.043000000001</v>
      </c>
      <c r="J13868" s="134" t="s">
        <v>11198</v>
      </c>
      <c r="K13868" s="141" t="s">
        <v>11199</v>
      </c>
      <c r="L13868" s="108">
        <v>2703.1750000000002</v>
      </c>
      <c r="M13868" s="108">
        <v>123727.32</v>
      </c>
      <c r="N13868" s="108">
        <v>55385.523999999998</v>
      </c>
      <c r="O13868" s="108">
        <v>732475.02</v>
      </c>
      <c r="P13868" s="108">
        <v>183929.35</v>
      </c>
      <c r="Q13868" s="108">
        <v>56359.129000000001</v>
      </c>
      <c r="R13868" s="108">
        <v>12357.664000000001</v>
      </c>
      <c r="S13868" s="108">
        <v>16030.165000000001</v>
      </c>
    </row>
    <row r="13869" spans="1:19" ht="11.25" thickBot="1" x14ac:dyDescent="0.2">
      <c r="A13869" s="112"/>
    </row>
    <row r="13870" spans="1:19" ht="11.25" thickBot="1" x14ac:dyDescent="0.2">
      <c r="A13870" s="107">
        <v>3</v>
      </c>
      <c r="B13870" s="132">
        <v>0.86627314814814815</v>
      </c>
      <c r="C13870" s="141" t="s">
        <v>11200</v>
      </c>
      <c r="D13870" s="141" t="s">
        <v>11201</v>
      </c>
      <c r="E13870" s="141" t="s">
        <v>11202</v>
      </c>
      <c r="F13870" s="108">
        <v>97709.596000000005</v>
      </c>
      <c r="G13870" s="141" t="s">
        <v>11203</v>
      </c>
      <c r="H13870" s="108">
        <v>225.001</v>
      </c>
      <c r="I13870" s="145">
        <v>17433.291000000001</v>
      </c>
      <c r="J13870" s="134" t="s">
        <v>11204</v>
      </c>
      <c r="K13870" s="141" t="s">
        <v>11205</v>
      </c>
      <c r="L13870" s="108">
        <v>2804.1889999999999</v>
      </c>
      <c r="M13870" s="108">
        <v>123911.4</v>
      </c>
      <c r="N13870" s="108">
        <v>55327.368999999999</v>
      </c>
      <c r="O13870" s="108">
        <v>732169.56</v>
      </c>
      <c r="P13870" s="108">
        <v>184654.73</v>
      </c>
      <c r="Q13870" s="108">
        <v>55786.591999999997</v>
      </c>
      <c r="R13870" s="108">
        <v>12285.620999999999</v>
      </c>
      <c r="S13870" s="108">
        <v>16186.285</v>
      </c>
    </row>
    <row r="13871" spans="1:19" ht="11.25" thickBot="1" x14ac:dyDescent="0.2">
      <c r="A13871" s="112"/>
    </row>
    <row r="13872" spans="1:19" ht="11.25" thickBot="1" x14ac:dyDescent="0.2">
      <c r="A13872" s="135" t="s">
        <v>362</v>
      </c>
      <c r="B13872" s="112"/>
      <c r="C13872" s="141" t="s">
        <v>11206</v>
      </c>
      <c r="D13872" s="141" t="s">
        <v>11207</v>
      </c>
      <c r="E13872" s="141" t="s">
        <v>11208</v>
      </c>
      <c r="F13872" s="136">
        <v>97765.862999999998</v>
      </c>
      <c r="G13872" s="141" t="s">
        <v>11209</v>
      </c>
      <c r="H13872" s="136">
        <v>229.66800000000001</v>
      </c>
      <c r="I13872" s="140">
        <v>17231.123</v>
      </c>
      <c r="J13872" s="134" t="s">
        <v>11210</v>
      </c>
      <c r="K13872" s="141" t="s">
        <v>11211</v>
      </c>
      <c r="L13872" s="136">
        <v>2757.8490000000002</v>
      </c>
      <c r="M13872" s="136">
        <v>123803.1</v>
      </c>
      <c r="N13872" s="136">
        <v>55361.125999999997</v>
      </c>
      <c r="O13872" s="136">
        <v>733533.02</v>
      </c>
      <c r="P13872" s="136">
        <v>183677.16</v>
      </c>
      <c r="Q13872" s="136">
        <v>55819.016000000003</v>
      </c>
      <c r="R13872" s="136">
        <v>12277.617</v>
      </c>
      <c r="S13872" s="136">
        <v>16113.228999999999</v>
      </c>
    </row>
    <row r="13873" spans="1:19" ht="11.25" thickBot="1" x14ac:dyDescent="0.2">
      <c r="A13873" s="112"/>
    </row>
    <row r="13874" spans="1:19" ht="11.25" thickBot="1" x14ac:dyDescent="0.2">
      <c r="A13874" s="138" t="s">
        <v>364</v>
      </c>
      <c r="B13874" s="112"/>
      <c r="C13874" s="141" t="s">
        <v>11212</v>
      </c>
      <c r="D13874" s="141" t="s">
        <v>11213</v>
      </c>
      <c r="E13874" s="141" t="s">
        <v>11214</v>
      </c>
      <c r="F13874" s="136">
        <v>516.70899999999995</v>
      </c>
      <c r="G13874" s="141" t="s">
        <v>11215</v>
      </c>
      <c r="H13874" s="136">
        <v>12.662000000000001</v>
      </c>
      <c r="I13874" s="140">
        <v>175.12799999999999</v>
      </c>
      <c r="J13874" s="134" t="s">
        <v>11216</v>
      </c>
      <c r="K13874" s="141" t="s">
        <v>11217</v>
      </c>
      <c r="L13874" s="136">
        <v>51.02</v>
      </c>
      <c r="M13874" s="136">
        <v>96.257999999999996</v>
      </c>
      <c r="N13874" s="136">
        <v>30.184999999999999</v>
      </c>
      <c r="O13874" s="136">
        <v>2102.5990000000002</v>
      </c>
      <c r="P13874" s="136">
        <v>1125.0619999999999</v>
      </c>
      <c r="Q13874" s="136">
        <v>524.65300000000002</v>
      </c>
      <c r="R13874" s="136">
        <v>84.334999999999994</v>
      </c>
      <c r="S13874" s="136">
        <v>78.540000000000006</v>
      </c>
    </row>
    <row r="13875" spans="1:19" ht="11.25" thickBot="1" x14ac:dyDescent="0.2">
      <c r="A13875" s="112"/>
    </row>
    <row r="13876" spans="1:19" ht="11.25" thickBot="1" x14ac:dyDescent="0.2">
      <c r="A13876" s="139" t="s">
        <v>366</v>
      </c>
      <c r="B13876" s="112"/>
      <c r="C13876" s="141" t="s">
        <v>1502</v>
      </c>
      <c r="D13876" s="141" t="s">
        <v>3921</v>
      </c>
      <c r="E13876" s="141" t="s">
        <v>1023</v>
      </c>
      <c r="F13876" s="136">
        <v>0.52900000000000003</v>
      </c>
      <c r="G13876" s="141" t="s">
        <v>11218</v>
      </c>
      <c r="H13876" s="136">
        <v>5.5129999999999999</v>
      </c>
      <c r="I13876" s="140">
        <v>1.016</v>
      </c>
      <c r="J13876" s="134" t="s">
        <v>5838</v>
      </c>
      <c r="K13876" s="141" t="s">
        <v>5566</v>
      </c>
      <c r="L13876" s="136">
        <v>1.85</v>
      </c>
      <c r="M13876" s="136">
        <v>7.8E-2</v>
      </c>
      <c r="N13876" s="136">
        <v>5.5E-2</v>
      </c>
      <c r="O13876" s="136">
        <v>0.28699999999999998</v>
      </c>
      <c r="P13876" s="136">
        <v>0.61299999999999999</v>
      </c>
      <c r="Q13876" s="136">
        <v>0.94</v>
      </c>
      <c r="R13876" s="136">
        <v>0.68700000000000006</v>
      </c>
      <c r="S13876" s="136">
        <v>0.48699999999999999</v>
      </c>
    </row>
    <row r="13877" spans="1:19" ht="11.25" thickBot="1" x14ac:dyDescent="0.2">
      <c r="A13877" s="112"/>
    </row>
    <row r="13878" spans="1:19" ht="11.25" thickBot="1" x14ac:dyDescent="0.2">
      <c r="A13878" s="106" t="s">
        <v>357</v>
      </c>
      <c r="B13878" s="106" t="s">
        <v>358</v>
      </c>
      <c r="C13878" s="130" t="s">
        <v>17</v>
      </c>
      <c r="D13878" s="130" t="s">
        <v>18</v>
      </c>
      <c r="E13878" s="131" t="s">
        <v>19</v>
      </c>
      <c r="F13878" s="131" t="s">
        <v>20</v>
      </c>
      <c r="G13878" s="130" t="s">
        <v>21</v>
      </c>
      <c r="H13878" s="130" t="s">
        <v>22</v>
      </c>
      <c r="I13878" s="130" t="s">
        <v>23</v>
      </c>
      <c r="J13878" s="130" t="s">
        <v>24</v>
      </c>
      <c r="K13878" s="131" t="s">
        <v>25</v>
      </c>
      <c r="L13878" s="131" t="s">
        <v>26</v>
      </c>
      <c r="M13878" s="130" t="s">
        <v>27</v>
      </c>
      <c r="N13878" s="130" t="s">
        <v>28</v>
      </c>
      <c r="O13878" s="130" t="s">
        <v>29</v>
      </c>
      <c r="P13878" s="130" t="s">
        <v>30</v>
      </c>
      <c r="Q13878" s="130" t="s">
        <v>31</v>
      </c>
      <c r="R13878" s="130" t="s">
        <v>32</v>
      </c>
      <c r="S13878" s="130" t="s">
        <v>33</v>
      </c>
    </row>
    <row r="13879" spans="1:19" ht="11.25" thickBot="1" x14ac:dyDescent="0.2">
      <c r="A13879" s="107">
        <v>1</v>
      </c>
      <c r="B13879" s="132">
        <v>0.86591435185185184</v>
      </c>
      <c r="C13879" s="108">
        <v>16841.805</v>
      </c>
      <c r="D13879" s="108">
        <v>30237.928</v>
      </c>
      <c r="E13879" s="145">
        <v>21812.413</v>
      </c>
      <c r="F13879" s="145">
        <v>837837.22</v>
      </c>
      <c r="G13879" s="108">
        <v>119</v>
      </c>
      <c r="H13879" s="108">
        <v>8</v>
      </c>
      <c r="I13879" s="108">
        <v>155808.46</v>
      </c>
      <c r="J13879" s="108">
        <v>94528.971999999994</v>
      </c>
      <c r="K13879" s="145">
        <v>158036.15</v>
      </c>
      <c r="L13879" s="134" t="s">
        <v>11219</v>
      </c>
      <c r="M13879" s="108">
        <v>27500.137999999999</v>
      </c>
      <c r="N13879" s="108">
        <v>16380.437</v>
      </c>
      <c r="O13879" s="108">
        <v>1474.0519999999999</v>
      </c>
      <c r="P13879" s="108">
        <v>7184.2389999999996</v>
      </c>
      <c r="Q13879" s="108">
        <v>1936.09</v>
      </c>
      <c r="R13879" s="108">
        <v>3863.3580000000002</v>
      </c>
      <c r="S13879" s="108">
        <v>13045.083000000001</v>
      </c>
    </row>
    <row r="13880" spans="1:19" ht="11.25" thickBot="1" x14ac:dyDescent="0.2">
      <c r="A13880" s="112"/>
    </row>
    <row r="13881" spans="1:19" ht="11.25" thickBot="1" x14ac:dyDescent="0.2">
      <c r="A13881" s="107">
        <v>2</v>
      </c>
      <c r="B13881" s="132">
        <v>0.86608796296296298</v>
      </c>
      <c r="C13881" s="108">
        <v>16499.530999999999</v>
      </c>
      <c r="D13881" s="108">
        <v>29984.562000000002</v>
      </c>
      <c r="E13881" s="145">
        <v>22328.959999999999</v>
      </c>
      <c r="F13881" s="145">
        <v>840187.07</v>
      </c>
      <c r="G13881" s="108">
        <v>140</v>
      </c>
      <c r="H13881" s="108">
        <v>17</v>
      </c>
      <c r="I13881" s="108">
        <v>155795.35999999999</v>
      </c>
      <c r="J13881" s="108">
        <v>95005.130999999994</v>
      </c>
      <c r="K13881" s="145">
        <v>160747.76999999999</v>
      </c>
      <c r="L13881" s="134" t="s">
        <v>11220</v>
      </c>
      <c r="M13881" s="108">
        <v>27721.431</v>
      </c>
      <c r="N13881" s="108">
        <v>16696.687999999998</v>
      </c>
      <c r="O13881" s="108">
        <v>1522.056</v>
      </c>
      <c r="P13881" s="108">
        <v>7259.2650000000003</v>
      </c>
      <c r="Q13881" s="108">
        <v>1903.087</v>
      </c>
      <c r="R13881" s="108">
        <v>4089.4009999999998</v>
      </c>
      <c r="S13881" s="108">
        <v>13083.107</v>
      </c>
    </row>
    <row r="13882" spans="1:19" ht="11.25" thickBot="1" x14ac:dyDescent="0.2">
      <c r="A13882" s="112"/>
    </row>
    <row r="13883" spans="1:19" ht="11.25" thickBot="1" x14ac:dyDescent="0.2">
      <c r="A13883" s="107">
        <v>3</v>
      </c>
      <c r="B13883" s="132">
        <v>0.86627314814814815</v>
      </c>
      <c r="C13883" s="108">
        <v>16855.815999999999</v>
      </c>
      <c r="D13883" s="108">
        <v>30046.651999999998</v>
      </c>
      <c r="E13883" s="145">
        <v>22430.067999999999</v>
      </c>
      <c r="F13883" s="145">
        <v>836069.28</v>
      </c>
      <c r="G13883" s="108">
        <v>113</v>
      </c>
      <c r="H13883" s="108">
        <v>13</v>
      </c>
      <c r="I13883" s="108">
        <v>154935.99</v>
      </c>
      <c r="J13883" s="108">
        <v>93842.880999999994</v>
      </c>
      <c r="K13883" s="145">
        <v>161852.28</v>
      </c>
      <c r="L13883" s="134" t="s">
        <v>11221</v>
      </c>
      <c r="M13883" s="108">
        <v>27982.78</v>
      </c>
      <c r="N13883" s="108">
        <v>16548.57</v>
      </c>
      <c r="O13883" s="108">
        <v>1527.056</v>
      </c>
      <c r="P13883" s="108">
        <v>7536.3630000000003</v>
      </c>
      <c r="Q13883" s="108">
        <v>1871.0840000000001</v>
      </c>
      <c r="R13883" s="108">
        <v>4036.3910000000001</v>
      </c>
      <c r="S13883" s="108">
        <v>13161.156000000001</v>
      </c>
    </row>
    <row r="13884" spans="1:19" ht="11.25" thickBot="1" x14ac:dyDescent="0.2">
      <c r="A13884" s="112"/>
    </row>
    <row r="13885" spans="1:19" ht="11.25" thickBot="1" x14ac:dyDescent="0.2">
      <c r="A13885" s="135" t="s">
        <v>362</v>
      </c>
      <c r="B13885" s="112"/>
      <c r="C13885" s="136">
        <v>16732.383999999998</v>
      </c>
      <c r="D13885" s="136">
        <v>30089.714</v>
      </c>
      <c r="E13885" s="140">
        <v>22190.48</v>
      </c>
      <c r="F13885" s="140">
        <v>838031.19</v>
      </c>
      <c r="G13885" s="136">
        <v>124</v>
      </c>
      <c r="H13885" s="136">
        <v>12.667</v>
      </c>
      <c r="I13885" s="136">
        <v>155513.26999999999</v>
      </c>
      <c r="J13885" s="136">
        <v>94458.994000000006</v>
      </c>
      <c r="K13885" s="140">
        <v>160212.06</v>
      </c>
      <c r="L13885" s="134" t="s">
        <v>11222</v>
      </c>
      <c r="M13885" s="136">
        <v>27734.782999999999</v>
      </c>
      <c r="N13885" s="136">
        <v>16541.898000000001</v>
      </c>
      <c r="O13885" s="136">
        <v>1507.721</v>
      </c>
      <c r="P13885" s="136">
        <v>7326.6220000000003</v>
      </c>
      <c r="Q13885" s="136">
        <v>1903.42</v>
      </c>
      <c r="R13885" s="136">
        <v>3996.3829999999998</v>
      </c>
      <c r="S13885" s="136">
        <v>13096.449000000001</v>
      </c>
    </row>
    <row r="13886" spans="1:19" ht="11.25" thickBot="1" x14ac:dyDescent="0.2">
      <c r="A13886" s="112"/>
    </row>
    <row r="13887" spans="1:19" ht="11.25" thickBot="1" x14ac:dyDescent="0.2">
      <c r="A13887" s="138" t="s">
        <v>364</v>
      </c>
      <c r="B13887" s="112"/>
      <c r="C13887" s="136">
        <v>201.77799999999999</v>
      </c>
      <c r="D13887" s="136">
        <v>132.05799999999999</v>
      </c>
      <c r="E13887" s="140">
        <v>331.29599999999999</v>
      </c>
      <c r="F13887" s="140">
        <v>2065.7370000000001</v>
      </c>
      <c r="G13887" s="136">
        <v>14.178000000000001</v>
      </c>
      <c r="H13887" s="136">
        <v>4.5090000000000003</v>
      </c>
      <c r="I13887" s="136">
        <v>499.983</v>
      </c>
      <c r="J13887" s="136">
        <v>584.27599999999995</v>
      </c>
      <c r="K13887" s="140">
        <v>1963.6569999999999</v>
      </c>
      <c r="L13887" s="134" t="s">
        <v>11223</v>
      </c>
      <c r="M13887" s="136">
        <v>241.59800000000001</v>
      </c>
      <c r="N13887" s="136">
        <v>158.23099999999999</v>
      </c>
      <c r="O13887" s="136">
        <v>29.265000000000001</v>
      </c>
      <c r="P13887" s="136">
        <v>185.47399999999999</v>
      </c>
      <c r="Q13887" s="136">
        <v>32.503999999999998</v>
      </c>
      <c r="R13887" s="136">
        <v>118.21299999999999</v>
      </c>
      <c r="S13887" s="136">
        <v>59.174999999999997</v>
      </c>
    </row>
    <row r="13888" spans="1:19" ht="11.25" thickBot="1" x14ac:dyDescent="0.2">
      <c r="A13888" s="112"/>
    </row>
    <row r="13889" spans="1:19" ht="11.25" thickBot="1" x14ac:dyDescent="0.2">
      <c r="A13889" s="139" t="s">
        <v>366</v>
      </c>
      <c r="B13889" s="112"/>
      <c r="C13889" s="136">
        <v>1.206</v>
      </c>
      <c r="D13889" s="136">
        <v>0.439</v>
      </c>
      <c r="E13889" s="140">
        <v>1.4930000000000001</v>
      </c>
      <c r="F13889" s="140">
        <v>0.246</v>
      </c>
      <c r="G13889" s="136">
        <v>11.433</v>
      </c>
      <c r="H13889" s="136">
        <v>35.598999999999997</v>
      </c>
      <c r="I13889" s="136">
        <v>0.32200000000000001</v>
      </c>
      <c r="J13889" s="136">
        <v>0.61899999999999999</v>
      </c>
      <c r="K13889" s="140">
        <v>1.226</v>
      </c>
      <c r="L13889" s="134" t="s">
        <v>5843</v>
      </c>
      <c r="M13889" s="136">
        <v>0.871</v>
      </c>
      <c r="N13889" s="136">
        <v>0.95699999999999996</v>
      </c>
      <c r="O13889" s="136">
        <v>1.9410000000000001</v>
      </c>
      <c r="P13889" s="136">
        <v>2.532</v>
      </c>
      <c r="Q13889" s="136">
        <v>1.708</v>
      </c>
      <c r="R13889" s="136">
        <v>2.9580000000000002</v>
      </c>
      <c r="S13889" s="136">
        <v>0.45200000000000001</v>
      </c>
    </row>
    <row r="13890" spans="1:19" ht="11.25" thickBot="1" x14ac:dyDescent="0.2">
      <c r="A13890" s="112"/>
    </row>
    <row r="13891" spans="1:19" ht="11.25" thickBot="1" x14ac:dyDescent="0.2">
      <c r="A13891" s="106" t="s">
        <v>357</v>
      </c>
      <c r="B13891" s="106" t="s">
        <v>358</v>
      </c>
      <c r="C13891" s="131" t="s">
        <v>34</v>
      </c>
      <c r="D13891" s="131" t="s">
        <v>35</v>
      </c>
      <c r="E13891" s="130" t="s">
        <v>36</v>
      </c>
      <c r="F13891" s="130" t="s">
        <v>37</v>
      </c>
      <c r="G13891" s="130" t="s">
        <v>38</v>
      </c>
      <c r="H13891" s="130" t="s">
        <v>39</v>
      </c>
      <c r="I13891" s="130" t="s">
        <v>40</v>
      </c>
      <c r="J13891" s="130" t="s">
        <v>41</v>
      </c>
      <c r="K13891" s="130" t="s">
        <v>42</v>
      </c>
      <c r="L13891" s="130" t="s">
        <v>43</v>
      </c>
      <c r="M13891" s="130" t="s">
        <v>44</v>
      </c>
      <c r="N13891" s="130" t="s">
        <v>45</v>
      </c>
      <c r="O13891" s="130" t="s">
        <v>46</v>
      </c>
      <c r="P13891" s="130" t="s">
        <v>47</v>
      </c>
      <c r="Q13891" s="130" t="s">
        <v>48</v>
      </c>
      <c r="R13891" s="130" t="s">
        <v>49</v>
      </c>
      <c r="S13891" s="130" t="s">
        <v>50</v>
      </c>
    </row>
    <row r="13892" spans="1:19" ht="11.25" thickBot="1" x14ac:dyDescent="0.2">
      <c r="A13892" s="107">
        <v>1</v>
      </c>
      <c r="B13892" s="132">
        <v>0.86591435185185184</v>
      </c>
      <c r="C13892" s="145">
        <v>362472.07</v>
      </c>
      <c r="D13892" s="134" t="s">
        <v>11224</v>
      </c>
      <c r="E13892" s="108">
        <v>2935.2069999999999</v>
      </c>
      <c r="F13892" s="108">
        <v>2746.181</v>
      </c>
      <c r="G13892" s="108">
        <v>183.001</v>
      </c>
      <c r="H13892" s="108">
        <v>61624.006000000001</v>
      </c>
      <c r="I13892" s="108">
        <v>84119.483999999997</v>
      </c>
      <c r="J13892" s="108">
        <v>543902.43000000005</v>
      </c>
      <c r="K13892" s="108">
        <v>20473.055</v>
      </c>
      <c r="L13892" s="108">
        <v>20366.951000000001</v>
      </c>
      <c r="M13892" s="108">
        <v>25347.41</v>
      </c>
      <c r="N13892" s="108">
        <v>4610.51</v>
      </c>
      <c r="O13892" s="108">
        <v>3915.3679999999999</v>
      </c>
      <c r="P13892" s="108">
        <v>15319.630999999999</v>
      </c>
      <c r="Q13892" s="108">
        <v>4776.5469999999996</v>
      </c>
      <c r="R13892" s="108">
        <v>29499.870999999999</v>
      </c>
      <c r="S13892" s="108">
        <v>7382.308</v>
      </c>
    </row>
    <row r="13893" spans="1:19" ht="11.25" thickBot="1" x14ac:dyDescent="0.2">
      <c r="A13893" s="112"/>
    </row>
    <row r="13894" spans="1:19" ht="11.25" thickBot="1" x14ac:dyDescent="0.2">
      <c r="A13894" s="107">
        <v>2</v>
      </c>
      <c r="B13894" s="132">
        <v>0.86608796296296298</v>
      </c>
      <c r="C13894" s="145">
        <v>367690.33</v>
      </c>
      <c r="D13894" s="134" t="s">
        <v>11225</v>
      </c>
      <c r="E13894" s="108">
        <v>2850.1950000000002</v>
      </c>
      <c r="F13894" s="108">
        <v>2798.1880000000001</v>
      </c>
      <c r="G13894" s="108">
        <v>172.001</v>
      </c>
      <c r="H13894" s="108">
        <v>61729.317000000003</v>
      </c>
      <c r="I13894" s="108">
        <v>84365.475999999995</v>
      </c>
      <c r="J13894" s="108">
        <v>546373.85</v>
      </c>
      <c r="K13894" s="108">
        <v>20641.22</v>
      </c>
      <c r="L13894" s="108">
        <v>20388.972000000002</v>
      </c>
      <c r="M13894" s="108">
        <v>24996.987000000001</v>
      </c>
      <c r="N13894" s="108">
        <v>4609.51</v>
      </c>
      <c r="O13894" s="108">
        <v>3926.37</v>
      </c>
      <c r="P13894" s="108">
        <v>15012.406999999999</v>
      </c>
      <c r="Q13894" s="108">
        <v>4865.5680000000002</v>
      </c>
      <c r="R13894" s="108">
        <v>29957.523000000001</v>
      </c>
      <c r="S13894" s="108">
        <v>7475.3410000000003</v>
      </c>
    </row>
    <row r="13895" spans="1:19" ht="11.25" thickBot="1" x14ac:dyDescent="0.2">
      <c r="A13895" s="112"/>
    </row>
    <row r="13896" spans="1:19" ht="11.25" thickBot="1" x14ac:dyDescent="0.2">
      <c r="A13896" s="107">
        <v>3</v>
      </c>
      <c r="B13896" s="132">
        <v>0.86627314814814815</v>
      </c>
      <c r="C13896" s="145">
        <v>369484.65</v>
      </c>
      <c r="D13896" s="134" t="s">
        <v>11226</v>
      </c>
      <c r="E13896" s="108">
        <v>2799.1880000000001</v>
      </c>
      <c r="F13896" s="108">
        <v>2684.1729999999998</v>
      </c>
      <c r="G13896" s="108">
        <v>190.001</v>
      </c>
      <c r="H13896" s="108">
        <v>62486.569000000003</v>
      </c>
      <c r="I13896" s="108">
        <v>84202.82</v>
      </c>
      <c r="J13896" s="108">
        <v>545077.55000000005</v>
      </c>
      <c r="K13896" s="108">
        <v>20686.264999999999</v>
      </c>
      <c r="L13896" s="108">
        <v>20301.886999999999</v>
      </c>
      <c r="M13896" s="108">
        <v>24800.753000000001</v>
      </c>
      <c r="N13896" s="108">
        <v>4464.4780000000001</v>
      </c>
      <c r="O13896" s="108">
        <v>3870.36</v>
      </c>
      <c r="P13896" s="108">
        <v>15323.633</v>
      </c>
      <c r="Q13896" s="108">
        <v>4880.5720000000001</v>
      </c>
      <c r="R13896" s="108">
        <v>29841.357</v>
      </c>
      <c r="S13896" s="108">
        <v>7276.27</v>
      </c>
    </row>
    <row r="13897" spans="1:19" ht="11.25" thickBot="1" x14ac:dyDescent="0.2">
      <c r="A13897" s="112"/>
    </row>
    <row r="13898" spans="1:19" ht="11.25" thickBot="1" x14ac:dyDescent="0.2">
      <c r="A13898" s="135" t="s">
        <v>362</v>
      </c>
      <c r="B13898" s="112"/>
      <c r="C13898" s="140">
        <v>366549.02</v>
      </c>
      <c r="D13898" s="134" t="s">
        <v>11227</v>
      </c>
      <c r="E13898" s="136">
        <v>2861.53</v>
      </c>
      <c r="F13898" s="136">
        <v>2742.8470000000002</v>
      </c>
      <c r="G13898" s="136">
        <v>181.667</v>
      </c>
      <c r="H13898" s="136">
        <v>61946.631000000001</v>
      </c>
      <c r="I13898" s="136">
        <v>84229.26</v>
      </c>
      <c r="J13898" s="136">
        <v>545117.93999999994</v>
      </c>
      <c r="K13898" s="136">
        <v>20600.18</v>
      </c>
      <c r="L13898" s="136">
        <v>20352.602999999999</v>
      </c>
      <c r="M13898" s="136">
        <v>25048.383999999998</v>
      </c>
      <c r="N13898" s="136">
        <v>4561.4989999999998</v>
      </c>
      <c r="O13898" s="136">
        <v>3904.0320000000002</v>
      </c>
      <c r="P13898" s="136">
        <v>15218.557000000001</v>
      </c>
      <c r="Q13898" s="136">
        <v>4840.8959999999997</v>
      </c>
      <c r="R13898" s="136">
        <v>29766.25</v>
      </c>
      <c r="S13898" s="136">
        <v>7377.973</v>
      </c>
    </row>
    <row r="13899" spans="1:19" ht="11.25" thickBot="1" x14ac:dyDescent="0.2">
      <c r="A13899" s="112"/>
    </row>
    <row r="13900" spans="1:19" ht="11.25" thickBot="1" x14ac:dyDescent="0.2">
      <c r="A13900" s="138" t="s">
        <v>364</v>
      </c>
      <c r="B13900" s="112"/>
      <c r="C13900" s="140">
        <v>3642.942</v>
      </c>
      <c r="D13900" s="134" t="s">
        <v>11228</v>
      </c>
      <c r="E13900" s="136">
        <v>68.713999999999999</v>
      </c>
      <c r="F13900" s="136">
        <v>57.081000000000003</v>
      </c>
      <c r="G13900" s="136">
        <v>9.0739999999999998</v>
      </c>
      <c r="H13900" s="136">
        <v>470.55599999999998</v>
      </c>
      <c r="I13900" s="136">
        <v>125.10899999999999</v>
      </c>
      <c r="J13900" s="136">
        <v>1236.2059999999999</v>
      </c>
      <c r="K13900" s="136">
        <v>112.374</v>
      </c>
      <c r="L13900" s="136">
        <v>45.280999999999999</v>
      </c>
      <c r="M13900" s="136">
        <v>276.92899999999997</v>
      </c>
      <c r="N13900" s="136">
        <v>84.024000000000001</v>
      </c>
      <c r="O13900" s="136">
        <v>29.675999999999998</v>
      </c>
      <c r="P13900" s="136">
        <v>178.542</v>
      </c>
      <c r="Q13900" s="136">
        <v>56.23</v>
      </c>
      <c r="R13900" s="136">
        <v>237.89099999999999</v>
      </c>
      <c r="S13900" s="136">
        <v>99.605999999999995</v>
      </c>
    </row>
    <row r="13901" spans="1:19" ht="11.25" thickBot="1" x14ac:dyDescent="0.2">
      <c r="A13901" s="112"/>
    </row>
    <row r="13902" spans="1:19" ht="11.25" thickBot="1" x14ac:dyDescent="0.2">
      <c r="A13902" s="139" t="s">
        <v>366</v>
      </c>
      <c r="B13902" s="112"/>
      <c r="C13902" s="140">
        <v>0.99399999999999999</v>
      </c>
      <c r="D13902" s="134" t="s">
        <v>4480</v>
      </c>
      <c r="E13902" s="136">
        <v>2.4009999999999998</v>
      </c>
      <c r="F13902" s="136">
        <v>2.081</v>
      </c>
      <c r="G13902" s="136">
        <v>4.9950000000000001</v>
      </c>
      <c r="H13902" s="136">
        <v>0.76</v>
      </c>
      <c r="I13902" s="136">
        <v>0.14899999999999999</v>
      </c>
      <c r="J13902" s="136">
        <v>0.22700000000000001</v>
      </c>
      <c r="K13902" s="136">
        <v>0.54500000000000004</v>
      </c>
      <c r="L13902" s="136">
        <v>0.222</v>
      </c>
      <c r="M13902" s="136">
        <v>1.1060000000000001</v>
      </c>
      <c r="N13902" s="136">
        <v>1.8420000000000001</v>
      </c>
      <c r="O13902" s="136">
        <v>0.76</v>
      </c>
      <c r="P13902" s="136">
        <v>1.173</v>
      </c>
      <c r="Q13902" s="136">
        <v>1.1619999999999999</v>
      </c>
      <c r="R13902" s="136">
        <v>0.79900000000000004</v>
      </c>
      <c r="S13902" s="136">
        <v>1.35</v>
      </c>
    </row>
    <row r="13903" spans="1:19" ht="11.25" thickBot="1" x14ac:dyDescent="0.2">
      <c r="A13903" s="112"/>
    </row>
    <row r="13904" spans="1:19" ht="11.25" thickBot="1" x14ac:dyDescent="0.2">
      <c r="A13904" s="106" t="s">
        <v>357</v>
      </c>
      <c r="B13904" s="106" t="s">
        <v>358</v>
      </c>
      <c r="C13904" s="130" t="s">
        <v>51</v>
      </c>
      <c r="D13904" s="130" t="s">
        <v>52</v>
      </c>
      <c r="E13904" s="130" t="s">
        <v>53</v>
      </c>
      <c r="F13904" s="130" t="s">
        <v>54</v>
      </c>
      <c r="G13904" s="130" t="s">
        <v>55</v>
      </c>
      <c r="H13904" s="130" t="s">
        <v>56</v>
      </c>
      <c r="I13904" s="130" t="s">
        <v>57</v>
      </c>
      <c r="J13904" s="130" t="s">
        <v>58</v>
      </c>
      <c r="K13904" s="130" t="s">
        <v>59</v>
      </c>
      <c r="L13904" s="130" t="s">
        <v>60</v>
      </c>
      <c r="M13904" s="130" t="s">
        <v>61</v>
      </c>
      <c r="N13904" s="130" t="s">
        <v>62</v>
      </c>
      <c r="O13904" s="130" t="s">
        <v>63</v>
      </c>
      <c r="P13904" s="130" t="s">
        <v>64</v>
      </c>
      <c r="Q13904" s="131" t="s">
        <v>65</v>
      </c>
      <c r="R13904" s="131" t="s">
        <v>66</v>
      </c>
      <c r="S13904" s="130" t="s">
        <v>67</v>
      </c>
    </row>
    <row r="13905" spans="1:19" ht="11.25" thickBot="1" x14ac:dyDescent="0.2">
      <c r="A13905" s="107">
        <v>1</v>
      </c>
      <c r="B13905" s="132">
        <v>0.86591435185185184</v>
      </c>
      <c r="C13905" s="108">
        <v>29800.297999999999</v>
      </c>
      <c r="D13905" s="108">
        <v>10174.484</v>
      </c>
      <c r="E13905" s="108">
        <v>31688.080999999998</v>
      </c>
      <c r="F13905" s="108">
        <v>7045.1909999999998</v>
      </c>
      <c r="G13905" s="108">
        <v>31470.752</v>
      </c>
      <c r="H13905" s="108">
        <v>70579.353000000003</v>
      </c>
      <c r="I13905" s="108">
        <v>26716.118999999999</v>
      </c>
      <c r="J13905" s="108">
        <v>37688.059000000001</v>
      </c>
      <c r="K13905" s="108">
        <v>55524.894</v>
      </c>
      <c r="L13905" s="108">
        <v>6535.0249999999996</v>
      </c>
      <c r="M13905" s="108">
        <v>2994.2150000000001</v>
      </c>
      <c r="N13905" s="108">
        <v>1531.056</v>
      </c>
      <c r="O13905" s="108">
        <v>376222.64</v>
      </c>
      <c r="P13905" s="108">
        <v>49897.682999999997</v>
      </c>
      <c r="Q13905" s="145">
        <v>1740873.3</v>
      </c>
      <c r="R13905" s="134" t="s">
        <v>11229</v>
      </c>
      <c r="S13905" s="108">
        <v>22159.778999999999</v>
      </c>
    </row>
    <row r="13906" spans="1:19" ht="11.25" thickBot="1" x14ac:dyDescent="0.2">
      <c r="A13906" s="112"/>
    </row>
    <row r="13907" spans="1:19" ht="11.25" thickBot="1" x14ac:dyDescent="0.2">
      <c r="A13907" s="107">
        <v>2</v>
      </c>
      <c r="B13907" s="132">
        <v>0.86608796296296298</v>
      </c>
      <c r="C13907" s="108">
        <v>30122.760999999999</v>
      </c>
      <c r="D13907" s="108">
        <v>10086.441000000001</v>
      </c>
      <c r="E13907" s="108">
        <v>30890.884999999998</v>
      </c>
      <c r="F13907" s="108">
        <v>6847.125</v>
      </c>
      <c r="G13907" s="108">
        <v>31741.162</v>
      </c>
      <c r="H13907" s="108">
        <v>71098.111999999994</v>
      </c>
      <c r="I13907" s="108">
        <v>26951.421999999999</v>
      </c>
      <c r="J13907" s="108">
        <v>37154.101000000002</v>
      </c>
      <c r="K13907" s="108">
        <v>55114.807000000001</v>
      </c>
      <c r="L13907" s="108">
        <v>6729.0870000000004</v>
      </c>
      <c r="M13907" s="108">
        <v>2846.194</v>
      </c>
      <c r="N13907" s="108">
        <v>1500.0540000000001</v>
      </c>
      <c r="O13907" s="108">
        <v>375397.97</v>
      </c>
      <c r="P13907" s="108">
        <v>50032.004999999997</v>
      </c>
      <c r="Q13907" s="145">
        <v>1768433.7</v>
      </c>
      <c r="R13907" s="134" t="s">
        <v>11230</v>
      </c>
      <c r="S13907" s="108">
        <v>22432.07</v>
      </c>
    </row>
    <row r="13908" spans="1:19" ht="11.25" thickBot="1" x14ac:dyDescent="0.2">
      <c r="A13908" s="112"/>
    </row>
    <row r="13909" spans="1:19" ht="11.25" thickBot="1" x14ac:dyDescent="0.2">
      <c r="A13909" s="107">
        <v>3</v>
      </c>
      <c r="B13909" s="132">
        <v>0.86627314814814815</v>
      </c>
      <c r="C13909" s="108">
        <v>29763.244999999999</v>
      </c>
      <c r="D13909" s="108">
        <v>10019.409</v>
      </c>
      <c r="E13909" s="108">
        <v>31426.685000000001</v>
      </c>
      <c r="F13909" s="108">
        <v>6953.16</v>
      </c>
      <c r="G13909" s="108">
        <v>31250.420999999998</v>
      </c>
      <c r="H13909" s="108">
        <v>71270.7</v>
      </c>
      <c r="I13909" s="108">
        <v>26860.304</v>
      </c>
      <c r="J13909" s="108">
        <v>37754.178</v>
      </c>
      <c r="K13909" s="108">
        <v>55652.233</v>
      </c>
      <c r="L13909" s="108">
        <v>6583.04</v>
      </c>
      <c r="M13909" s="108">
        <v>2833.1930000000002</v>
      </c>
      <c r="N13909" s="108">
        <v>1555.058</v>
      </c>
      <c r="O13909" s="108">
        <v>374336.12</v>
      </c>
      <c r="P13909" s="108">
        <v>49395.489000000001</v>
      </c>
      <c r="Q13909" s="145">
        <v>1778460.7</v>
      </c>
      <c r="R13909" s="134" t="s">
        <v>11231</v>
      </c>
      <c r="S13909" s="108">
        <v>22384.019</v>
      </c>
    </row>
    <row r="13910" spans="1:19" ht="11.25" thickBot="1" x14ac:dyDescent="0.2">
      <c r="A13910" s="112"/>
    </row>
    <row r="13911" spans="1:19" ht="11.25" thickBot="1" x14ac:dyDescent="0.2">
      <c r="A13911" s="135" t="s">
        <v>362</v>
      </c>
      <c r="B13911" s="112"/>
      <c r="C13911" s="136">
        <v>29895.435000000001</v>
      </c>
      <c r="D13911" s="136">
        <v>10093.445</v>
      </c>
      <c r="E13911" s="136">
        <v>31335.217000000001</v>
      </c>
      <c r="F13911" s="136">
        <v>6948.4920000000002</v>
      </c>
      <c r="G13911" s="136">
        <v>31487.445</v>
      </c>
      <c r="H13911" s="136">
        <v>70982.721999999994</v>
      </c>
      <c r="I13911" s="136">
        <v>26842.615000000002</v>
      </c>
      <c r="J13911" s="136">
        <v>37532.112000000001</v>
      </c>
      <c r="K13911" s="136">
        <v>55430.644999999997</v>
      </c>
      <c r="L13911" s="136">
        <v>6615.7169999999996</v>
      </c>
      <c r="M13911" s="136">
        <v>2891.201</v>
      </c>
      <c r="N13911" s="136">
        <v>1528.723</v>
      </c>
      <c r="O13911" s="136">
        <v>375318.91</v>
      </c>
      <c r="P13911" s="136">
        <v>49775.059000000001</v>
      </c>
      <c r="Q13911" s="140">
        <v>1762589.2</v>
      </c>
      <c r="R13911" s="134" t="s">
        <v>11232</v>
      </c>
      <c r="S13911" s="136">
        <v>22325.289000000001</v>
      </c>
    </row>
    <row r="13912" spans="1:19" ht="11.25" thickBot="1" x14ac:dyDescent="0.2">
      <c r="A13912" s="112"/>
    </row>
    <row r="13913" spans="1:19" ht="11.25" thickBot="1" x14ac:dyDescent="0.2">
      <c r="A13913" s="138" t="s">
        <v>364</v>
      </c>
      <c r="B13913" s="112"/>
      <c r="C13913" s="136">
        <v>197.74</v>
      </c>
      <c r="D13913" s="136">
        <v>77.774000000000001</v>
      </c>
      <c r="E13913" s="136">
        <v>406.39299999999997</v>
      </c>
      <c r="F13913" s="136">
        <v>99.114999999999995</v>
      </c>
      <c r="G13913" s="136">
        <v>245.79599999999999</v>
      </c>
      <c r="H13913" s="136">
        <v>359.82900000000001</v>
      </c>
      <c r="I13913" s="136">
        <v>118.645</v>
      </c>
      <c r="J13913" s="136">
        <v>329.03300000000002</v>
      </c>
      <c r="K13913" s="136">
        <v>280.83600000000001</v>
      </c>
      <c r="L13913" s="136">
        <v>101.07299999999999</v>
      </c>
      <c r="M13913" s="136">
        <v>89.45</v>
      </c>
      <c r="N13913" s="136">
        <v>27.576000000000001</v>
      </c>
      <c r="O13913" s="136">
        <v>945.74599999999998</v>
      </c>
      <c r="P13913" s="136">
        <v>335.50799999999998</v>
      </c>
      <c r="Q13913" s="140">
        <v>19463.348000000002</v>
      </c>
      <c r="R13913" s="134" t="s">
        <v>11233</v>
      </c>
      <c r="S13913" s="136">
        <v>145.33600000000001</v>
      </c>
    </row>
    <row r="13914" spans="1:19" ht="11.25" thickBot="1" x14ac:dyDescent="0.2">
      <c r="A13914" s="112"/>
    </row>
    <row r="13915" spans="1:19" ht="11.25" thickBot="1" x14ac:dyDescent="0.2">
      <c r="A13915" s="139" t="s">
        <v>366</v>
      </c>
      <c r="B13915" s="112"/>
      <c r="C13915" s="136">
        <v>0.66100000000000003</v>
      </c>
      <c r="D13915" s="136">
        <v>0.77100000000000002</v>
      </c>
      <c r="E13915" s="136">
        <v>1.2969999999999999</v>
      </c>
      <c r="F13915" s="136">
        <v>1.4259999999999999</v>
      </c>
      <c r="G13915" s="136">
        <v>0.78100000000000003</v>
      </c>
      <c r="H13915" s="136">
        <v>0.50700000000000001</v>
      </c>
      <c r="I13915" s="136">
        <v>0.442</v>
      </c>
      <c r="J13915" s="136">
        <v>0.877</v>
      </c>
      <c r="K13915" s="136">
        <v>0.50700000000000001</v>
      </c>
      <c r="L13915" s="136">
        <v>1.528</v>
      </c>
      <c r="M13915" s="136">
        <v>3.0939999999999999</v>
      </c>
      <c r="N13915" s="136">
        <v>1.804</v>
      </c>
      <c r="O13915" s="136">
        <v>0.252</v>
      </c>
      <c r="P13915" s="136">
        <v>0.67400000000000004</v>
      </c>
      <c r="Q13915" s="140">
        <v>1.1040000000000001</v>
      </c>
      <c r="R13915" s="134" t="s">
        <v>955</v>
      </c>
      <c r="S13915" s="136">
        <v>0.65100000000000002</v>
      </c>
    </row>
    <row r="13916" spans="1:19" ht="11.25" thickBot="1" x14ac:dyDescent="0.2">
      <c r="A13916" s="112"/>
    </row>
    <row r="13917" spans="1:19" ht="11.25" thickBot="1" x14ac:dyDescent="0.2">
      <c r="A13917" s="106" t="s">
        <v>357</v>
      </c>
      <c r="B13917" s="106" t="s">
        <v>358</v>
      </c>
      <c r="C13917" s="130" t="s">
        <v>68</v>
      </c>
    </row>
    <row r="13918" spans="1:19" ht="11.25" thickBot="1" x14ac:dyDescent="0.2">
      <c r="A13918" s="107">
        <v>1</v>
      </c>
      <c r="B13918" s="132">
        <v>0.86591435185185184</v>
      </c>
      <c r="C13918" s="108">
        <v>118346.19</v>
      </c>
    </row>
    <row r="13919" spans="1:19" ht="11.25" thickBot="1" x14ac:dyDescent="0.2">
      <c r="A13919" s="112"/>
    </row>
    <row r="13920" spans="1:19" ht="11.25" thickBot="1" x14ac:dyDescent="0.2">
      <c r="A13920" s="107">
        <v>2</v>
      </c>
      <c r="B13920" s="132">
        <v>0.86608796296296298</v>
      </c>
      <c r="C13920" s="108">
        <v>118942.57</v>
      </c>
    </row>
    <row r="13921" spans="1:19" ht="11.25" thickBot="1" x14ac:dyDescent="0.2">
      <c r="A13921" s="112"/>
    </row>
    <row r="13922" spans="1:19" ht="11.25" thickBot="1" x14ac:dyDescent="0.2">
      <c r="A13922" s="107">
        <v>3</v>
      </c>
      <c r="B13922" s="132">
        <v>0.86627314814814815</v>
      </c>
      <c r="C13922" s="108">
        <v>117866.48</v>
      </c>
    </row>
    <row r="13923" spans="1:19" ht="11.25" thickBot="1" x14ac:dyDescent="0.2">
      <c r="A13923" s="112"/>
    </row>
    <row r="13924" spans="1:19" ht="11.25" thickBot="1" x14ac:dyDescent="0.2">
      <c r="A13924" s="135" t="s">
        <v>362</v>
      </c>
      <c r="B13924" s="112"/>
      <c r="C13924" s="136">
        <v>118385.08</v>
      </c>
    </row>
    <row r="13925" spans="1:19" ht="11.25" thickBot="1" x14ac:dyDescent="0.2">
      <c r="A13925" s="112"/>
    </row>
    <row r="13926" spans="1:19" ht="11.25" thickBot="1" x14ac:dyDescent="0.2">
      <c r="A13926" s="138" t="s">
        <v>364</v>
      </c>
      <c r="B13926" s="112"/>
      <c r="C13926" s="136">
        <v>539.09799999999996</v>
      </c>
    </row>
    <row r="13927" spans="1:19" ht="11.25" thickBot="1" x14ac:dyDescent="0.2">
      <c r="A13927" s="112"/>
    </row>
    <row r="13928" spans="1:19" ht="11.25" thickBot="1" x14ac:dyDescent="0.2">
      <c r="A13928" s="139" t="s">
        <v>366</v>
      </c>
      <c r="B13928" s="112"/>
      <c r="C13928" s="136">
        <v>0.45500000000000002</v>
      </c>
    </row>
    <row r="13929" spans="1:19" ht="10.5" x14ac:dyDescent="0.15">
      <c r="A13929" s="112"/>
    </row>
    <row r="13930" spans="1:19" x14ac:dyDescent="0.15">
      <c r="A13930" s="129"/>
      <c r="B13930" s="86" t="s">
        <v>5851</v>
      </c>
    </row>
    <row r="13931" spans="1:19" ht="9.75" thickBot="1" x14ac:dyDescent="0.2">
      <c r="A13931" s="81" t="s">
        <v>5871</v>
      </c>
    </row>
    <row r="13932" spans="1:19" ht="11.25" thickBot="1" x14ac:dyDescent="0.2">
      <c r="A13932" s="106" t="s">
        <v>357</v>
      </c>
      <c r="B13932" s="106" t="s">
        <v>358</v>
      </c>
      <c r="C13932" s="130" t="s">
        <v>0</v>
      </c>
      <c r="D13932" s="130" t="s">
        <v>1</v>
      </c>
      <c r="E13932" s="130" t="s">
        <v>2</v>
      </c>
      <c r="F13932" s="130" t="s">
        <v>3</v>
      </c>
      <c r="G13932" s="130" t="s">
        <v>4</v>
      </c>
      <c r="H13932" s="130" t="s">
        <v>5</v>
      </c>
      <c r="I13932" s="131" t="s">
        <v>6</v>
      </c>
      <c r="J13932" s="131" t="s">
        <v>7</v>
      </c>
      <c r="K13932" s="130" t="s">
        <v>8</v>
      </c>
      <c r="L13932" s="130" t="s">
        <v>9</v>
      </c>
      <c r="M13932" s="130" t="s">
        <v>10</v>
      </c>
      <c r="N13932" s="130" t="s">
        <v>11</v>
      </c>
      <c r="O13932" s="130" t="s">
        <v>12</v>
      </c>
      <c r="P13932" s="130" t="s">
        <v>13</v>
      </c>
      <c r="Q13932" s="130" t="s">
        <v>14</v>
      </c>
      <c r="R13932" s="130" t="s">
        <v>15</v>
      </c>
      <c r="S13932" s="130" t="s">
        <v>16</v>
      </c>
    </row>
    <row r="13933" spans="1:19" ht="11.25" thickBot="1" x14ac:dyDescent="0.2">
      <c r="A13933" s="107">
        <v>1</v>
      </c>
      <c r="B13933" s="132">
        <v>0.87104166666666671</v>
      </c>
      <c r="C13933" s="108">
        <v>258953.42</v>
      </c>
      <c r="D13933" s="108">
        <v>4404.4660000000003</v>
      </c>
      <c r="E13933" s="108">
        <v>41063.428999999996</v>
      </c>
      <c r="F13933" s="108">
        <v>13644.467000000001</v>
      </c>
      <c r="G13933" s="108">
        <v>1038671.4</v>
      </c>
      <c r="H13933" s="108">
        <v>8</v>
      </c>
      <c r="I13933" s="145">
        <v>16672.669000000002</v>
      </c>
      <c r="J13933" s="134" t="s">
        <v>11234</v>
      </c>
      <c r="K13933" s="108">
        <v>2335.1309999999999</v>
      </c>
      <c r="L13933" s="108">
        <v>2</v>
      </c>
      <c r="M13933" s="108">
        <v>1454.0509999999999</v>
      </c>
      <c r="N13933" s="108">
        <v>5982.8590000000004</v>
      </c>
      <c r="O13933" s="108">
        <v>1495.0540000000001</v>
      </c>
      <c r="P13933" s="108">
        <v>648.01</v>
      </c>
      <c r="Q13933" s="108">
        <v>566.00800000000004</v>
      </c>
      <c r="R13933" s="108">
        <v>144</v>
      </c>
      <c r="S13933" s="108">
        <v>1080.028</v>
      </c>
    </row>
    <row r="13934" spans="1:19" ht="11.25" thickBot="1" x14ac:dyDescent="0.2">
      <c r="A13934" s="112"/>
    </row>
    <row r="13935" spans="1:19" ht="11.25" thickBot="1" x14ac:dyDescent="0.2">
      <c r="A13935" s="107">
        <v>2</v>
      </c>
      <c r="B13935" s="132">
        <v>0.87121527777777785</v>
      </c>
      <c r="C13935" s="108">
        <v>259970.98</v>
      </c>
      <c r="D13935" s="108">
        <v>4430.4709999999995</v>
      </c>
      <c r="E13935" s="108">
        <v>41272.841999999997</v>
      </c>
      <c r="F13935" s="108">
        <v>13892.630999999999</v>
      </c>
      <c r="G13935" s="108">
        <v>1037321.6</v>
      </c>
      <c r="H13935" s="108">
        <v>17</v>
      </c>
      <c r="I13935" s="145">
        <v>16903.855</v>
      </c>
      <c r="J13935" s="134" t="s">
        <v>11235</v>
      </c>
      <c r="K13935" s="108">
        <v>2296.1260000000002</v>
      </c>
      <c r="L13935" s="108">
        <v>0</v>
      </c>
      <c r="M13935" s="108">
        <v>1435.049</v>
      </c>
      <c r="N13935" s="108">
        <v>6038.875</v>
      </c>
      <c r="O13935" s="108">
        <v>1391.046</v>
      </c>
      <c r="P13935" s="108">
        <v>660.01</v>
      </c>
      <c r="Q13935" s="108">
        <v>572.00800000000004</v>
      </c>
      <c r="R13935" s="108">
        <v>180.001</v>
      </c>
      <c r="S13935" s="108">
        <v>1039.0260000000001</v>
      </c>
    </row>
    <row r="13936" spans="1:19" ht="11.25" thickBot="1" x14ac:dyDescent="0.2">
      <c r="A13936" s="112"/>
    </row>
    <row r="13937" spans="1:19" ht="11.25" thickBot="1" x14ac:dyDescent="0.2">
      <c r="A13937" s="107">
        <v>3</v>
      </c>
      <c r="B13937" s="132">
        <v>0.87140046296296303</v>
      </c>
      <c r="C13937" s="108">
        <v>259755.32</v>
      </c>
      <c r="D13937" s="108">
        <v>4350.4539999999997</v>
      </c>
      <c r="E13937" s="108">
        <v>41097.495999999999</v>
      </c>
      <c r="F13937" s="108">
        <v>13841.597</v>
      </c>
      <c r="G13937" s="108">
        <v>1037656.6</v>
      </c>
      <c r="H13937" s="108">
        <v>22</v>
      </c>
      <c r="I13937" s="145">
        <v>17166.069</v>
      </c>
      <c r="J13937" s="134" t="s">
        <v>11236</v>
      </c>
      <c r="K13937" s="108">
        <v>2261.123</v>
      </c>
      <c r="L13937" s="108">
        <v>0</v>
      </c>
      <c r="M13937" s="108">
        <v>1388.046</v>
      </c>
      <c r="N13937" s="108">
        <v>5863.8249999999998</v>
      </c>
      <c r="O13937" s="108">
        <v>1408.048</v>
      </c>
      <c r="P13937" s="108">
        <v>643.01</v>
      </c>
      <c r="Q13937" s="108">
        <v>565.00800000000004</v>
      </c>
      <c r="R13937" s="108">
        <v>183.001</v>
      </c>
      <c r="S13937" s="108">
        <v>1054.027</v>
      </c>
    </row>
    <row r="13938" spans="1:19" ht="11.25" thickBot="1" x14ac:dyDescent="0.2">
      <c r="A13938" s="112"/>
    </row>
    <row r="13939" spans="1:19" ht="11.25" thickBot="1" x14ac:dyDescent="0.2">
      <c r="A13939" s="135" t="s">
        <v>362</v>
      </c>
      <c r="B13939" s="112"/>
      <c r="C13939" s="136">
        <v>259559.91</v>
      </c>
      <c r="D13939" s="136">
        <v>4395.13</v>
      </c>
      <c r="E13939" s="136">
        <v>41144.589</v>
      </c>
      <c r="F13939" s="136">
        <v>13792.897999999999</v>
      </c>
      <c r="G13939" s="136">
        <v>1037883.2</v>
      </c>
      <c r="H13939" s="136">
        <v>15.667</v>
      </c>
      <c r="I13939" s="140">
        <v>16914.198</v>
      </c>
      <c r="J13939" s="134" t="s">
        <v>11237</v>
      </c>
      <c r="K13939" s="136">
        <v>2297.46</v>
      </c>
      <c r="L13939" s="136">
        <v>0.66700000000000004</v>
      </c>
      <c r="M13939" s="136">
        <v>1425.7159999999999</v>
      </c>
      <c r="N13939" s="136">
        <v>5961.8530000000001</v>
      </c>
      <c r="O13939" s="136">
        <v>1431.383</v>
      </c>
      <c r="P13939" s="136">
        <v>650.34299999999996</v>
      </c>
      <c r="Q13939" s="136">
        <v>567.67399999999998</v>
      </c>
      <c r="R13939" s="136">
        <v>169.001</v>
      </c>
      <c r="S13939" s="136">
        <v>1057.694</v>
      </c>
    </row>
    <row r="13940" spans="1:19" ht="11.25" thickBot="1" x14ac:dyDescent="0.2">
      <c r="A13940" s="112"/>
    </row>
    <row r="13941" spans="1:19" ht="11.25" thickBot="1" x14ac:dyDescent="0.2">
      <c r="A13941" s="138" t="s">
        <v>364</v>
      </c>
      <c r="B13941" s="112"/>
      <c r="C13941" s="136">
        <v>536.18399999999997</v>
      </c>
      <c r="D13941" s="136">
        <v>40.817</v>
      </c>
      <c r="E13941" s="136">
        <v>112.369</v>
      </c>
      <c r="F13941" s="136">
        <v>131.053</v>
      </c>
      <c r="G13941" s="136">
        <v>702.85</v>
      </c>
      <c r="H13941" s="136">
        <v>7.0949999999999998</v>
      </c>
      <c r="I13941" s="140">
        <v>246.863</v>
      </c>
      <c r="J13941" s="134" t="s">
        <v>11238</v>
      </c>
      <c r="K13941" s="136">
        <v>37.021999999999998</v>
      </c>
      <c r="L13941" s="136">
        <v>1.155</v>
      </c>
      <c r="M13941" s="136">
        <v>33.978000000000002</v>
      </c>
      <c r="N13941" s="136">
        <v>89.396000000000001</v>
      </c>
      <c r="O13941" s="136">
        <v>55.792000000000002</v>
      </c>
      <c r="P13941" s="136">
        <v>8.7370000000000001</v>
      </c>
      <c r="Q13941" s="136">
        <v>3.786</v>
      </c>
      <c r="R13941" s="136">
        <v>21.702999999999999</v>
      </c>
      <c r="S13941" s="136">
        <v>20.745999999999999</v>
      </c>
    </row>
    <row r="13942" spans="1:19" ht="11.25" thickBot="1" x14ac:dyDescent="0.2">
      <c r="A13942" s="112"/>
    </row>
    <row r="13943" spans="1:19" ht="11.25" thickBot="1" x14ac:dyDescent="0.2">
      <c r="A13943" s="139" t="s">
        <v>366</v>
      </c>
      <c r="B13943" s="112"/>
      <c r="C13943" s="136">
        <v>0.20699999999999999</v>
      </c>
      <c r="D13943" s="136">
        <v>0.92900000000000005</v>
      </c>
      <c r="E13943" s="136">
        <v>0.27300000000000002</v>
      </c>
      <c r="F13943" s="136">
        <v>0.95</v>
      </c>
      <c r="G13943" s="136">
        <v>6.8000000000000005E-2</v>
      </c>
      <c r="H13943" s="136">
        <v>45.284999999999997</v>
      </c>
      <c r="I13943" s="140">
        <v>1.46</v>
      </c>
      <c r="J13943" s="134" t="s">
        <v>5857</v>
      </c>
      <c r="K13943" s="136">
        <v>1.611</v>
      </c>
      <c r="L13943" s="136">
        <v>173.20500000000001</v>
      </c>
      <c r="M13943" s="136">
        <v>2.383</v>
      </c>
      <c r="N13943" s="136">
        <v>1.4990000000000001</v>
      </c>
      <c r="O13943" s="136">
        <v>3.8980000000000001</v>
      </c>
      <c r="P13943" s="136">
        <v>1.343</v>
      </c>
      <c r="Q13943" s="136">
        <v>0.66700000000000004</v>
      </c>
      <c r="R13943" s="136">
        <v>12.842000000000001</v>
      </c>
      <c r="S13943" s="136">
        <v>1.9610000000000001</v>
      </c>
    </row>
    <row r="13944" spans="1:19" ht="11.25" thickBot="1" x14ac:dyDescent="0.2">
      <c r="A13944" s="112"/>
    </row>
    <row r="13945" spans="1:19" ht="11.25" thickBot="1" x14ac:dyDescent="0.2">
      <c r="A13945" s="106" t="s">
        <v>357</v>
      </c>
      <c r="B13945" s="106" t="s">
        <v>358</v>
      </c>
      <c r="C13945" s="130" t="s">
        <v>17</v>
      </c>
      <c r="D13945" s="130" t="s">
        <v>18</v>
      </c>
      <c r="E13945" s="131" t="s">
        <v>19</v>
      </c>
      <c r="F13945" s="131" t="s">
        <v>20</v>
      </c>
      <c r="G13945" s="130" t="s">
        <v>21</v>
      </c>
      <c r="H13945" s="130" t="s">
        <v>22</v>
      </c>
      <c r="I13945" s="130" t="s">
        <v>23</v>
      </c>
      <c r="J13945" s="130" t="s">
        <v>24</v>
      </c>
      <c r="K13945" s="131" t="s">
        <v>25</v>
      </c>
      <c r="L13945" s="131" t="s">
        <v>26</v>
      </c>
      <c r="M13945" s="130" t="s">
        <v>27</v>
      </c>
      <c r="N13945" s="130" t="s">
        <v>28</v>
      </c>
      <c r="O13945" s="130" t="s">
        <v>29</v>
      </c>
      <c r="P13945" s="130" t="s">
        <v>30</v>
      </c>
      <c r="Q13945" s="130" t="s">
        <v>31</v>
      </c>
      <c r="R13945" s="130" t="s">
        <v>32</v>
      </c>
      <c r="S13945" s="130" t="s">
        <v>33</v>
      </c>
    </row>
    <row r="13946" spans="1:19" ht="11.25" thickBot="1" x14ac:dyDescent="0.2">
      <c r="A13946" s="107">
        <v>1</v>
      </c>
      <c r="B13946" s="132">
        <v>0.87104166666666671</v>
      </c>
      <c r="C13946" s="108">
        <v>2051.1010000000001</v>
      </c>
      <c r="D13946" s="108">
        <v>174.001</v>
      </c>
      <c r="E13946" s="145">
        <v>21617.208999999999</v>
      </c>
      <c r="F13946" s="145">
        <v>825002.96</v>
      </c>
      <c r="G13946" s="108">
        <v>10</v>
      </c>
      <c r="H13946" s="108">
        <v>4</v>
      </c>
      <c r="I13946" s="108">
        <v>179.001</v>
      </c>
      <c r="J13946" s="108">
        <v>545.00699999999995</v>
      </c>
      <c r="K13946" s="145">
        <v>157048.72</v>
      </c>
      <c r="L13946" s="134" t="s">
        <v>11239</v>
      </c>
      <c r="M13946" s="108">
        <v>170.001</v>
      </c>
      <c r="N13946" s="108">
        <v>184.001</v>
      </c>
      <c r="O13946" s="108">
        <v>3</v>
      </c>
      <c r="P13946" s="108">
        <v>3</v>
      </c>
      <c r="Q13946" s="108">
        <v>14</v>
      </c>
      <c r="R13946" s="108">
        <v>1789.077</v>
      </c>
      <c r="S13946" s="108">
        <v>2</v>
      </c>
    </row>
    <row r="13947" spans="1:19" ht="11.25" thickBot="1" x14ac:dyDescent="0.2">
      <c r="A13947" s="112"/>
    </row>
    <row r="13948" spans="1:19" ht="11.25" thickBot="1" x14ac:dyDescent="0.2">
      <c r="A13948" s="107">
        <v>2</v>
      </c>
      <c r="B13948" s="132">
        <v>0.87121527777777785</v>
      </c>
      <c r="C13948" s="108">
        <v>2064.1019999999999</v>
      </c>
      <c r="D13948" s="108">
        <v>158.001</v>
      </c>
      <c r="E13948" s="145">
        <v>21661.255000000001</v>
      </c>
      <c r="F13948" s="145">
        <v>827433.56</v>
      </c>
      <c r="G13948" s="108">
        <v>10</v>
      </c>
      <c r="H13948" s="108">
        <v>3</v>
      </c>
      <c r="I13948" s="108">
        <v>193.001</v>
      </c>
      <c r="J13948" s="108">
        <v>647.01</v>
      </c>
      <c r="K13948" s="145">
        <v>158556.07</v>
      </c>
      <c r="L13948" s="134" t="s">
        <v>11240</v>
      </c>
      <c r="M13948" s="108">
        <v>156.001</v>
      </c>
      <c r="N13948" s="108">
        <v>125</v>
      </c>
      <c r="O13948" s="108">
        <v>4</v>
      </c>
      <c r="P13948" s="108">
        <v>2</v>
      </c>
      <c r="Q13948" s="108">
        <v>8</v>
      </c>
      <c r="R13948" s="108">
        <v>1689.069</v>
      </c>
      <c r="S13948" s="108">
        <v>3</v>
      </c>
    </row>
    <row r="13949" spans="1:19" ht="11.25" thickBot="1" x14ac:dyDescent="0.2">
      <c r="A13949" s="112"/>
    </row>
    <row r="13950" spans="1:19" ht="11.25" thickBot="1" x14ac:dyDescent="0.2">
      <c r="A13950" s="107">
        <v>3</v>
      </c>
      <c r="B13950" s="132">
        <v>0.87140046296296303</v>
      </c>
      <c r="C13950" s="108">
        <v>2072.1030000000001</v>
      </c>
      <c r="D13950" s="108">
        <v>134</v>
      </c>
      <c r="E13950" s="145">
        <v>22095.710999999999</v>
      </c>
      <c r="F13950" s="145">
        <v>821704.36</v>
      </c>
      <c r="G13950" s="108">
        <v>11</v>
      </c>
      <c r="H13950" s="108">
        <v>4</v>
      </c>
      <c r="I13950" s="108">
        <v>184.001</v>
      </c>
      <c r="J13950" s="108">
        <v>545.00699999999995</v>
      </c>
      <c r="K13950" s="145">
        <v>158513.75</v>
      </c>
      <c r="L13950" s="134" t="s">
        <v>11241</v>
      </c>
      <c r="M13950" s="108">
        <v>150.001</v>
      </c>
      <c r="N13950" s="108">
        <v>101</v>
      </c>
      <c r="O13950" s="108">
        <v>5</v>
      </c>
      <c r="P13950" s="108">
        <v>3</v>
      </c>
      <c r="Q13950" s="108">
        <v>1</v>
      </c>
      <c r="R13950" s="108">
        <v>1767.075</v>
      </c>
      <c r="S13950" s="108">
        <v>7</v>
      </c>
    </row>
    <row r="13951" spans="1:19" ht="11.25" thickBot="1" x14ac:dyDescent="0.2">
      <c r="A13951" s="112"/>
    </row>
    <row r="13952" spans="1:19" ht="11.25" thickBot="1" x14ac:dyDescent="0.2">
      <c r="A13952" s="135" t="s">
        <v>362</v>
      </c>
      <c r="B13952" s="112"/>
      <c r="C13952" s="136">
        <v>2062.4349999999999</v>
      </c>
      <c r="D13952" s="136">
        <v>155.334</v>
      </c>
      <c r="E13952" s="140">
        <v>21791.392</v>
      </c>
      <c r="F13952" s="140">
        <v>824713.63</v>
      </c>
      <c r="G13952" s="136">
        <v>10.333</v>
      </c>
      <c r="H13952" s="136">
        <v>3.6669999999999998</v>
      </c>
      <c r="I13952" s="136">
        <v>185.334</v>
      </c>
      <c r="J13952" s="136">
        <v>579.00800000000004</v>
      </c>
      <c r="K13952" s="140">
        <v>158039.51999999999</v>
      </c>
      <c r="L13952" s="134" t="s">
        <v>11242</v>
      </c>
      <c r="M13952" s="136">
        <v>158.667</v>
      </c>
      <c r="N13952" s="136">
        <v>136.667</v>
      </c>
      <c r="O13952" s="136">
        <v>4</v>
      </c>
      <c r="P13952" s="136">
        <v>2.6669999999999998</v>
      </c>
      <c r="Q13952" s="136">
        <v>7.6669999999999998</v>
      </c>
      <c r="R13952" s="136">
        <v>1748.4069999999999</v>
      </c>
      <c r="S13952" s="136">
        <v>4</v>
      </c>
    </row>
    <row r="13953" spans="1:19" ht="11.25" thickBot="1" x14ac:dyDescent="0.2">
      <c r="A13953" s="112"/>
    </row>
    <row r="13954" spans="1:19" ht="11.25" thickBot="1" x14ac:dyDescent="0.2">
      <c r="A13954" s="138" t="s">
        <v>364</v>
      </c>
      <c r="B13954" s="112"/>
      <c r="C13954" s="136">
        <v>10.6</v>
      </c>
      <c r="D13954" s="136">
        <v>20.132999999999999</v>
      </c>
      <c r="E13954" s="140">
        <v>264.46699999999998</v>
      </c>
      <c r="F13954" s="140">
        <v>2875.538</v>
      </c>
      <c r="G13954" s="136">
        <v>0.57699999999999996</v>
      </c>
      <c r="H13954" s="136">
        <v>0.57699999999999996</v>
      </c>
      <c r="I13954" s="136">
        <v>7.0949999999999998</v>
      </c>
      <c r="J13954" s="136">
        <v>58.890999999999998</v>
      </c>
      <c r="K13954" s="140">
        <v>858.31500000000005</v>
      </c>
      <c r="L13954" s="134" t="s">
        <v>11243</v>
      </c>
      <c r="M13954" s="136">
        <v>10.263</v>
      </c>
      <c r="N13954" s="136">
        <v>42.713000000000001</v>
      </c>
      <c r="O13954" s="136">
        <v>1</v>
      </c>
      <c r="P13954" s="136">
        <v>0.57699999999999996</v>
      </c>
      <c r="Q13954" s="136">
        <v>6.5060000000000002</v>
      </c>
      <c r="R13954" s="136">
        <v>52.552999999999997</v>
      </c>
      <c r="S13954" s="136">
        <v>2.6459999999999999</v>
      </c>
    </row>
    <row r="13955" spans="1:19" ht="11.25" thickBot="1" x14ac:dyDescent="0.2">
      <c r="A13955" s="112"/>
    </row>
    <row r="13956" spans="1:19" ht="11.25" thickBot="1" x14ac:dyDescent="0.2">
      <c r="A13956" s="139" t="s">
        <v>366</v>
      </c>
      <c r="B13956" s="112"/>
      <c r="C13956" s="136">
        <v>0.51400000000000001</v>
      </c>
      <c r="D13956" s="136">
        <v>12.961</v>
      </c>
      <c r="E13956" s="140">
        <v>1.214</v>
      </c>
      <c r="F13956" s="140">
        <v>0.34899999999999998</v>
      </c>
      <c r="G13956" s="136">
        <v>5.5869999999999997</v>
      </c>
      <c r="H13956" s="136">
        <v>15.746</v>
      </c>
      <c r="I13956" s="136">
        <v>3.8279999999999998</v>
      </c>
      <c r="J13956" s="136">
        <v>10.170999999999999</v>
      </c>
      <c r="K13956" s="140">
        <v>0.54300000000000004</v>
      </c>
      <c r="L13956" s="134" t="s">
        <v>1046</v>
      </c>
      <c r="M13956" s="136">
        <v>6.468</v>
      </c>
      <c r="N13956" s="136">
        <v>31.253</v>
      </c>
      <c r="O13956" s="136">
        <v>25</v>
      </c>
      <c r="P13956" s="136">
        <v>21.651</v>
      </c>
      <c r="Q13956" s="136">
        <v>84.866</v>
      </c>
      <c r="R13956" s="136">
        <v>3.0059999999999998</v>
      </c>
      <c r="S13956" s="136">
        <v>66.144000000000005</v>
      </c>
    </row>
    <row r="13957" spans="1:19" ht="11.25" thickBot="1" x14ac:dyDescent="0.2">
      <c r="A13957" s="112"/>
    </row>
    <row r="13958" spans="1:19" ht="11.25" thickBot="1" x14ac:dyDescent="0.2">
      <c r="A13958" s="106" t="s">
        <v>357</v>
      </c>
      <c r="B13958" s="106" t="s">
        <v>358</v>
      </c>
      <c r="C13958" s="131" t="s">
        <v>34</v>
      </c>
      <c r="D13958" s="131" t="s">
        <v>35</v>
      </c>
      <c r="E13958" s="130" t="s">
        <v>36</v>
      </c>
      <c r="F13958" s="130" t="s">
        <v>37</v>
      </c>
      <c r="G13958" s="130" t="s">
        <v>38</v>
      </c>
      <c r="H13958" s="130" t="s">
        <v>39</v>
      </c>
      <c r="I13958" s="130" t="s">
        <v>40</v>
      </c>
      <c r="J13958" s="130" t="s">
        <v>41</v>
      </c>
      <c r="K13958" s="130" t="s">
        <v>42</v>
      </c>
      <c r="L13958" s="130" t="s">
        <v>43</v>
      </c>
      <c r="M13958" s="130" t="s">
        <v>44</v>
      </c>
      <c r="N13958" s="130" t="s">
        <v>45</v>
      </c>
      <c r="O13958" s="130" t="s">
        <v>46</v>
      </c>
      <c r="P13958" s="130" t="s">
        <v>47</v>
      </c>
      <c r="Q13958" s="130" t="s">
        <v>48</v>
      </c>
      <c r="R13958" s="130" t="s">
        <v>49</v>
      </c>
      <c r="S13958" s="130" t="s">
        <v>50</v>
      </c>
    </row>
    <row r="13959" spans="1:19" ht="11.25" thickBot="1" x14ac:dyDescent="0.2">
      <c r="A13959" s="107">
        <v>1</v>
      </c>
      <c r="B13959" s="132">
        <v>0.87104166666666671</v>
      </c>
      <c r="C13959" s="145">
        <v>357901.05</v>
      </c>
      <c r="D13959" s="134" t="s">
        <v>11244</v>
      </c>
      <c r="E13959" s="108">
        <v>106</v>
      </c>
      <c r="F13959" s="108">
        <v>21</v>
      </c>
      <c r="G13959" s="108">
        <v>1</v>
      </c>
      <c r="H13959" s="108">
        <v>28</v>
      </c>
      <c r="I13959" s="108">
        <v>106</v>
      </c>
      <c r="J13959" s="108">
        <v>689.01099999999997</v>
      </c>
      <c r="K13959" s="108">
        <v>56</v>
      </c>
      <c r="L13959" s="108">
        <v>334.00299999999999</v>
      </c>
      <c r="M13959" s="108">
        <v>30</v>
      </c>
      <c r="N13959" s="108">
        <v>10</v>
      </c>
      <c r="O13959" s="108">
        <v>1</v>
      </c>
      <c r="P13959" s="108">
        <v>1</v>
      </c>
      <c r="Q13959" s="108">
        <v>6</v>
      </c>
      <c r="R13959" s="108">
        <v>22</v>
      </c>
      <c r="S13959" s="108">
        <v>4</v>
      </c>
    </row>
    <row r="13960" spans="1:19" ht="11.25" thickBot="1" x14ac:dyDescent="0.2">
      <c r="A13960" s="112"/>
    </row>
    <row r="13961" spans="1:19" ht="11.25" thickBot="1" x14ac:dyDescent="0.2">
      <c r="A13961" s="107">
        <v>2</v>
      </c>
      <c r="B13961" s="132">
        <v>0.87121527777777785</v>
      </c>
      <c r="C13961" s="145">
        <v>363531.29</v>
      </c>
      <c r="D13961" s="134" t="s">
        <v>11245</v>
      </c>
      <c r="E13961" s="108">
        <v>93</v>
      </c>
      <c r="F13961" s="108">
        <v>39</v>
      </c>
      <c r="G13961" s="108">
        <v>2</v>
      </c>
      <c r="H13961" s="108">
        <v>31</v>
      </c>
      <c r="I13961" s="108">
        <v>115</v>
      </c>
      <c r="J13961" s="108">
        <v>672.01099999999997</v>
      </c>
      <c r="K13961" s="108">
        <v>34</v>
      </c>
      <c r="L13961" s="108">
        <v>340.00299999999999</v>
      </c>
      <c r="M13961" s="108">
        <v>20</v>
      </c>
      <c r="N13961" s="108">
        <v>12</v>
      </c>
      <c r="O13961" s="108">
        <v>0</v>
      </c>
      <c r="P13961" s="108">
        <v>1</v>
      </c>
      <c r="Q13961" s="108">
        <v>3</v>
      </c>
      <c r="R13961" s="108">
        <v>12</v>
      </c>
      <c r="S13961" s="108">
        <v>3</v>
      </c>
    </row>
    <row r="13962" spans="1:19" ht="11.25" thickBot="1" x14ac:dyDescent="0.2">
      <c r="A13962" s="112"/>
    </row>
    <row r="13963" spans="1:19" ht="11.25" thickBot="1" x14ac:dyDescent="0.2">
      <c r="A13963" s="107">
        <v>3</v>
      </c>
      <c r="B13963" s="132">
        <v>0.87140046296296303</v>
      </c>
      <c r="C13963" s="145">
        <v>363232.14</v>
      </c>
      <c r="D13963" s="134" t="s">
        <v>11246</v>
      </c>
      <c r="E13963" s="108">
        <v>91</v>
      </c>
      <c r="F13963" s="108">
        <v>27</v>
      </c>
      <c r="G13963" s="108">
        <v>2</v>
      </c>
      <c r="H13963" s="108">
        <v>36</v>
      </c>
      <c r="I13963" s="108">
        <v>112</v>
      </c>
      <c r="J13963" s="108">
        <v>686.01099999999997</v>
      </c>
      <c r="K13963" s="108">
        <v>53</v>
      </c>
      <c r="L13963" s="108">
        <v>341.00299999999999</v>
      </c>
      <c r="M13963" s="108">
        <v>22</v>
      </c>
      <c r="N13963" s="108">
        <v>11</v>
      </c>
      <c r="O13963" s="108">
        <v>4</v>
      </c>
      <c r="P13963" s="108">
        <v>1</v>
      </c>
      <c r="Q13963" s="108">
        <v>1</v>
      </c>
      <c r="R13963" s="108">
        <v>18</v>
      </c>
      <c r="S13963" s="108">
        <v>9</v>
      </c>
    </row>
    <row r="13964" spans="1:19" ht="11.25" thickBot="1" x14ac:dyDescent="0.2">
      <c r="A13964" s="112"/>
    </row>
    <row r="13965" spans="1:19" ht="11.25" thickBot="1" x14ac:dyDescent="0.2">
      <c r="A13965" s="135" t="s">
        <v>362</v>
      </c>
      <c r="B13965" s="112"/>
      <c r="C13965" s="140">
        <v>361554.83</v>
      </c>
      <c r="D13965" s="134" t="s">
        <v>11247</v>
      </c>
      <c r="E13965" s="136">
        <v>96.667000000000002</v>
      </c>
      <c r="F13965" s="136">
        <v>29</v>
      </c>
      <c r="G13965" s="136">
        <v>1.667</v>
      </c>
      <c r="H13965" s="136">
        <v>31.667000000000002</v>
      </c>
      <c r="I13965" s="136">
        <v>111</v>
      </c>
      <c r="J13965" s="136">
        <v>682.34500000000003</v>
      </c>
      <c r="K13965" s="136">
        <v>47.667000000000002</v>
      </c>
      <c r="L13965" s="136">
        <v>338.33600000000001</v>
      </c>
      <c r="M13965" s="136">
        <v>24</v>
      </c>
      <c r="N13965" s="136">
        <v>11</v>
      </c>
      <c r="O13965" s="136">
        <v>1.667</v>
      </c>
      <c r="P13965" s="136">
        <v>1</v>
      </c>
      <c r="Q13965" s="136">
        <v>3.3330000000000002</v>
      </c>
      <c r="R13965" s="136">
        <v>17.332999999999998</v>
      </c>
      <c r="S13965" s="136">
        <v>5.3330000000000002</v>
      </c>
    </row>
    <row r="13966" spans="1:19" ht="11.25" thickBot="1" x14ac:dyDescent="0.2">
      <c r="A13966" s="112"/>
    </row>
    <row r="13967" spans="1:19" ht="11.25" thickBot="1" x14ac:dyDescent="0.2">
      <c r="A13967" s="138" t="s">
        <v>364</v>
      </c>
      <c r="B13967" s="112"/>
      <c r="C13967" s="140">
        <v>3167.7919999999999</v>
      </c>
      <c r="D13967" s="134" t="s">
        <v>11248</v>
      </c>
      <c r="E13967" s="136">
        <v>8.1449999999999996</v>
      </c>
      <c r="F13967" s="136">
        <v>9.1649999999999991</v>
      </c>
      <c r="G13967" s="136">
        <v>0.57699999999999996</v>
      </c>
      <c r="H13967" s="136">
        <v>4.0410000000000004</v>
      </c>
      <c r="I13967" s="136">
        <v>4.5830000000000002</v>
      </c>
      <c r="J13967" s="136">
        <v>9.0739999999999998</v>
      </c>
      <c r="K13967" s="136">
        <v>11.93</v>
      </c>
      <c r="L13967" s="136">
        <v>3.786</v>
      </c>
      <c r="M13967" s="136">
        <v>5.2919999999999998</v>
      </c>
      <c r="N13967" s="136">
        <v>1</v>
      </c>
      <c r="O13967" s="136">
        <v>2.0819999999999999</v>
      </c>
      <c r="P13967" s="136">
        <v>0</v>
      </c>
      <c r="Q13967" s="136">
        <v>2.5169999999999999</v>
      </c>
      <c r="R13967" s="136">
        <v>5.0330000000000004</v>
      </c>
      <c r="S13967" s="136">
        <v>3.2149999999999999</v>
      </c>
    </row>
    <row r="13968" spans="1:19" ht="11.25" thickBot="1" x14ac:dyDescent="0.2">
      <c r="A13968" s="112"/>
    </row>
    <row r="13969" spans="1:19" ht="11.25" thickBot="1" x14ac:dyDescent="0.2">
      <c r="A13969" s="139" t="s">
        <v>366</v>
      </c>
      <c r="B13969" s="112"/>
      <c r="C13969" s="140">
        <v>0.876</v>
      </c>
      <c r="D13969" s="134" t="s">
        <v>4956</v>
      </c>
      <c r="E13969" s="136">
        <v>8.4250000000000007</v>
      </c>
      <c r="F13969" s="136">
        <v>31.603999999999999</v>
      </c>
      <c r="G13969" s="136">
        <v>34.640999999999998</v>
      </c>
      <c r="H13969" s="136">
        <v>12.762</v>
      </c>
      <c r="I13969" s="136">
        <v>4.1280000000000001</v>
      </c>
      <c r="J13969" s="136">
        <v>1.33</v>
      </c>
      <c r="K13969" s="136">
        <v>25.029</v>
      </c>
      <c r="L13969" s="136">
        <v>1.119</v>
      </c>
      <c r="M13969" s="136">
        <v>22.047999999999998</v>
      </c>
      <c r="N13969" s="136">
        <v>9.0909999999999993</v>
      </c>
      <c r="O13969" s="136">
        <v>124.9</v>
      </c>
      <c r="P13969" s="136">
        <v>0</v>
      </c>
      <c r="Q13969" s="136">
        <v>75.498000000000005</v>
      </c>
      <c r="R13969" s="136">
        <v>29.038</v>
      </c>
      <c r="S13969" s="136">
        <v>60.273000000000003</v>
      </c>
    </row>
    <row r="13970" spans="1:19" ht="11.25" thickBot="1" x14ac:dyDescent="0.2">
      <c r="A13970" s="112"/>
    </row>
    <row r="13971" spans="1:19" ht="11.25" thickBot="1" x14ac:dyDescent="0.2">
      <c r="A13971" s="106" t="s">
        <v>357</v>
      </c>
      <c r="B13971" s="106" t="s">
        <v>358</v>
      </c>
      <c r="C13971" s="130" t="s">
        <v>51</v>
      </c>
      <c r="D13971" s="130" t="s">
        <v>52</v>
      </c>
      <c r="E13971" s="130" t="s">
        <v>53</v>
      </c>
      <c r="F13971" s="130" t="s">
        <v>54</v>
      </c>
      <c r="G13971" s="130" t="s">
        <v>55</v>
      </c>
      <c r="H13971" s="130" t="s">
        <v>56</v>
      </c>
      <c r="I13971" s="130" t="s">
        <v>57</v>
      </c>
      <c r="J13971" s="130" t="s">
        <v>58</v>
      </c>
      <c r="K13971" s="130" t="s">
        <v>59</v>
      </c>
      <c r="L13971" s="130" t="s">
        <v>60</v>
      </c>
      <c r="M13971" s="130" t="s">
        <v>61</v>
      </c>
      <c r="N13971" s="130" t="s">
        <v>62</v>
      </c>
      <c r="O13971" s="130" t="s">
        <v>63</v>
      </c>
      <c r="P13971" s="130" t="s">
        <v>64</v>
      </c>
      <c r="Q13971" s="131" t="s">
        <v>65</v>
      </c>
      <c r="R13971" s="131" t="s">
        <v>66</v>
      </c>
      <c r="S13971" s="130" t="s">
        <v>67</v>
      </c>
    </row>
    <row r="13972" spans="1:19" ht="11.25" thickBot="1" x14ac:dyDescent="0.2">
      <c r="A13972" s="107">
        <v>1</v>
      </c>
      <c r="B13972" s="132">
        <v>0.87104166666666671</v>
      </c>
      <c r="C13972" s="108">
        <v>13</v>
      </c>
      <c r="D13972" s="108">
        <v>16</v>
      </c>
      <c r="E13972" s="108">
        <v>10</v>
      </c>
      <c r="F13972" s="108">
        <v>5</v>
      </c>
      <c r="G13972" s="108">
        <v>6</v>
      </c>
      <c r="H13972" s="108">
        <v>22</v>
      </c>
      <c r="I13972" s="108">
        <v>241.001</v>
      </c>
      <c r="J13972" s="108">
        <v>9</v>
      </c>
      <c r="K13972" s="108">
        <v>5</v>
      </c>
      <c r="L13972" s="108">
        <v>9</v>
      </c>
      <c r="M13972" s="108">
        <v>3</v>
      </c>
      <c r="N13972" s="108">
        <v>231.001</v>
      </c>
      <c r="O13972" s="108">
        <v>72</v>
      </c>
      <c r="P13972" s="108">
        <v>337.00299999999999</v>
      </c>
      <c r="Q13972" s="145">
        <v>1719458.8</v>
      </c>
      <c r="R13972" s="134" t="s">
        <v>11249</v>
      </c>
      <c r="S13972" s="108">
        <v>23</v>
      </c>
    </row>
    <row r="13973" spans="1:19" ht="11.25" thickBot="1" x14ac:dyDescent="0.2">
      <c r="A13973" s="112"/>
    </row>
    <row r="13974" spans="1:19" ht="11.25" thickBot="1" x14ac:dyDescent="0.2">
      <c r="A13974" s="107">
        <v>2</v>
      </c>
      <c r="B13974" s="132">
        <v>0.87121527777777785</v>
      </c>
      <c r="C13974" s="108">
        <v>16</v>
      </c>
      <c r="D13974" s="108">
        <v>7</v>
      </c>
      <c r="E13974" s="108">
        <v>8</v>
      </c>
      <c r="F13974" s="108">
        <v>5</v>
      </c>
      <c r="G13974" s="108">
        <v>5</v>
      </c>
      <c r="H13974" s="108">
        <v>17</v>
      </c>
      <c r="I13974" s="108">
        <v>205.001</v>
      </c>
      <c r="J13974" s="108">
        <v>8</v>
      </c>
      <c r="K13974" s="108">
        <v>6</v>
      </c>
      <c r="L13974" s="108">
        <v>17</v>
      </c>
      <c r="M13974" s="108">
        <v>4</v>
      </c>
      <c r="N13974" s="108">
        <v>216.001</v>
      </c>
      <c r="O13974" s="108">
        <v>75</v>
      </c>
      <c r="P13974" s="108">
        <v>315.00200000000001</v>
      </c>
      <c r="Q13974" s="145">
        <v>1753115.7</v>
      </c>
      <c r="R13974" s="134" t="s">
        <v>11250</v>
      </c>
      <c r="S13974" s="108">
        <v>23</v>
      </c>
    </row>
    <row r="13975" spans="1:19" ht="11.25" thickBot="1" x14ac:dyDescent="0.2">
      <c r="A13975" s="112"/>
    </row>
    <row r="13976" spans="1:19" ht="11.25" thickBot="1" x14ac:dyDescent="0.2">
      <c r="A13976" s="107">
        <v>3</v>
      </c>
      <c r="B13976" s="132">
        <v>0.87140046296296303</v>
      </c>
      <c r="C13976" s="108">
        <v>15</v>
      </c>
      <c r="D13976" s="108">
        <v>11</v>
      </c>
      <c r="E13976" s="108">
        <v>8</v>
      </c>
      <c r="F13976" s="108">
        <v>9</v>
      </c>
      <c r="G13976" s="108">
        <v>5</v>
      </c>
      <c r="H13976" s="108">
        <v>22</v>
      </c>
      <c r="I13976" s="108">
        <v>195.001</v>
      </c>
      <c r="J13976" s="108">
        <v>8</v>
      </c>
      <c r="K13976" s="108">
        <v>6</v>
      </c>
      <c r="L13976" s="108">
        <v>13</v>
      </c>
      <c r="M13976" s="108">
        <v>1</v>
      </c>
      <c r="N13976" s="108">
        <v>185.001</v>
      </c>
      <c r="O13976" s="108">
        <v>63</v>
      </c>
      <c r="P13976" s="108">
        <v>340.00299999999999</v>
      </c>
      <c r="Q13976" s="145">
        <v>1758733.9</v>
      </c>
      <c r="R13976" s="134" t="s">
        <v>11251</v>
      </c>
      <c r="S13976" s="108">
        <v>27</v>
      </c>
    </row>
    <row r="13977" spans="1:19" ht="11.25" thickBot="1" x14ac:dyDescent="0.2">
      <c r="A13977" s="112"/>
    </row>
    <row r="13978" spans="1:19" ht="11.25" thickBot="1" x14ac:dyDescent="0.2">
      <c r="A13978" s="135" t="s">
        <v>362</v>
      </c>
      <c r="B13978" s="112"/>
      <c r="C13978" s="136">
        <v>14.667</v>
      </c>
      <c r="D13978" s="136">
        <v>11.333</v>
      </c>
      <c r="E13978" s="136">
        <v>8.6669999999999998</v>
      </c>
      <c r="F13978" s="136">
        <v>6.3330000000000002</v>
      </c>
      <c r="G13978" s="136">
        <v>5.3330000000000002</v>
      </c>
      <c r="H13978" s="136">
        <v>20.332999999999998</v>
      </c>
      <c r="I13978" s="136">
        <v>213.66800000000001</v>
      </c>
      <c r="J13978" s="136">
        <v>8.3330000000000002</v>
      </c>
      <c r="K13978" s="136">
        <v>5.6669999999999998</v>
      </c>
      <c r="L13978" s="136">
        <v>13</v>
      </c>
      <c r="M13978" s="136">
        <v>2.6669999999999998</v>
      </c>
      <c r="N13978" s="136">
        <v>210.66800000000001</v>
      </c>
      <c r="O13978" s="136">
        <v>70</v>
      </c>
      <c r="P13978" s="136">
        <v>330.66899999999998</v>
      </c>
      <c r="Q13978" s="140">
        <v>1743769.5</v>
      </c>
      <c r="R13978" s="134" t="s">
        <v>11252</v>
      </c>
      <c r="S13978" s="136">
        <v>24.332999999999998</v>
      </c>
    </row>
    <row r="13979" spans="1:19" ht="11.25" thickBot="1" x14ac:dyDescent="0.2">
      <c r="A13979" s="112"/>
    </row>
    <row r="13980" spans="1:19" ht="11.25" thickBot="1" x14ac:dyDescent="0.2">
      <c r="A13980" s="138" t="s">
        <v>364</v>
      </c>
      <c r="B13980" s="112"/>
      <c r="C13980" s="136">
        <v>1.528</v>
      </c>
      <c r="D13980" s="136">
        <v>4.5090000000000003</v>
      </c>
      <c r="E13980" s="136">
        <v>1.155</v>
      </c>
      <c r="F13980" s="136">
        <v>2.3090000000000002</v>
      </c>
      <c r="G13980" s="136">
        <v>0.57699999999999996</v>
      </c>
      <c r="H13980" s="136">
        <v>2.887</v>
      </c>
      <c r="I13980" s="136">
        <v>24.193999999999999</v>
      </c>
      <c r="J13980" s="136">
        <v>0.57699999999999996</v>
      </c>
      <c r="K13980" s="136">
        <v>0.57699999999999996</v>
      </c>
      <c r="L13980" s="136">
        <v>4</v>
      </c>
      <c r="M13980" s="136">
        <v>1.528</v>
      </c>
      <c r="N13980" s="136">
        <v>23.459</v>
      </c>
      <c r="O13980" s="136">
        <v>6.2450000000000001</v>
      </c>
      <c r="P13980" s="136">
        <v>13.651</v>
      </c>
      <c r="Q13980" s="140">
        <v>21240.258000000002</v>
      </c>
      <c r="R13980" s="134" t="s">
        <v>11253</v>
      </c>
      <c r="S13980" s="136">
        <v>2.3090000000000002</v>
      </c>
    </row>
    <row r="13981" spans="1:19" ht="11.25" thickBot="1" x14ac:dyDescent="0.2">
      <c r="A13981" s="112"/>
    </row>
    <row r="13982" spans="1:19" ht="11.25" thickBot="1" x14ac:dyDescent="0.2">
      <c r="A13982" s="139" t="s">
        <v>366</v>
      </c>
      <c r="B13982" s="112"/>
      <c r="C13982" s="136">
        <v>10.414999999999999</v>
      </c>
      <c r="D13982" s="136">
        <v>39.787999999999997</v>
      </c>
      <c r="E13982" s="136">
        <v>13.323</v>
      </c>
      <c r="F13982" s="136">
        <v>36.463999999999999</v>
      </c>
      <c r="G13982" s="136">
        <v>10.824999999999999</v>
      </c>
      <c r="H13982" s="136">
        <v>14.196999999999999</v>
      </c>
      <c r="I13982" s="136">
        <v>11.323</v>
      </c>
      <c r="J13982" s="136">
        <v>6.9279999999999999</v>
      </c>
      <c r="K13982" s="136">
        <v>10.189</v>
      </c>
      <c r="L13982" s="136">
        <v>30.768999999999998</v>
      </c>
      <c r="M13982" s="136">
        <v>57.281999999999996</v>
      </c>
      <c r="N13982" s="136">
        <v>11.135999999999999</v>
      </c>
      <c r="O13982" s="136">
        <v>8.9209999999999994</v>
      </c>
      <c r="P13982" s="136">
        <v>4.1280000000000001</v>
      </c>
      <c r="Q13982" s="140">
        <v>1.218</v>
      </c>
      <c r="R13982" s="134" t="s">
        <v>4961</v>
      </c>
      <c r="S13982" s="136">
        <v>9.4909999999999997</v>
      </c>
    </row>
    <row r="13983" spans="1:19" ht="11.25" thickBot="1" x14ac:dyDescent="0.2">
      <c r="A13983" s="112"/>
    </row>
    <row r="13984" spans="1:19" ht="11.25" thickBot="1" x14ac:dyDescent="0.2">
      <c r="A13984" s="106" t="s">
        <v>357</v>
      </c>
      <c r="B13984" s="106" t="s">
        <v>358</v>
      </c>
      <c r="C13984" s="130" t="s">
        <v>68</v>
      </c>
    </row>
    <row r="13985" spans="1:3" ht="11.25" thickBot="1" x14ac:dyDescent="0.2">
      <c r="A13985" s="107">
        <v>1</v>
      </c>
      <c r="B13985" s="132">
        <v>0.87104166666666671</v>
      </c>
      <c r="C13985" s="108">
        <v>38</v>
      </c>
    </row>
    <row r="13986" spans="1:3" ht="11.25" thickBot="1" x14ac:dyDescent="0.2">
      <c r="A13986" s="112"/>
    </row>
    <row r="13987" spans="1:3" ht="11.25" thickBot="1" x14ac:dyDescent="0.2">
      <c r="A13987" s="107">
        <v>2</v>
      </c>
      <c r="B13987" s="132">
        <v>0.87121527777777785</v>
      </c>
      <c r="C13987" s="108">
        <v>42</v>
      </c>
    </row>
    <row r="13988" spans="1:3" ht="11.25" thickBot="1" x14ac:dyDescent="0.2">
      <c r="A13988" s="112"/>
    </row>
    <row r="13989" spans="1:3" ht="11.25" thickBot="1" x14ac:dyDescent="0.2">
      <c r="A13989" s="107">
        <v>3</v>
      </c>
      <c r="B13989" s="132">
        <v>0.87140046296296303</v>
      </c>
      <c r="C13989" s="108">
        <v>35</v>
      </c>
    </row>
    <row r="13990" spans="1:3" ht="11.25" thickBot="1" x14ac:dyDescent="0.2">
      <c r="A13990" s="112"/>
    </row>
    <row r="13991" spans="1:3" ht="11.25" thickBot="1" x14ac:dyDescent="0.2">
      <c r="A13991" s="135" t="s">
        <v>362</v>
      </c>
      <c r="B13991" s="112"/>
      <c r="C13991" s="136">
        <v>38.332999999999998</v>
      </c>
    </row>
    <row r="13992" spans="1:3" ht="11.25" thickBot="1" x14ac:dyDescent="0.2">
      <c r="A13992" s="112"/>
    </row>
    <row r="13993" spans="1:3" ht="11.25" thickBot="1" x14ac:dyDescent="0.2">
      <c r="A13993" s="138" t="s">
        <v>364</v>
      </c>
      <c r="B13993" s="112"/>
      <c r="C13993" s="136">
        <v>3.512</v>
      </c>
    </row>
    <row r="13994" spans="1:3" ht="11.25" thickBot="1" x14ac:dyDescent="0.2">
      <c r="A13994" s="112"/>
    </row>
    <row r="13995" spans="1:3" ht="11.25" thickBot="1" x14ac:dyDescent="0.2">
      <c r="A13995" s="139" t="s">
        <v>366</v>
      </c>
      <c r="B13995" s="112"/>
      <c r="C13995" s="136">
        <v>9.1609999999999996</v>
      </c>
    </row>
    <row r="13996" spans="1:3" ht="10.5" x14ac:dyDescent="0.15">
      <c r="A13996" s="112"/>
    </row>
    <row r="13997" spans="1:3" ht="14.25" x14ac:dyDescent="0.2">
      <c r="A13997" s="80" t="s">
        <v>11254</v>
      </c>
    </row>
    <row r="13998" spans="1:3" ht="10.5" x14ac:dyDescent="0.15">
      <c r="A13998" s="112"/>
    </row>
    <row r="13999" spans="1:3" x14ac:dyDescent="0.15">
      <c r="A13999" s="129"/>
      <c r="B13999" s="86" t="s">
        <v>355</v>
      </c>
    </row>
    <row r="14000" spans="1:3" ht="9.75" thickBot="1" x14ac:dyDescent="0.2">
      <c r="A14000" s="81" t="s">
        <v>5871</v>
      </c>
    </row>
    <row r="14001" spans="1:19" ht="11.25" thickBot="1" x14ac:dyDescent="0.2">
      <c r="A14001" s="106" t="s">
        <v>357</v>
      </c>
      <c r="B14001" s="106" t="s">
        <v>358</v>
      </c>
      <c r="C14001" s="130" t="s">
        <v>0</v>
      </c>
      <c r="D14001" s="130" t="s">
        <v>1</v>
      </c>
      <c r="E14001" s="130" t="s">
        <v>2</v>
      </c>
      <c r="F14001" s="130" t="s">
        <v>3</v>
      </c>
      <c r="G14001" s="130" t="s">
        <v>4</v>
      </c>
      <c r="H14001" s="130" t="s">
        <v>5</v>
      </c>
      <c r="I14001" s="131" t="s">
        <v>6</v>
      </c>
      <c r="J14001" s="131" t="s">
        <v>7</v>
      </c>
      <c r="K14001" s="130" t="s">
        <v>8</v>
      </c>
      <c r="L14001" s="130" t="s">
        <v>9</v>
      </c>
      <c r="M14001" s="130" t="s">
        <v>10</v>
      </c>
      <c r="N14001" s="130" t="s">
        <v>11</v>
      </c>
      <c r="O14001" s="130" t="s">
        <v>12</v>
      </c>
      <c r="P14001" s="130" t="s">
        <v>13</v>
      </c>
      <c r="Q14001" s="130" t="s">
        <v>14</v>
      </c>
      <c r="R14001" s="130" t="s">
        <v>15</v>
      </c>
      <c r="S14001" s="130" t="s">
        <v>16</v>
      </c>
    </row>
    <row r="14002" spans="1:19" ht="11.25" thickBot="1" x14ac:dyDescent="0.2">
      <c r="A14002" s="107">
        <v>1</v>
      </c>
      <c r="B14002" s="132">
        <v>0.40439814814814817</v>
      </c>
      <c r="C14002" s="108">
        <v>13786.254999999999</v>
      </c>
      <c r="D14002" s="108">
        <v>-370.46899999999999</v>
      </c>
      <c r="E14002" s="108">
        <v>1294.222</v>
      </c>
      <c r="F14002" s="108">
        <v>316.25700000000001</v>
      </c>
      <c r="G14002" s="108">
        <v>2761.0479999999998</v>
      </c>
      <c r="H14002" s="108">
        <v>-2.887</v>
      </c>
      <c r="I14002" s="133">
        <v>0.99551999999999996</v>
      </c>
      <c r="J14002" s="134" t="s">
        <v>359</v>
      </c>
      <c r="K14002" s="108">
        <v>102.08199999999999</v>
      </c>
      <c r="L14002" s="108">
        <v>0.10299999999999999</v>
      </c>
      <c r="M14002" s="108">
        <v>-231.53200000000001</v>
      </c>
      <c r="N14002" s="108">
        <v>136.66300000000001</v>
      </c>
      <c r="O14002" s="108">
        <v>-332.017</v>
      </c>
      <c r="P14002" s="108">
        <v>-44.277999999999999</v>
      </c>
      <c r="Q14002" s="108">
        <v>-6.1349999999999998</v>
      </c>
      <c r="R14002" s="108">
        <v>1.7270000000000001</v>
      </c>
      <c r="S14002" s="108">
        <v>136.73699999999999</v>
      </c>
    </row>
    <row r="14003" spans="1:19" ht="11.25" thickBot="1" x14ac:dyDescent="0.2">
      <c r="A14003" s="112"/>
    </row>
    <row r="14004" spans="1:19" ht="11.25" thickBot="1" x14ac:dyDescent="0.2">
      <c r="A14004" s="107">
        <v>2</v>
      </c>
      <c r="B14004" s="132">
        <v>0.40457175925925926</v>
      </c>
      <c r="C14004" s="108">
        <v>15423.973</v>
      </c>
      <c r="D14004" s="108">
        <v>-212.25200000000001</v>
      </c>
      <c r="E14004" s="108">
        <v>1549.251</v>
      </c>
      <c r="F14004" s="108">
        <v>328.42</v>
      </c>
      <c r="G14004" s="108">
        <v>31610.467000000001</v>
      </c>
      <c r="H14004" s="108">
        <v>-1.88</v>
      </c>
      <c r="I14004" s="133">
        <v>0.99533000000000005</v>
      </c>
      <c r="J14004" s="134" t="s">
        <v>360</v>
      </c>
      <c r="K14004" s="108">
        <v>-193.40299999999999</v>
      </c>
      <c r="L14004" s="108">
        <v>1.107</v>
      </c>
      <c r="M14004" s="108">
        <v>-61.892000000000003</v>
      </c>
      <c r="N14004" s="108">
        <v>316.39699999999999</v>
      </c>
      <c r="O14004" s="108">
        <v>-530.601</v>
      </c>
      <c r="P14004" s="108">
        <v>-2.9750000000000001</v>
      </c>
      <c r="Q14004" s="108">
        <v>18.652000000000001</v>
      </c>
      <c r="R14004" s="108">
        <v>22.088999999999999</v>
      </c>
      <c r="S14004" s="108">
        <v>63.396000000000001</v>
      </c>
    </row>
    <row r="14005" spans="1:19" ht="11.25" thickBot="1" x14ac:dyDescent="0.2">
      <c r="A14005" s="112"/>
    </row>
    <row r="14006" spans="1:19" ht="11.25" thickBot="1" x14ac:dyDescent="0.2">
      <c r="A14006" s="107">
        <v>3</v>
      </c>
      <c r="B14006" s="132">
        <v>0.40475694444444449</v>
      </c>
      <c r="C14006" s="108">
        <v>13825.909</v>
      </c>
      <c r="D14006" s="108">
        <v>-283.82900000000001</v>
      </c>
      <c r="E14006" s="108">
        <v>405.995</v>
      </c>
      <c r="F14006" s="108">
        <v>-136.16499999999999</v>
      </c>
      <c r="G14006" s="108">
        <v>22763.563999999998</v>
      </c>
      <c r="H14006" s="108">
        <v>-3.077</v>
      </c>
      <c r="I14006" s="133">
        <v>1.0091600000000001</v>
      </c>
      <c r="J14006" s="134" t="s">
        <v>361</v>
      </c>
      <c r="K14006" s="108">
        <v>-37.216000000000001</v>
      </c>
      <c r="L14006" s="108">
        <v>-0.90200000000000002</v>
      </c>
      <c r="M14006" s="108">
        <v>38.923999999999999</v>
      </c>
      <c r="N14006" s="108">
        <v>276.702</v>
      </c>
      <c r="O14006" s="108">
        <v>-706.45699999999999</v>
      </c>
      <c r="P14006" s="108">
        <v>50.008000000000003</v>
      </c>
      <c r="Q14006" s="108">
        <v>36.890999999999998</v>
      </c>
      <c r="R14006" s="108">
        <v>8.8230000000000004</v>
      </c>
      <c r="S14006" s="108">
        <v>100.468</v>
      </c>
    </row>
    <row r="14007" spans="1:19" ht="11.25" thickBot="1" x14ac:dyDescent="0.2">
      <c r="A14007" s="112"/>
    </row>
    <row r="14008" spans="1:19" ht="11.25" thickBot="1" x14ac:dyDescent="0.2">
      <c r="A14008" s="135" t="s">
        <v>362</v>
      </c>
      <c r="B14008" s="112"/>
      <c r="C14008" s="136">
        <v>14345.379000000001</v>
      </c>
      <c r="D14008" s="136">
        <v>-288.85000000000002</v>
      </c>
      <c r="E14008" s="136">
        <v>1083.1559999999999</v>
      </c>
      <c r="F14008" s="136">
        <v>169.50399999999999</v>
      </c>
      <c r="G14008" s="136">
        <v>19045.026000000002</v>
      </c>
      <c r="H14008" s="136">
        <v>-2.6150000000000002</v>
      </c>
      <c r="I14008" s="137">
        <v>1</v>
      </c>
      <c r="J14008" s="134" t="s">
        <v>363</v>
      </c>
      <c r="K14008" s="136">
        <v>-42.845999999999997</v>
      </c>
      <c r="L14008" s="136">
        <v>0.10299999999999999</v>
      </c>
      <c r="M14008" s="136">
        <v>-84.832999999999998</v>
      </c>
      <c r="N14008" s="136">
        <v>243.25399999999999</v>
      </c>
      <c r="O14008" s="136">
        <v>-523.02499999999998</v>
      </c>
      <c r="P14008" s="136">
        <v>0.91800000000000004</v>
      </c>
      <c r="Q14008" s="136">
        <v>16.469000000000001</v>
      </c>
      <c r="R14008" s="136">
        <v>10.88</v>
      </c>
      <c r="S14008" s="136">
        <v>100.2</v>
      </c>
    </row>
    <row r="14009" spans="1:19" ht="11.25" thickBot="1" x14ac:dyDescent="0.2">
      <c r="A14009" s="112"/>
    </row>
    <row r="14010" spans="1:19" ht="11.25" thickBot="1" x14ac:dyDescent="0.2">
      <c r="A14010" s="138" t="s">
        <v>364</v>
      </c>
      <c r="B14010" s="112"/>
      <c r="C14010" s="136">
        <v>934.3</v>
      </c>
      <c r="D14010" s="136">
        <v>79.227999999999994</v>
      </c>
      <c r="E14010" s="136">
        <v>600.14099999999996</v>
      </c>
      <c r="F14010" s="136">
        <v>264.78699999999998</v>
      </c>
      <c r="G14010" s="136">
        <v>14779.813</v>
      </c>
      <c r="H14010" s="136">
        <v>0.64400000000000002</v>
      </c>
      <c r="I14010" s="137">
        <v>7.9299999999999995E-3</v>
      </c>
      <c r="J14010" s="134" t="s">
        <v>365</v>
      </c>
      <c r="K14010" s="136">
        <v>147.82300000000001</v>
      </c>
      <c r="L14010" s="136">
        <v>1.0049999999999999</v>
      </c>
      <c r="M14010" s="136">
        <v>136.68</v>
      </c>
      <c r="N14010" s="136">
        <v>94.42</v>
      </c>
      <c r="O14010" s="136">
        <v>187.33500000000001</v>
      </c>
      <c r="P14010" s="136">
        <v>47.262999999999998</v>
      </c>
      <c r="Q14010" s="136">
        <v>21.596</v>
      </c>
      <c r="R14010" s="136">
        <v>10.336</v>
      </c>
      <c r="S14010" s="136">
        <v>36.670999999999999</v>
      </c>
    </row>
    <row r="14011" spans="1:19" ht="11.25" thickBot="1" x14ac:dyDescent="0.2">
      <c r="A14011" s="112"/>
    </row>
    <row r="14012" spans="1:19" ht="11.25" thickBot="1" x14ac:dyDescent="0.2">
      <c r="A14012" s="139" t="s">
        <v>366</v>
      </c>
      <c r="B14012" s="112"/>
      <c r="C14012" s="136">
        <v>6.5129999999999999</v>
      </c>
      <c r="D14012" s="136">
        <v>27.428999999999998</v>
      </c>
      <c r="E14012" s="136">
        <v>55.406999999999996</v>
      </c>
      <c r="F14012" s="136">
        <v>156.21299999999999</v>
      </c>
      <c r="G14012" s="136">
        <v>77.605000000000004</v>
      </c>
      <c r="H14012" s="136">
        <v>24.611000000000001</v>
      </c>
      <c r="I14012" s="140">
        <v>0.79300000000000004</v>
      </c>
      <c r="J14012" s="134" t="s">
        <v>367</v>
      </c>
      <c r="K14012" s="136">
        <v>345.01100000000002</v>
      </c>
      <c r="L14012" s="136">
        <v>978.57299999999998</v>
      </c>
      <c r="M14012" s="136">
        <v>161.11600000000001</v>
      </c>
      <c r="N14012" s="136">
        <v>38.816000000000003</v>
      </c>
      <c r="O14012" s="136">
        <v>35.817999999999998</v>
      </c>
      <c r="P14012" s="136">
        <v>5146.5709999999999</v>
      </c>
      <c r="Q14012" s="136">
        <v>131.12899999999999</v>
      </c>
      <c r="R14012" s="136">
        <v>95.001000000000005</v>
      </c>
      <c r="S14012" s="136">
        <v>36.597999999999999</v>
      </c>
    </row>
    <row r="14013" spans="1:19" ht="11.25" thickBot="1" x14ac:dyDescent="0.2">
      <c r="A14013" s="112"/>
    </row>
    <row r="14014" spans="1:19" ht="11.25" thickBot="1" x14ac:dyDescent="0.2">
      <c r="A14014" s="106" t="s">
        <v>357</v>
      </c>
      <c r="B14014" s="106" t="s">
        <v>358</v>
      </c>
      <c r="C14014" s="130" t="s">
        <v>17</v>
      </c>
      <c r="D14014" s="130" t="s">
        <v>18</v>
      </c>
      <c r="E14014" s="131" t="s">
        <v>19</v>
      </c>
      <c r="F14014" s="131" t="s">
        <v>20</v>
      </c>
      <c r="G14014" s="130" t="s">
        <v>21</v>
      </c>
      <c r="H14014" s="130" t="s">
        <v>22</v>
      </c>
      <c r="I14014" s="130" t="s">
        <v>23</v>
      </c>
      <c r="J14014" s="130" t="s">
        <v>24</v>
      </c>
      <c r="K14014" s="131" t="s">
        <v>25</v>
      </c>
      <c r="L14014" s="131" t="s">
        <v>26</v>
      </c>
      <c r="M14014" s="130" t="s">
        <v>27</v>
      </c>
      <c r="N14014" s="130" t="s">
        <v>28</v>
      </c>
      <c r="O14014" s="130" t="s">
        <v>29</v>
      </c>
      <c r="P14014" s="130" t="s">
        <v>30</v>
      </c>
      <c r="Q14014" s="130" t="s">
        <v>31</v>
      </c>
      <c r="R14014" s="130" t="s">
        <v>32</v>
      </c>
      <c r="S14014" s="130" t="s">
        <v>33</v>
      </c>
    </row>
    <row r="14015" spans="1:19" ht="11.25" thickBot="1" x14ac:dyDescent="0.2">
      <c r="A14015" s="107">
        <v>1</v>
      </c>
      <c r="B14015" s="132">
        <v>0.40439814814814817</v>
      </c>
      <c r="C14015" s="108">
        <v>-9179.7039999999997</v>
      </c>
      <c r="D14015" s="108">
        <v>65.254999999999995</v>
      </c>
      <c r="E14015" s="133">
        <v>0.98453999999999997</v>
      </c>
      <c r="F14015" s="133">
        <v>1.0046999999999999</v>
      </c>
      <c r="G14015" s="108">
        <v>-3.6619999999999999</v>
      </c>
      <c r="H14015" s="108">
        <v>-2.6850000000000001</v>
      </c>
      <c r="I14015" s="108">
        <v>10.225</v>
      </c>
      <c r="J14015" s="108">
        <v>-41.811</v>
      </c>
      <c r="K14015" s="133">
        <v>0.98126999999999998</v>
      </c>
      <c r="L14015" s="134" t="s">
        <v>368</v>
      </c>
      <c r="M14015" s="108">
        <v>12.893000000000001</v>
      </c>
      <c r="N14015" s="108">
        <v>9.9309999999999992</v>
      </c>
      <c r="O14015" s="108">
        <v>0.374</v>
      </c>
      <c r="P14015" s="108">
        <v>3.9129999999999998</v>
      </c>
      <c r="Q14015" s="108">
        <v>5.1660000000000004</v>
      </c>
      <c r="R14015" s="108">
        <v>76.456999999999994</v>
      </c>
      <c r="S14015" s="108">
        <v>-1.621</v>
      </c>
    </row>
    <row r="14016" spans="1:19" ht="11.25" thickBot="1" x14ac:dyDescent="0.2">
      <c r="A14016" s="112"/>
    </row>
    <row r="14017" spans="1:19" ht="11.25" thickBot="1" x14ac:dyDescent="0.2">
      <c r="A14017" s="107">
        <v>2</v>
      </c>
      <c r="B14017" s="132">
        <v>0.40457175925925926</v>
      </c>
      <c r="C14017" s="108">
        <v>-9022.5720000000001</v>
      </c>
      <c r="D14017" s="108">
        <v>17.137</v>
      </c>
      <c r="E14017" s="133">
        <v>1.0056499999999999</v>
      </c>
      <c r="F14017" s="133">
        <v>0.99650000000000005</v>
      </c>
      <c r="G14017" s="108">
        <v>1.246</v>
      </c>
      <c r="H14017" s="108">
        <v>-0.71699999999999997</v>
      </c>
      <c r="I14017" s="108">
        <v>-2.8050000000000002</v>
      </c>
      <c r="J14017" s="108">
        <v>30.777000000000001</v>
      </c>
      <c r="K14017" s="133">
        <v>0.99826999999999999</v>
      </c>
      <c r="L14017" s="134" t="s">
        <v>369</v>
      </c>
      <c r="M14017" s="108">
        <v>17.481999999999999</v>
      </c>
      <c r="N14017" s="108">
        <v>9.2449999999999992</v>
      </c>
      <c r="O14017" s="108">
        <v>-0.58799999999999997</v>
      </c>
      <c r="P14017" s="108">
        <v>2.0680000000000001</v>
      </c>
      <c r="Q14017" s="108">
        <v>4.4080000000000004</v>
      </c>
      <c r="R14017" s="108">
        <v>41.362000000000002</v>
      </c>
      <c r="S14017" s="108">
        <v>4.4720000000000004</v>
      </c>
    </row>
    <row r="14018" spans="1:19" ht="11.25" thickBot="1" x14ac:dyDescent="0.2">
      <c r="A14018" s="112"/>
    </row>
    <row r="14019" spans="1:19" ht="11.25" thickBot="1" x14ac:dyDescent="0.2">
      <c r="A14019" s="107">
        <v>3</v>
      </c>
      <c r="B14019" s="132">
        <v>0.40475694444444449</v>
      </c>
      <c r="C14019" s="108">
        <v>-9764.1749999999993</v>
      </c>
      <c r="D14019" s="108">
        <v>18.427</v>
      </c>
      <c r="E14019" s="133">
        <v>1.0098100000000001</v>
      </c>
      <c r="F14019" s="133">
        <v>0.99880000000000002</v>
      </c>
      <c r="G14019" s="108">
        <v>1.2130000000000001</v>
      </c>
      <c r="H14019" s="108">
        <v>0.26100000000000001</v>
      </c>
      <c r="I14019" s="108">
        <v>-2.8220000000000001</v>
      </c>
      <c r="J14019" s="108">
        <v>-83.224000000000004</v>
      </c>
      <c r="K14019" s="133">
        <v>1.0204599999999999</v>
      </c>
      <c r="L14019" s="134" t="s">
        <v>370</v>
      </c>
      <c r="M14019" s="108">
        <v>-3.8540000000000001</v>
      </c>
      <c r="N14019" s="108">
        <v>8.8719999999999999</v>
      </c>
      <c r="O14019" s="108">
        <v>2.419</v>
      </c>
      <c r="P14019" s="108">
        <v>2.0259999999999998</v>
      </c>
      <c r="Q14019" s="108">
        <v>0.318</v>
      </c>
      <c r="R14019" s="108">
        <v>20.109000000000002</v>
      </c>
      <c r="S14019" s="108">
        <v>-4.6040000000000001</v>
      </c>
    </row>
    <row r="14020" spans="1:19" ht="11.25" thickBot="1" x14ac:dyDescent="0.2">
      <c r="A14020" s="112"/>
    </row>
    <row r="14021" spans="1:19" ht="11.25" thickBot="1" x14ac:dyDescent="0.2">
      <c r="A14021" s="135" t="s">
        <v>362</v>
      </c>
      <c r="B14021" s="112"/>
      <c r="C14021" s="136">
        <v>-9322.15</v>
      </c>
      <c r="D14021" s="136">
        <v>33.606999999999999</v>
      </c>
      <c r="E14021" s="137">
        <v>1</v>
      </c>
      <c r="F14021" s="137">
        <v>1</v>
      </c>
      <c r="G14021" s="136">
        <v>-0.40100000000000002</v>
      </c>
      <c r="H14021" s="136">
        <v>-1.0469999999999999</v>
      </c>
      <c r="I14021" s="136">
        <v>1.5329999999999999</v>
      </c>
      <c r="J14021" s="136">
        <v>-31.419</v>
      </c>
      <c r="K14021" s="137">
        <v>1</v>
      </c>
      <c r="L14021" s="134" t="s">
        <v>363</v>
      </c>
      <c r="M14021" s="136">
        <v>8.84</v>
      </c>
      <c r="N14021" s="136">
        <v>9.3490000000000002</v>
      </c>
      <c r="O14021" s="136">
        <v>0.73499999999999999</v>
      </c>
      <c r="P14021" s="136">
        <v>2.669</v>
      </c>
      <c r="Q14021" s="136">
        <v>3.2970000000000002</v>
      </c>
      <c r="R14021" s="136">
        <v>45.975999999999999</v>
      </c>
      <c r="S14021" s="136">
        <v>-0.58399999999999996</v>
      </c>
    </row>
    <row r="14022" spans="1:19" ht="11.25" thickBot="1" x14ac:dyDescent="0.2">
      <c r="A14022" s="112"/>
    </row>
    <row r="14023" spans="1:19" ht="11.25" thickBot="1" x14ac:dyDescent="0.2">
      <c r="A14023" s="138" t="s">
        <v>364</v>
      </c>
      <c r="B14023" s="112"/>
      <c r="C14023" s="136">
        <v>390.78399999999999</v>
      </c>
      <c r="D14023" s="136">
        <v>27.416</v>
      </c>
      <c r="E14023" s="137">
        <v>1.355E-2</v>
      </c>
      <c r="F14023" s="137">
        <v>4.2300000000000003E-3</v>
      </c>
      <c r="G14023" s="136">
        <v>2.8239999999999998</v>
      </c>
      <c r="H14023" s="136">
        <v>1.5</v>
      </c>
      <c r="I14023" s="136">
        <v>7.5279999999999996</v>
      </c>
      <c r="J14023" s="136">
        <v>57.706000000000003</v>
      </c>
      <c r="K14023" s="137">
        <v>1.9650000000000001E-2</v>
      </c>
      <c r="L14023" s="134" t="s">
        <v>371</v>
      </c>
      <c r="M14023" s="136">
        <v>11.23</v>
      </c>
      <c r="N14023" s="136">
        <v>0.53700000000000003</v>
      </c>
      <c r="O14023" s="136">
        <v>1.536</v>
      </c>
      <c r="P14023" s="136">
        <v>1.077</v>
      </c>
      <c r="Q14023" s="136">
        <v>2.6080000000000001</v>
      </c>
      <c r="R14023" s="136">
        <v>28.456</v>
      </c>
      <c r="S14023" s="136">
        <v>4.6260000000000003</v>
      </c>
    </row>
    <row r="14024" spans="1:19" ht="11.25" thickBot="1" x14ac:dyDescent="0.2">
      <c r="A14024" s="112"/>
    </row>
    <row r="14025" spans="1:19" ht="11.25" thickBot="1" x14ac:dyDescent="0.2">
      <c r="A14025" s="139" t="s">
        <v>366</v>
      </c>
      <c r="B14025" s="112"/>
      <c r="C14025" s="136">
        <v>4.1920000000000002</v>
      </c>
      <c r="D14025" s="136">
        <v>81.58</v>
      </c>
      <c r="E14025" s="140">
        <v>1.355</v>
      </c>
      <c r="F14025" s="140">
        <v>0.42299999999999999</v>
      </c>
      <c r="G14025" s="136">
        <v>704.29399999999998</v>
      </c>
      <c r="H14025" s="136">
        <v>143.27099999999999</v>
      </c>
      <c r="I14025" s="136">
        <v>491.178</v>
      </c>
      <c r="J14025" s="136">
        <v>183.66499999999999</v>
      </c>
      <c r="K14025" s="140">
        <v>1.9650000000000001</v>
      </c>
      <c r="L14025" s="134" t="s">
        <v>372</v>
      </c>
      <c r="M14025" s="136">
        <v>127.03400000000001</v>
      </c>
      <c r="N14025" s="136">
        <v>5.7430000000000003</v>
      </c>
      <c r="O14025" s="136">
        <v>208.96100000000001</v>
      </c>
      <c r="P14025" s="136">
        <v>40.366</v>
      </c>
      <c r="Q14025" s="136">
        <v>79.099999999999994</v>
      </c>
      <c r="R14025" s="136">
        <v>61.893000000000001</v>
      </c>
      <c r="S14025" s="136">
        <v>792.10799999999995</v>
      </c>
    </row>
    <row r="14026" spans="1:19" ht="11.25" thickBot="1" x14ac:dyDescent="0.2">
      <c r="A14026" s="112"/>
    </row>
    <row r="14027" spans="1:19" ht="11.25" thickBot="1" x14ac:dyDescent="0.2">
      <c r="A14027" s="106" t="s">
        <v>357</v>
      </c>
      <c r="B14027" s="106" t="s">
        <v>358</v>
      </c>
      <c r="C14027" s="131" t="s">
        <v>34</v>
      </c>
      <c r="D14027" s="131" t="s">
        <v>35</v>
      </c>
      <c r="E14027" s="130" t="s">
        <v>36</v>
      </c>
      <c r="F14027" s="130" t="s">
        <v>37</v>
      </c>
      <c r="G14027" s="130" t="s">
        <v>38</v>
      </c>
      <c r="H14027" s="130" t="s">
        <v>39</v>
      </c>
      <c r="I14027" s="130" t="s">
        <v>40</v>
      </c>
      <c r="J14027" s="130" t="s">
        <v>41</v>
      </c>
      <c r="K14027" s="130" t="s">
        <v>42</v>
      </c>
      <c r="L14027" s="130" t="s">
        <v>43</v>
      </c>
      <c r="M14027" s="130" t="s">
        <v>44</v>
      </c>
      <c r="N14027" s="130" t="s">
        <v>45</v>
      </c>
      <c r="O14027" s="130" t="s">
        <v>46</v>
      </c>
      <c r="P14027" s="130" t="s">
        <v>47</v>
      </c>
      <c r="Q14027" s="130" t="s">
        <v>48</v>
      </c>
      <c r="R14027" s="130" t="s">
        <v>49</v>
      </c>
      <c r="S14027" s="130" t="s">
        <v>50</v>
      </c>
    </row>
    <row r="14028" spans="1:19" ht="11.25" thickBot="1" x14ac:dyDescent="0.2">
      <c r="A14028" s="107">
        <v>1</v>
      </c>
      <c r="B14028" s="132">
        <v>0.40439814814814817</v>
      </c>
      <c r="C14028" s="133">
        <v>0.98914000000000002</v>
      </c>
      <c r="D14028" s="134" t="s">
        <v>373</v>
      </c>
      <c r="E14028" s="108">
        <v>53.274000000000001</v>
      </c>
      <c r="F14028" s="108">
        <v>1.369</v>
      </c>
      <c r="G14028" s="108">
        <v>2.1960000000000002</v>
      </c>
      <c r="H14028" s="108">
        <v>6.1639999999999997</v>
      </c>
      <c r="I14028" s="108">
        <v>2.2839999999999998</v>
      </c>
      <c r="J14028" s="108">
        <v>25.521999999999998</v>
      </c>
      <c r="K14028" s="108">
        <v>15.98</v>
      </c>
      <c r="L14028" s="108">
        <v>1956.9649999999999</v>
      </c>
      <c r="M14028" s="108">
        <v>0.79700000000000004</v>
      </c>
      <c r="N14028" s="108">
        <v>-0.20100000000000001</v>
      </c>
      <c r="O14028" s="108">
        <v>-1.9019999999999999</v>
      </c>
      <c r="P14028" s="108">
        <v>0.109</v>
      </c>
      <c r="Q14028" s="108">
        <v>2.41</v>
      </c>
      <c r="R14028" s="108">
        <v>-1.2829999999999999</v>
      </c>
      <c r="S14028" s="108">
        <v>-1.9910000000000001</v>
      </c>
    </row>
    <row r="14029" spans="1:19" ht="11.25" thickBot="1" x14ac:dyDescent="0.2">
      <c r="A14029" s="112"/>
    </row>
    <row r="14030" spans="1:19" ht="11.25" thickBot="1" x14ac:dyDescent="0.2">
      <c r="A14030" s="107">
        <v>2</v>
      </c>
      <c r="B14030" s="132">
        <v>0.40457175925925926</v>
      </c>
      <c r="C14030" s="133">
        <v>0.99944999999999995</v>
      </c>
      <c r="D14030" s="134" t="s">
        <v>374</v>
      </c>
      <c r="E14030" s="108">
        <v>14.231</v>
      </c>
      <c r="F14030" s="108">
        <v>11.083</v>
      </c>
      <c r="G14030" s="108">
        <v>-0.79100000000000004</v>
      </c>
      <c r="H14030" s="108">
        <v>4.3490000000000002</v>
      </c>
      <c r="I14030" s="108">
        <v>-4.0839999999999996</v>
      </c>
      <c r="J14030" s="108">
        <v>-10.914999999999999</v>
      </c>
      <c r="K14030" s="108">
        <v>-1.7729999999999999</v>
      </c>
      <c r="L14030" s="108">
        <v>1678.4780000000001</v>
      </c>
      <c r="M14030" s="108">
        <v>2.891</v>
      </c>
      <c r="N14030" s="108">
        <v>1.855</v>
      </c>
      <c r="O14030" s="108">
        <v>2.1179999999999999</v>
      </c>
      <c r="P14030" s="108">
        <v>-1.89</v>
      </c>
      <c r="Q14030" s="108">
        <v>4.4290000000000003</v>
      </c>
      <c r="R14030" s="108">
        <v>-6.2789999999999999</v>
      </c>
      <c r="S14030" s="108">
        <v>-2.9910000000000001</v>
      </c>
    </row>
    <row r="14031" spans="1:19" ht="11.25" thickBot="1" x14ac:dyDescent="0.2">
      <c r="A14031" s="112"/>
    </row>
    <row r="14032" spans="1:19" ht="11.25" thickBot="1" x14ac:dyDescent="0.2">
      <c r="A14032" s="107">
        <v>3</v>
      </c>
      <c r="B14032" s="132">
        <v>0.40475694444444449</v>
      </c>
      <c r="C14032" s="133">
        <v>1.0114099999999999</v>
      </c>
      <c r="D14032" s="134" t="s">
        <v>375</v>
      </c>
      <c r="E14032" s="108">
        <v>17.678000000000001</v>
      </c>
      <c r="F14032" s="108">
        <v>2.3730000000000002</v>
      </c>
      <c r="G14032" s="108">
        <v>1.1870000000000001</v>
      </c>
      <c r="H14032" s="108">
        <v>11.019</v>
      </c>
      <c r="I14032" s="108">
        <v>-7.1619999999999999</v>
      </c>
      <c r="J14032" s="108">
        <v>75.893000000000001</v>
      </c>
      <c r="K14032" s="108">
        <v>8.7409999999999997</v>
      </c>
      <c r="L14032" s="108">
        <v>418.24400000000003</v>
      </c>
      <c r="M14032" s="108">
        <v>-0.27300000000000002</v>
      </c>
      <c r="N14032" s="108">
        <v>-5.2350000000000003</v>
      </c>
      <c r="O14032" s="108">
        <v>-1.907</v>
      </c>
      <c r="P14032" s="108">
        <v>1.0900000000000001</v>
      </c>
      <c r="Q14032" s="108">
        <v>0.38200000000000001</v>
      </c>
      <c r="R14032" s="108">
        <v>3.6339999999999999</v>
      </c>
      <c r="S14032" s="108">
        <v>-4.0049999999999999</v>
      </c>
    </row>
    <row r="14033" spans="1:19" ht="11.25" thickBot="1" x14ac:dyDescent="0.2">
      <c r="A14033" s="112"/>
    </row>
    <row r="14034" spans="1:19" ht="11.25" thickBot="1" x14ac:dyDescent="0.2">
      <c r="A14034" s="135" t="s">
        <v>362</v>
      </c>
      <c r="B14034" s="112"/>
      <c r="C14034" s="137">
        <v>1</v>
      </c>
      <c r="D14034" s="134" t="s">
        <v>363</v>
      </c>
      <c r="E14034" s="136">
        <v>28.393999999999998</v>
      </c>
      <c r="F14034" s="136">
        <v>4.9420000000000002</v>
      </c>
      <c r="G14034" s="136">
        <v>0.86399999999999999</v>
      </c>
      <c r="H14034" s="136">
        <v>7.1769999999999996</v>
      </c>
      <c r="I14034" s="136">
        <v>-2.9870000000000001</v>
      </c>
      <c r="J14034" s="136">
        <v>30.167000000000002</v>
      </c>
      <c r="K14034" s="136">
        <v>7.649</v>
      </c>
      <c r="L14034" s="136">
        <v>1351.229</v>
      </c>
      <c r="M14034" s="136">
        <v>1.1379999999999999</v>
      </c>
      <c r="N14034" s="136">
        <v>-1.194</v>
      </c>
      <c r="O14034" s="136">
        <v>-0.56399999999999995</v>
      </c>
      <c r="P14034" s="136">
        <v>-0.23</v>
      </c>
      <c r="Q14034" s="136">
        <v>2.407</v>
      </c>
      <c r="R14034" s="136">
        <v>-1.3089999999999999</v>
      </c>
      <c r="S14034" s="136">
        <v>-2.996</v>
      </c>
    </row>
    <row r="14035" spans="1:19" ht="11.25" thickBot="1" x14ac:dyDescent="0.2">
      <c r="A14035" s="112"/>
    </row>
    <row r="14036" spans="1:19" ht="11.25" thickBot="1" x14ac:dyDescent="0.2">
      <c r="A14036" s="138" t="s">
        <v>364</v>
      </c>
      <c r="B14036" s="112"/>
      <c r="C14036" s="137">
        <v>1.115E-2</v>
      </c>
      <c r="D14036" s="134" t="s">
        <v>376</v>
      </c>
      <c r="E14036" s="136">
        <v>21.616</v>
      </c>
      <c r="F14036" s="136">
        <v>5.3419999999999996</v>
      </c>
      <c r="G14036" s="136">
        <v>1.52</v>
      </c>
      <c r="H14036" s="136">
        <v>3.4489999999999998</v>
      </c>
      <c r="I14036" s="136">
        <v>4.8179999999999996</v>
      </c>
      <c r="J14036" s="136">
        <v>43.59</v>
      </c>
      <c r="K14036" s="136">
        <v>8.9260000000000002</v>
      </c>
      <c r="L14036" s="136">
        <v>819.899</v>
      </c>
      <c r="M14036" s="136">
        <v>1.61</v>
      </c>
      <c r="N14036" s="136">
        <v>3.6480000000000001</v>
      </c>
      <c r="O14036" s="136">
        <v>2.3220000000000001</v>
      </c>
      <c r="P14036" s="136">
        <v>1.5189999999999999</v>
      </c>
      <c r="Q14036" s="136">
        <v>2.0230000000000001</v>
      </c>
      <c r="R14036" s="136">
        <v>4.9569999999999999</v>
      </c>
      <c r="S14036" s="136">
        <v>1.0069999999999999</v>
      </c>
    </row>
    <row r="14037" spans="1:19" ht="11.25" thickBot="1" x14ac:dyDescent="0.2">
      <c r="A14037" s="112"/>
    </row>
    <row r="14038" spans="1:19" ht="11.25" thickBot="1" x14ac:dyDescent="0.2">
      <c r="A14038" s="139" t="s">
        <v>366</v>
      </c>
      <c r="B14038" s="112"/>
      <c r="C14038" s="140">
        <v>1.115</v>
      </c>
      <c r="D14038" s="134" t="s">
        <v>377</v>
      </c>
      <c r="E14038" s="136">
        <v>76.126999999999995</v>
      </c>
      <c r="F14038" s="136">
        <v>108.102</v>
      </c>
      <c r="G14038" s="136">
        <v>175.91300000000001</v>
      </c>
      <c r="H14038" s="136">
        <v>48.048999999999999</v>
      </c>
      <c r="I14038" s="136">
        <v>161.28700000000001</v>
      </c>
      <c r="J14038" s="136">
        <v>144.49799999999999</v>
      </c>
      <c r="K14038" s="136">
        <v>116.69799999999999</v>
      </c>
      <c r="L14038" s="136">
        <v>60.677999999999997</v>
      </c>
      <c r="M14038" s="136">
        <v>141.422</v>
      </c>
      <c r="N14038" s="136">
        <v>305.62799999999999</v>
      </c>
      <c r="O14038" s="136">
        <v>411.839</v>
      </c>
      <c r="P14038" s="136">
        <v>659.58399999999995</v>
      </c>
      <c r="Q14038" s="136">
        <v>84.078999999999994</v>
      </c>
      <c r="R14038" s="136">
        <v>378.60300000000001</v>
      </c>
      <c r="S14038" s="136">
        <v>33.619</v>
      </c>
    </row>
    <row r="14039" spans="1:19" ht="11.25" thickBot="1" x14ac:dyDescent="0.2">
      <c r="A14039" s="112"/>
    </row>
    <row r="14040" spans="1:19" ht="11.25" thickBot="1" x14ac:dyDescent="0.2">
      <c r="A14040" s="106" t="s">
        <v>357</v>
      </c>
      <c r="B14040" s="106" t="s">
        <v>358</v>
      </c>
      <c r="C14040" s="130" t="s">
        <v>51</v>
      </c>
      <c r="D14040" s="130" t="s">
        <v>52</v>
      </c>
      <c r="E14040" s="130" t="s">
        <v>53</v>
      </c>
      <c r="F14040" s="130" t="s">
        <v>54</v>
      </c>
      <c r="G14040" s="130" t="s">
        <v>55</v>
      </c>
      <c r="H14040" s="130" t="s">
        <v>56</v>
      </c>
      <c r="I14040" s="130" t="s">
        <v>57</v>
      </c>
      <c r="J14040" s="130" t="s">
        <v>58</v>
      </c>
      <c r="K14040" s="130" t="s">
        <v>59</v>
      </c>
      <c r="L14040" s="130" t="s">
        <v>60</v>
      </c>
      <c r="M14040" s="130" t="s">
        <v>61</v>
      </c>
      <c r="N14040" s="130" t="s">
        <v>62</v>
      </c>
      <c r="O14040" s="130" t="s">
        <v>63</v>
      </c>
      <c r="P14040" s="130" t="s">
        <v>64</v>
      </c>
      <c r="Q14040" s="131" t="s">
        <v>65</v>
      </c>
      <c r="R14040" s="131" t="s">
        <v>66</v>
      </c>
      <c r="S14040" s="130" t="s">
        <v>67</v>
      </c>
    </row>
    <row r="14041" spans="1:19" ht="11.25" thickBot="1" x14ac:dyDescent="0.2">
      <c r="A14041" s="107">
        <v>1</v>
      </c>
      <c r="B14041" s="132">
        <v>0.40439814814814817</v>
      </c>
      <c r="C14041" s="108">
        <v>-2.6749999999999998</v>
      </c>
      <c r="D14041" s="108">
        <v>2.6269999999999998</v>
      </c>
      <c r="E14041" s="108">
        <v>0.90800000000000003</v>
      </c>
      <c r="F14041" s="108">
        <v>-0.98499999999999999</v>
      </c>
      <c r="G14041" s="108">
        <v>1.3180000000000001</v>
      </c>
      <c r="H14041" s="108">
        <v>1.843</v>
      </c>
      <c r="I14041" s="108">
        <v>-9.6080000000000005</v>
      </c>
      <c r="J14041" s="108">
        <v>1.3180000000000001</v>
      </c>
      <c r="K14041" s="108">
        <v>2.23</v>
      </c>
      <c r="L14041" s="108">
        <v>1.27</v>
      </c>
      <c r="M14041" s="108">
        <v>2.63</v>
      </c>
      <c r="N14041" s="108">
        <v>12.670999999999999</v>
      </c>
      <c r="O14041" s="108">
        <v>-7.7859999999999996</v>
      </c>
      <c r="P14041" s="108">
        <v>-3.4</v>
      </c>
      <c r="Q14041" s="133">
        <v>0.98121999999999998</v>
      </c>
      <c r="R14041" s="134" t="s">
        <v>378</v>
      </c>
      <c r="S14041" s="108">
        <v>-0.64400000000000002</v>
      </c>
    </row>
    <row r="14042" spans="1:19" ht="11.25" thickBot="1" x14ac:dyDescent="0.2">
      <c r="A14042" s="112"/>
    </row>
    <row r="14043" spans="1:19" ht="11.25" thickBot="1" x14ac:dyDescent="0.2">
      <c r="A14043" s="107">
        <v>2</v>
      </c>
      <c r="B14043" s="132">
        <v>0.40457175925925926</v>
      </c>
      <c r="C14043" s="108">
        <v>1.335</v>
      </c>
      <c r="D14043" s="108">
        <v>-2.3820000000000001</v>
      </c>
      <c r="E14043" s="108">
        <v>-9.7000000000000003E-2</v>
      </c>
      <c r="F14043" s="108">
        <v>1.2E-2</v>
      </c>
      <c r="G14043" s="108">
        <v>-3.6970000000000001</v>
      </c>
      <c r="H14043" s="108">
        <v>1.8149999999999999</v>
      </c>
      <c r="I14043" s="108">
        <v>26.62</v>
      </c>
      <c r="J14043" s="108">
        <v>2.2959999999999998</v>
      </c>
      <c r="K14043" s="108">
        <v>0.19400000000000001</v>
      </c>
      <c r="L14043" s="108">
        <v>-3.8239999999999998</v>
      </c>
      <c r="M14043" s="108">
        <v>-3.4009999999999998</v>
      </c>
      <c r="N14043" s="108">
        <v>8.0239999999999991</v>
      </c>
      <c r="O14043" s="108">
        <v>3.024</v>
      </c>
      <c r="P14043" s="108">
        <v>111.408</v>
      </c>
      <c r="Q14043" s="133">
        <v>1.0064200000000001</v>
      </c>
      <c r="R14043" s="134" t="s">
        <v>379</v>
      </c>
      <c r="S14043" s="108">
        <v>13.103</v>
      </c>
    </row>
    <row r="14044" spans="1:19" ht="11.25" thickBot="1" x14ac:dyDescent="0.2">
      <c r="A14044" s="112"/>
    </row>
    <row r="14045" spans="1:19" ht="11.25" thickBot="1" x14ac:dyDescent="0.2">
      <c r="A14045" s="107">
        <v>3</v>
      </c>
      <c r="B14045" s="132">
        <v>0.40475694444444449</v>
      </c>
      <c r="C14045" s="108">
        <v>0.25800000000000001</v>
      </c>
      <c r="D14045" s="108">
        <v>1.569</v>
      </c>
      <c r="E14045" s="108">
        <v>-3.117</v>
      </c>
      <c r="F14045" s="108">
        <v>-3.0009999999999999</v>
      </c>
      <c r="G14045" s="108">
        <v>-1.708</v>
      </c>
      <c r="H14045" s="108">
        <v>-3.2149999999999999</v>
      </c>
      <c r="I14045" s="108">
        <v>-3.234</v>
      </c>
      <c r="J14045" s="108">
        <v>-2.7080000000000002</v>
      </c>
      <c r="K14045" s="108">
        <v>9.1489999999999991</v>
      </c>
      <c r="L14045" s="108">
        <v>0.14099999999999999</v>
      </c>
      <c r="M14045" s="108">
        <v>0.58599999999999997</v>
      </c>
      <c r="N14045" s="108">
        <v>-6.05</v>
      </c>
      <c r="O14045" s="108">
        <v>13.004</v>
      </c>
      <c r="P14045" s="108">
        <v>7.0490000000000004</v>
      </c>
      <c r="Q14045" s="133">
        <v>1.0123599999999999</v>
      </c>
      <c r="R14045" s="134" t="s">
        <v>380</v>
      </c>
      <c r="S14045" s="108">
        <v>13.131</v>
      </c>
    </row>
    <row r="14046" spans="1:19" ht="11.25" thickBot="1" x14ac:dyDescent="0.2">
      <c r="A14046" s="112"/>
    </row>
    <row r="14047" spans="1:19" ht="11.25" thickBot="1" x14ac:dyDescent="0.2">
      <c r="A14047" s="135" t="s">
        <v>362</v>
      </c>
      <c r="B14047" s="112"/>
      <c r="C14047" s="136">
        <v>-0.36099999999999999</v>
      </c>
      <c r="D14047" s="136">
        <v>0.60399999999999998</v>
      </c>
      <c r="E14047" s="136">
        <v>-0.76900000000000002</v>
      </c>
      <c r="F14047" s="136">
        <v>-1.325</v>
      </c>
      <c r="G14047" s="136">
        <v>-1.363</v>
      </c>
      <c r="H14047" s="136">
        <v>0.14799999999999999</v>
      </c>
      <c r="I14047" s="136">
        <v>4.593</v>
      </c>
      <c r="J14047" s="136">
        <v>0.30199999999999999</v>
      </c>
      <c r="K14047" s="136">
        <v>3.8580000000000001</v>
      </c>
      <c r="L14047" s="136">
        <v>-0.80400000000000005</v>
      </c>
      <c r="M14047" s="136">
        <v>-6.2E-2</v>
      </c>
      <c r="N14047" s="136">
        <v>4.8819999999999997</v>
      </c>
      <c r="O14047" s="136">
        <v>2.7469999999999999</v>
      </c>
      <c r="P14047" s="136">
        <v>38.351999999999997</v>
      </c>
      <c r="Q14047" s="137">
        <v>1</v>
      </c>
      <c r="R14047" s="134" t="s">
        <v>363</v>
      </c>
      <c r="S14047" s="136">
        <v>8.5299999999999994</v>
      </c>
    </row>
    <row r="14048" spans="1:19" ht="11.25" thickBot="1" x14ac:dyDescent="0.2">
      <c r="A14048" s="112"/>
    </row>
    <row r="14049" spans="1:19" ht="11.25" thickBot="1" x14ac:dyDescent="0.2">
      <c r="A14049" s="138" t="s">
        <v>364</v>
      </c>
      <c r="B14049" s="112"/>
      <c r="C14049" s="136">
        <v>2.0760000000000001</v>
      </c>
      <c r="D14049" s="136">
        <v>2.64</v>
      </c>
      <c r="E14049" s="136">
        <v>2.0950000000000002</v>
      </c>
      <c r="F14049" s="136">
        <v>1.5349999999999999</v>
      </c>
      <c r="G14049" s="136">
        <v>2.5249999999999999</v>
      </c>
      <c r="H14049" s="136">
        <v>2.9119999999999999</v>
      </c>
      <c r="I14049" s="136">
        <v>19.341000000000001</v>
      </c>
      <c r="J14049" s="136">
        <v>2.653</v>
      </c>
      <c r="K14049" s="136">
        <v>4.694</v>
      </c>
      <c r="L14049" s="136">
        <v>2.6760000000000002</v>
      </c>
      <c r="M14049" s="136">
        <v>3.0670000000000002</v>
      </c>
      <c r="N14049" s="136">
        <v>9.7479999999999993</v>
      </c>
      <c r="O14049" s="136">
        <v>10.398</v>
      </c>
      <c r="P14049" s="136">
        <v>63.482999999999997</v>
      </c>
      <c r="Q14049" s="137">
        <v>1.653E-2</v>
      </c>
      <c r="R14049" s="134" t="s">
        <v>381</v>
      </c>
      <c r="S14049" s="136">
        <v>7.9450000000000003</v>
      </c>
    </row>
    <row r="14050" spans="1:19" ht="11.25" thickBot="1" x14ac:dyDescent="0.2">
      <c r="A14050" s="112"/>
    </row>
    <row r="14051" spans="1:19" ht="11.25" thickBot="1" x14ac:dyDescent="0.2">
      <c r="A14051" s="139" t="s">
        <v>366</v>
      </c>
      <c r="B14051" s="112"/>
      <c r="C14051" s="136">
        <v>575.21199999999999</v>
      </c>
      <c r="D14051" s="136">
        <v>436.74299999999999</v>
      </c>
      <c r="E14051" s="136">
        <v>272.58800000000002</v>
      </c>
      <c r="F14051" s="136">
        <v>115.871</v>
      </c>
      <c r="G14051" s="136">
        <v>185.304</v>
      </c>
      <c r="H14051" s="136">
        <v>1970.799</v>
      </c>
      <c r="I14051" s="136">
        <v>421.13499999999999</v>
      </c>
      <c r="J14051" s="136">
        <v>878.45299999999997</v>
      </c>
      <c r="K14051" s="136">
        <v>121.66800000000001</v>
      </c>
      <c r="L14051" s="136">
        <v>332.601</v>
      </c>
      <c r="M14051" s="136">
        <v>4961.0529999999999</v>
      </c>
      <c r="N14051" s="136">
        <v>199.69</v>
      </c>
      <c r="O14051" s="136">
        <v>378.47300000000001</v>
      </c>
      <c r="P14051" s="136">
        <v>165.52600000000001</v>
      </c>
      <c r="Q14051" s="140">
        <v>1.653</v>
      </c>
      <c r="R14051" s="134" t="s">
        <v>382</v>
      </c>
      <c r="S14051" s="136">
        <v>93.137</v>
      </c>
    </row>
    <row r="14052" spans="1:19" ht="11.25" thickBot="1" x14ac:dyDescent="0.2">
      <c r="A14052" s="112"/>
    </row>
    <row r="14053" spans="1:19" ht="11.25" thickBot="1" x14ac:dyDescent="0.2">
      <c r="A14053" s="106" t="s">
        <v>357</v>
      </c>
      <c r="B14053" s="106" t="s">
        <v>358</v>
      </c>
      <c r="C14053" s="130" t="s">
        <v>68</v>
      </c>
    </row>
    <row r="14054" spans="1:19" ht="11.25" thickBot="1" x14ac:dyDescent="0.2">
      <c r="A14054" s="107">
        <v>1</v>
      </c>
      <c r="B14054" s="132">
        <v>0.40439814814814817</v>
      </c>
      <c r="C14054" s="108">
        <v>13.722</v>
      </c>
    </row>
    <row r="14055" spans="1:19" ht="11.25" thickBot="1" x14ac:dyDescent="0.2">
      <c r="A14055" s="112"/>
    </row>
    <row r="14056" spans="1:19" ht="11.25" thickBot="1" x14ac:dyDescent="0.2">
      <c r="A14056" s="107">
        <v>2</v>
      </c>
      <c r="B14056" s="132">
        <v>0.40457175925925926</v>
      </c>
      <c r="C14056" s="108">
        <v>-2.5499999999999998</v>
      </c>
    </row>
    <row r="14057" spans="1:19" ht="11.25" thickBot="1" x14ac:dyDescent="0.2">
      <c r="A14057" s="112"/>
    </row>
    <row r="14058" spans="1:19" ht="11.25" thickBot="1" x14ac:dyDescent="0.2">
      <c r="A14058" s="107">
        <v>3</v>
      </c>
      <c r="B14058" s="132">
        <v>0.40475694444444449</v>
      </c>
      <c r="C14058" s="108">
        <v>12.430999999999999</v>
      </c>
    </row>
    <row r="14059" spans="1:19" ht="11.25" thickBot="1" x14ac:dyDescent="0.2">
      <c r="A14059" s="112"/>
    </row>
    <row r="14060" spans="1:19" ht="11.25" thickBot="1" x14ac:dyDescent="0.2">
      <c r="A14060" s="135" t="s">
        <v>362</v>
      </c>
      <c r="B14060" s="112"/>
      <c r="C14060" s="136">
        <v>7.867</v>
      </c>
    </row>
    <row r="14061" spans="1:19" ht="11.25" thickBot="1" x14ac:dyDescent="0.2">
      <c r="A14061" s="112"/>
    </row>
    <row r="14062" spans="1:19" ht="11.25" thickBot="1" x14ac:dyDescent="0.2">
      <c r="A14062" s="138" t="s">
        <v>364</v>
      </c>
      <c r="B14062" s="112"/>
      <c r="C14062" s="136">
        <v>9.0449999999999999</v>
      </c>
    </row>
    <row r="14063" spans="1:19" ht="11.25" thickBot="1" x14ac:dyDescent="0.2">
      <c r="A14063" s="112"/>
    </row>
    <row r="14064" spans="1:19" ht="11.25" thickBot="1" x14ac:dyDescent="0.2">
      <c r="A14064" s="139" t="s">
        <v>366</v>
      </c>
      <c r="B14064" s="112"/>
      <c r="C14064" s="136">
        <v>114.97</v>
      </c>
    </row>
    <row r="14065" spans="1:19" ht="10.5" x14ac:dyDescent="0.15">
      <c r="A14065" s="112"/>
    </row>
    <row r="14066" spans="1:19" x14ac:dyDescent="0.15">
      <c r="A14066" s="129"/>
      <c r="B14066" s="86" t="s">
        <v>383</v>
      </c>
    </row>
    <row r="14067" spans="1:19" ht="9.75" thickBot="1" x14ac:dyDescent="0.2">
      <c r="A14067" s="81" t="s">
        <v>5871</v>
      </c>
    </row>
    <row r="14068" spans="1:19" ht="11.25" thickBot="1" x14ac:dyDescent="0.2">
      <c r="A14068" s="106" t="s">
        <v>357</v>
      </c>
      <c r="B14068" s="106" t="s">
        <v>358</v>
      </c>
      <c r="C14068" s="130" t="s">
        <v>0</v>
      </c>
      <c r="D14068" s="130" t="s">
        <v>1</v>
      </c>
      <c r="E14068" s="130" t="s">
        <v>2</v>
      </c>
      <c r="F14068" s="130" t="s">
        <v>3</v>
      </c>
      <c r="G14068" s="130" t="s">
        <v>4</v>
      </c>
      <c r="H14068" s="130" t="s">
        <v>5</v>
      </c>
      <c r="I14068" s="131" t="s">
        <v>6</v>
      </c>
      <c r="J14068" s="131" t="s">
        <v>7</v>
      </c>
      <c r="K14068" s="130" t="s">
        <v>8</v>
      </c>
      <c r="L14068" s="130" t="s">
        <v>9</v>
      </c>
      <c r="M14068" s="130" t="s">
        <v>10</v>
      </c>
      <c r="N14068" s="130" t="s">
        <v>11</v>
      </c>
      <c r="O14068" s="130" t="s">
        <v>12</v>
      </c>
      <c r="P14068" s="130" t="s">
        <v>13</v>
      </c>
      <c r="Q14068" s="130" t="s">
        <v>14</v>
      </c>
      <c r="R14068" s="130" t="s">
        <v>15</v>
      </c>
      <c r="S14068" s="130" t="s">
        <v>16</v>
      </c>
    </row>
    <row r="14069" spans="1:19" ht="11.25" thickBot="1" x14ac:dyDescent="0.2">
      <c r="A14069" s="107">
        <v>1</v>
      </c>
      <c r="B14069" s="132">
        <v>0.4095138888888889</v>
      </c>
      <c r="C14069" s="108">
        <v>169.85499999999999</v>
      </c>
      <c r="D14069" s="108">
        <v>223.81100000000001</v>
      </c>
      <c r="E14069" s="108">
        <v>-176.09100000000001</v>
      </c>
      <c r="F14069" s="108">
        <v>181.315</v>
      </c>
      <c r="G14069" s="108">
        <v>-332.464</v>
      </c>
      <c r="H14069" s="108">
        <v>-3.6949999999999998</v>
      </c>
      <c r="I14069" s="133">
        <v>0.98075999999999997</v>
      </c>
      <c r="J14069" s="134" t="s">
        <v>384</v>
      </c>
      <c r="K14069" s="108">
        <v>-135.85599999999999</v>
      </c>
      <c r="L14069" s="108">
        <v>1.137</v>
      </c>
      <c r="M14069" s="108">
        <v>-226.113</v>
      </c>
      <c r="N14069" s="108">
        <v>-24.745999999999999</v>
      </c>
      <c r="O14069" s="108">
        <v>2186.3159999999998</v>
      </c>
      <c r="P14069" s="108">
        <v>-33.58</v>
      </c>
      <c r="Q14069" s="108">
        <v>65.230999999999995</v>
      </c>
      <c r="R14069" s="108">
        <v>-1.575</v>
      </c>
      <c r="S14069" s="108">
        <v>103.959</v>
      </c>
    </row>
    <row r="14070" spans="1:19" ht="11.25" thickBot="1" x14ac:dyDescent="0.2">
      <c r="A14070" s="112"/>
    </row>
    <row r="14071" spans="1:19" ht="11.25" thickBot="1" x14ac:dyDescent="0.2">
      <c r="A14071" s="107">
        <v>2</v>
      </c>
      <c r="B14071" s="132">
        <v>0.40969907407407408</v>
      </c>
      <c r="C14071" s="108">
        <v>2507.3090000000002</v>
      </c>
      <c r="D14071" s="108">
        <v>422.84699999999998</v>
      </c>
      <c r="E14071" s="108">
        <v>-56.116</v>
      </c>
      <c r="F14071" s="108">
        <v>-11.382</v>
      </c>
      <c r="G14071" s="108">
        <v>-4895.585</v>
      </c>
      <c r="H14071" s="108">
        <v>-6.72</v>
      </c>
      <c r="I14071" s="133">
        <v>0.97743999999999998</v>
      </c>
      <c r="J14071" s="134" t="s">
        <v>385</v>
      </c>
      <c r="K14071" s="108">
        <v>471.33199999999999</v>
      </c>
      <c r="L14071" s="108">
        <v>-0.90200000000000002</v>
      </c>
      <c r="M14071" s="108">
        <v>-54.959000000000003</v>
      </c>
      <c r="N14071" s="108">
        <v>-0.73899999999999999</v>
      </c>
      <c r="O14071" s="108">
        <v>2295.7689999999998</v>
      </c>
      <c r="P14071" s="108">
        <v>-59.21</v>
      </c>
      <c r="Q14071" s="108">
        <v>5.15</v>
      </c>
      <c r="R14071" s="108">
        <v>4.8339999999999996</v>
      </c>
      <c r="S14071" s="108">
        <v>43.914000000000001</v>
      </c>
    </row>
    <row r="14072" spans="1:19" ht="11.25" thickBot="1" x14ac:dyDescent="0.2">
      <c r="A14072" s="112"/>
    </row>
    <row r="14073" spans="1:19" ht="11.25" thickBot="1" x14ac:dyDescent="0.2">
      <c r="A14073" s="107">
        <v>3</v>
      </c>
      <c r="B14073" s="132">
        <v>0.40987268518518521</v>
      </c>
      <c r="C14073" s="108">
        <v>2961.0230000000001</v>
      </c>
      <c r="D14073" s="108">
        <v>122.42400000000001</v>
      </c>
      <c r="E14073" s="108">
        <v>121.678</v>
      </c>
      <c r="F14073" s="108">
        <v>117.855</v>
      </c>
      <c r="G14073" s="108">
        <v>-8329.4979999999996</v>
      </c>
      <c r="H14073" s="108">
        <v>-6.9669999999999996</v>
      </c>
      <c r="I14073" s="133">
        <v>1.0016400000000001</v>
      </c>
      <c r="J14073" s="134" t="s">
        <v>386</v>
      </c>
      <c r="K14073" s="108">
        <v>1019.5170000000001</v>
      </c>
      <c r="L14073" s="108">
        <v>9.6000000000000002E-2</v>
      </c>
      <c r="M14073" s="108">
        <v>-41.097999999999999</v>
      </c>
      <c r="N14073" s="108">
        <v>-49.694000000000003</v>
      </c>
      <c r="O14073" s="108">
        <v>1398.3389999999999</v>
      </c>
      <c r="P14073" s="108">
        <v>8.11</v>
      </c>
      <c r="Q14073" s="108">
        <v>12.789</v>
      </c>
      <c r="R14073" s="108">
        <v>10.000999999999999</v>
      </c>
      <c r="S14073" s="108">
        <v>-10.928000000000001</v>
      </c>
    </row>
    <row r="14074" spans="1:19" ht="11.25" thickBot="1" x14ac:dyDescent="0.2">
      <c r="A14074" s="112"/>
    </row>
    <row r="14075" spans="1:19" ht="11.25" thickBot="1" x14ac:dyDescent="0.2">
      <c r="A14075" s="107">
        <v>4</v>
      </c>
      <c r="B14075" s="132">
        <v>0.41005787037037034</v>
      </c>
      <c r="C14075" s="108">
        <v>-2505.0920000000001</v>
      </c>
      <c r="D14075" s="108">
        <v>161.059</v>
      </c>
      <c r="E14075" s="108">
        <v>174.054</v>
      </c>
      <c r="F14075" s="108">
        <v>-29.213999999999999</v>
      </c>
      <c r="G14075" s="108">
        <v>-959.58699999999999</v>
      </c>
      <c r="H14075" s="108">
        <v>3.9409999999999998</v>
      </c>
      <c r="I14075" s="133">
        <v>1.00522</v>
      </c>
      <c r="J14075" s="134" t="s">
        <v>387</v>
      </c>
      <c r="K14075" s="108">
        <v>-187.20500000000001</v>
      </c>
      <c r="L14075" s="108">
        <v>9.2999999999999999E-2</v>
      </c>
      <c r="M14075" s="108">
        <v>-44.42</v>
      </c>
      <c r="N14075" s="108">
        <v>-16.338000000000001</v>
      </c>
      <c r="O14075" s="108">
        <v>322.34199999999998</v>
      </c>
      <c r="P14075" s="108">
        <v>-46.848999999999997</v>
      </c>
      <c r="Q14075" s="108">
        <v>-0.18099999999999999</v>
      </c>
      <c r="R14075" s="108">
        <v>-21.991</v>
      </c>
      <c r="S14075" s="108">
        <v>22.798999999999999</v>
      </c>
    </row>
    <row r="14076" spans="1:19" ht="11.25" thickBot="1" x14ac:dyDescent="0.2">
      <c r="A14076" s="112"/>
    </row>
    <row r="14077" spans="1:19" ht="11.25" thickBot="1" x14ac:dyDescent="0.2">
      <c r="A14077" s="107">
        <v>5</v>
      </c>
      <c r="B14077" s="132">
        <v>0.41024305555555557</v>
      </c>
      <c r="C14077" s="108">
        <v>1418.769</v>
      </c>
      <c r="D14077" s="108">
        <v>-196.673</v>
      </c>
      <c r="E14077" s="108">
        <v>15.170999999999999</v>
      </c>
      <c r="F14077" s="108">
        <v>173.48699999999999</v>
      </c>
      <c r="G14077" s="108">
        <v>1910.587</v>
      </c>
      <c r="H14077" s="108">
        <v>-6.81</v>
      </c>
      <c r="I14077" s="133">
        <v>0.98614999999999997</v>
      </c>
      <c r="J14077" s="134" t="s">
        <v>388</v>
      </c>
      <c r="K14077" s="108">
        <v>-83.712999999999994</v>
      </c>
      <c r="L14077" s="108">
        <v>1.1259999999999999</v>
      </c>
      <c r="M14077" s="108">
        <v>129.386</v>
      </c>
      <c r="N14077" s="108">
        <v>186.785</v>
      </c>
      <c r="O14077" s="108">
        <v>-388.52600000000001</v>
      </c>
      <c r="P14077" s="108">
        <v>-8.3919999999999995</v>
      </c>
      <c r="Q14077" s="108">
        <v>-16.529</v>
      </c>
      <c r="R14077" s="108">
        <v>15.786</v>
      </c>
      <c r="S14077" s="108">
        <v>-20.869</v>
      </c>
    </row>
    <row r="14078" spans="1:19" ht="11.25" thickBot="1" x14ac:dyDescent="0.2">
      <c r="A14078" s="112"/>
    </row>
    <row r="14079" spans="1:19" ht="11.25" thickBot="1" x14ac:dyDescent="0.2">
      <c r="A14079" s="107">
        <v>6</v>
      </c>
      <c r="B14079" s="132">
        <v>0.41041666666666665</v>
      </c>
      <c r="C14079" s="108">
        <v>-1909.454</v>
      </c>
      <c r="D14079" s="108">
        <v>-103.931</v>
      </c>
      <c r="E14079" s="108">
        <v>76.003</v>
      </c>
      <c r="F14079" s="108">
        <v>-217.91900000000001</v>
      </c>
      <c r="G14079" s="108">
        <v>-3209.1039999999998</v>
      </c>
      <c r="H14079" s="108">
        <v>2.9039999999999999</v>
      </c>
      <c r="I14079" s="133">
        <v>1.00735</v>
      </c>
      <c r="J14079" s="134" t="s">
        <v>389</v>
      </c>
      <c r="K14079" s="108">
        <v>106.467</v>
      </c>
      <c r="L14079" s="108">
        <v>-0.90200000000000002</v>
      </c>
      <c r="M14079" s="108">
        <v>50.302999999999997</v>
      </c>
      <c r="N14079" s="108">
        <v>-66.733999999999995</v>
      </c>
      <c r="O14079" s="108">
        <v>-816.33399999999995</v>
      </c>
      <c r="P14079" s="108">
        <v>0.58199999999999996</v>
      </c>
      <c r="Q14079" s="108">
        <v>-12.66</v>
      </c>
      <c r="R14079" s="108">
        <v>-6.1020000000000003</v>
      </c>
      <c r="S14079" s="108">
        <v>1.359</v>
      </c>
    </row>
    <row r="14080" spans="1:19" ht="11.25" thickBot="1" x14ac:dyDescent="0.2">
      <c r="A14080" s="112"/>
    </row>
    <row r="14081" spans="1:19" ht="11.25" thickBot="1" x14ac:dyDescent="0.2">
      <c r="A14081" s="107">
        <v>7</v>
      </c>
      <c r="B14081" s="132">
        <v>0.41060185185185188</v>
      </c>
      <c r="C14081" s="108">
        <v>-5047.7340000000004</v>
      </c>
      <c r="D14081" s="108">
        <v>-255.83099999999999</v>
      </c>
      <c r="E14081" s="108">
        <v>-287.38</v>
      </c>
      <c r="F14081" s="108">
        <v>-11.331</v>
      </c>
      <c r="G14081" s="108">
        <v>-2173.123</v>
      </c>
      <c r="H14081" s="108">
        <v>9.8789999999999996</v>
      </c>
      <c r="I14081" s="133">
        <v>1.0063500000000001</v>
      </c>
      <c r="J14081" s="134" t="s">
        <v>390</v>
      </c>
      <c r="K14081" s="108">
        <v>-444.55599999999998</v>
      </c>
      <c r="L14081" s="108">
        <v>-0.90200000000000002</v>
      </c>
      <c r="M14081" s="108">
        <v>85.426000000000002</v>
      </c>
      <c r="N14081" s="108">
        <v>-56.356000000000002</v>
      </c>
      <c r="O14081" s="108">
        <v>-1122.27</v>
      </c>
      <c r="P14081" s="108">
        <v>212.86500000000001</v>
      </c>
      <c r="Q14081" s="108">
        <v>10.653</v>
      </c>
      <c r="R14081" s="108">
        <v>0.71799999999999997</v>
      </c>
      <c r="S14081" s="108">
        <v>-36.661999999999999</v>
      </c>
    </row>
    <row r="14082" spans="1:19" ht="11.25" thickBot="1" x14ac:dyDescent="0.2">
      <c r="A14082" s="112"/>
    </row>
    <row r="14083" spans="1:19" ht="11.25" thickBot="1" x14ac:dyDescent="0.2">
      <c r="A14083" s="107">
        <v>8</v>
      </c>
      <c r="B14083" s="132">
        <v>0.41078703703703701</v>
      </c>
      <c r="C14083" s="108">
        <v>2503.163</v>
      </c>
      <c r="D14083" s="108">
        <v>-94.97</v>
      </c>
      <c r="E14083" s="108">
        <v>74.262</v>
      </c>
      <c r="F14083" s="108">
        <v>-230.99199999999999</v>
      </c>
      <c r="G14083" s="108">
        <v>2477.8919999999998</v>
      </c>
      <c r="H14083" s="108">
        <v>5.79</v>
      </c>
      <c r="I14083" s="133">
        <v>1.0114300000000001</v>
      </c>
      <c r="J14083" s="134" t="s">
        <v>391</v>
      </c>
      <c r="K14083" s="108">
        <v>-400.82</v>
      </c>
      <c r="L14083" s="108">
        <v>8.6999999999999994E-2</v>
      </c>
      <c r="M14083" s="108">
        <v>46.927</v>
      </c>
      <c r="N14083" s="108">
        <v>62.935000000000002</v>
      </c>
      <c r="O14083" s="108">
        <v>-1266.1469999999999</v>
      </c>
      <c r="P14083" s="108">
        <v>-16.748999999999999</v>
      </c>
      <c r="Q14083" s="108">
        <v>-8.61</v>
      </c>
      <c r="R14083" s="108">
        <v>-2.339</v>
      </c>
      <c r="S14083" s="108">
        <v>-13.628</v>
      </c>
    </row>
    <row r="14084" spans="1:19" ht="11.25" thickBot="1" x14ac:dyDescent="0.2">
      <c r="A14084" s="112"/>
    </row>
    <row r="14085" spans="1:19" ht="11.25" thickBot="1" x14ac:dyDescent="0.2">
      <c r="A14085" s="107">
        <v>9</v>
      </c>
      <c r="B14085" s="132">
        <v>0.4109606481481482</v>
      </c>
      <c r="C14085" s="108">
        <v>471.45699999999999</v>
      </c>
      <c r="D14085" s="108">
        <v>-218.22200000000001</v>
      </c>
      <c r="E14085" s="108">
        <v>532.35500000000002</v>
      </c>
      <c r="F14085" s="108">
        <v>146.75299999999999</v>
      </c>
      <c r="G14085" s="108">
        <v>4385.4690000000001</v>
      </c>
      <c r="H14085" s="108">
        <v>0.78400000000000003</v>
      </c>
      <c r="I14085" s="133">
        <v>1.0149999999999999</v>
      </c>
      <c r="J14085" s="134" t="s">
        <v>392</v>
      </c>
      <c r="K14085" s="108">
        <v>1.3080000000000001</v>
      </c>
      <c r="L14085" s="108">
        <v>1.0680000000000001</v>
      </c>
      <c r="M14085" s="108">
        <v>-8.2650000000000006</v>
      </c>
      <c r="N14085" s="108">
        <v>-37.962000000000003</v>
      </c>
      <c r="O14085" s="108">
        <v>-1247.2739999999999</v>
      </c>
      <c r="P14085" s="108">
        <v>-18.873000000000001</v>
      </c>
      <c r="Q14085" s="108">
        <v>-29.777999999999999</v>
      </c>
      <c r="R14085" s="108">
        <v>9.5850000000000009</v>
      </c>
      <c r="S14085" s="108">
        <v>-31.626000000000001</v>
      </c>
    </row>
    <row r="14086" spans="1:19" ht="11.25" thickBot="1" x14ac:dyDescent="0.2">
      <c r="A14086" s="112"/>
    </row>
    <row r="14087" spans="1:19" ht="11.25" thickBot="1" x14ac:dyDescent="0.2">
      <c r="A14087" s="107">
        <v>10</v>
      </c>
      <c r="B14087" s="132">
        <v>0.41114583333333332</v>
      </c>
      <c r="C14087" s="108">
        <v>-569.29499999999996</v>
      </c>
      <c r="D14087" s="108">
        <v>-60.514000000000003</v>
      </c>
      <c r="E14087" s="108">
        <v>-473.93700000000001</v>
      </c>
      <c r="F14087" s="108">
        <v>-118.574</v>
      </c>
      <c r="G14087" s="108">
        <v>11125.413</v>
      </c>
      <c r="H14087" s="108">
        <v>0.89500000000000002</v>
      </c>
      <c r="I14087" s="133">
        <v>1.00867</v>
      </c>
      <c r="J14087" s="134" t="s">
        <v>393</v>
      </c>
      <c r="K14087" s="108">
        <v>-346.47399999999999</v>
      </c>
      <c r="L14087" s="108">
        <v>-0.90200000000000002</v>
      </c>
      <c r="M14087" s="108">
        <v>62.811999999999998</v>
      </c>
      <c r="N14087" s="108">
        <v>2.8479999999999999</v>
      </c>
      <c r="O14087" s="108">
        <v>-1362.2139999999999</v>
      </c>
      <c r="P14087" s="108">
        <v>-37.902999999999999</v>
      </c>
      <c r="Q14087" s="108">
        <v>-26.065000000000001</v>
      </c>
      <c r="R14087" s="108">
        <v>-8.9179999999999993</v>
      </c>
      <c r="S14087" s="108">
        <v>-58.317999999999998</v>
      </c>
    </row>
    <row r="14088" spans="1:19" ht="11.25" thickBot="1" x14ac:dyDescent="0.2">
      <c r="A14088" s="112"/>
    </row>
    <row r="14089" spans="1:19" ht="11.25" thickBot="1" x14ac:dyDescent="0.2">
      <c r="A14089" s="135" t="s">
        <v>362</v>
      </c>
      <c r="B14089" s="112"/>
      <c r="C14089" s="136">
        <v>0</v>
      </c>
      <c r="D14089" s="136">
        <v>0</v>
      </c>
      <c r="E14089" s="136">
        <v>0</v>
      </c>
      <c r="F14089" s="136">
        <v>0</v>
      </c>
      <c r="G14089" s="136">
        <v>0</v>
      </c>
      <c r="H14089" s="136">
        <v>0</v>
      </c>
      <c r="I14089" s="137">
        <v>1</v>
      </c>
      <c r="J14089" s="134" t="s">
        <v>363</v>
      </c>
      <c r="K14089" s="136">
        <v>0</v>
      </c>
      <c r="L14089" s="136">
        <v>0</v>
      </c>
      <c r="M14089" s="136">
        <v>0</v>
      </c>
      <c r="N14089" s="136">
        <v>0</v>
      </c>
      <c r="O14089" s="136">
        <v>0</v>
      </c>
      <c r="P14089" s="136">
        <v>0</v>
      </c>
      <c r="Q14089" s="136">
        <v>0</v>
      </c>
      <c r="R14089" s="136">
        <v>0</v>
      </c>
      <c r="S14089" s="136">
        <v>0</v>
      </c>
    </row>
    <row r="14090" spans="1:19" ht="11.25" thickBot="1" x14ac:dyDescent="0.2">
      <c r="A14090" s="112"/>
    </row>
    <row r="14091" spans="1:19" ht="11.25" thickBot="1" x14ac:dyDescent="0.2">
      <c r="A14091" s="138" t="s">
        <v>364</v>
      </c>
      <c r="B14091" s="112"/>
      <c r="C14091" s="136">
        <v>2567.085</v>
      </c>
      <c r="D14091" s="136">
        <v>222.374</v>
      </c>
      <c r="E14091" s="136">
        <v>275.15300000000002</v>
      </c>
      <c r="F14091" s="136">
        <v>154.35</v>
      </c>
      <c r="G14091" s="136">
        <v>5397.4979999999996</v>
      </c>
      <c r="H14091" s="136">
        <v>5.8710000000000004</v>
      </c>
      <c r="I14091" s="137">
        <v>1.3440000000000001E-2</v>
      </c>
      <c r="J14091" s="134" t="s">
        <v>394</v>
      </c>
      <c r="K14091" s="136">
        <v>448.67</v>
      </c>
      <c r="L14091" s="136">
        <v>0.88100000000000001</v>
      </c>
      <c r="M14091" s="136">
        <v>100.33</v>
      </c>
      <c r="N14091" s="136">
        <v>75.481999999999999</v>
      </c>
      <c r="O14091" s="136">
        <v>1460.634</v>
      </c>
      <c r="P14091" s="136">
        <v>77.709999999999994</v>
      </c>
      <c r="Q14091" s="136">
        <v>27.146000000000001</v>
      </c>
      <c r="R14091" s="136">
        <v>10.92</v>
      </c>
      <c r="S14091" s="136">
        <v>46.837000000000003</v>
      </c>
    </row>
    <row r="14092" spans="1:19" ht="11.25" thickBot="1" x14ac:dyDescent="0.2">
      <c r="A14092" s="112"/>
    </row>
    <row r="14093" spans="1:19" ht="11.25" thickBot="1" x14ac:dyDescent="0.2">
      <c r="A14093" s="139" t="s">
        <v>366</v>
      </c>
      <c r="B14093" s="112"/>
      <c r="C14093" s="136">
        <v>0</v>
      </c>
      <c r="D14093" s="136">
        <v>0</v>
      </c>
      <c r="E14093" s="136">
        <v>0</v>
      </c>
      <c r="F14093" s="136">
        <v>0</v>
      </c>
      <c r="G14093" s="136">
        <v>0</v>
      </c>
      <c r="H14093" s="136">
        <v>0</v>
      </c>
      <c r="I14093" s="140">
        <v>1.3440000000000001</v>
      </c>
      <c r="J14093" s="134" t="s">
        <v>395</v>
      </c>
      <c r="K14093" s="136">
        <v>0</v>
      </c>
      <c r="L14093" s="136">
        <v>0</v>
      </c>
      <c r="M14093" s="136">
        <v>0</v>
      </c>
      <c r="N14093" s="136">
        <v>0</v>
      </c>
      <c r="O14093" s="136">
        <v>0</v>
      </c>
      <c r="P14093" s="136">
        <v>0</v>
      </c>
      <c r="Q14093" s="136">
        <v>0</v>
      </c>
      <c r="R14093" s="136">
        <v>0</v>
      </c>
      <c r="S14093" s="136">
        <v>0</v>
      </c>
    </row>
    <row r="14094" spans="1:19" ht="11.25" thickBot="1" x14ac:dyDescent="0.2">
      <c r="A14094" s="112"/>
    </row>
    <row r="14095" spans="1:19" ht="11.25" thickBot="1" x14ac:dyDescent="0.2">
      <c r="A14095" s="106" t="s">
        <v>357</v>
      </c>
      <c r="B14095" s="106" t="s">
        <v>358</v>
      </c>
      <c r="C14095" s="130" t="s">
        <v>17</v>
      </c>
      <c r="D14095" s="130" t="s">
        <v>18</v>
      </c>
      <c r="E14095" s="131" t="s">
        <v>19</v>
      </c>
      <c r="F14095" s="131" t="s">
        <v>20</v>
      </c>
      <c r="G14095" s="130" t="s">
        <v>21</v>
      </c>
      <c r="H14095" s="130" t="s">
        <v>22</v>
      </c>
      <c r="I14095" s="130" t="s">
        <v>23</v>
      </c>
      <c r="J14095" s="130" t="s">
        <v>24</v>
      </c>
      <c r="K14095" s="131" t="s">
        <v>25</v>
      </c>
      <c r="L14095" s="131" t="s">
        <v>26</v>
      </c>
      <c r="M14095" s="130" t="s">
        <v>27</v>
      </c>
      <c r="N14095" s="130" t="s">
        <v>28</v>
      </c>
      <c r="O14095" s="130" t="s">
        <v>29</v>
      </c>
      <c r="P14095" s="130" t="s">
        <v>30</v>
      </c>
      <c r="Q14095" s="130" t="s">
        <v>31</v>
      </c>
      <c r="R14095" s="130" t="s">
        <v>32</v>
      </c>
      <c r="S14095" s="130" t="s">
        <v>33</v>
      </c>
    </row>
    <row r="14096" spans="1:19" ht="11.25" thickBot="1" x14ac:dyDescent="0.2">
      <c r="A14096" s="107">
        <v>1</v>
      </c>
      <c r="B14096" s="132">
        <v>0.4095138888888889</v>
      </c>
      <c r="C14096" s="108">
        <v>-4203.2960000000003</v>
      </c>
      <c r="D14096" s="108">
        <v>35.42</v>
      </c>
      <c r="E14096" s="133">
        <v>0.97767000000000004</v>
      </c>
      <c r="F14096" s="133">
        <v>1.00387</v>
      </c>
      <c r="G14096" s="108">
        <v>3.5190000000000001</v>
      </c>
      <c r="H14096" s="108">
        <v>0.39100000000000001</v>
      </c>
      <c r="I14096" s="108">
        <v>17.065000000000001</v>
      </c>
      <c r="J14096" s="108">
        <v>507.95299999999997</v>
      </c>
      <c r="K14096" s="133">
        <v>0.97719</v>
      </c>
      <c r="L14096" s="134" t="s">
        <v>396</v>
      </c>
      <c r="M14096" s="108">
        <v>10.404999999999999</v>
      </c>
      <c r="N14096" s="108">
        <v>12.574999999999999</v>
      </c>
      <c r="O14096" s="108">
        <v>0.376</v>
      </c>
      <c r="P14096" s="108">
        <v>3.91</v>
      </c>
      <c r="Q14096" s="108">
        <v>-0.77100000000000002</v>
      </c>
      <c r="R14096" s="108">
        <v>-34.332999999999998</v>
      </c>
      <c r="S14096" s="108">
        <v>-1.6359999999999999</v>
      </c>
    </row>
    <row r="14097" spans="1:19" ht="11.25" thickBot="1" x14ac:dyDescent="0.2">
      <c r="A14097" s="112"/>
    </row>
    <row r="14098" spans="1:19" ht="11.25" thickBot="1" x14ac:dyDescent="0.2">
      <c r="A14098" s="107">
        <v>2</v>
      </c>
      <c r="B14098" s="132">
        <v>0.40969907407407408</v>
      </c>
      <c r="C14098" s="108">
        <v>-3462.4679999999998</v>
      </c>
      <c r="D14098" s="108">
        <v>17.927</v>
      </c>
      <c r="E14098" s="133">
        <v>0.99214999999999998</v>
      </c>
      <c r="F14098" s="133">
        <v>1.0019400000000001</v>
      </c>
      <c r="G14098" s="108">
        <v>5.3860000000000001</v>
      </c>
      <c r="H14098" s="108">
        <v>-2.6920000000000002</v>
      </c>
      <c r="I14098" s="108">
        <v>-11.481</v>
      </c>
      <c r="J14098" s="108">
        <v>662.83699999999999</v>
      </c>
      <c r="K14098" s="133">
        <v>0.98570999999999998</v>
      </c>
      <c r="L14098" s="134" t="s">
        <v>397</v>
      </c>
      <c r="M14098" s="108">
        <v>-4.6959999999999997</v>
      </c>
      <c r="N14098" s="108">
        <v>-3.798</v>
      </c>
      <c r="O14098" s="108">
        <v>1.3919999999999999</v>
      </c>
      <c r="P14098" s="108">
        <v>3.9849999999999999</v>
      </c>
      <c r="Q14098" s="108">
        <v>8.2579999999999991</v>
      </c>
      <c r="R14098" s="108">
        <v>32.094000000000001</v>
      </c>
      <c r="S14098" s="108">
        <v>-0.61299999999999999</v>
      </c>
    </row>
    <row r="14099" spans="1:19" ht="11.25" thickBot="1" x14ac:dyDescent="0.2">
      <c r="A14099" s="112"/>
    </row>
    <row r="14100" spans="1:19" ht="11.25" thickBot="1" x14ac:dyDescent="0.2">
      <c r="A14100" s="107">
        <v>3</v>
      </c>
      <c r="B14100" s="132">
        <v>0.40987268518518521</v>
      </c>
      <c r="C14100" s="108">
        <v>-5816.0159999999996</v>
      </c>
      <c r="D14100" s="108">
        <v>21.108000000000001</v>
      </c>
      <c r="E14100" s="133">
        <v>0.98851999999999995</v>
      </c>
      <c r="F14100" s="133">
        <v>1.0011000000000001</v>
      </c>
      <c r="G14100" s="108">
        <v>-3.6739999999999999</v>
      </c>
      <c r="H14100" s="108">
        <v>1.3580000000000001</v>
      </c>
      <c r="I14100" s="108">
        <v>-21.777000000000001</v>
      </c>
      <c r="J14100" s="108">
        <v>356.95400000000001</v>
      </c>
      <c r="K14100" s="133">
        <v>0.98936000000000002</v>
      </c>
      <c r="L14100" s="134" t="s">
        <v>398</v>
      </c>
      <c r="M14100" s="108">
        <v>5.0270000000000001</v>
      </c>
      <c r="N14100" s="108">
        <v>13.712</v>
      </c>
      <c r="O14100" s="108">
        <v>-0.60299999999999998</v>
      </c>
      <c r="P14100" s="108">
        <v>1.986</v>
      </c>
      <c r="Q14100" s="108">
        <v>-2.7120000000000002</v>
      </c>
      <c r="R14100" s="108">
        <v>23.132000000000001</v>
      </c>
      <c r="S14100" s="108">
        <v>0.38900000000000001</v>
      </c>
    </row>
    <row r="14101" spans="1:19" ht="11.25" thickBot="1" x14ac:dyDescent="0.2">
      <c r="A14101" s="112"/>
    </row>
    <row r="14102" spans="1:19" ht="11.25" thickBot="1" x14ac:dyDescent="0.2">
      <c r="A14102" s="107">
        <v>4</v>
      </c>
      <c r="B14102" s="132">
        <v>0.41005787037037034</v>
      </c>
      <c r="C14102" s="108">
        <v>-7417.6909999999998</v>
      </c>
      <c r="D14102" s="108">
        <v>-5.194</v>
      </c>
      <c r="E14102" s="133">
        <v>0.99677000000000004</v>
      </c>
      <c r="F14102" s="133">
        <v>1.0033700000000001</v>
      </c>
      <c r="G14102" s="108">
        <v>3.323</v>
      </c>
      <c r="H14102" s="108">
        <v>1.3160000000000001</v>
      </c>
      <c r="I14102" s="108">
        <v>-7.1859999999999999</v>
      </c>
      <c r="J14102" s="108">
        <v>82.569000000000003</v>
      </c>
      <c r="K14102" s="133">
        <v>1.0013300000000001</v>
      </c>
      <c r="L14102" s="134" t="s">
        <v>399</v>
      </c>
      <c r="M14102" s="108">
        <v>2.931</v>
      </c>
      <c r="N14102" s="108">
        <v>-10.266</v>
      </c>
      <c r="O14102" s="108">
        <v>-0.60199999999999998</v>
      </c>
      <c r="P14102" s="108">
        <v>-2.9929999999999999</v>
      </c>
      <c r="Q14102" s="108">
        <v>0.28499999999999998</v>
      </c>
      <c r="R14102" s="108">
        <v>1.8220000000000001</v>
      </c>
      <c r="S14102" s="108">
        <v>-0.59799999999999998</v>
      </c>
    </row>
    <row r="14103" spans="1:19" ht="11.25" thickBot="1" x14ac:dyDescent="0.2">
      <c r="A14103" s="112"/>
    </row>
    <row r="14104" spans="1:19" ht="11.25" thickBot="1" x14ac:dyDescent="0.2">
      <c r="A14104" s="107">
        <v>5</v>
      </c>
      <c r="B14104" s="132">
        <v>0.41024305555555557</v>
      </c>
      <c r="C14104" s="108">
        <v>-8998.375</v>
      </c>
      <c r="D14104" s="108">
        <v>9.0500000000000007</v>
      </c>
      <c r="E14104" s="133">
        <v>1.0065900000000001</v>
      </c>
      <c r="F14104" s="133">
        <v>0.99639</v>
      </c>
      <c r="G14104" s="108">
        <v>-1.742</v>
      </c>
      <c r="H14104" s="108">
        <v>1.2669999999999999</v>
      </c>
      <c r="I14104" s="108">
        <v>9.2690000000000001</v>
      </c>
      <c r="J14104" s="108">
        <v>-75.792000000000002</v>
      </c>
      <c r="K14104" s="133">
        <v>1.0162599999999999</v>
      </c>
      <c r="L14104" s="134" t="s">
        <v>400</v>
      </c>
      <c r="M14104" s="108">
        <v>-7.9009999999999998</v>
      </c>
      <c r="N14104" s="108">
        <v>-5.2060000000000004</v>
      </c>
      <c r="O14104" s="108">
        <v>-0.59199999999999997</v>
      </c>
      <c r="P14104" s="108">
        <v>-0.97599999999999998</v>
      </c>
      <c r="Q14104" s="108">
        <v>-1.675</v>
      </c>
      <c r="R14104" s="108">
        <v>10.084</v>
      </c>
      <c r="S14104" s="108">
        <v>3.4060000000000001</v>
      </c>
    </row>
    <row r="14105" spans="1:19" ht="11.25" thickBot="1" x14ac:dyDescent="0.2">
      <c r="A14105" s="112"/>
    </row>
    <row r="14106" spans="1:19" ht="11.25" thickBot="1" x14ac:dyDescent="0.2">
      <c r="A14106" s="107">
        <v>6</v>
      </c>
      <c r="B14106" s="132">
        <v>0.41041666666666665</v>
      </c>
      <c r="C14106" s="108">
        <v>-9895.8520000000008</v>
      </c>
      <c r="D14106" s="108">
        <v>10.015000000000001</v>
      </c>
      <c r="E14106" s="133">
        <v>1.00206</v>
      </c>
      <c r="F14106" s="133">
        <v>1.0015400000000001</v>
      </c>
      <c r="G14106" s="108">
        <v>-1.7190000000000001</v>
      </c>
      <c r="H14106" s="108">
        <v>-0.70699999999999996</v>
      </c>
      <c r="I14106" s="108">
        <v>6.6070000000000002</v>
      </c>
      <c r="J14106" s="108">
        <v>-231.59700000000001</v>
      </c>
      <c r="K14106" s="133">
        <v>0.99944999999999995</v>
      </c>
      <c r="L14106" s="134" t="s">
        <v>401</v>
      </c>
      <c r="M14106" s="108">
        <v>0.96699999999999997</v>
      </c>
      <c r="N14106" s="108">
        <v>-0.50800000000000001</v>
      </c>
      <c r="O14106" s="108">
        <v>-0.59299999999999997</v>
      </c>
      <c r="P14106" s="108">
        <v>1.0349999999999999</v>
      </c>
      <c r="Q14106" s="108">
        <v>-3.6829999999999998</v>
      </c>
      <c r="R14106" s="108">
        <v>-2.4860000000000002</v>
      </c>
      <c r="S14106" s="108">
        <v>2.4239999999999999</v>
      </c>
    </row>
    <row r="14107" spans="1:19" ht="11.25" thickBot="1" x14ac:dyDescent="0.2">
      <c r="A14107" s="112"/>
    </row>
    <row r="14108" spans="1:19" ht="11.25" thickBot="1" x14ac:dyDescent="0.2">
      <c r="A14108" s="107">
        <v>7</v>
      </c>
      <c r="B14108" s="132">
        <v>0.41060185185185188</v>
      </c>
      <c r="C14108" s="108">
        <v>-10419.205</v>
      </c>
      <c r="D14108" s="108">
        <v>-25.088999999999999</v>
      </c>
      <c r="E14108" s="133">
        <v>0.99602000000000002</v>
      </c>
      <c r="F14108" s="133">
        <v>1.00248</v>
      </c>
      <c r="G14108" s="108">
        <v>-3.6970000000000001</v>
      </c>
      <c r="H14108" s="108">
        <v>0.316</v>
      </c>
      <c r="I14108" s="108">
        <v>-6.84</v>
      </c>
      <c r="J14108" s="108">
        <v>-328.00900000000001</v>
      </c>
      <c r="K14108" s="133">
        <v>1.00919</v>
      </c>
      <c r="L14108" s="134" t="s">
        <v>402</v>
      </c>
      <c r="M14108" s="108">
        <v>0.442</v>
      </c>
      <c r="N14108" s="108">
        <v>-13.189</v>
      </c>
      <c r="O14108" s="108">
        <v>-0.61099999999999999</v>
      </c>
      <c r="P14108" s="108">
        <v>-1.0249999999999999</v>
      </c>
      <c r="Q14108" s="108">
        <v>-0.76300000000000001</v>
      </c>
      <c r="R14108" s="108">
        <v>-2.0219999999999998</v>
      </c>
      <c r="S14108" s="108">
        <v>-1.6259999999999999</v>
      </c>
    </row>
    <row r="14109" spans="1:19" ht="11.25" thickBot="1" x14ac:dyDescent="0.2">
      <c r="A14109" s="112"/>
    </row>
    <row r="14110" spans="1:19" ht="11.25" thickBot="1" x14ac:dyDescent="0.2">
      <c r="A14110" s="107">
        <v>8</v>
      </c>
      <c r="B14110" s="132">
        <v>0.41078703703703701</v>
      </c>
      <c r="C14110" s="108">
        <v>-10362.757</v>
      </c>
      <c r="D14110" s="108">
        <v>0.54200000000000004</v>
      </c>
      <c r="E14110" s="133">
        <v>1.0170600000000001</v>
      </c>
      <c r="F14110" s="133">
        <v>0.99953000000000003</v>
      </c>
      <c r="G14110" s="108">
        <v>1.157</v>
      </c>
      <c r="H14110" s="108">
        <v>0.23300000000000001</v>
      </c>
      <c r="I14110" s="108">
        <v>-4.4009999999999998</v>
      </c>
      <c r="J14110" s="108">
        <v>-311.24599999999998</v>
      </c>
      <c r="K14110" s="133">
        <v>1.01248</v>
      </c>
      <c r="L14110" s="134" t="s">
        <v>403</v>
      </c>
      <c r="M14110" s="108">
        <v>-12.606999999999999</v>
      </c>
      <c r="N14110" s="108">
        <v>-6.3789999999999996</v>
      </c>
      <c r="O14110" s="108">
        <v>-1.5980000000000001</v>
      </c>
      <c r="P14110" s="108">
        <v>-1.9650000000000001</v>
      </c>
      <c r="Q14110" s="108">
        <v>1.401</v>
      </c>
      <c r="R14110" s="108">
        <v>8.8049999999999997</v>
      </c>
      <c r="S14110" s="108">
        <v>2.4660000000000002</v>
      </c>
    </row>
    <row r="14111" spans="1:19" ht="11.25" thickBot="1" x14ac:dyDescent="0.2">
      <c r="A14111" s="112"/>
    </row>
    <row r="14112" spans="1:19" ht="11.25" thickBot="1" x14ac:dyDescent="0.2">
      <c r="A14112" s="107">
        <v>9</v>
      </c>
      <c r="B14112" s="132">
        <v>0.4109606481481482</v>
      </c>
      <c r="C14112" s="108">
        <v>-10646.934999999999</v>
      </c>
      <c r="D14112" s="108">
        <v>-30.303999999999998</v>
      </c>
      <c r="E14112" s="133">
        <v>1.0087999999999999</v>
      </c>
      <c r="F14112" s="133">
        <v>0.99151</v>
      </c>
      <c r="G14112" s="108">
        <v>-2.7440000000000002</v>
      </c>
      <c r="H14112" s="108">
        <v>-2.7090000000000001</v>
      </c>
      <c r="I14112" s="108">
        <v>17.527999999999999</v>
      </c>
      <c r="J14112" s="108">
        <v>-301.95299999999997</v>
      </c>
      <c r="K14112" s="133">
        <v>1.0022800000000001</v>
      </c>
      <c r="L14112" s="134" t="s">
        <v>404</v>
      </c>
      <c r="M14112" s="108">
        <v>2.782</v>
      </c>
      <c r="N14112" s="108">
        <v>17.210999999999999</v>
      </c>
      <c r="O14112" s="108">
        <v>0.42799999999999999</v>
      </c>
      <c r="P14112" s="108">
        <v>-1.9670000000000001</v>
      </c>
      <c r="Q14112" s="108">
        <v>-1.6419999999999999</v>
      </c>
      <c r="R14112" s="108">
        <v>-8.0169999999999995</v>
      </c>
      <c r="S14112" s="108">
        <v>-4.6040000000000001</v>
      </c>
    </row>
    <row r="14113" spans="1:19" ht="11.25" thickBot="1" x14ac:dyDescent="0.2">
      <c r="A14113" s="112"/>
    </row>
    <row r="14114" spans="1:19" ht="11.25" thickBot="1" x14ac:dyDescent="0.2">
      <c r="A14114" s="107">
        <v>10</v>
      </c>
      <c r="B14114" s="132">
        <v>0.41114583333333332</v>
      </c>
      <c r="C14114" s="108">
        <v>-10726.1</v>
      </c>
      <c r="D14114" s="108">
        <v>-33.476999999999997</v>
      </c>
      <c r="E14114" s="133">
        <v>1.01437</v>
      </c>
      <c r="F14114" s="133">
        <v>0.99826999999999999</v>
      </c>
      <c r="G14114" s="108">
        <v>0.192</v>
      </c>
      <c r="H14114" s="108">
        <v>1.2290000000000001</v>
      </c>
      <c r="I14114" s="108">
        <v>1.216</v>
      </c>
      <c r="J14114" s="108">
        <v>-361.71499999999997</v>
      </c>
      <c r="K14114" s="133">
        <v>1.0067600000000001</v>
      </c>
      <c r="L14114" s="134" t="s">
        <v>405</v>
      </c>
      <c r="M14114" s="108">
        <v>2.6509999999999998</v>
      </c>
      <c r="N14114" s="108">
        <v>-4.1509999999999998</v>
      </c>
      <c r="O14114" s="108">
        <v>2.403</v>
      </c>
      <c r="P14114" s="108">
        <v>-1.99</v>
      </c>
      <c r="Q14114" s="108">
        <v>1.302</v>
      </c>
      <c r="R14114" s="108">
        <v>-29.08</v>
      </c>
      <c r="S14114" s="108">
        <v>0.39100000000000001</v>
      </c>
    </row>
    <row r="14115" spans="1:19" ht="11.25" thickBot="1" x14ac:dyDescent="0.2">
      <c r="A14115" s="112"/>
    </row>
    <row r="14116" spans="1:19" ht="11.25" thickBot="1" x14ac:dyDescent="0.2">
      <c r="A14116" s="135" t="s">
        <v>362</v>
      </c>
      <c r="B14116" s="112"/>
      <c r="C14116" s="136">
        <v>-8194.8700000000008</v>
      </c>
      <c r="D14116" s="136">
        <v>0</v>
      </c>
      <c r="E14116" s="137">
        <v>1</v>
      </c>
      <c r="F14116" s="137">
        <v>1</v>
      </c>
      <c r="G14116" s="136">
        <v>0</v>
      </c>
      <c r="H14116" s="136">
        <v>0</v>
      </c>
      <c r="I14116" s="136">
        <v>0</v>
      </c>
      <c r="J14116" s="136">
        <v>0</v>
      </c>
      <c r="K14116" s="137">
        <v>1</v>
      </c>
      <c r="L14116" s="134" t="s">
        <v>363</v>
      </c>
      <c r="M14116" s="136">
        <v>0</v>
      </c>
      <c r="N14116" s="136">
        <v>0</v>
      </c>
      <c r="O14116" s="136">
        <v>0</v>
      </c>
      <c r="P14116" s="136">
        <v>0</v>
      </c>
      <c r="Q14116" s="136">
        <v>0</v>
      </c>
      <c r="R14116" s="136">
        <v>0</v>
      </c>
      <c r="S14116" s="136">
        <v>0</v>
      </c>
    </row>
    <row r="14117" spans="1:19" ht="11.25" thickBot="1" x14ac:dyDescent="0.2">
      <c r="A14117" s="112"/>
    </row>
    <row r="14118" spans="1:19" ht="11.25" thickBot="1" x14ac:dyDescent="0.2">
      <c r="A14118" s="138" t="s">
        <v>364</v>
      </c>
      <c r="B14118" s="112"/>
      <c r="C14118" s="136">
        <v>2792.7950000000001</v>
      </c>
      <c r="D14118" s="136">
        <v>23.332000000000001</v>
      </c>
      <c r="E14118" s="137">
        <v>1.221E-2</v>
      </c>
      <c r="F14118" s="137">
        <v>3.7699999999999999E-3</v>
      </c>
      <c r="G14118" s="136">
        <v>3.24</v>
      </c>
      <c r="H14118" s="136">
        <v>1.5660000000000001</v>
      </c>
      <c r="I14118" s="136">
        <v>12.708</v>
      </c>
      <c r="J14118" s="136">
        <v>382.60199999999998</v>
      </c>
      <c r="K14118" s="137">
        <v>1.2449999999999999E-2</v>
      </c>
      <c r="L14118" s="134" t="s">
        <v>406</v>
      </c>
      <c r="M14118" s="136">
        <v>6.6790000000000003</v>
      </c>
      <c r="N14118" s="136">
        <v>10.653</v>
      </c>
      <c r="O14118" s="136">
        <v>1.1739999999999999</v>
      </c>
      <c r="P14118" s="136">
        <v>2.5569999999999999</v>
      </c>
      <c r="Q14118" s="136">
        <v>3.3260000000000001</v>
      </c>
      <c r="R14118" s="136">
        <v>20.673999999999999</v>
      </c>
      <c r="S14118" s="136">
        <v>2.383</v>
      </c>
    </row>
    <row r="14119" spans="1:19" ht="11.25" thickBot="1" x14ac:dyDescent="0.2">
      <c r="A14119" s="112"/>
    </row>
    <row r="14120" spans="1:19" ht="11.25" thickBot="1" x14ac:dyDescent="0.2">
      <c r="A14120" s="139" t="s">
        <v>366</v>
      </c>
      <c r="B14120" s="112"/>
      <c r="C14120" s="136">
        <v>34.08</v>
      </c>
      <c r="D14120" s="136">
        <v>0</v>
      </c>
      <c r="E14120" s="140">
        <v>1.2210000000000001</v>
      </c>
      <c r="F14120" s="140">
        <v>0.377</v>
      </c>
      <c r="G14120" s="136">
        <v>0</v>
      </c>
      <c r="H14120" s="136">
        <v>0</v>
      </c>
      <c r="I14120" s="136">
        <v>0</v>
      </c>
      <c r="J14120" s="136">
        <v>0</v>
      </c>
      <c r="K14120" s="140">
        <v>1.2450000000000001</v>
      </c>
      <c r="L14120" s="134" t="s">
        <v>407</v>
      </c>
      <c r="M14120" s="136">
        <v>0</v>
      </c>
      <c r="N14120" s="136">
        <v>0</v>
      </c>
      <c r="O14120" s="136">
        <v>0</v>
      </c>
      <c r="P14120" s="136">
        <v>0</v>
      </c>
      <c r="Q14120" s="136">
        <v>0</v>
      </c>
      <c r="R14120" s="136">
        <v>0</v>
      </c>
      <c r="S14120" s="136">
        <v>0</v>
      </c>
    </row>
    <row r="14121" spans="1:19" ht="11.25" thickBot="1" x14ac:dyDescent="0.2">
      <c r="A14121" s="112"/>
    </row>
    <row r="14122" spans="1:19" ht="11.25" thickBot="1" x14ac:dyDescent="0.2">
      <c r="A14122" s="106" t="s">
        <v>357</v>
      </c>
      <c r="B14122" s="106" t="s">
        <v>358</v>
      </c>
      <c r="C14122" s="131" t="s">
        <v>34</v>
      </c>
      <c r="D14122" s="131" t="s">
        <v>35</v>
      </c>
      <c r="E14122" s="130" t="s">
        <v>36</v>
      </c>
      <c r="F14122" s="130" t="s">
        <v>37</v>
      </c>
      <c r="G14122" s="130" t="s">
        <v>38</v>
      </c>
      <c r="H14122" s="130" t="s">
        <v>39</v>
      </c>
      <c r="I14122" s="130" t="s">
        <v>40</v>
      </c>
      <c r="J14122" s="130" t="s">
        <v>41</v>
      </c>
      <c r="K14122" s="130" t="s">
        <v>42</v>
      </c>
      <c r="L14122" s="130" t="s">
        <v>43</v>
      </c>
      <c r="M14122" s="130" t="s">
        <v>44</v>
      </c>
      <c r="N14122" s="130" t="s">
        <v>45</v>
      </c>
      <c r="O14122" s="130" t="s">
        <v>46</v>
      </c>
      <c r="P14122" s="130" t="s">
        <v>47</v>
      </c>
      <c r="Q14122" s="130" t="s">
        <v>48</v>
      </c>
      <c r="R14122" s="130" t="s">
        <v>49</v>
      </c>
      <c r="S14122" s="130" t="s">
        <v>50</v>
      </c>
    </row>
    <row r="14123" spans="1:19" ht="11.25" thickBot="1" x14ac:dyDescent="0.2">
      <c r="A14123" s="107">
        <v>1</v>
      </c>
      <c r="B14123" s="132">
        <v>0.4095138888888889</v>
      </c>
      <c r="C14123" s="133">
        <v>0.97592000000000001</v>
      </c>
      <c r="D14123" s="134" t="s">
        <v>408</v>
      </c>
      <c r="E14123" s="108">
        <v>2.952</v>
      </c>
      <c r="F14123" s="108">
        <v>-4.8209999999999997</v>
      </c>
      <c r="G14123" s="108">
        <v>2.1659999999999999</v>
      </c>
      <c r="H14123" s="108">
        <v>-3.98</v>
      </c>
      <c r="I14123" s="108">
        <v>31.158000000000001</v>
      </c>
      <c r="J14123" s="108">
        <v>31.213000000000001</v>
      </c>
      <c r="K14123" s="108">
        <v>6.5709999999999997</v>
      </c>
      <c r="L14123" s="108">
        <v>-86.275999999999996</v>
      </c>
      <c r="M14123" s="108">
        <v>0.66700000000000004</v>
      </c>
      <c r="N14123" s="108">
        <v>-1.286</v>
      </c>
      <c r="O14123" s="108">
        <v>-1.91</v>
      </c>
      <c r="P14123" s="108">
        <v>3.0649999999999999</v>
      </c>
      <c r="Q14123" s="108">
        <v>-1.6180000000000001</v>
      </c>
      <c r="R14123" s="108">
        <v>0.61199999999999999</v>
      </c>
      <c r="S14123" s="108">
        <v>-3.016</v>
      </c>
    </row>
    <row r="14124" spans="1:19" ht="11.25" thickBot="1" x14ac:dyDescent="0.2">
      <c r="A14124" s="112"/>
    </row>
    <row r="14125" spans="1:19" ht="11.25" thickBot="1" x14ac:dyDescent="0.2">
      <c r="A14125" s="107">
        <v>2</v>
      </c>
      <c r="B14125" s="132">
        <v>0.40969907407407408</v>
      </c>
      <c r="C14125" s="133">
        <v>0.98811000000000004</v>
      </c>
      <c r="D14125" s="134" t="s">
        <v>409</v>
      </c>
      <c r="E14125" s="108">
        <v>27.274999999999999</v>
      </c>
      <c r="F14125" s="108">
        <v>6.4450000000000003</v>
      </c>
      <c r="G14125" s="108">
        <v>1.1930000000000001</v>
      </c>
      <c r="H14125" s="108">
        <v>-6.8710000000000004</v>
      </c>
      <c r="I14125" s="108">
        <v>8.8689999999999998</v>
      </c>
      <c r="J14125" s="108">
        <v>19.809999999999999</v>
      </c>
      <c r="K14125" s="108">
        <v>-3.1760000000000002</v>
      </c>
      <c r="L14125" s="108">
        <v>375.12900000000002</v>
      </c>
      <c r="M14125" s="108">
        <v>2.7210000000000001</v>
      </c>
      <c r="N14125" s="108">
        <v>1.732</v>
      </c>
      <c r="O14125" s="108">
        <v>8.3000000000000004E-2</v>
      </c>
      <c r="P14125" s="108">
        <v>6.06</v>
      </c>
      <c r="Q14125" s="108">
        <v>4.3529999999999998</v>
      </c>
      <c r="R14125" s="108">
        <v>3.6059999999999999</v>
      </c>
      <c r="S14125" s="108">
        <v>4.9370000000000003</v>
      </c>
    </row>
    <row r="14126" spans="1:19" ht="11.25" thickBot="1" x14ac:dyDescent="0.2">
      <c r="A14126" s="112"/>
    </row>
    <row r="14127" spans="1:19" ht="11.25" thickBot="1" x14ac:dyDescent="0.2">
      <c r="A14127" s="107">
        <v>3</v>
      </c>
      <c r="B14127" s="132">
        <v>0.40987268518518521</v>
      </c>
      <c r="C14127" s="133">
        <v>0.99368999999999996</v>
      </c>
      <c r="D14127" s="134" t="s">
        <v>410</v>
      </c>
      <c r="E14127" s="108">
        <v>13.73</v>
      </c>
      <c r="F14127" s="108">
        <v>-8.0879999999999992</v>
      </c>
      <c r="G14127" s="108">
        <v>-1.798</v>
      </c>
      <c r="H14127" s="108">
        <v>-0.82499999999999996</v>
      </c>
      <c r="I14127" s="108">
        <v>-4.7350000000000003</v>
      </c>
      <c r="J14127" s="108">
        <v>28.263000000000002</v>
      </c>
      <c r="K14127" s="108">
        <v>-2.0339999999999998</v>
      </c>
      <c r="L14127" s="108">
        <v>301.53899999999999</v>
      </c>
      <c r="M14127" s="108">
        <v>1.7849999999999999</v>
      </c>
      <c r="N14127" s="108">
        <v>-0.216</v>
      </c>
      <c r="O14127" s="108">
        <v>-1.9039999999999999</v>
      </c>
      <c r="P14127" s="108">
        <v>-0.89600000000000002</v>
      </c>
      <c r="Q14127" s="108">
        <v>1.3939999999999999</v>
      </c>
      <c r="R14127" s="108">
        <v>3.6789999999999998</v>
      </c>
      <c r="S14127" s="108">
        <v>1.9910000000000001</v>
      </c>
    </row>
    <row r="14128" spans="1:19" ht="11.25" thickBot="1" x14ac:dyDescent="0.2">
      <c r="A14128" s="112"/>
    </row>
    <row r="14129" spans="1:19" ht="11.25" thickBot="1" x14ac:dyDescent="0.2">
      <c r="A14129" s="107">
        <v>4</v>
      </c>
      <c r="B14129" s="132">
        <v>0.41005787037037034</v>
      </c>
      <c r="C14129" s="133">
        <v>0.99536000000000002</v>
      </c>
      <c r="D14129" s="134" t="s">
        <v>411</v>
      </c>
      <c r="E14129" s="108">
        <v>-10.616</v>
      </c>
      <c r="F14129" s="108">
        <v>-1.113</v>
      </c>
      <c r="G14129" s="108">
        <v>-0.79500000000000004</v>
      </c>
      <c r="H14129" s="108">
        <v>0.23899999999999999</v>
      </c>
      <c r="I14129" s="108">
        <v>10.555</v>
      </c>
      <c r="J14129" s="108">
        <v>2.399</v>
      </c>
      <c r="K14129" s="108">
        <v>14.093</v>
      </c>
      <c r="L14129" s="108">
        <v>127.018</v>
      </c>
      <c r="M14129" s="108">
        <v>4.8280000000000003</v>
      </c>
      <c r="N14129" s="108">
        <v>2.8079999999999998</v>
      </c>
      <c r="O14129" s="108">
        <v>4.1020000000000003</v>
      </c>
      <c r="P14129" s="108">
        <v>1.107</v>
      </c>
      <c r="Q14129" s="108">
        <v>-0.59899999999999998</v>
      </c>
      <c r="R14129" s="108">
        <v>-3.3029999999999999</v>
      </c>
      <c r="S14129" s="108">
        <v>-3</v>
      </c>
    </row>
    <row r="14130" spans="1:19" ht="11.25" thickBot="1" x14ac:dyDescent="0.2">
      <c r="A14130" s="112"/>
    </row>
    <row r="14131" spans="1:19" ht="11.25" thickBot="1" x14ac:dyDescent="0.2">
      <c r="A14131" s="107">
        <v>5</v>
      </c>
      <c r="B14131" s="132">
        <v>0.41024305555555557</v>
      </c>
      <c r="C14131" s="133">
        <v>1.0005299999999999</v>
      </c>
      <c r="D14131" s="134" t="s">
        <v>412</v>
      </c>
      <c r="E14131" s="108">
        <v>13.622</v>
      </c>
      <c r="F14131" s="108">
        <v>-2.472</v>
      </c>
      <c r="G14131" s="108">
        <v>1.2</v>
      </c>
      <c r="H14131" s="108">
        <v>-2.8220000000000001</v>
      </c>
      <c r="I14131" s="108">
        <v>-14.705</v>
      </c>
      <c r="J14131" s="108">
        <v>9.4879999999999995</v>
      </c>
      <c r="K14131" s="108">
        <v>1.978</v>
      </c>
      <c r="L14131" s="108">
        <v>-40.896999999999998</v>
      </c>
      <c r="M14131" s="108">
        <v>-6.2050000000000001</v>
      </c>
      <c r="N14131" s="108">
        <v>-3.2069999999999999</v>
      </c>
      <c r="O14131" s="108">
        <v>4.0949999999999998</v>
      </c>
      <c r="P14131" s="108">
        <v>-1.8939999999999999</v>
      </c>
      <c r="Q14131" s="108">
        <v>-3.5979999999999999</v>
      </c>
      <c r="R14131" s="108">
        <v>-7.3</v>
      </c>
      <c r="S14131" s="108">
        <v>3.0009999999999999</v>
      </c>
    </row>
    <row r="14132" spans="1:19" ht="11.25" thickBot="1" x14ac:dyDescent="0.2">
      <c r="A14132" s="112"/>
    </row>
    <row r="14133" spans="1:19" ht="11.25" thickBot="1" x14ac:dyDescent="0.2">
      <c r="A14133" s="107">
        <v>6</v>
      </c>
      <c r="B14133" s="132">
        <v>0.41041666666666665</v>
      </c>
      <c r="C14133" s="133">
        <v>1.0043599999999999</v>
      </c>
      <c r="D14133" s="134" t="s">
        <v>413</v>
      </c>
      <c r="E14133" s="108">
        <v>-26.716999999999999</v>
      </c>
      <c r="F14133" s="108">
        <v>7.7910000000000004</v>
      </c>
      <c r="G14133" s="108">
        <v>0.20799999999999999</v>
      </c>
      <c r="H14133" s="108">
        <v>5.2640000000000002</v>
      </c>
      <c r="I14133" s="108">
        <v>-11.411</v>
      </c>
      <c r="J14133" s="108">
        <v>-39.255000000000003</v>
      </c>
      <c r="K14133" s="108">
        <v>1.1120000000000001</v>
      </c>
      <c r="L14133" s="108">
        <v>-184.79300000000001</v>
      </c>
      <c r="M14133" s="108">
        <v>-3.1709999999999998</v>
      </c>
      <c r="N14133" s="108">
        <v>-3.1859999999999999</v>
      </c>
      <c r="O14133" s="108">
        <v>-0.89900000000000002</v>
      </c>
      <c r="P14133" s="108">
        <v>-1.8919999999999999</v>
      </c>
      <c r="Q14133" s="108">
        <v>-2.5950000000000002</v>
      </c>
      <c r="R14133" s="108">
        <v>5.7279999999999998</v>
      </c>
      <c r="S14133" s="108">
        <v>-3.9950000000000001</v>
      </c>
    </row>
    <row r="14134" spans="1:19" ht="11.25" thickBot="1" x14ac:dyDescent="0.2">
      <c r="A14134" s="112"/>
    </row>
    <row r="14135" spans="1:19" ht="11.25" thickBot="1" x14ac:dyDescent="0.2">
      <c r="A14135" s="107">
        <v>7</v>
      </c>
      <c r="B14135" s="132">
        <v>0.41060185185185188</v>
      </c>
      <c r="C14135" s="133">
        <v>1.00844</v>
      </c>
      <c r="D14135" s="134" t="s">
        <v>414</v>
      </c>
      <c r="E14135" s="108">
        <v>3.7</v>
      </c>
      <c r="F14135" s="108">
        <v>-1.252</v>
      </c>
      <c r="G14135" s="108">
        <v>-1.798</v>
      </c>
      <c r="H14135" s="108">
        <v>-2.9329999999999998</v>
      </c>
      <c r="I14135" s="108">
        <v>20.555</v>
      </c>
      <c r="J14135" s="108">
        <v>4.45</v>
      </c>
      <c r="K14135" s="108">
        <v>-9.2219999999999995</v>
      </c>
      <c r="L14135" s="108">
        <v>76.512</v>
      </c>
      <c r="M14135" s="108">
        <v>0.7</v>
      </c>
      <c r="N14135" s="108">
        <v>0.71899999999999997</v>
      </c>
      <c r="O14135" s="108">
        <v>-2.903</v>
      </c>
      <c r="P14135" s="108">
        <v>-1.899</v>
      </c>
      <c r="Q14135" s="108">
        <v>1.365</v>
      </c>
      <c r="R14135" s="108">
        <v>-0.377</v>
      </c>
      <c r="S14135" s="108">
        <v>0.96</v>
      </c>
    </row>
    <row r="14136" spans="1:19" ht="11.25" thickBot="1" x14ac:dyDescent="0.2">
      <c r="A14136" s="112"/>
    </row>
    <row r="14137" spans="1:19" ht="11.25" thickBot="1" x14ac:dyDescent="0.2">
      <c r="A14137" s="107">
        <v>8</v>
      </c>
      <c r="B14137" s="132">
        <v>0.41078703703703701</v>
      </c>
      <c r="C14137" s="133">
        <v>1.0078499999999999</v>
      </c>
      <c r="D14137" s="134" t="s">
        <v>415</v>
      </c>
      <c r="E14137" s="108">
        <v>-24.875</v>
      </c>
      <c r="F14137" s="108">
        <v>-0.94599999999999995</v>
      </c>
      <c r="G14137" s="108">
        <v>-0.78900000000000003</v>
      </c>
      <c r="H14137" s="108">
        <v>0.39900000000000002</v>
      </c>
      <c r="I14137" s="108">
        <v>12.442</v>
      </c>
      <c r="J14137" s="108">
        <v>-27.812999999999999</v>
      </c>
      <c r="K14137" s="108">
        <v>-1.603</v>
      </c>
      <c r="L14137" s="108">
        <v>-282.774</v>
      </c>
      <c r="M14137" s="108">
        <v>1.9590000000000001</v>
      </c>
      <c r="N14137" s="108">
        <v>6.9649999999999999</v>
      </c>
      <c r="O14137" s="108">
        <v>-1.8939999999999999</v>
      </c>
      <c r="P14137" s="108">
        <v>-1.8839999999999999</v>
      </c>
      <c r="Q14137" s="108">
        <v>-1.571</v>
      </c>
      <c r="R14137" s="108">
        <v>1.837</v>
      </c>
      <c r="S14137" s="108">
        <v>5.7000000000000002E-2</v>
      </c>
    </row>
    <row r="14138" spans="1:19" ht="11.25" thickBot="1" x14ac:dyDescent="0.2">
      <c r="A14138" s="112"/>
    </row>
    <row r="14139" spans="1:19" ht="11.25" thickBot="1" x14ac:dyDescent="0.2">
      <c r="A14139" s="107">
        <v>9</v>
      </c>
      <c r="B14139" s="132">
        <v>0.4109606481481482</v>
      </c>
      <c r="C14139" s="133">
        <v>1.0106200000000001</v>
      </c>
      <c r="D14139" s="134" t="s">
        <v>416</v>
      </c>
      <c r="E14139" s="108">
        <v>-23.548999999999999</v>
      </c>
      <c r="F14139" s="108">
        <v>-0.187</v>
      </c>
      <c r="G14139" s="108">
        <v>0.21199999999999999</v>
      </c>
      <c r="H14139" s="108">
        <v>3.3319999999999999</v>
      </c>
      <c r="I14139" s="108">
        <v>-17.125</v>
      </c>
      <c r="J14139" s="108">
        <v>-19.329000000000001</v>
      </c>
      <c r="K14139" s="108">
        <v>-4.7610000000000001</v>
      </c>
      <c r="L14139" s="108">
        <v>-105.742</v>
      </c>
      <c r="M14139" s="108">
        <v>1.905</v>
      </c>
      <c r="N14139" s="108">
        <v>-2.1429999999999998</v>
      </c>
      <c r="O14139" s="108">
        <v>2.1280000000000001</v>
      </c>
      <c r="P14139" s="108">
        <v>-0.88</v>
      </c>
      <c r="Q14139" s="108">
        <v>3.4569999999999999</v>
      </c>
      <c r="R14139" s="108">
        <v>-1.214</v>
      </c>
      <c r="S14139" s="108">
        <v>4.5999999999999999E-2</v>
      </c>
    </row>
    <row r="14140" spans="1:19" ht="11.25" thickBot="1" x14ac:dyDescent="0.2">
      <c r="A14140" s="112"/>
    </row>
    <row r="14141" spans="1:19" ht="11.25" thickBot="1" x14ac:dyDescent="0.2">
      <c r="A14141" s="107">
        <v>10</v>
      </c>
      <c r="B14141" s="132">
        <v>0.41114583333333332</v>
      </c>
      <c r="C14141" s="133">
        <v>1.0151399999999999</v>
      </c>
      <c r="D14141" s="134" t="s">
        <v>417</v>
      </c>
      <c r="E14141" s="108">
        <v>24.478000000000002</v>
      </c>
      <c r="F14141" s="108">
        <v>4.6420000000000003</v>
      </c>
      <c r="G14141" s="108">
        <v>0.20100000000000001</v>
      </c>
      <c r="H14141" s="108">
        <v>8.1980000000000004</v>
      </c>
      <c r="I14141" s="108">
        <v>-35.601999999999997</v>
      </c>
      <c r="J14141" s="108">
        <v>-9.2270000000000003</v>
      </c>
      <c r="K14141" s="108">
        <v>-2.9580000000000002</v>
      </c>
      <c r="L14141" s="108">
        <v>-179.71600000000001</v>
      </c>
      <c r="M14141" s="108">
        <v>-5.1879999999999997</v>
      </c>
      <c r="N14141" s="108">
        <v>-2.1869999999999998</v>
      </c>
      <c r="O14141" s="108">
        <v>-0.89900000000000002</v>
      </c>
      <c r="P14141" s="108">
        <v>-0.88800000000000001</v>
      </c>
      <c r="Q14141" s="108">
        <v>-0.58699999999999997</v>
      </c>
      <c r="R14141" s="108">
        <v>-3.2669999999999999</v>
      </c>
      <c r="S14141" s="108">
        <v>-0.98</v>
      </c>
    </row>
    <row r="14142" spans="1:19" ht="11.25" thickBot="1" x14ac:dyDescent="0.2">
      <c r="A14142" s="112"/>
    </row>
    <row r="14143" spans="1:19" ht="11.25" thickBot="1" x14ac:dyDescent="0.2">
      <c r="A14143" s="135" t="s">
        <v>362</v>
      </c>
      <c r="B14143" s="112"/>
      <c r="C14143" s="137">
        <v>1</v>
      </c>
      <c r="D14143" s="134" t="s">
        <v>363</v>
      </c>
      <c r="E14143" s="136">
        <v>0</v>
      </c>
      <c r="F14143" s="136">
        <v>0</v>
      </c>
      <c r="G14143" s="136">
        <v>0</v>
      </c>
      <c r="H14143" s="136">
        <v>0</v>
      </c>
      <c r="I14143" s="136">
        <v>0</v>
      </c>
      <c r="J14143" s="136">
        <v>0</v>
      </c>
      <c r="K14143" s="136">
        <v>0</v>
      </c>
      <c r="L14143" s="136">
        <v>0</v>
      </c>
      <c r="M14143" s="136">
        <v>0</v>
      </c>
      <c r="N14143" s="136">
        <v>0</v>
      </c>
      <c r="O14143" s="136">
        <v>0</v>
      </c>
      <c r="P14143" s="136">
        <v>0</v>
      </c>
      <c r="Q14143" s="136">
        <v>0</v>
      </c>
      <c r="R14143" s="136">
        <v>0</v>
      </c>
      <c r="S14143" s="136">
        <v>0</v>
      </c>
    </row>
    <row r="14144" spans="1:19" ht="11.25" thickBot="1" x14ac:dyDescent="0.2">
      <c r="A14144" s="112"/>
    </row>
    <row r="14145" spans="1:19" ht="11.25" thickBot="1" x14ac:dyDescent="0.2">
      <c r="A14145" s="138" t="s">
        <v>364</v>
      </c>
      <c r="B14145" s="112"/>
      <c r="C14145" s="137">
        <v>1.191E-2</v>
      </c>
      <c r="D14145" s="134" t="s">
        <v>418</v>
      </c>
      <c r="E14145" s="136">
        <v>20.384</v>
      </c>
      <c r="F14145" s="136">
        <v>4.97</v>
      </c>
      <c r="G14145" s="136">
        <v>1.3080000000000001</v>
      </c>
      <c r="H14145" s="136">
        <v>4.5529999999999999</v>
      </c>
      <c r="I14145" s="136">
        <v>20.187999999999999</v>
      </c>
      <c r="J14145" s="136">
        <v>23.698</v>
      </c>
      <c r="K14145" s="136">
        <v>6.5</v>
      </c>
      <c r="L14145" s="136">
        <v>216.11199999999999</v>
      </c>
      <c r="M14145" s="136">
        <v>3.617</v>
      </c>
      <c r="N14145" s="136">
        <v>3.1869999999999998</v>
      </c>
      <c r="O14145" s="136">
        <v>2.5609999999999999</v>
      </c>
      <c r="P14145" s="136">
        <v>2.6669999999999998</v>
      </c>
      <c r="Q14145" s="136">
        <v>2.5859999999999999</v>
      </c>
      <c r="R14145" s="136">
        <v>3.9380000000000002</v>
      </c>
      <c r="S14145" s="136">
        <v>2.8540000000000001</v>
      </c>
    </row>
    <row r="14146" spans="1:19" ht="11.25" thickBot="1" x14ac:dyDescent="0.2">
      <c r="A14146" s="112"/>
    </row>
    <row r="14147" spans="1:19" ht="11.25" thickBot="1" x14ac:dyDescent="0.2">
      <c r="A14147" s="139" t="s">
        <v>366</v>
      </c>
      <c r="B14147" s="112"/>
      <c r="C14147" s="140">
        <v>1.1910000000000001</v>
      </c>
      <c r="D14147" s="134" t="s">
        <v>419</v>
      </c>
      <c r="E14147" s="136">
        <v>0</v>
      </c>
      <c r="F14147" s="136">
        <v>0</v>
      </c>
      <c r="G14147" s="136">
        <v>0</v>
      </c>
      <c r="H14147" s="136">
        <v>0</v>
      </c>
      <c r="I14147" s="136">
        <v>0</v>
      </c>
      <c r="J14147" s="136">
        <v>0</v>
      </c>
      <c r="K14147" s="136">
        <v>0</v>
      </c>
      <c r="L14147" s="136">
        <v>0</v>
      </c>
      <c r="M14147" s="136">
        <v>0</v>
      </c>
      <c r="N14147" s="136">
        <v>0</v>
      </c>
      <c r="O14147" s="136">
        <v>0</v>
      </c>
      <c r="P14147" s="136">
        <v>0</v>
      </c>
      <c r="Q14147" s="136">
        <v>0</v>
      </c>
      <c r="R14147" s="136">
        <v>0</v>
      </c>
      <c r="S14147" s="136">
        <v>0</v>
      </c>
    </row>
    <row r="14148" spans="1:19" ht="11.25" thickBot="1" x14ac:dyDescent="0.2">
      <c r="A14148" s="112"/>
    </row>
    <row r="14149" spans="1:19" ht="11.25" thickBot="1" x14ac:dyDescent="0.2">
      <c r="A14149" s="106" t="s">
        <v>357</v>
      </c>
      <c r="B14149" s="106" t="s">
        <v>358</v>
      </c>
      <c r="C14149" s="130" t="s">
        <v>51</v>
      </c>
      <c r="D14149" s="130" t="s">
        <v>52</v>
      </c>
      <c r="E14149" s="130" t="s">
        <v>53</v>
      </c>
      <c r="F14149" s="130" t="s">
        <v>54</v>
      </c>
      <c r="G14149" s="130" t="s">
        <v>55</v>
      </c>
      <c r="H14149" s="130" t="s">
        <v>56</v>
      </c>
      <c r="I14149" s="130" t="s">
        <v>57</v>
      </c>
      <c r="J14149" s="130" t="s">
        <v>58</v>
      </c>
      <c r="K14149" s="130" t="s">
        <v>59</v>
      </c>
      <c r="L14149" s="130" t="s">
        <v>60</v>
      </c>
      <c r="M14149" s="130" t="s">
        <v>61</v>
      </c>
      <c r="N14149" s="130" t="s">
        <v>62</v>
      </c>
      <c r="O14149" s="130" t="s">
        <v>63</v>
      </c>
      <c r="P14149" s="130" t="s">
        <v>64</v>
      </c>
      <c r="Q14149" s="131" t="s">
        <v>65</v>
      </c>
      <c r="R14149" s="131" t="s">
        <v>66</v>
      </c>
      <c r="S14149" s="130" t="s">
        <v>67</v>
      </c>
    </row>
    <row r="14150" spans="1:19" ht="11.25" thickBot="1" x14ac:dyDescent="0.2">
      <c r="A14150" s="107">
        <v>1</v>
      </c>
      <c r="B14150" s="132">
        <v>0.4095138888888889</v>
      </c>
      <c r="C14150" s="108">
        <v>-2.7530000000000001</v>
      </c>
      <c r="D14150" s="108">
        <v>-4.4169999999999998</v>
      </c>
      <c r="E14150" s="108">
        <v>-1.135</v>
      </c>
      <c r="F14150" s="108">
        <v>1.968</v>
      </c>
      <c r="G14150" s="108">
        <v>2.2650000000000001</v>
      </c>
      <c r="H14150" s="108">
        <v>7.7190000000000003</v>
      </c>
      <c r="I14150" s="108">
        <v>-35.457000000000001</v>
      </c>
      <c r="J14150" s="108">
        <v>-1.716</v>
      </c>
      <c r="K14150" s="108">
        <v>-4.8109999999999999</v>
      </c>
      <c r="L14150" s="108">
        <v>-2.8650000000000002</v>
      </c>
      <c r="M14150" s="108">
        <v>1.5780000000000001</v>
      </c>
      <c r="N14150" s="108">
        <v>-7.117</v>
      </c>
      <c r="O14150" s="108">
        <v>-2.968</v>
      </c>
      <c r="P14150" s="108">
        <v>32.795999999999999</v>
      </c>
      <c r="Q14150" s="133">
        <v>0.9738</v>
      </c>
      <c r="R14150" s="134" t="s">
        <v>420</v>
      </c>
      <c r="S14150" s="108">
        <v>2.149</v>
      </c>
    </row>
    <row r="14151" spans="1:19" ht="11.25" thickBot="1" x14ac:dyDescent="0.2">
      <c r="A14151" s="112"/>
    </row>
    <row r="14152" spans="1:19" ht="11.25" thickBot="1" x14ac:dyDescent="0.2">
      <c r="A14152" s="107">
        <v>2</v>
      </c>
      <c r="B14152" s="132">
        <v>0.40969907407407408</v>
      </c>
      <c r="C14152" s="108">
        <v>-1.7609999999999999</v>
      </c>
      <c r="D14152" s="108">
        <v>7.5069999999999997</v>
      </c>
      <c r="E14152" s="108">
        <v>-3.1259999999999999</v>
      </c>
      <c r="F14152" s="108">
        <v>1.9590000000000001</v>
      </c>
      <c r="G14152" s="108">
        <v>0.26700000000000002</v>
      </c>
      <c r="H14152" s="108">
        <v>-0.26300000000000001</v>
      </c>
      <c r="I14152" s="108">
        <v>2.6019999999999999</v>
      </c>
      <c r="J14152" s="108">
        <v>0.25900000000000001</v>
      </c>
      <c r="K14152" s="108">
        <v>3.1190000000000002</v>
      </c>
      <c r="L14152" s="108">
        <v>-3.9260000000000002</v>
      </c>
      <c r="M14152" s="108">
        <v>0.55700000000000005</v>
      </c>
      <c r="N14152" s="108">
        <v>8.2759999999999998</v>
      </c>
      <c r="O14152" s="108">
        <v>4.7869999999999999</v>
      </c>
      <c r="P14152" s="108">
        <v>12.548</v>
      </c>
      <c r="Q14152" s="133">
        <v>0.99231999999999998</v>
      </c>
      <c r="R14152" s="134" t="s">
        <v>421</v>
      </c>
      <c r="S14152" s="108">
        <v>11.851000000000001</v>
      </c>
    </row>
    <row r="14153" spans="1:19" ht="11.25" thickBot="1" x14ac:dyDescent="0.2">
      <c r="A14153" s="112"/>
    </row>
    <row r="14154" spans="1:19" ht="11.25" thickBot="1" x14ac:dyDescent="0.2">
      <c r="A14154" s="107">
        <v>3</v>
      </c>
      <c r="B14154" s="132">
        <v>0.40987268518518521</v>
      </c>
      <c r="C14154" s="108">
        <v>4.2809999999999997</v>
      </c>
      <c r="D14154" s="108">
        <v>-3.4009999999999998</v>
      </c>
      <c r="E14154" s="108">
        <v>-3.1110000000000002</v>
      </c>
      <c r="F14154" s="108">
        <v>-3.0000000000000001E-3</v>
      </c>
      <c r="G14154" s="108">
        <v>-2.702</v>
      </c>
      <c r="H14154" s="108">
        <v>-0.21</v>
      </c>
      <c r="I14154" s="108">
        <v>-14.896000000000001</v>
      </c>
      <c r="J14154" s="108">
        <v>3.2810000000000001</v>
      </c>
      <c r="K14154" s="108">
        <v>2.1789999999999998</v>
      </c>
      <c r="L14154" s="108">
        <v>1.1479999999999999</v>
      </c>
      <c r="M14154" s="108">
        <v>2.5830000000000002</v>
      </c>
      <c r="N14154" s="108">
        <v>-24.978000000000002</v>
      </c>
      <c r="O14154" s="108">
        <v>-2.9620000000000002</v>
      </c>
      <c r="P14154" s="108">
        <v>0.82699999999999996</v>
      </c>
      <c r="Q14154" s="133">
        <v>0.99536000000000002</v>
      </c>
      <c r="R14154" s="134" t="s">
        <v>422</v>
      </c>
      <c r="S14154" s="108">
        <v>-0.84799999999999998</v>
      </c>
    </row>
    <row r="14155" spans="1:19" ht="11.25" thickBot="1" x14ac:dyDescent="0.2">
      <c r="A14155" s="112"/>
    </row>
    <row r="14156" spans="1:19" ht="11.25" thickBot="1" x14ac:dyDescent="0.2">
      <c r="A14156" s="107">
        <v>4</v>
      </c>
      <c r="B14156" s="132">
        <v>0.41005787037037034</v>
      </c>
      <c r="C14156" s="108">
        <v>2.2909999999999999</v>
      </c>
      <c r="D14156" s="108">
        <v>-1.4019999999999999</v>
      </c>
      <c r="E14156" s="108">
        <v>-1.1140000000000001</v>
      </c>
      <c r="F14156" s="108">
        <v>-3.0000000000000001E-3</v>
      </c>
      <c r="G14156" s="108">
        <v>-0.70599999999999996</v>
      </c>
      <c r="H14156" s="108">
        <v>2.778</v>
      </c>
      <c r="I14156" s="108">
        <v>4.8650000000000002</v>
      </c>
      <c r="J14156" s="108">
        <v>-1.7110000000000001</v>
      </c>
      <c r="K14156" s="108">
        <v>1.1719999999999999</v>
      </c>
      <c r="L14156" s="108">
        <v>-0.873</v>
      </c>
      <c r="M14156" s="108">
        <v>1.5760000000000001</v>
      </c>
      <c r="N14156" s="108">
        <v>-8.1780000000000008</v>
      </c>
      <c r="O14156" s="108">
        <v>0.95599999999999996</v>
      </c>
      <c r="P14156" s="108">
        <v>2.2690000000000001</v>
      </c>
      <c r="Q14156" s="133">
        <v>0.99785999999999997</v>
      </c>
      <c r="R14156" s="134" t="s">
        <v>423</v>
      </c>
      <c r="S14156" s="108">
        <v>-5.8869999999999996</v>
      </c>
    </row>
    <row r="14157" spans="1:19" ht="11.25" thickBot="1" x14ac:dyDescent="0.2">
      <c r="A14157" s="112"/>
    </row>
    <row r="14158" spans="1:19" ht="11.25" thickBot="1" x14ac:dyDescent="0.2">
      <c r="A14158" s="107">
        <v>5</v>
      </c>
      <c r="B14158" s="132">
        <v>0.41024305555555557</v>
      </c>
      <c r="C14158" s="108">
        <v>1.3049999999999999</v>
      </c>
      <c r="D14158" s="108">
        <v>-0.39500000000000002</v>
      </c>
      <c r="E14158" s="108">
        <v>2.8929999999999998</v>
      </c>
      <c r="F14158" s="108">
        <v>5.0000000000000001E-3</v>
      </c>
      <c r="G14158" s="108">
        <v>2.302</v>
      </c>
      <c r="H14158" s="108">
        <v>-0.191</v>
      </c>
      <c r="I14158" s="108">
        <v>7.6120000000000001</v>
      </c>
      <c r="J14158" s="108">
        <v>1.298</v>
      </c>
      <c r="K14158" s="108">
        <v>-0.80100000000000005</v>
      </c>
      <c r="L14158" s="108">
        <v>3.1960000000000002</v>
      </c>
      <c r="M14158" s="108">
        <v>-1.399</v>
      </c>
      <c r="N14158" s="108">
        <v>-19.786999999999999</v>
      </c>
      <c r="O14158" s="108">
        <v>0.11700000000000001</v>
      </c>
      <c r="P14158" s="108">
        <v>-16.312999999999999</v>
      </c>
      <c r="Q14158" s="133">
        <v>1.00508</v>
      </c>
      <c r="R14158" s="134" t="s">
        <v>424</v>
      </c>
      <c r="S14158" s="108">
        <v>1.232</v>
      </c>
    </row>
    <row r="14159" spans="1:19" ht="11.25" thickBot="1" x14ac:dyDescent="0.2">
      <c r="A14159" s="112"/>
    </row>
    <row r="14160" spans="1:19" ht="11.25" thickBot="1" x14ac:dyDescent="0.2">
      <c r="A14160" s="107">
        <v>6</v>
      </c>
      <c r="B14160" s="132">
        <v>0.41041666666666665</v>
      </c>
      <c r="C14160" s="108">
        <v>-0.68</v>
      </c>
      <c r="D14160" s="108">
        <v>4.62</v>
      </c>
      <c r="E14160" s="108">
        <v>3.903</v>
      </c>
      <c r="F14160" s="108">
        <v>-4.9939999999999998</v>
      </c>
      <c r="G14160" s="108">
        <v>1.306</v>
      </c>
      <c r="H14160" s="108">
        <v>-4.1890000000000001</v>
      </c>
      <c r="I14160" s="108">
        <v>36.677999999999997</v>
      </c>
      <c r="J14160" s="108">
        <v>-1.702</v>
      </c>
      <c r="K14160" s="108">
        <v>-1.802</v>
      </c>
      <c r="L14160" s="108">
        <v>3.1869999999999998</v>
      </c>
      <c r="M14160" s="108">
        <v>-1.401</v>
      </c>
      <c r="N14160" s="108">
        <v>-34.832000000000001</v>
      </c>
      <c r="O14160" s="108">
        <v>4.08</v>
      </c>
      <c r="P14160" s="108">
        <v>-42.064999999999998</v>
      </c>
      <c r="Q14160" s="133">
        <v>1.00081</v>
      </c>
      <c r="R14160" s="134" t="s">
        <v>425</v>
      </c>
      <c r="S14160" s="108">
        <v>-8.7959999999999994</v>
      </c>
    </row>
    <row r="14161" spans="1:19" ht="11.25" thickBot="1" x14ac:dyDescent="0.2">
      <c r="A14161" s="112"/>
    </row>
    <row r="14162" spans="1:19" ht="11.25" thickBot="1" x14ac:dyDescent="0.2">
      <c r="A14162" s="107">
        <v>7</v>
      </c>
      <c r="B14162" s="132">
        <v>0.41060185185185188</v>
      </c>
      <c r="C14162" s="108">
        <v>6.19</v>
      </c>
      <c r="D14162" s="108">
        <v>2.5379999999999998</v>
      </c>
      <c r="E14162" s="108">
        <v>-0.14399999999999999</v>
      </c>
      <c r="F14162" s="108">
        <v>2.956</v>
      </c>
      <c r="G14162" s="108">
        <v>-0.72299999999999998</v>
      </c>
      <c r="H14162" s="108">
        <v>-1.248</v>
      </c>
      <c r="I14162" s="108">
        <v>5.8929999999999998</v>
      </c>
      <c r="J14162" s="108">
        <v>-0.72799999999999998</v>
      </c>
      <c r="K14162" s="108">
        <v>-1.8340000000000001</v>
      </c>
      <c r="L14162" s="108">
        <v>-2.9049999999999998</v>
      </c>
      <c r="M14162" s="108">
        <v>-3.4060000000000001</v>
      </c>
      <c r="N14162" s="108">
        <v>108.851</v>
      </c>
      <c r="O14162" s="108">
        <v>-8.5000000000000006E-2</v>
      </c>
      <c r="P14162" s="108">
        <v>-24.355</v>
      </c>
      <c r="Q14162" s="133">
        <v>1.00484</v>
      </c>
      <c r="R14162" s="134" t="s">
        <v>426</v>
      </c>
      <c r="S14162" s="108">
        <v>8.9879999999999995</v>
      </c>
    </row>
    <row r="14163" spans="1:19" ht="11.25" thickBot="1" x14ac:dyDescent="0.2">
      <c r="A14163" s="112"/>
    </row>
    <row r="14164" spans="1:19" ht="11.25" thickBot="1" x14ac:dyDescent="0.2">
      <c r="A14164" s="107">
        <v>8</v>
      </c>
      <c r="B14164" s="132">
        <v>0.41078703703703701</v>
      </c>
      <c r="C14164" s="108">
        <v>-5.63</v>
      </c>
      <c r="D14164" s="108">
        <v>-1.33</v>
      </c>
      <c r="E14164" s="108">
        <v>3.984</v>
      </c>
      <c r="F14164" s="108">
        <v>1.06</v>
      </c>
      <c r="G14164" s="108">
        <v>-2.68</v>
      </c>
      <c r="H14164" s="108">
        <v>-6.1550000000000002</v>
      </c>
      <c r="I14164" s="108">
        <v>-16.18</v>
      </c>
      <c r="J14164" s="108">
        <v>5.39</v>
      </c>
      <c r="K14164" s="108">
        <v>-0.747</v>
      </c>
      <c r="L14164" s="108">
        <v>-4.6870000000000003</v>
      </c>
      <c r="M14164" s="108">
        <v>-2.3809999999999998</v>
      </c>
      <c r="N14164" s="108">
        <v>-28.181000000000001</v>
      </c>
      <c r="O14164" s="108">
        <v>-6.6859999999999999</v>
      </c>
      <c r="P14164" s="108">
        <v>19.209</v>
      </c>
      <c r="Q14164" s="133">
        <v>1.0065599999999999</v>
      </c>
      <c r="R14164" s="134" t="s">
        <v>427</v>
      </c>
      <c r="S14164" s="108">
        <v>-4.5810000000000004</v>
      </c>
    </row>
    <row r="14165" spans="1:19" ht="11.25" thickBot="1" x14ac:dyDescent="0.2">
      <c r="A14165" s="112"/>
    </row>
    <row r="14166" spans="1:19" ht="11.25" thickBot="1" x14ac:dyDescent="0.2">
      <c r="A14166" s="107">
        <v>9</v>
      </c>
      <c r="B14166" s="132">
        <v>0.4109606481481482</v>
      </c>
      <c r="C14166" s="108">
        <v>4.4320000000000004</v>
      </c>
      <c r="D14166" s="108">
        <v>-3.3570000000000002</v>
      </c>
      <c r="E14166" s="108">
        <v>-6.0999999999999999E-2</v>
      </c>
      <c r="F14166" s="108">
        <v>-1.9710000000000001</v>
      </c>
      <c r="G14166" s="108">
        <v>1.35</v>
      </c>
      <c r="H14166" s="108">
        <v>-1.117</v>
      </c>
      <c r="I14166" s="108">
        <v>-3.238</v>
      </c>
      <c r="J14166" s="108">
        <v>-3.694</v>
      </c>
      <c r="K14166" s="108">
        <v>2.2770000000000001</v>
      </c>
      <c r="L14166" s="108">
        <v>1.3680000000000001</v>
      </c>
      <c r="M14166" s="108">
        <v>2.665</v>
      </c>
      <c r="N14166" s="108">
        <v>-35.237000000000002</v>
      </c>
      <c r="O14166" s="108">
        <v>3.427</v>
      </c>
      <c r="P14166" s="108">
        <v>2.5070000000000001</v>
      </c>
      <c r="Q14166" s="133">
        <v>1.0075499999999999</v>
      </c>
      <c r="R14166" s="134" t="s">
        <v>428</v>
      </c>
      <c r="S14166" s="108">
        <v>1.4990000000000001</v>
      </c>
    </row>
    <row r="14167" spans="1:19" ht="11.25" thickBot="1" x14ac:dyDescent="0.2">
      <c r="A14167" s="112"/>
    </row>
    <row r="14168" spans="1:19" ht="11.25" thickBot="1" x14ac:dyDescent="0.2">
      <c r="A14168" s="107">
        <v>10</v>
      </c>
      <c r="B14168" s="132">
        <v>0.41114583333333332</v>
      </c>
      <c r="C14168" s="108">
        <v>-7.6740000000000004</v>
      </c>
      <c r="D14168" s="108">
        <v>-0.36299999999999999</v>
      </c>
      <c r="E14168" s="108">
        <v>-2.09</v>
      </c>
      <c r="F14168" s="108">
        <v>-0.97599999999999998</v>
      </c>
      <c r="G14168" s="108">
        <v>-0.67900000000000005</v>
      </c>
      <c r="H14168" s="108">
        <v>2.8759999999999999</v>
      </c>
      <c r="I14168" s="108">
        <v>12.121</v>
      </c>
      <c r="J14168" s="108">
        <v>-0.67800000000000005</v>
      </c>
      <c r="K14168" s="108">
        <v>1.2470000000000001</v>
      </c>
      <c r="L14168" s="108">
        <v>6.3559999999999999</v>
      </c>
      <c r="M14168" s="108">
        <v>-0.372</v>
      </c>
      <c r="N14168" s="108">
        <v>41.183</v>
      </c>
      <c r="O14168" s="108">
        <v>-0.66500000000000004</v>
      </c>
      <c r="P14168" s="108">
        <v>12.577</v>
      </c>
      <c r="Q14168" s="133">
        <v>1.0158199999999999</v>
      </c>
      <c r="R14168" s="134" t="s">
        <v>429</v>
      </c>
      <c r="S14168" s="108">
        <v>-5.6070000000000002</v>
      </c>
    </row>
    <row r="14169" spans="1:19" ht="11.25" thickBot="1" x14ac:dyDescent="0.2">
      <c r="A14169" s="112"/>
    </row>
    <row r="14170" spans="1:19" ht="11.25" thickBot="1" x14ac:dyDescent="0.2">
      <c r="A14170" s="135" t="s">
        <v>362</v>
      </c>
      <c r="B14170" s="112"/>
      <c r="C14170" s="136">
        <v>0</v>
      </c>
      <c r="D14170" s="136">
        <v>0</v>
      </c>
      <c r="E14170" s="136">
        <v>0</v>
      </c>
      <c r="F14170" s="136">
        <v>0</v>
      </c>
      <c r="G14170" s="136">
        <v>0</v>
      </c>
      <c r="H14170" s="136">
        <v>0</v>
      </c>
      <c r="I14170" s="136">
        <v>0</v>
      </c>
      <c r="J14170" s="136">
        <v>0</v>
      </c>
      <c r="K14170" s="136">
        <v>0</v>
      </c>
      <c r="L14170" s="136">
        <v>0</v>
      </c>
      <c r="M14170" s="136">
        <v>0</v>
      </c>
      <c r="N14170" s="136">
        <v>0</v>
      </c>
      <c r="O14170" s="136">
        <v>0</v>
      </c>
      <c r="P14170" s="136">
        <v>0</v>
      </c>
      <c r="Q14170" s="137">
        <v>1</v>
      </c>
      <c r="R14170" s="134" t="s">
        <v>363</v>
      </c>
      <c r="S14170" s="136">
        <v>0</v>
      </c>
    </row>
    <row r="14171" spans="1:19" ht="11.25" thickBot="1" x14ac:dyDescent="0.2">
      <c r="A14171" s="112"/>
    </row>
    <row r="14172" spans="1:19" ht="11.25" thickBot="1" x14ac:dyDescent="0.2">
      <c r="A14172" s="138" t="s">
        <v>364</v>
      </c>
      <c r="B14172" s="112"/>
      <c r="C14172" s="136">
        <v>4.5330000000000004</v>
      </c>
      <c r="D14172" s="136">
        <v>3.8079999999999998</v>
      </c>
      <c r="E14172" s="136">
        <v>2.7050000000000001</v>
      </c>
      <c r="F14172" s="136">
        <v>2.294</v>
      </c>
      <c r="G14172" s="136">
        <v>1.8260000000000001</v>
      </c>
      <c r="H14172" s="136">
        <v>3.8580000000000001</v>
      </c>
      <c r="I14172" s="136">
        <v>19.341000000000001</v>
      </c>
      <c r="J14172" s="136">
        <v>2.6869999999999998</v>
      </c>
      <c r="K14172" s="136">
        <v>2.4390000000000001</v>
      </c>
      <c r="L14172" s="136">
        <v>3.6320000000000001</v>
      </c>
      <c r="M14172" s="136">
        <v>2.1190000000000002</v>
      </c>
      <c r="N14172" s="136">
        <v>44.715000000000003</v>
      </c>
      <c r="O14172" s="136">
        <v>3.5739999999999998</v>
      </c>
      <c r="P14172" s="136">
        <v>22.113</v>
      </c>
      <c r="Q14172" s="137">
        <v>1.141E-2</v>
      </c>
      <c r="R14172" s="134" t="s">
        <v>430</v>
      </c>
      <c r="S14172" s="136">
        <v>6.6230000000000002</v>
      </c>
    </row>
    <row r="14173" spans="1:19" ht="11.25" thickBot="1" x14ac:dyDescent="0.2">
      <c r="A14173" s="112"/>
    </row>
    <row r="14174" spans="1:19" ht="11.25" thickBot="1" x14ac:dyDescent="0.2">
      <c r="A14174" s="139" t="s">
        <v>366</v>
      </c>
      <c r="B14174" s="112"/>
      <c r="C14174" s="136">
        <v>0</v>
      </c>
      <c r="D14174" s="136">
        <v>0</v>
      </c>
      <c r="E14174" s="136">
        <v>0</v>
      </c>
      <c r="F14174" s="136">
        <v>0</v>
      </c>
      <c r="G14174" s="136">
        <v>0</v>
      </c>
      <c r="H14174" s="136">
        <v>0</v>
      </c>
      <c r="I14174" s="136">
        <v>0</v>
      </c>
      <c r="J14174" s="136">
        <v>0</v>
      </c>
      <c r="K14174" s="136">
        <v>0</v>
      </c>
      <c r="L14174" s="136">
        <v>0</v>
      </c>
      <c r="M14174" s="136">
        <v>0</v>
      </c>
      <c r="N14174" s="136">
        <v>0</v>
      </c>
      <c r="O14174" s="136">
        <v>0</v>
      </c>
      <c r="P14174" s="136">
        <v>0</v>
      </c>
      <c r="Q14174" s="140">
        <v>1.141</v>
      </c>
      <c r="R14174" s="134" t="s">
        <v>431</v>
      </c>
      <c r="S14174" s="136">
        <v>0</v>
      </c>
    </row>
    <row r="14175" spans="1:19" ht="11.25" thickBot="1" x14ac:dyDescent="0.2">
      <c r="A14175" s="112"/>
    </row>
    <row r="14176" spans="1:19" ht="11.25" thickBot="1" x14ac:dyDescent="0.2">
      <c r="A14176" s="106" t="s">
        <v>357</v>
      </c>
      <c r="B14176" s="106" t="s">
        <v>358</v>
      </c>
      <c r="C14176" s="130" t="s">
        <v>68</v>
      </c>
    </row>
    <row r="14177" spans="1:3" ht="11.25" thickBot="1" x14ac:dyDescent="0.2">
      <c r="A14177" s="107">
        <v>1</v>
      </c>
      <c r="B14177" s="132">
        <v>0.4095138888888889</v>
      </c>
      <c r="C14177" s="108">
        <v>0.45200000000000001</v>
      </c>
    </row>
    <row r="14178" spans="1:3" ht="11.25" thickBot="1" x14ac:dyDescent="0.2">
      <c r="A14178" s="112"/>
    </row>
    <row r="14179" spans="1:3" ht="11.25" thickBot="1" x14ac:dyDescent="0.2">
      <c r="A14179" s="107">
        <v>2</v>
      </c>
      <c r="B14179" s="132">
        <v>0.40969907407407408</v>
      </c>
      <c r="C14179" s="108">
        <v>10.176</v>
      </c>
    </row>
    <row r="14180" spans="1:3" ht="11.25" thickBot="1" x14ac:dyDescent="0.2">
      <c r="A14180" s="112"/>
    </row>
    <row r="14181" spans="1:3" ht="11.25" thickBot="1" x14ac:dyDescent="0.2">
      <c r="A14181" s="107">
        <v>3</v>
      </c>
      <c r="B14181" s="132">
        <v>0.40987268518518521</v>
      </c>
      <c r="C14181" s="108">
        <v>10.419</v>
      </c>
    </row>
    <row r="14182" spans="1:3" ht="11.25" thickBot="1" x14ac:dyDescent="0.2">
      <c r="A14182" s="112"/>
    </row>
    <row r="14183" spans="1:3" ht="11.25" thickBot="1" x14ac:dyDescent="0.2">
      <c r="A14183" s="107">
        <v>4</v>
      </c>
      <c r="B14183" s="132">
        <v>0.41005787037037034</v>
      </c>
      <c r="C14183" s="108">
        <v>-1.609</v>
      </c>
    </row>
    <row r="14184" spans="1:3" ht="11.25" thickBot="1" x14ac:dyDescent="0.2">
      <c r="A14184" s="112"/>
    </row>
    <row r="14185" spans="1:3" ht="11.25" thickBot="1" x14ac:dyDescent="0.2">
      <c r="A14185" s="107">
        <v>5</v>
      </c>
      <c r="B14185" s="132">
        <v>0.41024305555555557</v>
      </c>
      <c r="C14185" s="108">
        <v>2.5270000000000001</v>
      </c>
    </row>
    <row r="14186" spans="1:3" ht="11.25" thickBot="1" x14ac:dyDescent="0.2">
      <c r="A14186" s="112"/>
    </row>
    <row r="14187" spans="1:3" ht="11.25" thickBot="1" x14ac:dyDescent="0.2">
      <c r="A14187" s="107">
        <v>6</v>
      </c>
      <c r="B14187" s="132">
        <v>0.41041666666666665</v>
      </c>
      <c r="C14187" s="108">
        <v>-3.5049999999999999</v>
      </c>
    </row>
    <row r="14188" spans="1:3" ht="11.25" thickBot="1" x14ac:dyDescent="0.2">
      <c r="A14188" s="112"/>
    </row>
    <row r="14189" spans="1:3" ht="11.25" thickBot="1" x14ac:dyDescent="0.2">
      <c r="A14189" s="107">
        <v>7</v>
      </c>
      <c r="B14189" s="132">
        <v>0.41060185185185188</v>
      </c>
      <c r="C14189" s="108">
        <v>-7.5970000000000004</v>
      </c>
    </row>
    <row r="14190" spans="1:3" ht="11.25" thickBot="1" x14ac:dyDescent="0.2">
      <c r="A14190" s="112"/>
    </row>
    <row r="14191" spans="1:3" ht="11.25" thickBot="1" x14ac:dyDescent="0.2">
      <c r="A14191" s="107">
        <v>8</v>
      </c>
      <c r="B14191" s="132">
        <v>0.41078703703703701</v>
      </c>
      <c r="C14191" s="108">
        <v>-1.2669999999999999</v>
      </c>
    </row>
    <row r="14192" spans="1:3" ht="11.25" thickBot="1" x14ac:dyDescent="0.2">
      <c r="A14192" s="112"/>
    </row>
    <row r="14193" spans="1:19" ht="11.25" thickBot="1" x14ac:dyDescent="0.2">
      <c r="A14193" s="107">
        <v>9</v>
      </c>
      <c r="B14193" s="132">
        <v>0.4109606481481482</v>
      </c>
      <c r="C14193" s="108">
        <v>-3.2679999999999998</v>
      </c>
    </row>
    <row r="14194" spans="1:19" ht="11.25" thickBot="1" x14ac:dyDescent="0.2">
      <c r="A14194" s="112"/>
    </row>
    <row r="14195" spans="1:19" ht="11.25" thickBot="1" x14ac:dyDescent="0.2">
      <c r="A14195" s="107">
        <v>10</v>
      </c>
      <c r="B14195" s="132">
        <v>0.41114583333333332</v>
      </c>
      <c r="C14195" s="108">
        <v>-6.3289999999999997</v>
      </c>
    </row>
    <row r="14196" spans="1:19" ht="11.25" thickBot="1" x14ac:dyDescent="0.2">
      <c r="A14196" s="112"/>
    </row>
    <row r="14197" spans="1:19" ht="11.25" thickBot="1" x14ac:dyDescent="0.2">
      <c r="A14197" s="135" t="s">
        <v>362</v>
      </c>
      <c r="B14197" s="112"/>
      <c r="C14197" s="136">
        <v>0</v>
      </c>
    </row>
    <row r="14198" spans="1:19" ht="11.25" thickBot="1" x14ac:dyDescent="0.2">
      <c r="A14198" s="112"/>
    </row>
    <row r="14199" spans="1:19" ht="11.25" thickBot="1" x14ac:dyDescent="0.2">
      <c r="A14199" s="138" t="s">
        <v>364</v>
      </c>
      <c r="B14199" s="112"/>
      <c r="C14199" s="136">
        <v>6.1790000000000003</v>
      </c>
    </row>
    <row r="14200" spans="1:19" ht="11.25" thickBot="1" x14ac:dyDescent="0.2">
      <c r="A14200" s="112"/>
    </row>
    <row r="14201" spans="1:19" ht="11.25" thickBot="1" x14ac:dyDescent="0.2">
      <c r="A14201" s="139" t="s">
        <v>366</v>
      </c>
      <c r="B14201" s="112"/>
      <c r="C14201" s="136">
        <v>0</v>
      </c>
    </row>
    <row r="14202" spans="1:19" ht="10.5" x14ac:dyDescent="0.15">
      <c r="A14202" s="112"/>
    </row>
    <row r="14203" spans="1:19" x14ac:dyDescent="0.15">
      <c r="A14203" s="129"/>
      <c r="B14203" s="86" t="s">
        <v>432</v>
      </c>
    </row>
    <row r="14204" spans="1:19" ht="9.75" thickBot="1" x14ac:dyDescent="0.2">
      <c r="A14204" s="81" t="s">
        <v>5871</v>
      </c>
    </row>
    <row r="14205" spans="1:19" ht="11.25" thickBot="1" x14ac:dyDescent="0.2">
      <c r="A14205" s="106" t="s">
        <v>357</v>
      </c>
      <c r="B14205" s="106" t="s">
        <v>358</v>
      </c>
      <c r="C14205" s="130" t="s">
        <v>0</v>
      </c>
      <c r="D14205" s="130" t="s">
        <v>1</v>
      </c>
      <c r="E14205" s="130" t="s">
        <v>2</v>
      </c>
      <c r="F14205" s="130" t="s">
        <v>3</v>
      </c>
      <c r="G14205" s="130" t="s">
        <v>4</v>
      </c>
      <c r="H14205" s="130" t="s">
        <v>5</v>
      </c>
      <c r="I14205" s="131" t="s">
        <v>6</v>
      </c>
      <c r="J14205" s="131" t="s">
        <v>7</v>
      </c>
      <c r="K14205" s="130" t="s">
        <v>8</v>
      </c>
      <c r="L14205" s="130" t="s">
        <v>9</v>
      </c>
      <c r="M14205" s="130" t="s">
        <v>10</v>
      </c>
      <c r="N14205" s="130" t="s">
        <v>11</v>
      </c>
      <c r="O14205" s="130" t="s">
        <v>12</v>
      </c>
      <c r="P14205" s="130" t="s">
        <v>13</v>
      </c>
      <c r="Q14205" s="130" t="s">
        <v>14</v>
      </c>
      <c r="R14205" s="130" t="s">
        <v>15</v>
      </c>
      <c r="S14205" s="130" t="s">
        <v>16</v>
      </c>
    </row>
    <row r="14206" spans="1:19" ht="11.25" thickBot="1" x14ac:dyDescent="0.2">
      <c r="A14206" s="107">
        <v>1</v>
      </c>
      <c r="B14206" s="132">
        <v>0.42214120370370373</v>
      </c>
      <c r="C14206" s="108">
        <v>228133.3</v>
      </c>
      <c r="D14206" s="108">
        <v>120639.6</v>
      </c>
      <c r="E14206" s="108">
        <v>234135.07</v>
      </c>
      <c r="F14206" s="108">
        <v>6348.0429999999997</v>
      </c>
      <c r="G14206" s="108">
        <v>102962.23</v>
      </c>
      <c r="H14206" s="108">
        <v>7.923</v>
      </c>
      <c r="I14206" s="133">
        <v>0.96489999999999998</v>
      </c>
      <c r="J14206" s="134" t="s">
        <v>433</v>
      </c>
      <c r="K14206" s="108">
        <v>70594.142999999996</v>
      </c>
      <c r="L14206" s="108">
        <v>92.373000000000005</v>
      </c>
      <c r="M14206" s="108">
        <v>5681.4589999999998</v>
      </c>
      <c r="N14206" s="108">
        <v>3357.9119999999998</v>
      </c>
      <c r="O14206" s="108">
        <v>31142.514999999999</v>
      </c>
      <c r="P14206" s="108">
        <v>7592.942</v>
      </c>
      <c r="Q14206" s="108">
        <v>1888.934</v>
      </c>
      <c r="R14206" s="108">
        <v>524.86199999999997</v>
      </c>
      <c r="S14206" s="108">
        <v>296.00900000000001</v>
      </c>
    </row>
    <row r="14207" spans="1:19" ht="11.25" thickBot="1" x14ac:dyDescent="0.2">
      <c r="A14207" s="112"/>
    </row>
    <row r="14208" spans="1:19" ht="11.25" thickBot="1" x14ac:dyDescent="0.2">
      <c r="A14208" s="107">
        <v>2</v>
      </c>
      <c r="B14208" s="132">
        <v>0.42231481481481481</v>
      </c>
      <c r="C14208" s="108">
        <v>233351.12</v>
      </c>
      <c r="D14208" s="108">
        <v>121371.24</v>
      </c>
      <c r="E14208" s="108">
        <v>234389.73</v>
      </c>
      <c r="F14208" s="108">
        <v>5683.1549999999997</v>
      </c>
      <c r="G14208" s="108">
        <v>105223.89</v>
      </c>
      <c r="H14208" s="108">
        <v>15.753</v>
      </c>
      <c r="I14208" s="133">
        <v>0.97850000000000004</v>
      </c>
      <c r="J14208" s="134" t="s">
        <v>434</v>
      </c>
      <c r="K14208" s="108">
        <v>71803.599000000002</v>
      </c>
      <c r="L14208" s="108">
        <v>99.251000000000005</v>
      </c>
      <c r="M14208" s="108">
        <v>5469.17</v>
      </c>
      <c r="N14208" s="108">
        <v>3200.279</v>
      </c>
      <c r="O14208" s="108">
        <v>32318.807000000001</v>
      </c>
      <c r="P14208" s="108">
        <v>7676.0469999999996</v>
      </c>
      <c r="Q14208" s="108">
        <v>1963.4480000000001</v>
      </c>
      <c r="R14208" s="108">
        <v>520.495</v>
      </c>
      <c r="S14208" s="108">
        <v>214.12799999999999</v>
      </c>
    </row>
    <row r="14209" spans="1:19" ht="11.25" thickBot="1" x14ac:dyDescent="0.2">
      <c r="A14209" s="112"/>
    </row>
    <row r="14210" spans="1:19" ht="11.25" thickBot="1" x14ac:dyDescent="0.2">
      <c r="A14210" s="107">
        <v>3</v>
      </c>
      <c r="B14210" s="132">
        <v>0.42250000000000004</v>
      </c>
      <c r="C14210" s="108">
        <v>228217.4</v>
      </c>
      <c r="D14210" s="108">
        <v>119521.81</v>
      </c>
      <c r="E14210" s="108">
        <v>231366.51</v>
      </c>
      <c r="F14210" s="108">
        <v>6988.018</v>
      </c>
      <c r="G14210" s="108">
        <v>105114.92</v>
      </c>
      <c r="H14210" s="108">
        <v>-4.9189999999999996</v>
      </c>
      <c r="I14210" s="133">
        <v>0.99738000000000004</v>
      </c>
      <c r="J14210" s="134" t="s">
        <v>435</v>
      </c>
      <c r="K14210" s="108">
        <v>70450.835999999996</v>
      </c>
      <c r="L14210" s="108">
        <v>98.358000000000004</v>
      </c>
      <c r="M14210" s="108">
        <v>5485.915</v>
      </c>
      <c r="N14210" s="108">
        <v>3167.826</v>
      </c>
      <c r="O14210" s="108">
        <v>32647.454000000002</v>
      </c>
      <c r="P14210" s="108">
        <v>7376.62</v>
      </c>
      <c r="Q14210" s="108">
        <v>1956.337</v>
      </c>
      <c r="R14210" s="108">
        <v>493.97399999999999</v>
      </c>
      <c r="S14210" s="108">
        <v>136.12</v>
      </c>
    </row>
    <row r="14211" spans="1:19" ht="11.25" thickBot="1" x14ac:dyDescent="0.2">
      <c r="A14211" s="112"/>
    </row>
    <row r="14212" spans="1:19" ht="11.25" thickBot="1" x14ac:dyDescent="0.2">
      <c r="A14212" s="135" t="s">
        <v>362</v>
      </c>
      <c r="B14212" s="112"/>
      <c r="C14212" s="136">
        <v>229900.6</v>
      </c>
      <c r="D14212" s="136">
        <v>120510.88</v>
      </c>
      <c r="E14212" s="136">
        <v>233297.1</v>
      </c>
      <c r="F14212" s="136">
        <v>6339.7389999999996</v>
      </c>
      <c r="G14212" s="136">
        <v>104433.68</v>
      </c>
      <c r="H14212" s="136">
        <v>6.2519999999999998</v>
      </c>
      <c r="I14212" s="137">
        <v>0.98026000000000002</v>
      </c>
      <c r="J14212" s="134" t="s">
        <v>436</v>
      </c>
      <c r="K14212" s="136">
        <v>70949.525999999998</v>
      </c>
      <c r="L14212" s="136">
        <v>96.661000000000001</v>
      </c>
      <c r="M14212" s="136">
        <v>5545.5150000000003</v>
      </c>
      <c r="N14212" s="136">
        <v>3242.0059999999999</v>
      </c>
      <c r="O14212" s="136">
        <v>32036.258999999998</v>
      </c>
      <c r="P14212" s="136">
        <v>7548.5360000000001</v>
      </c>
      <c r="Q14212" s="136">
        <v>1936.239</v>
      </c>
      <c r="R14212" s="136">
        <v>513.11</v>
      </c>
      <c r="S14212" s="136">
        <v>215.41900000000001</v>
      </c>
    </row>
    <row r="14213" spans="1:19" ht="11.25" thickBot="1" x14ac:dyDescent="0.2">
      <c r="A14213" s="112"/>
    </row>
    <row r="14214" spans="1:19" ht="11.25" thickBot="1" x14ac:dyDescent="0.2">
      <c r="A14214" s="138" t="s">
        <v>364</v>
      </c>
      <c r="B14214" s="112"/>
      <c r="C14214" s="136">
        <v>2988.5279999999998</v>
      </c>
      <c r="D14214" s="136">
        <v>931.41</v>
      </c>
      <c r="E14214" s="136">
        <v>1676.7809999999999</v>
      </c>
      <c r="F14214" s="136">
        <v>652.471</v>
      </c>
      <c r="G14214" s="136">
        <v>1275.4739999999999</v>
      </c>
      <c r="H14214" s="136">
        <v>10.436999999999999</v>
      </c>
      <c r="I14214" s="137">
        <v>1.6310000000000002E-2</v>
      </c>
      <c r="J14214" s="134" t="s">
        <v>437</v>
      </c>
      <c r="K14214" s="136">
        <v>743.11199999999997</v>
      </c>
      <c r="L14214" s="136">
        <v>3.74</v>
      </c>
      <c r="M14214" s="136">
        <v>118.029</v>
      </c>
      <c r="N14214" s="136">
        <v>101.681</v>
      </c>
      <c r="O14214" s="136">
        <v>791.255</v>
      </c>
      <c r="P14214" s="136">
        <v>154.57400000000001</v>
      </c>
      <c r="Q14214" s="136">
        <v>41.122</v>
      </c>
      <c r="R14214" s="136">
        <v>16.716000000000001</v>
      </c>
      <c r="S14214" s="136">
        <v>79.951999999999998</v>
      </c>
    </row>
    <row r="14215" spans="1:19" ht="11.25" thickBot="1" x14ac:dyDescent="0.2">
      <c r="A14215" s="112"/>
    </row>
    <row r="14216" spans="1:19" ht="11.25" thickBot="1" x14ac:dyDescent="0.2">
      <c r="A14216" s="139" t="s">
        <v>366</v>
      </c>
      <c r="B14216" s="112"/>
      <c r="C14216" s="136">
        <v>1.3</v>
      </c>
      <c r="D14216" s="136">
        <v>0.77300000000000002</v>
      </c>
      <c r="E14216" s="136">
        <v>0.71899999999999997</v>
      </c>
      <c r="F14216" s="136">
        <v>10.292</v>
      </c>
      <c r="G14216" s="136">
        <v>1.2210000000000001</v>
      </c>
      <c r="H14216" s="136">
        <v>166.92699999999999</v>
      </c>
      <c r="I14216" s="140">
        <v>1.6639999999999999</v>
      </c>
      <c r="J14216" s="134" t="s">
        <v>438</v>
      </c>
      <c r="K14216" s="136">
        <v>1.0469999999999999</v>
      </c>
      <c r="L14216" s="136">
        <v>3.87</v>
      </c>
      <c r="M14216" s="136">
        <v>2.1280000000000001</v>
      </c>
      <c r="N14216" s="136">
        <v>3.1360000000000001</v>
      </c>
      <c r="O14216" s="136">
        <v>2.4700000000000002</v>
      </c>
      <c r="P14216" s="136">
        <v>2.048</v>
      </c>
      <c r="Q14216" s="136">
        <v>2.1240000000000001</v>
      </c>
      <c r="R14216" s="136">
        <v>3.258</v>
      </c>
      <c r="S14216" s="136">
        <v>37.115000000000002</v>
      </c>
    </row>
    <row r="14217" spans="1:19" ht="11.25" thickBot="1" x14ac:dyDescent="0.2">
      <c r="A14217" s="112"/>
    </row>
    <row r="14218" spans="1:19" ht="11.25" thickBot="1" x14ac:dyDescent="0.2">
      <c r="A14218" s="106" t="s">
        <v>357</v>
      </c>
      <c r="B14218" s="106" t="s">
        <v>358</v>
      </c>
      <c r="C14218" s="130" t="s">
        <v>17</v>
      </c>
      <c r="D14218" s="130" t="s">
        <v>18</v>
      </c>
      <c r="E14218" s="131" t="s">
        <v>19</v>
      </c>
      <c r="F14218" s="131" t="s">
        <v>20</v>
      </c>
      <c r="G14218" s="130" t="s">
        <v>21</v>
      </c>
      <c r="H14218" s="130" t="s">
        <v>22</v>
      </c>
      <c r="I14218" s="130" t="s">
        <v>23</v>
      </c>
      <c r="J14218" s="130" t="s">
        <v>24</v>
      </c>
      <c r="K14218" s="131" t="s">
        <v>25</v>
      </c>
      <c r="L14218" s="131" t="s">
        <v>26</v>
      </c>
      <c r="M14218" s="130" t="s">
        <v>27</v>
      </c>
      <c r="N14218" s="130" t="s">
        <v>28</v>
      </c>
      <c r="O14218" s="130" t="s">
        <v>29</v>
      </c>
      <c r="P14218" s="130" t="s">
        <v>30</v>
      </c>
      <c r="Q14218" s="130" t="s">
        <v>31</v>
      </c>
      <c r="R14218" s="130" t="s">
        <v>32</v>
      </c>
      <c r="S14218" s="130" t="s">
        <v>33</v>
      </c>
    </row>
    <row r="14219" spans="1:19" ht="11.25" thickBot="1" x14ac:dyDescent="0.2">
      <c r="A14219" s="107">
        <v>1</v>
      </c>
      <c r="B14219" s="132">
        <v>0.42214120370370373</v>
      </c>
      <c r="C14219" s="108">
        <v>-1618.077</v>
      </c>
      <c r="D14219" s="108">
        <v>1193.739</v>
      </c>
      <c r="E14219" s="133">
        <v>0.95818999999999999</v>
      </c>
      <c r="F14219" s="133">
        <v>0.98989000000000005</v>
      </c>
      <c r="G14219" s="108">
        <v>1.64</v>
      </c>
      <c r="H14219" s="108">
        <v>-1.613</v>
      </c>
      <c r="I14219" s="108">
        <v>6410.1570000000002</v>
      </c>
      <c r="J14219" s="108">
        <v>3707.4290000000001</v>
      </c>
      <c r="K14219" s="133">
        <v>0.97080999999999995</v>
      </c>
      <c r="L14219" s="134" t="s">
        <v>439</v>
      </c>
      <c r="M14219" s="108">
        <v>1146.509</v>
      </c>
      <c r="N14219" s="108">
        <v>695.00300000000004</v>
      </c>
      <c r="O14219" s="108">
        <v>56.969000000000001</v>
      </c>
      <c r="P14219" s="108">
        <v>309.76900000000001</v>
      </c>
      <c r="Q14219" s="108">
        <v>77.707999999999998</v>
      </c>
      <c r="R14219" s="108">
        <v>600.87199999999996</v>
      </c>
      <c r="S14219" s="108">
        <v>539.00699999999995</v>
      </c>
    </row>
    <row r="14220" spans="1:19" ht="11.25" thickBot="1" x14ac:dyDescent="0.2">
      <c r="A14220" s="112"/>
    </row>
    <row r="14221" spans="1:19" ht="11.25" thickBot="1" x14ac:dyDescent="0.2">
      <c r="A14221" s="107">
        <v>2</v>
      </c>
      <c r="B14221" s="132">
        <v>0.42231481481481481</v>
      </c>
      <c r="C14221" s="108">
        <v>979.28399999999999</v>
      </c>
      <c r="D14221" s="108">
        <v>1277.519</v>
      </c>
      <c r="E14221" s="133">
        <v>0.97819</v>
      </c>
      <c r="F14221" s="133">
        <v>0.99283999999999994</v>
      </c>
      <c r="G14221" s="108">
        <v>3.5139999999999998</v>
      </c>
      <c r="H14221" s="108">
        <v>-0.63400000000000001</v>
      </c>
      <c r="I14221" s="108">
        <v>6628.9589999999998</v>
      </c>
      <c r="J14221" s="108">
        <v>4220.1980000000003</v>
      </c>
      <c r="K14221" s="133">
        <v>1.00081</v>
      </c>
      <c r="L14221" s="134" t="s">
        <v>440</v>
      </c>
      <c r="M14221" s="108">
        <v>1257.482</v>
      </c>
      <c r="N14221" s="108">
        <v>669.80799999999999</v>
      </c>
      <c r="O14221" s="108">
        <v>70.522000000000006</v>
      </c>
      <c r="P14221" s="108">
        <v>283.39299999999997</v>
      </c>
      <c r="Q14221" s="108">
        <v>88.415000000000006</v>
      </c>
      <c r="R14221" s="108">
        <v>626.74900000000002</v>
      </c>
      <c r="S14221" s="108">
        <v>501.43299999999999</v>
      </c>
    </row>
    <row r="14222" spans="1:19" ht="11.25" thickBot="1" x14ac:dyDescent="0.2">
      <c r="A14222" s="112"/>
    </row>
    <row r="14223" spans="1:19" ht="11.25" thickBot="1" x14ac:dyDescent="0.2">
      <c r="A14223" s="107">
        <v>3</v>
      </c>
      <c r="B14223" s="132">
        <v>0.42250000000000004</v>
      </c>
      <c r="C14223" s="108">
        <v>746.09400000000005</v>
      </c>
      <c r="D14223" s="108">
        <v>1235.181</v>
      </c>
      <c r="E14223" s="133">
        <v>0.99248000000000003</v>
      </c>
      <c r="F14223" s="133">
        <v>0.99958999999999998</v>
      </c>
      <c r="G14223" s="108">
        <v>6.3890000000000002</v>
      </c>
      <c r="H14223" s="108">
        <v>3.3530000000000002</v>
      </c>
      <c r="I14223" s="108">
        <v>6714.5519999999997</v>
      </c>
      <c r="J14223" s="108">
        <v>4356.9930000000004</v>
      </c>
      <c r="K14223" s="133">
        <v>1.0050300000000001</v>
      </c>
      <c r="L14223" s="134" t="s">
        <v>441</v>
      </c>
      <c r="M14223" s="108">
        <v>1239.4639999999999</v>
      </c>
      <c r="N14223" s="108">
        <v>640.68499999999995</v>
      </c>
      <c r="O14223" s="108">
        <v>63.338999999999999</v>
      </c>
      <c r="P14223" s="108">
        <v>344.245</v>
      </c>
      <c r="Q14223" s="108">
        <v>73.084000000000003</v>
      </c>
      <c r="R14223" s="108">
        <v>611.846</v>
      </c>
      <c r="S14223" s="108">
        <v>514.81799999999998</v>
      </c>
    </row>
    <row r="14224" spans="1:19" ht="11.25" thickBot="1" x14ac:dyDescent="0.2">
      <c r="A14224" s="112"/>
    </row>
    <row r="14225" spans="1:19" ht="11.25" thickBot="1" x14ac:dyDescent="0.2">
      <c r="A14225" s="135" t="s">
        <v>362</v>
      </c>
      <c r="B14225" s="112"/>
      <c r="C14225" s="136">
        <v>35.767000000000003</v>
      </c>
      <c r="D14225" s="136">
        <v>1235.479</v>
      </c>
      <c r="E14225" s="137">
        <v>0.97628999999999999</v>
      </c>
      <c r="F14225" s="137">
        <v>0.99409999999999998</v>
      </c>
      <c r="G14225" s="136">
        <v>3.8479999999999999</v>
      </c>
      <c r="H14225" s="136">
        <v>0.36899999999999999</v>
      </c>
      <c r="I14225" s="136">
        <v>6584.5559999999996</v>
      </c>
      <c r="J14225" s="136">
        <v>4094.873</v>
      </c>
      <c r="K14225" s="137">
        <v>0.99221999999999999</v>
      </c>
      <c r="L14225" s="134" t="s">
        <v>442</v>
      </c>
      <c r="M14225" s="136">
        <v>1214.4849999999999</v>
      </c>
      <c r="N14225" s="136">
        <v>668.49900000000002</v>
      </c>
      <c r="O14225" s="136">
        <v>63.61</v>
      </c>
      <c r="P14225" s="136">
        <v>312.46899999999999</v>
      </c>
      <c r="Q14225" s="136">
        <v>79.736000000000004</v>
      </c>
      <c r="R14225" s="136">
        <v>613.15599999999995</v>
      </c>
      <c r="S14225" s="136">
        <v>518.41899999999998</v>
      </c>
    </row>
    <row r="14226" spans="1:19" ht="11.25" thickBot="1" x14ac:dyDescent="0.2">
      <c r="A14226" s="112"/>
    </row>
    <row r="14227" spans="1:19" ht="11.25" thickBot="1" x14ac:dyDescent="0.2">
      <c r="A14227" s="138" t="s">
        <v>364</v>
      </c>
      <c r="B14227" s="112"/>
      <c r="C14227" s="136">
        <v>1437.009</v>
      </c>
      <c r="D14227" s="136">
        <v>41.890999999999998</v>
      </c>
      <c r="E14227" s="137">
        <v>1.7229999999999999E-2</v>
      </c>
      <c r="F14227" s="137">
        <v>4.9699999999999996E-3</v>
      </c>
      <c r="G14227" s="136">
        <v>2.3919999999999999</v>
      </c>
      <c r="H14227" s="136">
        <v>2.63</v>
      </c>
      <c r="I14227" s="136">
        <v>156.97999999999999</v>
      </c>
      <c r="J14227" s="136">
        <v>342.43700000000001</v>
      </c>
      <c r="K14227" s="137">
        <v>1.866E-2</v>
      </c>
      <c r="L14227" s="134" t="s">
        <v>443</v>
      </c>
      <c r="M14227" s="136">
        <v>59.554000000000002</v>
      </c>
      <c r="N14227" s="136">
        <v>27.183</v>
      </c>
      <c r="O14227" s="136">
        <v>6.78</v>
      </c>
      <c r="P14227" s="136">
        <v>30.515000000000001</v>
      </c>
      <c r="Q14227" s="136">
        <v>7.8639999999999999</v>
      </c>
      <c r="R14227" s="136">
        <v>12.988</v>
      </c>
      <c r="S14227" s="136">
        <v>19.044</v>
      </c>
    </row>
    <row r="14228" spans="1:19" ht="11.25" thickBot="1" x14ac:dyDescent="0.2">
      <c r="A14228" s="112"/>
    </row>
    <row r="14229" spans="1:19" ht="11.25" thickBot="1" x14ac:dyDescent="0.2">
      <c r="A14229" s="139" t="s">
        <v>366</v>
      </c>
      <c r="B14229" s="112"/>
      <c r="C14229" s="136">
        <v>4017.674</v>
      </c>
      <c r="D14229" s="136">
        <v>3.391</v>
      </c>
      <c r="E14229" s="140">
        <v>1.764</v>
      </c>
      <c r="F14229" s="140">
        <v>0.5</v>
      </c>
      <c r="G14229" s="136">
        <v>62.173000000000002</v>
      </c>
      <c r="H14229" s="136">
        <v>713.44200000000001</v>
      </c>
      <c r="I14229" s="136">
        <v>2.3839999999999999</v>
      </c>
      <c r="J14229" s="136">
        <v>8.3629999999999995</v>
      </c>
      <c r="K14229" s="140">
        <v>1.881</v>
      </c>
      <c r="L14229" s="134" t="s">
        <v>444</v>
      </c>
      <c r="M14229" s="136">
        <v>4.9039999999999999</v>
      </c>
      <c r="N14229" s="136">
        <v>4.0659999999999998</v>
      </c>
      <c r="O14229" s="136">
        <v>10.659000000000001</v>
      </c>
      <c r="P14229" s="136">
        <v>9.766</v>
      </c>
      <c r="Q14229" s="136">
        <v>9.8629999999999995</v>
      </c>
      <c r="R14229" s="136">
        <v>2.1179999999999999</v>
      </c>
      <c r="S14229" s="136">
        <v>3.673</v>
      </c>
    </row>
    <row r="14230" spans="1:19" ht="11.25" thickBot="1" x14ac:dyDescent="0.2">
      <c r="A14230" s="112"/>
    </row>
    <row r="14231" spans="1:19" ht="11.25" thickBot="1" x14ac:dyDescent="0.2">
      <c r="A14231" s="106" t="s">
        <v>357</v>
      </c>
      <c r="B14231" s="106" t="s">
        <v>358</v>
      </c>
      <c r="C14231" s="131" t="s">
        <v>34</v>
      </c>
      <c r="D14231" s="131" t="s">
        <v>35</v>
      </c>
      <c r="E14231" s="130" t="s">
        <v>36</v>
      </c>
      <c r="F14231" s="130" t="s">
        <v>37</v>
      </c>
      <c r="G14231" s="130" t="s">
        <v>38</v>
      </c>
      <c r="H14231" s="130" t="s">
        <v>39</v>
      </c>
      <c r="I14231" s="130" t="s">
        <v>40</v>
      </c>
      <c r="J14231" s="130" t="s">
        <v>41</v>
      </c>
      <c r="K14231" s="130" t="s">
        <v>42</v>
      </c>
      <c r="L14231" s="130" t="s">
        <v>43</v>
      </c>
      <c r="M14231" s="130" t="s">
        <v>44</v>
      </c>
      <c r="N14231" s="130" t="s">
        <v>45</v>
      </c>
      <c r="O14231" s="130" t="s">
        <v>46</v>
      </c>
      <c r="P14231" s="130" t="s">
        <v>47</v>
      </c>
      <c r="Q14231" s="130" t="s">
        <v>48</v>
      </c>
      <c r="R14231" s="130" t="s">
        <v>49</v>
      </c>
      <c r="S14231" s="130" t="s">
        <v>50</v>
      </c>
    </row>
    <row r="14232" spans="1:19" ht="11.25" thickBot="1" x14ac:dyDescent="0.2">
      <c r="A14232" s="107">
        <v>1</v>
      </c>
      <c r="B14232" s="132">
        <v>0.42214120370370373</v>
      </c>
      <c r="C14232" s="133">
        <v>0.96953</v>
      </c>
      <c r="D14232" s="134" t="s">
        <v>445</v>
      </c>
      <c r="E14232" s="108">
        <v>112.187</v>
      </c>
      <c r="F14232" s="108">
        <v>119.506</v>
      </c>
      <c r="G14232" s="108">
        <v>12.144</v>
      </c>
      <c r="H14232" s="108">
        <v>2574.8890000000001</v>
      </c>
      <c r="I14232" s="108">
        <v>3528.5630000000001</v>
      </c>
      <c r="J14232" s="108">
        <v>22792.899000000001</v>
      </c>
      <c r="K14232" s="108">
        <v>954.12300000000005</v>
      </c>
      <c r="L14232" s="108">
        <v>550.93899999999996</v>
      </c>
      <c r="M14232" s="108">
        <v>1092.0830000000001</v>
      </c>
      <c r="N14232" s="108">
        <v>198.63499999999999</v>
      </c>
      <c r="O14232" s="108">
        <v>178.988</v>
      </c>
      <c r="P14232" s="108">
        <v>637.34900000000005</v>
      </c>
      <c r="Q14232" s="108">
        <v>220.63</v>
      </c>
      <c r="R14232" s="108">
        <v>1177.319</v>
      </c>
      <c r="S14232" s="108">
        <v>304.61799999999999</v>
      </c>
    </row>
    <row r="14233" spans="1:19" ht="11.25" thickBot="1" x14ac:dyDescent="0.2">
      <c r="A14233" s="112"/>
    </row>
    <row r="14234" spans="1:19" ht="11.25" thickBot="1" x14ac:dyDescent="0.2">
      <c r="A14234" s="107">
        <v>2</v>
      </c>
      <c r="B14234" s="132">
        <v>0.42231481481481481</v>
      </c>
      <c r="C14234" s="133">
        <v>0.98841000000000001</v>
      </c>
      <c r="D14234" s="134" t="s">
        <v>446</v>
      </c>
      <c r="E14234" s="108">
        <v>177.59299999999999</v>
      </c>
      <c r="F14234" s="108">
        <v>121.13800000000001</v>
      </c>
      <c r="G14234" s="108">
        <v>4.2009999999999996</v>
      </c>
      <c r="H14234" s="108">
        <v>2601.902</v>
      </c>
      <c r="I14234" s="108">
        <v>3520.0709999999999</v>
      </c>
      <c r="J14234" s="108">
        <v>22762.627</v>
      </c>
      <c r="K14234" s="108">
        <v>956.505</v>
      </c>
      <c r="L14234" s="108">
        <v>794.45399999999995</v>
      </c>
      <c r="M14234" s="108">
        <v>963.38</v>
      </c>
      <c r="N14234" s="108">
        <v>203.96899999999999</v>
      </c>
      <c r="O14234" s="108">
        <v>131.21</v>
      </c>
      <c r="P14234" s="108">
        <v>589.77300000000002</v>
      </c>
      <c r="Q14234" s="108">
        <v>207.67699999999999</v>
      </c>
      <c r="R14234" s="108">
        <v>1206.42</v>
      </c>
      <c r="S14234" s="108">
        <v>278.44799999999998</v>
      </c>
    </row>
    <row r="14235" spans="1:19" ht="11.25" thickBot="1" x14ac:dyDescent="0.2">
      <c r="A14235" s="112"/>
    </row>
    <row r="14236" spans="1:19" ht="11.25" thickBot="1" x14ac:dyDescent="0.2">
      <c r="A14236" s="107">
        <v>3</v>
      </c>
      <c r="B14236" s="132">
        <v>0.42250000000000004</v>
      </c>
      <c r="C14236" s="133">
        <v>1.0016400000000001</v>
      </c>
      <c r="D14236" s="134" t="s">
        <v>447</v>
      </c>
      <c r="E14236" s="108">
        <v>151.76</v>
      </c>
      <c r="F14236" s="108">
        <v>109.40300000000001</v>
      </c>
      <c r="G14236" s="108">
        <v>9.1159999999999997</v>
      </c>
      <c r="H14236" s="108">
        <v>2590.7530000000002</v>
      </c>
      <c r="I14236" s="108">
        <v>3382.1489999999999</v>
      </c>
      <c r="J14236" s="108">
        <v>22764.304</v>
      </c>
      <c r="K14236" s="108">
        <v>927.31899999999996</v>
      </c>
      <c r="L14236" s="108">
        <v>675.32399999999996</v>
      </c>
      <c r="M14236" s="108">
        <v>1068.7929999999999</v>
      </c>
      <c r="N14236" s="108">
        <v>201.76300000000001</v>
      </c>
      <c r="O14236" s="108">
        <v>147.393</v>
      </c>
      <c r="P14236" s="108">
        <v>638.67100000000005</v>
      </c>
      <c r="Q14236" s="108">
        <v>225.65899999999999</v>
      </c>
      <c r="R14236" s="108">
        <v>1248.0329999999999</v>
      </c>
      <c r="S14236" s="108">
        <v>323.22899999999998</v>
      </c>
    </row>
    <row r="14237" spans="1:19" ht="11.25" thickBot="1" x14ac:dyDescent="0.2">
      <c r="A14237" s="112"/>
    </row>
    <row r="14238" spans="1:19" ht="11.25" thickBot="1" x14ac:dyDescent="0.2">
      <c r="A14238" s="135" t="s">
        <v>362</v>
      </c>
      <c r="B14238" s="112"/>
      <c r="C14238" s="137">
        <v>0.98653000000000002</v>
      </c>
      <c r="D14238" s="134" t="s">
        <v>448</v>
      </c>
      <c r="E14238" s="136">
        <v>147.18</v>
      </c>
      <c r="F14238" s="136">
        <v>116.68300000000001</v>
      </c>
      <c r="G14238" s="136">
        <v>8.4870000000000001</v>
      </c>
      <c r="H14238" s="136">
        <v>2589.181</v>
      </c>
      <c r="I14238" s="136">
        <v>3476.9270000000001</v>
      </c>
      <c r="J14238" s="136">
        <v>22773.276999999998</v>
      </c>
      <c r="K14238" s="136">
        <v>945.98199999999997</v>
      </c>
      <c r="L14238" s="136">
        <v>673.57299999999998</v>
      </c>
      <c r="M14238" s="136">
        <v>1041.4190000000001</v>
      </c>
      <c r="N14238" s="136">
        <v>201.45599999999999</v>
      </c>
      <c r="O14238" s="136">
        <v>152.53100000000001</v>
      </c>
      <c r="P14238" s="136">
        <v>621.93100000000004</v>
      </c>
      <c r="Q14238" s="136">
        <v>217.989</v>
      </c>
      <c r="R14238" s="136">
        <v>1210.5899999999999</v>
      </c>
      <c r="S14238" s="136">
        <v>302.09800000000001</v>
      </c>
    </row>
    <row r="14239" spans="1:19" ht="11.25" thickBot="1" x14ac:dyDescent="0.2">
      <c r="A14239" s="112"/>
    </row>
    <row r="14240" spans="1:19" ht="11.25" thickBot="1" x14ac:dyDescent="0.2">
      <c r="A14240" s="138" t="s">
        <v>364</v>
      </c>
      <c r="B14240" s="112"/>
      <c r="C14240" s="137">
        <v>1.6140000000000002E-2</v>
      </c>
      <c r="D14240" s="134" t="s">
        <v>449</v>
      </c>
      <c r="E14240" s="136">
        <v>32.942999999999998</v>
      </c>
      <c r="F14240" s="136">
        <v>6.3570000000000002</v>
      </c>
      <c r="G14240" s="136">
        <v>4.0090000000000003</v>
      </c>
      <c r="H14240" s="136">
        <v>13.574999999999999</v>
      </c>
      <c r="I14240" s="136">
        <v>82.19</v>
      </c>
      <c r="J14240" s="136">
        <v>17.013999999999999</v>
      </c>
      <c r="K14240" s="136">
        <v>16.207000000000001</v>
      </c>
      <c r="L14240" s="136">
        <v>121.767</v>
      </c>
      <c r="M14240" s="136">
        <v>68.578999999999994</v>
      </c>
      <c r="N14240" s="136">
        <v>2.68</v>
      </c>
      <c r="O14240" s="136">
        <v>24.3</v>
      </c>
      <c r="P14240" s="136">
        <v>27.858000000000001</v>
      </c>
      <c r="Q14240" s="136">
        <v>9.2780000000000005</v>
      </c>
      <c r="R14240" s="136">
        <v>35.540999999999997</v>
      </c>
      <c r="S14240" s="136">
        <v>22.495999999999999</v>
      </c>
    </row>
    <row r="14241" spans="1:19" ht="11.25" thickBot="1" x14ac:dyDescent="0.2">
      <c r="A14241" s="112"/>
    </row>
    <row r="14242" spans="1:19" ht="11.25" thickBot="1" x14ac:dyDescent="0.2">
      <c r="A14242" s="139" t="s">
        <v>366</v>
      </c>
      <c r="B14242" s="112"/>
      <c r="C14242" s="140">
        <v>1.6359999999999999</v>
      </c>
      <c r="D14242" s="134" t="s">
        <v>450</v>
      </c>
      <c r="E14242" s="136">
        <v>22.382999999999999</v>
      </c>
      <c r="F14242" s="136">
        <v>5.4480000000000004</v>
      </c>
      <c r="G14242" s="136">
        <v>47.231999999999999</v>
      </c>
      <c r="H14242" s="136">
        <v>0.52400000000000002</v>
      </c>
      <c r="I14242" s="136">
        <v>2.3639999999999999</v>
      </c>
      <c r="J14242" s="136">
        <v>7.4999999999999997E-2</v>
      </c>
      <c r="K14242" s="136">
        <v>1.7130000000000001</v>
      </c>
      <c r="L14242" s="136">
        <v>18.077999999999999</v>
      </c>
      <c r="M14242" s="136">
        <v>6.585</v>
      </c>
      <c r="N14242" s="136">
        <v>1.33</v>
      </c>
      <c r="O14242" s="136">
        <v>15.930999999999999</v>
      </c>
      <c r="P14242" s="136">
        <v>4.4790000000000001</v>
      </c>
      <c r="Q14242" s="136">
        <v>4.2560000000000002</v>
      </c>
      <c r="R14242" s="136">
        <v>2.9359999999999999</v>
      </c>
      <c r="S14242" s="136">
        <v>7.4470000000000001</v>
      </c>
    </row>
    <row r="14243" spans="1:19" ht="11.25" thickBot="1" x14ac:dyDescent="0.2">
      <c r="A14243" s="112"/>
    </row>
    <row r="14244" spans="1:19" ht="11.25" thickBot="1" x14ac:dyDescent="0.2">
      <c r="A14244" s="106" t="s">
        <v>357</v>
      </c>
      <c r="B14244" s="106" t="s">
        <v>358</v>
      </c>
      <c r="C14244" s="130" t="s">
        <v>51</v>
      </c>
      <c r="D14244" s="130" t="s">
        <v>52</v>
      </c>
      <c r="E14244" s="130" t="s">
        <v>53</v>
      </c>
      <c r="F14244" s="130" t="s">
        <v>54</v>
      </c>
      <c r="G14244" s="130" t="s">
        <v>55</v>
      </c>
      <c r="H14244" s="130" t="s">
        <v>56</v>
      </c>
      <c r="I14244" s="130" t="s">
        <v>57</v>
      </c>
      <c r="J14244" s="130" t="s">
        <v>58</v>
      </c>
      <c r="K14244" s="130" t="s">
        <v>59</v>
      </c>
      <c r="L14244" s="130" t="s">
        <v>60</v>
      </c>
      <c r="M14244" s="130" t="s">
        <v>61</v>
      </c>
      <c r="N14244" s="130" t="s">
        <v>62</v>
      </c>
      <c r="O14244" s="130" t="s">
        <v>63</v>
      </c>
      <c r="P14244" s="130" t="s">
        <v>64</v>
      </c>
      <c r="Q14244" s="131" t="s">
        <v>65</v>
      </c>
      <c r="R14244" s="131" t="s">
        <v>66</v>
      </c>
      <c r="S14244" s="130" t="s">
        <v>67</v>
      </c>
    </row>
    <row r="14245" spans="1:19" ht="11.25" thickBot="1" x14ac:dyDescent="0.2">
      <c r="A14245" s="107">
        <v>1</v>
      </c>
      <c r="B14245" s="132">
        <v>0.42214120370370373</v>
      </c>
      <c r="C14245" s="108">
        <v>1259.2629999999999</v>
      </c>
      <c r="D14245" s="108">
        <v>413.64600000000002</v>
      </c>
      <c r="E14245" s="108">
        <v>1315.816</v>
      </c>
      <c r="F14245" s="108">
        <v>280.98500000000001</v>
      </c>
      <c r="G14245" s="108">
        <v>1315.489</v>
      </c>
      <c r="H14245" s="108">
        <v>2942.944</v>
      </c>
      <c r="I14245" s="108">
        <v>1190.925</v>
      </c>
      <c r="J14245" s="108">
        <v>1530.7940000000001</v>
      </c>
      <c r="K14245" s="108">
        <v>2281.6680000000001</v>
      </c>
      <c r="L14245" s="108">
        <v>268.13499999999999</v>
      </c>
      <c r="M14245" s="108">
        <v>142.643</v>
      </c>
      <c r="N14245" s="108">
        <v>21.061</v>
      </c>
      <c r="O14245" s="108">
        <v>15290.83</v>
      </c>
      <c r="P14245" s="108">
        <v>4045.15</v>
      </c>
      <c r="Q14245" s="133">
        <v>0.96830000000000005</v>
      </c>
      <c r="R14245" s="134" t="s">
        <v>451</v>
      </c>
      <c r="S14245" s="108">
        <v>1045.239</v>
      </c>
    </row>
    <row r="14246" spans="1:19" ht="11.25" thickBot="1" x14ac:dyDescent="0.2">
      <c r="A14246" s="112"/>
    </row>
    <row r="14247" spans="1:19" ht="11.25" thickBot="1" x14ac:dyDescent="0.2">
      <c r="A14247" s="107">
        <v>2</v>
      </c>
      <c r="B14247" s="132">
        <v>0.42231481481481481</v>
      </c>
      <c r="C14247" s="108">
        <v>1224.383</v>
      </c>
      <c r="D14247" s="108">
        <v>435.363</v>
      </c>
      <c r="E14247" s="108">
        <v>1367.451</v>
      </c>
      <c r="F14247" s="108">
        <v>320.64800000000002</v>
      </c>
      <c r="G14247" s="108">
        <v>1355.2</v>
      </c>
      <c r="H14247" s="108">
        <v>3022.8020000000001</v>
      </c>
      <c r="I14247" s="108">
        <v>1056.8130000000001</v>
      </c>
      <c r="J14247" s="108">
        <v>1616.491</v>
      </c>
      <c r="K14247" s="108">
        <v>2275.3519999999999</v>
      </c>
      <c r="L14247" s="108">
        <v>241.95</v>
      </c>
      <c r="M14247" s="108">
        <v>140.03299999999999</v>
      </c>
      <c r="N14247" s="108">
        <v>36.603000000000002</v>
      </c>
      <c r="O14247" s="108">
        <v>15657.07</v>
      </c>
      <c r="P14247" s="108">
        <v>4081.41</v>
      </c>
      <c r="Q14247" s="133">
        <v>0.98863000000000001</v>
      </c>
      <c r="R14247" s="134" t="s">
        <v>452</v>
      </c>
      <c r="S14247" s="108">
        <v>1039.1120000000001</v>
      </c>
    </row>
    <row r="14248" spans="1:19" ht="11.25" thickBot="1" x14ac:dyDescent="0.2">
      <c r="A14248" s="112"/>
    </row>
    <row r="14249" spans="1:19" ht="11.25" thickBot="1" x14ac:dyDescent="0.2">
      <c r="A14249" s="107">
        <v>3</v>
      </c>
      <c r="B14249" s="132">
        <v>0.42250000000000004</v>
      </c>
      <c r="C14249" s="108">
        <v>1251.73</v>
      </c>
      <c r="D14249" s="108">
        <v>394.83499999999998</v>
      </c>
      <c r="E14249" s="108">
        <v>1283.0150000000001</v>
      </c>
      <c r="F14249" s="108">
        <v>269.71800000000002</v>
      </c>
      <c r="G14249" s="108">
        <v>1262.556</v>
      </c>
      <c r="H14249" s="108">
        <v>2985.4690000000001</v>
      </c>
      <c r="I14249" s="108">
        <v>1128.1849999999999</v>
      </c>
      <c r="J14249" s="108">
        <v>1532.624</v>
      </c>
      <c r="K14249" s="108">
        <v>2252.8719999999998</v>
      </c>
      <c r="L14249" s="108">
        <v>247.72300000000001</v>
      </c>
      <c r="M14249" s="108">
        <v>119.88200000000001</v>
      </c>
      <c r="N14249" s="108">
        <v>12.471</v>
      </c>
      <c r="O14249" s="108">
        <v>15606.049000000001</v>
      </c>
      <c r="P14249" s="108">
        <v>3961.5</v>
      </c>
      <c r="Q14249" s="133">
        <v>0.99858999999999998</v>
      </c>
      <c r="R14249" s="134" t="s">
        <v>453</v>
      </c>
      <c r="S14249" s="108">
        <v>977.55100000000004</v>
      </c>
    </row>
    <row r="14250" spans="1:19" ht="11.25" thickBot="1" x14ac:dyDescent="0.2">
      <c r="A14250" s="112"/>
    </row>
    <row r="14251" spans="1:19" ht="11.25" thickBot="1" x14ac:dyDescent="0.2">
      <c r="A14251" s="135" t="s">
        <v>362</v>
      </c>
      <c r="B14251" s="112"/>
      <c r="C14251" s="136">
        <v>1245.126</v>
      </c>
      <c r="D14251" s="136">
        <v>414.61500000000001</v>
      </c>
      <c r="E14251" s="136">
        <v>1322.0940000000001</v>
      </c>
      <c r="F14251" s="136">
        <v>290.45</v>
      </c>
      <c r="G14251" s="136">
        <v>1311.0820000000001</v>
      </c>
      <c r="H14251" s="136">
        <v>2983.739</v>
      </c>
      <c r="I14251" s="136">
        <v>1125.308</v>
      </c>
      <c r="J14251" s="136">
        <v>1559.97</v>
      </c>
      <c r="K14251" s="136">
        <v>2269.9639999999999</v>
      </c>
      <c r="L14251" s="136">
        <v>252.60300000000001</v>
      </c>
      <c r="M14251" s="136">
        <v>134.18600000000001</v>
      </c>
      <c r="N14251" s="136">
        <v>23.378</v>
      </c>
      <c r="O14251" s="136">
        <v>15517.983</v>
      </c>
      <c r="P14251" s="136">
        <v>4029.3539999999998</v>
      </c>
      <c r="Q14251" s="137">
        <v>0.98517999999999994</v>
      </c>
      <c r="R14251" s="134" t="s">
        <v>454</v>
      </c>
      <c r="S14251" s="136">
        <v>1020.634</v>
      </c>
    </row>
    <row r="14252" spans="1:19" ht="11.25" thickBot="1" x14ac:dyDescent="0.2">
      <c r="A14252" s="112"/>
    </row>
    <row r="14253" spans="1:19" ht="11.25" thickBot="1" x14ac:dyDescent="0.2">
      <c r="A14253" s="138" t="s">
        <v>364</v>
      </c>
      <c r="B14253" s="112"/>
      <c r="C14253" s="136">
        <v>18.353999999999999</v>
      </c>
      <c r="D14253" s="136">
        <v>20.280999999999999</v>
      </c>
      <c r="E14253" s="136">
        <v>42.566000000000003</v>
      </c>
      <c r="F14253" s="136">
        <v>26.751999999999999</v>
      </c>
      <c r="G14253" s="136">
        <v>46.478999999999999</v>
      </c>
      <c r="H14253" s="136">
        <v>39.957000000000001</v>
      </c>
      <c r="I14253" s="136">
        <v>67.102000000000004</v>
      </c>
      <c r="J14253" s="136">
        <v>48.957000000000001</v>
      </c>
      <c r="K14253" s="136">
        <v>15.135</v>
      </c>
      <c r="L14253" s="136">
        <v>13.757999999999999</v>
      </c>
      <c r="M14253" s="136">
        <v>12.456</v>
      </c>
      <c r="N14253" s="136">
        <v>12.231999999999999</v>
      </c>
      <c r="O14253" s="136">
        <v>198.36699999999999</v>
      </c>
      <c r="P14253" s="136">
        <v>61.496000000000002</v>
      </c>
      <c r="Q14253" s="137">
        <v>1.5440000000000001E-2</v>
      </c>
      <c r="R14253" s="134" t="s">
        <v>455</v>
      </c>
      <c r="S14253" s="136">
        <v>37.436999999999998</v>
      </c>
    </row>
    <row r="14254" spans="1:19" ht="11.25" thickBot="1" x14ac:dyDescent="0.2">
      <c r="A14254" s="112"/>
    </row>
    <row r="14255" spans="1:19" ht="11.25" thickBot="1" x14ac:dyDescent="0.2">
      <c r="A14255" s="139" t="s">
        <v>366</v>
      </c>
      <c r="B14255" s="112"/>
      <c r="C14255" s="136">
        <v>1.474</v>
      </c>
      <c r="D14255" s="136">
        <v>4.8920000000000003</v>
      </c>
      <c r="E14255" s="136">
        <v>3.22</v>
      </c>
      <c r="F14255" s="136">
        <v>9.2100000000000009</v>
      </c>
      <c r="G14255" s="136">
        <v>3.5449999999999999</v>
      </c>
      <c r="H14255" s="136">
        <v>1.339</v>
      </c>
      <c r="I14255" s="136">
        <v>5.9630000000000001</v>
      </c>
      <c r="J14255" s="136">
        <v>3.1379999999999999</v>
      </c>
      <c r="K14255" s="136">
        <v>0.66700000000000004</v>
      </c>
      <c r="L14255" s="136">
        <v>5.4459999999999997</v>
      </c>
      <c r="M14255" s="136">
        <v>9.2829999999999995</v>
      </c>
      <c r="N14255" s="136">
        <v>52.320999999999998</v>
      </c>
      <c r="O14255" s="136">
        <v>1.278</v>
      </c>
      <c r="P14255" s="136">
        <v>1.526</v>
      </c>
      <c r="Q14255" s="140">
        <v>1.5669999999999999</v>
      </c>
      <c r="R14255" s="134" t="s">
        <v>456</v>
      </c>
      <c r="S14255" s="136">
        <v>3.6680000000000001</v>
      </c>
    </row>
    <row r="14256" spans="1:19" ht="11.25" thickBot="1" x14ac:dyDescent="0.2">
      <c r="A14256" s="112"/>
    </row>
    <row r="14257" spans="1:19" ht="11.25" thickBot="1" x14ac:dyDescent="0.2">
      <c r="A14257" s="106" t="s">
        <v>357</v>
      </c>
      <c r="B14257" s="106" t="s">
        <v>358</v>
      </c>
      <c r="C14257" s="130" t="s">
        <v>68</v>
      </c>
    </row>
    <row r="14258" spans="1:19" ht="11.25" thickBot="1" x14ac:dyDescent="0.2">
      <c r="A14258" s="107">
        <v>1</v>
      </c>
      <c r="B14258" s="132">
        <v>0.42214120370370373</v>
      </c>
      <c r="C14258" s="108">
        <v>4952.5290000000005</v>
      </c>
    </row>
    <row r="14259" spans="1:19" ht="11.25" thickBot="1" x14ac:dyDescent="0.2">
      <c r="A14259" s="112"/>
    </row>
    <row r="14260" spans="1:19" ht="11.25" thickBot="1" x14ac:dyDescent="0.2">
      <c r="A14260" s="107">
        <v>2</v>
      </c>
      <c r="B14260" s="132">
        <v>0.42231481481481481</v>
      </c>
      <c r="C14260" s="108">
        <v>5102.7460000000001</v>
      </c>
    </row>
    <row r="14261" spans="1:19" ht="11.25" thickBot="1" x14ac:dyDescent="0.2">
      <c r="A14261" s="112"/>
    </row>
    <row r="14262" spans="1:19" ht="11.25" thickBot="1" x14ac:dyDescent="0.2">
      <c r="A14262" s="107">
        <v>3</v>
      </c>
      <c r="B14262" s="132">
        <v>0.42250000000000004</v>
      </c>
      <c r="C14262" s="108">
        <v>4948.4459999999999</v>
      </c>
    </row>
    <row r="14263" spans="1:19" ht="11.25" thickBot="1" x14ac:dyDescent="0.2">
      <c r="A14263" s="112"/>
    </row>
    <row r="14264" spans="1:19" ht="11.25" thickBot="1" x14ac:dyDescent="0.2">
      <c r="A14264" s="135" t="s">
        <v>362</v>
      </c>
      <c r="B14264" s="112"/>
      <c r="C14264" s="136">
        <v>5001.24</v>
      </c>
    </row>
    <row r="14265" spans="1:19" ht="11.25" thickBot="1" x14ac:dyDescent="0.2">
      <c r="A14265" s="112"/>
    </row>
    <row r="14266" spans="1:19" ht="11.25" thickBot="1" x14ac:dyDescent="0.2">
      <c r="A14266" s="138" t="s">
        <v>364</v>
      </c>
      <c r="B14266" s="112"/>
      <c r="C14266" s="136">
        <v>87.93</v>
      </c>
    </row>
    <row r="14267" spans="1:19" ht="11.25" thickBot="1" x14ac:dyDescent="0.2">
      <c r="A14267" s="112"/>
    </row>
    <row r="14268" spans="1:19" ht="11.25" thickBot="1" x14ac:dyDescent="0.2">
      <c r="A14268" s="139" t="s">
        <v>366</v>
      </c>
      <c r="B14268" s="112"/>
      <c r="C14268" s="136">
        <v>1.758</v>
      </c>
    </row>
    <row r="14269" spans="1:19" ht="10.5" x14ac:dyDescent="0.15">
      <c r="A14269" s="112"/>
    </row>
    <row r="14270" spans="1:19" x14ac:dyDescent="0.15">
      <c r="A14270" s="129"/>
      <c r="B14270" s="86" t="s">
        <v>457</v>
      </c>
    </row>
    <row r="14271" spans="1:19" ht="9.75" thickBot="1" x14ac:dyDescent="0.2">
      <c r="A14271" s="81" t="s">
        <v>5871</v>
      </c>
    </row>
    <row r="14272" spans="1:19" ht="11.25" thickBot="1" x14ac:dyDescent="0.2">
      <c r="A14272" s="106" t="s">
        <v>357</v>
      </c>
      <c r="B14272" s="106" t="s">
        <v>358</v>
      </c>
      <c r="C14272" s="130" t="s">
        <v>0</v>
      </c>
      <c r="D14272" s="130" t="s">
        <v>1</v>
      </c>
      <c r="E14272" s="130" t="s">
        <v>2</v>
      </c>
      <c r="F14272" s="130" t="s">
        <v>3</v>
      </c>
      <c r="G14272" s="130" t="s">
        <v>4</v>
      </c>
      <c r="H14272" s="130" t="s">
        <v>5</v>
      </c>
      <c r="I14272" s="131" t="s">
        <v>6</v>
      </c>
      <c r="J14272" s="131" t="s">
        <v>7</v>
      </c>
      <c r="K14272" s="130" t="s">
        <v>8</v>
      </c>
      <c r="L14272" s="130" t="s">
        <v>9</v>
      </c>
      <c r="M14272" s="130" t="s">
        <v>10</v>
      </c>
      <c r="N14272" s="130" t="s">
        <v>11</v>
      </c>
      <c r="O14272" s="130" t="s">
        <v>12</v>
      </c>
      <c r="P14272" s="130" t="s">
        <v>13</v>
      </c>
      <c r="Q14272" s="130" t="s">
        <v>14</v>
      </c>
      <c r="R14272" s="130" t="s">
        <v>15</v>
      </c>
      <c r="S14272" s="130" t="s">
        <v>16</v>
      </c>
    </row>
    <row r="14273" spans="1:19" ht="11.25" thickBot="1" x14ac:dyDescent="0.2">
      <c r="A14273" s="107">
        <v>1</v>
      </c>
      <c r="B14273" s="132">
        <v>0.42726851851851855</v>
      </c>
      <c r="C14273" s="108">
        <v>573536.5</v>
      </c>
      <c r="D14273" s="108">
        <v>595527.82999999996</v>
      </c>
      <c r="E14273" s="108">
        <v>825436.97</v>
      </c>
      <c r="F14273" s="108">
        <v>20143.512999999999</v>
      </c>
      <c r="G14273" s="141" t="s">
        <v>11255</v>
      </c>
      <c r="H14273" s="108">
        <v>36.026000000000003</v>
      </c>
      <c r="I14273" s="133">
        <v>1.0004500000000001</v>
      </c>
      <c r="J14273" s="134" t="s">
        <v>403</v>
      </c>
      <c r="K14273" s="108">
        <v>353784.41</v>
      </c>
      <c r="L14273" s="108">
        <v>558.85299999999995</v>
      </c>
      <c r="M14273" s="108">
        <v>26382.982</v>
      </c>
      <c r="N14273" s="108">
        <v>11210.382</v>
      </c>
      <c r="O14273" s="108">
        <v>157572.51</v>
      </c>
      <c r="P14273" s="108">
        <v>34719.152999999998</v>
      </c>
      <c r="Q14273" s="108">
        <v>11518.241</v>
      </c>
      <c r="R14273" s="108">
        <v>2554.2310000000002</v>
      </c>
      <c r="S14273" s="108">
        <v>2887.4609999999998</v>
      </c>
    </row>
    <row r="14274" spans="1:19" ht="11.25" thickBot="1" x14ac:dyDescent="0.2">
      <c r="A14274" s="112"/>
    </row>
    <row r="14275" spans="1:19" ht="11.25" thickBot="1" x14ac:dyDescent="0.2">
      <c r="A14275" s="107">
        <v>2</v>
      </c>
      <c r="B14275" s="132">
        <v>0.42745370370370367</v>
      </c>
      <c r="C14275" s="108">
        <v>569505.54</v>
      </c>
      <c r="D14275" s="108">
        <v>595423.26</v>
      </c>
      <c r="E14275" s="108">
        <v>822837.28</v>
      </c>
      <c r="F14275" s="108">
        <v>19372.865000000002</v>
      </c>
      <c r="G14275" s="141" t="s">
        <v>11256</v>
      </c>
      <c r="H14275" s="108">
        <v>41.195</v>
      </c>
      <c r="I14275" s="133">
        <v>0.99750000000000005</v>
      </c>
      <c r="J14275" s="134" t="s">
        <v>460</v>
      </c>
      <c r="K14275" s="108">
        <v>354809.09</v>
      </c>
      <c r="L14275" s="108">
        <v>540.45600000000002</v>
      </c>
      <c r="M14275" s="108">
        <v>26745.967000000001</v>
      </c>
      <c r="N14275" s="108">
        <v>11335.225</v>
      </c>
      <c r="O14275" s="108">
        <v>156883.51999999999</v>
      </c>
      <c r="P14275" s="108">
        <v>35682.180999999997</v>
      </c>
      <c r="Q14275" s="108">
        <v>11566.683000000001</v>
      </c>
      <c r="R14275" s="108">
        <v>2562.502</v>
      </c>
      <c r="S14275" s="108">
        <v>2870.8209999999999</v>
      </c>
    </row>
    <row r="14276" spans="1:19" ht="11.25" thickBot="1" x14ac:dyDescent="0.2">
      <c r="A14276" s="112"/>
    </row>
    <row r="14277" spans="1:19" ht="11.25" thickBot="1" x14ac:dyDescent="0.2">
      <c r="A14277" s="107">
        <v>3</v>
      </c>
      <c r="B14277" s="132">
        <v>0.4276388888888889</v>
      </c>
      <c r="C14277" s="108">
        <v>571614.27</v>
      </c>
      <c r="D14277" s="108">
        <v>594771.72</v>
      </c>
      <c r="E14277" s="108">
        <v>820894.63</v>
      </c>
      <c r="F14277" s="108">
        <v>19565.647000000001</v>
      </c>
      <c r="G14277" s="141" t="s">
        <v>11257</v>
      </c>
      <c r="H14277" s="108">
        <v>26.571000000000002</v>
      </c>
      <c r="I14277" s="133">
        <v>1.0109900000000001</v>
      </c>
      <c r="J14277" s="134" t="s">
        <v>462</v>
      </c>
      <c r="K14277" s="108">
        <v>353559.89</v>
      </c>
      <c r="L14277" s="108">
        <v>544.11699999999996</v>
      </c>
      <c r="M14277" s="108">
        <v>26520.547999999999</v>
      </c>
      <c r="N14277" s="108">
        <v>11221.617</v>
      </c>
      <c r="O14277" s="108">
        <v>157899.5</v>
      </c>
      <c r="P14277" s="108">
        <v>35612.239999999998</v>
      </c>
      <c r="Q14277" s="108">
        <v>11382.745000000001</v>
      </c>
      <c r="R14277" s="108">
        <v>2607.2080000000001</v>
      </c>
      <c r="S14277" s="108">
        <v>2897.6660000000002</v>
      </c>
    </row>
    <row r="14278" spans="1:19" ht="11.25" thickBot="1" x14ac:dyDescent="0.2">
      <c r="A14278" s="112"/>
    </row>
    <row r="14279" spans="1:19" ht="11.25" thickBot="1" x14ac:dyDescent="0.2">
      <c r="A14279" s="135" t="s">
        <v>362</v>
      </c>
      <c r="B14279" s="112"/>
      <c r="C14279" s="136">
        <v>571552.1</v>
      </c>
      <c r="D14279" s="136">
        <v>595240.93999999994</v>
      </c>
      <c r="E14279" s="136">
        <v>823056.3</v>
      </c>
      <c r="F14279" s="136">
        <v>19694.008000000002</v>
      </c>
      <c r="G14279" s="141" t="s">
        <v>11258</v>
      </c>
      <c r="H14279" s="136">
        <v>34.597000000000001</v>
      </c>
      <c r="I14279" s="137">
        <v>1.00298</v>
      </c>
      <c r="J14279" s="134" t="s">
        <v>464</v>
      </c>
      <c r="K14279" s="136">
        <v>354051.13</v>
      </c>
      <c r="L14279" s="136">
        <v>547.80899999999997</v>
      </c>
      <c r="M14279" s="136">
        <v>26549.831999999999</v>
      </c>
      <c r="N14279" s="136">
        <v>11255.742</v>
      </c>
      <c r="O14279" s="136">
        <v>157451.85</v>
      </c>
      <c r="P14279" s="136">
        <v>35337.858</v>
      </c>
      <c r="Q14279" s="136">
        <v>11489.223</v>
      </c>
      <c r="R14279" s="136">
        <v>2574.6469999999999</v>
      </c>
      <c r="S14279" s="136">
        <v>2885.3159999999998</v>
      </c>
    </row>
    <row r="14280" spans="1:19" ht="11.25" thickBot="1" x14ac:dyDescent="0.2">
      <c r="A14280" s="112"/>
    </row>
    <row r="14281" spans="1:19" ht="11.25" thickBot="1" x14ac:dyDescent="0.2">
      <c r="A14281" s="138" t="s">
        <v>364</v>
      </c>
      <c r="B14281" s="112"/>
      <c r="C14281" s="136">
        <v>2016.194</v>
      </c>
      <c r="D14281" s="136">
        <v>409.702</v>
      </c>
      <c r="E14281" s="136">
        <v>2279.0770000000002</v>
      </c>
      <c r="F14281" s="136">
        <v>401.03899999999999</v>
      </c>
      <c r="G14281" s="141" t="s">
        <v>11259</v>
      </c>
      <c r="H14281" s="136">
        <v>7.4160000000000004</v>
      </c>
      <c r="I14281" s="137">
        <v>7.0899999999999999E-3</v>
      </c>
      <c r="J14281" s="134" t="s">
        <v>466</v>
      </c>
      <c r="K14281" s="136">
        <v>665.94100000000003</v>
      </c>
      <c r="L14281" s="136">
        <v>9.7379999999999995</v>
      </c>
      <c r="M14281" s="136">
        <v>183.256</v>
      </c>
      <c r="N14281" s="136">
        <v>69.063999999999993</v>
      </c>
      <c r="O14281" s="136">
        <v>518.62599999999998</v>
      </c>
      <c r="P14281" s="136">
        <v>536.95399999999995</v>
      </c>
      <c r="Q14281" s="136">
        <v>95.340999999999994</v>
      </c>
      <c r="R14281" s="136">
        <v>28.5</v>
      </c>
      <c r="S14281" s="136">
        <v>13.55</v>
      </c>
    </row>
    <row r="14282" spans="1:19" ht="11.25" thickBot="1" x14ac:dyDescent="0.2">
      <c r="A14282" s="112"/>
    </row>
    <row r="14283" spans="1:19" ht="11.25" thickBot="1" x14ac:dyDescent="0.2">
      <c r="A14283" s="139" t="s">
        <v>366</v>
      </c>
      <c r="B14283" s="112"/>
      <c r="C14283" s="136">
        <v>0.35299999999999998</v>
      </c>
      <c r="D14283" s="136">
        <v>6.9000000000000006E-2</v>
      </c>
      <c r="E14283" s="136">
        <v>0.27700000000000002</v>
      </c>
      <c r="F14283" s="136">
        <v>2.036</v>
      </c>
      <c r="G14283" s="141" t="s">
        <v>467</v>
      </c>
      <c r="H14283" s="136">
        <v>21.434000000000001</v>
      </c>
      <c r="I14283" s="140">
        <v>0.70699999999999996</v>
      </c>
      <c r="J14283" s="134" t="s">
        <v>468</v>
      </c>
      <c r="K14283" s="136">
        <v>0.188</v>
      </c>
      <c r="L14283" s="136">
        <v>1.778</v>
      </c>
      <c r="M14283" s="136">
        <v>0.69</v>
      </c>
      <c r="N14283" s="136">
        <v>0.61399999999999999</v>
      </c>
      <c r="O14283" s="136">
        <v>0.32900000000000001</v>
      </c>
      <c r="P14283" s="136">
        <v>1.5189999999999999</v>
      </c>
      <c r="Q14283" s="136">
        <v>0.83</v>
      </c>
      <c r="R14283" s="136">
        <v>1.107</v>
      </c>
      <c r="S14283" s="136">
        <v>0.47</v>
      </c>
    </row>
    <row r="14284" spans="1:19" ht="11.25" thickBot="1" x14ac:dyDescent="0.2">
      <c r="A14284" s="112"/>
    </row>
    <row r="14285" spans="1:19" ht="11.25" thickBot="1" x14ac:dyDescent="0.2">
      <c r="A14285" s="106" t="s">
        <v>357</v>
      </c>
      <c r="B14285" s="106" t="s">
        <v>358</v>
      </c>
      <c r="C14285" s="130" t="s">
        <v>17</v>
      </c>
      <c r="D14285" s="130" t="s">
        <v>18</v>
      </c>
      <c r="E14285" s="131" t="s">
        <v>19</v>
      </c>
      <c r="F14285" s="131" t="s">
        <v>20</v>
      </c>
      <c r="G14285" s="130" t="s">
        <v>21</v>
      </c>
      <c r="H14285" s="130" t="s">
        <v>22</v>
      </c>
      <c r="I14285" s="130" t="s">
        <v>23</v>
      </c>
      <c r="J14285" s="130" t="s">
        <v>24</v>
      </c>
      <c r="K14285" s="131" t="s">
        <v>25</v>
      </c>
      <c r="L14285" s="131" t="s">
        <v>26</v>
      </c>
      <c r="M14285" s="130" t="s">
        <v>27</v>
      </c>
      <c r="N14285" s="130" t="s">
        <v>28</v>
      </c>
      <c r="O14285" s="130" t="s">
        <v>29</v>
      </c>
      <c r="P14285" s="130" t="s">
        <v>30</v>
      </c>
      <c r="Q14285" s="130" t="s">
        <v>31</v>
      </c>
      <c r="R14285" s="130" t="s">
        <v>32</v>
      </c>
      <c r="S14285" s="130" t="s">
        <v>33</v>
      </c>
    </row>
    <row r="14286" spans="1:19" ht="11.25" thickBot="1" x14ac:dyDescent="0.2">
      <c r="A14286" s="107">
        <v>1</v>
      </c>
      <c r="B14286" s="132">
        <v>0.42726851851851855</v>
      </c>
      <c r="C14286" s="108">
        <v>865.43100000000004</v>
      </c>
      <c r="D14286" s="108">
        <v>6381.2879999999996</v>
      </c>
      <c r="E14286" s="133">
        <v>0.99856999999999996</v>
      </c>
      <c r="F14286" s="133">
        <v>0.98212999999999995</v>
      </c>
      <c r="G14286" s="108">
        <v>28.341000000000001</v>
      </c>
      <c r="H14286" s="108">
        <v>2.3079999999999998</v>
      </c>
      <c r="I14286" s="108">
        <v>32774.476999999999</v>
      </c>
      <c r="J14286" s="108">
        <v>19054.96</v>
      </c>
      <c r="K14286" s="133">
        <v>0.99180999999999997</v>
      </c>
      <c r="L14286" s="134" t="s">
        <v>469</v>
      </c>
      <c r="M14286" s="108">
        <v>5894.6080000000002</v>
      </c>
      <c r="N14286" s="108">
        <v>3390.6550000000002</v>
      </c>
      <c r="O14286" s="108">
        <v>326.666</v>
      </c>
      <c r="P14286" s="108">
        <v>1489.914</v>
      </c>
      <c r="Q14286" s="108">
        <v>393.90699999999998</v>
      </c>
      <c r="R14286" s="108">
        <v>2051.2910000000002</v>
      </c>
      <c r="S14286" s="108">
        <v>2694.8429999999998</v>
      </c>
    </row>
    <row r="14287" spans="1:19" ht="11.25" thickBot="1" x14ac:dyDescent="0.2">
      <c r="A14287" s="112"/>
    </row>
    <row r="14288" spans="1:19" ht="11.25" thickBot="1" x14ac:dyDescent="0.2">
      <c r="A14288" s="107">
        <v>2</v>
      </c>
      <c r="B14288" s="132">
        <v>0.42745370370370367</v>
      </c>
      <c r="C14288" s="108">
        <v>820.66800000000001</v>
      </c>
      <c r="D14288" s="108">
        <v>6389.3149999999996</v>
      </c>
      <c r="E14288" s="133">
        <v>1.01857</v>
      </c>
      <c r="F14288" s="133">
        <v>0.99634</v>
      </c>
      <c r="G14288" s="108">
        <v>26.670999999999999</v>
      </c>
      <c r="H14288" s="108">
        <v>3.1720000000000002</v>
      </c>
      <c r="I14288" s="108">
        <v>32148.727999999999</v>
      </c>
      <c r="J14288" s="108">
        <v>19159.627</v>
      </c>
      <c r="K14288" s="133">
        <v>1.0018499999999999</v>
      </c>
      <c r="L14288" s="134" t="s">
        <v>470</v>
      </c>
      <c r="M14288" s="108">
        <v>5985.7219999999998</v>
      </c>
      <c r="N14288" s="108">
        <v>3423.7289999999998</v>
      </c>
      <c r="O14288" s="108">
        <v>292.05399999999997</v>
      </c>
      <c r="P14288" s="108">
        <v>1539.7149999999999</v>
      </c>
      <c r="Q14288" s="108">
        <v>396.18700000000001</v>
      </c>
      <c r="R14288" s="108">
        <v>2086.1550000000002</v>
      </c>
      <c r="S14288" s="108">
        <v>2795.422</v>
      </c>
    </row>
    <row r="14289" spans="1:19" ht="11.25" thickBot="1" x14ac:dyDescent="0.2">
      <c r="A14289" s="112"/>
    </row>
    <row r="14290" spans="1:19" ht="11.25" thickBot="1" x14ac:dyDescent="0.2">
      <c r="A14290" s="107">
        <v>3</v>
      </c>
      <c r="B14290" s="132">
        <v>0.4276388888888889</v>
      </c>
      <c r="C14290" s="108">
        <v>638.94600000000003</v>
      </c>
      <c r="D14290" s="108">
        <v>6353.1540000000005</v>
      </c>
      <c r="E14290" s="133">
        <v>1.0203100000000001</v>
      </c>
      <c r="F14290" s="133">
        <v>0.99577000000000004</v>
      </c>
      <c r="G14290" s="108">
        <v>33.475000000000001</v>
      </c>
      <c r="H14290" s="108">
        <v>1.2</v>
      </c>
      <c r="I14290" s="108">
        <v>32514.374</v>
      </c>
      <c r="J14290" s="108">
        <v>19113.828000000001</v>
      </c>
      <c r="K14290" s="133">
        <v>1.02413</v>
      </c>
      <c r="L14290" s="134" t="s">
        <v>471</v>
      </c>
      <c r="M14290" s="108">
        <v>5949.8779999999997</v>
      </c>
      <c r="N14290" s="108">
        <v>3461.2460000000001</v>
      </c>
      <c r="O14290" s="108">
        <v>305.65699999999998</v>
      </c>
      <c r="P14290" s="108">
        <v>1582.6389999999999</v>
      </c>
      <c r="Q14290" s="108">
        <v>381.78199999999998</v>
      </c>
      <c r="R14290" s="108">
        <v>2052.0529999999999</v>
      </c>
      <c r="S14290" s="108">
        <v>2640.4720000000002</v>
      </c>
    </row>
    <row r="14291" spans="1:19" ht="11.25" thickBot="1" x14ac:dyDescent="0.2">
      <c r="A14291" s="112"/>
    </row>
    <row r="14292" spans="1:19" ht="11.25" thickBot="1" x14ac:dyDescent="0.2">
      <c r="A14292" s="135" t="s">
        <v>362</v>
      </c>
      <c r="B14292" s="112"/>
      <c r="C14292" s="136">
        <v>775.01499999999999</v>
      </c>
      <c r="D14292" s="136">
        <v>6374.5860000000002</v>
      </c>
      <c r="E14292" s="137">
        <v>1.01248</v>
      </c>
      <c r="F14292" s="137">
        <v>0.99141999999999997</v>
      </c>
      <c r="G14292" s="136">
        <v>29.495999999999999</v>
      </c>
      <c r="H14292" s="136">
        <v>2.2269999999999999</v>
      </c>
      <c r="I14292" s="136">
        <v>32479.192999999999</v>
      </c>
      <c r="J14292" s="136">
        <v>19109.472000000002</v>
      </c>
      <c r="K14292" s="137">
        <v>1.00593</v>
      </c>
      <c r="L14292" s="134" t="s">
        <v>472</v>
      </c>
      <c r="M14292" s="136">
        <v>5943.4030000000002</v>
      </c>
      <c r="N14292" s="136">
        <v>3425.21</v>
      </c>
      <c r="O14292" s="136">
        <v>308.12599999999998</v>
      </c>
      <c r="P14292" s="136">
        <v>1537.422</v>
      </c>
      <c r="Q14292" s="136">
        <v>390.625</v>
      </c>
      <c r="R14292" s="136">
        <v>2063.1669999999999</v>
      </c>
      <c r="S14292" s="136">
        <v>2710.2460000000001</v>
      </c>
    </row>
    <row r="14293" spans="1:19" ht="11.25" thickBot="1" x14ac:dyDescent="0.2">
      <c r="A14293" s="112"/>
    </row>
    <row r="14294" spans="1:19" ht="11.25" thickBot="1" x14ac:dyDescent="0.2">
      <c r="A14294" s="138" t="s">
        <v>364</v>
      </c>
      <c r="B14294" s="112"/>
      <c r="C14294" s="136">
        <v>119.946</v>
      </c>
      <c r="D14294" s="136">
        <v>18.989999999999998</v>
      </c>
      <c r="E14294" s="137">
        <v>1.208E-2</v>
      </c>
      <c r="F14294" s="137">
        <v>8.0400000000000003E-3</v>
      </c>
      <c r="G14294" s="136">
        <v>3.5459999999999998</v>
      </c>
      <c r="H14294" s="136">
        <v>0.98799999999999999</v>
      </c>
      <c r="I14294" s="136">
        <v>314.35500000000002</v>
      </c>
      <c r="J14294" s="136">
        <v>52.469000000000001</v>
      </c>
      <c r="K14294" s="137">
        <v>1.6539999999999999E-2</v>
      </c>
      <c r="L14294" s="134" t="s">
        <v>473</v>
      </c>
      <c r="M14294" s="136">
        <v>45.901000000000003</v>
      </c>
      <c r="N14294" s="136">
        <v>35.319000000000003</v>
      </c>
      <c r="O14294" s="136">
        <v>17.437000000000001</v>
      </c>
      <c r="P14294" s="136">
        <v>46.405000000000001</v>
      </c>
      <c r="Q14294" s="136">
        <v>7.7430000000000003</v>
      </c>
      <c r="R14294" s="136">
        <v>19.913</v>
      </c>
      <c r="S14294" s="136">
        <v>78.614999999999995</v>
      </c>
    </row>
    <row r="14295" spans="1:19" ht="11.25" thickBot="1" x14ac:dyDescent="0.2">
      <c r="A14295" s="112"/>
    </row>
    <row r="14296" spans="1:19" ht="11.25" thickBot="1" x14ac:dyDescent="0.2">
      <c r="A14296" s="139" t="s">
        <v>366</v>
      </c>
      <c r="B14296" s="112"/>
      <c r="C14296" s="136">
        <v>15.477</v>
      </c>
      <c r="D14296" s="136">
        <v>0.29799999999999999</v>
      </c>
      <c r="E14296" s="140">
        <v>1.1930000000000001</v>
      </c>
      <c r="F14296" s="140">
        <v>0.81100000000000005</v>
      </c>
      <c r="G14296" s="136">
        <v>12.021000000000001</v>
      </c>
      <c r="H14296" s="136">
        <v>44.390999999999998</v>
      </c>
      <c r="I14296" s="136">
        <v>0.96799999999999997</v>
      </c>
      <c r="J14296" s="136">
        <v>0.27500000000000002</v>
      </c>
      <c r="K14296" s="140">
        <v>1.6439999999999999</v>
      </c>
      <c r="L14296" s="134" t="s">
        <v>474</v>
      </c>
      <c r="M14296" s="136">
        <v>0.77200000000000002</v>
      </c>
      <c r="N14296" s="136">
        <v>1.0309999999999999</v>
      </c>
      <c r="O14296" s="136">
        <v>5.6589999999999998</v>
      </c>
      <c r="P14296" s="136">
        <v>3.0179999999999998</v>
      </c>
      <c r="Q14296" s="136">
        <v>1.982</v>
      </c>
      <c r="R14296" s="136">
        <v>0.96499999999999997</v>
      </c>
      <c r="S14296" s="136">
        <v>2.9009999999999998</v>
      </c>
    </row>
    <row r="14297" spans="1:19" ht="11.25" thickBot="1" x14ac:dyDescent="0.2">
      <c r="A14297" s="112"/>
    </row>
    <row r="14298" spans="1:19" ht="11.25" thickBot="1" x14ac:dyDescent="0.2">
      <c r="A14298" s="106" t="s">
        <v>357</v>
      </c>
      <c r="B14298" s="106" t="s">
        <v>358</v>
      </c>
      <c r="C14298" s="131" t="s">
        <v>34</v>
      </c>
      <c r="D14298" s="131" t="s">
        <v>35</v>
      </c>
      <c r="E14298" s="130" t="s">
        <v>36</v>
      </c>
      <c r="F14298" s="130" t="s">
        <v>37</v>
      </c>
      <c r="G14298" s="130" t="s">
        <v>38</v>
      </c>
      <c r="H14298" s="130" t="s">
        <v>39</v>
      </c>
      <c r="I14298" s="130" t="s">
        <v>40</v>
      </c>
      <c r="J14298" s="130" t="s">
        <v>41</v>
      </c>
      <c r="K14298" s="130" t="s">
        <v>42</v>
      </c>
      <c r="L14298" s="130" t="s">
        <v>43</v>
      </c>
      <c r="M14298" s="130" t="s">
        <v>44</v>
      </c>
      <c r="N14298" s="130" t="s">
        <v>45</v>
      </c>
      <c r="O14298" s="130" t="s">
        <v>46</v>
      </c>
      <c r="P14298" s="130" t="s">
        <v>47</v>
      </c>
      <c r="Q14298" s="130" t="s">
        <v>48</v>
      </c>
      <c r="R14298" s="130" t="s">
        <v>49</v>
      </c>
      <c r="S14298" s="130" t="s">
        <v>50</v>
      </c>
    </row>
    <row r="14299" spans="1:19" ht="11.25" thickBot="1" x14ac:dyDescent="0.2">
      <c r="A14299" s="107">
        <v>1</v>
      </c>
      <c r="B14299" s="132">
        <v>0.42726851851851855</v>
      </c>
      <c r="C14299" s="133">
        <v>0.99563999999999997</v>
      </c>
      <c r="D14299" s="134" t="s">
        <v>475</v>
      </c>
      <c r="E14299" s="108">
        <v>551.97900000000004</v>
      </c>
      <c r="F14299" s="108">
        <v>593.93200000000002</v>
      </c>
      <c r="G14299" s="108">
        <v>37.450000000000003</v>
      </c>
      <c r="H14299" s="108">
        <v>12818.017</v>
      </c>
      <c r="I14299" s="108">
        <v>17362.936000000002</v>
      </c>
      <c r="J14299" s="108">
        <v>111979.02</v>
      </c>
      <c r="K14299" s="108">
        <v>4400.902</v>
      </c>
      <c r="L14299" s="108">
        <v>3741.5720000000001</v>
      </c>
      <c r="M14299" s="108">
        <v>5308.4059999999999</v>
      </c>
      <c r="N14299" s="108">
        <v>881.06500000000005</v>
      </c>
      <c r="O14299" s="108">
        <v>833.97799999999995</v>
      </c>
      <c r="P14299" s="108">
        <v>3144.7739999999999</v>
      </c>
      <c r="Q14299" s="108">
        <v>925.85</v>
      </c>
      <c r="R14299" s="108">
        <v>6196.92</v>
      </c>
      <c r="S14299" s="108">
        <v>1601.4459999999999</v>
      </c>
    </row>
    <row r="14300" spans="1:19" ht="11.25" thickBot="1" x14ac:dyDescent="0.2">
      <c r="A14300" s="112"/>
    </row>
    <row r="14301" spans="1:19" ht="11.25" thickBot="1" x14ac:dyDescent="0.2">
      <c r="A14301" s="107">
        <v>2</v>
      </c>
      <c r="B14301" s="132">
        <v>0.42745370370370367</v>
      </c>
      <c r="C14301" s="133">
        <v>1.0116700000000001</v>
      </c>
      <c r="D14301" s="134" t="s">
        <v>476</v>
      </c>
      <c r="E14301" s="108">
        <v>593.96299999999997</v>
      </c>
      <c r="F14301" s="108">
        <v>643.46</v>
      </c>
      <c r="G14301" s="108">
        <v>38.302</v>
      </c>
      <c r="H14301" s="108">
        <v>12892.253000000001</v>
      </c>
      <c r="I14301" s="108">
        <v>17590.580999999998</v>
      </c>
      <c r="J14301" s="108">
        <v>112774.27</v>
      </c>
      <c r="K14301" s="108">
        <v>4364.7960000000003</v>
      </c>
      <c r="L14301" s="108">
        <v>3910.9409999999998</v>
      </c>
      <c r="M14301" s="108">
        <v>5045.9639999999999</v>
      </c>
      <c r="N14301" s="108">
        <v>964.02200000000005</v>
      </c>
      <c r="O14301" s="108">
        <v>839.72</v>
      </c>
      <c r="P14301" s="108">
        <v>3120.9470000000001</v>
      </c>
      <c r="Q14301" s="108">
        <v>1038.539</v>
      </c>
      <c r="R14301" s="108">
        <v>6142.2209999999995</v>
      </c>
      <c r="S14301" s="108">
        <v>1478.374</v>
      </c>
    </row>
    <row r="14302" spans="1:19" ht="11.25" thickBot="1" x14ac:dyDescent="0.2">
      <c r="A14302" s="112"/>
    </row>
    <row r="14303" spans="1:19" ht="11.25" thickBot="1" x14ac:dyDescent="0.2">
      <c r="A14303" s="107">
        <v>3</v>
      </c>
      <c r="B14303" s="132">
        <v>0.4276388888888889</v>
      </c>
      <c r="C14303" s="133">
        <v>1.0219</v>
      </c>
      <c r="D14303" s="134" t="s">
        <v>477</v>
      </c>
      <c r="E14303" s="108">
        <v>596.02700000000004</v>
      </c>
      <c r="F14303" s="108">
        <v>598.25199999999995</v>
      </c>
      <c r="G14303" s="108">
        <v>35.317</v>
      </c>
      <c r="H14303" s="108">
        <v>12934.442999999999</v>
      </c>
      <c r="I14303" s="108">
        <v>17640.234</v>
      </c>
      <c r="J14303" s="108">
        <v>113088.94</v>
      </c>
      <c r="K14303" s="108">
        <v>4347.9189999999999</v>
      </c>
      <c r="L14303" s="108">
        <v>3730.556</v>
      </c>
      <c r="M14303" s="108">
        <v>5295.4719999999998</v>
      </c>
      <c r="N14303" s="108">
        <v>980.51900000000001</v>
      </c>
      <c r="O14303" s="108">
        <v>794.10599999999999</v>
      </c>
      <c r="P14303" s="108">
        <v>3132.683</v>
      </c>
      <c r="Q14303" s="108">
        <v>978.41200000000003</v>
      </c>
      <c r="R14303" s="108">
        <v>6113.8109999999997</v>
      </c>
      <c r="S14303" s="108">
        <v>1602.8779999999999</v>
      </c>
    </row>
    <row r="14304" spans="1:19" ht="11.25" thickBot="1" x14ac:dyDescent="0.2">
      <c r="A14304" s="112"/>
    </row>
    <row r="14305" spans="1:19" ht="11.25" thickBot="1" x14ac:dyDescent="0.2">
      <c r="A14305" s="135" t="s">
        <v>362</v>
      </c>
      <c r="B14305" s="112"/>
      <c r="C14305" s="137">
        <v>1.00973</v>
      </c>
      <c r="D14305" s="134" t="s">
        <v>478</v>
      </c>
      <c r="E14305" s="136">
        <v>580.65599999999995</v>
      </c>
      <c r="F14305" s="136">
        <v>611.88199999999995</v>
      </c>
      <c r="G14305" s="136">
        <v>37.023000000000003</v>
      </c>
      <c r="H14305" s="136">
        <v>12881.571</v>
      </c>
      <c r="I14305" s="136">
        <v>17531.25</v>
      </c>
      <c r="J14305" s="136">
        <v>112614.08</v>
      </c>
      <c r="K14305" s="136">
        <v>4371.2060000000001</v>
      </c>
      <c r="L14305" s="136">
        <v>3794.3560000000002</v>
      </c>
      <c r="M14305" s="136">
        <v>5216.6139999999996</v>
      </c>
      <c r="N14305" s="136">
        <v>941.86900000000003</v>
      </c>
      <c r="O14305" s="136">
        <v>822.601</v>
      </c>
      <c r="P14305" s="136">
        <v>3132.8009999999999</v>
      </c>
      <c r="Q14305" s="136">
        <v>980.93299999999999</v>
      </c>
      <c r="R14305" s="136">
        <v>6150.9840000000004</v>
      </c>
      <c r="S14305" s="136">
        <v>1560.8989999999999</v>
      </c>
    </row>
    <row r="14306" spans="1:19" ht="11.25" thickBot="1" x14ac:dyDescent="0.2">
      <c r="A14306" s="112"/>
    </row>
    <row r="14307" spans="1:19" ht="11.25" thickBot="1" x14ac:dyDescent="0.2">
      <c r="A14307" s="138" t="s">
        <v>364</v>
      </c>
      <c r="B14307" s="112"/>
      <c r="C14307" s="137">
        <v>1.323E-2</v>
      </c>
      <c r="D14307" s="134" t="s">
        <v>479</v>
      </c>
      <c r="E14307" s="136">
        <v>24.856999999999999</v>
      </c>
      <c r="F14307" s="136">
        <v>27.433</v>
      </c>
      <c r="G14307" s="136">
        <v>1.5369999999999999</v>
      </c>
      <c r="H14307" s="136">
        <v>58.942999999999998</v>
      </c>
      <c r="I14307" s="136">
        <v>147.864</v>
      </c>
      <c r="J14307" s="136">
        <v>572.03800000000001</v>
      </c>
      <c r="K14307" s="136">
        <v>27.067</v>
      </c>
      <c r="L14307" s="136">
        <v>101.11499999999999</v>
      </c>
      <c r="M14307" s="136">
        <v>147.929</v>
      </c>
      <c r="N14307" s="136">
        <v>53.3</v>
      </c>
      <c r="O14307" s="136">
        <v>24.844000000000001</v>
      </c>
      <c r="P14307" s="136">
        <v>11.914</v>
      </c>
      <c r="Q14307" s="136">
        <v>56.387</v>
      </c>
      <c r="R14307" s="136">
        <v>42.241</v>
      </c>
      <c r="S14307" s="136">
        <v>71.471999999999994</v>
      </c>
    </row>
    <row r="14308" spans="1:19" ht="11.25" thickBot="1" x14ac:dyDescent="0.2">
      <c r="A14308" s="112"/>
    </row>
    <row r="14309" spans="1:19" ht="11.25" thickBot="1" x14ac:dyDescent="0.2">
      <c r="A14309" s="139" t="s">
        <v>366</v>
      </c>
      <c r="B14309" s="112"/>
      <c r="C14309" s="140">
        <v>1.3109999999999999</v>
      </c>
      <c r="D14309" s="134" t="s">
        <v>474</v>
      </c>
      <c r="E14309" s="136">
        <v>4.2809999999999997</v>
      </c>
      <c r="F14309" s="136">
        <v>4.4829999999999997</v>
      </c>
      <c r="G14309" s="136">
        <v>4.1529999999999996</v>
      </c>
      <c r="H14309" s="136">
        <v>0.45800000000000002</v>
      </c>
      <c r="I14309" s="136">
        <v>0.84299999999999997</v>
      </c>
      <c r="J14309" s="136">
        <v>0.50800000000000001</v>
      </c>
      <c r="K14309" s="136">
        <v>0.61899999999999999</v>
      </c>
      <c r="L14309" s="136">
        <v>2.665</v>
      </c>
      <c r="M14309" s="136">
        <v>2.8359999999999999</v>
      </c>
      <c r="N14309" s="136">
        <v>5.6589999999999998</v>
      </c>
      <c r="O14309" s="136">
        <v>3.02</v>
      </c>
      <c r="P14309" s="136">
        <v>0.38</v>
      </c>
      <c r="Q14309" s="136">
        <v>5.7480000000000002</v>
      </c>
      <c r="R14309" s="136">
        <v>0.68700000000000006</v>
      </c>
      <c r="S14309" s="136">
        <v>4.5789999999999997</v>
      </c>
    </row>
    <row r="14310" spans="1:19" ht="11.25" thickBot="1" x14ac:dyDescent="0.2">
      <c r="A14310" s="112"/>
    </row>
    <row r="14311" spans="1:19" ht="11.25" thickBot="1" x14ac:dyDescent="0.2">
      <c r="A14311" s="106" t="s">
        <v>357</v>
      </c>
      <c r="B14311" s="106" t="s">
        <v>358</v>
      </c>
      <c r="C14311" s="130" t="s">
        <v>51</v>
      </c>
      <c r="D14311" s="130" t="s">
        <v>52</v>
      </c>
      <c r="E14311" s="130" t="s">
        <v>53</v>
      </c>
      <c r="F14311" s="130" t="s">
        <v>54</v>
      </c>
      <c r="G14311" s="130" t="s">
        <v>55</v>
      </c>
      <c r="H14311" s="130" t="s">
        <v>56</v>
      </c>
      <c r="I14311" s="130" t="s">
        <v>57</v>
      </c>
      <c r="J14311" s="130" t="s">
        <v>58</v>
      </c>
      <c r="K14311" s="130" t="s">
        <v>59</v>
      </c>
      <c r="L14311" s="130" t="s">
        <v>60</v>
      </c>
      <c r="M14311" s="130" t="s">
        <v>61</v>
      </c>
      <c r="N14311" s="130" t="s">
        <v>62</v>
      </c>
      <c r="O14311" s="130" t="s">
        <v>63</v>
      </c>
      <c r="P14311" s="130" t="s">
        <v>64</v>
      </c>
      <c r="Q14311" s="131" t="s">
        <v>65</v>
      </c>
      <c r="R14311" s="131" t="s">
        <v>66</v>
      </c>
      <c r="S14311" s="130" t="s">
        <v>67</v>
      </c>
    </row>
    <row r="14312" spans="1:19" ht="11.25" thickBot="1" x14ac:dyDescent="0.2">
      <c r="A14312" s="107">
        <v>1</v>
      </c>
      <c r="B14312" s="132">
        <v>0.42726851851851855</v>
      </c>
      <c r="C14312" s="108">
        <v>6169.4229999999998</v>
      </c>
      <c r="D14312" s="108">
        <v>2081.241</v>
      </c>
      <c r="E14312" s="108">
        <v>6434.8040000000001</v>
      </c>
      <c r="F14312" s="108">
        <v>1470.307</v>
      </c>
      <c r="G14312" s="108">
        <v>6524.4679999999998</v>
      </c>
      <c r="H14312" s="108">
        <v>14513.321</v>
      </c>
      <c r="I14312" s="108">
        <v>5426.99</v>
      </c>
      <c r="J14312" s="108">
        <v>7893.1480000000001</v>
      </c>
      <c r="K14312" s="108">
        <v>11065.77</v>
      </c>
      <c r="L14312" s="108">
        <v>1300.2249999999999</v>
      </c>
      <c r="M14312" s="108">
        <v>614.21400000000006</v>
      </c>
      <c r="N14312" s="108">
        <v>34.823</v>
      </c>
      <c r="O14312" s="108">
        <v>76784.934999999998</v>
      </c>
      <c r="P14312" s="108">
        <v>19735.635999999999</v>
      </c>
      <c r="Q14312" s="133">
        <v>0.98136000000000001</v>
      </c>
      <c r="R14312" s="134" t="s">
        <v>480</v>
      </c>
      <c r="S14312" s="108">
        <v>4668.0559999999996</v>
      </c>
    </row>
    <row r="14313" spans="1:19" ht="11.25" thickBot="1" x14ac:dyDescent="0.2">
      <c r="A14313" s="112"/>
    </row>
    <row r="14314" spans="1:19" ht="11.25" thickBot="1" x14ac:dyDescent="0.2">
      <c r="A14314" s="107">
        <v>2</v>
      </c>
      <c r="B14314" s="132">
        <v>0.42745370370370367</v>
      </c>
      <c r="C14314" s="108">
        <v>6111.5450000000001</v>
      </c>
      <c r="D14314" s="108">
        <v>2198.442</v>
      </c>
      <c r="E14314" s="108">
        <v>6679.3310000000001</v>
      </c>
      <c r="F14314" s="108">
        <v>1362.1310000000001</v>
      </c>
      <c r="G14314" s="108">
        <v>6415.5969999999998</v>
      </c>
      <c r="H14314" s="108">
        <v>14601.733</v>
      </c>
      <c r="I14314" s="108">
        <v>5510.1170000000002</v>
      </c>
      <c r="J14314" s="108">
        <v>8087.4639999999999</v>
      </c>
      <c r="K14314" s="108">
        <v>11511.433000000001</v>
      </c>
      <c r="L14314" s="108">
        <v>1329.9570000000001</v>
      </c>
      <c r="M14314" s="108">
        <v>610.94299999999998</v>
      </c>
      <c r="N14314" s="108">
        <v>62.12</v>
      </c>
      <c r="O14314" s="108">
        <v>78055.19</v>
      </c>
      <c r="P14314" s="108">
        <v>19518.743999999999</v>
      </c>
      <c r="Q14314" s="133">
        <v>0.99816000000000005</v>
      </c>
      <c r="R14314" s="134" t="s">
        <v>481</v>
      </c>
      <c r="S14314" s="108">
        <v>4779.0630000000001</v>
      </c>
    </row>
    <row r="14315" spans="1:19" ht="11.25" thickBot="1" x14ac:dyDescent="0.2">
      <c r="A14315" s="112"/>
    </row>
    <row r="14316" spans="1:19" ht="11.25" thickBot="1" x14ac:dyDescent="0.2">
      <c r="A14316" s="107">
        <v>3</v>
      </c>
      <c r="B14316" s="132">
        <v>0.4276388888888889</v>
      </c>
      <c r="C14316" s="108">
        <v>6322.47</v>
      </c>
      <c r="D14316" s="108">
        <v>2212.3270000000002</v>
      </c>
      <c r="E14316" s="108">
        <v>6545.8370000000004</v>
      </c>
      <c r="F14316" s="108">
        <v>1427.5060000000001</v>
      </c>
      <c r="G14316" s="108">
        <v>6568.5230000000001</v>
      </c>
      <c r="H14316" s="108">
        <v>14258.468999999999</v>
      </c>
      <c r="I14316" s="108">
        <v>5537.2359999999999</v>
      </c>
      <c r="J14316" s="108">
        <v>7779.8209999999999</v>
      </c>
      <c r="K14316" s="108">
        <v>11272.105</v>
      </c>
      <c r="L14316" s="108">
        <v>1345.2339999999999</v>
      </c>
      <c r="M14316" s="108">
        <v>612.81299999999999</v>
      </c>
      <c r="N14316" s="108">
        <v>36.892000000000003</v>
      </c>
      <c r="O14316" s="108">
        <v>77377.156000000003</v>
      </c>
      <c r="P14316" s="108">
        <v>19528.502</v>
      </c>
      <c r="Q14316" s="133">
        <v>1.00728</v>
      </c>
      <c r="R14316" s="134" t="s">
        <v>482</v>
      </c>
      <c r="S14316" s="108">
        <v>4601.6940000000004</v>
      </c>
    </row>
    <row r="14317" spans="1:19" ht="11.25" thickBot="1" x14ac:dyDescent="0.2">
      <c r="A14317" s="112"/>
    </row>
    <row r="14318" spans="1:19" ht="11.25" thickBot="1" x14ac:dyDescent="0.2">
      <c r="A14318" s="135" t="s">
        <v>362</v>
      </c>
      <c r="B14318" s="112"/>
      <c r="C14318" s="136">
        <v>6201.1459999999997</v>
      </c>
      <c r="D14318" s="136">
        <v>2164.0030000000002</v>
      </c>
      <c r="E14318" s="136">
        <v>6553.3239999999996</v>
      </c>
      <c r="F14318" s="136">
        <v>1419.982</v>
      </c>
      <c r="G14318" s="136">
        <v>6502.8630000000003</v>
      </c>
      <c r="H14318" s="136">
        <v>14457.841</v>
      </c>
      <c r="I14318" s="136">
        <v>5491.4470000000001</v>
      </c>
      <c r="J14318" s="136">
        <v>7920.1440000000002</v>
      </c>
      <c r="K14318" s="136">
        <v>11283.102999999999</v>
      </c>
      <c r="L14318" s="136">
        <v>1325.1389999999999</v>
      </c>
      <c r="M14318" s="136">
        <v>612.65700000000004</v>
      </c>
      <c r="N14318" s="136">
        <v>44.610999999999997</v>
      </c>
      <c r="O14318" s="136">
        <v>77405.759999999995</v>
      </c>
      <c r="P14318" s="136">
        <v>19594.294000000002</v>
      </c>
      <c r="Q14318" s="137">
        <v>0.99560000000000004</v>
      </c>
      <c r="R14318" s="134" t="s">
        <v>483</v>
      </c>
      <c r="S14318" s="136">
        <v>4682.9380000000001</v>
      </c>
    </row>
    <row r="14319" spans="1:19" ht="11.25" thickBot="1" x14ac:dyDescent="0.2">
      <c r="A14319" s="112"/>
    </row>
    <row r="14320" spans="1:19" ht="11.25" thickBot="1" x14ac:dyDescent="0.2">
      <c r="A14320" s="138" t="s">
        <v>364</v>
      </c>
      <c r="B14320" s="112"/>
      <c r="C14320" s="136">
        <v>108.982</v>
      </c>
      <c r="D14320" s="136">
        <v>72.010000000000005</v>
      </c>
      <c r="E14320" s="136">
        <v>122.435</v>
      </c>
      <c r="F14320" s="136">
        <v>54.478999999999999</v>
      </c>
      <c r="G14320" s="136">
        <v>78.718999999999994</v>
      </c>
      <c r="H14320" s="136">
        <v>178.23</v>
      </c>
      <c r="I14320" s="136">
        <v>57.445</v>
      </c>
      <c r="J14320" s="136">
        <v>155.58799999999999</v>
      </c>
      <c r="K14320" s="136">
        <v>223.035</v>
      </c>
      <c r="L14320" s="136">
        <v>22.888000000000002</v>
      </c>
      <c r="M14320" s="136">
        <v>1.641</v>
      </c>
      <c r="N14320" s="136">
        <v>15.198</v>
      </c>
      <c r="O14320" s="136">
        <v>635.61</v>
      </c>
      <c r="P14320" s="136">
        <v>122.503</v>
      </c>
      <c r="Q14320" s="137">
        <v>1.315E-2</v>
      </c>
      <c r="R14320" s="134" t="s">
        <v>484</v>
      </c>
      <c r="S14320" s="136">
        <v>89.616</v>
      </c>
    </row>
    <row r="14321" spans="1:19" ht="11.25" thickBot="1" x14ac:dyDescent="0.2">
      <c r="A14321" s="112"/>
    </row>
    <row r="14322" spans="1:19" ht="11.25" thickBot="1" x14ac:dyDescent="0.2">
      <c r="A14322" s="139" t="s">
        <v>366</v>
      </c>
      <c r="B14322" s="112"/>
      <c r="C14322" s="136">
        <v>1.7569999999999999</v>
      </c>
      <c r="D14322" s="136">
        <v>3.3279999999999998</v>
      </c>
      <c r="E14322" s="136">
        <v>1.8680000000000001</v>
      </c>
      <c r="F14322" s="136">
        <v>3.8370000000000002</v>
      </c>
      <c r="G14322" s="136">
        <v>1.2110000000000001</v>
      </c>
      <c r="H14322" s="136">
        <v>1.2330000000000001</v>
      </c>
      <c r="I14322" s="136">
        <v>1.046</v>
      </c>
      <c r="J14322" s="136">
        <v>1.964</v>
      </c>
      <c r="K14322" s="136">
        <v>1.9770000000000001</v>
      </c>
      <c r="L14322" s="136">
        <v>1.7270000000000001</v>
      </c>
      <c r="M14322" s="136">
        <v>0.26800000000000002</v>
      </c>
      <c r="N14322" s="136">
        <v>34.067</v>
      </c>
      <c r="O14322" s="136">
        <v>0.82099999999999995</v>
      </c>
      <c r="P14322" s="136">
        <v>0.625</v>
      </c>
      <c r="Q14322" s="140">
        <v>1.321</v>
      </c>
      <c r="R14322" s="134" t="s">
        <v>485</v>
      </c>
      <c r="S14322" s="136">
        <v>1.9139999999999999</v>
      </c>
    </row>
    <row r="14323" spans="1:19" ht="11.25" thickBot="1" x14ac:dyDescent="0.2">
      <c r="A14323" s="112"/>
    </row>
    <row r="14324" spans="1:19" ht="11.25" thickBot="1" x14ac:dyDescent="0.2">
      <c r="A14324" s="106" t="s">
        <v>357</v>
      </c>
      <c r="B14324" s="106" t="s">
        <v>358</v>
      </c>
      <c r="C14324" s="130" t="s">
        <v>68</v>
      </c>
    </row>
    <row r="14325" spans="1:19" ht="11.25" thickBot="1" x14ac:dyDescent="0.2">
      <c r="A14325" s="107">
        <v>1</v>
      </c>
      <c r="B14325" s="132">
        <v>0.42726851851851855</v>
      </c>
      <c r="C14325" s="108">
        <v>24932.733</v>
      </c>
    </row>
    <row r="14326" spans="1:19" ht="11.25" thickBot="1" x14ac:dyDescent="0.2">
      <c r="A14326" s="112"/>
    </row>
    <row r="14327" spans="1:19" ht="11.25" thickBot="1" x14ac:dyDescent="0.2">
      <c r="A14327" s="107">
        <v>2</v>
      </c>
      <c r="B14327" s="132">
        <v>0.42745370370370367</v>
      </c>
      <c r="C14327" s="108">
        <v>24940.554</v>
      </c>
    </row>
    <row r="14328" spans="1:19" ht="11.25" thickBot="1" x14ac:dyDescent="0.2">
      <c r="A14328" s="112"/>
    </row>
    <row r="14329" spans="1:19" ht="11.25" thickBot="1" x14ac:dyDescent="0.2">
      <c r="A14329" s="107">
        <v>3</v>
      </c>
      <c r="B14329" s="132">
        <v>0.4276388888888889</v>
      </c>
      <c r="C14329" s="108">
        <v>24981.655999999999</v>
      </c>
    </row>
    <row r="14330" spans="1:19" ht="11.25" thickBot="1" x14ac:dyDescent="0.2">
      <c r="A14330" s="112"/>
    </row>
    <row r="14331" spans="1:19" ht="11.25" thickBot="1" x14ac:dyDescent="0.2">
      <c r="A14331" s="135" t="s">
        <v>362</v>
      </c>
      <c r="B14331" s="112"/>
      <c r="C14331" s="136">
        <v>24951.648000000001</v>
      </c>
    </row>
    <row r="14332" spans="1:19" ht="11.25" thickBot="1" x14ac:dyDescent="0.2">
      <c r="A14332" s="112"/>
    </row>
    <row r="14333" spans="1:19" ht="11.25" thickBot="1" x14ac:dyDescent="0.2">
      <c r="A14333" s="138" t="s">
        <v>364</v>
      </c>
      <c r="B14333" s="112"/>
      <c r="C14333" s="136">
        <v>26.280999999999999</v>
      </c>
    </row>
    <row r="14334" spans="1:19" ht="11.25" thickBot="1" x14ac:dyDescent="0.2">
      <c r="A14334" s="112"/>
    </row>
    <row r="14335" spans="1:19" ht="11.25" thickBot="1" x14ac:dyDescent="0.2">
      <c r="A14335" s="139" t="s">
        <v>366</v>
      </c>
      <c r="B14335" s="112"/>
      <c r="C14335" s="136">
        <v>0.105</v>
      </c>
    </row>
    <row r="14336" spans="1:19" ht="10.5" x14ac:dyDescent="0.15">
      <c r="A14336" s="112"/>
    </row>
    <row r="14337" spans="1:19" x14ac:dyDescent="0.15">
      <c r="A14337" s="129"/>
      <c r="B14337" s="86" t="s">
        <v>486</v>
      </c>
    </row>
    <row r="14338" spans="1:19" ht="9.75" thickBot="1" x14ac:dyDescent="0.2">
      <c r="A14338" s="81" t="s">
        <v>5871</v>
      </c>
    </row>
    <row r="14339" spans="1:19" ht="11.25" thickBot="1" x14ac:dyDescent="0.2">
      <c r="A14339" s="106" t="s">
        <v>357</v>
      </c>
      <c r="B14339" s="106" t="s">
        <v>358</v>
      </c>
      <c r="C14339" s="130" t="s">
        <v>0</v>
      </c>
      <c r="D14339" s="130" t="s">
        <v>1</v>
      </c>
      <c r="E14339" s="130" t="s">
        <v>2</v>
      </c>
      <c r="F14339" s="130" t="s">
        <v>3</v>
      </c>
      <c r="G14339" s="130" t="s">
        <v>4</v>
      </c>
      <c r="H14339" s="130" t="s">
        <v>5</v>
      </c>
      <c r="I14339" s="131" t="s">
        <v>6</v>
      </c>
      <c r="J14339" s="131" t="s">
        <v>7</v>
      </c>
      <c r="K14339" s="130" t="s">
        <v>8</v>
      </c>
      <c r="L14339" s="130" t="s">
        <v>9</v>
      </c>
      <c r="M14339" s="130" t="s">
        <v>10</v>
      </c>
      <c r="N14339" s="130" t="s">
        <v>11</v>
      </c>
      <c r="O14339" s="130" t="s">
        <v>12</v>
      </c>
      <c r="P14339" s="130" t="s">
        <v>13</v>
      </c>
      <c r="Q14339" s="130" t="s">
        <v>14</v>
      </c>
      <c r="R14339" s="130" t="s">
        <v>15</v>
      </c>
      <c r="S14339" s="130" t="s">
        <v>16</v>
      </c>
    </row>
    <row r="14340" spans="1:19" ht="11.25" thickBot="1" x14ac:dyDescent="0.2">
      <c r="A14340" s="107">
        <v>1</v>
      </c>
      <c r="B14340" s="132">
        <v>0.43241898148148145</v>
      </c>
      <c r="C14340" s="141" t="s">
        <v>11260</v>
      </c>
      <c r="D14340" s="108">
        <v>1180052.3</v>
      </c>
      <c r="E14340" s="141" t="s">
        <v>11261</v>
      </c>
      <c r="F14340" s="108">
        <v>36333.998</v>
      </c>
      <c r="G14340" s="141" t="s">
        <v>11262</v>
      </c>
      <c r="H14340" s="108">
        <v>69.438000000000002</v>
      </c>
      <c r="I14340" s="133">
        <v>1.03024</v>
      </c>
      <c r="J14340" s="134" t="s">
        <v>490</v>
      </c>
      <c r="K14340" s="108">
        <v>697722.35</v>
      </c>
      <c r="L14340" s="108">
        <v>975.59500000000003</v>
      </c>
      <c r="M14340" s="108">
        <v>51524.02</v>
      </c>
      <c r="N14340" s="108">
        <v>21087.561000000002</v>
      </c>
      <c r="O14340" s="108">
        <v>310759.94</v>
      </c>
      <c r="P14340" s="108">
        <v>69163.812000000005</v>
      </c>
      <c r="Q14340" s="108">
        <v>23580.114000000001</v>
      </c>
      <c r="R14340" s="108">
        <v>5391.799</v>
      </c>
      <c r="S14340" s="108">
        <v>6360.6689999999999</v>
      </c>
    </row>
    <row r="14341" spans="1:19" ht="11.25" thickBot="1" x14ac:dyDescent="0.2">
      <c r="A14341" s="112"/>
    </row>
    <row r="14342" spans="1:19" ht="11.25" thickBot="1" x14ac:dyDescent="0.2">
      <c r="A14342" s="107">
        <v>2</v>
      </c>
      <c r="B14342" s="132">
        <v>0.43260416666666668</v>
      </c>
      <c r="C14342" s="141" t="s">
        <v>11263</v>
      </c>
      <c r="D14342" s="108">
        <v>1181262.8</v>
      </c>
      <c r="E14342" s="141" t="s">
        <v>11264</v>
      </c>
      <c r="F14342" s="108">
        <v>36089.025000000001</v>
      </c>
      <c r="G14342" s="141" t="s">
        <v>11265</v>
      </c>
      <c r="H14342" s="108">
        <v>89.161000000000001</v>
      </c>
      <c r="I14342" s="133">
        <v>1.0272300000000001</v>
      </c>
      <c r="J14342" s="134" t="s">
        <v>493</v>
      </c>
      <c r="K14342" s="108">
        <v>699599.94</v>
      </c>
      <c r="L14342" s="108">
        <v>1004.742</v>
      </c>
      <c r="M14342" s="108">
        <v>52051.423000000003</v>
      </c>
      <c r="N14342" s="108">
        <v>21121.742999999999</v>
      </c>
      <c r="O14342" s="108">
        <v>311619.38</v>
      </c>
      <c r="P14342" s="108">
        <v>70265.073000000004</v>
      </c>
      <c r="Q14342" s="108">
        <v>23465.870999999999</v>
      </c>
      <c r="R14342" s="108">
        <v>5486.3670000000002</v>
      </c>
      <c r="S14342" s="108">
        <v>6124.8010000000004</v>
      </c>
    </row>
    <row r="14343" spans="1:19" ht="11.25" thickBot="1" x14ac:dyDescent="0.2">
      <c r="A14343" s="112"/>
    </row>
    <row r="14344" spans="1:19" ht="11.25" thickBot="1" x14ac:dyDescent="0.2">
      <c r="A14344" s="107">
        <v>3</v>
      </c>
      <c r="B14344" s="132">
        <v>0.43277777777777776</v>
      </c>
      <c r="C14344" s="141" t="s">
        <v>11266</v>
      </c>
      <c r="D14344" s="108">
        <v>1183770</v>
      </c>
      <c r="E14344" s="141" t="s">
        <v>11267</v>
      </c>
      <c r="F14344" s="108">
        <v>35529.891000000003</v>
      </c>
      <c r="G14344" s="141" t="s">
        <v>11268</v>
      </c>
      <c r="H14344" s="108">
        <v>88.129000000000005</v>
      </c>
      <c r="I14344" s="133">
        <v>1.02779</v>
      </c>
      <c r="J14344" s="134" t="s">
        <v>497</v>
      </c>
      <c r="K14344" s="108">
        <v>700382.7</v>
      </c>
      <c r="L14344" s="108">
        <v>1069.3810000000001</v>
      </c>
      <c r="M14344" s="108">
        <v>52315.792000000001</v>
      </c>
      <c r="N14344" s="108">
        <v>21143.646000000001</v>
      </c>
      <c r="O14344" s="108">
        <v>312767.96999999997</v>
      </c>
      <c r="P14344" s="108">
        <v>70386.271999999997</v>
      </c>
      <c r="Q14344" s="108">
        <v>23449.868999999999</v>
      </c>
      <c r="R14344" s="108">
        <v>5408.6390000000001</v>
      </c>
      <c r="S14344" s="108">
        <v>6213.7</v>
      </c>
    </row>
    <row r="14345" spans="1:19" ht="11.25" thickBot="1" x14ac:dyDescent="0.2">
      <c r="A14345" s="112"/>
    </row>
    <row r="14346" spans="1:19" ht="11.25" thickBot="1" x14ac:dyDescent="0.2">
      <c r="A14346" s="135" t="s">
        <v>362</v>
      </c>
      <c r="B14346" s="112"/>
      <c r="C14346" s="141" t="s">
        <v>11269</v>
      </c>
      <c r="D14346" s="136">
        <v>1181695.1000000001</v>
      </c>
      <c r="E14346" s="141" t="s">
        <v>11270</v>
      </c>
      <c r="F14346" s="136">
        <v>35984.305</v>
      </c>
      <c r="G14346" s="141" t="s">
        <v>11271</v>
      </c>
      <c r="H14346" s="136">
        <v>82.242999999999995</v>
      </c>
      <c r="I14346" s="137">
        <v>1.0284199999999999</v>
      </c>
      <c r="J14346" s="134" t="s">
        <v>501</v>
      </c>
      <c r="K14346" s="136">
        <v>699235</v>
      </c>
      <c r="L14346" s="136">
        <v>1016.572</v>
      </c>
      <c r="M14346" s="136">
        <v>51963.745000000003</v>
      </c>
      <c r="N14346" s="136">
        <v>21117.65</v>
      </c>
      <c r="O14346" s="136">
        <v>311715.76</v>
      </c>
      <c r="P14346" s="136">
        <v>69938.385999999999</v>
      </c>
      <c r="Q14346" s="136">
        <v>23498.617999999999</v>
      </c>
      <c r="R14346" s="136">
        <v>5428.9350000000004</v>
      </c>
      <c r="S14346" s="136">
        <v>6233.0569999999998</v>
      </c>
    </row>
    <row r="14347" spans="1:19" ht="11.25" thickBot="1" x14ac:dyDescent="0.2">
      <c r="A14347" s="112"/>
    </row>
    <row r="14348" spans="1:19" ht="11.25" thickBot="1" x14ac:dyDescent="0.2">
      <c r="A14348" s="138" t="s">
        <v>364</v>
      </c>
      <c r="B14348" s="112"/>
      <c r="C14348" s="141" t="s">
        <v>11272</v>
      </c>
      <c r="D14348" s="136">
        <v>1896.163</v>
      </c>
      <c r="E14348" s="141" t="s">
        <v>11273</v>
      </c>
      <c r="F14348" s="136">
        <v>412.15499999999997</v>
      </c>
      <c r="G14348" s="141" t="s">
        <v>11274</v>
      </c>
      <c r="H14348" s="136">
        <v>11.101000000000001</v>
      </c>
      <c r="I14348" s="137">
        <v>1.6000000000000001E-3</v>
      </c>
      <c r="J14348" s="134" t="s">
        <v>505</v>
      </c>
      <c r="K14348" s="136">
        <v>1367.2049999999999</v>
      </c>
      <c r="L14348" s="136">
        <v>47.999000000000002</v>
      </c>
      <c r="M14348" s="136">
        <v>403.10199999999998</v>
      </c>
      <c r="N14348" s="136">
        <v>28.265000000000001</v>
      </c>
      <c r="O14348" s="136">
        <v>1007.477</v>
      </c>
      <c r="P14348" s="136">
        <v>673.53200000000004</v>
      </c>
      <c r="Q14348" s="136">
        <v>71.03</v>
      </c>
      <c r="R14348" s="136">
        <v>50.445</v>
      </c>
      <c r="S14348" s="136">
        <v>119.119</v>
      </c>
    </row>
    <row r="14349" spans="1:19" ht="11.25" thickBot="1" x14ac:dyDescent="0.2">
      <c r="A14349" s="112"/>
    </row>
    <row r="14350" spans="1:19" ht="11.25" thickBot="1" x14ac:dyDescent="0.2">
      <c r="A14350" s="139" t="s">
        <v>366</v>
      </c>
      <c r="B14350" s="112"/>
      <c r="C14350" s="141" t="s">
        <v>506</v>
      </c>
      <c r="D14350" s="136">
        <v>0.16</v>
      </c>
      <c r="E14350" s="141" t="s">
        <v>507</v>
      </c>
      <c r="F14350" s="136">
        <v>1.145</v>
      </c>
      <c r="G14350" s="141" t="s">
        <v>7027</v>
      </c>
      <c r="H14350" s="136">
        <v>13.497999999999999</v>
      </c>
      <c r="I14350" s="140">
        <v>0.156</v>
      </c>
      <c r="J14350" s="134" t="s">
        <v>506</v>
      </c>
      <c r="K14350" s="136">
        <v>0.19600000000000001</v>
      </c>
      <c r="L14350" s="136">
        <v>4.7220000000000004</v>
      </c>
      <c r="M14350" s="136">
        <v>0.77600000000000002</v>
      </c>
      <c r="N14350" s="136">
        <v>0.13400000000000001</v>
      </c>
      <c r="O14350" s="136">
        <v>0.32300000000000001</v>
      </c>
      <c r="P14350" s="136">
        <v>0.96299999999999997</v>
      </c>
      <c r="Q14350" s="136">
        <v>0.30199999999999999</v>
      </c>
      <c r="R14350" s="136">
        <v>0.92900000000000005</v>
      </c>
      <c r="S14350" s="136">
        <v>1.911</v>
      </c>
    </row>
    <row r="14351" spans="1:19" ht="11.25" thickBot="1" x14ac:dyDescent="0.2">
      <c r="A14351" s="112"/>
    </row>
    <row r="14352" spans="1:19" ht="11.25" thickBot="1" x14ac:dyDescent="0.2">
      <c r="A14352" s="106" t="s">
        <v>357</v>
      </c>
      <c r="B14352" s="106" t="s">
        <v>358</v>
      </c>
      <c r="C14352" s="130" t="s">
        <v>17</v>
      </c>
      <c r="D14352" s="130" t="s">
        <v>18</v>
      </c>
      <c r="E14352" s="131" t="s">
        <v>19</v>
      </c>
      <c r="F14352" s="131" t="s">
        <v>20</v>
      </c>
      <c r="G14352" s="130" t="s">
        <v>21</v>
      </c>
      <c r="H14352" s="130" t="s">
        <v>22</v>
      </c>
      <c r="I14352" s="130" t="s">
        <v>23</v>
      </c>
      <c r="J14352" s="130" t="s">
        <v>24</v>
      </c>
      <c r="K14352" s="131" t="s">
        <v>25</v>
      </c>
      <c r="L14352" s="131" t="s">
        <v>26</v>
      </c>
      <c r="M14352" s="130" t="s">
        <v>27</v>
      </c>
      <c r="N14352" s="130" t="s">
        <v>28</v>
      </c>
      <c r="O14352" s="130" t="s">
        <v>29</v>
      </c>
      <c r="P14352" s="130" t="s">
        <v>30</v>
      </c>
      <c r="Q14352" s="130" t="s">
        <v>31</v>
      </c>
      <c r="R14352" s="130" t="s">
        <v>32</v>
      </c>
      <c r="S14352" s="130" t="s">
        <v>33</v>
      </c>
    </row>
    <row r="14353" spans="1:19" ht="11.25" thickBot="1" x14ac:dyDescent="0.2">
      <c r="A14353" s="107">
        <v>1</v>
      </c>
      <c r="B14353" s="132">
        <v>0.43241898148148145</v>
      </c>
      <c r="C14353" s="108">
        <v>4615.2939999999999</v>
      </c>
      <c r="D14353" s="108">
        <v>12492.758</v>
      </c>
      <c r="E14353" s="133">
        <v>1.0064</v>
      </c>
      <c r="F14353" s="133">
        <v>0.98865999999999998</v>
      </c>
      <c r="G14353" s="108">
        <v>39.991999999999997</v>
      </c>
      <c r="H14353" s="108">
        <v>6.2359999999999998</v>
      </c>
      <c r="I14353" s="108">
        <v>64732.046999999999</v>
      </c>
      <c r="J14353" s="108">
        <v>38210.277000000002</v>
      </c>
      <c r="K14353" s="133">
        <v>1.0192000000000001</v>
      </c>
      <c r="L14353" s="134" t="s">
        <v>509</v>
      </c>
      <c r="M14353" s="108">
        <v>11794.661</v>
      </c>
      <c r="N14353" s="108">
        <v>6937.6639999999998</v>
      </c>
      <c r="O14353" s="108">
        <v>619.12800000000004</v>
      </c>
      <c r="P14353" s="108">
        <v>3035.5189999999998</v>
      </c>
      <c r="Q14353" s="108">
        <v>743.8</v>
      </c>
      <c r="R14353" s="108">
        <v>5305.616</v>
      </c>
      <c r="S14353" s="108">
        <v>5315.8209999999999</v>
      </c>
    </row>
    <row r="14354" spans="1:19" ht="11.25" thickBot="1" x14ac:dyDescent="0.2">
      <c r="A14354" s="112"/>
    </row>
    <row r="14355" spans="1:19" ht="11.25" thickBot="1" x14ac:dyDescent="0.2">
      <c r="A14355" s="107">
        <v>2</v>
      </c>
      <c r="B14355" s="132">
        <v>0.43260416666666668</v>
      </c>
      <c r="C14355" s="108">
        <v>3848.3339999999998</v>
      </c>
      <c r="D14355" s="108">
        <v>12685.137000000001</v>
      </c>
      <c r="E14355" s="133">
        <v>1.0191300000000001</v>
      </c>
      <c r="F14355" s="133">
        <v>0.99714000000000003</v>
      </c>
      <c r="G14355" s="108">
        <v>56.088999999999999</v>
      </c>
      <c r="H14355" s="108">
        <v>3.1680000000000001</v>
      </c>
      <c r="I14355" s="108">
        <v>64536.771999999997</v>
      </c>
      <c r="J14355" s="108">
        <v>37962.366999999998</v>
      </c>
      <c r="K14355" s="133">
        <v>1.0417799999999999</v>
      </c>
      <c r="L14355" s="134" t="s">
        <v>510</v>
      </c>
      <c r="M14355" s="108">
        <v>11926.743</v>
      </c>
      <c r="N14355" s="108">
        <v>6786.74</v>
      </c>
      <c r="O14355" s="108">
        <v>668.03399999999999</v>
      </c>
      <c r="P14355" s="108">
        <v>2934.0450000000001</v>
      </c>
      <c r="Q14355" s="108">
        <v>751.09</v>
      </c>
      <c r="R14355" s="108">
        <v>5326.69</v>
      </c>
      <c r="S14355" s="108">
        <v>5151.2610000000004</v>
      </c>
    </row>
    <row r="14356" spans="1:19" ht="11.25" thickBot="1" x14ac:dyDescent="0.2">
      <c r="A14356" s="112"/>
    </row>
    <row r="14357" spans="1:19" ht="11.25" thickBot="1" x14ac:dyDescent="0.2">
      <c r="A14357" s="107">
        <v>3</v>
      </c>
      <c r="B14357" s="132">
        <v>0.43277777777777776</v>
      </c>
      <c r="C14357" s="108">
        <v>3484.8910000000001</v>
      </c>
      <c r="D14357" s="108">
        <v>12440.040999999999</v>
      </c>
      <c r="E14357" s="133">
        <v>1.0362100000000001</v>
      </c>
      <c r="F14357" s="133">
        <v>0.99167000000000005</v>
      </c>
      <c r="G14357" s="108">
        <v>48.298999999999999</v>
      </c>
      <c r="H14357" s="108">
        <v>1.125</v>
      </c>
      <c r="I14357" s="108">
        <v>64009.455999999998</v>
      </c>
      <c r="J14357" s="108">
        <v>37756.514999999999</v>
      </c>
      <c r="K14357" s="133">
        <v>1.03555</v>
      </c>
      <c r="L14357" s="134" t="s">
        <v>511</v>
      </c>
      <c r="M14357" s="108">
        <v>11795.352000000001</v>
      </c>
      <c r="N14357" s="108">
        <v>6922.9520000000002</v>
      </c>
      <c r="O14357" s="108">
        <v>639.18100000000004</v>
      </c>
      <c r="P14357" s="108">
        <v>3067.8049999999998</v>
      </c>
      <c r="Q14357" s="108">
        <v>765.44299999999998</v>
      </c>
      <c r="R14357" s="108">
        <v>5359.4679999999998</v>
      </c>
      <c r="S14357" s="108">
        <v>5286.8410000000003</v>
      </c>
    </row>
    <row r="14358" spans="1:19" ht="11.25" thickBot="1" x14ac:dyDescent="0.2">
      <c r="A14358" s="112"/>
    </row>
    <row r="14359" spans="1:19" ht="11.25" thickBot="1" x14ac:dyDescent="0.2">
      <c r="A14359" s="135" t="s">
        <v>362</v>
      </c>
      <c r="B14359" s="112"/>
      <c r="C14359" s="136">
        <v>3982.84</v>
      </c>
      <c r="D14359" s="136">
        <v>12539.312</v>
      </c>
      <c r="E14359" s="137">
        <v>1.02058</v>
      </c>
      <c r="F14359" s="137">
        <v>0.99248999999999998</v>
      </c>
      <c r="G14359" s="136">
        <v>48.127000000000002</v>
      </c>
      <c r="H14359" s="136">
        <v>3.51</v>
      </c>
      <c r="I14359" s="136">
        <v>64426.091999999997</v>
      </c>
      <c r="J14359" s="136">
        <v>37976.385999999999</v>
      </c>
      <c r="K14359" s="137">
        <v>1.0321800000000001</v>
      </c>
      <c r="L14359" s="134" t="s">
        <v>512</v>
      </c>
      <c r="M14359" s="136">
        <v>11838.918</v>
      </c>
      <c r="N14359" s="136">
        <v>6882.4520000000002</v>
      </c>
      <c r="O14359" s="136">
        <v>642.11400000000003</v>
      </c>
      <c r="P14359" s="136">
        <v>3012.4560000000001</v>
      </c>
      <c r="Q14359" s="136">
        <v>753.44399999999996</v>
      </c>
      <c r="R14359" s="136">
        <v>5330.5910000000003</v>
      </c>
      <c r="S14359" s="136">
        <v>5251.3069999999998</v>
      </c>
    </row>
    <row r="14360" spans="1:19" ht="11.25" thickBot="1" x14ac:dyDescent="0.2">
      <c r="A14360" s="112"/>
    </row>
    <row r="14361" spans="1:19" ht="11.25" thickBot="1" x14ac:dyDescent="0.2">
      <c r="A14361" s="138" t="s">
        <v>364</v>
      </c>
      <c r="B14361" s="112"/>
      <c r="C14361" s="136">
        <v>577.08000000000004</v>
      </c>
      <c r="D14361" s="136">
        <v>129.01</v>
      </c>
      <c r="E14361" s="137">
        <v>1.4959999999999999E-2</v>
      </c>
      <c r="F14361" s="137">
        <v>4.3E-3</v>
      </c>
      <c r="G14361" s="136">
        <v>8.0500000000000007</v>
      </c>
      <c r="H14361" s="136">
        <v>2.573</v>
      </c>
      <c r="I14361" s="136">
        <v>373.79399999999998</v>
      </c>
      <c r="J14361" s="136">
        <v>227.20599999999999</v>
      </c>
      <c r="K14361" s="137">
        <v>1.166E-2</v>
      </c>
      <c r="L14361" s="134" t="s">
        <v>513</v>
      </c>
      <c r="M14361" s="136">
        <v>76.058999999999997</v>
      </c>
      <c r="N14361" s="136">
        <v>83.215000000000003</v>
      </c>
      <c r="O14361" s="136">
        <v>24.585000000000001</v>
      </c>
      <c r="P14361" s="136">
        <v>69.799000000000007</v>
      </c>
      <c r="Q14361" s="136">
        <v>11.012</v>
      </c>
      <c r="R14361" s="136">
        <v>27.137</v>
      </c>
      <c r="S14361" s="136">
        <v>87.846000000000004</v>
      </c>
    </row>
    <row r="14362" spans="1:19" ht="11.25" thickBot="1" x14ac:dyDescent="0.2">
      <c r="A14362" s="112"/>
    </row>
    <row r="14363" spans="1:19" ht="11.25" thickBot="1" x14ac:dyDescent="0.2">
      <c r="A14363" s="139" t="s">
        <v>366</v>
      </c>
      <c r="B14363" s="112"/>
      <c r="C14363" s="136">
        <v>14.489000000000001</v>
      </c>
      <c r="D14363" s="136">
        <v>1.0289999999999999</v>
      </c>
      <c r="E14363" s="140">
        <v>1.466</v>
      </c>
      <c r="F14363" s="140">
        <v>0.433</v>
      </c>
      <c r="G14363" s="136">
        <v>16.727</v>
      </c>
      <c r="H14363" s="136">
        <v>73.301000000000002</v>
      </c>
      <c r="I14363" s="136">
        <v>0.57999999999999996</v>
      </c>
      <c r="J14363" s="136">
        <v>0.59799999999999998</v>
      </c>
      <c r="K14363" s="140">
        <v>1.1299999999999999</v>
      </c>
      <c r="L14363" s="134" t="s">
        <v>514</v>
      </c>
      <c r="M14363" s="136">
        <v>0.64200000000000002</v>
      </c>
      <c r="N14363" s="136">
        <v>1.2090000000000001</v>
      </c>
      <c r="O14363" s="136">
        <v>3.8290000000000002</v>
      </c>
      <c r="P14363" s="136">
        <v>2.3170000000000002</v>
      </c>
      <c r="Q14363" s="136">
        <v>1.462</v>
      </c>
      <c r="R14363" s="136">
        <v>0.50900000000000001</v>
      </c>
      <c r="S14363" s="136">
        <v>1.673</v>
      </c>
    </row>
    <row r="14364" spans="1:19" ht="11.25" thickBot="1" x14ac:dyDescent="0.2">
      <c r="A14364" s="112"/>
    </row>
    <row r="14365" spans="1:19" ht="11.25" thickBot="1" x14ac:dyDescent="0.2">
      <c r="A14365" s="106" t="s">
        <v>357</v>
      </c>
      <c r="B14365" s="106" t="s">
        <v>358</v>
      </c>
      <c r="C14365" s="131" t="s">
        <v>34</v>
      </c>
      <c r="D14365" s="131" t="s">
        <v>35</v>
      </c>
      <c r="E14365" s="130" t="s">
        <v>36</v>
      </c>
      <c r="F14365" s="130" t="s">
        <v>37</v>
      </c>
      <c r="G14365" s="130" t="s">
        <v>38</v>
      </c>
      <c r="H14365" s="130" t="s">
        <v>39</v>
      </c>
      <c r="I14365" s="130" t="s">
        <v>40</v>
      </c>
      <c r="J14365" s="130" t="s">
        <v>41</v>
      </c>
      <c r="K14365" s="130" t="s">
        <v>42</v>
      </c>
      <c r="L14365" s="130" t="s">
        <v>43</v>
      </c>
      <c r="M14365" s="130" t="s">
        <v>44</v>
      </c>
      <c r="N14365" s="130" t="s">
        <v>45</v>
      </c>
      <c r="O14365" s="130" t="s">
        <v>46</v>
      </c>
      <c r="P14365" s="130" t="s">
        <v>47</v>
      </c>
      <c r="Q14365" s="130" t="s">
        <v>48</v>
      </c>
      <c r="R14365" s="130" t="s">
        <v>49</v>
      </c>
      <c r="S14365" s="130" t="s">
        <v>50</v>
      </c>
    </row>
    <row r="14366" spans="1:19" ht="11.25" thickBot="1" x14ac:dyDescent="0.2">
      <c r="A14366" s="107">
        <v>1</v>
      </c>
      <c r="B14366" s="132">
        <v>0.43241898148148145</v>
      </c>
      <c r="C14366" s="133">
        <v>1.01091</v>
      </c>
      <c r="D14366" s="134" t="s">
        <v>515</v>
      </c>
      <c r="E14366" s="108">
        <v>1106.241</v>
      </c>
      <c r="F14366" s="108">
        <v>1233.751</v>
      </c>
      <c r="G14366" s="108">
        <v>68.754999999999995</v>
      </c>
      <c r="H14366" s="108">
        <v>25548.067999999999</v>
      </c>
      <c r="I14366" s="108">
        <v>34594.815999999999</v>
      </c>
      <c r="J14366" s="108">
        <v>223585.37</v>
      </c>
      <c r="K14366" s="108">
        <v>8701.018</v>
      </c>
      <c r="L14366" s="108">
        <v>8065.8869999999997</v>
      </c>
      <c r="M14366" s="108">
        <v>10343.918</v>
      </c>
      <c r="N14366" s="108">
        <v>1873.943</v>
      </c>
      <c r="O14366" s="108">
        <v>1593.374</v>
      </c>
      <c r="P14366" s="108">
        <v>6268.95</v>
      </c>
      <c r="Q14366" s="108">
        <v>1848.732</v>
      </c>
      <c r="R14366" s="108">
        <v>12294.78</v>
      </c>
      <c r="S14366" s="108">
        <v>3081.44</v>
      </c>
    </row>
    <row r="14367" spans="1:19" ht="11.25" thickBot="1" x14ac:dyDescent="0.2">
      <c r="A14367" s="112"/>
    </row>
    <row r="14368" spans="1:19" ht="11.25" thickBot="1" x14ac:dyDescent="0.2">
      <c r="A14368" s="107">
        <v>2</v>
      </c>
      <c r="B14368" s="132">
        <v>0.43260416666666668</v>
      </c>
      <c r="C14368" s="133">
        <v>1.0311699999999999</v>
      </c>
      <c r="D14368" s="134" t="s">
        <v>516</v>
      </c>
      <c r="E14368" s="108">
        <v>1124.029</v>
      </c>
      <c r="F14368" s="108">
        <v>1194.356</v>
      </c>
      <c r="G14368" s="108">
        <v>71.174000000000007</v>
      </c>
      <c r="H14368" s="108">
        <v>25642.891</v>
      </c>
      <c r="I14368" s="108">
        <v>35016.341999999997</v>
      </c>
      <c r="J14368" s="108">
        <v>224921.14</v>
      </c>
      <c r="K14368" s="108">
        <v>8789.9779999999992</v>
      </c>
      <c r="L14368" s="108">
        <v>7970.7389999999996</v>
      </c>
      <c r="M14368" s="108">
        <v>10536.2</v>
      </c>
      <c r="N14368" s="108">
        <v>1948.3040000000001</v>
      </c>
      <c r="O14368" s="108">
        <v>1501.5139999999999</v>
      </c>
      <c r="P14368" s="108">
        <v>6359.7020000000002</v>
      </c>
      <c r="Q14368" s="108">
        <v>1976.54</v>
      </c>
      <c r="R14368" s="108">
        <v>12140.34</v>
      </c>
      <c r="S14368" s="108">
        <v>3040.3530000000001</v>
      </c>
    </row>
    <row r="14369" spans="1:19" ht="11.25" thickBot="1" x14ac:dyDescent="0.2">
      <c r="A14369" s="112"/>
    </row>
    <row r="14370" spans="1:19" ht="11.25" thickBot="1" x14ac:dyDescent="0.2">
      <c r="A14370" s="107">
        <v>3</v>
      </c>
      <c r="B14370" s="132">
        <v>0.43277777777777776</v>
      </c>
      <c r="C14370" s="133">
        <v>1.04393</v>
      </c>
      <c r="D14370" s="134" t="s">
        <v>517</v>
      </c>
      <c r="E14370" s="108">
        <v>1240.153</v>
      </c>
      <c r="F14370" s="108">
        <v>1108.95</v>
      </c>
      <c r="G14370" s="108">
        <v>79.87</v>
      </c>
      <c r="H14370" s="108">
        <v>25471.871999999999</v>
      </c>
      <c r="I14370" s="108">
        <v>34745.106</v>
      </c>
      <c r="J14370" s="108">
        <v>223235.02</v>
      </c>
      <c r="K14370" s="108">
        <v>8764.7150000000001</v>
      </c>
      <c r="L14370" s="108">
        <v>8015.616</v>
      </c>
      <c r="M14370" s="108">
        <v>10238.829</v>
      </c>
      <c r="N14370" s="108">
        <v>1875.633</v>
      </c>
      <c r="O14370" s="108">
        <v>1512.8720000000001</v>
      </c>
      <c r="P14370" s="108">
        <v>6284.7060000000001</v>
      </c>
      <c r="Q14370" s="108">
        <v>1979.913</v>
      </c>
      <c r="R14370" s="108">
        <v>12088.555</v>
      </c>
      <c r="S14370" s="108">
        <v>3003.857</v>
      </c>
    </row>
    <row r="14371" spans="1:19" ht="11.25" thickBot="1" x14ac:dyDescent="0.2">
      <c r="A14371" s="112"/>
    </row>
    <row r="14372" spans="1:19" ht="11.25" thickBot="1" x14ac:dyDescent="0.2">
      <c r="A14372" s="135" t="s">
        <v>362</v>
      </c>
      <c r="B14372" s="112"/>
      <c r="C14372" s="137">
        <v>1.02867</v>
      </c>
      <c r="D14372" s="134" t="s">
        <v>518</v>
      </c>
      <c r="E14372" s="136">
        <v>1156.808</v>
      </c>
      <c r="F14372" s="136">
        <v>1179.019</v>
      </c>
      <c r="G14372" s="136">
        <v>73.266000000000005</v>
      </c>
      <c r="H14372" s="136">
        <v>25554.276999999998</v>
      </c>
      <c r="I14372" s="136">
        <v>34785.421000000002</v>
      </c>
      <c r="J14372" s="136">
        <v>223913.84</v>
      </c>
      <c r="K14372" s="136">
        <v>8751.9040000000005</v>
      </c>
      <c r="L14372" s="136">
        <v>8017.4139999999998</v>
      </c>
      <c r="M14372" s="136">
        <v>10372.982</v>
      </c>
      <c r="N14372" s="136">
        <v>1899.2929999999999</v>
      </c>
      <c r="O14372" s="136">
        <v>1535.92</v>
      </c>
      <c r="P14372" s="136">
        <v>6304.4530000000004</v>
      </c>
      <c r="Q14372" s="136">
        <v>1935.0619999999999</v>
      </c>
      <c r="R14372" s="136">
        <v>12174.558000000001</v>
      </c>
      <c r="S14372" s="136">
        <v>3041.8829999999998</v>
      </c>
    </row>
    <row r="14373" spans="1:19" ht="11.25" thickBot="1" x14ac:dyDescent="0.2">
      <c r="A14373" s="112"/>
    </row>
    <row r="14374" spans="1:19" ht="11.25" thickBot="1" x14ac:dyDescent="0.2">
      <c r="A14374" s="138" t="s">
        <v>364</v>
      </c>
      <c r="B14374" s="112"/>
      <c r="C14374" s="137">
        <v>1.6650000000000002E-2</v>
      </c>
      <c r="D14374" s="134" t="s">
        <v>519</v>
      </c>
      <c r="E14374" s="136">
        <v>72.724999999999994</v>
      </c>
      <c r="F14374" s="136">
        <v>63.798000000000002</v>
      </c>
      <c r="G14374" s="136">
        <v>5.8460000000000001</v>
      </c>
      <c r="H14374" s="136">
        <v>85.677999999999997</v>
      </c>
      <c r="I14374" s="136">
        <v>213.63499999999999</v>
      </c>
      <c r="J14374" s="136">
        <v>889.75800000000004</v>
      </c>
      <c r="K14374" s="136">
        <v>45.843000000000004</v>
      </c>
      <c r="L14374" s="136">
        <v>47.6</v>
      </c>
      <c r="M14374" s="136">
        <v>150.80099999999999</v>
      </c>
      <c r="N14374" s="136">
        <v>42.453000000000003</v>
      </c>
      <c r="O14374" s="136">
        <v>50.08</v>
      </c>
      <c r="P14374" s="136">
        <v>48.491</v>
      </c>
      <c r="Q14374" s="136">
        <v>74.783000000000001</v>
      </c>
      <c r="R14374" s="136">
        <v>107.286</v>
      </c>
      <c r="S14374" s="136">
        <v>38.814</v>
      </c>
    </row>
    <row r="14375" spans="1:19" ht="11.25" thickBot="1" x14ac:dyDescent="0.2">
      <c r="A14375" s="112"/>
    </row>
    <row r="14376" spans="1:19" ht="11.25" thickBot="1" x14ac:dyDescent="0.2">
      <c r="A14376" s="139" t="s">
        <v>366</v>
      </c>
      <c r="B14376" s="112"/>
      <c r="C14376" s="140">
        <v>1.619</v>
      </c>
      <c r="D14376" s="134" t="s">
        <v>520</v>
      </c>
      <c r="E14376" s="136">
        <v>6.2869999999999999</v>
      </c>
      <c r="F14376" s="136">
        <v>5.4109999999999996</v>
      </c>
      <c r="G14376" s="136">
        <v>7.9790000000000001</v>
      </c>
      <c r="H14376" s="136">
        <v>0.33500000000000002</v>
      </c>
      <c r="I14376" s="136">
        <v>0.61399999999999999</v>
      </c>
      <c r="J14376" s="136">
        <v>0.39700000000000002</v>
      </c>
      <c r="K14376" s="136">
        <v>0.52400000000000002</v>
      </c>
      <c r="L14376" s="136">
        <v>0.59399999999999997</v>
      </c>
      <c r="M14376" s="136">
        <v>1.454</v>
      </c>
      <c r="N14376" s="136">
        <v>2.2349999999999999</v>
      </c>
      <c r="O14376" s="136">
        <v>3.2610000000000001</v>
      </c>
      <c r="P14376" s="136">
        <v>0.76900000000000002</v>
      </c>
      <c r="Q14376" s="136">
        <v>3.8650000000000002</v>
      </c>
      <c r="R14376" s="136">
        <v>0.88100000000000001</v>
      </c>
      <c r="S14376" s="136">
        <v>1.276</v>
      </c>
    </row>
    <row r="14377" spans="1:19" ht="11.25" thickBot="1" x14ac:dyDescent="0.2">
      <c r="A14377" s="112"/>
    </row>
    <row r="14378" spans="1:19" ht="11.25" thickBot="1" x14ac:dyDescent="0.2">
      <c r="A14378" s="106" t="s">
        <v>357</v>
      </c>
      <c r="B14378" s="106" t="s">
        <v>358</v>
      </c>
      <c r="C14378" s="130" t="s">
        <v>51</v>
      </c>
      <c r="D14378" s="130" t="s">
        <v>52</v>
      </c>
      <c r="E14378" s="130" t="s">
        <v>53</v>
      </c>
      <c r="F14378" s="130" t="s">
        <v>54</v>
      </c>
      <c r="G14378" s="130" t="s">
        <v>55</v>
      </c>
      <c r="H14378" s="130" t="s">
        <v>56</v>
      </c>
      <c r="I14378" s="130" t="s">
        <v>57</v>
      </c>
      <c r="J14378" s="130" t="s">
        <v>58</v>
      </c>
      <c r="K14378" s="130" t="s">
        <v>59</v>
      </c>
      <c r="L14378" s="130" t="s">
        <v>60</v>
      </c>
      <c r="M14378" s="130" t="s">
        <v>61</v>
      </c>
      <c r="N14378" s="130" t="s">
        <v>62</v>
      </c>
      <c r="O14378" s="130" t="s">
        <v>63</v>
      </c>
      <c r="P14378" s="130" t="s">
        <v>64</v>
      </c>
      <c r="Q14378" s="131" t="s">
        <v>65</v>
      </c>
      <c r="R14378" s="131" t="s">
        <v>66</v>
      </c>
      <c r="S14378" s="130" t="s">
        <v>67</v>
      </c>
    </row>
    <row r="14379" spans="1:19" ht="11.25" thickBot="1" x14ac:dyDescent="0.2">
      <c r="A14379" s="107">
        <v>1</v>
      </c>
      <c r="B14379" s="132">
        <v>0.43241898148148145</v>
      </c>
      <c r="C14379" s="108">
        <v>12157.468000000001</v>
      </c>
      <c r="D14379" s="108">
        <v>4115.4849999999997</v>
      </c>
      <c r="E14379" s="108">
        <v>12648.824000000001</v>
      </c>
      <c r="F14379" s="108">
        <v>2778.346</v>
      </c>
      <c r="G14379" s="108">
        <v>12816.946</v>
      </c>
      <c r="H14379" s="108">
        <v>28519.067999999999</v>
      </c>
      <c r="I14379" s="108">
        <v>10974.172</v>
      </c>
      <c r="J14379" s="108">
        <v>15350.77</v>
      </c>
      <c r="K14379" s="108">
        <v>22129.165000000001</v>
      </c>
      <c r="L14379" s="108">
        <v>2645.8470000000002</v>
      </c>
      <c r="M14379" s="108">
        <v>1273.03</v>
      </c>
      <c r="N14379" s="108">
        <v>133.23099999999999</v>
      </c>
      <c r="O14379" s="108">
        <v>152999.87</v>
      </c>
      <c r="P14379" s="108">
        <v>39236.536</v>
      </c>
      <c r="Q14379" s="133">
        <v>0.98767000000000005</v>
      </c>
      <c r="R14379" s="134" t="s">
        <v>521</v>
      </c>
      <c r="S14379" s="108">
        <v>9246.8729999999996</v>
      </c>
    </row>
    <row r="14380" spans="1:19" ht="11.25" thickBot="1" x14ac:dyDescent="0.2">
      <c r="A14380" s="112"/>
    </row>
    <row r="14381" spans="1:19" ht="11.25" thickBot="1" x14ac:dyDescent="0.2">
      <c r="A14381" s="107">
        <v>2</v>
      </c>
      <c r="B14381" s="132">
        <v>0.43260416666666668</v>
      </c>
      <c r="C14381" s="108">
        <v>12364.329</v>
      </c>
      <c r="D14381" s="108">
        <v>4150.2820000000002</v>
      </c>
      <c r="E14381" s="108">
        <v>12841.022999999999</v>
      </c>
      <c r="F14381" s="108">
        <v>2899.9839999999999</v>
      </c>
      <c r="G14381" s="108">
        <v>12958.825999999999</v>
      </c>
      <c r="H14381" s="108">
        <v>28321.952000000001</v>
      </c>
      <c r="I14381" s="108">
        <v>10879.393</v>
      </c>
      <c r="J14381" s="108">
        <v>15396.413</v>
      </c>
      <c r="K14381" s="108">
        <v>22538.631000000001</v>
      </c>
      <c r="L14381" s="108">
        <v>2522.3049999999998</v>
      </c>
      <c r="M14381" s="108">
        <v>1232.6320000000001</v>
      </c>
      <c r="N14381" s="108">
        <v>141.59200000000001</v>
      </c>
      <c r="O14381" s="108">
        <v>153215.81</v>
      </c>
      <c r="P14381" s="108">
        <v>38836.237999999998</v>
      </c>
      <c r="Q14381" s="133">
        <v>1.01325</v>
      </c>
      <c r="R14381" s="134" t="s">
        <v>522</v>
      </c>
      <c r="S14381" s="108">
        <v>9092.5820000000003</v>
      </c>
    </row>
    <row r="14382" spans="1:19" ht="11.25" thickBot="1" x14ac:dyDescent="0.2">
      <c r="A14382" s="112"/>
    </row>
    <row r="14383" spans="1:19" ht="11.25" thickBot="1" x14ac:dyDescent="0.2">
      <c r="A14383" s="107">
        <v>3</v>
      </c>
      <c r="B14383" s="132">
        <v>0.43277777777777776</v>
      </c>
      <c r="C14383" s="108">
        <v>11879.414000000001</v>
      </c>
      <c r="D14383" s="108">
        <v>4081.8519999999999</v>
      </c>
      <c r="E14383" s="108">
        <v>12786.382</v>
      </c>
      <c r="F14383" s="108">
        <v>2877.1729999999998</v>
      </c>
      <c r="G14383" s="108">
        <v>13046.608</v>
      </c>
      <c r="H14383" s="108">
        <v>28707.053</v>
      </c>
      <c r="I14383" s="108">
        <v>10863.989</v>
      </c>
      <c r="J14383" s="108">
        <v>15205.647999999999</v>
      </c>
      <c r="K14383" s="108">
        <v>22546.357</v>
      </c>
      <c r="L14383" s="108">
        <v>2647.1579999999999</v>
      </c>
      <c r="M14383" s="108">
        <v>1231.0609999999999</v>
      </c>
      <c r="N14383" s="108">
        <v>109.634</v>
      </c>
      <c r="O14383" s="108">
        <v>153955.03</v>
      </c>
      <c r="P14383" s="108">
        <v>39360.262999999999</v>
      </c>
      <c r="Q14383" s="133">
        <v>1.0074799999999999</v>
      </c>
      <c r="R14383" s="134" t="s">
        <v>523</v>
      </c>
      <c r="S14383" s="108">
        <v>9394.1790000000001</v>
      </c>
    </row>
    <row r="14384" spans="1:19" ht="11.25" thickBot="1" x14ac:dyDescent="0.2">
      <c r="A14384" s="112"/>
    </row>
    <row r="14385" spans="1:19" ht="11.25" thickBot="1" x14ac:dyDescent="0.2">
      <c r="A14385" s="135" t="s">
        <v>362</v>
      </c>
      <c r="B14385" s="112"/>
      <c r="C14385" s="136">
        <v>12133.736999999999</v>
      </c>
      <c r="D14385" s="136">
        <v>4115.8729999999996</v>
      </c>
      <c r="E14385" s="136">
        <v>12758.743</v>
      </c>
      <c r="F14385" s="136">
        <v>2851.8339999999998</v>
      </c>
      <c r="G14385" s="136">
        <v>12940.793</v>
      </c>
      <c r="H14385" s="136">
        <v>28516.024000000001</v>
      </c>
      <c r="I14385" s="136">
        <v>10905.851000000001</v>
      </c>
      <c r="J14385" s="136">
        <v>15317.61</v>
      </c>
      <c r="K14385" s="136">
        <v>22404.718000000001</v>
      </c>
      <c r="L14385" s="136">
        <v>2605.1039999999998</v>
      </c>
      <c r="M14385" s="136">
        <v>1245.5740000000001</v>
      </c>
      <c r="N14385" s="136">
        <v>128.15199999999999</v>
      </c>
      <c r="O14385" s="136">
        <v>153390.24</v>
      </c>
      <c r="P14385" s="136">
        <v>39144.345999999998</v>
      </c>
      <c r="Q14385" s="137">
        <v>1.0027999999999999</v>
      </c>
      <c r="R14385" s="134" t="s">
        <v>524</v>
      </c>
      <c r="S14385" s="136">
        <v>9244.5450000000001</v>
      </c>
    </row>
    <row r="14386" spans="1:19" ht="11.25" thickBot="1" x14ac:dyDescent="0.2">
      <c r="A14386" s="112"/>
    </row>
    <row r="14387" spans="1:19" ht="11.25" thickBot="1" x14ac:dyDescent="0.2">
      <c r="A14387" s="138" t="s">
        <v>364</v>
      </c>
      <c r="B14387" s="112"/>
      <c r="C14387" s="136">
        <v>243.327</v>
      </c>
      <c r="D14387" s="136">
        <v>34.216000000000001</v>
      </c>
      <c r="E14387" s="136">
        <v>99.034999999999997</v>
      </c>
      <c r="F14387" s="136">
        <v>64.656000000000006</v>
      </c>
      <c r="G14387" s="136">
        <v>115.88800000000001</v>
      </c>
      <c r="H14387" s="136">
        <v>192.56899999999999</v>
      </c>
      <c r="I14387" s="136">
        <v>59.667000000000002</v>
      </c>
      <c r="J14387" s="136">
        <v>99.611999999999995</v>
      </c>
      <c r="K14387" s="136">
        <v>238.667</v>
      </c>
      <c r="L14387" s="136">
        <v>71.707999999999998</v>
      </c>
      <c r="M14387" s="136">
        <v>23.791</v>
      </c>
      <c r="N14387" s="136">
        <v>16.573</v>
      </c>
      <c r="O14387" s="136">
        <v>500.89600000000002</v>
      </c>
      <c r="P14387" s="136">
        <v>273.90600000000001</v>
      </c>
      <c r="Q14387" s="137">
        <v>1.342E-2</v>
      </c>
      <c r="R14387" s="134" t="s">
        <v>525</v>
      </c>
      <c r="S14387" s="136">
        <v>150.81200000000001</v>
      </c>
    </row>
    <row r="14388" spans="1:19" ht="11.25" thickBot="1" x14ac:dyDescent="0.2">
      <c r="A14388" s="112"/>
    </row>
    <row r="14389" spans="1:19" ht="11.25" thickBot="1" x14ac:dyDescent="0.2">
      <c r="A14389" s="139" t="s">
        <v>366</v>
      </c>
      <c r="B14389" s="112"/>
      <c r="C14389" s="136">
        <v>2.0049999999999999</v>
      </c>
      <c r="D14389" s="136">
        <v>0.83099999999999996</v>
      </c>
      <c r="E14389" s="136">
        <v>0.77600000000000002</v>
      </c>
      <c r="F14389" s="136">
        <v>2.2669999999999999</v>
      </c>
      <c r="G14389" s="136">
        <v>0.89600000000000002</v>
      </c>
      <c r="H14389" s="136">
        <v>0.67500000000000004</v>
      </c>
      <c r="I14389" s="136">
        <v>0.54700000000000004</v>
      </c>
      <c r="J14389" s="136">
        <v>0.65</v>
      </c>
      <c r="K14389" s="136">
        <v>1.0649999999999999</v>
      </c>
      <c r="L14389" s="136">
        <v>2.7530000000000001</v>
      </c>
      <c r="M14389" s="136">
        <v>1.91</v>
      </c>
      <c r="N14389" s="136">
        <v>12.933</v>
      </c>
      <c r="O14389" s="136">
        <v>0.32700000000000001</v>
      </c>
      <c r="P14389" s="136">
        <v>0.7</v>
      </c>
      <c r="Q14389" s="140">
        <v>1.3380000000000001</v>
      </c>
      <c r="R14389" s="134" t="s">
        <v>526</v>
      </c>
      <c r="S14389" s="136">
        <v>1.631</v>
      </c>
    </row>
    <row r="14390" spans="1:19" ht="11.25" thickBot="1" x14ac:dyDescent="0.2">
      <c r="A14390" s="112"/>
    </row>
    <row r="14391" spans="1:19" ht="11.25" thickBot="1" x14ac:dyDescent="0.2">
      <c r="A14391" s="106" t="s">
        <v>357</v>
      </c>
      <c r="B14391" s="106" t="s">
        <v>358</v>
      </c>
      <c r="C14391" s="130" t="s">
        <v>68</v>
      </c>
    </row>
    <row r="14392" spans="1:19" ht="11.25" thickBot="1" x14ac:dyDescent="0.2">
      <c r="A14392" s="107">
        <v>1</v>
      </c>
      <c r="B14392" s="132">
        <v>0.43241898148148145</v>
      </c>
      <c r="C14392" s="108">
        <v>49547.031999999999</v>
      </c>
    </row>
    <row r="14393" spans="1:19" ht="11.25" thickBot="1" x14ac:dyDescent="0.2">
      <c r="A14393" s="112"/>
    </row>
    <row r="14394" spans="1:19" ht="11.25" thickBot="1" x14ac:dyDescent="0.2">
      <c r="A14394" s="107">
        <v>2</v>
      </c>
      <c r="B14394" s="132">
        <v>0.43260416666666668</v>
      </c>
      <c r="C14394" s="108">
        <v>49346.192999999999</v>
      </c>
    </row>
    <row r="14395" spans="1:19" ht="11.25" thickBot="1" x14ac:dyDescent="0.2">
      <c r="A14395" s="112"/>
    </row>
    <row r="14396" spans="1:19" ht="11.25" thickBot="1" x14ac:dyDescent="0.2">
      <c r="A14396" s="107">
        <v>3</v>
      </c>
      <c r="B14396" s="132">
        <v>0.43277777777777776</v>
      </c>
      <c r="C14396" s="108">
        <v>49380.171000000002</v>
      </c>
    </row>
    <row r="14397" spans="1:19" ht="11.25" thickBot="1" x14ac:dyDescent="0.2">
      <c r="A14397" s="112"/>
    </row>
    <row r="14398" spans="1:19" ht="11.25" thickBot="1" x14ac:dyDescent="0.2">
      <c r="A14398" s="135" t="s">
        <v>362</v>
      </c>
      <c r="B14398" s="112"/>
      <c r="C14398" s="136">
        <v>49424.464999999997</v>
      </c>
    </row>
    <row r="14399" spans="1:19" ht="11.25" thickBot="1" x14ac:dyDescent="0.2">
      <c r="A14399" s="112"/>
    </row>
    <row r="14400" spans="1:19" ht="11.25" thickBot="1" x14ac:dyDescent="0.2">
      <c r="A14400" s="138" t="s">
        <v>364</v>
      </c>
      <c r="B14400" s="112"/>
      <c r="C14400" s="136">
        <v>107.497</v>
      </c>
    </row>
    <row r="14401" spans="1:19" ht="11.25" thickBot="1" x14ac:dyDescent="0.2">
      <c r="A14401" s="112"/>
    </row>
    <row r="14402" spans="1:19" ht="11.25" thickBot="1" x14ac:dyDescent="0.2">
      <c r="A14402" s="139" t="s">
        <v>366</v>
      </c>
      <c r="B14402" s="112"/>
      <c r="C14402" s="136">
        <v>0.217</v>
      </c>
    </row>
    <row r="14403" spans="1:19" ht="10.5" x14ac:dyDescent="0.15">
      <c r="A14403" s="112"/>
    </row>
    <row r="14404" spans="1:19" x14ac:dyDescent="0.15">
      <c r="A14404" s="129"/>
      <c r="B14404" s="86" t="s">
        <v>527</v>
      </c>
    </row>
    <row r="14405" spans="1:19" ht="9.75" thickBot="1" x14ac:dyDescent="0.2">
      <c r="A14405" s="81" t="s">
        <v>5871</v>
      </c>
    </row>
    <row r="14406" spans="1:19" ht="11.25" thickBot="1" x14ac:dyDescent="0.2">
      <c r="A14406" s="106" t="s">
        <v>357</v>
      </c>
      <c r="B14406" s="106" t="s">
        <v>358</v>
      </c>
      <c r="C14406" s="130" t="s">
        <v>0</v>
      </c>
      <c r="D14406" s="130" t="s">
        <v>1</v>
      </c>
      <c r="E14406" s="130" t="s">
        <v>2</v>
      </c>
      <c r="F14406" s="130" t="s">
        <v>3</v>
      </c>
      <c r="G14406" s="130" t="s">
        <v>4</v>
      </c>
      <c r="H14406" s="130" t="s">
        <v>5</v>
      </c>
      <c r="I14406" s="131" t="s">
        <v>6</v>
      </c>
      <c r="J14406" s="131" t="s">
        <v>7</v>
      </c>
      <c r="K14406" s="130" t="s">
        <v>8</v>
      </c>
      <c r="L14406" s="130" t="s">
        <v>9</v>
      </c>
      <c r="M14406" s="130" t="s">
        <v>10</v>
      </c>
      <c r="N14406" s="130" t="s">
        <v>11</v>
      </c>
      <c r="O14406" s="130" t="s">
        <v>12</v>
      </c>
      <c r="P14406" s="130" t="s">
        <v>13</v>
      </c>
      <c r="Q14406" s="130" t="s">
        <v>14</v>
      </c>
      <c r="R14406" s="130" t="s">
        <v>15</v>
      </c>
      <c r="S14406" s="130" t="s">
        <v>16</v>
      </c>
    </row>
    <row r="14407" spans="1:19" ht="11.25" thickBot="1" x14ac:dyDescent="0.2">
      <c r="A14407" s="107">
        <v>1</v>
      </c>
      <c r="B14407" s="132">
        <v>0.44271990740740735</v>
      </c>
      <c r="C14407" s="141" t="s">
        <v>11275</v>
      </c>
      <c r="D14407" s="141" t="s">
        <v>11276</v>
      </c>
      <c r="E14407" s="141" t="s">
        <v>11277</v>
      </c>
      <c r="F14407" s="108">
        <v>168040.55</v>
      </c>
      <c r="G14407" s="141" t="s">
        <v>11278</v>
      </c>
      <c r="H14407" s="108">
        <v>407.67500000000001</v>
      </c>
      <c r="I14407" s="133">
        <v>1.04328</v>
      </c>
      <c r="J14407" s="134" t="s">
        <v>532</v>
      </c>
      <c r="K14407" s="141" t="s">
        <v>11279</v>
      </c>
      <c r="L14407" s="108">
        <v>5129.72</v>
      </c>
      <c r="M14407" s="108">
        <v>251693.44</v>
      </c>
      <c r="N14407" s="108">
        <v>98192.184999999998</v>
      </c>
      <c r="O14407" s="108">
        <v>1514187</v>
      </c>
      <c r="P14407" s="108">
        <v>352114.7</v>
      </c>
      <c r="Q14407" s="108">
        <v>117321.54</v>
      </c>
      <c r="R14407" s="108">
        <v>25401.416000000001</v>
      </c>
      <c r="S14407" s="108">
        <v>30984.671999999999</v>
      </c>
    </row>
    <row r="14408" spans="1:19" ht="11.25" thickBot="1" x14ac:dyDescent="0.2">
      <c r="A14408" s="112"/>
    </row>
    <row r="14409" spans="1:19" ht="11.25" thickBot="1" x14ac:dyDescent="0.2">
      <c r="A14409" s="107">
        <v>2</v>
      </c>
      <c r="B14409" s="132">
        <v>0.44289351851851855</v>
      </c>
      <c r="C14409" s="141" t="s">
        <v>11280</v>
      </c>
      <c r="D14409" s="141" t="s">
        <v>11281</v>
      </c>
      <c r="E14409" s="141" t="s">
        <v>11282</v>
      </c>
      <c r="F14409" s="108">
        <v>168918.88</v>
      </c>
      <c r="G14409" s="141" t="s">
        <v>11283</v>
      </c>
      <c r="H14409" s="108">
        <v>397.17</v>
      </c>
      <c r="I14409" s="133">
        <v>1.0649200000000001</v>
      </c>
      <c r="J14409" s="134" t="s">
        <v>538</v>
      </c>
      <c r="K14409" s="141" t="s">
        <v>11284</v>
      </c>
      <c r="L14409" s="108">
        <v>5106.2619999999997</v>
      </c>
      <c r="M14409" s="108">
        <v>252726.99</v>
      </c>
      <c r="N14409" s="108">
        <v>99258.228000000003</v>
      </c>
      <c r="O14409" s="108">
        <v>1511311.4</v>
      </c>
      <c r="P14409" s="108">
        <v>347590.08</v>
      </c>
      <c r="Q14409" s="108">
        <v>116027.86</v>
      </c>
      <c r="R14409" s="108">
        <v>25543.675999999999</v>
      </c>
      <c r="S14409" s="108">
        <v>30830.909</v>
      </c>
    </row>
    <row r="14410" spans="1:19" ht="11.25" thickBot="1" x14ac:dyDescent="0.2">
      <c r="A14410" s="112"/>
    </row>
    <row r="14411" spans="1:19" ht="11.25" thickBot="1" x14ac:dyDescent="0.2">
      <c r="A14411" s="107">
        <v>3</v>
      </c>
      <c r="B14411" s="132">
        <v>0.44307870370370367</v>
      </c>
      <c r="C14411" s="141" t="s">
        <v>11285</v>
      </c>
      <c r="D14411" s="141" t="s">
        <v>11286</v>
      </c>
      <c r="E14411" s="141" t="s">
        <v>11287</v>
      </c>
      <c r="F14411" s="108">
        <v>167217.66</v>
      </c>
      <c r="G14411" s="141" t="s">
        <v>11288</v>
      </c>
      <c r="H14411" s="108">
        <v>407.61900000000003</v>
      </c>
      <c r="I14411" s="133">
        <v>1.0551999999999999</v>
      </c>
      <c r="J14411" s="134" t="s">
        <v>544</v>
      </c>
      <c r="K14411" s="141" t="s">
        <v>11289</v>
      </c>
      <c r="L14411" s="108">
        <v>5150.4650000000001</v>
      </c>
      <c r="M14411" s="108">
        <v>253310.52</v>
      </c>
      <c r="N14411" s="108">
        <v>98773.468999999997</v>
      </c>
      <c r="O14411" s="108">
        <v>1515455.6</v>
      </c>
      <c r="P14411" s="108">
        <v>352303.59</v>
      </c>
      <c r="Q14411" s="108">
        <v>117174.36</v>
      </c>
      <c r="R14411" s="108">
        <v>25627.858</v>
      </c>
      <c r="S14411" s="108">
        <v>31462.814999999999</v>
      </c>
    </row>
    <row r="14412" spans="1:19" ht="11.25" thickBot="1" x14ac:dyDescent="0.2">
      <c r="A14412" s="112"/>
    </row>
    <row r="14413" spans="1:19" ht="11.25" thickBot="1" x14ac:dyDescent="0.2">
      <c r="A14413" s="135" t="s">
        <v>362</v>
      </c>
      <c r="B14413" s="112"/>
      <c r="C14413" s="141" t="s">
        <v>11290</v>
      </c>
      <c r="D14413" s="141" t="s">
        <v>11291</v>
      </c>
      <c r="E14413" s="141" t="s">
        <v>11292</v>
      </c>
      <c r="F14413" s="136">
        <v>168059.03</v>
      </c>
      <c r="G14413" s="141" t="s">
        <v>11293</v>
      </c>
      <c r="H14413" s="136">
        <v>404.15499999999997</v>
      </c>
      <c r="I14413" s="137">
        <v>1.05447</v>
      </c>
      <c r="J14413" s="134" t="s">
        <v>550</v>
      </c>
      <c r="K14413" s="141" t="s">
        <v>11294</v>
      </c>
      <c r="L14413" s="136">
        <v>5128.8149999999996</v>
      </c>
      <c r="M14413" s="136">
        <v>252576.98</v>
      </c>
      <c r="N14413" s="136">
        <v>98741.293999999994</v>
      </c>
      <c r="O14413" s="136">
        <v>1513651.3</v>
      </c>
      <c r="P14413" s="136">
        <v>350669.46</v>
      </c>
      <c r="Q14413" s="136">
        <v>116841.26</v>
      </c>
      <c r="R14413" s="136">
        <v>25524.315999999999</v>
      </c>
      <c r="S14413" s="136">
        <v>31092.798999999999</v>
      </c>
    </row>
    <row r="14414" spans="1:19" ht="11.25" thickBot="1" x14ac:dyDescent="0.2">
      <c r="A14414" s="112"/>
    </row>
    <row r="14415" spans="1:19" ht="11.25" thickBot="1" x14ac:dyDescent="0.2">
      <c r="A14415" s="138" t="s">
        <v>364</v>
      </c>
      <c r="B14415" s="112"/>
      <c r="C14415" s="141" t="s">
        <v>11295</v>
      </c>
      <c r="D14415" s="141" t="s">
        <v>11296</v>
      </c>
      <c r="E14415" s="141" t="s">
        <v>11297</v>
      </c>
      <c r="F14415" s="136">
        <v>850.76099999999997</v>
      </c>
      <c r="G14415" s="141" t="s">
        <v>11298</v>
      </c>
      <c r="H14415" s="136">
        <v>6.0490000000000004</v>
      </c>
      <c r="I14415" s="137">
        <v>1.0840000000000001E-2</v>
      </c>
      <c r="J14415" s="134" t="s">
        <v>556</v>
      </c>
      <c r="K14415" s="141" t="s">
        <v>11299</v>
      </c>
      <c r="L14415" s="136">
        <v>22.114999999999998</v>
      </c>
      <c r="M14415" s="136">
        <v>818.90899999999999</v>
      </c>
      <c r="N14415" s="136">
        <v>533.75</v>
      </c>
      <c r="O14415" s="136">
        <v>2123.4070000000002</v>
      </c>
      <c r="P14415" s="136">
        <v>2668.491</v>
      </c>
      <c r="Q14415" s="136">
        <v>708.25099999999998</v>
      </c>
      <c r="R14415" s="136">
        <v>114.455</v>
      </c>
      <c r="S14415" s="136">
        <v>329.53699999999998</v>
      </c>
    </row>
    <row r="14416" spans="1:19" ht="11.25" thickBot="1" x14ac:dyDescent="0.2">
      <c r="A14416" s="112"/>
    </row>
    <row r="14417" spans="1:19" ht="11.25" thickBot="1" x14ac:dyDescent="0.2">
      <c r="A14417" s="139" t="s">
        <v>366</v>
      </c>
      <c r="B14417" s="112"/>
      <c r="C14417" s="141" t="s">
        <v>558</v>
      </c>
      <c r="D14417" s="141" t="s">
        <v>559</v>
      </c>
      <c r="E14417" s="141" t="s">
        <v>560</v>
      </c>
      <c r="F14417" s="136">
        <v>0.50600000000000001</v>
      </c>
      <c r="G14417" s="141" t="s">
        <v>503</v>
      </c>
      <c r="H14417" s="136">
        <v>1.4970000000000001</v>
      </c>
      <c r="I14417" s="140">
        <v>1.028</v>
      </c>
      <c r="J14417" s="134" t="s">
        <v>561</v>
      </c>
      <c r="K14417" s="141" t="s">
        <v>562</v>
      </c>
      <c r="L14417" s="136">
        <v>0.43099999999999999</v>
      </c>
      <c r="M14417" s="136">
        <v>0.32400000000000001</v>
      </c>
      <c r="N14417" s="136">
        <v>0.54100000000000004</v>
      </c>
      <c r="O14417" s="136">
        <v>0.14000000000000001</v>
      </c>
      <c r="P14417" s="136">
        <v>0.76100000000000001</v>
      </c>
      <c r="Q14417" s="136">
        <v>0.60599999999999998</v>
      </c>
      <c r="R14417" s="136">
        <v>0.44800000000000001</v>
      </c>
      <c r="S14417" s="136">
        <v>1.06</v>
      </c>
    </row>
    <row r="14418" spans="1:19" ht="11.25" thickBot="1" x14ac:dyDescent="0.2">
      <c r="A14418" s="112"/>
    </row>
    <row r="14419" spans="1:19" ht="11.25" thickBot="1" x14ac:dyDescent="0.2">
      <c r="A14419" s="106" t="s">
        <v>357</v>
      </c>
      <c r="B14419" s="106" t="s">
        <v>358</v>
      </c>
      <c r="C14419" s="130" t="s">
        <v>17</v>
      </c>
      <c r="D14419" s="130" t="s">
        <v>18</v>
      </c>
      <c r="E14419" s="131" t="s">
        <v>19</v>
      </c>
      <c r="F14419" s="131" t="s">
        <v>20</v>
      </c>
      <c r="G14419" s="130" t="s">
        <v>21</v>
      </c>
      <c r="H14419" s="130" t="s">
        <v>22</v>
      </c>
      <c r="I14419" s="130" t="s">
        <v>23</v>
      </c>
      <c r="J14419" s="130" t="s">
        <v>24</v>
      </c>
      <c r="K14419" s="131" t="s">
        <v>25</v>
      </c>
      <c r="L14419" s="131" t="s">
        <v>26</v>
      </c>
      <c r="M14419" s="130" t="s">
        <v>27</v>
      </c>
      <c r="N14419" s="130" t="s">
        <v>28</v>
      </c>
      <c r="O14419" s="130" t="s">
        <v>29</v>
      </c>
      <c r="P14419" s="130" t="s">
        <v>30</v>
      </c>
      <c r="Q14419" s="130" t="s">
        <v>31</v>
      </c>
      <c r="R14419" s="130" t="s">
        <v>32</v>
      </c>
      <c r="S14419" s="130" t="s">
        <v>33</v>
      </c>
    </row>
    <row r="14420" spans="1:19" ht="11.25" thickBot="1" x14ac:dyDescent="0.2">
      <c r="A14420" s="107">
        <v>1</v>
      </c>
      <c r="B14420" s="132">
        <v>0.44271990740740735</v>
      </c>
      <c r="C14420" s="108">
        <v>25698.453000000001</v>
      </c>
      <c r="D14420" s="108">
        <v>62605.908000000003</v>
      </c>
      <c r="E14420" s="133">
        <v>1.03729</v>
      </c>
      <c r="F14420" s="133">
        <v>0.98384000000000005</v>
      </c>
      <c r="G14420" s="108">
        <v>205.38200000000001</v>
      </c>
      <c r="H14420" s="108">
        <v>16.545000000000002</v>
      </c>
      <c r="I14420" s="108">
        <v>307794.82</v>
      </c>
      <c r="J14420" s="108">
        <v>181562.86</v>
      </c>
      <c r="K14420" s="133">
        <v>1.0548299999999999</v>
      </c>
      <c r="L14420" s="134" t="s">
        <v>563</v>
      </c>
      <c r="M14420" s="108">
        <v>56562.709000000003</v>
      </c>
      <c r="N14420" s="108">
        <v>33299.366999999998</v>
      </c>
      <c r="O14420" s="108">
        <v>2921.692</v>
      </c>
      <c r="P14420" s="108">
        <v>14599.156000000001</v>
      </c>
      <c r="Q14420" s="108">
        <v>3947.297</v>
      </c>
      <c r="R14420" s="108">
        <v>22742.642</v>
      </c>
      <c r="S14420" s="108">
        <v>26127.508000000002</v>
      </c>
    </row>
    <row r="14421" spans="1:19" ht="11.25" thickBot="1" x14ac:dyDescent="0.2">
      <c r="A14421" s="112"/>
    </row>
    <row r="14422" spans="1:19" ht="11.25" thickBot="1" x14ac:dyDescent="0.2">
      <c r="A14422" s="107">
        <v>2</v>
      </c>
      <c r="B14422" s="132">
        <v>0.44289351851851855</v>
      </c>
      <c r="C14422" s="108">
        <v>25458.044999999998</v>
      </c>
      <c r="D14422" s="108">
        <v>62749.377999999997</v>
      </c>
      <c r="E14422" s="133">
        <v>1.04857</v>
      </c>
      <c r="F14422" s="133">
        <v>0.99248000000000003</v>
      </c>
      <c r="G14422" s="108">
        <v>232.666</v>
      </c>
      <c r="H14422" s="108">
        <v>17.280999999999999</v>
      </c>
      <c r="I14422" s="108">
        <v>316322.34999999998</v>
      </c>
      <c r="J14422" s="108">
        <v>188003.98</v>
      </c>
      <c r="K14422" s="133">
        <v>1.07301</v>
      </c>
      <c r="L14422" s="134" t="s">
        <v>564</v>
      </c>
      <c r="M14422" s="108">
        <v>57675.726999999999</v>
      </c>
      <c r="N14422" s="108">
        <v>34277.06</v>
      </c>
      <c r="O14422" s="108">
        <v>3027.3739999999998</v>
      </c>
      <c r="P14422" s="108">
        <v>14756.409</v>
      </c>
      <c r="Q14422" s="108">
        <v>4028.2440000000001</v>
      </c>
      <c r="R14422" s="108">
        <v>22715.776000000002</v>
      </c>
      <c r="S14422" s="108">
        <v>26158.809000000001</v>
      </c>
    </row>
    <row r="14423" spans="1:19" ht="11.25" thickBot="1" x14ac:dyDescent="0.2">
      <c r="A14423" s="112"/>
    </row>
    <row r="14424" spans="1:19" ht="11.25" thickBot="1" x14ac:dyDescent="0.2">
      <c r="A14424" s="107">
        <v>3</v>
      </c>
      <c r="B14424" s="132">
        <v>0.44307870370370367</v>
      </c>
      <c r="C14424" s="108">
        <v>25097.223999999998</v>
      </c>
      <c r="D14424" s="108">
        <v>62208.65</v>
      </c>
      <c r="E14424" s="133">
        <v>1.05149</v>
      </c>
      <c r="F14424" s="133">
        <v>0.98851999999999995</v>
      </c>
      <c r="G14424" s="108">
        <v>245.315</v>
      </c>
      <c r="H14424" s="108">
        <v>14.369</v>
      </c>
      <c r="I14424" s="108">
        <v>315210.82</v>
      </c>
      <c r="J14424" s="108">
        <v>187565.61</v>
      </c>
      <c r="K14424" s="133">
        <v>1.07497</v>
      </c>
      <c r="L14424" s="134" t="s">
        <v>565</v>
      </c>
      <c r="M14424" s="108">
        <v>57840.381999999998</v>
      </c>
      <c r="N14424" s="108">
        <v>33973.847999999998</v>
      </c>
      <c r="O14424" s="108">
        <v>3104.9470000000001</v>
      </c>
      <c r="P14424" s="108">
        <v>14931.316999999999</v>
      </c>
      <c r="Q14424" s="108">
        <v>4045.4650000000001</v>
      </c>
      <c r="R14424" s="108">
        <v>22512.423999999999</v>
      </c>
      <c r="S14424" s="108">
        <v>26252.233</v>
      </c>
    </row>
    <row r="14425" spans="1:19" ht="11.25" thickBot="1" x14ac:dyDescent="0.2">
      <c r="A14425" s="112"/>
    </row>
    <row r="14426" spans="1:19" ht="11.25" thickBot="1" x14ac:dyDescent="0.2">
      <c r="A14426" s="135" t="s">
        <v>362</v>
      </c>
      <c r="B14426" s="112"/>
      <c r="C14426" s="136">
        <v>25417.906999999999</v>
      </c>
      <c r="D14426" s="136">
        <v>62521.311999999998</v>
      </c>
      <c r="E14426" s="137">
        <v>1.0457799999999999</v>
      </c>
      <c r="F14426" s="137">
        <v>0.98828000000000005</v>
      </c>
      <c r="G14426" s="136">
        <v>227.78800000000001</v>
      </c>
      <c r="H14426" s="136">
        <v>16.065000000000001</v>
      </c>
      <c r="I14426" s="136">
        <v>313109.33</v>
      </c>
      <c r="J14426" s="136">
        <v>185710.82</v>
      </c>
      <c r="K14426" s="137">
        <v>1.0676000000000001</v>
      </c>
      <c r="L14426" s="134" t="s">
        <v>566</v>
      </c>
      <c r="M14426" s="136">
        <v>57359.606</v>
      </c>
      <c r="N14426" s="136">
        <v>33850.091999999997</v>
      </c>
      <c r="O14426" s="136">
        <v>3018.0039999999999</v>
      </c>
      <c r="P14426" s="136">
        <v>14762.294</v>
      </c>
      <c r="Q14426" s="136">
        <v>4007.002</v>
      </c>
      <c r="R14426" s="136">
        <v>22656.948</v>
      </c>
      <c r="S14426" s="136">
        <v>26179.517</v>
      </c>
    </row>
    <row r="14427" spans="1:19" ht="11.25" thickBot="1" x14ac:dyDescent="0.2">
      <c r="A14427" s="112"/>
    </row>
    <row r="14428" spans="1:19" ht="11.25" thickBot="1" x14ac:dyDescent="0.2">
      <c r="A14428" s="138" t="s">
        <v>364</v>
      </c>
      <c r="B14428" s="112"/>
      <c r="C14428" s="136">
        <v>302.61700000000002</v>
      </c>
      <c r="D14428" s="136">
        <v>280.11399999999998</v>
      </c>
      <c r="E14428" s="137">
        <v>7.4999999999999997E-3</v>
      </c>
      <c r="F14428" s="137">
        <v>4.3299999999999996E-3</v>
      </c>
      <c r="G14428" s="136">
        <v>20.408000000000001</v>
      </c>
      <c r="H14428" s="136">
        <v>1.514</v>
      </c>
      <c r="I14428" s="136">
        <v>4635.9380000000001</v>
      </c>
      <c r="J14428" s="136">
        <v>3598.9180000000001</v>
      </c>
      <c r="K14428" s="137">
        <v>1.111E-2</v>
      </c>
      <c r="L14428" s="134" t="s">
        <v>567</v>
      </c>
      <c r="M14428" s="136">
        <v>695.02599999999995</v>
      </c>
      <c r="N14428" s="136">
        <v>500.45699999999999</v>
      </c>
      <c r="O14428" s="136">
        <v>91.986000000000004</v>
      </c>
      <c r="P14428" s="136">
        <v>166.15899999999999</v>
      </c>
      <c r="Q14428" s="136">
        <v>52.417999999999999</v>
      </c>
      <c r="R14428" s="136">
        <v>125.88</v>
      </c>
      <c r="S14428" s="136">
        <v>64.89</v>
      </c>
    </row>
    <row r="14429" spans="1:19" ht="11.25" thickBot="1" x14ac:dyDescent="0.2">
      <c r="A14429" s="112"/>
    </row>
    <row r="14430" spans="1:19" ht="11.25" thickBot="1" x14ac:dyDescent="0.2">
      <c r="A14430" s="139" t="s">
        <v>366</v>
      </c>
      <c r="B14430" s="112"/>
      <c r="C14430" s="136">
        <v>1.1910000000000001</v>
      </c>
      <c r="D14430" s="136">
        <v>0.44800000000000001</v>
      </c>
      <c r="E14430" s="140">
        <v>0.71699999999999997</v>
      </c>
      <c r="F14430" s="140">
        <v>0.438</v>
      </c>
      <c r="G14430" s="136">
        <v>8.9589999999999996</v>
      </c>
      <c r="H14430" s="136">
        <v>9.4239999999999995</v>
      </c>
      <c r="I14430" s="136">
        <v>1.4810000000000001</v>
      </c>
      <c r="J14430" s="136">
        <v>1.9379999999999999</v>
      </c>
      <c r="K14430" s="140">
        <v>1.04</v>
      </c>
      <c r="L14430" s="134" t="s">
        <v>568</v>
      </c>
      <c r="M14430" s="136">
        <v>1.212</v>
      </c>
      <c r="N14430" s="136">
        <v>1.478</v>
      </c>
      <c r="O14430" s="136">
        <v>3.048</v>
      </c>
      <c r="P14430" s="136">
        <v>1.1259999999999999</v>
      </c>
      <c r="Q14430" s="136">
        <v>1.3080000000000001</v>
      </c>
      <c r="R14430" s="136">
        <v>0.55600000000000005</v>
      </c>
      <c r="S14430" s="136">
        <v>0.248</v>
      </c>
    </row>
    <row r="14431" spans="1:19" ht="11.25" thickBot="1" x14ac:dyDescent="0.2">
      <c r="A14431" s="112"/>
    </row>
    <row r="14432" spans="1:19" ht="11.25" thickBot="1" x14ac:dyDescent="0.2">
      <c r="A14432" s="106" t="s">
        <v>357</v>
      </c>
      <c r="B14432" s="106" t="s">
        <v>358</v>
      </c>
      <c r="C14432" s="131" t="s">
        <v>34</v>
      </c>
      <c r="D14432" s="131" t="s">
        <v>35</v>
      </c>
      <c r="E14432" s="130" t="s">
        <v>36</v>
      </c>
      <c r="F14432" s="130" t="s">
        <v>37</v>
      </c>
      <c r="G14432" s="130" t="s">
        <v>38</v>
      </c>
      <c r="H14432" s="130" t="s">
        <v>39</v>
      </c>
      <c r="I14432" s="130" t="s">
        <v>40</v>
      </c>
      <c r="J14432" s="130" t="s">
        <v>41</v>
      </c>
      <c r="K14432" s="130" t="s">
        <v>42</v>
      </c>
      <c r="L14432" s="130" t="s">
        <v>43</v>
      </c>
      <c r="M14432" s="130" t="s">
        <v>44</v>
      </c>
      <c r="N14432" s="130" t="s">
        <v>45</v>
      </c>
      <c r="O14432" s="130" t="s">
        <v>46</v>
      </c>
      <c r="P14432" s="130" t="s">
        <v>47</v>
      </c>
      <c r="Q14432" s="130" t="s">
        <v>48</v>
      </c>
      <c r="R14432" s="130" t="s">
        <v>49</v>
      </c>
      <c r="S14432" s="130" t="s">
        <v>50</v>
      </c>
    </row>
    <row r="14433" spans="1:19" ht="11.25" thickBot="1" x14ac:dyDescent="0.2">
      <c r="A14433" s="107">
        <v>1</v>
      </c>
      <c r="B14433" s="132">
        <v>0.44271990740740735</v>
      </c>
      <c r="C14433" s="133">
        <v>1.0351300000000001</v>
      </c>
      <c r="D14433" s="134" t="s">
        <v>569</v>
      </c>
      <c r="E14433" s="108">
        <v>5583.8010000000004</v>
      </c>
      <c r="F14433" s="108">
        <v>5453.4059999999999</v>
      </c>
      <c r="G14433" s="108">
        <v>367.40300000000002</v>
      </c>
      <c r="H14433" s="108">
        <v>126782.06</v>
      </c>
      <c r="I14433" s="108">
        <v>169862.92</v>
      </c>
      <c r="J14433" s="108">
        <v>1091025.3999999999</v>
      </c>
      <c r="K14433" s="108">
        <v>42253.468999999997</v>
      </c>
      <c r="L14433" s="108">
        <v>40923.928</v>
      </c>
      <c r="M14433" s="108">
        <v>51185.364000000001</v>
      </c>
      <c r="N14433" s="108">
        <v>9367.4419999999991</v>
      </c>
      <c r="O14433" s="108">
        <v>8075.0379999999996</v>
      </c>
      <c r="P14433" s="108">
        <v>30382.471000000001</v>
      </c>
      <c r="Q14433" s="108">
        <v>9920.6360000000004</v>
      </c>
      <c r="R14433" s="108">
        <v>61223.337</v>
      </c>
      <c r="S14433" s="108">
        <v>14840.259</v>
      </c>
    </row>
    <row r="14434" spans="1:19" ht="11.25" thickBot="1" x14ac:dyDescent="0.2">
      <c r="A14434" s="112"/>
    </row>
    <row r="14435" spans="1:19" ht="11.25" thickBot="1" x14ac:dyDescent="0.2">
      <c r="A14435" s="107">
        <v>2</v>
      </c>
      <c r="B14435" s="132">
        <v>0.44289351851851855</v>
      </c>
      <c r="C14435" s="133">
        <v>1.0516099999999999</v>
      </c>
      <c r="D14435" s="134" t="s">
        <v>570</v>
      </c>
      <c r="E14435" s="108">
        <v>5625.5219999999999</v>
      </c>
      <c r="F14435" s="108">
        <v>5402.0169999999998</v>
      </c>
      <c r="G14435" s="108">
        <v>349.762</v>
      </c>
      <c r="H14435" s="108">
        <v>126723.3</v>
      </c>
      <c r="I14435" s="108">
        <v>170508.98</v>
      </c>
      <c r="J14435" s="108">
        <v>1090302.3999999999</v>
      </c>
      <c r="K14435" s="108">
        <v>42121.845000000001</v>
      </c>
      <c r="L14435" s="108">
        <v>41204.008999999998</v>
      </c>
      <c r="M14435" s="108">
        <v>50508.415999999997</v>
      </c>
      <c r="N14435" s="108">
        <v>9513.491</v>
      </c>
      <c r="O14435" s="108">
        <v>7919.0190000000002</v>
      </c>
      <c r="P14435" s="108">
        <v>30568.48</v>
      </c>
      <c r="Q14435" s="108">
        <v>9763.3809999999994</v>
      </c>
      <c r="R14435" s="108">
        <v>60265.339</v>
      </c>
      <c r="S14435" s="108">
        <v>15083.046</v>
      </c>
    </row>
    <row r="14436" spans="1:19" ht="11.25" thickBot="1" x14ac:dyDescent="0.2">
      <c r="A14436" s="112"/>
    </row>
    <row r="14437" spans="1:19" ht="11.25" thickBot="1" x14ac:dyDescent="0.2">
      <c r="A14437" s="107">
        <v>3</v>
      </c>
      <c r="B14437" s="132">
        <v>0.44307870370370367</v>
      </c>
      <c r="C14437" s="133">
        <v>1.0541</v>
      </c>
      <c r="D14437" s="134" t="s">
        <v>571</v>
      </c>
      <c r="E14437" s="108">
        <v>5630.1279999999997</v>
      </c>
      <c r="F14437" s="108">
        <v>5415.5469999999996</v>
      </c>
      <c r="G14437" s="108">
        <v>370.14400000000001</v>
      </c>
      <c r="H14437" s="108">
        <v>128228.25</v>
      </c>
      <c r="I14437" s="108">
        <v>171646.36</v>
      </c>
      <c r="J14437" s="108">
        <v>1093308.8</v>
      </c>
      <c r="K14437" s="108">
        <v>42344.031999999999</v>
      </c>
      <c r="L14437" s="108">
        <v>40914.677000000003</v>
      </c>
      <c r="M14437" s="108">
        <v>50459.406999999999</v>
      </c>
      <c r="N14437" s="108">
        <v>9486.1270000000004</v>
      </c>
      <c r="O14437" s="108">
        <v>8128.8370000000004</v>
      </c>
      <c r="P14437" s="108">
        <v>30943.025000000001</v>
      </c>
      <c r="Q14437" s="108">
        <v>9615.3430000000008</v>
      </c>
      <c r="R14437" s="108">
        <v>60550.493000000002</v>
      </c>
      <c r="S14437" s="108">
        <v>14877.916999999999</v>
      </c>
    </row>
    <row r="14438" spans="1:19" ht="11.25" thickBot="1" x14ac:dyDescent="0.2">
      <c r="A14438" s="112"/>
    </row>
    <row r="14439" spans="1:19" ht="11.25" thickBot="1" x14ac:dyDescent="0.2">
      <c r="A14439" s="135" t="s">
        <v>362</v>
      </c>
      <c r="B14439" s="112"/>
      <c r="C14439" s="137">
        <v>1.04695</v>
      </c>
      <c r="D14439" s="134" t="s">
        <v>572</v>
      </c>
      <c r="E14439" s="136">
        <v>5613.15</v>
      </c>
      <c r="F14439" s="136">
        <v>5423.6570000000002</v>
      </c>
      <c r="G14439" s="136">
        <v>362.43599999999998</v>
      </c>
      <c r="H14439" s="136">
        <v>127244.54</v>
      </c>
      <c r="I14439" s="136">
        <v>170672.75</v>
      </c>
      <c r="J14439" s="136">
        <v>1091545.6000000001</v>
      </c>
      <c r="K14439" s="136">
        <v>42239.781999999999</v>
      </c>
      <c r="L14439" s="136">
        <v>41014.205000000002</v>
      </c>
      <c r="M14439" s="136">
        <v>50717.728999999999</v>
      </c>
      <c r="N14439" s="136">
        <v>9455.6869999999999</v>
      </c>
      <c r="O14439" s="136">
        <v>8040.9650000000001</v>
      </c>
      <c r="P14439" s="136">
        <v>30631.326000000001</v>
      </c>
      <c r="Q14439" s="136">
        <v>9766.4529999999995</v>
      </c>
      <c r="R14439" s="136">
        <v>60679.722999999998</v>
      </c>
      <c r="S14439" s="136">
        <v>14933.741</v>
      </c>
    </row>
    <row r="14440" spans="1:19" ht="11.25" thickBot="1" x14ac:dyDescent="0.2">
      <c r="A14440" s="112"/>
    </row>
    <row r="14441" spans="1:19" ht="11.25" thickBot="1" x14ac:dyDescent="0.2">
      <c r="A14441" s="138" t="s">
        <v>364</v>
      </c>
      <c r="B14441" s="112"/>
      <c r="C14441" s="137">
        <v>1.031E-2</v>
      </c>
      <c r="D14441" s="134" t="s">
        <v>573</v>
      </c>
      <c r="E14441" s="136">
        <v>25.521999999999998</v>
      </c>
      <c r="F14441" s="136">
        <v>26.637</v>
      </c>
      <c r="G14441" s="136">
        <v>11.061999999999999</v>
      </c>
      <c r="H14441" s="136">
        <v>852.42700000000002</v>
      </c>
      <c r="I14441" s="136">
        <v>902.92899999999997</v>
      </c>
      <c r="J14441" s="136">
        <v>1569.2570000000001</v>
      </c>
      <c r="K14441" s="136">
        <v>111.724</v>
      </c>
      <c r="L14441" s="136">
        <v>164.44</v>
      </c>
      <c r="M14441" s="136">
        <v>405.72399999999999</v>
      </c>
      <c r="N14441" s="136">
        <v>77.638000000000005</v>
      </c>
      <c r="O14441" s="136">
        <v>108.98</v>
      </c>
      <c r="P14441" s="136">
        <v>285.51299999999998</v>
      </c>
      <c r="Q14441" s="136">
        <v>152.66999999999999</v>
      </c>
      <c r="R14441" s="136">
        <v>491.899</v>
      </c>
      <c r="S14441" s="136">
        <v>130.666</v>
      </c>
    </row>
    <row r="14442" spans="1:19" ht="11.25" thickBot="1" x14ac:dyDescent="0.2">
      <c r="A14442" s="112"/>
    </row>
    <row r="14443" spans="1:19" ht="11.25" thickBot="1" x14ac:dyDescent="0.2">
      <c r="A14443" s="139" t="s">
        <v>366</v>
      </c>
      <c r="B14443" s="112"/>
      <c r="C14443" s="140">
        <v>0.98499999999999999</v>
      </c>
      <c r="D14443" s="134" t="s">
        <v>574</v>
      </c>
      <c r="E14443" s="136">
        <v>0.45500000000000002</v>
      </c>
      <c r="F14443" s="136">
        <v>0.49099999999999999</v>
      </c>
      <c r="G14443" s="136">
        <v>3.052</v>
      </c>
      <c r="H14443" s="136">
        <v>0.67</v>
      </c>
      <c r="I14443" s="136">
        <v>0.52900000000000003</v>
      </c>
      <c r="J14443" s="136">
        <v>0.14399999999999999</v>
      </c>
      <c r="K14443" s="136">
        <v>0.26500000000000001</v>
      </c>
      <c r="L14443" s="136">
        <v>0.40100000000000002</v>
      </c>
      <c r="M14443" s="136">
        <v>0.8</v>
      </c>
      <c r="N14443" s="136">
        <v>0.82099999999999995</v>
      </c>
      <c r="O14443" s="136">
        <v>1.355</v>
      </c>
      <c r="P14443" s="136">
        <v>0.93200000000000005</v>
      </c>
      <c r="Q14443" s="136">
        <v>1.5629999999999999</v>
      </c>
      <c r="R14443" s="136">
        <v>0.81100000000000005</v>
      </c>
      <c r="S14443" s="136">
        <v>0.875</v>
      </c>
    </row>
    <row r="14444" spans="1:19" ht="11.25" thickBot="1" x14ac:dyDescent="0.2">
      <c r="A14444" s="112"/>
    </row>
    <row r="14445" spans="1:19" ht="11.25" thickBot="1" x14ac:dyDescent="0.2">
      <c r="A14445" s="106" t="s">
        <v>357</v>
      </c>
      <c r="B14445" s="106" t="s">
        <v>358</v>
      </c>
      <c r="C14445" s="130" t="s">
        <v>51</v>
      </c>
      <c r="D14445" s="130" t="s">
        <v>52</v>
      </c>
      <c r="E14445" s="130" t="s">
        <v>53</v>
      </c>
      <c r="F14445" s="130" t="s">
        <v>54</v>
      </c>
      <c r="G14445" s="130" t="s">
        <v>55</v>
      </c>
      <c r="H14445" s="130" t="s">
        <v>56</v>
      </c>
      <c r="I14445" s="130" t="s">
        <v>57</v>
      </c>
      <c r="J14445" s="130" t="s">
        <v>58</v>
      </c>
      <c r="K14445" s="130" t="s">
        <v>59</v>
      </c>
      <c r="L14445" s="130" t="s">
        <v>60</v>
      </c>
      <c r="M14445" s="130" t="s">
        <v>61</v>
      </c>
      <c r="N14445" s="130" t="s">
        <v>62</v>
      </c>
      <c r="O14445" s="130" t="s">
        <v>63</v>
      </c>
      <c r="P14445" s="130" t="s">
        <v>64</v>
      </c>
      <c r="Q14445" s="131" t="s">
        <v>65</v>
      </c>
      <c r="R14445" s="131" t="s">
        <v>66</v>
      </c>
      <c r="S14445" s="130" t="s">
        <v>67</v>
      </c>
    </row>
    <row r="14446" spans="1:19" ht="11.25" thickBot="1" x14ac:dyDescent="0.2">
      <c r="A14446" s="107">
        <v>1</v>
      </c>
      <c r="B14446" s="132">
        <v>0.44271990740740735</v>
      </c>
      <c r="C14446" s="108">
        <v>60461.112000000001</v>
      </c>
      <c r="D14446" s="108">
        <v>20350.088</v>
      </c>
      <c r="E14446" s="108">
        <v>63475.97</v>
      </c>
      <c r="F14446" s="108">
        <v>14184.68</v>
      </c>
      <c r="G14446" s="108">
        <v>63770.095999999998</v>
      </c>
      <c r="H14446" s="108">
        <v>146383.64000000001</v>
      </c>
      <c r="I14446" s="108">
        <v>54098.595999999998</v>
      </c>
      <c r="J14446" s="108">
        <v>77592.573999999993</v>
      </c>
      <c r="K14446" s="108">
        <v>111524.28</v>
      </c>
      <c r="L14446" s="108">
        <v>13028.77</v>
      </c>
      <c r="M14446" s="108">
        <v>6360.05</v>
      </c>
      <c r="N14446" s="108">
        <v>2032.0889999999999</v>
      </c>
      <c r="O14446" s="108">
        <v>747219.45</v>
      </c>
      <c r="P14446" s="108">
        <v>190686.98</v>
      </c>
      <c r="Q14446" s="133">
        <v>0.99904000000000004</v>
      </c>
      <c r="R14446" s="134" t="s">
        <v>575</v>
      </c>
      <c r="S14446" s="108">
        <v>44931.934999999998</v>
      </c>
    </row>
    <row r="14447" spans="1:19" ht="11.25" thickBot="1" x14ac:dyDescent="0.2">
      <c r="A14447" s="112"/>
    </row>
    <row r="14448" spans="1:19" ht="11.25" thickBot="1" x14ac:dyDescent="0.2">
      <c r="A14448" s="107">
        <v>2</v>
      </c>
      <c r="B14448" s="132">
        <v>0.44289351851851855</v>
      </c>
      <c r="C14448" s="108">
        <v>60504.678</v>
      </c>
      <c r="D14448" s="108">
        <v>20445.788</v>
      </c>
      <c r="E14448" s="108">
        <v>63464.087</v>
      </c>
      <c r="F14448" s="108">
        <v>13889.143</v>
      </c>
      <c r="G14448" s="108">
        <v>63748.241999999998</v>
      </c>
      <c r="H14448" s="108">
        <v>145927.13</v>
      </c>
      <c r="I14448" s="108">
        <v>54310.004999999997</v>
      </c>
      <c r="J14448" s="108">
        <v>76720.399999999994</v>
      </c>
      <c r="K14448" s="108">
        <v>111250.85</v>
      </c>
      <c r="L14448" s="108">
        <v>13275.407999999999</v>
      </c>
      <c r="M14448" s="108">
        <v>6273.3850000000002</v>
      </c>
      <c r="N14448" s="108">
        <v>2055.828</v>
      </c>
      <c r="O14448" s="108">
        <v>758360.4</v>
      </c>
      <c r="P14448" s="108">
        <v>189325.54</v>
      </c>
      <c r="Q14448" s="133">
        <v>1.02129</v>
      </c>
      <c r="R14448" s="134" t="s">
        <v>576</v>
      </c>
      <c r="S14448" s="108">
        <v>46052.307000000001</v>
      </c>
    </row>
    <row r="14449" spans="1:19" ht="11.25" thickBot="1" x14ac:dyDescent="0.2">
      <c r="A14449" s="112"/>
    </row>
    <row r="14450" spans="1:19" ht="11.25" thickBot="1" x14ac:dyDescent="0.2">
      <c r="A14450" s="107">
        <v>3</v>
      </c>
      <c r="B14450" s="132">
        <v>0.44307870370370367</v>
      </c>
      <c r="C14450" s="108">
        <v>60534.497000000003</v>
      </c>
      <c r="D14450" s="108">
        <v>20531.600999999999</v>
      </c>
      <c r="E14450" s="108">
        <v>64114.966999999997</v>
      </c>
      <c r="F14450" s="108">
        <v>14074.625</v>
      </c>
      <c r="G14450" s="108">
        <v>64051.887000000002</v>
      </c>
      <c r="H14450" s="108">
        <v>147026.35</v>
      </c>
      <c r="I14450" s="108">
        <v>54536.548999999999</v>
      </c>
      <c r="J14450" s="108">
        <v>77761.373999999996</v>
      </c>
      <c r="K14450" s="108">
        <v>113617.26</v>
      </c>
      <c r="L14450" s="108">
        <v>13352.391</v>
      </c>
      <c r="M14450" s="108">
        <v>6365.5349999999999</v>
      </c>
      <c r="N14450" s="108">
        <v>2062.5650000000001</v>
      </c>
      <c r="O14450" s="108">
        <v>753714.11</v>
      </c>
      <c r="P14450" s="108">
        <v>189863.29</v>
      </c>
      <c r="Q14450" s="133">
        <v>1.03</v>
      </c>
      <c r="R14450" s="134" t="s">
        <v>577</v>
      </c>
      <c r="S14450" s="108">
        <v>45316.684999999998</v>
      </c>
    </row>
    <row r="14451" spans="1:19" ht="11.25" thickBot="1" x14ac:dyDescent="0.2">
      <c r="A14451" s="112"/>
    </row>
    <row r="14452" spans="1:19" ht="11.25" thickBot="1" x14ac:dyDescent="0.2">
      <c r="A14452" s="135" t="s">
        <v>362</v>
      </c>
      <c r="B14452" s="112"/>
      <c r="C14452" s="136">
        <v>60500.095999999998</v>
      </c>
      <c r="D14452" s="136">
        <v>20442.491999999998</v>
      </c>
      <c r="E14452" s="136">
        <v>63685.008000000002</v>
      </c>
      <c r="F14452" s="136">
        <v>14049.483</v>
      </c>
      <c r="G14452" s="136">
        <v>63856.741999999998</v>
      </c>
      <c r="H14452" s="136">
        <v>146445.71</v>
      </c>
      <c r="I14452" s="136">
        <v>54315.05</v>
      </c>
      <c r="J14452" s="136">
        <v>77358.115999999995</v>
      </c>
      <c r="K14452" s="136">
        <v>112130.8</v>
      </c>
      <c r="L14452" s="136">
        <v>13218.856</v>
      </c>
      <c r="M14452" s="136">
        <v>6332.99</v>
      </c>
      <c r="N14452" s="136">
        <v>2050.1610000000001</v>
      </c>
      <c r="O14452" s="136">
        <v>753097.99</v>
      </c>
      <c r="P14452" s="136">
        <v>189958.61</v>
      </c>
      <c r="Q14452" s="137">
        <v>1.01678</v>
      </c>
      <c r="R14452" s="134" t="s">
        <v>578</v>
      </c>
      <c r="S14452" s="136">
        <v>45433.642</v>
      </c>
    </row>
    <row r="14453" spans="1:19" ht="11.25" thickBot="1" x14ac:dyDescent="0.2">
      <c r="A14453" s="112"/>
    </row>
    <row r="14454" spans="1:19" ht="11.25" thickBot="1" x14ac:dyDescent="0.2">
      <c r="A14454" s="138" t="s">
        <v>364</v>
      </c>
      <c r="B14454" s="112"/>
      <c r="C14454" s="136">
        <v>36.906999999999996</v>
      </c>
      <c r="D14454" s="136">
        <v>90.801000000000002</v>
      </c>
      <c r="E14454" s="136">
        <v>372.40300000000002</v>
      </c>
      <c r="F14454" s="136">
        <v>149.364</v>
      </c>
      <c r="G14454" s="136">
        <v>169.35300000000001</v>
      </c>
      <c r="H14454" s="136">
        <v>552.23500000000001</v>
      </c>
      <c r="I14454" s="136">
        <v>219.02</v>
      </c>
      <c r="J14454" s="136">
        <v>558.69000000000005</v>
      </c>
      <c r="K14454" s="136">
        <v>1294.5519999999999</v>
      </c>
      <c r="L14454" s="136">
        <v>169.06</v>
      </c>
      <c r="M14454" s="136">
        <v>51.692</v>
      </c>
      <c r="N14454" s="136">
        <v>16.009</v>
      </c>
      <c r="O14454" s="136">
        <v>5595.973</v>
      </c>
      <c r="P14454" s="136">
        <v>685.70699999999999</v>
      </c>
      <c r="Q14454" s="137">
        <v>1.5959999999999998E-2</v>
      </c>
      <c r="R14454" s="134" t="s">
        <v>394</v>
      </c>
      <c r="S14454" s="136">
        <v>569.26900000000001</v>
      </c>
    </row>
    <row r="14455" spans="1:19" ht="11.25" thickBot="1" x14ac:dyDescent="0.2">
      <c r="A14455" s="112"/>
    </row>
    <row r="14456" spans="1:19" ht="11.25" thickBot="1" x14ac:dyDescent="0.2">
      <c r="A14456" s="139" t="s">
        <v>366</v>
      </c>
      <c r="B14456" s="112"/>
      <c r="C14456" s="136">
        <v>6.0999999999999999E-2</v>
      </c>
      <c r="D14456" s="136">
        <v>0.44400000000000001</v>
      </c>
      <c r="E14456" s="136">
        <v>0.58499999999999996</v>
      </c>
      <c r="F14456" s="136">
        <v>1.0629999999999999</v>
      </c>
      <c r="G14456" s="136">
        <v>0.26500000000000001</v>
      </c>
      <c r="H14456" s="136">
        <v>0.377</v>
      </c>
      <c r="I14456" s="136">
        <v>0.40300000000000002</v>
      </c>
      <c r="J14456" s="136">
        <v>0.72199999999999998</v>
      </c>
      <c r="K14456" s="136">
        <v>1.155</v>
      </c>
      <c r="L14456" s="136">
        <v>1.2789999999999999</v>
      </c>
      <c r="M14456" s="136">
        <v>0.81599999999999995</v>
      </c>
      <c r="N14456" s="136">
        <v>0.78100000000000003</v>
      </c>
      <c r="O14456" s="136">
        <v>0.74299999999999999</v>
      </c>
      <c r="P14456" s="136">
        <v>0.36099999999999999</v>
      </c>
      <c r="Q14456" s="140">
        <v>1.57</v>
      </c>
      <c r="R14456" s="134" t="s">
        <v>579</v>
      </c>
      <c r="S14456" s="136">
        <v>1.2529999999999999</v>
      </c>
    </row>
    <row r="14457" spans="1:19" ht="11.25" thickBot="1" x14ac:dyDescent="0.2">
      <c r="A14457" s="112"/>
    </row>
    <row r="14458" spans="1:19" ht="11.25" thickBot="1" x14ac:dyDescent="0.2">
      <c r="A14458" s="106" t="s">
        <v>357</v>
      </c>
      <c r="B14458" s="106" t="s">
        <v>358</v>
      </c>
      <c r="C14458" s="130" t="s">
        <v>68</v>
      </c>
    </row>
    <row r="14459" spans="1:19" ht="11.25" thickBot="1" x14ac:dyDescent="0.2">
      <c r="A14459" s="107">
        <v>1</v>
      </c>
      <c r="B14459" s="132">
        <v>0.44271990740740735</v>
      </c>
      <c r="C14459" s="108">
        <v>244301.82</v>
      </c>
    </row>
    <row r="14460" spans="1:19" ht="11.25" thickBot="1" x14ac:dyDescent="0.2">
      <c r="A14460" s="112"/>
    </row>
    <row r="14461" spans="1:19" ht="11.25" thickBot="1" x14ac:dyDescent="0.2">
      <c r="A14461" s="107">
        <v>2</v>
      </c>
      <c r="B14461" s="132">
        <v>0.44289351851851855</v>
      </c>
      <c r="C14461" s="108">
        <v>243237.52</v>
      </c>
    </row>
    <row r="14462" spans="1:19" ht="11.25" thickBot="1" x14ac:dyDescent="0.2">
      <c r="A14462" s="112"/>
    </row>
    <row r="14463" spans="1:19" ht="11.25" thickBot="1" x14ac:dyDescent="0.2">
      <c r="A14463" s="107">
        <v>3</v>
      </c>
      <c r="B14463" s="132">
        <v>0.44307870370370367</v>
      </c>
      <c r="C14463" s="108">
        <v>245157.27</v>
      </c>
    </row>
    <row r="14464" spans="1:19" ht="11.25" thickBot="1" x14ac:dyDescent="0.2">
      <c r="A14464" s="112"/>
    </row>
    <row r="14465" spans="1:19" ht="11.25" thickBot="1" x14ac:dyDescent="0.2">
      <c r="A14465" s="135" t="s">
        <v>362</v>
      </c>
      <c r="B14465" s="112"/>
      <c r="C14465" s="136">
        <v>244232.2</v>
      </c>
    </row>
    <row r="14466" spans="1:19" ht="11.25" thickBot="1" x14ac:dyDescent="0.2">
      <c r="A14466" s="112"/>
    </row>
    <row r="14467" spans="1:19" ht="11.25" thickBot="1" x14ac:dyDescent="0.2">
      <c r="A14467" s="138" t="s">
        <v>364</v>
      </c>
      <c r="B14467" s="112"/>
      <c r="C14467" s="136">
        <v>961.76400000000001</v>
      </c>
    </row>
    <row r="14468" spans="1:19" ht="11.25" thickBot="1" x14ac:dyDescent="0.2">
      <c r="A14468" s="112"/>
    </row>
    <row r="14469" spans="1:19" ht="11.25" thickBot="1" x14ac:dyDescent="0.2">
      <c r="A14469" s="139" t="s">
        <v>366</v>
      </c>
      <c r="B14469" s="112"/>
      <c r="C14469" s="136">
        <v>0.39400000000000002</v>
      </c>
    </row>
    <row r="14470" spans="1:19" ht="10.5" x14ac:dyDescent="0.15">
      <c r="A14470" s="112"/>
    </row>
    <row r="14471" spans="1:19" x14ac:dyDescent="0.15">
      <c r="A14471" s="129"/>
      <c r="B14471" s="86" t="s">
        <v>580</v>
      </c>
    </row>
    <row r="14472" spans="1:19" ht="9.75" thickBot="1" x14ac:dyDescent="0.2">
      <c r="A14472" s="81" t="s">
        <v>5871</v>
      </c>
    </row>
    <row r="14473" spans="1:19" ht="11.25" thickBot="1" x14ac:dyDescent="0.2">
      <c r="A14473" s="106" t="s">
        <v>357</v>
      </c>
      <c r="B14473" s="106" t="s">
        <v>358</v>
      </c>
      <c r="C14473" s="130" t="s">
        <v>0</v>
      </c>
      <c r="D14473" s="130" t="s">
        <v>1</v>
      </c>
      <c r="E14473" s="130" t="s">
        <v>2</v>
      </c>
      <c r="F14473" s="130" t="s">
        <v>3</v>
      </c>
      <c r="G14473" s="130" t="s">
        <v>4</v>
      </c>
      <c r="H14473" s="130" t="s">
        <v>5</v>
      </c>
      <c r="I14473" s="131" t="s">
        <v>6</v>
      </c>
      <c r="J14473" s="131" t="s">
        <v>7</v>
      </c>
      <c r="K14473" s="130" t="s">
        <v>8</v>
      </c>
      <c r="L14473" s="130" t="s">
        <v>9</v>
      </c>
      <c r="M14473" s="130" t="s">
        <v>10</v>
      </c>
      <c r="N14473" s="130" t="s">
        <v>11</v>
      </c>
      <c r="O14473" s="130" t="s">
        <v>12</v>
      </c>
      <c r="P14473" s="130" t="s">
        <v>13</v>
      </c>
      <c r="Q14473" s="130" t="s">
        <v>14</v>
      </c>
      <c r="R14473" s="130" t="s">
        <v>15</v>
      </c>
      <c r="S14473" s="130" t="s">
        <v>16</v>
      </c>
    </row>
    <row r="14474" spans="1:19" ht="11.25" thickBot="1" x14ac:dyDescent="0.2">
      <c r="A14474" s="107">
        <v>1</v>
      </c>
      <c r="B14474" s="132">
        <v>0.44787037037037036</v>
      </c>
      <c r="C14474" s="141" t="s">
        <v>11300</v>
      </c>
      <c r="D14474" s="141" t="s">
        <v>11301</v>
      </c>
      <c r="E14474" s="141" t="s">
        <v>11302</v>
      </c>
      <c r="F14474" s="108">
        <v>335066.12</v>
      </c>
      <c r="G14474" s="141" t="s">
        <v>11303</v>
      </c>
      <c r="H14474" s="108">
        <v>758.82299999999998</v>
      </c>
      <c r="I14474" s="133">
        <v>1.06348</v>
      </c>
      <c r="J14474" s="134" t="s">
        <v>585</v>
      </c>
      <c r="K14474" s="141" t="s">
        <v>11304</v>
      </c>
      <c r="L14474" s="108">
        <v>10548.491</v>
      </c>
      <c r="M14474" s="108">
        <v>509617.86</v>
      </c>
      <c r="N14474" s="108">
        <v>197828.94</v>
      </c>
      <c r="O14474" s="141" t="s">
        <v>11305</v>
      </c>
      <c r="P14474" s="108">
        <v>687755.36</v>
      </c>
      <c r="Q14474" s="108">
        <v>236567.01</v>
      </c>
      <c r="R14474" s="108">
        <v>51514.955000000002</v>
      </c>
      <c r="S14474" s="108">
        <v>62613.644999999997</v>
      </c>
    </row>
    <row r="14475" spans="1:19" ht="11.25" thickBot="1" x14ac:dyDescent="0.2">
      <c r="A14475" s="112"/>
    </row>
    <row r="14476" spans="1:19" ht="11.25" thickBot="1" x14ac:dyDescent="0.2">
      <c r="A14476" s="107">
        <v>2</v>
      </c>
      <c r="B14476" s="132">
        <v>0.4480555555555556</v>
      </c>
      <c r="C14476" s="141" t="s">
        <v>11306</v>
      </c>
      <c r="D14476" s="141" t="s">
        <v>11307</v>
      </c>
      <c r="E14476" s="141" t="s">
        <v>11308</v>
      </c>
      <c r="F14476" s="108">
        <v>340296.85</v>
      </c>
      <c r="G14476" s="141" t="s">
        <v>11309</v>
      </c>
      <c r="H14476" s="108">
        <v>796.49900000000002</v>
      </c>
      <c r="I14476" s="133">
        <v>1.0904400000000001</v>
      </c>
      <c r="J14476" s="134" t="s">
        <v>592</v>
      </c>
      <c r="K14476" s="141" t="s">
        <v>11310</v>
      </c>
      <c r="L14476" s="108">
        <v>10232.553</v>
      </c>
      <c r="M14476" s="108">
        <v>516165.59</v>
      </c>
      <c r="N14476" s="108">
        <v>200797.43</v>
      </c>
      <c r="O14476" s="141" t="s">
        <v>11311</v>
      </c>
      <c r="P14476" s="108">
        <v>682889.28</v>
      </c>
      <c r="Q14476" s="108">
        <v>240280.17</v>
      </c>
      <c r="R14476" s="108">
        <v>52291.000999999997</v>
      </c>
      <c r="S14476" s="108">
        <v>63462.839</v>
      </c>
    </row>
    <row r="14477" spans="1:19" ht="11.25" thickBot="1" x14ac:dyDescent="0.2">
      <c r="A14477" s="112"/>
    </row>
    <row r="14478" spans="1:19" ht="11.25" thickBot="1" x14ac:dyDescent="0.2">
      <c r="A14478" s="107">
        <v>3</v>
      </c>
      <c r="B14478" s="132">
        <v>0.44822916666666668</v>
      </c>
      <c r="C14478" s="141" t="s">
        <v>11312</v>
      </c>
      <c r="D14478" s="141" t="s">
        <v>11313</v>
      </c>
      <c r="E14478" s="141" t="s">
        <v>11314</v>
      </c>
      <c r="F14478" s="108">
        <v>338709.82</v>
      </c>
      <c r="G14478" s="141" t="s">
        <v>11315</v>
      </c>
      <c r="H14478" s="108">
        <v>780.178</v>
      </c>
      <c r="I14478" s="133">
        <v>1.11151</v>
      </c>
      <c r="J14478" s="134" t="s">
        <v>599</v>
      </c>
      <c r="K14478" s="141" t="s">
        <v>11316</v>
      </c>
      <c r="L14478" s="108">
        <v>10170.873</v>
      </c>
      <c r="M14478" s="108">
        <v>510804.86</v>
      </c>
      <c r="N14478" s="108">
        <v>198487.61</v>
      </c>
      <c r="O14478" s="141" t="s">
        <v>11317</v>
      </c>
      <c r="P14478" s="108">
        <v>675737.77</v>
      </c>
      <c r="Q14478" s="108">
        <v>236262.73</v>
      </c>
      <c r="R14478" s="108">
        <v>51287.228000000003</v>
      </c>
      <c r="S14478" s="108">
        <v>62852.572999999997</v>
      </c>
    </row>
    <row r="14479" spans="1:19" ht="11.25" thickBot="1" x14ac:dyDescent="0.2">
      <c r="A14479" s="112"/>
    </row>
    <row r="14480" spans="1:19" ht="11.25" thickBot="1" x14ac:dyDescent="0.2">
      <c r="A14480" s="135" t="s">
        <v>362</v>
      </c>
      <c r="B14480" s="112"/>
      <c r="C14480" s="141" t="s">
        <v>11318</v>
      </c>
      <c r="D14480" s="141" t="s">
        <v>11319</v>
      </c>
      <c r="E14480" s="141" t="s">
        <v>11320</v>
      </c>
      <c r="F14480" s="136">
        <v>338024.26</v>
      </c>
      <c r="G14480" s="141" t="s">
        <v>11321</v>
      </c>
      <c r="H14480" s="136">
        <v>778.5</v>
      </c>
      <c r="I14480" s="137">
        <v>1.0884799999999999</v>
      </c>
      <c r="J14480" s="134" t="s">
        <v>606</v>
      </c>
      <c r="K14480" s="141" t="s">
        <v>11322</v>
      </c>
      <c r="L14480" s="136">
        <v>10317.305</v>
      </c>
      <c r="M14480" s="136">
        <v>512196.1</v>
      </c>
      <c r="N14480" s="136">
        <v>199037.99</v>
      </c>
      <c r="O14480" s="141" t="s">
        <v>11323</v>
      </c>
      <c r="P14480" s="136">
        <v>682127.47</v>
      </c>
      <c r="Q14480" s="136">
        <v>237703.3</v>
      </c>
      <c r="R14480" s="136">
        <v>51697.728000000003</v>
      </c>
      <c r="S14480" s="136">
        <v>62976.353000000003</v>
      </c>
    </row>
    <row r="14481" spans="1:19" ht="11.25" thickBot="1" x14ac:dyDescent="0.2">
      <c r="A14481" s="112"/>
    </row>
    <row r="14482" spans="1:19" ht="11.25" thickBot="1" x14ac:dyDescent="0.2">
      <c r="A14482" s="138" t="s">
        <v>364</v>
      </c>
      <c r="B14482" s="112"/>
      <c r="C14482" s="141" t="s">
        <v>11324</v>
      </c>
      <c r="D14482" s="141" t="s">
        <v>11325</v>
      </c>
      <c r="E14482" s="141" t="s">
        <v>11326</v>
      </c>
      <c r="F14482" s="136">
        <v>2681.9029999999998</v>
      </c>
      <c r="G14482" s="141" t="s">
        <v>11327</v>
      </c>
      <c r="H14482" s="136">
        <v>18.893999999999998</v>
      </c>
      <c r="I14482" s="137">
        <v>2.4080000000000001E-2</v>
      </c>
      <c r="J14482" s="134" t="s">
        <v>613</v>
      </c>
      <c r="K14482" s="141" t="s">
        <v>11328</v>
      </c>
      <c r="L14482" s="136">
        <v>202.57400000000001</v>
      </c>
      <c r="M14482" s="136">
        <v>3488.5309999999999</v>
      </c>
      <c r="N14482" s="136">
        <v>1558.9010000000001</v>
      </c>
      <c r="O14482" s="141" t="s">
        <v>11329</v>
      </c>
      <c r="P14482" s="136">
        <v>6044.9049999999997</v>
      </c>
      <c r="Q14482" s="136">
        <v>2236.81</v>
      </c>
      <c r="R14482" s="136">
        <v>526.255</v>
      </c>
      <c r="S14482" s="136">
        <v>437.92</v>
      </c>
    </row>
    <row r="14483" spans="1:19" ht="11.25" thickBot="1" x14ac:dyDescent="0.2">
      <c r="A14483" s="112"/>
    </row>
    <row r="14484" spans="1:19" ht="11.25" thickBot="1" x14ac:dyDescent="0.2">
      <c r="A14484" s="139" t="s">
        <v>366</v>
      </c>
      <c r="B14484" s="112"/>
      <c r="C14484" s="141" t="s">
        <v>616</v>
      </c>
      <c r="D14484" s="141" t="s">
        <v>617</v>
      </c>
      <c r="E14484" s="141" t="s">
        <v>618</v>
      </c>
      <c r="F14484" s="136">
        <v>0.79300000000000004</v>
      </c>
      <c r="G14484" s="141" t="s">
        <v>619</v>
      </c>
      <c r="H14484" s="136">
        <v>2.427</v>
      </c>
      <c r="I14484" s="140">
        <v>2.2120000000000002</v>
      </c>
      <c r="J14484" s="134" t="s">
        <v>620</v>
      </c>
      <c r="K14484" s="141" t="s">
        <v>621</v>
      </c>
      <c r="L14484" s="136">
        <v>1.9630000000000001</v>
      </c>
      <c r="M14484" s="136">
        <v>0.68100000000000005</v>
      </c>
      <c r="N14484" s="136">
        <v>0.78300000000000003</v>
      </c>
      <c r="O14484" s="141" t="s">
        <v>622</v>
      </c>
      <c r="P14484" s="136">
        <v>0.88600000000000001</v>
      </c>
      <c r="Q14484" s="136">
        <v>0.94099999999999995</v>
      </c>
      <c r="R14484" s="136">
        <v>1.018</v>
      </c>
      <c r="S14484" s="136">
        <v>0.69499999999999995</v>
      </c>
    </row>
    <row r="14485" spans="1:19" ht="11.25" thickBot="1" x14ac:dyDescent="0.2">
      <c r="A14485" s="112"/>
    </row>
    <row r="14486" spans="1:19" ht="11.25" thickBot="1" x14ac:dyDescent="0.2">
      <c r="A14486" s="106" t="s">
        <v>357</v>
      </c>
      <c r="B14486" s="106" t="s">
        <v>358</v>
      </c>
      <c r="C14486" s="130" t="s">
        <v>17</v>
      </c>
      <c r="D14486" s="130" t="s">
        <v>18</v>
      </c>
      <c r="E14486" s="131" t="s">
        <v>19</v>
      </c>
      <c r="F14486" s="131" t="s">
        <v>20</v>
      </c>
      <c r="G14486" s="130" t="s">
        <v>21</v>
      </c>
      <c r="H14486" s="130" t="s">
        <v>22</v>
      </c>
      <c r="I14486" s="130" t="s">
        <v>23</v>
      </c>
      <c r="J14486" s="130" t="s">
        <v>24</v>
      </c>
      <c r="K14486" s="131" t="s">
        <v>25</v>
      </c>
      <c r="L14486" s="131" t="s">
        <v>26</v>
      </c>
      <c r="M14486" s="130" t="s">
        <v>27</v>
      </c>
      <c r="N14486" s="130" t="s">
        <v>28</v>
      </c>
      <c r="O14486" s="130" t="s">
        <v>29</v>
      </c>
      <c r="P14486" s="130" t="s">
        <v>30</v>
      </c>
      <c r="Q14486" s="130" t="s">
        <v>31</v>
      </c>
      <c r="R14486" s="130" t="s">
        <v>32</v>
      </c>
      <c r="S14486" s="130" t="s">
        <v>33</v>
      </c>
    </row>
    <row r="14487" spans="1:19" ht="11.25" thickBot="1" x14ac:dyDescent="0.2">
      <c r="A14487" s="107">
        <v>1</v>
      </c>
      <c r="B14487" s="132">
        <v>0.44787037037037036</v>
      </c>
      <c r="C14487" s="108">
        <v>35319.08</v>
      </c>
      <c r="D14487" s="108">
        <v>126051.92</v>
      </c>
      <c r="E14487" s="133">
        <v>1.0488999999999999</v>
      </c>
      <c r="F14487" s="133">
        <v>1.00176</v>
      </c>
      <c r="G14487" s="108">
        <v>451.87299999999999</v>
      </c>
      <c r="H14487" s="108">
        <v>25.853999999999999</v>
      </c>
      <c r="I14487" s="108">
        <v>627931.38</v>
      </c>
      <c r="J14487" s="108">
        <v>371935.31</v>
      </c>
      <c r="K14487" s="133">
        <v>1.0685800000000001</v>
      </c>
      <c r="L14487" s="134" t="s">
        <v>623</v>
      </c>
      <c r="M14487" s="108">
        <v>116939.38</v>
      </c>
      <c r="N14487" s="108">
        <v>68386.415999999997</v>
      </c>
      <c r="O14487" s="108">
        <v>6269.6660000000002</v>
      </c>
      <c r="P14487" s="108">
        <v>30066</v>
      </c>
      <c r="Q14487" s="108">
        <v>8098.3789999999999</v>
      </c>
      <c r="R14487" s="108">
        <v>55325.919000000002</v>
      </c>
      <c r="S14487" s="108">
        <v>52951.178999999996</v>
      </c>
    </row>
    <row r="14488" spans="1:19" ht="11.25" thickBot="1" x14ac:dyDescent="0.2">
      <c r="A14488" s="112"/>
    </row>
    <row r="14489" spans="1:19" ht="11.25" thickBot="1" x14ac:dyDescent="0.2">
      <c r="A14489" s="107">
        <v>2</v>
      </c>
      <c r="B14489" s="132">
        <v>0.4480555555555556</v>
      </c>
      <c r="C14489" s="108">
        <v>35617.9</v>
      </c>
      <c r="D14489" s="108">
        <v>127485.96</v>
      </c>
      <c r="E14489" s="133">
        <v>1.08867</v>
      </c>
      <c r="F14489" s="133">
        <v>0.99787999999999999</v>
      </c>
      <c r="G14489" s="108">
        <v>442.47</v>
      </c>
      <c r="H14489" s="108">
        <v>33.96</v>
      </c>
      <c r="I14489" s="108">
        <v>647929.89</v>
      </c>
      <c r="J14489" s="108">
        <v>385111.91</v>
      </c>
      <c r="K14489" s="133">
        <v>1.0889899999999999</v>
      </c>
      <c r="L14489" s="134" t="s">
        <v>624</v>
      </c>
      <c r="M14489" s="108">
        <v>120764.32</v>
      </c>
      <c r="N14489" s="108">
        <v>70723.263000000006</v>
      </c>
      <c r="O14489" s="108">
        <v>6196.65</v>
      </c>
      <c r="P14489" s="108">
        <v>30829.488000000001</v>
      </c>
      <c r="Q14489" s="108">
        <v>8428.5650000000005</v>
      </c>
      <c r="R14489" s="108">
        <v>56707.902000000002</v>
      </c>
      <c r="S14489" s="108">
        <v>53836.235999999997</v>
      </c>
    </row>
    <row r="14490" spans="1:19" ht="11.25" thickBot="1" x14ac:dyDescent="0.2">
      <c r="A14490" s="112"/>
    </row>
    <row r="14491" spans="1:19" ht="11.25" thickBot="1" x14ac:dyDescent="0.2">
      <c r="A14491" s="107">
        <v>3</v>
      </c>
      <c r="B14491" s="132">
        <v>0.44822916666666668</v>
      </c>
      <c r="C14491" s="108">
        <v>34931.211000000003</v>
      </c>
      <c r="D14491" s="108">
        <v>125137.54</v>
      </c>
      <c r="E14491" s="133">
        <v>1.08815</v>
      </c>
      <c r="F14491" s="133">
        <v>1.0003899999999999</v>
      </c>
      <c r="G14491" s="108">
        <v>476.68799999999999</v>
      </c>
      <c r="H14491" s="108">
        <v>36.734999999999999</v>
      </c>
      <c r="I14491" s="108">
        <v>632145.56999999995</v>
      </c>
      <c r="J14491" s="108">
        <v>375841.13</v>
      </c>
      <c r="K14491" s="133">
        <v>1.1030800000000001</v>
      </c>
      <c r="L14491" s="134" t="s">
        <v>625</v>
      </c>
      <c r="M14491" s="108">
        <v>117420.49</v>
      </c>
      <c r="N14491" s="108">
        <v>68534.801999999996</v>
      </c>
      <c r="O14491" s="108">
        <v>6212.2269999999999</v>
      </c>
      <c r="P14491" s="108">
        <v>30340.667000000001</v>
      </c>
      <c r="Q14491" s="108">
        <v>8109.9949999999999</v>
      </c>
      <c r="R14491" s="108">
        <v>55545.29</v>
      </c>
      <c r="S14491" s="108">
        <v>53075.616000000002</v>
      </c>
    </row>
    <row r="14492" spans="1:19" ht="11.25" thickBot="1" x14ac:dyDescent="0.2">
      <c r="A14492" s="112"/>
    </row>
    <row r="14493" spans="1:19" ht="11.25" thickBot="1" x14ac:dyDescent="0.2">
      <c r="A14493" s="135" t="s">
        <v>362</v>
      </c>
      <c r="B14493" s="112"/>
      <c r="C14493" s="136">
        <v>35289.396999999997</v>
      </c>
      <c r="D14493" s="136">
        <v>126225.14</v>
      </c>
      <c r="E14493" s="137">
        <v>1.07524</v>
      </c>
      <c r="F14493" s="137">
        <v>1.0000100000000001</v>
      </c>
      <c r="G14493" s="136">
        <v>457.01</v>
      </c>
      <c r="H14493" s="136">
        <v>32.183</v>
      </c>
      <c r="I14493" s="136">
        <v>636002.28</v>
      </c>
      <c r="J14493" s="136">
        <v>377629.45</v>
      </c>
      <c r="K14493" s="137">
        <v>1.0868800000000001</v>
      </c>
      <c r="L14493" s="134" t="s">
        <v>626</v>
      </c>
      <c r="M14493" s="136">
        <v>118374.73</v>
      </c>
      <c r="N14493" s="136">
        <v>69214.827000000005</v>
      </c>
      <c r="O14493" s="136">
        <v>6226.1809999999996</v>
      </c>
      <c r="P14493" s="136">
        <v>30412.052</v>
      </c>
      <c r="Q14493" s="136">
        <v>8212.3130000000001</v>
      </c>
      <c r="R14493" s="136">
        <v>55859.703999999998</v>
      </c>
      <c r="S14493" s="136">
        <v>53287.677000000003</v>
      </c>
    </row>
    <row r="14494" spans="1:19" ht="11.25" thickBot="1" x14ac:dyDescent="0.2">
      <c r="A14494" s="112"/>
    </row>
    <row r="14495" spans="1:19" ht="11.25" thickBot="1" x14ac:dyDescent="0.2">
      <c r="A14495" s="138" t="s">
        <v>364</v>
      </c>
      <c r="B14495" s="112"/>
      <c r="C14495" s="136">
        <v>344.30599999999998</v>
      </c>
      <c r="D14495" s="136">
        <v>1183.752</v>
      </c>
      <c r="E14495" s="137">
        <v>2.281E-2</v>
      </c>
      <c r="F14495" s="137">
        <v>1.9599999999999999E-3</v>
      </c>
      <c r="G14495" s="136">
        <v>17.678000000000001</v>
      </c>
      <c r="H14495" s="136">
        <v>5.6539999999999999</v>
      </c>
      <c r="I14495" s="136">
        <v>10542.329</v>
      </c>
      <c r="J14495" s="136">
        <v>6767.8819999999996</v>
      </c>
      <c r="K14495" s="137">
        <v>1.7350000000000001E-2</v>
      </c>
      <c r="L14495" s="134" t="s">
        <v>627</v>
      </c>
      <c r="M14495" s="136">
        <v>2083.38</v>
      </c>
      <c r="N14495" s="136">
        <v>1308.4490000000001</v>
      </c>
      <c r="O14495" s="136">
        <v>38.456000000000003</v>
      </c>
      <c r="P14495" s="136">
        <v>386.71699999999998</v>
      </c>
      <c r="Q14495" s="136">
        <v>187.369</v>
      </c>
      <c r="R14495" s="136">
        <v>742.70600000000002</v>
      </c>
      <c r="S14495" s="136">
        <v>479.12299999999999</v>
      </c>
    </row>
    <row r="14496" spans="1:19" ht="11.25" thickBot="1" x14ac:dyDescent="0.2">
      <c r="A14496" s="112"/>
    </row>
    <row r="14497" spans="1:19" ht="11.25" thickBot="1" x14ac:dyDescent="0.2">
      <c r="A14497" s="139" t="s">
        <v>366</v>
      </c>
      <c r="B14497" s="112"/>
      <c r="C14497" s="136">
        <v>0.97599999999999998</v>
      </c>
      <c r="D14497" s="136">
        <v>0.93799999999999994</v>
      </c>
      <c r="E14497" s="140">
        <v>2.1219999999999999</v>
      </c>
      <c r="F14497" s="140">
        <v>0.19600000000000001</v>
      </c>
      <c r="G14497" s="136">
        <v>3.8679999999999999</v>
      </c>
      <c r="H14497" s="136">
        <v>17.568000000000001</v>
      </c>
      <c r="I14497" s="136">
        <v>1.6579999999999999</v>
      </c>
      <c r="J14497" s="136">
        <v>1.792</v>
      </c>
      <c r="K14497" s="140">
        <v>1.5960000000000001</v>
      </c>
      <c r="L14497" s="134" t="s">
        <v>628</v>
      </c>
      <c r="M14497" s="136">
        <v>1.76</v>
      </c>
      <c r="N14497" s="136">
        <v>1.89</v>
      </c>
      <c r="O14497" s="136">
        <v>0.61799999999999999</v>
      </c>
      <c r="P14497" s="136">
        <v>1.272</v>
      </c>
      <c r="Q14497" s="136">
        <v>2.282</v>
      </c>
      <c r="R14497" s="136">
        <v>1.33</v>
      </c>
      <c r="S14497" s="136">
        <v>0.89900000000000002</v>
      </c>
    </row>
    <row r="14498" spans="1:19" ht="11.25" thickBot="1" x14ac:dyDescent="0.2">
      <c r="A14498" s="112"/>
    </row>
    <row r="14499" spans="1:19" ht="11.25" thickBot="1" x14ac:dyDescent="0.2">
      <c r="A14499" s="106" t="s">
        <v>357</v>
      </c>
      <c r="B14499" s="106" t="s">
        <v>358</v>
      </c>
      <c r="C14499" s="131" t="s">
        <v>34</v>
      </c>
      <c r="D14499" s="131" t="s">
        <v>35</v>
      </c>
      <c r="E14499" s="130" t="s">
        <v>36</v>
      </c>
      <c r="F14499" s="130" t="s">
        <v>37</v>
      </c>
      <c r="G14499" s="130" t="s">
        <v>38</v>
      </c>
      <c r="H14499" s="130" t="s">
        <v>39</v>
      </c>
      <c r="I14499" s="130" t="s">
        <v>40</v>
      </c>
      <c r="J14499" s="130" t="s">
        <v>41</v>
      </c>
      <c r="K14499" s="130" t="s">
        <v>42</v>
      </c>
      <c r="L14499" s="130" t="s">
        <v>43</v>
      </c>
      <c r="M14499" s="130" t="s">
        <v>44</v>
      </c>
      <c r="N14499" s="130" t="s">
        <v>45</v>
      </c>
      <c r="O14499" s="130" t="s">
        <v>46</v>
      </c>
      <c r="P14499" s="130" t="s">
        <v>47</v>
      </c>
      <c r="Q14499" s="130" t="s">
        <v>48</v>
      </c>
      <c r="R14499" s="130" t="s">
        <v>49</v>
      </c>
      <c r="S14499" s="130" t="s">
        <v>50</v>
      </c>
    </row>
    <row r="14500" spans="1:19" ht="11.25" thickBot="1" x14ac:dyDescent="0.2">
      <c r="A14500" s="107">
        <v>1</v>
      </c>
      <c r="B14500" s="132">
        <v>0.44787037037037036</v>
      </c>
      <c r="C14500" s="133">
        <v>1.0494300000000001</v>
      </c>
      <c r="D14500" s="134" t="s">
        <v>629</v>
      </c>
      <c r="E14500" s="108">
        <v>11097.594999999999</v>
      </c>
      <c r="F14500" s="108">
        <v>10934.915999999999</v>
      </c>
      <c r="G14500" s="108">
        <v>691.01300000000003</v>
      </c>
      <c r="H14500" s="108">
        <v>255331.88</v>
      </c>
      <c r="I14500" s="108">
        <v>344519.25</v>
      </c>
      <c r="J14500" s="108">
        <v>2192018</v>
      </c>
      <c r="K14500" s="108">
        <v>84766.597999999998</v>
      </c>
      <c r="L14500" s="108">
        <v>83322.006999999998</v>
      </c>
      <c r="M14500" s="108">
        <v>103055.29</v>
      </c>
      <c r="N14500" s="108">
        <v>19375.710999999999</v>
      </c>
      <c r="O14500" s="108">
        <v>16439.61</v>
      </c>
      <c r="P14500" s="108">
        <v>63136.042999999998</v>
      </c>
      <c r="Q14500" s="108">
        <v>20110.797999999999</v>
      </c>
      <c r="R14500" s="108">
        <v>123892.77</v>
      </c>
      <c r="S14500" s="108">
        <v>30448.183000000001</v>
      </c>
    </row>
    <row r="14501" spans="1:19" ht="11.25" thickBot="1" x14ac:dyDescent="0.2">
      <c r="A14501" s="112"/>
    </row>
    <row r="14502" spans="1:19" ht="11.25" thickBot="1" x14ac:dyDescent="0.2">
      <c r="A14502" s="107">
        <v>2</v>
      </c>
      <c r="B14502" s="132">
        <v>0.4480555555555556</v>
      </c>
      <c r="C14502" s="133">
        <v>1.0679799999999999</v>
      </c>
      <c r="D14502" s="134" t="s">
        <v>630</v>
      </c>
      <c r="E14502" s="108">
        <v>11252.414000000001</v>
      </c>
      <c r="F14502" s="108">
        <v>11203.825000000001</v>
      </c>
      <c r="G14502" s="108">
        <v>733.87900000000002</v>
      </c>
      <c r="H14502" s="108">
        <v>259537.06</v>
      </c>
      <c r="I14502" s="108">
        <v>351134.8</v>
      </c>
      <c r="J14502" s="108">
        <v>2221953.7000000002</v>
      </c>
      <c r="K14502" s="108">
        <v>86076.091</v>
      </c>
      <c r="L14502" s="108">
        <v>84295.327999999994</v>
      </c>
      <c r="M14502" s="108">
        <v>105343.59</v>
      </c>
      <c r="N14502" s="108">
        <v>19346.903999999999</v>
      </c>
      <c r="O14502" s="108">
        <v>16346.079</v>
      </c>
      <c r="P14502" s="108">
        <v>63452.12</v>
      </c>
      <c r="Q14502" s="108">
        <v>20175.05</v>
      </c>
      <c r="R14502" s="108">
        <v>126158.12</v>
      </c>
      <c r="S14502" s="108">
        <v>31411.563999999998</v>
      </c>
    </row>
    <row r="14503" spans="1:19" ht="11.25" thickBot="1" x14ac:dyDescent="0.2">
      <c r="A14503" s="112"/>
    </row>
    <row r="14504" spans="1:19" ht="11.25" thickBot="1" x14ac:dyDescent="0.2">
      <c r="A14504" s="107">
        <v>3</v>
      </c>
      <c r="B14504" s="132">
        <v>0.44822916666666668</v>
      </c>
      <c r="C14504" s="133">
        <v>1.0804400000000001</v>
      </c>
      <c r="D14504" s="134" t="s">
        <v>631</v>
      </c>
      <c r="E14504" s="108">
        <v>11243.135</v>
      </c>
      <c r="F14504" s="108">
        <v>11155.004999999999</v>
      </c>
      <c r="G14504" s="108">
        <v>672.851</v>
      </c>
      <c r="H14504" s="108">
        <v>256289.44</v>
      </c>
      <c r="I14504" s="108">
        <v>345324.07</v>
      </c>
      <c r="J14504" s="108">
        <v>2200173</v>
      </c>
      <c r="K14504" s="108">
        <v>85818.817999999999</v>
      </c>
      <c r="L14504" s="108">
        <v>83322.994000000006</v>
      </c>
      <c r="M14504" s="108">
        <v>104025.85</v>
      </c>
      <c r="N14504" s="108">
        <v>19042.951000000001</v>
      </c>
      <c r="O14504" s="108">
        <v>16271.624</v>
      </c>
      <c r="P14504" s="108">
        <v>62190.57</v>
      </c>
      <c r="Q14504" s="108">
        <v>19781.474999999999</v>
      </c>
      <c r="R14504" s="108">
        <v>121657.52</v>
      </c>
      <c r="S14504" s="108">
        <v>30480.66</v>
      </c>
    </row>
    <row r="14505" spans="1:19" ht="11.25" thickBot="1" x14ac:dyDescent="0.2">
      <c r="A14505" s="112"/>
    </row>
    <row r="14506" spans="1:19" ht="11.25" thickBot="1" x14ac:dyDescent="0.2">
      <c r="A14506" s="135" t="s">
        <v>362</v>
      </c>
      <c r="B14506" s="112"/>
      <c r="C14506" s="137">
        <v>1.06595</v>
      </c>
      <c r="D14506" s="134" t="s">
        <v>632</v>
      </c>
      <c r="E14506" s="136">
        <v>11197.715</v>
      </c>
      <c r="F14506" s="136">
        <v>11097.915000000001</v>
      </c>
      <c r="G14506" s="136">
        <v>699.24800000000005</v>
      </c>
      <c r="H14506" s="136">
        <v>257052.79</v>
      </c>
      <c r="I14506" s="136">
        <v>346992.71</v>
      </c>
      <c r="J14506" s="136">
        <v>2204714.9</v>
      </c>
      <c r="K14506" s="136">
        <v>85553.835999999996</v>
      </c>
      <c r="L14506" s="136">
        <v>83646.775999999998</v>
      </c>
      <c r="M14506" s="136">
        <v>104141.58</v>
      </c>
      <c r="N14506" s="136">
        <v>19255.188999999998</v>
      </c>
      <c r="O14506" s="136">
        <v>16352.438</v>
      </c>
      <c r="P14506" s="136">
        <v>62926.243999999999</v>
      </c>
      <c r="Q14506" s="136">
        <v>20022.440999999999</v>
      </c>
      <c r="R14506" s="136">
        <v>123902.8</v>
      </c>
      <c r="S14506" s="136">
        <v>30780.135999999999</v>
      </c>
    </row>
    <row r="14507" spans="1:19" ht="11.25" thickBot="1" x14ac:dyDescent="0.2">
      <c r="A14507" s="112"/>
    </row>
    <row r="14508" spans="1:19" ht="11.25" thickBot="1" x14ac:dyDescent="0.2">
      <c r="A14508" s="138" t="s">
        <v>364</v>
      </c>
      <c r="B14508" s="112"/>
      <c r="C14508" s="137">
        <v>1.5599999999999999E-2</v>
      </c>
      <c r="D14508" s="134" t="s">
        <v>633</v>
      </c>
      <c r="E14508" s="136">
        <v>86.831000000000003</v>
      </c>
      <c r="F14508" s="136">
        <v>143.25700000000001</v>
      </c>
      <c r="G14508" s="136">
        <v>31.335999999999999</v>
      </c>
      <c r="H14508" s="136">
        <v>2204.069</v>
      </c>
      <c r="I14508" s="136">
        <v>3609.6590000000001</v>
      </c>
      <c r="J14508" s="136">
        <v>15476.041999999999</v>
      </c>
      <c r="K14508" s="136">
        <v>693.798</v>
      </c>
      <c r="L14508" s="136">
        <v>561.66200000000003</v>
      </c>
      <c r="M14508" s="136">
        <v>1148.53</v>
      </c>
      <c r="N14508" s="136">
        <v>184.36699999999999</v>
      </c>
      <c r="O14508" s="136">
        <v>84.173000000000002</v>
      </c>
      <c r="P14508" s="136">
        <v>656.42200000000003</v>
      </c>
      <c r="Q14508" s="136">
        <v>211.14099999999999</v>
      </c>
      <c r="R14508" s="136">
        <v>2250.319</v>
      </c>
      <c r="S14508" s="136">
        <v>547.07399999999996</v>
      </c>
    </row>
    <row r="14509" spans="1:19" ht="11.25" thickBot="1" x14ac:dyDescent="0.2">
      <c r="A14509" s="112"/>
    </row>
    <row r="14510" spans="1:19" ht="11.25" thickBot="1" x14ac:dyDescent="0.2">
      <c r="A14510" s="139" t="s">
        <v>366</v>
      </c>
      <c r="B14510" s="112"/>
      <c r="C14510" s="140">
        <v>1.464</v>
      </c>
      <c r="D14510" s="134" t="s">
        <v>634</v>
      </c>
      <c r="E14510" s="136">
        <v>0.77500000000000002</v>
      </c>
      <c r="F14510" s="136">
        <v>1.2909999999999999</v>
      </c>
      <c r="G14510" s="136">
        <v>4.4809999999999999</v>
      </c>
      <c r="H14510" s="136">
        <v>0.85699999999999998</v>
      </c>
      <c r="I14510" s="136">
        <v>1.04</v>
      </c>
      <c r="J14510" s="136">
        <v>0.70199999999999996</v>
      </c>
      <c r="K14510" s="136">
        <v>0.81100000000000005</v>
      </c>
      <c r="L14510" s="136">
        <v>0.67100000000000004</v>
      </c>
      <c r="M14510" s="136">
        <v>1.103</v>
      </c>
      <c r="N14510" s="136">
        <v>0.95699999999999996</v>
      </c>
      <c r="O14510" s="136">
        <v>0.51500000000000001</v>
      </c>
      <c r="P14510" s="136">
        <v>1.0429999999999999</v>
      </c>
      <c r="Q14510" s="136">
        <v>1.0549999999999999</v>
      </c>
      <c r="R14510" s="136">
        <v>1.8160000000000001</v>
      </c>
      <c r="S14510" s="136">
        <v>1.7769999999999999</v>
      </c>
    </row>
    <row r="14511" spans="1:19" ht="11.25" thickBot="1" x14ac:dyDescent="0.2">
      <c r="A14511" s="112"/>
    </row>
    <row r="14512" spans="1:19" ht="11.25" thickBot="1" x14ac:dyDescent="0.2">
      <c r="A14512" s="106" t="s">
        <v>357</v>
      </c>
      <c r="B14512" s="106" t="s">
        <v>358</v>
      </c>
      <c r="C14512" s="130" t="s">
        <v>51</v>
      </c>
      <c r="D14512" s="130" t="s">
        <v>52</v>
      </c>
      <c r="E14512" s="130" t="s">
        <v>53</v>
      </c>
      <c r="F14512" s="130" t="s">
        <v>54</v>
      </c>
      <c r="G14512" s="130" t="s">
        <v>55</v>
      </c>
      <c r="H14512" s="130" t="s">
        <v>56</v>
      </c>
      <c r="I14512" s="130" t="s">
        <v>57</v>
      </c>
      <c r="J14512" s="130" t="s">
        <v>58</v>
      </c>
      <c r="K14512" s="130" t="s">
        <v>59</v>
      </c>
      <c r="L14512" s="130" t="s">
        <v>60</v>
      </c>
      <c r="M14512" s="130" t="s">
        <v>61</v>
      </c>
      <c r="N14512" s="130" t="s">
        <v>62</v>
      </c>
      <c r="O14512" s="130" t="s">
        <v>63</v>
      </c>
      <c r="P14512" s="130" t="s">
        <v>64</v>
      </c>
      <c r="Q14512" s="131" t="s">
        <v>65</v>
      </c>
      <c r="R14512" s="131" t="s">
        <v>66</v>
      </c>
      <c r="S14512" s="130" t="s">
        <v>67</v>
      </c>
    </row>
    <row r="14513" spans="1:19" ht="11.25" thickBot="1" x14ac:dyDescent="0.2">
      <c r="A14513" s="107">
        <v>1</v>
      </c>
      <c r="B14513" s="132">
        <v>0.44787037037037036</v>
      </c>
      <c r="C14513" s="108">
        <v>123731.32</v>
      </c>
      <c r="D14513" s="108">
        <v>42090.686000000002</v>
      </c>
      <c r="E14513" s="108">
        <v>130356.5</v>
      </c>
      <c r="F14513" s="108">
        <v>28606.749</v>
      </c>
      <c r="G14513" s="108">
        <v>131972.47</v>
      </c>
      <c r="H14513" s="108">
        <v>298272.61</v>
      </c>
      <c r="I14513" s="108">
        <v>112090.61</v>
      </c>
      <c r="J14513" s="108">
        <v>157380.71</v>
      </c>
      <c r="K14513" s="108">
        <v>226731.93</v>
      </c>
      <c r="L14513" s="108">
        <v>26166.923999999999</v>
      </c>
      <c r="M14513" s="108">
        <v>12464.478999999999</v>
      </c>
      <c r="N14513" s="108">
        <v>3781.348</v>
      </c>
      <c r="O14513" s="108">
        <v>1518872.5</v>
      </c>
      <c r="P14513" s="108">
        <v>390540.48</v>
      </c>
      <c r="Q14513" s="133">
        <v>1.01231</v>
      </c>
      <c r="R14513" s="134" t="s">
        <v>635</v>
      </c>
      <c r="S14513" s="108">
        <v>92234.979000000007</v>
      </c>
    </row>
    <row r="14514" spans="1:19" ht="11.25" thickBot="1" x14ac:dyDescent="0.2">
      <c r="A14514" s="112"/>
    </row>
    <row r="14515" spans="1:19" ht="11.25" thickBot="1" x14ac:dyDescent="0.2">
      <c r="A14515" s="107">
        <v>2</v>
      </c>
      <c r="B14515" s="132">
        <v>0.4480555555555556</v>
      </c>
      <c r="C14515" s="108">
        <v>125507.24</v>
      </c>
      <c r="D14515" s="108">
        <v>42190.46</v>
      </c>
      <c r="E14515" s="108">
        <v>130750.12</v>
      </c>
      <c r="F14515" s="108">
        <v>29082.034</v>
      </c>
      <c r="G14515" s="108">
        <v>132907.66</v>
      </c>
      <c r="H14515" s="108">
        <v>302428.55</v>
      </c>
      <c r="I14515" s="108">
        <v>114525.51</v>
      </c>
      <c r="J14515" s="108">
        <v>158363.63</v>
      </c>
      <c r="K14515" s="108">
        <v>230375.39</v>
      </c>
      <c r="L14515" s="108">
        <v>25970.487000000001</v>
      </c>
      <c r="M14515" s="108">
        <v>12692.714</v>
      </c>
      <c r="N14515" s="108">
        <v>3656.81</v>
      </c>
      <c r="O14515" s="108">
        <v>1530939.4</v>
      </c>
      <c r="P14515" s="108">
        <v>394971.96</v>
      </c>
      <c r="Q14515" s="133">
        <v>1.0310699999999999</v>
      </c>
      <c r="R14515" s="134" t="s">
        <v>636</v>
      </c>
      <c r="S14515" s="108">
        <v>93865.179000000004</v>
      </c>
    </row>
    <row r="14516" spans="1:19" ht="11.25" thickBot="1" x14ac:dyDescent="0.2">
      <c r="A14516" s="112"/>
    </row>
    <row r="14517" spans="1:19" ht="11.25" thickBot="1" x14ac:dyDescent="0.2">
      <c r="A14517" s="107">
        <v>3</v>
      </c>
      <c r="B14517" s="132">
        <v>0.44822916666666668</v>
      </c>
      <c r="C14517" s="108">
        <v>121921.61</v>
      </c>
      <c r="D14517" s="108">
        <v>41410.072</v>
      </c>
      <c r="E14517" s="108">
        <v>127753.63</v>
      </c>
      <c r="F14517" s="108">
        <v>28352.496999999999</v>
      </c>
      <c r="G14517" s="108">
        <v>129923.45</v>
      </c>
      <c r="H14517" s="108">
        <v>298795.37</v>
      </c>
      <c r="I14517" s="108">
        <v>112343.34</v>
      </c>
      <c r="J14517" s="108">
        <v>155894.20000000001</v>
      </c>
      <c r="K14517" s="108">
        <v>227529.66</v>
      </c>
      <c r="L14517" s="108">
        <v>25885.686000000002</v>
      </c>
      <c r="M14517" s="108">
        <v>12295.257</v>
      </c>
      <c r="N14517" s="108">
        <v>3619.0010000000002</v>
      </c>
      <c r="O14517" s="108">
        <v>1517400.1</v>
      </c>
      <c r="P14517" s="108">
        <v>385301.11</v>
      </c>
      <c r="Q14517" s="133">
        <v>1.042</v>
      </c>
      <c r="R14517" s="134" t="s">
        <v>637</v>
      </c>
      <c r="S14517" s="108">
        <v>92047.535000000003</v>
      </c>
    </row>
    <row r="14518" spans="1:19" ht="11.25" thickBot="1" x14ac:dyDescent="0.2">
      <c r="A14518" s="112"/>
    </row>
    <row r="14519" spans="1:19" ht="11.25" thickBot="1" x14ac:dyDescent="0.2">
      <c r="A14519" s="135" t="s">
        <v>362</v>
      </c>
      <c r="B14519" s="112"/>
      <c r="C14519" s="136">
        <v>123720.06</v>
      </c>
      <c r="D14519" s="136">
        <v>41897.072999999997</v>
      </c>
      <c r="E14519" s="136">
        <v>129620.08</v>
      </c>
      <c r="F14519" s="136">
        <v>28680.427</v>
      </c>
      <c r="G14519" s="136">
        <v>131601.19</v>
      </c>
      <c r="H14519" s="136">
        <v>299832.18</v>
      </c>
      <c r="I14519" s="136">
        <v>112986.49</v>
      </c>
      <c r="J14519" s="136">
        <v>157212.85</v>
      </c>
      <c r="K14519" s="136">
        <v>228212.33</v>
      </c>
      <c r="L14519" s="136">
        <v>26007.699000000001</v>
      </c>
      <c r="M14519" s="136">
        <v>12484.15</v>
      </c>
      <c r="N14519" s="136">
        <v>3685.72</v>
      </c>
      <c r="O14519" s="136">
        <v>1522404</v>
      </c>
      <c r="P14519" s="136">
        <v>390271.18</v>
      </c>
      <c r="Q14519" s="137">
        <v>1.0284599999999999</v>
      </c>
      <c r="R14519" s="134" t="s">
        <v>638</v>
      </c>
      <c r="S14519" s="136">
        <v>92715.898000000001</v>
      </c>
    </row>
    <row r="14520" spans="1:19" ht="11.25" thickBot="1" x14ac:dyDescent="0.2">
      <c r="A14520" s="112"/>
    </row>
    <row r="14521" spans="1:19" ht="11.25" thickBot="1" x14ac:dyDescent="0.2">
      <c r="A14521" s="138" t="s">
        <v>364</v>
      </c>
      <c r="B14521" s="112"/>
      <c r="C14521" s="136">
        <v>1792.845</v>
      </c>
      <c r="D14521" s="136">
        <v>424.69499999999999</v>
      </c>
      <c r="E14521" s="136">
        <v>1628.3340000000001</v>
      </c>
      <c r="F14521" s="136">
        <v>370.30700000000002</v>
      </c>
      <c r="G14521" s="136">
        <v>1526.354</v>
      </c>
      <c r="H14521" s="136">
        <v>2263.6680000000001</v>
      </c>
      <c r="I14521" s="136">
        <v>1338.8130000000001</v>
      </c>
      <c r="J14521" s="136">
        <v>1243.2439999999999</v>
      </c>
      <c r="K14521" s="136">
        <v>1915.2629999999999</v>
      </c>
      <c r="L14521" s="136">
        <v>144.26400000000001</v>
      </c>
      <c r="M14521" s="136">
        <v>199.45699999999999</v>
      </c>
      <c r="N14521" s="136">
        <v>84.947000000000003</v>
      </c>
      <c r="O14521" s="136">
        <v>7428.4780000000001</v>
      </c>
      <c r="P14521" s="136">
        <v>4841.05</v>
      </c>
      <c r="Q14521" s="137">
        <v>1.502E-2</v>
      </c>
      <c r="R14521" s="134" t="s">
        <v>639</v>
      </c>
      <c r="S14521" s="136">
        <v>999.71</v>
      </c>
    </row>
    <row r="14522" spans="1:19" ht="11.25" thickBot="1" x14ac:dyDescent="0.2">
      <c r="A14522" s="112"/>
    </row>
    <row r="14523" spans="1:19" ht="11.25" thickBot="1" x14ac:dyDescent="0.2">
      <c r="A14523" s="139" t="s">
        <v>366</v>
      </c>
      <c r="B14523" s="112"/>
      <c r="C14523" s="136">
        <v>1.4490000000000001</v>
      </c>
      <c r="D14523" s="136">
        <v>1.014</v>
      </c>
      <c r="E14523" s="136">
        <v>1.256</v>
      </c>
      <c r="F14523" s="136">
        <v>1.2909999999999999</v>
      </c>
      <c r="G14523" s="136">
        <v>1.1599999999999999</v>
      </c>
      <c r="H14523" s="136">
        <v>0.755</v>
      </c>
      <c r="I14523" s="136">
        <v>1.1850000000000001</v>
      </c>
      <c r="J14523" s="136">
        <v>0.79100000000000004</v>
      </c>
      <c r="K14523" s="136">
        <v>0.83899999999999997</v>
      </c>
      <c r="L14523" s="136">
        <v>0.55500000000000005</v>
      </c>
      <c r="M14523" s="136">
        <v>1.5980000000000001</v>
      </c>
      <c r="N14523" s="136">
        <v>2.3050000000000002</v>
      </c>
      <c r="O14523" s="136">
        <v>0.48799999999999999</v>
      </c>
      <c r="P14523" s="136">
        <v>1.24</v>
      </c>
      <c r="Q14523" s="140">
        <v>1.46</v>
      </c>
      <c r="R14523" s="134" t="s">
        <v>640</v>
      </c>
      <c r="S14523" s="136">
        <v>1.0780000000000001</v>
      </c>
    </row>
    <row r="14524" spans="1:19" ht="11.25" thickBot="1" x14ac:dyDescent="0.2">
      <c r="A14524" s="112"/>
    </row>
    <row r="14525" spans="1:19" ht="11.25" thickBot="1" x14ac:dyDescent="0.2">
      <c r="A14525" s="106" t="s">
        <v>357</v>
      </c>
      <c r="B14525" s="106" t="s">
        <v>358</v>
      </c>
      <c r="C14525" s="130" t="s">
        <v>68</v>
      </c>
    </row>
    <row r="14526" spans="1:19" ht="11.25" thickBot="1" x14ac:dyDescent="0.2">
      <c r="A14526" s="107">
        <v>1</v>
      </c>
      <c r="B14526" s="132">
        <v>0.44787037037037036</v>
      </c>
      <c r="C14526" s="108">
        <v>500576.16</v>
      </c>
    </row>
    <row r="14527" spans="1:19" ht="11.25" thickBot="1" x14ac:dyDescent="0.2">
      <c r="A14527" s="112"/>
    </row>
    <row r="14528" spans="1:19" ht="11.25" thickBot="1" x14ac:dyDescent="0.2">
      <c r="A14528" s="107">
        <v>2</v>
      </c>
      <c r="B14528" s="132">
        <v>0.4480555555555556</v>
      </c>
      <c r="C14528" s="108">
        <v>500482.51</v>
      </c>
    </row>
    <row r="14529" spans="1:19" ht="11.25" thickBot="1" x14ac:dyDescent="0.2">
      <c r="A14529" s="112"/>
    </row>
    <row r="14530" spans="1:19" ht="11.25" thickBot="1" x14ac:dyDescent="0.2">
      <c r="A14530" s="107">
        <v>3</v>
      </c>
      <c r="B14530" s="132">
        <v>0.44822916666666668</v>
      </c>
      <c r="C14530" s="108">
        <v>490418.88</v>
      </c>
    </row>
    <row r="14531" spans="1:19" ht="11.25" thickBot="1" x14ac:dyDescent="0.2">
      <c r="A14531" s="112"/>
    </row>
    <row r="14532" spans="1:19" ht="11.25" thickBot="1" x14ac:dyDescent="0.2">
      <c r="A14532" s="135" t="s">
        <v>362</v>
      </c>
      <c r="B14532" s="112"/>
      <c r="C14532" s="136">
        <v>497159.19</v>
      </c>
    </row>
    <row r="14533" spans="1:19" ht="11.25" thickBot="1" x14ac:dyDescent="0.2">
      <c r="A14533" s="112"/>
    </row>
    <row r="14534" spans="1:19" ht="11.25" thickBot="1" x14ac:dyDescent="0.2">
      <c r="A14534" s="138" t="s">
        <v>364</v>
      </c>
      <c r="B14534" s="112"/>
      <c r="C14534" s="136">
        <v>5837.4650000000001</v>
      </c>
    </row>
    <row r="14535" spans="1:19" ht="11.25" thickBot="1" x14ac:dyDescent="0.2">
      <c r="A14535" s="112"/>
    </row>
    <row r="14536" spans="1:19" ht="11.25" thickBot="1" x14ac:dyDescent="0.2">
      <c r="A14536" s="139" t="s">
        <v>366</v>
      </c>
      <c r="B14536" s="112"/>
      <c r="C14536" s="136">
        <v>1.1739999999999999</v>
      </c>
    </row>
    <row r="14537" spans="1:19" ht="10.5" x14ac:dyDescent="0.15">
      <c r="A14537" s="112"/>
    </row>
    <row r="14538" spans="1:19" x14ac:dyDescent="0.15">
      <c r="A14538" s="129"/>
      <c r="B14538" s="86" t="s">
        <v>641</v>
      </c>
    </row>
    <row r="14539" spans="1:19" ht="9.75" thickBot="1" x14ac:dyDescent="0.2">
      <c r="A14539" s="81" t="s">
        <v>5871</v>
      </c>
    </row>
    <row r="14540" spans="1:19" ht="11.25" thickBot="1" x14ac:dyDescent="0.2">
      <c r="A14540" s="106" t="s">
        <v>357</v>
      </c>
      <c r="B14540" s="106" t="s">
        <v>358</v>
      </c>
      <c r="C14540" s="130" t="s">
        <v>0</v>
      </c>
      <c r="D14540" s="130" t="s">
        <v>1</v>
      </c>
      <c r="E14540" s="130" t="s">
        <v>2</v>
      </c>
      <c r="F14540" s="130" t="s">
        <v>3</v>
      </c>
      <c r="G14540" s="130" t="s">
        <v>4</v>
      </c>
      <c r="H14540" s="130" t="s">
        <v>5</v>
      </c>
      <c r="I14540" s="131" t="s">
        <v>6</v>
      </c>
      <c r="J14540" s="131" t="s">
        <v>7</v>
      </c>
      <c r="K14540" s="130" t="s">
        <v>8</v>
      </c>
      <c r="L14540" s="130" t="s">
        <v>9</v>
      </c>
      <c r="M14540" s="130" t="s">
        <v>10</v>
      </c>
      <c r="N14540" s="130" t="s">
        <v>11</v>
      </c>
      <c r="O14540" s="130" t="s">
        <v>12</v>
      </c>
      <c r="P14540" s="130" t="s">
        <v>13</v>
      </c>
      <c r="Q14540" s="130" t="s">
        <v>14</v>
      </c>
      <c r="R14540" s="130" t="s">
        <v>15</v>
      </c>
      <c r="S14540" s="130" t="s">
        <v>16</v>
      </c>
    </row>
    <row r="14541" spans="1:19" ht="11.25" thickBot="1" x14ac:dyDescent="0.2">
      <c r="A14541" s="107">
        <v>1</v>
      </c>
      <c r="B14541" s="132">
        <v>0.45302083333333337</v>
      </c>
      <c r="C14541" s="141" t="s">
        <v>11330</v>
      </c>
      <c r="D14541" s="141" t="s">
        <v>11331</v>
      </c>
      <c r="E14541" s="141" t="s">
        <v>11332</v>
      </c>
      <c r="F14541" s="141" t="s">
        <v>11333</v>
      </c>
      <c r="G14541" s="141" t="s">
        <v>11334</v>
      </c>
      <c r="H14541" s="141" t="s">
        <v>11335</v>
      </c>
      <c r="I14541" s="133">
        <v>1.2144900000000001</v>
      </c>
      <c r="J14541" s="134" t="s">
        <v>648</v>
      </c>
      <c r="K14541" s="141" t="s">
        <v>11336</v>
      </c>
      <c r="L14541" s="108">
        <v>92245.222999999998</v>
      </c>
      <c r="M14541" s="141" t="s">
        <v>11337</v>
      </c>
      <c r="N14541" s="108">
        <v>1768685.2</v>
      </c>
      <c r="O14541" s="141" t="s">
        <v>11338</v>
      </c>
      <c r="P14541" s="141" t="s">
        <v>11339</v>
      </c>
      <c r="Q14541" s="141" t="s">
        <v>11340</v>
      </c>
      <c r="R14541" s="141" t="s">
        <v>11341</v>
      </c>
      <c r="S14541" s="108">
        <v>590948.4</v>
      </c>
    </row>
    <row r="14542" spans="1:19" ht="11.25" thickBot="1" x14ac:dyDescent="0.2">
      <c r="A14542" s="112"/>
    </row>
    <row r="14543" spans="1:19" ht="11.25" thickBot="1" x14ac:dyDescent="0.2">
      <c r="A14543" s="107">
        <v>2</v>
      </c>
      <c r="B14543" s="132">
        <v>0.45320601851851849</v>
      </c>
      <c r="C14543" s="141" t="s">
        <v>11342</v>
      </c>
      <c r="D14543" s="141" t="s">
        <v>11343</v>
      </c>
      <c r="E14543" s="141" t="s">
        <v>11344</v>
      </c>
      <c r="F14543" s="141" t="s">
        <v>11345</v>
      </c>
      <c r="G14543" s="141" t="s">
        <v>11346</v>
      </c>
      <c r="H14543" s="108">
        <v>7160.7070000000003</v>
      </c>
      <c r="I14543" s="133">
        <v>1.2313000000000001</v>
      </c>
      <c r="J14543" s="134" t="s">
        <v>660</v>
      </c>
      <c r="K14543" s="141" t="s">
        <v>11347</v>
      </c>
      <c r="L14543" s="108">
        <v>92147.077999999994</v>
      </c>
      <c r="M14543" s="141" t="s">
        <v>11348</v>
      </c>
      <c r="N14543" s="108">
        <v>1770545.5</v>
      </c>
      <c r="O14543" s="141" t="s">
        <v>11349</v>
      </c>
      <c r="P14543" s="141" t="s">
        <v>11350</v>
      </c>
      <c r="Q14543" s="141" t="s">
        <v>11351</v>
      </c>
      <c r="R14543" s="108">
        <v>474205.45</v>
      </c>
      <c r="S14543" s="141" t="s">
        <v>11352</v>
      </c>
    </row>
    <row r="14544" spans="1:19" ht="11.25" thickBot="1" x14ac:dyDescent="0.2">
      <c r="A14544" s="112"/>
    </row>
    <row r="14545" spans="1:19" ht="11.25" thickBot="1" x14ac:dyDescent="0.2">
      <c r="A14545" s="107">
        <v>3</v>
      </c>
      <c r="B14545" s="132">
        <v>0.45339120370370373</v>
      </c>
      <c r="C14545" s="141" t="s">
        <v>11353</v>
      </c>
      <c r="D14545" s="141" t="s">
        <v>11354</v>
      </c>
      <c r="E14545" s="141" t="s">
        <v>11355</v>
      </c>
      <c r="F14545" s="141" t="s">
        <v>11356</v>
      </c>
      <c r="G14545" s="141" t="s">
        <v>11357</v>
      </c>
      <c r="H14545" s="108">
        <v>7172.41</v>
      </c>
      <c r="I14545" s="133">
        <v>1.2439100000000001</v>
      </c>
      <c r="J14545" s="134" t="s">
        <v>672</v>
      </c>
      <c r="K14545" s="141" t="s">
        <v>11358</v>
      </c>
      <c r="L14545" s="108">
        <v>91972.187999999995</v>
      </c>
      <c r="M14545" s="141" t="s">
        <v>11359</v>
      </c>
      <c r="N14545" s="108">
        <v>1764452.9</v>
      </c>
      <c r="O14545" s="141" t="s">
        <v>11360</v>
      </c>
      <c r="P14545" s="141" t="s">
        <v>11361</v>
      </c>
      <c r="Q14545" s="141" t="s">
        <v>11362</v>
      </c>
      <c r="R14545" s="141" t="s">
        <v>11363</v>
      </c>
      <c r="S14545" s="108">
        <v>588824.31999999995</v>
      </c>
    </row>
    <row r="14546" spans="1:19" ht="11.25" thickBot="1" x14ac:dyDescent="0.2">
      <c r="A14546" s="112"/>
    </row>
    <row r="14547" spans="1:19" ht="11.25" thickBot="1" x14ac:dyDescent="0.2">
      <c r="A14547" s="135" t="s">
        <v>362</v>
      </c>
      <c r="B14547" s="112"/>
      <c r="C14547" s="141" t="s">
        <v>11364</v>
      </c>
      <c r="D14547" s="141" t="s">
        <v>11365</v>
      </c>
      <c r="E14547" s="141" t="s">
        <v>11366</v>
      </c>
      <c r="F14547" s="141" t="s">
        <v>11367</v>
      </c>
      <c r="G14547" s="141" t="s">
        <v>11368</v>
      </c>
      <c r="H14547" s="141" t="s">
        <v>11369</v>
      </c>
      <c r="I14547" s="137">
        <v>1.2299</v>
      </c>
      <c r="J14547" s="134" t="s">
        <v>684</v>
      </c>
      <c r="K14547" s="141" t="s">
        <v>11370</v>
      </c>
      <c r="L14547" s="136">
        <v>92121.495999999999</v>
      </c>
      <c r="M14547" s="141" t="s">
        <v>11371</v>
      </c>
      <c r="N14547" s="136">
        <v>1767894.5</v>
      </c>
      <c r="O14547" s="141" t="s">
        <v>11372</v>
      </c>
      <c r="P14547" s="141" t="s">
        <v>11373</v>
      </c>
      <c r="Q14547" s="141" t="s">
        <v>11374</v>
      </c>
      <c r="R14547" s="141" t="s">
        <v>11375</v>
      </c>
      <c r="S14547" s="141" t="s">
        <v>11376</v>
      </c>
    </row>
    <row r="14548" spans="1:19" ht="11.25" thickBot="1" x14ac:dyDescent="0.2">
      <c r="A14548" s="112"/>
    </row>
    <row r="14549" spans="1:19" ht="11.25" thickBot="1" x14ac:dyDescent="0.2">
      <c r="A14549" s="138" t="s">
        <v>364</v>
      </c>
      <c r="B14549" s="112"/>
      <c r="C14549" s="141" t="s">
        <v>11377</v>
      </c>
      <c r="D14549" s="141" t="s">
        <v>11378</v>
      </c>
      <c r="E14549" s="141" t="s">
        <v>11379</v>
      </c>
      <c r="F14549" s="141" t="s">
        <v>11380</v>
      </c>
      <c r="G14549" s="141" t="s">
        <v>11381</v>
      </c>
      <c r="H14549" s="141" t="s">
        <v>11382</v>
      </c>
      <c r="I14549" s="137">
        <v>1.4760000000000001E-2</v>
      </c>
      <c r="J14549" s="134" t="s">
        <v>698</v>
      </c>
      <c r="K14549" s="141" t="s">
        <v>11383</v>
      </c>
      <c r="L14549" s="136">
        <v>138.304</v>
      </c>
      <c r="M14549" s="141" t="s">
        <v>11384</v>
      </c>
      <c r="N14549" s="136">
        <v>3122.2820000000002</v>
      </c>
      <c r="O14549" s="141" t="s">
        <v>11385</v>
      </c>
      <c r="P14549" s="141" t="s">
        <v>11386</v>
      </c>
      <c r="Q14549" s="141" t="s">
        <v>11387</v>
      </c>
      <c r="R14549" s="141" t="s">
        <v>11388</v>
      </c>
      <c r="S14549" s="141" t="s">
        <v>11389</v>
      </c>
    </row>
    <row r="14550" spans="1:19" ht="11.25" thickBot="1" x14ac:dyDescent="0.2">
      <c r="A14550" s="112"/>
    </row>
    <row r="14551" spans="1:19" ht="11.25" thickBot="1" x14ac:dyDescent="0.2">
      <c r="A14551" s="139" t="s">
        <v>366</v>
      </c>
      <c r="B14551" s="112"/>
      <c r="C14551" s="141" t="s">
        <v>706</v>
      </c>
      <c r="D14551" s="141" t="s">
        <v>707</v>
      </c>
      <c r="E14551" s="141" t="s">
        <v>708</v>
      </c>
      <c r="F14551" s="141" t="s">
        <v>709</v>
      </c>
      <c r="G14551" s="141" t="s">
        <v>710</v>
      </c>
      <c r="H14551" s="141" t="s">
        <v>711</v>
      </c>
      <c r="I14551" s="140">
        <v>1.2</v>
      </c>
      <c r="J14551" s="134" t="s">
        <v>712</v>
      </c>
      <c r="K14551" s="141" t="s">
        <v>713</v>
      </c>
      <c r="L14551" s="136">
        <v>0.15</v>
      </c>
      <c r="M14551" s="141" t="s">
        <v>714</v>
      </c>
      <c r="N14551" s="136">
        <v>0.17699999999999999</v>
      </c>
      <c r="O14551" s="141" t="s">
        <v>715</v>
      </c>
      <c r="P14551" s="141" t="s">
        <v>716</v>
      </c>
      <c r="Q14551" s="141" t="s">
        <v>717</v>
      </c>
      <c r="R14551" s="141" t="s">
        <v>718</v>
      </c>
      <c r="S14551" s="141" t="s">
        <v>719</v>
      </c>
    </row>
    <row r="14552" spans="1:19" ht="11.25" thickBot="1" x14ac:dyDescent="0.2">
      <c r="A14552" s="112"/>
    </row>
    <row r="14553" spans="1:19" ht="11.25" thickBot="1" x14ac:dyDescent="0.2">
      <c r="A14553" s="106" t="s">
        <v>357</v>
      </c>
      <c r="B14553" s="106" t="s">
        <v>358</v>
      </c>
      <c r="C14553" s="130" t="s">
        <v>17</v>
      </c>
      <c r="D14553" s="130" t="s">
        <v>18</v>
      </c>
      <c r="E14553" s="131" t="s">
        <v>19</v>
      </c>
      <c r="F14553" s="131" t="s">
        <v>20</v>
      </c>
      <c r="G14553" s="130" t="s">
        <v>21</v>
      </c>
      <c r="H14553" s="130" t="s">
        <v>22</v>
      </c>
      <c r="I14553" s="130" t="s">
        <v>23</v>
      </c>
      <c r="J14553" s="130" t="s">
        <v>24</v>
      </c>
      <c r="K14553" s="131" t="s">
        <v>25</v>
      </c>
      <c r="L14553" s="131" t="s">
        <v>26</v>
      </c>
      <c r="M14553" s="130" t="s">
        <v>27</v>
      </c>
      <c r="N14553" s="130" t="s">
        <v>28</v>
      </c>
      <c r="O14553" s="130" t="s">
        <v>29</v>
      </c>
      <c r="P14553" s="130" t="s">
        <v>30</v>
      </c>
      <c r="Q14553" s="130" t="s">
        <v>31</v>
      </c>
      <c r="R14553" s="130" t="s">
        <v>32</v>
      </c>
      <c r="S14553" s="130" t="s">
        <v>33</v>
      </c>
    </row>
    <row r="14554" spans="1:19" ht="11.25" thickBot="1" x14ac:dyDescent="0.2">
      <c r="A14554" s="107">
        <v>1</v>
      </c>
      <c r="B14554" s="132">
        <v>0.45302083333333337</v>
      </c>
      <c r="C14554" s="108">
        <v>340790.91</v>
      </c>
      <c r="D14554" s="108">
        <v>1194331.7</v>
      </c>
      <c r="E14554" s="133">
        <v>1.09121</v>
      </c>
      <c r="F14554" s="133">
        <v>1.01057</v>
      </c>
      <c r="G14554" s="108">
        <v>4420.9859999999999</v>
      </c>
      <c r="H14554" s="141" t="s">
        <v>11390</v>
      </c>
      <c r="I14554" s="141" t="s">
        <v>11391</v>
      </c>
      <c r="J14554" s="141" t="s">
        <v>11392</v>
      </c>
      <c r="K14554" s="133">
        <v>1.2157800000000001</v>
      </c>
      <c r="L14554" s="134" t="s">
        <v>723</v>
      </c>
      <c r="M14554" s="141" t="s">
        <v>11393</v>
      </c>
      <c r="N14554" s="108">
        <v>631198.98</v>
      </c>
      <c r="O14554" s="108">
        <v>58271.571000000004</v>
      </c>
      <c r="P14554" s="108">
        <v>282328.39</v>
      </c>
      <c r="Q14554" s="141" t="s">
        <v>11394</v>
      </c>
      <c r="R14554" s="108">
        <v>492742.48</v>
      </c>
      <c r="S14554" s="108">
        <v>513717.49</v>
      </c>
    </row>
    <row r="14555" spans="1:19" ht="11.25" thickBot="1" x14ac:dyDescent="0.2">
      <c r="A14555" s="112"/>
    </row>
    <row r="14556" spans="1:19" ht="11.25" thickBot="1" x14ac:dyDescent="0.2">
      <c r="A14556" s="107">
        <v>2</v>
      </c>
      <c r="B14556" s="132">
        <v>0.45320601851851849</v>
      </c>
      <c r="C14556" s="141" t="s">
        <v>11395</v>
      </c>
      <c r="D14556" s="108">
        <v>1198308.6000000001</v>
      </c>
      <c r="E14556" s="133">
        <v>1.1070199999999999</v>
      </c>
      <c r="F14556" s="133">
        <v>1.0195000000000001</v>
      </c>
      <c r="G14556" s="141" t="s">
        <v>11396</v>
      </c>
      <c r="H14556" s="108">
        <v>277.23700000000002</v>
      </c>
      <c r="I14556" s="141" t="s">
        <v>11397</v>
      </c>
      <c r="J14556" s="141" t="s">
        <v>11398</v>
      </c>
      <c r="K14556" s="133">
        <v>1.25421</v>
      </c>
      <c r="L14556" s="134" t="s">
        <v>730</v>
      </c>
      <c r="M14556" s="141" t="s">
        <v>11399</v>
      </c>
      <c r="N14556" s="141" t="s">
        <v>11400</v>
      </c>
      <c r="O14556" s="141" t="s">
        <v>11401</v>
      </c>
      <c r="P14556" s="141" t="s">
        <v>11402</v>
      </c>
      <c r="Q14556" s="141" t="s">
        <v>11403</v>
      </c>
      <c r="R14556" s="141" t="s">
        <v>11404</v>
      </c>
      <c r="S14556" s="141" t="s">
        <v>11405</v>
      </c>
    </row>
    <row r="14557" spans="1:19" ht="11.25" thickBot="1" x14ac:dyDescent="0.2">
      <c r="A14557" s="112"/>
    </row>
    <row r="14558" spans="1:19" ht="11.25" thickBot="1" x14ac:dyDescent="0.2">
      <c r="A14558" s="107">
        <v>3</v>
      </c>
      <c r="B14558" s="132">
        <v>0.45339120370370373</v>
      </c>
      <c r="C14558" s="108">
        <v>341756.08</v>
      </c>
      <c r="D14558" s="141" t="s">
        <v>11406</v>
      </c>
      <c r="E14558" s="133">
        <v>1.10494</v>
      </c>
      <c r="F14558" s="133">
        <v>1.0238799999999999</v>
      </c>
      <c r="G14558" s="141" t="s">
        <v>11407</v>
      </c>
      <c r="H14558" s="108">
        <v>294.05500000000001</v>
      </c>
      <c r="I14558" s="141" t="s">
        <v>11408</v>
      </c>
      <c r="J14558" s="141" t="s">
        <v>11409</v>
      </c>
      <c r="K14558" s="133">
        <v>1.2725299999999999</v>
      </c>
      <c r="L14558" s="134" t="s">
        <v>741</v>
      </c>
      <c r="M14558" s="108">
        <v>1078988.8999999999</v>
      </c>
      <c r="N14558" s="141" t="s">
        <v>11410</v>
      </c>
      <c r="O14558" s="108">
        <v>58320.296000000002</v>
      </c>
      <c r="P14558" s="108">
        <v>282951.09000000003</v>
      </c>
      <c r="Q14558" s="108">
        <v>96103.591</v>
      </c>
      <c r="R14558" s="108">
        <v>490990.62</v>
      </c>
      <c r="S14558" s="108">
        <v>513294.59</v>
      </c>
    </row>
    <row r="14559" spans="1:19" ht="11.25" thickBot="1" x14ac:dyDescent="0.2">
      <c r="A14559" s="112"/>
    </row>
    <row r="14560" spans="1:19" ht="11.25" thickBot="1" x14ac:dyDescent="0.2">
      <c r="A14560" s="135" t="s">
        <v>362</v>
      </c>
      <c r="B14560" s="112"/>
      <c r="C14560" s="141" t="s">
        <v>11411</v>
      </c>
      <c r="D14560" s="141" t="s">
        <v>11412</v>
      </c>
      <c r="E14560" s="137">
        <v>1.1010599999999999</v>
      </c>
      <c r="F14560" s="137">
        <v>1.0179800000000001</v>
      </c>
      <c r="G14560" s="141" t="s">
        <v>11413</v>
      </c>
      <c r="H14560" s="141" t="s">
        <v>11414</v>
      </c>
      <c r="I14560" s="141" t="s">
        <v>11415</v>
      </c>
      <c r="J14560" s="141" t="s">
        <v>11416</v>
      </c>
      <c r="K14560" s="137">
        <v>1.2475099999999999</v>
      </c>
      <c r="L14560" s="134" t="s">
        <v>749</v>
      </c>
      <c r="M14560" s="141" t="s">
        <v>11417</v>
      </c>
      <c r="N14560" s="141" t="s">
        <v>11418</v>
      </c>
      <c r="O14560" s="141" t="s">
        <v>11419</v>
      </c>
      <c r="P14560" s="141" t="s">
        <v>11420</v>
      </c>
      <c r="Q14560" s="141" t="s">
        <v>11421</v>
      </c>
      <c r="R14560" s="141" t="s">
        <v>11422</v>
      </c>
      <c r="S14560" s="141" t="s">
        <v>11423</v>
      </c>
    </row>
    <row r="14561" spans="1:19" ht="11.25" thickBot="1" x14ac:dyDescent="0.2">
      <c r="A14561" s="112"/>
    </row>
    <row r="14562" spans="1:19" ht="11.25" thickBot="1" x14ac:dyDescent="0.2">
      <c r="A14562" s="138" t="s">
        <v>364</v>
      </c>
      <c r="B14562" s="112"/>
      <c r="C14562" s="141" t="s">
        <v>11424</v>
      </c>
      <c r="D14562" s="141" t="s">
        <v>11425</v>
      </c>
      <c r="E14562" s="137">
        <v>8.5900000000000004E-3</v>
      </c>
      <c r="F14562" s="137">
        <v>6.7799999999999996E-3</v>
      </c>
      <c r="G14562" s="141" t="s">
        <v>11426</v>
      </c>
      <c r="H14562" s="141" t="s">
        <v>11427</v>
      </c>
      <c r="I14562" s="141" t="s">
        <v>11428</v>
      </c>
      <c r="J14562" s="141" t="s">
        <v>11429</v>
      </c>
      <c r="K14562" s="137">
        <v>2.896E-2</v>
      </c>
      <c r="L14562" s="134" t="s">
        <v>763</v>
      </c>
      <c r="M14562" s="141" t="s">
        <v>11430</v>
      </c>
      <c r="N14562" s="141" t="s">
        <v>11431</v>
      </c>
      <c r="O14562" s="141" t="s">
        <v>11432</v>
      </c>
      <c r="P14562" s="141" t="s">
        <v>11433</v>
      </c>
      <c r="Q14562" s="141" t="s">
        <v>11434</v>
      </c>
      <c r="R14562" s="141" t="s">
        <v>11435</v>
      </c>
      <c r="S14562" s="141" t="s">
        <v>11436</v>
      </c>
    </row>
    <row r="14563" spans="1:19" ht="11.25" thickBot="1" x14ac:dyDescent="0.2">
      <c r="A14563" s="112"/>
    </row>
    <row r="14564" spans="1:19" ht="11.25" thickBot="1" x14ac:dyDescent="0.2">
      <c r="A14564" s="139" t="s">
        <v>366</v>
      </c>
      <c r="B14564" s="112"/>
      <c r="C14564" s="141" t="s">
        <v>771</v>
      </c>
      <c r="D14564" s="141" t="s">
        <v>772</v>
      </c>
      <c r="E14564" s="140">
        <v>0.78</v>
      </c>
      <c r="F14564" s="140">
        <v>0.66600000000000004</v>
      </c>
      <c r="G14564" s="141" t="s">
        <v>773</v>
      </c>
      <c r="H14564" s="141" t="s">
        <v>11437</v>
      </c>
      <c r="I14564" s="141" t="s">
        <v>775</v>
      </c>
      <c r="J14564" s="141" t="s">
        <v>11438</v>
      </c>
      <c r="K14564" s="140">
        <v>2.3220000000000001</v>
      </c>
      <c r="L14564" s="134" t="s">
        <v>777</v>
      </c>
      <c r="M14564" s="141" t="s">
        <v>778</v>
      </c>
      <c r="N14564" s="141" t="s">
        <v>779</v>
      </c>
      <c r="O14564" s="141" t="s">
        <v>780</v>
      </c>
      <c r="P14564" s="141" t="s">
        <v>781</v>
      </c>
      <c r="Q14564" s="141" t="s">
        <v>782</v>
      </c>
      <c r="R14564" s="141" t="s">
        <v>783</v>
      </c>
      <c r="S14564" s="141" t="s">
        <v>784</v>
      </c>
    </row>
    <row r="14565" spans="1:19" ht="11.25" thickBot="1" x14ac:dyDescent="0.2">
      <c r="A14565" s="112"/>
    </row>
    <row r="14566" spans="1:19" ht="11.25" thickBot="1" x14ac:dyDescent="0.2">
      <c r="A14566" s="106" t="s">
        <v>357</v>
      </c>
      <c r="B14566" s="106" t="s">
        <v>358</v>
      </c>
      <c r="C14566" s="131" t="s">
        <v>34</v>
      </c>
      <c r="D14566" s="131" t="s">
        <v>35</v>
      </c>
      <c r="E14566" s="130" t="s">
        <v>36</v>
      </c>
      <c r="F14566" s="130" t="s">
        <v>37</v>
      </c>
      <c r="G14566" s="130" t="s">
        <v>38</v>
      </c>
      <c r="H14566" s="130" t="s">
        <v>39</v>
      </c>
      <c r="I14566" s="130" t="s">
        <v>40</v>
      </c>
      <c r="J14566" s="130" t="s">
        <v>41</v>
      </c>
      <c r="K14566" s="130" t="s">
        <v>42</v>
      </c>
      <c r="L14566" s="130" t="s">
        <v>43</v>
      </c>
      <c r="M14566" s="130" t="s">
        <v>44</v>
      </c>
      <c r="N14566" s="130" t="s">
        <v>45</v>
      </c>
      <c r="O14566" s="130" t="s">
        <v>46</v>
      </c>
      <c r="P14566" s="130" t="s">
        <v>47</v>
      </c>
      <c r="Q14566" s="130" t="s">
        <v>48</v>
      </c>
      <c r="R14566" s="130" t="s">
        <v>49</v>
      </c>
      <c r="S14566" s="130" t="s">
        <v>50</v>
      </c>
    </row>
    <row r="14567" spans="1:19" ht="11.25" thickBot="1" x14ac:dyDescent="0.2">
      <c r="A14567" s="107">
        <v>1</v>
      </c>
      <c r="B14567" s="132">
        <v>0.45302083333333337</v>
      </c>
      <c r="C14567" s="133">
        <v>1.08301</v>
      </c>
      <c r="D14567" s="134" t="s">
        <v>785</v>
      </c>
      <c r="E14567" s="108">
        <v>110477.24</v>
      </c>
      <c r="F14567" s="108">
        <v>108979.68</v>
      </c>
      <c r="G14567" s="108">
        <v>6671.277</v>
      </c>
      <c r="H14567" s="141" t="s">
        <v>11439</v>
      </c>
      <c r="I14567" s="141" t="s">
        <v>11440</v>
      </c>
      <c r="J14567" s="141" t="s">
        <v>11441</v>
      </c>
      <c r="K14567" s="108">
        <v>841016.46</v>
      </c>
      <c r="L14567" s="108">
        <v>830614.19</v>
      </c>
      <c r="M14567" s="108">
        <v>1028586.3</v>
      </c>
      <c r="N14567" s="141" t="s">
        <v>11442</v>
      </c>
      <c r="O14567" s="141" t="s">
        <v>11443</v>
      </c>
      <c r="P14567" s="141" t="s">
        <v>11444</v>
      </c>
      <c r="Q14567" s="141" t="s">
        <v>11445</v>
      </c>
      <c r="R14567" s="141" t="s">
        <v>11446</v>
      </c>
      <c r="S14567" s="141" t="s">
        <v>11447</v>
      </c>
    </row>
    <row r="14568" spans="1:19" ht="11.25" thickBot="1" x14ac:dyDescent="0.2">
      <c r="A14568" s="112"/>
    </row>
    <row r="14569" spans="1:19" ht="11.25" thickBot="1" x14ac:dyDescent="0.2">
      <c r="A14569" s="107">
        <v>2</v>
      </c>
      <c r="B14569" s="132">
        <v>0.45320601851851849</v>
      </c>
      <c r="C14569" s="133">
        <v>1.0942400000000001</v>
      </c>
      <c r="D14569" s="134" t="s">
        <v>793</v>
      </c>
      <c r="E14569" s="108">
        <v>110596.39</v>
      </c>
      <c r="F14569" s="141" t="s">
        <v>11448</v>
      </c>
      <c r="G14569" s="141" t="s">
        <v>11449</v>
      </c>
      <c r="H14569" s="108">
        <v>2490512.2999999998</v>
      </c>
      <c r="I14569" s="141" t="s">
        <v>11450</v>
      </c>
      <c r="J14569" s="141" t="s">
        <v>11451</v>
      </c>
      <c r="K14569" s="108">
        <v>837863.45</v>
      </c>
      <c r="L14569" s="108">
        <v>826837.87</v>
      </c>
      <c r="M14569" s="108">
        <v>1021894.4</v>
      </c>
      <c r="N14569" s="108">
        <v>190156.15</v>
      </c>
      <c r="O14569" s="108">
        <v>161430.39000000001</v>
      </c>
      <c r="P14569" s="108">
        <v>628553.75</v>
      </c>
      <c r="Q14569" s="108">
        <v>199957.44</v>
      </c>
      <c r="R14569" s="108">
        <v>1233086.7</v>
      </c>
      <c r="S14569" s="108">
        <v>308294.21000000002</v>
      </c>
    </row>
    <row r="14570" spans="1:19" ht="11.25" thickBot="1" x14ac:dyDescent="0.2">
      <c r="A14570" s="112"/>
    </row>
    <row r="14571" spans="1:19" ht="11.25" thickBot="1" x14ac:dyDescent="0.2">
      <c r="A14571" s="107">
        <v>3</v>
      </c>
      <c r="B14571" s="132">
        <v>0.45339120370370373</v>
      </c>
      <c r="C14571" s="133">
        <v>1.0970599999999999</v>
      </c>
      <c r="D14571" s="134" t="s">
        <v>797</v>
      </c>
      <c r="E14571" s="141" t="s">
        <v>11452</v>
      </c>
      <c r="F14571" s="108">
        <v>109271.53</v>
      </c>
      <c r="G14571" s="108">
        <v>6692.9849999999997</v>
      </c>
      <c r="H14571" s="141" t="s">
        <v>11453</v>
      </c>
      <c r="I14571" s="141" t="s">
        <v>11454</v>
      </c>
      <c r="J14571" s="141" t="s">
        <v>11455</v>
      </c>
      <c r="K14571" s="141" t="s">
        <v>11456</v>
      </c>
      <c r="L14571" s="141" t="s">
        <v>11457</v>
      </c>
      <c r="M14571" s="141" t="s">
        <v>11458</v>
      </c>
      <c r="N14571" s="141" t="s">
        <v>11459</v>
      </c>
      <c r="O14571" s="141" t="s">
        <v>11460</v>
      </c>
      <c r="P14571" s="108">
        <v>630806.43999999994</v>
      </c>
      <c r="Q14571" s="141" t="s">
        <v>11461</v>
      </c>
      <c r="R14571" s="141" t="s">
        <v>11462</v>
      </c>
      <c r="S14571" s="141" t="s">
        <v>11463</v>
      </c>
    </row>
    <row r="14572" spans="1:19" ht="11.25" thickBot="1" x14ac:dyDescent="0.2">
      <c r="A14572" s="112"/>
    </row>
    <row r="14573" spans="1:19" ht="11.25" thickBot="1" x14ac:dyDescent="0.2">
      <c r="A14573" s="135" t="s">
        <v>362</v>
      </c>
      <c r="B14573" s="112"/>
      <c r="C14573" s="137">
        <v>1.09144</v>
      </c>
      <c r="D14573" s="134" t="s">
        <v>807</v>
      </c>
      <c r="E14573" s="141" t="s">
        <v>11464</v>
      </c>
      <c r="F14573" s="141" t="s">
        <v>11465</v>
      </c>
      <c r="G14573" s="141" t="s">
        <v>11466</v>
      </c>
      <c r="H14573" s="141" t="s">
        <v>11467</v>
      </c>
      <c r="I14573" s="141" t="s">
        <v>11468</v>
      </c>
      <c r="J14573" s="141" t="s">
        <v>11469</v>
      </c>
      <c r="K14573" s="141" t="s">
        <v>11470</v>
      </c>
      <c r="L14573" s="141" t="s">
        <v>11471</v>
      </c>
      <c r="M14573" s="141" t="s">
        <v>11472</v>
      </c>
      <c r="N14573" s="141" t="s">
        <v>11473</v>
      </c>
      <c r="O14573" s="141" t="s">
        <v>11474</v>
      </c>
      <c r="P14573" s="141" t="s">
        <v>11475</v>
      </c>
      <c r="Q14573" s="141" t="s">
        <v>11476</v>
      </c>
      <c r="R14573" s="141" t="s">
        <v>11477</v>
      </c>
      <c r="S14573" s="141" t="s">
        <v>11478</v>
      </c>
    </row>
    <row r="14574" spans="1:19" ht="11.25" thickBot="1" x14ac:dyDescent="0.2">
      <c r="A14574" s="112"/>
    </row>
    <row r="14575" spans="1:19" ht="11.25" thickBot="1" x14ac:dyDescent="0.2">
      <c r="A14575" s="138" t="s">
        <v>364</v>
      </c>
      <c r="B14575" s="112"/>
      <c r="C14575" s="137">
        <v>7.43E-3</v>
      </c>
      <c r="D14575" s="134" t="s">
        <v>815</v>
      </c>
      <c r="E14575" s="141" t="s">
        <v>11479</v>
      </c>
      <c r="F14575" s="141" t="s">
        <v>11480</v>
      </c>
      <c r="G14575" s="141" t="s">
        <v>11481</v>
      </c>
      <c r="H14575" s="141" t="s">
        <v>11482</v>
      </c>
      <c r="I14575" s="141" t="s">
        <v>11483</v>
      </c>
      <c r="J14575" s="141" t="s">
        <v>11484</v>
      </c>
      <c r="K14575" s="141" t="s">
        <v>11485</v>
      </c>
      <c r="L14575" s="141" t="s">
        <v>11486</v>
      </c>
      <c r="M14575" s="141" t="s">
        <v>11487</v>
      </c>
      <c r="N14575" s="141" t="s">
        <v>11488</v>
      </c>
      <c r="O14575" s="141" t="s">
        <v>11489</v>
      </c>
      <c r="P14575" s="141" t="s">
        <v>11490</v>
      </c>
      <c r="Q14575" s="141" t="s">
        <v>11491</v>
      </c>
      <c r="R14575" s="141" t="s">
        <v>11492</v>
      </c>
      <c r="S14575" s="141" t="s">
        <v>11493</v>
      </c>
    </row>
    <row r="14576" spans="1:19" ht="11.25" thickBot="1" x14ac:dyDescent="0.2">
      <c r="A14576" s="112"/>
    </row>
    <row r="14577" spans="1:19" ht="11.25" thickBot="1" x14ac:dyDescent="0.2">
      <c r="A14577" s="139" t="s">
        <v>366</v>
      </c>
      <c r="B14577" s="112"/>
      <c r="C14577" s="140">
        <v>0.68100000000000005</v>
      </c>
      <c r="D14577" s="134" t="s">
        <v>829</v>
      </c>
      <c r="E14577" s="141" t="s">
        <v>824</v>
      </c>
      <c r="F14577" s="141" t="s">
        <v>830</v>
      </c>
      <c r="G14577" s="141" t="s">
        <v>831</v>
      </c>
      <c r="H14577" s="141" t="s">
        <v>832</v>
      </c>
      <c r="I14577" s="141" t="s">
        <v>833</v>
      </c>
      <c r="J14577" s="141" t="s">
        <v>834</v>
      </c>
      <c r="K14577" s="141" t="s">
        <v>835</v>
      </c>
      <c r="L14577" s="141" t="s">
        <v>836</v>
      </c>
      <c r="M14577" s="141" t="s">
        <v>837</v>
      </c>
      <c r="N14577" s="141" t="s">
        <v>838</v>
      </c>
      <c r="O14577" s="141" t="s">
        <v>836</v>
      </c>
      <c r="P14577" s="141" t="s">
        <v>839</v>
      </c>
      <c r="Q14577" s="141" t="s">
        <v>840</v>
      </c>
      <c r="R14577" s="141" t="s">
        <v>841</v>
      </c>
      <c r="S14577" s="141" t="s">
        <v>842</v>
      </c>
    </row>
    <row r="14578" spans="1:19" ht="11.25" thickBot="1" x14ac:dyDescent="0.2">
      <c r="A14578" s="112"/>
    </row>
    <row r="14579" spans="1:19" ht="11.25" thickBot="1" x14ac:dyDescent="0.2">
      <c r="A14579" s="106" t="s">
        <v>357</v>
      </c>
      <c r="B14579" s="106" t="s">
        <v>358</v>
      </c>
      <c r="C14579" s="130" t="s">
        <v>51</v>
      </c>
      <c r="D14579" s="130" t="s">
        <v>52</v>
      </c>
      <c r="E14579" s="130" t="s">
        <v>53</v>
      </c>
      <c r="F14579" s="130" t="s">
        <v>54</v>
      </c>
      <c r="G14579" s="130" t="s">
        <v>55</v>
      </c>
      <c r="H14579" s="130" t="s">
        <v>56</v>
      </c>
      <c r="I14579" s="130" t="s">
        <v>57</v>
      </c>
      <c r="J14579" s="130" t="s">
        <v>58</v>
      </c>
      <c r="K14579" s="130" t="s">
        <v>59</v>
      </c>
      <c r="L14579" s="130" t="s">
        <v>60</v>
      </c>
      <c r="M14579" s="130" t="s">
        <v>61</v>
      </c>
      <c r="N14579" s="130" t="s">
        <v>62</v>
      </c>
      <c r="O14579" s="130" t="s">
        <v>63</v>
      </c>
      <c r="P14579" s="130" t="s">
        <v>64</v>
      </c>
      <c r="Q14579" s="131" t="s">
        <v>65</v>
      </c>
      <c r="R14579" s="131" t="s">
        <v>66</v>
      </c>
      <c r="S14579" s="130" t="s">
        <v>67</v>
      </c>
    </row>
    <row r="14580" spans="1:19" ht="11.25" thickBot="1" x14ac:dyDescent="0.2">
      <c r="A14580" s="107">
        <v>1</v>
      </c>
      <c r="B14580" s="132">
        <v>0.45302083333333337</v>
      </c>
      <c r="C14580" s="141" t="s">
        <v>11494</v>
      </c>
      <c r="D14580" s="141" t="s">
        <v>11495</v>
      </c>
      <c r="E14580" s="141" t="s">
        <v>11496</v>
      </c>
      <c r="F14580" s="141" t="s">
        <v>11497</v>
      </c>
      <c r="G14580" s="141" t="s">
        <v>11498</v>
      </c>
      <c r="H14580" s="141" t="s">
        <v>11499</v>
      </c>
      <c r="I14580" s="141" t="s">
        <v>11500</v>
      </c>
      <c r="J14580" s="108">
        <v>1565922.1</v>
      </c>
      <c r="K14580" s="108">
        <v>2258879.6</v>
      </c>
      <c r="L14580" s="141" t="s">
        <v>11501</v>
      </c>
      <c r="M14580" s="141" t="s">
        <v>11502</v>
      </c>
      <c r="N14580" s="141" t="s">
        <v>11503</v>
      </c>
      <c r="O14580" s="141" t="s">
        <v>11504</v>
      </c>
      <c r="P14580" s="141" t="s">
        <v>11505</v>
      </c>
      <c r="Q14580" s="133">
        <v>1.00909</v>
      </c>
      <c r="R14580" s="134" t="s">
        <v>852</v>
      </c>
      <c r="S14580" s="108">
        <v>925663.3</v>
      </c>
    </row>
    <row r="14581" spans="1:19" ht="11.25" thickBot="1" x14ac:dyDescent="0.2">
      <c r="A14581" s="112"/>
    </row>
    <row r="14582" spans="1:19" ht="11.25" thickBot="1" x14ac:dyDescent="0.2">
      <c r="A14582" s="107">
        <v>2</v>
      </c>
      <c r="B14582" s="132">
        <v>0.45320601851851849</v>
      </c>
      <c r="C14582" s="108">
        <v>1224690.7</v>
      </c>
      <c r="D14582" s="108">
        <v>421076.31</v>
      </c>
      <c r="E14582" s="108">
        <v>1283152</v>
      </c>
      <c r="F14582" s="108">
        <v>285746.76</v>
      </c>
      <c r="G14582" s="108">
        <v>1294000</v>
      </c>
      <c r="H14582" s="108">
        <v>2922418.3</v>
      </c>
      <c r="I14582" s="108">
        <v>1136835.1000000001</v>
      </c>
      <c r="J14582" s="108">
        <v>1560427.8</v>
      </c>
      <c r="K14582" s="108">
        <v>2252044.2999999998</v>
      </c>
      <c r="L14582" s="108">
        <v>314631.90999999997</v>
      </c>
      <c r="M14582" s="108">
        <v>134651.29</v>
      </c>
      <c r="N14582" s="141" t="s">
        <v>11506</v>
      </c>
      <c r="O14582" s="141" t="s">
        <v>11507</v>
      </c>
      <c r="P14582" s="108">
        <v>3799198.3</v>
      </c>
      <c r="Q14582" s="133">
        <v>1.0275799999999999</v>
      </c>
      <c r="R14582" s="134" t="s">
        <v>855</v>
      </c>
      <c r="S14582" s="108">
        <v>921190.14</v>
      </c>
    </row>
    <row r="14583" spans="1:19" ht="11.25" thickBot="1" x14ac:dyDescent="0.2">
      <c r="A14583" s="112"/>
    </row>
    <row r="14584" spans="1:19" ht="11.25" thickBot="1" x14ac:dyDescent="0.2">
      <c r="A14584" s="107">
        <v>3</v>
      </c>
      <c r="B14584" s="132">
        <v>0.45339120370370373</v>
      </c>
      <c r="C14584" s="141" t="s">
        <v>11508</v>
      </c>
      <c r="D14584" s="141" t="s">
        <v>11509</v>
      </c>
      <c r="E14584" s="141" t="s">
        <v>11510</v>
      </c>
      <c r="F14584" s="141" t="s">
        <v>11511</v>
      </c>
      <c r="G14584" s="141" t="s">
        <v>11512</v>
      </c>
      <c r="H14584" s="108">
        <v>2975720.2</v>
      </c>
      <c r="I14584" s="141" t="s">
        <v>11513</v>
      </c>
      <c r="J14584" s="141" t="s">
        <v>11514</v>
      </c>
      <c r="K14584" s="141" t="s">
        <v>11515</v>
      </c>
      <c r="L14584" s="141" t="s">
        <v>11516</v>
      </c>
      <c r="M14584" s="141" t="s">
        <v>11517</v>
      </c>
      <c r="N14584" s="108">
        <v>41080.377</v>
      </c>
      <c r="O14584" s="141" t="s">
        <v>11518</v>
      </c>
      <c r="P14584" s="141" t="s">
        <v>11519</v>
      </c>
      <c r="Q14584" s="133">
        <v>1.0325599999999999</v>
      </c>
      <c r="R14584" s="134" t="s">
        <v>864</v>
      </c>
      <c r="S14584" s="141" t="s">
        <v>11520</v>
      </c>
    </row>
    <row r="14585" spans="1:19" ht="11.25" thickBot="1" x14ac:dyDescent="0.2">
      <c r="A14585" s="112"/>
    </row>
    <row r="14586" spans="1:19" ht="11.25" thickBot="1" x14ac:dyDescent="0.2">
      <c r="A14586" s="135" t="s">
        <v>362</v>
      </c>
      <c r="B14586" s="112"/>
      <c r="C14586" s="141" t="s">
        <v>11521</v>
      </c>
      <c r="D14586" s="141" t="s">
        <v>11522</v>
      </c>
      <c r="E14586" s="141" t="s">
        <v>11523</v>
      </c>
      <c r="F14586" s="141" t="s">
        <v>11524</v>
      </c>
      <c r="G14586" s="141" t="s">
        <v>11525</v>
      </c>
      <c r="H14586" s="141" t="s">
        <v>11526</v>
      </c>
      <c r="I14586" s="141" t="s">
        <v>11527</v>
      </c>
      <c r="J14586" s="141" t="s">
        <v>11528</v>
      </c>
      <c r="K14586" s="141" t="s">
        <v>11529</v>
      </c>
      <c r="L14586" s="141" t="s">
        <v>11530</v>
      </c>
      <c r="M14586" s="141" t="s">
        <v>11531</v>
      </c>
      <c r="N14586" s="141" t="s">
        <v>11532</v>
      </c>
      <c r="O14586" s="141" t="s">
        <v>11533</v>
      </c>
      <c r="P14586" s="141" t="s">
        <v>11534</v>
      </c>
      <c r="Q14586" s="137">
        <v>1.0230699999999999</v>
      </c>
      <c r="R14586" s="134" t="s">
        <v>873</v>
      </c>
      <c r="S14586" s="141" t="s">
        <v>11535</v>
      </c>
    </row>
    <row r="14587" spans="1:19" ht="11.25" thickBot="1" x14ac:dyDescent="0.2">
      <c r="A14587" s="112"/>
    </row>
    <row r="14588" spans="1:19" ht="11.25" thickBot="1" x14ac:dyDescent="0.2">
      <c r="A14588" s="138" t="s">
        <v>364</v>
      </c>
      <c r="B14588" s="112"/>
      <c r="C14588" s="141" t="s">
        <v>11536</v>
      </c>
      <c r="D14588" s="141" t="s">
        <v>11537</v>
      </c>
      <c r="E14588" s="141" t="s">
        <v>11538</v>
      </c>
      <c r="F14588" s="141" t="s">
        <v>11539</v>
      </c>
      <c r="G14588" s="141" t="s">
        <v>11540</v>
      </c>
      <c r="H14588" s="141" t="s">
        <v>11541</v>
      </c>
      <c r="I14588" s="141" t="s">
        <v>11542</v>
      </c>
      <c r="J14588" s="141" t="s">
        <v>11543</v>
      </c>
      <c r="K14588" s="141" t="s">
        <v>11544</v>
      </c>
      <c r="L14588" s="141" t="s">
        <v>11545</v>
      </c>
      <c r="M14588" s="141" t="s">
        <v>11546</v>
      </c>
      <c r="N14588" s="141" t="s">
        <v>11547</v>
      </c>
      <c r="O14588" s="141" t="s">
        <v>11548</v>
      </c>
      <c r="P14588" s="141" t="s">
        <v>11549</v>
      </c>
      <c r="Q14588" s="137">
        <v>1.2370000000000001E-2</v>
      </c>
      <c r="R14588" s="134" t="s">
        <v>887</v>
      </c>
      <c r="S14588" s="141" t="s">
        <v>11550</v>
      </c>
    </row>
    <row r="14589" spans="1:19" ht="11.25" thickBot="1" x14ac:dyDescent="0.2">
      <c r="A14589" s="112"/>
    </row>
    <row r="14590" spans="1:19" ht="11.25" thickBot="1" x14ac:dyDescent="0.2">
      <c r="A14590" s="139" t="s">
        <v>366</v>
      </c>
      <c r="B14590" s="112"/>
      <c r="C14590" s="141" t="s">
        <v>842</v>
      </c>
      <c r="D14590" s="141" t="s">
        <v>888</v>
      </c>
      <c r="E14590" s="141" t="s">
        <v>889</v>
      </c>
      <c r="F14590" s="141" t="s">
        <v>890</v>
      </c>
      <c r="G14590" s="141" t="s">
        <v>891</v>
      </c>
      <c r="H14590" s="141" t="s">
        <v>892</v>
      </c>
      <c r="I14590" s="141" t="s">
        <v>893</v>
      </c>
      <c r="J14590" s="141" t="s">
        <v>894</v>
      </c>
      <c r="K14590" s="141" t="s">
        <v>11551</v>
      </c>
      <c r="L14590" s="141" t="s">
        <v>896</v>
      </c>
      <c r="M14590" s="141" t="s">
        <v>897</v>
      </c>
      <c r="N14590" s="141" t="s">
        <v>898</v>
      </c>
      <c r="O14590" s="141" t="s">
        <v>899</v>
      </c>
      <c r="P14590" s="141" t="s">
        <v>900</v>
      </c>
      <c r="Q14590" s="140">
        <v>1.2090000000000001</v>
      </c>
      <c r="R14590" s="134" t="s">
        <v>901</v>
      </c>
      <c r="S14590" s="141" t="s">
        <v>902</v>
      </c>
    </row>
    <row r="14591" spans="1:19" ht="11.25" thickBot="1" x14ac:dyDescent="0.2">
      <c r="A14591" s="112"/>
    </row>
    <row r="14592" spans="1:19" ht="11.25" thickBot="1" x14ac:dyDescent="0.2">
      <c r="A14592" s="106" t="s">
        <v>357</v>
      </c>
      <c r="B14592" s="106" t="s">
        <v>358</v>
      </c>
      <c r="C14592" s="130" t="s">
        <v>68</v>
      </c>
    </row>
    <row r="14593" spans="1:19" ht="11.25" thickBot="1" x14ac:dyDescent="0.2">
      <c r="A14593" s="107">
        <v>1</v>
      </c>
      <c r="B14593" s="132">
        <v>0.45302083333333337</v>
      </c>
      <c r="C14593" s="141" t="s">
        <v>11552</v>
      </c>
    </row>
    <row r="14594" spans="1:19" ht="11.25" thickBot="1" x14ac:dyDescent="0.2">
      <c r="A14594" s="112"/>
    </row>
    <row r="14595" spans="1:19" ht="11.25" thickBot="1" x14ac:dyDescent="0.2">
      <c r="A14595" s="107">
        <v>2</v>
      </c>
      <c r="B14595" s="132">
        <v>0.45320601851851849</v>
      </c>
      <c r="C14595" s="141" t="s">
        <v>11553</v>
      </c>
    </row>
    <row r="14596" spans="1:19" ht="11.25" thickBot="1" x14ac:dyDescent="0.2">
      <c r="A14596" s="112"/>
    </row>
    <row r="14597" spans="1:19" ht="11.25" thickBot="1" x14ac:dyDescent="0.2">
      <c r="A14597" s="107">
        <v>3</v>
      </c>
      <c r="B14597" s="132">
        <v>0.45339120370370373</v>
      </c>
      <c r="C14597" s="141" t="s">
        <v>11554</v>
      </c>
    </row>
    <row r="14598" spans="1:19" ht="11.25" thickBot="1" x14ac:dyDescent="0.2">
      <c r="A14598" s="112"/>
    </row>
    <row r="14599" spans="1:19" ht="11.25" thickBot="1" x14ac:dyDescent="0.2">
      <c r="A14599" s="135" t="s">
        <v>362</v>
      </c>
      <c r="B14599" s="112"/>
      <c r="C14599" s="141" t="s">
        <v>11555</v>
      </c>
    </row>
    <row r="14600" spans="1:19" ht="11.25" thickBot="1" x14ac:dyDescent="0.2">
      <c r="A14600" s="112"/>
    </row>
    <row r="14601" spans="1:19" ht="11.25" thickBot="1" x14ac:dyDescent="0.2">
      <c r="A14601" s="138" t="s">
        <v>364</v>
      </c>
      <c r="B14601" s="112"/>
      <c r="C14601" s="141" t="s">
        <v>11556</v>
      </c>
    </row>
    <row r="14602" spans="1:19" ht="11.25" thickBot="1" x14ac:dyDescent="0.2">
      <c r="A14602" s="112"/>
    </row>
    <row r="14603" spans="1:19" ht="11.25" thickBot="1" x14ac:dyDescent="0.2">
      <c r="A14603" s="139" t="s">
        <v>366</v>
      </c>
      <c r="B14603" s="112"/>
      <c r="C14603" s="141" t="s">
        <v>908</v>
      </c>
    </row>
    <row r="14604" spans="1:19" ht="10.5" x14ac:dyDescent="0.15">
      <c r="A14604" s="112"/>
    </row>
    <row r="14605" spans="1:19" x14ac:dyDescent="0.15">
      <c r="A14605" s="129"/>
      <c r="B14605" s="86" t="s">
        <v>909</v>
      </c>
    </row>
    <row r="14606" spans="1:19" ht="9.75" thickBot="1" x14ac:dyDescent="0.2">
      <c r="A14606" s="81" t="s">
        <v>5871</v>
      </c>
    </row>
    <row r="14607" spans="1:19" ht="11.25" thickBot="1" x14ac:dyDescent="0.2">
      <c r="A14607" s="106" t="s">
        <v>357</v>
      </c>
      <c r="B14607" s="106" t="s">
        <v>358</v>
      </c>
      <c r="C14607" s="130" t="s">
        <v>0</v>
      </c>
      <c r="D14607" s="130" t="s">
        <v>1</v>
      </c>
      <c r="E14607" s="130" t="s">
        <v>2</v>
      </c>
      <c r="F14607" s="130" t="s">
        <v>3</v>
      </c>
      <c r="G14607" s="130" t="s">
        <v>4</v>
      </c>
      <c r="H14607" s="130" t="s">
        <v>5</v>
      </c>
      <c r="I14607" s="131" t="s">
        <v>6</v>
      </c>
      <c r="J14607" s="131" t="s">
        <v>7</v>
      </c>
      <c r="K14607" s="130" t="s">
        <v>8</v>
      </c>
      <c r="L14607" s="130" t="s">
        <v>9</v>
      </c>
      <c r="M14607" s="130" t="s">
        <v>10</v>
      </c>
      <c r="N14607" s="130" t="s">
        <v>11</v>
      </c>
      <c r="O14607" s="130" t="s">
        <v>12</v>
      </c>
      <c r="P14607" s="130" t="s">
        <v>13</v>
      </c>
      <c r="Q14607" s="130" t="s">
        <v>14</v>
      </c>
      <c r="R14607" s="130" t="s">
        <v>15</v>
      </c>
      <c r="S14607" s="130" t="s">
        <v>16</v>
      </c>
    </row>
    <row r="14608" spans="1:19" ht="11.25" thickBot="1" x14ac:dyDescent="0.2">
      <c r="A14608" s="107">
        <v>1</v>
      </c>
      <c r="B14608" s="132">
        <v>0.45817129629629627</v>
      </c>
      <c r="C14608" s="108">
        <v>13909.853999999999</v>
      </c>
      <c r="D14608" s="108">
        <v>198.02699999999999</v>
      </c>
      <c r="E14608" s="108">
        <v>-674.95399999999995</v>
      </c>
      <c r="F14608" s="108">
        <v>-1483.905</v>
      </c>
      <c r="G14608" s="108">
        <v>-30642.71</v>
      </c>
      <c r="H14608" s="108">
        <v>3.6240000000000001</v>
      </c>
      <c r="I14608" s="133">
        <v>1.06931</v>
      </c>
      <c r="J14608" s="134" t="s">
        <v>910</v>
      </c>
      <c r="K14608" s="108">
        <v>489.24099999999999</v>
      </c>
      <c r="L14608" s="108">
        <v>4.7089999999999996</v>
      </c>
      <c r="M14608" s="108">
        <v>-85.311999999999998</v>
      </c>
      <c r="N14608" s="108">
        <v>-190.679</v>
      </c>
      <c r="O14608" s="108">
        <v>-1027.816</v>
      </c>
      <c r="P14608" s="108">
        <v>46.930999999999997</v>
      </c>
      <c r="Q14608" s="108">
        <v>-25.713000000000001</v>
      </c>
      <c r="R14608" s="108">
        <v>5.1689999999999996</v>
      </c>
      <c r="S14608" s="108">
        <v>38.496000000000002</v>
      </c>
    </row>
    <row r="14609" spans="1:19" ht="11.25" thickBot="1" x14ac:dyDescent="0.2">
      <c r="A14609" s="112"/>
    </row>
    <row r="14610" spans="1:19" ht="11.25" thickBot="1" x14ac:dyDescent="0.2">
      <c r="A14610" s="107">
        <v>2</v>
      </c>
      <c r="B14610" s="132">
        <v>0.4583564814814815</v>
      </c>
      <c r="C14610" s="108">
        <v>4755.2150000000001</v>
      </c>
      <c r="D14610" s="108">
        <v>48.811999999999998</v>
      </c>
      <c r="E14610" s="108">
        <v>-651.69899999999996</v>
      </c>
      <c r="F14610" s="108">
        <v>-2155.9140000000002</v>
      </c>
      <c r="G14610" s="108">
        <v>-39611.777000000002</v>
      </c>
      <c r="H14610" s="108">
        <v>1.159</v>
      </c>
      <c r="I14610" s="133">
        <v>1.10443</v>
      </c>
      <c r="J14610" s="134" t="s">
        <v>911</v>
      </c>
      <c r="K14610" s="108">
        <v>148.142</v>
      </c>
      <c r="L14610" s="108">
        <v>6.3419999999999996</v>
      </c>
      <c r="M14610" s="108">
        <v>-50.972999999999999</v>
      </c>
      <c r="N14610" s="108">
        <v>-165.66399999999999</v>
      </c>
      <c r="O14610" s="108">
        <v>-1207.1489999999999</v>
      </c>
      <c r="P14610" s="108">
        <v>62.851999999999997</v>
      </c>
      <c r="Q14610" s="108">
        <v>2.1890000000000001</v>
      </c>
      <c r="R14610" s="108">
        <v>-1.9059999999999999</v>
      </c>
      <c r="S14610" s="108">
        <v>6.95</v>
      </c>
    </row>
    <row r="14611" spans="1:19" ht="11.25" thickBot="1" x14ac:dyDescent="0.2">
      <c r="A14611" s="112"/>
    </row>
    <row r="14612" spans="1:19" ht="11.25" thickBot="1" x14ac:dyDescent="0.2">
      <c r="A14612" s="107">
        <v>3</v>
      </c>
      <c r="B14612" s="132">
        <v>0.45854166666666668</v>
      </c>
      <c r="C14612" s="108">
        <v>-4148.8620000000001</v>
      </c>
      <c r="D14612" s="108">
        <v>-91.484999999999999</v>
      </c>
      <c r="E14612" s="108">
        <v>-946.18700000000001</v>
      </c>
      <c r="F14612" s="108">
        <v>-1682.097</v>
      </c>
      <c r="G14612" s="108">
        <v>-43460.292000000001</v>
      </c>
      <c r="H14612" s="108">
        <v>-8.8689999999999998</v>
      </c>
      <c r="I14612" s="133">
        <v>1.11365</v>
      </c>
      <c r="J14612" s="134" t="s">
        <v>912</v>
      </c>
      <c r="K14612" s="108">
        <v>-119.59099999999999</v>
      </c>
      <c r="L14612" s="108">
        <v>-4.0000000000000001E-3</v>
      </c>
      <c r="M14612" s="108">
        <v>67.465999999999994</v>
      </c>
      <c r="N14612" s="108">
        <v>-64.769000000000005</v>
      </c>
      <c r="O14612" s="108">
        <v>-1296.8130000000001</v>
      </c>
      <c r="P14612" s="108">
        <v>110.181</v>
      </c>
      <c r="Q14612" s="108">
        <v>-37.151000000000003</v>
      </c>
      <c r="R14612" s="108">
        <v>-9.5220000000000002</v>
      </c>
      <c r="S14612" s="108">
        <v>-66.617000000000004</v>
      </c>
    </row>
    <row r="14613" spans="1:19" ht="11.25" thickBot="1" x14ac:dyDescent="0.2">
      <c r="A14613" s="112"/>
    </row>
    <row r="14614" spans="1:19" ht="11.25" thickBot="1" x14ac:dyDescent="0.2">
      <c r="A14614" s="135" t="s">
        <v>362</v>
      </c>
      <c r="B14614" s="112"/>
      <c r="C14614" s="136">
        <v>4838.7359999999999</v>
      </c>
      <c r="D14614" s="136">
        <v>51.784999999999997</v>
      </c>
      <c r="E14614" s="136">
        <v>-757.61300000000006</v>
      </c>
      <c r="F14614" s="136">
        <v>-1773.972</v>
      </c>
      <c r="G14614" s="136">
        <v>-37904.925999999999</v>
      </c>
      <c r="H14614" s="136">
        <v>-1.3620000000000001</v>
      </c>
      <c r="I14614" s="137">
        <v>1.09579</v>
      </c>
      <c r="J14614" s="134" t="s">
        <v>913</v>
      </c>
      <c r="K14614" s="136">
        <v>172.59700000000001</v>
      </c>
      <c r="L14614" s="136">
        <v>3.6819999999999999</v>
      </c>
      <c r="M14614" s="136">
        <v>-22.94</v>
      </c>
      <c r="N14614" s="136">
        <v>-140.37100000000001</v>
      </c>
      <c r="O14614" s="136">
        <v>-1177.259</v>
      </c>
      <c r="P14614" s="136">
        <v>73.320999999999998</v>
      </c>
      <c r="Q14614" s="136">
        <v>-20.225000000000001</v>
      </c>
      <c r="R14614" s="136">
        <v>-2.0859999999999999</v>
      </c>
      <c r="S14614" s="136">
        <v>-7.0570000000000004</v>
      </c>
    </row>
    <row r="14615" spans="1:19" ht="11.25" thickBot="1" x14ac:dyDescent="0.2">
      <c r="A14615" s="112"/>
    </row>
    <row r="14616" spans="1:19" ht="11.25" thickBot="1" x14ac:dyDescent="0.2">
      <c r="A14616" s="138" t="s">
        <v>364</v>
      </c>
      <c r="B14616" s="112"/>
      <c r="C14616" s="136">
        <v>9029.6479999999992</v>
      </c>
      <c r="D14616" s="136">
        <v>144.779</v>
      </c>
      <c r="E14616" s="136">
        <v>163.72300000000001</v>
      </c>
      <c r="F14616" s="136">
        <v>345.29700000000003</v>
      </c>
      <c r="G14616" s="136">
        <v>6577.0519999999997</v>
      </c>
      <c r="H14616" s="136">
        <v>6.617</v>
      </c>
      <c r="I14616" s="137">
        <v>2.3400000000000001E-2</v>
      </c>
      <c r="J14616" s="134" t="s">
        <v>914</v>
      </c>
      <c r="K14616" s="136">
        <v>305.15199999999999</v>
      </c>
      <c r="L14616" s="136">
        <v>3.2949999999999999</v>
      </c>
      <c r="M14616" s="136">
        <v>80.153999999999996</v>
      </c>
      <c r="N14616" s="136">
        <v>66.656999999999996</v>
      </c>
      <c r="O14616" s="136">
        <v>136.96700000000001</v>
      </c>
      <c r="P14616" s="136">
        <v>32.899000000000001</v>
      </c>
      <c r="Q14616" s="136">
        <v>20.236000000000001</v>
      </c>
      <c r="R14616" s="136">
        <v>7.3470000000000004</v>
      </c>
      <c r="S14616" s="136">
        <v>53.938000000000002</v>
      </c>
    </row>
    <row r="14617" spans="1:19" ht="11.25" thickBot="1" x14ac:dyDescent="0.2">
      <c r="A14617" s="112"/>
    </row>
    <row r="14618" spans="1:19" ht="11.25" thickBot="1" x14ac:dyDescent="0.2">
      <c r="A14618" s="139" t="s">
        <v>366</v>
      </c>
      <c r="B14618" s="112"/>
      <c r="C14618" s="136">
        <v>186.61199999999999</v>
      </c>
      <c r="D14618" s="136">
        <v>279.57799999999997</v>
      </c>
      <c r="E14618" s="136">
        <v>21.61</v>
      </c>
      <c r="F14618" s="136">
        <v>19.465</v>
      </c>
      <c r="G14618" s="136">
        <v>17.350999999999999</v>
      </c>
      <c r="H14618" s="136">
        <v>485.72800000000001</v>
      </c>
      <c r="I14618" s="140">
        <v>2.1349999999999998</v>
      </c>
      <c r="J14618" s="134" t="s">
        <v>915</v>
      </c>
      <c r="K14618" s="136">
        <v>176.8</v>
      </c>
      <c r="L14618" s="136">
        <v>89.486000000000004</v>
      </c>
      <c r="M14618" s="136">
        <v>349.41399999999999</v>
      </c>
      <c r="N14618" s="136">
        <v>47.487000000000002</v>
      </c>
      <c r="O14618" s="136">
        <v>11.634</v>
      </c>
      <c r="P14618" s="136">
        <v>44.87</v>
      </c>
      <c r="Q14618" s="136">
        <v>100.054</v>
      </c>
      <c r="R14618" s="136">
        <v>352.14100000000002</v>
      </c>
      <c r="S14618" s="136">
        <v>764.33100000000002</v>
      </c>
    </row>
    <row r="14619" spans="1:19" ht="11.25" thickBot="1" x14ac:dyDescent="0.2">
      <c r="A14619" s="112"/>
    </row>
    <row r="14620" spans="1:19" ht="11.25" thickBot="1" x14ac:dyDescent="0.2">
      <c r="A14620" s="106" t="s">
        <v>357</v>
      </c>
      <c r="B14620" s="106" t="s">
        <v>358</v>
      </c>
      <c r="C14620" s="130" t="s">
        <v>17</v>
      </c>
      <c r="D14620" s="130" t="s">
        <v>18</v>
      </c>
      <c r="E14620" s="131" t="s">
        <v>19</v>
      </c>
      <c r="F14620" s="131" t="s">
        <v>20</v>
      </c>
      <c r="G14620" s="130" t="s">
        <v>21</v>
      </c>
      <c r="H14620" s="130" t="s">
        <v>22</v>
      </c>
      <c r="I14620" s="130" t="s">
        <v>23</v>
      </c>
      <c r="J14620" s="130" t="s">
        <v>24</v>
      </c>
      <c r="K14620" s="131" t="s">
        <v>25</v>
      </c>
      <c r="L14620" s="131" t="s">
        <v>26</v>
      </c>
      <c r="M14620" s="130" t="s">
        <v>27</v>
      </c>
      <c r="N14620" s="130" t="s">
        <v>28</v>
      </c>
      <c r="O14620" s="130" t="s">
        <v>29</v>
      </c>
      <c r="P14620" s="130" t="s">
        <v>30</v>
      </c>
      <c r="Q14620" s="130" t="s">
        <v>31</v>
      </c>
      <c r="R14620" s="130" t="s">
        <v>32</v>
      </c>
      <c r="S14620" s="130" t="s">
        <v>33</v>
      </c>
    </row>
    <row r="14621" spans="1:19" ht="11.25" thickBot="1" x14ac:dyDescent="0.2">
      <c r="A14621" s="107">
        <v>1</v>
      </c>
      <c r="B14621" s="132">
        <v>0.45817129629629627</v>
      </c>
      <c r="C14621" s="108">
        <v>-11399.857</v>
      </c>
      <c r="D14621" s="108">
        <v>13.246</v>
      </c>
      <c r="E14621" s="133">
        <v>1.10107</v>
      </c>
      <c r="F14621" s="133">
        <v>1.00789</v>
      </c>
      <c r="G14621" s="108">
        <v>-1.26</v>
      </c>
      <c r="H14621" s="108">
        <v>-0.97599999999999998</v>
      </c>
      <c r="I14621" s="108">
        <v>401.791</v>
      </c>
      <c r="J14621" s="108">
        <v>-347.096</v>
      </c>
      <c r="K14621" s="133">
        <v>1.0892599999999999</v>
      </c>
      <c r="L14621" s="134" t="s">
        <v>916</v>
      </c>
      <c r="M14621" s="108">
        <v>44.054000000000002</v>
      </c>
      <c r="N14621" s="108">
        <v>2965.3710000000001</v>
      </c>
      <c r="O14621" s="108">
        <v>3.2930000000000001</v>
      </c>
      <c r="P14621" s="108">
        <v>6.7709999999999999</v>
      </c>
      <c r="Q14621" s="108">
        <v>11.891</v>
      </c>
      <c r="R14621" s="108">
        <v>8467.5079999999998</v>
      </c>
      <c r="S14621" s="108">
        <v>10.074999999999999</v>
      </c>
    </row>
    <row r="14622" spans="1:19" ht="11.25" thickBot="1" x14ac:dyDescent="0.2">
      <c r="A14622" s="112"/>
    </row>
    <row r="14623" spans="1:19" ht="11.25" thickBot="1" x14ac:dyDescent="0.2">
      <c r="A14623" s="107">
        <v>2</v>
      </c>
      <c r="B14623" s="132">
        <v>0.4583564814814815</v>
      </c>
      <c r="C14623" s="108">
        <v>-11315.587</v>
      </c>
      <c r="D14623" s="108">
        <v>-20.565000000000001</v>
      </c>
      <c r="E14623" s="133">
        <v>1.1074900000000001</v>
      </c>
      <c r="F14623" s="133">
        <v>1.0144200000000001</v>
      </c>
      <c r="G14623" s="108">
        <v>2.3199999999999998</v>
      </c>
      <c r="H14623" s="108">
        <v>-0.99199999999999999</v>
      </c>
      <c r="I14623" s="108">
        <v>360.53699999999998</v>
      </c>
      <c r="J14623" s="108">
        <v>-328.97199999999998</v>
      </c>
      <c r="K14623" s="133">
        <v>1.12043</v>
      </c>
      <c r="L14623" s="134" t="s">
        <v>917</v>
      </c>
      <c r="M14623" s="108">
        <v>37.052999999999997</v>
      </c>
      <c r="N14623" s="108">
        <v>2243.2559999999999</v>
      </c>
      <c r="O14623" s="108">
        <v>-0.63</v>
      </c>
      <c r="P14623" s="108">
        <v>1.82</v>
      </c>
      <c r="Q14623" s="108">
        <v>1.0509999999999999</v>
      </c>
      <c r="R14623" s="108">
        <v>5716.1080000000002</v>
      </c>
      <c r="S14623" s="108">
        <v>-0.72599999999999998</v>
      </c>
    </row>
    <row r="14624" spans="1:19" ht="11.25" thickBot="1" x14ac:dyDescent="0.2">
      <c r="A14624" s="112"/>
    </row>
    <row r="14625" spans="1:19" ht="11.25" thickBot="1" x14ac:dyDescent="0.2">
      <c r="A14625" s="107">
        <v>3</v>
      </c>
      <c r="B14625" s="132">
        <v>0.45854166666666668</v>
      </c>
      <c r="C14625" s="108">
        <v>-11445.555</v>
      </c>
      <c r="D14625" s="108">
        <v>5.4480000000000004</v>
      </c>
      <c r="E14625" s="133">
        <v>1.1148</v>
      </c>
      <c r="F14625" s="133">
        <v>1.01186</v>
      </c>
      <c r="G14625" s="108">
        <v>1.3640000000000001</v>
      </c>
      <c r="H14625" s="108">
        <v>0.78500000000000003</v>
      </c>
      <c r="I14625" s="108">
        <v>351.47699999999998</v>
      </c>
      <c r="J14625" s="108">
        <v>-352.28500000000003</v>
      </c>
      <c r="K14625" s="133">
        <v>1.1355900000000001</v>
      </c>
      <c r="L14625" s="134" t="s">
        <v>918</v>
      </c>
      <c r="M14625" s="108">
        <v>22.303000000000001</v>
      </c>
      <c r="N14625" s="108">
        <v>1780.1969999999999</v>
      </c>
      <c r="O14625" s="108">
        <v>2.3010000000000002</v>
      </c>
      <c r="P14625" s="108">
        <v>-2.0409999999999999</v>
      </c>
      <c r="Q14625" s="108">
        <v>4.0229999999999997</v>
      </c>
      <c r="R14625" s="108">
        <v>4047.4090000000001</v>
      </c>
      <c r="S14625" s="108">
        <v>1.24</v>
      </c>
    </row>
    <row r="14626" spans="1:19" ht="11.25" thickBot="1" x14ac:dyDescent="0.2">
      <c r="A14626" s="112"/>
    </row>
    <row r="14627" spans="1:19" ht="11.25" thickBot="1" x14ac:dyDescent="0.2">
      <c r="A14627" s="135" t="s">
        <v>362</v>
      </c>
      <c r="B14627" s="112"/>
      <c r="C14627" s="136">
        <v>-11387</v>
      </c>
      <c r="D14627" s="136">
        <v>-0.624</v>
      </c>
      <c r="E14627" s="137">
        <v>1.1077900000000001</v>
      </c>
      <c r="F14627" s="137">
        <v>1.01139</v>
      </c>
      <c r="G14627" s="136">
        <v>0.80800000000000005</v>
      </c>
      <c r="H14627" s="136">
        <v>-0.39400000000000002</v>
      </c>
      <c r="I14627" s="136">
        <v>371.26799999999997</v>
      </c>
      <c r="J14627" s="136">
        <v>-342.78399999999999</v>
      </c>
      <c r="K14627" s="137">
        <v>1.1150899999999999</v>
      </c>
      <c r="L14627" s="134" t="s">
        <v>919</v>
      </c>
      <c r="M14627" s="136">
        <v>34.47</v>
      </c>
      <c r="N14627" s="136">
        <v>2329.6080000000002</v>
      </c>
      <c r="O14627" s="136">
        <v>1.655</v>
      </c>
      <c r="P14627" s="136">
        <v>2.1829999999999998</v>
      </c>
      <c r="Q14627" s="136">
        <v>5.6550000000000002</v>
      </c>
      <c r="R14627" s="136">
        <v>6077.0079999999998</v>
      </c>
      <c r="S14627" s="136">
        <v>3.53</v>
      </c>
    </row>
    <row r="14628" spans="1:19" ht="11.25" thickBot="1" x14ac:dyDescent="0.2">
      <c r="A14628" s="112"/>
    </row>
    <row r="14629" spans="1:19" ht="11.25" thickBot="1" x14ac:dyDescent="0.2">
      <c r="A14629" s="138" t="s">
        <v>364</v>
      </c>
      <c r="B14629" s="112"/>
      <c r="C14629" s="136">
        <v>65.930999999999997</v>
      </c>
      <c r="D14629" s="136">
        <v>17.704000000000001</v>
      </c>
      <c r="E14629" s="137">
        <v>6.8700000000000002E-3</v>
      </c>
      <c r="F14629" s="137">
        <v>3.29E-3</v>
      </c>
      <c r="G14629" s="136">
        <v>1.8540000000000001</v>
      </c>
      <c r="H14629" s="136">
        <v>1.0209999999999999</v>
      </c>
      <c r="I14629" s="136">
        <v>26.818999999999999</v>
      </c>
      <c r="J14629" s="136">
        <v>12.24</v>
      </c>
      <c r="K14629" s="137">
        <v>2.3619999999999999E-2</v>
      </c>
      <c r="L14629" s="134" t="s">
        <v>920</v>
      </c>
      <c r="M14629" s="136">
        <v>11.103</v>
      </c>
      <c r="N14629" s="136">
        <v>597.28700000000003</v>
      </c>
      <c r="O14629" s="136">
        <v>2.04</v>
      </c>
      <c r="P14629" s="136">
        <v>4.4169999999999998</v>
      </c>
      <c r="Q14629" s="136">
        <v>5.601</v>
      </c>
      <c r="R14629" s="136">
        <v>2232.0410000000002</v>
      </c>
      <c r="S14629" s="136">
        <v>5.7530000000000001</v>
      </c>
    </row>
    <row r="14630" spans="1:19" ht="11.25" thickBot="1" x14ac:dyDescent="0.2">
      <c r="A14630" s="112"/>
    </row>
    <row r="14631" spans="1:19" ht="11.25" thickBot="1" x14ac:dyDescent="0.2">
      <c r="A14631" s="139" t="s">
        <v>366</v>
      </c>
      <c r="B14631" s="112"/>
      <c r="C14631" s="136">
        <v>0.57899999999999996</v>
      </c>
      <c r="D14631" s="136">
        <v>2838.3879999999999</v>
      </c>
      <c r="E14631" s="140">
        <v>0.62</v>
      </c>
      <c r="F14631" s="140">
        <v>0.32500000000000001</v>
      </c>
      <c r="G14631" s="136">
        <v>229.37700000000001</v>
      </c>
      <c r="H14631" s="136">
        <v>258.995</v>
      </c>
      <c r="I14631" s="136">
        <v>7.2240000000000002</v>
      </c>
      <c r="J14631" s="136">
        <v>3.5710000000000002</v>
      </c>
      <c r="K14631" s="140">
        <v>2.1179999999999999</v>
      </c>
      <c r="L14631" s="134" t="s">
        <v>921</v>
      </c>
      <c r="M14631" s="136">
        <v>32.21</v>
      </c>
      <c r="N14631" s="136">
        <v>25.638999999999999</v>
      </c>
      <c r="O14631" s="136">
        <v>123.27800000000001</v>
      </c>
      <c r="P14631" s="136">
        <v>202.31700000000001</v>
      </c>
      <c r="Q14631" s="136">
        <v>99.055999999999997</v>
      </c>
      <c r="R14631" s="136">
        <v>36.728999999999999</v>
      </c>
      <c r="S14631" s="136">
        <v>162.99100000000001</v>
      </c>
    </row>
    <row r="14632" spans="1:19" ht="11.25" thickBot="1" x14ac:dyDescent="0.2">
      <c r="A14632" s="112"/>
    </row>
    <row r="14633" spans="1:19" ht="11.25" thickBot="1" x14ac:dyDescent="0.2">
      <c r="A14633" s="106" t="s">
        <v>357</v>
      </c>
      <c r="B14633" s="106" t="s">
        <v>358</v>
      </c>
      <c r="C14633" s="131" t="s">
        <v>34</v>
      </c>
      <c r="D14633" s="131" t="s">
        <v>35</v>
      </c>
      <c r="E14633" s="130" t="s">
        <v>36</v>
      </c>
      <c r="F14633" s="130" t="s">
        <v>37</v>
      </c>
      <c r="G14633" s="130" t="s">
        <v>38</v>
      </c>
      <c r="H14633" s="130" t="s">
        <v>39</v>
      </c>
      <c r="I14633" s="130" t="s">
        <v>40</v>
      </c>
      <c r="J14633" s="130" t="s">
        <v>41</v>
      </c>
      <c r="K14633" s="130" t="s">
        <v>42</v>
      </c>
      <c r="L14633" s="130" t="s">
        <v>43</v>
      </c>
      <c r="M14633" s="130" t="s">
        <v>44</v>
      </c>
      <c r="N14633" s="130" t="s">
        <v>45</v>
      </c>
      <c r="O14633" s="130" t="s">
        <v>46</v>
      </c>
      <c r="P14633" s="130" t="s">
        <v>47</v>
      </c>
      <c r="Q14633" s="130" t="s">
        <v>48</v>
      </c>
      <c r="R14633" s="130" t="s">
        <v>49</v>
      </c>
      <c r="S14633" s="130" t="s">
        <v>50</v>
      </c>
    </row>
    <row r="14634" spans="1:19" ht="11.25" thickBot="1" x14ac:dyDescent="0.2">
      <c r="A14634" s="107">
        <v>1</v>
      </c>
      <c r="B14634" s="132">
        <v>0.45817129629629627</v>
      </c>
      <c r="C14634" s="133">
        <v>1.0565500000000001</v>
      </c>
      <c r="D14634" s="134" t="s">
        <v>922</v>
      </c>
      <c r="E14634" s="108">
        <v>-48.128999999999998</v>
      </c>
      <c r="F14634" s="108">
        <v>1.26</v>
      </c>
      <c r="G14634" s="108">
        <v>-1.798</v>
      </c>
      <c r="H14634" s="108">
        <v>169.58</v>
      </c>
      <c r="I14634" s="108">
        <v>27.797999999999998</v>
      </c>
      <c r="J14634" s="108">
        <v>156.72999999999999</v>
      </c>
      <c r="K14634" s="108">
        <v>9.0120000000000005</v>
      </c>
      <c r="L14634" s="108">
        <v>-617.13900000000001</v>
      </c>
      <c r="M14634" s="108">
        <v>11.323</v>
      </c>
      <c r="N14634" s="108">
        <v>-0.39800000000000002</v>
      </c>
      <c r="O14634" s="108">
        <v>1.0329999999999999</v>
      </c>
      <c r="P14634" s="108">
        <v>4.0010000000000003</v>
      </c>
      <c r="Q14634" s="108">
        <v>-1.641</v>
      </c>
      <c r="R14634" s="108">
        <v>22.196000000000002</v>
      </c>
      <c r="S14634" s="108">
        <v>5.8419999999999996</v>
      </c>
    </row>
    <row r="14635" spans="1:19" ht="11.25" thickBot="1" x14ac:dyDescent="0.2">
      <c r="A14635" s="112"/>
    </row>
    <row r="14636" spans="1:19" ht="11.25" thickBot="1" x14ac:dyDescent="0.2">
      <c r="A14636" s="107">
        <v>2</v>
      </c>
      <c r="B14636" s="132">
        <v>0.4583564814814815</v>
      </c>
      <c r="C14636" s="133">
        <v>1.08307</v>
      </c>
      <c r="D14636" s="134" t="s">
        <v>923</v>
      </c>
      <c r="E14636" s="108">
        <v>-30.001999999999999</v>
      </c>
      <c r="F14636" s="108">
        <v>-8.39</v>
      </c>
      <c r="G14636" s="108">
        <v>3.056</v>
      </c>
      <c r="H14636" s="108">
        <v>117.05800000000001</v>
      </c>
      <c r="I14636" s="108">
        <v>22.407</v>
      </c>
      <c r="J14636" s="108">
        <v>114.608</v>
      </c>
      <c r="K14636" s="108">
        <v>5.4930000000000003</v>
      </c>
      <c r="L14636" s="108">
        <v>-554.50699999999995</v>
      </c>
      <c r="M14636" s="108">
        <v>6.1619999999999999</v>
      </c>
      <c r="N14636" s="108">
        <v>3.36</v>
      </c>
      <c r="O14636" s="108">
        <v>-0.95699999999999996</v>
      </c>
      <c r="P14636" s="108">
        <v>3.9209999999999998</v>
      </c>
      <c r="Q14636" s="108">
        <v>0.27100000000000002</v>
      </c>
      <c r="R14636" s="108">
        <v>6.1820000000000004</v>
      </c>
      <c r="S14636" s="108">
        <v>7.6440000000000001</v>
      </c>
    </row>
    <row r="14637" spans="1:19" ht="11.25" thickBot="1" x14ac:dyDescent="0.2">
      <c r="A14637" s="112"/>
    </row>
    <row r="14638" spans="1:19" ht="11.25" thickBot="1" x14ac:dyDescent="0.2">
      <c r="A14638" s="107">
        <v>3</v>
      </c>
      <c r="B14638" s="132">
        <v>0.45854166666666668</v>
      </c>
      <c r="C14638" s="133">
        <v>1.09291</v>
      </c>
      <c r="D14638" s="134" t="s">
        <v>924</v>
      </c>
      <c r="E14638" s="108">
        <v>-55.701000000000001</v>
      </c>
      <c r="F14638" s="108">
        <v>-2.1070000000000002</v>
      </c>
      <c r="G14638" s="108">
        <v>0.15</v>
      </c>
      <c r="H14638" s="108">
        <v>126.197</v>
      </c>
      <c r="I14638" s="108">
        <v>14.93</v>
      </c>
      <c r="J14638" s="108">
        <v>113.619</v>
      </c>
      <c r="K14638" s="108">
        <v>18.271000000000001</v>
      </c>
      <c r="L14638" s="108">
        <v>-609.23900000000003</v>
      </c>
      <c r="M14638" s="108">
        <v>8.1560000000000006</v>
      </c>
      <c r="N14638" s="108">
        <v>-5.3840000000000003</v>
      </c>
      <c r="O14638" s="108">
        <v>1.9690000000000001</v>
      </c>
      <c r="P14638" s="108">
        <v>2.9529999999999998</v>
      </c>
      <c r="Q14638" s="108">
        <v>4.173</v>
      </c>
      <c r="R14638" s="108">
        <v>10.092000000000001</v>
      </c>
      <c r="S14638" s="108">
        <v>0.82499999999999996</v>
      </c>
    </row>
    <row r="14639" spans="1:19" ht="11.25" thickBot="1" x14ac:dyDescent="0.2">
      <c r="A14639" s="112"/>
    </row>
    <row r="14640" spans="1:19" ht="11.25" thickBot="1" x14ac:dyDescent="0.2">
      <c r="A14640" s="135" t="s">
        <v>362</v>
      </c>
      <c r="B14640" s="112"/>
      <c r="C14640" s="137">
        <v>1.07751</v>
      </c>
      <c r="D14640" s="134" t="s">
        <v>925</v>
      </c>
      <c r="E14640" s="136">
        <v>-44.610999999999997</v>
      </c>
      <c r="F14640" s="136">
        <v>-3.0790000000000002</v>
      </c>
      <c r="G14640" s="136">
        <v>0.46899999999999997</v>
      </c>
      <c r="H14640" s="136">
        <v>137.61199999999999</v>
      </c>
      <c r="I14640" s="136">
        <v>21.710999999999999</v>
      </c>
      <c r="J14640" s="136">
        <v>128.31899999999999</v>
      </c>
      <c r="K14640" s="136">
        <v>10.925000000000001</v>
      </c>
      <c r="L14640" s="136">
        <v>-593.62900000000002</v>
      </c>
      <c r="M14640" s="136">
        <v>8.5470000000000006</v>
      </c>
      <c r="N14640" s="136">
        <v>-0.80700000000000005</v>
      </c>
      <c r="O14640" s="136">
        <v>0.68200000000000005</v>
      </c>
      <c r="P14640" s="136">
        <v>3.625</v>
      </c>
      <c r="Q14640" s="136">
        <v>0.93400000000000005</v>
      </c>
      <c r="R14640" s="136">
        <v>12.823</v>
      </c>
      <c r="S14640" s="136">
        <v>4.7699999999999996</v>
      </c>
    </row>
    <row r="14641" spans="1:19" ht="11.25" thickBot="1" x14ac:dyDescent="0.2">
      <c r="A14641" s="112"/>
    </row>
    <row r="14642" spans="1:19" ht="11.25" thickBot="1" x14ac:dyDescent="0.2">
      <c r="A14642" s="138" t="s">
        <v>364</v>
      </c>
      <c r="B14642" s="112"/>
      <c r="C14642" s="137">
        <v>1.881E-2</v>
      </c>
      <c r="D14642" s="134" t="s">
        <v>926</v>
      </c>
      <c r="E14642" s="136">
        <v>13.206</v>
      </c>
      <c r="F14642" s="136">
        <v>4.8979999999999997</v>
      </c>
      <c r="G14642" s="136">
        <v>2.4430000000000001</v>
      </c>
      <c r="H14642" s="136">
        <v>28.06</v>
      </c>
      <c r="I14642" s="136">
        <v>6.4619999999999997</v>
      </c>
      <c r="J14642" s="136">
        <v>24.61</v>
      </c>
      <c r="K14642" s="136">
        <v>6.6</v>
      </c>
      <c r="L14642" s="136">
        <v>34.109000000000002</v>
      </c>
      <c r="M14642" s="136">
        <v>2.6030000000000002</v>
      </c>
      <c r="N14642" s="136">
        <v>4.3860000000000001</v>
      </c>
      <c r="O14642" s="136">
        <v>1.494</v>
      </c>
      <c r="P14642" s="136">
        <v>0.58299999999999996</v>
      </c>
      <c r="Q14642" s="136">
        <v>2.9630000000000001</v>
      </c>
      <c r="R14642" s="136">
        <v>8.3490000000000002</v>
      </c>
      <c r="S14642" s="136">
        <v>3.5339999999999998</v>
      </c>
    </row>
    <row r="14643" spans="1:19" ht="11.25" thickBot="1" x14ac:dyDescent="0.2">
      <c r="A14643" s="112"/>
    </row>
    <row r="14644" spans="1:19" ht="11.25" thickBot="1" x14ac:dyDescent="0.2">
      <c r="A14644" s="139" t="s">
        <v>366</v>
      </c>
      <c r="B14644" s="112"/>
      <c r="C14644" s="140">
        <v>1.7450000000000001</v>
      </c>
      <c r="D14644" s="134" t="s">
        <v>927</v>
      </c>
      <c r="E14644" s="136">
        <v>29.602</v>
      </c>
      <c r="F14644" s="136">
        <v>159.078</v>
      </c>
      <c r="G14644" s="136">
        <v>520.55200000000002</v>
      </c>
      <c r="H14644" s="136">
        <v>20.390999999999998</v>
      </c>
      <c r="I14644" s="136">
        <v>29.763000000000002</v>
      </c>
      <c r="J14644" s="136">
        <v>19.178999999999998</v>
      </c>
      <c r="K14644" s="136">
        <v>60.414000000000001</v>
      </c>
      <c r="L14644" s="136">
        <v>5.7460000000000004</v>
      </c>
      <c r="M14644" s="136">
        <v>30.452000000000002</v>
      </c>
      <c r="N14644" s="136">
        <v>543.37900000000002</v>
      </c>
      <c r="O14644" s="136">
        <v>219.214</v>
      </c>
      <c r="P14644" s="136">
        <v>16.085999999999999</v>
      </c>
      <c r="Q14644" s="136">
        <v>317.22699999999998</v>
      </c>
      <c r="R14644" s="136">
        <v>65.105999999999995</v>
      </c>
      <c r="S14644" s="136">
        <v>74.073999999999998</v>
      </c>
    </row>
    <row r="14645" spans="1:19" ht="11.25" thickBot="1" x14ac:dyDescent="0.2">
      <c r="A14645" s="112"/>
    </row>
    <row r="14646" spans="1:19" ht="11.25" thickBot="1" x14ac:dyDescent="0.2">
      <c r="A14646" s="106" t="s">
        <v>357</v>
      </c>
      <c r="B14646" s="106" t="s">
        <v>358</v>
      </c>
      <c r="C14646" s="130" t="s">
        <v>51</v>
      </c>
      <c r="D14646" s="130" t="s">
        <v>52</v>
      </c>
      <c r="E14646" s="130" t="s">
        <v>53</v>
      </c>
      <c r="F14646" s="130" t="s">
        <v>54</v>
      </c>
      <c r="G14646" s="130" t="s">
        <v>55</v>
      </c>
      <c r="H14646" s="130" t="s">
        <v>56</v>
      </c>
      <c r="I14646" s="130" t="s">
        <v>57</v>
      </c>
      <c r="J14646" s="130" t="s">
        <v>58</v>
      </c>
      <c r="K14646" s="130" t="s">
        <v>59</v>
      </c>
      <c r="L14646" s="130" t="s">
        <v>60</v>
      </c>
      <c r="M14646" s="130" t="s">
        <v>61</v>
      </c>
      <c r="N14646" s="130" t="s">
        <v>62</v>
      </c>
      <c r="O14646" s="130" t="s">
        <v>63</v>
      </c>
      <c r="P14646" s="130" t="s">
        <v>64</v>
      </c>
      <c r="Q14646" s="131" t="s">
        <v>65</v>
      </c>
      <c r="R14646" s="131" t="s">
        <v>66</v>
      </c>
      <c r="S14646" s="130" t="s">
        <v>67</v>
      </c>
    </row>
    <row r="14647" spans="1:19" ht="11.25" thickBot="1" x14ac:dyDescent="0.2">
      <c r="A14647" s="107">
        <v>1</v>
      </c>
      <c r="B14647" s="132">
        <v>0.45817129629629627</v>
      </c>
      <c r="C14647" s="108">
        <v>11.98</v>
      </c>
      <c r="D14647" s="108">
        <v>1.4770000000000001</v>
      </c>
      <c r="E14647" s="108">
        <v>15.62</v>
      </c>
      <c r="F14647" s="108">
        <v>8.8390000000000004</v>
      </c>
      <c r="G14647" s="108">
        <v>18.039000000000001</v>
      </c>
      <c r="H14647" s="108">
        <v>9.59</v>
      </c>
      <c r="I14647" s="108">
        <v>1638.9349999999999</v>
      </c>
      <c r="J14647" s="108">
        <v>21.042999999999999</v>
      </c>
      <c r="K14647" s="108">
        <v>47.677999999999997</v>
      </c>
      <c r="L14647" s="108">
        <v>18.879000000000001</v>
      </c>
      <c r="M14647" s="108">
        <v>7.5019999999999998</v>
      </c>
      <c r="N14647" s="108">
        <v>83.778000000000006</v>
      </c>
      <c r="O14647" s="108">
        <v>293.99599999999998</v>
      </c>
      <c r="P14647" s="108">
        <v>99.26</v>
      </c>
      <c r="Q14647" s="133">
        <v>1.0176700000000001</v>
      </c>
      <c r="R14647" s="134" t="s">
        <v>928</v>
      </c>
      <c r="S14647" s="108">
        <v>-1.919</v>
      </c>
    </row>
    <row r="14648" spans="1:19" ht="11.25" thickBot="1" x14ac:dyDescent="0.2">
      <c r="A14648" s="112"/>
    </row>
    <row r="14649" spans="1:19" ht="11.25" thickBot="1" x14ac:dyDescent="0.2">
      <c r="A14649" s="107">
        <v>2</v>
      </c>
      <c r="B14649" s="132">
        <v>0.4583564814814815</v>
      </c>
      <c r="C14649" s="108">
        <v>3.875</v>
      </c>
      <c r="D14649" s="108">
        <v>3.3029999999999999</v>
      </c>
      <c r="E14649" s="108">
        <v>13.394</v>
      </c>
      <c r="F14649" s="108">
        <v>2.8079999999999998</v>
      </c>
      <c r="G14649" s="108">
        <v>14.814</v>
      </c>
      <c r="H14649" s="108">
        <v>5.423</v>
      </c>
      <c r="I14649" s="108">
        <v>1241.1489999999999</v>
      </c>
      <c r="J14649" s="108">
        <v>17.759</v>
      </c>
      <c r="K14649" s="108">
        <v>33.244999999999997</v>
      </c>
      <c r="L14649" s="108">
        <v>9.5579999999999998</v>
      </c>
      <c r="M14649" s="108">
        <v>9.2850000000000001</v>
      </c>
      <c r="N14649" s="108">
        <v>54.765000000000001</v>
      </c>
      <c r="O14649" s="108">
        <v>257.81299999999999</v>
      </c>
      <c r="P14649" s="108">
        <v>94.522000000000006</v>
      </c>
      <c r="Q14649" s="133">
        <v>1.0426200000000001</v>
      </c>
      <c r="R14649" s="134" t="s">
        <v>929</v>
      </c>
      <c r="S14649" s="108">
        <v>3.5880000000000001</v>
      </c>
    </row>
    <row r="14650" spans="1:19" ht="11.25" thickBot="1" x14ac:dyDescent="0.2">
      <c r="A14650" s="112"/>
    </row>
    <row r="14651" spans="1:19" ht="11.25" thickBot="1" x14ac:dyDescent="0.2">
      <c r="A14651" s="107">
        <v>3</v>
      </c>
      <c r="B14651" s="132">
        <v>0.45854166666666668</v>
      </c>
      <c r="C14651" s="108">
        <v>4.851</v>
      </c>
      <c r="D14651" s="108">
        <v>-2.5449999999999999</v>
      </c>
      <c r="E14651" s="108">
        <v>9.49</v>
      </c>
      <c r="F14651" s="108">
        <v>-2.0699999999999998</v>
      </c>
      <c r="G14651" s="108">
        <v>10.9</v>
      </c>
      <c r="H14651" s="108">
        <v>3.4580000000000002</v>
      </c>
      <c r="I14651" s="108">
        <v>1106.636</v>
      </c>
      <c r="J14651" s="108">
        <v>14.8</v>
      </c>
      <c r="K14651" s="108">
        <v>16.600999999999999</v>
      </c>
      <c r="L14651" s="108">
        <v>85.569000000000003</v>
      </c>
      <c r="M14651" s="108">
        <v>6.3280000000000003</v>
      </c>
      <c r="N14651" s="108">
        <v>51.469000000000001</v>
      </c>
      <c r="O14651" s="108">
        <v>176.935</v>
      </c>
      <c r="P14651" s="108">
        <v>71.742000000000004</v>
      </c>
      <c r="Q14651" s="133">
        <v>1.05349</v>
      </c>
      <c r="R14651" s="134" t="s">
        <v>930</v>
      </c>
      <c r="S14651" s="108">
        <v>-2.3650000000000002</v>
      </c>
    </row>
    <row r="14652" spans="1:19" ht="11.25" thickBot="1" x14ac:dyDescent="0.2">
      <c r="A14652" s="112"/>
    </row>
    <row r="14653" spans="1:19" ht="11.25" thickBot="1" x14ac:dyDescent="0.2">
      <c r="A14653" s="135" t="s">
        <v>362</v>
      </c>
      <c r="B14653" s="112"/>
      <c r="C14653" s="136">
        <v>6.9020000000000001</v>
      </c>
      <c r="D14653" s="136">
        <v>0.745</v>
      </c>
      <c r="E14653" s="136">
        <v>12.835000000000001</v>
      </c>
      <c r="F14653" s="136">
        <v>3.1920000000000002</v>
      </c>
      <c r="G14653" s="136">
        <v>14.584</v>
      </c>
      <c r="H14653" s="136">
        <v>6.157</v>
      </c>
      <c r="I14653" s="136">
        <v>1328.9069999999999</v>
      </c>
      <c r="J14653" s="136">
        <v>17.867000000000001</v>
      </c>
      <c r="K14653" s="136">
        <v>32.508000000000003</v>
      </c>
      <c r="L14653" s="136">
        <v>38.002000000000002</v>
      </c>
      <c r="M14653" s="136">
        <v>7.7050000000000001</v>
      </c>
      <c r="N14653" s="136">
        <v>63.337000000000003</v>
      </c>
      <c r="O14653" s="136">
        <v>242.91499999999999</v>
      </c>
      <c r="P14653" s="136">
        <v>88.507999999999996</v>
      </c>
      <c r="Q14653" s="137">
        <v>1.03793</v>
      </c>
      <c r="R14653" s="134" t="s">
        <v>931</v>
      </c>
      <c r="S14653" s="136">
        <v>-0.23200000000000001</v>
      </c>
    </row>
    <row r="14654" spans="1:19" ht="11.25" thickBot="1" x14ac:dyDescent="0.2">
      <c r="A14654" s="112"/>
    </row>
    <row r="14655" spans="1:19" ht="11.25" thickBot="1" x14ac:dyDescent="0.2">
      <c r="A14655" s="138" t="s">
        <v>364</v>
      </c>
      <c r="B14655" s="112"/>
      <c r="C14655" s="136">
        <v>4.4240000000000004</v>
      </c>
      <c r="D14655" s="136">
        <v>2.992</v>
      </c>
      <c r="E14655" s="136">
        <v>3.1030000000000002</v>
      </c>
      <c r="F14655" s="136">
        <v>5.4640000000000004</v>
      </c>
      <c r="G14655" s="136">
        <v>3.5750000000000002</v>
      </c>
      <c r="H14655" s="136">
        <v>3.1309999999999998</v>
      </c>
      <c r="I14655" s="136">
        <v>276.78800000000001</v>
      </c>
      <c r="J14655" s="136">
        <v>3.1230000000000002</v>
      </c>
      <c r="K14655" s="136">
        <v>15.552</v>
      </c>
      <c r="L14655" s="136">
        <v>41.457000000000001</v>
      </c>
      <c r="M14655" s="136">
        <v>1.4890000000000001</v>
      </c>
      <c r="N14655" s="136">
        <v>17.779</v>
      </c>
      <c r="O14655" s="136">
        <v>59.936</v>
      </c>
      <c r="P14655" s="136">
        <v>14.712</v>
      </c>
      <c r="Q14655" s="137">
        <v>1.8370000000000001E-2</v>
      </c>
      <c r="R14655" s="134" t="s">
        <v>932</v>
      </c>
      <c r="S14655" s="136">
        <v>3.3159999999999998</v>
      </c>
    </row>
    <row r="14656" spans="1:19" ht="11.25" thickBot="1" x14ac:dyDescent="0.2">
      <c r="A14656" s="112"/>
    </row>
    <row r="14657" spans="1:19" ht="11.25" thickBot="1" x14ac:dyDescent="0.2">
      <c r="A14657" s="139" t="s">
        <v>366</v>
      </c>
      <c r="B14657" s="112"/>
      <c r="C14657" s="136">
        <v>64.102999999999994</v>
      </c>
      <c r="D14657" s="136">
        <v>401.72800000000001</v>
      </c>
      <c r="E14657" s="136">
        <v>24.178000000000001</v>
      </c>
      <c r="F14657" s="136">
        <v>171.178</v>
      </c>
      <c r="G14657" s="136">
        <v>24.512</v>
      </c>
      <c r="H14657" s="136">
        <v>50.856000000000002</v>
      </c>
      <c r="I14657" s="136">
        <v>20.827999999999999</v>
      </c>
      <c r="J14657" s="136">
        <v>17.48</v>
      </c>
      <c r="K14657" s="136">
        <v>47.838999999999999</v>
      </c>
      <c r="L14657" s="136">
        <v>109.092</v>
      </c>
      <c r="M14657" s="136">
        <v>19.324999999999999</v>
      </c>
      <c r="N14657" s="136">
        <v>28.07</v>
      </c>
      <c r="O14657" s="136">
        <v>24.673999999999999</v>
      </c>
      <c r="P14657" s="136">
        <v>16.622</v>
      </c>
      <c r="Q14657" s="140">
        <v>1.7689999999999999</v>
      </c>
      <c r="R14657" s="134" t="s">
        <v>933</v>
      </c>
      <c r="S14657" s="136">
        <v>1429.8810000000001</v>
      </c>
    </row>
    <row r="14658" spans="1:19" ht="11.25" thickBot="1" x14ac:dyDescent="0.2">
      <c r="A14658" s="112"/>
    </row>
    <row r="14659" spans="1:19" ht="11.25" thickBot="1" x14ac:dyDescent="0.2">
      <c r="A14659" s="106" t="s">
        <v>357</v>
      </c>
      <c r="B14659" s="106" t="s">
        <v>358</v>
      </c>
      <c r="C14659" s="130" t="s">
        <v>68</v>
      </c>
    </row>
    <row r="14660" spans="1:19" ht="11.25" thickBot="1" x14ac:dyDescent="0.2">
      <c r="A14660" s="107">
        <v>1</v>
      </c>
      <c r="B14660" s="132">
        <v>0.45817129629629627</v>
      </c>
      <c r="C14660" s="108">
        <v>163.41200000000001</v>
      </c>
    </row>
    <row r="14661" spans="1:19" ht="11.25" thickBot="1" x14ac:dyDescent="0.2">
      <c r="A14661" s="112"/>
    </row>
    <row r="14662" spans="1:19" ht="11.25" thickBot="1" x14ac:dyDescent="0.2">
      <c r="A14662" s="107">
        <v>2</v>
      </c>
      <c r="B14662" s="132">
        <v>0.4583564814814815</v>
      </c>
      <c r="C14662" s="108">
        <v>130.18299999999999</v>
      </c>
    </row>
    <row r="14663" spans="1:19" ht="11.25" thickBot="1" x14ac:dyDescent="0.2">
      <c r="A14663" s="112"/>
    </row>
    <row r="14664" spans="1:19" ht="11.25" thickBot="1" x14ac:dyDescent="0.2">
      <c r="A14664" s="107">
        <v>3</v>
      </c>
      <c r="B14664" s="132">
        <v>0.45854166666666668</v>
      </c>
      <c r="C14664" s="108">
        <v>111.12</v>
      </c>
    </row>
    <row r="14665" spans="1:19" ht="11.25" thickBot="1" x14ac:dyDescent="0.2">
      <c r="A14665" s="112"/>
    </row>
    <row r="14666" spans="1:19" ht="11.25" thickBot="1" x14ac:dyDescent="0.2">
      <c r="A14666" s="135" t="s">
        <v>362</v>
      </c>
      <c r="B14666" s="112"/>
      <c r="C14666" s="136">
        <v>134.905</v>
      </c>
    </row>
    <row r="14667" spans="1:19" ht="11.25" thickBot="1" x14ac:dyDescent="0.2">
      <c r="A14667" s="112"/>
    </row>
    <row r="14668" spans="1:19" ht="11.25" thickBot="1" x14ac:dyDescent="0.2">
      <c r="A14668" s="138" t="s">
        <v>364</v>
      </c>
      <c r="B14668" s="112"/>
      <c r="C14668" s="136">
        <v>26.463999999999999</v>
      </c>
    </row>
    <row r="14669" spans="1:19" ht="11.25" thickBot="1" x14ac:dyDescent="0.2">
      <c r="A14669" s="112"/>
    </row>
    <row r="14670" spans="1:19" ht="11.25" thickBot="1" x14ac:dyDescent="0.2">
      <c r="A14670" s="139" t="s">
        <v>366</v>
      </c>
      <c r="B14670" s="112"/>
      <c r="C14670" s="136">
        <v>19.617000000000001</v>
      </c>
    </row>
    <row r="14671" spans="1:19" ht="10.5" x14ac:dyDescent="0.15">
      <c r="A14671" s="112"/>
    </row>
    <row r="14672" spans="1:19" x14ac:dyDescent="0.15">
      <c r="A14672" s="129"/>
      <c r="B14672" s="86" t="s">
        <v>934</v>
      </c>
    </row>
    <row r="14673" spans="1:19" ht="9.75" thickBot="1" x14ac:dyDescent="0.2">
      <c r="A14673" s="81" t="s">
        <v>5871</v>
      </c>
    </row>
    <row r="14674" spans="1:19" ht="11.25" thickBot="1" x14ac:dyDescent="0.2">
      <c r="A14674" s="106" t="s">
        <v>357</v>
      </c>
      <c r="B14674" s="106" t="s">
        <v>358</v>
      </c>
      <c r="C14674" s="130" t="s">
        <v>0</v>
      </c>
      <c r="D14674" s="130" t="s">
        <v>1</v>
      </c>
      <c r="E14674" s="130" t="s">
        <v>2</v>
      </c>
      <c r="F14674" s="130" t="s">
        <v>3</v>
      </c>
      <c r="G14674" s="130" t="s">
        <v>4</v>
      </c>
      <c r="H14674" s="130" t="s">
        <v>5</v>
      </c>
      <c r="I14674" s="131" t="s">
        <v>6</v>
      </c>
      <c r="J14674" s="131" t="s">
        <v>7</v>
      </c>
      <c r="K14674" s="130" t="s">
        <v>8</v>
      </c>
      <c r="L14674" s="130" t="s">
        <v>9</v>
      </c>
      <c r="M14674" s="130" t="s">
        <v>10</v>
      </c>
      <c r="N14674" s="130" t="s">
        <v>11</v>
      </c>
      <c r="O14674" s="130" t="s">
        <v>12</v>
      </c>
      <c r="P14674" s="130" t="s">
        <v>13</v>
      </c>
      <c r="Q14674" s="130" t="s">
        <v>14</v>
      </c>
      <c r="R14674" s="130" t="s">
        <v>15</v>
      </c>
      <c r="S14674" s="130" t="s">
        <v>16</v>
      </c>
    </row>
    <row r="14675" spans="1:19" ht="11.25" thickBot="1" x14ac:dyDescent="0.2">
      <c r="A14675" s="107">
        <v>1</v>
      </c>
      <c r="B14675" s="132">
        <v>0.46329861111111109</v>
      </c>
      <c r="C14675" s="108">
        <v>622425.59</v>
      </c>
      <c r="D14675" s="108">
        <v>112601.94</v>
      </c>
      <c r="E14675" s="141" t="s">
        <v>11557</v>
      </c>
      <c r="F14675" s="108">
        <v>111775.16</v>
      </c>
      <c r="G14675" s="141" t="s">
        <v>11558</v>
      </c>
      <c r="H14675" s="108">
        <v>37.06</v>
      </c>
      <c r="I14675" s="133">
        <v>1.09239</v>
      </c>
      <c r="J14675" s="134" t="s">
        <v>937</v>
      </c>
      <c r="K14675" s="141" t="s">
        <v>11559</v>
      </c>
      <c r="L14675" s="108">
        <v>167.53700000000001</v>
      </c>
      <c r="M14675" s="108">
        <v>6986.442</v>
      </c>
      <c r="N14675" s="108">
        <v>3569.4850000000001</v>
      </c>
      <c r="O14675" s="108">
        <v>5280.0619999999999</v>
      </c>
      <c r="P14675" s="108">
        <v>6709.5370000000003</v>
      </c>
      <c r="Q14675" s="108">
        <v>-314.24799999999999</v>
      </c>
      <c r="R14675" s="108">
        <v>1057.703</v>
      </c>
      <c r="S14675" s="108">
        <v>172471.67999999999</v>
      </c>
    </row>
    <row r="14676" spans="1:19" ht="11.25" thickBot="1" x14ac:dyDescent="0.2">
      <c r="A14676" s="112"/>
    </row>
    <row r="14677" spans="1:19" ht="11.25" thickBot="1" x14ac:dyDescent="0.2">
      <c r="A14677" s="107">
        <v>2</v>
      </c>
      <c r="B14677" s="132">
        <v>0.46348379629629632</v>
      </c>
      <c r="C14677" s="108">
        <v>630970.56000000006</v>
      </c>
      <c r="D14677" s="108">
        <v>113385.88</v>
      </c>
      <c r="E14677" s="141" t="s">
        <v>11560</v>
      </c>
      <c r="F14677" s="108">
        <v>111938.87</v>
      </c>
      <c r="G14677" s="141" t="s">
        <v>11561</v>
      </c>
      <c r="H14677" s="108">
        <v>18.206</v>
      </c>
      <c r="I14677" s="133">
        <v>1.1093200000000001</v>
      </c>
      <c r="J14677" s="134" t="s">
        <v>941</v>
      </c>
      <c r="K14677" s="141" t="s">
        <v>11562</v>
      </c>
      <c r="L14677" s="108">
        <v>134.31700000000001</v>
      </c>
      <c r="M14677" s="108">
        <v>6949.241</v>
      </c>
      <c r="N14677" s="108">
        <v>3588.8829999999998</v>
      </c>
      <c r="O14677" s="108">
        <v>5266.9960000000001</v>
      </c>
      <c r="P14677" s="108">
        <v>6646.357</v>
      </c>
      <c r="Q14677" s="108">
        <v>-329.815</v>
      </c>
      <c r="R14677" s="108">
        <v>1208.297</v>
      </c>
      <c r="S14677" s="108">
        <v>166545.51</v>
      </c>
    </row>
    <row r="14678" spans="1:19" ht="11.25" thickBot="1" x14ac:dyDescent="0.2">
      <c r="A14678" s="112"/>
    </row>
    <row r="14679" spans="1:19" ht="11.25" thickBot="1" x14ac:dyDescent="0.2">
      <c r="A14679" s="107">
        <v>3</v>
      </c>
      <c r="B14679" s="132">
        <v>0.46365740740740741</v>
      </c>
      <c r="C14679" s="108">
        <v>666272.57999999996</v>
      </c>
      <c r="D14679" s="108">
        <v>113286.93</v>
      </c>
      <c r="E14679" s="141" t="s">
        <v>11563</v>
      </c>
      <c r="F14679" s="108">
        <v>111946.93</v>
      </c>
      <c r="G14679" s="141" t="s">
        <v>11564</v>
      </c>
      <c r="H14679" s="108">
        <v>30.042000000000002</v>
      </c>
      <c r="I14679" s="133">
        <v>1.10656</v>
      </c>
      <c r="J14679" s="134" t="s">
        <v>945</v>
      </c>
      <c r="K14679" s="141" t="s">
        <v>11565</v>
      </c>
      <c r="L14679" s="108">
        <v>165.38</v>
      </c>
      <c r="M14679" s="108">
        <v>6670.9589999999998</v>
      </c>
      <c r="N14679" s="108">
        <v>3296.2150000000001</v>
      </c>
      <c r="O14679" s="108">
        <v>5209.277</v>
      </c>
      <c r="P14679" s="108">
        <v>6879.643</v>
      </c>
      <c r="Q14679" s="108">
        <v>-334.45600000000002</v>
      </c>
      <c r="R14679" s="108">
        <v>1179.5650000000001</v>
      </c>
      <c r="S14679" s="108">
        <v>163386.74</v>
      </c>
    </row>
    <row r="14680" spans="1:19" ht="11.25" thickBot="1" x14ac:dyDescent="0.2">
      <c r="A14680" s="112"/>
    </row>
    <row r="14681" spans="1:19" ht="11.25" thickBot="1" x14ac:dyDescent="0.2">
      <c r="A14681" s="135" t="s">
        <v>362</v>
      </c>
      <c r="B14681" s="112"/>
      <c r="C14681" s="136">
        <v>639889.57999999996</v>
      </c>
      <c r="D14681" s="136">
        <v>113091.58</v>
      </c>
      <c r="E14681" s="141" t="s">
        <v>11566</v>
      </c>
      <c r="F14681" s="136">
        <v>111886.99</v>
      </c>
      <c r="G14681" s="141" t="s">
        <v>11567</v>
      </c>
      <c r="H14681" s="136">
        <v>28.436</v>
      </c>
      <c r="I14681" s="137">
        <v>1.1027499999999999</v>
      </c>
      <c r="J14681" s="134" t="s">
        <v>949</v>
      </c>
      <c r="K14681" s="141" t="s">
        <v>11568</v>
      </c>
      <c r="L14681" s="136">
        <v>155.745</v>
      </c>
      <c r="M14681" s="136">
        <v>6868.8810000000003</v>
      </c>
      <c r="N14681" s="136">
        <v>3484.8609999999999</v>
      </c>
      <c r="O14681" s="136">
        <v>5252.1120000000001</v>
      </c>
      <c r="P14681" s="136">
        <v>6745.1790000000001</v>
      </c>
      <c r="Q14681" s="136">
        <v>-326.173</v>
      </c>
      <c r="R14681" s="136">
        <v>1148.5219999999999</v>
      </c>
      <c r="S14681" s="136">
        <v>167467.98000000001</v>
      </c>
    </row>
    <row r="14682" spans="1:19" ht="11.25" thickBot="1" x14ac:dyDescent="0.2">
      <c r="A14682" s="112"/>
    </row>
    <row r="14683" spans="1:19" ht="11.25" thickBot="1" x14ac:dyDescent="0.2">
      <c r="A14683" s="138" t="s">
        <v>364</v>
      </c>
      <c r="B14683" s="112"/>
      <c r="C14683" s="136">
        <v>23244.383000000002</v>
      </c>
      <c r="D14683" s="136">
        <v>426.92099999999999</v>
      </c>
      <c r="E14683" s="141" t="s">
        <v>11569</v>
      </c>
      <c r="F14683" s="136">
        <v>96.927999999999997</v>
      </c>
      <c r="G14683" s="141" t="s">
        <v>11570</v>
      </c>
      <c r="H14683" s="136">
        <v>9.5289999999999999</v>
      </c>
      <c r="I14683" s="137">
        <v>9.0799999999999995E-3</v>
      </c>
      <c r="J14683" s="134" t="s">
        <v>953</v>
      </c>
      <c r="K14683" s="141" t="s">
        <v>11571</v>
      </c>
      <c r="L14683" s="136">
        <v>18.588999999999999</v>
      </c>
      <c r="M14683" s="136">
        <v>172.41200000000001</v>
      </c>
      <c r="N14683" s="136">
        <v>163.66</v>
      </c>
      <c r="O14683" s="136">
        <v>37.667000000000002</v>
      </c>
      <c r="P14683" s="136">
        <v>120.658</v>
      </c>
      <c r="Q14683" s="136">
        <v>10.585000000000001</v>
      </c>
      <c r="R14683" s="136">
        <v>79.953000000000003</v>
      </c>
      <c r="S14683" s="136">
        <v>4612.1850000000004</v>
      </c>
    </row>
    <row r="14684" spans="1:19" ht="11.25" thickBot="1" x14ac:dyDescent="0.2">
      <c r="A14684" s="112"/>
    </row>
    <row r="14685" spans="1:19" ht="11.25" thickBot="1" x14ac:dyDescent="0.2">
      <c r="A14685" s="139" t="s">
        <v>366</v>
      </c>
      <c r="B14685" s="112"/>
      <c r="C14685" s="136">
        <v>3.633</v>
      </c>
      <c r="D14685" s="136">
        <v>0.378</v>
      </c>
      <c r="E14685" s="141" t="s">
        <v>955</v>
      </c>
      <c r="F14685" s="136">
        <v>8.6999999999999994E-2</v>
      </c>
      <c r="G14685" s="141" t="s">
        <v>956</v>
      </c>
      <c r="H14685" s="136">
        <v>33.51</v>
      </c>
      <c r="I14685" s="140">
        <v>0.82399999999999995</v>
      </c>
      <c r="J14685" s="134" t="s">
        <v>927</v>
      </c>
      <c r="K14685" s="141" t="s">
        <v>957</v>
      </c>
      <c r="L14685" s="136">
        <v>11.935</v>
      </c>
      <c r="M14685" s="136">
        <v>2.5099999999999998</v>
      </c>
      <c r="N14685" s="136">
        <v>4.6959999999999997</v>
      </c>
      <c r="O14685" s="136">
        <v>0.71699999999999997</v>
      </c>
      <c r="P14685" s="136">
        <v>1.7889999999999999</v>
      </c>
      <c r="Q14685" s="136">
        <v>3.2450000000000001</v>
      </c>
      <c r="R14685" s="136">
        <v>6.9610000000000003</v>
      </c>
      <c r="S14685" s="136">
        <v>2.754</v>
      </c>
    </row>
    <row r="14686" spans="1:19" ht="11.25" thickBot="1" x14ac:dyDescent="0.2">
      <c r="A14686" s="112"/>
    </row>
    <row r="14687" spans="1:19" ht="11.25" thickBot="1" x14ac:dyDescent="0.2">
      <c r="A14687" s="106" t="s">
        <v>357</v>
      </c>
      <c r="B14687" s="106" t="s">
        <v>358</v>
      </c>
      <c r="C14687" s="130" t="s">
        <v>17</v>
      </c>
      <c r="D14687" s="130" t="s">
        <v>18</v>
      </c>
      <c r="E14687" s="131" t="s">
        <v>19</v>
      </c>
      <c r="F14687" s="131" t="s">
        <v>20</v>
      </c>
      <c r="G14687" s="130" t="s">
        <v>21</v>
      </c>
      <c r="H14687" s="130" t="s">
        <v>22</v>
      </c>
      <c r="I14687" s="130" t="s">
        <v>23</v>
      </c>
      <c r="J14687" s="130" t="s">
        <v>24</v>
      </c>
      <c r="K14687" s="131" t="s">
        <v>25</v>
      </c>
      <c r="L14687" s="131" t="s">
        <v>26</v>
      </c>
      <c r="M14687" s="130" t="s">
        <v>27</v>
      </c>
      <c r="N14687" s="130" t="s">
        <v>28</v>
      </c>
      <c r="O14687" s="130" t="s">
        <v>29</v>
      </c>
      <c r="P14687" s="130" t="s">
        <v>30</v>
      </c>
      <c r="Q14687" s="130" t="s">
        <v>31</v>
      </c>
      <c r="R14687" s="130" t="s">
        <v>32</v>
      </c>
      <c r="S14687" s="130" t="s">
        <v>33</v>
      </c>
    </row>
    <row r="14688" spans="1:19" ht="11.25" thickBot="1" x14ac:dyDescent="0.2">
      <c r="A14688" s="107">
        <v>1</v>
      </c>
      <c r="B14688" s="132">
        <v>0.46329861111111109</v>
      </c>
      <c r="C14688" s="108">
        <v>187379.37</v>
      </c>
      <c r="D14688" s="108">
        <v>3749.4870000000001</v>
      </c>
      <c r="E14688" s="133">
        <v>1.0528599999999999</v>
      </c>
      <c r="F14688" s="133">
        <v>1.0099</v>
      </c>
      <c r="G14688" s="108">
        <v>284.88</v>
      </c>
      <c r="H14688" s="108">
        <v>-1.8009999999999999</v>
      </c>
      <c r="I14688" s="108">
        <v>1180.326</v>
      </c>
      <c r="J14688" s="108">
        <v>1699.7809999999999</v>
      </c>
      <c r="K14688" s="133">
        <v>1.0850200000000001</v>
      </c>
      <c r="L14688" s="134" t="s">
        <v>958</v>
      </c>
      <c r="M14688" s="141" t="s">
        <v>11572</v>
      </c>
      <c r="N14688" s="108">
        <v>1896.893</v>
      </c>
      <c r="O14688" s="108">
        <v>0.32900000000000001</v>
      </c>
      <c r="P14688" s="108">
        <v>1.7909999999999999</v>
      </c>
      <c r="Q14688" s="108">
        <v>24.138000000000002</v>
      </c>
      <c r="R14688" s="108">
        <v>1931.472</v>
      </c>
      <c r="S14688" s="108">
        <v>167.964</v>
      </c>
    </row>
    <row r="14689" spans="1:19" ht="11.25" thickBot="1" x14ac:dyDescent="0.2">
      <c r="A14689" s="112"/>
    </row>
    <row r="14690" spans="1:19" ht="11.25" thickBot="1" x14ac:dyDescent="0.2">
      <c r="A14690" s="107">
        <v>2</v>
      </c>
      <c r="B14690" s="132">
        <v>0.46348379629629632</v>
      </c>
      <c r="C14690" s="108">
        <v>186261.15</v>
      </c>
      <c r="D14690" s="108">
        <v>3681.1840000000002</v>
      </c>
      <c r="E14690" s="133">
        <v>1.0716399999999999</v>
      </c>
      <c r="F14690" s="133">
        <v>1.0178</v>
      </c>
      <c r="G14690" s="108">
        <v>257.375</v>
      </c>
      <c r="H14690" s="108">
        <v>3.2000000000000001E-2</v>
      </c>
      <c r="I14690" s="108">
        <v>1134.0160000000001</v>
      </c>
      <c r="J14690" s="108">
        <v>1755.5229999999999</v>
      </c>
      <c r="K14690" s="133">
        <v>1.09415</v>
      </c>
      <c r="L14690" s="134" t="s">
        <v>960</v>
      </c>
      <c r="M14690" s="141" t="s">
        <v>11573</v>
      </c>
      <c r="N14690" s="108">
        <v>1706.4449999999999</v>
      </c>
      <c r="O14690" s="108">
        <v>6.0819999999999999</v>
      </c>
      <c r="P14690" s="108">
        <v>10.404</v>
      </c>
      <c r="Q14690" s="108">
        <v>15.369</v>
      </c>
      <c r="R14690" s="108">
        <v>1642.7239999999999</v>
      </c>
      <c r="S14690" s="108">
        <v>161.14400000000001</v>
      </c>
    </row>
    <row r="14691" spans="1:19" ht="11.25" thickBot="1" x14ac:dyDescent="0.2">
      <c r="A14691" s="112"/>
    </row>
    <row r="14692" spans="1:19" ht="11.25" thickBot="1" x14ac:dyDescent="0.2">
      <c r="A14692" s="107">
        <v>3</v>
      </c>
      <c r="B14692" s="132">
        <v>0.46365740740740741</v>
      </c>
      <c r="C14692" s="108">
        <v>186920.39</v>
      </c>
      <c r="D14692" s="108">
        <v>3683.1210000000001</v>
      </c>
      <c r="E14692" s="133">
        <v>1.0911200000000001</v>
      </c>
      <c r="F14692" s="133">
        <v>1.00709</v>
      </c>
      <c r="G14692" s="108">
        <v>254.49199999999999</v>
      </c>
      <c r="H14692" s="108">
        <v>0.88200000000000001</v>
      </c>
      <c r="I14692" s="108">
        <v>1171.769</v>
      </c>
      <c r="J14692" s="108">
        <v>1757.63</v>
      </c>
      <c r="K14692" s="133">
        <v>1.1112299999999999</v>
      </c>
      <c r="L14692" s="134" t="s">
        <v>962</v>
      </c>
      <c r="M14692" s="141" t="s">
        <v>11574</v>
      </c>
      <c r="N14692" s="108">
        <v>1545.1020000000001</v>
      </c>
      <c r="O14692" s="108">
        <v>0.33200000000000002</v>
      </c>
      <c r="P14692" s="108">
        <v>5.6529999999999996</v>
      </c>
      <c r="Q14692" s="108">
        <v>7.7619999999999996</v>
      </c>
      <c r="R14692" s="108">
        <v>1567.223</v>
      </c>
      <c r="S14692" s="108">
        <v>131.91499999999999</v>
      </c>
    </row>
    <row r="14693" spans="1:19" ht="11.25" thickBot="1" x14ac:dyDescent="0.2">
      <c r="A14693" s="112"/>
    </row>
    <row r="14694" spans="1:19" ht="11.25" thickBot="1" x14ac:dyDescent="0.2">
      <c r="A14694" s="135" t="s">
        <v>362</v>
      </c>
      <c r="B14694" s="112"/>
      <c r="C14694" s="136">
        <v>186853.64</v>
      </c>
      <c r="D14694" s="136">
        <v>3704.5970000000002</v>
      </c>
      <c r="E14694" s="137">
        <v>1.0718700000000001</v>
      </c>
      <c r="F14694" s="137">
        <v>1.0116000000000001</v>
      </c>
      <c r="G14694" s="136">
        <v>265.58199999999999</v>
      </c>
      <c r="H14694" s="136">
        <v>-0.29599999999999999</v>
      </c>
      <c r="I14694" s="136">
        <v>1162.037</v>
      </c>
      <c r="J14694" s="136">
        <v>1737.644</v>
      </c>
      <c r="K14694" s="137">
        <v>1.0968</v>
      </c>
      <c r="L14694" s="134" t="s">
        <v>964</v>
      </c>
      <c r="M14694" s="141" t="s">
        <v>11575</v>
      </c>
      <c r="N14694" s="136">
        <v>1716.146</v>
      </c>
      <c r="O14694" s="136">
        <v>2.2469999999999999</v>
      </c>
      <c r="P14694" s="136">
        <v>5.9489999999999998</v>
      </c>
      <c r="Q14694" s="136">
        <v>15.757</v>
      </c>
      <c r="R14694" s="136">
        <v>1713.807</v>
      </c>
      <c r="S14694" s="136">
        <v>153.67400000000001</v>
      </c>
    </row>
    <row r="14695" spans="1:19" ht="11.25" thickBot="1" x14ac:dyDescent="0.2">
      <c r="A14695" s="112"/>
    </row>
    <row r="14696" spans="1:19" ht="11.25" thickBot="1" x14ac:dyDescent="0.2">
      <c r="A14696" s="138" t="s">
        <v>364</v>
      </c>
      <c r="B14696" s="112"/>
      <c r="C14696" s="136">
        <v>562.08699999999999</v>
      </c>
      <c r="D14696" s="136">
        <v>38.887999999999998</v>
      </c>
      <c r="E14696" s="137">
        <v>1.9130000000000001E-2</v>
      </c>
      <c r="F14696" s="137">
        <v>5.5500000000000002E-3</v>
      </c>
      <c r="G14696" s="136">
        <v>16.774000000000001</v>
      </c>
      <c r="H14696" s="136">
        <v>1.371</v>
      </c>
      <c r="I14696" s="136">
        <v>24.640999999999998</v>
      </c>
      <c r="J14696" s="136">
        <v>32.808</v>
      </c>
      <c r="K14696" s="137">
        <v>1.3310000000000001E-2</v>
      </c>
      <c r="L14696" s="134" t="s">
        <v>966</v>
      </c>
      <c r="M14696" s="141" t="s">
        <v>11576</v>
      </c>
      <c r="N14696" s="136">
        <v>176.096</v>
      </c>
      <c r="O14696" s="136">
        <v>3.3210000000000002</v>
      </c>
      <c r="P14696" s="136">
        <v>4.3140000000000001</v>
      </c>
      <c r="Q14696" s="136">
        <v>8.1950000000000003</v>
      </c>
      <c r="R14696" s="136">
        <v>192.24700000000001</v>
      </c>
      <c r="S14696" s="136">
        <v>19.149999999999999</v>
      </c>
    </row>
    <row r="14697" spans="1:19" ht="11.25" thickBot="1" x14ac:dyDescent="0.2">
      <c r="A14697" s="112"/>
    </row>
    <row r="14698" spans="1:19" ht="11.25" thickBot="1" x14ac:dyDescent="0.2">
      <c r="A14698" s="139" t="s">
        <v>366</v>
      </c>
      <c r="B14698" s="112"/>
      <c r="C14698" s="136">
        <v>0.30099999999999999</v>
      </c>
      <c r="D14698" s="136">
        <v>1.05</v>
      </c>
      <c r="E14698" s="140">
        <v>1.7849999999999999</v>
      </c>
      <c r="F14698" s="140">
        <v>0.54900000000000004</v>
      </c>
      <c r="G14698" s="136">
        <v>6.3159999999999998</v>
      </c>
      <c r="H14698" s="136">
        <v>463.97300000000001</v>
      </c>
      <c r="I14698" s="136">
        <v>2.121</v>
      </c>
      <c r="J14698" s="136">
        <v>1.8879999999999999</v>
      </c>
      <c r="K14698" s="140">
        <v>1.2130000000000001</v>
      </c>
      <c r="L14698" s="134" t="s">
        <v>968</v>
      </c>
      <c r="M14698" s="141" t="s">
        <v>969</v>
      </c>
      <c r="N14698" s="136">
        <v>10.260999999999999</v>
      </c>
      <c r="O14698" s="136">
        <v>147.751</v>
      </c>
      <c r="P14698" s="136">
        <v>72.515000000000001</v>
      </c>
      <c r="Q14698" s="136">
        <v>52.009</v>
      </c>
      <c r="R14698" s="136">
        <v>11.218</v>
      </c>
      <c r="S14698" s="136">
        <v>12.462</v>
      </c>
    </row>
    <row r="14699" spans="1:19" ht="11.25" thickBot="1" x14ac:dyDescent="0.2">
      <c r="A14699" s="112"/>
    </row>
    <row r="14700" spans="1:19" ht="11.25" thickBot="1" x14ac:dyDescent="0.2">
      <c r="A14700" s="106" t="s">
        <v>357</v>
      </c>
      <c r="B14700" s="106" t="s">
        <v>358</v>
      </c>
      <c r="C14700" s="131" t="s">
        <v>34</v>
      </c>
      <c r="D14700" s="131" t="s">
        <v>35</v>
      </c>
      <c r="E14700" s="130" t="s">
        <v>36</v>
      </c>
      <c r="F14700" s="130" t="s">
        <v>37</v>
      </c>
      <c r="G14700" s="130" t="s">
        <v>38</v>
      </c>
      <c r="H14700" s="130" t="s">
        <v>39</v>
      </c>
      <c r="I14700" s="130" t="s">
        <v>40</v>
      </c>
      <c r="J14700" s="130" t="s">
        <v>41</v>
      </c>
      <c r="K14700" s="130" t="s">
        <v>42</v>
      </c>
      <c r="L14700" s="130" t="s">
        <v>43</v>
      </c>
      <c r="M14700" s="130" t="s">
        <v>44</v>
      </c>
      <c r="N14700" s="130" t="s">
        <v>45</v>
      </c>
      <c r="O14700" s="130" t="s">
        <v>46</v>
      </c>
      <c r="P14700" s="130" t="s">
        <v>47</v>
      </c>
      <c r="Q14700" s="130" t="s">
        <v>48</v>
      </c>
      <c r="R14700" s="130" t="s">
        <v>49</v>
      </c>
      <c r="S14700" s="130" t="s">
        <v>50</v>
      </c>
    </row>
    <row r="14701" spans="1:19" ht="11.25" thickBot="1" x14ac:dyDescent="0.2">
      <c r="A14701" s="107">
        <v>1</v>
      </c>
      <c r="B14701" s="132">
        <v>0.46329861111111109</v>
      </c>
      <c r="C14701" s="133">
        <v>1.0489900000000001</v>
      </c>
      <c r="D14701" s="134" t="s">
        <v>970</v>
      </c>
      <c r="E14701" s="108">
        <v>25823.008999999998</v>
      </c>
      <c r="F14701" s="108">
        <v>51214.523000000001</v>
      </c>
      <c r="G14701" s="108">
        <v>15.613</v>
      </c>
      <c r="H14701" s="108">
        <v>157.51599999999999</v>
      </c>
      <c r="I14701" s="108">
        <v>2029.1389999999999</v>
      </c>
      <c r="J14701" s="108">
        <v>13327.133</v>
      </c>
      <c r="K14701" s="108">
        <v>890.47699999999998</v>
      </c>
      <c r="L14701" s="108">
        <v>1176.1220000000001</v>
      </c>
      <c r="M14701" s="108">
        <v>255.00399999999999</v>
      </c>
      <c r="N14701" s="108">
        <v>106.569</v>
      </c>
      <c r="O14701" s="108">
        <v>32.155999999999999</v>
      </c>
      <c r="P14701" s="108">
        <v>28.327000000000002</v>
      </c>
      <c r="Q14701" s="108">
        <v>29.591000000000001</v>
      </c>
      <c r="R14701" s="108">
        <v>81.513000000000005</v>
      </c>
      <c r="S14701" s="108">
        <v>54.677999999999997</v>
      </c>
    </row>
    <row r="14702" spans="1:19" ht="11.25" thickBot="1" x14ac:dyDescent="0.2">
      <c r="A14702" s="112"/>
    </row>
    <row r="14703" spans="1:19" ht="11.25" thickBot="1" x14ac:dyDescent="0.2">
      <c r="A14703" s="107">
        <v>2</v>
      </c>
      <c r="B14703" s="132">
        <v>0.46348379629629632</v>
      </c>
      <c r="C14703" s="133">
        <v>1.0587500000000001</v>
      </c>
      <c r="D14703" s="134" t="s">
        <v>971</v>
      </c>
      <c r="E14703" s="108">
        <v>25578.866999999998</v>
      </c>
      <c r="F14703" s="108">
        <v>50395.428999999996</v>
      </c>
      <c r="G14703" s="108">
        <v>19.352</v>
      </c>
      <c r="H14703" s="108">
        <v>150.792</v>
      </c>
      <c r="I14703" s="108">
        <v>1990.1030000000001</v>
      </c>
      <c r="J14703" s="108">
        <v>13208.257</v>
      </c>
      <c r="K14703" s="108">
        <v>806.029</v>
      </c>
      <c r="L14703" s="108">
        <v>1088.5820000000001</v>
      </c>
      <c r="M14703" s="108">
        <v>228.69399999999999</v>
      </c>
      <c r="N14703" s="108">
        <v>125.539</v>
      </c>
      <c r="O14703" s="108">
        <v>28.151</v>
      </c>
      <c r="P14703" s="108">
        <v>33.103999999999999</v>
      </c>
      <c r="Q14703" s="108">
        <v>27.562000000000001</v>
      </c>
      <c r="R14703" s="108">
        <v>76.436999999999998</v>
      </c>
      <c r="S14703" s="108">
        <v>66.302999999999997</v>
      </c>
    </row>
    <row r="14704" spans="1:19" ht="11.25" thickBot="1" x14ac:dyDescent="0.2">
      <c r="A14704" s="112"/>
    </row>
    <row r="14705" spans="1:19" ht="11.25" thickBot="1" x14ac:dyDescent="0.2">
      <c r="A14705" s="107">
        <v>3</v>
      </c>
      <c r="B14705" s="132">
        <v>0.46365740740740741</v>
      </c>
      <c r="C14705" s="133">
        <v>1.06301</v>
      </c>
      <c r="D14705" s="134" t="s">
        <v>972</v>
      </c>
      <c r="E14705" s="108">
        <v>25247.547999999999</v>
      </c>
      <c r="F14705" s="108">
        <v>50824.324000000001</v>
      </c>
      <c r="G14705" s="108">
        <v>7.8380000000000001</v>
      </c>
      <c r="H14705" s="108">
        <v>127.956</v>
      </c>
      <c r="I14705" s="108">
        <v>2055.1959999999999</v>
      </c>
      <c r="J14705" s="108">
        <v>13116.441999999999</v>
      </c>
      <c r="K14705" s="108">
        <v>803.75400000000002</v>
      </c>
      <c r="L14705" s="108">
        <v>1122.3679999999999</v>
      </c>
      <c r="M14705" s="108">
        <v>231.077</v>
      </c>
      <c r="N14705" s="108">
        <v>117.992</v>
      </c>
      <c r="O14705" s="108">
        <v>23.341000000000001</v>
      </c>
      <c r="P14705" s="108">
        <v>28.283000000000001</v>
      </c>
      <c r="Q14705" s="108">
        <v>35.408999999999999</v>
      </c>
      <c r="R14705" s="108">
        <v>72.638999999999996</v>
      </c>
      <c r="S14705" s="108">
        <v>47.796999999999997</v>
      </c>
    </row>
    <row r="14706" spans="1:19" ht="11.25" thickBot="1" x14ac:dyDescent="0.2">
      <c r="A14706" s="112"/>
    </row>
    <row r="14707" spans="1:19" ht="11.25" thickBot="1" x14ac:dyDescent="0.2">
      <c r="A14707" s="135" t="s">
        <v>362</v>
      </c>
      <c r="B14707" s="112"/>
      <c r="C14707" s="137">
        <v>1.05691</v>
      </c>
      <c r="D14707" s="134" t="s">
        <v>973</v>
      </c>
      <c r="E14707" s="136">
        <v>25549.808000000001</v>
      </c>
      <c r="F14707" s="136">
        <v>50811.425000000003</v>
      </c>
      <c r="G14707" s="136">
        <v>14.268000000000001</v>
      </c>
      <c r="H14707" s="136">
        <v>145.42099999999999</v>
      </c>
      <c r="I14707" s="136">
        <v>2024.8130000000001</v>
      </c>
      <c r="J14707" s="136">
        <v>13217.277</v>
      </c>
      <c r="K14707" s="136">
        <v>833.42</v>
      </c>
      <c r="L14707" s="136">
        <v>1129.0239999999999</v>
      </c>
      <c r="M14707" s="136">
        <v>238.25899999999999</v>
      </c>
      <c r="N14707" s="136">
        <v>116.7</v>
      </c>
      <c r="O14707" s="136">
        <v>27.882999999999999</v>
      </c>
      <c r="P14707" s="136">
        <v>29.905000000000001</v>
      </c>
      <c r="Q14707" s="136">
        <v>30.853999999999999</v>
      </c>
      <c r="R14707" s="136">
        <v>76.863</v>
      </c>
      <c r="S14707" s="136">
        <v>56.259</v>
      </c>
    </row>
    <row r="14708" spans="1:19" ht="11.25" thickBot="1" x14ac:dyDescent="0.2">
      <c r="A14708" s="112"/>
    </row>
    <row r="14709" spans="1:19" ht="11.25" thickBot="1" x14ac:dyDescent="0.2">
      <c r="A14709" s="138" t="s">
        <v>364</v>
      </c>
      <c r="B14709" s="112"/>
      <c r="C14709" s="137">
        <v>7.1900000000000002E-3</v>
      </c>
      <c r="D14709" s="134" t="s">
        <v>394</v>
      </c>
      <c r="E14709" s="136">
        <v>288.82900000000001</v>
      </c>
      <c r="F14709" s="136">
        <v>409.7</v>
      </c>
      <c r="G14709" s="136">
        <v>5.8739999999999997</v>
      </c>
      <c r="H14709" s="136">
        <v>15.494999999999999</v>
      </c>
      <c r="I14709" s="136">
        <v>32.762</v>
      </c>
      <c r="J14709" s="136">
        <v>105.63500000000001</v>
      </c>
      <c r="K14709" s="136">
        <v>49.426000000000002</v>
      </c>
      <c r="L14709" s="136">
        <v>44.148000000000003</v>
      </c>
      <c r="M14709" s="136">
        <v>14.551</v>
      </c>
      <c r="N14709" s="136">
        <v>9.5510000000000002</v>
      </c>
      <c r="O14709" s="136">
        <v>4.4139999999999997</v>
      </c>
      <c r="P14709" s="136">
        <v>2.7709999999999999</v>
      </c>
      <c r="Q14709" s="136">
        <v>4.0730000000000004</v>
      </c>
      <c r="R14709" s="136">
        <v>4.4530000000000003</v>
      </c>
      <c r="S14709" s="136">
        <v>9.3539999999999992</v>
      </c>
    </row>
    <row r="14710" spans="1:19" ht="11.25" thickBot="1" x14ac:dyDescent="0.2">
      <c r="A14710" s="112"/>
    </row>
    <row r="14711" spans="1:19" ht="11.25" thickBot="1" x14ac:dyDescent="0.2">
      <c r="A14711" s="139" t="s">
        <v>366</v>
      </c>
      <c r="B14711" s="112"/>
      <c r="C14711" s="140">
        <v>0.68</v>
      </c>
      <c r="D14711" s="134" t="s">
        <v>974</v>
      </c>
      <c r="E14711" s="136">
        <v>1.1299999999999999</v>
      </c>
      <c r="F14711" s="136">
        <v>0.80600000000000005</v>
      </c>
      <c r="G14711" s="136">
        <v>41.165999999999997</v>
      </c>
      <c r="H14711" s="136">
        <v>10.654999999999999</v>
      </c>
      <c r="I14711" s="136">
        <v>1.6180000000000001</v>
      </c>
      <c r="J14711" s="136">
        <v>0.79900000000000004</v>
      </c>
      <c r="K14711" s="136">
        <v>5.931</v>
      </c>
      <c r="L14711" s="136">
        <v>3.91</v>
      </c>
      <c r="M14711" s="136">
        <v>6.1070000000000002</v>
      </c>
      <c r="N14711" s="136">
        <v>8.1839999999999993</v>
      </c>
      <c r="O14711" s="136">
        <v>15.829000000000001</v>
      </c>
      <c r="P14711" s="136">
        <v>9.2650000000000006</v>
      </c>
      <c r="Q14711" s="136">
        <v>13.201000000000001</v>
      </c>
      <c r="R14711" s="136">
        <v>5.7930000000000001</v>
      </c>
      <c r="S14711" s="136">
        <v>16.626999999999999</v>
      </c>
    </row>
    <row r="14712" spans="1:19" ht="11.25" thickBot="1" x14ac:dyDescent="0.2">
      <c r="A14712" s="112"/>
    </row>
    <row r="14713" spans="1:19" ht="11.25" thickBot="1" x14ac:dyDescent="0.2">
      <c r="A14713" s="106" t="s">
        <v>357</v>
      </c>
      <c r="B14713" s="106" t="s">
        <v>358</v>
      </c>
      <c r="C14713" s="130" t="s">
        <v>51</v>
      </c>
      <c r="D14713" s="130" t="s">
        <v>52</v>
      </c>
      <c r="E14713" s="130" t="s">
        <v>53</v>
      </c>
      <c r="F14713" s="130" t="s">
        <v>54</v>
      </c>
      <c r="G14713" s="130" t="s">
        <v>55</v>
      </c>
      <c r="H14713" s="130" t="s">
        <v>56</v>
      </c>
      <c r="I14713" s="130" t="s">
        <v>57</v>
      </c>
      <c r="J14713" s="130" t="s">
        <v>58</v>
      </c>
      <c r="K14713" s="130" t="s">
        <v>59</v>
      </c>
      <c r="L14713" s="130" t="s">
        <v>60</v>
      </c>
      <c r="M14713" s="130" t="s">
        <v>61</v>
      </c>
      <c r="N14713" s="130" t="s">
        <v>62</v>
      </c>
      <c r="O14713" s="130" t="s">
        <v>63</v>
      </c>
      <c r="P14713" s="130" t="s">
        <v>64</v>
      </c>
      <c r="Q14713" s="131" t="s">
        <v>65</v>
      </c>
      <c r="R14713" s="131" t="s">
        <v>66</v>
      </c>
      <c r="S14713" s="130" t="s">
        <v>67</v>
      </c>
    </row>
    <row r="14714" spans="1:19" ht="11.25" thickBot="1" x14ac:dyDescent="0.2">
      <c r="A14714" s="107">
        <v>1</v>
      </c>
      <c r="B14714" s="132">
        <v>0.46329861111111109</v>
      </c>
      <c r="C14714" s="108">
        <v>74.457999999999998</v>
      </c>
      <c r="D14714" s="108">
        <v>57.234999999999999</v>
      </c>
      <c r="E14714" s="108">
        <v>89.974999999999994</v>
      </c>
      <c r="F14714" s="108">
        <v>37.201999999999998</v>
      </c>
      <c r="G14714" s="108">
        <v>131.83099999999999</v>
      </c>
      <c r="H14714" s="108">
        <v>17407.189999999999</v>
      </c>
      <c r="I14714" s="108">
        <v>42880.016000000003</v>
      </c>
      <c r="J14714" s="108">
        <v>9.0909999999999993</v>
      </c>
      <c r="K14714" s="108">
        <v>6.0140000000000002</v>
      </c>
      <c r="L14714" s="108">
        <v>83.918000000000006</v>
      </c>
      <c r="M14714" s="108">
        <v>92.444000000000003</v>
      </c>
      <c r="N14714" s="108">
        <v>2557.3049999999998</v>
      </c>
      <c r="O14714" s="108">
        <v>282.351</v>
      </c>
      <c r="P14714" s="108">
        <v>132402.82999999999</v>
      </c>
      <c r="Q14714" s="133">
        <v>1.00349</v>
      </c>
      <c r="R14714" s="134" t="s">
        <v>975</v>
      </c>
      <c r="S14714" s="108">
        <v>3530.346</v>
      </c>
    </row>
    <row r="14715" spans="1:19" ht="11.25" thickBot="1" x14ac:dyDescent="0.2">
      <c r="A14715" s="112"/>
    </row>
    <row r="14716" spans="1:19" ht="11.25" thickBot="1" x14ac:dyDescent="0.2">
      <c r="A14716" s="107">
        <v>2</v>
      </c>
      <c r="B14716" s="132">
        <v>0.46348379629629632</v>
      </c>
      <c r="C14716" s="108">
        <v>91.938000000000002</v>
      </c>
      <c r="D14716" s="108">
        <v>47.368000000000002</v>
      </c>
      <c r="E14716" s="108">
        <v>60.5</v>
      </c>
      <c r="F14716" s="108">
        <v>32.274000000000001</v>
      </c>
      <c r="G14716" s="108">
        <v>140.637</v>
      </c>
      <c r="H14716" s="108">
        <v>17370.787</v>
      </c>
      <c r="I14716" s="108">
        <v>42791.343000000001</v>
      </c>
      <c r="J14716" s="108">
        <v>9.1029999999999998</v>
      </c>
      <c r="K14716" s="108">
        <v>7.016</v>
      </c>
      <c r="L14716" s="108">
        <v>82.128</v>
      </c>
      <c r="M14716" s="108">
        <v>81.751000000000005</v>
      </c>
      <c r="N14716" s="108">
        <v>2446.442</v>
      </c>
      <c r="O14716" s="108">
        <v>246.56</v>
      </c>
      <c r="P14716" s="108">
        <v>131621.23000000001</v>
      </c>
      <c r="Q14716" s="133">
        <v>1.02264</v>
      </c>
      <c r="R14716" s="134" t="s">
        <v>976</v>
      </c>
      <c r="S14716" s="108">
        <v>3562.35</v>
      </c>
    </row>
    <row r="14717" spans="1:19" ht="11.25" thickBot="1" x14ac:dyDescent="0.2">
      <c r="A14717" s="112"/>
    </row>
    <row r="14718" spans="1:19" ht="11.25" thickBot="1" x14ac:dyDescent="0.2">
      <c r="A14718" s="107">
        <v>3</v>
      </c>
      <c r="B14718" s="132">
        <v>0.46365740740740741</v>
      </c>
      <c r="C14718" s="108">
        <v>60.719000000000001</v>
      </c>
      <c r="D14718" s="108">
        <v>46.442</v>
      </c>
      <c r="E14718" s="108">
        <v>47.813000000000002</v>
      </c>
      <c r="F14718" s="108">
        <v>39.173000000000002</v>
      </c>
      <c r="G14718" s="108">
        <v>108.30500000000001</v>
      </c>
      <c r="H14718" s="108">
        <v>17369.722000000002</v>
      </c>
      <c r="I14718" s="108">
        <v>43171.211000000003</v>
      </c>
      <c r="J14718" s="108">
        <v>9.1080000000000005</v>
      </c>
      <c r="K14718" s="108">
        <v>1.0960000000000001</v>
      </c>
      <c r="L14718" s="108">
        <v>64.322999999999993</v>
      </c>
      <c r="M14718" s="108">
        <v>93.635000000000005</v>
      </c>
      <c r="N14718" s="108">
        <v>2381.8580000000002</v>
      </c>
      <c r="O14718" s="108">
        <v>248.459</v>
      </c>
      <c r="P14718" s="108">
        <v>130992.46</v>
      </c>
      <c r="Q14718" s="133">
        <v>1.0269299999999999</v>
      </c>
      <c r="R14718" s="134" t="s">
        <v>977</v>
      </c>
      <c r="S14718" s="108">
        <v>3465.1190000000001</v>
      </c>
    </row>
    <row r="14719" spans="1:19" ht="11.25" thickBot="1" x14ac:dyDescent="0.2">
      <c r="A14719" s="112"/>
    </row>
    <row r="14720" spans="1:19" ht="11.25" thickBot="1" x14ac:dyDescent="0.2">
      <c r="A14720" s="135" t="s">
        <v>362</v>
      </c>
      <c r="B14720" s="112"/>
      <c r="C14720" s="136">
        <v>75.704999999999998</v>
      </c>
      <c r="D14720" s="136">
        <v>50.347999999999999</v>
      </c>
      <c r="E14720" s="136">
        <v>66.096000000000004</v>
      </c>
      <c r="F14720" s="136">
        <v>36.216999999999999</v>
      </c>
      <c r="G14720" s="136">
        <v>126.92400000000001</v>
      </c>
      <c r="H14720" s="136">
        <v>17382.565999999999</v>
      </c>
      <c r="I14720" s="136">
        <v>42947.523000000001</v>
      </c>
      <c r="J14720" s="136">
        <v>9.1010000000000009</v>
      </c>
      <c r="K14720" s="136">
        <v>4.7089999999999996</v>
      </c>
      <c r="L14720" s="136">
        <v>76.790000000000006</v>
      </c>
      <c r="M14720" s="136">
        <v>89.277000000000001</v>
      </c>
      <c r="N14720" s="136">
        <v>2461.8690000000001</v>
      </c>
      <c r="O14720" s="136">
        <v>259.12400000000002</v>
      </c>
      <c r="P14720" s="136">
        <v>131672.17000000001</v>
      </c>
      <c r="Q14720" s="137">
        <v>1.01769</v>
      </c>
      <c r="R14720" s="134" t="s">
        <v>978</v>
      </c>
      <c r="S14720" s="136">
        <v>3519.2710000000002</v>
      </c>
    </row>
    <row r="14721" spans="1:19" ht="11.25" thickBot="1" x14ac:dyDescent="0.2">
      <c r="A14721" s="112"/>
    </row>
    <row r="14722" spans="1:19" ht="11.25" thickBot="1" x14ac:dyDescent="0.2">
      <c r="A14722" s="138" t="s">
        <v>364</v>
      </c>
      <c r="B14722" s="112"/>
      <c r="C14722" s="136">
        <v>15.647</v>
      </c>
      <c r="D14722" s="136">
        <v>5.9820000000000002</v>
      </c>
      <c r="E14722" s="136">
        <v>21.631</v>
      </c>
      <c r="F14722" s="136">
        <v>3.5539999999999998</v>
      </c>
      <c r="G14722" s="136">
        <v>16.715</v>
      </c>
      <c r="H14722" s="136">
        <v>21.332000000000001</v>
      </c>
      <c r="I14722" s="136">
        <v>198.72800000000001</v>
      </c>
      <c r="J14722" s="136">
        <v>8.9999999999999993E-3</v>
      </c>
      <c r="K14722" s="136">
        <v>3.1680000000000001</v>
      </c>
      <c r="L14722" s="136">
        <v>10.834</v>
      </c>
      <c r="M14722" s="136">
        <v>6.5439999999999996</v>
      </c>
      <c r="N14722" s="136">
        <v>88.734999999999999</v>
      </c>
      <c r="O14722" s="136">
        <v>20.138000000000002</v>
      </c>
      <c r="P14722" s="136">
        <v>706.56399999999996</v>
      </c>
      <c r="Q14722" s="137">
        <v>1.248E-2</v>
      </c>
      <c r="R14722" s="134" t="s">
        <v>979</v>
      </c>
      <c r="S14722" s="136">
        <v>49.552999999999997</v>
      </c>
    </row>
    <row r="14723" spans="1:19" ht="11.25" thickBot="1" x14ac:dyDescent="0.2">
      <c r="A14723" s="112"/>
    </row>
    <row r="14724" spans="1:19" ht="11.25" thickBot="1" x14ac:dyDescent="0.2">
      <c r="A14724" s="139" t="s">
        <v>366</v>
      </c>
      <c r="B14724" s="112"/>
      <c r="C14724" s="136">
        <v>20.667999999999999</v>
      </c>
      <c r="D14724" s="136">
        <v>11.881</v>
      </c>
      <c r="E14724" s="136">
        <v>32.725999999999999</v>
      </c>
      <c r="F14724" s="136">
        <v>9.8119999999999994</v>
      </c>
      <c r="G14724" s="136">
        <v>13.169</v>
      </c>
      <c r="H14724" s="136">
        <v>0.123</v>
      </c>
      <c r="I14724" s="136">
        <v>0.46300000000000002</v>
      </c>
      <c r="J14724" s="136">
        <v>9.8000000000000004E-2</v>
      </c>
      <c r="K14724" s="136">
        <v>67.292000000000002</v>
      </c>
      <c r="L14724" s="136">
        <v>14.108000000000001</v>
      </c>
      <c r="M14724" s="136">
        <v>7.33</v>
      </c>
      <c r="N14724" s="136">
        <v>3.6040000000000001</v>
      </c>
      <c r="O14724" s="136">
        <v>7.7720000000000002</v>
      </c>
      <c r="P14724" s="136">
        <v>0.53700000000000003</v>
      </c>
      <c r="Q14724" s="140">
        <v>1.226</v>
      </c>
      <c r="R14724" s="134" t="s">
        <v>980</v>
      </c>
      <c r="S14724" s="136">
        <v>1.4079999999999999</v>
      </c>
    </row>
    <row r="14725" spans="1:19" ht="11.25" thickBot="1" x14ac:dyDescent="0.2">
      <c r="A14725" s="112"/>
    </row>
    <row r="14726" spans="1:19" ht="11.25" thickBot="1" x14ac:dyDescent="0.2">
      <c r="A14726" s="106" t="s">
        <v>357</v>
      </c>
      <c r="B14726" s="106" t="s">
        <v>358</v>
      </c>
      <c r="C14726" s="130" t="s">
        <v>68</v>
      </c>
    </row>
    <row r="14727" spans="1:19" ht="11.25" thickBot="1" x14ac:dyDescent="0.2">
      <c r="A14727" s="107">
        <v>1</v>
      </c>
      <c r="B14727" s="132">
        <v>0.46329861111111109</v>
      </c>
      <c r="C14727" s="108">
        <v>3181.2620000000002</v>
      </c>
    </row>
    <row r="14728" spans="1:19" ht="11.25" thickBot="1" x14ac:dyDescent="0.2">
      <c r="A14728" s="112"/>
    </row>
    <row r="14729" spans="1:19" ht="11.25" thickBot="1" x14ac:dyDescent="0.2">
      <c r="A14729" s="107">
        <v>2</v>
      </c>
      <c r="B14729" s="132">
        <v>0.46348379629629632</v>
      </c>
      <c r="C14729" s="108">
        <v>3093.4270000000001</v>
      </c>
    </row>
    <row r="14730" spans="1:19" ht="11.25" thickBot="1" x14ac:dyDescent="0.2">
      <c r="A14730" s="112"/>
    </row>
    <row r="14731" spans="1:19" ht="11.25" thickBot="1" x14ac:dyDescent="0.2">
      <c r="A14731" s="107">
        <v>3</v>
      </c>
      <c r="B14731" s="132">
        <v>0.46365740740740741</v>
      </c>
      <c r="C14731" s="108">
        <v>3213.4879999999998</v>
      </c>
    </row>
    <row r="14732" spans="1:19" ht="11.25" thickBot="1" x14ac:dyDescent="0.2">
      <c r="A14732" s="112"/>
    </row>
    <row r="14733" spans="1:19" ht="11.25" thickBot="1" x14ac:dyDescent="0.2">
      <c r="A14733" s="135" t="s">
        <v>362</v>
      </c>
      <c r="B14733" s="112"/>
      <c r="C14733" s="136">
        <v>3162.7260000000001</v>
      </c>
    </row>
    <row r="14734" spans="1:19" ht="11.25" thickBot="1" x14ac:dyDescent="0.2">
      <c r="A14734" s="112"/>
    </row>
    <row r="14735" spans="1:19" ht="11.25" thickBot="1" x14ac:dyDescent="0.2">
      <c r="A14735" s="138" t="s">
        <v>364</v>
      </c>
      <c r="B14735" s="112"/>
      <c r="C14735" s="136">
        <v>62.14</v>
      </c>
    </row>
    <row r="14736" spans="1:19" ht="11.25" thickBot="1" x14ac:dyDescent="0.2">
      <c r="A14736" s="112"/>
    </row>
    <row r="14737" spans="1:19" ht="11.25" thickBot="1" x14ac:dyDescent="0.2">
      <c r="A14737" s="139" t="s">
        <v>366</v>
      </c>
      <c r="B14737" s="112"/>
      <c r="C14737" s="136">
        <v>1.9650000000000001</v>
      </c>
    </row>
    <row r="14738" spans="1:19" ht="10.5" x14ac:dyDescent="0.15">
      <c r="A14738" s="112"/>
    </row>
    <row r="14739" spans="1:19" x14ac:dyDescent="0.15">
      <c r="A14739" s="129"/>
      <c r="B14739" s="86" t="s">
        <v>981</v>
      </c>
    </row>
    <row r="14740" spans="1:19" ht="9.75" thickBot="1" x14ac:dyDescent="0.2">
      <c r="A14740" s="81" t="s">
        <v>5871</v>
      </c>
    </row>
    <row r="14741" spans="1:19" ht="11.25" thickBot="1" x14ac:dyDescent="0.2">
      <c r="A14741" s="106" t="s">
        <v>357</v>
      </c>
      <c r="B14741" s="106" t="s">
        <v>358</v>
      </c>
      <c r="C14741" s="130" t="s">
        <v>0</v>
      </c>
      <c r="D14741" s="130" t="s">
        <v>1</v>
      </c>
      <c r="E14741" s="130" t="s">
        <v>2</v>
      </c>
      <c r="F14741" s="130" t="s">
        <v>3</v>
      </c>
      <c r="G14741" s="130" t="s">
        <v>4</v>
      </c>
      <c r="H14741" s="130" t="s">
        <v>5</v>
      </c>
      <c r="I14741" s="131" t="s">
        <v>6</v>
      </c>
      <c r="J14741" s="131" t="s">
        <v>7</v>
      </c>
      <c r="K14741" s="130" t="s">
        <v>8</v>
      </c>
      <c r="L14741" s="130" t="s">
        <v>9</v>
      </c>
      <c r="M14741" s="130" t="s">
        <v>10</v>
      </c>
      <c r="N14741" s="130" t="s">
        <v>11</v>
      </c>
      <c r="O14741" s="130" t="s">
        <v>12</v>
      </c>
      <c r="P14741" s="130" t="s">
        <v>13</v>
      </c>
      <c r="Q14741" s="130" t="s">
        <v>14</v>
      </c>
      <c r="R14741" s="130" t="s">
        <v>15</v>
      </c>
      <c r="S14741" s="130" t="s">
        <v>16</v>
      </c>
    </row>
    <row r="14742" spans="1:19" ht="11.25" thickBot="1" x14ac:dyDescent="0.2">
      <c r="A14742" s="107">
        <v>1</v>
      </c>
      <c r="B14742" s="132">
        <v>0.46842592592592597</v>
      </c>
      <c r="C14742" s="108">
        <v>623964.47</v>
      </c>
      <c r="D14742" s="108">
        <v>122978.05</v>
      </c>
      <c r="E14742" s="141" t="s">
        <v>11577</v>
      </c>
      <c r="F14742" s="108">
        <v>126260.21</v>
      </c>
      <c r="G14742" s="141" t="s">
        <v>11578</v>
      </c>
      <c r="H14742" s="108">
        <v>31.189</v>
      </c>
      <c r="I14742" s="133">
        <v>1.1009800000000001</v>
      </c>
      <c r="J14742" s="134" t="s">
        <v>984</v>
      </c>
      <c r="K14742" s="141" t="s">
        <v>11579</v>
      </c>
      <c r="L14742" s="108">
        <v>169.85599999999999</v>
      </c>
      <c r="M14742" s="108">
        <v>7748.9930000000004</v>
      </c>
      <c r="N14742" s="108">
        <v>4032.0929999999998</v>
      </c>
      <c r="O14742" s="108">
        <v>7125.5010000000002</v>
      </c>
      <c r="P14742" s="108">
        <v>6816.8029999999999</v>
      </c>
      <c r="Q14742" s="108">
        <v>-300.65699999999998</v>
      </c>
      <c r="R14742" s="108">
        <v>475.62200000000001</v>
      </c>
      <c r="S14742" s="108">
        <v>182087.77</v>
      </c>
    </row>
    <row r="14743" spans="1:19" ht="11.25" thickBot="1" x14ac:dyDescent="0.2">
      <c r="A14743" s="112"/>
    </row>
    <row r="14744" spans="1:19" ht="11.25" thickBot="1" x14ac:dyDescent="0.2">
      <c r="A14744" s="107">
        <v>2</v>
      </c>
      <c r="B14744" s="132">
        <v>0.46861111111111109</v>
      </c>
      <c r="C14744" s="108">
        <v>613295.81000000006</v>
      </c>
      <c r="D14744" s="108">
        <v>123607.96</v>
      </c>
      <c r="E14744" s="141" t="s">
        <v>11580</v>
      </c>
      <c r="F14744" s="108">
        <v>127427.24</v>
      </c>
      <c r="G14744" s="141" t="s">
        <v>11581</v>
      </c>
      <c r="H14744" s="108">
        <v>30.596</v>
      </c>
      <c r="I14744" s="133">
        <v>1.1147100000000001</v>
      </c>
      <c r="J14744" s="134" t="s">
        <v>988</v>
      </c>
      <c r="K14744" s="141" t="s">
        <v>11582</v>
      </c>
      <c r="L14744" s="108">
        <v>170.44399999999999</v>
      </c>
      <c r="M14744" s="108">
        <v>7874.22</v>
      </c>
      <c r="N14744" s="108">
        <v>4163.152</v>
      </c>
      <c r="O14744" s="108">
        <v>7060.6710000000003</v>
      </c>
      <c r="P14744" s="108">
        <v>6711.7139999999999</v>
      </c>
      <c r="Q14744" s="108">
        <v>-235.94300000000001</v>
      </c>
      <c r="R14744" s="108">
        <v>450.14299999999997</v>
      </c>
      <c r="S14744" s="108">
        <v>175912.37</v>
      </c>
    </row>
    <row r="14745" spans="1:19" ht="11.25" thickBot="1" x14ac:dyDescent="0.2">
      <c r="A14745" s="112"/>
    </row>
    <row r="14746" spans="1:19" ht="11.25" thickBot="1" x14ac:dyDescent="0.2">
      <c r="A14746" s="107">
        <v>3</v>
      </c>
      <c r="B14746" s="132">
        <v>0.46879629629629632</v>
      </c>
      <c r="C14746" s="108">
        <v>613543.67000000004</v>
      </c>
      <c r="D14746" s="108">
        <v>123747.06</v>
      </c>
      <c r="E14746" s="141" t="s">
        <v>11583</v>
      </c>
      <c r="F14746" s="108">
        <v>128570.07</v>
      </c>
      <c r="G14746" s="141" t="s">
        <v>11584</v>
      </c>
      <c r="H14746" s="108">
        <v>18.649000000000001</v>
      </c>
      <c r="I14746" s="133">
        <v>1.1236200000000001</v>
      </c>
      <c r="J14746" s="134" t="s">
        <v>992</v>
      </c>
      <c r="K14746" s="141" t="s">
        <v>11585</v>
      </c>
      <c r="L14746" s="108">
        <v>178.875</v>
      </c>
      <c r="M14746" s="108">
        <v>7651.0550000000003</v>
      </c>
      <c r="N14746" s="108">
        <v>4072.9160000000002</v>
      </c>
      <c r="O14746" s="108">
        <v>7225.3639999999996</v>
      </c>
      <c r="P14746" s="108">
        <v>6771.13</v>
      </c>
      <c r="Q14746" s="108">
        <v>-245.32599999999999</v>
      </c>
      <c r="R14746" s="108">
        <v>409.91500000000002</v>
      </c>
      <c r="S14746" s="108">
        <v>172894.53</v>
      </c>
    </row>
    <row r="14747" spans="1:19" ht="11.25" thickBot="1" x14ac:dyDescent="0.2">
      <c r="A14747" s="112"/>
    </row>
    <row r="14748" spans="1:19" ht="11.25" thickBot="1" x14ac:dyDescent="0.2">
      <c r="A14748" s="135" t="s">
        <v>362</v>
      </c>
      <c r="B14748" s="112"/>
      <c r="C14748" s="136">
        <v>616934.65</v>
      </c>
      <c r="D14748" s="136">
        <v>123444.35</v>
      </c>
      <c r="E14748" s="141" t="s">
        <v>11586</v>
      </c>
      <c r="F14748" s="136">
        <v>127419.17</v>
      </c>
      <c r="G14748" s="141" t="s">
        <v>11587</v>
      </c>
      <c r="H14748" s="136">
        <v>26.811</v>
      </c>
      <c r="I14748" s="137">
        <v>1.1131</v>
      </c>
      <c r="J14748" s="134" t="s">
        <v>996</v>
      </c>
      <c r="K14748" s="141" t="s">
        <v>11588</v>
      </c>
      <c r="L14748" s="136">
        <v>173.05799999999999</v>
      </c>
      <c r="M14748" s="136">
        <v>7758.0889999999999</v>
      </c>
      <c r="N14748" s="136">
        <v>4089.3870000000002</v>
      </c>
      <c r="O14748" s="136">
        <v>7137.1779999999999</v>
      </c>
      <c r="P14748" s="136">
        <v>6766.549</v>
      </c>
      <c r="Q14748" s="136">
        <v>-260.642</v>
      </c>
      <c r="R14748" s="136">
        <v>445.22699999999998</v>
      </c>
      <c r="S14748" s="136">
        <v>176964.89</v>
      </c>
    </row>
    <row r="14749" spans="1:19" ht="11.25" thickBot="1" x14ac:dyDescent="0.2">
      <c r="A14749" s="112"/>
    </row>
    <row r="14750" spans="1:19" ht="11.25" thickBot="1" x14ac:dyDescent="0.2">
      <c r="A14750" s="138" t="s">
        <v>364</v>
      </c>
      <c r="B14750" s="112"/>
      <c r="C14750" s="136">
        <v>6089.2629999999999</v>
      </c>
      <c r="D14750" s="136">
        <v>409.77699999999999</v>
      </c>
      <c r="E14750" s="141" t="s">
        <v>11589</v>
      </c>
      <c r="F14750" s="136">
        <v>1154.953</v>
      </c>
      <c r="G14750" s="141" t="s">
        <v>11590</v>
      </c>
      <c r="H14750" s="136">
        <v>7.0750000000000002</v>
      </c>
      <c r="I14750" s="137">
        <v>1.141E-2</v>
      </c>
      <c r="J14750" s="134" t="s">
        <v>1000</v>
      </c>
      <c r="K14750" s="141" t="s">
        <v>11591</v>
      </c>
      <c r="L14750" s="136">
        <v>5.0460000000000003</v>
      </c>
      <c r="M14750" s="136">
        <v>111.861</v>
      </c>
      <c r="N14750" s="136">
        <v>67.063999999999993</v>
      </c>
      <c r="O14750" s="136">
        <v>82.965000000000003</v>
      </c>
      <c r="P14750" s="136">
        <v>52.694000000000003</v>
      </c>
      <c r="Q14750" s="136">
        <v>34.97</v>
      </c>
      <c r="R14750" s="136">
        <v>33.128</v>
      </c>
      <c r="S14750" s="136">
        <v>4686.1279999999997</v>
      </c>
    </row>
    <row r="14751" spans="1:19" ht="11.25" thickBot="1" x14ac:dyDescent="0.2">
      <c r="A14751" s="112"/>
    </row>
    <row r="14752" spans="1:19" ht="11.25" thickBot="1" x14ac:dyDescent="0.2">
      <c r="A14752" s="139" t="s">
        <v>366</v>
      </c>
      <c r="B14752" s="112"/>
      <c r="C14752" s="136">
        <v>0.98699999999999999</v>
      </c>
      <c r="D14752" s="136">
        <v>0.33200000000000002</v>
      </c>
      <c r="E14752" s="141" t="s">
        <v>1002</v>
      </c>
      <c r="F14752" s="136">
        <v>0.90600000000000003</v>
      </c>
      <c r="G14752" s="141" t="s">
        <v>1003</v>
      </c>
      <c r="H14752" s="136">
        <v>26.388000000000002</v>
      </c>
      <c r="I14752" s="140">
        <v>1.0249999999999999</v>
      </c>
      <c r="J14752" s="134" t="s">
        <v>1004</v>
      </c>
      <c r="K14752" s="141" t="s">
        <v>1005</v>
      </c>
      <c r="L14752" s="136">
        <v>2.9159999999999999</v>
      </c>
      <c r="M14752" s="136">
        <v>1.4419999999999999</v>
      </c>
      <c r="N14752" s="136">
        <v>1.64</v>
      </c>
      <c r="O14752" s="136">
        <v>1.1619999999999999</v>
      </c>
      <c r="P14752" s="136">
        <v>0.77900000000000003</v>
      </c>
      <c r="Q14752" s="136">
        <v>13.417</v>
      </c>
      <c r="R14752" s="136">
        <v>7.4409999999999998</v>
      </c>
      <c r="S14752" s="136">
        <v>2.6480000000000001</v>
      </c>
    </row>
    <row r="14753" spans="1:19" ht="11.25" thickBot="1" x14ac:dyDescent="0.2">
      <c r="A14753" s="112"/>
    </row>
    <row r="14754" spans="1:19" ht="11.25" thickBot="1" x14ac:dyDescent="0.2">
      <c r="A14754" s="106" t="s">
        <v>357</v>
      </c>
      <c r="B14754" s="106" t="s">
        <v>358</v>
      </c>
      <c r="C14754" s="130" t="s">
        <v>17</v>
      </c>
      <c r="D14754" s="130" t="s">
        <v>18</v>
      </c>
      <c r="E14754" s="131" t="s">
        <v>19</v>
      </c>
      <c r="F14754" s="131" t="s">
        <v>20</v>
      </c>
      <c r="G14754" s="130" t="s">
        <v>21</v>
      </c>
      <c r="H14754" s="130" t="s">
        <v>22</v>
      </c>
      <c r="I14754" s="130" t="s">
        <v>23</v>
      </c>
      <c r="J14754" s="130" t="s">
        <v>24</v>
      </c>
      <c r="K14754" s="131" t="s">
        <v>25</v>
      </c>
      <c r="L14754" s="131" t="s">
        <v>26</v>
      </c>
      <c r="M14754" s="130" t="s">
        <v>27</v>
      </c>
      <c r="N14754" s="130" t="s">
        <v>28</v>
      </c>
      <c r="O14754" s="130" t="s">
        <v>29</v>
      </c>
      <c r="P14754" s="130" t="s">
        <v>30</v>
      </c>
      <c r="Q14754" s="130" t="s">
        <v>31</v>
      </c>
      <c r="R14754" s="130" t="s">
        <v>32</v>
      </c>
      <c r="S14754" s="130" t="s">
        <v>33</v>
      </c>
    </row>
    <row r="14755" spans="1:19" ht="11.25" thickBot="1" x14ac:dyDescent="0.2">
      <c r="A14755" s="107">
        <v>1</v>
      </c>
      <c r="B14755" s="132">
        <v>0.46842592592592597</v>
      </c>
      <c r="C14755" s="108">
        <v>210351.2</v>
      </c>
      <c r="D14755" s="108">
        <v>4178.7700000000004</v>
      </c>
      <c r="E14755" s="133">
        <v>1.09074</v>
      </c>
      <c r="F14755" s="133">
        <v>0.99699000000000004</v>
      </c>
      <c r="G14755" s="108">
        <v>310.50900000000001</v>
      </c>
      <c r="H14755" s="108">
        <v>-3.3000000000000002E-2</v>
      </c>
      <c r="I14755" s="108">
        <v>1056.204</v>
      </c>
      <c r="J14755" s="108">
        <v>1918.2280000000001</v>
      </c>
      <c r="K14755" s="133">
        <v>1.1060300000000001</v>
      </c>
      <c r="L14755" s="134" t="s">
        <v>1006</v>
      </c>
      <c r="M14755" s="141" t="s">
        <v>11592</v>
      </c>
      <c r="N14755" s="108">
        <v>1399.8920000000001</v>
      </c>
      <c r="O14755" s="108">
        <v>1.31</v>
      </c>
      <c r="P14755" s="108">
        <v>4.7320000000000002</v>
      </c>
      <c r="Q14755" s="108">
        <v>22.373999999999999</v>
      </c>
      <c r="R14755" s="108">
        <v>1414.7750000000001</v>
      </c>
      <c r="S14755" s="108">
        <v>150.28299999999999</v>
      </c>
    </row>
    <row r="14756" spans="1:19" ht="11.25" thickBot="1" x14ac:dyDescent="0.2">
      <c r="A14756" s="112"/>
    </row>
    <row r="14757" spans="1:19" ht="11.25" thickBot="1" x14ac:dyDescent="0.2">
      <c r="A14757" s="107">
        <v>2</v>
      </c>
      <c r="B14757" s="132">
        <v>0.46861111111111109</v>
      </c>
      <c r="C14757" s="108">
        <v>211080.33</v>
      </c>
      <c r="D14757" s="108">
        <v>4192.6989999999996</v>
      </c>
      <c r="E14757" s="133">
        <v>1.0983400000000001</v>
      </c>
      <c r="F14757" s="133">
        <v>0.99663999999999997</v>
      </c>
      <c r="G14757" s="108">
        <v>293.74799999999999</v>
      </c>
      <c r="H14757" s="108">
        <v>-1.879</v>
      </c>
      <c r="I14757" s="108">
        <v>1113.06</v>
      </c>
      <c r="J14757" s="108">
        <v>1906.2750000000001</v>
      </c>
      <c r="K14757" s="133">
        <v>1.1287199999999999</v>
      </c>
      <c r="L14757" s="134" t="s">
        <v>1008</v>
      </c>
      <c r="M14757" s="141" t="s">
        <v>11593</v>
      </c>
      <c r="N14757" s="108">
        <v>1356.037</v>
      </c>
      <c r="O14757" s="108">
        <v>0.35199999999999998</v>
      </c>
      <c r="P14757" s="108">
        <v>9.65</v>
      </c>
      <c r="Q14757" s="108">
        <v>7.9130000000000003</v>
      </c>
      <c r="R14757" s="108">
        <v>1508.6079999999999</v>
      </c>
      <c r="S14757" s="108">
        <v>132.45400000000001</v>
      </c>
    </row>
    <row r="14758" spans="1:19" ht="11.25" thickBot="1" x14ac:dyDescent="0.2">
      <c r="A14758" s="112"/>
    </row>
    <row r="14759" spans="1:19" ht="11.25" thickBot="1" x14ac:dyDescent="0.2">
      <c r="A14759" s="107">
        <v>3</v>
      </c>
      <c r="B14759" s="132">
        <v>0.46879629629629632</v>
      </c>
      <c r="C14759" s="108">
        <v>210320.35</v>
      </c>
      <c r="D14759" s="108">
        <v>4310.1109999999999</v>
      </c>
      <c r="E14759" s="133">
        <v>1.1030500000000001</v>
      </c>
      <c r="F14759" s="133">
        <v>0.99394000000000005</v>
      </c>
      <c r="G14759" s="108">
        <v>364.99</v>
      </c>
      <c r="H14759" s="108">
        <v>-7.3999999999999996E-2</v>
      </c>
      <c r="I14759" s="108">
        <v>1069.7539999999999</v>
      </c>
      <c r="J14759" s="108">
        <v>1779.982</v>
      </c>
      <c r="K14759" s="133">
        <v>1.12294</v>
      </c>
      <c r="L14759" s="134" t="s">
        <v>1010</v>
      </c>
      <c r="M14759" s="141" t="s">
        <v>11594</v>
      </c>
      <c r="N14759" s="108">
        <v>1356.011</v>
      </c>
      <c r="O14759" s="108">
        <v>2.2810000000000001</v>
      </c>
      <c r="P14759" s="108">
        <v>5.7119999999999997</v>
      </c>
      <c r="Q14759" s="108">
        <v>11.739000000000001</v>
      </c>
      <c r="R14759" s="108">
        <v>1896.403</v>
      </c>
      <c r="S14759" s="108">
        <v>160.54</v>
      </c>
    </row>
    <row r="14760" spans="1:19" ht="11.25" thickBot="1" x14ac:dyDescent="0.2">
      <c r="A14760" s="112"/>
    </row>
    <row r="14761" spans="1:19" ht="11.25" thickBot="1" x14ac:dyDescent="0.2">
      <c r="A14761" s="135" t="s">
        <v>362</v>
      </c>
      <c r="B14761" s="112"/>
      <c r="C14761" s="136">
        <v>210583.96</v>
      </c>
      <c r="D14761" s="136">
        <v>4227.1930000000002</v>
      </c>
      <c r="E14761" s="137">
        <v>1.09738</v>
      </c>
      <c r="F14761" s="137">
        <v>0.99585999999999997</v>
      </c>
      <c r="G14761" s="136">
        <v>323.08199999999999</v>
      </c>
      <c r="H14761" s="136">
        <v>-0.66200000000000003</v>
      </c>
      <c r="I14761" s="136">
        <v>1079.673</v>
      </c>
      <c r="J14761" s="136">
        <v>1868.162</v>
      </c>
      <c r="K14761" s="137">
        <v>1.1192299999999999</v>
      </c>
      <c r="L14761" s="134" t="s">
        <v>1012</v>
      </c>
      <c r="M14761" s="141" t="s">
        <v>11595</v>
      </c>
      <c r="N14761" s="136">
        <v>1370.6469999999999</v>
      </c>
      <c r="O14761" s="136">
        <v>1.3140000000000001</v>
      </c>
      <c r="P14761" s="136">
        <v>6.6980000000000004</v>
      </c>
      <c r="Q14761" s="136">
        <v>14.009</v>
      </c>
      <c r="R14761" s="136">
        <v>1606.595</v>
      </c>
      <c r="S14761" s="136">
        <v>147.75899999999999</v>
      </c>
    </row>
    <row r="14762" spans="1:19" ht="11.25" thickBot="1" x14ac:dyDescent="0.2">
      <c r="A14762" s="112"/>
    </row>
    <row r="14763" spans="1:19" ht="11.25" thickBot="1" x14ac:dyDescent="0.2">
      <c r="A14763" s="138" t="s">
        <v>364</v>
      </c>
      <c r="B14763" s="112"/>
      <c r="C14763" s="136">
        <v>430.14299999999997</v>
      </c>
      <c r="D14763" s="136">
        <v>72.146000000000001</v>
      </c>
      <c r="E14763" s="137">
        <v>6.2100000000000002E-3</v>
      </c>
      <c r="F14763" s="137">
        <v>1.67E-3</v>
      </c>
      <c r="G14763" s="136">
        <v>37.247999999999998</v>
      </c>
      <c r="H14763" s="136">
        <v>1.054</v>
      </c>
      <c r="I14763" s="136">
        <v>29.696999999999999</v>
      </c>
      <c r="J14763" s="136">
        <v>76.599000000000004</v>
      </c>
      <c r="K14763" s="137">
        <v>1.179E-2</v>
      </c>
      <c r="L14763" s="134" t="s">
        <v>1014</v>
      </c>
      <c r="M14763" s="141" t="s">
        <v>11596</v>
      </c>
      <c r="N14763" s="136">
        <v>25.327999999999999</v>
      </c>
      <c r="O14763" s="136">
        <v>0.96499999999999997</v>
      </c>
      <c r="P14763" s="136">
        <v>2.6030000000000002</v>
      </c>
      <c r="Q14763" s="136">
        <v>7.4930000000000003</v>
      </c>
      <c r="R14763" s="136">
        <v>255.32900000000001</v>
      </c>
      <c r="S14763" s="136">
        <v>14.212</v>
      </c>
    </row>
    <row r="14764" spans="1:19" ht="11.25" thickBot="1" x14ac:dyDescent="0.2">
      <c r="A14764" s="112"/>
    </row>
    <row r="14765" spans="1:19" ht="11.25" thickBot="1" x14ac:dyDescent="0.2">
      <c r="A14765" s="139" t="s">
        <v>366</v>
      </c>
      <c r="B14765" s="112"/>
      <c r="C14765" s="136">
        <v>0.20399999999999999</v>
      </c>
      <c r="D14765" s="136">
        <v>1.7070000000000001</v>
      </c>
      <c r="E14765" s="140">
        <v>0.56599999999999995</v>
      </c>
      <c r="F14765" s="140">
        <v>0.16800000000000001</v>
      </c>
      <c r="G14765" s="136">
        <v>11.529</v>
      </c>
      <c r="H14765" s="136">
        <v>159.20599999999999</v>
      </c>
      <c r="I14765" s="136">
        <v>2.7509999999999999</v>
      </c>
      <c r="J14765" s="136">
        <v>4.0999999999999996</v>
      </c>
      <c r="K14765" s="140">
        <v>1.0529999999999999</v>
      </c>
      <c r="L14765" s="134" t="s">
        <v>1016</v>
      </c>
      <c r="M14765" s="141" t="s">
        <v>1017</v>
      </c>
      <c r="N14765" s="136">
        <v>1.8480000000000001</v>
      </c>
      <c r="O14765" s="136">
        <v>73.414000000000001</v>
      </c>
      <c r="P14765" s="136">
        <v>38.860999999999997</v>
      </c>
      <c r="Q14765" s="136">
        <v>53.488999999999997</v>
      </c>
      <c r="R14765" s="136">
        <v>15.893000000000001</v>
      </c>
      <c r="S14765" s="136">
        <v>9.6189999999999998</v>
      </c>
    </row>
    <row r="14766" spans="1:19" ht="11.25" thickBot="1" x14ac:dyDescent="0.2">
      <c r="A14766" s="112"/>
    </row>
    <row r="14767" spans="1:19" ht="11.25" thickBot="1" x14ac:dyDescent="0.2">
      <c r="A14767" s="106" t="s">
        <v>357</v>
      </c>
      <c r="B14767" s="106" t="s">
        <v>358</v>
      </c>
      <c r="C14767" s="131" t="s">
        <v>34</v>
      </c>
      <c r="D14767" s="131" t="s">
        <v>35</v>
      </c>
      <c r="E14767" s="130" t="s">
        <v>36</v>
      </c>
      <c r="F14767" s="130" t="s">
        <v>37</v>
      </c>
      <c r="G14767" s="130" t="s">
        <v>38</v>
      </c>
      <c r="H14767" s="130" t="s">
        <v>39</v>
      </c>
      <c r="I14767" s="130" t="s">
        <v>40</v>
      </c>
      <c r="J14767" s="130" t="s">
        <v>41</v>
      </c>
      <c r="K14767" s="130" t="s">
        <v>42</v>
      </c>
      <c r="L14767" s="130" t="s">
        <v>43</v>
      </c>
      <c r="M14767" s="130" t="s">
        <v>44</v>
      </c>
      <c r="N14767" s="130" t="s">
        <v>45</v>
      </c>
      <c r="O14767" s="130" t="s">
        <v>46</v>
      </c>
      <c r="P14767" s="130" t="s">
        <v>47</v>
      </c>
      <c r="Q14767" s="130" t="s">
        <v>48</v>
      </c>
      <c r="R14767" s="130" t="s">
        <v>49</v>
      </c>
      <c r="S14767" s="130" t="s">
        <v>50</v>
      </c>
    </row>
    <row r="14768" spans="1:19" ht="11.25" thickBot="1" x14ac:dyDescent="0.2">
      <c r="A14768" s="107">
        <v>1</v>
      </c>
      <c r="B14768" s="132">
        <v>0.46842592592592597</v>
      </c>
      <c r="C14768" s="133">
        <v>1.05962</v>
      </c>
      <c r="D14768" s="134" t="s">
        <v>1018</v>
      </c>
      <c r="E14768" s="108">
        <v>30164.65</v>
      </c>
      <c r="F14768" s="108">
        <v>60477.764999999999</v>
      </c>
      <c r="G14768" s="108">
        <v>5.9660000000000002</v>
      </c>
      <c r="H14768" s="108">
        <v>113.371</v>
      </c>
      <c r="I14768" s="108">
        <v>2098.7510000000002</v>
      </c>
      <c r="J14768" s="108">
        <v>13358.540999999999</v>
      </c>
      <c r="K14768" s="108">
        <v>891.71600000000001</v>
      </c>
      <c r="L14768" s="108">
        <v>1354.9590000000001</v>
      </c>
      <c r="M14768" s="108">
        <v>267.63499999999999</v>
      </c>
      <c r="N14768" s="108">
        <v>154.84800000000001</v>
      </c>
      <c r="O14768" s="108">
        <v>23.481999999999999</v>
      </c>
      <c r="P14768" s="108">
        <v>16.687999999999999</v>
      </c>
      <c r="Q14768" s="108">
        <v>34.613</v>
      </c>
      <c r="R14768" s="108">
        <v>50.46</v>
      </c>
      <c r="S14768" s="108">
        <v>53.911999999999999</v>
      </c>
    </row>
    <row r="14769" spans="1:19" ht="11.25" thickBot="1" x14ac:dyDescent="0.2">
      <c r="A14769" s="112"/>
    </row>
    <row r="14770" spans="1:19" ht="11.25" thickBot="1" x14ac:dyDescent="0.2">
      <c r="A14770" s="107">
        <v>2</v>
      </c>
      <c r="B14770" s="132">
        <v>0.46861111111111109</v>
      </c>
      <c r="C14770" s="133">
        <v>1.07826</v>
      </c>
      <c r="D14770" s="134" t="s">
        <v>1019</v>
      </c>
      <c r="E14770" s="108">
        <v>30081.835999999999</v>
      </c>
      <c r="F14770" s="108">
        <v>59544.006000000001</v>
      </c>
      <c r="G14770" s="108">
        <v>8.907</v>
      </c>
      <c r="H14770" s="108">
        <v>117.581</v>
      </c>
      <c r="I14770" s="108">
        <v>2085.5410000000002</v>
      </c>
      <c r="J14770" s="108">
        <v>13329.572</v>
      </c>
      <c r="K14770" s="108">
        <v>901.24599999999998</v>
      </c>
      <c r="L14770" s="108">
        <v>1342.385</v>
      </c>
      <c r="M14770" s="108">
        <v>232.941</v>
      </c>
      <c r="N14770" s="108">
        <v>123.767</v>
      </c>
      <c r="O14770" s="108">
        <v>23.515000000000001</v>
      </c>
      <c r="P14770" s="108">
        <v>10.824999999999999</v>
      </c>
      <c r="Q14770" s="108">
        <v>23.846</v>
      </c>
      <c r="R14770" s="108">
        <v>33.804000000000002</v>
      </c>
      <c r="S14770" s="108">
        <v>44.097000000000001</v>
      </c>
    </row>
    <row r="14771" spans="1:19" ht="11.25" thickBot="1" x14ac:dyDescent="0.2">
      <c r="A14771" s="112"/>
    </row>
    <row r="14772" spans="1:19" ht="11.25" thickBot="1" x14ac:dyDescent="0.2">
      <c r="A14772" s="107">
        <v>3</v>
      </c>
      <c r="B14772" s="132">
        <v>0.46879629629629632</v>
      </c>
      <c r="C14772" s="133">
        <v>1.0850299999999999</v>
      </c>
      <c r="D14772" s="134" t="s">
        <v>1020</v>
      </c>
      <c r="E14772" s="108">
        <v>30293.342000000001</v>
      </c>
      <c r="F14772" s="108">
        <v>59338.455999999998</v>
      </c>
      <c r="G14772" s="108">
        <v>9.8919999999999995</v>
      </c>
      <c r="H14772" s="108">
        <v>120.623</v>
      </c>
      <c r="I14772" s="108">
        <v>2038.2629999999999</v>
      </c>
      <c r="J14772" s="108">
        <v>13365.509</v>
      </c>
      <c r="K14772" s="108">
        <v>904.80799999999999</v>
      </c>
      <c r="L14772" s="108">
        <v>1375.1279999999999</v>
      </c>
      <c r="M14772" s="108">
        <v>215.49700000000001</v>
      </c>
      <c r="N14772" s="108">
        <v>138.51599999999999</v>
      </c>
      <c r="O14772" s="108">
        <v>23.527999999999999</v>
      </c>
      <c r="P14772" s="108">
        <v>15.731</v>
      </c>
      <c r="Q14772" s="108">
        <v>16.984999999999999</v>
      </c>
      <c r="R14772" s="108">
        <v>27.923999999999999</v>
      </c>
      <c r="S14772" s="108">
        <v>47.048999999999999</v>
      </c>
    </row>
    <row r="14773" spans="1:19" ht="11.25" thickBot="1" x14ac:dyDescent="0.2">
      <c r="A14773" s="112"/>
    </row>
    <row r="14774" spans="1:19" ht="11.25" thickBot="1" x14ac:dyDescent="0.2">
      <c r="A14774" s="135" t="s">
        <v>362</v>
      </c>
      <c r="B14774" s="112"/>
      <c r="C14774" s="137">
        <v>1.0743</v>
      </c>
      <c r="D14774" s="134" t="s">
        <v>1021</v>
      </c>
      <c r="E14774" s="136">
        <v>30179.942999999999</v>
      </c>
      <c r="F14774" s="136">
        <v>59786.741999999998</v>
      </c>
      <c r="G14774" s="136">
        <v>8.2550000000000008</v>
      </c>
      <c r="H14774" s="136">
        <v>117.19199999999999</v>
      </c>
      <c r="I14774" s="136">
        <v>2074.1849999999999</v>
      </c>
      <c r="J14774" s="136">
        <v>13351.207</v>
      </c>
      <c r="K14774" s="136">
        <v>899.25599999999997</v>
      </c>
      <c r="L14774" s="136">
        <v>1357.491</v>
      </c>
      <c r="M14774" s="136">
        <v>238.691</v>
      </c>
      <c r="N14774" s="136">
        <v>139.04400000000001</v>
      </c>
      <c r="O14774" s="136">
        <v>23.507999999999999</v>
      </c>
      <c r="P14774" s="136">
        <v>14.414</v>
      </c>
      <c r="Q14774" s="136">
        <v>25.148</v>
      </c>
      <c r="R14774" s="136">
        <v>37.396000000000001</v>
      </c>
      <c r="S14774" s="136">
        <v>48.353000000000002</v>
      </c>
    </row>
    <row r="14775" spans="1:19" ht="11.25" thickBot="1" x14ac:dyDescent="0.2">
      <c r="A14775" s="112"/>
    </row>
    <row r="14776" spans="1:19" ht="11.25" thickBot="1" x14ac:dyDescent="0.2">
      <c r="A14776" s="138" t="s">
        <v>364</v>
      </c>
      <c r="B14776" s="112"/>
      <c r="C14776" s="137">
        <v>1.316E-2</v>
      </c>
      <c r="D14776" s="134" t="s">
        <v>1022</v>
      </c>
      <c r="E14776" s="136">
        <v>106.57899999999999</v>
      </c>
      <c r="F14776" s="136">
        <v>607.20399999999995</v>
      </c>
      <c r="G14776" s="136">
        <v>2.0430000000000001</v>
      </c>
      <c r="H14776" s="136">
        <v>3.6419999999999999</v>
      </c>
      <c r="I14776" s="136">
        <v>31.803000000000001</v>
      </c>
      <c r="J14776" s="136">
        <v>19.058</v>
      </c>
      <c r="K14776" s="136">
        <v>6.7690000000000001</v>
      </c>
      <c r="L14776" s="136">
        <v>16.516999999999999</v>
      </c>
      <c r="M14776" s="136">
        <v>26.54</v>
      </c>
      <c r="N14776" s="136">
        <v>15.547000000000001</v>
      </c>
      <c r="O14776" s="136">
        <v>2.4E-2</v>
      </c>
      <c r="P14776" s="136">
        <v>3.145</v>
      </c>
      <c r="Q14776" s="136">
        <v>8.8859999999999992</v>
      </c>
      <c r="R14776" s="136">
        <v>11.689</v>
      </c>
      <c r="S14776" s="136">
        <v>5.0350000000000001</v>
      </c>
    </row>
    <row r="14777" spans="1:19" ht="11.25" thickBot="1" x14ac:dyDescent="0.2">
      <c r="A14777" s="112"/>
    </row>
    <row r="14778" spans="1:19" ht="11.25" thickBot="1" x14ac:dyDescent="0.2">
      <c r="A14778" s="139" t="s">
        <v>366</v>
      </c>
      <c r="B14778" s="112"/>
      <c r="C14778" s="140">
        <v>1.2250000000000001</v>
      </c>
      <c r="D14778" s="134" t="s">
        <v>1023</v>
      </c>
      <c r="E14778" s="136">
        <v>0.35299999999999998</v>
      </c>
      <c r="F14778" s="136">
        <v>1.016</v>
      </c>
      <c r="G14778" s="136">
        <v>24.747</v>
      </c>
      <c r="H14778" s="136">
        <v>3.1070000000000002</v>
      </c>
      <c r="I14778" s="136">
        <v>1.5329999999999999</v>
      </c>
      <c r="J14778" s="136">
        <v>0.14299999999999999</v>
      </c>
      <c r="K14778" s="136">
        <v>0.753</v>
      </c>
      <c r="L14778" s="136">
        <v>1.2170000000000001</v>
      </c>
      <c r="M14778" s="136">
        <v>11.119</v>
      </c>
      <c r="N14778" s="136">
        <v>11.180999999999999</v>
      </c>
      <c r="O14778" s="136">
        <v>0.10100000000000001</v>
      </c>
      <c r="P14778" s="136">
        <v>21.82</v>
      </c>
      <c r="Q14778" s="136">
        <v>35.334000000000003</v>
      </c>
      <c r="R14778" s="136">
        <v>31.257999999999999</v>
      </c>
      <c r="S14778" s="136">
        <v>10.414</v>
      </c>
    </row>
    <row r="14779" spans="1:19" ht="11.25" thickBot="1" x14ac:dyDescent="0.2">
      <c r="A14779" s="112"/>
    </row>
    <row r="14780" spans="1:19" ht="11.25" thickBot="1" x14ac:dyDescent="0.2">
      <c r="A14780" s="106" t="s">
        <v>357</v>
      </c>
      <c r="B14780" s="106" t="s">
        <v>358</v>
      </c>
      <c r="C14780" s="130" t="s">
        <v>51</v>
      </c>
      <c r="D14780" s="130" t="s">
        <v>52</v>
      </c>
      <c r="E14780" s="130" t="s">
        <v>53</v>
      </c>
      <c r="F14780" s="130" t="s">
        <v>54</v>
      </c>
      <c r="G14780" s="130" t="s">
        <v>55</v>
      </c>
      <c r="H14780" s="130" t="s">
        <v>56</v>
      </c>
      <c r="I14780" s="130" t="s">
        <v>57</v>
      </c>
      <c r="J14780" s="130" t="s">
        <v>58</v>
      </c>
      <c r="K14780" s="130" t="s">
        <v>59</v>
      </c>
      <c r="L14780" s="130" t="s">
        <v>60</v>
      </c>
      <c r="M14780" s="130" t="s">
        <v>61</v>
      </c>
      <c r="N14780" s="130" t="s">
        <v>62</v>
      </c>
      <c r="O14780" s="130" t="s">
        <v>63</v>
      </c>
      <c r="P14780" s="130" t="s">
        <v>64</v>
      </c>
      <c r="Q14780" s="131" t="s">
        <v>65</v>
      </c>
      <c r="R14780" s="131" t="s">
        <v>66</v>
      </c>
      <c r="S14780" s="130" t="s">
        <v>67</v>
      </c>
    </row>
    <row r="14781" spans="1:19" ht="11.25" thickBot="1" x14ac:dyDescent="0.2">
      <c r="A14781" s="107">
        <v>1</v>
      </c>
      <c r="B14781" s="132">
        <v>0.46842592592592597</v>
      </c>
      <c r="C14781" s="108">
        <v>61.994</v>
      </c>
      <c r="D14781" s="108">
        <v>45.673000000000002</v>
      </c>
      <c r="E14781" s="108">
        <v>40.14</v>
      </c>
      <c r="F14781" s="108">
        <v>28.491</v>
      </c>
      <c r="G14781" s="108">
        <v>31.776</v>
      </c>
      <c r="H14781" s="108">
        <v>19057.055</v>
      </c>
      <c r="I14781" s="108">
        <v>46990.711000000003</v>
      </c>
      <c r="J14781" s="108">
        <v>7.1639999999999997</v>
      </c>
      <c r="K14781" s="108">
        <v>6.0620000000000003</v>
      </c>
      <c r="L14781" s="108">
        <v>79.343999999999994</v>
      </c>
      <c r="M14781" s="108">
        <v>99.753</v>
      </c>
      <c r="N14781" s="108">
        <v>2765.8890000000001</v>
      </c>
      <c r="O14781" s="108">
        <v>199.964</v>
      </c>
      <c r="P14781" s="108">
        <v>148171.85</v>
      </c>
      <c r="Q14781" s="133">
        <v>1.00986</v>
      </c>
      <c r="R14781" s="134" t="s">
        <v>1024</v>
      </c>
      <c r="S14781" s="108">
        <v>3892.846</v>
      </c>
    </row>
    <row r="14782" spans="1:19" ht="11.25" thickBot="1" x14ac:dyDescent="0.2">
      <c r="A14782" s="112"/>
    </row>
    <row r="14783" spans="1:19" ht="11.25" thickBot="1" x14ac:dyDescent="0.2">
      <c r="A14783" s="107">
        <v>2</v>
      </c>
      <c r="B14783" s="132">
        <v>0.46861111111111109</v>
      </c>
      <c r="C14783" s="108">
        <v>53.149000000000001</v>
      </c>
      <c r="D14783" s="108">
        <v>46.652000000000001</v>
      </c>
      <c r="E14783" s="108">
        <v>32.256999999999998</v>
      </c>
      <c r="F14783" s="108">
        <v>25.521999999999998</v>
      </c>
      <c r="G14783" s="108">
        <v>33.720999999999997</v>
      </c>
      <c r="H14783" s="108">
        <v>18868.035</v>
      </c>
      <c r="I14783" s="108">
        <v>47482.605000000003</v>
      </c>
      <c r="J14783" s="108">
        <v>4.1849999999999996</v>
      </c>
      <c r="K14783" s="108">
        <v>5.0540000000000003</v>
      </c>
      <c r="L14783" s="108">
        <v>74.207999999999998</v>
      </c>
      <c r="M14783" s="108">
        <v>111.414</v>
      </c>
      <c r="N14783" s="108">
        <v>2619.8809999999999</v>
      </c>
      <c r="O14783" s="108">
        <v>222.15100000000001</v>
      </c>
      <c r="P14783" s="108">
        <v>148181.76000000001</v>
      </c>
      <c r="Q14783" s="133">
        <v>1.0266500000000001</v>
      </c>
      <c r="R14783" s="134" t="s">
        <v>1025</v>
      </c>
      <c r="S14783" s="108">
        <v>3970.3180000000002</v>
      </c>
    </row>
    <row r="14784" spans="1:19" ht="11.25" thickBot="1" x14ac:dyDescent="0.2">
      <c r="A14784" s="112"/>
    </row>
    <row r="14785" spans="1:19" ht="11.25" thickBot="1" x14ac:dyDescent="0.2">
      <c r="A14785" s="107">
        <v>3</v>
      </c>
      <c r="B14785" s="132">
        <v>0.46879629629629632</v>
      </c>
      <c r="C14785" s="108">
        <v>53.152999999999999</v>
      </c>
      <c r="D14785" s="108">
        <v>39.773000000000003</v>
      </c>
      <c r="E14785" s="108">
        <v>45.042999999999999</v>
      </c>
      <c r="F14785" s="108">
        <v>32.408000000000001</v>
      </c>
      <c r="G14785" s="108">
        <v>23.864999999999998</v>
      </c>
      <c r="H14785" s="108">
        <v>19075.447</v>
      </c>
      <c r="I14785" s="108">
        <v>46969.019</v>
      </c>
      <c r="J14785" s="108">
        <v>11.090999999999999</v>
      </c>
      <c r="K14785" s="108">
        <v>5.048</v>
      </c>
      <c r="L14785" s="108">
        <v>79.096999999999994</v>
      </c>
      <c r="M14785" s="108">
        <v>97.491</v>
      </c>
      <c r="N14785" s="108">
        <v>2663.547</v>
      </c>
      <c r="O14785" s="108">
        <v>212.018</v>
      </c>
      <c r="P14785" s="108">
        <v>147455.04000000001</v>
      </c>
      <c r="Q14785" s="133">
        <v>1.0316700000000001</v>
      </c>
      <c r="R14785" s="134" t="s">
        <v>1026</v>
      </c>
      <c r="S14785" s="108">
        <v>3989.2939999999999</v>
      </c>
    </row>
    <row r="14786" spans="1:19" ht="11.25" thickBot="1" x14ac:dyDescent="0.2">
      <c r="A14786" s="112"/>
    </row>
    <row r="14787" spans="1:19" ht="11.25" thickBot="1" x14ac:dyDescent="0.2">
      <c r="A14787" s="135" t="s">
        <v>362</v>
      </c>
      <c r="B14787" s="112"/>
      <c r="C14787" s="136">
        <v>56.098999999999997</v>
      </c>
      <c r="D14787" s="136">
        <v>44.033000000000001</v>
      </c>
      <c r="E14787" s="136">
        <v>39.146000000000001</v>
      </c>
      <c r="F14787" s="136">
        <v>28.806999999999999</v>
      </c>
      <c r="G14787" s="136">
        <v>29.786999999999999</v>
      </c>
      <c r="H14787" s="136">
        <v>19000.179</v>
      </c>
      <c r="I14787" s="136">
        <v>47147.445</v>
      </c>
      <c r="J14787" s="136">
        <v>7.48</v>
      </c>
      <c r="K14787" s="136">
        <v>5.3879999999999999</v>
      </c>
      <c r="L14787" s="136">
        <v>77.55</v>
      </c>
      <c r="M14787" s="136">
        <v>102.886</v>
      </c>
      <c r="N14787" s="136">
        <v>2683.1060000000002</v>
      </c>
      <c r="O14787" s="136">
        <v>211.37799999999999</v>
      </c>
      <c r="P14787" s="136">
        <v>147936.22</v>
      </c>
      <c r="Q14787" s="137">
        <v>1.0227299999999999</v>
      </c>
      <c r="R14787" s="134" t="s">
        <v>1027</v>
      </c>
      <c r="S14787" s="136">
        <v>3950.819</v>
      </c>
    </row>
    <row r="14788" spans="1:19" ht="11.25" thickBot="1" x14ac:dyDescent="0.2">
      <c r="A14788" s="112"/>
    </row>
    <row r="14789" spans="1:19" ht="11.25" thickBot="1" x14ac:dyDescent="0.2">
      <c r="A14789" s="138" t="s">
        <v>364</v>
      </c>
      <c r="B14789" s="112"/>
      <c r="C14789" s="136">
        <v>5.1059999999999999</v>
      </c>
      <c r="D14789" s="136">
        <v>3.7210000000000001</v>
      </c>
      <c r="E14789" s="136">
        <v>6.4509999999999996</v>
      </c>
      <c r="F14789" s="136">
        <v>3.4540000000000002</v>
      </c>
      <c r="G14789" s="136">
        <v>5.22</v>
      </c>
      <c r="H14789" s="136">
        <v>114.809</v>
      </c>
      <c r="I14789" s="136">
        <v>290.45999999999998</v>
      </c>
      <c r="J14789" s="136">
        <v>3.464</v>
      </c>
      <c r="K14789" s="136">
        <v>0.58299999999999996</v>
      </c>
      <c r="L14789" s="136">
        <v>2.8969999999999998</v>
      </c>
      <c r="M14789" s="136">
        <v>7.4720000000000004</v>
      </c>
      <c r="N14789" s="136">
        <v>74.942999999999998</v>
      </c>
      <c r="O14789" s="136">
        <v>11.108000000000001</v>
      </c>
      <c r="P14789" s="136">
        <v>416.74</v>
      </c>
      <c r="Q14789" s="137">
        <v>1.142E-2</v>
      </c>
      <c r="R14789" s="134" t="s">
        <v>1028</v>
      </c>
      <c r="S14789" s="136">
        <v>51.094999999999999</v>
      </c>
    </row>
    <row r="14790" spans="1:19" ht="11.25" thickBot="1" x14ac:dyDescent="0.2">
      <c r="A14790" s="112"/>
    </row>
    <row r="14791" spans="1:19" ht="11.25" thickBot="1" x14ac:dyDescent="0.2">
      <c r="A14791" s="139" t="s">
        <v>366</v>
      </c>
      <c r="B14791" s="112"/>
      <c r="C14791" s="136">
        <v>9.1010000000000009</v>
      </c>
      <c r="D14791" s="136">
        <v>8.452</v>
      </c>
      <c r="E14791" s="136">
        <v>16.478000000000002</v>
      </c>
      <c r="F14791" s="136">
        <v>11.991</v>
      </c>
      <c r="G14791" s="136">
        <v>17.526</v>
      </c>
      <c r="H14791" s="136">
        <v>0.60399999999999998</v>
      </c>
      <c r="I14791" s="136">
        <v>0.61599999999999999</v>
      </c>
      <c r="J14791" s="136">
        <v>46.307000000000002</v>
      </c>
      <c r="K14791" s="136">
        <v>10.827999999999999</v>
      </c>
      <c r="L14791" s="136">
        <v>3.7360000000000002</v>
      </c>
      <c r="M14791" s="136">
        <v>7.2619999999999996</v>
      </c>
      <c r="N14791" s="136">
        <v>2.7930000000000001</v>
      </c>
      <c r="O14791" s="136">
        <v>5.2549999999999999</v>
      </c>
      <c r="P14791" s="136">
        <v>0.28199999999999997</v>
      </c>
      <c r="Q14791" s="140">
        <v>1.117</v>
      </c>
      <c r="R14791" s="134" t="s">
        <v>1029</v>
      </c>
      <c r="S14791" s="136">
        <v>1.2929999999999999</v>
      </c>
    </row>
    <row r="14792" spans="1:19" ht="11.25" thickBot="1" x14ac:dyDescent="0.2">
      <c r="A14792" s="112"/>
    </row>
    <row r="14793" spans="1:19" ht="11.25" thickBot="1" x14ac:dyDescent="0.2">
      <c r="A14793" s="106" t="s">
        <v>357</v>
      </c>
      <c r="B14793" s="106" t="s">
        <v>358</v>
      </c>
      <c r="C14793" s="130" t="s">
        <v>68</v>
      </c>
    </row>
    <row r="14794" spans="1:19" ht="11.25" thickBot="1" x14ac:dyDescent="0.2">
      <c r="A14794" s="107">
        <v>1</v>
      </c>
      <c r="B14794" s="132">
        <v>0.46842592592592597</v>
      </c>
      <c r="C14794" s="108">
        <v>3724.7469999999998</v>
      </c>
    </row>
    <row r="14795" spans="1:19" ht="11.25" thickBot="1" x14ac:dyDescent="0.2">
      <c r="A14795" s="112"/>
    </row>
    <row r="14796" spans="1:19" ht="11.25" thickBot="1" x14ac:dyDescent="0.2">
      <c r="A14796" s="107">
        <v>2</v>
      </c>
      <c r="B14796" s="132">
        <v>0.46861111111111109</v>
      </c>
      <c r="C14796" s="108">
        <v>3657.6979999999999</v>
      </c>
    </row>
    <row r="14797" spans="1:19" ht="11.25" thickBot="1" x14ac:dyDescent="0.2">
      <c r="A14797" s="112"/>
    </row>
    <row r="14798" spans="1:19" ht="11.25" thickBot="1" x14ac:dyDescent="0.2">
      <c r="A14798" s="107">
        <v>3</v>
      </c>
      <c r="B14798" s="132">
        <v>0.46879629629629632</v>
      </c>
      <c r="C14798" s="108">
        <v>3690.87</v>
      </c>
    </row>
    <row r="14799" spans="1:19" ht="11.25" thickBot="1" x14ac:dyDescent="0.2">
      <c r="A14799" s="112"/>
    </row>
    <row r="14800" spans="1:19" ht="11.25" thickBot="1" x14ac:dyDescent="0.2">
      <c r="A14800" s="135" t="s">
        <v>362</v>
      </c>
      <c r="B14800" s="112"/>
      <c r="C14800" s="136">
        <v>3691.105</v>
      </c>
    </row>
    <row r="14801" spans="1:19" ht="11.25" thickBot="1" x14ac:dyDescent="0.2">
      <c r="A14801" s="112"/>
    </row>
    <row r="14802" spans="1:19" ht="11.25" thickBot="1" x14ac:dyDescent="0.2">
      <c r="A14802" s="138" t="s">
        <v>364</v>
      </c>
      <c r="B14802" s="112"/>
      <c r="C14802" s="136">
        <v>33.524999999999999</v>
      </c>
    </row>
    <row r="14803" spans="1:19" ht="11.25" thickBot="1" x14ac:dyDescent="0.2">
      <c r="A14803" s="112"/>
    </row>
    <row r="14804" spans="1:19" ht="11.25" thickBot="1" x14ac:dyDescent="0.2">
      <c r="A14804" s="139" t="s">
        <v>366</v>
      </c>
      <c r="B14804" s="112"/>
      <c r="C14804" s="136">
        <v>0.90800000000000003</v>
      </c>
    </row>
    <row r="14805" spans="1:19" ht="10.5" x14ac:dyDescent="0.15">
      <c r="A14805" s="112"/>
    </row>
    <row r="14806" spans="1:19" x14ac:dyDescent="0.15">
      <c r="A14806" s="129"/>
      <c r="B14806" s="86" t="s">
        <v>1030</v>
      </c>
    </row>
    <row r="14807" spans="1:19" ht="9.75" thickBot="1" x14ac:dyDescent="0.2">
      <c r="A14807" s="81" t="s">
        <v>5871</v>
      </c>
    </row>
    <row r="14808" spans="1:19" ht="11.25" thickBot="1" x14ac:dyDescent="0.2">
      <c r="A14808" s="106" t="s">
        <v>357</v>
      </c>
      <c r="B14808" s="106" t="s">
        <v>358</v>
      </c>
      <c r="C14808" s="130" t="s">
        <v>0</v>
      </c>
      <c r="D14808" s="130" t="s">
        <v>1</v>
      </c>
      <c r="E14808" s="130" t="s">
        <v>2</v>
      </c>
      <c r="F14808" s="130" t="s">
        <v>3</v>
      </c>
      <c r="G14808" s="130" t="s">
        <v>4</v>
      </c>
      <c r="H14808" s="130" t="s">
        <v>5</v>
      </c>
      <c r="I14808" s="131" t="s">
        <v>6</v>
      </c>
      <c r="J14808" s="131" t="s">
        <v>7</v>
      </c>
      <c r="K14808" s="130" t="s">
        <v>8</v>
      </c>
      <c r="L14808" s="130" t="s">
        <v>9</v>
      </c>
      <c r="M14808" s="130" t="s">
        <v>10</v>
      </c>
      <c r="N14808" s="130" t="s">
        <v>11</v>
      </c>
      <c r="O14808" s="130" t="s">
        <v>12</v>
      </c>
      <c r="P14808" s="130" t="s">
        <v>13</v>
      </c>
      <c r="Q14808" s="130" t="s">
        <v>14</v>
      </c>
      <c r="R14808" s="130" t="s">
        <v>15</v>
      </c>
      <c r="S14808" s="130" t="s">
        <v>16</v>
      </c>
    </row>
    <row r="14809" spans="1:19" ht="11.25" thickBot="1" x14ac:dyDescent="0.2">
      <c r="A14809" s="107">
        <v>1</v>
      </c>
      <c r="B14809" s="132">
        <v>0.47356481481481483</v>
      </c>
      <c r="C14809" s="108">
        <v>15496.277</v>
      </c>
      <c r="D14809" s="108">
        <v>118049.42</v>
      </c>
      <c r="E14809" s="108">
        <v>63560.123</v>
      </c>
      <c r="F14809" s="108">
        <v>113365.49</v>
      </c>
      <c r="G14809" s="141" t="s">
        <v>11597</v>
      </c>
      <c r="H14809" s="108">
        <v>2.2309999999999999</v>
      </c>
      <c r="I14809" s="133">
        <v>1.09483</v>
      </c>
      <c r="J14809" s="134" t="s">
        <v>1032</v>
      </c>
      <c r="K14809" s="141" t="s">
        <v>11598</v>
      </c>
      <c r="L14809" s="108">
        <v>255.76</v>
      </c>
      <c r="M14809" s="108">
        <v>11138.893</v>
      </c>
      <c r="N14809" s="108">
        <v>5567.5959999999995</v>
      </c>
      <c r="O14809" s="108">
        <v>-464.31599999999997</v>
      </c>
      <c r="P14809" s="108">
        <v>2455.739</v>
      </c>
      <c r="Q14809" s="108">
        <v>-438.78399999999999</v>
      </c>
      <c r="R14809" s="108">
        <v>125.02500000000001</v>
      </c>
      <c r="S14809" s="108">
        <v>211096.86</v>
      </c>
    </row>
    <row r="14810" spans="1:19" ht="11.25" thickBot="1" x14ac:dyDescent="0.2">
      <c r="A14810" s="112"/>
    </row>
    <row r="14811" spans="1:19" ht="11.25" thickBot="1" x14ac:dyDescent="0.2">
      <c r="A14811" s="107">
        <v>2</v>
      </c>
      <c r="B14811" s="132">
        <v>0.47373842592592591</v>
      </c>
      <c r="C14811" s="108">
        <v>26868.085999999999</v>
      </c>
      <c r="D14811" s="108">
        <v>120294.47</v>
      </c>
      <c r="E14811" s="108">
        <v>86784.195999999996</v>
      </c>
      <c r="F14811" s="108">
        <v>111986.99</v>
      </c>
      <c r="G14811" s="141" t="s">
        <v>11599</v>
      </c>
      <c r="H14811" s="108">
        <v>4.0609999999999999</v>
      </c>
      <c r="I14811" s="133">
        <v>1.0946400000000001</v>
      </c>
      <c r="J14811" s="134" t="s">
        <v>1035</v>
      </c>
      <c r="K14811" s="141" t="s">
        <v>11600</v>
      </c>
      <c r="L14811" s="108">
        <v>257.63099999999997</v>
      </c>
      <c r="M14811" s="108">
        <v>11196.075999999999</v>
      </c>
      <c r="N14811" s="108">
        <v>5270.7240000000002</v>
      </c>
      <c r="O14811" s="108">
        <v>-354.40100000000001</v>
      </c>
      <c r="P14811" s="108">
        <v>2442.5630000000001</v>
      </c>
      <c r="Q14811" s="108">
        <v>-431.07299999999998</v>
      </c>
      <c r="R14811" s="108">
        <v>127.497</v>
      </c>
      <c r="S14811" s="108">
        <v>204744.79</v>
      </c>
    </row>
    <row r="14812" spans="1:19" ht="11.25" thickBot="1" x14ac:dyDescent="0.2">
      <c r="A14812" s="112"/>
    </row>
    <row r="14813" spans="1:19" ht="11.25" thickBot="1" x14ac:dyDescent="0.2">
      <c r="A14813" s="107">
        <v>3</v>
      </c>
      <c r="B14813" s="132">
        <v>0.47392361111111114</v>
      </c>
      <c r="C14813" s="108">
        <v>29037.537</v>
      </c>
      <c r="D14813" s="108">
        <v>119916.03</v>
      </c>
      <c r="E14813" s="108">
        <v>72783.714999999997</v>
      </c>
      <c r="F14813" s="108">
        <v>113366.58</v>
      </c>
      <c r="G14813" s="141" t="s">
        <v>11601</v>
      </c>
      <c r="H14813" s="108">
        <v>10.202</v>
      </c>
      <c r="I14813" s="133">
        <v>1.10487</v>
      </c>
      <c r="J14813" s="134" t="s">
        <v>1038</v>
      </c>
      <c r="K14813" s="141" t="s">
        <v>11602</v>
      </c>
      <c r="L14813" s="108">
        <v>270.62599999999998</v>
      </c>
      <c r="M14813" s="108">
        <v>11402.736000000001</v>
      </c>
      <c r="N14813" s="108">
        <v>5540.2629999999999</v>
      </c>
      <c r="O14813" s="108">
        <v>-497.14800000000002</v>
      </c>
      <c r="P14813" s="108">
        <v>2400.65</v>
      </c>
      <c r="Q14813" s="108">
        <v>-450.94600000000003</v>
      </c>
      <c r="R14813" s="108">
        <v>136.36699999999999</v>
      </c>
      <c r="S14813" s="108">
        <v>201298.15</v>
      </c>
    </row>
    <row r="14814" spans="1:19" ht="11.25" thickBot="1" x14ac:dyDescent="0.2">
      <c r="A14814" s="112"/>
    </row>
    <row r="14815" spans="1:19" ht="11.25" thickBot="1" x14ac:dyDescent="0.2">
      <c r="A14815" s="135" t="s">
        <v>362</v>
      </c>
      <c r="B14815" s="112"/>
      <c r="C14815" s="136">
        <v>23800.633999999998</v>
      </c>
      <c r="D14815" s="136">
        <v>119419.97</v>
      </c>
      <c r="E14815" s="136">
        <v>74376.012000000002</v>
      </c>
      <c r="F14815" s="136">
        <v>112906.35</v>
      </c>
      <c r="G14815" s="141" t="s">
        <v>11603</v>
      </c>
      <c r="H14815" s="136">
        <v>5.4980000000000002</v>
      </c>
      <c r="I14815" s="137">
        <v>1.0981099999999999</v>
      </c>
      <c r="J14815" s="134" t="s">
        <v>1041</v>
      </c>
      <c r="K14815" s="141" t="s">
        <v>11604</v>
      </c>
      <c r="L14815" s="136">
        <v>261.339</v>
      </c>
      <c r="M14815" s="136">
        <v>11245.902</v>
      </c>
      <c r="N14815" s="136">
        <v>5459.5280000000002</v>
      </c>
      <c r="O14815" s="136">
        <v>-438.62099999999998</v>
      </c>
      <c r="P14815" s="136">
        <v>2432.9839999999999</v>
      </c>
      <c r="Q14815" s="136">
        <v>-440.26799999999997</v>
      </c>
      <c r="R14815" s="136">
        <v>129.63</v>
      </c>
      <c r="S14815" s="136">
        <v>205713.27</v>
      </c>
    </row>
    <row r="14816" spans="1:19" ht="11.25" thickBot="1" x14ac:dyDescent="0.2">
      <c r="A14816" s="112"/>
    </row>
    <row r="14817" spans="1:19" ht="11.25" thickBot="1" x14ac:dyDescent="0.2">
      <c r="A14817" s="138" t="s">
        <v>364</v>
      </c>
      <c r="B14817" s="112"/>
      <c r="C14817" s="136">
        <v>7273.1270000000004</v>
      </c>
      <c r="D14817" s="136">
        <v>1201.92</v>
      </c>
      <c r="E14817" s="136">
        <v>11693.628000000001</v>
      </c>
      <c r="F14817" s="136">
        <v>796.19500000000005</v>
      </c>
      <c r="G14817" s="141" t="s">
        <v>11605</v>
      </c>
      <c r="H14817" s="136">
        <v>4.1760000000000002</v>
      </c>
      <c r="I14817" s="137">
        <v>5.8500000000000002E-3</v>
      </c>
      <c r="J14817" s="134" t="s">
        <v>1044</v>
      </c>
      <c r="K14817" s="141" t="s">
        <v>11606</v>
      </c>
      <c r="L14817" s="136">
        <v>8.0969999999999995</v>
      </c>
      <c r="M14817" s="136">
        <v>138.79900000000001</v>
      </c>
      <c r="N14817" s="136">
        <v>164.07900000000001</v>
      </c>
      <c r="O14817" s="136">
        <v>74.762</v>
      </c>
      <c r="P14817" s="136">
        <v>28.766999999999999</v>
      </c>
      <c r="Q14817" s="136">
        <v>10.019</v>
      </c>
      <c r="R14817" s="136">
        <v>5.9640000000000004</v>
      </c>
      <c r="S14817" s="136">
        <v>4970.63</v>
      </c>
    </row>
    <row r="14818" spans="1:19" ht="11.25" thickBot="1" x14ac:dyDescent="0.2">
      <c r="A14818" s="112"/>
    </row>
    <row r="14819" spans="1:19" ht="11.25" thickBot="1" x14ac:dyDescent="0.2">
      <c r="A14819" s="139" t="s">
        <v>366</v>
      </c>
      <c r="B14819" s="112"/>
      <c r="C14819" s="136">
        <v>30.559000000000001</v>
      </c>
      <c r="D14819" s="136">
        <v>1.006</v>
      </c>
      <c r="E14819" s="136">
        <v>15.722</v>
      </c>
      <c r="F14819" s="136">
        <v>0.70499999999999996</v>
      </c>
      <c r="G14819" s="141" t="s">
        <v>1046</v>
      </c>
      <c r="H14819" s="136">
        <v>75.947999999999993</v>
      </c>
      <c r="I14819" s="140">
        <v>0.53300000000000003</v>
      </c>
      <c r="J14819" s="134" t="s">
        <v>485</v>
      </c>
      <c r="K14819" s="141" t="s">
        <v>11607</v>
      </c>
      <c r="L14819" s="136">
        <v>3.0979999999999999</v>
      </c>
      <c r="M14819" s="136">
        <v>1.234</v>
      </c>
      <c r="N14819" s="136">
        <v>3.0049999999999999</v>
      </c>
      <c r="O14819" s="136">
        <v>17.045000000000002</v>
      </c>
      <c r="P14819" s="136">
        <v>1.1819999999999999</v>
      </c>
      <c r="Q14819" s="136">
        <v>2.2759999999999998</v>
      </c>
      <c r="R14819" s="136">
        <v>4.601</v>
      </c>
      <c r="S14819" s="136">
        <v>2.4159999999999999</v>
      </c>
    </row>
    <row r="14820" spans="1:19" ht="11.25" thickBot="1" x14ac:dyDescent="0.2">
      <c r="A14820" s="112"/>
    </row>
    <row r="14821" spans="1:19" ht="11.25" thickBot="1" x14ac:dyDescent="0.2">
      <c r="A14821" s="106" t="s">
        <v>357</v>
      </c>
      <c r="B14821" s="106" t="s">
        <v>358</v>
      </c>
      <c r="C14821" s="130" t="s">
        <v>17</v>
      </c>
      <c r="D14821" s="130" t="s">
        <v>18</v>
      </c>
      <c r="E14821" s="131" t="s">
        <v>19</v>
      </c>
      <c r="F14821" s="131" t="s">
        <v>20</v>
      </c>
      <c r="G14821" s="130" t="s">
        <v>21</v>
      </c>
      <c r="H14821" s="130" t="s">
        <v>22</v>
      </c>
      <c r="I14821" s="130" t="s">
        <v>23</v>
      </c>
      <c r="J14821" s="130" t="s">
        <v>24</v>
      </c>
      <c r="K14821" s="131" t="s">
        <v>25</v>
      </c>
      <c r="L14821" s="131" t="s">
        <v>26</v>
      </c>
      <c r="M14821" s="130" t="s">
        <v>27</v>
      </c>
      <c r="N14821" s="130" t="s">
        <v>28</v>
      </c>
      <c r="O14821" s="130" t="s">
        <v>29</v>
      </c>
      <c r="P14821" s="130" t="s">
        <v>30</v>
      </c>
      <c r="Q14821" s="130" t="s">
        <v>31</v>
      </c>
      <c r="R14821" s="130" t="s">
        <v>32</v>
      </c>
      <c r="S14821" s="130" t="s">
        <v>33</v>
      </c>
    </row>
    <row r="14822" spans="1:19" ht="11.25" thickBot="1" x14ac:dyDescent="0.2">
      <c r="A14822" s="107">
        <v>1</v>
      </c>
      <c r="B14822" s="132">
        <v>0.47356481481481483</v>
      </c>
      <c r="C14822" s="108">
        <v>-167.91200000000001</v>
      </c>
      <c r="D14822" s="108">
        <v>180.56</v>
      </c>
      <c r="E14822" s="133">
        <v>1.0498400000000001</v>
      </c>
      <c r="F14822" s="133">
        <v>0.97048999999999996</v>
      </c>
      <c r="G14822" s="108">
        <v>0.91100000000000003</v>
      </c>
      <c r="H14822" s="108">
        <v>-1.7949999999999999</v>
      </c>
      <c r="I14822" s="108">
        <v>570.44799999999998</v>
      </c>
      <c r="J14822" s="108">
        <v>2549.1489999999999</v>
      </c>
      <c r="K14822" s="133">
        <v>1.07118</v>
      </c>
      <c r="L14822" s="134" t="s">
        <v>1048</v>
      </c>
      <c r="M14822" s="108">
        <v>286593.78999999998</v>
      </c>
      <c r="N14822" s="108">
        <v>615.048</v>
      </c>
      <c r="O14822" s="108">
        <v>0.35499999999999998</v>
      </c>
      <c r="P14822" s="108">
        <v>11.622999999999999</v>
      </c>
      <c r="Q14822" s="108">
        <v>9.8849999999999998</v>
      </c>
      <c r="R14822" s="108">
        <v>1316.4680000000001</v>
      </c>
      <c r="S14822" s="108">
        <v>103.319</v>
      </c>
    </row>
    <row r="14823" spans="1:19" ht="11.25" thickBot="1" x14ac:dyDescent="0.2">
      <c r="A14823" s="112"/>
    </row>
    <row r="14824" spans="1:19" ht="11.25" thickBot="1" x14ac:dyDescent="0.2">
      <c r="A14824" s="107">
        <v>2</v>
      </c>
      <c r="B14824" s="132">
        <v>0.47373842592592591</v>
      </c>
      <c r="C14824" s="108">
        <v>163.70500000000001</v>
      </c>
      <c r="D14824" s="108">
        <v>138.93100000000001</v>
      </c>
      <c r="E14824" s="133">
        <v>1.0777699999999999</v>
      </c>
      <c r="F14824" s="133">
        <v>0.97626000000000002</v>
      </c>
      <c r="G14824" s="108">
        <v>-0.214</v>
      </c>
      <c r="H14824" s="108">
        <v>1.0999999999999999E-2</v>
      </c>
      <c r="I14824" s="108">
        <v>562.78200000000004</v>
      </c>
      <c r="J14824" s="108">
        <v>2433.3960000000002</v>
      </c>
      <c r="K14824" s="133">
        <v>1.0875600000000001</v>
      </c>
      <c r="L14824" s="134" t="s">
        <v>1049</v>
      </c>
      <c r="M14824" s="108">
        <v>284422.93</v>
      </c>
      <c r="N14824" s="108">
        <v>602.41600000000005</v>
      </c>
      <c r="O14824" s="108">
        <v>4.2770000000000001</v>
      </c>
      <c r="P14824" s="108">
        <v>7.7519999999999998</v>
      </c>
      <c r="Q14824" s="108">
        <v>11.888999999999999</v>
      </c>
      <c r="R14824" s="108">
        <v>1244.711</v>
      </c>
      <c r="S14824" s="108">
        <v>109.602</v>
      </c>
    </row>
    <row r="14825" spans="1:19" ht="11.25" thickBot="1" x14ac:dyDescent="0.2">
      <c r="A14825" s="112"/>
    </row>
    <row r="14826" spans="1:19" ht="11.25" thickBot="1" x14ac:dyDescent="0.2">
      <c r="A14826" s="107">
        <v>3</v>
      </c>
      <c r="B14826" s="132">
        <v>0.47392361111111114</v>
      </c>
      <c r="C14826" s="108">
        <v>79.019000000000005</v>
      </c>
      <c r="D14826" s="108">
        <v>130.63</v>
      </c>
      <c r="E14826" s="133">
        <v>1.07239</v>
      </c>
      <c r="F14826" s="133">
        <v>0.97055000000000002</v>
      </c>
      <c r="G14826" s="108">
        <v>1.6830000000000001</v>
      </c>
      <c r="H14826" s="108">
        <v>-1.835</v>
      </c>
      <c r="I14826" s="108">
        <v>573.41399999999999</v>
      </c>
      <c r="J14826" s="108">
        <v>2497.2139999999999</v>
      </c>
      <c r="K14826" s="133">
        <v>1.1005499999999999</v>
      </c>
      <c r="L14826" s="134" t="s">
        <v>1050</v>
      </c>
      <c r="M14826" s="108">
        <v>286340.68</v>
      </c>
      <c r="N14826" s="108">
        <v>577.82000000000005</v>
      </c>
      <c r="O14826" s="108">
        <v>2.3519999999999999</v>
      </c>
      <c r="P14826" s="108">
        <v>14.752000000000001</v>
      </c>
      <c r="Q14826" s="108">
        <v>15.981</v>
      </c>
      <c r="R14826" s="108">
        <v>1252.3610000000001</v>
      </c>
      <c r="S14826" s="108">
        <v>94.637</v>
      </c>
    </row>
    <row r="14827" spans="1:19" ht="11.25" thickBot="1" x14ac:dyDescent="0.2">
      <c r="A14827" s="112"/>
    </row>
    <row r="14828" spans="1:19" ht="11.25" thickBot="1" x14ac:dyDescent="0.2">
      <c r="A14828" s="135" t="s">
        <v>362</v>
      </c>
      <c r="B14828" s="112"/>
      <c r="C14828" s="136">
        <v>24.937000000000001</v>
      </c>
      <c r="D14828" s="136">
        <v>150.041</v>
      </c>
      <c r="E14828" s="137">
        <v>1.06667</v>
      </c>
      <c r="F14828" s="137">
        <v>0.97243999999999997</v>
      </c>
      <c r="G14828" s="136">
        <v>0.79300000000000004</v>
      </c>
      <c r="H14828" s="136">
        <v>-1.2070000000000001</v>
      </c>
      <c r="I14828" s="136">
        <v>568.88199999999995</v>
      </c>
      <c r="J14828" s="136">
        <v>2493.2530000000002</v>
      </c>
      <c r="K14828" s="137">
        <v>1.08643</v>
      </c>
      <c r="L14828" s="134" t="s">
        <v>1051</v>
      </c>
      <c r="M14828" s="136">
        <v>285785.8</v>
      </c>
      <c r="N14828" s="136">
        <v>598.428</v>
      </c>
      <c r="O14828" s="136">
        <v>2.3279999999999998</v>
      </c>
      <c r="P14828" s="136">
        <v>11.375999999999999</v>
      </c>
      <c r="Q14828" s="136">
        <v>12.585000000000001</v>
      </c>
      <c r="R14828" s="136">
        <v>1271.18</v>
      </c>
      <c r="S14828" s="136">
        <v>102.51900000000001</v>
      </c>
    </row>
    <row r="14829" spans="1:19" ht="11.25" thickBot="1" x14ac:dyDescent="0.2">
      <c r="A14829" s="112"/>
    </row>
    <row r="14830" spans="1:19" ht="11.25" thickBot="1" x14ac:dyDescent="0.2">
      <c r="A14830" s="138" t="s">
        <v>364</v>
      </c>
      <c r="B14830" s="112"/>
      <c r="C14830" s="136">
        <v>172.297</v>
      </c>
      <c r="D14830" s="136">
        <v>26.754999999999999</v>
      </c>
      <c r="E14830" s="137">
        <v>1.482E-2</v>
      </c>
      <c r="F14830" s="137">
        <v>3.32E-3</v>
      </c>
      <c r="G14830" s="136">
        <v>0.95399999999999996</v>
      </c>
      <c r="H14830" s="136">
        <v>1.0549999999999999</v>
      </c>
      <c r="I14830" s="136">
        <v>5.4859999999999998</v>
      </c>
      <c r="J14830" s="136">
        <v>57.978000000000002</v>
      </c>
      <c r="K14830" s="137">
        <v>1.472E-2</v>
      </c>
      <c r="L14830" s="134" t="s">
        <v>1052</v>
      </c>
      <c r="M14830" s="136">
        <v>1187.048</v>
      </c>
      <c r="N14830" s="136">
        <v>18.931999999999999</v>
      </c>
      <c r="O14830" s="136">
        <v>1.9610000000000001</v>
      </c>
      <c r="P14830" s="136">
        <v>3.5070000000000001</v>
      </c>
      <c r="Q14830" s="136">
        <v>3.1070000000000002</v>
      </c>
      <c r="R14830" s="136">
        <v>39.406999999999996</v>
      </c>
      <c r="S14830" s="136">
        <v>7.5140000000000002</v>
      </c>
    </row>
    <row r="14831" spans="1:19" ht="11.25" thickBot="1" x14ac:dyDescent="0.2">
      <c r="A14831" s="112"/>
    </row>
    <row r="14832" spans="1:19" ht="11.25" thickBot="1" x14ac:dyDescent="0.2">
      <c r="A14832" s="139" t="s">
        <v>366</v>
      </c>
      <c r="B14832" s="112"/>
      <c r="C14832" s="136">
        <v>690.91600000000005</v>
      </c>
      <c r="D14832" s="136">
        <v>17.832000000000001</v>
      </c>
      <c r="E14832" s="140">
        <v>1.389</v>
      </c>
      <c r="F14832" s="140">
        <v>0.34100000000000003</v>
      </c>
      <c r="G14832" s="136">
        <v>120.274</v>
      </c>
      <c r="H14832" s="136">
        <v>87.406000000000006</v>
      </c>
      <c r="I14832" s="136">
        <v>0.96399999999999997</v>
      </c>
      <c r="J14832" s="136">
        <v>2.3250000000000002</v>
      </c>
      <c r="K14832" s="140">
        <v>1.355</v>
      </c>
      <c r="L14832" s="134" t="s">
        <v>1053</v>
      </c>
      <c r="M14832" s="136">
        <v>0.41499999999999998</v>
      </c>
      <c r="N14832" s="136">
        <v>3.1640000000000001</v>
      </c>
      <c r="O14832" s="136">
        <v>84.228999999999999</v>
      </c>
      <c r="P14832" s="136">
        <v>30.827000000000002</v>
      </c>
      <c r="Q14832" s="136">
        <v>24.687000000000001</v>
      </c>
      <c r="R14832" s="136">
        <v>3.1</v>
      </c>
      <c r="S14832" s="136">
        <v>7.33</v>
      </c>
    </row>
    <row r="14833" spans="1:19" ht="11.25" thickBot="1" x14ac:dyDescent="0.2">
      <c r="A14833" s="112"/>
    </row>
    <row r="14834" spans="1:19" ht="11.25" thickBot="1" x14ac:dyDescent="0.2">
      <c r="A14834" s="106" t="s">
        <v>357</v>
      </c>
      <c r="B14834" s="106" t="s">
        <v>358</v>
      </c>
      <c r="C14834" s="131" t="s">
        <v>34</v>
      </c>
      <c r="D14834" s="131" t="s">
        <v>35</v>
      </c>
      <c r="E14834" s="130" t="s">
        <v>36</v>
      </c>
      <c r="F14834" s="130" t="s">
        <v>37</v>
      </c>
      <c r="G14834" s="130" t="s">
        <v>38</v>
      </c>
      <c r="H14834" s="130" t="s">
        <v>39</v>
      </c>
      <c r="I14834" s="130" t="s">
        <v>40</v>
      </c>
      <c r="J14834" s="130" t="s">
        <v>41</v>
      </c>
      <c r="K14834" s="130" t="s">
        <v>42</v>
      </c>
      <c r="L14834" s="130" t="s">
        <v>43</v>
      </c>
      <c r="M14834" s="130" t="s">
        <v>44</v>
      </c>
      <c r="N14834" s="130" t="s">
        <v>45</v>
      </c>
      <c r="O14834" s="130" t="s">
        <v>46</v>
      </c>
      <c r="P14834" s="130" t="s">
        <v>47</v>
      </c>
      <c r="Q14834" s="130" t="s">
        <v>48</v>
      </c>
      <c r="R14834" s="130" t="s">
        <v>49</v>
      </c>
      <c r="S14834" s="130" t="s">
        <v>50</v>
      </c>
    </row>
    <row r="14835" spans="1:19" ht="11.25" thickBot="1" x14ac:dyDescent="0.2">
      <c r="A14835" s="107">
        <v>1</v>
      </c>
      <c r="B14835" s="132">
        <v>0.47356481481481483</v>
      </c>
      <c r="C14835" s="133">
        <v>1.0307500000000001</v>
      </c>
      <c r="D14835" s="134" t="s">
        <v>1054</v>
      </c>
      <c r="E14835" s="108">
        <v>808.31899999999996</v>
      </c>
      <c r="F14835" s="108">
        <v>400.71300000000002</v>
      </c>
      <c r="G14835" s="108">
        <v>5.9859999999999998</v>
      </c>
      <c r="H14835" s="108">
        <v>151.709</v>
      </c>
      <c r="I14835" s="108">
        <v>800.04700000000003</v>
      </c>
      <c r="J14835" s="108">
        <v>4983.1009999999997</v>
      </c>
      <c r="K14835" s="108">
        <v>645.48099999999999</v>
      </c>
      <c r="L14835" s="108">
        <v>558.21199999999999</v>
      </c>
      <c r="M14835" s="108">
        <v>152.858</v>
      </c>
      <c r="N14835" s="108">
        <v>69.013999999999996</v>
      </c>
      <c r="O14835" s="108">
        <v>18.631</v>
      </c>
      <c r="P14835" s="108">
        <v>9.8510000000000009</v>
      </c>
      <c r="Q14835" s="108">
        <v>10.122999999999999</v>
      </c>
      <c r="R14835" s="108">
        <v>12.231999999999999</v>
      </c>
      <c r="S14835" s="108">
        <v>5.798</v>
      </c>
    </row>
    <row r="14836" spans="1:19" ht="11.25" thickBot="1" x14ac:dyDescent="0.2">
      <c r="A14836" s="112"/>
    </row>
    <row r="14837" spans="1:19" ht="11.25" thickBot="1" x14ac:dyDescent="0.2">
      <c r="A14837" s="107">
        <v>2</v>
      </c>
      <c r="B14837" s="132">
        <v>0.47373842592592591</v>
      </c>
      <c r="C14837" s="133">
        <v>1.0427299999999999</v>
      </c>
      <c r="D14837" s="134" t="s">
        <v>1055</v>
      </c>
      <c r="E14837" s="108">
        <v>812.75599999999997</v>
      </c>
      <c r="F14837" s="108">
        <v>419.52199999999999</v>
      </c>
      <c r="G14837" s="108">
        <v>3.0870000000000002</v>
      </c>
      <c r="H14837" s="108">
        <v>140.63999999999999</v>
      </c>
      <c r="I14837" s="108">
        <v>781.86800000000005</v>
      </c>
      <c r="J14837" s="108">
        <v>5022.2380000000003</v>
      </c>
      <c r="K14837" s="108">
        <v>656.80700000000002</v>
      </c>
      <c r="L14837" s="108">
        <v>620.43299999999999</v>
      </c>
      <c r="M14837" s="108">
        <v>163.262</v>
      </c>
      <c r="N14837" s="108">
        <v>84.010999999999996</v>
      </c>
      <c r="O14837" s="108">
        <v>14.773</v>
      </c>
      <c r="P14837" s="108">
        <v>7.9240000000000004</v>
      </c>
      <c r="Q14837" s="108">
        <v>16.071000000000002</v>
      </c>
      <c r="R14837" s="108">
        <v>14.273</v>
      </c>
      <c r="S14837" s="108">
        <v>7.8010000000000002</v>
      </c>
    </row>
    <row r="14838" spans="1:19" ht="11.25" thickBot="1" x14ac:dyDescent="0.2">
      <c r="A14838" s="112"/>
    </row>
    <row r="14839" spans="1:19" ht="11.25" thickBot="1" x14ac:dyDescent="0.2">
      <c r="A14839" s="107">
        <v>3</v>
      </c>
      <c r="B14839" s="132">
        <v>0.47392361111111114</v>
      </c>
      <c r="C14839" s="133">
        <v>1.0508500000000001</v>
      </c>
      <c r="D14839" s="134" t="s">
        <v>1056</v>
      </c>
      <c r="E14839" s="108">
        <v>868.36099999999999</v>
      </c>
      <c r="F14839" s="108">
        <v>381.83199999999999</v>
      </c>
      <c r="G14839" s="108">
        <v>1.1479999999999999</v>
      </c>
      <c r="H14839" s="108">
        <v>152.15</v>
      </c>
      <c r="I14839" s="108">
        <v>773.53899999999999</v>
      </c>
      <c r="J14839" s="108">
        <v>5152.3119999999999</v>
      </c>
      <c r="K14839" s="108">
        <v>619.072</v>
      </c>
      <c r="L14839" s="108">
        <v>541.43299999999999</v>
      </c>
      <c r="M14839" s="108">
        <v>147.16399999999999</v>
      </c>
      <c r="N14839" s="108">
        <v>81.352000000000004</v>
      </c>
      <c r="O14839" s="108">
        <v>8.9160000000000004</v>
      </c>
      <c r="P14839" s="108">
        <v>9.9220000000000006</v>
      </c>
      <c r="Q14839" s="108">
        <v>9.2100000000000009</v>
      </c>
      <c r="R14839" s="108">
        <v>12.353</v>
      </c>
      <c r="S14839" s="108">
        <v>10.784000000000001</v>
      </c>
    </row>
    <row r="14840" spans="1:19" ht="11.25" thickBot="1" x14ac:dyDescent="0.2">
      <c r="A14840" s="112"/>
    </row>
    <row r="14841" spans="1:19" ht="11.25" thickBot="1" x14ac:dyDescent="0.2">
      <c r="A14841" s="135" t="s">
        <v>362</v>
      </c>
      <c r="B14841" s="112"/>
      <c r="C14841" s="137">
        <v>1.0414399999999999</v>
      </c>
      <c r="D14841" s="134" t="s">
        <v>1057</v>
      </c>
      <c r="E14841" s="136">
        <v>829.81200000000001</v>
      </c>
      <c r="F14841" s="136">
        <v>400.68900000000002</v>
      </c>
      <c r="G14841" s="136">
        <v>3.407</v>
      </c>
      <c r="H14841" s="136">
        <v>148.166</v>
      </c>
      <c r="I14841" s="136">
        <v>785.15099999999995</v>
      </c>
      <c r="J14841" s="136">
        <v>5052.55</v>
      </c>
      <c r="K14841" s="136">
        <v>640.45399999999995</v>
      </c>
      <c r="L14841" s="136">
        <v>573.35900000000004</v>
      </c>
      <c r="M14841" s="136">
        <v>154.428</v>
      </c>
      <c r="N14841" s="136">
        <v>78.126000000000005</v>
      </c>
      <c r="O14841" s="136">
        <v>14.106999999999999</v>
      </c>
      <c r="P14841" s="136">
        <v>9.2319999999999993</v>
      </c>
      <c r="Q14841" s="136">
        <v>11.801</v>
      </c>
      <c r="R14841" s="136">
        <v>12.952999999999999</v>
      </c>
      <c r="S14841" s="136">
        <v>8.1280000000000001</v>
      </c>
    </row>
    <row r="14842" spans="1:19" ht="11.25" thickBot="1" x14ac:dyDescent="0.2">
      <c r="A14842" s="112"/>
    </row>
    <row r="14843" spans="1:19" ht="11.25" thickBot="1" x14ac:dyDescent="0.2">
      <c r="A14843" s="138" t="s">
        <v>364</v>
      </c>
      <c r="B14843" s="112"/>
      <c r="C14843" s="137">
        <v>1.0109999999999999E-2</v>
      </c>
      <c r="D14843" s="134" t="s">
        <v>1058</v>
      </c>
      <c r="E14843" s="136">
        <v>33.457999999999998</v>
      </c>
      <c r="F14843" s="136">
        <v>18.844999999999999</v>
      </c>
      <c r="G14843" s="136">
        <v>2.4350000000000001</v>
      </c>
      <c r="H14843" s="136">
        <v>6.5220000000000002</v>
      </c>
      <c r="I14843" s="136">
        <v>13.555</v>
      </c>
      <c r="J14843" s="136">
        <v>88.584000000000003</v>
      </c>
      <c r="K14843" s="136">
        <v>19.363</v>
      </c>
      <c r="L14843" s="136">
        <v>41.622</v>
      </c>
      <c r="M14843" s="136">
        <v>8.1630000000000003</v>
      </c>
      <c r="N14843" s="136">
        <v>8.0020000000000007</v>
      </c>
      <c r="O14843" s="136">
        <v>4.891</v>
      </c>
      <c r="P14843" s="136">
        <v>1.1339999999999999</v>
      </c>
      <c r="Q14843" s="136">
        <v>3.726</v>
      </c>
      <c r="R14843" s="136">
        <v>1.145</v>
      </c>
      <c r="S14843" s="136">
        <v>2.5089999999999999</v>
      </c>
    </row>
    <row r="14844" spans="1:19" ht="11.25" thickBot="1" x14ac:dyDescent="0.2">
      <c r="A14844" s="112"/>
    </row>
    <row r="14845" spans="1:19" ht="11.25" thickBot="1" x14ac:dyDescent="0.2">
      <c r="A14845" s="139" t="s">
        <v>366</v>
      </c>
      <c r="B14845" s="112"/>
      <c r="C14845" s="140">
        <v>0.97099999999999997</v>
      </c>
      <c r="D14845" s="134" t="s">
        <v>1059</v>
      </c>
      <c r="E14845" s="136">
        <v>4.032</v>
      </c>
      <c r="F14845" s="136">
        <v>4.7030000000000003</v>
      </c>
      <c r="G14845" s="136">
        <v>71.465999999999994</v>
      </c>
      <c r="H14845" s="136">
        <v>4.4020000000000001</v>
      </c>
      <c r="I14845" s="136">
        <v>1.726</v>
      </c>
      <c r="J14845" s="136">
        <v>1.7529999999999999</v>
      </c>
      <c r="K14845" s="136">
        <v>3.0230000000000001</v>
      </c>
      <c r="L14845" s="136">
        <v>7.2590000000000003</v>
      </c>
      <c r="M14845" s="136">
        <v>5.2859999999999996</v>
      </c>
      <c r="N14845" s="136">
        <v>10.243</v>
      </c>
      <c r="O14845" s="136">
        <v>34.673000000000002</v>
      </c>
      <c r="P14845" s="136">
        <v>12.281000000000001</v>
      </c>
      <c r="Q14845" s="136">
        <v>31.57</v>
      </c>
      <c r="R14845" s="136">
        <v>8.8409999999999993</v>
      </c>
      <c r="S14845" s="136">
        <v>30.866</v>
      </c>
    </row>
    <row r="14846" spans="1:19" ht="11.25" thickBot="1" x14ac:dyDescent="0.2">
      <c r="A14846" s="112"/>
    </row>
    <row r="14847" spans="1:19" ht="11.25" thickBot="1" x14ac:dyDescent="0.2">
      <c r="A14847" s="106" t="s">
        <v>357</v>
      </c>
      <c r="B14847" s="106" t="s">
        <v>358</v>
      </c>
      <c r="C14847" s="130" t="s">
        <v>51</v>
      </c>
      <c r="D14847" s="130" t="s">
        <v>52</v>
      </c>
      <c r="E14847" s="130" t="s">
        <v>53</v>
      </c>
      <c r="F14847" s="130" t="s">
        <v>54</v>
      </c>
      <c r="G14847" s="130" t="s">
        <v>55</v>
      </c>
      <c r="H14847" s="130" t="s">
        <v>56</v>
      </c>
      <c r="I14847" s="130" t="s">
        <v>57</v>
      </c>
      <c r="J14847" s="130" t="s">
        <v>58</v>
      </c>
      <c r="K14847" s="130" t="s">
        <v>59</v>
      </c>
      <c r="L14847" s="130" t="s">
        <v>60</v>
      </c>
      <c r="M14847" s="130" t="s">
        <v>61</v>
      </c>
      <c r="N14847" s="130" t="s">
        <v>62</v>
      </c>
      <c r="O14847" s="130" t="s">
        <v>63</v>
      </c>
      <c r="P14847" s="130" t="s">
        <v>64</v>
      </c>
      <c r="Q14847" s="131" t="s">
        <v>65</v>
      </c>
      <c r="R14847" s="131" t="s">
        <v>66</v>
      </c>
      <c r="S14847" s="130" t="s">
        <v>67</v>
      </c>
    </row>
    <row r="14848" spans="1:19" ht="11.25" thickBot="1" x14ac:dyDescent="0.2">
      <c r="A14848" s="107">
        <v>1</v>
      </c>
      <c r="B14848" s="132">
        <v>0.47356481481481483</v>
      </c>
      <c r="C14848" s="108">
        <v>12.878</v>
      </c>
      <c r="D14848" s="108">
        <v>8.33</v>
      </c>
      <c r="E14848" s="108">
        <v>9.6470000000000002</v>
      </c>
      <c r="F14848" s="108">
        <v>4.859</v>
      </c>
      <c r="G14848" s="108">
        <v>16.010999999999999</v>
      </c>
      <c r="H14848" s="108">
        <v>26195.778999999999</v>
      </c>
      <c r="I14848" s="108">
        <v>797.75300000000004</v>
      </c>
      <c r="J14848" s="108">
        <v>155.47999999999999</v>
      </c>
      <c r="K14848" s="108">
        <v>227.67</v>
      </c>
      <c r="L14848" s="108">
        <v>94.165000000000006</v>
      </c>
      <c r="M14848" s="108">
        <v>150.25899999999999</v>
      </c>
      <c r="N14848" s="108">
        <v>466.62599999999998</v>
      </c>
      <c r="O14848" s="108">
        <v>5.899</v>
      </c>
      <c r="P14848" s="108">
        <v>61348.366999999998</v>
      </c>
      <c r="Q14848" s="133">
        <v>0.98624000000000001</v>
      </c>
      <c r="R14848" s="134" t="s">
        <v>517</v>
      </c>
      <c r="S14848" s="108">
        <v>113.53700000000001</v>
      </c>
    </row>
    <row r="14849" spans="1:19" ht="11.25" thickBot="1" x14ac:dyDescent="0.2">
      <c r="A14849" s="112"/>
    </row>
    <row r="14850" spans="1:19" ht="11.25" thickBot="1" x14ac:dyDescent="0.2">
      <c r="A14850" s="107">
        <v>2</v>
      </c>
      <c r="B14850" s="132">
        <v>0.47373842592592591</v>
      </c>
      <c r="C14850" s="108">
        <v>14.916</v>
      </c>
      <c r="D14850" s="108">
        <v>4.4279999999999999</v>
      </c>
      <c r="E14850" s="108">
        <v>3.7629999999999999</v>
      </c>
      <c r="F14850" s="108">
        <v>1.919</v>
      </c>
      <c r="G14850" s="108">
        <v>3.2080000000000002</v>
      </c>
      <c r="H14850" s="108">
        <v>26654.582999999999</v>
      </c>
      <c r="I14850" s="108">
        <v>703.73699999999997</v>
      </c>
      <c r="J14850" s="108">
        <v>136.94399999999999</v>
      </c>
      <c r="K14850" s="108">
        <v>235.995</v>
      </c>
      <c r="L14850" s="108">
        <v>115.167</v>
      </c>
      <c r="M14850" s="108">
        <v>138.56</v>
      </c>
      <c r="N14850" s="108">
        <v>506.09500000000003</v>
      </c>
      <c r="O14850" s="108">
        <v>5.9329999999999998</v>
      </c>
      <c r="P14850" s="108">
        <v>61163.195</v>
      </c>
      <c r="Q14850" s="133">
        <v>1.0010699999999999</v>
      </c>
      <c r="R14850" s="134" t="s">
        <v>1060</v>
      </c>
      <c r="S14850" s="108">
        <v>100.705</v>
      </c>
    </row>
    <row r="14851" spans="1:19" ht="11.25" thickBot="1" x14ac:dyDescent="0.2">
      <c r="A14851" s="112"/>
    </row>
    <row r="14852" spans="1:19" ht="11.25" thickBot="1" x14ac:dyDescent="0.2">
      <c r="A14852" s="107">
        <v>3</v>
      </c>
      <c r="B14852" s="132">
        <v>0.47392361111111114</v>
      </c>
      <c r="C14852" s="108">
        <v>16.928999999999998</v>
      </c>
      <c r="D14852" s="108">
        <v>9.3819999999999997</v>
      </c>
      <c r="E14852" s="108">
        <v>-1.167</v>
      </c>
      <c r="F14852" s="108">
        <v>3.9009999999999998</v>
      </c>
      <c r="G14852" s="108">
        <v>6.1779999999999999</v>
      </c>
      <c r="H14852" s="108">
        <v>26610.27</v>
      </c>
      <c r="I14852" s="108">
        <v>651.16300000000001</v>
      </c>
      <c r="J14852" s="108">
        <v>142.83099999999999</v>
      </c>
      <c r="K14852" s="108">
        <v>196.239</v>
      </c>
      <c r="L14852" s="108">
        <v>112.048</v>
      </c>
      <c r="M14852" s="108">
        <v>142.346</v>
      </c>
      <c r="N14852" s="108">
        <v>500.27199999999999</v>
      </c>
      <c r="O14852" s="108">
        <v>11.816000000000001</v>
      </c>
      <c r="P14852" s="108">
        <v>60856.205000000002</v>
      </c>
      <c r="Q14852" s="133">
        <v>1.0060899999999999</v>
      </c>
      <c r="R14852" s="134" t="s">
        <v>1061</v>
      </c>
      <c r="S14852" s="108">
        <v>116.286</v>
      </c>
    </row>
    <row r="14853" spans="1:19" ht="11.25" thickBot="1" x14ac:dyDescent="0.2">
      <c r="A14853" s="112"/>
    </row>
    <row r="14854" spans="1:19" ht="11.25" thickBot="1" x14ac:dyDescent="0.2">
      <c r="A14854" s="135" t="s">
        <v>362</v>
      </c>
      <c r="B14854" s="112"/>
      <c r="C14854" s="136">
        <v>14.907999999999999</v>
      </c>
      <c r="D14854" s="136">
        <v>7.38</v>
      </c>
      <c r="E14854" s="136">
        <v>4.0810000000000004</v>
      </c>
      <c r="F14854" s="136">
        <v>3.56</v>
      </c>
      <c r="G14854" s="136">
        <v>8.4659999999999993</v>
      </c>
      <c r="H14854" s="136">
        <v>26486.877</v>
      </c>
      <c r="I14854" s="136">
        <v>717.55100000000004</v>
      </c>
      <c r="J14854" s="136">
        <v>145.08500000000001</v>
      </c>
      <c r="K14854" s="136">
        <v>219.96799999999999</v>
      </c>
      <c r="L14854" s="136">
        <v>107.127</v>
      </c>
      <c r="M14854" s="136">
        <v>143.72200000000001</v>
      </c>
      <c r="N14854" s="136">
        <v>490.99799999999999</v>
      </c>
      <c r="O14854" s="136">
        <v>7.883</v>
      </c>
      <c r="P14854" s="136">
        <v>61122.589</v>
      </c>
      <c r="Q14854" s="137">
        <v>0.99780000000000002</v>
      </c>
      <c r="R14854" s="134" t="s">
        <v>1062</v>
      </c>
      <c r="S14854" s="136">
        <v>110.176</v>
      </c>
    </row>
    <row r="14855" spans="1:19" ht="11.25" thickBot="1" x14ac:dyDescent="0.2">
      <c r="A14855" s="112"/>
    </row>
    <row r="14856" spans="1:19" ht="11.25" thickBot="1" x14ac:dyDescent="0.2">
      <c r="A14856" s="138" t="s">
        <v>364</v>
      </c>
      <c r="B14856" s="112"/>
      <c r="C14856" s="136">
        <v>2.0249999999999999</v>
      </c>
      <c r="D14856" s="136">
        <v>2.61</v>
      </c>
      <c r="E14856" s="136">
        <v>5.4139999999999997</v>
      </c>
      <c r="F14856" s="136">
        <v>1.5</v>
      </c>
      <c r="G14856" s="136">
        <v>6.7009999999999996</v>
      </c>
      <c r="H14856" s="136">
        <v>253.07</v>
      </c>
      <c r="I14856" s="136">
        <v>74.265000000000001</v>
      </c>
      <c r="J14856" s="136">
        <v>9.4710000000000001</v>
      </c>
      <c r="K14856" s="136">
        <v>20.966999999999999</v>
      </c>
      <c r="L14856" s="136">
        <v>11.333</v>
      </c>
      <c r="M14856" s="136">
        <v>5.97</v>
      </c>
      <c r="N14856" s="136">
        <v>21.306999999999999</v>
      </c>
      <c r="O14856" s="136">
        <v>3.4060000000000001</v>
      </c>
      <c r="P14856" s="136">
        <v>248.58099999999999</v>
      </c>
      <c r="Q14856" s="137">
        <v>1.0319999999999999E-2</v>
      </c>
      <c r="R14856" s="134" t="s">
        <v>1063</v>
      </c>
      <c r="S14856" s="136">
        <v>8.3160000000000007</v>
      </c>
    </row>
    <row r="14857" spans="1:19" ht="11.25" thickBot="1" x14ac:dyDescent="0.2">
      <c r="A14857" s="112"/>
    </row>
    <row r="14858" spans="1:19" ht="11.25" thickBot="1" x14ac:dyDescent="0.2">
      <c r="A14858" s="139" t="s">
        <v>366</v>
      </c>
      <c r="B14858" s="112"/>
      <c r="C14858" s="136">
        <v>13.586</v>
      </c>
      <c r="D14858" s="136">
        <v>35.369999999999997</v>
      </c>
      <c r="E14858" s="136">
        <v>132.65700000000001</v>
      </c>
      <c r="F14858" s="136">
        <v>42.125999999999998</v>
      </c>
      <c r="G14858" s="136">
        <v>79.152000000000001</v>
      </c>
      <c r="H14858" s="136">
        <v>0.95499999999999996</v>
      </c>
      <c r="I14858" s="136">
        <v>10.35</v>
      </c>
      <c r="J14858" s="136">
        <v>6.5279999999999996</v>
      </c>
      <c r="K14858" s="136">
        <v>9.532</v>
      </c>
      <c r="L14858" s="136">
        <v>10.579000000000001</v>
      </c>
      <c r="M14858" s="136">
        <v>4.1539999999999999</v>
      </c>
      <c r="N14858" s="136">
        <v>4.3390000000000004</v>
      </c>
      <c r="O14858" s="136">
        <v>43.213000000000001</v>
      </c>
      <c r="P14858" s="136">
        <v>0.40699999999999997</v>
      </c>
      <c r="Q14858" s="140">
        <v>1.034</v>
      </c>
      <c r="R14858" s="134" t="s">
        <v>1064</v>
      </c>
      <c r="S14858" s="136">
        <v>7.548</v>
      </c>
    </row>
    <row r="14859" spans="1:19" ht="11.25" thickBot="1" x14ac:dyDescent="0.2">
      <c r="A14859" s="112"/>
    </row>
    <row r="14860" spans="1:19" ht="11.25" thickBot="1" x14ac:dyDescent="0.2">
      <c r="A14860" s="106" t="s">
        <v>357</v>
      </c>
      <c r="B14860" s="106" t="s">
        <v>358</v>
      </c>
      <c r="C14860" s="130" t="s">
        <v>68</v>
      </c>
    </row>
    <row r="14861" spans="1:19" ht="11.25" thickBot="1" x14ac:dyDescent="0.2">
      <c r="A14861" s="107">
        <v>1</v>
      </c>
      <c r="B14861" s="132">
        <v>0.47356481481481483</v>
      </c>
      <c r="C14861" s="108">
        <v>152.64699999999999</v>
      </c>
    </row>
    <row r="14862" spans="1:19" ht="11.25" thickBot="1" x14ac:dyDescent="0.2">
      <c r="A14862" s="112"/>
    </row>
    <row r="14863" spans="1:19" ht="11.25" thickBot="1" x14ac:dyDescent="0.2">
      <c r="A14863" s="107">
        <v>2</v>
      </c>
      <c r="B14863" s="132">
        <v>0.47373842592592591</v>
      </c>
      <c r="C14863" s="108">
        <v>114.94799999999999</v>
      </c>
    </row>
    <row r="14864" spans="1:19" ht="11.25" thickBot="1" x14ac:dyDescent="0.2">
      <c r="A14864" s="112"/>
    </row>
    <row r="14865" spans="1:19" ht="11.25" thickBot="1" x14ac:dyDescent="0.2">
      <c r="A14865" s="107">
        <v>3</v>
      </c>
      <c r="B14865" s="132">
        <v>0.47392361111111114</v>
      </c>
      <c r="C14865" s="108">
        <v>149.37200000000001</v>
      </c>
    </row>
    <row r="14866" spans="1:19" ht="11.25" thickBot="1" x14ac:dyDescent="0.2">
      <c r="A14866" s="112"/>
    </row>
    <row r="14867" spans="1:19" ht="11.25" thickBot="1" x14ac:dyDescent="0.2">
      <c r="A14867" s="135" t="s">
        <v>362</v>
      </c>
      <c r="B14867" s="112"/>
      <c r="C14867" s="136">
        <v>138.989</v>
      </c>
    </row>
    <row r="14868" spans="1:19" ht="11.25" thickBot="1" x14ac:dyDescent="0.2">
      <c r="A14868" s="112"/>
    </row>
    <row r="14869" spans="1:19" ht="11.25" thickBot="1" x14ac:dyDescent="0.2">
      <c r="A14869" s="138" t="s">
        <v>364</v>
      </c>
      <c r="B14869" s="112"/>
      <c r="C14869" s="136">
        <v>20.884</v>
      </c>
    </row>
    <row r="14870" spans="1:19" ht="11.25" thickBot="1" x14ac:dyDescent="0.2">
      <c r="A14870" s="112"/>
    </row>
    <row r="14871" spans="1:19" ht="11.25" thickBot="1" x14ac:dyDescent="0.2">
      <c r="A14871" s="139" t="s">
        <v>366</v>
      </c>
      <c r="B14871" s="112"/>
      <c r="C14871" s="136">
        <v>15.026</v>
      </c>
    </row>
    <row r="14872" spans="1:19" ht="10.5" x14ac:dyDescent="0.15">
      <c r="A14872" s="112"/>
    </row>
    <row r="14873" spans="1:19" x14ac:dyDescent="0.15">
      <c r="A14873" s="129"/>
      <c r="B14873" s="86" t="s">
        <v>1065</v>
      </c>
    </row>
    <row r="14874" spans="1:19" ht="9.75" thickBot="1" x14ac:dyDescent="0.2">
      <c r="A14874" s="81" t="s">
        <v>5871</v>
      </c>
    </row>
    <row r="14875" spans="1:19" ht="11.25" thickBot="1" x14ac:dyDescent="0.2">
      <c r="A14875" s="106" t="s">
        <v>357</v>
      </c>
      <c r="B14875" s="106" t="s">
        <v>358</v>
      </c>
      <c r="C14875" s="130" t="s">
        <v>0</v>
      </c>
      <c r="D14875" s="130" t="s">
        <v>1</v>
      </c>
      <c r="E14875" s="130" t="s">
        <v>2</v>
      </c>
      <c r="F14875" s="130" t="s">
        <v>3</v>
      </c>
      <c r="G14875" s="130" t="s">
        <v>4</v>
      </c>
      <c r="H14875" s="130" t="s">
        <v>5</v>
      </c>
      <c r="I14875" s="131" t="s">
        <v>6</v>
      </c>
      <c r="J14875" s="131" t="s">
        <v>7</v>
      </c>
      <c r="K14875" s="130" t="s">
        <v>8</v>
      </c>
      <c r="L14875" s="130" t="s">
        <v>9</v>
      </c>
      <c r="M14875" s="130" t="s">
        <v>10</v>
      </c>
      <c r="N14875" s="130" t="s">
        <v>11</v>
      </c>
      <c r="O14875" s="130" t="s">
        <v>12</v>
      </c>
      <c r="P14875" s="130" t="s">
        <v>13</v>
      </c>
      <c r="Q14875" s="130" t="s">
        <v>14</v>
      </c>
      <c r="R14875" s="130" t="s">
        <v>15</v>
      </c>
      <c r="S14875" s="130" t="s">
        <v>16</v>
      </c>
    </row>
    <row r="14876" spans="1:19" ht="11.25" thickBot="1" x14ac:dyDescent="0.2">
      <c r="A14876" s="107">
        <v>1</v>
      </c>
      <c r="B14876" s="132">
        <v>0.47870370370370369</v>
      </c>
      <c r="C14876" s="108">
        <v>103089.74</v>
      </c>
      <c r="D14876" s="108">
        <v>119029.01</v>
      </c>
      <c r="E14876" s="108">
        <v>156370.18</v>
      </c>
      <c r="F14876" s="108">
        <v>112879.98</v>
      </c>
      <c r="G14876" s="141" t="s">
        <v>11608</v>
      </c>
      <c r="H14876" s="108">
        <v>4.625</v>
      </c>
      <c r="I14876" s="133">
        <v>1.0660499999999999</v>
      </c>
      <c r="J14876" s="134" t="s">
        <v>1067</v>
      </c>
      <c r="K14876" s="141" t="s">
        <v>11609</v>
      </c>
      <c r="L14876" s="108">
        <v>274.88499999999999</v>
      </c>
      <c r="M14876" s="108">
        <v>11278.109</v>
      </c>
      <c r="N14876" s="108">
        <v>4366.1239999999998</v>
      </c>
      <c r="O14876" s="108">
        <v>432.005</v>
      </c>
      <c r="P14876" s="108">
        <v>1367.0129999999999</v>
      </c>
      <c r="Q14876" s="108">
        <v>-444.483</v>
      </c>
      <c r="R14876" s="108">
        <v>91.36</v>
      </c>
      <c r="S14876" s="108">
        <v>211311.49</v>
      </c>
    </row>
    <row r="14877" spans="1:19" ht="11.25" thickBot="1" x14ac:dyDescent="0.2">
      <c r="A14877" s="112"/>
    </row>
    <row r="14878" spans="1:19" ht="11.25" thickBot="1" x14ac:dyDescent="0.2">
      <c r="A14878" s="107">
        <v>2</v>
      </c>
      <c r="B14878" s="132">
        <v>0.47887731481481483</v>
      </c>
      <c r="C14878" s="108">
        <v>105671.14</v>
      </c>
      <c r="D14878" s="108">
        <v>119961.16</v>
      </c>
      <c r="E14878" s="108">
        <v>157441.87</v>
      </c>
      <c r="F14878" s="108">
        <v>112910.66</v>
      </c>
      <c r="G14878" s="141" t="s">
        <v>11610</v>
      </c>
      <c r="H14878" s="108">
        <v>0.64200000000000002</v>
      </c>
      <c r="I14878" s="133">
        <v>1.08003</v>
      </c>
      <c r="J14878" s="134" t="s">
        <v>1070</v>
      </c>
      <c r="K14878" s="141" t="s">
        <v>11611</v>
      </c>
      <c r="L14878" s="108">
        <v>269.46199999999999</v>
      </c>
      <c r="M14878" s="108">
        <v>11537.201999999999</v>
      </c>
      <c r="N14878" s="108">
        <v>4224.0039999999999</v>
      </c>
      <c r="O14878" s="108">
        <v>422.55799999999999</v>
      </c>
      <c r="P14878" s="108">
        <v>1344.0640000000001</v>
      </c>
      <c r="Q14878" s="108">
        <v>-423.16</v>
      </c>
      <c r="R14878" s="108">
        <v>134.97399999999999</v>
      </c>
      <c r="S14878" s="108">
        <v>202129.83</v>
      </c>
    </row>
    <row r="14879" spans="1:19" ht="11.25" thickBot="1" x14ac:dyDescent="0.2">
      <c r="A14879" s="112"/>
    </row>
    <row r="14880" spans="1:19" ht="11.25" thickBot="1" x14ac:dyDescent="0.2">
      <c r="A14880" s="107">
        <v>3</v>
      </c>
      <c r="B14880" s="132">
        <v>0.4790625</v>
      </c>
      <c r="C14880" s="108">
        <v>103925.95</v>
      </c>
      <c r="D14880" s="108">
        <v>120461.55</v>
      </c>
      <c r="E14880" s="108">
        <v>157219.47</v>
      </c>
      <c r="F14880" s="108">
        <v>114001.72</v>
      </c>
      <c r="G14880" s="141" t="s">
        <v>11612</v>
      </c>
      <c r="H14880" s="108">
        <v>9.3789999999999996</v>
      </c>
      <c r="I14880" s="133">
        <v>1.1014200000000001</v>
      </c>
      <c r="J14880" s="134" t="s">
        <v>1073</v>
      </c>
      <c r="K14880" s="141" t="s">
        <v>11613</v>
      </c>
      <c r="L14880" s="108">
        <v>246.96199999999999</v>
      </c>
      <c r="M14880" s="108">
        <v>11589.977000000001</v>
      </c>
      <c r="N14880" s="108">
        <v>4359.2</v>
      </c>
      <c r="O14880" s="108">
        <v>436.649</v>
      </c>
      <c r="P14880" s="108">
        <v>1380.39</v>
      </c>
      <c r="Q14880" s="108">
        <v>-439.81900000000002</v>
      </c>
      <c r="R14880" s="108">
        <v>132.80799999999999</v>
      </c>
      <c r="S14880" s="108">
        <v>197579.13</v>
      </c>
    </row>
    <row r="14881" spans="1:19" ht="11.25" thickBot="1" x14ac:dyDescent="0.2">
      <c r="A14881" s="112"/>
    </row>
    <row r="14882" spans="1:19" ht="11.25" thickBot="1" x14ac:dyDescent="0.2">
      <c r="A14882" s="135" t="s">
        <v>362</v>
      </c>
      <c r="B14882" s="112"/>
      <c r="C14882" s="136">
        <v>104228.94</v>
      </c>
      <c r="D14882" s="136">
        <v>119817.24</v>
      </c>
      <c r="E14882" s="136">
        <v>157010.51</v>
      </c>
      <c r="F14882" s="136">
        <v>113264.12</v>
      </c>
      <c r="G14882" s="141" t="s">
        <v>11614</v>
      </c>
      <c r="H14882" s="136">
        <v>4.8819999999999997</v>
      </c>
      <c r="I14882" s="137">
        <v>1.0825</v>
      </c>
      <c r="J14882" s="134" t="s">
        <v>1075</v>
      </c>
      <c r="K14882" s="141" t="s">
        <v>11615</v>
      </c>
      <c r="L14882" s="136">
        <v>263.77</v>
      </c>
      <c r="M14882" s="136">
        <v>11468.429</v>
      </c>
      <c r="N14882" s="136">
        <v>4316.4430000000002</v>
      </c>
      <c r="O14882" s="136">
        <v>430.404</v>
      </c>
      <c r="P14882" s="136">
        <v>1363.8219999999999</v>
      </c>
      <c r="Q14882" s="136">
        <v>-435.82100000000003</v>
      </c>
      <c r="R14882" s="136">
        <v>119.714</v>
      </c>
      <c r="S14882" s="136">
        <v>203673.48</v>
      </c>
    </row>
    <row r="14883" spans="1:19" ht="11.25" thickBot="1" x14ac:dyDescent="0.2">
      <c r="A14883" s="112"/>
    </row>
    <row r="14884" spans="1:19" ht="11.25" thickBot="1" x14ac:dyDescent="0.2">
      <c r="A14884" s="138" t="s">
        <v>364</v>
      </c>
      <c r="B14884" s="112"/>
      <c r="C14884" s="136">
        <v>1317.1010000000001</v>
      </c>
      <c r="D14884" s="136">
        <v>727.03300000000002</v>
      </c>
      <c r="E14884" s="136">
        <v>565.58100000000002</v>
      </c>
      <c r="F14884" s="136">
        <v>638.96500000000003</v>
      </c>
      <c r="G14884" s="141" t="s">
        <v>11616</v>
      </c>
      <c r="H14884" s="136">
        <v>4.375</v>
      </c>
      <c r="I14884" s="137">
        <v>1.7809999999999999E-2</v>
      </c>
      <c r="J14884" s="134" t="s">
        <v>1078</v>
      </c>
      <c r="K14884" s="141" t="s">
        <v>11617</v>
      </c>
      <c r="L14884" s="136">
        <v>14.805999999999999</v>
      </c>
      <c r="M14884" s="136">
        <v>166.92099999999999</v>
      </c>
      <c r="N14884" s="136">
        <v>80.129000000000005</v>
      </c>
      <c r="O14884" s="136">
        <v>7.18</v>
      </c>
      <c r="P14884" s="136">
        <v>18.372</v>
      </c>
      <c r="Q14884" s="136">
        <v>11.21</v>
      </c>
      <c r="R14884" s="136">
        <v>24.579000000000001</v>
      </c>
      <c r="S14884" s="136">
        <v>6995.11</v>
      </c>
    </row>
    <row r="14885" spans="1:19" ht="11.25" thickBot="1" x14ac:dyDescent="0.2">
      <c r="A14885" s="112"/>
    </row>
    <row r="14886" spans="1:19" ht="11.25" thickBot="1" x14ac:dyDescent="0.2">
      <c r="A14886" s="139" t="s">
        <v>366</v>
      </c>
      <c r="B14886" s="112"/>
      <c r="C14886" s="136">
        <v>1.264</v>
      </c>
      <c r="D14886" s="136">
        <v>0.60699999999999998</v>
      </c>
      <c r="E14886" s="136">
        <v>0.36</v>
      </c>
      <c r="F14886" s="136">
        <v>0.56399999999999995</v>
      </c>
      <c r="G14886" s="141" t="s">
        <v>1080</v>
      </c>
      <c r="H14886" s="136">
        <v>89.606999999999999</v>
      </c>
      <c r="I14886" s="140">
        <v>1.6459999999999999</v>
      </c>
      <c r="J14886" s="134" t="s">
        <v>1081</v>
      </c>
      <c r="K14886" s="141" t="s">
        <v>1082</v>
      </c>
      <c r="L14886" s="136">
        <v>5.6130000000000004</v>
      </c>
      <c r="M14886" s="136">
        <v>1.4550000000000001</v>
      </c>
      <c r="N14886" s="136">
        <v>1.8560000000000001</v>
      </c>
      <c r="O14886" s="136">
        <v>1.6679999999999999</v>
      </c>
      <c r="P14886" s="136">
        <v>1.347</v>
      </c>
      <c r="Q14886" s="136">
        <v>2.5720000000000001</v>
      </c>
      <c r="R14886" s="136">
        <v>20.530999999999999</v>
      </c>
      <c r="S14886" s="136">
        <v>3.4340000000000002</v>
      </c>
    </row>
    <row r="14887" spans="1:19" ht="11.25" thickBot="1" x14ac:dyDescent="0.2">
      <c r="A14887" s="112"/>
    </row>
    <row r="14888" spans="1:19" ht="11.25" thickBot="1" x14ac:dyDescent="0.2">
      <c r="A14888" s="106" t="s">
        <v>357</v>
      </c>
      <c r="B14888" s="106" t="s">
        <v>358</v>
      </c>
      <c r="C14888" s="130" t="s">
        <v>17</v>
      </c>
      <c r="D14888" s="130" t="s">
        <v>18</v>
      </c>
      <c r="E14888" s="131" t="s">
        <v>19</v>
      </c>
      <c r="F14888" s="131" t="s">
        <v>20</v>
      </c>
      <c r="G14888" s="130" t="s">
        <v>21</v>
      </c>
      <c r="H14888" s="130" t="s">
        <v>22</v>
      </c>
      <c r="I14888" s="130" t="s">
        <v>23</v>
      </c>
      <c r="J14888" s="130" t="s">
        <v>24</v>
      </c>
      <c r="K14888" s="131" t="s">
        <v>25</v>
      </c>
      <c r="L14888" s="131" t="s">
        <v>26</v>
      </c>
      <c r="M14888" s="130" t="s">
        <v>27</v>
      </c>
      <c r="N14888" s="130" t="s">
        <v>28</v>
      </c>
      <c r="O14888" s="130" t="s">
        <v>29</v>
      </c>
      <c r="P14888" s="130" t="s">
        <v>30</v>
      </c>
      <c r="Q14888" s="130" t="s">
        <v>31</v>
      </c>
      <c r="R14888" s="130" t="s">
        <v>32</v>
      </c>
      <c r="S14888" s="130" t="s">
        <v>33</v>
      </c>
    </row>
    <row r="14889" spans="1:19" ht="11.25" thickBot="1" x14ac:dyDescent="0.2">
      <c r="A14889" s="107">
        <v>1</v>
      </c>
      <c r="B14889" s="132">
        <v>0.47870370370370369</v>
      </c>
      <c r="C14889" s="108">
        <v>-582.27800000000002</v>
      </c>
      <c r="D14889" s="108">
        <v>100.84</v>
      </c>
      <c r="E14889" s="133">
        <v>1.0522499999999999</v>
      </c>
      <c r="F14889" s="133">
        <v>0.96247000000000005</v>
      </c>
      <c r="G14889" s="108">
        <v>-5.7000000000000002E-2</v>
      </c>
      <c r="H14889" s="108">
        <v>3.9020000000000001</v>
      </c>
      <c r="I14889" s="108">
        <v>718.65800000000002</v>
      </c>
      <c r="J14889" s="108">
        <v>2533.9499999999998</v>
      </c>
      <c r="K14889" s="133">
        <v>1.06263</v>
      </c>
      <c r="L14889" s="134" t="s">
        <v>1083</v>
      </c>
      <c r="M14889" s="108">
        <v>285720.63</v>
      </c>
      <c r="N14889" s="108">
        <v>446.33499999999998</v>
      </c>
      <c r="O14889" s="108">
        <v>-1.5980000000000001</v>
      </c>
      <c r="P14889" s="108">
        <v>11.603</v>
      </c>
      <c r="Q14889" s="108">
        <v>6.944</v>
      </c>
      <c r="R14889" s="108">
        <v>1288.9570000000001</v>
      </c>
      <c r="S14889" s="108">
        <v>96.620999999999995</v>
      </c>
    </row>
    <row r="14890" spans="1:19" ht="11.25" thickBot="1" x14ac:dyDescent="0.2">
      <c r="A14890" s="112"/>
    </row>
    <row r="14891" spans="1:19" ht="11.25" thickBot="1" x14ac:dyDescent="0.2">
      <c r="A14891" s="107">
        <v>2</v>
      </c>
      <c r="B14891" s="132">
        <v>0.47887731481481483</v>
      </c>
      <c r="C14891" s="108">
        <v>-269.07100000000003</v>
      </c>
      <c r="D14891" s="108">
        <v>165.779</v>
      </c>
      <c r="E14891" s="133">
        <v>1.05711</v>
      </c>
      <c r="F14891" s="133">
        <v>0.96660999999999997</v>
      </c>
      <c r="G14891" s="108">
        <v>4.6429999999999998</v>
      </c>
      <c r="H14891" s="108">
        <v>8.4000000000000005E-2</v>
      </c>
      <c r="I14891" s="108">
        <v>602.18700000000001</v>
      </c>
      <c r="J14891" s="108">
        <v>2674.3980000000001</v>
      </c>
      <c r="K14891" s="133">
        <v>1.07091</v>
      </c>
      <c r="L14891" s="134" t="s">
        <v>1084</v>
      </c>
      <c r="M14891" s="108">
        <v>284133.12</v>
      </c>
      <c r="N14891" s="108">
        <v>444.48200000000003</v>
      </c>
      <c r="O14891" s="108">
        <v>2.3130000000000002</v>
      </c>
      <c r="P14891" s="108">
        <v>3.827</v>
      </c>
      <c r="Q14891" s="108">
        <v>4.0490000000000004</v>
      </c>
      <c r="R14891" s="108">
        <v>1222.4480000000001</v>
      </c>
      <c r="S14891" s="108">
        <v>89.991</v>
      </c>
    </row>
    <row r="14892" spans="1:19" ht="11.25" thickBot="1" x14ac:dyDescent="0.2">
      <c r="A14892" s="112"/>
    </row>
    <row r="14893" spans="1:19" ht="11.25" thickBot="1" x14ac:dyDescent="0.2">
      <c r="A14893" s="107">
        <v>3</v>
      </c>
      <c r="B14893" s="132">
        <v>0.4790625</v>
      </c>
      <c r="C14893" s="108">
        <v>-304.42099999999999</v>
      </c>
      <c r="D14893" s="108">
        <v>109.804</v>
      </c>
      <c r="E14893" s="133">
        <v>1.06697</v>
      </c>
      <c r="F14893" s="133">
        <v>0.96036999999999995</v>
      </c>
      <c r="G14893" s="108">
        <v>7.3490000000000002</v>
      </c>
      <c r="H14893" s="108">
        <v>2.86</v>
      </c>
      <c r="I14893" s="108">
        <v>679.40099999999995</v>
      </c>
      <c r="J14893" s="108">
        <v>2681.8270000000002</v>
      </c>
      <c r="K14893" s="133">
        <v>1.0861700000000001</v>
      </c>
      <c r="L14893" s="134" t="s">
        <v>1085</v>
      </c>
      <c r="M14893" s="108">
        <v>284242.52</v>
      </c>
      <c r="N14893" s="108">
        <v>426.83</v>
      </c>
      <c r="O14893" s="108">
        <v>3.3140000000000001</v>
      </c>
      <c r="P14893" s="108">
        <v>13.682</v>
      </c>
      <c r="Q14893" s="108">
        <v>7.0439999999999996</v>
      </c>
      <c r="R14893" s="108">
        <v>1144.9780000000001</v>
      </c>
      <c r="S14893" s="108">
        <v>70.8</v>
      </c>
    </row>
    <row r="14894" spans="1:19" ht="11.25" thickBot="1" x14ac:dyDescent="0.2">
      <c r="A14894" s="112"/>
    </row>
    <row r="14895" spans="1:19" ht="11.25" thickBot="1" x14ac:dyDescent="0.2">
      <c r="A14895" s="135" t="s">
        <v>362</v>
      </c>
      <c r="B14895" s="112"/>
      <c r="C14895" s="136">
        <v>-385.25700000000001</v>
      </c>
      <c r="D14895" s="136">
        <v>125.474</v>
      </c>
      <c r="E14895" s="137">
        <v>1.05877</v>
      </c>
      <c r="F14895" s="137">
        <v>0.96314999999999995</v>
      </c>
      <c r="G14895" s="136">
        <v>3.9780000000000002</v>
      </c>
      <c r="H14895" s="136">
        <v>2.282</v>
      </c>
      <c r="I14895" s="136">
        <v>666.74900000000002</v>
      </c>
      <c r="J14895" s="136">
        <v>2630.058</v>
      </c>
      <c r="K14895" s="137">
        <v>1.0732299999999999</v>
      </c>
      <c r="L14895" s="134" t="s">
        <v>1086</v>
      </c>
      <c r="M14895" s="136">
        <v>284698.76</v>
      </c>
      <c r="N14895" s="136">
        <v>439.21600000000001</v>
      </c>
      <c r="O14895" s="136">
        <v>1.343</v>
      </c>
      <c r="P14895" s="136">
        <v>9.7040000000000006</v>
      </c>
      <c r="Q14895" s="136">
        <v>6.0119999999999996</v>
      </c>
      <c r="R14895" s="136">
        <v>1218.7940000000001</v>
      </c>
      <c r="S14895" s="136">
        <v>85.804000000000002</v>
      </c>
    </row>
    <row r="14896" spans="1:19" ht="11.25" thickBot="1" x14ac:dyDescent="0.2">
      <c r="A14896" s="112"/>
    </row>
    <row r="14897" spans="1:19" ht="11.25" thickBot="1" x14ac:dyDescent="0.2">
      <c r="A14897" s="138" t="s">
        <v>364</v>
      </c>
      <c r="B14897" s="112"/>
      <c r="C14897" s="136">
        <v>171.53800000000001</v>
      </c>
      <c r="D14897" s="136">
        <v>35.192</v>
      </c>
      <c r="E14897" s="137">
        <v>7.4999999999999997E-3</v>
      </c>
      <c r="F14897" s="137">
        <v>3.1700000000000001E-3</v>
      </c>
      <c r="G14897" s="136">
        <v>3.7469999999999999</v>
      </c>
      <c r="H14897" s="136">
        <v>1.974</v>
      </c>
      <c r="I14897" s="136">
        <v>59.256999999999998</v>
      </c>
      <c r="J14897" s="136">
        <v>83.314999999999998</v>
      </c>
      <c r="K14897" s="137">
        <v>1.1939999999999999E-2</v>
      </c>
      <c r="L14897" s="134" t="s">
        <v>1087</v>
      </c>
      <c r="M14897" s="136">
        <v>886.65800000000002</v>
      </c>
      <c r="N14897" s="136">
        <v>10.766999999999999</v>
      </c>
      <c r="O14897" s="136">
        <v>2.5960000000000001</v>
      </c>
      <c r="P14897" s="136">
        <v>5.1950000000000003</v>
      </c>
      <c r="Q14897" s="136">
        <v>1.7010000000000001</v>
      </c>
      <c r="R14897" s="136">
        <v>72.058999999999997</v>
      </c>
      <c r="S14897" s="136">
        <v>13.41</v>
      </c>
    </row>
    <row r="14898" spans="1:19" ht="11.25" thickBot="1" x14ac:dyDescent="0.2">
      <c r="A14898" s="112"/>
    </row>
    <row r="14899" spans="1:19" ht="11.25" thickBot="1" x14ac:dyDescent="0.2">
      <c r="A14899" s="139" t="s">
        <v>366</v>
      </c>
      <c r="B14899" s="112"/>
      <c r="C14899" s="136">
        <v>44.526000000000003</v>
      </c>
      <c r="D14899" s="136">
        <v>28.047000000000001</v>
      </c>
      <c r="E14899" s="140">
        <v>0.70799999999999996</v>
      </c>
      <c r="F14899" s="140">
        <v>0.33</v>
      </c>
      <c r="G14899" s="136">
        <v>94.194000000000003</v>
      </c>
      <c r="H14899" s="136">
        <v>86.501000000000005</v>
      </c>
      <c r="I14899" s="136">
        <v>8.8879999999999999</v>
      </c>
      <c r="J14899" s="136">
        <v>3.1680000000000001</v>
      </c>
      <c r="K14899" s="140">
        <v>1.113</v>
      </c>
      <c r="L14899" s="134" t="s">
        <v>1088</v>
      </c>
      <c r="M14899" s="136">
        <v>0.311</v>
      </c>
      <c r="N14899" s="136">
        <v>2.4510000000000001</v>
      </c>
      <c r="O14899" s="136">
        <v>193.3</v>
      </c>
      <c r="P14899" s="136">
        <v>53.529000000000003</v>
      </c>
      <c r="Q14899" s="136">
        <v>28.288</v>
      </c>
      <c r="R14899" s="136">
        <v>5.9119999999999999</v>
      </c>
      <c r="S14899" s="136">
        <v>15.628</v>
      </c>
    </row>
    <row r="14900" spans="1:19" ht="11.25" thickBot="1" x14ac:dyDescent="0.2">
      <c r="A14900" s="112"/>
    </row>
    <row r="14901" spans="1:19" ht="11.25" thickBot="1" x14ac:dyDescent="0.2">
      <c r="A14901" s="106" t="s">
        <v>357</v>
      </c>
      <c r="B14901" s="106" t="s">
        <v>358</v>
      </c>
      <c r="C14901" s="131" t="s">
        <v>34</v>
      </c>
      <c r="D14901" s="131" t="s">
        <v>35</v>
      </c>
      <c r="E14901" s="130" t="s">
        <v>36</v>
      </c>
      <c r="F14901" s="130" t="s">
        <v>37</v>
      </c>
      <c r="G14901" s="130" t="s">
        <v>38</v>
      </c>
      <c r="H14901" s="130" t="s">
        <v>39</v>
      </c>
      <c r="I14901" s="130" t="s">
        <v>40</v>
      </c>
      <c r="J14901" s="130" t="s">
        <v>41</v>
      </c>
      <c r="K14901" s="130" t="s">
        <v>42</v>
      </c>
      <c r="L14901" s="130" t="s">
        <v>43</v>
      </c>
      <c r="M14901" s="130" t="s">
        <v>44</v>
      </c>
      <c r="N14901" s="130" t="s">
        <v>45</v>
      </c>
      <c r="O14901" s="130" t="s">
        <v>46</v>
      </c>
      <c r="P14901" s="130" t="s">
        <v>47</v>
      </c>
      <c r="Q14901" s="130" t="s">
        <v>48</v>
      </c>
      <c r="R14901" s="130" t="s">
        <v>49</v>
      </c>
      <c r="S14901" s="130" t="s">
        <v>50</v>
      </c>
    </row>
    <row r="14902" spans="1:19" ht="11.25" thickBot="1" x14ac:dyDescent="0.2">
      <c r="A14902" s="107">
        <v>1</v>
      </c>
      <c r="B14902" s="132">
        <v>0.47870370370370369</v>
      </c>
      <c r="C14902" s="133">
        <v>1.0261199999999999</v>
      </c>
      <c r="D14902" s="134" t="s">
        <v>1089</v>
      </c>
      <c r="E14902" s="108">
        <v>861.98699999999997</v>
      </c>
      <c r="F14902" s="108">
        <v>254.72499999999999</v>
      </c>
      <c r="G14902" s="108">
        <v>3.0750000000000002</v>
      </c>
      <c r="H14902" s="108">
        <v>160.67400000000001</v>
      </c>
      <c r="I14902" s="108">
        <v>680.56399999999996</v>
      </c>
      <c r="J14902" s="108">
        <v>4586.1909999999998</v>
      </c>
      <c r="K14902" s="108">
        <v>681.08</v>
      </c>
      <c r="L14902" s="108">
        <v>559.98299999999995</v>
      </c>
      <c r="M14902" s="108">
        <v>151.958</v>
      </c>
      <c r="N14902" s="108">
        <v>77.83</v>
      </c>
      <c r="O14902" s="108">
        <v>13.737</v>
      </c>
      <c r="P14902" s="108">
        <v>6.907</v>
      </c>
      <c r="Q14902" s="108">
        <v>7.1710000000000003</v>
      </c>
      <c r="R14902" s="108">
        <v>4.3620000000000001</v>
      </c>
      <c r="S14902" s="108">
        <v>16.587</v>
      </c>
    </row>
    <row r="14903" spans="1:19" ht="11.25" thickBot="1" x14ac:dyDescent="0.2">
      <c r="A14903" s="112"/>
    </row>
    <row r="14904" spans="1:19" ht="11.25" thickBot="1" x14ac:dyDescent="0.2">
      <c r="A14904" s="107">
        <v>2</v>
      </c>
      <c r="B14904" s="132">
        <v>0.47887731481481483</v>
      </c>
      <c r="C14904" s="133">
        <v>1.0335700000000001</v>
      </c>
      <c r="D14904" s="134" t="s">
        <v>1090</v>
      </c>
      <c r="E14904" s="108">
        <v>914.34400000000005</v>
      </c>
      <c r="F14904" s="108">
        <v>263.512</v>
      </c>
      <c r="G14904" s="108">
        <v>6.9889999999999999</v>
      </c>
      <c r="H14904" s="108">
        <v>182.548</v>
      </c>
      <c r="I14904" s="108">
        <v>688.05</v>
      </c>
      <c r="J14904" s="108">
        <v>4531.1890000000003</v>
      </c>
      <c r="K14904" s="108">
        <v>666.923</v>
      </c>
      <c r="L14904" s="108">
        <v>625.82299999999998</v>
      </c>
      <c r="M14904" s="108">
        <v>152.315</v>
      </c>
      <c r="N14904" s="108">
        <v>89.801000000000002</v>
      </c>
      <c r="O14904" s="108">
        <v>13.775</v>
      </c>
      <c r="P14904" s="108">
        <v>9.8770000000000007</v>
      </c>
      <c r="Q14904" s="108">
        <v>18.015000000000001</v>
      </c>
      <c r="R14904" s="108">
        <v>6.3739999999999997</v>
      </c>
      <c r="S14904" s="108">
        <v>8.77</v>
      </c>
    </row>
    <row r="14905" spans="1:19" ht="11.25" thickBot="1" x14ac:dyDescent="0.2">
      <c r="A14905" s="112"/>
    </row>
    <row r="14906" spans="1:19" ht="11.25" thickBot="1" x14ac:dyDescent="0.2">
      <c r="A14906" s="107">
        <v>3</v>
      </c>
      <c r="B14906" s="132">
        <v>0.4790625</v>
      </c>
      <c r="C14906" s="133">
        <v>1.0416399999999999</v>
      </c>
      <c r="D14906" s="134" t="s">
        <v>1091</v>
      </c>
      <c r="E14906" s="108">
        <v>862.50900000000001</v>
      </c>
      <c r="F14906" s="108">
        <v>263.78399999999999</v>
      </c>
      <c r="G14906" s="108">
        <v>4.0759999999999996</v>
      </c>
      <c r="H14906" s="108">
        <v>203.51400000000001</v>
      </c>
      <c r="I14906" s="108">
        <v>679.39700000000005</v>
      </c>
      <c r="J14906" s="108">
        <v>4285.0889999999999</v>
      </c>
      <c r="K14906" s="108">
        <v>676.61099999999999</v>
      </c>
      <c r="L14906" s="108">
        <v>620.67499999999995</v>
      </c>
      <c r="M14906" s="108">
        <v>163.268</v>
      </c>
      <c r="N14906" s="108">
        <v>85.918999999999997</v>
      </c>
      <c r="O14906" s="108">
        <v>12.798999999999999</v>
      </c>
      <c r="P14906" s="108">
        <v>6.9260000000000002</v>
      </c>
      <c r="Q14906" s="108">
        <v>10.138</v>
      </c>
      <c r="R14906" s="108">
        <v>3.4060000000000001</v>
      </c>
      <c r="S14906" s="108">
        <v>6.782</v>
      </c>
    </row>
    <row r="14907" spans="1:19" ht="11.25" thickBot="1" x14ac:dyDescent="0.2">
      <c r="A14907" s="112"/>
    </row>
    <row r="14908" spans="1:19" ht="11.25" thickBot="1" x14ac:dyDescent="0.2">
      <c r="A14908" s="135" t="s">
        <v>362</v>
      </c>
      <c r="B14908" s="112"/>
      <c r="C14908" s="137">
        <v>1.0337700000000001</v>
      </c>
      <c r="D14908" s="134" t="s">
        <v>1092</v>
      </c>
      <c r="E14908" s="136">
        <v>879.61300000000006</v>
      </c>
      <c r="F14908" s="136">
        <v>260.673</v>
      </c>
      <c r="G14908" s="136">
        <v>4.7130000000000001</v>
      </c>
      <c r="H14908" s="136">
        <v>182.245</v>
      </c>
      <c r="I14908" s="136">
        <v>682.67</v>
      </c>
      <c r="J14908" s="136">
        <v>4467.4889999999996</v>
      </c>
      <c r="K14908" s="136">
        <v>674.87199999999996</v>
      </c>
      <c r="L14908" s="136">
        <v>602.16</v>
      </c>
      <c r="M14908" s="136">
        <v>155.84700000000001</v>
      </c>
      <c r="N14908" s="136">
        <v>84.516999999999996</v>
      </c>
      <c r="O14908" s="136">
        <v>13.436999999999999</v>
      </c>
      <c r="P14908" s="136">
        <v>7.9029999999999996</v>
      </c>
      <c r="Q14908" s="136">
        <v>11.775</v>
      </c>
      <c r="R14908" s="136">
        <v>4.7140000000000004</v>
      </c>
      <c r="S14908" s="136">
        <v>10.712999999999999</v>
      </c>
    </row>
    <row r="14909" spans="1:19" ht="11.25" thickBot="1" x14ac:dyDescent="0.2">
      <c r="A14909" s="112"/>
    </row>
    <row r="14910" spans="1:19" ht="11.25" thickBot="1" x14ac:dyDescent="0.2">
      <c r="A14910" s="138" t="s">
        <v>364</v>
      </c>
      <c r="B14910" s="112"/>
      <c r="C14910" s="137">
        <v>7.7600000000000004E-3</v>
      </c>
      <c r="D14910" s="134" t="s">
        <v>1093</v>
      </c>
      <c r="E14910" s="136">
        <v>30.079000000000001</v>
      </c>
      <c r="F14910" s="136">
        <v>5.1539999999999999</v>
      </c>
      <c r="G14910" s="136">
        <v>2.0329999999999999</v>
      </c>
      <c r="H14910" s="136">
        <v>21.420999999999999</v>
      </c>
      <c r="I14910" s="136">
        <v>4.6959999999999997</v>
      </c>
      <c r="J14910" s="136">
        <v>160.339</v>
      </c>
      <c r="K14910" s="136">
        <v>7.2370000000000001</v>
      </c>
      <c r="L14910" s="136">
        <v>36.616999999999997</v>
      </c>
      <c r="M14910" s="136">
        <v>6.43</v>
      </c>
      <c r="N14910" s="136">
        <v>6.1079999999999997</v>
      </c>
      <c r="O14910" s="136">
        <v>0.55300000000000005</v>
      </c>
      <c r="P14910" s="136">
        <v>1.7090000000000001</v>
      </c>
      <c r="Q14910" s="136">
        <v>5.6040000000000001</v>
      </c>
      <c r="R14910" s="136">
        <v>1.5149999999999999</v>
      </c>
      <c r="S14910" s="136">
        <v>5.1829999999999998</v>
      </c>
    </row>
    <row r="14911" spans="1:19" ht="11.25" thickBot="1" x14ac:dyDescent="0.2">
      <c r="A14911" s="112"/>
    </row>
    <row r="14912" spans="1:19" ht="11.25" thickBot="1" x14ac:dyDescent="0.2">
      <c r="A14912" s="139" t="s">
        <v>366</v>
      </c>
      <c r="B14912" s="112"/>
      <c r="C14912" s="140">
        <v>0.751</v>
      </c>
      <c r="D14912" s="134" t="s">
        <v>1094</v>
      </c>
      <c r="E14912" s="136">
        <v>3.42</v>
      </c>
      <c r="F14912" s="136">
        <v>1.9770000000000001</v>
      </c>
      <c r="G14912" s="136">
        <v>43.137</v>
      </c>
      <c r="H14912" s="136">
        <v>11.754</v>
      </c>
      <c r="I14912" s="136">
        <v>0.68799999999999994</v>
      </c>
      <c r="J14912" s="136">
        <v>3.589</v>
      </c>
      <c r="K14912" s="136">
        <v>1.0720000000000001</v>
      </c>
      <c r="L14912" s="136">
        <v>6.0810000000000004</v>
      </c>
      <c r="M14912" s="136">
        <v>4.1260000000000003</v>
      </c>
      <c r="N14912" s="136">
        <v>7.2270000000000003</v>
      </c>
      <c r="O14912" s="136">
        <v>4.1159999999999997</v>
      </c>
      <c r="P14912" s="136">
        <v>21.626999999999999</v>
      </c>
      <c r="Q14912" s="136">
        <v>47.597000000000001</v>
      </c>
      <c r="R14912" s="136">
        <v>32.137</v>
      </c>
      <c r="S14912" s="136">
        <v>48.381</v>
      </c>
    </row>
    <row r="14913" spans="1:19" ht="11.25" thickBot="1" x14ac:dyDescent="0.2">
      <c r="A14913" s="112"/>
    </row>
    <row r="14914" spans="1:19" ht="11.25" thickBot="1" x14ac:dyDescent="0.2">
      <c r="A14914" s="106" t="s">
        <v>357</v>
      </c>
      <c r="B14914" s="106" t="s">
        <v>358</v>
      </c>
      <c r="C14914" s="130" t="s">
        <v>51</v>
      </c>
      <c r="D14914" s="130" t="s">
        <v>52</v>
      </c>
      <c r="E14914" s="130" t="s">
        <v>53</v>
      </c>
      <c r="F14914" s="130" t="s">
        <v>54</v>
      </c>
      <c r="G14914" s="130" t="s">
        <v>55</v>
      </c>
      <c r="H14914" s="130" t="s">
        <v>56</v>
      </c>
      <c r="I14914" s="130" t="s">
        <v>57</v>
      </c>
      <c r="J14914" s="130" t="s">
        <v>58</v>
      </c>
      <c r="K14914" s="130" t="s">
        <v>59</v>
      </c>
      <c r="L14914" s="130" t="s">
        <v>60</v>
      </c>
      <c r="M14914" s="130" t="s">
        <v>61</v>
      </c>
      <c r="N14914" s="130" t="s">
        <v>62</v>
      </c>
      <c r="O14914" s="130" t="s">
        <v>63</v>
      </c>
      <c r="P14914" s="130" t="s">
        <v>64</v>
      </c>
      <c r="Q14914" s="131" t="s">
        <v>65</v>
      </c>
      <c r="R14914" s="131" t="s">
        <v>66</v>
      </c>
      <c r="S14914" s="130" t="s">
        <v>67</v>
      </c>
    </row>
    <row r="14915" spans="1:19" ht="11.25" thickBot="1" x14ac:dyDescent="0.2">
      <c r="A14915" s="107">
        <v>1</v>
      </c>
      <c r="B14915" s="132">
        <v>0.47870370370370369</v>
      </c>
      <c r="C14915" s="108">
        <v>9.9</v>
      </c>
      <c r="D14915" s="108">
        <v>7.3259999999999996</v>
      </c>
      <c r="E14915" s="108">
        <v>2.7410000000000001</v>
      </c>
      <c r="F14915" s="108">
        <v>0.90800000000000003</v>
      </c>
      <c r="G14915" s="108">
        <v>2.1920000000000002</v>
      </c>
      <c r="H14915" s="108">
        <v>26400.937999999998</v>
      </c>
      <c r="I14915" s="108">
        <v>553.71</v>
      </c>
      <c r="J14915" s="108">
        <v>156.04499999999999</v>
      </c>
      <c r="K14915" s="108">
        <v>218.14</v>
      </c>
      <c r="L14915" s="108">
        <v>108.624</v>
      </c>
      <c r="M14915" s="108">
        <v>128.995</v>
      </c>
      <c r="N14915" s="108">
        <v>481.48500000000001</v>
      </c>
      <c r="O14915" s="108">
        <v>0.80900000000000005</v>
      </c>
      <c r="P14915" s="108">
        <v>60076.786999999997</v>
      </c>
      <c r="Q14915" s="133">
        <v>0.97901000000000005</v>
      </c>
      <c r="R14915" s="134" t="s">
        <v>1095</v>
      </c>
      <c r="S14915" s="108">
        <v>141.67400000000001</v>
      </c>
    </row>
    <row r="14916" spans="1:19" ht="11.25" thickBot="1" x14ac:dyDescent="0.2">
      <c r="A14916" s="112"/>
    </row>
    <row r="14917" spans="1:19" ht="11.25" thickBot="1" x14ac:dyDescent="0.2">
      <c r="A14917" s="107">
        <v>2</v>
      </c>
      <c r="B14917" s="132">
        <v>0.47887731481481483</v>
      </c>
      <c r="C14917" s="108">
        <v>7.99</v>
      </c>
      <c r="D14917" s="108">
        <v>4.4130000000000003</v>
      </c>
      <c r="E14917" s="108">
        <v>-2.1629999999999998</v>
      </c>
      <c r="F14917" s="108">
        <v>2.8969999999999998</v>
      </c>
      <c r="G14917" s="108">
        <v>0.23699999999999999</v>
      </c>
      <c r="H14917" s="108">
        <v>26346.710999999999</v>
      </c>
      <c r="I14917" s="108">
        <v>580.91300000000001</v>
      </c>
      <c r="J14917" s="108">
        <v>142.697</v>
      </c>
      <c r="K14917" s="108">
        <v>201.03800000000001</v>
      </c>
      <c r="L14917" s="108">
        <v>104.086</v>
      </c>
      <c r="M14917" s="108">
        <v>127.459</v>
      </c>
      <c r="N14917" s="108">
        <v>463.60599999999999</v>
      </c>
      <c r="O14917" s="108">
        <v>11.845000000000001</v>
      </c>
      <c r="P14917" s="108">
        <v>59834.434000000001</v>
      </c>
      <c r="Q14917" s="133">
        <v>0.99529999999999996</v>
      </c>
      <c r="R14917" s="134" t="s">
        <v>1096</v>
      </c>
      <c r="S14917" s="108">
        <v>139.304</v>
      </c>
    </row>
    <row r="14918" spans="1:19" ht="11.25" thickBot="1" x14ac:dyDescent="0.2">
      <c r="A14918" s="112"/>
    </row>
    <row r="14919" spans="1:19" ht="11.25" thickBot="1" x14ac:dyDescent="0.2">
      <c r="A14919" s="107">
        <v>3</v>
      </c>
      <c r="B14919" s="132">
        <v>0.4790625</v>
      </c>
      <c r="C14919" s="108">
        <v>15.821</v>
      </c>
      <c r="D14919" s="108">
        <v>5.3730000000000002</v>
      </c>
      <c r="E14919" s="108">
        <v>-0.20399999999999999</v>
      </c>
      <c r="F14919" s="108">
        <v>2.8780000000000001</v>
      </c>
      <c r="G14919" s="108">
        <v>4.1609999999999996</v>
      </c>
      <c r="H14919" s="108">
        <v>26720.687000000002</v>
      </c>
      <c r="I14919" s="108">
        <v>566.08699999999999</v>
      </c>
      <c r="J14919" s="108">
        <v>156.90299999999999</v>
      </c>
      <c r="K14919" s="108">
        <v>209.05</v>
      </c>
      <c r="L14919" s="108">
        <v>85.75</v>
      </c>
      <c r="M14919" s="108">
        <v>124.827</v>
      </c>
      <c r="N14919" s="108">
        <v>508.048</v>
      </c>
      <c r="O14919" s="108">
        <v>7.6459999999999999</v>
      </c>
      <c r="P14919" s="108">
        <v>59229.98</v>
      </c>
      <c r="Q14919" s="133">
        <v>1.0008600000000001</v>
      </c>
      <c r="R14919" s="134" t="s">
        <v>1097</v>
      </c>
      <c r="S14919" s="108">
        <v>156.00800000000001</v>
      </c>
    </row>
    <row r="14920" spans="1:19" ht="11.25" thickBot="1" x14ac:dyDescent="0.2">
      <c r="A14920" s="112"/>
    </row>
    <row r="14921" spans="1:19" ht="11.25" thickBot="1" x14ac:dyDescent="0.2">
      <c r="A14921" s="135" t="s">
        <v>362</v>
      </c>
      <c r="B14921" s="112"/>
      <c r="C14921" s="136">
        <v>11.237</v>
      </c>
      <c r="D14921" s="136">
        <v>5.7039999999999997</v>
      </c>
      <c r="E14921" s="136">
        <v>0.125</v>
      </c>
      <c r="F14921" s="136">
        <v>2.2269999999999999</v>
      </c>
      <c r="G14921" s="136">
        <v>2.1970000000000001</v>
      </c>
      <c r="H14921" s="136">
        <v>26489.445</v>
      </c>
      <c r="I14921" s="136">
        <v>566.90300000000002</v>
      </c>
      <c r="J14921" s="136">
        <v>151.88200000000001</v>
      </c>
      <c r="K14921" s="136">
        <v>209.40899999999999</v>
      </c>
      <c r="L14921" s="136">
        <v>99.486999999999995</v>
      </c>
      <c r="M14921" s="136">
        <v>127.09399999999999</v>
      </c>
      <c r="N14921" s="136">
        <v>484.38</v>
      </c>
      <c r="O14921" s="136">
        <v>6.7670000000000003</v>
      </c>
      <c r="P14921" s="136">
        <v>59713.733999999997</v>
      </c>
      <c r="Q14921" s="137">
        <v>0.99173</v>
      </c>
      <c r="R14921" s="134" t="s">
        <v>1098</v>
      </c>
      <c r="S14921" s="136">
        <v>145.66200000000001</v>
      </c>
    </row>
    <row r="14922" spans="1:19" ht="11.25" thickBot="1" x14ac:dyDescent="0.2">
      <c r="A14922" s="112"/>
    </row>
    <row r="14923" spans="1:19" ht="11.25" thickBot="1" x14ac:dyDescent="0.2">
      <c r="A14923" s="138" t="s">
        <v>364</v>
      </c>
      <c r="B14923" s="112"/>
      <c r="C14923" s="136">
        <v>4.0830000000000002</v>
      </c>
      <c r="D14923" s="136">
        <v>1.484</v>
      </c>
      <c r="E14923" s="136">
        <v>2.4689999999999999</v>
      </c>
      <c r="F14923" s="136">
        <v>1.143</v>
      </c>
      <c r="G14923" s="136">
        <v>1.962</v>
      </c>
      <c r="H14923" s="136">
        <v>202.08799999999999</v>
      </c>
      <c r="I14923" s="136">
        <v>13.62</v>
      </c>
      <c r="J14923" s="136">
        <v>7.9660000000000002</v>
      </c>
      <c r="K14923" s="136">
        <v>8.5570000000000004</v>
      </c>
      <c r="L14923" s="136">
        <v>12.111000000000001</v>
      </c>
      <c r="M14923" s="136">
        <v>2.1080000000000001</v>
      </c>
      <c r="N14923" s="136">
        <v>22.361999999999998</v>
      </c>
      <c r="O14923" s="136">
        <v>5.57</v>
      </c>
      <c r="P14923" s="136">
        <v>436.11599999999999</v>
      </c>
      <c r="Q14923" s="137">
        <v>1.136E-2</v>
      </c>
      <c r="R14923" s="134" t="s">
        <v>1099</v>
      </c>
      <c r="S14923" s="136">
        <v>9.0380000000000003</v>
      </c>
    </row>
    <row r="14924" spans="1:19" ht="11.25" thickBot="1" x14ac:dyDescent="0.2">
      <c r="A14924" s="112"/>
    </row>
    <row r="14925" spans="1:19" ht="11.25" thickBot="1" x14ac:dyDescent="0.2">
      <c r="A14925" s="139" t="s">
        <v>366</v>
      </c>
      <c r="B14925" s="112"/>
      <c r="C14925" s="136">
        <v>36.338000000000001</v>
      </c>
      <c r="D14925" s="136">
        <v>26.024000000000001</v>
      </c>
      <c r="E14925" s="136">
        <v>1982.6769999999999</v>
      </c>
      <c r="F14925" s="136">
        <v>51.319000000000003</v>
      </c>
      <c r="G14925" s="136">
        <v>89.311000000000007</v>
      </c>
      <c r="H14925" s="136">
        <v>0.76300000000000001</v>
      </c>
      <c r="I14925" s="136">
        <v>2.403</v>
      </c>
      <c r="J14925" s="136">
        <v>5.2450000000000001</v>
      </c>
      <c r="K14925" s="136">
        <v>4.0860000000000003</v>
      </c>
      <c r="L14925" s="136">
        <v>12.173</v>
      </c>
      <c r="M14925" s="136">
        <v>1.659</v>
      </c>
      <c r="N14925" s="136">
        <v>4.617</v>
      </c>
      <c r="O14925" s="136">
        <v>82.32</v>
      </c>
      <c r="P14925" s="136">
        <v>0.73</v>
      </c>
      <c r="Q14925" s="140">
        <v>1.145</v>
      </c>
      <c r="R14925" s="134" t="s">
        <v>1100</v>
      </c>
      <c r="S14925" s="136">
        <v>6.2050000000000001</v>
      </c>
    </row>
    <row r="14926" spans="1:19" ht="11.25" thickBot="1" x14ac:dyDescent="0.2">
      <c r="A14926" s="112"/>
    </row>
    <row r="14927" spans="1:19" ht="11.25" thickBot="1" x14ac:dyDescent="0.2">
      <c r="A14927" s="106" t="s">
        <v>357</v>
      </c>
      <c r="B14927" s="106" t="s">
        <v>358</v>
      </c>
      <c r="C14927" s="130" t="s">
        <v>68</v>
      </c>
    </row>
    <row r="14928" spans="1:19" ht="11.25" thickBot="1" x14ac:dyDescent="0.2">
      <c r="A14928" s="107">
        <v>1</v>
      </c>
      <c r="B14928" s="132">
        <v>0.47870370370370369</v>
      </c>
      <c r="C14928" s="108">
        <v>180.62100000000001</v>
      </c>
    </row>
    <row r="14929" spans="1:19" ht="11.25" thickBot="1" x14ac:dyDescent="0.2">
      <c r="A14929" s="112"/>
    </row>
    <row r="14930" spans="1:19" ht="11.25" thickBot="1" x14ac:dyDescent="0.2">
      <c r="A14930" s="107">
        <v>2</v>
      </c>
      <c r="B14930" s="132">
        <v>0.47887731481481483</v>
      </c>
      <c r="C14930" s="108">
        <v>172.422</v>
      </c>
    </row>
    <row r="14931" spans="1:19" ht="11.25" thickBot="1" x14ac:dyDescent="0.2">
      <c r="A14931" s="112"/>
    </row>
    <row r="14932" spans="1:19" ht="11.25" thickBot="1" x14ac:dyDescent="0.2">
      <c r="A14932" s="107">
        <v>3</v>
      </c>
      <c r="B14932" s="132">
        <v>0.4790625</v>
      </c>
      <c r="C14932" s="108">
        <v>191.88200000000001</v>
      </c>
    </row>
    <row r="14933" spans="1:19" ht="11.25" thickBot="1" x14ac:dyDescent="0.2">
      <c r="A14933" s="112"/>
    </row>
    <row r="14934" spans="1:19" ht="11.25" thickBot="1" x14ac:dyDescent="0.2">
      <c r="A14934" s="135" t="s">
        <v>362</v>
      </c>
      <c r="B14934" s="112"/>
      <c r="C14934" s="136">
        <v>181.642</v>
      </c>
    </row>
    <row r="14935" spans="1:19" ht="11.25" thickBot="1" x14ac:dyDescent="0.2">
      <c r="A14935" s="112"/>
    </row>
    <row r="14936" spans="1:19" ht="11.25" thickBot="1" x14ac:dyDescent="0.2">
      <c r="A14936" s="138" t="s">
        <v>364</v>
      </c>
      <c r="B14936" s="112"/>
      <c r="C14936" s="136">
        <v>9.77</v>
      </c>
    </row>
    <row r="14937" spans="1:19" ht="11.25" thickBot="1" x14ac:dyDescent="0.2">
      <c r="A14937" s="112"/>
    </row>
    <row r="14938" spans="1:19" ht="11.25" thickBot="1" x14ac:dyDescent="0.2">
      <c r="A14938" s="139" t="s">
        <v>366</v>
      </c>
      <c r="B14938" s="112"/>
      <c r="C14938" s="136">
        <v>5.3789999999999996</v>
      </c>
    </row>
    <row r="14939" spans="1:19" ht="10.5" x14ac:dyDescent="0.15">
      <c r="A14939" s="112"/>
    </row>
    <row r="14940" spans="1:19" x14ac:dyDescent="0.15">
      <c r="A14940" s="129"/>
      <c r="B14940" s="86" t="s">
        <v>1101</v>
      </c>
    </row>
    <row r="14941" spans="1:19" ht="9.75" thickBot="1" x14ac:dyDescent="0.2">
      <c r="A14941" s="81" t="s">
        <v>5871</v>
      </c>
    </row>
    <row r="14942" spans="1:19" ht="11.25" thickBot="1" x14ac:dyDescent="0.2">
      <c r="A14942" s="106" t="s">
        <v>357</v>
      </c>
      <c r="B14942" s="106" t="s">
        <v>358</v>
      </c>
      <c r="C14942" s="130" t="s">
        <v>0</v>
      </c>
      <c r="D14942" s="130" t="s">
        <v>1</v>
      </c>
      <c r="E14942" s="130" t="s">
        <v>2</v>
      </c>
      <c r="F14942" s="130" t="s">
        <v>3</v>
      </c>
      <c r="G14942" s="130" t="s">
        <v>4</v>
      </c>
      <c r="H14942" s="130" t="s">
        <v>5</v>
      </c>
      <c r="I14942" s="131" t="s">
        <v>6</v>
      </c>
      <c r="J14942" s="131" t="s">
        <v>7</v>
      </c>
      <c r="K14942" s="130" t="s">
        <v>8</v>
      </c>
      <c r="L14942" s="130" t="s">
        <v>9</v>
      </c>
      <c r="M14942" s="130" t="s">
        <v>10</v>
      </c>
      <c r="N14942" s="130" t="s">
        <v>11</v>
      </c>
      <c r="O14942" s="130" t="s">
        <v>12</v>
      </c>
      <c r="P14942" s="130" t="s">
        <v>13</v>
      </c>
      <c r="Q14942" s="130" t="s">
        <v>14</v>
      </c>
      <c r="R14942" s="130" t="s">
        <v>15</v>
      </c>
      <c r="S14942" s="130" t="s">
        <v>16</v>
      </c>
    </row>
    <row r="14943" spans="1:19" ht="11.25" thickBot="1" x14ac:dyDescent="0.2">
      <c r="A14943" s="107">
        <v>1</v>
      </c>
      <c r="B14943" s="132">
        <v>0.48383101851851856</v>
      </c>
      <c r="C14943" s="108">
        <v>86504.035999999993</v>
      </c>
      <c r="D14943" s="108">
        <v>105927.4</v>
      </c>
      <c r="E14943" s="108">
        <v>152730.59</v>
      </c>
      <c r="F14943" s="108">
        <v>75754.073999999993</v>
      </c>
      <c r="G14943" s="141" t="s">
        <v>11618</v>
      </c>
      <c r="H14943" s="108">
        <v>11.882999999999999</v>
      </c>
      <c r="I14943" s="133">
        <v>1.07514</v>
      </c>
      <c r="J14943" s="134" t="s">
        <v>1103</v>
      </c>
      <c r="K14943" s="141" t="s">
        <v>11619</v>
      </c>
      <c r="L14943" s="108">
        <v>308.82799999999997</v>
      </c>
      <c r="M14943" s="108">
        <v>13735.701999999999</v>
      </c>
      <c r="N14943" s="108">
        <v>3619.94</v>
      </c>
      <c r="O14943" s="108">
        <v>937.28499999999997</v>
      </c>
      <c r="P14943" s="108">
        <v>2503.6990000000001</v>
      </c>
      <c r="Q14943" s="108">
        <v>-427.83600000000001</v>
      </c>
      <c r="R14943" s="108">
        <v>210.18199999999999</v>
      </c>
      <c r="S14943" s="108">
        <v>152206.63</v>
      </c>
    </row>
    <row r="14944" spans="1:19" ht="11.25" thickBot="1" x14ac:dyDescent="0.2">
      <c r="A14944" s="112"/>
    </row>
    <row r="14945" spans="1:19" ht="11.25" thickBot="1" x14ac:dyDescent="0.2">
      <c r="A14945" s="107">
        <v>2</v>
      </c>
      <c r="B14945" s="132">
        <v>0.48400462962962965</v>
      </c>
      <c r="C14945" s="108">
        <v>88281.46</v>
      </c>
      <c r="D14945" s="108">
        <v>107130.57</v>
      </c>
      <c r="E14945" s="108">
        <v>155321.76999999999</v>
      </c>
      <c r="F14945" s="108">
        <v>75148.081000000006</v>
      </c>
      <c r="G14945" s="141" t="s">
        <v>11620</v>
      </c>
      <c r="H14945" s="108">
        <v>6.8140000000000001</v>
      </c>
      <c r="I14945" s="133">
        <v>1.0940799999999999</v>
      </c>
      <c r="J14945" s="134" t="s">
        <v>1085</v>
      </c>
      <c r="K14945" s="141" t="s">
        <v>11621</v>
      </c>
      <c r="L14945" s="108">
        <v>299.81</v>
      </c>
      <c r="M14945" s="108">
        <v>13862.196</v>
      </c>
      <c r="N14945" s="108">
        <v>3838.3270000000002</v>
      </c>
      <c r="O14945" s="108">
        <v>887.25199999999995</v>
      </c>
      <c r="P14945" s="108">
        <v>2504.4769999999999</v>
      </c>
      <c r="Q14945" s="108">
        <v>-443.70800000000003</v>
      </c>
      <c r="R14945" s="108">
        <v>206.928</v>
      </c>
      <c r="S14945" s="108">
        <v>146196.71</v>
      </c>
    </row>
    <row r="14946" spans="1:19" ht="11.25" thickBot="1" x14ac:dyDescent="0.2">
      <c r="A14946" s="112"/>
    </row>
    <row r="14947" spans="1:19" ht="11.25" thickBot="1" x14ac:dyDescent="0.2">
      <c r="A14947" s="107">
        <v>3</v>
      </c>
      <c r="B14947" s="132">
        <v>0.48418981481481477</v>
      </c>
      <c r="C14947" s="108">
        <v>86731.695999999996</v>
      </c>
      <c r="D14947" s="108">
        <v>106352.13</v>
      </c>
      <c r="E14947" s="108">
        <v>153386.12</v>
      </c>
      <c r="F14947" s="108">
        <v>75293.872000000003</v>
      </c>
      <c r="G14947" s="141" t="s">
        <v>11622</v>
      </c>
      <c r="H14947" s="108">
        <v>11.541</v>
      </c>
      <c r="I14947" s="133">
        <v>1.08806</v>
      </c>
      <c r="J14947" s="134" t="s">
        <v>1108</v>
      </c>
      <c r="K14947" s="141" t="s">
        <v>11623</v>
      </c>
      <c r="L14947" s="108">
        <v>288.60700000000003</v>
      </c>
      <c r="M14947" s="108">
        <v>14074.009</v>
      </c>
      <c r="N14947" s="108">
        <v>3752.98</v>
      </c>
      <c r="O14947" s="108">
        <v>885.67499999999995</v>
      </c>
      <c r="P14947" s="108">
        <v>2511.6529999999998</v>
      </c>
      <c r="Q14947" s="108">
        <v>-414.26299999999998</v>
      </c>
      <c r="R14947" s="108">
        <v>216.83</v>
      </c>
      <c r="S14947" s="108">
        <v>144553.75</v>
      </c>
    </row>
    <row r="14948" spans="1:19" ht="11.25" thickBot="1" x14ac:dyDescent="0.2">
      <c r="A14948" s="112"/>
    </row>
    <row r="14949" spans="1:19" ht="11.25" thickBot="1" x14ac:dyDescent="0.2">
      <c r="A14949" s="135" t="s">
        <v>362</v>
      </c>
      <c r="B14949" s="112"/>
      <c r="C14949" s="136">
        <v>87172.396999999997</v>
      </c>
      <c r="D14949" s="136">
        <v>106470.03</v>
      </c>
      <c r="E14949" s="136">
        <v>153812.82999999999</v>
      </c>
      <c r="F14949" s="136">
        <v>75398.676000000007</v>
      </c>
      <c r="G14949" s="141" t="s">
        <v>11624</v>
      </c>
      <c r="H14949" s="136">
        <v>10.079000000000001</v>
      </c>
      <c r="I14949" s="137">
        <v>1.0857600000000001</v>
      </c>
      <c r="J14949" s="134" t="s">
        <v>1111</v>
      </c>
      <c r="K14949" s="141" t="s">
        <v>11625</v>
      </c>
      <c r="L14949" s="136">
        <v>299.08100000000002</v>
      </c>
      <c r="M14949" s="136">
        <v>13890.635</v>
      </c>
      <c r="N14949" s="136">
        <v>3737.0819999999999</v>
      </c>
      <c r="O14949" s="136">
        <v>903.404</v>
      </c>
      <c r="P14949" s="136">
        <v>2506.61</v>
      </c>
      <c r="Q14949" s="136">
        <v>-428.60199999999998</v>
      </c>
      <c r="R14949" s="136">
        <v>211.31299999999999</v>
      </c>
      <c r="S14949" s="136">
        <v>147652.35999999999</v>
      </c>
    </row>
    <row r="14950" spans="1:19" ht="11.25" thickBot="1" x14ac:dyDescent="0.2">
      <c r="A14950" s="112"/>
    </row>
    <row r="14951" spans="1:19" ht="11.25" thickBot="1" x14ac:dyDescent="0.2">
      <c r="A14951" s="138" t="s">
        <v>364</v>
      </c>
      <c r="B14951" s="112"/>
      <c r="C14951" s="136">
        <v>967.19799999999998</v>
      </c>
      <c r="D14951" s="136">
        <v>610.19000000000005</v>
      </c>
      <c r="E14951" s="136">
        <v>1347.2619999999999</v>
      </c>
      <c r="F14951" s="136">
        <v>316.29899999999998</v>
      </c>
      <c r="G14951" s="141" t="s">
        <v>11626</v>
      </c>
      <c r="H14951" s="136">
        <v>2.8330000000000002</v>
      </c>
      <c r="I14951" s="137">
        <v>9.6799999999999994E-3</v>
      </c>
      <c r="J14951" s="134" t="s">
        <v>1114</v>
      </c>
      <c r="K14951" s="141" t="s">
        <v>11627</v>
      </c>
      <c r="L14951" s="136">
        <v>10.130000000000001</v>
      </c>
      <c r="M14951" s="136">
        <v>170.93700000000001</v>
      </c>
      <c r="N14951" s="136">
        <v>110.05800000000001</v>
      </c>
      <c r="O14951" s="136">
        <v>29.352</v>
      </c>
      <c r="P14951" s="136">
        <v>4.3849999999999998</v>
      </c>
      <c r="Q14951" s="136">
        <v>14.737</v>
      </c>
      <c r="R14951" s="136">
        <v>5.0469999999999997</v>
      </c>
      <c r="S14951" s="136">
        <v>4028.7510000000002</v>
      </c>
    </row>
    <row r="14952" spans="1:19" ht="11.25" thickBot="1" x14ac:dyDescent="0.2">
      <c r="A14952" s="112"/>
    </row>
    <row r="14953" spans="1:19" ht="11.25" thickBot="1" x14ac:dyDescent="0.2">
      <c r="A14953" s="139" t="s">
        <v>366</v>
      </c>
      <c r="B14953" s="112"/>
      <c r="C14953" s="136">
        <v>1.1100000000000001</v>
      </c>
      <c r="D14953" s="136">
        <v>0.57299999999999995</v>
      </c>
      <c r="E14953" s="136">
        <v>0.876</v>
      </c>
      <c r="F14953" s="136">
        <v>0.42</v>
      </c>
      <c r="G14953" s="141" t="s">
        <v>1116</v>
      </c>
      <c r="H14953" s="136">
        <v>28.108000000000001</v>
      </c>
      <c r="I14953" s="140">
        <v>0.89100000000000001</v>
      </c>
      <c r="J14953" s="134" t="s">
        <v>1117</v>
      </c>
      <c r="K14953" s="141" t="s">
        <v>1118</v>
      </c>
      <c r="L14953" s="136">
        <v>3.387</v>
      </c>
      <c r="M14953" s="136">
        <v>1.2310000000000001</v>
      </c>
      <c r="N14953" s="136">
        <v>2.9449999999999998</v>
      </c>
      <c r="O14953" s="136">
        <v>3.2490000000000001</v>
      </c>
      <c r="P14953" s="136">
        <v>0.17499999999999999</v>
      </c>
      <c r="Q14953" s="136">
        <v>3.4380000000000002</v>
      </c>
      <c r="R14953" s="136">
        <v>2.3879999999999999</v>
      </c>
      <c r="S14953" s="136">
        <v>2.7290000000000001</v>
      </c>
    </row>
    <row r="14954" spans="1:19" ht="11.25" thickBot="1" x14ac:dyDescent="0.2">
      <c r="A14954" s="112"/>
    </row>
    <row r="14955" spans="1:19" ht="11.25" thickBot="1" x14ac:dyDescent="0.2">
      <c r="A14955" s="106" t="s">
        <v>357</v>
      </c>
      <c r="B14955" s="106" t="s">
        <v>358</v>
      </c>
      <c r="C14955" s="130" t="s">
        <v>17</v>
      </c>
      <c r="D14955" s="130" t="s">
        <v>18</v>
      </c>
      <c r="E14955" s="131" t="s">
        <v>19</v>
      </c>
      <c r="F14955" s="131" t="s">
        <v>20</v>
      </c>
      <c r="G14955" s="130" t="s">
        <v>21</v>
      </c>
      <c r="H14955" s="130" t="s">
        <v>22</v>
      </c>
      <c r="I14955" s="130" t="s">
        <v>23</v>
      </c>
      <c r="J14955" s="130" t="s">
        <v>24</v>
      </c>
      <c r="K14955" s="131" t="s">
        <v>25</v>
      </c>
      <c r="L14955" s="131" t="s">
        <v>26</v>
      </c>
      <c r="M14955" s="130" t="s">
        <v>27</v>
      </c>
      <c r="N14955" s="130" t="s">
        <v>28</v>
      </c>
      <c r="O14955" s="130" t="s">
        <v>29</v>
      </c>
      <c r="P14955" s="130" t="s">
        <v>30</v>
      </c>
      <c r="Q14955" s="130" t="s">
        <v>31</v>
      </c>
      <c r="R14955" s="130" t="s">
        <v>32</v>
      </c>
      <c r="S14955" s="130" t="s">
        <v>33</v>
      </c>
    </row>
    <row r="14956" spans="1:19" ht="11.25" thickBot="1" x14ac:dyDescent="0.2">
      <c r="A14956" s="107">
        <v>1</v>
      </c>
      <c r="B14956" s="132">
        <v>0.48383101851851856</v>
      </c>
      <c r="C14956" s="108">
        <v>-3046.1480000000001</v>
      </c>
      <c r="D14956" s="108">
        <v>1574.5840000000001</v>
      </c>
      <c r="E14956" s="133">
        <v>1.04965</v>
      </c>
      <c r="F14956" s="133">
        <v>0.96809999999999996</v>
      </c>
      <c r="G14956" s="108">
        <v>18.061</v>
      </c>
      <c r="H14956" s="108">
        <v>-3.7</v>
      </c>
      <c r="I14956" s="108">
        <v>1433.508</v>
      </c>
      <c r="J14956" s="108">
        <v>2072.319</v>
      </c>
      <c r="K14956" s="133">
        <v>1.0719700000000001</v>
      </c>
      <c r="L14956" s="134" t="s">
        <v>1119</v>
      </c>
      <c r="M14956" s="141" t="s">
        <v>11628</v>
      </c>
      <c r="N14956" s="108">
        <v>938.34799999999996</v>
      </c>
      <c r="O14956" s="108">
        <v>1.3180000000000001</v>
      </c>
      <c r="P14956" s="108">
        <v>4.7549999999999999</v>
      </c>
      <c r="Q14956" s="108">
        <v>0.10299999999999999</v>
      </c>
      <c r="R14956" s="108">
        <v>2730.797</v>
      </c>
      <c r="S14956" s="108">
        <v>293.22500000000002</v>
      </c>
    </row>
    <row r="14957" spans="1:19" ht="11.25" thickBot="1" x14ac:dyDescent="0.2">
      <c r="A14957" s="112"/>
    </row>
    <row r="14958" spans="1:19" ht="11.25" thickBot="1" x14ac:dyDescent="0.2">
      <c r="A14958" s="107">
        <v>2</v>
      </c>
      <c r="B14958" s="132">
        <v>0.48400462962962965</v>
      </c>
      <c r="C14958" s="108">
        <v>-3096.2620000000002</v>
      </c>
      <c r="D14958" s="108">
        <v>1632.1659999999999</v>
      </c>
      <c r="E14958" s="133">
        <v>1.0690900000000001</v>
      </c>
      <c r="F14958" s="133">
        <v>0.97214</v>
      </c>
      <c r="G14958" s="108">
        <v>24.158000000000001</v>
      </c>
      <c r="H14958" s="108">
        <v>-2.7650000000000001</v>
      </c>
      <c r="I14958" s="108">
        <v>1464.377</v>
      </c>
      <c r="J14958" s="108">
        <v>2174.6320000000001</v>
      </c>
      <c r="K14958" s="133">
        <v>1.08805</v>
      </c>
      <c r="L14958" s="134" t="s">
        <v>1121</v>
      </c>
      <c r="M14958" s="141" t="s">
        <v>11629</v>
      </c>
      <c r="N14958" s="108">
        <v>907.529</v>
      </c>
      <c r="O14958" s="108">
        <v>1.327</v>
      </c>
      <c r="P14958" s="108">
        <v>3.8069999999999999</v>
      </c>
      <c r="Q14958" s="108">
        <v>8.8940000000000001</v>
      </c>
      <c r="R14958" s="108">
        <v>2813.02</v>
      </c>
      <c r="S14958" s="108">
        <v>279.51100000000002</v>
      </c>
    </row>
    <row r="14959" spans="1:19" ht="11.25" thickBot="1" x14ac:dyDescent="0.2">
      <c r="A14959" s="112"/>
    </row>
    <row r="14960" spans="1:19" ht="11.25" thickBot="1" x14ac:dyDescent="0.2">
      <c r="A14960" s="107">
        <v>3</v>
      </c>
      <c r="B14960" s="132">
        <v>0.48418981481481477</v>
      </c>
      <c r="C14960" s="108">
        <v>-3021.3870000000002</v>
      </c>
      <c r="D14960" s="108">
        <v>1776.354</v>
      </c>
      <c r="E14960" s="133">
        <v>1.0909800000000001</v>
      </c>
      <c r="F14960" s="133">
        <v>0.97397999999999996</v>
      </c>
      <c r="G14960" s="108">
        <v>22.622</v>
      </c>
      <c r="H14960" s="108">
        <v>-0.95099999999999996</v>
      </c>
      <c r="I14960" s="108">
        <v>1505.018</v>
      </c>
      <c r="J14960" s="108">
        <v>2218.7840000000001</v>
      </c>
      <c r="K14960" s="133">
        <v>1.08561</v>
      </c>
      <c r="L14960" s="134" t="s">
        <v>1123</v>
      </c>
      <c r="M14960" s="141" t="s">
        <v>11630</v>
      </c>
      <c r="N14960" s="108">
        <v>884.34299999999996</v>
      </c>
      <c r="O14960" s="108">
        <v>0.34699999999999998</v>
      </c>
      <c r="P14960" s="108">
        <v>-0.10299999999999999</v>
      </c>
      <c r="Q14960" s="108">
        <v>9.8230000000000004</v>
      </c>
      <c r="R14960" s="108">
        <v>2720.7150000000001</v>
      </c>
      <c r="S14960" s="108">
        <v>276.76</v>
      </c>
    </row>
    <row r="14961" spans="1:19" ht="11.25" thickBot="1" x14ac:dyDescent="0.2">
      <c r="A14961" s="112"/>
    </row>
    <row r="14962" spans="1:19" ht="11.25" thickBot="1" x14ac:dyDescent="0.2">
      <c r="A14962" s="135" t="s">
        <v>362</v>
      </c>
      <c r="B14962" s="112"/>
      <c r="C14962" s="136">
        <v>-3054.5990000000002</v>
      </c>
      <c r="D14962" s="136">
        <v>1661.0350000000001</v>
      </c>
      <c r="E14962" s="137">
        <v>1.0699099999999999</v>
      </c>
      <c r="F14962" s="137">
        <v>0.97141</v>
      </c>
      <c r="G14962" s="136">
        <v>21.614000000000001</v>
      </c>
      <c r="H14962" s="136">
        <v>-2.472</v>
      </c>
      <c r="I14962" s="136">
        <v>1467.634</v>
      </c>
      <c r="J14962" s="136">
        <v>2155.2449999999999</v>
      </c>
      <c r="K14962" s="137">
        <v>1.08188</v>
      </c>
      <c r="L14962" s="134" t="s">
        <v>1125</v>
      </c>
      <c r="M14962" s="141" t="s">
        <v>11631</v>
      </c>
      <c r="N14962" s="136">
        <v>910.07299999999998</v>
      </c>
      <c r="O14962" s="136">
        <v>0.997</v>
      </c>
      <c r="P14962" s="136">
        <v>2.82</v>
      </c>
      <c r="Q14962" s="136">
        <v>6.2729999999999997</v>
      </c>
      <c r="R14962" s="136">
        <v>2754.8440000000001</v>
      </c>
      <c r="S14962" s="136">
        <v>283.16500000000002</v>
      </c>
    </row>
    <row r="14963" spans="1:19" ht="11.25" thickBot="1" x14ac:dyDescent="0.2">
      <c r="A14963" s="112"/>
    </row>
    <row r="14964" spans="1:19" ht="11.25" thickBot="1" x14ac:dyDescent="0.2">
      <c r="A14964" s="138" t="s">
        <v>364</v>
      </c>
      <c r="B14964" s="112"/>
      <c r="C14964" s="136">
        <v>38.146000000000001</v>
      </c>
      <c r="D14964" s="136">
        <v>103.937</v>
      </c>
      <c r="E14964" s="137">
        <v>2.0670000000000001E-2</v>
      </c>
      <c r="F14964" s="137">
        <v>3.0100000000000001E-3</v>
      </c>
      <c r="G14964" s="136">
        <v>3.1709999999999998</v>
      </c>
      <c r="H14964" s="136">
        <v>1.3979999999999999</v>
      </c>
      <c r="I14964" s="136">
        <v>35.866999999999997</v>
      </c>
      <c r="J14964" s="136">
        <v>75.132000000000005</v>
      </c>
      <c r="K14964" s="137">
        <v>8.6700000000000006E-3</v>
      </c>
      <c r="L14964" s="134" t="s">
        <v>1127</v>
      </c>
      <c r="M14964" s="141" t="s">
        <v>11632</v>
      </c>
      <c r="N14964" s="136">
        <v>27.091999999999999</v>
      </c>
      <c r="O14964" s="136">
        <v>0.56299999999999994</v>
      </c>
      <c r="P14964" s="136">
        <v>2.5750000000000002</v>
      </c>
      <c r="Q14964" s="136">
        <v>5.3639999999999999</v>
      </c>
      <c r="R14964" s="136">
        <v>50.634</v>
      </c>
      <c r="S14964" s="136">
        <v>8.82</v>
      </c>
    </row>
    <row r="14965" spans="1:19" ht="11.25" thickBot="1" x14ac:dyDescent="0.2">
      <c r="A14965" s="112"/>
    </row>
    <row r="14966" spans="1:19" ht="11.25" thickBot="1" x14ac:dyDescent="0.2">
      <c r="A14966" s="139" t="s">
        <v>366</v>
      </c>
      <c r="B14966" s="112"/>
      <c r="C14966" s="136">
        <v>1.2490000000000001</v>
      </c>
      <c r="D14966" s="136">
        <v>6.2569999999999997</v>
      </c>
      <c r="E14966" s="140">
        <v>1.9319999999999999</v>
      </c>
      <c r="F14966" s="140">
        <v>0.309</v>
      </c>
      <c r="G14966" s="136">
        <v>14.673</v>
      </c>
      <c r="H14966" s="136">
        <v>56.558999999999997</v>
      </c>
      <c r="I14966" s="136">
        <v>2.444</v>
      </c>
      <c r="J14966" s="136">
        <v>3.4860000000000002</v>
      </c>
      <c r="K14966" s="140">
        <v>0.80100000000000005</v>
      </c>
      <c r="L14966" s="134" t="s">
        <v>1129</v>
      </c>
      <c r="M14966" s="141" t="s">
        <v>1130</v>
      </c>
      <c r="N14966" s="136">
        <v>2.9769999999999999</v>
      </c>
      <c r="O14966" s="136">
        <v>56.5</v>
      </c>
      <c r="P14966" s="136">
        <v>91.311999999999998</v>
      </c>
      <c r="Q14966" s="136">
        <v>85.501999999999995</v>
      </c>
      <c r="R14966" s="136">
        <v>1.8380000000000001</v>
      </c>
      <c r="S14966" s="136">
        <v>3.1150000000000002</v>
      </c>
    </row>
    <row r="14967" spans="1:19" ht="11.25" thickBot="1" x14ac:dyDescent="0.2">
      <c r="A14967" s="112"/>
    </row>
    <row r="14968" spans="1:19" ht="11.25" thickBot="1" x14ac:dyDescent="0.2">
      <c r="A14968" s="106" t="s">
        <v>357</v>
      </c>
      <c r="B14968" s="106" t="s">
        <v>358</v>
      </c>
      <c r="C14968" s="131" t="s">
        <v>34</v>
      </c>
      <c r="D14968" s="131" t="s">
        <v>35</v>
      </c>
      <c r="E14968" s="130" t="s">
        <v>36</v>
      </c>
      <c r="F14968" s="130" t="s">
        <v>37</v>
      </c>
      <c r="G14968" s="130" t="s">
        <v>38</v>
      </c>
      <c r="H14968" s="130" t="s">
        <v>39</v>
      </c>
      <c r="I14968" s="130" t="s">
        <v>40</v>
      </c>
      <c r="J14968" s="130" t="s">
        <v>41</v>
      </c>
      <c r="K14968" s="130" t="s">
        <v>42</v>
      </c>
      <c r="L14968" s="130" t="s">
        <v>43</v>
      </c>
      <c r="M14968" s="130" t="s">
        <v>44</v>
      </c>
      <c r="N14968" s="130" t="s">
        <v>45</v>
      </c>
      <c r="O14968" s="130" t="s">
        <v>46</v>
      </c>
      <c r="P14968" s="130" t="s">
        <v>47</v>
      </c>
      <c r="Q14968" s="130" t="s">
        <v>48</v>
      </c>
      <c r="R14968" s="130" t="s">
        <v>49</v>
      </c>
      <c r="S14968" s="130" t="s">
        <v>50</v>
      </c>
    </row>
    <row r="14969" spans="1:19" ht="11.25" thickBot="1" x14ac:dyDescent="0.2">
      <c r="A14969" s="107">
        <v>1</v>
      </c>
      <c r="B14969" s="132">
        <v>0.48383101851851856</v>
      </c>
      <c r="C14969" s="133">
        <v>1.02694</v>
      </c>
      <c r="D14969" s="134" t="s">
        <v>1131</v>
      </c>
      <c r="E14969" s="108">
        <v>7709.8059999999996</v>
      </c>
      <c r="F14969" s="108">
        <v>1461.2760000000001</v>
      </c>
      <c r="G14969" s="108">
        <v>4.024</v>
      </c>
      <c r="H14969" s="108">
        <v>94.673000000000002</v>
      </c>
      <c r="I14969" s="108">
        <v>8551.0769999999993</v>
      </c>
      <c r="J14969" s="108">
        <v>55194.337</v>
      </c>
      <c r="K14969" s="108">
        <v>444.74900000000002</v>
      </c>
      <c r="L14969" s="108">
        <v>7592.92</v>
      </c>
      <c r="M14969" s="108">
        <v>85.864000000000004</v>
      </c>
      <c r="N14969" s="108">
        <v>58.792999999999999</v>
      </c>
      <c r="O14969" s="108">
        <v>13.632999999999999</v>
      </c>
      <c r="P14969" s="108">
        <v>16.573</v>
      </c>
      <c r="Q14969" s="108">
        <v>32.404000000000003</v>
      </c>
      <c r="R14969" s="108">
        <v>24.686</v>
      </c>
      <c r="S14969" s="108">
        <v>36.875</v>
      </c>
    </row>
    <row r="14970" spans="1:19" ht="11.25" thickBot="1" x14ac:dyDescent="0.2">
      <c r="A14970" s="112"/>
    </row>
    <row r="14971" spans="1:19" ht="11.25" thickBot="1" x14ac:dyDescent="0.2">
      <c r="A14971" s="107">
        <v>2</v>
      </c>
      <c r="B14971" s="132">
        <v>0.48400462962962965</v>
      </c>
      <c r="C14971" s="133">
        <v>1.0390900000000001</v>
      </c>
      <c r="D14971" s="134" t="s">
        <v>1132</v>
      </c>
      <c r="E14971" s="108">
        <v>7822.2089999999998</v>
      </c>
      <c r="F14971" s="108">
        <v>1511.058</v>
      </c>
      <c r="G14971" s="108">
        <v>5.9870000000000001</v>
      </c>
      <c r="H14971" s="108">
        <v>77.477999999999994</v>
      </c>
      <c r="I14971" s="108">
        <v>8593.9320000000007</v>
      </c>
      <c r="J14971" s="108">
        <v>55082.764000000003</v>
      </c>
      <c r="K14971" s="108">
        <v>417.86200000000002</v>
      </c>
      <c r="L14971" s="108">
        <v>7771.7889999999998</v>
      </c>
      <c r="M14971" s="108">
        <v>85.174000000000007</v>
      </c>
      <c r="N14971" s="108">
        <v>48.262</v>
      </c>
      <c r="O14971" s="108">
        <v>8.8010000000000002</v>
      </c>
      <c r="P14971" s="108">
        <v>14.673999999999999</v>
      </c>
      <c r="Q14971" s="108">
        <v>31.527999999999999</v>
      </c>
      <c r="R14971" s="108">
        <v>20.882000000000001</v>
      </c>
      <c r="S14971" s="108">
        <v>34.058999999999997</v>
      </c>
    </row>
    <row r="14972" spans="1:19" ht="11.25" thickBot="1" x14ac:dyDescent="0.2">
      <c r="A14972" s="112"/>
    </row>
    <row r="14973" spans="1:19" ht="11.25" thickBot="1" x14ac:dyDescent="0.2">
      <c r="A14973" s="107">
        <v>3</v>
      </c>
      <c r="B14973" s="132">
        <v>0.48418981481481477</v>
      </c>
      <c r="C14973" s="133">
        <v>1.0427</v>
      </c>
      <c r="D14973" s="134" t="s">
        <v>1131</v>
      </c>
      <c r="E14973" s="108">
        <v>7880.88</v>
      </c>
      <c r="F14973" s="108">
        <v>1452.134</v>
      </c>
      <c r="G14973" s="108">
        <v>4.9980000000000002</v>
      </c>
      <c r="H14973" s="108">
        <v>81.186999999999998</v>
      </c>
      <c r="I14973" s="108">
        <v>8454.152</v>
      </c>
      <c r="J14973" s="108">
        <v>55011.737999999998</v>
      </c>
      <c r="K14973" s="108">
        <v>445.43700000000001</v>
      </c>
      <c r="L14973" s="108">
        <v>7575.1719999999996</v>
      </c>
      <c r="M14973" s="108">
        <v>91.86</v>
      </c>
      <c r="N14973" s="108">
        <v>58.921999999999997</v>
      </c>
      <c r="O14973" s="108">
        <v>15.613</v>
      </c>
      <c r="P14973" s="108">
        <v>12.714</v>
      </c>
      <c r="Q14973" s="108">
        <v>33.470999999999997</v>
      </c>
      <c r="R14973" s="108">
        <v>17.948</v>
      </c>
      <c r="S14973" s="108">
        <v>33.087000000000003</v>
      </c>
    </row>
    <row r="14974" spans="1:19" ht="11.25" thickBot="1" x14ac:dyDescent="0.2">
      <c r="A14974" s="112"/>
    </row>
    <row r="14975" spans="1:19" ht="11.25" thickBot="1" x14ac:dyDescent="0.2">
      <c r="A14975" s="135" t="s">
        <v>362</v>
      </c>
      <c r="B14975" s="112"/>
      <c r="C14975" s="137">
        <v>1.03624</v>
      </c>
      <c r="D14975" s="134" t="s">
        <v>1133</v>
      </c>
      <c r="E14975" s="136">
        <v>7804.2979999999998</v>
      </c>
      <c r="F14975" s="136">
        <v>1474.8230000000001</v>
      </c>
      <c r="G14975" s="136">
        <v>5.0030000000000001</v>
      </c>
      <c r="H14975" s="136">
        <v>84.445999999999998</v>
      </c>
      <c r="I14975" s="136">
        <v>8533.0540000000001</v>
      </c>
      <c r="J14975" s="136">
        <v>55096.28</v>
      </c>
      <c r="K14975" s="136">
        <v>436.01600000000002</v>
      </c>
      <c r="L14975" s="136">
        <v>7646.6270000000004</v>
      </c>
      <c r="M14975" s="136">
        <v>87.632000000000005</v>
      </c>
      <c r="N14975" s="136">
        <v>55.326000000000001</v>
      </c>
      <c r="O14975" s="136">
        <v>12.682</v>
      </c>
      <c r="P14975" s="136">
        <v>14.654</v>
      </c>
      <c r="Q14975" s="136">
        <v>32.466999999999999</v>
      </c>
      <c r="R14975" s="136">
        <v>21.172000000000001</v>
      </c>
      <c r="S14975" s="136">
        <v>34.673000000000002</v>
      </c>
    </row>
    <row r="14976" spans="1:19" ht="11.25" thickBot="1" x14ac:dyDescent="0.2">
      <c r="A14976" s="112"/>
    </row>
    <row r="14977" spans="1:19" ht="11.25" thickBot="1" x14ac:dyDescent="0.2">
      <c r="A14977" s="138" t="s">
        <v>364</v>
      </c>
      <c r="B14977" s="112"/>
      <c r="C14977" s="137">
        <v>8.26E-3</v>
      </c>
      <c r="D14977" s="134" t="s">
        <v>1127</v>
      </c>
      <c r="E14977" s="136">
        <v>86.932000000000002</v>
      </c>
      <c r="F14977" s="136">
        <v>31.712</v>
      </c>
      <c r="G14977" s="136">
        <v>0.98099999999999998</v>
      </c>
      <c r="H14977" s="136">
        <v>9.0489999999999995</v>
      </c>
      <c r="I14977" s="136">
        <v>71.611999999999995</v>
      </c>
      <c r="J14977" s="136">
        <v>92.046999999999997</v>
      </c>
      <c r="K14977" s="136">
        <v>15.725</v>
      </c>
      <c r="L14977" s="136">
        <v>108.756</v>
      </c>
      <c r="M14977" s="136">
        <v>3.677</v>
      </c>
      <c r="N14977" s="136">
        <v>6.1180000000000003</v>
      </c>
      <c r="O14977" s="136">
        <v>3.504</v>
      </c>
      <c r="P14977" s="136">
        <v>1.929</v>
      </c>
      <c r="Q14977" s="136">
        <v>0.97299999999999998</v>
      </c>
      <c r="R14977" s="136">
        <v>3.3780000000000001</v>
      </c>
      <c r="S14977" s="136">
        <v>1.9670000000000001</v>
      </c>
    </row>
    <row r="14978" spans="1:19" ht="11.25" thickBot="1" x14ac:dyDescent="0.2">
      <c r="A14978" s="112"/>
    </row>
    <row r="14979" spans="1:19" ht="11.25" thickBot="1" x14ac:dyDescent="0.2">
      <c r="A14979" s="139" t="s">
        <v>366</v>
      </c>
      <c r="B14979" s="112"/>
      <c r="C14979" s="140">
        <v>0.79700000000000004</v>
      </c>
      <c r="D14979" s="134" t="s">
        <v>1129</v>
      </c>
      <c r="E14979" s="136">
        <v>1.1140000000000001</v>
      </c>
      <c r="F14979" s="136">
        <v>2.15</v>
      </c>
      <c r="G14979" s="136">
        <v>19.617000000000001</v>
      </c>
      <c r="H14979" s="136">
        <v>10.715999999999999</v>
      </c>
      <c r="I14979" s="136">
        <v>0.83899999999999997</v>
      </c>
      <c r="J14979" s="136">
        <v>0.16700000000000001</v>
      </c>
      <c r="K14979" s="136">
        <v>3.6070000000000002</v>
      </c>
      <c r="L14979" s="136">
        <v>1.4219999999999999</v>
      </c>
      <c r="M14979" s="136">
        <v>4.1959999999999997</v>
      </c>
      <c r="N14979" s="136">
        <v>11.058</v>
      </c>
      <c r="O14979" s="136">
        <v>27.626000000000001</v>
      </c>
      <c r="P14979" s="136">
        <v>13.167</v>
      </c>
      <c r="Q14979" s="136">
        <v>2.9969999999999999</v>
      </c>
      <c r="R14979" s="136">
        <v>15.956</v>
      </c>
      <c r="S14979" s="136">
        <v>5.6740000000000004</v>
      </c>
    </row>
    <row r="14980" spans="1:19" ht="11.25" thickBot="1" x14ac:dyDescent="0.2">
      <c r="A14980" s="112"/>
    </row>
    <row r="14981" spans="1:19" ht="11.25" thickBot="1" x14ac:dyDescent="0.2">
      <c r="A14981" s="106" t="s">
        <v>357</v>
      </c>
      <c r="B14981" s="106" t="s">
        <v>358</v>
      </c>
      <c r="C14981" s="130" t="s">
        <v>51</v>
      </c>
      <c r="D14981" s="130" t="s">
        <v>52</v>
      </c>
      <c r="E14981" s="130" t="s">
        <v>53</v>
      </c>
      <c r="F14981" s="130" t="s">
        <v>54</v>
      </c>
      <c r="G14981" s="130" t="s">
        <v>55</v>
      </c>
      <c r="H14981" s="130" t="s">
        <v>56</v>
      </c>
      <c r="I14981" s="130" t="s">
        <v>57</v>
      </c>
      <c r="J14981" s="130" t="s">
        <v>58</v>
      </c>
      <c r="K14981" s="130" t="s">
        <v>59</v>
      </c>
      <c r="L14981" s="130" t="s">
        <v>60</v>
      </c>
      <c r="M14981" s="130" t="s">
        <v>61</v>
      </c>
      <c r="N14981" s="130" t="s">
        <v>62</v>
      </c>
      <c r="O14981" s="130" t="s">
        <v>63</v>
      </c>
      <c r="P14981" s="130" t="s">
        <v>64</v>
      </c>
      <c r="Q14981" s="131" t="s">
        <v>65</v>
      </c>
      <c r="R14981" s="131" t="s">
        <v>66</v>
      </c>
      <c r="S14981" s="130" t="s">
        <v>67</v>
      </c>
    </row>
    <row r="14982" spans="1:19" ht="11.25" thickBot="1" x14ac:dyDescent="0.2">
      <c r="A14982" s="107">
        <v>1</v>
      </c>
      <c r="B14982" s="132">
        <v>0.48383101851851856</v>
      </c>
      <c r="C14982" s="108">
        <v>35.061</v>
      </c>
      <c r="D14982" s="108">
        <v>30.594000000000001</v>
      </c>
      <c r="E14982" s="108">
        <v>13.394</v>
      </c>
      <c r="F14982" s="108">
        <v>21.338999999999999</v>
      </c>
      <c r="G14982" s="108">
        <v>11.888</v>
      </c>
      <c r="H14982" s="108">
        <v>44829.086000000003</v>
      </c>
      <c r="I14982" s="108">
        <v>3993.1849999999999</v>
      </c>
      <c r="J14982" s="108">
        <v>-0.79500000000000004</v>
      </c>
      <c r="K14982" s="108">
        <v>-1.917</v>
      </c>
      <c r="L14982" s="108">
        <v>213.87700000000001</v>
      </c>
      <c r="M14982" s="108">
        <v>212.666</v>
      </c>
      <c r="N14982" s="108">
        <v>2101.8359999999998</v>
      </c>
      <c r="O14982" s="108">
        <v>47.457000000000001</v>
      </c>
      <c r="P14982" s="108">
        <v>101255.65</v>
      </c>
      <c r="Q14982" s="133">
        <v>0.98060000000000003</v>
      </c>
      <c r="R14982" s="134" t="s">
        <v>1134</v>
      </c>
      <c r="S14982" s="108">
        <v>402.16500000000002</v>
      </c>
    </row>
    <row r="14983" spans="1:19" ht="11.25" thickBot="1" x14ac:dyDescent="0.2">
      <c r="A14983" s="112"/>
    </row>
    <row r="14984" spans="1:19" ht="11.25" thickBot="1" x14ac:dyDescent="0.2">
      <c r="A14984" s="107">
        <v>2</v>
      </c>
      <c r="B14984" s="132">
        <v>0.48400462962962965</v>
      </c>
      <c r="C14984" s="108">
        <v>18.577000000000002</v>
      </c>
      <c r="D14984" s="108">
        <v>40.470999999999997</v>
      </c>
      <c r="E14984" s="108">
        <v>16.378</v>
      </c>
      <c r="F14984" s="108">
        <v>22.387</v>
      </c>
      <c r="G14984" s="108">
        <v>11.930999999999999</v>
      </c>
      <c r="H14984" s="108">
        <v>44797.953000000001</v>
      </c>
      <c r="I14984" s="108">
        <v>4113.8580000000002</v>
      </c>
      <c r="J14984" s="108">
        <v>-0.78500000000000003</v>
      </c>
      <c r="K14984" s="108">
        <v>-0.92500000000000004</v>
      </c>
      <c r="L14984" s="108">
        <v>187.023</v>
      </c>
      <c r="M14984" s="108">
        <v>202.43100000000001</v>
      </c>
      <c r="N14984" s="108">
        <v>2069.1239999999998</v>
      </c>
      <c r="O14984" s="108">
        <v>56.476999999999997</v>
      </c>
      <c r="P14984" s="108">
        <v>100149.08</v>
      </c>
      <c r="Q14984" s="133">
        <v>0.99514000000000002</v>
      </c>
      <c r="R14984" s="134" t="s">
        <v>1135</v>
      </c>
      <c r="S14984" s="108">
        <v>408.125</v>
      </c>
    </row>
    <row r="14985" spans="1:19" ht="11.25" thickBot="1" x14ac:dyDescent="0.2">
      <c r="A14985" s="112"/>
    </row>
    <row r="14986" spans="1:19" ht="11.25" thickBot="1" x14ac:dyDescent="0.2">
      <c r="A14986" s="107">
        <v>3</v>
      </c>
      <c r="B14986" s="132">
        <v>0.48418981481481477</v>
      </c>
      <c r="C14986" s="108">
        <v>38.133000000000003</v>
      </c>
      <c r="D14986" s="108">
        <v>38.530999999999999</v>
      </c>
      <c r="E14986" s="108">
        <v>8.5649999999999995</v>
      </c>
      <c r="F14986" s="108">
        <v>18.491</v>
      </c>
      <c r="G14986" s="108">
        <v>12.925000000000001</v>
      </c>
      <c r="H14986" s="108">
        <v>44957.72</v>
      </c>
      <c r="I14986" s="108">
        <v>4099.0410000000002</v>
      </c>
      <c r="J14986" s="108">
        <v>4.1239999999999997</v>
      </c>
      <c r="K14986" s="108">
        <v>-0.91600000000000004</v>
      </c>
      <c r="L14986" s="108">
        <v>187.43600000000001</v>
      </c>
      <c r="M14986" s="108">
        <v>211.714</v>
      </c>
      <c r="N14986" s="108">
        <v>2040.605</v>
      </c>
      <c r="O14986" s="108">
        <v>51.793999999999997</v>
      </c>
      <c r="P14986" s="108">
        <v>100818.38</v>
      </c>
      <c r="Q14986" s="133">
        <v>1.0029399999999999</v>
      </c>
      <c r="R14986" s="134" t="s">
        <v>1136</v>
      </c>
      <c r="S14986" s="108">
        <v>386.78800000000001</v>
      </c>
    </row>
    <row r="14987" spans="1:19" ht="11.25" thickBot="1" x14ac:dyDescent="0.2">
      <c r="A14987" s="112"/>
    </row>
    <row r="14988" spans="1:19" ht="11.25" thickBot="1" x14ac:dyDescent="0.2">
      <c r="A14988" s="135" t="s">
        <v>362</v>
      </c>
      <c r="B14988" s="112"/>
      <c r="C14988" s="136">
        <v>30.59</v>
      </c>
      <c r="D14988" s="136">
        <v>36.531999999999996</v>
      </c>
      <c r="E14988" s="136">
        <v>12.779</v>
      </c>
      <c r="F14988" s="136">
        <v>20.739000000000001</v>
      </c>
      <c r="G14988" s="136">
        <v>12.247999999999999</v>
      </c>
      <c r="H14988" s="136">
        <v>44861.586000000003</v>
      </c>
      <c r="I14988" s="136">
        <v>4068.6950000000002</v>
      </c>
      <c r="J14988" s="136">
        <v>0.84799999999999998</v>
      </c>
      <c r="K14988" s="136">
        <v>-1.2529999999999999</v>
      </c>
      <c r="L14988" s="136">
        <v>196.11199999999999</v>
      </c>
      <c r="M14988" s="136">
        <v>208.93700000000001</v>
      </c>
      <c r="N14988" s="136">
        <v>2070.5219999999999</v>
      </c>
      <c r="O14988" s="136">
        <v>51.908999999999999</v>
      </c>
      <c r="P14988" s="136">
        <v>100741.04</v>
      </c>
      <c r="Q14988" s="137">
        <v>0.99289000000000005</v>
      </c>
      <c r="R14988" s="134" t="s">
        <v>1137</v>
      </c>
      <c r="S14988" s="136">
        <v>399.02600000000001</v>
      </c>
    </row>
    <row r="14989" spans="1:19" ht="11.25" thickBot="1" x14ac:dyDescent="0.2">
      <c r="A14989" s="112"/>
    </row>
    <row r="14990" spans="1:19" ht="11.25" thickBot="1" x14ac:dyDescent="0.2">
      <c r="A14990" s="138" t="s">
        <v>364</v>
      </c>
      <c r="B14990" s="112"/>
      <c r="C14990" s="136">
        <v>10.516999999999999</v>
      </c>
      <c r="D14990" s="136">
        <v>5.2329999999999997</v>
      </c>
      <c r="E14990" s="136">
        <v>3.9430000000000001</v>
      </c>
      <c r="F14990" s="136">
        <v>2.016</v>
      </c>
      <c r="G14990" s="136">
        <v>0.58699999999999997</v>
      </c>
      <c r="H14990" s="136">
        <v>84.697000000000003</v>
      </c>
      <c r="I14990" s="136">
        <v>65.811999999999998</v>
      </c>
      <c r="J14990" s="136">
        <v>2.8370000000000002</v>
      </c>
      <c r="K14990" s="136">
        <v>0.57599999999999996</v>
      </c>
      <c r="L14990" s="136">
        <v>15.385999999999999</v>
      </c>
      <c r="M14990" s="136">
        <v>5.6539999999999999</v>
      </c>
      <c r="N14990" s="136">
        <v>30.638999999999999</v>
      </c>
      <c r="O14990" s="136">
        <v>4.5110000000000001</v>
      </c>
      <c r="P14990" s="136">
        <v>557.32899999999995</v>
      </c>
      <c r="Q14990" s="137">
        <v>1.1339999999999999E-2</v>
      </c>
      <c r="R14990" s="134" t="s">
        <v>1138</v>
      </c>
      <c r="S14990" s="136">
        <v>11.01</v>
      </c>
    </row>
    <row r="14991" spans="1:19" ht="11.25" thickBot="1" x14ac:dyDescent="0.2">
      <c r="A14991" s="112"/>
    </row>
    <row r="14992" spans="1:19" ht="11.25" thickBot="1" x14ac:dyDescent="0.2">
      <c r="A14992" s="139" t="s">
        <v>366</v>
      </c>
      <c r="B14992" s="112"/>
      <c r="C14992" s="136">
        <v>34.380000000000003</v>
      </c>
      <c r="D14992" s="136">
        <v>14.324999999999999</v>
      </c>
      <c r="E14992" s="136">
        <v>30.853999999999999</v>
      </c>
      <c r="F14992" s="136">
        <v>9.7200000000000006</v>
      </c>
      <c r="G14992" s="136">
        <v>4.79</v>
      </c>
      <c r="H14992" s="136">
        <v>0.189</v>
      </c>
      <c r="I14992" s="136">
        <v>1.6180000000000001</v>
      </c>
      <c r="J14992" s="136">
        <v>334.68400000000003</v>
      </c>
      <c r="K14992" s="136">
        <v>45.936999999999998</v>
      </c>
      <c r="L14992" s="136">
        <v>7.8460000000000001</v>
      </c>
      <c r="M14992" s="136">
        <v>2.706</v>
      </c>
      <c r="N14992" s="136">
        <v>1.48</v>
      </c>
      <c r="O14992" s="136">
        <v>8.6910000000000007</v>
      </c>
      <c r="P14992" s="136">
        <v>0.55300000000000005</v>
      </c>
      <c r="Q14992" s="140">
        <v>1.1419999999999999</v>
      </c>
      <c r="R14992" s="134" t="s">
        <v>1139</v>
      </c>
      <c r="S14992" s="136">
        <v>2.7589999999999999</v>
      </c>
    </row>
    <row r="14993" spans="1:3" ht="11.25" thickBot="1" x14ac:dyDescent="0.2">
      <c r="A14993" s="112"/>
    </row>
    <row r="14994" spans="1:3" ht="11.25" thickBot="1" x14ac:dyDescent="0.2">
      <c r="A14994" s="106" t="s">
        <v>357</v>
      </c>
      <c r="B14994" s="106" t="s">
        <v>358</v>
      </c>
      <c r="C14994" s="130" t="s">
        <v>68</v>
      </c>
    </row>
    <row r="14995" spans="1:3" ht="11.25" thickBot="1" x14ac:dyDescent="0.2">
      <c r="A14995" s="107">
        <v>1</v>
      </c>
      <c r="B14995" s="132">
        <v>0.48383101851851856</v>
      </c>
      <c r="C14995" s="108">
        <v>1066.4480000000001</v>
      </c>
    </row>
    <row r="14996" spans="1:3" ht="11.25" thickBot="1" x14ac:dyDescent="0.2">
      <c r="A14996" s="112"/>
    </row>
    <row r="14997" spans="1:3" ht="11.25" thickBot="1" x14ac:dyDescent="0.2">
      <c r="A14997" s="107">
        <v>2</v>
      </c>
      <c r="B14997" s="132">
        <v>0.48400462962962965</v>
      </c>
      <c r="C14997" s="108">
        <v>993.53599999999994</v>
      </c>
    </row>
    <row r="14998" spans="1:3" ht="11.25" thickBot="1" x14ac:dyDescent="0.2">
      <c r="A14998" s="112"/>
    </row>
    <row r="14999" spans="1:3" ht="11.25" thickBot="1" x14ac:dyDescent="0.2">
      <c r="A14999" s="107">
        <v>3</v>
      </c>
      <c r="B14999" s="132">
        <v>0.48418981481481477</v>
      </c>
      <c r="C14999" s="108">
        <v>1012.364</v>
      </c>
    </row>
    <row r="15000" spans="1:3" ht="11.25" thickBot="1" x14ac:dyDescent="0.2">
      <c r="A15000" s="112"/>
    </row>
    <row r="15001" spans="1:3" ht="11.25" thickBot="1" x14ac:dyDescent="0.2">
      <c r="A15001" s="135" t="s">
        <v>362</v>
      </c>
      <c r="B15001" s="112"/>
      <c r="C15001" s="136">
        <v>1024.116</v>
      </c>
    </row>
    <row r="15002" spans="1:3" ht="11.25" thickBot="1" x14ac:dyDescent="0.2">
      <c r="A15002" s="112"/>
    </row>
    <row r="15003" spans="1:3" ht="11.25" thickBot="1" x14ac:dyDescent="0.2">
      <c r="A15003" s="138" t="s">
        <v>364</v>
      </c>
      <c r="B15003" s="112"/>
      <c r="C15003" s="136">
        <v>37.85</v>
      </c>
    </row>
    <row r="15004" spans="1:3" ht="11.25" thickBot="1" x14ac:dyDescent="0.2">
      <c r="A15004" s="112"/>
    </row>
    <row r="15005" spans="1:3" ht="11.25" thickBot="1" x14ac:dyDescent="0.2">
      <c r="A15005" s="139" t="s">
        <v>366</v>
      </c>
      <c r="B15005" s="112"/>
      <c r="C15005" s="136">
        <v>3.6960000000000002</v>
      </c>
    </row>
    <row r="15006" spans="1:3" ht="10.5" x14ac:dyDescent="0.15">
      <c r="A15006" s="112"/>
    </row>
    <row r="15007" spans="1:3" x14ac:dyDescent="0.15">
      <c r="A15007" s="129"/>
      <c r="B15007" s="86" t="s">
        <v>1140</v>
      </c>
    </row>
    <row r="15008" spans="1:3" ht="9.75" thickBot="1" x14ac:dyDescent="0.2">
      <c r="A15008" s="81" t="s">
        <v>5871</v>
      </c>
    </row>
    <row r="15009" spans="1:19" ht="11.25" thickBot="1" x14ac:dyDescent="0.2">
      <c r="A15009" s="106" t="s">
        <v>357</v>
      </c>
      <c r="B15009" s="106" t="s">
        <v>358</v>
      </c>
      <c r="C15009" s="130" t="s">
        <v>0</v>
      </c>
      <c r="D15009" s="130" t="s">
        <v>1</v>
      </c>
      <c r="E15009" s="130" t="s">
        <v>2</v>
      </c>
      <c r="F15009" s="130" t="s">
        <v>3</v>
      </c>
      <c r="G15009" s="130" t="s">
        <v>4</v>
      </c>
      <c r="H15009" s="130" t="s">
        <v>5</v>
      </c>
      <c r="I15009" s="131" t="s">
        <v>6</v>
      </c>
      <c r="J15009" s="131" t="s">
        <v>7</v>
      </c>
      <c r="K15009" s="130" t="s">
        <v>8</v>
      </c>
      <c r="L15009" s="130" t="s">
        <v>9</v>
      </c>
      <c r="M15009" s="130" t="s">
        <v>10</v>
      </c>
      <c r="N15009" s="130" t="s">
        <v>11</v>
      </c>
      <c r="O15009" s="130" t="s">
        <v>12</v>
      </c>
      <c r="P15009" s="130" t="s">
        <v>13</v>
      </c>
      <c r="Q15009" s="130" t="s">
        <v>14</v>
      </c>
      <c r="R15009" s="130" t="s">
        <v>15</v>
      </c>
      <c r="S15009" s="130" t="s">
        <v>16</v>
      </c>
    </row>
    <row r="15010" spans="1:19" ht="11.25" thickBot="1" x14ac:dyDescent="0.2">
      <c r="A15010" s="107">
        <v>1</v>
      </c>
      <c r="B15010" s="132">
        <v>0.48895833333333333</v>
      </c>
      <c r="C15010" s="108">
        <v>158193.35999999999</v>
      </c>
      <c r="D15010" s="108">
        <v>122149.41</v>
      </c>
      <c r="E15010" s="108">
        <v>617811.05000000005</v>
      </c>
      <c r="F15010" s="108">
        <v>118883.81</v>
      </c>
      <c r="G15010" s="141" t="s">
        <v>11633</v>
      </c>
      <c r="H15010" s="108">
        <v>8.0719999999999992</v>
      </c>
      <c r="I15010" s="133">
        <v>1.0790299999999999</v>
      </c>
      <c r="J15010" s="134" t="s">
        <v>1142</v>
      </c>
      <c r="K15010" s="141" t="s">
        <v>11634</v>
      </c>
      <c r="L15010" s="108">
        <v>148.30699999999999</v>
      </c>
      <c r="M15010" s="108">
        <v>6152.9960000000001</v>
      </c>
      <c r="N15010" s="108">
        <v>1701.3979999999999</v>
      </c>
      <c r="O15010" s="108">
        <v>539.66800000000001</v>
      </c>
      <c r="P15010" s="108">
        <v>3833.7280000000001</v>
      </c>
      <c r="Q15010" s="108">
        <v>-350.61900000000003</v>
      </c>
      <c r="R15010" s="108">
        <v>179.25800000000001</v>
      </c>
      <c r="S15010" s="108">
        <v>198019.06</v>
      </c>
    </row>
    <row r="15011" spans="1:19" ht="11.25" thickBot="1" x14ac:dyDescent="0.2">
      <c r="A15011" s="112"/>
    </row>
    <row r="15012" spans="1:19" ht="11.25" thickBot="1" x14ac:dyDescent="0.2">
      <c r="A15012" s="107">
        <v>2</v>
      </c>
      <c r="B15012" s="132">
        <v>0.48914351851851851</v>
      </c>
      <c r="C15012" s="108">
        <v>154052.98000000001</v>
      </c>
      <c r="D15012" s="108">
        <v>122701.56</v>
      </c>
      <c r="E15012" s="108">
        <v>614095.63</v>
      </c>
      <c r="F15012" s="108">
        <v>118914.41</v>
      </c>
      <c r="G15012" s="141" t="s">
        <v>11635</v>
      </c>
      <c r="H15012" s="108">
        <v>0.11700000000000001</v>
      </c>
      <c r="I15012" s="133">
        <v>1.11321</v>
      </c>
      <c r="J15012" s="134" t="s">
        <v>1145</v>
      </c>
      <c r="K15012" s="141" t="s">
        <v>11636</v>
      </c>
      <c r="L15012" s="108">
        <v>145.52199999999999</v>
      </c>
      <c r="M15012" s="108">
        <v>6015.5969999999998</v>
      </c>
      <c r="N15012" s="108">
        <v>1854.8389999999999</v>
      </c>
      <c r="O15012" s="108">
        <v>539.11900000000003</v>
      </c>
      <c r="P15012" s="108">
        <v>3691.5970000000002</v>
      </c>
      <c r="Q15012" s="108">
        <v>-327.57799999999997</v>
      </c>
      <c r="R15012" s="108">
        <v>179.07400000000001</v>
      </c>
      <c r="S15012" s="108">
        <v>192713.16</v>
      </c>
    </row>
    <row r="15013" spans="1:19" ht="11.25" thickBot="1" x14ac:dyDescent="0.2">
      <c r="A15013" s="112"/>
    </row>
    <row r="15014" spans="1:19" ht="11.25" thickBot="1" x14ac:dyDescent="0.2">
      <c r="A15014" s="107">
        <v>3</v>
      </c>
      <c r="B15014" s="132">
        <v>0.48931712962962964</v>
      </c>
      <c r="C15014" s="108">
        <v>161656.12</v>
      </c>
      <c r="D15014" s="108">
        <v>122032.51</v>
      </c>
      <c r="E15014" s="108">
        <v>605990.35</v>
      </c>
      <c r="F15014" s="108">
        <v>117345.05</v>
      </c>
      <c r="G15014" s="141" t="s">
        <v>11637</v>
      </c>
      <c r="H15014" s="108">
        <v>-5.0140000000000002</v>
      </c>
      <c r="I15014" s="133">
        <v>1.0890599999999999</v>
      </c>
      <c r="J15014" s="134" t="s">
        <v>1148</v>
      </c>
      <c r="K15014" s="141" t="s">
        <v>11638</v>
      </c>
      <c r="L15014" s="108">
        <v>149.68700000000001</v>
      </c>
      <c r="M15014" s="108">
        <v>6146.7839999999997</v>
      </c>
      <c r="N15014" s="108">
        <v>1743.9670000000001</v>
      </c>
      <c r="O15014" s="108">
        <v>562.38499999999999</v>
      </c>
      <c r="P15014" s="108">
        <v>3824.84</v>
      </c>
      <c r="Q15014" s="108">
        <v>-353.71100000000001</v>
      </c>
      <c r="R15014" s="108">
        <v>217.23400000000001</v>
      </c>
      <c r="S15014" s="108">
        <v>189895.34</v>
      </c>
    </row>
    <row r="15015" spans="1:19" ht="11.25" thickBot="1" x14ac:dyDescent="0.2">
      <c r="A15015" s="112"/>
    </row>
    <row r="15016" spans="1:19" ht="11.25" thickBot="1" x14ac:dyDescent="0.2">
      <c r="A15016" s="135" t="s">
        <v>362</v>
      </c>
      <c r="B15016" s="112"/>
      <c r="C15016" s="136">
        <v>157967.49</v>
      </c>
      <c r="D15016" s="136">
        <v>122294.49</v>
      </c>
      <c r="E15016" s="136">
        <v>612632.35</v>
      </c>
      <c r="F15016" s="136">
        <v>118381.09</v>
      </c>
      <c r="G15016" s="141" t="s">
        <v>11639</v>
      </c>
      <c r="H15016" s="136">
        <v>1.0589999999999999</v>
      </c>
      <c r="I15016" s="137">
        <v>1.0937699999999999</v>
      </c>
      <c r="J15016" s="134" t="s">
        <v>1151</v>
      </c>
      <c r="K15016" s="141" t="s">
        <v>11640</v>
      </c>
      <c r="L15016" s="136">
        <v>147.839</v>
      </c>
      <c r="M15016" s="136">
        <v>6105.1260000000002</v>
      </c>
      <c r="N15016" s="136">
        <v>1766.7349999999999</v>
      </c>
      <c r="O15016" s="136">
        <v>547.05799999999999</v>
      </c>
      <c r="P15016" s="136">
        <v>3783.3879999999999</v>
      </c>
      <c r="Q15016" s="136">
        <v>-343.97</v>
      </c>
      <c r="R15016" s="136">
        <v>191.85499999999999</v>
      </c>
      <c r="S15016" s="136">
        <v>193542.52</v>
      </c>
    </row>
    <row r="15017" spans="1:19" ht="11.25" thickBot="1" x14ac:dyDescent="0.2">
      <c r="A15017" s="112"/>
    </row>
    <row r="15018" spans="1:19" ht="11.25" thickBot="1" x14ac:dyDescent="0.2">
      <c r="A15018" s="138" t="s">
        <v>364</v>
      </c>
      <c r="B15018" s="112"/>
      <c r="C15018" s="136">
        <v>3806.598</v>
      </c>
      <c r="D15018" s="136">
        <v>357.34300000000002</v>
      </c>
      <c r="E15018" s="136">
        <v>6044.6779999999999</v>
      </c>
      <c r="F15018" s="136">
        <v>897.36900000000003</v>
      </c>
      <c r="G15018" s="141" t="s">
        <v>11641</v>
      </c>
      <c r="H15018" s="136">
        <v>6.593</v>
      </c>
      <c r="I15018" s="137">
        <v>1.7569999999999999E-2</v>
      </c>
      <c r="J15018" s="134" t="s">
        <v>1154</v>
      </c>
      <c r="K15018" s="141" t="s">
        <v>11642</v>
      </c>
      <c r="L15018" s="136">
        <v>2.121</v>
      </c>
      <c r="M15018" s="136">
        <v>77.596000000000004</v>
      </c>
      <c r="N15018" s="136">
        <v>79.212999999999994</v>
      </c>
      <c r="O15018" s="136">
        <v>13.276999999999999</v>
      </c>
      <c r="P15018" s="136">
        <v>79.617000000000004</v>
      </c>
      <c r="Q15018" s="136">
        <v>14.279</v>
      </c>
      <c r="R15018" s="136">
        <v>21.978999999999999</v>
      </c>
      <c r="S15018" s="136">
        <v>4124.8739999999998</v>
      </c>
    </row>
    <row r="15019" spans="1:19" ht="11.25" thickBot="1" x14ac:dyDescent="0.2">
      <c r="A15019" s="112"/>
    </row>
    <row r="15020" spans="1:19" ht="11.25" thickBot="1" x14ac:dyDescent="0.2">
      <c r="A15020" s="139" t="s">
        <v>366</v>
      </c>
      <c r="B15020" s="112"/>
      <c r="C15020" s="136">
        <v>2.41</v>
      </c>
      <c r="D15020" s="136">
        <v>0.29199999999999998</v>
      </c>
      <c r="E15020" s="136">
        <v>0.98699999999999999</v>
      </c>
      <c r="F15020" s="136">
        <v>0.75800000000000001</v>
      </c>
      <c r="G15020" s="141" t="s">
        <v>1593</v>
      </c>
      <c r="H15020" s="136">
        <v>622.81399999999996</v>
      </c>
      <c r="I15020" s="140">
        <v>1.6060000000000001</v>
      </c>
      <c r="J15020" s="134" t="s">
        <v>1156</v>
      </c>
      <c r="K15020" s="141" t="s">
        <v>1157</v>
      </c>
      <c r="L15020" s="136">
        <v>1.4350000000000001</v>
      </c>
      <c r="M15020" s="136">
        <v>1.2709999999999999</v>
      </c>
      <c r="N15020" s="136">
        <v>4.484</v>
      </c>
      <c r="O15020" s="136">
        <v>2.427</v>
      </c>
      <c r="P15020" s="136">
        <v>2.1040000000000001</v>
      </c>
      <c r="Q15020" s="136">
        <v>4.1509999999999998</v>
      </c>
      <c r="R15020" s="136">
        <v>11.456</v>
      </c>
      <c r="S15020" s="136">
        <v>2.1309999999999998</v>
      </c>
    </row>
    <row r="15021" spans="1:19" ht="11.25" thickBot="1" x14ac:dyDescent="0.2">
      <c r="A15021" s="112"/>
    </row>
    <row r="15022" spans="1:19" ht="11.25" thickBot="1" x14ac:dyDescent="0.2">
      <c r="A15022" s="106" t="s">
        <v>357</v>
      </c>
      <c r="B15022" s="106" t="s">
        <v>358</v>
      </c>
      <c r="C15022" s="130" t="s">
        <v>17</v>
      </c>
      <c r="D15022" s="130" t="s">
        <v>18</v>
      </c>
      <c r="E15022" s="131" t="s">
        <v>19</v>
      </c>
      <c r="F15022" s="131" t="s">
        <v>20</v>
      </c>
      <c r="G15022" s="130" t="s">
        <v>21</v>
      </c>
      <c r="H15022" s="130" t="s">
        <v>22</v>
      </c>
      <c r="I15022" s="130" t="s">
        <v>23</v>
      </c>
      <c r="J15022" s="130" t="s">
        <v>24</v>
      </c>
      <c r="K15022" s="131" t="s">
        <v>25</v>
      </c>
      <c r="L15022" s="131" t="s">
        <v>26</v>
      </c>
      <c r="M15022" s="130" t="s">
        <v>27</v>
      </c>
      <c r="N15022" s="130" t="s">
        <v>28</v>
      </c>
      <c r="O15022" s="130" t="s">
        <v>29</v>
      </c>
      <c r="P15022" s="130" t="s">
        <v>30</v>
      </c>
      <c r="Q15022" s="130" t="s">
        <v>31</v>
      </c>
      <c r="R15022" s="130" t="s">
        <v>32</v>
      </c>
      <c r="S15022" s="130" t="s">
        <v>33</v>
      </c>
    </row>
    <row r="15023" spans="1:19" ht="11.25" thickBot="1" x14ac:dyDescent="0.2">
      <c r="A15023" s="107">
        <v>1</v>
      </c>
      <c r="B15023" s="132">
        <v>0.48895833333333333</v>
      </c>
      <c r="C15023" s="108">
        <v>339.95499999999998</v>
      </c>
      <c r="D15023" s="108">
        <v>418.18900000000002</v>
      </c>
      <c r="E15023" s="133">
        <v>1.0481</v>
      </c>
      <c r="F15023" s="133">
        <v>0.96479000000000004</v>
      </c>
      <c r="G15023" s="108">
        <v>67.712000000000003</v>
      </c>
      <c r="H15023" s="108">
        <v>1.07</v>
      </c>
      <c r="I15023" s="108">
        <v>564.82899999999995</v>
      </c>
      <c r="J15023" s="108">
        <v>1148.27</v>
      </c>
      <c r="K15023" s="133">
        <v>1.07423</v>
      </c>
      <c r="L15023" s="134" t="s">
        <v>1158</v>
      </c>
      <c r="M15023" s="141" t="s">
        <v>11643</v>
      </c>
      <c r="N15023" s="108">
        <v>4675.9290000000001</v>
      </c>
      <c r="O15023" s="108">
        <v>2.2949999999999999</v>
      </c>
      <c r="P15023" s="108">
        <v>6.7119999999999997</v>
      </c>
      <c r="Q15023" s="108">
        <v>6.9210000000000003</v>
      </c>
      <c r="R15023" s="108">
        <v>1026.5419999999999</v>
      </c>
      <c r="S15023" s="108">
        <v>118.783</v>
      </c>
    </row>
    <row r="15024" spans="1:19" ht="11.25" thickBot="1" x14ac:dyDescent="0.2">
      <c r="A15024" s="112"/>
    </row>
    <row r="15025" spans="1:19" ht="11.25" thickBot="1" x14ac:dyDescent="0.2">
      <c r="A15025" s="107">
        <v>2</v>
      </c>
      <c r="B15025" s="132">
        <v>0.48914351851851851</v>
      </c>
      <c r="C15025" s="108">
        <v>577.50699999999995</v>
      </c>
      <c r="D15025" s="108">
        <v>398.51499999999999</v>
      </c>
      <c r="E15025" s="133">
        <v>1.0741799999999999</v>
      </c>
      <c r="F15025" s="133">
        <v>0.95901000000000003</v>
      </c>
      <c r="G15025" s="108">
        <v>49.146999999999998</v>
      </c>
      <c r="H15025" s="108">
        <v>-0.90800000000000003</v>
      </c>
      <c r="I15025" s="108">
        <v>636.85699999999997</v>
      </c>
      <c r="J15025" s="108">
        <v>1827.663</v>
      </c>
      <c r="K15025" s="133">
        <v>1.0752200000000001</v>
      </c>
      <c r="L15025" s="134" t="s">
        <v>1160</v>
      </c>
      <c r="M15025" s="141" t="s">
        <v>11644</v>
      </c>
      <c r="N15025" s="108">
        <v>4534.7700000000004</v>
      </c>
      <c r="O15025" s="108">
        <v>0.35</v>
      </c>
      <c r="P15025" s="108">
        <v>21.321999999999999</v>
      </c>
      <c r="Q15025" s="108">
        <v>11.795999999999999</v>
      </c>
      <c r="R15025" s="108">
        <v>1042.76</v>
      </c>
      <c r="S15025" s="108">
        <v>147.011</v>
      </c>
    </row>
    <row r="15026" spans="1:19" ht="11.25" thickBot="1" x14ac:dyDescent="0.2">
      <c r="A15026" s="112"/>
    </row>
    <row r="15027" spans="1:19" ht="11.25" thickBot="1" x14ac:dyDescent="0.2">
      <c r="A15027" s="107">
        <v>3</v>
      </c>
      <c r="B15027" s="132">
        <v>0.48931712962962964</v>
      </c>
      <c r="C15027" s="108">
        <v>71.122</v>
      </c>
      <c r="D15027" s="108">
        <v>345.29700000000003</v>
      </c>
      <c r="E15027" s="133">
        <v>1.06786</v>
      </c>
      <c r="F15027" s="133">
        <v>0.95767999999999998</v>
      </c>
      <c r="G15027" s="108">
        <v>44.795999999999999</v>
      </c>
      <c r="H15027" s="108">
        <v>0.98199999999999998</v>
      </c>
      <c r="I15027" s="108">
        <v>522.279</v>
      </c>
      <c r="J15027" s="108">
        <v>1428.652</v>
      </c>
      <c r="K15027" s="133">
        <v>1.07829</v>
      </c>
      <c r="L15027" s="134" t="s">
        <v>1162</v>
      </c>
      <c r="M15027" s="141" t="s">
        <v>11645</v>
      </c>
      <c r="N15027" s="108">
        <v>4656.6760000000004</v>
      </c>
      <c r="O15027" s="108">
        <v>1.3440000000000001</v>
      </c>
      <c r="P15027" s="108">
        <v>16.579999999999998</v>
      </c>
      <c r="Q15027" s="108">
        <v>10.926</v>
      </c>
      <c r="R15027" s="108">
        <v>973.18100000000004</v>
      </c>
      <c r="S15027" s="108">
        <v>110.48699999999999</v>
      </c>
    </row>
    <row r="15028" spans="1:19" ht="11.25" thickBot="1" x14ac:dyDescent="0.2">
      <c r="A15028" s="112"/>
    </row>
    <row r="15029" spans="1:19" ht="11.25" thickBot="1" x14ac:dyDescent="0.2">
      <c r="A15029" s="135" t="s">
        <v>362</v>
      </c>
      <c r="B15029" s="112"/>
      <c r="C15029" s="136">
        <v>329.52800000000002</v>
      </c>
      <c r="D15029" s="136">
        <v>387.33300000000003</v>
      </c>
      <c r="E15029" s="137">
        <v>1.06338</v>
      </c>
      <c r="F15029" s="137">
        <v>0.96048999999999995</v>
      </c>
      <c r="G15029" s="136">
        <v>53.884999999999998</v>
      </c>
      <c r="H15029" s="136">
        <v>0.38100000000000001</v>
      </c>
      <c r="I15029" s="136">
        <v>574.65499999999997</v>
      </c>
      <c r="J15029" s="136">
        <v>1468.1949999999999</v>
      </c>
      <c r="K15029" s="137">
        <v>1.0759099999999999</v>
      </c>
      <c r="L15029" s="134" t="s">
        <v>1164</v>
      </c>
      <c r="M15029" s="141" t="s">
        <v>11646</v>
      </c>
      <c r="N15029" s="136">
        <v>4622.4579999999996</v>
      </c>
      <c r="O15029" s="136">
        <v>1.329</v>
      </c>
      <c r="P15029" s="136">
        <v>14.871</v>
      </c>
      <c r="Q15029" s="136">
        <v>9.8810000000000002</v>
      </c>
      <c r="R15029" s="136">
        <v>1014.1609999999999</v>
      </c>
      <c r="S15029" s="136">
        <v>125.42700000000001</v>
      </c>
    </row>
    <row r="15030" spans="1:19" ht="11.25" thickBot="1" x14ac:dyDescent="0.2">
      <c r="A15030" s="112"/>
    </row>
    <row r="15031" spans="1:19" ht="11.25" thickBot="1" x14ac:dyDescent="0.2">
      <c r="A15031" s="138" t="s">
        <v>364</v>
      </c>
      <c r="B15031" s="112"/>
      <c r="C15031" s="136">
        <v>253.35300000000001</v>
      </c>
      <c r="D15031" s="136">
        <v>37.71</v>
      </c>
      <c r="E15031" s="137">
        <v>1.3610000000000001E-2</v>
      </c>
      <c r="F15031" s="137">
        <v>3.7799999999999999E-3</v>
      </c>
      <c r="G15031" s="136">
        <v>12.17</v>
      </c>
      <c r="H15031" s="136">
        <v>1.117</v>
      </c>
      <c r="I15031" s="136">
        <v>57.917999999999999</v>
      </c>
      <c r="J15031" s="136">
        <v>341.41899999999998</v>
      </c>
      <c r="K15031" s="137">
        <v>2.1199999999999999E-3</v>
      </c>
      <c r="L15031" s="134" t="s">
        <v>1166</v>
      </c>
      <c r="M15031" s="141" t="s">
        <v>11647</v>
      </c>
      <c r="N15031" s="136">
        <v>76.548000000000002</v>
      </c>
      <c r="O15031" s="136">
        <v>0.97299999999999998</v>
      </c>
      <c r="P15031" s="136">
        <v>7.4530000000000003</v>
      </c>
      <c r="Q15031" s="136">
        <v>2.6</v>
      </c>
      <c r="R15031" s="136">
        <v>36.404000000000003</v>
      </c>
      <c r="S15031" s="136">
        <v>19.146999999999998</v>
      </c>
    </row>
    <row r="15032" spans="1:19" ht="11.25" thickBot="1" x14ac:dyDescent="0.2">
      <c r="A15032" s="112"/>
    </row>
    <row r="15033" spans="1:19" ht="11.25" thickBot="1" x14ac:dyDescent="0.2">
      <c r="A15033" s="139" t="s">
        <v>366</v>
      </c>
      <c r="B15033" s="112"/>
      <c r="C15033" s="136">
        <v>76.884</v>
      </c>
      <c r="D15033" s="136">
        <v>9.7360000000000007</v>
      </c>
      <c r="E15033" s="140">
        <v>1.28</v>
      </c>
      <c r="F15033" s="140">
        <v>0.39400000000000002</v>
      </c>
      <c r="G15033" s="136">
        <v>22.585999999999999</v>
      </c>
      <c r="H15033" s="136">
        <v>292.87200000000001</v>
      </c>
      <c r="I15033" s="136">
        <v>10.079000000000001</v>
      </c>
      <c r="J15033" s="136">
        <v>23.254000000000001</v>
      </c>
      <c r="K15033" s="140">
        <v>0.19700000000000001</v>
      </c>
      <c r="L15033" s="134" t="s">
        <v>1168</v>
      </c>
      <c r="M15033" s="141" t="s">
        <v>1169</v>
      </c>
      <c r="N15033" s="136">
        <v>1.6559999999999999</v>
      </c>
      <c r="O15033" s="136">
        <v>73.167000000000002</v>
      </c>
      <c r="P15033" s="136">
        <v>50.119</v>
      </c>
      <c r="Q15033" s="136">
        <v>26.311</v>
      </c>
      <c r="R15033" s="136">
        <v>3.59</v>
      </c>
      <c r="S15033" s="136">
        <v>15.266</v>
      </c>
    </row>
    <row r="15034" spans="1:19" ht="11.25" thickBot="1" x14ac:dyDescent="0.2">
      <c r="A15034" s="112"/>
    </row>
    <row r="15035" spans="1:19" ht="11.25" thickBot="1" x14ac:dyDescent="0.2">
      <c r="A15035" s="106" t="s">
        <v>357</v>
      </c>
      <c r="B15035" s="106" t="s">
        <v>358</v>
      </c>
      <c r="C15035" s="131" t="s">
        <v>34</v>
      </c>
      <c r="D15035" s="131" t="s">
        <v>35</v>
      </c>
      <c r="E15035" s="130" t="s">
        <v>36</v>
      </c>
      <c r="F15035" s="130" t="s">
        <v>37</v>
      </c>
      <c r="G15035" s="130" t="s">
        <v>38</v>
      </c>
      <c r="H15035" s="130" t="s">
        <v>39</v>
      </c>
      <c r="I15035" s="130" t="s">
        <v>40</v>
      </c>
      <c r="J15035" s="130" t="s">
        <v>41</v>
      </c>
      <c r="K15035" s="130" t="s">
        <v>42</v>
      </c>
      <c r="L15035" s="130" t="s">
        <v>43</v>
      </c>
      <c r="M15035" s="130" t="s">
        <v>44</v>
      </c>
      <c r="N15035" s="130" t="s">
        <v>45</v>
      </c>
      <c r="O15035" s="130" t="s">
        <v>46</v>
      </c>
      <c r="P15035" s="130" t="s">
        <v>47</v>
      </c>
      <c r="Q15035" s="130" t="s">
        <v>48</v>
      </c>
      <c r="R15035" s="130" t="s">
        <v>49</v>
      </c>
      <c r="S15035" s="130" t="s">
        <v>50</v>
      </c>
    </row>
    <row r="15036" spans="1:19" ht="11.25" thickBot="1" x14ac:dyDescent="0.2">
      <c r="A15036" s="107">
        <v>1</v>
      </c>
      <c r="B15036" s="132">
        <v>0.48895833333333333</v>
      </c>
      <c r="C15036" s="133">
        <v>1.01874</v>
      </c>
      <c r="D15036" s="134" t="s">
        <v>1170</v>
      </c>
      <c r="E15036" s="108">
        <v>28734.136999999999</v>
      </c>
      <c r="F15036" s="108">
        <v>5341.9489999999996</v>
      </c>
      <c r="G15036" s="108">
        <v>22.527000000000001</v>
      </c>
      <c r="H15036" s="108">
        <v>47.347000000000001</v>
      </c>
      <c r="I15036" s="108">
        <v>397.59399999999999</v>
      </c>
      <c r="J15036" s="108">
        <v>2474.462</v>
      </c>
      <c r="K15036" s="108">
        <v>669.47400000000005</v>
      </c>
      <c r="L15036" s="108">
        <v>8004.6350000000002</v>
      </c>
      <c r="M15036" s="108">
        <v>170.321</v>
      </c>
      <c r="N15036" s="108">
        <v>104.13800000000001</v>
      </c>
      <c r="O15036" s="108">
        <v>19.588000000000001</v>
      </c>
      <c r="P15036" s="108">
        <v>7.8780000000000001</v>
      </c>
      <c r="Q15036" s="108">
        <v>21.864000000000001</v>
      </c>
      <c r="R15036" s="108">
        <v>15.137</v>
      </c>
      <c r="S15036" s="108">
        <v>2.835</v>
      </c>
    </row>
    <row r="15037" spans="1:19" ht="11.25" thickBot="1" x14ac:dyDescent="0.2">
      <c r="A15037" s="112"/>
    </row>
    <row r="15038" spans="1:19" ht="11.25" thickBot="1" x14ac:dyDescent="0.2">
      <c r="A15038" s="107">
        <v>2</v>
      </c>
      <c r="B15038" s="132">
        <v>0.48914351851851851</v>
      </c>
      <c r="C15038" s="133">
        <v>1.0406500000000001</v>
      </c>
      <c r="D15038" s="134" t="s">
        <v>1171</v>
      </c>
      <c r="E15038" s="108">
        <v>28875.671999999999</v>
      </c>
      <c r="F15038" s="108">
        <v>5239.3689999999997</v>
      </c>
      <c r="G15038" s="108">
        <v>7.9240000000000004</v>
      </c>
      <c r="H15038" s="108">
        <v>41.39</v>
      </c>
      <c r="I15038" s="108">
        <v>400.428</v>
      </c>
      <c r="J15038" s="108">
        <v>2552.5010000000002</v>
      </c>
      <c r="K15038" s="108">
        <v>643.49</v>
      </c>
      <c r="L15038" s="108">
        <v>7926.7640000000001</v>
      </c>
      <c r="M15038" s="108">
        <v>173.75299999999999</v>
      </c>
      <c r="N15038" s="108">
        <v>99.888000000000005</v>
      </c>
      <c r="O15038" s="108">
        <v>20.492999999999999</v>
      </c>
      <c r="P15038" s="108">
        <v>-0.94199999999999995</v>
      </c>
      <c r="Q15038" s="108">
        <v>21.754999999999999</v>
      </c>
      <c r="R15038" s="108">
        <v>4.274</v>
      </c>
      <c r="S15038" s="108">
        <v>7.6769999999999996</v>
      </c>
    </row>
    <row r="15039" spans="1:19" ht="11.25" thickBot="1" x14ac:dyDescent="0.2">
      <c r="A15039" s="112"/>
    </row>
    <row r="15040" spans="1:19" ht="11.25" thickBot="1" x14ac:dyDescent="0.2">
      <c r="A15040" s="107">
        <v>3</v>
      </c>
      <c r="B15040" s="132">
        <v>0.48931712962962964</v>
      </c>
      <c r="C15040" s="133">
        <v>1.0426899999999999</v>
      </c>
      <c r="D15040" s="134" t="s">
        <v>1172</v>
      </c>
      <c r="E15040" s="108">
        <v>28812.73</v>
      </c>
      <c r="F15040" s="108">
        <v>5269.5420000000004</v>
      </c>
      <c r="G15040" s="108">
        <v>14.781000000000001</v>
      </c>
      <c r="H15040" s="108">
        <v>30.895</v>
      </c>
      <c r="I15040" s="108">
        <v>388.904</v>
      </c>
      <c r="J15040" s="108">
        <v>2509.1309999999999</v>
      </c>
      <c r="K15040" s="108">
        <v>624.02499999999998</v>
      </c>
      <c r="L15040" s="108">
        <v>7813.84</v>
      </c>
      <c r="M15040" s="108">
        <v>181.47200000000001</v>
      </c>
      <c r="N15040" s="108">
        <v>83.799000000000007</v>
      </c>
      <c r="O15040" s="108">
        <v>15.714</v>
      </c>
      <c r="P15040" s="108">
        <v>4.9550000000000001</v>
      </c>
      <c r="Q15040" s="108">
        <v>24.859000000000002</v>
      </c>
      <c r="R15040" s="108">
        <v>8.3130000000000006</v>
      </c>
      <c r="S15040" s="108">
        <v>9.7330000000000005</v>
      </c>
    </row>
    <row r="15041" spans="1:19" ht="11.25" thickBot="1" x14ac:dyDescent="0.2">
      <c r="A15041" s="112"/>
    </row>
    <row r="15042" spans="1:19" ht="11.25" thickBot="1" x14ac:dyDescent="0.2">
      <c r="A15042" s="135" t="s">
        <v>362</v>
      </c>
      <c r="B15042" s="112"/>
      <c r="C15042" s="137">
        <v>1.03403</v>
      </c>
      <c r="D15042" s="134" t="s">
        <v>1173</v>
      </c>
      <c r="E15042" s="136">
        <v>28807.512999999999</v>
      </c>
      <c r="F15042" s="136">
        <v>5283.62</v>
      </c>
      <c r="G15042" s="136">
        <v>15.077</v>
      </c>
      <c r="H15042" s="136">
        <v>39.877000000000002</v>
      </c>
      <c r="I15042" s="136">
        <v>395.642</v>
      </c>
      <c r="J15042" s="136">
        <v>2512.0320000000002</v>
      </c>
      <c r="K15042" s="136">
        <v>645.66300000000001</v>
      </c>
      <c r="L15042" s="136">
        <v>7915.08</v>
      </c>
      <c r="M15042" s="136">
        <v>175.18199999999999</v>
      </c>
      <c r="N15042" s="136">
        <v>95.941999999999993</v>
      </c>
      <c r="O15042" s="136">
        <v>18.599</v>
      </c>
      <c r="P15042" s="136">
        <v>3.964</v>
      </c>
      <c r="Q15042" s="136">
        <v>22.826000000000001</v>
      </c>
      <c r="R15042" s="136">
        <v>9.2420000000000009</v>
      </c>
      <c r="S15042" s="136">
        <v>6.7480000000000002</v>
      </c>
    </row>
    <row r="15043" spans="1:19" ht="11.25" thickBot="1" x14ac:dyDescent="0.2">
      <c r="A15043" s="112"/>
    </row>
    <row r="15044" spans="1:19" ht="11.25" thickBot="1" x14ac:dyDescent="0.2">
      <c r="A15044" s="138" t="s">
        <v>364</v>
      </c>
      <c r="B15044" s="112"/>
      <c r="C15044" s="137">
        <v>1.328E-2</v>
      </c>
      <c r="D15044" s="134" t="s">
        <v>1174</v>
      </c>
      <c r="E15044" s="136">
        <v>70.912000000000006</v>
      </c>
      <c r="F15044" s="136">
        <v>52.719000000000001</v>
      </c>
      <c r="G15044" s="136">
        <v>7.306</v>
      </c>
      <c r="H15044" s="136">
        <v>8.33</v>
      </c>
      <c r="I15044" s="136">
        <v>6.0049999999999999</v>
      </c>
      <c r="J15044" s="136">
        <v>39.1</v>
      </c>
      <c r="K15044" s="136">
        <v>22.802</v>
      </c>
      <c r="L15044" s="136">
        <v>95.932000000000002</v>
      </c>
      <c r="M15044" s="136">
        <v>5.7110000000000003</v>
      </c>
      <c r="N15044" s="136">
        <v>10.728</v>
      </c>
      <c r="O15044" s="136">
        <v>2.5390000000000001</v>
      </c>
      <c r="P15044" s="136">
        <v>4.4930000000000003</v>
      </c>
      <c r="Q15044" s="136">
        <v>1.762</v>
      </c>
      <c r="R15044" s="136">
        <v>5.4909999999999997</v>
      </c>
      <c r="S15044" s="136">
        <v>3.5409999999999999</v>
      </c>
    </row>
    <row r="15045" spans="1:19" ht="11.25" thickBot="1" x14ac:dyDescent="0.2">
      <c r="A15045" s="112"/>
    </row>
    <row r="15046" spans="1:19" ht="11.25" thickBot="1" x14ac:dyDescent="0.2">
      <c r="A15046" s="139" t="s">
        <v>366</v>
      </c>
      <c r="B15046" s="112"/>
      <c r="C15046" s="140">
        <v>1.284</v>
      </c>
      <c r="D15046" s="134" t="s">
        <v>1175</v>
      </c>
      <c r="E15046" s="136">
        <v>0.246</v>
      </c>
      <c r="F15046" s="136">
        <v>0.998</v>
      </c>
      <c r="G15046" s="136">
        <v>48.457000000000001</v>
      </c>
      <c r="H15046" s="136">
        <v>20.888000000000002</v>
      </c>
      <c r="I15046" s="136">
        <v>1.518</v>
      </c>
      <c r="J15046" s="136">
        <v>1.5569999999999999</v>
      </c>
      <c r="K15046" s="136">
        <v>3.532</v>
      </c>
      <c r="L15046" s="136">
        <v>1.212</v>
      </c>
      <c r="M15046" s="136">
        <v>3.26</v>
      </c>
      <c r="N15046" s="136">
        <v>11.182</v>
      </c>
      <c r="O15046" s="136">
        <v>13.65</v>
      </c>
      <c r="P15046" s="136">
        <v>113.352</v>
      </c>
      <c r="Q15046" s="136">
        <v>7.718</v>
      </c>
      <c r="R15046" s="136">
        <v>59.411999999999999</v>
      </c>
      <c r="S15046" s="136">
        <v>52.478000000000002</v>
      </c>
    </row>
    <row r="15047" spans="1:19" ht="11.25" thickBot="1" x14ac:dyDescent="0.2">
      <c r="A15047" s="112"/>
    </row>
    <row r="15048" spans="1:19" ht="11.25" thickBot="1" x14ac:dyDescent="0.2">
      <c r="A15048" s="106" t="s">
        <v>357</v>
      </c>
      <c r="B15048" s="106" t="s">
        <v>358</v>
      </c>
      <c r="C15048" s="130" t="s">
        <v>51</v>
      </c>
      <c r="D15048" s="130" t="s">
        <v>52</v>
      </c>
      <c r="E15048" s="130" t="s">
        <v>53</v>
      </c>
      <c r="F15048" s="130" t="s">
        <v>54</v>
      </c>
      <c r="G15048" s="130" t="s">
        <v>55</v>
      </c>
      <c r="H15048" s="130" t="s">
        <v>56</v>
      </c>
      <c r="I15048" s="130" t="s">
        <v>57</v>
      </c>
      <c r="J15048" s="130" t="s">
        <v>58</v>
      </c>
      <c r="K15048" s="130" t="s">
        <v>59</v>
      </c>
      <c r="L15048" s="130" t="s">
        <v>60</v>
      </c>
      <c r="M15048" s="130" t="s">
        <v>61</v>
      </c>
      <c r="N15048" s="130" t="s">
        <v>62</v>
      </c>
      <c r="O15048" s="130" t="s">
        <v>63</v>
      </c>
      <c r="P15048" s="130" t="s">
        <v>64</v>
      </c>
      <c r="Q15048" s="131" t="s">
        <v>65</v>
      </c>
      <c r="R15048" s="131" t="s">
        <v>66</v>
      </c>
      <c r="S15048" s="130" t="s">
        <v>67</v>
      </c>
    </row>
    <row r="15049" spans="1:19" ht="11.25" thickBot="1" x14ac:dyDescent="0.2">
      <c r="A15049" s="107">
        <v>1</v>
      </c>
      <c r="B15049" s="132">
        <v>0.48895833333333333</v>
      </c>
      <c r="C15049" s="108">
        <v>-0.91100000000000003</v>
      </c>
      <c r="D15049" s="108">
        <v>14.194000000000001</v>
      </c>
      <c r="E15049" s="108">
        <v>2.738</v>
      </c>
      <c r="F15049" s="108">
        <v>1.89</v>
      </c>
      <c r="G15049" s="108">
        <v>16.952000000000002</v>
      </c>
      <c r="H15049" s="108">
        <v>23564.594000000001</v>
      </c>
      <c r="I15049" s="108">
        <v>22416.955000000002</v>
      </c>
      <c r="J15049" s="108">
        <v>0.22900000000000001</v>
      </c>
      <c r="K15049" s="108">
        <v>-4.8280000000000003</v>
      </c>
      <c r="L15049" s="108">
        <v>70.134</v>
      </c>
      <c r="M15049" s="108">
        <v>127.075</v>
      </c>
      <c r="N15049" s="108">
        <v>3052.3270000000002</v>
      </c>
      <c r="O15049" s="108">
        <v>666.63699999999994</v>
      </c>
      <c r="P15049" s="108">
        <v>101657.88</v>
      </c>
      <c r="Q15049" s="133">
        <v>0.97226000000000001</v>
      </c>
      <c r="R15049" s="134" t="s">
        <v>1176</v>
      </c>
      <c r="S15049" s="108">
        <v>2292.84</v>
      </c>
    </row>
    <row r="15050" spans="1:19" ht="11.25" thickBot="1" x14ac:dyDescent="0.2">
      <c r="A15050" s="112"/>
    </row>
    <row r="15051" spans="1:19" ht="11.25" thickBot="1" x14ac:dyDescent="0.2">
      <c r="A15051" s="107">
        <v>2</v>
      </c>
      <c r="B15051" s="132">
        <v>0.48914351851851851</v>
      </c>
      <c r="C15051" s="108">
        <v>0.98399999999999999</v>
      </c>
      <c r="D15051" s="108">
        <v>3.331</v>
      </c>
      <c r="E15051" s="108">
        <v>3.6680000000000001</v>
      </c>
      <c r="F15051" s="108">
        <v>5.7619999999999996</v>
      </c>
      <c r="G15051" s="108">
        <v>7.04</v>
      </c>
      <c r="H15051" s="108">
        <v>23724.285</v>
      </c>
      <c r="I15051" s="108">
        <v>22659.411</v>
      </c>
      <c r="J15051" s="108">
        <v>0.19500000000000001</v>
      </c>
      <c r="K15051" s="108">
        <v>-0.92400000000000004</v>
      </c>
      <c r="L15051" s="108">
        <v>75.325000000000003</v>
      </c>
      <c r="M15051" s="108">
        <v>125.035</v>
      </c>
      <c r="N15051" s="108">
        <v>2945.8989999999999</v>
      </c>
      <c r="O15051" s="108">
        <v>697.63199999999995</v>
      </c>
      <c r="P15051" s="108">
        <v>100600.89</v>
      </c>
      <c r="Q15051" s="133">
        <v>0.99119999999999997</v>
      </c>
      <c r="R15051" s="134" t="s">
        <v>1177</v>
      </c>
      <c r="S15051" s="108">
        <v>2253.172</v>
      </c>
    </row>
    <row r="15052" spans="1:19" ht="11.25" thickBot="1" x14ac:dyDescent="0.2">
      <c r="A15052" s="112"/>
    </row>
    <row r="15053" spans="1:19" ht="11.25" thickBot="1" x14ac:dyDescent="0.2">
      <c r="A15053" s="107">
        <v>3</v>
      </c>
      <c r="B15053" s="132">
        <v>0.48931712962962964</v>
      </c>
      <c r="C15053" s="108">
        <v>2.0609999999999999</v>
      </c>
      <c r="D15053" s="108">
        <v>3.4119999999999999</v>
      </c>
      <c r="E15053" s="108">
        <v>2.7530000000000001</v>
      </c>
      <c r="F15053" s="108">
        <v>-6.9000000000000006E-2</v>
      </c>
      <c r="G15053" s="108">
        <v>14.03</v>
      </c>
      <c r="H15053" s="108">
        <v>23742.225999999999</v>
      </c>
      <c r="I15053" s="108">
        <v>22502.162</v>
      </c>
      <c r="J15053" s="108">
        <v>0.23699999999999999</v>
      </c>
      <c r="K15053" s="108">
        <v>-1.861</v>
      </c>
      <c r="L15053" s="108">
        <v>87.076999999999998</v>
      </c>
      <c r="M15053" s="108">
        <v>115.376</v>
      </c>
      <c r="N15053" s="108">
        <v>2972.3580000000002</v>
      </c>
      <c r="O15053" s="108">
        <v>708.16899999999998</v>
      </c>
      <c r="P15053" s="108">
        <v>101244.16</v>
      </c>
      <c r="Q15053" s="133">
        <v>0.99590000000000001</v>
      </c>
      <c r="R15053" s="134" t="s">
        <v>1178</v>
      </c>
      <c r="S15053" s="108">
        <v>2221.1149999999998</v>
      </c>
    </row>
    <row r="15054" spans="1:19" ht="11.25" thickBot="1" x14ac:dyDescent="0.2">
      <c r="A15054" s="112"/>
    </row>
    <row r="15055" spans="1:19" ht="11.25" thickBot="1" x14ac:dyDescent="0.2">
      <c r="A15055" s="135" t="s">
        <v>362</v>
      </c>
      <c r="B15055" s="112"/>
      <c r="C15055" s="136">
        <v>0.71099999999999997</v>
      </c>
      <c r="D15055" s="136">
        <v>6.9790000000000001</v>
      </c>
      <c r="E15055" s="136">
        <v>3.0529999999999999</v>
      </c>
      <c r="F15055" s="136">
        <v>2.5270000000000001</v>
      </c>
      <c r="G15055" s="136">
        <v>12.673999999999999</v>
      </c>
      <c r="H15055" s="136">
        <v>23677.035</v>
      </c>
      <c r="I15055" s="136">
        <v>22526.175999999999</v>
      </c>
      <c r="J15055" s="136">
        <v>0.22</v>
      </c>
      <c r="K15055" s="136">
        <v>-2.5379999999999998</v>
      </c>
      <c r="L15055" s="136">
        <v>77.512</v>
      </c>
      <c r="M15055" s="136">
        <v>122.495</v>
      </c>
      <c r="N15055" s="136">
        <v>2990.1950000000002</v>
      </c>
      <c r="O15055" s="136">
        <v>690.81299999999999</v>
      </c>
      <c r="P15055" s="136">
        <v>101167.64</v>
      </c>
      <c r="Q15055" s="137">
        <v>0.98645000000000005</v>
      </c>
      <c r="R15055" s="134" t="s">
        <v>1179</v>
      </c>
      <c r="S15055" s="136">
        <v>2255.7089999999998</v>
      </c>
    </row>
    <row r="15056" spans="1:19" ht="11.25" thickBot="1" x14ac:dyDescent="0.2">
      <c r="A15056" s="112"/>
    </row>
    <row r="15057" spans="1:19" ht="11.25" thickBot="1" x14ac:dyDescent="0.2">
      <c r="A15057" s="138" t="s">
        <v>364</v>
      </c>
      <c r="B15057" s="112"/>
      <c r="C15057" s="136">
        <v>1.504</v>
      </c>
      <c r="D15057" s="136">
        <v>6.2489999999999997</v>
      </c>
      <c r="E15057" s="136">
        <v>0.53300000000000003</v>
      </c>
      <c r="F15057" s="136">
        <v>2.9670000000000001</v>
      </c>
      <c r="G15057" s="136">
        <v>5.093</v>
      </c>
      <c r="H15057" s="136">
        <v>97.789000000000001</v>
      </c>
      <c r="I15057" s="136">
        <v>122.999</v>
      </c>
      <c r="J15057" s="136">
        <v>2.1999999999999999E-2</v>
      </c>
      <c r="K15057" s="136">
        <v>2.0379999999999998</v>
      </c>
      <c r="L15057" s="136">
        <v>8.6809999999999992</v>
      </c>
      <c r="M15057" s="136">
        <v>6.2489999999999997</v>
      </c>
      <c r="N15057" s="136">
        <v>55.411000000000001</v>
      </c>
      <c r="O15057" s="136">
        <v>21.59</v>
      </c>
      <c r="P15057" s="136">
        <v>532.63199999999995</v>
      </c>
      <c r="Q15057" s="137">
        <v>1.251E-2</v>
      </c>
      <c r="R15057" s="134" t="s">
        <v>1180</v>
      </c>
      <c r="S15057" s="136">
        <v>35.93</v>
      </c>
    </row>
    <row r="15058" spans="1:19" ht="11.25" thickBot="1" x14ac:dyDescent="0.2">
      <c r="A15058" s="112"/>
    </row>
    <row r="15059" spans="1:19" ht="11.25" thickBot="1" x14ac:dyDescent="0.2">
      <c r="A15059" s="139" t="s">
        <v>366</v>
      </c>
      <c r="B15059" s="112"/>
      <c r="C15059" s="136">
        <v>211.488</v>
      </c>
      <c r="D15059" s="136">
        <v>89.531999999999996</v>
      </c>
      <c r="E15059" s="136">
        <v>17.440000000000001</v>
      </c>
      <c r="F15059" s="136">
        <v>117.404</v>
      </c>
      <c r="G15059" s="136">
        <v>40.186</v>
      </c>
      <c r="H15059" s="136">
        <v>0.41299999999999998</v>
      </c>
      <c r="I15059" s="136">
        <v>0.54600000000000004</v>
      </c>
      <c r="J15059" s="136">
        <v>10.199</v>
      </c>
      <c r="K15059" s="136">
        <v>80.313000000000002</v>
      </c>
      <c r="L15059" s="136">
        <v>11.199</v>
      </c>
      <c r="M15059" s="136">
        <v>5.1020000000000003</v>
      </c>
      <c r="N15059" s="136">
        <v>1.853</v>
      </c>
      <c r="O15059" s="136">
        <v>3.125</v>
      </c>
      <c r="P15059" s="136">
        <v>0.52600000000000002</v>
      </c>
      <c r="Q15059" s="140">
        <v>1.2689999999999999</v>
      </c>
      <c r="R15059" s="134" t="s">
        <v>1181</v>
      </c>
      <c r="S15059" s="136">
        <v>1.593</v>
      </c>
    </row>
    <row r="15060" spans="1:19" ht="11.25" thickBot="1" x14ac:dyDescent="0.2">
      <c r="A15060" s="112"/>
    </row>
    <row r="15061" spans="1:19" ht="11.25" thickBot="1" x14ac:dyDescent="0.2">
      <c r="A15061" s="106" t="s">
        <v>357</v>
      </c>
      <c r="B15061" s="106" t="s">
        <v>358</v>
      </c>
      <c r="C15061" s="130" t="s">
        <v>68</v>
      </c>
    </row>
    <row r="15062" spans="1:19" ht="11.25" thickBot="1" x14ac:dyDescent="0.2">
      <c r="A15062" s="107">
        <v>1</v>
      </c>
      <c r="B15062" s="132">
        <v>0.48895833333333333</v>
      </c>
      <c r="C15062" s="108">
        <v>3190.7109999999998</v>
      </c>
    </row>
    <row r="15063" spans="1:19" ht="11.25" thickBot="1" x14ac:dyDescent="0.2">
      <c r="A15063" s="112"/>
    </row>
    <row r="15064" spans="1:19" ht="11.25" thickBot="1" x14ac:dyDescent="0.2">
      <c r="A15064" s="107">
        <v>2</v>
      </c>
      <c r="B15064" s="132">
        <v>0.48914351851851851</v>
      </c>
      <c r="C15064" s="108">
        <v>3267.306</v>
      </c>
    </row>
    <row r="15065" spans="1:19" ht="11.25" thickBot="1" x14ac:dyDescent="0.2">
      <c r="A15065" s="112"/>
    </row>
    <row r="15066" spans="1:19" ht="11.25" thickBot="1" x14ac:dyDescent="0.2">
      <c r="A15066" s="107">
        <v>3</v>
      </c>
      <c r="B15066" s="132">
        <v>0.48931712962962964</v>
      </c>
      <c r="C15066" s="108">
        <v>3280.9070000000002</v>
      </c>
    </row>
    <row r="15067" spans="1:19" ht="11.25" thickBot="1" x14ac:dyDescent="0.2">
      <c r="A15067" s="112"/>
    </row>
    <row r="15068" spans="1:19" ht="11.25" thickBot="1" x14ac:dyDescent="0.2">
      <c r="A15068" s="135" t="s">
        <v>362</v>
      </c>
      <c r="B15068" s="112"/>
      <c r="C15068" s="136">
        <v>3246.308</v>
      </c>
    </row>
    <row r="15069" spans="1:19" ht="11.25" thickBot="1" x14ac:dyDescent="0.2">
      <c r="A15069" s="112"/>
    </row>
    <row r="15070" spans="1:19" ht="11.25" thickBot="1" x14ac:dyDescent="0.2">
      <c r="A15070" s="138" t="s">
        <v>364</v>
      </c>
      <c r="B15070" s="112"/>
      <c r="C15070" s="136">
        <v>48.625999999999998</v>
      </c>
    </row>
    <row r="15071" spans="1:19" ht="11.25" thickBot="1" x14ac:dyDescent="0.2">
      <c r="A15071" s="112"/>
    </row>
    <row r="15072" spans="1:19" ht="11.25" thickBot="1" x14ac:dyDescent="0.2">
      <c r="A15072" s="139" t="s">
        <v>366</v>
      </c>
      <c r="B15072" s="112"/>
      <c r="C15072" s="136">
        <v>1.498</v>
      </c>
    </row>
    <row r="15073" spans="1:19" ht="10.5" x14ac:dyDescent="0.15">
      <c r="A15073" s="112"/>
    </row>
    <row r="15074" spans="1:19" x14ac:dyDescent="0.15">
      <c r="A15074" s="129"/>
      <c r="B15074" s="86" t="s">
        <v>1182</v>
      </c>
    </row>
    <row r="15075" spans="1:19" ht="9.75" thickBot="1" x14ac:dyDescent="0.2">
      <c r="A15075" s="81" t="s">
        <v>5871</v>
      </c>
    </row>
    <row r="15076" spans="1:19" ht="11.25" thickBot="1" x14ac:dyDescent="0.2">
      <c r="A15076" s="106" t="s">
        <v>357</v>
      </c>
      <c r="B15076" s="106" t="s">
        <v>358</v>
      </c>
      <c r="C15076" s="130" t="s">
        <v>0</v>
      </c>
      <c r="D15076" s="130" t="s">
        <v>1</v>
      </c>
      <c r="E15076" s="130" t="s">
        <v>2</v>
      </c>
      <c r="F15076" s="130" t="s">
        <v>3</v>
      </c>
      <c r="G15076" s="130" t="s">
        <v>4</v>
      </c>
      <c r="H15076" s="130" t="s">
        <v>5</v>
      </c>
      <c r="I15076" s="131" t="s">
        <v>6</v>
      </c>
      <c r="J15076" s="131" t="s">
        <v>7</v>
      </c>
      <c r="K15076" s="130" t="s">
        <v>8</v>
      </c>
      <c r="L15076" s="130" t="s">
        <v>9</v>
      </c>
      <c r="M15076" s="130" t="s">
        <v>10</v>
      </c>
      <c r="N15076" s="130" t="s">
        <v>11</v>
      </c>
      <c r="O15076" s="130" t="s">
        <v>12</v>
      </c>
      <c r="P15076" s="130" t="s">
        <v>13</v>
      </c>
      <c r="Q15076" s="130" t="s">
        <v>14</v>
      </c>
      <c r="R15076" s="130" t="s">
        <v>15</v>
      </c>
      <c r="S15076" s="130" t="s">
        <v>16</v>
      </c>
    </row>
    <row r="15077" spans="1:19" ht="11.25" thickBot="1" x14ac:dyDescent="0.2">
      <c r="A15077" s="107">
        <v>1</v>
      </c>
      <c r="B15077" s="132">
        <v>0.49409722222222219</v>
      </c>
      <c r="C15077" s="108">
        <v>205276.64</v>
      </c>
      <c r="D15077" s="108">
        <v>96916.664000000004</v>
      </c>
      <c r="E15077" s="108">
        <v>563033.05000000005</v>
      </c>
      <c r="F15077" s="108">
        <v>94389.368000000002</v>
      </c>
      <c r="G15077" s="141" t="s">
        <v>11648</v>
      </c>
      <c r="H15077" s="108">
        <v>0.70099999999999996</v>
      </c>
      <c r="I15077" s="133">
        <v>1.07639</v>
      </c>
      <c r="J15077" s="134" t="s">
        <v>1184</v>
      </c>
      <c r="K15077" s="141" t="s">
        <v>11649</v>
      </c>
      <c r="L15077" s="108">
        <v>114.298</v>
      </c>
      <c r="M15077" s="108">
        <v>4575.2560000000003</v>
      </c>
      <c r="N15077" s="108">
        <v>1838.586</v>
      </c>
      <c r="O15077" s="108">
        <v>21.960999999999999</v>
      </c>
      <c r="P15077" s="108">
        <v>1037.5889999999999</v>
      </c>
      <c r="Q15077" s="108">
        <v>-349.29599999999999</v>
      </c>
      <c r="R15077" s="108">
        <v>146.13499999999999</v>
      </c>
      <c r="S15077" s="108">
        <v>156526.48000000001</v>
      </c>
    </row>
    <row r="15078" spans="1:19" ht="11.25" thickBot="1" x14ac:dyDescent="0.2">
      <c r="A15078" s="112"/>
    </row>
    <row r="15079" spans="1:19" ht="11.25" thickBot="1" x14ac:dyDescent="0.2">
      <c r="A15079" s="107">
        <v>2</v>
      </c>
      <c r="B15079" s="132">
        <v>0.49428240740740742</v>
      </c>
      <c r="C15079" s="108">
        <v>210393.29</v>
      </c>
      <c r="D15079" s="108">
        <v>95982.832999999999</v>
      </c>
      <c r="E15079" s="108">
        <v>566248.77</v>
      </c>
      <c r="F15079" s="108">
        <v>94288.807000000001</v>
      </c>
      <c r="G15079" s="141" t="s">
        <v>11650</v>
      </c>
      <c r="H15079" s="108">
        <v>7.1589999999999998</v>
      </c>
      <c r="I15079" s="133">
        <v>1.0784</v>
      </c>
      <c r="J15079" s="134" t="s">
        <v>1187</v>
      </c>
      <c r="K15079" s="141" t="s">
        <v>11651</v>
      </c>
      <c r="L15079" s="108">
        <v>121.502</v>
      </c>
      <c r="M15079" s="108">
        <v>4863.58</v>
      </c>
      <c r="N15079" s="108">
        <v>1825.5450000000001</v>
      </c>
      <c r="O15079" s="108">
        <v>131.23099999999999</v>
      </c>
      <c r="P15079" s="108">
        <v>985.35400000000004</v>
      </c>
      <c r="Q15079" s="108">
        <v>-368.21499999999997</v>
      </c>
      <c r="R15079" s="108">
        <v>153.49100000000001</v>
      </c>
      <c r="S15079" s="108">
        <v>151115.35</v>
      </c>
    </row>
    <row r="15080" spans="1:19" ht="11.25" thickBot="1" x14ac:dyDescent="0.2">
      <c r="A15080" s="112"/>
    </row>
    <row r="15081" spans="1:19" ht="11.25" thickBot="1" x14ac:dyDescent="0.2">
      <c r="A15081" s="107">
        <v>3</v>
      </c>
      <c r="B15081" s="132">
        <v>0.4944675925925926</v>
      </c>
      <c r="C15081" s="108">
        <v>205701.67</v>
      </c>
      <c r="D15081" s="108">
        <v>97131.975000000006</v>
      </c>
      <c r="E15081" s="108">
        <v>563378.27</v>
      </c>
      <c r="F15081" s="108">
        <v>94242.316999999995</v>
      </c>
      <c r="G15081" s="141" t="s">
        <v>11652</v>
      </c>
      <c r="H15081" s="108">
        <v>8.99</v>
      </c>
      <c r="I15081" s="133">
        <v>1.0793999999999999</v>
      </c>
      <c r="J15081" s="134" t="s">
        <v>1190</v>
      </c>
      <c r="K15081" s="141" t="s">
        <v>11653</v>
      </c>
      <c r="L15081" s="108">
        <v>123.241</v>
      </c>
      <c r="M15081" s="108">
        <v>4823.7650000000003</v>
      </c>
      <c r="N15081" s="108">
        <v>1833.5329999999999</v>
      </c>
      <c r="O15081" s="108">
        <v>-239.304</v>
      </c>
      <c r="P15081" s="108">
        <v>1058.9090000000001</v>
      </c>
      <c r="Q15081" s="108">
        <v>-391.04500000000002</v>
      </c>
      <c r="R15081" s="108">
        <v>182.78</v>
      </c>
      <c r="S15081" s="108">
        <v>149532.93</v>
      </c>
    </row>
    <row r="15082" spans="1:19" ht="11.25" thickBot="1" x14ac:dyDescent="0.2">
      <c r="A15082" s="112"/>
    </row>
    <row r="15083" spans="1:19" ht="11.25" thickBot="1" x14ac:dyDescent="0.2">
      <c r="A15083" s="135" t="s">
        <v>362</v>
      </c>
      <c r="B15083" s="112"/>
      <c r="C15083" s="136">
        <v>207123.86</v>
      </c>
      <c r="D15083" s="136">
        <v>96677.157000000007</v>
      </c>
      <c r="E15083" s="136">
        <v>564220.03</v>
      </c>
      <c r="F15083" s="136">
        <v>94306.831000000006</v>
      </c>
      <c r="G15083" s="141" t="s">
        <v>11654</v>
      </c>
      <c r="H15083" s="136">
        <v>5.617</v>
      </c>
      <c r="I15083" s="137">
        <v>1.0780700000000001</v>
      </c>
      <c r="J15083" s="134" t="s">
        <v>1193</v>
      </c>
      <c r="K15083" s="141" t="s">
        <v>11655</v>
      </c>
      <c r="L15083" s="136">
        <v>119.68</v>
      </c>
      <c r="M15083" s="136">
        <v>4754.2</v>
      </c>
      <c r="N15083" s="136">
        <v>1832.5550000000001</v>
      </c>
      <c r="O15083" s="136">
        <v>-28.704000000000001</v>
      </c>
      <c r="P15083" s="136">
        <v>1027.2840000000001</v>
      </c>
      <c r="Q15083" s="136">
        <v>-369.51799999999997</v>
      </c>
      <c r="R15083" s="136">
        <v>160.80199999999999</v>
      </c>
      <c r="S15083" s="136">
        <v>152391.59</v>
      </c>
    </row>
    <row r="15084" spans="1:19" ht="11.25" thickBot="1" x14ac:dyDescent="0.2">
      <c r="A15084" s="112"/>
    </row>
    <row r="15085" spans="1:19" ht="11.25" thickBot="1" x14ac:dyDescent="0.2">
      <c r="A15085" s="138" t="s">
        <v>364</v>
      </c>
      <c r="B15085" s="112"/>
      <c r="C15085" s="136">
        <v>2839.3670000000002</v>
      </c>
      <c r="D15085" s="136">
        <v>610.86400000000003</v>
      </c>
      <c r="E15085" s="136">
        <v>1765.4010000000001</v>
      </c>
      <c r="F15085" s="136">
        <v>75.164000000000001</v>
      </c>
      <c r="G15085" s="141" t="s">
        <v>11656</v>
      </c>
      <c r="H15085" s="136">
        <v>4.3540000000000001</v>
      </c>
      <c r="I15085" s="137">
        <v>1.5299999999999999E-3</v>
      </c>
      <c r="J15085" s="134" t="s">
        <v>1196</v>
      </c>
      <c r="K15085" s="141" t="s">
        <v>11657</v>
      </c>
      <c r="L15085" s="136">
        <v>4.742</v>
      </c>
      <c r="M15085" s="136">
        <v>156.244</v>
      </c>
      <c r="N15085" s="136">
        <v>6.5750000000000002</v>
      </c>
      <c r="O15085" s="136">
        <v>190.392</v>
      </c>
      <c r="P15085" s="136">
        <v>37.844999999999999</v>
      </c>
      <c r="Q15085" s="136">
        <v>20.905000000000001</v>
      </c>
      <c r="R15085" s="136">
        <v>19.385999999999999</v>
      </c>
      <c r="S15085" s="136">
        <v>3667.29</v>
      </c>
    </row>
    <row r="15086" spans="1:19" ht="11.25" thickBot="1" x14ac:dyDescent="0.2">
      <c r="A15086" s="112"/>
    </row>
    <row r="15087" spans="1:19" ht="11.25" thickBot="1" x14ac:dyDescent="0.2">
      <c r="A15087" s="139" t="s">
        <v>366</v>
      </c>
      <c r="B15087" s="112"/>
      <c r="C15087" s="136">
        <v>1.371</v>
      </c>
      <c r="D15087" s="136">
        <v>0.63200000000000001</v>
      </c>
      <c r="E15087" s="136">
        <v>0.313</v>
      </c>
      <c r="F15087" s="136">
        <v>0.08</v>
      </c>
      <c r="G15087" s="141" t="s">
        <v>1198</v>
      </c>
      <c r="H15087" s="136">
        <v>77.524000000000001</v>
      </c>
      <c r="I15087" s="140">
        <v>0.14199999999999999</v>
      </c>
      <c r="J15087" s="134" t="s">
        <v>1199</v>
      </c>
      <c r="K15087" s="141" t="s">
        <v>1200</v>
      </c>
      <c r="L15087" s="136">
        <v>3.9620000000000002</v>
      </c>
      <c r="M15087" s="136">
        <v>3.286</v>
      </c>
      <c r="N15087" s="136">
        <v>0.35899999999999999</v>
      </c>
      <c r="O15087" s="136">
        <v>663.298</v>
      </c>
      <c r="P15087" s="136">
        <v>3.6840000000000002</v>
      </c>
      <c r="Q15087" s="136">
        <v>5.657</v>
      </c>
      <c r="R15087" s="136">
        <v>12.055999999999999</v>
      </c>
      <c r="S15087" s="136">
        <v>2.4060000000000001</v>
      </c>
    </row>
    <row r="15088" spans="1:19" ht="11.25" thickBot="1" x14ac:dyDescent="0.2">
      <c r="A15088" s="112"/>
    </row>
    <row r="15089" spans="1:19" ht="11.25" thickBot="1" x14ac:dyDescent="0.2">
      <c r="A15089" s="106" t="s">
        <v>357</v>
      </c>
      <c r="B15089" s="106" t="s">
        <v>358</v>
      </c>
      <c r="C15089" s="130" t="s">
        <v>17</v>
      </c>
      <c r="D15089" s="130" t="s">
        <v>18</v>
      </c>
      <c r="E15089" s="131" t="s">
        <v>19</v>
      </c>
      <c r="F15089" s="131" t="s">
        <v>20</v>
      </c>
      <c r="G15089" s="130" t="s">
        <v>21</v>
      </c>
      <c r="H15089" s="130" t="s">
        <v>22</v>
      </c>
      <c r="I15089" s="130" t="s">
        <v>23</v>
      </c>
      <c r="J15089" s="130" t="s">
        <v>24</v>
      </c>
      <c r="K15089" s="131" t="s">
        <v>25</v>
      </c>
      <c r="L15089" s="131" t="s">
        <v>26</v>
      </c>
      <c r="M15089" s="130" t="s">
        <v>27</v>
      </c>
      <c r="N15089" s="130" t="s">
        <v>28</v>
      </c>
      <c r="O15089" s="130" t="s">
        <v>29</v>
      </c>
      <c r="P15089" s="130" t="s">
        <v>30</v>
      </c>
      <c r="Q15089" s="130" t="s">
        <v>31</v>
      </c>
      <c r="R15089" s="130" t="s">
        <v>32</v>
      </c>
      <c r="S15089" s="130" t="s">
        <v>33</v>
      </c>
    </row>
    <row r="15090" spans="1:19" ht="11.25" thickBot="1" x14ac:dyDescent="0.2">
      <c r="A15090" s="107">
        <v>1</v>
      </c>
      <c r="B15090" s="132">
        <v>0.49409722222222219</v>
      </c>
      <c r="C15090" s="108">
        <v>-1711.0709999999999</v>
      </c>
      <c r="D15090" s="108">
        <v>333.798</v>
      </c>
      <c r="E15090" s="133">
        <v>1.0576300000000001</v>
      </c>
      <c r="F15090" s="133">
        <v>0.96123000000000003</v>
      </c>
      <c r="G15090" s="108">
        <v>50.021999999999998</v>
      </c>
      <c r="H15090" s="108">
        <v>8.2000000000000003E-2</v>
      </c>
      <c r="I15090" s="108">
        <v>493.322</v>
      </c>
      <c r="J15090" s="108">
        <v>903.89800000000002</v>
      </c>
      <c r="K15090" s="133">
        <v>1.06159</v>
      </c>
      <c r="L15090" s="134" t="s">
        <v>1201</v>
      </c>
      <c r="M15090" s="141" t="s">
        <v>11658</v>
      </c>
      <c r="N15090" s="108">
        <v>3652.366</v>
      </c>
      <c r="O15090" s="108">
        <v>2.2599999999999998</v>
      </c>
      <c r="P15090" s="108">
        <v>7.5789999999999997</v>
      </c>
      <c r="Q15090" s="108">
        <v>11.616</v>
      </c>
      <c r="R15090" s="108">
        <v>817.33299999999997</v>
      </c>
      <c r="S15090" s="108">
        <v>106.999</v>
      </c>
    </row>
    <row r="15091" spans="1:19" ht="11.25" thickBot="1" x14ac:dyDescent="0.2">
      <c r="A15091" s="112"/>
    </row>
    <row r="15092" spans="1:19" ht="11.25" thickBot="1" x14ac:dyDescent="0.2">
      <c r="A15092" s="107">
        <v>2</v>
      </c>
      <c r="B15092" s="132">
        <v>0.49428240740740742</v>
      </c>
      <c r="C15092" s="108">
        <v>-1268.6279999999999</v>
      </c>
      <c r="D15092" s="108">
        <v>361.072</v>
      </c>
      <c r="E15092" s="133">
        <v>1.0522499999999999</v>
      </c>
      <c r="F15092" s="133">
        <v>0.96435999999999999</v>
      </c>
      <c r="G15092" s="108">
        <v>47.460999999999999</v>
      </c>
      <c r="H15092" s="108">
        <v>-1.8</v>
      </c>
      <c r="I15092" s="108">
        <v>520.56200000000001</v>
      </c>
      <c r="J15092" s="108">
        <v>1073.865</v>
      </c>
      <c r="K15092" s="133">
        <v>1.07169</v>
      </c>
      <c r="L15092" s="134" t="s">
        <v>1203</v>
      </c>
      <c r="M15092" s="141" t="s">
        <v>11659</v>
      </c>
      <c r="N15092" s="108">
        <v>3671.2979999999998</v>
      </c>
      <c r="O15092" s="108">
        <v>1.3220000000000001</v>
      </c>
      <c r="P15092" s="108">
        <v>4.7699999999999996</v>
      </c>
      <c r="Q15092" s="108">
        <v>4.9829999999999997</v>
      </c>
      <c r="R15092" s="108">
        <v>747.65200000000004</v>
      </c>
      <c r="S15092" s="108">
        <v>83.953000000000003</v>
      </c>
    </row>
    <row r="15093" spans="1:19" ht="11.25" thickBot="1" x14ac:dyDescent="0.2">
      <c r="A15093" s="112"/>
    </row>
    <row r="15094" spans="1:19" ht="11.25" thickBot="1" x14ac:dyDescent="0.2">
      <c r="A15094" s="107">
        <v>3</v>
      </c>
      <c r="B15094" s="132">
        <v>0.4944675925925926</v>
      </c>
      <c r="C15094" s="108">
        <v>-1704.34</v>
      </c>
      <c r="D15094" s="108">
        <v>373.428</v>
      </c>
      <c r="E15094" s="133">
        <v>1.0831500000000001</v>
      </c>
      <c r="F15094" s="133">
        <v>0.97182000000000002</v>
      </c>
      <c r="G15094" s="108">
        <v>47.762</v>
      </c>
      <c r="H15094" s="108">
        <v>-1.8540000000000001</v>
      </c>
      <c r="I15094" s="108">
        <v>529.39300000000003</v>
      </c>
      <c r="J15094" s="108">
        <v>864.66</v>
      </c>
      <c r="K15094" s="133">
        <v>1.077</v>
      </c>
      <c r="L15094" s="134" t="s">
        <v>1205</v>
      </c>
      <c r="M15094" s="141" t="s">
        <v>11660</v>
      </c>
      <c r="N15094" s="108">
        <v>3631.306</v>
      </c>
      <c r="O15094" s="108">
        <v>1.3069999999999999</v>
      </c>
      <c r="P15094" s="108">
        <v>6.6580000000000004</v>
      </c>
      <c r="Q15094" s="108">
        <v>2.9809999999999999</v>
      </c>
      <c r="R15094" s="108">
        <v>803.09900000000005</v>
      </c>
      <c r="S15094" s="108">
        <v>94.971999999999994</v>
      </c>
    </row>
    <row r="15095" spans="1:19" ht="11.25" thickBot="1" x14ac:dyDescent="0.2">
      <c r="A15095" s="112"/>
    </row>
    <row r="15096" spans="1:19" ht="11.25" thickBot="1" x14ac:dyDescent="0.2">
      <c r="A15096" s="135" t="s">
        <v>362</v>
      </c>
      <c r="B15096" s="112"/>
      <c r="C15096" s="136">
        <v>-1561.346</v>
      </c>
      <c r="D15096" s="136">
        <v>356.1</v>
      </c>
      <c r="E15096" s="137">
        <v>1.0643400000000001</v>
      </c>
      <c r="F15096" s="137">
        <v>0.96579999999999999</v>
      </c>
      <c r="G15096" s="136">
        <v>48.414999999999999</v>
      </c>
      <c r="H15096" s="136">
        <v>-1.1910000000000001</v>
      </c>
      <c r="I15096" s="136">
        <v>514.42600000000004</v>
      </c>
      <c r="J15096" s="136">
        <v>947.47400000000005</v>
      </c>
      <c r="K15096" s="137">
        <v>1.0701000000000001</v>
      </c>
      <c r="L15096" s="134" t="s">
        <v>1207</v>
      </c>
      <c r="M15096" s="141" t="s">
        <v>11661</v>
      </c>
      <c r="N15096" s="136">
        <v>3651.6570000000002</v>
      </c>
      <c r="O15096" s="136">
        <v>1.63</v>
      </c>
      <c r="P15096" s="136">
        <v>6.3360000000000003</v>
      </c>
      <c r="Q15096" s="136">
        <v>6.5270000000000001</v>
      </c>
      <c r="R15096" s="136">
        <v>789.36099999999999</v>
      </c>
      <c r="S15096" s="136">
        <v>95.308000000000007</v>
      </c>
    </row>
    <row r="15097" spans="1:19" ht="11.25" thickBot="1" x14ac:dyDescent="0.2">
      <c r="A15097" s="112"/>
    </row>
    <row r="15098" spans="1:19" ht="11.25" thickBot="1" x14ac:dyDescent="0.2">
      <c r="A15098" s="138" t="s">
        <v>364</v>
      </c>
      <c r="B15098" s="112"/>
      <c r="C15098" s="136">
        <v>253.524</v>
      </c>
      <c r="D15098" s="136">
        <v>20.277000000000001</v>
      </c>
      <c r="E15098" s="137">
        <v>1.651E-2</v>
      </c>
      <c r="F15098" s="137">
        <v>5.4400000000000004E-3</v>
      </c>
      <c r="G15098" s="136">
        <v>1.4</v>
      </c>
      <c r="H15098" s="136">
        <v>1.1020000000000001</v>
      </c>
      <c r="I15098" s="136">
        <v>18.802</v>
      </c>
      <c r="J15098" s="136">
        <v>111.202</v>
      </c>
      <c r="K15098" s="137">
        <v>7.8300000000000002E-3</v>
      </c>
      <c r="L15098" s="134" t="s">
        <v>1099</v>
      </c>
      <c r="M15098" s="141" t="s">
        <v>11662</v>
      </c>
      <c r="N15098" s="136">
        <v>20.004999999999999</v>
      </c>
      <c r="O15098" s="136">
        <v>0.54600000000000004</v>
      </c>
      <c r="P15098" s="136">
        <v>1.4319999999999999</v>
      </c>
      <c r="Q15098" s="136">
        <v>4.5190000000000001</v>
      </c>
      <c r="R15098" s="136">
        <v>36.814999999999998</v>
      </c>
      <c r="S15098" s="136">
        <v>11.526999999999999</v>
      </c>
    </row>
    <row r="15099" spans="1:19" ht="11.25" thickBot="1" x14ac:dyDescent="0.2">
      <c r="A15099" s="112"/>
    </row>
    <row r="15100" spans="1:19" ht="11.25" thickBot="1" x14ac:dyDescent="0.2">
      <c r="A15100" s="139" t="s">
        <v>366</v>
      </c>
      <c r="B15100" s="112"/>
      <c r="C15100" s="136">
        <v>16.238</v>
      </c>
      <c r="D15100" s="136">
        <v>5.694</v>
      </c>
      <c r="E15100" s="140">
        <v>1.5509999999999999</v>
      </c>
      <c r="F15100" s="140">
        <v>0.56299999999999994</v>
      </c>
      <c r="G15100" s="136">
        <v>2.891</v>
      </c>
      <c r="H15100" s="136">
        <v>92.57</v>
      </c>
      <c r="I15100" s="136">
        <v>3.6549999999999998</v>
      </c>
      <c r="J15100" s="136">
        <v>11.737</v>
      </c>
      <c r="K15100" s="140">
        <v>0.73099999999999998</v>
      </c>
      <c r="L15100" s="134" t="s">
        <v>1210</v>
      </c>
      <c r="M15100" s="141" t="s">
        <v>1211</v>
      </c>
      <c r="N15100" s="136">
        <v>0.54800000000000004</v>
      </c>
      <c r="O15100" s="136">
        <v>33.500999999999998</v>
      </c>
      <c r="P15100" s="136">
        <v>22.597000000000001</v>
      </c>
      <c r="Q15100" s="136">
        <v>69.244</v>
      </c>
      <c r="R15100" s="136">
        <v>4.6639999999999997</v>
      </c>
      <c r="S15100" s="136">
        <v>12.093999999999999</v>
      </c>
    </row>
    <row r="15101" spans="1:19" ht="11.25" thickBot="1" x14ac:dyDescent="0.2">
      <c r="A15101" s="112"/>
    </row>
    <row r="15102" spans="1:19" ht="11.25" thickBot="1" x14ac:dyDescent="0.2">
      <c r="A15102" s="106" t="s">
        <v>357</v>
      </c>
      <c r="B15102" s="106" t="s">
        <v>358</v>
      </c>
      <c r="C15102" s="131" t="s">
        <v>34</v>
      </c>
      <c r="D15102" s="131" t="s">
        <v>35</v>
      </c>
      <c r="E15102" s="130" t="s">
        <v>36</v>
      </c>
      <c r="F15102" s="130" t="s">
        <v>37</v>
      </c>
      <c r="G15102" s="130" t="s">
        <v>38</v>
      </c>
      <c r="H15102" s="130" t="s">
        <v>39</v>
      </c>
      <c r="I15102" s="130" t="s">
        <v>40</v>
      </c>
      <c r="J15102" s="130" t="s">
        <v>41</v>
      </c>
      <c r="K15102" s="130" t="s">
        <v>42</v>
      </c>
      <c r="L15102" s="130" t="s">
        <v>43</v>
      </c>
      <c r="M15102" s="130" t="s">
        <v>44</v>
      </c>
      <c r="N15102" s="130" t="s">
        <v>45</v>
      </c>
      <c r="O15102" s="130" t="s">
        <v>46</v>
      </c>
      <c r="P15102" s="130" t="s">
        <v>47</v>
      </c>
      <c r="Q15102" s="130" t="s">
        <v>48</v>
      </c>
      <c r="R15102" s="130" t="s">
        <v>49</v>
      </c>
      <c r="S15102" s="130" t="s">
        <v>50</v>
      </c>
    </row>
    <row r="15103" spans="1:19" ht="11.25" thickBot="1" x14ac:dyDescent="0.2">
      <c r="A15103" s="107">
        <v>1</v>
      </c>
      <c r="B15103" s="132">
        <v>0.49409722222222219</v>
      </c>
      <c r="C15103" s="133">
        <v>1.02352</v>
      </c>
      <c r="D15103" s="134" t="s">
        <v>1212</v>
      </c>
      <c r="E15103" s="108">
        <v>23466.268</v>
      </c>
      <c r="F15103" s="108">
        <v>4377.9530000000004</v>
      </c>
      <c r="G15103" s="108">
        <v>10.715999999999999</v>
      </c>
      <c r="H15103" s="108">
        <v>34.018000000000001</v>
      </c>
      <c r="I15103" s="108">
        <v>357.95699999999999</v>
      </c>
      <c r="J15103" s="108">
        <v>2190.395</v>
      </c>
      <c r="K15103" s="108">
        <v>600.35699999999997</v>
      </c>
      <c r="L15103" s="108">
        <v>405.62900000000002</v>
      </c>
      <c r="M15103" s="108">
        <v>129.524</v>
      </c>
      <c r="N15103" s="108">
        <v>82.447999999999993</v>
      </c>
      <c r="O15103" s="108">
        <v>6.7569999999999997</v>
      </c>
      <c r="P15103" s="108">
        <v>0.97399999999999998</v>
      </c>
      <c r="Q15103" s="108">
        <v>11.85</v>
      </c>
      <c r="R15103" s="108">
        <v>6.0590000000000002</v>
      </c>
      <c r="S15103" s="108">
        <v>6.5919999999999996</v>
      </c>
    </row>
    <row r="15104" spans="1:19" ht="11.25" thickBot="1" x14ac:dyDescent="0.2">
      <c r="A15104" s="112"/>
    </row>
    <row r="15105" spans="1:19" ht="11.25" thickBot="1" x14ac:dyDescent="0.2">
      <c r="A15105" s="107">
        <v>2</v>
      </c>
      <c r="B15105" s="132">
        <v>0.49428240740740742</v>
      </c>
      <c r="C15105" s="133">
        <v>1.0362800000000001</v>
      </c>
      <c r="D15105" s="134" t="s">
        <v>1213</v>
      </c>
      <c r="E15105" s="108">
        <v>23658.893</v>
      </c>
      <c r="F15105" s="108">
        <v>4453.2330000000002</v>
      </c>
      <c r="G15105" s="108">
        <v>13.788</v>
      </c>
      <c r="H15105" s="108">
        <v>48.34</v>
      </c>
      <c r="I15105" s="108">
        <v>346.76400000000001</v>
      </c>
      <c r="J15105" s="108">
        <v>2295.9079999999999</v>
      </c>
      <c r="K15105" s="108">
        <v>559.88599999999997</v>
      </c>
      <c r="L15105" s="108">
        <v>509.61</v>
      </c>
      <c r="M15105" s="108">
        <v>145.80099999999999</v>
      </c>
      <c r="N15105" s="108">
        <v>102.04300000000001</v>
      </c>
      <c r="O15105" s="108">
        <v>11.746</v>
      </c>
      <c r="P15105" s="108">
        <v>1.9930000000000001</v>
      </c>
      <c r="Q15105" s="108">
        <v>17.888999999999999</v>
      </c>
      <c r="R15105" s="108">
        <v>11.15</v>
      </c>
      <c r="S15105" s="108">
        <v>7.7</v>
      </c>
    </row>
    <row r="15106" spans="1:19" ht="11.25" thickBot="1" x14ac:dyDescent="0.2">
      <c r="A15106" s="112"/>
    </row>
    <row r="15107" spans="1:19" ht="11.25" thickBot="1" x14ac:dyDescent="0.2">
      <c r="A15107" s="107">
        <v>3</v>
      </c>
      <c r="B15107" s="132">
        <v>0.4944675925925926</v>
      </c>
      <c r="C15107" s="133">
        <v>1.0404800000000001</v>
      </c>
      <c r="D15107" s="134" t="s">
        <v>1214</v>
      </c>
      <c r="E15107" s="108">
        <v>23209.312999999998</v>
      </c>
      <c r="F15107" s="108">
        <v>4349.17</v>
      </c>
      <c r="G15107" s="108">
        <v>18.507999999999999</v>
      </c>
      <c r="H15107" s="108">
        <v>47.792999999999999</v>
      </c>
      <c r="I15107" s="108">
        <v>318.06599999999997</v>
      </c>
      <c r="J15107" s="108">
        <v>2144.2579999999998</v>
      </c>
      <c r="K15107" s="108">
        <v>559.07600000000002</v>
      </c>
      <c r="L15107" s="108">
        <v>510.99</v>
      </c>
      <c r="M15107" s="108">
        <v>138.73400000000001</v>
      </c>
      <c r="N15107" s="108">
        <v>92.424000000000007</v>
      </c>
      <c r="O15107" s="108">
        <v>13.568</v>
      </c>
      <c r="P15107" s="108">
        <v>0.98399999999999999</v>
      </c>
      <c r="Q15107" s="108">
        <v>9.9480000000000004</v>
      </c>
      <c r="R15107" s="108">
        <v>4.16</v>
      </c>
      <c r="S15107" s="108">
        <v>8.5559999999999992</v>
      </c>
    </row>
    <row r="15108" spans="1:19" ht="11.25" thickBot="1" x14ac:dyDescent="0.2">
      <c r="A15108" s="112"/>
    </row>
    <row r="15109" spans="1:19" ht="11.25" thickBot="1" x14ac:dyDescent="0.2">
      <c r="A15109" s="135" t="s">
        <v>362</v>
      </c>
      <c r="B15109" s="112"/>
      <c r="C15109" s="137">
        <v>1.0334300000000001</v>
      </c>
      <c r="D15109" s="134" t="s">
        <v>1215</v>
      </c>
      <c r="E15109" s="136">
        <v>23444.825000000001</v>
      </c>
      <c r="F15109" s="136">
        <v>4393.4520000000002</v>
      </c>
      <c r="G15109" s="136">
        <v>14.337</v>
      </c>
      <c r="H15109" s="136">
        <v>43.383000000000003</v>
      </c>
      <c r="I15109" s="136">
        <v>340.92899999999997</v>
      </c>
      <c r="J15109" s="136">
        <v>2210.1869999999999</v>
      </c>
      <c r="K15109" s="136">
        <v>573.10599999999999</v>
      </c>
      <c r="L15109" s="136">
        <v>475.41</v>
      </c>
      <c r="M15109" s="136">
        <v>138.02000000000001</v>
      </c>
      <c r="N15109" s="136">
        <v>92.305000000000007</v>
      </c>
      <c r="O15109" s="136">
        <v>10.69</v>
      </c>
      <c r="P15109" s="136">
        <v>1.3169999999999999</v>
      </c>
      <c r="Q15109" s="136">
        <v>13.228999999999999</v>
      </c>
      <c r="R15109" s="136">
        <v>7.1230000000000002</v>
      </c>
      <c r="S15109" s="136">
        <v>7.6159999999999997</v>
      </c>
    </row>
    <row r="15110" spans="1:19" ht="11.25" thickBot="1" x14ac:dyDescent="0.2">
      <c r="A15110" s="112"/>
    </row>
    <row r="15111" spans="1:19" ht="11.25" thickBot="1" x14ac:dyDescent="0.2">
      <c r="A15111" s="138" t="s">
        <v>364</v>
      </c>
      <c r="B15111" s="112"/>
      <c r="C15111" s="137">
        <v>8.8299999999999993E-3</v>
      </c>
      <c r="D15111" s="134" t="s">
        <v>1052</v>
      </c>
      <c r="E15111" s="136">
        <v>225.55600000000001</v>
      </c>
      <c r="F15111" s="136">
        <v>53.734999999999999</v>
      </c>
      <c r="G15111" s="136">
        <v>3.9249999999999998</v>
      </c>
      <c r="H15111" s="136">
        <v>8.1159999999999997</v>
      </c>
      <c r="I15111" s="136">
        <v>20.576000000000001</v>
      </c>
      <c r="J15111" s="136">
        <v>77.738</v>
      </c>
      <c r="K15111" s="136">
        <v>23.603000000000002</v>
      </c>
      <c r="L15111" s="136">
        <v>60.436</v>
      </c>
      <c r="M15111" s="136">
        <v>8.1620000000000008</v>
      </c>
      <c r="N15111" s="136">
        <v>9.798</v>
      </c>
      <c r="O15111" s="136">
        <v>3.5259999999999998</v>
      </c>
      <c r="P15111" s="136">
        <v>0.58499999999999996</v>
      </c>
      <c r="Q15111" s="136">
        <v>4.1459999999999999</v>
      </c>
      <c r="R15111" s="136">
        <v>3.6139999999999999</v>
      </c>
      <c r="S15111" s="136">
        <v>0.98499999999999999</v>
      </c>
    </row>
    <row r="15112" spans="1:19" ht="11.25" thickBot="1" x14ac:dyDescent="0.2">
      <c r="A15112" s="112"/>
    </row>
    <row r="15113" spans="1:19" ht="11.25" thickBot="1" x14ac:dyDescent="0.2">
      <c r="A15113" s="139" t="s">
        <v>366</v>
      </c>
      <c r="B15113" s="112"/>
      <c r="C15113" s="140">
        <v>0.85499999999999998</v>
      </c>
      <c r="D15113" s="134" t="s">
        <v>1216</v>
      </c>
      <c r="E15113" s="136">
        <v>0.96199999999999997</v>
      </c>
      <c r="F15113" s="136">
        <v>1.2230000000000001</v>
      </c>
      <c r="G15113" s="136">
        <v>27.376000000000001</v>
      </c>
      <c r="H15113" s="136">
        <v>18.707000000000001</v>
      </c>
      <c r="I15113" s="136">
        <v>6.0350000000000001</v>
      </c>
      <c r="J15113" s="136">
        <v>3.5169999999999999</v>
      </c>
      <c r="K15113" s="136">
        <v>4.1180000000000003</v>
      </c>
      <c r="L15113" s="136">
        <v>12.712</v>
      </c>
      <c r="M15113" s="136">
        <v>5.9139999999999997</v>
      </c>
      <c r="N15113" s="136">
        <v>10.615</v>
      </c>
      <c r="O15113" s="136">
        <v>32.982999999999997</v>
      </c>
      <c r="P15113" s="136">
        <v>44.433</v>
      </c>
      <c r="Q15113" s="136">
        <v>31.343</v>
      </c>
      <c r="R15113" s="136">
        <v>50.743000000000002</v>
      </c>
      <c r="S15113" s="136">
        <v>12.928000000000001</v>
      </c>
    </row>
    <row r="15114" spans="1:19" ht="11.25" thickBot="1" x14ac:dyDescent="0.2">
      <c r="A15114" s="112"/>
    </row>
    <row r="15115" spans="1:19" ht="11.25" thickBot="1" x14ac:dyDescent="0.2">
      <c r="A15115" s="106" t="s">
        <v>357</v>
      </c>
      <c r="B15115" s="106" t="s">
        <v>358</v>
      </c>
      <c r="C15115" s="130" t="s">
        <v>51</v>
      </c>
      <c r="D15115" s="130" t="s">
        <v>52</v>
      </c>
      <c r="E15115" s="130" t="s">
        <v>53</v>
      </c>
      <c r="F15115" s="130" t="s">
        <v>54</v>
      </c>
      <c r="G15115" s="130" t="s">
        <v>55</v>
      </c>
      <c r="H15115" s="130" t="s">
        <v>56</v>
      </c>
      <c r="I15115" s="130" t="s">
        <v>57</v>
      </c>
      <c r="J15115" s="130" t="s">
        <v>58</v>
      </c>
      <c r="K15115" s="130" t="s">
        <v>59</v>
      </c>
      <c r="L15115" s="130" t="s">
        <v>60</v>
      </c>
      <c r="M15115" s="130" t="s">
        <v>61</v>
      </c>
      <c r="N15115" s="130" t="s">
        <v>62</v>
      </c>
      <c r="O15115" s="130" t="s">
        <v>63</v>
      </c>
      <c r="P15115" s="130" t="s">
        <v>64</v>
      </c>
      <c r="Q15115" s="131" t="s">
        <v>65</v>
      </c>
      <c r="R15115" s="131" t="s">
        <v>66</v>
      </c>
      <c r="S15115" s="130" t="s">
        <v>67</v>
      </c>
    </row>
    <row r="15116" spans="1:19" ht="11.25" thickBot="1" x14ac:dyDescent="0.2">
      <c r="A15116" s="107">
        <v>1</v>
      </c>
      <c r="B15116" s="132">
        <v>0.49409722222222219</v>
      </c>
      <c r="C15116" s="108">
        <v>1.8380000000000001</v>
      </c>
      <c r="D15116" s="108">
        <v>10.984999999999999</v>
      </c>
      <c r="E15116" s="108">
        <v>1.649</v>
      </c>
      <c r="F15116" s="108">
        <v>0.82499999999999996</v>
      </c>
      <c r="G15116" s="108">
        <v>-0.81699999999999995</v>
      </c>
      <c r="H15116" s="108">
        <v>18672.467000000001</v>
      </c>
      <c r="I15116" s="108">
        <v>18256.240000000002</v>
      </c>
      <c r="J15116" s="108">
        <v>3.073</v>
      </c>
      <c r="K15116" s="108">
        <v>-1.9410000000000001</v>
      </c>
      <c r="L15116" s="108">
        <v>71.72</v>
      </c>
      <c r="M15116" s="108">
        <v>79.313999999999993</v>
      </c>
      <c r="N15116" s="108">
        <v>2370.7959999999998</v>
      </c>
      <c r="O15116" s="108">
        <v>556.10400000000004</v>
      </c>
      <c r="P15116" s="108">
        <v>83200.95</v>
      </c>
      <c r="Q15116" s="133">
        <v>0.97211000000000003</v>
      </c>
      <c r="R15116" s="134" t="s">
        <v>1217</v>
      </c>
      <c r="S15116" s="108">
        <v>1872.83</v>
      </c>
    </row>
    <row r="15117" spans="1:19" ht="11.25" thickBot="1" x14ac:dyDescent="0.2">
      <c r="A15117" s="112"/>
    </row>
    <row r="15118" spans="1:19" ht="11.25" thickBot="1" x14ac:dyDescent="0.2">
      <c r="A15118" s="107">
        <v>2</v>
      </c>
      <c r="B15118" s="132">
        <v>0.49428240740740742</v>
      </c>
      <c r="C15118" s="108">
        <v>4.9210000000000003</v>
      </c>
      <c r="D15118" s="108">
        <v>7.266</v>
      </c>
      <c r="E15118" s="108">
        <v>5.6420000000000003</v>
      </c>
      <c r="F15118" s="108">
        <v>7.7380000000000004</v>
      </c>
      <c r="G15118" s="108">
        <v>2.16</v>
      </c>
      <c r="H15118" s="108">
        <v>18900.008999999998</v>
      </c>
      <c r="I15118" s="108">
        <v>18667.285</v>
      </c>
      <c r="J15118" s="108">
        <v>6.0869999999999997</v>
      </c>
      <c r="K15118" s="108">
        <v>-2.8780000000000001</v>
      </c>
      <c r="L15118" s="108">
        <v>63.677999999999997</v>
      </c>
      <c r="M15118" s="108">
        <v>82.995000000000005</v>
      </c>
      <c r="N15118" s="108">
        <v>2457.0709999999999</v>
      </c>
      <c r="O15118" s="108">
        <v>558.02599999999995</v>
      </c>
      <c r="P15118" s="108">
        <v>82868.216</v>
      </c>
      <c r="Q15118" s="133">
        <v>0.98760000000000003</v>
      </c>
      <c r="R15118" s="134" t="s">
        <v>1218</v>
      </c>
      <c r="S15118" s="108">
        <v>1747.6379999999999</v>
      </c>
    </row>
    <row r="15119" spans="1:19" ht="11.25" thickBot="1" x14ac:dyDescent="0.2">
      <c r="A15119" s="112"/>
    </row>
    <row r="15120" spans="1:19" ht="11.25" thickBot="1" x14ac:dyDescent="0.2">
      <c r="A15120" s="107">
        <v>3</v>
      </c>
      <c r="B15120" s="132">
        <v>0.4944675925925926</v>
      </c>
      <c r="C15120" s="108">
        <v>4.7750000000000004</v>
      </c>
      <c r="D15120" s="108">
        <v>4.2229999999999999</v>
      </c>
      <c r="E15120" s="108">
        <v>1.66</v>
      </c>
      <c r="F15120" s="108">
        <v>9.5709999999999997</v>
      </c>
      <c r="G15120" s="108">
        <v>7.9290000000000003</v>
      </c>
      <c r="H15120" s="108">
        <v>18542.939999999999</v>
      </c>
      <c r="I15120" s="108">
        <v>18045.530999999999</v>
      </c>
      <c r="J15120" s="108">
        <v>-2.758</v>
      </c>
      <c r="K15120" s="108">
        <v>0.97699999999999998</v>
      </c>
      <c r="L15120" s="108">
        <v>71.7</v>
      </c>
      <c r="M15120" s="108">
        <v>104.58499999999999</v>
      </c>
      <c r="N15120" s="108">
        <v>2420.2130000000002</v>
      </c>
      <c r="O15120" s="108">
        <v>549.65099999999995</v>
      </c>
      <c r="P15120" s="108">
        <v>82614.994000000006</v>
      </c>
      <c r="Q15120" s="133">
        <v>0.99363000000000001</v>
      </c>
      <c r="R15120" s="134" t="s">
        <v>1219</v>
      </c>
      <c r="S15120" s="108">
        <v>1826.4839999999999</v>
      </c>
    </row>
    <row r="15121" spans="1:19" ht="11.25" thickBot="1" x14ac:dyDescent="0.2">
      <c r="A15121" s="112"/>
    </row>
    <row r="15122" spans="1:19" ht="11.25" thickBot="1" x14ac:dyDescent="0.2">
      <c r="A15122" s="135" t="s">
        <v>362</v>
      </c>
      <c r="B15122" s="112"/>
      <c r="C15122" s="136">
        <v>3.8450000000000002</v>
      </c>
      <c r="D15122" s="136">
        <v>7.4909999999999997</v>
      </c>
      <c r="E15122" s="136">
        <v>2.984</v>
      </c>
      <c r="F15122" s="136">
        <v>6.0449999999999999</v>
      </c>
      <c r="G15122" s="136">
        <v>3.0910000000000002</v>
      </c>
      <c r="H15122" s="136">
        <v>18705.138999999999</v>
      </c>
      <c r="I15122" s="136">
        <v>18323.019</v>
      </c>
      <c r="J15122" s="136">
        <v>2.1339999999999999</v>
      </c>
      <c r="K15122" s="136">
        <v>-1.2809999999999999</v>
      </c>
      <c r="L15122" s="136">
        <v>69.033000000000001</v>
      </c>
      <c r="M15122" s="136">
        <v>88.965000000000003</v>
      </c>
      <c r="N15122" s="136">
        <v>2416.027</v>
      </c>
      <c r="O15122" s="136">
        <v>554.59400000000005</v>
      </c>
      <c r="P15122" s="136">
        <v>82894.720000000001</v>
      </c>
      <c r="Q15122" s="137">
        <v>0.98445000000000005</v>
      </c>
      <c r="R15122" s="134" t="s">
        <v>1220</v>
      </c>
      <c r="S15122" s="136">
        <v>1815.65</v>
      </c>
    </row>
    <row r="15123" spans="1:19" ht="11.25" thickBot="1" x14ac:dyDescent="0.2">
      <c r="A15123" s="112"/>
    </row>
    <row r="15124" spans="1:19" ht="11.25" thickBot="1" x14ac:dyDescent="0.2">
      <c r="A15124" s="138" t="s">
        <v>364</v>
      </c>
      <c r="B15124" s="112"/>
      <c r="C15124" s="136">
        <v>1.7390000000000001</v>
      </c>
      <c r="D15124" s="136">
        <v>3.3860000000000001</v>
      </c>
      <c r="E15124" s="136">
        <v>2.302</v>
      </c>
      <c r="F15124" s="136">
        <v>4.6130000000000004</v>
      </c>
      <c r="G15124" s="136">
        <v>4.4470000000000001</v>
      </c>
      <c r="H15124" s="136">
        <v>180.762</v>
      </c>
      <c r="I15124" s="136">
        <v>316.20999999999998</v>
      </c>
      <c r="J15124" s="136">
        <v>4.4969999999999999</v>
      </c>
      <c r="K15124" s="136">
        <v>2.0099999999999998</v>
      </c>
      <c r="L15124" s="136">
        <v>4.6369999999999996</v>
      </c>
      <c r="M15124" s="136">
        <v>13.651999999999999</v>
      </c>
      <c r="N15124" s="136">
        <v>43.289000000000001</v>
      </c>
      <c r="O15124" s="136">
        <v>4.3869999999999996</v>
      </c>
      <c r="P15124" s="136">
        <v>293.87599999999998</v>
      </c>
      <c r="Q15124" s="137">
        <v>1.11E-2</v>
      </c>
      <c r="R15124" s="134" t="s">
        <v>1221</v>
      </c>
      <c r="S15124" s="136">
        <v>63.295000000000002</v>
      </c>
    </row>
    <row r="15125" spans="1:19" ht="11.25" thickBot="1" x14ac:dyDescent="0.2">
      <c r="A15125" s="112"/>
    </row>
    <row r="15126" spans="1:19" ht="11.25" thickBot="1" x14ac:dyDescent="0.2">
      <c r="A15126" s="139" t="s">
        <v>366</v>
      </c>
      <c r="B15126" s="112"/>
      <c r="C15126" s="136">
        <v>45.237000000000002</v>
      </c>
      <c r="D15126" s="136">
        <v>45.206000000000003</v>
      </c>
      <c r="E15126" s="136">
        <v>77.17</v>
      </c>
      <c r="F15126" s="136">
        <v>76.308999999999997</v>
      </c>
      <c r="G15126" s="136">
        <v>143.87100000000001</v>
      </c>
      <c r="H15126" s="136">
        <v>0.96599999999999997</v>
      </c>
      <c r="I15126" s="136">
        <v>1.726</v>
      </c>
      <c r="J15126" s="136">
        <v>210.71100000000001</v>
      </c>
      <c r="K15126" s="136">
        <v>157</v>
      </c>
      <c r="L15126" s="136">
        <v>6.718</v>
      </c>
      <c r="M15126" s="136">
        <v>15.346</v>
      </c>
      <c r="N15126" s="136">
        <v>1.792</v>
      </c>
      <c r="O15126" s="136">
        <v>0.79100000000000004</v>
      </c>
      <c r="P15126" s="136">
        <v>0.35499999999999998</v>
      </c>
      <c r="Q15126" s="140">
        <v>1.127</v>
      </c>
      <c r="R15126" s="134" t="s">
        <v>1222</v>
      </c>
      <c r="S15126" s="136">
        <v>3.4860000000000002</v>
      </c>
    </row>
    <row r="15127" spans="1:19" ht="11.25" thickBot="1" x14ac:dyDescent="0.2">
      <c r="A15127" s="112"/>
    </row>
    <row r="15128" spans="1:19" ht="11.25" thickBot="1" x14ac:dyDescent="0.2">
      <c r="A15128" s="106" t="s">
        <v>357</v>
      </c>
      <c r="B15128" s="106" t="s">
        <v>358</v>
      </c>
      <c r="C15128" s="130" t="s">
        <v>68</v>
      </c>
    </row>
    <row r="15129" spans="1:19" ht="11.25" thickBot="1" x14ac:dyDescent="0.2">
      <c r="A15129" s="107">
        <v>1</v>
      </c>
      <c r="B15129" s="132">
        <v>0.49409722222222219</v>
      </c>
      <c r="C15129" s="108">
        <v>2729.8249999999998</v>
      </c>
    </row>
    <row r="15130" spans="1:19" ht="11.25" thickBot="1" x14ac:dyDescent="0.2">
      <c r="A15130" s="112"/>
    </row>
    <row r="15131" spans="1:19" ht="11.25" thickBot="1" x14ac:dyDescent="0.2">
      <c r="A15131" s="107">
        <v>2</v>
      </c>
      <c r="B15131" s="132">
        <v>0.49428240740740742</v>
      </c>
      <c r="C15131" s="108">
        <v>2647.9949999999999</v>
      </c>
    </row>
    <row r="15132" spans="1:19" ht="11.25" thickBot="1" x14ac:dyDescent="0.2">
      <c r="A15132" s="112"/>
    </row>
    <row r="15133" spans="1:19" ht="11.25" thickBot="1" x14ac:dyDescent="0.2">
      <c r="A15133" s="107">
        <v>3</v>
      </c>
      <c r="B15133" s="132">
        <v>0.4944675925925926</v>
      </c>
      <c r="C15133" s="108">
        <v>2617.0630000000001</v>
      </c>
    </row>
    <row r="15134" spans="1:19" ht="11.25" thickBot="1" x14ac:dyDescent="0.2">
      <c r="A15134" s="112"/>
    </row>
    <row r="15135" spans="1:19" ht="11.25" thickBot="1" x14ac:dyDescent="0.2">
      <c r="A15135" s="135" t="s">
        <v>362</v>
      </c>
      <c r="B15135" s="112"/>
      <c r="C15135" s="136">
        <v>2664.9609999999998</v>
      </c>
    </row>
    <row r="15136" spans="1:19" ht="11.25" thickBot="1" x14ac:dyDescent="0.2">
      <c r="A15136" s="112"/>
    </row>
    <row r="15137" spans="1:19" ht="11.25" thickBot="1" x14ac:dyDescent="0.2">
      <c r="A15137" s="138" t="s">
        <v>364</v>
      </c>
      <c r="B15137" s="112"/>
      <c r="C15137" s="136">
        <v>58.264000000000003</v>
      </c>
    </row>
    <row r="15138" spans="1:19" ht="11.25" thickBot="1" x14ac:dyDescent="0.2">
      <c r="A15138" s="112"/>
    </row>
    <row r="15139" spans="1:19" ht="11.25" thickBot="1" x14ac:dyDescent="0.2">
      <c r="A15139" s="139" t="s">
        <v>366</v>
      </c>
      <c r="B15139" s="112"/>
      <c r="C15139" s="136">
        <v>2.1859999999999999</v>
      </c>
    </row>
    <row r="15140" spans="1:19" ht="10.5" x14ac:dyDescent="0.15">
      <c r="A15140" s="112"/>
    </row>
    <row r="15141" spans="1:19" x14ac:dyDescent="0.15">
      <c r="A15141" s="129"/>
      <c r="B15141" s="86" t="s">
        <v>1223</v>
      </c>
    </row>
    <row r="15142" spans="1:19" ht="9.75" thickBot="1" x14ac:dyDescent="0.2">
      <c r="A15142" s="81" t="s">
        <v>5871</v>
      </c>
    </row>
    <row r="15143" spans="1:19" ht="11.25" thickBot="1" x14ac:dyDescent="0.2">
      <c r="A15143" s="106" t="s">
        <v>357</v>
      </c>
      <c r="B15143" s="106" t="s">
        <v>358</v>
      </c>
      <c r="C15143" s="130" t="s">
        <v>0</v>
      </c>
      <c r="D15143" s="130" t="s">
        <v>1</v>
      </c>
      <c r="E15143" s="130" t="s">
        <v>2</v>
      </c>
      <c r="F15143" s="130" t="s">
        <v>3</v>
      </c>
      <c r="G15143" s="130" t="s">
        <v>4</v>
      </c>
      <c r="H15143" s="130" t="s">
        <v>5</v>
      </c>
      <c r="I15143" s="131" t="s">
        <v>6</v>
      </c>
      <c r="J15143" s="131" t="s">
        <v>7</v>
      </c>
      <c r="K15143" s="130" t="s">
        <v>8</v>
      </c>
      <c r="L15143" s="130" t="s">
        <v>9</v>
      </c>
      <c r="M15143" s="130" t="s">
        <v>10</v>
      </c>
      <c r="N15143" s="130" t="s">
        <v>11</v>
      </c>
      <c r="O15143" s="130" t="s">
        <v>12</v>
      </c>
      <c r="P15143" s="130" t="s">
        <v>13</v>
      </c>
      <c r="Q15143" s="130" t="s">
        <v>14</v>
      </c>
      <c r="R15143" s="130" t="s">
        <v>15</v>
      </c>
      <c r="S15143" s="130" t="s">
        <v>16</v>
      </c>
    </row>
    <row r="15144" spans="1:19" ht="11.25" thickBot="1" x14ac:dyDescent="0.2">
      <c r="A15144" s="107">
        <v>1</v>
      </c>
      <c r="B15144" s="132">
        <v>0.49927083333333333</v>
      </c>
      <c r="C15144" s="141" t="s">
        <v>11663</v>
      </c>
      <c r="D15144" s="108">
        <v>55417.597999999998</v>
      </c>
      <c r="E15144" s="108">
        <v>-2831.7510000000002</v>
      </c>
      <c r="F15144" s="108">
        <v>38868.269</v>
      </c>
      <c r="G15144" s="141" t="s">
        <v>11664</v>
      </c>
      <c r="H15144" s="108">
        <v>16.548999999999999</v>
      </c>
      <c r="I15144" s="133">
        <v>1.07464</v>
      </c>
      <c r="J15144" s="134" t="s">
        <v>1226</v>
      </c>
      <c r="K15144" s="141" t="s">
        <v>11665</v>
      </c>
      <c r="L15144" s="108">
        <v>99.596999999999994</v>
      </c>
      <c r="M15144" s="108">
        <v>3710.22</v>
      </c>
      <c r="N15144" s="108">
        <v>683.59</v>
      </c>
      <c r="O15144" s="108">
        <v>46.704999999999998</v>
      </c>
      <c r="P15144" s="108">
        <v>1487.933</v>
      </c>
      <c r="Q15144" s="108">
        <v>-377.92700000000002</v>
      </c>
      <c r="R15144" s="108">
        <v>373.75299999999999</v>
      </c>
      <c r="S15144" s="108">
        <v>91708.184999999998</v>
      </c>
    </row>
    <row r="15145" spans="1:19" ht="11.25" thickBot="1" x14ac:dyDescent="0.2">
      <c r="A15145" s="112"/>
    </row>
    <row r="15146" spans="1:19" ht="11.25" thickBot="1" x14ac:dyDescent="0.2">
      <c r="A15146" s="107">
        <v>2</v>
      </c>
      <c r="B15146" s="132">
        <v>0.49944444444444441</v>
      </c>
      <c r="C15146" s="141" t="s">
        <v>11666</v>
      </c>
      <c r="D15146" s="108">
        <v>56330.023999999998</v>
      </c>
      <c r="E15146" s="108">
        <v>-2005.6489999999999</v>
      </c>
      <c r="F15146" s="108">
        <v>39268.114999999998</v>
      </c>
      <c r="G15146" s="141" t="s">
        <v>11667</v>
      </c>
      <c r="H15146" s="108">
        <v>28.745000000000001</v>
      </c>
      <c r="I15146" s="133">
        <v>1.11609</v>
      </c>
      <c r="J15146" s="134" t="s">
        <v>1230</v>
      </c>
      <c r="K15146" s="141" t="s">
        <v>11668</v>
      </c>
      <c r="L15146" s="108">
        <v>94.072999999999993</v>
      </c>
      <c r="M15146" s="108">
        <v>3779.6390000000001</v>
      </c>
      <c r="N15146" s="108">
        <v>536.202</v>
      </c>
      <c r="O15146" s="108">
        <v>145.62100000000001</v>
      </c>
      <c r="P15146" s="108">
        <v>1362.153</v>
      </c>
      <c r="Q15146" s="108">
        <v>-425.19299999999998</v>
      </c>
      <c r="R15146" s="108">
        <v>360.49599999999998</v>
      </c>
      <c r="S15146" s="108">
        <v>89014.576000000001</v>
      </c>
    </row>
    <row r="15147" spans="1:19" ht="11.25" thickBot="1" x14ac:dyDescent="0.2">
      <c r="A15147" s="112"/>
    </row>
    <row r="15148" spans="1:19" ht="11.25" thickBot="1" x14ac:dyDescent="0.2">
      <c r="A15148" s="107">
        <v>3</v>
      </c>
      <c r="B15148" s="132">
        <v>0.49962962962962965</v>
      </c>
      <c r="C15148" s="141" t="s">
        <v>11669</v>
      </c>
      <c r="D15148" s="108">
        <v>55668.866999999998</v>
      </c>
      <c r="E15148" s="108">
        <v>-2427.1909999999998</v>
      </c>
      <c r="F15148" s="108">
        <v>39609.942999999999</v>
      </c>
      <c r="G15148" s="141" t="s">
        <v>11670</v>
      </c>
      <c r="H15148" s="108">
        <v>20.634</v>
      </c>
      <c r="I15148" s="133">
        <v>1.11747</v>
      </c>
      <c r="J15148" s="134" t="s">
        <v>1234</v>
      </c>
      <c r="K15148" s="141" t="s">
        <v>11671</v>
      </c>
      <c r="L15148" s="108">
        <v>77.846999999999994</v>
      </c>
      <c r="M15148" s="108">
        <v>3971.7939999999999</v>
      </c>
      <c r="N15148" s="108">
        <v>759.66499999999996</v>
      </c>
      <c r="O15148" s="108">
        <v>92.774000000000001</v>
      </c>
      <c r="P15148" s="108">
        <v>1407.14</v>
      </c>
      <c r="Q15148" s="108">
        <v>-390.25400000000002</v>
      </c>
      <c r="R15148" s="108">
        <v>401.67700000000002</v>
      </c>
      <c r="S15148" s="108">
        <v>87254.796000000002</v>
      </c>
    </row>
    <row r="15149" spans="1:19" ht="11.25" thickBot="1" x14ac:dyDescent="0.2">
      <c r="A15149" s="112"/>
    </row>
    <row r="15150" spans="1:19" ht="11.25" thickBot="1" x14ac:dyDescent="0.2">
      <c r="A15150" s="135" t="s">
        <v>362</v>
      </c>
      <c r="B15150" s="112"/>
      <c r="C15150" s="141" t="s">
        <v>11672</v>
      </c>
      <c r="D15150" s="136">
        <v>55805.495999999999</v>
      </c>
      <c r="E15150" s="136">
        <v>-2421.5300000000002</v>
      </c>
      <c r="F15150" s="136">
        <v>39248.775999999998</v>
      </c>
      <c r="G15150" s="141" t="s">
        <v>11673</v>
      </c>
      <c r="H15150" s="136">
        <v>21.975999999999999</v>
      </c>
      <c r="I15150" s="137">
        <v>1.10273</v>
      </c>
      <c r="J15150" s="134" t="s">
        <v>1238</v>
      </c>
      <c r="K15150" s="141" t="s">
        <v>11674</v>
      </c>
      <c r="L15150" s="136">
        <v>90.506</v>
      </c>
      <c r="M15150" s="136">
        <v>3820.5509999999999</v>
      </c>
      <c r="N15150" s="136">
        <v>659.81899999999996</v>
      </c>
      <c r="O15150" s="136">
        <v>95.033000000000001</v>
      </c>
      <c r="P15150" s="136">
        <v>1419.075</v>
      </c>
      <c r="Q15150" s="136">
        <v>-397.791</v>
      </c>
      <c r="R15150" s="136">
        <v>378.642</v>
      </c>
      <c r="S15150" s="136">
        <v>89325.853000000003</v>
      </c>
    </row>
    <row r="15151" spans="1:19" ht="11.25" thickBot="1" x14ac:dyDescent="0.2">
      <c r="A15151" s="112"/>
    </row>
    <row r="15152" spans="1:19" ht="11.25" thickBot="1" x14ac:dyDescent="0.2">
      <c r="A15152" s="138" t="s">
        <v>364</v>
      </c>
      <c r="B15152" s="112"/>
      <c r="C15152" s="141" t="s">
        <v>11675</v>
      </c>
      <c r="D15152" s="136">
        <v>471.30799999999999</v>
      </c>
      <c r="E15152" s="136">
        <v>413.08</v>
      </c>
      <c r="F15152" s="136">
        <v>371.21499999999997</v>
      </c>
      <c r="G15152" s="141" t="s">
        <v>11676</v>
      </c>
      <c r="H15152" s="136">
        <v>6.2069999999999999</v>
      </c>
      <c r="I15152" s="137">
        <v>2.4340000000000001E-2</v>
      </c>
      <c r="J15152" s="134" t="s">
        <v>1099</v>
      </c>
      <c r="K15152" s="141" t="s">
        <v>11677</v>
      </c>
      <c r="L15152" s="136">
        <v>11.305</v>
      </c>
      <c r="M15152" s="136">
        <v>135.501</v>
      </c>
      <c r="N15152" s="136">
        <v>113.61199999999999</v>
      </c>
      <c r="O15152" s="136">
        <v>49.497</v>
      </c>
      <c r="P15152" s="136">
        <v>63.734000000000002</v>
      </c>
      <c r="Q15152" s="136">
        <v>24.518000000000001</v>
      </c>
      <c r="R15152" s="136">
        <v>21.021000000000001</v>
      </c>
      <c r="S15152" s="136">
        <v>2242.953</v>
      </c>
    </row>
    <row r="15153" spans="1:19" ht="11.25" thickBot="1" x14ac:dyDescent="0.2">
      <c r="A15153" s="112"/>
    </row>
    <row r="15154" spans="1:19" ht="11.25" thickBot="1" x14ac:dyDescent="0.2">
      <c r="A15154" s="139" t="s">
        <v>366</v>
      </c>
      <c r="B15154" s="112"/>
      <c r="C15154" s="141" t="s">
        <v>1243</v>
      </c>
      <c r="D15154" s="136">
        <v>0.84499999999999997</v>
      </c>
      <c r="E15154" s="136">
        <v>17.059000000000001</v>
      </c>
      <c r="F15154" s="136">
        <v>0.94599999999999995</v>
      </c>
      <c r="G15154" s="141" t="s">
        <v>1244</v>
      </c>
      <c r="H15154" s="136">
        <v>28.245999999999999</v>
      </c>
      <c r="I15154" s="140">
        <v>2.2069999999999999</v>
      </c>
      <c r="J15154" s="134" t="s">
        <v>1245</v>
      </c>
      <c r="K15154" s="141" t="s">
        <v>1246</v>
      </c>
      <c r="L15154" s="136">
        <v>12.491</v>
      </c>
      <c r="M15154" s="136">
        <v>3.5470000000000002</v>
      </c>
      <c r="N15154" s="136">
        <v>17.219000000000001</v>
      </c>
      <c r="O15154" s="136">
        <v>52.084000000000003</v>
      </c>
      <c r="P15154" s="136">
        <v>4.4909999999999997</v>
      </c>
      <c r="Q15154" s="136">
        <v>6.1630000000000003</v>
      </c>
      <c r="R15154" s="136">
        <v>5.5519999999999996</v>
      </c>
      <c r="S15154" s="136">
        <v>2.5110000000000001</v>
      </c>
    </row>
    <row r="15155" spans="1:19" ht="11.25" thickBot="1" x14ac:dyDescent="0.2">
      <c r="A15155" s="112"/>
    </row>
    <row r="15156" spans="1:19" ht="11.25" thickBot="1" x14ac:dyDescent="0.2">
      <c r="A15156" s="106" t="s">
        <v>357</v>
      </c>
      <c r="B15156" s="106" t="s">
        <v>358</v>
      </c>
      <c r="C15156" s="130" t="s">
        <v>17</v>
      </c>
      <c r="D15156" s="130" t="s">
        <v>18</v>
      </c>
      <c r="E15156" s="131" t="s">
        <v>19</v>
      </c>
      <c r="F15156" s="131" t="s">
        <v>20</v>
      </c>
      <c r="G15156" s="130" t="s">
        <v>21</v>
      </c>
      <c r="H15156" s="130" t="s">
        <v>22</v>
      </c>
      <c r="I15156" s="130" t="s">
        <v>23</v>
      </c>
      <c r="J15156" s="130" t="s">
        <v>24</v>
      </c>
      <c r="K15156" s="131" t="s">
        <v>25</v>
      </c>
      <c r="L15156" s="131" t="s">
        <v>26</v>
      </c>
      <c r="M15156" s="130" t="s">
        <v>27</v>
      </c>
      <c r="N15156" s="130" t="s">
        <v>28</v>
      </c>
      <c r="O15156" s="130" t="s">
        <v>29</v>
      </c>
      <c r="P15156" s="130" t="s">
        <v>30</v>
      </c>
      <c r="Q15156" s="130" t="s">
        <v>31</v>
      </c>
      <c r="R15156" s="130" t="s">
        <v>32</v>
      </c>
      <c r="S15156" s="130" t="s">
        <v>33</v>
      </c>
    </row>
    <row r="15157" spans="1:19" ht="11.25" thickBot="1" x14ac:dyDescent="0.2">
      <c r="A15157" s="107">
        <v>1</v>
      </c>
      <c r="B15157" s="132">
        <v>0.49927083333333333</v>
      </c>
      <c r="C15157" s="108">
        <v>-10581.474</v>
      </c>
      <c r="D15157" s="108">
        <v>250.88</v>
      </c>
      <c r="E15157" s="133">
        <v>1.06904</v>
      </c>
      <c r="F15157" s="133">
        <v>0.98921999999999999</v>
      </c>
      <c r="G15157" s="108">
        <v>11.999000000000001</v>
      </c>
      <c r="H15157" s="108">
        <v>-1.83</v>
      </c>
      <c r="I15157" s="108">
        <v>748.78099999999995</v>
      </c>
      <c r="J15157" s="108">
        <v>818.86599999999999</v>
      </c>
      <c r="K15157" s="133">
        <v>1.0847500000000001</v>
      </c>
      <c r="L15157" s="134" t="s">
        <v>1247</v>
      </c>
      <c r="M15157" s="108">
        <v>605163.29</v>
      </c>
      <c r="N15157" s="108">
        <v>207.19200000000001</v>
      </c>
      <c r="O15157" s="108">
        <v>-0.64600000000000002</v>
      </c>
      <c r="P15157" s="108">
        <v>1.724</v>
      </c>
      <c r="Q15157" s="108">
        <v>2.8279999999999998</v>
      </c>
      <c r="R15157" s="108">
        <v>1377.223</v>
      </c>
      <c r="S15157" s="108">
        <v>101.246</v>
      </c>
    </row>
    <row r="15158" spans="1:19" ht="11.25" thickBot="1" x14ac:dyDescent="0.2">
      <c r="A15158" s="112"/>
    </row>
    <row r="15159" spans="1:19" ht="11.25" thickBot="1" x14ac:dyDescent="0.2">
      <c r="A15159" s="107">
        <v>2</v>
      </c>
      <c r="B15159" s="132">
        <v>0.49944444444444441</v>
      </c>
      <c r="C15159" s="108">
        <v>-10207.571</v>
      </c>
      <c r="D15159" s="108">
        <v>256.93299999999999</v>
      </c>
      <c r="E15159" s="133">
        <v>1.09867</v>
      </c>
      <c r="F15159" s="133">
        <v>0.98368999999999995</v>
      </c>
      <c r="G15159" s="108">
        <v>13.315</v>
      </c>
      <c r="H15159" s="108">
        <v>-3.7</v>
      </c>
      <c r="I15159" s="108">
        <v>767.81100000000004</v>
      </c>
      <c r="J15159" s="108">
        <v>813.654</v>
      </c>
      <c r="K15159" s="133">
        <v>1.1073599999999999</v>
      </c>
      <c r="L15159" s="134" t="s">
        <v>1248</v>
      </c>
      <c r="M15159" s="108">
        <v>607742.43000000005</v>
      </c>
      <c r="N15159" s="108">
        <v>197.53800000000001</v>
      </c>
      <c r="O15159" s="108">
        <v>2.2160000000000002</v>
      </c>
      <c r="P15159" s="108">
        <v>-1.1299999999999999</v>
      </c>
      <c r="Q15159" s="108">
        <v>2.8359999999999999</v>
      </c>
      <c r="R15159" s="108">
        <v>1312.0070000000001</v>
      </c>
      <c r="S15159" s="108">
        <v>84.049000000000007</v>
      </c>
    </row>
    <row r="15160" spans="1:19" ht="11.25" thickBot="1" x14ac:dyDescent="0.2">
      <c r="A15160" s="112"/>
    </row>
    <row r="15161" spans="1:19" ht="11.25" thickBot="1" x14ac:dyDescent="0.2">
      <c r="A15161" s="107">
        <v>3</v>
      </c>
      <c r="B15161" s="132">
        <v>0.49962962962962965</v>
      </c>
      <c r="C15161" s="108">
        <v>-10421.474</v>
      </c>
      <c r="D15161" s="108">
        <v>268.58800000000002</v>
      </c>
      <c r="E15161" s="133">
        <v>1.09914</v>
      </c>
      <c r="F15161" s="133">
        <v>0.98704999999999998</v>
      </c>
      <c r="G15161" s="108">
        <v>4.2089999999999996</v>
      </c>
      <c r="H15161" s="108">
        <v>-3.7</v>
      </c>
      <c r="I15161" s="108">
        <v>773.56899999999996</v>
      </c>
      <c r="J15161" s="108">
        <v>748.91200000000003</v>
      </c>
      <c r="K15161" s="133">
        <v>1.10562</v>
      </c>
      <c r="L15161" s="134" t="s">
        <v>1249</v>
      </c>
      <c r="M15161" s="108">
        <v>609581.86</v>
      </c>
      <c r="N15161" s="108">
        <v>205.79499999999999</v>
      </c>
      <c r="O15161" s="108">
        <v>0.30099999999999999</v>
      </c>
      <c r="P15161" s="108">
        <v>-1.143</v>
      </c>
      <c r="Q15161" s="108">
        <v>-2.9009999999999998</v>
      </c>
      <c r="R15161" s="108">
        <v>1237.739</v>
      </c>
      <c r="S15161" s="108">
        <v>109.19799999999999</v>
      </c>
    </row>
    <row r="15162" spans="1:19" ht="11.25" thickBot="1" x14ac:dyDescent="0.2">
      <c r="A15162" s="112"/>
    </row>
    <row r="15163" spans="1:19" ht="11.25" thickBot="1" x14ac:dyDescent="0.2">
      <c r="A15163" s="135" t="s">
        <v>362</v>
      </c>
      <c r="B15163" s="112"/>
      <c r="C15163" s="136">
        <v>-10403.505999999999</v>
      </c>
      <c r="D15163" s="136">
        <v>258.8</v>
      </c>
      <c r="E15163" s="137">
        <v>1.0889500000000001</v>
      </c>
      <c r="F15163" s="137">
        <v>0.98665000000000003</v>
      </c>
      <c r="G15163" s="136">
        <v>9.8409999999999993</v>
      </c>
      <c r="H15163" s="136">
        <v>-3.077</v>
      </c>
      <c r="I15163" s="136">
        <v>763.38699999999994</v>
      </c>
      <c r="J15163" s="136">
        <v>793.81100000000004</v>
      </c>
      <c r="K15163" s="137">
        <v>1.09924</v>
      </c>
      <c r="L15163" s="134" t="s">
        <v>1250</v>
      </c>
      <c r="M15163" s="136">
        <v>607495.86</v>
      </c>
      <c r="N15163" s="136">
        <v>203.50800000000001</v>
      </c>
      <c r="O15163" s="136">
        <v>0.623</v>
      </c>
      <c r="P15163" s="136">
        <v>-0.183</v>
      </c>
      <c r="Q15163" s="136">
        <v>0.92100000000000004</v>
      </c>
      <c r="R15163" s="136">
        <v>1308.99</v>
      </c>
      <c r="S15163" s="136">
        <v>98.164000000000001</v>
      </c>
    </row>
    <row r="15164" spans="1:19" ht="11.25" thickBot="1" x14ac:dyDescent="0.2">
      <c r="A15164" s="112"/>
    </row>
    <row r="15165" spans="1:19" ht="11.25" thickBot="1" x14ac:dyDescent="0.2">
      <c r="A15165" s="138" t="s">
        <v>364</v>
      </c>
      <c r="B15165" s="112"/>
      <c r="C15165" s="136">
        <v>187.59800000000001</v>
      </c>
      <c r="D15165" s="136">
        <v>9</v>
      </c>
      <c r="E15165" s="137">
        <v>1.7239999999999998E-2</v>
      </c>
      <c r="F15165" s="137">
        <v>2.7799999999999999E-3</v>
      </c>
      <c r="G15165" s="136">
        <v>4.9219999999999997</v>
      </c>
      <c r="H15165" s="136">
        <v>1.08</v>
      </c>
      <c r="I15165" s="136">
        <v>12.973000000000001</v>
      </c>
      <c r="J15165" s="136">
        <v>38.970999999999997</v>
      </c>
      <c r="K15165" s="137">
        <v>1.2579999999999999E-2</v>
      </c>
      <c r="L15165" s="134" t="s">
        <v>1251</v>
      </c>
      <c r="M15165" s="136">
        <v>2219.58</v>
      </c>
      <c r="N15165" s="136">
        <v>5.218</v>
      </c>
      <c r="O15165" s="136">
        <v>1.458</v>
      </c>
      <c r="P15165" s="136">
        <v>1.6519999999999999</v>
      </c>
      <c r="Q15165" s="136">
        <v>3.31</v>
      </c>
      <c r="R15165" s="136">
        <v>69.790999999999997</v>
      </c>
      <c r="S15165" s="136">
        <v>12.855</v>
      </c>
    </row>
    <row r="15166" spans="1:19" ht="11.25" thickBot="1" x14ac:dyDescent="0.2">
      <c r="A15166" s="112"/>
    </row>
    <row r="15167" spans="1:19" ht="11.25" thickBot="1" x14ac:dyDescent="0.2">
      <c r="A15167" s="139" t="s">
        <v>366</v>
      </c>
      <c r="B15167" s="112"/>
      <c r="C15167" s="136">
        <v>1.8029999999999999</v>
      </c>
      <c r="D15167" s="136">
        <v>3.4780000000000002</v>
      </c>
      <c r="E15167" s="140">
        <v>1.583</v>
      </c>
      <c r="F15167" s="140">
        <v>0.28199999999999997</v>
      </c>
      <c r="G15167" s="136">
        <v>50.015999999999998</v>
      </c>
      <c r="H15167" s="136">
        <v>35.106000000000002</v>
      </c>
      <c r="I15167" s="136">
        <v>1.6990000000000001</v>
      </c>
      <c r="J15167" s="136">
        <v>4.9089999999999998</v>
      </c>
      <c r="K15167" s="140">
        <v>1.145</v>
      </c>
      <c r="L15167" s="134" t="s">
        <v>1252</v>
      </c>
      <c r="M15167" s="136">
        <v>0.36499999999999999</v>
      </c>
      <c r="N15167" s="136">
        <v>2.5640000000000001</v>
      </c>
      <c r="O15167" s="136">
        <v>233.89400000000001</v>
      </c>
      <c r="P15167" s="136">
        <v>902.39499999999998</v>
      </c>
      <c r="Q15167" s="136">
        <v>359.43799999999999</v>
      </c>
      <c r="R15167" s="136">
        <v>5.3319999999999999</v>
      </c>
      <c r="S15167" s="136">
        <v>13.095000000000001</v>
      </c>
    </row>
    <row r="15168" spans="1:19" ht="11.25" thickBot="1" x14ac:dyDescent="0.2">
      <c r="A15168" s="112"/>
    </row>
    <row r="15169" spans="1:19" ht="11.25" thickBot="1" x14ac:dyDescent="0.2">
      <c r="A15169" s="106" t="s">
        <v>357</v>
      </c>
      <c r="B15169" s="106" t="s">
        <v>358</v>
      </c>
      <c r="C15169" s="131" t="s">
        <v>34</v>
      </c>
      <c r="D15169" s="131" t="s">
        <v>35</v>
      </c>
      <c r="E15169" s="130" t="s">
        <v>36</v>
      </c>
      <c r="F15169" s="130" t="s">
        <v>37</v>
      </c>
      <c r="G15169" s="130" t="s">
        <v>38</v>
      </c>
      <c r="H15169" s="130" t="s">
        <v>39</v>
      </c>
      <c r="I15169" s="130" t="s">
        <v>40</v>
      </c>
      <c r="J15169" s="130" t="s">
        <v>41</v>
      </c>
      <c r="K15169" s="130" t="s">
        <v>42</v>
      </c>
      <c r="L15169" s="130" t="s">
        <v>43</v>
      </c>
      <c r="M15169" s="130" t="s">
        <v>44</v>
      </c>
      <c r="N15169" s="130" t="s">
        <v>45</v>
      </c>
      <c r="O15169" s="130" t="s">
        <v>46</v>
      </c>
      <c r="P15169" s="130" t="s">
        <v>47</v>
      </c>
      <c r="Q15169" s="130" t="s">
        <v>48</v>
      </c>
      <c r="R15169" s="130" t="s">
        <v>49</v>
      </c>
      <c r="S15169" s="130" t="s">
        <v>50</v>
      </c>
    </row>
    <row r="15170" spans="1:19" ht="11.25" thickBot="1" x14ac:dyDescent="0.2">
      <c r="A15170" s="107">
        <v>1</v>
      </c>
      <c r="B15170" s="132">
        <v>0.49927083333333333</v>
      </c>
      <c r="C15170" s="133">
        <v>1.03433</v>
      </c>
      <c r="D15170" s="134" t="s">
        <v>1253</v>
      </c>
      <c r="E15170" s="108">
        <v>1422.0820000000001</v>
      </c>
      <c r="F15170" s="108">
        <v>359.54500000000002</v>
      </c>
      <c r="G15170" s="108">
        <v>4.8860000000000001</v>
      </c>
      <c r="H15170" s="108">
        <v>15.363</v>
      </c>
      <c r="I15170" s="108">
        <v>1320.028</v>
      </c>
      <c r="J15170" s="108">
        <v>8580.0560000000005</v>
      </c>
      <c r="K15170" s="108">
        <v>92.561999999999998</v>
      </c>
      <c r="L15170" s="108">
        <v>-286.54300000000001</v>
      </c>
      <c r="M15170" s="108">
        <v>4.8330000000000002</v>
      </c>
      <c r="N15170" s="108">
        <v>-2.64</v>
      </c>
      <c r="O15170" s="108">
        <v>1.88</v>
      </c>
      <c r="P15170" s="108">
        <v>-2.3E-2</v>
      </c>
      <c r="Q15170" s="108">
        <v>-0.76900000000000002</v>
      </c>
      <c r="R15170" s="108">
        <v>1.0620000000000001</v>
      </c>
      <c r="S15170" s="108">
        <v>-2.1669999999999998</v>
      </c>
    </row>
    <row r="15171" spans="1:19" ht="11.25" thickBot="1" x14ac:dyDescent="0.2">
      <c r="A15171" s="112"/>
    </row>
    <row r="15172" spans="1:19" ht="11.25" thickBot="1" x14ac:dyDescent="0.2">
      <c r="A15172" s="107">
        <v>2</v>
      </c>
      <c r="B15172" s="132">
        <v>0.49944444444444441</v>
      </c>
      <c r="C15172" s="133">
        <v>1.05436</v>
      </c>
      <c r="D15172" s="134" t="s">
        <v>1254</v>
      </c>
      <c r="E15172" s="108">
        <v>1382.6110000000001</v>
      </c>
      <c r="F15172" s="108">
        <v>338.52</v>
      </c>
      <c r="G15172" s="108">
        <v>3.93</v>
      </c>
      <c r="H15172" s="108">
        <v>22.074999999999999</v>
      </c>
      <c r="I15172" s="108">
        <v>1372.961</v>
      </c>
      <c r="J15172" s="108">
        <v>8638.884</v>
      </c>
      <c r="K15172" s="108">
        <v>82.185000000000002</v>
      </c>
      <c r="L15172" s="108">
        <v>-289.61700000000002</v>
      </c>
      <c r="M15172" s="108">
        <v>8.6880000000000006</v>
      </c>
      <c r="N15172" s="108">
        <v>-1.6659999999999999</v>
      </c>
      <c r="O15172" s="108">
        <v>0.93</v>
      </c>
      <c r="P15172" s="108">
        <v>-1.6E-2</v>
      </c>
      <c r="Q15172" s="108">
        <v>-2.6789999999999998</v>
      </c>
      <c r="R15172" s="108">
        <v>3.9830000000000001</v>
      </c>
      <c r="S15172" s="108">
        <v>5.5309999999999997</v>
      </c>
    </row>
    <row r="15173" spans="1:19" ht="11.25" thickBot="1" x14ac:dyDescent="0.2">
      <c r="A15173" s="112"/>
    </row>
    <row r="15174" spans="1:19" ht="11.25" thickBot="1" x14ac:dyDescent="0.2">
      <c r="A15174" s="107">
        <v>3</v>
      </c>
      <c r="B15174" s="132">
        <v>0.49962962962962965</v>
      </c>
      <c r="C15174" s="133">
        <v>1.05691</v>
      </c>
      <c r="D15174" s="134" t="s">
        <v>1255</v>
      </c>
      <c r="E15174" s="108">
        <v>1479.0809999999999</v>
      </c>
      <c r="F15174" s="108">
        <v>326.76799999999997</v>
      </c>
      <c r="G15174" s="108">
        <v>4.8460000000000001</v>
      </c>
      <c r="H15174" s="108">
        <v>20.841000000000001</v>
      </c>
      <c r="I15174" s="108">
        <v>1343.579</v>
      </c>
      <c r="J15174" s="108">
        <v>8846.8790000000008</v>
      </c>
      <c r="K15174" s="108">
        <v>119.38800000000001</v>
      </c>
      <c r="L15174" s="108">
        <v>-322.33</v>
      </c>
      <c r="M15174" s="108">
        <v>3.7709999999999999</v>
      </c>
      <c r="N15174" s="108">
        <v>0.16700000000000001</v>
      </c>
      <c r="O15174" s="108">
        <v>-1.9510000000000001</v>
      </c>
      <c r="P15174" s="108">
        <v>4.726</v>
      </c>
      <c r="Q15174" s="108">
        <v>-4.5979999999999999</v>
      </c>
      <c r="R15174" s="108">
        <v>-2.8130000000000002</v>
      </c>
      <c r="S15174" s="108">
        <v>-0.27600000000000002</v>
      </c>
    </row>
    <row r="15175" spans="1:19" ht="11.25" thickBot="1" x14ac:dyDescent="0.2">
      <c r="A15175" s="112"/>
    </row>
    <row r="15176" spans="1:19" ht="11.25" thickBot="1" x14ac:dyDescent="0.2">
      <c r="A15176" s="135" t="s">
        <v>362</v>
      </c>
      <c r="B15176" s="112"/>
      <c r="C15176" s="137">
        <v>1.04853</v>
      </c>
      <c r="D15176" s="134" t="s">
        <v>1256</v>
      </c>
      <c r="E15176" s="136">
        <v>1427.925</v>
      </c>
      <c r="F15176" s="136">
        <v>341.61099999999999</v>
      </c>
      <c r="G15176" s="136">
        <v>4.5540000000000003</v>
      </c>
      <c r="H15176" s="136">
        <v>19.427</v>
      </c>
      <c r="I15176" s="136">
        <v>1345.5229999999999</v>
      </c>
      <c r="J15176" s="136">
        <v>8688.6059999999998</v>
      </c>
      <c r="K15176" s="136">
        <v>98.045000000000002</v>
      </c>
      <c r="L15176" s="136">
        <v>-299.49599999999998</v>
      </c>
      <c r="M15176" s="136">
        <v>5.7640000000000002</v>
      </c>
      <c r="N15176" s="136">
        <v>-1.38</v>
      </c>
      <c r="O15176" s="136">
        <v>0.28599999999999998</v>
      </c>
      <c r="P15176" s="136">
        <v>1.5629999999999999</v>
      </c>
      <c r="Q15176" s="136">
        <v>-2.6819999999999999</v>
      </c>
      <c r="R15176" s="136">
        <v>0.74399999999999999</v>
      </c>
      <c r="S15176" s="136">
        <v>1.0289999999999999</v>
      </c>
    </row>
    <row r="15177" spans="1:19" ht="11.25" thickBot="1" x14ac:dyDescent="0.2">
      <c r="A15177" s="112"/>
    </row>
    <row r="15178" spans="1:19" ht="11.25" thickBot="1" x14ac:dyDescent="0.2">
      <c r="A15178" s="138" t="s">
        <v>364</v>
      </c>
      <c r="B15178" s="112"/>
      <c r="C15178" s="137">
        <v>1.2370000000000001E-2</v>
      </c>
      <c r="D15178" s="134" t="s">
        <v>1257</v>
      </c>
      <c r="E15178" s="136">
        <v>48.5</v>
      </c>
      <c r="F15178" s="136">
        <v>16.605</v>
      </c>
      <c r="G15178" s="136">
        <v>0.54100000000000004</v>
      </c>
      <c r="H15178" s="136">
        <v>3.573</v>
      </c>
      <c r="I15178" s="136">
        <v>26.52</v>
      </c>
      <c r="J15178" s="136">
        <v>140.18899999999999</v>
      </c>
      <c r="K15178" s="136">
        <v>19.198</v>
      </c>
      <c r="L15178" s="136">
        <v>19.834</v>
      </c>
      <c r="M15178" s="136">
        <v>2.5870000000000002</v>
      </c>
      <c r="N15178" s="136">
        <v>1.425</v>
      </c>
      <c r="O15178" s="136">
        <v>1.9950000000000001</v>
      </c>
      <c r="P15178" s="136">
        <v>2.74</v>
      </c>
      <c r="Q15178" s="136">
        <v>1.9139999999999999</v>
      </c>
      <c r="R15178" s="136">
        <v>3.4089999999999998</v>
      </c>
      <c r="S15178" s="136">
        <v>4.0110000000000001</v>
      </c>
    </row>
    <row r="15179" spans="1:19" ht="11.25" thickBot="1" x14ac:dyDescent="0.2">
      <c r="A15179" s="112"/>
    </row>
    <row r="15180" spans="1:19" ht="11.25" thickBot="1" x14ac:dyDescent="0.2">
      <c r="A15180" s="139" t="s">
        <v>366</v>
      </c>
      <c r="B15180" s="112"/>
      <c r="C15180" s="140">
        <v>1.179</v>
      </c>
      <c r="D15180" s="134" t="s">
        <v>1258</v>
      </c>
      <c r="E15180" s="136">
        <v>3.3969999999999998</v>
      </c>
      <c r="F15180" s="136">
        <v>4.8609999999999998</v>
      </c>
      <c r="G15180" s="136">
        <v>11.871</v>
      </c>
      <c r="H15180" s="136">
        <v>18.391999999999999</v>
      </c>
      <c r="I15180" s="136">
        <v>1.9710000000000001</v>
      </c>
      <c r="J15180" s="136">
        <v>1.613</v>
      </c>
      <c r="K15180" s="136">
        <v>19.581</v>
      </c>
      <c r="L15180" s="136">
        <v>6.6219999999999999</v>
      </c>
      <c r="M15180" s="136">
        <v>44.886000000000003</v>
      </c>
      <c r="N15180" s="136">
        <v>103.315</v>
      </c>
      <c r="O15180" s="136">
        <v>697.101</v>
      </c>
      <c r="P15180" s="136">
        <v>175.34100000000001</v>
      </c>
      <c r="Q15180" s="136">
        <v>71.375</v>
      </c>
      <c r="R15180" s="136">
        <v>458.358</v>
      </c>
      <c r="S15180" s="136">
        <v>389.68200000000002</v>
      </c>
    </row>
    <row r="15181" spans="1:19" ht="11.25" thickBot="1" x14ac:dyDescent="0.2">
      <c r="A15181" s="112"/>
    </row>
    <row r="15182" spans="1:19" ht="11.25" thickBot="1" x14ac:dyDescent="0.2">
      <c r="A15182" s="106" t="s">
        <v>357</v>
      </c>
      <c r="B15182" s="106" t="s">
        <v>358</v>
      </c>
      <c r="C15182" s="130" t="s">
        <v>51</v>
      </c>
      <c r="D15182" s="130" t="s">
        <v>52</v>
      </c>
      <c r="E15182" s="130" t="s">
        <v>53</v>
      </c>
      <c r="F15182" s="130" t="s">
        <v>54</v>
      </c>
      <c r="G15182" s="130" t="s">
        <v>55</v>
      </c>
      <c r="H15182" s="130" t="s">
        <v>56</v>
      </c>
      <c r="I15182" s="130" t="s">
        <v>57</v>
      </c>
      <c r="J15182" s="130" t="s">
        <v>58</v>
      </c>
      <c r="K15182" s="130" t="s">
        <v>59</v>
      </c>
      <c r="L15182" s="130" t="s">
        <v>60</v>
      </c>
      <c r="M15182" s="130" t="s">
        <v>61</v>
      </c>
      <c r="N15182" s="130" t="s">
        <v>62</v>
      </c>
      <c r="O15182" s="130" t="s">
        <v>63</v>
      </c>
      <c r="P15182" s="130" t="s">
        <v>64</v>
      </c>
      <c r="Q15182" s="131" t="s">
        <v>65</v>
      </c>
      <c r="R15182" s="131" t="s">
        <v>66</v>
      </c>
      <c r="S15182" s="130" t="s">
        <v>67</v>
      </c>
    </row>
    <row r="15183" spans="1:19" ht="11.25" thickBot="1" x14ac:dyDescent="0.2">
      <c r="A15183" s="107">
        <v>1</v>
      </c>
      <c r="B15183" s="132">
        <v>0.49927083333333333</v>
      </c>
      <c r="C15183" s="108">
        <v>5.5039999999999996</v>
      </c>
      <c r="D15183" s="108">
        <v>-0.73099999999999998</v>
      </c>
      <c r="E15183" s="108">
        <v>-1.3160000000000001</v>
      </c>
      <c r="F15183" s="108">
        <v>4.5880000000000001</v>
      </c>
      <c r="G15183" s="108">
        <v>12.554</v>
      </c>
      <c r="H15183" s="108">
        <v>19347.353999999999</v>
      </c>
      <c r="I15183" s="108">
        <v>1542.539</v>
      </c>
      <c r="J15183" s="108">
        <v>9.4E-2</v>
      </c>
      <c r="K15183" s="108">
        <v>-3.9239999999999999</v>
      </c>
      <c r="L15183" s="108">
        <v>68.570999999999998</v>
      </c>
      <c r="M15183" s="108">
        <v>88.71</v>
      </c>
      <c r="N15183" s="108">
        <v>719.28599999999994</v>
      </c>
      <c r="O15183" s="108">
        <v>64.287000000000006</v>
      </c>
      <c r="P15183" s="108">
        <v>64114.315000000002</v>
      </c>
      <c r="Q15183" s="133">
        <v>0.98985000000000001</v>
      </c>
      <c r="R15183" s="134" t="s">
        <v>1259</v>
      </c>
      <c r="S15183" s="108">
        <v>79.921000000000006</v>
      </c>
    </row>
    <row r="15184" spans="1:19" ht="11.25" thickBot="1" x14ac:dyDescent="0.2">
      <c r="A15184" s="112"/>
    </row>
    <row r="15185" spans="1:19" ht="11.25" thickBot="1" x14ac:dyDescent="0.2">
      <c r="A15185" s="107">
        <v>2</v>
      </c>
      <c r="B15185" s="132">
        <v>0.49944444444444441</v>
      </c>
      <c r="C15185" s="108">
        <v>-5.0049999999999999</v>
      </c>
      <c r="D15185" s="108">
        <v>2.1789999999999998</v>
      </c>
      <c r="E15185" s="108">
        <v>2.548</v>
      </c>
      <c r="F15185" s="108">
        <v>0.77800000000000002</v>
      </c>
      <c r="G15185" s="108">
        <v>16.478999999999999</v>
      </c>
      <c r="H15185" s="108">
        <v>19533.106</v>
      </c>
      <c r="I15185" s="108">
        <v>1661.287</v>
      </c>
      <c r="J15185" s="108">
        <v>-2.774</v>
      </c>
      <c r="K15185" s="108">
        <v>-1.0149999999999999</v>
      </c>
      <c r="L15185" s="108">
        <v>92.253</v>
      </c>
      <c r="M15185" s="108">
        <v>84.447999999999993</v>
      </c>
      <c r="N15185" s="108">
        <v>738.88300000000004</v>
      </c>
      <c r="O15185" s="108">
        <v>36.886000000000003</v>
      </c>
      <c r="P15185" s="108">
        <v>64357.991999999998</v>
      </c>
      <c r="Q15185" s="133">
        <v>1.0064599999999999</v>
      </c>
      <c r="R15185" s="134" t="s">
        <v>1260</v>
      </c>
      <c r="S15185" s="108">
        <v>79.728999999999999</v>
      </c>
    </row>
    <row r="15186" spans="1:19" ht="11.25" thickBot="1" x14ac:dyDescent="0.2">
      <c r="A15186" s="112"/>
    </row>
    <row r="15187" spans="1:19" ht="11.25" thickBot="1" x14ac:dyDescent="0.2">
      <c r="A15187" s="107">
        <v>3</v>
      </c>
      <c r="B15187" s="132">
        <v>0.49962962962962965</v>
      </c>
      <c r="C15187" s="108">
        <v>0.66100000000000003</v>
      </c>
      <c r="D15187" s="108">
        <v>1.147</v>
      </c>
      <c r="E15187" s="108">
        <v>-2.2890000000000001</v>
      </c>
      <c r="F15187" s="108">
        <v>1.6890000000000001</v>
      </c>
      <c r="G15187" s="108">
        <v>21.09</v>
      </c>
      <c r="H15187" s="108">
        <v>19546.463</v>
      </c>
      <c r="I15187" s="108">
        <v>1595.1849999999999</v>
      </c>
      <c r="J15187" s="108">
        <v>-2.79</v>
      </c>
      <c r="K15187" s="108">
        <v>0.85099999999999998</v>
      </c>
      <c r="L15187" s="108">
        <v>56.860999999999997</v>
      </c>
      <c r="M15187" s="108">
        <v>101.88500000000001</v>
      </c>
      <c r="N15187" s="108">
        <v>678.077</v>
      </c>
      <c r="O15187" s="108">
        <v>47.805</v>
      </c>
      <c r="P15187" s="108">
        <v>63620.936999999998</v>
      </c>
      <c r="Q15187" s="133">
        <v>1.01231</v>
      </c>
      <c r="R15187" s="134" t="s">
        <v>1261</v>
      </c>
      <c r="S15187" s="108">
        <v>80.694000000000003</v>
      </c>
    </row>
    <row r="15188" spans="1:19" ht="11.25" thickBot="1" x14ac:dyDescent="0.2">
      <c r="A15188" s="112"/>
    </row>
    <row r="15189" spans="1:19" ht="11.25" thickBot="1" x14ac:dyDescent="0.2">
      <c r="A15189" s="135" t="s">
        <v>362</v>
      </c>
      <c r="B15189" s="112"/>
      <c r="C15189" s="136">
        <v>0.38700000000000001</v>
      </c>
      <c r="D15189" s="136">
        <v>0.86499999999999999</v>
      </c>
      <c r="E15189" s="136">
        <v>-0.35199999999999998</v>
      </c>
      <c r="F15189" s="136">
        <v>2.3519999999999999</v>
      </c>
      <c r="G15189" s="136">
        <v>16.707999999999998</v>
      </c>
      <c r="H15189" s="136">
        <v>19475.641</v>
      </c>
      <c r="I15189" s="136">
        <v>1599.67</v>
      </c>
      <c r="J15189" s="136">
        <v>-1.823</v>
      </c>
      <c r="K15189" s="136">
        <v>-1.363</v>
      </c>
      <c r="L15189" s="136">
        <v>72.561999999999998</v>
      </c>
      <c r="M15189" s="136">
        <v>91.680999999999997</v>
      </c>
      <c r="N15189" s="136">
        <v>712.08199999999999</v>
      </c>
      <c r="O15189" s="136">
        <v>49.658999999999999</v>
      </c>
      <c r="P15189" s="136">
        <v>64031.080999999998</v>
      </c>
      <c r="Q15189" s="137">
        <v>1.0028699999999999</v>
      </c>
      <c r="R15189" s="134" t="s">
        <v>1262</v>
      </c>
      <c r="S15189" s="136">
        <v>80.114999999999995</v>
      </c>
    </row>
    <row r="15190" spans="1:19" ht="11.25" thickBot="1" x14ac:dyDescent="0.2">
      <c r="A15190" s="112"/>
    </row>
    <row r="15191" spans="1:19" ht="11.25" thickBot="1" x14ac:dyDescent="0.2">
      <c r="A15191" s="138" t="s">
        <v>364</v>
      </c>
      <c r="B15191" s="112"/>
      <c r="C15191" s="136">
        <v>5.26</v>
      </c>
      <c r="D15191" s="136">
        <v>1.4750000000000001</v>
      </c>
      <c r="E15191" s="136">
        <v>2.5590000000000002</v>
      </c>
      <c r="F15191" s="136">
        <v>1.99</v>
      </c>
      <c r="G15191" s="136">
        <v>4.2720000000000002</v>
      </c>
      <c r="H15191" s="136">
        <v>111.301</v>
      </c>
      <c r="I15191" s="136">
        <v>59.500999999999998</v>
      </c>
      <c r="J15191" s="136">
        <v>1.66</v>
      </c>
      <c r="K15191" s="136">
        <v>2.4060000000000001</v>
      </c>
      <c r="L15191" s="136">
        <v>18.03</v>
      </c>
      <c r="M15191" s="136">
        <v>9.09</v>
      </c>
      <c r="N15191" s="136">
        <v>31.036999999999999</v>
      </c>
      <c r="O15191" s="136">
        <v>13.795</v>
      </c>
      <c r="P15191" s="136">
        <v>375.51100000000002</v>
      </c>
      <c r="Q15191" s="137">
        <v>1.1650000000000001E-2</v>
      </c>
      <c r="R15191" s="134" t="s">
        <v>1263</v>
      </c>
      <c r="S15191" s="136">
        <v>0.51100000000000001</v>
      </c>
    </row>
    <row r="15192" spans="1:19" ht="11.25" thickBot="1" x14ac:dyDescent="0.2">
      <c r="A15192" s="112"/>
    </row>
    <row r="15193" spans="1:19" ht="11.25" thickBot="1" x14ac:dyDescent="0.2">
      <c r="A15193" s="139" t="s">
        <v>366</v>
      </c>
      <c r="B15193" s="112"/>
      <c r="C15193" s="136">
        <v>1360.1690000000001</v>
      </c>
      <c r="D15193" s="136">
        <v>170.60599999999999</v>
      </c>
      <c r="E15193" s="136">
        <v>726.29399999999998</v>
      </c>
      <c r="F15193" s="136">
        <v>84.597999999999999</v>
      </c>
      <c r="G15193" s="136">
        <v>25.571000000000002</v>
      </c>
      <c r="H15193" s="136">
        <v>0.57099999999999995</v>
      </c>
      <c r="I15193" s="136">
        <v>3.72</v>
      </c>
      <c r="J15193" s="136">
        <v>91.054000000000002</v>
      </c>
      <c r="K15193" s="136">
        <v>176.55799999999999</v>
      </c>
      <c r="L15193" s="136">
        <v>24.847999999999999</v>
      </c>
      <c r="M15193" s="136">
        <v>9.9149999999999991</v>
      </c>
      <c r="N15193" s="136">
        <v>4.359</v>
      </c>
      <c r="O15193" s="136">
        <v>27.777999999999999</v>
      </c>
      <c r="P15193" s="136">
        <v>0.58599999999999997</v>
      </c>
      <c r="Q15193" s="140">
        <v>1.1619999999999999</v>
      </c>
      <c r="R15193" s="134" t="s">
        <v>1264</v>
      </c>
      <c r="S15193" s="136">
        <v>0.63700000000000001</v>
      </c>
    </row>
    <row r="15194" spans="1:19" ht="11.25" thickBot="1" x14ac:dyDescent="0.2">
      <c r="A15194" s="112"/>
    </row>
    <row r="15195" spans="1:19" ht="11.25" thickBot="1" x14ac:dyDescent="0.2">
      <c r="A15195" s="106" t="s">
        <v>357</v>
      </c>
      <c r="B15195" s="106" t="s">
        <v>358</v>
      </c>
      <c r="C15195" s="130" t="s">
        <v>68</v>
      </c>
    </row>
    <row r="15196" spans="1:19" ht="11.25" thickBot="1" x14ac:dyDescent="0.2">
      <c r="A15196" s="107">
        <v>1</v>
      </c>
      <c r="B15196" s="132">
        <v>0.49927083333333333</v>
      </c>
      <c r="C15196" s="108">
        <v>117.73099999999999</v>
      </c>
    </row>
    <row r="15197" spans="1:19" ht="11.25" thickBot="1" x14ac:dyDescent="0.2">
      <c r="A15197" s="112"/>
    </row>
    <row r="15198" spans="1:19" ht="11.25" thickBot="1" x14ac:dyDescent="0.2">
      <c r="A15198" s="107">
        <v>2</v>
      </c>
      <c r="B15198" s="132">
        <v>0.49944444444444441</v>
      </c>
      <c r="C15198" s="108">
        <v>133.29499999999999</v>
      </c>
    </row>
    <row r="15199" spans="1:19" ht="11.25" thickBot="1" x14ac:dyDescent="0.2">
      <c r="A15199" s="112"/>
    </row>
    <row r="15200" spans="1:19" ht="11.25" thickBot="1" x14ac:dyDescent="0.2">
      <c r="A15200" s="107">
        <v>3</v>
      </c>
      <c r="B15200" s="132">
        <v>0.49962962962962965</v>
      </c>
      <c r="C15200" s="108">
        <v>130.90899999999999</v>
      </c>
    </row>
    <row r="15201" spans="1:19" ht="11.25" thickBot="1" x14ac:dyDescent="0.2">
      <c r="A15201" s="112"/>
    </row>
    <row r="15202" spans="1:19" ht="11.25" thickBot="1" x14ac:dyDescent="0.2">
      <c r="A15202" s="135" t="s">
        <v>362</v>
      </c>
      <c r="B15202" s="112"/>
      <c r="C15202" s="136">
        <v>127.312</v>
      </c>
    </row>
    <row r="15203" spans="1:19" ht="11.25" thickBot="1" x14ac:dyDescent="0.2">
      <c r="A15203" s="112"/>
    </row>
    <row r="15204" spans="1:19" ht="11.25" thickBot="1" x14ac:dyDescent="0.2">
      <c r="A15204" s="138" t="s">
        <v>364</v>
      </c>
      <c r="B15204" s="112"/>
      <c r="C15204" s="136">
        <v>8.3819999999999997</v>
      </c>
    </row>
    <row r="15205" spans="1:19" ht="11.25" thickBot="1" x14ac:dyDescent="0.2">
      <c r="A15205" s="112"/>
    </row>
    <row r="15206" spans="1:19" ht="11.25" thickBot="1" x14ac:dyDescent="0.2">
      <c r="A15206" s="139" t="s">
        <v>366</v>
      </c>
      <c r="B15206" s="112"/>
      <c r="C15206" s="136">
        <v>6.5839999999999996</v>
      </c>
    </row>
    <row r="15207" spans="1:19" ht="10.5" x14ac:dyDescent="0.15">
      <c r="A15207" s="112"/>
    </row>
    <row r="15208" spans="1:19" x14ac:dyDescent="0.15">
      <c r="A15208" s="129"/>
      <c r="B15208" s="86" t="s">
        <v>1265</v>
      </c>
    </row>
    <row r="15209" spans="1:19" ht="9.75" thickBot="1" x14ac:dyDescent="0.2">
      <c r="A15209" s="81" t="s">
        <v>5871</v>
      </c>
    </row>
    <row r="15210" spans="1:19" ht="11.25" thickBot="1" x14ac:dyDescent="0.2">
      <c r="A15210" s="106" t="s">
        <v>357</v>
      </c>
      <c r="B15210" s="106" t="s">
        <v>358</v>
      </c>
      <c r="C15210" s="130" t="s">
        <v>0</v>
      </c>
      <c r="D15210" s="130" t="s">
        <v>1</v>
      </c>
      <c r="E15210" s="130" t="s">
        <v>2</v>
      </c>
      <c r="F15210" s="130" t="s">
        <v>3</v>
      </c>
      <c r="G15210" s="130" t="s">
        <v>4</v>
      </c>
      <c r="H15210" s="130" t="s">
        <v>5</v>
      </c>
      <c r="I15210" s="131" t="s">
        <v>6</v>
      </c>
      <c r="J15210" s="131" t="s">
        <v>7</v>
      </c>
      <c r="K15210" s="130" t="s">
        <v>8</v>
      </c>
      <c r="L15210" s="130" t="s">
        <v>9</v>
      </c>
      <c r="M15210" s="130" t="s">
        <v>10</v>
      </c>
      <c r="N15210" s="130" t="s">
        <v>11</v>
      </c>
      <c r="O15210" s="130" t="s">
        <v>12</v>
      </c>
      <c r="P15210" s="130" t="s">
        <v>13</v>
      </c>
      <c r="Q15210" s="130" t="s">
        <v>14</v>
      </c>
      <c r="R15210" s="130" t="s">
        <v>15</v>
      </c>
      <c r="S15210" s="130" t="s">
        <v>16</v>
      </c>
    </row>
    <row r="15211" spans="1:19" ht="11.25" thickBot="1" x14ac:dyDescent="0.2">
      <c r="A15211" s="107">
        <v>1</v>
      </c>
      <c r="B15211" s="132">
        <v>0.50442129629629628</v>
      </c>
      <c r="C15211" s="141" t="s">
        <v>11678</v>
      </c>
      <c r="D15211" s="108">
        <v>52836.232000000004</v>
      </c>
      <c r="E15211" s="108">
        <v>11328.275</v>
      </c>
      <c r="F15211" s="108">
        <v>36990.362000000001</v>
      </c>
      <c r="G15211" s="141" t="s">
        <v>11679</v>
      </c>
      <c r="H15211" s="108">
        <v>-3.4510000000000001</v>
      </c>
      <c r="I15211" s="133">
        <v>1.11114</v>
      </c>
      <c r="J15211" s="134" t="s">
        <v>1268</v>
      </c>
      <c r="K15211" s="141" t="s">
        <v>11680</v>
      </c>
      <c r="L15211" s="108">
        <v>89.096000000000004</v>
      </c>
      <c r="M15211" s="108">
        <v>3646.502</v>
      </c>
      <c r="N15211" s="108">
        <v>731.73800000000006</v>
      </c>
      <c r="O15211" s="108">
        <v>-303.27499999999998</v>
      </c>
      <c r="P15211" s="108">
        <v>1302.586</v>
      </c>
      <c r="Q15211" s="108">
        <v>-387.26100000000002</v>
      </c>
      <c r="R15211" s="108">
        <v>342.9</v>
      </c>
      <c r="S15211" s="108">
        <v>86642.505000000005</v>
      </c>
    </row>
    <row r="15212" spans="1:19" ht="11.25" thickBot="1" x14ac:dyDescent="0.2">
      <c r="A15212" s="112"/>
    </row>
    <row r="15213" spans="1:19" ht="11.25" thickBot="1" x14ac:dyDescent="0.2">
      <c r="A15213" s="107">
        <v>2</v>
      </c>
      <c r="B15213" s="132">
        <v>0.50459490740740742</v>
      </c>
      <c r="C15213" s="141" t="s">
        <v>11681</v>
      </c>
      <c r="D15213" s="108">
        <v>52350.142</v>
      </c>
      <c r="E15213" s="108">
        <v>11387.716</v>
      </c>
      <c r="F15213" s="108">
        <v>37055.707000000002</v>
      </c>
      <c r="G15213" s="141" t="s">
        <v>11682</v>
      </c>
      <c r="H15213" s="108">
        <v>6.45</v>
      </c>
      <c r="I15213" s="133">
        <v>1.15385</v>
      </c>
      <c r="J15213" s="134" t="s">
        <v>1272</v>
      </c>
      <c r="K15213" s="141" t="s">
        <v>11683</v>
      </c>
      <c r="L15213" s="108">
        <v>75.364999999999995</v>
      </c>
      <c r="M15213" s="108">
        <v>3825.4259999999999</v>
      </c>
      <c r="N15213" s="108">
        <v>835.70500000000004</v>
      </c>
      <c r="O15213" s="108">
        <v>-180.48699999999999</v>
      </c>
      <c r="P15213" s="108">
        <v>1280.8320000000001</v>
      </c>
      <c r="Q15213" s="108">
        <v>-376.81299999999999</v>
      </c>
      <c r="R15213" s="108">
        <v>360.31799999999998</v>
      </c>
      <c r="S15213" s="108">
        <v>83231.553</v>
      </c>
    </row>
    <row r="15214" spans="1:19" ht="11.25" thickBot="1" x14ac:dyDescent="0.2">
      <c r="A15214" s="112"/>
    </row>
    <row r="15215" spans="1:19" ht="11.25" thickBot="1" x14ac:dyDescent="0.2">
      <c r="A15215" s="107">
        <v>3</v>
      </c>
      <c r="B15215" s="132">
        <v>0.5047800925925926</v>
      </c>
      <c r="C15215" s="141" t="s">
        <v>11684</v>
      </c>
      <c r="D15215" s="108">
        <v>52174.338000000003</v>
      </c>
      <c r="E15215" s="108">
        <v>11823.179</v>
      </c>
      <c r="F15215" s="108">
        <v>36583.535000000003</v>
      </c>
      <c r="G15215" s="141" t="s">
        <v>11685</v>
      </c>
      <c r="H15215" s="108">
        <v>0.69199999999999995</v>
      </c>
      <c r="I15215" s="133">
        <v>1.13365</v>
      </c>
      <c r="J15215" s="134" t="s">
        <v>1276</v>
      </c>
      <c r="K15215" s="141" t="s">
        <v>11686</v>
      </c>
      <c r="L15215" s="108">
        <v>92.600999999999999</v>
      </c>
      <c r="M15215" s="108">
        <v>3687.1489999999999</v>
      </c>
      <c r="N15215" s="108">
        <v>729.55799999999999</v>
      </c>
      <c r="O15215" s="108">
        <v>-212.22399999999999</v>
      </c>
      <c r="P15215" s="108">
        <v>1342.921</v>
      </c>
      <c r="Q15215" s="108">
        <v>-380.18099999999998</v>
      </c>
      <c r="R15215" s="108">
        <v>362.16500000000002</v>
      </c>
      <c r="S15215" s="108">
        <v>82314.73</v>
      </c>
    </row>
    <row r="15216" spans="1:19" ht="11.25" thickBot="1" x14ac:dyDescent="0.2">
      <c r="A15216" s="112"/>
    </row>
    <row r="15217" spans="1:19" ht="11.25" thickBot="1" x14ac:dyDescent="0.2">
      <c r="A15217" s="135" t="s">
        <v>362</v>
      </c>
      <c r="B15217" s="112"/>
      <c r="C15217" s="141" t="s">
        <v>11687</v>
      </c>
      <c r="D15217" s="136">
        <v>52453.571000000004</v>
      </c>
      <c r="E15217" s="136">
        <v>11513.056</v>
      </c>
      <c r="F15217" s="136">
        <v>36876.534</v>
      </c>
      <c r="G15217" s="141" t="s">
        <v>11688</v>
      </c>
      <c r="H15217" s="136">
        <v>1.23</v>
      </c>
      <c r="I15217" s="137">
        <v>1.1328800000000001</v>
      </c>
      <c r="J15217" s="134" t="s">
        <v>1280</v>
      </c>
      <c r="K15217" s="141" t="s">
        <v>11689</v>
      </c>
      <c r="L15217" s="136">
        <v>85.686999999999998</v>
      </c>
      <c r="M15217" s="136">
        <v>3719.692</v>
      </c>
      <c r="N15217" s="136">
        <v>765.66700000000003</v>
      </c>
      <c r="O15217" s="136">
        <v>-231.995</v>
      </c>
      <c r="P15217" s="136">
        <v>1308.779</v>
      </c>
      <c r="Q15217" s="136">
        <v>-381.41800000000001</v>
      </c>
      <c r="R15217" s="136">
        <v>355.12799999999999</v>
      </c>
      <c r="S15217" s="136">
        <v>84062.93</v>
      </c>
    </row>
    <row r="15218" spans="1:19" ht="11.25" thickBot="1" x14ac:dyDescent="0.2">
      <c r="A15218" s="112"/>
    </row>
    <row r="15219" spans="1:19" ht="11.25" thickBot="1" x14ac:dyDescent="0.2">
      <c r="A15219" s="138" t="s">
        <v>364</v>
      </c>
      <c r="B15219" s="112"/>
      <c r="C15219" s="141" t="s">
        <v>11690</v>
      </c>
      <c r="D15219" s="136">
        <v>342.85399999999998</v>
      </c>
      <c r="E15219" s="136">
        <v>270.214</v>
      </c>
      <c r="F15219" s="136">
        <v>255.84</v>
      </c>
      <c r="G15219" s="141" t="s">
        <v>11691</v>
      </c>
      <c r="H15219" s="136">
        <v>4.9720000000000004</v>
      </c>
      <c r="I15219" s="137">
        <v>2.137E-2</v>
      </c>
      <c r="J15219" s="134" t="s">
        <v>1284</v>
      </c>
      <c r="K15219" s="141" t="s">
        <v>11692</v>
      </c>
      <c r="L15219" s="136">
        <v>9.11</v>
      </c>
      <c r="M15219" s="136">
        <v>93.796999999999997</v>
      </c>
      <c r="N15219" s="136">
        <v>60.664999999999999</v>
      </c>
      <c r="O15219" s="136">
        <v>63.737000000000002</v>
      </c>
      <c r="P15219" s="136">
        <v>31.504000000000001</v>
      </c>
      <c r="Q15219" s="136">
        <v>5.3319999999999999</v>
      </c>
      <c r="R15219" s="136">
        <v>10.63</v>
      </c>
      <c r="S15219" s="136">
        <v>2280.5259999999998</v>
      </c>
    </row>
    <row r="15220" spans="1:19" ht="11.25" thickBot="1" x14ac:dyDescent="0.2">
      <c r="A15220" s="112"/>
    </row>
    <row r="15221" spans="1:19" ht="11.25" thickBot="1" x14ac:dyDescent="0.2">
      <c r="A15221" s="139" t="s">
        <v>366</v>
      </c>
      <c r="B15221" s="112"/>
      <c r="C15221" s="141" t="s">
        <v>1116</v>
      </c>
      <c r="D15221" s="136">
        <v>0.65400000000000003</v>
      </c>
      <c r="E15221" s="136">
        <v>2.347</v>
      </c>
      <c r="F15221" s="136">
        <v>0.69399999999999995</v>
      </c>
      <c r="G15221" s="141" t="s">
        <v>1286</v>
      </c>
      <c r="H15221" s="136">
        <v>404.17700000000002</v>
      </c>
      <c r="I15221" s="140">
        <v>1.8859999999999999</v>
      </c>
      <c r="J15221" s="134" t="s">
        <v>1287</v>
      </c>
      <c r="K15221" s="141" t="s">
        <v>1288</v>
      </c>
      <c r="L15221" s="136">
        <v>10.631</v>
      </c>
      <c r="M15221" s="136">
        <v>2.5219999999999998</v>
      </c>
      <c r="N15221" s="136">
        <v>7.923</v>
      </c>
      <c r="O15221" s="136">
        <v>27.472999999999999</v>
      </c>
      <c r="P15221" s="136">
        <v>2.407</v>
      </c>
      <c r="Q15221" s="136">
        <v>1.3979999999999999</v>
      </c>
      <c r="R15221" s="136">
        <v>2.9929999999999999</v>
      </c>
      <c r="S15221" s="136">
        <v>2.7130000000000001</v>
      </c>
    </row>
    <row r="15222" spans="1:19" ht="11.25" thickBot="1" x14ac:dyDescent="0.2">
      <c r="A15222" s="112"/>
    </row>
    <row r="15223" spans="1:19" ht="11.25" thickBot="1" x14ac:dyDescent="0.2">
      <c r="A15223" s="106" t="s">
        <v>357</v>
      </c>
      <c r="B15223" s="106" t="s">
        <v>358</v>
      </c>
      <c r="C15223" s="130" t="s">
        <v>17</v>
      </c>
      <c r="D15223" s="130" t="s">
        <v>18</v>
      </c>
      <c r="E15223" s="131" t="s">
        <v>19</v>
      </c>
      <c r="F15223" s="131" t="s">
        <v>20</v>
      </c>
      <c r="G15223" s="130" t="s">
        <v>21</v>
      </c>
      <c r="H15223" s="130" t="s">
        <v>22</v>
      </c>
      <c r="I15223" s="130" t="s">
        <v>23</v>
      </c>
      <c r="J15223" s="130" t="s">
        <v>24</v>
      </c>
      <c r="K15223" s="131" t="s">
        <v>25</v>
      </c>
      <c r="L15223" s="131" t="s">
        <v>26</v>
      </c>
      <c r="M15223" s="130" t="s">
        <v>27</v>
      </c>
      <c r="N15223" s="130" t="s">
        <v>28</v>
      </c>
      <c r="O15223" s="130" t="s">
        <v>29</v>
      </c>
      <c r="P15223" s="130" t="s">
        <v>30</v>
      </c>
      <c r="Q15223" s="130" t="s">
        <v>31</v>
      </c>
      <c r="R15223" s="130" t="s">
        <v>32</v>
      </c>
      <c r="S15223" s="130" t="s">
        <v>33</v>
      </c>
    </row>
    <row r="15224" spans="1:19" ht="11.25" thickBot="1" x14ac:dyDescent="0.2">
      <c r="A15224" s="107">
        <v>1</v>
      </c>
      <c r="B15224" s="132">
        <v>0.50442129629629628</v>
      </c>
      <c r="C15224" s="108">
        <v>-11049.415000000001</v>
      </c>
      <c r="D15224" s="108">
        <v>230.239</v>
      </c>
      <c r="E15224" s="133">
        <v>1.0957399999999999</v>
      </c>
      <c r="F15224" s="133">
        <v>0.99636999999999998</v>
      </c>
      <c r="G15224" s="108">
        <v>4.242</v>
      </c>
      <c r="H15224" s="108">
        <v>-3.7</v>
      </c>
      <c r="I15224" s="108">
        <v>727.37900000000002</v>
      </c>
      <c r="J15224" s="108">
        <v>16.065000000000001</v>
      </c>
      <c r="K15224" s="133">
        <v>1.10284</v>
      </c>
      <c r="L15224" s="134" t="s">
        <v>1289</v>
      </c>
      <c r="M15224" s="108">
        <v>571745.91</v>
      </c>
      <c r="N15224" s="108">
        <v>176.86</v>
      </c>
      <c r="O15224" s="108">
        <v>-0.66100000000000003</v>
      </c>
      <c r="P15224" s="108">
        <v>0.69799999999999995</v>
      </c>
      <c r="Q15224" s="108">
        <v>1.742</v>
      </c>
      <c r="R15224" s="108">
        <v>1359.682</v>
      </c>
      <c r="S15224" s="108">
        <v>157.69999999999999</v>
      </c>
    </row>
    <row r="15225" spans="1:19" ht="11.25" thickBot="1" x14ac:dyDescent="0.2">
      <c r="A15225" s="112"/>
    </row>
    <row r="15226" spans="1:19" ht="11.25" thickBot="1" x14ac:dyDescent="0.2">
      <c r="A15226" s="107">
        <v>2</v>
      </c>
      <c r="B15226" s="132">
        <v>0.50459490740740742</v>
      </c>
      <c r="C15226" s="108">
        <v>-10882.529</v>
      </c>
      <c r="D15226" s="108">
        <v>246.048</v>
      </c>
      <c r="E15226" s="133">
        <v>1.1190899999999999</v>
      </c>
      <c r="F15226" s="133">
        <v>1.0033000000000001</v>
      </c>
      <c r="G15226" s="108">
        <v>6.6950000000000003</v>
      </c>
      <c r="H15226" s="108">
        <v>-1.913</v>
      </c>
      <c r="I15226" s="108">
        <v>839.66600000000005</v>
      </c>
      <c r="J15226" s="108">
        <v>-32.591999999999999</v>
      </c>
      <c r="K15226" s="133">
        <v>1.1323799999999999</v>
      </c>
      <c r="L15226" s="134" t="s">
        <v>1290</v>
      </c>
      <c r="M15226" s="108">
        <v>576003.73</v>
      </c>
      <c r="N15226" s="108">
        <v>152.50700000000001</v>
      </c>
      <c r="O15226" s="108">
        <v>0.27600000000000002</v>
      </c>
      <c r="P15226" s="108">
        <v>0.69399999999999995</v>
      </c>
      <c r="Q15226" s="108">
        <v>0.79700000000000004</v>
      </c>
      <c r="R15226" s="108">
        <v>1443.4849999999999</v>
      </c>
      <c r="S15226" s="108">
        <v>143.346</v>
      </c>
    </row>
    <row r="15227" spans="1:19" ht="11.25" thickBot="1" x14ac:dyDescent="0.2">
      <c r="A15227" s="112"/>
    </row>
    <row r="15228" spans="1:19" ht="11.25" thickBot="1" x14ac:dyDescent="0.2">
      <c r="A15228" s="107">
        <v>3</v>
      </c>
      <c r="B15228" s="132">
        <v>0.5047800925925926</v>
      </c>
      <c r="C15228" s="108">
        <v>-10830.725</v>
      </c>
      <c r="D15228" s="108">
        <v>266.68400000000003</v>
      </c>
      <c r="E15228" s="133">
        <v>1.1234299999999999</v>
      </c>
      <c r="F15228" s="133">
        <v>0.99690999999999996</v>
      </c>
      <c r="G15228" s="108">
        <v>4.8630000000000004</v>
      </c>
      <c r="H15228" s="108">
        <v>-1.92</v>
      </c>
      <c r="I15228" s="108">
        <v>773.35</v>
      </c>
      <c r="J15228" s="108">
        <v>-26.664000000000001</v>
      </c>
      <c r="K15228" s="133">
        <v>1.1360600000000001</v>
      </c>
      <c r="L15228" s="134" t="s">
        <v>1291</v>
      </c>
      <c r="M15228" s="108">
        <v>578306.84</v>
      </c>
      <c r="N15228" s="108">
        <v>152.17699999999999</v>
      </c>
      <c r="O15228" s="108">
        <v>0.28299999999999997</v>
      </c>
      <c r="P15228" s="108">
        <v>5.4109999999999996</v>
      </c>
      <c r="Q15228" s="108">
        <v>5.5220000000000002</v>
      </c>
      <c r="R15228" s="108">
        <v>1327.0530000000001</v>
      </c>
      <c r="S15228" s="108">
        <v>153.92400000000001</v>
      </c>
    </row>
    <row r="15229" spans="1:19" ht="11.25" thickBot="1" x14ac:dyDescent="0.2">
      <c r="A15229" s="112"/>
    </row>
    <row r="15230" spans="1:19" ht="11.25" thickBot="1" x14ac:dyDescent="0.2">
      <c r="A15230" s="135" t="s">
        <v>362</v>
      </c>
      <c r="B15230" s="112"/>
      <c r="C15230" s="136">
        <v>-10920.888999999999</v>
      </c>
      <c r="D15230" s="136">
        <v>247.65700000000001</v>
      </c>
      <c r="E15230" s="137">
        <v>1.11276</v>
      </c>
      <c r="F15230" s="137">
        <v>0.99885999999999997</v>
      </c>
      <c r="G15230" s="136">
        <v>5.266</v>
      </c>
      <c r="H15230" s="136">
        <v>-2.5110000000000001</v>
      </c>
      <c r="I15230" s="136">
        <v>780.13199999999995</v>
      </c>
      <c r="J15230" s="136">
        <v>-14.397</v>
      </c>
      <c r="K15230" s="137">
        <v>1.1237600000000001</v>
      </c>
      <c r="L15230" s="134" t="s">
        <v>1292</v>
      </c>
      <c r="M15230" s="136">
        <v>575352.16</v>
      </c>
      <c r="N15230" s="136">
        <v>160.51499999999999</v>
      </c>
      <c r="O15230" s="136">
        <v>-3.4000000000000002E-2</v>
      </c>
      <c r="P15230" s="136">
        <v>2.2679999999999998</v>
      </c>
      <c r="Q15230" s="136">
        <v>2.6869999999999998</v>
      </c>
      <c r="R15230" s="136">
        <v>1376.74</v>
      </c>
      <c r="S15230" s="136">
        <v>151.65700000000001</v>
      </c>
    </row>
    <row r="15231" spans="1:19" ht="11.25" thickBot="1" x14ac:dyDescent="0.2">
      <c r="A15231" s="112"/>
    </row>
    <row r="15232" spans="1:19" ht="11.25" thickBot="1" x14ac:dyDescent="0.2">
      <c r="A15232" s="138" t="s">
        <v>364</v>
      </c>
      <c r="B15232" s="112"/>
      <c r="C15232" s="136">
        <v>114.28</v>
      </c>
      <c r="D15232" s="136">
        <v>18.276</v>
      </c>
      <c r="E15232" s="137">
        <v>1.489E-2</v>
      </c>
      <c r="F15232" s="137">
        <v>3.8500000000000001E-3</v>
      </c>
      <c r="G15232" s="136">
        <v>1.2749999999999999</v>
      </c>
      <c r="H15232" s="136">
        <v>1.03</v>
      </c>
      <c r="I15232" s="136">
        <v>56.45</v>
      </c>
      <c r="J15232" s="136">
        <v>26.547000000000001</v>
      </c>
      <c r="K15232" s="137">
        <v>1.821E-2</v>
      </c>
      <c r="L15232" s="134" t="s">
        <v>1293</v>
      </c>
      <c r="M15232" s="136">
        <v>3328.6390000000001</v>
      </c>
      <c r="N15232" s="136">
        <v>14.156000000000001</v>
      </c>
      <c r="O15232" s="136">
        <v>0.54300000000000004</v>
      </c>
      <c r="P15232" s="136">
        <v>2.722</v>
      </c>
      <c r="Q15232" s="136">
        <v>2.5</v>
      </c>
      <c r="R15232" s="136">
        <v>60.061</v>
      </c>
      <c r="S15232" s="136">
        <v>7.4409999999999998</v>
      </c>
    </row>
    <row r="15233" spans="1:19" ht="11.25" thickBot="1" x14ac:dyDescent="0.2">
      <c r="A15233" s="112"/>
    </row>
    <row r="15234" spans="1:19" ht="11.25" thickBot="1" x14ac:dyDescent="0.2">
      <c r="A15234" s="139" t="s">
        <v>366</v>
      </c>
      <c r="B15234" s="112"/>
      <c r="C15234" s="136">
        <v>1.046</v>
      </c>
      <c r="D15234" s="136">
        <v>7.38</v>
      </c>
      <c r="E15234" s="140">
        <v>1.3380000000000001</v>
      </c>
      <c r="F15234" s="140">
        <v>0.38600000000000001</v>
      </c>
      <c r="G15234" s="136">
        <v>24.21</v>
      </c>
      <c r="H15234" s="136">
        <v>41.008000000000003</v>
      </c>
      <c r="I15234" s="136">
        <v>7.2359999999999998</v>
      </c>
      <c r="J15234" s="136">
        <v>184.393</v>
      </c>
      <c r="K15234" s="140">
        <v>1.62</v>
      </c>
      <c r="L15234" s="134" t="s">
        <v>1294</v>
      </c>
      <c r="M15234" s="136">
        <v>0.57899999999999996</v>
      </c>
      <c r="N15234" s="136">
        <v>8.8190000000000008</v>
      </c>
      <c r="O15234" s="136">
        <v>1600.6189999999999</v>
      </c>
      <c r="P15234" s="136">
        <v>120.053</v>
      </c>
      <c r="Q15234" s="136">
        <v>93.05</v>
      </c>
      <c r="R15234" s="136">
        <v>4.3630000000000004</v>
      </c>
      <c r="S15234" s="136">
        <v>4.9059999999999997</v>
      </c>
    </row>
    <row r="15235" spans="1:19" ht="11.25" thickBot="1" x14ac:dyDescent="0.2">
      <c r="A15235" s="112"/>
    </row>
    <row r="15236" spans="1:19" ht="11.25" thickBot="1" x14ac:dyDescent="0.2">
      <c r="A15236" s="106" t="s">
        <v>357</v>
      </c>
      <c r="B15236" s="106" t="s">
        <v>358</v>
      </c>
      <c r="C15236" s="131" t="s">
        <v>34</v>
      </c>
      <c r="D15236" s="131" t="s">
        <v>35</v>
      </c>
      <c r="E15236" s="130" t="s">
        <v>36</v>
      </c>
      <c r="F15236" s="130" t="s">
        <v>37</v>
      </c>
      <c r="G15236" s="130" t="s">
        <v>38</v>
      </c>
      <c r="H15236" s="130" t="s">
        <v>39</v>
      </c>
      <c r="I15236" s="130" t="s">
        <v>40</v>
      </c>
      <c r="J15236" s="130" t="s">
        <v>41</v>
      </c>
      <c r="K15236" s="130" t="s">
        <v>42</v>
      </c>
      <c r="L15236" s="130" t="s">
        <v>43</v>
      </c>
      <c r="M15236" s="130" t="s">
        <v>44</v>
      </c>
      <c r="N15236" s="130" t="s">
        <v>45</v>
      </c>
      <c r="O15236" s="130" t="s">
        <v>46</v>
      </c>
      <c r="P15236" s="130" t="s">
        <v>47</v>
      </c>
      <c r="Q15236" s="130" t="s">
        <v>48</v>
      </c>
      <c r="R15236" s="130" t="s">
        <v>49</v>
      </c>
      <c r="S15236" s="130" t="s">
        <v>50</v>
      </c>
    </row>
    <row r="15237" spans="1:19" ht="11.25" thickBot="1" x14ac:dyDescent="0.2">
      <c r="A15237" s="107">
        <v>1</v>
      </c>
      <c r="B15237" s="132">
        <v>0.50442129629629628</v>
      </c>
      <c r="C15237" s="133">
        <v>1.0547899999999999</v>
      </c>
      <c r="D15237" s="134" t="s">
        <v>1295</v>
      </c>
      <c r="E15237" s="108">
        <v>1303.981</v>
      </c>
      <c r="F15237" s="108">
        <v>303.375</v>
      </c>
      <c r="G15237" s="108">
        <v>6.6630000000000003</v>
      </c>
      <c r="H15237" s="108">
        <v>21.382000000000001</v>
      </c>
      <c r="I15237" s="108">
        <v>1364.768</v>
      </c>
      <c r="J15237" s="108">
        <v>9086.491</v>
      </c>
      <c r="K15237" s="108">
        <v>84.02</v>
      </c>
      <c r="L15237" s="108">
        <v>-254.06700000000001</v>
      </c>
      <c r="M15237" s="108">
        <v>4.5439999999999996</v>
      </c>
      <c r="N15237" s="108">
        <v>-0.878</v>
      </c>
      <c r="O15237" s="108">
        <v>-1.9590000000000001</v>
      </c>
      <c r="P15237" s="108">
        <v>-1.0029999999999999</v>
      </c>
      <c r="Q15237" s="108">
        <v>-0.81499999999999995</v>
      </c>
      <c r="R15237" s="108">
        <v>-0.999</v>
      </c>
      <c r="S15237" s="108">
        <v>0.63</v>
      </c>
    </row>
    <row r="15238" spans="1:19" ht="11.25" thickBot="1" x14ac:dyDescent="0.2">
      <c r="A15238" s="112"/>
    </row>
    <row r="15239" spans="1:19" ht="11.25" thickBot="1" x14ac:dyDescent="0.2">
      <c r="A15239" s="107">
        <v>2</v>
      </c>
      <c r="B15239" s="132">
        <v>0.50459490740740742</v>
      </c>
      <c r="C15239" s="133">
        <v>1.0733900000000001</v>
      </c>
      <c r="D15239" s="134" t="s">
        <v>1296</v>
      </c>
      <c r="E15239" s="108">
        <v>1313.6279999999999</v>
      </c>
      <c r="F15239" s="108">
        <v>346.46800000000002</v>
      </c>
      <c r="G15239" s="108">
        <v>1.016</v>
      </c>
      <c r="H15239" s="108">
        <v>15.654999999999999</v>
      </c>
      <c r="I15239" s="108">
        <v>1405.2470000000001</v>
      </c>
      <c r="J15239" s="108">
        <v>9211.2579999999998</v>
      </c>
      <c r="K15239" s="108">
        <v>85.661000000000001</v>
      </c>
      <c r="L15239" s="108">
        <v>-215.78299999999999</v>
      </c>
      <c r="M15239" s="108">
        <v>4.5069999999999997</v>
      </c>
      <c r="N15239" s="108">
        <v>2.8719999999999999</v>
      </c>
      <c r="O15239" s="108">
        <v>-7.4999999999999997E-2</v>
      </c>
      <c r="P15239" s="108">
        <v>4.6559999999999997</v>
      </c>
      <c r="Q15239" s="108">
        <v>0.124</v>
      </c>
      <c r="R15239" s="108">
        <v>-2.9049999999999998</v>
      </c>
      <c r="S15239" s="108">
        <v>-0.32400000000000001</v>
      </c>
    </row>
    <row r="15240" spans="1:19" ht="11.25" thickBot="1" x14ac:dyDescent="0.2">
      <c r="A15240" s="112"/>
    </row>
    <row r="15241" spans="1:19" ht="11.25" thickBot="1" x14ac:dyDescent="0.2">
      <c r="A15241" s="107">
        <v>3</v>
      </c>
      <c r="B15241" s="132">
        <v>0.5047800925925926</v>
      </c>
      <c r="C15241" s="133">
        <v>1.07698</v>
      </c>
      <c r="D15241" s="134" t="s">
        <v>1297</v>
      </c>
      <c r="E15241" s="108">
        <v>1246.6559999999999</v>
      </c>
      <c r="F15241" s="108">
        <v>327.827</v>
      </c>
      <c r="G15241" s="108">
        <v>3.839</v>
      </c>
      <c r="H15241" s="108">
        <v>29.850999999999999</v>
      </c>
      <c r="I15241" s="108">
        <v>1430.165</v>
      </c>
      <c r="J15241" s="108">
        <v>9047.2800000000007</v>
      </c>
      <c r="K15241" s="108">
        <v>73.700999999999993</v>
      </c>
      <c r="L15241" s="108">
        <v>-265.99099999999999</v>
      </c>
      <c r="M15241" s="108">
        <v>-2.992</v>
      </c>
      <c r="N15241" s="108">
        <v>-3.7010000000000001</v>
      </c>
      <c r="O15241" s="108">
        <v>-1.0129999999999999</v>
      </c>
      <c r="P15241" s="108">
        <v>2.786</v>
      </c>
      <c r="Q15241" s="108">
        <v>-1.756</v>
      </c>
      <c r="R15241" s="108">
        <v>-7.61</v>
      </c>
      <c r="S15241" s="108">
        <v>-3.15</v>
      </c>
    </row>
    <row r="15242" spans="1:19" ht="11.25" thickBot="1" x14ac:dyDescent="0.2">
      <c r="A15242" s="112"/>
    </row>
    <row r="15243" spans="1:19" ht="11.25" thickBot="1" x14ac:dyDescent="0.2">
      <c r="A15243" s="135" t="s">
        <v>362</v>
      </c>
      <c r="B15243" s="112"/>
      <c r="C15243" s="137">
        <v>1.06839</v>
      </c>
      <c r="D15243" s="134" t="s">
        <v>1298</v>
      </c>
      <c r="E15243" s="136">
        <v>1288.088</v>
      </c>
      <c r="F15243" s="136">
        <v>325.89</v>
      </c>
      <c r="G15243" s="136">
        <v>3.839</v>
      </c>
      <c r="H15243" s="136">
        <v>22.295999999999999</v>
      </c>
      <c r="I15243" s="136">
        <v>1400.06</v>
      </c>
      <c r="J15243" s="136">
        <v>9115.01</v>
      </c>
      <c r="K15243" s="136">
        <v>81.128</v>
      </c>
      <c r="L15243" s="136">
        <v>-245.28100000000001</v>
      </c>
      <c r="M15243" s="136">
        <v>2.02</v>
      </c>
      <c r="N15243" s="136">
        <v>-0.56899999999999995</v>
      </c>
      <c r="O15243" s="136">
        <v>-1.016</v>
      </c>
      <c r="P15243" s="136">
        <v>2.1459999999999999</v>
      </c>
      <c r="Q15243" s="136">
        <v>-0.81599999999999995</v>
      </c>
      <c r="R15243" s="136">
        <v>-3.8380000000000001</v>
      </c>
      <c r="S15243" s="136">
        <v>-0.94799999999999995</v>
      </c>
    </row>
    <row r="15244" spans="1:19" ht="11.25" thickBot="1" x14ac:dyDescent="0.2">
      <c r="A15244" s="112"/>
    </row>
    <row r="15245" spans="1:19" ht="11.25" thickBot="1" x14ac:dyDescent="0.2">
      <c r="A15245" s="138" t="s">
        <v>364</v>
      </c>
      <c r="B15245" s="112"/>
      <c r="C15245" s="137">
        <v>1.191E-2</v>
      </c>
      <c r="D15245" s="134" t="s">
        <v>1299</v>
      </c>
      <c r="E15245" s="136">
        <v>36.204000000000001</v>
      </c>
      <c r="F15245" s="136">
        <v>21.611999999999998</v>
      </c>
      <c r="G15245" s="136">
        <v>2.823</v>
      </c>
      <c r="H15245" s="136">
        <v>7.1420000000000003</v>
      </c>
      <c r="I15245" s="136">
        <v>33.005000000000003</v>
      </c>
      <c r="J15245" s="136">
        <v>85.628</v>
      </c>
      <c r="K15245" s="136">
        <v>6.4829999999999997</v>
      </c>
      <c r="L15245" s="136">
        <v>26.231999999999999</v>
      </c>
      <c r="M15245" s="136">
        <v>4.34</v>
      </c>
      <c r="N15245" s="136">
        <v>3.2970000000000002</v>
      </c>
      <c r="O15245" s="136">
        <v>0.94199999999999995</v>
      </c>
      <c r="P15245" s="136">
        <v>2.883</v>
      </c>
      <c r="Q15245" s="136">
        <v>0.94</v>
      </c>
      <c r="R15245" s="136">
        <v>3.403</v>
      </c>
      <c r="S15245" s="136">
        <v>1.966</v>
      </c>
    </row>
    <row r="15246" spans="1:19" ht="11.25" thickBot="1" x14ac:dyDescent="0.2">
      <c r="A15246" s="112"/>
    </row>
    <row r="15247" spans="1:19" ht="11.25" thickBot="1" x14ac:dyDescent="0.2">
      <c r="A15247" s="139" t="s">
        <v>366</v>
      </c>
      <c r="B15247" s="112"/>
      <c r="C15247" s="140">
        <v>1.115</v>
      </c>
      <c r="D15247" s="134" t="s">
        <v>1300</v>
      </c>
      <c r="E15247" s="136">
        <v>2.8109999999999999</v>
      </c>
      <c r="F15247" s="136">
        <v>6.6319999999999997</v>
      </c>
      <c r="G15247" s="136">
        <v>73.539000000000001</v>
      </c>
      <c r="H15247" s="136">
        <v>32.033999999999999</v>
      </c>
      <c r="I15247" s="136">
        <v>2.3570000000000002</v>
      </c>
      <c r="J15247" s="136">
        <v>0.93899999999999995</v>
      </c>
      <c r="K15247" s="136">
        <v>7.992</v>
      </c>
      <c r="L15247" s="136">
        <v>10.695</v>
      </c>
      <c r="M15247" s="136">
        <v>214.858</v>
      </c>
      <c r="N15247" s="136">
        <v>579.27800000000002</v>
      </c>
      <c r="O15247" s="136">
        <v>92.712000000000003</v>
      </c>
      <c r="P15247" s="136">
        <v>134.34399999999999</v>
      </c>
      <c r="Q15247" s="136">
        <v>115.20699999999999</v>
      </c>
      <c r="R15247" s="136">
        <v>88.656000000000006</v>
      </c>
      <c r="S15247" s="136">
        <v>207.36</v>
      </c>
    </row>
    <row r="15248" spans="1:19" ht="11.25" thickBot="1" x14ac:dyDescent="0.2">
      <c r="A15248" s="112"/>
    </row>
    <row r="15249" spans="1:19" ht="11.25" thickBot="1" x14ac:dyDescent="0.2">
      <c r="A15249" s="106" t="s">
        <v>357</v>
      </c>
      <c r="B15249" s="106" t="s">
        <v>358</v>
      </c>
      <c r="C15249" s="130" t="s">
        <v>51</v>
      </c>
      <c r="D15249" s="130" t="s">
        <v>52</v>
      </c>
      <c r="E15249" s="130" t="s">
        <v>53</v>
      </c>
      <c r="F15249" s="130" t="s">
        <v>54</v>
      </c>
      <c r="G15249" s="130" t="s">
        <v>55</v>
      </c>
      <c r="H15249" s="130" t="s">
        <v>56</v>
      </c>
      <c r="I15249" s="130" t="s">
        <v>57</v>
      </c>
      <c r="J15249" s="130" t="s">
        <v>58</v>
      </c>
      <c r="K15249" s="130" t="s">
        <v>59</v>
      </c>
      <c r="L15249" s="130" t="s">
        <v>60</v>
      </c>
      <c r="M15249" s="130" t="s">
        <v>61</v>
      </c>
      <c r="N15249" s="130" t="s">
        <v>62</v>
      </c>
      <c r="O15249" s="130" t="s">
        <v>63</v>
      </c>
      <c r="P15249" s="130" t="s">
        <v>64</v>
      </c>
      <c r="Q15249" s="131" t="s">
        <v>65</v>
      </c>
      <c r="R15249" s="131" t="s">
        <v>66</v>
      </c>
      <c r="S15249" s="130" t="s">
        <v>67</v>
      </c>
    </row>
    <row r="15250" spans="1:19" ht="11.25" thickBot="1" x14ac:dyDescent="0.2">
      <c r="A15250" s="107">
        <v>1</v>
      </c>
      <c r="B15250" s="132">
        <v>0.50442129629629628</v>
      </c>
      <c r="C15250" s="108">
        <v>-2.2749999999999999</v>
      </c>
      <c r="D15250" s="108">
        <v>2.0270000000000001</v>
      </c>
      <c r="E15250" s="108">
        <v>-2.3149999999999999</v>
      </c>
      <c r="F15250" s="108">
        <v>6.3860000000000001</v>
      </c>
      <c r="G15250" s="108">
        <v>4.5999999999999999E-2</v>
      </c>
      <c r="H15250" s="108">
        <v>19727.95</v>
      </c>
      <c r="I15250" s="108">
        <v>1489.8230000000001</v>
      </c>
      <c r="J15250" s="108">
        <v>-4.702</v>
      </c>
      <c r="K15250" s="108">
        <v>-2.0470000000000002</v>
      </c>
      <c r="L15250" s="108">
        <v>81.209000000000003</v>
      </c>
      <c r="M15250" s="108">
        <v>94.652000000000001</v>
      </c>
      <c r="N15250" s="108">
        <v>654.99199999999996</v>
      </c>
      <c r="O15250" s="108">
        <v>51.259</v>
      </c>
      <c r="P15250" s="108">
        <v>67993.850000000006</v>
      </c>
      <c r="Q15250" s="133">
        <v>1.00379</v>
      </c>
      <c r="R15250" s="134" t="s">
        <v>1301</v>
      </c>
      <c r="S15250" s="108">
        <v>52.523000000000003</v>
      </c>
    </row>
    <row r="15251" spans="1:19" ht="11.25" thickBot="1" x14ac:dyDescent="0.2">
      <c r="A15251" s="112"/>
    </row>
    <row r="15252" spans="1:19" ht="11.25" thickBot="1" x14ac:dyDescent="0.2">
      <c r="A15252" s="107">
        <v>2</v>
      </c>
      <c r="B15252" s="132">
        <v>0.50459490740740742</v>
      </c>
      <c r="C15252" s="108">
        <v>-1.3420000000000001</v>
      </c>
      <c r="D15252" s="108">
        <v>2.0139999999999998</v>
      </c>
      <c r="E15252" s="108">
        <v>1.468</v>
      </c>
      <c r="F15252" s="108">
        <v>-1.2050000000000001</v>
      </c>
      <c r="G15252" s="108">
        <v>0.99</v>
      </c>
      <c r="H15252" s="108">
        <v>19569.019</v>
      </c>
      <c r="I15252" s="108">
        <v>1471.2619999999999</v>
      </c>
      <c r="J15252" s="108">
        <v>-3.7519999999999998</v>
      </c>
      <c r="K15252" s="108">
        <v>-3.0009999999999999</v>
      </c>
      <c r="L15252" s="108">
        <v>64.024000000000001</v>
      </c>
      <c r="M15252" s="108">
        <v>97.453999999999994</v>
      </c>
      <c r="N15252" s="108">
        <v>629.85799999999995</v>
      </c>
      <c r="O15252" s="108">
        <v>64.588999999999999</v>
      </c>
      <c r="P15252" s="108">
        <v>67716.157999999996</v>
      </c>
      <c r="Q15252" s="133">
        <v>1.02041</v>
      </c>
      <c r="R15252" s="134" t="s">
        <v>1302</v>
      </c>
      <c r="S15252" s="108">
        <v>82.100999999999999</v>
      </c>
    </row>
    <row r="15253" spans="1:19" ht="11.25" thickBot="1" x14ac:dyDescent="0.2">
      <c r="A15253" s="112"/>
    </row>
    <row r="15254" spans="1:19" ht="11.25" thickBot="1" x14ac:dyDescent="0.2">
      <c r="A15254" s="107">
        <v>3</v>
      </c>
      <c r="B15254" s="132">
        <v>0.5047800925925926</v>
      </c>
      <c r="C15254" s="108">
        <v>-0.34899999999999998</v>
      </c>
      <c r="D15254" s="108">
        <v>-1.7450000000000001</v>
      </c>
      <c r="E15254" s="108">
        <v>1.498</v>
      </c>
      <c r="F15254" s="108">
        <v>-1.1890000000000001</v>
      </c>
      <c r="G15254" s="108">
        <v>-0.89</v>
      </c>
      <c r="H15254" s="108">
        <v>19887.468000000001</v>
      </c>
      <c r="I15254" s="108">
        <v>1461.463</v>
      </c>
      <c r="J15254" s="108">
        <v>-0.88400000000000001</v>
      </c>
      <c r="K15254" s="108">
        <v>0.84</v>
      </c>
      <c r="L15254" s="108">
        <v>54.902999999999999</v>
      </c>
      <c r="M15254" s="108">
        <v>83.662999999999997</v>
      </c>
      <c r="N15254" s="108">
        <v>608.12800000000004</v>
      </c>
      <c r="O15254" s="108">
        <v>53.648000000000003</v>
      </c>
      <c r="P15254" s="108">
        <v>67486.739000000001</v>
      </c>
      <c r="Q15254" s="133">
        <v>1.0284899999999999</v>
      </c>
      <c r="R15254" s="134" t="s">
        <v>1303</v>
      </c>
      <c r="S15254" s="108">
        <v>57.81</v>
      </c>
    </row>
    <row r="15255" spans="1:19" ht="11.25" thickBot="1" x14ac:dyDescent="0.2">
      <c r="A15255" s="112"/>
    </row>
    <row r="15256" spans="1:19" ht="11.25" thickBot="1" x14ac:dyDescent="0.2">
      <c r="A15256" s="135" t="s">
        <v>362</v>
      </c>
      <c r="B15256" s="112"/>
      <c r="C15256" s="136">
        <v>-1.3220000000000001</v>
      </c>
      <c r="D15256" s="136">
        <v>0.76500000000000001</v>
      </c>
      <c r="E15256" s="136">
        <v>0.217</v>
      </c>
      <c r="F15256" s="136">
        <v>1.331</v>
      </c>
      <c r="G15256" s="136">
        <v>4.9000000000000002E-2</v>
      </c>
      <c r="H15256" s="136">
        <v>19728.145</v>
      </c>
      <c r="I15256" s="136">
        <v>1474.183</v>
      </c>
      <c r="J15256" s="136">
        <v>-3.113</v>
      </c>
      <c r="K15256" s="136">
        <v>-1.403</v>
      </c>
      <c r="L15256" s="136">
        <v>66.712000000000003</v>
      </c>
      <c r="M15256" s="136">
        <v>91.923000000000002</v>
      </c>
      <c r="N15256" s="136">
        <v>630.99300000000005</v>
      </c>
      <c r="O15256" s="136">
        <v>56.499000000000002</v>
      </c>
      <c r="P15256" s="136">
        <v>67732.248999999996</v>
      </c>
      <c r="Q15256" s="137">
        <v>1.01756</v>
      </c>
      <c r="R15256" s="134" t="s">
        <v>1304</v>
      </c>
      <c r="S15256" s="136">
        <v>64.144999999999996</v>
      </c>
    </row>
    <row r="15257" spans="1:19" ht="11.25" thickBot="1" x14ac:dyDescent="0.2">
      <c r="A15257" s="112"/>
    </row>
    <row r="15258" spans="1:19" ht="11.25" thickBot="1" x14ac:dyDescent="0.2">
      <c r="A15258" s="138" t="s">
        <v>364</v>
      </c>
      <c r="B15258" s="112"/>
      <c r="C15258" s="136">
        <v>0.96299999999999997</v>
      </c>
      <c r="D15258" s="136">
        <v>2.1739999999999999</v>
      </c>
      <c r="E15258" s="136">
        <v>2.1930000000000001</v>
      </c>
      <c r="F15258" s="136">
        <v>4.3780000000000001</v>
      </c>
      <c r="G15258" s="136">
        <v>0.94</v>
      </c>
      <c r="H15258" s="136">
        <v>159.22399999999999</v>
      </c>
      <c r="I15258" s="136">
        <v>14.404</v>
      </c>
      <c r="J15258" s="136">
        <v>1.988</v>
      </c>
      <c r="K15258" s="136">
        <v>2</v>
      </c>
      <c r="L15258" s="136">
        <v>13.356999999999999</v>
      </c>
      <c r="M15258" s="136">
        <v>7.2889999999999997</v>
      </c>
      <c r="N15258" s="136">
        <v>23.452000000000002</v>
      </c>
      <c r="O15258" s="136">
        <v>7.1070000000000002</v>
      </c>
      <c r="P15258" s="136">
        <v>253.93799999999999</v>
      </c>
      <c r="Q15258" s="137">
        <v>1.259E-2</v>
      </c>
      <c r="R15258" s="134" t="s">
        <v>1305</v>
      </c>
      <c r="S15258" s="136">
        <v>15.773999999999999</v>
      </c>
    </row>
    <row r="15259" spans="1:19" ht="11.25" thickBot="1" x14ac:dyDescent="0.2">
      <c r="A15259" s="112"/>
    </row>
    <row r="15260" spans="1:19" ht="11.25" thickBot="1" x14ac:dyDescent="0.2">
      <c r="A15260" s="139" t="s">
        <v>366</v>
      </c>
      <c r="B15260" s="112"/>
      <c r="C15260" s="136">
        <v>72.87</v>
      </c>
      <c r="D15260" s="136">
        <v>284.04199999999997</v>
      </c>
      <c r="E15260" s="136">
        <v>1010.59</v>
      </c>
      <c r="F15260" s="136">
        <v>328.995</v>
      </c>
      <c r="G15260" s="136">
        <v>1926.63</v>
      </c>
      <c r="H15260" s="136">
        <v>0.80700000000000005</v>
      </c>
      <c r="I15260" s="136">
        <v>0.97699999999999998</v>
      </c>
      <c r="J15260" s="136">
        <v>63.869</v>
      </c>
      <c r="K15260" s="136">
        <v>142.55600000000001</v>
      </c>
      <c r="L15260" s="136">
        <v>20.021999999999998</v>
      </c>
      <c r="M15260" s="136">
        <v>7.93</v>
      </c>
      <c r="N15260" s="136">
        <v>3.7170000000000001</v>
      </c>
      <c r="O15260" s="136">
        <v>12.58</v>
      </c>
      <c r="P15260" s="136">
        <v>0.375</v>
      </c>
      <c r="Q15260" s="140">
        <v>1.238</v>
      </c>
      <c r="R15260" s="134" t="s">
        <v>1306</v>
      </c>
      <c r="S15260" s="136">
        <v>24.591000000000001</v>
      </c>
    </row>
    <row r="15261" spans="1:19" ht="11.25" thickBot="1" x14ac:dyDescent="0.2">
      <c r="A15261" s="112"/>
    </row>
    <row r="15262" spans="1:19" ht="11.25" thickBot="1" x14ac:dyDescent="0.2">
      <c r="A15262" s="106" t="s">
        <v>357</v>
      </c>
      <c r="B15262" s="106" t="s">
        <v>358</v>
      </c>
      <c r="C15262" s="130" t="s">
        <v>68</v>
      </c>
    </row>
    <row r="15263" spans="1:19" ht="11.25" thickBot="1" x14ac:dyDescent="0.2">
      <c r="A15263" s="107">
        <v>1</v>
      </c>
      <c r="B15263" s="132">
        <v>0.50442129629629628</v>
      </c>
      <c r="C15263" s="108">
        <v>100.608</v>
      </c>
    </row>
    <row r="15264" spans="1:19" ht="11.25" thickBot="1" x14ac:dyDescent="0.2">
      <c r="A15264" s="112"/>
    </row>
    <row r="15265" spans="1:19" ht="11.25" thickBot="1" x14ac:dyDescent="0.2">
      <c r="A15265" s="107">
        <v>2</v>
      </c>
      <c r="B15265" s="132">
        <v>0.50459490740740742</v>
      </c>
      <c r="C15265" s="108">
        <v>129.221</v>
      </c>
    </row>
    <row r="15266" spans="1:19" ht="11.25" thickBot="1" x14ac:dyDescent="0.2">
      <c r="A15266" s="112"/>
    </row>
    <row r="15267" spans="1:19" ht="11.25" thickBot="1" x14ac:dyDescent="0.2">
      <c r="A15267" s="107">
        <v>3</v>
      </c>
      <c r="B15267" s="132">
        <v>0.5047800925925926</v>
      </c>
      <c r="C15267" s="108">
        <v>119.636</v>
      </c>
    </row>
    <row r="15268" spans="1:19" ht="11.25" thickBot="1" x14ac:dyDescent="0.2">
      <c r="A15268" s="112"/>
    </row>
    <row r="15269" spans="1:19" ht="11.25" thickBot="1" x14ac:dyDescent="0.2">
      <c r="A15269" s="135" t="s">
        <v>362</v>
      </c>
      <c r="B15269" s="112"/>
      <c r="C15269" s="136">
        <v>116.488</v>
      </c>
    </row>
    <row r="15270" spans="1:19" ht="11.25" thickBot="1" x14ac:dyDescent="0.2">
      <c r="A15270" s="112"/>
    </row>
    <row r="15271" spans="1:19" ht="11.25" thickBot="1" x14ac:dyDescent="0.2">
      <c r="A15271" s="138" t="s">
        <v>364</v>
      </c>
      <c r="B15271" s="112"/>
      <c r="C15271" s="136">
        <v>14.564</v>
      </c>
    </row>
    <row r="15272" spans="1:19" ht="11.25" thickBot="1" x14ac:dyDescent="0.2">
      <c r="A15272" s="112"/>
    </row>
    <row r="15273" spans="1:19" ht="11.25" thickBot="1" x14ac:dyDescent="0.2">
      <c r="A15273" s="139" t="s">
        <v>366</v>
      </c>
      <c r="B15273" s="112"/>
      <c r="C15273" s="136">
        <v>12.503</v>
      </c>
    </row>
    <row r="15274" spans="1:19" ht="10.5" x14ac:dyDescent="0.15">
      <c r="A15274" s="112"/>
    </row>
    <row r="15275" spans="1:19" x14ac:dyDescent="0.15">
      <c r="A15275" s="129"/>
      <c r="B15275" s="86" t="s">
        <v>1307</v>
      </c>
    </row>
    <row r="15276" spans="1:19" ht="9.75" thickBot="1" x14ac:dyDescent="0.2">
      <c r="A15276" s="81" t="s">
        <v>5871</v>
      </c>
    </row>
    <row r="15277" spans="1:19" ht="11.25" thickBot="1" x14ac:dyDescent="0.2">
      <c r="A15277" s="106" t="s">
        <v>357</v>
      </c>
      <c r="B15277" s="106" t="s">
        <v>358</v>
      </c>
      <c r="C15277" s="130" t="s">
        <v>0</v>
      </c>
      <c r="D15277" s="130" t="s">
        <v>1</v>
      </c>
      <c r="E15277" s="130" t="s">
        <v>2</v>
      </c>
      <c r="F15277" s="130" t="s">
        <v>3</v>
      </c>
      <c r="G15277" s="130" t="s">
        <v>4</v>
      </c>
      <c r="H15277" s="130" t="s">
        <v>5</v>
      </c>
      <c r="I15277" s="131" t="s">
        <v>6</v>
      </c>
      <c r="J15277" s="131" t="s">
        <v>7</v>
      </c>
      <c r="K15277" s="130" t="s">
        <v>8</v>
      </c>
      <c r="L15277" s="130" t="s">
        <v>9</v>
      </c>
      <c r="M15277" s="130" t="s">
        <v>10</v>
      </c>
      <c r="N15277" s="130" t="s">
        <v>11</v>
      </c>
      <c r="O15277" s="130" t="s">
        <v>12</v>
      </c>
      <c r="P15277" s="130" t="s">
        <v>13</v>
      </c>
      <c r="Q15277" s="130" t="s">
        <v>14</v>
      </c>
      <c r="R15277" s="130" t="s">
        <v>15</v>
      </c>
      <c r="S15277" s="130" t="s">
        <v>16</v>
      </c>
    </row>
    <row r="15278" spans="1:19" ht="11.25" thickBot="1" x14ac:dyDescent="0.2">
      <c r="A15278" s="107">
        <v>1</v>
      </c>
      <c r="B15278" s="132">
        <v>0.50957175925925924</v>
      </c>
      <c r="C15278" s="108">
        <v>-88933.58</v>
      </c>
      <c r="D15278" s="108">
        <v>778.61</v>
      </c>
      <c r="E15278" s="108">
        <v>-12133.526</v>
      </c>
      <c r="F15278" s="108">
        <v>182.565</v>
      </c>
      <c r="G15278" s="108">
        <v>-154280.6</v>
      </c>
      <c r="H15278" s="108">
        <v>-8.1869999999999994</v>
      </c>
      <c r="I15278" s="133">
        <v>1.1411199999999999</v>
      </c>
      <c r="J15278" s="134" t="s">
        <v>1308</v>
      </c>
      <c r="K15278" s="108">
        <v>104884.59</v>
      </c>
      <c r="L15278" s="108">
        <v>-2.5999999999999999E-2</v>
      </c>
      <c r="M15278" s="108">
        <v>-94.49</v>
      </c>
      <c r="N15278" s="108">
        <v>-238.77799999999999</v>
      </c>
      <c r="O15278" s="108">
        <v>-1269.2360000000001</v>
      </c>
      <c r="P15278" s="108">
        <v>-178.18899999999999</v>
      </c>
      <c r="Q15278" s="108">
        <v>-466.74</v>
      </c>
      <c r="R15278" s="108">
        <v>-7.1420000000000003</v>
      </c>
      <c r="S15278" s="108">
        <v>-395.74700000000001</v>
      </c>
    </row>
    <row r="15279" spans="1:19" ht="11.25" thickBot="1" x14ac:dyDescent="0.2">
      <c r="A15279" s="112"/>
    </row>
    <row r="15280" spans="1:19" ht="11.25" thickBot="1" x14ac:dyDescent="0.2">
      <c r="A15280" s="107">
        <v>2</v>
      </c>
      <c r="B15280" s="132">
        <v>0.50976851851851845</v>
      </c>
      <c r="C15280" s="108">
        <v>-90154.558999999994</v>
      </c>
      <c r="D15280" s="108">
        <v>977.65200000000004</v>
      </c>
      <c r="E15280" s="108">
        <v>-11781.858</v>
      </c>
      <c r="F15280" s="108">
        <v>69.569000000000003</v>
      </c>
      <c r="G15280" s="108">
        <v>-152928.71</v>
      </c>
      <c r="H15280" s="108">
        <v>3.12</v>
      </c>
      <c r="I15280" s="133">
        <v>1.14594</v>
      </c>
      <c r="J15280" s="134" t="s">
        <v>1309</v>
      </c>
      <c r="K15280" s="108">
        <v>107798.39</v>
      </c>
      <c r="L15280" s="108">
        <v>-0.90200000000000002</v>
      </c>
      <c r="M15280" s="108">
        <v>-68.382999999999996</v>
      </c>
      <c r="N15280" s="108">
        <v>-308.22199999999998</v>
      </c>
      <c r="O15280" s="108">
        <v>-1315.3420000000001</v>
      </c>
      <c r="P15280" s="108">
        <v>-136.417</v>
      </c>
      <c r="Q15280" s="108">
        <v>-478.39600000000002</v>
      </c>
      <c r="R15280" s="108">
        <v>-26.242999999999999</v>
      </c>
      <c r="S15280" s="108">
        <v>-382.827</v>
      </c>
    </row>
    <row r="15281" spans="1:19" ht="11.25" thickBot="1" x14ac:dyDescent="0.2">
      <c r="A15281" s="112"/>
    </row>
    <row r="15282" spans="1:19" ht="11.25" thickBot="1" x14ac:dyDescent="0.2">
      <c r="A15282" s="107">
        <v>3</v>
      </c>
      <c r="B15282" s="132">
        <v>0.50995370370370374</v>
      </c>
      <c r="C15282" s="108">
        <v>-86428.803</v>
      </c>
      <c r="D15282" s="108">
        <v>921.76</v>
      </c>
      <c r="E15282" s="108">
        <v>-11713.207</v>
      </c>
      <c r="F15282" s="108">
        <v>793.95699999999999</v>
      </c>
      <c r="G15282" s="108">
        <v>-159761.21</v>
      </c>
      <c r="H15282" s="108">
        <v>-1.4119999999999999</v>
      </c>
      <c r="I15282" s="133">
        <v>1.15842</v>
      </c>
      <c r="J15282" s="134" t="s">
        <v>1310</v>
      </c>
      <c r="K15282" s="108">
        <v>87173.409</v>
      </c>
      <c r="L15282" s="108">
        <v>0.82499999999999996</v>
      </c>
      <c r="M15282" s="108">
        <v>-19.84</v>
      </c>
      <c r="N15282" s="108">
        <v>-276.392</v>
      </c>
      <c r="O15282" s="108">
        <v>-1332.951</v>
      </c>
      <c r="P15282" s="108">
        <v>-116.59099999999999</v>
      </c>
      <c r="Q15282" s="108">
        <v>-472.78</v>
      </c>
      <c r="R15282" s="108">
        <v>-3.5739999999999998</v>
      </c>
      <c r="S15282" s="108">
        <v>-331.08699999999999</v>
      </c>
    </row>
    <row r="15283" spans="1:19" ht="11.25" thickBot="1" x14ac:dyDescent="0.2">
      <c r="A15283" s="112"/>
    </row>
    <row r="15284" spans="1:19" ht="11.25" thickBot="1" x14ac:dyDescent="0.2">
      <c r="A15284" s="135" t="s">
        <v>362</v>
      </c>
      <c r="B15284" s="112"/>
      <c r="C15284" s="136">
        <v>-88505.646999999997</v>
      </c>
      <c r="D15284" s="136">
        <v>892.67399999999998</v>
      </c>
      <c r="E15284" s="136">
        <v>-11876.197</v>
      </c>
      <c r="F15284" s="136">
        <v>348.697</v>
      </c>
      <c r="G15284" s="136">
        <v>-155656.84</v>
      </c>
      <c r="H15284" s="136">
        <v>-2.16</v>
      </c>
      <c r="I15284" s="137">
        <v>1.14849</v>
      </c>
      <c r="J15284" s="134" t="s">
        <v>1311</v>
      </c>
      <c r="K15284" s="136">
        <v>99952.130999999994</v>
      </c>
      <c r="L15284" s="136">
        <v>-3.4000000000000002E-2</v>
      </c>
      <c r="M15284" s="136">
        <v>-60.904000000000003</v>
      </c>
      <c r="N15284" s="136">
        <v>-274.464</v>
      </c>
      <c r="O15284" s="136">
        <v>-1305.8430000000001</v>
      </c>
      <c r="P15284" s="136">
        <v>-143.732</v>
      </c>
      <c r="Q15284" s="136">
        <v>-472.63900000000001</v>
      </c>
      <c r="R15284" s="136">
        <v>-12.32</v>
      </c>
      <c r="S15284" s="136">
        <v>-369.887</v>
      </c>
    </row>
    <row r="15285" spans="1:19" ht="11.25" thickBot="1" x14ac:dyDescent="0.2">
      <c r="A15285" s="112"/>
    </row>
    <row r="15286" spans="1:19" ht="11.25" thickBot="1" x14ac:dyDescent="0.2">
      <c r="A15286" s="138" t="s">
        <v>364</v>
      </c>
      <c r="B15286" s="112"/>
      <c r="C15286" s="136">
        <v>1899.384</v>
      </c>
      <c r="D15286" s="136">
        <v>102.65900000000001</v>
      </c>
      <c r="E15286" s="136">
        <v>225.482</v>
      </c>
      <c r="F15286" s="136">
        <v>389.72300000000001</v>
      </c>
      <c r="G15286" s="136">
        <v>3618.19</v>
      </c>
      <c r="H15286" s="136">
        <v>5.6909999999999998</v>
      </c>
      <c r="I15286" s="137">
        <v>8.9300000000000004E-3</v>
      </c>
      <c r="J15286" s="134" t="s">
        <v>1312</v>
      </c>
      <c r="K15286" s="136">
        <v>11162.183999999999</v>
      </c>
      <c r="L15286" s="136">
        <v>0.86299999999999999</v>
      </c>
      <c r="M15286" s="136">
        <v>37.883000000000003</v>
      </c>
      <c r="N15286" s="136">
        <v>34.762</v>
      </c>
      <c r="O15286" s="136">
        <v>32.902999999999999</v>
      </c>
      <c r="P15286" s="136">
        <v>31.443999999999999</v>
      </c>
      <c r="Q15286" s="136">
        <v>5.8289999999999997</v>
      </c>
      <c r="R15286" s="136">
        <v>12.189</v>
      </c>
      <c r="S15286" s="136">
        <v>34.216999999999999</v>
      </c>
    </row>
    <row r="15287" spans="1:19" ht="11.25" thickBot="1" x14ac:dyDescent="0.2">
      <c r="A15287" s="112"/>
    </row>
    <row r="15288" spans="1:19" ht="11.25" thickBot="1" x14ac:dyDescent="0.2">
      <c r="A15288" s="139" t="s">
        <v>366</v>
      </c>
      <c r="B15288" s="112"/>
      <c r="C15288" s="136">
        <v>2.1459999999999999</v>
      </c>
      <c r="D15288" s="136">
        <v>11.5</v>
      </c>
      <c r="E15288" s="136">
        <v>1.899</v>
      </c>
      <c r="F15288" s="136">
        <v>111.76600000000001</v>
      </c>
      <c r="G15288" s="136">
        <v>2.3239999999999998</v>
      </c>
      <c r="H15288" s="136">
        <v>263.50599999999997</v>
      </c>
      <c r="I15288" s="140">
        <v>0.77800000000000002</v>
      </c>
      <c r="J15288" s="134" t="s">
        <v>1313</v>
      </c>
      <c r="K15288" s="136">
        <v>11.167999999999999</v>
      </c>
      <c r="L15288" s="136">
        <v>2512.6579999999999</v>
      </c>
      <c r="M15288" s="136">
        <v>62.201000000000001</v>
      </c>
      <c r="N15288" s="136">
        <v>12.664999999999999</v>
      </c>
      <c r="O15288" s="136">
        <v>2.52</v>
      </c>
      <c r="P15288" s="136">
        <v>21.876999999999999</v>
      </c>
      <c r="Q15288" s="136">
        <v>1.2330000000000001</v>
      </c>
      <c r="R15288" s="136">
        <v>98.938999999999993</v>
      </c>
      <c r="S15288" s="136">
        <v>9.2509999999999994</v>
      </c>
    </row>
    <row r="15289" spans="1:19" ht="11.25" thickBot="1" x14ac:dyDescent="0.2">
      <c r="A15289" s="112"/>
    </row>
    <row r="15290" spans="1:19" ht="11.25" thickBot="1" x14ac:dyDescent="0.2">
      <c r="A15290" s="106" t="s">
        <v>357</v>
      </c>
      <c r="B15290" s="106" t="s">
        <v>358</v>
      </c>
      <c r="C15290" s="130" t="s">
        <v>17</v>
      </c>
      <c r="D15290" s="130" t="s">
        <v>18</v>
      </c>
      <c r="E15290" s="131" t="s">
        <v>19</v>
      </c>
      <c r="F15290" s="131" t="s">
        <v>20</v>
      </c>
      <c r="G15290" s="130" t="s">
        <v>21</v>
      </c>
      <c r="H15290" s="130" t="s">
        <v>22</v>
      </c>
      <c r="I15290" s="130" t="s">
        <v>23</v>
      </c>
      <c r="J15290" s="130" t="s">
        <v>24</v>
      </c>
      <c r="K15290" s="131" t="s">
        <v>25</v>
      </c>
      <c r="L15290" s="131" t="s">
        <v>26</v>
      </c>
      <c r="M15290" s="130" t="s">
        <v>27</v>
      </c>
      <c r="N15290" s="130" t="s">
        <v>28</v>
      </c>
      <c r="O15290" s="130" t="s">
        <v>29</v>
      </c>
      <c r="P15290" s="130" t="s">
        <v>30</v>
      </c>
      <c r="Q15290" s="130" t="s">
        <v>31</v>
      </c>
      <c r="R15290" s="130" t="s">
        <v>32</v>
      </c>
      <c r="S15290" s="130" t="s">
        <v>33</v>
      </c>
    </row>
    <row r="15291" spans="1:19" ht="11.25" thickBot="1" x14ac:dyDescent="0.2">
      <c r="A15291" s="107">
        <v>1</v>
      </c>
      <c r="B15291" s="132">
        <v>0.50957175925925924</v>
      </c>
      <c r="C15291" s="108">
        <v>-11793.295</v>
      </c>
      <c r="D15291" s="108">
        <v>-48.042999999999999</v>
      </c>
      <c r="E15291" s="133">
        <v>1.129</v>
      </c>
      <c r="F15291" s="133">
        <v>1.0164500000000001</v>
      </c>
      <c r="G15291" s="108">
        <v>3.92</v>
      </c>
      <c r="H15291" s="108">
        <v>1.6140000000000001</v>
      </c>
      <c r="I15291" s="108">
        <v>6.33</v>
      </c>
      <c r="J15291" s="108">
        <v>-303.31900000000002</v>
      </c>
      <c r="K15291" s="133">
        <v>1.1508</v>
      </c>
      <c r="L15291" s="134" t="s">
        <v>1314</v>
      </c>
      <c r="M15291" s="108">
        <v>484.202</v>
      </c>
      <c r="N15291" s="108">
        <v>-53.655000000000001</v>
      </c>
      <c r="O15291" s="108">
        <v>2.1120000000000001</v>
      </c>
      <c r="P15291" s="108">
        <v>-1.2070000000000001</v>
      </c>
      <c r="Q15291" s="108">
        <v>-0.20300000000000001</v>
      </c>
      <c r="R15291" s="108">
        <v>286.63900000000001</v>
      </c>
      <c r="S15291" s="108">
        <v>6.5359999999999996</v>
      </c>
    </row>
    <row r="15292" spans="1:19" ht="11.25" thickBot="1" x14ac:dyDescent="0.2">
      <c r="A15292" s="112"/>
    </row>
    <row r="15293" spans="1:19" ht="11.25" thickBot="1" x14ac:dyDescent="0.2">
      <c r="A15293" s="107">
        <v>2</v>
      </c>
      <c r="B15293" s="132">
        <v>0.50976851851851845</v>
      </c>
      <c r="C15293" s="108">
        <v>-11831.941000000001</v>
      </c>
      <c r="D15293" s="108">
        <v>-59.536999999999999</v>
      </c>
      <c r="E15293" s="133">
        <v>1.1581600000000001</v>
      </c>
      <c r="F15293" s="133">
        <v>1.0218799999999999</v>
      </c>
      <c r="G15293" s="108">
        <v>5.3789999999999996</v>
      </c>
      <c r="H15293" s="108">
        <v>4.0709999999999997</v>
      </c>
      <c r="I15293" s="108">
        <v>26.567</v>
      </c>
      <c r="J15293" s="108">
        <v>-306.41300000000001</v>
      </c>
      <c r="K15293" s="133">
        <v>1.16536</v>
      </c>
      <c r="L15293" s="134" t="s">
        <v>1315</v>
      </c>
      <c r="M15293" s="108">
        <v>522.78899999999999</v>
      </c>
      <c r="N15293" s="108">
        <v>-57.027999999999999</v>
      </c>
      <c r="O15293" s="108">
        <v>1.17</v>
      </c>
      <c r="P15293" s="108">
        <v>0.628</v>
      </c>
      <c r="Q15293" s="108">
        <v>-3.9260000000000002</v>
      </c>
      <c r="R15293" s="108">
        <v>204.39599999999999</v>
      </c>
      <c r="S15293" s="108">
        <v>1.8859999999999999</v>
      </c>
    </row>
    <row r="15294" spans="1:19" ht="11.25" thickBot="1" x14ac:dyDescent="0.2">
      <c r="A15294" s="112"/>
    </row>
    <row r="15295" spans="1:19" ht="11.25" thickBot="1" x14ac:dyDescent="0.2">
      <c r="A15295" s="107">
        <v>3</v>
      </c>
      <c r="B15295" s="132">
        <v>0.50995370370370374</v>
      </c>
      <c r="C15295" s="108">
        <v>-11809.616</v>
      </c>
      <c r="D15295" s="108">
        <v>-33.604999999999997</v>
      </c>
      <c r="E15295" s="133">
        <v>1.1692400000000001</v>
      </c>
      <c r="F15295" s="133">
        <v>1.0178199999999999</v>
      </c>
      <c r="G15295" s="108">
        <v>-1.5780000000000001</v>
      </c>
      <c r="H15295" s="108">
        <v>-1.99</v>
      </c>
      <c r="I15295" s="108">
        <v>2.1989999999999998</v>
      </c>
      <c r="J15295" s="108">
        <v>-321.923</v>
      </c>
      <c r="K15295" s="133">
        <v>1.17689</v>
      </c>
      <c r="L15295" s="134" t="s">
        <v>1316</v>
      </c>
      <c r="M15295" s="108">
        <v>423.65800000000002</v>
      </c>
      <c r="N15295" s="108">
        <v>-49.195</v>
      </c>
      <c r="O15295" s="108">
        <v>-0.67100000000000004</v>
      </c>
      <c r="P15295" s="108">
        <v>-1.208</v>
      </c>
      <c r="Q15295" s="108">
        <v>-3.915</v>
      </c>
      <c r="R15295" s="108">
        <v>259.02800000000002</v>
      </c>
      <c r="S15295" s="108">
        <v>4.2999999999999997E-2</v>
      </c>
    </row>
    <row r="15296" spans="1:19" ht="11.25" thickBot="1" x14ac:dyDescent="0.2">
      <c r="A15296" s="112"/>
    </row>
    <row r="15297" spans="1:19" ht="11.25" thickBot="1" x14ac:dyDescent="0.2">
      <c r="A15297" s="135" t="s">
        <v>362</v>
      </c>
      <c r="B15297" s="112"/>
      <c r="C15297" s="136">
        <v>-11811.618</v>
      </c>
      <c r="D15297" s="136">
        <v>-47.061999999999998</v>
      </c>
      <c r="E15297" s="137">
        <v>1.1521300000000001</v>
      </c>
      <c r="F15297" s="137">
        <v>1.0187200000000001</v>
      </c>
      <c r="G15297" s="136">
        <v>2.5739999999999998</v>
      </c>
      <c r="H15297" s="136">
        <v>1.232</v>
      </c>
      <c r="I15297" s="136">
        <v>11.699</v>
      </c>
      <c r="J15297" s="136">
        <v>-310.55200000000002</v>
      </c>
      <c r="K15297" s="137">
        <v>1.16435</v>
      </c>
      <c r="L15297" s="134" t="s">
        <v>1317</v>
      </c>
      <c r="M15297" s="136">
        <v>476.88299999999998</v>
      </c>
      <c r="N15297" s="136">
        <v>-53.292999999999999</v>
      </c>
      <c r="O15297" s="136">
        <v>0.87</v>
      </c>
      <c r="P15297" s="136">
        <v>-0.59599999999999997</v>
      </c>
      <c r="Q15297" s="136">
        <v>-2.681</v>
      </c>
      <c r="R15297" s="136">
        <v>250.02099999999999</v>
      </c>
      <c r="S15297" s="136">
        <v>2.8220000000000001</v>
      </c>
    </row>
    <row r="15298" spans="1:19" ht="11.25" thickBot="1" x14ac:dyDescent="0.2">
      <c r="A15298" s="112"/>
    </row>
    <row r="15299" spans="1:19" ht="11.25" thickBot="1" x14ac:dyDescent="0.2">
      <c r="A15299" s="138" t="s">
        <v>364</v>
      </c>
      <c r="B15299" s="112"/>
      <c r="C15299" s="136">
        <v>19.399999999999999</v>
      </c>
      <c r="D15299" s="136">
        <v>12.994</v>
      </c>
      <c r="E15299" s="137">
        <v>2.0789999999999999E-2</v>
      </c>
      <c r="F15299" s="137">
        <v>2.82E-3</v>
      </c>
      <c r="G15299" s="136">
        <v>3.6680000000000001</v>
      </c>
      <c r="H15299" s="136">
        <v>3.048</v>
      </c>
      <c r="I15299" s="136">
        <v>13.041</v>
      </c>
      <c r="J15299" s="136">
        <v>9.9689999999999994</v>
      </c>
      <c r="K15299" s="137">
        <v>1.308E-2</v>
      </c>
      <c r="L15299" s="134" t="s">
        <v>1014</v>
      </c>
      <c r="M15299" s="136">
        <v>49.969000000000001</v>
      </c>
      <c r="N15299" s="136">
        <v>3.9289999999999998</v>
      </c>
      <c r="O15299" s="136">
        <v>1.4159999999999999</v>
      </c>
      <c r="P15299" s="136">
        <v>1.06</v>
      </c>
      <c r="Q15299" s="136">
        <v>2.1459999999999999</v>
      </c>
      <c r="R15299" s="136">
        <v>41.853999999999999</v>
      </c>
      <c r="S15299" s="136">
        <v>3.3460000000000001</v>
      </c>
    </row>
    <row r="15300" spans="1:19" ht="11.25" thickBot="1" x14ac:dyDescent="0.2">
      <c r="A15300" s="112"/>
    </row>
    <row r="15301" spans="1:19" ht="11.25" thickBot="1" x14ac:dyDescent="0.2">
      <c r="A15301" s="139" t="s">
        <v>366</v>
      </c>
      <c r="B15301" s="112"/>
      <c r="C15301" s="136">
        <v>0.16400000000000001</v>
      </c>
      <c r="D15301" s="136">
        <v>27.61</v>
      </c>
      <c r="E15301" s="140">
        <v>1.804</v>
      </c>
      <c r="F15301" s="140">
        <v>0.27700000000000002</v>
      </c>
      <c r="G15301" s="136">
        <v>142.535</v>
      </c>
      <c r="H15301" s="136">
        <v>247.512</v>
      </c>
      <c r="I15301" s="136">
        <v>111.473</v>
      </c>
      <c r="J15301" s="136">
        <v>3.21</v>
      </c>
      <c r="K15301" s="140">
        <v>1.123</v>
      </c>
      <c r="L15301" s="134" t="s">
        <v>1318</v>
      </c>
      <c r="M15301" s="136">
        <v>10.478</v>
      </c>
      <c r="N15301" s="136">
        <v>7.3730000000000002</v>
      </c>
      <c r="O15301" s="136">
        <v>162.69300000000001</v>
      </c>
      <c r="P15301" s="136">
        <v>177.851</v>
      </c>
      <c r="Q15301" s="136">
        <v>80.043000000000006</v>
      </c>
      <c r="R15301" s="136">
        <v>16.739999999999998</v>
      </c>
      <c r="S15301" s="136">
        <v>118.565</v>
      </c>
    </row>
    <row r="15302" spans="1:19" ht="11.25" thickBot="1" x14ac:dyDescent="0.2">
      <c r="A15302" s="112"/>
    </row>
    <row r="15303" spans="1:19" ht="11.25" thickBot="1" x14ac:dyDescent="0.2">
      <c r="A15303" s="106" t="s">
        <v>357</v>
      </c>
      <c r="B15303" s="106" t="s">
        <v>358</v>
      </c>
      <c r="C15303" s="131" t="s">
        <v>34</v>
      </c>
      <c r="D15303" s="131" t="s">
        <v>35</v>
      </c>
      <c r="E15303" s="130" t="s">
        <v>36</v>
      </c>
      <c r="F15303" s="130" t="s">
        <v>37</v>
      </c>
      <c r="G15303" s="130" t="s">
        <v>38</v>
      </c>
      <c r="H15303" s="130" t="s">
        <v>39</v>
      </c>
      <c r="I15303" s="130" t="s">
        <v>40</v>
      </c>
      <c r="J15303" s="130" t="s">
        <v>41</v>
      </c>
      <c r="K15303" s="130" t="s">
        <v>42</v>
      </c>
      <c r="L15303" s="130" t="s">
        <v>43</v>
      </c>
      <c r="M15303" s="130" t="s">
        <v>44</v>
      </c>
      <c r="N15303" s="130" t="s">
        <v>45</v>
      </c>
      <c r="O15303" s="130" t="s">
        <v>46</v>
      </c>
      <c r="P15303" s="130" t="s">
        <v>47</v>
      </c>
      <c r="Q15303" s="130" t="s">
        <v>48</v>
      </c>
      <c r="R15303" s="130" t="s">
        <v>49</v>
      </c>
      <c r="S15303" s="130" t="s">
        <v>50</v>
      </c>
    </row>
    <row r="15304" spans="1:19" ht="11.25" thickBot="1" x14ac:dyDescent="0.2">
      <c r="A15304" s="107">
        <v>1</v>
      </c>
      <c r="B15304" s="132">
        <v>0.50957175925925924</v>
      </c>
      <c r="C15304" s="133">
        <v>1.08083</v>
      </c>
      <c r="D15304" s="134" t="s">
        <v>1319</v>
      </c>
      <c r="E15304" s="108">
        <v>38.81</v>
      </c>
      <c r="F15304" s="108">
        <v>1.8460000000000001</v>
      </c>
      <c r="G15304" s="108">
        <v>2.8580000000000001</v>
      </c>
      <c r="H15304" s="108">
        <v>-3.278</v>
      </c>
      <c r="I15304" s="108">
        <v>-35.170999999999999</v>
      </c>
      <c r="J15304" s="108">
        <v>-208.28200000000001</v>
      </c>
      <c r="K15304" s="108">
        <v>-7.734</v>
      </c>
      <c r="L15304" s="108">
        <v>-551.35900000000004</v>
      </c>
      <c r="M15304" s="108">
        <v>-3.1040000000000001</v>
      </c>
      <c r="N15304" s="108">
        <v>-7.52</v>
      </c>
      <c r="O15304" s="108">
        <v>-1.966</v>
      </c>
      <c r="P15304" s="108">
        <v>-7.6999999999999999E-2</v>
      </c>
      <c r="Q15304" s="108">
        <v>-2.7189999999999999</v>
      </c>
      <c r="R15304" s="108">
        <v>6.4459999999999997</v>
      </c>
      <c r="S15304" s="108">
        <v>-4.1150000000000002</v>
      </c>
    </row>
    <row r="15305" spans="1:19" ht="11.25" thickBot="1" x14ac:dyDescent="0.2">
      <c r="A15305" s="112"/>
    </row>
    <row r="15306" spans="1:19" ht="11.25" thickBot="1" x14ac:dyDescent="0.2">
      <c r="A15306" s="107">
        <v>2</v>
      </c>
      <c r="B15306" s="132">
        <v>0.50976851851851845</v>
      </c>
      <c r="C15306" s="133">
        <v>1.1088100000000001</v>
      </c>
      <c r="D15306" s="134" t="s">
        <v>1320</v>
      </c>
      <c r="E15306" s="108">
        <v>-2.0390000000000001</v>
      </c>
      <c r="F15306" s="108">
        <v>9.7530000000000001</v>
      </c>
      <c r="G15306" s="108">
        <v>-0.86699999999999999</v>
      </c>
      <c r="H15306" s="108">
        <v>0.443</v>
      </c>
      <c r="I15306" s="108">
        <v>-67.906000000000006</v>
      </c>
      <c r="J15306" s="108">
        <v>-209.51599999999999</v>
      </c>
      <c r="K15306" s="108">
        <v>-18.975000000000001</v>
      </c>
      <c r="L15306" s="108">
        <v>-567.57100000000003</v>
      </c>
      <c r="M15306" s="108">
        <v>-11.526999999999999</v>
      </c>
      <c r="N15306" s="108">
        <v>-4.718</v>
      </c>
      <c r="O15306" s="108">
        <v>-1.9670000000000001</v>
      </c>
      <c r="P15306" s="108">
        <v>-1.956</v>
      </c>
      <c r="Q15306" s="108">
        <v>-1.784</v>
      </c>
      <c r="R15306" s="108">
        <v>-3.9129999999999998</v>
      </c>
      <c r="S15306" s="108">
        <v>-3.1789999999999998</v>
      </c>
    </row>
    <row r="15307" spans="1:19" ht="11.25" thickBot="1" x14ac:dyDescent="0.2">
      <c r="A15307" s="112"/>
    </row>
    <row r="15308" spans="1:19" ht="11.25" thickBot="1" x14ac:dyDescent="0.2">
      <c r="A15308" s="107">
        <v>3</v>
      </c>
      <c r="B15308" s="132">
        <v>0.50995370370370374</v>
      </c>
      <c r="C15308" s="133">
        <v>1.11646</v>
      </c>
      <c r="D15308" s="134" t="s">
        <v>1321</v>
      </c>
      <c r="E15308" s="108">
        <v>7.5679999999999996</v>
      </c>
      <c r="F15308" s="108">
        <v>9.4700000000000006</v>
      </c>
      <c r="G15308" s="108">
        <v>1.9319999999999999</v>
      </c>
      <c r="H15308" s="108">
        <v>-2.3250000000000002</v>
      </c>
      <c r="I15308" s="108">
        <v>-37.921999999999997</v>
      </c>
      <c r="J15308" s="108">
        <v>-199.636</v>
      </c>
      <c r="K15308" s="108">
        <v>-10.518000000000001</v>
      </c>
      <c r="L15308" s="108">
        <v>-530.58100000000002</v>
      </c>
      <c r="M15308" s="108">
        <v>-9.6489999999999991</v>
      </c>
      <c r="N15308" s="108">
        <v>-8.4570000000000007</v>
      </c>
      <c r="O15308" s="108">
        <v>-1.966</v>
      </c>
      <c r="P15308" s="108">
        <v>1.798</v>
      </c>
      <c r="Q15308" s="108">
        <v>-0.84199999999999997</v>
      </c>
      <c r="R15308" s="108">
        <v>-9.5399999999999991</v>
      </c>
      <c r="S15308" s="108">
        <v>-2.2360000000000002</v>
      </c>
    </row>
    <row r="15309" spans="1:19" ht="11.25" thickBot="1" x14ac:dyDescent="0.2">
      <c r="A15309" s="112"/>
    </row>
    <row r="15310" spans="1:19" ht="11.25" thickBot="1" x14ac:dyDescent="0.2">
      <c r="A15310" s="135" t="s">
        <v>362</v>
      </c>
      <c r="B15310" s="112"/>
      <c r="C15310" s="137">
        <v>1.1020300000000001</v>
      </c>
      <c r="D15310" s="134" t="s">
        <v>1322</v>
      </c>
      <c r="E15310" s="136">
        <v>14.78</v>
      </c>
      <c r="F15310" s="136">
        <v>7.0229999999999997</v>
      </c>
      <c r="G15310" s="136">
        <v>1.3080000000000001</v>
      </c>
      <c r="H15310" s="136">
        <v>-1.72</v>
      </c>
      <c r="I15310" s="136">
        <v>-47</v>
      </c>
      <c r="J15310" s="136">
        <v>-205.81100000000001</v>
      </c>
      <c r="K15310" s="136">
        <v>-12.409000000000001</v>
      </c>
      <c r="L15310" s="136">
        <v>-549.83699999999999</v>
      </c>
      <c r="M15310" s="136">
        <v>-8.0939999999999994</v>
      </c>
      <c r="N15310" s="136">
        <v>-6.8979999999999997</v>
      </c>
      <c r="O15310" s="136">
        <v>-1.966</v>
      </c>
      <c r="P15310" s="136">
        <v>-7.8E-2</v>
      </c>
      <c r="Q15310" s="136">
        <v>-1.7809999999999999</v>
      </c>
      <c r="R15310" s="136">
        <v>-2.3359999999999999</v>
      </c>
      <c r="S15310" s="136">
        <v>-3.177</v>
      </c>
    </row>
    <row r="15311" spans="1:19" ht="11.25" thickBot="1" x14ac:dyDescent="0.2">
      <c r="A15311" s="112"/>
    </row>
    <row r="15312" spans="1:19" ht="11.25" thickBot="1" x14ac:dyDescent="0.2">
      <c r="A15312" s="138" t="s">
        <v>364</v>
      </c>
      <c r="B15312" s="112"/>
      <c r="C15312" s="137">
        <v>1.8759999999999999E-2</v>
      </c>
      <c r="D15312" s="134" t="s">
        <v>1323</v>
      </c>
      <c r="E15312" s="136">
        <v>21.358000000000001</v>
      </c>
      <c r="F15312" s="136">
        <v>4.4859999999999998</v>
      </c>
      <c r="G15312" s="136">
        <v>1.9390000000000001</v>
      </c>
      <c r="H15312" s="136">
        <v>1.9330000000000001</v>
      </c>
      <c r="I15312" s="136">
        <v>18.158000000000001</v>
      </c>
      <c r="J15312" s="136">
        <v>5.383</v>
      </c>
      <c r="K15312" s="136">
        <v>5.8540000000000001</v>
      </c>
      <c r="L15312" s="136">
        <v>18.542000000000002</v>
      </c>
      <c r="M15312" s="136">
        <v>4.4219999999999997</v>
      </c>
      <c r="N15312" s="136">
        <v>1.9450000000000001</v>
      </c>
      <c r="O15312" s="136">
        <v>1E-3</v>
      </c>
      <c r="P15312" s="136">
        <v>1.877</v>
      </c>
      <c r="Q15312" s="136">
        <v>0.93899999999999995</v>
      </c>
      <c r="R15312" s="136">
        <v>8.109</v>
      </c>
      <c r="S15312" s="136">
        <v>0.94</v>
      </c>
    </row>
    <row r="15313" spans="1:19" ht="11.25" thickBot="1" x14ac:dyDescent="0.2">
      <c r="A15313" s="112"/>
    </row>
    <row r="15314" spans="1:19" ht="11.25" thickBot="1" x14ac:dyDescent="0.2">
      <c r="A15314" s="139" t="s">
        <v>366</v>
      </c>
      <c r="B15314" s="112"/>
      <c r="C15314" s="140">
        <v>1.702</v>
      </c>
      <c r="D15314" s="134" t="s">
        <v>1324</v>
      </c>
      <c r="E15314" s="136">
        <v>144.511</v>
      </c>
      <c r="F15314" s="136">
        <v>63.866999999999997</v>
      </c>
      <c r="G15314" s="136">
        <v>148.28800000000001</v>
      </c>
      <c r="H15314" s="136">
        <v>112.366</v>
      </c>
      <c r="I15314" s="136">
        <v>38.634</v>
      </c>
      <c r="J15314" s="136">
        <v>2.6160000000000001</v>
      </c>
      <c r="K15314" s="136">
        <v>47.179000000000002</v>
      </c>
      <c r="L15314" s="136">
        <v>3.3719999999999999</v>
      </c>
      <c r="M15314" s="136">
        <v>54.634</v>
      </c>
      <c r="N15314" s="136">
        <v>28.196000000000002</v>
      </c>
      <c r="O15314" s="136">
        <v>3.4000000000000002E-2</v>
      </c>
      <c r="P15314" s="136">
        <v>2393.7719999999999</v>
      </c>
      <c r="Q15314" s="136">
        <v>52.688000000000002</v>
      </c>
      <c r="R15314" s="136">
        <v>347.149</v>
      </c>
      <c r="S15314" s="136">
        <v>29.574999999999999</v>
      </c>
    </row>
    <row r="15315" spans="1:19" ht="11.25" thickBot="1" x14ac:dyDescent="0.2">
      <c r="A15315" s="112"/>
    </row>
    <row r="15316" spans="1:19" ht="11.25" thickBot="1" x14ac:dyDescent="0.2">
      <c r="A15316" s="106" t="s">
        <v>357</v>
      </c>
      <c r="B15316" s="106" t="s">
        <v>358</v>
      </c>
      <c r="C15316" s="130" t="s">
        <v>51</v>
      </c>
      <c r="D15316" s="130" t="s">
        <v>52</v>
      </c>
      <c r="E15316" s="130" t="s">
        <v>53</v>
      </c>
      <c r="F15316" s="130" t="s">
        <v>54</v>
      </c>
      <c r="G15316" s="130" t="s">
        <v>55</v>
      </c>
      <c r="H15316" s="130" t="s">
        <v>56</v>
      </c>
      <c r="I15316" s="130" t="s">
        <v>57</v>
      </c>
      <c r="J15316" s="130" t="s">
        <v>58</v>
      </c>
      <c r="K15316" s="130" t="s">
        <v>59</v>
      </c>
      <c r="L15316" s="130" t="s">
        <v>60</v>
      </c>
      <c r="M15316" s="130" t="s">
        <v>61</v>
      </c>
      <c r="N15316" s="130" t="s">
        <v>62</v>
      </c>
      <c r="O15316" s="130" t="s">
        <v>63</v>
      </c>
      <c r="P15316" s="130" t="s">
        <v>64</v>
      </c>
      <c r="Q15316" s="131" t="s">
        <v>65</v>
      </c>
      <c r="R15316" s="131" t="s">
        <v>66</v>
      </c>
      <c r="S15316" s="130" t="s">
        <v>67</v>
      </c>
    </row>
    <row r="15317" spans="1:19" ht="11.25" thickBot="1" x14ac:dyDescent="0.2">
      <c r="A15317" s="107">
        <v>1</v>
      </c>
      <c r="B15317" s="132">
        <v>0.50957175925925924</v>
      </c>
      <c r="C15317" s="108">
        <v>-5.1589999999999998</v>
      </c>
      <c r="D15317" s="108">
        <v>-2.742</v>
      </c>
      <c r="E15317" s="108">
        <v>-0.45</v>
      </c>
      <c r="F15317" s="108">
        <v>-1.22</v>
      </c>
      <c r="G15317" s="108">
        <v>-2.8090000000000002</v>
      </c>
      <c r="H15317" s="108">
        <v>238.399</v>
      </c>
      <c r="I15317" s="108">
        <v>86.873999999999995</v>
      </c>
      <c r="J15317" s="108">
        <v>-4.702</v>
      </c>
      <c r="K15317" s="108">
        <v>-3.012</v>
      </c>
      <c r="L15317" s="108">
        <v>-11.163</v>
      </c>
      <c r="M15317" s="108">
        <v>2.2480000000000002</v>
      </c>
      <c r="N15317" s="108">
        <v>-24.539000000000001</v>
      </c>
      <c r="O15317" s="108">
        <v>-20.321999999999999</v>
      </c>
      <c r="P15317" s="108">
        <v>1735.8589999999999</v>
      </c>
      <c r="Q15317" s="133">
        <v>1.0149699999999999</v>
      </c>
      <c r="R15317" s="134" t="s">
        <v>1325</v>
      </c>
      <c r="S15317" s="108">
        <v>-10.523999999999999</v>
      </c>
    </row>
    <row r="15318" spans="1:19" ht="11.25" thickBot="1" x14ac:dyDescent="0.2">
      <c r="A15318" s="112"/>
    </row>
    <row r="15319" spans="1:19" ht="11.25" thickBot="1" x14ac:dyDescent="0.2">
      <c r="A15319" s="107">
        <v>2</v>
      </c>
      <c r="B15319" s="132">
        <v>0.50976851851851845</v>
      </c>
      <c r="C15319" s="108">
        <v>-3.2949999999999999</v>
      </c>
      <c r="D15319" s="108">
        <v>6.7000000000000004E-2</v>
      </c>
      <c r="E15319" s="108">
        <v>-2.3439999999999999</v>
      </c>
      <c r="F15319" s="108">
        <v>2.536</v>
      </c>
      <c r="G15319" s="108">
        <v>-1.8720000000000001</v>
      </c>
      <c r="H15319" s="108">
        <v>228.304</v>
      </c>
      <c r="I15319" s="108">
        <v>128.333</v>
      </c>
      <c r="J15319" s="108">
        <v>-1.87</v>
      </c>
      <c r="K15319" s="108">
        <v>1.7</v>
      </c>
      <c r="L15319" s="108">
        <v>-13.077999999999999</v>
      </c>
      <c r="M15319" s="108">
        <v>0.33200000000000002</v>
      </c>
      <c r="N15319" s="108">
        <v>-27.635999999999999</v>
      </c>
      <c r="O15319" s="108">
        <v>-10.87</v>
      </c>
      <c r="P15319" s="108">
        <v>1599.0609999999999</v>
      </c>
      <c r="Q15319" s="133">
        <v>1.0395099999999999</v>
      </c>
      <c r="R15319" s="134" t="s">
        <v>1326</v>
      </c>
      <c r="S15319" s="108">
        <v>-8.6890000000000001</v>
      </c>
    </row>
    <row r="15320" spans="1:19" ht="11.25" thickBot="1" x14ac:dyDescent="0.2">
      <c r="A15320" s="112"/>
    </row>
    <row r="15321" spans="1:19" ht="11.25" thickBot="1" x14ac:dyDescent="0.2">
      <c r="A15321" s="107">
        <v>3</v>
      </c>
      <c r="B15321" s="132">
        <v>0.50995370370370374</v>
      </c>
      <c r="C15321" s="108">
        <v>-2.3450000000000002</v>
      </c>
      <c r="D15321" s="108">
        <v>-2.7480000000000002</v>
      </c>
      <c r="E15321" s="108">
        <v>-0.45700000000000002</v>
      </c>
      <c r="F15321" s="108">
        <v>2.544</v>
      </c>
      <c r="G15321" s="108">
        <v>1.6E-2</v>
      </c>
      <c r="H15321" s="108">
        <v>221.90600000000001</v>
      </c>
      <c r="I15321" s="108">
        <v>160.75800000000001</v>
      </c>
      <c r="J15321" s="108">
        <v>2.1999999999999999E-2</v>
      </c>
      <c r="K15321" s="108">
        <v>0.76100000000000001</v>
      </c>
      <c r="L15321" s="108">
        <v>-14.968</v>
      </c>
      <c r="M15321" s="108">
        <v>3.1760000000000002</v>
      </c>
      <c r="N15321" s="108">
        <v>-24.751000000000001</v>
      </c>
      <c r="O15321" s="108">
        <v>-18.452999999999999</v>
      </c>
      <c r="P15321" s="108">
        <v>1756.846</v>
      </c>
      <c r="Q15321" s="133">
        <v>1.04694</v>
      </c>
      <c r="R15321" s="134" t="s">
        <v>1327</v>
      </c>
      <c r="S15321" s="108">
        <v>-10.58</v>
      </c>
    </row>
    <row r="15322" spans="1:19" ht="11.25" thickBot="1" x14ac:dyDescent="0.2">
      <c r="A15322" s="112"/>
    </row>
    <row r="15323" spans="1:19" ht="11.25" thickBot="1" x14ac:dyDescent="0.2">
      <c r="A15323" s="135" t="s">
        <v>362</v>
      </c>
      <c r="B15323" s="112"/>
      <c r="C15323" s="136">
        <v>-3.6</v>
      </c>
      <c r="D15323" s="136">
        <v>-1.8080000000000001</v>
      </c>
      <c r="E15323" s="136">
        <v>-1.083</v>
      </c>
      <c r="F15323" s="136">
        <v>1.2869999999999999</v>
      </c>
      <c r="G15323" s="136">
        <v>-1.5549999999999999</v>
      </c>
      <c r="H15323" s="136">
        <v>229.536</v>
      </c>
      <c r="I15323" s="136">
        <v>125.321</v>
      </c>
      <c r="J15323" s="136">
        <v>-2.1829999999999998</v>
      </c>
      <c r="K15323" s="136">
        <v>-0.184</v>
      </c>
      <c r="L15323" s="136">
        <v>-13.07</v>
      </c>
      <c r="M15323" s="136">
        <v>1.919</v>
      </c>
      <c r="N15323" s="136">
        <v>-25.641999999999999</v>
      </c>
      <c r="O15323" s="136">
        <v>-16.547999999999998</v>
      </c>
      <c r="P15323" s="136">
        <v>1697.2550000000001</v>
      </c>
      <c r="Q15323" s="137">
        <v>1.0338000000000001</v>
      </c>
      <c r="R15323" s="134" t="s">
        <v>1328</v>
      </c>
      <c r="S15323" s="136">
        <v>-9.9309999999999992</v>
      </c>
    </row>
    <row r="15324" spans="1:19" ht="11.25" thickBot="1" x14ac:dyDescent="0.2">
      <c r="A15324" s="112"/>
    </row>
    <row r="15325" spans="1:19" ht="11.25" thickBot="1" x14ac:dyDescent="0.2">
      <c r="A15325" s="138" t="s">
        <v>364</v>
      </c>
      <c r="B15325" s="112"/>
      <c r="C15325" s="136">
        <v>1.4319999999999999</v>
      </c>
      <c r="D15325" s="136">
        <v>1.623</v>
      </c>
      <c r="E15325" s="136">
        <v>1.0920000000000001</v>
      </c>
      <c r="F15325" s="136">
        <v>2.1709999999999998</v>
      </c>
      <c r="G15325" s="136">
        <v>1.4390000000000001</v>
      </c>
      <c r="H15325" s="136">
        <v>8.3149999999999995</v>
      </c>
      <c r="I15325" s="136">
        <v>37.033999999999999</v>
      </c>
      <c r="J15325" s="136">
        <v>2.3780000000000001</v>
      </c>
      <c r="K15325" s="136">
        <v>2.4940000000000002</v>
      </c>
      <c r="L15325" s="136">
        <v>1.9019999999999999</v>
      </c>
      <c r="M15325" s="136">
        <v>1.45</v>
      </c>
      <c r="N15325" s="136">
        <v>1.73</v>
      </c>
      <c r="O15325" s="136">
        <v>5.0049999999999999</v>
      </c>
      <c r="P15325" s="136">
        <v>85.683999999999997</v>
      </c>
      <c r="Q15325" s="137">
        <v>1.6729999999999998E-2</v>
      </c>
      <c r="R15325" s="134" t="s">
        <v>1329</v>
      </c>
      <c r="S15325" s="136">
        <v>1.0760000000000001</v>
      </c>
    </row>
    <row r="15326" spans="1:19" ht="11.25" thickBot="1" x14ac:dyDescent="0.2">
      <c r="A15326" s="112"/>
    </row>
    <row r="15327" spans="1:19" ht="11.25" thickBot="1" x14ac:dyDescent="0.2">
      <c r="A15327" s="139" t="s">
        <v>366</v>
      </c>
      <c r="B15327" s="112"/>
      <c r="C15327" s="136">
        <v>39.777000000000001</v>
      </c>
      <c r="D15327" s="136">
        <v>89.796000000000006</v>
      </c>
      <c r="E15327" s="136">
        <v>100.758</v>
      </c>
      <c r="F15327" s="136">
        <v>168.71199999999999</v>
      </c>
      <c r="G15327" s="136">
        <v>92.545000000000002</v>
      </c>
      <c r="H15327" s="136">
        <v>3.6230000000000002</v>
      </c>
      <c r="I15327" s="136">
        <v>29.550999999999998</v>
      </c>
      <c r="J15327" s="136">
        <v>108.91800000000001</v>
      </c>
      <c r="K15327" s="136">
        <v>1357.854</v>
      </c>
      <c r="L15327" s="136">
        <v>14.555</v>
      </c>
      <c r="M15327" s="136">
        <v>75.596000000000004</v>
      </c>
      <c r="N15327" s="136">
        <v>6.7469999999999999</v>
      </c>
      <c r="O15327" s="136">
        <v>30.247</v>
      </c>
      <c r="P15327" s="136">
        <v>5.048</v>
      </c>
      <c r="Q15327" s="140">
        <v>1.6180000000000001</v>
      </c>
      <c r="R15327" s="134" t="s">
        <v>1330</v>
      </c>
      <c r="S15327" s="136">
        <v>10.837</v>
      </c>
    </row>
    <row r="15328" spans="1:19" ht="11.25" thickBot="1" x14ac:dyDescent="0.2">
      <c r="A15328" s="112"/>
    </row>
    <row r="15329" spans="1:19" ht="11.25" thickBot="1" x14ac:dyDescent="0.2">
      <c r="A15329" s="106" t="s">
        <v>357</v>
      </c>
      <c r="B15329" s="106" t="s">
        <v>358</v>
      </c>
      <c r="C15329" s="130" t="s">
        <v>68</v>
      </c>
    </row>
    <row r="15330" spans="1:19" ht="11.25" thickBot="1" x14ac:dyDescent="0.2">
      <c r="A15330" s="107">
        <v>1</v>
      </c>
      <c r="B15330" s="132">
        <v>0.50957175925925924</v>
      </c>
      <c r="C15330" s="108">
        <v>-8.2759999999999998</v>
      </c>
    </row>
    <row r="15331" spans="1:19" ht="11.25" thickBot="1" x14ac:dyDescent="0.2">
      <c r="A15331" s="112"/>
    </row>
    <row r="15332" spans="1:19" ht="11.25" thickBot="1" x14ac:dyDescent="0.2">
      <c r="A15332" s="107">
        <v>2</v>
      </c>
      <c r="B15332" s="132">
        <v>0.50976851851851845</v>
      </c>
      <c r="C15332" s="108">
        <v>-10.242000000000001</v>
      </c>
    </row>
    <row r="15333" spans="1:19" ht="11.25" thickBot="1" x14ac:dyDescent="0.2">
      <c r="A15333" s="112"/>
    </row>
    <row r="15334" spans="1:19" ht="11.25" thickBot="1" x14ac:dyDescent="0.2">
      <c r="A15334" s="107">
        <v>3</v>
      </c>
      <c r="B15334" s="132">
        <v>0.50995370370370374</v>
      </c>
      <c r="C15334" s="108">
        <v>-14.035</v>
      </c>
    </row>
    <row r="15335" spans="1:19" ht="11.25" thickBot="1" x14ac:dyDescent="0.2">
      <c r="A15335" s="112"/>
    </row>
    <row r="15336" spans="1:19" ht="11.25" thickBot="1" x14ac:dyDescent="0.2">
      <c r="A15336" s="135" t="s">
        <v>362</v>
      </c>
      <c r="B15336" s="112"/>
      <c r="C15336" s="136">
        <v>-10.851000000000001</v>
      </c>
    </row>
    <row r="15337" spans="1:19" ht="11.25" thickBot="1" x14ac:dyDescent="0.2">
      <c r="A15337" s="112"/>
    </row>
    <row r="15338" spans="1:19" ht="11.25" thickBot="1" x14ac:dyDescent="0.2">
      <c r="A15338" s="138" t="s">
        <v>364</v>
      </c>
      <c r="B15338" s="112"/>
      <c r="C15338" s="136">
        <v>2.927</v>
      </c>
    </row>
    <row r="15339" spans="1:19" ht="11.25" thickBot="1" x14ac:dyDescent="0.2">
      <c r="A15339" s="112"/>
    </row>
    <row r="15340" spans="1:19" ht="11.25" thickBot="1" x14ac:dyDescent="0.2">
      <c r="A15340" s="139" t="s">
        <v>366</v>
      </c>
      <c r="B15340" s="112"/>
      <c r="C15340" s="136">
        <v>26.978999999999999</v>
      </c>
    </row>
    <row r="15341" spans="1:19" ht="10.5" x14ac:dyDescent="0.15">
      <c r="A15341" s="112"/>
    </row>
    <row r="15342" spans="1:19" x14ac:dyDescent="0.15">
      <c r="A15342" s="129"/>
      <c r="B15342" s="86" t="s">
        <v>1331</v>
      </c>
    </row>
    <row r="15343" spans="1:19" ht="9.75" thickBot="1" x14ac:dyDescent="0.2">
      <c r="A15343" s="81" t="s">
        <v>5871</v>
      </c>
    </row>
    <row r="15344" spans="1:19" ht="11.25" thickBot="1" x14ac:dyDescent="0.2">
      <c r="A15344" s="106" t="s">
        <v>357</v>
      </c>
      <c r="B15344" s="106" t="s">
        <v>358</v>
      </c>
      <c r="C15344" s="130" t="s">
        <v>0</v>
      </c>
      <c r="D15344" s="130" t="s">
        <v>1</v>
      </c>
      <c r="E15344" s="130" t="s">
        <v>2</v>
      </c>
      <c r="F15344" s="130" t="s">
        <v>3</v>
      </c>
      <c r="G15344" s="130" t="s">
        <v>4</v>
      </c>
      <c r="H15344" s="130" t="s">
        <v>5</v>
      </c>
      <c r="I15344" s="131" t="s">
        <v>6</v>
      </c>
      <c r="J15344" s="131" t="s">
        <v>7</v>
      </c>
      <c r="K15344" s="130" t="s">
        <v>8</v>
      </c>
      <c r="L15344" s="130" t="s">
        <v>9</v>
      </c>
      <c r="M15344" s="130" t="s">
        <v>10</v>
      </c>
      <c r="N15344" s="130" t="s">
        <v>11</v>
      </c>
      <c r="O15344" s="130" t="s">
        <v>12</v>
      </c>
      <c r="P15344" s="130" t="s">
        <v>13</v>
      </c>
      <c r="Q15344" s="130" t="s">
        <v>14</v>
      </c>
      <c r="R15344" s="130" t="s">
        <v>15</v>
      </c>
      <c r="S15344" s="130" t="s">
        <v>16</v>
      </c>
    </row>
    <row r="15345" spans="1:19" ht="11.25" thickBot="1" x14ac:dyDescent="0.2">
      <c r="A15345" s="107">
        <v>1</v>
      </c>
      <c r="B15345" s="132">
        <v>0.51474537037037038</v>
      </c>
      <c r="C15345" s="108">
        <v>-106842.32</v>
      </c>
      <c r="D15345" s="108">
        <v>312.88200000000001</v>
      </c>
      <c r="E15345" s="108">
        <v>-23485.006000000001</v>
      </c>
      <c r="F15345" s="108">
        <v>287.10399999999998</v>
      </c>
      <c r="G15345" s="108">
        <v>-127087.22</v>
      </c>
      <c r="H15345" s="108">
        <v>5.6230000000000002</v>
      </c>
      <c r="I15345" s="133">
        <v>1.15178</v>
      </c>
      <c r="J15345" s="134" t="s">
        <v>1332</v>
      </c>
      <c r="K15345" s="108">
        <v>74871.842999999993</v>
      </c>
      <c r="L15345" s="108">
        <v>-3.4000000000000002E-2</v>
      </c>
      <c r="M15345" s="108">
        <v>-53.798999999999999</v>
      </c>
      <c r="N15345" s="108">
        <v>-633.01199999999994</v>
      </c>
      <c r="O15345" s="108">
        <v>-1220.8420000000001</v>
      </c>
      <c r="P15345" s="108">
        <v>4.3959999999999999</v>
      </c>
      <c r="Q15345" s="108">
        <v>-467.81700000000001</v>
      </c>
      <c r="R15345" s="108">
        <v>-0.16900000000000001</v>
      </c>
      <c r="S15345" s="108">
        <v>-81.95</v>
      </c>
    </row>
    <row r="15346" spans="1:19" ht="11.25" thickBot="1" x14ac:dyDescent="0.2">
      <c r="A15346" s="112"/>
    </row>
    <row r="15347" spans="1:19" ht="11.25" thickBot="1" x14ac:dyDescent="0.2">
      <c r="A15347" s="107">
        <v>2</v>
      </c>
      <c r="B15347" s="132">
        <v>0.51493055555555556</v>
      </c>
      <c r="C15347" s="108">
        <v>-109847.01</v>
      </c>
      <c r="D15347" s="108">
        <v>289.01</v>
      </c>
      <c r="E15347" s="108">
        <v>-22459.273000000001</v>
      </c>
      <c r="F15347" s="108">
        <v>-50.051000000000002</v>
      </c>
      <c r="G15347" s="108">
        <v>-117996.37</v>
      </c>
      <c r="H15347" s="108">
        <v>4.3209999999999997</v>
      </c>
      <c r="I15347" s="133">
        <v>1.1753</v>
      </c>
      <c r="J15347" s="134" t="s">
        <v>1333</v>
      </c>
      <c r="K15347" s="108">
        <v>100819.55</v>
      </c>
      <c r="L15347" s="108">
        <v>-0.90200000000000002</v>
      </c>
      <c r="M15347" s="108">
        <v>-110.57599999999999</v>
      </c>
      <c r="N15347" s="108">
        <v>-621.45000000000005</v>
      </c>
      <c r="O15347" s="108">
        <v>-1245.537</v>
      </c>
      <c r="P15347" s="108">
        <v>-69.358999999999995</v>
      </c>
      <c r="Q15347" s="108">
        <v>-491.71499999999997</v>
      </c>
      <c r="R15347" s="108">
        <v>24.045999999999999</v>
      </c>
      <c r="S15347" s="108">
        <v>-102.464</v>
      </c>
    </row>
    <row r="15348" spans="1:19" ht="11.25" thickBot="1" x14ac:dyDescent="0.2">
      <c r="A15348" s="112"/>
    </row>
    <row r="15349" spans="1:19" ht="11.25" thickBot="1" x14ac:dyDescent="0.2">
      <c r="A15349" s="107">
        <v>3</v>
      </c>
      <c r="B15349" s="132">
        <v>0.51511574074074074</v>
      </c>
      <c r="C15349" s="108">
        <v>-104376.53</v>
      </c>
      <c r="D15349" s="108">
        <v>454.02300000000002</v>
      </c>
      <c r="E15349" s="108">
        <v>-22914.355</v>
      </c>
      <c r="F15349" s="108">
        <v>464.053</v>
      </c>
      <c r="G15349" s="108">
        <v>-122359.31</v>
      </c>
      <c r="H15349" s="108">
        <v>-2.621</v>
      </c>
      <c r="I15349" s="133">
        <v>1.1863999999999999</v>
      </c>
      <c r="J15349" s="134" t="s">
        <v>1334</v>
      </c>
      <c r="K15349" s="108">
        <v>74292.106</v>
      </c>
      <c r="L15349" s="108">
        <v>0.78400000000000003</v>
      </c>
      <c r="M15349" s="108">
        <v>-53.927999999999997</v>
      </c>
      <c r="N15349" s="108">
        <v>-512.077</v>
      </c>
      <c r="O15349" s="108">
        <v>-1322.585</v>
      </c>
      <c r="P15349" s="108">
        <v>8.0960000000000001</v>
      </c>
      <c r="Q15349" s="108">
        <v>-496.43</v>
      </c>
      <c r="R15349" s="108">
        <v>-0.55200000000000005</v>
      </c>
      <c r="S15349" s="108">
        <v>-126.111</v>
      </c>
    </row>
    <row r="15350" spans="1:19" ht="11.25" thickBot="1" x14ac:dyDescent="0.2">
      <c r="A15350" s="112"/>
    </row>
    <row r="15351" spans="1:19" ht="11.25" thickBot="1" x14ac:dyDescent="0.2">
      <c r="A15351" s="135" t="s">
        <v>362</v>
      </c>
      <c r="B15351" s="112"/>
      <c r="C15351" s="136">
        <v>-107021.95</v>
      </c>
      <c r="D15351" s="136">
        <v>351.971</v>
      </c>
      <c r="E15351" s="136">
        <v>-22952.878000000001</v>
      </c>
      <c r="F15351" s="136">
        <v>233.702</v>
      </c>
      <c r="G15351" s="136">
        <v>-122480.97</v>
      </c>
      <c r="H15351" s="136">
        <v>2.4409999999999998</v>
      </c>
      <c r="I15351" s="137">
        <v>1.17116</v>
      </c>
      <c r="J15351" s="134" t="s">
        <v>1335</v>
      </c>
      <c r="K15351" s="136">
        <v>83327.832999999999</v>
      </c>
      <c r="L15351" s="136">
        <v>-5.0999999999999997E-2</v>
      </c>
      <c r="M15351" s="136">
        <v>-72.768000000000001</v>
      </c>
      <c r="N15351" s="136">
        <v>-588.846</v>
      </c>
      <c r="O15351" s="136">
        <v>-1262.9880000000001</v>
      </c>
      <c r="P15351" s="136">
        <v>-18.956</v>
      </c>
      <c r="Q15351" s="136">
        <v>-485.32100000000003</v>
      </c>
      <c r="R15351" s="136">
        <v>7.7750000000000004</v>
      </c>
      <c r="S15351" s="136">
        <v>-103.508</v>
      </c>
    </row>
    <row r="15352" spans="1:19" ht="11.25" thickBot="1" x14ac:dyDescent="0.2">
      <c r="A15352" s="112"/>
    </row>
    <row r="15353" spans="1:19" ht="11.25" thickBot="1" x14ac:dyDescent="0.2">
      <c r="A15353" s="138" t="s">
        <v>364</v>
      </c>
      <c r="B15353" s="112"/>
      <c r="C15353" s="136">
        <v>2739.6619999999998</v>
      </c>
      <c r="D15353" s="136">
        <v>89.180999999999997</v>
      </c>
      <c r="E15353" s="136">
        <v>513.95000000000005</v>
      </c>
      <c r="F15353" s="136">
        <v>261.17899999999997</v>
      </c>
      <c r="G15353" s="136">
        <v>4546.6490000000003</v>
      </c>
      <c r="H15353" s="136">
        <v>4.4320000000000004</v>
      </c>
      <c r="I15353" s="137">
        <v>1.7680000000000001E-2</v>
      </c>
      <c r="J15353" s="134" t="s">
        <v>1336</v>
      </c>
      <c r="K15353" s="136">
        <v>15151.044</v>
      </c>
      <c r="L15353" s="136">
        <v>0.84299999999999997</v>
      </c>
      <c r="M15353" s="136">
        <v>32.743000000000002</v>
      </c>
      <c r="N15353" s="136">
        <v>66.734999999999999</v>
      </c>
      <c r="O15353" s="136">
        <v>53.069000000000003</v>
      </c>
      <c r="P15353" s="136">
        <v>43.69</v>
      </c>
      <c r="Q15353" s="136">
        <v>15.340999999999999</v>
      </c>
      <c r="R15353" s="136">
        <v>14.092000000000001</v>
      </c>
      <c r="S15353" s="136">
        <v>22.099</v>
      </c>
    </row>
    <row r="15354" spans="1:19" ht="11.25" thickBot="1" x14ac:dyDescent="0.2">
      <c r="A15354" s="112"/>
    </row>
    <row r="15355" spans="1:19" ht="11.25" thickBot="1" x14ac:dyDescent="0.2">
      <c r="A15355" s="139" t="s">
        <v>366</v>
      </c>
      <c r="B15355" s="112"/>
      <c r="C15355" s="136">
        <v>2.56</v>
      </c>
      <c r="D15355" s="136">
        <v>25.338000000000001</v>
      </c>
      <c r="E15355" s="136">
        <v>2.2389999999999999</v>
      </c>
      <c r="F15355" s="136">
        <v>111.75700000000001</v>
      </c>
      <c r="G15355" s="136">
        <v>3.7120000000000002</v>
      </c>
      <c r="H15355" s="136">
        <v>181.57499999999999</v>
      </c>
      <c r="I15355" s="140">
        <v>1.5089999999999999</v>
      </c>
      <c r="J15355" s="134" t="s">
        <v>1337</v>
      </c>
      <c r="K15355" s="136">
        <v>18.181999999999999</v>
      </c>
      <c r="L15355" s="136">
        <v>1665.066</v>
      </c>
      <c r="M15355" s="136">
        <v>44.996000000000002</v>
      </c>
      <c r="N15355" s="136">
        <v>11.333</v>
      </c>
      <c r="O15355" s="136">
        <v>4.202</v>
      </c>
      <c r="P15355" s="136">
        <v>230.483</v>
      </c>
      <c r="Q15355" s="136">
        <v>3.161</v>
      </c>
      <c r="R15355" s="136">
        <v>181.24700000000001</v>
      </c>
      <c r="S15355" s="136">
        <v>21.35</v>
      </c>
    </row>
    <row r="15356" spans="1:19" ht="11.25" thickBot="1" x14ac:dyDescent="0.2">
      <c r="A15356" s="112"/>
    </row>
    <row r="15357" spans="1:19" ht="11.25" thickBot="1" x14ac:dyDescent="0.2">
      <c r="A15357" s="106" t="s">
        <v>357</v>
      </c>
      <c r="B15357" s="106" t="s">
        <v>358</v>
      </c>
      <c r="C15357" s="130" t="s">
        <v>17</v>
      </c>
      <c r="D15357" s="130" t="s">
        <v>18</v>
      </c>
      <c r="E15357" s="131" t="s">
        <v>19</v>
      </c>
      <c r="F15357" s="131" t="s">
        <v>20</v>
      </c>
      <c r="G15357" s="130" t="s">
        <v>21</v>
      </c>
      <c r="H15357" s="130" t="s">
        <v>22</v>
      </c>
      <c r="I15357" s="130" t="s">
        <v>23</v>
      </c>
      <c r="J15357" s="130" t="s">
        <v>24</v>
      </c>
      <c r="K15357" s="131" t="s">
        <v>25</v>
      </c>
      <c r="L15357" s="131" t="s">
        <v>26</v>
      </c>
      <c r="M15357" s="130" t="s">
        <v>27</v>
      </c>
      <c r="N15357" s="130" t="s">
        <v>28</v>
      </c>
      <c r="O15357" s="130" t="s">
        <v>29</v>
      </c>
      <c r="P15357" s="130" t="s">
        <v>30</v>
      </c>
      <c r="Q15357" s="130" t="s">
        <v>31</v>
      </c>
      <c r="R15357" s="130" t="s">
        <v>32</v>
      </c>
      <c r="S15357" s="130" t="s">
        <v>33</v>
      </c>
    </row>
    <row r="15358" spans="1:19" ht="11.25" thickBot="1" x14ac:dyDescent="0.2">
      <c r="A15358" s="107">
        <v>1</v>
      </c>
      <c r="B15358" s="132">
        <v>0.51474537037037038</v>
      </c>
      <c r="C15358" s="108">
        <v>-12157.263999999999</v>
      </c>
      <c r="D15358" s="108">
        <v>-18.236000000000001</v>
      </c>
      <c r="E15358" s="133">
        <v>1.1499999999999999</v>
      </c>
      <c r="F15358" s="133">
        <v>1.03024</v>
      </c>
      <c r="G15358" s="108">
        <v>2.8559999999999999</v>
      </c>
      <c r="H15358" s="108">
        <v>-1.9610000000000001</v>
      </c>
      <c r="I15358" s="108">
        <v>-5.452</v>
      </c>
      <c r="J15358" s="108">
        <v>-367.49900000000002</v>
      </c>
      <c r="K15358" s="133">
        <v>1.16832</v>
      </c>
      <c r="L15358" s="134" t="s">
        <v>1338</v>
      </c>
      <c r="M15358" s="108">
        <v>377.36599999999999</v>
      </c>
      <c r="N15358" s="108">
        <v>-43.277000000000001</v>
      </c>
      <c r="O15358" s="108">
        <v>1.1419999999999999</v>
      </c>
      <c r="P15358" s="108">
        <v>1.4950000000000001</v>
      </c>
      <c r="Q15358" s="108">
        <v>-4.8680000000000003</v>
      </c>
      <c r="R15358" s="108">
        <v>258.64800000000002</v>
      </c>
      <c r="S15358" s="108">
        <v>0.90500000000000003</v>
      </c>
    </row>
    <row r="15359" spans="1:19" ht="11.25" thickBot="1" x14ac:dyDescent="0.2">
      <c r="A15359" s="112"/>
    </row>
    <row r="15360" spans="1:19" ht="11.25" thickBot="1" x14ac:dyDescent="0.2">
      <c r="A15360" s="107">
        <v>2</v>
      </c>
      <c r="B15360" s="132">
        <v>0.51493055555555556</v>
      </c>
      <c r="C15360" s="108">
        <v>-12165.416999999999</v>
      </c>
      <c r="D15360" s="108">
        <v>-32.603999999999999</v>
      </c>
      <c r="E15360" s="133">
        <v>1.1822699999999999</v>
      </c>
      <c r="F15360" s="133">
        <v>1.0288900000000001</v>
      </c>
      <c r="G15360" s="108">
        <v>-2.48</v>
      </c>
      <c r="H15360" s="108">
        <v>0.52900000000000003</v>
      </c>
      <c r="I15360" s="108">
        <v>5.8999999999999997E-2</v>
      </c>
      <c r="J15360" s="108">
        <v>-409.68900000000002</v>
      </c>
      <c r="K15360" s="133">
        <v>1.19051</v>
      </c>
      <c r="L15360" s="134" t="s">
        <v>1339</v>
      </c>
      <c r="M15360" s="108">
        <v>433.53</v>
      </c>
      <c r="N15360" s="108">
        <v>-53.319000000000003</v>
      </c>
      <c r="O15360" s="108">
        <v>-1.5980000000000001</v>
      </c>
      <c r="P15360" s="108">
        <v>1.496</v>
      </c>
      <c r="Q15360" s="108">
        <v>0.621</v>
      </c>
      <c r="R15360" s="108">
        <v>285.40300000000002</v>
      </c>
      <c r="S15360" s="108">
        <v>2.7440000000000002</v>
      </c>
    </row>
    <row r="15361" spans="1:19" ht="11.25" thickBot="1" x14ac:dyDescent="0.2">
      <c r="A15361" s="112"/>
    </row>
    <row r="15362" spans="1:19" ht="11.25" thickBot="1" x14ac:dyDescent="0.2">
      <c r="A15362" s="107">
        <v>3</v>
      </c>
      <c r="B15362" s="132">
        <v>0.51511574074074074</v>
      </c>
      <c r="C15362" s="108">
        <v>-12234.356</v>
      </c>
      <c r="D15362" s="108">
        <v>-26.54</v>
      </c>
      <c r="E15362" s="133">
        <v>1.19109</v>
      </c>
      <c r="F15362" s="133">
        <v>1.0343100000000001</v>
      </c>
      <c r="G15362" s="108">
        <v>0.84699999999999998</v>
      </c>
      <c r="H15362" s="108">
        <v>-1.1819999999999999</v>
      </c>
      <c r="I15362" s="108">
        <v>-1.0089999999999999</v>
      </c>
      <c r="J15362" s="108">
        <v>-432.52300000000002</v>
      </c>
      <c r="K15362" s="133">
        <v>1.20922</v>
      </c>
      <c r="L15362" s="134" t="s">
        <v>1340</v>
      </c>
      <c r="M15362" s="108">
        <v>407.76799999999997</v>
      </c>
      <c r="N15362" s="108">
        <v>-39.497</v>
      </c>
      <c r="O15362" s="108">
        <v>1.151</v>
      </c>
      <c r="P15362" s="108">
        <v>-3.073</v>
      </c>
      <c r="Q15362" s="108">
        <v>-1.1859999999999999</v>
      </c>
      <c r="R15362" s="108">
        <v>292.108</v>
      </c>
      <c r="S15362" s="108">
        <v>1.8640000000000001</v>
      </c>
    </row>
    <row r="15363" spans="1:19" ht="11.25" thickBot="1" x14ac:dyDescent="0.2">
      <c r="A15363" s="112"/>
    </row>
    <row r="15364" spans="1:19" ht="11.25" thickBot="1" x14ac:dyDescent="0.2">
      <c r="A15364" s="135" t="s">
        <v>362</v>
      </c>
      <c r="B15364" s="112"/>
      <c r="C15364" s="136">
        <v>-12185.679</v>
      </c>
      <c r="D15364" s="136">
        <v>-25.792999999999999</v>
      </c>
      <c r="E15364" s="137">
        <v>1.17445</v>
      </c>
      <c r="F15364" s="137">
        <v>1.03115</v>
      </c>
      <c r="G15364" s="136">
        <v>0.40799999999999997</v>
      </c>
      <c r="H15364" s="136">
        <v>-0.871</v>
      </c>
      <c r="I15364" s="136">
        <v>-2.1339999999999999</v>
      </c>
      <c r="J15364" s="136">
        <v>-403.23700000000002</v>
      </c>
      <c r="K15364" s="137">
        <v>1.1893499999999999</v>
      </c>
      <c r="L15364" s="134" t="s">
        <v>1341</v>
      </c>
      <c r="M15364" s="136">
        <v>406.22199999999998</v>
      </c>
      <c r="N15364" s="136">
        <v>-45.363999999999997</v>
      </c>
      <c r="O15364" s="136">
        <v>0.23100000000000001</v>
      </c>
      <c r="P15364" s="136">
        <v>-2.7E-2</v>
      </c>
      <c r="Q15364" s="136">
        <v>-1.8109999999999999</v>
      </c>
      <c r="R15364" s="136">
        <v>278.71899999999999</v>
      </c>
      <c r="S15364" s="136">
        <v>1.8380000000000001</v>
      </c>
    </row>
    <row r="15365" spans="1:19" ht="11.25" thickBot="1" x14ac:dyDescent="0.2">
      <c r="A15365" s="112"/>
    </row>
    <row r="15366" spans="1:19" ht="11.25" thickBot="1" x14ac:dyDescent="0.2">
      <c r="A15366" s="138" t="s">
        <v>364</v>
      </c>
      <c r="B15366" s="112"/>
      <c r="C15366" s="136">
        <v>42.351999999999997</v>
      </c>
      <c r="D15366" s="136">
        <v>7.2130000000000001</v>
      </c>
      <c r="E15366" s="137">
        <v>2.163E-2</v>
      </c>
      <c r="F15366" s="137">
        <v>2.82E-3</v>
      </c>
      <c r="G15366" s="136">
        <v>2.6949999999999998</v>
      </c>
      <c r="H15366" s="136">
        <v>1.274</v>
      </c>
      <c r="I15366" s="136">
        <v>2.923</v>
      </c>
      <c r="J15366" s="136">
        <v>32.988999999999997</v>
      </c>
      <c r="K15366" s="137">
        <v>2.0469999999999999E-2</v>
      </c>
      <c r="L15366" s="134" t="s">
        <v>1342</v>
      </c>
      <c r="M15366" s="136">
        <v>28.114000000000001</v>
      </c>
      <c r="N15366" s="136">
        <v>7.1440000000000001</v>
      </c>
      <c r="O15366" s="136">
        <v>1.585</v>
      </c>
      <c r="P15366" s="136">
        <v>2.637</v>
      </c>
      <c r="Q15366" s="136">
        <v>2.798</v>
      </c>
      <c r="R15366" s="136">
        <v>17.702999999999999</v>
      </c>
      <c r="S15366" s="136">
        <v>0.92</v>
      </c>
    </row>
    <row r="15367" spans="1:19" ht="11.25" thickBot="1" x14ac:dyDescent="0.2">
      <c r="A15367" s="112"/>
    </row>
    <row r="15368" spans="1:19" ht="11.25" thickBot="1" x14ac:dyDescent="0.2">
      <c r="A15368" s="139" t="s">
        <v>366</v>
      </c>
      <c r="B15368" s="112"/>
      <c r="C15368" s="136">
        <v>0.34799999999999998</v>
      </c>
      <c r="D15368" s="136">
        <v>27.965</v>
      </c>
      <c r="E15368" s="140">
        <v>1.8420000000000001</v>
      </c>
      <c r="F15368" s="140">
        <v>0.27400000000000002</v>
      </c>
      <c r="G15368" s="136">
        <v>661.01300000000003</v>
      </c>
      <c r="H15368" s="136">
        <v>146.166</v>
      </c>
      <c r="I15368" s="136">
        <v>136.965</v>
      </c>
      <c r="J15368" s="136">
        <v>8.1809999999999992</v>
      </c>
      <c r="K15368" s="140">
        <v>1.7210000000000001</v>
      </c>
      <c r="L15368" s="134" t="s">
        <v>1343</v>
      </c>
      <c r="M15368" s="136">
        <v>6.9210000000000003</v>
      </c>
      <c r="N15368" s="136">
        <v>15.747</v>
      </c>
      <c r="O15368" s="136">
        <v>684.9</v>
      </c>
      <c r="P15368" s="136">
        <v>9676.3520000000008</v>
      </c>
      <c r="Q15368" s="136">
        <v>154.46899999999999</v>
      </c>
      <c r="R15368" s="136">
        <v>6.351</v>
      </c>
      <c r="S15368" s="136">
        <v>50.073</v>
      </c>
    </row>
    <row r="15369" spans="1:19" ht="11.25" thickBot="1" x14ac:dyDescent="0.2">
      <c r="A15369" s="112"/>
    </row>
    <row r="15370" spans="1:19" ht="11.25" thickBot="1" x14ac:dyDescent="0.2">
      <c r="A15370" s="106" t="s">
        <v>357</v>
      </c>
      <c r="B15370" s="106" t="s">
        <v>358</v>
      </c>
      <c r="C15370" s="131" t="s">
        <v>34</v>
      </c>
      <c r="D15370" s="131" t="s">
        <v>35</v>
      </c>
      <c r="E15370" s="130" t="s">
        <v>36</v>
      </c>
      <c r="F15370" s="130" t="s">
        <v>37</v>
      </c>
      <c r="G15370" s="130" t="s">
        <v>38</v>
      </c>
      <c r="H15370" s="130" t="s">
        <v>39</v>
      </c>
      <c r="I15370" s="130" t="s">
        <v>40</v>
      </c>
      <c r="J15370" s="130" t="s">
        <v>41</v>
      </c>
      <c r="K15370" s="130" t="s">
        <v>42</v>
      </c>
      <c r="L15370" s="130" t="s">
        <v>43</v>
      </c>
      <c r="M15370" s="130" t="s">
        <v>44</v>
      </c>
      <c r="N15370" s="130" t="s">
        <v>45</v>
      </c>
      <c r="O15370" s="130" t="s">
        <v>46</v>
      </c>
      <c r="P15370" s="130" t="s">
        <v>47</v>
      </c>
      <c r="Q15370" s="130" t="s">
        <v>48</v>
      </c>
      <c r="R15370" s="130" t="s">
        <v>49</v>
      </c>
      <c r="S15370" s="130" t="s">
        <v>50</v>
      </c>
    </row>
    <row r="15371" spans="1:19" ht="11.25" thickBot="1" x14ac:dyDescent="0.2">
      <c r="A15371" s="107">
        <v>1</v>
      </c>
      <c r="B15371" s="132">
        <v>0.51474537037037038</v>
      </c>
      <c r="C15371" s="133">
        <v>1.1031200000000001</v>
      </c>
      <c r="D15371" s="134" t="s">
        <v>1344</v>
      </c>
      <c r="E15371" s="108">
        <v>136.18899999999999</v>
      </c>
      <c r="F15371" s="108">
        <v>15.023</v>
      </c>
      <c r="G15371" s="108">
        <v>-1.798</v>
      </c>
      <c r="H15371" s="108">
        <v>-12.715</v>
      </c>
      <c r="I15371" s="108">
        <v>142.791</v>
      </c>
      <c r="J15371" s="108">
        <v>859.14599999999996</v>
      </c>
      <c r="K15371" s="108">
        <v>-20.135999999999999</v>
      </c>
      <c r="L15371" s="108">
        <v>-614.21299999999997</v>
      </c>
      <c r="M15371" s="108">
        <v>-10.638999999999999</v>
      </c>
      <c r="N15371" s="108">
        <v>-8.4909999999999997</v>
      </c>
      <c r="O15371" s="108">
        <v>-0.11700000000000001</v>
      </c>
      <c r="P15371" s="108">
        <v>-1.9630000000000001</v>
      </c>
      <c r="Q15371" s="108">
        <v>-2.7360000000000002</v>
      </c>
      <c r="R15371" s="108">
        <v>-1.1870000000000001</v>
      </c>
      <c r="S15371" s="108">
        <v>-5.0650000000000004</v>
      </c>
    </row>
    <row r="15372" spans="1:19" ht="11.25" thickBot="1" x14ac:dyDescent="0.2">
      <c r="A15372" s="112"/>
    </row>
    <row r="15373" spans="1:19" ht="11.25" thickBot="1" x14ac:dyDescent="0.2">
      <c r="A15373" s="107">
        <v>2</v>
      </c>
      <c r="B15373" s="132">
        <v>0.51493055555555556</v>
      </c>
      <c r="C15373" s="133">
        <v>1.12002</v>
      </c>
      <c r="D15373" s="134" t="s">
        <v>1345</v>
      </c>
      <c r="E15373" s="108">
        <v>108.693</v>
      </c>
      <c r="F15373" s="108">
        <v>23.202999999999999</v>
      </c>
      <c r="G15373" s="108">
        <v>-0.876</v>
      </c>
      <c r="H15373" s="108">
        <v>-15.497999999999999</v>
      </c>
      <c r="I15373" s="108">
        <v>93.405000000000001</v>
      </c>
      <c r="J15373" s="108">
        <v>830.72500000000002</v>
      </c>
      <c r="K15373" s="108">
        <v>-20.183</v>
      </c>
      <c r="L15373" s="108">
        <v>-606.48500000000001</v>
      </c>
      <c r="M15373" s="108">
        <v>-6.0250000000000004</v>
      </c>
      <c r="N15373" s="108">
        <v>-7.5739999999999998</v>
      </c>
      <c r="O15373" s="108">
        <v>-1.9770000000000001</v>
      </c>
      <c r="P15373" s="108">
        <v>1.742</v>
      </c>
      <c r="Q15373" s="108">
        <v>-1.8149999999999999</v>
      </c>
      <c r="R15373" s="108">
        <v>-4.9450000000000003</v>
      </c>
      <c r="S15373" s="108">
        <v>-5.069</v>
      </c>
    </row>
    <row r="15374" spans="1:19" ht="11.25" thickBot="1" x14ac:dyDescent="0.2">
      <c r="A15374" s="112"/>
    </row>
    <row r="15375" spans="1:19" ht="11.25" thickBot="1" x14ac:dyDescent="0.2">
      <c r="A15375" s="107">
        <v>3</v>
      </c>
      <c r="B15375" s="132">
        <v>0.51511574074074074</v>
      </c>
      <c r="C15375" s="133">
        <v>1.1357999999999999</v>
      </c>
      <c r="D15375" s="134" t="s">
        <v>1346</v>
      </c>
      <c r="E15375" s="108">
        <v>110.747</v>
      </c>
      <c r="F15375" s="108">
        <v>12.324</v>
      </c>
      <c r="G15375" s="108">
        <v>0.06</v>
      </c>
      <c r="H15375" s="108">
        <v>-8.0009999999999994</v>
      </c>
      <c r="I15375" s="108">
        <v>153.43799999999999</v>
      </c>
      <c r="J15375" s="108">
        <v>908.87599999999998</v>
      </c>
      <c r="K15375" s="108">
        <v>-14.416</v>
      </c>
      <c r="L15375" s="108">
        <v>-614.49199999999996</v>
      </c>
      <c r="M15375" s="108">
        <v>-5.0250000000000004</v>
      </c>
      <c r="N15375" s="108">
        <v>-8.4760000000000009</v>
      </c>
      <c r="O15375" s="108">
        <v>-1.9710000000000001</v>
      </c>
      <c r="P15375" s="108">
        <v>-2.8929999999999998</v>
      </c>
      <c r="Q15375" s="108">
        <v>-3.6640000000000001</v>
      </c>
      <c r="R15375" s="108">
        <v>2.5819999999999999</v>
      </c>
      <c r="S15375" s="108">
        <v>-1.3240000000000001</v>
      </c>
    </row>
    <row r="15376" spans="1:19" ht="11.25" thickBot="1" x14ac:dyDescent="0.2">
      <c r="A15376" s="112"/>
    </row>
    <row r="15377" spans="1:19" ht="11.25" thickBot="1" x14ac:dyDescent="0.2">
      <c r="A15377" s="135" t="s">
        <v>362</v>
      </c>
      <c r="B15377" s="112"/>
      <c r="C15377" s="137">
        <v>1.11965</v>
      </c>
      <c r="D15377" s="134" t="s">
        <v>1347</v>
      </c>
      <c r="E15377" s="136">
        <v>118.54300000000001</v>
      </c>
      <c r="F15377" s="136">
        <v>16.850000000000001</v>
      </c>
      <c r="G15377" s="136">
        <v>-0.871</v>
      </c>
      <c r="H15377" s="136">
        <v>-12.071</v>
      </c>
      <c r="I15377" s="136">
        <v>129.87799999999999</v>
      </c>
      <c r="J15377" s="136">
        <v>866.24900000000002</v>
      </c>
      <c r="K15377" s="136">
        <v>-18.245000000000001</v>
      </c>
      <c r="L15377" s="136">
        <v>-611.73</v>
      </c>
      <c r="M15377" s="136">
        <v>-7.23</v>
      </c>
      <c r="N15377" s="136">
        <v>-8.18</v>
      </c>
      <c r="O15377" s="136">
        <v>-1.355</v>
      </c>
      <c r="P15377" s="136">
        <v>-1.038</v>
      </c>
      <c r="Q15377" s="136">
        <v>-2.738</v>
      </c>
      <c r="R15377" s="136">
        <v>-1.1830000000000001</v>
      </c>
      <c r="S15377" s="136">
        <v>-3.819</v>
      </c>
    </row>
    <row r="15378" spans="1:19" ht="11.25" thickBot="1" x14ac:dyDescent="0.2">
      <c r="A15378" s="112"/>
    </row>
    <row r="15379" spans="1:19" ht="11.25" thickBot="1" x14ac:dyDescent="0.2">
      <c r="A15379" s="138" t="s">
        <v>364</v>
      </c>
      <c r="B15379" s="112"/>
      <c r="C15379" s="137">
        <v>1.634E-2</v>
      </c>
      <c r="D15379" s="134" t="s">
        <v>484</v>
      </c>
      <c r="E15379" s="136">
        <v>15.317</v>
      </c>
      <c r="F15379" s="136">
        <v>5.665</v>
      </c>
      <c r="G15379" s="136">
        <v>0.92900000000000005</v>
      </c>
      <c r="H15379" s="136">
        <v>3.79</v>
      </c>
      <c r="I15379" s="136">
        <v>32.031999999999996</v>
      </c>
      <c r="J15379" s="136">
        <v>39.557000000000002</v>
      </c>
      <c r="K15379" s="136">
        <v>3.3159999999999998</v>
      </c>
      <c r="L15379" s="136">
        <v>4.5439999999999996</v>
      </c>
      <c r="M15379" s="136">
        <v>2.9950000000000001</v>
      </c>
      <c r="N15379" s="136">
        <v>0.52500000000000002</v>
      </c>
      <c r="O15379" s="136">
        <v>1.0720000000000001</v>
      </c>
      <c r="P15379" s="136">
        <v>2.452</v>
      </c>
      <c r="Q15379" s="136">
        <v>0.92500000000000004</v>
      </c>
      <c r="R15379" s="136">
        <v>3.7639999999999998</v>
      </c>
      <c r="S15379" s="136">
        <v>2.161</v>
      </c>
    </row>
    <row r="15380" spans="1:19" ht="11.25" thickBot="1" x14ac:dyDescent="0.2">
      <c r="A15380" s="112"/>
    </row>
    <row r="15381" spans="1:19" ht="11.25" thickBot="1" x14ac:dyDescent="0.2">
      <c r="A15381" s="139" t="s">
        <v>366</v>
      </c>
      <c r="B15381" s="112"/>
      <c r="C15381" s="140">
        <v>1.4590000000000001</v>
      </c>
      <c r="D15381" s="134" t="s">
        <v>829</v>
      </c>
      <c r="E15381" s="136">
        <v>12.920999999999999</v>
      </c>
      <c r="F15381" s="136">
        <v>33.619</v>
      </c>
      <c r="G15381" s="136">
        <v>106.589</v>
      </c>
      <c r="H15381" s="136">
        <v>31.393000000000001</v>
      </c>
      <c r="I15381" s="136">
        <v>24.663</v>
      </c>
      <c r="J15381" s="136">
        <v>4.5659999999999998</v>
      </c>
      <c r="K15381" s="136">
        <v>18.175000000000001</v>
      </c>
      <c r="L15381" s="136">
        <v>0.74299999999999999</v>
      </c>
      <c r="M15381" s="136">
        <v>41.423999999999999</v>
      </c>
      <c r="N15381" s="136">
        <v>6.4160000000000004</v>
      </c>
      <c r="O15381" s="136">
        <v>79.097999999999999</v>
      </c>
      <c r="P15381" s="136">
        <v>236.226</v>
      </c>
      <c r="Q15381" s="136">
        <v>33.770000000000003</v>
      </c>
      <c r="R15381" s="136">
        <v>318.04899999999998</v>
      </c>
      <c r="S15381" s="136">
        <v>56.587000000000003</v>
      </c>
    </row>
    <row r="15382" spans="1:19" ht="11.25" thickBot="1" x14ac:dyDescent="0.2">
      <c r="A15382" s="112"/>
    </row>
    <row r="15383" spans="1:19" ht="11.25" thickBot="1" x14ac:dyDescent="0.2">
      <c r="A15383" s="106" t="s">
        <v>357</v>
      </c>
      <c r="B15383" s="106" t="s">
        <v>358</v>
      </c>
      <c r="C15383" s="130" t="s">
        <v>51</v>
      </c>
      <c r="D15383" s="130" t="s">
        <v>52</v>
      </c>
      <c r="E15383" s="130" t="s">
        <v>53</v>
      </c>
      <c r="F15383" s="130" t="s">
        <v>54</v>
      </c>
      <c r="G15383" s="130" t="s">
        <v>55</v>
      </c>
      <c r="H15383" s="130" t="s">
        <v>56</v>
      </c>
      <c r="I15383" s="130" t="s">
        <v>57</v>
      </c>
      <c r="J15383" s="130" t="s">
        <v>58</v>
      </c>
      <c r="K15383" s="130" t="s">
        <v>59</v>
      </c>
      <c r="L15383" s="130" t="s">
        <v>60</v>
      </c>
      <c r="M15383" s="130" t="s">
        <v>61</v>
      </c>
      <c r="N15383" s="130" t="s">
        <v>62</v>
      </c>
      <c r="O15383" s="130" t="s">
        <v>63</v>
      </c>
      <c r="P15383" s="130" t="s">
        <v>64</v>
      </c>
      <c r="Q15383" s="131" t="s">
        <v>65</v>
      </c>
      <c r="R15383" s="131" t="s">
        <v>66</v>
      </c>
      <c r="S15383" s="130" t="s">
        <v>67</v>
      </c>
    </row>
    <row r="15384" spans="1:19" ht="11.25" thickBot="1" x14ac:dyDescent="0.2">
      <c r="A15384" s="107">
        <v>1</v>
      </c>
      <c r="B15384" s="132">
        <v>0.51474537037037038</v>
      </c>
      <c r="C15384" s="108">
        <v>-8.0269999999999992</v>
      </c>
      <c r="D15384" s="108">
        <v>8.0000000000000002E-3</v>
      </c>
      <c r="E15384" s="108">
        <v>-3.3039999999999998</v>
      </c>
      <c r="F15384" s="108">
        <v>1.5509999999999999</v>
      </c>
      <c r="G15384" s="108">
        <v>1.853</v>
      </c>
      <c r="H15384" s="108">
        <v>248.33500000000001</v>
      </c>
      <c r="I15384" s="108">
        <v>140.01400000000001</v>
      </c>
      <c r="J15384" s="108">
        <v>-1.887</v>
      </c>
      <c r="K15384" s="108">
        <v>-4.9240000000000004</v>
      </c>
      <c r="L15384" s="108">
        <v>-7.46</v>
      </c>
      <c r="M15384" s="108">
        <v>0.30599999999999999</v>
      </c>
      <c r="N15384" s="108">
        <v>-31.768000000000001</v>
      </c>
      <c r="O15384" s="108">
        <v>-21.341999999999999</v>
      </c>
      <c r="P15384" s="108">
        <v>685.41800000000001</v>
      </c>
      <c r="Q15384" s="133">
        <v>1.0288600000000001</v>
      </c>
      <c r="R15384" s="134" t="s">
        <v>1348</v>
      </c>
      <c r="S15384" s="108">
        <v>-13.494999999999999</v>
      </c>
    </row>
    <row r="15385" spans="1:19" ht="11.25" thickBot="1" x14ac:dyDescent="0.2">
      <c r="A15385" s="112"/>
    </row>
    <row r="15386" spans="1:19" ht="11.25" thickBot="1" x14ac:dyDescent="0.2">
      <c r="A15386" s="107">
        <v>2</v>
      </c>
      <c r="B15386" s="132">
        <v>0.51493055555555556</v>
      </c>
      <c r="C15386" s="108">
        <v>-6.1890000000000001</v>
      </c>
      <c r="D15386" s="108">
        <v>-0.95899999999999996</v>
      </c>
      <c r="E15386" s="108">
        <v>-2.387</v>
      </c>
      <c r="F15386" s="108">
        <v>-1.2729999999999999</v>
      </c>
      <c r="G15386" s="108">
        <v>-2.8359999999999999</v>
      </c>
      <c r="H15386" s="108">
        <v>212.4</v>
      </c>
      <c r="I15386" s="108">
        <v>92.831000000000003</v>
      </c>
      <c r="J15386" s="108">
        <v>-2.8370000000000002</v>
      </c>
      <c r="K15386" s="108">
        <v>-4.0030000000000001</v>
      </c>
      <c r="L15386" s="108">
        <v>-9.4030000000000005</v>
      </c>
      <c r="M15386" s="108">
        <v>1.2050000000000001</v>
      </c>
      <c r="N15386" s="108">
        <v>-19.172000000000001</v>
      </c>
      <c r="O15386" s="108">
        <v>-21.405999999999999</v>
      </c>
      <c r="P15386" s="108">
        <v>620.89800000000002</v>
      </c>
      <c r="Q15386" s="133">
        <v>1.0432900000000001</v>
      </c>
      <c r="R15386" s="134" t="s">
        <v>1349</v>
      </c>
      <c r="S15386" s="108">
        <v>-12.666</v>
      </c>
    </row>
    <row r="15387" spans="1:19" ht="11.25" thickBot="1" x14ac:dyDescent="0.2">
      <c r="A15387" s="112"/>
    </row>
    <row r="15388" spans="1:19" ht="11.25" thickBot="1" x14ac:dyDescent="0.2">
      <c r="A15388" s="107">
        <v>3</v>
      </c>
      <c r="B15388" s="132">
        <v>0.51511574074074074</v>
      </c>
      <c r="C15388" s="108">
        <v>-3.3420000000000001</v>
      </c>
      <c r="D15388" s="108">
        <v>-5.5880000000000001</v>
      </c>
      <c r="E15388" s="108">
        <v>-2.3639999999999999</v>
      </c>
      <c r="F15388" s="108">
        <v>0.623</v>
      </c>
      <c r="G15388" s="108">
        <v>-2.8250000000000002</v>
      </c>
      <c r="H15388" s="108">
        <v>217.54</v>
      </c>
      <c r="I15388" s="108">
        <v>101.586</v>
      </c>
      <c r="J15388" s="108">
        <v>-1.887</v>
      </c>
      <c r="K15388" s="108">
        <v>0.70699999999999996</v>
      </c>
      <c r="L15388" s="108">
        <v>-14.048999999999999</v>
      </c>
      <c r="M15388" s="108">
        <v>-1.58</v>
      </c>
      <c r="N15388" s="108">
        <v>-27.172000000000001</v>
      </c>
      <c r="O15388" s="108">
        <v>-20.420000000000002</v>
      </c>
      <c r="P15388" s="108">
        <v>635.58100000000002</v>
      </c>
      <c r="Q15388" s="133">
        <v>1.0571999999999999</v>
      </c>
      <c r="R15388" s="134" t="s">
        <v>1350</v>
      </c>
      <c r="S15388" s="108">
        <v>-5.9950000000000001</v>
      </c>
    </row>
    <row r="15389" spans="1:19" ht="11.25" thickBot="1" x14ac:dyDescent="0.2">
      <c r="A15389" s="112"/>
    </row>
    <row r="15390" spans="1:19" ht="11.25" thickBot="1" x14ac:dyDescent="0.2">
      <c r="A15390" s="135" t="s">
        <v>362</v>
      </c>
      <c r="B15390" s="112"/>
      <c r="C15390" s="136">
        <v>-5.8529999999999998</v>
      </c>
      <c r="D15390" s="136">
        <v>-2.1800000000000002</v>
      </c>
      <c r="E15390" s="136">
        <v>-2.6850000000000001</v>
      </c>
      <c r="F15390" s="136">
        <v>0.3</v>
      </c>
      <c r="G15390" s="136">
        <v>-1.2689999999999999</v>
      </c>
      <c r="H15390" s="136">
        <v>226.09100000000001</v>
      </c>
      <c r="I15390" s="136">
        <v>111.477</v>
      </c>
      <c r="J15390" s="136">
        <v>-2.2040000000000002</v>
      </c>
      <c r="K15390" s="136">
        <v>-2.74</v>
      </c>
      <c r="L15390" s="136">
        <v>-10.304</v>
      </c>
      <c r="M15390" s="136">
        <v>-2.3E-2</v>
      </c>
      <c r="N15390" s="136">
        <v>-26.036999999999999</v>
      </c>
      <c r="O15390" s="136">
        <v>-21.056000000000001</v>
      </c>
      <c r="P15390" s="136">
        <v>647.29899999999998</v>
      </c>
      <c r="Q15390" s="137">
        <v>1.04312</v>
      </c>
      <c r="R15390" s="134" t="s">
        <v>1351</v>
      </c>
      <c r="S15390" s="136">
        <v>-10.718</v>
      </c>
    </row>
    <row r="15391" spans="1:19" ht="11.25" thickBot="1" x14ac:dyDescent="0.2">
      <c r="A15391" s="112"/>
    </row>
    <row r="15392" spans="1:19" ht="11.25" thickBot="1" x14ac:dyDescent="0.2">
      <c r="A15392" s="138" t="s">
        <v>364</v>
      </c>
      <c r="B15392" s="112"/>
      <c r="C15392" s="136">
        <v>2.36</v>
      </c>
      <c r="D15392" s="136">
        <v>2.9910000000000001</v>
      </c>
      <c r="E15392" s="136">
        <v>0.53600000000000003</v>
      </c>
      <c r="F15392" s="136">
        <v>1.44</v>
      </c>
      <c r="G15392" s="136">
        <v>2.7040000000000002</v>
      </c>
      <c r="H15392" s="136">
        <v>19.434000000000001</v>
      </c>
      <c r="I15392" s="136">
        <v>25.099</v>
      </c>
      <c r="J15392" s="136">
        <v>0.54900000000000004</v>
      </c>
      <c r="K15392" s="136">
        <v>3.02</v>
      </c>
      <c r="L15392" s="136">
        <v>3.3860000000000001</v>
      </c>
      <c r="M15392" s="136">
        <v>1.4219999999999999</v>
      </c>
      <c r="N15392" s="136">
        <v>6.375</v>
      </c>
      <c r="O15392" s="136">
        <v>0.55200000000000005</v>
      </c>
      <c r="P15392" s="136">
        <v>33.817999999999998</v>
      </c>
      <c r="Q15392" s="137">
        <v>1.417E-2</v>
      </c>
      <c r="R15392" s="134" t="s">
        <v>1352</v>
      </c>
      <c r="S15392" s="136">
        <v>4.1120000000000001</v>
      </c>
    </row>
    <row r="15393" spans="1:19" ht="11.25" thickBot="1" x14ac:dyDescent="0.2">
      <c r="A15393" s="112"/>
    </row>
    <row r="15394" spans="1:19" ht="11.25" thickBot="1" x14ac:dyDescent="0.2">
      <c r="A15394" s="139" t="s">
        <v>366</v>
      </c>
      <c r="B15394" s="112"/>
      <c r="C15394" s="136">
        <v>40.329000000000001</v>
      </c>
      <c r="D15394" s="136">
        <v>137.203</v>
      </c>
      <c r="E15394" s="136">
        <v>19.965</v>
      </c>
      <c r="F15394" s="136">
        <v>479.34100000000001</v>
      </c>
      <c r="G15394" s="136">
        <v>213.02199999999999</v>
      </c>
      <c r="H15394" s="136">
        <v>8.5960000000000001</v>
      </c>
      <c r="I15394" s="136">
        <v>22.515000000000001</v>
      </c>
      <c r="J15394" s="136">
        <v>24.893000000000001</v>
      </c>
      <c r="K15394" s="136">
        <v>110.23</v>
      </c>
      <c r="L15394" s="136">
        <v>32.86</v>
      </c>
      <c r="M15394" s="136">
        <v>6179.1959999999999</v>
      </c>
      <c r="N15394" s="136">
        <v>24.483000000000001</v>
      </c>
      <c r="O15394" s="136">
        <v>2.62</v>
      </c>
      <c r="P15394" s="136">
        <v>5.2249999999999996</v>
      </c>
      <c r="Q15394" s="140">
        <v>1.359</v>
      </c>
      <c r="R15394" s="134" t="s">
        <v>1353</v>
      </c>
      <c r="S15394" s="136">
        <v>38.363</v>
      </c>
    </row>
    <row r="15395" spans="1:19" ht="11.25" thickBot="1" x14ac:dyDescent="0.2">
      <c r="A15395" s="112"/>
    </row>
    <row r="15396" spans="1:19" ht="11.25" thickBot="1" x14ac:dyDescent="0.2">
      <c r="A15396" s="106" t="s">
        <v>357</v>
      </c>
      <c r="B15396" s="106" t="s">
        <v>358</v>
      </c>
      <c r="C15396" s="130" t="s">
        <v>68</v>
      </c>
    </row>
    <row r="15397" spans="1:19" ht="11.25" thickBot="1" x14ac:dyDescent="0.2">
      <c r="A15397" s="107">
        <v>1</v>
      </c>
      <c r="B15397" s="132">
        <v>0.51474537037037038</v>
      </c>
      <c r="C15397" s="108">
        <v>-16.923999999999999</v>
      </c>
    </row>
    <row r="15398" spans="1:19" ht="11.25" thickBot="1" x14ac:dyDescent="0.2">
      <c r="A15398" s="112"/>
    </row>
    <row r="15399" spans="1:19" ht="11.25" thickBot="1" x14ac:dyDescent="0.2">
      <c r="A15399" s="107">
        <v>2</v>
      </c>
      <c r="B15399" s="132">
        <v>0.51493055555555556</v>
      </c>
      <c r="C15399" s="108">
        <v>-16.991</v>
      </c>
    </row>
    <row r="15400" spans="1:19" ht="11.25" thickBot="1" x14ac:dyDescent="0.2">
      <c r="A15400" s="112"/>
    </row>
    <row r="15401" spans="1:19" ht="11.25" thickBot="1" x14ac:dyDescent="0.2">
      <c r="A15401" s="107">
        <v>3</v>
      </c>
      <c r="B15401" s="132">
        <v>0.51511574074074074</v>
      </c>
      <c r="C15401" s="108">
        <v>-11.294</v>
      </c>
    </row>
    <row r="15402" spans="1:19" ht="11.25" thickBot="1" x14ac:dyDescent="0.2">
      <c r="A15402" s="112"/>
    </row>
    <row r="15403" spans="1:19" ht="11.25" thickBot="1" x14ac:dyDescent="0.2">
      <c r="A15403" s="135" t="s">
        <v>362</v>
      </c>
      <c r="B15403" s="112"/>
      <c r="C15403" s="136">
        <v>-15.07</v>
      </c>
    </row>
    <row r="15404" spans="1:19" ht="11.25" thickBot="1" x14ac:dyDescent="0.2">
      <c r="A15404" s="112"/>
    </row>
    <row r="15405" spans="1:19" ht="11.25" thickBot="1" x14ac:dyDescent="0.2">
      <c r="A15405" s="138" t="s">
        <v>364</v>
      </c>
      <c r="B15405" s="112"/>
      <c r="C15405" s="136">
        <v>3.27</v>
      </c>
    </row>
    <row r="15406" spans="1:19" ht="11.25" thickBot="1" x14ac:dyDescent="0.2">
      <c r="A15406" s="112"/>
    </row>
    <row r="15407" spans="1:19" ht="11.25" thickBot="1" x14ac:dyDescent="0.2">
      <c r="A15407" s="139" t="s">
        <v>366</v>
      </c>
      <c r="B15407" s="112"/>
      <c r="C15407" s="136">
        <v>21.698</v>
      </c>
    </row>
    <row r="15408" spans="1:19" ht="10.5" x14ac:dyDescent="0.15">
      <c r="A15408" s="112"/>
    </row>
    <row r="15409" spans="1:19" x14ac:dyDescent="0.15">
      <c r="A15409" s="129"/>
      <c r="B15409" s="86" t="s">
        <v>1354</v>
      </c>
    </row>
    <row r="15410" spans="1:19" ht="9.75" thickBot="1" x14ac:dyDescent="0.2">
      <c r="A15410" s="81" t="s">
        <v>5871</v>
      </c>
    </row>
    <row r="15411" spans="1:19" ht="11.25" thickBot="1" x14ac:dyDescent="0.2">
      <c r="A15411" s="106" t="s">
        <v>357</v>
      </c>
      <c r="B15411" s="106" t="s">
        <v>358</v>
      </c>
      <c r="C15411" s="130" t="s">
        <v>0</v>
      </c>
      <c r="D15411" s="130" t="s">
        <v>1</v>
      </c>
      <c r="E15411" s="130" t="s">
        <v>2</v>
      </c>
      <c r="F15411" s="130" t="s">
        <v>3</v>
      </c>
      <c r="G15411" s="130" t="s">
        <v>4</v>
      </c>
      <c r="H15411" s="130" t="s">
        <v>5</v>
      </c>
      <c r="I15411" s="131" t="s">
        <v>6</v>
      </c>
      <c r="J15411" s="131" t="s">
        <v>7</v>
      </c>
      <c r="K15411" s="130" t="s">
        <v>8</v>
      </c>
      <c r="L15411" s="130" t="s">
        <v>9</v>
      </c>
      <c r="M15411" s="130" t="s">
        <v>10</v>
      </c>
      <c r="N15411" s="130" t="s">
        <v>11</v>
      </c>
      <c r="O15411" s="130" t="s">
        <v>12</v>
      </c>
      <c r="P15411" s="130" t="s">
        <v>13</v>
      </c>
      <c r="Q15411" s="130" t="s">
        <v>14</v>
      </c>
      <c r="R15411" s="130" t="s">
        <v>15</v>
      </c>
      <c r="S15411" s="130" t="s">
        <v>16</v>
      </c>
    </row>
    <row r="15412" spans="1:19" ht="11.25" thickBot="1" x14ac:dyDescent="0.2">
      <c r="A15412" s="107">
        <v>1</v>
      </c>
      <c r="B15412" s="132">
        <v>0.51989583333333333</v>
      </c>
      <c r="C15412" s="108">
        <v>-5393.79</v>
      </c>
      <c r="D15412" s="108">
        <v>124241.02</v>
      </c>
      <c r="E15412" s="108">
        <v>47573.949000000001</v>
      </c>
      <c r="F15412" s="108">
        <v>87465.290999999997</v>
      </c>
      <c r="G15412" s="141" t="s">
        <v>11693</v>
      </c>
      <c r="H15412" s="108">
        <v>18.96</v>
      </c>
      <c r="I15412" s="133">
        <v>1.1695899999999999</v>
      </c>
      <c r="J15412" s="134" t="s">
        <v>1356</v>
      </c>
      <c r="K15412" s="141" t="s">
        <v>11694</v>
      </c>
      <c r="L15412" s="108">
        <v>384.70800000000003</v>
      </c>
      <c r="M15412" s="108">
        <v>16017.665999999999</v>
      </c>
      <c r="N15412" s="108">
        <v>4405.3</v>
      </c>
      <c r="O15412" s="108">
        <v>460.70499999999998</v>
      </c>
      <c r="P15412" s="108">
        <v>2572.14</v>
      </c>
      <c r="Q15412" s="108">
        <v>-450.20400000000001</v>
      </c>
      <c r="R15412" s="108">
        <v>141.71299999999999</v>
      </c>
      <c r="S15412" s="108">
        <v>172544.77</v>
      </c>
    </row>
    <row r="15413" spans="1:19" ht="11.25" thickBot="1" x14ac:dyDescent="0.2">
      <c r="A15413" s="112"/>
    </row>
    <row r="15414" spans="1:19" ht="11.25" thickBot="1" x14ac:dyDescent="0.2">
      <c r="A15414" s="107">
        <v>2</v>
      </c>
      <c r="B15414" s="132">
        <v>0.52008101851851851</v>
      </c>
      <c r="C15414" s="108">
        <v>-11639.502</v>
      </c>
      <c r="D15414" s="108">
        <v>123838.13</v>
      </c>
      <c r="E15414" s="108">
        <v>47489.838000000003</v>
      </c>
      <c r="F15414" s="108">
        <v>88084.991999999998</v>
      </c>
      <c r="G15414" s="141" t="s">
        <v>11695</v>
      </c>
      <c r="H15414" s="108">
        <v>10.281000000000001</v>
      </c>
      <c r="I15414" s="133">
        <v>1.1751100000000001</v>
      </c>
      <c r="J15414" s="134" t="s">
        <v>1359</v>
      </c>
      <c r="K15414" s="141" t="s">
        <v>11696</v>
      </c>
      <c r="L15414" s="108">
        <v>367.57900000000001</v>
      </c>
      <c r="M15414" s="108">
        <v>16176.522999999999</v>
      </c>
      <c r="N15414" s="108">
        <v>4302.3980000000001</v>
      </c>
      <c r="O15414" s="108">
        <v>457.92899999999997</v>
      </c>
      <c r="P15414" s="108">
        <v>2523.1019999999999</v>
      </c>
      <c r="Q15414" s="108">
        <v>-444.238</v>
      </c>
      <c r="R15414" s="108">
        <v>184.49700000000001</v>
      </c>
      <c r="S15414" s="108">
        <v>167064.42000000001</v>
      </c>
    </row>
    <row r="15415" spans="1:19" ht="11.25" thickBot="1" x14ac:dyDescent="0.2">
      <c r="A15415" s="112"/>
    </row>
    <row r="15416" spans="1:19" ht="11.25" thickBot="1" x14ac:dyDescent="0.2">
      <c r="A15416" s="107">
        <v>3</v>
      </c>
      <c r="B15416" s="132">
        <v>0.52026620370370369</v>
      </c>
      <c r="C15416" s="108">
        <v>-39.868000000000002</v>
      </c>
      <c r="D15416" s="108">
        <v>123747.49</v>
      </c>
      <c r="E15416" s="108">
        <v>47272.875999999997</v>
      </c>
      <c r="F15416" s="108">
        <v>88353.027000000002</v>
      </c>
      <c r="G15416" s="141" t="s">
        <v>11697</v>
      </c>
      <c r="H15416" s="108">
        <v>7.7409999999999997</v>
      </c>
      <c r="I15416" s="133">
        <v>1.17448</v>
      </c>
      <c r="J15416" s="134" t="s">
        <v>1362</v>
      </c>
      <c r="K15416" s="141" t="s">
        <v>11698</v>
      </c>
      <c r="L15416" s="108">
        <v>337.12299999999999</v>
      </c>
      <c r="M15416" s="108">
        <v>16058.781000000001</v>
      </c>
      <c r="N15416" s="108">
        <v>4655.7569999999996</v>
      </c>
      <c r="O15416" s="108">
        <v>571.56100000000004</v>
      </c>
      <c r="P15416" s="108">
        <v>2484.7559999999999</v>
      </c>
      <c r="Q15416" s="108">
        <v>-435.14400000000001</v>
      </c>
      <c r="R15416" s="108">
        <v>126.261</v>
      </c>
      <c r="S15416" s="108">
        <v>164496.07</v>
      </c>
    </row>
    <row r="15417" spans="1:19" ht="11.25" thickBot="1" x14ac:dyDescent="0.2">
      <c r="A15417" s="112"/>
    </row>
    <row r="15418" spans="1:19" ht="11.25" thickBot="1" x14ac:dyDescent="0.2">
      <c r="A15418" s="135" t="s">
        <v>362</v>
      </c>
      <c r="B15418" s="112"/>
      <c r="C15418" s="136">
        <v>-5691.0529999999999</v>
      </c>
      <c r="D15418" s="136">
        <v>123942.21</v>
      </c>
      <c r="E15418" s="136">
        <v>47445.553999999996</v>
      </c>
      <c r="F15418" s="136">
        <v>87967.77</v>
      </c>
      <c r="G15418" s="141" t="s">
        <v>11699</v>
      </c>
      <c r="H15418" s="136">
        <v>12.327</v>
      </c>
      <c r="I15418" s="137">
        <v>1.17306</v>
      </c>
      <c r="J15418" s="134" t="s">
        <v>1365</v>
      </c>
      <c r="K15418" s="141" t="s">
        <v>11700</v>
      </c>
      <c r="L15418" s="136">
        <v>363.137</v>
      </c>
      <c r="M15418" s="136">
        <v>16084.323</v>
      </c>
      <c r="N15418" s="136">
        <v>4454.4849999999997</v>
      </c>
      <c r="O15418" s="136">
        <v>496.73200000000003</v>
      </c>
      <c r="P15418" s="136">
        <v>2526.6660000000002</v>
      </c>
      <c r="Q15418" s="136">
        <v>-443.19499999999999</v>
      </c>
      <c r="R15418" s="136">
        <v>150.82300000000001</v>
      </c>
      <c r="S15418" s="136">
        <v>168035.09</v>
      </c>
    </row>
    <row r="15419" spans="1:19" ht="11.25" thickBot="1" x14ac:dyDescent="0.2">
      <c r="A15419" s="112"/>
    </row>
    <row r="15420" spans="1:19" ht="11.25" thickBot="1" x14ac:dyDescent="0.2">
      <c r="A15420" s="138" t="s">
        <v>364</v>
      </c>
      <c r="B15420" s="112"/>
      <c r="C15420" s="136">
        <v>5805.5280000000002</v>
      </c>
      <c r="D15420" s="136">
        <v>262.71300000000002</v>
      </c>
      <c r="E15420" s="136">
        <v>155.345</v>
      </c>
      <c r="F15420" s="136">
        <v>455.32900000000001</v>
      </c>
      <c r="G15420" s="141" t="s">
        <v>11701</v>
      </c>
      <c r="H15420" s="136">
        <v>5.8819999999999997</v>
      </c>
      <c r="I15420" s="137">
        <v>3.0200000000000001E-3</v>
      </c>
      <c r="J15420" s="134" t="s">
        <v>1368</v>
      </c>
      <c r="K15420" s="141" t="s">
        <v>11702</v>
      </c>
      <c r="L15420" s="136">
        <v>24.100999999999999</v>
      </c>
      <c r="M15420" s="136">
        <v>82.450999999999993</v>
      </c>
      <c r="N15420" s="136">
        <v>181.74199999999999</v>
      </c>
      <c r="O15420" s="136">
        <v>64.819000000000003</v>
      </c>
      <c r="P15420" s="136">
        <v>43.801000000000002</v>
      </c>
      <c r="Q15420" s="136">
        <v>7.5839999999999996</v>
      </c>
      <c r="R15420" s="136">
        <v>30.167999999999999</v>
      </c>
      <c r="S15420" s="136">
        <v>4111.2110000000002</v>
      </c>
    </row>
    <row r="15421" spans="1:19" ht="11.25" thickBot="1" x14ac:dyDescent="0.2">
      <c r="A15421" s="112"/>
    </row>
    <row r="15422" spans="1:19" ht="11.25" thickBot="1" x14ac:dyDescent="0.2">
      <c r="A15422" s="139" t="s">
        <v>366</v>
      </c>
      <c r="B15422" s="112"/>
      <c r="C15422" s="136">
        <v>102.011</v>
      </c>
      <c r="D15422" s="136">
        <v>0.21199999999999999</v>
      </c>
      <c r="E15422" s="136">
        <v>0.32700000000000001</v>
      </c>
      <c r="F15422" s="136">
        <v>0.51800000000000002</v>
      </c>
      <c r="G15422" s="141" t="s">
        <v>1370</v>
      </c>
      <c r="H15422" s="136">
        <v>47.718000000000004</v>
      </c>
      <c r="I15422" s="140">
        <v>0.25800000000000001</v>
      </c>
      <c r="J15422" s="134" t="s">
        <v>1371</v>
      </c>
      <c r="K15422" s="141" t="s">
        <v>1372</v>
      </c>
      <c r="L15422" s="136">
        <v>6.6369999999999996</v>
      </c>
      <c r="M15422" s="136">
        <v>0.51300000000000001</v>
      </c>
      <c r="N15422" s="136">
        <v>4.08</v>
      </c>
      <c r="O15422" s="136">
        <v>13.048999999999999</v>
      </c>
      <c r="P15422" s="136">
        <v>1.734</v>
      </c>
      <c r="Q15422" s="136">
        <v>1.7110000000000001</v>
      </c>
      <c r="R15422" s="136">
        <v>20.001999999999999</v>
      </c>
      <c r="S15422" s="136">
        <v>2.4470000000000001</v>
      </c>
    </row>
    <row r="15423" spans="1:19" ht="11.25" thickBot="1" x14ac:dyDescent="0.2">
      <c r="A15423" s="112"/>
    </row>
    <row r="15424" spans="1:19" ht="11.25" thickBot="1" x14ac:dyDescent="0.2">
      <c r="A15424" s="106" t="s">
        <v>357</v>
      </c>
      <c r="B15424" s="106" t="s">
        <v>358</v>
      </c>
      <c r="C15424" s="130" t="s">
        <v>17</v>
      </c>
      <c r="D15424" s="130" t="s">
        <v>18</v>
      </c>
      <c r="E15424" s="131" t="s">
        <v>19</v>
      </c>
      <c r="F15424" s="131" t="s">
        <v>20</v>
      </c>
      <c r="G15424" s="130" t="s">
        <v>21</v>
      </c>
      <c r="H15424" s="130" t="s">
        <v>22</v>
      </c>
      <c r="I15424" s="130" t="s">
        <v>23</v>
      </c>
      <c r="J15424" s="130" t="s">
        <v>24</v>
      </c>
      <c r="K15424" s="131" t="s">
        <v>25</v>
      </c>
      <c r="L15424" s="131" t="s">
        <v>26</v>
      </c>
      <c r="M15424" s="130" t="s">
        <v>27</v>
      </c>
      <c r="N15424" s="130" t="s">
        <v>28</v>
      </c>
      <c r="O15424" s="130" t="s">
        <v>29</v>
      </c>
      <c r="P15424" s="130" t="s">
        <v>30</v>
      </c>
      <c r="Q15424" s="130" t="s">
        <v>31</v>
      </c>
      <c r="R15424" s="130" t="s">
        <v>32</v>
      </c>
      <c r="S15424" s="130" t="s">
        <v>33</v>
      </c>
    </row>
    <row r="15425" spans="1:19" ht="11.25" thickBot="1" x14ac:dyDescent="0.2">
      <c r="A15425" s="107">
        <v>1</v>
      </c>
      <c r="B15425" s="132">
        <v>0.51989583333333333</v>
      </c>
      <c r="C15425" s="108">
        <v>-9189.5879999999997</v>
      </c>
      <c r="D15425" s="108">
        <v>1844.7070000000001</v>
      </c>
      <c r="E15425" s="133">
        <v>1.1300399999999999</v>
      </c>
      <c r="F15425" s="133">
        <v>0.99480000000000002</v>
      </c>
      <c r="G15425" s="108">
        <v>26.033000000000001</v>
      </c>
      <c r="H15425" s="108">
        <v>-1.046</v>
      </c>
      <c r="I15425" s="108">
        <v>1555.3409999999999</v>
      </c>
      <c r="J15425" s="108">
        <v>2060.9760000000001</v>
      </c>
      <c r="K15425" s="133">
        <v>1.15218</v>
      </c>
      <c r="L15425" s="134" t="s">
        <v>1373</v>
      </c>
      <c r="M15425" s="141" t="s">
        <v>11703</v>
      </c>
      <c r="N15425" s="108">
        <v>963.17700000000002</v>
      </c>
      <c r="O15425" s="108">
        <v>-0.66800000000000004</v>
      </c>
      <c r="P15425" s="108">
        <v>1.5940000000000001</v>
      </c>
      <c r="Q15425" s="108">
        <v>18.439</v>
      </c>
      <c r="R15425" s="108">
        <v>3011.3159999999998</v>
      </c>
      <c r="S15425" s="108">
        <v>346.89299999999997</v>
      </c>
    </row>
    <row r="15426" spans="1:19" ht="11.25" thickBot="1" x14ac:dyDescent="0.2">
      <c r="A15426" s="112"/>
    </row>
    <row r="15427" spans="1:19" ht="11.25" thickBot="1" x14ac:dyDescent="0.2">
      <c r="A15427" s="107">
        <v>2</v>
      </c>
      <c r="B15427" s="132">
        <v>0.52008101851851851</v>
      </c>
      <c r="C15427" s="108">
        <v>-9231.9150000000009</v>
      </c>
      <c r="D15427" s="108">
        <v>1805.8620000000001</v>
      </c>
      <c r="E15427" s="133">
        <v>1.16377</v>
      </c>
      <c r="F15427" s="133">
        <v>0.99038999999999999</v>
      </c>
      <c r="G15427" s="108">
        <v>33.677</v>
      </c>
      <c r="H15427" s="108">
        <v>-0.26300000000000001</v>
      </c>
      <c r="I15427" s="108">
        <v>1576.135</v>
      </c>
      <c r="J15427" s="108">
        <v>1975.0840000000001</v>
      </c>
      <c r="K15427" s="133">
        <v>1.1649499999999999</v>
      </c>
      <c r="L15427" s="134" t="s">
        <v>1375</v>
      </c>
      <c r="M15427" s="141" t="s">
        <v>11704</v>
      </c>
      <c r="N15427" s="108">
        <v>882.45</v>
      </c>
      <c r="O15427" s="108">
        <v>1.2190000000000001</v>
      </c>
      <c r="P15427" s="108">
        <v>2.5840000000000001</v>
      </c>
      <c r="Q15427" s="108">
        <v>6.452</v>
      </c>
      <c r="R15427" s="108">
        <v>2987.8539999999998</v>
      </c>
      <c r="S15427" s="108">
        <v>330.86</v>
      </c>
    </row>
    <row r="15428" spans="1:19" ht="11.25" thickBot="1" x14ac:dyDescent="0.2">
      <c r="A15428" s="112"/>
    </row>
    <row r="15429" spans="1:19" ht="11.25" thickBot="1" x14ac:dyDescent="0.2">
      <c r="A15429" s="107">
        <v>3</v>
      </c>
      <c r="B15429" s="132">
        <v>0.52026620370370369</v>
      </c>
      <c r="C15429" s="108">
        <v>-9359.2929999999997</v>
      </c>
      <c r="D15429" s="108">
        <v>1893.5550000000001</v>
      </c>
      <c r="E15429" s="133">
        <v>1.15066</v>
      </c>
      <c r="F15429" s="133">
        <v>0.98431000000000002</v>
      </c>
      <c r="G15429" s="108">
        <v>32.399000000000001</v>
      </c>
      <c r="H15429" s="108">
        <v>0.64500000000000002</v>
      </c>
      <c r="I15429" s="108">
        <v>1497.279</v>
      </c>
      <c r="J15429" s="108">
        <v>1996.9590000000001</v>
      </c>
      <c r="K15429" s="133">
        <v>1.16825</v>
      </c>
      <c r="L15429" s="134" t="s">
        <v>1377</v>
      </c>
      <c r="M15429" s="141" t="s">
        <v>11705</v>
      </c>
      <c r="N15429" s="108">
        <v>951.779</v>
      </c>
      <c r="O15429" s="108">
        <v>-0.66</v>
      </c>
      <c r="P15429" s="108">
        <v>1.6459999999999999</v>
      </c>
      <c r="Q15429" s="108">
        <v>6.4630000000000001</v>
      </c>
      <c r="R15429" s="108">
        <v>2966.0189999999998</v>
      </c>
      <c r="S15429" s="108">
        <v>287.15499999999997</v>
      </c>
    </row>
    <row r="15430" spans="1:19" ht="11.25" thickBot="1" x14ac:dyDescent="0.2">
      <c r="A15430" s="112"/>
    </row>
    <row r="15431" spans="1:19" ht="11.25" thickBot="1" x14ac:dyDescent="0.2">
      <c r="A15431" s="135" t="s">
        <v>362</v>
      </c>
      <c r="B15431" s="112"/>
      <c r="C15431" s="136">
        <v>-9260.2649999999994</v>
      </c>
      <c r="D15431" s="136">
        <v>1848.0409999999999</v>
      </c>
      <c r="E15431" s="137">
        <v>1.1481600000000001</v>
      </c>
      <c r="F15431" s="137">
        <v>0.98982999999999999</v>
      </c>
      <c r="G15431" s="136">
        <v>30.702999999999999</v>
      </c>
      <c r="H15431" s="136">
        <v>-0.221</v>
      </c>
      <c r="I15431" s="136">
        <v>1542.9179999999999</v>
      </c>
      <c r="J15431" s="136">
        <v>2011.0060000000001</v>
      </c>
      <c r="K15431" s="137">
        <v>1.1617999999999999</v>
      </c>
      <c r="L15431" s="134" t="s">
        <v>1379</v>
      </c>
      <c r="M15431" s="141" t="s">
        <v>11706</v>
      </c>
      <c r="N15431" s="136">
        <v>932.46900000000005</v>
      </c>
      <c r="O15431" s="136">
        <v>-3.5999999999999997E-2</v>
      </c>
      <c r="P15431" s="136">
        <v>1.9419999999999999</v>
      </c>
      <c r="Q15431" s="136">
        <v>10.451000000000001</v>
      </c>
      <c r="R15431" s="136">
        <v>2988.3969999999999</v>
      </c>
      <c r="S15431" s="136">
        <v>321.63600000000002</v>
      </c>
    </row>
    <row r="15432" spans="1:19" ht="11.25" thickBot="1" x14ac:dyDescent="0.2">
      <c r="A15432" s="112"/>
    </row>
    <row r="15433" spans="1:19" ht="11.25" thickBot="1" x14ac:dyDescent="0.2">
      <c r="A15433" s="138" t="s">
        <v>364</v>
      </c>
      <c r="B15433" s="112"/>
      <c r="C15433" s="136">
        <v>88.332999999999998</v>
      </c>
      <c r="D15433" s="136">
        <v>43.942</v>
      </c>
      <c r="E15433" s="137">
        <v>1.7000000000000001E-2</v>
      </c>
      <c r="F15433" s="137">
        <v>5.2700000000000004E-3</v>
      </c>
      <c r="G15433" s="136">
        <v>4.0940000000000003</v>
      </c>
      <c r="H15433" s="136">
        <v>0.84599999999999997</v>
      </c>
      <c r="I15433" s="136">
        <v>40.869</v>
      </c>
      <c r="J15433" s="136">
        <v>44.636000000000003</v>
      </c>
      <c r="K15433" s="137">
        <v>8.4899999999999993E-3</v>
      </c>
      <c r="L15433" s="134" t="s">
        <v>1381</v>
      </c>
      <c r="M15433" s="141" t="s">
        <v>11707</v>
      </c>
      <c r="N15433" s="136">
        <v>43.691000000000003</v>
      </c>
      <c r="O15433" s="136">
        <v>1.087</v>
      </c>
      <c r="P15433" s="136">
        <v>0.55700000000000005</v>
      </c>
      <c r="Q15433" s="136">
        <v>6.9180000000000001</v>
      </c>
      <c r="R15433" s="136">
        <v>22.652999999999999</v>
      </c>
      <c r="S15433" s="136">
        <v>30.919</v>
      </c>
    </row>
    <row r="15434" spans="1:19" ht="11.25" thickBot="1" x14ac:dyDescent="0.2">
      <c r="A15434" s="112"/>
    </row>
    <row r="15435" spans="1:19" ht="11.25" thickBot="1" x14ac:dyDescent="0.2">
      <c r="A15435" s="139" t="s">
        <v>366</v>
      </c>
      <c r="B15435" s="112"/>
      <c r="C15435" s="136">
        <v>0.95399999999999996</v>
      </c>
      <c r="D15435" s="136">
        <v>2.3780000000000001</v>
      </c>
      <c r="E15435" s="140">
        <v>1.4810000000000001</v>
      </c>
      <c r="F15435" s="140">
        <v>0.53200000000000003</v>
      </c>
      <c r="G15435" s="136">
        <v>13.335000000000001</v>
      </c>
      <c r="H15435" s="136">
        <v>382.27</v>
      </c>
      <c r="I15435" s="136">
        <v>2.649</v>
      </c>
      <c r="J15435" s="136">
        <v>2.2200000000000002</v>
      </c>
      <c r="K15435" s="140">
        <v>0.73099999999999998</v>
      </c>
      <c r="L15435" s="134" t="s">
        <v>1383</v>
      </c>
      <c r="M15435" s="141" t="s">
        <v>1384</v>
      </c>
      <c r="N15435" s="136">
        <v>4.6859999999999999</v>
      </c>
      <c r="O15435" s="136">
        <v>2998.29</v>
      </c>
      <c r="P15435" s="136">
        <v>28.69</v>
      </c>
      <c r="Q15435" s="136">
        <v>66.188999999999993</v>
      </c>
      <c r="R15435" s="136">
        <v>0.75800000000000001</v>
      </c>
      <c r="S15435" s="136">
        <v>9.6129999999999995</v>
      </c>
    </row>
    <row r="15436" spans="1:19" ht="11.25" thickBot="1" x14ac:dyDescent="0.2">
      <c r="A15436" s="112"/>
    </row>
    <row r="15437" spans="1:19" ht="11.25" thickBot="1" x14ac:dyDescent="0.2">
      <c r="A15437" s="106" t="s">
        <v>357</v>
      </c>
      <c r="B15437" s="106" t="s">
        <v>358</v>
      </c>
      <c r="C15437" s="131" t="s">
        <v>34</v>
      </c>
      <c r="D15437" s="131" t="s">
        <v>35</v>
      </c>
      <c r="E15437" s="130" t="s">
        <v>36</v>
      </c>
      <c r="F15437" s="130" t="s">
        <v>37</v>
      </c>
      <c r="G15437" s="130" t="s">
        <v>38</v>
      </c>
      <c r="H15437" s="130" t="s">
        <v>39</v>
      </c>
      <c r="I15437" s="130" t="s">
        <v>40</v>
      </c>
      <c r="J15437" s="130" t="s">
        <v>41</v>
      </c>
      <c r="K15437" s="130" t="s">
        <v>42</v>
      </c>
      <c r="L15437" s="130" t="s">
        <v>43</v>
      </c>
      <c r="M15437" s="130" t="s">
        <v>44</v>
      </c>
      <c r="N15437" s="130" t="s">
        <v>45</v>
      </c>
      <c r="O15437" s="130" t="s">
        <v>46</v>
      </c>
      <c r="P15437" s="130" t="s">
        <v>47</v>
      </c>
      <c r="Q15437" s="130" t="s">
        <v>48</v>
      </c>
      <c r="R15437" s="130" t="s">
        <v>49</v>
      </c>
      <c r="S15437" s="130" t="s">
        <v>50</v>
      </c>
    </row>
    <row r="15438" spans="1:19" ht="11.25" thickBot="1" x14ac:dyDescent="0.2">
      <c r="A15438" s="107">
        <v>1</v>
      </c>
      <c r="B15438" s="132">
        <v>0.51989583333333333</v>
      </c>
      <c r="C15438" s="133">
        <v>1.08826</v>
      </c>
      <c r="D15438" s="134" t="s">
        <v>1385</v>
      </c>
      <c r="E15438" s="108">
        <v>9223.4789999999994</v>
      </c>
      <c r="F15438" s="108">
        <v>1806.8679999999999</v>
      </c>
      <c r="G15438" s="108">
        <v>13.185</v>
      </c>
      <c r="H15438" s="108">
        <v>27.838999999999999</v>
      </c>
      <c r="I15438" s="108">
        <v>9117.02</v>
      </c>
      <c r="J15438" s="108">
        <v>58854.171999999999</v>
      </c>
      <c r="K15438" s="108">
        <v>448.02699999999999</v>
      </c>
      <c r="L15438" s="108">
        <v>774.96400000000006</v>
      </c>
      <c r="M15438" s="108">
        <v>80.802000000000007</v>
      </c>
      <c r="N15438" s="108">
        <v>71.762</v>
      </c>
      <c r="O15438" s="108">
        <v>13.141</v>
      </c>
      <c r="P15438" s="108">
        <v>13.185</v>
      </c>
      <c r="Q15438" s="108">
        <v>20.027000000000001</v>
      </c>
      <c r="R15438" s="108">
        <v>17.030999999999999</v>
      </c>
      <c r="S15438" s="108">
        <v>40.509</v>
      </c>
    </row>
    <row r="15439" spans="1:19" ht="11.25" thickBot="1" x14ac:dyDescent="0.2">
      <c r="A15439" s="112"/>
    </row>
    <row r="15440" spans="1:19" ht="11.25" thickBot="1" x14ac:dyDescent="0.2">
      <c r="A15440" s="107">
        <v>2</v>
      </c>
      <c r="B15440" s="132">
        <v>0.52008101851851851</v>
      </c>
      <c r="C15440" s="133">
        <v>1.0983499999999999</v>
      </c>
      <c r="D15440" s="134" t="s">
        <v>1386</v>
      </c>
      <c r="E15440" s="108">
        <v>9080.9089999999997</v>
      </c>
      <c r="F15440" s="108">
        <v>1746.8209999999999</v>
      </c>
      <c r="G15440" s="108">
        <v>16.106000000000002</v>
      </c>
      <c r="H15440" s="108">
        <v>23.402000000000001</v>
      </c>
      <c r="I15440" s="108">
        <v>8837.1049999999996</v>
      </c>
      <c r="J15440" s="108">
        <v>58686.938000000002</v>
      </c>
      <c r="K15440" s="108">
        <v>408.85500000000002</v>
      </c>
      <c r="L15440" s="108">
        <v>770.00800000000004</v>
      </c>
      <c r="M15440" s="108">
        <v>74.638999999999996</v>
      </c>
      <c r="N15440" s="108">
        <v>75.91</v>
      </c>
      <c r="O15440" s="108">
        <v>12.260999999999999</v>
      </c>
      <c r="P15440" s="108">
        <v>10.395</v>
      </c>
      <c r="Q15440" s="108">
        <v>18.206</v>
      </c>
      <c r="R15440" s="108">
        <v>31.382999999999999</v>
      </c>
      <c r="S15440" s="108">
        <v>38.729999999999997</v>
      </c>
    </row>
    <row r="15441" spans="1:19" ht="11.25" thickBot="1" x14ac:dyDescent="0.2">
      <c r="A15441" s="112"/>
    </row>
    <row r="15442" spans="1:19" ht="11.25" thickBot="1" x14ac:dyDescent="0.2">
      <c r="A15442" s="107">
        <v>3</v>
      </c>
      <c r="B15442" s="132">
        <v>0.52026620370370369</v>
      </c>
      <c r="C15442" s="133">
        <v>1.1075900000000001</v>
      </c>
      <c r="D15442" s="134" t="s">
        <v>1387</v>
      </c>
      <c r="E15442" s="108">
        <v>8966.8709999999992</v>
      </c>
      <c r="F15442" s="108">
        <v>1717.577</v>
      </c>
      <c r="G15442" s="108">
        <v>12.44</v>
      </c>
      <c r="H15442" s="108">
        <v>37.072000000000003</v>
      </c>
      <c r="I15442" s="108">
        <v>8991.8510000000006</v>
      </c>
      <c r="J15442" s="108">
        <v>59070.557000000001</v>
      </c>
      <c r="K15442" s="108">
        <v>471.363</v>
      </c>
      <c r="L15442" s="108">
        <v>793.37099999999998</v>
      </c>
      <c r="M15442" s="108">
        <v>105.833</v>
      </c>
      <c r="N15442" s="108">
        <v>63.216000000000001</v>
      </c>
      <c r="O15442" s="108">
        <v>12.375999999999999</v>
      </c>
      <c r="P15442" s="108">
        <v>15.28</v>
      </c>
      <c r="Q15442" s="108">
        <v>27.001000000000001</v>
      </c>
      <c r="R15442" s="108">
        <v>26.940999999999999</v>
      </c>
      <c r="S15442" s="108">
        <v>45.795000000000002</v>
      </c>
    </row>
    <row r="15443" spans="1:19" ht="11.25" thickBot="1" x14ac:dyDescent="0.2">
      <c r="A15443" s="112"/>
    </row>
    <row r="15444" spans="1:19" ht="11.25" thickBot="1" x14ac:dyDescent="0.2">
      <c r="A15444" s="135" t="s">
        <v>362</v>
      </c>
      <c r="B15444" s="112"/>
      <c r="C15444" s="137">
        <v>1.09806</v>
      </c>
      <c r="D15444" s="134" t="s">
        <v>1388</v>
      </c>
      <c r="E15444" s="136">
        <v>9090.42</v>
      </c>
      <c r="F15444" s="136">
        <v>1757.088</v>
      </c>
      <c r="G15444" s="136">
        <v>13.91</v>
      </c>
      <c r="H15444" s="136">
        <v>29.437999999999999</v>
      </c>
      <c r="I15444" s="136">
        <v>8981.9920000000002</v>
      </c>
      <c r="J15444" s="136">
        <v>58870.555999999997</v>
      </c>
      <c r="K15444" s="136">
        <v>442.74799999999999</v>
      </c>
      <c r="L15444" s="136">
        <v>779.44799999999998</v>
      </c>
      <c r="M15444" s="136">
        <v>87.090999999999994</v>
      </c>
      <c r="N15444" s="136">
        <v>70.296000000000006</v>
      </c>
      <c r="O15444" s="136">
        <v>12.593</v>
      </c>
      <c r="P15444" s="136">
        <v>12.954000000000001</v>
      </c>
      <c r="Q15444" s="136">
        <v>21.744</v>
      </c>
      <c r="R15444" s="136">
        <v>25.117999999999999</v>
      </c>
      <c r="S15444" s="136">
        <v>41.677999999999997</v>
      </c>
    </row>
    <row r="15445" spans="1:19" ht="11.25" thickBot="1" x14ac:dyDescent="0.2">
      <c r="A15445" s="112"/>
    </row>
    <row r="15446" spans="1:19" ht="11.25" thickBot="1" x14ac:dyDescent="0.2">
      <c r="A15446" s="138" t="s">
        <v>364</v>
      </c>
      <c r="B15446" s="112"/>
      <c r="C15446" s="137">
        <v>9.6699999999999998E-3</v>
      </c>
      <c r="D15446" s="134" t="s">
        <v>1389</v>
      </c>
      <c r="E15446" s="136">
        <v>128.56800000000001</v>
      </c>
      <c r="F15446" s="136">
        <v>45.521999999999998</v>
      </c>
      <c r="G15446" s="136">
        <v>1.9379999999999999</v>
      </c>
      <c r="H15446" s="136">
        <v>6.9740000000000002</v>
      </c>
      <c r="I15446" s="136">
        <v>140.21700000000001</v>
      </c>
      <c r="J15446" s="136">
        <v>192.334</v>
      </c>
      <c r="K15446" s="136">
        <v>31.587</v>
      </c>
      <c r="L15446" s="136">
        <v>12.31</v>
      </c>
      <c r="M15446" s="136">
        <v>16.521000000000001</v>
      </c>
      <c r="N15446" s="136">
        <v>6.4729999999999999</v>
      </c>
      <c r="O15446" s="136">
        <v>0.47899999999999998</v>
      </c>
      <c r="P15446" s="136">
        <v>2.4510000000000001</v>
      </c>
      <c r="Q15446" s="136">
        <v>4.6420000000000003</v>
      </c>
      <c r="R15446" s="136">
        <v>7.3479999999999999</v>
      </c>
      <c r="S15446" s="136">
        <v>3.6749999999999998</v>
      </c>
    </row>
    <row r="15447" spans="1:19" ht="11.25" thickBot="1" x14ac:dyDescent="0.2">
      <c r="A15447" s="112"/>
    </row>
    <row r="15448" spans="1:19" ht="11.25" thickBot="1" x14ac:dyDescent="0.2">
      <c r="A15448" s="139" t="s">
        <v>366</v>
      </c>
      <c r="B15448" s="112"/>
      <c r="C15448" s="140">
        <v>0.88</v>
      </c>
      <c r="D15448" s="134" t="s">
        <v>1390</v>
      </c>
      <c r="E15448" s="136">
        <v>1.4139999999999999</v>
      </c>
      <c r="F15448" s="136">
        <v>2.5910000000000002</v>
      </c>
      <c r="G15448" s="136">
        <v>13.928000000000001</v>
      </c>
      <c r="H15448" s="136">
        <v>23.689</v>
      </c>
      <c r="I15448" s="136">
        <v>1.5609999999999999</v>
      </c>
      <c r="J15448" s="136">
        <v>0.32700000000000001</v>
      </c>
      <c r="K15448" s="136">
        <v>7.1340000000000003</v>
      </c>
      <c r="L15448" s="136">
        <v>1.579</v>
      </c>
      <c r="M15448" s="136">
        <v>18.969000000000001</v>
      </c>
      <c r="N15448" s="136">
        <v>9.2080000000000002</v>
      </c>
      <c r="O15448" s="136">
        <v>3.8010000000000002</v>
      </c>
      <c r="P15448" s="136">
        <v>18.920000000000002</v>
      </c>
      <c r="Q15448" s="136">
        <v>21.35</v>
      </c>
      <c r="R15448" s="136">
        <v>29.251999999999999</v>
      </c>
      <c r="S15448" s="136">
        <v>8.8170000000000002</v>
      </c>
    </row>
    <row r="15449" spans="1:19" ht="11.25" thickBot="1" x14ac:dyDescent="0.2">
      <c r="A15449" s="112"/>
    </row>
    <row r="15450" spans="1:19" ht="11.25" thickBot="1" x14ac:dyDescent="0.2">
      <c r="A15450" s="106" t="s">
        <v>357</v>
      </c>
      <c r="B15450" s="106" t="s">
        <v>358</v>
      </c>
      <c r="C15450" s="130" t="s">
        <v>51</v>
      </c>
      <c r="D15450" s="130" t="s">
        <v>52</v>
      </c>
      <c r="E15450" s="130" t="s">
        <v>53</v>
      </c>
      <c r="F15450" s="130" t="s">
        <v>54</v>
      </c>
      <c r="G15450" s="130" t="s">
        <v>55</v>
      </c>
      <c r="H15450" s="130" t="s">
        <v>56</v>
      </c>
      <c r="I15450" s="130" t="s">
        <v>57</v>
      </c>
      <c r="J15450" s="130" t="s">
        <v>58</v>
      </c>
      <c r="K15450" s="130" t="s">
        <v>59</v>
      </c>
      <c r="L15450" s="130" t="s">
        <v>60</v>
      </c>
      <c r="M15450" s="130" t="s">
        <v>61</v>
      </c>
      <c r="N15450" s="130" t="s">
        <v>62</v>
      </c>
      <c r="O15450" s="130" t="s">
        <v>63</v>
      </c>
      <c r="P15450" s="130" t="s">
        <v>64</v>
      </c>
      <c r="Q15450" s="131" t="s">
        <v>65</v>
      </c>
      <c r="R15450" s="131" t="s">
        <v>66</v>
      </c>
      <c r="S15450" s="130" t="s">
        <v>67</v>
      </c>
    </row>
    <row r="15451" spans="1:19" ht="11.25" thickBot="1" x14ac:dyDescent="0.2">
      <c r="A15451" s="107">
        <v>1</v>
      </c>
      <c r="B15451" s="132">
        <v>0.51989583333333333</v>
      </c>
      <c r="C15451" s="108">
        <v>44.293999999999997</v>
      </c>
      <c r="D15451" s="108">
        <v>43.863</v>
      </c>
      <c r="E15451" s="108">
        <v>12.916</v>
      </c>
      <c r="F15451" s="108">
        <v>18.809000000000001</v>
      </c>
      <c r="G15451" s="108">
        <v>11.505000000000001</v>
      </c>
      <c r="H15451" s="108">
        <v>53562.345000000001</v>
      </c>
      <c r="I15451" s="108">
        <v>4645.5119999999997</v>
      </c>
      <c r="J15451" s="108">
        <v>-0.876</v>
      </c>
      <c r="K15451" s="108">
        <v>-2.9729999999999999</v>
      </c>
      <c r="L15451" s="108">
        <v>220.066</v>
      </c>
      <c r="M15451" s="108">
        <v>272.024</v>
      </c>
      <c r="N15451" s="108">
        <v>2446.7060000000001</v>
      </c>
      <c r="O15451" s="108">
        <v>52.012999999999998</v>
      </c>
      <c r="P15451" s="108">
        <v>121485.7</v>
      </c>
      <c r="Q15451" s="133">
        <v>1.0123800000000001</v>
      </c>
      <c r="R15451" s="134" t="s">
        <v>1391</v>
      </c>
      <c r="S15451" s="108">
        <v>362.92</v>
      </c>
    </row>
    <row r="15452" spans="1:19" ht="11.25" thickBot="1" x14ac:dyDescent="0.2">
      <c r="A15452" s="112"/>
    </row>
    <row r="15453" spans="1:19" ht="11.25" thickBot="1" x14ac:dyDescent="0.2">
      <c r="A15453" s="107">
        <v>2</v>
      </c>
      <c r="B15453" s="132">
        <v>0.52008101851851851</v>
      </c>
      <c r="C15453" s="108">
        <v>48.243000000000002</v>
      </c>
      <c r="D15453" s="108">
        <v>40.177</v>
      </c>
      <c r="E15453" s="108">
        <v>18.673999999999999</v>
      </c>
      <c r="F15453" s="108">
        <v>32.206000000000003</v>
      </c>
      <c r="G15453" s="108">
        <v>10.574999999999999</v>
      </c>
      <c r="H15453" s="108">
        <v>53414.27</v>
      </c>
      <c r="I15453" s="108">
        <v>4495.866</v>
      </c>
      <c r="J15453" s="108">
        <v>-0.874</v>
      </c>
      <c r="K15453" s="108">
        <v>-9.9000000000000005E-2</v>
      </c>
      <c r="L15453" s="108">
        <v>205.648</v>
      </c>
      <c r="M15453" s="108">
        <v>252.74700000000001</v>
      </c>
      <c r="N15453" s="108">
        <v>2272.6280000000002</v>
      </c>
      <c r="O15453" s="108">
        <v>42.292999999999999</v>
      </c>
      <c r="P15453" s="108">
        <v>120565.57</v>
      </c>
      <c r="Q15453" s="133">
        <v>1.02847</v>
      </c>
      <c r="R15453" s="134" t="s">
        <v>1392</v>
      </c>
      <c r="S15453" s="108">
        <v>385.41</v>
      </c>
    </row>
    <row r="15454" spans="1:19" ht="11.25" thickBot="1" x14ac:dyDescent="0.2">
      <c r="A15454" s="112"/>
    </row>
    <row r="15455" spans="1:19" ht="11.25" thickBot="1" x14ac:dyDescent="0.2">
      <c r="A15455" s="107">
        <v>3</v>
      </c>
      <c r="B15455" s="132">
        <v>0.52026620370370369</v>
      </c>
      <c r="C15455" s="108">
        <v>47.764000000000003</v>
      </c>
      <c r="D15455" s="108">
        <v>45.36</v>
      </c>
      <c r="E15455" s="108">
        <v>20.792000000000002</v>
      </c>
      <c r="F15455" s="108">
        <v>37.31</v>
      </c>
      <c r="G15455" s="108">
        <v>19.358000000000001</v>
      </c>
      <c r="H15455" s="108">
        <v>53607.180999999997</v>
      </c>
      <c r="I15455" s="108">
        <v>4700.3040000000001</v>
      </c>
      <c r="J15455" s="108">
        <v>-2.7730000000000001</v>
      </c>
      <c r="K15455" s="108">
        <v>-4.3999999999999997E-2</v>
      </c>
      <c r="L15455" s="108">
        <v>192.989</v>
      </c>
      <c r="M15455" s="108">
        <v>261.64999999999998</v>
      </c>
      <c r="N15455" s="108">
        <v>2225.52</v>
      </c>
      <c r="O15455" s="108">
        <v>53.564</v>
      </c>
      <c r="P15455" s="108">
        <v>121104.1</v>
      </c>
      <c r="Q15455" s="133">
        <v>1.03189</v>
      </c>
      <c r="R15455" s="134" t="s">
        <v>1393</v>
      </c>
      <c r="S15455" s="108">
        <v>394.72199999999998</v>
      </c>
    </row>
    <row r="15456" spans="1:19" ht="11.25" thickBot="1" x14ac:dyDescent="0.2">
      <c r="A15456" s="112"/>
    </row>
    <row r="15457" spans="1:19" ht="11.25" thickBot="1" x14ac:dyDescent="0.2">
      <c r="A15457" s="135" t="s">
        <v>362</v>
      </c>
      <c r="B15457" s="112"/>
      <c r="C15457" s="136">
        <v>46.767000000000003</v>
      </c>
      <c r="D15457" s="136">
        <v>43.133000000000003</v>
      </c>
      <c r="E15457" s="136">
        <v>17.460999999999999</v>
      </c>
      <c r="F15457" s="136">
        <v>29.440999999999999</v>
      </c>
      <c r="G15457" s="136">
        <v>13.813000000000001</v>
      </c>
      <c r="H15457" s="136">
        <v>53527.932000000001</v>
      </c>
      <c r="I15457" s="136">
        <v>4613.8940000000002</v>
      </c>
      <c r="J15457" s="136">
        <v>-1.508</v>
      </c>
      <c r="K15457" s="136">
        <v>-1.0389999999999999</v>
      </c>
      <c r="L15457" s="136">
        <v>206.23400000000001</v>
      </c>
      <c r="M15457" s="136">
        <v>262.14</v>
      </c>
      <c r="N15457" s="136">
        <v>2314.951</v>
      </c>
      <c r="O15457" s="136">
        <v>49.29</v>
      </c>
      <c r="P15457" s="136">
        <v>121051.79</v>
      </c>
      <c r="Q15457" s="137">
        <v>1.0242500000000001</v>
      </c>
      <c r="R15457" s="134" t="s">
        <v>1394</v>
      </c>
      <c r="S15457" s="136">
        <v>381.017</v>
      </c>
    </row>
    <row r="15458" spans="1:19" ht="11.25" thickBot="1" x14ac:dyDescent="0.2">
      <c r="A15458" s="112"/>
    </row>
    <row r="15459" spans="1:19" ht="11.25" thickBot="1" x14ac:dyDescent="0.2">
      <c r="A15459" s="138" t="s">
        <v>364</v>
      </c>
      <c r="B15459" s="112"/>
      <c r="C15459" s="136">
        <v>2.1549999999999998</v>
      </c>
      <c r="D15459" s="136">
        <v>2.6669999999999998</v>
      </c>
      <c r="E15459" s="136">
        <v>4.0759999999999996</v>
      </c>
      <c r="F15459" s="136">
        <v>9.5549999999999997</v>
      </c>
      <c r="G15459" s="136">
        <v>4.8250000000000002</v>
      </c>
      <c r="H15459" s="136">
        <v>100.955</v>
      </c>
      <c r="I15459" s="136">
        <v>105.82299999999999</v>
      </c>
      <c r="J15459" s="136">
        <v>1.095</v>
      </c>
      <c r="K15459" s="136">
        <v>1.6759999999999999</v>
      </c>
      <c r="L15459" s="136">
        <v>13.548</v>
      </c>
      <c r="M15459" s="136">
        <v>9.6479999999999997</v>
      </c>
      <c r="N15459" s="136">
        <v>116.508</v>
      </c>
      <c r="O15459" s="136">
        <v>6.109</v>
      </c>
      <c r="P15459" s="136">
        <v>462.28800000000001</v>
      </c>
      <c r="Q15459" s="137">
        <v>1.042E-2</v>
      </c>
      <c r="R15459" s="134" t="s">
        <v>1395</v>
      </c>
      <c r="S15459" s="136">
        <v>16.349</v>
      </c>
    </row>
    <row r="15460" spans="1:19" ht="11.25" thickBot="1" x14ac:dyDescent="0.2">
      <c r="A15460" s="112"/>
    </row>
    <row r="15461" spans="1:19" ht="11.25" thickBot="1" x14ac:dyDescent="0.2">
      <c r="A15461" s="139" t="s">
        <v>366</v>
      </c>
      <c r="B15461" s="112"/>
      <c r="C15461" s="136">
        <v>4.6079999999999997</v>
      </c>
      <c r="D15461" s="136">
        <v>6.1840000000000002</v>
      </c>
      <c r="E15461" s="136">
        <v>23.344000000000001</v>
      </c>
      <c r="F15461" s="136">
        <v>32.456000000000003</v>
      </c>
      <c r="G15461" s="136">
        <v>34.93</v>
      </c>
      <c r="H15461" s="136">
        <v>0.189</v>
      </c>
      <c r="I15461" s="136">
        <v>2.294</v>
      </c>
      <c r="J15461" s="136">
        <v>72.656000000000006</v>
      </c>
      <c r="K15461" s="136">
        <v>161.27600000000001</v>
      </c>
      <c r="L15461" s="136">
        <v>6.569</v>
      </c>
      <c r="M15461" s="136">
        <v>3.68</v>
      </c>
      <c r="N15461" s="136">
        <v>5.0330000000000004</v>
      </c>
      <c r="O15461" s="136">
        <v>12.393000000000001</v>
      </c>
      <c r="P15461" s="136">
        <v>0.38200000000000001</v>
      </c>
      <c r="Q15461" s="140">
        <v>1.0169999999999999</v>
      </c>
      <c r="R15461" s="134" t="s">
        <v>1396</v>
      </c>
      <c r="S15461" s="136">
        <v>4.2910000000000004</v>
      </c>
    </row>
    <row r="15462" spans="1:19" ht="11.25" thickBot="1" x14ac:dyDescent="0.2">
      <c r="A15462" s="112"/>
    </row>
    <row r="15463" spans="1:19" ht="11.25" thickBot="1" x14ac:dyDescent="0.2">
      <c r="A15463" s="106" t="s">
        <v>357</v>
      </c>
      <c r="B15463" s="106" t="s">
        <v>358</v>
      </c>
      <c r="C15463" s="130" t="s">
        <v>68</v>
      </c>
    </row>
    <row r="15464" spans="1:19" ht="11.25" thickBot="1" x14ac:dyDescent="0.2">
      <c r="A15464" s="107">
        <v>1</v>
      </c>
      <c r="B15464" s="132">
        <v>0.51989583333333333</v>
      </c>
      <c r="C15464" s="108">
        <v>1187.9349999999999</v>
      </c>
    </row>
    <row r="15465" spans="1:19" ht="11.25" thickBot="1" x14ac:dyDescent="0.2">
      <c r="A15465" s="112"/>
    </row>
    <row r="15466" spans="1:19" ht="11.25" thickBot="1" x14ac:dyDescent="0.2">
      <c r="A15466" s="107">
        <v>2</v>
      </c>
      <c r="B15466" s="132">
        <v>0.52008101851851851</v>
      </c>
      <c r="C15466" s="108">
        <v>1227.405</v>
      </c>
    </row>
    <row r="15467" spans="1:19" ht="11.25" thickBot="1" x14ac:dyDescent="0.2">
      <c r="A15467" s="112"/>
    </row>
    <row r="15468" spans="1:19" ht="11.25" thickBot="1" x14ac:dyDescent="0.2">
      <c r="A15468" s="107">
        <v>3</v>
      </c>
      <c r="B15468" s="132">
        <v>0.52026620370370369</v>
      </c>
      <c r="C15468" s="108">
        <v>1200.1389999999999</v>
      </c>
    </row>
    <row r="15469" spans="1:19" ht="11.25" thickBot="1" x14ac:dyDescent="0.2">
      <c r="A15469" s="112"/>
    </row>
    <row r="15470" spans="1:19" ht="11.25" thickBot="1" x14ac:dyDescent="0.2">
      <c r="A15470" s="135" t="s">
        <v>362</v>
      </c>
      <c r="B15470" s="112"/>
      <c r="C15470" s="136">
        <v>1205.1600000000001</v>
      </c>
    </row>
    <row r="15471" spans="1:19" ht="11.25" thickBot="1" x14ac:dyDescent="0.2">
      <c r="A15471" s="112"/>
    </row>
    <row r="15472" spans="1:19" ht="11.25" thickBot="1" x14ac:dyDescent="0.2">
      <c r="A15472" s="138" t="s">
        <v>364</v>
      </c>
      <c r="B15472" s="112"/>
      <c r="C15472" s="136">
        <v>20.207999999999998</v>
      </c>
    </row>
    <row r="15473" spans="1:19" ht="11.25" thickBot="1" x14ac:dyDescent="0.2">
      <c r="A15473" s="112"/>
    </row>
    <row r="15474" spans="1:19" ht="11.25" thickBot="1" x14ac:dyDescent="0.2">
      <c r="A15474" s="139" t="s">
        <v>366</v>
      </c>
      <c r="B15474" s="112"/>
      <c r="C15474" s="136">
        <v>1.677</v>
      </c>
    </row>
    <row r="15475" spans="1:19" ht="10.5" x14ac:dyDescent="0.15">
      <c r="A15475" s="112"/>
    </row>
    <row r="15476" spans="1:19" x14ac:dyDescent="0.15">
      <c r="A15476" s="129"/>
      <c r="B15476" s="86" t="s">
        <v>1397</v>
      </c>
    </row>
    <row r="15477" spans="1:19" ht="9.75" thickBot="1" x14ac:dyDescent="0.2">
      <c r="A15477" s="81" t="s">
        <v>5871</v>
      </c>
    </row>
    <row r="15478" spans="1:19" ht="11.25" thickBot="1" x14ac:dyDescent="0.2">
      <c r="A15478" s="106" t="s">
        <v>357</v>
      </c>
      <c r="B15478" s="106" t="s">
        <v>358</v>
      </c>
      <c r="C15478" s="130" t="s">
        <v>0</v>
      </c>
      <c r="D15478" s="130" t="s">
        <v>1</v>
      </c>
      <c r="E15478" s="130" t="s">
        <v>2</v>
      </c>
      <c r="F15478" s="130" t="s">
        <v>3</v>
      </c>
      <c r="G15478" s="130" t="s">
        <v>4</v>
      </c>
      <c r="H15478" s="130" t="s">
        <v>5</v>
      </c>
      <c r="I15478" s="131" t="s">
        <v>6</v>
      </c>
      <c r="J15478" s="131" t="s">
        <v>7</v>
      </c>
      <c r="K15478" s="130" t="s">
        <v>8</v>
      </c>
      <c r="L15478" s="130" t="s">
        <v>9</v>
      </c>
      <c r="M15478" s="130" t="s">
        <v>10</v>
      </c>
      <c r="N15478" s="130" t="s">
        <v>11</v>
      </c>
      <c r="O15478" s="130" t="s">
        <v>12</v>
      </c>
      <c r="P15478" s="130" t="s">
        <v>13</v>
      </c>
      <c r="Q15478" s="130" t="s">
        <v>14</v>
      </c>
      <c r="R15478" s="130" t="s">
        <v>15</v>
      </c>
      <c r="S15478" s="130" t="s">
        <v>16</v>
      </c>
    </row>
    <row r="15479" spans="1:19" ht="11.25" thickBot="1" x14ac:dyDescent="0.2">
      <c r="A15479" s="107">
        <v>1</v>
      </c>
      <c r="B15479" s="132">
        <v>0.52505787037037044</v>
      </c>
      <c r="C15479" s="141" t="s">
        <v>11708</v>
      </c>
      <c r="D15479" s="141" t="s">
        <v>11709</v>
      </c>
      <c r="E15479" s="141" t="s">
        <v>11710</v>
      </c>
      <c r="F15479" s="108">
        <v>160585</v>
      </c>
      <c r="G15479" s="141" t="s">
        <v>11711</v>
      </c>
      <c r="H15479" s="108">
        <v>401.755</v>
      </c>
      <c r="I15479" s="133">
        <v>1.1368499999999999</v>
      </c>
      <c r="J15479" s="134" t="s">
        <v>1402</v>
      </c>
      <c r="K15479" s="141" t="s">
        <v>11712</v>
      </c>
      <c r="L15479" s="108">
        <v>5183.45</v>
      </c>
      <c r="M15479" s="108">
        <v>241112.52</v>
      </c>
      <c r="N15479" s="108">
        <v>93631.303</v>
      </c>
      <c r="O15479" s="108">
        <v>1444783</v>
      </c>
      <c r="P15479" s="108">
        <v>354639.87</v>
      </c>
      <c r="Q15479" s="108">
        <v>113828.15</v>
      </c>
      <c r="R15479" s="108">
        <v>25191.580999999998</v>
      </c>
      <c r="S15479" s="108">
        <v>31043.625</v>
      </c>
    </row>
    <row r="15480" spans="1:19" ht="11.25" thickBot="1" x14ac:dyDescent="0.2">
      <c r="A15480" s="112"/>
    </row>
    <row r="15481" spans="1:19" ht="11.25" thickBot="1" x14ac:dyDescent="0.2">
      <c r="A15481" s="107">
        <v>2</v>
      </c>
      <c r="B15481" s="132">
        <v>0.5252430555555555</v>
      </c>
      <c r="C15481" s="141" t="s">
        <v>11713</v>
      </c>
      <c r="D15481" s="141" t="s">
        <v>11714</v>
      </c>
      <c r="E15481" s="141" t="s">
        <v>11715</v>
      </c>
      <c r="F15481" s="108">
        <v>161079.39000000001</v>
      </c>
      <c r="G15481" s="141" t="s">
        <v>11716</v>
      </c>
      <c r="H15481" s="108">
        <v>416.50400000000002</v>
      </c>
      <c r="I15481" s="133">
        <v>1.1650700000000001</v>
      </c>
      <c r="J15481" s="134" t="s">
        <v>1408</v>
      </c>
      <c r="K15481" s="141" t="s">
        <v>11717</v>
      </c>
      <c r="L15481" s="108">
        <v>5003.777</v>
      </c>
      <c r="M15481" s="108">
        <v>242961.06</v>
      </c>
      <c r="N15481" s="108">
        <v>94412.744999999995</v>
      </c>
      <c r="O15481" s="108">
        <v>1450562.3</v>
      </c>
      <c r="P15481" s="108">
        <v>352698.82</v>
      </c>
      <c r="Q15481" s="108">
        <v>114678.85</v>
      </c>
      <c r="R15481" s="108">
        <v>25134.062999999998</v>
      </c>
      <c r="S15481" s="108">
        <v>30669.046999999999</v>
      </c>
    </row>
    <row r="15482" spans="1:19" ht="11.25" thickBot="1" x14ac:dyDescent="0.2">
      <c r="A15482" s="112"/>
    </row>
    <row r="15483" spans="1:19" ht="11.25" thickBot="1" x14ac:dyDescent="0.2">
      <c r="A15483" s="107">
        <v>3</v>
      </c>
      <c r="B15483" s="132">
        <v>0.52541666666666664</v>
      </c>
      <c r="C15483" s="141" t="s">
        <v>11718</v>
      </c>
      <c r="D15483" s="141" t="s">
        <v>11719</v>
      </c>
      <c r="E15483" s="141" t="s">
        <v>11720</v>
      </c>
      <c r="F15483" s="108">
        <v>160066.57999999999</v>
      </c>
      <c r="G15483" s="141" t="s">
        <v>11721</v>
      </c>
      <c r="H15483" s="108">
        <v>345.82400000000001</v>
      </c>
      <c r="I15483" s="133">
        <v>1.1770499999999999</v>
      </c>
      <c r="J15483" s="134" t="s">
        <v>1414</v>
      </c>
      <c r="K15483" s="141" t="s">
        <v>11722</v>
      </c>
      <c r="L15483" s="108">
        <v>5053.973</v>
      </c>
      <c r="M15483" s="108">
        <v>241705.75</v>
      </c>
      <c r="N15483" s="108">
        <v>93386.505999999994</v>
      </c>
      <c r="O15483" s="108">
        <v>1439674.1</v>
      </c>
      <c r="P15483" s="108">
        <v>350511.96</v>
      </c>
      <c r="Q15483" s="108">
        <v>113682.77</v>
      </c>
      <c r="R15483" s="108">
        <v>25170.877</v>
      </c>
      <c r="S15483" s="108">
        <v>30363.780999999999</v>
      </c>
    </row>
    <row r="15484" spans="1:19" ht="11.25" thickBot="1" x14ac:dyDescent="0.2">
      <c r="A15484" s="112"/>
    </row>
    <row r="15485" spans="1:19" ht="11.25" thickBot="1" x14ac:dyDescent="0.2">
      <c r="A15485" s="135" t="s">
        <v>362</v>
      </c>
      <c r="B15485" s="112"/>
      <c r="C15485" s="141" t="s">
        <v>11723</v>
      </c>
      <c r="D15485" s="141" t="s">
        <v>11724</v>
      </c>
      <c r="E15485" s="141" t="s">
        <v>11725</v>
      </c>
      <c r="F15485" s="136">
        <v>160576.99</v>
      </c>
      <c r="G15485" s="141" t="s">
        <v>11726</v>
      </c>
      <c r="H15485" s="136">
        <v>388.02800000000002</v>
      </c>
      <c r="I15485" s="137">
        <v>1.1596599999999999</v>
      </c>
      <c r="J15485" s="134" t="s">
        <v>1420</v>
      </c>
      <c r="K15485" s="141" t="s">
        <v>11727</v>
      </c>
      <c r="L15485" s="136">
        <v>5080.3999999999996</v>
      </c>
      <c r="M15485" s="136">
        <v>241926.44</v>
      </c>
      <c r="N15485" s="136">
        <v>93810.184999999998</v>
      </c>
      <c r="O15485" s="136">
        <v>1445006.5</v>
      </c>
      <c r="P15485" s="136">
        <v>352616.89</v>
      </c>
      <c r="Q15485" s="136">
        <v>114063.26</v>
      </c>
      <c r="R15485" s="136">
        <v>25165.507000000001</v>
      </c>
      <c r="S15485" s="136">
        <v>30692.151000000002</v>
      </c>
    </row>
    <row r="15486" spans="1:19" ht="11.25" thickBot="1" x14ac:dyDescent="0.2">
      <c r="A15486" s="112"/>
    </row>
    <row r="15487" spans="1:19" ht="11.25" thickBot="1" x14ac:dyDescent="0.2">
      <c r="A15487" s="138" t="s">
        <v>364</v>
      </c>
      <c r="B15487" s="112"/>
      <c r="C15487" s="141" t="s">
        <v>11728</v>
      </c>
      <c r="D15487" s="141" t="s">
        <v>11729</v>
      </c>
      <c r="E15487" s="141" t="s">
        <v>11730</v>
      </c>
      <c r="F15487" s="136">
        <v>506.45299999999997</v>
      </c>
      <c r="G15487" s="141" t="s">
        <v>11731</v>
      </c>
      <c r="H15487" s="136">
        <v>37.286000000000001</v>
      </c>
      <c r="I15487" s="137">
        <v>2.0639999999999999E-2</v>
      </c>
      <c r="J15487" s="134" t="s">
        <v>1426</v>
      </c>
      <c r="K15487" s="141" t="s">
        <v>11732</v>
      </c>
      <c r="L15487" s="136">
        <v>92.706000000000003</v>
      </c>
      <c r="M15487" s="136">
        <v>943.827</v>
      </c>
      <c r="N15487" s="136">
        <v>535.995</v>
      </c>
      <c r="O15487" s="136">
        <v>5447.5519999999997</v>
      </c>
      <c r="P15487" s="136">
        <v>2065.1729999999998</v>
      </c>
      <c r="Q15487" s="136">
        <v>538.05200000000002</v>
      </c>
      <c r="R15487" s="136">
        <v>29.132999999999999</v>
      </c>
      <c r="S15487" s="136">
        <v>340.51</v>
      </c>
    </row>
    <row r="15488" spans="1:19" ht="11.25" thickBot="1" x14ac:dyDescent="0.2">
      <c r="A15488" s="112"/>
    </row>
    <row r="15489" spans="1:19" ht="11.25" thickBot="1" x14ac:dyDescent="0.2">
      <c r="A15489" s="139" t="s">
        <v>366</v>
      </c>
      <c r="B15489" s="112"/>
      <c r="C15489" s="141" t="s">
        <v>1428</v>
      </c>
      <c r="D15489" s="141" t="s">
        <v>1429</v>
      </c>
      <c r="E15489" s="141" t="s">
        <v>1430</v>
      </c>
      <c r="F15489" s="136">
        <v>0.315</v>
      </c>
      <c r="G15489" s="141" t="s">
        <v>1431</v>
      </c>
      <c r="H15489" s="136">
        <v>9.609</v>
      </c>
      <c r="I15489" s="140">
        <v>1.78</v>
      </c>
      <c r="J15489" s="134" t="s">
        <v>1432</v>
      </c>
      <c r="K15489" s="141" t="s">
        <v>1433</v>
      </c>
      <c r="L15489" s="136">
        <v>1.825</v>
      </c>
      <c r="M15489" s="136">
        <v>0.39</v>
      </c>
      <c r="N15489" s="136">
        <v>0.57099999999999995</v>
      </c>
      <c r="O15489" s="136">
        <v>0.377</v>
      </c>
      <c r="P15489" s="136">
        <v>0.58599999999999997</v>
      </c>
      <c r="Q15489" s="136">
        <v>0.47199999999999998</v>
      </c>
      <c r="R15489" s="136">
        <v>0.11600000000000001</v>
      </c>
      <c r="S15489" s="136">
        <v>1.109</v>
      </c>
    </row>
    <row r="15490" spans="1:19" ht="11.25" thickBot="1" x14ac:dyDescent="0.2">
      <c r="A15490" s="112"/>
    </row>
    <row r="15491" spans="1:19" ht="11.25" thickBot="1" x14ac:dyDescent="0.2">
      <c r="A15491" s="106" t="s">
        <v>357</v>
      </c>
      <c r="B15491" s="106" t="s">
        <v>358</v>
      </c>
      <c r="C15491" s="130" t="s">
        <v>17</v>
      </c>
      <c r="D15491" s="130" t="s">
        <v>18</v>
      </c>
      <c r="E15491" s="131" t="s">
        <v>19</v>
      </c>
      <c r="F15491" s="131" t="s">
        <v>20</v>
      </c>
      <c r="G15491" s="130" t="s">
        <v>21</v>
      </c>
      <c r="H15491" s="130" t="s">
        <v>22</v>
      </c>
      <c r="I15491" s="130" t="s">
        <v>23</v>
      </c>
      <c r="J15491" s="130" t="s">
        <v>24</v>
      </c>
      <c r="K15491" s="131" t="s">
        <v>25</v>
      </c>
      <c r="L15491" s="131" t="s">
        <v>26</v>
      </c>
      <c r="M15491" s="130" t="s">
        <v>27</v>
      </c>
      <c r="N15491" s="130" t="s">
        <v>28</v>
      </c>
      <c r="O15491" s="130" t="s">
        <v>29</v>
      </c>
      <c r="P15491" s="130" t="s">
        <v>30</v>
      </c>
      <c r="Q15491" s="130" t="s">
        <v>31</v>
      </c>
      <c r="R15491" s="130" t="s">
        <v>32</v>
      </c>
      <c r="S15491" s="130" t="s">
        <v>33</v>
      </c>
    </row>
    <row r="15492" spans="1:19" ht="11.25" thickBot="1" x14ac:dyDescent="0.2">
      <c r="A15492" s="107">
        <v>1</v>
      </c>
      <c r="B15492" s="132">
        <v>0.52505787037037044</v>
      </c>
      <c r="C15492" s="108">
        <v>24522.148000000001</v>
      </c>
      <c r="D15492" s="108">
        <v>60694.292000000001</v>
      </c>
      <c r="E15492" s="133">
        <v>1.1484399999999999</v>
      </c>
      <c r="F15492" s="133">
        <v>1.03034</v>
      </c>
      <c r="G15492" s="108">
        <v>200.53</v>
      </c>
      <c r="H15492" s="108">
        <v>16.327000000000002</v>
      </c>
      <c r="I15492" s="108">
        <v>300048.7</v>
      </c>
      <c r="J15492" s="108">
        <v>176432.04</v>
      </c>
      <c r="K15492" s="133">
        <v>1.1831</v>
      </c>
      <c r="L15492" s="134" t="s">
        <v>1434</v>
      </c>
      <c r="M15492" s="108">
        <v>55678.796000000002</v>
      </c>
      <c r="N15492" s="108">
        <v>32385.837</v>
      </c>
      <c r="O15492" s="108">
        <v>2905.0729999999999</v>
      </c>
      <c r="P15492" s="108">
        <v>14334.541999999999</v>
      </c>
      <c r="Q15492" s="108">
        <v>3877.6390000000001</v>
      </c>
      <c r="R15492" s="108">
        <v>21511.298999999999</v>
      </c>
      <c r="S15492" s="108">
        <v>24928.485000000001</v>
      </c>
    </row>
    <row r="15493" spans="1:19" ht="11.25" thickBot="1" x14ac:dyDescent="0.2">
      <c r="A15493" s="112"/>
    </row>
    <row r="15494" spans="1:19" ht="11.25" thickBot="1" x14ac:dyDescent="0.2">
      <c r="A15494" s="107">
        <v>2</v>
      </c>
      <c r="B15494" s="132">
        <v>0.5252430555555555</v>
      </c>
      <c r="C15494" s="108">
        <v>24608.167000000001</v>
      </c>
      <c r="D15494" s="108">
        <v>61632.161</v>
      </c>
      <c r="E15494" s="133">
        <v>1.17533</v>
      </c>
      <c r="F15494" s="133">
        <v>1.0286900000000001</v>
      </c>
      <c r="G15494" s="108">
        <v>214.50700000000001</v>
      </c>
      <c r="H15494" s="108">
        <v>12.465</v>
      </c>
      <c r="I15494" s="108">
        <v>301640.57</v>
      </c>
      <c r="J15494" s="108">
        <v>175843.1</v>
      </c>
      <c r="K15494" s="133">
        <v>1.1843900000000001</v>
      </c>
      <c r="L15494" s="134" t="s">
        <v>1435</v>
      </c>
      <c r="M15494" s="108">
        <v>55673.887999999999</v>
      </c>
      <c r="N15494" s="108">
        <v>32613.787</v>
      </c>
      <c r="O15494" s="108">
        <v>2942.2620000000002</v>
      </c>
      <c r="P15494" s="108">
        <v>14502.982</v>
      </c>
      <c r="Q15494" s="108">
        <v>3928.0990000000002</v>
      </c>
      <c r="R15494" s="108">
        <v>22024.021000000001</v>
      </c>
      <c r="S15494" s="108">
        <v>25192.207999999999</v>
      </c>
    </row>
    <row r="15495" spans="1:19" ht="11.25" thickBot="1" x14ac:dyDescent="0.2">
      <c r="A15495" s="112"/>
    </row>
    <row r="15496" spans="1:19" ht="11.25" thickBot="1" x14ac:dyDescent="0.2">
      <c r="A15496" s="107">
        <v>3</v>
      </c>
      <c r="B15496" s="132">
        <v>0.52541666666666664</v>
      </c>
      <c r="C15496" s="108">
        <v>24270.437999999998</v>
      </c>
      <c r="D15496" s="108">
        <v>62591.571000000004</v>
      </c>
      <c r="E15496" s="133">
        <v>1.19722</v>
      </c>
      <c r="F15496" s="133">
        <v>1.0473300000000001</v>
      </c>
      <c r="G15496" s="108">
        <v>226.33199999999999</v>
      </c>
      <c r="H15496" s="108">
        <v>16.346</v>
      </c>
      <c r="I15496" s="108">
        <v>299543.25</v>
      </c>
      <c r="J15496" s="108">
        <v>176349.72</v>
      </c>
      <c r="K15496" s="133">
        <v>1.1974</v>
      </c>
      <c r="L15496" s="134" t="s">
        <v>1436</v>
      </c>
      <c r="M15496" s="108">
        <v>54520.31</v>
      </c>
      <c r="N15496" s="108">
        <v>32059.116000000002</v>
      </c>
      <c r="O15496" s="108">
        <v>2888.9369999999999</v>
      </c>
      <c r="P15496" s="108">
        <v>14489.403</v>
      </c>
      <c r="Q15496" s="108">
        <v>3782.5529999999999</v>
      </c>
      <c r="R15496" s="108">
        <v>21837.705999999998</v>
      </c>
      <c r="S15496" s="108">
        <v>24923.569</v>
      </c>
    </row>
    <row r="15497" spans="1:19" ht="11.25" thickBot="1" x14ac:dyDescent="0.2">
      <c r="A15497" s="112"/>
    </row>
    <row r="15498" spans="1:19" ht="11.25" thickBot="1" x14ac:dyDescent="0.2">
      <c r="A15498" s="135" t="s">
        <v>362</v>
      </c>
      <c r="B15498" s="112"/>
      <c r="C15498" s="136">
        <v>24466.918000000001</v>
      </c>
      <c r="D15498" s="136">
        <v>61639.341</v>
      </c>
      <c r="E15498" s="137">
        <v>1.1736599999999999</v>
      </c>
      <c r="F15498" s="137">
        <v>1.03545</v>
      </c>
      <c r="G15498" s="136">
        <v>213.79</v>
      </c>
      <c r="H15498" s="136">
        <v>15.045999999999999</v>
      </c>
      <c r="I15498" s="136">
        <v>300410.84000000003</v>
      </c>
      <c r="J15498" s="136">
        <v>176208.29</v>
      </c>
      <c r="K15498" s="137">
        <v>1.1882999999999999</v>
      </c>
      <c r="L15498" s="134" t="s">
        <v>1437</v>
      </c>
      <c r="M15498" s="136">
        <v>55290.998</v>
      </c>
      <c r="N15498" s="136">
        <v>32352.913</v>
      </c>
      <c r="O15498" s="136">
        <v>2912.0909999999999</v>
      </c>
      <c r="P15498" s="136">
        <v>14442.308999999999</v>
      </c>
      <c r="Q15498" s="136">
        <v>3862.7640000000001</v>
      </c>
      <c r="R15498" s="136">
        <v>21791.008999999998</v>
      </c>
      <c r="S15498" s="136">
        <v>25014.754000000001</v>
      </c>
    </row>
    <row r="15499" spans="1:19" ht="11.25" thickBot="1" x14ac:dyDescent="0.2">
      <c r="A15499" s="112"/>
    </row>
    <row r="15500" spans="1:19" ht="11.25" thickBot="1" x14ac:dyDescent="0.2">
      <c r="A15500" s="138" t="s">
        <v>364</v>
      </c>
      <c r="B15500" s="112"/>
      <c r="C15500" s="136">
        <v>175.50800000000001</v>
      </c>
      <c r="D15500" s="136">
        <v>948.66</v>
      </c>
      <c r="E15500" s="137">
        <v>2.443E-2</v>
      </c>
      <c r="F15500" s="137">
        <v>1.0319999999999999E-2</v>
      </c>
      <c r="G15500" s="136">
        <v>12.916</v>
      </c>
      <c r="H15500" s="136">
        <v>2.2349999999999999</v>
      </c>
      <c r="I15500" s="136">
        <v>1094.5530000000001</v>
      </c>
      <c r="J15500" s="136">
        <v>318.928</v>
      </c>
      <c r="K15500" s="137">
        <v>7.9100000000000004E-3</v>
      </c>
      <c r="L15500" s="134" t="s">
        <v>1438</v>
      </c>
      <c r="M15500" s="136">
        <v>667.44</v>
      </c>
      <c r="N15500" s="136">
        <v>278.79700000000003</v>
      </c>
      <c r="O15500" s="136">
        <v>27.346</v>
      </c>
      <c r="P15500" s="136">
        <v>93.575000000000003</v>
      </c>
      <c r="Q15500" s="136">
        <v>73.903999999999996</v>
      </c>
      <c r="R15500" s="136">
        <v>259.53100000000001</v>
      </c>
      <c r="S15500" s="136">
        <v>153.69900000000001</v>
      </c>
    </row>
    <row r="15501" spans="1:19" ht="11.25" thickBot="1" x14ac:dyDescent="0.2">
      <c r="A15501" s="112"/>
    </row>
    <row r="15502" spans="1:19" ht="11.25" thickBot="1" x14ac:dyDescent="0.2">
      <c r="A15502" s="139" t="s">
        <v>366</v>
      </c>
      <c r="B15502" s="112"/>
      <c r="C15502" s="136">
        <v>0.71699999999999997</v>
      </c>
      <c r="D15502" s="136">
        <v>1.5389999999999999</v>
      </c>
      <c r="E15502" s="140">
        <v>2.0819999999999999</v>
      </c>
      <c r="F15502" s="140">
        <v>0.997</v>
      </c>
      <c r="G15502" s="136">
        <v>6.0410000000000004</v>
      </c>
      <c r="H15502" s="136">
        <v>14.855</v>
      </c>
      <c r="I15502" s="136">
        <v>0.36399999999999999</v>
      </c>
      <c r="J15502" s="136">
        <v>0.18099999999999999</v>
      </c>
      <c r="K15502" s="140">
        <v>0.66600000000000004</v>
      </c>
      <c r="L15502" s="134" t="s">
        <v>1439</v>
      </c>
      <c r="M15502" s="136">
        <v>1.2070000000000001</v>
      </c>
      <c r="N15502" s="136">
        <v>0.86199999999999999</v>
      </c>
      <c r="O15502" s="136">
        <v>0.93899999999999995</v>
      </c>
      <c r="P15502" s="136">
        <v>0.64800000000000002</v>
      </c>
      <c r="Q15502" s="136">
        <v>1.913</v>
      </c>
      <c r="R15502" s="136">
        <v>1.1910000000000001</v>
      </c>
      <c r="S15502" s="136">
        <v>0.61399999999999999</v>
      </c>
    </row>
    <row r="15503" spans="1:19" ht="11.25" thickBot="1" x14ac:dyDescent="0.2">
      <c r="A15503" s="112"/>
    </row>
    <row r="15504" spans="1:19" ht="11.25" thickBot="1" x14ac:dyDescent="0.2">
      <c r="A15504" s="106" t="s">
        <v>357</v>
      </c>
      <c r="B15504" s="106" t="s">
        <v>358</v>
      </c>
      <c r="C15504" s="131" t="s">
        <v>34</v>
      </c>
      <c r="D15504" s="131" t="s">
        <v>35</v>
      </c>
      <c r="E15504" s="130" t="s">
        <v>36</v>
      </c>
      <c r="F15504" s="130" t="s">
        <v>37</v>
      </c>
      <c r="G15504" s="130" t="s">
        <v>38</v>
      </c>
      <c r="H15504" s="130" t="s">
        <v>39</v>
      </c>
      <c r="I15504" s="130" t="s">
        <v>40</v>
      </c>
      <c r="J15504" s="130" t="s">
        <v>41</v>
      </c>
      <c r="K15504" s="130" t="s">
        <v>42</v>
      </c>
      <c r="L15504" s="130" t="s">
        <v>43</v>
      </c>
      <c r="M15504" s="130" t="s">
        <v>44</v>
      </c>
      <c r="N15504" s="130" t="s">
        <v>45</v>
      </c>
      <c r="O15504" s="130" t="s">
        <v>46</v>
      </c>
      <c r="P15504" s="130" t="s">
        <v>47</v>
      </c>
      <c r="Q15504" s="130" t="s">
        <v>48</v>
      </c>
      <c r="R15504" s="130" t="s">
        <v>49</v>
      </c>
      <c r="S15504" s="130" t="s">
        <v>50</v>
      </c>
    </row>
    <row r="15505" spans="1:19" ht="11.25" thickBot="1" x14ac:dyDescent="0.2">
      <c r="A15505" s="107">
        <v>1</v>
      </c>
      <c r="B15505" s="132">
        <v>0.52505787037037044</v>
      </c>
      <c r="C15505" s="133">
        <v>1.09816</v>
      </c>
      <c r="D15505" s="134" t="s">
        <v>1440</v>
      </c>
      <c r="E15505" s="108">
        <v>5282.9520000000002</v>
      </c>
      <c r="F15505" s="108">
        <v>5033.6909999999998</v>
      </c>
      <c r="G15505" s="108">
        <v>315.87299999999999</v>
      </c>
      <c r="H15505" s="108">
        <v>118966.33</v>
      </c>
      <c r="I15505" s="108">
        <v>159163.76</v>
      </c>
      <c r="J15505" s="108">
        <v>1026301</v>
      </c>
      <c r="K15505" s="108">
        <v>39813.188000000002</v>
      </c>
      <c r="L15505" s="108">
        <v>38120.377999999997</v>
      </c>
      <c r="M15505" s="108">
        <v>47258.713000000003</v>
      </c>
      <c r="N15505" s="108">
        <v>8992.8189999999995</v>
      </c>
      <c r="O15505" s="108">
        <v>7699.26</v>
      </c>
      <c r="P15505" s="108">
        <v>28932.375</v>
      </c>
      <c r="Q15505" s="108">
        <v>9271.26</v>
      </c>
      <c r="R15505" s="108">
        <v>57398.771999999997</v>
      </c>
      <c r="S15505" s="108">
        <v>14039.982</v>
      </c>
    </row>
    <row r="15506" spans="1:19" ht="11.25" thickBot="1" x14ac:dyDescent="0.2">
      <c r="A15506" s="112"/>
    </row>
    <row r="15507" spans="1:19" ht="11.25" thickBot="1" x14ac:dyDescent="0.2">
      <c r="A15507" s="107">
        <v>2</v>
      </c>
      <c r="B15507" s="132">
        <v>0.5252430555555555</v>
      </c>
      <c r="C15507" s="133">
        <v>1.1194900000000001</v>
      </c>
      <c r="D15507" s="134" t="s">
        <v>1441</v>
      </c>
      <c r="E15507" s="108">
        <v>5195.57</v>
      </c>
      <c r="F15507" s="108">
        <v>5098.8630000000003</v>
      </c>
      <c r="G15507" s="108">
        <v>308.07600000000002</v>
      </c>
      <c r="H15507" s="108">
        <v>119118.19</v>
      </c>
      <c r="I15507" s="108">
        <v>160084.18</v>
      </c>
      <c r="J15507" s="108">
        <v>1020482.2</v>
      </c>
      <c r="K15507" s="108">
        <v>39920.01</v>
      </c>
      <c r="L15507" s="108">
        <v>38051.15</v>
      </c>
      <c r="M15507" s="108">
        <v>47450.385000000002</v>
      </c>
      <c r="N15507" s="108">
        <v>8744.4869999999992</v>
      </c>
      <c r="O15507" s="108">
        <v>7323.2849999999999</v>
      </c>
      <c r="P15507" s="108">
        <v>28596.492999999999</v>
      </c>
      <c r="Q15507" s="108">
        <v>9391.393</v>
      </c>
      <c r="R15507" s="108">
        <v>57357.421999999999</v>
      </c>
      <c r="S15507" s="108">
        <v>14273.055</v>
      </c>
    </row>
    <row r="15508" spans="1:19" ht="11.25" thickBot="1" x14ac:dyDescent="0.2">
      <c r="A15508" s="112"/>
    </row>
    <row r="15509" spans="1:19" ht="11.25" thickBot="1" x14ac:dyDescent="0.2">
      <c r="A15509" s="107">
        <v>3</v>
      </c>
      <c r="B15509" s="132">
        <v>0.52541666666666664</v>
      </c>
      <c r="C15509" s="133">
        <v>1.1288800000000001</v>
      </c>
      <c r="D15509" s="134" t="s">
        <v>1442</v>
      </c>
      <c r="E15509" s="108">
        <v>5149.4520000000002</v>
      </c>
      <c r="F15509" s="108">
        <v>5171.5119999999997</v>
      </c>
      <c r="G15509" s="108">
        <v>340.15699999999998</v>
      </c>
      <c r="H15509" s="108">
        <v>119899.54</v>
      </c>
      <c r="I15509" s="108">
        <v>159900.01999999999</v>
      </c>
      <c r="J15509" s="108">
        <v>1024946.1</v>
      </c>
      <c r="K15509" s="108">
        <v>39826.084999999999</v>
      </c>
      <c r="L15509" s="108">
        <v>38498.703000000001</v>
      </c>
      <c r="M15509" s="108">
        <v>47940.773000000001</v>
      </c>
      <c r="N15509" s="108">
        <v>8695.36</v>
      </c>
      <c r="O15509" s="108">
        <v>7432.058</v>
      </c>
      <c r="P15509" s="108">
        <v>28858.370999999999</v>
      </c>
      <c r="Q15509" s="108">
        <v>9214.6200000000008</v>
      </c>
      <c r="R15509" s="108">
        <v>56519.614000000001</v>
      </c>
      <c r="S15509" s="108">
        <v>14197.206</v>
      </c>
    </row>
    <row r="15510" spans="1:19" ht="11.25" thickBot="1" x14ac:dyDescent="0.2">
      <c r="A15510" s="112"/>
    </row>
    <row r="15511" spans="1:19" ht="11.25" thickBot="1" x14ac:dyDescent="0.2">
      <c r="A15511" s="135" t="s">
        <v>362</v>
      </c>
      <c r="B15511" s="112"/>
      <c r="C15511" s="137">
        <v>1.11551</v>
      </c>
      <c r="D15511" s="134" t="s">
        <v>1443</v>
      </c>
      <c r="E15511" s="136">
        <v>5209.3249999999998</v>
      </c>
      <c r="F15511" s="136">
        <v>5101.3549999999996</v>
      </c>
      <c r="G15511" s="136">
        <v>321.36900000000003</v>
      </c>
      <c r="H15511" s="136">
        <v>119328.02</v>
      </c>
      <c r="I15511" s="136">
        <v>159715.99</v>
      </c>
      <c r="J15511" s="136">
        <v>1023909.8</v>
      </c>
      <c r="K15511" s="136">
        <v>39853.093999999997</v>
      </c>
      <c r="L15511" s="136">
        <v>38223.410000000003</v>
      </c>
      <c r="M15511" s="136">
        <v>47549.957000000002</v>
      </c>
      <c r="N15511" s="136">
        <v>8810.8889999999992</v>
      </c>
      <c r="O15511" s="136">
        <v>7484.8680000000004</v>
      </c>
      <c r="P15511" s="136">
        <v>28795.746999999999</v>
      </c>
      <c r="Q15511" s="136">
        <v>9292.4240000000009</v>
      </c>
      <c r="R15511" s="136">
        <v>57091.936000000002</v>
      </c>
      <c r="S15511" s="136">
        <v>14170.081</v>
      </c>
    </row>
    <row r="15512" spans="1:19" ht="11.25" thickBot="1" x14ac:dyDescent="0.2">
      <c r="A15512" s="112"/>
    </row>
    <row r="15513" spans="1:19" ht="11.25" thickBot="1" x14ac:dyDescent="0.2">
      <c r="A15513" s="138" t="s">
        <v>364</v>
      </c>
      <c r="B15513" s="112"/>
      <c r="C15513" s="137">
        <v>1.5740000000000001E-2</v>
      </c>
      <c r="D15513" s="134" t="s">
        <v>1293</v>
      </c>
      <c r="E15513" s="136">
        <v>67.805000000000007</v>
      </c>
      <c r="F15513" s="136">
        <v>68.944000000000003</v>
      </c>
      <c r="G15513" s="136">
        <v>16.731999999999999</v>
      </c>
      <c r="H15513" s="136">
        <v>500.738</v>
      </c>
      <c r="I15513" s="136">
        <v>487.02800000000002</v>
      </c>
      <c r="J15513" s="136">
        <v>3044.6729999999998</v>
      </c>
      <c r="K15513" s="136">
        <v>58.308</v>
      </c>
      <c r="L15513" s="136">
        <v>240.91</v>
      </c>
      <c r="M15513" s="136">
        <v>351.76299999999998</v>
      </c>
      <c r="N15513" s="136">
        <v>159.459</v>
      </c>
      <c r="O15513" s="136">
        <v>193.471</v>
      </c>
      <c r="P15513" s="136">
        <v>176.48099999999999</v>
      </c>
      <c r="Q15513" s="136">
        <v>90.266999999999996</v>
      </c>
      <c r="R15513" s="136">
        <v>496.077</v>
      </c>
      <c r="S15513" s="136">
        <v>118.881</v>
      </c>
    </row>
    <row r="15514" spans="1:19" ht="11.25" thickBot="1" x14ac:dyDescent="0.2">
      <c r="A15514" s="112"/>
    </row>
    <row r="15515" spans="1:19" ht="11.25" thickBot="1" x14ac:dyDescent="0.2">
      <c r="A15515" s="139" t="s">
        <v>366</v>
      </c>
      <c r="B15515" s="112"/>
      <c r="C15515" s="140">
        <v>1.411</v>
      </c>
      <c r="D15515" s="134" t="s">
        <v>1444</v>
      </c>
      <c r="E15515" s="136">
        <v>1.302</v>
      </c>
      <c r="F15515" s="136">
        <v>1.351</v>
      </c>
      <c r="G15515" s="136">
        <v>5.2060000000000004</v>
      </c>
      <c r="H15515" s="136">
        <v>0.42</v>
      </c>
      <c r="I15515" s="136">
        <v>0.30499999999999999</v>
      </c>
      <c r="J15515" s="136">
        <v>0.29699999999999999</v>
      </c>
      <c r="K15515" s="136">
        <v>0.14599999999999999</v>
      </c>
      <c r="L15515" s="136">
        <v>0.63</v>
      </c>
      <c r="M15515" s="136">
        <v>0.74</v>
      </c>
      <c r="N15515" s="136">
        <v>1.81</v>
      </c>
      <c r="O15515" s="136">
        <v>2.585</v>
      </c>
      <c r="P15515" s="136">
        <v>0.61299999999999999</v>
      </c>
      <c r="Q15515" s="136">
        <v>0.97099999999999997</v>
      </c>
      <c r="R15515" s="136">
        <v>0.86899999999999999</v>
      </c>
      <c r="S15515" s="136">
        <v>0.83899999999999997</v>
      </c>
    </row>
    <row r="15516" spans="1:19" ht="11.25" thickBot="1" x14ac:dyDescent="0.2">
      <c r="A15516" s="112"/>
    </row>
    <row r="15517" spans="1:19" ht="11.25" thickBot="1" x14ac:dyDescent="0.2">
      <c r="A15517" s="106" t="s">
        <v>357</v>
      </c>
      <c r="B15517" s="106" t="s">
        <v>358</v>
      </c>
      <c r="C15517" s="130" t="s">
        <v>51</v>
      </c>
      <c r="D15517" s="130" t="s">
        <v>52</v>
      </c>
      <c r="E15517" s="130" t="s">
        <v>53</v>
      </c>
      <c r="F15517" s="130" t="s">
        <v>54</v>
      </c>
      <c r="G15517" s="130" t="s">
        <v>55</v>
      </c>
      <c r="H15517" s="130" t="s">
        <v>56</v>
      </c>
      <c r="I15517" s="130" t="s">
        <v>57</v>
      </c>
      <c r="J15517" s="130" t="s">
        <v>58</v>
      </c>
      <c r="K15517" s="130" t="s">
        <v>59</v>
      </c>
      <c r="L15517" s="130" t="s">
        <v>60</v>
      </c>
      <c r="M15517" s="130" t="s">
        <v>61</v>
      </c>
      <c r="N15517" s="130" t="s">
        <v>62</v>
      </c>
      <c r="O15517" s="130" t="s">
        <v>63</v>
      </c>
      <c r="P15517" s="130" t="s">
        <v>64</v>
      </c>
      <c r="Q15517" s="131" t="s">
        <v>65</v>
      </c>
      <c r="R15517" s="131" t="s">
        <v>66</v>
      </c>
      <c r="S15517" s="130" t="s">
        <v>67</v>
      </c>
    </row>
    <row r="15518" spans="1:19" ht="11.25" thickBot="1" x14ac:dyDescent="0.2">
      <c r="A15518" s="107">
        <v>1</v>
      </c>
      <c r="B15518" s="132">
        <v>0.52505787037037044</v>
      </c>
      <c r="C15518" s="108">
        <v>56876.512000000002</v>
      </c>
      <c r="D15518" s="108">
        <v>19422.121999999999</v>
      </c>
      <c r="E15518" s="108">
        <v>59131.605000000003</v>
      </c>
      <c r="F15518" s="108">
        <v>13327.486000000001</v>
      </c>
      <c r="G15518" s="108">
        <v>59175.690999999999</v>
      </c>
      <c r="H15518" s="108">
        <v>135922.78</v>
      </c>
      <c r="I15518" s="108">
        <v>50838.561000000002</v>
      </c>
      <c r="J15518" s="108">
        <v>71474.044999999998</v>
      </c>
      <c r="K15518" s="108">
        <v>107294.51</v>
      </c>
      <c r="L15518" s="108">
        <v>12312.04</v>
      </c>
      <c r="M15518" s="108">
        <v>5952.1180000000004</v>
      </c>
      <c r="N15518" s="108">
        <v>1948.08</v>
      </c>
      <c r="O15518" s="108">
        <v>724876.93</v>
      </c>
      <c r="P15518" s="108">
        <v>177680.71</v>
      </c>
      <c r="Q15518" s="133">
        <v>1.0271399999999999</v>
      </c>
      <c r="R15518" s="134" t="s">
        <v>1445</v>
      </c>
      <c r="S15518" s="108">
        <v>43521.612999999998</v>
      </c>
    </row>
    <row r="15519" spans="1:19" ht="11.25" thickBot="1" x14ac:dyDescent="0.2">
      <c r="A15519" s="112"/>
    </row>
    <row r="15520" spans="1:19" ht="11.25" thickBot="1" x14ac:dyDescent="0.2">
      <c r="A15520" s="107">
        <v>2</v>
      </c>
      <c r="B15520" s="132">
        <v>0.5252430555555555</v>
      </c>
      <c r="C15520" s="108">
        <v>56939.853999999999</v>
      </c>
      <c r="D15520" s="108">
        <v>19167.275000000001</v>
      </c>
      <c r="E15520" s="108">
        <v>59186.61</v>
      </c>
      <c r="F15520" s="108">
        <v>13174.036</v>
      </c>
      <c r="G15520" s="108">
        <v>59743.267999999996</v>
      </c>
      <c r="H15520" s="108">
        <v>135454.41</v>
      </c>
      <c r="I15520" s="108">
        <v>50660.559000000001</v>
      </c>
      <c r="J15520" s="108">
        <v>72381.623999999996</v>
      </c>
      <c r="K15520" s="108">
        <v>106859.83</v>
      </c>
      <c r="L15520" s="108">
        <v>12353.564</v>
      </c>
      <c r="M15520" s="108">
        <v>5839.4620000000004</v>
      </c>
      <c r="N15520" s="108">
        <v>2005.7650000000001</v>
      </c>
      <c r="O15520" s="108">
        <v>721595.46</v>
      </c>
      <c r="P15520" s="108">
        <v>177585.35</v>
      </c>
      <c r="Q15520" s="133">
        <v>1.05097</v>
      </c>
      <c r="R15520" s="134" t="s">
        <v>1446</v>
      </c>
      <c r="S15520" s="108">
        <v>43203.288999999997</v>
      </c>
    </row>
    <row r="15521" spans="1:19" ht="11.25" thickBot="1" x14ac:dyDescent="0.2">
      <c r="A15521" s="112"/>
    </row>
    <row r="15522" spans="1:19" ht="11.25" thickBot="1" x14ac:dyDescent="0.2">
      <c r="A15522" s="107">
        <v>3</v>
      </c>
      <c r="B15522" s="132">
        <v>0.52541666666666664</v>
      </c>
      <c r="C15522" s="108">
        <v>56619.572999999997</v>
      </c>
      <c r="D15522" s="108">
        <v>18829.845000000001</v>
      </c>
      <c r="E15522" s="108">
        <v>59595.099000000002</v>
      </c>
      <c r="F15522" s="108">
        <v>12918.17</v>
      </c>
      <c r="G15522" s="108">
        <v>59651.815000000002</v>
      </c>
      <c r="H15522" s="108">
        <v>136029.28</v>
      </c>
      <c r="I15522" s="108">
        <v>51116.436000000002</v>
      </c>
      <c r="J15522" s="108">
        <v>72000.096999999994</v>
      </c>
      <c r="K15522" s="108">
        <v>107294.52</v>
      </c>
      <c r="L15522" s="108">
        <v>12398.984</v>
      </c>
      <c r="M15522" s="108">
        <v>5875.3360000000002</v>
      </c>
      <c r="N15522" s="108">
        <v>1989.0229999999999</v>
      </c>
      <c r="O15522" s="108">
        <v>718208.25</v>
      </c>
      <c r="P15522" s="108">
        <v>176220.22</v>
      </c>
      <c r="Q15522" s="133">
        <v>1.0567599999999999</v>
      </c>
      <c r="R15522" s="134" t="s">
        <v>1447</v>
      </c>
      <c r="S15522" s="108">
        <v>43291.936000000002</v>
      </c>
    </row>
    <row r="15523" spans="1:19" ht="11.25" thickBot="1" x14ac:dyDescent="0.2">
      <c r="A15523" s="112"/>
    </row>
    <row r="15524" spans="1:19" ht="11.25" thickBot="1" x14ac:dyDescent="0.2">
      <c r="A15524" s="135" t="s">
        <v>362</v>
      </c>
      <c r="B15524" s="112"/>
      <c r="C15524" s="136">
        <v>56811.978999999999</v>
      </c>
      <c r="D15524" s="136">
        <v>19139.746999999999</v>
      </c>
      <c r="E15524" s="136">
        <v>59304.438000000002</v>
      </c>
      <c r="F15524" s="136">
        <v>13139.897000000001</v>
      </c>
      <c r="G15524" s="136">
        <v>59523.591999999997</v>
      </c>
      <c r="H15524" s="136">
        <v>135802.16</v>
      </c>
      <c r="I15524" s="136">
        <v>50871.851999999999</v>
      </c>
      <c r="J15524" s="136">
        <v>71951.922000000006</v>
      </c>
      <c r="K15524" s="136">
        <v>107149.62</v>
      </c>
      <c r="L15524" s="136">
        <v>12354.862999999999</v>
      </c>
      <c r="M15524" s="136">
        <v>5888.9719999999998</v>
      </c>
      <c r="N15524" s="136">
        <v>1980.9559999999999</v>
      </c>
      <c r="O15524" s="136">
        <v>721560.21</v>
      </c>
      <c r="P15524" s="136">
        <v>177162.1</v>
      </c>
      <c r="Q15524" s="137">
        <v>1.0449600000000001</v>
      </c>
      <c r="R15524" s="134" t="s">
        <v>1448</v>
      </c>
      <c r="S15524" s="136">
        <v>43338.946000000004</v>
      </c>
    </row>
    <row r="15525" spans="1:19" ht="11.25" thickBot="1" x14ac:dyDescent="0.2">
      <c r="A15525" s="112"/>
    </row>
    <row r="15526" spans="1:19" ht="11.25" thickBot="1" x14ac:dyDescent="0.2">
      <c r="A15526" s="138" t="s">
        <v>364</v>
      </c>
      <c r="B15526" s="112"/>
      <c r="C15526" s="136">
        <v>169.61199999999999</v>
      </c>
      <c r="D15526" s="136">
        <v>297.09699999999998</v>
      </c>
      <c r="E15526" s="136">
        <v>253.21799999999999</v>
      </c>
      <c r="F15526" s="136">
        <v>206.78200000000001</v>
      </c>
      <c r="G15526" s="136">
        <v>304.74099999999999</v>
      </c>
      <c r="H15526" s="136">
        <v>305.82900000000001</v>
      </c>
      <c r="I15526" s="136">
        <v>229.755</v>
      </c>
      <c r="J15526" s="136">
        <v>455.70299999999997</v>
      </c>
      <c r="K15526" s="136">
        <v>250.96600000000001</v>
      </c>
      <c r="L15526" s="136">
        <v>43.485999999999997</v>
      </c>
      <c r="M15526" s="136">
        <v>57.552999999999997</v>
      </c>
      <c r="N15526" s="136">
        <v>29.677</v>
      </c>
      <c r="O15526" s="136">
        <v>3334.4810000000002</v>
      </c>
      <c r="P15526" s="136">
        <v>817.07899999999995</v>
      </c>
      <c r="Q15526" s="137">
        <v>1.5699999999999999E-2</v>
      </c>
      <c r="R15526" s="134" t="s">
        <v>1180</v>
      </c>
      <c r="S15526" s="136">
        <v>164.286</v>
      </c>
    </row>
    <row r="15527" spans="1:19" ht="11.25" thickBot="1" x14ac:dyDescent="0.2">
      <c r="A15527" s="112"/>
    </row>
    <row r="15528" spans="1:19" ht="11.25" thickBot="1" x14ac:dyDescent="0.2">
      <c r="A15528" s="139" t="s">
        <v>366</v>
      </c>
      <c r="B15528" s="112"/>
      <c r="C15528" s="136">
        <v>0.29899999999999999</v>
      </c>
      <c r="D15528" s="136">
        <v>1.552</v>
      </c>
      <c r="E15528" s="136">
        <v>0.42699999999999999</v>
      </c>
      <c r="F15528" s="136">
        <v>1.5740000000000001</v>
      </c>
      <c r="G15528" s="136">
        <v>0.51200000000000001</v>
      </c>
      <c r="H15528" s="136">
        <v>0.22500000000000001</v>
      </c>
      <c r="I15528" s="136">
        <v>0.45200000000000001</v>
      </c>
      <c r="J15528" s="136">
        <v>0.63300000000000001</v>
      </c>
      <c r="K15528" s="136">
        <v>0.23400000000000001</v>
      </c>
      <c r="L15528" s="136">
        <v>0.35199999999999998</v>
      </c>
      <c r="M15528" s="136">
        <v>0.97699999999999998</v>
      </c>
      <c r="N15528" s="136">
        <v>1.498</v>
      </c>
      <c r="O15528" s="136">
        <v>0.46200000000000002</v>
      </c>
      <c r="P15528" s="136">
        <v>0.46100000000000002</v>
      </c>
      <c r="Q15528" s="140">
        <v>1.5029999999999999</v>
      </c>
      <c r="R15528" s="134" t="s">
        <v>1449</v>
      </c>
      <c r="S15528" s="136">
        <v>0.379</v>
      </c>
    </row>
    <row r="15529" spans="1:19" ht="11.25" thickBot="1" x14ac:dyDescent="0.2">
      <c r="A15529" s="112"/>
    </row>
    <row r="15530" spans="1:19" ht="11.25" thickBot="1" x14ac:dyDescent="0.2">
      <c r="A15530" s="106" t="s">
        <v>357</v>
      </c>
      <c r="B15530" s="106" t="s">
        <v>358</v>
      </c>
      <c r="C15530" s="130" t="s">
        <v>68</v>
      </c>
    </row>
    <row r="15531" spans="1:19" ht="11.25" thickBot="1" x14ac:dyDescent="0.2">
      <c r="A15531" s="107">
        <v>1</v>
      </c>
      <c r="B15531" s="132">
        <v>0.52505787037037044</v>
      </c>
      <c r="C15531" s="108">
        <v>224560.01</v>
      </c>
    </row>
    <row r="15532" spans="1:19" ht="11.25" thickBot="1" x14ac:dyDescent="0.2">
      <c r="A15532" s="112"/>
    </row>
    <row r="15533" spans="1:19" ht="11.25" thickBot="1" x14ac:dyDescent="0.2">
      <c r="A15533" s="107">
        <v>2</v>
      </c>
      <c r="B15533" s="132">
        <v>0.5252430555555555</v>
      </c>
      <c r="C15533" s="108">
        <v>225225.28</v>
      </c>
    </row>
    <row r="15534" spans="1:19" ht="11.25" thickBot="1" x14ac:dyDescent="0.2">
      <c r="A15534" s="112"/>
    </row>
    <row r="15535" spans="1:19" ht="11.25" thickBot="1" x14ac:dyDescent="0.2">
      <c r="A15535" s="107">
        <v>3</v>
      </c>
      <c r="B15535" s="132">
        <v>0.52541666666666664</v>
      </c>
      <c r="C15535" s="108">
        <v>222116.14</v>
      </c>
    </row>
    <row r="15536" spans="1:19" ht="11.25" thickBot="1" x14ac:dyDescent="0.2">
      <c r="A15536" s="112"/>
    </row>
    <row r="15537" spans="1:19" ht="11.25" thickBot="1" x14ac:dyDescent="0.2">
      <c r="A15537" s="135" t="s">
        <v>362</v>
      </c>
      <c r="B15537" s="112"/>
      <c r="C15537" s="136">
        <v>223967.15</v>
      </c>
    </row>
    <row r="15538" spans="1:19" ht="11.25" thickBot="1" x14ac:dyDescent="0.2">
      <c r="A15538" s="112"/>
    </row>
    <row r="15539" spans="1:19" ht="11.25" thickBot="1" x14ac:dyDescent="0.2">
      <c r="A15539" s="138" t="s">
        <v>364</v>
      </c>
      <c r="B15539" s="112"/>
      <c r="C15539" s="136">
        <v>1637.163</v>
      </c>
    </row>
    <row r="15540" spans="1:19" ht="11.25" thickBot="1" x14ac:dyDescent="0.2">
      <c r="A15540" s="112"/>
    </row>
    <row r="15541" spans="1:19" ht="11.25" thickBot="1" x14ac:dyDescent="0.2">
      <c r="A15541" s="139" t="s">
        <v>366</v>
      </c>
      <c r="B15541" s="112"/>
      <c r="C15541" s="136">
        <v>0.73099999999999998</v>
      </c>
    </row>
    <row r="15542" spans="1:19" ht="10.5" x14ac:dyDescent="0.15">
      <c r="A15542" s="112"/>
    </row>
    <row r="15543" spans="1:19" x14ac:dyDescent="0.15">
      <c r="A15543" s="129"/>
      <c r="B15543" s="86" t="s">
        <v>1450</v>
      </c>
    </row>
    <row r="15544" spans="1:19" ht="9.75" thickBot="1" x14ac:dyDescent="0.2">
      <c r="A15544" s="81" t="s">
        <v>5871</v>
      </c>
    </row>
    <row r="15545" spans="1:19" ht="11.25" thickBot="1" x14ac:dyDescent="0.2">
      <c r="A15545" s="106" t="s">
        <v>357</v>
      </c>
      <c r="B15545" s="106" t="s">
        <v>358</v>
      </c>
      <c r="C15545" s="130" t="s">
        <v>0</v>
      </c>
      <c r="D15545" s="130" t="s">
        <v>1</v>
      </c>
      <c r="E15545" s="130" t="s">
        <v>2</v>
      </c>
      <c r="F15545" s="130" t="s">
        <v>3</v>
      </c>
      <c r="G15545" s="130" t="s">
        <v>4</v>
      </c>
      <c r="H15545" s="130" t="s">
        <v>5</v>
      </c>
      <c r="I15545" s="131" t="s">
        <v>6</v>
      </c>
      <c r="J15545" s="131" t="s">
        <v>7</v>
      </c>
      <c r="K15545" s="130" t="s">
        <v>8</v>
      </c>
      <c r="L15545" s="130" t="s">
        <v>9</v>
      </c>
      <c r="M15545" s="130" t="s">
        <v>10</v>
      </c>
      <c r="N15545" s="130" t="s">
        <v>11</v>
      </c>
      <c r="O15545" s="130" t="s">
        <v>12</v>
      </c>
      <c r="P15545" s="130" t="s">
        <v>13</v>
      </c>
      <c r="Q15545" s="130" t="s">
        <v>14</v>
      </c>
      <c r="R15545" s="130" t="s">
        <v>15</v>
      </c>
      <c r="S15545" s="130" t="s">
        <v>16</v>
      </c>
    </row>
    <row r="15546" spans="1:19" ht="11.25" thickBot="1" x14ac:dyDescent="0.2">
      <c r="A15546" s="107">
        <v>1</v>
      </c>
      <c r="B15546" s="132">
        <v>0.53019675925925924</v>
      </c>
      <c r="C15546" s="141" t="s">
        <v>11733</v>
      </c>
      <c r="D15546" s="141" t="s">
        <v>11734</v>
      </c>
      <c r="E15546" s="141" t="s">
        <v>11735</v>
      </c>
      <c r="F15546" s="141" t="s">
        <v>11736</v>
      </c>
      <c r="G15546" s="141" t="s">
        <v>11737</v>
      </c>
      <c r="H15546" s="141" t="s">
        <v>11738</v>
      </c>
      <c r="I15546" s="133">
        <v>1.28311</v>
      </c>
      <c r="J15546" s="134" t="s">
        <v>1457</v>
      </c>
      <c r="K15546" s="141" t="s">
        <v>11739</v>
      </c>
      <c r="L15546" s="108">
        <v>192.37899999999999</v>
      </c>
      <c r="M15546" s="108">
        <v>20057.473999999998</v>
      </c>
      <c r="N15546" s="108">
        <v>42699.25</v>
      </c>
      <c r="O15546" s="141" t="s">
        <v>11740</v>
      </c>
      <c r="P15546" s="108">
        <v>164853.26</v>
      </c>
      <c r="Q15546" s="108">
        <v>5109.4290000000001</v>
      </c>
      <c r="R15546" s="108">
        <v>12579.194</v>
      </c>
      <c r="S15546" s="108">
        <v>211997.18</v>
      </c>
    </row>
    <row r="15547" spans="1:19" ht="11.25" thickBot="1" x14ac:dyDescent="0.2">
      <c r="A15547" s="112"/>
    </row>
    <row r="15548" spans="1:19" ht="11.25" thickBot="1" x14ac:dyDescent="0.2">
      <c r="A15548" s="107">
        <v>2</v>
      </c>
      <c r="B15548" s="132">
        <v>0.53038194444444442</v>
      </c>
      <c r="C15548" s="141" t="s">
        <v>11741</v>
      </c>
      <c r="D15548" s="141" t="s">
        <v>11742</v>
      </c>
      <c r="E15548" s="141" t="s">
        <v>11743</v>
      </c>
      <c r="F15548" s="141" t="s">
        <v>11744</v>
      </c>
      <c r="G15548" s="141" t="s">
        <v>11745</v>
      </c>
      <c r="H15548" s="141" t="s">
        <v>11746</v>
      </c>
      <c r="I15548" s="133">
        <v>1.3000499999999999</v>
      </c>
      <c r="J15548" s="134" t="s">
        <v>1466</v>
      </c>
      <c r="K15548" s="141" t="s">
        <v>11747</v>
      </c>
      <c r="L15548" s="108">
        <v>175.24700000000001</v>
      </c>
      <c r="M15548" s="108">
        <v>19305.7</v>
      </c>
      <c r="N15548" s="108">
        <v>42331.802000000003</v>
      </c>
      <c r="O15548" s="141" t="s">
        <v>11748</v>
      </c>
      <c r="P15548" s="108">
        <v>164011.76999999999</v>
      </c>
      <c r="Q15548" s="108">
        <v>4960.6059999999998</v>
      </c>
      <c r="R15548" s="108">
        <v>12236.843000000001</v>
      </c>
      <c r="S15548" s="108">
        <v>212029.52</v>
      </c>
    </row>
    <row r="15549" spans="1:19" ht="11.25" thickBot="1" x14ac:dyDescent="0.2">
      <c r="A15549" s="112"/>
    </row>
    <row r="15550" spans="1:19" ht="11.25" thickBot="1" x14ac:dyDescent="0.2">
      <c r="A15550" s="107">
        <v>3</v>
      </c>
      <c r="B15550" s="132">
        <v>0.5305671296296296</v>
      </c>
      <c r="C15550" s="141" t="s">
        <v>11749</v>
      </c>
      <c r="D15550" s="141" t="s">
        <v>11750</v>
      </c>
      <c r="E15550" s="141" t="s">
        <v>11751</v>
      </c>
      <c r="F15550" s="141" t="s">
        <v>11752</v>
      </c>
      <c r="G15550" s="141" t="s">
        <v>11753</v>
      </c>
      <c r="H15550" s="141" t="s">
        <v>11754</v>
      </c>
      <c r="I15550" s="133">
        <v>1.3129</v>
      </c>
      <c r="J15550" s="134" t="s">
        <v>1473</v>
      </c>
      <c r="K15550" s="141" t="s">
        <v>11755</v>
      </c>
      <c r="L15550" s="108">
        <v>191.04</v>
      </c>
      <c r="M15550" s="108">
        <v>19328.544000000002</v>
      </c>
      <c r="N15550" s="108">
        <v>42241.599000000002</v>
      </c>
      <c r="O15550" s="141" t="s">
        <v>11756</v>
      </c>
      <c r="P15550" s="108">
        <v>164295.6</v>
      </c>
      <c r="Q15550" s="108">
        <v>4875.7269999999999</v>
      </c>
      <c r="R15550" s="108">
        <v>12429.808999999999</v>
      </c>
      <c r="S15550" s="108">
        <v>211693.59</v>
      </c>
    </row>
    <row r="15551" spans="1:19" ht="11.25" thickBot="1" x14ac:dyDescent="0.2">
      <c r="A15551" s="112"/>
    </row>
    <row r="15552" spans="1:19" ht="11.25" thickBot="1" x14ac:dyDescent="0.2">
      <c r="A15552" s="135" t="s">
        <v>362</v>
      </c>
      <c r="B15552" s="112"/>
      <c r="C15552" s="141" t="s">
        <v>11757</v>
      </c>
      <c r="D15552" s="141" t="s">
        <v>11758</v>
      </c>
      <c r="E15552" s="141" t="s">
        <v>11759</v>
      </c>
      <c r="F15552" s="141" t="s">
        <v>11760</v>
      </c>
      <c r="G15552" s="141" t="s">
        <v>11761</v>
      </c>
      <c r="H15552" s="141" t="s">
        <v>11762</v>
      </c>
      <c r="I15552" s="137">
        <v>1.2986899999999999</v>
      </c>
      <c r="J15552" s="134" t="s">
        <v>1482</v>
      </c>
      <c r="K15552" s="141" t="s">
        <v>11763</v>
      </c>
      <c r="L15552" s="136">
        <v>186.22200000000001</v>
      </c>
      <c r="M15552" s="136">
        <v>19563.905999999999</v>
      </c>
      <c r="N15552" s="136">
        <v>42424.216999999997</v>
      </c>
      <c r="O15552" s="141" t="s">
        <v>11764</v>
      </c>
      <c r="P15552" s="136">
        <v>164386.88</v>
      </c>
      <c r="Q15552" s="136">
        <v>4981.92</v>
      </c>
      <c r="R15552" s="136">
        <v>12415.281999999999</v>
      </c>
      <c r="S15552" s="136">
        <v>211906.76</v>
      </c>
    </row>
    <row r="15553" spans="1:19" ht="11.25" thickBot="1" x14ac:dyDescent="0.2">
      <c r="A15553" s="112"/>
    </row>
    <row r="15554" spans="1:19" ht="11.25" thickBot="1" x14ac:dyDescent="0.2">
      <c r="A15554" s="138" t="s">
        <v>364</v>
      </c>
      <c r="B15554" s="112"/>
      <c r="C15554" s="141" t="s">
        <v>11765</v>
      </c>
      <c r="D15554" s="141" t="s">
        <v>11766</v>
      </c>
      <c r="E15554" s="141" t="s">
        <v>11767</v>
      </c>
      <c r="F15554" s="141" t="s">
        <v>11768</v>
      </c>
      <c r="G15554" s="141" t="s">
        <v>11769</v>
      </c>
      <c r="H15554" s="141" t="s">
        <v>11770</v>
      </c>
      <c r="I15554" s="137">
        <v>1.494E-2</v>
      </c>
      <c r="J15554" s="134" t="s">
        <v>1491</v>
      </c>
      <c r="K15554" s="141" t="s">
        <v>11771</v>
      </c>
      <c r="L15554" s="136">
        <v>9.5289999999999999</v>
      </c>
      <c r="M15554" s="136">
        <v>427.59500000000003</v>
      </c>
      <c r="N15554" s="136">
        <v>242.41800000000001</v>
      </c>
      <c r="O15554" s="141" t="s">
        <v>11772</v>
      </c>
      <c r="P15554" s="136">
        <v>428.10500000000002</v>
      </c>
      <c r="Q15554" s="136">
        <v>118.3</v>
      </c>
      <c r="R15554" s="136">
        <v>171.637</v>
      </c>
      <c r="S15554" s="136">
        <v>185.31899999999999</v>
      </c>
    </row>
    <row r="15555" spans="1:19" ht="11.25" thickBot="1" x14ac:dyDescent="0.2">
      <c r="A15555" s="112"/>
    </row>
    <row r="15556" spans="1:19" ht="11.25" thickBot="1" x14ac:dyDescent="0.2">
      <c r="A15556" s="139" t="s">
        <v>366</v>
      </c>
      <c r="B15556" s="112"/>
      <c r="C15556" s="141" t="s">
        <v>1494</v>
      </c>
      <c r="D15556" s="141" t="s">
        <v>1495</v>
      </c>
      <c r="E15556" s="141" t="s">
        <v>1496</v>
      </c>
      <c r="F15556" s="141" t="s">
        <v>1497</v>
      </c>
      <c r="G15556" s="141" t="s">
        <v>1498</v>
      </c>
      <c r="H15556" s="141" t="s">
        <v>1499</v>
      </c>
      <c r="I15556" s="140">
        <v>1.151</v>
      </c>
      <c r="J15556" s="134" t="s">
        <v>1500</v>
      </c>
      <c r="K15556" s="141" t="s">
        <v>1501</v>
      </c>
      <c r="L15556" s="136">
        <v>5.117</v>
      </c>
      <c r="M15556" s="136">
        <v>2.1859999999999999</v>
      </c>
      <c r="N15556" s="136">
        <v>0.57099999999999995</v>
      </c>
      <c r="O15556" s="141" t="s">
        <v>1502</v>
      </c>
      <c r="P15556" s="136">
        <v>0.26</v>
      </c>
      <c r="Q15556" s="136">
        <v>2.375</v>
      </c>
      <c r="R15556" s="136">
        <v>1.3819999999999999</v>
      </c>
      <c r="S15556" s="136">
        <v>8.6999999999999994E-2</v>
      </c>
    </row>
    <row r="15557" spans="1:19" ht="11.25" thickBot="1" x14ac:dyDescent="0.2">
      <c r="A15557" s="112"/>
    </row>
    <row r="15558" spans="1:19" ht="11.25" thickBot="1" x14ac:dyDescent="0.2">
      <c r="A15558" s="106" t="s">
        <v>357</v>
      </c>
      <c r="B15558" s="106" t="s">
        <v>358</v>
      </c>
      <c r="C15558" s="130" t="s">
        <v>17</v>
      </c>
      <c r="D15558" s="130" t="s">
        <v>18</v>
      </c>
      <c r="E15558" s="131" t="s">
        <v>19</v>
      </c>
      <c r="F15558" s="131" t="s">
        <v>20</v>
      </c>
      <c r="G15558" s="130" t="s">
        <v>21</v>
      </c>
      <c r="H15558" s="130" t="s">
        <v>22</v>
      </c>
      <c r="I15558" s="130" t="s">
        <v>23</v>
      </c>
      <c r="J15558" s="130" t="s">
        <v>24</v>
      </c>
      <c r="K15558" s="131" t="s">
        <v>25</v>
      </c>
      <c r="L15558" s="131" t="s">
        <v>26</v>
      </c>
      <c r="M15558" s="130" t="s">
        <v>27</v>
      </c>
      <c r="N15558" s="130" t="s">
        <v>28</v>
      </c>
      <c r="O15558" s="130" t="s">
        <v>29</v>
      </c>
      <c r="P15558" s="130" t="s">
        <v>30</v>
      </c>
      <c r="Q15558" s="130" t="s">
        <v>31</v>
      </c>
      <c r="R15558" s="130" t="s">
        <v>32</v>
      </c>
      <c r="S15558" s="130" t="s">
        <v>33</v>
      </c>
    </row>
    <row r="15559" spans="1:19" ht="11.25" thickBot="1" x14ac:dyDescent="0.2">
      <c r="A15559" s="107">
        <v>1</v>
      </c>
      <c r="B15559" s="132">
        <v>0.53019675925925924</v>
      </c>
      <c r="C15559" s="108">
        <v>136184.57</v>
      </c>
      <c r="D15559" s="108">
        <v>29914.444</v>
      </c>
      <c r="E15559" s="133">
        <v>1.17377</v>
      </c>
      <c r="F15559" s="133">
        <v>1.02498</v>
      </c>
      <c r="G15559" s="108">
        <v>12.885999999999999</v>
      </c>
      <c r="H15559" s="108">
        <v>57.64</v>
      </c>
      <c r="I15559" s="108">
        <v>467854.14</v>
      </c>
      <c r="J15559" s="141" t="s">
        <v>11773</v>
      </c>
      <c r="K15559" s="133">
        <v>1.2702500000000001</v>
      </c>
      <c r="L15559" s="134" t="s">
        <v>1504</v>
      </c>
      <c r="M15559" s="108">
        <v>1512.922</v>
      </c>
      <c r="N15559" s="108">
        <v>5450.5029999999997</v>
      </c>
      <c r="O15559" s="108">
        <v>3.5960000000000001</v>
      </c>
      <c r="P15559" s="108">
        <v>118.381</v>
      </c>
      <c r="Q15559" s="108">
        <v>606.69500000000005</v>
      </c>
      <c r="R15559" s="108">
        <v>1364.0650000000001</v>
      </c>
      <c r="S15559" s="108">
        <v>1109.81</v>
      </c>
    </row>
    <row r="15560" spans="1:19" ht="11.25" thickBot="1" x14ac:dyDescent="0.2">
      <c r="A15560" s="112"/>
    </row>
    <row r="15561" spans="1:19" ht="11.25" thickBot="1" x14ac:dyDescent="0.2">
      <c r="A15561" s="107">
        <v>2</v>
      </c>
      <c r="B15561" s="132">
        <v>0.53038194444444442</v>
      </c>
      <c r="C15561" s="108">
        <v>135434.92000000001</v>
      </c>
      <c r="D15561" s="108">
        <v>29579.707999999999</v>
      </c>
      <c r="E15561" s="133">
        <v>1.1716</v>
      </c>
      <c r="F15561" s="133">
        <v>1.01248</v>
      </c>
      <c r="G15561" s="108">
        <v>9.5079999999999991</v>
      </c>
      <c r="H15561" s="108">
        <v>50.072000000000003</v>
      </c>
      <c r="I15561" s="108">
        <v>470830.03</v>
      </c>
      <c r="J15561" s="141" t="s">
        <v>11774</v>
      </c>
      <c r="K15561" s="133">
        <v>1.2830699999999999</v>
      </c>
      <c r="L15561" s="134" t="s">
        <v>1506</v>
      </c>
      <c r="M15561" s="108">
        <v>1609.681</v>
      </c>
      <c r="N15561" s="108">
        <v>5478.9390000000003</v>
      </c>
      <c r="O15561" s="108">
        <v>7.1870000000000003</v>
      </c>
      <c r="P15561" s="108">
        <v>110.46899999999999</v>
      </c>
      <c r="Q15561" s="108">
        <v>589.06200000000001</v>
      </c>
      <c r="R15561" s="108">
        <v>955.21900000000005</v>
      </c>
      <c r="S15561" s="108">
        <v>1110.444</v>
      </c>
    </row>
    <row r="15562" spans="1:19" ht="11.25" thickBot="1" x14ac:dyDescent="0.2">
      <c r="A15562" s="112"/>
    </row>
    <row r="15563" spans="1:19" ht="11.25" thickBot="1" x14ac:dyDescent="0.2">
      <c r="A15563" s="107">
        <v>3</v>
      </c>
      <c r="B15563" s="132">
        <v>0.5305671296296296</v>
      </c>
      <c r="C15563" s="108">
        <v>136382.03</v>
      </c>
      <c r="D15563" s="108">
        <v>29521.463</v>
      </c>
      <c r="E15563" s="133">
        <v>1.1942999999999999</v>
      </c>
      <c r="F15563" s="133">
        <v>0.99600999999999995</v>
      </c>
      <c r="G15563" s="108">
        <v>16.736000000000001</v>
      </c>
      <c r="H15563" s="108">
        <v>45.701000000000001</v>
      </c>
      <c r="I15563" s="108">
        <v>469635.85</v>
      </c>
      <c r="J15563" s="141" t="s">
        <v>11775</v>
      </c>
      <c r="K15563" s="133">
        <v>1.2815099999999999</v>
      </c>
      <c r="L15563" s="134" t="s">
        <v>1508</v>
      </c>
      <c r="M15563" s="108">
        <v>1340.9770000000001</v>
      </c>
      <c r="N15563" s="108">
        <v>5478.2470000000003</v>
      </c>
      <c r="O15563" s="108">
        <v>1.946</v>
      </c>
      <c r="P15563" s="108">
        <v>150.488</v>
      </c>
      <c r="Q15563" s="108">
        <v>631.28099999999995</v>
      </c>
      <c r="R15563" s="108">
        <v>792.36599999999999</v>
      </c>
      <c r="S15563" s="108">
        <v>1056.857</v>
      </c>
    </row>
    <row r="15564" spans="1:19" ht="11.25" thickBot="1" x14ac:dyDescent="0.2">
      <c r="A15564" s="112"/>
    </row>
    <row r="15565" spans="1:19" ht="11.25" thickBot="1" x14ac:dyDescent="0.2">
      <c r="A15565" s="135" t="s">
        <v>362</v>
      </c>
      <c r="B15565" s="112"/>
      <c r="C15565" s="136">
        <v>136000.5</v>
      </c>
      <c r="D15565" s="136">
        <v>29671.871999999999</v>
      </c>
      <c r="E15565" s="137">
        <v>1.1798900000000001</v>
      </c>
      <c r="F15565" s="137">
        <v>1.01115</v>
      </c>
      <c r="G15565" s="136">
        <v>13.042999999999999</v>
      </c>
      <c r="H15565" s="136">
        <v>51.137999999999998</v>
      </c>
      <c r="I15565" s="136">
        <v>469440.01</v>
      </c>
      <c r="J15565" s="141" t="s">
        <v>11776</v>
      </c>
      <c r="K15565" s="137">
        <v>1.2782800000000001</v>
      </c>
      <c r="L15565" s="134" t="s">
        <v>1510</v>
      </c>
      <c r="M15565" s="136">
        <v>1487.86</v>
      </c>
      <c r="N15565" s="136">
        <v>5469.23</v>
      </c>
      <c r="O15565" s="136">
        <v>4.2430000000000003</v>
      </c>
      <c r="P15565" s="136">
        <v>126.446</v>
      </c>
      <c r="Q15565" s="136">
        <v>609.01300000000003</v>
      </c>
      <c r="R15565" s="136">
        <v>1037.2170000000001</v>
      </c>
      <c r="S15565" s="136">
        <v>1092.3699999999999</v>
      </c>
    </row>
    <row r="15566" spans="1:19" ht="11.25" thickBot="1" x14ac:dyDescent="0.2">
      <c r="A15566" s="112"/>
    </row>
    <row r="15567" spans="1:19" ht="11.25" thickBot="1" x14ac:dyDescent="0.2">
      <c r="A15567" s="138" t="s">
        <v>364</v>
      </c>
      <c r="B15567" s="112"/>
      <c r="C15567" s="136">
        <v>499.66500000000002</v>
      </c>
      <c r="D15567" s="136">
        <v>212.083</v>
      </c>
      <c r="E15567" s="137">
        <v>1.252E-2</v>
      </c>
      <c r="F15567" s="137">
        <v>1.453E-2</v>
      </c>
      <c r="G15567" s="136">
        <v>3.6160000000000001</v>
      </c>
      <c r="H15567" s="136">
        <v>6.0410000000000004</v>
      </c>
      <c r="I15567" s="136">
        <v>1497.58</v>
      </c>
      <c r="J15567" s="141" t="s">
        <v>11777</v>
      </c>
      <c r="K15567" s="137">
        <v>7.0000000000000001E-3</v>
      </c>
      <c r="L15567" s="134" t="s">
        <v>1512</v>
      </c>
      <c r="M15567" s="136">
        <v>136.09399999999999</v>
      </c>
      <c r="N15567" s="136">
        <v>16.221</v>
      </c>
      <c r="O15567" s="136">
        <v>2.68</v>
      </c>
      <c r="P15567" s="136">
        <v>21.193999999999999</v>
      </c>
      <c r="Q15567" s="136">
        <v>21.204999999999998</v>
      </c>
      <c r="R15567" s="136">
        <v>294.53800000000001</v>
      </c>
      <c r="S15567" s="136">
        <v>30.757000000000001</v>
      </c>
    </row>
    <row r="15568" spans="1:19" ht="11.25" thickBot="1" x14ac:dyDescent="0.2">
      <c r="A15568" s="112"/>
    </row>
    <row r="15569" spans="1:19" ht="11.25" thickBot="1" x14ac:dyDescent="0.2">
      <c r="A15569" s="139" t="s">
        <v>366</v>
      </c>
      <c r="B15569" s="112"/>
      <c r="C15569" s="136">
        <v>0.36699999999999999</v>
      </c>
      <c r="D15569" s="136">
        <v>0.71499999999999997</v>
      </c>
      <c r="E15569" s="140">
        <v>1.0609999999999999</v>
      </c>
      <c r="F15569" s="140">
        <v>1.4370000000000001</v>
      </c>
      <c r="G15569" s="136">
        <v>27.727</v>
      </c>
      <c r="H15569" s="136">
        <v>11.811999999999999</v>
      </c>
      <c r="I15569" s="136">
        <v>0.31900000000000001</v>
      </c>
      <c r="J15569" s="141" t="s">
        <v>1513</v>
      </c>
      <c r="K15569" s="140">
        <v>0.54700000000000004</v>
      </c>
      <c r="L15569" s="134" t="s">
        <v>1514</v>
      </c>
      <c r="M15569" s="136">
        <v>9.1470000000000002</v>
      </c>
      <c r="N15569" s="136">
        <v>0.29699999999999999</v>
      </c>
      <c r="O15569" s="136">
        <v>63.155000000000001</v>
      </c>
      <c r="P15569" s="136">
        <v>16.760999999999999</v>
      </c>
      <c r="Q15569" s="136">
        <v>3.4820000000000002</v>
      </c>
      <c r="R15569" s="136">
        <v>28.396999999999998</v>
      </c>
      <c r="S15569" s="136">
        <v>2.8159999999999998</v>
      </c>
    </row>
    <row r="15570" spans="1:19" ht="11.25" thickBot="1" x14ac:dyDescent="0.2">
      <c r="A15570" s="112"/>
    </row>
    <row r="15571" spans="1:19" ht="11.25" thickBot="1" x14ac:dyDescent="0.2">
      <c r="A15571" s="106" t="s">
        <v>357</v>
      </c>
      <c r="B15571" s="106" t="s">
        <v>358</v>
      </c>
      <c r="C15571" s="131" t="s">
        <v>34</v>
      </c>
      <c r="D15571" s="131" t="s">
        <v>35</v>
      </c>
      <c r="E15571" s="130" t="s">
        <v>36</v>
      </c>
      <c r="F15571" s="130" t="s">
        <v>37</v>
      </c>
      <c r="G15571" s="130" t="s">
        <v>38</v>
      </c>
      <c r="H15571" s="130" t="s">
        <v>39</v>
      </c>
      <c r="I15571" s="130" t="s">
        <v>40</v>
      </c>
      <c r="J15571" s="130" t="s">
        <v>41</v>
      </c>
      <c r="K15571" s="130" t="s">
        <v>42</v>
      </c>
      <c r="L15571" s="130" t="s">
        <v>43</v>
      </c>
      <c r="M15571" s="130" t="s">
        <v>44</v>
      </c>
      <c r="N15571" s="130" t="s">
        <v>45</v>
      </c>
      <c r="O15571" s="130" t="s">
        <v>46</v>
      </c>
      <c r="P15571" s="130" t="s">
        <v>47</v>
      </c>
      <c r="Q15571" s="130" t="s">
        <v>48</v>
      </c>
      <c r="R15571" s="130" t="s">
        <v>49</v>
      </c>
      <c r="S15571" s="130" t="s">
        <v>50</v>
      </c>
    </row>
    <row r="15572" spans="1:19" ht="11.25" thickBot="1" x14ac:dyDescent="0.2">
      <c r="A15572" s="107">
        <v>1</v>
      </c>
      <c r="B15572" s="132">
        <v>0.53019675925925924</v>
      </c>
      <c r="C15572" s="133">
        <v>1.1752899999999999</v>
      </c>
      <c r="D15572" s="134" t="s">
        <v>1515</v>
      </c>
      <c r="E15572" s="108">
        <v>53918.625</v>
      </c>
      <c r="F15572" s="108">
        <v>472.00299999999999</v>
      </c>
      <c r="G15572" s="108">
        <v>2.6429999999999998</v>
      </c>
      <c r="H15572" s="108">
        <v>15793.61</v>
      </c>
      <c r="I15572" s="108">
        <v>153862.60999999999</v>
      </c>
      <c r="J15572" s="108">
        <v>984318.73</v>
      </c>
      <c r="K15572" s="108">
        <v>17178.771000000001</v>
      </c>
      <c r="L15572" s="108">
        <v>31624.955000000002</v>
      </c>
      <c r="M15572" s="108">
        <v>4779.0739999999996</v>
      </c>
      <c r="N15572" s="108">
        <v>3181.2260000000001</v>
      </c>
      <c r="O15572" s="108">
        <v>515.27499999999998</v>
      </c>
      <c r="P15572" s="108">
        <v>524.41</v>
      </c>
      <c r="Q15572" s="108">
        <v>613.21299999999997</v>
      </c>
      <c r="R15572" s="108">
        <v>477.42099999999999</v>
      </c>
      <c r="S15572" s="108">
        <v>593.01300000000003</v>
      </c>
    </row>
    <row r="15573" spans="1:19" ht="11.25" thickBot="1" x14ac:dyDescent="0.2">
      <c r="A15573" s="112"/>
    </row>
    <row r="15574" spans="1:19" ht="11.25" thickBot="1" x14ac:dyDescent="0.2">
      <c r="A15574" s="107">
        <v>2</v>
      </c>
      <c r="B15574" s="132">
        <v>0.53038194444444442</v>
      </c>
      <c r="C15574" s="133">
        <v>1.18581</v>
      </c>
      <c r="D15574" s="134" t="s">
        <v>1516</v>
      </c>
      <c r="E15574" s="108">
        <v>53120.383000000002</v>
      </c>
      <c r="F15574" s="108">
        <v>451.00799999999998</v>
      </c>
      <c r="G15574" s="108">
        <v>-2E-3</v>
      </c>
      <c r="H15574" s="108">
        <v>15984.944</v>
      </c>
      <c r="I15574" s="108">
        <v>153393.1</v>
      </c>
      <c r="J15574" s="108">
        <v>980972.52</v>
      </c>
      <c r="K15574" s="108">
        <v>16902.073</v>
      </c>
      <c r="L15574" s="108">
        <v>31566.096000000001</v>
      </c>
      <c r="M15574" s="108">
        <v>4914.415</v>
      </c>
      <c r="N15574" s="108">
        <v>3300.0419999999999</v>
      </c>
      <c r="O15574" s="108">
        <v>510.28199999999998</v>
      </c>
      <c r="P15574" s="108">
        <v>471.22</v>
      </c>
      <c r="Q15574" s="108">
        <v>598.38599999999997</v>
      </c>
      <c r="R15574" s="108">
        <v>465.51900000000001</v>
      </c>
      <c r="S15574" s="108">
        <v>697.14099999999996</v>
      </c>
    </row>
    <row r="15575" spans="1:19" ht="11.25" thickBot="1" x14ac:dyDescent="0.2">
      <c r="A15575" s="112"/>
    </row>
    <row r="15576" spans="1:19" ht="11.25" thickBot="1" x14ac:dyDescent="0.2">
      <c r="A15576" s="107">
        <v>3</v>
      </c>
      <c r="B15576" s="132">
        <v>0.5305671296296296</v>
      </c>
      <c r="C15576" s="133">
        <v>1.1897</v>
      </c>
      <c r="D15576" s="134" t="s">
        <v>1517</v>
      </c>
      <c r="E15576" s="108">
        <v>51799.377999999997</v>
      </c>
      <c r="F15576" s="108">
        <v>465.11599999999999</v>
      </c>
      <c r="G15576" s="108">
        <v>0.01</v>
      </c>
      <c r="H15576" s="108">
        <v>15757.532999999999</v>
      </c>
      <c r="I15576" s="108">
        <v>153382.18</v>
      </c>
      <c r="J15576" s="108">
        <v>985313.86</v>
      </c>
      <c r="K15576" s="108">
        <v>16859.556</v>
      </c>
      <c r="L15576" s="108">
        <v>31730.12</v>
      </c>
      <c r="M15576" s="108">
        <v>4703.607</v>
      </c>
      <c r="N15576" s="108">
        <v>3287.38</v>
      </c>
      <c r="O15576" s="108">
        <v>524.88300000000004</v>
      </c>
      <c r="P15576" s="108">
        <v>459.80700000000002</v>
      </c>
      <c r="Q15576" s="108">
        <v>550.88599999999997</v>
      </c>
      <c r="R15576" s="108">
        <v>482.79199999999997</v>
      </c>
      <c r="S15576" s="108">
        <v>669.65700000000004</v>
      </c>
    </row>
    <row r="15577" spans="1:19" ht="11.25" thickBot="1" x14ac:dyDescent="0.2">
      <c r="A15577" s="112"/>
    </row>
    <row r="15578" spans="1:19" ht="11.25" thickBot="1" x14ac:dyDescent="0.2">
      <c r="A15578" s="135" t="s">
        <v>362</v>
      </c>
      <c r="B15578" s="112"/>
      <c r="C15578" s="137">
        <v>1.1836</v>
      </c>
      <c r="D15578" s="134" t="s">
        <v>1518</v>
      </c>
      <c r="E15578" s="136">
        <v>52946.129000000001</v>
      </c>
      <c r="F15578" s="136">
        <v>462.709</v>
      </c>
      <c r="G15578" s="136">
        <v>0.88400000000000001</v>
      </c>
      <c r="H15578" s="136">
        <v>15845.362999999999</v>
      </c>
      <c r="I15578" s="136">
        <v>153545.96</v>
      </c>
      <c r="J15578" s="136">
        <v>983535.04</v>
      </c>
      <c r="K15578" s="136">
        <v>16980.133999999998</v>
      </c>
      <c r="L15578" s="136">
        <v>31640.391</v>
      </c>
      <c r="M15578" s="136">
        <v>4799.0320000000002</v>
      </c>
      <c r="N15578" s="136">
        <v>3256.2159999999999</v>
      </c>
      <c r="O15578" s="136">
        <v>516.81299999999999</v>
      </c>
      <c r="P15578" s="136">
        <v>485.14600000000002</v>
      </c>
      <c r="Q15578" s="136">
        <v>587.495</v>
      </c>
      <c r="R15578" s="136">
        <v>475.24400000000003</v>
      </c>
      <c r="S15578" s="136">
        <v>653.27</v>
      </c>
    </row>
    <row r="15579" spans="1:19" ht="11.25" thickBot="1" x14ac:dyDescent="0.2">
      <c r="A15579" s="112"/>
    </row>
    <row r="15580" spans="1:19" ht="11.25" thickBot="1" x14ac:dyDescent="0.2">
      <c r="A15580" s="138" t="s">
        <v>364</v>
      </c>
      <c r="B15580" s="112"/>
      <c r="C15580" s="137">
        <v>7.4599999999999996E-3</v>
      </c>
      <c r="D15580" s="134" t="s">
        <v>1519</v>
      </c>
      <c r="E15580" s="136">
        <v>1070.3150000000001</v>
      </c>
      <c r="F15580" s="136">
        <v>10.702</v>
      </c>
      <c r="G15580" s="136">
        <v>1.524</v>
      </c>
      <c r="H15580" s="136">
        <v>122.22</v>
      </c>
      <c r="I15580" s="136">
        <v>274.27699999999999</v>
      </c>
      <c r="J15580" s="136">
        <v>2274.299</v>
      </c>
      <c r="K15580" s="136">
        <v>173.334</v>
      </c>
      <c r="L15580" s="136">
        <v>83.093999999999994</v>
      </c>
      <c r="M15580" s="136">
        <v>106.812</v>
      </c>
      <c r="N15580" s="136">
        <v>65.251000000000005</v>
      </c>
      <c r="O15580" s="136">
        <v>7.4210000000000003</v>
      </c>
      <c r="P15580" s="136">
        <v>34.479999999999997</v>
      </c>
      <c r="Q15580" s="136">
        <v>32.558999999999997</v>
      </c>
      <c r="R15580" s="136">
        <v>8.84</v>
      </c>
      <c r="S15580" s="136">
        <v>53.963000000000001</v>
      </c>
    </row>
    <row r="15581" spans="1:19" ht="11.25" thickBot="1" x14ac:dyDescent="0.2">
      <c r="A15581" s="112"/>
    </row>
    <row r="15582" spans="1:19" ht="11.25" thickBot="1" x14ac:dyDescent="0.2">
      <c r="A15582" s="139" t="s">
        <v>366</v>
      </c>
      <c r="B15582" s="112"/>
      <c r="C15582" s="140">
        <v>0.63</v>
      </c>
      <c r="D15582" s="134" t="s">
        <v>1520</v>
      </c>
      <c r="E15582" s="136">
        <v>2.0219999999999998</v>
      </c>
      <c r="F15582" s="136">
        <v>2.3130000000000002</v>
      </c>
      <c r="G15582" s="136">
        <v>172.495</v>
      </c>
      <c r="H15582" s="136">
        <v>0.77100000000000002</v>
      </c>
      <c r="I15582" s="136">
        <v>0.17899999999999999</v>
      </c>
      <c r="J15582" s="136">
        <v>0.23100000000000001</v>
      </c>
      <c r="K15582" s="136">
        <v>1.0209999999999999</v>
      </c>
      <c r="L15582" s="136">
        <v>0.26300000000000001</v>
      </c>
      <c r="M15582" s="136">
        <v>2.226</v>
      </c>
      <c r="N15582" s="136">
        <v>2.004</v>
      </c>
      <c r="O15582" s="136">
        <v>1.4359999999999999</v>
      </c>
      <c r="P15582" s="136">
        <v>7.1070000000000002</v>
      </c>
      <c r="Q15582" s="136">
        <v>5.5419999999999998</v>
      </c>
      <c r="R15582" s="136">
        <v>1.86</v>
      </c>
      <c r="S15582" s="136">
        <v>8.26</v>
      </c>
    </row>
    <row r="15583" spans="1:19" ht="11.25" thickBot="1" x14ac:dyDescent="0.2">
      <c r="A15583" s="112"/>
    </row>
    <row r="15584" spans="1:19" ht="11.25" thickBot="1" x14ac:dyDescent="0.2">
      <c r="A15584" s="106" t="s">
        <v>357</v>
      </c>
      <c r="B15584" s="106" t="s">
        <v>358</v>
      </c>
      <c r="C15584" s="130" t="s">
        <v>51</v>
      </c>
      <c r="D15584" s="130" t="s">
        <v>52</v>
      </c>
      <c r="E15584" s="130" t="s">
        <v>53</v>
      </c>
      <c r="F15584" s="130" t="s">
        <v>54</v>
      </c>
      <c r="G15584" s="130" t="s">
        <v>55</v>
      </c>
      <c r="H15584" s="130" t="s">
        <v>56</v>
      </c>
      <c r="I15584" s="130" t="s">
        <v>57</v>
      </c>
      <c r="J15584" s="130" t="s">
        <v>58</v>
      </c>
      <c r="K15584" s="130" t="s">
        <v>59</v>
      </c>
      <c r="L15584" s="130" t="s">
        <v>60</v>
      </c>
      <c r="M15584" s="130" t="s">
        <v>61</v>
      </c>
      <c r="N15584" s="130" t="s">
        <v>62</v>
      </c>
      <c r="O15584" s="130" t="s">
        <v>63</v>
      </c>
      <c r="P15584" s="130" t="s">
        <v>64</v>
      </c>
      <c r="Q15584" s="131" t="s">
        <v>65</v>
      </c>
      <c r="R15584" s="131" t="s">
        <v>66</v>
      </c>
      <c r="S15584" s="130" t="s">
        <v>67</v>
      </c>
    </row>
    <row r="15585" spans="1:19" ht="11.25" thickBot="1" x14ac:dyDescent="0.2">
      <c r="A15585" s="107">
        <v>1</v>
      </c>
      <c r="B15585" s="132">
        <v>0.53019675925925924</v>
      </c>
      <c r="C15585" s="108">
        <v>508.21300000000002</v>
      </c>
      <c r="D15585" s="108">
        <v>461.38200000000001</v>
      </c>
      <c r="E15585" s="108">
        <v>218.31100000000001</v>
      </c>
      <c r="F15585" s="108">
        <v>289.452</v>
      </c>
      <c r="G15585" s="108">
        <v>193.03700000000001</v>
      </c>
      <c r="H15585" s="108">
        <v>344.42200000000003</v>
      </c>
      <c r="I15585" s="108">
        <v>3110.4830000000002</v>
      </c>
      <c r="J15585" s="108">
        <v>9027.5280000000002</v>
      </c>
      <c r="K15585" s="108">
        <v>13382.556</v>
      </c>
      <c r="L15585" s="108">
        <v>51.963000000000001</v>
      </c>
      <c r="M15585" s="108">
        <v>9.7650000000000006</v>
      </c>
      <c r="N15585" s="108">
        <v>793.423</v>
      </c>
      <c r="O15585" s="108">
        <v>208.27</v>
      </c>
      <c r="P15585" s="108">
        <v>110465.19</v>
      </c>
      <c r="Q15585" s="133">
        <v>1.02268</v>
      </c>
      <c r="R15585" s="134" t="s">
        <v>1521</v>
      </c>
      <c r="S15585" s="108">
        <v>6069.4340000000002</v>
      </c>
    </row>
    <row r="15586" spans="1:19" ht="11.25" thickBot="1" x14ac:dyDescent="0.2">
      <c r="A15586" s="112"/>
    </row>
    <row r="15587" spans="1:19" ht="11.25" thickBot="1" x14ac:dyDescent="0.2">
      <c r="A15587" s="107">
        <v>2</v>
      </c>
      <c r="B15587" s="132">
        <v>0.53038194444444442</v>
      </c>
      <c r="C15587" s="108">
        <v>499.45699999999999</v>
      </c>
      <c r="D15587" s="108">
        <v>421.91899999999998</v>
      </c>
      <c r="E15587" s="108">
        <v>195.607</v>
      </c>
      <c r="F15587" s="108">
        <v>300.97300000000001</v>
      </c>
      <c r="G15587" s="108">
        <v>170.892</v>
      </c>
      <c r="H15587" s="108">
        <v>300.74</v>
      </c>
      <c r="I15587" s="108">
        <v>2842.567</v>
      </c>
      <c r="J15587" s="108">
        <v>9058.7060000000001</v>
      </c>
      <c r="K15587" s="108">
        <v>13410.319</v>
      </c>
      <c r="L15587" s="108">
        <v>36.734999999999999</v>
      </c>
      <c r="M15587" s="108">
        <v>5.016</v>
      </c>
      <c r="N15587" s="108">
        <v>765.96</v>
      </c>
      <c r="O15587" s="108">
        <v>207.136</v>
      </c>
      <c r="P15587" s="108">
        <v>109182.47</v>
      </c>
      <c r="Q15587" s="133">
        <v>1.03807</v>
      </c>
      <c r="R15587" s="134" t="s">
        <v>1247</v>
      </c>
      <c r="S15587" s="108">
        <v>5492.1289999999999</v>
      </c>
    </row>
    <row r="15588" spans="1:19" ht="11.25" thickBot="1" x14ac:dyDescent="0.2">
      <c r="A15588" s="112"/>
    </row>
    <row r="15589" spans="1:19" ht="11.25" thickBot="1" x14ac:dyDescent="0.2">
      <c r="A15589" s="107">
        <v>3</v>
      </c>
      <c r="B15589" s="132">
        <v>0.5305671296296296</v>
      </c>
      <c r="C15589" s="108">
        <v>461.28399999999999</v>
      </c>
      <c r="D15589" s="108">
        <v>540.30999999999995</v>
      </c>
      <c r="E15589" s="108">
        <v>211.96100000000001</v>
      </c>
      <c r="F15589" s="108">
        <v>289.161</v>
      </c>
      <c r="G15589" s="108">
        <v>191.80699999999999</v>
      </c>
      <c r="H15589" s="108">
        <v>288.92099999999999</v>
      </c>
      <c r="I15589" s="108">
        <v>2633.7460000000001</v>
      </c>
      <c r="J15589" s="108">
        <v>9076.5689999999995</v>
      </c>
      <c r="K15589" s="108">
        <v>13260.779</v>
      </c>
      <c r="L15589" s="108">
        <v>40.923999999999999</v>
      </c>
      <c r="M15589" s="108">
        <v>10.776</v>
      </c>
      <c r="N15589" s="108">
        <v>833.09299999999996</v>
      </c>
      <c r="O15589" s="108">
        <v>203.15799999999999</v>
      </c>
      <c r="P15589" s="108">
        <v>108759.24</v>
      </c>
      <c r="Q15589" s="133">
        <v>1.0466200000000001</v>
      </c>
      <c r="R15589" s="134" t="s">
        <v>1522</v>
      </c>
      <c r="S15589" s="108">
        <v>5188.4459999999999</v>
      </c>
    </row>
    <row r="15590" spans="1:19" ht="11.25" thickBot="1" x14ac:dyDescent="0.2">
      <c r="A15590" s="112"/>
    </row>
    <row r="15591" spans="1:19" ht="11.25" thickBot="1" x14ac:dyDescent="0.2">
      <c r="A15591" s="135" t="s">
        <v>362</v>
      </c>
      <c r="B15591" s="112"/>
      <c r="C15591" s="136">
        <v>489.65100000000001</v>
      </c>
      <c r="D15591" s="136">
        <v>474.53699999999998</v>
      </c>
      <c r="E15591" s="136">
        <v>208.626</v>
      </c>
      <c r="F15591" s="136">
        <v>293.19499999999999</v>
      </c>
      <c r="G15591" s="136">
        <v>185.24600000000001</v>
      </c>
      <c r="H15591" s="136">
        <v>311.36099999999999</v>
      </c>
      <c r="I15591" s="136">
        <v>2862.2649999999999</v>
      </c>
      <c r="J15591" s="136">
        <v>9054.268</v>
      </c>
      <c r="K15591" s="136">
        <v>13351.218000000001</v>
      </c>
      <c r="L15591" s="136">
        <v>43.207000000000001</v>
      </c>
      <c r="M15591" s="136">
        <v>8.5190000000000001</v>
      </c>
      <c r="N15591" s="136">
        <v>797.49199999999996</v>
      </c>
      <c r="O15591" s="136">
        <v>206.18799999999999</v>
      </c>
      <c r="P15591" s="136">
        <v>109468.97</v>
      </c>
      <c r="Q15591" s="137">
        <v>1.03579</v>
      </c>
      <c r="R15591" s="134" t="s">
        <v>1523</v>
      </c>
      <c r="S15591" s="136">
        <v>5583.3370000000004</v>
      </c>
    </row>
    <row r="15592" spans="1:19" ht="11.25" thickBot="1" x14ac:dyDescent="0.2">
      <c r="A15592" s="112"/>
    </row>
    <row r="15593" spans="1:19" ht="11.25" thickBot="1" x14ac:dyDescent="0.2">
      <c r="A15593" s="138" t="s">
        <v>364</v>
      </c>
      <c r="B15593" s="112"/>
      <c r="C15593" s="136">
        <v>24.954000000000001</v>
      </c>
      <c r="D15593" s="136">
        <v>60.281999999999996</v>
      </c>
      <c r="E15593" s="136">
        <v>11.712999999999999</v>
      </c>
      <c r="F15593" s="136">
        <v>6.7370000000000001</v>
      </c>
      <c r="G15593" s="136">
        <v>12.446</v>
      </c>
      <c r="H15593" s="136">
        <v>29.234999999999999</v>
      </c>
      <c r="I15593" s="136">
        <v>238.97800000000001</v>
      </c>
      <c r="J15593" s="136">
        <v>24.82</v>
      </c>
      <c r="K15593" s="136">
        <v>79.543000000000006</v>
      </c>
      <c r="L15593" s="136">
        <v>7.8659999999999997</v>
      </c>
      <c r="M15593" s="136">
        <v>3.0760000000000001</v>
      </c>
      <c r="N15593" s="136">
        <v>33.750999999999998</v>
      </c>
      <c r="O15593" s="136">
        <v>2.6850000000000001</v>
      </c>
      <c r="P15593" s="136">
        <v>888.32899999999995</v>
      </c>
      <c r="Q15593" s="137">
        <v>1.213E-2</v>
      </c>
      <c r="R15593" s="134" t="s">
        <v>1524</v>
      </c>
      <c r="S15593" s="136">
        <v>447.52</v>
      </c>
    </row>
    <row r="15594" spans="1:19" ht="11.25" thickBot="1" x14ac:dyDescent="0.2">
      <c r="A15594" s="112"/>
    </row>
    <row r="15595" spans="1:19" ht="11.25" thickBot="1" x14ac:dyDescent="0.2">
      <c r="A15595" s="139" t="s">
        <v>366</v>
      </c>
      <c r="B15595" s="112"/>
      <c r="C15595" s="136">
        <v>5.0960000000000001</v>
      </c>
      <c r="D15595" s="136">
        <v>12.702999999999999</v>
      </c>
      <c r="E15595" s="136">
        <v>5.6150000000000002</v>
      </c>
      <c r="F15595" s="136">
        <v>2.298</v>
      </c>
      <c r="G15595" s="136">
        <v>6.718</v>
      </c>
      <c r="H15595" s="136">
        <v>9.39</v>
      </c>
      <c r="I15595" s="136">
        <v>8.3490000000000002</v>
      </c>
      <c r="J15595" s="136">
        <v>0.27400000000000002</v>
      </c>
      <c r="K15595" s="136">
        <v>0.59599999999999997</v>
      </c>
      <c r="L15595" s="136">
        <v>18.206</v>
      </c>
      <c r="M15595" s="136">
        <v>36.103999999999999</v>
      </c>
      <c r="N15595" s="136">
        <v>4.2320000000000002</v>
      </c>
      <c r="O15595" s="136">
        <v>1.302</v>
      </c>
      <c r="P15595" s="136">
        <v>0.81100000000000005</v>
      </c>
      <c r="Q15595" s="140">
        <v>1.1719999999999999</v>
      </c>
      <c r="R15595" s="134" t="s">
        <v>395</v>
      </c>
      <c r="S15595" s="136">
        <v>8.0150000000000006</v>
      </c>
    </row>
    <row r="15596" spans="1:19" ht="11.25" thickBot="1" x14ac:dyDescent="0.2">
      <c r="A15596" s="112"/>
    </row>
    <row r="15597" spans="1:19" ht="11.25" thickBot="1" x14ac:dyDescent="0.2">
      <c r="A15597" s="106" t="s">
        <v>357</v>
      </c>
      <c r="B15597" s="106" t="s">
        <v>358</v>
      </c>
      <c r="C15597" s="130" t="s">
        <v>68</v>
      </c>
    </row>
    <row r="15598" spans="1:19" ht="11.25" thickBot="1" x14ac:dyDescent="0.2">
      <c r="A15598" s="107">
        <v>1</v>
      </c>
      <c r="B15598" s="132">
        <v>0.53019675925925924</v>
      </c>
      <c r="C15598" s="108">
        <v>1297.2460000000001</v>
      </c>
    </row>
    <row r="15599" spans="1:19" ht="11.25" thickBot="1" x14ac:dyDescent="0.2">
      <c r="A15599" s="112"/>
    </row>
    <row r="15600" spans="1:19" ht="11.25" thickBot="1" x14ac:dyDescent="0.2">
      <c r="A15600" s="107">
        <v>2</v>
      </c>
      <c r="B15600" s="132">
        <v>0.53038194444444442</v>
      </c>
      <c r="C15600" s="108">
        <v>1399.2840000000001</v>
      </c>
    </row>
    <row r="15601" spans="1:19" ht="11.25" thickBot="1" x14ac:dyDescent="0.2">
      <c r="A15601" s="112"/>
    </row>
    <row r="15602" spans="1:19" ht="11.25" thickBot="1" x14ac:dyDescent="0.2">
      <c r="A15602" s="107">
        <v>3</v>
      </c>
      <c r="B15602" s="132">
        <v>0.5305671296296296</v>
      </c>
      <c r="C15602" s="108">
        <v>1297.857</v>
      </c>
    </row>
    <row r="15603" spans="1:19" ht="11.25" thickBot="1" x14ac:dyDescent="0.2">
      <c r="A15603" s="112"/>
    </row>
    <row r="15604" spans="1:19" ht="11.25" thickBot="1" x14ac:dyDescent="0.2">
      <c r="A15604" s="135" t="s">
        <v>362</v>
      </c>
      <c r="B15604" s="112"/>
      <c r="C15604" s="136">
        <v>1331.462</v>
      </c>
    </row>
    <row r="15605" spans="1:19" ht="11.25" thickBot="1" x14ac:dyDescent="0.2">
      <c r="A15605" s="112"/>
    </row>
    <row r="15606" spans="1:19" ht="11.25" thickBot="1" x14ac:dyDescent="0.2">
      <c r="A15606" s="138" t="s">
        <v>364</v>
      </c>
      <c r="B15606" s="112"/>
      <c r="C15606" s="136">
        <v>58.735999999999997</v>
      </c>
    </row>
    <row r="15607" spans="1:19" ht="11.25" thickBot="1" x14ac:dyDescent="0.2">
      <c r="A15607" s="112"/>
    </row>
    <row r="15608" spans="1:19" ht="11.25" thickBot="1" x14ac:dyDescent="0.2">
      <c r="A15608" s="139" t="s">
        <v>366</v>
      </c>
      <c r="B15608" s="112"/>
      <c r="C15608" s="136">
        <v>4.4109999999999996</v>
      </c>
    </row>
    <row r="15609" spans="1:19" ht="10.5" x14ac:dyDescent="0.15">
      <c r="A15609" s="112"/>
    </row>
    <row r="15610" spans="1:19" x14ac:dyDescent="0.15">
      <c r="A15610" s="129"/>
      <c r="B15610" s="86" t="s">
        <v>1525</v>
      </c>
    </row>
    <row r="15611" spans="1:19" ht="9.75" thickBot="1" x14ac:dyDescent="0.2">
      <c r="A15611" s="81" t="s">
        <v>5871</v>
      </c>
    </row>
    <row r="15612" spans="1:19" ht="11.25" thickBot="1" x14ac:dyDescent="0.2">
      <c r="A15612" s="106" t="s">
        <v>357</v>
      </c>
      <c r="B15612" s="106" t="s">
        <v>358</v>
      </c>
      <c r="C15612" s="130" t="s">
        <v>0</v>
      </c>
      <c r="D15612" s="130" t="s">
        <v>1</v>
      </c>
      <c r="E15612" s="130" t="s">
        <v>2</v>
      </c>
      <c r="F15612" s="130" t="s">
        <v>3</v>
      </c>
      <c r="G15612" s="130" t="s">
        <v>4</v>
      </c>
      <c r="H15612" s="130" t="s">
        <v>5</v>
      </c>
      <c r="I15612" s="131" t="s">
        <v>6</v>
      </c>
      <c r="J15612" s="131" t="s">
        <v>7</v>
      </c>
      <c r="K15612" s="130" t="s">
        <v>8</v>
      </c>
      <c r="L15612" s="130" t="s">
        <v>9</v>
      </c>
      <c r="M15612" s="130" t="s">
        <v>10</v>
      </c>
      <c r="N15612" s="130" t="s">
        <v>11</v>
      </c>
      <c r="O15612" s="130" t="s">
        <v>12</v>
      </c>
      <c r="P15612" s="130" t="s">
        <v>13</v>
      </c>
      <c r="Q15612" s="130" t="s">
        <v>14</v>
      </c>
      <c r="R15612" s="130" t="s">
        <v>15</v>
      </c>
      <c r="S15612" s="130" t="s">
        <v>16</v>
      </c>
    </row>
    <row r="15613" spans="1:19" ht="11.25" thickBot="1" x14ac:dyDescent="0.2">
      <c r="A15613" s="107">
        <v>1</v>
      </c>
      <c r="B15613" s="132">
        <v>0.53533564814814816</v>
      </c>
      <c r="C15613" s="141" t="s">
        <v>11778</v>
      </c>
      <c r="D15613" s="141" t="s">
        <v>11779</v>
      </c>
      <c r="E15613" s="141" t="s">
        <v>11780</v>
      </c>
      <c r="F15613" s="141" t="s">
        <v>11781</v>
      </c>
      <c r="G15613" s="141" t="s">
        <v>11782</v>
      </c>
      <c r="H15613" s="141" t="s">
        <v>11783</v>
      </c>
      <c r="I15613" s="133">
        <v>1.19706</v>
      </c>
      <c r="J15613" s="134" t="s">
        <v>1532</v>
      </c>
      <c r="K15613" s="141" t="s">
        <v>11784</v>
      </c>
      <c r="L15613" s="108">
        <v>150.303</v>
      </c>
      <c r="M15613" s="108">
        <v>20326.982</v>
      </c>
      <c r="N15613" s="108">
        <v>48134.231</v>
      </c>
      <c r="O15613" s="141" t="s">
        <v>11785</v>
      </c>
      <c r="P15613" s="108">
        <v>158033.76</v>
      </c>
      <c r="Q15613" s="108">
        <v>5989.6379999999999</v>
      </c>
      <c r="R15613" s="108">
        <v>8626.2970000000005</v>
      </c>
      <c r="S15613" s="108">
        <v>107092.89</v>
      </c>
    </row>
    <row r="15614" spans="1:19" ht="11.25" thickBot="1" x14ac:dyDescent="0.2">
      <c r="A15614" s="112"/>
    </row>
    <row r="15615" spans="1:19" ht="11.25" thickBot="1" x14ac:dyDescent="0.2">
      <c r="A15615" s="107">
        <v>2</v>
      </c>
      <c r="B15615" s="132">
        <v>0.5355092592592593</v>
      </c>
      <c r="C15615" s="141" t="s">
        <v>11786</v>
      </c>
      <c r="D15615" s="141" t="s">
        <v>11787</v>
      </c>
      <c r="E15615" s="141" t="s">
        <v>11788</v>
      </c>
      <c r="F15615" s="141" t="s">
        <v>11789</v>
      </c>
      <c r="G15615" s="141" t="s">
        <v>11790</v>
      </c>
      <c r="H15615" s="141" t="s">
        <v>11791</v>
      </c>
      <c r="I15615" s="133">
        <v>1.22397</v>
      </c>
      <c r="J15615" s="134" t="s">
        <v>1541</v>
      </c>
      <c r="K15615" s="141" t="s">
        <v>11792</v>
      </c>
      <c r="L15615" s="108">
        <v>160.86799999999999</v>
      </c>
      <c r="M15615" s="108">
        <v>20346.298999999999</v>
      </c>
      <c r="N15615" s="108">
        <v>48340.057999999997</v>
      </c>
      <c r="O15615" s="141" t="s">
        <v>11793</v>
      </c>
      <c r="P15615" s="108">
        <v>155947.75</v>
      </c>
      <c r="Q15615" s="108">
        <v>5591.9369999999999</v>
      </c>
      <c r="R15615" s="108">
        <v>8631.3080000000009</v>
      </c>
      <c r="S15615" s="108">
        <v>106796.95</v>
      </c>
    </row>
    <row r="15616" spans="1:19" ht="11.25" thickBot="1" x14ac:dyDescent="0.2">
      <c r="A15616" s="112"/>
    </row>
    <row r="15617" spans="1:19" ht="11.25" thickBot="1" x14ac:dyDescent="0.2">
      <c r="A15617" s="107">
        <v>3</v>
      </c>
      <c r="B15617" s="132">
        <v>0.53569444444444447</v>
      </c>
      <c r="C15617" s="141" t="s">
        <v>11794</v>
      </c>
      <c r="D15617" s="141" t="s">
        <v>11795</v>
      </c>
      <c r="E15617" s="141" t="s">
        <v>11796</v>
      </c>
      <c r="F15617" s="141" t="s">
        <v>11797</v>
      </c>
      <c r="G15617" s="141" t="s">
        <v>11798</v>
      </c>
      <c r="H15617" s="141" t="s">
        <v>11799</v>
      </c>
      <c r="I15617" s="133">
        <v>1.20835</v>
      </c>
      <c r="J15617" s="134" t="s">
        <v>1550</v>
      </c>
      <c r="K15617" s="141" t="s">
        <v>11800</v>
      </c>
      <c r="L15617" s="108">
        <v>174.54499999999999</v>
      </c>
      <c r="M15617" s="108">
        <v>20619.704000000002</v>
      </c>
      <c r="N15617" s="108">
        <v>48405.459000000003</v>
      </c>
      <c r="O15617" s="141" t="s">
        <v>11801</v>
      </c>
      <c r="P15617" s="108">
        <v>158645.31</v>
      </c>
      <c r="Q15617" s="108">
        <v>5650.63</v>
      </c>
      <c r="R15617" s="108">
        <v>8553.1509999999998</v>
      </c>
      <c r="S15617" s="108">
        <v>107056.02</v>
      </c>
    </row>
    <row r="15618" spans="1:19" ht="11.25" thickBot="1" x14ac:dyDescent="0.2">
      <c r="A15618" s="112"/>
    </row>
    <row r="15619" spans="1:19" ht="11.25" thickBot="1" x14ac:dyDescent="0.2">
      <c r="A15619" s="135" t="s">
        <v>362</v>
      </c>
      <c r="B15619" s="112"/>
      <c r="C15619" s="141" t="s">
        <v>11802</v>
      </c>
      <c r="D15619" s="141" t="s">
        <v>11803</v>
      </c>
      <c r="E15619" s="141" t="s">
        <v>11804</v>
      </c>
      <c r="F15619" s="141" t="s">
        <v>11805</v>
      </c>
      <c r="G15619" s="141" t="s">
        <v>11806</v>
      </c>
      <c r="H15619" s="141" t="s">
        <v>11807</v>
      </c>
      <c r="I15619" s="137">
        <v>1.2097899999999999</v>
      </c>
      <c r="J15619" s="134" t="s">
        <v>1559</v>
      </c>
      <c r="K15619" s="141" t="s">
        <v>11808</v>
      </c>
      <c r="L15619" s="136">
        <v>161.905</v>
      </c>
      <c r="M15619" s="136">
        <v>20430.994999999999</v>
      </c>
      <c r="N15619" s="136">
        <v>48293.249000000003</v>
      </c>
      <c r="O15619" s="141" t="s">
        <v>11809</v>
      </c>
      <c r="P15619" s="136">
        <v>157542.26999999999</v>
      </c>
      <c r="Q15619" s="136">
        <v>5744.0690000000004</v>
      </c>
      <c r="R15619" s="136">
        <v>8603.5849999999991</v>
      </c>
      <c r="S15619" s="136">
        <v>106981.95</v>
      </c>
    </row>
    <row r="15620" spans="1:19" ht="11.25" thickBot="1" x14ac:dyDescent="0.2">
      <c r="A15620" s="112"/>
    </row>
    <row r="15621" spans="1:19" ht="11.25" thickBot="1" x14ac:dyDescent="0.2">
      <c r="A15621" s="138" t="s">
        <v>364</v>
      </c>
      <c r="B15621" s="112"/>
      <c r="C15621" s="141" t="s">
        <v>11810</v>
      </c>
      <c r="D15621" s="141" t="s">
        <v>11811</v>
      </c>
      <c r="E15621" s="141" t="s">
        <v>11812</v>
      </c>
      <c r="F15621" s="141" t="s">
        <v>11813</v>
      </c>
      <c r="G15621" s="141" t="s">
        <v>11814</v>
      </c>
      <c r="H15621" s="141" t="s">
        <v>11815</v>
      </c>
      <c r="I15621" s="137">
        <v>1.3509999999999999E-2</v>
      </c>
      <c r="J15621" s="134" t="s">
        <v>1567</v>
      </c>
      <c r="K15621" s="141" t="s">
        <v>11816</v>
      </c>
      <c r="L15621" s="136">
        <v>12.154</v>
      </c>
      <c r="M15621" s="136">
        <v>163.71199999999999</v>
      </c>
      <c r="N15621" s="136">
        <v>141.54300000000001</v>
      </c>
      <c r="O15621" s="141" t="s">
        <v>11817</v>
      </c>
      <c r="P15621" s="136">
        <v>1414.346</v>
      </c>
      <c r="Q15621" s="136">
        <v>214.685</v>
      </c>
      <c r="R15621" s="136">
        <v>43.75</v>
      </c>
      <c r="S15621" s="136">
        <v>161.27799999999999</v>
      </c>
    </row>
    <row r="15622" spans="1:19" ht="11.25" thickBot="1" x14ac:dyDescent="0.2">
      <c r="A15622" s="112"/>
    </row>
    <row r="15623" spans="1:19" ht="11.25" thickBot="1" x14ac:dyDescent="0.2">
      <c r="A15623" s="139" t="s">
        <v>366</v>
      </c>
      <c r="B15623" s="112"/>
      <c r="C15623" s="141" t="s">
        <v>1569</v>
      </c>
      <c r="D15623" s="141" t="s">
        <v>980</v>
      </c>
      <c r="E15623" s="141" t="s">
        <v>1570</v>
      </c>
      <c r="F15623" s="141" t="s">
        <v>1571</v>
      </c>
      <c r="G15623" s="141" t="s">
        <v>1572</v>
      </c>
      <c r="H15623" s="141" t="s">
        <v>1573</v>
      </c>
      <c r="I15623" s="140">
        <v>1.117</v>
      </c>
      <c r="J15623" s="134" t="s">
        <v>1574</v>
      </c>
      <c r="K15623" s="141" t="s">
        <v>1575</v>
      </c>
      <c r="L15623" s="136">
        <v>7.5069999999999997</v>
      </c>
      <c r="M15623" s="136">
        <v>0.80100000000000005</v>
      </c>
      <c r="N15623" s="136">
        <v>0.29299999999999998</v>
      </c>
      <c r="O15623" s="141" t="s">
        <v>1300</v>
      </c>
      <c r="P15623" s="136">
        <v>0.89800000000000002</v>
      </c>
      <c r="Q15623" s="136">
        <v>3.738</v>
      </c>
      <c r="R15623" s="136">
        <v>0.50900000000000001</v>
      </c>
      <c r="S15623" s="136">
        <v>0.151</v>
      </c>
    </row>
    <row r="15624" spans="1:19" ht="11.25" thickBot="1" x14ac:dyDescent="0.2">
      <c r="A15624" s="112"/>
    </row>
    <row r="15625" spans="1:19" ht="11.25" thickBot="1" x14ac:dyDescent="0.2">
      <c r="A15625" s="106" t="s">
        <v>357</v>
      </c>
      <c r="B15625" s="106" t="s">
        <v>358</v>
      </c>
      <c r="C15625" s="130" t="s">
        <v>17</v>
      </c>
      <c r="D15625" s="130" t="s">
        <v>18</v>
      </c>
      <c r="E15625" s="131" t="s">
        <v>19</v>
      </c>
      <c r="F15625" s="131" t="s">
        <v>20</v>
      </c>
      <c r="G15625" s="130" t="s">
        <v>21</v>
      </c>
      <c r="H15625" s="130" t="s">
        <v>22</v>
      </c>
      <c r="I15625" s="130" t="s">
        <v>23</v>
      </c>
      <c r="J15625" s="130" t="s">
        <v>24</v>
      </c>
      <c r="K15625" s="131" t="s">
        <v>25</v>
      </c>
      <c r="L15625" s="131" t="s">
        <v>26</v>
      </c>
      <c r="M15625" s="130" t="s">
        <v>27</v>
      </c>
      <c r="N15625" s="130" t="s">
        <v>28</v>
      </c>
      <c r="O15625" s="130" t="s">
        <v>29</v>
      </c>
      <c r="P15625" s="130" t="s">
        <v>30</v>
      </c>
      <c r="Q15625" s="130" t="s">
        <v>31</v>
      </c>
      <c r="R15625" s="130" t="s">
        <v>32</v>
      </c>
      <c r="S15625" s="130" t="s">
        <v>33</v>
      </c>
    </row>
    <row r="15626" spans="1:19" ht="11.25" thickBot="1" x14ac:dyDescent="0.2">
      <c r="A15626" s="107">
        <v>1</v>
      </c>
      <c r="B15626" s="132">
        <v>0.53533564814814816</v>
      </c>
      <c r="C15626" s="108">
        <v>27649.341</v>
      </c>
      <c r="D15626" s="108">
        <v>21128.715</v>
      </c>
      <c r="E15626" s="133">
        <v>1.1066400000000001</v>
      </c>
      <c r="F15626" s="133">
        <v>0.98616999999999999</v>
      </c>
      <c r="G15626" s="108">
        <v>8.6530000000000005</v>
      </c>
      <c r="H15626" s="108">
        <v>60.457999999999998</v>
      </c>
      <c r="I15626" s="108">
        <v>438793.72</v>
      </c>
      <c r="J15626" s="141" t="s">
        <v>11818</v>
      </c>
      <c r="K15626" s="133">
        <v>1.18676</v>
      </c>
      <c r="L15626" s="134" t="s">
        <v>1577</v>
      </c>
      <c r="M15626" s="108">
        <v>1121.0999999999999</v>
      </c>
      <c r="N15626" s="108">
        <v>4411.0780000000004</v>
      </c>
      <c r="O15626" s="108">
        <v>9.2899999999999991</v>
      </c>
      <c r="P15626" s="108">
        <v>82.406000000000006</v>
      </c>
      <c r="Q15626" s="108">
        <v>321.92500000000001</v>
      </c>
      <c r="R15626" s="108">
        <v>301.53300000000002</v>
      </c>
      <c r="S15626" s="108">
        <v>612.61</v>
      </c>
    </row>
    <row r="15627" spans="1:19" ht="11.25" thickBot="1" x14ac:dyDescent="0.2">
      <c r="A15627" s="112"/>
    </row>
    <row r="15628" spans="1:19" ht="11.25" thickBot="1" x14ac:dyDescent="0.2">
      <c r="A15628" s="107">
        <v>2</v>
      </c>
      <c r="B15628" s="132">
        <v>0.5355092592592593</v>
      </c>
      <c r="C15628" s="108">
        <v>27890.677</v>
      </c>
      <c r="D15628" s="108">
        <v>21153.278999999999</v>
      </c>
      <c r="E15628" s="133">
        <v>1.11961</v>
      </c>
      <c r="F15628" s="133">
        <v>0.98451999999999995</v>
      </c>
      <c r="G15628" s="108">
        <v>5.7949999999999999</v>
      </c>
      <c r="H15628" s="108">
        <v>71.325999999999993</v>
      </c>
      <c r="I15628" s="108">
        <v>443080.37</v>
      </c>
      <c r="J15628" s="141" t="s">
        <v>11819</v>
      </c>
      <c r="K15628" s="133">
        <v>1.2053400000000001</v>
      </c>
      <c r="L15628" s="134" t="s">
        <v>1579</v>
      </c>
      <c r="M15628" s="108">
        <v>2184.4740000000002</v>
      </c>
      <c r="N15628" s="108">
        <v>4500.0320000000002</v>
      </c>
      <c r="O15628" s="108">
        <v>1.1439999999999999</v>
      </c>
      <c r="P15628" s="108">
        <v>74.671000000000006</v>
      </c>
      <c r="Q15628" s="108">
        <v>308.03100000000001</v>
      </c>
      <c r="R15628" s="108">
        <v>316.05399999999997</v>
      </c>
      <c r="S15628" s="108">
        <v>637.13199999999995</v>
      </c>
    </row>
    <row r="15629" spans="1:19" ht="11.25" thickBot="1" x14ac:dyDescent="0.2">
      <c r="A15629" s="112"/>
    </row>
    <row r="15630" spans="1:19" ht="11.25" thickBot="1" x14ac:dyDescent="0.2">
      <c r="A15630" s="107">
        <v>3</v>
      </c>
      <c r="B15630" s="132">
        <v>0.53569444444444447</v>
      </c>
      <c r="C15630" s="108">
        <v>27801.212</v>
      </c>
      <c r="D15630" s="108">
        <v>21019.81</v>
      </c>
      <c r="E15630" s="133">
        <v>1.1306099999999999</v>
      </c>
      <c r="F15630" s="133">
        <v>0.99175999999999997</v>
      </c>
      <c r="G15630" s="108">
        <v>3.9049999999999998</v>
      </c>
      <c r="H15630" s="108">
        <v>54.674999999999997</v>
      </c>
      <c r="I15630" s="108">
        <v>440104.7</v>
      </c>
      <c r="J15630" s="141" t="s">
        <v>11820</v>
      </c>
      <c r="K15630" s="133">
        <v>1.21126</v>
      </c>
      <c r="L15630" s="134" t="s">
        <v>1581</v>
      </c>
      <c r="M15630" s="108">
        <v>1037.721</v>
      </c>
      <c r="N15630" s="108">
        <v>4651.1790000000001</v>
      </c>
      <c r="O15630" s="108">
        <v>0.20399999999999999</v>
      </c>
      <c r="P15630" s="108">
        <v>61.921999999999997</v>
      </c>
      <c r="Q15630" s="108">
        <v>305.96100000000001</v>
      </c>
      <c r="R15630" s="108">
        <v>253.124</v>
      </c>
      <c r="S15630" s="108">
        <v>614.61800000000005</v>
      </c>
    </row>
    <row r="15631" spans="1:19" ht="11.25" thickBot="1" x14ac:dyDescent="0.2">
      <c r="A15631" s="112"/>
    </row>
    <row r="15632" spans="1:19" ht="11.25" thickBot="1" x14ac:dyDescent="0.2">
      <c r="A15632" s="135" t="s">
        <v>362</v>
      </c>
      <c r="B15632" s="112"/>
      <c r="C15632" s="136">
        <v>27780.41</v>
      </c>
      <c r="D15632" s="136">
        <v>21100.600999999999</v>
      </c>
      <c r="E15632" s="137">
        <v>1.1189499999999999</v>
      </c>
      <c r="F15632" s="137">
        <v>0.98748000000000002</v>
      </c>
      <c r="G15632" s="136">
        <v>6.1180000000000003</v>
      </c>
      <c r="H15632" s="136">
        <v>62.152999999999999</v>
      </c>
      <c r="I15632" s="136">
        <v>440659.6</v>
      </c>
      <c r="J15632" s="141" t="s">
        <v>11821</v>
      </c>
      <c r="K15632" s="137">
        <v>1.20112</v>
      </c>
      <c r="L15632" s="134" t="s">
        <v>1583</v>
      </c>
      <c r="M15632" s="136">
        <v>1447.7650000000001</v>
      </c>
      <c r="N15632" s="136">
        <v>4520.7629999999999</v>
      </c>
      <c r="O15632" s="136">
        <v>3.5459999999999998</v>
      </c>
      <c r="P15632" s="136">
        <v>72.998999999999995</v>
      </c>
      <c r="Q15632" s="136">
        <v>311.97199999999998</v>
      </c>
      <c r="R15632" s="136">
        <v>290.23700000000002</v>
      </c>
      <c r="S15632" s="136">
        <v>621.45399999999995</v>
      </c>
    </row>
    <row r="15633" spans="1:19" ht="11.25" thickBot="1" x14ac:dyDescent="0.2">
      <c r="A15633" s="112"/>
    </row>
    <row r="15634" spans="1:19" ht="11.25" thickBot="1" x14ac:dyDescent="0.2">
      <c r="A15634" s="138" t="s">
        <v>364</v>
      </c>
      <c r="B15634" s="112"/>
      <c r="C15634" s="136">
        <v>122.005</v>
      </c>
      <c r="D15634" s="136">
        <v>71.037000000000006</v>
      </c>
      <c r="E15634" s="137">
        <v>1.2E-2</v>
      </c>
      <c r="F15634" s="137">
        <v>3.79E-3</v>
      </c>
      <c r="G15634" s="136">
        <v>2.39</v>
      </c>
      <c r="H15634" s="136">
        <v>8.4540000000000006</v>
      </c>
      <c r="I15634" s="136">
        <v>2196.538</v>
      </c>
      <c r="J15634" s="141" t="s">
        <v>11822</v>
      </c>
      <c r="K15634" s="137">
        <v>1.278E-2</v>
      </c>
      <c r="L15634" s="134" t="s">
        <v>1585</v>
      </c>
      <c r="M15634" s="136">
        <v>639.36900000000003</v>
      </c>
      <c r="N15634" s="136">
        <v>121.38500000000001</v>
      </c>
      <c r="O15634" s="136">
        <v>4.9969999999999999</v>
      </c>
      <c r="P15634" s="136">
        <v>10.343999999999999</v>
      </c>
      <c r="Q15634" s="136">
        <v>8.6809999999999992</v>
      </c>
      <c r="R15634" s="136">
        <v>32.950000000000003</v>
      </c>
      <c r="S15634" s="136">
        <v>13.615</v>
      </c>
    </row>
    <row r="15635" spans="1:19" ht="11.25" thickBot="1" x14ac:dyDescent="0.2">
      <c r="A15635" s="112"/>
    </row>
    <row r="15636" spans="1:19" ht="11.25" thickBot="1" x14ac:dyDescent="0.2">
      <c r="A15636" s="139" t="s">
        <v>366</v>
      </c>
      <c r="B15636" s="112"/>
      <c r="C15636" s="136">
        <v>0.439</v>
      </c>
      <c r="D15636" s="136">
        <v>0.33700000000000002</v>
      </c>
      <c r="E15636" s="140">
        <v>1.0720000000000001</v>
      </c>
      <c r="F15636" s="140">
        <v>0.38400000000000001</v>
      </c>
      <c r="G15636" s="136">
        <v>39.073999999999998</v>
      </c>
      <c r="H15636" s="136">
        <v>13.601000000000001</v>
      </c>
      <c r="I15636" s="136">
        <v>0.498</v>
      </c>
      <c r="J15636" s="141" t="s">
        <v>1586</v>
      </c>
      <c r="K15636" s="140">
        <v>1.0640000000000001</v>
      </c>
      <c r="L15636" s="134" t="s">
        <v>1587</v>
      </c>
      <c r="M15636" s="136">
        <v>44.162999999999997</v>
      </c>
      <c r="N15636" s="136">
        <v>2.6850000000000001</v>
      </c>
      <c r="O15636" s="136">
        <v>140.905</v>
      </c>
      <c r="P15636" s="136">
        <v>14.17</v>
      </c>
      <c r="Q15636" s="136">
        <v>2.7829999999999999</v>
      </c>
      <c r="R15636" s="136">
        <v>11.353</v>
      </c>
      <c r="S15636" s="136">
        <v>2.1909999999999998</v>
      </c>
    </row>
    <row r="15637" spans="1:19" ht="11.25" thickBot="1" x14ac:dyDescent="0.2">
      <c r="A15637" s="112"/>
    </row>
    <row r="15638" spans="1:19" ht="11.25" thickBot="1" x14ac:dyDescent="0.2">
      <c r="A15638" s="106" t="s">
        <v>357</v>
      </c>
      <c r="B15638" s="106" t="s">
        <v>358</v>
      </c>
      <c r="C15638" s="131" t="s">
        <v>34</v>
      </c>
      <c r="D15638" s="131" t="s">
        <v>35</v>
      </c>
      <c r="E15638" s="130" t="s">
        <v>36</v>
      </c>
      <c r="F15638" s="130" t="s">
        <v>37</v>
      </c>
      <c r="G15638" s="130" t="s">
        <v>38</v>
      </c>
      <c r="H15638" s="130" t="s">
        <v>39</v>
      </c>
      <c r="I15638" s="130" t="s">
        <v>40</v>
      </c>
      <c r="J15638" s="130" t="s">
        <v>41</v>
      </c>
      <c r="K15638" s="130" t="s">
        <v>42</v>
      </c>
      <c r="L15638" s="130" t="s">
        <v>43</v>
      </c>
      <c r="M15638" s="130" t="s">
        <v>44</v>
      </c>
      <c r="N15638" s="130" t="s">
        <v>45</v>
      </c>
      <c r="O15638" s="130" t="s">
        <v>46</v>
      </c>
      <c r="P15638" s="130" t="s">
        <v>47</v>
      </c>
      <c r="Q15638" s="130" t="s">
        <v>48</v>
      </c>
      <c r="R15638" s="130" t="s">
        <v>49</v>
      </c>
      <c r="S15638" s="130" t="s">
        <v>50</v>
      </c>
    </row>
    <row r="15639" spans="1:19" ht="11.25" thickBot="1" x14ac:dyDescent="0.2">
      <c r="A15639" s="107">
        <v>1</v>
      </c>
      <c r="B15639" s="132">
        <v>0.53533564814814816</v>
      </c>
      <c r="C15639" s="133">
        <v>1.11067</v>
      </c>
      <c r="D15639" s="134" t="s">
        <v>1588</v>
      </c>
      <c r="E15639" s="108">
        <v>28648.01</v>
      </c>
      <c r="F15639" s="108">
        <v>550.98400000000004</v>
      </c>
      <c r="G15639" s="108">
        <v>2.831</v>
      </c>
      <c r="H15639" s="108">
        <v>12930.01</v>
      </c>
      <c r="I15639" s="108">
        <v>109868.45</v>
      </c>
      <c r="J15639" s="108">
        <v>702424.37</v>
      </c>
      <c r="K15639" s="108">
        <v>13487.563</v>
      </c>
      <c r="L15639" s="108">
        <v>25523.222000000002</v>
      </c>
      <c r="M15639" s="108">
        <v>3914.4630000000002</v>
      </c>
      <c r="N15639" s="108">
        <v>2648.18</v>
      </c>
      <c r="O15639" s="108">
        <v>408.08300000000003</v>
      </c>
      <c r="P15639" s="108">
        <v>426.24400000000003</v>
      </c>
      <c r="Q15639" s="108">
        <v>479.97899999999998</v>
      </c>
      <c r="R15639" s="108">
        <v>440.685</v>
      </c>
      <c r="S15639" s="108">
        <v>551.77099999999996</v>
      </c>
    </row>
    <row r="15640" spans="1:19" ht="11.25" thickBot="1" x14ac:dyDescent="0.2">
      <c r="A15640" s="112"/>
    </row>
    <row r="15641" spans="1:19" ht="11.25" thickBot="1" x14ac:dyDescent="0.2">
      <c r="A15641" s="107">
        <v>2</v>
      </c>
      <c r="B15641" s="132">
        <v>0.5355092592592593</v>
      </c>
      <c r="C15641" s="133">
        <v>1.1225499999999999</v>
      </c>
      <c r="D15641" s="134" t="s">
        <v>1589</v>
      </c>
      <c r="E15641" s="108">
        <v>27691.687000000002</v>
      </c>
      <c r="F15641" s="108">
        <v>485.95499999999998</v>
      </c>
      <c r="G15641" s="108">
        <v>-0.875</v>
      </c>
      <c r="H15641" s="108">
        <v>12650.789000000001</v>
      </c>
      <c r="I15641" s="108">
        <v>108206.81</v>
      </c>
      <c r="J15641" s="108">
        <v>696073.4</v>
      </c>
      <c r="K15641" s="108">
        <v>13333.468000000001</v>
      </c>
      <c r="L15641" s="108">
        <v>25246.181</v>
      </c>
      <c r="M15641" s="108">
        <v>3869.8609999999999</v>
      </c>
      <c r="N15641" s="108">
        <v>2661.386</v>
      </c>
      <c r="O15641" s="108">
        <v>439.798</v>
      </c>
      <c r="P15641" s="108">
        <v>428.12799999999999</v>
      </c>
      <c r="Q15641" s="108">
        <v>490.26900000000001</v>
      </c>
      <c r="R15641" s="108">
        <v>429.459</v>
      </c>
      <c r="S15641" s="108">
        <v>531.91999999999996</v>
      </c>
    </row>
    <row r="15642" spans="1:19" ht="11.25" thickBot="1" x14ac:dyDescent="0.2">
      <c r="A15642" s="112"/>
    </row>
    <row r="15643" spans="1:19" ht="11.25" thickBot="1" x14ac:dyDescent="0.2">
      <c r="A15643" s="107">
        <v>3</v>
      </c>
      <c r="B15643" s="132">
        <v>0.53569444444444447</v>
      </c>
      <c r="C15643" s="133">
        <v>1.1313599999999999</v>
      </c>
      <c r="D15643" s="134" t="s">
        <v>1590</v>
      </c>
      <c r="E15643" s="108">
        <v>29571.242999999999</v>
      </c>
      <c r="F15643" s="108">
        <v>528.13099999999997</v>
      </c>
      <c r="G15643" s="108">
        <v>4.625</v>
      </c>
      <c r="H15643" s="108">
        <v>12705.084999999999</v>
      </c>
      <c r="I15643" s="108">
        <v>109621.41</v>
      </c>
      <c r="J15643" s="108">
        <v>700561.35</v>
      </c>
      <c r="K15643" s="108">
        <v>13127.746999999999</v>
      </c>
      <c r="L15643" s="108">
        <v>25598.22</v>
      </c>
      <c r="M15643" s="108">
        <v>3892.8150000000001</v>
      </c>
      <c r="N15643" s="108">
        <v>2676.585</v>
      </c>
      <c r="O15643" s="108">
        <v>445.6</v>
      </c>
      <c r="P15643" s="108">
        <v>407.93700000000001</v>
      </c>
      <c r="Q15643" s="108">
        <v>458.46499999999997</v>
      </c>
      <c r="R15643" s="108">
        <v>397.92399999999998</v>
      </c>
      <c r="S15643" s="108">
        <v>618.72</v>
      </c>
    </row>
    <row r="15644" spans="1:19" ht="11.25" thickBot="1" x14ac:dyDescent="0.2">
      <c r="A15644" s="112"/>
    </row>
    <row r="15645" spans="1:19" ht="11.25" thickBot="1" x14ac:dyDescent="0.2">
      <c r="A15645" s="135" t="s">
        <v>362</v>
      </c>
      <c r="B15645" s="112"/>
      <c r="C15645" s="137">
        <v>1.1215299999999999</v>
      </c>
      <c r="D15645" s="134" t="s">
        <v>1591</v>
      </c>
      <c r="E15645" s="136">
        <v>28636.98</v>
      </c>
      <c r="F15645" s="136">
        <v>521.69000000000005</v>
      </c>
      <c r="G15645" s="136">
        <v>2.194</v>
      </c>
      <c r="H15645" s="136">
        <v>12761.960999999999</v>
      </c>
      <c r="I15645" s="136">
        <v>109232.22</v>
      </c>
      <c r="J15645" s="136">
        <v>699686.38</v>
      </c>
      <c r="K15645" s="136">
        <v>13316.259</v>
      </c>
      <c r="L15645" s="136">
        <v>25455.874</v>
      </c>
      <c r="M15645" s="136">
        <v>3892.38</v>
      </c>
      <c r="N15645" s="136">
        <v>2662.05</v>
      </c>
      <c r="O15645" s="136">
        <v>431.161</v>
      </c>
      <c r="P15645" s="136">
        <v>420.77</v>
      </c>
      <c r="Q15645" s="136">
        <v>476.238</v>
      </c>
      <c r="R15645" s="136">
        <v>422.68900000000002</v>
      </c>
      <c r="S15645" s="136">
        <v>567.471</v>
      </c>
    </row>
    <row r="15646" spans="1:19" ht="11.25" thickBot="1" x14ac:dyDescent="0.2">
      <c r="A15646" s="112"/>
    </row>
    <row r="15647" spans="1:19" ht="11.25" thickBot="1" x14ac:dyDescent="0.2">
      <c r="A15647" s="138" t="s">
        <v>364</v>
      </c>
      <c r="B15647" s="112"/>
      <c r="C15647" s="137">
        <v>1.039E-2</v>
      </c>
      <c r="D15647" s="134" t="s">
        <v>1592</v>
      </c>
      <c r="E15647" s="136">
        <v>939.827</v>
      </c>
      <c r="F15647" s="136">
        <v>32.988999999999997</v>
      </c>
      <c r="G15647" s="136">
        <v>2.8050000000000002</v>
      </c>
      <c r="H15647" s="136">
        <v>148.04499999999999</v>
      </c>
      <c r="I15647" s="136">
        <v>896.58600000000001</v>
      </c>
      <c r="J15647" s="136">
        <v>3264.6439999999998</v>
      </c>
      <c r="K15647" s="136">
        <v>180.524</v>
      </c>
      <c r="L15647" s="136">
        <v>185.43100000000001</v>
      </c>
      <c r="M15647" s="136">
        <v>22.303999999999998</v>
      </c>
      <c r="N15647" s="136">
        <v>14.214</v>
      </c>
      <c r="O15647" s="136">
        <v>20.195</v>
      </c>
      <c r="P15647" s="136">
        <v>11.154</v>
      </c>
      <c r="Q15647" s="136">
        <v>16.228999999999999</v>
      </c>
      <c r="R15647" s="136">
        <v>22.17</v>
      </c>
      <c r="S15647" s="136">
        <v>45.48</v>
      </c>
    </row>
    <row r="15648" spans="1:19" ht="11.25" thickBot="1" x14ac:dyDescent="0.2">
      <c r="A15648" s="112"/>
    </row>
    <row r="15649" spans="1:19" ht="11.25" thickBot="1" x14ac:dyDescent="0.2">
      <c r="A15649" s="139" t="s">
        <v>366</v>
      </c>
      <c r="B15649" s="112"/>
      <c r="C15649" s="140">
        <v>0.92600000000000005</v>
      </c>
      <c r="D15649" s="134" t="s">
        <v>1593</v>
      </c>
      <c r="E15649" s="136">
        <v>3.282</v>
      </c>
      <c r="F15649" s="136">
        <v>6.3239999999999998</v>
      </c>
      <c r="G15649" s="136">
        <v>127.86799999999999</v>
      </c>
      <c r="H15649" s="136">
        <v>1.1599999999999999</v>
      </c>
      <c r="I15649" s="136">
        <v>0.82099999999999995</v>
      </c>
      <c r="J15649" s="136">
        <v>0.46700000000000003</v>
      </c>
      <c r="K15649" s="136">
        <v>1.3560000000000001</v>
      </c>
      <c r="L15649" s="136">
        <v>0.72799999999999998</v>
      </c>
      <c r="M15649" s="136">
        <v>0.57299999999999995</v>
      </c>
      <c r="N15649" s="136">
        <v>0.53400000000000003</v>
      </c>
      <c r="O15649" s="136">
        <v>4.6840000000000002</v>
      </c>
      <c r="P15649" s="136">
        <v>2.6509999999999998</v>
      </c>
      <c r="Q15649" s="136">
        <v>3.4079999999999999</v>
      </c>
      <c r="R15649" s="136">
        <v>5.2450000000000001</v>
      </c>
      <c r="S15649" s="136">
        <v>8.0139999999999993</v>
      </c>
    </row>
    <row r="15650" spans="1:19" ht="11.25" thickBot="1" x14ac:dyDescent="0.2">
      <c r="A15650" s="112"/>
    </row>
    <row r="15651" spans="1:19" ht="11.25" thickBot="1" x14ac:dyDescent="0.2">
      <c r="A15651" s="106" t="s">
        <v>357</v>
      </c>
      <c r="B15651" s="106" t="s">
        <v>358</v>
      </c>
      <c r="C15651" s="130" t="s">
        <v>51</v>
      </c>
      <c r="D15651" s="130" t="s">
        <v>52</v>
      </c>
      <c r="E15651" s="130" t="s">
        <v>53</v>
      </c>
      <c r="F15651" s="130" t="s">
        <v>54</v>
      </c>
      <c r="G15651" s="130" t="s">
        <v>55</v>
      </c>
      <c r="H15651" s="130" t="s">
        <v>56</v>
      </c>
      <c r="I15651" s="130" t="s">
        <v>57</v>
      </c>
      <c r="J15651" s="130" t="s">
        <v>58</v>
      </c>
      <c r="K15651" s="130" t="s">
        <v>59</v>
      </c>
      <c r="L15651" s="130" t="s">
        <v>60</v>
      </c>
      <c r="M15651" s="130" t="s">
        <v>61</v>
      </c>
      <c r="N15651" s="130" t="s">
        <v>62</v>
      </c>
      <c r="O15651" s="130" t="s">
        <v>63</v>
      </c>
      <c r="P15651" s="130" t="s">
        <v>64</v>
      </c>
      <c r="Q15651" s="131" t="s">
        <v>65</v>
      </c>
      <c r="R15651" s="131" t="s">
        <v>66</v>
      </c>
      <c r="S15651" s="130" t="s">
        <v>67</v>
      </c>
    </row>
    <row r="15652" spans="1:19" ht="11.25" thickBot="1" x14ac:dyDescent="0.2">
      <c r="A15652" s="107">
        <v>1</v>
      </c>
      <c r="B15652" s="132">
        <v>0.53533564814814816</v>
      </c>
      <c r="C15652" s="108">
        <v>458.72</v>
      </c>
      <c r="D15652" s="108">
        <v>407.48899999999998</v>
      </c>
      <c r="E15652" s="108">
        <v>180.375</v>
      </c>
      <c r="F15652" s="108">
        <v>256.661</v>
      </c>
      <c r="G15652" s="108">
        <v>151.96100000000001</v>
      </c>
      <c r="H15652" s="108">
        <v>248.446</v>
      </c>
      <c r="I15652" s="108">
        <v>2120.6869999999999</v>
      </c>
      <c r="J15652" s="108">
        <v>8187.7</v>
      </c>
      <c r="K15652" s="108">
        <v>12106.647000000001</v>
      </c>
      <c r="L15652" s="108">
        <v>14.765000000000001</v>
      </c>
      <c r="M15652" s="108">
        <v>0.39500000000000002</v>
      </c>
      <c r="N15652" s="108">
        <v>848.73</v>
      </c>
      <c r="O15652" s="108">
        <v>301.66199999999998</v>
      </c>
      <c r="P15652" s="108">
        <v>95226.508000000002</v>
      </c>
      <c r="Q15652" s="133">
        <v>0.98821000000000003</v>
      </c>
      <c r="R15652" s="134" t="s">
        <v>1594</v>
      </c>
      <c r="S15652" s="108">
        <v>3431.386</v>
      </c>
    </row>
    <row r="15653" spans="1:19" ht="11.25" thickBot="1" x14ac:dyDescent="0.2">
      <c r="A15653" s="112"/>
    </row>
    <row r="15654" spans="1:19" ht="11.25" thickBot="1" x14ac:dyDescent="0.2">
      <c r="A15654" s="107">
        <v>2</v>
      </c>
      <c r="B15654" s="132">
        <v>0.5355092592592593</v>
      </c>
      <c r="C15654" s="108">
        <v>433.38</v>
      </c>
      <c r="D15654" s="108">
        <v>437.91800000000001</v>
      </c>
      <c r="E15654" s="108">
        <v>167.79</v>
      </c>
      <c r="F15654" s="108">
        <v>309.27999999999997</v>
      </c>
      <c r="G15654" s="108">
        <v>188.71899999999999</v>
      </c>
      <c r="H15654" s="108">
        <v>262.35599999999999</v>
      </c>
      <c r="I15654" s="108">
        <v>2068.4430000000002</v>
      </c>
      <c r="J15654" s="108">
        <v>8212.4419999999991</v>
      </c>
      <c r="K15654" s="108">
        <v>12089.017</v>
      </c>
      <c r="L15654" s="108">
        <v>9.9529999999999994</v>
      </c>
      <c r="M15654" s="108">
        <v>6.141</v>
      </c>
      <c r="N15654" s="108">
        <v>813.58299999999997</v>
      </c>
      <c r="O15654" s="108">
        <v>312.13400000000001</v>
      </c>
      <c r="P15654" s="108">
        <v>95837.767000000007</v>
      </c>
      <c r="Q15654" s="133">
        <v>1.00641</v>
      </c>
      <c r="R15654" s="134" t="s">
        <v>1595</v>
      </c>
      <c r="S15654" s="108">
        <v>3283.78</v>
      </c>
    </row>
    <row r="15655" spans="1:19" ht="11.25" thickBot="1" x14ac:dyDescent="0.2">
      <c r="A15655" s="112"/>
    </row>
    <row r="15656" spans="1:19" ht="11.25" thickBot="1" x14ac:dyDescent="0.2">
      <c r="A15656" s="107">
        <v>3</v>
      </c>
      <c r="B15656" s="132">
        <v>0.53569444444444447</v>
      </c>
      <c r="C15656" s="108">
        <v>422.35599999999999</v>
      </c>
      <c r="D15656" s="108">
        <v>405.31200000000001</v>
      </c>
      <c r="E15656" s="108">
        <v>190.27199999999999</v>
      </c>
      <c r="F15656" s="108">
        <v>234.99</v>
      </c>
      <c r="G15656" s="108">
        <v>139.52199999999999</v>
      </c>
      <c r="H15656" s="108">
        <v>224.89599999999999</v>
      </c>
      <c r="I15656" s="108">
        <v>2171.2910000000002</v>
      </c>
      <c r="J15656" s="108">
        <v>7940.9080000000004</v>
      </c>
      <c r="K15656" s="108">
        <v>12048.052</v>
      </c>
      <c r="L15656" s="108">
        <v>15.502000000000001</v>
      </c>
      <c r="M15656" s="108">
        <v>3.2210000000000001</v>
      </c>
      <c r="N15656" s="108">
        <v>864.54899999999998</v>
      </c>
      <c r="O15656" s="108">
        <v>330.255</v>
      </c>
      <c r="P15656" s="108">
        <v>94376.971999999994</v>
      </c>
      <c r="Q15656" s="133">
        <v>1.01288</v>
      </c>
      <c r="R15656" s="134" t="s">
        <v>1596</v>
      </c>
      <c r="S15656" s="108">
        <v>3823.1</v>
      </c>
    </row>
    <row r="15657" spans="1:19" ht="11.25" thickBot="1" x14ac:dyDescent="0.2">
      <c r="A15657" s="112"/>
    </row>
    <row r="15658" spans="1:19" ht="11.25" thickBot="1" x14ac:dyDescent="0.2">
      <c r="A15658" s="135" t="s">
        <v>362</v>
      </c>
      <c r="B15658" s="112"/>
      <c r="C15658" s="136">
        <v>438.15199999999999</v>
      </c>
      <c r="D15658" s="136">
        <v>416.90600000000001</v>
      </c>
      <c r="E15658" s="136">
        <v>179.47900000000001</v>
      </c>
      <c r="F15658" s="136">
        <v>266.97699999999998</v>
      </c>
      <c r="G15658" s="136">
        <v>160.06700000000001</v>
      </c>
      <c r="H15658" s="136">
        <v>245.233</v>
      </c>
      <c r="I15658" s="136">
        <v>2120.14</v>
      </c>
      <c r="J15658" s="136">
        <v>8113.683</v>
      </c>
      <c r="K15658" s="136">
        <v>12081.239</v>
      </c>
      <c r="L15658" s="136">
        <v>13.407</v>
      </c>
      <c r="M15658" s="136">
        <v>3.2519999999999998</v>
      </c>
      <c r="N15658" s="136">
        <v>842.28700000000003</v>
      </c>
      <c r="O15658" s="136">
        <v>314.68299999999999</v>
      </c>
      <c r="P15658" s="136">
        <v>95147.081999999995</v>
      </c>
      <c r="Q15658" s="137">
        <v>1.0024999999999999</v>
      </c>
      <c r="R15658" s="134" t="s">
        <v>1597</v>
      </c>
      <c r="S15658" s="136">
        <v>3512.7559999999999</v>
      </c>
    </row>
    <row r="15659" spans="1:19" ht="11.25" thickBot="1" x14ac:dyDescent="0.2">
      <c r="A15659" s="112"/>
    </row>
    <row r="15660" spans="1:19" ht="11.25" thickBot="1" x14ac:dyDescent="0.2">
      <c r="A15660" s="138" t="s">
        <v>364</v>
      </c>
      <c r="B15660" s="112"/>
      <c r="C15660" s="136">
        <v>18.646000000000001</v>
      </c>
      <c r="D15660" s="136">
        <v>18.228999999999999</v>
      </c>
      <c r="E15660" s="136">
        <v>11.268000000000001</v>
      </c>
      <c r="F15660" s="136">
        <v>38.204000000000001</v>
      </c>
      <c r="G15660" s="136">
        <v>25.581</v>
      </c>
      <c r="H15660" s="136">
        <v>18.936</v>
      </c>
      <c r="I15660" s="136">
        <v>51.426000000000002</v>
      </c>
      <c r="J15660" s="136">
        <v>150.13800000000001</v>
      </c>
      <c r="K15660" s="136">
        <v>30.062000000000001</v>
      </c>
      <c r="L15660" s="136">
        <v>3.0129999999999999</v>
      </c>
      <c r="M15660" s="136">
        <v>2.8730000000000002</v>
      </c>
      <c r="N15660" s="136">
        <v>26.087</v>
      </c>
      <c r="O15660" s="136">
        <v>14.465999999999999</v>
      </c>
      <c r="P15660" s="136">
        <v>733.62900000000002</v>
      </c>
      <c r="Q15660" s="137">
        <v>1.2800000000000001E-2</v>
      </c>
      <c r="R15660" s="134" t="s">
        <v>1598</v>
      </c>
      <c r="S15660" s="136">
        <v>278.71499999999997</v>
      </c>
    </row>
    <row r="15661" spans="1:19" ht="11.25" thickBot="1" x14ac:dyDescent="0.2">
      <c r="A15661" s="112"/>
    </row>
    <row r="15662" spans="1:19" ht="11.25" thickBot="1" x14ac:dyDescent="0.2">
      <c r="A15662" s="139" t="s">
        <v>366</v>
      </c>
      <c r="B15662" s="112"/>
      <c r="C15662" s="136">
        <v>4.2560000000000002</v>
      </c>
      <c r="D15662" s="136">
        <v>4.3730000000000002</v>
      </c>
      <c r="E15662" s="136">
        <v>6.2779999999999996</v>
      </c>
      <c r="F15662" s="136">
        <v>14.31</v>
      </c>
      <c r="G15662" s="136">
        <v>15.981</v>
      </c>
      <c r="H15662" s="136">
        <v>7.7220000000000004</v>
      </c>
      <c r="I15662" s="136">
        <v>2.4260000000000002</v>
      </c>
      <c r="J15662" s="136">
        <v>1.85</v>
      </c>
      <c r="K15662" s="136">
        <v>0.249</v>
      </c>
      <c r="L15662" s="136">
        <v>22.475999999999999</v>
      </c>
      <c r="M15662" s="136">
        <v>88.343999999999994</v>
      </c>
      <c r="N15662" s="136">
        <v>3.097</v>
      </c>
      <c r="O15662" s="136">
        <v>4.5970000000000004</v>
      </c>
      <c r="P15662" s="136">
        <v>0.77100000000000002</v>
      </c>
      <c r="Q15662" s="140">
        <v>1.276</v>
      </c>
      <c r="R15662" s="134" t="s">
        <v>1599</v>
      </c>
      <c r="S15662" s="136">
        <v>7.9340000000000002</v>
      </c>
    </row>
    <row r="15663" spans="1:19" ht="11.25" thickBot="1" x14ac:dyDescent="0.2">
      <c r="A15663" s="112"/>
    </row>
    <row r="15664" spans="1:19" ht="11.25" thickBot="1" x14ac:dyDescent="0.2">
      <c r="A15664" s="106" t="s">
        <v>357</v>
      </c>
      <c r="B15664" s="106" t="s">
        <v>358</v>
      </c>
      <c r="C15664" s="130" t="s">
        <v>68</v>
      </c>
    </row>
    <row r="15665" spans="1:19" ht="11.25" thickBot="1" x14ac:dyDescent="0.2">
      <c r="A15665" s="107">
        <v>1</v>
      </c>
      <c r="B15665" s="132">
        <v>0.53533564814814816</v>
      </c>
      <c r="C15665" s="108">
        <v>1127.5170000000001</v>
      </c>
    </row>
    <row r="15666" spans="1:19" ht="11.25" thickBot="1" x14ac:dyDescent="0.2">
      <c r="A15666" s="112"/>
    </row>
    <row r="15667" spans="1:19" ht="11.25" thickBot="1" x14ac:dyDescent="0.2">
      <c r="A15667" s="107">
        <v>2</v>
      </c>
      <c r="B15667" s="132">
        <v>0.5355092592592593</v>
      </c>
      <c r="C15667" s="108">
        <v>1152.336</v>
      </c>
    </row>
    <row r="15668" spans="1:19" ht="11.25" thickBot="1" x14ac:dyDescent="0.2">
      <c r="A15668" s="112"/>
    </row>
    <row r="15669" spans="1:19" ht="11.25" thickBot="1" x14ac:dyDescent="0.2">
      <c r="A15669" s="107">
        <v>3</v>
      </c>
      <c r="B15669" s="132">
        <v>0.53569444444444447</v>
      </c>
      <c r="C15669" s="108">
        <v>1094.5899999999999</v>
      </c>
    </row>
    <row r="15670" spans="1:19" ht="11.25" thickBot="1" x14ac:dyDescent="0.2">
      <c r="A15670" s="112"/>
    </row>
    <row r="15671" spans="1:19" ht="11.25" thickBot="1" x14ac:dyDescent="0.2">
      <c r="A15671" s="135" t="s">
        <v>362</v>
      </c>
      <c r="B15671" s="112"/>
      <c r="C15671" s="136">
        <v>1124.8150000000001</v>
      </c>
    </row>
    <row r="15672" spans="1:19" ht="11.25" thickBot="1" x14ac:dyDescent="0.2">
      <c r="A15672" s="112"/>
    </row>
    <row r="15673" spans="1:19" ht="11.25" thickBot="1" x14ac:dyDescent="0.2">
      <c r="A15673" s="138" t="s">
        <v>364</v>
      </c>
      <c r="B15673" s="112"/>
      <c r="C15673" s="136">
        <v>28.968</v>
      </c>
    </row>
    <row r="15674" spans="1:19" ht="11.25" thickBot="1" x14ac:dyDescent="0.2">
      <c r="A15674" s="112"/>
    </row>
    <row r="15675" spans="1:19" ht="11.25" thickBot="1" x14ac:dyDescent="0.2">
      <c r="A15675" s="139" t="s">
        <v>366</v>
      </c>
      <c r="B15675" s="112"/>
      <c r="C15675" s="136">
        <v>2.5750000000000002</v>
      </c>
    </row>
    <row r="15676" spans="1:19" ht="10.5" x14ac:dyDescent="0.15">
      <c r="A15676" s="112"/>
    </row>
    <row r="15677" spans="1:19" x14ac:dyDescent="0.15">
      <c r="A15677" s="129"/>
      <c r="B15677" s="86" t="s">
        <v>1600</v>
      </c>
    </row>
    <row r="15678" spans="1:19" ht="9.75" thickBot="1" x14ac:dyDescent="0.2">
      <c r="A15678" s="81" t="s">
        <v>5871</v>
      </c>
    </row>
    <row r="15679" spans="1:19" ht="11.25" thickBot="1" x14ac:dyDescent="0.2">
      <c r="A15679" s="106" t="s">
        <v>357</v>
      </c>
      <c r="B15679" s="106" t="s">
        <v>358</v>
      </c>
      <c r="C15679" s="130" t="s">
        <v>0</v>
      </c>
      <c r="D15679" s="130" t="s">
        <v>1</v>
      </c>
      <c r="E15679" s="130" t="s">
        <v>2</v>
      </c>
      <c r="F15679" s="130" t="s">
        <v>3</v>
      </c>
      <c r="G15679" s="130" t="s">
        <v>4</v>
      </c>
      <c r="H15679" s="130" t="s">
        <v>5</v>
      </c>
      <c r="I15679" s="131" t="s">
        <v>6</v>
      </c>
      <c r="J15679" s="131" t="s">
        <v>7</v>
      </c>
      <c r="K15679" s="130" t="s">
        <v>8</v>
      </c>
      <c r="L15679" s="130" t="s">
        <v>9</v>
      </c>
      <c r="M15679" s="130" t="s">
        <v>10</v>
      </c>
      <c r="N15679" s="130" t="s">
        <v>11</v>
      </c>
      <c r="O15679" s="130" t="s">
        <v>12</v>
      </c>
      <c r="P15679" s="130" t="s">
        <v>13</v>
      </c>
      <c r="Q15679" s="130" t="s">
        <v>14</v>
      </c>
      <c r="R15679" s="130" t="s">
        <v>15</v>
      </c>
      <c r="S15679" s="130" t="s">
        <v>16</v>
      </c>
    </row>
    <row r="15680" spans="1:19" ht="11.25" thickBot="1" x14ac:dyDescent="0.2">
      <c r="A15680" s="107">
        <v>1</v>
      </c>
      <c r="B15680" s="132">
        <v>0.54046296296296303</v>
      </c>
      <c r="C15680" s="141" t="s">
        <v>11823</v>
      </c>
      <c r="D15680" s="141" t="s">
        <v>11824</v>
      </c>
      <c r="E15680" s="141" t="s">
        <v>11825</v>
      </c>
      <c r="F15680" s="141" t="s">
        <v>11826</v>
      </c>
      <c r="G15680" s="141" t="s">
        <v>11827</v>
      </c>
      <c r="H15680" s="141" t="s">
        <v>11828</v>
      </c>
      <c r="I15680" s="133">
        <v>1.2115499999999999</v>
      </c>
      <c r="J15680" s="134" t="s">
        <v>1607</v>
      </c>
      <c r="K15680" s="141" t="s">
        <v>11829</v>
      </c>
      <c r="L15680" s="108">
        <v>150.971</v>
      </c>
      <c r="M15680" s="108">
        <v>19452.357</v>
      </c>
      <c r="N15680" s="108">
        <v>43198.18</v>
      </c>
      <c r="O15680" s="141" t="s">
        <v>11830</v>
      </c>
      <c r="P15680" s="108">
        <v>167232.26</v>
      </c>
      <c r="Q15680" s="108">
        <v>7142.3980000000001</v>
      </c>
      <c r="R15680" s="108">
        <v>21605.876</v>
      </c>
      <c r="S15680" s="108">
        <v>144921.39000000001</v>
      </c>
    </row>
    <row r="15681" spans="1:19" ht="11.25" thickBot="1" x14ac:dyDescent="0.2">
      <c r="A15681" s="112"/>
    </row>
    <row r="15682" spans="1:19" ht="11.25" thickBot="1" x14ac:dyDescent="0.2">
      <c r="A15682" s="107">
        <v>2</v>
      </c>
      <c r="B15682" s="132">
        <v>0.54063657407407406</v>
      </c>
      <c r="C15682" s="141" t="s">
        <v>11831</v>
      </c>
      <c r="D15682" s="141" t="s">
        <v>11832</v>
      </c>
      <c r="E15682" s="141" t="s">
        <v>11833</v>
      </c>
      <c r="F15682" s="141" t="s">
        <v>11834</v>
      </c>
      <c r="G15682" s="141" t="s">
        <v>11835</v>
      </c>
      <c r="H15682" s="141" t="s">
        <v>11836</v>
      </c>
      <c r="I15682" s="133">
        <v>1.24247</v>
      </c>
      <c r="J15682" s="134" t="s">
        <v>1616</v>
      </c>
      <c r="K15682" s="141" t="s">
        <v>11837</v>
      </c>
      <c r="L15682" s="108">
        <v>170.53200000000001</v>
      </c>
      <c r="M15682" s="108">
        <v>19912.216</v>
      </c>
      <c r="N15682" s="108">
        <v>42849.815000000002</v>
      </c>
      <c r="O15682" s="141" t="s">
        <v>11838</v>
      </c>
      <c r="P15682" s="108">
        <v>165295</v>
      </c>
      <c r="Q15682" s="108">
        <v>6935.6909999999998</v>
      </c>
      <c r="R15682" s="108">
        <v>21548.823</v>
      </c>
      <c r="S15682" s="108">
        <v>144944.85999999999</v>
      </c>
    </row>
    <row r="15683" spans="1:19" ht="11.25" thickBot="1" x14ac:dyDescent="0.2">
      <c r="A15683" s="112"/>
    </row>
    <row r="15684" spans="1:19" ht="11.25" thickBot="1" x14ac:dyDescent="0.2">
      <c r="A15684" s="107">
        <v>3</v>
      </c>
      <c r="B15684" s="132">
        <v>0.54082175925925924</v>
      </c>
      <c r="C15684" s="141" t="s">
        <v>11839</v>
      </c>
      <c r="D15684" s="141" t="s">
        <v>11840</v>
      </c>
      <c r="E15684" s="141" t="s">
        <v>11841</v>
      </c>
      <c r="F15684" s="141" t="s">
        <v>11842</v>
      </c>
      <c r="G15684" s="141" t="s">
        <v>11843</v>
      </c>
      <c r="H15684" s="141" t="s">
        <v>11844</v>
      </c>
      <c r="I15684" s="133">
        <v>1.23889</v>
      </c>
      <c r="J15684" s="134" t="s">
        <v>1625</v>
      </c>
      <c r="K15684" s="141" t="s">
        <v>11845</v>
      </c>
      <c r="L15684" s="108">
        <v>158.91900000000001</v>
      </c>
      <c r="M15684" s="108">
        <v>19172.008999999998</v>
      </c>
      <c r="N15684" s="108">
        <v>42471.171999999999</v>
      </c>
      <c r="O15684" s="141" t="s">
        <v>11846</v>
      </c>
      <c r="P15684" s="108">
        <v>166352.57</v>
      </c>
      <c r="Q15684" s="108">
        <v>6858.5519999999997</v>
      </c>
      <c r="R15684" s="108">
        <v>21285.606</v>
      </c>
      <c r="S15684" s="108">
        <v>144534.67000000001</v>
      </c>
    </row>
    <row r="15685" spans="1:19" ht="11.25" thickBot="1" x14ac:dyDescent="0.2">
      <c r="A15685" s="112"/>
    </row>
    <row r="15686" spans="1:19" ht="11.25" thickBot="1" x14ac:dyDescent="0.2">
      <c r="A15686" s="135" t="s">
        <v>362</v>
      </c>
      <c r="B15686" s="112"/>
      <c r="C15686" s="141" t="s">
        <v>11847</v>
      </c>
      <c r="D15686" s="141" t="s">
        <v>11848</v>
      </c>
      <c r="E15686" s="141" t="s">
        <v>11849</v>
      </c>
      <c r="F15686" s="141" t="s">
        <v>11850</v>
      </c>
      <c r="G15686" s="141" t="s">
        <v>11851</v>
      </c>
      <c r="H15686" s="141" t="s">
        <v>11852</v>
      </c>
      <c r="I15686" s="137">
        <v>1.2309699999999999</v>
      </c>
      <c r="J15686" s="134" t="s">
        <v>1634</v>
      </c>
      <c r="K15686" s="141" t="s">
        <v>11853</v>
      </c>
      <c r="L15686" s="136">
        <v>160.14099999999999</v>
      </c>
      <c r="M15686" s="136">
        <v>19512.194</v>
      </c>
      <c r="N15686" s="136">
        <v>42839.722000000002</v>
      </c>
      <c r="O15686" s="141" t="s">
        <v>11854</v>
      </c>
      <c r="P15686" s="136">
        <v>166293.28</v>
      </c>
      <c r="Q15686" s="136">
        <v>6978.88</v>
      </c>
      <c r="R15686" s="136">
        <v>21480.101999999999</v>
      </c>
      <c r="S15686" s="136">
        <v>144800.31</v>
      </c>
    </row>
    <row r="15687" spans="1:19" ht="11.25" thickBot="1" x14ac:dyDescent="0.2">
      <c r="A15687" s="112"/>
    </row>
    <row r="15688" spans="1:19" ht="11.25" thickBot="1" x14ac:dyDescent="0.2">
      <c r="A15688" s="138" t="s">
        <v>364</v>
      </c>
      <c r="B15688" s="112"/>
      <c r="C15688" s="141" t="s">
        <v>11855</v>
      </c>
      <c r="D15688" s="141" t="s">
        <v>11856</v>
      </c>
      <c r="E15688" s="141" t="s">
        <v>11857</v>
      </c>
      <c r="F15688" s="141" t="s">
        <v>11858</v>
      </c>
      <c r="G15688" s="141" t="s">
        <v>11859</v>
      </c>
      <c r="H15688" s="141" t="s">
        <v>11860</v>
      </c>
      <c r="I15688" s="137">
        <v>1.6910000000000001E-2</v>
      </c>
      <c r="J15688" s="134" t="s">
        <v>1643</v>
      </c>
      <c r="K15688" s="141" t="s">
        <v>11861</v>
      </c>
      <c r="L15688" s="136">
        <v>9.8379999999999992</v>
      </c>
      <c r="M15688" s="136">
        <v>373.714</v>
      </c>
      <c r="N15688" s="136">
        <v>363.60899999999998</v>
      </c>
      <c r="O15688" s="141" t="s">
        <v>11862</v>
      </c>
      <c r="P15688" s="136">
        <v>969.99</v>
      </c>
      <c r="Q15688" s="136">
        <v>146.76900000000001</v>
      </c>
      <c r="R15688" s="136">
        <v>170.83699999999999</v>
      </c>
      <c r="S15688" s="136">
        <v>230.346</v>
      </c>
    </row>
    <row r="15689" spans="1:19" ht="11.25" thickBot="1" x14ac:dyDescent="0.2">
      <c r="A15689" s="112"/>
    </row>
    <row r="15690" spans="1:19" ht="11.25" thickBot="1" x14ac:dyDescent="0.2">
      <c r="A15690" s="139" t="s">
        <v>366</v>
      </c>
      <c r="B15690" s="112"/>
      <c r="C15690" s="141" t="s">
        <v>1644</v>
      </c>
      <c r="D15690" s="141" t="s">
        <v>11863</v>
      </c>
      <c r="E15690" s="141" t="s">
        <v>1646</v>
      </c>
      <c r="F15690" s="141" t="s">
        <v>1647</v>
      </c>
      <c r="G15690" s="141" t="s">
        <v>1648</v>
      </c>
      <c r="H15690" s="141" t="s">
        <v>1649</v>
      </c>
      <c r="I15690" s="140">
        <v>1.3740000000000001</v>
      </c>
      <c r="J15690" s="134" t="s">
        <v>1650</v>
      </c>
      <c r="K15690" s="141" t="s">
        <v>1651</v>
      </c>
      <c r="L15690" s="136">
        <v>6.1429999999999998</v>
      </c>
      <c r="M15690" s="136">
        <v>1.915</v>
      </c>
      <c r="N15690" s="136">
        <v>0.84899999999999998</v>
      </c>
      <c r="O15690" s="141" t="s">
        <v>1652</v>
      </c>
      <c r="P15690" s="136">
        <v>0.58299999999999996</v>
      </c>
      <c r="Q15690" s="136">
        <v>2.1030000000000002</v>
      </c>
      <c r="R15690" s="136">
        <v>0.79500000000000004</v>
      </c>
      <c r="S15690" s="136">
        <v>0.159</v>
      </c>
    </row>
    <row r="15691" spans="1:19" ht="11.25" thickBot="1" x14ac:dyDescent="0.2">
      <c r="A15691" s="112"/>
    </row>
    <row r="15692" spans="1:19" ht="11.25" thickBot="1" x14ac:dyDescent="0.2">
      <c r="A15692" s="106" t="s">
        <v>357</v>
      </c>
      <c r="B15692" s="106" t="s">
        <v>358</v>
      </c>
      <c r="C15692" s="130" t="s">
        <v>17</v>
      </c>
      <c r="D15692" s="130" t="s">
        <v>18</v>
      </c>
      <c r="E15692" s="131" t="s">
        <v>19</v>
      </c>
      <c r="F15692" s="131" t="s">
        <v>20</v>
      </c>
      <c r="G15692" s="130" t="s">
        <v>21</v>
      </c>
      <c r="H15692" s="130" t="s">
        <v>22</v>
      </c>
      <c r="I15692" s="130" t="s">
        <v>23</v>
      </c>
      <c r="J15692" s="130" t="s">
        <v>24</v>
      </c>
      <c r="K15692" s="131" t="s">
        <v>25</v>
      </c>
      <c r="L15692" s="131" t="s">
        <v>26</v>
      </c>
      <c r="M15692" s="130" t="s">
        <v>27</v>
      </c>
      <c r="N15692" s="130" t="s">
        <v>28</v>
      </c>
      <c r="O15692" s="130" t="s">
        <v>29</v>
      </c>
      <c r="P15692" s="130" t="s">
        <v>30</v>
      </c>
      <c r="Q15692" s="130" t="s">
        <v>31</v>
      </c>
      <c r="R15692" s="130" t="s">
        <v>32</v>
      </c>
      <c r="S15692" s="130" t="s">
        <v>33</v>
      </c>
    </row>
    <row r="15693" spans="1:19" ht="11.25" thickBot="1" x14ac:dyDescent="0.2">
      <c r="A15693" s="107">
        <v>1</v>
      </c>
      <c r="B15693" s="132">
        <v>0.54046296296296303</v>
      </c>
      <c r="C15693" s="108">
        <v>23316.823</v>
      </c>
      <c r="D15693" s="108">
        <v>7483.73</v>
      </c>
      <c r="E15693" s="133">
        <v>1.10154</v>
      </c>
      <c r="F15693" s="133">
        <v>1.00099</v>
      </c>
      <c r="G15693" s="108">
        <v>10.539</v>
      </c>
      <c r="H15693" s="108">
        <v>33.520000000000003</v>
      </c>
      <c r="I15693" s="108">
        <v>642577.09</v>
      </c>
      <c r="J15693" s="141" t="s">
        <v>11864</v>
      </c>
      <c r="K15693" s="133">
        <v>1.1895500000000001</v>
      </c>
      <c r="L15693" s="134" t="s">
        <v>1654</v>
      </c>
      <c r="M15693" s="108">
        <v>1265.95</v>
      </c>
      <c r="N15693" s="108">
        <v>2061.6869999999999</v>
      </c>
      <c r="O15693" s="108">
        <v>2.8029999999999999</v>
      </c>
      <c r="P15693" s="108">
        <v>52.421999999999997</v>
      </c>
      <c r="Q15693" s="108">
        <v>233.20099999999999</v>
      </c>
      <c r="R15693" s="108">
        <v>160.25399999999999</v>
      </c>
      <c r="S15693" s="108">
        <v>333.02699999999999</v>
      </c>
    </row>
    <row r="15694" spans="1:19" ht="11.25" thickBot="1" x14ac:dyDescent="0.2">
      <c r="A15694" s="112"/>
    </row>
    <row r="15695" spans="1:19" ht="11.25" thickBot="1" x14ac:dyDescent="0.2">
      <c r="A15695" s="107">
        <v>2</v>
      </c>
      <c r="B15695" s="132">
        <v>0.54063657407407406</v>
      </c>
      <c r="C15695" s="108">
        <v>23069.472000000002</v>
      </c>
      <c r="D15695" s="108">
        <v>7327.1639999999998</v>
      </c>
      <c r="E15695" s="133">
        <v>1.1249400000000001</v>
      </c>
      <c r="F15695" s="133">
        <v>1.0016799999999999</v>
      </c>
      <c r="G15695" s="108">
        <v>7.5140000000000002</v>
      </c>
      <c r="H15695" s="108">
        <v>39.856999999999999</v>
      </c>
      <c r="I15695" s="108">
        <v>647336.16</v>
      </c>
      <c r="J15695" s="141" t="s">
        <v>11865</v>
      </c>
      <c r="K15695" s="133">
        <v>1.2087300000000001</v>
      </c>
      <c r="L15695" s="134" t="s">
        <v>1656</v>
      </c>
      <c r="M15695" s="108">
        <v>1261.2829999999999</v>
      </c>
      <c r="N15695" s="108">
        <v>1870.5250000000001</v>
      </c>
      <c r="O15695" s="108">
        <v>6.3470000000000004</v>
      </c>
      <c r="P15695" s="108">
        <v>45.512999999999998</v>
      </c>
      <c r="Q15695" s="108">
        <v>216.20099999999999</v>
      </c>
      <c r="R15695" s="108">
        <v>190.869</v>
      </c>
      <c r="S15695" s="108">
        <v>317.06900000000002</v>
      </c>
    </row>
    <row r="15696" spans="1:19" ht="11.25" thickBot="1" x14ac:dyDescent="0.2">
      <c r="A15696" s="112"/>
    </row>
    <row r="15697" spans="1:19" ht="11.25" thickBot="1" x14ac:dyDescent="0.2">
      <c r="A15697" s="107">
        <v>3</v>
      </c>
      <c r="B15697" s="132">
        <v>0.54082175925925924</v>
      </c>
      <c r="C15697" s="108">
        <v>23833.429</v>
      </c>
      <c r="D15697" s="108">
        <v>7534.45</v>
      </c>
      <c r="E15697" s="133">
        <v>1.11565</v>
      </c>
      <c r="F15697" s="133">
        <v>1.00949</v>
      </c>
      <c r="G15697" s="108">
        <v>4.0469999999999997</v>
      </c>
      <c r="H15697" s="108">
        <v>37.530999999999999</v>
      </c>
      <c r="I15697" s="108">
        <v>642736.71</v>
      </c>
      <c r="J15697" s="141" t="s">
        <v>11866</v>
      </c>
      <c r="K15697" s="133">
        <v>1.21394</v>
      </c>
      <c r="L15697" s="134" t="s">
        <v>1658</v>
      </c>
      <c r="M15697" s="108">
        <v>1232.422</v>
      </c>
      <c r="N15697" s="108">
        <v>1920.3630000000001</v>
      </c>
      <c r="O15697" s="108">
        <v>2.7930000000000001</v>
      </c>
      <c r="P15697" s="108">
        <v>47.021000000000001</v>
      </c>
      <c r="Q15697" s="108">
        <v>208.03299999999999</v>
      </c>
      <c r="R15697" s="108">
        <v>197.99100000000001</v>
      </c>
      <c r="S15697" s="108">
        <v>314.60399999999998</v>
      </c>
    </row>
    <row r="15698" spans="1:19" ht="11.25" thickBot="1" x14ac:dyDescent="0.2">
      <c r="A15698" s="112"/>
    </row>
    <row r="15699" spans="1:19" ht="11.25" thickBot="1" x14ac:dyDescent="0.2">
      <c r="A15699" s="135" t="s">
        <v>362</v>
      </c>
      <c r="B15699" s="112"/>
      <c r="C15699" s="136">
        <v>23406.575000000001</v>
      </c>
      <c r="D15699" s="136">
        <v>7448.4480000000003</v>
      </c>
      <c r="E15699" s="137">
        <v>1.11405</v>
      </c>
      <c r="F15699" s="137">
        <v>1.0040500000000001</v>
      </c>
      <c r="G15699" s="136">
        <v>7.367</v>
      </c>
      <c r="H15699" s="136">
        <v>36.97</v>
      </c>
      <c r="I15699" s="136">
        <v>644216.65</v>
      </c>
      <c r="J15699" s="141" t="s">
        <v>11867</v>
      </c>
      <c r="K15699" s="137">
        <v>1.20408</v>
      </c>
      <c r="L15699" s="134" t="s">
        <v>1660</v>
      </c>
      <c r="M15699" s="136">
        <v>1253.2180000000001</v>
      </c>
      <c r="N15699" s="136">
        <v>1950.8579999999999</v>
      </c>
      <c r="O15699" s="136">
        <v>3.9809999999999999</v>
      </c>
      <c r="P15699" s="136">
        <v>48.317999999999998</v>
      </c>
      <c r="Q15699" s="136">
        <v>219.14500000000001</v>
      </c>
      <c r="R15699" s="136">
        <v>183.03800000000001</v>
      </c>
      <c r="S15699" s="136">
        <v>321.56700000000001</v>
      </c>
    </row>
    <row r="15700" spans="1:19" ht="11.25" thickBot="1" x14ac:dyDescent="0.2">
      <c r="A15700" s="112"/>
    </row>
    <row r="15701" spans="1:19" ht="11.25" thickBot="1" x14ac:dyDescent="0.2">
      <c r="A15701" s="138" t="s">
        <v>364</v>
      </c>
      <c r="B15701" s="112"/>
      <c r="C15701" s="136">
        <v>389.80700000000002</v>
      </c>
      <c r="D15701" s="136">
        <v>108.053</v>
      </c>
      <c r="E15701" s="137">
        <v>1.1780000000000001E-2</v>
      </c>
      <c r="F15701" s="137">
        <v>4.7200000000000002E-3</v>
      </c>
      <c r="G15701" s="136">
        <v>3.2490000000000001</v>
      </c>
      <c r="H15701" s="136">
        <v>3.206</v>
      </c>
      <c r="I15701" s="136">
        <v>2702.7530000000002</v>
      </c>
      <c r="J15701" s="141" t="s">
        <v>11868</v>
      </c>
      <c r="K15701" s="137">
        <v>1.2840000000000001E-2</v>
      </c>
      <c r="L15701" s="134" t="s">
        <v>1662</v>
      </c>
      <c r="M15701" s="136">
        <v>18.16</v>
      </c>
      <c r="N15701" s="136">
        <v>99.162999999999997</v>
      </c>
      <c r="O15701" s="136">
        <v>2.0489999999999999</v>
      </c>
      <c r="P15701" s="136">
        <v>3.633</v>
      </c>
      <c r="Q15701" s="136">
        <v>12.84</v>
      </c>
      <c r="R15701" s="136">
        <v>20.05</v>
      </c>
      <c r="S15701" s="136">
        <v>10.000999999999999</v>
      </c>
    </row>
    <row r="15702" spans="1:19" ht="11.25" thickBot="1" x14ac:dyDescent="0.2">
      <c r="A15702" s="112"/>
    </row>
    <row r="15703" spans="1:19" ht="11.25" thickBot="1" x14ac:dyDescent="0.2">
      <c r="A15703" s="139" t="s">
        <v>366</v>
      </c>
      <c r="B15703" s="112"/>
      <c r="C15703" s="136">
        <v>1.665</v>
      </c>
      <c r="D15703" s="136">
        <v>1.4510000000000001</v>
      </c>
      <c r="E15703" s="140">
        <v>1.0580000000000001</v>
      </c>
      <c r="F15703" s="140">
        <v>0.47</v>
      </c>
      <c r="G15703" s="136">
        <v>44.1</v>
      </c>
      <c r="H15703" s="136">
        <v>8.6709999999999994</v>
      </c>
      <c r="I15703" s="136">
        <v>0.42</v>
      </c>
      <c r="J15703" s="141" t="s">
        <v>1663</v>
      </c>
      <c r="K15703" s="140">
        <v>1.0669999999999999</v>
      </c>
      <c r="L15703" s="134" t="s">
        <v>1664</v>
      </c>
      <c r="M15703" s="136">
        <v>1.4490000000000001</v>
      </c>
      <c r="N15703" s="136">
        <v>5.0830000000000002</v>
      </c>
      <c r="O15703" s="136">
        <v>51.470999999999997</v>
      </c>
      <c r="P15703" s="136">
        <v>7.5179999999999998</v>
      </c>
      <c r="Q15703" s="136">
        <v>5.859</v>
      </c>
      <c r="R15703" s="136">
        <v>10.954000000000001</v>
      </c>
      <c r="S15703" s="136">
        <v>3.11</v>
      </c>
    </row>
    <row r="15704" spans="1:19" ht="11.25" thickBot="1" x14ac:dyDescent="0.2">
      <c r="A15704" s="112"/>
    </row>
    <row r="15705" spans="1:19" ht="11.25" thickBot="1" x14ac:dyDescent="0.2">
      <c r="A15705" s="106" t="s">
        <v>357</v>
      </c>
      <c r="B15705" s="106" t="s">
        <v>358</v>
      </c>
      <c r="C15705" s="131" t="s">
        <v>34</v>
      </c>
      <c r="D15705" s="131" t="s">
        <v>35</v>
      </c>
      <c r="E15705" s="130" t="s">
        <v>36</v>
      </c>
      <c r="F15705" s="130" t="s">
        <v>37</v>
      </c>
      <c r="G15705" s="130" t="s">
        <v>38</v>
      </c>
      <c r="H15705" s="130" t="s">
        <v>39</v>
      </c>
      <c r="I15705" s="130" t="s">
        <v>40</v>
      </c>
      <c r="J15705" s="130" t="s">
        <v>41</v>
      </c>
      <c r="K15705" s="130" t="s">
        <v>42</v>
      </c>
      <c r="L15705" s="130" t="s">
        <v>43</v>
      </c>
      <c r="M15705" s="130" t="s">
        <v>44</v>
      </c>
      <c r="N15705" s="130" t="s">
        <v>45</v>
      </c>
      <c r="O15705" s="130" t="s">
        <v>46</v>
      </c>
      <c r="P15705" s="130" t="s">
        <v>47</v>
      </c>
      <c r="Q15705" s="130" t="s">
        <v>48</v>
      </c>
      <c r="R15705" s="130" t="s">
        <v>49</v>
      </c>
      <c r="S15705" s="130" t="s">
        <v>50</v>
      </c>
    </row>
    <row r="15706" spans="1:19" ht="11.25" thickBot="1" x14ac:dyDescent="0.2">
      <c r="A15706" s="107">
        <v>1</v>
      </c>
      <c r="B15706" s="132">
        <v>0.54046296296296303</v>
      </c>
      <c r="C15706" s="133">
        <v>1.10877</v>
      </c>
      <c r="D15706" s="134" t="s">
        <v>1665</v>
      </c>
      <c r="E15706" s="108">
        <v>15967.144</v>
      </c>
      <c r="F15706" s="108">
        <v>421.06599999999997</v>
      </c>
      <c r="G15706" s="108">
        <v>-1.798</v>
      </c>
      <c r="H15706" s="108">
        <v>10271.24</v>
      </c>
      <c r="I15706" s="108">
        <v>33023.936999999998</v>
      </c>
      <c r="J15706" s="108">
        <v>213335.96</v>
      </c>
      <c r="K15706" s="108">
        <v>13738.645</v>
      </c>
      <c r="L15706" s="108">
        <v>26060.699000000001</v>
      </c>
      <c r="M15706" s="108">
        <v>4206.2569999999996</v>
      </c>
      <c r="N15706" s="108">
        <v>2755.509</v>
      </c>
      <c r="O15706" s="108">
        <v>426.87200000000001</v>
      </c>
      <c r="P15706" s="108">
        <v>352.02</v>
      </c>
      <c r="Q15706" s="108">
        <v>469.31200000000001</v>
      </c>
      <c r="R15706" s="108">
        <v>442.02199999999999</v>
      </c>
      <c r="S15706" s="108">
        <v>531.41200000000003</v>
      </c>
    </row>
    <row r="15707" spans="1:19" ht="11.25" thickBot="1" x14ac:dyDescent="0.2">
      <c r="A15707" s="112"/>
    </row>
    <row r="15708" spans="1:19" ht="11.25" thickBot="1" x14ac:dyDescent="0.2">
      <c r="A15708" s="107">
        <v>2</v>
      </c>
      <c r="B15708" s="132">
        <v>0.54063657407407406</v>
      </c>
      <c r="C15708" s="133">
        <v>1.1198699999999999</v>
      </c>
      <c r="D15708" s="134" t="s">
        <v>1666</v>
      </c>
      <c r="E15708" s="108">
        <v>15494.626</v>
      </c>
      <c r="F15708" s="108">
        <v>483.68400000000003</v>
      </c>
      <c r="G15708" s="108">
        <v>0.89300000000000002</v>
      </c>
      <c r="H15708" s="108">
        <v>10240.227000000001</v>
      </c>
      <c r="I15708" s="108">
        <v>33374.32</v>
      </c>
      <c r="J15708" s="108">
        <v>214608.26</v>
      </c>
      <c r="K15708" s="108">
        <v>13763.897000000001</v>
      </c>
      <c r="L15708" s="108">
        <v>26038.646000000001</v>
      </c>
      <c r="M15708" s="108">
        <v>3931.6089999999999</v>
      </c>
      <c r="N15708" s="108">
        <v>2784.9839999999999</v>
      </c>
      <c r="O15708" s="108">
        <v>456.90300000000002</v>
      </c>
      <c r="P15708" s="108">
        <v>335.35199999999998</v>
      </c>
      <c r="Q15708" s="108">
        <v>494.048</v>
      </c>
      <c r="R15708" s="108">
        <v>426.35300000000001</v>
      </c>
      <c r="S15708" s="108">
        <v>548.02499999999998</v>
      </c>
    </row>
    <row r="15709" spans="1:19" ht="11.25" thickBot="1" x14ac:dyDescent="0.2">
      <c r="A15709" s="112"/>
    </row>
    <row r="15710" spans="1:19" ht="11.25" thickBot="1" x14ac:dyDescent="0.2">
      <c r="A15710" s="107">
        <v>3</v>
      </c>
      <c r="B15710" s="132">
        <v>0.54082175925925924</v>
      </c>
      <c r="C15710" s="133">
        <v>1.1307700000000001</v>
      </c>
      <c r="D15710" s="134" t="s">
        <v>1667</v>
      </c>
      <c r="E15710" s="108">
        <v>14501.999</v>
      </c>
      <c r="F15710" s="108">
        <v>494.38200000000001</v>
      </c>
      <c r="G15710" s="108">
        <v>0.879</v>
      </c>
      <c r="H15710" s="108">
        <v>10089.099</v>
      </c>
      <c r="I15710" s="108">
        <v>33267.188000000002</v>
      </c>
      <c r="J15710" s="108">
        <v>212742.98</v>
      </c>
      <c r="K15710" s="108">
        <v>13660.847</v>
      </c>
      <c r="L15710" s="108">
        <v>25981.25</v>
      </c>
      <c r="M15710" s="108">
        <v>3914.2979999999998</v>
      </c>
      <c r="N15710" s="108">
        <v>2740.5050000000001</v>
      </c>
      <c r="O15710" s="108">
        <v>478.46199999999999</v>
      </c>
      <c r="P15710" s="108">
        <v>354.95</v>
      </c>
      <c r="Q15710" s="108">
        <v>501.64499999999998</v>
      </c>
      <c r="R15710" s="108">
        <v>425.20299999999997</v>
      </c>
      <c r="S15710" s="108">
        <v>553.32399999999996</v>
      </c>
    </row>
    <row r="15711" spans="1:19" ht="11.25" thickBot="1" x14ac:dyDescent="0.2">
      <c r="A15711" s="112"/>
    </row>
    <row r="15712" spans="1:19" ht="11.25" thickBot="1" x14ac:dyDescent="0.2">
      <c r="A15712" s="135" t="s">
        <v>362</v>
      </c>
      <c r="B15712" s="112"/>
      <c r="C15712" s="137">
        <v>1.11981</v>
      </c>
      <c r="D15712" s="134" t="s">
        <v>1668</v>
      </c>
      <c r="E15712" s="136">
        <v>15321.255999999999</v>
      </c>
      <c r="F15712" s="136">
        <v>466.37700000000001</v>
      </c>
      <c r="G15712" s="136">
        <v>-8.9999999999999993E-3</v>
      </c>
      <c r="H15712" s="136">
        <v>10200.189</v>
      </c>
      <c r="I15712" s="136">
        <v>33221.815000000002</v>
      </c>
      <c r="J15712" s="136">
        <v>213562.4</v>
      </c>
      <c r="K15712" s="136">
        <v>13721.13</v>
      </c>
      <c r="L15712" s="136">
        <v>26026.865000000002</v>
      </c>
      <c r="M15712" s="136">
        <v>4017.3879999999999</v>
      </c>
      <c r="N15712" s="136">
        <v>2760.3330000000001</v>
      </c>
      <c r="O15712" s="136">
        <v>454.07900000000001</v>
      </c>
      <c r="P15712" s="136">
        <v>347.44099999999997</v>
      </c>
      <c r="Q15712" s="136">
        <v>488.33499999999998</v>
      </c>
      <c r="R15712" s="136">
        <v>431.19299999999998</v>
      </c>
      <c r="S15712" s="136">
        <v>544.25300000000004</v>
      </c>
    </row>
    <row r="15713" spans="1:19" ht="11.25" thickBot="1" x14ac:dyDescent="0.2">
      <c r="A15713" s="112"/>
    </row>
    <row r="15714" spans="1:19" ht="11.25" thickBot="1" x14ac:dyDescent="0.2">
      <c r="A15714" s="138" t="s">
        <v>364</v>
      </c>
      <c r="B15714" s="112"/>
      <c r="C15714" s="137">
        <v>1.0999999999999999E-2</v>
      </c>
      <c r="D15714" s="134" t="s">
        <v>1669</v>
      </c>
      <c r="E15714" s="136">
        <v>747.8</v>
      </c>
      <c r="F15714" s="136">
        <v>39.603000000000002</v>
      </c>
      <c r="G15714" s="136">
        <v>1.55</v>
      </c>
      <c r="H15714" s="136">
        <v>97.447999999999993</v>
      </c>
      <c r="I15714" s="136">
        <v>179.54400000000001</v>
      </c>
      <c r="J15714" s="136">
        <v>953.03700000000003</v>
      </c>
      <c r="K15714" s="136">
        <v>53.712000000000003</v>
      </c>
      <c r="L15714" s="136">
        <v>41.014000000000003</v>
      </c>
      <c r="M15714" s="136">
        <v>163.79400000000001</v>
      </c>
      <c r="N15714" s="136">
        <v>22.628</v>
      </c>
      <c r="O15714" s="136">
        <v>25.911000000000001</v>
      </c>
      <c r="P15714" s="136">
        <v>10.571</v>
      </c>
      <c r="Q15714" s="136">
        <v>16.907</v>
      </c>
      <c r="R15714" s="136">
        <v>9.3960000000000008</v>
      </c>
      <c r="S15714" s="136">
        <v>11.433</v>
      </c>
    </row>
    <row r="15715" spans="1:19" ht="11.25" thickBot="1" x14ac:dyDescent="0.2">
      <c r="A15715" s="112"/>
    </row>
    <row r="15716" spans="1:19" ht="11.25" thickBot="1" x14ac:dyDescent="0.2">
      <c r="A15716" s="139" t="s">
        <v>366</v>
      </c>
      <c r="B15716" s="112"/>
      <c r="C15716" s="140">
        <v>0.98199999999999998</v>
      </c>
      <c r="D15716" s="134" t="s">
        <v>1670</v>
      </c>
      <c r="E15716" s="136">
        <v>4.8810000000000002</v>
      </c>
      <c r="F15716" s="136">
        <v>8.4920000000000009</v>
      </c>
      <c r="G15716" s="136">
        <v>17994.249</v>
      </c>
      <c r="H15716" s="136">
        <v>0.95499999999999996</v>
      </c>
      <c r="I15716" s="136">
        <v>0.54</v>
      </c>
      <c r="J15716" s="136">
        <v>0.44600000000000001</v>
      </c>
      <c r="K15716" s="136">
        <v>0.39100000000000001</v>
      </c>
      <c r="L15716" s="136">
        <v>0.158</v>
      </c>
      <c r="M15716" s="136">
        <v>4.077</v>
      </c>
      <c r="N15716" s="136">
        <v>0.82</v>
      </c>
      <c r="O15716" s="136">
        <v>5.7060000000000004</v>
      </c>
      <c r="P15716" s="136">
        <v>3.0430000000000001</v>
      </c>
      <c r="Q15716" s="136">
        <v>3.4620000000000002</v>
      </c>
      <c r="R15716" s="136">
        <v>2.1789999999999998</v>
      </c>
      <c r="S15716" s="136">
        <v>2.101</v>
      </c>
    </row>
    <row r="15717" spans="1:19" ht="11.25" thickBot="1" x14ac:dyDescent="0.2">
      <c r="A15717" s="112"/>
    </row>
    <row r="15718" spans="1:19" ht="11.25" thickBot="1" x14ac:dyDescent="0.2">
      <c r="A15718" s="106" t="s">
        <v>357</v>
      </c>
      <c r="B15718" s="106" t="s">
        <v>358</v>
      </c>
      <c r="C15718" s="130" t="s">
        <v>51</v>
      </c>
      <c r="D15718" s="130" t="s">
        <v>52</v>
      </c>
      <c r="E15718" s="130" t="s">
        <v>53</v>
      </c>
      <c r="F15718" s="130" t="s">
        <v>54</v>
      </c>
      <c r="G15718" s="130" t="s">
        <v>55</v>
      </c>
      <c r="H15718" s="130" t="s">
        <v>56</v>
      </c>
      <c r="I15718" s="130" t="s">
        <v>57</v>
      </c>
      <c r="J15718" s="130" t="s">
        <v>58</v>
      </c>
      <c r="K15718" s="130" t="s">
        <v>59</v>
      </c>
      <c r="L15718" s="130" t="s">
        <v>60</v>
      </c>
      <c r="M15718" s="130" t="s">
        <v>61</v>
      </c>
      <c r="N15718" s="130" t="s">
        <v>62</v>
      </c>
      <c r="O15718" s="130" t="s">
        <v>63</v>
      </c>
      <c r="P15718" s="130" t="s">
        <v>64</v>
      </c>
      <c r="Q15718" s="131" t="s">
        <v>65</v>
      </c>
      <c r="R15718" s="131" t="s">
        <v>66</v>
      </c>
      <c r="S15718" s="130" t="s">
        <v>67</v>
      </c>
    </row>
    <row r="15719" spans="1:19" ht="11.25" thickBot="1" x14ac:dyDescent="0.2">
      <c r="A15719" s="107">
        <v>1</v>
      </c>
      <c r="B15719" s="132">
        <v>0.54046296296296303</v>
      </c>
      <c r="C15719" s="108">
        <v>421.49900000000002</v>
      </c>
      <c r="D15719" s="108">
        <v>411.36599999999999</v>
      </c>
      <c r="E15719" s="108">
        <v>147.012</v>
      </c>
      <c r="F15719" s="108">
        <v>230.69800000000001</v>
      </c>
      <c r="G15719" s="108">
        <v>158.30699999999999</v>
      </c>
      <c r="H15719" s="108">
        <v>195.83500000000001</v>
      </c>
      <c r="I15719" s="108">
        <v>1736.6559999999999</v>
      </c>
      <c r="J15719" s="108">
        <v>5618.6760000000004</v>
      </c>
      <c r="K15719" s="108">
        <v>8262.3709999999992</v>
      </c>
      <c r="L15719" s="108">
        <v>2.8180000000000001</v>
      </c>
      <c r="M15719" s="108">
        <v>3.11</v>
      </c>
      <c r="N15719" s="108">
        <v>592.25599999999997</v>
      </c>
      <c r="O15719" s="108">
        <v>169.565</v>
      </c>
      <c r="P15719" s="108">
        <v>39649.599999999999</v>
      </c>
      <c r="Q15719" s="133">
        <v>0.98423000000000005</v>
      </c>
      <c r="R15719" s="134" t="s">
        <v>1268</v>
      </c>
      <c r="S15719" s="108">
        <v>4134.3879999999999</v>
      </c>
    </row>
    <row r="15720" spans="1:19" ht="11.25" thickBot="1" x14ac:dyDescent="0.2">
      <c r="A15720" s="112"/>
    </row>
    <row r="15721" spans="1:19" ht="11.25" thickBot="1" x14ac:dyDescent="0.2">
      <c r="A15721" s="107">
        <v>2</v>
      </c>
      <c r="B15721" s="132">
        <v>0.54063657407407406</v>
      </c>
      <c r="C15721" s="108">
        <v>458.20600000000002</v>
      </c>
      <c r="D15721" s="108">
        <v>420.399</v>
      </c>
      <c r="E15721" s="108">
        <v>173.143</v>
      </c>
      <c r="F15721" s="108">
        <v>232.93700000000001</v>
      </c>
      <c r="G15721" s="108">
        <v>164.13200000000001</v>
      </c>
      <c r="H15721" s="108">
        <v>198.012</v>
      </c>
      <c r="I15721" s="108">
        <v>1706.98</v>
      </c>
      <c r="J15721" s="108">
        <v>5392.2430000000004</v>
      </c>
      <c r="K15721" s="108">
        <v>8231.7569999999996</v>
      </c>
      <c r="L15721" s="108">
        <v>-0.91100000000000003</v>
      </c>
      <c r="M15721" s="108">
        <v>1.2390000000000001</v>
      </c>
      <c r="N15721" s="108">
        <v>604.39</v>
      </c>
      <c r="O15721" s="108">
        <v>175.458</v>
      </c>
      <c r="P15721" s="108">
        <v>40035.711000000003</v>
      </c>
      <c r="Q15721" s="133">
        <v>1.00004</v>
      </c>
      <c r="R15721" s="134" t="s">
        <v>1671</v>
      </c>
      <c r="S15721" s="108">
        <v>4299.9260000000004</v>
      </c>
    </row>
    <row r="15722" spans="1:19" ht="11.25" thickBot="1" x14ac:dyDescent="0.2">
      <c r="A15722" s="112"/>
    </row>
    <row r="15723" spans="1:19" ht="11.25" thickBot="1" x14ac:dyDescent="0.2">
      <c r="A15723" s="107">
        <v>3</v>
      </c>
      <c r="B15723" s="132">
        <v>0.54082175925925924</v>
      </c>
      <c r="C15723" s="108">
        <v>403.65800000000002</v>
      </c>
      <c r="D15723" s="108">
        <v>412.79399999999998</v>
      </c>
      <c r="E15723" s="108">
        <v>159.93</v>
      </c>
      <c r="F15723" s="108">
        <v>223.845</v>
      </c>
      <c r="G15723" s="108">
        <v>173.005</v>
      </c>
      <c r="H15723" s="108">
        <v>189.98</v>
      </c>
      <c r="I15723" s="108">
        <v>1697.3219999999999</v>
      </c>
      <c r="J15723" s="108">
        <v>5591.7209999999995</v>
      </c>
      <c r="K15723" s="108">
        <v>8202.5300000000007</v>
      </c>
      <c r="L15723" s="108">
        <v>1.744</v>
      </c>
      <c r="M15723" s="108">
        <v>1.1930000000000001</v>
      </c>
      <c r="N15723" s="108">
        <v>606.01300000000003</v>
      </c>
      <c r="O15723" s="108">
        <v>173.68600000000001</v>
      </c>
      <c r="P15723" s="108">
        <v>39445.550000000003</v>
      </c>
      <c r="Q15723" s="133">
        <v>1.0076700000000001</v>
      </c>
      <c r="R15723" s="134" t="s">
        <v>1672</v>
      </c>
      <c r="S15723" s="108">
        <v>4358.57</v>
      </c>
    </row>
    <row r="15724" spans="1:19" ht="11.25" thickBot="1" x14ac:dyDescent="0.2">
      <c r="A15724" s="112"/>
    </row>
    <row r="15725" spans="1:19" ht="11.25" thickBot="1" x14ac:dyDescent="0.2">
      <c r="A15725" s="135" t="s">
        <v>362</v>
      </c>
      <c r="B15725" s="112"/>
      <c r="C15725" s="136">
        <v>427.78800000000001</v>
      </c>
      <c r="D15725" s="136">
        <v>414.85300000000001</v>
      </c>
      <c r="E15725" s="136">
        <v>160.02799999999999</v>
      </c>
      <c r="F15725" s="136">
        <v>229.16</v>
      </c>
      <c r="G15725" s="136">
        <v>165.148</v>
      </c>
      <c r="H15725" s="136">
        <v>194.60900000000001</v>
      </c>
      <c r="I15725" s="136">
        <v>1713.653</v>
      </c>
      <c r="J15725" s="136">
        <v>5534.2129999999997</v>
      </c>
      <c r="K15725" s="136">
        <v>8232.2189999999991</v>
      </c>
      <c r="L15725" s="136">
        <v>1.2170000000000001</v>
      </c>
      <c r="M15725" s="136">
        <v>1.847</v>
      </c>
      <c r="N15725" s="136">
        <v>600.88599999999997</v>
      </c>
      <c r="O15725" s="136">
        <v>172.90299999999999</v>
      </c>
      <c r="P15725" s="136">
        <v>39710.286999999997</v>
      </c>
      <c r="Q15725" s="137">
        <v>0.99731000000000003</v>
      </c>
      <c r="R15725" s="134" t="s">
        <v>1673</v>
      </c>
      <c r="S15725" s="136">
        <v>4264.2939999999999</v>
      </c>
    </row>
    <row r="15726" spans="1:19" ht="11.25" thickBot="1" x14ac:dyDescent="0.2">
      <c r="A15726" s="112"/>
    </row>
    <row r="15727" spans="1:19" ht="11.25" thickBot="1" x14ac:dyDescent="0.2">
      <c r="A15727" s="138" t="s">
        <v>364</v>
      </c>
      <c r="B15727" s="112"/>
      <c r="C15727" s="136">
        <v>27.812999999999999</v>
      </c>
      <c r="D15727" s="136">
        <v>4.8559999999999999</v>
      </c>
      <c r="E15727" s="136">
        <v>13.066000000000001</v>
      </c>
      <c r="F15727" s="136">
        <v>4.7370000000000001</v>
      </c>
      <c r="G15727" s="136">
        <v>7.4009999999999998</v>
      </c>
      <c r="H15727" s="136">
        <v>4.1539999999999999</v>
      </c>
      <c r="I15727" s="136">
        <v>20.498000000000001</v>
      </c>
      <c r="J15727" s="136">
        <v>123.68600000000001</v>
      </c>
      <c r="K15727" s="136">
        <v>29.922999999999998</v>
      </c>
      <c r="L15727" s="136">
        <v>1.919</v>
      </c>
      <c r="M15727" s="136">
        <v>1.0940000000000001</v>
      </c>
      <c r="N15727" s="136">
        <v>7.5179999999999998</v>
      </c>
      <c r="O15727" s="136">
        <v>3.0230000000000001</v>
      </c>
      <c r="P15727" s="136">
        <v>299.72500000000002</v>
      </c>
      <c r="Q15727" s="137">
        <v>1.196E-2</v>
      </c>
      <c r="R15727" s="134" t="s">
        <v>1674</v>
      </c>
      <c r="S15727" s="136">
        <v>116.261</v>
      </c>
    </row>
    <row r="15728" spans="1:19" ht="11.25" thickBot="1" x14ac:dyDescent="0.2">
      <c r="A15728" s="112"/>
    </row>
    <row r="15729" spans="1:19" ht="11.25" thickBot="1" x14ac:dyDescent="0.2">
      <c r="A15729" s="139" t="s">
        <v>366</v>
      </c>
      <c r="B15729" s="112"/>
      <c r="C15729" s="136">
        <v>6.5010000000000003</v>
      </c>
      <c r="D15729" s="136">
        <v>1.171</v>
      </c>
      <c r="E15729" s="136">
        <v>8.1649999999999991</v>
      </c>
      <c r="F15729" s="136">
        <v>2.0670000000000002</v>
      </c>
      <c r="G15729" s="136">
        <v>4.4820000000000002</v>
      </c>
      <c r="H15729" s="136">
        <v>2.1349999999999998</v>
      </c>
      <c r="I15729" s="136">
        <v>1.196</v>
      </c>
      <c r="J15729" s="136">
        <v>2.2349999999999999</v>
      </c>
      <c r="K15729" s="136">
        <v>0.36299999999999999</v>
      </c>
      <c r="L15729" s="136">
        <v>157.71199999999999</v>
      </c>
      <c r="M15729" s="136">
        <v>59.198999999999998</v>
      </c>
      <c r="N15729" s="136">
        <v>1.2509999999999999</v>
      </c>
      <c r="O15729" s="136">
        <v>1.748</v>
      </c>
      <c r="P15729" s="136">
        <v>0.755</v>
      </c>
      <c r="Q15729" s="140">
        <v>1.1990000000000001</v>
      </c>
      <c r="R15729" s="134" t="s">
        <v>1675</v>
      </c>
      <c r="S15729" s="136">
        <v>2.726</v>
      </c>
    </row>
    <row r="15730" spans="1:19" ht="11.25" thickBot="1" x14ac:dyDescent="0.2">
      <c r="A15730" s="112"/>
    </row>
    <row r="15731" spans="1:19" ht="11.25" thickBot="1" x14ac:dyDescent="0.2">
      <c r="A15731" s="106" t="s">
        <v>357</v>
      </c>
      <c r="B15731" s="106" t="s">
        <v>358</v>
      </c>
      <c r="C15731" s="130" t="s">
        <v>68</v>
      </c>
    </row>
    <row r="15732" spans="1:19" ht="11.25" thickBot="1" x14ac:dyDescent="0.2">
      <c r="A15732" s="107">
        <v>1</v>
      </c>
      <c r="B15732" s="132">
        <v>0.54046296296296303</v>
      </c>
      <c r="C15732" s="108">
        <v>1065.2249999999999</v>
      </c>
    </row>
    <row r="15733" spans="1:19" ht="11.25" thickBot="1" x14ac:dyDescent="0.2">
      <c r="A15733" s="112"/>
    </row>
    <row r="15734" spans="1:19" ht="11.25" thickBot="1" x14ac:dyDescent="0.2">
      <c r="A15734" s="107">
        <v>2</v>
      </c>
      <c r="B15734" s="132">
        <v>0.54063657407407406</v>
      </c>
      <c r="C15734" s="108">
        <v>1037.8820000000001</v>
      </c>
    </row>
    <row r="15735" spans="1:19" ht="11.25" thickBot="1" x14ac:dyDescent="0.2">
      <c r="A15735" s="112"/>
    </row>
    <row r="15736" spans="1:19" ht="11.25" thickBot="1" x14ac:dyDescent="0.2">
      <c r="A15736" s="107">
        <v>3</v>
      </c>
      <c r="B15736" s="132">
        <v>0.54082175925925924</v>
      </c>
      <c r="C15736" s="108">
        <v>1089.6099999999999</v>
      </c>
    </row>
    <row r="15737" spans="1:19" ht="11.25" thickBot="1" x14ac:dyDescent="0.2">
      <c r="A15737" s="112"/>
    </row>
    <row r="15738" spans="1:19" ht="11.25" thickBot="1" x14ac:dyDescent="0.2">
      <c r="A15738" s="135" t="s">
        <v>362</v>
      </c>
      <c r="B15738" s="112"/>
      <c r="C15738" s="136">
        <v>1064.239</v>
      </c>
    </row>
    <row r="15739" spans="1:19" ht="11.25" thickBot="1" x14ac:dyDescent="0.2">
      <c r="A15739" s="112"/>
    </row>
    <row r="15740" spans="1:19" ht="11.25" thickBot="1" x14ac:dyDescent="0.2">
      <c r="A15740" s="138" t="s">
        <v>364</v>
      </c>
      <c r="B15740" s="112"/>
      <c r="C15740" s="136">
        <v>25.878</v>
      </c>
    </row>
    <row r="15741" spans="1:19" ht="11.25" thickBot="1" x14ac:dyDescent="0.2">
      <c r="A15741" s="112"/>
    </row>
    <row r="15742" spans="1:19" ht="11.25" thickBot="1" x14ac:dyDescent="0.2">
      <c r="A15742" s="139" t="s">
        <v>366</v>
      </c>
      <c r="B15742" s="112"/>
      <c r="C15742" s="136">
        <v>2.4319999999999999</v>
      </c>
    </row>
    <row r="15743" spans="1:19" ht="10.5" x14ac:dyDescent="0.15">
      <c r="A15743" s="112"/>
    </row>
    <row r="15744" spans="1:19" x14ac:dyDescent="0.15">
      <c r="A15744" s="129"/>
      <c r="B15744" s="86" t="s">
        <v>1676</v>
      </c>
    </row>
    <row r="15745" spans="1:19" ht="9.75" thickBot="1" x14ac:dyDescent="0.2">
      <c r="A15745" s="81" t="s">
        <v>5871</v>
      </c>
    </row>
    <row r="15746" spans="1:19" ht="11.25" thickBot="1" x14ac:dyDescent="0.2">
      <c r="A15746" s="106" t="s">
        <v>357</v>
      </c>
      <c r="B15746" s="106" t="s">
        <v>358</v>
      </c>
      <c r="C15746" s="130" t="s">
        <v>0</v>
      </c>
      <c r="D15746" s="130" t="s">
        <v>1</v>
      </c>
      <c r="E15746" s="130" t="s">
        <v>2</v>
      </c>
      <c r="F15746" s="130" t="s">
        <v>3</v>
      </c>
      <c r="G15746" s="130" t="s">
        <v>4</v>
      </c>
      <c r="H15746" s="130" t="s">
        <v>5</v>
      </c>
      <c r="I15746" s="131" t="s">
        <v>6</v>
      </c>
      <c r="J15746" s="131" t="s">
        <v>7</v>
      </c>
      <c r="K15746" s="130" t="s">
        <v>8</v>
      </c>
      <c r="L15746" s="130" t="s">
        <v>9</v>
      </c>
      <c r="M15746" s="130" t="s">
        <v>10</v>
      </c>
      <c r="N15746" s="130" t="s">
        <v>11</v>
      </c>
      <c r="O15746" s="130" t="s">
        <v>12</v>
      </c>
      <c r="P15746" s="130" t="s">
        <v>13</v>
      </c>
      <c r="Q15746" s="130" t="s">
        <v>14</v>
      </c>
      <c r="R15746" s="130" t="s">
        <v>15</v>
      </c>
      <c r="S15746" s="130" t="s">
        <v>16</v>
      </c>
    </row>
    <row r="15747" spans="1:19" ht="11.25" thickBot="1" x14ac:dyDescent="0.2">
      <c r="A15747" s="107">
        <v>1</v>
      </c>
      <c r="B15747" s="132">
        <v>0.5455902777777778</v>
      </c>
      <c r="C15747" s="141" t="s">
        <v>11869</v>
      </c>
      <c r="D15747" s="141" t="s">
        <v>11870</v>
      </c>
      <c r="E15747" s="141" t="s">
        <v>11871</v>
      </c>
      <c r="F15747" s="141" t="s">
        <v>11872</v>
      </c>
      <c r="G15747" s="141" t="s">
        <v>11873</v>
      </c>
      <c r="H15747" s="141" t="s">
        <v>11874</v>
      </c>
      <c r="I15747" s="133">
        <v>1.2418400000000001</v>
      </c>
      <c r="J15747" s="134" t="s">
        <v>1683</v>
      </c>
      <c r="K15747" s="108">
        <v>1067586.3999999999</v>
      </c>
      <c r="L15747" s="108">
        <v>160.15</v>
      </c>
      <c r="M15747" s="108">
        <v>21076.184000000001</v>
      </c>
      <c r="N15747" s="108">
        <v>52476.72</v>
      </c>
      <c r="O15747" s="108">
        <v>957770.15</v>
      </c>
      <c r="P15747" s="108">
        <v>138049.94</v>
      </c>
      <c r="Q15747" s="108">
        <v>3961.5709999999999</v>
      </c>
      <c r="R15747" s="108">
        <v>8621.3770000000004</v>
      </c>
      <c r="S15747" s="108">
        <v>68905.793000000005</v>
      </c>
    </row>
    <row r="15748" spans="1:19" ht="11.25" thickBot="1" x14ac:dyDescent="0.2">
      <c r="A15748" s="112"/>
    </row>
    <row r="15749" spans="1:19" ht="11.25" thickBot="1" x14ac:dyDescent="0.2">
      <c r="A15749" s="107">
        <v>2</v>
      </c>
      <c r="B15749" s="132">
        <v>0.54577546296296298</v>
      </c>
      <c r="C15749" s="141" t="s">
        <v>11875</v>
      </c>
      <c r="D15749" s="141" t="s">
        <v>11876</v>
      </c>
      <c r="E15749" s="141" t="s">
        <v>11877</v>
      </c>
      <c r="F15749" s="141" t="s">
        <v>11878</v>
      </c>
      <c r="G15749" s="141" t="s">
        <v>11879</v>
      </c>
      <c r="H15749" s="141" t="s">
        <v>11880</v>
      </c>
      <c r="I15749" s="133">
        <v>1.2673099999999999</v>
      </c>
      <c r="J15749" s="134" t="s">
        <v>1690</v>
      </c>
      <c r="K15749" s="108">
        <v>1067612.1000000001</v>
      </c>
      <c r="L15749" s="108">
        <v>141.13200000000001</v>
      </c>
      <c r="M15749" s="108">
        <v>21457.46</v>
      </c>
      <c r="N15749" s="108">
        <v>53783.957000000002</v>
      </c>
      <c r="O15749" s="108">
        <v>958578.37</v>
      </c>
      <c r="P15749" s="108">
        <v>136848.5</v>
      </c>
      <c r="Q15749" s="108">
        <v>3821.7190000000001</v>
      </c>
      <c r="R15749" s="108">
        <v>8673.7790000000005</v>
      </c>
      <c r="S15749" s="108">
        <v>68756.093999999997</v>
      </c>
    </row>
    <row r="15750" spans="1:19" ht="11.25" thickBot="1" x14ac:dyDescent="0.2">
      <c r="A15750" s="112"/>
    </row>
    <row r="15751" spans="1:19" ht="11.25" thickBot="1" x14ac:dyDescent="0.2">
      <c r="A15751" s="107">
        <v>3</v>
      </c>
      <c r="B15751" s="132">
        <v>0.54594907407407411</v>
      </c>
      <c r="C15751" s="141" t="s">
        <v>11881</v>
      </c>
      <c r="D15751" s="141" t="s">
        <v>11882</v>
      </c>
      <c r="E15751" s="141" t="s">
        <v>11883</v>
      </c>
      <c r="F15751" s="141" t="s">
        <v>11884</v>
      </c>
      <c r="G15751" s="141" t="s">
        <v>11885</v>
      </c>
      <c r="H15751" s="141" t="s">
        <v>11886</v>
      </c>
      <c r="I15751" s="133">
        <v>1.2573300000000001</v>
      </c>
      <c r="J15751" s="134" t="s">
        <v>1697</v>
      </c>
      <c r="K15751" s="108">
        <v>1059024.1000000001</v>
      </c>
      <c r="L15751" s="108">
        <v>141.464</v>
      </c>
      <c r="M15751" s="108">
        <v>21397.580999999998</v>
      </c>
      <c r="N15751" s="108">
        <v>53288.661</v>
      </c>
      <c r="O15751" s="108">
        <v>955834.75</v>
      </c>
      <c r="P15751" s="108">
        <v>139191.62</v>
      </c>
      <c r="Q15751" s="108">
        <v>3920.165</v>
      </c>
      <c r="R15751" s="108">
        <v>8482.2189999999991</v>
      </c>
      <c r="S15751" s="108">
        <v>68045.48</v>
      </c>
    </row>
    <row r="15752" spans="1:19" ht="11.25" thickBot="1" x14ac:dyDescent="0.2">
      <c r="A15752" s="112"/>
    </row>
    <row r="15753" spans="1:19" ht="11.25" thickBot="1" x14ac:dyDescent="0.2">
      <c r="A15753" s="135" t="s">
        <v>362</v>
      </c>
      <c r="B15753" s="112"/>
      <c r="C15753" s="141" t="s">
        <v>11887</v>
      </c>
      <c r="D15753" s="141" t="s">
        <v>11888</v>
      </c>
      <c r="E15753" s="141" t="s">
        <v>11889</v>
      </c>
      <c r="F15753" s="141" t="s">
        <v>11890</v>
      </c>
      <c r="G15753" s="141" t="s">
        <v>11891</v>
      </c>
      <c r="H15753" s="141" t="s">
        <v>11892</v>
      </c>
      <c r="I15753" s="137">
        <v>1.25549</v>
      </c>
      <c r="J15753" s="134" t="s">
        <v>1704</v>
      </c>
      <c r="K15753" s="136">
        <v>1064740.8999999999</v>
      </c>
      <c r="L15753" s="136">
        <v>147.58199999999999</v>
      </c>
      <c r="M15753" s="136">
        <v>21310.407999999999</v>
      </c>
      <c r="N15753" s="136">
        <v>53183.112999999998</v>
      </c>
      <c r="O15753" s="136">
        <v>957394.42</v>
      </c>
      <c r="P15753" s="136">
        <v>138030.01999999999</v>
      </c>
      <c r="Q15753" s="136">
        <v>3901.152</v>
      </c>
      <c r="R15753" s="136">
        <v>8592.4580000000005</v>
      </c>
      <c r="S15753" s="136">
        <v>68569.122000000003</v>
      </c>
    </row>
    <row r="15754" spans="1:19" ht="11.25" thickBot="1" x14ac:dyDescent="0.2">
      <c r="A15754" s="112"/>
    </row>
    <row r="15755" spans="1:19" ht="11.25" thickBot="1" x14ac:dyDescent="0.2">
      <c r="A15755" s="138" t="s">
        <v>364</v>
      </c>
      <c r="B15755" s="112"/>
      <c r="C15755" s="141" t="s">
        <v>11893</v>
      </c>
      <c r="D15755" s="141" t="s">
        <v>11894</v>
      </c>
      <c r="E15755" s="141" t="s">
        <v>11895</v>
      </c>
      <c r="F15755" s="141" t="s">
        <v>11896</v>
      </c>
      <c r="G15755" s="141" t="s">
        <v>11897</v>
      </c>
      <c r="H15755" s="141" t="s">
        <v>11898</v>
      </c>
      <c r="I15755" s="137">
        <v>1.2829999999999999E-2</v>
      </c>
      <c r="J15755" s="134" t="s">
        <v>1711</v>
      </c>
      <c r="K15755" s="136">
        <v>4950.9269999999997</v>
      </c>
      <c r="L15755" s="136">
        <v>10.885999999999999</v>
      </c>
      <c r="M15755" s="136">
        <v>205.042</v>
      </c>
      <c r="N15755" s="136">
        <v>659.97900000000004</v>
      </c>
      <c r="O15755" s="136">
        <v>1409.873</v>
      </c>
      <c r="P15755" s="136">
        <v>1171.6880000000001</v>
      </c>
      <c r="Q15755" s="136">
        <v>71.838999999999999</v>
      </c>
      <c r="R15755" s="136">
        <v>99</v>
      </c>
      <c r="S15755" s="136">
        <v>459.62299999999999</v>
      </c>
    </row>
    <row r="15756" spans="1:19" ht="11.25" thickBot="1" x14ac:dyDescent="0.2">
      <c r="A15756" s="112"/>
    </row>
    <row r="15757" spans="1:19" ht="11.25" thickBot="1" x14ac:dyDescent="0.2">
      <c r="A15757" s="139" t="s">
        <v>366</v>
      </c>
      <c r="B15757" s="112"/>
      <c r="C15757" s="141" t="s">
        <v>474</v>
      </c>
      <c r="D15757" s="141" t="s">
        <v>1593</v>
      </c>
      <c r="E15757" s="141" t="s">
        <v>1713</v>
      </c>
      <c r="F15757" s="141" t="s">
        <v>1493</v>
      </c>
      <c r="G15757" s="141" t="s">
        <v>1714</v>
      </c>
      <c r="H15757" s="141" t="s">
        <v>1715</v>
      </c>
      <c r="I15757" s="140">
        <v>1.022</v>
      </c>
      <c r="J15757" s="134" t="s">
        <v>1716</v>
      </c>
      <c r="K15757" s="136">
        <v>0.46500000000000002</v>
      </c>
      <c r="L15757" s="136">
        <v>7.3760000000000003</v>
      </c>
      <c r="M15757" s="136">
        <v>0.96199999999999997</v>
      </c>
      <c r="N15757" s="136">
        <v>1.2410000000000001</v>
      </c>
      <c r="O15757" s="136">
        <v>0.14699999999999999</v>
      </c>
      <c r="P15757" s="136">
        <v>0.84899999999999998</v>
      </c>
      <c r="Q15757" s="136">
        <v>1.841</v>
      </c>
      <c r="R15757" s="136">
        <v>1.1519999999999999</v>
      </c>
      <c r="S15757" s="136">
        <v>0.67</v>
      </c>
    </row>
    <row r="15758" spans="1:19" ht="11.25" thickBot="1" x14ac:dyDescent="0.2">
      <c r="A15758" s="112"/>
    </row>
    <row r="15759" spans="1:19" ht="11.25" thickBot="1" x14ac:dyDescent="0.2">
      <c r="A15759" s="106" t="s">
        <v>357</v>
      </c>
      <c r="B15759" s="106" t="s">
        <v>358</v>
      </c>
      <c r="C15759" s="130" t="s">
        <v>17</v>
      </c>
      <c r="D15759" s="130" t="s">
        <v>18</v>
      </c>
      <c r="E15759" s="131" t="s">
        <v>19</v>
      </c>
      <c r="F15759" s="131" t="s">
        <v>20</v>
      </c>
      <c r="G15759" s="130" t="s">
        <v>21</v>
      </c>
      <c r="H15759" s="130" t="s">
        <v>22</v>
      </c>
      <c r="I15759" s="130" t="s">
        <v>23</v>
      </c>
      <c r="J15759" s="130" t="s">
        <v>24</v>
      </c>
      <c r="K15759" s="131" t="s">
        <v>25</v>
      </c>
      <c r="L15759" s="131" t="s">
        <v>26</v>
      </c>
      <c r="M15759" s="130" t="s">
        <v>27</v>
      </c>
      <c r="N15759" s="130" t="s">
        <v>28</v>
      </c>
      <c r="O15759" s="130" t="s">
        <v>29</v>
      </c>
      <c r="P15759" s="130" t="s">
        <v>30</v>
      </c>
      <c r="Q15759" s="130" t="s">
        <v>31</v>
      </c>
      <c r="R15759" s="130" t="s">
        <v>32</v>
      </c>
      <c r="S15759" s="130" t="s">
        <v>33</v>
      </c>
    </row>
    <row r="15760" spans="1:19" ht="11.25" thickBot="1" x14ac:dyDescent="0.2">
      <c r="A15760" s="107">
        <v>1</v>
      </c>
      <c r="B15760" s="132">
        <v>0.5455902777777778</v>
      </c>
      <c r="C15760" s="108">
        <v>21130.055</v>
      </c>
      <c r="D15760" s="108">
        <v>24157.548999999999</v>
      </c>
      <c r="E15760" s="133">
        <v>1.1254200000000001</v>
      </c>
      <c r="F15760" s="133">
        <v>1.0254300000000001</v>
      </c>
      <c r="G15760" s="108">
        <v>8.3960000000000008</v>
      </c>
      <c r="H15760" s="108">
        <v>12.294</v>
      </c>
      <c r="I15760" s="108">
        <v>193382.9</v>
      </c>
      <c r="J15760" s="141" t="s">
        <v>11899</v>
      </c>
      <c r="K15760" s="133">
        <v>1.2057599999999999</v>
      </c>
      <c r="L15760" s="134" t="s">
        <v>1718</v>
      </c>
      <c r="M15760" s="108">
        <v>1214.6289999999999</v>
      </c>
      <c r="N15760" s="108">
        <v>3892.8449999999998</v>
      </c>
      <c r="O15760" s="108">
        <v>10.486000000000001</v>
      </c>
      <c r="P15760" s="108">
        <v>181.113</v>
      </c>
      <c r="Q15760" s="108">
        <v>723.99900000000002</v>
      </c>
      <c r="R15760" s="108">
        <v>209.94399999999999</v>
      </c>
      <c r="S15760" s="108">
        <v>293.53300000000002</v>
      </c>
    </row>
    <row r="15761" spans="1:19" ht="11.25" thickBot="1" x14ac:dyDescent="0.2">
      <c r="A15761" s="112"/>
    </row>
    <row r="15762" spans="1:19" ht="11.25" thickBot="1" x14ac:dyDescent="0.2">
      <c r="A15762" s="107">
        <v>2</v>
      </c>
      <c r="B15762" s="132">
        <v>0.54577546296296298</v>
      </c>
      <c r="C15762" s="108">
        <v>21138.420999999998</v>
      </c>
      <c r="D15762" s="108">
        <v>24464.522000000001</v>
      </c>
      <c r="E15762" s="133">
        <v>1.14344</v>
      </c>
      <c r="F15762" s="133">
        <v>1.03054</v>
      </c>
      <c r="G15762" s="108">
        <v>1.1619999999999999</v>
      </c>
      <c r="H15762" s="108">
        <v>12.916</v>
      </c>
      <c r="I15762" s="108">
        <v>194579.08</v>
      </c>
      <c r="J15762" s="141" t="s">
        <v>11900</v>
      </c>
      <c r="K15762" s="133">
        <v>1.22404</v>
      </c>
      <c r="L15762" s="134" t="s">
        <v>1720</v>
      </c>
      <c r="M15762" s="108">
        <v>1141.1110000000001</v>
      </c>
      <c r="N15762" s="108">
        <v>4095.7089999999998</v>
      </c>
      <c r="O15762" s="108">
        <v>11.334</v>
      </c>
      <c r="P15762" s="108">
        <v>155.66200000000001</v>
      </c>
      <c r="Q15762" s="108">
        <v>693.49300000000005</v>
      </c>
      <c r="R15762" s="108">
        <v>165.28200000000001</v>
      </c>
      <c r="S15762" s="108">
        <v>319.36599999999999</v>
      </c>
    </row>
    <row r="15763" spans="1:19" ht="11.25" thickBot="1" x14ac:dyDescent="0.2">
      <c r="A15763" s="112"/>
    </row>
    <row r="15764" spans="1:19" ht="11.25" thickBot="1" x14ac:dyDescent="0.2">
      <c r="A15764" s="107">
        <v>3</v>
      </c>
      <c r="B15764" s="132">
        <v>0.54594907407407411</v>
      </c>
      <c r="C15764" s="108">
        <v>21231.565999999999</v>
      </c>
      <c r="D15764" s="108">
        <v>23974.183000000001</v>
      </c>
      <c r="E15764" s="133">
        <v>1.1581600000000001</v>
      </c>
      <c r="F15764" s="133">
        <v>1.04277</v>
      </c>
      <c r="G15764" s="108">
        <v>14.013</v>
      </c>
      <c r="H15764" s="108">
        <v>12.705</v>
      </c>
      <c r="I15764" s="108">
        <v>194751.26</v>
      </c>
      <c r="J15764" s="141" t="s">
        <v>11901</v>
      </c>
      <c r="K15764" s="133">
        <v>1.23268</v>
      </c>
      <c r="L15764" s="134" t="s">
        <v>1722</v>
      </c>
      <c r="M15764" s="108">
        <v>1052.069</v>
      </c>
      <c r="N15764" s="108">
        <v>4053.8310000000001</v>
      </c>
      <c r="O15764" s="108">
        <v>7.8280000000000003</v>
      </c>
      <c r="P15764" s="108">
        <v>148.869</v>
      </c>
      <c r="Q15764" s="108">
        <v>742.84299999999996</v>
      </c>
      <c r="R15764" s="108">
        <v>162.19200000000001</v>
      </c>
      <c r="S15764" s="108">
        <v>294.92200000000003</v>
      </c>
    </row>
    <row r="15765" spans="1:19" ht="11.25" thickBot="1" x14ac:dyDescent="0.2">
      <c r="A15765" s="112"/>
    </row>
    <row r="15766" spans="1:19" ht="11.25" thickBot="1" x14ac:dyDescent="0.2">
      <c r="A15766" s="135" t="s">
        <v>362</v>
      </c>
      <c r="B15766" s="112"/>
      <c r="C15766" s="136">
        <v>21166.681</v>
      </c>
      <c r="D15766" s="136">
        <v>24198.751</v>
      </c>
      <c r="E15766" s="137">
        <v>1.1423399999999999</v>
      </c>
      <c r="F15766" s="137">
        <v>1.03291</v>
      </c>
      <c r="G15766" s="136">
        <v>7.8570000000000002</v>
      </c>
      <c r="H15766" s="136">
        <v>12.638</v>
      </c>
      <c r="I15766" s="136">
        <v>194237.75</v>
      </c>
      <c r="J15766" s="141" t="s">
        <v>11902</v>
      </c>
      <c r="K15766" s="137">
        <v>1.2208300000000001</v>
      </c>
      <c r="L15766" s="134" t="s">
        <v>1724</v>
      </c>
      <c r="M15766" s="136">
        <v>1135.9359999999999</v>
      </c>
      <c r="N15766" s="136">
        <v>4014.1280000000002</v>
      </c>
      <c r="O15766" s="136">
        <v>9.8819999999999997</v>
      </c>
      <c r="P15766" s="136">
        <v>161.881</v>
      </c>
      <c r="Q15766" s="136">
        <v>720.11099999999999</v>
      </c>
      <c r="R15766" s="136">
        <v>179.13900000000001</v>
      </c>
      <c r="S15766" s="136">
        <v>302.60700000000003</v>
      </c>
    </row>
    <row r="15767" spans="1:19" ht="11.25" thickBot="1" x14ac:dyDescent="0.2">
      <c r="A15767" s="112"/>
    </row>
    <row r="15768" spans="1:19" ht="11.25" thickBot="1" x14ac:dyDescent="0.2">
      <c r="A15768" s="138" t="s">
        <v>364</v>
      </c>
      <c r="B15768" s="112"/>
      <c r="C15768" s="136">
        <v>56.347999999999999</v>
      </c>
      <c r="D15768" s="136">
        <v>247.75200000000001</v>
      </c>
      <c r="E15768" s="137">
        <v>1.6400000000000001E-2</v>
      </c>
      <c r="F15768" s="137">
        <v>8.9099999999999995E-3</v>
      </c>
      <c r="G15768" s="136">
        <v>6.4429999999999996</v>
      </c>
      <c r="H15768" s="136">
        <v>0.317</v>
      </c>
      <c r="I15768" s="136">
        <v>745.30499999999995</v>
      </c>
      <c r="J15768" s="141" t="s">
        <v>11903</v>
      </c>
      <c r="K15768" s="137">
        <v>1.374E-2</v>
      </c>
      <c r="L15768" s="134" t="s">
        <v>1726</v>
      </c>
      <c r="M15768" s="136">
        <v>81.403000000000006</v>
      </c>
      <c r="N15768" s="136">
        <v>107.101</v>
      </c>
      <c r="O15768" s="136">
        <v>1.829</v>
      </c>
      <c r="P15768" s="136">
        <v>16.998000000000001</v>
      </c>
      <c r="Q15768" s="136">
        <v>24.902999999999999</v>
      </c>
      <c r="R15768" s="136">
        <v>26.722000000000001</v>
      </c>
      <c r="S15768" s="136">
        <v>14.53</v>
      </c>
    </row>
    <row r="15769" spans="1:19" ht="11.25" thickBot="1" x14ac:dyDescent="0.2">
      <c r="A15769" s="112"/>
    </row>
    <row r="15770" spans="1:19" ht="11.25" thickBot="1" x14ac:dyDescent="0.2">
      <c r="A15770" s="139" t="s">
        <v>366</v>
      </c>
      <c r="B15770" s="112"/>
      <c r="C15770" s="136">
        <v>0.26600000000000001</v>
      </c>
      <c r="D15770" s="136">
        <v>1.024</v>
      </c>
      <c r="E15770" s="140">
        <v>1.4359999999999999</v>
      </c>
      <c r="F15770" s="140">
        <v>0.86199999999999999</v>
      </c>
      <c r="G15770" s="136">
        <v>81.997</v>
      </c>
      <c r="H15770" s="136">
        <v>2.5049999999999999</v>
      </c>
      <c r="I15770" s="136">
        <v>0.38400000000000001</v>
      </c>
      <c r="J15770" s="141" t="s">
        <v>1727</v>
      </c>
      <c r="K15770" s="140">
        <v>1.1259999999999999</v>
      </c>
      <c r="L15770" s="134" t="s">
        <v>1728</v>
      </c>
      <c r="M15770" s="136">
        <v>7.1660000000000004</v>
      </c>
      <c r="N15770" s="136">
        <v>2.6680000000000001</v>
      </c>
      <c r="O15770" s="136">
        <v>18.509</v>
      </c>
      <c r="P15770" s="136">
        <v>10.5</v>
      </c>
      <c r="Q15770" s="136">
        <v>3.4580000000000002</v>
      </c>
      <c r="R15770" s="136">
        <v>14.917</v>
      </c>
      <c r="S15770" s="136">
        <v>4.8019999999999996</v>
      </c>
    </row>
    <row r="15771" spans="1:19" ht="11.25" thickBot="1" x14ac:dyDescent="0.2">
      <c r="A15771" s="112"/>
    </row>
    <row r="15772" spans="1:19" ht="11.25" thickBot="1" x14ac:dyDescent="0.2">
      <c r="A15772" s="106" t="s">
        <v>357</v>
      </c>
      <c r="B15772" s="106" t="s">
        <v>358</v>
      </c>
      <c r="C15772" s="131" t="s">
        <v>34</v>
      </c>
      <c r="D15772" s="131" t="s">
        <v>35</v>
      </c>
      <c r="E15772" s="130" t="s">
        <v>36</v>
      </c>
      <c r="F15772" s="130" t="s">
        <v>37</v>
      </c>
      <c r="G15772" s="130" t="s">
        <v>38</v>
      </c>
      <c r="H15772" s="130" t="s">
        <v>39</v>
      </c>
      <c r="I15772" s="130" t="s">
        <v>40</v>
      </c>
      <c r="J15772" s="130" t="s">
        <v>41</v>
      </c>
      <c r="K15772" s="130" t="s">
        <v>42</v>
      </c>
      <c r="L15772" s="130" t="s">
        <v>43</v>
      </c>
      <c r="M15772" s="130" t="s">
        <v>44</v>
      </c>
      <c r="N15772" s="130" t="s">
        <v>45</v>
      </c>
      <c r="O15772" s="130" t="s">
        <v>46</v>
      </c>
      <c r="P15772" s="130" t="s">
        <v>47</v>
      </c>
      <c r="Q15772" s="130" t="s">
        <v>48</v>
      </c>
      <c r="R15772" s="130" t="s">
        <v>49</v>
      </c>
      <c r="S15772" s="130" t="s">
        <v>50</v>
      </c>
    </row>
    <row r="15773" spans="1:19" ht="11.25" thickBot="1" x14ac:dyDescent="0.2">
      <c r="A15773" s="107">
        <v>1</v>
      </c>
      <c r="B15773" s="132">
        <v>0.5455902777777778</v>
      </c>
      <c r="C15773" s="133">
        <v>1.1164099999999999</v>
      </c>
      <c r="D15773" s="134" t="s">
        <v>1729</v>
      </c>
      <c r="E15773" s="108">
        <v>16755.557000000001</v>
      </c>
      <c r="F15773" s="108">
        <v>524.82500000000005</v>
      </c>
      <c r="G15773" s="108">
        <v>0.84599999999999997</v>
      </c>
      <c r="H15773" s="108">
        <v>2854.0639999999999</v>
      </c>
      <c r="I15773" s="108">
        <v>124541.38</v>
      </c>
      <c r="J15773" s="108">
        <v>802296.65</v>
      </c>
      <c r="K15773" s="108">
        <v>13907.111000000001</v>
      </c>
      <c r="L15773" s="108">
        <v>25173.848000000002</v>
      </c>
      <c r="M15773" s="108">
        <v>3857.2109999999998</v>
      </c>
      <c r="N15773" s="108">
        <v>2610.7910000000002</v>
      </c>
      <c r="O15773" s="108">
        <v>414.10500000000002</v>
      </c>
      <c r="P15773" s="108">
        <v>433.80599999999998</v>
      </c>
      <c r="Q15773" s="108">
        <v>477.447</v>
      </c>
      <c r="R15773" s="108">
        <v>391.81</v>
      </c>
      <c r="S15773" s="108">
        <v>554.01800000000003</v>
      </c>
    </row>
    <row r="15774" spans="1:19" ht="11.25" thickBot="1" x14ac:dyDescent="0.2">
      <c r="A15774" s="112"/>
    </row>
    <row r="15775" spans="1:19" ht="11.25" thickBot="1" x14ac:dyDescent="0.2">
      <c r="A15775" s="107">
        <v>2</v>
      </c>
      <c r="B15775" s="132">
        <v>0.54577546296296298</v>
      </c>
      <c r="C15775" s="133">
        <v>1.1288899999999999</v>
      </c>
      <c r="D15775" s="134" t="s">
        <v>1730</v>
      </c>
      <c r="E15775" s="108">
        <v>16573.512999999999</v>
      </c>
      <c r="F15775" s="108">
        <v>534.38099999999997</v>
      </c>
      <c r="G15775" s="108">
        <v>0.82499999999999996</v>
      </c>
      <c r="H15775" s="108">
        <v>2918.1889999999999</v>
      </c>
      <c r="I15775" s="108">
        <v>124691.38</v>
      </c>
      <c r="J15775" s="108">
        <v>798011.33</v>
      </c>
      <c r="K15775" s="108">
        <v>13827.49</v>
      </c>
      <c r="L15775" s="108">
        <v>25708.891</v>
      </c>
      <c r="M15775" s="108">
        <v>3735.6729999999998</v>
      </c>
      <c r="N15775" s="108">
        <v>2640.442</v>
      </c>
      <c r="O15775" s="108">
        <v>416.69</v>
      </c>
      <c r="P15775" s="108">
        <v>426.60700000000003</v>
      </c>
      <c r="Q15775" s="108">
        <v>500.50599999999997</v>
      </c>
      <c r="R15775" s="108">
        <v>358.01499999999999</v>
      </c>
      <c r="S15775" s="108">
        <v>556.21400000000006</v>
      </c>
    </row>
    <row r="15776" spans="1:19" ht="11.25" thickBot="1" x14ac:dyDescent="0.2">
      <c r="A15776" s="112"/>
    </row>
    <row r="15777" spans="1:19" ht="11.25" thickBot="1" x14ac:dyDescent="0.2">
      <c r="A15777" s="107">
        <v>3</v>
      </c>
      <c r="B15777" s="132">
        <v>0.54594907407407411</v>
      </c>
      <c r="C15777" s="133">
        <v>1.1375900000000001</v>
      </c>
      <c r="D15777" s="134" t="s">
        <v>1731</v>
      </c>
      <c r="E15777" s="108">
        <v>16747.757000000001</v>
      </c>
      <c r="F15777" s="108">
        <v>489.00700000000001</v>
      </c>
      <c r="G15777" s="108">
        <v>3.4510000000000001</v>
      </c>
      <c r="H15777" s="108">
        <v>2879.9940000000001</v>
      </c>
      <c r="I15777" s="108">
        <v>124958.73</v>
      </c>
      <c r="J15777" s="108">
        <v>802266.17</v>
      </c>
      <c r="K15777" s="108">
        <v>13919.331</v>
      </c>
      <c r="L15777" s="108">
        <v>25778.812000000002</v>
      </c>
      <c r="M15777" s="108">
        <v>3761.7269999999999</v>
      </c>
      <c r="N15777" s="108">
        <v>2542.4360000000001</v>
      </c>
      <c r="O15777" s="108">
        <v>438.93900000000002</v>
      </c>
      <c r="P15777" s="108">
        <v>417.476</v>
      </c>
      <c r="Q15777" s="108">
        <v>460.58499999999998</v>
      </c>
      <c r="R15777" s="108">
        <v>423.86399999999998</v>
      </c>
      <c r="S15777" s="108">
        <v>495.00400000000002</v>
      </c>
    </row>
    <row r="15778" spans="1:19" ht="11.25" thickBot="1" x14ac:dyDescent="0.2">
      <c r="A15778" s="112"/>
    </row>
    <row r="15779" spans="1:19" ht="11.25" thickBot="1" x14ac:dyDescent="0.2">
      <c r="A15779" s="135" t="s">
        <v>362</v>
      </c>
      <c r="B15779" s="112"/>
      <c r="C15779" s="137">
        <v>1.1276299999999999</v>
      </c>
      <c r="D15779" s="134" t="s">
        <v>1732</v>
      </c>
      <c r="E15779" s="136">
        <v>16692.276000000002</v>
      </c>
      <c r="F15779" s="136">
        <v>516.07100000000003</v>
      </c>
      <c r="G15779" s="136">
        <v>1.7070000000000001</v>
      </c>
      <c r="H15779" s="136">
        <v>2884.0819999999999</v>
      </c>
      <c r="I15779" s="136">
        <v>124730.5</v>
      </c>
      <c r="J15779" s="136">
        <v>800858.05</v>
      </c>
      <c r="K15779" s="136">
        <v>13884.644</v>
      </c>
      <c r="L15779" s="136">
        <v>25553.85</v>
      </c>
      <c r="M15779" s="136">
        <v>3784.8710000000001</v>
      </c>
      <c r="N15779" s="136">
        <v>2597.89</v>
      </c>
      <c r="O15779" s="136">
        <v>423.245</v>
      </c>
      <c r="P15779" s="136">
        <v>425.96300000000002</v>
      </c>
      <c r="Q15779" s="136">
        <v>479.51299999999998</v>
      </c>
      <c r="R15779" s="136">
        <v>391.23</v>
      </c>
      <c r="S15779" s="136">
        <v>535.07899999999995</v>
      </c>
    </row>
    <row r="15780" spans="1:19" ht="11.25" thickBot="1" x14ac:dyDescent="0.2">
      <c r="A15780" s="112"/>
    </row>
    <row r="15781" spans="1:19" ht="11.25" thickBot="1" x14ac:dyDescent="0.2">
      <c r="A15781" s="138" t="s">
        <v>364</v>
      </c>
      <c r="B15781" s="112"/>
      <c r="C15781" s="137">
        <v>1.064E-2</v>
      </c>
      <c r="D15781" s="134" t="s">
        <v>1674</v>
      </c>
      <c r="E15781" s="136">
        <v>102.926</v>
      </c>
      <c r="F15781" s="136">
        <v>23.92</v>
      </c>
      <c r="G15781" s="136">
        <v>1.51</v>
      </c>
      <c r="H15781" s="136">
        <v>32.258000000000003</v>
      </c>
      <c r="I15781" s="136">
        <v>211.40799999999999</v>
      </c>
      <c r="J15781" s="136">
        <v>2465.38</v>
      </c>
      <c r="K15781" s="136">
        <v>49.872</v>
      </c>
      <c r="L15781" s="136">
        <v>330.94299999999998</v>
      </c>
      <c r="M15781" s="136">
        <v>63.988999999999997</v>
      </c>
      <c r="N15781" s="136">
        <v>50.26</v>
      </c>
      <c r="O15781" s="136">
        <v>13.653</v>
      </c>
      <c r="P15781" s="136">
        <v>8.1839999999999993</v>
      </c>
      <c r="Q15781" s="136">
        <v>20.041</v>
      </c>
      <c r="R15781" s="136">
        <v>32.927999999999997</v>
      </c>
      <c r="S15781" s="136">
        <v>34.722999999999999</v>
      </c>
    </row>
    <row r="15782" spans="1:19" ht="11.25" thickBot="1" x14ac:dyDescent="0.2">
      <c r="A15782" s="112"/>
    </row>
    <row r="15783" spans="1:19" ht="11.25" thickBot="1" x14ac:dyDescent="0.2">
      <c r="A15783" s="139" t="s">
        <v>366</v>
      </c>
      <c r="B15783" s="112"/>
      <c r="C15783" s="140">
        <v>0.94399999999999995</v>
      </c>
      <c r="D15783" s="134" t="s">
        <v>1396</v>
      </c>
      <c r="E15783" s="136">
        <v>0.61699999999999999</v>
      </c>
      <c r="F15783" s="136">
        <v>4.6349999999999998</v>
      </c>
      <c r="G15783" s="136">
        <v>88.435000000000002</v>
      </c>
      <c r="H15783" s="136">
        <v>1.1180000000000001</v>
      </c>
      <c r="I15783" s="136">
        <v>0.16900000000000001</v>
      </c>
      <c r="J15783" s="136">
        <v>0.308</v>
      </c>
      <c r="K15783" s="136">
        <v>0.35899999999999999</v>
      </c>
      <c r="L15783" s="136">
        <v>1.2949999999999999</v>
      </c>
      <c r="M15783" s="136">
        <v>1.6910000000000001</v>
      </c>
      <c r="N15783" s="136">
        <v>1.9350000000000001</v>
      </c>
      <c r="O15783" s="136">
        <v>3.226</v>
      </c>
      <c r="P15783" s="136">
        <v>1.921</v>
      </c>
      <c r="Q15783" s="136">
        <v>4.1790000000000003</v>
      </c>
      <c r="R15783" s="136">
        <v>8.4169999999999998</v>
      </c>
      <c r="S15783" s="136">
        <v>6.4889999999999999</v>
      </c>
    </row>
    <row r="15784" spans="1:19" ht="11.25" thickBot="1" x14ac:dyDescent="0.2">
      <c r="A15784" s="112"/>
    </row>
    <row r="15785" spans="1:19" ht="11.25" thickBot="1" x14ac:dyDescent="0.2">
      <c r="A15785" s="106" t="s">
        <v>357</v>
      </c>
      <c r="B15785" s="106" t="s">
        <v>358</v>
      </c>
      <c r="C15785" s="130" t="s">
        <v>51</v>
      </c>
      <c r="D15785" s="130" t="s">
        <v>52</v>
      </c>
      <c r="E15785" s="130" t="s">
        <v>53</v>
      </c>
      <c r="F15785" s="130" t="s">
        <v>54</v>
      </c>
      <c r="G15785" s="130" t="s">
        <v>55</v>
      </c>
      <c r="H15785" s="130" t="s">
        <v>56</v>
      </c>
      <c r="I15785" s="130" t="s">
        <v>57</v>
      </c>
      <c r="J15785" s="130" t="s">
        <v>58</v>
      </c>
      <c r="K15785" s="130" t="s">
        <v>59</v>
      </c>
      <c r="L15785" s="130" t="s">
        <v>60</v>
      </c>
      <c r="M15785" s="130" t="s">
        <v>61</v>
      </c>
      <c r="N15785" s="130" t="s">
        <v>62</v>
      </c>
      <c r="O15785" s="130" t="s">
        <v>63</v>
      </c>
      <c r="P15785" s="130" t="s">
        <v>64</v>
      </c>
      <c r="Q15785" s="131" t="s">
        <v>65</v>
      </c>
      <c r="R15785" s="131" t="s">
        <v>66</v>
      </c>
      <c r="S15785" s="130" t="s">
        <v>67</v>
      </c>
    </row>
    <row r="15786" spans="1:19" ht="11.25" thickBot="1" x14ac:dyDescent="0.2">
      <c r="A15786" s="107">
        <v>1</v>
      </c>
      <c r="B15786" s="132">
        <v>0.5455902777777778</v>
      </c>
      <c r="C15786" s="108">
        <v>389.54199999999997</v>
      </c>
      <c r="D15786" s="108">
        <v>371.45100000000002</v>
      </c>
      <c r="E15786" s="108">
        <v>125.61</v>
      </c>
      <c r="F15786" s="108">
        <v>228.93600000000001</v>
      </c>
      <c r="G15786" s="108">
        <v>127.553</v>
      </c>
      <c r="H15786" s="108">
        <v>200.92599999999999</v>
      </c>
      <c r="I15786" s="108">
        <v>1762.1569999999999</v>
      </c>
      <c r="J15786" s="108">
        <v>2291.9250000000002</v>
      </c>
      <c r="K15786" s="108">
        <v>3355.26</v>
      </c>
      <c r="L15786" s="108">
        <v>-3.036</v>
      </c>
      <c r="M15786" s="108">
        <v>2.0710000000000002</v>
      </c>
      <c r="N15786" s="108">
        <v>510.47899999999998</v>
      </c>
      <c r="O15786" s="108">
        <v>119.071</v>
      </c>
      <c r="P15786" s="108">
        <v>34225.082000000002</v>
      </c>
      <c r="Q15786" s="133">
        <v>0.99475999999999998</v>
      </c>
      <c r="R15786" s="134" t="s">
        <v>1733</v>
      </c>
      <c r="S15786" s="108">
        <v>4266.7389999999996</v>
      </c>
    </row>
    <row r="15787" spans="1:19" ht="11.25" thickBot="1" x14ac:dyDescent="0.2">
      <c r="A15787" s="112"/>
    </row>
    <row r="15788" spans="1:19" ht="11.25" thickBot="1" x14ac:dyDescent="0.2">
      <c r="A15788" s="107">
        <v>2</v>
      </c>
      <c r="B15788" s="132">
        <v>0.54577546296296298</v>
      </c>
      <c r="C15788" s="108">
        <v>396.29500000000002</v>
      </c>
      <c r="D15788" s="108">
        <v>382.86399999999998</v>
      </c>
      <c r="E15788" s="108">
        <v>148.39099999999999</v>
      </c>
      <c r="F15788" s="108">
        <v>171.57300000000001</v>
      </c>
      <c r="G15788" s="108">
        <v>129.60499999999999</v>
      </c>
      <c r="H15788" s="108">
        <v>204.43600000000001</v>
      </c>
      <c r="I15788" s="108">
        <v>1920.491</v>
      </c>
      <c r="J15788" s="108">
        <v>2311.6619999999998</v>
      </c>
      <c r="K15788" s="108">
        <v>3523.4830000000002</v>
      </c>
      <c r="L15788" s="108">
        <v>-0.33900000000000002</v>
      </c>
      <c r="M15788" s="108">
        <v>1.1240000000000001</v>
      </c>
      <c r="N15788" s="108">
        <v>470.30200000000002</v>
      </c>
      <c r="O15788" s="108">
        <v>104.643</v>
      </c>
      <c r="P15788" s="108">
        <v>33883.163</v>
      </c>
      <c r="Q15788" s="133">
        <v>1.00919</v>
      </c>
      <c r="R15788" s="134" t="s">
        <v>1734</v>
      </c>
      <c r="S15788" s="108">
        <v>4195.8530000000001</v>
      </c>
    </row>
    <row r="15789" spans="1:19" ht="11.25" thickBot="1" x14ac:dyDescent="0.2">
      <c r="A15789" s="112"/>
    </row>
    <row r="15790" spans="1:19" ht="11.25" thickBot="1" x14ac:dyDescent="0.2">
      <c r="A15790" s="107">
        <v>3</v>
      </c>
      <c r="B15790" s="132">
        <v>0.54594907407407411</v>
      </c>
      <c r="C15790" s="108">
        <v>386.63600000000002</v>
      </c>
      <c r="D15790" s="108">
        <v>384.90100000000001</v>
      </c>
      <c r="E15790" s="108">
        <v>173.81700000000001</v>
      </c>
      <c r="F15790" s="108">
        <v>205.91200000000001</v>
      </c>
      <c r="G15790" s="108">
        <v>148.81200000000001</v>
      </c>
      <c r="H15790" s="108">
        <v>213.267</v>
      </c>
      <c r="I15790" s="108">
        <v>1818.41</v>
      </c>
      <c r="J15790" s="108">
        <v>2358.7890000000002</v>
      </c>
      <c r="K15790" s="108">
        <v>3448.98</v>
      </c>
      <c r="L15790" s="108">
        <v>3.1960000000000002</v>
      </c>
      <c r="M15790" s="108">
        <v>0.17100000000000001</v>
      </c>
      <c r="N15790" s="108">
        <v>484.56</v>
      </c>
      <c r="O15790" s="108">
        <v>123.819</v>
      </c>
      <c r="P15790" s="108">
        <v>33793.508000000002</v>
      </c>
      <c r="Q15790" s="133">
        <v>1.0175799999999999</v>
      </c>
      <c r="R15790" s="134" t="s">
        <v>1735</v>
      </c>
      <c r="S15790" s="108">
        <v>4277.72</v>
      </c>
    </row>
    <row r="15791" spans="1:19" ht="11.25" thickBot="1" x14ac:dyDescent="0.2">
      <c r="A15791" s="112"/>
    </row>
    <row r="15792" spans="1:19" ht="11.25" thickBot="1" x14ac:dyDescent="0.2">
      <c r="A15792" s="135" t="s">
        <v>362</v>
      </c>
      <c r="B15792" s="112"/>
      <c r="C15792" s="136">
        <v>390.82499999999999</v>
      </c>
      <c r="D15792" s="136">
        <v>379.738</v>
      </c>
      <c r="E15792" s="136">
        <v>149.273</v>
      </c>
      <c r="F15792" s="136">
        <v>202.14</v>
      </c>
      <c r="G15792" s="136">
        <v>135.32300000000001</v>
      </c>
      <c r="H15792" s="136">
        <v>206.21</v>
      </c>
      <c r="I15792" s="136">
        <v>1833.6859999999999</v>
      </c>
      <c r="J15792" s="136">
        <v>2320.7919999999999</v>
      </c>
      <c r="K15792" s="136">
        <v>3442.5740000000001</v>
      </c>
      <c r="L15792" s="136">
        <v>-0.06</v>
      </c>
      <c r="M15792" s="136">
        <v>1.1220000000000001</v>
      </c>
      <c r="N15792" s="136">
        <v>488.447</v>
      </c>
      <c r="O15792" s="136">
        <v>115.845</v>
      </c>
      <c r="P15792" s="136">
        <v>33967.250999999997</v>
      </c>
      <c r="Q15792" s="137">
        <v>1.00718</v>
      </c>
      <c r="R15792" s="134" t="s">
        <v>1736</v>
      </c>
      <c r="S15792" s="136">
        <v>4246.7709999999997</v>
      </c>
    </row>
    <row r="15793" spans="1:19" ht="11.25" thickBot="1" x14ac:dyDescent="0.2">
      <c r="A15793" s="112"/>
    </row>
    <row r="15794" spans="1:19" ht="11.25" thickBot="1" x14ac:dyDescent="0.2">
      <c r="A15794" s="138" t="s">
        <v>364</v>
      </c>
      <c r="B15794" s="112"/>
      <c r="C15794" s="136">
        <v>4.9550000000000001</v>
      </c>
      <c r="D15794" s="136">
        <v>7.2489999999999997</v>
      </c>
      <c r="E15794" s="136">
        <v>24.116</v>
      </c>
      <c r="F15794" s="136">
        <v>28.867000000000001</v>
      </c>
      <c r="G15794" s="136">
        <v>11.726000000000001</v>
      </c>
      <c r="H15794" s="136">
        <v>6.359</v>
      </c>
      <c r="I15794" s="136">
        <v>80.265000000000001</v>
      </c>
      <c r="J15794" s="136">
        <v>34.353999999999999</v>
      </c>
      <c r="K15794" s="136">
        <v>84.293999999999997</v>
      </c>
      <c r="L15794" s="136">
        <v>3.125</v>
      </c>
      <c r="M15794" s="136">
        <v>0.95</v>
      </c>
      <c r="N15794" s="136">
        <v>20.367999999999999</v>
      </c>
      <c r="O15794" s="136">
        <v>9.9870000000000001</v>
      </c>
      <c r="P15794" s="136">
        <v>227.74299999999999</v>
      </c>
      <c r="Q15794" s="137">
        <v>1.154E-2</v>
      </c>
      <c r="R15794" s="134" t="s">
        <v>1737</v>
      </c>
      <c r="S15794" s="136">
        <v>44.436</v>
      </c>
    </row>
    <row r="15795" spans="1:19" ht="11.25" thickBot="1" x14ac:dyDescent="0.2">
      <c r="A15795" s="112"/>
    </row>
    <row r="15796" spans="1:19" ht="11.25" thickBot="1" x14ac:dyDescent="0.2">
      <c r="A15796" s="139" t="s">
        <v>366</v>
      </c>
      <c r="B15796" s="112"/>
      <c r="C15796" s="136">
        <v>1.268</v>
      </c>
      <c r="D15796" s="136">
        <v>1.909</v>
      </c>
      <c r="E15796" s="136">
        <v>16.155000000000001</v>
      </c>
      <c r="F15796" s="136">
        <v>14.281000000000001</v>
      </c>
      <c r="G15796" s="136">
        <v>8.6649999999999991</v>
      </c>
      <c r="H15796" s="136">
        <v>3.0840000000000001</v>
      </c>
      <c r="I15796" s="136">
        <v>4.3769999999999998</v>
      </c>
      <c r="J15796" s="136">
        <v>1.48</v>
      </c>
      <c r="K15796" s="136">
        <v>2.4489999999999998</v>
      </c>
      <c r="L15796" s="136">
        <v>5221.192</v>
      </c>
      <c r="M15796" s="136">
        <v>84.64</v>
      </c>
      <c r="N15796" s="136">
        <v>4.17</v>
      </c>
      <c r="O15796" s="136">
        <v>8.6210000000000004</v>
      </c>
      <c r="P15796" s="136">
        <v>0.67</v>
      </c>
      <c r="Q15796" s="140">
        <v>1.1459999999999999</v>
      </c>
      <c r="R15796" s="134" t="s">
        <v>1003</v>
      </c>
      <c r="S15796" s="136">
        <v>1.046</v>
      </c>
    </row>
    <row r="15797" spans="1:19" ht="11.25" thickBot="1" x14ac:dyDescent="0.2">
      <c r="A15797" s="112"/>
    </row>
    <row r="15798" spans="1:19" ht="11.25" thickBot="1" x14ac:dyDescent="0.2">
      <c r="A15798" s="106" t="s">
        <v>357</v>
      </c>
      <c r="B15798" s="106" t="s">
        <v>358</v>
      </c>
      <c r="C15798" s="130" t="s">
        <v>68</v>
      </c>
    </row>
    <row r="15799" spans="1:19" ht="11.25" thickBot="1" x14ac:dyDescent="0.2">
      <c r="A15799" s="107">
        <v>1</v>
      </c>
      <c r="B15799" s="132">
        <v>0.5455902777777778</v>
      </c>
      <c r="C15799" s="108">
        <v>986.03899999999999</v>
      </c>
    </row>
    <row r="15800" spans="1:19" ht="11.25" thickBot="1" x14ac:dyDescent="0.2">
      <c r="A15800" s="112"/>
    </row>
    <row r="15801" spans="1:19" ht="11.25" thickBot="1" x14ac:dyDescent="0.2">
      <c r="A15801" s="107">
        <v>2</v>
      </c>
      <c r="B15801" s="132">
        <v>0.54577546296296298</v>
      </c>
      <c r="C15801" s="108">
        <v>1063.6220000000001</v>
      </c>
    </row>
    <row r="15802" spans="1:19" ht="11.25" thickBot="1" x14ac:dyDescent="0.2">
      <c r="A15802" s="112"/>
    </row>
    <row r="15803" spans="1:19" ht="11.25" thickBot="1" x14ac:dyDescent="0.2">
      <c r="A15803" s="107">
        <v>3</v>
      </c>
      <c r="B15803" s="132">
        <v>0.54594907407407411</v>
      </c>
      <c r="C15803" s="108">
        <v>976.13699999999994</v>
      </c>
    </row>
    <row r="15804" spans="1:19" ht="11.25" thickBot="1" x14ac:dyDescent="0.2">
      <c r="A15804" s="112"/>
    </row>
    <row r="15805" spans="1:19" ht="11.25" thickBot="1" x14ac:dyDescent="0.2">
      <c r="A15805" s="135" t="s">
        <v>362</v>
      </c>
      <c r="B15805" s="112"/>
      <c r="C15805" s="136">
        <v>1008.599</v>
      </c>
    </row>
    <row r="15806" spans="1:19" ht="11.25" thickBot="1" x14ac:dyDescent="0.2">
      <c r="A15806" s="112"/>
    </row>
    <row r="15807" spans="1:19" ht="11.25" thickBot="1" x14ac:dyDescent="0.2">
      <c r="A15807" s="138" t="s">
        <v>364</v>
      </c>
      <c r="B15807" s="112"/>
      <c r="C15807" s="136">
        <v>47.906999999999996</v>
      </c>
    </row>
    <row r="15808" spans="1:19" ht="11.25" thickBot="1" x14ac:dyDescent="0.2">
      <c r="A15808" s="112"/>
    </row>
    <row r="15809" spans="1:19" ht="11.25" thickBot="1" x14ac:dyDescent="0.2">
      <c r="A15809" s="139" t="s">
        <v>366</v>
      </c>
      <c r="B15809" s="112"/>
      <c r="C15809" s="136">
        <v>4.75</v>
      </c>
    </row>
    <row r="15810" spans="1:19" ht="10.5" x14ac:dyDescent="0.15">
      <c r="A15810" s="112"/>
    </row>
    <row r="15811" spans="1:19" x14ac:dyDescent="0.15">
      <c r="A15811" s="129"/>
      <c r="B15811" s="86" t="s">
        <v>1738</v>
      </c>
    </row>
    <row r="15812" spans="1:19" ht="9.75" thickBot="1" x14ac:dyDescent="0.2">
      <c r="A15812" s="81" t="s">
        <v>5871</v>
      </c>
    </row>
    <row r="15813" spans="1:19" ht="11.25" thickBot="1" x14ac:dyDescent="0.2">
      <c r="A15813" s="106" t="s">
        <v>357</v>
      </c>
      <c r="B15813" s="106" t="s">
        <v>358</v>
      </c>
      <c r="C15813" s="130" t="s">
        <v>0</v>
      </c>
      <c r="D15813" s="130" t="s">
        <v>1</v>
      </c>
      <c r="E15813" s="130" t="s">
        <v>2</v>
      </c>
      <c r="F15813" s="130" t="s">
        <v>3</v>
      </c>
      <c r="G15813" s="130" t="s">
        <v>4</v>
      </c>
      <c r="H15813" s="130" t="s">
        <v>5</v>
      </c>
      <c r="I15813" s="131" t="s">
        <v>6</v>
      </c>
      <c r="J15813" s="131" t="s">
        <v>7</v>
      </c>
      <c r="K15813" s="130" t="s">
        <v>8</v>
      </c>
      <c r="L15813" s="130" t="s">
        <v>9</v>
      </c>
      <c r="M15813" s="130" t="s">
        <v>10</v>
      </c>
      <c r="N15813" s="130" t="s">
        <v>11</v>
      </c>
      <c r="O15813" s="130" t="s">
        <v>12</v>
      </c>
      <c r="P15813" s="130" t="s">
        <v>13</v>
      </c>
      <c r="Q15813" s="130" t="s">
        <v>14</v>
      </c>
      <c r="R15813" s="130" t="s">
        <v>15</v>
      </c>
      <c r="S15813" s="130" t="s">
        <v>16</v>
      </c>
    </row>
    <row r="15814" spans="1:19" ht="11.25" thickBot="1" x14ac:dyDescent="0.2">
      <c r="A15814" s="107">
        <v>1</v>
      </c>
      <c r="B15814" s="132">
        <v>0.55071759259259256</v>
      </c>
      <c r="C15814" s="141" t="s">
        <v>11904</v>
      </c>
      <c r="D15814" s="141" t="s">
        <v>11905</v>
      </c>
      <c r="E15814" s="141" t="s">
        <v>11906</v>
      </c>
      <c r="F15814" s="141" t="s">
        <v>11907</v>
      </c>
      <c r="G15814" s="141" t="s">
        <v>11908</v>
      </c>
      <c r="H15814" s="141" t="s">
        <v>11909</v>
      </c>
      <c r="I15814" s="133">
        <v>1.2916399999999999</v>
      </c>
      <c r="J15814" s="134" t="s">
        <v>1745</v>
      </c>
      <c r="K15814" s="141" t="s">
        <v>11910</v>
      </c>
      <c r="L15814" s="108">
        <v>154.715</v>
      </c>
      <c r="M15814" s="108">
        <v>21834.521000000001</v>
      </c>
      <c r="N15814" s="108">
        <v>53558.324999999997</v>
      </c>
      <c r="O15814" s="108">
        <v>1529044.5</v>
      </c>
      <c r="P15814" s="108">
        <v>144834.82999999999</v>
      </c>
      <c r="Q15814" s="108">
        <v>5848.2870000000003</v>
      </c>
      <c r="R15814" s="108">
        <v>12920.513000000001</v>
      </c>
      <c r="S15814" s="108">
        <v>154433.84</v>
      </c>
    </row>
    <row r="15815" spans="1:19" ht="11.25" thickBot="1" x14ac:dyDescent="0.2">
      <c r="A15815" s="112"/>
    </row>
    <row r="15816" spans="1:19" ht="11.25" thickBot="1" x14ac:dyDescent="0.2">
      <c r="A15816" s="107">
        <v>2</v>
      </c>
      <c r="B15816" s="132">
        <v>0.55090277777777785</v>
      </c>
      <c r="C15816" s="141" t="s">
        <v>11911</v>
      </c>
      <c r="D15816" s="141" t="s">
        <v>11912</v>
      </c>
      <c r="E15816" s="141" t="s">
        <v>11913</v>
      </c>
      <c r="F15816" s="141" t="s">
        <v>11914</v>
      </c>
      <c r="G15816" s="141" t="s">
        <v>11915</v>
      </c>
      <c r="H15816" s="141" t="s">
        <v>11916</v>
      </c>
      <c r="I15816" s="133">
        <v>1.29566</v>
      </c>
      <c r="J15816" s="134" t="s">
        <v>1753</v>
      </c>
      <c r="K15816" s="141" t="s">
        <v>11917</v>
      </c>
      <c r="L15816" s="108">
        <v>169.66900000000001</v>
      </c>
      <c r="M15816" s="108">
        <v>22303.360000000001</v>
      </c>
      <c r="N15816" s="108">
        <v>53636.296999999999</v>
      </c>
      <c r="O15816" s="141" t="s">
        <v>11918</v>
      </c>
      <c r="P15816" s="108">
        <v>146466.78</v>
      </c>
      <c r="Q15816" s="108">
        <v>5730.558</v>
      </c>
      <c r="R15816" s="108">
        <v>12845.266</v>
      </c>
      <c r="S15816" s="108">
        <v>154238.70000000001</v>
      </c>
    </row>
    <row r="15817" spans="1:19" ht="11.25" thickBot="1" x14ac:dyDescent="0.2">
      <c r="A15817" s="112"/>
    </row>
    <row r="15818" spans="1:19" ht="11.25" thickBot="1" x14ac:dyDescent="0.2">
      <c r="A15818" s="107">
        <v>3</v>
      </c>
      <c r="B15818" s="132">
        <v>0.55107638888888888</v>
      </c>
      <c r="C15818" s="141" t="s">
        <v>11919</v>
      </c>
      <c r="D15818" s="141" t="s">
        <v>11920</v>
      </c>
      <c r="E15818" s="141" t="s">
        <v>11921</v>
      </c>
      <c r="F15818" s="141" t="s">
        <v>11922</v>
      </c>
      <c r="G15818" s="141" t="s">
        <v>11923</v>
      </c>
      <c r="H15818" s="141" t="s">
        <v>11924</v>
      </c>
      <c r="I15818" s="133">
        <v>1.3125899999999999</v>
      </c>
      <c r="J15818" s="134" t="s">
        <v>1761</v>
      </c>
      <c r="K15818" s="141" t="s">
        <v>11925</v>
      </c>
      <c r="L15818" s="108">
        <v>150.70699999999999</v>
      </c>
      <c r="M15818" s="108">
        <v>22054.334999999999</v>
      </c>
      <c r="N15818" s="108">
        <v>54182.124000000003</v>
      </c>
      <c r="O15818" s="141" t="s">
        <v>11926</v>
      </c>
      <c r="P15818" s="108">
        <v>144795.84</v>
      </c>
      <c r="Q15818" s="108">
        <v>5605.0569999999998</v>
      </c>
      <c r="R15818" s="108">
        <v>13144.271000000001</v>
      </c>
      <c r="S15818" s="108">
        <v>153996.15</v>
      </c>
    </row>
    <row r="15819" spans="1:19" ht="11.25" thickBot="1" x14ac:dyDescent="0.2">
      <c r="A15819" s="112"/>
    </row>
    <row r="15820" spans="1:19" ht="11.25" thickBot="1" x14ac:dyDescent="0.2">
      <c r="A15820" s="135" t="s">
        <v>362</v>
      </c>
      <c r="B15820" s="112"/>
      <c r="C15820" s="141" t="s">
        <v>11927</v>
      </c>
      <c r="D15820" s="141" t="s">
        <v>11928</v>
      </c>
      <c r="E15820" s="141" t="s">
        <v>11929</v>
      </c>
      <c r="F15820" s="141" t="s">
        <v>11930</v>
      </c>
      <c r="G15820" s="141" t="s">
        <v>11931</v>
      </c>
      <c r="H15820" s="141" t="s">
        <v>11932</v>
      </c>
      <c r="I15820" s="137">
        <v>1.29996</v>
      </c>
      <c r="J15820" s="134" t="s">
        <v>1769</v>
      </c>
      <c r="K15820" s="141" t="s">
        <v>11933</v>
      </c>
      <c r="L15820" s="136">
        <v>158.364</v>
      </c>
      <c r="M15820" s="136">
        <v>22064.072</v>
      </c>
      <c r="N15820" s="136">
        <v>53792.249000000003</v>
      </c>
      <c r="O15820" s="141" t="s">
        <v>11934</v>
      </c>
      <c r="P15820" s="136">
        <v>145365.82</v>
      </c>
      <c r="Q15820" s="136">
        <v>5727.9669999999996</v>
      </c>
      <c r="R15820" s="136">
        <v>12970.017</v>
      </c>
      <c r="S15820" s="136">
        <v>154222.89000000001</v>
      </c>
    </row>
    <row r="15821" spans="1:19" ht="11.25" thickBot="1" x14ac:dyDescent="0.2">
      <c r="A15821" s="112"/>
    </row>
    <row r="15822" spans="1:19" ht="11.25" thickBot="1" x14ac:dyDescent="0.2">
      <c r="A15822" s="138" t="s">
        <v>364</v>
      </c>
      <c r="B15822" s="112"/>
      <c r="C15822" s="141" t="s">
        <v>11935</v>
      </c>
      <c r="D15822" s="141" t="s">
        <v>11936</v>
      </c>
      <c r="E15822" s="141" t="s">
        <v>11937</v>
      </c>
      <c r="F15822" s="141" t="s">
        <v>11938</v>
      </c>
      <c r="G15822" s="141" t="s">
        <v>11939</v>
      </c>
      <c r="H15822" s="141" t="s">
        <v>11940</v>
      </c>
      <c r="I15822" s="137">
        <v>1.112E-2</v>
      </c>
      <c r="J15822" s="134" t="s">
        <v>1778</v>
      </c>
      <c r="K15822" s="141" t="s">
        <v>11941</v>
      </c>
      <c r="L15822" s="136">
        <v>9.9939999999999998</v>
      </c>
      <c r="M15822" s="136">
        <v>234.571</v>
      </c>
      <c r="N15822" s="136">
        <v>339.88499999999999</v>
      </c>
      <c r="O15822" s="141" t="s">
        <v>11942</v>
      </c>
      <c r="P15822" s="136">
        <v>953.66099999999994</v>
      </c>
      <c r="Q15822" s="136">
        <v>121.636</v>
      </c>
      <c r="R15822" s="136">
        <v>155.52799999999999</v>
      </c>
      <c r="S15822" s="136">
        <v>219.273</v>
      </c>
    </row>
    <row r="15823" spans="1:19" ht="11.25" thickBot="1" x14ac:dyDescent="0.2">
      <c r="A15823" s="112"/>
    </row>
    <row r="15824" spans="1:19" ht="11.25" thickBot="1" x14ac:dyDescent="0.2">
      <c r="A15824" s="139" t="s">
        <v>366</v>
      </c>
      <c r="B15824" s="112"/>
      <c r="C15824" s="141" t="s">
        <v>1780</v>
      </c>
      <c r="D15824" s="141" t="s">
        <v>1781</v>
      </c>
      <c r="E15824" s="141" t="s">
        <v>1782</v>
      </c>
      <c r="F15824" s="141" t="s">
        <v>1783</v>
      </c>
      <c r="G15824" s="141" t="s">
        <v>1784</v>
      </c>
      <c r="H15824" s="141" t="s">
        <v>1785</v>
      </c>
      <c r="I15824" s="140">
        <v>0.85499999999999998</v>
      </c>
      <c r="J15824" s="134" t="s">
        <v>1786</v>
      </c>
      <c r="K15824" s="141" t="s">
        <v>1787</v>
      </c>
      <c r="L15824" s="136">
        <v>6.3109999999999999</v>
      </c>
      <c r="M15824" s="136">
        <v>1.0629999999999999</v>
      </c>
      <c r="N15824" s="136">
        <v>0.63200000000000001</v>
      </c>
      <c r="O15824" s="141" t="s">
        <v>1788</v>
      </c>
      <c r="P15824" s="136">
        <v>0.65600000000000003</v>
      </c>
      <c r="Q15824" s="136">
        <v>2.1240000000000001</v>
      </c>
      <c r="R15824" s="136">
        <v>1.1990000000000001</v>
      </c>
      <c r="S15824" s="136">
        <v>0.14199999999999999</v>
      </c>
    </row>
    <row r="15825" spans="1:19" ht="11.25" thickBot="1" x14ac:dyDescent="0.2">
      <c r="A15825" s="112"/>
    </row>
    <row r="15826" spans="1:19" ht="11.25" thickBot="1" x14ac:dyDescent="0.2">
      <c r="A15826" s="106" t="s">
        <v>357</v>
      </c>
      <c r="B15826" s="106" t="s">
        <v>358</v>
      </c>
      <c r="C15826" s="130" t="s">
        <v>17</v>
      </c>
      <c r="D15826" s="130" t="s">
        <v>18</v>
      </c>
      <c r="E15826" s="131" t="s">
        <v>19</v>
      </c>
      <c r="F15826" s="131" t="s">
        <v>20</v>
      </c>
      <c r="G15826" s="130" t="s">
        <v>21</v>
      </c>
      <c r="H15826" s="130" t="s">
        <v>22</v>
      </c>
      <c r="I15826" s="130" t="s">
        <v>23</v>
      </c>
      <c r="J15826" s="130" t="s">
        <v>24</v>
      </c>
      <c r="K15826" s="131" t="s">
        <v>25</v>
      </c>
      <c r="L15826" s="131" t="s">
        <v>26</v>
      </c>
      <c r="M15826" s="130" t="s">
        <v>27</v>
      </c>
      <c r="N15826" s="130" t="s">
        <v>28</v>
      </c>
      <c r="O15826" s="130" t="s">
        <v>29</v>
      </c>
      <c r="P15826" s="130" t="s">
        <v>30</v>
      </c>
      <c r="Q15826" s="130" t="s">
        <v>31</v>
      </c>
      <c r="R15826" s="130" t="s">
        <v>32</v>
      </c>
      <c r="S15826" s="130" t="s">
        <v>33</v>
      </c>
    </row>
    <row r="15827" spans="1:19" ht="11.25" thickBot="1" x14ac:dyDescent="0.2">
      <c r="A15827" s="107">
        <v>1</v>
      </c>
      <c r="B15827" s="132">
        <v>0.55071759259259256</v>
      </c>
      <c r="C15827" s="108">
        <v>50727.142</v>
      </c>
      <c r="D15827" s="108">
        <v>33495.86</v>
      </c>
      <c r="E15827" s="133">
        <v>1.15561</v>
      </c>
      <c r="F15827" s="133">
        <v>1.0459099999999999</v>
      </c>
      <c r="G15827" s="108">
        <v>10.598000000000001</v>
      </c>
      <c r="H15827" s="108">
        <v>34.375</v>
      </c>
      <c r="I15827" s="108">
        <v>374585.61</v>
      </c>
      <c r="J15827" s="141" t="s">
        <v>11943</v>
      </c>
      <c r="K15827" s="133">
        <v>1.2525999999999999</v>
      </c>
      <c r="L15827" s="134" t="s">
        <v>1790</v>
      </c>
      <c r="M15827" s="108">
        <v>899.81399999999996</v>
      </c>
      <c r="N15827" s="108">
        <v>2710.6350000000002</v>
      </c>
      <c r="O15827" s="108">
        <v>6.7530000000000001</v>
      </c>
      <c r="P15827" s="108">
        <v>75.484999999999999</v>
      </c>
      <c r="Q15827" s="108">
        <v>313.12299999999999</v>
      </c>
      <c r="R15827" s="108">
        <v>117.402</v>
      </c>
      <c r="S15827" s="108">
        <v>456.92599999999999</v>
      </c>
    </row>
    <row r="15828" spans="1:19" ht="11.25" thickBot="1" x14ac:dyDescent="0.2">
      <c r="A15828" s="112"/>
    </row>
    <row r="15829" spans="1:19" ht="11.25" thickBot="1" x14ac:dyDescent="0.2">
      <c r="A15829" s="107">
        <v>2</v>
      </c>
      <c r="B15829" s="132">
        <v>0.55090277777777785</v>
      </c>
      <c r="C15829" s="108">
        <v>50899.370999999999</v>
      </c>
      <c r="D15829" s="108">
        <v>33746.370000000003</v>
      </c>
      <c r="E15829" s="133">
        <v>1.16655</v>
      </c>
      <c r="F15829" s="133">
        <v>1.04748</v>
      </c>
      <c r="G15829" s="108">
        <v>4.4349999999999996</v>
      </c>
      <c r="H15829" s="108">
        <v>28.873999999999999</v>
      </c>
      <c r="I15829" s="108">
        <v>373789.23</v>
      </c>
      <c r="J15829" s="141" t="s">
        <v>11944</v>
      </c>
      <c r="K15829" s="133">
        <v>1.2639199999999999</v>
      </c>
      <c r="L15829" s="134" t="s">
        <v>1792</v>
      </c>
      <c r="M15829" s="108">
        <v>980.65899999999999</v>
      </c>
      <c r="N15829" s="108">
        <v>2694.556</v>
      </c>
      <c r="O15829" s="108">
        <v>4.2460000000000004</v>
      </c>
      <c r="P15829" s="108">
        <v>62.11</v>
      </c>
      <c r="Q15829" s="108">
        <v>337.52499999999998</v>
      </c>
      <c r="R15829" s="108">
        <v>122.88200000000001</v>
      </c>
      <c r="S15829" s="108">
        <v>465.36599999999999</v>
      </c>
    </row>
    <row r="15830" spans="1:19" ht="11.25" thickBot="1" x14ac:dyDescent="0.2">
      <c r="A15830" s="112"/>
    </row>
    <row r="15831" spans="1:19" ht="11.25" thickBot="1" x14ac:dyDescent="0.2">
      <c r="A15831" s="107">
        <v>3</v>
      </c>
      <c r="B15831" s="132">
        <v>0.55107638888888888</v>
      </c>
      <c r="C15831" s="108">
        <v>51088.377</v>
      </c>
      <c r="D15831" s="108">
        <v>33495.232000000004</v>
      </c>
      <c r="E15831" s="133">
        <v>1.17788</v>
      </c>
      <c r="F15831" s="133">
        <v>1.0465500000000001</v>
      </c>
      <c r="G15831" s="108">
        <v>8.5730000000000004</v>
      </c>
      <c r="H15831" s="108">
        <v>36.201999999999998</v>
      </c>
      <c r="I15831" s="108">
        <v>372559.97</v>
      </c>
      <c r="J15831" s="141" t="s">
        <v>11945</v>
      </c>
      <c r="K15831" s="133">
        <v>1.2675399999999999</v>
      </c>
      <c r="L15831" s="134" t="s">
        <v>1794</v>
      </c>
      <c r="M15831" s="108">
        <v>939.22900000000004</v>
      </c>
      <c r="N15831" s="108">
        <v>2671.0320000000002</v>
      </c>
      <c r="O15831" s="108">
        <v>7.5620000000000003</v>
      </c>
      <c r="P15831" s="108">
        <v>46.063000000000002</v>
      </c>
      <c r="Q15831" s="108">
        <v>335.59899999999999</v>
      </c>
      <c r="R15831" s="108">
        <v>130.392</v>
      </c>
      <c r="S15831" s="108">
        <v>467.399</v>
      </c>
    </row>
    <row r="15832" spans="1:19" ht="11.25" thickBot="1" x14ac:dyDescent="0.2">
      <c r="A15832" s="112"/>
    </row>
    <row r="15833" spans="1:19" ht="11.25" thickBot="1" x14ac:dyDescent="0.2">
      <c r="A15833" s="135" t="s">
        <v>362</v>
      </c>
      <c r="B15833" s="112"/>
      <c r="C15833" s="136">
        <v>50904.963000000003</v>
      </c>
      <c r="D15833" s="136">
        <v>33579.154000000002</v>
      </c>
      <c r="E15833" s="137">
        <v>1.1666799999999999</v>
      </c>
      <c r="F15833" s="137">
        <v>1.04664</v>
      </c>
      <c r="G15833" s="136">
        <v>7.8680000000000003</v>
      </c>
      <c r="H15833" s="136">
        <v>33.15</v>
      </c>
      <c r="I15833" s="136">
        <v>373644.94</v>
      </c>
      <c r="J15833" s="141" t="s">
        <v>11946</v>
      </c>
      <c r="K15833" s="137">
        <v>1.26135</v>
      </c>
      <c r="L15833" s="134" t="s">
        <v>1796</v>
      </c>
      <c r="M15833" s="136">
        <v>939.90099999999995</v>
      </c>
      <c r="N15833" s="136">
        <v>2692.0749999999998</v>
      </c>
      <c r="O15833" s="136">
        <v>6.1870000000000003</v>
      </c>
      <c r="P15833" s="136">
        <v>61.219000000000001</v>
      </c>
      <c r="Q15833" s="136">
        <v>328.74900000000002</v>
      </c>
      <c r="R15833" s="136">
        <v>123.559</v>
      </c>
      <c r="S15833" s="136">
        <v>463.23099999999999</v>
      </c>
    </row>
    <row r="15834" spans="1:19" ht="11.25" thickBot="1" x14ac:dyDescent="0.2">
      <c r="A15834" s="112"/>
    </row>
    <row r="15835" spans="1:19" ht="11.25" thickBot="1" x14ac:dyDescent="0.2">
      <c r="A15835" s="138" t="s">
        <v>364</v>
      </c>
      <c r="B15835" s="112"/>
      <c r="C15835" s="136">
        <v>180.68199999999999</v>
      </c>
      <c r="D15835" s="136">
        <v>144.81399999999999</v>
      </c>
      <c r="E15835" s="137">
        <v>1.1129999999999999E-2</v>
      </c>
      <c r="F15835" s="137">
        <v>7.9000000000000001E-4</v>
      </c>
      <c r="G15835" s="136">
        <v>3.141</v>
      </c>
      <c r="H15835" s="136">
        <v>3.8140000000000001</v>
      </c>
      <c r="I15835" s="136">
        <v>1020.499</v>
      </c>
      <c r="J15835" s="141" t="s">
        <v>11947</v>
      </c>
      <c r="K15835" s="137">
        <v>7.79E-3</v>
      </c>
      <c r="L15835" s="134" t="s">
        <v>979</v>
      </c>
      <c r="M15835" s="136">
        <v>40.427</v>
      </c>
      <c r="N15835" s="136">
        <v>19.917999999999999</v>
      </c>
      <c r="O15835" s="136">
        <v>1.7290000000000001</v>
      </c>
      <c r="P15835" s="136">
        <v>14.731</v>
      </c>
      <c r="Q15835" s="136">
        <v>13.567</v>
      </c>
      <c r="R15835" s="136">
        <v>6.5209999999999999</v>
      </c>
      <c r="S15835" s="136">
        <v>5.5529999999999999</v>
      </c>
    </row>
    <row r="15836" spans="1:19" ht="11.25" thickBot="1" x14ac:dyDescent="0.2">
      <c r="A15836" s="112"/>
    </row>
    <row r="15837" spans="1:19" ht="11.25" thickBot="1" x14ac:dyDescent="0.2">
      <c r="A15837" s="139" t="s">
        <v>366</v>
      </c>
      <c r="B15837" s="112"/>
      <c r="C15837" s="136">
        <v>0.35499999999999998</v>
      </c>
      <c r="D15837" s="136">
        <v>0.43099999999999999</v>
      </c>
      <c r="E15837" s="140">
        <v>0.95399999999999996</v>
      </c>
      <c r="F15837" s="140">
        <v>7.4999999999999997E-2</v>
      </c>
      <c r="G15837" s="136">
        <v>39.921999999999997</v>
      </c>
      <c r="H15837" s="136">
        <v>11.506</v>
      </c>
      <c r="I15837" s="136">
        <v>0.27300000000000002</v>
      </c>
      <c r="J15837" s="141" t="s">
        <v>829</v>
      </c>
      <c r="K15837" s="140">
        <v>0.61799999999999999</v>
      </c>
      <c r="L15837" s="134" t="s">
        <v>1798</v>
      </c>
      <c r="M15837" s="136">
        <v>4.3010000000000002</v>
      </c>
      <c r="N15837" s="136">
        <v>0.74</v>
      </c>
      <c r="O15837" s="136">
        <v>27.946000000000002</v>
      </c>
      <c r="P15837" s="136">
        <v>24.062999999999999</v>
      </c>
      <c r="Q15837" s="136">
        <v>4.1269999999999998</v>
      </c>
      <c r="R15837" s="136">
        <v>5.2779999999999996</v>
      </c>
      <c r="S15837" s="136">
        <v>1.1990000000000001</v>
      </c>
    </row>
    <row r="15838" spans="1:19" ht="11.25" thickBot="1" x14ac:dyDescent="0.2">
      <c r="A15838" s="112"/>
    </row>
    <row r="15839" spans="1:19" ht="11.25" thickBot="1" x14ac:dyDescent="0.2">
      <c r="A15839" s="106" t="s">
        <v>357</v>
      </c>
      <c r="B15839" s="106" t="s">
        <v>358</v>
      </c>
      <c r="C15839" s="131" t="s">
        <v>34</v>
      </c>
      <c r="D15839" s="131" t="s">
        <v>35</v>
      </c>
      <c r="E15839" s="130" t="s">
        <v>36</v>
      </c>
      <c r="F15839" s="130" t="s">
        <v>37</v>
      </c>
      <c r="G15839" s="130" t="s">
        <v>38</v>
      </c>
      <c r="H15839" s="130" t="s">
        <v>39</v>
      </c>
      <c r="I15839" s="130" t="s">
        <v>40</v>
      </c>
      <c r="J15839" s="130" t="s">
        <v>41</v>
      </c>
      <c r="K15839" s="130" t="s">
        <v>42</v>
      </c>
      <c r="L15839" s="130" t="s">
        <v>43</v>
      </c>
      <c r="M15839" s="130" t="s">
        <v>44</v>
      </c>
      <c r="N15839" s="130" t="s">
        <v>45</v>
      </c>
      <c r="O15839" s="130" t="s">
        <v>46</v>
      </c>
      <c r="P15839" s="130" t="s">
        <v>47</v>
      </c>
      <c r="Q15839" s="130" t="s">
        <v>48</v>
      </c>
      <c r="R15839" s="130" t="s">
        <v>49</v>
      </c>
      <c r="S15839" s="130" t="s">
        <v>50</v>
      </c>
    </row>
    <row r="15840" spans="1:19" ht="11.25" thickBot="1" x14ac:dyDescent="0.2">
      <c r="A15840" s="107">
        <v>1</v>
      </c>
      <c r="B15840" s="132">
        <v>0.55071759259259256</v>
      </c>
      <c r="C15840" s="133">
        <v>1.15381</v>
      </c>
      <c r="D15840" s="134" t="s">
        <v>1799</v>
      </c>
      <c r="E15840" s="108">
        <v>28509.734</v>
      </c>
      <c r="F15840" s="108">
        <v>574.41600000000005</v>
      </c>
      <c r="G15840" s="108">
        <v>0.75900000000000001</v>
      </c>
      <c r="H15840" s="108">
        <v>6942.8140000000003</v>
      </c>
      <c r="I15840" s="108">
        <v>171619.84</v>
      </c>
      <c r="J15840" s="108">
        <v>1097163.6000000001</v>
      </c>
      <c r="K15840" s="108">
        <v>12060.913</v>
      </c>
      <c r="L15840" s="108">
        <v>22353.338</v>
      </c>
      <c r="M15840" s="108">
        <v>3391.4140000000002</v>
      </c>
      <c r="N15840" s="108">
        <v>2344.2190000000001</v>
      </c>
      <c r="O15840" s="108">
        <v>362.64600000000002</v>
      </c>
      <c r="P15840" s="108">
        <v>450.012</v>
      </c>
      <c r="Q15840" s="108">
        <v>455.06799999999998</v>
      </c>
      <c r="R15840" s="108">
        <v>369.95400000000001</v>
      </c>
      <c r="S15840" s="108">
        <v>475.31599999999997</v>
      </c>
    </row>
    <row r="15841" spans="1:19" ht="11.25" thickBot="1" x14ac:dyDescent="0.2">
      <c r="A15841" s="112"/>
    </row>
    <row r="15842" spans="1:19" ht="11.25" thickBot="1" x14ac:dyDescent="0.2">
      <c r="A15842" s="107">
        <v>2</v>
      </c>
      <c r="B15842" s="132">
        <v>0.55090277777777785</v>
      </c>
      <c r="C15842" s="133">
        <v>1.1673500000000001</v>
      </c>
      <c r="D15842" s="134" t="s">
        <v>1800</v>
      </c>
      <c r="E15842" s="108">
        <v>25009.182000000001</v>
      </c>
      <c r="F15842" s="108">
        <v>628.61300000000006</v>
      </c>
      <c r="G15842" s="108">
        <v>-0.09</v>
      </c>
      <c r="H15842" s="108">
        <v>6928.0259999999998</v>
      </c>
      <c r="I15842" s="108">
        <v>172075.19</v>
      </c>
      <c r="J15842" s="108">
        <v>1108097.1000000001</v>
      </c>
      <c r="K15842" s="108">
        <v>12130.108</v>
      </c>
      <c r="L15842" s="108">
        <v>22480.705000000002</v>
      </c>
      <c r="M15842" s="108">
        <v>3472.8649999999998</v>
      </c>
      <c r="N15842" s="108">
        <v>2370.63</v>
      </c>
      <c r="O15842" s="108">
        <v>375.70100000000002</v>
      </c>
      <c r="P15842" s="108">
        <v>476.875</v>
      </c>
      <c r="Q15842" s="108">
        <v>410.995</v>
      </c>
      <c r="R15842" s="108">
        <v>366.11700000000002</v>
      </c>
      <c r="S15842" s="108">
        <v>478.26499999999999</v>
      </c>
    </row>
    <row r="15843" spans="1:19" ht="11.25" thickBot="1" x14ac:dyDescent="0.2">
      <c r="A15843" s="112"/>
    </row>
    <row r="15844" spans="1:19" ht="11.25" thickBot="1" x14ac:dyDescent="0.2">
      <c r="A15844" s="107">
        <v>3</v>
      </c>
      <c r="B15844" s="132">
        <v>0.55107638888888888</v>
      </c>
      <c r="C15844" s="133">
        <v>1.17191</v>
      </c>
      <c r="D15844" s="134" t="s">
        <v>1801</v>
      </c>
      <c r="E15844" s="108">
        <v>26436.821</v>
      </c>
      <c r="F15844" s="108">
        <v>537.702</v>
      </c>
      <c r="G15844" s="108">
        <v>2.4510000000000001</v>
      </c>
      <c r="H15844" s="108">
        <v>6867.6859999999997</v>
      </c>
      <c r="I15844" s="108">
        <v>172280.01</v>
      </c>
      <c r="J15844" s="108">
        <v>1104227.7</v>
      </c>
      <c r="K15844" s="108">
        <v>12024.944</v>
      </c>
      <c r="L15844" s="108">
        <v>23793.775000000001</v>
      </c>
      <c r="M15844" s="108">
        <v>3351.0830000000001</v>
      </c>
      <c r="N15844" s="108">
        <v>2558.5340000000001</v>
      </c>
      <c r="O15844" s="108">
        <v>369.327</v>
      </c>
      <c r="P15844" s="108">
        <v>457.31400000000002</v>
      </c>
      <c r="Q15844" s="108">
        <v>411.73899999999998</v>
      </c>
      <c r="R15844" s="108">
        <v>360.88400000000001</v>
      </c>
      <c r="S15844" s="108">
        <v>444.84699999999998</v>
      </c>
    </row>
    <row r="15845" spans="1:19" ht="11.25" thickBot="1" x14ac:dyDescent="0.2">
      <c r="A15845" s="112"/>
    </row>
    <row r="15846" spans="1:19" ht="11.25" thickBot="1" x14ac:dyDescent="0.2">
      <c r="A15846" s="135" t="s">
        <v>362</v>
      </c>
      <c r="B15846" s="112"/>
      <c r="C15846" s="137">
        <v>1.1643600000000001</v>
      </c>
      <c r="D15846" s="134" t="s">
        <v>1802</v>
      </c>
      <c r="E15846" s="136">
        <v>26651.912</v>
      </c>
      <c r="F15846" s="136">
        <v>580.24400000000003</v>
      </c>
      <c r="G15846" s="136">
        <v>1.04</v>
      </c>
      <c r="H15846" s="136">
        <v>6912.8419999999996</v>
      </c>
      <c r="I15846" s="136">
        <v>171991.67999999999</v>
      </c>
      <c r="J15846" s="136">
        <v>1103162.8</v>
      </c>
      <c r="K15846" s="136">
        <v>12071.987999999999</v>
      </c>
      <c r="L15846" s="136">
        <v>22875.938999999998</v>
      </c>
      <c r="M15846" s="136">
        <v>3405.12</v>
      </c>
      <c r="N15846" s="136">
        <v>2424.4609999999998</v>
      </c>
      <c r="O15846" s="136">
        <v>369.22500000000002</v>
      </c>
      <c r="P15846" s="136">
        <v>461.4</v>
      </c>
      <c r="Q15846" s="136">
        <v>425.93400000000003</v>
      </c>
      <c r="R15846" s="136">
        <v>365.65100000000001</v>
      </c>
      <c r="S15846" s="136">
        <v>466.14299999999997</v>
      </c>
    </row>
    <row r="15847" spans="1:19" ht="11.25" thickBot="1" x14ac:dyDescent="0.2">
      <c r="A15847" s="112"/>
    </row>
    <row r="15848" spans="1:19" ht="11.25" thickBot="1" x14ac:dyDescent="0.2">
      <c r="A15848" s="138" t="s">
        <v>364</v>
      </c>
      <c r="B15848" s="112"/>
      <c r="C15848" s="137">
        <v>9.4199999999999996E-3</v>
      </c>
      <c r="D15848" s="134" t="s">
        <v>1803</v>
      </c>
      <c r="E15848" s="136">
        <v>1760.16</v>
      </c>
      <c r="F15848" s="136">
        <v>45.734999999999999</v>
      </c>
      <c r="G15848" s="136">
        <v>1.294</v>
      </c>
      <c r="H15848" s="136">
        <v>39.798999999999999</v>
      </c>
      <c r="I15848" s="136">
        <v>337.91699999999997</v>
      </c>
      <c r="J15848" s="136">
        <v>5544.0249999999996</v>
      </c>
      <c r="K15848" s="136">
        <v>53.45</v>
      </c>
      <c r="L15848" s="136">
        <v>797.41600000000005</v>
      </c>
      <c r="M15848" s="136">
        <v>62.036999999999999</v>
      </c>
      <c r="N15848" s="136">
        <v>116.85899999999999</v>
      </c>
      <c r="O15848" s="136">
        <v>6.5279999999999996</v>
      </c>
      <c r="P15848" s="136">
        <v>13.89</v>
      </c>
      <c r="Q15848" s="136">
        <v>25.234000000000002</v>
      </c>
      <c r="R15848" s="136">
        <v>4.5519999999999996</v>
      </c>
      <c r="S15848" s="136">
        <v>18.501000000000001</v>
      </c>
    </row>
    <row r="15849" spans="1:19" ht="11.25" thickBot="1" x14ac:dyDescent="0.2">
      <c r="A15849" s="112"/>
    </row>
    <row r="15850" spans="1:19" ht="11.25" thickBot="1" x14ac:dyDescent="0.2">
      <c r="A15850" s="139" t="s">
        <v>366</v>
      </c>
      <c r="B15850" s="112"/>
      <c r="C15850" s="140">
        <v>0.80900000000000005</v>
      </c>
      <c r="D15850" s="134" t="s">
        <v>1804</v>
      </c>
      <c r="E15850" s="136">
        <v>6.6040000000000001</v>
      </c>
      <c r="F15850" s="136">
        <v>7.8819999999999997</v>
      </c>
      <c r="G15850" s="136">
        <v>124.405</v>
      </c>
      <c r="H15850" s="136">
        <v>0.57599999999999996</v>
      </c>
      <c r="I15850" s="136">
        <v>0.19600000000000001</v>
      </c>
      <c r="J15850" s="136">
        <v>0.503</v>
      </c>
      <c r="K15850" s="136">
        <v>0.443</v>
      </c>
      <c r="L15850" s="136">
        <v>3.4860000000000002</v>
      </c>
      <c r="M15850" s="136">
        <v>1.8220000000000001</v>
      </c>
      <c r="N15850" s="136">
        <v>4.82</v>
      </c>
      <c r="O15850" s="136">
        <v>1.768</v>
      </c>
      <c r="P15850" s="136">
        <v>3.01</v>
      </c>
      <c r="Q15850" s="136">
        <v>5.9240000000000004</v>
      </c>
      <c r="R15850" s="136">
        <v>1.2450000000000001</v>
      </c>
      <c r="S15850" s="136">
        <v>3.9689999999999999</v>
      </c>
    </row>
    <row r="15851" spans="1:19" ht="11.25" thickBot="1" x14ac:dyDescent="0.2">
      <c r="A15851" s="112"/>
    </row>
    <row r="15852" spans="1:19" ht="11.25" thickBot="1" x14ac:dyDescent="0.2">
      <c r="A15852" s="106" t="s">
        <v>357</v>
      </c>
      <c r="B15852" s="106" t="s">
        <v>358</v>
      </c>
      <c r="C15852" s="130" t="s">
        <v>51</v>
      </c>
      <c r="D15852" s="130" t="s">
        <v>52</v>
      </c>
      <c r="E15852" s="130" t="s">
        <v>53</v>
      </c>
      <c r="F15852" s="130" t="s">
        <v>54</v>
      </c>
      <c r="G15852" s="130" t="s">
        <v>55</v>
      </c>
      <c r="H15852" s="130" t="s">
        <v>56</v>
      </c>
      <c r="I15852" s="130" t="s">
        <v>57</v>
      </c>
      <c r="J15852" s="130" t="s">
        <v>58</v>
      </c>
      <c r="K15852" s="130" t="s">
        <v>59</v>
      </c>
      <c r="L15852" s="130" t="s">
        <v>60</v>
      </c>
      <c r="M15852" s="130" t="s">
        <v>61</v>
      </c>
      <c r="N15852" s="130" t="s">
        <v>62</v>
      </c>
      <c r="O15852" s="130" t="s">
        <v>63</v>
      </c>
      <c r="P15852" s="130" t="s">
        <v>64</v>
      </c>
      <c r="Q15852" s="131" t="s">
        <v>65</v>
      </c>
      <c r="R15852" s="131" t="s">
        <v>66</v>
      </c>
      <c r="S15852" s="130" t="s">
        <v>67</v>
      </c>
    </row>
    <row r="15853" spans="1:19" ht="11.25" thickBot="1" x14ac:dyDescent="0.2">
      <c r="A15853" s="107">
        <v>1</v>
      </c>
      <c r="B15853" s="132">
        <v>0.55071759259259256</v>
      </c>
      <c r="C15853" s="108">
        <v>343.37799999999999</v>
      </c>
      <c r="D15853" s="108">
        <v>320.62599999999998</v>
      </c>
      <c r="E15853" s="108">
        <v>130.071</v>
      </c>
      <c r="F15853" s="108">
        <v>199.77500000000001</v>
      </c>
      <c r="G15853" s="108">
        <v>143.703</v>
      </c>
      <c r="H15853" s="108">
        <v>142.137</v>
      </c>
      <c r="I15853" s="108">
        <v>1228.575</v>
      </c>
      <c r="J15853" s="108">
        <v>4791.6229999999996</v>
      </c>
      <c r="K15853" s="108">
        <v>7055.4189999999999</v>
      </c>
      <c r="L15853" s="108">
        <v>12.853</v>
      </c>
      <c r="M15853" s="108">
        <v>3.7280000000000002</v>
      </c>
      <c r="N15853" s="108">
        <v>796.16399999999999</v>
      </c>
      <c r="O15853" s="108">
        <v>145.923</v>
      </c>
      <c r="P15853" s="108">
        <v>63667.661999999997</v>
      </c>
      <c r="Q15853" s="133">
        <v>1.0146599999999999</v>
      </c>
      <c r="R15853" s="134" t="s">
        <v>1805</v>
      </c>
      <c r="S15853" s="108">
        <v>2819.6959999999999</v>
      </c>
    </row>
    <row r="15854" spans="1:19" ht="11.25" thickBot="1" x14ac:dyDescent="0.2">
      <c r="A15854" s="112"/>
    </row>
    <row r="15855" spans="1:19" ht="11.25" thickBot="1" x14ac:dyDescent="0.2">
      <c r="A15855" s="107">
        <v>2</v>
      </c>
      <c r="B15855" s="132">
        <v>0.55090277777777785</v>
      </c>
      <c r="C15855" s="108">
        <v>338.50299999999999</v>
      </c>
      <c r="D15855" s="108">
        <v>344.82600000000002</v>
      </c>
      <c r="E15855" s="108">
        <v>118.37</v>
      </c>
      <c r="F15855" s="108">
        <v>225.05099999999999</v>
      </c>
      <c r="G15855" s="108">
        <v>122.995</v>
      </c>
      <c r="H15855" s="108">
        <v>150.66999999999999</v>
      </c>
      <c r="I15855" s="108">
        <v>1262.992</v>
      </c>
      <c r="J15855" s="108">
        <v>4758.2740000000003</v>
      </c>
      <c r="K15855" s="108">
        <v>7120.0780000000004</v>
      </c>
      <c r="L15855" s="108">
        <v>4.6589999999999998</v>
      </c>
      <c r="M15855" s="108">
        <v>2.7989999999999999</v>
      </c>
      <c r="N15855" s="108">
        <v>741.452</v>
      </c>
      <c r="O15855" s="108">
        <v>156.04400000000001</v>
      </c>
      <c r="P15855" s="108">
        <v>63803.99</v>
      </c>
      <c r="Q15855" s="133">
        <v>1.03146</v>
      </c>
      <c r="R15855" s="134" t="s">
        <v>1806</v>
      </c>
      <c r="S15855" s="108">
        <v>3257.567</v>
      </c>
    </row>
    <row r="15856" spans="1:19" ht="11.25" thickBot="1" x14ac:dyDescent="0.2">
      <c r="A15856" s="112"/>
    </row>
    <row r="15857" spans="1:19" ht="11.25" thickBot="1" x14ac:dyDescent="0.2">
      <c r="A15857" s="107">
        <v>3</v>
      </c>
      <c r="B15857" s="132">
        <v>0.55107638888888888</v>
      </c>
      <c r="C15857" s="108">
        <v>363.33100000000002</v>
      </c>
      <c r="D15857" s="108">
        <v>329.24900000000002</v>
      </c>
      <c r="E15857" s="108">
        <v>117.29300000000001</v>
      </c>
      <c r="F15857" s="108">
        <v>211.482</v>
      </c>
      <c r="G15857" s="108">
        <v>121.075</v>
      </c>
      <c r="H15857" s="108">
        <v>150.51499999999999</v>
      </c>
      <c r="I15857" s="108">
        <v>1253.037</v>
      </c>
      <c r="J15857" s="108">
        <v>4772.9369999999999</v>
      </c>
      <c r="K15857" s="108">
        <v>7159.6869999999999</v>
      </c>
      <c r="L15857" s="108">
        <v>5.5590000000000002</v>
      </c>
      <c r="M15857" s="108">
        <v>3.7010000000000001</v>
      </c>
      <c r="N15857" s="108">
        <v>767.86199999999997</v>
      </c>
      <c r="O15857" s="108">
        <v>165.274</v>
      </c>
      <c r="P15857" s="108">
        <v>63759.728999999999</v>
      </c>
      <c r="Q15857" s="133">
        <v>1.0395700000000001</v>
      </c>
      <c r="R15857" s="134" t="s">
        <v>1807</v>
      </c>
      <c r="S15857" s="108">
        <v>3315.8339999999998</v>
      </c>
    </row>
    <row r="15858" spans="1:19" ht="11.25" thickBot="1" x14ac:dyDescent="0.2">
      <c r="A15858" s="112"/>
    </row>
    <row r="15859" spans="1:19" ht="11.25" thickBot="1" x14ac:dyDescent="0.2">
      <c r="A15859" s="135" t="s">
        <v>362</v>
      </c>
      <c r="B15859" s="112"/>
      <c r="C15859" s="136">
        <v>348.404</v>
      </c>
      <c r="D15859" s="136">
        <v>331.56700000000001</v>
      </c>
      <c r="E15859" s="136">
        <v>121.911</v>
      </c>
      <c r="F15859" s="136">
        <v>212.10300000000001</v>
      </c>
      <c r="G15859" s="136">
        <v>129.25800000000001</v>
      </c>
      <c r="H15859" s="136">
        <v>147.774</v>
      </c>
      <c r="I15859" s="136">
        <v>1248.201</v>
      </c>
      <c r="J15859" s="136">
        <v>4774.2780000000002</v>
      </c>
      <c r="K15859" s="136">
        <v>7111.7280000000001</v>
      </c>
      <c r="L15859" s="136">
        <v>7.69</v>
      </c>
      <c r="M15859" s="136">
        <v>3.41</v>
      </c>
      <c r="N15859" s="136">
        <v>768.49300000000005</v>
      </c>
      <c r="O15859" s="136">
        <v>155.74700000000001</v>
      </c>
      <c r="P15859" s="136">
        <v>63743.794000000002</v>
      </c>
      <c r="Q15859" s="137">
        <v>1.02857</v>
      </c>
      <c r="R15859" s="134" t="s">
        <v>1808</v>
      </c>
      <c r="S15859" s="136">
        <v>3131.0320000000002</v>
      </c>
    </row>
    <row r="15860" spans="1:19" ht="11.25" thickBot="1" x14ac:dyDescent="0.2">
      <c r="A15860" s="112"/>
    </row>
    <row r="15861" spans="1:19" ht="11.25" thickBot="1" x14ac:dyDescent="0.2">
      <c r="A15861" s="138" t="s">
        <v>364</v>
      </c>
      <c r="B15861" s="112"/>
      <c r="C15861" s="136">
        <v>13.154999999999999</v>
      </c>
      <c r="D15861" s="136">
        <v>12.265000000000001</v>
      </c>
      <c r="E15861" s="136">
        <v>7.0869999999999997</v>
      </c>
      <c r="F15861" s="136">
        <v>12.648999999999999</v>
      </c>
      <c r="G15861" s="136">
        <v>12.545999999999999</v>
      </c>
      <c r="H15861" s="136">
        <v>4.883</v>
      </c>
      <c r="I15861" s="136">
        <v>17.710999999999999</v>
      </c>
      <c r="J15861" s="136">
        <v>16.715</v>
      </c>
      <c r="K15861" s="136">
        <v>52.633000000000003</v>
      </c>
      <c r="L15861" s="136">
        <v>4.4939999999999998</v>
      </c>
      <c r="M15861" s="136">
        <v>0.52900000000000003</v>
      </c>
      <c r="N15861" s="136">
        <v>27.361000000000001</v>
      </c>
      <c r="O15861" s="136">
        <v>9.6790000000000003</v>
      </c>
      <c r="P15861" s="136">
        <v>69.546999999999997</v>
      </c>
      <c r="Q15861" s="137">
        <v>1.2699999999999999E-2</v>
      </c>
      <c r="R15861" s="134" t="s">
        <v>1809</v>
      </c>
      <c r="S15861" s="136">
        <v>271.19499999999999</v>
      </c>
    </row>
    <row r="15862" spans="1:19" ht="11.25" thickBot="1" x14ac:dyDescent="0.2">
      <c r="A15862" s="112"/>
    </row>
    <row r="15863" spans="1:19" ht="11.25" thickBot="1" x14ac:dyDescent="0.2">
      <c r="A15863" s="139" t="s">
        <v>366</v>
      </c>
      <c r="B15863" s="112"/>
      <c r="C15863" s="136">
        <v>3.7759999999999998</v>
      </c>
      <c r="D15863" s="136">
        <v>3.6989999999999998</v>
      </c>
      <c r="E15863" s="136">
        <v>5.8129999999999997</v>
      </c>
      <c r="F15863" s="136">
        <v>5.9640000000000004</v>
      </c>
      <c r="G15863" s="136">
        <v>9.7059999999999995</v>
      </c>
      <c r="H15863" s="136">
        <v>3.3039999999999998</v>
      </c>
      <c r="I15863" s="136">
        <v>1.419</v>
      </c>
      <c r="J15863" s="136">
        <v>0.35</v>
      </c>
      <c r="K15863" s="136">
        <v>0.74</v>
      </c>
      <c r="L15863" s="136">
        <v>58.433</v>
      </c>
      <c r="M15863" s="136">
        <v>15.504</v>
      </c>
      <c r="N15863" s="136">
        <v>3.56</v>
      </c>
      <c r="O15863" s="136">
        <v>6.2149999999999999</v>
      </c>
      <c r="P15863" s="136">
        <v>0.109</v>
      </c>
      <c r="Q15863" s="140">
        <v>1.2350000000000001</v>
      </c>
      <c r="R15863" s="134" t="s">
        <v>1670</v>
      </c>
      <c r="S15863" s="136">
        <v>8.6620000000000008</v>
      </c>
    </row>
    <row r="15864" spans="1:19" ht="11.25" thickBot="1" x14ac:dyDescent="0.2">
      <c r="A15864" s="112"/>
    </row>
    <row r="15865" spans="1:19" ht="11.25" thickBot="1" x14ac:dyDescent="0.2">
      <c r="A15865" s="106" t="s">
        <v>357</v>
      </c>
      <c r="B15865" s="106" t="s">
        <v>358</v>
      </c>
      <c r="C15865" s="130" t="s">
        <v>68</v>
      </c>
    </row>
    <row r="15866" spans="1:19" ht="11.25" thickBot="1" x14ac:dyDescent="0.2">
      <c r="A15866" s="107">
        <v>1</v>
      </c>
      <c r="B15866" s="132">
        <v>0.55071759259259256</v>
      </c>
      <c r="C15866" s="108">
        <v>819.52300000000002</v>
      </c>
    </row>
    <row r="15867" spans="1:19" ht="11.25" thickBot="1" x14ac:dyDescent="0.2">
      <c r="A15867" s="112"/>
    </row>
    <row r="15868" spans="1:19" ht="11.25" thickBot="1" x14ac:dyDescent="0.2">
      <c r="A15868" s="107">
        <v>2</v>
      </c>
      <c r="B15868" s="132">
        <v>0.55090277777777785</v>
      </c>
      <c r="C15868" s="108">
        <v>756.52099999999996</v>
      </c>
    </row>
    <row r="15869" spans="1:19" ht="11.25" thickBot="1" x14ac:dyDescent="0.2">
      <c r="A15869" s="112"/>
    </row>
    <row r="15870" spans="1:19" ht="11.25" thickBot="1" x14ac:dyDescent="0.2">
      <c r="A15870" s="107">
        <v>3</v>
      </c>
      <c r="B15870" s="132">
        <v>0.55107638888888888</v>
      </c>
      <c r="C15870" s="108">
        <v>713.697</v>
      </c>
    </row>
    <row r="15871" spans="1:19" ht="11.25" thickBot="1" x14ac:dyDescent="0.2">
      <c r="A15871" s="112"/>
    </row>
    <row r="15872" spans="1:19" ht="11.25" thickBot="1" x14ac:dyDescent="0.2">
      <c r="A15872" s="135" t="s">
        <v>362</v>
      </c>
      <c r="B15872" s="112"/>
      <c r="C15872" s="136">
        <v>763.24699999999996</v>
      </c>
    </row>
    <row r="15873" spans="1:19" ht="11.25" thickBot="1" x14ac:dyDescent="0.2">
      <c r="A15873" s="112"/>
    </row>
    <row r="15874" spans="1:19" ht="11.25" thickBot="1" x14ac:dyDescent="0.2">
      <c r="A15874" s="138" t="s">
        <v>364</v>
      </c>
      <c r="B15874" s="112"/>
      <c r="C15874" s="136">
        <v>53.231999999999999</v>
      </c>
    </row>
    <row r="15875" spans="1:19" ht="11.25" thickBot="1" x14ac:dyDescent="0.2">
      <c r="A15875" s="112"/>
    </row>
    <row r="15876" spans="1:19" ht="11.25" thickBot="1" x14ac:dyDescent="0.2">
      <c r="A15876" s="139" t="s">
        <v>366</v>
      </c>
      <c r="B15876" s="112"/>
      <c r="C15876" s="136">
        <v>6.9740000000000002</v>
      </c>
    </row>
    <row r="15877" spans="1:19" ht="10.5" x14ac:dyDescent="0.15">
      <c r="A15877" s="112"/>
    </row>
    <row r="15878" spans="1:19" x14ac:dyDescent="0.15">
      <c r="A15878" s="129"/>
      <c r="B15878" s="86" t="s">
        <v>1810</v>
      </c>
    </row>
    <row r="15879" spans="1:19" ht="9.75" thickBot="1" x14ac:dyDescent="0.2">
      <c r="A15879" s="81" t="s">
        <v>5871</v>
      </c>
    </row>
    <row r="15880" spans="1:19" ht="11.25" thickBot="1" x14ac:dyDescent="0.2">
      <c r="A15880" s="106" t="s">
        <v>357</v>
      </c>
      <c r="B15880" s="106" t="s">
        <v>358</v>
      </c>
      <c r="C15880" s="130" t="s">
        <v>0</v>
      </c>
      <c r="D15880" s="130" t="s">
        <v>1</v>
      </c>
      <c r="E15880" s="130" t="s">
        <v>2</v>
      </c>
      <c r="F15880" s="130" t="s">
        <v>3</v>
      </c>
      <c r="G15880" s="130" t="s">
        <v>4</v>
      </c>
      <c r="H15880" s="130" t="s">
        <v>5</v>
      </c>
      <c r="I15880" s="131" t="s">
        <v>6</v>
      </c>
      <c r="J15880" s="131" t="s">
        <v>7</v>
      </c>
      <c r="K15880" s="130" t="s">
        <v>8</v>
      </c>
      <c r="L15880" s="130" t="s">
        <v>9</v>
      </c>
      <c r="M15880" s="130" t="s">
        <v>10</v>
      </c>
      <c r="N15880" s="130" t="s">
        <v>11</v>
      </c>
      <c r="O15880" s="130" t="s">
        <v>12</v>
      </c>
      <c r="P15880" s="130" t="s">
        <v>13</v>
      </c>
      <c r="Q15880" s="130" t="s">
        <v>14</v>
      </c>
      <c r="R15880" s="130" t="s">
        <v>15</v>
      </c>
      <c r="S15880" s="130" t="s">
        <v>16</v>
      </c>
    </row>
    <row r="15881" spans="1:19" ht="11.25" thickBot="1" x14ac:dyDescent="0.2">
      <c r="A15881" s="107">
        <v>1</v>
      </c>
      <c r="B15881" s="132">
        <v>0.55584490740740744</v>
      </c>
      <c r="C15881" s="141" t="s">
        <v>11948</v>
      </c>
      <c r="D15881" s="141" t="s">
        <v>11949</v>
      </c>
      <c r="E15881" s="141" t="s">
        <v>11950</v>
      </c>
      <c r="F15881" s="108">
        <v>1024599.5</v>
      </c>
      <c r="G15881" s="141" t="s">
        <v>11951</v>
      </c>
      <c r="H15881" s="141" t="s">
        <v>11952</v>
      </c>
      <c r="I15881" s="133">
        <v>1.2663</v>
      </c>
      <c r="J15881" s="134" t="s">
        <v>1816</v>
      </c>
      <c r="K15881" s="141" t="s">
        <v>11953</v>
      </c>
      <c r="L15881" s="108">
        <v>257.33199999999999</v>
      </c>
      <c r="M15881" s="108">
        <v>23417.526999999998</v>
      </c>
      <c r="N15881" s="108">
        <v>47815.54</v>
      </c>
      <c r="O15881" s="108">
        <v>872311.73</v>
      </c>
      <c r="P15881" s="108">
        <v>237363.67</v>
      </c>
      <c r="Q15881" s="108">
        <v>6282.8590000000004</v>
      </c>
      <c r="R15881" s="108">
        <v>10302.453</v>
      </c>
      <c r="S15881" s="108">
        <v>188728.51</v>
      </c>
    </row>
    <row r="15882" spans="1:19" ht="11.25" thickBot="1" x14ac:dyDescent="0.2">
      <c r="A15882" s="112"/>
    </row>
    <row r="15883" spans="1:19" ht="11.25" thickBot="1" x14ac:dyDescent="0.2">
      <c r="A15883" s="107">
        <v>2</v>
      </c>
      <c r="B15883" s="132">
        <v>0.55603009259259262</v>
      </c>
      <c r="C15883" s="141" t="s">
        <v>11954</v>
      </c>
      <c r="D15883" s="141" t="s">
        <v>11955</v>
      </c>
      <c r="E15883" s="141" t="s">
        <v>11956</v>
      </c>
      <c r="F15883" s="141" t="s">
        <v>11957</v>
      </c>
      <c r="G15883" s="141" t="s">
        <v>11958</v>
      </c>
      <c r="H15883" s="141" t="s">
        <v>11959</v>
      </c>
      <c r="I15883" s="133">
        <v>1.24692</v>
      </c>
      <c r="J15883" s="134" t="s">
        <v>1824</v>
      </c>
      <c r="K15883" s="141" t="s">
        <v>11960</v>
      </c>
      <c r="L15883" s="108">
        <v>269.36599999999999</v>
      </c>
      <c r="M15883" s="108">
        <v>22254.483</v>
      </c>
      <c r="N15883" s="108">
        <v>51249.269</v>
      </c>
      <c r="O15883" s="108">
        <v>873729.14</v>
      </c>
      <c r="P15883" s="108">
        <v>243485.77</v>
      </c>
      <c r="Q15883" s="108">
        <v>6073.0219999999999</v>
      </c>
      <c r="R15883" s="108">
        <v>10310.290000000001</v>
      </c>
      <c r="S15883" s="108">
        <v>188162.75</v>
      </c>
    </row>
    <row r="15884" spans="1:19" ht="11.25" thickBot="1" x14ac:dyDescent="0.2">
      <c r="A15884" s="112"/>
    </row>
    <row r="15885" spans="1:19" ht="11.25" thickBot="1" x14ac:dyDescent="0.2">
      <c r="A15885" s="107">
        <v>3</v>
      </c>
      <c r="B15885" s="132">
        <v>0.55621527777777779</v>
      </c>
      <c r="C15885" s="141" t="s">
        <v>11961</v>
      </c>
      <c r="D15885" s="141" t="s">
        <v>11962</v>
      </c>
      <c r="E15885" s="141" t="s">
        <v>11963</v>
      </c>
      <c r="F15885" s="141" t="s">
        <v>11964</v>
      </c>
      <c r="G15885" s="141" t="s">
        <v>11965</v>
      </c>
      <c r="H15885" s="141" t="s">
        <v>11966</v>
      </c>
      <c r="I15885" s="133">
        <v>1.2942800000000001</v>
      </c>
      <c r="J15885" s="134" t="s">
        <v>1832</v>
      </c>
      <c r="K15885" s="141" t="s">
        <v>11967</v>
      </c>
      <c r="L15885" s="108">
        <v>248.66</v>
      </c>
      <c r="M15885" s="108">
        <v>23031.805</v>
      </c>
      <c r="N15885" s="108">
        <v>48325.966999999997</v>
      </c>
      <c r="O15885" s="108">
        <v>882415.5</v>
      </c>
      <c r="P15885" s="108">
        <v>237326.75</v>
      </c>
      <c r="Q15885" s="108">
        <v>6202.0659999999998</v>
      </c>
      <c r="R15885" s="108">
        <v>10518.374</v>
      </c>
      <c r="S15885" s="108">
        <v>188925.71</v>
      </c>
    </row>
    <row r="15886" spans="1:19" ht="11.25" thickBot="1" x14ac:dyDescent="0.2">
      <c r="A15886" s="112"/>
    </row>
    <row r="15887" spans="1:19" ht="11.25" thickBot="1" x14ac:dyDescent="0.2">
      <c r="A15887" s="135" t="s">
        <v>362</v>
      </c>
      <c r="B15887" s="112"/>
      <c r="C15887" s="141" t="s">
        <v>11968</v>
      </c>
      <c r="D15887" s="141" t="s">
        <v>11969</v>
      </c>
      <c r="E15887" s="141" t="s">
        <v>11970</v>
      </c>
      <c r="F15887" s="141" t="s">
        <v>11971</v>
      </c>
      <c r="G15887" s="141" t="s">
        <v>11972</v>
      </c>
      <c r="H15887" s="141" t="s">
        <v>11973</v>
      </c>
      <c r="I15887" s="137">
        <v>1.2691699999999999</v>
      </c>
      <c r="J15887" s="134" t="s">
        <v>1840</v>
      </c>
      <c r="K15887" s="141" t="s">
        <v>11974</v>
      </c>
      <c r="L15887" s="136">
        <v>258.45299999999997</v>
      </c>
      <c r="M15887" s="136">
        <v>22901.272000000001</v>
      </c>
      <c r="N15887" s="136">
        <v>49130.258999999998</v>
      </c>
      <c r="O15887" s="136">
        <v>876152.12</v>
      </c>
      <c r="P15887" s="136">
        <v>239392.06</v>
      </c>
      <c r="Q15887" s="136">
        <v>6185.982</v>
      </c>
      <c r="R15887" s="136">
        <v>10377.039000000001</v>
      </c>
      <c r="S15887" s="136">
        <v>188605.66</v>
      </c>
    </row>
    <row r="15888" spans="1:19" ht="11.25" thickBot="1" x14ac:dyDescent="0.2">
      <c r="A15888" s="112"/>
    </row>
    <row r="15889" spans="1:19" ht="11.25" thickBot="1" x14ac:dyDescent="0.2">
      <c r="A15889" s="138" t="s">
        <v>364</v>
      </c>
      <c r="B15889" s="112"/>
      <c r="C15889" s="141" t="s">
        <v>11975</v>
      </c>
      <c r="D15889" s="141" t="s">
        <v>11976</v>
      </c>
      <c r="E15889" s="141" t="s">
        <v>11977</v>
      </c>
      <c r="F15889" s="141" t="s">
        <v>11978</v>
      </c>
      <c r="G15889" s="141" t="s">
        <v>11979</v>
      </c>
      <c r="H15889" s="141" t="s">
        <v>11980</v>
      </c>
      <c r="I15889" s="137">
        <v>2.3810000000000001E-2</v>
      </c>
      <c r="J15889" s="134" t="s">
        <v>1848</v>
      </c>
      <c r="K15889" s="141" t="s">
        <v>11981</v>
      </c>
      <c r="L15889" s="136">
        <v>10.398</v>
      </c>
      <c r="M15889" s="136">
        <v>592.40800000000002</v>
      </c>
      <c r="N15889" s="136">
        <v>1852.779</v>
      </c>
      <c r="O15889" s="136">
        <v>5470.3459999999995</v>
      </c>
      <c r="P15889" s="136">
        <v>3545.3040000000001</v>
      </c>
      <c r="Q15889" s="136">
        <v>105.839</v>
      </c>
      <c r="R15889" s="136">
        <v>122.462</v>
      </c>
      <c r="S15889" s="136">
        <v>396.036</v>
      </c>
    </row>
    <row r="15890" spans="1:19" ht="11.25" thickBot="1" x14ac:dyDescent="0.2">
      <c r="A15890" s="112"/>
    </row>
    <row r="15891" spans="1:19" ht="11.25" thickBot="1" x14ac:dyDescent="0.2">
      <c r="A15891" s="139" t="s">
        <v>366</v>
      </c>
      <c r="B15891" s="112"/>
      <c r="C15891" s="141" t="s">
        <v>1370</v>
      </c>
      <c r="D15891" s="141" t="s">
        <v>1850</v>
      </c>
      <c r="E15891" s="141" t="s">
        <v>1851</v>
      </c>
      <c r="F15891" s="141" t="s">
        <v>11982</v>
      </c>
      <c r="G15891" s="141" t="s">
        <v>6326</v>
      </c>
      <c r="H15891" s="141" t="s">
        <v>1854</v>
      </c>
      <c r="I15891" s="140">
        <v>1.8759999999999999</v>
      </c>
      <c r="J15891" s="134" t="s">
        <v>1855</v>
      </c>
      <c r="K15891" s="141" t="s">
        <v>1856</v>
      </c>
      <c r="L15891" s="136">
        <v>4.0229999999999997</v>
      </c>
      <c r="M15891" s="136">
        <v>2.5870000000000002</v>
      </c>
      <c r="N15891" s="136">
        <v>3.7709999999999999</v>
      </c>
      <c r="O15891" s="136">
        <v>0.624</v>
      </c>
      <c r="P15891" s="136">
        <v>1.4810000000000001</v>
      </c>
      <c r="Q15891" s="136">
        <v>1.7110000000000001</v>
      </c>
      <c r="R15891" s="136">
        <v>1.18</v>
      </c>
      <c r="S15891" s="136">
        <v>0.21</v>
      </c>
    </row>
    <row r="15892" spans="1:19" ht="11.25" thickBot="1" x14ac:dyDescent="0.2">
      <c r="A15892" s="112"/>
    </row>
    <row r="15893" spans="1:19" ht="11.25" thickBot="1" x14ac:dyDescent="0.2">
      <c r="A15893" s="106" t="s">
        <v>357</v>
      </c>
      <c r="B15893" s="106" t="s">
        <v>358</v>
      </c>
      <c r="C15893" s="130" t="s">
        <v>17</v>
      </c>
      <c r="D15893" s="130" t="s">
        <v>18</v>
      </c>
      <c r="E15893" s="131" t="s">
        <v>19</v>
      </c>
      <c r="F15893" s="131" t="s">
        <v>20</v>
      </c>
      <c r="G15893" s="130" t="s">
        <v>21</v>
      </c>
      <c r="H15893" s="130" t="s">
        <v>22</v>
      </c>
      <c r="I15893" s="130" t="s">
        <v>23</v>
      </c>
      <c r="J15893" s="130" t="s">
        <v>24</v>
      </c>
      <c r="K15893" s="131" t="s">
        <v>25</v>
      </c>
      <c r="L15893" s="131" t="s">
        <v>26</v>
      </c>
      <c r="M15893" s="130" t="s">
        <v>27</v>
      </c>
      <c r="N15893" s="130" t="s">
        <v>28</v>
      </c>
      <c r="O15893" s="130" t="s">
        <v>29</v>
      </c>
      <c r="P15893" s="130" t="s">
        <v>30</v>
      </c>
      <c r="Q15893" s="130" t="s">
        <v>31</v>
      </c>
      <c r="R15893" s="130" t="s">
        <v>32</v>
      </c>
      <c r="S15893" s="130" t="s">
        <v>33</v>
      </c>
    </row>
    <row r="15894" spans="1:19" ht="11.25" thickBot="1" x14ac:dyDescent="0.2">
      <c r="A15894" s="107">
        <v>1</v>
      </c>
      <c r="B15894" s="132">
        <v>0.55584490740740744</v>
      </c>
      <c r="C15894" s="108">
        <v>102777.05</v>
      </c>
      <c r="D15894" s="108">
        <v>21624.672999999999</v>
      </c>
      <c r="E15894" s="133">
        <v>1.1243300000000001</v>
      </c>
      <c r="F15894" s="133">
        <v>1.0401100000000001</v>
      </c>
      <c r="G15894" s="108">
        <v>17.305</v>
      </c>
      <c r="H15894" s="108">
        <v>23.872</v>
      </c>
      <c r="I15894" s="108">
        <v>287567.74</v>
      </c>
      <c r="J15894" s="141" t="s">
        <v>11983</v>
      </c>
      <c r="K15894" s="133">
        <v>1.21879</v>
      </c>
      <c r="L15894" s="134" t="s">
        <v>1858</v>
      </c>
      <c r="M15894" s="108">
        <v>2790.5590000000002</v>
      </c>
      <c r="N15894" s="108">
        <v>3118.9160000000002</v>
      </c>
      <c r="O15894" s="108">
        <v>2.6259999999999999</v>
      </c>
      <c r="P15894" s="108">
        <v>83.203999999999994</v>
      </c>
      <c r="Q15894" s="108">
        <v>371.197</v>
      </c>
      <c r="R15894" s="108">
        <v>342.12599999999998</v>
      </c>
      <c r="S15894" s="108">
        <v>1645.2439999999999</v>
      </c>
    </row>
    <row r="15895" spans="1:19" ht="11.25" thickBot="1" x14ac:dyDescent="0.2">
      <c r="A15895" s="112"/>
    </row>
    <row r="15896" spans="1:19" ht="11.25" thickBot="1" x14ac:dyDescent="0.2">
      <c r="A15896" s="107">
        <v>2</v>
      </c>
      <c r="B15896" s="132">
        <v>0.55603009259259262</v>
      </c>
      <c r="C15896" s="108">
        <v>104230.14</v>
      </c>
      <c r="D15896" s="108">
        <v>21418.542000000001</v>
      </c>
      <c r="E15896" s="133">
        <v>1.1442399999999999</v>
      </c>
      <c r="F15896" s="133">
        <v>1.0395000000000001</v>
      </c>
      <c r="G15896" s="108">
        <v>18.635000000000002</v>
      </c>
      <c r="H15896" s="108">
        <v>20.77</v>
      </c>
      <c r="I15896" s="108">
        <v>287710.7</v>
      </c>
      <c r="J15896" s="141" t="s">
        <v>11984</v>
      </c>
      <c r="K15896" s="133">
        <v>1.2421899999999999</v>
      </c>
      <c r="L15896" s="134" t="s">
        <v>1860</v>
      </c>
      <c r="M15896" s="108">
        <v>1985.2239999999999</v>
      </c>
      <c r="N15896" s="108">
        <v>3173.93</v>
      </c>
      <c r="O15896" s="108">
        <v>6.83</v>
      </c>
      <c r="P15896" s="108">
        <v>83.856999999999999</v>
      </c>
      <c r="Q15896" s="108">
        <v>344.18200000000002</v>
      </c>
      <c r="R15896" s="108">
        <v>294.22899999999998</v>
      </c>
      <c r="S15896" s="108">
        <v>1633.3579999999999</v>
      </c>
    </row>
    <row r="15897" spans="1:19" ht="11.25" thickBot="1" x14ac:dyDescent="0.2">
      <c r="A15897" s="112"/>
    </row>
    <row r="15898" spans="1:19" ht="11.25" thickBot="1" x14ac:dyDescent="0.2">
      <c r="A15898" s="107">
        <v>3</v>
      </c>
      <c r="B15898" s="132">
        <v>0.55621527777777779</v>
      </c>
      <c r="C15898" s="108">
        <v>104124.76</v>
      </c>
      <c r="D15898" s="108">
        <v>21388.076000000001</v>
      </c>
      <c r="E15898" s="133">
        <v>1.1686300000000001</v>
      </c>
      <c r="F15898" s="133">
        <v>1.03796</v>
      </c>
      <c r="G15898" s="108">
        <v>7.8380000000000001</v>
      </c>
      <c r="H15898" s="108">
        <v>22.826000000000001</v>
      </c>
      <c r="I15898" s="108">
        <v>286000.09000000003</v>
      </c>
      <c r="J15898" s="141" t="s">
        <v>11985</v>
      </c>
      <c r="K15898" s="133">
        <v>1.2667999999999999</v>
      </c>
      <c r="L15898" s="134" t="s">
        <v>1862</v>
      </c>
      <c r="M15898" s="108">
        <v>3392.7660000000001</v>
      </c>
      <c r="N15898" s="108">
        <v>3136.6439999999998</v>
      </c>
      <c r="O15898" s="108">
        <v>2.613</v>
      </c>
      <c r="P15898" s="108">
        <v>79.513000000000005</v>
      </c>
      <c r="Q15898" s="108">
        <v>347.77699999999999</v>
      </c>
      <c r="R15898" s="108">
        <v>530.072</v>
      </c>
      <c r="S15898" s="108">
        <v>1631.21</v>
      </c>
    </row>
    <row r="15899" spans="1:19" ht="11.25" thickBot="1" x14ac:dyDescent="0.2">
      <c r="A15899" s="112"/>
    </row>
    <row r="15900" spans="1:19" ht="11.25" thickBot="1" x14ac:dyDescent="0.2">
      <c r="A15900" s="135" t="s">
        <v>362</v>
      </c>
      <c r="B15900" s="112"/>
      <c r="C15900" s="136">
        <v>103710.65</v>
      </c>
      <c r="D15900" s="136">
        <v>21477.097000000002</v>
      </c>
      <c r="E15900" s="137">
        <v>1.1457299999999999</v>
      </c>
      <c r="F15900" s="137">
        <v>1.0391900000000001</v>
      </c>
      <c r="G15900" s="136">
        <v>14.593</v>
      </c>
      <c r="H15900" s="136">
        <v>22.489000000000001</v>
      </c>
      <c r="I15900" s="136">
        <v>287092.84000000003</v>
      </c>
      <c r="J15900" s="141" t="s">
        <v>11986</v>
      </c>
      <c r="K15900" s="137">
        <v>1.2425900000000001</v>
      </c>
      <c r="L15900" s="134" t="s">
        <v>1864</v>
      </c>
      <c r="M15900" s="136">
        <v>2722.85</v>
      </c>
      <c r="N15900" s="136">
        <v>3143.163</v>
      </c>
      <c r="O15900" s="136">
        <v>4.0229999999999997</v>
      </c>
      <c r="P15900" s="136">
        <v>82.191000000000003</v>
      </c>
      <c r="Q15900" s="136">
        <v>354.38499999999999</v>
      </c>
      <c r="R15900" s="136">
        <v>388.80900000000003</v>
      </c>
      <c r="S15900" s="136">
        <v>1636.604</v>
      </c>
    </row>
    <row r="15901" spans="1:19" ht="11.25" thickBot="1" x14ac:dyDescent="0.2">
      <c r="A15901" s="112"/>
    </row>
    <row r="15902" spans="1:19" ht="11.25" thickBot="1" x14ac:dyDescent="0.2">
      <c r="A15902" s="138" t="s">
        <v>364</v>
      </c>
      <c r="B15902" s="112"/>
      <c r="C15902" s="136">
        <v>810.23699999999997</v>
      </c>
      <c r="D15902" s="136">
        <v>128.709</v>
      </c>
      <c r="E15902" s="137">
        <v>2.2190000000000001E-2</v>
      </c>
      <c r="F15902" s="137">
        <v>1.1100000000000001E-3</v>
      </c>
      <c r="G15902" s="136">
        <v>5.8879999999999999</v>
      </c>
      <c r="H15902" s="136">
        <v>1.5780000000000001</v>
      </c>
      <c r="I15902" s="136">
        <v>949.05200000000002</v>
      </c>
      <c r="J15902" s="141" t="s">
        <v>11987</v>
      </c>
      <c r="K15902" s="137">
        <v>2.401E-2</v>
      </c>
      <c r="L15902" s="134" t="s">
        <v>1866</v>
      </c>
      <c r="M15902" s="136">
        <v>706.20899999999995</v>
      </c>
      <c r="N15902" s="136">
        <v>28.08</v>
      </c>
      <c r="O15902" s="136">
        <v>2.431</v>
      </c>
      <c r="P15902" s="136">
        <v>2.3420000000000001</v>
      </c>
      <c r="Q15902" s="136">
        <v>14.67</v>
      </c>
      <c r="R15902" s="136">
        <v>124.65900000000001</v>
      </c>
      <c r="S15902" s="136">
        <v>7.5590000000000002</v>
      </c>
    </row>
    <row r="15903" spans="1:19" ht="11.25" thickBot="1" x14ac:dyDescent="0.2">
      <c r="A15903" s="112"/>
    </row>
    <row r="15904" spans="1:19" ht="11.25" thickBot="1" x14ac:dyDescent="0.2">
      <c r="A15904" s="139" t="s">
        <v>366</v>
      </c>
      <c r="B15904" s="112"/>
      <c r="C15904" s="136">
        <v>0.78100000000000003</v>
      </c>
      <c r="D15904" s="136">
        <v>0.59899999999999998</v>
      </c>
      <c r="E15904" s="140">
        <v>1.9370000000000001</v>
      </c>
      <c r="F15904" s="140">
        <v>0.107</v>
      </c>
      <c r="G15904" s="136">
        <v>40.345999999999997</v>
      </c>
      <c r="H15904" s="136">
        <v>7.0170000000000003</v>
      </c>
      <c r="I15904" s="136">
        <v>0.33100000000000002</v>
      </c>
      <c r="J15904" s="141" t="s">
        <v>1867</v>
      </c>
      <c r="K15904" s="140">
        <v>1.9319999999999999</v>
      </c>
      <c r="L15904" s="134" t="s">
        <v>1868</v>
      </c>
      <c r="M15904" s="136">
        <v>25.936</v>
      </c>
      <c r="N15904" s="136">
        <v>0.89300000000000002</v>
      </c>
      <c r="O15904" s="136">
        <v>60.424999999999997</v>
      </c>
      <c r="P15904" s="136">
        <v>2.85</v>
      </c>
      <c r="Q15904" s="136">
        <v>4.1399999999999997</v>
      </c>
      <c r="R15904" s="136">
        <v>32.061999999999998</v>
      </c>
      <c r="S15904" s="136">
        <v>0.46200000000000002</v>
      </c>
    </row>
    <row r="15905" spans="1:19" ht="11.25" thickBot="1" x14ac:dyDescent="0.2">
      <c r="A15905" s="112"/>
    </row>
    <row r="15906" spans="1:19" ht="11.25" thickBot="1" x14ac:dyDescent="0.2">
      <c r="A15906" s="106" t="s">
        <v>357</v>
      </c>
      <c r="B15906" s="106" t="s">
        <v>358</v>
      </c>
      <c r="C15906" s="131" t="s">
        <v>34</v>
      </c>
      <c r="D15906" s="131" t="s">
        <v>35</v>
      </c>
      <c r="E15906" s="130" t="s">
        <v>36</v>
      </c>
      <c r="F15906" s="130" t="s">
        <v>37</v>
      </c>
      <c r="G15906" s="130" t="s">
        <v>38</v>
      </c>
      <c r="H15906" s="130" t="s">
        <v>39</v>
      </c>
      <c r="I15906" s="130" t="s">
        <v>40</v>
      </c>
      <c r="J15906" s="130" t="s">
        <v>41</v>
      </c>
      <c r="K15906" s="130" t="s">
        <v>42</v>
      </c>
      <c r="L15906" s="130" t="s">
        <v>43</v>
      </c>
      <c r="M15906" s="130" t="s">
        <v>44</v>
      </c>
      <c r="N15906" s="130" t="s">
        <v>45</v>
      </c>
      <c r="O15906" s="130" t="s">
        <v>46</v>
      </c>
      <c r="P15906" s="130" t="s">
        <v>47</v>
      </c>
      <c r="Q15906" s="130" t="s">
        <v>48</v>
      </c>
      <c r="R15906" s="130" t="s">
        <v>49</v>
      </c>
      <c r="S15906" s="130" t="s">
        <v>50</v>
      </c>
    </row>
    <row r="15907" spans="1:19" ht="11.25" thickBot="1" x14ac:dyDescent="0.2">
      <c r="A15907" s="107">
        <v>1</v>
      </c>
      <c r="B15907" s="132">
        <v>0.55584490740740744</v>
      </c>
      <c r="C15907" s="133">
        <v>1.1229899999999999</v>
      </c>
      <c r="D15907" s="134" t="s">
        <v>1869</v>
      </c>
      <c r="E15907" s="108">
        <v>17287.579000000002</v>
      </c>
      <c r="F15907" s="108">
        <v>1922.633</v>
      </c>
      <c r="G15907" s="108">
        <v>5.9619999999999997</v>
      </c>
      <c r="H15907" s="108">
        <v>4288.7619999999997</v>
      </c>
      <c r="I15907" s="108">
        <v>106582.75</v>
      </c>
      <c r="J15907" s="108">
        <v>676277.11</v>
      </c>
      <c r="K15907" s="108">
        <v>17559.342000000001</v>
      </c>
      <c r="L15907" s="108">
        <v>34384.834999999999</v>
      </c>
      <c r="M15907" s="108">
        <v>5022.4709999999995</v>
      </c>
      <c r="N15907" s="108">
        <v>3480.2579999999998</v>
      </c>
      <c r="O15907" s="108">
        <v>660.47400000000005</v>
      </c>
      <c r="P15907" s="108">
        <v>684.24699999999996</v>
      </c>
      <c r="Q15907" s="108">
        <v>999.80499999999995</v>
      </c>
      <c r="R15907" s="108">
        <v>1228.009</v>
      </c>
      <c r="S15907" s="108">
        <v>2218.8040000000001</v>
      </c>
    </row>
    <row r="15908" spans="1:19" ht="11.25" thickBot="1" x14ac:dyDescent="0.2">
      <c r="A15908" s="112"/>
    </row>
    <row r="15909" spans="1:19" ht="11.25" thickBot="1" x14ac:dyDescent="0.2">
      <c r="A15909" s="107">
        <v>2</v>
      </c>
      <c r="B15909" s="132">
        <v>0.55603009259259262</v>
      </c>
      <c r="C15909" s="133">
        <v>1.1397299999999999</v>
      </c>
      <c r="D15909" s="134" t="s">
        <v>1870</v>
      </c>
      <c r="E15909" s="108">
        <v>16530.085999999999</v>
      </c>
      <c r="F15909" s="108">
        <v>1853.537</v>
      </c>
      <c r="G15909" s="108">
        <v>-1.798</v>
      </c>
      <c r="H15909" s="108">
        <v>4182.4369999999999</v>
      </c>
      <c r="I15909" s="108">
        <v>104907.13</v>
      </c>
      <c r="J15909" s="108">
        <v>678505.2</v>
      </c>
      <c r="K15909" s="108">
        <v>17964.646000000001</v>
      </c>
      <c r="L15909" s="108">
        <v>34794.980000000003</v>
      </c>
      <c r="M15909" s="108">
        <v>5073.625</v>
      </c>
      <c r="N15909" s="108">
        <v>4001.125</v>
      </c>
      <c r="O15909" s="108">
        <v>648.89800000000002</v>
      </c>
      <c r="P15909" s="108">
        <v>676.44100000000003</v>
      </c>
      <c r="Q15909" s="108">
        <v>993.58399999999995</v>
      </c>
      <c r="R15909" s="108">
        <v>1254.1690000000001</v>
      </c>
      <c r="S15909" s="108">
        <v>2033.7919999999999</v>
      </c>
    </row>
    <row r="15910" spans="1:19" ht="11.25" thickBot="1" x14ac:dyDescent="0.2">
      <c r="A15910" s="112"/>
    </row>
    <row r="15911" spans="1:19" ht="11.25" thickBot="1" x14ac:dyDescent="0.2">
      <c r="A15911" s="107">
        <v>3</v>
      </c>
      <c r="B15911" s="132">
        <v>0.55621527777777779</v>
      </c>
      <c r="C15911" s="133">
        <v>1.1478299999999999</v>
      </c>
      <c r="D15911" s="134" t="s">
        <v>1871</v>
      </c>
      <c r="E15911" s="108">
        <v>16208.383</v>
      </c>
      <c r="F15911" s="108">
        <v>1894.7639999999999</v>
      </c>
      <c r="G15911" s="108">
        <v>1.6279999999999999</v>
      </c>
      <c r="H15911" s="108">
        <v>4219.4319999999998</v>
      </c>
      <c r="I15911" s="108">
        <v>105582.25</v>
      </c>
      <c r="J15911" s="108">
        <v>678998.31</v>
      </c>
      <c r="K15911" s="108">
        <v>18148.64</v>
      </c>
      <c r="L15911" s="108">
        <v>34219.472999999998</v>
      </c>
      <c r="M15911" s="108">
        <v>4884.8549999999996</v>
      </c>
      <c r="N15911" s="108">
        <v>3525.0790000000002</v>
      </c>
      <c r="O15911" s="108">
        <v>620.39700000000005</v>
      </c>
      <c r="P15911" s="108">
        <v>679.96199999999999</v>
      </c>
      <c r="Q15911" s="108">
        <v>938.92</v>
      </c>
      <c r="R15911" s="108">
        <v>1266.1679999999999</v>
      </c>
      <c r="S15911" s="108">
        <v>2164.0650000000001</v>
      </c>
    </row>
    <row r="15912" spans="1:19" ht="11.25" thickBot="1" x14ac:dyDescent="0.2">
      <c r="A15912" s="112"/>
    </row>
    <row r="15913" spans="1:19" ht="11.25" thickBot="1" x14ac:dyDescent="0.2">
      <c r="A15913" s="135" t="s">
        <v>362</v>
      </c>
      <c r="B15913" s="112"/>
      <c r="C15913" s="137">
        <v>1.1368499999999999</v>
      </c>
      <c r="D15913" s="134" t="s">
        <v>1872</v>
      </c>
      <c r="E15913" s="136">
        <v>16675.348999999998</v>
      </c>
      <c r="F15913" s="136">
        <v>1890.3119999999999</v>
      </c>
      <c r="G15913" s="136">
        <v>1.931</v>
      </c>
      <c r="H15913" s="136">
        <v>4230.2110000000002</v>
      </c>
      <c r="I15913" s="136">
        <v>105690.71</v>
      </c>
      <c r="J15913" s="136">
        <v>677926.87</v>
      </c>
      <c r="K15913" s="136">
        <v>17890.876</v>
      </c>
      <c r="L15913" s="136">
        <v>34466.43</v>
      </c>
      <c r="M15913" s="136">
        <v>4993.6499999999996</v>
      </c>
      <c r="N15913" s="136">
        <v>3668.8209999999999</v>
      </c>
      <c r="O15913" s="136">
        <v>643.25599999999997</v>
      </c>
      <c r="P15913" s="136">
        <v>680.21699999999998</v>
      </c>
      <c r="Q15913" s="136">
        <v>977.43600000000004</v>
      </c>
      <c r="R15913" s="136">
        <v>1249.4490000000001</v>
      </c>
      <c r="S15913" s="136">
        <v>2138.8870000000002</v>
      </c>
    </row>
    <row r="15914" spans="1:19" ht="11.25" thickBot="1" x14ac:dyDescent="0.2">
      <c r="A15914" s="112"/>
    </row>
    <row r="15915" spans="1:19" ht="11.25" thickBot="1" x14ac:dyDescent="0.2">
      <c r="A15915" s="138" t="s">
        <v>364</v>
      </c>
      <c r="B15915" s="112"/>
      <c r="C15915" s="137">
        <v>1.2659999999999999E-2</v>
      </c>
      <c r="D15915" s="134" t="s">
        <v>1873</v>
      </c>
      <c r="E15915" s="136">
        <v>554.06799999999998</v>
      </c>
      <c r="F15915" s="136">
        <v>34.762999999999998</v>
      </c>
      <c r="G15915" s="136">
        <v>3.8889999999999998</v>
      </c>
      <c r="H15915" s="136">
        <v>53.975999999999999</v>
      </c>
      <c r="I15915" s="136">
        <v>843.06</v>
      </c>
      <c r="J15915" s="136">
        <v>1449.8510000000001</v>
      </c>
      <c r="K15915" s="136">
        <v>301.49599999999998</v>
      </c>
      <c r="L15915" s="136">
        <v>296.303</v>
      </c>
      <c r="M15915" s="136">
        <v>97.629000000000005</v>
      </c>
      <c r="N15915" s="136">
        <v>288.65499999999997</v>
      </c>
      <c r="O15915" s="136">
        <v>20.625</v>
      </c>
      <c r="P15915" s="136">
        <v>3.9089999999999998</v>
      </c>
      <c r="Q15915" s="136">
        <v>33.500999999999998</v>
      </c>
      <c r="R15915" s="136">
        <v>19.512</v>
      </c>
      <c r="S15915" s="136">
        <v>95.040999999999997</v>
      </c>
    </row>
    <row r="15916" spans="1:19" ht="11.25" thickBot="1" x14ac:dyDescent="0.2">
      <c r="A15916" s="112"/>
    </row>
    <row r="15917" spans="1:19" ht="11.25" thickBot="1" x14ac:dyDescent="0.2">
      <c r="A15917" s="139" t="s">
        <v>366</v>
      </c>
      <c r="B15917" s="112"/>
      <c r="C15917" s="140">
        <v>1.1140000000000001</v>
      </c>
      <c r="D15917" s="134" t="s">
        <v>1874</v>
      </c>
      <c r="E15917" s="136">
        <v>3.323</v>
      </c>
      <c r="F15917" s="136">
        <v>1.839</v>
      </c>
      <c r="G15917" s="136">
        <v>201.40799999999999</v>
      </c>
      <c r="H15917" s="136">
        <v>1.276</v>
      </c>
      <c r="I15917" s="136">
        <v>0.79800000000000004</v>
      </c>
      <c r="J15917" s="136">
        <v>0.214</v>
      </c>
      <c r="K15917" s="136">
        <v>1.6850000000000001</v>
      </c>
      <c r="L15917" s="136">
        <v>0.86</v>
      </c>
      <c r="M15917" s="136">
        <v>1.9550000000000001</v>
      </c>
      <c r="N15917" s="136">
        <v>7.8680000000000003</v>
      </c>
      <c r="O15917" s="136">
        <v>3.206</v>
      </c>
      <c r="P15917" s="136">
        <v>0.57499999999999996</v>
      </c>
      <c r="Q15917" s="136">
        <v>3.427</v>
      </c>
      <c r="R15917" s="136">
        <v>1.5620000000000001</v>
      </c>
      <c r="S15917" s="136">
        <v>4.4429999999999996</v>
      </c>
    </row>
    <row r="15918" spans="1:19" ht="11.25" thickBot="1" x14ac:dyDescent="0.2">
      <c r="A15918" s="112"/>
    </row>
    <row r="15919" spans="1:19" ht="11.25" thickBot="1" x14ac:dyDescent="0.2">
      <c r="A15919" s="106" t="s">
        <v>357</v>
      </c>
      <c r="B15919" s="106" t="s">
        <v>358</v>
      </c>
      <c r="C15919" s="130" t="s">
        <v>51</v>
      </c>
      <c r="D15919" s="130" t="s">
        <v>52</v>
      </c>
      <c r="E15919" s="130" t="s">
        <v>53</v>
      </c>
      <c r="F15919" s="130" t="s">
        <v>54</v>
      </c>
      <c r="G15919" s="130" t="s">
        <v>55</v>
      </c>
      <c r="H15919" s="130" t="s">
        <v>56</v>
      </c>
      <c r="I15919" s="130" t="s">
        <v>57</v>
      </c>
      <c r="J15919" s="130" t="s">
        <v>58</v>
      </c>
      <c r="K15919" s="130" t="s">
        <v>59</v>
      </c>
      <c r="L15919" s="130" t="s">
        <v>60</v>
      </c>
      <c r="M15919" s="130" t="s">
        <v>61</v>
      </c>
      <c r="N15919" s="130" t="s">
        <v>62</v>
      </c>
      <c r="O15919" s="130" t="s">
        <v>63</v>
      </c>
      <c r="P15919" s="130" t="s">
        <v>64</v>
      </c>
      <c r="Q15919" s="131" t="s">
        <v>65</v>
      </c>
      <c r="R15919" s="131" t="s">
        <v>66</v>
      </c>
      <c r="S15919" s="130" t="s">
        <v>67</v>
      </c>
    </row>
    <row r="15920" spans="1:19" ht="11.25" thickBot="1" x14ac:dyDescent="0.2">
      <c r="A15920" s="107">
        <v>1</v>
      </c>
      <c r="B15920" s="132">
        <v>0.55584490740740744</v>
      </c>
      <c r="C15920" s="108">
        <v>1721.6590000000001</v>
      </c>
      <c r="D15920" s="108">
        <v>1760.7919999999999</v>
      </c>
      <c r="E15920" s="108">
        <v>1302.0930000000001</v>
      </c>
      <c r="F15920" s="108">
        <v>1576.34</v>
      </c>
      <c r="G15920" s="108">
        <v>990.37300000000005</v>
      </c>
      <c r="H15920" s="108">
        <v>3173.1990000000001</v>
      </c>
      <c r="I15920" s="108">
        <v>1727.3340000000001</v>
      </c>
      <c r="J15920" s="108">
        <v>4568.6180000000004</v>
      </c>
      <c r="K15920" s="108">
        <v>6636.9279999999999</v>
      </c>
      <c r="L15920" s="108">
        <v>14.673999999999999</v>
      </c>
      <c r="M15920" s="108">
        <v>27.218</v>
      </c>
      <c r="N15920" s="108">
        <v>522.01800000000003</v>
      </c>
      <c r="O15920" s="108">
        <v>249.36099999999999</v>
      </c>
      <c r="P15920" s="108">
        <v>191902.47</v>
      </c>
      <c r="Q15920" s="133">
        <v>1.0052099999999999</v>
      </c>
      <c r="R15920" s="134" t="s">
        <v>1875</v>
      </c>
      <c r="S15920" s="108">
        <v>9248.223</v>
      </c>
    </row>
    <row r="15921" spans="1:19" ht="11.25" thickBot="1" x14ac:dyDescent="0.2">
      <c r="A15921" s="112"/>
    </row>
    <row r="15922" spans="1:19" ht="11.25" thickBot="1" x14ac:dyDescent="0.2">
      <c r="A15922" s="107">
        <v>2</v>
      </c>
      <c r="B15922" s="132">
        <v>0.55603009259259262</v>
      </c>
      <c r="C15922" s="108">
        <v>1833.8710000000001</v>
      </c>
      <c r="D15922" s="108">
        <v>1948.799</v>
      </c>
      <c r="E15922" s="108">
        <v>821.01900000000001</v>
      </c>
      <c r="F15922" s="108">
        <v>1441.422</v>
      </c>
      <c r="G15922" s="108">
        <v>1043.345</v>
      </c>
      <c r="H15922" s="108">
        <v>4868.2139999999999</v>
      </c>
      <c r="I15922" s="108">
        <v>1743.9079999999999</v>
      </c>
      <c r="J15922" s="108">
        <v>4463.2700000000004</v>
      </c>
      <c r="K15922" s="108">
        <v>6634.4</v>
      </c>
      <c r="L15922" s="108">
        <v>14.805999999999999</v>
      </c>
      <c r="M15922" s="108">
        <v>17.372</v>
      </c>
      <c r="N15922" s="108">
        <v>492.89400000000001</v>
      </c>
      <c r="O15922" s="108">
        <v>223.29599999999999</v>
      </c>
      <c r="P15922" s="108">
        <v>192154.42</v>
      </c>
      <c r="Q15922" s="133">
        <v>1.0193300000000001</v>
      </c>
      <c r="R15922" s="134" t="s">
        <v>1876</v>
      </c>
      <c r="S15922" s="108">
        <v>8217.3670000000002</v>
      </c>
    </row>
    <row r="15923" spans="1:19" ht="11.25" thickBot="1" x14ac:dyDescent="0.2">
      <c r="A15923" s="112"/>
    </row>
    <row r="15924" spans="1:19" ht="11.25" thickBot="1" x14ac:dyDescent="0.2">
      <c r="A15924" s="107">
        <v>3</v>
      </c>
      <c r="B15924" s="132">
        <v>0.55621527777777779</v>
      </c>
      <c r="C15924" s="108">
        <v>1850.021</v>
      </c>
      <c r="D15924" s="108">
        <v>2377.308</v>
      </c>
      <c r="E15924" s="108">
        <v>882.79499999999996</v>
      </c>
      <c r="F15924" s="108">
        <v>1816.5619999999999</v>
      </c>
      <c r="G15924" s="108">
        <v>1020.383</v>
      </c>
      <c r="H15924" s="108">
        <v>4022.68</v>
      </c>
      <c r="I15924" s="108">
        <v>1771.4839999999999</v>
      </c>
      <c r="J15924" s="108">
        <v>4391.8789999999999</v>
      </c>
      <c r="K15924" s="108">
        <v>6777.5249999999996</v>
      </c>
      <c r="L15924" s="108">
        <v>8.2850000000000001</v>
      </c>
      <c r="M15924" s="108">
        <v>25.331</v>
      </c>
      <c r="N15924" s="108">
        <v>487.93099999999998</v>
      </c>
      <c r="O15924" s="108">
        <v>211.553</v>
      </c>
      <c r="P15924" s="108">
        <v>189944.65</v>
      </c>
      <c r="Q15924" s="133">
        <v>1.02749</v>
      </c>
      <c r="R15924" s="134" t="s">
        <v>1877</v>
      </c>
      <c r="S15924" s="108">
        <v>7369.317</v>
      </c>
    </row>
    <row r="15925" spans="1:19" ht="11.25" thickBot="1" x14ac:dyDescent="0.2">
      <c r="A15925" s="112"/>
    </row>
    <row r="15926" spans="1:19" ht="11.25" thickBot="1" x14ac:dyDescent="0.2">
      <c r="A15926" s="135" t="s">
        <v>362</v>
      </c>
      <c r="B15926" s="112"/>
      <c r="C15926" s="136">
        <v>1801.85</v>
      </c>
      <c r="D15926" s="136">
        <v>2028.9659999999999</v>
      </c>
      <c r="E15926" s="136">
        <v>1001.9690000000001</v>
      </c>
      <c r="F15926" s="136">
        <v>1611.441</v>
      </c>
      <c r="G15926" s="136">
        <v>1018.034</v>
      </c>
      <c r="H15926" s="136">
        <v>4021.364</v>
      </c>
      <c r="I15926" s="136">
        <v>1747.575</v>
      </c>
      <c r="J15926" s="136">
        <v>4474.5889999999999</v>
      </c>
      <c r="K15926" s="136">
        <v>6682.951</v>
      </c>
      <c r="L15926" s="136">
        <v>12.587999999999999</v>
      </c>
      <c r="M15926" s="136">
        <v>23.306999999999999</v>
      </c>
      <c r="N15926" s="136">
        <v>500.94799999999998</v>
      </c>
      <c r="O15926" s="136">
        <v>228.07</v>
      </c>
      <c r="P15926" s="136">
        <v>191333.85</v>
      </c>
      <c r="Q15926" s="137">
        <v>1.0173399999999999</v>
      </c>
      <c r="R15926" s="134" t="s">
        <v>1878</v>
      </c>
      <c r="S15926" s="136">
        <v>8278.3019999999997</v>
      </c>
    </row>
    <row r="15927" spans="1:19" ht="11.25" thickBot="1" x14ac:dyDescent="0.2">
      <c r="A15927" s="112"/>
    </row>
    <row r="15928" spans="1:19" ht="11.25" thickBot="1" x14ac:dyDescent="0.2">
      <c r="A15928" s="138" t="s">
        <v>364</v>
      </c>
      <c r="B15928" s="112"/>
      <c r="C15928" s="136">
        <v>69.915999999999997</v>
      </c>
      <c r="D15928" s="136">
        <v>315.98</v>
      </c>
      <c r="E15928" s="136">
        <v>261.74400000000003</v>
      </c>
      <c r="F15928" s="136">
        <v>190.017</v>
      </c>
      <c r="G15928" s="136">
        <v>26.564</v>
      </c>
      <c r="H15928" s="136">
        <v>847.50800000000004</v>
      </c>
      <c r="I15928" s="136">
        <v>22.302</v>
      </c>
      <c r="J15928" s="136">
        <v>88.911000000000001</v>
      </c>
      <c r="K15928" s="136">
        <v>81.912999999999997</v>
      </c>
      <c r="L15928" s="136">
        <v>3.7280000000000002</v>
      </c>
      <c r="M15928" s="136">
        <v>5.226</v>
      </c>
      <c r="N15928" s="136">
        <v>18.414999999999999</v>
      </c>
      <c r="O15928" s="136">
        <v>19.350999999999999</v>
      </c>
      <c r="P15928" s="136">
        <v>1209.6610000000001</v>
      </c>
      <c r="Q15928" s="137">
        <v>1.1270000000000001E-2</v>
      </c>
      <c r="R15928" s="134" t="s">
        <v>1879</v>
      </c>
      <c r="S15928" s="136">
        <v>940.93399999999997</v>
      </c>
    </row>
    <row r="15929" spans="1:19" ht="11.25" thickBot="1" x14ac:dyDescent="0.2">
      <c r="A15929" s="112"/>
    </row>
    <row r="15930" spans="1:19" ht="11.25" thickBot="1" x14ac:dyDescent="0.2">
      <c r="A15930" s="139" t="s">
        <v>366</v>
      </c>
      <c r="B15930" s="112"/>
      <c r="C15930" s="136">
        <v>3.88</v>
      </c>
      <c r="D15930" s="136">
        <v>15.573</v>
      </c>
      <c r="E15930" s="136">
        <v>26.123000000000001</v>
      </c>
      <c r="F15930" s="136">
        <v>11.792</v>
      </c>
      <c r="G15930" s="136">
        <v>2.609</v>
      </c>
      <c r="H15930" s="136">
        <v>21.074999999999999</v>
      </c>
      <c r="I15930" s="136">
        <v>1.276</v>
      </c>
      <c r="J15930" s="136">
        <v>1.9870000000000001</v>
      </c>
      <c r="K15930" s="136">
        <v>1.226</v>
      </c>
      <c r="L15930" s="136">
        <v>29.611999999999998</v>
      </c>
      <c r="M15930" s="136">
        <v>22.420999999999999</v>
      </c>
      <c r="N15930" s="136">
        <v>3.6760000000000002</v>
      </c>
      <c r="O15930" s="136">
        <v>8.4849999999999994</v>
      </c>
      <c r="P15930" s="136">
        <v>0.63200000000000001</v>
      </c>
      <c r="Q15930" s="140">
        <v>1.1080000000000001</v>
      </c>
      <c r="R15930" s="134" t="s">
        <v>1880</v>
      </c>
      <c r="S15930" s="136">
        <v>11.366</v>
      </c>
    </row>
    <row r="15931" spans="1:19" ht="11.25" thickBot="1" x14ac:dyDescent="0.2">
      <c r="A15931" s="112"/>
    </row>
    <row r="15932" spans="1:19" ht="11.25" thickBot="1" x14ac:dyDescent="0.2">
      <c r="A15932" s="106" t="s">
        <v>357</v>
      </c>
      <c r="B15932" s="106" t="s">
        <v>358</v>
      </c>
      <c r="C15932" s="130" t="s">
        <v>68</v>
      </c>
    </row>
    <row r="15933" spans="1:19" ht="11.25" thickBot="1" x14ac:dyDescent="0.2">
      <c r="A15933" s="107">
        <v>1</v>
      </c>
      <c r="B15933" s="132">
        <v>0.55584490740740744</v>
      </c>
      <c r="C15933" s="108">
        <v>5084.32</v>
      </c>
    </row>
    <row r="15934" spans="1:19" ht="11.25" thickBot="1" x14ac:dyDescent="0.2">
      <c r="A15934" s="112"/>
    </row>
    <row r="15935" spans="1:19" ht="11.25" thickBot="1" x14ac:dyDescent="0.2">
      <c r="A15935" s="107">
        <v>2</v>
      </c>
      <c r="B15935" s="132">
        <v>0.55603009259259262</v>
      </c>
      <c r="C15935" s="108">
        <v>2882.299</v>
      </c>
    </row>
    <row r="15936" spans="1:19" ht="11.25" thickBot="1" x14ac:dyDescent="0.2">
      <c r="A15936" s="112"/>
    </row>
    <row r="15937" spans="1:19" ht="11.25" thickBot="1" x14ac:dyDescent="0.2">
      <c r="A15937" s="107">
        <v>3</v>
      </c>
      <c r="B15937" s="132">
        <v>0.55621527777777779</v>
      </c>
      <c r="C15937" s="108">
        <v>3546.2069999999999</v>
      </c>
    </row>
    <row r="15938" spans="1:19" ht="11.25" thickBot="1" x14ac:dyDescent="0.2">
      <c r="A15938" s="112"/>
    </row>
    <row r="15939" spans="1:19" ht="11.25" thickBot="1" x14ac:dyDescent="0.2">
      <c r="A15939" s="135" t="s">
        <v>362</v>
      </c>
      <c r="B15939" s="112"/>
      <c r="C15939" s="136">
        <v>3837.6089999999999</v>
      </c>
    </row>
    <row r="15940" spans="1:19" ht="11.25" thickBot="1" x14ac:dyDescent="0.2">
      <c r="A15940" s="112"/>
    </row>
    <row r="15941" spans="1:19" ht="11.25" thickBot="1" x14ac:dyDescent="0.2">
      <c r="A15941" s="138" t="s">
        <v>364</v>
      </c>
      <c r="B15941" s="112"/>
      <c r="C15941" s="136">
        <v>1129.5619999999999</v>
      </c>
    </row>
    <row r="15942" spans="1:19" ht="11.25" thickBot="1" x14ac:dyDescent="0.2">
      <c r="A15942" s="112"/>
    </row>
    <row r="15943" spans="1:19" ht="11.25" thickBot="1" x14ac:dyDescent="0.2">
      <c r="A15943" s="139" t="s">
        <v>366</v>
      </c>
      <c r="B15943" s="112"/>
      <c r="C15943" s="136">
        <v>29.434000000000001</v>
      </c>
    </row>
    <row r="15944" spans="1:19" ht="10.5" x14ac:dyDescent="0.15">
      <c r="A15944" s="112"/>
    </row>
    <row r="15945" spans="1:19" x14ac:dyDescent="0.15">
      <c r="A15945" s="129"/>
      <c r="B15945" s="86" t="s">
        <v>1881</v>
      </c>
    </row>
    <row r="15946" spans="1:19" ht="9.75" thickBot="1" x14ac:dyDescent="0.2">
      <c r="A15946" s="81" t="s">
        <v>5871</v>
      </c>
    </row>
    <row r="15947" spans="1:19" ht="11.25" thickBot="1" x14ac:dyDescent="0.2">
      <c r="A15947" s="106" t="s">
        <v>357</v>
      </c>
      <c r="B15947" s="106" t="s">
        <v>358</v>
      </c>
      <c r="C15947" s="130" t="s">
        <v>0</v>
      </c>
      <c r="D15947" s="130" t="s">
        <v>1</v>
      </c>
      <c r="E15947" s="130" t="s">
        <v>2</v>
      </c>
      <c r="F15947" s="130" t="s">
        <v>3</v>
      </c>
      <c r="G15947" s="130" t="s">
        <v>4</v>
      </c>
      <c r="H15947" s="130" t="s">
        <v>5</v>
      </c>
      <c r="I15947" s="131" t="s">
        <v>6</v>
      </c>
      <c r="J15947" s="131" t="s">
        <v>7</v>
      </c>
      <c r="K15947" s="130" t="s">
        <v>8</v>
      </c>
      <c r="L15947" s="130" t="s">
        <v>9</v>
      </c>
      <c r="M15947" s="130" t="s">
        <v>10</v>
      </c>
      <c r="N15947" s="130" t="s">
        <v>11</v>
      </c>
      <c r="O15947" s="130" t="s">
        <v>12</v>
      </c>
      <c r="P15947" s="130" t="s">
        <v>13</v>
      </c>
      <c r="Q15947" s="130" t="s">
        <v>14</v>
      </c>
      <c r="R15947" s="130" t="s">
        <v>15</v>
      </c>
      <c r="S15947" s="130" t="s">
        <v>16</v>
      </c>
    </row>
    <row r="15948" spans="1:19" ht="11.25" thickBot="1" x14ac:dyDescent="0.2">
      <c r="A15948" s="107">
        <v>1</v>
      </c>
      <c r="B15948" s="132">
        <v>0.56098379629629636</v>
      </c>
      <c r="C15948" s="141" t="s">
        <v>11988</v>
      </c>
      <c r="D15948" s="141" t="s">
        <v>11989</v>
      </c>
      <c r="E15948" s="141" t="s">
        <v>11990</v>
      </c>
      <c r="F15948" s="108">
        <v>921519.04</v>
      </c>
      <c r="G15948" s="141" t="s">
        <v>11991</v>
      </c>
      <c r="H15948" s="141" t="s">
        <v>11992</v>
      </c>
      <c r="I15948" s="133">
        <v>1.28085</v>
      </c>
      <c r="J15948" s="134" t="s">
        <v>1887</v>
      </c>
      <c r="K15948" s="141" t="s">
        <v>11993</v>
      </c>
      <c r="L15948" s="108">
        <v>220.827</v>
      </c>
      <c r="M15948" s="108">
        <v>24770.787</v>
      </c>
      <c r="N15948" s="108">
        <v>55549.760000000002</v>
      </c>
      <c r="O15948" s="141" t="s">
        <v>11994</v>
      </c>
      <c r="P15948" s="108">
        <v>206740.57</v>
      </c>
      <c r="Q15948" s="108">
        <v>5697.6469999999999</v>
      </c>
      <c r="R15948" s="108">
        <v>13620.477999999999</v>
      </c>
      <c r="S15948" s="108">
        <v>162922.18</v>
      </c>
    </row>
    <row r="15949" spans="1:19" ht="11.25" thickBot="1" x14ac:dyDescent="0.2">
      <c r="A15949" s="112"/>
    </row>
    <row r="15950" spans="1:19" ht="11.25" thickBot="1" x14ac:dyDescent="0.2">
      <c r="A15950" s="107">
        <v>2</v>
      </c>
      <c r="B15950" s="132">
        <v>0.56116898148148142</v>
      </c>
      <c r="C15950" s="141" t="s">
        <v>11995</v>
      </c>
      <c r="D15950" s="141" t="s">
        <v>11996</v>
      </c>
      <c r="E15950" s="141" t="s">
        <v>11997</v>
      </c>
      <c r="F15950" s="108">
        <v>918714.91</v>
      </c>
      <c r="G15950" s="141" t="s">
        <v>11998</v>
      </c>
      <c r="H15950" s="141" t="s">
        <v>11999</v>
      </c>
      <c r="I15950" s="133">
        <v>1.30036</v>
      </c>
      <c r="J15950" s="134" t="s">
        <v>1895</v>
      </c>
      <c r="K15950" s="141" t="s">
        <v>12000</v>
      </c>
      <c r="L15950" s="108">
        <v>212.886</v>
      </c>
      <c r="M15950" s="108">
        <v>24734.257000000001</v>
      </c>
      <c r="N15950" s="108">
        <v>55524.531999999999</v>
      </c>
      <c r="O15950" s="141" t="s">
        <v>12001</v>
      </c>
      <c r="P15950" s="108">
        <v>205770.37</v>
      </c>
      <c r="Q15950" s="108">
        <v>5621.9290000000001</v>
      </c>
      <c r="R15950" s="108">
        <v>13591.337</v>
      </c>
      <c r="S15950" s="108">
        <v>163400.92000000001</v>
      </c>
    </row>
    <row r="15951" spans="1:19" ht="11.25" thickBot="1" x14ac:dyDescent="0.2">
      <c r="A15951" s="112"/>
    </row>
    <row r="15952" spans="1:19" ht="11.25" thickBot="1" x14ac:dyDescent="0.2">
      <c r="A15952" s="107">
        <v>3</v>
      </c>
      <c r="B15952" s="132">
        <v>0.56134259259259256</v>
      </c>
      <c r="C15952" s="141" t="s">
        <v>12002</v>
      </c>
      <c r="D15952" s="141" t="s">
        <v>12003</v>
      </c>
      <c r="E15952" s="141" t="s">
        <v>12004</v>
      </c>
      <c r="F15952" s="108">
        <v>917567.68</v>
      </c>
      <c r="G15952" s="141" t="s">
        <v>12005</v>
      </c>
      <c r="H15952" s="141" t="s">
        <v>12006</v>
      </c>
      <c r="I15952" s="133">
        <v>1.29948</v>
      </c>
      <c r="J15952" s="134" t="s">
        <v>1903</v>
      </c>
      <c r="K15952" s="141" t="s">
        <v>12007</v>
      </c>
      <c r="L15952" s="108">
        <v>233.03899999999999</v>
      </c>
      <c r="M15952" s="108">
        <v>24804.2</v>
      </c>
      <c r="N15952" s="108">
        <v>55843.805999999997</v>
      </c>
      <c r="O15952" s="141" t="s">
        <v>12008</v>
      </c>
      <c r="P15952" s="108">
        <v>206482.77</v>
      </c>
      <c r="Q15952" s="108">
        <v>5574.4629999999997</v>
      </c>
      <c r="R15952" s="108">
        <v>13956.433000000001</v>
      </c>
      <c r="S15952" s="108">
        <v>163648.04999999999</v>
      </c>
    </row>
    <row r="15953" spans="1:19" ht="11.25" thickBot="1" x14ac:dyDescent="0.2">
      <c r="A15953" s="112"/>
    </row>
    <row r="15954" spans="1:19" ht="11.25" thickBot="1" x14ac:dyDescent="0.2">
      <c r="A15954" s="135" t="s">
        <v>362</v>
      </c>
      <c r="B15954" s="112"/>
      <c r="C15954" s="141" t="s">
        <v>12009</v>
      </c>
      <c r="D15954" s="141" t="s">
        <v>12010</v>
      </c>
      <c r="E15954" s="141" t="s">
        <v>12011</v>
      </c>
      <c r="F15954" s="136">
        <v>919267.21</v>
      </c>
      <c r="G15954" s="141" t="s">
        <v>12012</v>
      </c>
      <c r="H15954" s="141" t="s">
        <v>12013</v>
      </c>
      <c r="I15954" s="137">
        <v>1.2935700000000001</v>
      </c>
      <c r="J15954" s="134" t="s">
        <v>1911</v>
      </c>
      <c r="K15954" s="141" t="s">
        <v>12014</v>
      </c>
      <c r="L15954" s="136">
        <v>222.251</v>
      </c>
      <c r="M15954" s="136">
        <v>24769.748</v>
      </c>
      <c r="N15954" s="136">
        <v>55639.366000000002</v>
      </c>
      <c r="O15954" s="141" t="s">
        <v>12015</v>
      </c>
      <c r="P15954" s="136">
        <v>206331.24</v>
      </c>
      <c r="Q15954" s="136">
        <v>5631.3459999999995</v>
      </c>
      <c r="R15954" s="136">
        <v>13722.749</v>
      </c>
      <c r="S15954" s="136">
        <v>163323.72</v>
      </c>
    </row>
    <row r="15955" spans="1:19" ht="11.25" thickBot="1" x14ac:dyDescent="0.2">
      <c r="A15955" s="112"/>
    </row>
    <row r="15956" spans="1:19" ht="11.25" thickBot="1" x14ac:dyDescent="0.2">
      <c r="A15956" s="138" t="s">
        <v>364</v>
      </c>
      <c r="B15956" s="112"/>
      <c r="C15956" s="141" t="s">
        <v>12016</v>
      </c>
      <c r="D15956" s="141" t="s">
        <v>12017</v>
      </c>
      <c r="E15956" s="141" t="s">
        <v>12018</v>
      </c>
      <c r="F15956" s="136">
        <v>2032.7529999999999</v>
      </c>
      <c r="G15956" s="141" t="s">
        <v>12019</v>
      </c>
      <c r="H15956" s="141" t="s">
        <v>12020</v>
      </c>
      <c r="I15956" s="137">
        <v>1.102E-2</v>
      </c>
      <c r="J15956" s="134" t="s">
        <v>1919</v>
      </c>
      <c r="K15956" s="141" t="s">
        <v>12021</v>
      </c>
      <c r="L15956" s="136">
        <v>10.151999999999999</v>
      </c>
      <c r="M15956" s="136">
        <v>34.982999999999997</v>
      </c>
      <c r="N15956" s="136">
        <v>177.499</v>
      </c>
      <c r="O15956" s="141" t="s">
        <v>12022</v>
      </c>
      <c r="P15956" s="136">
        <v>502.53800000000001</v>
      </c>
      <c r="Q15956" s="136">
        <v>62.13</v>
      </c>
      <c r="R15956" s="136">
        <v>202.899</v>
      </c>
      <c r="S15956" s="136">
        <v>369.04300000000001</v>
      </c>
    </row>
    <row r="15957" spans="1:19" ht="11.25" thickBot="1" x14ac:dyDescent="0.2">
      <c r="A15957" s="112"/>
    </row>
    <row r="15958" spans="1:19" ht="11.25" thickBot="1" x14ac:dyDescent="0.2">
      <c r="A15958" s="139" t="s">
        <v>366</v>
      </c>
      <c r="B15958" s="112"/>
      <c r="C15958" s="141" t="s">
        <v>1989</v>
      </c>
      <c r="D15958" s="141" t="s">
        <v>1923</v>
      </c>
      <c r="E15958" s="141" t="s">
        <v>1924</v>
      </c>
      <c r="F15958" s="136">
        <v>0.221</v>
      </c>
      <c r="G15958" s="141" t="s">
        <v>1925</v>
      </c>
      <c r="H15958" s="141" t="s">
        <v>826</v>
      </c>
      <c r="I15958" s="140">
        <v>0.85199999999999998</v>
      </c>
      <c r="J15958" s="134" t="s">
        <v>1175</v>
      </c>
      <c r="K15958" s="141" t="s">
        <v>1926</v>
      </c>
      <c r="L15958" s="136">
        <v>4.5679999999999996</v>
      </c>
      <c r="M15958" s="136">
        <v>0.14099999999999999</v>
      </c>
      <c r="N15958" s="136">
        <v>0.31900000000000001</v>
      </c>
      <c r="O15958" s="141" t="s">
        <v>1927</v>
      </c>
      <c r="P15958" s="136">
        <v>0.24399999999999999</v>
      </c>
      <c r="Q15958" s="136">
        <v>1.103</v>
      </c>
      <c r="R15958" s="136">
        <v>1.4790000000000001</v>
      </c>
      <c r="S15958" s="136">
        <v>0.22600000000000001</v>
      </c>
    </row>
    <row r="15959" spans="1:19" ht="11.25" thickBot="1" x14ac:dyDescent="0.2">
      <c r="A15959" s="112"/>
    </row>
    <row r="15960" spans="1:19" ht="11.25" thickBot="1" x14ac:dyDescent="0.2">
      <c r="A15960" s="106" t="s">
        <v>357</v>
      </c>
      <c r="B15960" s="106" t="s">
        <v>358</v>
      </c>
      <c r="C15960" s="130" t="s">
        <v>17</v>
      </c>
      <c r="D15960" s="130" t="s">
        <v>18</v>
      </c>
      <c r="E15960" s="131" t="s">
        <v>19</v>
      </c>
      <c r="F15960" s="131" t="s">
        <v>20</v>
      </c>
      <c r="G15960" s="130" t="s">
        <v>21</v>
      </c>
      <c r="H15960" s="130" t="s">
        <v>22</v>
      </c>
      <c r="I15960" s="130" t="s">
        <v>23</v>
      </c>
      <c r="J15960" s="130" t="s">
        <v>24</v>
      </c>
      <c r="K15960" s="131" t="s">
        <v>25</v>
      </c>
      <c r="L15960" s="131" t="s">
        <v>26</v>
      </c>
      <c r="M15960" s="130" t="s">
        <v>27</v>
      </c>
      <c r="N15960" s="130" t="s">
        <v>28</v>
      </c>
      <c r="O15960" s="130" t="s">
        <v>29</v>
      </c>
      <c r="P15960" s="130" t="s">
        <v>30</v>
      </c>
      <c r="Q15960" s="130" t="s">
        <v>31</v>
      </c>
      <c r="R15960" s="130" t="s">
        <v>32</v>
      </c>
      <c r="S15960" s="130" t="s">
        <v>33</v>
      </c>
    </row>
    <row r="15961" spans="1:19" ht="11.25" thickBot="1" x14ac:dyDescent="0.2">
      <c r="A15961" s="107">
        <v>1</v>
      </c>
      <c r="B15961" s="132">
        <v>0.56098379629629636</v>
      </c>
      <c r="C15961" s="108">
        <v>60179.408000000003</v>
      </c>
      <c r="D15961" s="108">
        <v>29465.237000000001</v>
      </c>
      <c r="E15961" s="133">
        <v>1.16099</v>
      </c>
      <c r="F15961" s="133">
        <v>1.04765</v>
      </c>
      <c r="G15961" s="108">
        <v>17.408000000000001</v>
      </c>
      <c r="H15961" s="108">
        <v>28.169</v>
      </c>
      <c r="I15961" s="108">
        <v>317254.59000000003</v>
      </c>
      <c r="J15961" s="141" t="s">
        <v>12023</v>
      </c>
      <c r="K15961" s="133">
        <v>1.2385900000000001</v>
      </c>
      <c r="L15961" s="134" t="s">
        <v>1929</v>
      </c>
      <c r="M15961" s="108">
        <v>1263.3599999999999</v>
      </c>
      <c r="N15961" s="108">
        <v>2420.5590000000002</v>
      </c>
      <c r="O15961" s="108">
        <v>5.9550000000000001</v>
      </c>
      <c r="P15961" s="108">
        <v>133.09700000000001</v>
      </c>
      <c r="Q15961" s="108">
        <v>632.21500000000003</v>
      </c>
      <c r="R15961" s="108">
        <v>187.52500000000001</v>
      </c>
      <c r="S15961" s="108">
        <v>341.20400000000001</v>
      </c>
    </row>
    <row r="15962" spans="1:19" ht="11.25" thickBot="1" x14ac:dyDescent="0.2">
      <c r="A15962" s="112"/>
    </row>
    <row r="15963" spans="1:19" ht="11.25" thickBot="1" x14ac:dyDescent="0.2">
      <c r="A15963" s="107">
        <v>2</v>
      </c>
      <c r="B15963" s="132">
        <v>0.56116898148148142</v>
      </c>
      <c r="C15963" s="108">
        <v>59737.082000000002</v>
      </c>
      <c r="D15963" s="108">
        <v>28978.66</v>
      </c>
      <c r="E15963" s="133">
        <v>1.1629700000000001</v>
      </c>
      <c r="F15963" s="133">
        <v>1.0483499999999999</v>
      </c>
      <c r="G15963" s="108">
        <v>9.6280000000000001</v>
      </c>
      <c r="H15963" s="108">
        <v>14.356999999999999</v>
      </c>
      <c r="I15963" s="108">
        <v>320462.05</v>
      </c>
      <c r="J15963" s="141" t="s">
        <v>12024</v>
      </c>
      <c r="K15963" s="133">
        <v>1.2536400000000001</v>
      </c>
      <c r="L15963" s="134" t="s">
        <v>1931</v>
      </c>
      <c r="M15963" s="108">
        <v>1319.1310000000001</v>
      </c>
      <c r="N15963" s="108">
        <v>2436.0349999999999</v>
      </c>
      <c r="O15963" s="108">
        <v>5.1440000000000001</v>
      </c>
      <c r="P15963" s="108">
        <v>143.62799999999999</v>
      </c>
      <c r="Q15963" s="108">
        <v>652.375</v>
      </c>
      <c r="R15963" s="108">
        <v>231.077</v>
      </c>
      <c r="S15963" s="108">
        <v>298.44900000000001</v>
      </c>
    </row>
    <row r="15964" spans="1:19" ht="11.25" thickBot="1" x14ac:dyDescent="0.2">
      <c r="A15964" s="112"/>
    </row>
    <row r="15965" spans="1:19" ht="11.25" thickBot="1" x14ac:dyDescent="0.2">
      <c r="A15965" s="107">
        <v>3</v>
      </c>
      <c r="B15965" s="132">
        <v>0.56134259259259256</v>
      </c>
      <c r="C15965" s="108">
        <v>60035.758999999998</v>
      </c>
      <c r="D15965" s="108">
        <v>29219.251</v>
      </c>
      <c r="E15965" s="133">
        <v>1.18642</v>
      </c>
      <c r="F15965" s="133">
        <v>1.0417000000000001</v>
      </c>
      <c r="G15965" s="108">
        <v>4.2480000000000002</v>
      </c>
      <c r="H15965" s="108">
        <v>22.428999999999998</v>
      </c>
      <c r="I15965" s="108">
        <v>315995.33</v>
      </c>
      <c r="J15965" s="141" t="s">
        <v>12025</v>
      </c>
      <c r="K15965" s="133">
        <v>1.2616000000000001</v>
      </c>
      <c r="L15965" s="134" t="s">
        <v>1933</v>
      </c>
      <c r="M15965" s="108">
        <v>1287.557</v>
      </c>
      <c r="N15965" s="108">
        <v>2355.5909999999999</v>
      </c>
      <c r="O15965" s="108">
        <v>8.4610000000000003</v>
      </c>
      <c r="P15965" s="108">
        <v>121.964</v>
      </c>
      <c r="Q15965" s="108">
        <v>667.24800000000005</v>
      </c>
      <c r="R15965" s="108">
        <v>215.88399999999999</v>
      </c>
      <c r="S15965" s="108">
        <v>344.45299999999997</v>
      </c>
    </row>
    <row r="15966" spans="1:19" ht="11.25" thickBot="1" x14ac:dyDescent="0.2">
      <c r="A15966" s="112"/>
    </row>
    <row r="15967" spans="1:19" ht="11.25" thickBot="1" x14ac:dyDescent="0.2">
      <c r="A15967" s="135" t="s">
        <v>362</v>
      </c>
      <c r="B15967" s="112"/>
      <c r="C15967" s="136">
        <v>59984.082999999999</v>
      </c>
      <c r="D15967" s="136">
        <v>29221.048999999999</v>
      </c>
      <c r="E15967" s="137">
        <v>1.17012</v>
      </c>
      <c r="F15967" s="137">
        <v>1.0459000000000001</v>
      </c>
      <c r="G15967" s="136">
        <v>10.428000000000001</v>
      </c>
      <c r="H15967" s="136">
        <v>21.652000000000001</v>
      </c>
      <c r="I15967" s="136">
        <v>317903.99</v>
      </c>
      <c r="J15967" s="141" t="s">
        <v>12026</v>
      </c>
      <c r="K15967" s="137">
        <v>1.2512700000000001</v>
      </c>
      <c r="L15967" s="134" t="s">
        <v>1935</v>
      </c>
      <c r="M15967" s="136">
        <v>1290.0160000000001</v>
      </c>
      <c r="N15967" s="136">
        <v>2404.0610000000001</v>
      </c>
      <c r="O15967" s="136">
        <v>6.52</v>
      </c>
      <c r="P15967" s="136">
        <v>132.89599999999999</v>
      </c>
      <c r="Q15967" s="136">
        <v>650.61300000000006</v>
      </c>
      <c r="R15967" s="136">
        <v>211.495</v>
      </c>
      <c r="S15967" s="136">
        <v>328.03500000000003</v>
      </c>
    </row>
    <row r="15968" spans="1:19" ht="11.25" thickBot="1" x14ac:dyDescent="0.2">
      <c r="A15968" s="112"/>
    </row>
    <row r="15969" spans="1:19" ht="11.25" thickBot="1" x14ac:dyDescent="0.2">
      <c r="A15969" s="138" t="s">
        <v>364</v>
      </c>
      <c r="B15969" s="112"/>
      <c r="C15969" s="136">
        <v>225.64500000000001</v>
      </c>
      <c r="D15969" s="136">
        <v>243.29300000000001</v>
      </c>
      <c r="E15969" s="137">
        <v>1.414E-2</v>
      </c>
      <c r="F15969" s="137">
        <v>3.6600000000000001E-3</v>
      </c>
      <c r="G15969" s="136">
        <v>6.6159999999999997</v>
      </c>
      <c r="H15969" s="136">
        <v>6.9390000000000001</v>
      </c>
      <c r="I15969" s="136">
        <v>2303.085</v>
      </c>
      <c r="J15969" s="141" t="s">
        <v>12027</v>
      </c>
      <c r="K15969" s="137">
        <v>1.1690000000000001E-2</v>
      </c>
      <c r="L15969" s="134" t="s">
        <v>1937</v>
      </c>
      <c r="M15969" s="136">
        <v>27.966000000000001</v>
      </c>
      <c r="N15969" s="136">
        <v>42.683999999999997</v>
      </c>
      <c r="O15969" s="136">
        <v>1.7290000000000001</v>
      </c>
      <c r="P15969" s="136">
        <v>10.833</v>
      </c>
      <c r="Q15969" s="136">
        <v>17.582999999999998</v>
      </c>
      <c r="R15969" s="136">
        <v>22.105</v>
      </c>
      <c r="S15969" s="136">
        <v>25.673999999999999</v>
      </c>
    </row>
    <row r="15970" spans="1:19" ht="11.25" thickBot="1" x14ac:dyDescent="0.2">
      <c r="A15970" s="112"/>
    </row>
    <row r="15971" spans="1:19" ht="11.25" thickBot="1" x14ac:dyDescent="0.2">
      <c r="A15971" s="139" t="s">
        <v>366</v>
      </c>
      <c r="B15971" s="112"/>
      <c r="C15971" s="136">
        <v>0.376</v>
      </c>
      <c r="D15971" s="136">
        <v>0.83299999999999996</v>
      </c>
      <c r="E15971" s="140">
        <v>1.2090000000000001</v>
      </c>
      <c r="F15971" s="140">
        <v>0.35</v>
      </c>
      <c r="G15971" s="136">
        <v>63.447000000000003</v>
      </c>
      <c r="H15971" s="136">
        <v>32.048000000000002</v>
      </c>
      <c r="I15971" s="136">
        <v>0.72399999999999998</v>
      </c>
      <c r="J15971" s="141" t="s">
        <v>1938</v>
      </c>
      <c r="K15971" s="140">
        <v>0.93400000000000005</v>
      </c>
      <c r="L15971" s="134" t="s">
        <v>1939</v>
      </c>
      <c r="M15971" s="136">
        <v>2.1680000000000001</v>
      </c>
      <c r="N15971" s="136">
        <v>1.7749999999999999</v>
      </c>
      <c r="O15971" s="136">
        <v>26.52</v>
      </c>
      <c r="P15971" s="136">
        <v>8.1519999999999992</v>
      </c>
      <c r="Q15971" s="136">
        <v>2.7029999999999998</v>
      </c>
      <c r="R15971" s="136">
        <v>10.452</v>
      </c>
      <c r="S15971" s="136">
        <v>7.827</v>
      </c>
    </row>
    <row r="15972" spans="1:19" ht="11.25" thickBot="1" x14ac:dyDescent="0.2">
      <c r="A15972" s="112"/>
    </row>
    <row r="15973" spans="1:19" ht="11.25" thickBot="1" x14ac:dyDescent="0.2">
      <c r="A15973" s="106" t="s">
        <v>357</v>
      </c>
      <c r="B15973" s="106" t="s">
        <v>358</v>
      </c>
      <c r="C15973" s="131" t="s">
        <v>34</v>
      </c>
      <c r="D15973" s="131" t="s">
        <v>35</v>
      </c>
      <c r="E15973" s="130" t="s">
        <v>36</v>
      </c>
      <c r="F15973" s="130" t="s">
        <v>37</v>
      </c>
      <c r="G15973" s="130" t="s">
        <v>38</v>
      </c>
      <c r="H15973" s="130" t="s">
        <v>39</v>
      </c>
      <c r="I15973" s="130" t="s">
        <v>40</v>
      </c>
      <c r="J15973" s="130" t="s">
        <v>41</v>
      </c>
      <c r="K15973" s="130" t="s">
        <v>42</v>
      </c>
      <c r="L15973" s="130" t="s">
        <v>43</v>
      </c>
      <c r="M15973" s="130" t="s">
        <v>44</v>
      </c>
      <c r="N15973" s="130" t="s">
        <v>45</v>
      </c>
      <c r="O15973" s="130" t="s">
        <v>46</v>
      </c>
      <c r="P15973" s="130" t="s">
        <v>47</v>
      </c>
      <c r="Q15973" s="130" t="s">
        <v>48</v>
      </c>
      <c r="R15973" s="130" t="s">
        <v>49</v>
      </c>
      <c r="S15973" s="130" t="s">
        <v>50</v>
      </c>
    </row>
    <row r="15974" spans="1:19" ht="11.25" thickBot="1" x14ac:dyDescent="0.2">
      <c r="A15974" s="107">
        <v>1</v>
      </c>
      <c r="B15974" s="132">
        <v>0.56098379629629636</v>
      </c>
      <c r="C15974" s="133">
        <v>1.1439299999999999</v>
      </c>
      <c r="D15974" s="134" t="s">
        <v>1940</v>
      </c>
      <c r="E15974" s="108">
        <v>27175.169000000002</v>
      </c>
      <c r="F15974" s="108">
        <v>1392.713</v>
      </c>
      <c r="G15974" s="108">
        <v>2.488</v>
      </c>
      <c r="H15974" s="108">
        <v>13744.407999999999</v>
      </c>
      <c r="I15974" s="108">
        <v>150041.63</v>
      </c>
      <c r="J15974" s="108">
        <v>954665.99</v>
      </c>
      <c r="K15974" s="108">
        <v>17690.734</v>
      </c>
      <c r="L15974" s="108">
        <v>31978.806</v>
      </c>
      <c r="M15974" s="108">
        <v>4616.5039999999999</v>
      </c>
      <c r="N15974" s="108">
        <v>3214.76</v>
      </c>
      <c r="O15974" s="108">
        <v>551.97</v>
      </c>
      <c r="P15974" s="108">
        <v>724.11599999999999</v>
      </c>
      <c r="Q15974" s="108">
        <v>653.43799999999999</v>
      </c>
      <c r="R15974" s="108">
        <v>846.89800000000002</v>
      </c>
      <c r="S15974" s="108">
        <v>617.86699999999996</v>
      </c>
    </row>
    <row r="15975" spans="1:19" ht="11.25" thickBot="1" x14ac:dyDescent="0.2">
      <c r="A15975" s="112"/>
    </row>
    <row r="15976" spans="1:19" ht="11.25" thickBot="1" x14ac:dyDescent="0.2">
      <c r="A15976" s="107">
        <v>2</v>
      </c>
      <c r="B15976" s="132">
        <v>0.56116898148148142</v>
      </c>
      <c r="C15976" s="133">
        <v>1.16045</v>
      </c>
      <c r="D15976" s="134" t="s">
        <v>1941</v>
      </c>
      <c r="E15976" s="108">
        <v>27522.904999999999</v>
      </c>
      <c r="F15976" s="108">
        <v>1447.537</v>
      </c>
      <c r="G15976" s="108">
        <v>0.76400000000000001</v>
      </c>
      <c r="H15976" s="108">
        <v>13465.246999999999</v>
      </c>
      <c r="I15976" s="108">
        <v>147781.18</v>
      </c>
      <c r="J15976" s="108">
        <v>948860.64</v>
      </c>
      <c r="K15976" s="108">
        <v>17708.386999999999</v>
      </c>
      <c r="L15976" s="108">
        <v>31704.601999999999</v>
      </c>
      <c r="M15976" s="108">
        <v>4751.9430000000002</v>
      </c>
      <c r="N15976" s="108">
        <v>3362.029</v>
      </c>
      <c r="O15976" s="108">
        <v>550.56799999999998</v>
      </c>
      <c r="P15976" s="108">
        <v>674.00599999999997</v>
      </c>
      <c r="Q15976" s="108">
        <v>577.22400000000005</v>
      </c>
      <c r="R15976" s="108">
        <v>820.41700000000003</v>
      </c>
      <c r="S15976" s="108">
        <v>667.74400000000003</v>
      </c>
    </row>
    <row r="15977" spans="1:19" ht="11.25" thickBot="1" x14ac:dyDescent="0.2">
      <c r="A15977" s="112"/>
    </row>
    <row r="15978" spans="1:19" ht="11.25" thickBot="1" x14ac:dyDescent="0.2">
      <c r="A15978" s="107">
        <v>3</v>
      </c>
      <c r="B15978" s="132">
        <v>0.56134259259259256</v>
      </c>
      <c r="C15978" s="133">
        <v>1.1561999999999999</v>
      </c>
      <c r="D15978" s="134" t="s">
        <v>1942</v>
      </c>
      <c r="E15978" s="108">
        <v>27748.258999999998</v>
      </c>
      <c r="F15978" s="108">
        <v>1435.0609999999999</v>
      </c>
      <c r="G15978" s="108">
        <v>5.04</v>
      </c>
      <c r="H15978" s="108">
        <v>13574.995999999999</v>
      </c>
      <c r="I15978" s="108">
        <v>147522.56</v>
      </c>
      <c r="J15978" s="108">
        <v>952192.75</v>
      </c>
      <c r="K15978" s="108">
        <v>17505.821</v>
      </c>
      <c r="L15978" s="108">
        <v>31654.684000000001</v>
      </c>
      <c r="M15978" s="108">
        <v>4559.7489999999998</v>
      </c>
      <c r="N15978" s="108">
        <v>3265.7950000000001</v>
      </c>
      <c r="O15978" s="108">
        <v>542.36699999999996</v>
      </c>
      <c r="P15978" s="108">
        <v>706.57</v>
      </c>
      <c r="Q15978" s="108">
        <v>587.87099999999998</v>
      </c>
      <c r="R15978" s="108">
        <v>828.50800000000004</v>
      </c>
      <c r="S15978" s="108">
        <v>615.63800000000003</v>
      </c>
    </row>
    <row r="15979" spans="1:19" ht="11.25" thickBot="1" x14ac:dyDescent="0.2">
      <c r="A15979" s="112"/>
    </row>
    <row r="15980" spans="1:19" ht="11.25" thickBot="1" x14ac:dyDescent="0.2">
      <c r="A15980" s="135" t="s">
        <v>362</v>
      </c>
      <c r="B15980" s="112"/>
      <c r="C15980" s="137">
        <v>1.1535299999999999</v>
      </c>
      <c r="D15980" s="134" t="s">
        <v>1943</v>
      </c>
      <c r="E15980" s="136">
        <v>27482.111000000001</v>
      </c>
      <c r="F15980" s="136">
        <v>1425.1030000000001</v>
      </c>
      <c r="G15980" s="136">
        <v>2.7639999999999998</v>
      </c>
      <c r="H15980" s="136">
        <v>13594.884</v>
      </c>
      <c r="I15980" s="136">
        <v>148448.46</v>
      </c>
      <c r="J15980" s="136">
        <v>951906.46</v>
      </c>
      <c r="K15980" s="136">
        <v>17634.981</v>
      </c>
      <c r="L15980" s="136">
        <v>31779.364000000001</v>
      </c>
      <c r="M15980" s="136">
        <v>4642.732</v>
      </c>
      <c r="N15980" s="136">
        <v>3280.8609999999999</v>
      </c>
      <c r="O15980" s="136">
        <v>548.30200000000002</v>
      </c>
      <c r="P15980" s="136">
        <v>701.56399999999996</v>
      </c>
      <c r="Q15980" s="136">
        <v>606.178</v>
      </c>
      <c r="R15980" s="136">
        <v>831.94100000000003</v>
      </c>
      <c r="S15980" s="136">
        <v>633.75</v>
      </c>
    </row>
    <row r="15981" spans="1:19" ht="11.25" thickBot="1" x14ac:dyDescent="0.2">
      <c r="A15981" s="112"/>
    </row>
    <row r="15982" spans="1:19" ht="11.25" thickBot="1" x14ac:dyDescent="0.2">
      <c r="A15982" s="138" t="s">
        <v>364</v>
      </c>
      <c r="B15982" s="112"/>
      <c r="C15982" s="137">
        <v>8.5800000000000008E-3</v>
      </c>
      <c r="D15982" s="134" t="s">
        <v>1944</v>
      </c>
      <c r="E15982" s="136">
        <v>288.714</v>
      </c>
      <c r="F15982" s="136">
        <v>28.736999999999998</v>
      </c>
      <c r="G15982" s="136">
        <v>2.1509999999999998</v>
      </c>
      <c r="H15982" s="136">
        <v>140.63900000000001</v>
      </c>
      <c r="I15982" s="136">
        <v>1385.779</v>
      </c>
      <c r="J15982" s="136">
        <v>2913.2429999999999</v>
      </c>
      <c r="K15982" s="136">
        <v>112.20399999999999</v>
      </c>
      <c r="L15982" s="136">
        <v>174.51599999999999</v>
      </c>
      <c r="M15982" s="136">
        <v>98.745000000000005</v>
      </c>
      <c r="N15982" s="136">
        <v>74.781999999999996</v>
      </c>
      <c r="O15982" s="136">
        <v>5.1870000000000003</v>
      </c>
      <c r="P15982" s="136">
        <v>25.427</v>
      </c>
      <c r="Q15982" s="136">
        <v>41.273000000000003</v>
      </c>
      <c r="R15982" s="136">
        <v>13.57</v>
      </c>
      <c r="S15982" s="136">
        <v>29.460999999999999</v>
      </c>
    </row>
    <row r="15983" spans="1:19" ht="11.25" thickBot="1" x14ac:dyDescent="0.2">
      <c r="A15983" s="112"/>
    </row>
    <row r="15984" spans="1:19" ht="11.25" thickBot="1" x14ac:dyDescent="0.2">
      <c r="A15984" s="139" t="s">
        <v>366</v>
      </c>
      <c r="B15984" s="112"/>
      <c r="C15984" s="140">
        <v>0.74399999999999999</v>
      </c>
      <c r="D15984" s="134" t="s">
        <v>1945</v>
      </c>
      <c r="E15984" s="136">
        <v>1.0509999999999999</v>
      </c>
      <c r="F15984" s="136">
        <v>2.016</v>
      </c>
      <c r="G15984" s="136">
        <v>77.822999999999993</v>
      </c>
      <c r="H15984" s="136">
        <v>1.0349999999999999</v>
      </c>
      <c r="I15984" s="136">
        <v>0.93400000000000005</v>
      </c>
      <c r="J15984" s="136">
        <v>0.30599999999999999</v>
      </c>
      <c r="K15984" s="136">
        <v>0.63600000000000001</v>
      </c>
      <c r="L15984" s="136">
        <v>0.54900000000000004</v>
      </c>
      <c r="M15984" s="136">
        <v>2.1269999999999998</v>
      </c>
      <c r="N15984" s="136">
        <v>2.2789999999999999</v>
      </c>
      <c r="O15984" s="136">
        <v>0.94599999999999995</v>
      </c>
      <c r="P15984" s="136">
        <v>3.6240000000000001</v>
      </c>
      <c r="Q15984" s="136">
        <v>6.8090000000000002</v>
      </c>
      <c r="R15984" s="136">
        <v>1.631</v>
      </c>
      <c r="S15984" s="136">
        <v>4.649</v>
      </c>
    </row>
    <row r="15985" spans="1:19" ht="11.25" thickBot="1" x14ac:dyDescent="0.2">
      <c r="A15985" s="112"/>
    </row>
    <row r="15986" spans="1:19" ht="11.25" thickBot="1" x14ac:dyDescent="0.2">
      <c r="A15986" s="106" t="s">
        <v>357</v>
      </c>
      <c r="B15986" s="106" t="s">
        <v>358</v>
      </c>
      <c r="C15986" s="130" t="s">
        <v>51</v>
      </c>
      <c r="D15986" s="130" t="s">
        <v>52</v>
      </c>
      <c r="E15986" s="130" t="s">
        <v>53</v>
      </c>
      <c r="F15986" s="130" t="s">
        <v>54</v>
      </c>
      <c r="G15986" s="130" t="s">
        <v>55</v>
      </c>
      <c r="H15986" s="130" t="s">
        <v>56</v>
      </c>
      <c r="I15986" s="130" t="s">
        <v>57</v>
      </c>
      <c r="J15986" s="130" t="s">
        <v>58</v>
      </c>
      <c r="K15986" s="130" t="s">
        <v>59</v>
      </c>
      <c r="L15986" s="130" t="s">
        <v>60</v>
      </c>
      <c r="M15986" s="130" t="s">
        <v>61</v>
      </c>
      <c r="N15986" s="130" t="s">
        <v>62</v>
      </c>
      <c r="O15986" s="130" t="s">
        <v>63</v>
      </c>
      <c r="P15986" s="130" t="s">
        <v>64</v>
      </c>
      <c r="Q15986" s="131" t="s">
        <v>65</v>
      </c>
      <c r="R15986" s="131" t="s">
        <v>66</v>
      </c>
      <c r="S15986" s="130" t="s">
        <v>67</v>
      </c>
    </row>
    <row r="15987" spans="1:19" ht="11.25" thickBot="1" x14ac:dyDescent="0.2">
      <c r="A15987" s="107">
        <v>1</v>
      </c>
      <c r="B15987" s="132">
        <v>0.56098379629629636</v>
      </c>
      <c r="C15987" s="108">
        <v>454.108</v>
      </c>
      <c r="D15987" s="108">
        <v>397.80900000000003</v>
      </c>
      <c r="E15987" s="108">
        <v>185.92500000000001</v>
      </c>
      <c r="F15987" s="108">
        <v>237.99700000000001</v>
      </c>
      <c r="G15987" s="108">
        <v>154.38300000000001</v>
      </c>
      <c r="H15987" s="108">
        <v>259.66500000000002</v>
      </c>
      <c r="I15987" s="108">
        <v>1491.1110000000001</v>
      </c>
      <c r="J15987" s="108">
        <v>3590.9670000000001</v>
      </c>
      <c r="K15987" s="108">
        <v>5354.15</v>
      </c>
      <c r="L15987" s="108">
        <v>-7.0060000000000002</v>
      </c>
      <c r="M15987" s="108">
        <v>4.6130000000000004</v>
      </c>
      <c r="N15987" s="108">
        <v>612.74599999999998</v>
      </c>
      <c r="O15987" s="108">
        <v>270.65199999999999</v>
      </c>
      <c r="P15987" s="108">
        <v>45098.402000000002</v>
      </c>
      <c r="Q15987" s="133">
        <v>1.0182899999999999</v>
      </c>
      <c r="R15987" s="134" t="s">
        <v>1946</v>
      </c>
      <c r="S15987" s="108">
        <v>4275.5420000000004</v>
      </c>
    </row>
    <row r="15988" spans="1:19" ht="11.25" thickBot="1" x14ac:dyDescent="0.2">
      <c r="A15988" s="112"/>
    </row>
    <row r="15989" spans="1:19" ht="11.25" thickBot="1" x14ac:dyDescent="0.2">
      <c r="A15989" s="107">
        <v>2</v>
      </c>
      <c r="B15989" s="132">
        <v>0.56116898148148142</v>
      </c>
      <c r="C15989" s="108">
        <v>479.25700000000001</v>
      </c>
      <c r="D15989" s="108">
        <v>436.42599999999999</v>
      </c>
      <c r="E15989" s="108">
        <v>155.982</v>
      </c>
      <c r="F15989" s="108">
        <v>243.05699999999999</v>
      </c>
      <c r="G15989" s="108">
        <v>143.91</v>
      </c>
      <c r="H15989" s="108">
        <v>240.661</v>
      </c>
      <c r="I15989" s="108">
        <v>1443.5730000000001</v>
      </c>
      <c r="J15989" s="108">
        <v>3529.8029999999999</v>
      </c>
      <c r="K15989" s="108">
        <v>5142.2389999999996</v>
      </c>
      <c r="L15989" s="108">
        <v>-2.5819999999999999</v>
      </c>
      <c r="M15989" s="108">
        <v>6.3609999999999998</v>
      </c>
      <c r="N15989" s="108">
        <v>540.87699999999995</v>
      </c>
      <c r="O15989" s="108">
        <v>227.53899999999999</v>
      </c>
      <c r="P15989" s="108">
        <v>44288.279000000002</v>
      </c>
      <c r="Q15989" s="133">
        <v>1.0383</v>
      </c>
      <c r="R15989" s="134" t="s">
        <v>1947</v>
      </c>
      <c r="S15989" s="108">
        <v>4353.0770000000002</v>
      </c>
    </row>
    <row r="15990" spans="1:19" ht="11.25" thickBot="1" x14ac:dyDescent="0.2">
      <c r="A15990" s="112"/>
    </row>
    <row r="15991" spans="1:19" ht="11.25" thickBot="1" x14ac:dyDescent="0.2">
      <c r="A15991" s="107">
        <v>3</v>
      </c>
      <c r="B15991" s="132">
        <v>0.56134259259259256</v>
      </c>
      <c r="C15991" s="108">
        <v>479.38299999999998</v>
      </c>
      <c r="D15991" s="108">
        <v>448.75900000000001</v>
      </c>
      <c r="E15991" s="108">
        <v>157.53800000000001</v>
      </c>
      <c r="F15991" s="108">
        <v>245.02699999999999</v>
      </c>
      <c r="G15991" s="108">
        <v>173.029</v>
      </c>
      <c r="H15991" s="108">
        <v>259.68200000000002</v>
      </c>
      <c r="I15991" s="108">
        <v>1486.2329999999999</v>
      </c>
      <c r="J15991" s="108">
        <v>3537.0050000000001</v>
      </c>
      <c r="K15991" s="108">
        <v>5240.4579999999996</v>
      </c>
      <c r="L15991" s="108">
        <v>-6.9969999999999999</v>
      </c>
      <c r="M15991" s="108">
        <v>1.915</v>
      </c>
      <c r="N15991" s="108">
        <v>615.30899999999997</v>
      </c>
      <c r="O15991" s="108">
        <v>232.00700000000001</v>
      </c>
      <c r="P15991" s="108">
        <v>44033.048999999999</v>
      </c>
      <c r="Q15991" s="133">
        <v>1.0387900000000001</v>
      </c>
      <c r="R15991" s="134" t="s">
        <v>1948</v>
      </c>
      <c r="S15991" s="108">
        <v>4375.8410000000003</v>
      </c>
    </row>
    <row r="15992" spans="1:19" ht="11.25" thickBot="1" x14ac:dyDescent="0.2">
      <c r="A15992" s="112"/>
    </row>
    <row r="15993" spans="1:19" ht="11.25" thickBot="1" x14ac:dyDescent="0.2">
      <c r="A15993" s="135" t="s">
        <v>362</v>
      </c>
      <c r="B15993" s="112"/>
      <c r="C15993" s="136">
        <v>470.916</v>
      </c>
      <c r="D15993" s="136">
        <v>427.66500000000002</v>
      </c>
      <c r="E15993" s="136">
        <v>166.48099999999999</v>
      </c>
      <c r="F15993" s="136">
        <v>242.02699999999999</v>
      </c>
      <c r="G15993" s="136">
        <v>157.107</v>
      </c>
      <c r="H15993" s="136">
        <v>253.33600000000001</v>
      </c>
      <c r="I15993" s="136">
        <v>1473.6389999999999</v>
      </c>
      <c r="J15993" s="136">
        <v>3552.5920000000001</v>
      </c>
      <c r="K15993" s="136">
        <v>5245.6149999999998</v>
      </c>
      <c r="L15993" s="136">
        <v>-5.5279999999999996</v>
      </c>
      <c r="M15993" s="136">
        <v>4.2969999999999997</v>
      </c>
      <c r="N15993" s="136">
        <v>589.64400000000001</v>
      </c>
      <c r="O15993" s="136">
        <v>243.399</v>
      </c>
      <c r="P15993" s="136">
        <v>44473.243000000002</v>
      </c>
      <c r="Q15993" s="137">
        <v>1.03179</v>
      </c>
      <c r="R15993" s="134" t="s">
        <v>1949</v>
      </c>
      <c r="S15993" s="136">
        <v>4334.82</v>
      </c>
    </row>
    <row r="15994" spans="1:19" ht="11.25" thickBot="1" x14ac:dyDescent="0.2">
      <c r="A15994" s="112"/>
    </row>
    <row r="15995" spans="1:19" ht="11.25" thickBot="1" x14ac:dyDescent="0.2">
      <c r="A15995" s="138" t="s">
        <v>364</v>
      </c>
      <c r="B15995" s="112"/>
      <c r="C15995" s="136">
        <v>14.555999999999999</v>
      </c>
      <c r="D15995" s="136">
        <v>26.581</v>
      </c>
      <c r="E15995" s="136">
        <v>16.856999999999999</v>
      </c>
      <c r="F15995" s="136">
        <v>3.6259999999999999</v>
      </c>
      <c r="G15995" s="136">
        <v>14.749000000000001</v>
      </c>
      <c r="H15995" s="136">
        <v>10.977</v>
      </c>
      <c r="I15995" s="136">
        <v>26.152000000000001</v>
      </c>
      <c r="J15995" s="136">
        <v>33.427999999999997</v>
      </c>
      <c r="K15995" s="136">
        <v>106.05</v>
      </c>
      <c r="L15995" s="136">
        <v>2.5510000000000002</v>
      </c>
      <c r="M15995" s="136">
        <v>2.2400000000000002</v>
      </c>
      <c r="N15995" s="136">
        <v>42.253</v>
      </c>
      <c r="O15995" s="136">
        <v>23.707000000000001</v>
      </c>
      <c r="P15995" s="136">
        <v>556.24</v>
      </c>
      <c r="Q15995" s="137">
        <v>1.17E-2</v>
      </c>
      <c r="R15995" s="134" t="s">
        <v>1950</v>
      </c>
      <c r="S15995" s="136">
        <v>52.582999999999998</v>
      </c>
    </row>
    <row r="15996" spans="1:19" ht="11.25" thickBot="1" x14ac:dyDescent="0.2">
      <c r="A15996" s="112"/>
    </row>
    <row r="15997" spans="1:19" ht="11.25" thickBot="1" x14ac:dyDescent="0.2">
      <c r="A15997" s="139" t="s">
        <v>366</v>
      </c>
      <c r="B15997" s="112"/>
      <c r="C15997" s="136">
        <v>3.0910000000000002</v>
      </c>
      <c r="D15997" s="136">
        <v>6.2149999999999999</v>
      </c>
      <c r="E15997" s="136">
        <v>10.125</v>
      </c>
      <c r="F15997" s="136">
        <v>1.498</v>
      </c>
      <c r="G15997" s="136">
        <v>9.3879999999999999</v>
      </c>
      <c r="H15997" s="136">
        <v>4.3330000000000002</v>
      </c>
      <c r="I15997" s="136">
        <v>1.7749999999999999</v>
      </c>
      <c r="J15997" s="136">
        <v>0.94099999999999995</v>
      </c>
      <c r="K15997" s="136">
        <v>2.0219999999999998</v>
      </c>
      <c r="L15997" s="136">
        <v>46.15</v>
      </c>
      <c r="M15997" s="136">
        <v>52.127000000000002</v>
      </c>
      <c r="N15997" s="136">
        <v>7.1660000000000004</v>
      </c>
      <c r="O15997" s="136">
        <v>9.74</v>
      </c>
      <c r="P15997" s="136">
        <v>1.2509999999999999</v>
      </c>
      <c r="Q15997" s="140">
        <v>1.1339999999999999</v>
      </c>
      <c r="R15997" s="134" t="s">
        <v>1951</v>
      </c>
      <c r="S15997" s="136">
        <v>1.2130000000000001</v>
      </c>
    </row>
    <row r="15998" spans="1:19" ht="11.25" thickBot="1" x14ac:dyDescent="0.2">
      <c r="A15998" s="112"/>
    </row>
    <row r="15999" spans="1:19" ht="11.25" thickBot="1" x14ac:dyDescent="0.2">
      <c r="A15999" s="106" t="s">
        <v>357</v>
      </c>
      <c r="B15999" s="106" t="s">
        <v>358</v>
      </c>
      <c r="C15999" s="130" t="s">
        <v>68</v>
      </c>
    </row>
    <row r="16000" spans="1:19" ht="11.25" thickBot="1" x14ac:dyDescent="0.2">
      <c r="A16000" s="107">
        <v>1</v>
      </c>
      <c r="B16000" s="132">
        <v>0.56098379629629636</v>
      </c>
      <c r="C16000" s="108">
        <v>940.38400000000001</v>
      </c>
    </row>
    <row r="16001" spans="1:19" ht="11.25" thickBot="1" x14ac:dyDescent="0.2">
      <c r="A16001" s="112"/>
    </row>
    <row r="16002" spans="1:19" ht="11.25" thickBot="1" x14ac:dyDescent="0.2">
      <c r="A16002" s="107">
        <v>2</v>
      </c>
      <c r="B16002" s="132">
        <v>0.56116898148148142</v>
      </c>
      <c r="C16002" s="108">
        <v>920.74199999999996</v>
      </c>
    </row>
    <row r="16003" spans="1:19" ht="11.25" thickBot="1" x14ac:dyDescent="0.2">
      <c r="A16003" s="112"/>
    </row>
    <row r="16004" spans="1:19" ht="11.25" thickBot="1" x14ac:dyDescent="0.2">
      <c r="A16004" s="107">
        <v>3</v>
      </c>
      <c r="B16004" s="132">
        <v>0.56134259259259256</v>
      </c>
      <c r="C16004" s="108">
        <v>949.31100000000004</v>
      </c>
    </row>
    <row r="16005" spans="1:19" ht="11.25" thickBot="1" x14ac:dyDescent="0.2">
      <c r="A16005" s="112"/>
    </row>
    <row r="16006" spans="1:19" ht="11.25" thickBot="1" x14ac:dyDescent="0.2">
      <c r="A16006" s="135" t="s">
        <v>362</v>
      </c>
      <c r="B16006" s="112"/>
      <c r="C16006" s="136">
        <v>936.81200000000001</v>
      </c>
    </row>
    <row r="16007" spans="1:19" ht="11.25" thickBot="1" x14ac:dyDescent="0.2">
      <c r="A16007" s="112"/>
    </row>
    <row r="16008" spans="1:19" ht="11.25" thickBot="1" x14ac:dyDescent="0.2">
      <c r="A16008" s="138" t="s">
        <v>364</v>
      </c>
      <c r="B16008" s="112"/>
      <c r="C16008" s="136">
        <v>14.616</v>
      </c>
    </row>
    <row r="16009" spans="1:19" ht="11.25" thickBot="1" x14ac:dyDescent="0.2">
      <c r="A16009" s="112"/>
    </row>
    <row r="16010" spans="1:19" ht="11.25" thickBot="1" x14ac:dyDescent="0.2">
      <c r="A16010" s="139" t="s">
        <v>366</v>
      </c>
      <c r="B16010" s="112"/>
      <c r="C16010" s="136">
        <v>1.56</v>
      </c>
    </row>
    <row r="16011" spans="1:19" ht="10.5" x14ac:dyDescent="0.15">
      <c r="A16011" s="112"/>
    </row>
    <row r="16012" spans="1:19" x14ac:dyDescent="0.15">
      <c r="A16012" s="129"/>
      <c r="B16012" s="86" t="s">
        <v>1952</v>
      </c>
    </row>
    <row r="16013" spans="1:19" ht="9.75" thickBot="1" x14ac:dyDescent="0.2">
      <c r="A16013" s="81" t="s">
        <v>5871</v>
      </c>
    </row>
    <row r="16014" spans="1:19" ht="11.25" thickBot="1" x14ac:dyDescent="0.2">
      <c r="A16014" s="106" t="s">
        <v>357</v>
      </c>
      <c r="B16014" s="106" t="s">
        <v>358</v>
      </c>
      <c r="C16014" s="130" t="s">
        <v>0</v>
      </c>
      <c r="D16014" s="130" t="s">
        <v>1</v>
      </c>
      <c r="E16014" s="130" t="s">
        <v>2</v>
      </c>
      <c r="F16014" s="130" t="s">
        <v>3</v>
      </c>
      <c r="G16014" s="130" t="s">
        <v>4</v>
      </c>
      <c r="H16014" s="130" t="s">
        <v>5</v>
      </c>
      <c r="I16014" s="131" t="s">
        <v>6</v>
      </c>
      <c r="J16014" s="131" t="s">
        <v>7</v>
      </c>
      <c r="K16014" s="130" t="s">
        <v>8</v>
      </c>
      <c r="L16014" s="130" t="s">
        <v>9</v>
      </c>
      <c r="M16014" s="130" t="s">
        <v>10</v>
      </c>
      <c r="N16014" s="130" t="s">
        <v>11</v>
      </c>
      <c r="O16014" s="130" t="s">
        <v>12</v>
      </c>
      <c r="P16014" s="130" t="s">
        <v>13</v>
      </c>
      <c r="Q16014" s="130" t="s">
        <v>14</v>
      </c>
      <c r="R16014" s="130" t="s">
        <v>15</v>
      </c>
      <c r="S16014" s="130" t="s">
        <v>16</v>
      </c>
    </row>
    <row r="16015" spans="1:19" ht="11.25" thickBot="1" x14ac:dyDescent="0.2">
      <c r="A16015" s="107">
        <v>1</v>
      </c>
      <c r="B16015" s="132">
        <v>0.56612268518518516</v>
      </c>
      <c r="C16015" s="141" t="s">
        <v>12028</v>
      </c>
      <c r="D16015" s="141" t="s">
        <v>12029</v>
      </c>
      <c r="E16015" s="141" t="s">
        <v>12030</v>
      </c>
      <c r="F16015" s="108">
        <v>963860.46</v>
      </c>
      <c r="G16015" s="141" t="s">
        <v>12031</v>
      </c>
      <c r="H16015" s="141" t="s">
        <v>12032</v>
      </c>
      <c r="I16015" s="133">
        <v>1.2639199999999999</v>
      </c>
      <c r="J16015" s="134" t="s">
        <v>1958</v>
      </c>
      <c r="K16015" s="141" t="s">
        <v>12033</v>
      </c>
      <c r="L16015" s="108">
        <v>260.98399999999998</v>
      </c>
      <c r="M16015" s="108">
        <v>22343.328000000001</v>
      </c>
      <c r="N16015" s="108">
        <v>43090.942000000003</v>
      </c>
      <c r="O16015" s="141" t="s">
        <v>12034</v>
      </c>
      <c r="P16015" s="108">
        <v>250346.95</v>
      </c>
      <c r="Q16015" s="108">
        <v>7770.0839999999998</v>
      </c>
      <c r="R16015" s="108">
        <v>11680.053</v>
      </c>
      <c r="S16015" s="108">
        <v>172327.45</v>
      </c>
    </row>
    <row r="16016" spans="1:19" ht="11.25" thickBot="1" x14ac:dyDescent="0.2">
      <c r="A16016" s="112"/>
    </row>
    <row r="16017" spans="1:19" ht="11.25" thickBot="1" x14ac:dyDescent="0.2">
      <c r="A16017" s="107">
        <v>2</v>
      </c>
      <c r="B16017" s="132">
        <v>0.5662962962962963</v>
      </c>
      <c r="C16017" s="141" t="s">
        <v>12035</v>
      </c>
      <c r="D16017" s="141" t="s">
        <v>12036</v>
      </c>
      <c r="E16017" s="141" t="s">
        <v>12037</v>
      </c>
      <c r="F16017" s="108">
        <v>976121.97</v>
      </c>
      <c r="G16017" s="141" t="s">
        <v>12038</v>
      </c>
      <c r="H16017" s="141" t="s">
        <v>12039</v>
      </c>
      <c r="I16017" s="133">
        <v>1.28217</v>
      </c>
      <c r="J16017" s="134" t="s">
        <v>1965</v>
      </c>
      <c r="K16017" s="141" t="s">
        <v>12040</v>
      </c>
      <c r="L16017" s="108">
        <v>274.41500000000002</v>
      </c>
      <c r="M16017" s="108">
        <v>22023.686000000002</v>
      </c>
      <c r="N16017" s="108">
        <v>42402.362000000001</v>
      </c>
      <c r="O16017" s="141" t="s">
        <v>12041</v>
      </c>
      <c r="P16017" s="108">
        <v>244600.09</v>
      </c>
      <c r="Q16017" s="108">
        <v>7620.1109999999999</v>
      </c>
      <c r="R16017" s="108">
        <v>11675.63</v>
      </c>
      <c r="S16017" s="108">
        <v>171727.4</v>
      </c>
    </row>
    <row r="16018" spans="1:19" ht="11.25" thickBot="1" x14ac:dyDescent="0.2">
      <c r="A16018" s="112"/>
    </row>
    <row r="16019" spans="1:19" ht="11.25" thickBot="1" x14ac:dyDescent="0.2">
      <c r="A16019" s="107">
        <v>3</v>
      </c>
      <c r="B16019" s="132">
        <v>0.56648148148148147</v>
      </c>
      <c r="C16019" s="141" t="s">
        <v>12042</v>
      </c>
      <c r="D16019" s="141" t="s">
        <v>12043</v>
      </c>
      <c r="E16019" s="141" t="s">
        <v>12044</v>
      </c>
      <c r="F16019" s="108">
        <v>972709.98</v>
      </c>
      <c r="G16019" s="141" t="s">
        <v>12045</v>
      </c>
      <c r="H16019" s="141" t="s">
        <v>12046</v>
      </c>
      <c r="I16019" s="133">
        <v>1.28355</v>
      </c>
      <c r="J16019" s="134" t="s">
        <v>1971</v>
      </c>
      <c r="K16019" s="141" t="s">
        <v>12047</v>
      </c>
      <c r="L16019" s="108">
        <v>260.09500000000003</v>
      </c>
      <c r="M16019" s="108">
        <v>21701.305</v>
      </c>
      <c r="N16019" s="108">
        <v>41707.408000000003</v>
      </c>
      <c r="O16019" s="141" t="s">
        <v>12048</v>
      </c>
      <c r="P16019" s="108">
        <v>247189.46</v>
      </c>
      <c r="Q16019" s="108">
        <v>7538.116</v>
      </c>
      <c r="R16019" s="108">
        <v>11654.637000000001</v>
      </c>
      <c r="S16019" s="108">
        <v>172644.88</v>
      </c>
    </row>
    <row r="16020" spans="1:19" ht="11.25" thickBot="1" x14ac:dyDescent="0.2">
      <c r="A16020" s="112"/>
    </row>
    <row r="16021" spans="1:19" ht="11.25" thickBot="1" x14ac:dyDescent="0.2">
      <c r="A16021" s="135" t="s">
        <v>362</v>
      </c>
      <c r="B16021" s="112"/>
      <c r="C16021" s="141" t="s">
        <v>12049</v>
      </c>
      <c r="D16021" s="141" t="s">
        <v>12050</v>
      </c>
      <c r="E16021" s="141" t="s">
        <v>12051</v>
      </c>
      <c r="F16021" s="136">
        <v>970897.47</v>
      </c>
      <c r="G16021" s="141" t="s">
        <v>12052</v>
      </c>
      <c r="H16021" s="141" t="s">
        <v>12053</v>
      </c>
      <c r="I16021" s="137">
        <v>1.2765500000000001</v>
      </c>
      <c r="J16021" s="134" t="s">
        <v>1979</v>
      </c>
      <c r="K16021" s="141" t="s">
        <v>12054</v>
      </c>
      <c r="L16021" s="136">
        <v>265.16500000000002</v>
      </c>
      <c r="M16021" s="136">
        <v>22022.773000000001</v>
      </c>
      <c r="N16021" s="136">
        <v>42400.237000000001</v>
      </c>
      <c r="O16021" s="141" t="s">
        <v>12055</v>
      </c>
      <c r="P16021" s="136">
        <v>247378.83</v>
      </c>
      <c r="Q16021" s="136">
        <v>7642.77</v>
      </c>
      <c r="R16021" s="136">
        <v>11670.107</v>
      </c>
      <c r="S16021" s="136">
        <v>172233.24</v>
      </c>
    </row>
    <row r="16022" spans="1:19" ht="11.25" thickBot="1" x14ac:dyDescent="0.2">
      <c r="A16022" s="112"/>
    </row>
    <row r="16023" spans="1:19" ht="11.25" thickBot="1" x14ac:dyDescent="0.2">
      <c r="A16023" s="138" t="s">
        <v>364</v>
      </c>
      <c r="B16023" s="112"/>
      <c r="C16023" s="141" t="s">
        <v>12056</v>
      </c>
      <c r="D16023" s="141" t="s">
        <v>12057</v>
      </c>
      <c r="E16023" s="141" t="s">
        <v>12058</v>
      </c>
      <c r="F16023" s="136">
        <v>6328.5129999999999</v>
      </c>
      <c r="G16023" s="141" t="s">
        <v>12059</v>
      </c>
      <c r="H16023" s="141" t="s">
        <v>12060</v>
      </c>
      <c r="I16023" s="137">
        <v>1.0959999999999999E-2</v>
      </c>
      <c r="J16023" s="134" t="s">
        <v>1987</v>
      </c>
      <c r="K16023" s="141" t="s">
        <v>12061</v>
      </c>
      <c r="L16023" s="136">
        <v>8.0229999999999997</v>
      </c>
      <c r="M16023" s="136">
        <v>321.01299999999998</v>
      </c>
      <c r="N16023" s="136">
        <v>691.76900000000001</v>
      </c>
      <c r="O16023" s="141" t="s">
        <v>12062</v>
      </c>
      <c r="P16023" s="136">
        <v>2878.1080000000002</v>
      </c>
      <c r="Q16023" s="136">
        <v>117.633</v>
      </c>
      <c r="R16023" s="136">
        <v>13.577999999999999</v>
      </c>
      <c r="S16023" s="136">
        <v>465.93900000000002</v>
      </c>
    </row>
    <row r="16024" spans="1:19" ht="11.25" thickBot="1" x14ac:dyDescent="0.2">
      <c r="A16024" s="112"/>
    </row>
    <row r="16025" spans="1:19" ht="11.25" thickBot="1" x14ac:dyDescent="0.2">
      <c r="A16025" s="139" t="s">
        <v>366</v>
      </c>
      <c r="B16025" s="112"/>
      <c r="C16025" s="141" t="s">
        <v>1990</v>
      </c>
      <c r="D16025" s="141" t="s">
        <v>1645</v>
      </c>
      <c r="E16025" s="141" t="s">
        <v>1855</v>
      </c>
      <c r="F16025" s="136">
        <v>0.65200000000000002</v>
      </c>
      <c r="G16025" s="141" t="s">
        <v>1157</v>
      </c>
      <c r="H16025" s="141" t="s">
        <v>1992</v>
      </c>
      <c r="I16025" s="140">
        <v>0.85799999999999998</v>
      </c>
      <c r="J16025" s="134" t="s">
        <v>1782</v>
      </c>
      <c r="K16025" s="141" t="s">
        <v>1993</v>
      </c>
      <c r="L16025" s="136">
        <v>3.0259999999999998</v>
      </c>
      <c r="M16025" s="136">
        <v>1.458</v>
      </c>
      <c r="N16025" s="136">
        <v>1.6319999999999999</v>
      </c>
      <c r="O16025" s="141" t="s">
        <v>1493</v>
      </c>
      <c r="P16025" s="136">
        <v>1.163</v>
      </c>
      <c r="Q16025" s="136">
        <v>1.5389999999999999</v>
      </c>
      <c r="R16025" s="136">
        <v>0.11600000000000001</v>
      </c>
      <c r="S16025" s="136">
        <v>0.27100000000000002</v>
      </c>
    </row>
    <row r="16026" spans="1:19" ht="11.25" thickBot="1" x14ac:dyDescent="0.2">
      <c r="A16026" s="112"/>
    </row>
    <row r="16027" spans="1:19" ht="11.25" thickBot="1" x14ac:dyDescent="0.2">
      <c r="A16027" s="106" t="s">
        <v>357</v>
      </c>
      <c r="B16027" s="106" t="s">
        <v>358</v>
      </c>
      <c r="C16027" s="130" t="s">
        <v>17</v>
      </c>
      <c r="D16027" s="130" t="s">
        <v>18</v>
      </c>
      <c r="E16027" s="131" t="s">
        <v>19</v>
      </c>
      <c r="F16027" s="131" t="s">
        <v>20</v>
      </c>
      <c r="G16027" s="130" t="s">
        <v>21</v>
      </c>
      <c r="H16027" s="130" t="s">
        <v>22</v>
      </c>
      <c r="I16027" s="130" t="s">
        <v>23</v>
      </c>
      <c r="J16027" s="130" t="s">
        <v>24</v>
      </c>
      <c r="K16027" s="131" t="s">
        <v>25</v>
      </c>
      <c r="L16027" s="131" t="s">
        <v>26</v>
      </c>
      <c r="M16027" s="130" t="s">
        <v>27</v>
      </c>
      <c r="N16027" s="130" t="s">
        <v>28</v>
      </c>
      <c r="O16027" s="130" t="s">
        <v>29</v>
      </c>
      <c r="P16027" s="130" t="s">
        <v>30</v>
      </c>
      <c r="Q16027" s="130" t="s">
        <v>31</v>
      </c>
      <c r="R16027" s="130" t="s">
        <v>32</v>
      </c>
      <c r="S16027" s="130" t="s">
        <v>33</v>
      </c>
    </row>
    <row r="16028" spans="1:19" ht="11.25" thickBot="1" x14ac:dyDescent="0.2">
      <c r="A16028" s="107">
        <v>1</v>
      </c>
      <c r="B16028" s="132">
        <v>0.56612268518518516</v>
      </c>
      <c r="C16028" s="108">
        <v>37547.544000000002</v>
      </c>
      <c r="D16028" s="108">
        <v>37150.743000000002</v>
      </c>
      <c r="E16028" s="133">
        <v>1.1397600000000001</v>
      </c>
      <c r="F16028" s="133">
        <v>1.04026</v>
      </c>
      <c r="G16028" s="108">
        <v>12.593</v>
      </c>
      <c r="H16028" s="108">
        <v>25.253</v>
      </c>
      <c r="I16028" s="108">
        <v>168723.82</v>
      </c>
      <c r="J16028" s="141" t="s">
        <v>12063</v>
      </c>
      <c r="K16028" s="133">
        <v>1.2322299999999999</v>
      </c>
      <c r="L16028" s="134" t="s">
        <v>1995</v>
      </c>
      <c r="M16028" s="108">
        <v>1666.809</v>
      </c>
      <c r="N16028" s="108">
        <v>2689.1460000000002</v>
      </c>
      <c r="O16028" s="108">
        <v>6.0209999999999999</v>
      </c>
      <c r="P16028" s="108">
        <v>159.739</v>
      </c>
      <c r="Q16028" s="108">
        <v>726.91200000000003</v>
      </c>
      <c r="R16028" s="108">
        <v>367.346</v>
      </c>
      <c r="S16028" s="108">
        <v>421.92599999999999</v>
      </c>
    </row>
    <row r="16029" spans="1:19" ht="11.25" thickBot="1" x14ac:dyDescent="0.2">
      <c r="A16029" s="112"/>
    </row>
    <row r="16030" spans="1:19" ht="11.25" thickBot="1" x14ac:dyDescent="0.2">
      <c r="A16030" s="107">
        <v>2</v>
      </c>
      <c r="B16030" s="132">
        <v>0.5662962962962963</v>
      </c>
      <c r="C16030" s="108">
        <v>38079.137000000002</v>
      </c>
      <c r="D16030" s="108">
        <v>37048.908000000003</v>
      </c>
      <c r="E16030" s="133">
        <v>1.15198</v>
      </c>
      <c r="F16030" s="133">
        <v>1.0389299999999999</v>
      </c>
      <c r="G16030" s="108">
        <v>5.444</v>
      </c>
      <c r="H16030" s="108">
        <v>31.023</v>
      </c>
      <c r="I16030" s="108">
        <v>170464.56</v>
      </c>
      <c r="J16030" s="141" t="s">
        <v>12064</v>
      </c>
      <c r="K16030" s="133">
        <v>1.24135</v>
      </c>
      <c r="L16030" s="134" t="s">
        <v>1997</v>
      </c>
      <c r="M16030" s="108">
        <v>1712.0150000000001</v>
      </c>
      <c r="N16030" s="108">
        <v>2631.4430000000002</v>
      </c>
      <c r="O16030" s="108">
        <v>6.069</v>
      </c>
      <c r="P16030" s="108">
        <v>153.02000000000001</v>
      </c>
      <c r="Q16030" s="108">
        <v>670.47900000000004</v>
      </c>
      <c r="R16030" s="108">
        <v>341.01299999999998</v>
      </c>
      <c r="S16030" s="108">
        <v>442.77800000000002</v>
      </c>
    </row>
    <row r="16031" spans="1:19" ht="11.25" thickBot="1" x14ac:dyDescent="0.2">
      <c r="A16031" s="112"/>
    </row>
    <row r="16032" spans="1:19" ht="11.25" thickBot="1" x14ac:dyDescent="0.2">
      <c r="A16032" s="107">
        <v>3</v>
      </c>
      <c r="B16032" s="132">
        <v>0.56648148148148147</v>
      </c>
      <c r="C16032" s="108">
        <v>37509.527000000002</v>
      </c>
      <c r="D16032" s="108">
        <v>36773.741000000002</v>
      </c>
      <c r="E16032" s="133">
        <v>1.1808000000000001</v>
      </c>
      <c r="F16032" s="133">
        <v>1.0399499999999999</v>
      </c>
      <c r="G16032" s="108">
        <v>19.544</v>
      </c>
      <c r="H16032" s="108">
        <v>24.247</v>
      </c>
      <c r="I16032" s="108">
        <v>170860.57</v>
      </c>
      <c r="J16032" s="141" t="s">
        <v>12065</v>
      </c>
      <c r="K16032" s="133">
        <v>1.24332</v>
      </c>
      <c r="L16032" s="134" t="s">
        <v>1999</v>
      </c>
      <c r="M16032" s="108">
        <v>1725.924</v>
      </c>
      <c r="N16032" s="108">
        <v>2697.4560000000001</v>
      </c>
      <c r="O16032" s="108">
        <v>2.681</v>
      </c>
      <c r="P16032" s="108">
        <v>147.64400000000001</v>
      </c>
      <c r="Q16032" s="108">
        <v>696.12599999999998</v>
      </c>
      <c r="R16032" s="108">
        <v>370.37799999999999</v>
      </c>
      <c r="S16032" s="108">
        <v>435.80399999999997</v>
      </c>
    </row>
    <row r="16033" spans="1:19" ht="11.25" thickBot="1" x14ac:dyDescent="0.2">
      <c r="A16033" s="112"/>
    </row>
    <row r="16034" spans="1:19" ht="11.25" thickBot="1" x14ac:dyDescent="0.2">
      <c r="A16034" s="135" t="s">
        <v>362</v>
      </c>
      <c r="B16034" s="112"/>
      <c r="C16034" s="136">
        <v>37712.069000000003</v>
      </c>
      <c r="D16034" s="136">
        <v>36991.131000000001</v>
      </c>
      <c r="E16034" s="137">
        <v>1.15751</v>
      </c>
      <c r="F16034" s="137">
        <v>1.0397099999999999</v>
      </c>
      <c r="G16034" s="136">
        <v>12.526999999999999</v>
      </c>
      <c r="H16034" s="136">
        <v>26.841000000000001</v>
      </c>
      <c r="I16034" s="136">
        <v>170016.32</v>
      </c>
      <c r="J16034" s="141" t="s">
        <v>12066</v>
      </c>
      <c r="K16034" s="137">
        <v>1.2389699999999999</v>
      </c>
      <c r="L16034" s="134" t="s">
        <v>2001</v>
      </c>
      <c r="M16034" s="136">
        <v>1701.5830000000001</v>
      </c>
      <c r="N16034" s="136">
        <v>2672.6819999999998</v>
      </c>
      <c r="O16034" s="136">
        <v>4.9240000000000004</v>
      </c>
      <c r="P16034" s="136">
        <v>153.46799999999999</v>
      </c>
      <c r="Q16034" s="136">
        <v>697.83900000000006</v>
      </c>
      <c r="R16034" s="136">
        <v>359.57900000000001</v>
      </c>
      <c r="S16034" s="136">
        <v>433.50299999999999</v>
      </c>
    </row>
    <row r="16035" spans="1:19" ht="11.25" thickBot="1" x14ac:dyDescent="0.2">
      <c r="A16035" s="112"/>
    </row>
    <row r="16036" spans="1:19" ht="11.25" thickBot="1" x14ac:dyDescent="0.2">
      <c r="A16036" s="138" t="s">
        <v>364</v>
      </c>
      <c r="B16036" s="112"/>
      <c r="C16036" s="136">
        <v>318.45800000000003</v>
      </c>
      <c r="D16036" s="136">
        <v>195.029</v>
      </c>
      <c r="E16036" s="137">
        <v>2.1080000000000002E-2</v>
      </c>
      <c r="F16036" s="137">
        <v>6.9999999999999999E-4</v>
      </c>
      <c r="G16036" s="136">
        <v>7.05</v>
      </c>
      <c r="H16036" s="136">
        <v>3.6560000000000001</v>
      </c>
      <c r="I16036" s="136">
        <v>1136.712</v>
      </c>
      <c r="J16036" s="141" t="s">
        <v>12067</v>
      </c>
      <c r="K16036" s="137">
        <v>5.9199999999999999E-3</v>
      </c>
      <c r="L16036" s="134" t="s">
        <v>2003</v>
      </c>
      <c r="M16036" s="136">
        <v>30.907</v>
      </c>
      <c r="N16036" s="136">
        <v>35.954999999999998</v>
      </c>
      <c r="O16036" s="136">
        <v>1.9430000000000001</v>
      </c>
      <c r="P16036" s="136">
        <v>6.06</v>
      </c>
      <c r="Q16036" s="136">
        <v>28.254999999999999</v>
      </c>
      <c r="R16036" s="136">
        <v>16.149999999999999</v>
      </c>
      <c r="S16036" s="136">
        <v>10.615</v>
      </c>
    </row>
    <row r="16037" spans="1:19" ht="11.25" thickBot="1" x14ac:dyDescent="0.2">
      <c r="A16037" s="112"/>
    </row>
    <row r="16038" spans="1:19" ht="11.25" thickBot="1" x14ac:dyDescent="0.2">
      <c r="A16038" s="139" t="s">
        <v>366</v>
      </c>
      <c r="B16038" s="112"/>
      <c r="C16038" s="136">
        <v>0.84399999999999997</v>
      </c>
      <c r="D16038" s="136">
        <v>0.52700000000000002</v>
      </c>
      <c r="E16038" s="140">
        <v>1.821</v>
      </c>
      <c r="F16038" s="140">
        <v>6.7000000000000004E-2</v>
      </c>
      <c r="G16038" s="136">
        <v>56.280999999999999</v>
      </c>
      <c r="H16038" s="136">
        <v>13.622</v>
      </c>
      <c r="I16038" s="136">
        <v>0.66900000000000004</v>
      </c>
      <c r="J16038" s="141" t="s">
        <v>1572</v>
      </c>
      <c r="K16038" s="140">
        <v>0.47699999999999998</v>
      </c>
      <c r="L16038" s="134" t="s">
        <v>2004</v>
      </c>
      <c r="M16038" s="136">
        <v>1.8160000000000001</v>
      </c>
      <c r="N16038" s="136">
        <v>1.345</v>
      </c>
      <c r="O16038" s="136">
        <v>39.456000000000003</v>
      </c>
      <c r="P16038" s="136">
        <v>3.9489999999999998</v>
      </c>
      <c r="Q16038" s="136">
        <v>4.0490000000000004</v>
      </c>
      <c r="R16038" s="136">
        <v>4.4909999999999997</v>
      </c>
      <c r="S16038" s="136">
        <v>2.4489999999999998</v>
      </c>
    </row>
    <row r="16039" spans="1:19" ht="11.25" thickBot="1" x14ac:dyDescent="0.2">
      <c r="A16039" s="112"/>
    </row>
    <row r="16040" spans="1:19" ht="11.25" thickBot="1" x14ac:dyDescent="0.2">
      <c r="A16040" s="106" t="s">
        <v>357</v>
      </c>
      <c r="B16040" s="106" t="s">
        <v>358</v>
      </c>
      <c r="C16040" s="131" t="s">
        <v>34</v>
      </c>
      <c r="D16040" s="131" t="s">
        <v>35</v>
      </c>
      <c r="E16040" s="130" t="s">
        <v>36</v>
      </c>
      <c r="F16040" s="130" t="s">
        <v>37</v>
      </c>
      <c r="G16040" s="130" t="s">
        <v>38</v>
      </c>
      <c r="H16040" s="130" t="s">
        <v>39</v>
      </c>
      <c r="I16040" s="130" t="s">
        <v>40</v>
      </c>
      <c r="J16040" s="130" t="s">
        <v>41</v>
      </c>
      <c r="K16040" s="130" t="s">
        <v>42</v>
      </c>
      <c r="L16040" s="130" t="s">
        <v>43</v>
      </c>
      <c r="M16040" s="130" t="s">
        <v>44</v>
      </c>
      <c r="N16040" s="130" t="s">
        <v>45</v>
      </c>
      <c r="O16040" s="130" t="s">
        <v>46</v>
      </c>
      <c r="P16040" s="130" t="s">
        <v>47</v>
      </c>
      <c r="Q16040" s="130" t="s">
        <v>48</v>
      </c>
      <c r="R16040" s="130" t="s">
        <v>49</v>
      </c>
      <c r="S16040" s="130" t="s">
        <v>50</v>
      </c>
    </row>
    <row r="16041" spans="1:19" ht="11.25" thickBot="1" x14ac:dyDescent="0.2">
      <c r="A16041" s="107">
        <v>1</v>
      </c>
      <c r="B16041" s="132">
        <v>0.56612268518518516</v>
      </c>
      <c r="C16041" s="133">
        <v>1.1260699999999999</v>
      </c>
      <c r="D16041" s="134" t="s">
        <v>2005</v>
      </c>
      <c r="E16041" s="108">
        <v>13099.829</v>
      </c>
      <c r="F16041" s="108">
        <v>2023.8130000000001</v>
      </c>
      <c r="G16041" s="108">
        <v>0.79500000000000004</v>
      </c>
      <c r="H16041" s="108">
        <v>3848.4650000000001</v>
      </c>
      <c r="I16041" s="108">
        <v>192414.12</v>
      </c>
      <c r="J16041" s="108">
        <v>1226474.8</v>
      </c>
      <c r="K16041" s="108">
        <v>19958.613000000001</v>
      </c>
      <c r="L16041" s="108">
        <v>36793.321000000004</v>
      </c>
      <c r="M16041" s="108">
        <v>5296.8530000000001</v>
      </c>
      <c r="N16041" s="108">
        <v>3679.241</v>
      </c>
      <c r="O16041" s="108">
        <v>571.59299999999996</v>
      </c>
      <c r="P16041" s="108">
        <v>740.85599999999999</v>
      </c>
      <c r="Q16041" s="108">
        <v>682.90099999999995</v>
      </c>
      <c r="R16041" s="108">
        <v>757.6</v>
      </c>
      <c r="S16041" s="108">
        <v>711.13400000000001</v>
      </c>
    </row>
    <row r="16042" spans="1:19" ht="11.25" thickBot="1" x14ac:dyDescent="0.2">
      <c r="A16042" s="112"/>
    </row>
    <row r="16043" spans="1:19" ht="11.25" thickBot="1" x14ac:dyDescent="0.2">
      <c r="A16043" s="107">
        <v>2</v>
      </c>
      <c r="B16043" s="132">
        <v>0.5662962962962963</v>
      </c>
      <c r="C16043" s="133">
        <v>1.1358699999999999</v>
      </c>
      <c r="D16043" s="134" t="s">
        <v>2006</v>
      </c>
      <c r="E16043" s="108">
        <v>13540.886</v>
      </c>
      <c r="F16043" s="108">
        <v>1923.519</v>
      </c>
      <c r="G16043" s="108">
        <v>2.5390000000000001</v>
      </c>
      <c r="H16043" s="108">
        <v>3932.038</v>
      </c>
      <c r="I16043" s="108">
        <v>193231.76</v>
      </c>
      <c r="J16043" s="108">
        <v>1236764.8999999999</v>
      </c>
      <c r="K16043" s="108">
        <v>19766.294000000002</v>
      </c>
      <c r="L16043" s="108">
        <v>37324.432000000001</v>
      </c>
      <c r="M16043" s="108">
        <v>5381.6</v>
      </c>
      <c r="N16043" s="108">
        <v>3556.498</v>
      </c>
      <c r="O16043" s="108">
        <v>599.42999999999995</v>
      </c>
      <c r="P16043" s="108">
        <v>742.49099999999999</v>
      </c>
      <c r="Q16043" s="108">
        <v>647.93899999999996</v>
      </c>
      <c r="R16043" s="108">
        <v>757.31299999999999</v>
      </c>
      <c r="S16043" s="108">
        <v>752.45100000000002</v>
      </c>
    </row>
    <row r="16044" spans="1:19" ht="11.25" thickBot="1" x14ac:dyDescent="0.2">
      <c r="A16044" s="112"/>
    </row>
    <row r="16045" spans="1:19" ht="11.25" thickBot="1" x14ac:dyDescent="0.2">
      <c r="A16045" s="107">
        <v>3</v>
      </c>
      <c r="B16045" s="132">
        <v>0.56648148148148147</v>
      </c>
      <c r="C16045" s="133">
        <v>1.14686</v>
      </c>
      <c r="D16045" s="134" t="s">
        <v>2007</v>
      </c>
      <c r="E16045" s="108">
        <v>12891.353999999999</v>
      </c>
      <c r="F16045" s="108">
        <v>2042.4090000000001</v>
      </c>
      <c r="G16045" s="108">
        <v>-0.93</v>
      </c>
      <c r="H16045" s="108">
        <v>3876.1819999999998</v>
      </c>
      <c r="I16045" s="108">
        <v>193054.43</v>
      </c>
      <c r="J16045" s="108">
        <v>1228388.1000000001</v>
      </c>
      <c r="K16045" s="108">
        <v>19837.849999999999</v>
      </c>
      <c r="L16045" s="108">
        <v>36760.063999999998</v>
      </c>
      <c r="M16045" s="108">
        <v>5322.3370000000004</v>
      </c>
      <c r="N16045" s="108">
        <v>3745.0729999999999</v>
      </c>
      <c r="O16045" s="108">
        <v>591.24199999999996</v>
      </c>
      <c r="P16045" s="108">
        <v>698.72500000000002</v>
      </c>
      <c r="Q16045" s="108">
        <v>616.44299999999998</v>
      </c>
      <c r="R16045" s="108">
        <v>762.9</v>
      </c>
      <c r="S16045" s="108">
        <v>773.98199999999997</v>
      </c>
    </row>
    <row r="16046" spans="1:19" ht="11.25" thickBot="1" x14ac:dyDescent="0.2">
      <c r="A16046" s="112"/>
    </row>
    <row r="16047" spans="1:19" ht="11.25" thickBot="1" x14ac:dyDescent="0.2">
      <c r="A16047" s="135" t="s">
        <v>362</v>
      </c>
      <c r="B16047" s="112"/>
      <c r="C16047" s="137">
        <v>1.1362699999999999</v>
      </c>
      <c r="D16047" s="134" t="s">
        <v>2008</v>
      </c>
      <c r="E16047" s="136">
        <v>13177.356</v>
      </c>
      <c r="F16047" s="136">
        <v>1996.58</v>
      </c>
      <c r="G16047" s="136">
        <v>0.80100000000000005</v>
      </c>
      <c r="H16047" s="136">
        <v>3885.5619999999999</v>
      </c>
      <c r="I16047" s="136">
        <v>192900.1</v>
      </c>
      <c r="J16047" s="136">
        <v>1230542.6000000001</v>
      </c>
      <c r="K16047" s="136">
        <v>19854.252</v>
      </c>
      <c r="L16047" s="136">
        <v>36959.271999999997</v>
      </c>
      <c r="M16047" s="136">
        <v>5333.5969999999998</v>
      </c>
      <c r="N16047" s="136">
        <v>3660.2710000000002</v>
      </c>
      <c r="O16047" s="136">
        <v>587.42200000000003</v>
      </c>
      <c r="P16047" s="136">
        <v>727.35699999999997</v>
      </c>
      <c r="Q16047" s="136">
        <v>649.09500000000003</v>
      </c>
      <c r="R16047" s="136">
        <v>759.27099999999996</v>
      </c>
      <c r="S16047" s="136">
        <v>745.85599999999999</v>
      </c>
    </row>
    <row r="16048" spans="1:19" ht="11.25" thickBot="1" x14ac:dyDescent="0.2">
      <c r="A16048" s="112"/>
    </row>
    <row r="16049" spans="1:19" ht="11.25" thickBot="1" x14ac:dyDescent="0.2">
      <c r="A16049" s="138" t="s">
        <v>364</v>
      </c>
      <c r="B16049" s="112"/>
      <c r="C16049" s="137">
        <v>1.04E-2</v>
      </c>
      <c r="D16049" s="134" t="s">
        <v>2009</v>
      </c>
      <c r="E16049" s="136">
        <v>331.63400000000001</v>
      </c>
      <c r="F16049" s="136">
        <v>63.951999999999998</v>
      </c>
      <c r="G16049" s="136">
        <v>1.7350000000000001</v>
      </c>
      <c r="H16049" s="136">
        <v>42.569000000000003</v>
      </c>
      <c r="I16049" s="136">
        <v>430.11500000000001</v>
      </c>
      <c r="J16049" s="136">
        <v>5472.915</v>
      </c>
      <c r="K16049" s="136">
        <v>97.203000000000003</v>
      </c>
      <c r="L16049" s="136">
        <v>316.67500000000001</v>
      </c>
      <c r="M16049" s="136">
        <v>43.481000000000002</v>
      </c>
      <c r="N16049" s="136">
        <v>95.707999999999998</v>
      </c>
      <c r="O16049" s="136">
        <v>14.305999999999999</v>
      </c>
      <c r="P16049" s="136">
        <v>24.809000000000001</v>
      </c>
      <c r="Q16049" s="136">
        <v>33.244</v>
      </c>
      <c r="R16049" s="136">
        <v>3.1459999999999999</v>
      </c>
      <c r="S16049" s="136">
        <v>31.939</v>
      </c>
    </row>
    <row r="16050" spans="1:19" ht="11.25" thickBot="1" x14ac:dyDescent="0.2">
      <c r="A16050" s="112"/>
    </row>
    <row r="16051" spans="1:19" ht="11.25" thickBot="1" x14ac:dyDescent="0.2">
      <c r="A16051" s="139" t="s">
        <v>366</v>
      </c>
      <c r="B16051" s="112"/>
      <c r="C16051" s="140">
        <v>0.91500000000000004</v>
      </c>
      <c r="D16051" s="134" t="s">
        <v>2010</v>
      </c>
      <c r="E16051" s="136">
        <v>2.5169999999999999</v>
      </c>
      <c r="F16051" s="136">
        <v>3.2029999999999998</v>
      </c>
      <c r="G16051" s="136">
        <v>216.47800000000001</v>
      </c>
      <c r="H16051" s="136">
        <v>1.0960000000000001</v>
      </c>
      <c r="I16051" s="136">
        <v>0.223</v>
      </c>
      <c r="J16051" s="136">
        <v>0.44500000000000001</v>
      </c>
      <c r="K16051" s="136">
        <v>0.49</v>
      </c>
      <c r="L16051" s="136">
        <v>0.85699999999999998</v>
      </c>
      <c r="M16051" s="136">
        <v>0.81499999999999995</v>
      </c>
      <c r="N16051" s="136">
        <v>2.6150000000000002</v>
      </c>
      <c r="O16051" s="136">
        <v>2.4350000000000001</v>
      </c>
      <c r="P16051" s="136">
        <v>3.411</v>
      </c>
      <c r="Q16051" s="136">
        <v>5.1219999999999999</v>
      </c>
      <c r="R16051" s="136">
        <v>0.41399999999999998</v>
      </c>
      <c r="S16051" s="136">
        <v>4.282</v>
      </c>
    </row>
    <row r="16052" spans="1:19" ht="11.25" thickBot="1" x14ac:dyDescent="0.2">
      <c r="A16052" s="112"/>
    </row>
    <row r="16053" spans="1:19" ht="11.25" thickBot="1" x14ac:dyDescent="0.2">
      <c r="A16053" s="106" t="s">
        <v>357</v>
      </c>
      <c r="B16053" s="106" t="s">
        <v>358</v>
      </c>
      <c r="C16053" s="130" t="s">
        <v>51</v>
      </c>
      <c r="D16053" s="130" t="s">
        <v>52</v>
      </c>
      <c r="E16053" s="130" t="s">
        <v>53</v>
      </c>
      <c r="F16053" s="130" t="s">
        <v>54</v>
      </c>
      <c r="G16053" s="130" t="s">
        <v>55</v>
      </c>
      <c r="H16053" s="130" t="s">
        <v>56</v>
      </c>
      <c r="I16053" s="130" t="s">
        <v>57</v>
      </c>
      <c r="J16053" s="130" t="s">
        <v>58</v>
      </c>
      <c r="K16053" s="130" t="s">
        <v>59</v>
      </c>
      <c r="L16053" s="130" t="s">
        <v>60</v>
      </c>
      <c r="M16053" s="130" t="s">
        <v>61</v>
      </c>
      <c r="N16053" s="130" t="s">
        <v>62</v>
      </c>
      <c r="O16053" s="130" t="s">
        <v>63</v>
      </c>
      <c r="P16053" s="130" t="s">
        <v>64</v>
      </c>
      <c r="Q16053" s="131" t="s">
        <v>65</v>
      </c>
      <c r="R16053" s="131" t="s">
        <v>66</v>
      </c>
      <c r="S16053" s="130" t="s">
        <v>67</v>
      </c>
    </row>
    <row r="16054" spans="1:19" ht="11.25" thickBot="1" x14ac:dyDescent="0.2">
      <c r="A16054" s="107">
        <v>1</v>
      </c>
      <c r="B16054" s="132">
        <v>0.56612268518518516</v>
      </c>
      <c r="C16054" s="108">
        <v>543.50099999999998</v>
      </c>
      <c r="D16054" s="108">
        <v>504.56099999999998</v>
      </c>
      <c r="E16054" s="108">
        <v>225.93100000000001</v>
      </c>
      <c r="F16054" s="108">
        <v>307.14</v>
      </c>
      <c r="G16054" s="108">
        <v>194.27600000000001</v>
      </c>
      <c r="H16054" s="108">
        <v>366.15300000000002</v>
      </c>
      <c r="I16054" s="108">
        <v>2274.442</v>
      </c>
      <c r="J16054" s="108">
        <v>4612.0290000000005</v>
      </c>
      <c r="K16054" s="108">
        <v>6870.2169999999996</v>
      </c>
      <c r="L16054" s="108">
        <v>-7.8220000000000001</v>
      </c>
      <c r="M16054" s="108">
        <v>3.7810000000000001</v>
      </c>
      <c r="N16054" s="108">
        <v>562.35699999999997</v>
      </c>
      <c r="O16054" s="108">
        <v>187.15899999999999</v>
      </c>
      <c r="P16054" s="108">
        <v>63495.705000000002</v>
      </c>
      <c r="Q16054" s="133">
        <v>1.0098</v>
      </c>
      <c r="R16054" s="134" t="s">
        <v>2011</v>
      </c>
      <c r="S16054" s="108">
        <v>5709.0519999999997</v>
      </c>
    </row>
    <row r="16055" spans="1:19" ht="11.25" thickBot="1" x14ac:dyDescent="0.2">
      <c r="A16055" s="112"/>
    </row>
    <row r="16056" spans="1:19" ht="11.25" thickBot="1" x14ac:dyDescent="0.2">
      <c r="A16056" s="107">
        <v>2</v>
      </c>
      <c r="B16056" s="132">
        <v>0.5662962962962963</v>
      </c>
      <c r="C16056" s="108">
        <v>594.346</v>
      </c>
      <c r="D16056" s="108">
        <v>506.28500000000003</v>
      </c>
      <c r="E16056" s="108">
        <v>198.57</v>
      </c>
      <c r="F16056" s="108">
        <v>313.83300000000003</v>
      </c>
      <c r="G16056" s="108">
        <v>221.44200000000001</v>
      </c>
      <c r="H16056" s="108">
        <v>365.66699999999997</v>
      </c>
      <c r="I16056" s="108">
        <v>1963.902</v>
      </c>
      <c r="J16056" s="108">
        <v>4729.5569999999998</v>
      </c>
      <c r="K16056" s="108">
        <v>6741.14</v>
      </c>
      <c r="L16056" s="108">
        <v>-4.1840000000000002</v>
      </c>
      <c r="M16056" s="108">
        <v>2.875</v>
      </c>
      <c r="N16056" s="108">
        <v>543.423</v>
      </c>
      <c r="O16056" s="108">
        <v>161.51499999999999</v>
      </c>
      <c r="P16056" s="108">
        <v>62719.553</v>
      </c>
      <c r="Q16056" s="133">
        <v>1.0243899999999999</v>
      </c>
      <c r="R16056" s="134" t="s">
        <v>2012</v>
      </c>
      <c r="S16056" s="108">
        <v>5585.6880000000001</v>
      </c>
    </row>
    <row r="16057" spans="1:19" ht="11.25" thickBot="1" x14ac:dyDescent="0.2">
      <c r="A16057" s="112"/>
    </row>
    <row r="16058" spans="1:19" ht="11.25" thickBot="1" x14ac:dyDescent="0.2">
      <c r="A16058" s="107">
        <v>3</v>
      </c>
      <c r="B16058" s="132">
        <v>0.56648148148148147</v>
      </c>
      <c r="C16058" s="108">
        <v>578.60699999999997</v>
      </c>
      <c r="D16058" s="108">
        <v>526.25599999999997</v>
      </c>
      <c r="E16058" s="108">
        <v>198.34299999999999</v>
      </c>
      <c r="F16058" s="108">
        <v>325.08</v>
      </c>
      <c r="G16058" s="108">
        <v>198.745</v>
      </c>
      <c r="H16058" s="108">
        <v>361.55799999999999</v>
      </c>
      <c r="I16058" s="108">
        <v>1888.5540000000001</v>
      </c>
      <c r="J16058" s="108">
        <v>4632.7569999999996</v>
      </c>
      <c r="K16058" s="108">
        <v>6834.8580000000002</v>
      </c>
      <c r="L16058" s="108">
        <v>-3.302</v>
      </c>
      <c r="M16058" s="108">
        <v>1.046</v>
      </c>
      <c r="N16058" s="108">
        <v>563.09299999999996</v>
      </c>
      <c r="O16058" s="108">
        <v>161.10400000000001</v>
      </c>
      <c r="P16058" s="108">
        <v>62191.779000000002</v>
      </c>
      <c r="Q16058" s="133">
        <v>1.03342</v>
      </c>
      <c r="R16058" s="134" t="s">
        <v>2013</v>
      </c>
      <c r="S16058" s="108">
        <v>5582.9970000000003</v>
      </c>
    </row>
    <row r="16059" spans="1:19" ht="11.25" thickBot="1" x14ac:dyDescent="0.2">
      <c r="A16059" s="112"/>
    </row>
    <row r="16060" spans="1:19" ht="11.25" thickBot="1" x14ac:dyDescent="0.2">
      <c r="A16060" s="135" t="s">
        <v>362</v>
      </c>
      <c r="B16060" s="112"/>
      <c r="C16060" s="136">
        <v>572.15099999999995</v>
      </c>
      <c r="D16060" s="136">
        <v>512.36699999999996</v>
      </c>
      <c r="E16060" s="136">
        <v>207.61500000000001</v>
      </c>
      <c r="F16060" s="136">
        <v>315.351</v>
      </c>
      <c r="G16060" s="136">
        <v>204.821</v>
      </c>
      <c r="H16060" s="136">
        <v>364.459</v>
      </c>
      <c r="I16060" s="136">
        <v>2042.299</v>
      </c>
      <c r="J16060" s="136">
        <v>4658.1139999999996</v>
      </c>
      <c r="K16060" s="136">
        <v>6815.4049999999997</v>
      </c>
      <c r="L16060" s="136">
        <v>-5.1029999999999998</v>
      </c>
      <c r="M16060" s="136">
        <v>2.5670000000000002</v>
      </c>
      <c r="N16060" s="136">
        <v>556.29100000000005</v>
      </c>
      <c r="O16060" s="136">
        <v>169.92599999999999</v>
      </c>
      <c r="P16060" s="136">
        <v>62802.345999999998</v>
      </c>
      <c r="Q16060" s="137">
        <v>1.02254</v>
      </c>
      <c r="R16060" s="134" t="s">
        <v>2014</v>
      </c>
      <c r="S16060" s="136">
        <v>5625.9129999999996</v>
      </c>
    </row>
    <row r="16061" spans="1:19" ht="11.25" thickBot="1" x14ac:dyDescent="0.2">
      <c r="A16061" s="112"/>
    </row>
    <row r="16062" spans="1:19" ht="11.25" thickBot="1" x14ac:dyDescent="0.2">
      <c r="A16062" s="138" t="s">
        <v>364</v>
      </c>
      <c r="B16062" s="112"/>
      <c r="C16062" s="136">
        <v>26.03</v>
      </c>
      <c r="D16062" s="136">
        <v>12.058999999999999</v>
      </c>
      <c r="E16062" s="136">
        <v>15.863</v>
      </c>
      <c r="F16062" s="136">
        <v>9.0660000000000007</v>
      </c>
      <c r="G16062" s="136">
        <v>14.566000000000001</v>
      </c>
      <c r="H16062" s="136">
        <v>2.524</v>
      </c>
      <c r="I16062" s="136">
        <v>204.541</v>
      </c>
      <c r="J16062" s="136">
        <v>62.732999999999997</v>
      </c>
      <c r="K16062" s="136">
        <v>66.700999999999993</v>
      </c>
      <c r="L16062" s="136">
        <v>2.3959999999999999</v>
      </c>
      <c r="M16062" s="136">
        <v>1.393</v>
      </c>
      <c r="N16062" s="136">
        <v>11.15</v>
      </c>
      <c r="O16062" s="136">
        <v>14.926</v>
      </c>
      <c r="P16062" s="136">
        <v>655.89400000000001</v>
      </c>
      <c r="Q16062" s="137">
        <v>1.192E-2</v>
      </c>
      <c r="R16062" s="134" t="s">
        <v>2015</v>
      </c>
      <c r="S16062" s="136">
        <v>72.013999999999996</v>
      </c>
    </row>
    <row r="16063" spans="1:19" ht="11.25" thickBot="1" x14ac:dyDescent="0.2">
      <c r="A16063" s="112"/>
    </row>
    <row r="16064" spans="1:19" ht="11.25" thickBot="1" x14ac:dyDescent="0.2">
      <c r="A16064" s="139" t="s">
        <v>366</v>
      </c>
      <c r="B16064" s="112"/>
      <c r="C16064" s="136">
        <v>4.55</v>
      </c>
      <c r="D16064" s="136">
        <v>2.3540000000000001</v>
      </c>
      <c r="E16064" s="136">
        <v>7.641</v>
      </c>
      <c r="F16064" s="136">
        <v>2.875</v>
      </c>
      <c r="G16064" s="136">
        <v>7.1120000000000001</v>
      </c>
      <c r="H16064" s="136">
        <v>0.69299999999999995</v>
      </c>
      <c r="I16064" s="136">
        <v>10.015000000000001</v>
      </c>
      <c r="J16064" s="136">
        <v>1.347</v>
      </c>
      <c r="K16064" s="136">
        <v>0.97899999999999998</v>
      </c>
      <c r="L16064" s="136">
        <v>46.945</v>
      </c>
      <c r="M16064" s="136">
        <v>54.268999999999998</v>
      </c>
      <c r="N16064" s="136">
        <v>2.004</v>
      </c>
      <c r="O16064" s="136">
        <v>8.7840000000000007</v>
      </c>
      <c r="P16064" s="136">
        <v>1.044</v>
      </c>
      <c r="Q16064" s="140">
        <v>1.1659999999999999</v>
      </c>
      <c r="R16064" s="134" t="s">
        <v>2016</v>
      </c>
      <c r="S16064" s="136">
        <v>1.28</v>
      </c>
    </row>
    <row r="16065" spans="1:3" ht="11.25" thickBot="1" x14ac:dyDescent="0.2">
      <c r="A16065" s="112"/>
    </row>
    <row r="16066" spans="1:3" ht="11.25" thickBot="1" x14ac:dyDescent="0.2">
      <c r="A16066" s="106" t="s">
        <v>357</v>
      </c>
      <c r="B16066" s="106" t="s">
        <v>358</v>
      </c>
      <c r="C16066" s="130" t="s">
        <v>68</v>
      </c>
    </row>
    <row r="16067" spans="1:3" ht="11.25" thickBot="1" x14ac:dyDescent="0.2">
      <c r="A16067" s="107">
        <v>1</v>
      </c>
      <c r="B16067" s="132">
        <v>0.56612268518518516</v>
      </c>
      <c r="C16067" s="108">
        <v>1358.1089999999999</v>
      </c>
    </row>
    <row r="16068" spans="1:3" ht="11.25" thickBot="1" x14ac:dyDescent="0.2">
      <c r="A16068" s="112"/>
    </row>
    <row r="16069" spans="1:3" ht="11.25" thickBot="1" x14ac:dyDescent="0.2">
      <c r="A16069" s="107">
        <v>2</v>
      </c>
      <c r="B16069" s="132">
        <v>0.5662962962962963</v>
      </c>
      <c r="C16069" s="108">
        <v>1313.7470000000001</v>
      </c>
    </row>
    <row r="16070" spans="1:3" ht="11.25" thickBot="1" x14ac:dyDescent="0.2">
      <c r="A16070" s="112"/>
    </row>
    <row r="16071" spans="1:3" ht="11.25" thickBot="1" x14ac:dyDescent="0.2">
      <c r="A16071" s="107">
        <v>3</v>
      </c>
      <c r="B16071" s="132">
        <v>0.56648148148148147</v>
      </c>
      <c r="C16071" s="108">
        <v>1265.828</v>
      </c>
    </row>
    <row r="16072" spans="1:3" ht="11.25" thickBot="1" x14ac:dyDescent="0.2">
      <c r="A16072" s="112"/>
    </row>
    <row r="16073" spans="1:3" ht="11.25" thickBot="1" x14ac:dyDescent="0.2">
      <c r="A16073" s="135" t="s">
        <v>362</v>
      </c>
      <c r="B16073" s="112"/>
      <c r="C16073" s="136">
        <v>1312.5619999999999</v>
      </c>
    </row>
    <row r="16074" spans="1:3" ht="11.25" thickBot="1" x14ac:dyDescent="0.2">
      <c r="A16074" s="112"/>
    </row>
    <row r="16075" spans="1:3" ht="11.25" thickBot="1" x14ac:dyDescent="0.2">
      <c r="A16075" s="138" t="s">
        <v>364</v>
      </c>
      <c r="B16075" s="112"/>
      <c r="C16075" s="136">
        <v>46.152000000000001</v>
      </c>
    </row>
    <row r="16076" spans="1:3" ht="11.25" thickBot="1" x14ac:dyDescent="0.2">
      <c r="A16076" s="112"/>
    </row>
    <row r="16077" spans="1:3" ht="11.25" thickBot="1" x14ac:dyDescent="0.2">
      <c r="A16077" s="139" t="s">
        <v>366</v>
      </c>
      <c r="B16077" s="112"/>
      <c r="C16077" s="136">
        <v>3.516</v>
      </c>
    </row>
    <row r="16078" spans="1:3" ht="10.5" x14ac:dyDescent="0.15">
      <c r="A16078" s="112"/>
    </row>
    <row r="16079" spans="1:3" x14ac:dyDescent="0.15">
      <c r="A16079" s="129"/>
      <c r="B16079" s="86" t="s">
        <v>2017</v>
      </c>
    </row>
    <row r="16080" spans="1:3" ht="9.75" thickBot="1" x14ac:dyDescent="0.2">
      <c r="A16080" s="81" t="s">
        <v>5871</v>
      </c>
    </row>
    <row r="16081" spans="1:19" ht="11.25" thickBot="1" x14ac:dyDescent="0.2">
      <c r="A16081" s="106" t="s">
        <v>357</v>
      </c>
      <c r="B16081" s="106" t="s">
        <v>358</v>
      </c>
      <c r="C16081" s="130" t="s">
        <v>0</v>
      </c>
      <c r="D16081" s="130" t="s">
        <v>1</v>
      </c>
      <c r="E16081" s="130" t="s">
        <v>2</v>
      </c>
      <c r="F16081" s="130" t="s">
        <v>3</v>
      </c>
      <c r="G16081" s="130" t="s">
        <v>4</v>
      </c>
      <c r="H16081" s="130" t="s">
        <v>5</v>
      </c>
      <c r="I16081" s="131" t="s">
        <v>6</v>
      </c>
      <c r="J16081" s="131" t="s">
        <v>7</v>
      </c>
      <c r="K16081" s="130" t="s">
        <v>8</v>
      </c>
      <c r="L16081" s="130" t="s">
        <v>9</v>
      </c>
      <c r="M16081" s="130" t="s">
        <v>10</v>
      </c>
      <c r="N16081" s="130" t="s">
        <v>11</v>
      </c>
      <c r="O16081" s="130" t="s">
        <v>12</v>
      </c>
      <c r="P16081" s="130" t="s">
        <v>13</v>
      </c>
      <c r="Q16081" s="130" t="s">
        <v>14</v>
      </c>
      <c r="R16081" s="130" t="s">
        <v>15</v>
      </c>
      <c r="S16081" s="130" t="s">
        <v>16</v>
      </c>
    </row>
    <row r="16082" spans="1:19" ht="11.25" thickBot="1" x14ac:dyDescent="0.2">
      <c r="A16082" s="107">
        <v>1</v>
      </c>
      <c r="B16082" s="132">
        <v>0.57126157407407407</v>
      </c>
      <c r="C16082" s="141" t="s">
        <v>12068</v>
      </c>
      <c r="D16082" s="141" t="s">
        <v>12069</v>
      </c>
      <c r="E16082" s="141" t="s">
        <v>12070</v>
      </c>
      <c r="F16082" s="141" t="s">
        <v>12071</v>
      </c>
      <c r="G16082" s="141" t="s">
        <v>12072</v>
      </c>
      <c r="H16082" s="141" t="s">
        <v>12073</v>
      </c>
      <c r="I16082" s="133">
        <v>1.26179</v>
      </c>
      <c r="J16082" s="134" t="s">
        <v>1871</v>
      </c>
      <c r="K16082" s="141" t="s">
        <v>12074</v>
      </c>
      <c r="L16082" s="108">
        <v>213.874</v>
      </c>
      <c r="M16082" s="108">
        <v>23273.371999999999</v>
      </c>
      <c r="N16082" s="108">
        <v>55014.375999999997</v>
      </c>
      <c r="O16082" s="141" t="s">
        <v>12075</v>
      </c>
      <c r="P16082" s="108">
        <v>185008.55</v>
      </c>
      <c r="Q16082" s="108">
        <v>5232.2969999999996</v>
      </c>
      <c r="R16082" s="108">
        <v>13665.834999999999</v>
      </c>
      <c r="S16082" s="108">
        <v>161240.19</v>
      </c>
    </row>
    <row r="16083" spans="1:19" ht="11.25" thickBot="1" x14ac:dyDescent="0.2">
      <c r="A16083" s="112"/>
    </row>
    <row r="16084" spans="1:19" ht="11.25" thickBot="1" x14ac:dyDescent="0.2">
      <c r="A16084" s="107">
        <v>2</v>
      </c>
      <c r="B16084" s="132">
        <v>0.57144675925925925</v>
      </c>
      <c r="C16084" s="141" t="s">
        <v>12076</v>
      </c>
      <c r="D16084" s="141" t="s">
        <v>12077</v>
      </c>
      <c r="E16084" s="141" t="s">
        <v>12078</v>
      </c>
      <c r="F16084" s="141" t="s">
        <v>12079</v>
      </c>
      <c r="G16084" s="141" t="s">
        <v>12080</v>
      </c>
      <c r="H16084" s="141" t="s">
        <v>12081</v>
      </c>
      <c r="I16084" s="133">
        <v>1.2823599999999999</v>
      </c>
      <c r="J16084" s="134" t="s">
        <v>2032</v>
      </c>
      <c r="K16084" s="141" t="s">
        <v>12082</v>
      </c>
      <c r="L16084" s="108">
        <v>177.67599999999999</v>
      </c>
      <c r="M16084" s="108">
        <v>23280.773000000001</v>
      </c>
      <c r="N16084" s="108">
        <v>55872.605000000003</v>
      </c>
      <c r="O16084" s="141" t="s">
        <v>12083</v>
      </c>
      <c r="P16084" s="108">
        <v>184013.19</v>
      </c>
      <c r="Q16084" s="108">
        <v>5134.0010000000002</v>
      </c>
      <c r="R16084" s="108">
        <v>13761.155000000001</v>
      </c>
      <c r="S16084" s="108">
        <v>160619.29</v>
      </c>
    </row>
    <row r="16085" spans="1:19" ht="11.25" thickBot="1" x14ac:dyDescent="0.2">
      <c r="A16085" s="112"/>
    </row>
    <row r="16086" spans="1:19" ht="11.25" thickBot="1" x14ac:dyDescent="0.2">
      <c r="A16086" s="107">
        <v>3</v>
      </c>
      <c r="B16086" s="132">
        <v>0.57162037037037039</v>
      </c>
      <c r="C16086" s="141" t="s">
        <v>12084</v>
      </c>
      <c r="D16086" s="141" t="s">
        <v>12085</v>
      </c>
      <c r="E16086" s="141" t="s">
        <v>12086</v>
      </c>
      <c r="F16086" s="141" t="s">
        <v>12087</v>
      </c>
      <c r="G16086" s="141" t="s">
        <v>12088</v>
      </c>
      <c r="H16086" s="141" t="s">
        <v>12089</v>
      </c>
      <c r="I16086" s="133">
        <v>1.28311</v>
      </c>
      <c r="J16086" s="134" t="s">
        <v>2041</v>
      </c>
      <c r="K16086" s="141" t="s">
        <v>12090</v>
      </c>
      <c r="L16086" s="108">
        <v>186.92400000000001</v>
      </c>
      <c r="M16086" s="108">
        <v>23249.044999999998</v>
      </c>
      <c r="N16086" s="108">
        <v>55460.517999999996</v>
      </c>
      <c r="O16086" s="141" t="s">
        <v>12091</v>
      </c>
      <c r="P16086" s="108">
        <v>183980.56</v>
      </c>
      <c r="Q16086" s="108">
        <v>5036.1869999999999</v>
      </c>
      <c r="R16086" s="108">
        <v>13410.335999999999</v>
      </c>
      <c r="S16086" s="108">
        <v>160343.56</v>
      </c>
    </row>
    <row r="16087" spans="1:19" ht="11.25" thickBot="1" x14ac:dyDescent="0.2">
      <c r="A16087" s="112"/>
    </row>
    <row r="16088" spans="1:19" ht="11.25" thickBot="1" x14ac:dyDescent="0.2">
      <c r="A16088" s="135" t="s">
        <v>362</v>
      </c>
      <c r="B16088" s="112"/>
      <c r="C16088" s="141" t="s">
        <v>12092</v>
      </c>
      <c r="D16088" s="141" t="s">
        <v>12093</v>
      </c>
      <c r="E16088" s="141" t="s">
        <v>12094</v>
      </c>
      <c r="F16088" s="141" t="s">
        <v>12095</v>
      </c>
      <c r="G16088" s="141" t="s">
        <v>12096</v>
      </c>
      <c r="H16088" s="141" t="s">
        <v>12097</v>
      </c>
      <c r="I16088" s="137">
        <v>1.2757499999999999</v>
      </c>
      <c r="J16088" s="134" t="s">
        <v>2050</v>
      </c>
      <c r="K16088" s="141" t="s">
        <v>12098</v>
      </c>
      <c r="L16088" s="136">
        <v>192.82499999999999</v>
      </c>
      <c r="M16088" s="136">
        <v>23267.73</v>
      </c>
      <c r="N16088" s="136">
        <v>55449.165999999997</v>
      </c>
      <c r="O16088" s="141" t="s">
        <v>12099</v>
      </c>
      <c r="P16088" s="136">
        <v>184334.1</v>
      </c>
      <c r="Q16088" s="136">
        <v>5134.1620000000003</v>
      </c>
      <c r="R16088" s="136">
        <v>13612.441999999999</v>
      </c>
      <c r="S16088" s="136">
        <v>160734.35</v>
      </c>
    </row>
    <row r="16089" spans="1:19" ht="11.25" thickBot="1" x14ac:dyDescent="0.2">
      <c r="A16089" s="112"/>
    </row>
    <row r="16090" spans="1:19" ht="11.25" thickBot="1" x14ac:dyDescent="0.2">
      <c r="A16090" s="138" t="s">
        <v>364</v>
      </c>
      <c r="B16090" s="112"/>
      <c r="C16090" s="141" t="s">
        <v>12100</v>
      </c>
      <c r="D16090" s="141" t="s">
        <v>12101</v>
      </c>
      <c r="E16090" s="141" t="s">
        <v>12102</v>
      </c>
      <c r="F16090" s="141" t="s">
        <v>12103</v>
      </c>
      <c r="G16090" s="141" t="s">
        <v>12104</v>
      </c>
      <c r="H16090" s="141" t="s">
        <v>12105</v>
      </c>
      <c r="I16090" s="137">
        <v>1.21E-2</v>
      </c>
      <c r="J16090" s="134" t="s">
        <v>2059</v>
      </c>
      <c r="K16090" s="141" t="s">
        <v>12106</v>
      </c>
      <c r="L16090" s="136">
        <v>18.806999999999999</v>
      </c>
      <c r="M16090" s="136">
        <v>16.599</v>
      </c>
      <c r="N16090" s="136">
        <v>429.22699999999998</v>
      </c>
      <c r="O16090" s="141" t="s">
        <v>12107</v>
      </c>
      <c r="P16090" s="136">
        <v>584.31700000000001</v>
      </c>
      <c r="Q16090" s="136">
        <v>98.055000000000007</v>
      </c>
      <c r="R16090" s="136">
        <v>181.40199999999999</v>
      </c>
      <c r="S16090" s="136">
        <v>459.255</v>
      </c>
    </row>
    <row r="16091" spans="1:19" ht="11.25" thickBot="1" x14ac:dyDescent="0.2">
      <c r="A16091" s="112"/>
    </row>
    <row r="16092" spans="1:19" ht="11.25" thickBot="1" x14ac:dyDescent="0.2">
      <c r="A16092" s="139" t="s">
        <v>366</v>
      </c>
      <c r="B16092" s="112"/>
      <c r="C16092" s="141" t="s">
        <v>640</v>
      </c>
      <c r="D16092" s="141" t="s">
        <v>2061</v>
      </c>
      <c r="E16092" s="141" t="s">
        <v>2062</v>
      </c>
      <c r="F16092" s="141" t="s">
        <v>2063</v>
      </c>
      <c r="G16092" s="141" t="s">
        <v>2064</v>
      </c>
      <c r="H16092" s="141" t="s">
        <v>2065</v>
      </c>
      <c r="I16092" s="140">
        <v>0.94899999999999995</v>
      </c>
      <c r="J16092" s="134" t="s">
        <v>2066</v>
      </c>
      <c r="K16092" s="141" t="s">
        <v>2067</v>
      </c>
      <c r="L16092" s="136">
        <v>9.7530000000000001</v>
      </c>
      <c r="M16092" s="136">
        <v>7.0999999999999994E-2</v>
      </c>
      <c r="N16092" s="136">
        <v>0.77400000000000002</v>
      </c>
      <c r="O16092" s="141" t="s">
        <v>2068</v>
      </c>
      <c r="P16092" s="136">
        <v>0.317</v>
      </c>
      <c r="Q16092" s="136">
        <v>1.91</v>
      </c>
      <c r="R16092" s="136">
        <v>1.333</v>
      </c>
      <c r="S16092" s="136">
        <v>0.28599999999999998</v>
      </c>
    </row>
    <row r="16093" spans="1:19" ht="11.25" thickBot="1" x14ac:dyDescent="0.2">
      <c r="A16093" s="112"/>
    </row>
    <row r="16094" spans="1:19" ht="11.25" thickBot="1" x14ac:dyDescent="0.2">
      <c r="A16094" s="106" t="s">
        <v>357</v>
      </c>
      <c r="B16094" s="106" t="s">
        <v>358</v>
      </c>
      <c r="C16094" s="130" t="s">
        <v>17</v>
      </c>
      <c r="D16094" s="130" t="s">
        <v>18</v>
      </c>
      <c r="E16094" s="131" t="s">
        <v>19</v>
      </c>
      <c r="F16094" s="131" t="s">
        <v>20</v>
      </c>
      <c r="G16094" s="130" t="s">
        <v>21</v>
      </c>
      <c r="H16094" s="130" t="s">
        <v>22</v>
      </c>
      <c r="I16094" s="130" t="s">
        <v>23</v>
      </c>
      <c r="J16094" s="130" t="s">
        <v>24</v>
      </c>
      <c r="K16094" s="131" t="s">
        <v>25</v>
      </c>
      <c r="L16094" s="131" t="s">
        <v>26</v>
      </c>
      <c r="M16094" s="130" t="s">
        <v>27</v>
      </c>
      <c r="N16094" s="130" t="s">
        <v>28</v>
      </c>
      <c r="O16094" s="130" t="s">
        <v>29</v>
      </c>
      <c r="P16094" s="130" t="s">
        <v>30</v>
      </c>
      <c r="Q16094" s="130" t="s">
        <v>31</v>
      </c>
      <c r="R16094" s="130" t="s">
        <v>32</v>
      </c>
      <c r="S16094" s="130" t="s">
        <v>33</v>
      </c>
    </row>
    <row r="16095" spans="1:19" ht="11.25" thickBot="1" x14ac:dyDescent="0.2">
      <c r="A16095" s="107">
        <v>1</v>
      </c>
      <c r="B16095" s="132">
        <v>0.57126157407407407</v>
      </c>
      <c r="C16095" s="108">
        <v>53035.692999999999</v>
      </c>
      <c r="D16095" s="108">
        <v>32059.246999999999</v>
      </c>
      <c r="E16095" s="133">
        <v>1.13551</v>
      </c>
      <c r="F16095" s="133">
        <v>1.0324800000000001</v>
      </c>
      <c r="G16095" s="108">
        <v>13.545999999999999</v>
      </c>
      <c r="H16095" s="108">
        <v>39.451999999999998</v>
      </c>
      <c r="I16095" s="108">
        <v>216059.04</v>
      </c>
      <c r="J16095" s="141" t="s">
        <v>12108</v>
      </c>
      <c r="K16095" s="133">
        <v>1.2197199999999999</v>
      </c>
      <c r="L16095" s="134" t="s">
        <v>2070</v>
      </c>
      <c r="M16095" s="108">
        <v>1036.587</v>
      </c>
      <c r="N16095" s="108">
        <v>3974.366</v>
      </c>
      <c r="O16095" s="108">
        <v>3.4769999999999999</v>
      </c>
      <c r="P16095" s="108">
        <v>87.433000000000007</v>
      </c>
      <c r="Q16095" s="108">
        <v>417.55399999999997</v>
      </c>
      <c r="R16095" s="108">
        <v>179.482</v>
      </c>
      <c r="S16095" s="108">
        <v>262.84500000000003</v>
      </c>
    </row>
    <row r="16096" spans="1:19" ht="11.25" thickBot="1" x14ac:dyDescent="0.2">
      <c r="A16096" s="112"/>
    </row>
    <row r="16097" spans="1:19" ht="11.25" thickBot="1" x14ac:dyDescent="0.2">
      <c r="A16097" s="107">
        <v>2</v>
      </c>
      <c r="B16097" s="132">
        <v>0.57144675925925925</v>
      </c>
      <c r="C16097" s="108">
        <v>53933.343000000001</v>
      </c>
      <c r="D16097" s="108">
        <v>31718.358</v>
      </c>
      <c r="E16097" s="133">
        <v>1.1433</v>
      </c>
      <c r="F16097" s="133">
        <v>1.0273600000000001</v>
      </c>
      <c r="G16097" s="108">
        <v>7.2850000000000001</v>
      </c>
      <c r="H16097" s="108">
        <v>41.781999999999996</v>
      </c>
      <c r="I16097" s="108">
        <v>215471.13</v>
      </c>
      <c r="J16097" s="141" t="s">
        <v>12109</v>
      </c>
      <c r="K16097" s="133">
        <v>1.24074</v>
      </c>
      <c r="L16097" s="134" t="s">
        <v>2072</v>
      </c>
      <c r="M16097" s="108">
        <v>1061.827</v>
      </c>
      <c r="N16097" s="108">
        <v>3919.0079999999998</v>
      </c>
      <c r="O16097" s="108">
        <v>1.7929999999999999</v>
      </c>
      <c r="P16097" s="108">
        <v>80.11</v>
      </c>
      <c r="Q16097" s="108">
        <v>450.7</v>
      </c>
      <c r="R16097" s="108">
        <v>254.703</v>
      </c>
      <c r="S16097" s="108">
        <v>228.91800000000001</v>
      </c>
    </row>
    <row r="16098" spans="1:19" ht="11.25" thickBot="1" x14ac:dyDescent="0.2">
      <c r="A16098" s="112"/>
    </row>
    <row r="16099" spans="1:19" ht="11.25" thickBot="1" x14ac:dyDescent="0.2">
      <c r="A16099" s="107">
        <v>3</v>
      </c>
      <c r="B16099" s="132">
        <v>0.57162037037037039</v>
      </c>
      <c r="C16099" s="108">
        <v>53419.237999999998</v>
      </c>
      <c r="D16099" s="108">
        <v>31946.776000000002</v>
      </c>
      <c r="E16099" s="133">
        <v>1.15462</v>
      </c>
      <c r="F16099" s="133">
        <v>1.0259499999999999</v>
      </c>
      <c r="G16099" s="108">
        <v>8.8800000000000008</v>
      </c>
      <c r="H16099" s="108">
        <v>45.667000000000002</v>
      </c>
      <c r="I16099" s="108">
        <v>215867.96</v>
      </c>
      <c r="J16099" s="141" t="s">
        <v>12110</v>
      </c>
      <c r="K16099" s="133">
        <v>1.2479800000000001</v>
      </c>
      <c r="L16099" s="134" t="s">
        <v>2074</v>
      </c>
      <c r="M16099" s="108">
        <v>1075.7929999999999</v>
      </c>
      <c r="N16099" s="108">
        <v>3941.9369999999999</v>
      </c>
      <c r="O16099" s="108">
        <v>3.5070000000000001</v>
      </c>
      <c r="P16099" s="108">
        <v>79.494</v>
      </c>
      <c r="Q16099" s="108">
        <v>422.005</v>
      </c>
      <c r="R16099" s="108">
        <v>168.46199999999999</v>
      </c>
      <c r="S16099" s="108">
        <v>230.64</v>
      </c>
    </row>
    <row r="16100" spans="1:19" ht="11.25" thickBot="1" x14ac:dyDescent="0.2">
      <c r="A16100" s="112"/>
    </row>
    <row r="16101" spans="1:19" ht="11.25" thickBot="1" x14ac:dyDescent="0.2">
      <c r="A16101" s="135" t="s">
        <v>362</v>
      </c>
      <c r="B16101" s="112"/>
      <c r="C16101" s="136">
        <v>53462.758000000002</v>
      </c>
      <c r="D16101" s="136">
        <v>31908.127</v>
      </c>
      <c r="E16101" s="137">
        <v>1.1444799999999999</v>
      </c>
      <c r="F16101" s="137">
        <v>1.0285899999999999</v>
      </c>
      <c r="G16101" s="136">
        <v>9.9039999999999999</v>
      </c>
      <c r="H16101" s="136">
        <v>42.3</v>
      </c>
      <c r="I16101" s="136">
        <v>215799.38</v>
      </c>
      <c r="J16101" s="141" t="s">
        <v>12111</v>
      </c>
      <c r="K16101" s="137">
        <v>1.2361500000000001</v>
      </c>
      <c r="L16101" s="134" t="s">
        <v>2076</v>
      </c>
      <c r="M16101" s="136">
        <v>1058.069</v>
      </c>
      <c r="N16101" s="136">
        <v>3945.1039999999998</v>
      </c>
      <c r="O16101" s="136">
        <v>2.9260000000000002</v>
      </c>
      <c r="P16101" s="136">
        <v>82.346000000000004</v>
      </c>
      <c r="Q16101" s="136">
        <v>430.08600000000001</v>
      </c>
      <c r="R16101" s="136">
        <v>200.88200000000001</v>
      </c>
      <c r="S16101" s="136">
        <v>240.80099999999999</v>
      </c>
    </row>
    <row r="16102" spans="1:19" ht="11.25" thickBot="1" x14ac:dyDescent="0.2">
      <c r="A16102" s="112"/>
    </row>
    <row r="16103" spans="1:19" ht="11.25" thickBot="1" x14ac:dyDescent="0.2">
      <c r="A16103" s="138" t="s">
        <v>364</v>
      </c>
      <c r="B16103" s="112"/>
      <c r="C16103" s="136">
        <v>450.40499999999997</v>
      </c>
      <c r="D16103" s="136">
        <v>173.7</v>
      </c>
      <c r="E16103" s="137">
        <v>9.6100000000000005E-3</v>
      </c>
      <c r="F16103" s="137">
        <v>3.4299999999999999E-3</v>
      </c>
      <c r="G16103" s="136">
        <v>3.2530000000000001</v>
      </c>
      <c r="H16103" s="136">
        <v>3.14</v>
      </c>
      <c r="I16103" s="136">
        <v>299.89400000000001</v>
      </c>
      <c r="J16103" s="141" t="s">
        <v>12112</v>
      </c>
      <c r="K16103" s="137">
        <v>1.468E-2</v>
      </c>
      <c r="L16103" s="134" t="s">
        <v>2078</v>
      </c>
      <c r="M16103" s="136">
        <v>19.870999999999999</v>
      </c>
      <c r="N16103" s="136">
        <v>27.815000000000001</v>
      </c>
      <c r="O16103" s="136">
        <v>0.98099999999999998</v>
      </c>
      <c r="P16103" s="136">
        <v>4.4169999999999998</v>
      </c>
      <c r="Q16103" s="136">
        <v>17.989999999999998</v>
      </c>
      <c r="R16103" s="136">
        <v>46.935000000000002</v>
      </c>
      <c r="S16103" s="136">
        <v>19.11</v>
      </c>
    </row>
    <row r="16104" spans="1:19" ht="11.25" thickBot="1" x14ac:dyDescent="0.2">
      <c r="A16104" s="112"/>
    </row>
    <row r="16105" spans="1:19" ht="11.25" thickBot="1" x14ac:dyDescent="0.2">
      <c r="A16105" s="139" t="s">
        <v>366</v>
      </c>
      <c r="B16105" s="112"/>
      <c r="C16105" s="136">
        <v>0.84199999999999997</v>
      </c>
      <c r="D16105" s="136">
        <v>0.54400000000000004</v>
      </c>
      <c r="E16105" s="140">
        <v>0.84</v>
      </c>
      <c r="F16105" s="140">
        <v>0.33400000000000002</v>
      </c>
      <c r="G16105" s="136">
        <v>32.848999999999997</v>
      </c>
      <c r="H16105" s="136">
        <v>7.4219999999999997</v>
      </c>
      <c r="I16105" s="136">
        <v>0.13900000000000001</v>
      </c>
      <c r="J16105" s="141" t="s">
        <v>2079</v>
      </c>
      <c r="K16105" s="140">
        <v>1.1879999999999999</v>
      </c>
      <c r="L16105" s="134" t="s">
        <v>2080</v>
      </c>
      <c r="M16105" s="136">
        <v>1.8779999999999999</v>
      </c>
      <c r="N16105" s="136">
        <v>0.70499999999999996</v>
      </c>
      <c r="O16105" s="136">
        <v>33.521999999999998</v>
      </c>
      <c r="P16105" s="136">
        <v>5.3630000000000004</v>
      </c>
      <c r="Q16105" s="136">
        <v>4.1829999999999998</v>
      </c>
      <c r="R16105" s="136">
        <v>23.364000000000001</v>
      </c>
      <c r="S16105" s="136">
        <v>7.9359999999999999</v>
      </c>
    </row>
    <row r="16106" spans="1:19" ht="11.25" thickBot="1" x14ac:dyDescent="0.2">
      <c r="A16106" s="112"/>
    </row>
    <row r="16107" spans="1:19" ht="11.25" thickBot="1" x14ac:dyDescent="0.2">
      <c r="A16107" s="106" t="s">
        <v>357</v>
      </c>
      <c r="B16107" s="106" t="s">
        <v>358</v>
      </c>
      <c r="C16107" s="131" t="s">
        <v>34</v>
      </c>
      <c r="D16107" s="131" t="s">
        <v>35</v>
      </c>
      <c r="E16107" s="130" t="s">
        <v>36</v>
      </c>
      <c r="F16107" s="130" t="s">
        <v>37</v>
      </c>
      <c r="G16107" s="130" t="s">
        <v>38</v>
      </c>
      <c r="H16107" s="130" t="s">
        <v>39</v>
      </c>
      <c r="I16107" s="130" t="s">
        <v>40</v>
      </c>
      <c r="J16107" s="130" t="s">
        <v>41</v>
      </c>
      <c r="K16107" s="130" t="s">
        <v>42</v>
      </c>
      <c r="L16107" s="130" t="s">
        <v>43</v>
      </c>
      <c r="M16107" s="130" t="s">
        <v>44</v>
      </c>
      <c r="N16107" s="130" t="s">
        <v>45</v>
      </c>
      <c r="O16107" s="130" t="s">
        <v>46</v>
      </c>
      <c r="P16107" s="130" t="s">
        <v>47</v>
      </c>
      <c r="Q16107" s="130" t="s">
        <v>48</v>
      </c>
      <c r="R16107" s="130" t="s">
        <v>49</v>
      </c>
      <c r="S16107" s="130" t="s">
        <v>50</v>
      </c>
    </row>
    <row r="16108" spans="1:19" ht="11.25" thickBot="1" x14ac:dyDescent="0.2">
      <c r="A16108" s="107">
        <v>1</v>
      </c>
      <c r="B16108" s="132">
        <v>0.57126157407407407</v>
      </c>
      <c r="C16108" s="133">
        <v>1.1266099999999999</v>
      </c>
      <c r="D16108" s="134" t="s">
        <v>2081</v>
      </c>
      <c r="E16108" s="108">
        <v>19294.521000000001</v>
      </c>
      <c r="F16108" s="108">
        <v>1028.2950000000001</v>
      </c>
      <c r="G16108" s="108">
        <v>1.6279999999999999</v>
      </c>
      <c r="H16108" s="108">
        <v>4686.6499999999996</v>
      </c>
      <c r="I16108" s="108">
        <v>163315.32999999999</v>
      </c>
      <c r="J16108" s="108">
        <v>1038500.2</v>
      </c>
      <c r="K16108" s="108">
        <v>14839.752</v>
      </c>
      <c r="L16108" s="108">
        <v>28903.703000000001</v>
      </c>
      <c r="M16108" s="108">
        <v>4144.5259999999998</v>
      </c>
      <c r="N16108" s="108">
        <v>2950.8530000000001</v>
      </c>
      <c r="O16108" s="108">
        <v>492.42599999999999</v>
      </c>
      <c r="P16108" s="108">
        <v>560.17100000000005</v>
      </c>
      <c r="Q16108" s="108">
        <v>557.46400000000006</v>
      </c>
      <c r="R16108" s="108">
        <v>558.35599999999999</v>
      </c>
      <c r="S16108" s="108">
        <v>613.97799999999995</v>
      </c>
    </row>
    <row r="16109" spans="1:19" ht="11.25" thickBot="1" x14ac:dyDescent="0.2">
      <c r="A16109" s="112"/>
    </row>
    <row r="16110" spans="1:19" ht="11.25" thickBot="1" x14ac:dyDescent="0.2">
      <c r="A16110" s="107">
        <v>2</v>
      </c>
      <c r="B16110" s="132">
        <v>0.57144675925925925</v>
      </c>
      <c r="C16110" s="133">
        <v>1.1451800000000001</v>
      </c>
      <c r="D16110" s="134" t="s">
        <v>2082</v>
      </c>
      <c r="E16110" s="108">
        <v>17422.691999999999</v>
      </c>
      <c r="F16110" s="108">
        <v>1033.9659999999999</v>
      </c>
      <c r="G16110" s="108">
        <v>1.657</v>
      </c>
      <c r="H16110" s="108">
        <v>4721.0280000000002</v>
      </c>
      <c r="I16110" s="108">
        <v>163713.51999999999</v>
      </c>
      <c r="J16110" s="108">
        <v>1043254.3</v>
      </c>
      <c r="K16110" s="108">
        <v>15137.404</v>
      </c>
      <c r="L16110" s="108">
        <v>29613.768</v>
      </c>
      <c r="M16110" s="108">
        <v>4135.3029999999999</v>
      </c>
      <c r="N16110" s="108">
        <v>3016.0149999999999</v>
      </c>
      <c r="O16110" s="108">
        <v>484.85500000000002</v>
      </c>
      <c r="P16110" s="108">
        <v>545.56100000000004</v>
      </c>
      <c r="Q16110" s="108">
        <v>584.85500000000002</v>
      </c>
      <c r="R16110" s="108">
        <v>497.48200000000003</v>
      </c>
      <c r="S16110" s="108">
        <v>579.43600000000004</v>
      </c>
    </row>
    <row r="16111" spans="1:19" ht="11.25" thickBot="1" x14ac:dyDescent="0.2">
      <c r="A16111" s="112"/>
    </row>
    <row r="16112" spans="1:19" ht="11.25" thickBot="1" x14ac:dyDescent="0.2">
      <c r="A16112" s="107">
        <v>3</v>
      </c>
      <c r="B16112" s="132">
        <v>0.57162037037037039</v>
      </c>
      <c r="C16112" s="133">
        <v>1.1398299999999999</v>
      </c>
      <c r="D16112" s="134" t="s">
        <v>2083</v>
      </c>
      <c r="E16112" s="108">
        <v>16633.691999999999</v>
      </c>
      <c r="F16112" s="108">
        <v>1018.249</v>
      </c>
      <c r="G16112" s="108">
        <v>-7.1999999999999995E-2</v>
      </c>
      <c r="H16112" s="108">
        <v>4715.4189999999999</v>
      </c>
      <c r="I16112" s="108">
        <v>161850.54999999999</v>
      </c>
      <c r="J16112" s="108">
        <v>1043314</v>
      </c>
      <c r="K16112" s="108">
        <v>14805.171</v>
      </c>
      <c r="L16112" s="108">
        <v>29174.812000000002</v>
      </c>
      <c r="M16112" s="108">
        <v>4397.7560000000003</v>
      </c>
      <c r="N16112" s="108">
        <v>2971.7979999999998</v>
      </c>
      <c r="O16112" s="108">
        <v>480.13</v>
      </c>
      <c r="P16112" s="108">
        <v>540.84100000000001</v>
      </c>
      <c r="Q16112" s="108">
        <v>518.5</v>
      </c>
      <c r="R16112" s="108">
        <v>544.851</v>
      </c>
      <c r="S16112" s="108">
        <v>606.60400000000004</v>
      </c>
    </row>
    <row r="16113" spans="1:19" ht="11.25" thickBot="1" x14ac:dyDescent="0.2">
      <c r="A16113" s="112"/>
    </row>
    <row r="16114" spans="1:19" ht="11.25" thickBot="1" x14ac:dyDescent="0.2">
      <c r="A16114" s="135" t="s">
        <v>362</v>
      </c>
      <c r="B16114" s="112"/>
      <c r="C16114" s="137">
        <v>1.1372</v>
      </c>
      <c r="D16114" s="134" t="s">
        <v>2084</v>
      </c>
      <c r="E16114" s="136">
        <v>17783.634999999998</v>
      </c>
      <c r="F16114" s="136">
        <v>1026.836</v>
      </c>
      <c r="G16114" s="136">
        <v>1.071</v>
      </c>
      <c r="H16114" s="136">
        <v>4707.6989999999996</v>
      </c>
      <c r="I16114" s="136">
        <v>162959.79999999999</v>
      </c>
      <c r="J16114" s="136">
        <v>1041689.5</v>
      </c>
      <c r="K16114" s="136">
        <v>14927.442999999999</v>
      </c>
      <c r="L16114" s="136">
        <v>29230.760999999999</v>
      </c>
      <c r="M16114" s="136">
        <v>4225.8620000000001</v>
      </c>
      <c r="N16114" s="136">
        <v>2979.5549999999998</v>
      </c>
      <c r="O16114" s="136">
        <v>485.80399999999997</v>
      </c>
      <c r="P16114" s="136">
        <v>548.85799999999995</v>
      </c>
      <c r="Q16114" s="136">
        <v>553.60699999999997</v>
      </c>
      <c r="R16114" s="136">
        <v>533.56299999999999</v>
      </c>
      <c r="S16114" s="136">
        <v>600.00599999999997</v>
      </c>
    </row>
    <row r="16115" spans="1:19" ht="11.25" thickBot="1" x14ac:dyDescent="0.2">
      <c r="A16115" s="112"/>
    </row>
    <row r="16116" spans="1:19" ht="11.25" thickBot="1" x14ac:dyDescent="0.2">
      <c r="A16116" s="138" t="s">
        <v>364</v>
      </c>
      <c r="B16116" s="112"/>
      <c r="C16116" s="137">
        <v>9.5600000000000008E-3</v>
      </c>
      <c r="D16116" s="134" t="s">
        <v>2085</v>
      </c>
      <c r="E16116" s="136">
        <v>1366.643</v>
      </c>
      <c r="F16116" s="136">
        <v>7.9589999999999996</v>
      </c>
      <c r="G16116" s="136">
        <v>0.99</v>
      </c>
      <c r="H16116" s="136">
        <v>18.443999999999999</v>
      </c>
      <c r="I16116" s="136">
        <v>981.05499999999995</v>
      </c>
      <c r="J16116" s="136">
        <v>2762.154</v>
      </c>
      <c r="K16116" s="136">
        <v>182.65199999999999</v>
      </c>
      <c r="L16116" s="136">
        <v>358.32400000000001</v>
      </c>
      <c r="M16116" s="136">
        <v>148.93600000000001</v>
      </c>
      <c r="N16116" s="136">
        <v>33.267000000000003</v>
      </c>
      <c r="O16116" s="136">
        <v>6.2030000000000003</v>
      </c>
      <c r="P16116" s="136">
        <v>10.077999999999999</v>
      </c>
      <c r="Q16116" s="136">
        <v>33.344999999999999</v>
      </c>
      <c r="R16116" s="136">
        <v>31.969000000000001</v>
      </c>
      <c r="S16116" s="136">
        <v>18.192</v>
      </c>
    </row>
    <row r="16117" spans="1:19" ht="11.25" thickBot="1" x14ac:dyDescent="0.2">
      <c r="A16117" s="112"/>
    </row>
    <row r="16118" spans="1:19" ht="11.25" thickBot="1" x14ac:dyDescent="0.2">
      <c r="A16118" s="139" t="s">
        <v>366</v>
      </c>
      <c r="B16118" s="112"/>
      <c r="C16118" s="140">
        <v>0.84</v>
      </c>
      <c r="D16118" s="134" t="s">
        <v>1318</v>
      </c>
      <c r="E16118" s="136">
        <v>7.6849999999999996</v>
      </c>
      <c r="F16118" s="136">
        <v>0.77500000000000002</v>
      </c>
      <c r="G16118" s="136">
        <v>92.465000000000003</v>
      </c>
      <c r="H16118" s="136">
        <v>0.39200000000000002</v>
      </c>
      <c r="I16118" s="136">
        <v>0.60199999999999998</v>
      </c>
      <c r="J16118" s="136">
        <v>0.26500000000000001</v>
      </c>
      <c r="K16118" s="136">
        <v>1.224</v>
      </c>
      <c r="L16118" s="136">
        <v>1.226</v>
      </c>
      <c r="M16118" s="136">
        <v>3.524</v>
      </c>
      <c r="N16118" s="136">
        <v>1.1160000000000001</v>
      </c>
      <c r="O16118" s="136">
        <v>1.2769999999999999</v>
      </c>
      <c r="P16118" s="136">
        <v>1.8360000000000001</v>
      </c>
      <c r="Q16118" s="136">
        <v>6.0229999999999997</v>
      </c>
      <c r="R16118" s="136">
        <v>5.992</v>
      </c>
      <c r="S16118" s="136">
        <v>3.032</v>
      </c>
    </row>
    <row r="16119" spans="1:19" ht="11.25" thickBot="1" x14ac:dyDescent="0.2">
      <c r="A16119" s="112"/>
    </row>
    <row r="16120" spans="1:19" ht="11.25" thickBot="1" x14ac:dyDescent="0.2">
      <c r="A16120" s="106" t="s">
        <v>357</v>
      </c>
      <c r="B16120" s="106" t="s">
        <v>358</v>
      </c>
      <c r="C16120" s="130" t="s">
        <v>51</v>
      </c>
      <c r="D16120" s="130" t="s">
        <v>52</v>
      </c>
      <c r="E16120" s="130" t="s">
        <v>53</v>
      </c>
      <c r="F16120" s="130" t="s">
        <v>54</v>
      </c>
      <c r="G16120" s="130" t="s">
        <v>55</v>
      </c>
      <c r="H16120" s="130" t="s">
        <v>56</v>
      </c>
      <c r="I16120" s="130" t="s">
        <v>57</v>
      </c>
      <c r="J16120" s="130" t="s">
        <v>58</v>
      </c>
      <c r="K16120" s="130" t="s">
        <v>59</v>
      </c>
      <c r="L16120" s="130" t="s">
        <v>60</v>
      </c>
      <c r="M16120" s="130" t="s">
        <v>61</v>
      </c>
      <c r="N16120" s="130" t="s">
        <v>62</v>
      </c>
      <c r="O16120" s="130" t="s">
        <v>63</v>
      </c>
      <c r="P16120" s="130" t="s">
        <v>64</v>
      </c>
      <c r="Q16120" s="131" t="s">
        <v>65</v>
      </c>
      <c r="R16120" s="131" t="s">
        <v>66</v>
      </c>
      <c r="S16120" s="130" t="s">
        <v>67</v>
      </c>
    </row>
    <row r="16121" spans="1:19" ht="11.25" thickBot="1" x14ac:dyDescent="0.2">
      <c r="A16121" s="107">
        <v>1</v>
      </c>
      <c r="B16121" s="132">
        <v>0.57126157407407407</v>
      </c>
      <c r="C16121" s="108">
        <v>432.67</v>
      </c>
      <c r="D16121" s="108">
        <v>421.40300000000002</v>
      </c>
      <c r="E16121" s="108">
        <v>192.89099999999999</v>
      </c>
      <c r="F16121" s="108">
        <v>270.65499999999997</v>
      </c>
      <c r="G16121" s="108">
        <v>159.624</v>
      </c>
      <c r="H16121" s="108">
        <v>179.405</v>
      </c>
      <c r="I16121" s="108">
        <v>1466.06</v>
      </c>
      <c r="J16121" s="108">
        <v>6507.8580000000002</v>
      </c>
      <c r="K16121" s="108">
        <v>9587.8269999999993</v>
      </c>
      <c r="L16121" s="108">
        <v>-2.5129999999999999</v>
      </c>
      <c r="M16121" s="108">
        <v>1.0049999999999999</v>
      </c>
      <c r="N16121" s="108">
        <v>274.97800000000001</v>
      </c>
      <c r="O16121" s="108">
        <v>167.077</v>
      </c>
      <c r="P16121" s="108">
        <v>120773.46</v>
      </c>
      <c r="Q16121" s="133">
        <v>1.0109699999999999</v>
      </c>
      <c r="R16121" s="134" t="s">
        <v>2086</v>
      </c>
      <c r="S16121" s="108">
        <v>3460.8739999999998</v>
      </c>
    </row>
    <row r="16122" spans="1:19" ht="11.25" thickBot="1" x14ac:dyDescent="0.2">
      <c r="A16122" s="112"/>
    </row>
    <row r="16123" spans="1:19" ht="11.25" thickBot="1" x14ac:dyDescent="0.2">
      <c r="A16123" s="107">
        <v>2</v>
      </c>
      <c r="B16123" s="132">
        <v>0.57144675925925925</v>
      </c>
      <c r="C16123" s="108">
        <v>444.18200000000002</v>
      </c>
      <c r="D16123" s="108">
        <v>394.71699999999998</v>
      </c>
      <c r="E16123" s="108">
        <v>177.62100000000001</v>
      </c>
      <c r="F16123" s="108">
        <v>291.99799999999999</v>
      </c>
      <c r="G16123" s="108">
        <v>153.86699999999999</v>
      </c>
      <c r="H16123" s="108">
        <v>228.09100000000001</v>
      </c>
      <c r="I16123" s="108">
        <v>1506.51</v>
      </c>
      <c r="J16123" s="108">
        <v>6620.45</v>
      </c>
      <c r="K16123" s="108">
        <v>9583.9259999999995</v>
      </c>
      <c r="L16123" s="108">
        <v>-6.1</v>
      </c>
      <c r="M16123" s="108">
        <v>0.108</v>
      </c>
      <c r="N16123" s="108">
        <v>286.04500000000002</v>
      </c>
      <c r="O16123" s="108">
        <v>241.42099999999999</v>
      </c>
      <c r="P16123" s="108">
        <v>120330.14</v>
      </c>
      <c r="Q16123" s="133">
        <v>1.0267200000000001</v>
      </c>
      <c r="R16123" s="134" t="s">
        <v>2087</v>
      </c>
      <c r="S16123" s="108">
        <v>3504.2750000000001</v>
      </c>
    </row>
    <row r="16124" spans="1:19" ht="11.25" thickBot="1" x14ac:dyDescent="0.2">
      <c r="A16124" s="112"/>
    </row>
    <row r="16125" spans="1:19" ht="11.25" thickBot="1" x14ac:dyDescent="0.2">
      <c r="A16125" s="107">
        <v>3</v>
      </c>
      <c r="B16125" s="132">
        <v>0.57162037037037039</v>
      </c>
      <c r="C16125" s="108">
        <v>443.13099999999997</v>
      </c>
      <c r="D16125" s="108">
        <v>392.80700000000002</v>
      </c>
      <c r="E16125" s="108">
        <v>151.83699999999999</v>
      </c>
      <c r="F16125" s="108">
        <v>225.255</v>
      </c>
      <c r="G16125" s="108">
        <v>140.48099999999999</v>
      </c>
      <c r="H16125" s="108">
        <v>169.16900000000001</v>
      </c>
      <c r="I16125" s="108">
        <v>1396.4069999999999</v>
      </c>
      <c r="J16125" s="108">
        <v>6318.46</v>
      </c>
      <c r="K16125" s="108">
        <v>9844.9089999999997</v>
      </c>
      <c r="L16125" s="108">
        <v>-8.8000000000000007</v>
      </c>
      <c r="M16125" s="108">
        <v>1.913</v>
      </c>
      <c r="N16125" s="108">
        <v>277.11099999999999</v>
      </c>
      <c r="O16125" s="108">
        <v>205.23099999999999</v>
      </c>
      <c r="P16125" s="108">
        <v>120236.13</v>
      </c>
      <c r="Q16125" s="133">
        <v>1.0337400000000001</v>
      </c>
      <c r="R16125" s="134" t="s">
        <v>2088</v>
      </c>
      <c r="S16125" s="108">
        <v>3603.3049999999998</v>
      </c>
    </row>
    <row r="16126" spans="1:19" ht="11.25" thickBot="1" x14ac:dyDescent="0.2">
      <c r="A16126" s="112"/>
    </row>
    <row r="16127" spans="1:19" ht="11.25" thickBot="1" x14ac:dyDescent="0.2">
      <c r="A16127" s="135" t="s">
        <v>362</v>
      </c>
      <c r="B16127" s="112"/>
      <c r="C16127" s="136">
        <v>439.995</v>
      </c>
      <c r="D16127" s="136">
        <v>402.97500000000002</v>
      </c>
      <c r="E16127" s="136">
        <v>174.11600000000001</v>
      </c>
      <c r="F16127" s="136">
        <v>262.63600000000002</v>
      </c>
      <c r="G16127" s="136">
        <v>151.32400000000001</v>
      </c>
      <c r="H16127" s="136">
        <v>192.22200000000001</v>
      </c>
      <c r="I16127" s="136">
        <v>1456.326</v>
      </c>
      <c r="J16127" s="136">
        <v>6482.2560000000003</v>
      </c>
      <c r="K16127" s="136">
        <v>9672.2209999999995</v>
      </c>
      <c r="L16127" s="136">
        <v>-5.8040000000000003</v>
      </c>
      <c r="M16127" s="136">
        <v>1.0089999999999999</v>
      </c>
      <c r="N16127" s="136">
        <v>279.37799999999999</v>
      </c>
      <c r="O16127" s="136">
        <v>204.57599999999999</v>
      </c>
      <c r="P16127" s="136">
        <v>120446.58</v>
      </c>
      <c r="Q16127" s="137">
        <v>1.0238100000000001</v>
      </c>
      <c r="R16127" s="134" t="s">
        <v>2089</v>
      </c>
      <c r="S16127" s="136">
        <v>3522.8180000000002</v>
      </c>
    </row>
    <row r="16128" spans="1:19" ht="11.25" thickBot="1" x14ac:dyDescent="0.2">
      <c r="A16128" s="112"/>
    </row>
    <row r="16129" spans="1:19" ht="11.25" thickBot="1" x14ac:dyDescent="0.2">
      <c r="A16129" s="138" t="s">
        <v>364</v>
      </c>
      <c r="B16129" s="112"/>
      <c r="C16129" s="136">
        <v>6.3650000000000002</v>
      </c>
      <c r="D16129" s="136">
        <v>15.987</v>
      </c>
      <c r="E16129" s="136">
        <v>20.75</v>
      </c>
      <c r="F16129" s="136">
        <v>34.085999999999999</v>
      </c>
      <c r="G16129" s="136">
        <v>9.8219999999999992</v>
      </c>
      <c r="H16129" s="136">
        <v>31.481999999999999</v>
      </c>
      <c r="I16129" s="136">
        <v>55.692999999999998</v>
      </c>
      <c r="J16129" s="136">
        <v>152.614</v>
      </c>
      <c r="K16129" s="136">
        <v>149.565</v>
      </c>
      <c r="L16129" s="136">
        <v>3.1539999999999999</v>
      </c>
      <c r="M16129" s="136">
        <v>0.90200000000000002</v>
      </c>
      <c r="N16129" s="136">
        <v>5.8719999999999999</v>
      </c>
      <c r="O16129" s="136">
        <v>37.177</v>
      </c>
      <c r="P16129" s="136">
        <v>286.96600000000001</v>
      </c>
      <c r="Q16129" s="137">
        <v>1.166E-2</v>
      </c>
      <c r="R16129" s="134" t="s">
        <v>2090</v>
      </c>
      <c r="S16129" s="136">
        <v>73.003</v>
      </c>
    </row>
    <row r="16130" spans="1:19" ht="11.25" thickBot="1" x14ac:dyDescent="0.2">
      <c r="A16130" s="112"/>
    </row>
    <row r="16131" spans="1:19" ht="11.25" thickBot="1" x14ac:dyDescent="0.2">
      <c r="A16131" s="139" t="s">
        <v>366</v>
      </c>
      <c r="B16131" s="112"/>
      <c r="C16131" s="136">
        <v>1.4470000000000001</v>
      </c>
      <c r="D16131" s="136">
        <v>3.9670000000000001</v>
      </c>
      <c r="E16131" s="136">
        <v>11.917999999999999</v>
      </c>
      <c r="F16131" s="136">
        <v>12.978</v>
      </c>
      <c r="G16131" s="136">
        <v>6.4909999999999997</v>
      </c>
      <c r="H16131" s="136">
        <v>16.378</v>
      </c>
      <c r="I16131" s="136">
        <v>3.8239999999999998</v>
      </c>
      <c r="J16131" s="136">
        <v>2.3540000000000001</v>
      </c>
      <c r="K16131" s="136">
        <v>1.546</v>
      </c>
      <c r="L16131" s="136">
        <v>54.335000000000001</v>
      </c>
      <c r="M16131" s="136">
        <v>89.447999999999993</v>
      </c>
      <c r="N16131" s="136">
        <v>2.1019999999999999</v>
      </c>
      <c r="O16131" s="136">
        <v>18.172999999999998</v>
      </c>
      <c r="P16131" s="136">
        <v>0.23799999999999999</v>
      </c>
      <c r="Q16131" s="140">
        <v>1.139</v>
      </c>
      <c r="R16131" s="134" t="s">
        <v>2091</v>
      </c>
      <c r="S16131" s="136">
        <v>2.0720000000000001</v>
      </c>
    </row>
    <row r="16132" spans="1:19" ht="11.25" thickBot="1" x14ac:dyDescent="0.2">
      <c r="A16132" s="112"/>
    </row>
    <row r="16133" spans="1:19" ht="11.25" thickBot="1" x14ac:dyDescent="0.2">
      <c r="A16133" s="106" t="s">
        <v>357</v>
      </c>
      <c r="B16133" s="106" t="s">
        <v>358</v>
      </c>
      <c r="C16133" s="130" t="s">
        <v>68</v>
      </c>
    </row>
    <row r="16134" spans="1:19" ht="11.25" thickBot="1" x14ac:dyDescent="0.2">
      <c r="A16134" s="107">
        <v>1</v>
      </c>
      <c r="B16134" s="132">
        <v>0.57126157407407407</v>
      </c>
      <c r="C16134" s="108">
        <v>949.02200000000005</v>
      </c>
    </row>
    <row r="16135" spans="1:19" ht="11.25" thickBot="1" x14ac:dyDescent="0.2">
      <c r="A16135" s="112"/>
    </row>
    <row r="16136" spans="1:19" ht="11.25" thickBot="1" x14ac:dyDescent="0.2">
      <c r="A16136" s="107">
        <v>2</v>
      </c>
      <c r="B16136" s="132">
        <v>0.57144675925925925</v>
      </c>
      <c r="C16136" s="108">
        <v>1012.095</v>
      </c>
    </row>
    <row r="16137" spans="1:19" ht="11.25" thickBot="1" x14ac:dyDescent="0.2">
      <c r="A16137" s="112"/>
    </row>
    <row r="16138" spans="1:19" ht="11.25" thickBot="1" x14ac:dyDescent="0.2">
      <c r="A16138" s="107">
        <v>3</v>
      </c>
      <c r="B16138" s="132">
        <v>0.57162037037037039</v>
      </c>
      <c r="C16138" s="108">
        <v>1025.3230000000001</v>
      </c>
    </row>
    <row r="16139" spans="1:19" ht="11.25" thickBot="1" x14ac:dyDescent="0.2">
      <c r="A16139" s="112"/>
    </row>
    <row r="16140" spans="1:19" ht="11.25" thickBot="1" x14ac:dyDescent="0.2">
      <c r="A16140" s="135" t="s">
        <v>362</v>
      </c>
      <c r="B16140" s="112"/>
      <c r="C16140" s="136">
        <v>995.48</v>
      </c>
    </row>
    <row r="16141" spans="1:19" ht="11.25" thickBot="1" x14ac:dyDescent="0.2">
      <c r="A16141" s="112"/>
    </row>
    <row r="16142" spans="1:19" ht="11.25" thickBot="1" x14ac:dyDescent="0.2">
      <c r="A16142" s="138" t="s">
        <v>364</v>
      </c>
      <c r="B16142" s="112"/>
      <c r="C16142" s="136">
        <v>40.774000000000001</v>
      </c>
    </row>
    <row r="16143" spans="1:19" ht="11.25" thickBot="1" x14ac:dyDescent="0.2">
      <c r="A16143" s="112"/>
    </row>
    <row r="16144" spans="1:19" ht="11.25" thickBot="1" x14ac:dyDescent="0.2">
      <c r="A16144" s="139" t="s">
        <v>366</v>
      </c>
      <c r="B16144" s="112"/>
      <c r="C16144" s="136">
        <v>4.0960000000000001</v>
      </c>
    </row>
    <row r="16145" spans="1:19" ht="10.5" x14ac:dyDescent="0.15">
      <c r="A16145" s="112"/>
    </row>
    <row r="16146" spans="1:19" x14ac:dyDescent="0.15">
      <c r="A16146" s="129"/>
      <c r="B16146" s="86" t="s">
        <v>2092</v>
      </c>
    </row>
    <row r="16147" spans="1:19" ht="9.75" thickBot="1" x14ac:dyDescent="0.2">
      <c r="A16147" s="81" t="s">
        <v>5871</v>
      </c>
    </row>
    <row r="16148" spans="1:19" ht="11.25" thickBot="1" x14ac:dyDescent="0.2">
      <c r="A16148" s="106" t="s">
        <v>357</v>
      </c>
      <c r="B16148" s="106" t="s">
        <v>358</v>
      </c>
      <c r="C16148" s="130" t="s">
        <v>0</v>
      </c>
      <c r="D16148" s="130" t="s">
        <v>1</v>
      </c>
      <c r="E16148" s="130" t="s">
        <v>2</v>
      </c>
      <c r="F16148" s="130" t="s">
        <v>3</v>
      </c>
      <c r="G16148" s="130" t="s">
        <v>4</v>
      </c>
      <c r="H16148" s="130" t="s">
        <v>5</v>
      </c>
      <c r="I16148" s="131" t="s">
        <v>6</v>
      </c>
      <c r="J16148" s="131" t="s">
        <v>7</v>
      </c>
      <c r="K16148" s="130" t="s">
        <v>8</v>
      </c>
      <c r="L16148" s="130" t="s">
        <v>9</v>
      </c>
      <c r="M16148" s="130" t="s">
        <v>10</v>
      </c>
      <c r="N16148" s="130" t="s">
        <v>11</v>
      </c>
      <c r="O16148" s="130" t="s">
        <v>12</v>
      </c>
      <c r="P16148" s="130" t="s">
        <v>13</v>
      </c>
      <c r="Q16148" s="130" t="s">
        <v>14</v>
      </c>
      <c r="R16148" s="130" t="s">
        <v>15</v>
      </c>
      <c r="S16148" s="130" t="s">
        <v>16</v>
      </c>
    </row>
    <row r="16149" spans="1:19" ht="11.25" thickBot="1" x14ac:dyDescent="0.2">
      <c r="A16149" s="107">
        <v>1</v>
      </c>
      <c r="B16149" s="132">
        <v>0.57641203703703703</v>
      </c>
      <c r="C16149" s="141" t="s">
        <v>12113</v>
      </c>
      <c r="D16149" s="141" t="s">
        <v>12114</v>
      </c>
      <c r="E16149" s="141" t="s">
        <v>12115</v>
      </c>
      <c r="F16149" s="108">
        <v>1033712.6</v>
      </c>
      <c r="G16149" s="141" t="s">
        <v>12116</v>
      </c>
      <c r="H16149" s="141" t="s">
        <v>12117</v>
      </c>
      <c r="I16149" s="133">
        <v>1.21669</v>
      </c>
      <c r="J16149" s="134" t="s">
        <v>2098</v>
      </c>
      <c r="K16149" s="141" t="s">
        <v>12118</v>
      </c>
      <c r="L16149" s="108">
        <v>218.547</v>
      </c>
      <c r="M16149" s="108">
        <v>21056.437999999998</v>
      </c>
      <c r="N16149" s="108">
        <v>51250.447999999997</v>
      </c>
      <c r="O16149" s="141" t="s">
        <v>12119</v>
      </c>
      <c r="P16149" s="108">
        <v>412138.43</v>
      </c>
      <c r="Q16149" s="108">
        <v>6217.0910000000003</v>
      </c>
      <c r="R16149" s="108">
        <v>10612.431</v>
      </c>
      <c r="S16149" s="108">
        <v>101216.63</v>
      </c>
    </row>
    <row r="16150" spans="1:19" ht="11.25" thickBot="1" x14ac:dyDescent="0.2">
      <c r="A16150" s="112"/>
    </row>
    <row r="16151" spans="1:19" ht="11.25" thickBot="1" x14ac:dyDescent="0.2">
      <c r="A16151" s="107">
        <v>2</v>
      </c>
      <c r="B16151" s="132">
        <v>0.57659722222222221</v>
      </c>
      <c r="C16151" s="141" t="s">
        <v>12120</v>
      </c>
      <c r="D16151" s="141" t="s">
        <v>12121</v>
      </c>
      <c r="E16151" s="141" t="s">
        <v>12122</v>
      </c>
      <c r="F16151" s="108">
        <v>1041205.4</v>
      </c>
      <c r="G16151" s="141" t="s">
        <v>12123</v>
      </c>
      <c r="H16151" s="141" t="s">
        <v>12124</v>
      </c>
      <c r="I16151" s="133">
        <v>1.2463599999999999</v>
      </c>
      <c r="J16151" s="134" t="s">
        <v>2106</v>
      </c>
      <c r="K16151" s="141" t="s">
        <v>12125</v>
      </c>
      <c r="L16151" s="108">
        <v>198.88200000000001</v>
      </c>
      <c r="M16151" s="108">
        <v>22787.458999999999</v>
      </c>
      <c r="N16151" s="108">
        <v>52744.466</v>
      </c>
      <c r="O16151" s="141" t="s">
        <v>12126</v>
      </c>
      <c r="P16151" s="108">
        <v>405962.85</v>
      </c>
      <c r="Q16151" s="108">
        <v>6136.2820000000002</v>
      </c>
      <c r="R16151" s="108">
        <v>10551.257</v>
      </c>
      <c r="S16151" s="108">
        <v>101129.28</v>
      </c>
    </row>
    <row r="16152" spans="1:19" ht="11.25" thickBot="1" x14ac:dyDescent="0.2">
      <c r="A16152" s="112"/>
    </row>
    <row r="16153" spans="1:19" ht="11.25" thickBot="1" x14ac:dyDescent="0.2">
      <c r="A16153" s="107">
        <v>3</v>
      </c>
      <c r="B16153" s="132">
        <v>0.57678240740740738</v>
      </c>
      <c r="C16153" s="141" t="s">
        <v>12127</v>
      </c>
      <c r="D16153" s="141" t="s">
        <v>12128</v>
      </c>
      <c r="E16153" s="141" t="s">
        <v>12129</v>
      </c>
      <c r="F16153" s="108">
        <v>1037321</v>
      </c>
      <c r="G16153" s="141" t="s">
        <v>12130</v>
      </c>
      <c r="H16153" s="141" t="s">
        <v>12131</v>
      </c>
      <c r="I16153" s="133">
        <v>1.23306</v>
      </c>
      <c r="J16153" s="134" t="s">
        <v>2114</v>
      </c>
      <c r="K16153" s="141" t="s">
        <v>12132</v>
      </c>
      <c r="L16153" s="108">
        <v>212.39</v>
      </c>
      <c r="M16153" s="108">
        <v>21288.508000000002</v>
      </c>
      <c r="N16153" s="108">
        <v>52538.298000000003</v>
      </c>
      <c r="O16153" s="141" t="s">
        <v>12133</v>
      </c>
      <c r="P16153" s="108">
        <v>414160.39</v>
      </c>
      <c r="Q16153" s="108">
        <v>6079.5039999999999</v>
      </c>
      <c r="R16153" s="108">
        <v>10474.892</v>
      </c>
      <c r="S16153" s="108">
        <v>102081.21</v>
      </c>
    </row>
    <row r="16154" spans="1:19" ht="11.25" thickBot="1" x14ac:dyDescent="0.2">
      <c r="A16154" s="112"/>
    </row>
    <row r="16155" spans="1:19" ht="11.25" thickBot="1" x14ac:dyDescent="0.2">
      <c r="A16155" s="135" t="s">
        <v>362</v>
      </c>
      <c r="B16155" s="112"/>
      <c r="C16155" s="141" t="s">
        <v>12134</v>
      </c>
      <c r="D16155" s="141" t="s">
        <v>12135</v>
      </c>
      <c r="E16155" s="141" t="s">
        <v>12136</v>
      </c>
      <c r="F16155" s="136">
        <v>1037413</v>
      </c>
      <c r="G16155" s="141" t="s">
        <v>12137</v>
      </c>
      <c r="H16155" s="141" t="s">
        <v>12138</v>
      </c>
      <c r="I16155" s="137">
        <v>1.23204</v>
      </c>
      <c r="J16155" s="134" t="s">
        <v>2122</v>
      </c>
      <c r="K16155" s="141" t="s">
        <v>12139</v>
      </c>
      <c r="L16155" s="136">
        <v>209.94</v>
      </c>
      <c r="M16155" s="136">
        <v>21710.802</v>
      </c>
      <c r="N16155" s="136">
        <v>52177.737999999998</v>
      </c>
      <c r="O16155" s="141" t="s">
        <v>12140</v>
      </c>
      <c r="P16155" s="136">
        <v>410753.89</v>
      </c>
      <c r="Q16155" s="136">
        <v>6144.2920000000004</v>
      </c>
      <c r="R16155" s="136">
        <v>10546.192999999999</v>
      </c>
      <c r="S16155" s="136">
        <v>101475.71</v>
      </c>
    </row>
    <row r="16156" spans="1:19" ht="11.25" thickBot="1" x14ac:dyDescent="0.2">
      <c r="A16156" s="112"/>
    </row>
    <row r="16157" spans="1:19" ht="11.25" thickBot="1" x14ac:dyDescent="0.2">
      <c r="A16157" s="138" t="s">
        <v>364</v>
      </c>
      <c r="B16157" s="112"/>
      <c r="C16157" s="141" t="s">
        <v>12141</v>
      </c>
      <c r="D16157" s="141" t="s">
        <v>12142</v>
      </c>
      <c r="E16157" s="141" t="s">
        <v>12143</v>
      </c>
      <c r="F16157" s="136">
        <v>3747.2370000000001</v>
      </c>
      <c r="G16157" s="141" t="s">
        <v>12144</v>
      </c>
      <c r="H16157" s="141" t="s">
        <v>12145</v>
      </c>
      <c r="I16157" s="137">
        <v>1.486E-2</v>
      </c>
      <c r="J16157" s="134" t="s">
        <v>2130</v>
      </c>
      <c r="K16157" s="141" t="s">
        <v>12146</v>
      </c>
      <c r="L16157" s="136">
        <v>10.058999999999999</v>
      </c>
      <c r="M16157" s="136">
        <v>939.60500000000002</v>
      </c>
      <c r="N16157" s="136">
        <v>809.64499999999998</v>
      </c>
      <c r="O16157" s="141" t="s">
        <v>12147</v>
      </c>
      <c r="P16157" s="136">
        <v>4270.549</v>
      </c>
      <c r="Q16157" s="136">
        <v>69.141999999999996</v>
      </c>
      <c r="R16157" s="136">
        <v>68.909000000000006</v>
      </c>
      <c r="S16157" s="136">
        <v>526.19500000000005</v>
      </c>
    </row>
    <row r="16158" spans="1:19" ht="11.25" thickBot="1" x14ac:dyDescent="0.2">
      <c r="A16158" s="112"/>
    </row>
    <row r="16159" spans="1:19" ht="11.25" thickBot="1" x14ac:dyDescent="0.2">
      <c r="A16159" s="139" t="s">
        <v>366</v>
      </c>
      <c r="B16159" s="112"/>
      <c r="C16159" s="141" t="s">
        <v>2132</v>
      </c>
      <c r="D16159" s="141" t="s">
        <v>2133</v>
      </c>
      <c r="E16159" s="141" t="s">
        <v>2134</v>
      </c>
      <c r="F16159" s="136">
        <v>0.36099999999999999</v>
      </c>
      <c r="G16159" s="141" t="s">
        <v>2135</v>
      </c>
      <c r="H16159" s="141" t="s">
        <v>2136</v>
      </c>
      <c r="I16159" s="140">
        <v>1.206</v>
      </c>
      <c r="J16159" s="134" t="s">
        <v>1343</v>
      </c>
      <c r="K16159" s="141" t="s">
        <v>2137</v>
      </c>
      <c r="L16159" s="136">
        <v>4.7910000000000004</v>
      </c>
      <c r="M16159" s="136">
        <v>4.3280000000000003</v>
      </c>
      <c r="N16159" s="136">
        <v>1.552</v>
      </c>
      <c r="O16159" s="141" t="s">
        <v>1444</v>
      </c>
      <c r="P16159" s="136">
        <v>1.04</v>
      </c>
      <c r="Q16159" s="136">
        <v>1.125</v>
      </c>
      <c r="R16159" s="136">
        <v>0.65300000000000002</v>
      </c>
      <c r="S16159" s="136">
        <v>0.51900000000000002</v>
      </c>
    </row>
    <row r="16160" spans="1:19" ht="11.25" thickBot="1" x14ac:dyDescent="0.2">
      <c r="A16160" s="112"/>
    </row>
    <row r="16161" spans="1:19" ht="11.25" thickBot="1" x14ac:dyDescent="0.2">
      <c r="A16161" s="106" t="s">
        <v>357</v>
      </c>
      <c r="B16161" s="106" t="s">
        <v>358</v>
      </c>
      <c r="C16161" s="130" t="s">
        <v>17</v>
      </c>
      <c r="D16161" s="130" t="s">
        <v>18</v>
      </c>
      <c r="E16161" s="131" t="s">
        <v>19</v>
      </c>
      <c r="F16161" s="131" t="s">
        <v>20</v>
      </c>
      <c r="G16161" s="130" t="s">
        <v>21</v>
      </c>
      <c r="H16161" s="130" t="s">
        <v>22</v>
      </c>
      <c r="I16161" s="130" t="s">
        <v>23</v>
      </c>
      <c r="J16161" s="130" t="s">
        <v>24</v>
      </c>
      <c r="K16161" s="131" t="s">
        <v>25</v>
      </c>
      <c r="L16161" s="131" t="s">
        <v>26</v>
      </c>
      <c r="M16161" s="130" t="s">
        <v>27</v>
      </c>
      <c r="N16161" s="130" t="s">
        <v>28</v>
      </c>
      <c r="O16161" s="130" t="s">
        <v>29</v>
      </c>
      <c r="P16161" s="130" t="s">
        <v>30</v>
      </c>
      <c r="Q16161" s="130" t="s">
        <v>31</v>
      </c>
      <c r="R16161" s="130" t="s">
        <v>32</v>
      </c>
      <c r="S16161" s="130" t="s">
        <v>33</v>
      </c>
    </row>
    <row r="16162" spans="1:19" ht="11.25" thickBot="1" x14ac:dyDescent="0.2">
      <c r="A16162" s="107">
        <v>1</v>
      </c>
      <c r="B16162" s="132">
        <v>0.57641203703703703</v>
      </c>
      <c r="C16162" s="108">
        <v>78562.656000000003</v>
      </c>
      <c r="D16162" s="108">
        <v>21596.73</v>
      </c>
      <c r="E16162" s="133">
        <v>1.10121</v>
      </c>
      <c r="F16162" s="133">
        <v>1.0130999999999999</v>
      </c>
      <c r="G16162" s="108">
        <v>28.706</v>
      </c>
      <c r="H16162" s="108">
        <v>65.313999999999993</v>
      </c>
      <c r="I16162" s="108">
        <v>603248.24</v>
      </c>
      <c r="J16162" s="141" t="s">
        <v>12148</v>
      </c>
      <c r="K16162" s="133">
        <v>1.17943</v>
      </c>
      <c r="L16162" s="134" t="s">
        <v>2139</v>
      </c>
      <c r="M16162" s="108">
        <v>1125.3</v>
      </c>
      <c r="N16162" s="108">
        <v>4154.8770000000004</v>
      </c>
      <c r="O16162" s="108">
        <v>5.3079999999999998</v>
      </c>
      <c r="P16162" s="108">
        <v>91.116</v>
      </c>
      <c r="Q16162" s="108">
        <v>367.07100000000003</v>
      </c>
      <c r="R16162" s="108">
        <v>865.71799999999996</v>
      </c>
      <c r="S16162" s="108">
        <v>255.46700000000001</v>
      </c>
    </row>
    <row r="16163" spans="1:19" ht="11.25" thickBot="1" x14ac:dyDescent="0.2">
      <c r="A16163" s="112"/>
    </row>
    <row r="16164" spans="1:19" ht="11.25" thickBot="1" x14ac:dyDescent="0.2">
      <c r="A16164" s="107">
        <v>2</v>
      </c>
      <c r="B16164" s="132">
        <v>0.57659722222222221</v>
      </c>
      <c r="C16164" s="108">
        <v>80012.125</v>
      </c>
      <c r="D16164" s="108">
        <v>21554.073</v>
      </c>
      <c r="E16164" s="133">
        <v>1.11758</v>
      </c>
      <c r="F16164" s="133">
        <v>1.0162199999999999</v>
      </c>
      <c r="G16164" s="108">
        <v>9.3970000000000002</v>
      </c>
      <c r="H16164" s="108">
        <v>59.83</v>
      </c>
      <c r="I16164" s="108">
        <v>609762.96</v>
      </c>
      <c r="J16164" s="141" t="s">
        <v>12149</v>
      </c>
      <c r="K16164" s="133">
        <v>1.19519</v>
      </c>
      <c r="L16164" s="134" t="s">
        <v>2141</v>
      </c>
      <c r="M16164" s="108">
        <v>1159.9480000000001</v>
      </c>
      <c r="N16164" s="108">
        <v>4231.1610000000001</v>
      </c>
      <c r="O16164" s="108">
        <v>2.7349999999999999</v>
      </c>
      <c r="P16164" s="108">
        <v>90.602000000000004</v>
      </c>
      <c r="Q16164" s="108">
        <v>377.096</v>
      </c>
      <c r="R16164" s="108">
        <v>812.93100000000004</v>
      </c>
      <c r="S16164" s="108">
        <v>280.55700000000002</v>
      </c>
    </row>
    <row r="16165" spans="1:19" ht="11.25" thickBot="1" x14ac:dyDescent="0.2">
      <c r="A16165" s="112"/>
    </row>
    <row r="16166" spans="1:19" ht="11.25" thickBot="1" x14ac:dyDescent="0.2">
      <c r="A16166" s="107">
        <v>3</v>
      </c>
      <c r="B16166" s="132">
        <v>0.57678240740740738</v>
      </c>
      <c r="C16166" s="108">
        <v>80134.531000000003</v>
      </c>
      <c r="D16166" s="108">
        <v>21609.937999999998</v>
      </c>
      <c r="E16166" s="133">
        <v>1.1145700000000001</v>
      </c>
      <c r="F16166" s="133">
        <v>1.0100899999999999</v>
      </c>
      <c r="G16166" s="108">
        <v>14.824</v>
      </c>
      <c r="H16166" s="108">
        <v>55.515999999999998</v>
      </c>
      <c r="I16166" s="108">
        <v>616972.98</v>
      </c>
      <c r="J16166" s="141" t="s">
        <v>12150</v>
      </c>
      <c r="K16166" s="133">
        <v>1.20665</v>
      </c>
      <c r="L16166" s="134" t="s">
        <v>2143</v>
      </c>
      <c r="M16166" s="108">
        <v>1159.7360000000001</v>
      </c>
      <c r="N16166" s="108">
        <v>4254.8810000000003</v>
      </c>
      <c r="O16166" s="108">
        <v>2.75</v>
      </c>
      <c r="P16166" s="108">
        <v>79.628</v>
      </c>
      <c r="Q16166" s="108">
        <v>369.82900000000001</v>
      </c>
      <c r="R16166" s="108">
        <v>825.43700000000001</v>
      </c>
      <c r="S16166" s="108">
        <v>285.33999999999997</v>
      </c>
    </row>
    <row r="16167" spans="1:19" ht="11.25" thickBot="1" x14ac:dyDescent="0.2">
      <c r="A16167" s="112"/>
    </row>
    <row r="16168" spans="1:19" ht="11.25" thickBot="1" x14ac:dyDescent="0.2">
      <c r="A16168" s="135" t="s">
        <v>362</v>
      </c>
      <c r="B16168" s="112"/>
      <c r="C16168" s="136">
        <v>79569.77</v>
      </c>
      <c r="D16168" s="136">
        <v>21586.913</v>
      </c>
      <c r="E16168" s="137">
        <v>1.1111200000000001</v>
      </c>
      <c r="F16168" s="137">
        <v>1.0131399999999999</v>
      </c>
      <c r="G16168" s="136">
        <v>17.641999999999999</v>
      </c>
      <c r="H16168" s="136">
        <v>60.22</v>
      </c>
      <c r="I16168" s="136">
        <v>609994.73</v>
      </c>
      <c r="J16168" s="141" t="s">
        <v>12151</v>
      </c>
      <c r="K16168" s="137">
        <v>1.1937599999999999</v>
      </c>
      <c r="L16168" s="134" t="s">
        <v>2145</v>
      </c>
      <c r="M16168" s="136">
        <v>1148.328</v>
      </c>
      <c r="N16168" s="136">
        <v>4213.6400000000003</v>
      </c>
      <c r="O16168" s="136">
        <v>3.5979999999999999</v>
      </c>
      <c r="P16168" s="136">
        <v>87.114999999999995</v>
      </c>
      <c r="Q16168" s="136">
        <v>371.33199999999999</v>
      </c>
      <c r="R16168" s="136">
        <v>834.69500000000005</v>
      </c>
      <c r="S16168" s="136">
        <v>273.78800000000001</v>
      </c>
    </row>
    <row r="16169" spans="1:19" ht="11.25" thickBot="1" x14ac:dyDescent="0.2">
      <c r="A16169" s="112"/>
    </row>
    <row r="16170" spans="1:19" ht="11.25" thickBot="1" x14ac:dyDescent="0.2">
      <c r="A16170" s="138" t="s">
        <v>364</v>
      </c>
      <c r="B16170" s="112"/>
      <c r="C16170" s="136">
        <v>874.33199999999999</v>
      </c>
      <c r="D16170" s="136">
        <v>29.198</v>
      </c>
      <c r="E16170" s="137">
        <v>8.7100000000000007E-3</v>
      </c>
      <c r="F16170" s="137">
        <v>3.0699999999999998E-3</v>
      </c>
      <c r="G16170" s="136">
        <v>9.9580000000000002</v>
      </c>
      <c r="H16170" s="136">
        <v>4.9109999999999996</v>
      </c>
      <c r="I16170" s="136">
        <v>6865.3029999999999</v>
      </c>
      <c r="J16170" s="141" t="s">
        <v>12152</v>
      </c>
      <c r="K16170" s="137">
        <v>1.366E-2</v>
      </c>
      <c r="L16170" s="134" t="s">
        <v>2147</v>
      </c>
      <c r="M16170" s="136">
        <v>19.943000000000001</v>
      </c>
      <c r="N16170" s="136">
        <v>52.253</v>
      </c>
      <c r="O16170" s="136">
        <v>1.4810000000000001</v>
      </c>
      <c r="P16170" s="136">
        <v>6.49</v>
      </c>
      <c r="Q16170" s="136">
        <v>5.1790000000000003</v>
      </c>
      <c r="R16170" s="136">
        <v>27.585000000000001</v>
      </c>
      <c r="S16170" s="136">
        <v>16.045999999999999</v>
      </c>
    </row>
    <row r="16171" spans="1:19" ht="11.25" thickBot="1" x14ac:dyDescent="0.2">
      <c r="A16171" s="112"/>
    </row>
    <row r="16172" spans="1:19" ht="11.25" thickBot="1" x14ac:dyDescent="0.2">
      <c r="A16172" s="139" t="s">
        <v>366</v>
      </c>
      <c r="B16172" s="112"/>
      <c r="C16172" s="136">
        <v>1.099</v>
      </c>
      <c r="D16172" s="136">
        <v>0.13500000000000001</v>
      </c>
      <c r="E16172" s="140">
        <v>0.78400000000000003</v>
      </c>
      <c r="F16172" s="140">
        <v>0.30299999999999999</v>
      </c>
      <c r="G16172" s="136">
        <v>56.445999999999998</v>
      </c>
      <c r="H16172" s="136">
        <v>8.1549999999999994</v>
      </c>
      <c r="I16172" s="136">
        <v>1.125</v>
      </c>
      <c r="J16172" s="141" t="s">
        <v>2148</v>
      </c>
      <c r="K16172" s="140">
        <v>1.145</v>
      </c>
      <c r="L16172" s="134" t="s">
        <v>2149</v>
      </c>
      <c r="M16172" s="136">
        <v>1.7370000000000001</v>
      </c>
      <c r="N16172" s="136">
        <v>1.24</v>
      </c>
      <c r="O16172" s="136">
        <v>41.16</v>
      </c>
      <c r="P16172" s="136">
        <v>7.45</v>
      </c>
      <c r="Q16172" s="136">
        <v>1.395</v>
      </c>
      <c r="R16172" s="136">
        <v>3.3050000000000002</v>
      </c>
      <c r="S16172" s="136">
        <v>5.8609999999999998</v>
      </c>
    </row>
    <row r="16173" spans="1:19" ht="11.25" thickBot="1" x14ac:dyDescent="0.2">
      <c r="A16173" s="112"/>
    </row>
    <row r="16174" spans="1:19" ht="11.25" thickBot="1" x14ac:dyDescent="0.2">
      <c r="A16174" s="106" t="s">
        <v>357</v>
      </c>
      <c r="B16174" s="106" t="s">
        <v>358</v>
      </c>
      <c r="C16174" s="131" t="s">
        <v>34</v>
      </c>
      <c r="D16174" s="131" t="s">
        <v>35</v>
      </c>
      <c r="E16174" s="130" t="s">
        <v>36</v>
      </c>
      <c r="F16174" s="130" t="s">
        <v>37</v>
      </c>
      <c r="G16174" s="130" t="s">
        <v>38</v>
      </c>
      <c r="H16174" s="130" t="s">
        <v>39</v>
      </c>
      <c r="I16174" s="130" t="s">
        <v>40</v>
      </c>
      <c r="J16174" s="130" t="s">
        <v>41</v>
      </c>
      <c r="K16174" s="130" t="s">
        <v>42</v>
      </c>
      <c r="L16174" s="130" t="s">
        <v>43</v>
      </c>
      <c r="M16174" s="130" t="s">
        <v>44</v>
      </c>
      <c r="N16174" s="130" t="s">
        <v>45</v>
      </c>
      <c r="O16174" s="130" t="s">
        <v>46</v>
      </c>
      <c r="P16174" s="130" t="s">
        <v>47</v>
      </c>
      <c r="Q16174" s="130" t="s">
        <v>48</v>
      </c>
      <c r="R16174" s="130" t="s">
        <v>49</v>
      </c>
      <c r="S16174" s="130" t="s">
        <v>50</v>
      </c>
    </row>
    <row r="16175" spans="1:19" ht="11.25" thickBot="1" x14ac:dyDescent="0.2">
      <c r="A16175" s="107">
        <v>1</v>
      </c>
      <c r="B16175" s="132">
        <v>0.57641203703703703</v>
      </c>
      <c r="C16175" s="133">
        <v>1.08494</v>
      </c>
      <c r="D16175" s="134" t="s">
        <v>2150</v>
      </c>
      <c r="E16175" s="108">
        <v>13722.275</v>
      </c>
      <c r="F16175" s="108">
        <v>1495.6849999999999</v>
      </c>
      <c r="G16175" s="108">
        <v>0.83699999999999997</v>
      </c>
      <c r="H16175" s="108">
        <v>8672.5010000000002</v>
      </c>
      <c r="I16175" s="108">
        <v>109666.74</v>
      </c>
      <c r="J16175" s="108">
        <v>702890.97</v>
      </c>
      <c r="K16175" s="108">
        <v>16861.53</v>
      </c>
      <c r="L16175" s="108">
        <v>30791.644</v>
      </c>
      <c r="M16175" s="108">
        <v>4634.5420000000004</v>
      </c>
      <c r="N16175" s="108">
        <v>3176.1480000000001</v>
      </c>
      <c r="O16175" s="108">
        <v>563.851</v>
      </c>
      <c r="P16175" s="108">
        <v>492.72899999999998</v>
      </c>
      <c r="Q16175" s="108">
        <v>600.85199999999998</v>
      </c>
      <c r="R16175" s="108">
        <v>546.23699999999997</v>
      </c>
      <c r="S16175" s="108">
        <v>668.45399999999995</v>
      </c>
    </row>
    <row r="16176" spans="1:19" ht="11.25" thickBot="1" x14ac:dyDescent="0.2">
      <c r="A16176" s="112"/>
    </row>
    <row r="16177" spans="1:19" ht="11.25" thickBot="1" x14ac:dyDescent="0.2">
      <c r="A16177" s="107">
        <v>2</v>
      </c>
      <c r="B16177" s="132">
        <v>0.57659722222222221</v>
      </c>
      <c r="C16177" s="133">
        <v>1.10199</v>
      </c>
      <c r="D16177" s="134" t="s">
        <v>2151</v>
      </c>
      <c r="E16177" s="108">
        <v>14276.925999999999</v>
      </c>
      <c r="F16177" s="108">
        <v>1541.473</v>
      </c>
      <c r="G16177" s="108">
        <v>3.4820000000000002</v>
      </c>
      <c r="H16177" s="108">
        <v>8799.5460000000003</v>
      </c>
      <c r="I16177" s="108">
        <v>110676.19</v>
      </c>
      <c r="J16177" s="108">
        <v>710727.81</v>
      </c>
      <c r="K16177" s="108">
        <v>17169.778999999999</v>
      </c>
      <c r="L16177" s="108">
        <v>31185.763999999999</v>
      </c>
      <c r="M16177" s="108">
        <v>4678.4549999999999</v>
      </c>
      <c r="N16177" s="108">
        <v>3272.5929999999998</v>
      </c>
      <c r="O16177" s="108">
        <v>558.72199999999998</v>
      </c>
      <c r="P16177" s="108">
        <v>547.49199999999996</v>
      </c>
      <c r="Q16177" s="108">
        <v>583.17200000000003</v>
      </c>
      <c r="R16177" s="108">
        <v>555.43799999999999</v>
      </c>
      <c r="S16177" s="108">
        <v>702.26099999999997</v>
      </c>
    </row>
    <row r="16178" spans="1:19" ht="11.25" thickBot="1" x14ac:dyDescent="0.2">
      <c r="A16178" s="112"/>
    </row>
    <row r="16179" spans="1:19" ht="11.25" thickBot="1" x14ac:dyDescent="0.2">
      <c r="A16179" s="107">
        <v>3</v>
      </c>
      <c r="B16179" s="132">
        <v>0.57678240740740738</v>
      </c>
      <c r="C16179" s="133">
        <v>1.10443</v>
      </c>
      <c r="D16179" s="134" t="s">
        <v>2152</v>
      </c>
      <c r="E16179" s="108">
        <v>13979.62</v>
      </c>
      <c r="F16179" s="108">
        <v>1494.2470000000001</v>
      </c>
      <c r="G16179" s="108">
        <v>0.85399999999999998</v>
      </c>
      <c r="H16179" s="108">
        <v>8873.5679999999993</v>
      </c>
      <c r="I16179" s="108">
        <v>110769.42</v>
      </c>
      <c r="J16179" s="108">
        <v>712655.63</v>
      </c>
      <c r="K16179" s="108">
        <v>17111.321</v>
      </c>
      <c r="L16179" s="108">
        <v>31160.04</v>
      </c>
      <c r="M16179" s="108">
        <v>4651.7979999999998</v>
      </c>
      <c r="N16179" s="108">
        <v>3216.4479999999999</v>
      </c>
      <c r="O16179" s="108">
        <v>546.40099999999995</v>
      </c>
      <c r="P16179" s="108">
        <v>517.85599999999999</v>
      </c>
      <c r="Q16179" s="108">
        <v>590.45699999999999</v>
      </c>
      <c r="R16179" s="108">
        <v>564.42899999999997</v>
      </c>
      <c r="S16179" s="108">
        <v>652.77300000000002</v>
      </c>
    </row>
    <row r="16180" spans="1:19" ht="11.25" thickBot="1" x14ac:dyDescent="0.2">
      <c r="A16180" s="112"/>
    </row>
    <row r="16181" spans="1:19" ht="11.25" thickBot="1" x14ac:dyDescent="0.2">
      <c r="A16181" s="135" t="s">
        <v>362</v>
      </c>
      <c r="B16181" s="112"/>
      <c r="C16181" s="137">
        <v>1.0971200000000001</v>
      </c>
      <c r="D16181" s="134" t="s">
        <v>2153</v>
      </c>
      <c r="E16181" s="136">
        <v>13992.94</v>
      </c>
      <c r="F16181" s="136">
        <v>1510.4680000000001</v>
      </c>
      <c r="G16181" s="136">
        <v>1.724</v>
      </c>
      <c r="H16181" s="136">
        <v>8781.8719999999994</v>
      </c>
      <c r="I16181" s="136">
        <v>110370.79</v>
      </c>
      <c r="J16181" s="136">
        <v>708758.13</v>
      </c>
      <c r="K16181" s="136">
        <v>17047.543000000001</v>
      </c>
      <c r="L16181" s="136">
        <v>31045.815999999999</v>
      </c>
      <c r="M16181" s="136">
        <v>4654.9319999999998</v>
      </c>
      <c r="N16181" s="136">
        <v>3221.73</v>
      </c>
      <c r="O16181" s="136">
        <v>556.32500000000005</v>
      </c>
      <c r="P16181" s="136">
        <v>519.35900000000004</v>
      </c>
      <c r="Q16181" s="136">
        <v>591.49400000000003</v>
      </c>
      <c r="R16181" s="136">
        <v>555.36800000000005</v>
      </c>
      <c r="S16181" s="136">
        <v>674.49599999999998</v>
      </c>
    </row>
    <row r="16182" spans="1:19" ht="11.25" thickBot="1" x14ac:dyDescent="0.2">
      <c r="A16182" s="112"/>
    </row>
    <row r="16183" spans="1:19" ht="11.25" thickBot="1" x14ac:dyDescent="0.2">
      <c r="A16183" s="138" t="s">
        <v>364</v>
      </c>
      <c r="B16183" s="112"/>
      <c r="C16183" s="137">
        <v>1.0619999999999999E-2</v>
      </c>
      <c r="D16183" s="134" t="s">
        <v>1950</v>
      </c>
      <c r="E16183" s="136">
        <v>277.565</v>
      </c>
      <c r="F16183" s="136">
        <v>26.86</v>
      </c>
      <c r="G16183" s="136">
        <v>1.522</v>
      </c>
      <c r="H16183" s="136">
        <v>101.69199999999999</v>
      </c>
      <c r="I16183" s="136">
        <v>611.49699999999996</v>
      </c>
      <c r="J16183" s="136">
        <v>5171.7340000000004</v>
      </c>
      <c r="K16183" s="136">
        <v>163.72300000000001</v>
      </c>
      <c r="L16183" s="136">
        <v>220.495</v>
      </c>
      <c r="M16183" s="136">
        <v>22.123999999999999</v>
      </c>
      <c r="N16183" s="136">
        <v>48.439</v>
      </c>
      <c r="O16183" s="136">
        <v>8.9689999999999994</v>
      </c>
      <c r="P16183" s="136">
        <v>27.411999999999999</v>
      </c>
      <c r="Q16183" s="136">
        <v>8.8859999999999992</v>
      </c>
      <c r="R16183" s="136">
        <v>9.0960000000000001</v>
      </c>
      <c r="S16183" s="136">
        <v>25.292000000000002</v>
      </c>
    </row>
    <row r="16184" spans="1:19" ht="11.25" thickBot="1" x14ac:dyDescent="0.2">
      <c r="A16184" s="112"/>
    </row>
    <row r="16185" spans="1:19" ht="11.25" thickBot="1" x14ac:dyDescent="0.2">
      <c r="A16185" s="139" t="s">
        <v>366</v>
      </c>
      <c r="B16185" s="112"/>
      <c r="C16185" s="140">
        <v>0.96799999999999997</v>
      </c>
      <c r="D16185" s="134" t="s">
        <v>1258</v>
      </c>
      <c r="E16185" s="136">
        <v>1.984</v>
      </c>
      <c r="F16185" s="136">
        <v>1.778</v>
      </c>
      <c r="G16185" s="136">
        <v>88.287000000000006</v>
      </c>
      <c r="H16185" s="136">
        <v>1.1579999999999999</v>
      </c>
      <c r="I16185" s="136">
        <v>0.55400000000000005</v>
      </c>
      <c r="J16185" s="136">
        <v>0.73</v>
      </c>
      <c r="K16185" s="136">
        <v>0.96</v>
      </c>
      <c r="L16185" s="136">
        <v>0.71</v>
      </c>
      <c r="M16185" s="136">
        <v>0.47499999999999998</v>
      </c>
      <c r="N16185" s="136">
        <v>1.504</v>
      </c>
      <c r="O16185" s="136">
        <v>1.6120000000000001</v>
      </c>
      <c r="P16185" s="136">
        <v>5.2779999999999996</v>
      </c>
      <c r="Q16185" s="136">
        <v>1.502</v>
      </c>
      <c r="R16185" s="136">
        <v>1.6379999999999999</v>
      </c>
      <c r="S16185" s="136">
        <v>3.75</v>
      </c>
    </row>
    <row r="16186" spans="1:19" ht="11.25" thickBot="1" x14ac:dyDescent="0.2">
      <c r="A16186" s="112"/>
    </row>
    <row r="16187" spans="1:19" ht="11.25" thickBot="1" x14ac:dyDescent="0.2">
      <c r="A16187" s="106" t="s">
        <v>357</v>
      </c>
      <c r="B16187" s="106" t="s">
        <v>358</v>
      </c>
      <c r="C16187" s="130" t="s">
        <v>51</v>
      </c>
      <c r="D16187" s="130" t="s">
        <v>52</v>
      </c>
      <c r="E16187" s="130" t="s">
        <v>53</v>
      </c>
      <c r="F16187" s="130" t="s">
        <v>54</v>
      </c>
      <c r="G16187" s="130" t="s">
        <v>55</v>
      </c>
      <c r="H16187" s="130" t="s">
        <v>56</v>
      </c>
      <c r="I16187" s="130" t="s">
        <v>57</v>
      </c>
      <c r="J16187" s="130" t="s">
        <v>58</v>
      </c>
      <c r="K16187" s="130" t="s">
        <v>59</v>
      </c>
      <c r="L16187" s="130" t="s">
        <v>60</v>
      </c>
      <c r="M16187" s="130" t="s">
        <v>61</v>
      </c>
      <c r="N16187" s="130" t="s">
        <v>62</v>
      </c>
      <c r="O16187" s="130" t="s">
        <v>63</v>
      </c>
      <c r="P16187" s="130" t="s">
        <v>64</v>
      </c>
      <c r="Q16187" s="131" t="s">
        <v>65</v>
      </c>
      <c r="R16187" s="131" t="s">
        <v>66</v>
      </c>
      <c r="S16187" s="130" t="s">
        <v>67</v>
      </c>
    </row>
    <row r="16188" spans="1:19" ht="11.25" thickBot="1" x14ac:dyDescent="0.2">
      <c r="A16188" s="107">
        <v>1</v>
      </c>
      <c r="B16188" s="132">
        <v>0.57641203703703703</v>
      </c>
      <c r="C16188" s="108">
        <v>503.94299999999998</v>
      </c>
      <c r="D16188" s="108">
        <v>467.976</v>
      </c>
      <c r="E16188" s="108">
        <v>186.43700000000001</v>
      </c>
      <c r="F16188" s="108">
        <v>307.47800000000001</v>
      </c>
      <c r="G16188" s="108">
        <v>200.38900000000001</v>
      </c>
      <c r="H16188" s="108">
        <v>301.67200000000003</v>
      </c>
      <c r="I16188" s="108">
        <v>1525.4059999999999</v>
      </c>
      <c r="J16188" s="108">
        <v>3141.8919999999998</v>
      </c>
      <c r="K16188" s="108">
        <v>4746.6109999999999</v>
      </c>
      <c r="L16188" s="108">
        <v>-8.6270000000000007</v>
      </c>
      <c r="M16188" s="108">
        <v>18.579000000000001</v>
      </c>
      <c r="N16188" s="108">
        <v>1636.3040000000001</v>
      </c>
      <c r="O16188" s="108">
        <v>426.23399999999998</v>
      </c>
      <c r="P16188" s="108">
        <v>74717.84</v>
      </c>
      <c r="Q16188" s="133">
        <v>0.98004999999999998</v>
      </c>
      <c r="R16188" s="134" t="s">
        <v>2154</v>
      </c>
      <c r="S16188" s="108">
        <v>4414.1130000000003</v>
      </c>
    </row>
    <row r="16189" spans="1:19" ht="11.25" thickBot="1" x14ac:dyDescent="0.2">
      <c r="A16189" s="112"/>
    </row>
    <row r="16190" spans="1:19" ht="11.25" thickBot="1" x14ac:dyDescent="0.2">
      <c r="A16190" s="107">
        <v>2</v>
      </c>
      <c r="B16190" s="132">
        <v>0.57659722222222221</v>
      </c>
      <c r="C16190" s="108">
        <v>527.54300000000001</v>
      </c>
      <c r="D16190" s="108">
        <v>520.44000000000005</v>
      </c>
      <c r="E16190" s="108">
        <v>192.25</v>
      </c>
      <c r="F16190" s="108">
        <v>283.58800000000002</v>
      </c>
      <c r="G16190" s="108">
        <v>187.15199999999999</v>
      </c>
      <c r="H16190" s="108">
        <v>285.88299999999998</v>
      </c>
      <c r="I16190" s="108">
        <v>1584.6120000000001</v>
      </c>
      <c r="J16190" s="108">
        <v>3235.8919999999998</v>
      </c>
      <c r="K16190" s="108">
        <v>4790.7039999999997</v>
      </c>
      <c r="L16190" s="108">
        <v>0.58899999999999997</v>
      </c>
      <c r="M16190" s="108">
        <v>20.465</v>
      </c>
      <c r="N16190" s="108">
        <v>1699.6110000000001</v>
      </c>
      <c r="O16190" s="108">
        <v>407.65100000000001</v>
      </c>
      <c r="P16190" s="108">
        <v>76033.801000000007</v>
      </c>
      <c r="Q16190" s="133">
        <v>0.99939</v>
      </c>
      <c r="R16190" s="134" t="s">
        <v>2155</v>
      </c>
      <c r="S16190" s="108">
        <v>4574.1899999999996</v>
      </c>
    </row>
    <row r="16191" spans="1:19" ht="11.25" thickBot="1" x14ac:dyDescent="0.2">
      <c r="A16191" s="112"/>
    </row>
    <row r="16192" spans="1:19" ht="11.25" thickBot="1" x14ac:dyDescent="0.2">
      <c r="A16192" s="107">
        <v>3</v>
      </c>
      <c r="B16192" s="132">
        <v>0.57678240740740738</v>
      </c>
      <c r="C16192" s="108">
        <v>495.57400000000001</v>
      </c>
      <c r="D16192" s="108">
        <v>467.54599999999999</v>
      </c>
      <c r="E16192" s="108">
        <v>196.422</v>
      </c>
      <c r="F16192" s="108">
        <v>285.24799999999999</v>
      </c>
      <c r="G16192" s="108">
        <v>194.92099999999999</v>
      </c>
      <c r="H16192" s="108">
        <v>271.97399999999999</v>
      </c>
      <c r="I16192" s="108">
        <v>1554.826</v>
      </c>
      <c r="J16192" s="108">
        <v>3089.529</v>
      </c>
      <c r="K16192" s="108">
        <v>4760.8980000000001</v>
      </c>
      <c r="L16192" s="108">
        <v>-4.907</v>
      </c>
      <c r="M16192" s="108">
        <v>11.282999999999999</v>
      </c>
      <c r="N16192" s="108">
        <v>1677.62</v>
      </c>
      <c r="O16192" s="108">
        <v>449.072</v>
      </c>
      <c r="P16192" s="108">
        <v>76370.760999999999</v>
      </c>
      <c r="Q16192" s="133">
        <v>1.00017</v>
      </c>
      <c r="R16192" s="134" t="s">
        <v>2156</v>
      </c>
      <c r="S16192" s="108">
        <v>4425.201</v>
      </c>
    </row>
    <row r="16193" spans="1:19" ht="11.25" thickBot="1" x14ac:dyDescent="0.2">
      <c r="A16193" s="112"/>
    </row>
    <row r="16194" spans="1:19" ht="11.25" thickBot="1" x14ac:dyDescent="0.2">
      <c r="A16194" s="135" t="s">
        <v>362</v>
      </c>
      <c r="B16194" s="112"/>
      <c r="C16194" s="136">
        <v>509.02</v>
      </c>
      <c r="D16194" s="136">
        <v>485.32100000000003</v>
      </c>
      <c r="E16194" s="136">
        <v>191.703</v>
      </c>
      <c r="F16194" s="136">
        <v>292.10500000000002</v>
      </c>
      <c r="G16194" s="136">
        <v>194.154</v>
      </c>
      <c r="H16194" s="136">
        <v>286.51</v>
      </c>
      <c r="I16194" s="136">
        <v>1554.9480000000001</v>
      </c>
      <c r="J16194" s="136">
        <v>3155.7710000000002</v>
      </c>
      <c r="K16194" s="136">
        <v>4766.0709999999999</v>
      </c>
      <c r="L16194" s="136">
        <v>-4.3150000000000004</v>
      </c>
      <c r="M16194" s="136">
        <v>16.776</v>
      </c>
      <c r="N16194" s="136">
        <v>1671.1780000000001</v>
      </c>
      <c r="O16194" s="136">
        <v>427.65199999999999</v>
      </c>
      <c r="P16194" s="136">
        <v>75707.467000000004</v>
      </c>
      <c r="Q16194" s="137">
        <v>0.99319999999999997</v>
      </c>
      <c r="R16194" s="134" t="s">
        <v>2157</v>
      </c>
      <c r="S16194" s="136">
        <v>4471.1679999999997</v>
      </c>
    </row>
    <row r="16195" spans="1:19" ht="11.25" thickBot="1" x14ac:dyDescent="0.2">
      <c r="A16195" s="112"/>
    </row>
    <row r="16196" spans="1:19" ht="11.25" thickBot="1" x14ac:dyDescent="0.2">
      <c r="A16196" s="138" t="s">
        <v>364</v>
      </c>
      <c r="B16196" s="112"/>
      <c r="C16196" s="136">
        <v>16.577999999999999</v>
      </c>
      <c r="D16196" s="136">
        <v>30.414999999999999</v>
      </c>
      <c r="E16196" s="136">
        <v>5.0140000000000002</v>
      </c>
      <c r="F16196" s="136">
        <v>13.339</v>
      </c>
      <c r="G16196" s="136">
        <v>6.6520000000000001</v>
      </c>
      <c r="H16196" s="136">
        <v>14.859</v>
      </c>
      <c r="I16196" s="136">
        <v>29.603000000000002</v>
      </c>
      <c r="J16196" s="136">
        <v>74.162000000000006</v>
      </c>
      <c r="K16196" s="136">
        <v>22.497</v>
      </c>
      <c r="L16196" s="136">
        <v>4.6360000000000001</v>
      </c>
      <c r="M16196" s="136">
        <v>4.8499999999999996</v>
      </c>
      <c r="N16196" s="136">
        <v>32.140999999999998</v>
      </c>
      <c r="O16196" s="136">
        <v>20.747</v>
      </c>
      <c r="P16196" s="136">
        <v>873.44600000000003</v>
      </c>
      <c r="Q16196" s="137">
        <v>1.1390000000000001E-2</v>
      </c>
      <c r="R16196" s="134" t="s">
        <v>2158</v>
      </c>
      <c r="S16196" s="136">
        <v>89.391999999999996</v>
      </c>
    </row>
    <row r="16197" spans="1:19" ht="11.25" thickBot="1" x14ac:dyDescent="0.2">
      <c r="A16197" s="112"/>
    </row>
    <row r="16198" spans="1:19" ht="11.25" thickBot="1" x14ac:dyDescent="0.2">
      <c r="A16198" s="139" t="s">
        <v>366</v>
      </c>
      <c r="B16198" s="112"/>
      <c r="C16198" s="136">
        <v>3.2570000000000001</v>
      </c>
      <c r="D16198" s="136">
        <v>6.2670000000000003</v>
      </c>
      <c r="E16198" s="136">
        <v>2.6160000000000001</v>
      </c>
      <c r="F16198" s="136">
        <v>4.5670000000000002</v>
      </c>
      <c r="G16198" s="136">
        <v>3.4260000000000002</v>
      </c>
      <c r="H16198" s="136">
        <v>5.1859999999999999</v>
      </c>
      <c r="I16198" s="136">
        <v>1.9039999999999999</v>
      </c>
      <c r="J16198" s="136">
        <v>2.35</v>
      </c>
      <c r="K16198" s="136">
        <v>0.47199999999999998</v>
      </c>
      <c r="L16198" s="136">
        <v>107.443</v>
      </c>
      <c r="M16198" s="136">
        <v>28.908000000000001</v>
      </c>
      <c r="N16198" s="136">
        <v>1.923</v>
      </c>
      <c r="O16198" s="136">
        <v>4.851</v>
      </c>
      <c r="P16198" s="136">
        <v>1.1539999999999999</v>
      </c>
      <c r="Q16198" s="140">
        <v>1.147</v>
      </c>
      <c r="R16198" s="134" t="s">
        <v>2159</v>
      </c>
      <c r="S16198" s="136">
        <v>1.9990000000000001</v>
      </c>
    </row>
    <row r="16199" spans="1:19" ht="11.25" thickBot="1" x14ac:dyDescent="0.2">
      <c r="A16199" s="112"/>
    </row>
    <row r="16200" spans="1:19" ht="11.25" thickBot="1" x14ac:dyDescent="0.2">
      <c r="A16200" s="106" t="s">
        <v>357</v>
      </c>
      <c r="B16200" s="106" t="s">
        <v>358</v>
      </c>
      <c r="C16200" s="130" t="s">
        <v>68</v>
      </c>
    </row>
    <row r="16201" spans="1:19" ht="11.25" thickBot="1" x14ac:dyDescent="0.2">
      <c r="A16201" s="107">
        <v>1</v>
      </c>
      <c r="B16201" s="132">
        <v>0.57641203703703703</v>
      </c>
      <c r="C16201" s="108">
        <v>1071.7139999999999</v>
      </c>
    </row>
    <row r="16202" spans="1:19" ht="11.25" thickBot="1" x14ac:dyDescent="0.2">
      <c r="A16202" s="112"/>
    </row>
    <row r="16203" spans="1:19" ht="11.25" thickBot="1" x14ac:dyDescent="0.2">
      <c r="A16203" s="107">
        <v>2</v>
      </c>
      <c r="B16203" s="132">
        <v>0.57659722222222221</v>
      </c>
      <c r="C16203" s="108">
        <v>1141.6679999999999</v>
      </c>
    </row>
    <row r="16204" spans="1:19" ht="11.25" thickBot="1" x14ac:dyDescent="0.2">
      <c r="A16204" s="112"/>
    </row>
    <row r="16205" spans="1:19" ht="11.25" thickBot="1" x14ac:dyDescent="0.2">
      <c r="A16205" s="107">
        <v>3</v>
      </c>
      <c r="B16205" s="132">
        <v>0.57678240740740738</v>
      </c>
      <c r="C16205" s="108">
        <v>1072.3499999999999</v>
      </c>
    </row>
    <row r="16206" spans="1:19" ht="11.25" thickBot="1" x14ac:dyDescent="0.2">
      <c r="A16206" s="112"/>
    </row>
    <row r="16207" spans="1:19" ht="11.25" thickBot="1" x14ac:dyDescent="0.2">
      <c r="A16207" s="135" t="s">
        <v>362</v>
      </c>
      <c r="B16207" s="112"/>
      <c r="C16207" s="136">
        <v>1095.2439999999999</v>
      </c>
    </row>
    <row r="16208" spans="1:19" ht="11.25" thickBot="1" x14ac:dyDescent="0.2">
      <c r="A16208" s="112"/>
    </row>
    <row r="16209" spans="1:19" ht="11.25" thickBot="1" x14ac:dyDescent="0.2">
      <c r="A16209" s="138" t="s">
        <v>364</v>
      </c>
      <c r="B16209" s="112"/>
      <c r="C16209" s="136">
        <v>40.206000000000003</v>
      </c>
    </row>
    <row r="16210" spans="1:19" ht="11.25" thickBot="1" x14ac:dyDescent="0.2">
      <c r="A16210" s="112"/>
    </row>
    <row r="16211" spans="1:19" ht="11.25" thickBot="1" x14ac:dyDescent="0.2">
      <c r="A16211" s="139" t="s">
        <v>366</v>
      </c>
      <c r="B16211" s="112"/>
      <c r="C16211" s="136">
        <v>3.6709999999999998</v>
      </c>
    </row>
    <row r="16212" spans="1:19" ht="10.5" x14ac:dyDescent="0.15">
      <c r="A16212" s="112"/>
    </row>
    <row r="16213" spans="1:19" x14ac:dyDescent="0.15">
      <c r="A16213" s="129"/>
      <c r="B16213" s="86" t="s">
        <v>2160</v>
      </c>
    </row>
    <row r="16214" spans="1:19" ht="9.75" thickBot="1" x14ac:dyDescent="0.2">
      <c r="A16214" s="81" t="s">
        <v>5871</v>
      </c>
    </row>
    <row r="16215" spans="1:19" ht="11.25" thickBot="1" x14ac:dyDescent="0.2">
      <c r="A16215" s="106" t="s">
        <v>357</v>
      </c>
      <c r="B16215" s="106" t="s">
        <v>358</v>
      </c>
      <c r="C16215" s="130" t="s">
        <v>0</v>
      </c>
      <c r="D16215" s="130" t="s">
        <v>1</v>
      </c>
      <c r="E16215" s="130" t="s">
        <v>2</v>
      </c>
      <c r="F16215" s="130" t="s">
        <v>3</v>
      </c>
      <c r="G16215" s="130" t="s">
        <v>4</v>
      </c>
      <c r="H16215" s="130" t="s">
        <v>5</v>
      </c>
      <c r="I16215" s="131" t="s">
        <v>6</v>
      </c>
      <c r="J16215" s="131" t="s">
        <v>7</v>
      </c>
      <c r="K16215" s="130" t="s">
        <v>8</v>
      </c>
      <c r="L16215" s="130" t="s">
        <v>9</v>
      </c>
      <c r="M16215" s="130" t="s">
        <v>10</v>
      </c>
      <c r="N16215" s="130" t="s">
        <v>11</v>
      </c>
      <c r="O16215" s="130" t="s">
        <v>12</v>
      </c>
      <c r="P16215" s="130" t="s">
        <v>13</v>
      </c>
      <c r="Q16215" s="130" t="s">
        <v>14</v>
      </c>
      <c r="R16215" s="130" t="s">
        <v>15</v>
      </c>
      <c r="S16215" s="130" t="s">
        <v>16</v>
      </c>
    </row>
    <row r="16216" spans="1:19" ht="11.25" thickBot="1" x14ac:dyDescent="0.2">
      <c r="A16216" s="107">
        <v>1</v>
      </c>
      <c r="B16216" s="132">
        <v>0.58156249999999998</v>
      </c>
      <c r="C16216" s="141" t="s">
        <v>12153</v>
      </c>
      <c r="D16216" s="141" t="s">
        <v>12154</v>
      </c>
      <c r="E16216" s="141" t="s">
        <v>12155</v>
      </c>
      <c r="F16216" s="141" t="s">
        <v>12156</v>
      </c>
      <c r="G16216" s="141" t="s">
        <v>12157</v>
      </c>
      <c r="H16216" s="141" t="s">
        <v>12158</v>
      </c>
      <c r="I16216" s="133">
        <v>1.2101</v>
      </c>
      <c r="J16216" s="134" t="s">
        <v>2167</v>
      </c>
      <c r="K16216" s="141" t="s">
        <v>12159</v>
      </c>
      <c r="L16216" s="108">
        <v>166.02699999999999</v>
      </c>
      <c r="M16216" s="108">
        <v>21163.624</v>
      </c>
      <c r="N16216" s="108">
        <v>51216.042999999998</v>
      </c>
      <c r="O16216" s="141" t="s">
        <v>12160</v>
      </c>
      <c r="P16216" s="108">
        <v>289569.82</v>
      </c>
      <c r="Q16216" s="108">
        <v>6086.7790000000005</v>
      </c>
      <c r="R16216" s="108">
        <v>12770.566000000001</v>
      </c>
      <c r="S16216" s="108">
        <v>189357.33</v>
      </c>
    </row>
    <row r="16217" spans="1:19" ht="11.25" thickBot="1" x14ac:dyDescent="0.2">
      <c r="A16217" s="112"/>
    </row>
    <row r="16218" spans="1:19" ht="11.25" thickBot="1" x14ac:dyDescent="0.2">
      <c r="A16218" s="107">
        <v>2</v>
      </c>
      <c r="B16218" s="132">
        <v>0.58173611111111112</v>
      </c>
      <c r="C16218" s="141" t="s">
        <v>12161</v>
      </c>
      <c r="D16218" s="141" t="s">
        <v>12162</v>
      </c>
      <c r="E16218" s="141" t="s">
        <v>12163</v>
      </c>
      <c r="F16218" s="141" t="s">
        <v>12164</v>
      </c>
      <c r="G16218" s="141" t="s">
        <v>12165</v>
      </c>
      <c r="H16218" s="141" t="s">
        <v>12166</v>
      </c>
      <c r="I16218" s="133">
        <v>1.2095400000000001</v>
      </c>
      <c r="J16218" s="134" t="s">
        <v>2176</v>
      </c>
      <c r="K16218" s="141" t="s">
        <v>12167</v>
      </c>
      <c r="L16218" s="108">
        <v>165.27799999999999</v>
      </c>
      <c r="M16218" s="108">
        <v>21529.435000000001</v>
      </c>
      <c r="N16218" s="108">
        <v>52293.694000000003</v>
      </c>
      <c r="O16218" s="141" t="s">
        <v>12168</v>
      </c>
      <c r="P16218" s="108">
        <v>293499.99</v>
      </c>
      <c r="Q16218" s="108">
        <v>6181.2920000000004</v>
      </c>
      <c r="R16218" s="108">
        <v>12516.124</v>
      </c>
      <c r="S16218" s="108">
        <v>189337.86</v>
      </c>
    </row>
    <row r="16219" spans="1:19" ht="11.25" thickBot="1" x14ac:dyDescent="0.2">
      <c r="A16219" s="112"/>
    </row>
    <row r="16220" spans="1:19" ht="11.25" thickBot="1" x14ac:dyDescent="0.2">
      <c r="A16220" s="107">
        <v>3</v>
      </c>
      <c r="B16220" s="132">
        <v>0.5819212962962963</v>
      </c>
      <c r="C16220" s="141" t="s">
        <v>12169</v>
      </c>
      <c r="D16220" s="141" t="s">
        <v>12170</v>
      </c>
      <c r="E16220" s="141" t="s">
        <v>12171</v>
      </c>
      <c r="F16220" s="141" t="s">
        <v>12172</v>
      </c>
      <c r="G16220" s="141" t="s">
        <v>12173</v>
      </c>
      <c r="H16220" s="141" t="s">
        <v>12174</v>
      </c>
      <c r="I16220" s="133">
        <v>1.23776</v>
      </c>
      <c r="J16220" s="134" t="s">
        <v>2185</v>
      </c>
      <c r="K16220" s="141" t="s">
        <v>12175</v>
      </c>
      <c r="L16220" s="108">
        <v>159.065</v>
      </c>
      <c r="M16220" s="108">
        <v>21470.118999999999</v>
      </c>
      <c r="N16220" s="108">
        <v>52475.286999999997</v>
      </c>
      <c r="O16220" s="141" t="s">
        <v>12176</v>
      </c>
      <c r="P16220" s="108">
        <v>290001.03000000003</v>
      </c>
      <c r="Q16220" s="108">
        <v>6065.1080000000002</v>
      </c>
      <c r="R16220" s="108">
        <v>12621.974</v>
      </c>
      <c r="S16220" s="108">
        <v>189728.94</v>
      </c>
    </row>
    <row r="16221" spans="1:19" ht="11.25" thickBot="1" x14ac:dyDescent="0.2">
      <c r="A16221" s="112"/>
    </row>
    <row r="16222" spans="1:19" ht="11.25" thickBot="1" x14ac:dyDescent="0.2">
      <c r="A16222" s="135" t="s">
        <v>362</v>
      </c>
      <c r="B16222" s="112"/>
      <c r="C16222" s="141" t="s">
        <v>12177</v>
      </c>
      <c r="D16222" s="141" t="s">
        <v>12178</v>
      </c>
      <c r="E16222" s="141" t="s">
        <v>12179</v>
      </c>
      <c r="F16222" s="141" t="s">
        <v>12180</v>
      </c>
      <c r="G16222" s="141" t="s">
        <v>12181</v>
      </c>
      <c r="H16222" s="141" t="s">
        <v>12182</v>
      </c>
      <c r="I16222" s="137">
        <v>1.2191399999999999</v>
      </c>
      <c r="J16222" s="134" t="s">
        <v>2194</v>
      </c>
      <c r="K16222" s="141" t="s">
        <v>12183</v>
      </c>
      <c r="L16222" s="136">
        <v>163.45599999999999</v>
      </c>
      <c r="M16222" s="136">
        <v>21387.725999999999</v>
      </c>
      <c r="N16222" s="136">
        <v>51995.008000000002</v>
      </c>
      <c r="O16222" s="141" t="s">
        <v>12184</v>
      </c>
      <c r="P16222" s="136">
        <v>291023.61</v>
      </c>
      <c r="Q16222" s="136">
        <v>6111.06</v>
      </c>
      <c r="R16222" s="136">
        <v>12636.221</v>
      </c>
      <c r="S16222" s="136">
        <v>189474.71</v>
      </c>
    </row>
    <row r="16223" spans="1:19" ht="11.25" thickBot="1" x14ac:dyDescent="0.2">
      <c r="A16223" s="112"/>
    </row>
    <row r="16224" spans="1:19" ht="11.25" thickBot="1" x14ac:dyDescent="0.2">
      <c r="A16224" s="138" t="s">
        <v>364</v>
      </c>
      <c r="B16224" s="112"/>
      <c r="C16224" s="141" t="s">
        <v>12185</v>
      </c>
      <c r="D16224" s="141" t="s">
        <v>12186</v>
      </c>
      <c r="E16224" s="141" t="s">
        <v>12187</v>
      </c>
      <c r="F16224" s="141" t="s">
        <v>12188</v>
      </c>
      <c r="G16224" s="141" t="s">
        <v>12189</v>
      </c>
      <c r="H16224" s="141" t="s">
        <v>12190</v>
      </c>
      <c r="I16224" s="137">
        <v>1.6129999999999999E-2</v>
      </c>
      <c r="J16224" s="134" t="s">
        <v>2203</v>
      </c>
      <c r="K16224" s="141" t="s">
        <v>12191</v>
      </c>
      <c r="L16224" s="136">
        <v>3.8220000000000001</v>
      </c>
      <c r="M16224" s="136">
        <v>196.33099999999999</v>
      </c>
      <c r="N16224" s="136">
        <v>680.68600000000004</v>
      </c>
      <c r="O16224" s="141" t="s">
        <v>12192</v>
      </c>
      <c r="P16224" s="136">
        <v>2155.4160000000002</v>
      </c>
      <c r="Q16224" s="136">
        <v>61.780999999999999</v>
      </c>
      <c r="R16224" s="136">
        <v>127.818</v>
      </c>
      <c r="S16224" s="136">
        <v>220.386</v>
      </c>
    </row>
    <row r="16225" spans="1:19" ht="11.25" thickBot="1" x14ac:dyDescent="0.2">
      <c r="A16225" s="112"/>
    </row>
    <row r="16226" spans="1:19" ht="11.25" thickBot="1" x14ac:dyDescent="0.2">
      <c r="A16226" s="139" t="s">
        <v>366</v>
      </c>
      <c r="B16226" s="112"/>
      <c r="C16226" s="141" t="s">
        <v>2206</v>
      </c>
      <c r="D16226" s="141" t="s">
        <v>2207</v>
      </c>
      <c r="E16226" s="141" t="s">
        <v>2208</v>
      </c>
      <c r="F16226" s="141" t="s">
        <v>2209</v>
      </c>
      <c r="G16226" s="141" t="s">
        <v>12193</v>
      </c>
      <c r="H16226" s="141" t="s">
        <v>2211</v>
      </c>
      <c r="I16226" s="140">
        <v>1.323</v>
      </c>
      <c r="J16226" s="134" t="s">
        <v>1664</v>
      </c>
      <c r="K16226" s="141" t="s">
        <v>2212</v>
      </c>
      <c r="L16226" s="136">
        <v>2.3380000000000001</v>
      </c>
      <c r="M16226" s="136">
        <v>0.91800000000000004</v>
      </c>
      <c r="N16226" s="136">
        <v>1.3089999999999999</v>
      </c>
      <c r="O16226" s="141" t="s">
        <v>2213</v>
      </c>
      <c r="P16226" s="136">
        <v>0.74099999999999999</v>
      </c>
      <c r="Q16226" s="136">
        <v>1.0109999999999999</v>
      </c>
      <c r="R16226" s="136">
        <v>1.012</v>
      </c>
      <c r="S16226" s="136">
        <v>0.11600000000000001</v>
      </c>
    </row>
    <row r="16227" spans="1:19" ht="11.25" thickBot="1" x14ac:dyDescent="0.2">
      <c r="A16227" s="112"/>
    </row>
    <row r="16228" spans="1:19" ht="11.25" thickBot="1" x14ac:dyDescent="0.2">
      <c r="A16228" s="106" t="s">
        <v>357</v>
      </c>
      <c r="B16228" s="106" t="s">
        <v>358</v>
      </c>
      <c r="C16228" s="130" t="s">
        <v>17</v>
      </c>
      <c r="D16228" s="130" t="s">
        <v>18</v>
      </c>
      <c r="E16228" s="131" t="s">
        <v>19</v>
      </c>
      <c r="F16228" s="131" t="s">
        <v>20</v>
      </c>
      <c r="G16228" s="130" t="s">
        <v>21</v>
      </c>
      <c r="H16228" s="130" t="s">
        <v>22</v>
      </c>
      <c r="I16228" s="130" t="s">
        <v>23</v>
      </c>
      <c r="J16228" s="130" t="s">
        <v>24</v>
      </c>
      <c r="K16228" s="131" t="s">
        <v>25</v>
      </c>
      <c r="L16228" s="131" t="s">
        <v>26</v>
      </c>
      <c r="M16228" s="130" t="s">
        <v>27</v>
      </c>
      <c r="N16228" s="130" t="s">
        <v>28</v>
      </c>
      <c r="O16228" s="130" t="s">
        <v>29</v>
      </c>
      <c r="P16228" s="130" t="s">
        <v>30</v>
      </c>
      <c r="Q16228" s="130" t="s">
        <v>31</v>
      </c>
      <c r="R16228" s="130" t="s">
        <v>32</v>
      </c>
      <c r="S16228" s="130" t="s">
        <v>33</v>
      </c>
    </row>
    <row r="16229" spans="1:19" ht="11.25" thickBot="1" x14ac:dyDescent="0.2">
      <c r="A16229" s="107">
        <v>1</v>
      </c>
      <c r="B16229" s="132">
        <v>0.58156249999999998</v>
      </c>
      <c r="C16229" s="108">
        <v>48693.786</v>
      </c>
      <c r="D16229" s="108">
        <v>39030.521000000001</v>
      </c>
      <c r="E16229" s="133">
        <v>1.09117</v>
      </c>
      <c r="F16229" s="133">
        <v>1.0116000000000001</v>
      </c>
      <c r="G16229" s="108">
        <v>21.701000000000001</v>
      </c>
      <c r="H16229" s="108">
        <v>97.108999999999995</v>
      </c>
      <c r="I16229" s="108">
        <v>247512.23</v>
      </c>
      <c r="J16229" s="141" t="s">
        <v>12194</v>
      </c>
      <c r="K16229" s="133">
        <v>1.17255</v>
      </c>
      <c r="L16229" s="134" t="s">
        <v>2215</v>
      </c>
      <c r="M16229" s="108">
        <v>818.99900000000002</v>
      </c>
      <c r="N16229" s="108">
        <v>4721.3220000000001</v>
      </c>
      <c r="O16229" s="108">
        <v>11.19</v>
      </c>
      <c r="P16229" s="108">
        <v>134.351</v>
      </c>
      <c r="Q16229" s="108">
        <v>595.76800000000003</v>
      </c>
      <c r="R16229" s="108">
        <v>512.75599999999997</v>
      </c>
      <c r="S16229" s="108">
        <v>190.42599999999999</v>
      </c>
    </row>
    <row r="16230" spans="1:19" ht="11.25" thickBot="1" x14ac:dyDescent="0.2">
      <c r="A16230" s="112"/>
    </row>
    <row r="16231" spans="1:19" ht="11.25" thickBot="1" x14ac:dyDescent="0.2">
      <c r="A16231" s="107">
        <v>2</v>
      </c>
      <c r="B16231" s="132">
        <v>0.58173611111111112</v>
      </c>
      <c r="C16231" s="108">
        <v>48496.74</v>
      </c>
      <c r="D16231" s="108">
        <v>39371.101999999999</v>
      </c>
      <c r="E16231" s="133">
        <v>1.1155999999999999</v>
      </c>
      <c r="F16231" s="133">
        <v>1.00898</v>
      </c>
      <c r="G16231" s="108">
        <v>13.907999999999999</v>
      </c>
      <c r="H16231" s="108">
        <v>92.212000000000003</v>
      </c>
      <c r="I16231" s="108">
        <v>248430.74</v>
      </c>
      <c r="J16231" s="141" t="s">
        <v>12195</v>
      </c>
      <c r="K16231" s="133">
        <v>1.18729</v>
      </c>
      <c r="L16231" s="134" t="s">
        <v>1697</v>
      </c>
      <c r="M16231" s="108">
        <v>861.44200000000001</v>
      </c>
      <c r="N16231" s="108">
        <v>4779.634</v>
      </c>
      <c r="O16231" s="108">
        <v>6.1210000000000004</v>
      </c>
      <c r="P16231" s="108">
        <v>115.352</v>
      </c>
      <c r="Q16231" s="108">
        <v>580.83399999999995</v>
      </c>
      <c r="R16231" s="108">
        <v>516.346</v>
      </c>
      <c r="S16231" s="108">
        <v>185.86600000000001</v>
      </c>
    </row>
    <row r="16232" spans="1:19" ht="11.25" thickBot="1" x14ac:dyDescent="0.2">
      <c r="A16232" s="112"/>
    </row>
    <row r="16233" spans="1:19" ht="11.25" thickBot="1" x14ac:dyDescent="0.2">
      <c r="A16233" s="107">
        <v>3</v>
      </c>
      <c r="B16233" s="132">
        <v>0.5819212962962963</v>
      </c>
      <c r="C16233" s="108">
        <v>48823.597000000002</v>
      </c>
      <c r="D16233" s="108">
        <v>39390.273000000001</v>
      </c>
      <c r="E16233" s="133">
        <v>1.1171599999999999</v>
      </c>
      <c r="F16233" s="133">
        <v>1.00404</v>
      </c>
      <c r="G16233" s="108">
        <v>8.5079999999999991</v>
      </c>
      <c r="H16233" s="108">
        <v>97.448999999999998</v>
      </c>
      <c r="I16233" s="108">
        <v>249804.86</v>
      </c>
      <c r="J16233" s="141" t="s">
        <v>12196</v>
      </c>
      <c r="K16233" s="133">
        <v>1.2035899999999999</v>
      </c>
      <c r="L16233" s="134" t="s">
        <v>2218</v>
      </c>
      <c r="M16233" s="108">
        <v>813.69399999999996</v>
      </c>
      <c r="N16233" s="108">
        <v>4871.4809999999998</v>
      </c>
      <c r="O16233" s="108">
        <v>4.4420000000000002</v>
      </c>
      <c r="P16233" s="108">
        <v>125.646</v>
      </c>
      <c r="Q16233" s="108">
        <v>597.81500000000005</v>
      </c>
      <c r="R16233" s="108">
        <v>463.78699999999998</v>
      </c>
      <c r="S16233" s="108">
        <v>194.45699999999999</v>
      </c>
    </row>
    <row r="16234" spans="1:19" ht="11.25" thickBot="1" x14ac:dyDescent="0.2">
      <c r="A16234" s="112"/>
    </row>
    <row r="16235" spans="1:19" ht="11.25" thickBot="1" x14ac:dyDescent="0.2">
      <c r="A16235" s="135" t="s">
        <v>362</v>
      </c>
      <c r="B16235" s="112"/>
      <c r="C16235" s="136">
        <v>48671.374000000003</v>
      </c>
      <c r="D16235" s="136">
        <v>39263.964999999997</v>
      </c>
      <c r="E16235" s="137">
        <v>1.10798</v>
      </c>
      <c r="F16235" s="137">
        <v>1.0082</v>
      </c>
      <c r="G16235" s="136">
        <v>14.705</v>
      </c>
      <c r="H16235" s="136">
        <v>95.59</v>
      </c>
      <c r="I16235" s="136">
        <v>248582.61</v>
      </c>
      <c r="J16235" s="141" t="s">
        <v>12197</v>
      </c>
      <c r="K16235" s="137">
        <v>1.18781</v>
      </c>
      <c r="L16235" s="134" t="s">
        <v>2220</v>
      </c>
      <c r="M16235" s="136">
        <v>831.37800000000004</v>
      </c>
      <c r="N16235" s="136">
        <v>4790.8119999999999</v>
      </c>
      <c r="O16235" s="136">
        <v>7.2510000000000003</v>
      </c>
      <c r="P16235" s="136">
        <v>125.116</v>
      </c>
      <c r="Q16235" s="136">
        <v>591.47199999999998</v>
      </c>
      <c r="R16235" s="136">
        <v>497.62900000000002</v>
      </c>
      <c r="S16235" s="136">
        <v>190.249</v>
      </c>
    </row>
    <row r="16236" spans="1:19" ht="11.25" thickBot="1" x14ac:dyDescent="0.2">
      <c r="A16236" s="112"/>
    </row>
    <row r="16237" spans="1:19" ht="11.25" thickBot="1" x14ac:dyDescent="0.2">
      <c r="A16237" s="138" t="s">
        <v>364</v>
      </c>
      <c r="B16237" s="112"/>
      <c r="C16237" s="136">
        <v>164.577</v>
      </c>
      <c r="D16237" s="136">
        <v>202.39599999999999</v>
      </c>
      <c r="E16237" s="137">
        <v>1.4579999999999999E-2</v>
      </c>
      <c r="F16237" s="137">
        <v>3.8400000000000001E-3</v>
      </c>
      <c r="G16237" s="136">
        <v>6.633</v>
      </c>
      <c r="H16237" s="136">
        <v>2.931</v>
      </c>
      <c r="I16237" s="136">
        <v>1153.836</v>
      </c>
      <c r="J16237" s="141" t="s">
        <v>12198</v>
      </c>
      <c r="K16237" s="137">
        <v>1.5520000000000001E-2</v>
      </c>
      <c r="L16237" s="134" t="s">
        <v>2222</v>
      </c>
      <c r="M16237" s="136">
        <v>26.170999999999999</v>
      </c>
      <c r="N16237" s="136">
        <v>75.700999999999993</v>
      </c>
      <c r="O16237" s="136">
        <v>3.5129999999999999</v>
      </c>
      <c r="P16237" s="136">
        <v>9.51</v>
      </c>
      <c r="Q16237" s="136">
        <v>9.27</v>
      </c>
      <c r="R16237" s="136">
        <v>29.364000000000001</v>
      </c>
      <c r="S16237" s="136">
        <v>4.298</v>
      </c>
    </row>
    <row r="16238" spans="1:19" ht="11.25" thickBot="1" x14ac:dyDescent="0.2">
      <c r="A16238" s="112"/>
    </row>
    <row r="16239" spans="1:19" ht="11.25" thickBot="1" x14ac:dyDescent="0.2">
      <c r="A16239" s="139" t="s">
        <v>366</v>
      </c>
      <c r="B16239" s="112"/>
      <c r="C16239" s="136">
        <v>0.33800000000000002</v>
      </c>
      <c r="D16239" s="136">
        <v>0.51500000000000001</v>
      </c>
      <c r="E16239" s="140">
        <v>1.3160000000000001</v>
      </c>
      <c r="F16239" s="140">
        <v>0.38100000000000001</v>
      </c>
      <c r="G16239" s="136">
        <v>45.101999999999997</v>
      </c>
      <c r="H16239" s="136">
        <v>3.0659999999999998</v>
      </c>
      <c r="I16239" s="136">
        <v>0.46400000000000002</v>
      </c>
      <c r="J16239" s="141" t="s">
        <v>2223</v>
      </c>
      <c r="K16239" s="140">
        <v>1.3069999999999999</v>
      </c>
      <c r="L16239" s="134" t="s">
        <v>621</v>
      </c>
      <c r="M16239" s="136">
        <v>3.1480000000000001</v>
      </c>
      <c r="N16239" s="136">
        <v>1.58</v>
      </c>
      <c r="O16239" s="136">
        <v>48.45</v>
      </c>
      <c r="P16239" s="136">
        <v>7.601</v>
      </c>
      <c r="Q16239" s="136">
        <v>1.5669999999999999</v>
      </c>
      <c r="R16239" s="136">
        <v>5.9009999999999998</v>
      </c>
      <c r="S16239" s="136">
        <v>2.2589999999999999</v>
      </c>
    </row>
    <row r="16240" spans="1:19" ht="11.25" thickBot="1" x14ac:dyDescent="0.2">
      <c r="A16240" s="112"/>
    </row>
    <row r="16241" spans="1:19" ht="11.25" thickBot="1" x14ac:dyDescent="0.2">
      <c r="A16241" s="106" t="s">
        <v>357</v>
      </c>
      <c r="B16241" s="106" t="s">
        <v>358</v>
      </c>
      <c r="C16241" s="131" t="s">
        <v>34</v>
      </c>
      <c r="D16241" s="131" t="s">
        <v>35</v>
      </c>
      <c r="E16241" s="130" t="s">
        <v>36</v>
      </c>
      <c r="F16241" s="130" t="s">
        <v>37</v>
      </c>
      <c r="G16241" s="130" t="s">
        <v>38</v>
      </c>
      <c r="H16241" s="130" t="s">
        <v>39</v>
      </c>
      <c r="I16241" s="130" t="s">
        <v>40</v>
      </c>
      <c r="J16241" s="130" t="s">
        <v>41</v>
      </c>
      <c r="K16241" s="130" t="s">
        <v>42</v>
      </c>
      <c r="L16241" s="130" t="s">
        <v>43</v>
      </c>
      <c r="M16241" s="130" t="s">
        <v>44</v>
      </c>
      <c r="N16241" s="130" t="s">
        <v>45</v>
      </c>
      <c r="O16241" s="130" t="s">
        <v>46</v>
      </c>
      <c r="P16241" s="130" t="s">
        <v>47</v>
      </c>
      <c r="Q16241" s="130" t="s">
        <v>48</v>
      </c>
      <c r="R16241" s="130" t="s">
        <v>49</v>
      </c>
      <c r="S16241" s="130" t="s">
        <v>50</v>
      </c>
    </row>
    <row r="16242" spans="1:19" ht="11.25" thickBot="1" x14ac:dyDescent="0.2">
      <c r="A16242" s="107">
        <v>1</v>
      </c>
      <c r="B16242" s="132">
        <v>0.58156249999999998</v>
      </c>
      <c r="C16242" s="133">
        <v>1.08043</v>
      </c>
      <c r="D16242" s="134" t="s">
        <v>2224</v>
      </c>
      <c r="E16242" s="108">
        <v>20778.295999999998</v>
      </c>
      <c r="F16242" s="108">
        <v>335.339</v>
      </c>
      <c r="G16242" s="108">
        <v>-6.2E-2</v>
      </c>
      <c r="H16242" s="108">
        <v>4747.3620000000001</v>
      </c>
      <c r="I16242" s="108">
        <v>201208.1</v>
      </c>
      <c r="J16242" s="108">
        <v>1282735.6000000001</v>
      </c>
      <c r="K16242" s="108">
        <v>12023.929</v>
      </c>
      <c r="L16242" s="108">
        <v>23379.427</v>
      </c>
      <c r="M16242" s="108">
        <v>3523.7440000000001</v>
      </c>
      <c r="N16242" s="108">
        <v>2511.9589999999998</v>
      </c>
      <c r="O16242" s="108">
        <v>432.60899999999998</v>
      </c>
      <c r="P16242" s="108">
        <v>528.29999999999995</v>
      </c>
      <c r="Q16242" s="108">
        <v>473.92399999999998</v>
      </c>
      <c r="R16242" s="108">
        <v>385.87700000000001</v>
      </c>
      <c r="S16242" s="108">
        <v>506.62200000000001</v>
      </c>
    </row>
    <row r="16243" spans="1:19" ht="11.25" thickBot="1" x14ac:dyDescent="0.2">
      <c r="A16243" s="112"/>
    </row>
    <row r="16244" spans="1:19" ht="11.25" thickBot="1" x14ac:dyDescent="0.2">
      <c r="A16244" s="107">
        <v>2</v>
      </c>
      <c r="B16244" s="132">
        <v>0.58173611111111112</v>
      </c>
      <c r="C16244" s="133">
        <v>1.0949899999999999</v>
      </c>
      <c r="D16244" s="134" t="s">
        <v>2225</v>
      </c>
      <c r="E16244" s="108">
        <v>23098.039000000001</v>
      </c>
      <c r="F16244" s="108">
        <v>344.66500000000002</v>
      </c>
      <c r="G16244" s="108">
        <v>-5.8999999999999997E-2</v>
      </c>
      <c r="H16244" s="108">
        <v>4862.0929999999998</v>
      </c>
      <c r="I16244" s="108">
        <v>201410.61</v>
      </c>
      <c r="J16244" s="108">
        <v>1292552.3999999999</v>
      </c>
      <c r="K16244" s="108">
        <v>12489.119000000001</v>
      </c>
      <c r="L16244" s="108">
        <v>22996.534</v>
      </c>
      <c r="M16244" s="108">
        <v>3495.8220000000001</v>
      </c>
      <c r="N16244" s="108">
        <v>2448.7710000000002</v>
      </c>
      <c r="O16244" s="108">
        <v>419.87200000000001</v>
      </c>
      <c r="P16244" s="108">
        <v>489.839</v>
      </c>
      <c r="Q16244" s="108">
        <v>477.91199999999998</v>
      </c>
      <c r="R16244" s="108">
        <v>387.10899999999998</v>
      </c>
      <c r="S16244" s="108">
        <v>554.298</v>
      </c>
    </row>
    <row r="16245" spans="1:19" ht="11.25" thickBot="1" x14ac:dyDescent="0.2">
      <c r="A16245" s="112"/>
    </row>
    <row r="16246" spans="1:19" ht="11.25" thickBot="1" x14ac:dyDescent="0.2">
      <c r="A16246" s="107">
        <v>3</v>
      </c>
      <c r="B16246" s="132">
        <v>0.5819212962962963</v>
      </c>
      <c r="C16246" s="133">
        <v>1.1076900000000001</v>
      </c>
      <c r="D16246" s="134" t="s">
        <v>2226</v>
      </c>
      <c r="E16246" s="108">
        <v>21695.572</v>
      </c>
      <c r="F16246" s="108">
        <v>414.26</v>
      </c>
      <c r="G16246" s="108">
        <v>2.5870000000000002</v>
      </c>
      <c r="H16246" s="108">
        <v>4835.88</v>
      </c>
      <c r="I16246" s="108">
        <v>203934.66</v>
      </c>
      <c r="J16246" s="108">
        <v>1303329.8999999999</v>
      </c>
      <c r="K16246" s="108">
        <v>12539.063</v>
      </c>
      <c r="L16246" s="108">
        <v>23553.535</v>
      </c>
      <c r="M16246" s="108">
        <v>3506.2759999999998</v>
      </c>
      <c r="N16246" s="108">
        <v>2457.5509999999999</v>
      </c>
      <c r="O16246" s="108">
        <v>474.25299999999999</v>
      </c>
      <c r="P16246" s="108">
        <v>483.08300000000003</v>
      </c>
      <c r="Q16246" s="108">
        <v>456.59800000000001</v>
      </c>
      <c r="R16246" s="108">
        <v>401.01100000000002</v>
      </c>
      <c r="S16246" s="108">
        <v>516.01800000000003</v>
      </c>
    </row>
    <row r="16247" spans="1:19" ht="11.25" thickBot="1" x14ac:dyDescent="0.2">
      <c r="A16247" s="112"/>
    </row>
    <row r="16248" spans="1:19" ht="11.25" thickBot="1" x14ac:dyDescent="0.2">
      <c r="A16248" s="135" t="s">
        <v>362</v>
      </c>
      <c r="B16248" s="112"/>
      <c r="C16248" s="137">
        <v>1.0943700000000001</v>
      </c>
      <c r="D16248" s="134" t="s">
        <v>2227</v>
      </c>
      <c r="E16248" s="136">
        <v>21857.303</v>
      </c>
      <c r="F16248" s="136">
        <v>364.755</v>
      </c>
      <c r="G16248" s="136">
        <v>0.82199999999999995</v>
      </c>
      <c r="H16248" s="136">
        <v>4815.1120000000001</v>
      </c>
      <c r="I16248" s="136">
        <v>202184.46</v>
      </c>
      <c r="J16248" s="136">
        <v>1292872.6000000001</v>
      </c>
      <c r="K16248" s="136">
        <v>12350.704</v>
      </c>
      <c r="L16248" s="136">
        <v>23309.831999999999</v>
      </c>
      <c r="M16248" s="136">
        <v>3508.614</v>
      </c>
      <c r="N16248" s="136">
        <v>2472.7600000000002</v>
      </c>
      <c r="O16248" s="136">
        <v>442.245</v>
      </c>
      <c r="P16248" s="136">
        <v>500.40699999999998</v>
      </c>
      <c r="Q16248" s="136">
        <v>469.47800000000001</v>
      </c>
      <c r="R16248" s="136">
        <v>391.33300000000003</v>
      </c>
      <c r="S16248" s="136">
        <v>525.64599999999996</v>
      </c>
    </row>
    <row r="16249" spans="1:19" ht="11.25" thickBot="1" x14ac:dyDescent="0.2">
      <c r="A16249" s="112"/>
    </row>
    <row r="16250" spans="1:19" ht="11.25" thickBot="1" x14ac:dyDescent="0.2">
      <c r="A16250" s="138" t="s">
        <v>364</v>
      </c>
      <c r="B16250" s="112"/>
      <c r="C16250" s="137">
        <v>1.3639999999999999E-2</v>
      </c>
      <c r="D16250" s="134" t="s">
        <v>2228</v>
      </c>
      <c r="E16250" s="136">
        <v>1168.298</v>
      </c>
      <c r="F16250" s="136">
        <v>43.125999999999998</v>
      </c>
      <c r="G16250" s="136">
        <v>1.5289999999999999</v>
      </c>
      <c r="H16250" s="136">
        <v>60.119</v>
      </c>
      <c r="I16250" s="136">
        <v>1519.0989999999999</v>
      </c>
      <c r="J16250" s="136">
        <v>10300.856</v>
      </c>
      <c r="K16250" s="136">
        <v>284.09500000000003</v>
      </c>
      <c r="L16250" s="136">
        <v>284.94799999999998</v>
      </c>
      <c r="M16250" s="136">
        <v>14.106999999999999</v>
      </c>
      <c r="N16250" s="136">
        <v>34.229999999999997</v>
      </c>
      <c r="O16250" s="136">
        <v>28.442</v>
      </c>
      <c r="P16250" s="136">
        <v>24.390999999999998</v>
      </c>
      <c r="Q16250" s="136">
        <v>11.331</v>
      </c>
      <c r="R16250" s="136">
        <v>8.4049999999999994</v>
      </c>
      <c r="S16250" s="136">
        <v>25.254000000000001</v>
      </c>
    </row>
    <row r="16251" spans="1:19" ht="11.25" thickBot="1" x14ac:dyDescent="0.2">
      <c r="A16251" s="112"/>
    </row>
    <row r="16252" spans="1:19" ht="11.25" thickBot="1" x14ac:dyDescent="0.2">
      <c r="A16252" s="139" t="s">
        <v>366</v>
      </c>
      <c r="B16252" s="112"/>
      <c r="C16252" s="140">
        <v>1.246</v>
      </c>
      <c r="D16252" s="134" t="s">
        <v>561</v>
      </c>
      <c r="E16252" s="136">
        <v>5.3449999999999998</v>
      </c>
      <c r="F16252" s="136">
        <v>11.823</v>
      </c>
      <c r="G16252" s="136">
        <v>185.95500000000001</v>
      </c>
      <c r="H16252" s="136">
        <v>1.2490000000000001</v>
      </c>
      <c r="I16252" s="136">
        <v>0.751</v>
      </c>
      <c r="J16252" s="136">
        <v>0.79700000000000004</v>
      </c>
      <c r="K16252" s="136">
        <v>2.2999999999999998</v>
      </c>
      <c r="L16252" s="136">
        <v>1.222</v>
      </c>
      <c r="M16252" s="136">
        <v>0.40200000000000002</v>
      </c>
      <c r="N16252" s="136">
        <v>1.3839999999999999</v>
      </c>
      <c r="O16252" s="136">
        <v>6.431</v>
      </c>
      <c r="P16252" s="136">
        <v>4.8739999999999997</v>
      </c>
      <c r="Q16252" s="136">
        <v>2.4140000000000001</v>
      </c>
      <c r="R16252" s="136">
        <v>2.1480000000000001</v>
      </c>
      <c r="S16252" s="136">
        <v>4.8040000000000003</v>
      </c>
    </row>
    <row r="16253" spans="1:19" ht="11.25" thickBot="1" x14ac:dyDescent="0.2">
      <c r="A16253" s="112"/>
    </row>
    <row r="16254" spans="1:19" ht="11.25" thickBot="1" x14ac:dyDescent="0.2">
      <c r="A16254" s="106" t="s">
        <v>357</v>
      </c>
      <c r="B16254" s="106" t="s">
        <v>358</v>
      </c>
      <c r="C16254" s="130" t="s">
        <v>51</v>
      </c>
      <c r="D16254" s="130" t="s">
        <v>52</v>
      </c>
      <c r="E16254" s="130" t="s">
        <v>53</v>
      </c>
      <c r="F16254" s="130" t="s">
        <v>54</v>
      </c>
      <c r="G16254" s="130" t="s">
        <v>55</v>
      </c>
      <c r="H16254" s="130" t="s">
        <v>56</v>
      </c>
      <c r="I16254" s="130" t="s">
        <v>57</v>
      </c>
      <c r="J16254" s="130" t="s">
        <v>58</v>
      </c>
      <c r="K16254" s="130" t="s">
        <v>59</v>
      </c>
      <c r="L16254" s="130" t="s">
        <v>60</v>
      </c>
      <c r="M16254" s="130" t="s">
        <v>61</v>
      </c>
      <c r="N16254" s="130" t="s">
        <v>62</v>
      </c>
      <c r="O16254" s="130" t="s">
        <v>63</v>
      </c>
      <c r="P16254" s="130" t="s">
        <v>64</v>
      </c>
      <c r="Q16254" s="131" t="s">
        <v>65</v>
      </c>
      <c r="R16254" s="131" t="s">
        <v>66</v>
      </c>
      <c r="S16254" s="130" t="s">
        <v>67</v>
      </c>
    </row>
    <row r="16255" spans="1:19" ht="11.25" thickBot="1" x14ac:dyDescent="0.2">
      <c r="A16255" s="107">
        <v>1</v>
      </c>
      <c r="B16255" s="132">
        <v>0.58156249999999998</v>
      </c>
      <c r="C16255" s="108">
        <v>349.762</v>
      </c>
      <c r="D16255" s="108">
        <v>341.80500000000001</v>
      </c>
      <c r="E16255" s="108">
        <v>124.595</v>
      </c>
      <c r="F16255" s="108">
        <v>208.51</v>
      </c>
      <c r="G16255" s="108">
        <v>122.051</v>
      </c>
      <c r="H16255" s="108">
        <v>818.55100000000004</v>
      </c>
      <c r="I16255" s="108">
        <v>2048.4780000000001</v>
      </c>
      <c r="J16255" s="108">
        <v>4090.518</v>
      </c>
      <c r="K16255" s="108">
        <v>5981.982</v>
      </c>
      <c r="L16255" s="108">
        <v>-5.0659999999999998</v>
      </c>
      <c r="M16255" s="108">
        <v>-0.755</v>
      </c>
      <c r="N16255" s="108">
        <v>542.99300000000005</v>
      </c>
      <c r="O16255" s="108">
        <v>203.25299999999999</v>
      </c>
      <c r="P16255" s="108">
        <v>65290.02</v>
      </c>
      <c r="Q16255" s="133">
        <v>0.97796000000000005</v>
      </c>
      <c r="R16255" s="134" t="s">
        <v>2229</v>
      </c>
      <c r="S16255" s="108">
        <v>4104.76</v>
      </c>
    </row>
    <row r="16256" spans="1:19" ht="11.25" thickBot="1" x14ac:dyDescent="0.2">
      <c r="A16256" s="112"/>
    </row>
    <row r="16257" spans="1:19" ht="11.25" thickBot="1" x14ac:dyDescent="0.2">
      <c r="A16257" s="107">
        <v>2</v>
      </c>
      <c r="B16257" s="132">
        <v>0.58173611111111112</v>
      </c>
      <c r="C16257" s="108">
        <v>353.59300000000002</v>
      </c>
      <c r="D16257" s="108">
        <v>392.10899999999998</v>
      </c>
      <c r="E16257" s="108">
        <v>147.07</v>
      </c>
      <c r="F16257" s="108">
        <v>194.26499999999999</v>
      </c>
      <c r="G16257" s="108">
        <v>127.50700000000001</v>
      </c>
      <c r="H16257" s="108">
        <v>539.51599999999996</v>
      </c>
      <c r="I16257" s="108">
        <v>2016.6510000000001</v>
      </c>
      <c r="J16257" s="108">
        <v>4128.6049999999996</v>
      </c>
      <c r="K16257" s="108">
        <v>5854.3130000000001</v>
      </c>
      <c r="L16257" s="108">
        <v>-5.9749999999999996</v>
      </c>
      <c r="M16257" s="108">
        <v>0.157</v>
      </c>
      <c r="N16257" s="108">
        <v>560.30200000000002</v>
      </c>
      <c r="O16257" s="108">
        <v>207.786</v>
      </c>
      <c r="P16257" s="108">
        <v>65184.650999999998</v>
      </c>
      <c r="Q16257" s="133">
        <v>0.99082000000000003</v>
      </c>
      <c r="R16257" s="134" t="s">
        <v>2230</v>
      </c>
      <c r="S16257" s="108">
        <v>4432.7669999999998</v>
      </c>
    </row>
    <row r="16258" spans="1:19" ht="11.25" thickBot="1" x14ac:dyDescent="0.2">
      <c r="A16258" s="112"/>
    </row>
    <row r="16259" spans="1:19" ht="11.25" thickBot="1" x14ac:dyDescent="0.2">
      <c r="A16259" s="107">
        <v>3</v>
      </c>
      <c r="B16259" s="132">
        <v>0.5819212962962963</v>
      </c>
      <c r="C16259" s="108">
        <v>401.274</v>
      </c>
      <c r="D16259" s="108">
        <v>303.38499999999999</v>
      </c>
      <c r="E16259" s="108">
        <v>138.804</v>
      </c>
      <c r="F16259" s="108">
        <v>205.08699999999999</v>
      </c>
      <c r="G16259" s="108">
        <v>117.235</v>
      </c>
      <c r="H16259" s="108">
        <v>507.346</v>
      </c>
      <c r="I16259" s="108">
        <v>2095.7800000000002</v>
      </c>
      <c r="J16259" s="108">
        <v>4005.5680000000002</v>
      </c>
      <c r="K16259" s="108">
        <v>6002.5559999999996</v>
      </c>
      <c r="L16259" s="108">
        <v>-4.1180000000000003</v>
      </c>
      <c r="M16259" s="108">
        <v>6.5640000000000001</v>
      </c>
      <c r="N16259" s="108">
        <v>559.14499999999998</v>
      </c>
      <c r="O16259" s="108">
        <v>196.25299999999999</v>
      </c>
      <c r="P16259" s="108">
        <v>65782.572</v>
      </c>
      <c r="Q16259" s="133">
        <v>1.00231</v>
      </c>
      <c r="R16259" s="134" t="s">
        <v>2231</v>
      </c>
      <c r="S16259" s="108">
        <v>4136.9210000000003</v>
      </c>
    </row>
    <row r="16260" spans="1:19" ht="11.25" thickBot="1" x14ac:dyDescent="0.2">
      <c r="A16260" s="112"/>
    </row>
    <row r="16261" spans="1:19" ht="11.25" thickBot="1" x14ac:dyDescent="0.2">
      <c r="A16261" s="135" t="s">
        <v>362</v>
      </c>
      <c r="B16261" s="112"/>
      <c r="C16261" s="136">
        <v>368.21</v>
      </c>
      <c r="D16261" s="136">
        <v>345.76600000000002</v>
      </c>
      <c r="E16261" s="136">
        <v>136.82300000000001</v>
      </c>
      <c r="F16261" s="136">
        <v>202.62</v>
      </c>
      <c r="G16261" s="136">
        <v>122.264</v>
      </c>
      <c r="H16261" s="136">
        <v>621.80399999999997</v>
      </c>
      <c r="I16261" s="136">
        <v>2053.6370000000002</v>
      </c>
      <c r="J16261" s="136">
        <v>4074.8969999999999</v>
      </c>
      <c r="K16261" s="136">
        <v>5946.2839999999997</v>
      </c>
      <c r="L16261" s="136">
        <v>-5.0529999999999999</v>
      </c>
      <c r="M16261" s="136">
        <v>1.9890000000000001</v>
      </c>
      <c r="N16261" s="136">
        <v>554.14700000000005</v>
      </c>
      <c r="O16261" s="136">
        <v>202.43100000000001</v>
      </c>
      <c r="P16261" s="136">
        <v>65419.080999999998</v>
      </c>
      <c r="Q16261" s="137">
        <v>0.99036000000000002</v>
      </c>
      <c r="R16261" s="134" t="s">
        <v>2232</v>
      </c>
      <c r="S16261" s="136">
        <v>4224.8159999999998</v>
      </c>
    </row>
    <row r="16262" spans="1:19" ht="11.25" thickBot="1" x14ac:dyDescent="0.2">
      <c r="A16262" s="112"/>
    </row>
    <row r="16263" spans="1:19" ht="11.25" thickBot="1" x14ac:dyDescent="0.2">
      <c r="A16263" s="138" t="s">
        <v>364</v>
      </c>
      <c r="B16263" s="112"/>
      <c r="C16263" s="136">
        <v>28.699000000000002</v>
      </c>
      <c r="D16263" s="136">
        <v>44.494999999999997</v>
      </c>
      <c r="E16263" s="136">
        <v>11.368</v>
      </c>
      <c r="F16263" s="136">
        <v>7.4359999999999999</v>
      </c>
      <c r="G16263" s="136">
        <v>5.14</v>
      </c>
      <c r="H16263" s="136">
        <v>171.14500000000001</v>
      </c>
      <c r="I16263" s="136">
        <v>39.816000000000003</v>
      </c>
      <c r="J16263" s="136">
        <v>62.988</v>
      </c>
      <c r="K16263" s="136">
        <v>80.31</v>
      </c>
      <c r="L16263" s="136">
        <v>0.92900000000000005</v>
      </c>
      <c r="M16263" s="136">
        <v>3.9889999999999999</v>
      </c>
      <c r="N16263" s="136">
        <v>9.6769999999999996</v>
      </c>
      <c r="O16263" s="136">
        <v>5.81</v>
      </c>
      <c r="P16263" s="136">
        <v>319.17099999999999</v>
      </c>
      <c r="Q16263" s="137">
        <v>1.218E-2</v>
      </c>
      <c r="R16263" s="134" t="s">
        <v>2233</v>
      </c>
      <c r="S16263" s="136">
        <v>180.80799999999999</v>
      </c>
    </row>
    <row r="16264" spans="1:19" ht="11.25" thickBot="1" x14ac:dyDescent="0.2">
      <c r="A16264" s="112"/>
    </row>
    <row r="16265" spans="1:19" ht="11.25" thickBot="1" x14ac:dyDescent="0.2">
      <c r="A16265" s="139" t="s">
        <v>366</v>
      </c>
      <c r="B16265" s="112"/>
      <c r="C16265" s="136">
        <v>7.7939999999999996</v>
      </c>
      <c r="D16265" s="136">
        <v>12.868</v>
      </c>
      <c r="E16265" s="136">
        <v>8.3079999999999998</v>
      </c>
      <c r="F16265" s="136">
        <v>3.67</v>
      </c>
      <c r="G16265" s="136">
        <v>4.2039999999999997</v>
      </c>
      <c r="H16265" s="136">
        <v>27.524000000000001</v>
      </c>
      <c r="I16265" s="136">
        <v>1.9390000000000001</v>
      </c>
      <c r="J16265" s="136">
        <v>1.546</v>
      </c>
      <c r="K16265" s="136">
        <v>1.351</v>
      </c>
      <c r="L16265" s="136">
        <v>18.385000000000002</v>
      </c>
      <c r="M16265" s="136">
        <v>200.56299999999999</v>
      </c>
      <c r="N16265" s="136">
        <v>1.746</v>
      </c>
      <c r="O16265" s="136">
        <v>2.87</v>
      </c>
      <c r="P16265" s="136">
        <v>0.48799999999999999</v>
      </c>
      <c r="Q16265" s="140">
        <v>1.23</v>
      </c>
      <c r="R16265" s="134" t="s">
        <v>2234</v>
      </c>
      <c r="S16265" s="136">
        <v>4.28</v>
      </c>
    </row>
    <row r="16266" spans="1:19" ht="11.25" thickBot="1" x14ac:dyDescent="0.2">
      <c r="A16266" s="112"/>
    </row>
    <row r="16267" spans="1:19" ht="11.25" thickBot="1" x14ac:dyDescent="0.2">
      <c r="A16267" s="106" t="s">
        <v>357</v>
      </c>
      <c r="B16267" s="106" t="s">
        <v>358</v>
      </c>
      <c r="C16267" s="130" t="s">
        <v>68</v>
      </c>
    </row>
    <row r="16268" spans="1:19" ht="11.25" thickBot="1" x14ac:dyDescent="0.2">
      <c r="A16268" s="107">
        <v>1</v>
      </c>
      <c r="B16268" s="132">
        <v>0.58156249999999998</v>
      </c>
      <c r="C16268" s="108">
        <v>863.38300000000004</v>
      </c>
    </row>
    <row r="16269" spans="1:19" ht="11.25" thickBot="1" x14ac:dyDescent="0.2">
      <c r="A16269" s="112"/>
    </row>
    <row r="16270" spans="1:19" ht="11.25" thickBot="1" x14ac:dyDescent="0.2">
      <c r="A16270" s="107">
        <v>2</v>
      </c>
      <c r="B16270" s="132">
        <v>0.58173611111111112</v>
      </c>
      <c r="C16270" s="108">
        <v>847.45899999999995</v>
      </c>
    </row>
    <row r="16271" spans="1:19" ht="11.25" thickBot="1" x14ac:dyDescent="0.2">
      <c r="A16271" s="112"/>
    </row>
    <row r="16272" spans="1:19" ht="11.25" thickBot="1" x14ac:dyDescent="0.2">
      <c r="A16272" s="107">
        <v>3</v>
      </c>
      <c r="B16272" s="132">
        <v>0.5819212962962963</v>
      </c>
      <c r="C16272" s="108">
        <v>939.88599999999997</v>
      </c>
    </row>
    <row r="16273" spans="1:19" ht="11.25" thickBot="1" x14ac:dyDescent="0.2">
      <c r="A16273" s="112"/>
    </row>
    <row r="16274" spans="1:19" ht="11.25" thickBot="1" x14ac:dyDescent="0.2">
      <c r="A16274" s="135" t="s">
        <v>362</v>
      </c>
      <c r="B16274" s="112"/>
      <c r="C16274" s="136">
        <v>883.57600000000002</v>
      </c>
    </row>
    <row r="16275" spans="1:19" ht="11.25" thickBot="1" x14ac:dyDescent="0.2">
      <c r="A16275" s="112"/>
    </row>
    <row r="16276" spans="1:19" ht="11.25" thickBot="1" x14ac:dyDescent="0.2">
      <c r="A16276" s="138" t="s">
        <v>364</v>
      </c>
      <c r="B16276" s="112"/>
      <c r="C16276" s="136">
        <v>49.411000000000001</v>
      </c>
    </row>
    <row r="16277" spans="1:19" ht="11.25" thickBot="1" x14ac:dyDescent="0.2">
      <c r="A16277" s="112"/>
    </row>
    <row r="16278" spans="1:19" ht="11.25" thickBot="1" x14ac:dyDescent="0.2">
      <c r="A16278" s="139" t="s">
        <v>366</v>
      </c>
      <c r="B16278" s="112"/>
      <c r="C16278" s="136">
        <v>5.5919999999999996</v>
      </c>
    </row>
    <row r="16279" spans="1:19" ht="10.5" x14ac:dyDescent="0.15">
      <c r="A16279" s="112"/>
    </row>
    <row r="16280" spans="1:19" x14ac:dyDescent="0.15">
      <c r="A16280" s="129"/>
      <c r="B16280" s="86" t="s">
        <v>2235</v>
      </c>
    </row>
    <row r="16281" spans="1:19" ht="9.75" thickBot="1" x14ac:dyDescent="0.2">
      <c r="A16281" s="81" t="s">
        <v>5871</v>
      </c>
    </row>
    <row r="16282" spans="1:19" ht="11.25" thickBot="1" x14ac:dyDescent="0.2">
      <c r="A16282" s="106" t="s">
        <v>357</v>
      </c>
      <c r="B16282" s="106" t="s">
        <v>358</v>
      </c>
      <c r="C16282" s="130" t="s">
        <v>0</v>
      </c>
      <c r="D16282" s="130" t="s">
        <v>1</v>
      </c>
      <c r="E16282" s="130" t="s">
        <v>2</v>
      </c>
      <c r="F16282" s="130" t="s">
        <v>3</v>
      </c>
      <c r="G16282" s="130" t="s">
        <v>4</v>
      </c>
      <c r="H16282" s="130" t="s">
        <v>5</v>
      </c>
      <c r="I16282" s="131" t="s">
        <v>6</v>
      </c>
      <c r="J16282" s="131" t="s">
        <v>7</v>
      </c>
      <c r="K16282" s="130" t="s">
        <v>8</v>
      </c>
      <c r="L16282" s="130" t="s">
        <v>9</v>
      </c>
      <c r="M16282" s="130" t="s">
        <v>10</v>
      </c>
      <c r="N16282" s="130" t="s">
        <v>11</v>
      </c>
      <c r="O16282" s="130" t="s">
        <v>12</v>
      </c>
      <c r="P16282" s="130" t="s">
        <v>13</v>
      </c>
      <c r="Q16282" s="130" t="s">
        <v>14</v>
      </c>
      <c r="R16282" s="130" t="s">
        <v>15</v>
      </c>
      <c r="S16282" s="130" t="s">
        <v>16</v>
      </c>
    </row>
    <row r="16283" spans="1:19" ht="11.25" thickBot="1" x14ac:dyDescent="0.2">
      <c r="A16283" s="107">
        <v>1</v>
      </c>
      <c r="B16283" s="132">
        <v>0.58672453703703698</v>
      </c>
      <c r="C16283" s="141" t="s">
        <v>12199</v>
      </c>
      <c r="D16283" s="141" t="s">
        <v>12200</v>
      </c>
      <c r="E16283" s="141" t="s">
        <v>12201</v>
      </c>
      <c r="F16283" s="141" t="s">
        <v>12202</v>
      </c>
      <c r="G16283" s="141" t="s">
        <v>12203</v>
      </c>
      <c r="H16283" s="141" t="s">
        <v>12204</v>
      </c>
      <c r="I16283" s="133">
        <v>1.2115499999999999</v>
      </c>
      <c r="J16283" s="134" t="s">
        <v>2242</v>
      </c>
      <c r="K16283" s="141" t="s">
        <v>12205</v>
      </c>
      <c r="L16283" s="108">
        <v>198.84399999999999</v>
      </c>
      <c r="M16283" s="108">
        <v>23832.826000000001</v>
      </c>
      <c r="N16283" s="108">
        <v>53769.851999999999</v>
      </c>
      <c r="O16283" s="141" t="s">
        <v>12206</v>
      </c>
      <c r="P16283" s="108">
        <v>199693.79</v>
      </c>
      <c r="Q16283" s="108">
        <v>9631.93</v>
      </c>
      <c r="R16283" s="108">
        <v>11019.33</v>
      </c>
      <c r="S16283" s="108">
        <v>184143.31</v>
      </c>
    </row>
    <row r="16284" spans="1:19" ht="11.25" thickBot="1" x14ac:dyDescent="0.2">
      <c r="A16284" s="112"/>
    </row>
    <row r="16285" spans="1:19" ht="11.25" thickBot="1" x14ac:dyDescent="0.2">
      <c r="A16285" s="107">
        <v>2</v>
      </c>
      <c r="B16285" s="132">
        <v>0.58689814814814811</v>
      </c>
      <c r="C16285" s="141" t="s">
        <v>12207</v>
      </c>
      <c r="D16285" s="141" t="s">
        <v>12208</v>
      </c>
      <c r="E16285" s="141" t="s">
        <v>12209</v>
      </c>
      <c r="F16285" s="141" t="s">
        <v>12210</v>
      </c>
      <c r="G16285" s="141" t="s">
        <v>12211</v>
      </c>
      <c r="H16285" s="141" t="s">
        <v>12212</v>
      </c>
      <c r="I16285" s="133">
        <v>1.2118</v>
      </c>
      <c r="J16285" s="134" t="s">
        <v>2251</v>
      </c>
      <c r="K16285" s="141" t="s">
        <v>12213</v>
      </c>
      <c r="L16285" s="108">
        <v>188.9</v>
      </c>
      <c r="M16285" s="108">
        <v>23778.262999999999</v>
      </c>
      <c r="N16285" s="108">
        <v>53942.857000000004</v>
      </c>
      <c r="O16285" s="141" t="s">
        <v>12214</v>
      </c>
      <c r="P16285" s="108">
        <v>201768.82</v>
      </c>
      <c r="Q16285" s="108">
        <v>9572.5380000000005</v>
      </c>
      <c r="R16285" s="108">
        <v>11195.960999999999</v>
      </c>
      <c r="S16285" s="108">
        <v>185651.99</v>
      </c>
    </row>
    <row r="16286" spans="1:19" ht="11.25" thickBot="1" x14ac:dyDescent="0.2">
      <c r="A16286" s="112"/>
    </row>
    <row r="16287" spans="1:19" ht="11.25" thickBot="1" x14ac:dyDescent="0.2">
      <c r="A16287" s="107">
        <v>3</v>
      </c>
      <c r="B16287" s="132">
        <v>0.58708333333333329</v>
      </c>
      <c r="C16287" s="141" t="s">
        <v>12215</v>
      </c>
      <c r="D16287" s="141" t="s">
        <v>12216</v>
      </c>
      <c r="E16287" s="141" t="s">
        <v>12217</v>
      </c>
      <c r="F16287" s="141" t="s">
        <v>12218</v>
      </c>
      <c r="G16287" s="141" t="s">
        <v>12219</v>
      </c>
      <c r="H16287" s="141" t="s">
        <v>12220</v>
      </c>
      <c r="I16287" s="133">
        <v>1.2191399999999999</v>
      </c>
      <c r="J16287" s="134" t="s">
        <v>2260</v>
      </c>
      <c r="K16287" s="141" t="s">
        <v>12221</v>
      </c>
      <c r="L16287" s="108">
        <v>192.679</v>
      </c>
      <c r="M16287" s="108">
        <v>24067.075000000001</v>
      </c>
      <c r="N16287" s="108">
        <v>53855.091999999997</v>
      </c>
      <c r="O16287" s="141" t="s">
        <v>12222</v>
      </c>
      <c r="P16287" s="108">
        <v>200651.03</v>
      </c>
      <c r="Q16287" s="108">
        <v>9646.9709999999995</v>
      </c>
      <c r="R16287" s="108">
        <v>11184.721</v>
      </c>
      <c r="S16287" s="108">
        <v>185036.67</v>
      </c>
    </row>
    <row r="16288" spans="1:19" ht="11.25" thickBot="1" x14ac:dyDescent="0.2">
      <c r="A16288" s="112"/>
    </row>
    <row r="16289" spans="1:19" ht="11.25" thickBot="1" x14ac:dyDescent="0.2">
      <c r="A16289" s="135" t="s">
        <v>362</v>
      </c>
      <c r="B16289" s="112"/>
      <c r="C16289" s="141" t="s">
        <v>12223</v>
      </c>
      <c r="D16289" s="141" t="s">
        <v>12224</v>
      </c>
      <c r="E16289" s="141" t="s">
        <v>12225</v>
      </c>
      <c r="F16289" s="141" t="s">
        <v>12226</v>
      </c>
      <c r="G16289" s="141" t="s">
        <v>12227</v>
      </c>
      <c r="H16289" s="141" t="s">
        <v>12228</v>
      </c>
      <c r="I16289" s="137">
        <v>1.2141599999999999</v>
      </c>
      <c r="J16289" s="134" t="s">
        <v>2269</v>
      </c>
      <c r="K16289" s="141" t="s">
        <v>12229</v>
      </c>
      <c r="L16289" s="136">
        <v>193.47399999999999</v>
      </c>
      <c r="M16289" s="136">
        <v>23892.721000000001</v>
      </c>
      <c r="N16289" s="136">
        <v>53855.934000000001</v>
      </c>
      <c r="O16289" s="141" t="s">
        <v>12230</v>
      </c>
      <c r="P16289" s="136">
        <v>200704.55</v>
      </c>
      <c r="Q16289" s="136">
        <v>9617.1460000000006</v>
      </c>
      <c r="R16289" s="136">
        <v>11133.338</v>
      </c>
      <c r="S16289" s="136">
        <v>184943.99</v>
      </c>
    </row>
    <row r="16290" spans="1:19" ht="11.25" thickBot="1" x14ac:dyDescent="0.2">
      <c r="A16290" s="112"/>
    </row>
    <row r="16291" spans="1:19" ht="11.25" thickBot="1" x14ac:dyDescent="0.2">
      <c r="A16291" s="138" t="s">
        <v>364</v>
      </c>
      <c r="B16291" s="112"/>
      <c r="C16291" s="141" t="s">
        <v>12231</v>
      </c>
      <c r="D16291" s="141" t="s">
        <v>12232</v>
      </c>
      <c r="E16291" s="141" t="s">
        <v>12233</v>
      </c>
      <c r="F16291" s="141" t="s">
        <v>12234</v>
      </c>
      <c r="G16291" s="141" t="s">
        <v>12235</v>
      </c>
      <c r="H16291" s="141" t="s">
        <v>12236</v>
      </c>
      <c r="I16291" s="137">
        <v>4.3099999999999996E-3</v>
      </c>
      <c r="J16291" s="134" t="s">
        <v>2278</v>
      </c>
      <c r="K16291" s="141" t="s">
        <v>12237</v>
      </c>
      <c r="L16291" s="136">
        <v>5.0199999999999996</v>
      </c>
      <c r="M16291" s="136">
        <v>153.44</v>
      </c>
      <c r="N16291" s="136">
        <v>86.506</v>
      </c>
      <c r="O16291" s="141" t="s">
        <v>12238</v>
      </c>
      <c r="P16291" s="136">
        <v>1038.5509999999999</v>
      </c>
      <c r="Q16291" s="136">
        <v>39.356999999999999</v>
      </c>
      <c r="R16291" s="136">
        <v>98.893000000000001</v>
      </c>
      <c r="S16291" s="136">
        <v>758.601</v>
      </c>
    </row>
    <row r="16292" spans="1:19" ht="11.25" thickBot="1" x14ac:dyDescent="0.2">
      <c r="A16292" s="112"/>
    </row>
    <row r="16293" spans="1:19" ht="11.25" thickBot="1" x14ac:dyDescent="0.2">
      <c r="A16293" s="139" t="s">
        <v>366</v>
      </c>
      <c r="B16293" s="112"/>
      <c r="C16293" s="141" t="s">
        <v>2281</v>
      </c>
      <c r="D16293" s="141" t="s">
        <v>2282</v>
      </c>
      <c r="E16293" s="141" t="s">
        <v>1318</v>
      </c>
      <c r="F16293" s="141" t="s">
        <v>2283</v>
      </c>
      <c r="G16293" s="141" t="s">
        <v>2284</v>
      </c>
      <c r="H16293" s="141" t="s">
        <v>2285</v>
      </c>
      <c r="I16293" s="140">
        <v>0.35499999999999998</v>
      </c>
      <c r="J16293" s="134" t="s">
        <v>2286</v>
      </c>
      <c r="K16293" s="141" t="s">
        <v>2287</v>
      </c>
      <c r="L16293" s="136">
        <v>2.5939999999999999</v>
      </c>
      <c r="M16293" s="136">
        <v>0.64200000000000002</v>
      </c>
      <c r="N16293" s="136">
        <v>0.161</v>
      </c>
      <c r="O16293" s="141" t="s">
        <v>12239</v>
      </c>
      <c r="P16293" s="136">
        <v>0.51700000000000002</v>
      </c>
      <c r="Q16293" s="136">
        <v>0.40899999999999997</v>
      </c>
      <c r="R16293" s="136">
        <v>0.88800000000000001</v>
      </c>
      <c r="S16293" s="136">
        <v>0.41</v>
      </c>
    </row>
    <row r="16294" spans="1:19" ht="11.25" thickBot="1" x14ac:dyDescent="0.2">
      <c r="A16294" s="112"/>
    </row>
    <row r="16295" spans="1:19" ht="11.25" thickBot="1" x14ac:dyDescent="0.2">
      <c r="A16295" s="106" t="s">
        <v>357</v>
      </c>
      <c r="B16295" s="106" t="s">
        <v>358</v>
      </c>
      <c r="C16295" s="130" t="s">
        <v>17</v>
      </c>
      <c r="D16295" s="130" t="s">
        <v>18</v>
      </c>
      <c r="E16295" s="131" t="s">
        <v>19</v>
      </c>
      <c r="F16295" s="131" t="s">
        <v>20</v>
      </c>
      <c r="G16295" s="130" t="s">
        <v>21</v>
      </c>
      <c r="H16295" s="130" t="s">
        <v>22</v>
      </c>
      <c r="I16295" s="130" t="s">
        <v>23</v>
      </c>
      <c r="J16295" s="130" t="s">
        <v>24</v>
      </c>
      <c r="K16295" s="131" t="s">
        <v>25</v>
      </c>
      <c r="L16295" s="131" t="s">
        <v>26</v>
      </c>
      <c r="M16295" s="130" t="s">
        <v>27</v>
      </c>
      <c r="N16295" s="130" t="s">
        <v>28</v>
      </c>
      <c r="O16295" s="130" t="s">
        <v>29</v>
      </c>
      <c r="P16295" s="130" t="s">
        <v>30</v>
      </c>
      <c r="Q16295" s="130" t="s">
        <v>31</v>
      </c>
      <c r="R16295" s="130" t="s">
        <v>32</v>
      </c>
      <c r="S16295" s="130" t="s">
        <v>33</v>
      </c>
    </row>
    <row r="16296" spans="1:19" ht="11.25" thickBot="1" x14ac:dyDescent="0.2">
      <c r="A16296" s="107">
        <v>1</v>
      </c>
      <c r="B16296" s="132">
        <v>0.58672453703703698</v>
      </c>
      <c r="C16296" s="108">
        <v>25780.883999999998</v>
      </c>
      <c r="D16296" s="108">
        <v>28554.174999999999</v>
      </c>
      <c r="E16296" s="133">
        <v>1.08673</v>
      </c>
      <c r="F16296" s="133">
        <v>1.0030600000000001</v>
      </c>
      <c r="G16296" s="108">
        <v>14.455</v>
      </c>
      <c r="H16296" s="108">
        <v>108.563</v>
      </c>
      <c r="I16296" s="108">
        <v>303063.42</v>
      </c>
      <c r="J16296" s="141" t="s">
        <v>12240</v>
      </c>
      <c r="K16296" s="133">
        <v>1.1648700000000001</v>
      </c>
      <c r="L16296" s="134" t="s">
        <v>2289</v>
      </c>
      <c r="M16296" s="108">
        <v>979.01599999999996</v>
      </c>
      <c r="N16296" s="108">
        <v>6286.6130000000003</v>
      </c>
      <c r="O16296" s="108">
        <v>6.18</v>
      </c>
      <c r="P16296" s="108">
        <v>144.88999999999999</v>
      </c>
      <c r="Q16296" s="108">
        <v>628.20899999999995</v>
      </c>
      <c r="R16296" s="108">
        <v>118.66500000000001</v>
      </c>
      <c r="S16296" s="108">
        <v>161.69999999999999</v>
      </c>
    </row>
    <row r="16297" spans="1:19" ht="11.25" thickBot="1" x14ac:dyDescent="0.2">
      <c r="A16297" s="112"/>
    </row>
    <row r="16298" spans="1:19" ht="11.25" thickBot="1" x14ac:dyDescent="0.2">
      <c r="A16298" s="107">
        <v>2</v>
      </c>
      <c r="B16298" s="132">
        <v>0.58689814814814811</v>
      </c>
      <c r="C16298" s="108">
        <v>26226.532999999999</v>
      </c>
      <c r="D16298" s="108">
        <v>28531.437999999998</v>
      </c>
      <c r="E16298" s="133">
        <v>1.1125799999999999</v>
      </c>
      <c r="F16298" s="133">
        <v>1.0010600000000001</v>
      </c>
      <c r="G16298" s="108">
        <v>6.7729999999999997</v>
      </c>
      <c r="H16298" s="108">
        <v>116.74</v>
      </c>
      <c r="I16298" s="108">
        <v>300190.89</v>
      </c>
      <c r="J16298" s="141" t="s">
        <v>12241</v>
      </c>
      <c r="K16298" s="133">
        <v>1.19347</v>
      </c>
      <c r="L16298" s="134" t="s">
        <v>2291</v>
      </c>
      <c r="M16298" s="108">
        <v>1023.38</v>
      </c>
      <c r="N16298" s="108">
        <v>6314.5870000000004</v>
      </c>
      <c r="O16298" s="108">
        <v>6.1929999999999996</v>
      </c>
      <c r="P16298" s="108">
        <v>139.96100000000001</v>
      </c>
      <c r="Q16298" s="108">
        <v>625.93899999999996</v>
      </c>
      <c r="R16298" s="108">
        <v>89.998999999999995</v>
      </c>
      <c r="S16298" s="108">
        <v>176.04</v>
      </c>
    </row>
    <row r="16299" spans="1:19" ht="11.25" thickBot="1" x14ac:dyDescent="0.2">
      <c r="A16299" s="112"/>
    </row>
    <row r="16300" spans="1:19" ht="11.25" thickBot="1" x14ac:dyDescent="0.2">
      <c r="A16300" s="107">
        <v>3</v>
      </c>
      <c r="B16300" s="132">
        <v>0.58708333333333329</v>
      </c>
      <c r="C16300" s="108">
        <v>25891.728999999999</v>
      </c>
      <c r="D16300" s="108">
        <v>28726.064999999999</v>
      </c>
      <c r="E16300" s="133">
        <v>1.09565</v>
      </c>
      <c r="F16300" s="133">
        <v>1.0005500000000001</v>
      </c>
      <c r="G16300" s="108">
        <v>15.196</v>
      </c>
      <c r="H16300" s="108">
        <v>129.55500000000001</v>
      </c>
      <c r="I16300" s="108">
        <v>302569.53000000003</v>
      </c>
      <c r="J16300" s="141" t="s">
        <v>12242</v>
      </c>
      <c r="K16300" s="133">
        <v>1.1860999999999999</v>
      </c>
      <c r="L16300" s="134" t="s">
        <v>2293</v>
      </c>
      <c r="M16300" s="108">
        <v>987.26300000000003</v>
      </c>
      <c r="N16300" s="108">
        <v>6361.174</v>
      </c>
      <c r="O16300" s="108">
        <v>6.1909999999999998</v>
      </c>
      <c r="P16300" s="108">
        <v>127.813</v>
      </c>
      <c r="Q16300" s="108">
        <v>622.47199999999998</v>
      </c>
      <c r="R16300" s="108">
        <v>106.624</v>
      </c>
      <c r="S16300" s="108">
        <v>185.738</v>
      </c>
    </row>
    <row r="16301" spans="1:19" ht="11.25" thickBot="1" x14ac:dyDescent="0.2">
      <c r="A16301" s="112"/>
    </row>
    <row r="16302" spans="1:19" ht="11.25" thickBot="1" x14ac:dyDescent="0.2">
      <c r="A16302" s="135" t="s">
        <v>362</v>
      </c>
      <c r="B16302" s="112"/>
      <c r="C16302" s="136">
        <v>25966.382000000001</v>
      </c>
      <c r="D16302" s="136">
        <v>28603.893</v>
      </c>
      <c r="E16302" s="137">
        <v>1.09832</v>
      </c>
      <c r="F16302" s="137">
        <v>1.00156</v>
      </c>
      <c r="G16302" s="136">
        <v>12.141</v>
      </c>
      <c r="H16302" s="136">
        <v>118.286</v>
      </c>
      <c r="I16302" s="136">
        <v>301941.28000000003</v>
      </c>
      <c r="J16302" s="141" t="s">
        <v>12243</v>
      </c>
      <c r="K16302" s="137">
        <v>1.1814800000000001</v>
      </c>
      <c r="L16302" s="134" t="s">
        <v>2295</v>
      </c>
      <c r="M16302" s="136">
        <v>996.553</v>
      </c>
      <c r="N16302" s="136">
        <v>6320.7910000000002</v>
      </c>
      <c r="O16302" s="136">
        <v>6.1879999999999997</v>
      </c>
      <c r="P16302" s="136">
        <v>137.554</v>
      </c>
      <c r="Q16302" s="136">
        <v>625.54</v>
      </c>
      <c r="R16302" s="136">
        <v>105.096</v>
      </c>
      <c r="S16302" s="136">
        <v>174.49199999999999</v>
      </c>
    </row>
    <row r="16303" spans="1:19" ht="11.25" thickBot="1" x14ac:dyDescent="0.2">
      <c r="A16303" s="112"/>
    </row>
    <row r="16304" spans="1:19" ht="11.25" thickBot="1" x14ac:dyDescent="0.2">
      <c r="A16304" s="138" t="s">
        <v>364</v>
      </c>
      <c r="B16304" s="112"/>
      <c r="C16304" s="136">
        <v>232.01400000000001</v>
      </c>
      <c r="D16304" s="136">
        <v>106.413</v>
      </c>
      <c r="E16304" s="137">
        <v>1.3129999999999999E-2</v>
      </c>
      <c r="F16304" s="137">
        <v>1.33E-3</v>
      </c>
      <c r="G16304" s="136">
        <v>4.6639999999999997</v>
      </c>
      <c r="H16304" s="136">
        <v>10.581</v>
      </c>
      <c r="I16304" s="136">
        <v>1535.865</v>
      </c>
      <c r="J16304" s="141" t="s">
        <v>12244</v>
      </c>
      <c r="K16304" s="137">
        <v>1.485E-2</v>
      </c>
      <c r="L16304" s="134" t="s">
        <v>2297</v>
      </c>
      <c r="M16304" s="136">
        <v>23.594999999999999</v>
      </c>
      <c r="N16304" s="136">
        <v>37.665999999999997</v>
      </c>
      <c r="O16304" s="136">
        <v>7.0000000000000001E-3</v>
      </c>
      <c r="P16304" s="136">
        <v>8.7889999999999997</v>
      </c>
      <c r="Q16304" s="136">
        <v>2.8889999999999998</v>
      </c>
      <c r="R16304" s="136">
        <v>14.394</v>
      </c>
      <c r="S16304" s="136">
        <v>12.093</v>
      </c>
    </row>
    <row r="16305" spans="1:19" ht="11.25" thickBot="1" x14ac:dyDescent="0.2">
      <c r="A16305" s="112"/>
    </row>
    <row r="16306" spans="1:19" ht="11.25" thickBot="1" x14ac:dyDescent="0.2">
      <c r="A16306" s="139" t="s">
        <v>366</v>
      </c>
      <c r="B16306" s="112"/>
      <c r="C16306" s="136">
        <v>0.89400000000000002</v>
      </c>
      <c r="D16306" s="136">
        <v>0.372</v>
      </c>
      <c r="E16306" s="140">
        <v>1.196</v>
      </c>
      <c r="F16306" s="140">
        <v>0.13200000000000001</v>
      </c>
      <c r="G16306" s="136">
        <v>38.412999999999997</v>
      </c>
      <c r="H16306" s="136">
        <v>8.9450000000000003</v>
      </c>
      <c r="I16306" s="136">
        <v>0.50900000000000001</v>
      </c>
      <c r="J16306" s="141" t="s">
        <v>2298</v>
      </c>
      <c r="K16306" s="140">
        <v>1.2569999999999999</v>
      </c>
      <c r="L16306" s="134" t="s">
        <v>2299</v>
      </c>
      <c r="M16306" s="136">
        <v>2.3679999999999999</v>
      </c>
      <c r="N16306" s="136">
        <v>0.59599999999999997</v>
      </c>
      <c r="O16306" s="136">
        <v>0.11899999999999999</v>
      </c>
      <c r="P16306" s="136">
        <v>6.39</v>
      </c>
      <c r="Q16306" s="136">
        <v>0.46200000000000002</v>
      </c>
      <c r="R16306" s="136">
        <v>13.696</v>
      </c>
      <c r="S16306" s="136">
        <v>6.931</v>
      </c>
    </row>
    <row r="16307" spans="1:19" ht="11.25" thickBot="1" x14ac:dyDescent="0.2">
      <c r="A16307" s="112"/>
    </row>
    <row r="16308" spans="1:19" ht="11.25" thickBot="1" x14ac:dyDescent="0.2">
      <c r="A16308" s="106" t="s">
        <v>357</v>
      </c>
      <c r="B16308" s="106" t="s">
        <v>358</v>
      </c>
      <c r="C16308" s="131" t="s">
        <v>34</v>
      </c>
      <c r="D16308" s="131" t="s">
        <v>35</v>
      </c>
      <c r="E16308" s="130" t="s">
        <v>36</v>
      </c>
      <c r="F16308" s="130" t="s">
        <v>37</v>
      </c>
      <c r="G16308" s="130" t="s">
        <v>38</v>
      </c>
      <c r="H16308" s="130" t="s">
        <v>39</v>
      </c>
      <c r="I16308" s="130" t="s">
        <v>40</v>
      </c>
      <c r="J16308" s="130" t="s">
        <v>41</v>
      </c>
      <c r="K16308" s="130" t="s">
        <v>42</v>
      </c>
      <c r="L16308" s="130" t="s">
        <v>43</v>
      </c>
      <c r="M16308" s="130" t="s">
        <v>44</v>
      </c>
      <c r="N16308" s="130" t="s">
        <v>45</v>
      </c>
      <c r="O16308" s="130" t="s">
        <v>46</v>
      </c>
      <c r="P16308" s="130" t="s">
        <v>47</v>
      </c>
      <c r="Q16308" s="130" t="s">
        <v>48</v>
      </c>
      <c r="R16308" s="130" t="s">
        <v>49</v>
      </c>
      <c r="S16308" s="130" t="s">
        <v>50</v>
      </c>
    </row>
    <row r="16309" spans="1:19" ht="11.25" thickBot="1" x14ac:dyDescent="0.2">
      <c r="A16309" s="107">
        <v>1</v>
      </c>
      <c r="B16309" s="132">
        <v>0.58672453703703698</v>
      </c>
      <c r="C16309" s="133">
        <v>1.07131</v>
      </c>
      <c r="D16309" s="134" t="s">
        <v>2300</v>
      </c>
      <c r="E16309" s="108">
        <v>14162.906000000001</v>
      </c>
      <c r="F16309" s="108">
        <v>320.62799999999999</v>
      </c>
      <c r="G16309" s="108">
        <v>0.83899999999999997</v>
      </c>
      <c r="H16309" s="108">
        <v>5674.6809999999996</v>
      </c>
      <c r="I16309" s="108">
        <v>146078.14000000001</v>
      </c>
      <c r="J16309" s="108">
        <v>930028.94</v>
      </c>
      <c r="K16309" s="108">
        <v>14707.276</v>
      </c>
      <c r="L16309" s="108">
        <v>28167.920999999998</v>
      </c>
      <c r="M16309" s="108">
        <v>4183.7619999999997</v>
      </c>
      <c r="N16309" s="108">
        <v>3082.8029999999999</v>
      </c>
      <c r="O16309" s="108">
        <v>512.48599999999999</v>
      </c>
      <c r="P16309" s="108">
        <v>490.31799999999998</v>
      </c>
      <c r="Q16309" s="108">
        <v>583.21199999999999</v>
      </c>
      <c r="R16309" s="108">
        <v>482.71</v>
      </c>
      <c r="S16309" s="108">
        <v>675.05899999999997</v>
      </c>
    </row>
    <row r="16310" spans="1:19" ht="11.25" thickBot="1" x14ac:dyDescent="0.2">
      <c r="A16310" s="112"/>
    </row>
    <row r="16311" spans="1:19" ht="11.25" thickBot="1" x14ac:dyDescent="0.2">
      <c r="A16311" s="107">
        <v>2</v>
      </c>
      <c r="B16311" s="132">
        <v>0.58689814814814811</v>
      </c>
      <c r="C16311" s="133">
        <v>1.09084</v>
      </c>
      <c r="D16311" s="134" t="s">
        <v>2301</v>
      </c>
      <c r="E16311" s="108">
        <v>13776.058999999999</v>
      </c>
      <c r="F16311" s="108">
        <v>345.00900000000001</v>
      </c>
      <c r="G16311" s="108">
        <v>1.7250000000000001</v>
      </c>
      <c r="H16311" s="108">
        <v>5563.4459999999999</v>
      </c>
      <c r="I16311" s="108">
        <v>145606.43</v>
      </c>
      <c r="J16311" s="108">
        <v>930342.84</v>
      </c>
      <c r="K16311" s="108">
        <v>14795.197</v>
      </c>
      <c r="L16311" s="108">
        <v>27900.504000000001</v>
      </c>
      <c r="M16311" s="108">
        <v>4215.5870000000004</v>
      </c>
      <c r="N16311" s="108">
        <v>2925.2719999999999</v>
      </c>
      <c r="O16311" s="108">
        <v>560.27300000000002</v>
      </c>
      <c r="P16311" s="108">
        <v>472.726</v>
      </c>
      <c r="Q16311" s="108">
        <v>563.73299999999995</v>
      </c>
      <c r="R16311" s="108">
        <v>508.96300000000002</v>
      </c>
      <c r="S16311" s="108">
        <v>670.67899999999997</v>
      </c>
    </row>
    <row r="16312" spans="1:19" ht="11.25" thickBot="1" x14ac:dyDescent="0.2">
      <c r="A16312" s="112"/>
    </row>
    <row r="16313" spans="1:19" ht="11.25" thickBot="1" x14ac:dyDescent="0.2">
      <c r="A16313" s="107">
        <v>3</v>
      </c>
      <c r="B16313" s="132">
        <v>0.58708333333333329</v>
      </c>
      <c r="C16313" s="133">
        <v>1.0982799999999999</v>
      </c>
      <c r="D16313" s="134" t="s">
        <v>2302</v>
      </c>
      <c r="E16313" s="108">
        <v>13627.169</v>
      </c>
      <c r="F16313" s="108">
        <v>319.10599999999999</v>
      </c>
      <c r="G16313" s="108">
        <v>0.84699999999999998</v>
      </c>
      <c r="H16313" s="108">
        <v>5489.902</v>
      </c>
      <c r="I16313" s="108">
        <v>146525.32</v>
      </c>
      <c r="J16313" s="108">
        <v>934045.7</v>
      </c>
      <c r="K16313" s="108">
        <v>14812.444</v>
      </c>
      <c r="L16313" s="108">
        <v>28353.652999999998</v>
      </c>
      <c r="M16313" s="108">
        <v>4149.7610000000004</v>
      </c>
      <c r="N16313" s="108">
        <v>3026.4319999999998</v>
      </c>
      <c r="O16313" s="108">
        <v>481.76400000000001</v>
      </c>
      <c r="P16313" s="108">
        <v>523.10199999999998</v>
      </c>
      <c r="Q16313" s="108">
        <v>560.51300000000003</v>
      </c>
      <c r="R16313" s="108">
        <v>460.61900000000003</v>
      </c>
      <c r="S16313" s="108">
        <v>656.98299999999995</v>
      </c>
    </row>
    <row r="16314" spans="1:19" ht="11.25" thickBot="1" x14ac:dyDescent="0.2">
      <c r="A16314" s="112"/>
    </row>
    <row r="16315" spans="1:19" ht="11.25" thickBot="1" x14ac:dyDescent="0.2">
      <c r="A16315" s="135" t="s">
        <v>362</v>
      </c>
      <c r="B16315" s="112"/>
      <c r="C16315" s="137">
        <v>1.0868100000000001</v>
      </c>
      <c r="D16315" s="134" t="s">
        <v>2303</v>
      </c>
      <c r="E16315" s="136">
        <v>13855.378000000001</v>
      </c>
      <c r="F16315" s="136">
        <v>328.24700000000001</v>
      </c>
      <c r="G16315" s="136">
        <v>1.137</v>
      </c>
      <c r="H16315" s="136">
        <v>5576.01</v>
      </c>
      <c r="I16315" s="136">
        <v>146069.96</v>
      </c>
      <c r="J16315" s="136">
        <v>931472.49</v>
      </c>
      <c r="K16315" s="136">
        <v>14771.638999999999</v>
      </c>
      <c r="L16315" s="136">
        <v>28140.692999999999</v>
      </c>
      <c r="M16315" s="136">
        <v>4183.0370000000003</v>
      </c>
      <c r="N16315" s="136">
        <v>3011.502</v>
      </c>
      <c r="O16315" s="136">
        <v>518.17399999999998</v>
      </c>
      <c r="P16315" s="136">
        <v>495.38200000000001</v>
      </c>
      <c r="Q16315" s="136">
        <v>569.15300000000002</v>
      </c>
      <c r="R16315" s="136">
        <v>484.09800000000001</v>
      </c>
      <c r="S16315" s="136">
        <v>667.57399999999996</v>
      </c>
    </row>
    <row r="16316" spans="1:19" ht="11.25" thickBot="1" x14ac:dyDescent="0.2">
      <c r="A16316" s="112"/>
    </row>
    <row r="16317" spans="1:19" ht="11.25" thickBot="1" x14ac:dyDescent="0.2">
      <c r="A16317" s="138" t="s">
        <v>364</v>
      </c>
      <c r="B16317" s="112"/>
      <c r="C16317" s="137">
        <v>1.393E-2</v>
      </c>
      <c r="D16317" s="134" t="s">
        <v>2304</v>
      </c>
      <c r="E16317" s="136">
        <v>276.536</v>
      </c>
      <c r="F16317" s="136">
        <v>14.535</v>
      </c>
      <c r="G16317" s="136">
        <v>0.50900000000000001</v>
      </c>
      <c r="H16317" s="136">
        <v>93.028000000000006</v>
      </c>
      <c r="I16317" s="136">
        <v>459.5</v>
      </c>
      <c r="J16317" s="136">
        <v>2233.9810000000002</v>
      </c>
      <c r="K16317" s="136">
        <v>56.402999999999999</v>
      </c>
      <c r="L16317" s="136">
        <v>227.798</v>
      </c>
      <c r="M16317" s="136">
        <v>32.918999999999997</v>
      </c>
      <c r="N16317" s="136">
        <v>79.819999999999993</v>
      </c>
      <c r="O16317" s="136">
        <v>39.561999999999998</v>
      </c>
      <c r="P16317" s="136">
        <v>25.567</v>
      </c>
      <c r="Q16317" s="136">
        <v>12.282</v>
      </c>
      <c r="R16317" s="136">
        <v>24.202000000000002</v>
      </c>
      <c r="S16317" s="136">
        <v>9.4290000000000003</v>
      </c>
    </row>
    <row r="16318" spans="1:19" ht="11.25" thickBot="1" x14ac:dyDescent="0.2">
      <c r="A16318" s="112"/>
    </row>
    <row r="16319" spans="1:19" ht="11.25" thickBot="1" x14ac:dyDescent="0.2">
      <c r="A16319" s="139" t="s">
        <v>366</v>
      </c>
      <c r="B16319" s="112"/>
      <c r="C16319" s="140">
        <v>1.282</v>
      </c>
      <c r="D16319" s="134" t="s">
        <v>2305</v>
      </c>
      <c r="E16319" s="136">
        <v>1.996</v>
      </c>
      <c r="F16319" s="136">
        <v>4.4279999999999999</v>
      </c>
      <c r="G16319" s="136">
        <v>44.771999999999998</v>
      </c>
      <c r="H16319" s="136">
        <v>1.6679999999999999</v>
      </c>
      <c r="I16319" s="136">
        <v>0.315</v>
      </c>
      <c r="J16319" s="136">
        <v>0.24</v>
      </c>
      <c r="K16319" s="136">
        <v>0.38200000000000001</v>
      </c>
      <c r="L16319" s="136">
        <v>0.80900000000000005</v>
      </c>
      <c r="M16319" s="136">
        <v>0.78700000000000003</v>
      </c>
      <c r="N16319" s="136">
        <v>2.65</v>
      </c>
      <c r="O16319" s="136">
        <v>7.6349999999999998</v>
      </c>
      <c r="P16319" s="136">
        <v>5.1609999999999996</v>
      </c>
      <c r="Q16319" s="136">
        <v>2.1579999999999999</v>
      </c>
      <c r="R16319" s="136">
        <v>4.9989999999999997</v>
      </c>
      <c r="S16319" s="136">
        <v>1.4119999999999999</v>
      </c>
    </row>
    <row r="16320" spans="1:19" ht="11.25" thickBot="1" x14ac:dyDescent="0.2">
      <c r="A16320" s="112"/>
    </row>
    <row r="16321" spans="1:19" ht="11.25" thickBot="1" x14ac:dyDescent="0.2">
      <c r="A16321" s="106" t="s">
        <v>357</v>
      </c>
      <c r="B16321" s="106" t="s">
        <v>358</v>
      </c>
      <c r="C16321" s="130" t="s">
        <v>51</v>
      </c>
      <c r="D16321" s="130" t="s">
        <v>52</v>
      </c>
      <c r="E16321" s="130" t="s">
        <v>53</v>
      </c>
      <c r="F16321" s="130" t="s">
        <v>54</v>
      </c>
      <c r="G16321" s="130" t="s">
        <v>55</v>
      </c>
      <c r="H16321" s="130" t="s">
        <v>56</v>
      </c>
      <c r="I16321" s="130" t="s">
        <v>57</v>
      </c>
      <c r="J16321" s="130" t="s">
        <v>58</v>
      </c>
      <c r="K16321" s="130" t="s">
        <v>59</v>
      </c>
      <c r="L16321" s="130" t="s">
        <v>60</v>
      </c>
      <c r="M16321" s="130" t="s">
        <v>61</v>
      </c>
      <c r="N16321" s="130" t="s">
        <v>62</v>
      </c>
      <c r="O16321" s="130" t="s">
        <v>63</v>
      </c>
      <c r="P16321" s="130" t="s">
        <v>64</v>
      </c>
      <c r="Q16321" s="131" t="s">
        <v>65</v>
      </c>
      <c r="R16321" s="131" t="s">
        <v>66</v>
      </c>
      <c r="S16321" s="130" t="s">
        <v>67</v>
      </c>
    </row>
    <row r="16322" spans="1:19" ht="11.25" thickBot="1" x14ac:dyDescent="0.2">
      <c r="A16322" s="107">
        <v>1</v>
      </c>
      <c r="B16322" s="132">
        <v>0.58672453703703698</v>
      </c>
      <c r="C16322" s="108">
        <v>450.03800000000001</v>
      </c>
      <c r="D16322" s="108">
        <v>431.16500000000002</v>
      </c>
      <c r="E16322" s="108">
        <v>164.80699999999999</v>
      </c>
      <c r="F16322" s="108">
        <v>265.00200000000001</v>
      </c>
      <c r="G16322" s="108">
        <v>180.483</v>
      </c>
      <c r="H16322" s="108">
        <v>281.75</v>
      </c>
      <c r="I16322" s="108">
        <v>1973.548</v>
      </c>
      <c r="J16322" s="108">
        <v>8261.4259999999995</v>
      </c>
      <c r="K16322" s="108">
        <v>12359.316999999999</v>
      </c>
      <c r="L16322" s="108">
        <v>-8.6259999999999994</v>
      </c>
      <c r="M16322" s="108">
        <v>-1.6419999999999999</v>
      </c>
      <c r="N16322" s="108">
        <v>510.73599999999999</v>
      </c>
      <c r="O16322" s="108">
        <v>183.86600000000001</v>
      </c>
      <c r="P16322" s="108">
        <v>93007.865999999995</v>
      </c>
      <c r="Q16322" s="133">
        <v>0.97380999999999995</v>
      </c>
      <c r="R16322" s="134" t="s">
        <v>2306</v>
      </c>
      <c r="S16322" s="108">
        <v>4863.7389999999996</v>
      </c>
    </row>
    <row r="16323" spans="1:19" ht="11.25" thickBot="1" x14ac:dyDescent="0.2">
      <c r="A16323" s="112"/>
    </row>
    <row r="16324" spans="1:19" ht="11.25" thickBot="1" x14ac:dyDescent="0.2">
      <c r="A16324" s="107">
        <v>2</v>
      </c>
      <c r="B16324" s="132">
        <v>0.58689814814814811</v>
      </c>
      <c r="C16324" s="108">
        <v>469.02499999999998</v>
      </c>
      <c r="D16324" s="108">
        <v>462.77699999999999</v>
      </c>
      <c r="E16324" s="108">
        <v>157.55699999999999</v>
      </c>
      <c r="F16324" s="108">
        <v>245.011</v>
      </c>
      <c r="G16324" s="108">
        <v>133.22800000000001</v>
      </c>
      <c r="H16324" s="108">
        <v>227.97</v>
      </c>
      <c r="I16324" s="108">
        <v>1968.3630000000001</v>
      </c>
      <c r="J16324" s="108">
        <v>8326.7379999999994</v>
      </c>
      <c r="K16324" s="108">
        <v>12407.370999999999</v>
      </c>
      <c r="L16324" s="108">
        <v>-3.1349999999999998</v>
      </c>
      <c r="M16324" s="108">
        <v>2.9449999999999998</v>
      </c>
      <c r="N16324" s="108">
        <v>540.24</v>
      </c>
      <c r="O16324" s="108">
        <v>178.88200000000001</v>
      </c>
      <c r="P16324" s="108">
        <v>93479.350999999995</v>
      </c>
      <c r="Q16324" s="133">
        <v>0.99094000000000004</v>
      </c>
      <c r="R16324" s="134" t="s">
        <v>2307</v>
      </c>
      <c r="S16324" s="108">
        <v>5015.5339999999997</v>
      </c>
    </row>
    <row r="16325" spans="1:19" ht="11.25" thickBot="1" x14ac:dyDescent="0.2">
      <c r="A16325" s="112"/>
    </row>
    <row r="16326" spans="1:19" ht="11.25" thickBot="1" x14ac:dyDescent="0.2">
      <c r="A16326" s="107">
        <v>3</v>
      </c>
      <c r="B16326" s="132">
        <v>0.58708333333333329</v>
      </c>
      <c r="C16326" s="108">
        <v>506.41399999999999</v>
      </c>
      <c r="D16326" s="108">
        <v>466.69400000000002</v>
      </c>
      <c r="E16326" s="108">
        <v>162.524</v>
      </c>
      <c r="F16326" s="108">
        <v>241.15700000000001</v>
      </c>
      <c r="G16326" s="108">
        <v>207.33099999999999</v>
      </c>
      <c r="H16326" s="108">
        <v>187.64500000000001</v>
      </c>
      <c r="I16326" s="108">
        <v>2005.3869999999999</v>
      </c>
      <c r="J16326" s="108">
        <v>8167.2389999999996</v>
      </c>
      <c r="K16326" s="108">
        <v>12384.333000000001</v>
      </c>
      <c r="L16326" s="108">
        <v>-7.6859999999999999</v>
      </c>
      <c r="M16326" s="108">
        <v>-0.71499999999999997</v>
      </c>
      <c r="N16326" s="108">
        <v>533.28099999999995</v>
      </c>
      <c r="O16326" s="108">
        <v>235.29400000000001</v>
      </c>
      <c r="P16326" s="108">
        <v>94568.745999999999</v>
      </c>
      <c r="Q16326" s="133">
        <v>0.99487000000000003</v>
      </c>
      <c r="R16326" s="134" t="s">
        <v>2308</v>
      </c>
      <c r="S16326" s="108">
        <v>4905.3050000000003</v>
      </c>
    </row>
    <row r="16327" spans="1:19" ht="11.25" thickBot="1" x14ac:dyDescent="0.2">
      <c r="A16327" s="112"/>
    </row>
    <row r="16328" spans="1:19" ht="11.25" thickBot="1" x14ac:dyDescent="0.2">
      <c r="A16328" s="135" t="s">
        <v>362</v>
      </c>
      <c r="B16328" s="112"/>
      <c r="C16328" s="136">
        <v>475.15899999999999</v>
      </c>
      <c r="D16328" s="136">
        <v>453.54500000000002</v>
      </c>
      <c r="E16328" s="136">
        <v>161.62899999999999</v>
      </c>
      <c r="F16328" s="136">
        <v>250.39</v>
      </c>
      <c r="G16328" s="136">
        <v>173.68100000000001</v>
      </c>
      <c r="H16328" s="136">
        <v>232.45500000000001</v>
      </c>
      <c r="I16328" s="136">
        <v>1982.433</v>
      </c>
      <c r="J16328" s="136">
        <v>8251.8009999999995</v>
      </c>
      <c r="K16328" s="136">
        <v>12383.674000000001</v>
      </c>
      <c r="L16328" s="136">
        <v>-6.4820000000000002</v>
      </c>
      <c r="M16328" s="136">
        <v>0.19600000000000001</v>
      </c>
      <c r="N16328" s="136">
        <v>528.08600000000001</v>
      </c>
      <c r="O16328" s="136">
        <v>199.34700000000001</v>
      </c>
      <c r="P16328" s="136">
        <v>93685.320999999996</v>
      </c>
      <c r="Q16328" s="137">
        <v>0.98653999999999997</v>
      </c>
      <c r="R16328" s="134" t="s">
        <v>2309</v>
      </c>
      <c r="S16328" s="136">
        <v>4928.1930000000002</v>
      </c>
    </row>
    <row r="16329" spans="1:19" ht="11.25" thickBot="1" x14ac:dyDescent="0.2">
      <c r="A16329" s="112"/>
    </row>
    <row r="16330" spans="1:19" ht="11.25" thickBot="1" x14ac:dyDescent="0.2">
      <c r="A16330" s="138" t="s">
        <v>364</v>
      </c>
      <c r="B16330" s="112"/>
      <c r="C16330" s="136">
        <v>28.684000000000001</v>
      </c>
      <c r="D16330" s="136">
        <v>19.481000000000002</v>
      </c>
      <c r="E16330" s="136">
        <v>3.7069999999999999</v>
      </c>
      <c r="F16330" s="136">
        <v>12.8</v>
      </c>
      <c r="G16330" s="136">
        <v>37.517000000000003</v>
      </c>
      <c r="H16330" s="136">
        <v>47.212000000000003</v>
      </c>
      <c r="I16330" s="136">
        <v>20.047000000000001</v>
      </c>
      <c r="J16330" s="136">
        <v>80.183999999999997</v>
      </c>
      <c r="K16330" s="136">
        <v>24.033999999999999</v>
      </c>
      <c r="L16330" s="136">
        <v>2.9369999999999998</v>
      </c>
      <c r="M16330" s="136">
        <v>2.4249999999999998</v>
      </c>
      <c r="N16330" s="136">
        <v>15.423</v>
      </c>
      <c r="O16330" s="136">
        <v>31.23</v>
      </c>
      <c r="P16330" s="136">
        <v>800.56500000000005</v>
      </c>
      <c r="Q16330" s="137">
        <v>1.119E-2</v>
      </c>
      <c r="R16330" s="134" t="s">
        <v>2310</v>
      </c>
      <c r="S16330" s="136">
        <v>78.442999999999998</v>
      </c>
    </row>
    <row r="16331" spans="1:19" ht="11.25" thickBot="1" x14ac:dyDescent="0.2">
      <c r="A16331" s="112"/>
    </row>
    <row r="16332" spans="1:19" ht="11.25" thickBot="1" x14ac:dyDescent="0.2">
      <c r="A16332" s="139" t="s">
        <v>366</v>
      </c>
      <c r="B16332" s="112"/>
      <c r="C16332" s="136">
        <v>6.0369999999999999</v>
      </c>
      <c r="D16332" s="136">
        <v>4.2949999999999999</v>
      </c>
      <c r="E16332" s="136">
        <v>2.2930000000000001</v>
      </c>
      <c r="F16332" s="136">
        <v>5.1120000000000001</v>
      </c>
      <c r="G16332" s="136">
        <v>21.600999999999999</v>
      </c>
      <c r="H16332" s="136">
        <v>20.309999999999999</v>
      </c>
      <c r="I16332" s="136">
        <v>1.0109999999999999</v>
      </c>
      <c r="J16332" s="136">
        <v>0.97199999999999998</v>
      </c>
      <c r="K16332" s="136">
        <v>0.19400000000000001</v>
      </c>
      <c r="L16332" s="136">
        <v>45.305</v>
      </c>
      <c r="M16332" s="136">
        <v>1238.662</v>
      </c>
      <c r="N16332" s="136">
        <v>2.9209999999999998</v>
      </c>
      <c r="O16332" s="136">
        <v>15.666</v>
      </c>
      <c r="P16332" s="136">
        <v>0.85499999999999998</v>
      </c>
      <c r="Q16332" s="140">
        <v>1.135</v>
      </c>
      <c r="R16332" s="134" t="s">
        <v>438</v>
      </c>
      <c r="S16332" s="136">
        <v>1.5920000000000001</v>
      </c>
    </row>
    <row r="16333" spans="1:19" ht="11.25" thickBot="1" x14ac:dyDescent="0.2">
      <c r="A16333" s="112"/>
    </row>
    <row r="16334" spans="1:19" ht="11.25" thickBot="1" x14ac:dyDescent="0.2">
      <c r="A16334" s="106" t="s">
        <v>357</v>
      </c>
      <c r="B16334" s="106" t="s">
        <v>358</v>
      </c>
      <c r="C16334" s="130" t="s">
        <v>68</v>
      </c>
    </row>
    <row r="16335" spans="1:19" ht="11.25" thickBot="1" x14ac:dyDescent="0.2">
      <c r="A16335" s="107">
        <v>1</v>
      </c>
      <c r="B16335" s="132">
        <v>0.58672453703703698</v>
      </c>
      <c r="C16335" s="108">
        <v>1101.3309999999999</v>
      </c>
    </row>
    <row r="16336" spans="1:19" ht="11.25" thickBot="1" x14ac:dyDescent="0.2">
      <c r="A16336" s="112"/>
    </row>
    <row r="16337" spans="1:19" ht="11.25" thickBot="1" x14ac:dyDescent="0.2">
      <c r="A16337" s="107">
        <v>2</v>
      </c>
      <c r="B16337" s="132">
        <v>0.58689814814814811</v>
      </c>
      <c r="C16337" s="108">
        <v>1112.1500000000001</v>
      </c>
    </row>
    <row r="16338" spans="1:19" ht="11.25" thickBot="1" x14ac:dyDescent="0.2">
      <c r="A16338" s="112"/>
    </row>
    <row r="16339" spans="1:19" ht="11.25" thickBot="1" x14ac:dyDescent="0.2">
      <c r="A16339" s="107">
        <v>3</v>
      </c>
      <c r="B16339" s="132">
        <v>0.58708333333333329</v>
      </c>
      <c r="C16339" s="108">
        <v>1164.029</v>
      </c>
    </row>
    <row r="16340" spans="1:19" ht="11.25" thickBot="1" x14ac:dyDescent="0.2">
      <c r="A16340" s="112"/>
    </row>
    <row r="16341" spans="1:19" ht="11.25" thickBot="1" x14ac:dyDescent="0.2">
      <c r="A16341" s="135" t="s">
        <v>362</v>
      </c>
      <c r="B16341" s="112"/>
      <c r="C16341" s="136">
        <v>1125.837</v>
      </c>
    </row>
    <row r="16342" spans="1:19" ht="11.25" thickBot="1" x14ac:dyDescent="0.2">
      <c r="A16342" s="112"/>
    </row>
    <row r="16343" spans="1:19" ht="11.25" thickBot="1" x14ac:dyDescent="0.2">
      <c r="A16343" s="138" t="s">
        <v>364</v>
      </c>
      <c r="B16343" s="112"/>
      <c r="C16343" s="136">
        <v>33.515000000000001</v>
      </c>
    </row>
    <row r="16344" spans="1:19" ht="11.25" thickBot="1" x14ac:dyDescent="0.2">
      <c r="A16344" s="112"/>
    </row>
    <row r="16345" spans="1:19" ht="11.25" thickBot="1" x14ac:dyDescent="0.2">
      <c r="A16345" s="139" t="s">
        <v>366</v>
      </c>
      <c r="B16345" s="112"/>
      <c r="C16345" s="136">
        <v>2.9769999999999999</v>
      </c>
    </row>
    <row r="16346" spans="1:19" ht="10.5" x14ac:dyDescent="0.15">
      <c r="A16346" s="112"/>
    </row>
    <row r="16347" spans="1:19" x14ac:dyDescent="0.15">
      <c r="A16347" s="129"/>
      <c r="B16347" s="86" t="s">
        <v>2311</v>
      </c>
    </row>
    <row r="16348" spans="1:19" ht="9.75" thickBot="1" x14ac:dyDescent="0.2">
      <c r="A16348" s="81" t="s">
        <v>5871</v>
      </c>
    </row>
    <row r="16349" spans="1:19" ht="11.25" thickBot="1" x14ac:dyDescent="0.2">
      <c r="A16349" s="106" t="s">
        <v>357</v>
      </c>
      <c r="B16349" s="106" t="s">
        <v>358</v>
      </c>
      <c r="C16349" s="130" t="s">
        <v>0</v>
      </c>
      <c r="D16349" s="130" t="s">
        <v>1</v>
      </c>
      <c r="E16349" s="130" t="s">
        <v>2</v>
      </c>
      <c r="F16349" s="130" t="s">
        <v>3</v>
      </c>
      <c r="G16349" s="130" t="s">
        <v>4</v>
      </c>
      <c r="H16349" s="130" t="s">
        <v>5</v>
      </c>
      <c r="I16349" s="131" t="s">
        <v>6</v>
      </c>
      <c r="J16349" s="131" t="s">
        <v>7</v>
      </c>
      <c r="K16349" s="130" t="s">
        <v>8</v>
      </c>
      <c r="L16349" s="130" t="s">
        <v>9</v>
      </c>
      <c r="M16349" s="130" t="s">
        <v>10</v>
      </c>
      <c r="N16349" s="130" t="s">
        <v>11</v>
      </c>
      <c r="O16349" s="130" t="s">
        <v>12</v>
      </c>
      <c r="P16349" s="130" t="s">
        <v>13</v>
      </c>
      <c r="Q16349" s="130" t="s">
        <v>14</v>
      </c>
      <c r="R16349" s="130" t="s">
        <v>15</v>
      </c>
      <c r="S16349" s="130" t="s">
        <v>16</v>
      </c>
    </row>
    <row r="16350" spans="1:19" ht="11.25" thickBot="1" x14ac:dyDescent="0.2">
      <c r="A16350" s="107">
        <v>1</v>
      </c>
      <c r="B16350" s="132">
        <v>0.59186342592592589</v>
      </c>
      <c r="C16350" s="141" t="s">
        <v>12245</v>
      </c>
      <c r="D16350" s="141" t="s">
        <v>12246</v>
      </c>
      <c r="E16350" s="141" t="s">
        <v>12247</v>
      </c>
      <c r="F16350" s="141" t="s">
        <v>12248</v>
      </c>
      <c r="G16350" s="141" t="s">
        <v>12249</v>
      </c>
      <c r="H16350" s="141" t="s">
        <v>12250</v>
      </c>
      <c r="I16350" s="133">
        <v>1.1897200000000001</v>
      </c>
      <c r="J16350" s="134" t="s">
        <v>2318</v>
      </c>
      <c r="K16350" s="141" t="s">
        <v>12251</v>
      </c>
      <c r="L16350" s="108">
        <v>173.93</v>
      </c>
      <c r="M16350" s="108">
        <v>18512.611000000001</v>
      </c>
      <c r="N16350" s="108">
        <v>41092.154999999999</v>
      </c>
      <c r="O16350" s="141" t="s">
        <v>12252</v>
      </c>
      <c r="P16350" s="108">
        <v>166456.10999999999</v>
      </c>
      <c r="Q16350" s="108">
        <v>10134.780000000001</v>
      </c>
      <c r="R16350" s="108">
        <v>18982.994999999999</v>
      </c>
      <c r="S16350" s="141" t="s">
        <v>12253</v>
      </c>
    </row>
    <row r="16351" spans="1:19" ht="11.25" thickBot="1" x14ac:dyDescent="0.2">
      <c r="A16351" s="112"/>
    </row>
    <row r="16352" spans="1:19" ht="11.25" thickBot="1" x14ac:dyDescent="0.2">
      <c r="A16352" s="107">
        <v>2</v>
      </c>
      <c r="B16352" s="132">
        <v>0.59204861111111107</v>
      </c>
      <c r="C16352" s="141" t="s">
        <v>12254</v>
      </c>
      <c r="D16352" s="141" t="s">
        <v>12255</v>
      </c>
      <c r="E16352" s="141" t="s">
        <v>12256</v>
      </c>
      <c r="F16352" s="141" t="s">
        <v>12257</v>
      </c>
      <c r="G16352" s="141" t="s">
        <v>12258</v>
      </c>
      <c r="H16352" s="141" t="s">
        <v>12259</v>
      </c>
      <c r="I16352" s="133">
        <v>1.2104200000000001</v>
      </c>
      <c r="J16352" s="134" t="s">
        <v>2328</v>
      </c>
      <c r="K16352" s="141" t="s">
        <v>12260</v>
      </c>
      <c r="L16352" s="108">
        <v>169.28800000000001</v>
      </c>
      <c r="M16352" s="108">
        <v>18571.768</v>
      </c>
      <c r="N16352" s="108">
        <v>41088.800000000003</v>
      </c>
      <c r="O16352" s="141" t="s">
        <v>12261</v>
      </c>
      <c r="P16352" s="108">
        <v>163838.63</v>
      </c>
      <c r="Q16352" s="108">
        <v>10232.829</v>
      </c>
      <c r="R16352" s="108">
        <v>19184.411</v>
      </c>
      <c r="S16352" s="141" t="s">
        <v>12262</v>
      </c>
    </row>
    <row r="16353" spans="1:19" ht="11.25" thickBot="1" x14ac:dyDescent="0.2">
      <c r="A16353" s="112"/>
    </row>
    <row r="16354" spans="1:19" ht="11.25" thickBot="1" x14ac:dyDescent="0.2">
      <c r="A16354" s="107">
        <v>3</v>
      </c>
      <c r="B16354" s="132">
        <v>0.59222222222222221</v>
      </c>
      <c r="C16354" s="141" t="s">
        <v>12263</v>
      </c>
      <c r="D16354" s="141" t="s">
        <v>12264</v>
      </c>
      <c r="E16354" s="141" t="s">
        <v>12265</v>
      </c>
      <c r="F16354" s="141" t="s">
        <v>12266</v>
      </c>
      <c r="G16354" s="141" t="s">
        <v>12267</v>
      </c>
      <c r="H16354" s="141" t="s">
        <v>12268</v>
      </c>
      <c r="I16354" s="133">
        <v>1.2329300000000001</v>
      </c>
      <c r="J16354" s="134" t="s">
        <v>2335</v>
      </c>
      <c r="K16354" s="141" t="s">
        <v>12269</v>
      </c>
      <c r="L16354" s="108">
        <v>186.45699999999999</v>
      </c>
      <c r="M16354" s="108">
        <v>18771.538</v>
      </c>
      <c r="N16354" s="108">
        <v>40704.557999999997</v>
      </c>
      <c r="O16354" s="141" t="s">
        <v>12270</v>
      </c>
      <c r="P16354" s="108">
        <v>162194.56</v>
      </c>
      <c r="Q16354" s="108">
        <v>10002.07</v>
      </c>
      <c r="R16354" s="108">
        <v>18830.156999999999</v>
      </c>
      <c r="S16354" s="141" t="s">
        <v>12271</v>
      </c>
    </row>
    <row r="16355" spans="1:19" ht="11.25" thickBot="1" x14ac:dyDescent="0.2">
      <c r="A16355" s="112"/>
    </row>
    <row r="16356" spans="1:19" ht="11.25" thickBot="1" x14ac:dyDescent="0.2">
      <c r="A16356" s="135" t="s">
        <v>362</v>
      </c>
      <c r="B16356" s="112"/>
      <c r="C16356" s="141" t="s">
        <v>12272</v>
      </c>
      <c r="D16356" s="141" t="s">
        <v>12273</v>
      </c>
      <c r="E16356" s="141" t="s">
        <v>12274</v>
      </c>
      <c r="F16356" s="141" t="s">
        <v>12275</v>
      </c>
      <c r="G16356" s="141" t="s">
        <v>12276</v>
      </c>
      <c r="H16356" s="141" t="s">
        <v>12277</v>
      </c>
      <c r="I16356" s="137">
        <v>1.21102</v>
      </c>
      <c r="J16356" s="134" t="s">
        <v>2345</v>
      </c>
      <c r="K16356" s="141" t="s">
        <v>12278</v>
      </c>
      <c r="L16356" s="136">
        <v>176.55799999999999</v>
      </c>
      <c r="M16356" s="136">
        <v>18618.638999999999</v>
      </c>
      <c r="N16356" s="136">
        <v>40961.837</v>
      </c>
      <c r="O16356" s="141" t="s">
        <v>12279</v>
      </c>
      <c r="P16356" s="136">
        <v>164163.1</v>
      </c>
      <c r="Q16356" s="136">
        <v>10123.226000000001</v>
      </c>
      <c r="R16356" s="136">
        <v>18999.187000000002</v>
      </c>
      <c r="S16356" s="141" t="s">
        <v>12280</v>
      </c>
    </row>
    <row r="16357" spans="1:19" ht="11.25" thickBot="1" x14ac:dyDescent="0.2">
      <c r="A16357" s="112"/>
    </row>
    <row r="16358" spans="1:19" ht="11.25" thickBot="1" x14ac:dyDescent="0.2">
      <c r="A16358" s="138" t="s">
        <v>364</v>
      </c>
      <c r="B16358" s="112"/>
      <c r="C16358" s="141" t="s">
        <v>12281</v>
      </c>
      <c r="D16358" s="141" t="s">
        <v>12282</v>
      </c>
      <c r="E16358" s="141" t="s">
        <v>12283</v>
      </c>
      <c r="F16358" s="141" t="s">
        <v>12284</v>
      </c>
      <c r="G16358" s="141" t="s">
        <v>12285</v>
      </c>
      <c r="H16358" s="141" t="s">
        <v>12286</v>
      </c>
      <c r="I16358" s="137">
        <v>2.1610000000000001E-2</v>
      </c>
      <c r="J16358" s="134" t="s">
        <v>1669</v>
      </c>
      <c r="K16358" s="141" t="s">
        <v>12287</v>
      </c>
      <c r="L16358" s="136">
        <v>8.8810000000000002</v>
      </c>
      <c r="M16358" s="136">
        <v>135.678</v>
      </c>
      <c r="N16358" s="136">
        <v>222.81700000000001</v>
      </c>
      <c r="O16358" s="141" t="s">
        <v>12288</v>
      </c>
      <c r="P16358" s="136">
        <v>2149.2249999999999</v>
      </c>
      <c r="Q16358" s="136">
        <v>115.813</v>
      </c>
      <c r="R16358" s="136">
        <v>177.68100000000001</v>
      </c>
      <c r="S16358" s="141" t="s">
        <v>12289</v>
      </c>
    </row>
    <row r="16359" spans="1:19" ht="11.25" thickBot="1" x14ac:dyDescent="0.2">
      <c r="A16359" s="112"/>
    </row>
    <row r="16360" spans="1:19" ht="11.25" thickBot="1" x14ac:dyDescent="0.2">
      <c r="A16360" s="139" t="s">
        <v>366</v>
      </c>
      <c r="B16360" s="112"/>
      <c r="C16360" s="141" t="s">
        <v>2358</v>
      </c>
      <c r="D16360" s="141" t="s">
        <v>2359</v>
      </c>
      <c r="E16360" s="141" t="s">
        <v>2360</v>
      </c>
      <c r="F16360" s="141" t="s">
        <v>2361</v>
      </c>
      <c r="G16360" s="141" t="s">
        <v>2362</v>
      </c>
      <c r="H16360" s="141" t="s">
        <v>6327</v>
      </c>
      <c r="I16360" s="140">
        <v>1.7849999999999999</v>
      </c>
      <c r="J16360" s="134" t="s">
        <v>2364</v>
      </c>
      <c r="K16360" s="141" t="s">
        <v>2365</v>
      </c>
      <c r="L16360" s="136">
        <v>5.03</v>
      </c>
      <c r="M16360" s="136">
        <v>0.72899999999999998</v>
      </c>
      <c r="N16360" s="136">
        <v>0.54400000000000004</v>
      </c>
      <c r="O16360" s="141" t="s">
        <v>2366</v>
      </c>
      <c r="P16360" s="136">
        <v>1.3089999999999999</v>
      </c>
      <c r="Q16360" s="136">
        <v>1.1439999999999999</v>
      </c>
      <c r="R16360" s="136">
        <v>0.93500000000000005</v>
      </c>
      <c r="S16360" s="141" t="s">
        <v>2367</v>
      </c>
    </row>
    <row r="16361" spans="1:19" ht="11.25" thickBot="1" x14ac:dyDescent="0.2">
      <c r="A16361" s="112"/>
    </row>
    <row r="16362" spans="1:19" ht="11.25" thickBot="1" x14ac:dyDescent="0.2">
      <c r="A16362" s="106" t="s">
        <v>357</v>
      </c>
      <c r="B16362" s="106" t="s">
        <v>358</v>
      </c>
      <c r="C16362" s="130" t="s">
        <v>17</v>
      </c>
      <c r="D16362" s="130" t="s">
        <v>18</v>
      </c>
      <c r="E16362" s="131" t="s">
        <v>19</v>
      </c>
      <c r="F16362" s="131" t="s">
        <v>20</v>
      </c>
      <c r="G16362" s="130" t="s">
        <v>21</v>
      </c>
      <c r="H16362" s="130" t="s">
        <v>22</v>
      </c>
      <c r="I16362" s="130" t="s">
        <v>23</v>
      </c>
      <c r="J16362" s="130" t="s">
        <v>24</v>
      </c>
      <c r="K16362" s="131" t="s">
        <v>25</v>
      </c>
      <c r="L16362" s="131" t="s">
        <v>26</v>
      </c>
      <c r="M16362" s="130" t="s">
        <v>27</v>
      </c>
      <c r="N16362" s="130" t="s">
        <v>28</v>
      </c>
      <c r="O16362" s="130" t="s">
        <v>29</v>
      </c>
      <c r="P16362" s="130" t="s">
        <v>30</v>
      </c>
      <c r="Q16362" s="130" t="s">
        <v>31</v>
      </c>
      <c r="R16362" s="130" t="s">
        <v>32</v>
      </c>
      <c r="S16362" s="130" t="s">
        <v>33</v>
      </c>
    </row>
    <row r="16363" spans="1:19" ht="11.25" thickBot="1" x14ac:dyDescent="0.2">
      <c r="A16363" s="107">
        <v>1</v>
      </c>
      <c r="B16363" s="132">
        <v>0.59186342592592589</v>
      </c>
      <c r="C16363" s="108">
        <v>44994.470999999998</v>
      </c>
      <c r="D16363" s="108">
        <v>48962.743999999999</v>
      </c>
      <c r="E16363" s="133">
        <v>1.07918</v>
      </c>
      <c r="F16363" s="133">
        <v>1.0034099999999999</v>
      </c>
      <c r="G16363" s="108">
        <v>19.236000000000001</v>
      </c>
      <c r="H16363" s="141" t="s">
        <v>12290</v>
      </c>
      <c r="I16363" s="108">
        <v>316451.59999999998</v>
      </c>
      <c r="J16363" s="141" t="s">
        <v>12291</v>
      </c>
      <c r="K16363" s="133">
        <v>1.1649499999999999</v>
      </c>
      <c r="L16363" s="134" t="s">
        <v>2370</v>
      </c>
      <c r="M16363" s="108">
        <v>932.98400000000004</v>
      </c>
      <c r="N16363" s="108">
        <v>5008.3379999999997</v>
      </c>
      <c r="O16363" s="108">
        <v>10.509</v>
      </c>
      <c r="P16363" s="108">
        <v>426.55700000000002</v>
      </c>
      <c r="Q16363" s="108">
        <v>1282.43</v>
      </c>
      <c r="R16363" s="108">
        <v>233.81</v>
      </c>
      <c r="S16363" s="108">
        <v>433.87299999999999</v>
      </c>
    </row>
    <row r="16364" spans="1:19" ht="11.25" thickBot="1" x14ac:dyDescent="0.2">
      <c r="A16364" s="112"/>
    </row>
    <row r="16365" spans="1:19" ht="11.25" thickBot="1" x14ac:dyDescent="0.2">
      <c r="A16365" s="107">
        <v>2</v>
      </c>
      <c r="B16365" s="132">
        <v>0.59204861111111107</v>
      </c>
      <c r="C16365" s="108">
        <v>45051.663999999997</v>
      </c>
      <c r="D16365" s="108">
        <v>49723.752</v>
      </c>
      <c r="E16365" s="133">
        <v>1.0927199999999999</v>
      </c>
      <c r="F16365" s="133">
        <v>0.99946999999999997</v>
      </c>
      <c r="G16365" s="108">
        <v>10.679</v>
      </c>
      <c r="H16365" s="141" t="s">
        <v>12292</v>
      </c>
      <c r="I16365" s="108">
        <v>316065.48</v>
      </c>
      <c r="J16365" s="141" t="s">
        <v>12293</v>
      </c>
      <c r="K16365" s="133">
        <v>1.17998</v>
      </c>
      <c r="L16365" s="134" t="s">
        <v>2373</v>
      </c>
      <c r="M16365" s="108">
        <v>885.95100000000002</v>
      </c>
      <c r="N16365" s="108">
        <v>4926.9009999999998</v>
      </c>
      <c r="O16365" s="108">
        <v>7.8840000000000003</v>
      </c>
      <c r="P16365" s="108">
        <v>411.36599999999999</v>
      </c>
      <c r="Q16365" s="108">
        <v>1160.8009999999999</v>
      </c>
      <c r="R16365" s="108">
        <v>259.78100000000001</v>
      </c>
      <c r="S16365" s="108">
        <v>501.18299999999999</v>
      </c>
    </row>
    <row r="16366" spans="1:19" ht="11.25" thickBot="1" x14ac:dyDescent="0.2">
      <c r="A16366" s="112"/>
    </row>
    <row r="16367" spans="1:19" ht="11.25" thickBot="1" x14ac:dyDescent="0.2">
      <c r="A16367" s="107">
        <v>3</v>
      </c>
      <c r="B16367" s="132">
        <v>0.59222222222222221</v>
      </c>
      <c r="C16367" s="108">
        <v>45166.546999999999</v>
      </c>
      <c r="D16367" s="108">
        <v>49368.548000000003</v>
      </c>
      <c r="E16367" s="133">
        <v>1.0883400000000001</v>
      </c>
      <c r="F16367" s="133">
        <v>0.99997999999999998</v>
      </c>
      <c r="G16367" s="108">
        <v>12.586</v>
      </c>
      <c r="H16367" s="141" t="s">
        <v>12294</v>
      </c>
      <c r="I16367" s="108">
        <v>317321.75</v>
      </c>
      <c r="J16367" s="141" t="s">
        <v>12295</v>
      </c>
      <c r="K16367" s="133">
        <v>1.19374</v>
      </c>
      <c r="L16367" s="134" t="s">
        <v>2376</v>
      </c>
      <c r="M16367" s="108">
        <v>862.077</v>
      </c>
      <c r="N16367" s="108">
        <v>5093.3689999999997</v>
      </c>
      <c r="O16367" s="108">
        <v>9.6690000000000005</v>
      </c>
      <c r="P16367" s="108">
        <v>418.786</v>
      </c>
      <c r="Q16367" s="108">
        <v>1154.8150000000001</v>
      </c>
      <c r="R16367" s="108">
        <v>283.71100000000001</v>
      </c>
      <c r="S16367" s="108">
        <v>516.83600000000001</v>
      </c>
    </row>
    <row r="16368" spans="1:19" ht="11.25" thickBot="1" x14ac:dyDescent="0.2">
      <c r="A16368" s="112"/>
    </row>
    <row r="16369" spans="1:19" ht="11.25" thickBot="1" x14ac:dyDescent="0.2">
      <c r="A16369" s="135" t="s">
        <v>362</v>
      </c>
      <c r="B16369" s="112"/>
      <c r="C16369" s="136">
        <v>45070.894</v>
      </c>
      <c r="D16369" s="136">
        <v>49351.680999999997</v>
      </c>
      <c r="E16369" s="137">
        <v>1.0867500000000001</v>
      </c>
      <c r="F16369" s="137">
        <v>1.00095</v>
      </c>
      <c r="G16369" s="136">
        <v>14.167</v>
      </c>
      <c r="H16369" s="141" t="s">
        <v>12296</v>
      </c>
      <c r="I16369" s="136">
        <v>316612.94</v>
      </c>
      <c r="J16369" s="141" t="s">
        <v>12297</v>
      </c>
      <c r="K16369" s="137">
        <v>1.1795599999999999</v>
      </c>
      <c r="L16369" s="134" t="s">
        <v>2379</v>
      </c>
      <c r="M16369" s="136">
        <v>893.67</v>
      </c>
      <c r="N16369" s="136">
        <v>5009.5360000000001</v>
      </c>
      <c r="O16369" s="136">
        <v>9.3539999999999992</v>
      </c>
      <c r="P16369" s="136">
        <v>418.90300000000002</v>
      </c>
      <c r="Q16369" s="136">
        <v>1199.348</v>
      </c>
      <c r="R16369" s="136">
        <v>259.10000000000002</v>
      </c>
      <c r="S16369" s="136">
        <v>483.964</v>
      </c>
    </row>
    <row r="16370" spans="1:19" ht="11.25" thickBot="1" x14ac:dyDescent="0.2">
      <c r="A16370" s="112"/>
    </row>
    <row r="16371" spans="1:19" ht="11.25" thickBot="1" x14ac:dyDescent="0.2">
      <c r="A16371" s="138" t="s">
        <v>364</v>
      </c>
      <c r="B16371" s="112"/>
      <c r="C16371" s="136">
        <v>87.635000000000005</v>
      </c>
      <c r="D16371" s="136">
        <v>380.78399999999999</v>
      </c>
      <c r="E16371" s="137">
        <v>6.9100000000000003E-3</v>
      </c>
      <c r="F16371" s="137">
        <v>2.14E-3</v>
      </c>
      <c r="G16371" s="136">
        <v>4.4930000000000003</v>
      </c>
      <c r="H16371" s="141" t="s">
        <v>12298</v>
      </c>
      <c r="I16371" s="136">
        <v>643.48500000000001</v>
      </c>
      <c r="J16371" s="141" t="s">
        <v>12299</v>
      </c>
      <c r="K16371" s="137">
        <v>1.44E-2</v>
      </c>
      <c r="L16371" s="134" t="s">
        <v>2382</v>
      </c>
      <c r="M16371" s="136">
        <v>36.078000000000003</v>
      </c>
      <c r="N16371" s="136">
        <v>83.24</v>
      </c>
      <c r="O16371" s="136">
        <v>1.341</v>
      </c>
      <c r="P16371" s="136">
        <v>7.5960000000000001</v>
      </c>
      <c r="Q16371" s="136">
        <v>72.013000000000005</v>
      </c>
      <c r="R16371" s="136">
        <v>24.957000000000001</v>
      </c>
      <c r="S16371" s="136">
        <v>44.08</v>
      </c>
    </row>
    <row r="16372" spans="1:19" ht="11.25" thickBot="1" x14ac:dyDescent="0.2">
      <c r="A16372" s="112"/>
    </row>
    <row r="16373" spans="1:19" ht="11.25" thickBot="1" x14ac:dyDescent="0.2">
      <c r="A16373" s="139" t="s">
        <v>366</v>
      </c>
      <c r="B16373" s="112"/>
      <c r="C16373" s="136">
        <v>0.19400000000000001</v>
      </c>
      <c r="D16373" s="136">
        <v>0.77200000000000002</v>
      </c>
      <c r="E16373" s="140">
        <v>0.63600000000000001</v>
      </c>
      <c r="F16373" s="140">
        <v>0.214</v>
      </c>
      <c r="G16373" s="136">
        <v>31.710999999999999</v>
      </c>
      <c r="H16373" s="141" t="s">
        <v>2383</v>
      </c>
      <c r="I16373" s="136">
        <v>0.20300000000000001</v>
      </c>
      <c r="J16373" s="141" t="s">
        <v>2384</v>
      </c>
      <c r="K16373" s="140">
        <v>1.2210000000000001</v>
      </c>
      <c r="L16373" s="134" t="s">
        <v>2385</v>
      </c>
      <c r="M16373" s="136">
        <v>4.0369999999999999</v>
      </c>
      <c r="N16373" s="136">
        <v>1.6619999999999999</v>
      </c>
      <c r="O16373" s="136">
        <v>14.331</v>
      </c>
      <c r="P16373" s="136">
        <v>1.8129999999999999</v>
      </c>
      <c r="Q16373" s="136">
        <v>6.0039999999999996</v>
      </c>
      <c r="R16373" s="136">
        <v>9.6319999999999997</v>
      </c>
      <c r="S16373" s="136">
        <v>9.1080000000000005</v>
      </c>
    </row>
    <row r="16374" spans="1:19" ht="11.25" thickBot="1" x14ac:dyDescent="0.2">
      <c r="A16374" s="112"/>
    </row>
    <row r="16375" spans="1:19" ht="11.25" thickBot="1" x14ac:dyDescent="0.2">
      <c r="A16375" s="106" t="s">
        <v>357</v>
      </c>
      <c r="B16375" s="106" t="s">
        <v>358</v>
      </c>
      <c r="C16375" s="131" t="s">
        <v>34</v>
      </c>
      <c r="D16375" s="131" t="s">
        <v>35</v>
      </c>
      <c r="E16375" s="130" t="s">
        <v>36</v>
      </c>
      <c r="F16375" s="130" t="s">
        <v>37</v>
      </c>
      <c r="G16375" s="130" t="s">
        <v>38</v>
      </c>
      <c r="H16375" s="130" t="s">
        <v>39</v>
      </c>
      <c r="I16375" s="130" t="s">
        <v>40</v>
      </c>
      <c r="J16375" s="130" t="s">
        <v>41</v>
      </c>
      <c r="K16375" s="130" t="s">
        <v>42</v>
      </c>
      <c r="L16375" s="130" t="s">
        <v>43</v>
      </c>
      <c r="M16375" s="130" t="s">
        <v>44</v>
      </c>
      <c r="N16375" s="130" t="s">
        <v>45</v>
      </c>
      <c r="O16375" s="130" t="s">
        <v>46</v>
      </c>
      <c r="P16375" s="130" t="s">
        <v>47</v>
      </c>
      <c r="Q16375" s="130" t="s">
        <v>48</v>
      </c>
      <c r="R16375" s="130" t="s">
        <v>49</v>
      </c>
      <c r="S16375" s="130" t="s">
        <v>50</v>
      </c>
    </row>
    <row r="16376" spans="1:19" ht="11.25" thickBot="1" x14ac:dyDescent="0.2">
      <c r="A16376" s="107">
        <v>1</v>
      </c>
      <c r="B16376" s="132">
        <v>0.59186342592592589</v>
      </c>
      <c r="C16376" s="133">
        <v>1.0683199999999999</v>
      </c>
      <c r="D16376" s="134" t="s">
        <v>2386</v>
      </c>
      <c r="E16376" s="141" t="s">
        <v>12300</v>
      </c>
      <c r="F16376" s="108">
        <v>461.66199999999998</v>
      </c>
      <c r="G16376" s="108">
        <v>0.84199999999999997</v>
      </c>
      <c r="H16376" s="108">
        <v>3876.0709999999999</v>
      </c>
      <c r="I16376" s="108">
        <v>261727.8</v>
      </c>
      <c r="J16376" s="108">
        <v>1661317</v>
      </c>
      <c r="K16376" s="108">
        <v>13021.805</v>
      </c>
      <c r="L16376" s="108">
        <v>23045.300999999999</v>
      </c>
      <c r="M16376" s="108">
        <v>3478.2429999999999</v>
      </c>
      <c r="N16376" s="108">
        <v>2452.4259999999999</v>
      </c>
      <c r="O16376" s="108">
        <v>410.18299999999999</v>
      </c>
      <c r="P16376" s="108">
        <v>679.49599999999998</v>
      </c>
      <c r="Q16376" s="108">
        <v>472.99599999999998</v>
      </c>
      <c r="R16376" s="108">
        <v>421.74</v>
      </c>
      <c r="S16376" s="108">
        <v>548.15300000000002</v>
      </c>
    </row>
    <row r="16377" spans="1:19" ht="11.25" thickBot="1" x14ac:dyDescent="0.2">
      <c r="A16377" s="112"/>
    </row>
    <row r="16378" spans="1:19" ht="11.25" thickBot="1" x14ac:dyDescent="0.2">
      <c r="A16378" s="107">
        <v>2</v>
      </c>
      <c r="B16378" s="132">
        <v>0.59204861111111107</v>
      </c>
      <c r="C16378" s="133">
        <v>1.08734</v>
      </c>
      <c r="D16378" s="134" t="s">
        <v>2388</v>
      </c>
      <c r="E16378" s="141" t="s">
        <v>12301</v>
      </c>
      <c r="F16378" s="108">
        <v>459.49</v>
      </c>
      <c r="G16378" s="108">
        <v>0.83499999999999996</v>
      </c>
      <c r="H16378" s="108">
        <v>3901.201</v>
      </c>
      <c r="I16378" s="108">
        <v>259474.46</v>
      </c>
      <c r="J16378" s="108">
        <v>1652254.2</v>
      </c>
      <c r="K16378" s="108">
        <v>12810.179</v>
      </c>
      <c r="L16378" s="108">
        <v>23455.972000000002</v>
      </c>
      <c r="M16378" s="108">
        <v>3661.9229999999998</v>
      </c>
      <c r="N16378" s="108">
        <v>2526.0619999999999</v>
      </c>
      <c r="O16378" s="108">
        <v>397.089</v>
      </c>
      <c r="P16378" s="108">
        <v>650.92899999999997</v>
      </c>
      <c r="Q16378" s="108">
        <v>486.84399999999999</v>
      </c>
      <c r="R16378" s="108">
        <v>437.488</v>
      </c>
      <c r="S16378" s="108">
        <v>544.12099999999998</v>
      </c>
    </row>
    <row r="16379" spans="1:19" ht="11.25" thickBot="1" x14ac:dyDescent="0.2">
      <c r="A16379" s="112"/>
    </row>
    <row r="16380" spans="1:19" ht="11.25" thickBot="1" x14ac:dyDescent="0.2">
      <c r="A16380" s="107">
        <v>3</v>
      </c>
      <c r="B16380" s="132">
        <v>0.59222222222222221</v>
      </c>
      <c r="C16380" s="133">
        <v>1.0919700000000001</v>
      </c>
      <c r="D16380" s="134" t="s">
        <v>2390</v>
      </c>
      <c r="E16380" s="141" t="s">
        <v>12302</v>
      </c>
      <c r="F16380" s="108">
        <v>461.32400000000001</v>
      </c>
      <c r="G16380" s="108">
        <v>4.375</v>
      </c>
      <c r="H16380" s="108">
        <v>3986.3029999999999</v>
      </c>
      <c r="I16380" s="108">
        <v>262263.8</v>
      </c>
      <c r="J16380" s="108">
        <v>1652561.9</v>
      </c>
      <c r="K16380" s="108">
        <v>12586.754999999999</v>
      </c>
      <c r="L16380" s="108">
        <v>22315.833999999999</v>
      </c>
      <c r="M16380" s="108">
        <v>3634.84</v>
      </c>
      <c r="N16380" s="108">
        <v>2465.239</v>
      </c>
      <c r="O16380" s="108">
        <v>438.86</v>
      </c>
      <c r="P16380" s="108">
        <v>572.50800000000004</v>
      </c>
      <c r="Q16380" s="108">
        <v>474.16199999999998</v>
      </c>
      <c r="R16380" s="108">
        <v>439.93400000000003</v>
      </c>
      <c r="S16380" s="108">
        <v>517.93299999999999</v>
      </c>
    </row>
    <row r="16381" spans="1:19" ht="11.25" thickBot="1" x14ac:dyDescent="0.2">
      <c r="A16381" s="112"/>
    </row>
    <row r="16382" spans="1:19" ht="11.25" thickBot="1" x14ac:dyDescent="0.2">
      <c r="A16382" s="135" t="s">
        <v>362</v>
      </c>
      <c r="B16382" s="112"/>
      <c r="C16382" s="137">
        <v>1.0825499999999999</v>
      </c>
      <c r="D16382" s="134" t="s">
        <v>2392</v>
      </c>
      <c r="E16382" s="141" t="s">
        <v>12303</v>
      </c>
      <c r="F16382" s="136">
        <v>460.82499999999999</v>
      </c>
      <c r="G16382" s="136">
        <v>2.0169999999999999</v>
      </c>
      <c r="H16382" s="136">
        <v>3921.192</v>
      </c>
      <c r="I16382" s="136">
        <v>261155.35</v>
      </c>
      <c r="J16382" s="136">
        <v>1655377.7</v>
      </c>
      <c r="K16382" s="136">
        <v>12806.246999999999</v>
      </c>
      <c r="L16382" s="136">
        <v>22939.036</v>
      </c>
      <c r="M16382" s="136">
        <v>3591.6689999999999</v>
      </c>
      <c r="N16382" s="136">
        <v>2481.2429999999999</v>
      </c>
      <c r="O16382" s="136">
        <v>415.37799999999999</v>
      </c>
      <c r="P16382" s="136">
        <v>634.31100000000004</v>
      </c>
      <c r="Q16382" s="136">
        <v>478.00099999999998</v>
      </c>
      <c r="R16382" s="136">
        <v>433.05399999999997</v>
      </c>
      <c r="S16382" s="136">
        <v>536.73599999999999</v>
      </c>
    </row>
    <row r="16383" spans="1:19" ht="11.25" thickBot="1" x14ac:dyDescent="0.2">
      <c r="A16383" s="112"/>
    </row>
    <row r="16384" spans="1:19" ht="11.25" thickBot="1" x14ac:dyDescent="0.2">
      <c r="A16384" s="138" t="s">
        <v>364</v>
      </c>
      <c r="B16384" s="112"/>
      <c r="C16384" s="137">
        <v>1.2529999999999999E-2</v>
      </c>
      <c r="D16384" s="134" t="s">
        <v>2394</v>
      </c>
      <c r="E16384" s="141" t="s">
        <v>12304</v>
      </c>
      <c r="F16384" s="136">
        <v>1.169</v>
      </c>
      <c r="G16384" s="136">
        <v>2.0409999999999999</v>
      </c>
      <c r="H16384" s="136">
        <v>57.771000000000001</v>
      </c>
      <c r="I16384" s="136">
        <v>1480.162</v>
      </c>
      <c r="J16384" s="136">
        <v>5145.893</v>
      </c>
      <c r="K16384" s="136">
        <v>217.55199999999999</v>
      </c>
      <c r="L16384" s="136">
        <v>577.44899999999996</v>
      </c>
      <c r="M16384" s="136">
        <v>99.158000000000001</v>
      </c>
      <c r="N16384" s="136">
        <v>39.340000000000003</v>
      </c>
      <c r="O16384" s="136">
        <v>21.364000000000001</v>
      </c>
      <c r="P16384" s="136">
        <v>55.396000000000001</v>
      </c>
      <c r="Q16384" s="136">
        <v>7.681</v>
      </c>
      <c r="R16384" s="136">
        <v>9.8740000000000006</v>
      </c>
      <c r="S16384" s="136">
        <v>16.408000000000001</v>
      </c>
    </row>
    <row r="16385" spans="1:19" ht="11.25" thickBot="1" x14ac:dyDescent="0.2">
      <c r="A16385" s="112"/>
    </row>
    <row r="16386" spans="1:19" ht="11.25" thickBot="1" x14ac:dyDescent="0.2">
      <c r="A16386" s="139" t="s">
        <v>366</v>
      </c>
      <c r="B16386" s="112"/>
      <c r="C16386" s="140">
        <v>1.1579999999999999</v>
      </c>
      <c r="D16386" s="134" t="s">
        <v>1023</v>
      </c>
      <c r="E16386" s="141" t="s">
        <v>2396</v>
      </c>
      <c r="F16386" s="136">
        <v>0.254</v>
      </c>
      <c r="G16386" s="136">
        <v>101.193</v>
      </c>
      <c r="H16386" s="136">
        <v>1.4730000000000001</v>
      </c>
      <c r="I16386" s="136">
        <v>0.56699999999999995</v>
      </c>
      <c r="J16386" s="136">
        <v>0.311</v>
      </c>
      <c r="K16386" s="136">
        <v>1.6990000000000001</v>
      </c>
      <c r="L16386" s="136">
        <v>2.5169999999999999</v>
      </c>
      <c r="M16386" s="136">
        <v>2.7610000000000001</v>
      </c>
      <c r="N16386" s="136">
        <v>1.585</v>
      </c>
      <c r="O16386" s="136">
        <v>5.1429999999999998</v>
      </c>
      <c r="P16386" s="136">
        <v>8.7330000000000005</v>
      </c>
      <c r="Q16386" s="136">
        <v>1.607</v>
      </c>
      <c r="R16386" s="136">
        <v>2.2799999999999998</v>
      </c>
      <c r="S16386" s="136">
        <v>3.0569999999999999</v>
      </c>
    </row>
    <row r="16387" spans="1:19" ht="11.25" thickBot="1" x14ac:dyDescent="0.2">
      <c r="A16387" s="112"/>
    </row>
    <row r="16388" spans="1:19" ht="11.25" thickBot="1" x14ac:dyDescent="0.2">
      <c r="A16388" s="106" t="s">
        <v>357</v>
      </c>
      <c r="B16388" s="106" t="s">
        <v>358</v>
      </c>
      <c r="C16388" s="130" t="s">
        <v>51</v>
      </c>
      <c r="D16388" s="130" t="s">
        <v>52</v>
      </c>
      <c r="E16388" s="130" t="s">
        <v>53</v>
      </c>
      <c r="F16388" s="130" t="s">
        <v>54</v>
      </c>
      <c r="G16388" s="130" t="s">
        <v>55</v>
      </c>
      <c r="H16388" s="130" t="s">
        <v>56</v>
      </c>
      <c r="I16388" s="130" t="s">
        <v>57</v>
      </c>
      <c r="J16388" s="130" t="s">
        <v>58</v>
      </c>
      <c r="K16388" s="130" t="s">
        <v>59</v>
      </c>
      <c r="L16388" s="130" t="s">
        <v>60</v>
      </c>
      <c r="M16388" s="130" t="s">
        <v>61</v>
      </c>
      <c r="N16388" s="130" t="s">
        <v>62</v>
      </c>
      <c r="O16388" s="130" t="s">
        <v>63</v>
      </c>
      <c r="P16388" s="130" t="s">
        <v>64</v>
      </c>
      <c r="Q16388" s="131" t="s">
        <v>65</v>
      </c>
      <c r="R16388" s="131" t="s">
        <v>66</v>
      </c>
      <c r="S16388" s="130" t="s">
        <v>67</v>
      </c>
    </row>
    <row r="16389" spans="1:19" ht="11.25" thickBot="1" x14ac:dyDescent="0.2">
      <c r="A16389" s="107">
        <v>1</v>
      </c>
      <c r="B16389" s="132">
        <v>0.59186342592592589</v>
      </c>
      <c r="C16389" s="108">
        <v>456.43099999999998</v>
      </c>
      <c r="D16389" s="108">
        <v>404.14699999999999</v>
      </c>
      <c r="E16389" s="108">
        <v>155.77600000000001</v>
      </c>
      <c r="F16389" s="108">
        <v>195.239</v>
      </c>
      <c r="G16389" s="108">
        <v>145.071</v>
      </c>
      <c r="H16389" s="108">
        <v>202.59800000000001</v>
      </c>
      <c r="I16389" s="108">
        <v>2477.2260000000001</v>
      </c>
      <c r="J16389" s="108">
        <v>6600.9179999999997</v>
      </c>
      <c r="K16389" s="108">
        <v>9793.4349999999995</v>
      </c>
      <c r="L16389" s="108">
        <v>-2.2069999999999999</v>
      </c>
      <c r="M16389" s="108">
        <v>2.0310000000000001</v>
      </c>
      <c r="N16389" s="108">
        <v>428.53100000000001</v>
      </c>
      <c r="O16389" s="108">
        <v>253.03899999999999</v>
      </c>
      <c r="P16389" s="141" t="s">
        <v>12305</v>
      </c>
      <c r="Q16389" s="133">
        <v>0.96858</v>
      </c>
      <c r="R16389" s="134" t="s">
        <v>1308</v>
      </c>
      <c r="S16389" s="108">
        <v>2431.6619999999998</v>
      </c>
    </row>
    <row r="16390" spans="1:19" ht="11.25" thickBot="1" x14ac:dyDescent="0.2">
      <c r="A16390" s="112"/>
    </row>
    <row r="16391" spans="1:19" ht="11.25" thickBot="1" x14ac:dyDescent="0.2">
      <c r="A16391" s="107">
        <v>2</v>
      </c>
      <c r="B16391" s="132">
        <v>0.59204861111111107</v>
      </c>
      <c r="C16391" s="108">
        <v>402.01600000000002</v>
      </c>
      <c r="D16391" s="108">
        <v>353.36200000000002</v>
      </c>
      <c r="E16391" s="108">
        <v>135.80799999999999</v>
      </c>
      <c r="F16391" s="108">
        <v>211.46700000000001</v>
      </c>
      <c r="G16391" s="108">
        <v>129.60900000000001</v>
      </c>
      <c r="H16391" s="108">
        <v>184.39099999999999</v>
      </c>
      <c r="I16391" s="108">
        <v>2389.8960000000002</v>
      </c>
      <c r="J16391" s="108">
        <v>6585.8270000000002</v>
      </c>
      <c r="K16391" s="108">
        <v>9914.4040000000005</v>
      </c>
      <c r="L16391" s="108">
        <v>-4.0339999999999998</v>
      </c>
      <c r="M16391" s="108">
        <v>0.19700000000000001</v>
      </c>
      <c r="N16391" s="108">
        <v>460.21300000000002</v>
      </c>
      <c r="O16391" s="108">
        <v>247.791</v>
      </c>
      <c r="P16391" s="141" t="s">
        <v>12306</v>
      </c>
      <c r="Q16391" s="133">
        <v>0.98353000000000002</v>
      </c>
      <c r="R16391" s="134" t="s">
        <v>2399</v>
      </c>
      <c r="S16391" s="108">
        <v>2254.732</v>
      </c>
    </row>
    <row r="16392" spans="1:19" ht="11.25" thickBot="1" x14ac:dyDescent="0.2">
      <c r="A16392" s="112"/>
    </row>
    <row r="16393" spans="1:19" ht="11.25" thickBot="1" x14ac:dyDescent="0.2">
      <c r="A16393" s="107">
        <v>3</v>
      </c>
      <c r="B16393" s="132">
        <v>0.59222222222222221</v>
      </c>
      <c r="C16393" s="108">
        <v>372.60599999999999</v>
      </c>
      <c r="D16393" s="108">
        <v>357.23599999999999</v>
      </c>
      <c r="E16393" s="108">
        <v>158.917</v>
      </c>
      <c r="F16393" s="108">
        <v>210.30099999999999</v>
      </c>
      <c r="G16393" s="108">
        <v>146.38200000000001</v>
      </c>
      <c r="H16393" s="108">
        <v>201.352</v>
      </c>
      <c r="I16393" s="108">
        <v>2489.3620000000001</v>
      </c>
      <c r="J16393" s="108">
        <v>6634.9960000000001</v>
      </c>
      <c r="K16393" s="108">
        <v>9814.7250000000004</v>
      </c>
      <c r="L16393" s="108">
        <v>-7.6840000000000002</v>
      </c>
      <c r="M16393" s="108">
        <v>2.972</v>
      </c>
      <c r="N16393" s="108">
        <v>426.38799999999998</v>
      </c>
      <c r="O16393" s="108">
        <v>271.51600000000002</v>
      </c>
      <c r="P16393" s="141" t="s">
        <v>12307</v>
      </c>
      <c r="Q16393" s="133">
        <v>0.99670000000000003</v>
      </c>
      <c r="R16393" s="134" t="s">
        <v>2401</v>
      </c>
      <c r="S16393" s="108">
        <v>2307.2829999999999</v>
      </c>
    </row>
    <row r="16394" spans="1:19" ht="11.25" thickBot="1" x14ac:dyDescent="0.2">
      <c r="A16394" s="112"/>
    </row>
    <row r="16395" spans="1:19" ht="11.25" thickBot="1" x14ac:dyDescent="0.2">
      <c r="A16395" s="135" t="s">
        <v>362</v>
      </c>
      <c r="B16395" s="112"/>
      <c r="C16395" s="136">
        <v>410.351</v>
      </c>
      <c r="D16395" s="136">
        <v>371.58199999999999</v>
      </c>
      <c r="E16395" s="136">
        <v>150.167</v>
      </c>
      <c r="F16395" s="136">
        <v>205.66900000000001</v>
      </c>
      <c r="G16395" s="136">
        <v>140.35400000000001</v>
      </c>
      <c r="H16395" s="136">
        <v>196.113</v>
      </c>
      <c r="I16395" s="136">
        <v>2452.1619999999998</v>
      </c>
      <c r="J16395" s="136">
        <v>6607.2470000000003</v>
      </c>
      <c r="K16395" s="136">
        <v>9840.8549999999996</v>
      </c>
      <c r="L16395" s="136">
        <v>-4.641</v>
      </c>
      <c r="M16395" s="136">
        <v>1.7330000000000001</v>
      </c>
      <c r="N16395" s="136">
        <v>438.37700000000001</v>
      </c>
      <c r="O16395" s="136">
        <v>257.44900000000001</v>
      </c>
      <c r="P16395" s="141" t="s">
        <v>12308</v>
      </c>
      <c r="Q16395" s="137">
        <v>0.98294000000000004</v>
      </c>
      <c r="R16395" s="134" t="s">
        <v>2403</v>
      </c>
      <c r="S16395" s="136">
        <v>2331.2260000000001</v>
      </c>
    </row>
    <row r="16396" spans="1:19" ht="11.25" thickBot="1" x14ac:dyDescent="0.2">
      <c r="A16396" s="112"/>
    </row>
    <row r="16397" spans="1:19" ht="11.25" thickBot="1" x14ac:dyDescent="0.2">
      <c r="A16397" s="138" t="s">
        <v>364</v>
      </c>
      <c r="B16397" s="112"/>
      <c r="C16397" s="136">
        <v>42.53</v>
      </c>
      <c r="D16397" s="136">
        <v>28.268999999999998</v>
      </c>
      <c r="E16397" s="136">
        <v>12.534000000000001</v>
      </c>
      <c r="F16397" s="136">
        <v>9.0519999999999996</v>
      </c>
      <c r="G16397" s="136">
        <v>9.3290000000000006</v>
      </c>
      <c r="H16397" s="136">
        <v>10.170999999999999</v>
      </c>
      <c r="I16397" s="136">
        <v>54.262999999999998</v>
      </c>
      <c r="J16397" s="136">
        <v>25.187999999999999</v>
      </c>
      <c r="K16397" s="136">
        <v>64.578999999999994</v>
      </c>
      <c r="L16397" s="136">
        <v>2.7890000000000001</v>
      </c>
      <c r="M16397" s="136">
        <v>1.411</v>
      </c>
      <c r="N16397" s="136">
        <v>18.940999999999999</v>
      </c>
      <c r="O16397" s="136">
        <v>12.462</v>
      </c>
      <c r="P16397" s="141" t="s">
        <v>12309</v>
      </c>
      <c r="Q16397" s="137">
        <v>1.4069999999999999E-2</v>
      </c>
      <c r="R16397" s="134" t="s">
        <v>2405</v>
      </c>
      <c r="S16397" s="136">
        <v>90.861999999999995</v>
      </c>
    </row>
    <row r="16398" spans="1:19" ht="11.25" thickBot="1" x14ac:dyDescent="0.2">
      <c r="A16398" s="112"/>
    </row>
    <row r="16399" spans="1:19" ht="11.25" thickBot="1" x14ac:dyDescent="0.2">
      <c r="A16399" s="139" t="s">
        <v>366</v>
      </c>
      <c r="B16399" s="112"/>
      <c r="C16399" s="136">
        <v>10.364000000000001</v>
      </c>
      <c r="D16399" s="136">
        <v>7.6079999999999997</v>
      </c>
      <c r="E16399" s="136">
        <v>8.3469999999999995</v>
      </c>
      <c r="F16399" s="136">
        <v>4.4009999999999998</v>
      </c>
      <c r="G16399" s="136">
        <v>6.6470000000000002</v>
      </c>
      <c r="H16399" s="136">
        <v>5.1859999999999999</v>
      </c>
      <c r="I16399" s="136">
        <v>2.2130000000000001</v>
      </c>
      <c r="J16399" s="136">
        <v>0.38100000000000001</v>
      </c>
      <c r="K16399" s="136">
        <v>0.65600000000000003</v>
      </c>
      <c r="L16399" s="136">
        <v>60.079000000000001</v>
      </c>
      <c r="M16399" s="136">
        <v>81.418999999999997</v>
      </c>
      <c r="N16399" s="136">
        <v>4.3209999999999997</v>
      </c>
      <c r="O16399" s="136">
        <v>4.8410000000000002</v>
      </c>
      <c r="P16399" s="141" t="s">
        <v>2406</v>
      </c>
      <c r="Q16399" s="140">
        <v>1.431</v>
      </c>
      <c r="R16399" s="134" t="s">
        <v>1002</v>
      </c>
      <c r="S16399" s="136">
        <v>3.8980000000000001</v>
      </c>
    </row>
    <row r="16400" spans="1:19" ht="11.25" thickBot="1" x14ac:dyDescent="0.2">
      <c r="A16400" s="112"/>
    </row>
    <row r="16401" spans="1:19" ht="11.25" thickBot="1" x14ac:dyDescent="0.2">
      <c r="A16401" s="106" t="s">
        <v>357</v>
      </c>
      <c r="B16401" s="106" t="s">
        <v>358</v>
      </c>
      <c r="C16401" s="130" t="s">
        <v>68</v>
      </c>
    </row>
    <row r="16402" spans="1:19" ht="11.25" thickBot="1" x14ac:dyDescent="0.2">
      <c r="A16402" s="107">
        <v>1</v>
      </c>
      <c r="B16402" s="132">
        <v>0.59186342592592589</v>
      </c>
      <c r="C16402" s="108">
        <v>951.22699999999998</v>
      </c>
    </row>
    <row r="16403" spans="1:19" ht="11.25" thickBot="1" x14ac:dyDescent="0.2">
      <c r="A16403" s="112"/>
    </row>
    <row r="16404" spans="1:19" ht="11.25" thickBot="1" x14ac:dyDescent="0.2">
      <c r="A16404" s="107">
        <v>2</v>
      </c>
      <c r="B16404" s="132">
        <v>0.59204861111111107</v>
      </c>
      <c r="C16404" s="108">
        <v>1003.476</v>
      </c>
    </row>
    <row r="16405" spans="1:19" ht="11.25" thickBot="1" x14ac:dyDescent="0.2">
      <c r="A16405" s="112"/>
    </row>
    <row r="16406" spans="1:19" ht="11.25" thickBot="1" x14ac:dyDescent="0.2">
      <c r="A16406" s="107">
        <v>3</v>
      </c>
      <c r="B16406" s="132">
        <v>0.59222222222222221</v>
      </c>
      <c r="C16406" s="108">
        <v>852.00800000000004</v>
      </c>
    </row>
    <row r="16407" spans="1:19" ht="11.25" thickBot="1" x14ac:dyDescent="0.2">
      <c r="A16407" s="112"/>
    </row>
    <row r="16408" spans="1:19" ht="11.25" thickBot="1" x14ac:dyDescent="0.2">
      <c r="A16408" s="135" t="s">
        <v>362</v>
      </c>
      <c r="B16408" s="112"/>
      <c r="C16408" s="136">
        <v>935.57</v>
      </c>
    </row>
    <row r="16409" spans="1:19" ht="11.25" thickBot="1" x14ac:dyDescent="0.2">
      <c r="A16409" s="112"/>
    </row>
    <row r="16410" spans="1:19" ht="11.25" thickBot="1" x14ac:dyDescent="0.2">
      <c r="A16410" s="138" t="s">
        <v>364</v>
      </c>
      <c r="B16410" s="112"/>
      <c r="C16410" s="136">
        <v>76.938000000000002</v>
      </c>
    </row>
    <row r="16411" spans="1:19" ht="11.25" thickBot="1" x14ac:dyDescent="0.2">
      <c r="A16411" s="112"/>
    </row>
    <row r="16412" spans="1:19" ht="11.25" thickBot="1" x14ac:dyDescent="0.2">
      <c r="A16412" s="139" t="s">
        <v>366</v>
      </c>
      <c r="B16412" s="112"/>
      <c r="C16412" s="136">
        <v>8.2240000000000002</v>
      </c>
    </row>
    <row r="16413" spans="1:19" ht="10.5" x14ac:dyDescent="0.15">
      <c r="A16413" s="112"/>
    </row>
    <row r="16414" spans="1:19" x14ac:dyDescent="0.15">
      <c r="A16414" s="129"/>
      <c r="B16414" s="86" t="s">
        <v>2407</v>
      </c>
    </row>
    <row r="16415" spans="1:19" ht="9.75" thickBot="1" x14ac:dyDescent="0.2">
      <c r="A16415" s="81" t="s">
        <v>5871</v>
      </c>
    </row>
    <row r="16416" spans="1:19" ht="11.25" thickBot="1" x14ac:dyDescent="0.2">
      <c r="A16416" s="106" t="s">
        <v>357</v>
      </c>
      <c r="B16416" s="106" t="s">
        <v>358</v>
      </c>
      <c r="C16416" s="130" t="s">
        <v>0</v>
      </c>
      <c r="D16416" s="130" t="s">
        <v>1</v>
      </c>
      <c r="E16416" s="130" t="s">
        <v>2</v>
      </c>
      <c r="F16416" s="130" t="s">
        <v>3</v>
      </c>
      <c r="G16416" s="130" t="s">
        <v>4</v>
      </c>
      <c r="H16416" s="130" t="s">
        <v>5</v>
      </c>
      <c r="I16416" s="131" t="s">
        <v>6</v>
      </c>
      <c r="J16416" s="131" t="s">
        <v>7</v>
      </c>
      <c r="K16416" s="130" t="s">
        <v>8</v>
      </c>
      <c r="L16416" s="130" t="s">
        <v>9</v>
      </c>
      <c r="M16416" s="130" t="s">
        <v>10</v>
      </c>
      <c r="N16416" s="130" t="s">
        <v>11</v>
      </c>
      <c r="O16416" s="130" t="s">
        <v>12</v>
      </c>
      <c r="P16416" s="130" t="s">
        <v>13</v>
      </c>
      <c r="Q16416" s="130" t="s">
        <v>14</v>
      </c>
      <c r="R16416" s="130" t="s">
        <v>15</v>
      </c>
      <c r="S16416" s="130" t="s">
        <v>16</v>
      </c>
    </row>
    <row r="16417" spans="1:19" ht="11.25" thickBot="1" x14ac:dyDescent="0.2">
      <c r="A16417" s="107">
        <v>1</v>
      </c>
      <c r="B16417" s="132">
        <v>0.59700231481481481</v>
      </c>
      <c r="C16417" s="141" t="s">
        <v>12310</v>
      </c>
      <c r="D16417" s="141" t="s">
        <v>12311</v>
      </c>
      <c r="E16417" s="141" t="s">
        <v>12312</v>
      </c>
      <c r="F16417" s="141" t="s">
        <v>12313</v>
      </c>
      <c r="G16417" s="141" t="s">
        <v>12314</v>
      </c>
      <c r="H16417" s="141" t="s">
        <v>12315</v>
      </c>
      <c r="I16417" s="133">
        <v>1.1887799999999999</v>
      </c>
      <c r="J16417" s="134" t="s">
        <v>2414</v>
      </c>
      <c r="K16417" s="141" t="s">
        <v>12316</v>
      </c>
      <c r="L16417" s="108">
        <v>135.37299999999999</v>
      </c>
      <c r="M16417" s="108">
        <v>17519.438999999998</v>
      </c>
      <c r="N16417" s="108">
        <v>43969.345000000001</v>
      </c>
      <c r="O16417" s="141" t="s">
        <v>12317</v>
      </c>
      <c r="P16417" s="108">
        <v>142745.82999999999</v>
      </c>
      <c r="Q16417" s="108">
        <v>9295.9580000000005</v>
      </c>
      <c r="R16417" s="108">
        <v>23023.826000000001</v>
      </c>
      <c r="S16417" s="108">
        <v>147534.59</v>
      </c>
    </row>
    <row r="16418" spans="1:19" ht="11.25" thickBot="1" x14ac:dyDescent="0.2">
      <c r="A16418" s="112"/>
    </row>
    <row r="16419" spans="1:19" ht="11.25" thickBot="1" x14ac:dyDescent="0.2">
      <c r="A16419" s="107">
        <v>2</v>
      </c>
      <c r="B16419" s="132">
        <v>0.59718749999999998</v>
      </c>
      <c r="C16419" s="141" t="s">
        <v>12318</v>
      </c>
      <c r="D16419" s="141" t="s">
        <v>12319</v>
      </c>
      <c r="E16419" s="141" t="s">
        <v>12320</v>
      </c>
      <c r="F16419" s="141" t="s">
        <v>12321</v>
      </c>
      <c r="G16419" s="141" t="s">
        <v>12322</v>
      </c>
      <c r="H16419" s="141" t="s">
        <v>12323</v>
      </c>
      <c r="I16419" s="133">
        <v>1.20408</v>
      </c>
      <c r="J16419" s="134" t="s">
        <v>2423</v>
      </c>
      <c r="K16419" s="141" t="s">
        <v>12324</v>
      </c>
      <c r="L16419" s="108">
        <v>134.471</v>
      </c>
      <c r="M16419" s="108">
        <v>17333.812999999998</v>
      </c>
      <c r="N16419" s="108">
        <v>44193.014000000003</v>
      </c>
      <c r="O16419" s="141" t="s">
        <v>12325</v>
      </c>
      <c r="P16419" s="108">
        <v>142209.06</v>
      </c>
      <c r="Q16419" s="108">
        <v>9167.3520000000008</v>
      </c>
      <c r="R16419" s="108">
        <v>22970.592000000001</v>
      </c>
      <c r="S16419" s="108">
        <v>146433.60999999999</v>
      </c>
    </row>
    <row r="16420" spans="1:19" ht="11.25" thickBot="1" x14ac:dyDescent="0.2">
      <c r="A16420" s="112"/>
    </row>
    <row r="16421" spans="1:19" ht="11.25" thickBot="1" x14ac:dyDescent="0.2">
      <c r="A16421" s="107">
        <v>3</v>
      </c>
      <c r="B16421" s="132">
        <v>0.59736111111111112</v>
      </c>
      <c r="C16421" s="141" t="s">
        <v>12326</v>
      </c>
      <c r="D16421" s="141" t="s">
        <v>12327</v>
      </c>
      <c r="E16421" s="141" t="s">
        <v>12328</v>
      </c>
      <c r="F16421" s="141" t="s">
        <v>12329</v>
      </c>
      <c r="G16421" s="141" t="s">
        <v>12330</v>
      </c>
      <c r="H16421" s="141" t="s">
        <v>12331</v>
      </c>
      <c r="I16421" s="133">
        <v>1.21631</v>
      </c>
      <c r="J16421" s="134" t="s">
        <v>2431</v>
      </c>
      <c r="K16421" s="141" t="s">
        <v>12332</v>
      </c>
      <c r="L16421" s="108">
        <v>154.48599999999999</v>
      </c>
      <c r="M16421" s="108">
        <v>18297.811000000002</v>
      </c>
      <c r="N16421" s="108">
        <v>44186.697999999997</v>
      </c>
      <c r="O16421" s="141" t="s">
        <v>12333</v>
      </c>
      <c r="P16421" s="108">
        <v>140809.35999999999</v>
      </c>
      <c r="Q16421" s="108">
        <v>9334.4789999999994</v>
      </c>
      <c r="R16421" s="108">
        <v>22982.774000000001</v>
      </c>
      <c r="S16421" s="108">
        <v>146799.76</v>
      </c>
    </row>
    <row r="16422" spans="1:19" ht="11.25" thickBot="1" x14ac:dyDescent="0.2">
      <c r="A16422" s="112"/>
    </row>
    <row r="16423" spans="1:19" ht="11.25" thickBot="1" x14ac:dyDescent="0.2">
      <c r="A16423" s="135" t="s">
        <v>362</v>
      </c>
      <c r="B16423" s="112"/>
      <c r="C16423" s="141" t="s">
        <v>12334</v>
      </c>
      <c r="D16423" s="141" t="s">
        <v>12335</v>
      </c>
      <c r="E16423" s="141" t="s">
        <v>12336</v>
      </c>
      <c r="F16423" s="141" t="s">
        <v>12337</v>
      </c>
      <c r="G16423" s="141" t="s">
        <v>12338</v>
      </c>
      <c r="H16423" s="141" t="s">
        <v>12339</v>
      </c>
      <c r="I16423" s="137">
        <v>1.20306</v>
      </c>
      <c r="J16423" s="134" t="s">
        <v>2440</v>
      </c>
      <c r="K16423" s="141" t="s">
        <v>12340</v>
      </c>
      <c r="L16423" s="136">
        <v>141.44300000000001</v>
      </c>
      <c r="M16423" s="136">
        <v>17717.021000000001</v>
      </c>
      <c r="N16423" s="136">
        <v>44116.351999999999</v>
      </c>
      <c r="O16423" s="141" t="s">
        <v>12341</v>
      </c>
      <c r="P16423" s="136">
        <v>141921.42000000001</v>
      </c>
      <c r="Q16423" s="136">
        <v>9265.93</v>
      </c>
      <c r="R16423" s="136">
        <v>22992.397000000001</v>
      </c>
      <c r="S16423" s="136">
        <v>146922.65</v>
      </c>
    </row>
    <row r="16424" spans="1:19" ht="11.25" thickBot="1" x14ac:dyDescent="0.2">
      <c r="A16424" s="112"/>
    </row>
    <row r="16425" spans="1:19" ht="11.25" thickBot="1" x14ac:dyDescent="0.2">
      <c r="A16425" s="138" t="s">
        <v>364</v>
      </c>
      <c r="B16425" s="112"/>
      <c r="C16425" s="141" t="s">
        <v>12342</v>
      </c>
      <c r="D16425" s="141" t="s">
        <v>12343</v>
      </c>
      <c r="E16425" s="141" t="s">
        <v>12344</v>
      </c>
      <c r="F16425" s="141" t="s">
        <v>12345</v>
      </c>
      <c r="G16425" s="141" t="s">
        <v>12346</v>
      </c>
      <c r="H16425" s="141" t="s">
        <v>12347</v>
      </c>
      <c r="I16425" s="137">
        <v>1.38E-2</v>
      </c>
      <c r="J16425" s="134" t="s">
        <v>1598</v>
      </c>
      <c r="K16425" s="141" t="s">
        <v>12348</v>
      </c>
      <c r="L16425" s="136">
        <v>11.304</v>
      </c>
      <c r="M16425" s="136">
        <v>511.47</v>
      </c>
      <c r="N16425" s="136">
        <v>127.351</v>
      </c>
      <c r="O16425" s="141" t="s">
        <v>12349</v>
      </c>
      <c r="P16425" s="136">
        <v>999.76499999999999</v>
      </c>
      <c r="Q16425" s="136">
        <v>87.516999999999996</v>
      </c>
      <c r="R16425" s="136">
        <v>27.890999999999998</v>
      </c>
      <c r="S16425" s="136">
        <v>560.68499999999995</v>
      </c>
    </row>
    <row r="16426" spans="1:19" ht="11.25" thickBot="1" x14ac:dyDescent="0.2">
      <c r="A16426" s="112"/>
    </row>
    <row r="16427" spans="1:19" ht="11.25" thickBot="1" x14ac:dyDescent="0.2">
      <c r="A16427" s="139" t="s">
        <v>366</v>
      </c>
      <c r="B16427" s="112"/>
      <c r="C16427" s="141" t="s">
        <v>5093</v>
      </c>
      <c r="D16427" s="141" t="s">
        <v>1497</v>
      </c>
      <c r="E16427" s="141" t="s">
        <v>2451</v>
      </c>
      <c r="F16427" s="141" t="s">
        <v>2452</v>
      </c>
      <c r="G16427" s="141" t="s">
        <v>2453</v>
      </c>
      <c r="H16427" s="141" t="s">
        <v>2454</v>
      </c>
      <c r="I16427" s="140">
        <v>1.147</v>
      </c>
      <c r="J16427" s="134" t="s">
        <v>2455</v>
      </c>
      <c r="K16427" s="141" t="s">
        <v>1926</v>
      </c>
      <c r="L16427" s="136">
        <v>7.992</v>
      </c>
      <c r="M16427" s="136">
        <v>2.887</v>
      </c>
      <c r="N16427" s="136">
        <v>0.28899999999999998</v>
      </c>
      <c r="O16427" s="141" t="s">
        <v>2456</v>
      </c>
      <c r="P16427" s="136">
        <v>0.70399999999999996</v>
      </c>
      <c r="Q16427" s="136">
        <v>0.94399999999999995</v>
      </c>
      <c r="R16427" s="136">
        <v>0.121</v>
      </c>
      <c r="S16427" s="136">
        <v>0.38200000000000001</v>
      </c>
    </row>
    <row r="16428" spans="1:19" ht="11.25" thickBot="1" x14ac:dyDescent="0.2">
      <c r="A16428" s="112"/>
    </row>
    <row r="16429" spans="1:19" ht="11.25" thickBot="1" x14ac:dyDescent="0.2">
      <c r="A16429" s="106" t="s">
        <v>357</v>
      </c>
      <c r="B16429" s="106" t="s">
        <v>358</v>
      </c>
      <c r="C16429" s="130" t="s">
        <v>17</v>
      </c>
      <c r="D16429" s="130" t="s">
        <v>18</v>
      </c>
      <c r="E16429" s="131" t="s">
        <v>19</v>
      </c>
      <c r="F16429" s="131" t="s">
        <v>20</v>
      </c>
      <c r="G16429" s="130" t="s">
        <v>21</v>
      </c>
      <c r="H16429" s="130" t="s">
        <v>22</v>
      </c>
      <c r="I16429" s="130" t="s">
        <v>23</v>
      </c>
      <c r="J16429" s="130" t="s">
        <v>24</v>
      </c>
      <c r="K16429" s="131" t="s">
        <v>25</v>
      </c>
      <c r="L16429" s="131" t="s">
        <v>26</v>
      </c>
      <c r="M16429" s="130" t="s">
        <v>27</v>
      </c>
      <c r="N16429" s="130" t="s">
        <v>28</v>
      </c>
      <c r="O16429" s="130" t="s">
        <v>29</v>
      </c>
      <c r="P16429" s="130" t="s">
        <v>30</v>
      </c>
      <c r="Q16429" s="130" t="s">
        <v>31</v>
      </c>
      <c r="R16429" s="130" t="s">
        <v>32</v>
      </c>
      <c r="S16429" s="130" t="s">
        <v>33</v>
      </c>
    </row>
    <row r="16430" spans="1:19" ht="11.25" thickBot="1" x14ac:dyDescent="0.2">
      <c r="A16430" s="107">
        <v>1</v>
      </c>
      <c r="B16430" s="132">
        <v>0.59700231481481481</v>
      </c>
      <c r="C16430" s="108">
        <v>16854.444</v>
      </c>
      <c r="D16430" s="108">
        <v>30188.468000000001</v>
      </c>
      <c r="E16430" s="133">
        <v>1.0689500000000001</v>
      </c>
      <c r="F16430" s="133">
        <v>0.99609999999999999</v>
      </c>
      <c r="G16430" s="108">
        <v>10.130000000000001</v>
      </c>
      <c r="H16430" s="108">
        <v>114.173</v>
      </c>
      <c r="I16430" s="108">
        <v>503687.52</v>
      </c>
      <c r="J16430" s="141" t="s">
        <v>12350</v>
      </c>
      <c r="K16430" s="133">
        <v>1.14537</v>
      </c>
      <c r="L16430" s="134" t="s">
        <v>2458</v>
      </c>
      <c r="M16430" s="108">
        <v>624.58600000000001</v>
      </c>
      <c r="N16430" s="108">
        <v>2310.3409999999999</v>
      </c>
      <c r="O16430" s="108">
        <v>3.5590000000000002</v>
      </c>
      <c r="P16430" s="108">
        <v>84.634</v>
      </c>
      <c r="Q16430" s="108">
        <v>385.83100000000002</v>
      </c>
      <c r="R16430" s="108">
        <v>307.79700000000003</v>
      </c>
      <c r="S16430" s="108">
        <v>213.905</v>
      </c>
    </row>
    <row r="16431" spans="1:19" ht="11.25" thickBot="1" x14ac:dyDescent="0.2">
      <c r="A16431" s="112"/>
    </row>
    <row r="16432" spans="1:19" ht="11.25" thickBot="1" x14ac:dyDescent="0.2">
      <c r="A16432" s="107">
        <v>2</v>
      </c>
      <c r="B16432" s="132">
        <v>0.59718749999999998</v>
      </c>
      <c r="C16432" s="108">
        <v>17729.385999999999</v>
      </c>
      <c r="D16432" s="108">
        <v>30308.441999999999</v>
      </c>
      <c r="E16432" s="133">
        <v>1.0578099999999999</v>
      </c>
      <c r="F16432" s="133">
        <v>1.00143</v>
      </c>
      <c r="G16432" s="108">
        <v>15.978999999999999</v>
      </c>
      <c r="H16432" s="108">
        <v>97.451999999999998</v>
      </c>
      <c r="I16432" s="108">
        <v>502716.42</v>
      </c>
      <c r="J16432" s="141" t="s">
        <v>12351</v>
      </c>
      <c r="K16432" s="133">
        <v>1.16265</v>
      </c>
      <c r="L16432" s="134" t="s">
        <v>2460</v>
      </c>
      <c r="M16432" s="108">
        <v>603.76800000000003</v>
      </c>
      <c r="N16432" s="108">
        <v>2247.3409999999999</v>
      </c>
      <c r="O16432" s="108">
        <v>6.1909999999999998</v>
      </c>
      <c r="P16432" s="108">
        <v>70.475999999999999</v>
      </c>
      <c r="Q16432" s="108">
        <v>410.75799999999998</v>
      </c>
      <c r="R16432" s="108">
        <v>267.04899999999998</v>
      </c>
      <c r="S16432" s="108">
        <v>192.345</v>
      </c>
    </row>
    <row r="16433" spans="1:19" ht="11.25" thickBot="1" x14ac:dyDescent="0.2">
      <c r="A16433" s="112"/>
    </row>
    <row r="16434" spans="1:19" ht="11.25" thickBot="1" x14ac:dyDescent="0.2">
      <c r="A16434" s="107">
        <v>3</v>
      </c>
      <c r="B16434" s="132">
        <v>0.59736111111111112</v>
      </c>
      <c r="C16434" s="108">
        <v>18573.464</v>
      </c>
      <c r="D16434" s="108">
        <v>30436.705999999998</v>
      </c>
      <c r="E16434" s="133">
        <v>1.0662100000000001</v>
      </c>
      <c r="F16434" s="133">
        <v>1.0043899999999999</v>
      </c>
      <c r="G16434" s="108">
        <v>6.4210000000000003</v>
      </c>
      <c r="H16434" s="108">
        <v>126.66800000000001</v>
      </c>
      <c r="I16434" s="108">
        <v>498849.62</v>
      </c>
      <c r="J16434" s="141" t="s">
        <v>12352</v>
      </c>
      <c r="K16434" s="133">
        <v>1.16635</v>
      </c>
      <c r="L16434" s="134" t="s">
        <v>2462</v>
      </c>
      <c r="M16434" s="108">
        <v>702.68399999999997</v>
      </c>
      <c r="N16434" s="108">
        <v>2300.9789999999998</v>
      </c>
      <c r="O16434" s="108">
        <v>6.1420000000000003</v>
      </c>
      <c r="P16434" s="108">
        <v>65.783000000000001</v>
      </c>
      <c r="Q16434" s="108">
        <v>399.31</v>
      </c>
      <c r="R16434" s="108">
        <v>333.45699999999999</v>
      </c>
      <c r="S16434" s="108">
        <v>198.21100000000001</v>
      </c>
    </row>
    <row r="16435" spans="1:19" ht="11.25" thickBot="1" x14ac:dyDescent="0.2">
      <c r="A16435" s="112"/>
    </row>
    <row r="16436" spans="1:19" ht="11.25" thickBot="1" x14ac:dyDescent="0.2">
      <c r="A16436" s="135" t="s">
        <v>362</v>
      </c>
      <c r="B16436" s="112"/>
      <c r="C16436" s="136">
        <v>17719.098000000002</v>
      </c>
      <c r="D16436" s="136">
        <v>30311.205000000002</v>
      </c>
      <c r="E16436" s="137">
        <v>1.0643199999999999</v>
      </c>
      <c r="F16436" s="137">
        <v>1.00064</v>
      </c>
      <c r="G16436" s="136">
        <v>10.843999999999999</v>
      </c>
      <c r="H16436" s="136">
        <v>112.764</v>
      </c>
      <c r="I16436" s="136">
        <v>501751.19</v>
      </c>
      <c r="J16436" s="141" t="s">
        <v>12353</v>
      </c>
      <c r="K16436" s="137">
        <v>1.15812</v>
      </c>
      <c r="L16436" s="134" t="s">
        <v>2464</v>
      </c>
      <c r="M16436" s="136">
        <v>643.67999999999995</v>
      </c>
      <c r="N16436" s="136">
        <v>2286.2199999999998</v>
      </c>
      <c r="O16436" s="136">
        <v>5.2969999999999997</v>
      </c>
      <c r="P16436" s="136">
        <v>73.631</v>
      </c>
      <c r="Q16436" s="136">
        <v>398.63299999999998</v>
      </c>
      <c r="R16436" s="136">
        <v>302.76799999999997</v>
      </c>
      <c r="S16436" s="136">
        <v>201.48699999999999</v>
      </c>
    </row>
    <row r="16437" spans="1:19" ht="11.25" thickBot="1" x14ac:dyDescent="0.2">
      <c r="A16437" s="112"/>
    </row>
    <row r="16438" spans="1:19" ht="11.25" thickBot="1" x14ac:dyDescent="0.2">
      <c r="A16438" s="138" t="s">
        <v>364</v>
      </c>
      <c r="B16438" s="112"/>
      <c r="C16438" s="136">
        <v>859.55600000000004</v>
      </c>
      <c r="D16438" s="136">
        <v>124.142</v>
      </c>
      <c r="E16438" s="137">
        <v>5.7999999999999996E-3</v>
      </c>
      <c r="F16438" s="137">
        <v>4.1999999999999997E-3</v>
      </c>
      <c r="G16438" s="136">
        <v>4.819</v>
      </c>
      <c r="H16438" s="136">
        <v>14.659000000000001</v>
      </c>
      <c r="I16438" s="136">
        <v>2559.3069999999998</v>
      </c>
      <c r="J16438" s="141" t="s">
        <v>12354</v>
      </c>
      <c r="K16438" s="137">
        <v>1.12E-2</v>
      </c>
      <c r="L16438" s="134" t="s">
        <v>2466</v>
      </c>
      <c r="M16438" s="136">
        <v>52.149000000000001</v>
      </c>
      <c r="N16438" s="136">
        <v>33.994</v>
      </c>
      <c r="O16438" s="136">
        <v>1.5049999999999999</v>
      </c>
      <c r="P16438" s="136">
        <v>9.8140000000000001</v>
      </c>
      <c r="Q16438" s="136">
        <v>12.478</v>
      </c>
      <c r="R16438" s="136">
        <v>33.488999999999997</v>
      </c>
      <c r="S16438" s="136">
        <v>11.147</v>
      </c>
    </row>
    <row r="16439" spans="1:19" ht="11.25" thickBot="1" x14ac:dyDescent="0.2">
      <c r="A16439" s="112"/>
    </row>
    <row r="16440" spans="1:19" ht="11.25" thickBot="1" x14ac:dyDescent="0.2">
      <c r="A16440" s="139" t="s">
        <v>366</v>
      </c>
      <c r="B16440" s="112"/>
      <c r="C16440" s="136">
        <v>4.851</v>
      </c>
      <c r="D16440" s="136">
        <v>0.41</v>
      </c>
      <c r="E16440" s="140">
        <v>0.54500000000000004</v>
      </c>
      <c r="F16440" s="140">
        <v>0.42</v>
      </c>
      <c r="G16440" s="136">
        <v>44.438000000000002</v>
      </c>
      <c r="H16440" s="136">
        <v>13</v>
      </c>
      <c r="I16440" s="136">
        <v>0.51</v>
      </c>
      <c r="J16440" s="141" t="s">
        <v>2467</v>
      </c>
      <c r="K16440" s="140">
        <v>0.96699999999999997</v>
      </c>
      <c r="L16440" s="134" t="s">
        <v>634</v>
      </c>
      <c r="M16440" s="136">
        <v>8.1020000000000003</v>
      </c>
      <c r="N16440" s="136">
        <v>1.4870000000000001</v>
      </c>
      <c r="O16440" s="136">
        <v>28.417000000000002</v>
      </c>
      <c r="P16440" s="136">
        <v>13.327999999999999</v>
      </c>
      <c r="Q16440" s="136">
        <v>3.13</v>
      </c>
      <c r="R16440" s="136">
        <v>11.061</v>
      </c>
      <c r="S16440" s="136">
        <v>5.532</v>
      </c>
    </row>
    <row r="16441" spans="1:19" ht="11.25" thickBot="1" x14ac:dyDescent="0.2">
      <c r="A16441" s="112"/>
    </row>
    <row r="16442" spans="1:19" ht="11.25" thickBot="1" x14ac:dyDescent="0.2">
      <c r="A16442" s="106" t="s">
        <v>357</v>
      </c>
      <c r="B16442" s="106" t="s">
        <v>358</v>
      </c>
      <c r="C16442" s="131" t="s">
        <v>34</v>
      </c>
      <c r="D16442" s="131" t="s">
        <v>35</v>
      </c>
      <c r="E16442" s="130" t="s">
        <v>36</v>
      </c>
      <c r="F16442" s="130" t="s">
        <v>37</v>
      </c>
      <c r="G16442" s="130" t="s">
        <v>38</v>
      </c>
      <c r="H16442" s="130" t="s">
        <v>39</v>
      </c>
      <c r="I16442" s="130" t="s">
        <v>40</v>
      </c>
      <c r="J16442" s="130" t="s">
        <v>41</v>
      </c>
      <c r="K16442" s="130" t="s">
        <v>42</v>
      </c>
      <c r="L16442" s="130" t="s">
        <v>43</v>
      </c>
      <c r="M16442" s="130" t="s">
        <v>44</v>
      </c>
      <c r="N16442" s="130" t="s">
        <v>45</v>
      </c>
      <c r="O16442" s="130" t="s">
        <v>46</v>
      </c>
      <c r="P16442" s="130" t="s">
        <v>47</v>
      </c>
      <c r="Q16442" s="130" t="s">
        <v>48</v>
      </c>
      <c r="R16442" s="130" t="s">
        <v>49</v>
      </c>
      <c r="S16442" s="130" t="s">
        <v>50</v>
      </c>
    </row>
    <row r="16443" spans="1:19" ht="11.25" thickBot="1" x14ac:dyDescent="0.2">
      <c r="A16443" s="107">
        <v>1</v>
      </c>
      <c r="B16443" s="132">
        <v>0.59700231481481481</v>
      </c>
      <c r="C16443" s="133">
        <v>1.0547500000000001</v>
      </c>
      <c r="D16443" s="134" t="s">
        <v>2468</v>
      </c>
      <c r="E16443" s="108">
        <v>8978.3410000000003</v>
      </c>
      <c r="F16443" s="108">
        <v>405.31400000000002</v>
      </c>
      <c r="G16443" s="108">
        <v>-0.92700000000000005</v>
      </c>
      <c r="H16443" s="108">
        <v>5336.8959999999997</v>
      </c>
      <c r="I16443" s="108">
        <v>156702.16</v>
      </c>
      <c r="J16443" s="108">
        <v>1009914.9</v>
      </c>
      <c r="K16443" s="108">
        <v>10205.348</v>
      </c>
      <c r="L16443" s="108">
        <v>18088.306</v>
      </c>
      <c r="M16443" s="108">
        <v>2916.4859999999999</v>
      </c>
      <c r="N16443" s="108">
        <v>2032.52</v>
      </c>
      <c r="O16443" s="108">
        <v>372.03899999999999</v>
      </c>
      <c r="P16443" s="108">
        <v>443.34399999999999</v>
      </c>
      <c r="Q16443" s="108">
        <v>375.25400000000002</v>
      </c>
      <c r="R16443" s="108">
        <v>382.113</v>
      </c>
      <c r="S16443" s="108">
        <v>409.05900000000003</v>
      </c>
    </row>
    <row r="16444" spans="1:19" ht="11.25" thickBot="1" x14ac:dyDescent="0.2">
      <c r="A16444" s="112"/>
    </row>
    <row r="16445" spans="1:19" ht="11.25" thickBot="1" x14ac:dyDescent="0.2">
      <c r="A16445" s="107">
        <v>2</v>
      </c>
      <c r="B16445" s="132">
        <v>0.59718749999999998</v>
      </c>
      <c r="C16445" s="133">
        <v>1.06768</v>
      </c>
      <c r="D16445" s="134" t="s">
        <v>2469</v>
      </c>
      <c r="E16445" s="108">
        <v>11041.315000000001</v>
      </c>
      <c r="F16445" s="108">
        <v>407.56200000000001</v>
      </c>
      <c r="G16445" s="108">
        <v>2.573</v>
      </c>
      <c r="H16445" s="108">
        <v>5234.8940000000002</v>
      </c>
      <c r="I16445" s="108">
        <v>157271.4</v>
      </c>
      <c r="J16445" s="108">
        <v>1005779.1</v>
      </c>
      <c r="K16445" s="108">
        <v>10354.049999999999</v>
      </c>
      <c r="L16445" s="108">
        <v>18229.236000000001</v>
      </c>
      <c r="M16445" s="108">
        <v>2956.5909999999999</v>
      </c>
      <c r="N16445" s="108">
        <v>1993.3019999999999</v>
      </c>
      <c r="O16445" s="108">
        <v>303.16500000000002</v>
      </c>
      <c r="P16445" s="108">
        <v>421.95299999999997</v>
      </c>
      <c r="Q16445" s="108">
        <v>391.89400000000001</v>
      </c>
      <c r="R16445" s="108">
        <v>342.58100000000002</v>
      </c>
      <c r="S16445" s="108">
        <v>455.70499999999998</v>
      </c>
    </row>
    <row r="16446" spans="1:19" ht="11.25" thickBot="1" x14ac:dyDescent="0.2">
      <c r="A16446" s="112"/>
    </row>
    <row r="16447" spans="1:19" ht="11.25" thickBot="1" x14ac:dyDescent="0.2">
      <c r="A16447" s="107">
        <v>3</v>
      </c>
      <c r="B16447" s="132">
        <v>0.59736111111111112</v>
      </c>
      <c r="C16447" s="133">
        <v>1.0714300000000001</v>
      </c>
      <c r="D16447" s="134" t="s">
        <v>2470</v>
      </c>
      <c r="E16447" s="108">
        <v>9238.9920000000002</v>
      </c>
      <c r="F16447" s="108">
        <v>375.79700000000003</v>
      </c>
      <c r="G16447" s="108">
        <v>2.58</v>
      </c>
      <c r="H16447" s="108">
        <v>5321.5959999999995</v>
      </c>
      <c r="I16447" s="108">
        <v>158689.44</v>
      </c>
      <c r="J16447" s="108">
        <v>1008161.5</v>
      </c>
      <c r="K16447" s="108">
        <v>10491.486999999999</v>
      </c>
      <c r="L16447" s="108">
        <v>18314.297999999999</v>
      </c>
      <c r="M16447" s="108">
        <v>2903.4580000000001</v>
      </c>
      <c r="N16447" s="108">
        <v>2048.6509999999998</v>
      </c>
      <c r="O16447" s="108">
        <v>330.42200000000003</v>
      </c>
      <c r="P16447" s="108">
        <v>471.92500000000001</v>
      </c>
      <c r="Q16447" s="108">
        <v>372.173</v>
      </c>
      <c r="R16447" s="108">
        <v>354.12599999999998</v>
      </c>
      <c r="S16447" s="108">
        <v>447.79</v>
      </c>
    </row>
    <row r="16448" spans="1:19" ht="11.25" thickBot="1" x14ac:dyDescent="0.2">
      <c r="A16448" s="112"/>
    </row>
    <row r="16449" spans="1:19" ht="11.25" thickBot="1" x14ac:dyDescent="0.2">
      <c r="A16449" s="135" t="s">
        <v>362</v>
      </c>
      <c r="B16449" s="112"/>
      <c r="C16449" s="137">
        <v>1.0646199999999999</v>
      </c>
      <c r="D16449" s="134" t="s">
        <v>2471</v>
      </c>
      <c r="E16449" s="136">
        <v>9752.8819999999996</v>
      </c>
      <c r="F16449" s="136">
        <v>396.22399999999999</v>
      </c>
      <c r="G16449" s="136">
        <v>1.409</v>
      </c>
      <c r="H16449" s="136">
        <v>5297.7960000000003</v>
      </c>
      <c r="I16449" s="136">
        <v>157554.32999999999</v>
      </c>
      <c r="J16449" s="136">
        <v>1007951.8</v>
      </c>
      <c r="K16449" s="136">
        <v>10350.295</v>
      </c>
      <c r="L16449" s="136">
        <v>18210.613000000001</v>
      </c>
      <c r="M16449" s="136">
        <v>2925.5120000000002</v>
      </c>
      <c r="N16449" s="136">
        <v>2024.8240000000001</v>
      </c>
      <c r="O16449" s="136">
        <v>335.209</v>
      </c>
      <c r="P16449" s="136">
        <v>445.74099999999999</v>
      </c>
      <c r="Q16449" s="136">
        <v>379.774</v>
      </c>
      <c r="R16449" s="136">
        <v>359.60599999999999</v>
      </c>
      <c r="S16449" s="136">
        <v>437.51799999999997</v>
      </c>
    </row>
    <row r="16450" spans="1:19" ht="11.25" thickBot="1" x14ac:dyDescent="0.2">
      <c r="A16450" s="112"/>
    </row>
    <row r="16451" spans="1:19" ht="11.25" thickBot="1" x14ac:dyDescent="0.2">
      <c r="A16451" s="138" t="s">
        <v>364</v>
      </c>
      <c r="B16451" s="112"/>
      <c r="C16451" s="137">
        <v>8.7500000000000008E-3</v>
      </c>
      <c r="D16451" s="134" t="s">
        <v>2472</v>
      </c>
      <c r="E16451" s="136">
        <v>1123.4010000000001</v>
      </c>
      <c r="F16451" s="136">
        <v>17.725999999999999</v>
      </c>
      <c r="G16451" s="136">
        <v>2.0230000000000001</v>
      </c>
      <c r="H16451" s="136">
        <v>55.009</v>
      </c>
      <c r="I16451" s="136">
        <v>1023.407</v>
      </c>
      <c r="J16451" s="136">
        <v>2075.8939999999998</v>
      </c>
      <c r="K16451" s="136">
        <v>143.10599999999999</v>
      </c>
      <c r="L16451" s="136">
        <v>114.14100000000001</v>
      </c>
      <c r="M16451" s="136">
        <v>27.692</v>
      </c>
      <c r="N16451" s="136">
        <v>28.465</v>
      </c>
      <c r="O16451" s="136">
        <v>34.686</v>
      </c>
      <c r="P16451" s="136">
        <v>25.071999999999999</v>
      </c>
      <c r="Q16451" s="136">
        <v>10.609</v>
      </c>
      <c r="R16451" s="136">
        <v>20.327999999999999</v>
      </c>
      <c r="S16451" s="136">
        <v>24.962</v>
      </c>
    </row>
    <row r="16452" spans="1:19" ht="11.25" thickBot="1" x14ac:dyDescent="0.2">
      <c r="A16452" s="112"/>
    </row>
    <row r="16453" spans="1:19" ht="11.25" thickBot="1" x14ac:dyDescent="0.2">
      <c r="A16453" s="139" t="s">
        <v>366</v>
      </c>
      <c r="B16453" s="112"/>
      <c r="C16453" s="140">
        <v>0.82199999999999995</v>
      </c>
      <c r="D16453" s="134" t="s">
        <v>2068</v>
      </c>
      <c r="E16453" s="136">
        <v>11.519</v>
      </c>
      <c r="F16453" s="136">
        <v>4.4740000000000002</v>
      </c>
      <c r="G16453" s="136">
        <v>143.62100000000001</v>
      </c>
      <c r="H16453" s="136">
        <v>1.038</v>
      </c>
      <c r="I16453" s="136">
        <v>0.65</v>
      </c>
      <c r="J16453" s="136">
        <v>0.20599999999999999</v>
      </c>
      <c r="K16453" s="136">
        <v>1.383</v>
      </c>
      <c r="L16453" s="136">
        <v>0.627</v>
      </c>
      <c r="M16453" s="136">
        <v>0.94699999999999995</v>
      </c>
      <c r="N16453" s="136">
        <v>1.4059999999999999</v>
      </c>
      <c r="O16453" s="136">
        <v>10.348000000000001</v>
      </c>
      <c r="P16453" s="136">
        <v>5.625</v>
      </c>
      <c r="Q16453" s="136">
        <v>2.7930000000000001</v>
      </c>
      <c r="R16453" s="136">
        <v>5.6529999999999996</v>
      </c>
      <c r="S16453" s="136">
        <v>5.7050000000000001</v>
      </c>
    </row>
    <row r="16454" spans="1:19" ht="11.25" thickBot="1" x14ac:dyDescent="0.2">
      <c r="A16454" s="112"/>
    </row>
    <row r="16455" spans="1:19" ht="11.25" thickBot="1" x14ac:dyDescent="0.2">
      <c r="A16455" s="106" t="s">
        <v>357</v>
      </c>
      <c r="B16455" s="106" t="s">
        <v>358</v>
      </c>
      <c r="C16455" s="130" t="s">
        <v>51</v>
      </c>
      <c r="D16455" s="130" t="s">
        <v>52</v>
      </c>
      <c r="E16455" s="130" t="s">
        <v>53</v>
      </c>
      <c r="F16455" s="130" t="s">
        <v>54</v>
      </c>
      <c r="G16455" s="130" t="s">
        <v>55</v>
      </c>
      <c r="H16455" s="130" t="s">
        <v>56</v>
      </c>
      <c r="I16455" s="130" t="s">
        <v>57</v>
      </c>
      <c r="J16455" s="130" t="s">
        <v>58</v>
      </c>
      <c r="K16455" s="130" t="s">
        <v>59</v>
      </c>
      <c r="L16455" s="130" t="s">
        <v>60</v>
      </c>
      <c r="M16455" s="130" t="s">
        <v>61</v>
      </c>
      <c r="N16455" s="130" t="s">
        <v>62</v>
      </c>
      <c r="O16455" s="130" t="s">
        <v>63</v>
      </c>
      <c r="P16455" s="130" t="s">
        <v>64</v>
      </c>
      <c r="Q16455" s="131" t="s">
        <v>65</v>
      </c>
      <c r="R16455" s="131" t="s">
        <v>66</v>
      </c>
      <c r="S16455" s="130" t="s">
        <v>67</v>
      </c>
    </row>
    <row r="16456" spans="1:19" ht="11.25" thickBot="1" x14ac:dyDescent="0.2">
      <c r="A16456" s="107">
        <v>1</v>
      </c>
      <c r="B16456" s="132">
        <v>0.59700231481481481</v>
      </c>
      <c r="C16456" s="108">
        <v>314.57400000000001</v>
      </c>
      <c r="D16456" s="108">
        <v>327.99</v>
      </c>
      <c r="E16456" s="108">
        <v>119.926</v>
      </c>
      <c r="F16456" s="108">
        <v>176.779</v>
      </c>
      <c r="G16456" s="108">
        <v>102.944</v>
      </c>
      <c r="H16456" s="108">
        <v>185.70599999999999</v>
      </c>
      <c r="I16456" s="108">
        <v>1327.6320000000001</v>
      </c>
      <c r="J16456" s="108">
        <v>5579.6170000000002</v>
      </c>
      <c r="K16456" s="108">
        <v>8193.5259999999998</v>
      </c>
      <c r="L16456" s="108">
        <v>-0.58199999999999996</v>
      </c>
      <c r="M16456" s="108">
        <v>1.9530000000000001</v>
      </c>
      <c r="N16456" s="108">
        <v>541.17499999999995</v>
      </c>
      <c r="O16456" s="108">
        <v>190.214</v>
      </c>
      <c r="P16456" s="108">
        <v>128818.42</v>
      </c>
      <c r="Q16456" s="133">
        <v>0.96292</v>
      </c>
      <c r="R16456" s="134" t="s">
        <v>2473</v>
      </c>
      <c r="S16456" s="108">
        <v>3026.1909999999998</v>
      </c>
    </row>
    <row r="16457" spans="1:19" ht="11.25" thickBot="1" x14ac:dyDescent="0.2">
      <c r="A16457" s="112"/>
    </row>
    <row r="16458" spans="1:19" ht="11.25" thickBot="1" x14ac:dyDescent="0.2">
      <c r="A16458" s="107">
        <v>2</v>
      </c>
      <c r="B16458" s="132">
        <v>0.59718749999999998</v>
      </c>
      <c r="C16458" s="108">
        <v>324.83199999999999</v>
      </c>
      <c r="D16458" s="108">
        <v>320.36900000000003</v>
      </c>
      <c r="E16458" s="108">
        <v>121.69499999999999</v>
      </c>
      <c r="F16458" s="108">
        <v>185.27799999999999</v>
      </c>
      <c r="G16458" s="108">
        <v>105.53100000000001</v>
      </c>
      <c r="H16458" s="108">
        <v>166.33699999999999</v>
      </c>
      <c r="I16458" s="108">
        <v>1229.0350000000001</v>
      </c>
      <c r="J16458" s="108">
        <v>5517.7460000000001</v>
      </c>
      <c r="K16458" s="108">
        <v>8354.2540000000008</v>
      </c>
      <c r="L16458" s="108">
        <v>-8.6669999999999998</v>
      </c>
      <c r="M16458" s="108">
        <v>4.7519999999999998</v>
      </c>
      <c r="N16458" s="108">
        <v>532.84</v>
      </c>
      <c r="O16458" s="108">
        <v>194.018</v>
      </c>
      <c r="P16458" s="108">
        <v>130151.6</v>
      </c>
      <c r="Q16458" s="133">
        <v>0.97941</v>
      </c>
      <c r="R16458" s="134" t="s">
        <v>2474</v>
      </c>
      <c r="S16458" s="108">
        <v>2917.4940000000001</v>
      </c>
    </row>
    <row r="16459" spans="1:19" ht="11.25" thickBot="1" x14ac:dyDescent="0.2">
      <c r="A16459" s="112"/>
    </row>
    <row r="16460" spans="1:19" ht="11.25" thickBot="1" x14ac:dyDescent="0.2">
      <c r="A16460" s="107">
        <v>3</v>
      </c>
      <c r="B16460" s="132">
        <v>0.59736111111111112</v>
      </c>
      <c r="C16460" s="108">
        <v>327.43200000000002</v>
      </c>
      <c r="D16460" s="108">
        <v>308.55</v>
      </c>
      <c r="E16460" s="108">
        <v>145.46799999999999</v>
      </c>
      <c r="F16460" s="108">
        <v>179.43199999999999</v>
      </c>
      <c r="G16460" s="108">
        <v>117.595</v>
      </c>
      <c r="H16460" s="108">
        <v>187.68700000000001</v>
      </c>
      <c r="I16460" s="108">
        <v>1386.079</v>
      </c>
      <c r="J16460" s="108">
        <v>5568.116</v>
      </c>
      <c r="K16460" s="108">
        <v>8002.0330000000004</v>
      </c>
      <c r="L16460" s="108">
        <v>-7.7220000000000004</v>
      </c>
      <c r="M16460" s="108">
        <v>-0.72799999999999998</v>
      </c>
      <c r="N16460" s="108">
        <v>532.96500000000003</v>
      </c>
      <c r="O16460" s="108">
        <v>187.36199999999999</v>
      </c>
      <c r="P16460" s="108">
        <v>129716.86</v>
      </c>
      <c r="Q16460" s="133">
        <v>0.98563999999999996</v>
      </c>
      <c r="R16460" s="134" t="s">
        <v>2475</v>
      </c>
      <c r="S16460" s="108">
        <v>3067.4389999999999</v>
      </c>
    </row>
    <row r="16461" spans="1:19" ht="11.25" thickBot="1" x14ac:dyDescent="0.2">
      <c r="A16461" s="112"/>
    </row>
    <row r="16462" spans="1:19" ht="11.25" thickBot="1" x14ac:dyDescent="0.2">
      <c r="A16462" s="135" t="s">
        <v>362</v>
      </c>
      <c r="B16462" s="112"/>
      <c r="C16462" s="136">
        <v>322.279</v>
      </c>
      <c r="D16462" s="136">
        <v>318.97000000000003</v>
      </c>
      <c r="E16462" s="136">
        <v>129.029</v>
      </c>
      <c r="F16462" s="136">
        <v>180.49600000000001</v>
      </c>
      <c r="G16462" s="136">
        <v>108.69</v>
      </c>
      <c r="H16462" s="136">
        <v>179.91</v>
      </c>
      <c r="I16462" s="136">
        <v>1314.249</v>
      </c>
      <c r="J16462" s="136">
        <v>5555.16</v>
      </c>
      <c r="K16462" s="136">
        <v>8183.2709999999997</v>
      </c>
      <c r="L16462" s="136">
        <v>-5.657</v>
      </c>
      <c r="M16462" s="136">
        <v>1.9930000000000001</v>
      </c>
      <c r="N16462" s="136">
        <v>535.66</v>
      </c>
      <c r="O16462" s="136">
        <v>190.53100000000001</v>
      </c>
      <c r="P16462" s="136">
        <v>129562.29</v>
      </c>
      <c r="Q16462" s="137">
        <v>0.97599000000000002</v>
      </c>
      <c r="R16462" s="134" t="s">
        <v>2476</v>
      </c>
      <c r="S16462" s="136">
        <v>3003.7080000000001</v>
      </c>
    </row>
    <row r="16463" spans="1:19" ht="11.25" thickBot="1" x14ac:dyDescent="0.2">
      <c r="A16463" s="112"/>
    </row>
    <row r="16464" spans="1:19" ht="11.25" thickBot="1" x14ac:dyDescent="0.2">
      <c r="A16464" s="138" t="s">
        <v>364</v>
      </c>
      <c r="B16464" s="112"/>
      <c r="C16464" s="136">
        <v>6.7990000000000004</v>
      </c>
      <c r="D16464" s="136">
        <v>9.7949999999999999</v>
      </c>
      <c r="E16464" s="136">
        <v>14.263</v>
      </c>
      <c r="F16464" s="136">
        <v>4.3479999999999999</v>
      </c>
      <c r="G16464" s="136">
        <v>7.819</v>
      </c>
      <c r="H16464" s="136">
        <v>11.795999999999999</v>
      </c>
      <c r="I16464" s="136">
        <v>79.373000000000005</v>
      </c>
      <c r="J16464" s="136">
        <v>32.908000000000001</v>
      </c>
      <c r="K16464" s="136">
        <v>176.334</v>
      </c>
      <c r="L16464" s="136">
        <v>4.42</v>
      </c>
      <c r="M16464" s="136">
        <v>2.74</v>
      </c>
      <c r="N16464" s="136">
        <v>4.7759999999999998</v>
      </c>
      <c r="O16464" s="136">
        <v>3.339</v>
      </c>
      <c r="P16464" s="136">
        <v>679.899</v>
      </c>
      <c r="Q16464" s="137">
        <v>1.174E-2</v>
      </c>
      <c r="R16464" s="134" t="s">
        <v>2477</v>
      </c>
      <c r="S16464" s="136">
        <v>77.459999999999994</v>
      </c>
    </row>
    <row r="16465" spans="1:19" ht="11.25" thickBot="1" x14ac:dyDescent="0.2">
      <c r="A16465" s="112"/>
    </row>
    <row r="16466" spans="1:19" ht="11.25" thickBot="1" x14ac:dyDescent="0.2">
      <c r="A16466" s="139" t="s">
        <v>366</v>
      </c>
      <c r="B16466" s="112"/>
      <c r="C16466" s="136">
        <v>2.11</v>
      </c>
      <c r="D16466" s="136">
        <v>3.0710000000000002</v>
      </c>
      <c r="E16466" s="136">
        <v>11.054</v>
      </c>
      <c r="F16466" s="136">
        <v>2.4089999999999998</v>
      </c>
      <c r="G16466" s="136">
        <v>7.194</v>
      </c>
      <c r="H16466" s="136">
        <v>6.5570000000000004</v>
      </c>
      <c r="I16466" s="136">
        <v>6.0389999999999997</v>
      </c>
      <c r="J16466" s="136">
        <v>0.59199999999999997</v>
      </c>
      <c r="K16466" s="136">
        <v>2.1549999999999998</v>
      </c>
      <c r="L16466" s="136">
        <v>78.134</v>
      </c>
      <c r="M16466" s="136">
        <v>137.52600000000001</v>
      </c>
      <c r="N16466" s="136">
        <v>0.89200000000000002</v>
      </c>
      <c r="O16466" s="136">
        <v>1.7529999999999999</v>
      </c>
      <c r="P16466" s="136">
        <v>0.52500000000000002</v>
      </c>
      <c r="Q16466" s="140">
        <v>1.2030000000000001</v>
      </c>
      <c r="R16466" s="134" t="s">
        <v>2478</v>
      </c>
      <c r="S16466" s="136">
        <v>2.5790000000000002</v>
      </c>
    </row>
    <row r="16467" spans="1:19" ht="11.25" thickBot="1" x14ac:dyDescent="0.2">
      <c r="A16467" s="112"/>
    </row>
    <row r="16468" spans="1:19" ht="11.25" thickBot="1" x14ac:dyDescent="0.2">
      <c r="A16468" s="106" t="s">
        <v>357</v>
      </c>
      <c r="B16468" s="106" t="s">
        <v>358</v>
      </c>
      <c r="C16468" s="130" t="s">
        <v>68</v>
      </c>
    </row>
    <row r="16469" spans="1:19" ht="11.25" thickBot="1" x14ac:dyDescent="0.2">
      <c r="A16469" s="107">
        <v>1</v>
      </c>
      <c r="B16469" s="132">
        <v>0.59700231481481481</v>
      </c>
      <c r="C16469" s="108">
        <v>752.41800000000001</v>
      </c>
    </row>
    <row r="16470" spans="1:19" ht="11.25" thickBot="1" x14ac:dyDescent="0.2">
      <c r="A16470" s="112"/>
    </row>
    <row r="16471" spans="1:19" ht="11.25" thickBot="1" x14ac:dyDescent="0.2">
      <c r="A16471" s="107">
        <v>2</v>
      </c>
      <c r="B16471" s="132">
        <v>0.59718749999999998</v>
      </c>
      <c r="C16471" s="108">
        <v>727.22299999999996</v>
      </c>
    </row>
    <row r="16472" spans="1:19" ht="11.25" thickBot="1" x14ac:dyDescent="0.2">
      <c r="A16472" s="112"/>
    </row>
    <row r="16473" spans="1:19" ht="11.25" thickBot="1" x14ac:dyDescent="0.2">
      <c r="A16473" s="107">
        <v>3</v>
      </c>
      <c r="B16473" s="132">
        <v>0.59736111111111112</v>
      </c>
      <c r="C16473" s="108">
        <v>750.16399999999999</v>
      </c>
    </row>
    <row r="16474" spans="1:19" ht="11.25" thickBot="1" x14ac:dyDescent="0.2">
      <c r="A16474" s="112"/>
    </row>
    <row r="16475" spans="1:19" ht="11.25" thickBot="1" x14ac:dyDescent="0.2">
      <c r="A16475" s="135" t="s">
        <v>362</v>
      </c>
      <c r="B16475" s="112"/>
      <c r="C16475" s="136">
        <v>743.26800000000003</v>
      </c>
    </row>
    <row r="16476" spans="1:19" ht="11.25" thickBot="1" x14ac:dyDescent="0.2">
      <c r="A16476" s="112"/>
    </row>
    <row r="16477" spans="1:19" ht="11.25" thickBot="1" x14ac:dyDescent="0.2">
      <c r="A16477" s="138" t="s">
        <v>364</v>
      </c>
      <c r="B16477" s="112"/>
      <c r="C16477" s="136">
        <v>13.942</v>
      </c>
    </row>
    <row r="16478" spans="1:19" ht="11.25" thickBot="1" x14ac:dyDescent="0.2">
      <c r="A16478" s="112"/>
    </row>
    <row r="16479" spans="1:19" ht="11.25" thickBot="1" x14ac:dyDescent="0.2">
      <c r="A16479" s="139" t="s">
        <v>366</v>
      </c>
      <c r="B16479" s="112"/>
      <c r="C16479" s="136">
        <v>1.8759999999999999</v>
      </c>
    </row>
    <row r="16480" spans="1:19" ht="10.5" x14ac:dyDescent="0.15">
      <c r="A16480" s="112"/>
    </row>
    <row r="16481" spans="1:19" x14ac:dyDescent="0.15">
      <c r="A16481" s="129"/>
      <c r="B16481" s="86" t="s">
        <v>2479</v>
      </c>
    </row>
    <row r="16482" spans="1:19" ht="9.75" thickBot="1" x14ac:dyDescent="0.2">
      <c r="A16482" s="81" t="s">
        <v>5871</v>
      </c>
    </row>
    <row r="16483" spans="1:19" ht="11.25" thickBot="1" x14ac:dyDescent="0.2">
      <c r="A16483" s="106" t="s">
        <v>357</v>
      </c>
      <c r="B16483" s="106" t="s">
        <v>358</v>
      </c>
      <c r="C16483" s="130" t="s">
        <v>0</v>
      </c>
      <c r="D16483" s="130" t="s">
        <v>1</v>
      </c>
      <c r="E16483" s="130" t="s">
        <v>2</v>
      </c>
      <c r="F16483" s="130" t="s">
        <v>3</v>
      </c>
      <c r="G16483" s="130" t="s">
        <v>4</v>
      </c>
      <c r="H16483" s="130" t="s">
        <v>5</v>
      </c>
      <c r="I16483" s="131" t="s">
        <v>6</v>
      </c>
      <c r="J16483" s="131" t="s">
        <v>7</v>
      </c>
      <c r="K16483" s="130" t="s">
        <v>8</v>
      </c>
      <c r="L16483" s="130" t="s">
        <v>9</v>
      </c>
      <c r="M16483" s="130" t="s">
        <v>10</v>
      </c>
      <c r="N16483" s="130" t="s">
        <v>11</v>
      </c>
      <c r="O16483" s="130" t="s">
        <v>12</v>
      </c>
      <c r="P16483" s="130" t="s">
        <v>13</v>
      </c>
      <c r="Q16483" s="130" t="s">
        <v>14</v>
      </c>
      <c r="R16483" s="130" t="s">
        <v>15</v>
      </c>
      <c r="S16483" s="130" t="s">
        <v>16</v>
      </c>
    </row>
    <row r="16484" spans="1:19" ht="11.25" thickBot="1" x14ac:dyDescent="0.2">
      <c r="A16484" s="107">
        <v>1</v>
      </c>
      <c r="B16484" s="132">
        <v>0.60214120370370372</v>
      </c>
      <c r="C16484" s="141" t="s">
        <v>12355</v>
      </c>
      <c r="D16484" s="141" t="s">
        <v>12356</v>
      </c>
      <c r="E16484" s="141" t="s">
        <v>12357</v>
      </c>
      <c r="F16484" s="141" t="s">
        <v>12358</v>
      </c>
      <c r="G16484" s="141" t="s">
        <v>12359</v>
      </c>
      <c r="H16484" s="141" t="s">
        <v>12360</v>
      </c>
      <c r="I16484" s="133">
        <v>1.16438</v>
      </c>
      <c r="J16484" s="134" t="s">
        <v>2486</v>
      </c>
      <c r="K16484" s="141" t="s">
        <v>12361</v>
      </c>
      <c r="L16484" s="108">
        <v>262.75900000000001</v>
      </c>
      <c r="M16484" s="108">
        <v>23261.008000000002</v>
      </c>
      <c r="N16484" s="108">
        <v>49418.332999999999</v>
      </c>
      <c r="O16484" s="141" t="s">
        <v>12362</v>
      </c>
      <c r="P16484" s="108">
        <v>248380.27</v>
      </c>
      <c r="Q16484" s="108">
        <v>6817.3739999999998</v>
      </c>
      <c r="R16484" s="108">
        <v>7771.5240000000003</v>
      </c>
      <c r="S16484" s="108">
        <v>99270.554999999993</v>
      </c>
    </row>
    <row r="16485" spans="1:19" ht="11.25" thickBot="1" x14ac:dyDescent="0.2">
      <c r="A16485" s="112"/>
    </row>
    <row r="16486" spans="1:19" ht="11.25" thickBot="1" x14ac:dyDescent="0.2">
      <c r="A16486" s="107">
        <v>2</v>
      </c>
      <c r="B16486" s="132">
        <v>0.6023263888888889</v>
      </c>
      <c r="C16486" s="141" t="s">
        <v>12363</v>
      </c>
      <c r="D16486" s="141" t="s">
        <v>12364</v>
      </c>
      <c r="E16486" s="141" t="s">
        <v>12365</v>
      </c>
      <c r="F16486" s="141" t="s">
        <v>12366</v>
      </c>
      <c r="G16486" s="141" t="s">
        <v>12367</v>
      </c>
      <c r="H16486" s="141" t="s">
        <v>12368</v>
      </c>
      <c r="I16486" s="133">
        <v>1.161</v>
      </c>
      <c r="J16486" s="134" t="s">
        <v>2495</v>
      </c>
      <c r="K16486" s="141" t="s">
        <v>12369</v>
      </c>
      <c r="L16486" s="108">
        <v>255.77600000000001</v>
      </c>
      <c r="M16486" s="108">
        <v>23518.108</v>
      </c>
      <c r="N16486" s="108">
        <v>49517.476999999999</v>
      </c>
      <c r="O16486" s="141" t="s">
        <v>12370</v>
      </c>
      <c r="P16486" s="108">
        <v>251163.49</v>
      </c>
      <c r="Q16486" s="108">
        <v>6369.9470000000001</v>
      </c>
      <c r="R16486" s="108">
        <v>7718.3729999999996</v>
      </c>
      <c r="S16486" s="108">
        <v>99023.357999999993</v>
      </c>
    </row>
    <row r="16487" spans="1:19" ht="11.25" thickBot="1" x14ac:dyDescent="0.2">
      <c r="A16487" s="112"/>
    </row>
    <row r="16488" spans="1:19" ht="11.25" thickBot="1" x14ac:dyDescent="0.2">
      <c r="A16488" s="107">
        <v>3</v>
      </c>
      <c r="B16488" s="132">
        <v>0.60251157407407407</v>
      </c>
      <c r="C16488" s="141" t="s">
        <v>12371</v>
      </c>
      <c r="D16488" s="141" t="s">
        <v>12372</v>
      </c>
      <c r="E16488" s="141" t="s">
        <v>12373</v>
      </c>
      <c r="F16488" s="141" t="s">
        <v>12374</v>
      </c>
      <c r="G16488" s="141" t="s">
        <v>12375</v>
      </c>
      <c r="H16488" s="141" t="s">
        <v>12376</v>
      </c>
      <c r="I16488" s="133">
        <v>1.1883999999999999</v>
      </c>
      <c r="J16488" s="134" t="s">
        <v>2504</v>
      </c>
      <c r="K16488" s="141" t="s">
        <v>12377</v>
      </c>
      <c r="L16488" s="108">
        <v>239.75899999999999</v>
      </c>
      <c r="M16488" s="108">
        <v>23787.222000000002</v>
      </c>
      <c r="N16488" s="108">
        <v>49495.809000000001</v>
      </c>
      <c r="O16488" s="141" t="s">
        <v>12378</v>
      </c>
      <c r="P16488" s="108">
        <v>246504.5</v>
      </c>
      <c r="Q16488" s="108">
        <v>6572.6090000000004</v>
      </c>
      <c r="R16488" s="108">
        <v>7707.3620000000001</v>
      </c>
      <c r="S16488" s="108">
        <v>99015.225999999995</v>
      </c>
    </row>
    <row r="16489" spans="1:19" ht="11.25" thickBot="1" x14ac:dyDescent="0.2">
      <c r="A16489" s="112"/>
    </row>
    <row r="16490" spans="1:19" ht="11.25" thickBot="1" x14ac:dyDescent="0.2">
      <c r="A16490" s="135" t="s">
        <v>362</v>
      </c>
      <c r="B16490" s="112"/>
      <c r="C16490" s="141" t="s">
        <v>12379</v>
      </c>
      <c r="D16490" s="141" t="s">
        <v>12380</v>
      </c>
      <c r="E16490" s="141" t="s">
        <v>12381</v>
      </c>
      <c r="F16490" s="141" t="s">
        <v>12382</v>
      </c>
      <c r="G16490" s="141" t="s">
        <v>12383</v>
      </c>
      <c r="H16490" s="141" t="s">
        <v>12384</v>
      </c>
      <c r="I16490" s="137">
        <v>1.17126</v>
      </c>
      <c r="J16490" s="134" t="s">
        <v>2512</v>
      </c>
      <c r="K16490" s="141" t="s">
        <v>12385</v>
      </c>
      <c r="L16490" s="136">
        <v>252.76499999999999</v>
      </c>
      <c r="M16490" s="136">
        <v>23522.113000000001</v>
      </c>
      <c r="N16490" s="136">
        <v>49477.205999999998</v>
      </c>
      <c r="O16490" s="141" t="s">
        <v>12386</v>
      </c>
      <c r="P16490" s="136">
        <v>248682.76</v>
      </c>
      <c r="Q16490" s="136">
        <v>6586.6440000000002</v>
      </c>
      <c r="R16490" s="136">
        <v>7732.4189999999999</v>
      </c>
      <c r="S16490" s="136">
        <v>99103.046000000002</v>
      </c>
    </row>
    <row r="16491" spans="1:19" ht="11.25" thickBot="1" x14ac:dyDescent="0.2">
      <c r="A16491" s="112"/>
    </row>
    <row r="16492" spans="1:19" ht="11.25" thickBot="1" x14ac:dyDescent="0.2">
      <c r="A16492" s="138" t="s">
        <v>364</v>
      </c>
      <c r="B16492" s="112"/>
      <c r="C16492" s="141" t="s">
        <v>12387</v>
      </c>
      <c r="D16492" s="141" t="s">
        <v>12388</v>
      </c>
      <c r="E16492" s="141" t="s">
        <v>12389</v>
      </c>
      <c r="F16492" s="141" t="s">
        <v>12390</v>
      </c>
      <c r="G16492" s="141" t="s">
        <v>12391</v>
      </c>
      <c r="H16492" s="141" t="s">
        <v>12392</v>
      </c>
      <c r="I16492" s="137">
        <v>1.494E-2</v>
      </c>
      <c r="J16492" s="134" t="s">
        <v>2521</v>
      </c>
      <c r="K16492" s="141" t="s">
        <v>12393</v>
      </c>
      <c r="L16492" s="136">
        <v>11.792</v>
      </c>
      <c r="M16492" s="136">
        <v>263.13</v>
      </c>
      <c r="N16492" s="136">
        <v>52.124000000000002</v>
      </c>
      <c r="O16492" s="141" t="s">
        <v>12394</v>
      </c>
      <c r="P16492" s="136">
        <v>2344.1779999999999</v>
      </c>
      <c r="Q16492" s="136">
        <v>224.04300000000001</v>
      </c>
      <c r="R16492" s="136">
        <v>34.31</v>
      </c>
      <c r="S16492" s="136">
        <v>145.124</v>
      </c>
    </row>
    <row r="16493" spans="1:19" ht="11.25" thickBot="1" x14ac:dyDescent="0.2">
      <c r="A16493" s="112"/>
    </row>
    <row r="16494" spans="1:19" ht="11.25" thickBot="1" x14ac:dyDescent="0.2">
      <c r="A16494" s="139" t="s">
        <v>366</v>
      </c>
      <c r="B16494" s="112"/>
      <c r="C16494" s="141" t="s">
        <v>2523</v>
      </c>
      <c r="D16494" s="141" t="s">
        <v>1088</v>
      </c>
      <c r="E16494" s="141" t="s">
        <v>2524</v>
      </c>
      <c r="F16494" s="141" t="s">
        <v>2525</v>
      </c>
      <c r="G16494" s="141" t="s">
        <v>2526</v>
      </c>
      <c r="H16494" s="141" t="s">
        <v>2527</v>
      </c>
      <c r="I16494" s="140">
        <v>1.276</v>
      </c>
      <c r="J16494" s="134" t="s">
        <v>2528</v>
      </c>
      <c r="K16494" s="141" t="s">
        <v>2529</v>
      </c>
      <c r="L16494" s="136">
        <v>4.665</v>
      </c>
      <c r="M16494" s="136">
        <v>1.119</v>
      </c>
      <c r="N16494" s="136">
        <v>0.105</v>
      </c>
      <c r="O16494" s="141" t="s">
        <v>2132</v>
      </c>
      <c r="P16494" s="136">
        <v>0.94299999999999995</v>
      </c>
      <c r="Q16494" s="136">
        <v>3.4009999999999998</v>
      </c>
      <c r="R16494" s="136">
        <v>0.44400000000000001</v>
      </c>
      <c r="S16494" s="136">
        <v>0.14599999999999999</v>
      </c>
    </row>
    <row r="16495" spans="1:19" ht="11.25" thickBot="1" x14ac:dyDescent="0.2">
      <c r="A16495" s="112"/>
    </row>
    <row r="16496" spans="1:19" ht="11.25" thickBot="1" x14ac:dyDescent="0.2">
      <c r="A16496" s="106" t="s">
        <v>357</v>
      </c>
      <c r="B16496" s="106" t="s">
        <v>358</v>
      </c>
      <c r="C16496" s="130" t="s">
        <v>17</v>
      </c>
      <c r="D16496" s="130" t="s">
        <v>18</v>
      </c>
      <c r="E16496" s="131" t="s">
        <v>19</v>
      </c>
      <c r="F16496" s="131" t="s">
        <v>20</v>
      </c>
      <c r="G16496" s="130" t="s">
        <v>21</v>
      </c>
      <c r="H16496" s="130" t="s">
        <v>22</v>
      </c>
      <c r="I16496" s="130" t="s">
        <v>23</v>
      </c>
      <c r="J16496" s="130" t="s">
        <v>24</v>
      </c>
      <c r="K16496" s="131" t="s">
        <v>25</v>
      </c>
      <c r="L16496" s="131" t="s">
        <v>26</v>
      </c>
      <c r="M16496" s="130" t="s">
        <v>27</v>
      </c>
      <c r="N16496" s="130" t="s">
        <v>28</v>
      </c>
      <c r="O16496" s="130" t="s">
        <v>29</v>
      </c>
      <c r="P16496" s="130" t="s">
        <v>30</v>
      </c>
      <c r="Q16496" s="130" t="s">
        <v>31</v>
      </c>
      <c r="R16496" s="130" t="s">
        <v>32</v>
      </c>
      <c r="S16496" s="130" t="s">
        <v>33</v>
      </c>
    </row>
    <row r="16497" spans="1:19" ht="11.25" thickBot="1" x14ac:dyDescent="0.2">
      <c r="A16497" s="107">
        <v>1</v>
      </c>
      <c r="B16497" s="132">
        <v>0.60214120370370372</v>
      </c>
      <c r="C16497" s="108">
        <v>31048.681</v>
      </c>
      <c r="D16497" s="108">
        <v>47380.497000000003</v>
      </c>
      <c r="E16497" s="133">
        <v>1.03687</v>
      </c>
      <c r="F16497" s="133">
        <v>0.97302</v>
      </c>
      <c r="G16497" s="108">
        <v>16.437000000000001</v>
      </c>
      <c r="H16497" s="108">
        <v>104.31699999999999</v>
      </c>
      <c r="I16497" s="108">
        <v>173722.08</v>
      </c>
      <c r="J16497" s="141" t="s">
        <v>12395</v>
      </c>
      <c r="K16497" s="133">
        <v>1.1287799999999999</v>
      </c>
      <c r="L16497" s="134" t="s">
        <v>2531</v>
      </c>
      <c r="M16497" s="108">
        <v>1225.4670000000001</v>
      </c>
      <c r="N16497" s="108">
        <v>2066.8290000000002</v>
      </c>
      <c r="O16497" s="108">
        <v>3.6139999999999999</v>
      </c>
      <c r="P16497" s="108">
        <v>151.74600000000001</v>
      </c>
      <c r="Q16497" s="108">
        <v>668.90899999999999</v>
      </c>
      <c r="R16497" s="108">
        <v>675.01300000000003</v>
      </c>
      <c r="S16497" s="108">
        <v>117.911</v>
      </c>
    </row>
    <row r="16498" spans="1:19" ht="11.25" thickBot="1" x14ac:dyDescent="0.2">
      <c r="A16498" s="112"/>
    </row>
    <row r="16499" spans="1:19" ht="11.25" thickBot="1" x14ac:dyDescent="0.2">
      <c r="A16499" s="107">
        <v>2</v>
      </c>
      <c r="B16499" s="132">
        <v>0.6023263888888889</v>
      </c>
      <c r="C16499" s="108">
        <v>31000.370999999999</v>
      </c>
      <c r="D16499" s="108">
        <v>47678.862999999998</v>
      </c>
      <c r="E16499" s="133">
        <v>1.03989</v>
      </c>
      <c r="F16499" s="133">
        <v>0.96945999999999999</v>
      </c>
      <c r="G16499" s="108">
        <v>3.8690000000000002</v>
      </c>
      <c r="H16499" s="108">
        <v>95.349000000000004</v>
      </c>
      <c r="I16499" s="108">
        <v>173482.14</v>
      </c>
      <c r="J16499" s="141" t="s">
        <v>12396</v>
      </c>
      <c r="K16499" s="133">
        <v>1.14269</v>
      </c>
      <c r="L16499" s="134" t="s">
        <v>2533</v>
      </c>
      <c r="M16499" s="108">
        <v>1451.1</v>
      </c>
      <c r="N16499" s="108">
        <v>2109.3249999999998</v>
      </c>
      <c r="O16499" s="108">
        <v>4.5229999999999997</v>
      </c>
      <c r="P16499" s="108">
        <v>141.303</v>
      </c>
      <c r="Q16499" s="108">
        <v>694.69399999999996</v>
      </c>
      <c r="R16499" s="108">
        <v>651.90300000000002</v>
      </c>
      <c r="S16499" s="108">
        <v>120.143</v>
      </c>
    </row>
    <row r="16500" spans="1:19" ht="11.25" thickBot="1" x14ac:dyDescent="0.2">
      <c r="A16500" s="112"/>
    </row>
    <row r="16501" spans="1:19" ht="11.25" thickBot="1" x14ac:dyDescent="0.2">
      <c r="A16501" s="107">
        <v>3</v>
      </c>
      <c r="B16501" s="132">
        <v>0.60251157407407407</v>
      </c>
      <c r="C16501" s="108">
        <v>31179.946</v>
      </c>
      <c r="D16501" s="108">
        <v>47200.669000000002</v>
      </c>
      <c r="E16501" s="133">
        <v>1.06395</v>
      </c>
      <c r="F16501" s="133">
        <v>0.96918000000000004</v>
      </c>
      <c r="G16501" s="108">
        <v>6.4489999999999998</v>
      </c>
      <c r="H16501" s="108">
        <v>82.77</v>
      </c>
      <c r="I16501" s="108">
        <v>172354.18</v>
      </c>
      <c r="J16501" s="141" t="s">
        <v>12397</v>
      </c>
      <c r="K16501" s="133">
        <v>1.1461600000000001</v>
      </c>
      <c r="L16501" s="134" t="s">
        <v>2535</v>
      </c>
      <c r="M16501" s="108">
        <v>1173.2070000000001</v>
      </c>
      <c r="N16501" s="108">
        <v>2067.1329999999998</v>
      </c>
      <c r="O16501" s="108">
        <v>1.0329999999999999</v>
      </c>
      <c r="P16501" s="108">
        <v>134.78399999999999</v>
      </c>
      <c r="Q16501" s="108">
        <v>630.47699999999998</v>
      </c>
      <c r="R16501" s="108">
        <v>709.81100000000004</v>
      </c>
      <c r="S16501" s="108">
        <v>94.29</v>
      </c>
    </row>
    <row r="16502" spans="1:19" ht="11.25" thickBot="1" x14ac:dyDescent="0.2">
      <c r="A16502" s="112"/>
    </row>
    <row r="16503" spans="1:19" ht="11.25" thickBot="1" x14ac:dyDescent="0.2">
      <c r="A16503" s="135" t="s">
        <v>362</v>
      </c>
      <c r="B16503" s="112"/>
      <c r="C16503" s="136">
        <v>31076.332999999999</v>
      </c>
      <c r="D16503" s="136">
        <v>47420.01</v>
      </c>
      <c r="E16503" s="137">
        <v>1.0468999999999999</v>
      </c>
      <c r="F16503" s="137">
        <v>0.97055999999999998</v>
      </c>
      <c r="G16503" s="136">
        <v>8.9190000000000005</v>
      </c>
      <c r="H16503" s="136">
        <v>94.146000000000001</v>
      </c>
      <c r="I16503" s="136">
        <v>173186.13</v>
      </c>
      <c r="J16503" s="141" t="s">
        <v>12398</v>
      </c>
      <c r="K16503" s="137">
        <v>1.1392100000000001</v>
      </c>
      <c r="L16503" s="134" t="s">
        <v>2537</v>
      </c>
      <c r="M16503" s="136">
        <v>1283.258</v>
      </c>
      <c r="N16503" s="136">
        <v>2081.096</v>
      </c>
      <c r="O16503" s="136">
        <v>3.056</v>
      </c>
      <c r="P16503" s="136">
        <v>142.61099999999999</v>
      </c>
      <c r="Q16503" s="136">
        <v>664.69299999999998</v>
      </c>
      <c r="R16503" s="136">
        <v>678.90899999999999</v>
      </c>
      <c r="S16503" s="136">
        <v>110.78100000000001</v>
      </c>
    </row>
    <row r="16504" spans="1:19" ht="11.25" thickBot="1" x14ac:dyDescent="0.2">
      <c r="A16504" s="112"/>
    </row>
    <row r="16505" spans="1:19" ht="11.25" thickBot="1" x14ac:dyDescent="0.2">
      <c r="A16505" s="138" t="s">
        <v>364</v>
      </c>
      <c r="B16505" s="112"/>
      <c r="C16505" s="136">
        <v>92.926000000000002</v>
      </c>
      <c r="D16505" s="136">
        <v>241.53299999999999</v>
      </c>
      <c r="E16505" s="137">
        <v>1.4840000000000001E-2</v>
      </c>
      <c r="F16505" s="137">
        <v>2.14E-3</v>
      </c>
      <c r="G16505" s="136">
        <v>6.6379999999999999</v>
      </c>
      <c r="H16505" s="136">
        <v>10.824</v>
      </c>
      <c r="I16505" s="136">
        <v>730.41499999999996</v>
      </c>
      <c r="J16505" s="141" t="s">
        <v>12399</v>
      </c>
      <c r="K16505" s="137">
        <v>9.1900000000000003E-3</v>
      </c>
      <c r="L16505" s="134" t="s">
        <v>2539</v>
      </c>
      <c r="M16505" s="136">
        <v>147.685</v>
      </c>
      <c r="N16505" s="136">
        <v>24.448</v>
      </c>
      <c r="O16505" s="136">
        <v>1.81</v>
      </c>
      <c r="P16505" s="136">
        <v>8.5570000000000004</v>
      </c>
      <c r="Q16505" s="136">
        <v>32.314999999999998</v>
      </c>
      <c r="R16505" s="136">
        <v>29.15</v>
      </c>
      <c r="S16505" s="136">
        <v>14.326000000000001</v>
      </c>
    </row>
    <row r="16506" spans="1:19" ht="11.25" thickBot="1" x14ac:dyDescent="0.2">
      <c r="A16506" s="112"/>
    </row>
    <row r="16507" spans="1:19" ht="11.25" thickBot="1" x14ac:dyDescent="0.2">
      <c r="A16507" s="139" t="s">
        <v>366</v>
      </c>
      <c r="B16507" s="112"/>
      <c r="C16507" s="136">
        <v>0.29899999999999999</v>
      </c>
      <c r="D16507" s="136">
        <v>0.50900000000000001</v>
      </c>
      <c r="E16507" s="140">
        <v>1.417</v>
      </c>
      <c r="F16507" s="140">
        <v>0.221</v>
      </c>
      <c r="G16507" s="136">
        <v>74.430000000000007</v>
      </c>
      <c r="H16507" s="136">
        <v>11.497</v>
      </c>
      <c r="I16507" s="136">
        <v>0.42199999999999999</v>
      </c>
      <c r="J16507" s="141" t="s">
        <v>2540</v>
      </c>
      <c r="K16507" s="140">
        <v>0.80700000000000005</v>
      </c>
      <c r="L16507" s="134" t="s">
        <v>2541</v>
      </c>
      <c r="M16507" s="136">
        <v>11.509</v>
      </c>
      <c r="N16507" s="136">
        <v>1.175</v>
      </c>
      <c r="O16507" s="136">
        <v>59.23</v>
      </c>
      <c r="P16507" s="136">
        <v>6</v>
      </c>
      <c r="Q16507" s="136">
        <v>4.8620000000000001</v>
      </c>
      <c r="R16507" s="136">
        <v>4.2939999999999996</v>
      </c>
      <c r="S16507" s="136">
        <v>12.932</v>
      </c>
    </row>
    <row r="16508" spans="1:19" ht="11.25" thickBot="1" x14ac:dyDescent="0.2">
      <c r="A16508" s="112"/>
    </row>
    <row r="16509" spans="1:19" ht="11.25" thickBot="1" x14ac:dyDescent="0.2">
      <c r="A16509" s="106" t="s">
        <v>357</v>
      </c>
      <c r="B16509" s="106" t="s">
        <v>358</v>
      </c>
      <c r="C16509" s="131" t="s">
        <v>34</v>
      </c>
      <c r="D16509" s="131" t="s">
        <v>35</v>
      </c>
      <c r="E16509" s="130" t="s">
        <v>36</v>
      </c>
      <c r="F16509" s="130" t="s">
        <v>37</v>
      </c>
      <c r="G16509" s="130" t="s">
        <v>38</v>
      </c>
      <c r="H16509" s="130" t="s">
        <v>39</v>
      </c>
      <c r="I16509" s="130" t="s">
        <v>40</v>
      </c>
      <c r="J16509" s="130" t="s">
        <v>41</v>
      </c>
      <c r="K16509" s="130" t="s">
        <v>42</v>
      </c>
      <c r="L16509" s="130" t="s">
        <v>43</v>
      </c>
      <c r="M16509" s="130" t="s">
        <v>44</v>
      </c>
      <c r="N16509" s="130" t="s">
        <v>45</v>
      </c>
      <c r="O16509" s="130" t="s">
        <v>46</v>
      </c>
      <c r="P16509" s="130" t="s">
        <v>47</v>
      </c>
      <c r="Q16509" s="130" t="s">
        <v>48</v>
      </c>
      <c r="R16509" s="130" t="s">
        <v>49</v>
      </c>
      <c r="S16509" s="130" t="s">
        <v>50</v>
      </c>
    </row>
    <row r="16510" spans="1:19" ht="11.25" thickBot="1" x14ac:dyDescent="0.2">
      <c r="A16510" s="107">
        <v>1</v>
      </c>
      <c r="B16510" s="132">
        <v>0.60214120370370372</v>
      </c>
      <c r="C16510" s="133">
        <v>1.0385</v>
      </c>
      <c r="D16510" s="134" t="s">
        <v>2542</v>
      </c>
      <c r="E16510" s="108">
        <v>26757.445</v>
      </c>
      <c r="F16510" s="108">
        <v>388.298</v>
      </c>
      <c r="G16510" s="108">
        <v>1.734</v>
      </c>
      <c r="H16510" s="108">
        <v>4249.0690000000004</v>
      </c>
      <c r="I16510" s="108">
        <v>248963.20000000001</v>
      </c>
      <c r="J16510" s="108">
        <v>1580317.4</v>
      </c>
      <c r="K16510" s="108">
        <v>22181.154999999999</v>
      </c>
      <c r="L16510" s="108">
        <v>39601.32</v>
      </c>
      <c r="M16510" s="108">
        <v>6245.5839999999998</v>
      </c>
      <c r="N16510" s="108">
        <v>4389.8879999999999</v>
      </c>
      <c r="O16510" s="108">
        <v>694.16</v>
      </c>
      <c r="P16510" s="108">
        <v>832.27800000000002</v>
      </c>
      <c r="Q16510" s="108">
        <v>758.74800000000005</v>
      </c>
      <c r="R16510" s="108">
        <v>649.11300000000006</v>
      </c>
      <c r="S16510" s="108">
        <v>847.702</v>
      </c>
    </row>
    <row r="16511" spans="1:19" ht="11.25" thickBot="1" x14ac:dyDescent="0.2">
      <c r="A16511" s="112"/>
    </row>
    <row r="16512" spans="1:19" ht="11.25" thickBot="1" x14ac:dyDescent="0.2">
      <c r="A16512" s="107">
        <v>2</v>
      </c>
      <c r="B16512" s="132">
        <v>0.6023263888888889</v>
      </c>
      <c r="C16512" s="133">
        <v>1.04992</v>
      </c>
      <c r="D16512" s="134" t="s">
        <v>2543</v>
      </c>
      <c r="E16512" s="108">
        <v>26315.448</v>
      </c>
      <c r="F16512" s="108">
        <v>360.92500000000001</v>
      </c>
      <c r="G16512" s="108">
        <v>4.4020000000000001</v>
      </c>
      <c r="H16512" s="108">
        <v>4189.277</v>
      </c>
      <c r="I16512" s="108">
        <v>249338.78</v>
      </c>
      <c r="J16512" s="108">
        <v>1574205.8</v>
      </c>
      <c r="K16512" s="108">
        <v>21208.074000000001</v>
      </c>
      <c r="L16512" s="108">
        <v>39297.991999999998</v>
      </c>
      <c r="M16512" s="108">
        <v>6323.1949999999997</v>
      </c>
      <c r="N16512" s="108">
        <v>4389.0060000000003</v>
      </c>
      <c r="O16512" s="108">
        <v>760.51</v>
      </c>
      <c r="P16512" s="108">
        <v>765.19200000000001</v>
      </c>
      <c r="Q16512" s="108">
        <v>767.21199999999999</v>
      </c>
      <c r="R16512" s="108">
        <v>718.75199999999995</v>
      </c>
      <c r="S16512" s="108">
        <v>837.63900000000001</v>
      </c>
    </row>
    <row r="16513" spans="1:19" ht="11.25" thickBot="1" x14ac:dyDescent="0.2">
      <c r="A16513" s="112"/>
    </row>
    <row r="16514" spans="1:19" ht="11.25" thickBot="1" x14ac:dyDescent="0.2">
      <c r="A16514" s="107">
        <v>3</v>
      </c>
      <c r="B16514" s="132">
        <v>0.60251157407407407</v>
      </c>
      <c r="C16514" s="133">
        <v>1.0547200000000001</v>
      </c>
      <c r="D16514" s="134" t="s">
        <v>2544</v>
      </c>
      <c r="E16514" s="108">
        <v>26616.685000000001</v>
      </c>
      <c r="F16514" s="108">
        <v>367.04199999999997</v>
      </c>
      <c r="G16514" s="108">
        <v>1.7649999999999999</v>
      </c>
      <c r="H16514" s="108">
        <v>4134.0389999999998</v>
      </c>
      <c r="I16514" s="108">
        <v>248600.01</v>
      </c>
      <c r="J16514" s="108">
        <v>1576302.9</v>
      </c>
      <c r="K16514" s="108">
        <v>21241.118999999999</v>
      </c>
      <c r="L16514" s="108">
        <v>39661.561999999998</v>
      </c>
      <c r="M16514" s="108">
        <v>6230.6850000000004</v>
      </c>
      <c r="N16514" s="108">
        <v>4280.1099999999997</v>
      </c>
      <c r="O16514" s="108">
        <v>681.25099999999998</v>
      </c>
      <c r="P16514" s="108">
        <v>810.52700000000004</v>
      </c>
      <c r="Q16514" s="108">
        <v>817.11199999999997</v>
      </c>
      <c r="R16514" s="108">
        <v>623.029</v>
      </c>
      <c r="S16514" s="108">
        <v>840.505</v>
      </c>
    </row>
    <row r="16515" spans="1:19" ht="11.25" thickBot="1" x14ac:dyDescent="0.2">
      <c r="A16515" s="112"/>
    </row>
    <row r="16516" spans="1:19" ht="11.25" thickBot="1" x14ac:dyDescent="0.2">
      <c r="A16516" s="135" t="s">
        <v>362</v>
      </c>
      <c r="B16516" s="112"/>
      <c r="C16516" s="137">
        <v>1.0477099999999999</v>
      </c>
      <c r="D16516" s="134" t="s">
        <v>2545</v>
      </c>
      <c r="E16516" s="136">
        <v>26563.191999999999</v>
      </c>
      <c r="F16516" s="136">
        <v>372.08800000000002</v>
      </c>
      <c r="G16516" s="136">
        <v>2.6339999999999999</v>
      </c>
      <c r="H16516" s="136">
        <v>4190.7950000000001</v>
      </c>
      <c r="I16516" s="136">
        <v>248967.33</v>
      </c>
      <c r="J16516" s="136">
        <v>1576942.1</v>
      </c>
      <c r="K16516" s="136">
        <v>21543.449000000001</v>
      </c>
      <c r="L16516" s="136">
        <v>39520.292000000001</v>
      </c>
      <c r="M16516" s="136">
        <v>6266.4880000000003</v>
      </c>
      <c r="N16516" s="136">
        <v>4353.0010000000002</v>
      </c>
      <c r="O16516" s="136">
        <v>711.97400000000005</v>
      </c>
      <c r="P16516" s="136">
        <v>802.66600000000005</v>
      </c>
      <c r="Q16516" s="136">
        <v>781.024</v>
      </c>
      <c r="R16516" s="136">
        <v>663.63199999999995</v>
      </c>
      <c r="S16516" s="136">
        <v>841.94899999999996</v>
      </c>
    </row>
    <row r="16517" spans="1:19" ht="11.25" thickBot="1" x14ac:dyDescent="0.2">
      <c r="A16517" s="112"/>
    </row>
    <row r="16518" spans="1:19" ht="11.25" thickBot="1" x14ac:dyDescent="0.2">
      <c r="A16518" s="138" t="s">
        <v>364</v>
      </c>
      <c r="B16518" s="112"/>
      <c r="C16518" s="137">
        <v>8.3400000000000002E-3</v>
      </c>
      <c r="D16518" s="134" t="s">
        <v>2546</v>
      </c>
      <c r="E16518" s="136">
        <v>225.80199999999999</v>
      </c>
      <c r="F16518" s="136">
        <v>14.368</v>
      </c>
      <c r="G16518" s="136">
        <v>1.532</v>
      </c>
      <c r="H16518" s="136">
        <v>57.53</v>
      </c>
      <c r="I16518" s="136">
        <v>369.40199999999999</v>
      </c>
      <c r="J16518" s="136">
        <v>3105.53</v>
      </c>
      <c r="K16518" s="136">
        <v>552.51599999999996</v>
      </c>
      <c r="L16518" s="136">
        <v>194.85900000000001</v>
      </c>
      <c r="M16518" s="136">
        <v>49.671999999999997</v>
      </c>
      <c r="N16518" s="136">
        <v>63.127000000000002</v>
      </c>
      <c r="O16518" s="136">
        <v>42.526000000000003</v>
      </c>
      <c r="P16518" s="136">
        <v>34.226999999999997</v>
      </c>
      <c r="Q16518" s="136">
        <v>31.538</v>
      </c>
      <c r="R16518" s="136">
        <v>49.484999999999999</v>
      </c>
      <c r="S16518" s="136">
        <v>5.1849999999999996</v>
      </c>
    </row>
    <row r="16519" spans="1:19" ht="11.25" thickBot="1" x14ac:dyDescent="0.2">
      <c r="A16519" s="112"/>
    </row>
    <row r="16520" spans="1:19" ht="11.25" thickBot="1" x14ac:dyDescent="0.2">
      <c r="A16520" s="139" t="s">
        <v>366</v>
      </c>
      <c r="B16520" s="112"/>
      <c r="C16520" s="140">
        <v>0.79600000000000004</v>
      </c>
      <c r="D16520" s="134" t="s">
        <v>2547</v>
      </c>
      <c r="E16520" s="136">
        <v>0.85</v>
      </c>
      <c r="F16520" s="136">
        <v>3.8610000000000002</v>
      </c>
      <c r="G16520" s="136">
        <v>58.152999999999999</v>
      </c>
      <c r="H16520" s="136">
        <v>1.373</v>
      </c>
      <c r="I16520" s="136">
        <v>0.14799999999999999</v>
      </c>
      <c r="J16520" s="136">
        <v>0.19700000000000001</v>
      </c>
      <c r="K16520" s="136">
        <v>2.5649999999999999</v>
      </c>
      <c r="L16520" s="136">
        <v>0.49299999999999999</v>
      </c>
      <c r="M16520" s="136">
        <v>0.79300000000000004</v>
      </c>
      <c r="N16520" s="136">
        <v>1.45</v>
      </c>
      <c r="O16520" s="136">
        <v>5.9729999999999999</v>
      </c>
      <c r="P16520" s="136">
        <v>4.2640000000000002</v>
      </c>
      <c r="Q16520" s="136">
        <v>4.0380000000000003</v>
      </c>
      <c r="R16520" s="136">
        <v>7.4569999999999999</v>
      </c>
      <c r="S16520" s="136">
        <v>0.61599999999999999</v>
      </c>
    </row>
    <row r="16521" spans="1:19" ht="11.25" thickBot="1" x14ac:dyDescent="0.2">
      <c r="A16521" s="112"/>
    </row>
    <row r="16522" spans="1:19" ht="11.25" thickBot="1" x14ac:dyDescent="0.2">
      <c r="A16522" s="106" t="s">
        <v>357</v>
      </c>
      <c r="B16522" s="106" t="s">
        <v>358</v>
      </c>
      <c r="C16522" s="130" t="s">
        <v>51</v>
      </c>
      <c r="D16522" s="130" t="s">
        <v>52</v>
      </c>
      <c r="E16522" s="130" t="s">
        <v>53</v>
      </c>
      <c r="F16522" s="130" t="s">
        <v>54</v>
      </c>
      <c r="G16522" s="130" t="s">
        <v>55</v>
      </c>
      <c r="H16522" s="130" t="s">
        <v>56</v>
      </c>
      <c r="I16522" s="130" t="s">
        <v>57</v>
      </c>
      <c r="J16522" s="130" t="s">
        <v>58</v>
      </c>
      <c r="K16522" s="130" t="s">
        <v>59</v>
      </c>
      <c r="L16522" s="130" t="s">
        <v>60</v>
      </c>
      <c r="M16522" s="130" t="s">
        <v>61</v>
      </c>
      <c r="N16522" s="130" t="s">
        <v>62</v>
      </c>
      <c r="O16522" s="130" t="s">
        <v>63</v>
      </c>
      <c r="P16522" s="130" t="s">
        <v>64</v>
      </c>
      <c r="Q16522" s="131" t="s">
        <v>65</v>
      </c>
      <c r="R16522" s="131" t="s">
        <v>66</v>
      </c>
      <c r="S16522" s="130" t="s">
        <v>67</v>
      </c>
    </row>
    <row r="16523" spans="1:19" ht="11.25" thickBot="1" x14ac:dyDescent="0.2">
      <c r="A16523" s="107">
        <v>1</v>
      </c>
      <c r="B16523" s="132">
        <v>0.60214120370370372</v>
      </c>
      <c r="C16523" s="108">
        <v>647.55700000000002</v>
      </c>
      <c r="D16523" s="108">
        <v>549.077</v>
      </c>
      <c r="E16523" s="108">
        <v>225.97900000000001</v>
      </c>
      <c r="F16523" s="108">
        <v>309.24</v>
      </c>
      <c r="G16523" s="108">
        <v>183.62899999999999</v>
      </c>
      <c r="H16523" s="108">
        <v>184.84800000000001</v>
      </c>
      <c r="I16523" s="108">
        <v>1408.701</v>
      </c>
      <c r="J16523" s="108">
        <v>4525.8050000000003</v>
      </c>
      <c r="K16523" s="108">
        <v>6862.7929999999997</v>
      </c>
      <c r="L16523" s="108">
        <v>-3.0960000000000001</v>
      </c>
      <c r="M16523" s="108">
        <v>13.09</v>
      </c>
      <c r="N16523" s="108">
        <v>2311.4879999999998</v>
      </c>
      <c r="O16523" s="108">
        <v>250.733</v>
      </c>
      <c r="P16523" s="108">
        <v>79403.835999999996</v>
      </c>
      <c r="Q16523" s="133">
        <v>0.95193000000000005</v>
      </c>
      <c r="R16523" s="134" t="s">
        <v>2548</v>
      </c>
      <c r="S16523" s="108">
        <v>4521.2709999999997</v>
      </c>
    </row>
    <row r="16524" spans="1:19" ht="11.25" thickBot="1" x14ac:dyDescent="0.2">
      <c r="A16524" s="112"/>
    </row>
    <row r="16525" spans="1:19" ht="11.25" thickBot="1" x14ac:dyDescent="0.2">
      <c r="A16525" s="107">
        <v>2</v>
      </c>
      <c r="B16525" s="132">
        <v>0.6023263888888889</v>
      </c>
      <c r="C16525" s="108">
        <v>612.18700000000001</v>
      </c>
      <c r="D16525" s="108">
        <v>572.34</v>
      </c>
      <c r="E16525" s="108">
        <v>206.03899999999999</v>
      </c>
      <c r="F16525" s="108">
        <v>312.447</v>
      </c>
      <c r="G16525" s="108">
        <v>202.751</v>
      </c>
      <c r="H16525" s="108">
        <v>180.245</v>
      </c>
      <c r="I16525" s="108">
        <v>1395.39</v>
      </c>
      <c r="J16525" s="108">
        <v>4606.2089999999998</v>
      </c>
      <c r="K16525" s="108">
        <v>6902.2960000000003</v>
      </c>
      <c r="L16525" s="108">
        <v>-2.0990000000000002</v>
      </c>
      <c r="M16525" s="108">
        <v>4.851</v>
      </c>
      <c r="N16525" s="108">
        <v>2192.1680000000001</v>
      </c>
      <c r="O16525" s="108">
        <v>273.62099999999998</v>
      </c>
      <c r="P16525" s="108">
        <v>79598.115000000005</v>
      </c>
      <c r="Q16525" s="133">
        <v>0.96604999999999996</v>
      </c>
      <c r="R16525" s="134" t="s">
        <v>2549</v>
      </c>
      <c r="S16525" s="108">
        <v>4412.3599999999997</v>
      </c>
    </row>
    <row r="16526" spans="1:19" ht="11.25" thickBot="1" x14ac:dyDescent="0.2">
      <c r="A16526" s="112"/>
    </row>
    <row r="16527" spans="1:19" ht="11.25" thickBot="1" x14ac:dyDescent="0.2">
      <c r="A16527" s="107">
        <v>3</v>
      </c>
      <c r="B16527" s="132">
        <v>0.60251157407407407</v>
      </c>
      <c r="C16527" s="108">
        <v>616.77300000000002</v>
      </c>
      <c r="D16527" s="108">
        <v>552.06899999999996</v>
      </c>
      <c r="E16527" s="108">
        <v>209.69499999999999</v>
      </c>
      <c r="F16527" s="108">
        <v>289.05200000000002</v>
      </c>
      <c r="G16527" s="108">
        <v>192.596</v>
      </c>
      <c r="H16527" s="108">
        <v>184.69200000000001</v>
      </c>
      <c r="I16527" s="108">
        <v>1453.4939999999999</v>
      </c>
      <c r="J16527" s="108">
        <v>4662.6909999999998</v>
      </c>
      <c r="K16527" s="108">
        <v>7088.3490000000002</v>
      </c>
      <c r="L16527" s="108">
        <v>-11.316000000000001</v>
      </c>
      <c r="M16527" s="108">
        <v>5.8129999999999997</v>
      </c>
      <c r="N16527" s="108">
        <v>2326.6</v>
      </c>
      <c r="O16527" s="108">
        <v>238.191</v>
      </c>
      <c r="P16527" s="108">
        <v>79297.354999999996</v>
      </c>
      <c r="Q16527" s="133">
        <v>0.97160999999999997</v>
      </c>
      <c r="R16527" s="134" t="s">
        <v>2550</v>
      </c>
      <c r="S16527" s="108">
        <v>4636.1030000000001</v>
      </c>
    </row>
    <row r="16528" spans="1:19" ht="11.25" thickBot="1" x14ac:dyDescent="0.2">
      <c r="A16528" s="112"/>
    </row>
    <row r="16529" spans="1:19" ht="11.25" thickBot="1" x14ac:dyDescent="0.2">
      <c r="A16529" s="135" t="s">
        <v>362</v>
      </c>
      <c r="B16529" s="112"/>
      <c r="C16529" s="136">
        <v>625.505</v>
      </c>
      <c r="D16529" s="136">
        <v>557.82899999999995</v>
      </c>
      <c r="E16529" s="136">
        <v>213.904</v>
      </c>
      <c r="F16529" s="136">
        <v>303.57900000000001</v>
      </c>
      <c r="G16529" s="136">
        <v>192.99199999999999</v>
      </c>
      <c r="H16529" s="136">
        <v>183.262</v>
      </c>
      <c r="I16529" s="136">
        <v>1419.1949999999999</v>
      </c>
      <c r="J16529" s="136">
        <v>4598.2349999999997</v>
      </c>
      <c r="K16529" s="136">
        <v>6951.1459999999997</v>
      </c>
      <c r="L16529" s="136">
        <v>-5.5039999999999996</v>
      </c>
      <c r="M16529" s="136">
        <v>7.9180000000000001</v>
      </c>
      <c r="N16529" s="136">
        <v>2276.752</v>
      </c>
      <c r="O16529" s="136">
        <v>254.18199999999999</v>
      </c>
      <c r="P16529" s="136">
        <v>79433.101999999999</v>
      </c>
      <c r="Q16529" s="137">
        <v>0.96319999999999995</v>
      </c>
      <c r="R16529" s="134" t="s">
        <v>2551</v>
      </c>
      <c r="S16529" s="136">
        <v>4523.2449999999999</v>
      </c>
    </row>
    <row r="16530" spans="1:19" ht="11.25" thickBot="1" x14ac:dyDescent="0.2">
      <c r="A16530" s="112"/>
    </row>
    <row r="16531" spans="1:19" ht="11.25" thickBot="1" x14ac:dyDescent="0.2">
      <c r="A16531" s="138" t="s">
        <v>364</v>
      </c>
      <c r="B16531" s="112"/>
      <c r="C16531" s="136">
        <v>19.234000000000002</v>
      </c>
      <c r="D16531" s="136">
        <v>12.656000000000001</v>
      </c>
      <c r="E16531" s="136">
        <v>10.615</v>
      </c>
      <c r="F16531" s="136">
        <v>12.683</v>
      </c>
      <c r="G16531" s="136">
        <v>9.5670000000000002</v>
      </c>
      <c r="H16531" s="136">
        <v>2.6139999999999999</v>
      </c>
      <c r="I16531" s="136">
        <v>30.44</v>
      </c>
      <c r="J16531" s="136">
        <v>68.790999999999997</v>
      </c>
      <c r="K16531" s="136">
        <v>120.452</v>
      </c>
      <c r="L16531" s="136">
        <v>5.0579999999999998</v>
      </c>
      <c r="M16531" s="136">
        <v>4.5049999999999999</v>
      </c>
      <c r="N16531" s="136">
        <v>73.641000000000005</v>
      </c>
      <c r="O16531" s="136">
        <v>17.965</v>
      </c>
      <c r="P16531" s="136">
        <v>152.5</v>
      </c>
      <c r="Q16531" s="137">
        <v>1.0149999999999999E-2</v>
      </c>
      <c r="R16531" s="134" t="s">
        <v>1395</v>
      </c>
      <c r="S16531" s="136">
        <v>111.884</v>
      </c>
    </row>
    <row r="16532" spans="1:19" ht="11.25" thickBot="1" x14ac:dyDescent="0.2">
      <c r="A16532" s="112"/>
    </row>
    <row r="16533" spans="1:19" ht="11.25" thickBot="1" x14ac:dyDescent="0.2">
      <c r="A16533" s="139" t="s">
        <v>366</v>
      </c>
      <c r="B16533" s="112"/>
      <c r="C16533" s="136">
        <v>3.0750000000000002</v>
      </c>
      <c r="D16533" s="136">
        <v>2.2690000000000001</v>
      </c>
      <c r="E16533" s="136">
        <v>4.9630000000000001</v>
      </c>
      <c r="F16533" s="136">
        <v>4.1779999999999999</v>
      </c>
      <c r="G16533" s="136">
        <v>4.9569999999999999</v>
      </c>
      <c r="H16533" s="136">
        <v>1.4259999999999999</v>
      </c>
      <c r="I16533" s="136">
        <v>2.145</v>
      </c>
      <c r="J16533" s="136">
        <v>1.496</v>
      </c>
      <c r="K16533" s="136">
        <v>1.7330000000000001</v>
      </c>
      <c r="L16533" s="136">
        <v>91.909000000000006</v>
      </c>
      <c r="M16533" s="136">
        <v>56.892000000000003</v>
      </c>
      <c r="N16533" s="136">
        <v>3.234</v>
      </c>
      <c r="O16533" s="136">
        <v>7.0679999999999996</v>
      </c>
      <c r="P16533" s="136">
        <v>0.192</v>
      </c>
      <c r="Q16533" s="140">
        <v>1.0529999999999999</v>
      </c>
      <c r="R16533" s="134" t="s">
        <v>2552</v>
      </c>
      <c r="S16533" s="136">
        <v>2.4740000000000002</v>
      </c>
    </row>
    <row r="16534" spans="1:19" ht="11.25" thickBot="1" x14ac:dyDescent="0.2">
      <c r="A16534" s="112"/>
    </row>
    <row r="16535" spans="1:19" ht="11.25" thickBot="1" x14ac:dyDescent="0.2">
      <c r="A16535" s="106" t="s">
        <v>357</v>
      </c>
      <c r="B16535" s="106" t="s">
        <v>358</v>
      </c>
      <c r="C16535" s="130" t="s">
        <v>68</v>
      </c>
    </row>
    <row r="16536" spans="1:19" ht="11.25" thickBot="1" x14ac:dyDescent="0.2">
      <c r="A16536" s="107">
        <v>1</v>
      </c>
      <c r="B16536" s="132">
        <v>0.60214120370370372</v>
      </c>
      <c r="C16536" s="108">
        <v>1179.2339999999999</v>
      </c>
    </row>
    <row r="16537" spans="1:19" ht="11.25" thickBot="1" x14ac:dyDescent="0.2">
      <c r="A16537" s="112"/>
    </row>
    <row r="16538" spans="1:19" ht="11.25" thickBot="1" x14ac:dyDescent="0.2">
      <c r="A16538" s="107">
        <v>2</v>
      </c>
      <c r="B16538" s="132">
        <v>0.6023263888888889</v>
      </c>
      <c r="C16538" s="108">
        <v>1166.1369999999999</v>
      </c>
    </row>
    <row r="16539" spans="1:19" ht="11.25" thickBot="1" x14ac:dyDescent="0.2">
      <c r="A16539" s="112"/>
    </row>
    <row r="16540" spans="1:19" ht="11.25" thickBot="1" x14ac:dyDescent="0.2">
      <c r="A16540" s="107">
        <v>3</v>
      </c>
      <c r="B16540" s="132">
        <v>0.60251157407407407</v>
      </c>
      <c r="C16540" s="108">
        <v>1200.7909999999999</v>
      </c>
    </row>
    <row r="16541" spans="1:19" ht="11.25" thickBot="1" x14ac:dyDescent="0.2">
      <c r="A16541" s="112"/>
    </row>
    <row r="16542" spans="1:19" ht="11.25" thickBot="1" x14ac:dyDescent="0.2">
      <c r="A16542" s="135" t="s">
        <v>362</v>
      </c>
      <c r="B16542" s="112"/>
      <c r="C16542" s="136">
        <v>1182.0540000000001</v>
      </c>
    </row>
    <row r="16543" spans="1:19" ht="11.25" thickBot="1" x14ac:dyDescent="0.2">
      <c r="A16543" s="112"/>
    </row>
    <row r="16544" spans="1:19" ht="11.25" thickBot="1" x14ac:dyDescent="0.2">
      <c r="A16544" s="138" t="s">
        <v>364</v>
      </c>
      <c r="B16544" s="112"/>
      <c r="C16544" s="136">
        <v>17.498000000000001</v>
      </c>
    </row>
    <row r="16545" spans="1:19" ht="11.25" thickBot="1" x14ac:dyDescent="0.2">
      <c r="A16545" s="112"/>
    </row>
    <row r="16546" spans="1:19" ht="11.25" thickBot="1" x14ac:dyDescent="0.2">
      <c r="A16546" s="139" t="s">
        <v>366</v>
      </c>
      <c r="B16546" s="112"/>
      <c r="C16546" s="136">
        <v>1.48</v>
      </c>
    </row>
    <row r="16547" spans="1:19" ht="10.5" x14ac:dyDescent="0.15">
      <c r="A16547" s="112"/>
    </row>
    <row r="16548" spans="1:19" x14ac:dyDescent="0.15">
      <c r="A16548" s="129"/>
      <c r="B16548" s="86" t="s">
        <v>2553</v>
      </c>
    </row>
    <row r="16549" spans="1:19" ht="9.75" thickBot="1" x14ac:dyDescent="0.2">
      <c r="A16549" s="81" t="s">
        <v>5871</v>
      </c>
    </row>
    <row r="16550" spans="1:19" ht="11.25" thickBot="1" x14ac:dyDescent="0.2">
      <c r="A16550" s="106" t="s">
        <v>357</v>
      </c>
      <c r="B16550" s="106" t="s">
        <v>358</v>
      </c>
      <c r="C16550" s="130" t="s">
        <v>0</v>
      </c>
      <c r="D16550" s="130" t="s">
        <v>1</v>
      </c>
      <c r="E16550" s="130" t="s">
        <v>2</v>
      </c>
      <c r="F16550" s="130" t="s">
        <v>3</v>
      </c>
      <c r="G16550" s="130" t="s">
        <v>4</v>
      </c>
      <c r="H16550" s="130" t="s">
        <v>5</v>
      </c>
      <c r="I16550" s="131" t="s">
        <v>6</v>
      </c>
      <c r="J16550" s="131" t="s">
        <v>7</v>
      </c>
      <c r="K16550" s="130" t="s">
        <v>8</v>
      </c>
      <c r="L16550" s="130" t="s">
        <v>9</v>
      </c>
      <c r="M16550" s="130" t="s">
        <v>10</v>
      </c>
      <c r="N16550" s="130" t="s">
        <v>11</v>
      </c>
      <c r="O16550" s="130" t="s">
        <v>12</v>
      </c>
      <c r="P16550" s="130" t="s">
        <v>13</v>
      </c>
      <c r="Q16550" s="130" t="s">
        <v>14</v>
      </c>
      <c r="R16550" s="130" t="s">
        <v>15</v>
      </c>
      <c r="S16550" s="130" t="s">
        <v>16</v>
      </c>
    </row>
    <row r="16551" spans="1:19" ht="11.25" thickBot="1" x14ac:dyDescent="0.2">
      <c r="A16551" s="107">
        <v>1</v>
      </c>
      <c r="B16551" s="132">
        <v>0.60729166666666667</v>
      </c>
      <c r="C16551" s="141" t="s">
        <v>12400</v>
      </c>
      <c r="D16551" s="141" t="s">
        <v>12401</v>
      </c>
      <c r="E16551" s="141" t="s">
        <v>12402</v>
      </c>
      <c r="F16551" s="108">
        <v>934003.91</v>
      </c>
      <c r="G16551" s="141" t="s">
        <v>12403</v>
      </c>
      <c r="H16551" s="141" t="s">
        <v>12404</v>
      </c>
      <c r="I16551" s="133">
        <v>1.12663</v>
      </c>
      <c r="J16551" s="134" t="s">
        <v>2559</v>
      </c>
      <c r="K16551" s="141" t="s">
        <v>12405</v>
      </c>
      <c r="L16551" s="108">
        <v>322.18900000000002</v>
      </c>
      <c r="M16551" s="108">
        <v>24575.563999999998</v>
      </c>
      <c r="N16551" s="108">
        <v>45235.917999999998</v>
      </c>
      <c r="O16551" s="141" t="s">
        <v>12406</v>
      </c>
      <c r="P16551" s="108">
        <v>276691.03000000003</v>
      </c>
      <c r="Q16551" s="108">
        <v>4917.8689999999997</v>
      </c>
      <c r="R16551" s="108">
        <v>5377.5079999999998</v>
      </c>
      <c r="S16551" s="108">
        <v>102373.08</v>
      </c>
    </row>
    <row r="16552" spans="1:19" ht="11.25" thickBot="1" x14ac:dyDescent="0.2">
      <c r="A16552" s="112"/>
    </row>
    <row r="16553" spans="1:19" ht="11.25" thickBot="1" x14ac:dyDescent="0.2">
      <c r="A16553" s="107">
        <v>2</v>
      </c>
      <c r="B16553" s="132">
        <v>0.60747685185185185</v>
      </c>
      <c r="C16553" s="141" t="s">
        <v>12407</v>
      </c>
      <c r="D16553" s="141" t="s">
        <v>12408</v>
      </c>
      <c r="E16553" s="141" t="s">
        <v>12409</v>
      </c>
      <c r="F16553" s="108">
        <v>936352.5</v>
      </c>
      <c r="G16553" s="141" t="s">
        <v>12410</v>
      </c>
      <c r="H16553" s="141" t="s">
        <v>12411</v>
      </c>
      <c r="I16553" s="133">
        <v>1.1406099999999999</v>
      </c>
      <c r="J16553" s="134" t="s">
        <v>2567</v>
      </c>
      <c r="K16553" s="141" t="s">
        <v>12412</v>
      </c>
      <c r="L16553" s="108">
        <v>289.29500000000002</v>
      </c>
      <c r="M16553" s="108">
        <v>25747.403999999999</v>
      </c>
      <c r="N16553" s="108">
        <v>46359.527999999998</v>
      </c>
      <c r="O16553" s="141" t="s">
        <v>12413</v>
      </c>
      <c r="P16553" s="108">
        <v>276470.76</v>
      </c>
      <c r="Q16553" s="108">
        <v>4775.2560000000003</v>
      </c>
      <c r="R16553" s="108">
        <v>5280.1080000000002</v>
      </c>
      <c r="S16553" s="108">
        <v>101922.6</v>
      </c>
    </row>
    <row r="16554" spans="1:19" ht="11.25" thickBot="1" x14ac:dyDescent="0.2">
      <c r="A16554" s="112"/>
    </row>
    <row r="16555" spans="1:19" ht="11.25" thickBot="1" x14ac:dyDescent="0.2">
      <c r="A16555" s="107">
        <v>3</v>
      </c>
      <c r="B16555" s="132">
        <v>0.60766203703703703</v>
      </c>
      <c r="C16555" s="141" t="s">
        <v>12414</v>
      </c>
      <c r="D16555" s="141" t="s">
        <v>12415</v>
      </c>
      <c r="E16555" s="141" t="s">
        <v>12416</v>
      </c>
      <c r="F16555" s="108">
        <v>941146.03</v>
      </c>
      <c r="G16555" s="141" t="s">
        <v>12417</v>
      </c>
      <c r="H16555" s="141" t="s">
        <v>12418</v>
      </c>
      <c r="I16555" s="133">
        <v>1.16564</v>
      </c>
      <c r="J16555" s="134" t="s">
        <v>2574</v>
      </c>
      <c r="K16555" s="141" t="s">
        <v>12419</v>
      </c>
      <c r="L16555" s="108">
        <v>298.50799999999998</v>
      </c>
      <c r="M16555" s="108">
        <v>25386.437000000002</v>
      </c>
      <c r="N16555" s="108">
        <v>45888.103000000003</v>
      </c>
      <c r="O16555" s="141" t="s">
        <v>12420</v>
      </c>
      <c r="P16555" s="108">
        <v>272610.90000000002</v>
      </c>
      <c r="Q16555" s="108">
        <v>4855.3180000000002</v>
      </c>
      <c r="R16555" s="108">
        <v>5265.0439999999999</v>
      </c>
      <c r="S16555" s="108">
        <v>103144.15</v>
      </c>
    </row>
    <row r="16556" spans="1:19" ht="11.25" thickBot="1" x14ac:dyDescent="0.2">
      <c r="A16556" s="112"/>
    </row>
    <row r="16557" spans="1:19" ht="11.25" thickBot="1" x14ac:dyDescent="0.2">
      <c r="A16557" s="135" t="s">
        <v>362</v>
      </c>
      <c r="B16557" s="112"/>
      <c r="C16557" s="141" t="s">
        <v>12421</v>
      </c>
      <c r="D16557" s="141" t="s">
        <v>12422</v>
      </c>
      <c r="E16557" s="141" t="s">
        <v>12423</v>
      </c>
      <c r="F16557" s="136">
        <v>937167.48</v>
      </c>
      <c r="G16557" s="141" t="s">
        <v>12424</v>
      </c>
      <c r="H16557" s="141" t="s">
        <v>12425</v>
      </c>
      <c r="I16557" s="137">
        <v>1.14429</v>
      </c>
      <c r="J16557" s="134" t="s">
        <v>2582</v>
      </c>
      <c r="K16557" s="141" t="s">
        <v>12426</v>
      </c>
      <c r="L16557" s="136">
        <v>303.33100000000002</v>
      </c>
      <c r="M16557" s="136">
        <v>25236.468000000001</v>
      </c>
      <c r="N16557" s="136">
        <v>45827.85</v>
      </c>
      <c r="O16557" s="141" t="s">
        <v>12427</v>
      </c>
      <c r="P16557" s="136">
        <v>275257.57</v>
      </c>
      <c r="Q16557" s="136">
        <v>4849.4809999999998</v>
      </c>
      <c r="R16557" s="136">
        <v>5307.5540000000001</v>
      </c>
      <c r="S16557" s="136">
        <v>102479.94</v>
      </c>
    </row>
    <row r="16558" spans="1:19" ht="11.25" thickBot="1" x14ac:dyDescent="0.2">
      <c r="A16558" s="112"/>
    </row>
    <row r="16559" spans="1:19" ht="11.25" thickBot="1" x14ac:dyDescent="0.2">
      <c r="A16559" s="138" t="s">
        <v>364</v>
      </c>
      <c r="B16559" s="112"/>
      <c r="C16559" s="141" t="s">
        <v>12428</v>
      </c>
      <c r="D16559" s="141" t="s">
        <v>12429</v>
      </c>
      <c r="E16559" s="141" t="s">
        <v>12430</v>
      </c>
      <c r="F16559" s="136">
        <v>3640.1410000000001</v>
      </c>
      <c r="G16559" s="141" t="s">
        <v>12431</v>
      </c>
      <c r="H16559" s="141" t="s">
        <v>12432</v>
      </c>
      <c r="I16559" s="137">
        <v>1.976E-2</v>
      </c>
      <c r="J16559" s="134" t="s">
        <v>2589</v>
      </c>
      <c r="K16559" s="141" t="s">
        <v>12433</v>
      </c>
      <c r="L16559" s="136">
        <v>16.969000000000001</v>
      </c>
      <c r="M16559" s="136">
        <v>600.14200000000005</v>
      </c>
      <c r="N16559" s="136">
        <v>564.22299999999996</v>
      </c>
      <c r="O16559" s="141" t="s">
        <v>12434</v>
      </c>
      <c r="P16559" s="136">
        <v>2294.7240000000002</v>
      </c>
      <c r="Q16559" s="136">
        <v>71.486000000000004</v>
      </c>
      <c r="R16559" s="136">
        <v>61.048999999999999</v>
      </c>
      <c r="S16559" s="136">
        <v>617.745</v>
      </c>
    </row>
    <row r="16560" spans="1:19" ht="11.25" thickBot="1" x14ac:dyDescent="0.2">
      <c r="A16560" s="112"/>
    </row>
    <row r="16561" spans="1:19" ht="11.25" thickBot="1" x14ac:dyDescent="0.2">
      <c r="A16561" s="139" t="s">
        <v>366</v>
      </c>
      <c r="B16561" s="112"/>
      <c r="C16561" s="141" t="s">
        <v>2592</v>
      </c>
      <c r="D16561" s="141" t="s">
        <v>520</v>
      </c>
      <c r="E16561" s="141" t="s">
        <v>2593</v>
      </c>
      <c r="F16561" s="136">
        <v>0.38800000000000001</v>
      </c>
      <c r="G16561" s="141" t="s">
        <v>2594</v>
      </c>
      <c r="H16561" s="141" t="s">
        <v>2595</v>
      </c>
      <c r="I16561" s="140">
        <v>1.7270000000000001</v>
      </c>
      <c r="J16561" s="134" t="s">
        <v>560</v>
      </c>
      <c r="K16561" s="141" t="s">
        <v>2596</v>
      </c>
      <c r="L16561" s="136">
        <v>5.5940000000000003</v>
      </c>
      <c r="M16561" s="136">
        <v>2.3780000000000001</v>
      </c>
      <c r="N16561" s="136">
        <v>1.2310000000000001</v>
      </c>
      <c r="O16561" s="141" t="s">
        <v>1430</v>
      </c>
      <c r="P16561" s="136">
        <v>0.83399999999999996</v>
      </c>
      <c r="Q16561" s="136">
        <v>1.474</v>
      </c>
      <c r="R16561" s="136">
        <v>1.1499999999999999</v>
      </c>
      <c r="S16561" s="136">
        <v>0.60299999999999998</v>
      </c>
    </row>
    <row r="16562" spans="1:19" ht="11.25" thickBot="1" x14ac:dyDescent="0.2">
      <c r="A16562" s="112"/>
    </row>
    <row r="16563" spans="1:19" ht="11.25" thickBot="1" x14ac:dyDescent="0.2">
      <c r="A16563" s="106" t="s">
        <v>357</v>
      </c>
      <c r="B16563" s="106" t="s">
        <v>358</v>
      </c>
      <c r="C16563" s="130" t="s">
        <v>17</v>
      </c>
      <c r="D16563" s="130" t="s">
        <v>18</v>
      </c>
      <c r="E16563" s="131" t="s">
        <v>19</v>
      </c>
      <c r="F16563" s="131" t="s">
        <v>20</v>
      </c>
      <c r="G16563" s="130" t="s">
        <v>21</v>
      </c>
      <c r="H16563" s="130" t="s">
        <v>22</v>
      </c>
      <c r="I16563" s="130" t="s">
        <v>23</v>
      </c>
      <c r="J16563" s="130" t="s">
        <v>24</v>
      </c>
      <c r="K16563" s="131" t="s">
        <v>25</v>
      </c>
      <c r="L16563" s="131" t="s">
        <v>26</v>
      </c>
      <c r="M16563" s="130" t="s">
        <v>27</v>
      </c>
      <c r="N16563" s="130" t="s">
        <v>28</v>
      </c>
      <c r="O16563" s="130" t="s">
        <v>29</v>
      </c>
      <c r="P16563" s="130" t="s">
        <v>30</v>
      </c>
      <c r="Q16563" s="130" t="s">
        <v>31</v>
      </c>
      <c r="R16563" s="130" t="s">
        <v>32</v>
      </c>
      <c r="S16563" s="130" t="s">
        <v>33</v>
      </c>
    </row>
    <row r="16564" spans="1:19" ht="11.25" thickBot="1" x14ac:dyDescent="0.2">
      <c r="A16564" s="107">
        <v>1</v>
      </c>
      <c r="B16564" s="132">
        <v>0.60729166666666667</v>
      </c>
      <c r="C16564" s="108">
        <v>145101.24</v>
      </c>
      <c r="D16564" s="108">
        <v>32599.686000000002</v>
      </c>
      <c r="E16564" s="133">
        <v>1.01739</v>
      </c>
      <c r="F16564" s="133">
        <v>0.95948</v>
      </c>
      <c r="G16564" s="108">
        <v>20.812000000000001</v>
      </c>
      <c r="H16564" s="108">
        <v>162.41200000000001</v>
      </c>
      <c r="I16564" s="108">
        <v>311567.25</v>
      </c>
      <c r="J16564" s="141" t="s">
        <v>12435</v>
      </c>
      <c r="K16564" s="133">
        <v>1.0959399999999999</v>
      </c>
      <c r="L16564" s="134" t="s">
        <v>2598</v>
      </c>
      <c r="M16564" s="108">
        <v>1881.144</v>
      </c>
      <c r="N16564" s="108">
        <v>3405.0839999999998</v>
      </c>
      <c r="O16564" s="108">
        <v>2.8290000000000002</v>
      </c>
      <c r="P16564" s="108">
        <v>128.078</v>
      </c>
      <c r="Q16564" s="108">
        <v>536.02200000000005</v>
      </c>
      <c r="R16564" s="108">
        <v>161.79400000000001</v>
      </c>
      <c r="S16564" s="108">
        <v>677.20399999999995</v>
      </c>
    </row>
    <row r="16565" spans="1:19" ht="11.25" thickBot="1" x14ac:dyDescent="0.2">
      <c r="A16565" s="112"/>
    </row>
    <row r="16566" spans="1:19" ht="11.25" thickBot="1" x14ac:dyDescent="0.2">
      <c r="A16566" s="107">
        <v>2</v>
      </c>
      <c r="B16566" s="132">
        <v>0.60747685185185185</v>
      </c>
      <c r="C16566" s="108">
        <v>144608.45000000001</v>
      </c>
      <c r="D16566" s="108">
        <v>32626.74</v>
      </c>
      <c r="E16566" s="133">
        <v>1.0386599999999999</v>
      </c>
      <c r="F16566" s="133">
        <v>0.96047000000000005</v>
      </c>
      <c r="G16566" s="108">
        <v>12.545999999999999</v>
      </c>
      <c r="H16566" s="108">
        <v>146.49299999999999</v>
      </c>
      <c r="I16566" s="108">
        <v>311933.86</v>
      </c>
      <c r="J16566" s="141" t="s">
        <v>12436</v>
      </c>
      <c r="K16566" s="133">
        <v>1.1127</v>
      </c>
      <c r="L16566" s="134" t="s">
        <v>2600</v>
      </c>
      <c r="M16566" s="108">
        <v>1852.8989999999999</v>
      </c>
      <c r="N16566" s="108">
        <v>3403.6880000000001</v>
      </c>
      <c r="O16566" s="108">
        <v>7.25</v>
      </c>
      <c r="P16566" s="108">
        <v>141.19800000000001</v>
      </c>
      <c r="Q16566" s="108">
        <v>582.17899999999997</v>
      </c>
      <c r="R16566" s="108">
        <v>108.438</v>
      </c>
      <c r="S16566" s="108">
        <v>681.23599999999999</v>
      </c>
    </row>
    <row r="16567" spans="1:19" ht="11.25" thickBot="1" x14ac:dyDescent="0.2">
      <c r="A16567" s="112"/>
    </row>
    <row r="16568" spans="1:19" ht="11.25" thickBot="1" x14ac:dyDescent="0.2">
      <c r="A16568" s="107">
        <v>3</v>
      </c>
      <c r="B16568" s="132">
        <v>0.60766203703703703</v>
      </c>
      <c r="C16568" s="108">
        <v>146197.59</v>
      </c>
      <c r="D16568" s="108">
        <v>33123.478000000003</v>
      </c>
      <c r="E16568" s="133">
        <v>1.0399799999999999</v>
      </c>
      <c r="F16568" s="133">
        <v>0.96077999999999997</v>
      </c>
      <c r="G16568" s="108">
        <v>19.253</v>
      </c>
      <c r="H16568" s="108">
        <v>136.68700000000001</v>
      </c>
      <c r="I16568" s="108">
        <v>314136.81</v>
      </c>
      <c r="J16568" s="141" t="s">
        <v>12437</v>
      </c>
      <c r="K16568" s="133">
        <v>1.12296</v>
      </c>
      <c r="L16568" s="134" t="s">
        <v>2602</v>
      </c>
      <c r="M16568" s="108">
        <v>1686.2850000000001</v>
      </c>
      <c r="N16568" s="108">
        <v>3383.1379999999999</v>
      </c>
      <c r="O16568" s="108">
        <v>10.848000000000001</v>
      </c>
      <c r="P16568" s="108">
        <v>129.483</v>
      </c>
      <c r="Q16568" s="108">
        <v>551.43799999999999</v>
      </c>
      <c r="R16568" s="108">
        <v>129.61000000000001</v>
      </c>
      <c r="S16568" s="108">
        <v>720.32399999999996</v>
      </c>
    </row>
    <row r="16569" spans="1:19" ht="11.25" thickBot="1" x14ac:dyDescent="0.2">
      <c r="A16569" s="112"/>
    </row>
    <row r="16570" spans="1:19" ht="11.25" thickBot="1" x14ac:dyDescent="0.2">
      <c r="A16570" s="135" t="s">
        <v>362</v>
      </c>
      <c r="B16570" s="112"/>
      <c r="C16570" s="136">
        <v>145302.43</v>
      </c>
      <c r="D16570" s="136">
        <v>32783.300999999999</v>
      </c>
      <c r="E16570" s="137">
        <v>1.0320100000000001</v>
      </c>
      <c r="F16570" s="137">
        <v>0.96023999999999998</v>
      </c>
      <c r="G16570" s="136">
        <v>17.536999999999999</v>
      </c>
      <c r="H16570" s="136">
        <v>148.53100000000001</v>
      </c>
      <c r="I16570" s="136">
        <v>312545.96999999997</v>
      </c>
      <c r="J16570" s="141" t="s">
        <v>12438</v>
      </c>
      <c r="K16570" s="137">
        <v>1.11053</v>
      </c>
      <c r="L16570" s="134" t="s">
        <v>2604</v>
      </c>
      <c r="M16570" s="136">
        <v>1806.7760000000001</v>
      </c>
      <c r="N16570" s="136">
        <v>3397.3029999999999</v>
      </c>
      <c r="O16570" s="136">
        <v>6.9749999999999996</v>
      </c>
      <c r="P16570" s="136">
        <v>132.91999999999999</v>
      </c>
      <c r="Q16570" s="136">
        <v>556.54600000000005</v>
      </c>
      <c r="R16570" s="136">
        <v>133.28100000000001</v>
      </c>
      <c r="S16570" s="136">
        <v>692.92100000000005</v>
      </c>
    </row>
    <row r="16571" spans="1:19" ht="11.25" thickBot="1" x14ac:dyDescent="0.2">
      <c r="A16571" s="112"/>
    </row>
    <row r="16572" spans="1:19" ht="11.25" thickBot="1" x14ac:dyDescent="0.2">
      <c r="A16572" s="138" t="s">
        <v>364</v>
      </c>
      <c r="B16572" s="112"/>
      <c r="C16572" s="136">
        <v>813.45100000000002</v>
      </c>
      <c r="D16572" s="136">
        <v>294.91199999999998</v>
      </c>
      <c r="E16572" s="137">
        <v>1.268E-2</v>
      </c>
      <c r="F16572" s="137">
        <v>6.7000000000000002E-4</v>
      </c>
      <c r="G16572" s="136">
        <v>4.3920000000000003</v>
      </c>
      <c r="H16572" s="136">
        <v>12.983000000000001</v>
      </c>
      <c r="I16572" s="136">
        <v>1389.845</v>
      </c>
      <c r="J16572" s="141" t="s">
        <v>12439</v>
      </c>
      <c r="K16572" s="137">
        <v>1.3639999999999999E-2</v>
      </c>
      <c r="L16572" s="134" t="s">
        <v>2606</v>
      </c>
      <c r="M16572" s="136">
        <v>105.3</v>
      </c>
      <c r="N16572" s="136">
        <v>12.288</v>
      </c>
      <c r="O16572" s="136">
        <v>4.0170000000000003</v>
      </c>
      <c r="P16572" s="136">
        <v>7.2039999999999997</v>
      </c>
      <c r="Q16572" s="136">
        <v>23.498000000000001</v>
      </c>
      <c r="R16572" s="136">
        <v>26.867000000000001</v>
      </c>
      <c r="S16572" s="136">
        <v>23.817</v>
      </c>
    </row>
    <row r="16573" spans="1:19" ht="11.25" thickBot="1" x14ac:dyDescent="0.2">
      <c r="A16573" s="112"/>
    </row>
    <row r="16574" spans="1:19" ht="11.25" thickBot="1" x14ac:dyDescent="0.2">
      <c r="A16574" s="139" t="s">
        <v>366</v>
      </c>
      <c r="B16574" s="112"/>
      <c r="C16574" s="136">
        <v>0.56000000000000005</v>
      </c>
      <c r="D16574" s="136">
        <v>0.9</v>
      </c>
      <c r="E16574" s="140">
        <v>1.2290000000000001</v>
      </c>
      <c r="F16574" s="140">
        <v>7.0000000000000007E-2</v>
      </c>
      <c r="G16574" s="136">
        <v>25.042999999999999</v>
      </c>
      <c r="H16574" s="136">
        <v>8.7409999999999997</v>
      </c>
      <c r="I16574" s="136">
        <v>0.44500000000000001</v>
      </c>
      <c r="J16574" s="141" t="s">
        <v>2607</v>
      </c>
      <c r="K16574" s="140">
        <v>1.228</v>
      </c>
      <c r="L16574" s="134" t="s">
        <v>2208</v>
      </c>
      <c r="M16574" s="136">
        <v>5.8280000000000003</v>
      </c>
      <c r="N16574" s="136">
        <v>0.36199999999999999</v>
      </c>
      <c r="O16574" s="136">
        <v>57.585999999999999</v>
      </c>
      <c r="P16574" s="136">
        <v>5.42</v>
      </c>
      <c r="Q16574" s="136">
        <v>4.2220000000000004</v>
      </c>
      <c r="R16574" s="136">
        <v>20.158000000000001</v>
      </c>
      <c r="S16574" s="136">
        <v>3.4369999999999998</v>
      </c>
    </row>
    <row r="16575" spans="1:19" ht="11.25" thickBot="1" x14ac:dyDescent="0.2">
      <c r="A16575" s="112"/>
    </row>
    <row r="16576" spans="1:19" ht="11.25" thickBot="1" x14ac:dyDescent="0.2">
      <c r="A16576" s="106" t="s">
        <v>357</v>
      </c>
      <c r="B16576" s="106" t="s">
        <v>358</v>
      </c>
      <c r="C16576" s="131" t="s">
        <v>34</v>
      </c>
      <c r="D16576" s="131" t="s">
        <v>35</v>
      </c>
      <c r="E16576" s="130" t="s">
        <v>36</v>
      </c>
      <c r="F16576" s="130" t="s">
        <v>37</v>
      </c>
      <c r="G16576" s="130" t="s">
        <v>38</v>
      </c>
      <c r="H16576" s="130" t="s">
        <v>39</v>
      </c>
      <c r="I16576" s="130" t="s">
        <v>40</v>
      </c>
      <c r="J16576" s="130" t="s">
        <v>41</v>
      </c>
      <c r="K16576" s="130" t="s">
        <v>42</v>
      </c>
      <c r="L16576" s="130" t="s">
        <v>43</v>
      </c>
      <c r="M16576" s="130" t="s">
        <v>44</v>
      </c>
      <c r="N16576" s="130" t="s">
        <v>45</v>
      </c>
      <c r="O16576" s="130" t="s">
        <v>46</v>
      </c>
      <c r="P16576" s="130" t="s">
        <v>47</v>
      </c>
      <c r="Q16576" s="130" t="s">
        <v>48</v>
      </c>
      <c r="R16576" s="130" t="s">
        <v>49</v>
      </c>
      <c r="S16576" s="130" t="s">
        <v>50</v>
      </c>
    </row>
    <row r="16577" spans="1:19" ht="11.25" thickBot="1" x14ac:dyDescent="0.2">
      <c r="A16577" s="107">
        <v>1</v>
      </c>
      <c r="B16577" s="132">
        <v>0.60729166666666667</v>
      </c>
      <c r="C16577" s="133">
        <v>1.0185999999999999</v>
      </c>
      <c r="D16577" s="134" t="s">
        <v>2608</v>
      </c>
      <c r="E16577" s="108">
        <v>8564.473</v>
      </c>
      <c r="F16577" s="108">
        <v>902.92</v>
      </c>
      <c r="G16577" s="108">
        <v>1.79</v>
      </c>
      <c r="H16577" s="108">
        <v>19247.787</v>
      </c>
      <c r="I16577" s="108">
        <v>165548.54</v>
      </c>
      <c r="J16577" s="108">
        <v>1057592.1000000001</v>
      </c>
      <c r="K16577" s="108">
        <v>26215.881000000001</v>
      </c>
      <c r="L16577" s="108">
        <v>50796.569000000003</v>
      </c>
      <c r="M16577" s="108">
        <v>7792.8459999999995</v>
      </c>
      <c r="N16577" s="108">
        <v>5314.1710000000003</v>
      </c>
      <c r="O16577" s="108">
        <v>888.53499999999997</v>
      </c>
      <c r="P16577" s="108">
        <v>819.50699999999995</v>
      </c>
      <c r="Q16577" s="108">
        <v>1044.1220000000001</v>
      </c>
      <c r="R16577" s="108">
        <v>886.70500000000004</v>
      </c>
      <c r="S16577" s="108">
        <v>1153.269</v>
      </c>
    </row>
    <row r="16578" spans="1:19" ht="11.25" thickBot="1" x14ac:dyDescent="0.2">
      <c r="A16578" s="112"/>
    </row>
    <row r="16579" spans="1:19" ht="11.25" thickBot="1" x14ac:dyDescent="0.2">
      <c r="A16579" s="107">
        <v>2</v>
      </c>
      <c r="B16579" s="132">
        <v>0.60747685185185185</v>
      </c>
      <c r="C16579" s="133">
        <v>1.0280400000000001</v>
      </c>
      <c r="D16579" s="134" t="s">
        <v>2609</v>
      </c>
      <c r="E16579" s="108">
        <v>5972.7839999999997</v>
      </c>
      <c r="F16579" s="108">
        <v>1114.6769999999999</v>
      </c>
      <c r="G16579" s="108">
        <v>5.3490000000000002</v>
      </c>
      <c r="H16579" s="108">
        <v>19121.560000000001</v>
      </c>
      <c r="I16579" s="108">
        <v>164860.5</v>
      </c>
      <c r="J16579" s="108">
        <v>1051956.3999999999</v>
      </c>
      <c r="K16579" s="108">
        <v>25739.934000000001</v>
      </c>
      <c r="L16579" s="108">
        <v>50695.800999999999</v>
      </c>
      <c r="M16579" s="108">
        <v>7667.7420000000002</v>
      </c>
      <c r="N16579" s="108">
        <v>5310.4369999999999</v>
      </c>
      <c r="O16579" s="108">
        <v>920.79499999999996</v>
      </c>
      <c r="P16579" s="108">
        <v>769.63699999999994</v>
      </c>
      <c r="Q16579" s="108">
        <v>979.86900000000003</v>
      </c>
      <c r="R16579" s="108">
        <v>910.34299999999996</v>
      </c>
      <c r="S16579" s="108">
        <v>1048.4659999999999</v>
      </c>
    </row>
    <row r="16580" spans="1:19" ht="11.25" thickBot="1" x14ac:dyDescent="0.2">
      <c r="A16580" s="112"/>
    </row>
    <row r="16581" spans="1:19" ht="11.25" thickBot="1" x14ac:dyDescent="0.2">
      <c r="A16581" s="107">
        <v>3</v>
      </c>
      <c r="B16581" s="132">
        <v>0.60766203703703703</v>
      </c>
      <c r="C16581" s="133">
        <v>1.0361499999999999</v>
      </c>
      <c r="D16581" s="134" t="s">
        <v>2610</v>
      </c>
      <c r="E16581" s="108">
        <v>4628.6459999999997</v>
      </c>
      <c r="F16581" s="108">
        <v>879.50400000000002</v>
      </c>
      <c r="G16581" s="108">
        <v>1.796</v>
      </c>
      <c r="H16581" s="108">
        <v>19265.097000000002</v>
      </c>
      <c r="I16581" s="108">
        <v>166506.71</v>
      </c>
      <c r="J16581" s="108">
        <v>1064292.8999999999</v>
      </c>
      <c r="K16581" s="108">
        <v>26362.573</v>
      </c>
      <c r="L16581" s="108">
        <v>51250.654000000002</v>
      </c>
      <c r="M16581" s="108">
        <v>8563.3860000000004</v>
      </c>
      <c r="N16581" s="108">
        <v>5500.9179999999997</v>
      </c>
      <c r="O16581" s="108">
        <v>893.72199999999998</v>
      </c>
      <c r="P16581" s="108">
        <v>772.428</v>
      </c>
      <c r="Q16581" s="108">
        <v>1063.875</v>
      </c>
      <c r="R16581" s="108">
        <v>849.91800000000001</v>
      </c>
      <c r="S16581" s="108">
        <v>1096.4739999999999</v>
      </c>
    </row>
    <row r="16582" spans="1:19" ht="11.25" thickBot="1" x14ac:dyDescent="0.2">
      <c r="A16582" s="112"/>
    </row>
    <row r="16583" spans="1:19" ht="11.25" thickBot="1" x14ac:dyDescent="0.2">
      <c r="A16583" s="135" t="s">
        <v>362</v>
      </c>
      <c r="B16583" s="112"/>
      <c r="C16583" s="137">
        <v>1.02759</v>
      </c>
      <c r="D16583" s="134" t="s">
        <v>2611</v>
      </c>
      <c r="E16583" s="136">
        <v>6388.634</v>
      </c>
      <c r="F16583" s="136">
        <v>965.7</v>
      </c>
      <c r="G16583" s="136">
        <v>2.9780000000000002</v>
      </c>
      <c r="H16583" s="136">
        <v>19211.481</v>
      </c>
      <c r="I16583" s="136">
        <v>165638.59</v>
      </c>
      <c r="J16583" s="136">
        <v>1057947.1000000001</v>
      </c>
      <c r="K16583" s="136">
        <v>26106.13</v>
      </c>
      <c r="L16583" s="136">
        <v>50914.341</v>
      </c>
      <c r="M16583" s="136">
        <v>8007.991</v>
      </c>
      <c r="N16583" s="136">
        <v>5375.1750000000002</v>
      </c>
      <c r="O16583" s="136">
        <v>901.01700000000005</v>
      </c>
      <c r="P16583" s="136">
        <v>787.19</v>
      </c>
      <c r="Q16583" s="136">
        <v>1029.289</v>
      </c>
      <c r="R16583" s="136">
        <v>882.322</v>
      </c>
      <c r="S16583" s="136">
        <v>1099.403</v>
      </c>
    </row>
    <row r="16584" spans="1:19" ht="11.25" thickBot="1" x14ac:dyDescent="0.2">
      <c r="A16584" s="112"/>
    </row>
    <row r="16585" spans="1:19" ht="11.25" thickBot="1" x14ac:dyDescent="0.2">
      <c r="A16585" s="138" t="s">
        <v>364</v>
      </c>
      <c r="B16585" s="112"/>
      <c r="C16585" s="137">
        <v>8.7799999999999996E-3</v>
      </c>
      <c r="D16585" s="134" t="s">
        <v>2612</v>
      </c>
      <c r="E16585" s="136">
        <v>2000.595</v>
      </c>
      <c r="F16585" s="136">
        <v>129.548</v>
      </c>
      <c r="G16585" s="136">
        <v>2.0529999999999999</v>
      </c>
      <c r="H16585" s="136">
        <v>78.353999999999999</v>
      </c>
      <c r="I16585" s="136">
        <v>826.79200000000003</v>
      </c>
      <c r="J16585" s="136">
        <v>6175.9269999999997</v>
      </c>
      <c r="K16585" s="136">
        <v>325.50599999999997</v>
      </c>
      <c r="L16585" s="136">
        <v>295.58100000000002</v>
      </c>
      <c r="M16585" s="136">
        <v>485.036</v>
      </c>
      <c r="N16585" s="136">
        <v>108.91200000000001</v>
      </c>
      <c r="O16585" s="136">
        <v>17.323</v>
      </c>
      <c r="P16585" s="136">
        <v>28.021999999999998</v>
      </c>
      <c r="Q16585" s="136">
        <v>43.923999999999999</v>
      </c>
      <c r="R16585" s="136">
        <v>30.45</v>
      </c>
      <c r="S16585" s="136">
        <v>52.463000000000001</v>
      </c>
    </row>
    <row r="16586" spans="1:19" ht="11.25" thickBot="1" x14ac:dyDescent="0.2">
      <c r="A16586" s="112"/>
    </row>
    <row r="16587" spans="1:19" ht="11.25" thickBot="1" x14ac:dyDescent="0.2">
      <c r="A16587" s="139" t="s">
        <v>366</v>
      </c>
      <c r="B16587" s="112"/>
      <c r="C16587" s="140">
        <v>0.85499999999999998</v>
      </c>
      <c r="D16587" s="134" t="s">
        <v>2613</v>
      </c>
      <c r="E16587" s="136">
        <v>31.315000000000001</v>
      </c>
      <c r="F16587" s="136">
        <v>13.414999999999999</v>
      </c>
      <c r="G16587" s="136">
        <v>68.944999999999993</v>
      </c>
      <c r="H16587" s="136">
        <v>0.40799999999999997</v>
      </c>
      <c r="I16587" s="136">
        <v>0.499</v>
      </c>
      <c r="J16587" s="136">
        <v>0.58399999999999996</v>
      </c>
      <c r="K16587" s="136">
        <v>1.2470000000000001</v>
      </c>
      <c r="L16587" s="136">
        <v>0.58099999999999996</v>
      </c>
      <c r="M16587" s="136">
        <v>6.0570000000000004</v>
      </c>
      <c r="N16587" s="136">
        <v>2.0259999999999998</v>
      </c>
      <c r="O16587" s="136">
        <v>1.923</v>
      </c>
      <c r="P16587" s="136">
        <v>3.56</v>
      </c>
      <c r="Q16587" s="136">
        <v>4.2670000000000003</v>
      </c>
      <c r="R16587" s="136">
        <v>3.4510000000000001</v>
      </c>
      <c r="S16587" s="136">
        <v>4.7720000000000002</v>
      </c>
    </row>
    <row r="16588" spans="1:19" ht="11.25" thickBot="1" x14ac:dyDescent="0.2">
      <c r="A16588" s="112"/>
    </row>
    <row r="16589" spans="1:19" ht="11.25" thickBot="1" x14ac:dyDescent="0.2">
      <c r="A16589" s="106" t="s">
        <v>357</v>
      </c>
      <c r="B16589" s="106" t="s">
        <v>358</v>
      </c>
      <c r="C16589" s="130" t="s">
        <v>51</v>
      </c>
      <c r="D16589" s="130" t="s">
        <v>52</v>
      </c>
      <c r="E16589" s="130" t="s">
        <v>53</v>
      </c>
      <c r="F16589" s="130" t="s">
        <v>54</v>
      </c>
      <c r="G16589" s="130" t="s">
        <v>55</v>
      </c>
      <c r="H16589" s="130" t="s">
        <v>56</v>
      </c>
      <c r="I16589" s="130" t="s">
        <v>57</v>
      </c>
      <c r="J16589" s="130" t="s">
        <v>58</v>
      </c>
      <c r="K16589" s="130" t="s">
        <v>59</v>
      </c>
      <c r="L16589" s="130" t="s">
        <v>60</v>
      </c>
      <c r="M16589" s="130" t="s">
        <v>61</v>
      </c>
      <c r="N16589" s="130" t="s">
        <v>62</v>
      </c>
      <c r="O16589" s="130" t="s">
        <v>63</v>
      </c>
      <c r="P16589" s="130" t="s">
        <v>64</v>
      </c>
      <c r="Q16589" s="131" t="s">
        <v>65</v>
      </c>
      <c r="R16589" s="131" t="s">
        <v>66</v>
      </c>
      <c r="S16589" s="130" t="s">
        <v>67</v>
      </c>
    </row>
    <row r="16590" spans="1:19" ht="11.25" thickBot="1" x14ac:dyDescent="0.2">
      <c r="A16590" s="107">
        <v>1</v>
      </c>
      <c r="B16590" s="132">
        <v>0.60729166666666667</v>
      </c>
      <c r="C16590" s="108">
        <v>798.56200000000001</v>
      </c>
      <c r="D16590" s="108">
        <v>744.59900000000005</v>
      </c>
      <c r="E16590" s="108">
        <v>336.54599999999999</v>
      </c>
      <c r="F16590" s="108">
        <v>508.43599999999998</v>
      </c>
      <c r="G16590" s="108">
        <v>307.726</v>
      </c>
      <c r="H16590" s="108">
        <v>383.04500000000002</v>
      </c>
      <c r="I16590" s="108">
        <v>1441.7750000000001</v>
      </c>
      <c r="J16590" s="108">
        <v>15544.294</v>
      </c>
      <c r="K16590" s="108">
        <v>23276.491000000002</v>
      </c>
      <c r="L16590" s="108">
        <v>-2.919</v>
      </c>
      <c r="M16590" s="108">
        <v>3.9830000000000001</v>
      </c>
      <c r="N16590" s="108">
        <v>413.33199999999999</v>
      </c>
      <c r="O16590" s="108">
        <v>318.54300000000001</v>
      </c>
      <c r="P16590" s="108">
        <v>71166.459000000003</v>
      </c>
      <c r="Q16590" s="133">
        <v>0.94138999999999995</v>
      </c>
      <c r="R16590" s="134" t="s">
        <v>2614</v>
      </c>
      <c r="S16590" s="108">
        <v>8647.4889999999996</v>
      </c>
    </row>
    <row r="16591" spans="1:19" ht="11.25" thickBot="1" x14ac:dyDescent="0.2">
      <c r="A16591" s="112"/>
    </row>
    <row r="16592" spans="1:19" ht="11.25" thickBot="1" x14ac:dyDescent="0.2">
      <c r="A16592" s="107">
        <v>2</v>
      </c>
      <c r="B16592" s="132">
        <v>0.60747685185185185</v>
      </c>
      <c r="C16592" s="108">
        <v>882.096</v>
      </c>
      <c r="D16592" s="108">
        <v>833.85799999999995</v>
      </c>
      <c r="E16592" s="108">
        <v>331.91</v>
      </c>
      <c r="F16592" s="108">
        <v>482.24299999999999</v>
      </c>
      <c r="G16592" s="108">
        <v>292.18</v>
      </c>
      <c r="H16592" s="108">
        <v>408.71699999999998</v>
      </c>
      <c r="I16592" s="108">
        <v>1467.9480000000001</v>
      </c>
      <c r="J16592" s="108">
        <v>15406.447</v>
      </c>
      <c r="K16592" s="108">
        <v>23179.181</v>
      </c>
      <c r="L16592" s="108">
        <v>-2.024</v>
      </c>
      <c r="M16592" s="108">
        <v>2.1059999999999999</v>
      </c>
      <c r="N16592" s="108">
        <v>388.04599999999999</v>
      </c>
      <c r="O16592" s="108">
        <v>297.30200000000002</v>
      </c>
      <c r="P16592" s="108">
        <v>70260.702999999994</v>
      </c>
      <c r="Q16592" s="133">
        <v>0.95775999999999994</v>
      </c>
      <c r="R16592" s="134" t="s">
        <v>2615</v>
      </c>
      <c r="S16592" s="108">
        <v>8849.7420000000002</v>
      </c>
    </row>
    <row r="16593" spans="1:19" ht="11.25" thickBot="1" x14ac:dyDescent="0.2">
      <c r="A16593" s="112"/>
    </row>
    <row r="16594" spans="1:19" ht="11.25" thickBot="1" x14ac:dyDescent="0.2">
      <c r="A16594" s="107">
        <v>3</v>
      </c>
      <c r="B16594" s="132">
        <v>0.60766203703703703</v>
      </c>
      <c r="C16594" s="108">
        <v>833.66200000000003</v>
      </c>
      <c r="D16594" s="108">
        <v>762.36599999999999</v>
      </c>
      <c r="E16594" s="108">
        <v>330.29500000000002</v>
      </c>
      <c r="F16594" s="108">
        <v>449.35300000000001</v>
      </c>
      <c r="G16594" s="108">
        <v>315.154</v>
      </c>
      <c r="H16594" s="108">
        <v>391.08600000000001</v>
      </c>
      <c r="I16594" s="108">
        <v>1519.1559999999999</v>
      </c>
      <c r="J16594" s="108">
        <v>15551.973</v>
      </c>
      <c r="K16594" s="108">
        <v>23002.903999999999</v>
      </c>
      <c r="L16594" s="108">
        <v>-2.9820000000000002</v>
      </c>
      <c r="M16594" s="108">
        <v>3.9470000000000001</v>
      </c>
      <c r="N16594" s="108">
        <v>391.52300000000002</v>
      </c>
      <c r="O16594" s="108">
        <v>285.98700000000002</v>
      </c>
      <c r="P16594" s="108">
        <v>70101.054999999993</v>
      </c>
      <c r="Q16594" s="133">
        <v>0.96579999999999999</v>
      </c>
      <c r="R16594" s="134" t="s">
        <v>2616</v>
      </c>
      <c r="S16594" s="108">
        <v>8686.2189999999991</v>
      </c>
    </row>
    <row r="16595" spans="1:19" ht="11.25" thickBot="1" x14ac:dyDescent="0.2">
      <c r="A16595" s="112"/>
    </row>
    <row r="16596" spans="1:19" ht="11.25" thickBot="1" x14ac:dyDescent="0.2">
      <c r="A16596" s="135" t="s">
        <v>362</v>
      </c>
      <c r="B16596" s="112"/>
      <c r="C16596" s="136">
        <v>838.10699999999997</v>
      </c>
      <c r="D16596" s="136">
        <v>780.274</v>
      </c>
      <c r="E16596" s="136">
        <v>332.91699999999997</v>
      </c>
      <c r="F16596" s="136">
        <v>480.01</v>
      </c>
      <c r="G16596" s="136">
        <v>305.02</v>
      </c>
      <c r="H16596" s="136">
        <v>394.28300000000002</v>
      </c>
      <c r="I16596" s="136">
        <v>1476.2929999999999</v>
      </c>
      <c r="J16596" s="136">
        <v>15500.905000000001</v>
      </c>
      <c r="K16596" s="136">
        <v>23152.859</v>
      </c>
      <c r="L16596" s="136">
        <v>-2.6419999999999999</v>
      </c>
      <c r="M16596" s="136">
        <v>3.3450000000000002</v>
      </c>
      <c r="N16596" s="136">
        <v>397.63400000000001</v>
      </c>
      <c r="O16596" s="136">
        <v>300.61099999999999</v>
      </c>
      <c r="P16596" s="136">
        <v>70509.406000000003</v>
      </c>
      <c r="Q16596" s="137">
        <v>0.95499000000000001</v>
      </c>
      <c r="R16596" s="134" t="s">
        <v>2617</v>
      </c>
      <c r="S16596" s="136">
        <v>8727.8169999999991</v>
      </c>
    </row>
    <row r="16597" spans="1:19" ht="11.25" thickBot="1" x14ac:dyDescent="0.2">
      <c r="A16597" s="112"/>
    </row>
    <row r="16598" spans="1:19" ht="11.25" thickBot="1" x14ac:dyDescent="0.2">
      <c r="A16598" s="138" t="s">
        <v>364</v>
      </c>
      <c r="B16598" s="112"/>
      <c r="C16598" s="136">
        <v>41.944000000000003</v>
      </c>
      <c r="D16598" s="136">
        <v>47.247999999999998</v>
      </c>
      <c r="E16598" s="136">
        <v>3.2450000000000001</v>
      </c>
      <c r="F16598" s="136">
        <v>29.605</v>
      </c>
      <c r="G16598" s="136">
        <v>11.723000000000001</v>
      </c>
      <c r="H16598" s="136">
        <v>13.131</v>
      </c>
      <c r="I16598" s="136">
        <v>39.359000000000002</v>
      </c>
      <c r="J16598" s="136">
        <v>81.893000000000001</v>
      </c>
      <c r="K16598" s="136">
        <v>138.68</v>
      </c>
      <c r="L16598" s="136">
        <v>0.53600000000000003</v>
      </c>
      <c r="M16598" s="136">
        <v>1.073</v>
      </c>
      <c r="N16598" s="136">
        <v>13.706</v>
      </c>
      <c r="O16598" s="136">
        <v>16.527999999999999</v>
      </c>
      <c r="P16598" s="136">
        <v>574.596</v>
      </c>
      <c r="Q16598" s="137">
        <v>1.244E-2</v>
      </c>
      <c r="R16598" s="134" t="s">
        <v>2618</v>
      </c>
      <c r="S16598" s="136">
        <v>107.352</v>
      </c>
    </row>
    <row r="16599" spans="1:19" ht="11.25" thickBot="1" x14ac:dyDescent="0.2">
      <c r="A16599" s="112"/>
    </row>
    <row r="16600" spans="1:19" ht="11.25" thickBot="1" x14ac:dyDescent="0.2">
      <c r="A16600" s="139" t="s">
        <v>366</v>
      </c>
      <c r="B16600" s="112"/>
      <c r="C16600" s="136">
        <v>5.0049999999999999</v>
      </c>
      <c r="D16600" s="136">
        <v>6.0549999999999997</v>
      </c>
      <c r="E16600" s="136">
        <v>0.97499999999999998</v>
      </c>
      <c r="F16600" s="136">
        <v>6.1680000000000001</v>
      </c>
      <c r="G16600" s="136">
        <v>3.843</v>
      </c>
      <c r="H16600" s="136">
        <v>3.33</v>
      </c>
      <c r="I16600" s="136">
        <v>2.6659999999999999</v>
      </c>
      <c r="J16600" s="136">
        <v>0.52800000000000002</v>
      </c>
      <c r="K16600" s="136">
        <v>0.59899999999999998</v>
      </c>
      <c r="L16600" s="136">
        <v>20.285</v>
      </c>
      <c r="M16600" s="136">
        <v>32.085999999999999</v>
      </c>
      <c r="N16600" s="136">
        <v>3.4470000000000001</v>
      </c>
      <c r="O16600" s="136">
        <v>5.4980000000000002</v>
      </c>
      <c r="P16600" s="136">
        <v>0.81499999999999995</v>
      </c>
      <c r="Q16600" s="140">
        <v>1.3029999999999999</v>
      </c>
      <c r="R16600" s="134" t="s">
        <v>2619</v>
      </c>
      <c r="S16600" s="136">
        <v>1.23</v>
      </c>
    </row>
    <row r="16601" spans="1:19" ht="11.25" thickBot="1" x14ac:dyDescent="0.2">
      <c r="A16601" s="112"/>
    </row>
    <row r="16602" spans="1:19" ht="11.25" thickBot="1" x14ac:dyDescent="0.2">
      <c r="A16602" s="106" t="s">
        <v>357</v>
      </c>
      <c r="B16602" s="106" t="s">
        <v>358</v>
      </c>
      <c r="C16602" s="130" t="s">
        <v>68</v>
      </c>
    </row>
    <row r="16603" spans="1:19" ht="11.25" thickBot="1" x14ac:dyDescent="0.2">
      <c r="A16603" s="107">
        <v>1</v>
      </c>
      <c r="B16603" s="132">
        <v>0.60729166666666667</v>
      </c>
      <c r="C16603" s="108">
        <v>1570.9590000000001</v>
      </c>
    </row>
    <row r="16604" spans="1:19" ht="11.25" thickBot="1" x14ac:dyDescent="0.2">
      <c r="A16604" s="112"/>
    </row>
    <row r="16605" spans="1:19" ht="11.25" thickBot="1" x14ac:dyDescent="0.2">
      <c r="A16605" s="107">
        <v>2</v>
      </c>
      <c r="B16605" s="132">
        <v>0.60747685185185185</v>
      </c>
      <c r="C16605" s="108">
        <v>1563.3130000000001</v>
      </c>
    </row>
    <row r="16606" spans="1:19" ht="11.25" thickBot="1" x14ac:dyDescent="0.2">
      <c r="A16606" s="112"/>
    </row>
    <row r="16607" spans="1:19" ht="11.25" thickBot="1" x14ac:dyDescent="0.2">
      <c r="A16607" s="107">
        <v>3</v>
      </c>
      <c r="B16607" s="132">
        <v>0.60766203703703703</v>
      </c>
      <c r="C16607" s="108">
        <v>1616.2439999999999</v>
      </c>
    </row>
    <row r="16608" spans="1:19" ht="11.25" thickBot="1" x14ac:dyDescent="0.2">
      <c r="A16608" s="112"/>
    </row>
    <row r="16609" spans="1:19" ht="11.25" thickBot="1" x14ac:dyDescent="0.2">
      <c r="A16609" s="135" t="s">
        <v>362</v>
      </c>
      <c r="B16609" s="112"/>
      <c r="C16609" s="136">
        <v>1583.5050000000001</v>
      </c>
    </row>
    <row r="16610" spans="1:19" ht="11.25" thickBot="1" x14ac:dyDescent="0.2">
      <c r="A16610" s="112"/>
    </row>
    <row r="16611" spans="1:19" ht="11.25" thickBot="1" x14ac:dyDescent="0.2">
      <c r="A16611" s="138" t="s">
        <v>364</v>
      </c>
      <c r="B16611" s="112"/>
      <c r="C16611" s="136">
        <v>28.609000000000002</v>
      </c>
    </row>
    <row r="16612" spans="1:19" ht="11.25" thickBot="1" x14ac:dyDescent="0.2">
      <c r="A16612" s="112"/>
    </row>
    <row r="16613" spans="1:19" ht="11.25" thickBot="1" x14ac:dyDescent="0.2">
      <c r="A16613" s="139" t="s">
        <v>366</v>
      </c>
      <c r="B16613" s="112"/>
      <c r="C16613" s="136">
        <v>1.8069999999999999</v>
      </c>
    </row>
    <row r="16614" spans="1:19" ht="10.5" x14ac:dyDescent="0.15">
      <c r="A16614" s="112"/>
    </row>
    <row r="16615" spans="1:19" x14ac:dyDescent="0.15">
      <c r="A16615" s="129"/>
      <c r="B16615" s="86" t="s">
        <v>2620</v>
      </c>
    </row>
    <row r="16616" spans="1:19" ht="9.75" thickBot="1" x14ac:dyDescent="0.2">
      <c r="A16616" s="81" t="s">
        <v>5871</v>
      </c>
    </row>
    <row r="16617" spans="1:19" ht="11.25" thickBot="1" x14ac:dyDescent="0.2">
      <c r="A16617" s="106" t="s">
        <v>357</v>
      </c>
      <c r="B16617" s="106" t="s">
        <v>358</v>
      </c>
      <c r="C16617" s="130" t="s">
        <v>0</v>
      </c>
      <c r="D16617" s="130" t="s">
        <v>1</v>
      </c>
      <c r="E16617" s="130" t="s">
        <v>2</v>
      </c>
      <c r="F16617" s="130" t="s">
        <v>3</v>
      </c>
      <c r="G16617" s="130" t="s">
        <v>4</v>
      </c>
      <c r="H16617" s="130" t="s">
        <v>5</v>
      </c>
      <c r="I16617" s="131" t="s">
        <v>6</v>
      </c>
      <c r="J16617" s="131" t="s">
        <v>7</v>
      </c>
      <c r="K16617" s="130" t="s">
        <v>8</v>
      </c>
      <c r="L16617" s="130" t="s">
        <v>9</v>
      </c>
      <c r="M16617" s="130" t="s">
        <v>10</v>
      </c>
      <c r="N16617" s="130" t="s">
        <v>11</v>
      </c>
      <c r="O16617" s="130" t="s">
        <v>12</v>
      </c>
      <c r="P16617" s="130" t="s">
        <v>13</v>
      </c>
      <c r="Q16617" s="130" t="s">
        <v>14</v>
      </c>
      <c r="R16617" s="130" t="s">
        <v>15</v>
      </c>
      <c r="S16617" s="130" t="s">
        <v>16</v>
      </c>
    </row>
    <row r="16618" spans="1:19" ht="11.25" thickBot="1" x14ac:dyDescent="0.2">
      <c r="A16618" s="107">
        <v>1</v>
      </c>
      <c r="B16618" s="132">
        <v>0.61244212962962963</v>
      </c>
      <c r="C16618" s="141" t="s">
        <v>12440</v>
      </c>
      <c r="D16618" s="141" t="s">
        <v>12441</v>
      </c>
      <c r="E16618" s="141" t="s">
        <v>12442</v>
      </c>
      <c r="F16618" s="141" t="s">
        <v>12443</v>
      </c>
      <c r="G16618" s="141" t="s">
        <v>12444</v>
      </c>
      <c r="H16618" s="141" t="s">
        <v>12445</v>
      </c>
      <c r="I16618" s="133">
        <v>1.13001</v>
      </c>
      <c r="J16618" s="134" t="s">
        <v>2627</v>
      </c>
      <c r="K16618" s="141" t="s">
        <v>12446</v>
      </c>
      <c r="L16618" s="108">
        <v>222.99</v>
      </c>
      <c r="M16618" s="108">
        <v>21534.214</v>
      </c>
      <c r="N16618" s="108">
        <v>46142.595000000001</v>
      </c>
      <c r="O16618" s="141" t="s">
        <v>12447</v>
      </c>
      <c r="P16618" s="108">
        <v>258418.44</v>
      </c>
      <c r="Q16618" s="108">
        <v>5583.8630000000003</v>
      </c>
      <c r="R16618" s="108">
        <v>11379.392</v>
      </c>
      <c r="S16618" s="108">
        <v>60044.936999999998</v>
      </c>
    </row>
    <row r="16619" spans="1:19" ht="11.25" thickBot="1" x14ac:dyDescent="0.2">
      <c r="A16619" s="112"/>
    </row>
    <row r="16620" spans="1:19" ht="11.25" thickBot="1" x14ac:dyDescent="0.2">
      <c r="A16620" s="107">
        <v>2</v>
      </c>
      <c r="B16620" s="132">
        <v>0.61261574074074077</v>
      </c>
      <c r="C16620" s="141" t="s">
        <v>12448</v>
      </c>
      <c r="D16620" s="141" t="s">
        <v>12449</v>
      </c>
      <c r="E16620" s="141" t="s">
        <v>12450</v>
      </c>
      <c r="F16620" s="141" t="s">
        <v>12451</v>
      </c>
      <c r="G16620" s="141" t="s">
        <v>12452</v>
      </c>
      <c r="H16620" s="141" t="s">
        <v>12453</v>
      </c>
      <c r="I16620" s="133">
        <v>1.13748</v>
      </c>
      <c r="J16620" s="134" t="s">
        <v>2636</v>
      </c>
      <c r="K16620" s="141" t="s">
        <v>12454</v>
      </c>
      <c r="L16620" s="108">
        <v>244.37899999999999</v>
      </c>
      <c r="M16620" s="108">
        <v>21952.098000000002</v>
      </c>
      <c r="N16620" s="108">
        <v>46478.998</v>
      </c>
      <c r="O16620" s="141" t="s">
        <v>12455</v>
      </c>
      <c r="P16620" s="108">
        <v>259316.08</v>
      </c>
      <c r="Q16620" s="108">
        <v>5402.5839999999998</v>
      </c>
      <c r="R16620" s="108">
        <v>11394.138999999999</v>
      </c>
      <c r="S16620" s="108">
        <v>60030.034</v>
      </c>
    </row>
    <row r="16621" spans="1:19" ht="11.25" thickBot="1" x14ac:dyDescent="0.2">
      <c r="A16621" s="112"/>
    </row>
    <row r="16622" spans="1:19" ht="11.25" thickBot="1" x14ac:dyDescent="0.2">
      <c r="A16622" s="107">
        <v>3</v>
      </c>
      <c r="B16622" s="132">
        <v>0.61280092592592594</v>
      </c>
      <c r="C16622" s="141" t="s">
        <v>12456</v>
      </c>
      <c r="D16622" s="141" t="s">
        <v>12457</v>
      </c>
      <c r="E16622" s="141" t="s">
        <v>12458</v>
      </c>
      <c r="F16622" s="141" t="s">
        <v>12459</v>
      </c>
      <c r="G16622" s="141" t="s">
        <v>12460</v>
      </c>
      <c r="H16622" s="141" t="s">
        <v>12461</v>
      </c>
      <c r="I16622" s="133">
        <v>1.16187</v>
      </c>
      <c r="J16622" s="134" t="s">
        <v>2644</v>
      </c>
      <c r="K16622" s="141" t="s">
        <v>12462</v>
      </c>
      <c r="L16622" s="108">
        <v>217.71199999999999</v>
      </c>
      <c r="M16622" s="108">
        <v>20973.731</v>
      </c>
      <c r="N16622" s="108">
        <v>46325.256000000001</v>
      </c>
      <c r="O16622" s="141" t="s">
        <v>12463</v>
      </c>
      <c r="P16622" s="108">
        <v>256569.59</v>
      </c>
      <c r="Q16622" s="108">
        <v>5507.6270000000004</v>
      </c>
      <c r="R16622" s="108">
        <v>11462.15</v>
      </c>
      <c r="S16622" s="108">
        <v>61134.498</v>
      </c>
    </row>
    <row r="16623" spans="1:19" ht="11.25" thickBot="1" x14ac:dyDescent="0.2">
      <c r="A16623" s="112"/>
    </row>
    <row r="16624" spans="1:19" ht="11.25" thickBot="1" x14ac:dyDescent="0.2">
      <c r="A16624" s="135" t="s">
        <v>362</v>
      </c>
      <c r="B16624" s="112"/>
      <c r="C16624" s="141" t="s">
        <v>12464</v>
      </c>
      <c r="D16624" s="141" t="s">
        <v>12465</v>
      </c>
      <c r="E16624" s="141" t="s">
        <v>12466</v>
      </c>
      <c r="F16624" s="141" t="s">
        <v>12467</v>
      </c>
      <c r="G16624" s="141" t="s">
        <v>12468</v>
      </c>
      <c r="H16624" s="141" t="s">
        <v>12469</v>
      </c>
      <c r="I16624" s="137">
        <v>1.1431199999999999</v>
      </c>
      <c r="J16624" s="134" t="s">
        <v>2653</v>
      </c>
      <c r="K16624" s="141" t="s">
        <v>12470</v>
      </c>
      <c r="L16624" s="136">
        <v>228.36</v>
      </c>
      <c r="M16624" s="136">
        <v>21486.681</v>
      </c>
      <c r="N16624" s="136">
        <v>46315.616000000002</v>
      </c>
      <c r="O16624" s="141" t="s">
        <v>12471</v>
      </c>
      <c r="P16624" s="136">
        <v>258101.37</v>
      </c>
      <c r="Q16624" s="136">
        <v>5498.0249999999996</v>
      </c>
      <c r="R16624" s="136">
        <v>11411.894</v>
      </c>
      <c r="S16624" s="136">
        <v>60403.156000000003</v>
      </c>
    </row>
    <row r="16625" spans="1:19" ht="11.25" thickBot="1" x14ac:dyDescent="0.2">
      <c r="A16625" s="112"/>
    </row>
    <row r="16626" spans="1:19" ht="11.25" thickBot="1" x14ac:dyDescent="0.2">
      <c r="A16626" s="138" t="s">
        <v>364</v>
      </c>
      <c r="B16626" s="112"/>
      <c r="C16626" s="141" t="s">
        <v>12472</v>
      </c>
      <c r="D16626" s="141" t="s">
        <v>12473</v>
      </c>
      <c r="E16626" s="141" t="s">
        <v>12474</v>
      </c>
      <c r="F16626" s="141" t="s">
        <v>12475</v>
      </c>
      <c r="G16626" s="141" t="s">
        <v>12476</v>
      </c>
      <c r="H16626" s="141" t="s">
        <v>12477</v>
      </c>
      <c r="I16626" s="137">
        <v>1.6660000000000001E-2</v>
      </c>
      <c r="J16626" s="134" t="s">
        <v>1257</v>
      </c>
      <c r="K16626" s="141" t="s">
        <v>12478</v>
      </c>
      <c r="L16626" s="136">
        <v>14.122</v>
      </c>
      <c r="M16626" s="136">
        <v>490.91199999999998</v>
      </c>
      <c r="N16626" s="136">
        <v>168.40799999999999</v>
      </c>
      <c r="O16626" s="141" t="s">
        <v>12479</v>
      </c>
      <c r="P16626" s="136">
        <v>1400.4269999999999</v>
      </c>
      <c r="Q16626" s="136">
        <v>91.02</v>
      </c>
      <c r="R16626" s="136">
        <v>44.143999999999998</v>
      </c>
      <c r="S16626" s="136">
        <v>633.404</v>
      </c>
    </row>
    <row r="16627" spans="1:19" ht="11.25" thickBot="1" x14ac:dyDescent="0.2">
      <c r="A16627" s="112"/>
    </row>
    <row r="16628" spans="1:19" ht="11.25" thickBot="1" x14ac:dyDescent="0.2">
      <c r="A16628" s="139" t="s">
        <v>366</v>
      </c>
      <c r="B16628" s="112"/>
      <c r="C16628" s="141" t="s">
        <v>2664</v>
      </c>
      <c r="D16628" s="141" t="s">
        <v>503</v>
      </c>
      <c r="E16628" s="141" t="s">
        <v>12480</v>
      </c>
      <c r="F16628" s="141" t="s">
        <v>1294</v>
      </c>
      <c r="G16628" s="141" t="s">
        <v>12481</v>
      </c>
      <c r="H16628" s="141" t="s">
        <v>2667</v>
      </c>
      <c r="I16628" s="140">
        <v>1.458</v>
      </c>
      <c r="J16628" s="134" t="s">
        <v>2668</v>
      </c>
      <c r="K16628" s="141" t="s">
        <v>2272</v>
      </c>
      <c r="L16628" s="136">
        <v>6.1840000000000002</v>
      </c>
      <c r="M16628" s="136">
        <v>2.2850000000000001</v>
      </c>
      <c r="N16628" s="136">
        <v>0.36399999999999999</v>
      </c>
      <c r="O16628" s="141" t="s">
        <v>2669</v>
      </c>
      <c r="P16628" s="136">
        <v>0.54300000000000004</v>
      </c>
      <c r="Q16628" s="136">
        <v>1.6559999999999999</v>
      </c>
      <c r="R16628" s="136">
        <v>0.38700000000000001</v>
      </c>
      <c r="S16628" s="136">
        <v>1.0489999999999999</v>
      </c>
    </row>
    <row r="16629" spans="1:19" ht="11.25" thickBot="1" x14ac:dyDescent="0.2">
      <c r="A16629" s="112"/>
    </row>
    <row r="16630" spans="1:19" ht="11.25" thickBot="1" x14ac:dyDescent="0.2">
      <c r="A16630" s="106" t="s">
        <v>357</v>
      </c>
      <c r="B16630" s="106" t="s">
        <v>358</v>
      </c>
      <c r="C16630" s="130" t="s">
        <v>17</v>
      </c>
      <c r="D16630" s="130" t="s">
        <v>18</v>
      </c>
      <c r="E16630" s="131" t="s">
        <v>19</v>
      </c>
      <c r="F16630" s="131" t="s">
        <v>20</v>
      </c>
      <c r="G16630" s="130" t="s">
        <v>21</v>
      </c>
      <c r="H16630" s="130" t="s">
        <v>22</v>
      </c>
      <c r="I16630" s="130" t="s">
        <v>23</v>
      </c>
      <c r="J16630" s="130" t="s">
        <v>24</v>
      </c>
      <c r="K16630" s="131" t="s">
        <v>25</v>
      </c>
      <c r="L16630" s="131" t="s">
        <v>26</v>
      </c>
      <c r="M16630" s="130" t="s">
        <v>27</v>
      </c>
      <c r="N16630" s="130" t="s">
        <v>28</v>
      </c>
      <c r="O16630" s="130" t="s">
        <v>29</v>
      </c>
      <c r="P16630" s="130" t="s">
        <v>30</v>
      </c>
      <c r="Q16630" s="130" t="s">
        <v>31</v>
      </c>
      <c r="R16630" s="130" t="s">
        <v>32</v>
      </c>
      <c r="S16630" s="130" t="s">
        <v>33</v>
      </c>
    </row>
    <row r="16631" spans="1:19" ht="11.25" thickBot="1" x14ac:dyDescent="0.2">
      <c r="A16631" s="107">
        <v>1</v>
      </c>
      <c r="B16631" s="132">
        <v>0.61244212962962963</v>
      </c>
      <c r="C16631" s="108">
        <v>56685.169000000002</v>
      </c>
      <c r="D16631" s="108">
        <v>23662.924999999999</v>
      </c>
      <c r="E16631" s="133">
        <v>1.0156400000000001</v>
      </c>
      <c r="F16631" s="133">
        <v>0.96099000000000001</v>
      </c>
      <c r="G16631" s="108">
        <v>18.89</v>
      </c>
      <c r="H16631" s="108">
        <v>218.82</v>
      </c>
      <c r="I16631" s="108">
        <v>266919.37</v>
      </c>
      <c r="J16631" s="141" t="s">
        <v>12482</v>
      </c>
      <c r="K16631" s="133">
        <v>1.1003099999999999</v>
      </c>
      <c r="L16631" s="134" t="s">
        <v>2671</v>
      </c>
      <c r="M16631" s="108">
        <v>1935.64</v>
      </c>
      <c r="N16631" s="108">
        <v>2859.32</v>
      </c>
      <c r="O16631" s="108">
        <v>2.8210000000000002</v>
      </c>
      <c r="P16631" s="108">
        <v>64.152000000000001</v>
      </c>
      <c r="Q16631" s="108">
        <v>357.22199999999998</v>
      </c>
      <c r="R16631" s="108">
        <v>523.08100000000002</v>
      </c>
      <c r="S16631" s="108">
        <v>164.33600000000001</v>
      </c>
    </row>
    <row r="16632" spans="1:19" ht="11.25" thickBot="1" x14ac:dyDescent="0.2">
      <c r="A16632" s="112"/>
    </row>
    <row r="16633" spans="1:19" ht="11.25" thickBot="1" x14ac:dyDescent="0.2">
      <c r="A16633" s="107">
        <v>2</v>
      </c>
      <c r="B16633" s="132">
        <v>0.61261574074074077</v>
      </c>
      <c r="C16633" s="108">
        <v>56326.55</v>
      </c>
      <c r="D16633" s="108">
        <v>23673.440999999999</v>
      </c>
      <c r="E16633" s="133">
        <v>1.0351699999999999</v>
      </c>
      <c r="F16633" s="133">
        <v>0.96174999999999999</v>
      </c>
      <c r="G16633" s="108">
        <v>15.509</v>
      </c>
      <c r="H16633" s="108">
        <v>232.011</v>
      </c>
      <c r="I16633" s="108">
        <v>268246.23</v>
      </c>
      <c r="J16633" s="141" t="s">
        <v>12483</v>
      </c>
      <c r="K16633" s="133">
        <v>1.1134999999999999</v>
      </c>
      <c r="L16633" s="134" t="s">
        <v>2672</v>
      </c>
      <c r="M16633" s="108">
        <v>1226.992</v>
      </c>
      <c r="N16633" s="108">
        <v>2797.5320000000002</v>
      </c>
      <c r="O16633" s="108">
        <v>6.3620000000000001</v>
      </c>
      <c r="P16633" s="108">
        <v>49.991999999999997</v>
      </c>
      <c r="Q16633" s="108">
        <v>295.13799999999998</v>
      </c>
      <c r="R16633" s="108">
        <v>601.58699999999999</v>
      </c>
      <c r="S16633" s="108">
        <v>186.01300000000001</v>
      </c>
    </row>
    <row r="16634" spans="1:19" ht="11.25" thickBot="1" x14ac:dyDescent="0.2">
      <c r="A16634" s="112"/>
    </row>
    <row r="16635" spans="1:19" ht="11.25" thickBot="1" x14ac:dyDescent="0.2">
      <c r="A16635" s="107">
        <v>3</v>
      </c>
      <c r="B16635" s="132">
        <v>0.61280092592592594</v>
      </c>
      <c r="C16635" s="108">
        <v>56975.516000000003</v>
      </c>
      <c r="D16635" s="108">
        <v>24020.475999999999</v>
      </c>
      <c r="E16635" s="133">
        <v>1.0399400000000001</v>
      </c>
      <c r="F16635" s="133">
        <v>0.95279999999999998</v>
      </c>
      <c r="G16635" s="108">
        <v>11.561</v>
      </c>
      <c r="H16635" s="108">
        <v>225.161</v>
      </c>
      <c r="I16635" s="108">
        <v>270205.14</v>
      </c>
      <c r="J16635" s="141" t="s">
        <v>12484</v>
      </c>
      <c r="K16635" s="133">
        <v>1.11818</v>
      </c>
      <c r="L16635" s="134" t="s">
        <v>2674</v>
      </c>
      <c r="M16635" s="108">
        <v>1233.7059999999999</v>
      </c>
      <c r="N16635" s="108">
        <v>2811.5479999999998</v>
      </c>
      <c r="O16635" s="108">
        <v>2.8570000000000002</v>
      </c>
      <c r="P16635" s="108">
        <v>51.277999999999999</v>
      </c>
      <c r="Q16635" s="108">
        <v>299.11</v>
      </c>
      <c r="R16635" s="108">
        <v>547.471</v>
      </c>
      <c r="S16635" s="108">
        <v>194.453</v>
      </c>
    </row>
    <row r="16636" spans="1:19" ht="11.25" thickBot="1" x14ac:dyDescent="0.2">
      <c r="A16636" s="112"/>
    </row>
    <row r="16637" spans="1:19" ht="11.25" thickBot="1" x14ac:dyDescent="0.2">
      <c r="A16637" s="135" t="s">
        <v>362</v>
      </c>
      <c r="B16637" s="112"/>
      <c r="C16637" s="136">
        <v>56662.411999999997</v>
      </c>
      <c r="D16637" s="136">
        <v>23785.614000000001</v>
      </c>
      <c r="E16637" s="137">
        <v>1.0302500000000001</v>
      </c>
      <c r="F16637" s="137">
        <v>0.95850999999999997</v>
      </c>
      <c r="G16637" s="136">
        <v>15.32</v>
      </c>
      <c r="H16637" s="136">
        <v>225.33099999999999</v>
      </c>
      <c r="I16637" s="136">
        <v>268456.90999999997</v>
      </c>
      <c r="J16637" s="141" t="s">
        <v>12485</v>
      </c>
      <c r="K16637" s="137">
        <v>1.11066</v>
      </c>
      <c r="L16637" s="134" t="s">
        <v>2676</v>
      </c>
      <c r="M16637" s="136">
        <v>1465.4459999999999</v>
      </c>
      <c r="N16637" s="136">
        <v>2822.8</v>
      </c>
      <c r="O16637" s="136">
        <v>4.0140000000000002</v>
      </c>
      <c r="P16637" s="136">
        <v>55.14</v>
      </c>
      <c r="Q16637" s="136">
        <v>317.15699999999998</v>
      </c>
      <c r="R16637" s="136">
        <v>557.37900000000002</v>
      </c>
      <c r="S16637" s="136">
        <v>181.601</v>
      </c>
    </row>
    <row r="16638" spans="1:19" ht="11.25" thickBot="1" x14ac:dyDescent="0.2">
      <c r="A16638" s="112"/>
    </row>
    <row r="16639" spans="1:19" ht="11.25" thickBot="1" x14ac:dyDescent="0.2">
      <c r="A16639" s="138" t="s">
        <v>364</v>
      </c>
      <c r="B16639" s="112"/>
      <c r="C16639" s="136">
        <v>325.08100000000002</v>
      </c>
      <c r="D16639" s="136">
        <v>203.465</v>
      </c>
      <c r="E16639" s="137">
        <v>1.2869999999999999E-2</v>
      </c>
      <c r="F16639" s="137">
        <v>4.96E-3</v>
      </c>
      <c r="G16639" s="136">
        <v>3.6680000000000001</v>
      </c>
      <c r="H16639" s="136">
        <v>6.5970000000000004</v>
      </c>
      <c r="I16639" s="136">
        <v>1652.9829999999999</v>
      </c>
      <c r="J16639" s="141" t="s">
        <v>12486</v>
      </c>
      <c r="K16639" s="137">
        <v>9.2700000000000005E-3</v>
      </c>
      <c r="L16639" s="134" t="s">
        <v>2678</v>
      </c>
      <c r="M16639" s="136">
        <v>407.214</v>
      </c>
      <c r="N16639" s="136">
        <v>32.393999999999998</v>
      </c>
      <c r="O16639" s="136">
        <v>2.0339999999999998</v>
      </c>
      <c r="P16639" s="136">
        <v>7.8310000000000004</v>
      </c>
      <c r="Q16639" s="136">
        <v>34.755000000000003</v>
      </c>
      <c r="R16639" s="136">
        <v>40.18</v>
      </c>
      <c r="S16639" s="136">
        <v>15.536</v>
      </c>
    </row>
    <row r="16640" spans="1:19" ht="11.25" thickBot="1" x14ac:dyDescent="0.2">
      <c r="A16640" s="112"/>
    </row>
    <row r="16641" spans="1:19" ht="11.25" thickBot="1" x14ac:dyDescent="0.2">
      <c r="A16641" s="139" t="s">
        <v>366</v>
      </c>
      <c r="B16641" s="112"/>
      <c r="C16641" s="136">
        <v>0.57399999999999995</v>
      </c>
      <c r="D16641" s="136">
        <v>0.85499999999999998</v>
      </c>
      <c r="E16641" s="140">
        <v>1.2490000000000001</v>
      </c>
      <c r="F16641" s="140">
        <v>0.51800000000000002</v>
      </c>
      <c r="G16641" s="136">
        <v>23.943999999999999</v>
      </c>
      <c r="H16641" s="136">
        <v>2.9279999999999999</v>
      </c>
      <c r="I16641" s="136">
        <v>0.61599999999999999</v>
      </c>
      <c r="J16641" s="141" t="s">
        <v>1216</v>
      </c>
      <c r="K16641" s="140">
        <v>0.83499999999999996</v>
      </c>
      <c r="L16641" s="134" t="s">
        <v>2679</v>
      </c>
      <c r="M16641" s="136">
        <v>27.788</v>
      </c>
      <c r="N16641" s="136">
        <v>1.1479999999999999</v>
      </c>
      <c r="O16641" s="136">
        <v>50.685000000000002</v>
      </c>
      <c r="P16641" s="136">
        <v>14.201000000000001</v>
      </c>
      <c r="Q16641" s="136">
        <v>10.958</v>
      </c>
      <c r="R16641" s="136">
        <v>7.2089999999999996</v>
      </c>
      <c r="S16641" s="136">
        <v>8.5549999999999997</v>
      </c>
    </row>
    <row r="16642" spans="1:19" ht="11.25" thickBot="1" x14ac:dyDescent="0.2">
      <c r="A16642" s="112"/>
    </row>
    <row r="16643" spans="1:19" ht="11.25" thickBot="1" x14ac:dyDescent="0.2">
      <c r="A16643" s="106" t="s">
        <v>357</v>
      </c>
      <c r="B16643" s="106" t="s">
        <v>358</v>
      </c>
      <c r="C16643" s="131" t="s">
        <v>34</v>
      </c>
      <c r="D16643" s="131" t="s">
        <v>35</v>
      </c>
      <c r="E16643" s="130" t="s">
        <v>36</v>
      </c>
      <c r="F16643" s="130" t="s">
        <v>37</v>
      </c>
      <c r="G16643" s="130" t="s">
        <v>38</v>
      </c>
      <c r="H16643" s="130" t="s">
        <v>39</v>
      </c>
      <c r="I16643" s="130" t="s">
        <v>40</v>
      </c>
      <c r="J16643" s="130" t="s">
        <v>41</v>
      </c>
      <c r="K16643" s="130" t="s">
        <v>42</v>
      </c>
      <c r="L16643" s="130" t="s">
        <v>43</v>
      </c>
      <c r="M16643" s="130" t="s">
        <v>44</v>
      </c>
      <c r="N16643" s="130" t="s">
        <v>45</v>
      </c>
      <c r="O16643" s="130" t="s">
        <v>46</v>
      </c>
      <c r="P16643" s="130" t="s">
        <v>47</v>
      </c>
      <c r="Q16643" s="130" t="s">
        <v>48</v>
      </c>
      <c r="R16643" s="130" t="s">
        <v>49</v>
      </c>
      <c r="S16643" s="130" t="s">
        <v>50</v>
      </c>
    </row>
    <row r="16644" spans="1:19" ht="11.25" thickBot="1" x14ac:dyDescent="0.2">
      <c r="A16644" s="107">
        <v>1</v>
      </c>
      <c r="B16644" s="132">
        <v>0.61244212962962963</v>
      </c>
      <c r="C16644" s="133">
        <v>1.01509</v>
      </c>
      <c r="D16644" s="134" t="s">
        <v>2680</v>
      </c>
      <c r="E16644" s="108">
        <v>7192.2780000000002</v>
      </c>
      <c r="F16644" s="108">
        <v>677.38</v>
      </c>
      <c r="G16644" s="108">
        <v>0.89</v>
      </c>
      <c r="H16644" s="108">
        <v>9315.9920000000002</v>
      </c>
      <c r="I16644" s="108">
        <v>119353.77</v>
      </c>
      <c r="J16644" s="108">
        <v>764550.38</v>
      </c>
      <c r="K16644" s="108">
        <v>20741.466</v>
      </c>
      <c r="L16644" s="108">
        <v>38959.076999999997</v>
      </c>
      <c r="M16644" s="108">
        <v>6131.44</v>
      </c>
      <c r="N16644" s="108">
        <v>4191.125</v>
      </c>
      <c r="O16644" s="108">
        <v>649.32399999999996</v>
      </c>
      <c r="P16644" s="108">
        <v>551.35400000000004</v>
      </c>
      <c r="Q16644" s="108">
        <v>780.19200000000001</v>
      </c>
      <c r="R16644" s="108">
        <v>663.82600000000002</v>
      </c>
      <c r="S16644" s="108">
        <v>819.50300000000004</v>
      </c>
    </row>
    <row r="16645" spans="1:19" ht="11.25" thickBot="1" x14ac:dyDescent="0.2">
      <c r="A16645" s="112"/>
    </row>
    <row r="16646" spans="1:19" ht="11.25" thickBot="1" x14ac:dyDescent="0.2">
      <c r="A16646" s="107">
        <v>2</v>
      </c>
      <c r="B16646" s="132">
        <v>0.61261574074074077</v>
      </c>
      <c r="C16646" s="133">
        <v>1.02901</v>
      </c>
      <c r="D16646" s="134" t="s">
        <v>2681</v>
      </c>
      <c r="E16646" s="108">
        <v>7148.1189999999997</v>
      </c>
      <c r="F16646" s="108">
        <v>652.476</v>
      </c>
      <c r="G16646" s="108">
        <v>3.5529999999999999</v>
      </c>
      <c r="H16646" s="108">
        <v>9262.527</v>
      </c>
      <c r="I16646" s="108">
        <v>119376.63</v>
      </c>
      <c r="J16646" s="108">
        <v>762778.59</v>
      </c>
      <c r="K16646" s="108">
        <v>21190.675999999999</v>
      </c>
      <c r="L16646" s="108">
        <v>39924.133999999998</v>
      </c>
      <c r="M16646" s="108">
        <v>6102.8230000000003</v>
      </c>
      <c r="N16646" s="108">
        <v>4247.2</v>
      </c>
      <c r="O16646" s="108">
        <v>681.28499999999997</v>
      </c>
      <c r="P16646" s="108">
        <v>599.21299999999997</v>
      </c>
      <c r="Q16646" s="108">
        <v>735.45699999999999</v>
      </c>
      <c r="R16646" s="108">
        <v>670.351</v>
      </c>
      <c r="S16646" s="108">
        <v>901.55</v>
      </c>
    </row>
    <row r="16647" spans="1:19" ht="11.25" thickBot="1" x14ac:dyDescent="0.2">
      <c r="A16647" s="112"/>
    </row>
    <row r="16648" spans="1:19" ht="11.25" thickBot="1" x14ac:dyDescent="0.2">
      <c r="A16648" s="107">
        <v>3</v>
      </c>
      <c r="B16648" s="132">
        <v>0.61280092592592594</v>
      </c>
      <c r="C16648" s="133">
        <v>1.0356399999999999</v>
      </c>
      <c r="D16648" s="134" t="s">
        <v>2682</v>
      </c>
      <c r="E16648" s="108">
        <v>7259.9120000000003</v>
      </c>
      <c r="F16648" s="108">
        <v>711.01499999999999</v>
      </c>
      <c r="G16648" s="108">
        <v>-3.0000000000000001E-3</v>
      </c>
      <c r="H16648" s="108">
        <v>9307.0949999999993</v>
      </c>
      <c r="I16648" s="108">
        <v>120102.62</v>
      </c>
      <c r="J16648" s="108">
        <v>764425.99</v>
      </c>
      <c r="K16648" s="108">
        <v>21137.758999999998</v>
      </c>
      <c r="L16648" s="108">
        <v>39674.947</v>
      </c>
      <c r="M16648" s="108">
        <v>6076.2269999999999</v>
      </c>
      <c r="N16648" s="108">
        <v>4191.05</v>
      </c>
      <c r="O16648" s="108">
        <v>772.06799999999998</v>
      </c>
      <c r="P16648" s="108">
        <v>591.505</v>
      </c>
      <c r="Q16648" s="108">
        <v>785.73099999999999</v>
      </c>
      <c r="R16648" s="108">
        <v>685.69799999999998</v>
      </c>
      <c r="S16648" s="108">
        <v>798.34500000000003</v>
      </c>
    </row>
    <row r="16649" spans="1:19" ht="11.25" thickBot="1" x14ac:dyDescent="0.2">
      <c r="A16649" s="112"/>
    </row>
    <row r="16650" spans="1:19" ht="11.25" thickBot="1" x14ac:dyDescent="0.2">
      <c r="A16650" s="135" t="s">
        <v>362</v>
      </c>
      <c r="B16650" s="112"/>
      <c r="C16650" s="137">
        <v>1.02658</v>
      </c>
      <c r="D16650" s="134" t="s">
        <v>2683</v>
      </c>
      <c r="E16650" s="136">
        <v>7200.1030000000001</v>
      </c>
      <c r="F16650" s="136">
        <v>680.29</v>
      </c>
      <c r="G16650" s="136">
        <v>1.48</v>
      </c>
      <c r="H16650" s="136">
        <v>9295.2049999999999</v>
      </c>
      <c r="I16650" s="136">
        <v>119611</v>
      </c>
      <c r="J16650" s="136">
        <v>763918.32</v>
      </c>
      <c r="K16650" s="136">
        <v>21023.3</v>
      </c>
      <c r="L16650" s="136">
        <v>39519.385999999999</v>
      </c>
      <c r="M16650" s="136">
        <v>6103.4970000000003</v>
      </c>
      <c r="N16650" s="136">
        <v>4209.7920000000004</v>
      </c>
      <c r="O16650" s="136">
        <v>700.89200000000005</v>
      </c>
      <c r="P16650" s="136">
        <v>580.69100000000003</v>
      </c>
      <c r="Q16650" s="136">
        <v>767.12699999999995</v>
      </c>
      <c r="R16650" s="136">
        <v>673.29200000000003</v>
      </c>
      <c r="S16650" s="136">
        <v>839.79899999999998</v>
      </c>
    </row>
    <row r="16651" spans="1:19" ht="11.25" thickBot="1" x14ac:dyDescent="0.2">
      <c r="A16651" s="112"/>
    </row>
    <row r="16652" spans="1:19" ht="11.25" thickBot="1" x14ac:dyDescent="0.2">
      <c r="A16652" s="138" t="s">
        <v>364</v>
      </c>
      <c r="B16652" s="112"/>
      <c r="C16652" s="137">
        <v>1.0489999999999999E-2</v>
      </c>
      <c r="D16652" s="134" t="s">
        <v>2684</v>
      </c>
      <c r="E16652" s="136">
        <v>56.305999999999997</v>
      </c>
      <c r="F16652" s="136">
        <v>29.378</v>
      </c>
      <c r="G16652" s="136">
        <v>1.85</v>
      </c>
      <c r="H16652" s="136">
        <v>28.646999999999998</v>
      </c>
      <c r="I16652" s="136">
        <v>425.90199999999999</v>
      </c>
      <c r="J16652" s="136">
        <v>988.99</v>
      </c>
      <c r="K16652" s="136">
        <v>245.506</v>
      </c>
      <c r="L16652" s="136">
        <v>500.983</v>
      </c>
      <c r="M16652" s="136">
        <v>27.613</v>
      </c>
      <c r="N16652" s="136">
        <v>32.396999999999998</v>
      </c>
      <c r="O16652" s="136">
        <v>63.677999999999997</v>
      </c>
      <c r="P16652" s="136">
        <v>25.696999999999999</v>
      </c>
      <c r="Q16652" s="136">
        <v>27.565999999999999</v>
      </c>
      <c r="R16652" s="136">
        <v>11.228999999999999</v>
      </c>
      <c r="S16652" s="136">
        <v>54.514000000000003</v>
      </c>
    </row>
    <row r="16653" spans="1:19" ht="11.25" thickBot="1" x14ac:dyDescent="0.2">
      <c r="A16653" s="112"/>
    </row>
    <row r="16654" spans="1:19" ht="11.25" thickBot="1" x14ac:dyDescent="0.2">
      <c r="A16654" s="139" t="s">
        <v>366</v>
      </c>
      <c r="B16654" s="112"/>
      <c r="C16654" s="140">
        <v>1.022</v>
      </c>
      <c r="D16654" s="134" t="s">
        <v>2685</v>
      </c>
      <c r="E16654" s="136">
        <v>0.78200000000000003</v>
      </c>
      <c r="F16654" s="136">
        <v>4.3179999999999996</v>
      </c>
      <c r="G16654" s="136">
        <v>125.02800000000001</v>
      </c>
      <c r="H16654" s="136">
        <v>0.308</v>
      </c>
      <c r="I16654" s="136">
        <v>0.35599999999999998</v>
      </c>
      <c r="J16654" s="136">
        <v>0.129</v>
      </c>
      <c r="K16654" s="136">
        <v>1.1679999999999999</v>
      </c>
      <c r="L16654" s="136">
        <v>1.268</v>
      </c>
      <c r="M16654" s="136">
        <v>0.45200000000000001</v>
      </c>
      <c r="N16654" s="136">
        <v>0.77</v>
      </c>
      <c r="O16654" s="136">
        <v>9.0850000000000009</v>
      </c>
      <c r="P16654" s="136">
        <v>4.4249999999999998</v>
      </c>
      <c r="Q16654" s="136">
        <v>3.593</v>
      </c>
      <c r="R16654" s="136">
        <v>1.6679999999999999</v>
      </c>
      <c r="S16654" s="136">
        <v>6.4909999999999997</v>
      </c>
    </row>
    <row r="16655" spans="1:19" ht="11.25" thickBot="1" x14ac:dyDescent="0.2">
      <c r="A16655" s="112"/>
    </row>
    <row r="16656" spans="1:19" ht="11.25" thickBot="1" x14ac:dyDescent="0.2">
      <c r="A16656" s="106" t="s">
        <v>357</v>
      </c>
      <c r="B16656" s="106" t="s">
        <v>358</v>
      </c>
      <c r="C16656" s="130" t="s">
        <v>51</v>
      </c>
      <c r="D16656" s="130" t="s">
        <v>52</v>
      </c>
      <c r="E16656" s="130" t="s">
        <v>53</v>
      </c>
      <c r="F16656" s="130" t="s">
        <v>54</v>
      </c>
      <c r="G16656" s="130" t="s">
        <v>55</v>
      </c>
      <c r="H16656" s="130" t="s">
        <v>56</v>
      </c>
      <c r="I16656" s="130" t="s">
        <v>57</v>
      </c>
      <c r="J16656" s="130" t="s">
        <v>58</v>
      </c>
      <c r="K16656" s="130" t="s">
        <v>59</v>
      </c>
      <c r="L16656" s="130" t="s">
        <v>60</v>
      </c>
      <c r="M16656" s="130" t="s">
        <v>61</v>
      </c>
      <c r="N16656" s="130" t="s">
        <v>62</v>
      </c>
      <c r="O16656" s="130" t="s">
        <v>63</v>
      </c>
      <c r="P16656" s="130" t="s">
        <v>64</v>
      </c>
      <c r="Q16656" s="131" t="s">
        <v>65</v>
      </c>
      <c r="R16656" s="131" t="s">
        <v>66</v>
      </c>
      <c r="S16656" s="130" t="s">
        <v>67</v>
      </c>
    </row>
    <row r="16657" spans="1:19" ht="11.25" thickBot="1" x14ac:dyDescent="0.2">
      <c r="A16657" s="107">
        <v>1</v>
      </c>
      <c r="B16657" s="132">
        <v>0.61244212962962963</v>
      </c>
      <c r="C16657" s="108">
        <v>658.23500000000001</v>
      </c>
      <c r="D16657" s="108">
        <v>628.11599999999999</v>
      </c>
      <c r="E16657" s="108">
        <v>247.59299999999999</v>
      </c>
      <c r="F16657" s="108">
        <v>362.82400000000001</v>
      </c>
      <c r="G16657" s="108">
        <v>202.90899999999999</v>
      </c>
      <c r="H16657" s="108">
        <v>299.84399999999999</v>
      </c>
      <c r="I16657" s="108">
        <v>1537.191</v>
      </c>
      <c r="J16657" s="108">
        <v>7295.2629999999999</v>
      </c>
      <c r="K16657" s="108">
        <v>11055.403</v>
      </c>
      <c r="L16657" s="108">
        <v>-7.6120000000000001</v>
      </c>
      <c r="M16657" s="108">
        <v>3.0219999999999998</v>
      </c>
      <c r="N16657" s="108">
        <v>471.601</v>
      </c>
      <c r="O16657" s="108">
        <v>241.48400000000001</v>
      </c>
      <c r="P16657" s="108">
        <v>57245.993000000002</v>
      </c>
      <c r="Q16657" s="133">
        <v>0.94130999999999998</v>
      </c>
      <c r="R16657" s="134" t="s">
        <v>2686</v>
      </c>
      <c r="S16657" s="108">
        <v>7796.5190000000002</v>
      </c>
    </row>
    <row r="16658" spans="1:19" ht="11.25" thickBot="1" x14ac:dyDescent="0.2">
      <c r="A16658" s="112"/>
    </row>
    <row r="16659" spans="1:19" ht="11.25" thickBot="1" x14ac:dyDescent="0.2">
      <c r="A16659" s="107">
        <v>2</v>
      </c>
      <c r="B16659" s="132">
        <v>0.61261574074074077</v>
      </c>
      <c r="C16659" s="108">
        <v>665.66499999999996</v>
      </c>
      <c r="D16659" s="108">
        <v>590.23099999999999</v>
      </c>
      <c r="E16659" s="108">
        <v>226.21700000000001</v>
      </c>
      <c r="F16659" s="108">
        <v>336.23899999999998</v>
      </c>
      <c r="G16659" s="108">
        <v>220.07300000000001</v>
      </c>
      <c r="H16659" s="108">
        <v>338.43200000000002</v>
      </c>
      <c r="I16659" s="108">
        <v>1567.7170000000001</v>
      </c>
      <c r="J16659" s="108">
        <v>7359.7579999999998</v>
      </c>
      <c r="K16659" s="108">
        <v>11008.823</v>
      </c>
      <c r="L16659" s="108">
        <v>-4.9050000000000002</v>
      </c>
      <c r="M16659" s="108">
        <v>8.5150000000000006</v>
      </c>
      <c r="N16659" s="108">
        <v>467.44600000000003</v>
      </c>
      <c r="O16659" s="108">
        <v>262.15600000000001</v>
      </c>
      <c r="P16659" s="108">
        <v>57943.652999999998</v>
      </c>
      <c r="Q16659" s="133">
        <v>0.95701000000000003</v>
      </c>
      <c r="R16659" s="134" t="s">
        <v>2687</v>
      </c>
      <c r="S16659" s="108">
        <v>7153.1509999999998</v>
      </c>
    </row>
    <row r="16660" spans="1:19" ht="11.25" thickBot="1" x14ac:dyDescent="0.2">
      <c r="A16660" s="112"/>
    </row>
    <row r="16661" spans="1:19" ht="11.25" thickBot="1" x14ac:dyDescent="0.2">
      <c r="A16661" s="107">
        <v>3</v>
      </c>
      <c r="B16661" s="132">
        <v>0.61280092592592594</v>
      </c>
      <c r="C16661" s="108">
        <v>612.351</v>
      </c>
      <c r="D16661" s="108">
        <v>558.42100000000005</v>
      </c>
      <c r="E16661" s="108">
        <v>252.04900000000001</v>
      </c>
      <c r="F16661" s="108">
        <v>335.09500000000003</v>
      </c>
      <c r="G16661" s="108">
        <v>249.565</v>
      </c>
      <c r="H16661" s="108">
        <v>335.411</v>
      </c>
      <c r="I16661" s="108">
        <v>1541.671</v>
      </c>
      <c r="J16661" s="108">
        <v>7526.991</v>
      </c>
      <c r="K16661" s="108">
        <v>11108.987999999999</v>
      </c>
      <c r="L16661" s="108">
        <v>-6.7030000000000003</v>
      </c>
      <c r="M16661" s="108">
        <v>2.0830000000000002</v>
      </c>
      <c r="N16661" s="108">
        <v>486.34199999999998</v>
      </c>
      <c r="O16661" s="108">
        <v>297.64699999999999</v>
      </c>
      <c r="P16661" s="108">
        <v>57401.061000000002</v>
      </c>
      <c r="Q16661" s="133">
        <v>0.96889999999999998</v>
      </c>
      <c r="R16661" s="134" t="s">
        <v>2688</v>
      </c>
      <c r="S16661" s="108">
        <v>7500.2939999999999</v>
      </c>
    </row>
    <row r="16662" spans="1:19" ht="11.25" thickBot="1" x14ac:dyDescent="0.2">
      <c r="A16662" s="112"/>
    </row>
    <row r="16663" spans="1:19" ht="11.25" thickBot="1" x14ac:dyDescent="0.2">
      <c r="A16663" s="135" t="s">
        <v>362</v>
      </c>
      <c r="B16663" s="112"/>
      <c r="C16663" s="136">
        <v>645.41700000000003</v>
      </c>
      <c r="D16663" s="136">
        <v>592.25599999999997</v>
      </c>
      <c r="E16663" s="136">
        <v>241.953</v>
      </c>
      <c r="F16663" s="136">
        <v>344.71899999999999</v>
      </c>
      <c r="G16663" s="136">
        <v>224.18199999999999</v>
      </c>
      <c r="H16663" s="136">
        <v>324.56200000000001</v>
      </c>
      <c r="I16663" s="136">
        <v>1548.86</v>
      </c>
      <c r="J16663" s="136">
        <v>7394.0039999999999</v>
      </c>
      <c r="K16663" s="136">
        <v>11057.737999999999</v>
      </c>
      <c r="L16663" s="136">
        <v>-6.407</v>
      </c>
      <c r="M16663" s="136">
        <v>4.54</v>
      </c>
      <c r="N16663" s="136">
        <v>475.13</v>
      </c>
      <c r="O16663" s="136">
        <v>267.096</v>
      </c>
      <c r="P16663" s="136">
        <v>57530.235999999997</v>
      </c>
      <c r="Q16663" s="137">
        <v>0.95574000000000003</v>
      </c>
      <c r="R16663" s="134" t="s">
        <v>2689</v>
      </c>
      <c r="S16663" s="136">
        <v>7483.3209999999999</v>
      </c>
    </row>
    <row r="16664" spans="1:19" ht="11.25" thickBot="1" x14ac:dyDescent="0.2">
      <c r="A16664" s="112"/>
    </row>
    <row r="16665" spans="1:19" ht="11.25" thickBot="1" x14ac:dyDescent="0.2">
      <c r="A16665" s="138" t="s">
        <v>364</v>
      </c>
      <c r="B16665" s="112"/>
      <c r="C16665" s="136">
        <v>28.876000000000001</v>
      </c>
      <c r="D16665" s="136">
        <v>34.892000000000003</v>
      </c>
      <c r="E16665" s="136">
        <v>13.808999999999999</v>
      </c>
      <c r="F16665" s="136">
        <v>15.69</v>
      </c>
      <c r="G16665" s="136">
        <v>23.597999999999999</v>
      </c>
      <c r="H16665" s="136">
        <v>21.46</v>
      </c>
      <c r="I16665" s="136">
        <v>16.484000000000002</v>
      </c>
      <c r="J16665" s="136">
        <v>119.6</v>
      </c>
      <c r="K16665" s="136">
        <v>50.122999999999998</v>
      </c>
      <c r="L16665" s="136">
        <v>1.3779999999999999</v>
      </c>
      <c r="M16665" s="136">
        <v>3.4740000000000002</v>
      </c>
      <c r="N16665" s="136">
        <v>9.93</v>
      </c>
      <c r="O16665" s="136">
        <v>28.405999999999999</v>
      </c>
      <c r="P16665" s="136">
        <v>366.32900000000001</v>
      </c>
      <c r="Q16665" s="137">
        <v>1.384E-2</v>
      </c>
      <c r="R16665" s="134" t="s">
        <v>2690</v>
      </c>
      <c r="S16665" s="136">
        <v>322.02</v>
      </c>
    </row>
    <row r="16666" spans="1:19" ht="11.25" thickBot="1" x14ac:dyDescent="0.2">
      <c r="A16666" s="112"/>
    </row>
    <row r="16667" spans="1:19" ht="11.25" thickBot="1" x14ac:dyDescent="0.2">
      <c r="A16667" s="139" t="s">
        <v>366</v>
      </c>
      <c r="B16667" s="112"/>
      <c r="C16667" s="136">
        <v>4.4740000000000002</v>
      </c>
      <c r="D16667" s="136">
        <v>5.891</v>
      </c>
      <c r="E16667" s="136">
        <v>5.7069999999999999</v>
      </c>
      <c r="F16667" s="136">
        <v>4.5510000000000002</v>
      </c>
      <c r="G16667" s="136">
        <v>10.526</v>
      </c>
      <c r="H16667" s="136">
        <v>6.6120000000000001</v>
      </c>
      <c r="I16667" s="136">
        <v>1.0640000000000001</v>
      </c>
      <c r="J16667" s="136">
        <v>1.6180000000000001</v>
      </c>
      <c r="K16667" s="136">
        <v>0.45300000000000001</v>
      </c>
      <c r="L16667" s="136">
        <v>21.507000000000001</v>
      </c>
      <c r="M16667" s="136">
        <v>76.525000000000006</v>
      </c>
      <c r="N16667" s="136">
        <v>2.09</v>
      </c>
      <c r="O16667" s="136">
        <v>10.635</v>
      </c>
      <c r="P16667" s="136">
        <v>0.63700000000000001</v>
      </c>
      <c r="Q16667" s="140">
        <v>1.448</v>
      </c>
      <c r="R16667" s="134" t="s">
        <v>2591</v>
      </c>
      <c r="S16667" s="136">
        <v>4.3029999999999999</v>
      </c>
    </row>
    <row r="16668" spans="1:19" ht="11.25" thickBot="1" x14ac:dyDescent="0.2">
      <c r="A16668" s="112"/>
    </row>
    <row r="16669" spans="1:19" ht="11.25" thickBot="1" x14ac:dyDescent="0.2">
      <c r="A16669" s="106" t="s">
        <v>357</v>
      </c>
      <c r="B16669" s="106" t="s">
        <v>358</v>
      </c>
      <c r="C16669" s="130" t="s">
        <v>68</v>
      </c>
    </row>
    <row r="16670" spans="1:19" ht="11.25" thickBot="1" x14ac:dyDescent="0.2">
      <c r="A16670" s="107">
        <v>1</v>
      </c>
      <c r="B16670" s="132">
        <v>0.61244212962962963</v>
      </c>
      <c r="C16670" s="108">
        <v>1305.7950000000001</v>
      </c>
    </row>
    <row r="16671" spans="1:19" ht="11.25" thickBot="1" x14ac:dyDescent="0.2">
      <c r="A16671" s="112"/>
    </row>
    <row r="16672" spans="1:19" ht="11.25" thickBot="1" x14ac:dyDescent="0.2">
      <c r="A16672" s="107">
        <v>2</v>
      </c>
      <c r="B16672" s="132">
        <v>0.61261574074074077</v>
      </c>
      <c r="C16672" s="108">
        <v>1367.625</v>
      </c>
    </row>
    <row r="16673" spans="1:19" ht="11.25" thickBot="1" x14ac:dyDescent="0.2">
      <c r="A16673" s="112"/>
    </row>
    <row r="16674" spans="1:19" ht="11.25" thickBot="1" x14ac:dyDescent="0.2">
      <c r="A16674" s="107">
        <v>3</v>
      </c>
      <c r="B16674" s="132">
        <v>0.61280092592592594</v>
      </c>
      <c r="C16674" s="108">
        <v>1276.5709999999999</v>
      </c>
    </row>
    <row r="16675" spans="1:19" ht="11.25" thickBot="1" x14ac:dyDescent="0.2">
      <c r="A16675" s="112"/>
    </row>
    <row r="16676" spans="1:19" ht="11.25" thickBot="1" x14ac:dyDescent="0.2">
      <c r="A16676" s="135" t="s">
        <v>362</v>
      </c>
      <c r="B16676" s="112"/>
      <c r="C16676" s="136">
        <v>1316.664</v>
      </c>
    </row>
    <row r="16677" spans="1:19" ht="11.25" thickBot="1" x14ac:dyDescent="0.2">
      <c r="A16677" s="112"/>
    </row>
    <row r="16678" spans="1:19" ht="11.25" thickBot="1" x14ac:dyDescent="0.2">
      <c r="A16678" s="138" t="s">
        <v>364</v>
      </c>
      <c r="B16678" s="112"/>
      <c r="C16678" s="136">
        <v>46.49</v>
      </c>
    </row>
    <row r="16679" spans="1:19" ht="11.25" thickBot="1" x14ac:dyDescent="0.2">
      <c r="A16679" s="112"/>
    </row>
    <row r="16680" spans="1:19" ht="11.25" thickBot="1" x14ac:dyDescent="0.2">
      <c r="A16680" s="139" t="s">
        <v>366</v>
      </c>
      <c r="B16680" s="112"/>
      <c r="C16680" s="136">
        <v>3.5310000000000001</v>
      </c>
    </row>
    <row r="16681" spans="1:19" ht="10.5" x14ac:dyDescent="0.15">
      <c r="A16681" s="112"/>
    </row>
    <row r="16682" spans="1:19" x14ac:dyDescent="0.15">
      <c r="A16682" s="129"/>
      <c r="B16682" s="86" t="s">
        <v>2691</v>
      </c>
    </row>
    <row r="16683" spans="1:19" ht="9.75" thickBot="1" x14ac:dyDescent="0.2">
      <c r="A16683" s="81" t="s">
        <v>5871</v>
      </c>
    </row>
    <row r="16684" spans="1:19" ht="11.25" thickBot="1" x14ac:dyDescent="0.2">
      <c r="A16684" s="106" t="s">
        <v>357</v>
      </c>
      <c r="B16684" s="106" t="s">
        <v>358</v>
      </c>
      <c r="C16684" s="130" t="s">
        <v>0</v>
      </c>
      <c r="D16684" s="130" t="s">
        <v>1</v>
      </c>
      <c r="E16684" s="130" t="s">
        <v>2</v>
      </c>
      <c r="F16684" s="130" t="s">
        <v>3</v>
      </c>
      <c r="G16684" s="130" t="s">
        <v>4</v>
      </c>
      <c r="H16684" s="130" t="s">
        <v>5</v>
      </c>
      <c r="I16684" s="131" t="s">
        <v>6</v>
      </c>
      <c r="J16684" s="131" t="s">
        <v>7</v>
      </c>
      <c r="K16684" s="130" t="s">
        <v>8</v>
      </c>
      <c r="L16684" s="130" t="s">
        <v>9</v>
      </c>
      <c r="M16684" s="130" t="s">
        <v>10</v>
      </c>
      <c r="N16684" s="130" t="s">
        <v>11</v>
      </c>
      <c r="O16684" s="130" t="s">
        <v>12</v>
      </c>
      <c r="P16684" s="130" t="s">
        <v>13</v>
      </c>
      <c r="Q16684" s="130" t="s">
        <v>14</v>
      </c>
      <c r="R16684" s="130" t="s">
        <v>15</v>
      </c>
      <c r="S16684" s="130" t="s">
        <v>16</v>
      </c>
    </row>
    <row r="16685" spans="1:19" ht="11.25" thickBot="1" x14ac:dyDescent="0.2">
      <c r="A16685" s="107">
        <v>1</v>
      </c>
      <c r="B16685" s="132">
        <v>0.6175694444444445</v>
      </c>
      <c r="C16685" s="141" t="s">
        <v>12487</v>
      </c>
      <c r="D16685" s="141" t="s">
        <v>12488</v>
      </c>
      <c r="E16685" s="141" t="s">
        <v>12489</v>
      </c>
      <c r="F16685" s="108">
        <v>1099024.3</v>
      </c>
      <c r="G16685" s="141" t="s">
        <v>12490</v>
      </c>
      <c r="H16685" s="141" t="s">
        <v>12491</v>
      </c>
      <c r="I16685" s="133">
        <v>1.08304</v>
      </c>
      <c r="J16685" s="134" t="s">
        <v>2697</v>
      </c>
      <c r="K16685" s="141" t="s">
        <v>12492</v>
      </c>
      <c r="L16685" s="108">
        <v>283.48399999999998</v>
      </c>
      <c r="M16685" s="108">
        <v>22445.723000000002</v>
      </c>
      <c r="N16685" s="108">
        <v>40970.322999999997</v>
      </c>
      <c r="O16685" s="141" t="s">
        <v>12493</v>
      </c>
      <c r="P16685" s="108">
        <v>275300.21999999997</v>
      </c>
      <c r="Q16685" s="108">
        <v>8691.0660000000007</v>
      </c>
      <c r="R16685" s="108">
        <v>24071.342000000001</v>
      </c>
      <c r="S16685" s="108">
        <v>101813.3</v>
      </c>
    </row>
    <row r="16686" spans="1:19" ht="11.25" thickBot="1" x14ac:dyDescent="0.2">
      <c r="A16686" s="112"/>
    </row>
    <row r="16687" spans="1:19" ht="11.25" thickBot="1" x14ac:dyDescent="0.2">
      <c r="A16687" s="107">
        <v>2</v>
      </c>
      <c r="B16687" s="132">
        <v>0.61775462962962957</v>
      </c>
      <c r="C16687" s="141" t="s">
        <v>12494</v>
      </c>
      <c r="D16687" s="141" t="s">
        <v>12495</v>
      </c>
      <c r="E16687" s="141" t="s">
        <v>12496</v>
      </c>
      <c r="F16687" s="108">
        <v>1111241.3</v>
      </c>
      <c r="G16687" s="141" t="s">
        <v>12497</v>
      </c>
      <c r="H16687" s="141" t="s">
        <v>12498</v>
      </c>
      <c r="I16687" s="133">
        <v>1.11496</v>
      </c>
      <c r="J16687" s="134" t="s">
        <v>2704</v>
      </c>
      <c r="K16687" s="141" t="s">
        <v>12499</v>
      </c>
      <c r="L16687" s="108">
        <v>309.42500000000001</v>
      </c>
      <c r="M16687" s="108">
        <v>23064.530999999999</v>
      </c>
      <c r="N16687" s="108">
        <v>41658.326999999997</v>
      </c>
      <c r="O16687" s="141" t="s">
        <v>12500</v>
      </c>
      <c r="P16687" s="108">
        <v>270771.77</v>
      </c>
      <c r="Q16687" s="108">
        <v>8562.5280000000002</v>
      </c>
      <c r="R16687" s="108">
        <v>23918.127</v>
      </c>
      <c r="S16687" s="108">
        <v>100777.81</v>
      </c>
    </row>
    <row r="16688" spans="1:19" ht="11.25" thickBot="1" x14ac:dyDescent="0.2">
      <c r="A16688" s="112"/>
    </row>
    <row r="16689" spans="1:19" ht="11.25" thickBot="1" x14ac:dyDescent="0.2">
      <c r="A16689" s="107">
        <v>3</v>
      </c>
      <c r="B16689" s="132">
        <v>0.61792824074074071</v>
      </c>
      <c r="C16689" s="141" t="s">
        <v>12501</v>
      </c>
      <c r="D16689" s="141" t="s">
        <v>12502</v>
      </c>
      <c r="E16689" s="141" t="s">
        <v>12503</v>
      </c>
      <c r="F16689" s="108">
        <v>1110110.6000000001</v>
      </c>
      <c r="G16689" s="141" t="s">
        <v>12504</v>
      </c>
      <c r="H16689" s="141" t="s">
        <v>12505</v>
      </c>
      <c r="I16689" s="133">
        <v>1.12581</v>
      </c>
      <c r="J16689" s="134" t="s">
        <v>2711</v>
      </c>
      <c r="K16689" s="141" t="s">
        <v>12506</v>
      </c>
      <c r="L16689" s="108">
        <v>274.45699999999999</v>
      </c>
      <c r="M16689" s="108">
        <v>23151.928</v>
      </c>
      <c r="N16689" s="108">
        <v>41808.428999999996</v>
      </c>
      <c r="O16689" s="141" t="s">
        <v>12507</v>
      </c>
      <c r="P16689" s="108">
        <v>268865.58</v>
      </c>
      <c r="Q16689" s="108">
        <v>8479.2309999999998</v>
      </c>
      <c r="R16689" s="108">
        <v>24224.488000000001</v>
      </c>
      <c r="S16689" s="108">
        <v>101532.21</v>
      </c>
    </row>
    <row r="16690" spans="1:19" ht="11.25" thickBot="1" x14ac:dyDescent="0.2">
      <c r="A16690" s="112"/>
    </row>
    <row r="16691" spans="1:19" ht="11.25" thickBot="1" x14ac:dyDescent="0.2">
      <c r="A16691" s="135" t="s">
        <v>362</v>
      </c>
      <c r="B16691" s="112"/>
      <c r="C16691" s="141" t="s">
        <v>12508</v>
      </c>
      <c r="D16691" s="141" t="s">
        <v>12509</v>
      </c>
      <c r="E16691" s="141" t="s">
        <v>12510</v>
      </c>
      <c r="F16691" s="136">
        <v>1106792.1000000001</v>
      </c>
      <c r="G16691" s="141" t="s">
        <v>12511</v>
      </c>
      <c r="H16691" s="141" t="s">
        <v>12512</v>
      </c>
      <c r="I16691" s="137">
        <v>1.1079399999999999</v>
      </c>
      <c r="J16691" s="134" t="s">
        <v>2719</v>
      </c>
      <c r="K16691" s="141" t="s">
        <v>12513</v>
      </c>
      <c r="L16691" s="136">
        <v>289.12200000000001</v>
      </c>
      <c r="M16691" s="136">
        <v>22887.394</v>
      </c>
      <c r="N16691" s="136">
        <v>41479.025999999998</v>
      </c>
      <c r="O16691" s="141" t="s">
        <v>12514</v>
      </c>
      <c r="P16691" s="136">
        <v>271645.86</v>
      </c>
      <c r="Q16691" s="136">
        <v>8577.6090000000004</v>
      </c>
      <c r="R16691" s="136">
        <v>24071.319</v>
      </c>
      <c r="S16691" s="136">
        <v>101374.44</v>
      </c>
    </row>
    <row r="16692" spans="1:19" ht="11.25" thickBot="1" x14ac:dyDescent="0.2">
      <c r="A16692" s="112"/>
    </row>
    <row r="16693" spans="1:19" ht="11.25" thickBot="1" x14ac:dyDescent="0.2">
      <c r="A16693" s="138" t="s">
        <v>364</v>
      </c>
      <c r="B16693" s="112"/>
      <c r="C16693" s="141" t="s">
        <v>12515</v>
      </c>
      <c r="D16693" s="141" t="s">
        <v>12516</v>
      </c>
      <c r="E16693" s="141" t="s">
        <v>12517</v>
      </c>
      <c r="F16693" s="136">
        <v>6750.7979999999998</v>
      </c>
      <c r="G16693" s="141" t="s">
        <v>12518</v>
      </c>
      <c r="H16693" s="141" t="s">
        <v>12519</v>
      </c>
      <c r="I16693" s="137">
        <v>2.223E-2</v>
      </c>
      <c r="J16693" s="134" t="s">
        <v>2727</v>
      </c>
      <c r="K16693" s="141" t="s">
        <v>12520</v>
      </c>
      <c r="L16693" s="136">
        <v>18.152999999999999</v>
      </c>
      <c r="M16693" s="136">
        <v>384.98599999999999</v>
      </c>
      <c r="N16693" s="136">
        <v>446.89699999999999</v>
      </c>
      <c r="O16693" s="141" t="s">
        <v>12521</v>
      </c>
      <c r="P16693" s="136">
        <v>3305.17</v>
      </c>
      <c r="Q16693" s="136">
        <v>106.72</v>
      </c>
      <c r="R16693" s="136">
        <v>153.18100000000001</v>
      </c>
      <c r="S16693" s="136">
        <v>535.46900000000005</v>
      </c>
    </row>
    <row r="16694" spans="1:19" ht="11.25" thickBot="1" x14ac:dyDescent="0.2">
      <c r="A16694" s="112"/>
    </row>
    <row r="16695" spans="1:19" ht="11.25" thickBot="1" x14ac:dyDescent="0.2">
      <c r="A16695" s="139" t="s">
        <v>366</v>
      </c>
      <c r="B16695" s="112"/>
      <c r="C16695" s="141" t="s">
        <v>2730</v>
      </c>
      <c r="D16695" s="141" t="s">
        <v>2731</v>
      </c>
      <c r="E16695" s="141" t="s">
        <v>2732</v>
      </c>
      <c r="F16695" s="136">
        <v>0.61</v>
      </c>
      <c r="G16695" s="141" t="s">
        <v>2733</v>
      </c>
      <c r="H16695" s="141" t="s">
        <v>2734</v>
      </c>
      <c r="I16695" s="140">
        <v>2.0070000000000001</v>
      </c>
      <c r="J16695" s="134" t="s">
        <v>2735</v>
      </c>
      <c r="K16695" s="141" t="s">
        <v>2736</v>
      </c>
      <c r="L16695" s="136">
        <v>6.2789999999999999</v>
      </c>
      <c r="M16695" s="136">
        <v>1.6819999999999999</v>
      </c>
      <c r="N16695" s="136">
        <v>1.077</v>
      </c>
      <c r="O16695" s="141" t="s">
        <v>526</v>
      </c>
      <c r="P16695" s="136">
        <v>1.2170000000000001</v>
      </c>
      <c r="Q16695" s="136">
        <v>1.244</v>
      </c>
      <c r="R16695" s="136">
        <v>0.63600000000000001</v>
      </c>
      <c r="S16695" s="136">
        <v>0.52800000000000002</v>
      </c>
    </row>
    <row r="16696" spans="1:19" ht="11.25" thickBot="1" x14ac:dyDescent="0.2">
      <c r="A16696" s="112"/>
    </row>
    <row r="16697" spans="1:19" ht="11.25" thickBot="1" x14ac:dyDescent="0.2">
      <c r="A16697" s="106" t="s">
        <v>357</v>
      </c>
      <c r="B16697" s="106" t="s">
        <v>358</v>
      </c>
      <c r="C16697" s="130" t="s">
        <v>17</v>
      </c>
      <c r="D16697" s="130" t="s">
        <v>18</v>
      </c>
      <c r="E16697" s="131" t="s">
        <v>19</v>
      </c>
      <c r="F16697" s="131" t="s">
        <v>20</v>
      </c>
      <c r="G16697" s="130" t="s">
        <v>21</v>
      </c>
      <c r="H16697" s="130" t="s">
        <v>22</v>
      </c>
      <c r="I16697" s="130" t="s">
        <v>23</v>
      </c>
      <c r="J16697" s="130" t="s">
        <v>24</v>
      </c>
      <c r="K16697" s="131" t="s">
        <v>25</v>
      </c>
      <c r="L16697" s="131" t="s">
        <v>26</v>
      </c>
      <c r="M16697" s="130" t="s">
        <v>27</v>
      </c>
      <c r="N16697" s="130" t="s">
        <v>28</v>
      </c>
      <c r="O16697" s="130" t="s">
        <v>29</v>
      </c>
      <c r="P16697" s="130" t="s">
        <v>30</v>
      </c>
      <c r="Q16697" s="130" t="s">
        <v>31</v>
      </c>
      <c r="R16697" s="130" t="s">
        <v>32</v>
      </c>
      <c r="S16697" s="130" t="s">
        <v>33</v>
      </c>
    </row>
    <row r="16698" spans="1:19" ht="11.25" thickBot="1" x14ac:dyDescent="0.2">
      <c r="A16698" s="107">
        <v>1</v>
      </c>
      <c r="B16698" s="132">
        <v>0.6175694444444445</v>
      </c>
      <c r="C16698" s="108">
        <v>36970.233</v>
      </c>
      <c r="D16698" s="108">
        <v>11502.022000000001</v>
      </c>
      <c r="E16698" s="133">
        <v>1.0133799999999999</v>
      </c>
      <c r="F16698" s="133">
        <v>0.95611000000000002</v>
      </c>
      <c r="G16698" s="108">
        <v>10.066000000000001</v>
      </c>
      <c r="H16698" s="108">
        <v>43.665999999999997</v>
      </c>
      <c r="I16698" s="108">
        <v>452735.18</v>
      </c>
      <c r="J16698" s="141" t="s">
        <v>12522</v>
      </c>
      <c r="K16698" s="133">
        <v>1.0716300000000001</v>
      </c>
      <c r="L16698" s="134" t="s">
        <v>2738</v>
      </c>
      <c r="M16698" s="108">
        <v>1584.652</v>
      </c>
      <c r="N16698" s="108">
        <v>2094.23</v>
      </c>
      <c r="O16698" s="108">
        <v>2.9060000000000001</v>
      </c>
      <c r="P16698" s="108">
        <v>59.165999999999997</v>
      </c>
      <c r="Q16698" s="108">
        <v>290.32600000000002</v>
      </c>
      <c r="R16698" s="108">
        <v>288.45499999999998</v>
      </c>
      <c r="S16698" s="108">
        <v>287.52699999999999</v>
      </c>
    </row>
    <row r="16699" spans="1:19" ht="11.25" thickBot="1" x14ac:dyDescent="0.2">
      <c r="A16699" s="112"/>
    </row>
    <row r="16700" spans="1:19" ht="11.25" thickBot="1" x14ac:dyDescent="0.2">
      <c r="A16700" s="107">
        <v>2</v>
      </c>
      <c r="B16700" s="132">
        <v>0.61775462962962957</v>
      </c>
      <c r="C16700" s="108">
        <v>36913.519</v>
      </c>
      <c r="D16700" s="108">
        <v>11812.781000000001</v>
      </c>
      <c r="E16700" s="133">
        <v>1.0352699999999999</v>
      </c>
      <c r="F16700" s="133">
        <v>0.97148000000000001</v>
      </c>
      <c r="G16700" s="108">
        <v>19.370999999999999</v>
      </c>
      <c r="H16700" s="108">
        <v>27.21</v>
      </c>
      <c r="I16700" s="108">
        <v>458863.82</v>
      </c>
      <c r="J16700" s="141" t="s">
        <v>12523</v>
      </c>
      <c r="K16700" s="133">
        <v>1.0918699999999999</v>
      </c>
      <c r="L16700" s="134" t="s">
        <v>2740</v>
      </c>
      <c r="M16700" s="108">
        <v>1623.11</v>
      </c>
      <c r="N16700" s="108">
        <v>2053.873</v>
      </c>
      <c r="O16700" s="108">
        <v>5.6</v>
      </c>
      <c r="P16700" s="108">
        <v>47.322000000000003</v>
      </c>
      <c r="Q16700" s="108">
        <v>294.03500000000003</v>
      </c>
      <c r="R16700" s="108">
        <v>300.35700000000003</v>
      </c>
      <c r="S16700" s="108">
        <v>255.11500000000001</v>
      </c>
    </row>
    <row r="16701" spans="1:19" ht="11.25" thickBot="1" x14ac:dyDescent="0.2">
      <c r="A16701" s="112"/>
    </row>
    <row r="16702" spans="1:19" ht="11.25" thickBot="1" x14ac:dyDescent="0.2">
      <c r="A16702" s="107">
        <v>3</v>
      </c>
      <c r="B16702" s="132">
        <v>0.61792824074074071</v>
      </c>
      <c r="C16702" s="108">
        <v>36863.94</v>
      </c>
      <c r="D16702" s="108">
        <v>11613.521000000001</v>
      </c>
      <c r="E16702" s="133">
        <v>1.02677</v>
      </c>
      <c r="F16702" s="133">
        <v>0.97765999999999997</v>
      </c>
      <c r="G16702" s="108">
        <v>11.795</v>
      </c>
      <c r="H16702" s="108">
        <v>43.048000000000002</v>
      </c>
      <c r="I16702" s="108">
        <v>460104.04</v>
      </c>
      <c r="J16702" s="141" t="s">
        <v>12524</v>
      </c>
      <c r="K16702" s="133">
        <v>1.09266</v>
      </c>
      <c r="L16702" s="134" t="s">
        <v>2741</v>
      </c>
      <c r="M16702" s="108">
        <v>1670.78</v>
      </c>
      <c r="N16702" s="108">
        <v>2046.3030000000001</v>
      </c>
      <c r="O16702" s="108">
        <v>1.9810000000000001</v>
      </c>
      <c r="P16702" s="108">
        <v>52.44</v>
      </c>
      <c r="Q16702" s="108">
        <v>289.00799999999998</v>
      </c>
      <c r="R16702" s="108">
        <v>269.04500000000002</v>
      </c>
      <c r="S16702" s="108">
        <v>245.268</v>
      </c>
    </row>
    <row r="16703" spans="1:19" ht="11.25" thickBot="1" x14ac:dyDescent="0.2">
      <c r="A16703" s="112"/>
    </row>
    <row r="16704" spans="1:19" ht="11.25" thickBot="1" x14ac:dyDescent="0.2">
      <c r="A16704" s="135" t="s">
        <v>362</v>
      </c>
      <c r="B16704" s="112"/>
      <c r="C16704" s="136">
        <v>36915.896999999997</v>
      </c>
      <c r="D16704" s="136">
        <v>11642.775</v>
      </c>
      <c r="E16704" s="137">
        <v>1.0251399999999999</v>
      </c>
      <c r="F16704" s="137">
        <v>0.96841999999999995</v>
      </c>
      <c r="G16704" s="136">
        <v>13.744</v>
      </c>
      <c r="H16704" s="136">
        <v>37.975000000000001</v>
      </c>
      <c r="I16704" s="136">
        <v>457234.35</v>
      </c>
      <c r="J16704" s="141" t="s">
        <v>12525</v>
      </c>
      <c r="K16704" s="137">
        <v>1.0853900000000001</v>
      </c>
      <c r="L16704" s="134" t="s">
        <v>2743</v>
      </c>
      <c r="M16704" s="136">
        <v>1626.18</v>
      </c>
      <c r="N16704" s="136">
        <v>2064.8020000000001</v>
      </c>
      <c r="O16704" s="136">
        <v>3.496</v>
      </c>
      <c r="P16704" s="136">
        <v>52.975999999999999</v>
      </c>
      <c r="Q16704" s="136">
        <v>291.12299999999999</v>
      </c>
      <c r="R16704" s="136">
        <v>285.952</v>
      </c>
      <c r="S16704" s="136">
        <v>262.637</v>
      </c>
    </row>
    <row r="16705" spans="1:19" ht="11.25" thickBot="1" x14ac:dyDescent="0.2">
      <c r="A16705" s="112"/>
    </row>
    <row r="16706" spans="1:19" ht="11.25" thickBot="1" x14ac:dyDescent="0.2">
      <c r="A16706" s="138" t="s">
        <v>364</v>
      </c>
      <c r="B16706" s="112"/>
      <c r="C16706" s="136">
        <v>53.186999999999998</v>
      </c>
      <c r="D16706" s="136">
        <v>157.43100000000001</v>
      </c>
      <c r="E16706" s="137">
        <v>1.1039999999999999E-2</v>
      </c>
      <c r="F16706" s="137">
        <v>1.11E-2</v>
      </c>
      <c r="G16706" s="136">
        <v>4.9489999999999998</v>
      </c>
      <c r="H16706" s="136">
        <v>9.3279999999999994</v>
      </c>
      <c r="I16706" s="136">
        <v>3945.431</v>
      </c>
      <c r="J16706" s="141" t="s">
        <v>12526</v>
      </c>
      <c r="K16706" s="137">
        <v>1.192E-2</v>
      </c>
      <c r="L16706" s="134" t="s">
        <v>2744</v>
      </c>
      <c r="M16706" s="136">
        <v>43.146000000000001</v>
      </c>
      <c r="N16706" s="136">
        <v>25.765000000000001</v>
      </c>
      <c r="O16706" s="136">
        <v>1.88</v>
      </c>
      <c r="P16706" s="136">
        <v>5.94</v>
      </c>
      <c r="Q16706" s="136">
        <v>2.6070000000000002</v>
      </c>
      <c r="R16706" s="136">
        <v>15.805</v>
      </c>
      <c r="S16706" s="136">
        <v>22.111000000000001</v>
      </c>
    </row>
    <row r="16707" spans="1:19" ht="11.25" thickBot="1" x14ac:dyDescent="0.2">
      <c r="A16707" s="112"/>
    </row>
    <row r="16708" spans="1:19" ht="11.25" thickBot="1" x14ac:dyDescent="0.2">
      <c r="A16708" s="139" t="s">
        <v>366</v>
      </c>
      <c r="B16708" s="112"/>
      <c r="C16708" s="136">
        <v>0.14399999999999999</v>
      </c>
      <c r="D16708" s="136">
        <v>1.3520000000000001</v>
      </c>
      <c r="E16708" s="140">
        <v>1.0760000000000001</v>
      </c>
      <c r="F16708" s="140">
        <v>1.1459999999999999</v>
      </c>
      <c r="G16708" s="136">
        <v>36.008000000000003</v>
      </c>
      <c r="H16708" s="136">
        <v>24.562999999999999</v>
      </c>
      <c r="I16708" s="136">
        <v>0.86299999999999999</v>
      </c>
      <c r="J16708" s="141" t="s">
        <v>2745</v>
      </c>
      <c r="K16708" s="140">
        <v>1.0980000000000001</v>
      </c>
      <c r="L16708" s="134" t="s">
        <v>1080</v>
      </c>
      <c r="M16708" s="136">
        <v>2.653</v>
      </c>
      <c r="N16708" s="136">
        <v>1.248</v>
      </c>
      <c r="O16708" s="136">
        <v>53.779000000000003</v>
      </c>
      <c r="P16708" s="136">
        <v>11.212999999999999</v>
      </c>
      <c r="Q16708" s="136">
        <v>0.89500000000000002</v>
      </c>
      <c r="R16708" s="136">
        <v>5.5270000000000001</v>
      </c>
      <c r="S16708" s="136">
        <v>8.4190000000000005</v>
      </c>
    </row>
    <row r="16709" spans="1:19" ht="11.25" thickBot="1" x14ac:dyDescent="0.2">
      <c r="A16709" s="112"/>
    </row>
    <row r="16710" spans="1:19" ht="11.25" thickBot="1" x14ac:dyDescent="0.2">
      <c r="A16710" s="106" t="s">
        <v>357</v>
      </c>
      <c r="B16710" s="106" t="s">
        <v>358</v>
      </c>
      <c r="C16710" s="131" t="s">
        <v>34</v>
      </c>
      <c r="D16710" s="131" t="s">
        <v>35</v>
      </c>
      <c r="E16710" s="130" t="s">
        <v>36</v>
      </c>
      <c r="F16710" s="130" t="s">
        <v>37</v>
      </c>
      <c r="G16710" s="130" t="s">
        <v>38</v>
      </c>
      <c r="H16710" s="130" t="s">
        <v>39</v>
      </c>
      <c r="I16710" s="130" t="s">
        <v>40</v>
      </c>
      <c r="J16710" s="130" t="s">
        <v>41</v>
      </c>
      <c r="K16710" s="130" t="s">
        <v>42</v>
      </c>
      <c r="L16710" s="130" t="s">
        <v>43</v>
      </c>
      <c r="M16710" s="130" t="s">
        <v>44</v>
      </c>
      <c r="N16710" s="130" t="s">
        <v>45</v>
      </c>
      <c r="O16710" s="130" t="s">
        <v>46</v>
      </c>
      <c r="P16710" s="130" t="s">
        <v>47</v>
      </c>
      <c r="Q16710" s="130" t="s">
        <v>48</v>
      </c>
      <c r="R16710" s="130" t="s">
        <v>49</v>
      </c>
      <c r="S16710" s="130" t="s">
        <v>50</v>
      </c>
    </row>
    <row r="16711" spans="1:19" ht="11.25" thickBot="1" x14ac:dyDescent="0.2">
      <c r="A16711" s="107">
        <v>1</v>
      </c>
      <c r="B16711" s="132">
        <v>0.6175694444444445</v>
      </c>
      <c r="C16711" s="133">
        <v>0.98690999999999995</v>
      </c>
      <c r="D16711" s="134" t="s">
        <v>2746</v>
      </c>
      <c r="E16711" s="108">
        <v>6263.3580000000002</v>
      </c>
      <c r="F16711" s="108">
        <v>768.65200000000004</v>
      </c>
      <c r="G16711" s="108">
        <v>4.5970000000000004</v>
      </c>
      <c r="H16711" s="108">
        <v>8344.0339999999997</v>
      </c>
      <c r="I16711" s="108">
        <v>50886.832000000002</v>
      </c>
      <c r="J16711" s="108">
        <v>328885.55</v>
      </c>
      <c r="K16711" s="108">
        <v>22533.981</v>
      </c>
      <c r="L16711" s="108">
        <v>43509.328000000001</v>
      </c>
      <c r="M16711" s="108">
        <v>6489.5569999999998</v>
      </c>
      <c r="N16711" s="108">
        <v>4621.0940000000001</v>
      </c>
      <c r="O16711" s="108">
        <v>780.61199999999997</v>
      </c>
      <c r="P16711" s="108">
        <v>594.02599999999995</v>
      </c>
      <c r="Q16711" s="108">
        <v>882.98299999999995</v>
      </c>
      <c r="R16711" s="108">
        <v>750.87800000000004</v>
      </c>
      <c r="S16711" s="108">
        <v>988.58</v>
      </c>
    </row>
    <row r="16712" spans="1:19" ht="11.25" thickBot="1" x14ac:dyDescent="0.2">
      <c r="A16712" s="112"/>
    </row>
    <row r="16713" spans="1:19" ht="11.25" thickBot="1" x14ac:dyDescent="0.2">
      <c r="A16713" s="107">
        <v>2</v>
      </c>
      <c r="B16713" s="132">
        <v>0.61775462962962957</v>
      </c>
      <c r="C16713" s="133">
        <v>1.0042500000000001</v>
      </c>
      <c r="D16713" s="134" t="s">
        <v>2747</v>
      </c>
      <c r="E16713" s="108">
        <v>6496.9560000000001</v>
      </c>
      <c r="F16713" s="108">
        <v>716.03899999999999</v>
      </c>
      <c r="G16713" s="108">
        <v>1.4999999999999999E-2</v>
      </c>
      <c r="H16713" s="108">
        <v>8721.0740000000005</v>
      </c>
      <c r="I16713" s="108">
        <v>51188.254999999997</v>
      </c>
      <c r="J16713" s="108">
        <v>331188.65000000002</v>
      </c>
      <c r="K16713" s="108">
        <v>22579.838</v>
      </c>
      <c r="L16713" s="108">
        <v>44106.235999999997</v>
      </c>
      <c r="M16713" s="108">
        <v>6398.56</v>
      </c>
      <c r="N16713" s="108">
        <v>4645.3720000000003</v>
      </c>
      <c r="O16713" s="108">
        <v>721.43200000000002</v>
      </c>
      <c r="P16713" s="108">
        <v>588.41499999999996</v>
      </c>
      <c r="Q16713" s="108">
        <v>908.79300000000001</v>
      </c>
      <c r="R16713" s="108">
        <v>720.45699999999999</v>
      </c>
      <c r="S16713" s="108">
        <v>944.88699999999994</v>
      </c>
    </row>
    <row r="16714" spans="1:19" ht="11.25" thickBot="1" x14ac:dyDescent="0.2">
      <c r="A16714" s="112"/>
    </row>
    <row r="16715" spans="1:19" ht="11.25" thickBot="1" x14ac:dyDescent="0.2">
      <c r="A16715" s="107">
        <v>3</v>
      </c>
      <c r="B16715" s="132">
        <v>0.61792824074074071</v>
      </c>
      <c r="C16715" s="133">
        <v>1.0069399999999999</v>
      </c>
      <c r="D16715" s="134" t="s">
        <v>2748</v>
      </c>
      <c r="E16715" s="108">
        <v>6497.7640000000001</v>
      </c>
      <c r="F16715" s="108">
        <v>713.97400000000005</v>
      </c>
      <c r="G16715" s="108">
        <v>1.82</v>
      </c>
      <c r="H16715" s="108">
        <v>8607.4509999999991</v>
      </c>
      <c r="I16715" s="108">
        <v>51481.067999999999</v>
      </c>
      <c r="J16715" s="108">
        <v>328755.61</v>
      </c>
      <c r="K16715" s="108">
        <v>22909.874</v>
      </c>
      <c r="L16715" s="108">
        <v>44366.332000000002</v>
      </c>
      <c r="M16715" s="108">
        <v>6477.0529999999999</v>
      </c>
      <c r="N16715" s="108">
        <v>4588.7160000000003</v>
      </c>
      <c r="O16715" s="108">
        <v>787.16800000000001</v>
      </c>
      <c r="P16715" s="108">
        <v>563.07500000000005</v>
      </c>
      <c r="Q16715" s="108">
        <v>821.09400000000005</v>
      </c>
      <c r="R16715" s="108">
        <v>761.70100000000002</v>
      </c>
      <c r="S16715" s="108">
        <v>920.31399999999996</v>
      </c>
    </row>
    <row r="16716" spans="1:19" ht="11.25" thickBot="1" x14ac:dyDescent="0.2">
      <c r="A16716" s="112"/>
    </row>
    <row r="16717" spans="1:19" ht="11.25" thickBot="1" x14ac:dyDescent="0.2">
      <c r="A16717" s="135" t="s">
        <v>362</v>
      </c>
      <c r="B16717" s="112"/>
      <c r="C16717" s="137">
        <v>0.99936999999999998</v>
      </c>
      <c r="D16717" s="134" t="s">
        <v>2749</v>
      </c>
      <c r="E16717" s="136">
        <v>6419.3590000000004</v>
      </c>
      <c r="F16717" s="136">
        <v>732.88800000000003</v>
      </c>
      <c r="G16717" s="136">
        <v>2.1440000000000001</v>
      </c>
      <c r="H16717" s="136">
        <v>8557.52</v>
      </c>
      <c r="I16717" s="136">
        <v>51185.385000000002</v>
      </c>
      <c r="J16717" s="136">
        <v>329609.94</v>
      </c>
      <c r="K16717" s="136">
        <v>22674.563999999998</v>
      </c>
      <c r="L16717" s="136">
        <v>43993.966</v>
      </c>
      <c r="M16717" s="136">
        <v>6455.0569999999998</v>
      </c>
      <c r="N16717" s="136">
        <v>4618.3940000000002</v>
      </c>
      <c r="O16717" s="136">
        <v>763.07100000000003</v>
      </c>
      <c r="P16717" s="136">
        <v>581.83900000000006</v>
      </c>
      <c r="Q16717" s="136">
        <v>870.95699999999999</v>
      </c>
      <c r="R16717" s="136">
        <v>744.34500000000003</v>
      </c>
      <c r="S16717" s="136">
        <v>951.26</v>
      </c>
    </row>
    <row r="16718" spans="1:19" ht="11.25" thickBot="1" x14ac:dyDescent="0.2">
      <c r="A16718" s="112"/>
    </row>
    <row r="16719" spans="1:19" ht="11.25" thickBot="1" x14ac:dyDescent="0.2">
      <c r="A16719" s="138" t="s">
        <v>364</v>
      </c>
      <c r="B16719" s="112"/>
      <c r="C16719" s="137">
        <v>1.0880000000000001E-2</v>
      </c>
      <c r="D16719" s="134" t="s">
        <v>2750</v>
      </c>
      <c r="E16719" s="136">
        <v>135.101</v>
      </c>
      <c r="F16719" s="136">
        <v>30.989000000000001</v>
      </c>
      <c r="G16719" s="136">
        <v>2.3079999999999998</v>
      </c>
      <c r="H16719" s="136">
        <v>193.416</v>
      </c>
      <c r="I16719" s="136">
        <v>297.12799999999999</v>
      </c>
      <c r="J16719" s="136">
        <v>1368.749</v>
      </c>
      <c r="K16719" s="136">
        <v>205.07</v>
      </c>
      <c r="L16719" s="136">
        <v>439.39400000000001</v>
      </c>
      <c r="M16719" s="136">
        <v>49.325000000000003</v>
      </c>
      <c r="N16719" s="136">
        <v>28.423999999999999</v>
      </c>
      <c r="O16719" s="136">
        <v>36.209000000000003</v>
      </c>
      <c r="P16719" s="136">
        <v>16.489999999999998</v>
      </c>
      <c r="Q16719" s="136">
        <v>45.07</v>
      </c>
      <c r="R16719" s="136">
        <v>21.384</v>
      </c>
      <c r="S16719" s="136">
        <v>34.576000000000001</v>
      </c>
    </row>
    <row r="16720" spans="1:19" ht="11.25" thickBot="1" x14ac:dyDescent="0.2">
      <c r="A16720" s="112"/>
    </row>
    <row r="16721" spans="1:19" ht="11.25" thickBot="1" x14ac:dyDescent="0.2">
      <c r="A16721" s="139" t="s">
        <v>366</v>
      </c>
      <c r="B16721" s="112"/>
      <c r="C16721" s="140">
        <v>1.0880000000000001</v>
      </c>
      <c r="D16721" s="134" t="s">
        <v>2751</v>
      </c>
      <c r="E16721" s="136">
        <v>2.105</v>
      </c>
      <c r="F16721" s="136">
        <v>4.2279999999999998</v>
      </c>
      <c r="G16721" s="136">
        <v>107.642</v>
      </c>
      <c r="H16721" s="136">
        <v>2.2599999999999998</v>
      </c>
      <c r="I16721" s="136">
        <v>0.57999999999999996</v>
      </c>
      <c r="J16721" s="136">
        <v>0.41499999999999998</v>
      </c>
      <c r="K16721" s="136">
        <v>0.90400000000000003</v>
      </c>
      <c r="L16721" s="136">
        <v>0.999</v>
      </c>
      <c r="M16721" s="136">
        <v>0.76400000000000001</v>
      </c>
      <c r="N16721" s="136">
        <v>0.61499999999999999</v>
      </c>
      <c r="O16721" s="136">
        <v>4.7450000000000001</v>
      </c>
      <c r="P16721" s="136">
        <v>2.8340000000000001</v>
      </c>
      <c r="Q16721" s="136">
        <v>5.1749999999999998</v>
      </c>
      <c r="R16721" s="136">
        <v>2.8730000000000002</v>
      </c>
      <c r="S16721" s="136">
        <v>3.6349999999999998</v>
      </c>
    </row>
    <row r="16722" spans="1:19" ht="11.25" thickBot="1" x14ac:dyDescent="0.2">
      <c r="A16722" s="112"/>
    </row>
    <row r="16723" spans="1:19" ht="11.25" thickBot="1" x14ac:dyDescent="0.2">
      <c r="A16723" s="106" t="s">
        <v>357</v>
      </c>
      <c r="B16723" s="106" t="s">
        <v>358</v>
      </c>
      <c r="C16723" s="130" t="s">
        <v>51</v>
      </c>
      <c r="D16723" s="130" t="s">
        <v>52</v>
      </c>
      <c r="E16723" s="130" t="s">
        <v>53</v>
      </c>
      <c r="F16723" s="130" t="s">
        <v>54</v>
      </c>
      <c r="G16723" s="130" t="s">
        <v>55</v>
      </c>
      <c r="H16723" s="130" t="s">
        <v>56</v>
      </c>
      <c r="I16723" s="130" t="s">
        <v>57</v>
      </c>
      <c r="J16723" s="130" t="s">
        <v>58</v>
      </c>
      <c r="K16723" s="130" t="s">
        <v>59</v>
      </c>
      <c r="L16723" s="130" t="s">
        <v>60</v>
      </c>
      <c r="M16723" s="130" t="s">
        <v>61</v>
      </c>
      <c r="N16723" s="130" t="s">
        <v>62</v>
      </c>
      <c r="O16723" s="130" t="s">
        <v>63</v>
      </c>
      <c r="P16723" s="130" t="s">
        <v>64</v>
      </c>
      <c r="Q16723" s="131" t="s">
        <v>65</v>
      </c>
      <c r="R16723" s="131" t="s">
        <v>66</v>
      </c>
      <c r="S16723" s="130" t="s">
        <v>67</v>
      </c>
    </row>
    <row r="16724" spans="1:19" ht="11.25" thickBot="1" x14ac:dyDescent="0.2">
      <c r="A16724" s="107">
        <v>1</v>
      </c>
      <c r="B16724" s="132">
        <v>0.6175694444444445</v>
      </c>
      <c r="C16724" s="108">
        <v>762.62099999999998</v>
      </c>
      <c r="D16724" s="108">
        <v>699.423</v>
      </c>
      <c r="E16724" s="108">
        <v>279.40600000000001</v>
      </c>
      <c r="F16724" s="108">
        <v>404.70400000000001</v>
      </c>
      <c r="G16724" s="108">
        <v>263.791</v>
      </c>
      <c r="H16724" s="108">
        <v>422.89699999999999</v>
      </c>
      <c r="I16724" s="108">
        <v>1364.462</v>
      </c>
      <c r="J16724" s="108">
        <v>6273.0730000000003</v>
      </c>
      <c r="K16724" s="108">
        <v>9134.5540000000001</v>
      </c>
      <c r="L16724" s="108">
        <v>-4.6609999999999996</v>
      </c>
      <c r="M16724" s="108">
        <v>4.0579999999999998</v>
      </c>
      <c r="N16724" s="108">
        <v>713.97</v>
      </c>
      <c r="O16724" s="108">
        <v>262.65600000000001</v>
      </c>
      <c r="P16724" s="108">
        <v>58490.279000000002</v>
      </c>
      <c r="Q16724" s="133">
        <v>0.93218000000000001</v>
      </c>
      <c r="R16724" s="134" t="s">
        <v>2752</v>
      </c>
      <c r="S16724" s="108">
        <v>6867.4449999999997</v>
      </c>
    </row>
    <row r="16725" spans="1:19" ht="11.25" thickBot="1" x14ac:dyDescent="0.2">
      <c r="A16725" s="112"/>
    </row>
    <row r="16726" spans="1:19" ht="11.25" thickBot="1" x14ac:dyDescent="0.2">
      <c r="A16726" s="107">
        <v>2</v>
      </c>
      <c r="B16726" s="132">
        <v>0.61775462962962957</v>
      </c>
      <c r="C16726" s="108">
        <v>783.95100000000002</v>
      </c>
      <c r="D16726" s="108">
        <v>718.41600000000005</v>
      </c>
      <c r="E16726" s="108">
        <v>287.96100000000001</v>
      </c>
      <c r="F16726" s="108">
        <v>451.512</v>
      </c>
      <c r="G16726" s="108">
        <v>309.62400000000002</v>
      </c>
      <c r="H16726" s="108">
        <v>351.899</v>
      </c>
      <c r="I16726" s="108">
        <v>1356.126</v>
      </c>
      <c r="J16726" s="108">
        <v>6436.3339999999998</v>
      </c>
      <c r="K16726" s="108">
        <v>9308.7070000000003</v>
      </c>
      <c r="L16726" s="108">
        <v>-12.2</v>
      </c>
      <c r="M16726" s="108">
        <v>1.212</v>
      </c>
      <c r="N16726" s="108">
        <v>706.56100000000004</v>
      </c>
      <c r="O16726" s="108">
        <v>280.22300000000001</v>
      </c>
      <c r="P16726" s="108">
        <v>58148.084999999999</v>
      </c>
      <c r="Q16726" s="133">
        <v>0.94916999999999996</v>
      </c>
      <c r="R16726" s="134" t="s">
        <v>2753</v>
      </c>
      <c r="S16726" s="108">
        <v>6974.2309999999998</v>
      </c>
    </row>
    <row r="16727" spans="1:19" ht="11.25" thickBot="1" x14ac:dyDescent="0.2">
      <c r="A16727" s="112"/>
    </row>
    <row r="16728" spans="1:19" ht="11.25" thickBot="1" x14ac:dyDescent="0.2">
      <c r="A16728" s="107">
        <v>3</v>
      </c>
      <c r="B16728" s="132">
        <v>0.61792824074074071</v>
      </c>
      <c r="C16728" s="108">
        <v>761.59900000000005</v>
      </c>
      <c r="D16728" s="108">
        <v>745.05399999999997</v>
      </c>
      <c r="E16728" s="108">
        <v>308.39499999999998</v>
      </c>
      <c r="F16728" s="108">
        <v>554.65599999999995</v>
      </c>
      <c r="G16728" s="108">
        <v>262.548</v>
      </c>
      <c r="H16728" s="108">
        <v>361.113</v>
      </c>
      <c r="I16728" s="108">
        <v>1383.3030000000001</v>
      </c>
      <c r="J16728" s="108">
        <v>6315.75</v>
      </c>
      <c r="K16728" s="108">
        <v>9350.3510000000006</v>
      </c>
      <c r="L16728" s="108">
        <v>-6.6230000000000002</v>
      </c>
      <c r="M16728" s="108">
        <v>0.26400000000000001</v>
      </c>
      <c r="N16728" s="108">
        <v>675.40499999999997</v>
      </c>
      <c r="O16728" s="108">
        <v>299.97500000000002</v>
      </c>
      <c r="P16728" s="108">
        <v>58167.957999999999</v>
      </c>
      <c r="Q16728" s="133">
        <v>0.95416999999999996</v>
      </c>
      <c r="R16728" s="134" t="s">
        <v>2754</v>
      </c>
      <c r="S16728" s="108">
        <v>6813.7830000000004</v>
      </c>
    </row>
    <row r="16729" spans="1:19" ht="11.25" thickBot="1" x14ac:dyDescent="0.2">
      <c r="A16729" s="112"/>
    </row>
    <row r="16730" spans="1:19" ht="11.25" thickBot="1" x14ac:dyDescent="0.2">
      <c r="A16730" s="135" t="s">
        <v>362</v>
      </c>
      <c r="B16730" s="112"/>
      <c r="C16730" s="136">
        <v>769.39099999999996</v>
      </c>
      <c r="D16730" s="136">
        <v>720.96400000000006</v>
      </c>
      <c r="E16730" s="136">
        <v>291.92099999999999</v>
      </c>
      <c r="F16730" s="136">
        <v>470.291</v>
      </c>
      <c r="G16730" s="136">
        <v>278.654</v>
      </c>
      <c r="H16730" s="136">
        <v>378.637</v>
      </c>
      <c r="I16730" s="136">
        <v>1367.9639999999999</v>
      </c>
      <c r="J16730" s="136">
        <v>6341.7190000000001</v>
      </c>
      <c r="K16730" s="136">
        <v>9264.5380000000005</v>
      </c>
      <c r="L16730" s="136">
        <v>-7.8280000000000003</v>
      </c>
      <c r="M16730" s="136">
        <v>1.845</v>
      </c>
      <c r="N16730" s="136">
        <v>698.64599999999996</v>
      </c>
      <c r="O16730" s="136">
        <v>280.95100000000002</v>
      </c>
      <c r="P16730" s="136">
        <v>58268.773999999998</v>
      </c>
      <c r="Q16730" s="137">
        <v>0.94516999999999995</v>
      </c>
      <c r="R16730" s="134" t="s">
        <v>2755</v>
      </c>
      <c r="S16730" s="136">
        <v>6885.1530000000002</v>
      </c>
    </row>
    <row r="16731" spans="1:19" ht="11.25" thickBot="1" x14ac:dyDescent="0.2">
      <c r="A16731" s="112"/>
    </row>
    <row r="16732" spans="1:19" ht="11.25" thickBot="1" x14ac:dyDescent="0.2">
      <c r="A16732" s="138" t="s">
        <v>364</v>
      </c>
      <c r="B16732" s="112"/>
      <c r="C16732" s="136">
        <v>12.62</v>
      </c>
      <c r="D16732" s="136">
        <v>22.922000000000001</v>
      </c>
      <c r="E16732" s="136">
        <v>14.895</v>
      </c>
      <c r="F16732" s="136">
        <v>76.72</v>
      </c>
      <c r="G16732" s="136">
        <v>26.827999999999999</v>
      </c>
      <c r="H16732" s="136">
        <v>38.606999999999999</v>
      </c>
      <c r="I16732" s="136">
        <v>13.923</v>
      </c>
      <c r="J16732" s="136">
        <v>84.671999999999997</v>
      </c>
      <c r="K16732" s="136">
        <v>114.479</v>
      </c>
      <c r="L16732" s="136">
        <v>3.911</v>
      </c>
      <c r="M16732" s="136">
        <v>1.974</v>
      </c>
      <c r="N16732" s="136">
        <v>20.465</v>
      </c>
      <c r="O16732" s="136">
        <v>18.670000000000002</v>
      </c>
      <c r="P16732" s="136">
        <v>192.08600000000001</v>
      </c>
      <c r="Q16732" s="137">
        <v>1.153E-2</v>
      </c>
      <c r="R16732" s="134" t="s">
        <v>2756</v>
      </c>
      <c r="S16732" s="136">
        <v>81.677000000000007</v>
      </c>
    </row>
    <row r="16733" spans="1:19" ht="11.25" thickBot="1" x14ac:dyDescent="0.2">
      <c r="A16733" s="112"/>
    </row>
    <row r="16734" spans="1:19" ht="11.25" thickBot="1" x14ac:dyDescent="0.2">
      <c r="A16734" s="139" t="s">
        <v>366</v>
      </c>
      <c r="B16734" s="112"/>
      <c r="C16734" s="136">
        <v>1.64</v>
      </c>
      <c r="D16734" s="136">
        <v>3.1789999999999998</v>
      </c>
      <c r="E16734" s="136">
        <v>5.1020000000000003</v>
      </c>
      <c r="F16734" s="136">
        <v>16.312999999999999</v>
      </c>
      <c r="G16734" s="136">
        <v>9.6280000000000001</v>
      </c>
      <c r="H16734" s="136">
        <v>10.196</v>
      </c>
      <c r="I16734" s="136">
        <v>1.018</v>
      </c>
      <c r="J16734" s="136">
        <v>1.335</v>
      </c>
      <c r="K16734" s="136">
        <v>1.236</v>
      </c>
      <c r="L16734" s="136">
        <v>49.963000000000001</v>
      </c>
      <c r="M16734" s="136">
        <v>107.01300000000001</v>
      </c>
      <c r="N16734" s="136">
        <v>2.9289999999999998</v>
      </c>
      <c r="O16734" s="136">
        <v>6.6449999999999996</v>
      </c>
      <c r="P16734" s="136">
        <v>0.33</v>
      </c>
      <c r="Q16734" s="140">
        <v>1.22</v>
      </c>
      <c r="R16734" s="134" t="s">
        <v>2729</v>
      </c>
      <c r="S16734" s="136">
        <v>1.1859999999999999</v>
      </c>
    </row>
    <row r="16735" spans="1:19" ht="11.25" thickBot="1" x14ac:dyDescent="0.2">
      <c r="A16735" s="112"/>
    </row>
    <row r="16736" spans="1:19" ht="11.25" thickBot="1" x14ac:dyDescent="0.2">
      <c r="A16736" s="106" t="s">
        <v>357</v>
      </c>
      <c r="B16736" s="106" t="s">
        <v>358</v>
      </c>
      <c r="C16736" s="130" t="s">
        <v>68</v>
      </c>
    </row>
    <row r="16737" spans="1:19" ht="11.25" thickBot="1" x14ac:dyDescent="0.2">
      <c r="A16737" s="107">
        <v>1</v>
      </c>
      <c r="B16737" s="132">
        <v>0.6175694444444445</v>
      </c>
      <c r="C16737" s="108">
        <v>1654.885</v>
      </c>
    </row>
    <row r="16738" spans="1:19" ht="11.25" thickBot="1" x14ac:dyDescent="0.2">
      <c r="A16738" s="112"/>
    </row>
    <row r="16739" spans="1:19" ht="11.25" thickBot="1" x14ac:dyDescent="0.2">
      <c r="A16739" s="107">
        <v>2</v>
      </c>
      <c r="B16739" s="132">
        <v>0.61775462962962957</v>
      </c>
      <c r="C16739" s="108">
        <v>1547.383</v>
      </c>
    </row>
    <row r="16740" spans="1:19" ht="11.25" thickBot="1" x14ac:dyDescent="0.2">
      <c r="A16740" s="112"/>
    </row>
    <row r="16741" spans="1:19" ht="11.25" thickBot="1" x14ac:dyDescent="0.2">
      <c r="A16741" s="107">
        <v>3</v>
      </c>
      <c r="B16741" s="132">
        <v>0.61792824074074071</v>
      </c>
      <c r="C16741" s="108">
        <v>1588.972</v>
      </c>
    </row>
    <row r="16742" spans="1:19" ht="11.25" thickBot="1" x14ac:dyDescent="0.2">
      <c r="A16742" s="112"/>
    </row>
    <row r="16743" spans="1:19" ht="11.25" thickBot="1" x14ac:dyDescent="0.2">
      <c r="A16743" s="135" t="s">
        <v>362</v>
      </c>
      <c r="B16743" s="112"/>
      <c r="C16743" s="136">
        <v>1597.08</v>
      </c>
    </row>
    <row r="16744" spans="1:19" ht="11.25" thickBot="1" x14ac:dyDescent="0.2">
      <c r="A16744" s="112"/>
    </row>
    <row r="16745" spans="1:19" ht="11.25" thickBot="1" x14ac:dyDescent="0.2">
      <c r="A16745" s="138" t="s">
        <v>364</v>
      </c>
      <c r="B16745" s="112"/>
      <c r="C16745" s="136">
        <v>54.207999999999998</v>
      </c>
    </row>
    <row r="16746" spans="1:19" ht="11.25" thickBot="1" x14ac:dyDescent="0.2">
      <c r="A16746" s="112"/>
    </row>
    <row r="16747" spans="1:19" ht="11.25" thickBot="1" x14ac:dyDescent="0.2">
      <c r="A16747" s="139" t="s">
        <v>366</v>
      </c>
      <c r="B16747" s="112"/>
      <c r="C16747" s="136">
        <v>3.3940000000000001</v>
      </c>
    </row>
    <row r="16748" spans="1:19" ht="10.5" x14ac:dyDescent="0.15">
      <c r="A16748" s="112"/>
    </row>
    <row r="16749" spans="1:19" x14ac:dyDescent="0.15">
      <c r="A16749" s="129"/>
      <c r="B16749" s="86" t="s">
        <v>2757</v>
      </c>
    </row>
    <row r="16750" spans="1:19" ht="9.75" thickBot="1" x14ac:dyDescent="0.2">
      <c r="A16750" s="81" t="s">
        <v>5871</v>
      </c>
    </row>
    <row r="16751" spans="1:19" ht="11.25" thickBot="1" x14ac:dyDescent="0.2">
      <c r="A16751" s="106" t="s">
        <v>357</v>
      </c>
      <c r="B16751" s="106" t="s">
        <v>358</v>
      </c>
      <c r="C16751" s="130" t="s">
        <v>0</v>
      </c>
      <c r="D16751" s="130" t="s">
        <v>1</v>
      </c>
      <c r="E16751" s="130" t="s">
        <v>2</v>
      </c>
      <c r="F16751" s="130" t="s">
        <v>3</v>
      </c>
      <c r="G16751" s="130" t="s">
        <v>4</v>
      </c>
      <c r="H16751" s="130" t="s">
        <v>5</v>
      </c>
      <c r="I16751" s="131" t="s">
        <v>6</v>
      </c>
      <c r="J16751" s="131" t="s">
        <v>7</v>
      </c>
      <c r="K16751" s="130" t="s">
        <v>8</v>
      </c>
      <c r="L16751" s="130" t="s">
        <v>9</v>
      </c>
      <c r="M16751" s="130" t="s">
        <v>10</v>
      </c>
      <c r="N16751" s="130" t="s">
        <v>11</v>
      </c>
      <c r="O16751" s="130" t="s">
        <v>12</v>
      </c>
      <c r="P16751" s="130" t="s">
        <v>13</v>
      </c>
      <c r="Q16751" s="130" t="s">
        <v>14</v>
      </c>
      <c r="R16751" s="130" t="s">
        <v>15</v>
      </c>
      <c r="S16751" s="130" t="s">
        <v>16</v>
      </c>
    </row>
    <row r="16752" spans="1:19" ht="11.25" thickBot="1" x14ac:dyDescent="0.2">
      <c r="A16752" s="135" t="s">
        <v>362</v>
      </c>
      <c r="B16752" s="112"/>
      <c r="C16752" s="112"/>
      <c r="D16752" s="112"/>
      <c r="E16752" s="112"/>
      <c r="F16752" s="112"/>
      <c r="G16752" s="112"/>
      <c r="H16752" s="112"/>
      <c r="I16752" s="112"/>
      <c r="J16752" s="112"/>
      <c r="K16752" s="112"/>
      <c r="L16752" s="112"/>
      <c r="M16752" s="112"/>
      <c r="N16752" s="112"/>
      <c r="O16752" s="112"/>
      <c r="P16752" s="112"/>
      <c r="Q16752" s="112"/>
      <c r="R16752" s="112"/>
      <c r="S16752" s="112"/>
    </row>
    <row r="16753" spans="1:19" ht="11.25" thickBot="1" x14ac:dyDescent="0.2">
      <c r="A16753" s="112"/>
    </row>
    <row r="16754" spans="1:19" ht="11.25" thickBot="1" x14ac:dyDescent="0.2">
      <c r="A16754" s="138" t="s">
        <v>364</v>
      </c>
      <c r="B16754" s="112"/>
      <c r="C16754" s="112"/>
      <c r="D16754" s="112"/>
      <c r="E16754" s="112"/>
      <c r="F16754" s="112"/>
      <c r="G16754" s="112"/>
      <c r="H16754" s="112"/>
      <c r="I16754" s="112"/>
      <c r="J16754" s="112"/>
      <c r="K16754" s="112"/>
      <c r="L16754" s="112"/>
      <c r="M16754" s="112"/>
      <c r="N16754" s="112"/>
      <c r="O16754" s="112"/>
      <c r="P16754" s="112"/>
      <c r="Q16754" s="112"/>
      <c r="R16754" s="112"/>
      <c r="S16754" s="112"/>
    </row>
    <row r="16755" spans="1:19" ht="11.25" thickBot="1" x14ac:dyDescent="0.2">
      <c r="A16755" s="112"/>
    </row>
    <row r="16756" spans="1:19" ht="11.25" thickBot="1" x14ac:dyDescent="0.2">
      <c r="A16756" s="139" t="s">
        <v>366</v>
      </c>
      <c r="B16756" s="112"/>
      <c r="C16756" s="112"/>
      <c r="D16756" s="112"/>
      <c r="E16756" s="112"/>
      <c r="F16756" s="112"/>
      <c r="G16756" s="112"/>
      <c r="H16756" s="112"/>
      <c r="I16756" s="112"/>
      <c r="J16756" s="112"/>
      <c r="K16756" s="112"/>
      <c r="L16756" s="112"/>
      <c r="M16756" s="112"/>
      <c r="N16756" s="112"/>
      <c r="O16756" s="112"/>
      <c r="P16756" s="112"/>
      <c r="Q16756" s="112"/>
      <c r="R16756" s="112"/>
      <c r="S16756" s="112"/>
    </row>
    <row r="16757" spans="1:19" ht="11.25" thickBot="1" x14ac:dyDescent="0.2">
      <c r="A16757" s="112"/>
    </row>
    <row r="16758" spans="1:19" ht="11.25" thickBot="1" x14ac:dyDescent="0.2">
      <c r="A16758" s="106" t="s">
        <v>357</v>
      </c>
      <c r="B16758" s="106" t="s">
        <v>358</v>
      </c>
      <c r="C16758" s="130" t="s">
        <v>17</v>
      </c>
      <c r="D16758" s="130" t="s">
        <v>18</v>
      </c>
      <c r="E16758" s="131" t="s">
        <v>19</v>
      </c>
      <c r="F16758" s="131" t="s">
        <v>20</v>
      </c>
      <c r="G16758" s="130" t="s">
        <v>21</v>
      </c>
      <c r="H16758" s="130" t="s">
        <v>22</v>
      </c>
      <c r="I16758" s="130" t="s">
        <v>23</v>
      </c>
      <c r="J16758" s="130" t="s">
        <v>24</v>
      </c>
      <c r="K16758" s="131" t="s">
        <v>25</v>
      </c>
      <c r="L16758" s="131" t="s">
        <v>26</v>
      </c>
      <c r="M16758" s="130" t="s">
        <v>27</v>
      </c>
      <c r="N16758" s="130" t="s">
        <v>28</v>
      </c>
      <c r="O16758" s="130" t="s">
        <v>29</v>
      </c>
      <c r="P16758" s="130" t="s">
        <v>30</v>
      </c>
      <c r="Q16758" s="130" t="s">
        <v>31</v>
      </c>
      <c r="R16758" s="130" t="s">
        <v>32</v>
      </c>
      <c r="S16758" s="130" t="s">
        <v>33</v>
      </c>
    </row>
    <row r="16759" spans="1:19" ht="11.25" thickBot="1" x14ac:dyDescent="0.2">
      <c r="A16759" s="135" t="s">
        <v>362</v>
      </c>
      <c r="B16759" s="112"/>
      <c r="C16759" s="112"/>
      <c r="D16759" s="112"/>
      <c r="E16759" s="112"/>
      <c r="F16759" s="112"/>
      <c r="G16759" s="112"/>
      <c r="H16759" s="112"/>
      <c r="I16759" s="112"/>
      <c r="J16759" s="112"/>
      <c r="K16759" s="112"/>
      <c r="L16759" s="112"/>
      <c r="M16759" s="112"/>
      <c r="N16759" s="112"/>
      <c r="O16759" s="112"/>
      <c r="P16759" s="112"/>
      <c r="Q16759" s="112"/>
      <c r="R16759" s="112"/>
      <c r="S16759" s="112"/>
    </row>
    <row r="16760" spans="1:19" ht="11.25" thickBot="1" x14ac:dyDescent="0.2">
      <c r="A16760" s="112"/>
    </row>
    <row r="16761" spans="1:19" ht="11.25" thickBot="1" x14ac:dyDescent="0.2">
      <c r="A16761" s="138" t="s">
        <v>364</v>
      </c>
      <c r="B16761" s="112"/>
      <c r="C16761" s="112"/>
      <c r="D16761" s="112"/>
      <c r="E16761" s="112"/>
      <c r="F16761" s="112"/>
      <c r="G16761" s="112"/>
      <c r="H16761" s="112"/>
      <c r="I16761" s="112"/>
      <c r="J16761" s="112"/>
      <c r="K16761" s="112"/>
      <c r="L16761" s="112"/>
      <c r="M16761" s="112"/>
      <c r="N16761" s="112"/>
      <c r="O16761" s="112"/>
      <c r="P16761" s="112"/>
      <c r="Q16761" s="112"/>
      <c r="R16761" s="112"/>
      <c r="S16761" s="112"/>
    </row>
    <row r="16762" spans="1:19" ht="11.25" thickBot="1" x14ac:dyDescent="0.2">
      <c r="A16762" s="112"/>
    </row>
    <row r="16763" spans="1:19" ht="11.25" thickBot="1" x14ac:dyDescent="0.2">
      <c r="A16763" s="139" t="s">
        <v>366</v>
      </c>
      <c r="B16763" s="112"/>
      <c r="C16763" s="112"/>
      <c r="D16763" s="112"/>
      <c r="E16763" s="112"/>
      <c r="F16763" s="112"/>
      <c r="G16763" s="112"/>
      <c r="H16763" s="112"/>
      <c r="I16763" s="112"/>
      <c r="J16763" s="112"/>
      <c r="K16763" s="112"/>
      <c r="L16763" s="112"/>
      <c r="M16763" s="112"/>
      <c r="N16763" s="112"/>
      <c r="O16763" s="112"/>
      <c r="P16763" s="112"/>
      <c r="Q16763" s="112"/>
      <c r="R16763" s="112"/>
      <c r="S16763" s="112"/>
    </row>
    <row r="16764" spans="1:19" ht="11.25" thickBot="1" x14ac:dyDescent="0.2">
      <c r="A16764" s="112"/>
    </row>
    <row r="16765" spans="1:19" ht="11.25" thickBot="1" x14ac:dyDescent="0.2">
      <c r="A16765" s="106" t="s">
        <v>357</v>
      </c>
      <c r="B16765" s="106" t="s">
        <v>358</v>
      </c>
      <c r="C16765" s="131" t="s">
        <v>34</v>
      </c>
      <c r="D16765" s="131" t="s">
        <v>35</v>
      </c>
      <c r="E16765" s="130" t="s">
        <v>36</v>
      </c>
      <c r="F16765" s="130" t="s">
        <v>37</v>
      </c>
      <c r="G16765" s="130" t="s">
        <v>38</v>
      </c>
      <c r="H16765" s="130" t="s">
        <v>39</v>
      </c>
      <c r="I16765" s="130" t="s">
        <v>40</v>
      </c>
      <c r="J16765" s="130" t="s">
        <v>41</v>
      </c>
      <c r="K16765" s="130" t="s">
        <v>42</v>
      </c>
      <c r="L16765" s="130" t="s">
        <v>43</v>
      </c>
      <c r="M16765" s="130" t="s">
        <v>44</v>
      </c>
      <c r="N16765" s="130" t="s">
        <v>45</v>
      </c>
      <c r="O16765" s="130" t="s">
        <v>46</v>
      </c>
      <c r="P16765" s="130" t="s">
        <v>47</v>
      </c>
      <c r="Q16765" s="130" t="s">
        <v>48</v>
      </c>
      <c r="R16765" s="130" t="s">
        <v>49</v>
      </c>
      <c r="S16765" s="130" t="s">
        <v>50</v>
      </c>
    </row>
    <row r="16766" spans="1:19" ht="11.25" thickBot="1" x14ac:dyDescent="0.2">
      <c r="A16766" s="135" t="s">
        <v>362</v>
      </c>
      <c r="B16766" s="112"/>
      <c r="C16766" s="112"/>
      <c r="D16766" s="112"/>
      <c r="E16766" s="112"/>
      <c r="F16766" s="112"/>
      <c r="G16766" s="112"/>
      <c r="H16766" s="112"/>
      <c r="I16766" s="112"/>
      <c r="J16766" s="112"/>
      <c r="K16766" s="112"/>
      <c r="L16766" s="112"/>
      <c r="M16766" s="112"/>
      <c r="N16766" s="112"/>
      <c r="O16766" s="112"/>
      <c r="P16766" s="112"/>
      <c r="Q16766" s="112"/>
      <c r="R16766" s="112"/>
      <c r="S16766" s="112"/>
    </row>
    <row r="16767" spans="1:19" ht="11.25" thickBot="1" x14ac:dyDescent="0.2">
      <c r="A16767" s="112"/>
    </row>
    <row r="16768" spans="1:19" ht="11.25" thickBot="1" x14ac:dyDescent="0.2">
      <c r="A16768" s="138" t="s">
        <v>364</v>
      </c>
      <c r="B16768" s="112"/>
      <c r="C16768" s="112"/>
      <c r="D16768" s="112"/>
      <c r="E16768" s="112"/>
      <c r="F16768" s="112"/>
      <c r="G16768" s="112"/>
      <c r="H16768" s="112"/>
      <c r="I16768" s="112"/>
      <c r="J16768" s="112"/>
      <c r="K16768" s="112"/>
      <c r="L16768" s="112"/>
      <c r="M16768" s="112"/>
      <c r="N16768" s="112"/>
      <c r="O16768" s="112"/>
      <c r="P16768" s="112"/>
      <c r="Q16768" s="112"/>
      <c r="R16768" s="112"/>
      <c r="S16768" s="112"/>
    </row>
    <row r="16769" spans="1:19" ht="11.25" thickBot="1" x14ac:dyDescent="0.2">
      <c r="A16769" s="112"/>
    </row>
    <row r="16770" spans="1:19" ht="11.25" thickBot="1" x14ac:dyDescent="0.2">
      <c r="A16770" s="139" t="s">
        <v>366</v>
      </c>
      <c r="B16770" s="112"/>
      <c r="C16770" s="112"/>
      <c r="D16770" s="112"/>
      <c r="E16770" s="112"/>
      <c r="F16770" s="112"/>
      <c r="G16770" s="112"/>
      <c r="H16770" s="112"/>
      <c r="I16770" s="112"/>
      <c r="J16770" s="112"/>
      <c r="K16770" s="112"/>
      <c r="L16770" s="112"/>
      <c r="M16770" s="112"/>
      <c r="N16770" s="112"/>
      <c r="O16770" s="112"/>
      <c r="P16770" s="112"/>
      <c r="Q16770" s="112"/>
      <c r="R16770" s="112"/>
      <c r="S16770" s="112"/>
    </row>
    <row r="16771" spans="1:19" ht="11.25" thickBot="1" x14ac:dyDescent="0.2">
      <c r="A16771" s="112"/>
    </row>
    <row r="16772" spans="1:19" ht="11.25" thickBot="1" x14ac:dyDescent="0.2">
      <c r="A16772" s="106" t="s">
        <v>357</v>
      </c>
      <c r="B16772" s="106" t="s">
        <v>358</v>
      </c>
      <c r="C16772" s="130" t="s">
        <v>51</v>
      </c>
      <c r="D16772" s="130" t="s">
        <v>52</v>
      </c>
      <c r="E16772" s="130" t="s">
        <v>53</v>
      </c>
      <c r="F16772" s="130" t="s">
        <v>54</v>
      </c>
      <c r="G16772" s="130" t="s">
        <v>55</v>
      </c>
      <c r="H16772" s="130" t="s">
        <v>56</v>
      </c>
      <c r="I16772" s="130" t="s">
        <v>57</v>
      </c>
      <c r="J16772" s="130" t="s">
        <v>58</v>
      </c>
      <c r="K16772" s="130" t="s">
        <v>59</v>
      </c>
      <c r="L16772" s="130" t="s">
        <v>60</v>
      </c>
      <c r="M16772" s="130" t="s">
        <v>61</v>
      </c>
      <c r="N16772" s="130" t="s">
        <v>62</v>
      </c>
      <c r="O16772" s="130" t="s">
        <v>63</v>
      </c>
      <c r="P16772" s="130" t="s">
        <v>64</v>
      </c>
      <c r="Q16772" s="131" t="s">
        <v>65</v>
      </c>
      <c r="R16772" s="131" t="s">
        <v>66</v>
      </c>
      <c r="S16772" s="130" t="s">
        <v>67</v>
      </c>
    </row>
    <row r="16773" spans="1:19" ht="11.25" thickBot="1" x14ac:dyDescent="0.2">
      <c r="A16773" s="135" t="s">
        <v>362</v>
      </c>
      <c r="B16773" s="112"/>
      <c r="C16773" s="112"/>
      <c r="D16773" s="112"/>
      <c r="E16773" s="112"/>
      <c r="F16773" s="112"/>
      <c r="G16773" s="112"/>
      <c r="H16773" s="112"/>
      <c r="I16773" s="112"/>
      <c r="J16773" s="112"/>
      <c r="K16773" s="112"/>
      <c r="L16773" s="112"/>
      <c r="M16773" s="112"/>
      <c r="N16773" s="112"/>
      <c r="O16773" s="112"/>
      <c r="P16773" s="112"/>
      <c r="Q16773" s="112"/>
      <c r="R16773" s="112"/>
      <c r="S16773" s="112"/>
    </row>
    <row r="16774" spans="1:19" ht="11.25" thickBot="1" x14ac:dyDescent="0.2">
      <c r="A16774" s="112"/>
    </row>
    <row r="16775" spans="1:19" ht="11.25" thickBot="1" x14ac:dyDescent="0.2">
      <c r="A16775" s="138" t="s">
        <v>364</v>
      </c>
      <c r="B16775" s="112"/>
      <c r="C16775" s="112"/>
      <c r="D16775" s="112"/>
      <c r="E16775" s="112"/>
      <c r="F16775" s="112"/>
      <c r="G16775" s="112"/>
      <c r="H16775" s="112"/>
      <c r="I16775" s="112"/>
      <c r="J16775" s="112"/>
      <c r="K16775" s="112"/>
      <c r="L16775" s="112"/>
      <c r="M16775" s="112"/>
      <c r="N16775" s="112"/>
      <c r="O16775" s="112"/>
      <c r="P16775" s="112"/>
      <c r="Q16775" s="112"/>
      <c r="R16775" s="112"/>
      <c r="S16775" s="112"/>
    </row>
    <row r="16776" spans="1:19" ht="11.25" thickBot="1" x14ac:dyDescent="0.2">
      <c r="A16776" s="112"/>
    </row>
    <row r="16777" spans="1:19" ht="11.25" thickBot="1" x14ac:dyDescent="0.2">
      <c r="A16777" s="139" t="s">
        <v>366</v>
      </c>
      <c r="B16777" s="112"/>
      <c r="C16777" s="112"/>
      <c r="D16777" s="112"/>
      <c r="E16777" s="112"/>
      <c r="F16777" s="112"/>
      <c r="G16777" s="112"/>
      <c r="H16777" s="112"/>
      <c r="I16777" s="112"/>
      <c r="J16777" s="112"/>
      <c r="K16777" s="112"/>
      <c r="L16777" s="112"/>
      <c r="M16777" s="112"/>
      <c r="N16777" s="112"/>
      <c r="O16777" s="112"/>
      <c r="P16777" s="112"/>
      <c r="Q16777" s="112"/>
      <c r="R16777" s="112"/>
      <c r="S16777" s="112"/>
    </row>
    <row r="16778" spans="1:19" ht="11.25" thickBot="1" x14ac:dyDescent="0.2">
      <c r="A16778" s="112"/>
    </row>
    <row r="16779" spans="1:19" ht="11.25" thickBot="1" x14ac:dyDescent="0.2">
      <c r="A16779" s="106" t="s">
        <v>357</v>
      </c>
      <c r="B16779" s="106" t="s">
        <v>358</v>
      </c>
      <c r="C16779" s="130" t="s">
        <v>68</v>
      </c>
    </row>
    <row r="16780" spans="1:19" ht="11.25" thickBot="1" x14ac:dyDescent="0.2">
      <c r="A16780" s="135" t="s">
        <v>362</v>
      </c>
      <c r="B16780" s="112"/>
      <c r="C16780" s="112"/>
    </row>
    <row r="16781" spans="1:19" ht="11.25" thickBot="1" x14ac:dyDescent="0.2">
      <c r="A16781" s="112"/>
    </row>
    <row r="16782" spans="1:19" ht="11.25" thickBot="1" x14ac:dyDescent="0.2">
      <c r="A16782" s="138" t="s">
        <v>364</v>
      </c>
      <c r="B16782" s="112"/>
      <c r="C16782" s="112"/>
    </row>
    <row r="16783" spans="1:19" ht="11.25" thickBot="1" x14ac:dyDescent="0.2">
      <c r="A16783" s="112"/>
    </row>
    <row r="16784" spans="1:19" ht="11.25" thickBot="1" x14ac:dyDescent="0.2">
      <c r="A16784" s="139" t="s">
        <v>366</v>
      </c>
      <c r="B16784" s="112"/>
      <c r="C16784" s="112"/>
    </row>
    <row r="16785" spans="1:19" ht="10.5" x14ac:dyDescent="0.15">
      <c r="A16785" s="112"/>
    </row>
    <row r="16786" spans="1:19" x14ac:dyDescent="0.15">
      <c r="A16786" s="129"/>
      <c r="B16786" s="86" t="s">
        <v>2758</v>
      </c>
    </row>
    <row r="16787" spans="1:19" ht="9.75" thickBot="1" x14ac:dyDescent="0.2">
      <c r="A16787" s="81" t="s">
        <v>5871</v>
      </c>
    </row>
    <row r="16788" spans="1:19" ht="11.25" thickBot="1" x14ac:dyDescent="0.2">
      <c r="A16788" s="106" t="s">
        <v>357</v>
      </c>
      <c r="B16788" s="106" t="s">
        <v>358</v>
      </c>
      <c r="C16788" s="130" t="s">
        <v>0</v>
      </c>
      <c r="D16788" s="130" t="s">
        <v>1</v>
      </c>
      <c r="E16788" s="130" t="s">
        <v>2</v>
      </c>
      <c r="F16788" s="130" t="s">
        <v>3</v>
      </c>
      <c r="G16788" s="130" t="s">
        <v>4</v>
      </c>
      <c r="H16788" s="130" t="s">
        <v>5</v>
      </c>
      <c r="I16788" s="131" t="s">
        <v>6</v>
      </c>
      <c r="J16788" s="131" t="s">
        <v>7</v>
      </c>
      <c r="K16788" s="130" t="s">
        <v>8</v>
      </c>
      <c r="L16788" s="130" t="s">
        <v>9</v>
      </c>
      <c r="M16788" s="130" t="s">
        <v>10</v>
      </c>
      <c r="N16788" s="130" t="s">
        <v>11</v>
      </c>
      <c r="O16788" s="130" t="s">
        <v>12</v>
      </c>
      <c r="P16788" s="130" t="s">
        <v>13</v>
      </c>
      <c r="Q16788" s="130" t="s">
        <v>14</v>
      </c>
      <c r="R16788" s="130" t="s">
        <v>15</v>
      </c>
      <c r="S16788" s="130" t="s">
        <v>16</v>
      </c>
    </row>
    <row r="16789" spans="1:19" ht="11.25" thickBot="1" x14ac:dyDescent="0.2">
      <c r="A16789" s="107">
        <v>1</v>
      </c>
      <c r="B16789" s="132">
        <v>0.62396990740740743</v>
      </c>
      <c r="C16789" s="141" t="s">
        <v>12527</v>
      </c>
      <c r="D16789" s="141" t="s">
        <v>12528</v>
      </c>
      <c r="E16789" s="141" t="s">
        <v>12529</v>
      </c>
      <c r="F16789" s="108">
        <v>793221.6</v>
      </c>
      <c r="G16789" s="141" t="s">
        <v>12530</v>
      </c>
      <c r="H16789" s="141" t="s">
        <v>12531</v>
      </c>
      <c r="I16789" s="133">
        <v>1.18157</v>
      </c>
      <c r="J16789" s="134" t="s">
        <v>2764</v>
      </c>
      <c r="K16789" s="141" t="s">
        <v>12532</v>
      </c>
      <c r="L16789" s="108">
        <v>388.416</v>
      </c>
      <c r="M16789" s="108">
        <v>28197.116000000002</v>
      </c>
      <c r="N16789" s="108">
        <v>46903.607000000004</v>
      </c>
      <c r="O16789" s="108">
        <v>1632175.8</v>
      </c>
      <c r="P16789" s="108">
        <v>384306.09</v>
      </c>
      <c r="Q16789" s="108">
        <v>7548.9989999999998</v>
      </c>
      <c r="R16789" s="108">
        <v>11731.287</v>
      </c>
      <c r="S16789" s="108">
        <v>83764.5</v>
      </c>
    </row>
    <row r="16790" spans="1:19" ht="11.25" thickBot="1" x14ac:dyDescent="0.2">
      <c r="A16790" s="112"/>
    </row>
    <row r="16791" spans="1:19" ht="11.25" thickBot="1" x14ac:dyDescent="0.2">
      <c r="A16791" s="107">
        <v>2</v>
      </c>
      <c r="B16791" s="132">
        <v>0.62415509259259261</v>
      </c>
      <c r="C16791" s="141" t="s">
        <v>12533</v>
      </c>
      <c r="D16791" s="141" t="s">
        <v>12534</v>
      </c>
      <c r="E16791" s="141" t="s">
        <v>12535</v>
      </c>
      <c r="F16791" s="108">
        <v>786653.1</v>
      </c>
      <c r="G16791" s="141" t="s">
        <v>12536</v>
      </c>
      <c r="H16791" s="141" t="s">
        <v>12537</v>
      </c>
      <c r="I16791" s="133">
        <v>1.19154</v>
      </c>
      <c r="J16791" s="134" t="s">
        <v>2770</v>
      </c>
      <c r="K16791" s="141" t="s">
        <v>12538</v>
      </c>
      <c r="L16791" s="108">
        <v>410.33600000000001</v>
      </c>
      <c r="M16791" s="108">
        <v>28725.304</v>
      </c>
      <c r="N16791" s="108">
        <v>46917.735000000001</v>
      </c>
      <c r="O16791" s="141" t="s">
        <v>12539</v>
      </c>
      <c r="P16791" s="108">
        <v>382315.4</v>
      </c>
      <c r="Q16791" s="108">
        <v>7453.518</v>
      </c>
      <c r="R16791" s="108">
        <v>11632.433000000001</v>
      </c>
      <c r="S16791" s="108">
        <v>82805.16</v>
      </c>
    </row>
    <row r="16792" spans="1:19" ht="11.25" thickBot="1" x14ac:dyDescent="0.2">
      <c r="A16792" s="112"/>
    </row>
    <row r="16793" spans="1:19" ht="11.25" thickBot="1" x14ac:dyDescent="0.2">
      <c r="A16793" s="107">
        <v>3</v>
      </c>
      <c r="B16793" s="132">
        <v>0.62432870370370364</v>
      </c>
      <c r="C16793" s="141" t="s">
        <v>12540</v>
      </c>
      <c r="D16793" s="141" t="s">
        <v>12541</v>
      </c>
      <c r="E16793" s="141" t="s">
        <v>12542</v>
      </c>
      <c r="F16793" s="108">
        <v>783782.06</v>
      </c>
      <c r="G16793" s="141" t="s">
        <v>12543</v>
      </c>
      <c r="H16793" s="141" t="s">
        <v>12544</v>
      </c>
      <c r="I16793" s="133">
        <v>1.2005699999999999</v>
      </c>
      <c r="J16793" s="134" t="s">
        <v>2778</v>
      </c>
      <c r="K16793" s="141" t="s">
        <v>12545</v>
      </c>
      <c r="L16793" s="108">
        <v>410.57400000000001</v>
      </c>
      <c r="M16793" s="108">
        <v>28161.241000000002</v>
      </c>
      <c r="N16793" s="108">
        <v>46591.07</v>
      </c>
      <c r="O16793" s="108">
        <v>1611854.3</v>
      </c>
      <c r="P16793" s="108">
        <v>383332.31</v>
      </c>
      <c r="Q16793" s="108">
        <v>7383.1329999999998</v>
      </c>
      <c r="R16793" s="108">
        <v>11608.566999999999</v>
      </c>
      <c r="S16793" s="108">
        <v>82557.53</v>
      </c>
    </row>
    <row r="16794" spans="1:19" ht="11.25" thickBot="1" x14ac:dyDescent="0.2">
      <c r="A16794" s="112"/>
    </row>
    <row r="16795" spans="1:19" ht="11.25" thickBot="1" x14ac:dyDescent="0.2">
      <c r="A16795" s="135" t="s">
        <v>362</v>
      </c>
      <c r="B16795" s="112"/>
      <c r="C16795" s="141" t="s">
        <v>12546</v>
      </c>
      <c r="D16795" s="141" t="s">
        <v>12547</v>
      </c>
      <c r="E16795" s="141" t="s">
        <v>12548</v>
      </c>
      <c r="F16795" s="136">
        <v>787885.58</v>
      </c>
      <c r="G16795" s="141" t="s">
        <v>12549</v>
      </c>
      <c r="H16795" s="141" t="s">
        <v>12550</v>
      </c>
      <c r="I16795" s="137">
        <v>1.19123</v>
      </c>
      <c r="J16795" s="134" t="s">
        <v>2785</v>
      </c>
      <c r="K16795" s="141" t="s">
        <v>12551</v>
      </c>
      <c r="L16795" s="136">
        <v>403.108</v>
      </c>
      <c r="M16795" s="136">
        <v>28361.221000000001</v>
      </c>
      <c r="N16795" s="136">
        <v>46804.137000000002</v>
      </c>
      <c r="O16795" s="141" t="s">
        <v>12552</v>
      </c>
      <c r="P16795" s="136">
        <v>383317.93</v>
      </c>
      <c r="Q16795" s="136">
        <v>7461.8829999999998</v>
      </c>
      <c r="R16795" s="136">
        <v>11657.429</v>
      </c>
      <c r="S16795" s="136">
        <v>83042.396999999997</v>
      </c>
    </row>
    <row r="16796" spans="1:19" ht="11.25" thickBot="1" x14ac:dyDescent="0.2">
      <c r="A16796" s="112"/>
    </row>
    <row r="16797" spans="1:19" ht="11.25" thickBot="1" x14ac:dyDescent="0.2">
      <c r="A16797" s="138" t="s">
        <v>364</v>
      </c>
      <c r="B16797" s="112"/>
      <c r="C16797" s="141" t="s">
        <v>12553</v>
      </c>
      <c r="D16797" s="141" t="s">
        <v>12554</v>
      </c>
      <c r="E16797" s="141" t="s">
        <v>12555</v>
      </c>
      <c r="F16797" s="136">
        <v>4838.9549999999999</v>
      </c>
      <c r="G16797" s="141" t="s">
        <v>12556</v>
      </c>
      <c r="H16797" s="141" t="s">
        <v>12557</v>
      </c>
      <c r="I16797" s="137">
        <v>9.5099999999999994E-3</v>
      </c>
      <c r="J16797" s="134" t="s">
        <v>2793</v>
      </c>
      <c r="K16797" s="141" t="s">
        <v>12558</v>
      </c>
      <c r="L16797" s="136">
        <v>12.725</v>
      </c>
      <c r="M16797" s="136">
        <v>315.815</v>
      </c>
      <c r="N16797" s="136">
        <v>184.65700000000001</v>
      </c>
      <c r="O16797" s="141" t="s">
        <v>12559</v>
      </c>
      <c r="P16797" s="136">
        <v>995.423</v>
      </c>
      <c r="Q16797" s="136">
        <v>83.248999999999995</v>
      </c>
      <c r="R16797" s="136">
        <v>65.066999999999993</v>
      </c>
      <c r="S16797" s="136">
        <v>637.49900000000002</v>
      </c>
    </row>
    <row r="16798" spans="1:19" ht="11.25" thickBot="1" x14ac:dyDescent="0.2">
      <c r="A16798" s="112"/>
    </row>
    <row r="16799" spans="1:19" ht="11.25" thickBot="1" x14ac:dyDescent="0.2">
      <c r="A16799" s="139" t="s">
        <v>366</v>
      </c>
      <c r="B16799" s="112"/>
      <c r="C16799" s="141" t="s">
        <v>2795</v>
      </c>
      <c r="D16799" s="141" t="s">
        <v>2796</v>
      </c>
      <c r="E16799" s="141" t="s">
        <v>2797</v>
      </c>
      <c r="F16799" s="136">
        <v>0.61399999999999999</v>
      </c>
      <c r="G16799" s="141" t="s">
        <v>2798</v>
      </c>
      <c r="H16799" s="141" t="s">
        <v>2799</v>
      </c>
      <c r="I16799" s="140">
        <v>0.79800000000000004</v>
      </c>
      <c r="J16799" s="134" t="s">
        <v>2800</v>
      </c>
      <c r="K16799" s="141" t="s">
        <v>2795</v>
      </c>
      <c r="L16799" s="136">
        <v>3.157</v>
      </c>
      <c r="M16799" s="136">
        <v>1.1140000000000001</v>
      </c>
      <c r="N16799" s="136">
        <v>0.39500000000000002</v>
      </c>
      <c r="O16799" s="141" t="s">
        <v>2801</v>
      </c>
      <c r="P16799" s="136">
        <v>0.26</v>
      </c>
      <c r="Q16799" s="136">
        <v>1.1160000000000001</v>
      </c>
      <c r="R16799" s="136">
        <v>0.55800000000000005</v>
      </c>
      <c r="S16799" s="136">
        <v>0.76800000000000002</v>
      </c>
    </row>
    <row r="16800" spans="1:19" ht="11.25" thickBot="1" x14ac:dyDescent="0.2">
      <c r="A16800" s="112"/>
    </row>
    <row r="16801" spans="1:19" ht="11.25" thickBot="1" x14ac:dyDescent="0.2">
      <c r="A16801" s="106" t="s">
        <v>357</v>
      </c>
      <c r="B16801" s="106" t="s">
        <v>358</v>
      </c>
      <c r="C16801" s="130" t="s">
        <v>17</v>
      </c>
      <c r="D16801" s="130" t="s">
        <v>18</v>
      </c>
      <c r="E16801" s="131" t="s">
        <v>19</v>
      </c>
      <c r="F16801" s="131" t="s">
        <v>20</v>
      </c>
      <c r="G16801" s="130" t="s">
        <v>21</v>
      </c>
      <c r="H16801" s="130" t="s">
        <v>22</v>
      </c>
      <c r="I16801" s="130" t="s">
        <v>23</v>
      </c>
      <c r="J16801" s="130" t="s">
        <v>24</v>
      </c>
      <c r="K16801" s="131" t="s">
        <v>25</v>
      </c>
      <c r="L16801" s="131" t="s">
        <v>26</v>
      </c>
      <c r="M16801" s="130" t="s">
        <v>27</v>
      </c>
      <c r="N16801" s="130" t="s">
        <v>28</v>
      </c>
      <c r="O16801" s="130" t="s">
        <v>29</v>
      </c>
      <c r="P16801" s="130" t="s">
        <v>30</v>
      </c>
      <c r="Q16801" s="130" t="s">
        <v>31</v>
      </c>
      <c r="R16801" s="130" t="s">
        <v>32</v>
      </c>
      <c r="S16801" s="130" t="s">
        <v>33</v>
      </c>
    </row>
    <row r="16802" spans="1:19" ht="11.25" thickBot="1" x14ac:dyDescent="0.2">
      <c r="A16802" s="107">
        <v>1</v>
      </c>
      <c r="B16802" s="132">
        <v>0.62396990740740743</v>
      </c>
      <c r="C16802" s="108">
        <v>40852.542000000001</v>
      </c>
      <c r="D16802" s="108">
        <v>42853.25</v>
      </c>
      <c r="E16802" s="133">
        <v>1.05555</v>
      </c>
      <c r="F16802" s="133">
        <v>1.0000199999999999</v>
      </c>
      <c r="G16802" s="108">
        <v>24.553999999999998</v>
      </c>
      <c r="H16802" s="108">
        <v>36.088999999999999</v>
      </c>
      <c r="I16802" s="108">
        <v>193457.94</v>
      </c>
      <c r="J16802" s="141" t="s">
        <v>12560</v>
      </c>
      <c r="K16802" s="133">
        <v>1.1398200000000001</v>
      </c>
      <c r="L16802" s="134" t="s">
        <v>2803</v>
      </c>
      <c r="M16802" s="108">
        <v>2760.5120000000002</v>
      </c>
      <c r="N16802" s="108">
        <v>4920.0460000000003</v>
      </c>
      <c r="O16802" s="108">
        <v>6.0860000000000003</v>
      </c>
      <c r="P16802" s="108">
        <v>208.20599999999999</v>
      </c>
      <c r="Q16802" s="108">
        <v>1016.711</v>
      </c>
      <c r="R16802" s="108">
        <v>340.733</v>
      </c>
      <c r="S16802" s="108">
        <v>293.75400000000002</v>
      </c>
    </row>
    <row r="16803" spans="1:19" ht="11.25" thickBot="1" x14ac:dyDescent="0.2">
      <c r="A16803" s="112"/>
    </row>
    <row r="16804" spans="1:19" ht="11.25" thickBot="1" x14ac:dyDescent="0.2">
      <c r="A16804" s="107">
        <v>2</v>
      </c>
      <c r="B16804" s="132">
        <v>0.62415509259259261</v>
      </c>
      <c r="C16804" s="108">
        <v>39927.527000000002</v>
      </c>
      <c r="D16804" s="108">
        <v>42319.978999999999</v>
      </c>
      <c r="E16804" s="133">
        <v>1.0682400000000001</v>
      </c>
      <c r="F16804" s="133">
        <v>1.00844</v>
      </c>
      <c r="G16804" s="108">
        <v>21.373999999999999</v>
      </c>
      <c r="H16804" s="108">
        <v>48.722000000000001</v>
      </c>
      <c r="I16804" s="108">
        <v>194841.14</v>
      </c>
      <c r="J16804" s="141" t="s">
        <v>12561</v>
      </c>
      <c r="K16804" s="133">
        <v>1.1522300000000001</v>
      </c>
      <c r="L16804" s="134" t="s">
        <v>2805</v>
      </c>
      <c r="M16804" s="108">
        <v>2135.8020000000001</v>
      </c>
      <c r="N16804" s="108">
        <v>4933.7190000000001</v>
      </c>
      <c r="O16804" s="108">
        <v>7.7439999999999998</v>
      </c>
      <c r="P16804" s="108">
        <v>198.488</v>
      </c>
      <c r="Q16804" s="108">
        <v>963.88900000000001</v>
      </c>
      <c r="R16804" s="108">
        <v>348.44600000000003</v>
      </c>
      <c r="S16804" s="108">
        <v>290.79899999999998</v>
      </c>
    </row>
    <row r="16805" spans="1:19" ht="11.25" thickBot="1" x14ac:dyDescent="0.2">
      <c r="A16805" s="112"/>
    </row>
    <row r="16806" spans="1:19" ht="11.25" thickBot="1" x14ac:dyDescent="0.2">
      <c r="A16806" s="107">
        <v>3</v>
      </c>
      <c r="B16806" s="132">
        <v>0.62432870370370364</v>
      </c>
      <c r="C16806" s="108">
        <v>39829.96</v>
      </c>
      <c r="D16806" s="108">
        <v>41788.078000000001</v>
      </c>
      <c r="E16806" s="133">
        <v>1.07805</v>
      </c>
      <c r="F16806" s="133">
        <v>1.0209699999999999</v>
      </c>
      <c r="G16806" s="108">
        <v>24.829000000000001</v>
      </c>
      <c r="H16806" s="108">
        <v>38.969000000000001</v>
      </c>
      <c r="I16806" s="108">
        <v>193400.67</v>
      </c>
      <c r="J16806" s="141" t="s">
        <v>12562</v>
      </c>
      <c r="K16806" s="133">
        <v>1.1614500000000001</v>
      </c>
      <c r="L16806" s="134" t="s">
        <v>2807</v>
      </c>
      <c r="M16806" s="108">
        <v>2207.4430000000002</v>
      </c>
      <c r="N16806" s="108">
        <v>4949.076</v>
      </c>
      <c r="O16806" s="108">
        <v>1.7689999999999999</v>
      </c>
      <c r="P16806" s="108">
        <v>210.11099999999999</v>
      </c>
      <c r="Q16806" s="108">
        <v>926.99699999999996</v>
      </c>
      <c r="R16806" s="108">
        <v>307.226</v>
      </c>
      <c r="S16806" s="108">
        <v>288.60000000000002</v>
      </c>
    </row>
    <row r="16807" spans="1:19" ht="11.25" thickBot="1" x14ac:dyDescent="0.2">
      <c r="A16807" s="112"/>
    </row>
    <row r="16808" spans="1:19" ht="11.25" thickBot="1" x14ac:dyDescent="0.2">
      <c r="A16808" s="135" t="s">
        <v>362</v>
      </c>
      <c r="B16808" s="112"/>
      <c r="C16808" s="136">
        <v>40203.343000000001</v>
      </c>
      <c r="D16808" s="136">
        <v>42320.436000000002</v>
      </c>
      <c r="E16808" s="137">
        <v>1.06728</v>
      </c>
      <c r="F16808" s="137">
        <v>1.0098100000000001</v>
      </c>
      <c r="G16808" s="136">
        <v>23.585999999999999</v>
      </c>
      <c r="H16808" s="136">
        <v>41.26</v>
      </c>
      <c r="I16808" s="136">
        <v>193899.92</v>
      </c>
      <c r="J16808" s="141" t="s">
        <v>12563</v>
      </c>
      <c r="K16808" s="137">
        <v>1.15117</v>
      </c>
      <c r="L16808" s="134" t="s">
        <v>2809</v>
      </c>
      <c r="M16808" s="136">
        <v>2367.9189999999999</v>
      </c>
      <c r="N16808" s="136">
        <v>4934.28</v>
      </c>
      <c r="O16808" s="136">
        <v>5.2</v>
      </c>
      <c r="P16808" s="136">
        <v>205.601</v>
      </c>
      <c r="Q16808" s="136">
        <v>969.19899999999996</v>
      </c>
      <c r="R16808" s="136">
        <v>332.13499999999999</v>
      </c>
      <c r="S16808" s="136">
        <v>291.05099999999999</v>
      </c>
    </row>
    <row r="16809" spans="1:19" ht="11.25" thickBot="1" x14ac:dyDescent="0.2">
      <c r="A16809" s="112"/>
    </row>
    <row r="16810" spans="1:19" ht="11.25" thickBot="1" x14ac:dyDescent="0.2">
      <c r="A16810" s="138" t="s">
        <v>364</v>
      </c>
      <c r="B16810" s="112"/>
      <c r="C16810" s="136">
        <v>564.33500000000004</v>
      </c>
      <c r="D16810" s="136">
        <v>532.58600000000001</v>
      </c>
      <c r="E16810" s="137">
        <v>1.128E-2</v>
      </c>
      <c r="F16810" s="137">
        <v>1.0540000000000001E-2</v>
      </c>
      <c r="G16810" s="136">
        <v>1.92</v>
      </c>
      <c r="H16810" s="136">
        <v>6.6210000000000004</v>
      </c>
      <c r="I16810" s="136">
        <v>815.62300000000005</v>
      </c>
      <c r="J16810" s="141" t="s">
        <v>12564</v>
      </c>
      <c r="K16810" s="137">
        <v>1.085E-2</v>
      </c>
      <c r="L16810" s="134" t="s">
        <v>2811</v>
      </c>
      <c r="M16810" s="136">
        <v>341.87700000000001</v>
      </c>
      <c r="N16810" s="136">
        <v>14.523</v>
      </c>
      <c r="O16810" s="136">
        <v>3.085</v>
      </c>
      <c r="P16810" s="136">
        <v>6.234</v>
      </c>
      <c r="Q16810" s="136">
        <v>45.091999999999999</v>
      </c>
      <c r="R16810" s="136">
        <v>21.914000000000001</v>
      </c>
      <c r="S16810" s="136">
        <v>2.5859999999999999</v>
      </c>
    </row>
    <row r="16811" spans="1:19" ht="11.25" thickBot="1" x14ac:dyDescent="0.2">
      <c r="A16811" s="112"/>
    </row>
    <row r="16812" spans="1:19" ht="11.25" thickBot="1" x14ac:dyDescent="0.2">
      <c r="A16812" s="139" t="s">
        <v>366</v>
      </c>
      <c r="B16812" s="112"/>
      <c r="C16812" s="136">
        <v>1.4039999999999999</v>
      </c>
      <c r="D16812" s="136">
        <v>1.258</v>
      </c>
      <c r="E16812" s="140">
        <v>1.0569999999999999</v>
      </c>
      <c r="F16812" s="140">
        <v>1.044</v>
      </c>
      <c r="G16812" s="136">
        <v>8.141</v>
      </c>
      <c r="H16812" s="136">
        <v>16.045999999999999</v>
      </c>
      <c r="I16812" s="136">
        <v>0.42099999999999999</v>
      </c>
      <c r="J16812" s="141" t="s">
        <v>2812</v>
      </c>
      <c r="K16812" s="140">
        <v>0.94299999999999995</v>
      </c>
      <c r="L16812" s="134" t="s">
        <v>2813</v>
      </c>
      <c r="M16812" s="136">
        <v>14.438000000000001</v>
      </c>
      <c r="N16812" s="136">
        <v>0.29399999999999998</v>
      </c>
      <c r="O16812" s="136">
        <v>59.326999999999998</v>
      </c>
      <c r="P16812" s="136">
        <v>3.032</v>
      </c>
      <c r="Q16812" s="136">
        <v>4.6529999999999996</v>
      </c>
      <c r="R16812" s="136">
        <v>6.5979999999999999</v>
      </c>
      <c r="S16812" s="136">
        <v>0.88900000000000001</v>
      </c>
    </row>
    <row r="16813" spans="1:19" ht="11.25" thickBot="1" x14ac:dyDescent="0.2">
      <c r="A16813" s="112"/>
    </row>
    <row r="16814" spans="1:19" ht="11.25" thickBot="1" x14ac:dyDescent="0.2">
      <c r="A16814" s="106" t="s">
        <v>357</v>
      </c>
      <c r="B16814" s="106" t="s">
        <v>358</v>
      </c>
      <c r="C16814" s="131" t="s">
        <v>34</v>
      </c>
      <c r="D16814" s="131" t="s">
        <v>35</v>
      </c>
      <c r="E16814" s="130" t="s">
        <v>36</v>
      </c>
      <c r="F16814" s="130" t="s">
        <v>37</v>
      </c>
      <c r="G16814" s="130" t="s">
        <v>38</v>
      </c>
      <c r="H16814" s="130" t="s">
        <v>39</v>
      </c>
      <c r="I16814" s="130" t="s">
        <v>40</v>
      </c>
      <c r="J16814" s="130" t="s">
        <v>41</v>
      </c>
      <c r="K16814" s="130" t="s">
        <v>42</v>
      </c>
      <c r="L16814" s="130" t="s">
        <v>43</v>
      </c>
      <c r="M16814" s="130" t="s">
        <v>44</v>
      </c>
      <c r="N16814" s="130" t="s">
        <v>45</v>
      </c>
      <c r="O16814" s="130" t="s">
        <v>46</v>
      </c>
      <c r="P16814" s="130" t="s">
        <v>47</v>
      </c>
      <c r="Q16814" s="130" t="s">
        <v>48</v>
      </c>
      <c r="R16814" s="130" t="s">
        <v>49</v>
      </c>
      <c r="S16814" s="130" t="s">
        <v>50</v>
      </c>
    </row>
    <row r="16815" spans="1:19" ht="11.25" thickBot="1" x14ac:dyDescent="0.2">
      <c r="A16815" s="107">
        <v>1</v>
      </c>
      <c r="B16815" s="132">
        <v>0.62396990740740743</v>
      </c>
      <c r="C16815" s="133">
        <v>1.04592</v>
      </c>
      <c r="D16815" s="134" t="s">
        <v>2814</v>
      </c>
      <c r="E16815" s="108">
        <v>2229.2109999999998</v>
      </c>
      <c r="F16815" s="108">
        <v>886.78800000000001</v>
      </c>
      <c r="G16815" s="108">
        <v>1.6879999999999999</v>
      </c>
      <c r="H16815" s="108">
        <v>7544.46</v>
      </c>
      <c r="I16815" s="108">
        <v>213209.39</v>
      </c>
      <c r="J16815" s="108">
        <v>1363107.8</v>
      </c>
      <c r="K16815" s="108">
        <v>34450.201000000001</v>
      </c>
      <c r="L16815" s="108">
        <v>63012.067000000003</v>
      </c>
      <c r="M16815" s="108">
        <v>9551.15</v>
      </c>
      <c r="N16815" s="108">
        <v>6675.9160000000002</v>
      </c>
      <c r="O16815" s="108">
        <v>1165.579</v>
      </c>
      <c r="P16815" s="108">
        <v>1073.4480000000001</v>
      </c>
      <c r="Q16815" s="108">
        <v>1190.3530000000001</v>
      </c>
      <c r="R16815" s="108">
        <v>1114.576</v>
      </c>
      <c r="S16815" s="108">
        <v>1394.837</v>
      </c>
    </row>
    <row r="16816" spans="1:19" ht="11.25" thickBot="1" x14ac:dyDescent="0.2">
      <c r="A16816" s="112"/>
    </row>
    <row r="16817" spans="1:19" ht="11.25" thickBot="1" x14ac:dyDescent="0.2">
      <c r="A16817" s="107">
        <v>2</v>
      </c>
      <c r="B16817" s="132">
        <v>0.62415509259259261</v>
      </c>
      <c r="C16817" s="133">
        <v>1.0540400000000001</v>
      </c>
      <c r="D16817" s="134" t="s">
        <v>2815</v>
      </c>
      <c r="E16817" s="108">
        <v>1982.7270000000001</v>
      </c>
      <c r="F16817" s="108">
        <v>848.26300000000003</v>
      </c>
      <c r="G16817" s="108">
        <v>-6.7000000000000004E-2</v>
      </c>
      <c r="H16817" s="108">
        <v>7346.4780000000001</v>
      </c>
      <c r="I16817" s="108">
        <v>212124.78</v>
      </c>
      <c r="J16817" s="108">
        <v>1353366.1</v>
      </c>
      <c r="K16817" s="108">
        <v>33890.832999999999</v>
      </c>
      <c r="L16817" s="108">
        <v>62682.991999999998</v>
      </c>
      <c r="M16817" s="108">
        <v>9459.8580000000002</v>
      </c>
      <c r="N16817" s="108">
        <v>6567.1869999999999</v>
      </c>
      <c r="O16817" s="108">
        <v>1148.4760000000001</v>
      </c>
      <c r="P16817" s="108">
        <v>1045.683</v>
      </c>
      <c r="Q16817" s="108">
        <v>1256.711</v>
      </c>
      <c r="R16817" s="108">
        <v>1108.8440000000001</v>
      </c>
      <c r="S16817" s="108">
        <v>1364.6220000000001</v>
      </c>
    </row>
    <row r="16818" spans="1:19" ht="11.25" thickBot="1" x14ac:dyDescent="0.2">
      <c r="A16818" s="112"/>
    </row>
    <row r="16819" spans="1:19" ht="11.25" thickBot="1" x14ac:dyDescent="0.2">
      <c r="A16819" s="107">
        <v>3</v>
      </c>
      <c r="B16819" s="132">
        <v>0.62432870370370364</v>
      </c>
      <c r="C16819" s="133">
        <v>1.06813</v>
      </c>
      <c r="D16819" s="134" t="s">
        <v>2816</v>
      </c>
      <c r="E16819" s="108">
        <v>2248.4589999999998</v>
      </c>
      <c r="F16819" s="108">
        <v>870.28499999999997</v>
      </c>
      <c r="G16819" s="108">
        <v>-1.798</v>
      </c>
      <c r="H16819" s="108">
        <v>7201.6170000000002</v>
      </c>
      <c r="I16819" s="108">
        <v>210872.9</v>
      </c>
      <c r="J16819" s="108">
        <v>1336856.5</v>
      </c>
      <c r="K16819" s="108">
        <v>33288.51</v>
      </c>
      <c r="L16819" s="108">
        <v>63337.735999999997</v>
      </c>
      <c r="M16819" s="108">
        <v>9596.9120000000003</v>
      </c>
      <c r="N16819" s="108">
        <v>6637.2860000000001</v>
      </c>
      <c r="O16819" s="108">
        <v>1092.173</v>
      </c>
      <c r="P16819" s="108">
        <v>1012.032</v>
      </c>
      <c r="Q16819" s="108">
        <v>1229.0029999999999</v>
      </c>
      <c r="R16819" s="108">
        <v>1072.248</v>
      </c>
      <c r="S16819" s="108">
        <v>1389.6869999999999</v>
      </c>
    </row>
    <row r="16820" spans="1:19" ht="11.25" thickBot="1" x14ac:dyDescent="0.2">
      <c r="A16820" s="112"/>
    </row>
    <row r="16821" spans="1:19" ht="11.25" thickBot="1" x14ac:dyDescent="0.2">
      <c r="A16821" s="135" t="s">
        <v>362</v>
      </c>
      <c r="B16821" s="112"/>
      <c r="C16821" s="137">
        <v>1.05603</v>
      </c>
      <c r="D16821" s="134" t="s">
        <v>2817</v>
      </c>
      <c r="E16821" s="136">
        <v>2153.4659999999999</v>
      </c>
      <c r="F16821" s="136">
        <v>868.44500000000005</v>
      </c>
      <c r="G16821" s="136">
        <v>-5.8999999999999997E-2</v>
      </c>
      <c r="H16821" s="136">
        <v>7364.1850000000004</v>
      </c>
      <c r="I16821" s="136">
        <v>212069.02</v>
      </c>
      <c r="J16821" s="136">
        <v>1351110.1</v>
      </c>
      <c r="K16821" s="136">
        <v>33876.514000000003</v>
      </c>
      <c r="L16821" s="136">
        <v>63010.932000000001</v>
      </c>
      <c r="M16821" s="136">
        <v>9535.973</v>
      </c>
      <c r="N16821" s="136">
        <v>6626.7960000000003</v>
      </c>
      <c r="O16821" s="136">
        <v>1135.4090000000001</v>
      </c>
      <c r="P16821" s="136">
        <v>1043.721</v>
      </c>
      <c r="Q16821" s="136">
        <v>1225.355</v>
      </c>
      <c r="R16821" s="136">
        <v>1098.556</v>
      </c>
      <c r="S16821" s="136">
        <v>1383.049</v>
      </c>
    </row>
    <row r="16822" spans="1:19" ht="11.25" thickBot="1" x14ac:dyDescent="0.2">
      <c r="A16822" s="112"/>
    </row>
    <row r="16823" spans="1:19" ht="11.25" thickBot="1" x14ac:dyDescent="0.2">
      <c r="A16823" s="138" t="s">
        <v>364</v>
      </c>
      <c r="B16823" s="112"/>
      <c r="C16823" s="137">
        <v>1.124E-2</v>
      </c>
      <c r="D16823" s="134" t="s">
        <v>2818</v>
      </c>
      <c r="E16823" s="136">
        <v>148.17599999999999</v>
      </c>
      <c r="F16823" s="136">
        <v>19.327999999999999</v>
      </c>
      <c r="G16823" s="136">
        <v>1.7430000000000001</v>
      </c>
      <c r="H16823" s="136">
        <v>172.10599999999999</v>
      </c>
      <c r="I16823" s="136">
        <v>1169.2439999999999</v>
      </c>
      <c r="J16823" s="136">
        <v>13270.264999999999</v>
      </c>
      <c r="K16823" s="136">
        <v>580.97799999999995</v>
      </c>
      <c r="L16823" s="136">
        <v>327.37400000000002</v>
      </c>
      <c r="M16823" s="136">
        <v>69.775999999999996</v>
      </c>
      <c r="N16823" s="136">
        <v>55.118000000000002</v>
      </c>
      <c r="O16823" s="136">
        <v>38.408000000000001</v>
      </c>
      <c r="P16823" s="136">
        <v>30.754999999999999</v>
      </c>
      <c r="Q16823" s="136">
        <v>33.329000000000001</v>
      </c>
      <c r="R16823" s="136">
        <v>22.963000000000001</v>
      </c>
      <c r="S16823" s="136">
        <v>16.164000000000001</v>
      </c>
    </row>
    <row r="16824" spans="1:19" ht="11.25" thickBot="1" x14ac:dyDescent="0.2">
      <c r="A16824" s="112"/>
    </row>
    <row r="16825" spans="1:19" ht="11.25" thickBot="1" x14ac:dyDescent="0.2">
      <c r="A16825" s="139" t="s">
        <v>366</v>
      </c>
      <c r="B16825" s="112"/>
      <c r="C16825" s="140">
        <v>1.0640000000000001</v>
      </c>
      <c r="D16825" s="134" t="s">
        <v>2819</v>
      </c>
      <c r="E16825" s="136">
        <v>6.8810000000000002</v>
      </c>
      <c r="F16825" s="136">
        <v>2.226</v>
      </c>
      <c r="G16825" s="136">
        <v>2953.4360000000001</v>
      </c>
      <c r="H16825" s="136">
        <v>2.3370000000000002</v>
      </c>
      <c r="I16825" s="136">
        <v>0.55100000000000005</v>
      </c>
      <c r="J16825" s="136">
        <v>0.98199999999999998</v>
      </c>
      <c r="K16825" s="136">
        <v>1.7150000000000001</v>
      </c>
      <c r="L16825" s="136">
        <v>0.52</v>
      </c>
      <c r="M16825" s="136">
        <v>0.73199999999999998</v>
      </c>
      <c r="N16825" s="136">
        <v>0.83199999999999996</v>
      </c>
      <c r="O16825" s="136">
        <v>3.383</v>
      </c>
      <c r="P16825" s="136">
        <v>2.9470000000000001</v>
      </c>
      <c r="Q16825" s="136">
        <v>2.72</v>
      </c>
      <c r="R16825" s="136">
        <v>2.09</v>
      </c>
      <c r="S16825" s="136">
        <v>1.169</v>
      </c>
    </row>
    <row r="16826" spans="1:19" ht="11.25" thickBot="1" x14ac:dyDescent="0.2">
      <c r="A16826" s="112"/>
    </row>
    <row r="16827" spans="1:19" ht="11.25" thickBot="1" x14ac:dyDescent="0.2">
      <c r="A16827" s="106" t="s">
        <v>357</v>
      </c>
      <c r="B16827" s="106" t="s">
        <v>358</v>
      </c>
      <c r="C16827" s="130" t="s">
        <v>51</v>
      </c>
      <c r="D16827" s="130" t="s">
        <v>52</v>
      </c>
      <c r="E16827" s="130" t="s">
        <v>53</v>
      </c>
      <c r="F16827" s="130" t="s">
        <v>54</v>
      </c>
      <c r="G16827" s="130" t="s">
        <v>55</v>
      </c>
      <c r="H16827" s="130" t="s">
        <v>56</v>
      </c>
      <c r="I16827" s="130" t="s">
        <v>57</v>
      </c>
      <c r="J16827" s="130" t="s">
        <v>58</v>
      </c>
      <c r="K16827" s="130" t="s">
        <v>59</v>
      </c>
      <c r="L16827" s="130" t="s">
        <v>60</v>
      </c>
      <c r="M16827" s="130" t="s">
        <v>61</v>
      </c>
      <c r="N16827" s="130" t="s">
        <v>62</v>
      </c>
      <c r="O16827" s="130" t="s">
        <v>63</v>
      </c>
      <c r="P16827" s="130" t="s">
        <v>64</v>
      </c>
      <c r="Q16827" s="131" t="s">
        <v>65</v>
      </c>
      <c r="R16827" s="131" t="s">
        <v>66</v>
      </c>
      <c r="S16827" s="130" t="s">
        <v>67</v>
      </c>
    </row>
    <row r="16828" spans="1:19" ht="11.25" thickBot="1" x14ac:dyDescent="0.2">
      <c r="A16828" s="107">
        <v>1</v>
      </c>
      <c r="B16828" s="132">
        <v>0.62396990740740743</v>
      </c>
      <c r="C16828" s="108">
        <v>1092.79</v>
      </c>
      <c r="D16828" s="108">
        <v>988.53499999999997</v>
      </c>
      <c r="E16828" s="108">
        <v>397.75200000000001</v>
      </c>
      <c r="F16828" s="108">
        <v>607.38400000000001</v>
      </c>
      <c r="G16828" s="108">
        <v>388.13499999999999</v>
      </c>
      <c r="H16828" s="108">
        <v>443.89699999999999</v>
      </c>
      <c r="I16828" s="108">
        <v>1509.1510000000001</v>
      </c>
      <c r="J16828" s="108">
        <v>3650.3290000000002</v>
      </c>
      <c r="K16828" s="108">
        <v>5502.5559999999996</v>
      </c>
      <c r="L16828" s="108">
        <v>-3.222</v>
      </c>
      <c r="M16828" s="108">
        <v>2.9020000000000001</v>
      </c>
      <c r="N16828" s="108">
        <v>455.30099999999999</v>
      </c>
      <c r="O16828" s="108">
        <v>303.67599999999999</v>
      </c>
      <c r="P16828" s="108">
        <v>59194.1</v>
      </c>
      <c r="Q16828" s="133">
        <v>0.95745999999999998</v>
      </c>
      <c r="R16828" s="134" t="s">
        <v>2820</v>
      </c>
      <c r="S16828" s="108">
        <v>10110.245000000001</v>
      </c>
    </row>
    <row r="16829" spans="1:19" ht="11.25" thickBot="1" x14ac:dyDescent="0.2">
      <c r="A16829" s="112"/>
    </row>
    <row r="16830" spans="1:19" ht="11.25" thickBot="1" x14ac:dyDescent="0.2">
      <c r="A16830" s="107">
        <v>2</v>
      </c>
      <c r="B16830" s="132">
        <v>0.62415509259259261</v>
      </c>
      <c r="C16830" s="108">
        <v>1018.034</v>
      </c>
      <c r="D16830" s="108">
        <v>1002.5650000000001</v>
      </c>
      <c r="E16830" s="108">
        <v>379.48</v>
      </c>
      <c r="F16830" s="108">
        <v>602.32399999999996</v>
      </c>
      <c r="G16830" s="108">
        <v>362.78</v>
      </c>
      <c r="H16830" s="108">
        <v>472.11799999999999</v>
      </c>
      <c r="I16830" s="108">
        <v>1614.798</v>
      </c>
      <c r="J16830" s="108">
        <v>3747.3409999999999</v>
      </c>
      <c r="K16830" s="108">
        <v>5510.7969999999996</v>
      </c>
      <c r="L16830" s="108">
        <v>-8.7319999999999993</v>
      </c>
      <c r="M16830" s="108">
        <v>10.138999999999999</v>
      </c>
      <c r="N16830" s="108">
        <v>410.13299999999998</v>
      </c>
      <c r="O16830" s="108">
        <v>271.22300000000001</v>
      </c>
      <c r="P16830" s="108">
        <v>58671.133999999998</v>
      </c>
      <c r="Q16830" s="133">
        <v>0.97123999999999999</v>
      </c>
      <c r="R16830" s="134" t="s">
        <v>2821</v>
      </c>
      <c r="S16830" s="108">
        <v>10084.641</v>
      </c>
    </row>
    <row r="16831" spans="1:19" ht="11.25" thickBot="1" x14ac:dyDescent="0.2">
      <c r="A16831" s="112"/>
    </row>
    <row r="16832" spans="1:19" ht="11.25" thickBot="1" x14ac:dyDescent="0.2">
      <c r="A16832" s="107">
        <v>3</v>
      </c>
      <c r="B16832" s="132">
        <v>0.62432870370370364</v>
      </c>
      <c r="C16832" s="108">
        <v>1087.7550000000001</v>
      </c>
      <c r="D16832" s="108">
        <v>986.35900000000004</v>
      </c>
      <c r="E16832" s="108">
        <v>401.04300000000001</v>
      </c>
      <c r="F16832" s="108">
        <v>565.447</v>
      </c>
      <c r="G16832" s="108">
        <v>372.221</v>
      </c>
      <c r="H16832" s="108">
        <v>489.82100000000003</v>
      </c>
      <c r="I16832" s="108">
        <v>1475.6489999999999</v>
      </c>
      <c r="J16832" s="108">
        <v>3657.9389999999999</v>
      </c>
      <c r="K16832" s="108">
        <v>5398.6660000000002</v>
      </c>
      <c r="L16832" s="108">
        <v>-6.1680000000000001</v>
      </c>
      <c r="M16832" s="108">
        <v>-0.81399999999999995</v>
      </c>
      <c r="N16832" s="108">
        <v>426.63799999999998</v>
      </c>
      <c r="O16832" s="108">
        <v>317.63</v>
      </c>
      <c r="P16832" s="108">
        <v>58194.635999999999</v>
      </c>
      <c r="Q16832" s="133">
        <v>0.98272999999999999</v>
      </c>
      <c r="R16832" s="134" t="s">
        <v>2822</v>
      </c>
      <c r="S16832" s="108">
        <v>10036.698</v>
      </c>
    </row>
    <row r="16833" spans="1:19" ht="11.25" thickBot="1" x14ac:dyDescent="0.2">
      <c r="A16833" s="112"/>
    </row>
    <row r="16834" spans="1:19" ht="11.25" thickBot="1" x14ac:dyDescent="0.2">
      <c r="A16834" s="135" t="s">
        <v>362</v>
      </c>
      <c r="B16834" s="112"/>
      <c r="C16834" s="136">
        <v>1066.193</v>
      </c>
      <c r="D16834" s="136">
        <v>992.48699999999997</v>
      </c>
      <c r="E16834" s="136">
        <v>392.75900000000001</v>
      </c>
      <c r="F16834" s="136">
        <v>591.71799999999996</v>
      </c>
      <c r="G16834" s="136">
        <v>374.37900000000002</v>
      </c>
      <c r="H16834" s="136">
        <v>468.61200000000002</v>
      </c>
      <c r="I16834" s="136">
        <v>1533.1990000000001</v>
      </c>
      <c r="J16834" s="136">
        <v>3685.203</v>
      </c>
      <c r="K16834" s="136">
        <v>5470.6729999999998</v>
      </c>
      <c r="L16834" s="136">
        <v>-6.0410000000000004</v>
      </c>
      <c r="M16834" s="136">
        <v>4.0759999999999996</v>
      </c>
      <c r="N16834" s="136">
        <v>430.69099999999997</v>
      </c>
      <c r="O16834" s="136">
        <v>297.51</v>
      </c>
      <c r="P16834" s="136">
        <v>58686.623</v>
      </c>
      <c r="Q16834" s="137">
        <v>0.97047000000000005</v>
      </c>
      <c r="R16834" s="134" t="s">
        <v>2823</v>
      </c>
      <c r="S16834" s="136">
        <v>10077.195</v>
      </c>
    </row>
    <row r="16835" spans="1:19" ht="11.25" thickBot="1" x14ac:dyDescent="0.2">
      <c r="A16835" s="112"/>
    </row>
    <row r="16836" spans="1:19" ht="11.25" thickBot="1" x14ac:dyDescent="0.2">
      <c r="A16836" s="138" t="s">
        <v>364</v>
      </c>
      <c r="B16836" s="112"/>
      <c r="C16836" s="136">
        <v>41.783000000000001</v>
      </c>
      <c r="D16836" s="136">
        <v>8.7959999999999994</v>
      </c>
      <c r="E16836" s="136">
        <v>11.616</v>
      </c>
      <c r="F16836" s="136">
        <v>22.891999999999999</v>
      </c>
      <c r="G16836" s="136">
        <v>12.814</v>
      </c>
      <c r="H16836" s="136">
        <v>23.161999999999999</v>
      </c>
      <c r="I16836" s="136">
        <v>72.625</v>
      </c>
      <c r="J16836" s="136">
        <v>53.948</v>
      </c>
      <c r="K16836" s="136">
        <v>62.496000000000002</v>
      </c>
      <c r="L16836" s="136">
        <v>2.758</v>
      </c>
      <c r="M16836" s="136">
        <v>5.57</v>
      </c>
      <c r="N16836" s="136">
        <v>22.855</v>
      </c>
      <c r="O16836" s="136">
        <v>23.81</v>
      </c>
      <c r="P16836" s="136">
        <v>499.91199999999998</v>
      </c>
      <c r="Q16836" s="137">
        <v>1.265E-2</v>
      </c>
      <c r="R16836" s="134" t="s">
        <v>2824</v>
      </c>
      <c r="S16836" s="136">
        <v>37.335000000000001</v>
      </c>
    </row>
    <row r="16837" spans="1:19" ht="11.25" thickBot="1" x14ac:dyDescent="0.2">
      <c r="A16837" s="112"/>
    </row>
    <row r="16838" spans="1:19" ht="11.25" thickBot="1" x14ac:dyDescent="0.2">
      <c r="A16838" s="139" t="s">
        <v>366</v>
      </c>
      <c r="B16838" s="112"/>
      <c r="C16838" s="136">
        <v>3.919</v>
      </c>
      <c r="D16838" s="136">
        <v>0.88600000000000001</v>
      </c>
      <c r="E16838" s="136">
        <v>2.9580000000000002</v>
      </c>
      <c r="F16838" s="136">
        <v>3.8690000000000002</v>
      </c>
      <c r="G16838" s="136">
        <v>3.423</v>
      </c>
      <c r="H16838" s="136">
        <v>4.9429999999999996</v>
      </c>
      <c r="I16838" s="136">
        <v>4.7370000000000001</v>
      </c>
      <c r="J16838" s="136">
        <v>1.464</v>
      </c>
      <c r="K16838" s="136">
        <v>1.1419999999999999</v>
      </c>
      <c r="L16838" s="136">
        <v>45.651000000000003</v>
      </c>
      <c r="M16838" s="136">
        <v>136.666</v>
      </c>
      <c r="N16838" s="136">
        <v>5.3070000000000004</v>
      </c>
      <c r="O16838" s="136">
        <v>8.0030000000000001</v>
      </c>
      <c r="P16838" s="136">
        <v>0.85199999999999998</v>
      </c>
      <c r="Q16838" s="140">
        <v>1.304</v>
      </c>
      <c r="R16838" s="134" t="s">
        <v>2825</v>
      </c>
      <c r="S16838" s="136">
        <v>0.37</v>
      </c>
    </row>
    <row r="16839" spans="1:19" ht="11.25" thickBot="1" x14ac:dyDescent="0.2">
      <c r="A16839" s="112"/>
    </row>
    <row r="16840" spans="1:19" ht="11.25" thickBot="1" x14ac:dyDescent="0.2">
      <c r="A16840" s="106" t="s">
        <v>357</v>
      </c>
      <c r="B16840" s="106" t="s">
        <v>358</v>
      </c>
      <c r="C16840" s="130" t="s">
        <v>68</v>
      </c>
    </row>
    <row r="16841" spans="1:19" ht="11.25" thickBot="1" x14ac:dyDescent="0.2">
      <c r="A16841" s="107">
        <v>1</v>
      </c>
      <c r="B16841" s="132">
        <v>0.62396990740740743</v>
      </c>
      <c r="C16841" s="108">
        <v>1962.3150000000001</v>
      </c>
    </row>
    <row r="16842" spans="1:19" ht="11.25" thickBot="1" x14ac:dyDescent="0.2">
      <c r="A16842" s="112"/>
    </row>
    <row r="16843" spans="1:19" ht="11.25" thickBot="1" x14ac:dyDescent="0.2">
      <c r="A16843" s="107">
        <v>2</v>
      </c>
      <c r="B16843" s="132">
        <v>0.62415509259259261</v>
      </c>
      <c r="C16843" s="108">
        <v>2148.2049999999999</v>
      </c>
    </row>
    <row r="16844" spans="1:19" ht="11.25" thickBot="1" x14ac:dyDescent="0.2">
      <c r="A16844" s="112"/>
    </row>
    <row r="16845" spans="1:19" ht="11.25" thickBot="1" x14ac:dyDescent="0.2">
      <c r="A16845" s="107">
        <v>3</v>
      </c>
      <c r="B16845" s="132">
        <v>0.62432870370370364</v>
      </c>
      <c r="C16845" s="108">
        <v>1963.3330000000001</v>
      </c>
    </row>
    <row r="16846" spans="1:19" ht="11.25" thickBot="1" x14ac:dyDescent="0.2">
      <c r="A16846" s="112"/>
    </row>
    <row r="16847" spans="1:19" ht="11.25" thickBot="1" x14ac:dyDescent="0.2">
      <c r="A16847" s="135" t="s">
        <v>362</v>
      </c>
      <c r="B16847" s="112"/>
      <c r="C16847" s="136">
        <v>2024.6179999999999</v>
      </c>
    </row>
    <row r="16848" spans="1:19" ht="11.25" thickBot="1" x14ac:dyDescent="0.2">
      <c r="A16848" s="112"/>
    </row>
    <row r="16849" spans="1:19" ht="11.25" thickBot="1" x14ac:dyDescent="0.2">
      <c r="A16849" s="138" t="s">
        <v>364</v>
      </c>
      <c r="B16849" s="112"/>
      <c r="C16849" s="136">
        <v>107.03100000000001</v>
      </c>
    </row>
    <row r="16850" spans="1:19" ht="11.25" thickBot="1" x14ac:dyDescent="0.2">
      <c r="A16850" s="112"/>
    </row>
    <row r="16851" spans="1:19" ht="11.25" thickBot="1" x14ac:dyDescent="0.2">
      <c r="A16851" s="139" t="s">
        <v>366</v>
      </c>
      <c r="B16851" s="112"/>
      <c r="C16851" s="136">
        <v>5.2859999999999996</v>
      </c>
    </row>
    <row r="16852" spans="1:19" ht="10.5" x14ac:dyDescent="0.15">
      <c r="A16852" s="112"/>
    </row>
    <row r="16853" spans="1:19" x14ac:dyDescent="0.15">
      <c r="A16853" s="129"/>
      <c r="B16853" s="86" t="s">
        <v>2826</v>
      </c>
    </row>
    <row r="16854" spans="1:19" ht="9.75" thickBot="1" x14ac:dyDescent="0.2">
      <c r="A16854" s="81" t="s">
        <v>5871</v>
      </c>
    </row>
    <row r="16855" spans="1:19" ht="11.25" thickBot="1" x14ac:dyDescent="0.2">
      <c r="A16855" s="106" t="s">
        <v>357</v>
      </c>
      <c r="B16855" s="106" t="s">
        <v>358</v>
      </c>
      <c r="C16855" s="130" t="s">
        <v>0</v>
      </c>
      <c r="D16855" s="130" t="s">
        <v>1</v>
      </c>
      <c r="E16855" s="130" t="s">
        <v>2</v>
      </c>
      <c r="F16855" s="130" t="s">
        <v>3</v>
      </c>
      <c r="G16855" s="130" t="s">
        <v>4</v>
      </c>
      <c r="H16855" s="130" t="s">
        <v>5</v>
      </c>
      <c r="I16855" s="131" t="s">
        <v>6</v>
      </c>
      <c r="J16855" s="131" t="s">
        <v>7</v>
      </c>
      <c r="K16855" s="130" t="s">
        <v>8</v>
      </c>
      <c r="L16855" s="130" t="s">
        <v>9</v>
      </c>
      <c r="M16855" s="130" t="s">
        <v>10</v>
      </c>
      <c r="N16855" s="130" t="s">
        <v>11</v>
      </c>
      <c r="O16855" s="130" t="s">
        <v>12</v>
      </c>
      <c r="P16855" s="130" t="s">
        <v>13</v>
      </c>
      <c r="Q16855" s="130" t="s">
        <v>14</v>
      </c>
      <c r="R16855" s="130" t="s">
        <v>15</v>
      </c>
      <c r="S16855" s="130" t="s">
        <v>16</v>
      </c>
    </row>
    <row r="16856" spans="1:19" ht="11.25" thickBot="1" x14ac:dyDescent="0.2">
      <c r="A16856" s="107">
        <v>1</v>
      </c>
      <c r="B16856" s="132">
        <v>0.62913194444444442</v>
      </c>
      <c r="C16856" s="141" t="s">
        <v>12565</v>
      </c>
      <c r="D16856" s="141" t="s">
        <v>12566</v>
      </c>
      <c r="E16856" s="141" t="s">
        <v>12567</v>
      </c>
      <c r="F16856" s="108">
        <v>738388.61</v>
      </c>
      <c r="G16856" s="141" t="s">
        <v>12568</v>
      </c>
      <c r="H16856" s="141" t="s">
        <v>12569</v>
      </c>
      <c r="I16856" s="133">
        <v>1.2341299999999999</v>
      </c>
      <c r="J16856" s="134" t="s">
        <v>2832</v>
      </c>
      <c r="K16856" s="141" t="s">
        <v>12570</v>
      </c>
      <c r="L16856" s="108">
        <v>277.83999999999997</v>
      </c>
      <c r="M16856" s="108">
        <v>24493.223000000002</v>
      </c>
      <c r="N16856" s="108">
        <v>45757.035000000003</v>
      </c>
      <c r="O16856" s="141" t="s">
        <v>12571</v>
      </c>
      <c r="P16856" s="108">
        <v>264183.94</v>
      </c>
      <c r="Q16856" s="108">
        <v>7967.1940000000004</v>
      </c>
      <c r="R16856" s="108">
        <v>15010.955</v>
      </c>
      <c r="S16856" s="108">
        <v>64477.313000000002</v>
      </c>
    </row>
    <row r="16857" spans="1:19" ht="11.25" thickBot="1" x14ac:dyDescent="0.2">
      <c r="A16857" s="112"/>
    </row>
    <row r="16858" spans="1:19" ht="11.25" thickBot="1" x14ac:dyDescent="0.2">
      <c r="A16858" s="107">
        <v>2</v>
      </c>
      <c r="B16858" s="132">
        <v>0.6293171296296296</v>
      </c>
      <c r="C16858" s="141" t="s">
        <v>12572</v>
      </c>
      <c r="D16858" s="141" t="s">
        <v>12573</v>
      </c>
      <c r="E16858" s="141" t="s">
        <v>12574</v>
      </c>
      <c r="F16858" s="108">
        <v>736414.7</v>
      </c>
      <c r="G16858" s="141" t="s">
        <v>12575</v>
      </c>
      <c r="H16858" s="141" t="s">
        <v>12576</v>
      </c>
      <c r="I16858" s="133">
        <v>1.2077199999999999</v>
      </c>
      <c r="J16858" s="134" t="s">
        <v>2839</v>
      </c>
      <c r="K16858" s="141" t="s">
        <v>12577</v>
      </c>
      <c r="L16858" s="108">
        <v>284.762</v>
      </c>
      <c r="M16858" s="108">
        <v>25718.803</v>
      </c>
      <c r="N16858" s="108">
        <v>46682.697999999997</v>
      </c>
      <c r="O16858" s="141" t="s">
        <v>12578</v>
      </c>
      <c r="P16858" s="108">
        <v>271070.21000000002</v>
      </c>
      <c r="Q16858" s="108">
        <v>7868.9690000000001</v>
      </c>
      <c r="R16858" s="108">
        <v>15082.307000000001</v>
      </c>
      <c r="S16858" s="108">
        <v>64750.231</v>
      </c>
    </row>
    <row r="16859" spans="1:19" ht="11.25" thickBot="1" x14ac:dyDescent="0.2">
      <c r="A16859" s="112"/>
    </row>
    <row r="16860" spans="1:19" ht="11.25" thickBot="1" x14ac:dyDescent="0.2">
      <c r="A16860" s="107">
        <v>3</v>
      </c>
      <c r="B16860" s="132">
        <v>0.62949074074074074</v>
      </c>
      <c r="C16860" s="141" t="s">
        <v>12579</v>
      </c>
      <c r="D16860" s="141" t="s">
        <v>12580</v>
      </c>
      <c r="E16860" s="141" t="s">
        <v>12581</v>
      </c>
      <c r="F16860" s="108">
        <v>734524.02</v>
      </c>
      <c r="G16860" s="141" t="s">
        <v>12582</v>
      </c>
      <c r="H16860" s="141" t="s">
        <v>12583</v>
      </c>
      <c r="I16860" s="133">
        <v>1.21794</v>
      </c>
      <c r="J16860" s="134" t="s">
        <v>2846</v>
      </c>
      <c r="K16860" s="141" t="s">
        <v>12584</v>
      </c>
      <c r="L16860" s="108">
        <v>294.68099999999998</v>
      </c>
      <c r="M16860" s="108">
        <v>25463.097000000002</v>
      </c>
      <c r="N16860" s="108">
        <v>46607.6</v>
      </c>
      <c r="O16860" s="141" t="s">
        <v>12585</v>
      </c>
      <c r="P16860" s="108">
        <v>268548.65999999997</v>
      </c>
      <c r="Q16860" s="108">
        <v>7915.9650000000001</v>
      </c>
      <c r="R16860" s="108">
        <v>14731.528</v>
      </c>
      <c r="S16860" s="108">
        <v>64834.446000000004</v>
      </c>
    </row>
    <row r="16861" spans="1:19" ht="11.25" thickBot="1" x14ac:dyDescent="0.2">
      <c r="A16861" s="112"/>
    </row>
    <row r="16862" spans="1:19" ht="11.25" thickBot="1" x14ac:dyDescent="0.2">
      <c r="A16862" s="135" t="s">
        <v>362</v>
      </c>
      <c r="B16862" s="112"/>
      <c r="C16862" s="141" t="s">
        <v>12586</v>
      </c>
      <c r="D16862" s="141" t="s">
        <v>12587</v>
      </c>
      <c r="E16862" s="141" t="s">
        <v>12588</v>
      </c>
      <c r="F16862" s="136">
        <v>736442.44</v>
      </c>
      <c r="G16862" s="141" t="s">
        <v>12589</v>
      </c>
      <c r="H16862" s="141" t="s">
        <v>12590</v>
      </c>
      <c r="I16862" s="137">
        <v>1.21993</v>
      </c>
      <c r="J16862" s="134" t="s">
        <v>2854</v>
      </c>
      <c r="K16862" s="141" t="s">
        <v>12591</v>
      </c>
      <c r="L16862" s="136">
        <v>285.76100000000002</v>
      </c>
      <c r="M16862" s="136">
        <v>25225.041000000001</v>
      </c>
      <c r="N16862" s="136">
        <v>46349.110999999997</v>
      </c>
      <c r="O16862" s="141" t="s">
        <v>12592</v>
      </c>
      <c r="P16862" s="136">
        <v>267934.27</v>
      </c>
      <c r="Q16862" s="136">
        <v>7917.3760000000002</v>
      </c>
      <c r="R16862" s="136">
        <v>14941.597</v>
      </c>
      <c r="S16862" s="136">
        <v>64687.33</v>
      </c>
    </row>
    <row r="16863" spans="1:19" ht="11.25" thickBot="1" x14ac:dyDescent="0.2">
      <c r="A16863" s="112"/>
    </row>
    <row r="16864" spans="1:19" ht="11.25" thickBot="1" x14ac:dyDescent="0.2">
      <c r="A16864" s="138" t="s">
        <v>364</v>
      </c>
      <c r="B16864" s="112"/>
      <c r="C16864" s="141" t="s">
        <v>12593</v>
      </c>
      <c r="D16864" s="141" t="s">
        <v>12594</v>
      </c>
      <c r="E16864" s="141" t="s">
        <v>12595</v>
      </c>
      <c r="F16864" s="136">
        <v>1932.441</v>
      </c>
      <c r="G16864" s="141" t="s">
        <v>12596</v>
      </c>
      <c r="H16864" s="141" t="s">
        <v>12597</v>
      </c>
      <c r="I16864" s="137">
        <v>1.3310000000000001E-2</v>
      </c>
      <c r="J16864" s="134" t="s">
        <v>2861</v>
      </c>
      <c r="K16864" s="141" t="s">
        <v>12598</v>
      </c>
      <c r="L16864" s="136">
        <v>8.4649999999999999</v>
      </c>
      <c r="M16864" s="136">
        <v>646.54100000000005</v>
      </c>
      <c r="N16864" s="136">
        <v>514.12599999999998</v>
      </c>
      <c r="O16864" s="141" t="s">
        <v>12599</v>
      </c>
      <c r="P16864" s="136">
        <v>3484.0079999999998</v>
      </c>
      <c r="Q16864" s="136">
        <v>49.128</v>
      </c>
      <c r="R16864" s="136">
        <v>185.39</v>
      </c>
      <c r="S16864" s="136">
        <v>186.691</v>
      </c>
    </row>
    <row r="16865" spans="1:19" ht="11.25" thickBot="1" x14ac:dyDescent="0.2">
      <c r="A16865" s="112"/>
    </row>
    <row r="16866" spans="1:19" ht="11.25" thickBot="1" x14ac:dyDescent="0.2">
      <c r="A16866" s="139" t="s">
        <v>366</v>
      </c>
      <c r="B16866" s="112"/>
      <c r="C16866" s="141" t="s">
        <v>2281</v>
      </c>
      <c r="D16866" s="141" t="s">
        <v>2863</v>
      </c>
      <c r="E16866" s="141" t="s">
        <v>1004</v>
      </c>
      <c r="F16866" s="136">
        <v>0.26200000000000001</v>
      </c>
      <c r="G16866" s="141" t="s">
        <v>2864</v>
      </c>
      <c r="H16866" s="141" t="s">
        <v>2865</v>
      </c>
      <c r="I16866" s="140">
        <v>1.091</v>
      </c>
      <c r="J16866" s="134" t="s">
        <v>2866</v>
      </c>
      <c r="K16866" s="141" t="s">
        <v>2867</v>
      </c>
      <c r="L16866" s="136">
        <v>2.9620000000000002</v>
      </c>
      <c r="M16866" s="136">
        <v>2.5630000000000002</v>
      </c>
      <c r="N16866" s="136">
        <v>1.109</v>
      </c>
      <c r="O16866" s="141" t="s">
        <v>2868</v>
      </c>
      <c r="P16866" s="136">
        <v>1.3</v>
      </c>
      <c r="Q16866" s="136">
        <v>0.621</v>
      </c>
      <c r="R16866" s="136">
        <v>1.2410000000000001</v>
      </c>
      <c r="S16866" s="136">
        <v>0.28899999999999998</v>
      </c>
    </row>
    <row r="16867" spans="1:19" ht="11.25" thickBot="1" x14ac:dyDescent="0.2">
      <c r="A16867" s="112"/>
    </row>
    <row r="16868" spans="1:19" ht="11.25" thickBot="1" x14ac:dyDescent="0.2">
      <c r="A16868" s="106" t="s">
        <v>357</v>
      </c>
      <c r="B16868" s="106" t="s">
        <v>358</v>
      </c>
      <c r="C16868" s="130" t="s">
        <v>17</v>
      </c>
      <c r="D16868" s="130" t="s">
        <v>18</v>
      </c>
      <c r="E16868" s="131" t="s">
        <v>19</v>
      </c>
      <c r="F16868" s="131" t="s">
        <v>20</v>
      </c>
      <c r="G16868" s="130" t="s">
        <v>21</v>
      </c>
      <c r="H16868" s="130" t="s">
        <v>22</v>
      </c>
      <c r="I16868" s="130" t="s">
        <v>23</v>
      </c>
      <c r="J16868" s="130" t="s">
        <v>24</v>
      </c>
      <c r="K16868" s="131" t="s">
        <v>25</v>
      </c>
      <c r="L16868" s="131" t="s">
        <v>26</v>
      </c>
      <c r="M16868" s="130" t="s">
        <v>27</v>
      </c>
      <c r="N16868" s="130" t="s">
        <v>28</v>
      </c>
      <c r="O16868" s="130" t="s">
        <v>29</v>
      </c>
      <c r="P16868" s="130" t="s">
        <v>30</v>
      </c>
      <c r="Q16868" s="130" t="s">
        <v>31</v>
      </c>
      <c r="R16868" s="130" t="s">
        <v>32</v>
      </c>
      <c r="S16868" s="130" t="s">
        <v>33</v>
      </c>
    </row>
    <row r="16869" spans="1:19" ht="11.25" thickBot="1" x14ac:dyDescent="0.2">
      <c r="A16869" s="107">
        <v>1</v>
      </c>
      <c r="B16869" s="132">
        <v>0.62913194444444442</v>
      </c>
      <c r="C16869" s="108">
        <v>49286.783000000003</v>
      </c>
      <c r="D16869" s="108">
        <v>50937.491999999998</v>
      </c>
      <c r="E16869" s="133">
        <v>1.07683</v>
      </c>
      <c r="F16869" s="133">
        <v>1.01065</v>
      </c>
      <c r="G16869" s="108">
        <v>13.721</v>
      </c>
      <c r="H16869" s="108">
        <v>57.591000000000001</v>
      </c>
      <c r="I16869" s="108">
        <v>285061.58</v>
      </c>
      <c r="J16869" s="141" t="s">
        <v>12600</v>
      </c>
      <c r="K16869" s="133">
        <v>1.16652</v>
      </c>
      <c r="L16869" s="134" t="s">
        <v>2870</v>
      </c>
      <c r="M16869" s="108">
        <v>1613.2460000000001</v>
      </c>
      <c r="N16869" s="108">
        <v>2736.9050000000002</v>
      </c>
      <c r="O16869" s="108">
        <v>0.94199999999999995</v>
      </c>
      <c r="P16869" s="108">
        <v>92.641999999999996</v>
      </c>
      <c r="Q16869" s="108">
        <v>470.738</v>
      </c>
      <c r="R16869" s="108">
        <v>1064.42</v>
      </c>
      <c r="S16869" s="108">
        <v>245.536</v>
      </c>
    </row>
    <row r="16870" spans="1:19" ht="11.25" thickBot="1" x14ac:dyDescent="0.2">
      <c r="A16870" s="112"/>
    </row>
    <row r="16871" spans="1:19" ht="11.25" thickBot="1" x14ac:dyDescent="0.2">
      <c r="A16871" s="107">
        <v>2</v>
      </c>
      <c r="B16871" s="132">
        <v>0.6293171296296296</v>
      </c>
      <c r="C16871" s="108">
        <v>49036.764999999999</v>
      </c>
      <c r="D16871" s="108">
        <v>50880.267</v>
      </c>
      <c r="E16871" s="133">
        <v>1.1017300000000001</v>
      </c>
      <c r="F16871" s="133">
        <v>1.0023200000000001</v>
      </c>
      <c r="G16871" s="108">
        <v>18.704999999999998</v>
      </c>
      <c r="H16871" s="108">
        <v>60.744</v>
      </c>
      <c r="I16871" s="108">
        <v>284079.81</v>
      </c>
      <c r="J16871" s="141" t="s">
        <v>12601</v>
      </c>
      <c r="K16871" s="133">
        <v>1.18601</v>
      </c>
      <c r="L16871" s="134" t="s">
        <v>2872</v>
      </c>
      <c r="M16871" s="108">
        <v>1794.942</v>
      </c>
      <c r="N16871" s="108">
        <v>2731.6410000000001</v>
      </c>
      <c r="O16871" s="108">
        <v>3.5230000000000001</v>
      </c>
      <c r="P16871" s="108">
        <v>78.94</v>
      </c>
      <c r="Q16871" s="108">
        <v>437.35300000000001</v>
      </c>
      <c r="R16871" s="108">
        <v>1060.221</v>
      </c>
      <c r="S16871" s="108">
        <v>282.77800000000002</v>
      </c>
    </row>
    <row r="16872" spans="1:19" ht="11.25" thickBot="1" x14ac:dyDescent="0.2">
      <c r="A16872" s="112"/>
    </row>
    <row r="16873" spans="1:19" ht="11.25" thickBot="1" x14ac:dyDescent="0.2">
      <c r="A16873" s="107">
        <v>3</v>
      </c>
      <c r="B16873" s="132">
        <v>0.62949074074074074</v>
      </c>
      <c r="C16873" s="108">
        <v>48223.322</v>
      </c>
      <c r="D16873" s="108">
        <v>50337.154000000002</v>
      </c>
      <c r="E16873" s="133">
        <v>1.10683</v>
      </c>
      <c r="F16873" s="133">
        <v>0.99966999999999995</v>
      </c>
      <c r="G16873" s="108">
        <v>9.5540000000000003</v>
      </c>
      <c r="H16873" s="108">
        <v>67.674999999999997</v>
      </c>
      <c r="I16873" s="108">
        <v>282801.51</v>
      </c>
      <c r="J16873" s="141" t="s">
        <v>12602</v>
      </c>
      <c r="K16873" s="133">
        <v>1.1858</v>
      </c>
      <c r="L16873" s="134" t="s">
        <v>2873</v>
      </c>
      <c r="M16873" s="108">
        <v>1632.2449999999999</v>
      </c>
      <c r="N16873" s="108">
        <v>2624.0680000000002</v>
      </c>
      <c r="O16873" s="108">
        <v>6.1120000000000001</v>
      </c>
      <c r="P16873" s="108">
        <v>92.088999999999999</v>
      </c>
      <c r="Q16873" s="108">
        <v>424.19900000000001</v>
      </c>
      <c r="R16873" s="108">
        <v>1033.0509999999999</v>
      </c>
      <c r="S16873" s="108">
        <v>275.61399999999998</v>
      </c>
    </row>
    <row r="16874" spans="1:19" ht="11.25" thickBot="1" x14ac:dyDescent="0.2">
      <c r="A16874" s="112"/>
    </row>
    <row r="16875" spans="1:19" ht="11.25" thickBot="1" x14ac:dyDescent="0.2">
      <c r="A16875" s="135" t="s">
        <v>362</v>
      </c>
      <c r="B16875" s="112"/>
      <c r="C16875" s="136">
        <v>48848.957000000002</v>
      </c>
      <c r="D16875" s="136">
        <v>50718.303999999996</v>
      </c>
      <c r="E16875" s="137">
        <v>1.0951299999999999</v>
      </c>
      <c r="F16875" s="137">
        <v>1.0042199999999999</v>
      </c>
      <c r="G16875" s="136">
        <v>13.993</v>
      </c>
      <c r="H16875" s="136">
        <v>62.003</v>
      </c>
      <c r="I16875" s="136">
        <v>283980.96999999997</v>
      </c>
      <c r="J16875" s="141" t="s">
        <v>12603</v>
      </c>
      <c r="K16875" s="137">
        <v>1.17944</v>
      </c>
      <c r="L16875" s="134" t="s">
        <v>2875</v>
      </c>
      <c r="M16875" s="136">
        <v>1680.145</v>
      </c>
      <c r="N16875" s="136">
        <v>2697.538</v>
      </c>
      <c r="O16875" s="136">
        <v>3.5259999999999998</v>
      </c>
      <c r="P16875" s="136">
        <v>87.891000000000005</v>
      </c>
      <c r="Q16875" s="136">
        <v>444.09699999999998</v>
      </c>
      <c r="R16875" s="136">
        <v>1052.5640000000001</v>
      </c>
      <c r="S16875" s="136">
        <v>267.976</v>
      </c>
    </row>
    <row r="16876" spans="1:19" ht="11.25" thickBot="1" x14ac:dyDescent="0.2">
      <c r="A16876" s="112"/>
    </row>
    <row r="16877" spans="1:19" ht="11.25" thickBot="1" x14ac:dyDescent="0.2">
      <c r="A16877" s="138" t="s">
        <v>364</v>
      </c>
      <c r="B16877" s="112"/>
      <c r="C16877" s="136">
        <v>556.04999999999995</v>
      </c>
      <c r="D16877" s="136">
        <v>331.32299999999998</v>
      </c>
      <c r="E16877" s="137">
        <v>1.6060000000000001E-2</v>
      </c>
      <c r="F16877" s="137">
        <v>5.7299999999999999E-3</v>
      </c>
      <c r="G16877" s="136">
        <v>4.5819999999999999</v>
      </c>
      <c r="H16877" s="136">
        <v>5.1589999999999998</v>
      </c>
      <c r="I16877" s="136">
        <v>1133.271</v>
      </c>
      <c r="J16877" s="141" t="s">
        <v>12604</v>
      </c>
      <c r="K16877" s="137">
        <v>1.119E-2</v>
      </c>
      <c r="L16877" s="134" t="s">
        <v>2877</v>
      </c>
      <c r="M16877" s="136">
        <v>99.87</v>
      </c>
      <c r="N16877" s="136">
        <v>63.680999999999997</v>
      </c>
      <c r="O16877" s="136">
        <v>2.585</v>
      </c>
      <c r="P16877" s="136">
        <v>7.7560000000000002</v>
      </c>
      <c r="Q16877" s="136">
        <v>23.991</v>
      </c>
      <c r="R16877" s="136">
        <v>17.029</v>
      </c>
      <c r="S16877" s="136">
        <v>19.760999999999999</v>
      </c>
    </row>
    <row r="16878" spans="1:19" ht="11.25" thickBot="1" x14ac:dyDescent="0.2">
      <c r="A16878" s="112"/>
    </row>
    <row r="16879" spans="1:19" ht="11.25" thickBot="1" x14ac:dyDescent="0.2">
      <c r="A16879" s="139" t="s">
        <v>366</v>
      </c>
      <c r="B16879" s="112"/>
      <c r="C16879" s="136">
        <v>1.1379999999999999</v>
      </c>
      <c r="D16879" s="136">
        <v>0.65300000000000002</v>
      </c>
      <c r="E16879" s="140">
        <v>1.466</v>
      </c>
      <c r="F16879" s="140">
        <v>0.57099999999999995</v>
      </c>
      <c r="G16879" s="136">
        <v>32.744</v>
      </c>
      <c r="H16879" s="136">
        <v>8.32</v>
      </c>
      <c r="I16879" s="136">
        <v>0.39900000000000002</v>
      </c>
      <c r="J16879" s="141" t="s">
        <v>2878</v>
      </c>
      <c r="K16879" s="140">
        <v>0.94899999999999995</v>
      </c>
      <c r="L16879" s="134" t="s">
        <v>1264</v>
      </c>
      <c r="M16879" s="136">
        <v>5.944</v>
      </c>
      <c r="N16879" s="136">
        <v>2.3610000000000002</v>
      </c>
      <c r="O16879" s="136">
        <v>73.317999999999998</v>
      </c>
      <c r="P16879" s="136">
        <v>8.8249999999999993</v>
      </c>
      <c r="Q16879" s="136">
        <v>5.4020000000000001</v>
      </c>
      <c r="R16879" s="136">
        <v>1.6180000000000001</v>
      </c>
      <c r="S16879" s="136">
        <v>7.3739999999999997</v>
      </c>
    </row>
    <row r="16880" spans="1:19" ht="11.25" thickBot="1" x14ac:dyDescent="0.2">
      <c r="A16880" s="112"/>
    </row>
    <row r="16881" spans="1:19" ht="11.25" thickBot="1" x14ac:dyDescent="0.2">
      <c r="A16881" s="106" t="s">
        <v>357</v>
      </c>
      <c r="B16881" s="106" t="s">
        <v>358</v>
      </c>
      <c r="C16881" s="131" t="s">
        <v>34</v>
      </c>
      <c r="D16881" s="131" t="s">
        <v>35</v>
      </c>
      <c r="E16881" s="130" t="s">
        <v>36</v>
      </c>
      <c r="F16881" s="130" t="s">
        <v>37</v>
      </c>
      <c r="G16881" s="130" t="s">
        <v>38</v>
      </c>
      <c r="H16881" s="130" t="s">
        <v>39</v>
      </c>
      <c r="I16881" s="130" t="s">
        <v>40</v>
      </c>
      <c r="J16881" s="130" t="s">
        <v>41</v>
      </c>
      <c r="K16881" s="130" t="s">
        <v>42</v>
      </c>
      <c r="L16881" s="130" t="s">
        <v>43</v>
      </c>
      <c r="M16881" s="130" t="s">
        <v>44</v>
      </c>
      <c r="N16881" s="130" t="s">
        <v>45</v>
      </c>
      <c r="O16881" s="130" t="s">
        <v>46</v>
      </c>
      <c r="P16881" s="130" t="s">
        <v>47</v>
      </c>
      <c r="Q16881" s="130" t="s">
        <v>48</v>
      </c>
      <c r="R16881" s="130" t="s">
        <v>49</v>
      </c>
      <c r="S16881" s="130" t="s">
        <v>50</v>
      </c>
    </row>
    <row r="16882" spans="1:19" ht="11.25" thickBot="1" x14ac:dyDescent="0.2">
      <c r="A16882" s="107">
        <v>1</v>
      </c>
      <c r="B16882" s="132">
        <v>0.62913194444444442</v>
      </c>
      <c r="C16882" s="133">
        <v>1.0717300000000001</v>
      </c>
      <c r="D16882" s="134" t="s">
        <v>2879</v>
      </c>
      <c r="E16882" s="108">
        <v>1246.8409999999999</v>
      </c>
      <c r="F16882" s="108">
        <v>1019.308</v>
      </c>
      <c r="G16882" s="108">
        <v>-0.08</v>
      </c>
      <c r="H16882" s="108">
        <v>9220.5249999999996</v>
      </c>
      <c r="I16882" s="108">
        <v>260125.66</v>
      </c>
      <c r="J16882" s="141" t="s">
        <v>12605</v>
      </c>
      <c r="K16882" s="108">
        <v>26662.847000000002</v>
      </c>
      <c r="L16882" s="108">
        <v>50144.921999999999</v>
      </c>
      <c r="M16882" s="108">
        <v>7360.9790000000003</v>
      </c>
      <c r="N16882" s="108">
        <v>5147.5240000000003</v>
      </c>
      <c r="O16882" s="108">
        <v>824.99</v>
      </c>
      <c r="P16882" s="108">
        <v>935.74199999999996</v>
      </c>
      <c r="Q16882" s="108">
        <v>944.75199999999995</v>
      </c>
      <c r="R16882" s="108">
        <v>899.57100000000003</v>
      </c>
      <c r="S16882" s="108">
        <v>1100.4780000000001</v>
      </c>
    </row>
    <row r="16883" spans="1:19" ht="11.25" thickBot="1" x14ac:dyDescent="0.2">
      <c r="A16883" s="112"/>
    </row>
    <row r="16884" spans="1:19" ht="11.25" thickBot="1" x14ac:dyDescent="0.2">
      <c r="A16884" s="107">
        <v>2</v>
      </c>
      <c r="B16884" s="132">
        <v>0.6293171296296296</v>
      </c>
      <c r="C16884" s="133">
        <v>1.0782400000000001</v>
      </c>
      <c r="D16884" s="134" t="s">
        <v>2881</v>
      </c>
      <c r="E16884" s="108">
        <v>1199.481</v>
      </c>
      <c r="F16884" s="108">
        <v>1134.2729999999999</v>
      </c>
      <c r="G16884" s="108">
        <v>2.5449999999999999</v>
      </c>
      <c r="H16884" s="108">
        <v>9304.0920000000006</v>
      </c>
      <c r="I16884" s="108">
        <v>262210.83</v>
      </c>
      <c r="J16884" s="141" t="s">
        <v>12606</v>
      </c>
      <c r="K16884" s="108">
        <v>27126.091</v>
      </c>
      <c r="L16884" s="108">
        <v>49581.838000000003</v>
      </c>
      <c r="M16884" s="108">
        <v>7529.4769999999999</v>
      </c>
      <c r="N16884" s="108">
        <v>5195.3580000000002</v>
      </c>
      <c r="O16884" s="108">
        <v>878.21</v>
      </c>
      <c r="P16884" s="108">
        <v>907.91800000000001</v>
      </c>
      <c r="Q16884" s="108">
        <v>918.14800000000002</v>
      </c>
      <c r="R16884" s="108">
        <v>867.99800000000005</v>
      </c>
      <c r="S16884" s="108">
        <v>991.17499999999995</v>
      </c>
    </row>
    <row r="16885" spans="1:19" ht="11.25" thickBot="1" x14ac:dyDescent="0.2">
      <c r="A16885" s="112"/>
    </row>
    <row r="16886" spans="1:19" ht="11.25" thickBot="1" x14ac:dyDescent="0.2">
      <c r="A16886" s="107">
        <v>3</v>
      </c>
      <c r="B16886" s="132">
        <v>0.62949074074074074</v>
      </c>
      <c r="C16886" s="133">
        <v>1.0879700000000001</v>
      </c>
      <c r="D16886" s="134" t="s">
        <v>2883</v>
      </c>
      <c r="E16886" s="108">
        <v>1252.433</v>
      </c>
      <c r="F16886" s="108">
        <v>1041.702</v>
      </c>
      <c r="G16886" s="108">
        <v>4.2889999999999997</v>
      </c>
      <c r="H16886" s="108">
        <v>8970.4079999999994</v>
      </c>
      <c r="I16886" s="108">
        <v>260690.4</v>
      </c>
      <c r="J16886" s="141" t="s">
        <v>12607</v>
      </c>
      <c r="K16886" s="108">
        <v>27048.097000000002</v>
      </c>
      <c r="L16886" s="108">
        <v>48790.165000000001</v>
      </c>
      <c r="M16886" s="108">
        <v>7595.1469999999999</v>
      </c>
      <c r="N16886" s="108">
        <v>5295.5770000000002</v>
      </c>
      <c r="O16886" s="108">
        <v>840.14800000000002</v>
      </c>
      <c r="P16886" s="108">
        <v>902.351</v>
      </c>
      <c r="Q16886" s="108">
        <v>941.74900000000002</v>
      </c>
      <c r="R16886" s="108">
        <v>938.58600000000001</v>
      </c>
      <c r="S16886" s="108">
        <v>1022.795</v>
      </c>
    </row>
    <row r="16887" spans="1:19" ht="11.25" thickBot="1" x14ac:dyDescent="0.2">
      <c r="A16887" s="112"/>
    </row>
    <row r="16888" spans="1:19" ht="11.25" thickBot="1" x14ac:dyDescent="0.2">
      <c r="A16888" s="135" t="s">
        <v>362</v>
      </c>
      <c r="B16888" s="112"/>
      <c r="C16888" s="137">
        <v>1.07931</v>
      </c>
      <c r="D16888" s="134" t="s">
        <v>2885</v>
      </c>
      <c r="E16888" s="136">
        <v>1232.9179999999999</v>
      </c>
      <c r="F16888" s="136">
        <v>1065.095</v>
      </c>
      <c r="G16888" s="136">
        <v>2.2509999999999999</v>
      </c>
      <c r="H16888" s="136">
        <v>9165.0079999999998</v>
      </c>
      <c r="I16888" s="136">
        <v>261008.96</v>
      </c>
      <c r="J16888" s="141" t="s">
        <v>12608</v>
      </c>
      <c r="K16888" s="136">
        <v>26945.678</v>
      </c>
      <c r="L16888" s="136">
        <v>49505.642</v>
      </c>
      <c r="M16888" s="136">
        <v>7495.201</v>
      </c>
      <c r="N16888" s="136">
        <v>5212.8190000000004</v>
      </c>
      <c r="O16888" s="136">
        <v>847.78300000000002</v>
      </c>
      <c r="P16888" s="136">
        <v>915.33699999999999</v>
      </c>
      <c r="Q16888" s="136">
        <v>934.88300000000004</v>
      </c>
      <c r="R16888" s="136">
        <v>902.05200000000002</v>
      </c>
      <c r="S16888" s="136">
        <v>1038.1500000000001</v>
      </c>
    </row>
    <row r="16889" spans="1:19" ht="11.25" thickBot="1" x14ac:dyDescent="0.2">
      <c r="A16889" s="112"/>
    </row>
    <row r="16890" spans="1:19" ht="11.25" thickBot="1" x14ac:dyDescent="0.2">
      <c r="A16890" s="138" t="s">
        <v>364</v>
      </c>
      <c r="B16890" s="112"/>
      <c r="C16890" s="137">
        <v>8.1799999999999998E-3</v>
      </c>
      <c r="D16890" s="134" t="s">
        <v>2887</v>
      </c>
      <c r="E16890" s="136">
        <v>29.091999999999999</v>
      </c>
      <c r="F16890" s="136">
        <v>60.948</v>
      </c>
      <c r="G16890" s="136">
        <v>2.1989999999999998</v>
      </c>
      <c r="H16890" s="136">
        <v>173.63200000000001</v>
      </c>
      <c r="I16890" s="136">
        <v>1078.4690000000001</v>
      </c>
      <c r="J16890" s="141" t="s">
        <v>12609</v>
      </c>
      <c r="K16890" s="136">
        <v>248.024</v>
      </c>
      <c r="L16890" s="136">
        <v>680.58500000000004</v>
      </c>
      <c r="M16890" s="136">
        <v>120.788</v>
      </c>
      <c r="N16890" s="136">
        <v>75.555000000000007</v>
      </c>
      <c r="O16890" s="136">
        <v>27.419</v>
      </c>
      <c r="P16890" s="136">
        <v>17.888999999999999</v>
      </c>
      <c r="Q16890" s="136">
        <v>14.57</v>
      </c>
      <c r="R16890" s="136">
        <v>35.36</v>
      </c>
      <c r="S16890" s="136">
        <v>56.246000000000002</v>
      </c>
    </row>
    <row r="16891" spans="1:19" ht="11.25" thickBot="1" x14ac:dyDescent="0.2">
      <c r="A16891" s="112"/>
    </row>
    <row r="16892" spans="1:19" ht="11.25" thickBot="1" x14ac:dyDescent="0.2">
      <c r="A16892" s="139" t="s">
        <v>366</v>
      </c>
      <c r="B16892" s="112"/>
      <c r="C16892" s="140">
        <v>0.75800000000000001</v>
      </c>
      <c r="D16892" s="134" t="s">
        <v>2889</v>
      </c>
      <c r="E16892" s="136">
        <v>2.36</v>
      </c>
      <c r="F16892" s="136">
        <v>5.7220000000000004</v>
      </c>
      <c r="G16892" s="136">
        <v>97.695999999999998</v>
      </c>
      <c r="H16892" s="136">
        <v>1.895</v>
      </c>
      <c r="I16892" s="136">
        <v>0.41299999999999998</v>
      </c>
      <c r="J16892" s="141" t="s">
        <v>1851</v>
      </c>
      <c r="K16892" s="136">
        <v>0.92</v>
      </c>
      <c r="L16892" s="136">
        <v>1.375</v>
      </c>
      <c r="M16892" s="136">
        <v>1.6120000000000001</v>
      </c>
      <c r="N16892" s="136">
        <v>1.4490000000000001</v>
      </c>
      <c r="O16892" s="136">
        <v>3.234</v>
      </c>
      <c r="P16892" s="136">
        <v>1.954</v>
      </c>
      <c r="Q16892" s="136">
        <v>1.5589999999999999</v>
      </c>
      <c r="R16892" s="136">
        <v>3.92</v>
      </c>
      <c r="S16892" s="136">
        <v>5.4180000000000001</v>
      </c>
    </row>
    <row r="16893" spans="1:19" ht="11.25" thickBot="1" x14ac:dyDescent="0.2">
      <c r="A16893" s="112"/>
    </row>
    <row r="16894" spans="1:19" ht="11.25" thickBot="1" x14ac:dyDescent="0.2">
      <c r="A16894" s="106" t="s">
        <v>357</v>
      </c>
      <c r="B16894" s="106" t="s">
        <v>358</v>
      </c>
      <c r="C16894" s="130" t="s">
        <v>51</v>
      </c>
      <c r="D16894" s="130" t="s">
        <v>52</v>
      </c>
      <c r="E16894" s="130" t="s">
        <v>53</v>
      </c>
      <c r="F16894" s="130" t="s">
        <v>54</v>
      </c>
      <c r="G16894" s="130" t="s">
        <v>55</v>
      </c>
      <c r="H16894" s="130" t="s">
        <v>56</v>
      </c>
      <c r="I16894" s="130" t="s">
        <v>57</v>
      </c>
      <c r="J16894" s="130" t="s">
        <v>58</v>
      </c>
      <c r="K16894" s="130" t="s">
        <v>59</v>
      </c>
      <c r="L16894" s="130" t="s">
        <v>60</v>
      </c>
      <c r="M16894" s="130" t="s">
        <v>61</v>
      </c>
      <c r="N16894" s="130" t="s">
        <v>62</v>
      </c>
      <c r="O16894" s="130" t="s">
        <v>63</v>
      </c>
      <c r="P16894" s="130" t="s">
        <v>64</v>
      </c>
      <c r="Q16894" s="131" t="s">
        <v>65</v>
      </c>
      <c r="R16894" s="131" t="s">
        <v>66</v>
      </c>
      <c r="S16894" s="130" t="s">
        <v>67</v>
      </c>
    </row>
    <row r="16895" spans="1:19" ht="11.25" thickBot="1" x14ac:dyDescent="0.2">
      <c r="A16895" s="107">
        <v>1</v>
      </c>
      <c r="B16895" s="132">
        <v>0.62913194444444442</v>
      </c>
      <c r="C16895" s="108">
        <v>771.47500000000002</v>
      </c>
      <c r="D16895" s="108">
        <v>748.89499999999998</v>
      </c>
      <c r="E16895" s="108">
        <v>269.95800000000003</v>
      </c>
      <c r="F16895" s="108">
        <v>381.10500000000002</v>
      </c>
      <c r="G16895" s="108">
        <v>312.70800000000003</v>
      </c>
      <c r="H16895" s="108">
        <v>364.20699999999999</v>
      </c>
      <c r="I16895" s="108">
        <v>1258.6420000000001</v>
      </c>
      <c r="J16895" s="108">
        <v>6271.51</v>
      </c>
      <c r="K16895" s="108">
        <v>9097.3700000000008</v>
      </c>
      <c r="L16895" s="108">
        <v>-6.9669999999999996</v>
      </c>
      <c r="M16895" s="108">
        <v>-2.5910000000000002</v>
      </c>
      <c r="N16895" s="108">
        <v>432.37799999999999</v>
      </c>
      <c r="O16895" s="108">
        <v>273.64600000000002</v>
      </c>
      <c r="P16895" s="108">
        <v>63691.495000000003</v>
      </c>
      <c r="Q16895" s="133">
        <v>0.97914999999999996</v>
      </c>
      <c r="R16895" s="134" t="s">
        <v>2890</v>
      </c>
      <c r="S16895" s="108">
        <v>8688.1509999999998</v>
      </c>
    </row>
    <row r="16896" spans="1:19" ht="11.25" thickBot="1" x14ac:dyDescent="0.2">
      <c r="A16896" s="112"/>
    </row>
    <row r="16897" spans="1:19" ht="11.25" thickBot="1" x14ac:dyDescent="0.2">
      <c r="A16897" s="107">
        <v>2</v>
      </c>
      <c r="B16897" s="132">
        <v>0.6293171296296296</v>
      </c>
      <c r="C16897" s="108">
        <v>791.69</v>
      </c>
      <c r="D16897" s="108">
        <v>723.46100000000001</v>
      </c>
      <c r="E16897" s="108">
        <v>339.959</v>
      </c>
      <c r="F16897" s="108">
        <v>437.298</v>
      </c>
      <c r="G16897" s="108">
        <v>315.75200000000001</v>
      </c>
      <c r="H16897" s="108">
        <v>399.60599999999999</v>
      </c>
      <c r="I16897" s="108">
        <v>1262.2729999999999</v>
      </c>
      <c r="J16897" s="108">
        <v>6180.4459999999999</v>
      </c>
      <c r="K16897" s="108">
        <v>8971.1139999999996</v>
      </c>
      <c r="L16897" s="108">
        <v>-9.6649999999999991</v>
      </c>
      <c r="M16897" s="108">
        <v>6.4690000000000003</v>
      </c>
      <c r="N16897" s="108">
        <v>435.59300000000002</v>
      </c>
      <c r="O16897" s="108">
        <v>259.93400000000003</v>
      </c>
      <c r="P16897" s="108">
        <v>63491.652000000002</v>
      </c>
      <c r="Q16897" s="133">
        <v>0.99172000000000005</v>
      </c>
      <c r="R16897" s="134" t="s">
        <v>2891</v>
      </c>
      <c r="S16897" s="108">
        <v>8795.5069999999996</v>
      </c>
    </row>
    <row r="16898" spans="1:19" ht="11.25" thickBot="1" x14ac:dyDescent="0.2">
      <c r="A16898" s="112"/>
    </row>
    <row r="16899" spans="1:19" ht="11.25" thickBot="1" x14ac:dyDescent="0.2">
      <c r="A16899" s="107">
        <v>3</v>
      </c>
      <c r="B16899" s="132">
        <v>0.62949074074074074</v>
      </c>
      <c r="C16899" s="108">
        <v>784.94100000000003</v>
      </c>
      <c r="D16899" s="108">
        <v>752.29</v>
      </c>
      <c r="E16899" s="108">
        <v>298.15699999999998</v>
      </c>
      <c r="F16899" s="108">
        <v>369.51499999999999</v>
      </c>
      <c r="G16899" s="108">
        <v>236.155</v>
      </c>
      <c r="H16899" s="108">
        <v>385.34800000000001</v>
      </c>
      <c r="I16899" s="108">
        <v>1306.5640000000001</v>
      </c>
      <c r="J16899" s="108">
        <v>6085.5959999999995</v>
      </c>
      <c r="K16899" s="108">
        <v>9088.0669999999991</v>
      </c>
      <c r="L16899" s="108">
        <v>-13.284000000000001</v>
      </c>
      <c r="M16899" s="108">
        <v>3.7509999999999999</v>
      </c>
      <c r="N16899" s="108">
        <v>428.28100000000001</v>
      </c>
      <c r="O16899" s="108">
        <v>289.01</v>
      </c>
      <c r="P16899" s="108">
        <v>63344.616000000002</v>
      </c>
      <c r="Q16899" s="133">
        <v>1.00098</v>
      </c>
      <c r="R16899" s="134" t="s">
        <v>2892</v>
      </c>
      <c r="S16899" s="108">
        <v>8775.3369999999995</v>
      </c>
    </row>
    <row r="16900" spans="1:19" ht="11.25" thickBot="1" x14ac:dyDescent="0.2">
      <c r="A16900" s="112"/>
    </row>
    <row r="16901" spans="1:19" ht="11.25" thickBot="1" x14ac:dyDescent="0.2">
      <c r="A16901" s="135" t="s">
        <v>362</v>
      </c>
      <c r="B16901" s="112"/>
      <c r="C16901" s="136">
        <v>782.702</v>
      </c>
      <c r="D16901" s="136">
        <v>741.54899999999998</v>
      </c>
      <c r="E16901" s="136">
        <v>302.69099999999997</v>
      </c>
      <c r="F16901" s="136">
        <v>395.97300000000001</v>
      </c>
      <c r="G16901" s="136">
        <v>288.20499999999998</v>
      </c>
      <c r="H16901" s="136">
        <v>383.05399999999997</v>
      </c>
      <c r="I16901" s="136">
        <v>1275.826</v>
      </c>
      <c r="J16901" s="136">
        <v>6179.1840000000002</v>
      </c>
      <c r="K16901" s="136">
        <v>9052.1839999999993</v>
      </c>
      <c r="L16901" s="136">
        <v>-9.9719999999999995</v>
      </c>
      <c r="M16901" s="136">
        <v>2.5430000000000001</v>
      </c>
      <c r="N16901" s="136">
        <v>432.084</v>
      </c>
      <c r="O16901" s="136">
        <v>274.197</v>
      </c>
      <c r="P16901" s="136">
        <v>63509.254000000001</v>
      </c>
      <c r="Q16901" s="137">
        <v>0.99061999999999995</v>
      </c>
      <c r="R16901" s="134" t="s">
        <v>2893</v>
      </c>
      <c r="S16901" s="136">
        <v>8752.9979999999996</v>
      </c>
    </row>
    <row r="16902" spans="1:19" ht="11.25" thickBot="1" x14ac:dyDescent="0.2">
      <c r="A16902" s="112"/>
    </row>
    <row r="16903" spans="1:19" ht="11.25" thickBot="1" x14ac:dyDescent="0.2">
      <c r="A16903" s="138" t="s">
        <v>364</v>
      </c>
      <c r="B16903" s="112"/>
      <c r="C16903" s="136">
        <v>10.292</v>
      </c>
      <c r="D16903" s="136">
        <v>15.756</v>
      </c>
      <c r="E16903" s="136">
        <v>35.22</v>
      </c>
      <c r="F16903" s="136">
        <v>36.255000000000003</v>
      </c>
      <c r="G16903" s="136">
        <v>45.103000000000002</v>
      </c>
      <c r="H16903" s="136">
        <v>17.811</v>
      </c>
      <c r="I16903" s="136">
        <v>26.681000000000001</v>
      </c>
      <c r="J16903" s="136">
        <v>92.962999999999994</v>
      </c>
      <c r="K16903" s="136">
        <v>70.361999999999995</v>
      </c>
      <c r="L16903" s="136">
        <v>3.17</v>
      </c>
      <c r="M16903" s="136">
        <v>4.649</v>
      </c>
      <c r="N16903" s="136">
        <v>3.665</v>
      </c>
      <c r="O16903" s="136">
        <v>14.545999999999999</v>
      </c>
      <c r="P16903" s="136">
        <v>174.108</v>
      </c>
      <c r="Q16903" s="137">
        <v>1.0959999999999999E-2</v>
      </c>
      <c r="R16903" s="134" t="s">
        <v>2894</v>
      </c>
      <c r="S16903" s="136">
        <v>57.057000000000002</v>
      </c>
    </row>
    <row r="16904" spans="1:19" ht="11.25" thickBot="1" x14ac:dyDescent="0.2">
      <c r="A16904" s="112"/>
    </row>
    <row r="16905" spans="1:19" ht="11.25" thickBot="1" x14ac:dyDescent="0.2">
      <c r="A16905" s="139" t="s">
        <v>366</v>
      </c>
      <c r="B16905" s="112"/>
      <c r="C16905" s="136">
        <v>1.3149999999999999</v>
      </c>
      <c r="D16905" s="136">
        <v>2.125</v>
      </c>
      <c r="E16905" s="136">
        <v>11.635999999999999</v>
      </c>
      <c r="F16905" s="136">
        <v>9.1560000000000006</v>
      </c>
      <c r="G16905" s="136">
        <v>15.648999999999999</v>
      </c>
      <c r="H16905" s="136">
        <v>4.6500000000000004</v>
      </c>
      <c r="I16905" s="136">
        <v>2.0910000000000002</v>
      </c>
      <c r="J16905" s="136">
        <v>1.504</v>
      </c>
      <c r="K16905" s="136">
        <v>0.77700000000000002</v>
      </c>
      <c r="L16905" s="136">
        <v>31.788</v>
      </c>
      <c r="M16905" s="136">
        <v>182.80600000000001</v>
      </c>
      <c r="N16905" s="136">
        <v>0.84799999999999998</v>
      </c>
      <c r="O16905" s="136">
        <v>5.3049999999999997</v>
      </c>
      <c r="P16905" s="136">
        <v>0.27400000000000002</v>
      </c>
      <c r="Q16905" s="140">
        <v>1.1060000000000001</v>
      </c>
      <c r="R16905" s="134" t="s">
        <v>2895</v>
      </c>
      <c r="S16905" s="136">
        <v>0.65200000000000002</v>
      </c>
    </row>
    <row r="16906" spans="1:19" ht="11.25" thickBot="1" x14ac:dyDescent="0.2">
      <c r="A16906" s="112"/>
    </row>
    <row r="16907" spans="1:19" ht="11.25" thickBot="1" x14ac:dyDescent="0.2">
      <c r="A16907" s="106" t="s">
        <v>357</v>
      </c>
      <c r="B16907" s="106" t="s">
        <v>358</v>
      </c>
      <c r="C16907" s="130" t="s">
        <v>68</v>
      </c>
    </row>
    <row r="16908" spans="1:19" ht="11.25" thickBot="1" x14ac:dyDescent="0.2">
      <c r="A16908" s="107">
        <v>1</v>
      </c>
      <c r="B16908" s="132">
        <v>0.62913194444444442</v>
      </c>
      <c r="C16908" s="108">
        <v>1760.3910000000001</v>
      </c>
    </row>
    <row r="16909" spans="1:19" ht="11.25" thickBot="1" x14ac:dyDescent="0.2">
      <c r="A16909" s="112"/>
    </row>
    <row r="16910" spans="1:19" ht="11.25" thickBot="1" x14ac:dyDescent="0.2">
      <c r="A16910" s="107">
        <v>2</v>
      </c>
      <c r="B16910" s="132">
        <v>0.6293171296296296</v>
      </c>
      <c r="C16910" s="108">
        <v>1634.048</v>
      </c>
    </row>
    <row r="16911" spans="1:19" ht="11.25" thickBot="1" x14ac:dyDescent="0.2">
      <c r="A16911" s="112"/>
    </row>
    <row r="16912" spans="1:19" ht="11.25" thickBot="1" x14ac:dyDescent="0.2">
      <c r="A16912" s="107">
        <v>3</v>
      </c>
      <c r="B16912" s="132">
        <v>0.62949074074074074</v>
      </c>
      <c r="C16912" s="108">
        <v>1496.5640000000001</v>
      </c>
    </row>
    <row r="16913" spans="1:19" ht="11.25" thickBot="1" x14ac:dyDescent="0.2">
      <c r="A16913" s="112"/>
    </row>
    <row r="16914" spans="1:19" ht="11.25" thickBot="1" x14ac:dyDescent="0.2">
      <c r="A16914" s="135" t="s">
        <v>362</v>
      </c>
      <c r="B16914" s="112"/>
      <c r="C16914" s="136">
        <v>1630.3340000000001</v>
      </c>
    </row>
    <row r="16915" spans="1:19" ht="11.25" thickBot="1" x14ac:dyDescent="0.2">
      <c r="A16915" s="112"/>
    </row>
    <row r="16916" spans="1:19" ht="11.25" thickBot="1" x14ac:dyDescent="0.2">
      <c r="A16916" s="138" t="s">
        <v>364</v>
      </c>
      <c r="B16916" s="112"/>
      <c r="C16916" s="136">
        <v>131.953</v>
      </c>
    </row>
    <row r="16917" spans="1:19" ht="11.25" thickBot="1" x14ac:dyDescent="0.2">
      <c r="A16917" s="112"/>
    </row>
    <row r="16918" spans="1:19" ht="11.25" thickBot="1" x14ac:dyDescent="0.2">
      <c r="A16918" s="139" t="s">
        <v>366</v>
      </c>
      <c r="B16918" s="112"/>
      <c r="C16918" s="136">
        <v>8.0939999999999994</v>
      </c>
    </row>
    <row r="16919" spans="1:19" ht="10.5" x14ac:dyDescent="0.15">
      <c r="A16919" s="112"/>
    </row>
    <row r="16920" spans="1:19" x14ac:dyDescent="0.15">
      <c r="A16920" s="129"/>
      <c r="B16920" s="86" t="s">
        <v>2896</v>
      </c>
    </row>
    <row r="16921" spans="1:19" ht="9.75" thickBot="1" x14ac:dyDescent="0.2">
      <c r="A16921" s="81" t="s">
        <v>5871</v>
      </c>
    </row>
    <row r="16922" spans="1:19" ht="11.25" thickBot="1" x14ac:dyDescent="0.2">
      <c r="A16922" s="106" t="s">
        <v>357</v>
      </c>
      <c r="B16922" s="106" t="s">
        <v>358</v>
      </c>
      <c r="C16922" s="130" t="s">
        <v>0</v>
      </c>
      <c r="D16922" s="130" t="s">
        <v>1</v>
      </c>
      <c r="E16922" s="130" t="s">
        <v>2</v>
      </c>
      <c r="F16922" s="130" t="s">
        <v>3</v>
      </c>
      <c r="G16922" s="130" t="s">
        <v>4</v>
      </c>
      <c r="H16922" s="130" t="s">
        <v>5</v>
      </c>
      <c r="I16922" s="131" t="s">
        <v>6</v>
      </c>
      <c r="J16922" s="131" t="s">
        <v>7</v>
      </c>
      <c r="K16922" s="130" t="s">
        <v>8</v>
      </c>
      <c r="L16922" s="130" t="s">
        <v>9</v>
      </c>
      <c r="M16922" s="130" t="s">
        <v>10</v>
      </c>
      <c r="N16922" s="130" t="s">
        <v>11</v>
      </c>
      <c r="O16922" s="130" t="s">
        <v>12</v>
      </c>
      <c r="P16922" s="130" t="s">
        <v>13</v>
      </c>
      <c r="Q16922" s="130" t="s">
        <v>14</v>
      </c>
      <c r="R16922" s="130" t="s">
        <v>15</v>
      </c>
      <c r="S16922" s="130" t="s">
        <v>16</v>
      </c>
    </row>
    <row r="16923" spans="1:19" ht="11.25" thickBot="1" x14ac:dyDescent="0.2">
      <c r="A16923" s="107">
        <v>1</v>
      </c>
      <c r="B16923" s="132">
        <v>0.63428240740740738</v>
      </c>
      <c r="C16923" s="141" t="s">
        <v>12610</v>
      </c>
      <c r="D16923" s="141" t="s">
        <v>12611</v>
      </c>
      <c r="E16923" s="141" t="s">
        <v>12612</v>
      </c>
      <c r="F16923" s="108">
        <v>710734.37</v>
      </c>
      <c r="G16923" s="141" t="s">
        <v>12613</v>
      </c>
      <c r="H16923" s="141" t="s">
        <v>12614</v>
      </c>
      <c r="I16923" s="133">
        <v>1.1773</v>
      </c>
      <c r="J16923" s="134" t="s">
        <v>2902</v>
      </c>
      <c r="K16923" s="141" t="s">
        <v>12615</v>
      </c>
      <c r="L16923" s="108">
        <v>347.35500000000002</v>
      </c>
      <c r="M16923" s="108">
        <v>25932.866000000002</v>
      </c>
      <c r="N16923" s="108">
        <v>50603.12</v>
      </c>
      <c r="O16923" s="108">
        <v>1389463</v>
      </c>
      <c r="P16923" s="108">
        <v>318743.59999999998</v>
      </c>
      <c r="Q16923" s="108">
        <v>7083.3620000000001</v>
      </c>
      <c r="R16923" s="108">
        <v>8858.2000000000007</v>
      </c>
      <c r="S16923" s="108">
        <v>100076.6</v>
      </c>
    </row>
    <row r="16924" spans="1:19" ht="11.25" thickBot="1" x14ac:dyDescent="0.2">
      <c r="A16924" s="112"/>
    </row>
    <row r="16925" spans="1:19" ht="11.25" thickBot="1" x14ac:dyDescent="0.2">
      <c r="A16925" s="107">
        <v>2</v>
      </c>
      <c r="B16925" s="132">
        <v>0.63446759259259256</v>
      </c>
      <c r="C16925" s="141" t="s">
        <v>12616</v>
      </c>
      <c r="D16925" s="141" t="s">
        <v>12617</v>
      </c>
      <c r="E16925" s="141" t="s">
        <v>12618</v>
      </c>
      <c r="F16925" s="108">
        <v>709413.59</v>
      </c>
      <c r="G16925" s="141" t="s">
        <v>12619</v>
      </c>
      <c r="H16925" s="141" t="s">
        <v>12620</v>
      </c>
      <c r="I16925" s="133">
        <v>1.2060900000000001</v>
      </c>
      <c r="J16925" s="134" t="s">
        <v>2909</v>
      </c>
      <c r="K16925" s="141" t="s">
        <v>12621</v>
      </c>
      <c r="L16925" s="108">
        <v>366.404</v>
      </c>
      <c r="M16925" s="108">
        <v>26376.204000000002</v>
      </c>
      <c r="N16925" s="108">
        <v>50479.188000000002</v>
      </c>
      <c r="O16925" s="141" t="s">
        <v>12622</v>
      </c>
      <c r="P16925" s="108">
        <v>314695.38</v>
      </c>
      <c r="Q16925" s="108">
        <v>6881.4579999999996</v>
      </c>
      <c r="R16925" s="108">
        <v>8730.7939999999999</v>
      </c>
      <c r="S16925" s="108">
        <v>100341.39</v>
      </c>
    </row>
    <row r="16926" spans="1:19" ht="11.25" thickBot="1" x14ac:dyDescent="0.2">
      <c r="A16926" s="112"/>
    </row>
    <row r="16927" spans="1:19" ht="11.25" thickBot="1" x14ac:dyDescent="0.2">
      <c r="A16927" s="107">
        <v>3</v>
      </c>
      <c r="B16927" s="132">
        <v>0.63464120370370369</v>
      </c>
      <c r="C16927" s="141" t="s">
        <v>12623</v>
      </c>
      <c r="D16927" s="141" t="s">
        <v>12624</v>
      </c>
      <c r="E16927" s="141" t="s">
        <v>12625</v>
      </c>
      <c r="F16927" s="108">
        <v>711798.86</v>
      </c>
      <c r="G16927" s="141" t="s">
        <v>12626</v>
      </c>
      <c r="H16927" s="141" t="s">
        <v>12627</v>
      </c>
      <c r="I16927" s="133">
        <v>1.1862699999999999</v>
      </c>
      <c r="J16927" s="134" t="s">
        <v>2916</v>
      </c>
      <c r="K16927" s="141" t="s">
        <v>12628</v>
      </c>
      <c r="L16927" s="108">
        <v>329.548</v>
      </c>
      <c r="M16927" s="108">
        <v>26728.379000000001</v>
      </c>
      <c r="N16927" s="108">
        <v>50326.641000000003</v>
      </c>
      <c r="O16927" s="108">
        <v>1393740.6</v>
      </c>
      <c r="P16927" s="108">
        <v>322650.45</v>
      </c>
      <c r="Q16927" s="108">
        <v>6949.8419999999996</v>
      </c>
      <c r="R16927" s="108">
        <v>9039.3979999999992</v>
      </c>
      <c r="S16927" s="108">
        <v>100241.54</v>
      </c>
    </row>
    <row r="16928" spans="1:19" ht="11.25" thickBot="1" x14ac:dyDescent="0.2">
      <c r="A16928" s="112"/>
    </row>
    <row r="16929" spans="1:19" ht="11.25" thickBot="1" x14ac:dyDescent="0.2">
      <c r="A16929" s="135" t="s">
        <v>362</v>
      </c>
      <c r="B16929" s="112"/>
      <c r="C16929" s="141" t="s">
        <v>12629</v>
      </c>
      <c r="D16929" s="141" t="s">
        <v>12630</v>
      </c>
      <c r="E16929" s="141" t="s">
        <v>12631</v>
      </c>
      <c r="F16929" s="136">
        <v>710648.94</v>
      </c>
      <c r="G16929" s="141" t="s">
        <v>12632</v>
      </c>
      <c r="H16929" s="141" t="s">
        <v>12633</v>
      </c>
      <c r="I16929" s="137">
        <v>1.1898899999999999</v>
      </c>
      <c r="J16929" s="134" t="s">
        <v>2923</v>
      </c>
      <c r="K16929" s="141" t="s">
        <v>12634</v>
      </c>
      <c r="L16929" s="136">
        <v>347.76900000000001</v>
      </c>
      <c r="M16929" s="136">
        <v>26345.815999999999</v>
      </c>
      <c r="N16929" s="136">
        <v>50469.65</v>
      </c>
      <c r="O16929" s="141" t="s">
        <v>12635</v>
      </c>
      <c r="P16929" s="136">
        <v>318696.48</v>
      </c>
      <c r="Q16929" s="136">
        <v>6971.5540000000001</v>
      </c>
      <c r="R16929" s="136">
        <v>8876.1299999999992</v>
      </c>
      <c r="S16929" s="136">
        <v>100219.85</v>
      </c>
    </row>
    <row r="16930" spans="1:19" ht="11.25" thickBot="1" x14ac:dyDescent="0.2">
      <c r="A16930" s="112"/>
    </row>
    <row r="16931" spans="1:19" ht="11.25" thickBot="1" x14ac:dyDescent="0.2">
      <c r="A16931" s="138" t="s">
        <v>364</v>
      </c>
      <c r="B16931" s="112"/>
      <c r="C16931" s="141" t="s">
        <v>12636</v>
      </c>
      <c r="D16931" s="141" t="s">
        <v>12637</v>
      </c>
      <c r="E16931" s="141" t="s">
        <v>12638</v>
      </c>
      <c r="F16931" s="136">
        <v>1194.9290000000001</v>
      </c>
      <c r="G16931" s="141" t="s">
        <v>12639</v>
      </c>
      <c r="H16931" s="141" t="s">
        <v>12640</v>
      </c>
      <c r="I16931" s="137">
        <v>1.473E-2</v>
      </c>
      <c r="J16931" s="134" t="s">
        <v>2931</v>
      </c>
      <c r="K16931" s="141" t="s">
        <v>12641</v>
      </c>
      <c r="L16931" s="136">
        <v>18.431999999999999</v>
      </c>
      <c r="M16931" s="136">
        <v>398.62599999999998</v>
      </c>
      <c r="N16931" s="136">
        <v>138.48599999999999</v>
      </c>
      <c r="O16931" s="141" t="s">
        <v>12642</v>
      </c>
      <c r="P16931" s="136">
        <v>3977.7440000000001</v>
      </c>
      <c r="Q16931" s="136">
        <v>102.688</v>
      </c>
      <c r="R16931" s="136">
        <v>155.08099999999999</v>
      </c>
      <c r="S16931" s="136">
        <v>133.72200000000001</v>
      </c>
    </row>
    <row r="16932" spans="1:19" ht="11.25" thickBot="1" x14ac:dyDescent="0.2">
      <c r="A16932" s="112"/>
    </row>
    <row r="16933" spans="1:19" ht="11.25" thickBot="1" x14ac:dyDescent="0.2">
      <c r="A16933" s="139" t="s">
        <v>366</v>
      </c>
      <c r="B16933" s="112"/>
      <c r="C16933" s="141" t="s">
        <v>2205</v>
      </c>
      <c r="D16933" s="141" t="s">
        <v>1716</v>
      </c>
      <c r="E16933" s="141" t="s">
        <v>2934</v>
      </c>
      <c r="F16933" s="136">
        <v>0.16800000000000001</v>
      </c>
      <c r="G16933" s="141" t="s">
        <v>2935</v>
      </c>
      <c r="H16933" s="141" t="s">
        <v>2936</v>
      </c>
      <c r="I16933" s="140">
        <v>1.238</v>
      </c>
      <c r="J16933" s="134" t="s">
        <v>2937</v>
      </c>
      <c r="K16933" s="141" t="s">
        <v>2938</v>
      </c>
      <c r="L16933" s="136">
        <v>5.3</v>
      </c>
      <c r="M16933" s="136">
        <v>1.5129999999999999</v>
      </c>
      <c r="N16933" s="136">
        <v>0.27400000000000002</v>
      </c>
      <c r="O16933" s="141" t="s">
        <v>2939</v>
      </c>
      <c r="P16933" s="136">
        <v>1.248</v>
      </c>
      <c r="Q16933" s="136">
        <v>1.4730000000000001</v>
      </c>
      <c r="R16933" s="136">
        <v>1.7470000000000001</v>
      </c>
      <c r="S16933" s="136">
        <v>0.13300000000000001</v>
      </c>
    </row>
    <row r="16934" spans="1:19" ht="11.25" thickBot="1" x14ac:dyDescent="0.2">
      <c r="A16934" s="112"/>
    </row>
    <row r="16935" spans="1:19" ht="11.25" thickBot="1" x14ac:dyDescent="0.2">
      <c r="A16935" s="106" t="s">
        <v>357</v>
      </c>
      <c r="B16935" s="106" t="s">
        <v>358</v>
      </c>
      <c r="C16935" s="130" t="s">
        <v>17</v>
      </c>
      <c r="D16935" s="130" t="s">
        <v>18</v>
      </c>
      <c r="E16935" s="131" t="s">
        <v>19</v>
      </c>
      <c r="F16935" s="131" t="s">
        <v>20</v>
      </c>
      <c r="G16935" s="130" t="s">
        <v>21</v>
      </c>
      <c r="H16935" s="130" t="s">
        <v>22</v>
      </c>
      <c r="I16935" s="130" t="s">
        <v>23</v>
      </c>
      <c r="J16935" s="130" t="s">
        <v>24</v>
      </c>
      <c r="K16935" s="131" t="s">
        <v>25</v>
      </c>
      <c r="L16935" s="131" t="s">
        <v>26</v>
      </c>
      <c r="M16935" s="130" t="s">
        <v>27</v>
      </c>
      <c r="N16935" s="130" t="s">
        <v>28</v>
      </c>
      <c r="O16935" s="130" t="s">
        <v>29</v>
      </c>
      <c r="P16935" s="130" t="s">
        <v>30</v>
      </c>
      <c r="Q16935" s="130" t="s">
        <v>31</v>
      </c>
      <c r="R16935" s="130" t="s">
        <v>32</v>
      </c>
      <c r="S16935" s="130" t="s">
        <v>33</v>
      </c>
    </row>
    <row r="16936" spans="1:19" ht="11.25" thickBot="1" x14ac:dyDescent="0.2">
      <c r="A16936" s="107">
        <v>1</v>
      </c>
      <c r="B16936" s="132">
        <v>0.63428240740740738</v>
      </c>
      <c r="C16936" s="108">
        <v>86687.936000000002</v>
      </c>
      <c r="D16936" s="108">
        <v>27676.231</v>
      </c>
      <c r="E16936" s="133">
        <v>1.05352</v>
      </c>
      <c r="F16936" s="133">
        <v>1.00122</v>
      </c>
      <c r="G16936" s="108">
        <v>17.97</v>
      </c>
      <c r="H16936" s="108">
        <v>41.860999999999997</v>
      </c>
      <c r="I16936" s="108">
        <v>258692.75</v>
      </c>
      <c r="J16936" s="141" t="s">
        <v>12643</v>
      </c>
      <c r="K16936" s="133">
        <v>1.13781</v>
      </c>
      <c r="L16936" s="134" t="s">
        <v>2941</v>
      </c>
      <c r="M16936" s="108">
        <v>1882.299</v>
      </c>
      <c r="N16936" s="108">
        <v>3180.86</v>
      </c>
      <c r="O16936" s="108">
        <v>6.984</v>
      </c>
      <c r="P16936" s="108">
        <v>84.528999999999996</v>
      </c>
      <c r="Q16936" s="108">
        <v>467.11399999999998</v>
      </c>
      <c r="R16936" s="108">
        <v>263.49299999999999</v>
      </c>
      <c r="S16936" s="108">
        <v>250.191</v>
      </c>
    </row>
    <row r="16937" spans="1:19" ht="11.25" thickBot="1" x14ac:dyDescent="0.2">
      <c r="A16937" s="112"/>
    </row>
    <row r="16938" spans="1:19" ht="11.25" thickBot="1" x14ac:dyDescent="0.2">
      <c r="A16938" s="107">
        <v>2</v>
      </c>
      <c r="B16938" s="132">
        <v>0.63446759259259256</v>
      </c>
      <c r="C16938" s="108">
        <v>86956.869000000006</v>
      </c>
      <c r="D16938" s="108">
        <v>27696.37</v>
      </c>
      <c r="E16938" s="133">
        <v>1.0622</v>
      </c>
      <c r="F16938" s="133">
        <v>1.0062500000000001</v>
      </c>
      <c r="G16938" s="108">
        <v>26.241</v>
      </c>
      <c r="H16938" s="108">
        <v>25.484000000000002</v>
      </c>
      <c r="I16938" s="108">
        <v>258192.78</v>
      </c>
      <c r="J16938" s="141" t="s">
        <v>12644</v>
      </c>
      <c r="K16938" s="133">
        <v>1.15645</v>
      </c>
      <c r="L16938" s="134" t="s">
        <v>2943</v>
      </c>
      <c r="M16938" s="108">
        <v>1784.309</v>
      </c>
      <c r="N16938" s="108">
        <v>3212.0349999999999</v>
      </c>
      <c r="O16938" s="108">
        <v>0.97599999999999998</v>
      </c>
      <c r="P16938" s="108">
        <v>80.191999999999993</v>
      </c>
      <c r="Q16938" s="108">
        <v>460.82900000000001</v>
      </c>
      <c r="R16938" s="108">
        <v>278.47199999999998</v>
      </c>
      <c r="S16938" s="108">
        <v>259.35199999999998</v>
      </c>
    </row>
    <row r="16939" spans="1:19" ht="11.25" thickBot="1" x14ac:dyDescent="0.2">
      <c r="A16939" s="112"/>
    </row>
    <row r="16940" spans="1:19" ht="11.25" thickBot="1" x14ac:dyDescent="0.2">
      <c r="A16940" s="107">
        <v>3</v>
      </c>
      <c r="B16940" s="132">
        <v>0.63464120370370369</v>
      </c>
      <c r="C16940" s="108">
        <v>86348.073999999993</v>
      </c>
      <c r="D16940" s="108">
        <v>27619.906999999999</v>
      </c>
      <c r="E16940" s="133">
        <v>1.09551</v>
      </c>
      <c r="F16940" s="133">
        <v>1.0064500000000001</v>
      </c>
      <c r="G16940" s="108">
        <v>16.111000000000001</v>
      </c>
      <c r="H16940" s="108">
        <v>24.597000000000001</v>
      </c>
      <c r="I16940" s="108">
        <v>257270.68</v>
      </c>
      <c r="J16940" s="141" t="s">
        <v>12645</v>
      </c>
      <c r="K16940" s="133">
        <v>1.1658900000000001</v>
      </c>
      <c r="L16940" s="134" t="s">
        <v>2945</v>
      </c>
      <c r="M16940" s="108">
        <v>1915.6880000000001</v>
      </c>
      <c r="N16940" s="108">
        <v>3166.58</v>
      </c>
      <c r="O16940" s="108">
        <v>4.3860000000000001</v>
      </c>
      <c r="P16940" s="108">
        <v>73.070999999999998</v>
      </c>
      <c r="Q16940" s="108">
        <v>430.29399999999998</v>
      </c>
      <c r="R16940" s="108">
        <v>252.19399999999999</v>
      </c>
      <c r="S16940" s="108">
        <v>257.28300000000002</v>
      </c>
    </row>
    <row r="16941" spans="1:19" ht="11.25" thickBot="1" x14ac:dyDescent="0.2">
      <c r="A16941" s="112"/>
    </row>
    <row r="16942" spans="1:19" ht="11.25" thickBot="1" x14ac:dyDescent="0.2">
      <c r="A16942" s="135" t="s">
        <v>362</v>
      </c>
      <c r="B16942" s="112"/>
      <c r="C16942" s="136">
        <v>86664.293000000005</v>
      </c>
      <c r="D16942" s="136">
        <v>27664.169000000002</v>
      </c>
      <c r="E16942" s="137">
        <v>1.0704100000000001</v>
      </c>
      <c r="F16942" s="137">
        <v>1.00464</v>
      </c>
      <c r="G16942" s="136">
        <v>20.108000000000001</v>
      </c>
      <c r="H16942" s="136">
        <v>30.646999999999998</v>
      </c>
      <c r="I16942" s="136">
        <v>258052.07</v>
      </c>
      <c r="J16942" s="141" t="s">
        <v>12646</v>
      </c>
      <c r="K16942" s="137">
        <v>1.1533800000000001</v>
      </c>
      <c r="L16942" s="134" t="s">
        <v>2947</v>
      </c>
      <c r="M16942" s="136">
        <v>1860.7650000000001</v>
      </c>
      <c r="N16942" s="136">
        <v>3186.4920000000002</v>
      </c>
      <c r="O16942" s="136">
        <v>4.1150000000000002</v>
      </c>
      <c r="P16942" s="136">
        <v>79.263999999999996</v>
      </c>
      <c r="Q16942" s="136">
        <v>452.74599999999998</v>
      </c>
      <c r="R16942" s="136">
        <v>264.72000000000003</v>
      </c>
      <c r="S16942" s="136">
        <v>255.60900000000001</v>
      </c>
    </row>
    <row r="16943" spans="1:19" ht="11.25" thickBot="1" x14ac:dyDescent="0.2">
      <c r="A16943" s="112"/>
    </row>
    <row r="16944" spans="1:19" ht="11.25" thickBot="1" x14ac:dyDescent="0.2">
      <c r="A16944" s="138" t="s">
        <v>364</v>
      </c>
      <c r="B16944" s="112"/>
      <c r="C16944" s="136">
        <v>305.08499999999998</v>
      </c>
      <c r="D16944" s="136">
        <v>39.633000000000003</v>
      </c>
      <c r="E16944" s="137">
        <v>2.2159999999999999E-2</v>
      </c>
      <c r="F16944" s="137">
        <v>2.97E-3</v>
      </c>
      <c r="G16944" s="136">
        <v>5.3929999999999998</v>
      </c>
      <c r="H16944" s="136">
        <v>9.7210000000000001</v>
      </c>
      <c r="I16944" s="136">
        <v>721.40300000000002</v>
      </c>
      <c r="J16944" s="141" t="s">
        <v>12647</v>
      </c>
      <c r="K16944" s="137">
        <v>1.4290000000000001E-2</v>
      </c>
      <c r="L16944" s="134" t="s">
        <v>2949</v>
      </c>
      <c r="M16944" s="136">
        <v>68.284999999999997</v>
      </c>
      <c r="N16944" s="136">
        <v>23.245000000000001</v>
      </c>
      <c r="O16944" s="136">
        <v>3.0129999999999999</v>
      </c>
      <c r="P16944" s="136">
        <v>5.7850000000000001</v>
      </c>
      <c r="Q16944" s="136">
        <v>19.696000000000002</v>
      </c>
      <c r="R16944" s="136">
        <v>13.182</v>
      </c>
      <c r="S16944" s="136">
        <v>4.8040000000000003</v>
      </c>
    </row>
    <row r="16945" spans="1:19" ht="11.25" thickBot="1" x14ac:dyDescent="0.2">
      <c r="A16945" s="112"/>
    </row>
    <row r="16946" spans="1:19" ht="11.25" thickBot="1" x14ac:dyDescent="0.2">
      <c r="A16946" s="139" t="s">
        <v>366</v>
      </c>
      <c r="B16946" s="112"/>
      <c r="C16946" s="136">
        <v>0.35199999999999998</v>
      </c>
      <c r="D16946" s="136">
        <v>0.14299999999999999</v>
      </c>
      <c r="E16946" s="140">
        <v>2.0710000000000002</v>
      </c>
      <c r="F16946" s="140">
        <v>0.29499999999999998</v>
      </c>
      <c r="G16946" s="136">
        <v>26.818999999999999</v>
      </c>
      <c r="H16946" s="136">
        <v>31.72</v>
      </c>
      <c r="I16946" s="136">
        <v>0.28000000000000003</v>
      </c>
      <c r="J16946" s="141" t="s">
        <v>2950</v>
      </c>
      <c r="K16946" s="140">
        <v>1.2390000000000001</v>
      </c>
      <c r="L16946" s="134" t="s">
        <v>2951</v>
      </c>
      <c r="M16946" s="136">
        <v>3.67</v>
      </c>
      <c r="N16946" s="136">
        <v>0.72899999999999998</v>
      </c>
      <c r="O16946" s="136">
        <v>73.222999999999999</v>
      </c>
      <c r="P16946" s="136">
        <v>7.298</v>
      </c>
      <c r="Q16946" s="136">
        <v>4.3499999999999996</v>
      </c>
      <c r="R16946" s="136">
        <v>4.9800000000000004</v>
      </c>
      <c r="S16946" s="136">
        <v>1.88</v>
      </c>
    </row>
    <row r="16947" spans="1:19" ht="11.25" thickBot="1" x14ac:dyDescent="0.2">
      <c r="A16947" s="112"/>
    </row>
    <row r="16948" spans="1:19" ht="11.25" thickBot="1" x14ac:dyDescent="0.2">
      <c r="A16948" s="106" t="s">
        <v>357</v>
      </c>
      <c r="B16948" s="106" t="s">
        <v>358</v>
      </c>
      <c r="C16948" s="131" t="s">
        <v>34</v>
      </c>
      <c r="D16948" s="131" t="s">
        <v>35</v>
      </c>
      <c r="E16948" s="130" t="s">
        <v>36</v>
      </c>
      <c r="F16948" s="130" t="s">
        <v>37</v>
      </c>
      <c r="G16948" s="130" t="s">
        <v>38</v>
      </c>
      <c r="H16948" s="130" t="s">
        <v>39</v>
      </c>
      <c r="I16948" s="130" t="s">
        <v>40</v>
      </c>
      <c r="J16948" s="130" t="s">
        <v>41</v>
      </c>
      <c r="K16948" s="130" t="s">
        <v>42</v>
      </c>
      <c r="L16948" s="130" t="s">
        <v>43</v>
      </c>
      <c r="M16948" s="130" t="s">
        <v>44</v>
      </c>
      <c r="N16948" s="130" t="s">
        <v>45</v>
      </c>
      <c r="O16948" s="130" t="s">
        <v>46</v>
      </c>
      <c r="P16948" s="130" t="s">
        <v>47</v>
      </c>
      <c r="Q16948" s="130" t="s">
        <v>48</v>
      </c>
      <c r="R16948" s="130" t="s">
        <v>49</v>
      </c>
      <c r="S16948" s="130" t="s">
        <v>50</v>
      </c>
    </row>
    <row r="16949" spans="1:19" ht="11.25" thickBot="1" x14ac:dyDescent="0.2">
      <c r="A16949" s="107">
        <v>1</v>
      </c>
      <c r="B16949" s="132">
        <v>0.63428240740740738</v>
      </c>
      <c r="C16949" s="133">
        <v>1.0396000000000001</v>
      </c>
      <c r="D16949" s="134" t="s">
        <v>2952</v>
      </c>
      <c r="E16949" s="108">
        <v>2067.8719999999998</v>
      </c>
      <c r="F16949" s="108">
        <v>1736.1590000000001</v>
      </c>
      <c r="G16949" s="108">
        <v>-0.92700000000000005</v>
      </c>
      <c r="H16949" s="108">
        <v>5934.7569999999996</v>
      </c>
      <c r="I16949" s="108">
        <v>134061.56</v>
      </c>
      <c r="J16949" s="108">
        <v>865234.89</v>
      </c>
      <c r="K16949" s="108">
        <v>27515.679</v>
      </c>
      <c r="L16949" s="108">
        <v>52477.883000000002</v>
      </c>
      <c r="M16949" s="108">
        <v>7722.7240000000002</v>
      </c>
      <c r="N16949" s="108">
        <v>5541.6080000000002</v>
      </c>
      <c r="O16949" s="108">
        <v>905.66300000000001</v>
      </c>
      <c r="P16949" s="108">
        <v>854.02300000000002</v>
      </c>
      <c r="Q16949" s="108">
        <v>1034.7090000000001</v>
      </c>
      <c r="R16949" s="108">
        <v>965.89</v>
      </c>
      <c r="S16949" s="108">
        <v>1086.088</v>
      </c>
    </row>
    <row r="16950" spans="1:19" ht="11.25" thickBot="1" x14ac:dyDescent="0.2">
      <c r="A16950" s="112"/>
    </row>
    <row r="16951" spans="1:19" ht="11.25" thickBot="1" x14ac:dyDescent="0.2">
      <c r="A16951" s="107">
        <v>2</v>
      </c>
      <c r="B16951" s="132">
        <v>0.63446759259259256</v>
      </c>
      <c r="C16951" s="133">
        <v>1.0621799999999999</v>
      </c>
      <c r="D16951" s="134" t="s">
        <v>2953</v>
      </c>
      <c r="E16951" s="108">
        <v>1956.5519999999999</v>
      </c>
      <c r="F16951" s="108">
        <v>1742.307</v>
      </c>
      <c r="G16951" s="108">
        <v>0.81100000000000005</v>
      </c>
      <c r="H16951" s="108">
        <v>6101.5770000000002</v>
      </c>
      <c r="I16951" s="108">
        <v>134986.53</v>
      </c>
      <c r="J16951" s="108">
        <v>862503.72</v>
      </c>
      <c r="K16951" s="108">
        <v>27108.343000000001</v>
      </c>
      <c r="L16951" s="108">
        <v>53039.13</v>
      </c>
      <c r="M16951" s="108">
        <v>7811.5690000000004</v>
      </c>
      <c r="N16951" s="108">
        <v>5619.8680000000004</v>
      </c>
      <c r="O16951" s="108">
        <v>944.28899999999999</v>
      </c>
      <c r="P16951" s="108">
        <v>833.59500000000003</v>
      </c>
      <c r="Q16951" s="108">
        <v>998.72400000000005</v>
      </c>
      <c r="R16951" s="108">
        <v>941.51</v>
      </c>
      <c r="S16951" s="108">
        <v>1132.511</v>
      </c>
    </row>
    <row r="16952" spans="1:19" ht="11.25" thickBot="1" x14ac:dyDescent="0.2">
      <c r="A16952" s="112"/>
    </row>
    <row r="16953" spans="1:19" ht="11.25" thickBot="1" x14ac:dyDescent="0.2">
      <c r="A16953" s="107">
        <v>3</v>
      </c>
      <c r="B16953" s="132">
        <v>0.63464120370370369</v>
      </c>
      <c r="C16953" s="133">
        <v>1.0660499999999999</v>
      </c>
      <c r="D16953" s="134" t="s">
        <v>2954</v>
      </c>
      <c r="E16953" s="108">
        <v>2089.0349999999999</v>
      </c>
      <c r="F16953" s="108">
        <v>1736.0889999999999</v>
      </c>
      <c r="G16953" s="108">
        <v>1.679</v>
      </c>
      <c r="H16953" s="108">
        <v>5946.8270000000002</v>
      </c>
      <c r="I16953" s="108">
        <v>135783.54</v>
      </c>
      <c r="J16953" s="108">
        <v>863448.14</v>
      </c>
      <c r="K16953" s="108">
        <v>27424.178</v>
      </c>
      <c r="L16953" s="108">
        <v>53509.474999999999</v>
      </c>
      <c r="M16953" s="108">
        <v>7973.7330000000002</v>
      </c>
      <c r="N16953" s="108">
        <v>5529.5810000000001</v>
      </c>
      <c r="O16953" s="108">
        <v>916.00400000000002</v>
      </c>
      <c r="P16953" s="108">
        <v>784.024</v>
      </c>
      <c r="Q16953" s="108">
        <v>996.55600000000004</v>
      </c>
      <c r="R16953" s="108">
        <v>1014.69</v>
      </c>
      <c r="S16953" s="108">
        <v>1096.2629999999999</v>
      </c>
    </row>
    <row r="16954" spans="1:19" ht="11.25" thickBot="1" x14ac:dyDescent="0.2">
      <c r="A16954" s="112"/>
    </row>
    <row r="16955" spans="1:19" ht="11.25" thickBot="1" x14ac:dyDescent="0.2">
      <c r="A16955" s="135" t="s">
        <v>362</v>
      </c>
      <c r="B16955" s="112"/>
      <c r="C16955" s="137">
        <v>1.0559400000000001</v>
      </c>
      <c r="D16955" s="134" t="s">
        <v>2955</v>
      </c>
      <c r="E16955" s="136">
        <v>2037.82</v>
      </c>
      <c r="F16955" s="136">
        <v>1738.1849999999999</v>
      </c>
      <c r="G16955" s="136">
        <v>0.52100000000000002</v>
      </c>
      <c r="H16955" s="136">
        <v>5994.3869999999997</v>
      </c>
      <c r="I16955" s="136">
        <v>134943.88</v>
      </c>
      <c r="J16955" s="136">
        <v>863728.92</v>
      </c>
      <c r="K16955" s="136">
        <v>27349.4</v>
      </c>
      <c r="L16955" s="136">
        <v>53008.83</v>
      </c>
      <c r="M16955" s="136">
        <v>7836.009</v>
      </c>
      <c r="N16955" s="136">
        <v>5563.6850000000004</v>
      </c>
      <c r="O16955" s="136">
        <v>921.98599999999999</v>
      </c>
      <c r="P16955" s="136">
        <v>823.88</v>
      </c>
      <c r="Q16955" s="136">
        <v>1009.996</v>
      </c>
      <c r="R16955" s="136">
        <v>974.03</v>
      </c>
      <c r="S16955" s="136">
        <v>1104.954</v>
      </c>
    </row>
    <row r="16956" spans="1:19" ht="11.25" thickBot="1" x14ac:dyDescent="0.2">
      <c r="A16956" s="112"/>
    </row>
    <row r="16957" spans="1:19" ht="11.25" thickBot="1" x14ac:dyDescent="0.2">
      <c r="A16957" s="138" t="s">
        <v>364</v>
      </c>
      <c r="B16957" s="112"/>
      <c r="C16957" s="137">
        <v>1.4279999999999999E-2</v>
      </c>
      <c r="D16957" s="134" t="s">
        <v>2956</v>
      </c>
      <c r="E16957" s="136">
        <v>71.171000000000006</v>
      </c>
      <c r="F16957" s="136">
        <v>3.57</v>
      </c>
      <c r="G16957" s="136">
        <v>1.327</v>
      </c>
      <c r="H16957" s="136">
        <v>93.025000000000006</v>
      </c>
      <c r="I16957" s="136">
        <v>861.78200000000004</v>
      </c>
      <c r="J16957" s="136">
        <v>1387.0619999999999</v>
      </c>
      <c r="K16957" s="136">
        <v>213.71600000000001</v>
      </c>
      <c r="L16957" s="136">
        <v>516.46299999999997</v>
      </c>
      <c r="M16957" s="136">
        <v>127.277</v>
      </c>
      <c r="N16957" s="136">
        <v>49.026000000000003</v>
      </c>
      <c r="O16957" s="136">
        <v>19.995999999999999</v>
      </c>
      <c r="P16957" s="136">
        <v>35.997</v>
      </c>
      <c r="Q16957" s="136">
        <v>21.43</v>
      </c>
      <c r="R16957" s="136">
        <v>37.262999999999998</v>
      </c>
      <c r="S16957" s="136">
        <v>24.401</v>
      </c>
    </row>
    <row r="16958" spans="1:19" ht="11.25" thickBot="1" x14ac:dyDescent="0.2">
      <c r="A16958" s="112"/>
    </row>
    <row r="16959" spans="1:19" ht="11.25" thickBot="1" x14ac:dyDescent="0.2">
      <c r="A16959" s="139" t="s">
        <v>366</v>
      </c>
      <c r="B16959" s="112"/>
      <c r="C16959" s="140">
        <v>1.353</v>
      </c>
      <c r="D16959" s="134" t="s">
        <v>1324</v>
      </c>
      <c r="E16959" s="136">
        <v>3.4929999999999999</v>
      </c>
      <c r="F16959" s="136">
        <v>0.20499999999999999</v>
      </c>
      <c r="G16959" s="136">
        <v>254.67699999999999</v>
      </c>
      <c r="H16959" s="136">
        <v>1.552</v>
      </c>
      <c r="I16959" s="136">
        <v>0.63900000000000001</v>
      </c>
      <c r="J16959" s="136">
        <v>0.161</v>
      </c>
      <c r="K16959" s="136">
        <v>0.78100000000000003</v>
      </c>
      <c r="L16959" s="136">
        <v>0.97399999999999998</v>
      </c>
      <c r="M16959" s="136">
        <v>1.6240000000000001</v>
      </c>
      <c r="N16959" s="136">
        <v>0.88100000000000001</v>
      </c>
      <c r="O16959" s="136">
        <v>2.169</v>
      </c>
      <c r="P16959" s="136">
        <v>4.3689999999999998</v>
      </c>
      <c r="Q16959" s="136">
        <v>2.1219999999999999</v>
      </c>
      <c r="R16959" s="136">
        <v>3.8260000000000001</v>
      </c>
      <c r="S16959" s="136">
        <v>2.2080000000000002</v>
      </c>
    </row>
    <row r="16960" spans="1:19" ht="11.25" thickBot="1" x14ac:dyDescent="0.2">
      <c r="A16960" s="112"/>
    </row>
    <row r="16961" spans="1:19" ht="11.25" thickBot="1" x14ac:dyDescent="0.2">
      <c r="A16961" s="106" t="s">
        <v>357</v>
      </c>
      <c r="B16961" s="106" t="s">
        <v>358</v>
      </c>
      <c r="C16961" s="130" t="s">
        <v>51</v>
      </c>
      <c r="D16961" s="130" t="s">
        <v>52</v>
      </c>
      <c r="E16961" s="130" t="s">
        <v>53</v>
      </c>
      <c r="F16961" s="130" t="s">
        <v>54</v>
      </c>
      <c r="G16961" s="130" t="s">
        <v>55</v>
      </c>
      <c r="H16961" s="130" t="s">
        <v>56</v>
      </c>
      <c r="I16961" s="130" t="s">
        <v>57</v>
      </c>
      <c r="J16961" s="130" t="s">
        <v>58</v>
      </c>
      <c r="K16961" s="130" t="s">
        <v>59</v>
      </c>
      <c r="L16961" s="130" t="s">
        <v>60</v>
      </c>
      <c r="M16961" s="130" t="s">
        <v>61</v>
      </c>
      <c r="N16961" s="130" t="s">
        <v>62</v>
      </c>
      <c r="O16961" s="130" t="s">
        <v>63</v>
      </c>
      <c r="P16961" s="130" t="s">
        <v>64</v>
      </c>
      <c r="Q16961" s="131" t="s">
        <v>65</v>
      </c>
      <c r="R16961" s="131" t="s">
        <v>66</v>
      </c>
      <c r="S16961" s="130" t="s">
        <v>67</v>
      </c>
    </row>
    <row r="16962" spans="1:19" ht="11.25" thickBot="1" x14ac:dyDescent="0.2">
      <c r="A16962" s="107">
        <v>1</v>
      </c>
      <c r="B16962" s="132">
        <v>0.63428240740740738</v>
      </c>
      <c r="C16962" s="108">
        <v>833.45299999999997</v>
      </c>
      <c r="D16962" s="108">
        <v>845.40200000000004</v>
      </c>
      <c r="E16962" s="108">
        <v>283.77</v>
      </c>
      <c r="F16962" s="108">
        <v>447.62799999999999</v>
      </c>
      <c r="G16962" s="108">
        <v>307.76400000000001</v>
      </c>
      <c r="H16962" s="108">
        <v>425.15899999999999</v>
      </c>
      <c r="I16962" s="108">
        <v>1578.962</v>
      </c>
      <c r="J16962" s="108">
        <v>6382.0640000000003</v>
      </c>
      <c r="K16962" s="108">
        <v>9456.6620000000003</v>
      </c>
      <c r="L16962" s="108">
        <v>-10.547000000000001</v>
      </c>
      <c r="M16962" s="108">
        <v>7.4109999999999996</v>
      </c>
      <c r="N16962" s="108">
        <v>625.529</v>
      </c>
      <c r="O16962" s="108">
        <v>303.77999999999997</v>
      </c>
      <c r="P16962" s="108">
        <v>72267.642999999996</v>
      </c>
      <c r="Q16962" s="133">
        <v>0.96299999999999997</v>
      </c>
      <c r="R16962" s="134" t="s">
        <v>2957</v>
      </c>
      <c r="S16962" s="108">
        <v>8192.18</v>
      </c>
    </row>
    <row r="16963" spans="1:19" ht="11.25" thickBot="1" x14ac:dyDescent="0.2">
      <c r="A16963" s="112"/>
    </row>
    <row r="16964" spans="1:19" ht="11.25" thickBot="1" x14ac:dyDescent="0.2">
      <c r="A16964" s="107">
        <v>2</v>
      </c>
      <c r="B16964" s="132">
        <v>0.63446759259259256</v>
      </c>
      <c r="C16964" s="108">
        <v>854.65</v>
      </c>
      <c r="D16964" s="108">
        <v>827.38</v>
      </c>
      <c r="E16964" s="108">
        <v>315.21899999999999</v>
      </c>
      <c r="F16964" s="108">
        <v>459.06299999999999</v>
      </c>
      <c r="G16964" s="108">
        <v>298.94400000000002</v>
      </c>
      <c r="H16964" s="108">
        <v>475.23099999999999</v>
      </c>
      <c r="I16964" s="108">
        <v>1497.895</v>
      </c>
      <c r="J16964" s="108">
        <v>6430.7049999999999</v>
      </c>
      <c r="K16964" s="108">
        <v>9471.1669999999995</v>
      </c>
      <c r="L16964" s="108">
        <v>-4.2309999999999999</v>
      </c>
      <c r="M16964" s="108">
        <v>3.7549999999999999</v>
      </c>
      <c r="N16964" s="108">
        <v>668.95600000000002</v>
      </c>
      <c r="O16964" s="108">
        <v>299.21199999999999</v>
      </c>
      <c r="P16964" s="108">
        <v>71833.592999999993</v>
      </c>
      <c r="Q16964" s="133">
        <v>0.98392999999999997</v>
      </c>
      <c r="R16964" s="134" t="s">
        <v>2958</v>
      </c>
      <c r="S16964" s="108">
        <v>8188.2269999999999</v>
      </c>
    </row>
    <row r="16965" spans="1:19" ht="11.25" thickBot="1" x14ac:dyDescent="0.2">
      <c r="A16965" s="112"/>
    </row>
    <row r="16966" spans="1:19" ht="11.25" thickBot="1" x14ac:dyDescent="0.2">
      <c r="A16966" s="107">
        <v>3</v>
      </c>
      <c r="B16966" s="132">
        <v>0.63464120370370369</v>
      </c>
      <c r="C16966" s="108">
        <v>850.72</v>
      </c>
      <c r="D16966" s="108">
        <v>829.70399999999995</v>
      </c>
      <c r="E16966" s="108">
        <v>293.334</v>
      </c>
      <c r="F16966" s="108">
        <v>430.64299999999997</v>
      </c>
      <c r="G16966" s="108">
        <v>295.75299999999999</v>
      </c>
      <c r="H16966" s="108">
        <v>513.79899999999998</v>
      </c>
      <c r="I16966" s="108">
        <v>1558.4280000000001</v>
      </c>
      <c r="J16966" s="108">
        <v>6365.47</v>
      </c>
      <c r="K16966" s="108">
        <v>9459.1309999999994</v>
      </c>
      <c r="L16966" s="108">
        <v>-11.484999999999999</v>
      </c>
      <c r="M16966" s="108">
        <v>1.93</v>
      </c>
      <c r="N16966" s="108">
        <v>577.69399999999996</v>
      </c>
      <c r="O16966" s="108">
        <v>317.54700000000003</v>
      </c>
      <c r="P16966" s="108">
        <v>72153.410999999993</v>
      </c>
      <c r="Q16966" s="133">
        <v>0.98636000000000001</v>
      </c>
      <c r="R16966" s="134" t="s">
        <v>2959</v>
      </c>
      <c r="S16966" s="108">
        <v>7942.4080000000004</v>
      </c>
    </row>
    <row r="16967" spans="1:19" ht="11.25" thickBot="1" x14ac:dyDescent="0.2">
      <c r="A16967" s="112"/>
    </row>
    <row r="16968" spans="1:19" ht="11.25" thickBot="1" x14ac:dyDescent="0.2">
      <c r="A16968" s="135" t="s">
        <v>362</v>
      </c>
      <c r="B16968" s="112"/>
      <c r="C16968" s="136">
        <v>846.274</v>
      </c>
      <c r="D16968" s="136">
        <v>834.16200000000003</v>
      </c>
      <c r="E16968" s="136">
        <v>297.44099999999997</v>
      </c>
      <c r="F16968" s="136">
        <v>445.77800000000002</v>
      </c>
      <c r="G16968" s="136">
        <v>300.82100000000003</v>
      </c>
      <c r="H16968" s="136">
        <v>471.39600000000002</v>
      </c>
      <c r="I16968" s="136">
        <v>1545.095</v>
      </c>
      <c r="J16968" s="136">
        <v>6392.7460000000001</v>
      </c>
      <c r="K16968" s="136">
        <v>9462.32</v>
      </c>
      <c r="L16968" s="136">
        <v>-8.7539999999999996</v>
      </c>
      <c r="M16968" s="136">
        <v>4.3650000000000002</v>
      </c>
      <c r="N16968" s="136">
        <v>624.05899999999997</v>
      </c>
      <c r="O16968" s="136">
        <v>306.84699999999998</v>
      </c>
      <c r="P16968" s="136">
        <v>72084.881999999998</v>
      </c>
      <c r="Q16968" s="137">
        <v>0.97775999999999996</v>
      </c>
      <c r="R16968" s="134" t="s">
        <v>2960</v>
      </c>
      <c r="S16968" s="136">
        <v>8107.6049999999996</v>
      </c>
    </row>
    <row r="16969" spans="1:19" ht="11.25" thickBot="1" x14ac:dyDescent="0.2">
      <c r="A16969" s="112"/>
    </row>
    <row r="16970" spans="1:19" ht="11.25" thickBot="1" x14ac:dyDescent="0.2">
      <c r="A16970" s="138" t="s">
        <v>364</v>
      </c>
      <c r="B16970" s="112"/>
      <c r="C16970" s="136">
        <v>11.276</v>
      </c>
      <c r="D16970" s="136">
        <v>9.8030000000000008</v>
      </c>
      <c r="E16970" s="136">
        <v>16.122</v>
      </c>
      <c r="F16970" s="136">
        <v>14.3</v>
      </c>
      <c r="G16970" s="136">
        <v>6.2210000000000001</v>
      </c>
      <c r="H16970" s="136">
        <v>44.444000000000003</v>
      </c>
      <c r="I16970" s="136">
        <v>42.146000000000001</v>
      </c>
      <c r="J16970" s="136">
        <v>33.904000000000003</v>
      </c>
      <c r="K16970" s="136">
        <v>7.7610000000000001</v>
      </c>
      <c r="L16970" s="136">
        <v>3.9460000000000002</v>
      </c>
      <c r="M16970" s="136">
        <v>2.7909999999999999</v>
      </c>
      <c r="N16970" s="136">
        <v>45.649000000000001</v>
      </c>
      <c r="O16970" s="136">
        <v>9.5440000000000005</v>
      </c>
      <c r="P16970" s="136">
        <v>224.99299999999999</v>
      </c>
      <c r="Q16970" s="137">
        <v>1.2840000000000001E-2</v>
      </c>
      <c r="R16970" s="134" t="s">
        <v>2961</v>
      </c>
      <c r="S16970" s="136">
        <v>143.078</v>
      </c>
    </row>
    <row r="16971" spans="1:19" ht="11.25" thickBot="1" x14ac:dyDescent="0.2">
      <c r="A16971" s="112"/>
    </row>
    <row r="16972" spans="1:19" ht="11.25" thickBot="1" x14ac:dyDescent="0.2">
      <c r="A16972" s="139" t="s">
        <v>366</v>
      </c>
      <c r="B16972" s="112"/>
      <c r="C16972" s="136">
        <v>1.3320000000000001</v>
      </c>
      <c r="D16972" s="136">
        <v>1.175</v>
      </c>
      <c r="E16972" s="136">
        <v>5.42</v>
      </c>
      <c r="F16972" s="136">
        <v>3.2080000000000002</v>
      </c>
      <c r="G16972" s="136">
        <v>2.0680000000000001</v>
      </c>
      <c r="H16972" s="136">
        <v>9.4280000000000008</v>
      </c>
      <c r="I16972" s="136">
        <v>2.7280000000000002</v>
      </c>
      <c r="J16972" s="136">
        <v>0.53</v>
      </c>
      <c r="K16972" s="136">
        <v>8.2000000000000003E-2</v>
      </c>
      <c r="L16972" s="136">
        <v>45.07</v>
      </c>
      <c r="M16972" s="136">
        <v>63.941000000000003</v>
      </c>
      <c r="N16972" s="136">
        <v>7.3150000000000004</v>
      </c>
      <c r="O16972" s="136">
        <v>3.11</v>
      </c>
      <c r="P16972" s="136">
        <v>0.312</v>
      </c>
      <c r="Q16972" s="140">
        <v>1.3129999999999999</v>
      </c>
      <c r="R16972" s="134" t="s">
        <v>2962</v>
      </c>
      <c r="S16972" s="136">
        <v>1.7649999999999999</v>
      </c>
    </row>
    <row r="16973" spans="1:19" ht="11.25" thickBot="1" x14ac:dyDescent="0.2">
      <c r="A16973" s="112"/>
    </row>
    <row r="16974" spans="1:19" ht="11.25" thickBot="1" x14ac:dyDescent="0.2">
      <c r="A16974" s="106" t="s">
        <v>357</v>
      </c>
      <c r="B16974" s="106" t="s">
        <v>358</v>
      </c>
      <c r="C16974" s="130" t="s">
        <v>68</v>
      </c>
    </row>
    <row r="16975" spans="1:19" ht="11.25" thickBot="1" x14ac:dyDescent="0.2">
      <c r="A16975" s="107">
        <v>1</v>
      </c>
      <c r="B16975" s="132">
        <v>0.63428240740740738</v>
      </c>
      <c r="C16975" s="108">
        <v>1691.384</v>
      </c>
    </row>
    <row r="16976" spans="1:19" ht="11.25" thickBot="1" x14ac:dyDescent="0.2">
      <c r="A16976" s="112"/>
    </row>
    <row r="16977" spans="1:19" ht="11.25" thickBot="1" x14ac:dyDescent="0.2">
      <c r="A16977" s="107">
        <v>2</v>
      </c>
      <c r="B16977" s="132">
        <v>0.63446759259259256</v>
      </c>
      <c r="C16977" s="108">
        <v>1754.1559999999999</v>
      </c>
    </row>
    <row r="16978" spans="1:19" ht="11.25" thickBot="1" x14ac:dyDescent="0.2">
      <c r="A16978" s="112"/>
    </row>
    <row r="16979" spans="1:19" ht="11.25" thickBot="1" x14ac:dyDescent="0.2">
      <c r="A16979" s="107">
        <v>3</v>
      </c>
      <c r="B16979" s="132">
        <v>0.63464120370370369</v>
      </c>
      <c r="C16979" s="108">
        <v>1645.077</v>
      </c>
    </row>
    <row r="16980" spans="1:19" ht="11.25" thickBot="1" x14ac:dyDescent="0.2">
      <c r="A16980" s="112"/>
    </row>
    <row r="16981" spans="1:19" ht="11.25" thickBot="1" x14ac:dyDescent="0.2">
      <c r="A16981" s="135" t="s">
        <v>362</v>
      </c>
      <c r="B16981" s="112"/>
      <c r="C16981" s="136">
        <v>1696.8720000000001</v>
      </c>
    </row>
    <row r="16982" spans="1:19" ht="11.25" thickBot="1" x14ac:dyDescent="0.2">
      <c r="A16982" s="112"/>
    </row>
    <row r="16983" spans="1:19" ht="11.25" thickBot="1" x14ac:dyDescent="0.2">
      <c r="A16983" s="138" t="s">
        <v>364</v>
      </c>
      <c r="B16983" s="112"/>
      <c r="C16983" s="136">
        <v>54.746000000000002</v>
      </c>
    </row>
    <row r="16984" spans="1:19" ht="11.25" thickBot="1" x14ac:dyDescent="0.2">
      <c r="A16984" s="112"/>
    </row>
    <row r="16985" spans="1:19" ht="11.25" thickBot="1" x14ac:dyDescent="0.2">
      <c r="A16985" s="139" t="s">
        <v>366</v>
      </c>
      <c r="B16985" s="112"/>
      <c r="C16985" s="136">
        <v>3.226</v>
      </c>
    </row>
    <row r="16986" spans="1:19" ht="10.5" x14ac:dyDescent="0.15">
      <c r="A16986" s="112"/>
    </row>
    <row r="16987" spans="1:19" x14ac:dyDescent="0.15">
      <c r="A16987" s="129"/>
      <c r="B16987" s="86" t="s">
        <v>2963</v>
      </c>
    </row>
    <row r="16988" spans="1:19" ht="9.75" thickBot="1" x14ac:dyDescent="0.2">
      <c r="A16988" s="81" t="s">
        <v>5871</v>
      </c>
    </row>
    <row r="16989" spans="1:19" ht="11.25" thickBot="1" x14ac:dyDescent="0.2">
      <c r="A16989" s="106" t="s">
        <v>357</v>
      </c>
      <c r="B16989" s="106" t="s">
        <v>358</v>
      </c>
      <c r="C16989" s="130" t="s">
        <v>0</v>
      </c>
      <c r="D16989" s="130" t="s">
        <v>1</v>
      </c>
      <c r="E16989" s="130" t="s">
        <v>2</v>
      </c>
      <c r="F16989" s="130" t="s">
        <v>3</v>
      </c>
      <c r="G16989" s="130" t="s">
        <v>4</v>
      </c>
      <c r="H16989" s="130" t="s">
        <v>5</v>
      </c>
      <c r="I16989" s="131" t="s">
        <v>6</v>
      </c>
      <c r="J16989" s="131" t="s">
        <v>7</v>
      </c>
      <c r="K16989" s="130" t="s">
        <v>8</v>
      </c>
      <c r="L16989" s="130" t="s">
        <v>9</v>
      </c>
      <c r="M16989" s="130" t="s">
        <v>10</v>
      </c>
      <c r="N16989" s="130" t="s">
        <v>11</v>
      </c>
      <c r="O16989" s="130" t="s">
        <v>12</v>
      </c>
      <c r="P16989" s="130" t="s">
        <v>13</v>
      </c>
      <c r="Q16989" s="130" t="s">
        <v>14</v>
      </c>
      <c r="R16989" s="130" t="s">
        <v>15</v>
      </c>
      <c r="S16989" s="130" t="s">
        <v>16</v>
      </c>
    </row>
    <row r="16990" spans="1:19" ht="11.25" thickBot="1" x14ac:dyDescent="0.2">
      <c r="A16990" s="107">
        <v>1</v>
      </c>
      <c r="B16990" s="132">
        <v>0.63943287037037033</v>
      </c>
      <c r="C16990" s="141" t="s">
        <v>12648</v>
      </c>
      <c r="D16990" s="141" t="s">
        <v>12649</v>
      </c>
      <c r="E16990" s="141" t="s">
        <v>12650</v>
      </c>
      <c r="F16990" s="108">
        <v>605301.04</v>
      </c>
      <c r="G16990" s="141" t="s">
        <v>12651</v>
      </c>
      <c r="H16990" s="141" t="s">
        <v>12652</v>
      </c>
      <c r="I16990" s="133">
        <v>1.2055899999999999</v>
      </c>
      <c r="J16990" s="134" t="s">
        <v>2969</v>
      </c>
      <c r="K16990" s="141" t="s">
        <v>12653</v>
      </c>
      <c r="L16990" s="108">
        <v>441.21100000000001</v>
      </c>
      <c r="M16990" s="108">
        <v>29170.77</v>
      </c>
      <c r="N16990" s="108">
        <v>49524.161</v>
      </c>
      <c r="O16990" s="141" t="s">
        <v>12654</v>
      </c>
      <c r="P16990" s="108">
        <v>435619.85</v>
      </c>
      <c r="Q16990" s="108">
        <v>8368.2289999999994</v>
      </c>
      <c r="R16990" s="108">
        <v>9712.8729999999996</v>
      </c>
      <c r="S16990" s="108">
        <v>128942.2</v>
      </c>
    </row>
    <row r="16991" spans="1:19" ht="11.25" thickBot="1" x14ac:dyDescent="0.2">
      <c r="A16991" s="112"/>
    </row>
    <row r="16992" spans="1:19" ht="11.25" thickBot="1" x14ac:dyDescent="0.2">
      <c r="A16992" s="107">
        <v>2</v>
      </c>
      <c r="B16992" s="132">
        <v>0.63960648148148147</v>
      </c>
      <c r="C16992" s="141" t="s">
        <v>12655</v>
      </c>
      <c r="D16992" s="141" t="s">
        <v>12656</v>
      </c>
      <c r="E16992" s="141" t="s">
        <v>12657</v>
      </c>
      <c r="F16992" s="108">
        <v>603606.82999999996</v>
      </c>
      <c r="G16992" s="141" t="s">
        <v>12658</v>
      </c>
      <c r="H16992" s="141" t="s">
        <v>12659</v>
      </c>
      <c r="I16992" s="133">
        <v>1.2276</v>
      </c>
      <c r="J16992" s="134" t="s">
        <v>2977</v>
      </c>
      <c r="K16992" s="141" t="s">
        <v>12660</v>
      </c>
      <c r="L16992" s="108">
        <v>431.654</v>
      </c>
      <c r="M16992" s="108">
        <v>28976.421999999999</v>
      </c>
      <c r="N16992" s="108">
        <v>49558.322</v>
      </c>
      <c r="O16992" s="141" t="s">
        <v>12661</v>
      </c>
      <c r="P16992" s="108">
        <v>433271.33</v>
      </c>
      <c r="Q16992" s="108">
        <v>8228.2810000000009</v>
      </c>
      <c r="R16992" s="108">
        <v>9679.7810000000009</v>
      </c>
      <c r="S16992" s="108">
        <v>128021.11</v>
      </c>
    </row>
    <row r="16993" spans="1:19" ht="11.25" thickBot="1" x14ac:dyDescent="0.2">
      <c r="A16993" s="112"/>
    </row>
    <row r="16994" spans="1:19" ht="11.25" thickBot="1" x14ac:dyDescent="0.2">
      <c r="A16994" s="107">
        <v>3</v>
      </c>
      <c r="B16994" s="132">
        <v>0.63979166666666665</v>
      </c>
      <c r="C16994" s="141" t="s">
        <v>12662</v>
      </c>
      <c r="D16994" s="141" t="s">
        <v>12663</v>
      </c>
      <c r="E16994" s="141" t="s">
        <v>12664</v>
      </c>
      <c r="F16994" s="108">
        <v>609910.72</v>
      </c>
      <c r="G16994" s="141" t="s">
        <v>12665</v>
      </c>
      <c r="H16994" s="141" t="s">
        <v>12666</v>
      </c>
      <c r="I16994" s="133">
        <v>1.23306</v>
      </c>
      <c r="J16994" s="134" t="s">
        <v>2985</v>
      </c>
      <c r="K16994" s="141" t="s">
        <v>12667</v>
      </c>
      <c r="L16994" s="108">
        <v>394.86599999999999</v>
      </c>
      <c r="M16994" s="108">
        <v>29756.282999999999</v>
      </c>
      <c r="N16994" s="108">
        <v>49706.733</v>
      </c>
      <c r="O16994" s="141" t="s">
        <v>12668</v>
      </c>
      <c r="P16994" s="108">
        <v>434284.62</v>
      </c>
      <c r="Q16994" s="108">
        <v>8324.2749999999996</v>
      </c>
      <c r="R16994" s="108">
        <v>9700.7459999999992</v>
      </c>
      <c r="S16994" s="108">
        <v>128762.11</v>
      </c>
    </row>
    <row r="16995" spans="1:19" ht="11.25" thickBot="1" x14ac:dyDescent="0.2">
      <c r="A16995" s="112"/>
    </row>
    <row r="16996" spans="1:19" ht="11.25" thickBot="1" x14ac:dyDescent="0.2">
      <c r="A16996" s="135" t="s">
        <v>362</v>
      </c>
      <c r="B16996" s="112"/>
      <c r="C16996" s="141" t="s">
        <v>12669</v>
      </c>
      <c r="D16996" s="141" t="s">
        <v>12670</v>
      </c>
      <c r="E16996" s="141" t="s">
        <v>12671</v>
      </c>
      <c r="F16996" s="136">
        <v>606272.87</v>
      </c>
      <c r="G16996" s="141" t="s">
        <v>12672</v>
      </c>
      <c r="H16996" s="141" t="s">
        <v>12673</v>
      </c>
      <c r="I16996" s="137">
        <v>1.2220800000000001</v>
      </c>
      <c r="J16996" s="134" t="s">
        <v>2993</v>
      </c>
      <c r="K16996" s="141" t="s">
        <v>12674</v>
      </c>
      <c r="L16996" s="136">
        <v>422.577</v>
      </c>
      <c r="M16996" s="136">
        <v>29301.157999999999</v>
      </c>
      <c r="N16996" s="136">
        <v>49596.406000000003</v>
      </c>
      <c r="O16996" s="141" t="s">
        <v>12675</v>
      </c>
      <c r="P16996" s="136">
        <v>434391.94</v>
      </c>
      <c r="Q16996" s="136">
        <v>8306.9279999999999</v>
      </c>
      <c r="R16996" s="136">
        <v>9697.7999999999993</v>
      </c>
      <c r="S16996" s="136">
        <v>128575.14</v>
      </c>
    </row>
    <row r="16997" spans="1:19" ht="11.25" thickBot="1" x14ac:dyDescent="0.2">
      <c r="A16997" s="112"/>
    </row>
    <row r="16998" spans="1:19" ht="11.25" thickBot="1" x14ac:dyDescent="0.2">
      <c r="A16998" s="138" t="s">
        <v>364</v>
      </c>
      <c r="B16998" s="112"/>
      <c r="C16998" s="141" t="s">
        <v>12676</v>
      </c>
      <c r="D16998" s="141" t="s">
        <v>12677</v>
      </c>
      <c r="E16998" s="141" t="s">
        <v>12678</v>
      </c>
      <c r="F16998" s="136">
        <v>3262.3719999999998</v>
      </c>
      <c r="G16998" s="141" t="s">
        <v>12679</v>
      </c>
      <c r="H16998" s="141" t="s">
        <v>12680</v>
      </c>
      <c r="I16998" s="137">
        <v>1.4540000000000001E-2</v>
      </c>
      <c r="J16998" s="134" t="s">
        <v>3001</v>
      </c>
      <c r="K16998" s="141" t="s">
        <v>12681</v>
      </c>
      <c r="L16998" s="136">
        <v>24.47</v>
      </c>
      <c r="M16998" s="136">
        <v>405.95100000000002</v>
      </c>
      <c r="N16998" s="136">
        <v>97.061000000000007</v>
      </c>
      <c r="O16998" s="141" t="s">
        <v>12682</v>
      </c>
      <c r="P16998" s="136">
        <v>1177.932</v>
      </c>
      <c r="Q16998" s="136">
        <v>71.567999999999998</v>
      </c>
      <c r="R16998" s="136">
        <v>16.742000000000001</v>
      </c>
      <c r="S16998" s="136">
        <v>488.18200000000002</v>
      </c>
    </row>
    <row r="16999" spans="1:19" ht="11.25" thickBot="1" x14ac:dyDescent="0.2">
      <c r="A16999" s="112"/>
    </row>
    <row r="17000" spans="1:19" ht="11.25" thickBot="1" x14ac:dyDescent="0.2">
      <c r="A17000" s="139" t="s">
        <v>366</v>
      </c>
      <c r="B17000" s="112"/>
      <c r="C17000" s="141" t="s">
        <v>526</v>
      </c>
      <c r="D17000" s="141" t="s">
        <v>3003</v>
      </c>
      <c r="E17000" s="141" t="s">
        <v>3004</v>
      </c>
      <c r="F17000" s="136">
        <v>0.53800000000000003</v>
      </c>
      <c r="G17000" s="141" t="s">
        <v>709</v>
      </c>
      <c r="H17000" s="141" t="s">
        <v>3005</v>
      </c>
      <c r="I17000" s="140">
        <v>1.19</v>
      </c>
      <c r="J17000" s="134" t="s">
        <v>3006</v>
      </c>
      <c r="K17000" s="141" t="s">
        <v>2272</v>
      </c>
      <c r="L17000" s="136">
        <v>5.7910000000000004</v>
      </c>
      <c r="M17000" s="136">
        <v>1.385</v>
      </c>
      <c r="N17000" s="136">
        <v>0.19600000000000001</v>
      </c>
      <c r="O17000" s="141" t="s">
        <v>1286</v>
      </c>
      <c r="P17000" s="136">
        <v>0.27100000000000002</v>
      </c>
      <c r="Q17000" s="136">
        <v>0.86199999999999999</v>
      </c>
      <c r="R17000" s="136">
        <v>0.17299999999999999</v>
      </c>
      <c r="S17000" s="136">
        <v>0.38</v>
      </c>
    </row>
    <row r="17001" spans="1:19" ht="11.25" thickBot="1" x14ac:dyDescent="0.2">
      <c r="A17001" s="112"/>
    </row>
    <row r="17002" spans="1:19" ht="11.25" thickBot="1" x14ac:dyDescent="0.2">
      <c r="A17002" s="106" t="s">
        <v>357</v>
      </c>
      <c r="B17002" s="106" t="s">
        <v>358</v>
      </c>
      <c r="C17002" s="130" t="s">
        <v>17</v>
      </c>
      <c r="D17002" s="130" t="s">
        <v>18</v>
      </c>
      <c r="E17002" s="131" t="s">
        <v>19</v>
      </c>
      <c r="F17002" s="131" t="s">
        <v>20</v>
      </c>
      <c r="G17002" s="130" t="s">
        <v>21</v>
      </c>
      <c r="H17002" s="130" t="s">
        <v>22</v>
      </c>
      <c r="I17002" s="130" t="s">
        <v>23</v>
      </c>
      <c r="J17002" s="130" t="s">
        <v>24</v>
      </c>
      <c r="K17002" s="131" t="s">
        <v>25</v>
      </c>
      <c r="L17002" s="131" t="s">
        <v>26</v>
      </c>
      <c r="M17002" s="130" t="s">
        <v>27</v>
      </c>
      <c r="N17002" s="130" t="s">
        <v>28</v>
      </c>
      <c r="O17002" s="130" t="s">
        <v>29</v>
      </c>
      <c r="P17002" s="130" t="s">
        <v>30</v>
      </c>
      <c r="Q17002" s="130" t="s">
        <v>31</v>
      </c>
      <c r="R17002" s="130" t="s">
        <v>32</v>
      </c>
      <c r="S17002" s="130" t="s">
        <v>33</v>
      </c>
    </row>
    <row r="17003" spans="1:19" ht="11.25" thickBot="1" x14ac:dyDescent="0.2">
      <c r="A17003" s="107">
        <v>1</v>
      </c>
      <c r="B17003" s="132">
        <v>0.63943287037037033</v>
      </c>
      <c r="C17003" s="108">
        <v>79445.127999999997</v>
      </c>
      <c r="D17003" s="108">
        <v>33605.805</v>
      </c>
      <c r="E17003" s="133">
        <v>1.0643199999999999</v>
      </c>
      <c r="F17003" s="133">
        <v>1.0051699999999999</v>
      </c>
      <c r="G17003" s="108">
        <v>21.478000000000002</v>
      </c>
      <c r="H17003" s="108">
        <v>21.667999999999999</v>
      </c>
      <c r="I17003" s="108">
        <v>269661.73</v>
      </c>
      <c r="J17003" s="141" t="s">
        <v>12683</v>
      </c>
      <c r="K17003" s="133">
        <v>1.14754</v>
      </c>
      <c r="L17003" s="134" t="s">
        <v>3008</v>
      </c>
      <c r="M17003" s="108">
        <v>2230.857</v>
      </c>
      <c r="N17003" s="108">
        <v>2585.2829999999999</v>
      </c>
      <c r="O17003" s="108">
        <v>5.1619999999999999</v>
      </c>
      <c r="P17003" s="108">
        <v>128.97300000000001</v>
      </c>
      <c r="Q17003" s="108">
        <v>621.46799999999996</v>
      </c>
      <c r="R17003" s="108">
        <v>327.34500000000003</v>
      </c>
      <c r="S17003" s="108">
        <v>498.43299999999999</v>
      </c>
    </row>
    <row r="17004" spans="1:19" ht="11.25" thickBot="1" x14ac:dyDescent="0.2">
      <c r="A17004" s="112"/>
    </row>
    <row r="17005" spans="1:19" ht="11.25" thickBot="1" x14ac:dyDescent="0.2">
      <c r="A17005" s="107">
        <v>2</v>
      </c>
      <c r="B17005" s="132">
        <v>0.63960648148148147</v>
      </c>
      <c r="C17005" s="108">
        <v>79779.13</v>
      </c>
      <c r="D17005" s="108">
        <v>33378.531000000003</v>
      </c>
      <c r="E17005" s="133">
        <v>1.08267</v>
      </c>
      <c r="F17005" s="133">
        <v>1.00454</v>
      </c>
      <c r="G17005" s="108">
        <v>21.923999999999999</v>
      </c>
      <c r="H17005" s="108">
        <v>29.550999999999998</v>
      </c>
      <c r="I17005" s="108">
        <v>268652.77</v>
      </c>
      <c r="J17005" s="141" t="s">
        <v>12684</v>
      </c>
      <c r="K17005" s="133">
        <v>1.1827000000000001</v>
      </c>
      <c r="L17005" s="134" t="s">
        <v>3010</v>
      </c>
      <c r="M17005" s="108">
        <v>2189.0329999999999</v>
      </c>
      <c r="N17005" s="108">
        <v>2479.2939999999999</v>
      </c>
      <c r="O17005" s="108">
        <v>6.8620000000000001</v>
      </c>
      <c r="P17005" s="108">
        <v>127.357</v>
      </c>
      <c r="Q17005" s="108">
        <v>604.726</v>
      </c>
      <c r="R17005" s="108">
        <v>319.38900000000001</v>
      </c>
      <c r="S17005" s="108">
        <v>492.53699999999998</v>
      </c>
    </row>
    <row r="17006" spans="1:19" ht="11.25" thickBot="1" x14ac:dyDescent="0.2">
      <c r="A17006" s="112"/>
    </row>
    <row r="17007" spans="1:19" ht="11.25" thickBot="1" x14ac:dyDescent="0.2">
      <c r="A17007" s="107">
        <v>3</v>
      </c>
      <c r="B17007" s="132">
        <v>0.63979166666666665</v>
      </c>
      <c r="C17007" s="108">
        <v>79856.168999999994</v>
      </c>
      <c r="D17007" s="108">
        <v>33266.218999999997</v>
      </c>
      <c r="E17007" s="133">
        <v>1.08744</v>
      </c>
      <c r="F17007" s="133">
        <v>1.0013099999999999</v>
      </c>
      <c r="G17007" s="108">
        <v>24.556999999999999</v>
      </c>
      <c r="H17007" s="108">
        <v>34.003</v>
      </c>
      <c r="I17007" s="108">
        <v>267473.84999999998</v>
      </c>
      <c r="J17007" s="141" t="s">
        <v>12685</v>
      </c>
      <c r="K17007" s="133">
        <v>1.1865699999999999</v>
      </c>
      <c r="L17007" s="134" t="s">
        <v>3012</v>
      </c>
      <c r="M17007" s="108">
        <v>2081.73</v>
      </c>
      <c r="N17007" s="108">
        <v>2554.6080000000002</v>
      </c>
      <c r="O17007" s="108">
        <v>6.04</v>
      </c>
      <c r="P17007" s="108">
        <v>125.235</v>
      </c>
      <c r="Q17007" s="108">
        <v>593.976</v>
      </c>
      <c r="R17007" s="108">
        <v>335.22699999999998</v>
      </c>
      <c r="S17007" s="108">
        <v>526.81799999999998</v>
      </c>
    </row>
    <row r="17008" spans="1:19" ht="11.25" thickBot="1" x14ac:dyDescent="0.2">
      <c r="A17008" s="112"/>
    </row>
    <row r="17009" spans="1:19" ht="11.25" thickBot="1" x14ac:dyDescent="0.2">
      <c r="A17009" s="135" t="s">
        <v>362</v>
      </c>
      <c r="B17009" s="112"/>
      <c r="C17009" s="136">
        <v>79693.475999999995</v>
      </c>
      <c r="D17009" s="136">
        <v>33416.851999999999</v>
      </c>
      <c r="E17009" s="137">
        <v>1.0781499999999999</v>
      </c>
      <c r="F17009" s="137">
        <v>1.0036799999999999</v>
      </c>
      <c r="G17009" s="136">
        <v>22.652999999999999</v>
      </c>
      <c r="H17009" s="136">
        <v>28.407</v>
      </c>
      <c r="I17009" s="136">
        <v>268596.12</v>
      </c>
      <c r="J17009" s="141" t="s">
        <v>12686</v>
      </c>
      <c r="K17009" s="137">
        <v>1.1722699999999999</v>
      </c>
      <c r="L17009" s="134" t="s">
        <v>3014</v>
      </c>
      <c r="M17009" s="136">
        <v>2167.2069999999999</v>
      </c>
      <c r="N17009" s="136">
        <v>2539.7289999999998</v>
      </c>
      <c r="O17009" s="136">
        <v>6.0209999999999999</v>
      </c>
      <c r="P17009" s="136">
        <v>127.188</v>
      </c>
      <c r="Q17009" s="136">
        <v>606.72299999999996</v>
      </c>
      <c r="R17009" s="136">
        <v>327.32100000000003</v>
      </c>
      <c r="S17009" s="136">
        <v>505.92899999999997</v>
      </c>
    </row>
    <row r="17010" spans="1:19" ht="11.25" thickBot="1" x14ac:dyDescent="0.2">
      <c r="A17010" s="112"/>
    </row>
    <row r="17011" spans="1:19" ht="11.25" thickBot="1" x14ac:dyDescent="0.2">
      <c r="A17011" s="138" t="s">
        <v>364</v>
      </c>
      <c r="B17011" s="112"/>
      <c r="C17011" s="136">
        <v>218.49799999999999</v>
      </c>
      <c r="D17011" s="136">
        <v>173.006</v>
      </c>
      <c r="E17011" s="137">
        <v>1.221E-2</v>
      </c>
      <c r="F17011" s="137">
        <v>2.0699999999999998E-3</v>
      </c>
      <c r="G17011" s="136">
        <v>1.6639999999999999</v>
      </c>
      <c r="H17011" s="136">
        <v>6.2469999999999999</v>
      </c>
      <c r="I17011" s="136">
        <v>1095.0419999999999</v>
      </c>
      <c r="J17011" s="141" t="s">
        <v>12687</v>
      </c>
      <c r="K17011" s="137">
        <v>2.1510000000000001E-2</v>
      </c>
      <c r="L17011" s="134" t="s">
        <v>3016</v>
      </c>
      <c r="M17011" s="136">
        <v>76.921999999999997</v>
      </c>
      <c r="N17011" s="136">
        <v>54.539000000000001</v>
      </c>
      <c r="O17011" s="136">
        <v>0.85</v>
      </c>
      <c r="P17011" s="136">
        <v>1.875</v>
      </c>
      <c r="Q17011" s="136">
        <v>13.853999999999999</v>
      </c>
      <c r="R17011" s="136">
        <v>7.9189999999999996</v>
      </c>
      <c r="S17011" s="136">
        <v>18.329000000000001</v>
      </c>
    </row>
    <row r="17012" spans="1:19" ht="11.25" thickBot="1" x14ac:dyDescent="0.2">
      <c r="A17012" s="112"/>
    </row>
    <row r="17013" spans="1:19" ht="11.25" thickBot="1" x14ac:dyDescent="0.2">
      <c r="A17013" s="139" t="s">
        <v>366</v>
      </c>
      <c r="B17013" s="112"/>
      <c r="C17013" s="136">
        <v>0.27400000000000002</v>
      </c>
      <c r="D17013" s="136">
        <v>0.51800000000000002</v>
      </c>
      <c r="E17013" s="140">
        <v>1.1319999999999999</v>
      </c>
      <c r="F17013" s="140">
        <v>0.20599999999999999</v>
      </c>
      <c r="G17013" s="136">
        <v>7.3460000000000001</v>
      </c>
      <c r="H17013" s="136">
        <v>21.989000000000001</v>
      </c>
      <c r="I17013" s="136">
        <v>0.40799999999999997</v>
      </c>
      <c r="J17013" s="141" t="s">
        <v>3017</v>
      </c>
      <c r="K17013" s="140">
        <v>1.835</v>
      </c>
      <c r="L17013" s="134" t="s">
        <v>3018</v>
      </c>
      <c r="M17013" s="136">
        <v>3.5489999999999999</v>
      </c>
      <c r="N17013" s="136">
        <v>2.1469999999999998</v>
      </c>
      <c r="O17013" s="136">
        <v>14.119</v>
      </c>
      <c r="P17013" s="136">
        <v>1.474</v>
      </c>
      <c r="Q17013" s="136">
        <v>2.2829999999999999</v>
      </c>
      <c r="R17013" s="136">
        <v>2.419</v>
      </c>
      <c r="S17013" s="136">
        <v>3.6230000000000002</v>
      </c>
    </row>
    <row r="17014" spans="1:19" ht="11.25" thickBot="1" x14ac:dyDescent="0.2">
      <c r="A17014" s="112"/>
    </row>
    <row r="17015" spans="1:19" ht="11.25" thickBot="1" x14ac:dyDescent="0.2">
      <c r="A17015" s="106" t="s">
        <v>357</v>
      </c>
      <c r="B17015" s="106" t="s">
        <v>358</v>
      </c>
      <c r="C17015" s="131" t="s">
        <v>34</v>
      </c>
      <c r="D17015" s="131" t="s">
        <v>35</v>
      </c>
      <c r="E17015" s="130" t="s">
        <v>36</v>
      </c>
      <c r="F17015" s="130" t="s">
        <v>37</v>
      </c>
      <c r="G17015" s="130" t="s">
        <v>38</v>
      </c>
      <c r="H17015" s="130" t="s">
        <v>39</v>
      </c>
      <c r="I17015" s="130" t="s">
        <v>40</v>
      </c>
      <c r="J17015" s="130" t="s">
        <v>41</v>
      </c>
      <c r="K17015" s="130" t="s">
        <v>42</v>
      </c>
      <c r="L17015" s="130" t="s">
        <v>43</v>
      </c>
      <c r="M17015" s="130" t="s">
        <v>44</v>
      </c>
      <c r="N17015" s="130" t="s">
        <v>45</v>
      </c>
      <c r="O17015" s="130" t="s">
        <v>46</v>
      </c>
      <c r="P17015" s="130" t="s">
        <v>47</v>
      </c>
      <c r="Q17015" s="130" t="s">
        <v>48</v>
      </c>
      <c r="R17015" s="130" t="s">
        <v>49</v>
      </c>
      <c r="S17015" s="130" t="s">
        <v>50</v>
      </c>
    </row>
    <row r="17016" spans="1:19" ht="11.25" thickBot="1" x14ac:dyDescent="0.2">
      <c r="A17016" s="107">
        <v>1</v>
      </c>
      <c r="B17016" s="132">
        <v>0.63943287037037033</v>
      </c>
      <c r="C17016" s="133">
        <v>1.0505</v>
      </c>
      <c r="D17016" s="134" t="s">
        <v>3019</v>
      </c>
      <c r="E17016" s="108">
        <v>2366.7379999999998</v>
      </c>
      <c r="F17016" s="108">
        <v>1881.71</v>
      </c>
      <c r="G17016" s="108">
        <v>5.1100000000000003</v>
      </c>
      <c r="H17016" s="108">
        <v>15006.957</v>
      </c>
      <c r="I17016" s="108">
        <v>161336.6</v>
      </c>
      <c r="J17016" s="108">
        <v>1030446.6</v>
      </c>
      <c r="K17016" s="108">
        <v>32147.599999999999</v>
      </c>
      <c r="L17016" s="108">
        <v>60353.463000000003</v>
      </c>
      <c r="M17016" s="108">
        <v>9128.9680000000008</v>
      </c>
      <c r="N17016" s="108">
        <v>6621.8710000000001</v>
      </c>
      <c r="O17016" s="108">
        <v>1042.5830000000001</v>
      </c>
      <c r="P17016" s="108">
        <v>1050.2840000000001</v>
      </c>
      <c r="Q17016" s="108">
        <v>1196.0509999999999</v>
      </c>
      <c r="R17016" s="108">
        <v>1416.8489999999999</v>
      </c>
      <c r="S17016" s="108">
        <v>1241.038</v>
      </c>
    </row>
    <row r="17017" spans="1:19" ht="11.25" thickBot="1" x14ac:dyDescent="0.2">
      <c r="A17017" s="112"/>
    </row>
    <row r="17018" spans="1:19" ht="11.25" thickBot="1" x14ac:dyDescent="0.2">
      <c r="A17018" s="107">
        <v>2</v>
      </c>
      <c r="B17018" s="132">
        <v>0.63960648148148147</v>
      </c>
      <c r="C17018" s="133">
        <v>1.07043</v>
      </c>
      <c r="D17018" s="134" t="s">
        <v>3020</v>
      </c>
      <c r="E17018" s="108">
        <v>2346.4580000000001</v>
      </c>
      <c r="F17018" s="108">
        <v>1885.096</v>
      </c>
      <c r="G17018" s="108">
        <v>2.5089999999999999</v>
      </c>
      <c r="H17018" s="108">
        <v>14766.778</v>
      </c>
      <c r="I17018" s="108">
        <v>161084.44</v>
      </c>
      <c r="J17018" s="108">
        <v>1032538.3</v>
      </c>
      <c r="K17018" s="108">
        <v>31825.593000000001</v>
      </c>
      <c r="L17018" s="108">
        <v>60229.690999999999</v>
      </c>
      <c r="M17018" s="108">
        <v>8974.77</v>
      </c>
      <c r="N17018" s="108">
        <v>6221.2179999999998</v>
      </c>
      <c r="O17018" s="108">
        <v>1074.768</v>
      </c>
      <c r="P17018" s="108">
        <v>1009.845</v>
      </c>
      <c r="Q17018" s="108">
        <v>1120.1400000000001</v>
      </c>
      <c r="R17018" s="108">
        <v>1359.941</v>
      </c>
      <c r="S17018" s="108">
        <v>1307.32</v>
      </c>
    </row>
    <row r="17019" spans="1:19" ht="11.25" thickBot="1" x14ac:dyDescent="0.2">
      <c r="A17019" s="112"/>
    </row>
    <row r="17020" spans="1:19" ht="11.25" thickBot="1" x14ac:dyDescent="0.2">
      <c r="A17020" s="107">
        <v>3</v>
      </c>
      <c r="B17020" s="132">
        <v>0.63979166666666665</v>
      </c>
      <c r="C17020" s="133">
        <v>1.08291</v>
      </c>
      <c r="D17020" s="134" t="s">
        <v>3021</v>
      </c>
      <c r="E17020" s="108">
        <v>2383.2570000000001</v>
      </c>
      <c r="F17020" s="108">
        <v>1925.252</v>
      </c>
      <c r="G17020" s="108">
        <v>-0.93300000000000005</v>
      </c>
      <c r="H17020" s="108">
        <v>14659.478999999999</v>
      </c>
      <c r="I17020" s="108">
        <v>161205.88</v>
      </c>
      <c r="J17020" s="108">
        <v>1032301.3</v>
      </c>
      <c r="K17020" s="108">
        <v>32434.875</v>
      </c>
      <c r="L17020" s="108">
        <v>60420.881999999998</v>
      </c>
      <c r="M17020" s="108">
        <v>9033.6029999999992</v>
      </c>
      <c r="N17020" s="108">
        <v>6392.33</v>
      </c>
      <c r="O17020" s="108">
        <v>1053.826</v>
      </c>
      <c r="P17020" s="108">
        <v>1008.795</v>
      </c>
      <c r="Q17020" s="108">
        <v>1198.9369999999999</v>
      </c>
      <c r="R17020" s="108">
        <v>1371.492</v>
      </c>
      <c r="S17020" s="108">
        <v>1245.8889999999999</v>
      </c>
    </row>
    <row r="17021" spans="1:19" ht="11.25" thickBot="1" x14ac:dyDescent="0.2">
      <c r="A17021" s="112"/>
    </row>
    <row r="17022" spans="1:19" ht="11.25" thickBot="1" x14ac:dyDescent="0.2">
      <c r="A17022" s="135" t="s">
        <v>362</v>
      </c>
      <c r="B17022" s="112"/>
      <c r="C17022" s="137">
        <v>1.06795</v>
      </c>
      <c r="D17022" s="134" t="s">
        <v>3022</v>
      </c>
      <c r="E17022" s="136">
        <v>2365.4839999999999</v>
      </c>
      <c r="F17022" s="136">
        <v>1897.3530000000001</v>
      </c>
      <c r="G17022" s="136">
        <v>2.2290000000000001</v>
      </c>
      <c r="H17022" s="136">
        <v>14811.072</v>
      </c>
      <c r="I17022" s="136">
        <v>161208.97</v>
      </c>
      <c r="J17022" s="136">
        <v>1031762.1</v>
      </c>
      <c r="K17022" s="136">
        <v>32136.022000000001</v>
      </c>
      <c r="L17022" s="136">
        <v>60334.678999999996</v>
      </c>
      <c r="M17022" s="136">
        <v>9045.7800000000007</v>
      </c>
      <c r="N17022" s="136">
        <v>6411.8059999999996</v>
      </c>
      <c r="O17022" s="136">
        <v>1057.059</v>
      </c>
      <c r="P17022" s="136">
        <v>1022.975</v>
      </c>
      <c r="Q17022" s="136">
        <v>1171.7090000000001</v>
      </c>
      <c r="R17022" s="136">
        <v>1382.761</v>
      </c>
      <c r="S17022" s="136">
        <v>1264.749</v>
      </c>
    </row>
    <row r="17023" spans="1:19" ht="11.25" thickBot="1" x14ac:dyDescent="0.2">
      <c r="A17023" s="112"/>
    </row>
    <row r="17024" spans="1:19" ht="11.25" thickBot="1" x14ac:dyDescent="0.2">
      <c r="A17024" s="138" t="s">
        <v>364</v>
      </c>
      <c r="B17024" s="112"/>
      <c r="C17024" s="137">
        <v>1.635E-2</v>
      </c>
      <c r="D17024" s="134" t="s">
        <v>3023</v>
      </c>
      <c r="E17024" s="136">
        <v>18.431000000000001</v>
      </c>
      <c r="F17024" s="136">
        <v>24.22</v>
      </c>
      <c r="G17024" s="136">
        <v>3.032</v>
      </c>
      <c r="H17024" s="136">
        <v>177.923</v>
      </c>
      <c r="I17024" s="136">
        <v>126.10599999999999</v>
      </c>
      <c r="J17024" s="136">
        <v>1145.357</v>
      </c>
      <c r="K17024" s="136">
        <v>304.80599999999998</v>
      </c>
      <c r="L17024" s="136">
        <v>96.968999999999994</v>
      </c>
      <c r="M17024" s="136">
        <v>77.816999999999993</v>
      </c>
      <c r="N17024" s="136">
        <v>201.035</v>
      </c>
      <c r="O17024" s="136">
        <v>16.334</v>
      </c>
      <c r="P17024" s="136">
        <v>23.655999999999999</v>
      </c>
      <c r="Q17024" s="136">
        <v>44.683999999999997</v>
      </c>
      <c r="R17024" s="136">
        <v>30.081</v>
      </c>
      <c r="S17024" s="136">
        <v>36.947000000000003</v>
      </c>
    </row>
    <row r="17025" spans="1:19" ht="11.25" thickBot="1" x14ac:dyDescent="0.2">
      <c r="A17025" s="112"/>
    </row>
    <row r="17026" spans="1:19" ht="11.25" thickBot="1" x14ac:dyDescent="0.2">
      <c r="A17026" s="139" t="s">
        <v>366</v>
      </c>
      <c r="B17026" s="112"/>
      <c r="C17026" s="140">
        <v>1.5309999999999999</v>
      </c>
      <c r="D17026" s="134" t="s">
        <v>3024</v>
      </c>
      <c r="E17026" s="136">
        <v>0.77900000000000003</v>
      </c>
      <c r="F17026" s="136">
        <v>1.2769999999999999</v>
      </c>
      <c r="G17026" s="136">
        <v>136.02500000000001</v>
      </c>
      <c r="H17026" s="136">
        <v>1.2010000000000001</v>
      </c>
      <c r="I17026" s="136">
        <v>7.8E-2</v>
      </c>
      <c r="J17026" s="136">
        <v>0.111</v>
      </c>
      <c r="K17026" s="136">
        <v>0.94799999999999995</v>
      </c>
      <c r="L17026" s="136">
        <v>0.161</v>
      </c>
      <c r="M17026" s="136">
        <v>0.86</v>
      </c>
      <c r="N17026" s="136">
        <v>3.1349999999999998</v>
      </c>
      <c r="O17026" s="136">
        <v>1.5449999999999999</v>
      </c>
      <c r="P17026" s="136">
        <v>2.3119999999999998</v>
      </c>
      <c r="Q17026" s="136">
        <v>3.8140000000000001</v>
      </c>
      <c r="R17026" s="136">
        <v>2.1749999999999998</v>
      </c>
      <c r="S17026" s="136">
        <v>2.9209999999999998</v>
      </c>
    </row>
    <row r="17027" spans="1:19" ht="11.25" thickBot="1" x14ac:dyDescent="0.2">
      <c r="A17027" s="112"/>
    </row>
    <row r="17028" spans="1:19" ht="11.25" thickBot="1" x14ac:dyDescent="0.2">
      <c r="A17028" s="106" t="s">
        <v>357</v>
      </c>
      <c r="B17028" s="106" t="s">
        <v>358</v>
      </c>
      <c r="C17028" s="130" t="s">
        <v>51</v>
      </c>
      <c r="D17028" s="130" t="s">
        <v>52</v>
      </c>
      <c r="E17028" s="130" t="s">
        <v>53</v>
      </c>
      <c r="F17028" s="130" t="s">
        <v>54</v>
      </c>
      <c r="G17028" s="130" t="s">
        <v>55</v>
      </c>
      <c r="H17028" s="130" t="s">
        <v>56</v>
      </c>
      <c r="I17028" s="130" t="s">
        <v>57</v>
      </c>
      <c r="J17028" s="130" t="s">
        <v>58</v>
      </c>
      <c r="K17028" s="130" t="s">
        <v>59</v>
      </c>
      <c r="L17028" s="130" t="s">
        <v>60</v>
      </c>
      <c r="M17028" s="130" t="s">
        <v>61</v>
      </c>
      <c r="N17028" s="130" t="s">
        <v>62</v>
      </c>
      <c r="O17028" s="130" t="s">
        <v>63</v>
      </c>
      <c r="P17028" s="130" t="s">
        <v>64</v>
      </c>
      <c r="Q17028" s="131" t="s">
        <v>65</v>
      </c>
      <c r="R17028" s="131" t="s">
        <v>66</v>
      </c>
      <c r="S17028" s="130" t="s">
        <v>67</v>
      </c>
    </row>
    <row r="17029" spans="1:19" ht="11.25" thickBot="1" x14ac:dyDescent="0.2">
      <c r="A17029" s="107">
        <v>1</v>
      </c>
      <c r="B17029" s="132">
        <v>0.63943287037037033</v>
      </c>
      <c r="C17029" s="108">
        <v>945.09100000000001</v>
      </c>
      <c r="D17029" s="108">
        <v>914.52099999999996</v>
      </c>
      <c r="E17029" s="108">
        <v>366.44900000000001</v>
      </c>
      <c r="F17029" s="108">
        <v>559.84</v>
      </c>
      <c r="G17029" s="108">
        <v>330.04599999999999</v>
      </c>
      <c r="H17029" s="108">
        <v>481.73</v>
      </c>
      <c r="I17029" s="108">
        <v>1782.4380000000001</v>
      </c>
      <c r="J17029" s="108">
        <v>4960.9089999999997</v>
      </c>
      <c r="K17029" s="108">
        <v>7438.759</v>
      </c>
      <c r="L17029" s="108">
        <v>-8.7759999999999998</v>
      </c>
      <c r="M17029" s="108">
        <v>9.1649999999999991</v>
      </c>
      <c r="N17029" s="108">
        <v>782.51700000000005</v>
      </c>
      <c r="O17029" s="108">
        <v>390.70699999999999</v>
      </c>
      <c r="P17029" s="108">
        <v>67763.896999999997</v>
      </c>
      <c r="Q17029" s="133">
        <v>0.96462999999999999</v>
      </c>
      <c r="R17029" s="134" t="s">
        <v>3025</v>
      </c>
      <c r="S17029" s="108">
        <v>9250.4120000000003</v>
      </c>
    </row>
    <row r="17030" spans="1:19" ht="11.25" thickBot="1" x14ac:dyDescent="0.2">
      <c r="A17030" s="112"/>
    </row>
    <row r="17031" spans="1:19" ht="11.25" thickBot="1" x14ac:dyDescent="0.2">
      <c r="A17031" s="107">
        <v>2</v>
      </c>
      <c r="B17031" s="132">
        <v>0.63960648148148147</v>
      </c>
      <c r="C17031" s="108">
        <v>942.85500000000002</v>
      </c>
      <c r="D17031" s="108">
        <v>879.56600000000003</v>
      </c>
      <c r="E17031" s="108">
        <v>385.495</v>
      </c>
      <c r="F17031" s="108">
        <v>590.28200000000004</v>
      </c>
      <c r="G17031" s="108">
        <v>341.24400000000003</v>
      </c>
      <c r="H17031" s="108">
        <v>513.35199999999998</v>
      </c>
      <c r="I17031" s="108">
        <v>1774.11</v>
      </c>
      <c r="J17031" s="108">
        <v>5008.3360000000002</v>
      </c>
      <c r="K17031" s="108">
        <v>7412.3680000000004</v>
      </c>
      <c r="L17031" s="108">
        <v>-8.7829999999999995</v>
      </c>
      <c r="M17031" s="108">
        <v>0.11799999999999999</v>
      </c>
      <c r="N17031" s="108">
        <v>817.23</v>
      </c>
      <c r="O17031" s="108">
        <v>361.39600000000002</v>
      </c>
      <c r="P17031" s="108">
        <v>67270.28</v>
      </c>
      <c r="Q17031" s="133">
        <v>0.98765000000000003</v>
      </c>
      <c r="R17031" s="134" t="s">
        <v>3026</v>
      </c>
      <c r="S17031" s="108">
        <v>9303.4509999999991</v>
      </c>
    </row>
    <row r="17032" spans="1:19" ht="11.25" thickBot="1" x14ac:dyDescent="0.2">
      <c r="A17032" s="112"/>
    </row>
    <row r="17033" spans="1:19" ht="11.25" thickBot="1" x14ac:dyDescent="0.2">
      <c r="A17033" s="107">
        <v>3</v>
      </c>
      <c r="B17033" s="132">
        <v>0.63979166666666665</v>
      </c>
      <c r="C17033" s="108">
        <v>1005.438</v>
      </c>
      <c r="D17033" s="108">
        <v>919.73800000000006</v>
      </c>
      <c r="E17033" s="108">
        <v>393.86</v>
      </c>
      <c r="F17033" s="108">
        <v>518.06100000000004</v>
      </c>
      <c r="G17033" s="108">
        <v>398.66500000000002</v>
      </c>
      <c r="H17033" s="108">
        <v>518.548</v>
      </c>
      <c r="I17033" s="108">
        <v>1732.6669999999999</v>
      </c>
      <c r="J17033" s="108">
        <v>5008.1270000000004</v>
      </c>
      <c r="K17033" s="108">
        <v>7245.165</v>
      </c>
      <c r="L17033" s="108">
        <v>-10.566000000000001</v>
      </c>
      <c r="M17033" s="108">
        <v>10.101000000000001</v>
      </c>
      <c r="N17033" s="108">
        <v>763.61300000000006</v>
      </c>
      <c r="O17033" s="108">
        <v>368.88600000000002</v>
      </c>
      <c r="P17033" s="108">
        <v>67751.736999999994</v>
      </c>
      <c r="Q17033" s="133">
        <v>0.99531000000000003</v>
      </c>
      <c r="R17033" s="134" t="s">
        <v>3027</v>
      </c>
      <c r="S17033" s="108">
        <v>9291.0720000000001</v>
      </c>
    </row>
    <row r="17034" spans="1:19" ht="11.25" thickBot="1" x14ac:dyDescent="0.2">
      <c r="A17034" s="112"/>
    </row>
    <row r="17035" spans="1:19" ht="11.25" thickBot="1" x14ac:dyDescent="0.2">
      <c r="A17035" s="135" t="s">
        <v>362</v>
      </c>
      <c r="B17035" s="112"/>
      <c r="C17035" s="136">
        <v>964.46100000000001</v>
      </c>
      <c r="D17035" s="136">
        <v>904.60900000000004</v>
      </c>
      <c r="E17035" s="136">
        <v>381.935</v>
      </c>
      <c r="F17035" s="136">
        <v>556.06100000000004</v>
      </c>
      <c r="G17035" s="136">
        <v>356.65199999999999</v>
      </c>
      <c r="H17035" s="136">
        <v>504.54300000000001</v>
      </c>
      <c r="I17035" s="136">
        <v>1763.0719999999999</v>
      </c>
      <c r="J17035" s="136">
        <v>4992.4570000000003</v>
      </c>
      <c r="K17035" s="136">
        <v>7365.4309999999996</v>
      </c>
      <c r="L17035" s="136">
        <v>-9.375</v>
      </c>
      <c r="M17035" s="136">
        <v>6.4610000000000003</v>
      </c>
      <c r="N17035" s="136">
        <v>787.78700000000003</v>
      </c>
      <c r="O17035" s="136">
        <v>373.66300000000001</v>
      </c>
      <c r="P17035" s="136">
        <v>67595.304000000004</v>
      </c>
      <c r="Q17035" s="137">
        <v>0.98253000000000001</v>
      </c>
      <c r="R17035" s="134" t="s">
        <v>3028</v>
      </c>
      <c r="S17035" s="136">
        <v>9281.6450000000004</v>
      </c>
    </row>
    <row r="17036" spans="1:19" ht="11.25" thickBot="1" x14ac:dyDescent="0.2">
      <c r="A17036" s="112"/>
    </row>
    <row r="17037" spans="1:19" ht="11.25" thickBot="1" x14ac:dyDescent="0.2">
      <c r="A17037" s="138" t="s">
        <v>364</v>
      </c>
      <c r="B17037" s="112"/>
      <c r="C17037" s="136">
        <v>35.503999999999998</v>
      </c>
      <c r="D17037" s="136">
        <v>21.844000000000001</v>
      </c>
      <c r="E17037" s="136">
        <v>14.048</v>
      </c>
      <c r="F17037" s="136">
        <v>36.258000000000003</v>
      </c>
      <c r="G17037" s="136">
        <v>36.813000000000002</v>
      </c>
      <c r="H17037" s="136">
        <v>19.927</v>
      </c>
      <c r="I17037" s="136">
        <v>26.658000000000001</v>
      </c>
      <c r="J17037" s="136">
        <v>27.321999999999999</v>
      </c>
      <c r="K17037" s="136">
        <v>104.986</v>
      </c>
      <c r="L17037" s="136">
        <v>1.032</v>
      </c>
      <c r="M17037" s="136">
        <v>5.5129999999999999</v>
      </c>
      <c r="N17037" s="136">
        <v>27.193999999999999</v>
      </c>
      <c r="O17037" s="136">
        <v>15.228</v>
      </c>
      <c r="P17037" s="136">
        <v>281.54500000000002</v>
      </c>
      <c r="Q17037" s="137">
        <v>1.5970000000000002E-2</v>
      </c>
      <c r="R17037" s="134" t="s">
        <v>3029</v>
      </c>
      <c r="S17037" s="136">
        <v>27.748000000000001</v>
      </c>
    </row>
    <row r="17038" spans="1:19" ht="11.25" thickBot="1" x14ac:dyDescent="0.2">
      <c r="A17038" s="112"/>
    </row>
    <row r="17039" spans="1:19" ht="11.25" thickBot="1" x14ac:dyDescent="0.2">
      <c r="A17039" s="139" t="s">
        <v>366</v>
      </c>
      <c r="B17039" s="112"/>
      <c r="C17039" s="136">
        <v>3.681</v>
      </c>
      <c r="D17039" s="136">
        <v>2.415</v>
      </c>
      <c r="E17039" s="136">
        <v>3.6779999999999999</v>
      </c>
      <c r="F17039" s="136">
        <v>6.5209999999999999</v>
      </c>
      <c r="G17039" s="136">
        <v>10.321999999999999</v>
      </c>
      <c r="H17039" s="136">
        <v>3.95</v>
      </c>
      <c r="I17039" s="136">
        <v>1.512</v>
      </c>
      <c r="J17039" s="136">
        <v>0.54700000000000004</v>
      </c>
      <c r="K17039" s="136">
        <v>1.425</v>
      </c>
      <c r="L17039" s="136">
        <v>11.006</v>
      </c>
      <c r="M17039" s="136">
        <v>85.323999999999998</v>
      </c>
      <c r="N17039" s="136">
        <v>3.452</v>
      </c>
      <c r="O17039" s="136">
        <v>4.0750000000000002</v>
      </c>
      <c r="P17039" s="136">
        <v>0.41699999999999998</v>
      </c>
      <c r="Q17039" s="140">
        <v>1.625</v>
      </c>
      <c r="R17039" s="134" t="s">
        <v>3030</v>
      </c>
      <c r="S17039" s="136">
        <v>0.29899999999999999</v>
      </c>
    </row>
    <row r="17040" spans="1:19" ht="11.25" thickBot="1" x14ac:dyDescent="0.2">
      <c r="A17040" s="112"/>
    </row>
    <row r="17041" spans="1:19" ht="11.25" thickBot="1" x14ac:dyDescent="0.2">
      <c r="A17041" s="106" t="s">
        <v>357</v>
      </c>
      <c r="B17041" s="106" t="s">
        <v>358</v>
      </c>
      <c r="C17041" s="130" t="s">
        <v>68</v>
      </c>
    </row>
    <row r="17042" spans="1:19" ht="11.25" thickBot="1" x14ac:dyDescent="0.2">
      <c r="A17042" s="107">
        <v>1</v>
      </c>
      <c r="B17042" s="132">
        <v>0.63943287037037033</v>
      </c>
      <c r="C17042" s="108">
        <v>1877.3009999999999</v>
      </c>
    </row>
    <row r="17043" spans="1:19" ht="11.25" thickBot="1" x14ac:dyDescent="0.2">
      <c r="A17043" s="112"/>
    </row>
    <row r="17044" spans="1:19" ht="11.25" thickBot="1" x14ac:dyDescent="0.2">
      <c r="A17044" s="107">
        <v>2</v>
      </c>
      <c r="B17044" s="132">
        <v>0.63960648148148147</v>
      </c>
      <c r="C17044" s="108">
        <v>1784.4359999999999</v>
      </c>
    </row>
    <row r="17045" spans="1:19" ht="11.25" thickBot="1" x14ac:dyDescent="0.2">
      <c r="A17045" s="112"/>
    </row>
    <row r="17046" spans="1:19" ht="11.25" thickBot="1" x14ac:dyDescent="0.2">
      <c r="A17046" s="107">
        <v>3</v>
      </c>
      <c r="B17046" s="132">
        <v>0.63979166666666665</v>
      </c>
      <c r="C17046" s="108">
        <v>2841.5430000000001</v>
      </c>
    </row>
    <row r="17047" spans="1:19" ht="11.25" thickBot="1" x14ac:dyDescent="0.2">
      <c r="A17047" s="112"/>
    </row>
    <row r="17048" spans="1:19" ht="11.25" thickBot="1" x14ac:dyDescent="0.2">
      <c r="A17048" s="135" t="s">
        <v>362</v>
      </c>
      <c r="B17048" s="112"/>
      <c r="C17048" s="136">
        <v>2167.7600000000002</v>
      </c>
    </row>
    <row r="17049" spans="1:19" ht="11.25" thickBot="1" x14ac:dyDescent="0.2">
      <c r="A17049" s="112"/>
    </row>
    <row r="17050" spans="1:19" ht="11.25" thickBot="1" x14ac:dyDescent="0.2">
      <c r="A17050" s="138" t="s">
        <v>364</v>
      </c>
      <c r="B17050" s="112"/>
      <c r="C17050" s="136">
        <v>585.35799999999995</v>
      </c>
    </row>
    <row r="17051" spans="1:19" ht="11.25" thickBot="1" x14ac:dyDescent="0.2">
      <c r="A17051" s="112"/>
    </row>
    <row r="17052" spans="1:19" ht="11.25" thickBot="1" x14ac:dyDescent="0.2">
      <c r="A17052" s="139" t="s">
        <v>366</v>
      </c>
      <c r="B17052" s="112"/>
      <c r="C17052" s="136">
        <v>27.003</v>
      </c>
    </row>
    <row r="17053" spans="1:19" ht="10.5" x14ac:dyDescent="0.15">
      <c r="A17053" s="112"/>
    </row>
    <row r="17054" spans="1:19" x14ac:dyDescent="0.15">
      <c r="A17054" s="129"/>
      <c r="B17054" s="86" t="s">
        <v>3031</v>
      </c>
    </row>
    <row r="17055" spans="1:19" ht="9.75" thickBot="1" x14ac:dyDescent="0.2">
      <c r="A17055" s="81" t="s">
        <v>5871</v>
      </c>
    </row>
    <row r="17056" spans="1:19" ht="11.25" thickBot="1" x14ac:dyDescent="0.2">
      <c r="A17056" s="106" t="s">
        <v>357</v>
      </c>
      <c r="B17056" s="106" t="s">
        <v>358</v>
      </c>
      <c r="C17056" s="130" t="s">
        <v>0</v>
      </c>
      <c r="D17056" s="130" t="s">
        <v>1</v>
      </c>
      <c r="E17056" s="130" t="s">
        <v>2</v>
      </c>
      <c r="F17056" s="130" t="s">
        <v>3</v>
      </c>
      <c r="G17056" s="130" t="s">
        <v>4</v>
      </c>
      <c r="H17056" s="130" t="s">
        <v>5</v>
      </c>
      <c r="I17056" s="131" t="s">
        <v>6</v>
      </c>
      <c r="J17056" s="131" t="s">
        <v>7</v>
      </c>
      <c r="K17056" s="130" t="s">
        <v>8</v>
      </c>
      <c r="L17056" s="130" t="s">
        <v>9</v>
      </c>
      <c r="M17056" s="130" t="s">
        <v>10</v>
      </c>
      <c r="N17056" s="130" t="s">
        <v>11</v>
      </c>
      <c r="O17056" s="130" t="s">
        <v>12</v>
      </c>
      <c r="P17056" s="130" t="s">
        <v>13</v>
      </c>
      <c r="Q17056" s="130" t="s">
        <v>14</v>
      </c>
      <c r="R17056" s="130" t="s">
        <v>15</v>
      </c>
      <c r="S17056" s="130" t="s">
        <v>16</v>
      </c>
    </row>
    <row r="17057" spans="1:19" ht="11.25" thickBot="1" x14ac:dyDescent="0.2">
      <c r="A17057" s="107">
        <v>1</v>
      </c>
      <c r="B17057" s="132">
        <v>0.64457175925925925</v>
      </c>
      <c r="C17057" s="141" t="s">
        <v>12688</v>
      </c>
      <c r="D17057" s="141" t="s">
        <v>12689</v>
      </c>
      <c r="E17057" s="141" t="s">
        <v>12690</v>
      </c>
      <c r="F17057" s="108">
        <v>780757.81</v>
      </c>
      <c r="G17057" s="141" t="s">
        <v>12691</v>
      </c>
      <c r="H17057" s="141" t="s">
        <v>12692</v>
      </c>
      <c r="I17057" s="133">
        <v>1.2035199999999999</v>
      </c>
      <c r="J17057" s="134" t="s">
        <v>3037</v>
      </c>
      <c r="K17057" s="141" t="s">
        <v>12693</v>
      </c>
      <c r="L17057" s="108">
        <v>368.851</v>
      </c>
      <c r="M17057" s="108">
        <v>28282.039000000001</v>
      </c>
      <c r="N17057" s="108">
        <v>49818.125</v>
      </c>
      <c r="O17057" s="141" t="s">
        <v>12694</v>
      </c>
      <c r="P17057" s="108">
        <v>359929.1</v>
      </c>
      <c r="Q17057" s="108">
        <v>9113.3649999999998</v>
      </c>
      <c r="R17057" s="108">
        <v>12141.615</v>
      </c>
      <c r="S17057" s="108">
        <v>102828.01</v>
      </c>
    </row>
    <row r="17058" spans="1:19" ht="11.25" thickBot="1" x14ac:dyDescent="0.2">
      <c r="A17058" s="112"/>
    </row>
    <row r="17059" spans="1:19" ht="11.25" thickBot="1" x14ac:dyDescent="0.2">
      <c r="A17059" s="107">
        <v>2</v>
      </c>
      <c r="B17059" s="132">
        <v>0.64475694444444442</v>
      </c>
      <c r="C17059" s="141" t="s">
        <v>12695</v>
      </c>
      <c r="D17059" s="141" t="s">
        <v>12696</v>
      </c>
      <c r="E17059" s="141" t="s">
        <v>12697</v>
      </c>
      <c r="F17059" s="108">
        <v>783668.85</v>
      </c>
      <c r="G17059" s="141" t="s">
        <v>12698</v>
      </c>
      <c r="H17059" s="141" t="s">
        <v>12699</v>
      </c>
      <c r="I17059" s="133">
        <v>1.19693</v>
      </c>
      <c r="J17059" s="134" t="s">
        <v>3045</v>
      </c>
      <c r="K17059" s="141" t="s">
        <v>12700</v>
      </c>
      <c r="L17059" s="108">
        <v>369.214</v>
      </c>
      <c r="M17059" s="108">
        <v>28037.975999999999</v>
      </c>
      <c r="N17059" s="108">
        <v>49547.887000000002</v>
      </c>
      <c r="O17059" s="141" t="s">
        <v>12701</v>
      </c>
      <c r="P17059" s="108">
        <v>362262.53</v>
      </c>
      <c r="Q17059" s="108">
        <v>8948.9779999999992</v>
      </c>
      <c r="R17059" s="108">
        <v>12312.147999999999</v>
      </c>
      <c r="S17059" s="108">
        <v>103407.48</v>
      </c>
    </row>
    <row r="17060" spans="1:19" ht="11.25" thickBot="1" x14ac:dyDescent="0.2">
      <c r="A17060" s="112"/>
    </row>
    <row r="17061" spans="1:19" ht="11.25" thickBot="1" x14ac:dyDescent="0.2">
      <c r="A17061" s="107">
        <v>3</v>
      </c>
      <c r="B17061" s="132">
        <v>0.6449421296296296</v>
      </c>
      <c r="C17061" s="141" t="s">
        <v>12702</v>
      </c>
      <c r="D17061" s="141" t="s">
        <v>12703</v>
      </c>
      <c r="E17061" s="141" t="s">
        <v>12704</v>
      </c>
      <c r="F17061" s="108">
        <v>786490.27</v>
      </c>
      <c r="G17061" s="141" t="s">
        <v>12705</v>
      </c>
      <c r="H17061" s="141" t="s">
        <v>12706</v>
      </c>
      <c r="I17061" s="133">
        <v>1.2089099999999999</v>
      </c>
      <c r="J17061" s="134" t="s">
        <v>3052</v>
      </c>
      <c r="K17061" s="141" t="s">
        <v>12707</v>
      </c>
      <c r="L17061" s="108">
        <v>372.16500000000002</v>
      </c>
      <c r="M17061" s="108">
        <v>28251.437999999998</v>
      </c>
      <c r="N17061" s="108">
        <v>50161.930999999997</v>
      </c>
      <c r="O17061" s="141" t="s">
        <v>12708</v>
      </c>
      <c r="P17061" s="108">
        <v>361073.75</v>
      </c>
      <c r="Q17061" s="108">
        <v>8858.4580000000005</v>
      </c>
      <c r="R17061" s="108">
        <v>11951.489</v>
      </c>
      <c r="S17061" s="108">
        <v>103697.19</v>
      </c>
    </row>
    <row r="17062" spans="1:19" ht="11.25" thickBot="1" x14ac:dyDescent="0.2">
      <c r="A17062" s="112"/>
    </row>
    <row r="17063" spans="1:19" ht="11.25" thickBot="1" x14ac:dyDescent="0.2">
      <c r="A17063" s="135" t="s">
        <v>362</v>
      </c>
      <c r="B17063" s="112"/>
      <c r="C17063" s="141" t="s">
        <v>12709</v>
      </c>
      <c r="D17063" s="141" t="s">
        <v>12710</v>
      </c>
      <c r="E17063" s="141" t="s">
        <v>12711</v>
      </c>
      <c r="F17063" s="136">
        <v>783638.98</v>
      </c>
      <c r="G17063" s="141" t="s">
        <v>12712</v>
      </c>
      <c r="H17063" s="141" t="s">
        <v>12713</v>
      </c>
      <c r="I17063" s="137">
        <v>1.20312</v>
      </c>
      <c r="J17063" s="134" t="s">
        <v>3059</v>
      </c>
      <c r="K17063" s="141" t="s">
        <v>12714</v>
      </c>
      <c r="L17063" s="136">
        <v>370.077</v>
      </c>
      <c r="M17063" s="136">
        <v>28190.484</v>
      </c>
      <c r="N17063" s="136">
        <v>49842.648000000001</v>
      </c>
      <c r="O17063" s="141" t="s">
        <v>12715</v>
      </c>
      <c r="P17063" s="136">
        <v>361088.46</v>
      </c>
      <c r="Q17063" s="136">
        <v>8973.6010000000006</v>
      </c>
      <c r="R17063" s="136">
        <v>12135.084000000001</v>
      </c>
      <c r="S17063" s="136">
        <v>103310.89</v>
      </c>
    </row>
    <row r="17064" spans="1:19" ht="11.25" thickBot="1" x14ac:dyDescent="0.2">
      <c r="A17064" s="112"/>
    </row>
    <row r="17065" spans="1:19" ht="11.25" thickBot="1" x14ac:dyDescent="0.2">
      <c r="A17065" s="138" t="s">
        <v>364</v>
      </c>
      <c r="B17065" s="112"/>
      <c r="C17065" s="141" t="s">
        <v>12716</v>
      </c>
      <c r="D17065" s="141" t="s">
        <v>12717</v>
      </c>
      <c r="E17065" s="141" t="s">
        <v>12718</v>
      </c>
      <c r="F17065" s="136">
        <v>2866.348</v>
      </c>
      <c r="G17065" s="141" t="s">
        <v>12719</v>
      </c>
      <c r="H17065" s="141" t="s">
        <v>12720</v>
      </c>
      <c r="I17065" s="137">
        <v>6.0000000000000001E-3</v>
      </c>
      <c r="J17065" s="134" t="s">
        <v>3067</v>
      </c>
      <c r="K17065" s="141" t="s">
        <v>12721</v>
      </c>
      <c r="L17065" s="136">
        <v>1.8169999999999999</v>
      </c>
      <c r="M17065" s="136">
        <v>132.96</v>
      </c>
      <c r="N17065" s="136">
        <v>307.75599999999997</v>
      </c>
      <c r="O17065" s="141" t="s">
        <v>12722</v>
      </c>
      <c r="P17065" s="136">
        <v>1166.7860000000001</v>
      </c>
      <c r="Q17065" s="136">
        <v>129.22499999999999</v>
      </c>
      <c r="R17065" s="136">
        <v>180.41800000000001</v>
      </c>
      <c r="S17065" s="136">
        <v>442.57</v>
      </c>
    </row>
    <row r="17066" spans="1:19" ht="11.25" thickBot="1" x14ac:dyDescent="0.2">
      <c r="A17066" s="112"/>
    </row>
    <row r="17067" spans="1:19" ht="11.25" thickBot="1" x14ac:dyDescent="0.2">
      <c r="A17067" s="139" t="s">
        <v>366</v>
      </c>
      <c r="B17067" s="112"/>
      <c r="C17067" s="141" t="s">
        <v>3070</v>
      </c>
      <c r="D17067" s="141" t="s">
        <v>2937</v>
      </c>
      <c r="E17067" s="141" t="s">
        <v>3071</v>
      </c>
      <c r="F17067" s="136">
        <v>0.36599999999999999</v>
      </c>
      <c r="G17067" s="141" t="s">
        <v>3072</v>
      </c>
      <c r="H17067" s="141" t="s">
        <v>3073</v>
      </c>
      <c r="I17067" s="140">
        <v>0.499</v>
      </c>
      <c r="J17067" s="134" t="s">
        <v>3074</v>
      </c>
      <c r="K17067" s="141" t="s">
        <v>3075</v>
      </c>
      <c r="L17067" s="136">
        <v>0.49099999999999999</v>
      </c>
      <c r="M17067" s="136">
        <v>0.47199999999999998</v>
      </c>
      <c r="N17067" s="136">
        <v>0.61699999999999999</v>
      </c>
      <c r="O17067" s="141" t="s">
        <v>3076</v>
      </c>
      <c r="P17067" s="136">
        <v>0.32300000000000001</v>
      </c>
      <c r="Q17067" s="136">
        <v>1.44</v>
      </c>
      <c r="R17067" s="136">
        <v>1.4870000000000001</v>
      </c>
      <c r="S17067" s="136">
        <v>0.42799999999999999</v>
      </c>
    </row>
    <row r="17068" spans="1:19" ht="11.25" thickBot="1" x14ac:dyDescent="0.2">
      <c r="A17068" s="112"/>
    </row>
    <row r="17069" spans="1:19" ht="11.25" thickBot="1" x14ac:dyDescent="0.2">
      <c r="A17069" s="106" t="s">
        <v>357</v>
      </c>
      <c r="B17069" s="106" t="s">
        <v>358</v>
      </c>
      <c r="C17069" s="130" t="s">
        <v>17</v>
      </c>
      <c r="D17069" s="130" t="s">
        <v>18</v>
      </c>
      <c r="E17069" s="131" t="s">
        <v>19</v>
      </c>
      <c r="F17069" s="131" t="s">
        <v>20</v>
      </c>
      <c r="G17069" s="130" t="s">
        <v>21</v>
      </c>
      <c r="H17069" s="130" t="s">
        <v>22</v>
      </c>
      <c r="I17069" s="130" t="s">
        <v>23</v>
      </c>
      <c r="J17069" s="130" t="s">
        <v>24</v>
      </c>
      <c r="K17069" s="131" t="s">
        <v>25</v>
      </c>
      <c r="L17069" s="131" t="s">
        <v>26</v>
      </c>
      <c r="M17069" s="130" t="s">
        <v>27</v>
      </c>
      <c r="N17069" s="130" t="s">
        <v>28</v>
      </c>
      <c r="O17069" s="130" t="s">
        <v>29</v>
      </c>
      <c r="P17069" s="130" t="s">
        <v>30</v>
      </c>
      <c r="Q17069" s="130" t="s">
        <v>31</v>
      </c>
      <c r="R17069" s="130" t="s">
        <v>32</v>
      </c>
      <c r="S17069" s="130" t="s">
        <v>33</v>
      </c>
    </row>
    <row r="17070" spans="1:19" ht="11.25" thickBot="1" x14ac:dyDescent="0.2">
      <c r="A17070" s="107">
        <v>1</v>
      </c>
      <c r="B17070" s="132">
        <v>0.64457175925925925</v>
      </c>
      <c r="C17070" s="108">
        <v>37668.652000000002</v>
      </c>
      <c r="D17070" s="108">
        <v>49104.160000000003</v>
      </c>
      <c r="E17070" s="133">
        <v>1.0665899999999999</v>
      </c>
      <c r="F17070" s="133">
        <v>0.99324999999999997</v>
      </c>
      <c r="G17070" s="108">
        <v>20.48</v>
      </c>
      <c r="H17070" s="108">
        <v>195.065</v>
      </c>
      <c r="I17070" s="108">
        <v>138189.69</v>
      </c>
      <c r="J17070" s="141" t="s">
        <v>12723</v>
      </c>
      <c r="K17070" s="133">
        <v>1.14663</v>
      </c>
      <c r="L17070" s="134" t="s">
        <v>3078</v>
      </c>
      <c r="M17070" s="108">
        <v>1934.922</v>
      </c>
      <c r="N17070" s="108">
        <v>2782.3580000000002</v>
      </c>
      <c r="O17070" s="108">
        <v>3.5430000000000001</v>
      </c>
      <c r="P17070" s="108">
        <v>201.94900000000001</v>
      </c>
      <c r="Q17070" s="108">
        <v>815.81700000000001</v>
      </c>
      <c r="R17070" s="108">
        <v>429.42899999999997</v>
      </c>
      <c r="S17070" s="108">
        <v>318.75700000000001</v>
      </c>
    </row>
    <row r="17071" spans="1:19" ht="11.25" thickBot="1" x14ac:dyDescent="0.2">
      <c r="A17071" s="112"/>
    </row>
    <row r="17072" spans="1:19" ht="11.25" thickBot="1" x14ac:dyDescent="0.2">
      <c r="A17072" s="107">
        <v>2</v>
      </c>
      <c r="B17072" s="132">
        <v>0.64475694444444442</v>
      </c>
      <c r="C17072" s="108">
        <v>38014.517999999996</v>
      </c>
      <c r="D17072" s="108">
        <v>48680.595999999998</v>
      </c>
      <c r="E17072" s="133">
        <v>1.0827199999999999</v>
      </c>
      <c r="F17072" s="133">
        <v>0.99124999999999996</v>
      </c>
      <c r="G17072" s="108">
        <v>20.074999999999999</v>
      </c>
      <c r="H17072" s="108">
        <v>167.166</v>
      </c>
      <c r="I17072" s="108">
        <v>139711.19</v>
      </c>
      <c r="J17072" s="141" t="s">
        <v>12724</v>
      </c>
      <c r="K17072" s="133">
        <v>1.15865</v>
      </c>
      <c r="L17072" s="134" t="s">
        <v>3080</v>
      </c>
      <c r="M17072" s="108">
        <v>1934.0350000000001</v>
      </c>
      <c r="N17072" s="108">
        <v>2801.123</v>
      </c>
      <c r="O17072" s="108">
        <v>2.6829999999999998</v>
      </c>
      <c r="P17072" s="108">
        <v>174.37200000000001</v>
      </c>
      <c r="Q17072" s="108">
        <v>836.76800000000003</v>
      </c>
      <c r="R17072" s="108">
        <v>474.68099999999998</v>
      </c>
      <c r="S17072" s="108">
        <v>316.97500000000002</v>
      </c>
    </row>
    <row r="17073" spans="1:19" ht="11.25" thickBot="1" x14ac:dyDescent="0.2">
      <c r="A17073" s="112"/>
    </row>
    <row r="17074" spans="1:19" ht="11.25" thickBot="1" x14ac:dyDescent="0.2">
      <c r="A17074" s="107">
        <v>3</v>
      </c>
      <c r="B17074" s="132">
        <v>0.6449421296296296</v>
      </c>
      <c r="C17074" s="108">
        <v>37925.165999999997</v>
      </c>
      <c r="D17074" s="108">
        <v>48710.714</v>
      </c>
      <c r="E17074" s="133">
        <v>1.0797000000000001</v>
      </c>
      <c r="F17074" s="133">
        <v>0.99526000000000003</v>
      </c>
      <c r="G17074" s="108">
        <v>25.707000000000001</v>
      </c>
      <c r="H17074" s="108">
        <v>189.87200000000001</v>
      </c>
      <c r="I17074" s="108">
        <v>138140.96</v>
      </c>
      <c r="J17074" s="141" t="s">
        <v>12725</v>
      </c>
      <c r="K17074" s="133">
        <v>1.16937</v>
      </c>
      <c r="L17074" s="134" t="s">
        <v>3082</v>
      </c>
      <c r="M17074" s="108">
        <v>1882.588</v>
      </c>
      <c r="N17074" s="108">
        <v>2694.4369999999999</v>
      </c>
      <c r="O17074" s="108">
        <v>5.282</v>
      </c>
      <c r="P17074" s="108">
        <v>157.08000000000001</v>
      </c>
      <c r="Q17074" s="108">
        <v>835.41800000000001</v>
      </c>
      <c r="R17074" s="108">
        <v>423.17899999999997</v>
      </c>
      <c r="S17074" s="108">
        <v>316.85300000000001</v>
      </c>
    </row>
    <row r="17075" spans="1:19" ht="11.25" thickBot="1" x14ac:dyDescent="0.2">
      <c r="A17075" s="112"/>
    </row>
    <row r="17076" spans="1:19" ht="11.25" thickBot="1" x14ac:dyDescent="0.2">
      <c r="A17076" s="135" t="s">
        <v>362</v>
      </c>
      <c r="B17076" s="112"/>
      <c r="C17076" s="136">
        <v>37869.446000000004</v>
      </c>
      <c r="D17076" s="136">
        <v>48831.822999999997</v>
      </c>
      <c r="E17076" s="137">
        <v>1.0763400000000001</v>
      </c>
      <c r="F17076" s="137">
        <v>0.99324999999999997</v>
      </c>
      <c r="G17076" s="136">
        <v>22.088000000000001</v>
      </c>
      <c r="H17076" s="136">
        <v>184.035</v>
      </c>
      <c r="I17076" s="136">
        <v>138680.60999999999</v>
      </c>
      <c r="J17076" s="141" t="s">
        <v>12726</v>
      </c>
      <c r="K17076" s="137">
        <v>1.15822</v>
      </c>
      <c r="L17076" s="134" t="s">
        <v>3084</v>
      </c>
      <c r="M17076" s="136">
        <v>1917.182</v>
      </c>
      <c r="N17076" s="136">
        <v>2759.306</v>
      </c>
      <c r="O17076" s="136">
        <v>3.8359999999999999</v>
      </c>
      <c r="P17076" s="136">
        <v>177.8</v>
      </c>
      <c r="Q17076" s="136">
        <v>829.33399999999995</v>
      </c>
      <c r="R17076" s="136">
        <v>442.43</v>
      </c>
      <c r="S17076" s="136">
        <v>317.52800000000002</v>
      </c>
    </row>
    <row r="17077" spans="1:19" ht="11.25" thickBot="1" x14ac:dyDescent="0.2">
      <c r="A17077" s="112"/>
    </row>
    <row r="17078" spans="1:19" ht="11.25" thickBot="1" x14ac:dyDescent="0.2">
      <c r="A17078" s="138" t="s">
        <v>364</v>
      </c>
      <c r="B17078" s="112"/>
      <c r="C17078" s="136">
        <v>179.54</v>
      </c>
      <c r="D17078" s="136">
        <v>236.33099999999999</v>
      </c>
      <c r="E17078" s="137">
        <v>8.5800000000000008E-3</v>
      </c>
      <c r="F17078" s="137">
        <v>2E-3</v>
      </c>
      <c r="G17078" s="136">
        <v>3.141</v>
      </c>
      <c r="H17078" s="136">
        <v>14.837999999999999</v>
      </c>
      <c r="I17078" s="136">
        <v>892.83600000000001</v>
      </c>
      <c r="J17078" s="141" t="s">
        <v>12727</v>
      </c>
      <c r="K17078" s="137">
        <v>1.137E-2</v>
      </c>
      <c r="L17078" s="134" t="s">
        <v>3086</v>
      </c>
      <c r="M17078" s="136">
        <v>29.963000000000001</v>
      </c>
      <c r="N17078" s="136">
        <v>56.957000000000001</v>
      </c>
      <c r="O17078" s="136">
        <v>1.3240000000000001</v>
      </c>
      <c r="P17078" s="136">
        <v>22.63</v>
      </c>
      <c r="Q17078" s="136">
        <v>11.726000000000001</v>
      </c>
      <c r="R17078" s="136">
        <v>28.103999999999999</v>
      </c>
      <c r="S17078" s="136">
        <v>1.0649999999999999</v>
      </c>
    </row>
    <row r="17079" spans="1:19" ht="11.25" thickBot="1" x14ac:dyDescent="0.2">
      <c r="A17079" s="112"/>
    </row>
    <row r="17080" spans="1:19" ht="11.25" thickBot="1" x14ac:dyDescent="0.2">
      <c r="A17080" s="139" t="s">
        <v>366</v>
      </c>
      <c r="B17080" s="112"/>
      <c r="C17080" s="136">
        <v>0.47399999999999998</v>
      </c>
      <c r="D17080" s="136">
        <v>0.48399999999999999</v>
      </c>
      <c r="E17080" s="140">
        <v>0.79700000000000004</v>
      </c>
      <c r="F17080" s="140">
        <v>0.20200000000000001</v>
      </c>
      <c r="G17080" s="136">
        <v>14.222</v>
      </c>
      <c r="H17080" s="136">
        <v>8.0619999999999994</v>
      </c>
      <c r="I17080" s="136">
        <v>0.64400000000000002</v>
      </c>
      <c r="J17080" s="141" t="s">
        <v>3087</v>
      </c>
      <c r="K17080" s="140">
        <v>0.98199999999999998</v>
      </c>
      <c r="L17080" s="134" t="s">
        <v>3088</v>
      </c>
      <c r="M17080" s="136">
        <v>1.5629999999999999</v>
      </c>
      <c r="N17080" s="136">
        <v>2.0640000000000001</v>
      </c>
      <c r="O17080" s="136">
        <v>34.506999999999998</v>
      </c>
      <c r="P17080" s="136">
        <v>12.728</v>
      </c>
      <c r="Q17080" s="136">
        <v>1.4139999999999999</v>
      </c>
      <c r="R17080" s="136">
        <v>6.3520000000000003</v>
      </c>
      <c r="S17080" s="136">
        <v>0.33600000000000002</v>
      </c>
    </row>
    <row r="17081" spans="1:19" ht="11.25" thickBot="1" x14ac:dyDescent="0.2">
      <c r="A17081" s="112"/>
    </row>
    <row r="17082" spans="1:19" ht="11.25" thickBot="1" x14ac:dyDescent="0.2">
      <c r="A17082" s="106" t="s">
        <v>357</v>
      </c>
      <c r="B17082" s="106" t="s">
        <v>358</v>
      </c>
      <c r="C17082" s="131" t="s">
        <v>34</v>
      </c>
      <c r="D17082" s="131" t="s">
        <v>35</v>
      </c>
      <c r="E17082" s="130" t="s">
        <v>36</v>
      </c>
      <c r="F17082" s="130" t="s">
        <v>37</v>
      </c>
      <c r="G17082" s="130" t="s">
        <v>38</v>
      </c>
      <c r="H17082" s="130" t="s">
        <v>39</v>
      </c>
      <c r="I17082" s="130" t="s">
        <v>40</v>
      </c>
      <c r="J17082" s="130" t="s">
        <v>41</v>
      </c>
      <c r="K17082" s="130" t="s">
        <v>42</v>
      </c>
      <c r="L17082" s="130" t="s">
        <v>43</v>
      </c>
      <c r="M17082" s="130" t="s">
        <v>44</v>
      </c>
      <c r="N17082" s="130" t="s">
        <v>45</v>
      </c>
      <c r="O17082" s="130" t="s">
        <v>46</v>
      </c>
      <c r="P17082" s="130" t="s">
        <v>47</v>
      </c>
      <c r="Q17082" s="130" t="s">
        <v>48</v>
      </c>
      <c r="R17082" s="130" t="s">
        <v>49</v>
      </c>
      <c r="S17082" s="130" t="s">
        <v>50</v>
      </c>
    </row>
    <row r="17083" spans="1:19" ht="11.25" thickBot="1" x14ac:dyDescent="0.2">
      <c r="A17083" s="107">
        <v>1</v>
      </c>
      <c r="B17083" s="132">
        <v>0.64457175925925925</v>
      </c>
      <c r="C17083" s="133">
        <v>1.0457399999999999</v>
      </c>
      <c r="D17083" s="134" t="s">
        <v>3089</v>
      </c>
      <c r="E17083" s="108">
        <v>2355.0569999999998</v>
      </c>
      <c r="F17083" s="108">
        <v>2160.973</v>
      </c>
      <c r="G17083" s="108">
        <v>2.5510000000000002</v>
      </c>
      <c r="H17083" s="108">
        <v>5628.7539999999999</v>
      </c>
      <c r="I17083" s="108">
        <v>249033.14</v>
      </c>
      <c r="J17083" s="108">
        <v>1586358.1</v>
      </c>
      <c r="K17083" s="108">
        <v>38121.103999999999</v>
      </c>
      <c r="L17083" s="108">
        <v>62057.766000000003</v>
      </c>
      <c r="M17083" s="108">
        <v>9596.8420000000006</v>
      </c>
      <c r="N17083" s="108">
        <v>6513.0249999999996</v>
      </c>
      <c r="O17083" s="108">
        <v>1109.366</v>
      </c>
      <c r="P17083" s="108">
        <v>1151.415</v>
      </c>
      <c r="Q17083" s="108">
        <v>1234.0429999999999</v>
      </c>
      <c r="R17083" s="108">
        <v>1092.7719999999999</v>
      </c>
      <c r="S17083" s="108">
        <v>1303.8130000000001</v>
      </c>
    </row>
    <row r="17084" spans="1:19" ht="11.25" thickBot="1" x14ac:dyDescent="0.2">
      <c r="A17084" s="112"/>
    </row>
    <row r="17085" spans="1:19" ht="11.25" thickBot="1" x14ac:dyDescent="0.2">
      <c r="A17085" s="107">
        <v>2</v>
      </c>
      <c r="B17085" s="132">
        <v>0.64475694444444442</v>
      </c>
      <c r="C17085" s="133">
        <v>1.0590999999999999</v>
      </c>
      <c r="D17085" s="134" t="s">
        <v>3090</v>
      </c>
      <c r="E17085" s="108">
        <v>2108.5949999999998</v>
      </c>
      <c r="F17085" s="108">
        <v>2199.0529999999999</v>
      </c>
      <c r="G17085" s="108">
        <v>2.552</v>
      </c>
      <c r="H17085" s="108">
        <v>5624.4939999999997</v>
      </c>
      <c r="I17085" s="108">
        <v>252376.85</v>
      </c>
      <c r="J17085" s="108">
        <v>1601491.9</v>
      </c>
      <c r="K17085" s="108">
        <v>38771.911999999997</v>
      </c>
      <c r="L17085" s="108">
        <v>62306.53</v>
      </c>
      <c r="M17085" s="108">
        <v>9320.4549999999999</v>
      </c>
      <c r="N17085" s="108">
        <v>6623.9049999999997</v>
      </c>
      <c r="O17085" s="108">
        <v>1072.6189999999999</v>
      </c>
      <c r="P17085" s="108">
        <v>1099.7249999999999</v>
      </c>
      <c r="Q17085" s="108">
        <v>1387.5809999999999</v>
      </c>
      <c r="R17085" s="108">
        <v>1080.1400000000001</v>
      </c>
      <c r="S17085" s="108">
        <v>1259.5119999999999</v>
      </c>
    </row>
    <row r="17086" spans="1:19" ht="11.25" thickBot="1" x14ac:dyDescent="0.2">
      <c r="A17086" s="112"/>
    </row>
    <row r="17087" spans="1:19" ht="11.25" thickBot="1" x14ac:dyDescent="0.2">
      <c r="A17087" s="107">
        <v>3</v>
      </c>
      <c r="B17087" s="132">
        <v>0.6449421296296296</v>
      </c>
      <c r="C17087" s="133">
        <v>1.0672299999999999</v>
      </c>
      <c r="D17087" s="134" t="s">
        <v>3091</v>
      </c>
      <c r="E17087" s="108">
        <v>2207.8090000000002</v>
      </c>
      <c r="F17087" s="108">
        <v>2212.8209999999999</v>
      </c>
      <c r="G17087" s="108">
        <v>0.82599999999999996</v>
      </c>
      <c r="H17087" s="108">
        <v>5619.2380000000003</v>
      </c>
      <c r="I17087" s="108">
        <v>249648.54</v>
      </c>
      <c r="J17087" s="108">
        <v>1586358.9</v>
      </c>
      <c r="K17087" s="108">
        <v>38481.531000000003</v>
      </c>
      <c r="L17087" s="108">
        <v>62041.870999999999</v>
      </c>
      <c r="M17087" s="108">
        <v>9774.8410000000003</v>
      </c>
      <c r="N17087" s="108">
        <v>6534.9560000000001</v>
      </c>
      <c r="O17087" s="108">
        <v>1022.442</v>
      </c>
      <c r="P17087" s="108">
        <v>1084.2070000000001</v>
      </c>
      <c r="Q17087" s="108">
        <v>1219.125</v>
      </c>
      <c r="R17087" s="108">
        <v>1025.172</v>
      </c>
      <c r="S17087" s="108">
        <v>1369.268</v>
      </c>
    </row>
    <row r="17088" spans="1:19" ht="11.25" thickBot="1" x14ac:dyDescent="0.2">
      <c r="A17088" s="112"/>
    </row>
    <row r="17089" spans="1:19" ht="11.25" thickBot="1" x14ac:dyDescent="0.2">
      <c r="A17089" s="135" t="s">
        <v>362</v>
      </c>
      <c r="B17089" s="112"/>
      <c r="C17089" s="137">
        <v>1.0573600000000001</v>
      </c>
      <c r="D17089" s="134" t="s">
        <v>3092</v>
      </c>
      <c r="E17089" s="136">
        <v>2223.8200000000002</v>
      </c>
      <c r="F17089" s="136">
        <v>2190.9490000000001</v>
      </c>
      <c r="G17089" s="136">
        <v>1.976</v>
      </c>
      <c r="H17089" s="136">
        <v>5624.1620000000003</v>
      </c>
      <c r="I17089" s="136">
        <v>250352.84</v>
      </c>
      <c r="J17089" s="136">
        <v>1591402.9</v>
      </c>
      <c r="K17089" s="136">
        <v>38458.182000000001</v>
      </c>
      <c r="L17089" s="136">
        <v>62135.389000000003</v>
      </c>
      <c r="M17089" s="136">
        <v>9564.0460000000003</v>
      </c>
      <c r="N17089" s="136">
        <v>6557.2960000000003</v>
      </c>
      <c r="O17089" s="136">
        <v>1068.1420000000001</v>
      </c>
      <c r="P17089" s="136">
        <v>1111.7819999999999</v>
      </c>
      <c r="Q17089" s="136">
        <v>1280.249</v>
      </c>
      <c r="R17089" s="136">
        <v>1066.028</v>
      </c>
      <c r="S17089" s="136">
        <v>1310.864</v>
      </c>
    </row>
    <row r="17090" spans="1:19" ht="11.25" thickBot="1" x14ac:dyDescent="0.2">
      <c r="A17090" s="112"/>
    </row>
    <row r="17091" spans="1:19" ht="11.25" thickBot="1" x14ac:dyDescent="0.2">
      <c r="A17091" s="138" t="s">
        <v>364</v>
      </c>
      <c r="B17091" s="112"/>
      <c r="C17091" s="137">
        <v>1.085E-2</v>
      </c>
      <c r="D17091" s="134" t="s">
        <v>3093</v>
      </c>
      <c r="E17091" s="136">
        <v>124.009</v>
      </c>
      <c r="F17091" s="136">
        <v>26.856999999999999</v>
      </c>
      <c r="G17091" s="136">
        <v>0.996</v>
      </c>
      <c r="H17091" s="136">
        <v>4.7670000000000003</v>
      </c>
      <c r="I17091" s="136">
        <v>1779.6479999999999</v>
      </c>
      <c r="J17091" s="136">
        <v>8737.2950000000001</v>
      </c>
      <c r="K17091" s="136">
        <v>326.03100000000001</v>
      </c>
      <c r="L17091" s="136">
        <v>148.42500000000001</v>
      </c>
      <c r="M17091" s="136">
        <v>228.96199999999999</v>
      </c>
      <c r="N17091" s="136">
        <v>58.719000000000001</v>
      </c>
      <c r="O17091" s="136">
        <v>43.634999999999998</v>
      </c>
      <c r="P17091" s="136">
        <v>35.189</v>
      </c>
      <c r="Q17091" s="136">
        <v>93.25</v>
      </c>
      <c r="R17091" s="136">
        <v>35.942</v>
      </c>
      <c r="S17091" s="136">
        <v>55.216999999999999</v>
      </c>
    </row>
    <row r="17092" spans="1:19" ht="11.25" thickBot="1" x14ac:dyDescent="0.2">
      <c r="A17092" s="112"/>
    </row>
    <row r="17093" spans="1:19" ht="11.25" thickBot="1" x14ac:dyDescent="0.2">
      <c r="A17093" s="139" t="s">
        <v>366</v>
      </c>
      <c r="B17093" s="112"/>
      <c r="C17093" s="140">
        <v>1.026</v>
      </c>
      <c r="D17093" s="134" t="s">
        <v>3094</v>
      </c>
      <c r="E17093" s="136">
        <v>5.5759999999999996</v>
      </c>
      <c r="F17093" s="136">
        <v>1.226</v>
      </c>
      <c r="G17093" s="136">
        <v>50.406999999999996</v>
      </c>
      <c r="H17093" s="136">
        <v>8.5000000000000006E-2</v>
      </c>
      <c r="I17093" s="136">
        <v>0.71099999999999997</v>
      </c>
      <c r="J17093" s="136">
        <v>0.54900000000000004</v>
      </c>
      <c r="K17093" s="136">
        <v>0.84799999999999998</v>
      </c>
      <c r="L17093" s="136">
        <v>0.23899999999999999</v>
      </c>
      <c r="M17093" s="136">
        <v>2.3940000000000001</v>
      </c>
      <c r="N17093" s="136">
        <v>0.89500000000000002</v>
      </c>
      <c r="O17093" s="136">
        <v>4.085</v>
      </c>
      <c r="P17093" s="136">
        <v>3.165</v>
      </c>
      <c r="Q17093" s="136">
        <v>7.2839999999999998</v>
      </c>
      <c r="R17093" s="136">
        <v>3.3719999999999999</v>
      </c>
      <c r="S17093" s="136">
        <v>4.2119999999999997</v>
      </c>
    </row>
    <row r="17094" spans="1:19" ht="11.25" thickBot="1" x14ac:dyDescent="0.2">
      <c r="A17094" s="112"/>
    </row>
    <row r="17095" spans="1:19" ht="11.25" thickBot="1" x14ac:dyDescent="0.2">
      <c r="A17095" s="106" t="s">
        <v>357</v>
      </c>
      <c r="B17095" s="106" t="s">
        <v>358</v>
      </c>
      <c r="C17095" s="130" t="s">
        <v>51</v>
      </c>
      <c r="D17095" s="130" t="s">
        <v>52</v>
      </c>
      <c r="E17095" s="130" t="s">
        <v>53</v>
      </c>
      <c r="F17095" s="130" t="s">
        <v>54</v>
      </c>
      <c r="G17095" s="130" t="s">
        <v>55</v>
      </c>
      <c r="H17095" s="130" t="s">
        <v>56</v>
      </c>
      <c r="I17095" s="130" t="s">
        <v>57</v>
      </c>
      <c r="J17095" s="130" t="s">
        <v>58</v>
      </c>
      <c r="K17095" s="130" t="s">
        <v>59</v>
      </c>
      <c r="L17095" s="130" t="s">
        <v>60</v>
      </c>
      <c r="M17095" s="130" t="s">
        <v>61</v>
      </c>
      <c r="N17095" s="130" t="s">
        <v>62</v>
      </c>
      <c r="O17095" s="130" t="s">
        <v>63</v>
      </c>
      <c r="P17095" s="130" t="s">
        <v>64</v>
      </c>
      <c r="Q17095" s="131" t="s">
        <v>65</v>
      </c>
      <c r="R17095" s="131" t="s">
        <v>66</v>
      </c>
      <c r="S17095" s="130" t="s">
        <v>67</v>
      </c>
    </row>
    <row r="17096" spans="1:19" ht="11.25" thickBot="1" x14ac:dyDescent="0.2">
      <c r="A17096" s="107">
        <v>1</v>
      </c>
      <c r="B17096" s="132">
        <v>0.64457175925925925</v>
      </c>
      <c r="C17096" s="108">
        <v>956.56799999999998</v>
      </c>
      <c r="D17096" s="108">
        <v>874.08399999999995</v>
      </c>
      <c r="E17096" s="108">
        <v>368.93900000000002</v>
      </c>
      <c r="F17096" s="108">
        <v>499.53500000000003</v>
      </c>
      <c r="G17096" s="108">
        <v>333.14600000000002</v>
      </c>
      <c r="H17096" s="108">
        <v>465.60399999999998</v>
      </c>
      <c r="I17096" s="108">
        <v>1638.3330000000001</v>
      </c>
      <c r="J17096" s="108">
        <v>6318.9080000000004</v>
      </c>
      <c r="K17096" s="108">
        <v>9216.5949999999993</v>
      </c>
      <c r="L17096" s="108">
        <v>-9.6560000000000006</v>
      </c>
      <c r="M17096" s="108">
        <v>2.8540000000000001</v>
      </c>
      <c r="N17096" s="108">
        <v>299.07600000000002</v>
      </c>
      <c r="O17096" s="108">
        <v>282.11700000000002</v>
      </c>
      <c r="P17096" s="108">
        <v>72755.197</v>
      </c>
      <c r="Q17096" s="133">
        <v>0.95721999999999996</v>
      </c>
      <c r="R17096" s="134" t="s">
        <v>3095</v>
      </c>
      <c r="S17096" s="108">
        <v>10600.657999999999</v>
      </c>
    </row>
    <row r="17097" spans="1:19" ht="11.25" thickBot="1" x14ac:dyDescent="0.2">
      <c r="A17097" s="112"/>
    </row>
    <row r="17098" spans="1:19" ht="11.25" thickBot="1" x14ac:dyDescent="0.2">
      <c r="A17098" s="107">
        <v>2</v>
      </c>
      <c r="B17098" s="132">
        <v>0.64475694444444442</v>
      </c>
      <c r="C17098" s="108">
        <v>1027.741</v>
      </c>
      <c r="D17098" s="108">
        <v>903.22</v>
      </c>
      <c r="E17098" s="108">
        <v>355.279</v>
      </c>
      <c r="F17098" s="108">
        <v>509.42</v>
      </c>
      <c r="G17098" s="108">
        <v>336.488</v>
      </c>
      <c r="H17098" s="108">
        <v>562.81100000000004</v>
      </c>
      <c r="I17098" s="108">
        <v>1691.972</v>
      </c>
      <c r="J17098" s="108">
        <v>6443.1670000000004</v>
      </c>
      <c r="K17098" s="108">
        <v>9310.8989999999994</v>
      </c>
      <c r="L17098" s="108">
        <v>3.9820000000000002</v>
      </c>
      <c r="M17098" s="108">
        <v>9.2349999999999994</v>
      </c>
      <c r="N17098" s="108">
        <v>372.89699999999999</v>
      </c>
      <c r="O17098" s="108">
        <v>266.524</v>
      </c>
      <c r="P17098" s="108">
        <v>72428.154999999999</v>
      </c>
      <c r="Q17098" s="133">
        <v>0.97650000000000003</v>
      </c>
      <c r="R17098" s="134" t="s">
        <v>3096</v>
      </c>
      <c r="S17098" s="108">
        <v>10775.636</v>
      </c>
    </row>
    <row r="17099" spans="1:19" ht="11.25" thickBot="1" x14ac:dyDescent="0.2">
      <c r="A17099" s="112"/>
    </row>
    <row r="17100" spans="1:19" ht="11.25" thickBot="1" x14ac:dyDescent="0.2">
      <c r="A17100" s="107">
        <v>3</v>
      </c>
      <c r="B17100" s="132">
        <v>0.6449421296296296</v>
      </c>
      <c r="C17100" s="108">
        <v>1009.943</v>
      </c>
      <c r="D17100" s="108">
        <v>896.39200000000005</v>
      </c>
      <c r="E17100" s="108">
        <v>385.976</v>
      </c>
      <c r="F17100" s="108">
        <v>515.75699999999995</v>
      </c>
      <c r="G17100" s="108">
        <v>343.71699999999998</v>
      </c>
      <c r="H17100" s="108">
        <v>500.745</v>
      </c>
      <c r="I17100" s="108">
        <v>1687.848</v>
      </c>
      <c r="J17100" s="108">
        <v>6388.4290000000001</v>
      </c>
      <c r="K17100" s="108">
        <v>9495.1260000000002</v>
      </c>
      <c r="L17100" s="108">
        <v>-11.417999999999999</v>
      </c>
      <c r="M17100" s="108">
        <v>1.9970000000000001</v>
      </c>
      <c r="N17100" s="108">
        <v>360.75299999999999</v>
      </c>
      <c r="O17100" s="108">
        <v>313.15199999999999</v>
      </c>
      <c r="P17100" s="108">
        <v>72419.426000000007</v>
      </c>
      <c r="Q17100" s="133">
        <v>0.98533000000000004</v>
      </c>
      <c r="R17100" s="134" t="s">
        <v>3097</v>
      </c>
      <c r="S17100" s="108">
        <v>10827.661</v>
      </c>
    </row>
    <row r="17101" spans="1:19" ht="11.25" thickBot="1" x14ac:dyDescent="0.2">
      <c r="A17101" s="112"/>
    </row>
    <row r="17102" spans="1:19" ht="11.25" thickBot="1" x14ac:dyDescent="0.2">
      <c r="A17102" s="135" t="s">
        <v>362</v>
      </c>
      <c r="B17102" s="112"/>
      <c r="C17102" s="136">
        <v>998.08399999999995</v>
      </c>
      <c r="D17102" s="136">
        <v>891.23199999999997</v>
      </c>
      <c r="E17102" s="136">
        <v>370.065</v>
      </c>
      <c r="F17102" s="136">
        <v>508.23700000000002</v>
      </c>
      <c r="G17102" s="136">
        <v>337.78399999999999</v>
      </c>
      <c r="H17102" s="136">
        <v>509.72</v>
      </c>
      <c r="I17102" s="136">
        <v>1672.7170000000001</v>
      </c>
      <c r="J17102" s="136">
        <v>6383.5010000000002</v>
      </c>
      <c r="K17102" s="136">
        <v>9340.8729999999996</v>
      </c>
      <c r="L17102" s="136">
        <v>-5.6970000000000001</v>
      </c>
      <c r="M17102" s="136">
        <v>4.6950000000000003</v>
      </c>
      <c r="N17102" s="136">
        <v>344.24200000000002</v>
      </c>
      <c r="O17102" s="136">
        <v>287.26400000000001</v>
      </c>
      <c r="P17102" s="136">
        <v>72534.259000000005</v>
      </c>
      <c r="Q17102" s="137">
        <v>0.97302</v>
      </c>
      <c r="R17102" s="134" t="s">
        <v>3098</v>
      </c>
      <c r="S17102" s="136">
        <v>10734.652</v>
      </c>
    </row>
    <row r="17103" spans="1:19" ht="11.25" thickBot="1" x14ac:dyDescent="0.2">
      <c r="A17103" s="112"/>
    </row>
    <row r="17104" spans="1:19" ht="11.25" thickBot="1" x14ac:dyDescent="0.2">
      <c r="A17104" s="138" t="s">
        <v>364</v>
      </c>
      <c r="B17104" s="112"/>
      <c r="C17104" s="136">
        <v>37.037999999999997</v>
      </c>
      <c r="D17104" s="136">
        <v>15.238</v>
      </c>
      <c r="E17104" s="136">
        <v>15.379</v>
      </c>
      <c r="F17104" s="136">
        <v>8.1760000000000002</v>
      </c>
      <c r="G17104" s="136">
        <v>5.4029999999999996</v>
      </c>
      <c r="H17104" s="136">
        <v>49.220999999999997</v>
      </c>
      <c r="I17104" s="136">
        <v>29.849</v>
      </c>
      <c r="J17104" s="136">
        <v>62.276000000000003</v>
      </c>
      <c r="K17104" s="136">
        <v>141.66399999999999</v>
      </c>
      <c r="L17104" s="136">
        <v>8.4290000000000003</v>
      </c>
      <c r="M17104" s="136">
        <v>3.9550000000000001</v>
      </c>
      <c r="N17104" s="136">
        <v>39.584000000000003</v>
      </c>
      <c r="O17104" s="136">
        <v>23.736999999999998</v>
      </c>
      <c r="P17104" s="136">
        <v>191.387</v>
      </c>
      <c r="Q17104" s="137">
        <v>1.4370000000000001E-2</v>
      </c>
      <c r="R17104" s="134" t="s">
        <v>3099</v>
      </c>
      <c r="S17104" s="136">
        <v>118.92100000000001</v>
      </c>
    </row>
    <row r="17105" spans="1:19" ht="11.25" thickBot="1" x14ac:dyDescent="0.2">
      <c r="A17105" s="112"/>
    </row>
    <row r="17106" spans="1:19" ht="11.25" thickBot="1" x14ac:dyDescent="0.2">
      <c r="A17106" s="139" t="s">
        <v>366</v>
      </c>
      <c r="B17106" s="112"/>
      <c r="C17106" s="136">
        <v>3.7109999999999999</v>
      </c>
      <c r="D17106" s="136">
        <v>1.71</v>
      </c>
      <c r="E17106" s="136">
        <v>4.1559999999999997</v>
      </c>
      <c r="F17106" s="136">
        <v>1.609</v>
      </c>
      <c r="G17106" s="136">
        <v>1.6</v>
      </c>
      <c r="H17106" s="136">
        <v>9.6560000000000006</v>
      </c>
      <c r="I17106" s="136">
        <v>1.784</v>
      </c>
      <c r="J17106" s="136">
        <v>0.97599999999999998</v>
      </c>
      <c r="K17106" s="136">
        <v>1.5169999999999999</v>
      </c>
      <c r="L17106" s="136">
        <v>147.946</v>
      </c>
      <c r="M17106" s="136">
        <v>84.231999999999999</v>
      </c>
      <c r="N17106" s="136">
        <v>11.499000000000001</v>
      </c>
      <c r="O17106" s="136">
        <v>8.2629999999999999</v>
      </c>
      <c r="P17106" s="136">
        <v>0.26400000000000001</v>
      </c>
      <c r="Q17106" s="140">
        <v>1.4770000000000001</v>
      </c>
      <c r="R17106" s="134" t="s">
        <v>1705</v>
      </c>
      <c r="S17106" s="136">
        <v>1.1080000000000001</v>
      </c>
    </row>
    <row r="17107" spans="1:19" ht="11.25" thickBot="1" x14ac:dyDescent="0.2">
      <c r="A17107" s="112"/>
    </row>
    <row r="17108" spans="1:19" ht="11.25" thickBot="1" x14ac:dyDescent="0.2">
      <c r="A17108" s="106" t="s">
        <v>357</v>
      </c>
      <c r="B17108" s="106" t="s">
        <v>358</v>
      </c>
      <c r="C17108" s="130" t="s">
        <v>68</v>
      </c>
    </row>
    <row r="17109" spans="1:19" ht="11.25" thickBot="1" x14ac:dyDescent="0.2">
      <c r="A17109" s="107">
        <v>1</v>
      </c>
      <c r="B17109" s="132">
        <v>0.64457175925925925</v>
      </c>
      <c r="C17109" s="108">
        <v>1905.41</v>
      </c>
    </row>
    <row r="17110" spans="1:19" ht="11.25" thickBot="1" x14ac:dyDescent="0.2">
      <c r="A17110" s="112"/>
    </row>
    <row r="17111" spans="1:19" ht="11.25" thickBot="1" x14ac:dyDescent="0.2">
      <c r="A17111" s="107">
        <v>2</v>
      </c>
      <c r="B17111" s="132">
        <v>0.64475694444444442</v>
      </c>
      <c r="C17111" s="108">
        <v>1823.0070000000001</v>
      </c>
    </row>
    <row r="17112" spans="1:19" ht="11.25" thickBot="1" x14ac:dyDescent="0.2">
      <c r="A17112" s="112"/>
    </row>
    <row r="17113" spans="1:19" ht="11.25" thickBot="1" x14ac:dyDescent="0.2">
      <c r="A17113" s="107">
        <v>3</v>
      </c>
      <c r="B17113" s="132">
        <v>0.6449421296296296</v>
      </c>
      <c r="C17113" s="108">
        <v>1921.345</v>
      </c>
    </row>
    <row r="17114" spans="1:19" ht="11.25" thickBot="1" x14ac:dyDescent="0.2">
      <c r="A17114" s="112"/>
    </row>
    <row r="17115" spans="1:19" ht="11.25" thickBot="1" x14ac:dyDescent="0.2">
      <c r="A17115" s="135" t="s">
        <v>362</v>
      </c>
      <c r="B17115" s="112"/>
      <c r="C17115" s="136">
        <v>1883.2539999999999</v>
      </c>
    </row>
    <row r="17116" spans="1:19" ht="11.25" thickBot="1" x14ac:dyDescent="0.2">
      <c r="A17116" s="112"/>
    </row>
    <row r="17117" spans="1:19" ht="11.25" thickBot="1" x14ac:dyDescent="0.2">
      <c r="A17117" s="138" t="s">
        <v>364</v>
      </c>
      <c r="B17117" s="112"/>
      <c r="C17117" s="136">
        <v>52.78</v>
      </c>
    </row>
    <row r="17118" spans="1:19" ht="11.25" thickBot="1" x14ac:dyDescent="0.2">
      <c r="A17118" s="112"/>
    </row>
    <row r="17119" spans="1:19" ht="11.25" thickBot="1" x14ac:dyDescent="0.2">
      <c r="A17119" s="139" t="s">
        <v>366</v>
      </c>
      <c r="B17119" s="112"/>
      <c r="C17119" s="136">
        <v>2.8029999999999999</v>
      </c>
    </row>
    <row r="17120" spans="1:19" ht="10.5" x14ac:dyDescent="0.15">
      <c r="A17120" s="112"/>
    </row>
    <row r="17121" spans="1:19" x14ac:dyDescent="0.15">
      <c r="A17121" s="129"/>
      <c r="B17121" s="86" t="s">
        <v>3100</v>
      </c>
    </row>
    <row r="17122" spans="1:19" ht="9.75" thickBot="1" x14ac:dyDescent="0.2">
      <c r="A17122" s="81" t="s">
        <v>5871</v>
      </c>
    </row>
    <row r="17123" spans="1:19" ht="11.25" thickBot="1" x14ac:dyDescent="0.2">
      <c r="A17123" s="106" t="s">
        <v>357</v>
      </c>
      <c r="B17123" s="106" t="s">
        <v>358</v>
      </c>
      <c r="C17123" s="130" t="s">
        <v>0</v>
      </c>
      <c r="D17123" s="130" t="s">
        <v>1</v>
      </c>
      <c r="E17123" s="130" t="s">
        <v>2</v>
      </c>
      <c r="F17123" s="130" t="s">
        <v>3</v>
      </c>
      <c r="G17123" s="130" t="s">
        <v>4</v>
      </c>
      <c r="H17123" s="130" t="s">
        <v>5</v>
      </c>
      <c r="I17123" s="131" t="s">
        <v>6</v>
      </c>
      <c r="J17123" s="131" t="s">
        <v>7</v>
      </c>
      <c r="K17123" s="130" t="s">
        <v>8</v>
      </c>
      <c r="L17123" s="130" t="s">
        <v>9</v>
      </c>
      <c r="M17123" s="130" t="s">
        <v>10</v>
      </c>
      <c r="N17123" s="130" t="s">
        <v>11</v>
      </c>
      <c r="O17123" s="130" t="s">
        <v>12</v>
      </c>
      <c r="P17123" s="130" t="s">
        <v>13</v>
      </c>
      <c r="Q17123" s="130" t="s">
        <v>14</v>
      </c>
      <c r="R17123" s="130" t="s">
        <v>15</v>
      </c>
      <c r="S17123" s="130" t="s">
        <v>16</v>
      </c>
    </row>
    <row r="17124" spans="1:19" ht="11.25" thickBot="1" x14ac:dyDescent="0.2">
      <c r="A17124" s="107">
        <v>1</v>
      </c>
      <c r="B17124" s="132">
        <v>0.6497222222222222</v>
      </c>
      <c r="C17124" s="141" t="s">
        <v>12728</v>
      </c>
      <c r="D17124" s="141" t="s">
        <v>12729</v>
      </c>
      <c r="E17124" s="141" t="s">
        <v>12730</v>
      </c>
      <c r="F17124" s="108">
        <v>1026494.8</v>
      </c>
      <c r="G17124" s="141" t="s">
        <v>12731</v>
      </c>
      <c r="H17124" s="141" t="s">
        <v>12732</v>
      </c>
      <c r="I17124" s="133">
        <v>1.1611199999999999</v>
      </c>
      <c r="J17124" s="134" t="s">
        <v>3106</v>
      </c>
      <c r="K17124" s="141" t="s">
        <v>12733</v>
      </c>
      <c r="L17124" s="108">
        <v>479.67399999999998</v>
      </c>
      <c r="M17124" s="108">
        <v>31281.833999999999</v>
      </c>
      <c r="N17124" s="108">
        <v>45736.796000000002</v>
      </c>
      <c r="O17124" s="141" t="s">
        <v>12734</v>
      </c>
      <c r="P17124" s="108">
        <v>418250.62</v>
      </c>
      <c r="Q17124" s="108">
        <v>8387.9380000000001</v>
      </c>
      <c r="R17124" s="108">
        <v>14400.964</v>
      </c>
      <c r="S17124" s="108">
        <v>102449.67</v>
      </c>
    </row>
    <row r="17125" spans="1:19" ht="11.25" thickBot="1" x14ac:dyDescent="0.2">
      <c r="A17125" s="112"/>
    </row>
    <row r="17126" spans="1:19" ht="11.25" thickBot="1" x14ac:dyDescent="0.2">
      <c r="A17126" s="107">
        <v>2</v>
      </c>
      <c r="B17126" s="132">
        <v>0.64990740740740738</v>
      </c>
      <c r="C17126" s="141" t="s">
        <v>12735</v>
      </c>
      <c r="D17126" s="141" t="s">
        <v>12736</v>
      </c>
      <c r="E17126" s="141" t="s">
        <v>12737</v>
      </c>
      <c r="F17126" s="108">
        <v>1016688.9</v>
      </c>
      <c r="G17126" s="141" t="s">
        <v>12738</v>
      </c>
      <c r="H17126" s="141" t="s">
        <v>12739</v>
      </c>
      <c r="I17126" s="133">
        <v>1.1737899999999999</v>
      </c>
      <c r="J17126" s="134" t="s">
        <v>3114</v>
      </c>
      <c r="K17126" s="141" t="s">
        <v>12740</v>
      </c>
      <c r="L17126" s="108">
        <v>438.70499999999998</v>
      </c>
      <c r="M17126" s="108">
        <v>31361.403999999999</v>
      </c>
      <c r="N17126" s="108">
        <v>45912.841</v>
      </c>
      <c r="O17126" s="141" t="s">
        <v>12741</v>
      </c>
      <c r="P17126" s="108">
        <v>417527.44</v>
      </c>
      <c r="Q17126" s="108">
        <v>8260.0859999999993</v>
      </c>
      <c r="R17126" s="108">
        <v>14339.39</v>
      </c>
      <c r="S17126" s="108">
        <v>102104.85</v>
      </c>
    </row>
    <row r="17127" spans="1:19" ht="11.25" thickBot="1" x14ac:dyDescent="0.2">
      <c r="A17127" s="112"/>
    </row>
    <row r="17128" spans="1:19" ht="11.25" thickBot="1" x14ac:dyDescent="0.2">
      <c r="A17128" s="107">
        <v>3</v>
      </c>
      <c r="B17128" s="132">
        <v>0.65008101851851852</v>
      </c>
      <c r="C17128" s="141" t="s">
        <v>12742</v>
      </c>
      <c r="D17128" s="141" t="s">
        <v>12743</v>
      </c>
      <c r="E17128" s="141" t="s">
        <v>12744</v>
      </c>
      <c r="F17128" s="108">
        <v>1025315.7</v>
      </c>
      <c r="G17128" s="141" t="s">
        <v>12745</v>
      </c>
      <c r="H17128" s="141" t="s">
        <v>12746</v>
      </c>
      <c r="I17128" s="133">
        <v>1.16056</v>
      </c>
      <c r="J17128" s="134" t="s">
        <v>3122</v>
      </c>
      <c r="K17128" s="141" t="s">
        <v>12747</v>
      </c>
      <c r="L17128" s="108">
        <v>460.95100000000002</v>
      </c>
      <c r="M17128" s="108">
        <v>32032.173999999999</v>
      </c>
      <c r="N17128" s="108">
        <v>47465.807000000001</v>
      </c>
      <c r="O17128" s="141" t="s">
        <v>12748</v>
      </c>
      <c r="P17128" s="108">
        <v>425944.88</v>
      </c>
      <c r="Q17128" s="108">
        <v>8257.9130000000005</v>
      </c>
      <c r="R17128" s="108">
        <v>14462.694</v>
      </c>
      <c r="S17128" s="108">
        <v>102777.58</v>
      </c>
    </row>
    <row r="17129" spans="1:19" ht="11.25" thickBot="1" x14ac:dyDescent="0.2">
      <c r="A17129" s="112"/>
    </row>
    <row r="17130" spans="1:19" ht="11.25" thickBot="1" x14ac:dyDescent="0.2">
      <c r="A17130" s="135" t="s">
        <v>362</v>
      </c>
      <c r="B17130" s="112"/>
      <c r="C17130" s="141" t="s">
        <v>12749</v>
      </c>
      <c r="D17130" s="141" t="s">
        <v>12750</v>
      </c>
      <c r="E17130" s="141" t="s">
        <v>12751</v>
      </c>
      <c r="F17130" s="136">
        <v>1022833.1</v>
      </c>
      <c r="G17130" s="141" t="s">
        <v>12752</v>
      </c>
      <c r="H17130" s="141" t="s">
        <v>12753</v>
      </c>
      <c r="I17130" s="137">
        <v>1.16516</v>
      </c>
      <c r="J17130" s="134" t="s">
        <v>3129</v>
      </c>
      <c r="K17130" s="141" t="s">
        <v>12754</v>
      </c>
      <c r="L17130" s="136">
        <v>459.77699999999999</v>
      </c>
      <c r="M17130" s="136">
        <v>31558.471000000001</v>
      </c>
      <c r="N17130" s="136">
        <v>46371.815000000002</v>
      </c>
      <c r="O17130" s="141" t="s">
        <v>12755</v>
      </c>
      <c r="P17130" s="136">
        <v>420574.31</v>
      </c>
      <c r="Q17130" s="136">
        <v>8301.9789999999994</v>
      </c>
      <c r="R17130" s="136">
        <v>14401.016</v>
      </c>
      <c r="S17130" s="136">
        <v>102444.03</v>
      </c>
    </row>
    <row r="17131" spans="1:19" ht="11.25" thickBot="1" x14ac:dyDescent="0.2">
      <c r="A17131" s="112"/>
    </row>
    <row r="17132" spans="1:19" ht="11.25" thickBot="1" x14ac:dyDescent="0.2">
      <c r="A17132" s="138" t="s">
        <v>364</v>
      </c>
      <c r="B17132" s="112"/>
      <c r="C17132" s="141" t="s">
        <v>12756</v>
      </c>
      <c r="D17132" s="141" t="s">
        <v>12757</v>
      </c>
      <c r="E17132" s="141" t="s">
        <v>12758</v>
      </c>
      <c r="F17132" s="136">
        <v>5353.61</v>
      </c>
      <c r="G17132" s="141" t="s">
        <v>12759</v>
      </c>
      <c r="H17132" s="141" t="s">
        <v>12760</v>
      </c>
      <c r="I17132" s="137">
        <v>7.4799999999999997E-3</v>
      </c>
      <c r="J17132" s="134" t="s">
        <v>3137</v>
      </c>
      <c r="K17132" s="141" t="s">
        <v>12761</v>
      </c>
      <c r="L17132" s="136">
        <v>20.51</v>
      </c>
      <c r="M17132" s="136">
        <v>412.16399999999999</v>
      </c>
      <c r="N17132" s="136">
        <v>951.505</v>
      </c>
      <c r="O17132" s="141" t="s">
        <v>12762</v>
      </c>
      <c r="P17132" s="136">
        <v>4665.0820000000003</v>
      </c>
      <c r="Q17132" s="136">
        <v>74.45</v>
      </c>
      <c r="R17132" s="136">
        <v>61.652000000000001</v>
      </c>
      <c r="S17132" s="136">
        <v>336.4</v>
      </c>
    </row>
    <row r="17133" spans="1:19" ht="11.25" thickBot="1" x14ac:dyDescent="0.2">
      <c r="A17133" s="112"/>
    </row>
    <row r="17134" spans="1:19" ht="11.25" thickBot="1" x14ac:dyDescent="0.2">
      <c r="A17134" s="139" t="s">
        <v>366</v>
      </c>
      <c r="B17134" s="112"/>
      <c r="C17134" s="141" t="s">
        <v>915</v>
      </c>
      <c r="D17134" s="141" t="s">
        <v>3140</v>
      </c>
      <c r="E17134" s="141" t="s">
        <v>468</v>
      </c>
      <c r="F17134" s="136">
        <v>0.52300000000000002</v>
      </c>
      <c r="G17134" s="141" t="s">
        <v>3141</v>
      </c>
      <c r="H17134" s="141" t="s">
        <v>3142</v>
      </c>
      <c r="I17134" s="140">
        <v>0.64200000000000002</v>
      </c>
      <c r="J17134" s="134" t="s">
        <v>3143</v>
      </c>
      <c r="K17134" s="141" t="s">
        <v>1914</v>
      </c>
      <c r="L17134" s="136">
        <v>4.4610000000000003</v>
      </c>
      <c r="M17134" s="136">
        <v>1.306</v>
      </c>
      <c r="N17134" s="136">
        <v>2.052</v>
      </c>
      <c r="O17134" s="141" t="s">
        <v>3144</v>
      </c>
      <c r="P17134" s="136">
        <v>1.109</v>
      </c>
      <c r="Q17134" s="136">
        <v>0.89700000000000002</v>
      </c>
      <c r="R17134" s="136">
        <v>0.42799999999999999</v>
      </c>
      <c r="S17134" s="136">
        <v>0.32800000000000001</v>
      </c>
    </row>
    <row r="17135" spans="1:19" ht="11.25" thickBot="1" x14ac:dyDescent="0.2">
      <c r="A17135" s="112"/>
    </row>
    <row r="17136" spans="1:19" ht="11.25" thickBot="1" x14ac:dyDescent="0.2">
      <c r="A17136" s="106" t="s">
        <v>357</v>
      </c>
      <c r="B17136" s="106" t="s">
        <v>358</v>
      </c>
      <c r="C17136" s="130" t="s">
        <v>17</v>
      </c>
      <c r="D17136" s="130" t="s">
        <v>18</v>
      </c>
      <c r="E17136" s="131" t="s">
        <v>19</v>
      </c>
      <c r="F17136" s="131" t="s">
        <v>20</v>
      </c>
      <c r="G17136" s="130" t="s">
        <v>21</v>
      </c>
      <c r="H17136" s="130" t="s">
        <v>22</v>
      </c>
      <c r="I17136" s="130" t="s">
        <v>23</v>
      </c>
      <c r="J17136" s="130" t="s">
        <v>24</v>
      </c>
      <c r="K17136" s="131" t="s">
        <v>25</v>
      </c>
      <c r="L17136" s="131" t="s">
        <v>26</v>
      </c>
      <c r="M17136" s="130" t="s">
        <v>27</v>
      </c>
      <c r="N17136" s="130" t="s">
        <v>28</v>
      </c>
      <c r="O17136" s="130" t="s">
        <v>29</v>
      </c>
      <c r="P17136" s="130" t="s">
        <v>30</v>
      </c>
      <c r="Q17136" s="130" t="s">
        <v>31</v>
      </c>
      <c r="R17136" s="130" t="s">
        <v>32</v>
      </c>
      <c r="S17136" s="130" t="s">
        <v>33</v>
      </c>
    </row>
    <row r="17137" spans="1:19" ht="11.25" thickBot="1" x14ac:dyDescent="0.2">
      <c r="A17137" s="107">
        <v>1</v>
      </c>
      <c r="B17137" s="132">
        <v>0.6497222222222222</v>
      </c>
      <c r="C17137" s="108">
        <v>53831.036999999997</v>
      </c>
      <c r="D17137" s="108">
        <v>42463.415000000001</v>
      </c>
      <c r="E17137" s="133">
        <v>1.0590900000000001</v>
      </c>
      <c r="F17137" s="133">
        <v>0.98839999999999995</v>
      </c>
      <c r="G17137" s="108">
        <v>24.45</v>
      </c>
      <c r="H17137" s="108">
        <v>42.566000000000003</v>
      </c>
      <c r="I17137" s="108">
        <v>283109.46999999997</v>
      </c>
      <c r="J17137" s="141" t="s">
        <v>12763</v>
      </c>
      <c r="K17137" s="133">
        <v>1.1156900000000001</v>
      </c>
      <c r="L17137" s="134" t="s">
        <v>3146</v>
      </c>
      <c r="M17137" s="108">
        <v>2523.0300000000002</v>
      </c>
      <c r="N17137" s="108">
        <v>4693.7120000000004</v>
      </c>
      <c r="O17137" s="108">
        <v>2.81</v>
      </c>
      <c r="P17137" s="108">
        <v>98.418999999999997</v>
      </c>
      <c r="Q17137" s="108">
        <v>465.03100000000001</v>
      </c>
      <c r="R17137" s="108">
        <v>288.483</v>
      </c>
      <c r="S17137" s="108">
        <v>286.51</v>
      </c>
    </row>
    <row r="17138" spans="1:19" ht="11.25" thickBot="1" x14ac:dyDescent="0.2">
      <c r="A17138" s="112"/>
    </row>
    <row r="17139" spans="1:19" ht="11.25" thickBot="1" x14ac:dyDescent="0.2">
      <c r="A17139" s="107">
        <v>2</v>
      </c>
      <c r="B17139" s="132">
        <v>0.64990740740740738</v>
      </c>
      <c r="C17139" s="108">
        <v>53811.470999999998</v>
      </c>
      <c r="D17139" s="108">
        <v>42738.911999999997</v>
      </c>
      <c r="E17139" s="133">
        <v>1.06135</v>
      </c>
      <c r="F17139" s="133">
        <v>0.98507999999999996</v>
      </c>
      <c r="G17139" s="108">
        <v>14.019</v>
      </c>
      <c r="H17139" s="108">
        <v>35.872</v>
      </c>
      <c r="I17139" s="108">
        <v>282757.34000000003</v>
      </c>
      <c r="J17139" s="141" t="s">
        <v>12764</v>
      </c>
      <c r="K17139" s="133">
        <v>1.1261099999999999</v>
      </c>
      <c r="L17139" s="134" t="s">
        <v>3148</v>
      </c>
      <c r="M17139" s="108">
        <v>2450.0079999999998</v>
      </c>
      <c r="N17139" s="108">
        <v>4671.2169999999996</v>
      </c>
      <c r="O17139" s="108">
        <v>7.1669999999999998</v>
      </c>
      <c r="P17139" s="108">
        <v>95.138999999999996</v>
      </c>
      <c r="Q17139" s="108">
        <v>450.52</v>
      </c>
      <c r="R17139" s="108">
        <v>260.22699999999998</v>
      </c>
      <c r="S17139" s="108">
        <v>258.524</v>
      </c>
    </row>
    <row r="17140" spans="1:19" ht="11.25" thickBot="1" x14ac:dyDescent="0.2">
      <c r="A17140" s="112"/>
    </row>
    <row r="17141" spans="1:19" ht="11.25" thickBot="1" x14ac:dyDescent="0.2">
      <c r="A17141" s="107">
        <v>3</v>
      </c>
      <c r="B17141" s="132">
        <v>0.65008101851851852</v>
      </c>
      <c r="C17141" s="108">
        <v>53627.976000000002</v>
      </c>
      <c r="D17141" s="108">
        <v>43442.012999999999</v>
      </c>
      <c r="E17141" s="133">
        <v>1.07046</v>
      </c>
      <c r="F17141" s="133">
        <v>0.98589000000000004</v>
      </c>
      <c r="G17141" s="108">
        <v>28.79</v>
      </c>
      <c r="H17141" s="108">
        <v>43.009</v>
      </c>
      <c r="I17141" s="108">
        <v>281216.81</v>
      </c>
      <c r="J17141" s="141" t="s">
        <v>12765</v>
      </c>
      <c r="K17141" s="133">
        <v>1.13344</v>
      </c>
      <c r="L17141" s="134" t="s">
        <v>3150</v>
      </c>
      <c r="M17141" s="108">
        <v>2752.67</v>
      </c>
      <c r="N17141" s="108">
        <v>4682.1310000000003</v>
      </c>
      <c r="O17141" s="108">
        <v>8.0440000000000005</v>
      </c>
      <c r="P17141" s="108">
        <v>76.751000000000005</v>
      </c>
      <c r="Q17141" s="108">
        <v>446.38400000000001</v>
      </c>
      <c r="R17141" s="108">
        <v>273.13299999999998</v>
      </c>
      <c r="S17141" s="108">
        <v>266.88400000000001</v>
      </c>
    </row>
    <row r="17142" spans="1:19" ht="11.25" thickBot="1" x14ac:dyDescent="0.2">
      <c r="A17142" s="112"/>
    </row>
    <row r="17143" spans="1:19" ht="11.25" thickBot="1" x14ac:dyDescent="0.2">
      <c r="A17143" s="135" t="s">
        <v>362</v>
      </c>
      <c r="B17143" s="112"/>
      <c r="C17143" s="136">
        <v>53756.828000000001</v>
      </c>
      <c r="D17143" s="136">
        <v>42881.447</v>
      </c>
      <c r="E17143" s="137">
        <v>1.0636300000000001</v>
      </c>
      <c r="F17143" s="137">
        <v>0.98646</v>
      </c>
      <c r="G17143" s="136">
        <v>22.42</v>
      </c>
      <c r="H17143" s="136">
        <v>40.481999999999999</v>
      </c>
      <c r="I17143" s="136">
        <v>282361.21000000002</v>
      </c>
      <c r="J17143" s="141" t="s">
        <v>12766</v>
      </c>
      <c r="K17143" s="137">
        <v>1.1250800000000001</v>
      </c>
      <c r="L17143" s="134" t="s">
        <v>3152</v>
      </c>
      <c r="M17143" s="136">
        <v>2575.2359999999999</v>
      </c>
      <c r="N17143" s="136">
        <v>4682.3530000000001</v>
      </c>
      <c r="O17143" s="136">
        <v>6.0069999999999997</v>
      </c>
      <c r="P17143" s="136">
        <v>90.102999999999994</v>
      </c>
      <c r="Q17143" s="136">
        <v>453.97800000000001</v>
      </c>
      <c r="R17143" s="136">
        <v>273.94799999999998</v>
      </c>
      <c r="S17143" s="136">
        <v>270.63900000000001</v>
      </c>
    </row>
    <row r="17144" spans="1:19" ht="11.25" thickBot="1" x14ac:dyDescent="0.2">
      <c r="A17144" s="112"/>
    </row>
    <row r="17145" spans="1:19" ht="11.25" thickBot="1" x14ac:dyDescent="0.2">
      <c r="A17145" s="138" t="s">
        <v>364</v>
      </c>
      <c r="B17145" s="112"/>
      <c r="C17145" s="136">
        <v>112.017</v>
      </c>
      <c r="D17145" s="136">
        <v>504.62900000000002</v>
      </c>
      <c r="E17145" s="137">
        <v>6.0200000000000002E-3</v>
      </c>
      <c r="F17145" s="137">
        <v>1.73E-3</v>
      </c>
      <c r="G17145" s="136">
        <v>7.5919999999999996</v>
      </c>
      <c r="H17145" s="136">
        <v>3.9990000000000001</v>
      </c>
      <c r="I17145" s="136">
        <v>1006.599</v>
      </c>
      <c r="J17145" s="141" t="s">
        <v>12767</v>
      </c>
      <c r="K17145" s="137">
        <v>8.9200000000000008E-3</v>
      </c>
      <c r="L17145" s="134" t="s">
        <v>3154</v>
      </c>
      <c r="M17145" s="136">
        <v>157.94</v>
      </c>
      <c r="N17145" s="136">
        <v>11.249000000000001</v>
      </c>
      <c r="O17145" s="136">
        <v>2.8029999999999999</v>
      </c>
      <c r="P17145" s="136">
        <v>11.679</v>
      </c>
      <c r="Q17145" s="136">
        <v>9.7919999999999998</v>
      </c>
      <c r="R17145" s="136">
        <v>14.145</v>
      </c>
      <c r="S17145" s="136">
        <v>14.366</v>
      </c>
    </row>
    <row r="17146" spans="1:19" ht="11.25" thickBot="1" x14ac:dyDescent="0.2">
      <c r="A17146" s="112"/>
    </row>
    <row r="17147" spans="1:19" ht="11.25" thickBot="1" x14ac:dyDescent="0.2">
      <c r="A17147" s="139" t="s">
        <v>366</v>
      </c>
      <c r="B17147" s="112"/>
      <c r="C17147" s="136">
        <v>0.20799999999999999</v>
      </c>
      <c r="D17147" s="136">
        <v>1.177</v>
      </c>
      <c r="E17147" s="140">
        <v>0.56599999999999995</v>
      </c>
      <c r="F17147" s="140">
        <v>0.17499999999999999</v>
      </c>
      <c r="G17147" s="136">
        <v>33.862000000000002</v>
      </c>
      <c r="H17147" s="136">
        <v>9.8780000000000001</v>
      </c>
      <c r="I17147" s="136">
        <v>0.35599999999999998</v>
      </c>
      <c r="J17147" s="141" t="s">
        <v>3155</v>
      </c>
      <c r="K17147" s="140">
        <v>0.79300000000000004</v>
      </c>
      <c r="L17147" s="134" t="s">
        <v>3156</v>
      </c>
      <c r="M17147" s="136">
        <v>6.133</v>
      </c>
      <c r="N17147" s="136">
        <v>0.24</v>
      </c>
      <c r="O17147" s="136">
        <v>46.67</v>
      </c>
      <c r="P17147" s="136">
        <v>12.962</v>
      </c>
      <c r="Q17147" s="136">
        <v>2.157</v>
      </c>
      <c r="R17147" s="136">
        <v>5.1639999999999997</v>
      </c>
      <c r="S17147" s="136">
        <v>5.3079999999999998</v>
      </c>
    </row>
    <row r="17148" spans="1:19" ht="11.25" thickBot="1" x14ac:dyDescent="0.2">
      <c r="A17148" s="112"/>
    </row>
    <row r="17149" spans="1:19" ht="11.25" thickBot="1" x14ac:dyDescent="0.2">
      <c r="A17149" s="106" t="s">
        <v>357</v>
      </c>
      <c r="B17149" s="106" t="s">
        <v>358</v>
      </c>
      <c r="C17149" s="131" t="s">
        <v>34</v>
      </c>
      <c r="D17149" s="131" t="s">
        <v>35</v>
      </c>
      <c r="E17149" s="130" t="s">
        <v>36</v>
      </c>
      <c r="F17149" s="130" t="s">
        <v>37</v>
      </c>
      <c r="G17149" s="130" t="s">
        <v>38</v>
      </c>
      <c r="H17149" s="130" t="s">
        <v>39</v>
      </c>
      <c r="I17149" s="130" t="s">
        <v>40</v>
      </c>
      <c r="J17149" s="130" t="s">
        <v>41</v>
      </c>
      <c r="K17149" s="130" t="s">
        <v>42</v>
      </c>
      <c r="L17149" s="130" t="s">
        <v>43</v>
      </c>
      <c r="M17149" s="130" t="s">
        <v>44</v>
      </c>
      <c r="N17149" s="130" t="s">
        <v>45</v>
      </c>
      <c r="O17149" s="130" t="s">
        <v>46</v>
      </c>
      <c r="P17149" s="130" t="s">
        <v>47</v>
      </c>
      <c r="Q17149" s="130" t="s">
        <v>48</v>
      </c>
      <c r="R17149" s="130" t="s">
        <v>49</v>
      </c>
      <c r="S17149" s="130" t="s">
        <v>50</v>
      </c>
    </row>
    <row r="17150" spans="1:19" ht="11.25" thickBot="1" x14ac:dyDescent="0.2">
      <c r="A17150" s="107">
        <v>1</v>
      </c>
      <c r="B17150" s="132">
        <v>0.6497222222222222</v>
      </c>
      <c r="C17150" s="133">
        <v>1.02762</v>
      </c>
      <c r="D17150" s="134" t="s">
        <v>3157</v>
      </c>
      <c r="E17150" s="108">
        <v>1151.846</v>
      </c>
      <c r="F17150" s="108">
        <v>1164.5450000000001</v>
      </c>
      <c r="G17150" s="108">
        <v>5.3579999999999997</v>
      </c>
      <c r="H17150" s="108">
        <v>10495.867</v>
      </c>
      <c r="I17150" s="108">
        <v>217933.42</v>
      </c>
      <c r="J17150" s="108">
        <v>1380047.5</v>
      </c>
      <c r="K17150" s="108">
        <v>36460.031000000003</v>
      </c>
      <c r="L17150" s="108">
        <v>71098.604999999996</v>
      </c>
      <c r="M17150" s="108">
        <v>10783.315000000001</v>
      </c>
      <c r="N17150" s="108">
        <v>7559.43</v>
      </c>
      <c r="O17150" s="108">
        <v>1257.047</v>
      </c>
      <c r="P17150" s="108">
        <v>1144.7280000000001</v>
      </c>
      <c r="Q17150" s="108">
        <v>1397.1320000000001</v>
      </c>
      <c r="R17150" s="108">
        <v>1297.0150000000001</v>
      </c>
      <c r="S17150" s="108">
        <v>1535.7929999999999</v>
      </c>
    </row>
    <row r="17151" spans="1:19" ht="11.25" thickBot="1" x14ac:dyDescent="0.2">
      <c r="A17151" s="112"/>
    </row>
    <row r="17152" spans="1:19" ht="11.25" thickBot="1" x14ac:dyDescent="0.2">
      <c r="A17152" s="107">
        <v>2</v>
      </c>
      <c r="B17152" s="132">
        <v>0.64990740740740738</v>
      </c>
      <c r="C17152" s="133">
        <v>1.0354300000000001</v>
      </c>
      <c r="D17152" s="134" t="s">
        <v>3158</v>
      </c>
      <c r="E17152" s="108">
        <v>1186.076</v>
      </c>
      <c r="F17152" s="108">
        <v>1205.4269999999999</v>
      </c>
      <c r="G17152" s="108">
        <v>1.748</v>
      </c>
      <c r="H17152" s="108">
        <v>10348.630999999999</v>
      </c>
      <c r="I17152" s="108">
        <v>215317.65</v>
      </c>
      <c r="J17152" s="108">
        <v>1375538.6</v>
      </c>
      <c r="K17152" s="108">
        <v>36337.957000000002</v>
      </c>
      <c r="L17152" s="108">
        <v>72698.880000000005</v>
      </c>
      <c r="M17152" s="108">
        <v>10648.886</v>
      </c>
      <c r="N17152" s="108">
        <v>7355.4080000000004</v>
      </c>
      <c r="O17152" s="108">
        <v>1254.384</v>
      </c>
      <c r="P17152" s="108">
        <v>1086.6099999999999</v>
      </c>
      <c r="Q17152" s="108">
        <v>1395.961</v>
      </c>
      <c r="R17152" s="108">
        <v>1269.556</v>
      </c>
      <c r="S17152" s="108">
        <v>1520.546</v>
      </c>
    </row>
    <row r="17153" spans="1:19" ht="11.25" thickBot="1" x14ac:dyDescent="0.2">
      <c r="A17153" s="112"/>
    </row>
    <row r="17154" spans="1:19" ht="11.25" thickBot="1" x14ac:dyDescent="0.2">
      <c r="A17154" s="107">
        <v>3</v>
      </c>
      <c r="B17154" s="132">
        <v>0.65008101851851852</v>
      </c>
      <c r="C17154" s="133">
        <v>1.0457399999999999</v>
      </c>
      <c r="D17154" s="134" t="s">
        <v>3159</v>
      </c>
      <c r="E17154" s="108">
        <v>1188.125</v>
      </c>
      <c r="F17154" s="108">
        <v>1215.847</v>
      </c>
      <c r="G17154" s="108">
        <v>1.754</v>
      </c>
      <c r="H17154" s="108">
        <v>10427.118</v>
      </c>
      <c r="I17154" s="108">
        <v>217292.77</v>
      </c>
      <c r="J17154" s="108">
        <v>1384098.3</v>
      </c>
      <c r="K17154" s="108">
        <v>36147.923999999999</v>
      </c>
      <c r="L17154" s="108">
        <v>70846.225999999995</v>
      </c>
      <c r="M17154" s="108">
        <v>10777.221</v>
      </c>
      <c r="N17154" s="108">
        <v>7452.2510000000002</v>
      </c>
      <c r="O17154" s="108">
        <v>1234.2809999999999</v>
      </c>
      <c r="P17154" s="108">
        <v>1024.568</v>
      </c>
      <c r="Q17154" s="108">
        <v>1314.934</v>
      </c>
      <c r="R17154" s="108">
        <v>1280.4839999999999</v>
      </c>
      <c r="S17154" s="108">
        <v>1502.489</v>
      </c>
    </row>
    <row r="17155" spans="1:19" ht="11.25" thickBot="1" x14ac:dyDescent="0.2">
      <c r="A17155" s="112"/>
    </row>
    <row r="17156" spans="1:19" ht="11.25" thickBot="1" x14ac:dyDescent="0.2">
      <c r="A17156" s="135" t="s">
        <v>362</v>
      </c>
      <c r="B17156" s="112"/>
      <c r="C17156" s="137">
        <v>1.03626</v>
      </c>
      <c r="D17156" s="134" t="s">
        <v>3160</v>
      </c>
      <c r="E17156" s="136">
        <v>1175.3489999999999</v>
      </c>
      <c r="F17156" s="136">
        <v>1195.2729999999999</v>
      </c>
      <c r="G17156" s="136">
        <v>2.9529999999999998</v>
      </c>
      <c r="H17156" s="136">
        <v>10423.871999999999</v>
      </c>
      <c r="I17156" s="136">
        <v>216847.94</v>
      </c>
      <c r="J17156" s="136">
        <v>1379894.8</v>
      </c>
      <c r="K17156" s="136">
        <v>36315.303999999996</v>
      </c>
      <c r="L17156" s="136">
        <v>71547.903999999995</v>
      </c>
      <c r="M17156" s="136">
        <v>10736.474</v>
      </c>
      <c r="N17156" s="136">
        <v>7455.6959999999999</v>
      </c>
      <c r="O17156" s="136">
        <v>1248.5709999999999</v>
      </c>
      <c r="P17156" s="136">
        <v>1085.3019999999999</v>
      </c>
      <c r="Q17156" s="136">
        <v>1369.3420000000001</v>
      </c>
      <c r="R17156" s="136">
        <v>1282.3520000000001</v>
      </c>
      <c r="S17156" s="136">
        <v>1519.6089999999999</v>
      </c>
    </row>
    <row r="17157" spans="1:19" ht="11.25" thickBot="1" x14ac:dyDescent="0.2">
      <c r="A17157" s="112"/>
    </row>
    <row r="17158" spans="1:19" ht="11.25" thickBot="1" x14ac:dyDescent="0.2">
      <c r="A17158" s="138" t="s">
        <v>364</v>
      </c>
      <c r="B17158" s="112"/>
      <c r="C17158" s="137">
        <v>9.0900000000000009E-3</v>
      </c>
      <c r="D17158" s="134" t="s">
        <v>3161</v>
      </c>
      <c r="E17158" s="136">
        <v>20.38</v>
      </c>
      <c r="F17158" s="136">
        <v>27.117000000000001</v>
      </c>
      <c r="G17158" s="136">
        <v>2.0819999999999999</v>
      </c>
      <c r="H17158" s="136">
        <v>73.671999999999997</v>
      </c>
      <c r="I17158" s="136">
        <v>1363.4390000000001</v>
      </c>
      <c r="J17158" s="136">
        <v>4281.8720000000003</v>
      </c>
      <c r="K17158" s="136">
        <v>157.28200000000001</v>
      </c>
      <c r="L17158" s="136">
        <v>1004.731</v>
      </c>
      <c r="M17158" s="136">
        <v>75.915000000000006</v>
      </c>
      <c r="N17158" s="136">
        <v>102.054</v>
      </c>
      <c r="O17158" s="136">
        <v>12.446999999999999</v>
      </c>
      <c r="P17158" s="136">
        <v>60.091000000000001</v>
      </c>
      <c r="Q17158" s="136">
        <v>47.122999999999998</v>
      </c>
      <c r="R17158" s="136">
        <v>13.824999999999999</v>
      </c>
      <c r="S17158" s="136">
        <v>16.672000000000001</v>
      </c>
    </row>
    <row r="17159" spans="1:19" ht="11.25" thickBot="1" x14ac:dyDescent="0.2">
      <c r="A17159" s="112"/>
    </row>
    <row r="17160" spans="1:19" ht="11.25" thickBot="1" x14ac:dyDescent="0.2">
      <c r="A17160" s="139" t="s">
        <v>366</v>
      </c>
      <c r="B17160" s="112"/>
      <c r="C17160" s="140">
        <v>0.877</v>
      </c>
      <c r="D17160" s="134" t="s">
        <v>1371</v>
      </c>
      <c r="E17160" s="136">
        <v>1.734</v>
      </c>
      <c r="F17160" s="136">
        <v>2.2690000000000001</v>
      </c>
      <c r="G17160" s="136">
        <v>70.510000000000005</v>
      </c>
      <c r="H17160" s="136">
        <v>0.70699999999999996</v>
      </c>
      <c r="I17160" s="136">
        <v>0.629</v>
      </c>
      <c r="J17160" s="136">
        <v>0.31</v>
      </c>
      <c r="K17160" s="136">
        <v>0.433</v>
      </c>
      <c r="L17160" s="136">
        <v>1.4039999999999999</v>
      </c>
      <c r="M17160" s="136">
        <v>0.70699999999999996</v>
      </c>
      <c r="N17160" s="136">
        <v>1.369</v>
      </c>
      <c r="O17160" s="136">
        <v>0.997</v>
      </c>
      <c r="P17160" s="136">
        <v>5.5369999999999999</v>
      </c>
      <c r="Q17160" s="136">
        <v>3.4409999999999998</v>
      </c>
      <c r="R17160" s="136">
        <v>1.0780000000000001</v>
      </c>
      <c r="S17160" s="136">
        <v>1.097</v>
      </c>
    </row>
    <row r="17161" spans="1:19" ht="11.25" thickBot="1" x14ac:dyDescent="0.2">
      <c r="A17161" s="112"/>
    </row>
    <row r="17162" spans="1:19" ht="11.25" thickBot="1" x14ac:dyDescent="0.2">
      <c r="A17162" s="106" t="s">
        <v>357</v>
      </c>
      <c r="B17162" s="106" t="s">
        <v>358</v>
      </c>
      <c r="C17162" s="130" t="s">
        <v>51</v>
      </c>
      <c r="D17162" s="130" t="s">
        <v>52</v>
      </c>
      <c r="E17162" s="130" t="s">
        <v>53</v>
      </c>
      <c r="F17162" s="130" t="s">
        <v>54</v>
      </c>
      <c r="G17162" s="130" t="s">
        <v>55</v>
      </c>
      <c r="H17162" s="130" t="s">
        <v>56</v>
      </c>
      <c r="I17162" s="130" t="s">
        <v>57</v>
      </c>
      <c r="J17162" s="130" t="s">
        <v>58</v>
      </c>
      <c r="K17162" s="130" t="s">
        <v>59</v>
      </c>
      <c r="L17162" s="130" t="s">
        <v>60</v>
      </c>
      <c r="M17162" s="130" t="s">
        <v>61</v>
      </c>
      <c r="N17162" s="130" t="s">
        <v>62</v>
      </c>
      <c r="O17162" s="130" t="s">
        <v>63</v>
      </c>
      <c r="P17162" s="130" t="s">
        <v>64</v>
      </c>
      <c r="Q17162" s="131" t="s">
        <v>65</v>
      </c>
      <c r="R17162" s="131" t="s">
        <v>66</v>
      </c>
      <c r="S17162" s="130" t="s">
        <v>67</v>
      </c>
    </row>
    <row r="17163" spans="1:19" ht="11.25" thickBot="1" x14ac:dyDescent="0.2">
      <c r="A17163" s="107">
        <v>1</v>
      </c>
      <c r="B17163" s="132">
        <v>0.6497222222222222</v>
      </c>
      <c r="C17163" s="108">
        <v>1143.6489999999999</v>
      </c>
      <c r="D17163" s="108">
        <v>991.46400000000006</v>
      </c>
      <c r="E17163" s="108">
        <v>420.947</v>
      </c>
      <c r="F17163" s="108">
        <v>595.78899999999999</v>
      </c>
      <c r="G17163" s="108">
        <v>363.09399999999999</v>
      </c>
      <c r="H17163" s="108">
        <v>615.34500000000003</v>
      </c>
      <c r="I17163" s="108">
        <v>1492.037</v>
      </c>
      <c r="J17163" s="108">
        <v>7080.9650000000001</v>
      </c>
      <c r="K17163" s="108">
        <v>10430.587</v>
      </c>
      <c r="L17163" s="108">
        <v>-6.7030000000000003</v>
      </c>
      <c r="M17163" s="108">
        <v>8.5679999999999996</v>
      </c>
      <c r="N17163" s="108">
        <v>475.34300000000002</v>
      </c>
      <c r="O17163" s="108">
        <v>418.85300000000001</v>
      </c>
      <c r="P17163" s="108">
        <v>146964.04</v>
      </c>
      <c r="Q17163" s="133">
        <v>0.95974999999999999</v>
      </c>
      <c r="R17163" s="134" t="s">
        <v>3162</v>
      </c>
      <c r="S17163" s="108">
        <v>11740.673000000001</v>
      </c>
    </row>
    <row r="17164" spans="1:19" ht="11.25" thickBot="1" x14ac:dyDescent="0.2">
      <c r="A17164" s="112"/>
    </row>
    <row r="17165" spans="1:19" ht="11.25" thickBot="1" x14ac:dyDescent="0.2">
      <c r="A17165" s="107">
        <v>2</v>
      </c>
      <c r="B17165" s="132">
        <v>0.64990740740740738</v>
      </c>
      <c r="C17165" s="108">
        <v>1108.54</v>
      </c>
      <c r="D17165" s="108">
        <v>1077.1790000000001</v>
      </c>
      <c r="E17165" s="108">
        <v>442.64100000000002</v>
      </c>
      <c r="F17165" s="108">
        <v>601.90800000000002</v>
      </c>
      <c r="G17165" s="108">
        <v>408.16399999999999</v>
      </c>
      <c r="H17165" s="108">
        <v>526.59199999999998</v>
      </c>
      <c r="I17165" s="108">
        <v>1408.414</v>
      </c>
      <c r="J17165" s="108">
        <v>7093.0929999999998</v>
      </c>
      <c r="K17165" s="108">
        <v>10333.638999999999</v>
      </c>
      <c r="L17165" s="108">
        <v>-9.5239999999999991</v>
      </c>
      <c r="M17165" s="108">
        <v>-0.71399999999999997</v>
      </c>
      <c r="N17165" s="108">
        <v>475.15800000000002</v>
      </c>
      <c r="O17165" s="108">
        <v>430.62200000000001</v>
      </c>
      <c r="P17165" s="108">
        <v>145059.12</v>
      </c>
      <c r="Q17165" s="133">
        <v>0.97392000000000001</v>
      </c>
      <c r="R17165" s="134" t="s">
        <v>3163</v>
      </c>
      <c r="S17165" s="108">
        <v>11770.751</v>
      </c>
    </row>
    <row r="17166" spans="1:19" ht="11.25" thickBot="1" x14ac:dyDescent="0.2">
      <c r="A17166" s="112"/>
    </row>
    <row r="17167" spans="1:19" ht="11.25" thickBot="1" x14ac:dyDescent="0.2">
      <c r="A17167" s="107">
        <v>3</v>
      </c>
      <c r="B17167" s="132">
        <v>0.65008101851851852</v>
      </c>
      <c r="C17167" s="108">
        <v>1122.7829999999999</v>
      </c>
      <c r="D17167" s="108">
        <v>1031.4839999999999</v>
      </c>
      <c r="E17167" s="108">
        <v>418.30099999999999</v>
      </c>
      <c r="F17167" s="108">
        <v>562.97699999999998</v>
      </c>
      <c r="G17167" s="108">
        <v>394.59100000000001</v>
      </c>
      <c r="H17167" s="108">
        <v>610.673</v>
      </c>
      <c r="I17167" s="108">
        <v>1499.9480000000001</v>
      </c>
      <c r="J17167" s="108">
        <v>7066.8980000000001</v>
      </c>
      <c r="K17167" s="108">
        <v>10263.342000000001</v>
      </c>
      <c r="L17167" s="108">
        <v>-11.367000000000001</v>
      </c>
      <c r="M17167" s="108">
        <v>2.968</v>
      </c>
      <c r="N17167" s="108">
        <v>504.40199999999999</v>
      </c>
      <c r="O17167" s="108">
        <v>455.29300000000001</v>
      </c>
      <c r="P17167" s="108">
        <v>144801.98000000001</v>
      </c>
      <c r="Q17167" s="133">
        <v>0.97999000000000003</v>
      </c>
      <c r="R17167" s="134" t="s">
        <v>3164</v>
      </c>
      <c r="S17167" s="108">
        <v>11883.454</v>
      </c>
    </row>
    <row r="17168" spans="1:19" ht="11.25" thickBot="1" x14ac:dyDescent="0.2">
      <c r="A17168" s="112"/>
    </row>
    <row r="17169" spans="1:19" ht="11.25" thickBot="1" x14ac:dyDescent="0.2">
      <c r="A17169" s="135" t="s">
        <v>362</v>
      </c>
      <c r="B17169" s="112"/>
      <c r="C17169" s="136">
        <v>1124.991</v>
      </c>
      <c r="D17169" s="136">
        <v>1033.376</v>
      </c>
      <c r="E17169" s="136">
        <v>427.29599999999999</v>
      </c>
      <c r="F17169" s="136">
        <v>586.89099999999996</v>
      </c>
      <c r="G17169" s="136">
        <v>388.61599999999999</v>
      </c>
      <c r="H17169" s="136">
        <v>584.20299999999997</v>
      </c>
      <c r="I17169" s="136">
        <v>1466.8</v>
      </c>
      <c r="J17169" s="136">
        <v>7080.3190000000004</v>
      </c>
      <c r="K17169" s="136">
        <v>10342.522000000001</v>
      </c>
      <c r="L17169" s="136">
        <v>-9.1980000000000004</v>
      </c>
      <c r="M17169" s="136">
        <v>3.6070000000000002</v>
      </c>
      <c r="N17169" s="136">
        <v>484.96800000000002</v>
      </c>
      <c r="O17169" s="136">
        <v>434.923</v>
      </c>
      <c r="P17169" s="136">
        <v>145608.38</v>
      </c>
      <c r="Q17169" s="137">
        <v>0.97121999999999997</v>
      </c>
      <c r="R17169" s="134" t="s">
        <v>3165</v>
      </c>
      <c r="S17169" s="136">
        <v>11798.293</v>
      </c>
    </row>
    <row r="17170" spans="1:19" ht="11.25" thickBot="1" x14ac:dyDescent="0.2">
      <c r="A17170" s="112"/>
    </row>
    <row r="17171" spans="1:19" ht="11.25" thickBot="1" x14ac:dyDescent="0.2">
      <c r="A17171" s="138" t="s">
        <v>364</v>
      </c>
      <c r="B17171" s="112"/>
      <c r="C17171" s="136">
        <v>17.658999999999999</v>
      </c>
      <c r="D17171" s="136">
        <v>42.889000000000003</v>
      </c>
      <c r="E17171" s="136">
        <v>13.355</v>
      </c>
      <c r="F17171" s="136">
        <v>20.936</v>
      </c>
      <c r="G17171" s="136">
        <v>23.120999999999999</v>
      </c>
      <c r="H17171" s="136">
        <v>49.948</v>
      </c>
      <c r="I17171" s="136">
        <v>50.718000000000004</v>
      </c>
      <c r="J17171" s="136">
        <v>13.11</v>
      </c>
      <c r="K17171" s="136">
        <v>83.975999999999999</v>
      </c>
      <c r="L17171" s="136">
        <v>2.3490000000000002</v>
      </c>
      <c r="M17171" s="136">
        <v>4.6740000000000004</v>
      </c>
      <c r="N17171" s="136">
        <v>16.831</v>
      </c>
      <c r="O17171" s="136">
        <v>18.597000000000001</v>
      </c>
      <c r="P17171" s="136">
        <v>1181.0540000000001</v>
      </c>
      <c r="Q17171" s="137">
        <v>1.039E-2</v>
      </c>
      <c r="R17171" s="134" t="s">
        <v>455</v>
      </c>
      <c r="S17171" s="136">
        <v>75.27</v>
      </c>
    </row>
    <row r="17172" spans="1:19" ht="11.25" thickBot="1" x14ac:dyDescent="0.2">
      <c r="A17172" s="112"/>
    </row>
    <row r="17173" spans="1:19" ht="11.25" thickBot="1" x14ac:dyDescent="0.2">
      <c r="A17173" s="139" t="s">
        <v>366</v>
      </c>
      <c r="B17173" s="112"/>
      <c r="C17173" s="136">
        <v>1.57</v>
      </c>
      <c r="D17173" s="136">
        <v>4.1500000000000004</v>
      </c>
      <c r="E17173" s="136">
        <v>3.125</v>
      </c>
      <c r="F17173" s="136">
        <v>3.5670000000000002</v>
      </c>
      <c r="G17173" s="136">
        <v>5.95</v>
      </c>
      <c r="H17173" s="136">
        <v>8.5500000000000007</v>
      </c>
      <c r="I17173" s="136">
        <v>3.4580000000000002</v>
      </c>
      <c r="J17173" s="136">
        <v>0.185</v>
      </c>
      <c r="K17173" s="136">
        <v>0.81200000000000006</v>
      </c>
      <c r="L17173" s="136">
        <v>25.539000000000001</v>
      </c>
      <c r="M17173" s="136">
        <v>129.57400000000001</v>
      </c>
      <c r="N17173" s="136">
        <v>3.4710000000000001</v>
      </c>
      <c r="O17173" s="136">
        <v>4.2759999999999998</v>
      </c>
      <c r="P17173" s="136">
        <v>0.81100000000000005</v>
      </c>
      <c r="Q17173" s="140">
        <v>1.07</v>
      </c>
      <c r="R17173" s="134" t="s">
        <v>1569</v>
      </c>
      <c r="S17173" s="136">
        <v>0.63800000000000001</v>
      </c>
    </row>
    <row r="17174" spans="1:19" ht="11.25" thickBot="1" x14ac:dyDescent="0.2">
      <c r="A17174" s="112"/>
    </row>
    <row r="17175" spans="1:19" ht="11.25" thickBot="1" x14ac:dyDescent="0.2">
      <c r="A17175" s="106" t="s">
        <v>357</v>
      </c>
      <c r="B17175" s="106" t="s">
        <v>358</v>
      </c>
      <c r="C17175" s="130" t="s">
        <v>68</v>
      </c>
    </row>
    <row r="17176" spans="1:19" ht="11.25" thickBot="1" x14ac:dyDescent="0.2">
      <c r="A17176" s="107">
        <v>1</v>
      </c>
      <c r="B17176" s="132">
        <v>0.6497222222222222</v>
      </c>
      <c r="C17176" s="108">
        <v>2186.0810000000001</v>
      </c>
    </row>
    <row r="17177" spans="1:19" ht="11.25" thickBot="1" x14ac:dyDescent="0.2">
      <c r="A17177" s="112"/>
    </row>
    <row r="17178" spans="1:19" ht="11.25" thickBot="1" x14ac:dyDescent="0.2">
      <c r="A17178" s="107">
        <v>2</v>
      </c>
      <c r="B17178" s="132">
        <v>0.64990740740740738</v>
      </c>
      <c r="C17178" s="108">
        <v>2186.2379999999998</v>
      </c>
    </row>
    <row r="17179" spans="1:19" ht="11.25" thickBot="1" x14ac:dyDescent="0.2">
      <c r="A17179" s="112"/>
    </row>
    <row r="17180" spans="1:19" ht="11.25" thickBot="1" x14ac:dyDescent="0.2">
      <c r="A17180" s="107">
        <v>3</v>
      </c>
      <c r="B17180" s="132">
        <v>0.65008101851851852</v>
      </c>
      <c r="C17180" s="108">
        <v>2133.37</v>
      </c>
    </row>
    <row r="17181" spans="1:19" ht="11.25" thickBot="1" x14ac:dyDescent="0.2">
      <c r="A17181" s="112"/>
    </row>
    <row r="17182" spans="1:19" ht="11.25" thickBot="1" x14ac:dyDescent="0.2">
      <c r="A17182" s="135" t="s">
        <v>362</v>
      </c>
      <c r="B17182" s="112"/>
      <c r="C17182" s="136">
        <v>2168.5630000000001</v>
      </c>
    </row>
    <row r="17183" spans="1:19" ht="11.25" thickBot="1" x14ac:dyDescent="0.2">
      <c r="A17183" s="112"/>
    </row>
    <row r="17184" spans="1:19" ht="11.25" thickBot="1" x14ac:dyDescent="0.2">
      <c r="A17184" s="138" t="s">
        <v>364</v>
      </c>
      <c r="B17184" s="112"/>
      <c r="C17184" s="136">
        <v>30.478000000000002</v>
      </c>
    </row>
    <row r="17185" spans="1:19" ht="11.25" thickBot="1" x14ac:dyDescent="0.2">
      <c r="A17185" s="112"/>
    </row>
    <row r="17186" spans="1:19" ht="11.25" thickBot="1" x14ac:dyDescent="0.2">
      <c r="A17186" s="139" t="s">
        <v>366</v>
      </c>
      <c r="B17186" s="112"/>
      <c r="C17186" s="136">
        <v>1.405</v>
      </c>
    </row>
    <row r="17187" spans="1:19" ht="10.5" x14ac:dyDescent="0.15">
      <c r="A17187" s="112"/>
    </row>
    <row r="17188" spans="1:19" x14ac:dyDescent="0.15">
      <c r="A17188" s="129"/>
      <c r="B17188" s="86" t="s">
        <v>3166</v>
      </c>
    </row>
    <row r="17189" spans="1:19" ht="9.75" thickBot="1" x14ac:dyDescent="0.2">
      <c r="A17189" s="81" t="s">
        <v>5871</v>
      </c>
    </row>
    <row r="17190" spans="1:19" ht="11.25" thickBot="1" x14ac:dyDescent="0.2">
      <c r="A17190" s="106" t="s">
        <v>357</v>
      </c>
      <c r="B17190" s="106" t="s">
        <v>358</v>
      </c>
      <c r="C17190" s="130" t="s">
        <v>0</v>
      </c>
      <c r="D17190" s="130" t="s">
        <v>1</v>
      </c>
      <c r="E17190" s="130" t="s">
        <v>2</v>
      </c>
      <c r="F17190" s="130" t="s">
        <v>3</v>
      </c>
      <c r="G17190" s="130" t="s">
        <v>4</v>
      </c>
      <c r="H17190" s="130" t="s">
        <v>5</v>
      </c>
      <c r="I17190" s="131" t="s">
        <v>6</v>
      </c>
      <c r="J17190" s="131" t="s">
        <v>7</v>
      </c>
      <c r="K17190" s="130" t="s">
        <v>8</v>
      </c>
      <c r="L17190" s="130" t="s">
        <v>9</v>
      </c>
      <c r="M17190" s="130" t="s">
        <v>10</v>
      </c>
      <c r="N17190" s="130" t="s">
        <v>11</v>
      </c>
      <c r="O17190" s="130" t="s">
        <v>12</v>
      </c>
      <c r="P17190" s="130" t="s">
        <v>13</v>
      </c>
      <c r="Q17190" s="130" t="s">
        <v>14</v>
      </c>
      <c r="R17190" s="130" t="s">
        <v>15</v>
      </c>
      <c r="S17190" s="130" t="s">
        <v>16</v>
      </c>
    </row>
    <row r="17191" spans="1:19" ht="11.25" thickBot="1" x14ac:dyDescent="0.2">
      <c r="A17191" s="107">
        <v>1</v>
      </c>
      <c r="B17191" s="132">
        <v>0.65487268518518515</v>
      </c>
      <c r="C17191" s="141" t="s">
        <v>12768</v>
      </c>
      <c r="D17191" s="141" t="s">
        <v>12769</v>
      </c>
      <c r="E17191" s="141" t="s">
        <v>12770</v>
      </c>
      <c r="F17191" s="108">
        <v>819566.58</v>
      </c>
      <c r="G17191" s="141" t="s">
        <v>12771</v>
      </c>
      <c r="H17191" s="141" t="s">
        <v>12772</v>
      </c>
      <c r="I17191" s="133">
        <v>1.1885300000000001</v>
      </c>
      <c r="J17191" s="134" t="s">
        <v>3172</v>
      </c>
      <c r="K17191" s="141" t="s">
        <v>12773</v>
      </c>
      <c r="L17191" s="108">
        <v>389.50099999999998</v>
      </c>
      <c r="M17191" s="108">
        <v>30978.297999999999</v>
      </c>
      <c r="N17191" s="108">
        <v>57843.665000000001</v>
      </c>
      <c r="O17191" s="141" t="s">
        <v>12774</v>
      </c>
      <c r="P17191" s="108">
        <v>397821.11</v>
      </c>
      <c r="Q17191" s="108">
        <v>8507.8739999999998</v>
      </c>
      <c r="R17191" s="108">
        <v>9977.8109999999997</v>
      </c>
      <c r="S17191" s="108">
        <v>116043.12</v>
      </c>
    </row>
    <row r="17192" spans="1:19" ht="11.25" thickBot="1" x14ac:dyDescent="0.2">
      <c r="A17192" s="112"/>
    </row>
    <row r="17193" spans="1:19" ht="11.25" thickBot="1" x14ac:dyDescent="0.2">
      <c r="A17193" s="107">
        <v>2</v>
      </c>
      <c r="B17193" s="132">
        <v>0.65504629629629629</v>
      </c>
      <c r="C17193" s="141" t="s">
        <v>12775</v>
      </c>
      <c r="D17193" s="141" t="s">
        <v>12776</v>
      </c>
      <c r="E17193" s="141" t="s">
        <v>12777</v>
      </c>
      <c r="F17193" s="108">
        <v>829447.69</v>
      </c>
      <c r="G17193" s="141" t="s">
        <v>12778</v>
      </c>
      <c r="H17193" s="141" t="s">
        <v>12779</v>
      </c>
      <c r="I17193" s="133">
        <v>1.1988799999999999</v>
      </c>
      <c r="J17193" s="134" t="s">
        <v>3179</v>
      </c>
      <c r="K17193" s="141" t="s">
        <v>12780</v>
      </c>
      <c r="L17193" s="108">
        <v>350.26299999999998</v>
      </c>
      <c r="M17193" s="108">
        <v>31522.714</v>
      </c>
      <c r="N17193" s="108">
        <v>58559.057000000001</v>
      </c>
      <c r="O17193" s="141" t="s">
        <v>12781</v>
      </c>
      <c r="P17193" s="108">
        <v>397142.09</v>
      </c>
      <c r="Q17193" s="108">
        <v>8492.509</v>
      </c>
      <c r="R17193" s="108">
        <v>9825.9189999999999</v>
      </c>
      <c r="S17193" s="108">
        <v>116506.71</v>
      </c>
    </row>
    <row r="17194" spans="1:19" ht="11.25" thickBot="1" x14ac:dyDescent="0.2">
      <c r="A17194" s="112"/>
    </row>
    <row r="17195" spans="1:19" ht="11.25" thickBot="1" x14ac:dyDescent="0.2">
      <c r="A17195" s="107">
        <v>3</v>
      </c>
      <c r="B17195" s="132">
        <v>0.65523148148148147</v>
      </c>
      <c r="C17195" s="141" t="s">
        <v>12782</v>
      </c>
      <c r="D17195" s="141" t="s">
        <v>12783</v>
      </c>
      <c r="E17195" s="141" t="s">
        <v>12784</v>
      </c>
      <c r="F17195" s="108">
        <v>825294.31</v>
      </c>
      <c r="G17195" s="141" t="s">
        <v>12785</v>
      </c>
      <c r="H17195" s="141" t="s">
        <v>12786</v>
      </c>
      <c r="I17195" s="133">
        <v>1.2186300000000001</v>
      </c>
      <c r="J17195" s="134" t="s">
        <v>3187</v>
      </c>
      <c r="K17195" s="141" t="s">
        <v>12787</v>
      </c>
      <c r="L17195" s="108">
        <v>374.93299999999999</v>
      </c>
      <c r="M17195" s="108">
        <v>29194.754000000001</v>
      </c>
      <c r="N17195" s="108">
        <v>57064.177000000003</v>
      </c>
      <c r="O17195" s="141" t="s">
        <v>12788</v>
      </c>
      <c r="P17195" s="108">
        <v>392375.99</v>
      </c>
      <c r="Q17195" s="108">
        <v>8344.7060000000001</v>
      </c>
      <c r="R17195" s="108">
        <v>9679.2060000000001</v>
      </c>
      <c r="S17195" s="108">
        <v>116443.13</v>
      </c>
    </row>
    <row r="17196" spans="1:19" ht="11.25" thickBot="1" x14ac:dyDescent="0.2">
      <c r="A17196" s="112"/>
    </row>
    <row r="17197" spans="1:19" ht="11.25" thickBot="1" x14ac:dyDescent="0.2">
      <c r="A17197" s="135" t="s">
        <v>362</v>
      </c>
      <c r="B17197" s="112"/>
      <c r="C17197" s="141" t="s">
        <v>12789</v>
      </c>
      <c r="D17197" s="141" t="s">
        <v>12790</v>
      </c>
      <c r="E17197" s="141" t="s">
        <v>12791</v>
      </c>
      <c r="F17197" s="136">
        <v>824769.53</v>
      </c>
      <c r="G17197" s="141" t="s">
        <v>12792</v>
      </c>
      <c r="H17197" s="141" t="s">
        <v>12793</v>
      </c>
      <c r="I17197" s="137">
        <v>1.20201</v>
      </c>
      <c r="J17197" s="134" t="s">
        <v>3194</v>
      </c>
      <c r="K17197" s="141" t="s">
        <v>12794</v>
      </c>
      <c r="L17197" s="136">
        <v>371.56599999999997</v>
      </c>
      <c r="M17197" s="136">
        <v>30565.255000000001</v>
      </c>
      <c r="N17197" s="136">
        <v>57822.3</v>
      </c>
      <c r="O17197" s="141" t="s">
        <v>12795</v>
      </c>
      <c r="P17197" s="136">
        <v>395779.73</v>
      </c>
      <c r="Q17197" s="136">
        <v>8448.3629999999994</v>
      </c>
      <c r="R17197" s="136">
        <v>9827.6450000000004</v>
      </c>
      <c r="S17197" s="136">
        <v>116330.99</v>
      </c>
    </row>
    <row r="17198" spans="1:19" ht="11.25" thickBot="1" x14ac:dyDescent="0.2">
      <c r="A17198" s="112"/>
    </row>
    <row r="17199" spans="1:19" ht="11.25" thickBot="1" x14ac:dyDescent="0.2">
      <c r="A17199" s="138" t="s">
        <v>364</v>
      </c>
      <c r="B17199" s="112"/>
      <c r="C17199" s="141" t="s">
        <v>12796</v>
      </c>
      <c r="D17199" s="141" t="s">
        <v>12797</v>
      </c>
      <c r="E17199" s="141" t="s">
        <v>12798</v>
      </c>
      <c r="F17199" s="136">
        <v>4961.415</v>
      </c>
      <c r="G17199" s="141" t="s">
        <v>12799</v>
      </c>
      <c r="H17199" s="141" t="s">
        <v>12800</v>
      </c>
      <c r="I17199" s="137">
        <v>1.5299999999999999E-2</v>
      </c>
      <c r="J17199" s="134" t="s">
        <v>3202</v>
      </c>
      <c r="K17199" s="141" t="s">
        <v>12801</v>
      </c>
      <c r="L17199" s="136">
        <v>19.834</v>
      </c>
      <c r="M17199" s="136">
        <v>1217.704</v>
      </c>
      <c r="N17199" s="136">
        <v>747.66899999999998</v>
      </c>
      <c r="O17199" s="141" t="s">
        <v>12802</v>
      </c>
      <c r="P17199" s="136">
        <v>2967.2150000000001</v>
      </c>
      <c r="Q17199" s="136">
        <v>90.096999999999994</v>
      </c>
      <c r="R17199" s="136">
        <v>149.31</v>
      </c>
      <c r="S17199" s="136">
        <v>251.31899999999999</v>
      </c>
    </row>
    <row r="17200" spans="1:19" ht="11.25" thickBot="1" x14ac:dyDescent="0.2">
      <c r="A17200" s="112"/>
    </row>
    <row r="17201" spans="1:19" ht="11.25" thickBot="1" x14ac:dyDescent="0.2">
      <c r="A17201" s="139" t="s">
        <v>366</v>
      </c>
      <c r="B17201" s="112"/>
      <c r="C17201" s="141" t="s">
        <v>1216</v>
      </c>
      <c r="D17201" s="141" t="s">
        <v>3204</v>
      </c>
      <c r="E17201" s="141" t="s">
        <v>3205</v>
      </c>
      <c r="F17201" s="136">
        <v>0.60199999999999998</v>
      </c>
      <c r="G17201" s="141" t="s">
        <v>3206</v>
      </c>
      <c r="H17201" s="141" t="s">
        <v>3207</v>
      </c>
      <c r="I17201" s="140">
        <v>1.272</v>
      </c>
      <c r="J17201" s="134" t="s">
        <v>3208</v>
      </c>
      <c r="K17201" s="141" t="s">
        <v>3209</v>
      </c>
      <c r="L17201" s="136">
        <v>5.3380000000000001</v>
      </c>
      <c r="M17201" s="136">
        <v>3.984</v>
      </c>
      <c r="N17201" s="136">
        <v>1.2929999999999999</v>
      </c>
      <c r="O17201" s="141" t="s">
        <v>2062</v>
      </c>
      <c r="P17201" s="136">
        <v>0.75</v>
      </c>
      <c r="Q17201" s="136">
        <v>1.0660000000000001</v>
      </c>
      <c r="R17201" s="136">
        <v>1.5189999999999999</v>
      </c>
      <c r="S17201" s="136">
        <v>0.216</v>
      </c>
    </row>
    <row r="17202" spans="1:19" ht="11.25" thickBot="1" x14ac:dyDescent="0.2">
      <c r="A17202" s="112"/>
    </row>
    <row r="17203" spans="1:19" ht="11.25" thickBot="1" x14ac:dyDescent="0.2">
      <c r="A17203" s="106" t="s">
        <v>357</v>
      </c>
      <c r="B17203" s="106" t="s">
        <v>358</v>
      </c>
      <c r="C17203" s="130" t="s">
        <v>17</v>
      </c>
      <c r="D17203" s="130" t="s">
        <v>18</v>
      </c>
      <c r="E17203" s="131" t="s">
        <v>19</v>
      </c>
      <c r="F17203" s="131" t="s">
        <v>20</v>
      </c>
      <c r="G17203" s="130" t="s">
        <v>21</v>
      </c>
      <c r="H17203" s="130" t="s">
        <v>22</v>
      </c>
      <c r="I17203" s="130" t="s">
        <v>23</v>
      </c>
      <c r="J17203" s="130" t="s">
        <v>24</v>
      </c>
      <c r="K17203" s="131" t="s">
        <v>25</v>
      </c>
      <c r="L17203" s="131" t="s">
        <v>26</v>
      </c>
      <c r="M17203" s="130" t="s">
        <v>27</v>
      </c>
      <c r="N17203" s="130" t="s">
        <v>28</v>
      </c>
      <c r="O17203" s="130" t="s">
        <v>29</v>
      </c>
      <c r="P17203" s="130" t="s">
        <v>30</v>
      </c>
      <c r="Q17203" s="130" t="s">
        <v>31</v>
      </c>
      <c r="R17203" s="130" t="s">
        <v>32</v>
      </c>
      <c r="S17203" s="130" t="s">
        <v>33</v>
      </c>
    </row>
    <row r="17204" spans="1:19" ht="11.25" thickBot="1" x14ac:dyDescent="0.2">
      <c r="A17204" s="107">
        <v>1</v>
      </c>
      <c r="B17204" s="132">
        <v>0.65487268518518515</v>
      </c>
      <c r="C17204" s="108">
        <v>85419.187000000005</v>
      </c>
      <c r="D17204" s="108">
        <v>28673.813999999998</v>
      </c>
      <c r="E17204" s="133">
        <v>1.0722499999999999</v>
      </c>
      <c r="F17204" s="133">
        <v>1.00858</v>
      </c>
      <c r="G17204" s="108">
        <v>31.527999999999999</v>
      </c>
      <c r="H17204" s="108">
        <v>32.671999999999997</v>
      </c>
      <c r="I17204" s="108">
        <v>575689.27</v>
      </c>
      <c r="J17204" s="141" t="s">
        <v>12803</v>
      </c>
      <c r="K17204" s="133">
        <v>1.14622</v>
      </c>
      <c r="L17204" s="134" t="s">
        <v>3211</v>
      </c>
      <c r="M17204" s="108">
        <v>1975.636</v>
      </c>
      <c r="N17204" s="108">
        <v>3409.4360000000001</v>
      </c>
      <c r="O17204" s="108">
        <v>8.5329999999999995</v>
      </c>
      <c r="P17204" s="108">
        <v>81.418999999999997</v>
      </c>
      <c r="Q17204" s="108">
        <v>417.27100000000002</v>
      </c>
      <c r="R17204" s="108">
        <v>216.233</v>
      </c>
      <c r="S17204" s="108">
        <v>367.23399999999998</v>
      </c>
    </row>
    <row r="17205" spans="1:19" ht="11.25" thickBot="1" x14ac:dyDescent="0.2">
      <c r="A17205" s="112"/>
    </row>
    <row r="17206" spans="1:19" ht="11.25" thickBot="1" x14ac:dyDescent="0.2">
      <c r="A17206" s="107">
        <v>2</v>
      </c>
      <c r="B17206" s="132">
        <v>0.65504629629629629</v>
      </c>
      <c r="C17206" s="108">
        <v>86197.125</v>
      </c>
      <c r="D17206" s="108">
        <v>28406.636999999999</v>
      </c>
      <c r="E17206" s="133">
        <v>1.0786199999999999</v>
      </c>
      <c r="F17206" s="133">
        <v>1.0073799999999999</v>
      </c>
      <c r="G17206" s="108">
        <v>22.030999999999999</v>
      </c>
      <c r="H17206" s="108">
        <v>38.020000000000003</v>
      </c>
      <c r="I17206" s="108">
        <v>577561.59</v>
      </c>
      <c r="J17206" s="141" t="s">
        <v>12804</v>
      </c>
      <c r="K17206" s="133">
        <v>1.15516</v>
      </c>
      <c r="L17206" s="134" t="s">
        <v>3213</v>
      </c>
      <c r="M17206" s="108">
        <v>2037.6569999999999</v>
      </c>
      <c r="N17206" s="108">
        <v>3503.3069999999998</v>
      </c>
      <c r="O17206" s="108">
        <v>12.743</v>
      </c>
      <c r="P17206" s="108">
        <v>74.566000000000003</v>
      </c>
      <c r="Q17206" s="108">
        <v>419.26400000000001</v>
      </c>
      <c r="R17206" s="108">
        <v>227.096</v>
      </c>
      <c r="S17206" s="108">
        <v>424.84199999999998</v>
      </c>
    </row>
    <row r="17207" spans="1:19" ht="11.25" thickBot="1" x14ac:dyDescent="0.2">
      <c r="A17207" s="112"/>
    </row>
    <row r="17208" spans="1:19" ht="11.25" thickBot="1" x14ac:dyDescent="0.2">
      <c r="A17208" s="107">
        <v>3</v>
      </c>
      <c r="B17208" s="132">
        <v>0.65523148148148147</v>
      </c>
      <c r="C17208" s="108">
        <v>86197.024000000005</v>
      </c>
      <c r="D17208" s="108">
        <v>28173.455999999998</v>
      </c>
      <c r="E17208" s="133">
        <v>1.0836699999999999</v>
      </c>
      <c r="F17208" s="133">
        <v>1.0119400000000001</v>
      </c>
      <c r="G17208" s="108">
        <v>22.82</v>
      </c>
      <c r="H17208" s="108">
        <v>39.670999999999999</v>
      </c>
      <c r="I17208" s="108">
        <v>578372.77</v>
      </c>
      <c r="J17208" s="141" t="s">
        <v>12805</v>
      </c>
      <c r="K17208" s="133">
        <v>1.1711199999999999</v>
      </c>
      <c r="L17208" s="134" t="s">
        <v>3215</v>
      </c>
      <c r="M17208" s="108">
        <v>2330.63</v>
      </c>
      <c r="N17208" s="108">
        <v>3453.3049999999998</v>
      </c>
      <c r="O17208" s="108">
        <v>5.173</v>
      </c>
      <c r="P17208" s="108">
        <v>95.150999999999996</v>
      </c>
      <c r="Q17208" s="108">
        <v>429.91899999999998</v>
      </c>
      <c r="R17208" s="108">
        <v>270.37900000000002</v>
      </c>
      <c r="S17208" s="108">
        <v>399.69900000000001</v>
      </c>
    </row>
    <row r="17209" spans="1:19" ht="11.25" thickBot="1" x14ac:dyDescent="0.2">
      <c r="A17209" s="112"/>
    </row>
    <row r="17210" spans="1:19" ht="11.25" thickBot="1" x14ac:dyDescent="0.2">
      <c r="A17210" s="135" t="s">
        <v>362</v>
      </c>
      <c r="B17210" s="112"/>
      <c r="C17210" s="136">
        <v>85937.778999999995</v>
      </c>
      <c r="D17210" s="136">
        <v>28417.969000000001</v>
      </c>
      <c r="E17210" s="137">
        <v>1.0781799999999999</v>
      </c>
      <c r="F17210" s="137">
        <v>1.0093000000000001</v>
      </c>
      <c r="G17210" s="136">
        <v>25.46</v>
      </c>
      <c r="H17210" s="136">
        <v>36.786999999999999</v>
      </c>
      <c r="I17210" s="136">
        <v>577207.87</v>
      </c>
      <c r="J17210" s="141" t="s">
        <v>12806</v>
      </c>
      <c r="K17210" s="137">
        <v>1.1575</v>
      </c>
      <c r="L17210" s="134" t="s">
        <v>3217</v>
      </c>
      <c r="M17210" s="136">
        <v>2114.6410000000001</v>
      </c>
      <c r="N17210" s="136">
        <v>3455.3490000000002</v>
      </c>
      <c r="O17210" s="136">
        <v>8.8160000000000007</v>
      </c>
      <c r="P17210" s="136">
        <v>83.712000000000003</v>
      </c>
      <c r="Q17210" s="136">
        <v>422.15100000000001</v>
      </c>
      <c r="R17210" s="136">
        <v>237.90299999999999</v>
      </c>
      <c r="S17210" s="136">
        <v>397.25799999999998</v>
      </c>
    </row>
    <row r="17211" spans="1:19" ht="11.25" thickBot="1" x14ac:dyDescent="0.2">
      <c r="A17211" s="112"/>
    </row>
    <row r="17212" spans="1:19" ht="11.25" thickBot="1" x14ac:dyDescent="0.2">
      <c r="A17212" s="138" t="s">
        <v>364</v>
      </c>
      <c r="B17212" s="112"/>
      <c r="C17212" s="136">
        <v>449.11399999999998</v>
      </c>
      <c r="D17212" s="136">
        <v>250.37100000000001</v>
      </c>
      <c r="E17212" s="137">
        <v>5.7200000000000003E-3</v>
      </c>
      <c r="F17212" s="137">
        <v>2.3700000000000001E-3</v>
      </c>
      <c r="G17212" s="136">
        <v>5.27</v>
      </c>
      <c r="H17212" s="136">
        <v>3.6589999999999998</v>
      </c>
      <c r="I17212" s="136">
        <v>1376.2739999999999</v>
      </c>
      <c r="J17212" s="141" t="s">
        <v>12807</v>
      </c>
      <c r="K17212" s="137">
        <v>1.2619999999999999E-2</v>
      </c>
      <c r="L17212" s="134" t="s">
        <v>3219</v>
      </c>
      <c r="M17212" s="136">
        <v>189.60499999999999</v>
      </c>
      <c r="N17212" s="136">
        <v>46.969000000000001</v>
      </c>
      <c r="O17212" s="136">
        <v>3.7930000000000001</v>
      </c>
      <c r="P17212" s="136">
        <v>10.481999999999999</v>
      </c>
      <c r="Q17212" s="136">
        <v>6.8010000000000002</v>
      </c>
      <c r="R17212" s="136">
        <v>28.645</v>
      </c>
      <c r="S17212" s="136">
        <v>28.882000000000001</v>
      </c>
    </row>
    <row r="17213" spans="1:19" ht="11.25" thickBot="1" x14ac:dyDescent="0.2">
      <c r="A17213" s="112"/>
    </row>
    <row r="17214" spans="1:19" ht="11.25" thickBot="1" x14ac:dyDescent="0.2">
      <c r="A17214" s="139" t="s">
        <v>366</v>
      </c>
      <c r="B17214" s="112"/>
      <c r="C17214" s="136">
        <v>0.52300000000000002</v>
      </c>
      <c r="D17214" s="136">
        <v>0.88100000000000001</v>
      </c>
      <c r="E17214" s="140">
        <v>0.53100000000000003</v>
      </c>
      <c r="F17214" s="140">
        <v>0.23499999999999999</v>
      </c>
      <c r="G17214" s="136">
        <v>20.699000000000002</v>
      </c>
      <c r="H17214" s="136">
        <v>9.9450000000000003</v>
      </c>
      <c r="I17214" s="136">
        <v>0.23799999999999999</v>
      </c>
      <c r="J17214" s="141" t="s">
        <v>3220</v>
      </c>
      <c r="K17214" s="140">
        <v>1.0900000000000001</v>
      </c>
      <c r="L17214" s="134" t="s">
        <v>3221</v>
      </c>
      <c r="M17214" s="136">
        <v>8.9659999999999993</v>
      </c>
      <c r="N17214" s="136">
        <v>1.359</v>
      </c>
      <c r="O17214" s="136">
        <v>43.027999999999999</v>
      </c>
      <c r="P17214" s="136">
        <v>12.521000000000001</v>
      </c>
      <c r="Q17214" s="136">
        <v>1.611</v>
      </c>
      <c r="R17214" s="136">
        <v>12.041</v>
      </c>
      <c r="S17214" s="136">
        <v>7.27</v>
      </c>
    </row>
    <row r="17215" spans="1:19" ht="11.25" thickBot="1" x14ac:dyDescent="0.2">
      <c r="A17215" s="112"/>
    </row>
    <row r="17216" spans="1:19" ht="11.25" thickBot="1" x14ac:dyDescent="0.2">
      <c r="A17216" s="106" t="s">
        <v>357</v>
      </c>
      <c r="B17216" s="106" t="s">
        <v>358</v>
      </c>
      <c r="C17216" s="131" t="s">
        <v>34</v>
      </c>
      <c r="D17216" s="131" t="s">
        <v>35</v>
      </c>
      <c r="E17216" s="130" t="s">
        <v>36</v>
      </c>
      <c r="F17216" s="130" t="s">
        <v>37</v>
      </c>
      <c r="G17216" s="130" t="s">
        <v>38</v>
      </c>
      <c r="H17216" s="130" t="s">
        <v>39</v>
      </c>
      <c r="I17216" s="130" t="s">
        <v>40</v>
      </c>
      <c r="J17216" s="130" t="s">
        <v>41</v>
      </c>
      <c r="K17216" s="130" t="s">
        <v>42</v>
      </c>
      <c r="L17216" s="130" t="s">
        <v>43</v>
      </c>
      <c r="M17216" s="130" t="s">
        <v>44</v>
      </c>
      <c r="N17216" s="130" t="s">
        <v>45</v>
      </c>
      <c r="O17216" s="130" t="s">
        <v>46</v>
      </c>
      <c r="P17216" s="130" t="s">
        <v>47</v>
      </c>
      <c r="Q17216" s="130" t="s">
        <v>48</v>
      </c>
      <c r="R17216" s="130" t="s">
        <v>49</v>
      </c>
      <c r="S17216" s="130" t="s">
        <v>50</v>
      </c>
    </row>
    <row r="17217" spans="1:19" ht="11.25" thickBot="1" x14ac:dyDescent="0.2">
      <c r="A17217" s="107">
        <v>1</v>
      </c>
      <c r="B17217" s="132">
        <v>0.65487268518518515</v>
      </c>
      <c r="C17217" s="133">
        <v>1.04372</v>
      </c>
      <c r="D17217" s="134" t="s">
        <v>3222</v>
      </c>
      <c r="E17217" s="108">
        <v>9567.5139999999992</v>
      </c>
      <c r="F17217" s="108">
        <v>1874.087</v>
      </c>
      <c r="G17217" s="108">
        <v>1.64</v>
      </c>
      <c r="H17217" s="108">
        <v>11847.227000000001</v>
      </c>
      <c r="I17217" s="108">
        <v>136961.19</v>
      </c>
      <c r="J17217" s="108">
        <v>882655.69</v>
      </c>
      <c r="K17217" s="108">
        <v>34341.245999999999</v>
      </c>
      <c r="L17217" s="108">
        <v>65757.524000000005</v>
      </c>
      <c r="M17217" s="108">
        <v>10050.075000000001</v>
      </c>
      <c r="N17217" s="108">
        <v>6871.8159999999998</v>
      </c>
      <c r="O17217" s="108">
        <v>1093.258</v>
      </c>
      <c r="P17217" s="108">
        <v>941.79499999999996</v>
      </c>
      <c r="Q17217" s="108">
        <v>1235.3019999999999</v>
      </c>
      <c r="R17217" s="108">
        <v>1079.58</v>
      </c>
      <c r="S17217" s="108">
        <v>1398.6869999999999</v>
      </c>
    </row>
    <row r="17218" spans="1:19" ht="11.25" thickBot="1" x14ac:dyDescent="0.2">
      <c r="A17218" s="112"/>
    </row>
    <row r="17219" spans="1:19" ht="11.25" thickBot="1" x14ac:dyDescent="0.2">
      <c r="A17219" s="107">
        <v>2</v>
      </c>
      <c r="B17219" s="132">
        <v>0.65504629629629629</v>
      </c>
      <c r="C17219" s="133">
        <v>1.05847</v>
      </c>
      <c r="D17219" s="134" t="s">
        <v>3223</v>
      </c>
      <c r="E17219" s="108">
        <v>9865.5730000000003</v>
      </c>
      <c r="F17219" s="108">
        <v>1848.9670000000001</v>
      </c>
      <c r="G17219" s="108">
        <v>2.4860000000000002</v>
      </c>
      <c r="H17219" s="108">
        <v>11824.196</v>
      </c>
      <c r="I17219" s="108">
        <v>138114.53</v>
      </c>
      <c r="J17219" s="108">
        <v>884744.93</v>
      </c>
      <c r="K17219" s="108">
        <v>35307.64</v>
      </c>
      <c r="L17219" s="108">
        <v>65973.282000000007</v>
      </c>
      <c r="M17219" s="108">
        <v>10011.772999999999</v>
      </c>
      <c r="N17219" s="108">
        <v>6800.17</v>
      </c>
      <c r="O17219" s="108">
        <v>1064.6579999999999</v>
      </c>
      <c r="P17219" s="108">
        <v>982.61800000000005</v>
      </c>
      <c r="Q17219" s="108">
        <v>1230.7059999999999</v>
      </c>
      <c r="R17219" s="108">
        <v>1106.146</v>
      </c>
      <c r="S17219" s="108">
        <v>1391.893</v>
      </c>
    </row>
    <row r="17220" spans="1:19" ht="11.25" thickBot="1" x14ac:dyDescent="0.2">
      <c r="A17220" s="112"/>
    </row>
    <row r="17221" spans="1:19" ht="11.25" thickBot="1" x14ac:dyDescent="0.2">
      <c r="A17221" s="107">
        <v>3</v>
      </c>
      <c r="B17221" s="132">
        <v>0.65523148148148147</v>
      </c>
      <c r="C17221" s="133">
        <v>1.0682499999999999</v>
      </c>
      <c r="D17221" s="134" t="s">
        <v>3224</v>
      </c>
      <c r="E17221" s="108">
        <v>9797.2759999999998</v>
      </c>
      <c r="F17221" s="108">
        <v>1839.876</v>
      </c>
      <c r="G17221" s="108">
        <v>2.4980000000000002</v>
      </c>
      <c r="H17221" s="108">
        <v>11580.162</v>
      </c>
      <c r="I17221" s="108">
        <v>137978.60999999999</v>
      </c>
      <c r="J17221" s="108">
        <v>889676.09</v>
      </c>
      <c r="K17221" s="108">
        <v>34572.705000000002</v>
      </c>
      <c r="L17221" s="108">
        <v>66611.153999999995</v>
      </c>
      <c r="M17221" s="108">
        <v>10033.412</v>
      </c>
      <c r="N17221" s="108">
        <v>6861.6229999999996</v>
      </c>
      <c r="O17221" s="108">
        <v>1126.7860000000001</v>
      </c>
      <c r="P17221" s="108">
        <v>959.78499999999997</v>
      </c>
      <c r="Q17221" s="108">
        <v>1256.2550000000001</v>
      </c>
      <c r="R17221" s="108">
        <v>1151.6030000000001</v>
      </c>
      <c r="S17221" s="108">
        <v>1379.4259999999999</v>
      </c>
    </row>
    <row r="17222" spans="1:19" ht="11.25" thickBot="1" x14ac:dyDescent="0.2">
      <c r="A17222" s="112"/>
    </row>
    <row r="17223" spans="1:19" ht="11.25" thickBot="1" x14ac:dyDescent="0.2">
      <c r="A17223" s="135" t="s">
        <v>362</v>
      </c>
      <c r="B17223" s="112"/>
      <c r="C17223" s="137">
        <v>1.05681</v>
      </c>
      <c r="D17223" s="134" t="s">
        <v>3225</v>
      </c>
      <c r="E17223" s="136">
        <v>9743.4539999999997</v>
      </c>
      <c r="F17223" s="136">
        <v>1854.31</v>
      </c>
      <c r="G17223" s="136">
        <v>2.2080000000000002</v>
      </c>
      <c r="H17223" s="136">
        <v>11750.528</v>
      </c>
      <c r="I17223" s="136">
        <v>137684.78</v>
      </c>
      <c r="J17223" s="136">
        <v>885692.24</v>
      </c>
      <c r="K17223" s="136">
        <v>34740.53</v>
      </c>
      <c r="L17223" s="136">
        <v>66113.986999999994</v>
      </c>
      <c r="M17223" s="136">
        <v>10031.753000000001</v>
      </c>
      <c r="N17223" s="136">
        <v>6844.5360000000001</v>
      </c>
      <c r="O17223" s="136">
        <v>1094.9000000000001</v>
      </c>
      <c r="P17223" s="136">
        <v>961.399</v>
      </c>
      <c r="Q17223" s="136">
        <v>1240.7539999999999</v>
      </c>
      <c r="R17223" s="136">
        <v>1112.443</v>
      </c>
      <c r="S17223" s="136">
        <v>1390.002</v>
      </c>
    </row>
    <row r="17224" spans="1:19" ht="11.25" thickBot="1" x14ac:dyDescent="0.2">
      <c r="A17224" s="112"/>
    </row>
    <row r="17225" spans="1:19" ht="11.25" thickBot="1" x14ac:dyDescent="0.2">
      <c r="A17225" s="138" t="s">
        <v>364</v>
      </c>
      <c r="B17225" s="112"/>
      <c r="C17225" s="137">
        <v>1.234E-2</v>
      </c>
      <c r="D17225" s="134" t="s">
        <v>3226</v>
      </c>
      <c r="E17225" s="136">
        <v>156.148</v>
      </c>
      <c r="F17225" s="136">
        <v>17.72</v>
      </c>
      <c r="G17225" s="136">
        <v>0.49199999999999999</v>
      </c>
      <c r="H17225" s="136">
        <v>147.99</v>
      </c>
      <c r="I17225" s="136">
        <v>630.32100000000003</v>
      </c>
      <c r="J17225" s="136">
        <v>3604.7919999999999</v>
      </c>
      <c r="K17225" s="136">
        <v>504.58199999999999</v>
      </c>
      <c r="L17225" s="136">
        <v>443.86900000000003</v>
      </c>
      <c r="M17225" s="136">
        <v>19.204999999999998</v>
      </c>
      <c r="N17225" s="136">
        <v>38.759</v>
      </c>
      <c r="O17225" s="136">
        <v>31.097000000000001</v>
      </c>
      <c r="P17225" s="136">
        <v>20.46</v>
      </c>
      <c r="Q17225" s="136">
        <v>13.619</v>
      </c>
      <c r="R17225" s="136">
        <v>36.421999999999997</v>
      </c>
      <c r="S17225" s="136">
        <v>9.7690000000000001</v>
      </c>
    </row>
    <row r="17226" spans="1:19" ht="11.25" thickBot="1" x14ac:dyDescent="0.2">
      <c r="A17226" s="112"/>
    </row>
    <row r="17227" spans="1:19" ht="11.25" thickBot="1" x14ac:dyDescent="0.2">
      <c r="A17227" s="139" t="s">
        <v>366</v>
      </c>
      <c r="B17227" s="112"/>
      <c r="C17227" s="140">
        <v>1.1679999999999999</v>
      </c>
      <c r="D17227" s="134" t="s">
        <v>3227</v>
      </c>
      <c r="E17227" s="136">
        <v>1.603</v>
      </c>
      <c r="F17227" s="136">
        <v>0.95599999999999996</v>
      </c>
      <c r="G17227" s="136">
        <v>22.277999999999999</v>
      </c>
      <c r="H17227" s="136">
        <v>1.2589999999999999</v>
      </c>
      <c r="I17227" s="136">
        <v>0.45800000000000002</v>
      </c>
      <c r="J17227" s="136">
        <v>0.40699999999999997</v>
      </c>
      <c r="K17227" s="136">
        <v>1.452</v>
      </c>
      <c r="L17227" s="136">
        <v>0.67100000000000004</v>
      </c>
      <c r="M17227" s="136">
        <v>0.191</v>
      </c>
      <c r="N17227" s="136">
        <v>0.56599999999999995</v>
      </c>
      <c r="O17227" s="136">
        <v>2.84</v>
      </c>
      <c r="P17227" s="136">
        <v>2.1280000000000001</v>
      </c>
      <c r="Q17227" s="136">
        <v>1.0980000000000001</v>
      </c>
      <c r="R17227" s="136">
        <v>3.274</v>
      </c>
      <c r="S17227" s="136">
        <v>0.70299999999999996</v>
      </c>
    </row>
    <row r="17228" spans="1:19" ht="11.25" thickBot="1" x14ac:dyDescent="0.2">
      <c r="A17228" s="112"/>
    </row>
    <row r="17229" spans="1:19" ht="11.25" thickBot="1" x14ac:dyDescent="0.2">
      <c r="A17229" s="106" t="s">
        <v>357</v>
      </c>
      <c r="B17229" s="106" t="s">
        <v>358</v>
      </c>
      <c r="C17229" s="130" t="s">
        <v>51</v>
      </c>
      <c r="D17229" s="130" t="s">
        <v>52</v>
      </c>
      <c r="E17229" s="130" t="s">
        <v>53</v>
      </c>
      <c r="F17229" s="130" t="s">
        <v>54</v>
      </c>
      <c r="G17229" s="130" t="s">
        <v>55</v>
      </c>
      <c r="H17229" s="130" t="s">
        <v>56</v>
      </c>
      <c r="I17229" s="130" t="s">
        <v>57</v>
      </c>
      <c r="J17229" s="130" t="s">
        <v>58</v>
      </c>
      <c r="K17229" s="130" t="s">
        <v>59</v>
      </c>
      <c r="L17229" s="130" t="s">
        <v>60</v>
      </c>
      <c r="M17229" s="130" t="s">
        <v>61</v>
      </c>
      <c r="N17229" s="130" t="s">
        <v>62</v>
      </c>
      <c r="O17229" s="130" t="s">
        <v>63</v>
      </c>
      <c r="P17229" s="130" t="s">
        <v>64</v>
      </c>
      <c r="Q17229" s="131" t="s">
        <v>65</v>
      </c>
      <c r="R17229" s="131" t="s">
        <v>66</v>
      </c>
      <c r="S17229" s="130" t="s">
        <v>67</v>
      </c>
    </row>
    <row r="17230" spans="1:19" ht="11.25" thickBot="1" x14ac:dyDescent="0.2">
      <c r="A17230" s="107">
        <v>1</v>
      </c>
      <c r="B17230" s="132">
        <v>0.65487268518518515</v>
      </c>
      <c r="C17230" s="108">
        <v>1064.3309999999999</v>
      </c>
      <c r="D17230" s="108">
        <v>942.92700000000002</v>
      </c>
      <c r="E17230" s="108">
        <v>413.81700000000001</v>
      </c>
      <c r="F17230" s="108">
        <v>556.92899999999997</v>
      </c>
      <c r="G17230" s="108">
        <v>342.21100000000001</v>
      </c>
      <c r="H17230" s="108">
        <v>522.81399999999996</v>
      </c>
      <c r="I17230" s="108">
        <v>1777.3389999999999</v>
      </c>
      <c r="J17230" s="108">
        <v>2888.88</v>
      </c>
      <c r="K17230" s="108">
        <v>4339.3969999999999</v>
      </c>
      <c r="L17230" s="108">
        <v>-9.7050000000000001</v>
      </c>
      <c r="M17230" s="108">
        <v>5.516</v>
      </c>
      <c r="N17230" s="108">
        <v>473.80399999999997</v>
      </c>
      <c r="O17230" s="108">
        <v>521.09100000000001</v>
      </c>
      <c r="P17230" s="108">
        <v>86405.883000000002</v>
      </c>
      <c r="Q17230" s="133">
        <v>0.96113999999999999</v>
      </c>
      <c r="R17230" s="134" t="s">
        <v>3228</v>
      </c>
      <c r="S17230" s="108">
        <v>10356.89</v>
      </c>
    </row>
    <row r="17231" spans="1:19" ht="11.25" thickBot="1" x14ac:dyDescent="0.2">
      <c r="A17231" s="112"/>
    </row>
    <row r="17232" spans="1:19" ht="11.25" thickBot="1" x14ac:dyDescent="0.2">
      <c r="A17232" s="107">
        <v>2</v>
      </c>
      <c r="B17232" s="132">
        <v>0.65504629629629629</v>
      </c>
      <c r="C17232" s="108">
        <v>980.11300000000006</v>
      </c>
      <c r="D17232" s="108">
        <v>903.10799999999995</v>
      </c>
      <c r="E17232" s="108">
        <v>394.04199999999997</v>
      </c>
      <c r="F17232" s="108">
        <v>534.05899999999997</v>
      </c>
      <c r="G17232" s="108">
        <v>358.06599999999997</v>
      </c>
      <c r="H17232" s="108">
        <v>494.63</v>
      </c>
      <c r="I17232" s="108">
        <v>1733.258</v>
      </c>
      <c r="J17232" s="108">
        <v>3029.0259999999998</v>
      </c>
      <c r="K17232" s="108">
        <v>4263.7659999999996</v>
      </c>
      <c r="L17232" s="108">
        <v>-2.544</v>
      </c>
      <c r="M17232" s="108">
        <v>4.59</v>
      </c>
      <c r="N17232" s="108">
        <v>503.76299999999998</v>
      </c>
      <c r="O17232" s="108">
        <v>517.81399999999996</v>
      </c>
      <c r="P17232" s="108">
        <v>86932.91</v>
      </c>
      <c r="Q17232" s="133">
        <v>0.97928000000000004</v>
      </c>
      <c r="R17232" s="134" t="s">
        <v>3229</v>
      </c>
      <c r="S17232" s="108">
        <v>10255.011</v>
      </c>
    </row>
    <row r="17233" spans="1:19" ht="11.25" thickBot="1" x14ac:dyDescent="0.2">
      <c r="A17233" s="112"/>
    </row>
    <row r="17234" spans="1:19" ht="11.25" thickBot="1" x14ac:dyDescent="0.2">
      <c r="A17234" s="107">
        <v>3</v>
      </c>
      <c r="B17234" s="132">
        <v>0.65523148148148147</v>
      </c>
      <c r="C17234" s="108">
        <v>959.08</v>
      </c>
      <c r="D17234" s="108">
        <v>916.28</v>
      </c>
      <c r="E17234" s="108">
        <v>368.97300000000001</v>
      </c>
      <c r="F17234" s="108">
        <v>602.79999999999995</v>
      </c>
      <c r="G17234" s="108">
        <v>339.01600000000002</v>
      </c>
      <c r="H17234" s="108">
        <v>503.78800000000001</v>
      </c>
      <c r="I17234" s="108">
        <v>1824.61</v>
      </c>
      <c r="J17234" s="108">
        <v>2959.95</v>
      </c>
      <c r="K17234" s="108">
        <v>4394.7510000000002</v>
      </c>
      <c r="L17234" s="108">
        <v>-10.593999999999999</v>
      </c>
      <c r="M17234" s="108">
        <v>5.532</v>
      </c>
      <c r="N17234" s="108">
        <v>504.565</v>
      </c>
      <c r="O17234" s="108">
        <v>511.18200000000002</v>
      </c>
      <c r="P17234" s="108">
        <v>87297.146999999997</v>
      </c>
      <c r="Q17234" s="133">
        <v>0.98472000000000004</v>
      </c>
      <c r="R17234" s="134" t="s">
        <v>3230</v>
      </c>
      <c r="S17234" s="108">
        <v>10278.323</v>
      </c>
    </row>
    <row r="17235" spans="1:19" ht="11.25" thickBot="1" x14ac:dyDescent="0.2">
      <c r="A17235" s="112"/>
    </row>
    <row r="17236" spans="1:19" ht="11.25" thickBot="1" x14ac:dyDescent="0.2">
      <c r="A17236" s="135" t="s">
        <v>362</v>
      </c>
      <c r="B17236" s="112"/>
      <c r="C17236" s="136">
        <v>1001.174</v>
      </c>
      <c r="D17236" s="136">
        <v>920.77200000000005</v>
      </c>
      <c r="E17236" s="136">
        <v>392.27699999999999</v>
      </c>
      <c r="F17236" s="136">
        <v>564.596</v>
      </c>
      <c r="G17236" s="136">
        <v>346.43099999999998</v>
      </c>
      <c r="H17236" s="136">
        <v>507.077</v>
      </c>
      <c r="I17236" s="136">
        <v>1778.403</v>
      </c>
      <c r="J17236" s="136">
        <v>2959.2849999999999</v>
      </c>
      <c r="K17236" s="136">
        <v>4332.6379999999999</v>
      </c>
      <c r="L17236" s="136">
        <v>-7.6139999999999999</v>
      </c>
      <c r="M17236" s="136">
        <v>5.2130000000000001</v>
      </c>
      <c r="N17236" s="136">
        <v>494.04399999999998</v>
      </c>
      <c r="O17236" s="136">
        <v>516.69600000000003</v>
      </c>
      <c r="P17236" s="136">
        <v>86878.646999999997</v>
      </c>
      <c r="Q17236" s="137">
        <v>0.97504999999999997</v>
      </c>
      <c r="R17236" s="134" t="s">
        <v>3231</v>
      </c>
      <c r="S17236" s="136">
        <v>10296.742</v>
      </c>
    </row>
    <row r="17237" spans="1:19" ht="11.25" thickBot="1" x14ac:dyDescent="0.2">
      <c r="A17237" s="112"/>
    </row>
    <row r="17238" spans="1:19" ht="11.25" thickBot="1" x14ac:dyDescent="0.2">
      <c r="A17238" s="138" t="s">
        <v>364</v>
      </c>
      <c r="B17238" s="112"/>
      <c r="C17238" s="136">
        <v>55.697000000000003</v>
      </c>
      <c r="D17238" s="136">
        <v>20.286000000000001</v>
      </c>
      <c r="E17238" s="136">
        <v>22.474</v>
      </c>
      <c r="F17238" s="136">
        <v>35.006</v>
      </c>
      <c r="G17238" s="136">
        <v>10.202</v>
      </c>
      <c r="H17238" s="136">
        <v>14.377000000000001</v>
      </c>
      <c r="I17238" s="136">
        <v>45.685000000000002</v>
      </c>
      <c r="J17238" s="136">
        <v>70.075000000000003</v>
      </c>
      <c r="K17238" s="136">
        <v>65.754000000000005</v>
      </c>
      <c r="L17238" s="136">
        <v>4.4130000000000003</v>
      </c>
      <c r="M17238" s="136">
        <v>0.53900000000000003</v>
      </c>
      <c r="N17238" s="136">
        <v>17.533000000000001</v>
      </c>
      <c r="O17238" s="136">
        <v>5.048</v>
      </c>
      <c r="P17238" s="136">
        <v>448.10300000000001</v>
      </c>
      <c r="Q17238" s="137">
        <v>1.235E-2</v>
      </c>
      <c r="R17238" s="134" t="s">
        <v>3232</v>
      </c>
      <c r="S17238" s="136">
        <v>53.378</v>
      </c>
    </row>
    <row r="17239" spans="1:19" ht="11.25" thickBot="1" x14ac:dyDescent="0.2">
      <c r="A17239" s="112"/>
    </row>
    <row r="17240" spans="1:19" ht="11.25" thickBot="1" x14ac:dyDescent="0.2">
      <c r="A17240" s="139" t="s">
        <v>366</v>
      </c>
      <c r="B17240" s="112"/>
      <c r="C17240" s="136">
        <v>5.5629999999999997</v>
      </c>
      <c r="D17240" s="136">
        <v>2.2029999999999998</v>
      </c>
      <c r="E17240" s="136">
        <v>5.7290000000000001</v>
      </c>
      <c r="F17240" s="136">
        <v>6.2</v>
      </c>
      <c r="G17240" s="136">
        <v>2.9449999999999998</v>
      </c>
      <c r="H17240" s="136">
        <v>2.835</v>
      </c>
      <c r="I17240" s="136">
        <v>2.569</v>
      </c>
      <c r="J17240" s="136">
        <v>2.3679999999999999</v>
      </c>
      <c r="K17240" s="136">
        <v>1.518</v>
      </c>
      <c r="L17240" s="136">
        <v>57.965000000000003</v>
      </c>
      <c r="M17240" s="136">
        <v>10.345000000000001</v>
      </c>
      <c r="N17240" s="136">
        <v>3.5489999999999999</v>
      </c>
      <c r="O17240" s="136">
        <v>0.97699999999999998</v>
      </c>
      <c r="P17240" s="136">
        <v>0.51600000000000001</v>
      </c>
      <c r="Q17240" s="140">
        <v>1.2669999999999999</v>
      </c>
      <c r="R17240" s="134" t="s">
        <v>3233</v>
      </c>
      <c r="S17240" s="136">
        <v>0.51800000000000002</v>
      </c>
    </row>
    <row r="17241" spans="1:19" ht="11.25" thickBot="1" x14ac:dyDescent="0.2">
      <c r="A17241" s="112"/>
    </row>
    <row r="17242" spans="1:19" ht="11.25" thickBot="1" x14ac:dyDescent="0.2">
      <c r="A17242" s="106" t="s">
        <v>357</v>
      </c>
      <c r="B17242" s="106" t="s">
        <v>358</v>
      </c>
      <c r="C17242" s="130" t="s">
        <v>68</v>
      </c>
    </row>
    <row r="17243" spans="1:19" ht="11.25" thickBot="1" x14ac:dyDescent="0.2">
      <c r="A17243" s="107">
        <v>1</v>
      </c>
      <c r="B17243" s="132">
        <v>0.65487268518518515</v>
      </c>
      <c r="C17243" s="108">
        <v>1871.0419999999999</v>
      </c>
    </row>
    <row r="17244" spans="1:19" ht="11.25" thickBot="1" x14ac:dyDescent="0.2">
      <c r="A17244" s="112"/>
    </row>
    <row r="17245" spans="1:19" ht="11.25" thickBot="1" x14ac:dyDescent="0.2">
      <c r="A17245" s="107">
        <v>2</v>
      </c>
      <c r="B17245" s="132">
        <v>0.65504629629629629</v>
      </c>
      <c r="C17245" s="108">
        <v>1856.96</v>
      </c>
    </row>
    <row r="17246" spans="1:19" ht="11.25" thickBot="1" x14ac:dyDescent="0.2">
      <c r="A17246" s="112"/>
    </row>
    <row r="17247" spans="1:19" ht="11.25" thickBot="1" x14ac:dyDescent="0.2">
      <c r="A17247" s="107">
        <v>3</v>
      </c>
      <c r="B17247" s="132">
        <v>0.65523148148148147</v>
      </c>
      <c r="C17247" s="108">
        <v>1838.213</v>
      </c>
    </row>
    <row r="17248" spans="1:19" ht="11.25" thickBot="1" x14ac:dyDescent="0.2">
      <c r="A17248" s="112"/>
    </row>
    <row r="17249" spans="1:19" ht="11.25" thickBot="1" x14ac:dyDescent="0.2">
      <c r="A17249" s="135" t="s">
        <v>362</v>
      </c>
      <c r="B17249" s="112"/>
      <c r="C17249" s="136">
        <v>1855.405</v>
      </c>
    </row>
    <row r="17250" spans="1:19" ht="11.25" thickBot="1" x14ac:dyDescent="0.2">
      <c r="A17250" s="112"/>
    </row>
    <row r="17251" spans="1:19" ht="11.25" thickBot="1" x14ac:dyDescent="0.2">
      <c r="A17251" s="138" t="s">
        <v>364</v>
      </c>
      <c r="B17251" s="112"/>
      <c r="C17251" s="136">
        <v>16.47</v>
      </c>
    </row>
    <row r="17252" spans="1:19" ht="11.25" thickBot="1" x14ac:dyDescent="0.2">
      <c r="A17252" s="112"/>
    </row>
    <row r="17253" spans="1:19" ht="11.25" thickBot="1" x14ac:dyDescent="0.2">
      <c r="A17253" s="139" t="s">
        <v>366</v>
      </c>
      <c r="B17253" s="112"/>
      <c r="C17253" s="136">
        <v>0.88800000000000001</v>
      </c>
    </row>
    <row r="17254" spans="1:19" ht="10.5" x14ac:dyDescent="0.15">
      <c r="A17254" s="112"/>
    </row>
    <row r="17255" spans="1:19" x14ac:dyDescent="0.15">
      <c r="A17255" s="129"/>
      <c r="B17255" s="86" t="s">
        <v>3234</v>
      </c>
    </row>
    <row r="17256" spans="1:19" ht="9.75" thickBot="1" x14ac:dyDescent="0.2">
      <c r="A17256" s="81" t="s">
        <v>5871</v>
      </c>
    </row>
    <row r="17257" spans="1:19" ht="11.25" thickBot="1" x14ac:dyDescent="0.2">
      <c r="A17257" s="106" t="s">
        <v>357</v>
      </c>
      <c r="B17257" s="106" t="s">
        <v>358</v>
      </c>
      <c r="C17257" s="130" t="s">
        <v>0</v>
      </c>
      <c r="D17257" s="130" t="s">
        <v>1</v>
      </c>
      <c r="E17257" s="130" t="s">
        <v>2</v>
      </c>
      <c r="F17257" s="130" t="s">
        <v>3</v>
      </c>
      <c r="G17257" s="130" t="s">
        <v>4</v>
      </c>
      <c r="H17257" s="130" t="s">
        <v>5</v>
      </c>
      <c r="I17257" s="131" t="s">
        <v>6</v>
      </c>
      <c r="J17257" s="131" t="s">
        <v>7</v>
      </c>
      <c r="K17257" s="130" t="s">
        <v>8</v>
      </c>
      <c r="L17257" s="130" t="s">
        <v>9</v>
      </c>
      <c r="M17257" s="130" t="s">
        <v>10</v>
      </c>
      <c r="N17257" s="130" t="s">
        <v>11</v>
      </c>
      <c r="O17257" s="130" t="s">
        <v>12</v>
      </c>
      <c r="P17257" s="130" t="s">
        <v>13</v>
      </c>
      <c r="Q17257" s="130" t="s">
        <v>14</v>
      </c>
      <c r="R17257" s="130" t="s">
        <v>15</v>
      </c>
      <c r="S17257" s="130" t="s">
        <v>16</v>
      </c>
    </row>
    <row r="17258" spans="1:19" ht="11.25" thickBot="1" x14ac:dyDescent="0.2">
      <c r="A17258" s="107">
        <v>1</v>
      </c>
      <c r="B17258" s="132">
        <v>0.66001157407407407</v>
      </c>
      <c r="C17258" s="141" t="s">
        <v>12808</v>
      </c>
      <c r="D17258" s="141" t="s">
        <v>12809</v>
      </c>
      <c r="E17258" s="141" t="s">
        <v>12810</v>
      </c>
      <c r="F17258" s="141" t="s">
        <v>12811</v>
      </c>
      <c r="G17258" s="141" t="s">
        <v>12812</v>
      </c>
      <c r="H17258" s="141" t="s">
        <v>12813</v>
      </c>
      <c r="I17258" s="133">
        <v>1.18546</v>
      </c>
      <c r="J17258" s="134" t="s">
        <v>3241</v>
      </c>
      <c r="K17258" s="141" t="s">
        <v>12814</v>
      </c>
      <c r="L17258" s="108">
        <v>225.173</v>
      </c>
      <c r="M17258" s="108">
        <v>23233.811000000002</v>
      </c>
      <c r="N17258" s="108">
        <v>47107.074999999997</v>
      </c>
      <c r="O17258" s="141" t="s">
        <v>12815</v>
      </c>
      <c r="P17258" s="108">
        <v>210812.47</v>
      </c>
      <c r="Q17258" s="108">
        <v>4735.8580000000002</v>
      </c>
      <c r="R17258" s="108">
        <v>9306.4030000000002</v>
      </c>
      <c r="S17258" s="108">
        <v>77584.724000000002</v>
      </c>
    </row>
    <row r="17259" spans="1:19" ht="11.25" thickBot="1" x14ac:dyDescent="0.2">
      <c r="A17259" s="112"/>
    </row>
    <row r="17260" spans="1:19" ht="11.25" thickBot="1" x14ac:dyDescent="0.2">
      <c r="A17260" s="107">
        <v>2</v>
      </c>
      <c r="B17260" s="132">
        <v>0.66019675925925925</v>
      </c>
      <c r="C17260" s="141" t="s">
        <v>12816</v>
      </c>
      <c r="D17260" s="141" t="s">
        <v>12817</v>
      </c>
      <c r="E17260" s="141" t="s">
        <v>12818</v>
      </c>
      <c r="F17260" s="141" t="s">
        <v>12819</v>
      </c>
      <c r="G17260" s="141" t="s">
        <v>12820</v>
      </c>
      <c r="H17260" s="141" t="s">
        <v>12821</v>
      </c>
      <c r="I17260" s="133">
        <v>1.1801200000000001</v>
      </c>
      <c r="J17260" s="134" t="s">
        <v>3250</v>
      </c>
      <c r="K17260" s="141" t="s">
        <v>12822</v>
      </c>
      <c r="L17260" s="108">
        <v>225.34700000000001</v>
      </c>
      <c r="M17260" s="108">
        <v>22417.644</v>
      </c>
      <c r="N17260" s="108">
        <v>47139.139000000003</v>
      </c>
      <c r="O17260" s="141" t="s">
        <v>12823</v>
      </c>
      <c r="P17260" s="108">
        <v>213808.77</v>
      </c>
      <c r="Q17260" s="108">
        <v>4619.0200000000004</v>
      </c>
      <c r="R17260" s="108">
        <v>9321.1319999999996</v>
      </c>
      <c r="S17260" s="108">
        <v>76960.282000000007</v>
      </c>
    </row>
    <row r="17261" spans="1:19" ht="11.25" thickBot="1" x14ac:dyDescent="0.2">
      <c r="A17261" s="112"/>
    </row>
    <row r="17262" spans="1:19" ht="11.25" thickBot="1" x14ac:dyDescent="0.2">
      <c r="A17262" s="107">
        <v>3</v>
      </c>
      <c r="B17262" s="132">
        <v>0.66038194444444442</v>
      </c>
      <c r="C17262" s="141" t="s">
        <v>12824</v>
      </c>
      <c r="D17262" s="141" t="s">
        <v>12825</v>
      </c>
      <c r="E17262" s="141" t="s">
        <v>12826</v>
      </c>
      <c r="F17262" s="141" t="s">
        <v>12827</v>
      </c>
      <c r="G17262" s="141" t="s">
        <v>12828</v>
      </c>
      <c r="H17262" s="141" t="s">
        <v>12829</v>
      </c>
      <c r="I17262" s="133">
        <v>1.1939200000000001</v>
      </c>
      <c r="J17262" s="134" t="s">
        <v>3258</v>
      </c>
      <c r="K17262" s="141" t="s">
        <v>12830</v>
      </c>
      <c r="L17262" s="108">
        <v>205.98</v>
      </c>
      <c r="M17262" s="108">
        <v>22574.797999999999</v>
      </c>
      <c r="N17262" s="108">
        <v>46772.178</v>
      </c>
      <c r="O17262" s="141" t="s">
        <v>12831</v>
      </c>
      <c r="P17262" s="108">
        <v>211725.72</v>
      </c>
      <c r="Q17262" s="108">
        <v>4531.4849999999997</v>
      </c>
      <c r="R17262" s="108">
        <v>9297.6769999999997</v>
      </c>
      <c r="S17262" s="108">
        <v>77004.692999999999</v>
      </c>
    </row>
    <row r="17263" spans="1:19" ht="11.25" thickBot="1" x14ac:dyDescent="0.2">
      <c r="A17263" s="112"/>
    </row>
    <row r="17264" spans="1:19" ht="11.25" thickBot="1" x14ac:dyDescent="0.2">
      <c r="A17264" s="135" t="s">
        <v>362</v>
      </c>
      <c r="B17264" s="112"/>
      <c r="C17264" s="141" t="s">
        <v>12832</v>
      </c>
      <c r="D17264" s="141" t="s">
        <v>12833</v>
      </c>
      <c r="E17264" s="141" t="s">
        <v>12834</v>
      </c>
      <c r="F17264" s="141" t="s">
        <v>12835</v>
      </c>
      <c r="G17264" s="141" t="s">
        <v>12836</v>
      </c>
      <c r="H17264" s="141" t="s">
        <v>12837</v>
      </c>
      <c r="I17264" s="137">
        <v>1.1865000000000001</v>
      </c>
      <c r="J17264" s="134" t="s">
        <v>3267</v>
      </c>
      <c r="K17264" s="141" t="s">
        <v>12838</v>
      </c>
      <c r="L17264" s="136">
        <v>218.833</v>
      </c>
      <c r="M17264" s="136">
        <v>22742.083999999999</v>
      </c>
      <c r="N17264" s="136">
        <v>47006.13</v>
      </c>
      <c r="O17264" s="141" t="s">
        <v>12839</v>
      </c>
      <c r="P17264" s="136">
        <v>212115.65</v>
      </c>
      <c r="Q17264" s="136">
        <v>4628.7870000000003</v>
      </c>
      <c r="R17264" s="136">
        <v>9308.4040000000005</v>
      </c>
      <c r="S17264" s="136">
        <v>77183.232999999993</v>
      </c>
    </row>
    <row r="17265" spans="1:19" ht="11.25" thickBot="1" x14ac:dyDescent="0.2">
      <c r="A17265" s="112"/>
    </row>
    <row r="17266" spans="1:19" ht="11.25" thickBot="1" x14ac:dyDescent="0.2">
      <c r="A17266" s="138" t="s">
        <v>364</v>
      </c>
      <c r="B17266" s="112"/>
      <c r="C17266" s="141" t="s">
        <v>12840</v>
      </c>
      <c r="D17266" s="141" t="s">
        <v>12841</v>
      </c>
      <c r="E17266" s="141" t="s">
        <v>12842</v>
      </c>
      <c r="F17266" s="141" t="s">
        <v>12843</v>
      </c>
      <c r="G17266" s="141" t="s">
        <v>12844</v>
      </c>
      <c r="H17266" s="141" t="s">
        <v>12845</v>
      </c>
      <c r="I17266" s="137">
        <v>6.96E-3</v>
      </c>
      <c r="J17266" s="134" t="s">
        <v>3276</v>
      </c>
      <c r="K17266" s="141" t="s">
        <v>12846</v>
      </c>
      <c r="L17266" s="136">
        <v>11.131</v>
      </c>
      <c r="M17266" s="136">
        <v>433.03699999999998</v>
      </c>
      <c r="N17266" s="136">
        <v>203.24199999999999</v>
      </c>
      <c r="O17266" s="141" t="s">
        <v>12847</v>
      </c>
      <c r="P17266" s="136">
        <v>1535.7349999999999</v>
      </c>
      <c r="Q17266" s="136">
        <v>102.536</v>
      </c>
      <c r="R17266" s="136">
        <v>11.855</v>
      </c>
      <c r="S17266" s="136">
        <v>348.41</v>
      </c>
    </row>
    <row r="17267" spans="1:19" ht="11.25" thickBot="1" x14ac:dyDescent="0.2">
      <c r="A17267" s="112"/>
    </row>
    <row r="17268" spans="1:19" ht="11.25" thickBot="1" x14ac:dyDescent="0.2">
      <c r="A17268" s="139" t="s">
        <v>366</v>
      </c>
      <c r="B17268" s="112"/>
      <c r="C17268" s="141" t="s">
        <v>3279</v>
      </c>
      <c r="D17268" s="141" t="s">
        <v>3280</v>
      </c>
      <c r="E17268" s="141" t="s">
        <v>3281</v>
      </c>
      <c r="F17268" s="141" t="s">
        <v>927</v>
      </c>
      <c r="G17268" s="141" t="s">
        <v>3282</v>
      </c>
      <c r="H17268" s="141" t="s">
        <v>3283</v>
      </c>
      <c r="I17268" s="140">
        <v>0.58599999999999997</v>
      </c>
      <c r="J17268" s="134" t="s">
        <v>2016</v>
      </c>
      <c r="K17268" s="141" t="s">
        <v>3284</v>
      </c>
      <c r="L17268" s="136">
        <v>5.0869999999999997</v>
      </c>
      <c r="M17268" s="136">
        <v>1.9039999999999999</v>
      </c>
      <c r="N17268" s="136">
        <v>0.432</v>
      </c>
      <c r="O17268" s="141" t="s">
        <v>1584</v>
      </c>
      <c r="P17268" s="136">
        <v>0.72399999999999998</v>
      </c>
      <c r="Q17268" s="136">
        <v>2.2149999999999999</v>
      </c>
      <c r="R17268" s="136">
        <v>0.127</v>
      </c>
      <c r="S17268" s="136">
        <v>0.45100000000000001</v>
      </c>
    </row>
    <row r="17269" spans="1:19" ht="11.25" thickBot="1" x14ac:dyDescent="0.2">
      <c r="A17269" s="112"/>
    </row>
    <row r="17270" spans="1:19" ht="11.25" thickBot="1" x14ac:dyDescent="0.2">
      <c r="A17270" s="106" t="s">
        <v>357</v>
      </c>
      <c r="B17270" s="106" t="s">
        <v>358</v>
      </c>
      <c r="C17270" s="130" t="s">
        <v>17</v>
      </c>
      <c r="D17270" s="130" t="s">
        <v>18</v>
      </c>
      <c r="E17270" s="131" t="s">
        <v>19</v>
      </c>
      <c r="F17270" s="131" t="s">
        <v>20</v>
      </c>
      <c r="G17270" s="130" t="s">
        <v>21</v>
      </c>
      <c r="H17270" s="130" t="s">
        <v>22</v>
      </c>
      <c r="I17270" s="130" t="s">
        <v>23</v>
      </c>
      <c r="J17270" s="130" t="s">
        <v>24</v>
      </c>
      <c r="K17270" s="131" t="s">
        <v>25</v>
      </c>
      <c r="L17270" s="131" t="s">
        <v>26</v>
      </c>
      <c r="M17270" s="130" t="s">
        <v>27</v>
      </c>
      <c r="N17270" s="130" t="s">
        <v>28</v>
      </c>
      <c r="O17270" s="130" t="s">
        <v>29</v>
      </c>
      <c r="P17270" s="130" t="s">
        <v>30</v>
      </c>
      <c r="Q17270" s="130" t="s">
        <v>31</v>
      </c>
      <c r="R17270" s="130" t="s">
        <v>32</v>
      </c>
      <c r="S17270" s="130" t="s">
        <v>33</v>
      </c>
    </row>
    <row r="17271" spans="1:19" ht="11.25" thickBot="1" x14ac:dyDescent="0.2">
      <c r="A17271" s="107">
        <v>1</v>
      </c>
      <c r="B17271" s="132">
        <v>0.66001157407407407</v>
      </c>
      <c r="C17271" s="108">
        <v>42067.963000000003</v>
      </c>
      <c r="D17271" s="108">
        <v>51760.756999999998</v>
      </c>
      <c r="E17271" s="133">
        <v>1.0783799999999999</v>
      </c>
      <c r="F17271" s="133">
        <v>1.0045999999999999</v>
      </c>
      <c r="G17271" s="108">
        <v>16.474</v>
      </c>
      <c r="H17271" s="108">
        <v>56.575000000000003</v>
      </c>
      <c r="I17271" s="108">
        <v>202107.88</v>
      </c>
      <c r="J17271" s="141" t="s">
        <v>12848</v>
      </c>
      <c r="K17271" s="133">
        <v>1.14893</v>
      </c>
      <c r="L17271" s="134" t="s">
        <v>3286</v>
      </c>
      <c r="M17271" s="108">
        <v>998.48400000000004</v>
      </c>
      <c r="N17271" s="108">
        <v>4128.5730000000003</v>
      </c>
      <c r="O17271" s="108">
        <v>5.1959999999999997</v>
      </c>
      <c r="P17271" s="108">
        <v>136.36199999999999</v>
      </c>
      <c r="Q17271" s="108">
        <v>680.20600000000002</v>
      </c>
      <c r="R17271" s="108">
        <v>137.38200000000001</v>
      </c>
      <c r="S17271" s="108">
        <v>174.178</v>
      </c>
    </row>
    <row r="17272" spans="1:19" ht="11.25" thickBot="1" x14ac:dyDescent="0.2">
      <c r="A17272" s="112"/>
    </row>
    <row r="17273" spans="1:19" ht="11.25" thickBot="1" x14ac:dyDescent="0.2">
      <c r="A17273" s="107">
        <v>2</v>
      </c>
      <c r="B17273" s="132">
        <v>0.66019675925925925</v>
      </c>
      <c r="C17273" s="108">
        <v>41749.006999999998</v>
      </c>
      <c r="D17273" s="108">
        <v>51666.248</v>
      </c>
      <c r="E17273" s="133">
        <v>1.0746599999999999</v>
      </c>
      <c r="F17273" s="133">
        <v>1.0033799999999999</v>
      </c>
      <c r="G17273" s="108">
        <v>23.998000000000001</v>
      </c>
      <c r="H17273" s="108">
        <v>46.548000000000002</v>
      </c>
      <c r="I17273" s="108">
        <v>202011.21</v>
      </c>
      <c r="J17273" s="141" t="s">
        <v>12849</v>
      </c>
      <c r="K17273" s="133">
        <v>1.1527799999999999</v>
      </c>
      <c r="L17273" s="134" t="s">
        <v>3288</v>
      </c>
      <c r="M17273" s="108">
        <v>1162.3330000000001</v>
      </c>
      <c r="N17273" s="108">
        <v>4041.056</v>
      </c>
      <c r="O17273" s="108">
        <v>1.8160000000000001</v>
      </c>
      <c r="P17273" s="108">
        <v>125.08199999999999</v>
      </c>
      <c r="Q17273" s="108">
        <v>715.17600000000004</v>
      </c>
      <c r="R17273" s="108">
        <v>136.96100000000001</v>
      </c>
      <c r="S17273" s="108">
        <v>193.86699999999999</v>
      </c>
    </row>
    <row r="17274" spans="1:19" ht="11.25" thickBot="1" x14ac:dyDescent="0.2">
      <c r="A17274" s="112"/>
    </row>
    <row r="17275" spans="1:19" ht="11.25" thickBot="1" x14ac:dyDescent="0.2">
      <c r="A17275" s="107">
        <v>3</v>
      </c>
      <c r="B17275" s="132">
        <v>0.66038194444444442</v>
      </c>
      <c r="C17275" s="108">
        <v>42092.538</v>
      </c>
      <c r="D17275" s="108">
        <v>51670.1</v>
      </c>
      <c r="E17275" s="133">
        <v>1.0706</v>
      </c>
      <c r="F17275" s="133">
        <v>1.0063</v>
      </c>
      <c r="G17275" s="108">
        <v>14.773999999999999</v>
      </c>
      <c r="H17275" s="108">
        <v>57.012999999999998</v>
      </c>
      <c r="I17275" s="108">
        <v>203075.96</v>
      </c>
      <c r="J17275" s="141" t="s">
        <v>12850</v>
      </c>
      <c r="K17275" s="133">
        <v>1.1661300000000001</v>
      </c>
      <c r="L17275" s="134" t="s">
        <v>3290</v>
      </c>
      <c r="M17275" s="108">
        <v>837.84</v>
      </c>
      <c r="N17275" s="108">
        <v>4298.5730000000003</v>
      </c>
      <c r="O17275" s="108">
        <v>12.926</v>
      </c>
      <c r="P17275" s="108">
        <v>124.377</v>
      </c>
      <c r="Q17275" s="108">
        <v>699.82399999999996</v>
      </c>
      <c r="R17275" s="108">
        <v>137.721</v>
      </c>
      <c r="S17275" s="108">
        <v>173.62700000000001</v>
      </c>
    </row>
    <row r="17276" spans="1:19" ht="11.25" thickBot="1" x14ac:dyDescent="0.2">
      <c r="A17276" s="112"/>
    </row>
    <row r="17277" spans="1:19" ht="11.25" thickBot="1" x14ac:dyDescent="0.2">
      <c r="A17277" s="135" t="s">
        <v>362</v>
      </c>
      <c r="B17277" s="112"/>
      <c r="C17277" s="136">
        <v>41969.836000000003</v>
      </c>
      <c r="D17277" s="136">
        <v>51699.035000000003</v>
      </c>
      <c r="E17277" s="137">
        <v>1.0745499999999999</v>
      </c>
      <c r="F17277" s="137">
        <v>1.0047600000000001</v>
      </c>
      <c r="G17277" s="136">
        <v>18.414999999999999</v>
      </c>
      <c r="H17277" s="136">
        <v>53.378999999999998</v>
      </c>
      <c r="I17277" s="136">
        <v>202398.35</v>
      </c>
      <c r="J17277" s="141" t="s">
        <v>12851</v>
      </c>
      <c r="K17277" s="137">
        <v>1.15595</v>
      </c>
      <c r="L17277" s="134" t="s">
        <v>3292</v>
      </c>
      <c r="M17277" s="136">
        <v>999.55200000000002</v>
      </c>
      <c r="N17277" s="136">
        <v>4156.067</v>
      </c>
      <c r="O17277" s="136">
        <v>6.6459999999999999</v>
      </c>
      <c r="P17277" s="136">
        <v>128.607</v>
      </c>
      <c r="Q17277" s="136">
        <v>698.40200000000004</v>
      </c>
      <c r="R17277" s="136">
        <v>137.35400000000001</v>
      </c>
      <c r="S17277" s="136">
        <v>180.55699999999999</v>
      </c>
    </row>
    <row r="17278" spans="1:19" ht="11.25" thickBot="1" x14ac:dyDescent="0.2">
      <c r="A17278" s="112"/>
    </row>
    <row r="17279" spans="1:19" ht="11.25" thickBot="1" x14ac:dyDescent="0.2">
      <c r="A17279" s="138" t="s">
        <v>364</v>
      </c>
      <c r="B17279" s="112"/>
      <c r="C17279" s="136">
        <v>191.63800000000001</v>
      </c>
      <c r="D17279" s="136">
        <v>53.488</v>
      </c>
      <c r="E17279" s="137">
        <v>3.8899999999999998E-3</v>
      </c>
      <c r="F17279" s="137">
        <v>1.47E-3</v>
      </c>
      <c r="G17279" s="136">
        <v>4.9089999999999998</v>
      </c>
      <c r="H17279" s="136">
        <v>5.92</v>
      </c>
      <c r="I17279" s="136">
        <v>588.81899999999996</v>
      </c>
      <c r="J17279" s="141" t="s">
        <v>12852</v>
      </c>
      <c r="K17279" s="137">
        <v>9.0299999999999998E-3</v>
      </c>
      <c r="L17279" s="134" t="s">
        <v>3294</v>
      </c>
      <c r="M17279" s="136">
        <v>162.249</v>
      </c>
      <c r="N17279" s="136">
        <v>130.94200000000001</v>
      </c>
      <c r="O17279" s="136">
        <v>5.6950000000000003</v>
      </c>
      <c r="P17279" s="136">
        <v>6.726</v>
      </c>
      <c r="Q17279" s="136">
        <v>17.527999999999999</v>
      </c>
      <c r="R17279" s="136">
        <v>0.38100000000000001</v>
      </c>
      <c r="S17279" s="136">
        <v>11.53</v>
      </c>
    </row>
    <row r="17280" spans="1:19" ht="11.25" thickBot="1" x14ac:dyDescent="0.2">
      <c r="A17280" s="112"/>
    </row>
    <row r="17281" spans="1:19" ht="11.25" thickBot="1" x14ac:dyDescent="0.2">
      <c r="A17281" s="139" t="s">
        <v>366</v>
      </c>
      <c r="B17281" s="112"/>
      <c r="C17281" s="136">
        <v>0.45700000000000002</v>
      </c>
      <c r="D17281" s="136">
        <v>0.10299999999999999</v>
      </c>
      <c r="E17281" s="140">
        <v>0.36199999999999999</v>
      </c>
      <c r="F17281" s="140">
        <v>0.14599999999999999</v>
      </c>
      <c r="G17281" s="136">
        <v>26.657</v>
      </c>
      <c r="H17281" s="136">
        <v>11.09</v>
      </c>
      <c r="I17281" s="136">
        <v>0.29099999999999998</v>
      </c>
      <c r="J17281" s="141" t="s">
        <v>1938</v>
      </c>
      <c r="K17281" s="140">
        <v>0.78100000000000003</v>
      </c>
      <c r="L17281" s="134" t="s">
        <v>1240</v>
      </c>
      <c r="M17281" s="136">
        <v>16.231999999999999</v>
      </c>
      <c r="N17281" s="136">
        <v>3.1509999999999998</v>
      </c>
      <c r="O17281" s="136">
        <v>85.688999999999993</v>
      </c>
      <c r="P17281" s="136">
        <v>5.23</v>
      </c>
      <c r="Q17281" s="136">
        <v>2.5099999999999998</v>
      </c>
      <c r="R17281" s="136">
        <v>0.27700000000000002</v>
      </c>
      <c r="S17281" s="136">
        <v>6.3860000000000001</v>
      </c>
    </row>
    <row r="17282" spans="1:19" ht="11.25" thickBot="1" x14ac:dyDescent="0.2">
      <c r="A17282" s="112"/>
    </row>
    <row r="17283" spans="1:19" ht="11.25" thickBot="1" x14ac:dyDescent="0.2">
      <c r="A17283" s="106" t="s">
        <v>357</v>
      </c>
      <c r="B17283" s="106" t="s">
        <v>358</v>
      </c>
      <c r="C17283" s="131" t="s">
        <v>34</v>
      </c>
      <c r="D17283" s="131" t="s">
        <v>35</v>
      </c>
      <c r="E17283" s="130" t="s">
        <v>36</v>
      </c>
      <c r="F17283" s="130" t="s">
        <v>37</v>
      </c>
      <c r="G17283" s="130" t="s">
        <v>38</v>
      </c>
      <c r="H17283" s="130" t="s">
        <v>39</v>
      </c>
      <c r="I17283" s="130" t="s">
        <v>40</v>
      </c>
      <c r="J17283" s="130" t="s">
        <v>41</v>
      </c>
      <c r="K17283" s="130" t="s">
        <v>42</v>
      </c>
      <c r="L17283" s="130" t="s">
        <v>43</v>
      </c>
      <c r="M17283" s="130" t="s">
        <v>44</v>
      </c>
      <c r="N17283" s="130" t="s">
        <v>45</v>
      </c>
      <c r="O17283" s="130" t="s">
        <v>46</v>
      </c>
      <c r="P17283" s="130" t="s">
        <v>47</v>
      </c>
      <c r="Q17283" s="130" t="s">
        <v>48</v>
      </c>
      <c r="R17283" s="130" t="s">
        <v>49</v>
      </c>
      <c r="S17283" s="130" t="s">
        <v>50</v>
      </c>
    </row>
    <row r="17284" spans="1:19" ht="11.25" thickBot="1" x14ac:dyDescent="0.2">
      <c r="A17284" s="107">
        <v>1</v>
      </c>
      <c r="B17284" s="132">
        <v>0.66001157407407407</v>
      </c>
      <c r="C17284" s="133">
        <v>1.0447200000000001</v>
      </c>
      <c r="D17284" s="134" t="s">
        <v>3295</v>
      </c>
      <c r="E17284" s="108">
        <v>8312.6299999999992</v>
      </c>
      <c r="F17284" s="108">
        <v>194.34700000000001</v>
      </c>
      <c r="G17284" s="108">
        <v>3.387</v>
      </c>
      <c r="H17284" s="108">
        <v>3998.1550000000002</v>
      </c>
      <c r="I17284" s="108">
        <v>271468.40000000002</v>
      </c>
      <c r="J17284" s="141" t="s">
        <v>12853</v>
      </c>
      <c r="K17284" s="108">
        <v>16713.646000000001</v>
      </c>
      <c r="L17284" s="108">
        <v>32091.126</v>
      </c>
      <c r="M17284" s="108">
        <v>5352.8639999999996</v>
      </c>
      <c r="N17284" s="108">
        <v>3443.8620000000001</v>
      </c>
      <c r="O17284" s="108">
        <v>564.25699999999995</v>
      </c>
      <c r="P17284" s="108">
        <v>683.09500000000003</v>
      </c>
      <c r="Q17284" s="108">
        <v>617.02700000000004</v>
      </c>
      <c r="R17284" s="108">
        <v>492.322</v>
      </c>
      <c r="S17284" s="108">
        <v>634.26400000000001</v>
      </c>
    </row>
    <row r="17285" spans="1:19" ht="11.25" thickBot="1" x14ac:dyDescent="0.2">
      <c r="A17285" s="112"/>
    </row>
    <row r="17286" spans="1:19" ht="11.25" thickBot="1" x14ac:dyDescent="0.2">
      <c r="A17286" s="107">
        <v>2</v>
      </c>
      <c r="B17286" s="132">
        <v>0.66019675925925925</v>
      </c>
      <c r="C17286" s="133">
        <v>1.05413</v>
      </c>
      <c r="D17286" s="134" t="s">
        <v>3297</v>
      </c>
      <c r="E17286" s="108">
        <v>8154.1270000000004</v>
      </c>
      <c r="F17286" s="108">
        <v>215.04900000000001</v>
      </c>
      <c r="G17286" s="108">
        <v>3.4039999999999999</v>
      </c>
      <c r="H17286" s="108">
        <v>4290.4470000000001</v>
      </c>
      <c r="I17286" s="108">
        <v>271964.76</v>
      </c>
      <c r="J17286" s="141" t="s">
        <v>12854</v>
      </c>
      <c r="K17286" s="108">
        <v>16799.307000000001</v>
      </c>
      <c r="L17286" s="108">
        <v>33016.582000000002</v>
      </c>
      <c r="M17286" s="108">
        <v>5026.3980000000001</v>
      </c>
      <c r="N17286" s="108">
        <v>3497.8090000000002</v>
      </c>
      <c r="O17286" s="108">
        <v>616.13300000000004</v>
      </c>
      <c r="P17286" s="108">
        <v>621.15499999999997</v>
      </c>
      <c r="Q17286" s="108">
        <v>632.53700000000003</v>
      </c>
      <c r="R17286" s="108">
        <v>513.00099999999998</v>
      </c>
      <c r="S17286" s="108">
        <v>645.10299999999995</v>
      </c>
    </row>
    <row r="17287" spans="1:19" ht="11.25" thickBot="1" x14ac:dyDescent="0.2">
      <c r="A17287" s="112"/>
    </row>
    <row r="17288" spans="1:19" ht="11.25" thickBot="1" x14ac:dyDescent="0.2">
      <c r="A17288" s="107">
        <v>3</v>
      </c>
      <c r="B17288" s="132">
        <v>0.66038194444444442</v>
      </c>
      <c r="C17288" s="133">
        <v>1.05951</v>
      </c>
      <c r="D17288" s="134" t="s">
        <v>3299</v>
      </c>
      <c r="E17288" s="108">
        <v>8127.61</v>
      </c>
      <c r="F17288" s="108">
        <v>233.45599999999999</v>
      </c>
      <c r="G17288" s="108">
        <v>0.81100000000000005</v>
      </c>
      <c r="H17288" s="108">
        <v>3896.92</v>
      </c>
      <c r="I17288" s="108">
        <v>270306.88</v>
      </c>
      <c r="J17288" s="141" t="s">
        <v>12855</v>
      </c>
      <c r="K17288" s="108">
        <v>16594.54</v>
      </c>
      <c r="L17288" s="108">
        <v>31913.897000000001</v>
      </c>
      <c r="M17288" s="108">
        <v>4978.1310000000003</v>
      </c>
      <c r="N17288" s="108">
        <v>3489.518</v>
      </c>
      <c r="O17288" s="108">
        <v>558.40899999999999</v>
      </c>
      <c r="P17288" s="108">
        <v>656.37400000000002</v>
      </c>
      <c r="Q17288" s="108">
        <v>638.65599999999995</v>
      </c>
      <c r="R17288" s="108">
        <v>534.726</v>
      </c>
      <c r="S17288" s="108">
        <v>630.90099999999995</v>
      </c>
    </row>
    <row r="17289" spans="1:19" ht="11.25" thickBot="1" x14ac:dyDescent="0.2">
      <c r="A17289" s="112"/>
    </row>
    <row r="17290" spans="1:19" ht="11.25" thickBot="1" x14ac:dyDescent="0.2">
      <c r="A17290" s="135" t="s">
        <v>362</v>
      </c>
      <c r="B17290" s="112"/>
      <c r="C17290" s="137">
        <v>1.0527899999999999</v>
      </c>
      <c r="D17290" s="134" t="s">
        <v>3301</v>
      </c>
      <c r="E17290" s="136">
        <v>8198.1219999999994</v>
      </c>
      <c r="F17290" s="136">
        <v>214.28399999999999</v>
      </c>
      <c r="G17290" s="136">
        <v>2.5339999999999998</v>
      </c>
      <c r="H17290" s="136">
        <v>4061.8409999999999</v>
      </c>
      <c r="I17290" s="136">
        <v>271246.68</v>
      </c>
      <c r="J17290" s="141" t="s">
        <v>12856</v>
      </c>
      <c r="K17290" s="136">
        <v>16702.498</v>
      </c>
      <c r="L17290" s="136">
        <v>32340.535</v>
      </c>
      <c r="M17290" s="136">
        <v>5119.1310000000003</v>
      </c>
      <c r="N17290" s="136">
        <v>3477.0630000000001</v>
      </c>
      <c r="O17290" s="136">
        <v>579.6</v>
      </c>
      <c r="P17290" s="136">
        <v>653.54100000000005</v>
      </c>
      <c r="Q17290" s="136">
        <v>629.40599999999995</v>
      </c>
      <c r="R17290" s="136">
        <v>513.35</v>
      </c>
      <c r="S17290" s="136">
        <v>636.75599999999997</v>
      </c>
    </row>
    <row r="17291" spans="1:19" ht="11.25" thickBot="1" x14ac:dyDescent="0.2">
      <c r="A17291" s="112"/>
    </row>
    <row r="17292" spans="1:19" ht="11.25" thickBot="1" x14ac:dyDescent="0.2">
      <c r="A17292" s="138" t="s">
        <v>364</v>
      </c>
      <c r="B17292" s="112"/>
      <c r="C17292" s="137">
        <v>7.4799999999999997E-3</v>
      </c>
      <c r="D17292" s="134" t="s">
        <v>3303</v>
      </c>
      <c r="E17292" s="136">
        <v>100.04900000000001</v>
      </c>
      <c r="F17292" s="136">
        <v>19.565999999999999</v>
      </c>
      <c r="G17292" s="136">
        <v>1.492</v>
      </c>
      <c r="H17292" s="136">
        <v>204.34700000000001</v>
      </c>
      <c r="I17292" s="136">
        <v>850.89200000000005</v>
      </c>
      <c r="J17292" s="141" t="s">
        <v>12857</v>
      </c>
      <c r="K17292" s="136">
        <v>102.837</v>
      </c>
      <c r="L17292" s="136">
        <v>592.14200000000005</v>
      </c>
      <c r="M17292" s="136">
        <v>203.852</v>
      </c>
      <c r="N17292" s="136">
        <v>29.050999999999998</v>
      </c>
      <c r="O17292" s="136">
        <v>31.774000000000001</v>
      </c>
      <c r="P17292" s="136">
        <v>31.067</v>
      </c>
      <c r="Q17292" s="136">
        <v>11.148999999999999</v>
      </c>
      <c r="R17292" s="136">
        <v>21.204000000000001</v>
      </c>
      <c r="S17292" s="136">
        <v>7.4219999999999997</v>
      </c>
    </row>
    <row r="17293" spans="1:19" ht="11.25" thickBot="1" x14ac:dyDescent="0.2">
      <c r="A17293" s="112"/>
    </row>
    <row r="17294" spans="1:19" ht="11.25" thickBot="1" x14ac:dyDescent="0.2">
      <c r="A17294" s="139" t="s">
        <v>366</v>
      </c>
      <c r="B17294" s="112"/>
      <c r="C17294" s="140">
        <v>0.71099999999999997</v>
      </c>
      <c r="D17294" s="134" t="s">
        <v>2613</v>
      </c>
      <c r="E17294" s="136">
        <v>1.22</v>
      </c>
      <c r="F17294" s="136">
        <v>9.1310000000000002</v>
      </c>
      <c r="G17294" s="136">
        <v>58.893000000000001</v>
      </c>
      <c r="H17294" s="136">
        <v>5.0309999999999997</v>
      </c>
      <c r="I17294" s="136">
        <v>0.314</v>
      </c>
      <c r="J17294" s="141" t="s">
        <v>3305</v>
      </c>
      <c r="K17294" s="136">
        <v>0.61599999999999999</v>
      </c>
      <c r="L17294" s="136">
        <v>1.831</v>
      </c>
      <c r="M17294" s="136">
        <v>3.9820000000000002</v>
      </c>
      <c r="N17294" s="136">
        <v>0.83499999999999996</v>
      </c>
      <c r="O17294" s="136">
        <v>5.4820000000000002</v>
      </c>
      <c r="P17294" s="136">
        <v>4.7539999999999996</v>
      </c>
      <c r="Q17294" s="136">
        <v>1.7709999999999999</v>
      </c>
      <c r="R17294" s="136">
        <v>4.1310000000000002</v>
      </c>
      <c r="S17294" s="136">
        <v>1.1659999999999999</v>
      </c>
    </row>
    <row r="17295" spans="1:19" ht="11.25" thickBot="1" x14ac:dyDescent="0.2">
      <c r="A17295" s="112"/>
    </row>
    <row r="17296" spans="1:19" ht="11.25" thickBot="1" x14ac:dyDescent="0.2">
      <c r="A17296" s="106" t="s">
        <v>357</v>
      </c>
      <c r="B17296" s="106" t="s">
        <v>358</v>
      </c>
      <c r="C17296" s="130" t="s">
        <v>51</v>
      </c>
      <c r="D17296" s="130" t="s">
        <v>52</v>
      </c>
      <c r="E17296" s="130" t="s">
        <v>53</v>
      </c>
      <c r="F17296" s="130" t="s">
        <v>54</v>
      </c>
      <c r="G17296" s="130" t="s">
        <v>55</v>
      </c>
      <c r="H17296" s="130" t="s">
        <v>56</v>
      </c>
      <c r="I17296" s="130" t="s">
        <v>57</v>
      </c>
      <c r="J17296" s="130" t="s">
        <v>58</v>
      </c>
      <c r="K17296" s="130" t="s">
        <v>59</v>
      </c>
      <c r="L17296" s="130" t="s">
        <v>60</v>
      </c>
      <c r="M17296" s="130" t="s">
        <v>61</v>
      </c>
      <c r="N17296" s="130" t="s">
        <v>62</v>
      </c>
      <c r="O17296" s="130" t="s">
        <v>63</v>
      </c>
      <c r="P17296" s="130" t="s">
        <v>64</v>
      </c>
      <c r="Q17296" s="131" t="s">
        <v>65</v>
      </c>
      <c r="R17296" s="131" t="s">
        <v>66</v>
      </c>
      <c r="S17296" s="130" t="s">
        <v>67</v>
      </c>
    </row>
    <row r="17297" spans="1:19" ht="11.25" thickBot="1" x14ac:dyDescent="0.2">
      <c r="A17297" s="107">
        <v>1</v>
      </c>
      <c r="B17297" s="132">
        <v>0.66001157407407407</v>
      </c>
      <c r="C17297" s="108">
        <v>485.29899999999998</v>
      </c>
      <c r="D17297" s="108">
        <v>447.23500000000001</v>
      </c>
      <c r="E17297" s="108">
        <v>181.167</v>
      </c>
      <c r="F17297" s="108">
        <v>245.233</v>
      </c>
      <c r="G17297" s="108">
        <v>151.12799999999999</v>
      </c>
      <c r="H17297" s="108">
        <v>291.35000000000002</v>
      </c>
      <c r="I17297" s="108">
        <v>1124.671</v>
      </c>
      <c r="J17297" s="108">
        <v>5174.3739999999998</v>
      </c>
      <c r="K17297" s="108">
        <v>7759.2719999999999</v>
      </c>
      <c r="L17297" s="108">
        <v>-11.459</v>
      </c>
      <c r="M17297" s="108">
        <v>-0.76700000000000002</v>
      </c>
      <c r="N17297" s="108">
        <v>478.93599999999998</v>
      </c>
      <c r="O17297" s="108">
        <v>419.20699999999999</v>
      </c>
      <c r="P17297" s="108">
        <v>23753.044999999998</v>
      </c>
      <c r="Q17297" s="133">
        <v>0.96167000000000002</v>
      </c>
      <c r="R17297" s="134" t="s">
        <v>3306</v>
      </c>
      <c r="S17297" s="108">
        <v>6598.8389999999999</v>
      </c>
    </row>
    <row r="17298" spans="1:19" ht="11.25" thickBot="1" x14ac:dyDescent="0.2">
      <c r="A17298" s="112"/>
    </row>
    <row r="17299" spans="1:19" ht="11.25" thickBot="1" x14ac:dyDescent="0.2">
      <c r="A17299" s="107">
        <v>2</v>
      </c>
      <c r="B17299" s="132">
        <v>0.66019675925925925</v>
      </c>
      <c r="C17299" s="108">
        <v>480.91399999999999</v>
      </c>
      <c r="D17299" s="108">
        <v>458.82499999999999</v>
      </c>
      <c r="E17299" s="108">
        <v>164.19200000000001</v>
      </c>
      <c r="F17299" s="108">
        <v>244.23500000000001</v>
      </c>
      <c r="G17299" s="108">
        <v>181.45599999999999</v>
      </c>
      <c r="H17299" s="108">
        <v>274.94499999999999</v>
      </c>
      <c r="I17299" s="108">
        <v>1151.798</v>
      </c>
      <c r="J17299" s="108">
        <v>5161.6610000000001</v>
      </c>
      <c r="K17299" s="108">
        <v>7797.6</v>
      </c>
      <c r="L17299" s="108">
        <v>-12.377000000000001</v>
      </c>
      <c r="M17299" s="108">
        <v>1.0369999999999999</v>
      </c>
      <c r="N17299" s="108">
        <v>464.90499999999997</v>
      </c>
      <c r="O17299" s="108">
        <v>415.16699999999997</v>
      </c>
      <c r="P17299" s="108">
        <v>23930.215</v>
      </c>
      <c r="Q17299" s="133">
        <v>0.97863999999999995</v>
      </c>
      <c r="R17299" s="134" t="s">
        <v>3307</v>
      </c>
      <c r="S17299" s="108">
        <v>6643.4440000000004</v>
      </c>
    </row>
    <row r="17300" spans="1:19" ht="11.25" thickBot="1" x14ac:dyDescent="0.2">
      <c r="A17300" s="112"/>
    </row>
    <row r="17301" spans="1:19" ht="11.25" thickBot="1" x14ac:dyDescent="0.2">
      <c r="A17301" s="107">
        <v>3</v>
      </c>
      <c r="B17301" s="132">
        <v>0.66038194444444442</v>
      </c>
      <c r="C17301" s="108">
        <v>454.44600000000003</v>
      </c>
      <c r="D17301" s="108">
        <v>433.13400000000001</v>
      </c>
      <c r="E17301" s="108">
        <v>162.256</v>
      </c>
      <c r="F17301" s="108">
        <v>274.072</v>
      </c>
      <c r="G17301" s="108">
        <v>160.73400000000001</v>
      </c>
      <c r="H17301" s="108">
        <v>275.38200000000001</v>
      </c>
      <c r="I17301" s="108">
        <v>1166.7329999999999</v>
      </c>
      <c r="J17301" s="108">
        <v>5388.0050000000001</v>
      </c>
      <c r="K17301" s="108">
        <v>7986.0379999999996</v>
      </c>
      <c r="L17301" s="108">
        <v>-5.9809999999999999</v>
      </c>
      <c r="M17301" s="108">
        <v>1.0649999999999999</v>
      </c>
      <c r="N17301" s="108">
        <v>484.28500000000003</v>
      </c>
      <c r="O17301" s="108">
        <v>380.03</v>
      </c>
      <c r="P17301" s="108">
        <v>23946.628000000001</v>
      </c>
      <c r="Q17301" s="133">
        <v>0.98172000000000004</v>
      </c>
      <c r="R17301" s="134" t="s">
        <v>3308</v>
      </c>
      <c r="S17301" s="108">
        <v>6803.4309999999996</v>
      </c>
    </row>
    <row r="17302" spans="1:19" ht="11.25" thickBot="1" x14ac:dyDescent="0.2">
      <c r="A17302" s="112"/>
    </row>
    <row r="17303" spans="1:19" ht="11.25" thickBot="1" x14ac:dyDescent="0.2">
      <c r="A17303" s="135" t="s">
        <v>362</v>
      </c>
      <c r="B17303" s="112"/>
      <c r="C17303" s="136">
        <v>473.553</v>
      </c>
      <c r="D17303" s="136">
        <v>446.39800000000002</v>
      </c>
      <c r="E17303" s="136">
        <v>169.20500000000001</v>
      </c>
      <c r="F17303" s="136">
        <v>254.51300000000001</v>
      </c>
      <c r="G17303" s="136">
        <v>164.44</v>
      </c>
      <c r="H17303" s="136">
        <v>280.55900000000003</v>
      </c>
      <c r="I17303" s="136">
        <v>1147.7339999999999</v>
      </c>
      <c r="J17303" s="136">
        <v>5241.3469999999998</v>
      </c>
      <c r="K17303" s="136">
        <v>7847.6360000000004</v>
      </c>
      <c r="L17303" s="136">
        <v>-9.9390000000000001</v>
      </c>
      <c r="M17303" s="136">
        <v>0.44500000000000001</v>
      </c>
      <c r="N17303" s="136">
        <v>476.04199999999997</v>
      </c>
      <c r="O17303" s="136">
        <v>404.80099999999999</v>
      </c>
      <c r="P17303" s="136">
        <v>23876.629000000001</v>
      </c>
      <c r="Q17303" s="137">
        <v>0.97401000000000004</v>
      </c>
      <c r="R17303" s="134" t="s">
        <v>3309</v>
      </c>
      <c r="S17303" s="136">
        <v>6681.9040000000005</v>
      </c>
    </row>
    <row r="17304" spans="1:19" ht="11.25" thickBot="1" x14ac:dyDescent="0.2">
      <c r="A17304" s="112"/>
    </row>
    <row r="17305" spans="1:19" ht="11.25" thickBot="1" x14ac:dyDescent="0.2">
      <c r="A17305" s="138" t="s">
        <v>364</v>
      </c>
      <c r="B17305" s="112"/>
      <c r="C17305" s="136">
        <v>16.692</v>
      </c>
      <c r="D17305" s="136">
        <v>12.866</v>
      </c>
      <c r="E17305" s="136">
        <v>10.404999999999999</v>
      </c>
      <c r="F17305" s="136">
        <v>16.946000000000002</v>
      </c>
      <c r="G17305" s="136">
        <v>15.5</v>
      </c>
      <c r="H17305" s="136">
        <v>9.3480000000000008</v>
      </c>
      <c r="I17305" s="136">
        <v>21.324000000000002</v>
      </c>
      <c r="J17305" s="136">
        <v>127.169</v>
      </c>
      <c r="K17305" s="136">
        <v>121.381</v>
      </c>
      <c r="L17305" s="136">
        <v>3.4590000000000001</v>
      </c>
      <c r="M17305" s="136">
        <v>1.05</v>
      </c>
      <c r="N17305" s="136">
        <v>10.009</v>
      </c>
      <c r="O17305" s="136">
        <v>21.547000000000001</v>
      </c>
      <c r="P17305" s="136">
        <v>107.34099999999999</v>
      </c>
      <c r="Q17305" s="137">
        <v>1.0800000000000001E-2</v>
      </c>
      <c r="R17305" s="134" t="s">
        <v>3310</v>
      </c>
      <c r="S17305" s="136">
        <v>107.58199999999999</v>
      </c>
    </row>
    <row r="17306" spans="1:19" ht="11.25" thickBot="1" x14ac:dyDescent="0.2">
      <c r="A17306" s="112"/>
    </row>
    <row r="17307" spans="1:19" ht="11.25" thickBot="1" x14ac:dyDescent="0.2">
      <c r="A17307" s="139" t="s">
        <v>366</v>
      </c>
      <c r="B17307" s="112"/>
      <c r="C17307" s="136">
        <v>3.5249999999999999</v>
      </c>
      <c r="D17307" s="136">
        <v>2.8820000000000001</v>
      </c>
      <c r="E17307" s="136">
        <v>6.149</v>
      </c>
      <c r="F17307" s="136">
        <v>6.6580000000000004</v>
      </c>
      <c r="G17307" s="136">
        <v>9.4260000000000002</v>
      </c>
      <c r="H17307" s="136">
        <v>3.3319999999999999</v>
      </c>
      <c r="I17307" s="136">
        <v>1.8580000000000001</v>
      </c>
      <c r="J17307" s="136">
        <v>2.4260000000000002</v>
      </c>
      <c r="K17307" s="136">
        <v>1.5469999999999999</v>
      </c>
      <c r="L17307" s="136">
        <v>34.798000000000002</v>
      </c>
      <c r="M17307" s="136">
        <v>235.98</v>
      </c>
      <c r="N17307" s="136">
        <v>2.1030000000000002</v>
      </c>
      <c r="O17307" s="136">
        <v>5.3230000000000004</v>
      </c>
      <c r="P17307" s="136">
        <v>0.45</v>
      </c>
      <c r="Q17307" s="140">
        <v>1.109</v>
      </c>
      <c r="R17307" s="134" t="s">
        <v>2619</v>
      </c>
      <c r="S17307" s="136">
        <v>1.61</v>
      </c>
    </row>
    <row r="17308" spans="1:19" ht="11.25" thickBot="1" x14ac:dyDescent="0.2">
      <c r="A17308" s="112"/>
    </row>
    <row r="17309" spans="1:19" ht="11.25" thickBot="1" x14ac:dyDescent="0.2">
      <c r="A17309" s="106" t="s">
        <v>357</v>
      </c>
      <c r="B17309" s="106" t="s">
        <v>358</v>
      </c>
      <c r="C17309" s="130" t="s">
        <v>68</v>
      </c>
    </row>
    <row r="17310" spans="1:19" ht="11.25" thickBot="1" x14ac:dyDescent="0.2">
      <c r="A17310" s="107">
        <v>1</v>
      </c>
      <c r="B17310" s="132">
        <v>0.66001157407407407</v>
      </c>
      <c r="C17310" s="108">
        <v>935.63599999999997</v>
      </c>
    </row>
    <row r="17311" spans="1:19" ht="11.25" thickBot="1" x14ac:dyDescent="0.2">
      <c r="A17311" s="112"/>
    </row>
    <row r="17312" spans="1:19" ht="11.25" thickBot="1" x14ac:dyDescent="0.2">
      <c r="A17312" s="107">
        <v>2</v>
      </c>
      <c r="B17312" s="132">
        <v>0.66019675925925925</v>
      </c>
      <c r="C17312" s="108">
        <v>874.05700000000002</v>
      </c>
    </row>
    <row r="17313" spans="1:19" ht="11.25" thickBot="1" x14ac:dyDescent="0.2">
      <c r="A17313" s="112"/>
    </row>
    <row r="17314" spans="1:19" ht="11.25" thickBot="1" x14ac:dyDescent="0.2">
      <c r="A17314" s="107">
        <v>3</v>
      </c>
      <c r="B17314" s="132">
        <v>0.66038194444444442</v>
      </c>
      <c r="C17314" s="108">
        <v>879.13400000000001</v>
      </c>
    </row>
    <row r="17315" spans="1:19" ht="11.25" thickBot="1" x14ac:dyDescent="0.2">
      <c r="A17315" s="112"/>
    </row>
    <row r="17316" spans="1:19" ht="11.25" thickBot="1" x14ac:dyDescent="0.2">
      <c r="A17316" s="135" t="s">
        <v>362</v>
      </c>
      <c r="B17316" s="112"/>
      <c r="C17316" s="136">
        <v>896.27599999999995</v>
      </c>
    </row>
    <row r="17317" spans="1:19" ht="11.25" thickBot="1" x14ac:dyDescent="0.2">
      <c r="A17317" s="112"/>
    </row>
    <row r="17318" spans="1:19" ht="11.25" thickBot="1" x14ac:dyDescent="0.2">
      <c r="A17318" s="138" t="s">
        <v>364</v>
      </c>
      <c r="B17318" s="112"/>
      <c r="C17318" s="136">
        <v>34.182000000000002</v>
      </c>
    </row>
    <row r="17319" spans="1:19" ht="11.25" thickBot="1" x14ac:dyDescent="0.2">
      <c r="A17319" s="112"/>
    </row>
    <row r="17320" spans="1:19" ht="11.25" thickBot="1" x14ac:dyDescent="0.2">
      <c r="A17320" s="139" t="s">
        <v>366</v>
      </c>
      <c r="B17320" s="112"/>
      <c r="C17320" s="136">
        <v>3.8140000000000001</v>
      </c>
    </row>
    <row r="17321" spans="1:19" ht="10.5" x14ac:dyDescent="0.15">
      <c r="A17321" s="112"/>
    </row>
    <row r="17322" spans="1:19" x14ac:dyDescent="0.15">
      <c r="A17322" s="129"/>
      <c r="B17322" s="86" t="s">
        <v>3311</v>
      </c>
    </row>
    <row r="17323" spans="1:19" ht="9.75" thickBot="1" x14ac:dyDescent="0.2">
      <c r="A17323" s="81" t="s">
        <v>5871</v>
      </c>
    </row>
    <row r="17324" spans="1:19" ht="11.25" thickBot="1" x14ac:dyDescent="0.2">
      <c r="A17324" s="106" t="s">
        <v>357</v>
      </c>
      <c r="B17324" s="106" t="s">
        <v>358</v>
      </c>
      <c r="C17324" s="130" t="s">
        <v>0</v>
      </c>
      <c r="D17324" s="130" t="s">
        <v>1</v>
      </c>
      <c r="E17324" s="130" t="s">
        <v>2</v>
      </c>
      <c r="F17324" s="130" t="s">
        <v>3</v>
      </c>
      <c r="G17324" s="130" t="s">
        <v>4</v>
      </c>
      <c r="H17324" s="130" t="s">
        <v>5</v>
      </c>
      <c r="I17324" s="131" t="s">
        <v>6</v>
      </c>
      <c r="J17324" s="131" t="s">
        <v>7</v>
      </c>
      <c r="K17324" s="130" t="s">
        <v>8</v>
      </c>
      <c r="L17324" s="130" t="s">
        <v>9</v>
      </c>
      <c r="M17324" s="130" t="s">
        <v>10</v>
      </c>
      <c r="N17324" s="130" t="s">
        <v>11</v>
      </c>
      <c r="O17324" s="130" t="s">
        <v>12</v>
      </c>
      <c r="P17324" s="130" t="s">
        <v>13</v>
      </c>
      <c r="Q17324" s="130" t="s">
        <v>14</v>
      </c>
      <c r="R17324" s="130" t="s">
        <v>15</v>
      </c>
      <c r="S17324" s="130" t="s">
        <v>16</v>
      </c>
    </row>
    <row r="17325" spans="1:19" ht="11.25" thickBot="1" x14ac:dyDescent="0.2">
      <c r="A17325" s="107">
        <v>1</v>
      </c>
      <c r="B17325" s="132">
        <v>0.66516203703703702</v>
      </c>
      <c r="C17325" s="141" t="s">
        <v>12858</v>
      </c>
      <c r="D17325" s="141" t="s">
        <v>12859</v>
      </c>
      <c r="E17325" s="141" t="s">
        <v>12860</v>
      </c>
      <c r="F17325" s="141" t="s">
        <v>12861</v>
      </c>
      <c r="G17325" s="141" t="s">
        <v>12862</v>
      </c>
      <c r="H17325" s="141" t="s">
        <v>12863</v>
      </c>
      <c r="I17325" s="133">
        <v>1.18709</v>
      </c>
      <c r="J17325" s="134" t="s">
        <v>3318</v>
      </c>
      <c r="K17325" s="141" t="s">
        <v>12864</v>
      </c>
      <c r="L17325" s="108">
        <v>263.613</v>
      </c>
      <c r="M17325" s="108">
        <v>26292.215</v>
      </c>
      <c r="N17325" s="108">
        <v>50971.41</v>
      </c>
      <c r="O17325" s="141" t="s">
        <v>12865</v>
      </c>
      <c r="P17325" s="108">
        <v>272255.64</v>
      </c>
      <c r="Q17325" s="108">
        <v>7394.4030000000002</v>
      </c>
      <c r="R17325" s="108">
        <v>13279.348</v>
      </c>
      <c r="S17325" s="108">
        <v>142934.95000000001</v>
      </c>
    </row>
    <row r="17326" spans="1:19" ht="11.25" thickBot="1" x14ac:dyDescent="0.2">
      <c r="A17326" s="112"/>
    </row>
    <row r="17327" spans="1:19" ht="11.25" thickBot="1" x14ac:dyDescent="0.2">
      <c r="A17327" s="107">
        <v>2</v>
      </c>
      <c r="B17327" s="132">
        <v>0.6653472222222222</v>
      </c>
      <c r="C17327" s="141" t="s">
        <v>12866</v>
      </c>
      <c r="D17327" s="141" t="s">
        <v>12867</v>
      </c>
      <c r="E17327" s="141" t="s">
        <v>12868</v>
      </c>
      <c r="F17327" s="141" t="s">
        <v>12869</v>
      </c>
      <c r="G17327" s="141" t="s">
        <v>12870</v>
      </c>
      <c r="H17327" s="141" t="s">
        <v>12871</v>
      </c>
      <c r="I17327" s="133">
        <v>1.18038</v>
      </c>
      <c r="J17327" s="134" t="s">
        <v>3326</v>
      </c>
      <c r="K17327" s="141" t="s">
        <v>12872</v>
      </c>
      <c r="L17327" s="108">
        <v>273.589</v>
      </c>
      <c r="M17327" s="108">
        <v>25482.546999999999</v>
      </c>
      <c r="N17327" s="108">
        <v>50396.766000000003</v>
      </c>
      <c r="O17327" s="141" t="s">
        <v>12873</v>
      </c>
      <c r="P17327" s="108">
        <v>277335.92</v>
      </c>
      <c r="Q17327" s="108">
        <v>7208.2830000000004</v>
      </c>
      <c r="R17327" s="108">
        <v>13128.285</v>
      </c>
      <c r="S17327" s="108">
        <v>142211.49</v>
      </c>
    </row>
    <row r="17328" spans="1:19" ht="11.25" thickBot="1" x14ac:dyDescent="0.2">
      <c r="A17328" s="112"/>
    </row>
    <row r="17329" spans="1:19" ht="11.25" thickBot="1" x14ac:dyDescent="0.2">
      <c r="A17329" s="107">
        <v>3</v>
      </c>
      <c r="B17329" s="132">
        <v>0.66553240740740738</v>
      </c>
      <c r="C17329" s="141" t="s">
        <v>12874</v>
      </c>
      <c r="D17329" s="141" t="s">
        <v>12875</v>
      </c>
      <c r="E17329" s="141" t="s">
        <v>12876</v>
      </c>
      <c r="F17329" s="141" t="s">
        <v>12877</v>
      </c>
      <c r="G17329" s="141" t="s">
        <v>12878</v>
      </c>
      <c r="H17329" s="141" t="s">
        <v>12879</v>
      </c>
      <c r="I17329" s="133">
        <v>1.1972499999999999</v>
      </c>
      <c r="J17329" s="134" t="s">
        <v>3333</v>
      </c>
      <c r="K17329" s="141" t="s">
        <v>12880</v>
      </c>
      <c r="L17329" s="108">
        <v>254.68600000000001</v>
      </c>
      <c r="M17329" s="108">
        <v>26825.414000000001</v>
      </c>
      <c r="N17329" s="108">
        <v>50785.74</v>
      </c>
      <c r="O17329" s="141" t="s">
        <v>12881</v>
      </c>
      <c r="P17329" s="108">
        <v>273195.93</v>
      </c>
      <c r="Q17329" s="108">
        <v>7142.0829999999996</v>
      </c>
      <c r="R17329" s="108">
        <v>12985.772000000001</v>
      </c>
      <c r="S17329" s="108">
        <v>143259.01</v>
      </c>
    </row>
    <row r="17330" spans="1:19" ht="11.25" thickBot="1" x14ac:dyDescent="0.2">
      <c r="A17330" s="112"/>
    </row>
    <row r="17331" spans="1:19" ht="11.25" thickBot="1" x14ac:dyDescent="0.2">
      <c r="A17331" s="135" t="s">
        <v>362</v>
      </c>
      <c r="B17331" s="112"/>
      <c r="C17331" s="141" t="s">
        <v>12882</v>
      </c>
      <c r="D17331" s="141" t="s">
        <v>12883</v>
      </c>
      <c r="E17331" s="141" t="s">
        <v>12884</v>
      </c>
      <c r="F17331" s="141" t="s">
        <v>12885</v>
      </c>
      <c r="G17331" s="141" t="s">
        <v>12886</v>
      </c>
      <c r="H17331" s="141" t="s">
        <v>12887</v>
      </c>
      <c r="I17331" s="137">
        <v>1.18824</v>
      </c>
      <c r="J17331" s="134" t="s">
        <v>3341</v>
      </c>
      <c r="K17331" s="141" t="s">
        <v>12888</v>
      </c>
      <c r="L17331" s="136">
        <v>263.96300000000002</v>
      </c>
      <c r="M17331" s="136">
        <v>26200.059000000001</v>
      </c>
      <c r="N17331" s="136">
        <v>50717.972000000002</v>
      </c>
      <c r="O17331" s="141" t="s">
        <v>12889</v>
      </c>
      <c r="P17331" s="136">
        <v>274262.5</v>
      </c>
      <c r="Q17331" s="136">
        <v>7248.2560000000003</v>
      </c>
      <c r="R17331" s="136">
        <v>13131.135</v>
      </c>
      <c r="S17331" s="136">
        <v>142801.82</v>
      </c>
    </row>
    <row r="17332" spans="1:19" ht="11.25" thickBot="1" x14ac:dyDescent="0.2">
      <c r="A17332" s="112"/>
    </row>
    <row r="17333" spans="1:19" ht="11.25" thickBot="1" x14ac:dyDescent="0.2">
      <c r="A17333" s="138" t="s">
        <v>364</v>
      </c>
      <c r="B17333" s="112"/>
      <c r="C17333" s="141" t="s">
        <v>12890</v>
      </c>
      <c r="D17333" s="141" t="s">
        <v>12891</v>
      </c>
      <c r="E17333" s="141" t="s">
        <v>12892</v>
      </c>
      <c r="F17333" s="141" t="s">
        <v>12893</v>
      </c>
      <c r="G17333" s="141" t="s">
        <v>12894</v>
      </c>
      <c r="H17333" s="141" t="s">
        <v>12895</v>
      </c>
      <c r="I17333" s="137">
        <v>8.4899999999999993E-3</v>
      </c>
      <c r="J17333" s="134" t="s">
        <v>2304</v>
      </c>
      <c r="K17333" s="141" t="s">
        <v>12896</v>
      </c>
      <c r="L17333" s="136">
        <v>9.4559999999999995</v>
      </c>
      <c r="M17333" s="136">
        <v>676.16</v>
      </c>
      <c r="N17333" s="136">
        <v>293.255</v>
      </c>
      <c r="O17333" s="141" t="s">
        <v>12897</v>
      </c>
      <c r="P17333" s="136">
        <v>2702.8649999999998</v>
      </c>
      <c r="Q17333" s="136">
        <v>130.82400000000001</v>
      </c>
      <c r="R17333" s="136">
        <v>146.809</v>
      </c>
      <c r="S17333" s="136">
        <v>536.29999999999995</v>
      </c>
    </row>
    <row r="17334" spans="1:19" ht="11.25" thickBot="1" x14ac:dyDescent="0.2">
      <c r="A17334" s="112"/>
    </row>
    <row r="17335" spans="1:19" ht="11.25" thickBot="1" x14ac:dyDescent="0.2">
      <c r="A17335" s="139" t="s">
        <v>366</v>
      </c>
      <c r="B17335" s="112"/>
      <c r="C17335" s="141" t="s">
        <v>3352</v>
      </c>
      <c r="D17335" s="141" t="s">
        <v>3353</v>
      </c>
      <c r="E17335" s="141" t="s">
        <v>3354</v>
      </c>
      <c r="F17335" s="141" t="s">
        <v>3355</v>
      </c>
      <c r="G17335" s="141" t="s">
        <v>3356</v>
      </c>
      <c r="H17335" s="141" t="s">
        <v>3357</v>
      </c>
      <c r="I17335" s="140">
        <v>0.71499999999999997</v>
      </c>
      <c r="J17335" s="134" t="s">
        <v>1129</v>
      </c>
      <c r="K17335" s="141" t="s">
        <v>3358</v>
      </c>
      <c r="L17335" s="136">
        <v>3.5819999999999999</v>
      </c>
      <c r="M17335" s="136">
        <v>2.581</v>
      </c>
      <c r="N17335" s="136">
        <v>0.57799999999999996</v>
      </c>
      <c r="O17335" s="141" t="s">
        <v>506</v>
      </c>
      <c r="P17335" s="136">
        <v>0.98599999999999999</v>
      </c>
      <c r="Q17335" s="136">
        <v>1.8049999999999999</v>
      </c>
      <c r="R17335" s="136">
        <v>1.1180000000000001</v>
      </c>
      <c r="S17335" s="136">
        <v>0.376</v>
      </c>
    </row>
    <row r="17336" spans="1:19" ht="11.25" thickBot="1" x14ac:dyDescent="0.2">
      <c r="A17336" s="112"/>
    </row>
    <row r="17337" spans="1:19" ht="11.25" thickBot="1" x14ac:dyDescent="0.2">
      <c r="A17337" s="106" t="s">
        <v>357</v>
      </c>
      <c r="B17337" s="106" t="s">
        <v>358</v>
      </c>
      <c r="C17337" s="130" t="s">
        <v>17</v>
      </c>
      <c r="D17337" s="130" t="s">
        <v>18</v>
      </c>
      <c r="E17337" s="131" t="s">
        <v>19</v>
      </c>
      <c r="F17337" s="131" t="s">
        <v>20</v>
      </c>
      <c r="G17337" s="130" t="s">
        <v>21</v>
      </c>
      <c r="H17337" s="130" t="s">
        <v>22</v>
      </c>
      <c r="I17337" s="130" t="s">
        <v>23</v>
      </c>
      <c r="J17337" s="130" t="s">
        <v>24</v>
      </c>
      <c r="K17337" s="131" t="s">
        <v>25</v>
      </c>
      <c r="L17337" s="131" t="s">
        <v>26</v>
      </c>
      <c r="M17337" s="130" t="s">
        <v>27</v>
      </c>
      <c r="N17337" s="130" t="s">
        <v>28</v>
      </c>
      <c r="O17337" s="130" t="s">
        <v>29</v>
      </c>
      <c r="P17337" s="130" t="s">
        <v>30</v>
      </c>
      <c r="Q17337" s="130" t="s">
        <v>31</v>
      </c>
      <c r="R17337" s="130" t="s">
        <v>32</v>
      </c>
      <c r="S17337" s="130" t="s">
        <v>33</v>
      </c>
    </row>
    <row r="17338" spans="1:19" ht="11.25" thickBot="1" x14ac:dyDescent="0.2">
      <c r="A17338" s="107">
        <v>1</v>
      </c>
      <c r="B17338" s="132">
        <v>0.66516203703703702</v>
      </c>
      <c r="C17338" s="108">
        <v>48268.18</v>
      </c>
      <c r="D17338" s="108">
        <v>34194.142999999996</v>
      </c>
      <c r="E17338" s="133">
        <v>1.0521100000000001</v>
      </c>
      <c r="F17338" s="133">
        <v>0.99780000000000002</v>
      </c>
      <c r="G17338" s="108">
        <v>8.4979999999999993</v>
      </c>
      <c r="H17338" s="108">
        <v>38.121000000000002</v>
      </c>
      <c r="I17338" s="108">
        <v>260802.66</v>
      </c>
      <c r="J17338" s="141" t="s">
        <v>12898</v>
      </c>
      <c r="K17338" s="133">
        <v>1.11592</v>
      </c>
      <c r="L17338" s="134" t="s">
        <v>3360</v>
      </c>
      <c r="M17338" s="108">
        <v>1336.0940000000001</v>
      </c>
      <c r="N17338" s="108">
        <v>5803.1660000000002</v>
      </c>
      <c r="O17338" s="108">
        <v>6.06</v>
      </c>
      <c r="P17338" s="108">
        <v>140.113</v>
      </c>
      <c r="Q17338" s="108">
        <v>688.85299999999995</v>
      </c>
      <c r="R17338" s="108">
        <v>3.722</v>
      </c>
      <c r="S17338" s="108">
        <v>362.27</v>
      </c>
    </row>
    <row r="17339" spans="1:19" ht="11.25" thickBot="1" x14ac:dyDescent="0.2">
      <c r="A17339" s="112"/>
    </row>
    <row r="17340" spans="1:19" ht="11.25" thickBot="1" x14ac:dyDescent="0.2">
      <c r="A17340" s="107">
        <v>2</v>
      </c>
      <c r="B17340" s="132">
        <v>0.6653472222222222</v>
      </c>
      <c r="C17340" s="108">
        <v>48536.131000000001</v>
      </c>
      <c r="D17340" s="108">
        <v>34084.389000000003</v>
      </c>
      <c r="E17340" s="133">
        <v>1.0701700000000001</v>
      </c>
      <c r="F17340" s="133">
        <v>1.0044900000000001</v>
      </c>
      <c r="G17340" s="108">
        <v>9.1760000000000002</v>
      </c>
      <c r="H17340" s="108">
        <v>32.741999999999997</v>
      </c>
      <c r="I17340" s="108">
        <v>260701.44</v>
      </c>
      <c r="J17340" s="141" t="s">
        <v>12899</v>
      </c>
      <c r="K17340" s="133">
        <v>1.1343799999999999</v>
      </c>
      <c r="L17340" s="134" t="s">
        <v>3361</v>
      </c>
      <c r="M17340" s="108">
        <v>1260.8910000000001</v>
      </c>
      <c r="N17340" s="108">
        <v>5863.3950000000004</v>
      </c>
      <c r="O17340" s="108">
        <v>4.3810000000000002</v>
      </c>
      <c r="P17340" s="108">
        <v>127.72</v>
      </c>
      <c r="Q17340" s="108">
        <v>652.245</v>
      </c>
      <c r="R17340" s="108">
        <v>26.593</v>
      </c>
      <c r="S17340" s="108">
        <v>418.31400000000002</v>
      </c>
    </row>
    <row r="17341" spans="1:19" ht="11.25" thickBot="1" x14ac:dyDescent="0.2">
      <c r="A17341" s="112"/>
    </row>
    <row r="17342" spans="1:19" ht="11.25" thickBot="1" x14ac:dyDescent="0.2">
      <c r="A17342" s="107">
        <v>3</v>
      </c>
      <c r="B17342" s="132">
        <v>0.66553240740740738</v>
      </c>
      <c r="C17342" s="108">
        <v>48120.118000000002</v>
      </c>
      <c r="D17342" s="108">
        <v>34443.652000000002</v>
      </c>
      <c r="E17342" s="133">
        <v>1.0700799999999999</v>
      </c>
      <c r="F17342" s="133">
        <v>0.99987999999999999</v>
      </c>
      <c r="G17342" s="108">
        <v>12.916</v>
      </c>
      <c r="H17342" s="108">
        <v>20.597000000000001</v>
      </c>
      <c r="I17342" s="108">
        <v>261592.58</v>
      </c>
      <c r="J17342" s="141" t="s">
        <v>12900</v>
      </c>
      <c r="K17342" s="133">
        <v>1.1431</v>
      </c>
      <c r="L17342" s="134" t="s">
        <v>3363</v>
      </c>
      <c r="M17342" s="108">
        <v>1398.31</v>
      </c>
      <c r="N17342" s="108">
        <v>5950.2870000000003</v>
      </c>
      <c r="O17342" s="108">
        <v>1.8180000000000001</v>
      </c>
      <c r="P17342" s="108">
        <v>131.179</v>
      </c>
      <c r="Q17342" s="108">
        <v>670.46500000000003</v>
      </c>
      <c r="R17342" s="108">
        <v>16.532</v>
      </c>
      <c r="S17342" s="108">
        <v>399.83600000000001</v>
      </c>
    </row>
    <row r="17343" spans="1:19" ht="11.25" thickBot="1" x14ac:dyDescent="0.2">
      <c r="A17343" s="112"/>
    </row>
    <row r="17344" spans="1:19" ht="11.25" thickBot="1" x14ac:dyDescent="0.2">
      <c r="A17344" s="135" t="s">
        <v>362</v>
      </c>
      <c r="B17344" s="112"/>
      <c r="C17344" s="136">
        <v>48308.142999999996</v>
      </c>
      <c r="D17344" s="136">
        <v>34240.728000000003</v>
      </c>
      <c r="E17344" s="137">
        <v>1.06412</v>
      </c>
      <c r="F17344" s="137">
        <v>1.0007200000000001</v>
      </c>
      <c r="G17344" s="136">
        <v>10.196999999999999</v>
      </c>
      <c r="H17344" s="136">
        <v>30.486999999999998</v>
      </c>
      <c r="I17344" s="136">
        <v>261032.23</v>
      </c>
      <c r="J17344" s="141" t="s">
        <v>12901</v>
      </c>
      <c r="K17344" s="137">
        <v>1.13113</v>
      </c>
      <c r="L17344" s="134" t="s">
        <v>3365</v>
      </c>
      <c r="M17344" s="136">
        <v>1331.7650000000001</v>
      </c>
      <c r="N17344" s="136">
        <v>5872.2830000000004</v>
      </c>
      <c r="O17344" s="136">
        <v>4.0860000000000003</v>
      </c>
      <c r="P17344" s="136">
        <v>133.00399999999999</v>
      </c>
      <c r="Q17344" s="136">
        <v>670.52099999999996</v>
      </c>
      <c r="R17344" s="136">
        <v>15.616</v>
      </c>
      <c r="S17344" s="136">
        <v>393.47300000000001</v>
      </c>
    </row>
    <row r="17345" spans="1:19" ht="11.25" thickBot="1" x14ac:dyDescent="0.2">
      <c r="A17345" s="112"/>
    </row>
    <row r="17346" spans="1:19" ht="11.25" thickBot="1" x14ac:dyDescent="0.2">
      <c r="A17346" s="138" t="s">
        <v>364</v>
      </c>
      <c r="B17346" s="112"/>
      <c r="C17346" s="136">
        <v>210.86600000000001</v>
      </c>
      <c r="D17346" s="136">
        <v>184.10599999999999</v>
      </c>
      <c r="E17346" s="137">
        <v>1.04E-2</v>
      </c>
      <c r="F17346" s="137">
        <v>3.4199999999999999E-3</v>
      </c>
      <c r="G17346" s="136">
        <v>2.379</v>
      </c>
      <c r="H17346" s="136">
        <v>8.9770000000000003</v>
      </c>
      <c r="I17346" s="136">
        <v>487.91</v>
      </c>
      <c r="J17346" s="141" t="s">
        <v>12902</v>
      </c>
      <c r="K17346" s="137">
        <v>1.388E-2</v>
      </c>
      <c r="L17346" s="134" t="s">
        <v>3367</v>
      </c>
      <c r="M17346" s="136">
        <v>68.811999999999998</v>
      </c>
      <c r="N17346" s="136">
        <v>73.962000000000003</v>
      </c>
      <c r="O17346" s="136">
        <v>2.1360000000000001</v>
      </c>
      <c r="P17346" s="136">
        <v>6.3949999999999996</v>
      </c>
      <c r="Q17346" s="136">
        <v>18.303999999999998</v>
      </c>
      <c r="R17346" s="136">
        <v>11.462999999999999</v>
      </c>
      <c r="S17346" s="136">
        <v>28.559000000000001</v>
      </c>
    </row>
    <row r="17347" spans="1:19" ht="11.25" thickBot="1" x14ac:dyDescent="0.2">
      <c r="A17347" s="112"/>
    </row>
    <row r="17348" spans="1:19" ht="11.25" thickBot="1" x14ac:dyDescent="0.2">
      <c r="A17348" s="139" t="s">
        <v>366</v>
      </c>
      <c r="B17348" s="112"/>
      <c r="C17348" s="136">
        <v>0.437</v>
      </c>
      <c r="D17348" s="136">
        <v>0.53800000000000003</v>
      </c>
      <c r="E17348" s="140">
        <v>0.97799999999999998</v>
      </c>
      <c r="F17348" s="140">
        <v>0.34200000000000003</v>
      </c>
      <c r="G17348" s="136">
        <v>23.33</v>
      </c>
      <c r="H17348" s="136">
        <v>29.446000000000002</v>
      </c>
      <c r="I17348" s="136">
        <v>0.187</v>
      </c>
      <c r="J17348" s="141" t="s">
        <v>3368</v>
      </c>
      <c r="K17348" s="140">
        <v>1.2270000000000001</v>
      </c>
      <c r="L17348" s="134" t="s">
        <v>3369</v>
      </c>
      <c r="M17348" s="136">
        <v>5.1669999999999998</v>
      </c>
      <c r="N17348" s="136">
        <v>1.26</v>
      </c>
      <c r="O17348" s="136">
        <v>52.274999999999999</v>
      </c>
      <c r="P17348" s="136">
        <v>4.8079999999999998</v>
      </c>
      <c r="Q17348" s="136">
        <v>2.73</v>
      </c>
      <c r="R17348" s="136">
        <v>73.405000000000001</v>
      </c>
      <c r="S17348" s="136">
        <v>7.258</v>
      </c>
    </row>
    <row r="17349" spans="1:19" ht="11.25" thickBot="1" x14ac:dyDescent="0.2">
      <c r="A17349" s="112"/>
    </row>
    <row r="17350" spans="1:19" ht="11.25" thickBot="1" x14ac:dyDescent="0.2">
      <c r="A17350" s="106" t="s">
        <v>357</v>
      </c>
      <c r="B17350" s="106" t="s">
        <v>358</v>
      </c>
      <c r="C17350" s="131" t="s">
        <v>34</v>
      </c>
      <c r="D17350" s="131" t="s">
        <v>35</v>
      </c>
      <c r="E17350" s="130" t="s">
        <v>36</v>
      </c>
      <c r="F17350" s="130" t="s">
        <v>37</v>
      </c>
      <c r="G17350" s="130" t="s">
        <v>38</v>
      </c>
      <c r="H17350" s="130" t="s">
        <v>39</v>
      </c>
      <c r="I17350" s="130" t="s">
        <v>40</v>
      </c>
      <c r="J17350" s="130" t="s">
        <v>41</v>
      </c>
      <c r="K17350" s="130" t="s">
        <v>42</v>
      </c>
      <c r="L17350" s="130" t="s">
        <v>43</v>
      </c>
      <c r="M17350" s="130" t="s">
        <v>44</v>
      </c>
      <c r="N17350" s="130" t="s">
        <v>45</v>
      </c>
      <c r="O17350" s="130" t="s">
        <v>46</v>
      </c>
      <c r="P17350" s="130" t="s">
        <v>47</v>
      </c>
      <c r="Q17350" s="130" t="s">
        <v>48</v>
      </c>
      <c r="R17350" s="130" t="s">
        <v>49</v>
      </c>
      <c r="S17350" s="130" t="s">
        <v>50</v>
      </c>
    </row>
    <row r="17351" spans="1:19" ht="11.25" thickBot="1" x14ac:dyDescent="0.2">
      <c r="A17351" s="107">
        <v>1</v>
      </c>
      <c r="B17351" s="132">
        <v>0.66516203703703702</v>
      </c>
      <c r="C17351" s="133">
        <v>1.0206999999999999</v>
      </c>
      <c r="D17351" s="134" t="s">
        <v>3370</v>
      </c>
      <c r="E17351" s="108">
        <v>5198.2610000000004</v>
      </c>
      <c r="F17351" s="108">
        <v>227.88</v>
      </c>
      <c r="G17351" s="108">
        <v>-6.2E-2</v>
      </c>
      <c r="H17351" s="108">
        <v>6650.4989999999998</v>
      </c>
      <c r="I17351" s="108">
        <v>174054.94</v>
      </c>
      <c r="J17351" s="108">
        <v>1119799.8</v>
      </c>
      <c r="K17351" s="108">
        <v>25105.19</v>
      </c>
      <c r="L17351" s="108">
        <v>48223.752999999997</v>
      </c>
      <c r="M17351" s="108">
        <v>7502.1220000000003</v>
      </c>
      <c r="N17351" s="108">
        <v>5408.7569999999996</v>
      </c>
      <c r="O17351" s="108">
        <v>802.06</v>
      </c>
      <c r="P17351" s="108">
        <v>687.58799999999997</v>
      </c>
      <c r="Q17351" s="108">
        <v>968.15899999999999</v>
      </c>
      <c r="R17351" s="108">
        <v>717.81700000000001</v>
      </c>
      <c r="S17351" s="108">
        <v>957.87199999999996</v>
      </c>
    </row>
    <row r="17352" spans="1:19" ht="11.25" thickBot="1" x14ac:dyDescent="0.2">
      <c r="A17352" s="112"/>
    </row>
    <row r="17353" spans="1:19" ht="11.25" thickBot="1" x14ac:dyDescent="0.2">
      <c r="A17353" s="107">
        <v>2</v>
      </c>
      <c r="B17353" s="132">
        <v>0.6653472222222222</v>
      </c>
      <c r="C17353" s="133">
        <v>1.0391699999999999</v>
      </c>
      <c r="D17353" s="134" t="s">
        <v>3371</v>
      </c>
      <c r="E17353" s="108">
        <v>5254.8280000000004</v>
      </c>
      <c r="F17353" s="108">
        <v>233.91499999999999</v>
      </c>
      <c r="G17353" s="108">
        <v>-1.798</v>
      </c>
      <c r="H17353" s="108">
        <v>6660.9930000000004</v>
      </c>
      <c r="I17353" s="108">
        <v>174721.11</v>
      </c>
      <c r="J17353" s="108">
        <v>1116899.5</v>
      </c>
      <c r="K17353" s="108">
        <v>25494.298999999999</v>
      </c>
      <c r="L17353" s="108">
        <v>48118.205000000002</v>
      </c>
      <c r="M17353" s="108">
        <v>7562.0029999999997</v>
      </c>
      <c r="N17353" s="108">
        <v>5190.7</v>
      </c>
      <c r="O17353" s="108">
        <v>863.49599999999998</v>
      </c>
      <c r="P17353" s="108">
        <v>622.351</v>
      </c>
      <c r="Q17353" s="108">
        <v>931.548</v>
      </c>
      <c r="R17353" s="108">
        <v>809.79399999999998</v>
      </c>
      <c r="S17353" s="108">
        <v>1014.2430000000001</v>
      </c>
    </row>
    <row r="17354" spans="1:19" ht="11.25" thickBot="1" x14ac:dyDescent="0.2">
      <c r="A17354" s="112"/>
    </row>
    <row r="17355" spans="1:19" ht="11.25" thickBot="1" x14ac:dyDescent="0.2">
      <c r="A17355" s="107">
        <v>3</v>
      </c>
      <c r="B17355" s="132">
        <v>0.66553240740740738</v>
      </c>
      <c r="C17355" s="133">
        <v>1.0426800000000001</v>
      </c>
      <c r="D17355" s="134" t="s">
        <v>3372</v>
      </c>
      <c r="E17355" s="108">
        <v>5169.7749999999996</v>
      </c>
      <c r="F17355" s="108">
        <v>251.465</v>
      </c>
      <c r="G17355" s="108">
        <v>-0.93</v>
      </c>
      <c r="H17355" s="108">
        <v>6734.6769999999997</v>
      </c>
      <c r="I17355" s="108">
        <v>174767.41</v>
      </c>
      <c r="J17355" s="108">
        <v>1118308.3</v>
      </c>
      <c r="K17355" s="108">
        <v>25152.996999999999</v>
      </c>
      <c r="L17355" s="108">
        <v>48900.826000000001</v>
      </c>
      <c r="M17355" s="108">
        <v>7600.4589999999998</v>
      </c>
      <c r="N17355" s="108">
        <v>5166.3720000000003</v>
      </c>
      <c r="O17355" s="108">
        <v>860.28899999999999</v>
      </c>
      <c r="P17355" s="108">
        <v>676.24800000000005</v>
      </c>
      <c r="Q17355" s="108">
        <v>964.26900000000001</v>
      </c>
      <c r="R17355" s="108">
        <v>743.37300000000005</v>
      </c>
      <c r="S17355" s="108">
        <v>944.86</v>
      </c>
    </row>
    <row r="17356" spans="1:19" ht="11.25" thickBot="1" x14ac:dyDescent="0.2">
      <c r="A17356" s="112"/>
    </row>
    <row r="17357" spans="1:19" ht="11.25" thickBot="1" x14ac:dyDescent="0.2">
      <c r="A17357" s="135" t="s">
        <v>362</v>
      </c>
      <c r="B17357" s="112"/>
      <c r="C17357" s="137">
        <v>1.0341800000000001</v>
      </c>
      <c r="D17357" s="134" t="s">
        <v>3373</v>
      </c>
      <c r="E17357" s="136">
        <v>5207.6210000000001</v>
      </c>
      <c r="F17357" s="136">
        <v>237.75299999999999</v>
      </c>
      <c r="G17357" s="136">
        <v>-0.93</v>
      </c>
      <c r="H17357" s="136">
        <v>6682.0559999999996</v>
      </c>
      <c r="I17357" s="136">
        <v>174514.49</v>
      </c>
      <c r="J17357" s="136">
        <v>1118335.8999999999</v>
      </c>
      <c r="K17357" s="136">
        <v>25250.829000000002</v>
      </c>
      <c r="L17357" s="136">
        <v>48414.260999999999</v>
      </c>
      <c r="M17357" s="136">
        <v>7554.8609999999999</v>
      </c>
      <c r="N17357" s="136">
        <v>5255.2759999999998</v>
      </c>
      <c r="O17357" s="136">
        <v>841.94799999999998</v>
      </c>
      <c r="P17357" s="136">
        <v>662.06299999999999</v>
      </c>
      <c r="Q17357" s="136">
        <v>954.65899999999999</v>
      </c>
      <c r="R17357" s="136">
        <v>756.99400000000003</v>
      </c>
      <c r="S17357" s="136">
        <v>972.32500000000005</v>
      </c>
    </row>
    <row r="17358" spans="1:19" ht="11.25" thickBot="1" x14ac:dyDescent="0.2">
      <c r="A17358" s="112"/>
    </row>
    <row r="17359" spans="1:19" ht="11.25" thickBot="1" x14ac:dyDescent="0.2">
      <c r="A17359" s="138" t="s">
        <v>364</v>
      </c>
      <c r="B17359" s="112"/>
      <c r="C17359" s="137">
        <v>1.18E-2</v>
      </c>
      <c r="D17359" s="134" t="s">
        <v>3374</v>
      </c>
      <c r="E17359" s="136">
        <v>43.292000000000002</v>
      </c>
      <c r="F17359" s="136">
        <v>12.252000000000001</v>
      </c>
      <c r="G17359" s="136">
        <v>0.86799999999999999</v>
      </c>
      <c r="H17359" s="136">
        <v>45.872</v>
      </c>
      <c r="I17359" s="136">
        <v>398.65600000000001</v>
      </c>
      <c r="J17359" s="136">
        <v>1450.338</v>
      </c>
      <c r="K17359" s="136">
        <v>212.202</v>
      </c>
      <c r="L17359" s="136">
        <v>424.66899999999998</v>
      </c>
      <c r="M17359" s="136">
        <v>49.555999999999997</v>
      </c>
      <c r="N17359" s="136">
        <v>133.47300000000001</v>
      </c>
      <c r="O17359" s="136">
        <v>34.582000000000001</v>
      </c>
      <c r="P17359" s="136">
        <v>34.854999999999997</v>
      </c>
      <c r="Q17359" s="136">
        <v>20.109000000000002</v>
      </c>
      <c r="R17359" s="136">
        <v>47.478000000000002</v>
      </c>
      <c r="S17359" s="136">
        <v>36.880000000000003</v>
      </c>
    </row>
    <row r="17360" spans="1:19" ht="11.25" thickBot="1" x14ac:dyDescent="0.2">
      <c r="A17360" s="112"/>
    </row>
    <row r="17361" spans="1:19" ht="11.25" thickBot="1" x14ac:dyDescent="0.2">
      <c r="A17361" s="139" t="s">
        <v>366</v>
      </c>
      <c r="B17361" s="112"/>
      <c r="C17361" s="140">
        <v>1.141</v>
      </c>
      <c r="D17361" s="134" t="s">
        <v>2234</v>
      </c>
      <c r="E17361" s="136">
        <v>0.83099999999999996</v>
      </c>
      <c r="F17361" s="136">
        <v>5.1529999999999996</v>
      </c>
      <c r="G17361" s="136">
        <v>93.319000000000003</v>
      </c>
      <c r="H17361" s="136">
        <v>0.68600000000000005</v>
      </c>
      <c r="I17361" s="136">
        <v>0.22800000000000001</v>
      </c>
      <c r="J17361" s="136">
        <v>0.13</v>
      </c>
      <c r="K17361" s="136">
        <v>0.84</v>
      </c>
      <c r="L17361" s="136">
        <v>0.877</v>
      </c>
      <c r="M17361" s="136">
        <v>0.65600000000000003</v>
      </c>
      <c r="N17361" s="136">
        <v>2.54</v>
      </c>
      <c r="O17361" s="136">
        <v>4.1070000000000002</v>
      </c>
      <c r="P17361" s="136">
        <v>5.2649999999999997</v>
      </c>
      <c r="Q17361" s="136">
        <v>2.1059999999999999</v>
      </c>
      <c r="R17361" s="136">
        <v>6.2720000000000002</v>
      </c>
      <c r="S17361" s="136">
        <v>3.7930000000000001</v>
      </c>
    </row>
    <row r="17362" spans="1:19" ht="11.25" thickBot="1" x14ac:dyDescent="0.2">
      <c r="A17362" s="112"/>
    </row>
    <row r="17363" spans="1:19" ht="11.25" thickBot="1" x14ac:dyDescent="0.2">
      <c r="A17363" s="106" t="s">
        <v>357</v>
      </c>
      <c r="B17363" s="106" t="s">
        <v>358</v>
      </c>
      <c r="C17363" s="130" t="s">
        <v>51</v>
      </c>
      <c r="D17363" s="130" t="s">
        <v>52</v>
      </c>
      <c r="E17363" s="130" t="s">
        <v>53</v>
      </c>
      <c r="F17363" s="130" t="s">
        <v>54</v>
      </c>
      <c r="G17363" s="130" t="s">
        <v>55</v>
      </c>
      <c r="H17363" s="130" t="s">
        <v>56</v>
      </c>
      <c r="I17363" s="130" t="s">
        <v>57</v>
      </c>
      <c r="J17363" s="130" t="s">
        <v>58</v>
      </c>
      <c r="K17363" s="130" t="s">
        <v>59</v>
      </c>
      <c r="L17363" s="130" t="s">
        <v>60</v>
      </c>
      <c r="M17363" s="130" t="s">
        <v>61</v>
      </c>
      <c r="N17363" s="130" t="s">
        <v>62</v>
      </c>
      <c r="O17363" s="130" t="s">
        <v>63</v>
      </c>
      <c r="P17363" s="130" t="s">
        <v>64</v>
      </c>
      <c r="Q17363" s="131" t="s">
        <v>65</v>
      </c>
      <c r="R17363" s="131" t="s">
        <v>66</v>
      </c>
      <c r="S17363" s="130" t="s">
        <v>67</v>
      </c>
    </row>
    <row r="17364" spans="1:19" ht="11.25" thickBot="1" x14ac:dyDescent="0.2">
      <c r="A17364" s="107">
        <v>1</v>
      </c>
      <c r="B17364" s="132">
        <v>0.66516203703703702</v>
      </c>
      <c r="C17364" s="108">
        <v>737.09699999999998</v>
      </c>
      <c r="D17364" s="108">
        <v>675.101</v>
      </c>
      <c r="E17364" s="108">
        <v>277.41399999999999</v>
      </c>
      <c r="F17364" s="108">
        <v>345.13600000000002</v>
      </c>
      <c r="G17364" s="108">
        <v>225.26599999999999</v>
      </c>
      <c r="H17364" s="108">
        <v>440.71</v>
      </c>
      <c r="I17364" s="108">
        <v>1865.7249999999999</v>
      </c>
      <c r="J17364" s="108">
        <v>6390.3950000000004</v>
      </c>
      <c r="K17364" s="108">
        <v>9629.8289999999997</v>
      </c>
      <c r="L17364" s="108">
        <v>-6.0490000000000004</v>
      </c>
      <c r="M17364" s="108">
        <v>1.9390000000000001</v>
      </c>
      <c r="N17364" s="108">
        <v>406.483</v>
      </c>
      <c r="O17364" s="108">
        <v>524.096</v>
      </c>
      <c r="P17364" s="108">
        <v>28150.789000000001</v>
      </c>
      <c r="Q17364" s="133">
        <v>0.94623000000000002</v>
      </c>
      <c r="R17364" s="134" t="s">
        <v>3375</v>
      </c>
      <c r="S17364" s="108">
        <v>10032.636</v>
      </c>
    </row>
    <row r="17365" spans="1:19" ht="11.25" thickBot="1" x14ac:dyDescent="0.2">
      <c r="A17365" s="112"/>
    </row>
    <row r="17366" spans="1:19" ht="11.25" thickBot="1" x14ac:dyDescent="0.2">
      <c r="A17366" s="107">
        <v>2</v>
      </c>
      <c r="B17366" s="132">
        <v>0.6653472222222222</v>
      </c>
      <c r="C17366" s="108">
        <v>682.779</v>
      </c>
      <c r="D17366" s="108">
        <v>638.61099999999999</v>
      </c>
      <c r="E17366" s="108">
        <v>293.93200000000002</v>
      </c>
      <c r="F17366" s="108">
        <v>390.12200000000001</v>
      </c>
      <c r="G17366" s="108">
        <v>252.62799999999999</v>
      </c>
      <c r="H17366" s="108">
        <v>347.84199999999998</v>
      </c>
      <c r="I17366" s="108">
        <v>1929.7619999999999</v>
      </c>
      <c r="J17366" s="108">
        <v>6513.4669999999996</v>
      </c>
      <c r="K17366" s="108">
        <v>9551.5490000000009</v>
      </c>
      <c r="L17366" s="108">
        <v>-10.583</v>
      </c>
      <c r="M17366" s="108">
        <v>0.12</v>
      </c>
      <c r="N17366" s="108">
        <v>411.07100000000003</v>
      </c>
      <c r="O17366" s="108">
        <v>565.86900000000003</v>
      </c>
      <c r="P17366" s="108">
        <v>28522.383000000002</v>
      </c>
      <c r="Q17366" s="133">
        <v>0.97009000000000001</v>
      </c>
      <c r="R17366" s="134" t="s">
        <v>3376</v>
      </c>
      <c r="S17366" s="108">
        <v>10285.457</v>
      </c>
    </row>
    <row r="17367" spans="1:19" ht="11.25" thickBot="1" x14ac:dyDescent="0.2">
      <c r="A17367" s="112"/>
    </row>
    <row r="17368" spans="1:19" ht="11.25" thickBot="1" x14ac:dyDescent="0.2">
      <c r="A17368" s="107">
        <v>3</v>
      </c>
      <c r="B17368" s="132">
        <v>0.66553240740740738</v>
      </c>
      <c r="C17368" s="108">
        <v>719.89499999999998</v>
      </c>
      <c r="D17368" s="108">
        <v>655.303</v>
      </c>
      <c r="E17368" s="108">
        <v>278.68400000000003</v>
      </c>
      <c r="F17368" s="108">
        <v>355.15899999999999</v>
      </c>
      <c r="G17368" s="108">
        <v>201.57599999999999</v>
      </c>
      <c r="H17368" s="108">
        <v>402.15600000000001</v>
      </c>
      <c r="I17368" s="108">
        <v>1889.3979999999999</v>
      </c>
      <c r="J17368" s="108">
        <v>6481.3760000000002</v>
      </c>
      <c r="K17368" s="108">
        <v>9658.9570000000003</v>
      </c>
      <c r="L17368" s="108">
        <v>-12.396000000000001</v>
      </c>
      <c r="M17368" s="108">
        <v>4.6289999999999996</v>
      </c>
      <c r="N17368" s="108">
        <v>395.03500000000003</v>
      </c>
      <c r="O17368" s="108">
        <v>554.93899999999996</v>
      </c>
      <c r="P17368" s="108">
        <v>28319.774000000001</v>
      </c>
      <c r="Q17368" s="133">
        <v>0.97297</v>
      </c>
      <c r="R17368" s="134" t="s">
        <v>3377</v>
      </c>
      <c r="S17368" s="108">
        <v>10070.241</v>
      </c>
    </row>
    <row r="17369" spans="1:19" ht="11.25" thickBot="1" x14ac:dyDescent="0.2">
      <c r="A17369" s="112"/>
    </row>
    <row r="17370" spans="1:19" ht="11.25" thickBot="1" x14ac:dyDescent="0.2">
      <c r="A17370" s="135" t="s">
        <v>362</v>
      </c>
      <c r="B17370" s="112"/>
      <c r="C17370" s="136">
        <v>713.25699999999995</v>
      </c>
      <c r="D17370" s="136">
        <v>656.33799999999997</v>
      </c>
      <c r="E17370" s="136">
        <v>283.34300000000002</v>
      </c>
      <c r="F17370" s="136">
        <v>363.47199999999998</v>
      </c>
      <c r="G17370" s="136">
        <v>226.49</v>
      </c>
      <c r="H17370" s="136">
        <v>396.90199999999999</v>
      </c>
      <c r="I17370" s="136">
        <v>1894.962</v>
      </c>
      <c r="J17370" s="136">
        <v>6461.7460000000001</v>
      </c>
      <c r="K17370" s="136">
        <v>9613.4449999999997</v>
      </c>
      <c r="L17370" s="136">
        <v>-9.6760000000000002</v>
      </c>
      <c r="M17370" s="136">
        <v>2.23</v>
      </c>
      <c r="N17370" s="136">
        <v>404.19600000000003</v>
      </c>
      <c r="O17370" s="136">
        <v>548.30100000000004</v>
      </c>
      <c r="P17370" s="136">
        <v>28330.982</v>
      </c>
      <c r="Q17370" s="137">
        <v>0.96309999999999996</v>
      </c>
      <c r="R17370" s="134" t="s">
        <v>3378</v>
      </c>
      <c r="S17370" s="136">
        <v>10129.445</v>
      </c>
    </row>
    <row r="17371" spans="1:19" ht="11.25" thickBot="1" x14ac:dyDescent="0.2">
      <c r="A17371" s="112"/>
    </row>
    <row r="17372" spans="1:19" ht="11.25" thickBot="1" x14ac:dyDescent="0.2">
      <c r="A17372" s="138" t="s">
        <v>364</v>
      </c>
      <c r="B17372" s="112"/>
      <c r="C17372" s="136">
        <v>27.760999999999999</v>
      </c>
      <c r="D17372" s="136">
        <v>18.266999999999999</v>
      </c>
      <c r="E17372" s="136">
        <v>9.1920000000000002</v>
      </c>
      <c r="F17372" s="136">
        <v>23.617000000000001</v>
      </c>
      <c r="G17372" s="136">
        <v>25.547999999999998</v>
      </c>
      <c r="H17372" s="136">
        <v>46.655999999999999</v>
      </c>
      <c r="I17372" s="136">
        <v>32.378999999999998</v>
      </c>
      <c r="J17372" s="136">
        <v>63.841000000000001</v>
      </c>
      <c r="K17372" s="136">
        <v>55.546999999999997</v>
      </c>
      <c r="L17372" s="136">
        <v>3.2690000000000001</v>
      </c>
      <c r="M17372" s="136">
        <v>2.2679999999999998</v>
      </c>
      <c r="N17372" s="136">
        <v>8.2590000000000003</v>
      </c>
      <c r="O17372" s="136">
        <v>21.663</v>
      </c>
      <c r="P17372" s="136">
        <v>186.05099999999999</v>
      </c>
      <c r="Q17372" s="137">
        <v>1.468E-2</v>
      </c>
      <c r="R17372" s="134" t="s">
        <v>3379</v>
      </c>
      <c r="S17372" s="136">
        <v>136.41200000000001</v>
      </c>
    </row>
    <row r="17373" spans="1:19" ht="11.25" thickBot="1" x14ac:dyDescent="0.2">
      <c r="A17373" s="112"/>
    </row>
    <row r="17374" spans="1:19" ht="11.25" thickBot="1" x14ac:dyDescent="0.2">
      <c r="A17374" s="139" t="s">
        <v>366</v>
      </c>
      <c r="B17374" s="112"/>
      <c r="C17374" s="136">
        <v>3.8919999999999999</v>
      </c>
      <c r="D17374" s="136">
        <v>2.7829999999999999</v>
      </c>
      <c r="E17374" s="136">
        <v>3.2440000000000002</v>
      </c>
      <c r="F17374" s="136">
        <v>6.4980000000000002</v>
      </c>
      <c r="G17374" s="136">
        <v>11.28</v>
      </c>
      <c r="H17374" s="136">
        <v>11.755000000000001</v>
      </c>
      <c r="I17374" s="136">
        <v>1.7090000000000001</v>
      </c>
      <c r="J17374" s="136">
        <v>0.98799999999999999</v>
      </c>
      <c r="K17374" s="136">
        <v>0.57799999999999996</v>
      </c>
      <c r="L17374" s="136">
        <v>33.789000000000001</v>
      </c>
      <c r="M17374" s="136">
        <v>101.745</v>
      </c>
      <c r="N17374" s="136">
        <v>2.0430000000000001</v>
      </c>
      <c r="O17374" s="136">
        <v>3.9510000000000001</v>
      </c>
      <c r="P17374" s="136">
        <v>0.65700000000000003</v>
      </c>
      <c r="Q17374" s="140">
        <v>1.524</v>
      </c>
      <c r="R17374" s="134" t="s">
        <v>3380</v>
      </c>
      <c r="S17374" s="136">
        <v>1.347</v>
      </c>
    </row>
    <row r="17375" spans="1:19" ht="11.25" thickBot="1" x14ac:dyDescent="0.2">
      <c r="A17375" s="112"/>
    </row>
    <row r="17376" spans="1:19" ht="11.25" thickBot="1" x14ac:dyDescent="0.2">
      <c r="A17376" s="106" t="s">
        <v>357</v>
      </c>
      <c r="B17376" s="106" t="s">
        <v>358</v>
      </c>
      <c r="C17376" s="130" t="s">
        <v>68</v>
      </c>
    </row>
    <row r="17377" spans="1:19" ht="11.25" thickBot="1" x14ac:dyDescent="0.2">
      <c r="A17377" s="107">
        <v>1</v>
      </c>
      <c r="B17377" s="132">
        <v>0.66516203703703702</v>
      </c>
      <c r="C17377" s="108">
        <v>1543.4829999999999</v>
      </c>
    </row>
    <row r="17378" spans="1:19" ht="11.25" thickBot="1" x14ac:dyDescent="0.2">
      <c r="A17378" s="112"/>
    </row>
    <row r="17379" spans="1:19" ht="11.25" thickBot="1" x14ac:dyDescent="0.2">
      <c r="A17379" s="107">
        <v>2</v>
      </c>
      <c r="B17379" s="132">
        <v>0.6653472222222222</v>
      </c>
      <c r="C17379" s="108">
        <v>1506.94</v>
      </c>
    </row>
    <row r="17380" spans="1:19" ht="11.25" thickBot="1" x14ac:dyDescent="0.2">
      <c r="A17380" s="112"/>
    </row>
    <row r="17381" spans="1:19" ht="11.25" thickBot="1" x14ac:dyDescent="0.2">
      <c r="A17381" s="107">
        <v>3</v>
      </c>
      <c r="B17381" s="132">
        <v>0.66553240740740738</v>
      </c>
      <c r="C17381" s="108">
        <v>1535.261</v>
      </c>
    </row>
    <row r="17382" spans="1:19" ht="11.25" thickBot="1" x14ac:dyDescent="0.2">
      <c r="A17382" s="112"/>
    </row>
    <row r="17383" spans="1:19" ht="11.25" thickBot="1" x14ac:dyDescent="0.2">
      <c r="A17383" s="135" t="s">
        <v>362</v>
      </c>
      <c r="B17383" s="112"/>
      <c r="C17383" s="136">
        <v>1528.5609999999999</v>
      </c>
    </row>
    <row r="17384" spans="1:19" ht="11.25" thickBot="1" x14ac:dyDescent="0.2">
      <c r="A17384" s="112"/>
    </row>
    <row r="17385" spans="1:19" ht="11.25" thickBot="1" x14ac:dyDescent="0.2">
      <c r="A17385" s="138" t="s">
        <v>364</v>
      </c>
      <c r="B17385" s="112"/>
      <c r="C17385" s="136">
        <v>19.170000000000002</v>
      </c>
    </row>
    <row r="17386" spans="1:19" ht="11.25" thickBot="1" x14ac:dyDescent="0.2">
      <c r="A17386" s="112"/>
    </row>
    <row r="17387" spans="1:19" ht="11.25" thickBot="1" x14ac:dyDescent="0.2">
      <c r="A17387" s="139" t="s">
        <v>366</v>
      </c>
      <c r="B17387" s="112"/>
      <c r="C17387" s="136">
        <v>1.254</v>
      </c>
    </row>
    <row r="17388" spans="1:19" ht="10.5" x14ac:dyDescent="0.15">
      <c r="A17388" s="112"/>
    </row>
    <row r="17389" spans="1:19" x14ac:dyDescent="0.15">
      <c r="A17389" s="129"/>
      <c r="B17389" s="86" t="s">
        <v>3381</v>
      </c>
    </row>
    <row r="17390" spans="1:19" ht="9.75" thickBot="1" x14ac:dyDescent="0.2">
      <c r="A17390" s="81" t="s">
        <v>5871</v>
      </c>
    </row>
    <row r="17391" spans="1:19" ht="11.25" thickBot="1" x14ac:dyDescent="0.2">
      <c r="A17391" s="106" t="s">
        <v>357</v>
      </c>
      <c r="B17391" s="106" t="s">
        <v>358</v>
      </c>
      <c r="C17391" s="130" t="s">
        <v>0</v>
      </c>
      <c r="D17391" s="130" t="s">
        <v>1</v>
      </c>
      <c r="E17391" s="130" t="s">
        <v>2</v>
      </c>
      <c r="F17391" s="130" t="s">
        <v>3</v>
      </c>
      <c r="G17391" s="130" t="s">
        <v>4</v>
      </c>
      <c r="H17391" s="130" t="s">
        <v>5</v>
      </c>
      <c r="I17391" s="131" t="s">
        <v>6</v>
      </c>
      <c r="J17391" s="131" t="s">
        <v>7</v>
      </c>
      <c r="K17391" s="130" t="s">
        <v>8</v>
      </c>
      <c r="L17391" s="130" t="s">
        <v>9</v>
      </c>
      <c r="M17391" s="130" t="s">
        <v>10</v>
      </c>
      <c r="N17391" s="130" t="s">
        <v>11</v>
      </c>
      <c r="O17391" s="130" t="s">
        <v>12</v>
      </c>
      <c r="P17391" s="130" t="s">
        <v>13</v>
      </c>
      <c r="Q17391" s="130" t="s">
        <v>14</v>
      </c>
      <c r="R17391" s="130" t="s">
        <v>15</v>
      </c>
      <c r="S17391" s="130" t="s">
        <v>16</v>
      </c>
    </row>
    <row r="17392" spans="1:19" ht="11.25" thickBot="1" x14ac:dyDescent="0.2">
      <c r="A17392" s="107">
        <v>1</v>
      </c>
      <c r="B17392" s="132">
        <v>0.67030092592592594</v>
      </c>
      <c r="C17392" s="141" t="s">
        <v>12903</v>
      </c>
      <c r="D17392" s="141" t="s">
        <v>12904</v>
      </c>
      <c r="E17392" s="141" t="s">
        <v>12905</v>
      </c>
      <c r="F17392" s="141" t="s">
        <v>12906</v>
      </c>
      <c r="G17392" s="141" t="s">
        <v>12907</v>
      </c>
      <c r="H17392" s="141" t="s">
        <v>12908</v>
      </c>
      <c r="I17392" s="133">
        <v>1.16231</v>
      </c>
      <c r="J17392" s="134" t="s">
        <v>1971</v>
      </c>
      <c r="K17392" s="141" t="s">
        <v>12909</v>
      </c>
      <c r="L17392" s="108">
        <v>267.52999999999997</v>
      </c>
      <c r="M17392" s="108">
        <v>23331.393</v>
      </c>
      <c r="N17392" s="108">
        <v>48185.406000000003</v>
      </c>
      <c r="O17392" s="141" t="s">
        <v>12910</v>
      </c>
      <c r="P17392" s="108">
        <v>244503.32</v>
      </c>
      <c r="Q17392" s="108">
        <v>8111.4790000000003</v>
      </c>
      <c r="R17392" s="108">
        <v>18881.111000000001</v>
      </c>
      <c r="S17392" s="108">
        <v>102820.62</v>
      </c>
    </row>
    <row r="17393" spans="1:19" ht="11.25" thickBot="1" x14ac:dyDescent="0.2">
      <c r="A17393" s="112"/>
    </row>
    <row r="17394" spans="1:19" ht="11.25" thickBot="1" x14ac:dyDescent="0.2">
      <c r="A17394" s="107">
        <v>2</v>
      </c>
      <c r="B17394" s="132">
        <v>0.67047453703703708</v>
      </c>
      <c r="C17394" s="141" t="s">
        <v>12911</v>
      </c>
      <c r="D17394" s="141" t="s">
        <v>12912</v>
      </c>
      <c r="E17394" s="141" t="s">
        <v>12913</v>
      </c>
      <c r="F17394" s="141" t="s">
        <v>12914</v>
      </c>
      <c r="G17394" s="141" t="s">
        <v>12915</v>
      </c>
      <c r="H17394" s="141" t="s">
        <v>12916</v>
      </c>
      <c r="I17394" s="133">
        <v>1.18571</v>
      </c>
      <c r="J17394" s="134" t="s">
        <v>3396</v>
      </c>
      <c r="K17394" s="141" t="s">
        <v>12917</v>
      </c>
      <c r="L17394" s="108">
        <v>254.64400000000001</v>
      </c>
      <c r="M17394" s="108">
        <v>24131.598999999998</v>
      </c>
      <c r="N17394" s="108">
        <v>48857.928999999996</v>
      </c>
      <c r="O17394" s="141" t="s">
        <v>12918</v>
      </c>
      <c r="P17394" s="108">
        <v>241177.05</v>
      </c>
      <c r="Q17394" s="108">
        <v>7790.9859999999999</v>
      </c>
      <c r="R17394" s="108">
        <v>18999.45</v>
      </c>
      <c r="S17394" s="108">
        <v>102835.12</v>
      </c>
    </row>
    <row r="17395" spans="1:19" ht="11.25" thickBot="1" x14ac:dyDescent="0.2">
      <c r="A17395" s="112"/>
    </row>
    <row r="17396" spans="1:19" ht="11.25" thickBot="1" x14ac:dyDescent="0.2">
      <c r="A17396" s="107">
        <v>3</v>
      </c>
      <c r="B17396" s="132">
        <v>0.67065972222222225</v>
      </c>
      <c r="C17396" s="141" t="s">
        <v>12919</v>
      </c>
      <c r="D17396" s="141" t="s">
        <v>12920</v>
      </c>
      <c r="E17396" s="141" t="s">
        <v>12921</v>
      </c>
      <c r="F17396" s="141" t="s">
        <v>12922</v>
      </c>
      <c r="G17396" s="141" t="s">
        <v>12923</v>
      </c>
      <c r="H17396" s="141" t="s">
        <v>12924</v>
      </c>
      <c r="I17396" s="133">
        <v>1.1806300000000001</v>
      </c>
      <c r="J17396" s="134" t="s">
        <v>3405</v>
      </c>
      <c r="K17396" s="141" t="s">
        <v>12925</v>
      </c>
      <c r="L17396" s="108">
        <v>276.91899999999998</v>
      </c>
      <c r="M17396" s="108">
        <v>24157.792000000001</v>
      </c>
      <c r="N17396" s="108">
        <v>49690.868999999999</v>
      </c>
      <c r="O17396" s="141" t="s">
        <v>12926</v>
      </c>
      <c r="P17396" s="108">
        <v>243745.18</v>
      </c>
      <c r="Q17396" s="108">
        <v>7857.9709999999995</v>
      </c>
      <c r="R17396" s="108">
        <v>18680.190999999999</v>
      </c>
      <c r="S17396" s="108">
        <v>102915.17</v>
      </c>
    </row>
    <row r="17397" spans="1:19" ht="11.25" thickBot="1" x14ac:dyDescent="0.2">
      <c r="A17397" s="112"/>
    </row>
    <row r="17398" spans="1:19" ht="11.25" thickBot="1" x14ac:dyDescent="0.2">
      <c r="A17398" s="135" t="s">
        <v>362</v>
      </c>
      <c r="B17398" s="112"/>
      <c r="C17398" s="141" t="s">
        <v>12927</v>
      </c>
      <c r="D17398" s="141" t="s">
        <v>12928</v>
      </c>
      <c r="E17398" s="141" t="s">
        <v>12929</v>
      </c>
      <c r="F17398" s="141" t="s">
        <v>12930</v>
      </c>
      <c r="G17398" s="141" t="s">
        <v>12931</v>
      </c>
      <c r="H17398" s="141" t="s">
        <v>12932</v>
      </c>
      <c r="I17398" s="137">
        <v>1.17622</v>
      </c>
      <c r="J17398" s="134" t="s">
        <v>3413</v>
      </c>
      <c r="K17398" s="141" t="s">
        <v>12933</v>
      </c>
      <c r="L17398" s="136">
        <v>266.36399999999998</v>
      </c>
      <c r="M17398" s="136">
        <v>23873.595000000001</v>
      </c>
      <c r="N17398" s="136">
        <v>48911.400999999998</v>
      </c>
      <c r="O17398" s="141" t="s">
        <v>12934</v>
      </c>
      <c r="P17398" s="136">
        <v>243141.85</v>
      </c>
      <c r="Q17398" s="136">
        <v>7920.1450000000004</v>
      </c>
      <c r="R17398" s="136">
        <v>18853.583999999999</v>
      </c>
      <c r="S17398" s="136">
        <v>102856.97</v>
      </c>
    </row>
    <row r="17399" spans="1:19" ht="11.25" thickBot="1" x14ac:dyDescent="0.2">
      <c r="A17399" s="112"/>
    </row>
    <row r="17400" spans="1:19" ht="11.25" thickBot="1" x14ac:dyDescent="0.2">
      <c r="A17400" s="138" t="s">
        <v>364</v>
      </c>
      <c r="B17400" s="112"/>
      <c r="C17400" s="141" t="s">
        <v>12935</v>
      </c>
      <c r="D17400" s="141" t="s">
        <v>12936</v>
      </c>
      <c r="E17400" s="141" t="s">
        <v>12937</v>
      </c>
      <c r="F17400" s="141" t="s">
        <v>12938</v>
      </c>
      <c r="G17400" s="141" t="s">
        <v>12939</v>
      </c>
      <c r="H17400" s="141" t="s">
        <v>12940</v>
      </c>
      <c r="I17400" s="137">
        <v>1.23E-2</v>
      </c>
      <c r="J17400" s="134" t="s">
        <v>3422</v>
      </c>
      <c r="K17400" s="141" t="s">
        <v>12941</v>
      </c>
      <c r="L17400" s="136">
        <v>11.183</v>
      </c>
      <c r="M17400" s="136">
        <v>469.74299999999999</v>
      </c>
      <c r="N17400" s="136">
        <v>754.15499999999997</v>
      </c>
      <c r="O17400" s="141" t="s">
        <v>12942</v>
      </c>
      <c r="P17400" s="136">
        <v>1743.2829999999999</v>
      </c>
      <c r="Q17400" s="136">
        <v>169.05099999999999</v>
      </c>
      <c r="R17400" s="136">
        <v>161.4</v>
      </c>
      <c r="S17400" s="136">
        <v>50.920999999999999</v>
      </c>
    </row>
    <row r="17401" spans="1:19" ht="11.25" thickBot="1" x14ac:dyDescent="0.2">
      <c r="A17401" s="112"/>
    </row>
    <row r="17402" spans="1:19" ht="11.25" thickBot="1" x14ac:dyDescent="0.2">
      <c r="A17402" s="139" t="s">
        <v>366</v>
      </c>
      <c r="B17402" s="112"/>
      <c r="C17402" s="141" t="s">
        <v>3425</v>
      </c>
      <c r="D17402" s="141" t="s">
        <v>3426</v>
      </c>
      <c r="E17402" s="141" t="s">
        <v>3427</v>
      </c>
      <c r="F17402" s="141" t="s">
        <v>3428</v>
      </c>
      <c r="G17402" s="141" t="s">
        <v>2666</v>
      </c>
      <c r="H17402" s="141" t="s">
        <v>3429</v>
      </c>
      <c r="I17402" s="140">
        <v>1.046</v>
      </c>
      <c r="J17402" s="134" t="s">
        <v>3430</v>
      </c>
      <c r="K17402" s="141" t="s">
        <v>1646</v>
      </c>
      <c r="L17402" s="136">
        <v>4.1980000000000004</v>
      </c>
      <c r="M17402" s="136">
        <v>1.968</v>
      </c>
      <c r="N17402" s="136">
        <v>1.542</v>
      </c>
      <c r="O17402" s="141" t="s">
        <v>1951</v>
      </c>
      <c r="P17402" s="136">
        <v>0.71699999999999997</v>
      </c>
      <c r="Q17402" s="136">
        <v>2.1339999999999999</v>
      </c>
      <c r="R17402" s="136">
        <v>0.85599999999999998</v>
      </c>
      <c r="S17402" s="136">
        <v>0.05</v>
      </c>
    </row>
    <row r="17403" spans="1:19" ht="11.25" thickBot="1" x14ac:dyDescent="0.2">
      <c r="A17403" s="112"/>
    </row>
    <row r="17404" spans="1:19" ht="11.25" thickBot="1" x14ac:dyDescent="0.2">
      <c r="A17404" s="106" t="s">
        <v>357</v>
      </c>
      <c r="B17404" s="106" t="s">
        <v>358</v>
      </c>
      <c r="C17404" s="130" t="s">
        <v>17</v>
      </c>
      <c r="D17404" s="130" t="s">
        <v>18</v>
      </c>
      <c r="E17404" s="131" t="s">
        <v>19</v>
      </c>
      <c r="F17404" s="131" t="s">
        <v>20</v>
      </c>
      <c r="G17404" s="130" t="s">
        <v>21</v>
      </c>
      <c r="H17404" s="130" t="s">
        <v>22</v>
      </c>
      <c r="I17404" s="130" t="s">
        <v>23</v>
      </c>
      <c r="J17404" s="130" t="s">
        <v>24</v>
      </c>
      <c r="K17404" s="131" t="s">
        <v>25</v>
      </c>
      <c r="L17404" s="131" t="s">
        <v>26</v>
      </c>
      <c r="M17404" s="130" t="s">
        <v>27</v>
      </c>
      <c r="N17404" s="130" t="s">
        <v>28</v>
      </c>
      <c r="O17404" s="130" t="s">
        <v>29</v>
      </c>
      <c r="P17404" s="130" t="s">
        <v>30</v>
      </c>
      <c r="Q17404" s="130" t="s">
        <v>31</v>
      </c>
      <c r="R17404" s="130" t="s">
        <v>32</v>
      </c>
      <c r="S17404" s="130" t="s">
        <v>33</v>
      </c>
    </row>
    <row r="17405" spans="1:19" ht="11.25" thickBot="1" x14ac:dyDescent="0.2">
      <c r="A17405" s="107">
        <v>1</v>
      </c>
      <c r="B17405" s="132">
        <v>0.67030092592592594</v>
      </c>
      <c r="C17405" s="108">
        <v>24531.34</v>
      </c>
      <c r="D17405" s="108">
        <v>54753.946000000004</v>
      </c>
      <c r="E17405" s="133">
        <v>1.0370600000000001</v>
      </c>
      <c r="F17405" s="133">
        <v>1.0012399999999999</v>
      </c>
      <c r="G17405" s="108">
        <v>12.576000000000001</v>
      </c>
      <c r="H17405" s="108">
        <v>84.048000000000002</v>
      </c>
      <c r="I17405" s="108">
        <v>334501.33</v>
      </c>
      <c r="J17405" s="141" t="s">
        <v>12943</v>
      </c>
      <c r="K17405" s="133">
        <v>1.1213900000000001</v>
      </c>
      <c r="L17405" s="134" t="s">
        <v>3433</v>
      </c>
      <c r="M17405" s="108">
        <v>1114.7529999999999</v>
      </c>
      <c r="N17405" s="108">
        <v>3211.9810000000002</v>
      </c>
      <c r="O17405" s="108">
        <v>6.9029999999999996</v>
      </c>
      <c r="P17405" s="108">
        <v>169.678</v>
      </c>
      <c r="Q17405" s="108">
        <v>869.00199999999995</v>
      </c>
      <c r="R17405" s="108">
        <v>349.37700000000001</v>
      </c>
      <c r="S17405" s="108">
        <v>624.45799999999997</v>
      </c>
    </row>
    <row r="17406" spans="1:19" ht="11.25" thickBot="1" x14ac:dyDescent="0.2">
      <c r="A17406" s="112"/>
    </row>
    <row r="17407" spans="1:19" ht="11.25" thickBot="1" x14ac:dyDescent="0.2">
      <c r="A17407" s="107">
        <v>2</v>
      </c>
      <c r="B17407" s="132">
        <v>0.67047453703703708</v>
      </c>
      <c r="C17407" s="108">
        <v>24729.684000000001</v>
      </c>
      <c r="D17407" s="108">
        <v>54496.478000000003</v>
      </c>
      <c r="E17407" s="133">
        <v>1.0771999999999999</v>
      </c>
      <c r="F17407" s="133">
        <v>1.00091</v>
      </c>
      <c r="G17407" s="108">
        <v>13.714</v>
      </c>
      <c r="H17407" s="108">
        <v>81.706000000000003</v>
      </c>
      <c r="I17407" s="108">
        <v>336338.79</v>
      </c>
      <c r="J17407" s="141" t="s">
        <v>12944</v>
      </c>
      <c r="K17407" s="133">
        <v>1.13039</v>
      </c>
      <c r="L17407" s="134" t="s">
        <v>3435</v>
      </c>
      <c r="M17407" s="108">
        <v>960.65499999999997</v>
      </c>
      <c r="N17407" s="108">
        <v>3183.15</v>
      </c>
      <c r="O17407" s="108">
        <v>6.0819999999999999</v>
      </c>
      <c r="P17407" s="108">
        <v>141.16499999999999</v>
      </c>
      <c r="Q17407" s="108">
        <v>820.04399999999998</v>
      </c>
      <c r="R17407" s="108">
        <v>328.06700000000001</v>
      </c>
      <c r="S17407" s="108">
        <v>638.80700000000002</v>
      </c>
    </row>
    <row r="17408" spans="1:19" ht="11.25" thickBot="1" x14ac:dyDescent="0.2">
      <c r="A17408" s="112"/>
    </row>
    <row r="17409" spans="1:19" ht="11.25" thickBot="1" x14ac:dyDescent="0.2">
      <c r="A17409" s="107">
        <v>3</v>
      </c>
      <c r="B17409" s="132">
        <v>0.67065972222222225</v>
      </c>
      <c r="C17409" s="108">
        <v>24700.667000000001</v>
      </c>
      <c r="D17409" s="108">
        <v>54519.349000000002</v>
      </c>
      <c r="E17409" s="133">
        <v>1.06253</v>
      </c>
      <c r="F17409" s="133">
        <v>0.99089000000000005</v>
      </c>
      <c r="G17409" s="108">
        <v>12.114000000000001</v>
      </c>
      <c r="H17409" s="108">
        <v>72.533000000000001</v>
      </c>
      <c r="I17409" s="108">
        <v>335109.34999999998</v>
      </c>
      <c r="J17409" s="141" t="s">
        <v>12945</v>
      </c>
      <c r="K17409" s="133">
        <v>1.13846</v>
      </c>
      <c r="L17409" s="134" t="s">
        <v>3437</v>
      </c>
      <c r="M17409" s="108">
        <v>1000.033</v>
      </c>
      <c r="N17409" s="108">
        <v>3226.6210000000001</v>
      </c>
      <c r="O17409" s="108">
        <v>4.3959999999999999</v>
      </c>
      <c r="P17409" s="108">
        <v>156.37899999999999</v>
      </c>
      <c r="Q17409" s="108">
        <v>839.41</v>
      </c>
      <c r="R17409" s="108">
        <v>231.37</v>
      </c>
      <c r="S17409" s="108">
        <v>628.19600000000003</v>
      </c>
    </row>
    <row r="17410" spans="1:19" ht="11.25" thickBot="1" x14ac:dyDescent="0.2">
      <c r="A17410" s="112"/>
    </row>
    <row r="17411" spans="1:19" ht="11.25" thickBot="1" x14ac:dyDescent="0.2">
      <c r="A17411" s="135" t="s">
        <v>362</v>
      </c>
      <c r="B17411" s="112"/>
      <c r="C17411" s="136">
        <v>24653.897000000001</v>
      </c>
      <c r="D17411" s="136">
        <v>54589.923999999999</v>
      </c>
      <c r="E17411" s="137">
        <v>1.0589299999999999</v>
      </c>
      <c r="F17411" s="137">
        <v>0.99768000000000001</v>
      </c>
      <c r="G17411" s="136">
        <v>12.801</v>
      </c>
      <c r="H17411" s="136">
        <v>79.429000000000002</v>
      </c>
      <c r="I17411" s="136">
        <v>335316.49</v>
      </c>
      <c r="J17411" s="141" t="s">
        <v>12946</v>
      </c>
      <c r="K17411" s="137">
        <v>1.13008</v>
      </c>
      <c r="L17411" s="134" t="s">
        <v>3439</v>
      </c>
      <c r="M17411" s="136">
        <v>1025.1469999999999</v>
      </c>
      <c r="N17411" s="136">
        <v>3207.2510000000002</v>
      </c>
      <c r="O17411" s="136">
        <v>5.7939999999999996</v>
      </c>
      <c r="P17411" s="136">
        <v>155.74100000000001</v>
      </c>
      <c r="Q17411" s="136">
        <v>842.81899999999996</v>
      </c>
      <c r="R17411" s="136">
        <v>302.93799999999999</v>
      </c>
      <c r="S17411" s="136">
        <v>630.48699999999997</v>
      </c>
    </row>
    <row r="17412" spans="1:19" ht="11.25" thickBot="1" x14ac:dyDescent="0.2">
      <c r="A17412" s="112"/>
    </row>
    <row r="17413" spans="1:19" ht="11.25" thickBot="1" x14ac:dyDescent="0.2">
      <c r="A17413" s="138" t="s">
        <v>364</v>
      </c>
      <c r="B17413" s="112"/>
      <c r="C17413" s="136">
        <v>107.125</v>
      </c>
      <c r="D17413" s="136">
        <v>142.506</v>
      </c>
      <c r="E17413" s="137">
        <v>2.0310000000000002E-2</v>
      </c>
      <c r="F17413" s="137">
        <v>5.8799999999999998E-3</v>
      </c>
      <c r="G17413" s="136">
        <v>0.82399999999999995</v>
      </c>
      <c r="H17413" s="136">
        <v>6.0860000000000003</v>
      </c>
      <c r="I17413" s="136">
        <v>936.07899999999995</v>
      </c>
      <c r="J17413" s="141" t="s">
        <v>12947</v>
      </c>
      <c r="K17413" s="137">
        <v>8.5400000000000007E-3</v>
      </c>
      <c r="L17413" s="134" t="s">
        <v>3441</v>
      </c>
      <c r="M17413" s="136">
        <v>80.06</v>
      </c>
      <c r="N17413" s="136">
        <v>22.117999999999999</v>
      </c>
      <c r="O17413" s="136">
        <v>1.278</v>
      </c>
      <c r="P17413" s="136">
        <v>14.266999999999999</v>
      </c>
      <c r="Q17413" s="136">
        <v>24.657</v>
      </c>
      <c r="R17413" s="136">
        <v>62.889000000000003</v>
      </c>
      <c r="S17413" s="136">
        <v>7.444</v>
      </c>
    </row>
    <row r="17414" spans="1:19" ht="11.25" thickBot="1" x14ac:dyDescent="0.2">
      <c r="A17414" s="112"/>
    </row>
    <row r="17415" spans="1:19" ht="11.25" thickBot="1" x14ac:dyDescent="0.2">
      <c r="A17415" s="139" t="s">
        <v>366</v>
      </c>
      <c r="B17415" s="112"/>
      <c r="C17415" s="136">
        <v>0.435</v>
      </c>
      <c r="D17415" s="136">
        <v>0.26100000000000001</v>
      </c>
      <c r="E17415" s="140">
        <v>1.9179999999999999</v>
      </c>
      <c r="F17415" s="140">
        <v>0.59</v>
      </c>
      <c r="G17415" s="136">
        <v>6.4329999999999998</v>
      </c>
      <c r="H17415" s="136">
        <v>7.6619999999999999</v>
      </c>
      <c r="I17415" s="136">
        <v>0.27900000000000003</v>
      </c>
      <c r="J17415" s="141" t="s">
        <v>3442</v>
      </c>
      <c r="K17415" s="140">
        <v>0.755</v>
      </c>
      <c r="L17415" s="134" t="s">
        <v>2066</v>
      </c>
      <c r="M17415" s="136">
        <v>7.81</v>
      </c>
      <c r="N17415" s="136">
        <v>0.69</v>
      </c>
      <c r="O17415" s="136">
        <v>22.055</v>
      </c>
      <c r="P17415" s="136">
        <v>9.1609999999999996</v>
      </c>
      <c r="Q17415" s="136">
        <v>2.9249999999999998</v>
      </c>
      <c r="R17415" s="136">
        <v>20.76</v>
      </c>
      <c r="S17415" s="136">
        <v>1.181</v>
      </c>
    </row>
    <row r="17416" spans="1:19" ht="11.25" thickBot="1" x14ac:dyDescent="0.2">
      <c r="A17416" s="112"/>
    </row>
    <row r="17417" spans="1:19" ht="11.25" thickBot="1" x14ac:dyDescent="0.2">
      <c r="A17417" s="106" t="s">
        <v>357</v>
      </c>
      <c r="B17417" s="106" t="s">
        <v>358</v>
      </c>
      <c r="C17417" s="131" t="s">
        <v>34</v>
      </c>
      <c r="D17417" s="131" t="s">
        <v>35</v>
      </c>
      <c r="E17417" s="130" t="s">
        <v>36</v>
      </c>
      <c r="F17417" s="130" t="s">
        <v>37</v>
      </c>
      <c r="G17417" s="130" t="s">
        <v>38</v>
      </c>
      <c r="H17417" s="130" t="s">
        <v>39</v>
      </c>
      <c r="I17417" s="130" t="s">
        <v>40</v>
      </c>
      <c r="J17417" s="130" t="s">
        <v>41</v>
      </c>
      <c r="K17417" s="130" t="s">
        <v>42</v>
      </c>
      <c r="L17417" s="130" t="s">
        <v>43</v>
      </c>
      <c r="M17417" s="130" t="s">
        <v>44</v>
      </c>
      <c r="N17417" s="130" t="s">
        <v>45</v>
      </c>
      <c r="O17417" s="130" t="s">
        <v>46</v>
      </c>
      <c r="P17417" s="130" t="s">
        <v>47</v>
      </c>
      <c r="Q17417" s="130" t="s">
        <v>48</v>
      </c>
      <c r="R17417" s="130" t="s">
        <v>49</v>
      </c>
      <c r="S17417" s="130" t="s">
        <v>50</v>
      </c>
    </row>
    <row r="17418" spans="1:19" ht="11.25" thickBot="1" x14ac:dyDescent="0.2">
      <c r="A17418" s="107">
        <v>1</v>
      </c>
      <c r="B17418" s="132">
        <v>0.67030092592592594</v>
      </c>
      <c r="C17418" s="133">
        <v>1.02153</v>
      </c>
      <c r="D17418" s="134" t="s">
        <v>3443</v>
      </c>
      <c r="E17418" s="108">
        <v>14660.01</v>
      </c>
      <c r="F17418" s="108">
        <v>234.035</v>
      </c>
      <c r="G17418" s="108">
        <v>2.52</v>
      </c>
      <c r="H17418" s="108">
        <v>5596.9179999999997</v>
      </c>
      <c r="I17418" s="108">
        <v>283802.76</v>
      </c>
      <c r="J17418" s="141" t="s">
        <v>12948</v>
      </c>
      <c r="K17418" s="108">
        <v>15860.953</v>
      </c>
      <c r="L17418" s="108">
        <v>29645.843000000001</v>
      </c>
      <c r="M17418" s="108">
        <v>4858.7460000000001</v>
      </c>
      <c r="N17418" s="108">
        <v>3388.3539999999998</v>
      </c>
      <c r="O17418" s="108">
        <v>601.23099999999999</v>
      </c>
      <c r="P17418" s="108">
        <v>737.07500000000005</v>
      </c>
      <c r="Q17418" s="108">
        <v>642.05200000000002</v>
      </c>
      <c r="R17418" s="108">
        <v>522.12400000000002</v>
      </c>
      <c r="S17418" s="108">
        <v>714.673</v>
      </c>
    </row>
    <row r="17419" spans="1:19" ht="11.25" thickBot="1" x14ac:dyDescent="0.2">
      <c r="A17419" s="112"/>
    </row>
    <row r="17420" spans="1:19" ht="11.25" thickBot="1" x14ac:dyDescent="0.2">
      <c r="A17420" s="107">
        <v>2</v>
      </c>
      <c r="B17420" s="132">
        <v>0.67047453703703708</v>
      </c>
      <c r="C17420" s="133">
        <v>1.0334099999999999</v>
      </c>
      <c r="D17420" s="134" t="s">
        <v>3445</v>
      </c>
      <c r="E17420" s="108">
        <v>14722.531000000001</v>
      </c>
      <c r="F17420" s="108">
        <v>258.733</v>
      </c>
      <c r="G17420" s="108">
        <v>1.6519999999999999</v>
      </c>
      <c r="H17420" s="108">
        <v>5596.1459999999997</v>
      </c>
      <c r="I17420" s="108">
        <v>283087.64</v>
      </c>
      <c r="J17420" s="141" t="s">
        <v>12949</v>
      </c>
      <c r="K17420" s="108">
        <v>16286.152</v>
      </c>
      <c r="L17420" s="108">
        <v>30012.06</v>
      </c>
      <c r="M17420" s="108">
        <v>4842.9309999999996</v>
      </c>
      <c r="N17420" s="108">
        <v>3508.7469999999998</v>
      </c>
      <c r="O17420" s="108">
        <v>587.34500000000003</v>
      </c>
      <c r="P17420" s="108">
        <v>711.15</v>
      </c>
      <c r="Q17420" s="108">
        <v>672.60699999999997</v>
      </c>
      <c r="R17420" s="108">
        <v>589.779</v>
      </c>
      <c r="S17420" s="108">
        <v>759.87400000000002</v>
      </c>
    </row>
    <row r="17421" spans="1:19" ht="11.25" thickBot="1" x14ac:dyDescent="0.2">
      <c r="A17421" s="112"/>
    </row>
    <row r="17422" spans="1:19" ht="11.25" thickBot="1" x14ac:dyDescent="0.2">
      <c r="A17422" s="107">
        <v>3</v>
      </c>
      <c r="B17422" s="132">
        <v>0.67065972222222225</v>
      </c>
      <c r="C17422" s="133">
        <v>1.0382800000000001</v>
      </c>
      <c r="D17422" s="134" t="s">
        <v>2953</v>
      </c>
      <c r="E17422" s="108">
        <v>14975.429</v>
      </c>
      <c r="F17422" s="108">
        <v>309.87799999999999</v>
      </c>
      <c r="G17422" s="108">
        <v>1.681</v>
      </c>
      <c r="H17422" s="108">
        <v>5593.4070000000002</v>
      </c>
      <c r="I17422" s="108">
        <v>285161.01</v>
      </c>
      <c r="J17422" s="141" t="s">
        <v>12950</v>
      </c>
      <c r="K17422" s="108">
        <v>15927.742</v>
      </c>
      <c r="L17422" s="108">
        <v>29978.696</v>
      </c>
      <c r="M17422" s="108">
        <v>4957.2539999999999</v>
      </c>
      <c r="N17422" s="108">
        <v>3438.7710000000002</v>
      </c>
      <c r="O17422" s="108">
        <v>563.89499999999998</v>
      </c>
      <c r="P17422" s="108">
        <v>731.40599999999995</v>
      </c>
      <c r="Q17422" s="108">
        <v>641.01400000000001</v>
      </c>
      <c r="R17422" s="108">
        <v>521.21500000000003</v>
      </c>
      <c r="S17422" s="108">
        <v>707.81</v>
      </c>
    </row>
    <row r="17423" spans="1:19" ht="11.25" thickBot="1" x14ac:dyDescent="0.2">
      <c r="A17423" s="112"/>
    </row>
    <row r="17424" spans="1:19" ht="11.25" thickBot="1" x14ac:dyDescent="0.2">
      <c r="A17424" s="135" t="s">
        <v>362</v>
      </c>
      <c r="B17424" s="112"/>
      <c r="C17424" s="137">
        <v>1.0310699999999999</v>
      </c>
      <c r="D17424" s="134" t="s">
        <v>3448</v>
      </c>
      <c r="E17424" s="136">
        <v>14785.99</v>
      </c>
      <c r="F17424" s="136">
        <v>267.54899999999998</v>
      </c>
      <c r="G17424" s="136">
        <v>1.9510000000000001</v>
      </c>
      <c r="H17424" s="136">
        <v>5595.49</v>
      </c>
      <c r="I17424" s="136">
        <v>284017.14</v>
      </c>
      <c r="J17424" s="141" t="s">
        <v>12951</v>
      </c>
      <c r="K17424" s="136">
        <v>16024.949000000001</v>
      </c>
      <c r="L17424" s="136">
        <v>29878.866000000002</v>
      </c>
      <c r="M17424" s="136">
        <v>4886.3100000000004</v>
      </c>
      <c r="N17424" s="136">
        <v>3445.29</v>
      </c>
      <c r="O17424" s="136">
        <v>584.15700000000004</v>
      </c>
      <c r="P17424" s="136">
        <v>726.54399999999998</v>
      </c>
      <c r="Q17424" s="136">
        <v>651.89099999999996</v>
      </c>
      <c r="R17424" s="136">
        <v>544.37199999999996</v>
      </c>
      <c r="S17424" s="136">
        <v>727.452</v>
      </c>
    </row>
    <row r="17425" spans="1:19" ht="11.25" thickBot="1" x14ac:dyDescent="0.2">
      <c r="A17425" s="112"/>
    </row>
    <row r="17426" spans="1:19" ht="11.25" thickBot="1" x14ac:dyDescent="0.2">
      <c r="A17426" s="138" t="s">
        <v>364</v>
      </c>
      <c r="B17426" s="112"/>
      <c r="C17426" s="137">
        <v>8.6199999999999992E-3</v>
      </c>
      <c r="D17426" s="134" t="s">
        <v>3450</v>
      </c>
      <c r="E17426" s="136">
        <v>167.01</v>
      </c>
      <c r="F17426" s="136">
        <v>38.682000000000002</v>
      </c>
      <c r="G17426" s="136">
        <v>0.49299999999999999</v>
      </c>
      <c r="H17426" s="136">
        <v>1.845</v>
      </c>
      <c r="I17426" s="136">
        <v>1053.18</v>
      </c>
      <c r="J17426" s="141" t="s">
        <v>12952</v>
      </c>
      <c r="K17426" s="136">
        <v>228.66</v>
      </c>
      <c r="L17426" s="136">
        <v>202.49299999999999</v>
      </c>
      <c r="M17426" s="136">
        <v>61.945999999999998</v>
      </c>
      <c r="N17426" s="136">
        <v>60.460999999999999</v>
      </c>
      <c r="O17426" s="136">
        <v>18.870999999999999</v>
      </c>
      <c r="P17426" s="136">
        <v>13.629</v>
      </c>
      <c r="Q17426" s="136">
        <v>17.948</v>
      </c>
      <c r="R17426" s="136">
        <v>39.326000000000001</v>
      </c>
      <c r="S17426" s="136">
        <v>28.286999999999999</v>
      </c>
    </row>
    <row r="17427" spans="1:19" ht="11.25" thickBot="1" x14ac:dyDescent="0.2">
      <c r="A17427" s="112"/>
    </row>
    <row r="17428" spans="1:19" ht="11.25" thickBot="1" x14ac:dyDescent="0.2">
      <c r="A17428" s="139" t="s">
        <v>366</v>
      </c>
      <c r="B17428" s="112"/>
      <c r="C17428" s="140">
        <v>0.83599999999999997</v>
      </c>
      <c r="D17428" s="134" t="s">
        <v>2361</v>
      </c>
      <c r="E17428" s="136">
        <v>1.1299999999999999</v>
      </c>
      <c r="F17428" s="136">
        <v>14.458</v>
      </c>
      <c r="G17428" s="136">
        <v>25.27</v>
      </c>
      <c r="H17428" s="136">
        <v>3.3000000000000002E-2</v>
      </c>
      <c r="I17428" s="136">
        <v>0.371</v>
      </c>
      <c r="J17428" s="141" t="s">
        <v>3451</v>
      </c>
      <c r="K17428" s="136">
        <v>1.427</v>
      </c>
      <c r="L17428" s="136">
        <v>0.67800000000000005</v>
      </c>
      <c r="M17428" s="136">
        <v>1.268</v>
      </c>
      <c r="N17428" s="136">
        <v>1.7549999999999999</v>
      </c>
      <c r="O17428" s="136">
        <v>3.23</v>
      </c>
      <c r="P17428" s="136">
        <v>1.8759999999999999</v>
      </c>
      <c r="Q17428" s="136">
        <v>2.7530000000000001</v>
      </c>
      <c r="R17428" s="136">
        <v>7.2240000000000002</v>
      </c>
      <c r="S17428" s="136">
        <v>3.8879999999999999</v>
      </c>
    </row>
    <row r="17429" spans="1:19" ht="11.25" thickBot="1" x14ac:dyDescent="0.2">
      <c r="A17429" s="112"/>
    </row>
    <row r="17430" spans="1:19" ht="11.25" thickBot="1" x14ac:dyDescent="0.2">
      <c r="A17430" s="106" t="s">
        <v>357</v>
      </c>
      <c r="B17430" s="106" t="s">
        <v>358</v>
      </c>
      <c r="C17430" s="130" t="s">
        <v>51</v>
      </c>
      <c r="D17430" s="130" t="s">
        <v>52</v>
      </c>
      <c r="E17430" s="130" t="s">
        <v>53</v>
      </c>
      <c r="F17430" s="130" t="s">
        <v>54</v>
      </c>
      <c r="G17430" s="130" t="s">
        <v>55</v>
      </c>
      <c r="H17430" s="130" t="s">
        <v>56</v>
      </c>
      <c r="I17430" s="130" t="s">
        <v>57</v>
      </c>
      <c r="J17430" s="130" t="s">
        <v>58</v>
      </c>
      <c r="K17430" s="130" t="s">
        <v>59</v>
      </c>
      <c r="L17430" s="130" t="s">
        <v>60</v>
      </c>
      <c r="M17430" s="130" t="s">
        <v>61</v>
      </c>
      <c r="N17430" s="130" t="s">
        <v>62</v>
      </c>
      <c r="O17430" s="130" t="s">
        <v>63</v>
      </c>
      <c r="P17430" s="130" t="s">
        <v>64</v>
      </c>
      <c r="Q17430" s="131" t="s">
        <v>65</v>
      </c>
      <c r="R17430" s="131" t="s">
        <v>66</v>
      </c>
      <c r="S17430" s="130" t="s">
        <v>67</v>
      </c>
    </row>
    <row r="17431" spans="1:19" ht="11.25" thickBot="1" x14ac:dyDescent="0.2">
      <c r="A17431" s="107">
        <v>1</v>
      </c>
      <c r="B17431" s="132">
        <v>0.67030092592592594</v>
      </c>
      <c r="C17431" s="108">
        <v>535.33299999999997</v>
      </c>
      <c r="D17431" s="108">
        <v>513.39200000000005</v>
      </c>
      <c r="E17431" s="108">
        <v>204.233</v>
      </c>
      <c r="F17431" s="108">
        <v>276.863</v>
      </c>
      <c r="G17431" s="108">
        <v>194.834</v>
      </c>
      <c r="H17431" s="108">
        <v>230.75700000000001</v>
      </c>
      <c r="I17431" s="108">
        <v>2043.26</v>
      </c>
      <c r="J17431" s="108">
        <v>6641.8389999999999</v>
      </c>
      <c r="K17431" s="108">
        <v>9661.92</v>
      </c>
      <c r="L17431" s="108">
        <v>-8.8019999999999996</v>
      </c>
      <c r="M17431" s="108">
        <v>1.01</v>
      </c>
      <c r="N17431" s="108">
        <v>790.697</v>
      </c>
      <c r="O17431" s="108">
        <v>369.34300000000002</v>
      </c>
      <c r="P17431" s="108">
        <v>25893.457999999999</v>
      </c>
      <c r="Q17431" s="133">
        <v>0.94806000000000001</v>
      </c>
      <c r="R17431" s="134" t="s">
        <v>3452</v>
      </c>
      <c r="S17431" s="108">
        <v>4859.6710000000003</v>
      </c>
    </row>
    <row r="17432" spans="1:19" ht="11.25" thickBot="1" x14ac:dyDescent="0.2">
      <c r="A17432" s="112"/>
    </row>
    <row r="17433" spans="1:19" ht="11.25" thickBot="1" x14ac:dyDescent="0.2">
      <c r="A17433" s="107">
        <v>2</v>
      </c>
      <c r="B17433" s="132">
        <v>0.67047453703703708</v>
      </c>
      <c r="C17433" s="108">
        <v>532.56700000000001</v>
      </c>
      <c r="D17433" s="108">
        <v>489.32799999999997</v>
      </c>
      <c r="E17433" s="108">
        <v>218.81299999999999</v>
      </c>
      <c r="F17433" s="108">
        <v>308.57499999999999</v>
      </c>
      <c r="G17433" s="108">
        <v>172.935</v>
      </c>
      <c r="H17433" s="108">
        <v>271.55799999999999</v>
      </c>
      <c r="I17433" s="108">
        <v>2057.2020000000002</v>
      </c>
      <c r="J17433" s="108">
        <v>6573.7730000000001</v>
      </c>
      <c r="K17433" s="108">
        <v>9859.0460000000003</v>
      </c>
      <c r="L17433" s="108">
        <v>-10.579000000000001</v>
      </c>
      <c r="M17433" s="108">
        <v>1.028</v>
      </c>
      <c r="N17433" s="108">
        <v>874.447</v>
      </c>
      <c r="O17433" s="108">
        <v>354.55599999999998</v>
      </c>
      <c r="P17433" s="108">
        <v>26179.656999999999</v>
      </c>
      <c r="Q17433" s="133">
        <v>0.96572000000000002</v>
      </c>
      <c r="R17433" s="134" t="s">
        <v>3453</v>
      </c>
      <c r="S17433" s="108">
        <v>4816.6970000000001</v>
      </c>
    </row>
    <row r="17434" spans="1:19" ht="11.25" thickBot="1" x14ac:dyDescent="0.2">
      <c r="A17434" s="112"/>
    </row>
    <row r="17435" spans="1:19" ht="11.25" thickBot="1" x14ac:dyDescent="0.2">
      <c r="A17435" s="107">
        <v>3</v>
      </c>
      <c r="B17435" s="132">
        <v>0.67065972222222225</v>
      </c>
      <c r="C17435" s="108">
        <v>538.005</v>
      </c>
      <c r="D17435" s="108">
        <v>502.51100000000002</v>
      </c>
      <c r="E17435" s="108">
        <v>205.58799999999999</v>
      </c>
      <c r="F17435" s="108">
        <v>259.875</v>
      </c>
      <c r="G17435" s="108">
        <v>200.584</v>
      </c>
      <c r="H17435" s="108">
        <v>360.697</v>
      </c>
      <c r="I17435" s="108">
        <v>2032.4449999999999</v>
      </c>
      <c r="J17435" s="108">
        <v>6707.4260000000004</v>
      </c>
      <c r="K17435" s="108">
        <v>9761.3459999999995</v>
      </c>
      <c r="L17435" s="108">
        <v>-6.0289999999999999</v>
      </c>
      <c r="M17435" s="108">
        <v>43.677</v>
      </c>
      <c r="N17435" s="108">
        <v>833.27700000000004</v>
      </c>
      <c r="O17435" s="108">
        <v>356.18400000000003</v>
      </c>
      <c r="P17435" s="108">
        <v>25628.199000000001</v>
      </c>
      <c r="Q17435" s="133">
        <v>0.97033999999999998</v>
      </c>
      <c r="R17435" s="134" t="s">
        <v>3454</v>
      </c>
      <c r="S17435" s="108">
        <v>4705.2889999999998</v>
      </c>
    </row>
    <row r="17436" spans="1:19" ht="11.25" thickBot="1" x14ac:dyDescent="0.2">
      <c r="A17436" s="112"/>
    </row>
    <row r="17437" spans="1:19" ht="11.25" thickBot="1" x14ac:dyDescent="0.2">
      <c r="A17437" s="135" t="s">
        <v>362</v>
      </c>
      <c r="B17437" s="112"/>
      <c r="C17437" s="136">
        <v>535.30200000000002</v>
      </c>
      <c r="D17437" s="136">
        <v>501.74299999999999</v>
      </c>
      <c r="E17437" s="136">
        <v>209.54499999999999</v>
      </c>
      <c r="F17437" s="136">
        <v>281.77100000000002</v>
      </c>
      <c r="G17437" s="136">
        <v>189.45099999999999</v>
      </c>
      <c r="H17437" s="136">
        <v>287.67099999999999</v>
      </c>
      <c r="I17437" s="136">
        <v>2044.3030000000001</v>
      </c>
      <c r="J17437" s="136">
        <v>6641.0129999999999</v>
      </c>
      <c r="K17437" s="136">
        <v>9760.7710000000006</v>
      </c>
      <c r="L17437" s="136">
        <v>-8.4700000000000006</v>
      </c>
      <c r="M17437" s="136">
        <v>15.238</v>
      </c>
      <c r="N17437" s="136">
        <v>832.80700000000002</v>
      </c>
      <c r="O17437" s="136">
        <v>360.02800000000002</v>
      </c>
      <c r="P17437" s="136">
        <v>25900.437999999998</v>
      </c>
      <c r="Q17437" s="137">
        <v>0.96136999999999995</v>
      </c>
      <c r="R17437" s="134" t="s">
        <v>3455</v>
      </c>
      <c r="S17437" s="136">
        <v>4793.8860000000004</v>
      </c>
    </row>
    <row r="17438" spans="1:19" ht="11.25" thickBot="1" x14ac:dyDescent="0.2">
      <c r="A17438" s="112"/>
    </row>
    <row r="17439" spans="1:19" ht="11.25" thickBot="1" x14ac:dyDescent="0.2">
      <c r="A17439" s="138" t="s">
        <v>364</v>
      </c>
      <c r="B17439" s="112"/>
      <c r="C17439" s="136">
        <v>2.7189999999999999</v>
      </c>
      <c r="D17439" s="136">
        <v>12.05</v>
      </c>
      <c r="E17439" s="136">
        <v>8.0549999999999997</v>
      </c>
      <c r="F17439" s="136">
        <v>24.718</v>
      </c>
      <c r="G17439" s="136">
        <v>14.589</v>
      </c>
      <c r="H17439" s="136">
        <v>66.450999999999993</v>
      </c>
      <c r="I17439" s="136">
        <v>12.411</v>
      </c>
      <c r="J17439" s="136">
        <v>66.83</v>
      </c>
      <c r="K17439" s="136">
        <v>98.563999999999993</v>
      </c>
      <c r="L17439" s="136">
        <v>2.2930000000000001</v>
      </c>
      <c r="M17439" s="136">
        <v>24.628</v>
      </c>
      <c r="N17439" s="136">
        <v>41.877000000000002</v>
      </c>
      <c r="O17439" s="136">
        <v>8.1080000000000005</v>
      </c>
      <c r="P17439" s="136">
        <v>275.79500000000002</v>
      </c>
      <c r="Q17439" s="137">
        <v>1.176E-2</v>
      </c>
      <c r="R17439" s="134" t="s">
        <v>3456</v>
      </c>
      <c r="S17439" s="136">
        <v>79.679000000000002</v>
      </c>
    </row>
    <row r="17440" spans="1:19" ht="11.25" thickBot="1" x14ac:dyDescent="0.2">
      <c r="A17440" s="112"/>
    </row>
    <row r="17441" spans="1:19" ht="11.25" thickBot="1" x14ac:dyDescent="0.2">
      <c r="A17441" s="139" t="s">
        <v>366</v>
      </c>
      <c r="B17441" s="112"/>
      <c r="C17441" s="136">
        <v>0.50800000000000001</v>
      </c>
      <c r="D17441" s="136">
        <v>2.4020000000000001</v>
      </c>
      <c r="E17441" s="136">
        <v>3.8439999999999999</v>
      </c>
      <c r="F17441" s="136">
        <v>8.7720000000000002</v>
      </c>
      <c r="G17441" s="136">
        <v>7.7009999999999996</v>
      </c>
      <c r="H17441" s="136">
        <v>23.1</v>
      </c>
      <c r="I17441" s="136">
        <v>0.60699999999999998</v>
      </c>
      <c r="J17441" s="136">
        <v>1.006</v>
      </c>
      <c r="K17441" s="136">
        <v>1.01</v>
      </c>
      <c r="L17441" s="136">
        <v>27.077999999999999</v>
      </c>
      <c r="M17441" s="136">
        <v>161.62200000000001</v>
      </c>
      <c r="N17441" s="136">
        <v>5.0279999999999996</v>
      </c>
      <c r="O17441" s="136">
        <v>2.2519999999999998</v>
      </c>
      <c r="P17441" s="136">
        <v>1.0649999999999999</v>
      </c>
      <c r="Q17441" s="140">
        <v>1.2230000000000001</v>
      </c>
      <c r="R17441" s="134" t="s">
        <v>3457</v>
      </c>
      <c r="S17441" s="136">
        <v>1.6619999999999999</v>
      </c>
    </row>
    <row r="17442" spans="1:19" ht="11.25" thickBot="1" x14ac:dyDescent="0.2">
      <c r="A17442" s="112"/>
    </row>
    <row r="17443" spans="1:19" ht="11.25" thickBot="1" x14ac:dyDescent="0.2">
      <c r="A17443" s="106" t="s">
        <v>357</v>
      </c>
      <c r="B17443" s="106" t="s">
        <v>358</v>
      </c>
      <c r="C17443" s="130" t="s">
        <v>68</v>
      </c>
    </row>
    <row r="17444" spans="1:19" ht="11.25" thickBot="1" x14ac:dyDescent="0.2">
      <c r="A17444" s="107">
        <v>1</v>
      </c>
      <c r="B17444" s="132">
        <v>0.67030092592592594</v>
      </c>
      <c r="C17444" s="108">
        <v>889.39599999999996</v>
      </c>
    </row>
    <row r="17445" spans="1:19" ht="11.25" thickBot="1" x14ac:dyDescent="0.2">
      <c r="A17445" s="112"/>
    </row>
    <row r="17446" spans="1:19" ht="11.25" thickBot="1" x14ac:dyDescent="0.2">
      <c r="A17446" s="107">
        <v>2</v>
      </c>
      <c r="B17446" s="132">
        <v>0.67047453703703708</v>
      </c>
      <c r="C17446" s="108">
        <v>885.09900000000005</v>
      </c>
    </row>
    <row r="17447" spans="1:19" ht="11.25" thickBot="1" x14ac:dyDescent="0.2">
      <c r="A17447" s="112"/>
    </row>
    <row r="17448" spans="1:19" ht="11.25" thickBot="1" x14ac:dyDescent="0.2">
      <c r="A17448" s="107">
        <v>3</v>
      </c>
      <c r="B17448" s="132">
        <v>0.67065972222222225</v>
      </c>
      <c r="C17448" s="108">
        <v>937.73400000000004</v>
      </c>
    </row>
    <row r="17449" spans="1:19" ht="11.25" thickBot="1" x14ac:dyDescent="0.2">
      <c r="A17449" s="112"/>
    </row>
    <row r="17450" spans="1:19" ht="11.25" thickBot="1" x14ac:dyDescent="0.2">
      <c r="A17450" s="135" t="s">
        <v>362</v>
      </c>
      <c r="B17450" s="112"/>
      <c r="C17450" s="136">
        <v>904.077</v>
      </c>
    </row>
    <row r="17451" spans="1:19" ht="11.25" thickBot="1" x14ac:dyDescent="0.2">
      <c r="A17451" s="112"/>
    </row>
    <row r="17452" spans="1:19" ht="11.25" thickBot="1" x14ac:dyDescent="0.2">
      <c r="A17452" s="138" t="s">
        <v>364</v>
      </c>
      <c r="B17452" s="112"/>
      <c r="C17452" s="136">
        <v>29.228000000000002</v>
      </c>
    </row>
    <row r="17453" spans="1:19" ht="11.25" thickBot="1" x14ac:dyDescent="0.2">
      <c r="A17453" s="112"/>
    </row>
    <row r="17454" spans="1:19" ht="11.25" thickBot="1" x14ac:dyDescent="0.2">
      <c r="A17454" s="139" t="s">
        <v>366</v>
      </c>
      <c r="B17454" s="112"/>
      <c r="C17454" s="136">
        <v>3.2330000000000001</v>
      </c>
    </row>
    <row r="17455" spans="1:19" ht="10.5" x14ac:dyDescent="0.15">
      <c r="A17455" s="112"/>
    </row>
    <row r="17456" spans="1:19" x14ac:dyDescent="0.15">
      <c r="A17456" s="129"/>
      <c r="B17456" s="86" t="s">
        <v>3458</v>
      </c>
    </row>
    <row r="17457" spans="1:19" ht="9.75" thickBot="1" x14ac:dyDescent="0.2">
      <c r="A17457" s="81" t="s">
        <v>5871</v>
      </c>
    </row>
    <row r="17458" spans="1:19" ht="11.25" thickBot="1" x14ac:dyDescent="0.2">
      <c r="A17458" s="106" t="s">
        <v>357</v>
      </c>
      <c r="B17458" s="106" t="s">
        <v>358</v>
      </c>
      <c r="C17458" s="130" t="s">
        <v>0</v>
      </c>
      <c r="D17458" s="130" t="s">
        <v>1</v>
      </c>
      <c r="E17458" s="130" t="s">
        <v>2</v>
      </c>
      <c r="F17458" s="130" t="s">
        <v>3</v>
      </c>
      <c r="G17458" s="130" t="s">
        <v>4</v>
      </c>
      <c r="H17458" s="130" t="s">
        <v>5</v>
      </c>
      <c r="I17458" s="131" t="s">
        <v>6</v>
      </c>
      <c r="J17458" s="131" t="s">
        <v>7</v>
      </c>
      <c r="K17458" s="130" t="s">
        <v>8</v>
      </c>
      <c r="L17458" s="130" t="s">
        <v>9</v>
      </c>
      <c r="M17458" s="130" t="s">
        <v>10</v>
      </c>
      <c r="N17458" s="130" t="s">
        <v>11</v>
      </c>
      <c r="O17458" s="130" t="s">
        <v>12</v>
      </c>
      <c r="P17458" s="130" t="s">
        <v>13</v>
      </c>
      <c r="Q17458" s="130" t="s">
        <v>14</v>
      </c>
      <c r="R17458" s="130" t="s">
        <v>15</v>
      </c>
      <c r="S17458" s="130" t="s">
        <v>16</v>
      </c>
    </row>
    <row r="17459" spans="1:19" ht="11.25" thickBot="1" x14ac:dyDescent="0.2">
      <c r="A17459" s="107">
        <v>1</v>
      </c>
      <c r="B17459" s="132">
        <v>0.67543981481481474</v>
      </c>
      <c r="C17459" s="141" t="s">
        <v>12953</v>
      </c>
      <c r="D17459" s="141" t="s">
        <v>12954</v>
      </c>
      <c r="E17459" s="141" t="s">
        <v>12955</v>
      </c>
      <c r="F17459" s="141" t="s">
        <v>12956</v>
      </c>
      <c r="G17459" s="141" t="s">
        <v>12957</v>
      </c>
      <c r="H17459" s="141" t="s">
        <v>12958</v>
      </c>
      <c r="I17459" s="133">
        <v>1.15472</v>
      </c>
      <c r="J17459" s="134" t="s">
        <v>3465</v>
      </c>
      <c r="K17459" s="141" t="s">
        <v>12959</v>
      </c>
      <c r="L17459" s="108">
        <v>316.92599999999999</v>
      </c>
      <c r="M17459" s="108">
        <v>28675.991999999998</v>
      </c>
      <c r="N17459" s="108">
        <v>56952.387999999999</v>
      </c>
      <c r="O17459" s="141" t="s">
        <v>12960</v>
      </c>
      <c r="P17459" s="108">
        <v>292659.01</v>
      </c>
      <c r="Q17459" s="108">
        <v>11593.674999999999</v>
      </c>
      <c r="R17459" s="108">
        <v>18633.934000000001</v>
      </c>
      <c r="S17459" s="108">
        <v>104142.66</v>
      </c>
    </row>
    <row r="17460" spans="1:19" ht="11.25" thickBot="1" x14ac:dyDescent="0.2">
      <c r="A17460" s="112"/>
    </row>
    <row r="17461" spans="1:19" ht="11.25" thickBot="1" x14ac:dyDescent="0.2">
      <c r="A17461" s="107">
        <v>2</v>
      </c>
      <c r="B17461" s="132">
        <v>0.67561342592592588</v>
      </c>
      <c r="C17461" s="141" t="s">
        <v>12961</v>
      </c>
      <c r="D17461" s="141" t="s">
        <v>12962</v>
      </c>
      <c r="E17461" s="141" t="s">
        <v>12963</v>
      </c>
      <c r="F17461" s="141" t="s">
        <v>12964</v>
      </c>
      <c r="G17461" s="141" t="s">
        <v>12965</v>
      </c>
      <c r="H17461" s="141" t="s">
        <v>12966</v>
      </c>
      <c r="I17461" s="133">
        <v>1.1539699999999999</v>
      </c>
      <c r="J17461" s="134" t="s">
        <v>3474</v>
      </c>
      <c r="K17461" s="141" t="s">
        <v>12967</v>
      </c>
      <c r="L17461" s="108">
        <v>272.07</v>
      </c>
      <c r="M17461" s="108">
        <v>29418.502</v>
      </c>
      <c r="N17461" s="108">
        <v>57043.423999999999</v>
      </c>
      <c r="O17461" s="141" t="s">
        <v>12968</v>
      </c>
      <c r="P17461" s="108">
        <v>293878.98</v>
      </c>
      <c r="Q17461" s="108">
        <v>11485.816000000001</v>
      </c>
      <c r="R17461" s="108">
        <v>18752.597000000002</v>
      </c>
      <c r="S17461" s="108">
        <v>103644.22</v>
      </c>
    </row>
    <row r="17462" spans="1:19" ht="11.25" thickBot="1" x14ac:dyDescent="0.2">
      <c r="A17462" s="112"/>
    </row>
    <row r="17463" spans="1:19" ht="11.25" thickBot="1" x14ac:dyDescent="0.2">
      <c r="A17463" s="107">
        <v>3</v>
      </c>
      <c r="B17463" s="132">
        <v>0.67579861111111106</v>
      </c>
      <c r="C17463" s="141" t="s">
        <v>12969</v>
      </c>
      <c r="D17463" s="141" t="s">
        <v>12970</v>
      </c>
      <c r="E17463" s="141" t="s">
        <v>12971</v>
      </c>
      <c r="F17463" s="141" t="s">
        <v>12972</v>
      </c>
      <c r="G17463" s="141" t="s">
        <v>12973</v>
      </c>
      <c r="H17463" s="141" t="s">
        <v>12974</v>
      </c>
      <c r="I17463" s="133">
        <v>1.1651400000000001</v>
      </c>
      <c r="J17463" s="134" t="s">
        <v>3483</v>
      </c>
      <c r="K17463" s="141" t="s">
        <v>12975</v>
      </c>
      <c r="L17463" s="108">
        <v>311.51100000000002</v>
      </c>
      <c r="M17463" s="108">
        <v>28453.646000000001</v>
      </c>
      <c r="N17463" s="108">
        <v>56889.915999999997</v>
      </c>
      <c r="O17463" s="141" t="s">
        <v>12976</v>
      </c>
      <c r="P17463" s="108">
        <v>289766.3</v>
      </c>
      <c r="Q17463" s="108">
        <v>11294.388000000001</v>
      </c>
      <c r="R17463" s="108">
        <v>19162.052</v>
      </c>
      <c r="S17463" s="108">
        <v>104059.85</v>
      </c>
    </row>
    <row r="17464" spans="1:19" ht="11.25" thickBot="1" x14ac:dyDescent="0.2">
      <c r="A17464" s="112"/>
    </row>
    <row r="17465" spans="1:19" ht="11.25" thickBot="1" x14ac:dyDescent="0.2">
      <c r="A17465" s="135" t="s">
        <v>362</v>
      </c>
      <c r="B17465" s="112"/>
      <c r="C17465" s="141" t="s">
        <v>12977</v>
      </c>
      <c r="D17465" s="141" t="s">
        <v>12978</v>
      </c>
      <c r="E17465" s="141" t="s">
        <v>12979</v>
      </c>
      <c r="F17465" s="141" t="s">
        <v>12980</v>
      </c>
      <c r="G17465" s="141" t="s">
        <v>12981</v>
      </c>
      <c r="H17465" s="141" t="s">
        <v>12982</v>
      </c>
      <c r="I17465" s="137">
        <v>1.15794</v>
      </c>
      <c r="J17465" s="134" t="s">
        <v>3492</v>
      </c>
      <c r="K17465" s="141" t="s">
        <v>12983</v>
      </c>
      <c r="L17465" s="136">
        <v>300.16899999999998</v>
      </c>
      <c r="M17465" s="136">
        <v>28849.38</v>
      </c>
      <c r="N17465" s="136">
        <v>56961.909</v>
      </c>
      <c r="O17465" s="141" t="s">
        <v>12984</v>
      </c>
      <c r="P17465" s="136">
        <v>292101.43</v>
      </c>
      <c r="Q17465" s="136">
        <v>11457.959000000001</v>
      </c>
      <c r="R17465" s="136">
        <v>18849.527999999998</v>
      </c>
      <c r="S17465" s="136">
        <v>103948.91</v>
      </c>
    </row>
    <row r="17466" spans="1:19" ht="11.25" thickBot="1" x14ac:dyDescent="0.2">
      <c r="A17466" s="112"/>
    </row>
    <row r="17467" spans="1:19" ht="11.25" thickBot="1" x14ac:dyDescent="0.2">
      <c r="A17467" s="138" t="s">
        <v>364</v>
      </c>
      <c r="B17467" s="112"/>
      <c r="C17467" s="141" t="s">
        <v>12985</v>
      </c>
      <c r="D17467" s="141" t="s">
        <v>12986</v>
      </c>
      <c r="E17467" s="141" t="s">
        <v>12987</v>
      </c>
      <c r="F17467" s="141" t="s">
        <v>12988</v>
      </c>
      <c r="G17467" s="141" t="s">
        <v>12989</v>
      </c>
      <c r="H17467" s="141" t="s">
        <v>12990</v>
      </c>
      <c r="I17467" s="137">
        <v>6.2399999999999999E-3</v>
      </c>
      <c r="J17467" s="134" t="s">
        <v>1329</v>
      </c>
      <c r="K17467" s="141" t="s">
        <v>12991</v>
      </c>
      <c r="L17467" s="136">
        <v>24.484000000000002</v>
      </c>
      <c r="M17467" s="136">
        <v>505.25599999999997</v>
      </c>
      <c r="N17467" s="136">
        <v>77.195999999999998</v>
      </c>
      <c r="O17467" s="141" t="s">
        <v>12992</v>
      </c>
      <c r="P17467" s="136">
        <v>2112.2800000000002</v>
      </c>
      <c r="Q17467" s="136">
        <v>151.57599999999999</v>
      </c>
      <c r="R17467" s="136">
        <v>277.08100000000002</v>
      </c>
      <c r="S17467" s="136">
        <v>267.09800000000001</v>
      </c>
    </row>
    <row r="17468" spans="1:19" ht="11.25" thickBot="1" x14ac:dyDescent="0.2">
      <c r="A17468" s="112"/>
    </row>
    <row r="17469" spans="1:19" ht="11.25" thickBot="1" x14ac:dyDescent="0.2">
      <c r="A17469" s="139" t="s">
        <v>366</v>
      </c>
      <c r="B17469" s="112"/>
      <c r="C17469" s="141" t="s">
        <v>558</v>
      </c>
      <c r="D17469" s="141" t="s">
        <v>1670</v>
      </c>
      <c r="E17469" s="141" t="s">
        <v>3500</v>
      </c>
      <c r="F17469" s="141" t="s">
        <v>3501</v>
      </c>
      <c r="G17469" s="141" t="s">
        <v>3502</v>
      </c>
      <c r="H17469" s="141" t="s">
        <v>3503</v>
      </c>
      <c r="I17469" s="140">
        <v>0.53900000000000003</v>
      </c>
      <c r="J17469" s="134" t="s">
        <v>1502</v>
      </c>
      <c r="K17469" s="141" t="s">
        <v>3504</v>
      </c>
      <c r="L17469" s="136">
        <v>8.157</v>
      </c>
      <c r="M17469" s="136">
        <v>1.7509999999999999</v>
      </c>
      <c r="N17469" s="136">
        <v>0.13600000000000001</v>
      </c>
      <c r="O17469" s="141" t="s">
        <v>1945</v>
      </c>
      <c r="P17469" s="136">
        <v>0.72299999999999998</v>
      </c>
      <c r="Q17469" s="136">
        <v>1.323</v>
      </c>
      <c r="R17469" s="136">
        <v>1.47</v>
      </c>
      <c r="S17469" s="136">
        <v>0.25700000000000001</v>
      </c>
    </row>
    <row r="17470" spans="1:19" ht="11.25" thickBot="1" x14ac:dyDescent="0.2">
      <c r="A17470" s="112"/>
    </row>
    <row r="17471" spans="1:19" ht="11.25" thickBot="1" x14ac:dyDescent="0.2">
      <c r="A17471" s="106" t="s">
        <v>357</v>
      </c>
      <c r="B17471" s="106" t="s">
        <v>358</v>
      </c>
      <c r="C17471" s="130" t="s">
        <v>17</v>
      </c>
      <c r="D17471" s="130" t="s">
        <v>18</v>
      </c>
      <c r="E17471" s="131" t="s">
        <v>19</v>
      </c>
      <c r="F17471" s="131" t="s">
        <v>20</v>
      </c>
      <c r="G17471" s="130" t="s">
        <v>21</v>
      </c>
      <c r="H17471" s="130" t="s">
        <v>22</v>
      </c>
      <c r="I17471" s="130" t="s">
        <v>23</v>
      </c>
      <c r="J17471" s="130" t="s">
        <v>24</v>
      </c>
      <c r="K17471" s="131" t="s">
        <v>25</v>
      </c>
      <c r="L17471" s="131" t="s">
        <v>26</v>
      </c>
      <c r="M17471" s="130" t="s">
        <v>27</v>
      </c>
      <c r="N17471" s="130" t="s">
        <v>28</v>
      </c>
      <c r="O17471" s="130" t="s">
        <v>29</v>
      </c>
      <c r="P17471" s="130" t="s">
        <v>30</v>
      </c>
      <c r="Q17471" s="130" t="s">
        <v>31</v>
      </c>
      <c r="R17471" s="130" t="s">
        <v>32</v>
      </c>
      <c r="S17471" s="130" t="s">
        <v>33</v>
      </c>
    </row>
    <row r="17472" spans="1:19" ht="11.25" thickBot="1" x14ac:dyDescent="0.2">
      <c r="A17472" s="107">
        <v>1</v>
      </c>
      <c r="B17472" s="132">
        <v>0.67543981481481474</v>
      </c>
      <c r="C17472" s="108">
        <v>25921.598999999998</v>
      </c>
      <c r="D17472" s="108">
        <v>42951.347000000002</v>
      </c>
      <c r="E17472" s="133">
        <v>1.0238499999999999</v>
      </c>
      <c r="F17472" s="133">
        <v>0.98243999999999998</v>
      </c>
      <c r="G17472" s="108">
        <v>21.614999999999998</v>
      </c>
      <c r="H17472" s="108">
        <v>108.621</v>
      </c>
      <c r="I17472" s="108">
        <v>318488.93</v>
      </c>
      <c r="J17472" s="141" t="s">
        <v>12993</v>
      </c>
      <c r="K17472" s="133">
        <v>1.0945499999999999</v>
      </c>
      <c r="L17472" s="134" t="s">
        <v>3506</v>
      </c>
      <c r="M17472" s="108">
        <v>1740.009</v>
      </c>
      <c r="N17472" s="108">
        <v>2316.1039999999998</v>
      </c>
      <c r="O17472" s="108">
        <v>1.85</v>
      </c>
      <c r="P17472" s="108">
        <v>104.788</v>
      </c>
      <c r="Q17472" s="108">
        <v>492.59300000000002</v>
      </c>
      <c r="R17472" s="108">
        <v>266.18599999999998</v>
      </c>
      <c r="S17472" s="108">
        <v>353.75400000000002</v>
      </c>
    </row>
    <row r="17473" spans="1:19" ht="11.25" thickBot="1" x14ac:dyDescent="0.2">
      <c r="A17473" s="112"/>
    </row>
    <row r="17474" spans="1:19" ht="11.25" thickBot="1" x14ac:dyDescent="0.2">
      <c r="A17474" s="107">
        <v>2</v>
      </c>
      <c r="B17474" s="132">
        <v>0.67561342592592588</v>
      </c>
      <c r="C17474" s="108">
        <v>25473.775000000001</v>
      </c>
      <c r="D17474" s="108">
        <v>43255.597000000002</v>
      </c>
      <c r="E17474" s="133">
        <v>1.03484</v>
      </c>
      <c r="F17474" s="133">
        <v>0.97787000000000002</v>
      </c>
      <c r="G17474" s="108">
        <v>9.7189999999999994</v>
      </c>
      <c r="H17474" s="108">
        <v>111.29300000000001</v>
      </c>
      <c r="I17474" s="108">
        <v>315962.12</v>
      </c>
      <c r="J17474" s="141" t="s">
        <v>12994</v>
      </c>
      <c r="K17474" s="133">
        <v>1.1110100000000001</v>
      </c>
      <c r="L17474" s="134" t="s">
        <v>2005</v>
      </c>
      <c r="M17474" s="108">
        <v>1579.127</v>
      </c>
      <c r="N17474" s="108">
        <v>2387.5970000000002</v>
      </c>
      <c r="O17474" s="108">
        <v>0.122</v>
      </c>
      <c r="P17474" s="108">
        <v>86.382999999999996</v>
      </c>
      <c r="Q17474" s="108">
        <v>514.13</v>
      </c>
      <c r="R17474" s="108">
        <v>268.58199999999999</v>
      </c>
      <c r="S17474" s="108">
        <v>374.74799999999999</v>
      </c>
    </row>
    <row r="17475" spans="1:19" ht="11.25" thickBot="1" x14ac:dyDescent="0.2">
      <c r="A17475" s="112"/>
    </row>
    <row r="17476" spans="1:19" ht="11.25" thickBot="1" x14ac:dyDescent="0.2">
      <c r="A17476" s="107">
        <v>3</v>
      </c>
      <c r="B17476" s="132">
        <v>0.67579861111111106</v>
      </c>
      <c r="C17476" s="108">
        <v>25561.432000000001</v>
      </c>
      <c r="D17476" s="108">
        <v>43119.464999999997</v>
      </c>
      <c r="E17476" s="133">
        <v>1.0374399999999999</v>
      </c>
      <c r="F17476" s="133">
        <v>0.97270000000000001</v>
      </c>
      <c r="G17476" s="108">
        <v>21.244</v>
      </c>
      <c r="H17476" s="108">
        <v>100.40300000000001</v>
      </c>
      <c r="I17476" s="108">
        <v>317676.87</v>
      </c>
      <c r="J17476" s="141" t="s">
        <v>12995</v>
      </c>
      <c r="K17476" s="133">
        <v>1.1163000000000001</v>
      </c>
      <c r="L17476" s="134" t="s">
        <v>3509</v>
      </c>
      <c r="M17476" s="108">
        <v>1698.107</v>
      </c>
      <c r="N17476" s="108">
        <v>2352.1770000000001</v>
      </c>
      <c r="O17476" s="108">
        <v>7.0629999999999997</v>
      </c>
      <c r="P17476" s="108">
        <v>97.49</v>
      </c>
      <c r="Q17476" s="108">
        <v>446.33300000000003</v>
      </c>
      <c r="R17476" s="108">
        <v>255.07900000000001</v>
      </c>
      <c r="S17476" s="108">
        <v>394.71899999999999</v>
      </c>
    </row>
    <row r="17477" spans="1:19" ht="11.25" thickBot="1" x14ac:dyDescent="0.2">
      <c r="A17477" s="112"/>
    </row>
    <row r="17478" spans="1:19" ht="11.25" thickBot="1" x14ac:dyDescent="0.2">
      <c r="A17478" s="135" t="s">
        <v>362</v>
      </c>
      <c r="B17478" s="112"/>
      <c r="C17478" s="136">
        <v>25652.269</v>
      </c>
      <c r="D17478" s="136">
        <v>43108.803</v>
      </c>
      <c r="E17478" s="137">
        <v>1.0320400000000001</v>
      </c>
      <c r="F17478" s="137">
        <v>0.97767000000000004</v>
      </c>
      <c r="G17478" s="136">
        <v>17.526</v>
      </c>
      <c r="H17478" s="136">
        <v>106.77200000000001</v>
      </c>
      <c r="I17478" s="136">
        <v>317375.96999999997</v>
      </c>
      <c r="J17478" s="141" t="s">
        <v>12996</v>
      </c>
      <c r="K17478" s="137">
        <v>1.1072900000000001</v>
      </c>
      <c r="L17478" s="134" t="s">
        <v>3511</v>
      </c>
      <c r="M17478" s="136">
        <v>1672.414</v>
      </c>
      <c r="N17478" s="136">
        <v>2351.9589999999998</v>
      </c>
      <c r="O17478" s="136">
        <v>3.012</v>
      </c>
      <c r="P17478" s="136">
        <v>96.22</v>
      </c>
      <c r="Q17478" s="136">
        <v>484.35199999999998</v>
      </c>
      <c r="R17478" s="136">
        <v>263.28199999999998</v>
      </c>
      <c r="S17478" s="136">
        <v>374.40699999999998</v>
      </c>
    </row>
    <row r="17479" spans="1:19" ht="11.25" thickBot="1" x14ac:dyDescent="0.2">
      <c r="A17479" s="112"/>
    </row>
    <row r="17480" spans="1:19" ht="11.25" thickBot="1" x14ac:dyDescent="0.2">
      <c r="A17480" s="138" t="s">
        <v>364</v>
      </c>
      <c r="B17480" s="112"/>
      <c r="C17480" s="136">
        <v>237.32900000000001</v>
      </c>
      <c r="D17480" s="136">
        <v>152.405</v>
      </c>
      <c r="E17480" s="137">
        <v>7.2100000000000003E-3</v>
      </c>
      <c r="F17480" s="137">
        <v>4.8700000000000002E-3</v>
      </c>
      <c r="G17480" s="136">
        <v>6.7640000000000002</v>
      </c>
      <c r="H17480" s="136">
        <v>5.6760000000000002</v>
      </c>
      <c r="I17480" s="136">
        <v>1289.998</v>
      </c>
      <c r="J17480" s="141" t="s">
        <v>12997</v>
      </c>
      <c r="K17480" s="137">
        <v>1.1339999999999999E-2</v>
      </c>
      <c r="L17480" s="134" t="s">
        <v>1078</v>
      </c>
      <c r="M17480" s="136">
        <v>83.462000000000003</v>
      </c>
      <c r="N17480" s="136">
        <v>35.747</v>
      </c>
      <c r="O17480" s="136">
        <v>3.613</v>
      </c>
      <c r="P17480" s="136">
        <v>9.2680000000000007</v>
      </c>
      <c r="Q17480" s="136">
        <v>34.642000000000003</v>
      </c>
      <c r="R17480" s="136">
        <v>7.2050000000000001</v>
      </c>
      <c r="S17480" s="136">
        <v>20.484000000000002</v>
      </c>
    </row>
    <row r="17481" spans="1:19" ht="11.25" thickBot="1" x14ac:dyDescent="0.2">
      <c r="A17481" s="112"/>
    </row>
    <row r="17482" spans="1:19" ht="11.25" thickBot="1" x14ac:dyDescent="0.2">
      <c r="A17482" s="139" t="s">
        <v>366</v>
      </c>
      <c r="B17482" s="112"/>
      <c r="C17482" s="136">
        <v>0.92500000000000004</v>
      </c>
      <c r="D17482" s="136">
        <v>0.35399999999999998</v>
      </c>
      <c r="E17482" s="140">
        <v>0.69899999999999995</v>
      </c>
      <c r="F17482" s="140">
        <v>0.498</v>
      </c>
      <c r="G17482" s="136">
        <v>38.594000000000001</v>
      </c>
      <c r="H17482" s="136">
        <v>5.3159999999999998</v>
      </c>
      <c r="I17482" s="136">
        <v>0.40600000000000003</v>
      </c>
      <c r="J17482" s="141" t="s">
        <v>3513</v>
      </c>
      <c r="K17482" s="140">
        <v>1.024</v>
      </c>
      <c r="L17482" s="134" t="s">
        <v>526</v>
      </c>
      <c r="M17482" s="136">
        <v>4.99</v>
      </c>
      <c r="N17482" s="136">
        <v>1.52</v>
      </c>
      <c r="O17482" s="136">
        <v>119.965</v>
      </c>
      <c r="P17482" s="136">
        <v>9.6319999999999997</v>
      </c>
      <c r="Q17482" s="136">
        <v>7.1520000000000001</v>
      </c>
      <c r="R17482" s="136">
        <v>2.7370000000000001</v>
      </c>
      <c r="S17482" s="136">
        <v>5.4710000000000001</v>
      </c>
    </row>
    <row r="17483" spans="1:19" ht="11.25" thickBot="1" x14ac:dyDescent="0.2">
      <c r="A17483" s="112"/>
    </row>
    <row r="17484" spans="1:19" ht="11.25" thickBot="1" x14ac:dyDescent="0.2">
      <c r="A17484" s="106" t="s">
        <v>357</v>
      </c>
      <c r="B17484" s="106" t="s">
        <v>358</v>
      </c>
      <c r="C17484" s="131" t="s">
        <v>34</v>
      </c>
      <c r="D17484" s="131" t="s">
        <v>35</v>
      </c>
      <c r="E17484" s="130" t="s">
        <v>36</v>
      </c>
      <c r="F17484" s="130" t="s">
        <v>37</v>
      </c>
      <c r="G17484" s="130" t="s">
        <v>38</v>
      </c>
      <c r="H17484" s="130" t="s">
        <v>39</v>
      </c>
      <c r="I17484" s="130" t="s">
        <v>40</v>
      </c>
      <c r="J17484" s="130" t="s">
        <v>41</v>
      </c>
      <c r="K17484" s="130" t="s">
        <v>42</v>
      </c>
      <c r="L17484" s="130" t="s">
        <v>43</v>
      </c>
      <c r="M17484" s="130" t="s">
        <v>44</v>
      </c>
      <c r="N17484" s="130" t="s">
        <v>45</v>
      </c>
      <c r="O17484" s="130" t="s">
        <v>46</v>
      </c>
      <c r="P17484" s="130" t="s">
        <v>47</v>
      </c>
      <c r="Q17484" s="130" t="s">
        <v>48</v>
      </c>
      <c r="R17484" s="130" t="s">
        <v>49</v>
      </c>
      <c r="S17484" s="130" t="s">
        <v>50</v>
      </c>
    </row>
    <row r="17485" spans="1:19" ht="11.25" thickBot="1" x14ac:dyDescent="0.2">
      <c r="A17485" s="107">
        <v>1</v>
      </c>
      <c r="B17485" s="132">
        <v>0.67543981481481474</v>
      </c>
      <c r="C17485" s="133">
        <v>1.00251</v>
      </c>
      <c r="D17485" s="134" t="s">
        <v>3514</v>
      </c>
      <c r="E17485" s="108">
        <v>5159.2370000000001</v>
      </c>
      <c r="F17485" s="108">
        <v>590.64400000000001</v>
      </c>
      <c r="G17485" s="108">
        <v>2.577</v>
      </c>
      <c r="H17485" s="108">
        <v>6448.692</v>
      </c>
      <c r="I17485" s="108">
        <v>220945.59</v>
      </c>
      <c r="J17485" s="108">
        <v>1376164.7</v>
      </c>
      <c r="K17485" s="108">
        <v>25995.781999999999</v>
      </c>
      <c r="L17485" s="108">
        <v>51066.953999999998</v>
      </c>
      <c r="M17485" s="108">
        <v>7915.5240000000003</v>
      </c>
      <c r="N17485" s="108">
        <v>5495.3429999999998</v>
      </c>
      <c r="O17485" s="108">
        <v>983.37300000000005</v>
      </c>
      <c r="P17485" s="108">
        <v>942.30799999999999</v>
      </c>
      <c r="Q17485" s="108">
        <v>1101.3979999999999</v>
      </c>
      <c r="R17485" s="108">
        <v>861.07899999999995</v>
      </c>
      <c r="S17485" s="108">
        <v>1213.771</v>
      </c>
    </row>
    <row r="17486" spans="1:19" ht="11.25" thickBot="1" x14ac:dyDescent="0.2">
      <c r="A17486" s="112"/>
    </row>
    <row r="17487" spans="1:19" ht="11.25" thickBot="1" x14ac:dyDescent="0.2">
      <c r="A17487" s="107">
        <v>2</v>
      </c>
      <c r="B17487" s="132">
        <v>0.67561342592592588</v>
      </c>
      <c r="C17487" s="133">
        <v>1.01675</v>
      </c>
      <c r="D17487" s="134" t="s">
        <v>3515</v>
      </c>
      <c r="E17487" s="108">
        <v>4984.7719999999999</v>
      </c>
      <c r="F17487" s="108">
        <v>620.68200000000002</v>
      </c>
      <c r="G17487" s="108">
        <v>-6.2E-2</v>
      </c>
      <c r="H17487" s="108">
        <v>6498.2120000000004</v>
      </c>
      <c r="I17487" s="108">
        <v>219545.11</v>
      </c>
      <c r="J17487" s="108">
        <v>1352926.3</v>
      </c>
      <c r="K17487" s="108">
        <v>25768.03</v>
      </c>
      <c r="L17487" s="108">
        <v>50754.934999999998</v>
      </c>
      <c r="M17487" s="108">
        <v>7976.8379999999997</v>
      </c>
      <c r="N17487" s="108">
        <v>5496.143</v>
      </c>
      <c r="O17487" s="108">
        <v>943.27800000000002</v>
      </c>
      <c r="P17487" s="108">
        <v>885.72299999999996</v>
      </c>
      <c r="Q17487" s="108">
        <v>1028.499</v>
      </c>
      <c r="R17487" s="108">
        <v>924.476</v>
      </c>
      <c r="S17487" s="108">
        <v>1168.288</v>
      </c>
    </row>
    <row r="17488" spans="1:19" ht="11.25" thickBot="1" x14ac:dyDescent="0.2">
      <c r="A17488" s="112"/>
    </row>
    <row r="17489" spans="1:19" ht="11.25" thickBot="1" x14ac:dyDescent="0.2">
      <c r="A17489" s="107">
        <v>3</v>
      </c>
      <c r="B17489" s="132">
        <v>0.67579861111111106</v>
      </c>
      <c r="C17489" s="133">
        <v>1.0188900000000001</v>
      </c>
      <c r="D17489" s="134" t="s">
        <v>3516</v>
      </c>
      <c r="E17489" s="108">
        <v>5148.616</v>
      </c>
      <c r="F17489" s="108">
        <v>659.34900000000005</v>
      </c>
      <c r="G17489" s="108">
        <v>1.7170000000000001</v>
      </c>
      <c r="H17489" s="108">
        <v>6620.0870000000004</v>
      </c>
      <c r="I17489" s="108">
        <v>222684.34</v>
      </c>
      <c r="J17489" s="108">
        <v>1406104.8</v>
      </c>
      <c r="K17489" s="108">
        <v>26035.25</v>
      </c>
      <c r="L17489" s="108">
        <v>52555.394</v>
      </c>
      <c r="M17489" s="108">
        <v>7780.058</v>
      </c>
      <c r="N17489" s="108">
        <v>5612.7280000000001</v>
      </c>
      <c r="O17489" s="108">
        <v>958.80100000000004</v>
      </c>
      <c r="P17489" s="108">
        <v>912.74099999999999</v>
      </c>
      <c r="Q17489" s="108">
        <v>1076.4090000000001</v>
      </c>
      <c r="R17489" s="108">
        <v>860.43600000000004</v>
      </c>
      <c r="S17489" s="108">
        <v>1174.2180000000001</v>
      </c>
    </row>
    <row r="17490" spans="1:19" ht="11.25" thickBot="1" x14ac:dyDescent="0.2">
      <c r="A17490" s="112"/>
    </row>
    <row r="17491" spans="1:19" ht="11.25" thickBot="1" x14ac:dyDescent="0.2">
      <c r="A17491" s="135" t="s">
        <v>362</v>
      </c>
      <c r="B17491" s="112"/>
      <c r="C17491" s="137">
        <v>1.01271</v>
      </c>
      <c r="D17491" s="134" t="s">
        <v>3517</v>
      </c>
      <c r="E17491" s="136">
        <v>5097.5410000000002</v>
      </c>
      <c r="F17491" s="136">
        <v>623.55799999999999</v>
      </c>
      <c r="G17491" s="136">
        <v>1.411</v>
      </c>
      <c r="H17491" s="136">
        <v>6522.33</v>
      </c>
      <c r="I17491" s="136">
        <v>221058.35</v>
      </c>
      <c r="J17491" s="136">
        <v>1378398.6</v>
      </c>
      <c r="K17491" s="136">
        <v>25933.021000000001</v>
      </c>
      <c r="L17491" s="136">
        <v>51459.093999999997</v>
      </c>
      <c r="M17491" s="136">
        <v>7890.8069999999998</v>
      </c>
      <c r="N17491" s="136">
        <v>5534.7380000000003</v>
      </c>
      <c r="O17491" s="136">
        <v>961.81700000000001</v>
      </c>
      <c r="P17491" s="136">
        <v>913.59100000000001</v>
      </c>
      <c r="Q17491" s="136">
        <v>1068.769</v>
      </c>
      <c r="R17491" s="136">
        <v>881.99699999999996</v>
      </c>
      <c r="S17491" s="136">
        <v>1185.4259999999999</v>
      </c>
    </row>
    <row r="17492" spans="1:19" ht="11.25" thickBot="1" x14ac:dyDescent="0.2">
      <c r="A17492" s="112"/>
    </row>
    <row r="17493" spans="1:19" ht="11.25" thickBot="1" x14ac:dyDescent="0.2">
      <c r="A17493" s="138" t="s">
        <v>364</v>
      </c>
      <c r="B17493" s="112"/>
      <c r="C17493" s="137">
        <v>8.8999999999999999E-3</v>
      </c>
      <c r="D17493" s="134" t="s">
        <v>3518</v>
      </c>
      <c r="E17493" s="136">
        <v>97.805999999999997</v>
      </c>
      <c r="F17493" s="136">
        <v>34.442999999999998</v>
      </c>
      <c r="G17493" s="136">
        <v>1.3460000000000001</v>
      </c>
      <c r="H17493" s="136">
        <v>88.206000000000003</v>
      </c>
      <c r="I17493" s="136">
        <v>1572.6510000000001</v>
      </c>
      <c r="J17493" s="136">
        <v>26659.563999999998</v>
      </c>
      <c r="K17493" s="136">
        <v>144.24199999999999</v>
      </c>
      <c r="L17493" s="136">
        <v>962.15599999999995</v>
      </c>
      <c r="M17493" s="136">
        <v>100.69199999999999</v>
      </c>
      <c r="N17493" s="136">
        <v>67.543000000000006</v>
      </c>
      <c r="O17493" s="136">
        <v>20.216999999999999</v>
      </c>
      <c r="P17493" s="136">
        <v>28.302</v>
      </c>
      <c r="Q17493" s="136">
        <v>37.045000000000002</v>
      </c>
      <c r="R17493" s="136">
        <v>36.789000000000001</v>
      </c>
      <c r="S17493" s="136">
        <v>24.725999999999999</v>
      </c>
    </row>
    <row r="17494" spans="1:19" ht="11.25" thickBot="1" x14ac:dyDescent="0.2">
      <c r="A17494" s="112"/>
    </row>
    <row r="17495" spans="1:19" ht="11.25" thickBot="1" x14ac:dyDescent="0.2">
      <c r="A17495" s="139" t="s">
        <v>366</v>
      </c>
      <c r="B17495" s="112"/>
      <c r="C17495" s="140">
        <v>0.879</v>
      </c>
      <c r="D17495" s="134" t="s">
        <v>2522</v>
      </c>
      <c r="E17495" s="136">
        <v>1.919</v>
      </c>
      <c r="F17495" s="136">
        <v>5.524</v>
      </c>
      <c r="G17495" s="136">
        <v>95.403999999999996</v>
      </c>
      <c r="H17495" s="136">
        <v>1.3520000000000001</v>
      </c>
      <c r="I17495" s="136">
        <v>0.71099999999999997</v>
      </c>
      <c r="J17495" s="136">
        <v>1.9339999999999999</v>
      </c>
      <c r="K17495" s="136">
        <v>0.55600000000000005</v>
      </c>
      <c r="L17495" s="136">
        <v>1.87</v>
      </c>
      <c r="M17495" s="136">
        <v>1.276</v>
      </c>
      <c r="N17495" s="136">
        <v>1.22</v>
      </c>
      <c r="O17495" s="136">
        <v>2.1019999999999999</v>
      </c>
      <c r="P17495" s="136">
        <v>3.0979999999999999</v>
      </c>
      <c r="Q17495" s="136">
        <v>3.4660000000000002</v>
      </c>
      <c r="R17495" s="136">
        <v>4.1710000000000003</v>
      </c>
      <c r="S17495" s="136">
        <v>2.0859999999999999</v>
      </c>
    </row>
    <row r="17496" spans="1:19" ht="11.25" thickBot="1" x14ac:dyDescent="0.2">
      <c r="A17496" s="112"/>
    </row>
    <row r="17497" spans="1:19" ht="11.25" thickBot="1" x14ac:dyDescent="0.2">
      <c r="A17497" s="106" t="s">
        <v>357</v>
      </c>
      <c r="B17497" s="106" t="s">
        <v>358</v>
      </c>
      <c r="C17497" s="130" t="s">
        <v>51</v>
      </c>
      <c r="D17497" s="130" t="s">
        <v>52</v>
      </c>
      <c r="E17497" s="130" t="s">
        <v>53</v>
      </c>
      <c r="F17497" s="130" t="s">
        <v>54</v>
      </c>
      <c r="G17497" s="130" t="s">
        <v>55</v>
      </c>
      <c r="H17497" s="130" t="s">
        <v>56</v>
      </c>
      <c r="I17497" s="130" t="s">
        <v>57</v>
      </c>
      <c r="J17497" s="130" t="s">
        <v>58</v>
      </c>
      <c r="K17497" s="130" t="s">
        <v>59</v>
      </c>
      <c r="L17497" s="130" t="s">
        <v>60</v>
      </c>
      <c r="M17497" s="130" t="s">
        <v>61</v>
      </c>
      <c r="N17497" s="130" t="s">
        <v>62</v>
      </c>
      <c r="O17497" s="130" t="s">
        <v>63</v>
      </c>
      <c r="P17497" s="130" t="s">
        <v>64</v>
      </c>
      <c r="Q17497" s="131" t="s">
        <v>65</v>
      </c>
      <c r="R17497" s="131" t="s">
        <v>66</v>
      </c>
      <c r="S17497" s="130" t="s">
        <v>67</v>
      </c>
    </row>
    <row r="17498" spans="1:19" ht="11.25" thickBot="1" x14ac:dyDescent="0.2">
      <c r="A17498" s="107">
        <v>1</v>
      </c>
      <c r="B17498" s="132">
        <v>0.67543981481481474</v>
      </c>
      <c r="C17498" s="108">
        <v>903.16200000000003</v>
      </c>
      <c r="D17498" s="108">
        <v>858.71199999999999</v>
      </c>
      <c r="E17498" s="108">
        <v>297.173</v>
      </c>
      <c r="F17498" s="108">
        <v>489.34699999999998</v>
      </c>
      <c r="G17498" s="108">
        <v>307.71300000000002</v>
      </c>
      <c r="H17498" s="108">
        <v>401.95100000000002</v>
      </c>
      <c r="I17498" s="108">
        <v>1330.4580000000001</v>
      </c>
      <c r="J17498" s="108">
        <v>5277.143</v>
      </c>
      <c r="K17498" s="108">
        <v>7904.5309999999999</v>
      </c>
      <c r="L17498" s="108">
        <v>-6.8940000000000001</v>
      </c>
      <c r="M17498" s="108">
        <v>0.152</v>
      </c>
      <c r="N17498" s="108">
        <v>376.34100000000001</v>
      </c>
      <c r="O17498" s="108">
        <v>503.06299999999999</v>
      </c>
      <c r="P17498" s="108">
        <v>50205.834999999999</v>
      </c>
      <c r="Q17498" s="133">
        <v>0.94084999999999996</v>
      </c>
      <c r="R17498" s="134" t="s">
        <v>3519</v>
      </c>
      <c r="S17498" s="108">
        <v>8888.0759999999991</v>
      </c>
    </row>
    <row r="17499" spans="1:19" ht="11.25" thickBot="1" x14ac:dyDescent="0.2">
      <c r="A17499" s="112"/>
    </row>
    <row r="17500" spans="1:19" ht="11.25" thickBot="1" x14ac:dyDescent="0.2">
      <c r="A17500" s="107">
        <v>2</v>
      </c>
      <c r="B17500" s="132">
        <v>0.67561342592592588</v>
      </c>
      <c r="C17500" s="108">
        <v>898.13900000000001</v>
      </c>
      <c r="D17500" s="108">
        <v>860.28599999999994</v>
      </c>
      <c r="E17500" s="108">
        <v>351.04899999999998</v>
      </c>
      <c r="F17500" s="108">
        <v>458.06200000000001</v>
      </c>
      <c r="G17500" s="108">
        <v>290.24</v>
      </c>
      <c r="H17500" s="108">
        <v>390.90199999999999</v>
      </c>
      <c r="I17500" s="108">
        <v>1249.8920000000001</v>
      </c>
      <c r="J17500" s="108">
        <v>5340.884</v>
      </c>
      <c r="K17500" s="108">
        <v>7731.8860000000004</v>
      </c>
      <c r="L17500" s="108">
        <v>-4.2619999999999996</v>
      </c>
      <c r="M17500" s="108">
        <v>2.8319999999999999</v>
      </c>
      <c r="N17500" s="108">
        <v>355.83199999999999</v>
      </c>
      <c r="O17500" s="108">
        <v>491.20100000000002</v>
      </c>
      <c r="P17500" s="108">
        <v>49696.968000000001</v>
      </c>
      <c r="Q17500" s="133">
        <v>0.95960999999999996</v>
      </c>
      <c r="R17500" s="134" t="s">
        <v>3520</v>
      </c>
      <c r="S17500" s="108">
        <v>8512.3320000000003</v>
      </c>
    </row>
    <row r="17501" spans="1:19" ht="11.25" thickBot="1" x14ac:dyDescent="0.2">
      <c r="A17501" s="112"/>
    </row>
    <row r="17502" spans="1:19" ht="11.25" thickBot="1" x14ac:dyDescent="0.2">
      <c r="A17502" s="107">
        <v>3</v>
      </c>
      <c r="B17502" s="132">
        <v>0.67579861111111106</v>
      </c>
      <c r="C17502" s="108">
        <v>887.94100000000003</v>
      </c>
      <c r="D17502" s="108">
        <v>770.63599999999997</v>
      </c>
      <c r="E17502" s="108">
        <v>365.12400000000002</v>
      </c>
      <c r="F17502" s="108">
        <v>513.54200000000003</v>
      </c>
      <c r="G17502" s="108">
        <v>320.78100000000001</v>
      </c>
      <c r="H17502" s="108">
        <v>420.529</v>
      </c>
      <c r="I17502" s="108">
        <v>1258.809</v>
      </c>
      <c r="J17502" s="108">
        <v>5327.0460000000003</v>
      </c>
      <c r="K17502" s="108">
        <v>7908.6559999999999</v>
      </c>
      <c r="L17502" s="108">
        <v>-7.7990000000000004</v>
      </c>
      <c r="M17502" s="108">
        <v>1.0640000000000001</v>
      </c>
      <c r="N17502" s="108">
        <v>387.37799999999999</v>
      </c>
      <c r="O17502" s="108">
        <v>403.161</v>
      </c>
      <c r="P17502" s="108">
        <v>49738.038999999997</v>
      </c>
      <c r="Q17502" s="133">
        <v>0.96250000000000002</v>
      </c>
      <c r="R17502" s="134" t="s">
        <v>3521</v>
      </c>
      <c r="S17502" s="108">
        <v>8973.9619999999995</v>
      </c>
    </row>
    <row r="17503" spans="1:19" ht="11.25" thickBot="1" x14ac:dyDescent="0.2">
      <c r="A17503" s="112"/>
    </row>
    <row r="17504" spans="1:19" ht="11.25" thickBot="1" x14ac:dyDescent="0.2">
      <c r="A17504" s="135" t="s">
        <v>362</v>
      </c>
      <c r="B17504" s="112"/>
      <c r="C17504" s="136">
        <v>896.41399999999999</v>
      </c>
      <c r="D17504" s="136">
        <v>829.87800000000004</v>
      </c>
      <c r="E17504" s="136">
        <v>337.78199999999998</v>
      </c>
      <c r="F17504" s="136">
        <v>486.98399999999998</v>
      </c>
      <c r="G17504" s="136">
        <v>306.245</v>
      </c>
      <c r="H17504" s="136">
        <v>404.46100000000001</v>
      </c>
      <c r="I17504" s="136">
        <v>1279.72</v>
      </c>
      <c r="J17504" s="136">
        <v>5315.0240000000003</v>
      </c>
      <c r="K17504" s="136">
        <v>7848.3580000000002</v>
      </c>
      <c r="L17504" s="136">
        <v>-6.3179999999999996</v>
      </c>
      <c r="M17504" s="136">
        <v>1.35</v>
      </c>
      <c r="N17504" s="136">
        <v>373.18400000000003</v>
      </c>
      <c r="O17504" s="136">
        <v>465.80799999999999</v>
      </c>
      <c r="P17504" s="136">
        <v>49880.281000000003</v>
      </c>
      <c r="Q17504" s="137">
        <v>0.95431999999999995</v>
      </c>
      <c r="R17504" s="134" t="s">
        <v>3522</v>
      </c>
      <c r="S17504" s="136">
        <v>8791.4570000000003</v>
      </c>
    </row>
    <row r="17505" spans="1:19" ht="11.25" thickBot="1" x14ac:dyDescent="0.2">
      <c r="A17505" s="112"/>
    </row>
    <row r="17506" spans="1:19" ht="11.25" thickBot="1" x14ac:dyDescent="0.2">
      <c r="A17506" s="138" t="s">
        <v>364</v>
      </c>
      <c r="B17506" s="112"/>
      <c r="C17506" s="136">
        <v>7.7560000000000002</v>
      </c>
      <c r="D17506" s="136">
        <v>51.311</v>
      </c>
      <c r="E17506" s="136">
        <v>35.865000000000002</v>
      </c>
      <c r="F17506" s="136">
        <v>27.815000000000001</v>
      </c>
      <c r="G17506" s="136">
        <v>15.324</v>
      </c>
      <c r="H17506" s="136">
        <v>14.972</v>
      </c>
      <c r="I17506" s="136">
        <v>44.165999999999997</v>
      </c>
      <c r="J17506" s="136">
        <v>33.527999999999999</v>
      </c>
      <c r="K17506" s="136">
        <v>100.889</v>
      </c>
      <c r="L17506" s="136">
        <v>1.8380000000000001</v>
      </c>
      <c r="M17506" s="136">
        <v>1.363</v>
      </c>
      <c r="N17506" s="136">
        <v>16.009</v>
      </c>
      <c r="O17506" s="136">
        <v>54.578000000000003</v>
      </c>
      <c r="P17506" s="136">
        <v>282.685</v>
      </c>
      <c r="Q17506" s="137">
        <v>1.175E-2</v>
      </c>
      <c r="R17506" s="134" t="s">
        <v>3523</v>
      </c>
      <c r="S17506" s="136">
        <v>245.51400000000001</v>
      </c>
    </row>
    <row r="17507" spans="1:19" ht="11.25" thickBot="1" x14ac:dyDescent="0.2">
      <c r="A17507" s="112"/>
    </row>
    <row r="17508" spans="1:19" ht="11.25" thickBot="1" x14ac:dyDescent="0.2">
      <c r="A17508" s="139" t="s">
        <v>366</v>
      </c>
      <c r="B17508" s="112"/>
      <c r="C17508" s="136">
        <v>0.86499999999999999</v>
      </c>
      <c r="D17508" s="136">
        <v>6.1829999999999998</v>
      </c>
      <c r="E17508" s="136">
        <v>10.618</v>
      </c>
      <c r="F17508" s="136">
        <v>5.7119999999999997</v>
      </c>
      <c r="G17508" s="136">
        <v>5.0039999999999996</v>
      </c>
      <c r="H17508" s="136">
        <v>3.702</v>
      </c>
      <c r="I17508" s="136">
        <v>3.4510000000000001</v>
      </c>
      <c r="J17508" s="136">
        <v>0.63100000000000001</v>
      </c>
      <c r="K17508" s="136">
        <v>1.2849999999999999</v>
      </c>
      <c r="L17508" s="136">
        <v>29.084</v>
      </c>
      <c r="M17508" s="136">
        <v>100.955</v>
      </c>
      <c r="N17508" s="136">
        <v>4.29</v>
      </c>
      <c r="O17508" s="136">
        <v>11.717000000000001</v>
      </c>
      <c r="P17508" s="136">
        <v>0.56699999999999995</v>
      </c>
      <c r="Q17508" s="140">
        <v>1.2310000000000001</v>
      </c>
      <c r="R17508" s="134" t="s">
        <v>395</v>
      </c>
      <c r="S17508" s="136">
        <v>2.7930000000000001</v>
      </c>
    </row>
    <row r="17509" spans="1:19" ht="11.25" thickBot="1" x14ac:dyDescent="0.2">
      <c r="A17509" s="112"/>
    </row>
    <row r="17510" spans="1:19" ht="11.25" thickBot="1" x14ac:dyDescent="0.2">
      <c r="A17510" s="106" t="s">
        <v>357</v>
      </c>
      <c r="B17510" s="106" t="s">
        <v>358</v>
      </c>
      <c r="C17510" s="130" t="s">
        <v>68</v>
      </c>
    </row>
    <row r="17511" spans="1:19" ht="11.25" thickBot="1" x14ac:dyDescent="0.2">
      <c r="A17511" s="107">
        <v>1</v>
      </c>
      <c r="B17511" s="132">
        <v>0.67543981481481474</v>
      </c>
      <c r="C17511" s="108">
        <v>1988.847</v>
      </c>
    </row>
    <row r="17512" spans="1:19" ht="11.25" thickBot="1" x14ac:dyDescent="0.2">
      <c r="A17512" s="112"/>
    </row>
    <row r="17513" spans="1:19" ht="11.25" thickBot="1" x14ac:dyDescent="0.2">
      <c r="A17513" s="107">
        <v>2</v>
      </c>
      <c r="B17513" s="132">
        <v>0.67561342592592588</v>
      </c>
      <c r="C17513" s="108">
        <v>1567.633</v>
      </c>
    </row>
    <row r="17514" spans="1:19" ht="11.25" thickBot="1" x14ac:dyDescent="0.2">
      <c r="A17514" s="112"/>
    </row>
    <row r="17515" spans="1:19" ht="11.25" thickBot="1" x14ac:dyDescent="0.2">
      <c r="A17515" s="107">
        <v>3</v>
      </c>
      <c r="B17515" s="132">
        <v>0.67579861111111106</v>
      </c>
      <c r="C17515" s="108">
        <v>1473.3440000000001</v>
      </c>
    </row>
    <row r="17516" spans="1:19" ht="11.25" thickBot="1" x14ac:dyDescent="0.2">
      <c r="A17516" s="112"/>
    </row>
    <row r="17517" spans="1:19" ht="11.25" thickBot="1" x14ac:dyDescent="0.2">
      <c r="A17517" s="135" t="s">
        <v>362</v>
      </c>
      <c r="B17517" s="112"/>
      <c r="C17517" s="136">
        <v>1676.6079999999999</v>
      </c>
    </row>
    <row r="17518" spans="1:19" ht="11.25" thickBot="1" x14ac:dyDescent="0.2">
      <c r="A17518" s="112"/>
    </row>
    <row r="17519" spans="1:19" ht="11.25" thickBot="1" x14ac:dyDescent="0.2">
      <c r="A17519" s="138" t="s">
        <v>364</v>
      </c>
      <c r="B17519" s="112"/>
      <c r="C17519" s="136">
        <v>274.48599999999999</v>
      </c>
    </row>
    <row r="17520" spans="1:19" ht="11.25" thickBot="1" x14ac:dyDescent="0.2">
      <c r="A17520" s="112"/>
    </row>
    <row r="17521" spans="1:19" ht="11.25" thickBot="1" x14ac:dyDescent="0.2">
      <c r="A17521" s="139" t="s">
        <v>366</v>
      </c>
      <c r="B17521" s="112"/>
      <c r="C17521" s="136">
        <v>16.372</v>
      </c>
    </row>
    <row r="17522" spans="1:19" ht="10.5" x14ac:dyDescent="0.15">
      <c r="A17522" s="112"/>
    </row>
    <row r="17523" spans="1:19" x14ac:dyDescent="0.15">
      <c r="A17523" s="129"/>
      <c r="B17523" s="86" t="s">
        <v>3524</v>
      </c>
    </row>
    <row r="17524" spans="1:19" ht="9.75" thickBot="1" x14ac:dyDescent="0.2">
      <c r="A17524" s="81" t="s">
        <v>5871</v>
      </c>
    </row>
    <row r="17525" spans="1:19" ht="11.25" thickBot="1" x14ac:dyDescent="0.2">
      <c r="A17525" s="106" t="s">
        <v>357</v>
      </c>
      <c r="B17525" s="106" t="s">
        <v>358</v>
      </c>
      <c r="C17525" s="130" t="s">
        <v>0</v>
      </c>
      <c r="D17525" s="130" t="s">
        <v>1</v>
      </c>
      <c r="E17525" s="130" t="s">
        <v>2</v>
      </c>
      <c r="F17525" s="130" t="s">
        <v>3</v>
      </c>
      <c r="G17525" s="130" t="s">
        <v>4</v>
      </c>
      <c r="H17525" s="130" t="s">
        <v>5</v>
      </c>
      <c r="I17525" s="131" t="s">
        <v>6</v>
      </c>
      <c r="J17525" s="131" t="s">
        <v>7</v>
      </c>
      <c r="K17525" s="130" t="s">
        <v>8</v>
      </c>
      <c r="L17525" s="130" t="s">
        <v>9</v>
      </c>
      <c r="M17525" s="130" t="s">
        <v>10</v>
      </c>
      <c r="N17525" s="130" t="s">
        <v>11</v>
      </c>
      <c r="O17525" s="130" t="s">
        <v>12</v>
      </c>
      <c r="P17525" s="130" t="s">
        <v>13</v>
      </c>
      <c r="Q17525" s="130" t="s">
        <v>14</v>
      </c>
      <c r="R17525" s="130" t="s">
        <v>15</v>
      </c>
      <c r="S17525" s="130" t="s">
        <v>16</v>
      </c>
    </row>
    <row r="17526" spans="1:19" ht="11.25" thickBot="1" x14ac:dyDescent="0.2">
      <c r="A17526" s="107">
        <v>1</v>
      </c>
      <c r="B17526" s="132">
        <v>0.68059027777777781</v>
      </c>
      <c r="C17526" s="141" t="s">
        <v>12998</v>
      </c>
      <c r="D17526" s="141" t="s">
        <v>12999</v>
      </c>
      <c r="E17526" s="141" t="s">
        <v>13000</v>
      </c>
      <c r="F17526" s="141" t="s">
        <v>13001</v>
      </c>
      <c r="G17526" s="141" t="s">
        <v>13002</v>
      </c>
      <c r="H17526" s="141" t="s">
        <v>13003</v>
      </c>
      <c r="I17526" s="133">
        <v>1.09239</v>
      </c>
      <c r="J17526" s="134" t="s">
        <v>3531</v>
      </c>
      <c r="K17526" s="141" t="s">
        <v>13004</v>
      </c>
      <c r="L17526" s="108">
        <v>379.92</v>
      </c>
      <c r="M17526" s="108">
        <v>25632.942999999999</v>
      </c>
      <c r="N17526" s="108">
        <v>42106.103999999999</v>
      </c>
      <c r="O17526" s="141" t="s">
        <v>13005</v>
      </c>
      <c r="P17526" s="108">
        <v>455819.6</v>
      </c>
      <c r="Q17526" s="108">
        <v>7250.5569999999998</v>
      </c>
      <c r="R17526" s="108">
        <v>12278.512000000001</v>
      </c>
      <c r="S17526" s="108">
        <v>122744.99</v>
      </c>
    </row>
    <row r="17527" spans="1:19" ht="11.25" thickBot="1" x14ac:dyDescent="0.2">
      <c r="A17527" s="112"/>
    </row>
    <row r="17528" spans="1:19" ht="11.25" thickBot="1" x14ac:dyDescent="0.2">
      <c r="A17528" s="107">
        <v>2</v>
      </c>
      <c r="B17528" s="132">
        <v>0.68076388888888895</v>
      </c>
      <c r="C17528" s="141" t="s">
        <v>13006</v>
      </c>
      <c r="D17528" s="141" t="s">
        <v>13007</v>
      </c>
      <c r="E17528" s="141" t="s">
        <v>13008</v>
      </c>
      <c r="F17528" s="141" t="s">
        <v>13009</v>
      </c>
      <c r="G17528" s="141" t="s">
        <v>13010</v>
      </c>
      <c r="H17528" s="141" t="s">
        <v>13011</v>
      </c>
      <c r="I17528" s="133">
        <v>1.13052</v>
      </c>
      <c r="J17528" s="134" t="s">
        <v>3539</v>
      </c>
      <c r="K17528" s="141" t="s">
        <v>13012</v>
      </c>
      <c r="L17528" s="108">
        <v>360.88299999999998</v>
      </c>
      <c r="M17528" s="108">
        <v>25934.892</v>
      </c>
      <c r="N17528" s="108">
        <v>42232.857000000004</v>
      </c>
      <c r="O17528" s="141" t="s">
        <v>13013</v>
      </c>
      <c r="P17528" s="108">
        <v>449099.33</v>
      </c>
      <c r="Q17528" s="108">
        <v>7101.3720000000003</v>
      </c>
      <c r="R17528" s="108">
        <v>12225.27</v>
      </c>
      <c r="S17528" s="108">
        <v>123206.76</v>
      </c>
    </row>
    <row r="17529" spans="1:19" ht="11.25" thickBot="1" x14ac:dyDescent="0.2">
      <c r="A17529" s="112"/>
    </row>
    <row r="17530" spans="1:19" ht="11.25" thickBot="1" x14ac:dyDescent="0.2">
      <c r="A17530" s="107">
        <v>3</v>
      </c>
      <c r="B17530" s="132">
        <v>0.68094907407407401</v>
      </c>
      <c r="C17530" s="141" t="s">
        <v>13014</v>
      </c>
      <c r="D17530" s="141" t="s">
        <v>13015</v>
      </c>
      <c r="E17530" s="141" t="s">
        <v>13016</v>
      </c>
      <c r="F17530" s="141" t="s">
        <v>13017</v>
      </c>
      <c r="G17530" s="141" t="s">
        <v>13018</v>
      </c>
      <c r="H17530" s="141" t="s">
        <v>13019</v>
      </c>
      <c r="I17530" s="133">
        <v>1.1326499999999999</v>
      </c>
      <c r="J17530" s="134" t="s">
        <v>3548</v>
      </c>
      <c r="K17530" s="141" t="s">
        <v>13020</v>
      </c>
      <c r="L17530" s="108">
        <v>350.49</v>
      </c>
      <c r="M17530" s="108">
        <v>26068.706999999999</v>
      </c>
      <c r="N17530" s="108">
        <v>42233.985000000001</v>
      </c>
      <c r="O17530" s="141" t="s">
        <v>13021</v>
      </c>
      <c r="P17530" s="108">
        <v>450753.98</v>
      </c>
      <c r="Q17530" s="108">
        <v>7144.1009999999997</v>
      </c>
      <c r="R17530" s="108">
        <v>12101.933999999999</v>
      </c>
      <c r="S17530" s="108">
        <v>122786.39</v>
      </c>
    </row>
    <row r="17531" spans="1:19" ht="11.25" thickBot="1" x14ac:dyDescent="0.2">
      <c r="A17531" s="112"/>
    </row>
    <row r="17532" spans="1:19" ht="11.25" thickBot="1" x14ac:dyDescent="0.2">
      <c r="A17532" s="135" t="s">
        <v>362</v>
      </c>
      <c r="B17532" s="112"/>
      <c r="C17532" s="141" t="s">
        <v>13022</v>
      </c>
      <c r="D17532" s="141" t="s">
        <v>13023</v>
      </c>
      <c r="E17532" s="141" t="s">
        <v>13024</v>
      </c>
      <c r="F17532" s="141" t="s">
        <v>13025</v>
      </c>
      <c r="G17532" s="141" t="s">
        <v>13026</v>
      </c>
      <c r="H17532" s="141" t="s">
        <v>13027</v>
      </c>
      <c r="I17532" s="137">
        <v>1.11852</v>
      </c>
      <c r="J17532" s="134" t="s">
        <v>3557</v>
      </c>
      <c r="K17532" s="141" t="s">
        <v>13028</v>
      </c>
      <c r="L17532" s="136">
        <v>363.76400000000001</v>
      </c>
      <c r="M17532" s="136">
        <v>25878.847000000002</v>
      </c>
      <c r="N17532" s="136">
        <v>42190.982000000004</v>
      </c>
      <c r="O17532" s="141" t="s">
        <v>13029</v>
      </c>
      <c r="P17532" s="136">
        <v>451890.97</v>
      </c>
      <c r="Q17532" s="136">
        <v>7165.3429999999998</v>
      </c>
      <c r="R17532" s="136">
        <v>12201.905000000001</v>
      </c>
      <c r="S17532" s="136">
        <v>122912.71</v>
      </c>
    </row>
    <row r="17533" spans="1:19" ht="11.25" thickBot="1" x14ac:dyDescent="0.2">
      <c r="A17533" s="112"/>
    </row>
    <row r="17534" spans="1:19" ht="11.25" thickBot="1" x14ac:dyDescent="0.2">
      <c r="A17534" s="138" t="s">
        <v>364</v>
      </c>
      <c r="B17534" s="112"/>
      <c r="C17534" s="141" t="s">
        <v>13030</v>
      </c>
      <c r="D17534" s="141" t="s">
        <v>13031</v>
      </c>
      <c r="E17534" s="141" t="s">
        <v>13032</v>
      </c>
      <c r="F17534" s="141" t="s">
        <v>13033</v>
      </c>
      <c r="G17534" s="141" t="s">
        <v>13034</v>
      </c>
      <c r="H17534" s="141" t="s">
        <v>13035</v>
      </c>
      <c r="I17534" s="137">
        <v>2.266E-2</v>
      </c>
      <c r="J17534" s="134" t="s">
        <v>3566</v>
      </c>
      <c r="K17534" s="141" t="s">
        <v>13036</v>
      </c>
      <c r="L17534" s="136">
        <v>14.925000000000001</v>
      </c>
      <c r="M17534" s="136">
        <v>223.22200000000001</v>
      </c>
      <c r="N17534" s="136">
        <v>73.509</v>
      </c>
      <c r="O17534" s="141" t="s">
        <v>13037</v>
      </c>
      <c r="P17534" s="136">
        <v>3501.44</v>
      </c>
      <c r="Q17534" s="136">
        <v>76.828000000000003</v>
      </c>
      <c r="R17534" s="136">
        <v>90.578000000000003</v>
      </c>
      <c r="S17534" s="136">
        <v>255.49100000000001</v>
      </c>
    </row>
    <row r="17535" spans="1:19" ht="11.25" thickBot="1" x14ac:dyDescent="0.2">
      <c r="A17535" s="112"/>
    </row>
    <row r="17536" spans="1:19" ht="11.25" thickBot="1" x14ac:dyDescent="0.2">
      <c r="A17536" s="139" t="s">
        <v>366</v>
      </c>
      <c r="B17536" s="112"/>
      <c r="C17536" s="141" t="s">
        <v>2889</v>
      </c>
      <c r="D17536" s="141" t="s">
        <v>3567</v>
      </c>
      <c r="E17536" s="141" t="s">
        <v>3568</v>
      </c>
      <c r="F17536" s="141" t="s">
        <v>2524</v>
      </c>
      <c r="G17536" s="141" t="s">
        <v>3569</v>
      </c>
      <c r="H17536" s="141" t="s">
        <v>781</v>
      </c>
      <c r="I17536" s="140">
        <v>2.0249999999999999</v>
      </c>
      <c r="J17536" s="134" t="s">
        <v>3570</v>
      </c>
      <c r="K17536" s="141" t="s">
        <v>3571</v>
      </c>
      <c r="L17536" s="136">
        <v>4.1029999999999998</v>
      </c>
      <c r="M17536" s="136">
        <v>0.86299999999999999</v>
      </c>
      <c r="N17536" s="136">
        <v>0.17399999999999999</v>
      </c>
      <c r="O17536" s="141" t="s">
        <v>526</v>
      </c>
      <c r="P17536" s="136">
        <v>0.77500000000000002</v>
      </c>
      <c r="Q17536" s="136">
        <v>1.0720000000000001</v>
      </c>
      <c r="R17536" s="136">
        <v>0.74199999999999999</v>
      </c>
      <c r="S17536" s="136">
        <v>0.20799999999999999</v>
      </c>
    </row>
    <row r="17537" spans="1:19" ht="11.25" thickBot="1" x14ac:dyDescent="0.2">
      <c r="A17537" s="112"/>
    </row>
    <row r="17538" spans="1:19" ht="11.25" thickBot="1" x14ac:dyDescent="0.2">
      <c r="A17538" s="106" t="s">
        <v>357</v>
      </c>
      <c r="B17538" s="106" t="s">
        <v>358</v>
      </c>
      <c r="C17538" s="130" t="s">
        <v>17</v>
      </c>
      <c r="D17538" s="130" t="s">
        <v>18</v>
      </c>
      <c r="E17538" s="131" t="s">
        <v>19</v>
      </c>
      <c r="F17538" s="131" t="s">
        <v>20</v>
      </c>
      <c r="G17538" s="130" t="s">
        <v>21</v>
      </c>
      <c r="H17538" s="130" t="s">
        <v>22</v>
      </c>
      <c r="I17538" s="130" t="s">
        <v>23</v>
      </c>
      <c r="J17538" s="130" t="s">
        <v>24</v>
      </c>
      <c r="K17538" s="131" t="s">
        <v>25</v>
      </c>
      <c r="L17538" s="131" t="s">
        <v>26</v>
      </c>
      <c r="M17538" s="130" t="s">
        <v>27</v>
      </c>
      <c r="N17538" s="130" t="s">
        <v>28</v>
      </c>
      <c r="O17538" s="130" t="s">
        <v>29</v>
      </c>
      <c r="P17538" s="130" t="s">
        <v>30</v>
      </c>
      <c r="Q17538" s="130" t="s">
        <v>31</v>
      </c>
      <c r="R17538" s="130" t="s">
        <v>32</v>
      </c>
      <c r="S17538" s="130" t="s">
        <v>33</v>
      </c>
    </row>
    <row r="17539" spans="1:19" ht="11.25" thickBot="1" x14ac:dyDescent="0.2">
      <c r="A17539" s="107">
        <v>1</v>
      </c>
      <c r="B17539" s="132">
        <v>0.68059027777777781</v>
      </c>
      <c r="C17539" s="108">
        <v>47205.366999999998</v>
      </c>
      <c r="D17539" s="108">
        <v>44582.614000000001</v>
      </c>
      <c r="E17539" s="133">
        <v>0.99624999999999997</v>
      </c>
      <c r="F17539" s="133">
        <v>0.96701000000000004</v>
      </c>
      <c r="G17539" s="108">
        <v>20.391999999999999</v>
      </c>
      <c r="H17539" s="108">
        <v>22.396999999999998</v>
      </c>
      <c r="I17539" s="108">
        <v>240045.53</v>
      </c>
      <c r="J17539" s="141" t="s">
        <v>13038</v>
      </c>
      <c r="K17539" s="133">
        <v>1.0696000000000001</v>
      </c>
      <c r="L17539" s="134" t="s">
        <v>3573</v>
      </c>
      <c r="M17539" s="108">
        <v>1914.309</v>
      </c>
      <c r="N17539" s="108">
        <v>1931.6320000000001</v>
      </c>
      <c r="O17539" s="108">
        <v>7.9589999999999996</v>
      </c>
      <c r="P17539" s="108">
        <v>92.552000000000007</v>
      </c>
      <c r="Q17539" s="108">
        <v>486.68299999999999</v>
      </c>
      <c r="R17539" s="108">
        <v>449.81299999999999</v>
      </c>
      <c r="S17539" s="108">
        <v>431.14699999999999</v>
      </c>
    </row>
    <row r="17540" spans="1:19" ht="11.25" thickBot="1" x14ac:dyDescent="0.2">
      <c r="A17540" s="112"/>
    </row>
    <row r="17541" spans="1:19" ht="11.25" thickBot="1" x14ac:dyDescent="0.2">
      <c r="A17541" s="107">
        <v>2</v>
      </c>
      <c r="B17541" s="132">
        <v>0.68076388888888895</v>
      </c>
      <c r="C17541" s="108">
        <v>47714.633999999998</v>
      </c>
      <c r="D17541" s="108">
        <v>44743.578999999998</v>
      </c>
      <c r="E17541" s="133">
        <v>1.01102</v>
      </c>
      <c r="F17541" s="133">
        <v>0.97299999999999998</v>
      </c>
      <c r="G17541" s="108">
        <v>16.04</v>
      </c>
      <c r="H17541" s="108">
        <v>29.928999999999998</v>
      </c>
      <c r="I17541" s="108">
        <v>240609.49</v>
      </c>
      <c r="J17541" s="141" t="s">
        <v>13039</v>
      </c>
      <c r="K17541" s="133">
        <v>1.0978000000000001</v>
      </c>
      <c r="L17541" s="134" t="s">
        <v>3575</v>
      </c>
      <c r="M17541" s="108">
        <v>1934.127</v>
      </c>
      <c r="N17541" s="108">
        <v>1996.066</v>
      </c>
      <c r="O17541" s="108">
        <v>1.008</v>
      </c>
      <c r="P17541" s="108">
        <v>102.937</v>
      </c>
      <c r="Q17541" s="108">
        <v>459.42599999999999</v>
      </c>
      <c r="R17541" s="108">
        <v>530.88599999999997</v>
      </c>
      <c r="S17541" s="108">
        <v>470.601</v>
      </c>
    </row>
    <row r="17542" spans="1:19" ht="11.25" thickBot="1" x14ac:dyDescent="0.2">
      <c r="A17542" s="112"/>
    </row>
    <row r="17543" spans="1:19" ht="11.25" thickBot="1" x14ac:dyDescent="0.2">
      <c r="A17543" s="107">
        <v>3</v>
      </c>
      <c r="B17543" s="132">
        <v>0.68094907407407401</v>
      </c>
      <c r="C17543" s="108">
        <v>47689.495999999999</v>
      </c>
      <c r="D17543" s="108">
        <v>44773.362000000001</v>
      </c>
      <c r="E17543" s="133">
        <v>1.0128600000000001</v>
      </c>
      <c r="F17543" s="133">
        <v>0.97499000000000002</v>
      </c>
      <c r="G17543" s="108">
        <v>23.896999999999998</v>
      </c>
      <c r="H17543" s="108">
        <v>20.981999999999999</v>
      </c>
      <c r="I17543" s="108">
        <v>239815.08</v>
      </c>
      <c r="J17543" s="141" t="s">
        <v>13040</v>
      </c>
      <c r="K17543" s="133">
        <v>1.1008199999999999</v>
      </c>
      <c r="L17543" s="134" t="s">
        <v>2376</v>
      </c>
      <c r="M17543" s="108">
        <v>1867.825</v>
      </c>
      <c r="N17543" s="108">
        <v>1902.356</v>
      </c>
      <c r="O17543" s="108">
        <v>6.1870000000000003</v>
      </c>
      <c r="P17543" s="108">
        <v>91.290999999999997</v>
      </c>
      <c r="Q17543" s="108">
        <v>460.44400000000002</v>
      </c>
      <c r="R17543" s="108">
        <v>461.73399999999998</v>
      </c>
      <c r="S17543" s="108">
        <v>433.22199999999998</v>
      </c>
    </row>
    <row r="17544" spans="1:19" ht="11.25" thickBot="1" x14ac:dyDescent="0.2">
      <c r="A17544" s="112"/>
    </row>
    <row r="17545" spans="1:19" ht="11.25" thickBot="1" x14ac:dyDescent="0.2">
      <c r="A17545" s="135" t="s">
        <v>362</v>
      </c>
      <c r="B17545" s="112"/>
      <c r="C17545" s="136">
        <v>47536.499000000003</v>
      </c>
      <c r="D17545" s="136">
        <v>44699.851999999999</v>
      </c>
      <c r="E17545" s="137">
        <v>1.00671</v>
      </c>
      <c r="F17545" s="137">
        <v>0.97167000000000003</v>
      </c>
      <c r="G17545" s="136">
        <v>20.11</v>
      </c>
      <c r="H17545" s="136">
        <v>24.436</v>
      </c>
      <c r="I17545" s="136">
        <v>240156.7</v>
      </c>
      <c r="J17545" s="141" t="s">
        <v>13041</v>
      </c>
      <c r="K17545" s="137">
        <v>1.08941</v>
      </c>
      <c r="L17545" s="134" t="s">
        <v>3578</v>
      </c>
      <c r="M17545" s="136">
        <v>1905.42</v>
      </c>
      <c r="N17545" s="136">
        <v>1943.3510000000001</v>
      </c>
      <c r="O17545" s="136">
        <v>5.0510000000000002</v>
      </c>
      <c r="P17545" s="136">
        <v>95.593000000000004</v>
      </c>
      <c r="Q17545" s="136">
        <v>468.851</v>
      </c>
      <c r="R17545" s="136">
        <v>480.81099999999998</v>
      </c>
      <c r="S17545" s="136">
        <v>444.99</v>
      </c>
    </row>
    <row r="17546" spans="1:19" ht="11.25" thickBot="1" x14ac:dyDescent="0.2">
      <c r="A17546" s="112"/>
    </row>
    <row r="17547" spans="1:19" ht="11.25" thickBot="1" x14ac:dyDescent="0.2">
      <c r="A17547" s="138" t="s">
        <v>364</v>
      </c>
      <c r="B17547" s="112"/>
      <c r="C17547" s="136">
        <v>287.04399999999998</v>
      </c>
      <c r="D17547" s="136">
        <v>102.617</v>
      </c>
      <c r="E17547" s="137">
        <v>9.1000000000000004E-3</v>
      </c>
      <c r="F17547" s="137">
        <v>4.1599999999999996E-3</v>
      </c>
      <c r="G17547" s="136">
        <v>3.9359999999999999</v>
      </c>
      <c r="H17547" s="136">
        <v>4.8090000000000002</v>
      </c>
      <c r="I17547" s="136">
        <v>408.70400000000001</v>
      </c>
      <c r="J17547" s="141" t="s">
        <v>13042</v>
      </c>
      <c r="K17547" s="137">
        <v>1.7219999999999999E-2</v>
      </c>
      <c r="L17547" s="134" t="s">
        <v>3580</v>
      </c>
      <c r="M17547" s="136">
        <v>34.033000000000001</v>
      </c>
      <c r="N17547" s="136">
        <v>47.942</v>
      </c>
      <c r="O17547" s="136">
        <v>3.6120000000000001</v>
      </c>
      <c r="P17547" s="136">
        <v>6.391</v>
      </c>
      <c r="Q17547" s="136">
        <v>15.452</v>
      </c>
      <c r="R17547" s="136">
        <v>43.774000000000001</v>
      </c>
      <c r="S17547" s="136">
        <v>22.204000000000001</v>
      </c>
    </row>
    <row r="17548" spans="1:19" ht="11.25" thickBot="1" x14ac:dyDescent="0.2">
      <c r="A17548" s="112"/>
    </row>
    <row r="17549" spans="1:19" ht="11.25" thickBot="1" x14ac:dyDescent="0.2">
      <c r="A17549" s="139" t="s">
        <v>366</v>
      </c>
      <c r="B17549" s="112"/>
      <c r="C17549" s="136">
        <v>0.60399999999999998</v>
      </c>
      <c r="D17549" s="136">
        <v>0.23</v>
      </c>
      <c r="E17549" s="140">
        <v>0.90400000000000003</v>
      </c>
      <c r="F17549" s="140">
        <v>0.42799999999999999</v>
      </c>
      <c r="G17549" s="136">
        <v>19.573</v>
      </c>
      <c r="H17549" s="136">
        <v>19.681000000000001</v>
      </c>
      <c r="I17549" s="136">
        <v>0.17</v>
      </c>
      <c r="J17549" s="141" t="s">
        <v>3581</v>
      </c>
      <c r="K17549" s="140">
        <v>1.581</v>
      </c>
      <c r="L17549" s="134" t="s">
        <v>3582</v>
      </c>
      <c r="M17549" s="136">
        <v>1.786</v>
      </c>
      <c r="N17549" s="136">
        <v>2.4670000000000001</v>
      </c>
      <c r="O17549" s="136">
        <v>71.510000000000005</v>
      </c>
      <c r="P17549" s="136">
        <v>6.6859999999999999</v>
      </c>
      <c r="Q17549" s="136">
        <v>3.2959999999999998</v>
      </c>
      <c r="R17549" s="136">
        <v>9.1039999999999992</v>
      </c>
      <c r="S17549" s="136">
        <v>4.99</v>
      </c>
    </row>
    <row r="17550" spans="1:19" ht="11.25" thickBot="1" x14ac:dyDescent="0.2">
      <c r="A17550" s="112"/>
    </row>
    <row r="17551" spans="1:19" ht="11.25" thickBot="1" x14ac:dyDescent="0.2">
      <c r="A17551" s="106" t="s">
        <v>357</v>
      </c>
      <c r="B17551" s="106" t="s">
        <v>358</v>
      </c>
      <c r="C17551" s="131" t="s">
        <v>34</v>
      </c>
      <c r="D17551" s="131" t="s">
        <v>35</v>
      </c>
      <c r="E17551" s="130" t="s">
        <v>36</v>
      </c>
      <c r="F17551" s="130" t="s">
        <v>37</v>
      </c>
      <c r="G17551" s="130" t="s">
        <v>38</v>
      </c>
      <c r="H17551" s="130" t="s">
        <v>39</v>
      </c>
      <c r="I17551" s="130" t="s">
        <v>40</v>
      </c>
      <c r="J17551" s="130" t="s">
        <v>41</v>
      </c>
      <c r="K17551" s="130" t="s">
        <v>42</v>
      </c>
      <c r="L17551" s="130" t="s">
        <v>43</v>
      </c>
      <c r="M17551" s="130" t="s">
        <v>44</v>
      </c>
      <c r="N17551" s="130" t="s">
        <v>45</v>
      </c>
      <c r="O17551" s="130" t="s">
        <v>46</v>
      </c>
      <c r="P17551" s="130" t="s">
        <v>47</v>
      </c>
      <c r="Q17551" s="130" t="s">
        <v>48</v>
      </c>
      <c r="R17551" s="130" t="s">
        <v>49</v>
      </c>
      <c r="S17551" s="130" t="s">
        <v>50</v>
      </c>
    </row>
    <row r="17552" spans="1:19" ht="11.25" thickBot="1" x14ac:dyDescent="0.2">
      <c r="A17552" s="107">
        <v>1</v>
      </c>
      <c r="B17552" s="132">
        <v>0.68059027777777781</v>
      </c>
      <c r="C17552" s="133">
        <v>0.98051999999999995</v>
      </c>
      <c r="D17552" s="134" t="s">
        <v>3583</v>
      </c>
      <c r="E17552" s="108">
        <v>8553.4240000000009</v>
      </c>
      <c r="F17552" s="108">
        <v>478.87</v>
      </c>
      <c r="G17552" s="108">
        <v>-3.5999999999999997E-2</v>
      </c>
      <c r="H17552" s="108">
        <v>7636.8909999999996</v>
      </c>
      <c r="I17552" s="108">
        <v>225920.59</v>
      </c>
      <c r="J17552" s="108">
        <v>1438997.3</v>
      </c>
      <c r="K17552" s="108">
        <v>26987.675999999999</v>
      </c>
      <c r="L17552" s="108">
        <v>52700.464</v>
      </c>
      <c r="M17552" s="108">
        <v>8059.1589999999997</v>
      </c>
      <c r="N17552" s="108">
        <v>5593.8050000000003</v>
      </c>
      <c r="O17552" s="108">
        <v>894.98900000000003</v>
      </c>
      <c r="P17552" s="108">
        <v>902.95500000000004</v>
      </c>
      <c r="Q17552" s="108">
        <v>1097.8040000000001</v>
      </c>
      <c r="R17552" s="108">
        <v>945.55799999999999</v>
      </c>
      <c r="S17552" s="108">
        <v>1082.586</v>
      </c>
    </row>
    <row r="17553" spans="1:19" ht="11.25" thickBot="1" x14ac:dyDescent="0.2">
      <c r="A17553" s="112"/>
    </row>
    <row r="17554" spans="1:19" ht="11.25" thickBot="1" x14ac:dyDescent="0.2">
      <c r="A17554" s="107">
        <v>2</v>
      </c>
      <c r="B17554" s="132">
        <v>0.68076388888888895</v>
      </c>
      <c r="C17554" s="133">
        <v>1.0022800000000001</v>
      </c>
      <c r="D17554" s="134" t="s">
        <v>3584</v>
      </c>
      <c r="E17554" s="108">
        <v>8278.4609999999993</v>
      </c>
      <c r="F17554" s="108">
        <v>448.50700000000001</v>
      </c>
      <c r="G17554" s="108">
        <v>0.83699999999999997</v>
      </c>
      <c r="H17554" s="108">
        <v>7352.7560000000003</v>
      </c>
      <c r="I17554" s="108">
        <v>225564.85</v>
      </c>
      <c r="J17554" s="108">
        <v>1419808.2</v>
      </c>
      <c r="K17554" s="108">
        <v>27630.121999999999</v>
      </c>
      <c r="L17554" s="108">
        <v>52081.071000000004</v>
      </c>
      <c r="M17554" s="108">
        <v>8038.8280000000004</v>
      </c>
      <c r="N17554" s="108">
        <v>5601.3580000000002</v>
      </c>
      <c r="O17554" s="108">
        <v>921.54899999999998</v>
      </c>
      <c r="P17554" s="108">
        <v>861.38400000000001</v>
      </c>
      <c r="Q17554" s="108">
        <v>1121.21</v>
      </c>
      <c r="R17554" s="108">
        <v>841.43299999999999</v>
      </c>
      <c r="S17554" s="108">
        <v>1176.691</v>
      </c>
    </row>
    <row r="17555" spans="1:19" ht="11.25" thickBot="1" x14ac:dyDescent="0.2">
      <c r="A17555" s="112"/>
    </row>
    <row r="17556" spans="1:19" ht="11.25" thickBot="1" x14ac:dyDescent="0.2">
      <c r="A17556" s="107">
        <v>3</v>
      </c>
      <c r="B17556" s="132">
        <v>0.68094907407407401</v>
      </c>
      <c r="C17556" s="133">
        <v>1.01054</v>
      </c>
      <c r="D17556" s="134" t="s">
        <v>3585</v>
      </c>
      <c r="E17556" s="108">
        <v>8452.6139999999996</v>
      </c>
      <c r="F17556" s="108">
        <v>436.80500000000001</v>
      </c>
      <c r="G17556" s="108">
        <v>0.83599999999999997</v>
      </c>
      <c r="H17556" s="108">
        <v>7298.9059999999999</v>
      </c>
      <c r="I17556" s="108">
        <v>226019.35</v>
      </c>
      <c r="J17556" s="108">
        <v>1405550.2</v>
      </c>
      <c r="K17556" s="108">
        <v>26777.058000000001</v>
      </c>
      <c r="L17556" s="108">
        <v>51934.084999999999</v>
      </c>
      <c r="M17556" s="108">
        <v>8052.7650000000003</v>
      </c>
      <c r="N17556" s="108">
        <v>5619.3109999999997</v>
      </c>
      <c r="O17556" s="108">
        <v>912.40300000000002</v>
      </c>
      <c r="P17556" s="108">
        <v>881.75699999999995</v>
      </c>
      <c r="Q17556" s="108">
        <v>1057.5360000000001</v>
      </c>
      <c r="R17556" s="108">
        <v>870.02</v>
      </c>
      <c r="S17556" s="108">
        <v>1076.07</v>
      </c>
    </row>
    <row r="17557" spans="1:19" ht="11.25" thickBot="1" x14ac:dyDescent="0.2">
      <c r="A17557" s="112"/>
    </row>
    <row r="17558" spans="1:19" ht="11.25" thickBot="1" x14ac:dyDescent="0.2">
      <c r="A17558" s="135" t="s">
        <v>362</v>
      </c>
      <c r="B17558" s="112"/>
      <c r="C17558" s="137">
        <v>0.99778</v>
      </c>
      <c r="D17558" s="134" t="s">
        <v>3586</v>
      </c>
      <c r="E17558" s="136">
        <v>8428.1659999999993</v>
      </c>
      <c r="F17558" s="136">
        <v>454.72699999999998</v>
      </c>
      <c r="G17558" s="136">
        <v>0.54500000000000004</v>
      </c>
      <c r="H17558" s="136">
        <v>7429.518</v>
      </c>
      <c r="I17558" s="136">
        <v>225834.93</v>
      </c>
      <c r="J17558" s="136">
        <v>1421451.9</v>
      </c>
      <c r="K17558" s="136">
        <v>27131.618999999999</v>
      </c>
      <c r="L17558" s="136">
        <v>52238.54</v>
      </c>
      <c r="M17558" s="136">
        <v>8050.2510000000002</v>
      </c>
      <c r="N17558" s="136">
        <v>5604.8249999999998</v>
      </c>
      <c r="O17558" s="136">
        <v>909.64700000000005</v>
      </c>
      <c r="P17558" s="136">
        <v>882.03200000000004</v>
      </c>
      <c r="Q17558" s="136">
        <v>1092.183</v>
      </c>
      <c r="R17558" s="136">
        <v>885.67</v>
      </c>
      <c r="S17558" s="136">
        <v>1111.7829999999999</v>
      </c>
    </row>
    <row r="17559" spans="1:19" ht="11.25" thickBot="1" x14ac:dyDescent="0.2">
      <c r="A17559" s="112"/>
    </row>
    <row r="17560" spans="1:19" ht="11.25" thickBot="1" x14ac:dyDescent="0.2">
      <c r="A17560" s="138" t="s">
        <v>364</v>
      </c>
      <c r="B17560" s="112"/>
      <c r="C17560" s="137">
        <v>1.5509999999999999E-2</v>
      </c>
      <c r="D17560" s="134" t="s">
        <v>3587</v>
      </c>
      <c r="E17560" s="136">
        <v>139.102</v>
      </c>
      <c r="F17560" s="136">
        <v>21.712</v>
      </c>
      <c r="G17560" s="136">
        <v>0.504</v>
      </c>
      <c r="H17560" s="136">
        <v>181.59800000000001</v>
      </c>
      <c r="I17560" s="136">
        <v>239.04900000000001</v>
      </c>
      <c r="J17560" s="136">
        <v>16784.037</v>
      </c>
      <c r="K17560" s="136">
        <v>444.375</v>
      </c>
      <c r="L17560" s="136">
        <v>406.733</v>
      </c>
      <c r="M17560" s="136">
        <v>10.396000000000001</v>
      </c>
      <c r="N17560" s="136">
        <v>13.102</v>
      </c>
      <c r="O17560" s="136">
        <v>13.493</v>
      </c>
      <c r="P17560" s="136">
        <v>20.786999999999999</v>
      </c>
      <c r="Q17560" s="136">
        <v>32.207000000000001</v>
      </c>
      <c r="R17560" s="136">
        <v>53.798000000000002</v>
      </c>
      <c r="S17560" s="136">
        <v>56.307000000000002</v>
      </c>
    </row>
    <row r="17561" spans="1:19" ht="11.25" thickBot="1" x14ac:dyDescent="0.2">
      <c r="A17561" s="112"/>
    </row>
    <row r="17562" spans="1:19" ht="11.25" thickBot="1" x14ac:dyDescent="0.2">
      <c r="A17562" s="139" t="s">
        <v>366</v>
      </c>
      <c r="B17562" s="112"/>
      <c r="C17562" s="140">
        <v>1.5549999999999999</v>
      </c>
      <c r="D17562" s="134" t="s">
        <v>3588</v>
      </c>
      <c r="E17562" s="136">
        <v>1.65</v>
      </c>
      <c r="F17562" s="136">
        <v>4.7750000000000004</v>
      </c>
      <c r="G17562" s="136">
        <v>92.391999999999996</v>
      </c>
      <c r="H17562" s="136">
        <v>2.444</v>
      </c>
      <c r="I17562" s="136">
        <v>0.106</v>
      </c>
      <c r="J17562" s="136">
        <v>1.181</v>
      </c>
      <c r="K17562" s="136">
        <v>1.6379999999999999</v>
      </c>
      <c r="L17562" s="136">
        <v>0.77900000000000003</v>
      </c>
      <c r="M17562" s="136">
        <v>0.129</v>
      </c>
      <c r="N17562" s="136">
        <v>0.23400000000000001</v>
      </c>
      <c r="O17562" s="136">
        <v>1.4830000000000001</v>
      </c>
      <c r="P17562" s="136">
        <v>2.3570000000000002</v>
      </c>
      <c r="Q17562" s="136">
        <v>2.9489999999999998</v>
      </c>
      <c r="R17562" s="136">
        <v>6.0739999999999998</v>
      </c>
      <c r="S17562" s="136">
        <v>5.0650000000000004</v>
      </c>
    </row>
    <row r="17563" spans="1:19" ht="11.25" thickBot="1" x14ac:dyDescent="0.2">
      <c r="A17563" s="112"/>
    </row>
    <row r="17564" spans="1:19" ht="11.25" thickBot="1" x14ac:dyDescent="0.2">
      <c r="A17564" s="106" t="s">
        <v>357</v>
      </c>
      <c r="B17564" s="106" t="s">
        <v>358</v>
      </c>
      <c r="C17564" s="130" t="s">
        <v>51</v>
      </c>
      <c r="D17564" s="130" t="s">
        <v>52</v>
      </c>
      <c r="E17564" s="130" t="s">
        <v>53</v>
      </c>
      <c r="F17564" s="130" t="s">
        <v>54</v>
      </c>
      <c r="G17564" s="130" t="s">
        <v>55</v>
      </c>
      <c r="H17564" s="130" t="s">
        <v>56</v>
      </c>
      <c r="I17564" s="130" t="s">
        <v>57</v>
      </c>
      <c r="J17564" s="130" t="s">
        <v>58</v>
      </c>
      <c r="K17564" s="130" t="s">
        <v>59</v>
      </c>
      <c r="L17564" s="130" t="s">
        <v>60</v>
      </c>
      <c r="M17564" s="130" t="s">
        <v>61</v>
      </c>
      <c r="N17564" s="130" t="s">
        <v>62</v>
      </c>
      <c r="O17564" s="130" t="s">
        <v>63</v>
      </c>
      <c r="P17564" s="130" t="s">
        <v>64</v>
      </c>
      <c r="Q17564" s="131" t="s">
        <v>65</v>
      </c>
      <c r="R17564" s="131" t="s">
        <v>66</v>
      </c>
      <c r="S17564" s="130" t="s">
        <v>67</v>
      </c>
    </row>
    <row r="17565" spans="1:19" ht="11.25" thickBot="1" x14ac:dyDescent="0.2">
      <c r="A17565" s="107">
        <v>1</v>
      </c>
      <c r="B17565" s="132">
        <v>0.68059027777777781</v>
      </c>
      <c r="C17565" s="108">
        <v>837.76900000000001</v>
      </c>
      <c r="D17565" s="108">
        <v>743.12800000000004</v>
      </c>
      <c r="E17565" s="108">
        <v>311.92599999999999</v>
      </c>
      <c r="F17565" s="108">
        <v>428.93700000000001</v>
      </c>
      <c r="G17565" s="108">
        <v>279.07499999999999</v>
      </c>
      <c r="H17565" s="108">
        <v>1093.366</v>
      </c>
      <c r="I17565" s="108">
        <v>1430.6579999999999</v>
      </c>
      <c r="J17565" s="108">
        <v>4593.317</v>
      </c>
      <c r="K17565" s="108">
        <v>6923.1369999999997</v>
      </c>
      <c r="L17565" s="108">
        <v>-5.8479999999999999</v>
      </c>
      <c r="M17565" s="108">
        <v>2.968</v>
      </c>
      <c r="N17565" s="108">
        <v>741.56399999999996</v>
      </c>
      <c r="O17565" s="108">
        <v>294.58199999999999</v>
      </c>
      <c r="P17565" s="108">
        <v>38602.118000000002</v>
      </c>
      <c r="Q17565" s="133">
        <v>0.92030999999999996</v>
      </c>
      <c r="R17565" s="134" t="s">
        <v>3589</v>
      </c>
      <c r="S17565" s="108">
        <v>8461.1810000000005</v>
      </c>
    </row>
    <row r="17566" spans="1:19" ht="11.25" thickBot="1" x14ac:dyDescent="0.2">
      <c r="A17566" s="112"/>
    </row>
    <row r="17567" spans="1:19" ht="11.25" thickBot="1" x14ac:dyDescent="0.2">
      <c r="A17567" s="107">
        <v>2</v>
      </c>
      <c r="B17567" s="132">
        <v>0.68076388888888895</v>
      </c>
      <c r="C17567" s="108">
        <v>823.41499999999996</v>
      </c>
      <c r="D17567" s="108">
        <v>799.40800000000002</v>
      </c>
      <c r="E17567" s="108">
        <v>311.98</v>
      </c>
      <c r="F17567" s="108">
        <v>426.47</v>
      </c>
      <c r="G17567" s="108">
        <v>249.37899999999999</v>
      </c>
      <c r="H17567" s="108">
        <v>453.54899999999998</v>
      </c>
      <c r="I17567" s="108">
        <v>1374.6079999999999</v>
      </c>
      <c r="J17567" s="108">
        <v>4761.7879999999996</v>
      </c>
      <c r="K17567" s="108">
        <v>7039.4309999999996</v>
      </c>
      <c r="L17567" s="108">
        <v>-5.0179999999999998</v>
      </c>
      <c r="M17567" s="108">
        <v>5.66</v>
      </c>
      <c r="N17567" s="108">
        <v>723.62400000000002</v>
      </c>
      <c r="O17567" s="108">
        <v>358.315</v>
      </c>
      <c r="P17567" s="108">
        <v>38974.930999999997</v>
      </c>
      <c r="Q17567" s="133">
        <v>0.94386999999999999</v>
      </c>
      <c r="R17567" s="134" t="s">
        <v>3590</v>
      </c>
      <c r="S17567" s="108">
        <v>8429.83</v>
      </c>
    </row>
    <row r="17568" spans="1:19" ht="11.25" thickBot="1" x14ac:dyDescent="0.2">
      <c r="A17568" s="112"/>
    </row>
    <row r="17569" spans="1:19" ht="11.25" thickBot="1" x14ac:dyDescent="0.2">
      <c r="A17569" s="107">
        <v>3</v>
      </c>
      <c r="B17569" s="132">
        <v>0.68094907407407401</v>
      </c>
      <c r="C17569" s="108">
        <v>826.10599999999999</v>
      </c>
      <c r="D17569" s="108">
        <v>752.63499999999999</v>
      </c>
      <c r="E17569" s="108">
        <v>307.49</v>
      </c>
      <c r="F17569" s="108">
        <v>441.85700000000003</v>
      </c>
      <c r="G17569" s="108">
        <v>308.19499999999999</v>
      </c>
      <c r="H17569" s="108">
        <v>440.04399999999998</v>
      </c>
      <c r="I17569" s="108">
        <v>1368.6389999999999</v>
      </c>
      <c r="J17569" s="108">
        <v>4552.9520000000002</v>
      </c>
      <c r="K17569" s="108">
        <v>6892.2</v>
      </c>
      <c r="L17569" s="108">
        <v>-6.8410000000000002</v>
      </c>
      <c r="M17569" s="108">
        <v>9.3230000000000004</v>
      </c>
      <c r="N17569" s="108">
        <v>667.2</v>
      </c>
      <c r="O17569" s="108">
        <v>330.00400000000002</v>
      </c>
      <c r="P17569" s="108">
        <v>38925.040000000001</v>
      </c>
      <c r="Q17569" s="133">
        <v>0.95311999999999997</v>
      </c>
      <c r="R17569" s="134" t="s">
        <v>3591</v>
      </c>
      <c r="S17569" s="108">
        <v>8377.8410000000003</v>
      </c>
    </row>
    <row r="17570" spans="1:19" ht="11.25" thickBot="1" x14ac:dyDescent="0.2">
      <c r="A17570" s="112"/>
    </row>
    <row r="17571" spans="1:19" ht="11.25" thickBot="1" x14ac:dyDescent="0.2">
      <c r="A17571" s="135" t="s">
        <v>362</v>
      </c>
      <c r="B17571" s="112"/>
      <c r="C17571" s="136">
        <v>829.096</v>
      </c>
      <c r="D17571" s="136">
        <v>765.05700000000002</v>
      </c>
      <c r="E17571" s="136">
        <v>310.46499999999997</v>
      </c>
      <c r="F17571" s="136">
        <v>432.42099999999999</v>
      </c>
      <c r="G17571" s="136">
        <v>278.88299999999998</v>
      </c>
      <c r="H17571" s="136">
        <v>662.32</v>
      </c>
      <c r="I17571" s="136">
        <v>1391.3019999999999</v>
      </c>
      <c r="J17571" s="136">
        <v>4636.0190000000002</v>
      </c>
      <c r="K17571" s="136">
        <v>6951.5889999999999</v>
      </c>
      <c r="L17571" s="136">
        <v>-5.9029999999999996</v>
      </c>
      <c r="M17571" s="136">
        <v>5.984</v>
      </c>
      <c r="N17571" s="136">
        <v>710.79600000000005</v>
      </c>
      <c r="O17571" s="136">
        <v>327.63400000000001</v>
      </c>
      <c r="P17571" s="136">
        <v>38834.029000000002</v>
      </c>
      <c r="Q17571" s="137">
        <v>0.93910000000000005</v>
      </c>
      <c r="R17571" s="134" t="s">
        <v>3592</v>
      </c>
      <c r="S17571" s="136">
        <v>8422.9509999999991</v>
      </c>
    </row>
    <row r="17572" spans="1:19" ht="11.25" thickBot="1" x14ac:dyDescent="0.2">
      <c r="A17572" s="112"/>
    </row>
    <row r="17573" spans="1:19" ht="11.25" thickBot="1" x14ac:dyDescent="0.2">
      <c r="A17573" s="138" t="s">
        <v>364</v>
      </c>
      <c r="B17573" s="112"/>
      <c r="C17573" s="136">
        <v>7.63</v>
      </c>
      <c r="D17573" s="136">
        <v>30.126000000000001</v>
      </c>
      <c r="E17573" s="136">
        <v>2.577</v>
      </c>
      <c r="F17573" s="136">
        <v>8.2639999999999993</v>
      </c>
      <c r="G17573" s="136">
        <v>29.408000000000001</v>
      </c>
      <c r="H17573" s="136">
        <v>373.358</v>
      </c>
      <c r="I17573" s="136">
        <v>34.213999999999999</v>
      </c>
      <c r="J17573" s="136">
        <v>110.773</v>
      </c>
      <c r="K17573" s="136">
        <v>77.63</v>
      </c>
      <c r="L17573" s="136">
        <v>0.91300000000000003</v>
      </c>
      <c r="M17573" s="136">
        <v>3.19</v>
      </c>
      <c r="N17573" s="136">
        <v>38.805999999999997</v>
      </c>
      <c r="O17573" s="136">
        <v>31.931999999999999</v>
      </c>
      <c r="P17573" s="136">
        <v>202.38499999999999</v>
      </c>
      <c r="Q17573" s="137">
        <v>1.6920000000000001E-2</v>
      </c>
      <c r="R17573" s="134" t="s">
        <v>3593</v>
      </c>
      <c r="S17573" s="136">
        <v>42.093000000000004</v>
      </c>
    </row>
    <row r="17574" spans="1:19" ht="11.25" thickBot="1" x14ac:dyDescent="0.2">
      <c r="A17574" s="112"/>
    </row>
    <row r="17575" spans="1:19" ht="11.25" thickBot="1" x14ac:dyDescent="0.2">
      <c r="A17575" s="139" t="s">
        <v>366</v>
      </c>
      <c r="B17575" s="112"/>
      <c r="C17575" s="136">
        <v>0.92</v>
      </c>
      <c r="D17575" s="136">
        <v>3.9380000000000002</v>
      </c>
      <c r="E17575" s="136">
        <v>0.83</v>
      </c>
      <c r="F17575" s="136">
        <v>1.911</v>
      </c>
      <c r="G17575" s="136">
        <v>10.545</v>
      </c>
      <c r="H17575" s="136">
        <v>56.371000000000002</v>
      </c>
      <c r="I17575" s="136">
        <v>2.4590000000000001</v>
      </c>
      <c r="J17575" s="136">
        <v>2.3889999999999998</v>
      </c>
      <c r="K17575" s="136">
        <v>1.117</v>
      </c>
      <c r="L17575" s="136">
        <v>15.461</v>
      </c>
      <c r="M17575" s="136">
        <v>53.308999999999997</v>
      </c>
      <c r="N17575" s="136">
        <v>5.46</v>
      </c>
      <c r="O17575" s="136">
        <v>9.7460000000000004</v>
      </c>
      <c r="P17575" s="136">
        <v>0.52100000000000002</v>
      </c>
      <c r="Q17575" s="140">
        <v>1.802</v>
      </c>
      <c r="R17575" s="134" t="s">
        <v>3594</v>
      </c>
      <c r="S17575" s="136">
        <v>0.5</v>
      </c>
    </row>
    <row r="17576" spans="1:19" ht="11.25" thickBot="1" x14ac:dyDescent="0.2">
      <c r="A17576" s="112"/>
    </row>
    <row r="17577" spans="1:19" ht="11.25" thickBot="1" x14ac:dyDescent="0.2">
      <c r="A17577" s="106" t="s">
        <v>357</v>
      </c>
      <c r="B17577" s="106" t="s">
        <v>358</v>
      </c>
      <c r="C17577" s="130" t="s">
        <v>68</v>
      </c>
    </row>
    <row r="17578" spans="1:19" ht="11.25" thickBot="1" x14ac:dyDescent="0.2">
      <c r="A17578" s="107">
        <v>1</v>
      </c>
      <c r="B17578" s="132">
        <v>0.68059027777777781</v>
      </c>
      <c r="C17578" s="108">
        <v>1675.9559999999999</v>
      </c>
    </row>
    <row r="17579" spans="1:19" ht="11.25" thickBot="1" x14ac:dyDescent="0.2">
      <c r="A17579" s="112"/>
    </row>
    <row r="17580" spans="1:19" ht="11.25" thickBot="1" x14ac:dyDescent="0.2">
      <c r="A17580" s="107">
        <v>2</v>
      </c>
      <c r="B17580" s="132">
        <v>0.68076388888888895</v>
      </c>
      <c r="C17580" s="108">
        <v>1697.5</v>
      </c>
    </row>
    <row r="17581" spans="1:19" ht="11.25" thickBot="1" x14ac:dyDescent="0.2">
      <c r="A17581" s="112"/>
    </row>
    <row r="17582" spans="1:19" ht="11.25" thickBot="1" x14ac:dyDescent="0.2">
      <c r="A17582" s="107">
        <v>3</v>
      </c>
      <c r="B17582" s="132">
        <v>0.68094907407407401</v>
      </c>
      <c r="C17582" s="108">
        <v>1597.095</v>
      </c>
    </row>
    <row r="17583" spans="1:19" ht="11.25" thickBot="1" x14ac:dyDescent="0.2">
      <c r="A17583" s="112"/>
    </row>
    <row r="17584" spans="1:19" ht="11.25" thickBot="1" x14ac:dyDescent="0.2">
      <c r="A17584" s="135" t="s">
        <v>362</v>
      </c>
      <c r="B17584" s="112"/>
      <c r="C17584" s="136">
        <v>1656.85</v>
      </c>
    </row>
    <row r="17585" spans="1:19" ht="11.25" thickBot="1" x14ac:dyDescent="0.2">
      <c r="A17585" s="112"/>
    </row>
    <row r="17586" spans="1:19" ht="11.25" thickBot="1" x14ac:dyDescent="0.2">
      <c r="A17586" s="138" t="s">
        <v>364</v>
      </c>
      <c r="B17586" s="112"/>
      <c r="C17586" s="136">
        <v>52.859000000000002</v>
      </c>
    </row>
    <row r="17587" spans="1:19" ht="11.25" thickBot="1" x14ac:dyDescent="0.2">
      <c r="A17587" s="112"/>
    </row>
    <row r="17588" spans="1:19" ht="11.25" thickBot="1" x14ac:dyDescent="0.2">
      <c r="A17588" s="139" t="s">
        <v>366</v>
      </c>
      <c r="B17588" s="112"/>
      <c r="C17588" s="136">
        <v>3.19</v>
      </c>
    </row>
    <row r="17589" spans="1:19" ht="10.5" x14ac:dyDescent="0.15">
      <c r="A17589" s="112"/>
    </row>
    <row r="17590" spans="1:19" x14ac:dyDescent="0.15">
      <c r="A17590" s="129"/>
      <c r="B17590" s="86" t="s">
        <v>3595</v>
      </c>
    </row>
    <row r="17591" spans="1:19" ht="9.75" thickBot="1" x14ac:dyDescent="0.2">
      <c r="A17591" s="81" t="s">
        <v>5871</v>
      </c>
    </row>
    <row r="17592" spans="1:19" ht="11.25" thickBot="1" x14ac:dyDescent="0.2">
      <c r="A17592" s="106" t="s">
        <v>357</v>
      </c>
      <c r="B17592" s="106" t="s">
        <v>358</v>
      </c>
      <c r="C17592" s="130" t="s">
        <v>0</v>
      </c>
      <c r="D17592" s="130" t="s">
        <v>1</v>
      </c>
      <c r="E17592" s="130" t="s">
        <v>2</v>
      </c>
      <c r="F17592" s="130" t="s">
        <v>3</v>
      </c>
      <c r="G17592" s="130" t="s">
        <v>4</v>
      </c>
      <c r="H17592" s="130" t="s">
        <v>5</v>
      </c>
      <c r="I17592" s="131" t="s">
        <v>6</v>
      </c>
      <c r="J17592" s="131" t="s">
        <v>7</v>
      </c>
      <c r="K17592" s="130" t="s">
        <v>8</v>
      </c>
      <c r="L17592" s="130" t="s">
        <v>9</v>
      </c>
      <c r="M17592" s="130" t="s">
        <v>10</v>
      </c>
      <c r="N17592" s="130" t="s">
        <v>11</v>
      </c>
      <c r="O17592" s="130" t="s">
        <v>12</v>
      </c>
      <c r="P17592" s="130" t="s">
        <v>13</v>
      </c>
      <c r="Q17592" s="130" t="s">
        <v>14</v>
      </c>
      <c r="R17592" s="130" t="s">
        <v>15</v>
      </c>
      <c r="S17592" s="130" t="s">
        <v>16</v>
      </c>
    </row>
    <row r="17593" spans="1:19" ht="11.25" thickBot="1" x14ac:dyDescent="0.2">
      <c r="A17593" s="107">
        <v>1</v>
      </c>
      <c r="B17593" s="132">
        <v>0.68572916666666661</v>
      </c>
      <c r="C17593" s="108">
        <v>-164032.54999999999</v>
      </c>
      <c r="D17593" s="108">
        <v>532.46500000000003</v>
      </c>
      <c r="E17593" s="108">
        <v>-21531.008999999998</v>
      </c>
      <c r="F17593" s="108">
        <v>10550.082</v>
      </c>
      <c r="G17593" s="108">
        <v>-6648.7879999999996</v>
      </c>
      <c r="H17593" s="108">
        <v>-1.1759999999999999</v>
      </c>
      <c r="I17593" s="133">
        <v>1.0777099999999999</v>
      </c>
      <c r="J17593" s="134" t="s">
        <v>3596</v>
      </c>
      <c r="K17593" s="108">
        <v>753.41499999999996</v>
      </c>
      <c r="L17593" s="108">
        <v>-0.90200000000000002</v>
      </c>
      <c r="M17593" s="108">
        <v>423.94600000000003</v>
      </c>
      <c r="N17593" s="108">
        <v>2977.4969999999998</v>
      </c>
      <c r="O17593" s="108">
        <v>1965.568</v>
      </c>
      <c r="P17593" s="108">
        <v>77059.447</v>
      </c>
      <c r="Q17593" s="108">
        <v>-409.36500000000001</v>
      </c>
      <c r="R17593" s="108">
        <v>231.18799999999999</v>
      </c>
      <c r="S17593" s="108">
        <v>274.22899999999998</v>
      </c>
    </row>
    <row r="17594" spans="1:19" ht="11.25" thickBot="1" x14ac:dyDescent="0.2">
      <c r="A17594" s="112"/>
    </row>
    <row r="17595" spans="1:19" ht="11.25" thickBot="1" x14ac:dyDescent="0.2">
      <c r="A17595" s="107">
        <v>2</v>
      </c>
      <c r="B17595" s="132">
        <v>0.6859143518518519</v>
      </c>
      <c r="C17595" s="108">
        <v>-166713.26999999999</v>
      </c>
      <c r="D17595" s="108">
        <v>670.90099999999995</v>
      </c>
      <c r="E17595" s="108">
        <v>-21809.995999999999</v>
      </c>
      <c r="F17595" s="108">
        <v>10057.618</v>
      </c>
      <c r="G17595" s="108">
        <v>-24099.786</v>
      </c>
      <c r="H17595" s="108">
        <v>3.8090000000000002</v>
      </c>
      <c r="I17595" s="133">
        <v>1.1079399999999999</v>
      </c>
      <c r="J17595" s="134" t="s">
        <v>3597</v>
      </c>
      <c r="K17595" s="108">
        <v>1233.575</v>
      </c>
      <c r="L17595" s="108">
        <v>1E-3</v>
      </c>
      <c r="M17595" s="108">
        <v>441.92099999999999</v>
      </c>
      <c r="N17595" s="108">
        <v>2542.2939999999999</v>
      </c>
      <c r="O17595" s="108">
        <v>1874.22</v>
      </c>
      <c r="P17595" s="108">
        <v>75134.054999999993</v>
      </c>
      <c r="Q17595" s="108">
        <v>-414.28699999999998</v>
      </c>
      <c r="R17595" s="108">
        <v>198.91</v>
      </c>
      <c r="S17595" s="108">
        <v>158.05799999999999</v>
      </c>
    </row>
    <row r="17596" spans="1:19" ht="11.25" thickBot="1" x14ac:dyDescent="0.2">
      <c r="A17596" s="112"/>
    </row>
    <row r="17597" spans="1:19" ht="11.25" thickBot="1" x14ac:dyDescent="0.2">
      <c r="A17597" s="107">
        <v>3</v>
      </c>
      <c r="B17597" s="132">
        <v>0.68608796296296293</v>
      </c>
      <c r="C17597" s="108">
        <v>-163697.99</v>
      </c>
      <c r="D17597" s="108">
        <v>488.89</v>
      </c>
      <c r="E17597" s="108">
        <v>-20683.567999999999</v>
      </c>
      <c r="F17597" s="108">
        <v>10270.464</v>
      </c>
      <c r="G17597" s="108">
        <v>-18005.991000000002</v>
      </c>
      <c r="H17597" s="108">
        <v>0.93</v>
      </c>
      <c r="I17597" s="133">
        <v>1.1185400000000001</v>
      </c>
      <c r="J17597" s="134" t="s">
        <v>3598</v>
      </c>
      <c r="K17597" s="108">
        <v>533.56299999999999</v>
      </c>
      <c r="L17597" s="108">
        <v>2.6739999999999999</v>
      </c>
      <c r="M17597" s="108">
        <v>733.94</v>
      </c>
      <c r="N17597" s="108">
        <v>2391.2710000000002</v>
      </c>
      <c r="O17597" s="108">
        <v>1823.1679999999999</v>
      </c>
      <c r="P17597" s="108">
        <v>74581.411999999997</v>
      </c>
      <c r="Q17597" s="108">
        <v>-422.69</v>
      </c>
      <c r="R17597" s="108">
        <v>229.375</v>
      </c>
      <c r="S17597" s="108">
        <v>181.91</v>
      </c>
    </row>
    <row r="17598" spans="1:19" ht="11.25" thickBot="1" x14ac:dyDescent="0.2">
      <c r="A17598" s="112"/>
    </row>
    <row r="17599" spans="1:19" ht="11.25" thickBot="1" x14ac:dyDescent="0.2">
      <c r="A17599" s="135" t="s">
        <v>362</v>
      </c>
      <c r="B17599" s="112"/>
      <c r="C17599" s="136">
        <v>-164814.6</v>
      </c>
      <c r="D17599" s="136">
        <v>564.08500000000004</v>
      </c>
      <c r="E17599" s="136">
        <v>-21341.524000000001</v>
      </c>
      <c r="F17599" s="136">
        <v>10292.721</v>
      </c>
      <c r="G17599" s="136">
        <v>-16251.522000000001</v>
      </c>
      <c r="H17599" s="136">
        <v>1.1879999999999999</v>
      </c>
      <c r="I17599" s="137">
        <v>1.1013999999999999</v>
      </c>
      <c r="J17599" s="134" t="s">
        <v>3599</v>
      </c>
      <c r="K17599" s="136">
        <v>840.18399999999997</v>
      </c>
      <c r="L17599" s="136">
        <v>0.59099999999999997</v>
      </c>
      <c r="M17599" s="136">
        <v>533.26900000000001</v>
      </c>
      <c r="N17599" s="136">
        <v>2637.0210000000002</v>
      </c>
      <c r="O17599" s="136">
        <v>1887.652</v>
      </c>
      <c r="P17599" s="136">
        <v>75591.638000000006</v>
      </c>
      <c r="Q17599" s="136">
        <v>-415.44799999999998</v>
      </c>
      <c r="R17599" s="136">
        <v>219.82400000000001</v>
      </c>
      <c r="S17599" s="136">
        <v>204.732</v>
      </c>
    </row>
    <row r="17600" spans="1:19" ht="11.25" thickBot="1" x14ac:dyDescent="0.2">
      <c r="A17600" s="112"/>
    </row>
    <row r="17601" spans="1:19" ht="11.25" thickBot="1" x14ac:dyDescent="0.2">
      <c r="A17601" s="138" t="s">
        <v>364</v>
      </c>
      <c r="B17601" s="112"/>
      <c r="C17601" s="136">
        <v>1652.7819999999999</v>
      </c>
      <c r="D17601" s="136">
        <v>95.036000000000001</v>
      </c>
      <c r="E17601" s="136">
        <v>586.63300000000004</v>
      </c>
      <c r="F17601" s="136">
        <v>246.98500000000001</v>
      </c>
      <c r="G17601" s="136">
        <v>8856.8029999999999</v>
      </c>
      <c r="H17601" s="136">
        <v>2.5030000000000001</v>
      </c>
      <c r="I17601" s="137">
        <v>2.1190000000000001E-2</v>
      </c>
      <c r="J17601" s="134" t="s">
        <v>3600</v>
      </c>
      <c r="K17601" s="136">
        <v>357.98200000000003</v>
      </c>
      <c r="L17601" s="136">
        <v>1.86</v>
      </c>
      <c r="M17601" s="136">
        <v>174.018</v>
      </c>
      <c r="N17601" s="136">
        <v>304.37599999999998</v>
      </c>
      <c r="O17601" s="136">
        <v>72.144000000000005</v>
      </c>
      <c r="P17601" s="136">
        <v>1300.846</v>
      </c>
      <c r="Q17601" s="136">
        <v>6.7380000000000004</v>
      </c>
      <c r="R17601" s="136">
        <v>18.135000000000002</v>
      </c>
      <c r="S17601" s="136">
        <v>61.356000000000002</v>
      </c>
    </row>
    <row r="17602" spans="1:19" ht="11.25" thickBot="1" x14ac:dyDescent="0.2">
      <c r="A17602" s="112"/>
    </row>
    <row r="17603" spans="1:19" ht="11.25" thickBot="1" x14ac:dyDescent="0.2">
      <c r="A17603" s="139" t="s">
        <v>366</v>
      </c>
      <c r="B17603" s="112"/>
      <c r="C17603" s="136">
        <v>1.0029999999999999</v>
      </c>
      <c r="D17603" s="136">
        <v>16.847999999999999</v>
      </c>
      <c r="E17603" s="136">
        <v>2.7490000000000001</v>
      </c>
      <c r="F17603" s="136">
        <v>2.4</v>
      </c>
      <c r="G17603" s="136">
        <v>54.497999999999998</v>
      </c>
      <c r="H17603" s="136">
        <v>210.727</v>
      </c>
      <c r="I17603" s="140">
        <v>1.923</v>
      </c>
      <c r="J17603" s="134" t="s">
        <v>1100</v>
      </c>
      <c r="K17603" s="136">
        <v>42.607999999999997</v>
      </c>
      <c r="L17603" s="136">
        <v>314.70800000000003</v>
      </c>
      <c r="M17603" s="136">
        <v>32.631999999999998</v>
      </c>
      <c r="N17603" s="136">
        <v>11.542</v>
      </c>
      <c r="O17603" s="136">
        <v>3.8220000000000001</v>
      </c>
      <c r="P17603" s="136">
        <v>1.7210000000000001</v>
      </c>
      <c r="Q17603" s="136">
        <v>1.6220000000000001</v>
      </c>
      <c r="R17603" s="136">
        <v>8.25</v>
      </c>
      <c r="S17603" s="136">
        <v>29.969000000000001</v>
      </c>
    </row>
    <row r="17604" spans="1:19" ht="11.25" thickBot="1" x14ac:dyDescent="0.2">
      <c r="A17604" s="112"/>
    </row>
    <row r="17605" spans="1:19" ht="11.25" thickBot="1" x14ac:dyDescent="0.2">
      <c r="A17605" s="106" t="s">
        <v>357</v>
      </c>
      <c r="B17605" s="106" t="s">
        <v>358</v>
      </c>
      <c r="C17605" s="130" t="s">
        <v>17</v>
      </c>
      <c r="D17605" s="130" t="s">
        <v>18</v>
      </c>
      <c r="E17605" s="131" t="s">
        <v>19</v>
      </c>
      <c r="F17605" s="131" t="s">
        <v>20</v>
      </c>
      <c r="G17605" s="130" t="s">
        <v>21</v>
      </c>
      <c r="H17605" s="130" t="s">
        <v>22</v>
      </c>
      <c r="I17605" s="130" t="s">
        <v>23</v>
      </c>
      <c r="J17605" s="130" t="s">
        <v>24</v>
      </c>
      <c r="K17605" s="131" t="s">
        <v>25</v>
      </c>
      <c r="L17605" s="131" t="s">
        <v>26</v>
      </c>
      <c r="M17605" s="130" t="s">
        <v>27</v>
      </c>
      <c r="N17605" s="130" t="s">
        <v>28</v>
      </c>
      <c r="O17605" s="130" t="s">
        <v>29</v>
      </c>
      <c r="P17605" s="130" t="s">
        <v>30</v>
      </c>
      <c r="Q17605" s="130" t="s">
        <v>31</v>
      </c>
      <c r="R17605" s="130" t="s">
        <v>32</v>
      </c>
      <c r="S17605" s="130" t="s">
        <v>33</v>
      </c>
    </row>
    <row r="17606" spans="1:19" ht="11.25" thickBot="1" x14ac:dyDescent="0.2">
      <c r="A17606" s="107">
        <v>1</v>
      </c>
      <c r="B17606" s="132">
        <v>0.68572916666666661</v>
      </c>
      <c r="C17606" s="108">
        <v>-6046.5879999999997</v>
      </c>
      <c r="D17606" s="108">
        <v>-23.905999999999999</v>
      </c>
      <c r="E17606" s="133">
        <v>1.04267</v>
      </c>
      <c r="F17606" s="133">
        <v>0.94403999999999999</v>
      </c>
      <c r="G17606" s="108">
        <v>-0.95499999999999996</v>
      </c>
      <c r="H17606" s="108">
        <v>1.095</v>
      </c>
      <c r="I17606" s="108">
        <v>24.466999999999999</v>
      </c>
      <c r="J17606" s="108">
        <v>-385.69099999999997</v>
      </c>
      <c r="K17606" s="133">
        <v>1.0649999999999999</v>
      </c>
      <c r="L17606" s="134" t="s">
        <v>3601</v>
      </c>
      <c r="M17606" s="108">
        <v>-6.5419999999999998</v>
      </c>
      <c r="N17606" s="108">
        <v>-8.9</v>
      </c>
      <c r="O17606" s="108">
        <v>-0.67500000000000004</v>
      </c>
      <c r="P17606" s="108">
        <v>1.552</v>
      </c>
      <c r="Q17606" s="108">
        <v>2.5419999999999998</v>
      </c>
      <c r="R17606" s="108">
        <v>-9.68</v>
      </c>
      <c r="S17606" s="108">
        <v>433.06299999999999</v>
      </c>
    </row>
    <row r="17607" spans="1:19" ht="11.25" thickBot="1" x14ac:dyDescent="0.2">
      <c r="A17607" s="112"/>
    </row>
    <row r="17608" spans="1:19" ht="11.25" thickBot="1" x14ac:dyDescent="0.2">
      <c r="A17608" s="107">
        <v>2</v>
      </c>
      <c r="B17608" s="132">
        <v>0.6859143518518519</v>
      </c>
      <c r="C17608" s="108">
        <v>-6068.9560000000001</v>
      </c>
      <c r="D17608" s="108">
        <v>-66.988</v>
      </c>
      <c r="E17608" s="133">
        <v>1.0236099999999999</v>
      </c>
      <c r="F17608" s="133">
        <v>0.94540999999999997</v>
      </c>
      <c r="G17608" s="108">
        <v>5.0140000000000002</v>
      </c>
      <c r="H17608" s="108">
        <v>-2.7229999999999999</v>
      </c>
      <c r="I17608" s="108">
        <v>7.46</v>
      </c>
      <c r="J17608" s="108">
        <v>-367.97800000000001</v>
      </c>
      <c r="K17608" s="133">
        <v>1.0754300000000001</v>
      </c>
      <c r="L17608" s="134" t="s">
        <v>3602</v>
      </c>
      <c r="M17608" s="108">
        <v>-6.4539999999999997</v>
      </c>
      <c r="N17608" s="108">
        <v>-17.064</v>
      </c>
      <c r="O17608" s="108">
        <v>-0.67500000000000004</v>
      </c>
      <c r="P17608" s="108">
        <v>-3.9910000000000001</v>
      </c>
      <c r="Q17608" s="108">
        <v>3.464</v>
      </c>
      <c r="R17608" s="108">
        <v>-32.055999999999997</v>
      </c>
      <c r="S17608" s="108">
        <v>404.79700000000003</v>
      </c>
    </row>
    <row r="17609" spans="1:19" ht="11.25" thickBot="1" x14ac:dyDescent="0.2">
      <c r="A17609" s="112"/>
    </row>
    <row r="17610" spans="1:19" ht="11.25" thickBot="1" x14ac:dyDescent="0.2">
      <c r="A17610" s="107">
        <v>3</v>
      </c>
      <c r="B17610" s="132">
        <v>0.68608796296296293</v>
      </c>
      <c r="C17610" s="108">
        <v>-6148.4840000000004</v>
      </c>
      <c r="D17610" s="108">
        <v>-57.279000000000003</v>
      </c>
      <c r="E17610" s="133">
        <v>1.0522899999999999</v>
      </c>
      <c r="F17610" s="133">
        <v>0.94359000000000004</v>
      </c>
      <c r="G17610" s="108">
        <v>4.6950000000000003</v>
      </c>
      <c r="H17610" s="108">
        <v>1.0509999999999999</v>
      </c>
      <c r="I17610" s="108">
        <v>24.815999999999999</v>
      </c>
      <c r="J17610" s="108">
        <v>-388.91699999999997</v>
      </c>
      <c r="K17610" s="133">
        <v>1.0833999999999999</v>
      </c>
      <c r="L17610" s="134" t="s">
        <v>3603</v>
      </c>
      <c r="M17610" s="108">
        <v>1.0089999999999999</v>
      </c>
      <c r="N17610" s="108">
        <v>1.579</v>
      </c>
      <c r="O17610" s="108">
        <v>0.252</v>
      </c>
      <c r="P17610" s="108">
        <v>5.2649999999999997</v>
      </c>
      <c r="Q17610" s="108">
        <v>2.5590000000000002</v>
      </c>
      <c r="R17610" s="108">
        <v>-12.872999999999999</v>
      </c>
      <c r="S17610" s="108">
        <v>408.63099999999997</v>
      </c>
    </row>
    <row r="17611" spans="1:19" ht="11.25" thickBot="1" x14ac:dyDescent="0.2">
      <c r="A17611" s="112"/>
    </row>
    <row r="17612" spans="1:19" ht="11.25" thickBot="1" x14ac:dyDescent="0.2">
      <c r="A17612" s="135" t="s">
        <v>362</v>
      </c>
      <c r="B17612" s="112"/>
      <c r="C17612" s="136">
        <v>-6088.009</v>
      </c>
      <c r="D17612" s="136">
        <v>-49.390999999999998</v>
      </c>
      <c r="E17612" s="137">
        <v>1.0395300000000001</v>
      </c>
      <c r="F17612" s="137">
        <v>0.94433999999999996</v>
      </c>
      <c r="G17612" s="136">
        <v>2.9180000000000001</v>
      </c>
      <c r="H17612" s="136">
        <v>-0.192</v>
      </c>
      <c r="I17612" s="136">
        <v>18.914000000000001</v>
      </c>
      <c r="J17612" s="136">
        <v>-380.86200000000002</v>
      </c>
      <c r="K17612" s="137">
        <v>1.0746100000000001</v>
      </c>
      <c r="L17612" s="134" t="s">
        <v>3604</v>
      </c>
      <c r="M17612" s="136">
        <v>-3.9950000000000001</v>
      </c>
      <c r="N17612" s="136">
        <v>-8.1280000000000001</v>
      </c>
      <c r="O17612" s="136">
        <v>-0.36599999999999999</v>
      </c>
      <c r="P17612" s="136">
        <v>0.94199999999999995</v>
      </c>
      <c r="Q17612" s="136">
        <v>2.855</v>
      </c>
      <c r="R17612" s="136">
        <v>-18.202999999999999</v>
      </c>
      <c r="S17612" s="136">
        <v>415.49700000000001</v>
      </c>
    </row>
    <row r="17613" spans="1:19" ht="11.25" thickBot="1" x14ac:dyDescent="0.2">
      <c r="A17613" s="112"/>
    </row>
    <row r="17614" spans="1:19" ht="11.25" thickBot="1" x14ac:dyDescent="0.2">
      <c r="A17614" s="138" t="s">
        <v>364</v>
      </c>
      <c r="B17614" s="112"/>
      <c r="C17614" s="136">
        <v>53.552999999999997</v>
      </c>
      <c r="D17614" s="136">
        <v>22.597999999999999</v>
      </c>
      <c r="E17614" s="137">
        <v>1.46E-2</v>
      </c>
      <c r="F17614" s="137">
        <v>9.5E-4</v>
      </c>
      <c r="G17614" s="136">
        <v>3.3580000000000001</v>
      </c>
      <c r="H17614" s="136">
        <v>2.1920000000000002</v>
      </c>
      <c r="I17614" s="136">
        <v>9.9209999999999994</v>
      </c>
      <c r="J17614" s="136">
        <v>11.273999999999999</v>
      </c>
      <c r="K17614" s="137">
        <v>9.2300000000000004E-3</v>
      </c>
      <c r="L17614" s="134" t="s">
        <v>3605</v>
      </c>
      <c r="M17614" s="136">
        <v>4.3339999999999996</v>
      </c>
      <c r="N17614" s="136">
        <v>9.3460000000000001</v>
      </c>
      <c r="O17614" s="136">
        <v>0.53500000000000003</v>
      </c>
      <c r="P17614" s="136">
        <v>4.6580000000000004</v>
      </c>
      <c r="Q17614" s="136">
        <v>0.52800000000000002</v>
      </c>
      <c r="R17614" s="136">
        <v>12.103</v>
      </c>
      <c r="S17614" s="136">
        <v>15.333</v>
      </c>
    </row>
    <row r="17615" spans="1:19" ht="11.25" thickBot="1" x14ac:dyDescent="0.2">
      <c r="A17615" s="112"/>
    </row>
    <row r="17616" spans="1:19" ht="11.25" thickBot="1" x14ac:dyDescent="0.2">
      <c r="A17616" s="139" t="s">
        <v>366</v>
      </c>
      <c r="B17616" s="112"/>
      <c r="C17616" s="136">
        <v>0.88</v>
      </c>
      <c r="D17616" s="136">
        <v>45.753</v>
      </c>
      <c r="E17616" s="140">
        <v>1.4039999999999999</v>
      </c>
      <c r="F17616" s="140">
        <v>0.1</v>
      </c>
      <c r="G17616" s="136">
        <v>115.06699999999999</v>
      </c>
      <c r="H17616" s="136">
        <v>1138.952</v>
      </c>
      <c r="I17616" s="136">
        <v>52.454000000000001</v>
      </c>
      <c r="J17616" s="136">
        <v>2.96</v>
      </c>
      <c r="K17616" s="140">
        <v>0.85899999999999999</v>
      </c>
      <c r="L17616" s="134" t="s">
        <v>2863</v>
      </c>
      <c r="M17616" s="136">
        <v>108.483</v>
      </c>
      <c r="N17616" s="136">
        <v>114.976</v>
      </c>
      <c r="O17616" s="136">
        <v>146.31200000000001</v>
      </c>
      <c r="P17616" s="136">
        <v>494.42700000000002</v>
      </c>
      <c r="Q17616" s="136">
        <v>18.478999999999999</v>
      </c>
      <c r="R17616" s="136">
        <v>66.486999999999995</v>
      </c>
      <c r="S17616" s="136">
        <v>3.69</v>
      </c>
    </row>
    <row r="17617" spans="1:19" ht="11.25" thickBot="1" x14ac:dyDescent="0.2">
      <c r="A17617" s="112"/>
    </row>
    <row r="17618" spans="1:19" ht="11.25" thickBot="1" x14ac:dyDescent="0.2">
      <c r="A17618" s="106" t="s">
        <v>357</v>
      </c>
      <c r="B17618" s="106" t="s">
        <v>358</v>
      </c>
      <c r="C17618" s="131" t="s">
        <v>34</v>
      </c>
      <c r="D17618" s="131" t="s">
        <v>35</v>
      </c>
      <c r="E17618" s="130" t="s">
        <v>36</v>
      </c>
      <c r="F17618" s="130" t="s">
        <v>37</v>
      </c>
      <c r="G17618" s="130" t="s">
        <v>38</v>
      </c>
      <c r="H17618" s="130" t="s">
        <v>39</v>
      </c>
      <c r="I17618" s="130" t="s">
        <v>40</v>
      </c>
      <c r="J17618" s="130" t="s">
        <v>41</v>
      </c>
      <c r="K17618" s="130" t="s">
        <v>42</v>
      </c>
      <c r="L17618" s="130" t="s">
        <v>43</v>
      </c>
      <c r="M17618" s="130" t="s">
        <v>44</v>
      </c>
      <c r="N17618" s="130" t="s">
        <v>45</v>
      </c>
      <c r="O17618" s="130" t="s">
        <v>46</v>
      </c>
      <c r="P17618" s="130" t="s">
        <v>47</v>
      </c>
      <c r="Q17618" s="130" t="s">
        <v>48</v>
      </c>
      <c r="R17618" s="130" t="s">
        <v>49</v>
      </c>
      <c r="S17618" s="130" t="s">
        <v>50</v>
      </c>
    </row>
    <row r="17619" spans="1:19" ht="11.25" thickBot="1" x14ac:dyDescent="0.2">
      <c r="A17619" s="107">
        <v>1</v>
      </c>
      <c r="B17619" s="132">
        <v>0.68572916666666661</v>
      </c>
      <c r="C17619" s="133">
        <v>0.97619999999999996</v>
      </c>
      <c r="D17619" s="134" t="s">
        <v>3606</v>
      </c>
      <c r="E17619" s="108">
        <v>201.196</v>
      </c>
      <c r="F17619" s="108">
        <v>33.597999999999999</v>
      </c>
      <c r="G17619" s="108">
        <v>5.7000000000000002E-2</v>
      </c>
      <c r="H17619" s="108">
        <v>-8.9510000000000005</v>
      </c>
      <c r="I17619" s="108">
        <v>-48.600999999999999</v>
      </c>
      <c r="J17619" s="108">
        <v>-190.74</v>
      </c>
      <c r="K17619" s="108">
        <v>219.82400000000001</v>
      </c>
      <c r="L17619" s="108">
        <v>-430.82299999999998</v>
      </c>
      <c r="M17619" s="108">
        <v>-5.97</v>
      </c>
      <c r="N17619" s="108">
        <v>-8.4809999999999999</v>
      </c>
      <c r="O17619" s="108">
        <v>-1.972</v>
      </c>
      <c r="P17619" s="108">
        <v>-1.9610000000000001</v>
      </c>
      <c r="Q17619" s="108">
        <v>-1.8009999999999999</v>
      </c>
      <c r="R17619" s="108">
        <v>-6.7690000000000001</v>
      </c>
      <c r="S17619" s="108">
        <v>-3.198</v>
      </c>
    </row>
    <row r="17620" spans="1:19" ht="11.25" thickBot="1" x14ac:dyDescent="0.2">
      <c r="A17620" s="112"/>
    </row>
    <row r="17621" spans="1:19" ht="11.25" thickBot="1" x14ac:dyDescent="0.2">
      <c r="A17621" s="107">
        <v>2</v>
      </c>
      <c r="B17621" s="132">
        <v>0.6859143518518519</v>
      </c>
      <c r="C17621" s="133">
        <v>0.99419999999999997</v>
      </c>
      <c r="D17621" s="134" t="s">
        <v>3607</v>
      </c>
      <c r="E17621" s="108">
        <v>192.21199999999999</v>
      </c>
      <c r="F17621" s="108">
        <v>32.807000000000002</v>
      </c>
      <c r="G17621" s="108">
        <v>-1.798</v>
      </c>
      <c r="H17621" s="108">
        <v>-15.461</v>
      </c>
      <c r="I17621" s="108">
        <v>-36.581000000000003</v>
      </c>
      <c r="J17621" s="108">
        <v>-222.631</v>
      </c>
      <c r="K17621" s="108">
        <v>186.191</v>
      </c>
      <c r="L17621" s="108">
        <v>-448.81200000000001</v>
      </c>
      <c r="M17621" s="108">
        <v>-6.9059999999999997</v>
      </c>
      <c r="N17621" s="108">
        <v>-7.5519999999999996</v>
      </c>
      <c r="O17621" s="108">
        <v>-1.042</v>
      </c>
      <c r="P17621" s="108">
        <v>-2.8929999999999998</v>
      </c>
      <c r="Q17621" s="108">
        <v>-3.6659999999999999</v>
      </c>
      <c r="R17621" s="108">
        <v>-9.5660000000000007</v>
      </c>
      <c r="S17621" s="108">
        <v>-1.329</v>
      </c>
    </row>
    <row r="17622" spans="1:19" ht="11.25" thickBot="1" x14ac:dyDescent="0.2">
      <c r="A17622" s="112"/>
    </row>
    <row r="17623" spans="1:19" ht="11.25" thickBot="1" x14ac:dyDescent="0.2">
      <c r="A17623" s="107">
        <v>3</v>
      </c>
      <c r="B17623" s="132">
        <v>0.68608796296296293</v>
      </c>
      <c r="C17623" s="133">
        <v>0.99641999999999997</v>
      </c>
      <c r="D17623" s="134" t="s">
        <v>3608</v>
      </c>
      <c r="E17623" s="108">
        <v>194.155</v>
      </c>
      <c r="F17623" s="108">
        <v>30.986000000000001</v>
      </c>
      <c r="G17623" s="108">
        <v>-0.87</v>
      </c>
      <c r="H17623" s="108">
        <v>-13.587999999999999</v>
      </c>
      <c r="I17623" s="108">
        <v>-43.914000000000001</v>
      </c>
      <c r="J17623" s="108">
        <v>-212.898</v>
      </c>
      <c r="K17623" s="108">
        <v>170.66800000000001</v>
      </c>
      <c r="L17623" s="108">
        <v>-394.274</v>
      </c>
      <c r="M17623" s="108">
        <v>-13.409000000000001</v>
      </c>
      <c r="N17623" s="108">
        <v>-8.48</v>
      </c>
      <c r="O17623" s="108">
        <v>-1.04</v>
      </c>
      <c r="P17623" s="108">
        <v>-1.9610000000000001</v>
      </c>
      <c r="Q17623" s="108">
        <v>-3.6659999999999999</v>
      </c>
      <c r="R17623" s="108">
        <v>-6.7679999999999998</v>
      </c>
      <c r="S17623" s="108">
        <v>-0.39700000000000002</v>
      </c>
    </row>
    <row r="17624" spans="1:19" ht="11.25" thickBot="1" x14ac:dyDescent="0.2">
      <c r="A17624" s="112"/>
    </row>
    <row r="17625" spans="1:19" ht="11.25" thickBot="1" x14ac:dyDescent="0.2">
      <c r="A17625" s="135" t="s">
        <v>362</v>
      </c>
      <c r="B17625" s="112"/>
      <c r="C17625" s="137">
        <v>0.98894000000000004</v>
      </c>
      <c r="D17625" s="134" t="s">
        <v>3609</v>
      </c>
      <c r="E17625" s="136">
        <v>195.85400000000001</v>
      </c>
      <c r="F17625" s="136">
        <v>32.463000000000001</v>
      </c>
      <c r="G17625" s="136">
        <v>-0.87</v>
      </c>
      <c r="H17625" s="136">
        <v>-12.667</v>
      </c>
      <c r="I17625" s="136">
        <v>-43.031999999999996</v>
      </c>
      <c r="J17625" s="136">
        <v>-208.756</v>
      </c>
      <c r="K17625" s="136">
        <v>192.22800000000001</v>
      </c>
      <c r="L17625" s="136">
        <v>-424.63600000000002</v>
      </c>
      <c r="M17625" s="136">
        <v>-8.7620000000000005</v>
      </c>
      <c r="N17625" s="136">
        <v>-8.1709999999999994</v>
      </c>
      <c r="O17625" s="136">
        <v>-1.351</v>
      </c>
      <c r="P17625" s="136">
        <v>-2.2719999999999998</v>
      </c>
      <c r="Q17625" s="136">
        <v>-3.044</v>
      </c>
      <c r="R17625" s="136">
        <v>-7.7009999999999996</v>
      </c>
      <c r="S17625" s="136">
        <v>-1.641</v>
      </c>
    </row>
    <row r="17626" spans="1:19" ht="11.25" thickBot="1" x14ac:dyDescent="0.2">
      <c r="A17626" s="112"/>
    </row>
    <row r="17627" spans="1:19" ht="11.25" thickBot="1" x14ac:dyDescent="0.2">
      <c r="A17627" s="138" t="s">
        <v>364</v>
      </c>
      <c r="B17627" s="112"/>
      <c r="C17627" s="137">
        <v>1.108E-2</v>
      </c>
      <c r="D17627" s="134" t="s">
        <v>3610</v>
      </c>
      <c r="E17627" s="136">
        <v>4.7270000000000003</v>
      </c>
      <c r="F17627" s="136">
        <v>1.34</v>
      </c>
      <c r="G17627" s="136">
        <v>0.92800000000000005</v>
      </c>
      <c r="H17627" s="136">
        <v>3.351</v>
      </c>
      <c r="I17627" s="136">
        <v>6.0590000000000002</v>
      </c>
      <c r="J17627" s="136">
        <v>16.344000000000001</v>
      </c>
      <c r="K17627" s="136">
        <v>25.128</v>
      </c>
      <c r="L17627" s="136">
        <v>27.79</v>
      </c>
      <c r="M17627" s="136">
        <v>4.0519999999999996</v>
      </c>
      <c r="N17627" s="136">
        <v>0.53600000000000003</v>
      </c>
      <c r="O17627" s="136">
        <v>0.53700000000000003</v>
      </c>
      <c r="P17627" s="136">
        <v>0.53800000000000003</v>
      </c>
      <c r="Q17627" s="136">
        <v>1.077</v>
      </c>
      <c r="R17627" s="136">
        <v>1.615</v>
      </c>
      <c r="S17627" s="136">
        <v>1.4259999999999999</v>
      </c>
    </row>
    <row r="17628" spans="1:19" ht="11.25" thickBot="1" x14ac:dyDescent="0.2">
      <c r="A17628" s="112"/>
    </row>
    <row r="17629" spans="1:19" ht="11.25" thickBot="1" x14ac:dyDescent="0.2">
      <c r="A17629" s="139" t="s">
        <v>366</v>
      </c>
      <c r="B17629" s="112"/>
      <c r="C17629" s="140">
        <v>1.121</v>
      </c>
      <c r="D17629" s="134" t="s">
        <v>574</v>
      </c>
      <c r="E17629" s="136">
        <v>2.4129999999999998</v>
      </c>
      <c r="F17629" s="136">
        <v>4.1260000000000003</v>
      </c>
      <c r="G17629" s="136">
        <v>106.605</v>
      </c>
      <c r="H17629" s="136">
        <v>26.457999999999998</v>
      </c>
      <c r="I17629" s="136">
        <v>14.079000000000001</v>
      </c>
      <c r="J17629" s="136">
        <v>7.8289999999999997</v>
      </c>
      <c r="K17629" s="136">
        <v>13.071999999999999</v>
      </c>
      <c r="L17629" s="136">
        <v>6.5449999999999999</v>
      </c>
      <c r="M17629" s="136">
        <v>46.243000000000002</v>
      </c>
      <c r="N17629" s="136">
        <v>6.5590000000000002</v>
      </c>
      <c r="O17629" s="136">
        <v>39.777000000000001</v>
      </c>
      <c r="P17629" s="136">
        <v>23.681999999999999</v>
      </c>
      <c r="Q17629" s="136">
        <v>35.366</v>
      </c>
      <c r="R17629" s="136">
        <v>20.972999999999999</v>
      </c>
      <c r="S17629" s="136">
        <v>86.885000000000005</v>
      </c>
    </row>
    <row r="17630" spans="1:19" ht="11.25" thickBot="1" x14ac:dyDescent="0.2">
      <c r="A17630" s="112"/>
    </row>
    <row r="17631" spans="1:19" ht="11.25" thickBot="1" x14ac:dyDescent="0.2">
      <c r="A17631" s="106" t="s">
        <v>357</v>
      </c>
      <c r="B17631" s="106" t="s">
        <v>358</v>
      </c>
      <c r="C17631" s="130" t="s">
        <v>51</v>
      </c>
      <c r="D17631" s="130" t="s">
        <v>52</v>
      </c>
      <c r="E17631" s="130" t="s">
        <v>53</v>
      </c>
      <c r="F17631" s="130" t="s">
        <v>54</v>
      </c>
      <c r="G17631" s="130" t="s">
        <v>55</v>
      </c>
      <c r="H17631" s="130" t="s">
        <v>56</v>
      </c>
      <c r="I17631" s="130" t="s">
        <v>57</v>
      </c>
      <c r="J17631" s="130" t="s">
        <v>58</v>
      </c>
      <c r="K17631" s="130" t="s">
        <v>59</v>
      </c>
      <c r="L17631" s="130" t="s">
        <v>60</v>
      </c>
      <c r="M17631" s="130" t="s">
        <v>61</v>
      </c>
      <c r="N17631" s="130" t="s">
        <v>62</v>
      </c>
      <c r="O17631" s="130" t="s">
        <v>63</v>
      </c>
      <c r="P17631" s="130" t="s">
        <v>64</v>
      </c>
      <c r="Q17631" s="131" t="s">
        <v>65</v>
      </c>
      <c r="R17631" s="131" t="s">
        <v>66</v>
      </c>
      <c r="S17631" s="130" t="s">
        <v>67</v>
      </c>
    </row>
    <row r="17632" spans="1:19" ht="11.25" thickBot="1" x14ac:dyDescent="0.2">
      <c r="A17632" s="107">
        <v>1</v>
      </c>
      <c r="B17632" s="132">
        <v>0.68572916666666661</v>
      </c>
      <c r="C17632" s="108">
        <v>-3.3570000000000002</v>
      </c>
      <c r="D17632" s="108">
        <v>-7.46</v>
      </c>
      <c r="E17632" s="108">
        <v>-0.501</v>
      </c>
      <c r="F17632" s="108">
        <v>-1.256</v>
      </c>
      <c r="G17632" s="108">
        <v>-3.7629999999999999</v>
      </c>
      <c r="H17632" s="108">
        <v>13.198</v>
      </c>
      <c r="I17632" s="108">
        <v>96.287999999999997</v>
      </c>
      <c r="J17632" s="108">
        <v>-0.95599999999999996</v>
      </c>
      <c r="K17632" s="108">
        <v>-4.9279999999999999</v>
      </c>
      <c r="L17632" s="108">
        <v>-12.18</v>
      </c>
      <c r="M17632" s="108">
        <v>-0.64700000000000002</v>
      </c>
      <c r="N17632" s="108">
        <v>264.56900000000002</v>
      </c>
      <c r="O17632" s="108">
        <v>-22.315000000000001</v>
      </c>
      <c r="P17632" s="108">
        <v>713.14400000000001</v>
      </c>
      <c r="Q17632" s="133">
        <v>0.94843</v>
      </c>
      <c r="R17632" s="134" t="s">
        <v>3611</v>
      </c>
      <c r="S17632" s="108">
        <v>54.146999999999998</v>
      </c>
    </row>
    <row r="17633" spans="1:19" ht="11.25" thickBot="1" x14ac:dyDescent="0.2">
      <c r="A17633" s="112"/>
    </row>
    <row r="17634" spans="1:19" ht="11.25" thickBot="1" x14ac:dyDescent="0.2">
      <c r="A17634" s="107">
        <v>2</v>
      </c>
      <c r="B17634" s="132">
        <v>0.6859143518518519</v>
      </c>
      <c r="C17634" s="108">
        <v>3.1869999999999998</v>
      </c>
      <c r="D17634" s="108">
        <v>0.94899999999999995</v>
      </c>
      <c r="E17634" s="108">
        <v>-4.2370000000000001</v>
      </c>
      <c r="F17634" s="108">
        <v>-4.0590000000000002</v>
      </c>
      <c r="G17634" s="108">
        <v>-0.95399999999999996</v>
      </c>
      <c r="H17634" s="108">
        <v>16.035</v>
      </c>
      <c r="I17634" s="108">
        <v>60.204999999999998</v>
      </c>
      <c r="J17634" s="108">
        <v>-4.702</v>
      </c>
      <c r="K17634" s="108">
        <v>-3.048</v>
      </c>
      <c r="L17634" s="108">
        <v>-2.774</v>
      </c>
      <c r="M17634" s="108">
        <v>-0.64</v>
      </c>
      <c r="N17634" s="108">
        <v>331.13499999999999</v>
      </c>
      <c r="O17634" s="108">
        <v>-28.893000000000001</v>
      </c>
      <c r="P17634" s="108">
        <v>699.53300000000002</v>
      </c>
      <c r="Q17634" s="133">
        <v>0.96187999999999996</v>
      </c>
      <c r="R17634" s="134" t="s">
        <v>3612</v>
      </c>
      <c r="S17634" s="108">
        <v>43.984999999999999</v>
      </c>
    </row>
    <row r="17635" spans="1:19" ht="11.25" thickBot="1" x14ac:dyDescent="0.2">
      <c r="A17635" s="112"/>
    </row>
    <row r="17636" spans="1:19" ht="11.25" thickBot="1" x14ac:dyDescent="0.2">
      <c r="A17636" s="107">
        <v>3</v>
      </c>
      <c r="B17636" s="132">
        <v>0.68608796296296293</v>
      </c>
      <c r="C17636" s="108">
        <v>0.377</v>
      </c>
      <c r="D17636" s="108">
        <v>0.94399999999999995</v>
      </c>
      <c r="E17636" s="108">
        <v>-4.2380000000000004</v>
      </c>
      <c r="F17636" s="108">
        <v>0.61299999999999999</v>
      </c>
      <c r="G17636" s="108">
        <v>-4.6980000000000004</v>
      </c>
      <c r="H17636" s="108">
        <v>28.158000000000001</v>
      </c>
      <c r="I17636" s="108">
        <v>91.483999999999995</v>
      </c>
      <c r="J17636" s="108">
        <v>-1.893</v>
      </c>
      <c r="K17636" s="108">
        <v>-3.056</v>
      </c>
      <c r="L17636" s="108">
        <v>-5.6219999999999999</v>
      </c>
      <c r="M17636" s="108">
        <v>-0.65</v>
      </c>
      <c r="N17636" s="108">
        <v>274.649</v>
      </c>
      <c r="O17636" s="108">
        <v>-22.321000000000002</v>
      </c>
      <c r="P17636" s="108">
        <v>661.26800000000003</v>
      </c>
      <c r="Q17636" s="133">
        <v>0.96747000000000005</v>
      </c>
      <c r="R17636" s="134" t="s">
        <v>3613</v>
      </c>
      <c r="S17636" s="108">
        <v>28.709</v>
      </c>
    </row>
    <row r="17637" spans="1:19" ht="11.25" thickBot="1" x14ac:dyDescent="0.2">
      <c r="A17637" s="112"/>
    </row>
    <row r="17638" spans="1:19" ht="11.25" thickBot="1" x14ac:dyDescent="0.2">
      <c r="A17638" s="135" t="s">
        <v>362</v>
      </c>
      <c r="B17638" s="112"/>
      <c r="C17638" s="136">
        <v>6.9000000000000006E-2</v>
      </c>
      <c r="D17638" s="136">
        <v>-1.8560000000000001</v>
      </c>
      <c r="E17638" s="136">
        <v>-2.992</v>
      </c>
      <c r="F17638" s="136">
        <v>-1.5669999999999999</v>
      </c>
      <c r="G17638" s="136">
        <v>-3.1379999999999999</v>
      </c>
      <c r="H17638" s="136">
        <v>19.131</v>
      </c>
      <c r="I17638" s="136">
        <v>82.659000000000006</v>
      </c>
      <c r="J17638" s="136">
        <v>-2.5169999999999999</v>
      </c>
      <c r="K17638" s="136">
        <v>-3.677</v>
      </c>
      <c r="L17638" s="136">
        <v>-6.859</v>
      </c>
      <c r="M17638" s="136">
        <v>-0.64600000000000002</v>
      </c>
      <c r="N17638" s="136">
        <v>290.11700000000002</v>
      </c>
      <c r="O17638" s="136">
        <v>-24.51</v>
      </c>
      <c r="P17638" s="136">
        <v>691.31500000000005</v>
      </c>
      <c r="Q17638" s="137">
        <v>0.95926</v>
      </c>
      <c r="R17638" s="134" t="s">
        <v>3614</v>
      </c>
      <c r="S17638" s="136">
        <v>42.28</v>
      </c>
    </row>
    <row r="17639" spans="1:19" ht="11.25" thickBot="1" x14ac:dyDescent="0.2">
      <c r="A17639" s="112"/>
    </row>
    <row r="17640" spans="1:19" ht="11.25" thickBot="1" x14ac:dyDescent="0.2">
      <c r="A17640" s="138" t="s">
        <v>364</v>
      </c>
      <c r="B17640" s="112"/>
      <c r="C17640" s="136">
        <v>3.2829999999999999</v>
      </c>
      <c r="D17640" s="136">
        <v>4.8540000000000001</v>
      </c>
      <c r="E17640" s="136">
        <v>2.157</v>
      </c>
      <c r="F17640" s="136">
        <v>2.351</v>
      </c>
      <c r="G17640" s="136">
        <v>1.9490000000000001</v>
      </c>
      <c r="H17640" s="136">
        <v>7.9450000000000003</v>
      </c>
      <c r="I17640" s="136">
        <v>19.594000000000001</v>
      </c>
      <c r="J17640" s="136">
        <v>1.95</v>
      </c>
      <c r="K17640" s="136">
        <v>1.083</v>
      </c>
      <c r="L17640" s="136">
        <v>4.8239999999999998</v>
      </c>
      <c r="M17640" s="136">
        <v>5.0000000000000001E-3</v>
      </c>
      <c r="N17640" s="136">
        <v>35.878</v>
      </c>
      <c r="O17640" s="136">
        <v>3.7959999999999998</v>
      </c>
      <c r="P17640" s="136">
        <v>26.896999999999998</v>
      </c>
      <c r="Q17640" s="137">
        <v>9.7900000000000001E-3</v>
      </c>
      <c r="R17640" s="134" t="s">
        <v>3615</v>
      </c>
      <c r="S17640" s="136">
        <v>12.804</v>
      </c>
    </row>
    <row r="17641" spans="1:19" ht="11.25" thickBot="1" x14ac:dyDescent="0.2">
      <c r="A17641" s="112"/>
    </row>
    <row r="17642" spans="1:19" ht="11.25" thickBot="1" x14ac:dyDescent="0.2">
      <c r="A17642" s="139" t="s">
        <v>366</v>
      </c>
      <c r="B17642" s="112"/>
      <c r="C17642" s="136">
        <v>4754.0540000000001</v>
      </c>
      <c r="D17642" s="136">
        <v>261.56700000000001</v>
      </c>
      <c r="E17642" s="136">
        <v>72.097999999999999</v>
      </c>
      <c r="F17642" s="136">
        <v>150.03899999999999</v>
      </c>
      <c r="G17642" s="136">
        <v>62.095999999999997</v>
      </c>
      <c r="H17642" s="136">
        <v>41.533000000000001</v>
      </c>
      <c r="I17642" s="136">
        <v>23.704000000000001</v>
      </c>
      <c r="J17642" s="136">
        <v>77.454999999999998</v>
      </c>
      <c r="K17642" s="136">
        <v>29.454000000000001</v>
      </c>
      <c r="L17642" s="136">
        <v>70.328000000000003</v>
      </c>
      <c r="M17642" s="136">
        <v>0.78</v>
      </c>
      <c r="N17642" s="136">
        <v>12.367000000000001</v>
      </c>
      <c r="O17642" s="136">
        <v>15.488</v>
      </c>
      <c r="P17642" s="136">
        <v>3.891</v>
      </c>
      <c r="Q17642" s="140">
        <v>1.02</v>
      </c>
      <c r="R17642" s="134" t="s">
        <v>562</v>
      </c>
      <c r="S17642" s="136">
        <v>30.283999999999999</v>
      </c>
    </row>
    <row r="17643" spans="1:19" ht="11.25" thickBot="1" x14ac:dyDescent="0.2">
      <c r="A17643" s="112"/>
    </row>
    <row r="17644" spans="1:19" ht="11.25" thickBot="1" x14ac:dyDescent="0.2">
      <c r="A17644" s="106" t="s">
        <v>357</v>
      </c>
      <c r="B17644" s="106" t="s">
        <v>358</v>
      </c>
      <c r="C17644" s="130" t="s">
        <v>68</v>
      </c>
    </row>
    <row r="17645" spans="1:19" ht="11.25" thickBot="1" x14ac:dyDescent="0.2">
      <c r="A17645" s="107">
        <v>1</v>
      </c>
      <c r="B17645" s="132">
        <v>0.68572916666666661</v>
      </c>
      <c r="C17645" s="108">
        <v>-15.081</v>
      </c>
    </row>
    <row r="17646" spans="1:19" ht="11.25" thickBot="1" x14ac:dyDescent="0.2">
      <c r="A17646" s="112"/>
    </row>
    <row r="17647" spans="1:19" ht="11.25" thickBot="1" x14ac:dyDescent="0.2">
      <c r="A17647" s="107">
        <v>2</v>
      </c>
      <c r="B17647" s="132">
        <v>0.6859143518518519</v>
      </c>
      <c r="C17647" s="108">
        <v>-2.8</v>
      </c>
    </row>
    <row r="17648" spans="1:19" ht="11.25" thickBot="1" x14ac:dyDescent="0.2">
      <c r="A17648" s="112"/>
    </row>
    <row r="17649" spans="1:19" ht="11.25" thickBot="1" x14ac:dyDescent="0.2">
      <c r="A17649" s="107">
        <v>3</v>
      </c>
      <c r="B17649" s="132">
        <v>0.68608796296296293</v>
      </c>
      <c r="C17649" s="108">
        <v>-12.271000000000001</v>
      </c>
    </row>
    <row r="17650" spans="1:19" ht="11.25" thickBot="1" x14ac:dyDescent="0.2">
      <c r="A17650" s="112"/>
    </row>
    <row r="17651" spans="1:19" ht="11.25" thickBot="1" x14ac:dyDescent="0.2">
      <c r="A17651" s="135" t="s">
        <v>362</v>
      </c>
      <c r="B17651" s="112"/>
      <c r="C17651" s="136">
        <v>-10.050000000000001</v>
      </c>
    </row>
    <row r="17652" spans="1:19" ht="11.25" thickBot="1" x14ac:dyDescent="0.2">
      <c r="A17652" s="112"/>
    </row>
    <row r="17653" spans="1:19" ht="11.25" thickBot="1" x14ac:dyDescent="0.2">
      <c r="A17653" s="138" t="s">
        <v>364</v>
      </c>
      <c r="B17653" s="112"/>
      <c r="C17653" s="136">
        <v>6.4340000000000002</v>
      </c>
    </row>
    <row r="17654" spans="1:19" ht="11.25" thickBot="1" x14ac:dyDescent="0.2">
      <c r="A17654" s="112"/>
    </row>
    <row r="17655" spans="1:19" ht="11.25" thickBot="1" x14ac:dyDescent="0.2">
      <c r="A17655" s="139" t="s">
        <v>366</v>
      </c>
      <c r="B17655" s="112"/>
      <c r="C17655" s="136">
        <v>64.019000000000005</v>
      </c>
    </row>
    <row r="17656" spans="1:19" ht="10.5" x14ac:dyDescent="0.15">
      <c r="A17656" s="112"/>
    </row>
    <row r="17657" spans="1:19" x14ac:dyDescent="0.15">
      <c r="A17657" s="129"/>
      <c r="B17657" s="86" t="s">
        <v>3616</v>
      </c>
    </row>
    <row r="17658" spans="1:19" ht="9.75" thickBot="1" x14ac:dyDescent="0.2">
      <c r="A17658" s="81" t="s">
        <v>5871</v>
      </c>
    </row>
    <row r="17659" spans="1:19" ht="11.25" thickBot="1" x14ac:dyDescent="0.2">
      <c r="A17659" s="106" t="s">
        <v>357</v>
      </c>
      <c r="B17659" s="106" t="s">
        <v>358</v>
      </c>
      <c r="C17659" s="130" t="s">
        <v>0</v>
      </c>
      <c r="D17659" s="130" t="s">
        <v>1</v>
      </c>
      <c r="E17659" s="130" t="s">
        <v>2</v>
      </c>
      <c r="F17659" s="130" t="s">
        <v>3</v>
      </c>
      <c r="G17659" s="130" t="s">
        <v>4</v>
      </c>
      <c r="H17659" s="130" t="s">
        <v>5</v>
      </c>
      <c r="I17659" s="131" t="s">
        <v>6</v>
      </c>
      <c r="J17659" s="131" t="s">
        <v>7</v>
      </c>
      <c r="K17659" s="130" t="s">
        <v>8</v>
      </c>
      <c r="L17659" s="130" t="s">
        <v>9</v>
      </c>
      <c r="M17659" s="130" t="s">
        <v>10</v>
      </c>
      <c r="N17659" s="130" t="s">
        <v>11</v>
      </c>
      <c r="O17659" s="130" t="s">
        <v>12</v>
      </c>
      <c r="P17659" s="130" t="s">
        <v>13</v>
      </c>
      <c r="Q17659" s="130" t="s">
        <v>14</v>
      </c>
      <c r="R17659" s="130" t="s">
        <v>15</v>
      </c>
      <c r="S17659" s="130" t="s">
        <v>16</v>
      </c>
    </row>
    <row r="17660" spans="1:19" ht="11.25" thickBot="1" x14ac:dyDescent="0.2">
      <c r="A17660" s="107">
        <v>1</v>
      </c>
      <c r="B17660" s="132">
        <v>0.69086805555555564</v>
      </c>
      <c r="C17660" s="108">
        <v>530507.81000000006</v>
      </c>
      <c r="D17660" s="141" t="s">
        <v>13043</v>
      </c>
      <c r="E17660" s="141" t="s">
        <v>13044</v>
      </c>
      <c r="F17660" s="141" t="s">
        <v>13045</v>
      </c>
      <c r="G17660" s="141" t="s">
        <v>13046</v>
      </c>
      <c r="H17660" s="141" t="s">
        <v>13047</v>
      </c>
      <c r="I17660" s="133">
        <v>1.13578</v>
      </c>
      <c r="J17660" s="134" t="s">
        <v>3622</v>
      </c>
      <c r="K17660" s="141" t="s">
        <v>13048</v>
      </c>
      <c r="L17660" s="108">
        <v>164.62299999999999</v>
      </c>
      <c r="M17660" s="108">
        <v>18031.536</v>
      </c>
      <c r="N17660" s="108">
        <v>43769.203000000001</v>
      </c>
      <c r="O17660" s="141" t="s">
        <v>13049</v>
      </c>
      <c r="P17660" s="108">
        <v>121073.99</v>
      </c>
      <c r="Q17660" s="108">
        <v>3835.2930000000001</v>
      </c>
      <c r="R17660" s="108">
        <v>8501.9830000000002</v>
      </c>
      <c r="S17660" s="108">
        <v>58517.864000000001</v>
      </c>
    </row>
    <row r="17661" spans="1:19" ht="11.25" thickBot="1" x14ac:dyDescent="0.2">
      <c r="A17661" s="112"/>
    </row>
    <row r="17662" spans="1:19" ht="11.25" thickBot="1" x14ac:dyDescent="0.2">
      <c r="A17662" s="107">
        <v>2</v>
      </c>
      <c r="B17662" s="132">
        <v>0.6910532407407407</v>
      </c>
      <c r="C17662" s="108">
        <v>536436.02</v>
      </c>
      <c r="D17662" s="141" t="s">
        <v>13050</v>
      </c>
      <c r="E17662" s="141" t="s">
        <v>13051</v>
      </c>
      <c r="F17662" s="141" t="s">
        <v>13052</v>
      </c>
      <c r="G17662" s="141" t="s">
        <v>13053</v>
      </c>
      <c r="H17662" s="141" t="s">
        <v>13054</v>
      </c>
      <c r="I17662" s="133">
        <v>1.1399900000000001</v>
      </c>
      <c r="J17662" s="134" t="s">
        <v>3630</v>
      </c>
      <c r="K17662" s="141" t="s">
        <v>13055</v>
      </c>
      <c r="L17662" s="108">
        <v>141.20599999999999</v>
      </c>
      <c r="M17662" s="108">
        <v>18031.925999999999</v>
      </c>
      <c r="N17662" s="108">
        <v>44402.232000000004</v>
      </c>
      <c r="O17662" s="141" t="s">
        <v>13056</v>
      </c>
      <c r="P17662" s="108">
        <v>121811.39</v>
      </c>
      <c r="Q17662" s="108">
        <v>3704.3449999999998</v>
      </c>
      <c r="R17662" s="108">
        <v>8833.7180000000008</v>
      </c>
      <c r="S17662" s="108">
        <v>58848.9</v>
      </c>
    </row>
    <row r="17663" spans="1:19" ht="11.25" thickBot="1" x14ac:dyDescent="0.2">
      <c r="A17663" s="112"/>
    </row>
    <row r="17664" spans="1:19" ht="11.25" thickBot="1" x14ac:dyDescent="0.2">
      <c r="A17664" s="107">
        <v>3</v>
      </c>
      <c r="B17664" s="132">
        <v>0.69123842592592588</v>
      </c>
      <c r="C17664" s="108">
        <v>537251.57999999996</v>
      </c>
      <c r="D17664" s="141" t="s">
        <v>13057</v>
      </c>
      <c r="E17664" s="141" t="s">
        <v>13058</v>
      </c>
      <c r="F17664" s="141" t="s">
        <v>13059</v>
      </c>
      <c r="G17664" s="141" t="s">
        <v>13060</v>
      </c>
      <c r="H17664" s="141" t="s">
        <v>13061</v>
      </c>
      <c r="I17664" s="133">
        <v>1.15723</v>
      </c>
      <c r="J17664" s="134" t="s">
        <v>3637</v>
      </c>
      <c r="K17664" s="141" t="s">
        <v>13062</v>
      </c>
      <c r="L17664" s="108">
        <v>126.99</v>
      </c>
      <c r="M17664" s="108">
        <v>17416.633999999998</v>
      </c>
      <c r="N17664" s="108">
        <v>44630.114000000001</v>
      </c>
      <c r="O17664" s="141" t="s">
        <v>13063</v>
      </c>
      <c r="P17664" s="108">
        <v>120936.71</v>
      </c>
      <c r="Q17664" s="108">
        <v>3783.0189999999998</v>
      </c>
      <c r="R17664" s="108">
        <v>8595.0450000000001</v>
      </c>
      <c r="S17664" s="108">
        <v>58231.28</v>
      </c>
    </row>
    <row r="17665" spans="1:19" ht="11.25" thickBot="1" x14ac:dyDescent="0.2">
      <c r="A17665" s="112"/>
    </row>
    <row r="17666" spans="1:19" ht="11.25" thickBot="1" x14ac:dyDescent="0.2">
      <c r="A17666" s="135" t="s">
        <v>362</v>
      </c>
      <c r="B17666" s="112"/>
      <c r="C17666" s="136">
        <v>534731.80000000005</v>
      </c>
      <c r="D17666" s="141" t="s">
        <v>13064</v>
      </c>
      <c r="E17666" s="141" t="s">
        <v>13065</v>
      </c>
      <c r="F17666" s="141" t="s">
        <v>13066</v>
      </c>
      <c r="G17666" s="141" t="s">
        <v>13067</v>
      </c>
      <c r="H17666" s="141" t="s">
        <v>13068</v>
      </c>
      <c r="I17666" s="137">
        <v>1.1443300000000001</v>
      </c>
      <c r="J17666" s="134" t="s">
        <v>3644</v>
      </c>
      <c r="K17666" s="141" t="s">
        <v>13069</v>
      </c>
      <c r="L17666" s="136">
        <v>144.273</v>
      </c>
      <c r="M17666" s="136">
        <v>17826.699000000001</v>
      </c>
      <c r="N17666" s="136">
        <v>44267.182999999997</v>
      </c>
      <c r="O17666" s="141" t="s">
        <v>13070</v>
      </c>
      <c r="P17666" s="136">
        <v>121274.03</v>
      </c>
      <c r="Q17666" s="136">
        <v>3774.2190000000001</v>
      </c>
      <c r="R17666" s="136">
        <v>8643.5820000000003</v>
      </c>
      <c r="S17666" s="136">
        <v>58532.682000000001</v>
      </c>
    </row>
    <row r="17667" spans="1:19" ht="11.25" thickBot="1" x14ac:dyDescent="0.2">
      <c r="A17667" s="112"/>
    </row>
    <row r="17668" spans="1:19" ht="11.25" thickBot="1" x14ac:dyDescent="0.2">
      <c r="A17668" s="138" t="s">
        <v>364</v>
      </c>
      <c r="B17668" s="112"/>
      <c r="C17668" s="136">
        <v>3680.7449999999999</v>
      </c>
      <c r="D17668" s="141" t="s">
        <v>13071</v>
      </c>
      <c r="E17668" s="141" t="s">
        <v>13072</v>
      </c>
      <c r="F17668" s="141" t="s">
        <v>13073</v>
      </c>
      <c r="G17668" s="141" t="s">
        <v>13074</v>
      </c>
      <c r="H17668" s="141" t="s">
        <v>13075</v>
      </c>
      <c r="I17668" s="137">
        <v>1.137E-2</v>
      </c>
      <c r="J17668" s="134" t="s">
        <v>3615</v>
      </c>
      <c r="K17668" s="141" t="s">
        <v>13076</v>
      </c>
      <c r="L17668" s="136">
        <v>19.003</v>
      </c>
      <c r="M17668" s="136">
        <v>355.12700000000001</v>
      </c>
      <c r="N17668" s="136">
        <v>446.06099999999998</v>
      </c>
      <c r="O17668" s="141" t="s">
        <v>13077</v>
      </c>
      <c r="P17668" s="136">
        <v>470.4</v>
      </c>
      <c r="Q17668" s="136">
        <v>65.915999999999997</v>
      </c>
      <c r="R17668" s="136">
        <v>171.11099999999999</v>
      </c>
      <c r="S17668" s="136">
        <v>309.077</v>
      </c>
    </row>
    <row r="17669" spans="1:19" ht="11.25" thickBot="1" x14ac:dyDescent="0.2">
      <c r="A17669" s="112"/>
    </row>
    <row r="17670" spans="1:19" ht="11.25" thickBot="1" x14ac:dyDescent="0.2">
      <c r="A17670" s="139" t="s">
        <v>366</v>
      </c>
      <c r="B17670" s="112"/>
      <c r="C17670" s="136">
        <v>0.68799999999999994</v>
      </c>
      <c r="D17670" s="141" t="s">
        <v>2796</v>
      </c>
      <c r="E17670" s="141" t="s">
        <v>3654</v>
      </c>
      <c r="F17670" s="141" t="s">
        <v>3655</v>
      </c>
      <c r="G17670" s="141" t="s">
        <v>3656</v>
      </c>
      <c r="H17670" s="141" t="s">
        <v>778</v>
      </c>
      <c r="I17670" s="140">
        <v>0.99299999999999999</v>
      </c>
      <c r="J17670" s="134" t="s">
        <v>3657</v>
      </c>
      <c r="K17670" s="141" t="s">
        <v>3658</v>
      </c>
      <c r="L17670" s="136">
        <v>13.172000000000001</v>
      </c>
      <c r="M17670" s="136">
        <v>1.992</v>
      </c>
      <c r="N17670" s="136">
        <v>1.008</v>
      </c>
      <c r="O17670" s="141" t="s">
        <v>1670</v>
      </c>
      <c r="P17670" s="136">
        <v>0.38800000000000001</v>
      </c>
      <c r="Q17670" s="136">
        <v>1.746</v>
      </c>
      <c r="R17670" s="136">
        <v>1.98</v>
      </c>
      <c r="S17670" s="136">
        <v>0.52800000000000002</v>
      </c>
    </row>
    <row r="17671" spans="1:19" ht="11.25" thickBot="1" x14ac:dyDescent="0.2">
      <c r="A17671" s="112"/>
    </row>
    <row r="17672" spans="1:19" ht="11.25" thickBot="1" x14ac:dyDescent="0.2">
      <c r="A17672" s="106" t="s">
        <v>357</v>
      </c>
      <c r="B17672" s="106" t="s">
        <v>358</v>
      </c>
      <c r="C17672" s="130" t="s">
        <v>17</v>
      </c>
      <c r="D17672" s="130" t="s">
        <v>18</v>
      </c>
      <c r="E17672" s="131" t="s">
        <v>19</v>
      </c>
      <c r="F17672" s="131" t="s">
        <v>20</v>
      </c>
      <c r="G17672" s="130" t="s">
        <v>21</v>
      </c>
      <c r="H17672" s="130" t="s">
        <v>22</v>
      </c>
      <c r="I17672" s="130" t="s">
        <v>23</v>
      </c>
      <c r="J17672" s="130" t="s">
        <v>24</v>
      </c>
      <c r="K17672" s="131" t="s">
        <v>25</v>
      </c>
      <c r="L17672" s="131" t="s">
        <v>26</v>
      </c>
      <c r="M17672" s="130" t="s">
        <v>27</v>
      </c>
      <c r="N17672" s="130" t="s">
        <v>28</v>
      </c>
      <c r="O17672" s="130" t="s">
        <v>29</v>
      </c>
      <c r="P17672" s="130" t="s">
        <v>30</v>
      </c>
      <c r="Q17672" s="130" t="s">
        <v>31</v>
      </c>
      <c r="R17672" s="130" t="s">
        <v>32</v>
      </c>
      <c r="S17672" s="130" t="s">
        <v>33</v>
      </c>
    </row>
    <row r="17673" spans="1:19" ht="11.25" thickBot="1" x14ac:dyDescent="0.2">
      <c r="A17673" s="107">
        <v>1</v>
      </c>
      <c r="B17673" s="132">
        <v>0.69086805555555564</v>
      </c>
      <c r="C17673" s="108">
        <v>51198.972000000002</v>
      </c>
      <c r="D17673" s="108">
        <v>103721.29</v>
      </c>
      <c r="E17673" s="133">
        <v>1.0397000000000001</v>
      </c>
      <c r="F17673" s="133">
        <v>0.97297999999999996</v>
      </c>
      <c r="G17673" s="108">
        <v>93.32</v>
      </c>
      <c r="H17673" s="108">
        <v>27.077999999999999</v>
      </c>
      <c r="I17673" s="108">
        <v>378517.18</v>
      </c>
      <c r="J17673" s="141" t="s">
        <v>13078</v>
      </c>
      <c r="K17673" s="133">
        <v>1.26641</v>
      </c>
      <c r="L17673" s="134" t="s">
        <v>3660</v>
      </c>
      <c r="M17673" s="108">
        <v>1445.1320000000001</v>
      </c>
      <c r="N17673" s="108">
        <v>779.66099999999994</v>
      </c>
      <c r="O17673" s="108">
        <v>0.83699999999999997</v>
      </c>
      <c r="P17673" s="108">
        <v>39.572000000000003</v>
      </c>
      <c r="Q17673" s="108">
        <v>176.74199999999999</v>
      </c>
      <c r="R17673" s="108">
        <v>4886.9759999999997</v>
      </c>
      <c r="S17673" s="108">
        <v>184.68199999999999</v>
      </c>
    </row>
    <row r="17674" spans="1:19" ht="11.25" thickBot="1" x14ac:dyDescent="0.2">
      <c r="A17674" s="112"/>
    </row>
    <row r="17675" spans="1:19" ht="11.25" thickBot="1" x14ac:dyDescent="0.2">
      <c r="A17675" s="107">
        <v>2</v>
      </c>
      <c r="B17675" s="132">
        <v>0.6910532407407407</v>
      </c>
      <c r="C17675" s="108">
        <v>50730.463000000003</v>
      </c>
      <c r="D17675" s="108">
        <v>103437.39</v>
      </c>
      <c r="E17675" s="133">
        <v>1.04064</v>
      </c>
      <c r="F17675" s="133">
        <v>0.97463999999999995</v>
      </c>
      <c r="G17675" s="108">
        <v>73.049000000000007</v>
      </c>
      <c r="H17675" s="108">
        <v>32.816000000000003</v>
      </c>
      <c r="I17675" s="108">
        <v>379601.21</v>
      </c>
      <c r="J17675" s="108">
        <v>1347868.6</v>
      </c>
      <c r="K17675" s="133">
        <v>1.27599</v>
      </c>
      <c r="L17675" s="134" t="s">
        <v>3661</v>
      </c>
      <c r="M17675" s="108">
        <v>1719.0419999999999</v>
      </c>
      <c r="N17675" s="108">
        <v>847.44899999999996</v>
      </c>
      <c r="O17675" s="108">
        <v>0.83699999999999997</v>
      </c>
      <c r="P17675" s="108">
        <v>34.597000000000001</v>
      </c>
      <c r="Q17675" s="108">
        <v>157.46899999999999</v>
      </c>
      <c r="R17675" s="108">
        <v>4839.6750000000002</v>
      </c>
      <c r="S17675" s="108">
        <v>146.86199999999999</v>
      </c>
    </row>
    <row r="17676" spans="1:19" ht="11.25" thickBot="1" x14ac:dyDescent="0.2">
      <c r="A17676" s="112"/>
    </row>
    <row r="17677" spans="1:19" ht="11.25" thickBot="1" x14ac:dyDescent="0.2">
      <c r="A17677" s="107">
        <v>3</v>
      </c>
      <c r="B17677" s="132">
        <v>0.69123842592592588</v>
      </c>
      <c r="C17677" s="108">
        <v>50636.43</v>
      </c>
      <c r="D17677" s="108">
        <v>102827.98</v>
      </c>
      <c r="E17677" s="133">
        <v>1.0621100000000001</v>
      </c>
      <c r="F17677" s="133">
        <v>0.97460000000000002</v>
      </c>
      <c r="G17677" s="108">
        <v>81.793999999999997</v>
      </c>
      <c r="H17677" s="108">
        <v>26.428000000000001</v>
      </c>
      <c r="I17677" s="108">
        <v>378888.04</v>
      </c>
      <c r="J17677" s="141" t="s">
        <v>13079</v>
      </c>
      <c r="K17677" s="133">
        <v>1.2896000000000001</v>
      </c>
      <c r="L17677" s="134" t="s">
        <v>3663</v>
      </c>
      <c r="M17677" s="108">
        <v>1307.472</v>
      </c>
      <c r="N17677" s="108">
        <v>771.19200000000001</v>
      </c>
      <c r="O17677" s="108">
        <v>0.83899999999999997</v>
      </c>
      <c r="P17677" s="108">
        <v>41.249000000000002</v>
      </c>
      <c r="Q17677" s="108">
        <v>152.053</v>
      </c>
      <c r="R17677" s="108">
        <v>4862.9639999999999</v>
      </c>
      <c r="S17677" s="108">
        <v>157.96700000000001</v>
      </c>
    </row>
    <row r="17678" spans="1:19" ht="11.25" thickBot="1" x14ac:dyDescent="0.2">
      <c r="A17678" s="112"/>
    </row>
    <row r="17679" spans="1:19" ht="11.25" thickBot="1" x14ac:dyDescent="0.2">
      <c r="A17679" s="135" t="s">
        <v>362</v>
      </c>
      <c r="B17679" s="112"/>
      <c r="C17679" s="136">
        <v>50855.288</v>
      </c>
      <c r="D17679" s="136">
        <v>103328.89</v>
      </c>
      <c r="E17679" s="137">
        <v>1.04748</v>
      </c>
      <c r="F17679" s="137">
        <v>0.97406999999999999</v>
      </c>
      <c r="G17679" s="136">
        <v>82.721000000000004</v>
      </c>
      <c r="H17679" s="136">
        <v>28.774000000000001</v>
      </c>
      <c r="I17679" s="136">
        <v>379002.14</v>
      </c>
      <c r="J17679" s="141" t="s">
        <v>13080</v>
      </c>
      <c r="K17679" s="137">
        <v>1.2773399999999999</v>
      </c>
      <c r="L17679" s="134" t="s">
        <v>3665</v>
      </c>
      <c r="M17679" s="136">
        <v>1490.549</v>
      </c>
      <c r="N17679" s="136">
        <v>799.43399999999997</v>
      </c>
      <c r="O17679" s="136">
        <v>0.83799999999999997</v>
      </c>
      <c r="P17679" s="136">
        <v>38.472999999999999</v>
      </c>
      <c r="Q17679" s="136">
        <v>162.08799999999999</v>
      </c>
      <c r="R17679" s="136">
        <v>4863.2049999999999</v>
      </c>
      <c r="S17679" s="136">
        <v>163.16999999999999</v>
      </c>
    </row>
    <row r="17680" spans="1:19" ht="11.25" thickBot="1" x14ac:dyDescent="0.2">
      <c r="A17680" s="112"/>
    </row>
    <row r="17681" spans="1:19" ht="11.25" thickBot="1" x14ac:dyDescent="0.2">
      <c r="A17681" s="138" t="s">
        <v>364</v>
      </c>
      <c r="B17681" s="112"/>
      <c r="C17681" s="136">
        <v>301.32900000000001</v>
      </c>
      <c r="D17681" s="136">
        <v>456.43200000000002</v>
      </c>
      <c r="E17681" s="137">
        <v>1.2670000000000001E-2</v>
      </c>
      <c r="F17681" s="137">
        <v>9.5E-4</v>
      </c>
      <c r="G17681" s="136">
        <v>10.167</v>
      </c>
      <c r="H17681" s="136">
        <v>3.5150000000000001</v>
      </c>
      <c r="I17681" s="136">
        <v>550.95100000000002</v>
      </c>
      <c r="J17681" s="141" t="s">
        <v>13081</v>
      </c>
      <c r="K17681" s="137">
        <v>1.1650000000000001E-2</v>
      </c>
      <c r="L17681" s="134" t="s">
        <v>3667</v>
      </c>
      <c r="M17681" s="136">
        <v>209.51</v>
      </c>
      <c r="N17681" s="136">
        <v>41.798000000000002</v>
      </c>
      <c r="O17681" s="136">
        <v>1E-3</v>
      </c>
      <c r="P17681" s="136">
        <v>3.46</v>
      </c>
      <c r="Q17681" s="136">
        <v>12.977</v>
      </c>
      <c r="R17681" s="136">
        <v>23.651</v>
      </c>
      <c r="S17681" s="136">
        <v>19.439</v>
      </c>
    </row>
    <row r="17682" spans="1:19" ht="11.25" thickBot="1" x14ac:dyDescent="0.2">
      <c r="A17682" s="112"/>
    </row>
    <row r="17683" spans="1:19" ht="11.25" thickBot="1" x14ac:dyDescent="0.2">
      <c r="A17683" s="139" t="s">
        <v>366</v>
      </c>
      <c r="B17683" s="112"/>
      <c r="C17683" s="136">
        <v>0.59299999999999997</v>
      </c>
      <c r="D17683" s="136">
        <v>0.442</v>
      </c>
      <c r="E17683" s="140">
        <v>1.21</v>
      </c>
      <c r="F17683" s="140">
        <v>9.7000000000000003E-2</v>
      </c>
      <c r="G17683" s="136">
        <v>12.291</v>
      </c>
      <c r="H17683" s="136">
        <v>12.217000000000001</v>
      </c>
      <c r="I17683" s="136">
        <v>0.14499999999999999</v>
      </c>
      <c r="J17683" s="141" t="s">
        <v>3668</v>
      </c>
      <c r="K17683" s="140">
        <v>0.91200000000000003</v>
      </c>
      <c r="L17683" s="134" t="s">
        <v>1874</v>
      </c>
      <c r="M17683" s="136">
        <v>14.055999999999999</v>
      </c>
      <c r="N17683" s="136">
        <v>5.2279999999999998</v>
      </c>
      <c r="O17683" s="136">
        <v>0.16700000000000001</v>
      </c>
      <c r="P17683" s="136">
        <v>8.9930000000000003</v>
      </c>
      <c r="Q17683" s="136">
        <v>8.0060000000000002</v>
      </c>
      <c r="R17683" s="136">
        <v>0.48599999999999999</v>
      </c>
      <c r="S17683" s="136">
        <v>11.914</v>
      </c>
    </row>
    <row r="17684" spans="1:19" ht="11.25" thickBot="1" x14ac:dyDescent="0.2">
      <c r="A17684" s="112"/>
    </row>
    <row r="17685" spans="1:19" ht="11.25" thickBot="1" x14ac:dyDescent="0.2">
      <c r="A17685" s="106" t="s">
        <v>357</v>
      </c>
      <c r="B17685" s="106" t="s">
        <v>358</v>
      </c>
      <c r="C17685" s="131" t="s">
        <v>34</v>
      </c>
      <c r="D17685" s="131" t="s">
        <v>35</v>
      </c>
      <c r="E17685" s="130" t="s">
        <v>36</v>
      </c>
      <c r="F17685" s="130" t="s">
        <v>37</v>
      </c>
      <c r="G17685" s="130" t="s">
        <v>38</v>
      </c>
      <c r="H17685" s="130" t="s">
        <v>39</v>
      </c>
      <c r="I17685" s="130" t="s">
        <v>40</v>
      </c>
      <c r="J17685" s="130" t="s">
        <v>41</v>
      </c>
      <c r="K17685" s="130" t="s">
        <v>42</v>
      </c>
      <c r="L17685" s="130" t="s">
        <v>43</v>
      </c>
      <c r="M17685" s="130" t="s">
        <v>44</v>
      </c>
      <c r="N17685" s="130" t="s">
        <v>45</v>
      </c>
      <c r="O17685" s="130" t="s">
        <v>46</v>
      </c>
      <c r="P17685" s="130" t="s">
        <v>47</v>
      </c>
      <c r="Q17685" s="130" t="s">
        <v>48</v>
      </c>
      <c r="R17685" s="130" t="s">
        <v>49</v>
      </c>
      <c r="S17685" s="130" t="s">
        <v>50</v>
      </c>
    </row>
    <row r="17686" spans="1:19" ht="11.25" thickBot="1" x14ac:dyDescent="0.2">
      <c r="A17686" s="107">
        <v>1</v>
      </c>
      <c r="B17686" s="132">
        <v>0.69086805555555564</v>
      </c>
      <c r="C17686" s="133">
        <v>1.0093099999999999</v>
      </c>
      <c r="D17686" s="134" t="s">
        <v>1515</v>
      </c>
      <c r="E17686" s="108">
        <v>8418.8340000000007</v>
      </c>
      <c r="F17686" s="108">
        <v>435.73099999999999</v>
      </c>
      <c r="G17686" s="108">
        <v>-0.91300000000000003</v>
      </c>
      <c r="H17686" s="108">
        <v>423.529</v>
      </c>
      <c r="I17686" s="108">
        <v>550747.56000000006</v>
      </c>
      <c r="J17686" s="141" t="s">
        <v>13082</v>
      </c>
      <c r="K17686" s="141" t="s">
        <v>13083</v>
      </c>
      <c r="L17686" s="108">
        <v>308666.90999999997</v>
      </c>
      <c r="M17686" s="108">
        <v>535689.78</v>
      </c>
      <c r="N17686" s="141" t="s">
        <v>13084</v>
      </c>
      <c r="O17686" s="108">
        <v>60922.197</v>
      </c>
      <c r="P17686" s="108">
        <v>20836.686000000002</v>
      </c>
      <c r="Q17686" s="108">
        <v>76843.176000000007</v>
      </c>
      <c r="R17686" s="108">
        <v>60539.593999999997</v>
      </c>
      <c r="S17686" s="108">
        <v>70040.501999999993</v>
      </c>
    </row>
    <row r="17687" spans="1:19" ht="11.25" thickBot="1" x14ac:dyDescent="0.2">
      <c r="A17687" s="112"/>
    </row>
    <row r="17688" spans="1:19" ht="11.25" thickBot="1" x14ac:dyDescent="0.2">
      <c r="A17688" s="107">
        <v>2</v>
      </c>
      <c r="B17688" s="132">
        <v>0.6910532407407407</v>
      </c>
      <c r="C17688" s="133">
        <v>1.02562</v>
      </c>
      <c r="D17688" s="134" t="s">
        <v>3671</v>
      </c>
      <c r="E17688" s="108">
        <v>8260.8629999999994</v>
      </c>
      <c r="F17688" s="108">
        <v>371.69200000000001</v>
      </c>
      <c r="G17688" s="108">
        <v>0.84</v>
      </c>
      <c r="H17688" s="108">
        <v>422.52600000000001</v>
      </c>
      <c r="I17688" s="108">
        <v>548613.28</v>
      </c>
      <c r="J17688" s="141" t="s">
        <v>13085</v>
      </c>
      <c r="K17688" s="141" t="s">
        <v>13086</v>
      </c>
      <c r="L17688" s="108">
        <v>306789.28000000003</v>
      </c>
      <c r="M17688" s="108">
        <v>535968.30000000005</v>
      </c>
      <c r="N17688" s="141" t="s">
        <v>13087</v>
      </c>
      <c r="O17688" s="108">
        <v>59691.659</v>
      </c>
      <c r="P17688" s="108">
        <v>20621.321</v>
      </c>
      <c r="Q17688" s="108">
        <v>75733.418999999994</v>
      </c>
      <c r="R17688" s="108">
        <v>60511.891000000003</v>
      </c>
      <c r="S17688" s="108">
        <v>69931.616999999998</v>
      </c>
    </row>
    <row r="17689" spans="1:19" ht="11.25" thickBot="1" x14ac:dyDescent="0.2">
      <c r="A17689" s="112"/>
    </row>
    <row r="17690" spans="1:19" ht="11.25" thickBot="1" x14ac:dyDescent="0.2">
      <c r="A17690" s="107">
        <v>3</v>
      </c>
      <c r="B17690" s="132">
        <v>0.69123842592592588</v>
      </c>
      <c r="C17690" s="133">
        <v>1.03651</v>
      </c>
      <c r="D17690" s="134" t="s">
        <v>3675</v>
      </c>
      <c r="E17690" s="108">
        <v>8535.9240000000009</v>
      </c>
      <c r="F17690" s="108">
        <v>343.613</v>
      </c>
      <c r="G17690" s="108">
        <v>5.28</v>
      </c>
      <c r="H17690" s="108">
        <v>455.23700000000002</v>
      </c>
      <c r="I17690" s="108">
        <v>548731.63</v>
      </c>
      <c r="J17690" s="141" t="s">
        <v>13088</v>
      </c>
      <c r="K17690" s="141" t="s">
        <v>13089</v>
      </c>
      <c r="L17690" s="108">
        <v>311002.36</v>
      </c>
      <c r="M17690" s="108">
        <v>536766.93999999994</v>
      </c>
      <c r="N17690" s="141" t="s">
        <v>13090</v>
      </c>
      <c r="O17690" s="108">
        <v>60509.809000000001</v>
      </c>
      <c r="P17690" s="108">
        <v>20585.530999999999</v>
      </c>
      <c r="Q17690" s="108">
        <v>77095.289000000004</v>
      </c>
      <c r="R17690" s="108">
        <v>60035.101999999999</v>
      </c>
      <c r="S17690" s="108">
        <v>69663.316000000006</v>
      </c>
    </row>
    <row r="17691" spans="1:19" ht="11.25" thickBot="1" x14ac:dyDescent="0.2">
      <c r="A17691" s="112"/>
    </row>
    <row r="17692" spans="1:19" ht="11.25" thickBot="1" x14ac:dyDescent="0.2">
      <c r="A17692" s="135" t="s">
        <v>362</v>
      </c>
      <c r="B17692" s="112"/>
      <c r="C17692" s="137">
        <v>1.0238100000000001</v>
      </c>
      <c r="D17692" s="134" t="s">
        <v>3679</v>
      </c>
      <c r="E17692" s="136">
        <v>8405.2070000000003</v>
      </c>
      <c r="F17692" s="136">
        <v>383.67899999999997</v>
      </c>
      <c r="G17692" s="136">
        <v>1.736</v>
      </c>
      <c r="H17692" s="136">
        <v>433.76400000000001</v>
      </c>
      <c r="I17692" s="136">
        <v>549364.16</v>
      </c>
      <c r="J17692" s="141" t="s">
        <v>13091</v>
      </c>
      <c r="K17692" s="141" t="s">
        <v>13092</v>
      </c>
      <c r="L17692" s="136">
        <v>308819.52</v>
      </c>
      <c r="M17692" s="136">
        <v>536141.67000000004</v>
      </c>
      <c r="N17692" s="141" t="s">
        <v>13093</v>
      </c>
      <c r="O17692" s="136">
        <v>60374.555</v>
      </c>
      <c r="P17692" s="136">
        <v>20681.179</v>
      </c>
      <c r="Q17692" s="136">
        <v>76557.294999999998</v>
      </c>
      <c r="R17692" s="136">
        <v>60362.196000000004</v>
      </c>
      <c r="S17692" s="136">
        <v>69878.478000000003</v>
      </c>
    </row>
    <row r="17693" spans="1:19" ht="11.25" thickBot="1" x14ac:dyDescent="0.2">
      <c r="A17693" s="112"/>
    </row>
    <row r="17694" spans="1:19" ht="11.25" thickBot="1" x14ac:dyDescent="0.2">
      <c r="A17694" s="138" t="s">
        <v>364</v>
      </c>
      <c r="B17694" s="112"/>
      <c r="C17694" s="137">
        <v>1.3690000000000001E-2</v>
      </c>
      <c r="D17694" s="134" t="s">
        <v>3683</v>
      </c>
      <c r="E17694" s="136">
        <v>138.035</v>
      </c>
      <c r="F17694" s="136">
        <v>47.213999999999999</v>
      </c>
      <c r="G17694" s="136">
        <v>3.1920000000000002</v>
      </c>
      <c r="H17694" s="136">
        <v>18.603000000000002</v>
      </c>
      <c r="I17694" s="136">
        <v>1199.5219999999999</v>
      </c>
      <c r="J17694" s="141" t="s">
        <v>13094</v>
      </c>
      <c r="K17694" s="141" t="s">
        <v>13095</v>
      </c>
      <c r="L17694" s="136">
        <v>2110.683</v>
      </c>
      <c r="M17694" s="136">
        <v>559.11699999999996</v>
      </c>
      <c r="N17694" s="141" t="s">
        <v>13096</v>
      </c>
      <c r="O17694" s="136">
        <v>626.31899999999996</v>
      </c>
      <c r="P17694" s="136">
        <v>135.85599999999999</v>
      </c>
      <c r="Q17694" s="136">
        <v>724.54700000000003</v>
      </c>
      <c r="R17694" s="136">
        <v>283.61</v>
      </c>
      <c r="S17694" s="136">
        <v>194.126</v>
      </c>
    </row>
    <row r="17695" spans="1:19" ht="11.25" thickBot="1" x14ac:dyDescent="0.2">
      <c r="A17695" s="112"/>
    </row>
    <row r="17696" spans="1:19" ht="11.25" thickBot="1" x14ac:dyDescent="0.2">
      <c r="A17696" s="139" t="s">
        <v>366</v>
      </c>
      <c r="B17696" s="112"/>
      <c r="C17696" s="140">
        <v>1.337</v>
      </c>
      <c r="D17696" s="134" t="s">
        <v>3369</v>
      </c>
      <c r="E17696" s="136">
        <v>1.6419999999999999</v>
      </c>
      <c r="F17696" s="136">
        <v>12.305999999999999</v>
      </c>
      <c r="G17696" s="136">
        <v>183.89400000000001</v>
      </c>
      <c r="H17696" s="136">
        <v>4.2889999999999997</v>
      </c>
      <c r="I17696" s="136">
        <v>0.218</v>
      </c>
      <c r="J17696" s="141" t="s">
        <v>3687</v>
      </c>
      <c r="K17696" s="141" t="s">
        <v>3688</v>
      </c>
      <c r="L17696" s="136">
        <v>0.68300000000000005</v>
      </c>
      <c r="M17696" s="136">
        <v>0.104</v>
      </c>
      <c r="N17696" s="141" t="s">
        <v>3689</v>
      </c>
      <c r="O17696" s="136">
        <v>1.0369999999999999</v>
      </c>
      <c r="P17696" s="136">
        <v>0.65700000000000003</v>
      </c>
      <c r="Q17696" s="136">
        <v>0.94599999999999995</v>
      </c>
      <c r="R17696" s="136">
        <v>0.47</v>
      </c>
      <c r="S17696" s="136">
        <v>0.27800000000000002</v>
      </c>
    </row>
    <row r="17697" spans="1:19" ht="11.25" thickBot="1" x14ac:dyDescent="0.2">
      <c r="A17697" s="112"/>
    </row>
    <row r="17698" spans="1:19" ht="11.25" thickBot="1" x14ac:dyDescent="0.2">
      <c r="A17698" s="106" t="s">
        <v>357</v>
      </c>
      <c r="B17698" s="106" t="s">
        <v>358</v>
      </c>
      <c r="C17698" s="130" t="s">
        <v>51</v>
      </c>
      <c r="D17698" s="130" t="s">
        <v>52</v>
      </c>
      <c r="E17698" s="130" t="s">
        <v>53</v>
      </c>
      <c r="F17698" s="130" t="s">
        <v>54</v>
      </c>
      <c r="G17698" s="130" t="s">
        <v>55</v>
      </c>
      <c r="H17698" s="130" t="s">
        <v>56</v>
      </c>
      <c r="I17698" s="130" t="s">
        <v>57</v>
      </c>
      <c r="J17698" s="130" t="s">
        <v>58</v>
      </c>
      <c r="K17698" s="130" t="s">
        <v>59</v>
      </c>
      <c r="L17698" s="130" t="s">
        <v>60</v>
      </c>
      <c r="M17698" s="130" t="s">
        <v>61</v>
      </c>
      <c r="N17698" s="130" t="s">
        <v>62</v>
      </c>
      <c r="O17698" s="130" t="s">
        <v>63</v>
      </c>
      <c r="P17698" s="130" t="s">
        <v>64</v>
      </c>
      <c r="Q17698" s="131" t="s">
        <v>65</v>
      </c>
      <c r="R17698" s="131" t="s">
        <v>66</v>
      </c>
      <c r="S17698" s="130" t="s">
        <v>67</v>
      </c>
    </row>
    <row r="17699" spans="1:19" ht="11.25" thickBot="1" x14ac:dyDescent="0.2">
      <c r="A17699" s="107">
        <v>1</v>
      </c>
      <c r="B17699" s="132">
        <v>0.69086805555555564</v>
      </c>
      <c r="C17699" s="108">
        <v>46526.097000000002</v>
      </c>
      <c r="D17699" s="108">
        <v>33487.813999999998</v>
      </c>
      <c r="E17699" s="108">
        <v>8619.1589999999997</v>
      </c>
      <c r="F17699" s="108">
        <v>7573.4189999999999</v>
      </c>
      <c r="G17699" s="108">
        <v>3662.0210000000002</v>
      </c>
      <c r="H17699" s="108">
        <v>448.52699999999999</v>
      </c>
      <c r="I17699" s="108">
        <v>645.35500000000002</v>
      </c>
      <c r="J17699" s="108">
        <v>17.268999999999998</v>
      </c>
      <c r="K17699" s="108">
        <v>15.195</v>
      </c>
      <c r="L17699" s="108">
        <v>-13.21</v>
      </c>
      <c r="M17699" s="108">
        <v>-1.6379999999999999</v>
      </c>
      <c r="N17699" s="108">
        <v>997.13400000000001</v>
      </c>
      <c r="O17699" s="108">
        <v>1152.182</v>
      </c>
      <c r="P17699" s="108">
        <v>57606.04</v>
      </c>
      <c r="Q17699" s="133">
        <v>0.93998000000000004</v>
      </c>
      <c r="R17699" s="134" t="s">
        <v>3690</v>
      </c>
      <c r="S17699" s="108">
        <v>2328.5929999999998</v>
      </c>
    </row>
    <row r="17700" spans="1:19" ht="11.25" thickBot="1" x14ac:dyDescent="0.2">
      <c r="A17700" s="112"/>
    </row>
    <row r="17701" spans="1:19" ht="11.25" thickBot="1" x14ac:dyDescent="0.2">
      <c r="A17701" s="107">
        <v>2</v>
      </c>
      <c r="B17701" s="132">
        <v>0.6910532407407407</v>
      </c>
      <c r="C17701" s="108">
        <v>46884.252</v>
      </c>
      <c r="D17701" s="108">
        <v>33032.932999999997</v>
      </c>
      <c r="E17701" s="108">
        <v>8498.7219999999998</v>
      </c>
      <c r="F17701" s="108">
        <v>7759.067</v>
      </c>
      <c r="G17701" s="108">
        <v>3788.87</v>
      </c>
      <c r="H17701" s="108">
        <v>450.75299999999999</v>
      </c>
      <c r="I17701" s="108">
        <v>673.80200000000002</v>
      </c>
      <c r="J17701" s="108">
        <v>17.212</v>
      </c>
      <c r="K17701" s="108">
        <v>8.7409999999999997</v>
      </c>
      <c r="L17701" s="108">
        <v>-10.467000000000001</v>
      </c>
      <c r="M17701" s="108">
        <v>2.0310000000000001</v>
      </c>
      <c r="N17701" s="108">
        <v>987.80200000000002</v>
      </c>
      <c r="O17701" s="108">
        <v>1094.288</v>
      </c>
      <c r="P17701" s="108">
        <v>58580.966</v>
      </c>
      <c r="Q17701" s="133">
        <v>0.95775999999999994</v>
      </c>
      <c r="R17701" s="134" t="s">
        <v>1440</v>
      </c>
      <c r="S17701" s="108">
        <v>2652.442</v>
      </c>
    </row>
    <row r="17702" spans="1:19" ht="11.25" thickBot="1" x14ac:dyDescent="0.2">
      <c r="A17702" s="112"/>
    </row>
    <row r="17703" spans="1:19" ht="11.25" thickBot="1" x14ac:dyDescent="0.2">
      <c r="A17703" s="107">
        <v>3</v>
      </c>
      <c r="B17703" s="132">
        <v>0.69123842592592588</v>
      </c>
      <c r="C17703" s="108">
        <v>46767.321000000004</v>
      </c>
      <c r="D17703" s="108">
        <v>33192.618000000002</v>
      </c>
      <c r="E17703" s="108">
        <v>8575.5480000000007</v>
      </c>
      <c r="F17703" s="108">
        <v>7659.3919999999998</v>
      </c>
      <c r="G17703" s="108">
        <v>3723.393</v>
      </c>
      <c r="H17703" s="108">
        <v>455.64800000000002</v>
      </c>
      <c r="I17703" s="108">
        <v>607.57500000000005</v>
      </c>
      <c r="J17703" s="108">
        <v>23.667999999999999</v>
      </c>
      <c r="K17703" s="108">
        <v>17.02</v>
      </c>
      <c r="L17703" s="108">
        <v>-14.131</v>
      </c>
      <c r="M17703" s="108">
        <v>11.244</v>
      </c>
      <c r="N17703" s="108">
        <v>969.20500000000004</v>
      </c>
      <c r="O17703" s="108">
        <v>1115.8320000000001</v>
      </c>
      <c r="P17703" s="108">
        <v>56804.211000000003</v>
      </c>
      <c r="Q17703" s="133">
        <v>0.96372999999999998</v>
      </c>
      <c r="R17703" s="134" t="s">
        <v>3691</v>
      </c>
      <c r="S17703" s="108">
        <v>2637.9270000000001</v>
      </c>
    </row>
    <row r="17704" spans="1:19" ht="11.25" thickBot="1" x14ac:dyDescent="0.2">
      <c r="A17704" s="112"/>
    </row>
    <row r="17705" spans="1:19" ht="11.25" thickBot="1" x14ac:dyDescent="0.2">
      <c r="A17705" s="135" t="s">
        <v>362</v>
      </c>
      <c r="B17705" s="112"/>
      <c r="C17705" s="136">
        <v>46725.89</v>
      </c>
      <c r="D17705" s="136">
        <v>33237.788</v>
      </c>
      <c r="E17705" s="136">
        <v>8564.4760000000006</v>
      </c>
      <c r="F17705" s="136">
        <v>7663.96</v>
      </c>
      <c r="G17705" s="136">
        <v>3724.761</v>
      </c>
      <c r="H17705" s="136">
        <v>451.64299999999997</v>
      </c>
      <c r="I17705" s="136">
        <v>642.24400000000003</v>
      </c>
      <c r="J17705" s="136">
        <v>19.382999999999999</v>
      </c>
      <c r="K17705" s="136">
        <v>13.651999999999999</v>
      </c>
      <c r="L17705" s="136">
        <v>-12.602</v>
      </c>
      <c r="M17705" s="136">
        <v>3.879</v>
      </c>
      <c r="N17705" s="136">
        <v>984.71400000000006</v>
      </c>
      <c r="O17705" s="136">
        <v>1120.7670000000001</v>
      </c>
      <c r="P17705" s="136">
        <v>57663.739000000001</v>
      </c>
      <c r="Q17705" s="137">
        <v>0.95382</v>
      </c>
      <c r="R17705" s="134" t="s">
        <v>3692</v>
      </c>
      <c r="S17705" s="136">
        <v>2539.654</v>
      </c>
    </row>
    <row r="17706" spans="1:19" ht="11.25" thickBot="1" x14ac:dyDescent="0.2">
      <c r="A17706" s="112"/>
    </row>
    <row r="17707" spans="1:19" ht="11.25" thickBot="1" x14ac:dyDescent="0.2">
      <c r="A17707" s="138" t="s">
        <v>364</v>
      </c>
      <c r="B17707" s="112"/>
      <c r="C17707" s="136">
        <v>182.637</v>
      </c>
      <c r="D17707" s="136">
        <v>230.78</v>
      </c>
      <c r="E17707" s="136">
        <v>60.976999999999997</v>
      </c>
      <c r="F17707" s="136">
        <v>92.908000000000001</v>
      </c>
      <c r="G17707" s="136">
        <v>63.435000000000002</v>
      </c>
      <c r="H17707" s="136">
        <v>3.6429999999999998</v>
      </c>
      <c r="I17707" s="136">
        <v>33.222999999999999</v>
      </c>
      <c r="J17707" s="136">
        <v>3.7109999999999999</v>
      </c>
      <c r="K17707" s="136">
        <v>4.3499999999999996</v>
      </c>
      <c r="L17707" s="136">
        <v>1.9059999999999999</v>
      </c>
      <c r="M17707" s="136">
        <v>6.6369999999999996</v>
      </c>
      <c r="N17707" s="136">
        <v>14.218</v>
      </c>
      <c r="O17707" s="136">
        <v>29.260999999999999</v>
      </c>
      <c r="P17707" s="136">
        <v>889.78200000000004</v>
      </c>
      <c r="Q17707" s="137">
        <v>1.235E-2</v>
      </c>
      <c r="R17707" s="134" t="s">
        <v>3693</v>
      </c>
      <c r="S17707" s="136">
        <v>182.928</v>
      </c>
    </row>
    <row r="17708" spans="1:19" ht="11.25" thickBot="1" x14ac:dyDescent="0.2">
      <c r="A17708" s="112"/>
    </row>
    <row r="17709" spans="1:19" ht="11.25" thickBot="1" x14ac:dyDescent="0.2">
      <c r="A17709" s="139" t="s">
        <v>366</v>
      </c>
      <c r="B17709" s="112"/>
      <c r="C17709" s="136">
        <v>0.39100000000000001</v>
      </c>
      <c r="D17709" s="136">
        <v>0.69399999999999995</v>
      </c>
      <c r="E17709" s="136">
        <v>0.71199999999999997</v>
      </c>
      <c r="F17709" s="136">
        <v>1.212</v>
      </c>
      <c r="G17709" s="136">
        <v>1.7030000000000001</v>
      </c>
      <c r="H17709" s="136">
        <v>0.80700000000000005</v>
      </c>
      <c r="I17709" s="136">
        <v>5.173</v>
      </c>
      <c r="J17709" s="136">
        <v>19.146000000000001</v>
      </c>
      <c r="K17709" s="136">
        <v>31.864000000000001</v>
      </c>
      <c r="L17709" s="136">
        <v>15.125</v>
      </c>
      <c r="M17709" s="136">
        <v>171.107</v>
      </c>
      <c r="N17709" s="136">
        <v>1.444</v>
      </c>
      <c r="O17709" s="136">
        <v>2.6110000000000002</v>
      </c>
      <c r="P17709" s="136">
        <v>1.5429999999999999</v>
      </c>
      <c r="Q17709" s="140">
        <v>1.2949999999999999</v>
      </c>
      <c r="R17709" s="134" t="s">
        <v>3694</v>
      </c>
      <c r="S17709" s="136">
        <v>7.2030000000000003</v>
      </c>
    </row>
    <row r="17710" spans="1:19" ht="11.25" thickBot="1" x14ac:dyDescent="0.2">
      <c r="A17710" s="112"/>
    </row>
    <row r="17711" spans="1:19" ht="11.25" thickBot="1" x14ac:dyDescent="0.2">
      <c r="A17711" s="106" t="s">
        <v>357</v>
      </c>
      <c r="B17711" s="106" t="s">
        <v>358</v>
      </c>
      <c r="C17711" s="130" t="s">
        <v>68</v>
      </c>
    </row>
    <row r="17712" spans="1:19" ht="11.25" thickBot="1" x14ac:dyDescent="0.2">
      <c r="A17712" s="107">
        <v>1</v>
      </c>
      <c r="B17712" s="132">
        <v>0.69086805555555564</v>
      </c>
      <c r="C17712" s="108">
        <v>832.63099999999997</v>
      </c>
    </row>
    <row r="17713" spans="1:19" ht="11.25" thickBot="1" x14ac:dyDescent="0.2">
      <c r="A17713" s="112"/>
    </row>
    <row r="17714" spans="1:19" ht="11.25" thickBot="1" x14ac:dyDescent="0.2">
      <c r="A17714" s="107">
        <v>2</v>
      </c>
      <c r="B17714" s="132">
        <v>0.6910532407407407</v>
      </c>
      <c r="C17714" s="108">
        <v>825.27800000000002</v>
      </c>
    </row>
    <row r="17715" spans="1:19" ht="11.25" thickBot="1" x14ac:dyDescent="0.2">
      <c r="A17715" s="112"/>
    </row>
    <row r="17716" spans="1:19" ht="11.25" thickBot="1" x14ac:dyDescent="0.2">
      <c r="A17716" s="107">
        <v>3</v>
      </c>
      <c r="B17716" s="132">
        <v>0.69123842592592588</v>
      </c>
      <c r="C17716" s="108">
        <v>811.13099999999997</v>
      </c>
    </row>
    <row r="17717" spans="1:19" ht="11.25" thickBot="1" x14ac:dyDescent="0.2">
      <c r="A17717" s="112"/>
    </row>
    <row r="17718" spans="1:19" ht="11.25" thickBot="1" x14ac:dyDescent="0.2">
      <c r="A17718" s="135" t="s">
        <v>362</v>
      </c>
      <c r="B17718" s="112"/>
      <c r="C17718" s="136">
        <v>823.01300000000003</v>
      </c>
    </row>
    <row r="17719" spans="1:19" ht="11.25" thickBot="1" x14ac:dyDescent="0.2">
      <c r="A17719" s="112"/>
    </row>
    <row r="17720" spans="1:19" ht="11.25" thickBot="1" x14ac:dyDescent="0.2">
      <c r="A17720" s="138" t="s">
        <v>364</v>
      </c>
      <c r="B17720" s="112"/>
      <c r="C17720" s="136">
        <v>10.927</v>
      </c>
    </row>
    <row r="17721" spans="1:19" ht="11.25" thickBot="1" x14ac:dyDescent="0.2">
      <c r="A17721" s="112"/>
    </row>
    <row r="17722" spans="1:19" ht="11.25" thickBot="1" x14ac:dyDescent="0.2">
      <c r="A17722" s="139" t="s">
        <v>366</v>
      </c>
      <c r="B17722" s="112"/>
      <c r="C17722" s="136">
        <v>1.3280000000000001</v>
      </c>
    </row>
    <row r="17723" spans="1:19" ht="10.5" x14ac:dyDescent="0.15">
      <c r="A17723" s="112"/>
    </row>
    <row r="17724" spans="1:19" x14ac:dyDescent="0.15">
      <c r="A17724" s="129"/>
      <c r="B17724" s="86" t="s">
        <v>3695</v>
      </c>
    </row>
    <row r="17725" spans="1:19" ht="9.75" thickBot="1" x14ac:dyDescent="0.2">
      <c r="A17725" s="81" t="s">
        <v>5871</v>
      </c>
    </row>
    <row r="17726" spans="1:19" ht="11.25" thickBot="1" x14ac:dyDescent="0.2">
      <c r="A17726" s="106" t="s">
        <v>357</v>
      </c>
      <c r="B17726" s="106" t="s">
        <v>358</v>
      </c>
      <c r="C17726" s="130" t="s">
        <v>0</v>
      </c>
      <c r="D17726" s="130" t="s">
        <v>1</v>
      </c>
      <c r="E17726" s="130" t="s">
        <v>2</v>
      </c>
      <c r="F17726" s="130" t="s">
        <v>3</v>
      </c>
      <c r="G17726" s="130" t="s">
        <v>4</v>
      </c>
      <c r="H17726" s="130" t="s">
        <v>5</v>
      </c>
      <c r="I17726" s="131" t="s">
        <v>6</v>
      </c>
      <c r="J17726" s="131" t="s">
        <v>7</v>
      </c>
      <c r="K17726" s="130" t="s">
        <v>8</v>
      </c>
      <c r="L17726" s="130" t="s">
        <v>9</v>
      </c>
      <c r="M17726" s="130" t="s">
        <v>10</v>
      </c>
      <c r="N17726" s="130" t="s">
        <v>11</v>
      </c>
      <c r="O17726" s="130" t="s">
        <v>12</v>
      </c>
      <c r="P17726" s="130" t="s">
        <v>13</v>
      </c>
      <c r="Q17726" s="130" t="s">
        <v>14</v>
      </c>
      <c r="R17726" s="130" t="s">
        <v>15</v>
      </c>
      <c r="S17726" s="130" t="s">
        <v>16</v>
      </c>
    </row>
    <row r="17727" spans="1:19" ht="11.25" thickBot="1" x14ac:dyDescent="0.2">
      <c r="A17727" s="107">
        <v>1</v>
      </c>
      <c r="B17727" s="132">
        <v>0.69603009259259263</v>
      </c>
      <c r="C17727" s="141" t="s">
        <v>13097</v>
      </c>
      <c r="D17727" s="141" t="s">
        <v>13098</v>
      </c>
      <c r="E17727" s="141" t="s">
        <v>13099</v>
      </c>
      <c r="F17727" s="108">
        <v>83603.807000000001</v>
      </c>
      <c r="G17727" s="141" t="s">
        <v>13100</v>
      </c>
      <c r="H17727" s="108">
        <v>226.685</v>
      </c>
      <c r="I17727" s="133">
        <v>1.06718</v>
      </c>
      <c r="J17727" s="134" t="s">
        <v>3700</v>
      </c>
      <c r="K17727" s="141" t="s">
        <v>13101</v>
      </c>
      <c r="L17727" s="108">
        <v>2727.05</v>
      </c>
      <c r="M17727" s="108">
        <v>127327.55</v>
      </c>
      <c r="N17727" s="108">
        <v>57063.334000000003</v>
      </c>
      <c r="O17727" s="108">
        <v>773809.11</v>
      </c>
      <c r="P17727" s="108">
        <v>185321.94</v>
      </c>
      <c r="Q17727" s="108">
        <v>59637.603000000003</v>
      </c>
      <c r="R17727" s="108">
        <v>13251.056</v>
      </c>
      <c r="S17727" s="108">
        <v>19136.415000000001</v>
      </c>
    </row>
    <row r="17728" spans="1:19" ht="11.25" thickBot="1" x14ac:dyDescent="0.2">
      <c r="A17728" s="112"/>
    </row>
    <row r="17729" spans="1:19" ht="11.25" thickBot="1" x14ac:dyDescent="0.2">
      <c r="A17729" s="107">
        <v>2</v>
      </c>
      <c r="B17729" s="132">
        <v>0.69621527777777781</v>
      </c>
      <c r="C17729" s="142">
        <v>183013.93</v>
      </c>
      <c r="D17729" s="142">
        <v>463575.28</v>
      </c>
      <c r="E17729" s="142">
        <v>437394.41</v>
      </c>
      <c r="F17729" s="142">
        <v>7134.38</v>
      </c>
      <c r="G17729" s="143" t="s">
        <v>13102</v>
      </c>
      <c r="H17729" s="142">
        <v>241.05099999999999</v>
      </c>
      <c r="I17729" s="144">
        <v>1.0664199999999999</v>
      </c>
      <c r="J17729" s="143" t="s">
        <v>3703</v>
      </c>
      <c r="K17729" s="142">
        <v>299108.34000000003</v>
      </c>
      <c r="L17729" s="142">
        <v>2987.3119999999999</v>
      </c>
      <c r="M17729" s="142">
        <v>21388.11</v>
      </c>
      <c r="N17729" s="142">
        <v>8281.6730000000007</v>
      </c>
      <c r="O17729" s="142">
        <v>131628</v>
      </c>
      <c r="P17729" s="142">
        <v>200954.61</v>
      </c>
      <c r="Q17729" s="142">
        <v>9514.9349999999995</v>
      </c>
      <c r="R17729" s="142">
        <v>2070.306</v>
      </c>
      <c r="S17729" s="142">
        <v>2675.6039999999998</v>
      </c>
    </row>
    <row r="17730" spans="1:19" ht="11.25" thickBot="1" x14ac:dyDescent="0.2">
      <c r="A17730" s="112"/>
    </row>
    <row r="17731" spans="1:19" ht="11.25" thickBot="1" x14ac:dyDescent="0.2">
      <c r="A17731" s="107">
        <v>3</v>
      </c>
      <c r="B17731" s="132">
        <v>0.69640046296296287</v>
      </c>
      <c r="C17731" s="142">
        <v>141268.89000000001</v>
      </c>
      <c r="D17731" s="142">
        <v>394473.43</v>
      </c>
      <c r="E17731" s="142">
        <v>482226.85</v>
      </c>
      <c r="F17731" s="142">
        <v>4228.1229999999996</v>
      </c>
      <c r="G17731" s="143" t="s">
        <v>13103</v>
      </c>
      <c r="H17731" s="142">
        <v>219.05099999999999</v>
      </c>
      <c r="I17731" s="144">
        <v>1.0706899999999999</v>
      </c>
      <c r="J17731" s="143" t="s">
        <v>3705</v>
      </c>
      <c r="K17731" s="142">
        <v>239989.53</v>
      </c>
      <c r="L17731" s="142">
        <v>2975.3110000000001</v>
      </c>
      <c r="M17731" s="142">
        <v>17432.150000000001</v>
      </c>
      <c r="N17731" s="142">
        <v>6039.2709999999997</v>
      </c>
      <c r="O17731" s="142">
        <v>105099.6</v>
      </c>
      <c r="P17731" s="142">
        <v>201898.7</v>
      </c>
      <c r="Q17731" s="142">
        <v>7380.0010000000002</v>
      </c>
      <c r="R17731" s="142">
        <v>1665.2660000000001</v>
      </c>
      <c r="S17731" s="142">
        <v>2131.5100000000002</v>
      </c>
    </row>
    <row r="17732" spans="1:19" ht="11.25" thickBot="1" x14ac:dyDescent="0.2">
      <c r="A17732" s="112"/>
    </row>
    <row r="17733" spans="1:19" ht="11.25" thickBot="1" x14ac:dyDescent="0.2">
      <c r="A17733" s="135" t="s">
        <v>362</v>
      </c>
      <c r="B17733" s="112"/>
      <c r="C17733" s="141" t="s">
        <v>13104</v>
      </c>
      <c r="D17733" s="141" t="s">
        <v>13105</v>
      </c>
      <c r="E17733" s="141" t="s">
        <v>13106</v>
      </c>
      <c r="F17733" s="136">
        <v>83603.807000000001</v>
      </c>
      <c r="G17733" s="141" t="s">
        <v>13107</v>
      </c>
      <c r="H17733" s="136">
        <v>226.685</v>
      </c>
      <c r="I17733" s="137">
        <v>1.06718</v>
      </c>
      <c r="J17733" s="134" t="s">
        <v>3710</v>
      </c>
      <c r="K17733" s="141" t="s">
        <v>13108</v>
      </c>
      <c r="L17733" s="136">
        <v>2727.05</v>
      </c>
      <c r="M17733" s="136">
        <v>127327.55</v>
      </c>
      <c r="N17733" s="136">
        <v>57063.334000000003</v>
      </c>
      <c r="O17733" s="136">
        <v>773809.11</v>
      </c>
      <c r="P17733" s="136">
        <v>185321.94</v>
      </c>
      <c r="Q17733" s="136">
        <v>59637.603000000003</v>
      </c>
      <c r="R17733" s="136">
        <v>13251.056</v>
      </c>
      <c r="S17733" s="136">
        <v>19136.415000000001</v>
      </c>
    </row>
    <row r="17734" spans="1:19" ht="11.25" thickBot="1" x14ac:dyDescent="0.2">
      <c r="A17734" s="112"/>
    </row>
    <row r="17735" spans="1:19" ht="11.25" thickBot="1" x14ac:dyDescent="0.2">
      <c r="A17735" s="138" t="s">
        <v>364</v>
      </c>
      <c r="B17735" s="112"/>
      <c r="C17735" s="141" t="s">
        <v>3712</v>
      </c>
      <c r="D17735" s="141" t="s">
        <v>3712</v>
      </c>
      <c r="E17735" s="141" t="s">
        <v>3712</v>
      </c>
      <c r="F17735" s="136">
        <v>0</v>
      </c>
      <c r="G17735" s="141" t="s">
        <v>3712</v>
      </c>
      <c r="H17735" s="136">
        <v>0</v>
      </c>
      <c r="I17735" s="140" t="s">
        <v>3713</v>
      </c>
      <c r="J17735" s="134" t="s">
        <v>3714</v>
      </c>
      <c r="K17735" s="141" t="s">
        <v>3712</v>
      </c>
      <c r="L17735" s="136">
        <v>0</v>
      </c>
      <c r="M17735" s="136">
        <v>0</v>
      </c>
      <c r="N17735" s="136">
        <v>0</v>
      </c>
      <c r="O17735" s="136">
        <v>0</v>
      </c>
      <c r="P17735" s="136">
        <v>0</v>
      </c>
      <c r="Q17735" s="136">
        <v>0</v>
      </c>
      <c r="R17735" s="136">
        <v>0</v>
      </c>
      <c r="S17735" s="136">
        <v>0</v>
      </c>
    </row>
    <row r="17736" spans="1:19" ht="11.25" thickBot="1" x14ac:dyDescent="0.2">
      <c r="A17736" s="112"/>
    </row>
    <row r="17737" spans="1:19" ht="11.25" thickBot="1" x14ac:dyDescent="0.2">
      <c r="A17737" s="139" t="s">
        <v>366</v>
      </c>
      <c r="B17737" s="112"/>
      <c r="C17737" s="141" t="s">
        <v>3712</v>
      </c>
      <c r="D17737" s="141" t="s">
        <v>3712</v>
      </c>
      <c r="E17737" s="141" t="s">
        <v>3712</v>
      </c>
      <c r="F17737" s="136">
        <v>0</v>
      </c>
      <c r="G17737" s="141" t="s">
        <v>3712</v>
      </c>
      <c r="H17737" s="136">
        <v>0</v>
      </c>
      <c r="I17737" s="140" t="s">
        <v>3713</v>
      </c>
      <c r="J17737" s="134" t="s">
        <v>3714</v>
      </c>
      <c r="K17737" s="141" t="s">
        <v>3712</v>
      </c>
      <c r="L17737" s="136">
        <v>0</v>
      </c>
      <c r="M17737" s="136">
        <v>0</v>
      </c>
      <c r="N17737" s="136">
        <v>0</v>
      </c>
      <c r="O17737" s="136">
        <v>0</v>
      </c>
      <c r="P17737" s="136">
        <v>0</v>
      </c>
      <c r="Q17737" s="136">
        <v>0</v>
      </c>
      <c r="R17737" s="136">
        <v>0</v>
      </c>
      <c r="S17737" s="136">
        <v>0</v>
      </c>
    </row>
    <row r="17738" spans="1:19" ht="11.25" thickBot="1" x14ac:dyDescent="0.2">
      <c r="A17738" s="112"/>
    </row>
    <row r="17739" spans="1:19" ht="11.25" thickBot="1" x14ac:dyDescent="0.2">
      <c r="A17739" s="106" t="s">
        <v>357</v>
      </c>
      <c r="B17739" s="106" t="s">
        <v>358</v>
      </c>
      <c r="C17739" s="130" t="s">
        <v>17</v>
      </c>
      <c r="D17739" s="130" t="s">
        <v>18</v>
      </c>
      <c r="E17739" s="131" t="s">
        <v>19</v>
      </c>
      <c r="F17739" s="131" t="s">
        <v>20</v>
      </c>
      <c r="G17739" s="130" t="s">
        <v>21</v>
      </c>
      <c r="H17739" s="130" t="s">
        <v>22</v>
      </c>
      <c r="I17739" s="130" t="s">
        <v>23</v>
      </c>
      <c r="J17739" s="130" t="s">
        <v>24</v>
      </c>
      <c r="K17739" s="131" t="s">
        <v>25</v>
      </c>
      <c r="L17739" s="131" t="s">
        <v>26</v>
      </c>
      <c r="M17739" s="130" t="s">
        <v>27</v>
      </c>
      <c r="N17739" s="130" t="s">
        <v>28</v>
      </c>
      <c r="O17739" s="130" t="s">
        <v>29</v>
      </c>
      <c r="P17739" s="130" t="s">
        <v>30</v>
      </c>
      <c r="Q17739" s="130" t="s">
        <v>31</v>
      </c>
      <c r="R17739" s="130" t="s">
        <v>32</v>
      </c>
      <c r="S17739" s="130" t="s">
        <v>33</v>
      </c>
    </row>
    <row r="17740" spans="1:19" ht="11.25" thickBot="1" x14ac:dyDescent="0.2">
      <c r="A17740" s="107">
        <v>1</v>
      </c>
      <c r="B17740" s="132">
        <v>0.69603009259259263</v>
      </c>
      <c r="C17740" s="108">
        <v>8409.3259999999991</v>
      </c>
      <c r="D17740" s="108">
        <v>32961.582000000002</v>
      </c>
      <c r="E17740" s="133">
        <v>1.02545</v>
      </c>
      <c r="F17740" s="133">
        <v>0.94776000000000005</v>
      </c>
      <c r="G17740" s="108">
        <v>137.61799999999999</v>
      </c>
      <c r="H17740" s="108">
        <v>13.853</v>
      </c>
      <c r="I17740" s="108">
        <v>159328.64000000001</v>
      </c>
      <c r="J17740" s="108">
        <v>96825.551999999996</v>
      </c>
      <c r="K17740" s="133">
        <v>1.0440799999999999</v>
      </c>
      <c r="L17740" s="134" t="s">
        <v>3715</v>
      </c>
      <c r="M17740" s="108">
        <v>27695.222000000002</v>
      </c>
      <c r="N17740" s="108">
        <v>16723.766</v>
      </c>
      <c r="O17740" s="108">
        <v>1475.3789999999999</v>
      </c>
      <c r="P17740" s="108">
        <v>7230.6660000000002</v>
      </c>
      <c r="Q17740" s="108">
        <v>1826.9010000000001</v>
      </c>
      <c r="R17740" s="108">
        <v>6982.4939999999997</v>
      </c>
      <c r="S17740" s="108">
        <v>13191.056</v>
      </c>
    </row>
    <row r="17741" spans="1:19" ht="11.25" thickBot="1" x14ac:dyDescent="0.2">
      <c r="A17741" s="112"/>
    </row>
    <row r="17742" spans="1:19" ht="11.25" thickBot="1" x14ac:dyDescent="0.2">
      <c r="A17742" s="107">
        <v>2</v>
      </c>
      <c r="B17742" s="132">
        <v>0.69621527777777781</v>
      </c>
      <c r="C17742" s="142">
        <v>-9268.6630000000005</v>
      </c>
      <c r="D17742" s="142">
        <v>5130.0190000000002</v>
      </c>
      <c r="E17742" s="144">
        <v>1.0463499999999999</v>
      </c>
      <c r="F17742" s="144">
        <v>1.3901600000000001</v>
      </c>
      <c r="G17742" s="142">
        <v>119.291</v>
      </c>
      <c r="H17742" s="142">
        <v>10.3</v>
      </c>
      <c r="I17742" s="142">
        <v>27576.356</v>
      </c>
      <c r="J17742" s="142">
        <v>16489.367999999999</v>
      </c>
      <c r="K17742" s="144">
        <v>1.05616</v>
      </c>
      <c r="L17742" s="143" t="s">
        <v>3716</v>
      </c>
      <c r="M17742" s="142">
        <v>4763.1009999999997</v>
      </c>
      <c r="N17742" s="142">
        <v>2954.91</v>
      </c>
      <c r="O17742" s="142">
        <v>261.40300000000002</v>
      </c>
      <c r="P17742" s="142">
        <v>1310.0509999999999</v>
      </c>
      <c r="Q17742" s="142">
        <v>344.30500000000001</v>
      </c>
      <c r="R17742" s="142">
        <v>1025.1010000000001</v>
      </c>
      <c r="S17742" s="142">
        <v>2275.5210000000002</v>
      </c>
    </row>
    <row r="17743" spans="1:19" ht="11.25" thickBot="1" x14ac:dyDescent="0.2">
      <c r="A17743" s="112"/>
    </row>
    <row r="17744" spans="1:19" ht="11.25" thickBot="1" x14ac:dyDescent="0.2">
      <c r="A17744" s="107">
        <v>3</v>
      </c>
      <c r="B17744" s="132">
        <v>0.69640046296296287</v>
      </c>
      <c r="C17744" s="142">
        <v>-10033.811</v>
      </c>
      <c r="D17744" s="142">
        <v>4248.8119999999999</v>
      </c>
      <c r="E17744" s="144">
        <v>1.0697000000000001</v>
      </c>
      <c r="F17744" s="144">
        <v>1.44617</v>
      </c>
      <c r="G17744" s="142">
        <v>150.291</v>
      </c>
      <c r="H17744" s="142">
        <v>11.3</v>
      </c>
      <c r="I17744" s="142">
        <v>22361.079000000002</v>
      </c>
      <c r="J17744" s="142">
        <v>13171.862999999999</v>
      </c>
      <c r="K17744" s="144">
        <v>1.0603</v>
      </c>
      <c r="L17744" s="143" t="s">
        <v>3717</v>
      </c>
      <c r="M17744" s="142">
        <v>3798.9</v>
      </c>
      <c r="N17744" s="142">
        <v>2160.8069999999998</v>
      </c>
      <c r="O17744" s="142">
        <v>223.40299999999999</v>
      </c>
      <c r="P17744" s="142">
        <v>1061.037</v>
      </c>
      <c r="Q17744" s="142">
        <v>246.304</v>
      </c>
      <c r="R17744" s="142">
        <v>731.08399999999995</v>
      </c>
      <c r="S17744" s="142">
        <v>1825.4770000000001</v>
      </c>
    </row>
    <row r="17745" spans="1:19" ht="11.25" thickBot="1" x14ac:dyDescent="0.2">
      <c r="A17745" s="112"/>
    </row>
    <row r="17746" spans="1:19" ht="11.25" thickBot="1" x14ac:dyDescent="0.2">
      <c r="A17746" s="135" t="s">
        <v>362</v>
      </c>
      <c r="B17746" s="112"/>
      <c r="C17746" s="136">
        <v>8409.3259999999991</v>
      </c>
      <c r="D17746" s="136">
        <v>32961.582000000002</v>
      </c>
      <c r="E17746" s="137">
        <v>1.02545</v>
      </c>
      <c r="F17746" s="137">
        <v>0.94776000000000005</v>
      </c>
      <c r="G17746" s="136">
        <v>137.61799999999999</v>
      </c>
      <c r="H17746" s="136">
        <v>13.853</v>
      </c>
      <c r="I17746" s="136">
        <v>159328.64000000001</v>
      </c>
      <c r="J17746" s="136">
        <v>96825.551999999996</v>
      </c>
      <c r="K17746" s="137">
        <v>1.0440799999999999</v>
      </c>
      <c r="L17746" s="134" t="s">
        <v>3718</v>
      </c>
      <c r="M17746" s="136">
        <v>27695.222000000002</v>
      </c>
      <c r="N17746" s="136">
        <v>16723.766</v>
      </c>
      <c r="O17746" s="136">
        <v>1475.3789999999999</v>
      </c>
      <c r="P17746" s="136">
        <v>7230.6660000000002</v>
      </c>
      <c r="Q17746" s="136">
        <v>1826.9010000000001</v>
      </c>
      <c r="R17746" s="136">
        <v>6982.4939999999997</v>
      </c>
      <c r="S17746" s="136">
        <v>13191.056</v>
      </c>
    </row>
    <row r="17747" spans="1:19" ht="11.25" thickBot="1" x14ac:dyDescent="0.2">
      <c r="A17747" s="112"/>
    </row>
    <row r="17748" spans="1:19" ht="11.25" thickBot="1" x14ac:dyDescent="0.2">
      <c r="A17748" s="138" t="s">
        <v>364</v>
      </c>
      <c r="B17748" s="112"/>
      <c r="C17748" s="136">
        <v>0</v>
      </c>
      <c r="D17748" s="136">
        <v>0</v>
      </c>
      <c r="E17748" s="140" t="s">
        <v>3713</v>
      </c>
      <c r="F17748" s="140" t="s">
        <v>3713</v>
      </c>
      <c r="G17748" s="136">
        <v>0</v>
      </c>
      <c r="H17748" s="136">
        <v>0</v>
      </c>
      <c r="I17748" s="136">
        <v>0</v>
      </c>
      <c r="J17748" s="136">
        <v>0</v>
      </c>
      <c r="K17748" s="140" t="s">
        <v>3713</v>
      </c>
      <c r="L17748" s="134" t="s">
        <v>3714</v>
      </c>
      <c r="M17748" s="136">
        <v>0</v>
      </c>
      <c r="N17748" s="136">
        <v>0</v>
      </c>
      <c r="O17748" s="136">
        <v>0</v>
      </c>
      <c r="P17748" s="136">
        <v>0</v>
      </c>
      <c r="Q17748" s="136">
        <v>0</v>
      </c>
      <c r="R17748" s="136">
        <v>0</v>
      </c>
      <c r="S17748" s="136">
        <v>0</v>
      </c>
    </row>
    <row r="17749" spans="1:19" ht="11.25" thickBot="1" x14ac:dyDescent="0.2">
      <c r="A17749" s="112"/>
    </row>
    <row r="17750" spans="1:19" ht="11.25" thickBot="1" x14ac:dyDescent="0.2">
      <c r="A17750" s="139" t="s">
        <v>366</v>
      </c>
      <c r="B17750" s="112"/>
      <c r="C17750" s="136">
        <v>0</v>
      </c>
      <c r="D17750" s="136">
        <v>0</v>
      </c>
      <c r="E17750" s="140" t="s">
        <v>3713</v>
      </c>
      <c r="F17750" s="140" t="s">
        <v>3713</v>
      </c>
      <c r="G17750" s="136">
        <v>0</v>
      </c>
      <c r="H17750" s="136">
        <v>0</v>
      </c>
      <c r="I17750" s="136">
        <v>0</v>
      </c>
      <c r="J17750" s="136">
        <v>0</v>
      </c>
      <c r="K17750" s="140" t="s">
        <v>3713</v>
      </c>
      <c r="L17750" s="134" t="s">
        <v>3714</v>
      </c>
      <c r="M17750" s="136">
        <v>0</v>
      </c>
      <c r="N17750" s="136">
        <v>0</v>
      </c>
      <c r="O17750" s="136">
        <v>0</v>
      </c>
      <c r="P17750" s="136">
        <v>0</v>
      </c>
      <c r="Q17750" s="136">
        <v>0</v>
      </c>
      <c r="R17750" s="136">
        <v>0</v>
      </c>
      <c r="S17750" s="136">
        <v>0</v>
      </c>
    </row>
    <row r="17751" spans="1:19" ht="11.25" thickBot="1" x14ac:dyDescent="0.2">
      <c r="A17751" s="112"/>
    </row>
    <row r="17752" spans="1:19" ht="11.25" thickBot="1" x14ac:dyDescent="0.2">
      <c r="A17752" s="106" t="s">
        <v>357</v>
      </c>
      <c r="B17752" s="106" t="s">
        <v>358</v>
      </c>
      <c r="C17752" s="131" t="s">
        <v>34</v>
      </c>
      <c r="D17752" s="131" t="s">
        <v>35</v>
      </c>
      <c r="E17752" s="130" t="s">
        <v>36</v>
      </c>
      <c r="F17752" s="130" t="s">
        <v>37</v>
      </c>
      <c r="G17752" s="130" t="s">
        <v>38</v>
      </c>
      <c r="H17752" s="130" t="s">
        <v>39</v>
      </c>
      <c r="I17752" s="130" t="s">
        <v>40</v>
      </c>
      <c r="J17752" s="130" t="s">
        <v>41</v>
      </c>
      <c r="K17752" s="130" t="s">
        <v>42</v>
      </c>
      <c r="L17752" s="130" t="s">
        <v>43</v>
      </c>
      <c r="M17752" s="130" t="s">
        <v>44</v>
      </c>
      <c r="N17752" s="130" t="s">
        <v>45</v>
      </c>
      <c r="O17752" s="130" t="s">
        <v>46</v>
      </c>
      <c r="P17752" s="130" t="s">
        <v>47</v>
      </c>
      <c r="Q17752" s="130" t="s">
        <v>48</v>
      </c>
      <c r="R17752" s="130" t="s">
        <v>49</v>
      </c>
      <c r="S17752" s="130" t="s">
        <v>50</v>
      </c>
    </row>
    <row r="17753" spans="1:19" ht="11.25" thickBot="1" x14ac:dyDescent="0.2">
      <c r="A17753" s="107">
        <v>1</v>
      </c>
      <c r="B17753" s="132">
        <v>0.69603009259259263</v>
      </c>
      <c r="C17753" s="133">
        <v>0.96189000000000002</v>
      </c>
      <c r="D17753" s="134" t="s">
        <v>3719</v>
      </c>
      <c r="E17753" s="108">
        <v>2746.68</v>
      </c>
      <c r="F17753" s="108">
        <v>2769.2040000000002</v>
      </c>
      <c r="G17753" s="108">
        <v>170.364</v>
      </c>
      <c r="H17753" s="108">
        <v>62257.192000000003</v>
      </c>
      <c r="I17753" s="108">
        <v>84246.676000000007</v>
      </c>
      <c r="J17753" s="108">
        <v>545282.12</v>
      </c>
      <c r="K17753" s="108">
        <v>20868.150000000001</v>
      </c>
      <c r="L17753" s="108">
        <v>19595.062999999998</v>
      </c>
      <c r="M17753" s="108">
        <v>25219.238000000001</v>
      </c>
      <c r="N17753" s="108">
        <v>4759.018</v>
      </c>
      <c r="O17753" s="108">
        <v>3947.91</v>
      </c>
      <c r="P17753" s="108">
        <v>15348.657999999999</v>
      </c>
      <c r="Q17753" s="108">
        <v>4856.4309999999996</v>
      </c>
      <c r="R17753" s="108">
        <v>30618.128000000001</v>
      </c>
      <c r="S17753" s="108">
        <v>7573.4620000000004</v>
      </c>
    </row>
    <row r="17754" spans="1:19" ht="11.25" thickBot="1" x14ac:dyDescent="0.2">
      <c r="A17754" s="112"/>
    </row>
    <row r="17755" spans="1:19" ht="11.25" thickBot="1" x14ac:dyDescent="0.2">
      <c r="A17755" s="107">
        <v>2</v>
      </c>
      <c r="B17755" s="132">
        <v>0.69621527777777781</v>
      </c>
      <c r="C17755" s="144">
        <v>0.98167000000000004</v>
      </c>
      <c r="D17755" s="143" t="s">
        <v>3720</v>
      </c>
      <c r="E17755" s="142">
        <v>418.767</v>
      </c>
      <c r="F17755" s="142">
        <v>483.08100000000002</v>
      </c>
      <c r="G17755" s="142">
        <v>29.202000000000002</v>
      </c>
      <c r="H17755" s="142">
        <v>10922.063</v>
      </c>
      <c r="I17755" s="142">
        <v>14936.775</v>
      </c>
      <c r="J17755" s="142">
        <v>95403.587</v>
      </c>
      <c r="K17755" s="142">
        <v>3582.3159999999998</v>
      </c>
      <c r="L17755" s="142">
        <v>2720.7959999999998</v>
      </c>
      <c r="M17755" s="142">
        <v>4406.2690000000002</v>
      </c>
      <c r="N17755" s="142">
        <v>837.81299999999999</v>
      </c>
      <c r="O17755" s="142">
        <v>693.10900000000004</v>
      </c>
      <c r="P17755" s="142">
        <v>2569.2660000000001</v>
      </c>
      <c r="Q17755" s="142">
        <v>833.41899999999998</v>
      </c>
      <c r="R17755" s="142">
        <v>5300.3789999999999</v>
      </c>
      <c r="S17755" s="142">
        <v>1303.0440000000001</v>
      </c>
    </row>
    <row r="17756" spans="1:19" ht="11.25" thickBot="1" x14ac:dyDescent="0.2">
      <c r="A17756" s="112"/>
    </row>
    <row r="17757" spans="1:19" ht="11.25" thickBot="1" x14ac:dyDescent="0.2">
      <c r="A17757" s="107">
        <v>3</v>
      </c>
      <c r="B17757" s="132">
        <v>0.69640046296296287</v>
      </c>
      <c r="C17757" s="144">
        <v>0.98072000000000004</v>
      </c>
      <c r="D17757" s="143" t="s">
        <v>3721</v>
      </c>
      <c r="E17757" s="142">
        <v>358.76600000000002</v>
      </c>
      <c r="F17757" s="142">
        <v>391.69900000000001</v>
      </c>
      <c r="G17757" s="142">
        <v>24.202000000000002</v>
      </c>
      <c r="H17757" s="142">
        <v>8723.0239999999994</v>
      </c>
      <c r="I17757" s="142">
        <v>11871.788</v>
      </c>
      <c r="J17757" s="142">
        <v>77714.414000000004</v>
      </c>
      <c r="K17757" s="142">
        <v>3037.2280000000001</v>
      </c>
      <c r="L17757" s="142">
        <v>2161.7049999999999</v>
      </c>
      <c r="M17757" s="142">
        <v>3571.1080000000002</v>
      </c>
      <c r="N17757" s="142">
        <v>642.80600000000004</v>
      </c>
      <c r="O17757" s="142">
        <v>589.10599999999999</v>
      </c>
      <c r="P17757" s="142">
        <v>2159.2190000000001</v>
      </c>
      <c r="Q17757" s="142">
        <v>641.41200000000003</v>
      </c>
      <c r="R17757" s="142">
        <v>4283.1450000000004</v>
      </c>
      <c r="S17757" s="142">
        <v>1069.03</v>
      </c>
    </row>
    <row r="17758" spans="1:19" ht="11.25" thickBot="1" x14ac:dyDescent="0.2">
      <c r="A17758" s="112"/>
    </row>
    <row r="17759" spans="1:19" ht="11.25" thickBot="1" x14ac:dyDescent="0.2">
      <c r="A17759" s="135" t="s">
        <v>362</v>
      </c>
      <c r="B17759" s="112"/>
      <c r="C17759" s="137">
        <v>0.96189000000000002</v>
      </c>
      <c r="D17759" s="134" t="s">
        <v>3722</v>
      </c>
      <c r="E17759" s="136">
        <v>2746.68</v>
      </c>
      <c r="F17759" s="136">
        <v>2769.2040000000002</v>
      </c>
      <c r="G17759" s="136">
        <v>170.364</v>
      </c>
      <c r="H17759" s="136">
        <v>62257.192000000003</v>
      </c>
      <c r="I17759" s="136">
        <v>84246.676000000007</v>
      </c>
      <c r="J17759" s="136">
        <v>545282.12</v>
      </c>
      <c r="K17759" s="136">
        <v>20868.150000000001</v>
      </c>
      <c r="L17759" s="136">
        <v>19595.062999999998</v>
      </c>
      <c r="M17759" s="136">
        <v>25219.238000000001</v>
      </c>
      <c r="N17759" s="136">
        <v>4759.018</v>
      </c>
      <c r="O17759" s="136">
        <v>3947.91</v>
      </c>
      <c r="P17759" s="136">
        <v>15348.657999999999</v>
      </c>
      <c r="Q17759" s="136">
        <v>4856.4309999999996</v>
      </c>
      <c r="R17759" s="136">
        <v>30618.128000000001</v>
      </c>
      <c r="S17759" s="136">
        <v>7573.4620000000004</v>
      </c>
    </row>
    <row r="17760" spans="1:19" ht="11.25" thickBot="1" x14ac:dyDescent="0.2">
      <c r="A17760" s="112"/>
    </row>
    <row r="17761" spans="1:19" ht="11.25" thickBot="1" x14ac:dyDescent="0.2">
      <c r="A17761" s="138" t="s">
        <v>364</v>
      </c>
      <c r="B17761" s="112"/>
      <c r="C17761" s="140" t="s">
        <v>3713</v>
      </c>
      <c r="D17761" s="134" t="s">
        <v>3714</v>
      </c>
      <c r="E17761" s="136">
        <v>0</v>
      </c>
      <c r="F17761" s="136">
        <v>0</v>
      </c>
      <c r="G17761" s="136">
        <v>0</v>
      </c>
      <c r="H17761" s="136">
        <v>0</v>
      </c>
      <c r="I17761" s="136">
        <v>0</v>
      </c>
      <c r="J17761" s="136">
        <v>0</v>
      </c>
      <c r="K17761" s="136">
        <v>0</v>
      </c>
      <c r="L17761" s="136">
        <v>0</v>
      </c>
      <c r="M17761" s="136">
        <v>0</v>
      </c>
      <c r="N17761" s="136">
        <v>0</v>
      </c>
      <c r="O17761" s="136">
        <v>0</v>
      </c>
      <c r="P17761" s="136">
        <v>0</v>
      </c>
      <c r="Q17761" s="136">
        <v>0</v>
      </c>
      <c r="R17761" s="136">
        <v>0</v>
      </c>
      <c r="S17761" s="136">
        <v>0</v>
      </c>
    </row>
    <row r="17762" spans="1:19" ht="11.25" thickBot="1" x14ac:dyDescent="0.2">
      <c r="A17762" s="112"/>
    </row>
    <row r="17763" spans="1:19" ht="11.25" thickBot="1" x14ac:dyDescent="0.2">
      <c r="A17763" s="139" t="s">
        <v>366</v>
      </c>
      <c r="B17763" s="112"/>
      <c r="C17763" s="140" t="s">
        <v>3713</v>
      </c>
      <c r="D17763" s="134" t="s">
        <v>3714</v>
      </c>
      <c r="E17763" s="136">
        <v>0</v>
      </c>
      <c r="F17763" s="136">
        <v>0</v>
      </c>
      <c r="G17763" s="136">
        <v>0</v>
      </c>
      <c r="H17763" s="136">
        <v>0</v>
      </c>
      <c r="I17763" s="136">
        <v>0</v>
      </c>
      <c r="J17763" s="136">
        <v>0</v>
      </c>
      <c r="K17763" s="136">
        <v>0</v>
      </c>
      <c r="L17763" s="136">
        <v>0</v>
      </c>
      <c r="M17763" s="136">
        <v>0</v>
      </c>
      <c r="N17763" s="136">
        <v>0</v>
      </c>
      <c r="O17763" s="136">
        <v>0</v>
      </c>
      <c r="P17763" s="136">
        <v>0</v>
      </c>
      <c r="Q17763" s="136">
        <v>0</v>
      </c>
      <c r="R17763" s="136">
        <v>0</v>
      </c>
      <c r="S17763" s="136">
        <v>0</v>
      </c>
    </row>
    <row r="17764" spans="1:19" ht="11.25" thickBot="1" x14ac:dyDescent="0.2">
      <c r="A17764" s="112"/>
    </row>
    <row r="17765" spans="1:19" ht="11.25" thickBot="1" x14ac:dyDescent="0.2">
      <c r="A17765" s="106" t="s">
        <v>357</v>
      </c>
      <c r="B17765" s="106" t="s">
        <v>358</v>
      </c>
      <c r="C17765" s="130" t="s">
        <v>51</v>
      </c>
      <c r="D17765" s="130" t="s">
        <v>52</v>
      </c>
      <c r="E17765" s="130" t="s">
        <v>53</v>
      </c>
      <c r="F17765" s="130" t="s">
        <v>54</v>
      </c>
      <c r="G17765" s="130" t="s">
        <v>55</v>
      </c>
      <c r="H17765" s="130" t="s">
        <v>56</v>
      </c>
      <c r="I17765" s="130" t="s">
        <v>57</v>
      </c>
      <c r="J17765" s="130" t="s">
        <v>58</v>
      </c>
      <c r="K17765" s="130" t="s">
        <v>59</v>
      </c>
      <c r="L17765" s="130" t="s">
        <v>60</v>
      </c>
      <c r="M17765" s="130" t="s">
        <v>61</v>
      </c>
      <c r="N17765" s="130" t="s">
        <v>62</v>
      </c>
      <c r="O17765" s="130" t="s">
        <v>63</v>
      </c>
      <c r="P17765" s="130" t="s">
        <v>64</v>
      </c>
      <c r="Q17765" s="131" t="s">
        <v>65</v>
      </c>
      <c r="R17765" s="131" t="s">
        <v>66</v>
      </c>
      <c r="S17765" s="130" t="s">
        <v>67</v>
      </c>
    </row>
    <row r="17766" spans="1:19" ht="11.25" thickBot="1" x14ac:dyDescent="0.2">
      <c r="A17766" s="107">
        <v>1</v>
      </c>
      <c r="B17766" s="132">
        <v>0.69603009259259263</v>
      </c>
      <c r="C17766" s="108">
        <v>30042.435000000001</v>
      </c>
      <c r="D17766" s="108">
        <v>10190.121999999999</v>
      </c>
      <c r="E17766" s="108">
        <v>31587.81</v>
      </c>
      <c r="F17766" s="108">
        <v>7104.4030000000002</v>
      </c>
      <c r="G17766" s="108">
        <v>31996.169000000002</v>
      </c>
      <c r="H17766" s="108">
        <v>70209.823000000004</v>
      </c>
      <c r="I17766" s="108">
        <v>27156.071</v>
      </c>
      <c r="J17766" s="108">
        <v>38360.502999999997</v>
      </c>
      <c r="K17766" s="108">
        <v>56167.766000000003</v>
      </c>
      <c r="L17766" s="108">
        <v>6561.6</v>
      </c>
      <c r="M17766" s="108">
        <v>3034.3789999999999</v>
      </c>
      <c r="N17766" s="108">
        <v>836.82100000000003</v>
      </c>
      <c r="O17766" s="108">
        <v>383331.81</v>
      </c>
      <c r="P17766" s="108">
        <v>95383.679000000004</v>
      </c>
      <c r="Q17766" s="133">
        <v>0.94937000000000005</v>
      </c>
      <c r="R17766" s="134" t="s">
        <v>3723</v>
      </c>
      <c r="S17766" s="108">
        <v>22436.574000000001</v>
      </c>
    </row>
    <row r="17767" spans="1:19" ht="11.25" thickBot="1" x14ac:dyDescent="0.2">
      <c r="A17767" s="112"/>
    </row>
    <row r="17768" spans="1:19" ht="11.25" thickBot="1" x14ac:dyDescent="0.2">
      <c r="A17768" s="107">
        <v>2</v>
      </c>
      <c r="B17768" s="132">
        <v>0.69621527777777781</v>
      </c>
      <c r="C17768" s="142">
        <v>5140.9440000000004</v>
      </c>
      <c r="D17768" s="142">
        <v>1720.6780000000001</v>
      </c>
      <c r="E17768" s="142">
        <v>5493.6189999999997</v>
      </c>
      <c r="F17768" s="142">
        <v>1177.039</v>
      </c>
      <c r="G17768" s="142">
        <v>5541.04</v>
      </c>
      <c r="H17768" s="142">
        <v>11995.267</v>
      </c>
      <c r="I17768" s="142">
        <v>4520.1419999999998</v>
      </c>
      <c r="J17768" s="142">
        <v>6520.3190000000004</v>
      </c>
      <c r="K17768" s="142">
        <v>9758.4860000000008</v>
      </c>
      <c r="L17768" s="142">
        <v>1142.2249999999999</v>
      </c>
      <c r="M17768" s="142">
        <v>510.60599999999999</v>
      </c>
      <c r="N17768" s="142">
        <v>337.19900000000001</v>
      </c>
      <c r="O17768" s="142">
        <v>66614.528999999995</v>
      </c>
      <c r="P17768" s="142">
        <v>15874.022999999999</v>
      </c>
      <c r="Q17768" s="144">
        <v>0.96896000000000004</v>
      </c>
      <c r="R17768" s="143" t="s">
        <v>3724</v>
      </c>
      <c r="S17768" s="142">
        <v>3658.547</v>
      </c>
    </row>
    <row r="17769" spans="1:19" ht="11.25" thickBot="1" x14ac:dyDescent="0.2">
      <c r="A17769" s="112"/>
    </row>
    <row r="17770" spans="1:19" ht="11.25" thickBot="1" x14ac:dyDescent="0.2">
      <c r="A17770" s="107">
        <v>3</v>
      </c>
      <c r="B17770" s="132">
        <v>0.69640046296296287</v>
      </c>
      <c r="C17770" s="142">
        <v>4262.7449999999999</v>
      </c>
      <c r="D17770" s="142">
        <v>1400.654</v>
      </c>
      <c r="E17770" s="142">
        <v>4405.3599999999997</v>
      </c>
      <c r="F17770" s="142">
        <v>949.02700000000004</v>
      </c>
      <c r="G17770" s="142">
        <v>4501.7889999999998</v>
      </c>
      <c r="H17770" s="142">
        <v>9769.1029999999992</v>
      </c>
      <c r="I17770" s="142">
        <v>3401.915</v>
      </c>
      <c r="J17770" s="142">
        <v>5388.9960000000001</v>
      </c>
      <c r="K17770" s="142">
        <v>7713.6279999999997</v>
      </c>
      <c r="L17770" s="142">
        <v>925.21400000000006</v>
      </c>
      <c r="M17770" s="142">
        <v>421.60399999999998</v>
      </c>
      <c r="N17770" s="142">
        <v>407.2</v>
      </c>
      <c r="O17770" s="142">
        <v>54097.326999999997</v>
      </c>
      <c r="P17770" s="142">
        <v>13209.244000000001</v>
      </c>
      <c r="Q17770" s="144">
        <v>0.97331000000000001</v>
      </c>
      <c r="R17770" s="143" t="s">
        <v>3725</v>
      </c>
      <c r="S17770" s="142">
        <v>3213.473</v>
      </c>
    </row>
    <row r="17771" spans="1:19" ht="11.25" thickBot="1" x14ac:dyDescent="0.2">
      <c r="A17771" s="112"/>
    </row>
    <row r="17772" spans="1:19" ht="11.25" thickBot="1" x14ac:dyDescent="0.2">
      <c r="A17772" s="135" t="s">
        <v>362</v>
      </c>
      <c r="B17772" s="112"/>
      <c r="C17772" s="136">
        <v>30042.435000000001</v>
      </c>
      <c r="D17772" s="136">
        <v>10190.121999999999</v>
      </c>
      <c r="E17772" s="136">
        <v>31587.81</v>
      </c>
      <c r="F17772" s="136">
        <v>7104.4030000000002</v>
      </c>
      <c r="G17772" s="136">
        <v>31996.169000000002</v>
      </c>
      <c r="H17772" s="136">
        <v>70209.823000000004</v>
      </c>
      <c r="I17772" s="136">
        <v>27156.071</v>
      </c>
      <c r="J17772" s="136">
        <v>38360.502999999997</v>
      </c>
      <c r="K17772" s="136">
        <v>56167.766000000003</v>
      </c>
      <c r="L17772" s="136">
        <v>6561.6</v>
      </c>
      <c r="M17772" s="136">
        <v>3034.3789999999999</v>
      </c>
      <c r="N17772" s="136">
        <v>836.82100000000003</v>
      </c>
      <c r="O17772" s="136">
        <v>383331.81</v>
      </c>
      <c r="P17772" s="136">
        <v>95383.679000000004</v>
      </c>
      <c r="Q17772" s="137">
        <v>0.94937000000000005</v>
      </c>
      <c r="R17772" s="134" t="s">
        <v>3726</v>
      </c>
      <c r="S17772" s="136">
        <v>22436.574000000001</v>
      </c>
    </row>
    <row r="17773" spans="1:19" ht="11.25" thickBot="1" x14ac:dyDescent="0.2">
      <c r="A17773" s="112"/>
    </row>
    <row r="17774" spans="1:19" ht="11.25" thickBot="1" x14ac:dyDescent="0.2">
      <c r="A17774" s="138" t="s">
        <v>364</v>
      </c>
      <c r="B17774" s="112"/>
      <c r="C17774" s="136">
        <v>0</v>
      </c>
      <c r="D17774" s="136">
        <v>0</v>
      </c>
      <c r="E17774" s="136">
        <v>0</v>
      </c>
      <c r="F17774" s="136">
        <v>0</v>
      </c>
      <c r="G17774" s="136">
        <v>0</v>
      </c>
      <c r="H17774" s="136">
        <v>0</v>
      </c>
      <c r="I17774" s="136">
        <v>0</v>
      </c>
      <c r="J17774" s="136">
        <v>0</v>
      </c>
      <c r="K17774" s="136">
        <v>0</v>
      </c>
      <c r="L17774" s="136">
        <v>0</v>
      </c>
      <c r="M17774" s="136">
        <v>0</v>
      </c>
      <c r="N17774" s="136">
        <v>0</v>
      </c>
      <c r="O17774" s="136">
        <v>0</v>
      </c>
      <c r="P17774" s="136">
        <v>0</v>
      </c>
      <c r="Q17774" s="140" t="s">
        <v>3713</v>
      </c>
      <c r="R17774" s="134" t="s">
        <v>3714</v>
      </c>
      <c r="S17774" s="136">
        <v>0</v>
      </c>
    </row>
    <row r="17775" spans="1:19" ht="11.25" thickBot="1" x14ac:dyDescent="0.2">
      <c r="A17775" s="112"/>
    </row>
    <row r="17776" spans="1:19" ht="11.25" thickBot="1" x14ac:dyDescent="0.2">
      <c r="A17776" s="139" t="s">
        <v>366</v>
      </c>
      <c r="B17776" s="112"/>
      <c r="C17776" s="136">
        <v>0</v>
      </c>
      <c r="D17776" s="136">
        <v>0</v>
      </c>
      <c r="E17776" s="136">
        <v>0</v>
      </c>
      <c r="F17776" s="136">
        <v>0</v>
      </c>
      <c r="G17776" s="136">
        <v>0</v>
      </c>
      <c r="H17776" s="136">
        <v>0</v>
      </c>
      <c r="I17776" s="136">
        <v>0</v>
      </c>
      <c r="J17776" s="136">
        <v>0</v>
      </c>
      <c r="K17776" s="136">
        <v>0</v>
      </c>
      <c r="L17776" s="136">
        <v>0</v>
      </c>
      <c r="M17776" s="136">
        <v>0</v>
      </c>
      <c r="N17776" s="136">
        <v>0</v>
      </c>
      <c r="O17776" s="136">
        <v>0</v>
      </c>
      <c r="P17776" s="136">
        <v>0</v>
      </c>
      <c r="Q17776" s="140" t="s">
        <v>3713</v>
      </c>
      <c r="R17776" s="134" t="s">
        <v>3714</v>
      </c>
      <c r="S17776" s="136">
        <v>0</v>
      </c>
    </row>
    <row r="17777" spans="1:3" ht="11.25" thickBot="1" x14ac:dyDescent="0.2">
      <c r="A17777" s="112"/>
    </row>
    <row r="17778" spans="1:3" ht="11.25" thickBot="1" x14ac:dyDescent="0.2">
      <c r="A17778" s="106" t="s">
        <v>357</v>
      </c>
      <c r="B17778" s="106" t="s">
        <v>358</v>
      </c>
      <c r="C17778" s="130" t="s">
        <v>68</v>
      </c>
    </row>
    <row r="17779" spans="1:3" ht="11.25" thickBot="1" x14ac:dyDescent="0.2">
      <c r="A17779" s="107">
        <v>1</v>
      </c>
      <c r="B17779" s="132">
        <v>0.69603009259259263</v>
      </c>
      <c r="C17779" s="108">
        <v>121471.44</v>
      </c>
    </row>
    <row r="17780" spans="1:3" ht="11.25" thickBot="1" x14ac:dyDescent="0.2">
      <c r="A17780" s="112"/>
    </row>
    <row r="17781" spans="1:3" ht="11.25" thickBot="1" x14ac:dyDescent="0.2">
      <c r="A17781" s="107">
        <v>2</v>
      </c>
      <c r="B17781" s="132">
        <v>0.69621527777777781</v>
      </c>
      <c r="C17781" s="142">
        <v>19947.084999999999</v>
      </c>
    </row>
    <row r="17782" spans="1:3" ht="11.25" thickBot="1" x14ac:dyDescent="0.2">
      <c r="A17782" s="112"/>
    </row>
    <row r="17783" spans="1:3" ht="11.25" thickBot="1" x14ac:dyDescent="0.2">
      <c r="A17783" s="107">
        <v>3</v>
      </c>
      <c r="B17783" s="132">
        <v>0.69640046296296287</v>
      </c>
      <c r="C17783" s="142">
        <v>16857.353999999999</v>
      </c>
    </row>
    <row r="17784" spans="1:3" ht="11.25" thickBot="1" x14ac:dyDescent="0.2">
      <c r="A17784" s="112"/>
    </row>
    <row r="17785" spans="1:3" ht="11.25" thickBot="1" x14ac:dyDescent="0.2">
      <c r="A17785" s="135" t="s">
        <v>362</v>
      </c>
      <c r="B17785" s="112"/>
      <c r="C17785" s="136">
        <v>121471.44</v>
      </c>
    </row>
    <row r="17786" spans="1:3" ht="11.25" thickBot="1" x14ac:dyDescent="0.2">
      <c r="A17786" s="112"/>
    </row>
    <row r="17787" spans="1:3" ht="11.25" thickBot="1" x14ac:dyDescent="0.2">
      <c r="A17787" s="138" t="s">
        <v>364</v>
      </c>
      <c r="B17787" s="112"/>
      <c r="C17787" s="136">
        <v>0</v>
      </c>
    </row>
    <row r="17788" spans="1:3" ht="11.25" thickBot="1" x14ac:dyDescent="0.2">
      <c r="A17788" s="112"/>
    </row>
    <row r="17789" spans="1:3" ht="11.25" thickBot="1" x14ac:dyDescent="0.2">
      <c r="A17789" s="139" t="s">
        <v>366</v>
      </c>
      <c r="B17789" s="112"/>
      <c r="C17789" s="136">
        <v>0</v>
      </c>
    </row>
    <row r="17790" spans="1:3" ht="10.5" x14ac:dyDescent="0.15">
      <c r="A17790" s="112"/>
    </row>
    <row r="17791" spans="1:3" x14ac:dyDescent="0.15">
      <c r="A17791" s="129"/>
      <c r="B17791" s="86" t="s">
        <v>3727</v>
      </c>
    </row>
    <row r="17792" spans="1:3" ht="9.75" thickBot="1" x14ac:dyDescent="0.2">
      <c r="A17792" s="81" t="s">
        <v>5871</v>
      </c>
    </row>
    <row r="17793" spans="1:19" ht="11.25" thickBot="1" x14ac:dyDescent="0.2">
      <c r="A17793" s="106" t="s">
        <v>357</v>
      </c>
      <c r="B17793" s="106" t="s">
        <v>358</v>
      </c>
      <c r="C17793" s="130" t="s">
        <v>0</v>
      </c>
      <c r="D17793" s="130" t="s">
        <v>1</v>
      </c>
      <c r="E17793" s="130" t="s">
        <v>2</v>
      </c>
      <c r="F17793" s="130" t="s">
        <v>3</v>
      </c>
      <c r="G17793" s="130" t="s">
        <v>4</v>
      </c>
      <c r="H17793" s="130" t="s">
        <v>5</v>
      </c>
      <c r="I17793" s="131" t="s">
        <v>6</v>
      </c>
      <c r="J17793" s="131" t="s">
        <v>7</v>
      </c>
      <c r="K17793" s="130" t="s">
        <v>8</v>
      </c>
      <c r="L17793" s="130" t="s">
        <v>9</v>
      </c>
      <c r="M17793" s="130" t="s">
        <v>10</v>
      </c>
      <c r="N17793" s="130" t="s">
        <v>11</v>
      </c>
      <c r="O17793" s="130" t="s">
        <v>12</v>
      </c>
      <c r="P17793" s="130" t="s">
        <v>13</v>
      </c>
      <c r="Q17793" s="130" t="s">
        <v>14</v>
      </c>
      <c r="R17793" s="130" t="s">
        <v>15</v>
      </c>
      <c r="S17793" s="130" t="s">
        <v>16</v>
      </c>
    </row>
    <row r="17794" spans="1:19" ht="11.25" thickBot="1" x14ac:dyDescent="0.2">
      <c r="A17794" s="107">
        <v>1</v>
      </c>
      <c r="B17794" s="132">
        <v>0.70119212962962962</v>
      </c>
      <c r="C17794" s="141" t="s">
        <v>13109</v>
      </c>
      <c r="D17794" s="141" t="s">
        <v>13110</v>
      </c>
      <c r="E17794" s="141" t="s">
        <v>13111</v>
      </c>
      <c r="F17794" s="108">
        <v>334625.95</v>
      </c>
      <c r="G17794" s="141" t="s">
        <v>13112</v>
      </c>
      <c r="H17794" s="108">
        <v>-8.9190000000000005</v>
      </c>
      <c r="I17794" s="133">
        <v>1.7431399999999999</v>
      </c>
      <c r="J17794" s="134" t="s">
        <v>3732</v>
      </c>
      <c r="K17794" s="108">
        <v>596118.55000000005</v>
      </c>
      <c r="L17794" s="108">
        <v>22.045000000000002</v>
      </c>
      <c r="M17794" s="108">
        <v>32960.747000000003</v>
      </c>
      <c r="N17794" s="108">
        <v>18967.973999999998</v>
      </c>
      <c r="O17794" s="108">
        <v>615460.63</v>
      </c>
      <c r="P17794" s="108">
        <v>932.60699999999997</v>
      </c>
      <c r="Q17794" s="108">
        <v>15001.589</v>
      </c>
      <c r="R17794" s="108">
        <v>5149.1080000000002</v>
      </c>
      <c r="S17794" s="108">
        <v>45353.709000000003</v>
      </c>
    </row>
    <row r="17795" spans="1:19" ht="11.25" thickBot="1" x14ac:dyDescent="0.2">
      <c r="A17795" s="112"/>
    </row>
    <row r="17796" spans="1:19" ht="11.25" thickBot="1" x14ac:dyDescent="0.2">
      <c r="A17796" s="107">
        <v>2</v>
      </c>
      <c r="B17796" s="132">
        <v>0.70137731481481491</v>
      </c>
      <c r="C17796" s="141" t="s">
        <v>13113</v>
      </c>
      <c r="D17796" s="141" t="s">
        <v>13114</v>
      </c>
      <c r="E17796" s="141" t="s">
        <v>13115</v>
      </c>
      <c r="F17796" s="141" t="s">
        <v>13116</v>
      </c>
      <c r="G17796" s="141" t="s">
        <v>13117</v>
      </c>
      <c r="H17796" s="108">
        <v>-11.788</v>
      </c>
      <c r="I17796" s="133">
        <v>1.74339</v>
      </c>
      <c r="J17796" s="134" t="s">
        <v>3737</v>
      </c>
      <c r="K17796" s="141" t="s">
        <v>13118</v>
      </c>
      <c r="L17796" s="108">
        <v>24.91</v>
      </c>
      <c r="M17796" s="108">
        <v>9876.5939999999991</v>
      </c>
      <c r="N17796" s="108">
        <v>24191.766</v>
      </c>
      <c r="O17796" s="141" t="s">
        <v>13119</v>
      </c>
      <c r="P17796" s="108">
        <v>1453.288</v>
      </c>
      <c r="Q17796" s="108">
        <v>3740.9369999999999</v>
      </c>
      <c r="R17796" s="108">
        <v>8110.5129999999999</v>
      </c>
      <c r="S17796" s="108">
        <v>160158.78</v>
      </c>
    </row>
    <row r="17797" spans="1:19" ht="11.25" thickBot="1" x14ac:dyDescent="0.2">
      <c r="A17797" s="112"/>
    </row>
    <row r="17798" spans="1:19" ht="11.25" thickBot="1" x14ac:dyDescent="0.2">
      <c r="A17798" s="107">
        <v>3</v>
      </c>
      <c r="B17798" s="132">
        <v>0.70155092592592594</v>
      </c>
      <c r="C17798" s="141" t="s">
        <v>13120</v>
      </c>
      <c r="D17798" s="141" t="s">
        <v>13121</v>
      </c>
      <c r="E17798" s="141" t="s">
        <v>13122</v>
      </c>
      <c r="F17798" s="141" t="s">
        <v>13123</v>
      </c>
      <c r="G17798" s="141" t="s">
        <v>13124</v>
      </c>
      <c r="H17798" s="108">
        <v>-6.6040000000000001</v>
      </c>
      <c r="I17798" s="133">
        <v>1.7398100000000001</v>
      </c>
      <c r="J17798" s="134" t="s">
        <v>3743</v>
      </c>
      <c r="K17798" s="141" t="s">
        <v>13125</v>
      </c>
      <c r="L17798" s="108">
        <v>21.513999999999999</v>
      </c>
      <c r="M17798" s="108">
        <v>9967.6919999999991</v>
      </c>
      <c r="N17798" s="108">
        <v>25050.031999999999</v>
      </c>
      <c r="O17798" s="141" t="s">
        <v>13126</v>
      </c>
      <c r="P17798" s="108">
        <v>1040.7729999999999</v>
      </c>
      <c r="Q17798" s="108">
        <v>3742.6350000000002</v>
      </c>
      <c r="R17798" s="108">
        <v>7934.37</v>
      </c>
      <c r="S17798" s="108">
        <v>162498.01999999999</v>
      </c>
    </row>
    <row r="17799" spans="1:19" ht="11.25" thickBot="1" x14ac:dyDescent="0.2">
      <c r="A17799" s="112"/>
    </row>
    <row r="17800" spans="1:19" ht="11.25" thickBot="1" x14ac:dyDescent="0.2">
      <c r="A17800" s="135" t="s">
        <v>362</v>
      </c>
      <c r="B17800" s="112"/>
      <c r="C17800" s="141" t="s">
        <v>13127</v>
      </c>
      <c r="D17800" s="141" t="s">
        <v>13128</v>
      </c>
      <c r="E17800" s="141" t="s">
        <v>13129</v>
      </c>
      <c r="F17800" s="141" t="s">
        <v>13130</v>
      </c>
      <c r="G17800" s="141" t="s">
        <v>13131</v>
      </c>
      <c r="H17800" s="136">
        <v>-9.1039999999999992</v>
      </c>
      <c r="I17800" s="137">
        <v>1.74211</v>
      </c>
      <c r="J17800" s="134" t="s">
        <v>3751</v>
      </c>
      <c r="K17800" s="141" t="s">
        <v>13132</v>
      </c>
      <c r="L17800" s="136">
        <v>22.823</v>
      </c>
      <c r="M17800" s="136">
        <v>17601.678</v>
      </c>
      <c r="N17800" s="136">
        <v>22736.591</v>
      </c>
      <c r="O17800" s="141" t="s">
        <v>13133</v>
      </c>
      <c r="P17800" s="136">
        <v>1142.223</v>
      </c>
      <c r="Q17800" s="136">
        <v>7495.0540000000001</v>
      </c>
      <c r="R17800" s="136">
        <v>7064.6639999999998</v>
      </c>
      <c r="S17800" s="136">
        <v>122670.17</v>
      </c>
    </row>
    <row r="17801" spans="1:19" ht="11.25" thickBot="1" x14ac:dyDescent="0.2">
      <c r="A17801" s="112"/>
    </row>
    <row r="17802" spans="1:19" ht="11.25" thickBot="1" x14ac:dyDescent="0.2">
      <c r="A17802" s="138" t="s">
        <v>364</v>
      </c>
      <c r="B17802" s="112"/>
      <c r="C17802" s="141" t="s">
        <v>13134</v>
      </c>
      <c r="D17802" s="141" t="s">
        <v>13135</v>
      </c>
      <c r="E17802" s="141" t="s">
        <v>13136</v>
      </c>
      <c r="F17802" s="141" t="s">
        <v>13137</v>
      </c>
      <c r="G17802" s="141" t="s">
        <v>13138</v>
      </c>
      <c r="H17802" s="136">
        <v>2.597</v>
      </c>
      <c r="I17802" s="137">
        <v>2E-3</v>
      </c>
      <c r="J17802" s="134" t="s">
        <v>3759</v>
      </c>
      <c r="K17802" s="141" t="s">
        <v>13139</v>
      </c>
      <c r="L17802" s="136">
        <v>1.827</v>
      </c>
      <c r="M17802" s="136">
        <v>13301.422</v>
      </c>
      <c r="N17802" s="136">
        <v>3291.8090000000002</v>
      </c>
      <c r="O17802" s="141" t="s">
        <v>13140</v>
      </c>
      <c r="P17802" s="136">
        <v>274.76600000000002</v>
      </c>
      <c r="Q17802" s="136">
        <v>6500.8509999999997</v>
      </c>
      <c r="R17802" s="136">
        <v>1661.2560000000001</v>
      </c>
      <c r="S17802" s="136">
        <v>66968.233999999997</v>
      </c>
    </row>
    <row r="17803" spans="1:19" ht="11.25" thickBot="1" x14ac:dyDescent="0.2">
      <c r="A17803" s="112"/>
    </row>
    <row r="17804" spans="1:19" ht="11.25" thickBot="1" x14ac:dyDescent="0.2">
      <c r="A17804" s="139" t="s">
        <v>366</v>
      </c>
      <c r="B17804" s="112"/>
      <c r="C17804" s="141" t="s">
        <v>13141</v>
      </c>
      <c r="D17804" s="141" t="s">
        <v>13142</v>
      </c>
      <c r="E17804" s="141" t="s">
        <v>13143</v>
      </c>
      <c r="F17804" s="141" t="s">
        <v>13144</v>
      </c>
      <c r="G17804" s="141" t="s">
        <v>13145</v>
      </c>
      <c r="H17804" s="136">
        <v>28.524000000000001</v>
      </c>
      <c r="I17804" s="140">
        <v>0.115</v>
      </c>
      <c r="J17804" s="134" t="s">
        <v>3767</v>
      </c>
      <c r="K17804" s="141" t="s">
        <v>13146</v>
      </c>
      <c r="L17804" s="136">
        <v>8.0030000000000001</v>
      </c>
      <c r="M17804" s="136">
        <v>75.569000000000003</v>
      </c>
      <c r="N17804" s="136">
        <v>14.478</v>
      </c>
      <c r="O17804" s="141" t="s">
        <v>13147</v>
      </c>
      <c r="P17804" s="136">
        <v>24.055</v>
      </c>
      <c r="Q17804" s="136">
        <v>86.734999999999999</v>
      </c>
      <c r="R17804" s="136">
        <v>23.515000000000001</v>
      </c>
      <c r="S17804" s="136">
        <v>54.591999999999999</v>
      </c>
    </row>
    <row r="17805" spans="1:19" ht="11.25" thickBot="1" x14ac:dyDescent="0.2">
      <c r="A17805" s="112"/>
    </row>
    <row r="17806" spans="1:19" ht="11.25" thickBot="1" x14ac:dyDescent="0.2">
      <c r="A17806" s="106" t="s">
        <v>357</v>
      </c>
      <c r="B17806" s="106" t="s">
        <v>358</v>
      </c>
      <c r="C17806" s="130" t="s">
        <v>17</v>
      </c>
      <c r="D17806" s="130" t="s">
        <v>18</v>
      </c>
      <c r="E17806" s="131" t="s">
        <v>19</v>
      </c>
      <c r="F17806" s="131" t="s">
        <v>20</v>
      </c>
      <c r="G17806" s="130" t="s">
        <v>21</v>
      </c>
      <c r="H17806" s="130" t="s">
        <v>22</v>
      </c>
      <c r="I17806" s="130" t="s">
        <v>23</v>
      </c>
      <c r="J17806" s="130" t="s">
        <v>24</v>
      </c>
      <c r="K17806" s="131" t="s">
        <v>25</v>
      </c>
      <c r="L17806" s="131" t="s">
        <v>26</v>
      </c>
      <c r="M17806" s="130" t="s">
        <v>27</v>
      </c>
      <c r="N17806" s="130" t="s">
        <v>28</v>
      </c>
      <c r="O17806" s="130" t="s">
        <v>29</v>
      </c>
      <c r="P17806" s="130" t="s">
        <v>30</v>
      </c>
      <c r="Q17806" s="130" t="s">
        <v>31</v>
      </c>
      <c r="R17806" s="130" t="s">
        <v>32</v>
      </c>
      <c r="S17806" s="130" t="s">
        <v>33</v>
      </c>
    </row>
    <row r="17807" spans="1:19" ht="11.25" thickBot="1" x14ac:dyDescent="0.2">
      <c r="A17807" s="107">
        <v>1</v>
      </c>
      <c r="B17807" s="132">
        <v>0.70119212962962962</v>
      </c>
      <c r="C17807" s="108">
        <v>21404.887999999999</v>
      </c>
      <c r="D17807" s="108">
        <v>15761.376</v>
      </c>
      <c r="E17807" s="133">
        <v>1.7551399999999999</v>
      </c>
      <c r="F17807" s="133">
        <v>1.2011700000000001</v>
      </c>
      <c r="G17807" s="108">
        <v>3.5459999999999998</v>
      </c>
      <c r="H17807" s="108">
        <v>-1.9910000000000001</v>
      </c>
      <c r="I17807" s="108">
        <v>115032.59</v>
      </c>
      <c r="J17807" s="141" t="s">
        <v>13148</v>
      </c>
      <c r="K17807" s="133">
        <v>1.7275100000000001</v>
      </c>
      <c r="L17807" s="134" t="s">
        <v>3771</v>
      </c>
      <c r="M17807" s="108">
        <v>6259.6610000000001</v>
      </c>
      <c r="N17807" s="108">
        <v>5106.1130000000003</v>
      </c>
      <c r="O17807" s="108">
        <v>359.63</v>
      </c>
      <c r="P17807" s="108">
        <v>1811.7059999999999</v>
      </c>
      <c r="Q17807" s="108">
        <v>612.577</v>
      </c>
      <c r="R17807" s="108">
        <v>1748.518</v>
      </c>
      <c r="S17807" s="108">
        <v>3129.598</v>
      </c>
    </row>
    <row r="17808" spans="1:19" ht="11.25" thickBot="1" x14ac:dyDescent="0.2">
      <c r="A17808" s="112"/>
    </row>
    <row r="17809" spans="1:19" ht="11.25" thickBot="1" x14ac:dyDescent="0.2">
      <c r="A17809" s="107">
        <v>2</v>
      </c>
      <c r="B17809" s="132">
        <v>0.70137731481481491</v>
      </c>
      <c r="C17809" s="108">
        <v>98341.884999999995</v>
      </c>
      <c r="D17809" s="108">
        <v>30461.473999999998</v>
      </c>
      <c r="E17809" s="133">
        <v>1.7909299999999999</v>
      </c>
      <c r="F17809" s="133">
        <v>0.96067000000000002</v>
      </c>
      <c r="G17809" s="108">
        <v>5.0170000000000003</v>
      </c>
      <c r="H17809" s="108">
        <v>-2.0249999999999999</v>
      </c>
      <c r="I17809" s="108">
        <v>297963.15000000002</v>
      </c>
      <c r="J17809" s="141" t="s">
        <v>13149</v>
      </c>
      <c r="K17809" s="133">
        <v>1.7479199999999999</v>
      </c>
      <c r="L17809" s="134" t="s">
        <v>3773</v>
      </c>
      <c r="M17809" s="108">
        <v>1266.5540000000001</v>
      </c>
      <c r="N17809" s="108">
        <v>5077.6260000000002</v>
      </c>
      <c r="O17809" s="108">
        <v>5.617</v>
      </c>
      <c r="P17809" s="108">
        <v>129.54499999999999</v>
      </c>
      <c r="Q17809" s="108">
        <v>641.24300000000005</v>
      </c>
      <c r="R17809" s="108">
        <v>1048.4010000000001</v>
      </c>
      <c r="S17809" s="108">
        <v>653.17499999999995</v>
      </c>
    </row>
    <row r="17810" spans="1:19" ht="11.25" thickBot="1" x14ac:dyDescent="0.2">
      <c r="A17810" s="112"/>
    </row>
    <row r="17811" spans="1:19" ht="11.25" thickBot="1" x14ac:dyDescent="0.2">
      <c r="A17811" s="107">
        <v>3</v>
      </c>
      <c r="B17811" s="132">
        <v>0.70155092592592594</v>
      </c>
      <c r="C17811" s="108">
        <v>97096.645999999993</v>
      </c>
      <c r="D17811" s="108">
        <v>30610.510999999999</v>
      </c>
      <c r="E17811" s="133">
        <v>1.8020700000000001</v>
      </c>
      <c r="F17811" s="133">
        <v>0.96052999999999999</v>
      </c>
      <c r="G17811" s="108">
        <v>0.505</v>
      </c>
      <c r="H17811" s="108">
        <v>-2.5910000000000002</v>
      </c>
      <c r="I17811" s="108">
        <v>300321.78000000003</v>
      </c>
      <c r="J17811" s="141" t="s">
        <v>13150</v>
      </c>
      <c r="K17811" s="133">
        <v>1.7563899999999999</v>
      </c>
      <c r="L17811" s="134" t="s">
        <v>3775</v>
      </c>
      <c r="M17811" s="108">
        <v>1042.5999999999999</v>
      </c>
      <c r="N17811" s="108">
        <v>5006.0630000000001</v>
      </c>
      <c r="O17811" s="108">
        <v>2.0049999999999999</v>
      </c>
      <c r="P17811" s="108">
        <v>145.66900000000001</v>
      </c>
      <c r="Q17811" s="108">
        <v>606.58699999999999</v>
      </c>
      <c r="R17811" s="108">
        <v>1005.124</v>
      </c>
      <c r="S17811" s="108">
        <v>686.32600000000002</v>
      </c>
    </row>
    <row r="17812" spans="1:19" ht="11.25" thickBot="1" x14ac:dyDescent="0.2">
      <c r="A17812" s="112"/>
    </row>
    <row r="17813" spans="1:19" ht="11.25" thickBot="1" x14ac:dyDescent="0.2">
      <c r="A17813" s="135" t="s">
        <v>362</v>
      </c>
      <c r="B17813" s="112"/>
      <c r="C17813" s="136">
        <v>72281.14</v>
      </c>
      <c r="D17813" s="136">
        <v>25611.119999999999</v>
      </c>
      <c r="E17813" s="137">
        <v>1.78271</v>
      </c>
      <c r="F17813" s="137">
        <v>1.0407900000000001</v>
      </c>
      <c r="G17813" s="136">
        <v>3.0230000000000001</v>
      </c>
      <c r="H17813" s="136">
        <v>-2.202</v>
      </c>
      <c r="I17813" s="136">
        <v>237772.51</v>
      </c>
      <c r="J17813" s="141" t="s">
        <v>13151</v>
      </c>
      <c r="K17813" s="137">
        <v>1.74394</v>
      </c>
      <c r="L17813" s="134" t="s">
        <v>3777</v>
      </c>
      <c r="M17813" s="136">
        <v>2856.2719999999999</v>
      </c>
      <c r="N17813" s="136">
        <v>5063.2669999999998</v>
      </c>
      <c r="O17813" s="136">
        <v>122.417</v>
      </c>
      <c r="P17813" s="136">
        <v>695.64</v>
      </c>
      <c r="Q17813" s="136">
        <v>620.13599999999997</v>
      </c>
      <c r="R17813" s="136">
        <v>1267.348</v>
      </c>
      <c r="S17813" s="136">
        <v>1489.7</v>
      </c>
    </row>
    <row r="17814" spans="1:19" ht="11.25" thickBot="1" x14ac:dyDescent="0.2">
      <c r="A17814" s="112"/>
    </row>
    <row r="17815" spans="1:19" ht="11.25" thickBot="1" x14ac:dyDescent="0.2">
      <c r="A17815" s="138" t="s">
        <v>364</v>
      </c>
      <c r="B17815" s="112"/>
      <c r="C17815" s="136">
        <v>44064.525000000001</v>
      </c>
      <c r="D17815" s="136">
        <v>8530.4539999999997</v>
      </c>
      <c r="E17815" s="137">
        <v>2.452E-2</v>
      </c>
      <c r="F17815" s="137">
        <v>0.13889000000000001</v>
      </c>
      <c r="G17815" s="136">
        <v>2.3010000000000002</v>
      </c>
      <c r="H17815" s="136">
        <v>0.33700000000000002</v>
      </c>
      <c r="I17815" s="136">
        <v>106302.43</v>
      </c>
      <c r="J17815" s="141" t="s">
        <v>13152</v>
      </c>
      <c r="K17815" s="137">
        <v>1.485E-2</v>
      </c>
      <c r="L17815" s="134" t="s">
        <v>3779</v>
      </c>
      <c r="M17815" s="136">
        <v>2949.5479999999998</v>
      </c>
      <c r="N17815" s="136">
        <v>51.546999999999997</v>
      </c>
      <c r="O17815" s="136">
        <v>205.44</v>
      </c>
      <c r="P17815" s="136">
        <v>966.57500000000005</v>
      </c>
      <c r="Q17815" s="136">
        <v>18.523</v>
      </c>
      <c r="R17815" s="136">
        <v>417.267</v>
      </c>
      <c r="S17815" s="136">
        <v>1420.29</v>
      </c>
    </row>
    <row r="17816" spans="1:19" ht="11.25" thickBot="1" x14ac:dyDescent="0.2">
      <c r="A17816" s="112"/>
    </row>
    <row r="17817" spans="1:19" ht="11.25" thickBot="1" x14ac:dyDescent="0.2">
      <c r="A17817" s="139" t="s">
        <v>366</v>
      </c>
      <c r="B17817" s="112"/>
      <c r="C17817" s="136">
        <v>60.963000000000001</v>
      </c>
      <c r="D17817" s="136">
        <v>33.308</v>
      </c>
      <c r="E17817" s="140">
        <v>1.375</v>
      </c>
      <c r="F17817" s="140">
        <v>13.345000000000001</v>
      </c>
      <c r="G17817" s="136">
        <v>76.128</v>
      </c>
      <c r="H17817" s="136">
        <v>15.286</v>
      </c>
      <c r="I17817" s="136">
        <v>44.707999999999998</v>
      </c>
      <c r="J17817" s="141" t="s">
        <v>13153</v>
      </c>
      <c r="K17817" s="140">
        <v>0.85099999999999998</v>
      </c>
      <c r="L17817" s="134" t="s">
        <v>3781</v>
      </c>
      <c r="M17817" s="136">
        <v>103.26600000000001</v>
      </c>
      <c r="N17817" s="136">
        <v>1.018</v>
      </c>
      <c r="O17817" s="136">
        <v>167.81899999999999</v>
      </c>
      <c r="P17817" s="136">
        <v>138.94800000000001</v>
      </c>
      <c r="Q17817" s="136">
        <v>2.9870000000000001</v>
      </c>
      <c r="R17817" s="136">
        <v>32.923999999999999</v>
      </c>
      <c r="S17817" s="136">
        <v>95.340999999999994</v>
      </c>
    </row>
    <row r="17818" spans="1:19" ht="11.25" thickBot="1" x14ac:dyDescent="0.2">
      <c r="A17818" s="112"/>
    </row>
    <row r="17819" spans="1:19" ht="11.25" thickBot="1" x14ac:dyDescent="0.2">
      <c r="A17819" s="106" t="s">
        <v>357</v>
      </c>
      <c r="B17819" s="106" t="s">
        <v>358</v>
      </c>
      <c r="C17819" s="131" t="s">
        <v>34</v>
      </c>
      <c r="D17819" s="131" t="s">
        <v>35</v>
      </c>
      <c r="E17819" s="130" t="s">
        <v>36</v>
      </c>
      <c r="F17819" s="130" t="s">
        <v>37</v>
      </c>
      <c r="G17819" s="130" t="s">
        <v>38</v>
      </c>
      <c r="H17819" s="130" t="s">
        <v>39</v>
      </c>
      <c r="I17819" s="130" t="s">
        <v>40</v>
      </c>
      <c r="J17819" s="130" t="s">
        <v>41</v>
      </c>
      <c r="K17819" s="130" t="s">
        <v>42</v>
      </c>
      <c r="L17819" s="130" t="s">
        <v>43</v>
      </c>
      <c r="M17819" s="130" t="s">
        <v>44</v>
      </c>
      <c r="N17819" s="130" t="s">
        <v>45</v>
      </c>
      <c r="O17819" s="130" t="s">
        <v>46</v>
      </c>
      <c r="P17819" s="130" t="s">
        <v>47</v>
      </c>
      <c r="Q17819" s="130" t="s">
        <v>48</v>
      </c>
      <c r="R17819" s="130" t="s">
        <v>49</v>
      </c>
      <c r="S17819" s="130" t="s">
        <v>50</v>
      </c>
    </row>
    <row r="17820" spans="1:19" ht="11.25" thickBot="1" x14ac:dyDescent="0.2">
      <c r="A17820" s="107">
        <v>1</v>
      </c>
      <c r="B17820" s="132">
        <v>0.70119212962962962</v>
      </c>
      <c r="C17820" s="133">
        <v>1.5842799999999999</v>
      </c>
      <c r="D17820" s="134" t="s">
        <v>3782</v>
      </c>
      <c r="E17820" s="108">
        <v>1452.421</v>
      </c>
      <c r="F17820" s="108">
        <v>756.76599999999996</v>
      </c>
      <c r="G17820" s="108">
        <v>31.652999999999999</v>
      </c>
      <c r="H17820" s="108">
        <v>18753.485000000001</v>
      </c>
      <c r="I17820" s="108">
        <v>63091.449000000001</v>
      </c>
      <c r="J17820" s="108">
        <v>399307.05</v>
      </c>
      <c r="K17820" s="108">
        <v>7335.3140000000003</v>
      </c>
      <c r="L17820" s="108">
        <v>9591.4349999999995</v>
      </c>
      <c r="M17820" s="108">
        <v>6719.5940000000001</v>
      </c>
      <c r="N17820" s="108">
        <v>1593.47</v>
      </c>
      <c r="O17820" s="108">
        <v>1065.3399999999999</v>
      </c>
      <c r="P17820" s="108">
        <v>3718.674</v>
      </c>
      <c r="Q17820" s="108">
        <v>1236.2339999999999</v>
      </c>
      <c r="R17820" s="108">
        <v>7521.5050000000001</v>
      </c>
      <c r="S17820" s="108">
        <v>1890.7719999999999</v>
      </c>
    </row>
    <row r="17821" spans="1:19" ht="11.25" thickBot="1" x14ac:dyDescent="0.2">
      <c r="A17821" s="112"/>
    </row>
    <row r="17822" spans="1:19" ht="11.25" thickBot="1" x14ac:dyDescent="0.2">
      <c r="A17822" s="107">
        <v>2</v>
      </c>
      <c r="B17822" s="132">
        <v>0.70137731481481491</v>
      </c>
      <c r="C17822" s="133">
        <v>1.60117</v>
      </c>
      <c r="D17822" s="134" t="s">
        <v>3783</v>
      </c>
      <c r="E17822" s="108">
        <v>2327.134</v>
      </c>
      <c r="F17822" s="108">
        <v>385.18700000000001</v>
      </c>
      <c r="G17822" s="108">
        <v>-0.89</v>
      </c>
      <c r="H17822" s="108">
        <v>15090.998</v>
      </c>
      <c r="I17822" s="108">
        <v>164135</v>
      </c>
      <c r="J17822" s="108">
        <v>1049014.2</v>
      </c>
      <c r="K17822" s="108">
        <v>9161.3799999999992</v>
      </c>
      <c r="L17822" s="108">
        <v>17290.900000000001</v>
      </c>
      <c r="M17822" s="108">
        <v>2526.3739999999998</v>
      </c>
      <c r="N17822" s="108">
        <v>1737.874</v>
      </c>
      <c r="O17822" s="108">
        <v>274.685</v>
      </c>
      <c r="P17822" s="108">
        <v>333.23399999999998</v>
      </c>
      <c r="Q17822" s="108">
        <v>311.83999999999997</v>
      </c>
      <c r="R17822" s="108">
        <v>317.20699999999999</v>
      </c>
      <c r="S17822" s="108">
        <v>409.88200000000001</v>
      </c>
    </row>
    <row r="17823" spans="1:19" ht="11.25" thickBot="1" x14ac:dyDescent="0.2">
      <c r="A17823" s="112"/>
    </row>
    <row r="17824" spans="1:19" ht="11.25" thickBot="1" x14ac:dyDescent="0.2">
      <c r="A17824" s="107">
        <v>3</v>
      </c>
      <c r="B17824" s="132">
        <v>0.70155092592592594</v>
      </c>
      <c r="C17824" s="133">
        <v>1.6024099999999999</v>
      </c>
      <c r="D17824" s="134" t="s">
        <v>3784</v>
      </c>
      <c r="E17824" s="108">
        <v>2338.7020000000002</v>
      </c>
      <c r="F17824" s="108">
        <v>383.81700000000001</v>
      </c>
      <c r="G17824" s="108">
        <v>0.93</v>
      </c>
      <c r="H17824" s="108">
        <v>15351.535</v>
      </c>
      <c r="I17824" s="108">
        <v>166395.10999999999</v>
      </c>
      <c r="J17824" s="108">
        <v>1069331.7</v>
      </c>
      <c r="K17824" s="108">
        <v>9319.6409999999996</v>
      </c>
      <c r="L17824" s="108">
        <v>17264.655999999999</v>
      </c>
      <c r="M17824" s="108">
        <v>2538.7089999999998</v>
      </c>
      <c r="N17824" s="108">
        <v>1705.049</v>
      </c>
      <c r="O17824" s="108">
        <v>289.67399999999998</v>
      </c>
      <c r="P17824" s="108">
        <v>347.36399999999998</v>
      </c>
      <c r="Q17824" s="108">
        <v>336.99599999999998</v>
      </c>
      <c r="R17824" s="108">
        <v>250.23599999999999</v>
      </c>
      <c r="S17824" s="108">
        <v>394.53199999999998</v>
      </c>
    </row>
    <row r="17825" spans="1:19" ht="11.25" thickBot="1" x14ac:dyDescent="0.2">
      <c r="A17825" s="112"/>
    </row>
    <row r="17826" spans="1:19" ht="11.25" thickBot="1" x14ac:dyDescent="0.2">
      <c r="A17826" s="135" t="s">
        <v>362</v>
      </c>
      <c r="B17826" s="112"/>
      <c r="C17826" s="137">
        <v>1.59595</v>
      </c>
      <c r="D17826" s="134" t="s">
        <v>3785</v>
      </c>
      <c r="E17826" s="136">
        <v>2039.4190000000001</v>
      </c>
      <c r="F17826" s="136">
        <v>508.59</v>
      </c>
      <c r="G17826" s="136">
        <v>10.564</v>
      </c>
      <c r="H17826" s="136">
        <v>16398.672999999999</v>
      </c>
      <c r="I17826" s="136">
        <v>131207.19</v>
      </c>
      <c r="J17826" s="136">
        <v>839217.65</v>
      </c>
      <c r="K17826" s="136">
        <v>8605.4449999999997</v>
      </c>
      <c r="L17826" s="136">
        <v>14715.664000000001</v>
      </c>
      <c r="M17826" s="136">
        <v>3928.2260000000001</v>
      </c>
      <c r="N17826" s="136">
        <v>1678.798</v>
      </c>
      <c r="O17826" s="136">
        <v>543.23299999999995</v>
      </c>
      <c r="P17826" s="136">
        <v>1466.424</v>
      </c>
      <c r="Q17826" s="136">
        <v>628.35699999999997</v>
      </c>
      <c r="R17826" s="136">
        <v>2696.3159999999998</v>
      </c>
      <c r="S17826" s="136">
        <v>898.39499999999998</v>
      </c>
    </row>
    <row r="17827" spans="1:19" ht="11.25" thickBot="1" x14ac:dyDescent="0.2">
      <c r="A17827" s="112"/>
    </row>
    <row r="17828" spans="1:19" ht="11.25" thickBot="1" x14ac:dyDescent="0.2">
      <c r="A17828" s="138" t="s">
        <v>364</v>
      </c>
      <c r="B17828" s="112"/>
      <c r="C17828" s="137">
        <v>1.013E-2</v>
      </c>
      <c r="D17828" s="134" t="s">
        <v>3786</v>
      </c>
      <c r="E17828" s="136">
        <v>508.38799999999998</v>
      </c>
      <c r="F17828" s="136">
        <v>214.928</v>
      </c>
      <c r="G17828" s="136">
        <v>18.286000000000001</v>
      </c>
      <c r="H17828" s="136">
        <v>2043.4839999999999</v>
      </c>
      <c r="I17828" s="136">
        <v>59000.783000000003</v>
      </c>
      <c r="J17828" s="136">
        <v>381109.17</v>
      </c>
      <c r="K17828" s="136">
        <v>1102.808</v>
      </c>
      <c r="L17828" s="136">
        <v>4437.732</v>
      </c>
      <c r="M17828" s="136">
        <v>2417.404</v>
      </c>
      <c r="N17828" s="136">
        <v>75.697000000000003</v>
      </c>
      <c r="O17828" s="136">
        <v>452.22</v>
      </c>
      <c r="P17828" s="136">
        <v>1950.519</v>
      </c>
      <c r="Q17828" s="136">
        <v>526.58799999999997</v>
      </c>
      <c r="R17828" s="136">
        <v>4178.87</v>
      </c>
      <c r="S17828" s="136">
        <v>859.45699999999999</v>
      </c>
    </row>
    <row r="17829" spans="1:19" ht="11.25" thickBot="1" x14ac:dyDescent="0.2">
      <c r="A17829" s="112"/>
    </row>
    <row r="17830" spans="1:19" ht="11.25" thickBot="1" x14ac:dyDescent="0.2">
      <c r="A17830" s="139" t="s">
        <v>366</v>
      </c>
      <c r="B17830" s="112"/>
      <c r="C17830" s="140">
        <v>0.63500000000000001</v>
      </c>
      <c r="D17830" s="134" t="s">
        <v>3787</v>
      </c>
      <c r="E17830" s="136">
        <v>24.928000000000001</v>
      </c>
      <c r="F17830" s="136">
        <v>42.26</v>
      </c>
      <c r="G17830" s="136">
        <v>173.09200000000001</v>
      </c>
      <c r="H17830" s="136">
        <v>12.461</v>
      </c>
      <c r="I17830" s="136">
        <v>44.968000000000004</v>
      </c>
      <c r="J17830" s="136">
        <v>45.411999999999999</v>
      </c>
      <c r="K17830" s="136">
        <v>12.815</v>
      </c>
      <c r="L17830" s="136">
        <v>30.157</v>
      </c>
      <c r="M17830" s="136">
        <v>61.539000000000001</v>
      </c>
      <c r="N17830" s="136">
        <v>4.5090000000000003</v>
      </c>
      <c r="O17830" s="136">
        <v>83.245999999999995</v>
      </c>
      <c r="P17830" s="136">
        <v>133.012</v>
      </c>
      <c r="Q17830" s="136">
        <v>83.804000000000002</v>
      </c>
      <c r="R17830" s="136">
        <v>154.98400000000001</v>
      </c>
      <c r="S17830" s="136">
        <v>95.665999999999997</v>
      </c>
    </row>
    <row r="17831" spans="1:19" ht="11.25" thickBot="1" x14ac:dyDescent="0.2">
      <c r="A17831" s="112"/>
    </row>
    <row r="17832" spans="1:19" ht="11.25" thickBot="1" x14ac:dyDescent="0.2">
      <c r="A17832" s="106" t="s">
        <v>357</v>
      </c>
      <c r="B17832" s="106" t="s">
        <v>358</v>
      </c>
      <c r="C17832" s="130" t="s">
        <v>51</v>
      </c>
      <c r="D17832" s="130" t="s">
        <v>52</v>
      </c>
      <c r="E17832" s="130" t="s">
        <v>53</v>
      </c>
      <c r="F17832" s="130" t="s">
        <v>54</v>
      </c>
      <c r="G17832" s="130" t="s">
        <v>55</v>
      </c>
      <c r="H17832" s="130" t="s">
        <v>56</v>
      </c>
      <c r="I17832" s="130" t="s">
        <v>57</v>
      </c>
      <c r="J17832" s="130" t="s">
        <v>58</v>
      </c>
      <c r="K17832" s="130" t="s">
        <v>59</v>
      </c>
      <c r="L17832" s="130" t="s">
        <v>60</v>
      </c>
      <c r="M17832" s="130" t="s">
        <v>61</v>
      </c>
      <c r="N17832" s="130" t="s">
        <v>62</v>
      </c>
      <c r="O17832" s="130" t="s">
        <v>63</v>
      </c>
      <c r="P17832" s="130" t="s">
        <v>64</v>
      </c>
      <c r="Q17832" s="131" t="s">
        <v>65</v>
      </c>
      <c r="R17832" s="131" t="s">
        <v>66</v>
      </c>
      <c r="S17832" s="130" t="s">
        <v>67</v>
      </c>
    </row>
    <row r="17833" spans="1:19" ht="11.25" thickBot="1" x14ac:dyDescent="0.2">
      <c r="A17833" s="107">
        <v>1</v>
      </c>
      <c r="B17833" s="132">
        <v>0.70119212962962962</v>
      </c>
      <c r="C17833" s="108">
        <v>7646.2569999999996</v>
      </c>
      <c r="D17833" s="108">
        <v>2541.3850000000002</v>
      </c>
      <c r="E17833" s="108">
        <v>7825.69</v>
      </c>
      <c r="F17833" s="108">
        <v>1739.1379999999999</v>
      </c>
      <c r="G17833" s="108">
        <v>7879.6130000000003</v>
      </c>
      <c r="H17833" s="108">
        <v>16515.296999999999</v>
      </c>
      <c r="I17833" s="108">
        <v>6651.5910000000003</v>
      </c>
      <c r="J17833" s="108">
        <v>12200.186</v>
      </c>
      <c r="K17833" s="108">
        <v>17934.286</v>
      </c>
      <c r="L17833" s="108">
        <v>1633.644</v>
      </c>
      <c r="M17833" s="108">
        <v>703.07100000000003</v>
      </c>
      <c r="N17833" s="108">
        <v>1571.8710000000001</v>
      </c>
      <c r="O17833" s="108">
        <v>92176.513000000006</v>
      </c>
      <c r="P17833" s="108">
        <v>31735.824000000001</v>
      </c>
      <c r="Q17833" s="133">
        <v>1.52336</v>
      </c>
      <c r="R17833" s="134" t="s">
        <v>3788</v>
      </c>
      <c r="S17833" s="108">
        <v>6865.12</v>
      </c>
    </row>
    <row r="17834" spans="1:19" ht="11.25" thickBot="1" x14ac:dyDescent="0.2">
      <c r="A17834" s="112"/>
    </row>
    <row r="17835" spans="1:19" ht="11.25" thickBot="1" x14ac:dyDescent="0.2">
      <c r="A17835" s="107">
        <v>2</v>
      </c>
      <c r="B17835" s="132">
        <v>0.70137731481481491</v>
      </c>
      <c r="C17835" s="108">
        <v>326.92500000000001</v>
      </c>
      <c r="D17835" s="108">
        <v>329.51600000000002</v>
      </c>
      <c r="E17835" s="108">
        <v>149.18799999999999</v>
      </c>
      <c r="F17835" s="108">
        <v>161.59399999999999</v>
      </c>
      <c r="G17835" s="108">
        <v>131.51499999999999</v>
      </c>
      <c r="H17835" s="108">
        <v>1111.4760000000001</v>
      </c>
      <c r="I17835" s="108">
        <v>2246.837</v>
      </c>
      <c r="J17835" s="108">
        <v>10716.955</v>
      </c>
      <c r="K17835" s="108">
        <v>15374.415000000001</v>
      </c>
      <c r="L17835" s="108">
        <v>7.3940000000000001</v>
      </c>
      <c r="M17835" s="108">
        <v>10.545999999999999</v>
      </c>
      <c r="N17835" s="108">
        <v>797.93899999999996</v>
      </c>
      <c r="O17835" s="108">
        <v>242.15899999999999</v>
      </c>
      <c r="P17835" s="108">
        <v>31726.771000000001</v>
      </c>
      <c r="Q17835" s="133">
        <v>1.5433600000000001</v>
      </c>
      <c r="R17835" s="134" t="s">
        <v>3789</v>
      </c>
      <c r="S17835" s="108">
        <v>4123.0140000000001</v>
      </c>
    </row>
    <row r="17836" spans="1:19" ht="11.25" thickBot="1" x14ac:dyDescent="0.2">
      <c r="A17836" s="112"/>
    </row>
    <row r="17837" spans="1:19" ht="11.25" thickBot="1" x14ac:dyDescent="0.2">
      <c r="A17837" s="107">
        <v>3</v>
      </c>
      <c r="B17837" s="132">
        <v>0.70155092592592594</v>
      </c>
      <c r="C17837" s="108">
        <v>320.72300000000001</v>
      </c>
      <c r="D17837" s="108">
        <v>315.91199999999998</v>
      </c>
      <c r="E17837" s="108">
        <v>134.49600000000001</v>
      </c>
      <c r="F17837" s="108">
        <v>178.37100000000001</v>
      </c>
      <c r="G17837" s="108">
        <v>131.59399999999999</v>
      </c>
      <c r="H17837" s="108">
        <v>612.65599999999995</v>
      </c>
      <c r="I17837" s="108">
        <v>2035.0350000000001</v>
      </c>
      <c r="J17837" s="108">
        <v>10537.645</v>
      </c>
      <c r="K17837" s="108">
        <v>15403.038</v>
      </c>
      <c r="L17837" s="108">
        <v>-9.4049999999999994</v>
      </c>
      <c r="M17837" s="108">
        <v>8.68</v>
      </c>
      <c r="N17837" s="108">
        <v>659.69100000000003</v>
      </c>
      <c r="O17837" s="108">
        <v>154.935</v>
      </c>
      <c r="P17837" s="108">
        <v>30653.287</v>
      </c>
      <c r="Q17837" s="134" t="s">
        <v>3790</v>
      </c>
      <c r="R17837" s="134" t="s">
        <v>3791</v>
      </c>
      <c r="S17837" s="108">
        <v>4012.7779999999998</v>
      </c>
    </row>
    <row r="17838" spans="1:19" ht="11.25" thickBot="1" x14ac:dyDescent="0.2">
      <c r="A17838" s="112"/>
    </row>
    <row r="17839" spans="1:19" ht="11.25" thickBot="1" x14ac:dyDescent="0.2">
      <c r="A17839" s="135" t="s">
        <v>362</v>
      </c>
      <c r="B17839" s="112"/>
      <c r="C17839" s="136">
        <v>2764.6350000000002</v>
      </c>
      <c r="D17839" s="136">
        <v>1062.271</v>
      </c>
      <c r="E17839" s="136">
        <v>2703.125</v>
      </c>
      <c r="F17839" s="136">
        <v>693.03399999999999</v>
      </c>
      <c r="G17839" s="136">
        <v>2714.24</v>
      </c>
      <c r="H17839" s="136">
        <v>6079.81</v>
      </c>
      <c r="I17839" s="136">
        <v>3644.4879999999998</v>
      </c>
      <c r="J17839" s="136">
        <v>11151.594999999999</v>
      </c>
      <c r="K17839" s="136">
        <v>16237.245999999999</v>
      </c>
      <c r="L17839" s="136">
        <v>543.87699999999995</v>
      </c>
      <c r="M17839" s="136">
        <v>240.76599999999999</v>
      </c>
      <c r="N17839" s="136">
        <v>1009.8339999999999</v>
      </c>
      <c r="O17839" s="136">
        <v>30857.868999999999</v>
      </c>
      <c r="P17839" s="136">
        <v>31371.960999999999</v>
      </c>
      <c r="Q17839" s="134" t="s">
        <v>3792</v>
      </c>
      <c r="R17839" s="134" t="s">
        <v>3793</v>
      </c>
      <c r="S17839" s="136">
        <v>5000.3040000000001</v>
      </c>
    </row>
    <row r="17840" spans="1:19" ht="11.25" thickBot="1" x14ac:dyDescent="0.2">
      <c r="A17840" s="112"/>
    </row>
    <row r="17841" spans="1:19" ht="11.25" thickBot="1" x14ac:dyDescent="0.2">
      <c r="A17841" s="138" t="s">
        <v>364</v>
      </c>
      <c r="B17841" s="112"/>
      <c r="C17841" s="136">
        <v>4227.6099999999997</v>
      </c>
      <c r="D17841" s="136">
        <v>1280.9690000000001</v>
      </c>
      <c r="E17841" s="136">
        <v>4436.2780000000002</v>
      </c>
      <c r="F17841" s="136">
        <v>905.99099999999999</v>
      </c>
      <c r="G17841" s="136">
        <v>4473.3440000000001</v>
      </c>
      <c r="H17841" s="136">
        <v>9040.8379999999997</v>
      </c>
      <c r="I17841" s="136">
        <v>2606.3809999999999</v>
      </c>
      <c r="J17841" s="136">
        <v>912.52099999999996</v>
      </c>
      <c r="K17841" s="136">
        <v>1469.749</v>
      </c>
      <c r="L17841" s="136">
        <v>943.803</v>
      </c>
      <c r="M17841" s="136">
        <v>400.37</v>
      </c>
      <c r="N17841" s="136">
        <v>491.62200000000001</v>
      </c>
      <c r="O17841" s="136">
        <v>53103.521999999997</v>
      </c>
      <c r="P17841" s="136">
        <v>622.40599999999995</v>
      </c>
      <c r="Q17841" s="134" t="s">
        <v>3794</v>
      </c>
      <c r="R17841" s="134" t="s">
        <v>3795</v>
      </c>
      <c r="S17841" s="136">
        <v>1615.9179999999999</v>
      </c>
    </row>
    <row r="17842" spans="1:19" ht="11.25" thickBot="1" x14ac:dyDescent="0.2">
      <c r="A17842" s="112"/>
    </row>
    <row r="17843" spans="1:19" ht="11.25" thickBot="1" x14ac:dyDescent="0.2">
      <c r="A17843" s="139" t="s">
        <v>366</v>
      </c>
      <c r="B17843" s="112"/>
      <c r="C17843" s="136">
        <v>152.917</v>
      </c>
      <c r="D17843" s="136">
        <v>120.58799999999999</v>
      </c>
      <c r="E17843" s="136">
        <v>164.11699999999999</v>
      </c>
      <c r="F17843" s="136">
        <v>130.72800000000001</v>
      </c>
      <c r="G17843" s="136">
        <v>164.81</v>
      </c>
      <c r="H17843" s="136">
        <v>148.703</v>
      </c>
      <c r="I17843" s="136">
        <v>71.516000000000005</v>
      </c>
      <c r="J17843" s="136">
        <v>8.1829999999999998</v>
      </c>
      <c r="K17843" s="136">
        <v>9.0519999999999996</v>
      </c>
      <c r="L17843" s="136">
        <v>173.53200000000001</v>
      </c>
      <c r="M17843" s="136">
        <v>166.29</v>
      </c>
      <c r="N17843" s="136">
        <v>48.683</v>
      </c>
      <c r="O17843" s="136">
        <v>172.09100000000001</v>
      </c>
      <c r="P17843" s="136">
        <v>1.984</v>
      </c>
      <c r="Q17843" s="134" t="s">
        <v>3796</v>
      </c>
      <c r="R17843" s="134" t="s">
        <v>3797</v>
      </c>
      <c r="S17843" s="136">
        <v>32.316000000000003</v>
      </c>
    </row>
    <row r="17844" spans="1:19" ht="11.25" thickBot="1" x14ac:dyDescent="0.2">
      <c r="A17844" s="112"/>
    </row>
    <row r="17845" spans="1:19" ht="11.25" thickBot="1" x14ac:dyDescent="0.2">
      <c r="A17845" s="106" t="s">
        <v>357</v>
      </c>
      <c r="B17845" s="106" t="s">
        <v>358</v>
      </c>
      <c r="C17845" s="130" t="s">
        <v>68</v>
      </c>
    </row>
    <row r="17846" spans="1:19" ht="11.25" thickBot="1" x14ac:dyDescent="0.2">
      <c r="A17846" s="107">
        <v>1</v>
      </c>
      <c r="B17846" s="132">
        <v>0.70119212962962962</v>
      </c>
      <c r="C17846" s="108">
        <v>30428.476999999999</v>
      </c>
    </row>
    <row r="17847" spans="1:19" ht="11.25" thickBot="1" x14ac:dyDescent="0.2">
      <c r="A17847" s="112"/>
    </row>
    <row r="17848" spans="1:19" ht="11.25" thickBot="1" x14ac:dyDescent="0.2">
      <c r="A17848" s="107">
        <v>2</v>
      </c>
      <c r="B17848" s="132">
        <v>0.70137731481481491</v>
      </c>
      <c r="C17848" s="108">
        <v>888.62599999999998</v>
      </c>
    </row>
    <row r="17849" spans="1:19" ht="11.25" thickBot="1" x14ac:dyDescent="0.2">
      <c r="A17849" s="112"/>
    </row>
    <row r="17850" spans="1:19" ht="11.25" thickBot="1" x14ac:dyDescent="0.2">
      <c r="A17850" s="107">
        <v>3</v>
      </c>
      <c r="B17850" s="132">
        <v>0.70155092592592594</v>
      </c>
      <c r="C17850" s="108">
        <v>750.47199999999998</v>
      </c>
    </row>
    <row r="17851" spans="1:19" ht="11.25" thickBot="1" x14ac:dyDescent="0.2">
      <c r="A17851" s="112"/>
    </row>
    <row r="17852" spans="1:19" ht="11.25" thickBot="1" x14ac:dyDescent="0.2">
      <c r="A17852" s="135" t="s">
        <v>362</v>
      </c>
      <c r="B17852" s="112"/>
      <c r="C17852" s="136">
        <v>10689.191000000001</v>
      </c>
    </row>
    <row r="17853" spans="1:19" ht="11.25" thickBot="1" x14ac:dyDescent="0.2">
      <c r="A17853" s="112"/>
    </row>
    <row r="17854" spans="1:19" ht="11.25" thickBot="1" x14ac:dyDescent="0.2">
      <c r="A17854" s="138" t="s">
        <v>364</v>
      </c>
      <c r="B17854" s="112"/>
      <c r="C17854" s="136">
        <v>17094.862000000001</v>
      </c>
    </row>
    <row r="17855" spans="1:19" ht="11.25" thickBot="1" x14ac:dyDescent="0.2">
      <c r="A17855" s="112"/>
    </row>
    <row r="17856" spans="1:19" ht="11.25" thickBot="1" x14ac:dyDescent="0.2">
      <c r="A17856" s="139" t="s">
        <v>366</v>
      </c>
      <c r="B17856" s="112"/>
      <c r="C17856" s="136">
        <v>159.92699999999999</v>
      </c>
    </row>
    <row r="17857" spans="1:19" ht="10.5" x14ac:dyDescent="0.15">
      <c r="A17857" s="112"/>
    </row>
    <row r="17858" spans="1:19" x14ac:dyDescent="0.15">
      <c r="A17858" s="129"/>
      <c r="B17858" s="86" t="s">
        <v>3798</v>
      </c>
    </row>
    <row r="17859" spans="1:19" ht="9.75" thickBot="1" x14ac:dyDescent="0.2">
      <c r="A17859" s="81" t="s">
        <v>5871</v>
      </c>
    </row>
    <row r="17860" spans="1:19" ht="11.25" thickBot="1" x14ac:dyDescent="0.2">
      <c r="A17860" s="106" t="s">
        <v>357</v>
      </c>
      <c r="B17860" s="106" t="s">
        <v>358</v>
      </c>
      <c r="C17860" s="130" t="s">
        <v>0</v>
      </c>
      <c r="D17860" s="130" t="s">
        <v>1</v>
      </c>
      <c r="E17860" s="130" t="s">
        <v>2</v>
      </c>
      <c r="F17860" s="130" t="s">
        <v>3</v>
      </c>
      <c r="G17860" s="130" t="s">
        <v>4</v>
      </c>
      <c r="H17860" s="130" t="s">
        <v>5</v>
      </c>
      <c r="I17860" s="131" t="s">
        <v>6</v>
      </c>
      <c r="J17860" s="131" t="s">
        <v>7</v>
      </c>
      <c r="K17860" s="130" t="s">
        <v>8</v>
      </c>
      <c r="L17860" s="130" t="s">
        <v>9</v>
      </c>
      <c r="M17860" s="130" t="s">
        <v>10</v>
      </c>
      <c r="N17860" s="130" t="s">
        <v>11</v>
      </c>
      <c r="O17860" s="130" t="s">
        <v>12</v>
      </c>
      <c r="P17860" s="130" t="s">
        <v>13</v>
      </c>
      <c r="Q17860" s="130" t="s">
        <v>14</v>
      </c>
      <c r="R17860" s="130" t="s">
        <v>15</v>
      </c>
      <c r="S17860" s="130" t="s">
        <v>16</v>
      </c>
    </row>
    <row r="17861" spans="1:19" ht="11.25" thickBot="1" x14ac:dyDescent="0.2">
      <c r="A17861" s="107">
        <v>1</v>
      </c>
      <c r="B17861" s="132">
        <v>0.70633101851851843</v>
      </c>
      <c r="C17861" s="141" t="s">
        <v>13154</v>
      </c>
      <c r="D17861" s="141" t="s">
        <v>13155</v>
      </c>
      <c r="E17861" s="108">
        <v>947430.99</v>
      </c>
      <c r="F17861" s="108">
        <v>980335.74</v>
      </c>
      <c r="G17861" s="141" t="s">
        <v>13156</v>
      </c>
      <c r="H17861" s="141" t="s">
        <v>13157</v>
      </c>
      <c r="I17861" s="133">
        <v>1.09446</v>
      </c>
      <c r="J17861" s="134" t="s">
        <v>3802</v>
      </c>
      <c r="K17861" s="108">
        <v>1052336.3</v>
      </c>
      <c r="L17861" s="108">
        <v>70.366</v>
      </c>
      <c r="M17861" s="108">
        <v>7896.6859999999997</v>
      </c>
      <c r="N17861" s="108">
        <v>20813.424999999999</v>
      </c>
      <c r="O17861" s="108">
        <v>767104.81</v>
      </c>
      <c r="P17861" s="108">
        <v>81403.562000000005</v>
      </c>
      <c r="Q17861" s="108">
        <v>2708.3670000000002</v>
      </c>
      <c r="R17861" s="108">
        <v>7222.9889999999996</v>
      </c>
      <c r="S17861" s="108">
        <v>62473.567999999999</v>
      </c>
    </row>
    <row r="17862" spans="1:19" ht="11.25" thickBot="1" x14ac:dyDescent="0.2">
      <c r="A17862" s="112"/>
    </row>
    <row r="17863" spans="1:19" ht="11.25" thickBot="1" x14ac:dyDescent="0.2">
      <c r="A17863" s="107">
        <v>2</v>
      </c>
      <c r="B17863" s="132">
        <v>0.70651620370370372</v>
      </c>
      <c r="C17863" s="141" t="s">
        <v>13158</v>
      </c>
      <c r="D17863" s="141" t="s">
        <v>13159</v>
      </c>
      <c r="E17863" s="108">
        <v>942584.53</v>
      </c>
      <c r="F17863" s="108">
        <v>981930.9</v>
      </c>
      <c r="G17863" s="141" t="s">
        <v>13160</v>
      </c>
      <c r="H17863" s="141" t="s">
        <v>13161</v>
      </c>
      <c r="I17863" s="133">
        <v>1.11666</v>
      </c>
      <c r="J17863" s="134" t="s">
        <v>3807</v>
      </c>
      <c r="K17863" s="108">
        <v>1068058</v>
      </c>
      <c r="L17863" s="108">
        <v>68.95</v>
      </c>
      <c r="M17863" s="108">
        <v>7207.15</v>
      </c>
      <c r="N17863" s="108">
        <v>19231.417000000001</v>
      </c>
      <c r="O17863" s="108">
        <v>772858.66</v>
      </c>
      <c r="P17863" s="108">
        <v>81101.267999999996</v>
      </c>
      <c r="Q17863" s="108">
        <v>2685.7</v>
      </c>
      <c r="R17863" s="108">
        <v>7255.7709999999997</v>
      </c>
      <c r="S17863" s="108">
        <v>63072.036999999997</v>
      </c>
    </row>
    <row r="17864" spans="1:19" ht="11.25" thickBot="1" x14ac:dyDescent="0.2">
      <c r="A17864" s="112"/>
    </row>
    <row r="17865" spans="1:19" ht="11.25" thickBot="1" x14ac:dyDescent="0.2">
      <c r="A17865" s="107">
        <v>3</v>
      </c>
      <c r="B17865" s="132">
        <v>0.70668981481481474</v>
      </c>
      <c r="C17865" s="141" t="s">
        <v>13162</v>
      </c>
      <c r="D17865" s="141" t="s">
        <v>13163</v>
      </c>
      <c r="E17865" s="108">
        <v>947631.78</v>
      </c>
      <c r="F17865" s="108">
        <v>986584.26</v>
      </c>
      <c r="G17865" s="141" t="s">
        <v>13164</v>
      </c>
      <c r="H17865" s="141" t="s">
        <v>13165</v>
      </c>
      <c r="I17865" s="133">
        <v>1.13114</v>
      </c>
      <c r="J17865" s="134" t="s">
        <v>3812</v>
      </c>
      <c r="K17865" s="108">
        <v>1057765.6000000001</v>
      </c>
      <c r="L17865" s="108">
        <v>37.997</v>
      </c>
      <c r="M17865" s="108">
        <v>7053.5590000000002</v>
      </c>
      <c r="N17865" s="108">
        <v>18504.863000000001</v>
      </c>
      <c r="O17865" s="108">
        <v>772919.49</v>
      </c>
      <c r="P17865" s="108">
        <v>80348.532999999996</v>
      </c>
      <c r="Q17865" s="108">
        <v>2589.0929999999998</v>
      </c>
      <c r="R17865" s="108">
        <v>7134.527</v>
      </c>
      <c r="S17865" s="108">
        <v>62231.889000000003</v>
      </c>
    </row>
    <row r="17866" spans="1:19" ht="11.25" thickBot="1" x14ac:dyDescent="0.2">
      <c r="A17866" s="112"/>
    </row>
    <row r="17867" spans="1:19" ht="11.25" thickBot="1" x14ac:dyDescent="0.2">
      <c r="A17867" s="135" t="s">
        <v>362</v>
      </c>
      <c r="B17867" s="112"/>
      <c r="C17867" s="141" t="s">
        <v>13166</v>
      </c>
      <c r="D17867" s="141" t="s">
        <v>13167</v>
      </c>
      <c r="E17867" s="136">
        <v>945882.43</v>
      </c>
      <c r="F17867" s="136">
        <v>982950.3</v>
      </c>
      <c r="G17867" s="141" t="s">
        <v>13168</v>
      </c>
      <c r="H17867" s="141" t="s">
        <v>13169</v>
      </c>
      <c r="I17867" s="137">
        <v>1.11409</v>
      </c>
      <c r="J17867" s="134" t="s">
        <v>3817</v>
      </c>
      <c r="K17867" s="136">
        <v>1059386.6000000001</v>
      </c>
      <c r="L17867" s="136">
        <v>59.103999999999999</v>
      </c>
      <c r="M17867" s="136">
        <v>7385.7979999999998</v>
      </c>
      <c r="N17867" s="136">
        <v>19516.567999999999</v>
      </c>
      <c r="O17867" s="136">
        <v>770960.99</v>
      </c>
      <c r="P17867" s="136">
        <v>80951.120999999999</v>
      </c>
      <c r="Q17867" s="136">
        <v>2661.0529999999999</v>
      </c>
      <c r="R17867" s="136">
        <v>7204.4290000000001</v>
      </c>
      <c r="S17867" s="136">
        <v>62592.498</v>
      </c>
    </row>
    <row r="17868" spans="1:19" ht="11.25" thickBot="1" x14ac:dyDescent="0.2">
      <c r="A17868" s="112"/>
    </row>
    <row r="17869" spans="1:19" ht="11.25" thickBot="1" x14ac:dyDescent="0.2">
      <c r="A17869" s="138" t="s">
        <v>364</v>
      </c>
      <c r="B17869" s="112"/>
      <c r="C17869" s="141" t="s">
        <v>13170</v>
      </c>
      <c r="D17869" s="141" t="s">
        <v>13171</v>
      </c>
      <c r="E17869" s="136">
        <v>2857.8310000000001</v>
      </c>
      <c r="F17869" s="136">
        <v>3246.596</v>
      </c>
      <c r="G17869" s="141" t="s">
        <v>13172</v>
      </c>
      <c r="H17869" s="141" t="s">
        <v>13173</v>
      </c>
      <c r="I17869" s="137">
        <v>1.848E-2</v>
      </c>
      <c r="J17869" s="134" t="s">
        <v>3822</v>
      </c>
      <c r="K17869" s="136">
        <v>7985.2520000000004</v>
      </c>
      <c r="L17869" s="136">
        <v>18.292999999999999</v>
      </c>
      <c r="M17869" s="136">
        <v>449.05700000000002</v>
      </c>
      <c r="N17869" s="136">
        <v>1180.402</v>
      </c>
      <c r="O17869" s="136">
        <v>3339.6860000000001</v>
      </c>
      <c r="P17869" s="136">
        <v>543.30399999999997</v>
      </c>
      <c r="Q17869" s="136">
        <v>63.341999999999999</v>
      </c>
      <c r="R17869" s="136">
        <v>62.716999999999999</v>
      </c>
      <c r="S17869" s="136">
        <v>432.51600000000002</v>
      </c>
    </row>
    <row r="17870" spans="1:19" ht="11.25" thickBot="1" x14ac:dyDescent="0.2">
      <c r="A17870" s="112"/>
    </row>
    <row r="17871" spans="1:19" ht="11.25" thickBot="1" x14ac:dyDescent="0.2">
      <c r="A17871" s="139" t="s">
        <v>366</v>
      </c>
      <c r="B17871" s="112"/>
      <c r="C17871" s="141" t="s">
        <v>1053</v>
      </c>
      <c r="D17871" s="141" t="s">
        <v>2455</v>
      </c>
      <c r="E17871" s="136">
        <v>0.30199999999999999</v>
      </c>
      <c r="F17871" s="136">
        <v>0.33</v>
      </c>
      <c r="G17871" s="141" t="s">
        <v>3823</v>
      </c>
      <c r="H17871" s="141" t="s">
        <v>3824</v>
      </c>
      <c r="I17871" s="140">
        <v>1.659</v>
      </c>
      <c r="J17871" s="134" t="s">
        <v>3825</v>
      </c>
      <c r="K17871" s="136">
        <v>0.754</v>
      </c>
      <c r="L17871" s="136">
        <v>30.951000000000001</v>
      </c>
      <c r="M17871" s="136">
        <v>6.08</v>
      </c>
      <c r="N17871" s="136">
        <v>6.048</v>
      </c>
      <c r="O17871" s="136">
        <v>0.433</v>
      </c>
      <c r="P17871" s="136">
        <v>0.67100000000000004</v>
      </c>
      <c r="Q17871" s="136">
        <v>2.38</v>
      </c>
      <c r="R17871" s="136">
        <v>0.871</v>
      </c>
      <c r="S17871" s="136">
        <v>0.69099999999999995</v>
      </c>
    </row>
    <row r="17872" spans="1:19" ht="11.25" thickBot="1" x14ac:dyDescent="0.2">
      <c r="A17872" s="112"/>
    </row>
    <row r="17873" spans="1:19" ht="11.25" thickBot="1" x14ac:dyDescent="0.2">
      <c r="A17873" s="106" t="s">
        <v>357</v>
      </c>
      <c r="B17873" s="106" t="s">
        <v>358</v>
      </c>
      <c r="C17873" s="130" t="s">
        <v>17</v>
      </c>
      <c r="D17873" s="130" t="s">
        <v>18</v>
      </c>
      <c r="E17873" s="131" t="s">
        <v>19</v>
      </c>
      <c r="F17873" s="131" t="s">
        <v>20</v>
      </c>
      <c r="G17873" s="130" t="s">
        <v>21</v>
      </c>
      <c r="H17873" s="130" t="s">
        <v>22</v>
      </c>
      <c r="I17873" s="130" t="s">
        <v>23</v>
      </c>
      <c r="J17873" s="130" t="s">
        <v>24</v>
      </c>
      <c r="K17873" s="131" t="s">
        <v>25</v>
      </c>
      <c r="L17873" s="131" t="s">
        <v>26</v>
      </c>
      <c r="M17873" s="130" t="s">
        <v>27</v>
      </c>
      <c r="N17873" s="130" t="s">
        <v>28</v>
      </c>
      <c r="O17873" s="130" t="s">
        <v>29</v>
      </c>
      <c r="P17873" s="130" t="s">
        <v>30</v>
      </c>
      <c r="Q17873" s="130" t="s">
        <v>31</v>
      </c>
      <c r="R17873" s="130" t="s">
        <v>32</v>
      </c>
      <c r="S17873" s="130" t="s">
        <v>33</v>
      </c>
    </row>
    <row r="17874" spans="1:19" ht="11.25" thickBot="1" x14ac:dyDescent="0.2">
      <c r="A17874" s="107">
        <v>1</v>
      </c>
      <c r="B17874" s="132">
        <v>0.70633101851851843</v>
      </c>
      <c r="C17874" s="108">
        <v>21761.556</v>
      </c>
      <c r="D17874" s="108">
        <v>14602.272999999999</v>
      </c>
      <c r="E17874" s="133">
        <v>1.0274300000000001</v>
      </c>
      <c r="F17874" s="133">
        <v>0.95845999999999998</v>
      </c>
      <c r="G17874" s="108">
        <v>3.9969999999999999</v>
      </c>
      <c r="H17874" s="108">
        <v>24.524999999999999</v>
      </c>
      <c r="I17874" s="108">
        <v>164406.87</v>
      </c>
      <c r="J17874" s="141" t="s">
        <v>13174</v>
      </c>
      <c r="K17874" s="133">
        <v>1.0621799999999999</v>
      </c>
      <c r="L17874" s="134" t="s">
        <v>3827</v>
      </c>
      <c r="M17874" s="108">
        <v>445.55399999999997</v>
      </c>
      <c r="N17874" s="108">
        <v>2658.7930000000001</v>
      </c>
      <c r="O17874" s="108">
        <v>2.9220000000000002</v>
      </c>
      <c r="P17874" s="108">
        <v>54.79</v>
      </c>
      <c r="Q17874" s="108">
        <v>223.03100000000001</v>
      </c>
      <c r="R17874" s="108">
        <v>65.042000000000002</v>
      </c>
      <c r="S17874" s="108">
        <v>710.63400000000001</v>
      </c>
    </row>
    <row r="17875" spans="1:19" ht="11.25" thickBot="1" x14ac:dyDescent="0.2">
      <c r="A17875" s="112"/>
    </row>
    <row r="17876" spans="1:19" ht="11.25" thickBot="1" x14ac:dyDescent="0.2">
      <c r="A17876" s="107">
        <v>2</v>
      </c>
      <c r="B17876" s="132">
        <v>0.70651620370370372</v>
      </c>
      <c r="C17876" s="108">
        <v>21801.377</v>
      </c>
      <c r="D17876" s="108">
        <v>14655.213</v>
      </c>
      <c r="E17876" s="133">
        <v>1.0589900000000001</v>
      </c>
      <c r="F17876" s="133">
        <v>0.96004999999999996</v>
      </c>
      <c r="G17876" s="108">
        <v>3.6779999999999999</v>
      </c>
      <c r="H17876" s="108">
        <v>22.74</v>
      </c>
      <c r="I17876" s="108">
        <v>167208.69</v>
      </c>
      <c r="J17876" s="141" t="s">
        <v>13175</v>
      </c>
      <c r="K17876" s="133">
        <v>1.08971</v>
      </c>
      <c r="L17876" s="134" t="s">
        <v>3829</v>
      </c>
      <c r="M17876" s="108">
        <v>430.63299999999998</v>
      </c>
      <c r="N17876" s="108">
        <v>2690.5749999999998</v>
      </c>
      <c r="O17876" s="108">
        <v>3.8319999999999999</v>
      </c>
      <c r="P17876" s="108">
        <v>43.972999999999999</v>
      </c>
      <c r="Q17876" s="108">
        <v>207.773</v>
      </c>
      <c r="R17876" s="108">
        <v>71.364000000000004</v>
      </c>
      <c r="S17876" s="108">
        <v>741.72</v>
      </c>
    </row>
    <row r="17877" spans="1:19" ht="11.25" thickBot="1" x14ac:dyDescent="0.2">
      <c r="A17877" s="112"/>
    </row>
    <row r="17878" spans="1:19" ht="11.25" thickBot="1" x14ac:dyDescent="0.2">
      <c r="A17878" s="107">
        <v>3</v>
      </c>
      <c r="B17878" s="132">
        <v>0.70668981481481474</v>
      </c>
      <c r="C17878" s="108">
        <v>22003.296999999999</v>
      </c>
      <c r="D17878" s="108">
        <v>14629.94</v>
      </c>
      <c r="E17878" s="133">
        <v>1.05192</v>
      </c>
      <c r="F17878" s="133">
        <v>0.96209</v>
      </c>
      <c r="G17878" s="108">
        <v>0.89600000000000002</v>
      </c>
      <c r="H17878" s="108">
        <v>13.411</v>
      </c>
      <c r="I17878" s="108">
        <v>164995.47</v>
      </c>
      <c r="J17878" s="141" t="s">
        <v>13176</v>
      </c>
      <c r="K17878" s="133">
        <v>1.0934900000000001</v>
      </c>
      <c r="L17878" s="134" t="s">
        <v>3831</v>
      </c>
      <c r="M17878" s="108">
        <v>540.65800000000002</v>
      </c>
      <c r="N17878" s="108">
        <v>2707.7139999999999</v>
      </c>
      <c r="O17878" s="108">
        <v>2.032</v>
      </c>
      <c r="P17878" s="108">
        <v>34.171999999999997</v>
      </c>
      <c r="Q17878" s="108">
        <v>214.21299999999999</v>
      </c>
      <c r="R17878" s="108">
        <v>114.9</v>
      </c>
      <c r="S17878" s="108">
        <v>741.995</v>
      </c>
    </row>
    <row r="17879" spans="1:19" ht="11.25" thickBot="1" x14ac:dyDescent="0.2">
      <c r="A17879" s="112"/>
    </row>
    <row r="17880" spans="1:19" ht="11.25" thickBot="1" x14ac:dyDescent="0.2">
      <c r="A17880" s="135" t="s">
        <v>362</v>
      </c>
      <c r="B17880" s="112"/>
      <c r="C17880" s="136">
        <v>21855.41</v>
      </c>
      <c r="D17880" s="136">
        <v>14629.142</v>
      </c>
      <c r="E17880" s="137">
        <v>1.0461199999999999</v>
      </c>
      <c r="F17880" s="137">
        <v>0.96020000000000005</v>
      </c>
      <c r="G17880" s="136">
        <v>2.8570000000000002</v>
      </c>
      <c r="H17880" s="136">
        <v>20.225000000000001</v>
      </c>
      <c r="I17880" s="136">
        <v>165537.01</v>
      </c>
      <c r="J17880" s="141" t="s">
        <v>13177</v>
      </c>
      <c r="K17880" s="137">
        <v>1.08179</v>
      </c>
      <c r="L17880" s="134" t="s">
        <v>3833</v>
      </c>
      <c r="M17880" s="136">
        <v>472.28100000000001</v>
      </c>
      <c r="N17880" s="136">
        <v>2685.694</v>
      </c>
      <c r="O17880" s="136">
        <v>2.9289999999999998</v>
      </c>
      <c r="P17880" s="136">
        <v>44.311999999999998</v>
      </c>
      <c r="Q17880" s="136">
        <v>215.006</v>
      </c>
      <c r="R17880" s="136">
        <v>83.769000000000005</v>
      </c>
      <c r="S17880" s="136">
        <v>731.44899999999996</v>
      </c>
    </row>
    <row r="17881" spans="1:19" ht="11.25" thickBot="1" x14ac:dyDescent="0.2">
      <c r="A17881" s="112"/>
    </row>
    <row r="17882" spans="1:19" ht="11.25" thickBot="1" x14ac:dyDescent="0.2">
      <c r="A17882" s="138" t="s">
        <v>364</v>
      </c>
      <c r="B17882" s="112"/>
      <c r="C17882" s="136">
        <v>129.61199999999999</v>
      </c>
      <c r="D17882" s="136">
        <v>26.478999999999999</v>
      </c>
      <c r="E17882" s="137">
        <v>1.6559999999999998E-2</v>
      </c>
      <c r="F17882" s="137">
        <v>1.82E-3</v>
      </c>
      <c r="G17882" s="136">
        <v>1.706</v>
      </c>
      <c r="H17882" s="136">
        <v>5.968</v>
      </c>
      <c r="I17882" s="136">
        <v>1477.328</v>
      </c>
      <c r="J17882" s="141" t="s">
        <v>13178</v>
      </c>
      <c r="K17882" s="137">
        <v>1.7090000000000001E-2</v>
      </c>
      <c r="L17882" s="134" t="s">
        <v>3835</v>
      </c>
      <c r="M17882" s="136">
        <v>59.683999999999997</v>
      </c>
      <c r="N17882" s="136">
        <v>24.823</v>
      </c>
      <c r="O17882" s="136">
        <v>0.9</v>
      </c>
      <c r="P17882" s="136">
        <v>10.313000000000001</v>
      </c>
      <c r="Q17882" s="136">
        <v>7.66</v>
      </c>
      <c r="R17882" s="136">
        <v>27.145</v>
      </c>
      <c r="S17882" s="136">
        <v>18.027000000000001</v>
      </c>
    </row>
    <row r="17883" spans="1:19" ht="11.25" thickBot="1" x14ac:dyDescent="0.2">
      <c r="A17883" s="112"/>
    </row>
    <row r="17884" spans="1:19" ht="11.25" thickBot="1" x14ac:dyDescent="0.2">
      <c r="A17884" s="139" t="s">
        <v>366</v>
      </c>
      <c r="B17884" s="112"/>
      <c r="C17884" s="136">
        <v>0.59299999999999997</v>
      </c>
      <c r="D17884" s="136">
        <v>0.18099999999999999</v>
      </c>
      <c r="E17884" s="140">
        <v>1.583</v>
      </c>
      <c r="F17884" s="140">
        <v>0.19</v>
      </c>
      <c r="G17884" s="136">
        <v>59.704000000000001</v>
      </c>
      <c r="H17884" s="136">
        <v>29.51</v>
      </c>
      <c r="I17884" s="136">
        <v>0.89200000000000002</v>
      </c>
      <c r="J17884" s="141" t="s">
        <v>3836</v>
      </c>
      <c r="K17884" s="140">
        <v>1.58</v>
      </c>
      <c r="L17884" s="134" t="s">
        <v>3837</v>
      </c>
      <c r="M17884" s="136">
        <v>12.637</v>
      </c>
      <c r="N17884" s="136">
        <v>0.92400000000000004</v>
      </c>
      <c r="O17884" s="136">
        <v>30.734999999999999</v>
      </c>
      <c r="P17884" s="136">
        <v>23.274999999999999</v>
      </c>
      <c r="Q17884" s="136">
        <v>3.5619999999999998</v>
      </c>
      <c r="R17884" s="136">
        <v>32.405000000000001</v>
      </c>
      <c r="S17884" s="136">
        <v>2.4649999999999999</v>
      </c>
    </row>
    <row r="17885" spans="1:19" ht="11.25" thickBot="1" x14ac:dyDescent="0.2">
      <c r="A17885" s="112"/>
    </row>
    <row r="17886" spans="1:19" ht="11.25" thickBot="1" x14ac:dyDescent="0.2">
      <c r="A17886" s="106" t="s">
        <v>357</v>
      </c>
      <c r="B17886" s="106" t="s">
        <v>358</v>
      </c>
      <c r="C17886" s="131" t="s">
        <v>34</v>
      </c>
      <c r="D17886" s="131" t="s">
        <v>35</v>
      </c>
      <c r="E17886" s="130" t="s">
        <v>36</v>
      </c>
      <c r="F17886" s="130" t="s">
        <v>37</v>
      </c>
      <c r="G17886" s="130" t="s">
        <v>38</v>
      </c>
      <c r="H17886" s="130" t="s">
        <v>39</v>
      </c>
      <c r="I17886" s="130" t="s">
        <v>40</v>
      </c>
      <c r="J17886" s="130" t="s">
        <v>41</v>
      </c>
      <c r="K17886" s="130" t="s">
        <v>42</v>
      </c>
      <c r="L17886" s="130" t="s">
        <v>43</v>
      </c>
      <c r="M17886" s="130" t="s">
        <v>44</v>
      </c>
      <c r="N17886" s="130" t="s">
        <v>45</v>
      </c>
      <c r="O17886" s="130" t="s">
        <v>46</v>
      </c>
      <c r="P17886" s="130" t="s">
        <v>47</v>
      </c>
      <c r="Q17886" s="130" t="s">
        <v>48</v>
      </c>
      <c r="R17886" s="130" t="s">
        <v>49</v>
      </c>
      <c r="S17886" s="130" t="s">
        <v>50</v>
      </c>
    </row>
    <row r="17887" spans="1:19" ht="11.25" thickBot="1" x14ac:dyDescent="0.2">
      <c r="A17887" s="107">
        <v>1</v>
      </c>
      <c r="B17887" s="132">
        <v>0.70633101851851843</v>
      </c>
      <c r="C17887" s="133">
        <v>0.98070999999999997</v>
      </c>
      <c r="D17887" s="134" t="s">
        <v>3838</v>
      </c>
      <c r="E17887" s="108">
        <v>3438.1439999999998</v>
      </c>
      <c r="F17887" s="108">
        <v>251.376</v>
      </c>
      <c r="G17887" s="108">
        <v>-0.88900000000000001</v>
      </c>
      <c r="H17887" s="108">
        <v>4395.3329999999996</v>
      </c>
      <c r="I17887" s="108">
        <v>81052.671000000002</v>
      </c>
      <c r="J17887" s="108">
        <v>520583.15</v>
      </c>
      <c r="K17887" s="108">
        <v>5014.7629999999999</v>
      </c>
      <c r="L17887" s="108">
        <v>8709.8240000000005</v>
      </c>
      <c r="M17887" s="108">
        <v>1239.77</v>
      </c>
      <c r="N17887" s="108">
        <v>918.92600000000004</v>
      </c>
      <c r="O17887" s="108">
        <v>138.28299999999999</v>
      </c>
      <c r="P17887" s="108">
        <v>164.33600000000001</v>
      </c>
      <c r="Q17887" s="108">
        <v>165.64099999999999</v>
      </c>
      <c r="R17887" s="108">
        <v>121.152</v>
      </c>
      <c r="S17887" s="108">
        <v>197.82300000000001</v>
      </c>
    </row>
    <row r="17888" spans="1:19" ht="11.25" thickBot="1" x14ac:dyDescent="0.2">
      <c r="A17888" s="112"/>
    </row>
    <row r="17889" spans="1:19" ht="11.25" thickBot="1" x14ac:dyDescent="0.2">
      <c r="A17889" s="107">
        <v>2</v>
      </c>
      <c r="B17889" s="132">
        <v>0.70651620370370372</v>
      </c>
      <c r="C17889" s="133">
        <v>0.99582999999999999</v>
      </c>
      <c r="D17889" s="134" t="s">
        <v>3839</v>
      </c>
      <c r="E17889" s="108">
        <v>3328.9319999999998</v>
      </c>
      <c r="F17889" s="108">
        <v>230.70599999999999</v>
      </c>
      <c r="G17889" s="108">
        <v>0.92500000000000004</v>
      </c>
      <c r="H17889" s="108">
        <v>4464.2969999999996</v>
      </c>
      <c r="I17889" s="108">
        <v>80727.638000000006</v>
      </c>
      <c r="J17889" s="108">
        <v>517878.14</v>
      </c>
      <c r="K17889" s="108">
        <v>5786.5889999999999</v>
      </c>
      <c r="L17889" s="108">
        <v>8743.24</v>
      </c>
      <c r="M17889" s="108">
        <v>1294.72</v>
      </c>
      <c r="N17889" s="108">
        <v>899.57</v>
      </c>
      <c r="O17889" s="108">
        <v>155.36199999999999</v>
      </c>
      <c r="P17889" s="108">
        <v>179.54599999999999</v>
      </c>
      <c r="Q17889" s="108">
        <v>162.49299999999999</v>
      </c>
      <c r="R17889" s="108">
        <v>171.36799999999999</v>
      </c>
      <c r="S17889" s="108">
        <v>160.53</v>
      </c>
    </row>
    <row r="17890" spans="1:19" ht="11.25" thickBot="1" x14ac:dyDescent="0.2">
      <c r="A17890" s="112"/>
    </row>
    <row r="17891" spans="1:19" ht="11.25" thickBot="1" x14ac:dyDescent="0.2">
      <c r="A17891" s="107">
        <v>3</v>
      </c>
      <c r="B17891" s="132">
        <v>0.70668981481481474</v>
      </c>
      <c r="C17891" s="133">
        <v>0.99824000000000002</v>
      </c>
      <c r="D17891" s="134" t="s">
        <v>3840</v>
      </c>
      <c r="E17891" s="108">
        <v>3523.2860000000001</v>
      </c>
      <c r="F17891" s="108">
        <v>217.17500000000001</v>
      </c>
      <c r="G17891" s="108">
        <v>3.6999999999999998E-2</v>
      </c>
      <c r="H17891" s="108">
        <v>4439.4049999999997</v>
      </c>
      <c r="I17891" s="108">
        <v>82311.297999999995</v>
      </c>
      <c r="J17891" s="108">
        <v>526111.24</v>
      </c>
      <c r="K17891" s="108">
        <v>5054.22</v>
      </c>
      <c r="L17891" s="108">
        <v>9130.8520000000008</v>
      </c>
      <c r="M17891" s="108">
        <v>1305.5740000000001</v>
      </c>
      <c r="N17891" s="108">
        <v>895.16700000000003</v>
      </c>
      <c r="O17891" s="108">
        <v>142.98099999999999</v>
      </c>
      <c r="P17891" s="108">
        <v>158.96700000000001</v>
      </c>
      <c r="Q17891" s="108">
        <v>202.822</v>
      </c>
      <c r="R17891" s="108">
        <v>118.267</v>
      </c>
      <c r="S17891" s="108">
        <v>172.09800000000001</v>
      </c>
    </row>
    <row r="17892" spans="1:19" ht="11.25" thickBot="1" x14ac:dyDescent="0.2">
      <c r="A17892" s="112"/>
    </row>
    <row r="17893" spans="1:19" ht="11.25" thickBot="1" x14ac:dyDescent="0.2">
      <c r="A17893" s="135" t="s">
        <v>362</v>
      </c>
      <c r="B17893" s="112"/>
      <c r="C17893" s="137">
        <v>0.99158999999999997</v>
      </c>
      <c r="D17893" s="134" t="s">
        <v>3841</v>
      </c>
      <c r="E17893" s="136">
        <v>3430.1210000000001</v>
      </c>
      <c r="F17893" s="136">
        <v>233.08600000000001</v>
      </c>
      <c r="G17893" s="136">
        <v>2.4E-2</v>
      </c>
      <c r="H17893" s="136">
        <v>4433.0119999999997</v>
      </c>
      <c r="I17893" s="136">
        <v>81363.869000000006</v>
      </c>
      <c r="J17893" s="136">
        <v>521524.18</v>
      </c>
      <c r="K17893" s="136">
        <v>5285.1909999999998</v>
      </c>
      <c r="L17893" s="136">
        <v>8861.3060000000005</v>
      </c>
      <c r="M17893" s="136">
        <v>1280.021</v>
      </c>
      <c r="N17893" s="136">
        <v>904.55399999999997</v>
      </c>
      <c r="O17893" s="136">
        <v>145.542</v>
      </c>
      <c r="P17893" s="136">
        <v>167.61600000000001</v>
      </c>
      <c r="Q17893" s="136">
        <v>176.98500000000001</v>
      </c>
      <c r="R17893" s="136">
        <v>136.929</v>
      </c>
      <c r="S17893" s="136">
        <v>176.81700000000001</v>
      </c>
    </row>
    <row r="17894" spans="1:19" ht="11.25" thickBot="1" x14ac:dyDescent="0.2">
      <c r="A17894" s="112"/>
    </row>
    <row r="17895" spans="1:19" ht="11.25" thickBot="1" x14ac:dyDescent="0.2">
      <c r="A17895" s="138" t="s">
        <v>364</v>
      </c>
      <c r="B17895" s="112"/>
      <c r="C17895" s="137">
        <v>9.4999999999999998E-3</v>
      </c>
      <c r="D17895" s="134" t="s">
        <v>3842</v>
      </c>
      <c r="E17895" s="136">
        <v>97.424999999999997</v>
      </c>
      <c r="F17895" s="136">
        <v>17.224</v>
      </c>
      <c r="G17895" s="136">
        <v>0.90700000000000003</v>
      </c>
      <c r="H17895" s="136">
        <v>34.923999999999999</v>
      </c>
      <c r="I17895" s="136">
        <v>836.43799999999999</v>
      </c>
      <c r="J17895" s="136">
        <v>4196.4430000000002</v>
      </c>
      <c r="K17895" s="136">
        <v>434.67200000000003</v>
      </c>
      <c r="L17895" s="136">
        <v>234.03100000000001</v>
      </c>
      <c r="M17895" s="136">
        <v>35.279000000000003</v>
      </c>
      <c r="N17895" s="136">
        <v>12.638999999999999</v>
      </c>
      <c r="O17895" s="136">
        <v>8.8230000000000004</v>
      </c>
      <c r="P17895" s="136">
        <v>10.675000000000001</v>
      </c>
      <c r="Q17895" s="136">
        <v>22.43</v>
      </c>
      <c r="R17895" s="136">
        <v>29.86</v>
      </c>
      <c r="S17895" s="136">
        <v>19.088999999999999</v>
      </c>
    </row>
    <row r="17896" spans="1:19" ht="11.25" thickBot="1" x14ac:dyDescent="0.2">
      <c r="A17896" s="112"/>
    </row>
    <row r="17897" spans="1:19" ht="11.25" thickBot="1" x14ac:dyDescent="0.2">
      <c r="A17897" s="139" t="s">
        <v>366</v>
      </c>
      <c r="B17897" s="112"/>
      <c r="C17897" s="140">
        <v>0.95799999999999996</v>
      </c>
      <c r="D17897" s="134" t="s">
        <v>3843</v>
      </c>
      <c r="E17897" s="136">
        <v>2.84</v>
      </c>
      <c r="F17897" s="136">
        <v>7.39</v>
      </c>
      <c r="G17897" s="136">
        <v>3713.66</v>
      </c>
      <c r="H17897" s="136">
        <v>0.78800000000000003</v>
      </c>
      <c r="I17897" s="136">
        <v>1.028</v>
      </c>
      <c r="J17897" s="136">
        <v>0.80500000000000005</v>
      </c>
      <c r="K17897" s="136">
        <v>8.2240000000000002</v>
      </c>
      <c r="L17897" s="136">
        <v>2.641</v>
      </c>
      <c r="M17897" s="136">
        <v>2.7559999999999998</v>
      </c>
      <c r="N17897" s="136">
        <v>1.397</v>
      </c>
      <c r="O17897" s="136">
        <v>6.0620000000000003</v>
      </c>
      <c r="P17897" s="136">
        <v>6.3689999999999998</v>
      </c>
      <c r="Q17897" s="136">
        <v>12.673</v>
      </c>
      <c r="R17897" s="136">
        <v>21.806999999999999</v>
      </c>
      <c r="S17897" s="136">
        <v>10.795999999999999</v>
      </c>
    </row>
    <row r="17898" spans="1:19" ht="11.25" thickBot="1" x14ac:dyDescent="0.2">
      <c r="A17898" s="112"/>
    </row>
    <row r="17899" spans="1:19" ht="11.25" thickBot="1" x14ac:dyDescent="0.2">
      <c r="A17899" s="106" t="s">
        <v>357</v>
      </c>
      <c r="B17899" s="106" t="s">
        <v>358</v>
      </c>
      <c r="C17899" s="130" t="s">
        <v>51</v>
      </c>
      <c r="D17899" s="130" t="s">
        <v>52</v>
      </c>
      <c r="E17899" s="130" t="s">
        <v>53</v>
      </c>
      <c r="F17899" s="130" t="s">
        <v>54</v>
      </c>
      <c r="G17899" s="130" t="s">
        <v>55</v>
      </c>
      <c r="H17899" s="130" t="s">
        <v>56</v>
      </c>
      <c r="I17899" s="130" t="s">
        <v>57</v>
      </c>
      <c r="J17899" s="130" t="s">
        <v>58</v>
      </c>
      <c r="K17899" s="130" t="s">
        <v>59</v>
      </c>
      <c r="L17899" s="130" t="s">
        <v>60</v>
      </c>
      <c r="M17899" s="130" t="s">
        <v>61</v>
      </c>
      <c r="N17899" s="130" t="s">
        <v>62</v>
      </c>
      <c r="O17899" s="130" t="s">
        <v>63</v>
      </c>
      <c r="P17899" s="130" t="s">
        <v>64</v>
      </c>
      <c r="Q17899" s="131" t="s">
        <v>65</v>
      </c>
      <c r="R17899" s="131" t="s">
        <v>66</v>
      </c>
      <c r="S17899" s="130" t="s">
        <v>67</v>
      </c>
    </row>
    <row r="17900" spans="1:19" ht="11.25" thickBot="1" x14ac:dyDescent="0.2">
      <c r="A17900" s="107">
        <v>1</v>
      </c>
      <c r="B17900" s="132">
        <v>0.70633101851851843</v>
      </c>
      <c r="C17900" s="108">
        <v>187.58699999999999</v>
      </c>
      <c r="D17900" s="108">
        <v>136.56299999999999</v>
      </c>
      <c r="E17900" s="108">
        <v>58.595999999999997</v>
      </c>
      <c r="F17900" s="108">
        <v>76.436000000000007</v>
      </c>
      <c r="G17900" s="108">
        <v>69.411000000000001</v>
      </c>
      <c r="H17900" s="108">
        <v>332.947</v>
      </c>
      <c r="I17900" s="108">
        <v>1094.703</v>
      </c>
      <c r="J17900" s="108">
        <v>5691.0860000000002</v>
      </c>
      <c r="K17900" s="108">
        <v>8367.7049999999999</v>
      </c>
      <c r="L17900" s="108">
        <v>-6.617</v>
      </c>
      <c r="M17900" s="108">
        <v>2.133</v>
      </c>
      <c r="N17900" s="108">
        <v>613.96699999999998</v>
      </c>
      <c r="O17900" s="108">
        <v>71.33</v>
      </c>
      <c r="P17900" s="108">
        <v>18080.482</v>
      </c>
      <c r="Q17900" s="133">
        <v>0.93528</v>
      </c>
      <c r="R17900" s="134" t="s">
        <v>3844</v>
      </c>
      <c r="S17900" s="108">
        <v>1372.8810000000001</v>
      </c>
    </row>
    <row r="17901" spans="1:19" ht="11.25" thickBot="1" x14ac:dyDescent="0.2">
      <c r="A17901" s="112"/>
    </row>
    <row r="17902" spans="1:19" ht="11.25" thickBot="1" x14ac:dyDescent="0.2">
      <c r="A17902" s="107">
        <v>2</v>
      </c>
      <c r="B17902" s="132">
        <v>0.70651620370370372</v>
      </c>
      <c r="C17902" s="108">
        <v>176.97</v>
      </c>
      <c r="D17902" s="108">
        <v>155.548</v>
      </c>
      <c r="E17902" s="108">
        <v>63.042999999999999</v>
      </c>
      <c r="F17902" s="108">
        <v>69.766000000000005</v>
      </c>
      <c r="G17902" s="108">
        <v>39.651000000000003</v>
      </c>
      <c r="H17902" s="108">
        <v>238.61600000000001</v>
      </c>
      <c r="I17902" s="108">
        <v>924.28</v>
      </c>
      <c r="J17902" s="108">
        <v>5757.8410000000003</v>
      </c>
      <c r="K17902" s="108">
        <v>8658.8950000000004</v>
      </c>
      <c r="L17902" s="108">
        <v>-10.369</v>
      </c>
      <c r="M17902" s="108">
        <v>3.9740000000000002</v>
      </c>
      <c r="N17902" s="108">
        <v>582.995</v>
      </c>
      <c r="O17902" s="108">
        <v>70.085999999999999</v>
      </c>
      <c r="P17902" s="108">
        <v>17821.636999999999</v>
      </c>
      <c r="Q17902" s="133">
        <v>0.95557999999999998</v>
      </c>
      <c r="R17902" s="134" t="s">
        <v>3845</v>
      </c>
      <c r="S17902" s="108">
        <v>1356.3009999999999</v>
      </c>
    </row>
    <row r="17903" spans="1:19" ht="11.25" thickBot="1" x14ac:dyDescent="0.2">
      <c r="A17903" s="112"/>
    </row>
    <row r="17904" spans="1:19" ht="11.25" thickBot="1" x14ac:dyDescent="0.2">
      <c r="A17904" s="107">
        <v>3</v>
      </c>
      <c r="B17904" s="132">
        <v>0.70668981481481474</v>
      </c>
      <c r="C17904" s="108">
        <v>146.94200000000001</v>
      </c>
      <c r="D17904" s="108">
        <v>126.221</v>
      </c>
      <c r="E17904" s="108">
        <v>61.723999999999997</v>
      </c>
      <c r="F17904" s="108">
        <v>69.403999999999996</v>
      </c>
      <c r="G17904" s="108">
        <v>43.701999999999998</v>
      </c>
      <c r="H17904" s="108">
        <v>225.499</v>
      </c>
      <c r="I17904" s="108">
        <v>928.75300000000004</v>
      </c>
      <c r="J17904" s="108">
        <v>5938.5280000000002</v>
      </c>
      <c r="K17904" s="108">
        <v>8620.6659999999993</v>
      </c>
      <c r="L17904" s="108">
        <v>-9.3870000000000005</v>
      </c>
      <c r="M17904" s="108">
        <v>4.0250000000000004</v>
      </c>
      <c r="N17904" s="108">
        <v>604.82000000000005</v>
      </c>
      <c r="O17904" s="108">
        <v>66.866</v>
      </c>
      <c r="P17904" s="108">
        <v>17923.326000000001</v>
      </c>
      <c r="Q17904" s="133">
        <v>0.96055000000000001</v>
      </c>
      <c r="R17904" s="134" t="s">
        <v>3846</v>
      </c>
      <c r="S17904" s="108">
        <v>1302.3130000000001</v>
      </c>
    </row>
    <row r="17905" spans="1:19" ht="11.25" thickBot="1" x14ac:dyDescent="0.2">
      <c r="A17905" s="112"/>
    </row>
    <row r="17906" spans="1:19" ht="11.25" thickBot="1" x14ac:dyDescent="0.2">
      <c r="A17906" s="135" t="s">
        <v>362</v>
      </c>
      <c r="B17906" s="112"/>
      <c r="C17906" s="136">
        <v>170.499</v>
      </c>
      <c r="D17906" s="136">
        <v>139.44399999999999</v>
      </c>
      <c r="E17906" s="136">
        <v>61.121000000000002</v>
      </c>
      <c r="F17906" s="136">
        <v>71.869</v>
      </c>
      <c r="G17906" s="136">
        <v>50.921999999999997</v>
      </c>
      <c r="H17906" s="136">
        <v>265.68700000000001</v>
      </c>
      <c r="I17906" s="136">
        <v>982.57899999999995</v>
      </c>
      <c r="J17906" s="136">
        <v>5795.8180000000002</v>
      </c>
      <c r="K17906" s="136">
        <v>8549.0879999999997</v>
      </c>
      <c r="L17906" s="136">
        <v>-8.7910000000000004</v>
      </c>
      <c r="M17906" s="136">
        <v>3.3769999999999998</v>
      </c>
      <c r="N17906" s="136">
        <v>600.59400000000005</v>
      </c>
      <c r="O17906" s="136">
        <v>69.427000000000007</v>
      </c>
      <c r="P17906" s="136">
        <v>17941.814999999999</v>
      </c>
      <c r="Q17906" s="137">
        <v>0.95047000000000004</v>
      </c>
      <c r="R17906" s="134" t="s">
        <v>3847</v>
      </c>
      <c r="S17906" s="136">
        <v>1343.8320000000001</v>
      </c>
    </row>
    <row r="17907" spans="1:19" ht="11.25" thickBot="1" x14ac:dyDescent="0.2">
      <c r="A17907" s="112"/>
    </row>
    <row r="17908" spans="1:19" ht="11.25" thickBot="1" x14ac:dyDescent="0.2">
      <c r="A17908" s="138" t="s">
        <v>364</v>
      </c>
      <c r="B17908" s="112"/>
      <c r="C17908" s="136">
        <v>21.08</v>
      </c>
      <c r="D17908" s="136">
        <v>14.874000000000001</v>
      </c>
      <c r="E17908" s="136">
        <v>2.2839999999999998</v>
      </c>
      <c r="F17908" s="136">
        <v>3.9590000000000001</v>
      </c>
      <c r="G17908" s="136">
        <v>16.14</v>
      </c>
      <c r="H17908" s="136">
        <v>58.616</v>
      </c>
      <c r="I17908" s="136">
        <v>97.128</v>
      </c>
      <c r="J17908" s="136">
        <v>128.018</v>
      </c>
      <c r="K17908" s="136">
        <v>158.24199999999999</v>
      </c>
      <c r="L17908" s="136">
        <v>1.946</v>
      </c>
      <c r="M17908" s="136">
        <v>1.0780000000000001</v>
      </c>
      <c r="N17908" s="136">
        <v>15.913</v>
      </c>
      <c r="O17908" s="136">
        <v>2.3039999999999998</v>
      </c>
      <c r="P17908" s="136">
        <v>130.40899999999999</v>
      </c>
      <c r="Q17908" s="137">
        <v>1.3390000000000001E-2</v>
      </c>
      <c r="R17908" s="134" t="s">
        <v>3848</v>
      </c>
      <c r="S17908" s="136">
        <v>36.899000000000001</v>
      </c>
    </row>
    <row r="17909" spans="1:19" ht="11.25" thickBot="1" x14ac:dyDescent="0.2">
      <c r="A17909" s="112"/>
    </row>
    <row r="17910" spans="1:19" ht="11.25" thickBot="1" x14ac:dyDescent="0.2">
      <c r="A17910" s="139" t="s">
        <v>366</v>
      </c>
      <c r="B17910" s="112"/>
      <c r="C17910" s="136">
        <v>12.364000000000001</v>
      </c>
      <c r="D17910" s="136">
        <v>10.667</v>
      </c>
      <c r="E17910" s="136">
        <v>3.7370000000000001</v>
      </c>
      <c r="F17910" s="136">
        <v>5.5090000000000003</v>
      </c>
      <c r="G17910" s="136">
        <v>31.696000000000002</v>
      </c>
      <c r="H17910" s="136">
        <v>22.062000000000001</v>
      </c>
      <c r="I17910" s="136">
        <v>9.8849999999999998</v>
      </c>
      <c r="J17910" s="136">
        <v>2.2090000000000001</v>
      </c>
      <c r="K17910" s="136">
        <v>1.851</v>
      </c>
      <c r="L17910" s="136">
        <v>22.132999999999999</v>
      </c>
      <c r="M17910" s="136">
        <v>31.928000000000001</v>
      </c>
      <c r="N17910" s="136">
        <v>2.649</v>
      </c>
      <c r="O17910" s="136">
        <v>3.319</v>
      </c>
      <c r="P17910" s="136">
        <v>0.72699999999999998</v>
      </c>
      <c r="Q17910" s="140">
        <v>1.409</v>
      </c>
      <c r="R17910" s="134" t="s">
        <v>3849</v>
      </c>
      <c r="S17910" s="136">
        <v>2.746</v>
      </c>
    </row>
    <row r="17911" spans="1:19" ht="11.25" thickBot="1" x14ac:dyDescent="0.2">
      <c r="A17911" s="112"/>
    </row>
    <row r="17912" spans="1:19" ht="11.25" thickBot="1" x14ac:dyDescent="0.2">
      <c r="A17912" s="106" t="s">
        <v>357</v>
      </c>
      <c r="B17912" s="106" t="s">
        <v>358</v>
      </c>
      <c r="C17912" s="130" t="s">
        <v>68</v>
      </c>
    </row>
    <row r="17913" spans="1:19" ht="11.25" thickBot="1" x14ac:dyDescent="0.2">
      <c r="A17913" s="107">
        <v>1</v>
      </c>
      <c r="B17913" s="132">
        <v>0.70633101851851843</v>
      </c>
      <c r="C17913" s="108">
        <v>480.18599999999998</v>
      </c>
    </row>
    <row r="17914" spans="1:19" ht="11.25" thickBot="1" x14ac:dyDescent="0.2">
      <c r="A17914" s="112"/>
    </row>
    <row r="17915" spans="1:19" ht="11.25" thickBot="1" x14ac:dyDescent="0.2">
      <c r="A17915" s="107">
        <v>2</v>
      </c>
      <c r="B17915" s="132">
        <v>0.70651620370370372</v>
      </c>
      <c r="C17915" s="108">
        <v>429.03</v>
      </c>
    </row>
    <row r="17916" spans="1:19" ht="11.25" thickBot="1" x14ac:dyDescent="0.2">
      <c r="A17916" s="112"/>
    </row>
    <row r="17917" spans="1:19" ht="11.25" thickBot="1" x14ac:dyDescent="0.2">
      <c r="A17917" s="107">
        <v>3</v>
      </c>
      <c r="B17917" s="132">
        <v>0.70668981481481474</v>
      </c>
      <c r="C17917" s="108">
        <v>434.18200000000002</v>
      </c>
    </row>
    <row r="17918" spans="1:19" ht="11.25" thickBot="1" x14ac:dyDescent="0.2">
      <c r="A17918" s="112"/>
    </row>
    <row r="17919" spans="1:19" ht="11.25" thickBot="1" x14ac:dyDescent="0.2">
      <c r="A17919" s="135" t="s">
        <v>362</v>
      </c>
      <c r="B17919" s="112"/>
      <c r="C17919" s="136">
        <v>447.79899999999998</v>
      </c>
    </row>
    <row r="17920" spans="1:19" ht="11.25" thickBot="1" x14ac:dyDescent="0.2">
      <c r="A17920" s="112"/>
    </row>
    <row r="17921" spans="1:19" ht="11.25" thickBot="1" x14ac:dyDescent="0.2">
      <c r="A17921" s="138" t="s">
        <v>364</v>
      </c>
      <c r="B17921" s="112"/>
      <c r="C17921" s="136">
        <v>28.166</v>
      </c>
    </row>
    <row r="17922" spans="1:19" ht="11.25" thickBot="1" x14ac:dyDescent="0.2">
      <c r="A17922" s="112"/>
    </row>
    <row r="17923" spans="1:19" ht="11.25" thickBot="1" x14ac:dyDescent="0.2">
      <c r="A17923" s="139" t="s">
        <v>366</v>
      </c>
      <c r="B17923" s="112"/>
      <c r="C17923" s="136">
        <v>6.29</v>
      </c>
    </row>
    <row r="17924" spans="1:19" ht="10.5" x14ac:dyDescent="0.15">
      <c r="A17924" s="112"/>
    </row>
    <row r="17925" spans="1:19" x14ac:dyDescent="0.15">
      <c r="A17925" s="129"/>
      <c r="B17925" s="86" t="s">
        <v>3850</v>
      </c>
    </row>
    <row r="17926" spans="1:19" ht="9.75" thickBot="1" x14ac:dyDescent="0.2">
      <c r="A17926" s="81" t="s">
        <v>5871</v>
      </c>
    </row>
    <row r="17927" spans="1:19" ht="11.25" thickBot="1" x14ac:dyDescent="0.2">
      <c r="A17927" s="106" t="s">
        <v>357</v>
      </c>
      <c r="B17927" s="106" t="s">
        <v>358</v>
      </c>
      <c r="C17927" s="130" t="s">
        <v>0</v>
      </c>
      <c r="D17927" s="130" t="s">
        <v>1</v>
      </c>
      <c r="E17927" s="130" t="s">
        <v>2</v>
      </c>
      <c r="F17927" s="130" t="s">
        <v>3</v>
      </c>
      <c r="G17927" s="130" t="s">
        <v>4</v>
      </c>
      <c r="H17927" s="130" t="s">
        <v>5</v>
      </c>
      <c r="I17927" s="131" t="s">
        <v>6</v>
      </c>
      <c r="J17927" s="131" t="s">
        <v>7</v>
      </c>
      <c r="K17927" s="130" t="s">
        <v>8</v>
      </c>
      <c r="L17927" s="130" t="s">
        <v>9</v>
      </c>
      <c r="M17927" s="130" t="s">
        <v>10</v>
      </c>
      <c r="N17927" s="130" t="s">
        <v>11</v>
      </c>
      <c r="O17927" s="130" t="s">
        <v>12</v>
      </c>
      <c r="P17927" s="130" t="s">
        <v>13</v>
      </c>
      <c r="Q17927" s="130" t="s">
        <v>14</v>
      </c>
      <c r="R17927" s="130" t="s">
        <v>15</v>
      </c>
      <c r="S17927" s="130" t="s">
        <v>16</v>
      </c>
    </row>
    <row r="17928" spans="1:19" ht="11.25" thickBot="1" x14ac:dyDescent="0.2">
      <c r="A17928" s="107">
        <v>1</v>
      </c>
      <c r="B17928" s="132">
        <v>0.71148148148148149</v>
      </c>
      <c r="C17928" s="141" t="s">
        <v>13179</v>
      </c>
      <c r="D17928" s="141" t="s">
        <v>13180</v>
      </c>
      <c r="E17928" s="141" t="s">
        <v>13181</v>
      </c>
      <c r="F17928" s="141" t="s">
        <v>13182</v>
      </c>
      <c r="G17928" s="141" t="s">
        <v>13183</v>
      </c>
      <c r="H17928" s="141" t="s">
        <v>13184</v>
      </c>
      <c r="I17928" s="133">
        <v>1.1365400000000001</v>
      </c>
      <c r="J17928" s="134" t="s">
        <v>3857</v>
      </c>
      <c r="K17928" s="141" t="s">
        <v>13185</v>
      </c>
      <c r="L17928" s="108">
        <v>86.204999999999998</v>
      </c>
      <c r="M17928" s="108">
        <v>7721.7070000000003</v>
      </c>
      <c r="N17928" s="108">
        <v>21887.425999999999</v>
      </c>
      <c r="O17928" s="141" t="s">
        <v>13186</v>
      </c>
      <c r="P17928" s="108">
        <v>113531.02</v>
      </c>
      <c r="Q17928" s="108">
        <v>7419.4269999999997</v>
      </c>
      <c r="R17928" s="108">
        <v>21506.386999999999</v>
      </c>
      <c r="S17928" s="108">
        <v>106382.59</v>
      </c>
    </row>
    <row r="17929" spans="1:19" ht="11.25" thickBot="1" x14ac:dyDescent="0.2">
      <c r="A17929" s="112"/>
    </row>
    <row r="17930" spans="1:19" ht="11.25" thickBot="1" x14ac:dyDescent="0.2">
      <c r="A17930" s="107">
        <v>2</v>
      </c>
      <c r="B17930" s="132">
        <v>0.71166666666666656</v>
      </c>
      <c r="C17930" s="141" t="s">
        <v>13187</v>
      </c>
      <c r="D17930" s="141" t="s">
        <v>13188</v>
      </c>
      <c r="E17930" s="141" t="s">
        <v>13189</v>
      </c>
      <c r="F17930" s="141" t="s">
        <v>13190</v>
      </c>
      <c r="G17930" s="141" t="s">
        <v>13191</v>
      </c>
      <c r="H17930" s="141" t="s">
        <v>13192</v>
      </c>
      <c r="I17930" s="133">
        <v>1.13259</v>
      </c>
      <c r="J17930" s="134" t="s">
        <v>3866</v>
      </c>
      <c r="K17930" s="141" t="s">
        <v>13193</v>
      </c>
      <c r="L17930" s="108">
        <v>77.679000000000002</v>
      </c>
      <c r="M17930" s="108">
        <v>8555.3870000000006</v>
      </c>
      <c r="N17930" s="108">
        <v>21488.638999999999</v>
      </c>
      <c r="O17930" s="141" t="s">
        <v>13194</v>
      </c>
      <c r="P17930" s="108">
        <v>115775.52</v>
      </c>
      <c r="Q17930" s="108">
        <v>7165.1859999999997</v>
      </c>
      <c r="R17930" s="108">
        <v>21293.684000000001</v>
      </c>
      <c r="S17930" s="108">
        <v>87554.180999999997</v>
      </c>
    </row>
    <row r="17931" spans="1:19" ht="11.25" thickBot="1" x14ac:dyDescent="0.2">
      <c r="A17931" s="112"/>
    </row>
    <row r="17932" spans="1:19" ht="11.25" thickBot="1" x14ac:dyDescent="0.2">
      <c r="A17932" s="107">
        <v>3</v>
      </c>
      <c r="B17932" s="132">
        <v>0.71185185185185185</v>
      </c>
      <c r="C17932" s="141" t="s">
        <v>13195</v>
      </c>
      <c r="D17932" s="141" t="s">
        <v>13196</v>
      </c>
      <c r="E17932" s="141" t="s">
        <v>13197</v>
      </c>
      <c r="F17932" s="141" t="s">
        <v>13198</v>
      </c>
      <c r="G17932" s="141" t="s">
        <v>13199</v>
      </c>
      <c r="H17932" s="141" t="s">
        <v>13200</v>
      </c>
      <c r="I17932" s="133">
        <v>1.13974</v>
      </c>
      <c r="J17932" s="134" t="s">
        <v>3875</v>
      </c>
      <c r="K17932" s="141" t="s">
        <v>13201</v>
      </c>
      <c r="L17932" s="108">
        <v>76.308999999999997</v>
      </c>
      <c r="M17932" s="108">
        <v>8328.3109999999997</v>
      </c>
      <c r="N17932" s="108">
        <v>20850.288</v>
      </c>
      <c r="O17932" s="141" t="s">
        <v>13202</v>
      </c>
      <c r="P17932" s="108">
        <v>115066.56</v>
      </c>
      <c r="Q17932" s="108">
        <v>7242.5630000000001</v>
      </c>
      <c r="R17932" s="108">
        <v>21485.026000000002</v>
      </c>
      <c r="S17932" s="108">
        <v>82011.474000000002</v>
      </c>
    </row>
    <row r="17933" spans="1:19" ht="11.25" thickBot="1" x14ac:dyDescent="0.2">
      <c r="A17933" s="112"/>
    </row>
    <row r="17934" spans="1:19" ht="11.25" thickBot="1" x14ac:dyDescent="0.2">
      <c r="A17934" s="135" t="s">
        <v>362</v>
      </c>
      <c r="B17934" s="112"/>
      <c r="C17934" s="141" t="s">
        <v>13203</v>
      </c>
      <c r="D17934" s="141" t="s">
        <v>13204</v>
      </c>
      <c r="E17934" s="141" t="s">
        <v>13205</v>
      </c>
      <c r="F17934" s="141" t="s">
        <v>13206</v>
      </c>
      <c r="G17934" s="141" t="s">
        <v>13207</v>
      </c>
      <c r="H17934" s="141" t="s">
        <v>13208</v>
      </c>
      <c r="I17934" s="137">
        <v>1.13629</v>
      </c>
      <c r="J17934" s="134" t="s">
        <v>3884</v>
      </c>
      <c r="K17934" s="141" t="s">
        <v>13209</v>
      </c>
      <c r="L17934" s="136">
        <v>80.064999999999998</v>
      </c>
      <c r="M17934" s="136">
        <v>8201.8019999999997</v>
      </c>
      <c r="N17934" s="136">
        <v>21408.784</v>
      </c>
      <c r="O17934" s="141" t="s">
        <v>13210</v>
      </c>
      <c r="P17934" s="136">
        <v>114791.03</v>
      </c>
      <c r="Q17934" s="136">
        <v>7275.7250000000004</v>
      </c>
      <c r="R17934" s="136">
        <v>21428.366000000002</v>
      </c>
      <c r="S17934" s="136">
        <v>91982.747000000003</v>
      </c>
    </row>
    <row r="17935" spans="1:19" ht="11.25" thickBot="1" x14ac:dyDescent="0.2">
      <c r="A17935" s="112"/>
    </row>
    <row r="17936" spans="1:19" ht="11.25" thickBot="1" x14ac:dyDescent="0.2">
      <c r="A17936" s="138" t="s">
        <v>364</v>
      </c>
      <c r="B17936" s="112"/>
      <c r="C17936" s="141" t="s">
        <v>13211</v>
      </c>
      <c r="D17936" s="141" t="s">
        <v>13212</v>
      </c>
      <c r="E17936" s="141" t="s">
        <v>13213</v>
      </c>
      <c r="F17936" s="141" t="s">
        <v>13214</v>
      </c>
      <c r="G17936" s="141" t="s">
        <v>13215</v>
      </c>
      <c r="H17936" s="141" t="s">
        <v>13216</v>
      </c>
      <c r="I17936" s="137">
        <v>3.5799999999999998E-3</v>
      </c>
      <c r="J17936" s="134" t="s">
        <v>3892</v>
      </c>
      <c r="K17936" s="141" t="s">
        <v>13217</v>
      </c>
      <c r="L17936" s="136">
        <v>5.3620000000000001</v>
      </c>
      <c r="M17936" s="136">
        <v>430.99799999999999</v>
      </c>
      <c r="N17936" s="136">
        <v>523.16</v>
      </c>
      <c r="O17936" s="141" t="s">
        <v>13218</v>
      </c>
      <c r="P17936" s="136">
        <v>1147.3340000000001</v>
      </c>
      <c r="Q17936" s="136">
        <v>130.32400000000001</v>
      </c>
      <c r="R17936" s="136">
        <v>117.126</v>
      </c>
      <c r="S17936" s="136">
        <v>12774.855</v>
      </c>
    </row>
    <row r="17937" spans="1:19" ht="11.25" thickBot="1" x14ac:dyDescent="0.2">
      <c r="A17937" s="112"/>
    </row>
    <row r="17938" spans="1:19" ht="11.25" thickBot="1" x14ac:dyDescent="0.2">
      <c r="A17938" s="139" t="s">
        <v>366</v>
      </c>
      <c r="B17938" s="112"/>
      <c r="C17938" s="141" t="s">
        <v>1371</v>
      </c>
      <c r="D17938" s="141" t="s">
        <v>3895</v>
      </c>
      <c r="E17938" s="141" t="s">
        <v>3896</v>
      </c>
      <c r="F17938" s="141" t="s">
        <v>3897</v>
      </c>
      <c r="G17938" s="141" t="s">
        <v>3898</v>
      </c>
      <c r="H17938" s="141" t="s">
        <v>3899</v>
      </c>
      <c r="I17938" s="140">
        <v>0.315</v>
      </c>
      <c r="J17938" s="134" t="s">
        <v>2736</v>
      </c>
      <c r="K17938" s="141" t="s">
        <v>3900</v>
      </c>
      <c r="L17938" s="136">
        <v>6.6970000000000001</v>
      </c>
      <c r="M17938" s="136">
        <v>5.2549999999999999</v>
      </c>
      <c r="N17938" s="136">
        <v>2.444</v>
      </c>
      <c r="O17938" s="141" t="s">
        <v>2209</v>
      </c>
      <c r="P17938" s="136">
        <v>0.999</v>
      </c>
      <c r="Q17938" s="136">
        <v>1.7909999999999999</v>
      </c>
      <c r="R17938" s="136">
        <v>0.54700000000000004</v>
      </c>
      <c r="S17938" s="136">
        <v>13.888</v>
      </c>
    </row>
    <row r="17939" spans="1:19" ht="11.25" thickBot="1" x14ac:dyDescent="0.2">
      <c r="A17939" s="112"/>
    </row>
    <row r="17940" spans="1:19" ht="11.25" thickBot="1" x14ac:dyDescent="0.2">
      <c r="A17940" s="106" t="s">
        <v>357</v>
      </c>
      <c r="B17940" s="106" t="s">
        <v>358</v>
      </c>
      <c r="C17940" s="130" t="s">
        <v>17</v>
      </c>
      <c r="D17940" s="130" t="s">
        <v>18</v>
      </c>
      <c r="E17940" s="131" t="s">
        <v>19</v>
      </c>
      <c r="F17940" s="131" t="s">
        <v>20</v>
      </c>
      <c r="G17940" s="130" t="s">
        <v>21</v>
      </c>
      <c r="H17940" s="130" t="s">
        <v>22</v>
      </c>
      <c r="I17940" s="130" t="s">
        <v>23</v>
      </c>
      <c r="J17940" s="130" t="s">
        <v>24</v>
      </c>
      <c r="K17940" s="131" t="s">
        <v>25</v>
      </c>
      <c r="L17940" s="131" t="s">
        <v>26</v>
      </c>
      <c r="M17940" s="130" t="s">
        <v>27</v>
      </c>
      <c r="N17940" s="130" t="s">
        <v>28</v>
      </c>
      <c r="O17940" s="130" t="s">
        <v>29</v>
      </c>
      <c r="P17940" s="130" t="s">
        <v>30</v>
      </c>
      <c r="Q17940" s="130" t="s">
        <v>31</v>
      </c>
      <c r="R17940" s="130" t="s">
        <v>32</v>
      </c>
      <c r="S17940" s="130" t="s">
        <v>33</v>
      </c>
    </row>
    <row r="17941" spans="1:19" ht="11.25" thickBot="1" x14ac:dyDescent="0.2">
      <c r="A17941" s="107">
        <v>1</v>
      </c>
      <c r="B17941" s="132">
        <v>0.71148148148148149</v>
      </c>
      <c r="C17941" s="108">
        <v>49836.785000000003</v>
      </c>
      <c r="D17941" s="108">
        <v>5367.527</v>
      </c>
      <c r="E17941" s="133">
        <v>1.00267</v>
      </c>
      <c r="F17941" s="133">
        <v>0.97497999999999996</v>
      </c>
      <c r="G17941" s="108">
        <v>8.2509999999999994</v>
      </c>
      <c r="H17941" s="108">
        <v>39.185000000000002</v>
      </c>
      <c r="I17941" s="108">
        <v>781623.95</v>
      </c>
      <c r="J17941" s="141" t="s">
        <v>13219</v>
      </c>
      <c r="K17941" s="133">
        <v>1.0832299999999999</v>
      </c>
      <c r="L17941" s="134" t="s">
        <v>3901</v>
      </c>
      <c r="M17941" s="108">
        <v>604.27099999999996</v>
      </c>
      <c r="N17941" s="108">
        <v>2750.9879999999998</v>
      </c>
      <c r="O17941" s="108">
        <v>1.0349999999999999</v>
      </c>
      <c r="P17941" s="108">
        <v>72.414000000000001</v>
      </c>
      <c r="Q17941" s="108">
        <v>324.476</v>
      </c>
      <c r="R17941" s="108">
        <v>571.87400000000002</v>
      </c>
      <c r="S17941" s="108">
        <v>777.06399999999996</v>
      </c>
    </row>
    <row r="17942" spans="1:19" ht="11.25" thickBot="1" x14ac:dyDescent="0.2">
      <c r="A17942" s="112"/>
    </row>
    <row r="17943" spans="1:19" ht="11.25" thickBot="1" x14ac:dyDescent="0.2">
      <c r="A17943" s="107">
        <v>2</v>
      </c>
      <c r="B17943" s="132">
        <v>0.71166666666666656</v>
      </c>
      <c r="C17943" s="108">
        <v>44284.635000000002</v>
      </c>
      <c r="D17943" s="108">
        <v>5275.7439999999997</v>
      </c>
      <c r="E17943" s="133">
        <v>1.0421100000000001</v>
      </c>
      <c r="F17943" s="133">
        <v>0.97843999999999998</v>
      </c>
      <c r="G17943" s="108">
        <v>8.6440000000000001</v>
      </c>
      <c r="H17943" s="108">
        <v>41.401000000000003</v>
      </c>
      <c r="I17943" s="108">
        <v>781857.71</v>
      </c>
      <c r="J17943" s="141" t="s">
        <v>13220</v>
      </c>
      <c r="K17943" s="133">
        <v>1.1011500000000001</v>
      </c>
      <c r="L17943" s="134" t="s">
        <v>3903</v>
      </c>
      <c r="M17943" s="108">
        <v>581.45899999999995</v>
      </c>
      <c r="N17943" s="108">
        <v>2659.8539999999998</v>
      </c>
      <c r="O17943" s="108">
        <v>3.6840000000000002</v>
      </c>
      <c r="P17943" s="108">
        <v>55.899000000000001</v>
      </c>
      <c r="Q17943" s="108">
        <v>313.06200000000001</v>
      </c>
      <c r="R17943" s="108">
        <v>520.29499999999996</v>
      </c>
      <c r="S17943" s="108">
        <v>771.56600000000003</v>
      </c>
    </row>
    <row r="17944" spans="1:19" ht="11.25" thickBot="1" x14ac:dyDescent="0.2">
      <c r="A17944" s="112"/>
    </row>
    <row r="17945" spans="1:19" ht="11.25" thickBot="1" x14ac:dyDescent="0.2">
      <c r="A17945" s="107">
        <v>3</v>
      </c>
      <c r="B17945" s="132">
        <v>0.71185185185185185</v>
      </c>
      <c r="C17945" s="108">
        <v>43966.182999999997</v>
      </c>
      <c r="D17945" s="108">
        <v>5260.0290000000005</v>
      </c>
      <c r="E17945" s="133">
        <v>1.05145</v>
      </c>
      <c r="F17945" s="133">
        <v>0.98048000000000002</v>
      </c>
      <c r="G17945" s="108">
        <v>3.7530000000000001</v>
      </c>
      <c r="H17945" s="108">
        <v>33.390999999999998</v>
      </c>
      <c r="I17945" s="108">
        <v>775224.31</v>
      </c>
      <c r="J17945" s="141" t="s">
        <v>13221</v>
      </c>
      <c r="K17945" s="133">
        <v>1.11294</v>
      </c>
      <c r="L17945" s="134" t="s">
        <v>3905</v>
      </c>
      <c r="M17945" s="108">
        <v>545.83299999999997</v>
      </c>
      <c r="N17945" s="108">
        <v>2561.8330000000001</v>
      </c>
      <c r="O17945" s="108">
        <v>1.9179999999999999</v>
      </c>
      <c r="P17945" s="108">
        <v>58.485999999999997</v>
      </c>
      <c r="Q17945" s="108">
        <v>288.20499999999998</v>
      </c>
      <c r="R17945" s="108">
        <v>487.81</v>
      </c>
      <c r="S17945" s="108">
        <v>807.84500000000003</v>
      </c>
    </row>
    <row r="17946" spans="1:19" ht="11.25" thickBot="1" x14ac:dyDescent="0.2">
      <c r="A17946" s="112"/>
    </row>
    <row r="17947" spans="1:19" ht="11.25" thickBot="1" x14ac:dyDescent="0.2">
      <c r="A17947" s="135" t="s">
        <v>362</v>
      </c>
      <c r="B17947" s="112"/>
      <c r="C17947" s="136">
        <v>46029.201000000001</v>
      </c>
      <c r="D17947" s="136">
        <v>5301.1</v>
      </c>
      <c r="E17947" s="137">
        <v>1.03207</v>
      </c>
      <c r="F17947" s="137">
        <v>0.97797000000000001</v>
      </c>
      <c r="G17947" s="136">
        <v>6.883</v>
      </c>
      <c r="H17947" s="136">
        <v>37.991999999999997</v>
      </c>
      <c r="I17947" s="136">
        <v>779568.66</v>
      </c>
      <c r="J17947" s="141" t="s">
        <v>13222</v>
      </c>
      <c r="K17947" s="137">
        <v>1.0991</v>
      </c>
      <c r="L17947" s="134" t="s">
        <v>3907</v>
      </c>
      <c r="M17947" s="136">
        <v>577.18799999999999</v>
      </c>
      <c r="N17947" s="136">
        <v>2657.558</v>
      </c>
      <c r="O17947" s="136">
        <v>2.2120000000000002</v>
      </c>
      <c r="P17947" s="136">
        <v>62.265999999999998</v>
      </c>
      <c r="Q17947" s="136">
        <v>308.58100000000002</v>
      </c>
      <c r="R17947" s="136">
        <v>526.65899999999999</v>
      </c>
      <c r="S17947" s="136">
        <v>785.49199999999996</v>
      </c>
    </row>
    <row r="17948" spans="1:19" ht="11.25" thickBot="1" x14ac:dyDescent="0.2">
      <c r="A17948" s="112"/>
    </row>
    <row r="17949" spans="1:19" ht="11.25" thickBot="1" x14ac:dyDescent="0.2">
      <c r="A17949" s="138" t="s">
        <v>364</v>
      </c>
      <c r="B17949" s="112"/>
      <c r="C17949" s="136">
        <v>3301.3069999999998</v>
      </c>
      <c r="D17949" s="136">
        <v>58.061999999999998</v>
      </c>
      <c r="E17949" s="137">
        <v>2.589E-2</v>
      </c>
      <c r="F17949" s="137">
        <v>2.7799999999999999E-3</v>
      </c>
      <c r="G17949" s="136">
        <v>2.718</v>
      </c>
      <c r="H17949" s="136">
        <v>4.1360000000000001</v>
      </c>
      <c r="I17949" s="136">
        <v>3764.1309999999999</v>
      </c>
      <c r="J17949" s="141" t="s">
        <v>13223</v>
      </c>
      <c r="K17949" s="137">
        <v>1.4959999999999999E-2</v>
      </c>
      <c r="L17949" s="134" t="s">
        <v>3909</v>
      </c>
      <c r="M17949" s="136">
        <v>29.452000000000002</v>
      </c>
      <c r="N17949" s="136">
        <v>94.597999999999999</v>
      </c>
      <c r="O17949" s="136">
        <v>1.349</v>
      </c>
      <c r="P17949" s="136">
        <v>8.8829999999999991</v>
      </c>
      <c r="Q17949" s="136">
        <v>18.545999999999999</v>
      </c>
      <c r="R17949" s="136">
        <v>42.392000000000003</v>
      </c>
      <c r="S17949" s="136">
        <v>19.553000000000001</v>
      </c>
    </row>
    <row r="17950" spans="1:19" ht="11.25" thickBot="1" x14ac:dyDescent="0.2">
      <c r="A17950" s="112"/>
    </row>
    <row r="17951" spans="1:19" ht="11.25" thickBot="1" x14ac:dyDescent="0.2">
      <c r="A17951" s="139" t="s">
        <v>366</v>
      </c>
      <c r="B17951" s="112"/>
      <c r="C17951" s="136">
        <v>7.1719999999999997</v>
      </c>
      <c r="D17951" s="136">
        <v>1.095</v>
      </c>
      <c r="E17951" s="140">
        <v>2.508</v>
      </c>
      <c r="F17951" s="140">
        <v>0.28399999999999997</v>
      </c>
      <c r="G17951" s="136">
        <v>39.488</v>
      </c>
      <c r="H17951" s="136">
        <v>10.885999999999999</v>
      </c>
      <c r="I17951" s="136">
        <v>0.48299999999999998</v>
      </c>
      <c r="J17951" s="141" t="s">
        <v>13224</v>
      </c>
      <c r="K17951" s="140">
        <v>1.361</v>
      </c>
      <c r="L17951" s="134" t="s">
        <v>3423</v>
      </c>
      <c r="M17951" s="136">
        <v>5.1029999999999998</v>
      </c>
      <c r="N17951" s="136">
        <v>3.56</v>
      </c>
      <c r="O17951" s="136">
        <v>60.975000000000001</v>
      </c>
      <c r="P17951" s="136">
        <v>14.266</v>
      </c>
      <c r="Q17951" s="136">
        <v>6.01</v>
      </c>
      <c r="R17951" s="136">
        <v>8.0489999999999995</v>
      </c>
      <c r="S17951" s="136">
        <v>2.4889999999999999</v>
      </c>
    </row>
    <row r="17952" spans="1:19" ht="11.25" thickBot="1" x14ac:dyDescent="0.2">
      <c r="A17952" s="112"/>
    </row>
    <row r="17953" spans="1:19" ht="11.25" thickBot="1" x14ac:dyDescent="0.2">
      <c r="A17953" s="106" t="s">
        <v>357</v>
      </c>
      <c r="B17953" s="106" t="s">
        <v>358</v>
      </c>
      <c r="C17953" s="131" t="s">
        <v>34</v>
      </c>
      <c r="D17953" s="131" t="s">
        <v>35</v>
      </c>
      <c r="E17953" s="130" t="s">
        <v>36</v>
      </c>
      <c r="F17953" s="130" t="s">
        <v>37</v>
      </c>
      <c r="G17953" s="130" t="s">
        <v>38</v>
      </c>
      <c r="H17953" s="130" t="s">
        <v>39</v>
      </c>
      <c r="I17953" s="130" t="s">
        <v>40</v>
      </c>
      <c r="J17953" s="130" t="s">
        <v>41</v>
      </c>
      <c r="K17953" s="130" t="s">
        <v>42</v>
      </c>
      <c r="L17953" s="130" t="s">
        <v>43</v>
      </c>
      <c r="M17953" s="130" t="s">
        <v>44</v>
      </c>
      <c r="N17953" s="130" t="s">
        <v>45</v>
      </c>
      <c r="O17953" s="130" t="s">
        <v>46</v>
      </c>
      <c r="P17953" s="130" t="s">
        <v>47</v>
      </c>
      <c r="Q17953" s="130" t="s">
        <v>48</v>
      </c>
      <c r="R17953" s="130" t="s">
        <v>49</v>
      </c>
      <c r="S17953" s="130" t="s">
        <v>50</v>
      </c>
    </row>
    <row r="17954" spans="1:19" ht="11.25" thickBot="1" x14ac:dyDescent="0.2">
      <c r="A17954" s="107">
        <v>1</v>
      </c>
      <c r="B17954" s="132">
        <v>0.71148148148148149</v>
      </c>
      <c r="C17954" s="133">
        <v>0.99080999999999997</v>
      </c>
      <c r="D17954" s="134" t="s">
        <v>3911</v>
      </c>
      <c r="E17954" s="108">
        <v>1886.328</v>
      </c>
      <c r="F17954" s="108">
        <v>299.19099999999997</v>
      </c>
      <c r="G17954" s="108">
        <v>-0.91100000000000003</v>
      </c>
      <c r="H17954" s="108">
        <v>12517.431</v>
      </c>
      <c r="I17954" s="108">
        <v>26190.523000000001</v>
      </c>
      <c r="J17954" s="108">
        <v>169739.25</v>
      </c>
      <c r="K17954" s="108">
        <v>6560.0209999999997</v>
      </c>
      <c r="L17954" s="108">
        <v>11615.116</v>
      </c>
      <c r="M17954" s="108">
        <v>1769.3409999999999</v>
      </c>
      <c r="N17954" s="108">
        <v>1250.4829999999999</v>
      </c>
      <c r="O17954" s="108">
        <v>225.506</v>
      </c>
      <c r="P17954" s="108">
        <v>158.67699999999999</v>
      </c>
      <c r="Q17954" s="108">
        <v>221.62100000000001</v>
      </c>
      <c r="R17954" s="108">
        <v>195.989</v>
      </c>
      <c r="S17954" s="108">
        <v>261.93799999999999</v>
      </c>
    </row>
    <row r="17955" spans="1:19" ht="11.25" thickBot="1" x14ac:dyDescent="0.2">
      <c r="A17955" s="112"/>
    </row>
    <row r="17956" spans="1:19" ht="11.25" thickBot="1" x14ac:dyDescent="0.2">
      <c r="A17956" s="107">
        <v>2</v>
      </c>
      <c r="B17956" s="132">
        <v>0.71166666666666656</v>
      </c>
      <c r="C17956" s="133">
        <v>1.01119</v>
      </c>
      <c r="D17956" s="134" t="s">
        <v>3912</v>
      </c>
      <c r="E17956" s="108">
        <v>1784.0640000000001</v>
      </c>
      <c r="F17956" s="108">
        <v>267.45699999999999</v>
      </c>
      <c r="G17956" s="108">
        <v>0.86599999999999999</v>
      </c>
      <c r="H17956" s="108">
        <v>12254.472</v>
      </c>
      <c r="I17956" s="108">
        <v>26149.151999999998</v>
      </c>
      <c r="J17956" s="108">
        <v>168782.55</v>
      </c>
      <c r="K17956" s="108">
        <v>6690.7389999999996</v>
      </c>
      <c r="L17956" s="108">
        <v>11564.815000000001</v>
      </c>
      <c r="M17956" s="108">
        <v>1773.1010000000001</v>
      </c>
      <c r="N17956" s="108">
        <v>1241.124</v>
      </c>
      <c r="O17956" s="108">
        <v>190.51</v>
      </c>
      <c r="P17956" s="108">
        <v>153.28800000000001</v>
      </c>
      <c r="Q17956" s="108">
        <v>258.73</v>
      </c>
      <c r="R17956" s="108">
        <v>196.887</v>
      </c>
      <c r="S17956" s="108">
        <v>249.178</v>
      </c>
    </row>
    <row r="17957" spans="1:19" ht="11.25" thickBot="1" x14ac:dyDescent="0.2">
      <c r="A17957" s="112"/>
    </row>
    <row r="17958" spans="1:19" ht="11.25" thickBot="1" x14ac:dyDescent="0.2">
      <c r="A17958" s="107">
        <v>3</v>
      </c>
      <c r="B17958" s="132">
        <v>0.71185185185185185</v>
      </c>
      <c r="C17958" s="133">
        <v>1.01945</v>
      </c>
      <c r="D17958" s="134" t="s">
        <v>3913</v>
      </c>
      <c r="E17958" s="108">
        <v>1687.3589999999999</v>
      </c>
      <c r="F17958" s="108">
        <v>255.71600000000001</v>
      </c>
      <c r="G17958" s="108">
        <v>-1.9E-2</v>
      </c>
      <c r="H17958" s="108">
        <v>12449.387000000001</v>
      </c>
      <c r="I17958" s="108">
        <v>26455.510999999999</v>
      </c>
      <c r="J17958" s="108">
        <v>167735.67000000001</v>
      </c>
      <c r="K17958" s="108">
        <v>6706.44</v>
      </c>
      <c r="L17958" s="108">
        <v>11373.654</v>
      </c>
      <c r="M17958" s="108">
        <v>1817.393</v>
      </c>
      <c r="N17958" s="108">
        <v>1191.029</v>
      </c>
      <c r="O17958" s="108">
        <v>219.501</v>
      </c>
      <c r="P17958" s="108">
        <v>142.55000000000001</v>
      </c>
      <c r="Q17958" s="108">
        <v>217.21199999999999</v>
      </c>
      <c r="R17958" s="108">
        <v>210.566</v>
      </c>
      <c r="S17958" s="108">
        <v>233.79499999999999</v>
      </c>
    </row>
    <row r="17959" spans="1:19" ht="11.25" thickBot="1" x14ac:dyDescent="0.2">
      <c r="A17959" s="112"/>
    </row>
    <row r="17960" spans="1:19" ht="11.25" thickBot="1" x14ac:dyDescent="0.2">
      <c r="A17960" s="135" t="s">
        <v>362</v>
      </c>
      <c r="B17960" s="112"/>
      <c r="C17960" s="137">
        <v>1.00715</v>
      </c>
      <c r="D17960" s="134" t="s">
        <v>3914</v>
      </c>
      <c r="E17960" s="136">
        <v>1785.9169999999999</v>
      </c>
      <c r="F17960" s="136">
        <v>274.12099999999998</v>
      </c>
      <c r="G17960" s="136">
        <v>-2.1000000000000001E-2</v>
      </c>
      <c r="H17960" s="136">
        <v>12407.097</v>
      </c>
      <c r="I17960" s="136">
        <v>26265.062000000002</v>
      </c>
      <c r="J17960" s="136">
        <v>168752.49</v>
      </c>
      <c r="K17960" s="136">
        <v>6652.4</v>
      </c>
      <c r="L17960" s="136">
        <v>11517.861999999999</v>
      </c>
      <c r="M17960" s="136">
        <v>1786.6120000000001</v>
      </c>
      <c r="N17960" s="136">
        <v>1227.5450000000001</v>
      </c>
      <c r="O17960" s="136">
        <v>211.839</v>
      </c>
      <c r="P17960" s="136">
        <v>151.505</v>
      </c>
      <c r="Q17960" s="136">
        <v>232.52099999999999</v>
      </c>
      <c r="R17960" s="136">
        <v>201.14699999999999</v>
      </c>
      <c r="S17960" s="136">
        <v>248.304</v>
      </c>
    </row>
    <row r="17961" spans="1:19" ht="11.25" thickBot="1" x14ac:dyDescent="0.2">
      <c r="A17961" s="112"/>
    </row>
    <row r="17962" spans="1:19" ht="11.25" thickBot="1" x14ac:dyDescent="0.2">
      <c r="A17962" s="138" t="s">
        <v>364</v>
      </c>
      <c r="B17962" s="112"/>
      <c r="C17962" s="137">
        <v>1.474E-2</v>
      </c>
      <c r="D17962" s="134" t="s">
        <v>3915</v>
      </c>
      <c r="E17962" s="136">
        <v>99.497</v>
      </c>
      <c r="F17962" s="136">
        <v>22.491</v>
      </c>
      <c r="G17962" s="136">
        <v>0.88800000000000001</v>
      </c>
      <c r="H17962" s="136">
        <v>136.48500000000001</v>
      </c>
      <c r="I17962" s="136">
        <v>166.226</v>
      </c>
      <c r="J17962" s="136">
        <v>1002.125</v>
      </c>
      <c r="K17962" s="136">
        <v>80.387</v>
      </c>
      <c r="L17962" s="136">
        <v>127.395</v>
      </c>
      <c r="M17962" s="136">
        <v>26.724</v>
      </c>
      <c r="N17962" s="136">
        <v>31.969000000000001</v>
      </c>
      <c r="O17962" s="136">
        <v>18.713999999999999</v>
      </c>
      <c r="P17962" s="136">
        <v>8.2100000000000009</v>
      </c>
      <c r="Q17962" s="136">
        <v>22.805</v>
      </c>
      <c r="R17962" s="136">
        <v>8.1690000000000005</v>
      </c>
      <c r="S17962" s="136">
        <v>14.092000000000001</v>
      </c>
    </row>
    <row r="17963" spans="1:19" ht="11.25" thickBot="1" x14ac:dyDescent="0.2">
      <c r="A17963" s="112"/>
    </row>
    <row r="17964" spans="1:19" ht="11.25" thickBot="1" x14ac:dyDescent="0.2">
      <c r="A17964" s="139" t="s">
        <v>366</v>
      </c>
      <c r="B17964" s="112"/>
      <c r="C17964" s="140">
        <v>1.4630000000000001</v>
      </c>
      <c r="D17964" s="134" t="s">
        <v>559</v>
      </c>
      <c r="E17964" s="136">
        <v>5.5709999999999997</v>
      </c>
      <c r="F17964" s="136">
        <v>8.2050000000000001</v>
      </c>
      <c r="G17964" s="136">
        <v>4156.9709999999995</v>
      </c>
      <c r="H17964" s="136">
        <v>1.1000000000000001</v>
      </c>
      <c r="I17964" s="136">
        <v>0.63300000000000001</v>
      </c>
      <c r="J17964" s="136">
        <v>0.59399999999999997</v>
      </c>
      <c r="K17964" s="136">
        <v>1.208</v>
      </c>
      <c r="L17964" s="136">
        <v>1.1060000000000001</v>
      </c>
      <c r="M17964" s="136">
        <v>1.496</v>
      </c>
      <c r="N17964" s="136">
        <v>2.6040000000000001</v>
      </c>
      <c r="O17964" s="136">
        <v>8.8339999999999996</v>
      </c>
      <c r="P17964" s="136">
        <v>5.4189999999999996</v>
      </c>
      <c r="Q17964" s="136">
        <v>9.8079999999999998</v>
      </c>
      <c r="R17964" s="136">
        <v>4.0609999999999999</v>
      </c>
      <c r="S17964" s="136">
        <v>5.6749999999999998</v>
      </c>
    </row>
    <row r="17965" spans="1:19" ht="11.25" thickBot="1" x14ac:dyDescent="0.2">
      <c r="A17965" s="112"/>
    </row>
    <row r="17966" spans="1:19" ht="11.25" thickBot="1" x14ac:dyDescent="0.2">
      <c r="A17966" s="106" t="s">
        <v>357</v>
      </c>
      <c r="B17966" s="106" t="s">
        <v>358</v>
      </c>
      <c r="C17966" s="130" t="s">
        <v>51</v>
      </c>
      <c r="D17966" s="130" t="s">
        <v>52</v>
      </c>
      <c r="E17966" s="130" t="s">
        <v>53</v>
      </c>
      <c r="F17966" s="130" t="s">
        <v>54</v>
      </c>
      <c r="G17966" s="130" t="s">
        <v>55</v>
      </c>
      <c r="H17966" s="130" t="s">
        <v>56</v>
      </c>
      <c r="I17966" s="130" t="s">
        <v>57</v>
      </c>
      <c r="J17966" s="130" t="s">
        <v>58</v>
      </c>
      <c r="K17966" s="130" t="s">
        <v>59</v>
      </c>
      <c r="L17966" s="130" t="s">
        <v>60</v>
      </c>
      <c r="M17966" s="130" t="s">
        <v>61</v>
      </c>
      <c r="N17966" s="130" t="s">
        <v>62</v>
      </c>
      <c r="O17966" s="130" t="s">
        <v>63</v>
      </c>
      <c r="P17966" s="130" t="s">
        <v>64</v>
      </c>
      <c r="Q17966" s="131" t="s">
        <v>65</v>
      </c>
      <c r="R17966" s="131" t="s">
        <v>66</v>
      </c>
      <c r="S17966" s="130" t="s">
        <v>67</v>
      </c>
    </row>
    <row r="17967" spans="1:19" ht="11.25" thickBot="1" x14ac:dyDescent="0.2">
      <c r="A17967" s="107">
        <v>1</v>
      </c>
      <c r="B17967" s="132">
        <v>0.71148148148148149</v>
      </c>
      <c r="C17967" s="108">
        <v>302.863</v>
      </c>
      <c r="D17967" s="108">
        <v>186.334</v>
      </c>
      <c r="E17967" s="108">
        <v>75.94</v>
      </c>
      <c r="F17967" s="108">
        <v>114.651</v>
      </c>
      <c r="G17967" s="108">
        <v>51.116999999999997</v>
      </c>
      <c r="H17967" s="108">
        <v>253.81899999999999</v>
      </c>
      <c r="I17967" s="108">
        <v>1531.63</v>
      </c>
      <c r="J17967" s="108">
        <v>8796.7990000000009</v>
      </c>
      <c r="K17967" s="108">
        <v>13245.293</v>
      </c>
      <c r="L17967" s="108">
        <v>-4.8550000000000004</v>
      </c>
      <c r="M17967" s="108">
        <v>6.7149999999999999</v>
      </c>
      <c r="N17967" s="108">
        <v>968.87699999999995</v>
      </c>
      <c r="O17967" s="108">
        <v>174.27500000000001</v>
      </c>
      <c r="P17967" s="108">
        <v>54851.675999999999</v>
      </c>
      <c r="Q17967" s="133">
        <v>0.93042000000000002</v>
      </c>
      <c r="R17967" s="134" t="s">
        <v>3916</v>
      </c>
      <c r="S17967" s="108">
        <v>3669.384</v>
      </c>
    </row>
    <row r="17968" spans="1:19" ht="11.25" thickBot="1" x14ac:dyDescent="0.2">
      <c r="A17968" s="112"/>
    </row>
    <row r="17969" spans="1:19" ht="11.25" thickBot="1" x14ac:dyDescent="0.2">
      <c r="A17969" s="107">
        <v>2</v>
      </c>
      <c r="B17969" s="132">
        <v>0.71166666666666656</v>
      </c>
      <c r="C17969" s="108">
        <v>214.596</v>
      </c>
      <c r="D17969" s="108">
        <v>182.64099999999999</v>
      </c>
      <c r="E17969" s="108">
        <v>67.706999999999994</v>
      </c>
      <c r="F17969" s="108">
        <v>98.16</v>
      </c>
      <c r="G17969" s="108">
        <v>65.715999999999994</v>
      </c>
      <c r="H17969" s="108">
        <v>185.84700000000001</v>
      </c>
      <c r="I17969" s="108">
        <v>1562.2829999999999</v>
      </c>
      <c r="J17969" s="108">
        <v>8856.6949999999997</v>
      </c>
      <c r="K17969" s="108">
        <v>13353.65</v>
      </c>
      <c r="L17969" s="108">
        <v>-9.4909999999999997</v>
      </c>
      <c r="M17969" s="108">
        <v>3.9260000000000002</v>
      </c>
      <c r="N17969" s="108">
        <v>950.78399999999999</v>
      </c>
      <c r="O17969" s="108">
        <v>166.505</v>
      </c>
      <c r="P17969" s="108">
        <v>44391.057000000001</v>
      </c>
      <c r="Q17969" s="133">
        <v>0.95252999999999999</v>
      </c>
      <c r="R17969" s="134" t="s">
        <v>3917</v>
      </c>
      <c r="S17969" s="108">
        <v>3603.2739999999999</v>
      </c>
    </row>
    <row r="17970" spans="1:19" ht="11.25" thickBot="1" x14ac:dyDescent="0.2">
      <c r="A17970" s="112"/>
    </row>
    <row r="17971" spans="1:19" ht="11.25" thickBot="1" x14ac:dyDescent="0.2">
      <c r="A17971" s="107">
        <v>3</v>
      </c>
      <c r="B17971" s="132">
        <v>0.71185185185185185</v>
      </c>
      <c r="C17971" s="108">
        <v>221.90299999999999</v>
      </c>
      <c r="D17971" s="108">
        <v>171.74299999999999</v>
      </c>
      <c r="E17971" s="108">
        <v>78.64</v>
      </c>
      <c r="F17971" s="108">
        <v>115.48699999999999</v>
      </c>
      <c r="G17971" s="108">
        <v>88.552000000000007</v>
      </c>
      <c r="H17971" s="108">
        <v>231.553</v>
      </c>
      <c r="I17971" s="108">
        <v>1523.6130000000001</v>
      </c>
      <c r="J17971" s="108">
        <v>8796.2669999999998</v>
      </c>
      <c r="K17971" s="108">
        <v>13278.721</v>
      </c>
      <c r="L17971" s="108">
        <v>-8.5760000000000005</v>
      </c>
      <c r="M17971" s="108">
        <v>2.069</v>
      </c>
      <c r="N17971" s="108">
        <v>983.76599999999996</v>
      </c>
      <c r="O17971" s="108">
        <v>157.846</v>
      </c>
      <c r="P17971" s="108">
        <v>39660.264000000003</v>
      </c>
      <c r="Q17971" s="133">
        <v>0.95508000000000004</v>
      </c>
      <c r="R17971" s="134" t="s">
        <v>3918</v>
      </c>
      <c r="S17971" s="108">
        <v>3669.797</v>
      </c>
    </row>
    <row r="17972" spans="1:19" ht="11.25" thickBot="1" x14ac:dyDescent="0.2">
      <c r="A17972" s="112"/>
    </row>
    <row r="17973" spans="1:19" ht="11.25" thickBot="1" x14ac:dyDescent="0.2">
      <c r="A17973" s="135" t="s">
        <v>362</v>
      </c>
      <c r="B17973" s="112"/>
      <c r="C17973" s="136">
        <v>246.45400000000001</v>
      </c>
      <c r="D17973" s="136">
        <v>180.239</v>
      </c>
      <c r="E17973" s="136">
        <v>74.096000000000004</v>
      </c>
      <c r="F17973" s="136">
        <v>109.43300000000001</v>
      </c>
      <c r="G17973" s="136">
        <v>68.462000000000003</v>
      </c>
      <c r="H17973" s="136">
        <v>223.74</v>
      </c>
      <c r="I17973" s="136">
        <v>1539.1759999999999</v>
      </c>
      <c r="J17973" s="136">
        <v>8816.5869999999995</v>
      </c>
      <c r="K17973" s="136">
        <v>13292.555</v>
      </c>
      <c r="L17973" s="136">
        <v>-7.641</v>
      </c>
      <c r="M17973" s="136">
        <v>4.2370000000000001</v>
      </c>
      <c r="N17973" s="136">
        <v>967.80899999999997</v>
      </c>
      <c r="O17973" s="136">
        <v>166.209</v>
      </c>
      <c r="P17973" s="136">
        <v>46300.999000000003</v>
      </c>
      <c r="Q17973" s="137">
        <v>0.94601000000000002</v>
      </c>
      <c r="R17973" s="134" t="s">
        <v>3919</v>
      </c>
      <c r="S17973" s="136">
        <v>3647.4850000000001</v>
      </c>
    </row>
    <row r="17974" spans="1:19" ht="11.25" thickBot="1" x14ac:dyDescent="0.2">
      <c r="A17974" s="112"/>
    </row>
    <row r="17975" spans="1:19" ht="11.25" thickBot="1" x14ac:dyDescent="0.2">
      <c r="A17975" s="138" t="s">
        <v>364</v>
      </c>
      <c r="B17975" s="112"/>
      <c r="C17975" s="136">
        <v>48.988</v>
      </c>
      <c r="D17975" s="136">
        <v>7.5860000000000003</v>
      </c>
      <c r="E17975" s="136">
        <v>5.6950000000000003</v>
      </c>
      <c r="F17975" s="136">
        <v>9.7710000000000008</v>
      </c>
      <c r="G17975" s="136">
        <v>18.867999999999999</v>
      </c>
      <c r="H17975" s="136">
        <v>34.652999999999999</v>
      </c>
      <c r="I17975" s="136">
        <v>20.408999999999999</v>
      </c>
      <c r="J17975" s="136">
        <v>34.734999999999999</v>
      </c>
      <c r="K17975" s="136">
        <v>55.487000000000002</v>
      </c>
      <c r="L17975" s="136">
        <v>2.456</v>
      </c>
      <c r="M17975" s="136">
        <v>2.339</v>
      </c>
      <c r="N17975" s="136">
        <v>16.516999999999999</v>
      </c>
      <c r="O17975" s="136">
        <v>8.218</v>
      </c>
      <c r="P17975" s="136">
        <v>7773.7160000000003</v>
      </c>
      <c r="Q17975" s="137">
        <v>1.3559999999999999E-2</v>
      </c>
      <c r="R17975" s="134" t="s">
        <v>3920</v>
      </c>
      <c r="S17975" s="136">
        <v>38.289000000000001</v>
      </c>
    </row>
    <row r="17976" spans="1:19" ht="11.25" thickBot="1" x14ac:dyDescent="0.2">
      <c r="A17976" s="112"/>
    </row>
    <row r="17977" spans="1:19" ht="11.25" thickBot="1" x14ac:dyDescent="0.2">
      <c r="A17977" s="139" t="s">
        <v>366</v>
      </c>
      <c r="B17977" s="112"/>
      <c r="C17977" s="136">
        <v>19.876999999999999</v>
      </c>
      <c r="D17977" s="136">
        <v>4.2089999999999996</v>
      </c>
      <c r="E17977" s="136">
        <v>7.6859999999999999</v>
      </c>
      <c r="F17977" s="136">
        <v>8.9290000000000003</v>
      </c>
      <c r="G17977" s="136">
        <v>27.559000000000001</v>
      </c>
      <c r="H17977" s="136">
        <v>15.488</v>
      </c>
      <c r="I17977" s="136">
        <v>1.3260000000000001</v>
      </c>
      <c r="J17977" s="136">
        <v>0.39400000000000002</v>
      </c>
      <c r="K17977" s="136">
        <v>0.41699999999999998</v>
      </c>
      <c r="L17977" s="136">
        <v>32.137999999999998</v>
      </c>
      <c r="M17977" s="136">
        <v>55.207000000000001</v>
      </c>
      <c r="N17977" s="136">
        <v>1.7070000000000001</v>
      </c>
      <c r="O17977" s="136">
        <v>4.9450000000000003</v>
      </c>
      <c r="P17977" s="136">
        <v>16.79</v>
      </c>
      <c r="Q17977" s="140">
        <v>1.4339999999999999</v>
      </c>
      <c r="R17977" s="134" t="s">
        <v>3921</v>
      </c>
      <c r="S17977" s="136">
        <v>1.05</v>
      </c>
    </row>
    <row r="17978" spans="1:19" ht="11.25" thickBot="1" x14ac:dyDescent="0.2">
      <c r="A17978" s="112"/>
    </row>
    <row r="17979" spans="1:19" ht="11.25" thickBot="1" x14ac:dyDescent="0.2">
      <c r="A17979" s="106" t="s">
        <v>357</v>
      </c>
      <c r="B17979" s="106" t="s">
        <v>358</v>
      </c>
      <c r="C17979" s="130" t="s">
        <v>68</v>
      </c>
    </row>
    <row r="17980" spans="1:19" ht="11.25" thickBot="1" x14ac:dyDescent="0.2">
      <c r="A17980" s="107">
        <v>1</v>
      </c>
      <c r="B17980" s="132">
        <v>0.71148148148148149</v>
      </c>
      <c r="C17980" s="108">
        <v>639.75300000000004</v>
      </c>
    </row>
    <row r="17981" spans="1:19" ht="11.25" thickBot="1" x14ac:dyDescent="0.2">
      <c r="A17981" s="112"/>
    </row>
    <row r="17982" spans="1:19" ht="11.25" thickBot="1" x14ac:dyDescent="0.2">
      <c r="A17982" s="107">
        <v>2</v>
      </c>
      <c r="B17982" s="132">
        <v>0.71166666666666656</v>
      </c>
      <c r="C17982" s="108">
        <v>639.53300000000002</v>
      </c>
    </row>
    <row r="17983" spans="1:19" ht="11.25" thickBot="1" x14ac:dyDescent="0.2">
      <c r="A17983" s="112"/>
    </row>
    <row r="17984" spans="1:19" ht="11.25" thickBot="1" x14ac:dyDescent="0.2">
      <c r="A17984" s="107">
        <v>3</v>
      </c>
      <c r="B17984" s="132">
        <v>0.71185185185185185</v>
      </c>
      <c r="C17984" s="108">
        <v>599.31100000000004</v>
      </c>
    </row>
    <row r="17985" spans="1:19" ht="11.25" thickBot="1" x14ac:dyDescent="0.2">
      <c r="A17985" s="112"/>
    </row>
    <row r="17986" spans="1:19" ht="11.25" thickBot="1" x14ac:dyDescent="0.2">
      <c r="A17986" s="135" t="s">
        <v>362</v>
      </c>
      <c r="B17986" s="112"/>
      <c r="C17986" s="136">
        <v>626.19899999999996</v>
      </c>
    </row>
    <row r="17987" spans="1:19" ht="11.25" thickBot="1" x14ac:dyDescent="0.2">
      <c r="A17987" s="112"/>
    </row>
    <row r="17988" spans="1:19" ht="11.25" thickBot="1" x14ac:dyDescent="0.2">
      <c r="A17988" s="138" t="s">
        <v>364</v>
      </c>
      <c r="B17988" s="112"/>
      <c r="C17988" s="136">
        <v>23.286000000000001</v>
      </c>
    </row>
    <row r="17989" spans="1:19" ht="11.25" thickBot="1" x14ac:dyDescent="0.2">
      <c r="A17989" s="112"/>
    </row>
    <row r="17990" spans="1:19" ht="11.25" thickBot="1" x14ac:dyDescent="0.2">
      <c r="A17990" s="139" t="s">
        <v>366</v>
      </c>
      <c r="B17990" s="112"/>
      <c r="C17990" s="136">
        <v>3.7189999999999999</v>
      </c>
    </row>
    <row r="17991" spans="1:19" ht="10.5" x14ac:dyDescent="0.15">
      <c r="A17991" s="112"/>
    </row>
    <row r="17992" spans="1:19" x14ac:dyDescent="0.15">
      <c r="A17992" s="129"/>
      <c r="B17992" s="86" t="s">
        <v>3922</v>
      </c>
    </row>
    <row r="17993" spans="1:19" ht="9.75" thickBot="1" x14ac:dyDescent="0.2">
      <c r="A17993" s="81" t="s">
        <v>5871</v>
      </c>
    </row>
    <row r="17994" spans="1:19" ht="11.25" thickBot="1" x14ac:dyDescent="0.2">
      <c r="A17994" s="106" t="s">
        <v>357</v>
      </c>
      <c r="B17994" s="106" t="s">
        <v>358</v>
      </c>
      <c r="C17994" s="130" t="s">
        <v>0</v>
      </c>
      <c r="D17994" s="130" t="s">
        <v>1</v>
      </c>
      <c r="E17994" s="130" t="s">
        <v>2</v>
      </c>
      <c r="F17994" s="130" t="s">
        <v>3</v>
      </c>
      <c r="G17994" s="130" t="s">
        <v>4</v>
      </c>
      <c r="H17994" s="130" t="s">
        <v>5</v>
      </c>
      <c r="I17994" s="131" t="s">
        <v>6</v>
      </c>
      <c r="J17994" s="131" t="s">
        <v>7</v>
      </c>
      <c r="K17994" s="130" t="s">
        <v>8</v>
      </c>
      <c r="L17994" s="130" t="s">
        <v>9</v>
      </c>
      <c r="M17994" s="130" t="s">
        <v>10</v>
      </c>
      <c r="N17994" s="130" t="s">
        <v>11</v>
      </c>
      <c r="O17994" s="130" t="s">
        <v>12</v>
      </c>
      <c r="P17994" s="130" t="s">
        <v>13</v>
      </c>
      <c r="Q17994" s="130" t="s">
        <v>14</v>
      </c>
      <c r="R17994" s="130" t="s">
        <v>15</v>
      </c>
      <c r="S17994" s="130" t="s">
        <v>16</v>
      </c>
    </row>
    <row r="17995" spans="1:19" ht="11.25" thickBot="1" x14ac:dyDescent="0.2">
      <c r="A17995" s="107">
        <v>1</v>
      </c>
      <c r="B17995" s="132">
        <v>0.71665509259259252</v>
      </c>
      <c r="C17995" s="141" t="s">
        <v>13225</v>
      </c>
      <c r="D17995" s="141" t="s">
        <v>13226</v>
      </c>
      <c r="E17995" s="141" t="s">
        <v>13227</v>
      </c>
      <c r="F17995" s="141" t="s">
        <v>13228</v>
      </c>
      <c r="G17995" s="141" t="s">
        <v>13229</v>
      </c>
      <c r="H17995" s="141" t="s">
        <v>13230</v>
      </c>
      <c r="I17995" s="133">
        <v>1.1476999999999999</v>
      </c>
      <c r="J17995" s="134" t="s">
        <v>3927</v>
      </c>
      <c r="K17995" s="108">
        <v>1148388.2</v>
      </c>
      <c r="L17995" s="108">
        <v>84.486000000000004</v>
      </c>
      <c r="M17995" s="108">
        <v>7780.7460000000001</v>
      </c>
      <c r="N17995" s="108">
        <v>17818.547999999999</v>
      </c>
      <c r="O17995" s="108">
        <v>1106654</v>
      </c>
      <c r="P17995" s="108">
        <v>123076.24</v>
      </c>
      <c r="Q17995" s="108">
        <v>4100.3680000000004</v>
      </c>
      <c r="R17995" s="108">
        <v>12631.714</v>
      </c>
      <c r="S17995" s="108">
        <v>35728.781999999999</v>
      </c>
    </row>
    <row r="17996" spans="1:19" ht="11.25" thickBot="1" x14ac:dyDescent="0.2">
      <c r="A17996" s="112"/>
    </row>
    <row r="17997" spans="1:19" ht="11.25" thickBot="1" x14ac:dyDescent="0.2">
      <c r="A17997" s="107">
        <v>2</v>
      </c>
      <c r="B17997" s="132">
        <v>0.71682870370370377</v>
      </c>
      <c r="C17997" s="141" t="s">
        <v>13231</v>
      </c>
      <c r="D17997" s="141" t="s">
        <v>13232</v>
      </c>
      <c r="E17997" s="141" t="s">
        <v>13233</v>
      </c>
      <c r="F17997" s="141" t="s">
        <v>13234</v>
      </c>
      <c r="G17997" s="141" t="s">
        <v>13235</v>
      </c>
      <c r="H17997" s="141" t="s">
        <v>13236</v>
      </c>
      <c r="I17997" s="133">
        <v>1.15842</v>
      </c>
      <c r="J17997" s="134" t="s">
        <v>3933</v>
      </c>
      <c r="K17997" s="108">
        <v>1126403.8999999999</v>
      </c>
      <c r="L17997" s="108">
        <v>86.286000000000001</v>
      </c>
      <c r="M17997" s="108">
        <v>8031.201</v>
      </c>
      <c r="N17997" s="108">
        <v>18215.927</v>
      </c>
      <c r="O17997" s="108">
        <v>1106015.8</v>
      </c>
      <c r="P17997" s="108">
        <v>123224.4</v>
      </c>
      <c r="Q17997" s="108">
        <v>4051.5740000000001</v>
      </c>
      <c r="R17997" s="108">
        <v>12712.733</v>
      </c>
      <c r="S17997" s="108">
        <v>36339.616000000002</v>
      </c>
    </row>
    <row r="17998" spans="1:19" ht="11.25" thickBot="1" x14ac:dyDescent="0.2">
      <c r="A17998" s="112"/>
    </row>
    <row r="17999" spans="1:19" ht="11.25" thickBot="1" x14ac:dyDescent="0.2">
      <c r="A17999" s="107">
        <v>3</v>
      </c>
      <c r="B17999" s="132">
        <v>0.71701388888888884</v>
      </c>
      <c r="C17999" s="141" t="s">
        <v>13237</v>
      </c>
      <c r="D17999" s="141" t="s">
        <v>13238</v>
      </c>
      <c r="E17999" s="141" t="s">
        <v>13239</v>
      </c>
      <c r="F17999" s="141" t="s">
        <v>13240</v>
      </c>
      <c r="G17999" s="141" t="s">
        <v>13241</v>
      </c>
      <c r="H17999" s="141" t="s">
        <v>13242</v>
      </c>
      <c r="I17999" s="133">
        <v>1.181</v>
      </c>
      <c r="J17999" s="134" t="s">
        <v>3940</v>
      </c>
      <c r="K17999" s="108">
        <v>1136295.3</v>
      </c>
      <c r="L17999" s="108">
        <v>93.933000000000007</v>
      </c>
      <c r="M17999" s="108">
        <v>8083.8630000000003</v>
      </c>
      <c r="N17999" s="108">
        <v>17096.472000000002</v>
      </c>
      <c r="O17999" s="108">
        <v>1102096.5</v>
      </c>
      <c r="P17999" s="108">
        <v>120940.32</v>
      </c>
      <c r="Q17999" s="108">
        <v>4004.683</v>
      </c>
      <c r="R17999" s="108">
        <v>12524.457</v>
      </c>
      <c r="S17999" s="108">
        <v>35594.9</v>
      </c>
    </row>
    <row r="18000" spans="1:19" ht="11.25" thickBot="1" x14ac:dyDescent="0.2">
      <c r="A18000" s="112"/>
    </row>
    <row r="18001" spans="1:19" ht="11.25" thickBot="1" x14ac:dyDescent="0.2">
      <c r="A18001" s="135" t="s">
        <v>362</v>
      </c>
      <c r="B18001" s="112"/>
      <c r="C18001" s="141" t="s">
        <v>13243</v>
      </c>
      <c r="D18001" s="141" t="s">
        <v>13244</v>
      </c>
      <c r="E18001" s="141" t="s">
        <v>13245</v>
      </c>
      <c r="F18001" s="141" t="s">
        <v>13246</v>
      </c>
      <c r="G18001" s="141" t="s">
        <v>13247</v>
      </c>
      <c r="H18001" s="141" t="s">
        <v>13248</v>
      </c>
      <c r="I18001" s="137">
        <v>1.16238</v>
      </c>
      <c r="J18001" s="134" t="s">
        <v>3947</v>
      </c>
      <c r="K18001" s="136">
        <v>1137029.1000000001</v>
      </c>
      <c r="L18001" s="136">
        <v>88.234999999999999</v>
      </c>
      <c r="M18001" s="136">
        <v>7965.27</v>
      </c>
      <c r="N18001" s="136">
        <v>17710.315999999999</v>
      </c>
      <c r="O18001" s="136">
        <v>1104922.1000000001</v>
      </c>
      <c r="P18001" s="136">
        <v>122413.65</v>
      </c>
      <c r="Q18001" s="136">
        <v>4052.2089999999998</v>
      </c>
      <c r="R18001" s="136">
        <v>12622.968000000001</v>
      </c>
      <c r="S18001" s="136">
        <v>35887.766000000003</v>
      </c>
    </row>
    <row r="18002" spans="1:19" ht="11.25" thickBot="1" x14ac:dyDescent="0.2">
      <c r="A18002" s="112"/>
    </row>
    <row r="18003" spans="1:19" ht="11.25" thickBot="1" x14ac:dyDescent="0.2">
      <c r="A18003" s="138" t="s">
        <v>364</v>
      </c>
      <c r="B18003" s="112"/>
      <c r="C18003" s="141" t="s">
        <v>13249</v>
      </c>
      <c r="D18003" s="141" t="s">
        <v>13250</v>
      </c>
      <c r="E18003" s="141" t="s">
        <v>13251</v>
      </c>
      <c r="F18003" s="141" t="s">
        <v>13252</v>
      </c>
      <c r="G18003" s="141" t="s">
        <v>13253</v>
      </c>
      <c r="H18003" s="141" t="s">
        <v>13254</v>
      </c>
      <c r="I18003" s="137">
        <v>1.7000000000000001E-2</v>
      </c>
      <c r="J18003" s="134" t="s">
        <v>3953</v>
      </c>
      <c r="K18003" s="136">
        <v>11010.522000000001</v>
      </c>
      <c r="L18003" s="136">
        <v>5.016</v>
      </c>
      <c r="M18003" s="136">
        <v>161.95699999999999</v>
      </c>
      <c r="N18003" s="136">
        <v>567.52200000000005</v>
      </c>
      <c r="O18003" s="136">
        <v>2467.7750000000001</v>
      </c>
      <c r="P18003" s="136">
        <v>1278.0889999999999</v>
      </c>
      <c r="Q18003" s="136">
        <v>47.845999999999997</v>
      </c>
      <c r="R18003" s="136">
        <v>94.441999999999993</v>
      </c>
      <c r="S18003" s="136">
        <v>396.99799999999999</v>
      </c>
    </row>
    <row r="18004" spans="1:19" ht="11.25" thickBot="1" x14ac:dyDescent="0.2">
      <c r="A18004" s="112"/>
    </row>
    <row r="18005" spans="1:19" ht="11.25" thickBot="1" x14ac:dyDescent="0.2">
      <c r="A18005" s="139" t="s">
        <v>366</v>
      </c>
      <c r="B18005" s="112"/>
      <c r="C18005" s="141" t="s">
        <v>2591</v>
      </c>
      <c r="D18005" s="141" t="s">
        <v>1100</v>
      </c>
      <c r="E18005" s="141" t="s">
        <v>1337</v>
      </c>
      <c r="F18005" s="141" t="s">
        <v>3954</v>
      </c>
      <c r="G18005" s="141" t="s">
        <v>3955</v>
      </c>
      <c r="H18005" s="141" t="s">
        <v>719</v>
      </c>
      <c r="I18005" s="140">
        <v>1.462</v>
      </c>
      <c r="J18005" s="134" t="s">
        <v>980</v>
      </c>
      <c r="K18005" s="136">
        <v>0.96799999999999997</v>
      </c>
      <c r="L18005" s="136">
        <v>5.6849999999999996</v>
      </c>
      <c r="M18005" s="136">
        <v>2.0329999999999999</v>
      </c>
      <c r="N18005" s="136">
        <v>3.2040000000000002</v>
      </c>
      <c r="O18005" s="136">
        <v>0.223</v>
      </c>
      <c r="P18005" s="136">
        <v>1.044</v>
      </c>
      <c r="Q18005" s="136">
        <v>1.181</v>
      </c>
      <c r="R18005" s="136">
        <v>0.748</v>
      </c>
      <c r="S18005" s="136">
        <v>1.1060000000000001</v>
      </c>
    </row>
    <row r="18006" spans="1:19" ht="11.25" thickBot="1" x14ac:dyDescent="0.2">
      <c r="A18006" s="112"/>
    </row>
    <row r="18007" spans="1:19" ht="11.25" thickBot="1" x14ac:dyDescent="0.2">
      <c r="A18007" s="106" t="s">
        <v>357</v>
      </c>
      <c r="B18007" s="106" t="s">
        <v>358</v>
      </c>
      <c r="C18007" s="130" t="s">
        <v>17</v>
      </c>
      <c r="D18007" s="130" t="s">
        <v>18</v>
      </c>
      <c r="E18007" s="131" t="s">
        <v>19</v>
      </c>
      <c r="F18007" s="131" t="s">
        <v>20</v>
      </c>
      <c r="G18007" s="130" t="s">
        <v>21</v>
      </c>
      <c r="H18007" s="130" t="s">
        <v>22</v>
      </c>
      <c r="I18007" s="130" t="s">
        <v>23</v>
      </c>
      <c r="J18007" s="130" t="s">
        <v>24</v>
      </c>
      <c r="K18007" s="131" t="s">
        <v>25</v>
      </c>
      <c r="L18007" s="131" t="s">
        <v>26</v>
      </c>
      <c r="M18007" s="130" t="s">
        <v>27</v>
      </c>
      <c r="N18007" s="130" t="s">
        <v>28</v>
      </c>
      <c r="O18007" s="130" t="s">
        <v>29</v>
      </c>
      <c r="P18007" s="130" t="s">
        <v>30</v>
      </c>
      <c r="Q18007" s="130" t="s">
        <v>31</v>
      </c>
      <c r="R18007" s="130" t="s">
        <v>32</v>
      </c>
      <c r="S18007" s="130" t="s">
        <v>33</v>
      </c>
    </row>
    <row r="18008" spans="1:19" ht="11.25" thickBot="1" x14ac:dyDescent="0.2">
      <c r="A18008" s="107">
        <v>1</v>
      </c>
      <c r="B18008" s="132">
        <v>0.71665509259259252</v>
      </c>
      <c r="C18008" s="108">
        <v>33377.610999999997</v>
      </c>
      <c r="D18008" s="108">
        <v>28003.993999999999</v>
      </c>
      <c r="E18008" s="133">
        <v>1.04904</v>
      </c>
      <c r="F18008" s="133">
        <v>1.0010399999999999</v>
      </c>
      <c r="G18008" s="108">
        <v>5.6829999999999998</v>
      </c>
      <c r="H18008" s="108">
        <v>24.896999999999998</v>
      </c>
      <c r="I18008" s="108">
        <v>224502.69</v>
      </c>
      <c r="J18008" s="141" t="s">
        <v>13255</v>
      </c>
      <c r="K18008" s="133">
        <v>1.1044099999999999</v>
      </c>
      <c r="L18008" s="134" t="s">
        <v>3957</v>
      </c>
      <c r="M18008" s="108">
        <v>598.51499999999999</v>
      </c>
      <c r="N18008" s="108">
        <v>3978.62</v>
      </c>
      <c r="O18008" s="108">
        <v>8.7650000000000006</v>
      </c>
      <c r="P18008" s="108">
        <v>170.62899999999999</v>
      </c>
      <c r="Q18008" s="108">
        <v>859.01300000000003</v>
      </c>
      <c r="R18008" s="108">
        <v>-0.16</v>
      </c>
      <c r="S18008" s="108">
        <v>468.32400000000001</v>
      </c>
    </row>
    <row r="18009" spans="1:19" ht="11.25" thickBot="1" x14ac:dyDescent="0.2">
      <c r="A18009" s="112"/>
    </row>
    <row r="18010" spans="1:19" ht="11.25" thickBot="1" x14ac:dyDescent="0.2">
      <c r="A18010" s="107">
        <v>2</v>
      </c>
      <c r="B18010" s="132">
        <v>0.71682870370370377</v>
      </c>
      <c r="C18010" s="108">
        <v>33249.591999999997</v>
      </c>
      <c r="D18010" s="108">
        <v>28507.891</v>
      </c>
      <c r="E18010" s="133">
        <v>1.0481400000000001</v>
      </c>
      <c r="F18010" s="133">
        <v>1.00326</v>
      </c>
      <c r="G18010" s="108">
        <v>17.143000000000001</v>
      </c>
      <c r="H18010" s="108">
        <v>26.83</v>
      </c>
      <c r="I18010" s="108">
        <v>224739.77</v>
      </c>
      <c r="J18010" s="141" t="s">
        <v>13256</v>
      </c>
      <c r="K18010" s="133">
        <v>1.11669</v>
      </c>
      <c r="L18010" s="134" t="s">
        <v>3959</v>
      </c>
      <c r="M18010" s="108">
        <v>601.65099999999995</v>
      </c>
      <c r="N18010" s="108">
        <v>4081.598</v>
      </c>
      <c r="O18010" s="108">
        <v>3.5870000000000002</v>
      </c>
      <c r="P18010" s="108">
        <v>178.45699999999999</v>
      </c>
      <c r="Q18010" s="108">
        <v>862.55700000000002</v>
      </c>
      <c r="R18010" s="108">
        <v>18.739000000000001</v>
      </c>
      <c r="S18010" s="108">
        <v>439.16399999999999</v>
      </c>
    </row>
    <row r="18011" spans="1:19" ht="11.25" thickBot="1" x14ac:dyDescent="0.2">
      <c r="A18011" s="112"/>
    </row>
    <row r="18012" spans="1:19" ht="11.25" thickBot="1" x14ac:dyDescent="0.2">
      <c r="A18012" s="107">
        <v>3</v>
      </c>
      <c r="B18012" s="132">
        <v>0.71701388888888884</v>
      </c>
      <c r="C18012" s="108">
        <v>33879.510999999999</v>
      </c>
      <c r="D18012" s="108">
        <v>28090.128000000001</v>
      </c>
      <c r="E18012" s="133">
        <v>1.0573900000000001</v>
      </c>
      <c r="F18012" s="133">
        <v>1.0074700000000001</v>
      </c>
      <c r="G18012" s="108">
        <v>2.7480000000000002</v>
      </c>
      <c r="H18012" s="108">
        <v>20.888000000000002</v>
      </c>
      <c r="I18012" s="108">
        <v>223992.98</v>
      </c>
      <c r="J18012" s="141" t="s">
        <v>13257</v>
      </c>
      <c r="K18012" s="133">
        <v>1.12331</v>
      </c>
      <c r="L18012" s="134" t="s">
        <v>3961</v>
      </c>
      <c r="M18012" s="108">
        <v>629.65200000000004</v>
      </c>
      <c r="N18012" s="108">
        <v>3967.895</v>
      </c>
      <c r="O18012" s="108">
        <v>13.96</v>
      </c>
      <c r="P18012" s="108">
        <v>155.29499999999999</v>
      </c>
      <c r="Q18012" s="108">
        <v>864.75800000000004</v>
      </c>
      <c r="R18012" s="108">
        <v>51.820999999999998</v>
      </c>
      <c r="S18012" s="108">
        <v>461.17399999999998</v>
      </c>
    </row>
    <row r="18013" spans="1:19" ht="11.25" thickBot="1" x14ac:dyDescent="0.2">
      <c r="A18013" s="112"/>
    </row>
    <row r="18014" spans="1:19" ht="11.25" thickBot="1" x14ac:dyDescent="0.2">
      <c r="A18014" s="135" t="s">
        <v>362</v>
      </c>
      <c r="B18014" s="112"/>
      <c r="C18014" s="136">
        <v>33502.237999999998</v>
      </c>
      <c r="D18014" s="136">
        <v>28200.670999999998</v>
      </c>
      <c r="E18014" s="137">
        <v>1.05152</v>
      </c>
      <c r="F18014" s="137">
        <v>1.0039199999999999</v>
      </c>
      <c r="G18014" s="136">
        <v>8.5250000000000004</v>
      </c>
      <c r="H18014" s="136">
        <v>24.204999999999998</v>
      </c>
      <c r="I18014" s="136">
        <v>224411.82</v>
      </c>
      <c r="J18014" s="141" t="s">
        <v>13258</v>
      </c>
      <c r="K18014" s="137">
        <v>1.1148</v>
      </c>
      <c r="L18014" s="134" t="s">
        <v>3963</v>
      </c>
      <c r="M18014" s="136">
        <v>609.93899999999996</v>
      </c>
      <c r="N18014" s="136">
        <v>4009.3710000000001</v>
      </c>
      <c r="O18014" s="136">
        <v>8.77</v>
      </c>
      <c r="P18014" s="136">
        <v>168.12700000000001</v>
      </c>
      <c r="Q18014" s="136">
        <v>862.10900000000004</v>
      </c>
      <c r="R18014" s="136">
        <v>23.466000000000001</v>
      </c>
      <c r="S18014" s="136">
        <v>456.221</v>
      </c>
    </row>
    <row r="18015" spans="1:19" ht="11.25" thickBot="1" x14ac:dyDescent="0.2">
      <c r="A18015" s="112"/>
    </row>
    <row r="18016" spans="1:19" ht="11.25" thickBot="1" x14ac:dyDescent="0.2">
      <c r="A18016" s="138" t="s">
        <v>364</v>
      </c>
      <c r="B18016" s="112"/>
      <c r="C18016" s="136">
        <v>332.93900000000002</v>
      </c>
      <c r="D18016" s="136">
        <v>269.524</v>
      </c>
      <c r="E18016" s="137">
        <v>5.1000000000000004E-3</v>
      </c>
      <c r="F18016" s="137">
        <v>3.2599999999999999E-3</v>
      </c>
      <c r="G18016" s="136">
        <v>7.6059999999999999</v>
      </c>
      <c r="H18016" s="136">
        <v>3.0310000000000001</v>
      </c>
      <c r="I18016" s="136">
        <v>381.6</v>
      </c>
      <c r="J18016" s="141" t="s">
        <v>13259</v>
      </c>
      <c r="K18016" s="137">
        <v>9.5899999999999996E-3</v>
      </c>
      <c r="L18016" s="134" t="s">
        <v>2394</v>
      </c>
      <c r="M18016" s="136">
        <v>17.143999999999998</v>
      </c>
      <c r="N18016" s="136">
        <v>62.78</v>
      </c>
      <c r="O18016" s="136">
        <v>5.1870000000000003</v>
      </c>
      <c r="P18016" s="136">
        <v>11.782</v>
      </c>
      <c r="Q18016" s="136">
        <v>2.899</v>
      </c>
      <c r="R18016" s="136">
        <v>26.311</v>
      </c>
      <c r="S18016" s="136">
        <v>15.198</v>
      </c>
    </row>
    <row r="18017" spans="1:19" ht="11.25" thickBot="1" x14ac:dyDescent="0.2">
      <c r="A18017" s="112"/>
    </row>
    <row r="18018" spans="1:19" ht="11.25" thickBot="1" x14ac:dyDescent="0.2">
      <c r="A18018" s="139" t="s">
        <v>366</v>
      </c>
      <c r="B18018" s="112"/>
      <c r="C18018" s="136">
        <v>0.99399999999999999</v>
      </c>
      <c r="D18018" s="136">
        <v>0.95599999999999996</v>
      </c>
      <c r="E18018" s="140">
        <v>0.48499999999999999</v>
      </c>
      <c r="F18018" s="140">
        <v>0.32500000000000001</v>
      </c>
      <c r="G18018" s="136">
        <v>89.227000000000004</v>
      </c>
      <c r="H18018" s="136">
        <v>12.52</v>
      </c>
      <c r="I18018" s="136">
        <v>0.17</v>
      </c>
      <c r="J18018" s="141" t="s">
        <v>3965</v>
      </c>
      <c r="K18018" s="140">
        <v>0.86</v>
      </c>
      <c r="L18018" s="134" t="s">
        <v>1670</v>
      </c>
      <c r="M18018" s="136">
        <v>2.8109999999999999</v>
      </c>
      <c r="N18018" s="136">
        <v>1.5660000000000001</v>
      </c>
      <c r="O18018" s="136">
        <v>59.140999999999998</v>
      </c>
      <c r="P18018" s="136">
        <v>7.008</v>
      </c>
      <c r="Q18018" s="136">
        <v>0.33600000000000002</v>
      </c>
      <c r="R18018" s="136">
        <v>112.123</v>
      </c>
      <c r="S18018" s="136">
        <v>3.331</v>
      </c>
    </row>
    <row r="18019" spans="1:19" ht="11.25" thickBot="1" x14ac:dyDescent="0.2">
      <c r="A18019" s="112"/>
    </row>
    <row r="18020" spans="1:19" ht="11.25" thickBot="1" x14ac:dyDescent="0.2">
      <c r="A18020" s="106" t="s">
        <v>357</v>
      </c>
      <c r="B18020" s="106" t="s">
        <v>358</v>
      </c>
      <c r="C18020" s="131" t="s">
        <v>34</v>
      </c>
      <c r="D18020" s="131" t="s">
        <v>35</v>
      </c>
      <c r="E18020" s="130" t="s">
        <v>36</v>
      </c>
      <c r="F18020" s="130" t="s">
        <v>37</v>
      </c>
      <c r="G18020" s="130" t="s">
        <v>38</v>
      </c>
      <c r="H18020" s="130" t="s">
        <v>39</v>
      </c>
      <c r="I18020" s="130" t="s">
        <v>40</v>
      </c>
      <c r="J18020" s="130" t="s">
        <v>41</v>
      </c>
      <c r="K18020" s="130" t="s">
        <v>42</v>
      </c>
      <c r="L18020" s="130" t="s">
        <v>43</v>
      </c>
      <c r="M18020" s="130" t="s">
        <v>44</v>
      </c>
      <c r="N18020" s="130" t="s">
        <v>45</v>
      </c>
      <c r="O18020" s="130" t="s">
        <v>46</v>
      </c>
      <c r="P18020" s="130" t="s">
        <v>47</v>
      </c>
      <c r="Q18020" s="130" t="s">
        <v>48</v>
      </c>
      <c r="R18020" s="130" t="s">
        <v>49</v>
      </c>
      <c r="S18020" s="130" t="s">
        <v>50</v>
      </c>
    </row>
    <row r="18021" spans="1:19" ht="11.25" thickBot="1" x14ac:dyDescent="0.2">
      <c r="A18021" s="107">
        <v>1</v>
      </c>
      <c r="B18021" s="132">
        <v>0.71665509259259252</v>
      </c>
      <c r="C18021" s="133">
        <v>1.00702</v>
      </c>
      <c r="D18021" s="134" t="s">
        <v>3966</v>
      </c>
      <c r="E18021" s="108">
        <v>4810.2259999999997</v>
      </c>
      <c r="F18021" s="108">
        <v>400.47199999999998</v>
      </c>
      <c r="G18021" s="108">
        <v>0.82799999999999996</v>
      </c>
      <c r="H18021" s="108">
        <v>3176.317</v>
      </c>
      <c r="I18021" s="108">
        <v>152682.54</v>
      </c>
      <c r="J18021" s="108">
        <v>983260.12</v>
      </c>
      <c r="K18021" s="108">
        <v>7332.5550000000003</v>
      </c>
      <c r="L18021" s="108">
        <v>11522.439</v>
      </c>
      <c r="M18021" s="108">
        <v>1718.7370000000001</v>
      </c>
      <c r="N18021" s="108">
        <v>1172.6379999999999</v>
      </c>
      <c r="O18021" s="108">
        <v>199.73699999999999</v>
      </c>
      <c r="P18021" s="108">
        <v>378.16500000000002</v>
      </c>
      <c r="Q18021" s="108">
        <v>220.00299999999999</v>
      </c>
      <c r="R18021" s="108">
        <v>213.399</v>
      </c>
      <c r="S18021" s="108">
        <v>238.38399999999999</v>
      </c>
    </row>
    <row r="18022" spans="1:19" ht="11.25" thickBot="1" x14ac:dyDescent="0.2">
      <c r="A18022" s="112"/>
    </row>
    <row r="18023" spans="1:19" ht="11.25" thickBot="1" x14ac:dyDescent="0.2">
      <c r="A18023" s="107">
        <v>2</v>
      </c>
      <c r="B18023" s="132">
        <v>0.71682870370370377</v>
      </c>
      <c r="C18023" s="133">
        <v>1.0184599999999999</v>
      </c>
      <c r="D18023" s="134" t="s">
        <v>3967</v>
      </c>
      <c r="E18023" s="108">
        <v>4375.9470000000001</v>
      </c>
      <c r="F18023" s="108">
        <v>383.77199999999999</v>
      </c>
      <c r="G18023" s="108">
        <v>-5.1999999999999998E-2</v>
      </c>
      <c r="H18023" s="108">
        <v>3272.518</v>
      </c>
      <c r="I18023" s="108">
        <v>153174.93</v>
      </c>
      <c r="J18023" s="108">
        <v>983570.82</v>
      </c>
      <c r="K18023" s="108">
        <v>7402.625</v>
      </c>
      <c r="L18023" s="108">
        <v>11507.554</v>
      </c>
      <c r="M18023" s="108">
        <v>1674.7090000000001</v>
      </c>
      <c r="N18023" s="108">
        <v>1203.6410000000001</v>
      </c>
      <c r="O18023" s="108">
        <v>181.12700000000001</v>
      </c>
      <c r="P18023" s="108">
        <v>289.24400000000003</v>
      </c>
      <c r="Q18023" s="108">
        <v>220.59299999999999</v>
      </c>
      <c r="R18023" s="108">
        <v>225.529</v>
      </c>
      <c r="S18023" s="108">
        <v>239.65299999999999</v>
      </c>
    </row>
    <row r="18024" spans="1:19" ht="11.25" thickBot="1" x14ac:dyDescent="0.2">
      <c r="A18024" s="112"/>
    </row>
    <row r="18025" spans="1:19" ht="11.25" thickBot="1" x14ac:dyDescent="0.2">
      <c r="A18025" s="107">
        <v>3</v>
      </c>
      <c r="B18025" s="132">
        <v>0.71701388888888884</v>
      </c>
      <c r="C18025" s="133">
        <v>1.02078</v>
      </c>
      <c r="D18025" s="134" t="s">
        <v>3968</v>
      </c>
      <c r="E18025" s="108">
        <v>5461.5129999999999</v>
      </c>
      <c r="F18025" s="108">
        <v>363.87700000000001</v>
      </c>
      <c r="G18025" s="108">
        <v>3.4710000000000001</v>
      </c>
      <c r="H18025" s="108">
        <v>3252.3310000000001</v>
      </c>
      <c r="I18025" s="108">
        <v>154220.6</v>
      </c>
      <c r="J18025" s="108">
        <v>984983.39</v>
      </c>
      <c r="K18025" s="108">
        <v>7252.12</v>
      </c>
      <c r="L18025" s="108">
        <v>11754.413</v>
      </c>
      <c r="M18025" s="108">
        <v>1702.4849999999999</v>
      </c>
      <c r="N18025" s="108">
        <v>1113.155</v>
      </c>
      <c r="O18025" s="108">
        <v>206.10599999999999</v>
      </c>
      <c r="P18025" s="108">
        <v>344.27199999999999</v>
      </c>
      <c r="Q18025" s="108">
        <v>195.767</v>
      </c>
      <c r="R18025" s="108">
        <v>326.10000000000002</v>
      </c>
      <c r="S18025" s="108">
        <v>255.18799999999999</v>
      </c>
    </row>
    <row r="18026" spans="1:19" ht="11.25" thickBot="1" x14ac:dyDescent="0.2">
      <c r="A18026" s="112"/>
    </row>
    <row r="18027" spans="1:19" ht="11.25" thickBot="1" x14ac:dyDescent="0.2">
      <c r="A18027" s="135" t="s">
        <v>362</v>
      </c>
      <c r="B18027" s="112"/>
      <c r="C18027" s="137">
        <v>1.01542</v>
      </c>
      <c r="D18027" s="134" t="s">
        <v>3969</v>
      </c>
      <c r="E18027" s="136">
        <v>4882.5619999999999</v>
      </c>
      <c r="F18027" s="136">
        <v>382.70699999999999</v>
      </c>
      <c r="G18027" s="136">
        <v>1.4159999999999999</v>
      </c>
      <c r="H18027" s="136">
        <v>3233.7220000000002</v>
      </c>
      <c r="I18027" s="136">
        <v>153359.35999999999</v>
      </c>
      <c r="J18027" s="136">
        <v>983938.11</v>
      </c>
      <c r="K18027" s="136">
        <v>7329.1</v>
      </c>
      <c r="L18027" s="136">
        <v>11594.802</v>
      </c>
      <c r="M18027" s="136">
        <v>1698.644</v>
      </c>
      <c r="N18027" s="136">
        <v>1163.145</v>
      </c>
      <c r="O18027" s="136">
        <v>195.65600000000001</v>
      </c>
      <c r="P18027" s="136">
        <v>337.22699999999998</v>
      </c>
      <c r="Q18027" s="136">
        <v>212.12100000000001</v>
      </c>
      <c r="R18027" s="136">
        <v>255.00899999999999</v>
      </c>
      <c r="S18027" s="136">
        <v>244.40799999999999</v>
      </c>
    </row>
    <row r="18028" spans="1:19" ht="11.25" thickBot="1" x14ac:dyDescent="0.2">
      <c r="A18028" s="112"/>
    </row>
    <row r="18029" spans="1:19" ht="11.25" thickBot="1" x14ac:dyDescent="0.2">
      <c r="A18029" s="138" t="s">
        <v>364</v>
      </c>
      <c r="B18029" s="112"/>
      <c r="C18029" s="137">
        <v>7.3699999999999998E-3</v>
      </c>
      <c r="D18029" s="134" t="s">
        <v>3970</v>
      </c>
      <c r="E18029" s="136">
        <v>546.38599999999997</v>
      </c>
      <c r="F18029" s="136">
        <v>18.32</v>
      </c>
      <c r="G18029" s="136">
        <v>1.8340000000000001</v>
      </c>
      <c r="H18029" s="136">
        <v>50.728999999999999</v>
      </c>
      <c r="I18029" s="136">
        <v>785.44299999999998</v>
      </c>
      <c r="J18029" s="136">
        <v>918.46799999999996</v>
      </c>
      <c r="K18029" s="136">
        <v>75.311999999999998</v>
      </c>
      <c r="L18029" s="136">
        <v>138.42699999999999</v>
      </c>
      <c r="M18029" s="136">
        <v>22.263999999999999</v>
      </c>
      <c r="N18029" s="136">
        <v>45.984000000000002</v>
      </c>
      <c r="O18029" s="136">
        <v>12.98</v>
      </c>
      <c r="P18029" s="136">
        <v>44.877000000000002</v>
      </c>
      <c r="Q18029" s="136">
        <v>14.166</v>
      </c>
      <c r="R18029" s="136">
        <v>61.863999999999997</v>
      </c>
      <c r="S18029" s="136">
        <v>9.3569999999999993</v>
      </c>
    </row>
    <row r="18030" spans="1:19" ht="11.25" thickBot="1" x14ac:dyDescent="0.2">
      <c r="A18030" s="112"/>
    </row>
    <row r="18031" spans="1:19" ht="11.25" thickBot="1" x14ac:dyDescent="0.2">
      <c r="A18031" s="139" t="s">
        <v>366</v>
      </c>
      <c r="B18031" s="112"/>
      <c r="C18031" s="140">
        <v>0.72599999999999998</v>
      </c>
      <c r="D18031" s="134" t="s">
        <v>3971</v>
      </c>
      <c r="E18031" s="136">
        <v>11.191000000000001</v>
      </c>
      <c r="F18031" s="136">
        <v>4.7869999999999999</v>
      </c>
      <c r="G18031" s="136">
        <v>129.495</v>
      </c>
      <c r="H18031" s="136">
        <v>1.569</v>
      </c>
      <c r="I18031" s="136">
        <v>0.51200000000000001</v>
      </c>
      <c r="J18031" s="136">
        <v>9.2999999999999999E-2</v>
      </c>
      <c r="K18031" s="136">
        <v>1.028</v>
      </c>
      <c r="L18031" s="136">
        <v>1.194</v>
      </c>
      <c r="M18031" s="136">
        <v>1.3109999999999999</v>
      </c>
      <c r="N18031" s="136">
        <v>3.9529999999999998</v>
      </c>
      <c r="O18031" s="136">
        <v>6.6340000000000003</v>
      </c>
      <c r="P18031" s="136">
        <v>13.308</v>
      </c>
      <c r="Q18031" s="136">
        <v>6.6779999999999999</v>
      </c>
      <c r="R18031" s="136">
        <v>24.26</v>
      </c>
      <c r="S18031" s="136">
        <v>3.8279999999999998</v>
      </c>
    </row>
    <row r="18032" spans="1:19" ht="11.25" thickBot="1" x14ac:dyDescent="0.2">
      <c r="A18032" s="112"/>
    </row>
    <row r="18033" spans="1:19" ht="11.25" thickBot="1" x14ac:dyDescent="0.2">
      <c r="A18033" s="106" t="s">
        <v>357</v>
      </c>
      <c r="B18033" s="106" t="s">
        <v>358</v>
      </c>
      <c r="C18033" s="130" t="s">
        <v>51</v>
      </c>
      <c r="D18033" s="130" t="s">
        <v>52</v>
      </c>
      <c r="E18033" s="130" t="s">
        <v>53</v>
      </c>
      <c r="F18033" s="130" t="s">
        <v>54</v>
      </c>
      <c r="G18033" s="130" t="s">
        <v>55</v>
      </c>
      <c r="H18033" s="130" t="s">
        <v>56</v>
      </c>
      <c r="I18033" s="130" t="s">
        <v>57</v>
      </c>
      <c r="J18033" s="130" t="s">
        <v>58</v>
      </c>
      <c r="K18033" s="130" t="s">
        <v>59</v>
      </c>
      <c r="L18033" s="130" t="s">
        <v>60</v>
      </c>
      <c r="M18033" s="130" t="s">
        <v>61</v>
      </c>
      <c r="N18033" s="130" t="s">
        <v>62</v>
      </c>
      <c r="O18033" s="130" t="s">
        <v>63</v>
      </c>
      <c r="P18033" s="130" t="s">
        <v>64</v>
      </c>
      <c r="Q18033" s="131" t="s">
        <v>65</v>
      </c>
      <c r="R18033" s="131" t="s">
        <v>66</v>
      </c>
      <c r="S18033" s="130" t="s">
        <v>67</v>
      </c>
    </row>
    <row r="18034" spans="1:19" ht="11.25" thickBot="1" x14ac:dyDescent="0.2">
      <c r="A18034" s="107">
        <v>1</v>
      </c>
      <c r="B18034" s="132">
        <v>0.71665509259259252</v>
      </c>
      <c r="C18034" s="108">
        <v>206.82599999999999</v>
      </c>
      <c r="D18034" s="108">
        <v>188.76599999999999</v>
      </c>
      <c r="E18034" s="108">
        <v>63.353999999999999</v>
      </c>
      <c r="F18034" s="108">
        <v>106.18600000000001</v>
      </c>
      <c r="G18034" s="108">
        <v>66.853999999999999</v>
      </c>
      <c r="H18034" s="108">
        <v>192.191</v>
      </c>
      <c r="I18034" s="108">
        <v>1444.9390000000001</v>
      </c>
      <c r="J18034" s="108">
        <v>1692.1959999999999</v>
      </c>
      <c r="K18034" s="108">
        <v>2538.9580000000001</v>
      </c>
      <c r="L18034" s="108">
        <v>-8.641</v>
      </c>
      <c r="M18034" s="108">
        <v>1.107</v>
      </c>
      <c r="N18034" s="108">
        <v>485.04199999999997</v>
      </c>
      <c r="O18034" s="108">
        <v>83.83</v>
      </c>
      <c r="P18034" s="108">
        <v>34452.353999999999</v>
      </c>
      <c r="Q18034" s="133">
        <v>0.94491000000000003</v>
      </c>
      <c r="R18034" s="134" t="s">
        <v>3972</v>
      </c>
      <c r="S18034" s="108">
        <v>1655.671</v>
      </c>
    </row>
    <row r="18035" spans="1:19" ht="11.25" thickBot="1" x14ac:dyDescent="0.2">
      <c r="A18035" s="112"/>
    </row>
    <row r="18036" spans="1:19" ht="11.25" thickBot="1" x14ac:dyDescent="0.2">
      <c r="A18036" s="107">
        <v>2</v>
      </c>
      <c r="B18036" s="132">
        <v>0.71682870370370377</v>
      </c>
      <c r="C18036" s="108">
        <v>185.85</v>
      </c>
      <c r="D18036" s="108">
        <v>178.63399999999999</v>
      </c>
      <c r="E18036" s="108">
        <v>78.161000000000001</v>
      </c>
      <c r="F18036" s="108">
        <v>107.26300000000001</v>
      </c>
      <c r="G18036" s="108">
        <v>74.471999999999994</v>
      </c>
      <c r="H18036" s="108">
        <v>186.28299999999999</v>
      </c>
      <c r="I18036" s="108">
        <v>1354.01</v>
      </c>
      <c r="J18036" s="108">
        <v>1768.241</v>
      </c>
      <c r="K18036" s="108">
        <v>2599.3220000000001</v>
      </c>
      <c r="L18036" s="108">
        <v>-7.8049999999999997</v>
      </c>
      <c r="M18036" s="108">
        <v>4.7030000000000003</v>
      </c>
      <c r="N18036" s="108">
        <v>501.15199999999999</v>
      </c>
      <c r="O18036" s="108">
        <v>88.313999999999993</v>
      </c>
      <c r="P18036" s="108">
        <v>34136.61</v>
      </c>
      <c r="Q18036" s="133">
        <v>0.95506999999999997</v>
      </c>
      <c r="R18036" s="134" t="s">
        <v>3973</v>
      </c>
      <c r="S18036" s="108">
        <v>1622.684</v>
      </c>
    </row>
    <row r="18037" spans="1:19" ht="11.25" thickBot="1" x14ac:dyDescent="0.2">
      <c r="A18037" s="112"/>
    </row>
    <row r="18038" spans="1:19" ht="11.25" thickBot="1" x14ac:dyDescent="0.2">
      <c r="A18038" s="107">
        <v>3</v>
      </c>
      <c r="B18038" s="132">
        <v>0.71701388888888884</v>
      </c>
      <c r="C18038" s="108">
        <v>192.179</v>
      </c>
      <c r="D18038" s="108">
        <v>180.411</v>
      </c>
      <c r="E18038" s="108">
        <v>75.847999999999999</v>
      </c>
      <c r="F18038" s="108">
        <v>126.71599999999999</v>
      </c>
      <c r="G18038" s="108">
        <v>70.305000000000007</v>
      </c>
      <c r="H18038" s="108">
        <v>290.33</v>
      </c>
      <c r="I18038" s="108">
        <v>1418.0139999999999</v>
      </c>
      <c r="J18038" s="108">
        <v>1738.346</v>
      </c>
      <c r="K18038" s="108">
        <v>2536.2930000000001</v>
      </c>
      <c r="L18038" s="108">
        <v>-9.5920000000000005</v>
      </c>
      <c r="M18038" s="108">
        <v>-0.745</v>
      </c>
      <c r="N18038" s="108">
        <v>486.05</v>
      </c>
      <c r="O18038" s="108">
        <v>77.709000000000003</v>
      </c>
      <c r="P18038" s="108">
        <v>34230.167999999998</v>
      </c>
      <c r="Q18038" s="133">
        <v>0.96321999999999997</v>
      </c>
      <c r="R18038" s="134" t="s">
        <v>3974</v>
      </c>
      <c r="S18038" s="108">
        <v>1660.6759999999999</v>
      </c>
    </row>
    <row r="18039" spans="1:19" ht="11.25" thickBot="1" x14ac:dyDescent="0.2">
      <c r="A18039" s="112"/>
    </row>
    <row r="18040" spans="1:19" ht="11.25" thickBot="1" x14ac:dyDescent="0.2">
      <c r="A18040" s="135" t="s">
        <v>362</v>
      </c>
      <c r="B18040" s="112"/>
      <c r="C18040" s="136">
        <v>194.952</v>
      </c>
      <c r="D18040" s="136">
        <v>182.60400000000001</v>
      </c>
      <c r="E18040" s="136">
        <v>72.453999999999994</v>
      </c>
      <c r="F18040" s="136">
        <v>113.38800000000001</v>
      </c>
      <c r="G18040" s="136">
        <v>70.543999999999997</v>
      </c>
      <c r="H18040" s="136">
        <v>222.935</v>
      </c>
      <c r="I18040" s="136">
        <v>1405.654</v>
      </c>
      <c r="J18040" s="136">
        <v>1732.9280000000001</v>
      </c>
      <c r="K18040" s="136">
        <v>2558.1909999999998</v>
      </c>
      <c r="L18040" s="136">
        <v>-8.6790000000000003</v>
      </c>
      <c r="M18040" s="136">
        <v>1.6890000000000001</v>
      </c>
      <c r="N18040" s="136">
        <v>490.74799999999999</v>
      </c>
      <c r="O18040" s="136">
        <v>83.284000000000006</v>
      </c>
      <c r="P18040" s="136">
        <v>34273.044000000002</v>
      </c>
      <c r="Q18040" s="137">
        <v>0.95440000000000003</v>
      </c>
      <c r="R18040" s="134" t="s">
        <v>3975</v>
      </c>
      <c r="S18040" s="136">
        <v>1646.3430000000001</v>
      </c>
    </row>
    <row r="18041" spans="1:19" ht="11.25" thickBot="1" x14ac:dyDescent="0.2">
      <c r="A18041" s="112"/>
    </row>
    <row r="18042" spans="1:19" ht="11.25" thickBot="1" x14ac:dyDescent="0.2">
      <c r="A18042" s="138" t="s">
        <v>364</v>
      </c>
      <c r="B18042" s="112"/>
      <c r="C18042" s="136">
        <v>10.76</v>
      </c>
      <c r="D18042" s="136">
        <v>5.41</v>
      </c>
      <c r="E18042" s="136">
        <v>7.9649999999999999</v>
      </c>
      <c r="F18042" s="136">
        <v>11.554</v>
      </c>
      <c r="G18042" s="136">
        <v>3.8149999999999999</v>
      </c>
      <c r="H18042" s="136">
        <v>58.441000000000003</v>
      </c>
      <c r="I18042" s="136">
        <v>46.707000000000001</v>
      </c>
      <c r="J18042" s="136">
        <v>38.311</v>
      </c>
      <c r="K18042" s="136">
        <v>35.646000000000001</v>
      </c>
      <c r="L18042" s="136">
        <v>0.89400000000000002</v>
      </c>
      <c r="M18042" s="136">
        <v>2.77</v>
      </c>
      <c r="N18042" s="136">
        <v>9.0239999999999991</v>
      </c>
      <c r="O18042" s="136">
        <v>5.3239999999999998</v>
      </c>
      <c r="P18042" s="136">
        <v>162.18</v>
      </c>
      <c r="Q18042" s="137">
        <v>9.1699999999999993E-3</v>
      </c>
      <c r="R18042" s="134" t="s">
        <v>3976</v>
      </c>
      <c r="S18042" s="136">
        <v>20.641999999999999</v>
      </c>
    </row>
    <row r="18043" spans="1:19" ht="11.25" thickBot="1" x14ac:dyDescent="0.2">
      <c r="A18043" s="112"/>
    </row>
    <row r="18044" spans="1:19" ht="11.25" thickBot="1" x14ac:dyDescent="0.2">
      <c r="A18044" s="139" t="s">
        <v>366</v>
      </c>
      <c r="B18044" s="112"/>
      <c r="C18044" s="136">
        <v>5.5190000000000001</v>
      </c>
      <c r="D18044" s="136">
        <v>2.9630000000000001</v>
      </c>
      <c r="E18044" s="136">
        <v>10.994</v>
      </c>
      <c r="F18044" s="136">
        <v>10.19</v>
      </c>
      <c r="G18044" s="136">
        <v>5.407</v>
      </c>
      <c r="H18044" s="136">
        <v>26.213999999999999</v>
      </c>
      <c r="I18044" s="136">
        <v>3.323</v>
      </c>
      <c r="J18044" s="136">
        <v>2.2109999999999999</v>
      </c>
      <c r="K18044" s="136">
        <v>1.393</v>
      </c>
      <c r="L18044" s="136">
        <v>10.298</v>
      </c>
      <c r="M18044" s="136">
        <v>164.05099999999999</v>
      </c>
      <c r="N18044" s="136">
        <v>1.839</v>
      </c>
      <c r="O18044" s="136">
        <v>6.3920000000000003</v>
      </c>
      <c r="P18044" s="136">
        <v>0.47299999999999998</v>
      </c>
      <c r="Q18044" s="140">
        <v>0.96099999999999997</v>
      </c>
      <c r="R18044" s="134" t="s">
        <v>485</v>
      </c>
      <c r="S18044" s="136">
        <v>1.254</v>
      </c>
    </row>
    <row r="18045" spans="1:19" ht="11.25" thickBot="1" x14ac:dyDescent="0.2">
      <c r="A18045" s="112"/>
    </row>
    <row r="18046" spans="1:19" ht="11.25" thickBot="1" x14ac:dyDescent="0.2">
      <c r="A18046" s="106" t="s">
        <v>357</v>
      </c>
      <c r="B18046" s="106" t="s">
        <v>358</v>
      </c>
      <c r="C18046" s="130" t="s">
        <v>68</v>
      </c>
    </row>
    <row r="18047" spans="1:19" ht="11.25" thickBot="1" x14ac:dyDescent="0.2">
      <c r="A18047" s="107">
        <v>1</v>
      </c>
      <c r="B18047" s="132">
        <v>0.71665509259259252</v>
      </c>
      <c r="C18047" s="108">
        <v>723.11800000000005</v>
      </c>
    </row>
    <row r="18048" spans="1:19" ht="11.25" thickBot="1" x14ac:dyDescent="0.2">
      <c r="A18048" s="112"/>
    </row>
    <row r="18049" spans="1:19" ht="11.25" thickBot="1" x14ac:dyDescent="0.2">
      <c r="A18049" s="107">
        <v>2</v>
      </c>
      <c r="B18049" s="132">
        <v>0.71682870370370377</v>
      </c>
      <c r="C18049" s="108">
        <v>708.86300000000006</v>
      </c>
    </row>
    <row r="18050" spans="1:19" ht="11.25" thickBot="1" x14ac:dyDescent="0.2">
      <c r="A18050" s="112"/>
    </row>
    <row r="18051" spans="1:19" ht="11.25" thickBot="1" x14ac:dyDescent="0.2">
      <c r="A18051" s="107">
        <v>3</v>
      </c>
      <c r="B18051" s="132">
        <v>0.71701388888888884</v>
      </c>
      <c r="C18051" s="108">
        <v>726.15899999999999</v>
      </c>
    </row>
    <row r="18052" spans="1:19" ht="11.25" thickBot="1" x14ac:dyDescent="0.2">
      <c r="A18052" s="112"/>
    </row>
    <row r="18053" spans="1:19" ht="11.25" thickBot="1" x14ac:dyDescent="0.2">
      <c r="A18053" s="135" t="s">
        <v>362</v>
      </c>
      <c r="B18053" s="112"/>
      <c r="C18053" s="136">
        <v>719.38</v>
      </c>
    </row>
    <row r="18054" spans="1:19" ht="11.25" thickBot="1" x14ac:dyDescent="0.2">
      <c r="A18054" s="112"/>
    </row>
    <row r="18055" spans="1:19" ht="11.25" thickBot="1" x14ac:dyDescent="0.2">
      <c r="A18055" s="138" t="s">
        <v>364</v>
      </c>
      <c r="B18055" s="112"/>
      <c r="C18055" s="136">
        <v>9.234</v>
      </c>
    </row>
    <row r="18056" spans="1:19" ht="11.25" thickBot="1" x14ac:dyDescent="0.2">
      <c r="A18056" s="112"/>
    </row>
    <row r="18057" spans="1:19" ht="11.25" thickBot="1" x14ac:dyDescent="0.2">
      <c r="A18057" s="139" t="s">
        <v>366</v>
      </c>
      <c r="B18057" s="112"/>
      <c r="C18057" s="136">
        <v>1.284</v>
      </c>
    </row>
    <row r="18058" spans="1:19" ht="10.5" x14ac:dyDescent="0.15">
      <c r="A18058" s="112"/>
    </row>
    <row r="18059" spans="1:19" x14ac:dyDescent="0.15">
      <c r="A18059" s="129"/>
      <c r="B18059" s="86" t="s">
        <v>3977</v>
      </c>
    </row>
    <row r="18060" spans="1:19" ht="9.75" thickBot="1" x14ac:dyDescent="0.2">
      <c r="A18060" s="81" t="s">
        <v>5871</v>
      </c>
    </row>
    <row r="18061" spans="1:19" ht="11.25" thickBot="1" x14ac:dyDescent="0.2">
      <c r="A18061" s="106" t="s">
        <v>357</v>
      </c>
      <c r="B18061" s="106" t="s">
        <v>358</v>
      </c>
      <c r="C18061" s="130" t="s">
        <v>0</v>
      </c>
      <c r="D18061" s="130" t="s">
        <v>1</v>
      </c>
      <c r="E18061" s="130" t="s">
        <v>2</v>
      </c>
      <c r="F18061" s="130" t="s">
        <v>3</v>
      </c>
      <c r="G18061" s="130" t="s">
        <v>4</v>
      </c>
      <c r="H18061" s="130" t="s">
        <v>5</v>
      </c>
      <c r="I18061" s="131" t="s">
        <v>6</v>
      </c>
      <c r="J18061" s="131" t="s">
        <v>7</v>
      </c>
      <c r="K18061" s="130" t="s">
        <v>8</v>
      </c>
      <c r="L18061" s="130" t="s">
        <v>9</v>
      </c>
      <c r="M18061" s="130" t="s">
        <v>10</v>
      </c>
      <c r="N18061" s="130" t="s">
        <v>11</v>
      </c>
      <c r="O18061" s="130" t="s">
        <v>12</v>
      </c>
      <c r="P18061" s="130" t="s">
        <v>13</v>
      </c>
      <c r="Q18061" s="130" t="s">
        <v>14</v>
      </c>
      <c r="R18061" s="130" t="s">
        <v>15</v>
      </c>
      <c r="S18061" s="130" t="s">
        <v>16</v>
      </c>
    </row>
    <row r="18062" spans="1:19" ht="11.25" thickBot="1" x14ac:dyDescent="0.2">
      <c r="A18062" s="107">
        <v>1</v>
      </c>
      <c r="B18062" s="132">
        <v>0.72179398148148144</v>
      </c>
      <c r="C18062" s="141" t="s">
        <v>13260</v>
      </c>
      <c r="D18062" s="141" t="s">
        <v>13261</v>
      </c>
      <c r="E18062" s="141" t="s">
        <v>13262</v>
      </c>
      <c r="F18062" s="141" t="s">
        <v>13263</v>
      </c>
      <c r="G18062" s="141" t="s">
        <v>13264</v>
      </c>
      <c r="H18062" s="141" t="s">
        <v>13265</v>
      </c>
      <c r="I18062" s="133">
        <v>1.1688400000000001</v>
      </c>
      <c r="J18062" s="134" t="s">
        <v>3984</v>
      </c>
      <c r="K18062" s="141" t="s">
        <v>13266</v>
      </c>
      <c r="L18062" s="108">
        <v>165.93100000000001</v>
      </c>
      <c r="M18062" s="108">
        <v>15037.602999999999</v>
      </c>
      <c r="N18062" s="108">
        <v>40474.983</v>
      </c>
      <c r="O18062" s="141" t="s">
        <v>13267</v>
      </c>
      <c r="P18062" s="108">
        <v>198269.32</v>
      </c>
      <c r="Q18062" s="108">
        <v>6258.4930000000004</v>
      </c>
      <c r="R18062" s="108">
        <v>24747.843000000001</v>
      </c>
      <c r="S18062" s="108">
        <v>126318.83</v>
      </c>
    </row>
    <row r="18063" spans="1:19" ht="11.25" thickBot="1" x14ac:dyDescent="0.2">
      <c r="A18063" s="112"/>
    </row>
    <row r="18064" spans="1:19" ht="11.25" thickBot="1" x14ac:dyDescent="0.2">
      <c r="A18064" s="107">
        <v>2</v>
      </c>
      <c r="B18064" s="132">
        <v>0.72197916666666673</v>
      </c>
      <c r="C18064" s="141" t="s">
        <v>13268</v>
      </c>
      <c r="D18064" s="141" t="s">
        <v>13269</v>
      </c>
      <c r="E18064" s="141" t="s">
        <v>13270</v>
      </c>
      <c r="F18064" s="141" t="s">
        <v>13271</v>
      </c>
      <c r="G18064" s="141" t="s">
        <v>13272</v>
      </c>
      <c r="H18064" s="141" t="s">
        <v>13273</v>
      </c>
      <c r="I18064" s="133">
        <v>1.1843900000000001</v>
      </c>
      <c r="J18064" s="134" t="s">
        <v>3991</v>
      </c>
      <c r="K18064" s="141" t="s">
        <v>13274</v>
      </c>
      <c r="L18064" s="108">
        <v>142.63200000000001</v>
      </c>
      <c r="M18064" s="108">
        <v>15019.975</v>
      </c>
      <c r="N18064" s="108">
        <v>40452.112999999998</v>
      </c>
      <c r="O18064" s="141" t="s">
        <v>13275</v>
      </c>
      <c r="P18064" s="108">
        <v>198360.64</v>
      </c>
      <c r="Q18064" s="108">
        <v>5842.5249999999996</v>
      </c>
      <c r="R18064" s="108">
        <v>24997.100999999999</v>
      </c>
      <c r="S18064" s="108">
        <v>124862.63</v>
      </c>
    </row>
    <row r="18065" spans="1:19" ht="11.25" thickBot="1" x14ac:dyDescent="0.2">
      <c r="A18065" s="112"/>
    </row>
    <row r="18066" spans="1:19" ht="11.25" thickBot="1" x14ac:dyDescent="0.2">
      <c r="A18066" s="107">
        <v>3</v>
      </c>
      <c r="B18066" s="132">
        <v>0.7221643518518519</v>
      </c>
      <c r="C18066" s="141" t="s">
        <v>13276</v>
      </c>
      <c r="D18066" s="141" t="s">
        <v>13277</v>
      </c>
      <c r="E18066" s="141" t="s">
        <v>13278</v>
      </c>
      <c r="F18066" s="141" t="s">
        <v>13279</v>
      </c>
      <c r="G18066" s="141" t="s">
        <v>13280</v>
      </c>
      <c r="H18066" s="141" t="s">
        <v>13281</v>
      </c>
      <c r="I18066" s="133">
        <v>1.18916</v>
      </c>
      <c r="J18066" s="134" t="s">
        <v>3078</v>
      </c>
      <c r="K18066" s="141" t="s">
        <v>13282</v>
      </c>
      <c r="L18066" s="108">
        <v>164.762</v>
      </c>
      <c r="M18066" s="108">
        <v>15299.633</v>
      </c>
      <c r="N18066" s="108">
        <v>39721.197</v>
      </c>
      <c r="O18066" s="141" t="s">
        <v>13283</v>
      </c>
      <c r="P18066" s="108">
        <v>197810.55</v>
      </c>
      <c r="Q18066" s="108">
        <v>5940.2479999999996</v>
      </c>
      <c r="R18066" s="108">
        <v>24818.642</v>
      </c>
      <c r="S18066" s="108">
        <v>125350.79</v>
      </c>
    </row>
    <row r="18067" spans="1:19" ht="11.25" thickBot="1" x14ac:dyDescent="0.2">
      <c r="A18067" s="112"/>
    </row>
    <row r="18068" spans="1:19" ht="11.25" thickBot="1" x14ac:dyDescent="0.2">
      <c r="A18068" s="135" t="s">
        <v>362</v>
      </c>
      <c r="B18068" s="112"/>
      <c r="C18068" s="141" t="s">
        <v>13284</v>
      </c>
      <c r="D18068" s="141" t="s">
        <v>13285</v>
      </c>
      <c r="E18068" s="141" t="s">
        <v>13286</v>
      </c>
      <c r="F18068" s="141" t="s">
        <v>13287</v>
      </c>
      <c r="G18068" s="141" t="s">
        <v>13288</v>
      </c>
      <c r="H18068" s="141" t="s">
        <v>13289</v>
      </c>
      <c r="I18068" s="137">
        <v>1.18079</v>
      </c>
      <c r="J18068" s="134" t="s">
        <v>4005</v>
      </c>
      <c r="K18068" s="141" t="s">
        <v>13290</v>
      </c>
      <c r="L18068" s="136">
        <v>157.77500000000001</v>
      </c>
      <c r="M18068" s="136">
        <v>15119.07</v>
      </c>
      <c r="N18068" s="136">
        <v>40216.097999999998</v>
      </c>
      <c r="O18068" s="141" t="s">
        <v>13291</v>
      </c>
      <c r="P18068" s="136">
        <v>198146.84</v>
      </c>
      <c r="Q18068" s="136">
        <v>6013.7550000000001</v>
      </c>
      <c r="R18068" s="136">
        <v>24854.528999999999</v>
      </c>
      <c r="S18068" s="136">
        <v>125510.75</v>
      </c>
    </row>
    <row r="18069" spans="1:19" ht="11.25" thickBot="1" x14ac:dyDescent="0.2">
      <c r="A18069" s="112"/>
    </row>
    <row r="18070" spans="1:19" ht="11.25" thickBot="1" x14ac:dyDescent="0.2">
      <c r="A18070" s="138" t="s">
        <v>364</v>
      </c>
      <c r="B18070" s="112"/>
      <c r="C18070" s="141" t="s">
        <v>13292</v>
      </c>
      <c r="D18070" s="141" t="s">
        <v>13293</v>
      </c>
      <c r="E18070" s="141" t="s">
        <v>13294</v>
      </c>
      <c r="F18070" s="141" t="s">
        <v>13295</v>
      </c>
      <c r="G18070" s="141" t="s">
        <v>13296</v>
      </c>
      <c r="H18070" s="141" t="s">
        <v>13297</v>
      </c>
      <c r="I18070" s="137">
        <v>1.0630000000000001E-2</v>
      </c>
      <c r="J18070" s="134" t="s">
        <v>4013</v>
      </c>
      <c r="K18070" s="141" t="s">
        <v>13298</v>
      </c>
      <c r="L18070" s="136">
        <v>13.127000000000001</v>
      </c>
      <c r="M18070" s="136">
        <v>156.62</v>
      </c>
      <c r="N18070" s="136">
        <v>428.74900000000002</v>
      </c>
      <c r="O18070" s="141" t="s">
        <v>13299</v>
      </c>
      <c r="P18070" s="136">
        <v>294.79199999999997</v>
      </c>
      <c r="Q18070" s="136">
        <v>217.50800000000001</v>
      </c>
      <c r="R18070" s="136">
        <v>128.446</v>
      </c>
      <c r="S18070" s="136">
        <v>741.16300000000001</v>
      </c>
    </row>
    <row r="18071" spans="1:19" ht="11.25" thickBot="1" x14ac:dyDescent="0.2">
      <c r="A18071" s="112"/>
    </row>
    <row r="18072" spans="1:19" ht="11.25" thickBot="1" x14ac:dyDescent="0.2">
      <c r="A18072" s="139" t="s">
        <v>366</v>
      </c>
      <c r="B18072" s="112"/>
      <c r="C18072" s="141" t="s">
        <v>3567</v>
      </c>
      <c r="D18072" s="141" t="s">
        <v>1713</v>
      </c>
      <c r="E18072" s="141" t="s">
        <v>4016</v>
      </c>
      <c r="F18072" s="141" t="s">
        <v>4017</v>
      </c>
      <c r="G18072" s="141" t="s">
        <v>4018</v>
      </c>
      <c r="H18072" s="141" t="s">
        <v>4019</v>
      </c>
      <c r="I18072" s="140">
        <v>0.9</v>
      </c>
      <c r="J18072" s="134" t="s">
        <v>1586</v>
      </c>
      <c r="K18072" s="141" t="s">
        <v>4020</v>
      </c>
      <c r="L18072" s="136">
        <v>8.32</v>
      </c>
      <c r="M18072" s="136">
        <v>1.036</v>
      </c>
      <c r="N18072" s="136">
        <v>1.0660000000000001</v>
      </c>
      <c r="O18072" s="141" t="s">
        <v>4021</v>
      </c>
      <c r="P18072" s="136">
        <v>0.14899999999999999</v>
      </c>
      <c r="Q18072" s="136">
        <v>3.617</v>
      </c>
      <c r="R18072" s="136">
        <v>0.51700000000000002</v>
      </c>
      <c r="S18072" s="136">
        <v>0.59099999999999997</v>
      </c>
    </row>
    <row r="18073" spans="1:19" ht="11.25" thickBot="1" x14ac:dyDescent="0.2">
      <c r="A18073" s="112"/>
    </row>
    <row r="18074" spans="1:19" ht="11.25" thickBot="1" x14ac:dyDescent="0.2">
      <c r="A18074" s="106" t="s">
        <v>357</v>
      </c>
      <c r="B18074" s="106" t="s">
        <v>358</v>
      </c>
      <c r="C18074" s="130" t="s">
        <v>17</v>
      </c>
      <c r="D18074" s="130" t="s">
        <v>18</v>
      </c>
      <c r="E18074" s="131" t="s">
        <v>19</v>
      </c>
      <c r="F18074" s="131" t="s">
        <v>20</v>
      </c>
      <c r="G18074" s="130" t="s">
        <v>21</v>
      </c>
      <c r="H18074" s="130" t="s">
        <v>22</v>
      </c>
      <c r="I18074" s="130" t="s">
        <v>23</v>
      </c>
      <c r="J18074" s="130" t="s">
        <v>24</v>
      </c>
      <c r="K18074" s="131" t="s">
        <v>25</v>
      </c>
      <c r="L18074" s="131" t="s">
        <v>26</v>
      </c>
      <c r="M18074" s="130" t="s">
        <v>27</v>
      </c>
      <c r="N18074" s="130" t="s">
        <v>28</v>
      </c>
      <c r="O18074" s="130" t="s">
        <v>29</v>
      </c>
      <c r="P18074" s="130" t="s">
        <v>30</v>
      </c>
      <c r="Q18074" s="130" t="s">
        <v>31</v>
      </c>
      <c r="R18074" s="130" t="s">
        <v>32</v>
      </c>
      <c r="S18074" s="130" t="s">
        <v>33</v>
      </c>
    </row>
    <row r="18075" spans="1:19" ht="11.25" thickBot="1" x14ac:dyDescent="0.2">
      <c r="A18075" s="107">
        <v>1</v>
      </c>
      <c r="B18075" s="132">
        <v>0.72179398148148144</v>
      </c>
      <c r="C18075" s="108">
        <v>105333.58</v>
      </c>
      <c r="D18075" s="108">
        <v>41500.302000000003</v>
      </c>
      <c r="E18075" s="133">
        <v>1.0410200000000001</v>
      </c>
      <c r="F18075" s="133">
        <v>0.99663000000000002</v>
      </c>
      <c r="G18075" s="108">
        <v>17.306000000000001</v>
      </c>
      <c r="H18075" s="108">
        <v>131.744</v>
      </c>
      <c r="I18075" s="108">
        <v>398600.02</v>
      </c>
      <c r="J18075" s="141" t="s">
        <v>13300</v>
      </c>
      <c r="K18075" s="133">
        <v>1.1235599999999999</v>
      </c>
      <c r="L18075" s="134" t="s">
        <v>4023</v>
      </c>
      <c r="M18075" s="108">
        <v>1013.874</v>
      </c>
      <c r="N18075" s="108">
        <v>4091.21</v>
      </c>
      <c r="O18075" s="108">
        <v>0.94799999999999995</v>
      </c>
      <c r="P18075" s="108">
        <v>122.65900000000001</v>
      </c>
      <c r="Q18075" s="108">
        <v>520.63599999999997</v>
      </c>
      <c r="R18075" s="108">
        <v>306.63099999999997</v>
      </c>
      <c r="S18075" s="108">
        <v>460.35300000000001</v>
      </c>
    </row>
    <row r="18076" spans="1:19" ht="11.25" thickBot="1" x14ac:dyDescent="0.2">
      <c r="A18076" s="112"/>
    </row>
    <row r="18077" spans="1:19" ht="11.25" thickBot="1" x14ac:dyDescent="0.2">
      <c r="A18077" s="107">
        <v>2</v>
      </c>
      <c r="B18077" s="132">
        <v>0.72197916666666673</v>
      </c>
      <c r="C18077" s="108">
        <v>105017.4</v>
      </c>
      <c r="D18077" s="108">
        <v>40901.394</v>
      </c>
      <c r="E18077" s="133">
        <v>1.0650299999999999</v>
      </c>
      <c r="F18077" s="133">
        <v>1.00122</v>
      </c>
      <c r="G18077" s="108">
        <v>12.07</v>
      </c>
      <c r="H18077" s="108">
        <v>138.08000000000001</v>
      </c>
      <c r="I18077" s="108">
        <v>396139.98</v>
      </c>
      <c r="J18077" s="141" t="s">
        <v>13301</v>
      </c>
      <c r="K18077" s="133">
        <v>1.13409</v>
      </c>
      <c r="L18077" s="134" t="s">
        <v>4025</v>
      </c>
      <c r="M18077" s="108">
        <v>1047.5150000000001</v>
      </c>
      <c r="N18077" s="108">
        <v>4040.9</v>
      </c>
      <c r="O18077" s="108">
        <v>4.3120000000000003</v>
      </c>
      <c r="P18077" s="108">
        <v>120.313</v>
      </c>
      <c r="Q18077" s="108">
        <v>576.30799999999999</v>
      </c>
      <c r="R18077" s="108">
        <v>312.74900000000002</v>
      </c>
      <c r="S18077" s="108">
        <v>448.67399999999998</v>
      </c>
    </row>
    <row r="18078" spans="1:19" ht="11.25" thickBot="1" x14ac:dyDescent="0.2">
      <c r="A18078" s="112"/>
    </row>
    <row r="18079" spans="1:19" ht="11.25" thickBot="1" x14ac:dyDescent="0.2">
      <c r="A18079" s="107">
        <v>3</v>
      </c>
      <c r="B18079" s="132">
        <v>0.7221643518518519</v>
      </c>
      <c r="C18079" s="108">
        <v>103577.26</v>
      </c>
      <c r="D18079" s="108">
        <v>41087.358999999997</v>
      </c>
      <c r="E18079" s="133">
        <v>1.0653600000000001</v>
      </c>
      <c r="F18079" s="133">
        <v>1.0019800000000001</v>
      </c>
      <c r="G18079" s="108">
        <v>13.002000000000001</v>
      </c>
      <c r="H18079" s="108">
        <v>133.34299999999999</v>
      </c>
      <c r="I18079" s="108">
        <v>399846.41</v>
      </c>
      <c r="J18079" s="141" t="s">
        <v>13302</v>
      </c>
      <c r="K18079" s="133">
        <v>1.13798</v>
      </c>
      <c r="L18079" s="134" t="s">
        <v>4026</v>
      </c>
      <c r="M18079" s="108">
        <v>1004.355</v>
      </c>
      <c r="N18079" s="108">
        <v>4004.3139999999999</v>
      </c>
      <c r="O18079" s="108">
        <v>1.7949999999999999</v>
      </c>
      <c r="P18079" s="108">
        <v>132.67500000000001</v>
      </c>
      <c r="Q18079" s="108">
        <v>479.82299999999998</v>
      </c>
      <c r="R18079" s="108">
        <v>318.34800000000001</v>
      </c>
      <c r="S18079" s="108">
        <v>426.71600000000001</v>
      </c>
    </row>
    <row r="18080" spans="1:19" ht="11.25" thickBot="1" x14ac:dyDescent="0.2">
      <c r="A18080" s="112"/>
    </row>
    <row r="18081" spans="1:19" ht="11.25" thickBot="1" x14ac:dyDescent="0.2">
      <c r="A18081" s="135" t="s">
        <v>362</v>
      </c>
      <c r="B18081" s="112"/>
      <c r="C18081" s="136">
        <v>104642.74</v>
      </c>
      <c r="D18081" s="136">
        <v>41163.017999999996</v>
      </c>
      <c r="E18081" s="137">
        <v>1.05714</v>
      </c>
      <c r="F18081" s="137">
        <v>0.99994000000000005</v>
      </c>
      <c r="G18081" s="136">
        <v>14.125999999999999</v>
      </c>
      <c r="H18081" s="136">
        <v>134.38900000000001</v>
      </c>
      <c r="I18081" s="136">
        <v>398195.47</v>
      </c>
      <c r="J18081" s="141" t="s">
        <v>13303</v>
      </c>
      <c r="K18081" s="137">
        <v>1.13188</v>
      </c>
      <c r="L18081" s="134" t="s">
        <v>4028</v>
      </c>
      <c r="M18081" s="136">
        <v>1021.915</v>
      </c>
      <c r="N18081" s="136">
        <v>4045.4749999999999</v>
      </c>
      <c r="O18081" s="136">
        <v>2.3519999999999999</v>
      </c>
      <c r="P18081" s="136">
        <v>125.21599999999999</v>
      </c>
      <c r="Q18081" s="136">
        <v>525.58900000000006</v>
      </c>
      <c r="R18081" s="136">
        <v>312.57600000000002</v>
      </c>
      <c r="S18081" s="136">
        <v>445.24799999999999</v>
      </c>
    </row>
    <row r="18082" spans="1:19" ht="11.25" thickBot="1" x14ac:dyDescent="0.2">
      <c r="A18082" s="112"/>
    </row>
    <row r="18083" spans="1:19" ht="11.25" thickBot="1" x14ac:dyDescent="0.2">
      <c r="A18083" s="138" t="s">
        <v>364</v>
      </c>
      <c r="B18083" s="112"/>
      <c r="C18083" s="136">
        <v>936.18399999999997</v>
      </c>
      <c r="D18083" s="136">
        <v>306.53899999999999</v>
      </c>
      <c r="E18083" s="137">
        <v>1.396E-2</v>
      </c>
      <c r="F18083" s="137">
        <v>2.8999999999999998E-3</v>
      </c>
      <c r="G18083" s="136">
        <v>2.7930000000000001</v>
      </c>
      <c r="H18083" s="136">
        <v>3.2949999999999999</v>
      </c>
      <c r="I18083" s="136">
        <v>1886.0419999999999</v>
      </c>
      <c r="J18083" s="141" t="s">
        <v>13304</v>
      </c>
      <c r="K18083" s="137">
        <v>7.4599999999999996E-3</v>
      </c>
      <c r="L18083" s="134" t="s">
        <v>4030</v>
      </c>
      <c r="M18083" s="136">
        <v>22.675999999999998</v>
      </c>
      <c r="N18083" s="136">
        <v>43.628</v>
      </c>
      <c r="O18083" s="136">
        <v>1.75</v>
      </c>
      <c r="P18083" s="136">
        <v>6.5659999999999998</v>
      </c>
      <c r="Q18083" s="136">
        <v>48.433</v>
      </c>
      <c r="R18083" s="136">
        <v>5.8609999999999998</v>
      </c>
      <c r="S18083" s="136">
        <v>17.077999999999999</v>
      </c>
    </row>
    <row r="18084" spans="1:19" ht="11.25" thickBot="1" x14ac:dyDescent="0.2">
      <c r="A18084" s="112"/>
    </row>
    <row r="18085" spans="1:19" ht="11.25" thickBot="1" x14ac:dyDescent="0.2">
      <c r="A18085" s="139" t="s">
        <v>366</v>
      </c>
      <c r="B18085" s="112"/>
      <c r="C18085" s="136">
        <v>0.89500000000000002</v>
      </c>
      <c r="D18085" s="136">
        <v>0.745</v>
      </c>
      <c r="E18085" s="140">
        <v>1.32</v>
      </c>
      <c r="F18085" s="140">
        <v>0.28999999999999998</v>
      </c>
      <c r="G18085" s="136">
        <v>19.771999999999998</v>
      </c>
      <c r="H18085" s="136">
        <v>2.452</v>
      </c>
      <c r="I18085" s="136">
        <v>0.47399999999999998</v>
      </c>
      <c r="J18085" s="141" t="s">
        <v>4031</v>
      </c>
      <c r="K18085" s="140">
        <v>0.65900000000000003</v>
      </c>
      <c r="L18085" s="134" t="s">
        <v>4032</v>
      </c>
      <c r="M18085" s="136">
        <v>2.2189999999999999</v>
      </c>
      <c r="N18085" s="136">
        <v>1.0780000000000001</v>
      </c>
      <c r="O18085" s="136">
        <v>74.402000000000001</v>
      </c>
      <c r="P18085" s="136">
        <v>5.2439999999999998</v>
      </c>
      <c r="Q18085" s="136">
        <v>9.2149999999999999</v>
      </c>
      <c r="R18085" s="136">
        <v>1.875</v>
      </c>
      <c r="S18085" s="136">
        <v>3.8359999999999999</v>
      </c>
    </row>
    <row r="18086" spans="1:19" ht="11.25" thickBot="1" x14ac:dyDescent="0.2">
      <c r="A18086" s="112"/>
    </row>
    <row r="18087" spans="1:19" ht="11.25" thickBot="1" x14ac:dyDescent="0.2">
      <c r="A18087" s="106" t="s">
        <v>357</v>
      </c>
      <c r="B18087" s="106" t="s">
        <v>358</v>
      </c>
      <c r="C18087" s="131" t="s">
        <v>34</v>
      </c>
      <c r="D18087" s="131" t="s">
        <v>35</v>
      </c>
      <c r="E18087" s="130" t="s">
        <v>36</v>
      </c>
      <c r="F18087" s="130" t="s">
        <v>37</v>
      </c>
      <c r="G18087" s="130" t="s">
        <v>38</v>
      </c>
      <c r="H18087" s="130" t="s">
        <v>39</v>
      </c>
      <c r="I18087" s="130" t="s">
        <v>40</v>
      </c>
      <c r="J18087" s="130" t="s">
        <v>41</v>
      </c>
      <c r="K18087" s="130" t="s">
        <v>42</v>
      </c>
      <c r="L18087" s="130" t="s">
        <v>43</v>
      </c>
      <c r="M18087" s="130" t="s">
        <v>44</v>
      </c>
      <c r="N18087" s="130" t="s">
        <v>45</v>
      </c>
      <c r="O18087" s="130" t="s">
        <v>46</v>
      </c>
      <c r="P18087" s="130" t="s">
        <v>47</v>
      </c>
      <c r="Q18087" s="130" t="s">
        <v>48</v>
      </c>
      <c r="R18087" s="130" t="s">
        <v>49</v>
      </c>
      <c r="S18087" s="130" t="s">
        <v>50</v>
      </c>
    </row>
    <row r="18088" spans="1:19" ht="11.25" thickBot="1" x14ac:dyDescent="0.2">
      <c r="A18088" s="107">
        <v>1</v>
      </c>
      <c r="B18088" s="132">
        <v>0.72179398148148144</v>
      </c>
      <c r="C18088" s="133">
        <v>1.01793</v>
      </c>
      <c r="D18088" s="134" t="s">
        <v>4033</v>
      </c>
      <c r="E18088" s="108">
        <v>7974.6360000000004</v>
      </c>
      <c r="F18088" s="108">
        <v>657.72199999999998</v>
      </c>
      <c r="G18088" s="108">
        <v>0.79400000000000004</v>
      </c>
      <c r="H18088" s="108">
        <v>8603.5910000000003</v>
      </c>
      <c r="I18088" s="108">
        <v>218066.19</v>
      </c>
      <c r="J18088" s="108">
        <v>1384585.9</v>
      </c>
      <c r="K18088" s="108">
        <v>13264.102000000001</v>
      </c>
      <c r="L18088" s="108">
        <v>22429.539000000001</v>
      </c>
      <c r="M18088" s="108">
        <v>3617.4050000000002</v>
      </c>
      <c r="N18088" s="108">
        <v>2513.1579999999999</v>
      </c>
      <c r="O18088" s="108">
        <v>431.17899999999997</v>
      </c>
      <c r="P18088" s="108">
        <v>543.54200000000003</v>
      </c>
      <c r="Q18088" s="108">
        <v>474.44400000000002</v>
      </c>
      <c r="R18088" s="108">
        <v>407.94499999999999</v>
      </c>
      <c r="S18088" s="108">
        <v>536.61900000000003</v>
      </c>
    </row>
    <row r="18089" spans="1:19" ht="11.25" thickBot="1" x14ac:dyDescent="0.2">
      <c r="A18089" s="112"/>
    </row>
    <row r="18090" spans="1:19" ht="11.25" thickBot="1" x14ac:dyDescent="0.2">
      <c r="A18090" s="107">
        <v>2</v>
      </c>
      <c r="B18090" s="132">
        <v>0.72197916666666673</v>
      </c>
      <c r="C18090" s="133">
        <v>1.0306900000000001</v>
      </c>
      <c r="D18090" s="134" t="s">
        <v>4034</v>
      </c>
      <c r="E18090" s="108">
        <v>7826.3490000000002</v>
      </c>
      <c r="F18090" s="108">
        <v>621.38800000000003</v>
      </c>
      <c r="G18090" s="108">
        <v>4.22</v>
      </c>
      <c r="H18090" s="108">
        <v>8764.6710000000003</v>
      </c>
      <c r="I18090" s="108">
        <v>218727.94</v>
      </c>
      <c r="J18090" s="108">
        <v>1386285.5</v>
      </c>
      <c r="K18090" s="108">
        <v>13208.455</v>
      </c>
      <c r="L18090" s="108">
        <v>22281.913</v>
      </c>
      <c r="M18090" s="108">
        <v>3536.7020000000002</v>
      </c>
      <c r="N18090" s="108">
        <v>2522.1759999999999</v>
      </c>
      <c r="O18090" s="108">
        <v>426.65499999999997</v>
      </c>
      <c r="P18090" s="108">
        <v>473.52100000000002</v>
      </c>
      <c r="Q18090" s="108">
        <v>460.96300000000002</v>
      </c>
      <c r="R18090" s="108">
        <v>406.18400000000003</v>
      </c>
      <c r="S18090" s="108">
        <v>534.38599999999997</v>
      </c>
    </row>
    <row r="18091" spans="1:19" ht="11.25" thickBot="1" x14ac:dyDescent="0.2">
      <c r="A18091" s="112"/>
    </row>
    <row r="18092" spans="1:19" ht="11.25" thickBot="1" x14ac:dyDescent="0.2">
      <c r="A18092" s="107">
        <v>3</v>
      </c>
      <c r="B18092" s="132">
        <v>0.7221643518518519</v>
      </c>
      <c r="C18092" s="133">
        <v>1.03451</v>
      </c>
      <c r="D18092" s="134" t="s">
        <v>4035</v>
      </c>
      <c r="E18092" s="108">
        <v>8044.2110000000002</v>
      </c>
      <c r="F18092" s="108">
        <v>600.87699999999995</v>
      </c>
      <c r="G18092" s="108">
        <v>2.4940000000000002</v>
      </c>
      <c r="H18092" s="108">
        <v>8690.2109999999993</v>
      </c>
      <c r="I18092" s="108">
        <v>216157.11</v>
      </c>
      <c r="J18092" s="108">
        <v>1376374.1</v>
      </c>
      <c r="K18092" s="108">
        <v>13161.565000000001</v>
      </c>
      <c r="L18092" s="108">
        <v>22133.577000000001</v>
      </c>
      <c r="M18092" s="108">
        <v>3559.011</v>
      </c>
      <c r="N18092" s="108">
        <v>2441.5360000000001</v>
      </c>
      <c r="O18092" s="108">
        <v>388.30099999999999</v>
      </c>
      <c r="P18092" s="108">
        <v>504.173</v>
      </c>
      <c r="Q18092" s="108">
        <v>470.589</v>
      </c>
      <c r="R18092" s="108">
        <v>436.178</v>
      </c>
      <c r="S18092" s="108">
        <v>520.88300000000004</v>
      </c>
    </row>
    <row r="18093" spans="1:19" ht="11.25" thickBot="1" x14ac:dyDescent="0.2">
      <c r="A18093" s="112"/>
    </row>
    <row r="18094" spans="1:19" ht="11.25" thickBot="1" x14ac:dyDescent="0.2">
      <c r="A18094" s="135" t="s">
        <v>362</v>
      </c>
      <c r="B18094" s="112"/>
      <c r="C18094" s="137">
        <v>1.0277099999999999</v>
      </c>
      <c r="D18094" s="134" t="s">
        <v>4036</v>
      </c>
      <c r="E18094" s="136">
        <v>7948.3990000000003</v>
      </c>
      <c r="F18094" s="136">
        <v>626.66200000000003</v>
      </c>
      <c r="G18094" s="136">
        <v>2.5030000000000001</v>
      </c>
      <c r="H18094" s="136">
        <v>8686.1579999999994</v>
      </c>
      <c r="I18094" s="136">
        <v>217650.41</v>
      </c>
      <c r="J18094" s="136">
        <v>1382415.2</v>
      </c>
      <c r="K18094" s="136">
        <v>13211.374</v>
      </c>
      <c r="L18094" s="136">
        <v>22281.677</v>
      </c>
      <c r="M18094" s="136">
        <v>3571.0390000000002</v>
      </c>
      <c r="N18094" s="136">
        <v>2492.29</v>
      </c>
      <c r="O18094" s="136">
        <v>415.37799999999999</v>
      </c>
      <c r="P18094" s="136">
        <v>507.07900000000001</v>
      </c>
      <c r="Q18094" s="136">
        <v>468.66500000000002</v>
      </c>
      <c r="R18094" s="136">
        <v>416.76900000000001</v>
      </c>
      <c r="S18094" s="136">
        <v>530.62900000000002</v>
      </c>
    </row>
    <row r="18095" spans="1:19" ht="11.25" thickBot="1" x14ac:dyDescent="0.2">
      <c r="A18095" s="112"/>
    </row>
    <row r="18096" spans="1:19" ht="11.25" thickBot="1" x14ac:dyDescent="0.2">
      <c r="A18096" s="138" t="s">
        <v>364</v>
      </c>
      <c r="B18096" s="112"/>
      <c r="C18096" s="137">
        <v>8.6800000000000002E-3</v>
      </c>
      <c r="D18096" s="134" t="s">
        <v>4037</v>
      </c>
      <c r="E18096" s="136">
        <v>111.276</v>
      </c>
      <c r="F18096" s="136">
        <v>28.786999999999999</v>
      </c>
      <c r="G18096" s="136">
        <v>1.7130000000000001</v>
      </c>
      <c r="H18096" s="136">
        <v>80.616</v>
      </c>
      <c r="I18096" s="136">
        <v>1334.8920000000001</v>
      </c>
      <c r="J18096" s="136">
        <v>5300.2690000000002</v>
      </c>
      <c r="K18096" s="136">
        <v>51.331000000000003</v>
      </c>
      <c r="L18096" s="136">
        <v>147.98099999999999</v>
      </c>
      <c r="M18096" s="136">
        <v>41.674999999999997</v>
      </c>
      <c r="N18096" s="136">
        <v>44.185000000000002</v>
      </c>
      <c r="O18096" s="136">
        <v>23.559000000000001</v>
      </c>
      <c r="P18096" s="136">
        <v>35.100999999999999</v>
      </c>
      <c r="Q18096" s="136">
        <v>6.9429999999999996</v>
      </c>
      <c r="R18096" s="136">
        <v>16.832000000000001</v>
      </c>
      <c r="S18096" s="136">
        <v>8.5139999999999993</v>
      </c>
    </row>
    <row r="18097" spans="1:19" ht="11.25" thickBot="1" x14ac:dyDescent="0.2">
      <c r="A18097" s="112"/>
    </row>
    <row r="18098" spans="1:19" ht="11.25" thickBot="1" x14ac:dyDescent="0.2">
      <c r="A18098" s="139" t="s">
        <v>366</v>
      </c>
      <c r="B18098" s="112"/>
      <c r="C18098" s="140">
        <v>0.84499999999999997</v>
      </c>
      <c r="D18098" s="134" t="s">
        <v>1337</v>
      </c>
      <c r="E18098" s="136">
        <v>1.4</v>
      </c>
      <c r="F18098" s="136">
        <v>4.5940000000000003</v>
      </c>
      <c r="G18098" s="136">
        <v>68.463999999999999</v>
      </c>
      <c r="H18098" s="136">
        <v>0.92800000000000005</v>
      </c>
      <c r="I18098" s="136">
        <v>0.61299999999999999</v>
      </c>
      <c r="J18098" s="136">
        <v>0.38300000000000001</v>
      </c>
      <c r="K18098" s="136">
        <v>0.38900000000000001</v>
      </c>
      <c r="L18098" s="136">
        <v>0.66400000000000003</v>
      </c>
      <c r="M18098" s="136">
        <v>1.167</v>
      </c>
      <c r="N18098" s="136">
        <v>1.7729999999999999</v>
      </c>
      <c r="O18098" s="136">
        <v>5.6719999999999997</v>
      </c>
      <c r="P18098" s="136">
        <v>6.9219999999999997</v>
      </c>
      <c r="Q18098" s="136">
        <v>1.4810000000000001</v>
      </c>
      <c r="R18098" s="136">
        <v>4.0389999999999997</v>
      </c>
      <c r="S18098" s="136">
        <v>1.605</v>
      </c>
    </row>
    <row r="18099" spans="1:19" ht="11.25" thickBot="1" x14ac:dyDescent="0.2">
      <c r="A18099" s="112"/>
    </row>
    <row r="18100" spans="1:19" ht="11.25" thickBot="1" x14ac:dyDescent="0.2">
      <c r="A18100" s="106" t="s">
        <v>357</v>
      </c>
      <c r="B18100" s="106" t="s">
        <v>358</v>
      </c>
      <c r="C18100" s="130" t="s">
        <v>51</v>
      </c>
      <c r="D18100" s="130" t="s">
        <v>52</v>
      </c>
      <c r="E18100" s="130" t="s">
        <v>53</v>
      </c>
      <c r="F18100" s="130" t="s">
        <v>54</v>
      </c>
      <c r="G18100" s="130" t="s">
        <v>55</v>
      </c>
      <c r="H18100" s="130" t="s">
        <v>56</v>
      </c>
      <c r="I18100" s="130" t="s">
        <v>57</v>
      </c>
      <c r="J18100" s="130" t="s">
        <v>58</v>
      </c>
      <c r="K18100" s="130" t="s">
        <v>59</v>
      </c>
      <c r="L18100" s="130" t="s">
        <v>60</v>
      </c>
      <c r="M18100" s="130" t="s">
        <v>61</v>
      </c>
      <c r="N18100" s="130" t="s">
        <v>62</v>
      </c>
      <c r="O18100" s="130" t="s">
        <v>63</v>
      </c>
      <c r="P18100" s="130" t="s">
        <v>64</v>
      </c>
      <c r="Q18100" s="131" t="s">
        <v>65</v>
      </c>
      <c r="R18100" s="131" t="s">
        <v>66</v>
      </c>
      <c r="S18100" s="130" t="s">
        <v>67</v>
      </c>
    </row>
    <row r="18101" spans="1:19" ht="11.25" thickBot="1" x14ac:dyDescent="0.2">
      <c r="A18101" s="107">
        <v>1</v>
      </c>
      <c r="B18101" s="132">
        <v>0.72179398148148144</v>
      </c>
      <c r="C18101" s="108">
        <v>399.78699999999998</v>
      </c>
      <c r="D18101" s="108">
        <v>378.54399999999998</v>
      </c>
      <c r="E18101" s="108">
        <v>156.52600000000001</v>
      </c>
      <c r="F18101" s="108">
        <v>194.72800000000001</v>
      </c>
      <c r="G18101" s="108">
        <v>132.642</v>
      </c>
      <c r="H18101" s="108">
        <v>320.89100000000002</v>
      </c>
      <c r="I18101" s="108">
        <v>1571.5139999999999</v>
      </c>
      <c r="J18101" s="108">
        <v>7738.6459999999997</v>
      </c>
      <c r="K18101" s="108">
        <v>11319.501</v>
      </c>
      <c r="L18101" s="108">
        <v>-5.069</v>
      </c>
      <c r="M18101" s="108">
        <v>7.4450000000000003</v>
      </c>
      <c r="N18101" s="108">
        <v>959.11099999999999</v>
      </c>
      <c r="O18101" s="108">
        <v>229.07</v>
      </c>
      <c r="P18101" s="108">
        <v>871538.74</v>
      </c>
      <c r="Q18101" s="133">
        <v>0.94296000000000002</v>
      </c>
      <c r="R18101" s="134" t="s">
        <v>4038</v>
      </c>
      <c r="S18101" s="108">
        <v>3980.6950000000002</v>
      </c>
    </row>
    <row r="18102" spans="1:19" ht="11.25" thickBot="1" x14ac:dyDescent="0.2">
      <c r="A18102" s="112"/>
    </row>
    <row r="18103" spans="1:19" ht="11.25" thickBot="1" x14ac:dyDescent="0.2">
      <c r="A18103" s="107">
        <v>2</v>
      </c>
      <c r="B18103" s="132">
        <v>0.72197916666666673</v>
      </c>
      <c r="C18103" s="108">
        <v>405.2</v>
      </c>
      <c r="D18103" s="108">
        <v>403.608</v>
      </c>
      <c r="E18103" s="108">
        <v>154.09200000000001</v>
      </c>
      <c r="F18103" s="108">
        <v>204.63900000000001</v>
      </c>
      <c r="G18103" s="108">
        <v>150.87899999999999</v>
      </c>
      <c r="H18103" s="108">
        <v>311.541</v>
      </c>
      <c r="I18103" s="108">
        <v>1571.7149999999999</v>
      </c>
      <c r="J18103" s="108">
        <v>7688.7240000000002</v>
      </c>
      <c r="K18103" s="108">
        <v>11269.045</v>
      </c>
      <c r="L18103" s="108">
        <v>1.23</v>
      </c>
      <c r="M18103" s="108">
        <v>5.5869999999999997</v>
      </c>
      <c r="N18103" s="108">
        <v>929.86699999999996</v>
      </c>
      <c r="O18103" s="108">
        <v>208.965</v>
      </c>
      <c r="P18103" s="108">
        <v>859775.77</v>
      </c>
      <c r="Q18103" s="133">
        <v>0.95553999999999994</v>
      </c>
      <c r="R18103" s="134" t="s">
        <v>4039</v>
      </c>
      <c r="S18103" s="108">
        <v>3864.2689999999998</v>
      </c>
    </row>
    <row r="18104" spans="1:19" ht="11.25" thickBot="1" x14ac:dyDescent="0.2">
      <c r="A18104" s="112"/>
    </row>
    <row r="18105" spans="1:19" ht="11.25" thickBot="1" x14ac:dyDescent="0.2">
      <c r="A18105" s="107">
        <v>3</v>
      </c>
      <c r="B18105" s="132">
        <v>0.7221643518518519</v>
      </c>
      <c r="C18105" s="108">
        <v>422.911</v>
      </c>
      <c r="D18105" s="108">
        <v>361.08800000000002</v>
      </c>
      <c r="E18105" s="108">
        <v>140.42500000000001</v>
      </c>
      <c r="F18105" s="108">
        <v>203.28800000000001</v>
      </c>
      <c r="G18105" s="108">
        <v>130.012</v>
      </c>
      <c r="H18105" s="108">
        <v>287.56099999999998</v>
      </c>
      <c r="I18105" s="108">
        <v>1597.9480000000001</v>
      </c>
      <c r="J18105" s="108">
        <v>7551.8360000000002</v>
      </c>
      <c r="K18105" s="108">
        <v>11116.876</v>
      </c>
      <c r="L18105" s="108">
        <v>-6.9560000000000004</v>
      </c>
      <c r="M18105" s="108">
        <v>8.2789999999999999</v>
      </c>
      <c r="N18105" s="108">
        <v>869.24099999999999</v>
      </c>
      <c r="O18105" s="108">
        <v>215.643</v>
      </c>
      <c r="P18105" s="108">
        <v>849344.56</v>
      </c>
      <c r="Q18105" s="133">
        <v>0.96789000000000003</v>
      </c>
      <c r="R18105" s="134" t="s">
        <v>4040</v>
      </c>
      <c r="S18105" s="108">
        <v>3958.27</v>
      </c>
    </row>
    <row r="18106" spans="1:19" ht="11.25" thickBot="1" x14ac:dyDescent="0.2">
      <c r="A18106" s="112"/>
    </row>
    <row r="18107" spans="1:19" ht="11.25" thickBot="1" x14ac:dyDescent="0.2">
      <c r="A18107" s="135" t="s">
        <v>362</v>
      </c>
      <c r="B18107" s="112"/>
      <c r="C18107" s="136">
        <v>409.3</v>
      </c>
      <c r="D18107" s="136">
        <v>381.08</v>
      </c>
      <c r="E18107" s="136">
        <v>150.34800000000001</v>
      </c>
      <c r="F18107" s="136">
        <v>200.88499999999999</v>
      </c>
      <c r="G18107" s="136">
        <v>137.84399999999999</v>
      </c>
      <c r="H18107" s="136">
        <v>306.66399999999999</v>
      </c>
      <c r="I18107" s="136">
        <v>1580.3920000000001</v>
      </c>
      <c r="J18107" s="136">
        <v>7659.7359999999999</v>
      </c>
      <c r="K18107" s="136">
        <v>11235.141</v>
      </c>
      <c r="L18107" s="136">
        <v>-3.5979999999999999</v>
      </c>
      <c r="M18107" s="136">
        <v>7.1040000000000001</v>
      </c>
      <c r="N18107" s="136">
        <v>919.40599999999995</v>
      </c>
      <c r="O18107" s="136">
        <v>217.893</v>
      </c>
      <c r="P18107" s="136">
        <v>860219.69</v>
      </c>
      <c r="Q18107" s="137">
        <v>0.95545999999999998</v>
      </c>
      <c r="R18107" s="134" t="s">
        <v>4041</v>
      </c>
      <c r="S18107" s="136">
        <v>3934.4119999999998</v>
      </c>
    </row>
    <row r="18108" spans="1:19" ht="11.25" thickBot="1" x14ac:dyDescent="0.2">
      <c r="A18108" s="112"/>
    </row>
    <row r="18109" spans="1:19" ht="11.25" thickBot="1" x14ac:dyDescent="0.2">
      <c r="A18109" s="138" t="s">
        <v>364</v>
      </c>
      <c r="B18109" s="112"/>
      <c r="C18109" s="136">
        <v>12.095000000000001</v>
      </c>
      <c r="D18109" s="136">
        <v>21.373000000000001</v>
      </c>
      <c r="E18109" s="136">
        <v>8.6790000000000003</v>
      </c>
      <c r="F18109" s="136">
        <v>5.375</v>
      </c>
      <c r="G18109" s="136">
        <v>11.365</v>
      </c>
      <c r="H18109" s="136">
        <v>17.192</v>
      </c>
      <c r="I18109" s="136">
        <v>15.204000000000001</v>
      </c>
      <c r="J18109" s="136">
        <v>96.72</v>
      </c>
      <c r="K18109" s="136">
        <v>105.482</v>
      </c>
      <c r="L18109" s="136">
        <v>4.2869999999999999</v>
      </c>
      <c r="M18109" s="136">
        <v>1.3779999999999999</v>
      </c>
      <c r="N18109" s="136">
        <v>45.838999999999999</v>
      </c>
      <c r="O18109" s="136">
        <v>10.24</v>
      </c>
      <c r="P18109" s="136">
        <v>11103.746999999999</v>
      </c>
      <c r="Q18109" s="137">
        <v>1.247E-2</v>
      </c>
      <c r="R18109" s="134" t="s">
        <v>1099</v>
      </c>
      <c r="S18109" s="136">
        <v>61.771000000000001</v>
      </c>
    </row>
    <row r="18110" spans="1:19" ht="11.25" thickBot="1" x14ac:dyDescent="0.2">
      <c r="A18110" s="112"/>
    </row>
    <row r="18111" spans="1:19" ht="11.25" thickBot="1" x14ac:dyDescent="0.2">
      <c r="A18111" s="139" t="s">
        <v>366</v>
      </c>
      <c r="B18111" s="112"/>
      <c r="C18111" s="136">
        <v>2.9550000000000001</v>
      </c>
      <c r="D18111" s="136">
        <v>5.609</v>
      </c>
      <c r="E18111" s="136">
        <v>5.7729999999999997</v>
      </c>
      <c r="F18111" s="136">
        <v>2.6760000000000002</v>
      </c>
      <c r="G18111" s="136">
        <v>8.2449999999999992</v>
      </c>
      <c r="H18111" s="136">
        <v>5.6059999999999999</v>
      </c>
      <c r="I18111" s="136">
        <v>0.96199999999999997</v>
      </c>
      <c r="J18111" s="136">
        <v>1.2629999999999999</v>
      </c>
      <c r="K18111" s="136">
        <v>0.93899999999999995</v>
      </c>
      <c r="L18111" s="136">
        <v>119.136</v>
      </c>
      <c r="M18111" s="136">
        <v>19.401</v>
      </c>
      <c r="N18111" s="136">
        <v>4.9859999999999998</v>
      </c>
      <c r="O18111" s="136">
        <v>4.6989999999999998</v>
      </c>
      <c r="P18111" s="136">
        <v>1.2909999999999999</v>
      </c>
      <c r="Q18111" s="140">
        <v>1.3049999999999999</v>
      </c>
      <c r="R18111" s="134" t="s">
        <v>1783</v>
      </c>
      <c r="S18111" s="136">
        <v>1.57</v>
      </c>
    </row>
    <row r="18112" spans="1:19" ht="11.25" thickBot="1" x14ac:dyDescent="0.2">
      <c r="A18112" s="112"/>
    </row>
    <row r="18113" spans="1:19" ht="11.25" thickBot="1" x14ac:dyDescent="0.2">
      <c r="A18113" s="106" t="s">
        <v>357</v>
      </c>
      <c r="B18113" s="106" t="s">
        <v>358</v>
      </c>
      <c r="C18113" s="130" t="s">
        <v>68</v>
      </c>
    </row>
    <row r="18114" spans="1:19" ht="11.25" thickBot="1" x14ac:dyDescent="0.2">
      <c r="A18114" s="107">
        <v>1</v>
      </c>
      <c r="B18114" s="132">
        <v>0.72179398148148144</v>
      </c>
      <c r="C18114" s="108">
        <v>881.52700000000004</v>
      </c>
    </row>
    <row r="18115" spans="1:19" ht="11.25" thickBot="1" x14ac:dyDescent="0.2">
      <c r="A18115" s="112"/>
    </row>
    <row r="18116" spans="1:19" ht="11.25" thickBot="1" x14ac:dyDescent="0.2">
      <c r="A18116" s="107">
        <v>2</v>
      </c>
      <c r="B18116" s="132">
        <v>0.72197916666666673</v>
      </c>
      <c r="C18116" s="108">
        <v>929.83100000000002</v>
      </c>
    </row>
    <row r="18117" spans="1:19" ht="11.25" thickBot="1" x14ac:dyDescent="0.2">
      <c r="A18117" s="112"/>
    </row>
    <row r="18118" spans="1:19" ht="11.25" thickBot="1" x14ac:dyDescent="0.2">
      <c r="A18118" s="107">
        <v>3</v>
      </c>
      <c r="B18118" s="132">
        <v>0.7221643518518519</v>
      </c>
      <c r="C18118" s="108">
        <v>798.25099999999998</v>
      </c>
    </row>
    <row r="18119" spans="1:19" ht="11.25" thickBot="1" x14ac:dyDescent="0.2">
      <c r="A18119" s="112"/>
    </row>
    <row r="18120" spans="1:19" ht="11.25" thickBot="1" x14ac:dyDescent="0.2">
      <c r="A18120" s="135" t="s">
        <v>362</v>
      </c>
      <c r="B18120" s="112"/>
      <c r="C18120" s="136">
        <v>869.87</v>
      </c>
    </row>
    <row r="18121" spans="1:19" ht="11.25" thickBot="1" x14ac:dyDescent="0.2">
      <c r="A18121" s="112"/>
    </row>
    <row r="18122" spans="1:19" ht="11.25" thickBot="1" x14ac:dyDescent="0.2">
      <c r="A18122" s="138" t="s">
        <v>364</v>
      </c>
      <c r="B18122" s="112"/>
      <c r="C18122" s="136">
        <v>66.56</v>
      </c>
    </row>
    <row r="18123" spans="1:19" ht="11.25" thickBot="1" x14ac:dyDescent="0.2">
      <c r="A18123" s="112"/>
    </row>
    <row r="18124" spans="1:19" ht="11.25" thickBot="1" x14ac:dyDescent="0.2">
      <c r="A18124" s="139" t="s">
        <v>366</v>
      </c>
      <c r="B18124" s="112"/>
      <c r="C18124" s="136">
        <v>7.6520000000000001</v>
      </c>
    </row>
    <row r="18125" spans="1:19" ht="10.5" x14ac:dyDescent="0.15">
      <c r="A18125" s="112"/>
    </row>
    <row r="18126" spans="1:19" x14ac:dyDescent="0.15">
      <c r="A18126" s="129"/>
      <c r="B18126" s="86" t="s">
        <v>4042</v>
      </c>
    </row>
    <row r="18127" spans="1:19" ht="9.75" thickBot="1" x14ac:dyDescent="0.2">
      <c r="A18127" s="81" t="s">
        <v>5871</v>
      </c>
    </row>
    <row r="18128" spans="1:19" ht="11.25" thickBot="1" x14ac:dyDescent="0.2">
      <c r="A18128" s="106" t="s">
        <v>357</v>
      </c>
      <c r="B18128" s="106" t="s">
        <v>358</v>
      </c>
      <c r="C18128" s="130" t="s">
        <v>0</v>
      </c>
      <c r="D18128" s="130" t="s">
        <v>1</v>
      </c>
      <c r="E18128" s="130" t="s">
        <v>2</v>
      </c>
      <c r="F18128" s="130" t="s">
        <v>3</v>
      </c>
      <c r="G18128" s="130" t="s">
        <v>4</v>
      </c>
      <c r="H18128" s="130" t="s">
        <v>5</v>
      </c>
      <c r="I18128" s="131" t="s">
        <v>6</v>
      </c>
      <c r="J18128" s="131" t="s">
        <v>7</v>
      </c>
      <c r="K18128" s="130" t="s">
        <v>8</v>
      </c>
      <c r="L18128" s="130" t="s">
        <v>9</v>
      </c>
      <c r="M18128" s="130" t="s">
        <v>10</v>
      </c>
      <c r="N18128" s="130" t="s">
        <v>11</v>
      </c>
      <c r="O18128" s="130" t="s">
        <v>12</v>
      </c>
      <c r="P18128" s="130" t="s">
        <v>13</v>
      </c>
      <c r="Q18128" s="130" t="s">
        <v>14</v>
      </c>
      <c r="R18128" s="130" t="s">
        <v>15</v>
      </c>
      <c r="S18128" s="130" t="s">
        <v>16</v>
      </c>
    </row>
    <row r="18129" spans="1:19" ht="11.25" thickBot="1" x14ac:dyDescent="0.2">
      <c r="A18129" s="107">
        <v>1</v>
      </c>
      <c r="B18129" s="132">
        <v>0.72694444444444439</v>
      </c>
      <c r="C18129" s="141" t="s">
        <v>13305</v>
      </c>
      <c r="D18129" s="141" t="s">
        <v>13306</v>
      </c>
      <c r="E18129" s="141" t="s">
        <v>13307</v>
      </c>
      <c r="F18129" s="141" t="s">
        <v>13308</v>
      </c>
      <c r="G18129" s="141" t="s">
        <v>13309</v>
      </c>
      <c r="H18129" s="141" t="s">
        <v>13310</v>
      </c>
      <c r="I18129" s="133">
        <v>1.1633800000000001</v>
      </c>
      <c r="J18129" s="134" t="s">
        <v>4048</v>
      </c>
      <c r="K18129" s="141" t="s">
        <v>13311</v>
      </c>
      <c r="L18129" s="108">
        <v>117.718</v>
      </c>
      <c r="M18129" s="108">
        <v>11447.378000000001</v>
      </c>
      <c r="N18129" s="108">
        <v>25395.431</v>
      </c>
      <c r="O18129" s="108">
        <v>887748.03</v>
      </c>
      <c r="P18129" s="108">
        <v>142188.94</v>
      </c>
      <c r="Q18129" s="108">
        <v>5339.7370000000001</v>
      </c>
      <c r="R18129" s="108">
        <v>14924.064</v>
      </c>
      <c r="S18129" s="108">
        <v>70751.683999999994</v>
      </c>
    </row>
    <row r="18130" spans="1:19" ht="11.25" thickBot="1" x14ac:dyDescent="0.2">
      <c r="A18130" s="112"/>
    </row>
    <row r="18131" spans="1:19" ht="11.25" thickBot="1" x14ac:dyDescent="0.2">
      <c r="A18131" s="107">
        <v>2</v>
      </c>
      <c r="B18131" s="132">
        <v>0.72711805555555553</v>
      </c>
      <c r="C18131" s="141" t="s">
        <v>13312</v>
      </c>
      <c r="D18131" s="141" t="s">
        <v>13313</v>
      </c>
      <c r="E18131" s="141" t="s">
        <v>13314</v>
      </c>
      <c r="F18131" s="141" t="s">
        <v>13315</v>
      </c>
      <c r="G18131" s="141" t="s">
        <v>13316</v>
      </c>
      <c r="H18131" s="141" t="s">
        <v>13317</v>
      </c>
      <c r="I18131" s="133">
        <v>1.1860200000000001</v>
      </c>
      <c r="J18131" s="134" t="s">
        <v>4056</v>
      </c>
      <c r="K18131" s="141" t="s">
        <v>13318</v>
      </c>
      <c r="L18131" s="108">
        <v>141.59200000000001</v>
      </c>
      <c r="M18131" s="108">
        <v>11239.630999999999</v>
      </c>
      <c r="N18131" s="108">
        <v>24986.526999999998</v>
      </c>
      <c r="O18131" s="108">
        <v>883859.18</v>
      </c>
      <c r="P18131" s="108">
        <v>141986.26</v>
      </c>
      <c r="Q18131" s="108">
        <v>5218.5169999999998</v>
      </c>
      <c r="R18131" s="108">
        <v>14845.004999999999</v>
      </c>
      <c r="S18131" s="108">
        <v>70409.828999999998</v>
      </c>
    </row>
    <row r="18132" spans="1:19" ht="11.25" thickBot="1" x14ac:dyDescent="0.2">
      <c r="A18132" s="112"/>
    </row>
    <row r="18133" spans="1:19" ht="11.25" thickBot="1" x14ac:dyDescent="0.2">
      <c r="A18133" s="107">
        <v>3</v>
      </c>
      <c r="B18133" s="132">
        <v>0.72730324074074071</v>
      </c>
      <c r="C18133" s="141" t="s">
        <v>13319</v>
      </c>
      <c r="D18133" s="141" t="s">
        <v>13320</v>
      </c>
      <c r="E18133" s="141" t="s">
        <v>13321</v>
      </c>
      <c r="F18133" s="141" t="s">
        <v>13322</v>
      </c>
      <c r="G18133" s="141" t="s">
        <v>13323</v>
      </c>
      <c r="H18133" s="141" t="s">
        <v>13324</v>
      </c>
      <c r="I18133" s="133">
        <v>1.19963</v>
      </c>
      <c r="J18133" s="134" t="s">
        <v>4064</v>
      </c>
      <c r="K18133" s="141" t="s">
        <v>13325</v>
      </c>
      <c r="L18133" s="108">
        <v>120.803</v>
      </c>
      <c r="M18133" s="108">
        <v>10303.200999999999</v>
      </c>
      <c r="N18133" s="108">
        <v>22310.188999999998</v>
      </c>
      <c r="O18133" s="108">
        <v>882303.34</v>
      </c>
      <c r="P18133" s="108">
        <v>139583.5</v>
      </c>
      <c r="Q18133" s="108">
        <v>5006.7169999999996</v>
      </c>
      <c r="R18133" s="108">
        <v>14761.741</v>
      </c>
      <c r="S18133" s="108">
        <v>71355.619000000006</v>
      </c>
    </row>
    <row r="18134" spans="1:19" ht="11.25" thickBot="1" x14ac:dyDescent="0.2">
      <c r="A18134" s="112"/>
    </row>
    <row r="18135" spans="1:19" ht="11.25" thickBot="1" x14ac:dyDescent="0.2">
      <c r="A18135" s="135" t="s">
        <v>362</v>
      </c>
      <c r="B18135" s="112"/>
      <c r="C18135" s="141" t="s">
        <v>13326</v>
      </c>
      <c r="D18135" s="141" t="s">
        <v>13327</v>
      </c>
      <c r="E18135" s="141" t="s">
        <v>13328</v>
      </c>
      <c r="F18135" s="141" t="s">
        <v>13329</v>
      </c>
      <c r="G18135" s="141" t="s">
        <v>13330</v>
      </c>
      <c r="H18135" s="141" t="s">
        <v>13331</v>
      </c>
      <c r="I18135" s="137">
        <v>1.1830099999999999</v>
      </c>
      <c r="J18135" s="134" t="s">
        <v>4072</v>
      </c>
      <c r="K18135" s="141" t="s">
        <v>13332</v>
      </c>
      <c r="L18135" s="136">
        <v>126.70399999999999</v>
      </c>
      <c r="M18135" s="136">
        <v>10996.736000000001</v>
      </c>
      <c r="N18135" s="136">
        <v>24230.716</v>
      </c>
      <c r="O18135" s="136">
        <v>884636.85</v>
      </c>
      <c r="P18135" s="136">
        <v>141252.9</v>
      </c>
      <c r="Q18135" s="136">
        <v>5188.3239999999996</v>
      </c>
      <c r="R18135" s="136">
        <v>14843.602999999999</v>
      </c>
      <c r="S18135" s="136">
        <v>70839.043999999994</v>
      </c>
    </row>
    <row r="18136" spans="1:19" ht="11.25" thickBot="1" x14ac:dyDescent="0.2">
      <c r="A18136" s="112"/>
    </row>
    <row r="18137" spans="1:19" ht="11.25" thickBot="1" x14ac:dyDescent="0.2">
      <c r="A18137" s="138" t="s">
        <v>364</v>
      </c>
      <c r="B18137" s="112"/>
      <c r="C18137" s="141" t="s">
        <v>13333</v>
      </c>
      <c r="D18137" s="141" t="s">
        <v>13334</v>
      </c>
      <c r="E18137" s="141" t="s">
        <v>13335</v>
      </c>
      <c r="F18137" s="141" t="s">
        <v>13336</v>
      </c>
      <c r="G18137" s="141" t="s">
        <v>13337</v>
      </c>
      <c r="H18137" s="141" t="s">
        <v>13338</v>
      </c>
      <c r="I18137" s="137">
        <v>1.831E-2</v>
      </c>
      <c r="J18137" s="134" t="s">
        <v>3016</v>
      </c>
      <c r="K18137" s="141" t="s">
        <v>13339</v>
      </c>
      <c r="L18137" s="136">
        <v>12.984999999999999</v>
      </c>
      <c r="M18137" s="136">
        <v>609.53499999999997</v>
      </c>
      <c r="N18137" s="136">
        <v>1675.7439999999999</v>
      </c>
      <c r="O18137" s="136">
        <v>2804.41</v>
      </c>
      <c r="P18137" s="136">
        <v>1449.2919999999999</v>
      </c>
      <c r="Q18137" s="136">
        <v>168.55099999999999</v>
      </c>
      <c r="R18137" s="136">
        <v>81.171000000000006</v>
      </c>
      <c r="S18137" s="136">
        <v>478.90899999999999</v>
      </c>
    </row>
    <row r="18138" spans="1:19" ht="11.25" thickBot="1" x14ac:dyDescent="0.2">
      <c r="A18138" s="112"/>
    </row>
    <row r="18139" spans="1:19" ht="11.25" thickBot="1" x14ac:dyDescent="0.2">
      <c r="A18139" s="139" t="s">
        <v>366</v>
      </c>
      <c r="B18139" s="112"/>
      <c r="C18139" s="141" t="s">
        <v>3427</v>
      </c>
      <c r="D18139" s="141" t="s">
        <v>558</v>
      </c>
      <c r="E18139" s="141" t="s">
        <v>1675</v>
      </c>
      <c r="F18139" s="141" t="s">
        <v>1797</v>
      </c>
      <c r="G18139" s="141" t="s">
        <v>3656</v>
      </c>
      <c r="H18139" s="141" t="s">
        <v>4081</v>
      </c>
      <c r="I18139" s="140">
        <v>1.548</v>
      </c>
      <c r="J18139" s="134" t="s">
        <v>4082</v>
      </c>
      <c r="K18139" s="141" t="s">
        <v>4083</v>
      </c>
      <c r="L18139" s="136">
        <v>10.247999999999999</v>
      </c>
      <c r="M18139" s="136">
        <v>5.5430000000000001</v>
      </c>
      <c r="N18139" s="136">
        <v>6.9160000000000004</v>
      </c>
      <c r="O18139" s="136">
        <v>0.317</v>
      </c>
      <c r="P18139" s="136">
        <v>1.026</v>
      </c>
      <c r="Q18139" s="136">
        <v>3.2490000000000001</v>
      </c>
      <c r="R18139" s="136">
        <v>0.54700000000000004</v>
      </c>
      <c r="S18139" s="136">
        <v>0.67600000000000005</v>
      </c>
    </row>
    <row r="18140" spans="1:19" ht="11.25" thickBot="1" x14ac:dyDescent="0.2">
      <c r="A18140" s="112"/>
    </row>
    <row r="18141" spans="1:19" ht="11.25" thickBot="1" x14ac:dyDescent="0.2">
      <c r="A18141" s="106" t="s">
        <v>357</v>
      </c>
      <c r="B18141" s="106" t="s">
        <v>358</v>
      </c>
      <c r="C18141" s="130" t="s">
        <v>17</v>
      </c>
      <c r="D18141" s="130" t="s">
        <v>18</v>
      </c>
      <c r="E18141" s="131" t="s">
        <v>19</v>
      </c>
      <c r="F18141" s="131" t="s">
        <v>20</v>
      </c>
      <c r="G18141" s="130" t="s">
        <v>21</v>
      </c>
      <c r="H18141" s="130" t="s">
        <v>22</v>
      </c>
      <c r="I18141" s="130" t="s">
        <v>23</v>
      </c>
      <c r="J18141" s="130" t="s">
        <v>24</v>
      </c>
      <c r="K18141" s="131" t="s">
        <v>25</v>
      </c>
      <c r="L18141" s="131" t="s">
        <v>26</v>
      </c>
      <c r="M18141" s="130" t="s">
        <v>27</v>
      </c>
      <c r="N18141" s="130" t="s">
        <v>28</v>
      </c>
      <c r="O18141" s="130" t="s">
        <v>29</v>
      </c>
      <c r="P18141" s="130" t="s">
        <v>30</v>
      </c>
      <c r="Q18141" s="130" t="s">
        <v>31</v>
      </c>
      <c r="R18141" s="130" t="s">
        <v>32</v>
      </c>
      <c r="S18141" s="130" t="s">
        <v>33</v>
      </c>
    </row>
    <row r="18142" spans="1:19" ht="11.25" thickBot="1" x14ac:dyDescent="0.2">
      <c r="A18142" s="107">
        <v>1</v>
      </c>
      <c r="B18142" s="132">
        <v>0.72694444444444439</v>
      </c>
      <c r="C18142" s="108">
        <v>127952.87</v>
      </c>
      <c r="D18142" s="108">
        <v>30840.518</v>
      </c>
      <c r="E18142" s="133">
        <v>1.05772</v>
      </c>
      <c r="F18142" s="133">
        <v>1.01644</v>
      </c>
      <c r="G18142" s="108">
        <v>10.308999999999999</v>
      </c>
      <c r="H18142" s="108">
        <v>24.663</v>
      </c>
      <c r="I18142" s="108">
        <v>725861.64</v>
      </c>
      <c r="J18142" s="141" t="s">
        <v>13340</v>
      </c>
      <c r="K18142" s="133">
        <v>1.11389</v>
      </c>
      <c r="L18142" s="134" t="s">
        <v>4085</v>
      </c>
      <c r="M18142" s="108">
        <v>2256.096</v>
      </c>
      <c r="N18142" s="108">
        <v>4337.6760000000004</v>
      </c>
      <c r="O18142" s="108">
        <v>13.667999999999999</v>
      </c>
      <c r="P18142" s="108">
        <v>182.11600000000001</v>
      </c>
      <c r="Q18142" s="108">
        <v>930.59299999999996</v>
      </c>
      <c r="R18142" s="108">
        <v>269.541</v>
      </c>
      <c r="S18142" s="108">
        <v>597.23599999999999</v>
      </c>
    </row>
    <row r="18143" spans="1:19" ht="11.25" thickBot="1" x14ac:dyDescent="0.2">
      <c r="A18143" s="112"/>
    </row>
    <row r="18144" spans="1:19" ht="11.25" thickBot="1" x14ac:dyDescent="0.2">
      <c r="A18144" s="107">
        <v>2</v>
      </c>
      <c r="B18144" s="132">
        <v>0.72711805555555553</v>
      </c>
      <c r="C18144" s="108">
        <v>127640.91</v>
      </c>
      <c r="D18144" s="108">
        <v>31338.062000000002</v>
      </c>
      <c r="E18144" s="133">
        <v>1.0629999999999999</v>
      </c>
      <c r="F18144" s="133">
        <v>1.0219</v>
      </c>
      <c r="G18144" s="108">
        <v>12.105</v>
      </c>
      <c r="H18144" s="108">
        <v>21.699000000000002</v>
      </c>
      <c r="I18144" s="108">
        <v>734423.01</v>
      </c>
      <c r="J18144" s="141" t="s">
        <v>13341</v>
      </c>
      <c r="K18144" s="133">
        <v>1.1288499999999999</v>
      </c>
      <c r="L18144" s="134" t="s">
        <v>4087</v>
      </c>
      <c r="M18144" s="108">
        <v>811.25800000000004</v>
      </c>
      <c r="N18144" s="108">
        <v>4430.6989999999996</v>
      </c>
      <c r="O18144" s="108">
        <v>12.113</v>
      </c>
      <c r="P18144" s="108">
        <v>171.048</v>
      </c>
      <c r="Q18144" s="108">
        <v>871.55</v>
      </c>
      <c r="R18144" s="108">
        <v>294.26</v>
      </c>
      <c r="S18144" s="108">
        <v>640.18100000000004</v>
      </c>
    </row>
    <row r="18145" spans="1:19" ht="11.25" thickBot="1" x14ac:dyDescent="0.2">
      <c r="A18145" s="112"/>
    </row>
    <row r="18146" spans="1:19" ht="11.25" thickBot="1" x14ac:dyDescent="0.2">
      <c r="A18146" s="107">
        <v>3</v>
      </c>
      <c r="B18146" s="132">
        <v>0.72730324074074071</v>
      </c>
      <c r="C18146" s="108">
        <v>129067.2</v>
      </c>
      <c r="D18146" s="108">
        <v>30909.440999999999</v>
      </c>
      <c r="E18146" s="133">
        <v>1.07565</v>
      </c>
      <c r="F18146" s="133">
        <v>1.0210600000000001</v>
      </c>
      <c r="G18146" s="108">
        <v>12.814</v>
      </c>
      <c r="H18146" s="108">
        <v>16.751999999999999</v>
      </c>
      <c r="I18146" s="108">
        <v>730738.65</v>
      </c>
      <c r="J18146" s="141" t="s">
        <v>13342</v>
      </c>
      <c r="K18146" s="133">
        <v>1.1330800000000001</v>
      </c>
      <c r="L18146" s="134" t="s">
        <v>2074</v>
      </c>
      <c r="M18146" s="108">
        <v>818.43299999999999</v>
      </c>
      <c r="N18146" s="108">
        <v>4188.0950000000003</v>
      </c>
      <c r="O18146" s="108">
        <v>14.583</v>
      </c>
      <c r="P18146" s="108">
        <v>146.08699999999999</v>
      </c>
      <c r="Q18146" s="108">
        <v>868.67499999999995</v>
      </c>
      <c r="R18146" s="108">
        <v>269.08</v>
      </c>
      <c r="S18146" s="108">
        <v>595.11599999999999</v>
      </c>
    </row>
    <row r="18147" spans="1:19" ht="11.25" thickBot="1" x14ac:dyDescent="0.2">
      <c r="A18147" s="112"/>
    </row>
    <row r="18148" spans="1:19" ht="11.25" thickBot="1" x14ac:dyDescent="0.2">
      <c r="A18148" s="135" t="s">
        <v>362</v>
      </c>
      <c r="B18148" s="112"/>
      <c r="C18148" s="136">
        <v>128220.33</v>
      </c>
      <c r="D18148" s="136">
        <v>31029.34</v>
      </c>
      <c r="E18148" s="137">
        <v>1.0654600000000001</v>
      </c>
      <c r="F18148" s="137">
        <v>1.0198</v>
      </c>
      <c r="G18148" s="136">
        <v>11.743</v>
      </c>
      <c r="H18148" s="136">
        <v>21.038</v>
      </c>
      <c r="I18148" s="136">
        <v>730341.1</v>
      </c>
      <c r="J18148" s="141" t="s">
        <v>13343</v>
      </c>
      <c r="K18148" s="137">
        <v>1.12527</v>
      </c>
      <c r="L18148" s="134" t="s">
        <v>4090</v>
      </c>
      <c r="M18148" s="136">
        <v>1295.2619999999999</v>
      </c>
      <c r="N18148" s="136">
        <v>4318.8230000000003</v>
      </c>
      <c r="O18148" s="136">
        <v>13.455</v>
      </c>
      <c r="P18148" s="136">
        <v>166.417</v>
      </c>
      <c r="Q18148" s="136">
        <v>890.27300000000002</v>
      </c>
      <c r="R18148" s="136">
        <v>277.62700000000001</v>
      </c>
      <c r="S18148" s="136">
        <v>610.84400000000005</v>
      </c>
    </row>
    <row r="18149" spans="1:19" ht="11.25" thickBot="1" x14ac:dyDescent="0.2">
      <c r="A18149" s="112"/>
    </row>
    <row r="18150" spans="1:19" ht="11.25" thickBot="1" x14ac:dyDescent="0.2">
      <c r="A18150" s="138" t="s">
        <v>364</v>
      </c>
      <c r="B18150" s="112"/>
      <c r="C18150" s="136">
        <v>749.81399999999996</v>
      </c>
      <c r="D18150" s="136">
        <v>269.572</v>
      </c>
      <c r="E18150" s="137">
        <v>9.2099999999999994E-3</v>
      </c>
      <c r="F18150" s="137">
        <v>2.9399999999999999E-3</v>
      </c>
      <c r="G18150" s="136">
        <v>1.292</v>
      </c>
      <c r="H18150" s="136">
        <v>3.996</v>
      </c>
      <c r="I18150" s="136">
        <v>4294.51</v>
      </c>
      <c r="J18150" s="141" t="s">
        <v>13344</v>
      </c>
      <c r="K18150" s="137">
        <v>1.008E-2</v>
      </c>
      <c r="L18150" s="134" t="s">
        <v>4092</v>
      </c>
      <c r="M18150" s="136">
        <v>832.11400000000003</v>
      </c>
      <c r="N18150" s="136">
        <v>122.396</v>
      </c>
      <c r="O18150" s="136">
        <v>1.2490000000000001</v>
      </c>
      <c r="P18150" s="136">
        <v>18.454999999999998</v>
      </c>
      <c r="Q18150" s="136">
        <v>34.948</v>
      </c>
      <c r="R18150" s="136">
        <v>14.406000000000001</v>
      </c>
      <c r="S18150" s="136">
        <v>25.428000000000001</v>
      </c>
    </row>
    <row r="18151" spans="1:19" ht="11.25" thickBot="1" x14ac:dyDescent="0.2">
      <c r="A18151" s="112"/>
    </row>
    <row r="18152" spans="1:19" ht="11.25" thickBot="1" x14ac:dyDescent="0.2">
      <c r="A18152" s="139" t="s">
        <v>366</v>
      </c>
      <c r="B18152" s="112"/>
      <c r="C18152" s="136">
        <v>0.58499999999999996</v>
      </c>
      <c r="D18152" s="136">
        <v>0.86899999999999999</v>
      </c>
      <c r="E18152" s="140">
        <v>0.86499999999999999</v>
      </c>
      <c r="F18152" s="140">
        <v>0.28799999999999998</v>
      </c>
      <c r="G18152" s="136">
        <v>10.997999999999999</v>
      </c>
      <c r="H18152" s="136">
        <v>18.995000000000001</v>
      </c>
      <c r="I18152" s="136">
        <v>0.58799999999999997</v>
      </c>
      <c r="J18152" s="141" t="s">
        <v>13345</v>
      </c>
      <c r="K18152" s="140">
        <v>0.89600000000000002</v>
      </c>
      <c r="L18152" s="134" t="s">
        <v>4094</v>
      </c>
      <c r="M18152" s="136">
        <v>64.242999999999995</v>
      </c>
      <c r="N18152" s="136">
        <v>2.8340000000000001</v>
      </c>
      <c r="O18152" s="136">
        <v>9.2799999999999994</v>
      </c>
      <c r="P18152" s="136">
        <v>11.09</v>
      </c>
      <c r="Q18152" s="136">
        <v>3.9260000000000002</v>
      </c>
      <c r="R18152" s="136">
        <v>5.1890000000000001</v>
      </c>
      <c r="S18152" s="136">
        <v>4.1630000000000003</v>
      </c>
    </row>
    <row r="18153" spans="1:19" ht="11.25" thickBot="1" x14ac:dyDescent="0.2">
      <c r="A18153" s="112"/>
    </row>
    <row r="18154" spans="1:19" ht="11.25" thickBot="1" x14ac:dyDescent="0.2">
      <c r="A18154" s="106" t="s">
        <v>357</v>
      </c>
      <c r="B18154" s="106" t="s">
        <v>358</v>
      </c>
      <c r="C18154" s="131" t="s">
        <v>34</v>
      </c>
      <c r="D18154" s="131" t="s">
        <v>35</v>
      </c>
      <c r="E18154" s="130" t="s">
        <v>36</v>
      </c>
      <c r="F18154" s="130" t="s">
        <v>37</v>
      </c>
      <c r="G18154" s="130" t="s">
        <v>38</v>
      </c>
      <c r="H18154" s="130" t="s">
        <v>39</v>
      </c>
      <c r="I18154" s="130" t="s">
        <v>40</v>
      </c>
      <c r="J18154" s="130" t="s">
        <v>41</v>
      </c>
      <c r="K18154" s="130" t="s">
        <v>42</v>
      </c>
      <c r="L18154" s="130" t="s">
        <v>43</v>
      </c>
      <c r="M18154" s="130" t="s">
        <v>44</v>
      </c>
      <c r="N18154" s="130" t="s">
        <v>45</v>
      </c>
      <c r="O18154" s="130" t="s">
        <v>46</v>
      </c>
      <c r="P18154" s="130" t="s">
        <v>47</v>
      </c>
      <c r="Q18154" s="130" t="s">
        <v>48</v>
      </c>
      <c r="R18154" s="130" t="s">
        <v>49</v>
      </c>
      <c r="S18154" s="130" t="s">
        <v>50</v>
      </c>
    </row>
    <row r="18155" spans="1:19" ht="11.25" thickBot="1" x14ac:dyDescent="0.2">
      <c r="A18155" s="107">
        <v>1</v>
      </c>
      <c r="B18155" s="132">
        <v>0.72694444444444439</v>
      </c>
      <c r="C18155" s="133">
        <v>1.00179</v>
      </c>
      <c r="D18155" s="134" t="s">
        <v>4095</v>
      </c>
      <c r="E18155" s="108">
        <v>3523.4119999999998</v>
      </c>
      <c r="F18155" s="108">
        <v>793.96600000000001</v>
      </c>
      <c r="G18155" s="108">
        <v>-1.798</v>
      </c>
      <c r="H18155" s="108">
        <v>8518.42</v>
      </c>
      <c r="I18155" s="108">
        <v>169176.56</v>
      </c>
      <c r="J18155" s="108">
        <v>1078082.8</v>
      </c>
      <c r="K18155" s="108">
        <v>9224.6149999999998</v>
      </c>
      <c r="L18155" s="108">
        <v>14965.566999999999</v>
      </c>
      <c r="M18155" s="108">
        <v>2344.62</v>
      </c>
      <c r="N18155" s="108">
        <v>1706.1279999999999</v>
      </c>
      <c r="O18155" s="108">
        <v>293.24799999999999</v>
      </c>
      <c r="P18155" s="108">
        <v>392.94900000000001</v>
      </c>
      <c r="Q18155" s="108">
        <v>326.74400000000003</v>
      </c>
      <c r="R18155" s="108">
        <v>290.089</v>
      </c>
      <c r="S18155" s="108">
        <v>325.99900000000002</v>
      </c>
    </row>
    <row r="18156" spans="1:19" ht="11.25" thickBot="1" x14ac:dyDescent="0.2">
      <c r="A18156" s="112"/>
    </row>
    <row r="18157" spans="1:19" ht="11.25" thickBot="1" x14ac:dyDescent="0.2">
      <c r="A18157" s="107">
        <v>2</v>
      </c>
      <c r="B18157" s="132">
        <v>0.72711805555555553</v>
      </c>
      <c r="C18157" s="133">
        <v>1.0166299999999999</v>
      </c>
      <c r="D18157" s="134" t="s">
        <v>4096</v>
      </c>
      <c r="E18157" s="108">
        <v>3475.739</v>
      </c>
      <c r="F18157" s="108">
        <v>839.40800000000002</v>
      </c>
      <c r="G18157" s="108">
        <v>-1.798</v>
      </c>
      <c r="H18157" s="108">
        <v>8505.17</v>
      </c>
      <c r="I18157" s="108">
        <v>169978.86</v>
      </c>
      <c r="J18157" s="108">
        <v>1086189</v>
      </c>
      <c r="K18157" s="108">
        <v>8883.89</v>
      </c>
      <c r="L18157" s="108">
        <v>14747.68</v>
      </c>
      <c r="M18157" s="108">
        <v>2448.0160000000001</v>
      </c>
      <c r="N18157" s="108">
        <v>1696.9939999999999</v>
      </c>
      <c r="O18157" s="108">
        <v>231.96199999999999</v>
      </c>
      <c r="P18157" s="108">
        <v>388.05799999999999</v>
      </c>
      <c r="Q18157" s="108">
        <v>324.28699999999998</v>
      </c>
      <c r="R18157" s="108">
        <v>269.74200000000002</v>
      </c>
      <c r="S18157" s="108">
        <v>350.97699999999998</v>
      </c>
    </row>
    <row r="18158" spans="1:19" ht="11.25" thickBot="1" x14ac:dyDescent="0.2">
      <c r="A18158" s="112"/>
    </row>
    <row r="18159" spans="1:19" ht="11.25" thickBot="1" x14ac:dyDescent="0.2">
      <c r="A18159" s="107">
        <v>3</v>
      </c>
      <c r="B18159" s="132">
        <v>0.72730324074074071</v>
      </c>
      <c r="C18159" s="133">
        <v>1.0201800000000001</v>
      </c>
      <c r="D18159" s="134" t="s">
        <v>4097</v>
      </c>
      <c r="E18159" s="108">
        <v>3535.4740000000002</v>
      </c>
      <c r="F18159" s="108">
        <v>809.50400000000002</v>
      </c>
      <c r="G18159" s="108">
        <v>-6.7000000000000004E-2</v>
      </c>
      <c r="H18159" s="108">
        <v>8641.1640000000007</v>
      </c>
      <c r="I18159" s="108">
        <v>168271.05</v>
      </c>
      <c r="J18159" s="108">
        <v>1078073.3999999999</v>
      </c>
      <c r="K18159" s="108">
        <v>8903.9709999999995</v>
      </c>
      <c r="L18159" s="108">
        <v>14485.786</v>
      </c>
      <c r="M18159" s="108">
        <v>2319.86</v>
      </c>
      <c r="N18159" s="108">
        <v>1670.4380000000001</v>
      </c>
      <c r="O18159" s="108">
        <v>291.971</v>
      </c>
      <c r="P18159" s="108">
        <v>367.608</v>
      </c>
      <c r="Q18159" s="108">
        <v>331.55</v>
      </c>
      <c r="R18159" s="108">
        <v>291.38099999999997</v>
      </c>
      <c r="S18159" s="108">
        <v>366.42500000000001</v>
      </c>
    </row>
    <row r="18160" spans="1:19" ht="11.25" thickBot="1" x14ac:dyDescent="0.2">
      <c r="A18160" s="112"/>
    </row>
    <row r="18161" spans="1:19" ht="11.25" thickBot="1" x14ac:dyDescent="0.2">
      <c r="A18161" s="135" t="s">
        <v>362</v>
      </c>
      <c r="B18161" s="112"/>
      <c r="C18161" s="137">
        <v>1.0128699999999999</v>
      </c>
      <c r="D18161" s="134" t="s">
        <v>4098</v>
      </c>
      <c r="E18161" s="136">
        <v>3511.5419999999999</v>
      </c>
      <c r="F18161" s="136">
        <v>814.29300000000001</v>
      </c>
      <c r="G18161" s="136">
        <v>-1.2210000000000001</v>
      </c>
      <c r="H18161" s="136">
        <v>8554.9179999999997</v>
      </c>
      <c r="I18161" s="136">
        <v>169142.16</v>
      </c>
      <c r="J18161" s="136">
        <v>1080781.7</v>
      </c>
      <c r="K18161" s="136">
        <v>9004.1589999999997</v>
      </c>
      <c r="L18161" s="136">
        <v>14733.011</v>
      </c>
      <c r="M18161" s="136">
        <v>2370.8319999999999</v>
      </c>
      <c r="N18161" s="136">
        <v>1691.1869999999999</v>
      </c>
      <c r="O18161" s="136">
        <v>272.39400000000001</v>
      </c>
      <c r="P18161" s="136">
        <v>382.87200000000001</v>
      </c>
      <c r="Q18161" s="136">
        <v>327.52699999999999</v>
      </c>
      <c r="R18161" s="136">
        <v>283.73700000000002</v>
      </c>
      <c r="S18161" s="136">
        <v>347.8</v>
      </c>
    </row>
    <row r="18162" spans="1:19" ht="11.25" thickBot="1" x14ac:dyDescent="0.2">
      <c r="A18162" s="112"/>
    </row>
    <row r="18163" spans="1:19" ht="11.25" thickBot="1" x14ac:dyDescent="0.2">
      <c r="A18163" s="138" t="s">
        <v>364</v>
      </c>
      <c r="B18163" s="112"/>
      <c r="C18163" s="137">
        <v>9.7599999999999996E-3</v>
      </c>
      <c r="D18163" s="134" t="s">
        <v>4099</v>
      </c>
      <c r="E18163" s="136">
        <v>31.587</v>
      </c>
      <c r="F18163" s="136">
        <v>23.096</v>
      </c>
      <c r="G18163" s="136">
        <v>0.999</v>
      </c>
      <c r="H18163" s="136">
        <v>74.983999999999995</v>
      </c>
      <c r="I18163" s="136">
        <v>854.423</v>
      </c>
      <c r="J18163" s="136">
        <v>4682.8090000000002</v>
      </c>
      <c r="K18163" s="136">
        <v>191.185</v>
      </c>
      <c r="L18163" s="136">
        <v>240.227</v>
      </c>
      <c r="M18163" s="136">
        <v>67.98</v>
      </c>
      <c r="N18163" s="136">
        <v>18.54</v>
      </c>
      <c r="O18163" s="136">
        <v>35.021000000000001</v>
      </c>
      <c r="P18163" s="136">
        <v>13.443</v>
      </c>
      <c r="Q18163" s="136">
        <v>3.694</v>
      </c>
      <c r="R18163" s="136">
        <v>12.137</v>
      </c>
      <c r="S18163" s="136">
        <v>20.399000000000001</v>
      </c>
    </row>
    <row r="18164" spans="1:19" ht="11.25" thickBot="1" x14ac:dyDescent="0.2">
      <c r="A18164" s="112"/>
    </row>
    <row r="18165" spans="1:19" ht="11.25" thickBot="1" x14ac:dyDescent="0.2">
      <c r="A18165" s="139" t="s">
        <v>366</v>
      </c>
      <c r="B18165" s="112"/>
      <c r="C18165" s="140">
        <v>0.96299999999999997</v>
      </c>
      <c r="D18165" s="134" t="s">
        <v>1337</v>
      </c>
      <c r="E18165" s="136">
        <v>0.9</v>
      </c>
      <c r="F18165" s="136">
        <v>2.8359999999999999</v>
      </c>
      <c r="G18165" s="136">
        <v>81.846999999999994</v>
      </c>
      <c r="H18165" s="136">
        <v>0.877</v>
      </c>
      <c r="I18165" s="136">
        <v>0.505</v>
      </c>
      <c r="J18165" s="136">
        <v>0.433</v>
      </c>
      <c r="K18165" s="136">
        <v>2.1230000000000002</v>
      </c>
      <c r="L18165" s="136">
        <v>1.631</v>
      </c>
      <c r="M18165" s="136">
        <v>2.867</v>
      </c>
      <c r="N18165" s="136">
        <v>1.0960000000000001</v>
      </c>
      <c r="O18165" s="136">
        <v>12.856999999999999</v>
      </c>
      <c r="P18165" s="136">
        <v>3.5110000000000001</v>
      </c>
      <c r="Q18165" s="136">
        <v>1.1279999999999999</v>
      </c>
      <c r="R18165" s="136">
        <v>4.2779999999999996</v>
      </c>
      <c r="S18165" s="136">
        <v>5.8650000000000002</v>
      </c>
    </row>
    <row r="18166" spans="1:19" ht="11.25" thickBot="1" x14ac:dyDescent="0.2">
      <c r="A18166" s="112"/>
    </row>
    <row r="18167" spans="1:19" ht="11.25" thickBot="1" x14ac:dyDescent="0.2">
      <c r="A18167" s="106" t="s">
        <v>357</v>
      </c>
      <c r="B18167" s="106" t="s">
        <v>358</v>
      </c>
      <c r="C18167" s="130" t="s">
        <v>51</v>
      </c>
      <c r="D18167" s="130" t="s">
        <v>52</v>
      </c>
      <c r="E18167" s="130" t="s">
        <v>53</v>
      </c>
      <c r="F18167" s="130" t="s">
        <v>54</v>
      </c>
      <c r="G18167" s="130" t="s">
        <v>55</v>
      </c>
      <c r="H18167" s="130" t="s">
        <v>56</v>
      </c>
      <c r="I18167" s="130" t="s">
        <v>57</v>
      </c>
      <c r="J18167" s="130" t="s">
        <v>58</v>
      </c>
      <c r="K18167" s="130" t="s">
        <v>59</v>
      </c>
      <c r="L18167" s="130" t="s">
        <v>60</v>
      </c>
      <c r="M18167" s="130" t="s">
        <v>61</v>
      </c>
      <c r="N18167" s="130" t="s">
        <v>62</v>
      </c>
      <c r="O18167" s="130" t="s">
        <v>63</v>
      </c>
      <c r="P18167" s="130" t="s">
        <v>64</v>
      </c>
      <c r="Q18167" s="131" t="s">
        <v>65</v>
      </c>
      <c r="R18167" s="131" t="s">
        <v>66</v>
      </c>
      <c r="S18167" s="130" t="s">
        <v>67</v>
      </c>
    </row>
    <row r="18168" spans="1:19" ht="11.25" thickBot="1" x14ac:dyDescent="0.2">
      <c r="A18168" s="107">
        <v>1</v>
      </c>
      <c r="B18168" s="132">
        <v>0.72694444444444439</v>
      </c>
      <c r="C18168" s="108">
        <v>274.23099999999999</v>
      </c>
      <c r="D18168" s="108">
        <v>289.48700000000002</v>
      </c>
      <c r="E18168" s="108">
        <v>126.59099999999999</v>
      </c>
      <c r="F18168" s="108">
        <v>161.262</v>
      </c>
      <c r="G18168" s="108">
        <v>95.286000000000001</v>
      </c>
      <c r="H18168" s="108">
        <v>229.96199999999999</v>
      </c>
      <c r="I18168" s="108">
        <v>1257.4290000000001</v>
      </c>
      <c r="J18168" s="108">
        <v>7574.9430000000002</v>
      </c>
      <c r="K18168" s="108">
        <v>11179.6</v>
      </c>
      <c r="L18168" s="108">
        <v>-12.327999999999999</v>
      </c>
      <c r="M18168" s="108">
        <v>7.49</v>
      </c>
      <c r="N18168" s="108">
        <v>1149.0340000000001</v>
      </c>
      <c r="O18168" s="108">
        <v>266.01</v>
      </c>
      <c r="P18168" s="108">
        <v>55839.311999999998</v>
      </c>
      <c r="Q18168" s="133">
        <v>0.93869000000000002</v>
      </c>
      <c r="R18168" s="134" t="s">
        <v>4100</v>
      </c>
      <c r="S18168" s="108">
        <v>2614.3000000000002</v>
      </c>
    </row>
    <row r="18169" spans="1:19" ht="11.25" thickBot="1" x14ac:dyDescent="0.2">
      <c r="A18169" s="112"/>
    </row>
    <row r="18170" spans="1:19" ht="11.25" thickBot="1" x14ac:dyDescent="0.2">
      <c r="A18170" s="107">
        <v>2</v>
      </c>
      <c r="B18170" s="132">
        <v>0.72711805555555553</v>
      </c>
      <c r="C18170" s="108">
        <v>287.56299999999999</v>
      </c>
      <c r="D18170" s="108">
        <v>249.13900000000001</v>
      </c>
      <c r="E18170" s="108">
        <v>91.555999999999997</v>
      </c>
      <c r="F18170" s="108">
        <v>157.501</v>
      </c>
      <c r="G18170" s="108">
        <v>76.260000000000005</v>
      </c>
      <c r="H18170" s="108">
        <v>248.488</v>
      </c>
      <c r="I18170" s="108">
        <v>1372.627</v>
      </c>
      <c r="J18170" s="108">
        <v>7682.4570000000003</v>
      </c>
      <c r="K18170" s="108">
        <v>11071.01</v>
      </c>
      <c r="L18170" s="108">
        <v>-12.346</v>
      </c>
      <c r="M18170" s="108">
        <v>7.4480000000000004</v>
      </c>
      <c r="N18170" s="108">
        <v>1192.798</v>
      </c>
      <c r="O18170" s="108">
        <v>282.10000000000002</v>
      </c>
      <c r="P18170" s="108">
        <v>55815.243000000002</v>
      </c>
      <c r="Q18170" s="133">
        <v>0.95513999999999999</v>
      </c>
      <c r="R18170" s="134" t="s">
        <v>2230</v>
      </c>
      <c r="S18170" s="108">
        <v>2613.165</v>
      </c>
    </row>
    <row r="18171" spans="1:19" ht="11.25" thickBot="1" x14ac:dyDescent="0.2">
      <c r="A18171" s="112"/>
    </row>
    <row r="18172" spans="1:19" ht="11.25" thickBot="1" x14ac:dyDescent="0.2">
      <c r="A18172" s="107">
        <v>3</v>
      </c>
      <c r="B18172" s="132">
        <v>0.72730324074074071</v>
      </c>
      <c r="C18172" s="108">
        <v>299.613</v>
      </c>
      <c r="D18172" s="108">
        <v>271.10700000000003</v>
      </c>
      <c r="E18172" s="108">
        <v>112.03100000000001</v>
      </c>
      <c r="F18172" s="108">
        <v>168.126</v>
      </c>
      <c r="G18172" s="108">
        <v>112.17400000000001</v>
      </c>
      <c r="H18172" s="108">
        <v>252.00800000000001</v>
      </c>
      <c r="I18172" s="108">
        <v>1227.1579999999999</v>
      </c>
      <c r="J18172" s="108">
        <v>7553.2719999999999</v>
      </c>
      <c r="K18172" s="108">
        <v>11112.5</v>
      </c>
      <c r="L18172" s="108">
        <v>-14.163</v>
      </c>
      <c r="M18172" s="108">
        <v>8.3740000000000006</v>
      </c>
      <c r="N18172" s="108">
        <v>1118.6489999999999</v>
      </c>
      <c r="O18172" s="108">
        <v>263.42</v>
      </c>
      <c r="P18172" s="108">
        <v>55848.125999999997</v>
      </c>
      <c r="Q18172" s="133">
        <v>0.96231999999999995</v>
      </c>
      <c r="R18172" s="134" t="s">
        <v>4101</v>
      </c>
      <c r="S18172" s="108">
        <v>2601.8330000000001</v>
      </c>
    </row>
    <row r="18173" spans="1:19" ht="11.25" thickBot="1" x14ac:dyDescent="0.2">
      <c r="A18173" s="112"/>
    </row>
    <row r="18174" spans="1:19" ht="11.25" thickBot="1" x14ac:dyDescent="0.2">
      <c r="A18174" s="135" t="s">
        <v>362</v>
      </c>
      <c r="B18174" s="112"/>
      <c r="C18174" s="136">
        <v>287.13600000000002</v>
      </c>
      <c r="D18174" s="136">
        <v>269.911</v>
      </c>
      <c r="E18174" s="136">
        <v>110.06</v>
      </c>
      <c r="F18174" s="136">
        <v>162.29599999999999</v>
      </c>
      <c r="G18174" s="136">
        <v>94.572999999999993</v>
      </c>
      <c r="H18174" s="136">
        <v>243.48599999999999</v>
      </c>
      <c r="I18174" s="136">
        <v>1285.7380000000001</v>
      </c>
      <c r="J18174" s="136">
        <v>7603.5569999999998</v>
      </c>
      <c r="K18174" s="136">
        <v>11121.037</v>
      </c>
      <c r="L18174" s="136">
        <v>-12.946</v>
      </c>
      <c r="M18174" s="136">
        <v>7.7709999999999999</v>
      </c>
      <c r="N18174" s="136">
        <v>1153.4939999999999</v>
      </c>
      <c r="O18174" s="136">
        <v>270.51</v>
      </c>
      <c r="P18174" s="136">
        <v>55834.226999999999</v>
      </c>
      <c r="Q18174" s="137">
        <v>0.95204999999999995</v>
      </c>
      <c r="R18174" s="134" t="s">
        <v>4102</v>
      </c>
      <c r="S18174" s="136">
        <v>2609.7660000000001</v>
      </c>
    </row>
    <row r="18175" spans="1:19" ht="11.25" thickBot="1" x14ac:dyDescent="0.2">
      <c r="A18175" s="112"/>
    </row>
    <row r="18176" spans="1:19" ht="11.25" thickBot="1" x14ac:dyDescent="0.2">
      <c r="A18176" s="138" t="s">
        <v>364</v>
      </c>
      <c r="B18176" s="112"/>
      <c r="C18176" s="136">
        <v>12.696</v>
      </c>
      <c r="D18176" s="136">
        <v>20.201000000000001</v>
      </c>
      <c r="E18176" s="136">
        <v>17.600999999999999</v>
      </c>
      <c r="F18176" s="136">
        <v>5.3879999999999999</v>
      </c>
      <c r="G18176" s="136">
        <v>17.966999999999999</v>
      </c>
      <c r="H18176" s="136">
        <v>11.843999999999999</v>
      </c>
      <c r="I18176" s="136">
        <v>76.754999999999995</v>
      </c>
      <c r="J18176" s="136">
        <v>69.183000000000007</v>
      </c>
      <c r="K18176" s="136">
        <v>54.795999999999999</v>
      </c>
      <c r="L18176" s="136">
        <v>1.054</v>
      </c>
      <c r="M18176" s="136">
        <v>0.52300000000000002</v>
      </c>
      <c r="N18176" s="136">
        <v>37.274999999999999</v>
      </c>
      <c r="O18176" s="136">
        <v>10.119999999999999</v>
      </c>
      <c r="P18176" s="136">
        <v>17.021000000000001</v>
      </c>
      <c r="Q18176" s="137">
        <v>1.2109999999999999E-2</v>
      </c>
      <c r="R18176" s="134" t="s">
        <v>3835</v>
      </c>
      <c r="S18176" s="136">
        <v>6.8940000000000001</v>
      </c>
    </row>
    <row r="18177" spans="1:19" ht="11.25" thickBot="1" x14ac:dyDescent="0.2">
      <c r="A18177" s="112"/>
    </row>
    <row r="18178" spans="1:19" ht="11.25" thickBot="1" x14ac:dyDescent="0.2">
      <c r="A18178" s="139" t="s">
        <v>366</v>
      </c>
      <c r="B18178" s="112"/>
      <c r="C18178" s="136">
        <v>4.4219999999999997</v>
      </c>
      <c r="D18178" s="136">
        <v>7.484</v>
      </c>
      <c r="E18178" s="136">
        <v>15.992000000000001</v>
      </c>
      <c r="F18178" s="136">
        <v>3.32</v>
      </c>
      <c r="G18178" s="136">
        <v>18.998000000000001</v>
      </c>
      <c r="H18178" s="136">
        <v>4.8639999999999999</v>
      </c>
      <c r="I18178" s="136">
        <v>5.97</v>
      </c>
      <c r="J18178" s="136">
        <v>0.91</v>
      </c>
      <c r="K18178" s="136">
        <v>0.49299999999999999</v>
      </c>
      <c r="L18178" s="136">
        <v>8.1440000000000001</v>
      </c>
      <c r="M18178" s="136">
        <v>6.7320000000000002</v>
      </c>
      <c r="N18178" s="136">
        <v>3.2320000000000002</v>
      </c>
      <c r="O18178" s="136">
        <v>3.7410000000000001</v>
      </c>
      <c r="P18178" s="136">
        <v>0.03</v>
      </c>
      <c r="Q18178" s="140">
        <v>1.272</v>
      </c>
      <c r="R18178" s="134" t="s">
        <v>4103</v>
      </c>
      <c r="S18178" s="136">
        <v>0.26400000000000001</v>
      </c>
    </row>
    <row r="18179" spans="1:19" ht="11.25" thickBot="1" x14ac:dyDescent="0.2">
      <c r="A18179" s="112"/>
    </row>
    <row r="18180" spans="1:19" ht="11.25" thickBot="1" x14ac:dyDescent="0.2">
      <c r="A18180" s="106" t="s">
        <v>357</v>
      </c>
      <c r="B18180" s="106" t="s">
        <v>358</v>
      </c>
      <c r="C18180" s="130" t="s">
        <v>68</v>
      </c>
    </row>
    <row r="18181" spans="1:19" ht="11.25" thickBot="1" x14ac:dyDescent="0.2">
      <c r="A18181" s="107">
        <v>1</v>
      </c>
      <c r="B18181" s="132">
        <v>0.72694444444444439</v>
      </c>
      <c r="C18181" s="108">
        <v>673.40099999999995</v>
      </c>
    </row>
    <row r="18182" spans="1:19" ht="11.25" thickBot="1" x14ac:dyDescent="0.2">
      <c r="A18182" s="112"/>
    </row>
    <row r="18183" spans="1:19" ht="11.25" thickBot="1" x14ac:dyDescent="0.2">
      <c r="A18183" s="107">
        <v>2</v>
      </c>
      <c r="B18183" s="132">
        <v>0.72711805555555553</v>
      </c>
      <c r="C18183" s="108">
        <v>840.101</v>
      </c>
    </row>
    <row r="18184" spans="1:19" ht="11.25" thickBot="1" x14ac:dyDescent="0.2">
      <c r="A18184" s="112"/>
    </row>
    <row r="18185" spans="1:19" ht="11.25" thickBot="1" x14ac:dyDescent="0.2">
      <c r="A18185" s="107">
        <v>3</v>
      </c>
      <c r="B18185" s="132">
        <v>0.72730324074074071</v>
      </c>
      <c r="C18185" s="108">
        <v>647.59799999999996</v>
      </c>
    </row>
    <row r="18186" spans="1:19" ht="11.25" thickBot="1" x14ac:dyDescent="0.2">
      <c r="A18186" s="112"/>
    </row>
    <row r="18187" spans="1:19" ht="11.25" thickBot="1" x14ac:dyDescent="0.2">
      <c r="A18187" s="135" t="s">
        <v>362</v>
      </c>
      <c r="B18187" s="112"/>
      <c r="C18187" s="136">
        <v>720.36699999999996</v>
      </c>
    </row>
    <row r="18188" spans="1:19" ht="11.25" thickBot="1" x14ac:dyDescent="0.2">
      <c r="A18188" s="112"/>
    </row>
    <row r="18189" spans="1:19" ht="11.25" thickBot="1" x14ac:dyDescent="0.2">
      <c r="A18189" s="138" t="s">
        <v>364</v>
      </c>
      <c r="B18189" s="112"/>
      <c r="C18189" s="136">
        <v>104.492</v>
      </c>
    </row>
    <row r="18190" spans="1:19" ht="11.25" thickBot="1" x14ac:dyDescent="0.2">
      <c r="A18190" s="112"/>
    </row>
    <row r="18191" spans="1:19" ht="11.25" thickBot="1" x14ac:dyDescent="0.2">
      <c r="A18191" s="139" t="s">
        <v>366</v>
      </c>
      <c r="B18191" s="112"/>
      <c r="C18191" s="136">
        <v>14.505000000000001</v>
      </c>
    </row>
    <row r="18192" spans="1:19" ht="10.5" x14ac:dyDescent="0.15">
      <c r="A18192" s="112"/>
    </row>
    <row r="18193" spans="1:19" x14ac:dyDescent="0.15">
      <c r="A18193" s="129"/>
      <c r="B18193" s="86" t="s">
        <v>4104</v>
      </c>
    </row>
    <row r="18194" spans="1:19" ht="9.75" thickBot="1" x14ac:dyDescent="0.2">
      <c r="A18194" s="81" t="s">
        <v>5871</v>
      </c>
    </row>
    <row r="18195" spans="1:19" ht="11.25" thickBot="1" x14ac:dyDescent="0.2">
      <c r="A18195" s="106" t="s">
        <v>357</v>
      </c>
      <c r="B18195" s="106" t="s">
        <v>358</v>
      </c>
      <c r="C18195" s="130" t="s">
        <v>0</v>
      </c>
      <c r="D18195" s="130" t="s">
        <v>1</v>
      </c>
      <c r="E18195" s="130" t="s">
        <v>2</v>
      </c>
      <c r="F18195" s="130" t="s">
        <v>3</v>
      </c>
      <c r="G18195" s="130" t="s">
        <v>4</v>
      </c>
      <c r="H18195" s="130" t="s">
        <v>5</v>
      </c>
      <c r="I18195" s="131" t="s">
        <v>6</v>
      </c>
      <c r="J18195" s="131" t="s">
        <v>7</v>
      </c>
      <c r="K18195" s="130" t="s">
        <v>8</v>
      </c>
      <c r="L18195" s="130" t="s">
        <v>9</v>
      </c>
      <c r="M18195" s="130" t="s">
        <v>10</v>
      </c>
      <c r="N18195" s="130" t="s">
        <v>11</v>
      </c>
      <c r="O18195" s="130" t="s">
        <v>12</v>
      </c>
      <c r="P18195" s="130" t="s">
        <v>13</v>
      </c>
      <c r="Q18195" s="130" t="s">
        <v>14</v>
      </c>
      <c r="R18195" s="130" t="s">
        <v>15</v>
      </c>
      <c r="S18195" s="130" t="s">
        <v>16</v>
      </c>
    </row>
    <row r="18196" spans="1:19" ht="11.25" thickBot="1" x14ac:dyDescent="0.2">
      <c r="A18196" s="107">
        <v>1</v>
      </c>
      <c r="B18196" s="132">
        <v>0.73208333333333331</v>
      </c>
      <c r="C18196" s="141" t="s">
        <v>13346</v>
      </c>
      <c r="D18196" s="141" t="s">
        <v>13347</v>
      </c>
      <c r="E18196" s="141" t="s">
        <v>13348</v>
      </c>
      <c r="F18196" s="108">
        <v>970146.14</v>
      </c>
      <c r="G18196" s="141" t="s">
        <v>13349</v>
      </c>
      <c r="H18196" s="141" t="s">
        <v>13350</v>
      </c>
      <c r="I18196" s="133">
        <v>1.17072</v>
      </c>
      <c r="J18196" s="134" t="s">
        <v>4110</v>
      </c>
      <c r="K18196" s="141" t="s">
        <v>13351</v>
      </c>
      <c r="L18196" s="108">
        <v>108.43300000000001</v>
      </c>
      <c r="M18196" s="108">
        <v>7435.2110000000002</v>
      </c>
      <c r="N18196" s="108">
        <v>16704.365000000002</v>
      </c>
      <c r="O18196" s="141" t="s">
        <v>13352</v>
      </c>
      <c r="P18196" s="108">
        <v>106470.12</v>
      </c>
      <c r="Q18196" s="108">
        <v>4323.7579999999998</v>
      </c>
      <c r="R18196" s="108">
        <v>7685.8760000000002</v>
      </c>
      <c r="S18196" s="108">
        <v>90011.45</v>
      </c>
    </row>
    <row r="18197" spans="1:19" ht="11.25" thickBot="1" x14ac:dyDescent="0.2">
      <c r="A18197" s="112"/>
    </row>
    <row r="18198" spans="1:19" ht="11.25" thickBot="1" x14ac:dyDescent="0.2">
      <c r="A18198" s="107">
        <v>2</v>
      </c>
      <c r="B18198" s="132">
        <v>0.73225694444444445</v>
      </c>
      <c r="C18198" s="141" t="s">
        <v>13353</v>
      </c>
      <c r="D18198" s="141" t="s">
        <v>13354</v>
      </c>
      <c r="E18198" s="141" t="s">
        <v>13355</v>
      </c>
      <c r="F18198" s="108">
        <v>961779.08</v>
      </c>
      <c r="G18198" s="141" t="s">
        <v>13356</v>
      </c>
      <c r="H18198" s="141" t="s">
        <v>13357</v>
      </c>
      <c r="I18198" s="133">
        <v>1.1902900000000001</v>
      </c>
      <c r="J18198" s="134" t="s">
        <v>4116</v>
      </c>
      <c r="K18198" s="141" t="s">
        <v>13358</v>
      </c>
      <c r="L18198" s="108">
        <v>90.673000000000002</v>
      </c>
      <c r="M18198" s="108">
        <v>7752.8620000000001</v>
      </c>
      <c r="N18198" s="108">
        <v>16678.13</v>
      </c>
      <c r="O18198" s="141" t="s">
        <v>13359</v>
      </c>
      <c r="P18198" s="108">
        <v>105404.36</v>
      </c>
      <c r="Q18198" s="108">
        <v>4113.482</v>
      </c>
      <c r="R18198" s="108">
        <v>7533.9269999999997</v>
      </c>
      <c r="S18198" s="108">
        <v>89026.024999999994</v>
      </c>
    </row>
    <row r="18199" spans="1:19" ht="11.25" thickBot="1" x14ac:dyDescent="0.2">
      <c r="A18199" s="112"/>
    </row>
    <row r="18200" spans="1:19" ht="11.25" thickBot="1" x14ac:dyDescent="0.2">
      <c r="A18200" s="107">
        <v>3</v>
      </c>
      <c r="B18200" s="132">
        <v>0.73244212962962962</v>
      </c>
      <c r="C18200" s="141" t="s">
        <v>13360</v>
      </c>
      <c r="D18200" s="141" t="s">
        <v>13361</v>
      </c>
      <c r="E18200" s="141" t="s">
        <v>13362</v>
      </c>
      <c r="F18200" s="108">
        <v>970743.58</v>
      </c>
      <c r="G18200" s="141" t="s">
        <v>13363</v>
      </c>
      <c r="H18200" s="141" t="s">
        <v>13364</v>
      </c>
      <c r="I18200" s="133">
        <v>1.2094800000000001</v>
      </c>
      <c r="J18200" s="134" t="s">
        <v>4123</v>
      </c>
      <c r="K18200" s="141" t="s">
        <v>13365</v>
      </c>
      <c r="L18200" s="108">
        <v>109.063</v>
      </c>
      <c r="M18200" s="108">
        <v>7898.5940000000001</v>
      </c>
      <c r="N18200" s="108">
        <v>17138.714</v>
      </c>
      <c r="O18200" s="141" t="s">
        <v>13366</v>
      </c>
      <c r="P18200" s="108">
        <v>104977.24</v>
      </c>
      <c r="Q18200" s="108">
        <v>4086.991</v>
      </c>
      <c r="R18200" s="108">
        <v>7648.6270000000004</v>
      </c>
      <c r="S18200" s="108">
        <v>89834.258000000002</v>
      </c>
    </row>
    <row r="18201" spans="1:19" ht="11.25" thickBot="1" x14ac:dyDescent="0.2">
      <c r="A18201" s="112"/>
    </row>
    <row r="18202" spans="1:19" ht="11.25" thickBot="1" x14ac:dyDescent="0.2">
      <c r="A18202" s="135" t="s">
        <v>362</v>
      </c>
      <c r="B18202" s="112"/>
      <c r="C18202" s="141" t="s">
        <v>13367</v>
      </c>
      <c r="D18202" s="141" t="s">
        <v>13368</v>
      </c>
      <c r="E18202" s="141" t="s">
        <v>13369</v>
      </c>
      <c r="F18202" s="136">
        <v>967556.27</v>
      </c>
      <c r="G18202" s="141" t="s">
        <v>13370</v>
      </c>
      <c r="H18202" s="141" t="s">
        <v>13371</v>
      </c>
      <c r="I18202" s="137">
        <v>1.1901600000000001</v>
      </c>
      <c r="J18202" s="134" t="s">
        <v>4130</v>
      </c>
      <c r="K18202" s="141" t="s">
        <v>13372</v>
      </c>
      <c r="L18202" s="136">
        <v>102.723</v>
      </c>
      <c r="M18202" s="136">
        <v>7695.5559999999996</v>
      </c>
      <c r="N18202" s="136">
        <v>16840.402999999998</v>
      </c>
      <c r="O18202" s="141" t="s">
        <v>13373</v>
      </c>
      <c r="P18202" s="136">
        <v>105617.24</v>
      </c>
      <c r="Q18202" s="136">
        <v>4174.7439999999997</v>
      </c>
      <c r="R18202" s="136">
        <v>7622.81</v>
      </c>
      <c r="S18202" s="136">
        <v>89623.910999999993</v>
      </c>
    </row>
    <row r="18203" spans="1:19" ht="11.25" thickBot="1" x14ac:dyDescent="0.2">
      <c r="A18203" s="112"/>
    </row>
    <row r="18204" spans="1:19" ht="11.25" thickBot="1" x14ac:dyDescent="0.2">
      <c r="A18204" s="138" t="s">
        <v>364</v>
      </c>
      <c r="B18204" s="112"/>
      <c r="C18204" s="141" t="s">
        <v>13374</v>
      </c>
      <c r="D18204" s="141" t="s">
        <v>13375</v>
      </c>
      <c r="E18204" s="141" t="s">
        <v>13376</v>
      </c>
      <c r="F18204" s="136">
        <v>5012.1009999999997</v>
      </c>
      <c r="G18204" s="141" t="s">
        <v>13377</v>
      </c>
      <c r="H18204" s="141" t="s">
        <v>13378</v>
      </c>
      <c r="I18204" s="137">
        <v>1.9380000000000001E-2</v>
      </c>
      <c r="J18204" s="134" t="s">
        <v>4138</v>
      </c>
      <c r="K18204" s="141" t="s">
        <v>13379</v>
      </c>
      <c r="L18204" s="136">
        <v>10.44</v>
      </c>
      <c r="M18204" s="136">
        <v>236.947</v>
      </c>
      <c r="N18204" s="136">
        <v>258.678</v>
      </c>
      <c r="O18204" s="141" t="s">
        <v>13380</v>
      </c>
      <c r="P18204" s="136">
        <v>768.86900000000003</v>
      </c>
      <c r="Q18204" s="136">
        <v>129.72800000000001</v>
      </c>
      <c r="R18204" s="136">
        <v>79.195999999999998</v>
      </c>
      <c r="S18204" s="136">
        <v>525.30999999999995</v>
      </c>
    </row>
    <row r="18205" spans="1:19" ht="11.25" thickBot="1" x14ac:dyDescent="0.2">
      <c r="A18205" s="112"/>
    </row>
    <row r="18206" spans="1:19" ht="11.25" thickBot="1" x14ac:dyDescent="0.2">
      <c r="A18206" s="139" t="s">
        <v>366</v>
      </c>
      <c r="B18206" s="112"/>
      <c r="C18206" s="141" t="s">
        <v>1584</v>
      </c>
      <c r="D18206" s="141" t="s">
        <v>559</v>
      </c>
      <c r="E18206" s="141" t="s">
        <v>4141</v>
      </c>
      <c r="F18206" s="136">
        <v>0.51800000000000002</v>
      </c>
      <c r="G18206" s="141" t="s">
        <v>4142</v>
      </c>
      <c r="H18206" s="141" t="s">
        <v>4143</v>
      </c>
      <c r="I18206" s="140">
        <v>1.6279999999999999</v>
      </c>
      <c r="J18206" s="134" t="s">
        <v>3144</v>
      </c>
      <c r="K18206" s="141" t="s">
        <v>4144</v>
      </c>
      <c r="L18206" s="136">
        <v>10.164</v>
      </c>
      <c r="M18206" s="136">
        <v>3.0790000000000002</v>
      </c>
      <c r="N18206" s="136">
        <v>1.536</v>
      </c>
      <c r="O18206" s="141" t="s">
        <v>3139</v>
      </c>
      <c r="P18206" s="136">
        <v>0.72799999999999998</v>
      </c>
      <c r="Q18206" s="136">
        <v>3.1070000000000002</v>
      </c>
      <c r="R18206" s="136">
        <v>1.0389999999999999</v>
      </c>
      <c r="S18206" s="136">
        <v>0.58599999999999997</v>
      </c>
    </row>
    <row r="18207" spans="1:19" ht="11.25" thickBot="1" x14ac:dyDescent="0.2">
      <c r="A18207" s="112"/>
    </row>
    <row r="18208" spans="1:19" ht="11.25" thickBot="1" x14ac:dyDescent="0.2">
      <c r="A18208" s="106" t="s">
        <v>357</v>
      </c>
      <c r="B18208" s="106" t="s">
        <v>358</v>
      </c>
      <c r="C18208" s="130" t="s">
        <v>17</v>
      </c>
      <c r="D18208" s="130" t="s">
        <v>18</v>
      </c>
      <c r="E18208" s="131" t="s">
        <v>19</v>
      </c>
      <c r="F18208" s="131" t="s">
        <v>20</v>
      </c>
      <c r="G18208" s="130" t="s">
        <v>21</v>
      </c>
      <c r="H18208" s="130" t="s">
        <v>22</v>
      </c>
      <c r="I18208" s="130" t="s">
        <v>23</v>
      </c>
      <c r="J18208" s="130" t="s">
        <v>24</v>
      </c>
      <c r="K18208" s="131" t="s">
        <v>25</v>
      </c>
      <c r="L18208" s="131" t="s">
        <v>26</v>
      </c>
      <c r="M18208" s="130" t="s">
        <v>27</v>
      </c>
      <c r="N18208" s="130" t="s">
        <v>28</v>
      </c>
      <c r="O18208" s="130" t="s">
        <v>29</v>
      </c>
      <c r="P18208" s="130" t="s">
        <v>30</v>
      </c>
      <c r="Q18208" s="130" t="s">
        <v>31</v>
      </c>
      <c r="R18208" s="130" t="s">
        <v>32</v>
      </c>
      <c r="S18208" s="130" t="s">
        <v>33</v>
      </c>
    </row>
    <row r="18209" spans="1:19" ht="11.25" thickBot="1" x14ac:dyDescent="0.2">
      <c r="A18209" s="107">
        <v>1</v>
      </c>
      <c r="B18209" s="132">
        <v>0.73208333333333331</v>
      </c>
      <c r="C18209" s="108">
        <v>88954.081999999995</v>
      </c>
      <c r="D18209" s="108">
        <v>24485.359</v>
      </c>
      <c r="E18209" s="133">
        <v>1.0763100000000001</v>
      </c>
      <c r="F18209" s="133">
        <v>1.0060100000000001</v>
      </c>
      <c r="G18209" s="108">
        <v>6.298</v>
      </c>
      <c r="H18209" s="108">
        <v>18.597999999999999</v>
      </c>
      <c r="I18209" s="108">
        <v>335893.19</v>
      </c>
      <c r="J18209" s="141" t="s">
        <v>13381</v>
      </c>
      <c r="K18209" s="133">
        <v>1.1249899999999999</v>
      </c>
      <c r="L18209" s="134" t="s">
        <v>2289</v>
      </c>
      <c r="M18209" s="108">
        <v>661.48699999999997</v>
      </c>
      <c r="N18209" s="108">
        <v>2025.4670000000001</v>
      </c>
      <c r="O18209" s="108">
        <v>3.5760000000000001</v>
      </c>
      <c r="P18209" s="108">
        <v>191.99799999999999</v>
      </c>
      <c r="Q18209" s="108">
        <v>834.68399999999997</v>
      </c>
      <c r="R18209" s="108">
        <v>279.04599999999999</v>
      </c>
      <c r="S18209" s="108">
        <v>568.66899999999998</v>
      </c>
    </row>
    <row r="18210" spans="1:19" ht="11.25" thickBot="1" x14ac:dyDescent="0.2">
      <c r="A18210" s="112"/>
    </row>
    <row r="18211" spans="1:19" ht="11.25" thickBot="1" x14ac:dyDescent="0.2">
      <c r="A18211" s="107">
        <v>2</v>
      </c>
      <c r="B18211" s="132">
        <v>0.73225694444444445</v>
      </c>
      <c r="C18211" s="108">
        <v>88238.962</v>
      </c>
      <c r="D18211" s="108">
        <v>24437.508999999998</v>
      </c>
      <c r="E18211" s="133">
        <v>1.0894200000000001</v>
      </c>
      <c r="F18211" s="133">
        <v>1.0150999999999999</v>
      </c>
      <c r="G18211" s="108">
        <v>7.06</v>
      </c>
      <c r="H18211" s="108">
        <v>25.672999999999998</v>
      </c>
      <c r="I18211" s="108">
        <v>333612.96999999997</v>
      </c>
      <c r="J18211" s="141" t="s">
        <v>13382</v>
      </c>
      <c r="K18211" s="133">
        <v>1.1289400000000001</v>
      </c>
      <c r="L18211" s="134" t="s">
        <v>4147</v>
      </c>
      <c r="M18211" s="108">
        <v>564.87300000000005</v>
      </c>
      <c r="N18211" s="108">
        <v>2013.5250000000001</v>
      </c>
      <c r="O18211" s="108">
        <v>2.7069999999999999</v>
      </c>
      <c r="P18211" s="108">
        <v>159.82599999999999</v>
      </c>
      <c r="Q18211" s="108">
        <v>816.322</v>
      </c>
      <c r="R18211" s="108">
        <v>360.49400000000003</v>
      </c>
      <c r="S18211" s="108">
        <v>581.19399999999996</v>
      </c>
    </row>
    <row r="18212" spans="1:19" ht="11.25" thickBot="1" x14ac:dyDescent="0.2">
      <c r="A18212" s="112"/>
    </row>
    <row r="18213" spans="1:19" ht="11.25" thickBot="1" x14ac:dyDescent="0.2">
      <c r="A18213" s="107">
        <v>3</v>
      </c>
      <c r="B18213" s="132">
        <v>0.73244212962962962</v>
      </c>
      <c r="C18213" s="108">
        <v>88337.887000000002</v>
      </c>
      <c r="D18213" s="108">
        <v>24259.125</v>
      </c>
      <c r="E18213" s="133">
        <v>1.0857399999999999</v>
      </c>
      <c r="F18213" s="133">
        <v>1.01294</v>
      </c>
      <c r="G18213" s="108">
        <v>3.4220000000000002</v>
      </c>
      <c r="H18213" s="108">
        <v>22.088000000000001</v>
      </c>
      <c r="I18213" s="108">
        <v>334213.78000000003</v>
      </c>
      <c r="J18213" s="141" t="s">
        <v>13383</v>
      </c>
      <c r="K18213" s="133">
        <v>1.14425</v>
      </c>
      <c r="L18213" s="134" t="s">
        <v>4149</v>
      </c>
      <c r="M18213" s="108">
        <v>548.19100000000003</v>
      </c>
      <c r="N18213" s="108">
        <v>1993.645</v>
      </c>
      <c r="O18213" s="108">
        <v>11.314</v>
      </c>
      <c r="P18213" s="108">
        <v>167.44499999999999</v>
      </c>
      <c r="Q18213" s="108">
        <v>807.67499999999995</v>
      </c>
      <c r="R18213" s="108">
        <v>292.72899999999998</v>
      </c>
      <c r="S18213" s="108">
        <v>527.54200000000003</v>
      </c>
    </row>
    <row r="18214" spans="1:19" ht="11.25" thickBot="1" x14ac:dyDescent="0.2">
      <c r="A18214" s="112"/>
    </row>
    <row r="18215" spans="1:19" ht="11.25" thickBot="1" x14ac:dyDescent="0.2">
      <c r="A18215" s="135" t="s">
        <v>362</v>
      </c>
      <c r="B18215" s="112"/>
      <c r="C18215" s="136">
        <v>88510.31</v>
      </c>
      <c r="D18215" s="136">
        <v>24393.998</v>
      </c>
      <c r="E18215" s="137">
        <v>1.08382</v>
      </c>
      <c r="F18215" s="137">
        <v>1.01135</v>
      </c>
      <c r="G18215" s="136">
        <v>5.593</v>
      </c>
      <c r="H18215" s="136">
        <v>22.12</v>
      </c>
      <c r="I18215" s="136">
        <v>334573.31</v>
      </c>
      <c r="J18215" s="141" t="s">
        <v>13384</v>
      </c>
      <c r="K18215" s="137">
        <v>1.13273</v>
      </c>
      <c r="L18215" s="134" t="s">
        <v>4151</v>
      </c>
      <c r="M18215" s="136">
        <v>591.51700000000005</v>
      </c>
      <c r="N18215" s="136">
        <v>2010.8789999999999</v>
      </c>
      <c r="O18215" s="136">
        <v>5.8659999999999997</v>
      </c>
      <c r="P18215" s="136">
        <v>173.089</v>
      </c>
      <c r="Q18215" s="136">
        <v>819.56</v>
      </c>
      <c r="R18215" s="136">
        <v>310.75700000000001</v>
      </c>
      <c r="S18215" s="136">
        <v>559.13499999999999</v>
      </c>
    </row>
    <row r="18216" spans="1:19" ht="11.25" thickBot="1" x14ac:dyDescent="0.2">
      <c r="A18216" s="112"/>
    </row>
    <row r="18217" spans="1:19" ht="11.25" thickBot="1" x14ac:dyDescent="0.2">
      <c r="A18217" s="138" t="s">
        <v>364</v>
      </c>
      <c r="B18217" s="112"/>
      <c r="C18217" s="136">
        <v>387.48700000000002</v>
      </c>
      <c r="D18217" s="136">
        <v>119.22799999999999</v>
      </c>
      <c r="E18217" s="137">
        <v>6.7600000000000004E-3</v>
      </c>
      <c r="F18217" s="137">
        <v>4.7499999999999999E-3</v>
      </c>
      <c r="G18217" s="136">
        <v>1.9179999999999999</v>
      </c>
      <c r="H18217" s="136">
        <v>3.5379999999999998</v>
      </c>
      <c r="I18217" s="136">
        <v>1181.864</v>
      </c>
      <c r="J18217" s="141" t="s">
        <v>13385</v>
      </c>
      <c r="K18217" s="137">
        <v>1.017E-2</v>
      </c>
      <c r="L18217" s="134" t="s">
        <v>4153</v>
      </c>
      <c r="M18217" s="136">
        <v>61.167000000000002</v>
      </c>
      <c r="N18217" s="136">
        <v>16.074999999999999</v>
      </c>
      <c r="O18217" s="136">
        <v>4.7389999999999999</v>
      </c>
      <c r="P18217" s="136">
        <v>16.812000000000001</v>
      </c>
      <c r="Q18217" s="136">
        <v>13.792999999999999</v>
      </c>
      <c r="R18217" s="136">
        <v>43.613999999999997</v>
      </c>
      <c r="S18217" s="136">
        <v>28.068000000000001</v>
      </c>
    </row>
    <row r="18218" spans="1:19" ht="11.25" thickBot="1" x14ac:dyDescent="0.2">
      <c r="A18218" s="112"/>
    </row>
    <row r="18219" spans="1:19" ht="11.25" thickBot="1" x14ac:dyDescent="0.2">
      <c r="A18219" s="139" t="s">
        <v>366</v>
      </c>
      <c r="B18219" s="112"/>
      <c r="C18219" s="136">
        <v>0.438</v>
      </c>
      <c r="D18219" s="136">
        <v>0.48899999999999999</v>
      </c>
      <c r="E18219" s="140">
        <v>0.624</v>
      </c>
      <c r="F18219" s="140">
        <v>0.47</v>
      </c>
      <c r="G18219" s="136">
        <v>34.298999999999999</v>
      </c>
      <c r="H18219" s="136">
        <v>15.993</v>
      </c>
      <c r="I18219" s="136">
        <v>0.35299999999999998</v>
      </c>
      <c r="J18219" s="141" t="s">
        <v>4154</v>
      </c>
      <c r="K18219" s="140">
        <v>0.89800000000000002</v>
      </c>
      <c r="L18219" s="134" t="s">
        <v>3921</v>
      </c>
      <c r="M18219" s="136">
        <v>10.340999999999999</v>
      </c>
      <c r="N18219" s="136">
        <v>0.79900000000000004</v>
      </c>
      <c r="O18219" s="136">
        <v>80.787000000000006</v>
      </c>
      <c r="P18219" s="136">
        <v>9.7129999999999992</v>
      </c>
      <c r="Q18219" s="136">
        <v>1.6830000000000001</v>
      </c>
      <c r="R18219" s="136">
        <v>14.035</v>
      </c>
      <c r="S18219" s="136">
        <v>5.0199999999999996</v>
      </c>
    </row>
    <row r="18220" spans="1:19" ht="11.25" thickBot="1" x14ac:dyDescent="0.2">
      <c r="A18220" s="112"/>
    </row>
    <row r="18221" spans="1:19" ht="11.25" thickBot="1" x14ac:dyDescent="0.2">
      <c r="A18221" s="106" t="s">
        <v>357</v>
      </c>
      <c r="B18221" s="106" t="s">
        <v>358</v>
      </c>
      <c r="C18221" s="131" t="s">
        <v>34</v>
      </c>
      <c r="D18221" s="131" t="s">
        <v>35</v>
      </c>
      <c r="E18221" s="130" t="s">
        <v>36</v>
      </c>
      <c r="F18221" s="130" t="s">
        <v>37</v>
      </c>
      <c r="G18221" s="130" t="s">
        <v>38</v>
      </c>
      <c r="H18221" s="130" t="s">
        <v>39</v>
      </c>
      <c r="I18221" s="130" t="s">
        <v>40</v>
      </c>
      <c r="J18221" s="130" t="s">
        <v>41</v>
      </c>
      <c r="K18221" s="130" t="s">
        <v>42</v>
      </c>
      <c r="L18221" s="130" t="s">
        <v>43</v>
      </c>
      <c r="M18221" s="130" t="s">
        <v>44</v>
      </c>
      <c r="N18221" s="130" t="s">
        <v>45</v>
      </c>
      <c r="O18221" s="130" t="s">
        <v>46</v>
      </c>
      <c r="P18221" s="130" t="s">
        <v>47</v>
      </c>
      <c r="Q18221" s="130" t="s">
        <v>48</v>
      </c>
      <c r="R18221" s="130" t="s">
        <v>49</v>
      </c>
      <c r="S18221" s="130" t="s">
        <v>50</v>
      </c>
    </row>
    <row r="18222" spans="1:19" ht="11.25" thickBot="1" x14ac:dyDescent="0.2">
      <c r="A18222" s="107">
        <v>1</v>
      </c>
      <c r="B18222" s="132">
        <v>0.73208333333333331</v>
      </c>
      <c r="C18222" s="133">
        <v>1.01979</v>
      </c>
      <c r="D18222" s="134" t="s">
        <v>4155</v>
      </c>
      <c r="E18222" s="108">
        <v>2378.1770000000001</v>
      </c>
      <c r="F18222" s="108">
        <v>674.58500000000004</v>
      </c>
      <c r="G18222" s="108">
        <v>0.82699999999999996</v>
      </c>
      <c r="H18222" s="108">
        <v>14294.364</v>
      </c>
      <c r="I18222" s="108">
        <v>132273.32</v>
      </c>
      <c r="J18222" s="108">
        <v>857634.59</v>
      </c>
      <c r="K18222" s="108">
        <v>6783.201</v>
      </c>
      <c r="L18222" s="108">
        <v>11380.704</v>
      </c>
      <c r="M18222" s="108">
        <v>1811.7429999999999</v>
      </c>
      <c r="N18222" s="108">
        <v>1269.1130000000001</v>
      </c>
      <c r="O18222" s="108">
        <v>205.60400000000001</v>
      </c>
      <c r="P18222" s="108">
        <v>301.70800000000003</v>
      </c>
      <c r="Q18222" s="108">
        <v>220.41300000000001</v>
      </c>
      <c r="R18222" s="108">
        <v>228.089</v>
      </c>
      <c r="S18222" s="108">
        <v>234.20599999999999</v>
      </c>
    </row>
    <row r="18223" spans="1:19" ht="11.25" thickBot="1" x14ac:dyDescent="0.2">
      <c r="A18223" s="112"/>
    </row>
    <row r="18224" spans="1:19" ht="11.25" thickBot="1" x14ac:dyDescent="0.2">
      <c r="A18224" s="107">
        <v>2</v>
      </c>
      <c r="B18224" s="132">
        <v>0.73225694444444445</v>
      </c>
      <c r="C18224" s="133">
        <v>1.0228299999999999</v>
      </c>
      <c r="D18224" s="134" t="s">
        <v>4156</v>
      </c>
      <c r="E18224" s="108">
        <v>2300.9290000000001</v>
      </c>
      <c r="F18224" s="108">
        <v>717.44</v>
      </c>
      <c r="G18224" s="108">
        <v>3.4470000000000001</v>
      </c>
      <c r="H18224" s="108">
        <v>14377.151</v>
      </c>
      <c r="I18224" s="108">
        <v>132403.6</v>
      </c>
      <c r="J18224" s="108">
        <v>854445.75</v>
      </c>
      <c r="K18224" s="108">
        <v>6785.5119999999997</v>
      </c>
      <c r="L18224" s="108">
        <v>11511.804</v>
      </c>
      <c r="M18224" s="108">
        <v>1806.4059999999999</v>
      </c>
      <c r="N18224" s="108">
        <v>1222.5630000000001</v>
      </c>
      <c r="O18224" s="108">
        <v>183.21899999999999</v>
      </c>
      <c r="P18224" s="108">
        <v>313.8</v>
      </c>
      <c r="Q18224" s="108">
        <v>253.126</v>
      </c>
      <c r="R18224" s="108">
        <v>214.38499999999999</v>
      </c>
      <c r="S18224" s="108">
        <v>244.62100000000001</v>
      </c>
    </row>
    <row r="18225" spans="1:19" ht="11.25" thickBot="1" x14ac:dyDescent="0.2">
      <c r="A18225" s="112"/>
    </row>
    <row r="18226" spans="1:19" ht="11.25" thickBot="1" x14ac:dyDescent="0.2">
      <c r="A18226" s="107">
        <v>3</v>
      </c>
      <c r="B18226" s="132">
        <v>0.73244212962962962</v>
      </c>
      <c r="C18226" s="133">
        <v>1.03745</v>
      </c>
      <c r="D18226" s="134" t="s">
        <v>4157</v>
      </c>
      <c r="E18226" s="108">
        <v>2317.9079999999999</v>
      </c>
      <c r="F18226" s="108">
        <v>683.49</v>
      </c>
      <c r="G18226" s="108">
        <v>-1.798</v>
      </c>
      <c r="H18226" s="108">
        <v>14654.407999999999</v>
      </c>
      <c r="I18226" s="108">
        <v>133688.59</v>
      </c>
      <c r="J18226" s="108">
        <v>854054.94</v>
      </c>
      <c r="K18226" s="108">
        <v>6751.8490000000002</v>
      </c>
      <c r="L18226" s="108">
        <v>11616.941000000001</v>
      </c>
      <c r="M18226" s="108">
        <v>1763.557</v>
      </c>
      <c r="N18226" s="108">
        <v>1243.9870000000001</v>
      </c>
      <c r="O18226" s="108">
        <v>226.429</v>
      </c>
      <c r="P18226" s="108">
        <v>327.3</v>
      </c>
      <c r="Q18226" s="108">
        <v>240.31299999999999</v>
      </c>
      <c r="R18226" s="108">
        <v>222.13300000000001</v>
      </c>
      <c r="S18226" s="108">
        <v>247.809</v>
      </c>
    </row>
    <row r="18227" spans="1:19" ht="11.25" thickBot="1" x14ac:dyDescent="0.2">
      <c r="A18227" s="112"/>
    </row>
    <row r="18228" spans="1:19" ht="11.25" thickBot="1" x14ac:dyDescent="0.2">
      <c r="A18228" s="135" t="s">
        <v>362</v>
      </c>
      <c r="B18228" s="112"/>
      <c r="C18228" s="137">
        <v>1.0266900000000001</v>
      </c>
      <c r="D18228" s="134" t="s">
        <v>4158</v>
      </c>
      <c r="E18228" s="136">
        <v>2332.3380000000002</v>
      </c>
      <c r="F18228" s="136">
        <v>691.83799999999997</v>
      </c>
      <c r="G18228" s="136">
        <v>0.82499999999999996</v>
      </c>
      <c r="H18228" s="136">
        <v>14441.974</v>
      </c>
      <c r="I18228" s="136">
        <v>132788.5</v>
      </c>
      <c r="J18228" s="136">
        <v>855378.43</v>
      </c>
      <c r="K18228" s="136">
        <v>6773.52</v>
      </c>
      <c r="L18228" s="136">
        <v>11503.15</v>
      </c>
      <c r="M18228" s="136">
        <v>1793.902</v>
      </c>
      <c r="N18228" s="136">
        <v>1245.221</v>
      </c>
      <c r="O18228" s="136">
        <v>205.084</v>
      </c>
      <c r="P18228" s="136">
        <v>314.26900000000001</v>
      </c>
      <c r="Q18228" s="136">
        <v>237.95099999999999</v>
      </c>
      <c r="R18228" s="136">
        <v>221.536</v>
      </c>
      <c r="S18228" s="136">
        <v>242.21199999999999</v>
      </c>
    </row>
    <row r="18229" spans="1:19" ht="11.25" thickBot="1" x14ac:dyDescent="0.2">
      <c r="A18229" s="112"/>
    </row>
    <row r="18230" spans="1:19" ht="11.25" thickBot="1" x14ac:dyDescent="0.2">
      <c r="A18230" s="138" t="s">
        <v>364</v>
      </c>
      <c r="B18230" s="112"/>
      <c r="C18230" s="137">
        <v>9.4400000000000005E-3</v>
      </c>
      <c r="D18230" s="134" t="s">
        <v>4159</v>
      </c>
      <c r="E18230" s="136">
        <v>40.595999999999997</v>
      </c>
      <c r="F18230" s="136">
        <v>22.614999999999998</v>
      </c>
      <c r="G18230" s="136">
        <v>2.6230000000000002</v>
      </c>
      <c r="H18230" s="136">
        <v>188.572</v>
      </c>
      <c r="I18230" s="136">
        <v>782.21600000000001</v>
      </c>
      <c r="J18230" s="136">
        <v>1963.643</v>
      </c>
      <c r="K18230" s="136">
        <v>18.803999999999998</v>
      </c>
      <c r="L18230" s="136">
        <v>118.35599999999999</v>
      </c>
      <c r="M18230" s="136">
        <v>26.414000000000001</v>
      </c>
      <c r="N18230" s="136">
        <v>23.298999999999999</v>
      </c>
      <c r="O18230" s="136">
        <v>21.609000000000002</v>
      </c>
      <c r="P18230" s="136">
        <v>12.802</v>
      </c>
      <c r="Q18230" s="136">
        <v>16.484000000000002</v>
      </c>
      <c r="R18230" s="136">
        <v>6.8719999999999999</v>
      </c>
      <c r="S18230" s="136">
        <v>7.1139999999999999</v>
      </c>
    </row>
    <row r="18231" spans="1:19" ht="11.25" thickBot="1" x14ac:dyDescent="0.2">
      <c r="A18231" s="112"/>
    </row>
    <row r="18232" spans="1:19" ht="11.25" thickBot="1" x14ac:dyDescent="0.2">
      <c r="A18232" s="139" t="s">
        <v>366</v>
      </c>
      <c r="B18232" s="112"/>
      <c r="C18232" s="140">
        <v>0.92</v>
      </c>
      <c r="D18232" s="134" t="s">
        <v>4160</v>
      </c>
      <c r="E18232" s="136">
        <v>1.7410000000000001</v>
      </c>
      <c r="F18232" s="136">
        <v>3.2690000000000001</v>
      </c>
      <c r="G18232" s="136">
        <v>317.755</v>
      </c>
      <c r="H18232" s="136">
        <v>1.306</v>
      </c>
      <c r="I18232" s="136">
        <v>0.58899999999999997</v>
      </c>
      <c r="J18232" s="136">
        <v>0.23</v>
      </c>
      <c r="K18232" s="136">
        <v>0.27800000000000002</v>
      </c>
      <c r="L18232" s="136">
        <v>1.0289999999999999</v>
      </c>
      <c r="M18232" s="136">
        <v>1.472</v>
      </c>
      <c r="N18232" s="136">
        <v>1.871</v>
      </c>
      <c r="O18232" s="136">
        <v>10.537000000000001</v>
      </c>
      <c r="P18232" s="136">
        <v>4.0739999999999998</v>
      </c>
      <c r="Q18232" s="136">
        <v>6.9279999999999999</v>
      </c>
      <c r="R18232" s="136">
        <v>3.1019999999999999</v>
      </c>
      <c r="S18232" s="136">
        <v>2.9369999999999998</v>
      </c>
    </row>
    <row r="18233" spans="1:19" ht="11.25" thickBot="1" x14ac:dyDescent="0.2">
      <c r="A18233" s="112"/>
    </row>
    <row r="18234" spans="1:19" ht="11.25" thickBot="1" x14ac:dyDescent="0.2">
      <c r="A18234" s="106" t="s">
        <v>357</v>
      </c>
      <c r="B18234" s="106" t="s">
        <v>358</v>
      </c>
      <c r="C18234" s="130" t="s">
        <v>51</v>
      </c>
      <c r="D18234" s="130" t="s">
        <v>52</v>
      </c>
      <c r="E18234" s="130" t="s">
        <v>53</v>
      </c>
      <c r="F18234" s="130" t="s">
        <v>54</v>
      </c>
      <c r="G18234" s="130" t="s">
        <v>55</v>
      </c>
      <c r="H18234" s="130" t="s">
        <v>56</v>
      </c>
      <c r="I18234" s="130" t="s">
        <v>57</v>
      </c>
      <c r="J18234" s="130" t="s">
        <v>58</v>
      </c>
      <c r="K18234" s="130" t="s">
        <v>59</v>
      </c>
      <c r="L18234" s="130" t="s">
        <v>60</v>
      </c>
      <c r="M18234" s="130" t="s">
        <v>61</v>
      </c>
      <c r="N18234" s="130" t="s">
        <v>62</v>
      </c>
      <c r="O18234" s="130" t="s">
        <v>63</v>
      </c>
      <c r="P18234" s="130" t="s">
        <v>64</v>
      </c>
      <c r="Q18234" s="131" t="s">
        <v>65</v>
      </c>
      <c r="R18234" s="131" t="s">
        <v>66</v>
      </c>
      <c r="S18234" s="130" t="s">
        <v>67</v>
      </c>
    </row>
    <row r="18235" spans="1:19" ht="11.25" thickBot="1" x14ac:dyDescent="0.2">
      <c r="A18235" s="107">
        <v>1</v>
      </c>
      <c r="B18235" s="132">
        <v>0.73208333333333331</v>
      </c>
      <c r="C18235" s="108">
        <v>193.71100000000001</v>
      </c>
      <c r="D18235" s="108">
        <v>167.60900000000001</v>
      </c>
      <c r="E18235" s="108">
        <v>57.768999999999998</v>
      </c>
      <c r="F18235" s="108">
        <v>113.98399999999999</v>
      </c>
      <c r="G18235" s="108">
        <v>54.902999999999999</v>
      </c>
      <c r="H18235" s="108">
        <v>244.041</v>
      </c>
      <c r="I18235" s="108">
        <v>909.64599999999996</v>
      </c>
      <c r="J18235" s="108">
        <v>2665.1930000000002</v>
      </c>
      <c r="K18235" s="108">
        <v>4103.51</v>
      </c>
      <c r="L18235" s="108">
        <v>-8.6750000000000007</v>
      </c>
      <c r="M18235" s="108">
        <v>8.4009999999999998</v>
      </c>
      <c r="N18235" s="108">
        <v>642.97500000000002</v>
      </c>
      <c r="O18235" s="108">
        <v>211.232</v>
      </c>
      <c r="P18235" s="108">
        <v>50473.927000000003</v>
      </c>
      <c r="Q18235" s="133">
        <v>0.95545000000000002</v>
      </c>
      <c r="R18235" s="134" t="s">
        <v>4161</v>
      </c>
      <c r="S18235" s="108">
        <v>1665.741</v>
      </c>
    </row>
    <row r="18236" spans="1:19" ht="11.25" thickBot="1" x14ac:dyDescent="0.2">
      <c r="A18236" s="112"/>
    </row>
    <row r="18237" spans="1:19" ht="11.25" thickBot="1" x14ac:dyDescent="0.2">
      <c r="A18237" s="107">
        <v>2</v>
      </c>
      <c r="B18237" s="132">
        <v>0.73225694444444445</v>
      </c>
      <c r="C18237" s="108">
        <v>184.46199999999999</v>
      </c>
      <c r="D18237" s="108">
        <v>209.50700000000001</v>
      </c>
      <c r="E18237" s="108">
        <v>74.745000000000005</v>
      </c>
      <c r="F18237" s="108">
        <v>111.105</v>
      </c>
      <c r="G18237" s="108">
        <v>59.317999999999998</v>
      </c>
      <c r="H18237" s="108">
        <v>213.82400000000001</v>
      </c>
      <c r="I18237" s="108">
        <v>907.69500000000005</v>
      </c>
      <c r="J18237" s="108">
        <v>2700.5320000000002</v>
      </c>
      <c r="K18237" s="108">
        <v>4065.431</v>
      </c>
      <c r="L18237" s="108">
        <v>-12.337999999999999</v>
      </c>
      <c r="M18237" s="108">
        <v>3.8130000000000002</v>
      </c>
      <c r="N18237" s="108">
        <v>593.13800000000003</v>
      </c>
      <c r="O18237" s="108">
        <v>170.345</v>
      </c>
      <c r="P18237" s="108">
        <v>49932.966999999997</v>
      </c>
      <c r="Q18237" s="133">
        <v>0.96791000000000005</v>
      </c>
      <c r="R18237" s="134" t="s">
        <v>1309</v>
      </c>
      <c r="S18237" s="108">
        <v>1612.49</v>
      </c>
    </row>
    <row r="18238" spans="1:19" ht="11.25" thickBot="1" x14ac:dyDescent="0.2">
      <c r="A18238" s="112"/>
    </row>
    <row r="18239" spans="1:19" ht="11.25" thickBot="1" x14ac:dyDescent="0.2">
      <c r="A18239" s="107">
        <v>3</v>
      </c>
      <c r="B18239" s="132">
        <v>0.73244212962962962</v>
      </c>
      <c r="C18239" s="108">
        <v>183.46100000000001</v>
      </c>
      <c r="D18239" s="108">
        <v>197.691</v>
      </c>
      <c r="E18239" s="108">
        <v>65.391999999999996</v>
      </c>
      <c r="F18239" s="108">
        <v>106.026</v>
      </c>
      <c r="G18239" s="108">
        <v>59.88</v>
      </c>
      <c r="H18239" s="108">
        <v>192.874</v>
      </c>
      <c r="I18239" s="108">
        <v>924.87300000000005</v>
      </c>
      <c r="J18239" s="108">
        <v>2682.3470000000002</v>
      </c>
      <c r="K18239" s="108">
        <v>4044.2629999999999</v>
      </c>
      <c r="L18239" s="108">
        <v>-11.462</v>
      </c>
      <c r="M18239" s="108">
        <v>16.474</v>
      </c>
      <c r="N18239" s="108">
        <v>575.67200000000003</v>
      </c>
      <c r="O18239" s="108">
        <v>205.72800000000001</v>
      </c>
      <c r="P18239" s="108">
        <v>50006.962</v>
      </c>
      <c r="Q18239" s="133">
        <v>0.97675000000000001</v>
      </c>
      <c r="R18239" s="134" t="s">
        <v>4162</v>
      </c>
      <c r="S18239" s="108">
        <v>1647.913</v>
      </c>
    </row>
    <row r="18240" spans="1:19" ht="11.25" thickBot="1" x14ac:dyDescent="0.2">
      <c r="A18240" s="112"/>
    </row>
    <row r="18241" spans="1:19" ht="11.25" thickBot="1" x14ac:dyDescent="0.2">
      <c r="A18241" s="135" t="s">
        <v>362</v>
      </c>
      <c r="B18241" s="112"/>
      <c r="C18241" s="136">
        <v>187.21100000000001</v>
      </c>
      <c r="D18241" s="136">
        <v>191.602</v>
      </c>
      <c r="E18241" s="136">
        <v>65.968999999999994</v>
      </c>
      <c r="F18241" s="136">
        <v>110.372</v>
      </c>
      <c r="G18241" s="136">
        <v>58.033999999999999</v>
      </c>
      <c r="H18241" s="136">
        <v>216.91300000000001</v>
      </c>
      <c r="I18241" s="136">
        <v>914.072</v>
      </c>
      <c r="J18241" s="136">
        <v>2682.6909999999998</v>
      </c>
      <c r="K18241" s="136">
        <v>4071.0680000000002</v>
      </c>
      <c r="L18241" s="136">
        <v>-10.824999999999999</v>
      </c>
      <c r="M18241" s="136">
        <v>9.5630000000000006</v>
      </c>
      <c r="N18241" s="136">
        <v>603.92899999999997</v>
      </c>
      <c r="O18241" s="136">
        <v>195.768</v>
      </c>
      <c r="P18241" s="136">
        <v>50137.951999999997</v>
      </c>
      <c r="Q18241" s="137">
        <v>0.96670999999999996</v>
      </c>
      <c r="R18241" s="134" t="s">
        <v>4163</v>
      </c>
      <c r="S18241" s="136">
        <v>1642.048</v>
      </c>
    </row>
    <row r="18242" spans="1:19" ht="11.25" thickBot="1" x14ac:dyDescent="0.2">
      <c r="A18242" s="112"/>
    </row>
    <row r="18243" spans="1:19" ht="11.25" thickBot="1" x14ac:dyDescent="0.2">
      <c r="A18243" s="138" t="s">
        <v>364</v>
      </c>
      <c r="B18243" s="112"/>
      <c r="C18243" s="136">
        <v>5.6509999999999998</v>
      </c>
      <c r="D18243" s="136">
        <v>21.602</v>
      </c>
      <c r="E18243" s="136">
        <v>8.5030000000000001</v>
      </c>
      <c r="F18243" s="136">
        <v>4.0289999999999999</v>
      </c>
      <c r="G18243" s="136">
        <v>2.726</v>
      </c>
      <c r="H18243" s="136">
        <v>25.722999999999999</v>
      </c>
      <c r="I18243" s="136">
        <v>9.4049999999999994</v>
      </c>
      <c r="J18243" s="136">
        <v>17.672000000000001</v>
      </c>
      <c r="K18243" s="136">
        <v>30.023</v>
      </c>
      <c r="L18243" s="136">
        <v>1.913</v>
      </c>
      <c r="M18243" s="136">
        <v>6.41</v>
      </c>
      <c r="N18243" s="136">
        <v>34.924999999999997</v>
      </c>
      <c r="O18243" s="136">
        <v>22.189</v>
      </c>
      <c r="P18243" s="136">
        <v>293.30599999999998</v>
      </c>
      <c r="Q18243" s="137">
        <v>1.0699999999999999E-2</v>
      </c>
      <c r="R18243" s="134" t="s">
        <v>4164</v>
      </c>
      <c r="S18243" s="136">
        <v>27.106000000000002</v>
      </c>
    </row>
    <row r="18244" spans="1:19" ht="11.25" thickBot="1" x14ac:dyDescent="0.2">
      <c r="A18244" s="112"/>
    </row>
    <row r="18245" spans="1:19" ht="11.25" thickBot="1" x14ac:dyDescent="0.2">
      <c r="A18245" s="139" t="s">
        <v>366</v>
      </c>
      <c r="B18245" s="112"/>
      <c r="C18245" s="136">
        <v>3.0190000000000001</v>
      </c>
      <c r="D18245" s="136">
        <v>11.275</v>
      </c>
      <c r="E18245" s="136">
        <v>12.888999999999999</v>
      </c>
      <c r="F18245" s="136">
        <v>3.6509999999999998</v>
      </c>
      <c r="G18245" s="136">
        <v>4.6970000000000001</v>
      </c>
      <c r="H18245" s="136">
        <v>11.859</v>
      </c>
      <c r="I18245" s="136">
        <v>1.0289999999999999</v>
      </c>
      <c r="J18245" s="136">
        <v>0.65900000000000003</v>
      </c>
      <c r="K18245" s="136">
        <v>0.73699999999999999</v>
      </c>
      <c r="L18245" s="136">
        <v>17.670000000000002</v>
      </c>
      <c r="M18245" s="136">
        <v>67.028000000000006</v>
      </c>
      <c r="N18245" s="136">
        <v>5.7830000000000004</v>
      </c>
      <c r="O18245" s="136">
        <v>11.334</v>
      </c>
      <c r="P18245" s="136">
        <v>0.58499999999999996</v>
      </c>
      <c r="Q18245" s="140">
        <v>1.107</v>
      </c>
      <c r="R18245" s="134" t="s">
        <v>1444</v>
      </c>
      <c r="S18245" s="136">
        <v>1.651</v>
      </c>
    </row>
    <row r="18246" spans="1:19" ht="11.25" thickBot="1" x14ac:dyDescent="0.2">
      <c r="A18246" s="112"/>
    </row>
    <row r="18247" spans="1:19" ht="11.25" thickBot="1" x14ac:dyDescent="0.2">
      <c r="A18247" s="106" t="s">
        <v>357</v>
      </c>
      <c r="B18247" s="106" t="s">
        <v>358</v>
      </c>
      <c r="C18247" s="130" t="s">
        <v>68</v>
      </c>
    </row>
    <row r="18248" spans="1:19" ht="11.25" thickBot="1" x14ac:dyDescent="0.2">
      <c r="A18248" s="107">
        <v>1</v>
      </c>
      <c r="B18248" s="132">
        <v>0.73208333333333331</v>
      </c>
      <c r="C18248" s="108">
        <v>748.39499999999998</v>
      </c>
    </row>
    <row r="18249" spans="1:19" ht="11.25" thickBot="1" x14ac:dyDescent="0.2">
      <c r="A18249" s="112"/>
    </row>
    <row r="18250" spans="1:19" ht="11.25" thickBot="1" x14ac:dyDescent="0.2">
      <c r="A18250" s="107">
        <v>2</v>
      </c>
      <c r="B18250" s="132">
        <v>0.73225694444444445</v>
      </c>
      <c r="C18250" s="108">
        <v>691.55100000000004</v>
      </c>
    </row>
    <row r="18251" spans="1:19" ht="11.25" thickBot="1" x14ac:dyDescent="0.2">
      <c r="A18251" s="112"/>
    </row>
    <row r="18252" spans="1:19" ht="11.25" thickBot="1" x14ac:dyDescent="0.2">
      <c r="A18252" s="107">
        <v>3</v>
      </c>
      <c r="B18252" s="132">
        <v>0.73244212962962962</v>
      </c>
      <c r="C18252" s="108">
        <v>705.73699999999997</v>
      </c>
    </row>
    <row r="18253" spans="1:19" ht="11.25" thickBot="1" x14ac:dyDescent="0.2">
      <c r="A18253" s="112"/>
    </row>
    <row r="18254" spans="1:19" ht="11.25" thickBot="1" x14ac:dyDescent="0.2">
      <c r="A18254" s="135" t="s">
        <v>362</v>
      </c>
      <c r="B18254" s="112"/>
      <c r="C18254" s="136">
        <v>715.22799999999995</v>
      </c>
    </row>
    <row r="18255" spans="1:19" ht="11.25" thickBot="1" x14ac:dyDescent="0.2">
      <c r="A18255" s="112"/>
    </row>
    <row r="18256" spans="1:19" ht="11.25" thickBot="1" x14ac:dyDescent="0.2">
      <c r="A18256" s="138" t="s">
        <v>364</v>
      </c>
      <c r="B18256" s="112"/>
      <c r="C18256" s="136">
        <v>29.587</v>
      </c>
    </row>
    <row r="18257" spans="1:19" ht="11.25" thickBot="1" x14ac:dyDescent="0.2">
      <c r="A18257" s="112"/>
    </row>
    <row r="18258" spans="1:19" ht="11.25" thickBot="1" x14ac:dyDescent="0.2">
      <c r="A18258" s="139" t="s">
        <v>366</v>
      </c>
      <c r="B18258" s="112"/>
      <c r="C18258" s="136">
        <v>4.1369999999999996</v>
      </c>
    </row>
    <row r="18259" spans="1:19" ht="10.5" x14ac:dyDescent="0.15">
      <c r="A18259" s="112"/>
    </row>
    <row r="18260" spans="1:19" x14ac:dyDescent="0.15">
      <c r="A18260" s="129"/>
      <c r="B18260" s="86" t="s">
        <v>4165</v>
      </c>
    </row>
    <row r="18261" spans="1:19" ht="9.75" thickBot="1" x14ac:dyDescent="0.2">
      <c r="A18261" s="81" t="s">
        <v>5871</v>
      </c>
    </row>
    <row r="18262" spans="1:19" ht="11.25" thickBot="1" x14ac:dyDescent="0.2">
      <c r="A18262" s="106" t="s">
        <v>357</v>
      </c>
      <c r="B18262" s="106" t="s">
        <v>358</v>
      </c>
      <c r="C18262" s="130" t="s">
        <v>0</v>
      </c>
      <c r="D18262" s="130" t="s">
        <v>1</v>
      </c>
      <c r="E18262" s="130" t="s">
        <v>2</v>
      </c>
      <c r="F18262" s="130" t="s">
        <v>3</v>
      </c>
      <c r="G18262" s="130" t="s">
        <v>4</v>
      </c>
      <c r="H18262" s="130" t="s">
        <v>5</v>
      </c>
      <c r="I18262" s="131" t="s">
        <v>6</v>
      </c>
      <c r="J18262" s="131" t="s">
        <v>7</v>
      </c>
      <c r="K18262" s="130" t="s">
        <v>8</v>
      </c>
      <c r="L18262" s="130" t="s">
        <v>9</v>
      </c>
      <c r="M18262" s="130" t="s">
        <v>10</v>
      </c>
      <c r="N18262" s="130" t="s">
        <v>11</v>
      </c>
      <c r="O18262" s="130" t="s">
        <v>12</v>
      </c>
      <c r="P18262" s="130" t="s">
        <v>13</v>
      </c>
      <c r="Q18262" s="130" t="s">
        <v>14</v>
      </c>
      <c r="R18262" s="130" t="s">
        <v>15</v>
      </c>
      <c r="S18262" s="130" t="s">
        <v>16</v>
      </c>
    </row>
    <row r="18263" spans="1:19" ht="11.25" thickBot="1" x14ac:dyDescent="0.2">
      <c r="A18263" s="107">
        <v>1</v>
      </c>
      <c r="B18263" s="132">
        <v>0.73722222222222233</v>
      </c>
      <c r="C18263" s="141" t="s">
        <v>13386</v>
      </c>
      <c r="D18263" s="141" t="s">
        <v>13387</v>
      </c>
      <c r="E18263" s="141" t="s">
        <v>13388</v>
      </c>
      <c r="F18263" s="141" t="s">
        <v>13389</v>
      </c>
      <c r="G18263" s="141" t="s">
        <v>13390</v>
      </c>
      <c r="H18263" s="141" t="s">
        <v>13391</v>
      </c>
      <c r="I18263" s="133">
        <v>1.18276</v>
      </c>
      <c r="J18263" s="134" t="s">
        <v>4172</v>
      </c>
      <c r="K18263" s="141" t="s">
        <v>13392</v>
      </c>
      <c r="L18263" s="108">
        <v>110.702</v>
      </c>
      <c r="M18263" s="108">
        <v>11527.4</v>
      </c>
      <c r="N18263" s="108">
        <v>32088.034</v>
      </c>
      <c r="O18263" s="141" t="s">
        <v>13393</v>
      </c>
      <c r="P18263" s="108">
        <v>153449.97</v>
      </c>
      <c r="Q18263" s="108">
        <v>5872.8090000000002</v>
      </c>
      <c r="R18263" s="108">
        <v>11847.498</v>
      </c>
      <c r="S18263" s="108">
        <v>119130.53</v>
      </c>
    </row>
    <row r="18264" spans="1:19" ht="11.25" thickBot="1" x14ac:dyDescent="0.2">
      <c r="A18264" s="112"/>
    </row>
    <row r="18265" spans="1:19" ht="11.25" thickBot="1" x14ac:dyDescent="0.2">
      <c r="A18265" s="107">
        <v>2</v>
      </c>
      <c r="B18265" s="132">
        <v>0.73739583333333336</v>
      </c>
      <c r="C18265" s="141" t="s">
        <v>13394</v>
      </c>
      <c r="D18265" s="141" t="s">
        <v>13395</v>
      </c>
      <c r="E18265" s="141" t="s">
        <v>13396</v>
      </c>
      <c r="F18265" s="141" t="s">
        <v>13397</v>
      </c>
      <c r="G18265" s="141" t="s">
        <v>13398</v>
      </c>
      <c r="H18265" s="141" t="s">
        <v>13399</v>
      </c>
      <c r="I18265" s="133">
        <v>1.2157500000000001</v>
      </c>
      <c r="J18265" s="134" t="s">
        <v>4181</v>
      </c>
      <c r="K18265" s="141" t="s">
        <v>13400</v>
      </c>
      <c r="L18265" s="108">
        <v>122.479</v>
      </c>
      <c r="M18265" s="108">
        <v>11250.135</v>
      </c>
      <c r="N18265" s="108">
        <v>32462.205999999998</v>
      </c>
      <c r="O18265" s="141" t="s">
        <v>13401</v>
      </c>
      <c r="P18265" s="108">
        <v>149431.01</v>
      </c>
      <c r="Q18265" s="108">
        <v>5670.2749999999996</v>
      </c>
      <c r="R18265" s="108">
        <v>11562.757</v>
      </c>
      <c r="S18265" s="108">
        <v>116810.71</v>
      </c>
    </row>
    <row r="18266" spans="1:19" ht="11.25" thickBot="1" x14ac:dyDescent="0.2">
      <c r="A18266" s="112"/>
    </row>
    <row r="18267" spans="1:19" ht="11.25" thickBot="1" x14ac:dyDescent="0.2">
      <c r="A18267" s="107">
        <v>3</v>
      </c>
      <c r="B18267" s="132">
        <v>0.73758101851851843</v>
      </c>
      <c r="C18267" s="141" t="s">
        <v>13402</v>
      </c>
      <c r="D18267" s="141" t="s">
        <v>13403</v>
      </c>
      <c r="E18267" s="141" t="s">
        <v>13404</v>
      </c>
      <c r="F18267" s="141" t="s">
        <v>13405</v>
      </c>
      <c r="G18267" s="141" t="s">
        <v>13406</v>
      </c>
      <c r="H18267" s="141" t="s">
        <v>13407</v>
      </c>
      <c r="I18267" s="133">
        <v>1.20465</v>
      </c>
      <c r="J18267" s="134" t="s">
        <v>4190</v>
      </c>
      <c r="K18267" s="141" t="s">
        <v>13408</v>
      </c>
      <c r="L18267" s="108">
        <v>121.126</v>
      </c>
      <c r="M18267" s="108">
        <v>11564.892</v>
      </c>
      <c r="N18267" s="108">
        <v>32226.688999999998</v>
      </c>
      <c r="O18267" s="141" t="s">
        <v>13409</v>
      </c>
      <c r="P18267" s="108">
        <v>152365.56</v>
      </c>
      <c r="Q18267" s="108">
        <v>5645.4470000000001</v>
      </c>
      <c r="R18267" s="108">
        <v>11598.041999999999</v>
      </c>
      <c r="S18267" s="108">
        <v>117346.67</v>
      </c>
    </row>
    <row r="18268" spans="1:19" ht="11.25" thickBot="1" x14ac:dyDescent="0.2">
      <c r="A18268" s="112"/>
    </row>
    <row r="18269" spans="1:19" ht="11.25" thickBot="1" x14ac:dyDescent="0.2">
      <c r="A18269" s="135" t="s">
        <v>362</v>
      </c>
      <c r="B18269" s="112"/>
      <c r="C18269" s="141" t="s">
        <v>13410</v>
      </c>
      <c r="D18269" s="141" t="s">
        <v>13411</v>
      </c>
      <c r="E18269" s="141" t="s">
        <v>13412</v>
      </c>
      <c r="F18269" s="141" t="s">
        <v>13413</v>
      </c>
      <c r="G18269" s="141" t="s">
        <v>13414</v>
      </c>
      <c r="H18269" s="141" t="s">
        <v>13415</v>
      </c>
      <c r="I18269" s="137">
        <v>1.20105</v>
      </c>
      <c r="J18269" s="134" t="s">
        <v>4199</v>
      </c>
      <c r="K18269" s="141" t="s">
        <v>13416</v>
      </c>
      <c r="L18269" s="136">
        <v>118.102</v>
      </c>
      <c r="M18269" s="136">
        <v>11447.476000000001</v>
      </c>
      <c r="N18269" s="136">
        <v>32258.975999999999</v>
      </c>
      <c r="O18269" s="141" t="s">
        <v>13417</v>
      </c>
      <c r="P18269" s="136">
        <v>151748.85</v>
      </c>
      <c r="Q18269" s="136">
        <v>5729.51</v>
      </c>
      <c r="R18269" s="136">
        <v>11669.432000000001</v>
      </c>
      <c r="S18269" s="136">
        <v>117762.64</v>
      </c>
    </row>
    <row r="18270" spans="1:19" ht="11.25" thickBot="1" x14ac:dyDescent="0.2">
      <c r="A18270" s="112"/>
    </row>
    <row r="18271" spans="1:19" ht="11.25" thickBot="1" x14ac:dyDescent="0.2">
      <c r="A18271" s="138" t="s">
        <v>364</v>
      </c>
      <c r="B18271" s="112"/>
      <c r="C18271" s="141" t="s">
        <v>13418</v>
      </c>
      <c r="D18271" s="141" t="s">
        <v>13419</v>
      </c>
      <c r="E18271" s="141" t="s">
        <v>13420</v>
      </c>
      <c r="F18271" s="141" t="s">
        <v>13421</v>
      </c>
      <c r="G18271" s="141" t="s">
        <v>13422</v>
      </c>
      <c r="H18271" s="141" t="s">
        <v>13423</v>
      </c>
      <c r="I18271" s="137">
        <v>1.6789999999999999E-2</v>
      </c>
      <c r="J18271" s="134" t="s">
        <v>4208</v>
      </c>
      <c r="K18271" s="141" t="s">
        <v>13424</v>
      </c>
      <c r="L18271" s="136">
        <v>6.4450000000000003</v>
      </c>
      <c r="M18271" s="136">
        <v>171.92699999999999</v>
      </c>
      <c r="N18271" s="136">
        <v>189.16399999999999</v>
      </c>
      <c r="O18271" s="141" t="s">
        <v>13425</v>
      </c>
      <c r="P18271" s="136">
        <v>2079.2440000000001</v>
      </c>
      <c r="Q18271" s="136">
        <v>124.72</v>
      </c>
      <c r="R18271" s="136">
        <v>155.215</v>
      </c>
      <c r="S18271" s="136">
        <v>1214.567</v>
      </c>
    </row>
    <row r="18272" spans="1:19" ht="11.25" thickBot="1" x14ac:dyDescent="0.2">
      <c r="A18272" s="112"/>
    </row>
    <row r="18273" spans="1:19" ht="11.25" thickBot="1" x14ac:dyDescent="0.2">
      <c r="A18273" s="139" t="s">
        <v>366</v>
      </c>
      <c r="B18273" s="112"/>
      <c r="C18273" s="141" t="s">
        <v>4211</v>
      </c>
      <c r="D18273" s="141" t="s">
        <v>4212</v>
      </c>
      <c r="E18273" s="141" t="s">
        <v>4213</v>
      </c>
      <c r="F18273" s="141" t="s">
        <v>4214</v>
      </c>
      <c r="G18273" s="141" t="s">
        <v>4215</v>
      </c>
      <c r="H18273" s="141" t="s">
        <v>4216</v>
      </c>
      <c r="I18273" s="140">
        <v>1.3979999999999999</v>
      </c>
      <c r="J18273" s="134" t="s">
        <v>4217</v>
      </c>
      <c r="K18273" s="141" t="s">
        <v>4218</v>
      </c>
      <c r="L18273" s="136">
        <v>5.4569999999999999</v>
      </c>
      <c r="M18273" s="136">
        <v>1.502</v>
      </c>
      <c r="N18273" s="136">
        <v>0.58599999999999997</v>
      </c>
      <c r="O18273" s="141" t="s">
        <v>4219</v>
      </c>
      <c r="P18273" s="136">
        <v>1.37</v>
      </c>
      <c r="Q18273" s="136">
        <v>2.177</v>
      </c>
      <c r="R18273" s="136">
        <v>1.33</v>
      </c>
      <c r="S18273" s="136">
        <v>1.0309999999999999</v>
      </c>
    </row>
    <row r="18274" spans="1:19" ht="11.25" thickBot="1" x14ac:dyDescent="0.2">
      <c r="A18274" s="112"/>
    </row>
    <row r="18275" spans="1:19" ht="11.25" thickBot="1" x14ac:dyDescent="0.2">
      <c r="A18275" s="106" t="s">
        <v>357</v>
      </c>
      <c r="B18275" s="106" t="s">
        <v>358</v>
      </c>
      <c r="C18275" s="130" t="s">
        <v>17</v>
      </c>
      <c r="D18275" s="130" t="s">
        <v>18</v>
      </c>
      <c r="E18275" s="131" t="s">
        <v>19</v>
      </c>
      <c r="F18275" s="131" t="s">
        <v>20</v>
      </c>
      <c r="G18275" s="130" t="s">
        <v>21</v>
      </c>
      <c r="H18275" s="130" t="s">
        <v>22</v>
      </c>
      <c r="I18275" s="130" t="s">
        <v>23</v>
      </c>
      <c r="J18275" s="130" t="s">
        <v>24</v>
      </c>
      <c r="K18275" s="131" t="s">
        <v>25</v>
      </c>
      <c r="L18275" s="131" t="s">
        <v>26</v>
      </c>
      <c r="M18275" s="130" t="s">
        <v>27</v>
      </c>
      <c r="N18275" s="130" t="s">
        <v>28</v>
      </c>
      <c r="O18275" s="130" t="s">
        <v>29</v>
      </c>
      <c r="P18275" s="130" t="s">
        <v>30</v>
      </c>
      <c r="Q18275" s="130" t="s">
        <v>31</v>
      </c>
      <c r="R18275" s="130" t="s">
        <v>32</v>
      </c>
      <c r="S18275" s="130" t="s">
        <v>33</v>
      </c>
    </row>
    <row r="18276" spans="1:19" ht="11.25" thickBot="1" x14ac:dyDescent="0.2">
      <c r="A18276" s="107">
        <v>1</v>
      </c>
      <c r="B18276" s="132">
        <v>0.73722222222222233</v>
      </c>
      <c r="C18276" s="108">
        <v>46376.69</v>
      </c>
      <c r="D18276" s="108">
        <v>43609.974000000002</v>
      </c>
      <c r="E18276" s="133">
        <v>1.0840000000000001</v>
      </c>
      <c r="F18276" s="133">
        <v>1.03315</v>
      </c>
      <c r="G18276" s="108">
        <v>4.3609999999999998</v>
      </c>
      <c r="H18276" s="108">
        <v>53.494999999999997</v>
      </c>
      <c r="I18276" s="108">
        <v>240190.81</v>
      </c>
      <c r="J18276" s="141" t="s">
        <v>13426</v>
      </c>
      <c r="K18276" s="133">
        <v>1.1373599999999999</v>
      </c>
      <c r="L18276" s="134" t="s">
        <v>4221</v>
      </c>
      <c r="M18276" s="108">
        <v>709.47900000000004</v>
      </c>
      <c r="N18276" s="108">
        <v>3454.3829999999998</v>
      </c>
      <c r="O18276" s="108">
        <v>6.75</v>
      </c>
      <c r="P18276" s="108">
        <v>195.06800000000001</v>
      </c>
      <c r="Q18276" s="108">
        <v>1063.9000000000001</v>
      </c>
      <c r="R18276" s="108">
        <v>400.16899999999998</v>
      </c>
      <c r="S18276" s="108">
        <v>510.80700000000002</v>
      </c>
    </row>
    <row r="18277" spans="1:19" ht="11.25" thickBot="1" x14ac:dyDescent="0.2">
      <c r="A18277" s="112"/>
    </row>
    <row r="18278" spans="1:19" ht="11.25" thickBot="1" x14ac:dyDescent="0.2">
      <c r="A18278" s="107">
        <v>2</v>
      </c>
      <c r="B18278" s="132">
        <v>0.73739583333333336</v>
      </c>
      <c r="C18278" s="108">
        <v>46187.976999999999</v>
      </c>
      <c r="D18278" s="108">
        <v>43231.152999999998</v>
      </c>
      <c r="E18278" s="133">
        <v>1.0840000000000001</v>
      </c>
      <c r="F18278" s="133">
        <v>1.04115</v>
      </c>
      <c r="G18278" s="108">
        <v>7.1289999999999996</v>
      </c>
      <c r="H18278" s="108">
        <v>36.89</v>
      </c>
      <c r="I18278" s="108">
        <v>238516.64</v>
      </c>
      <c r="J18278" s="141" t="s">
        <v>13427</v>
      </c>
      <c r="K18278" s="133">
        <v>1.1551400000000001</v>
      </c>
      <c r="L18278" s="134" t="s">
        <v>4223</v>
      </c>
      <c r="M18278" s="108">
        <v>785.51</v>
      </c>
      <c r="N18278" s="108">
        <v>3385.0430000000001</v>
      </c>
      <c r="O18278" s="108">
        <v>6.76</v>
      </c>
      <c r="P18278" s="108">
        <v>200.29499999999999</v>
      </c>
      <c r="Q18278" s="108">
        <v>1016.337</v>
      </c>
      <c r="R18278" s="108">
        <v>383.09399999999999</v>
      </c>
      <c r="S18278" s="108">
        <v>531.30100000000004</v>
      </c>
    </row>
    <row r="18279" spans="1:19" ht="11.25" thickBot="1" x14ac:dyDescent="0.2">
      <c r="A18279" s="112"/>
    </row>
    <row r="18280" spans="1:19" ht="11.25" thickBot="1" x14ac:dyDescent="0.2">
      <c r="A18280" s="107">
        <v>3</v>
      </c>
      <c r="B18280" s="132">
        <v>0.73758101851851843</v>
      </c>
      <c r="C18280" s="108">
        <v>45481.377999999997</v>
      </c>
      <c r="D18280" s="108">
        <v>42600.256999999998</v>
      </c>
      <c r="E18280" s="133">
        <v>1.0831900000000001</v>
      </c>
      <c r="F18280" s="133">
        <v>1.04183</v>
      </c>
      <c r="G18280" s="108">
        <v>-0.247</v>
      </c>
      <c r="H18280" s="108">
        <v>42.459000000000003</v>
      </c>
      <c r="I18280" s="108">
        <v>236017.24</v>
      </c>
      <c r="J18280" s="141" t="s">
        <v>13428</v>
      </c>
      <c r="K18280" s="133">
        <v>1.1621699999999999</v>
      </c>
      <c r="L18280" s="134" t="s">
        <v>4225</v>
      </c>
      <c r="M18280" s="108">
        <v>779.45</v>
      </c>
      <c r="N18280" s="108">
        <v>3356.1619999999998</v>
      </c>
      <c r="O18280" s="108">
        <v>9.2100000000000009</v>
      </c>
      <c r="P18280" s="108">
        <v>186.63200000000001</v>
      </c>
      <c r="Q18280" s="108">
        <v>1030.2059999999999</v>
      </c>
      <c r="R18280" s="108">
        <v>385.00599999999997</v>
      </c>
      <c r="S18280" s="108">
        <v>531.34900000000005</v>
      </c>
    </row>
    <row r="18281" spans="1:19" ht="11.25" thickBot="1" x14ac:dyDescent="0.2">
      <c r="A18281" s="112"/>
    </row>
    <row r="18282" spans="1:19" ht="11.25" thickBot="1" x14ac:dyDescent="0.2">
      <c r="A18282" s="135" t="s">
        <v>362</v>
      </c>
      <c r="B18282" s="112"/>
      <c r="C18282" s="136">
        <v>46015.347999999998</v>
      </c>
      <c r="D18282" s="136">
        <v>43147.127999999997</v>
      </c>
      <c r="E18282" s="137">
        <v>1.0837300000000001</v>
      </c>
      <c r="F18282" s="137">
        <v>1.03871</v>
      </c>
      <c r="G18282" s="136">
        <v>3.7480000000000002</v>
      </c>
      <c r="H18282" s="136">
        <v>44.281999999999996</v>
      </c>
      <c r="I18282" s="136">
        <v>238241.56</v>
      </c>
      <c r="J18282" s="141" t="s">
        <v>13429</v>
      </c>
      <c r="K18282" s="137">
        <v>1.1515599999999999</v>
      </c>
      <c r="L18282" s="134" t="s">
        <v>4227</v>
      </c>
      <c r="M18282" s="136">
        <v>758.14599999999996</v>
      </c>
      <c r="N18282" s="136">
        <v>3398.53</v>
      </c>
      <c r="O18282" s="136">
        <v>7.5730000000000004</v>
      </c>
      <c r="P18282" s="136">
        <v>193.99799999999999</v>
      </c>
      <c r="Q18282" s="136">
        <v>1036.8140000000001</v>
      </c>
      <c r="R18282" s="136">
        <v>389.423</v>
      </c>
      <c r="S18282" s="136">
        <v>524.48599999999999</v>
      </c>
    </row>
    <row r="18283" spans="1:19" ht="11.25" thickBot="1" x14ac:dyDescent="0.2">
      <c r="A18283" s="112"/>
    </row>
    <row r="18284" spans="1:19" ht="11.25" thickBot="1" x14ac:dyDescent="0.2">
      <c r="A18284" s="138" t="s">
        <v>364</v>
      </c>
      <c r="B18284" s="112"/>
      <c r="C18284" s="136">
        <v>471.96</v>
      </c>
      <c r="D18284" s="136">
        <v>510.07600000000002</v>
      </c>
      <c r="E18284" s="137">
        <v>4.6000000000000001E-4</v>
      </c>
      <c r="F18284" s="137">
        <v>4.8300000000000001E-3</v>
      </c>
      <c r="G18284" s="136">
        <v>3.726</v>
      </c>
      <c r="H18284" s="136">
        <v>8.4510000000000005</v>
      </c>
      <c r="I18284" s="136">
        <v>2100.3420000000001</v>
      </c>
      <c r="J18284" s="141" t="s">
        <v>13430</v>
      </c>
      <c r="K18284" s="137">
        <v>1.2789999999999999E-2</v>
      </c>
      <c r="L18284" s="134" t="s">
        <v>4229</v>
      </c>
      <c r="M18284" s="136">
        <v>42.256</v>
      </c>
      <c r="N18284" s="136">
        <v>50.48</v>
      </c>
      <c r="O18284" s="136">
        <v>1.4179999999999999</v>
      </c>
      <c r="P18284" s="136">
        <v>6.8940000000000001</v>
      </c>
      <c r="Q18284" s="136">
        <v>24.46</v>
      </c>
      <c r="R18284" s="136">
        <v>9.3550000000000004</v>
      </c>
      <c r="S18284" s="136">
        <v>11.846</v>
      </c>
    </row>
    <row r="18285" spans="1:19" ht="11.25" thickBot="1" x14ac:dyDescent="0.2">
      <c r="A18285" s="112"/>
    </row>
    <row r="18286" spans="1:19" ht="11.25" thickBot="1" x14ac:dyDescent="0.2">
      <c r="A18286" s="139" t="s">
        <v>366</v>
      </c>
      <c r="B18286" s="112"/>
      <c r="C18286" s="136">
        <v>1.026</v>
      </c>
      <c r="D18286" s="136">
        <v>1.1819999999999999</v>
      </c>
      <c r="E18286" s="140">
        <v>4.2999999999999997E-2</v>
      </c>
      <c r="F18286" s="140">
        <v>0.46500000000000002</v>
      </c>
      <c r="G18286" s="136">
        <v>99.415999999999997</v>
      </c>
      <c r="H18286" s="136">
        <v>19.085000000000001</v>
      </c>
      <c r="I18286" s="136">
        <v>0.88200000000000001</v>
      </c>
      <c r="J18286" s="141" t="s">
        <v>4230</v>
      </c>
      <c r="K18286" s="140">
        <v>1.1100000000000001</v>
      </c>
      <c r="L18286" s="134" t="s">
        <v>1782</v>
      </c>
      <c r="M18286" s="136">
        <v>5.5739999999999998</v>
      </c>
      <c r="N18286" s="136">
        <v>1.4850000000000001</v>
      </c>
      <c r="O18286" s="136">
        <v>18.718</v>
      </c>
      <c r="P18286" s="136">
        <v>3.5539999999999998</v>
      </c>
      <c r="Q18286" s="136">
        <v>2.359</v>
      </c>
      <c r="R18286" s="136">
        <v>2.4020000000000001</v>
      </c>
      <c r="S18286" s="136">
        <v>2.2589999999999999</v>
      </c>
    </row>
    <row r="18287" spans="1:19" ht="11.25" thickBot="1" x14ac:dyDescent="0.2">
      <c r="A18287" s="112"/>
    </row>
    <row r="18288" spans="1:19" ht="11.25" thickBot="1" x14ac:dyDescent="0.2">
      <c r="A18288" s="106" t="s">
        <v>357</v>
      </c>
      <c r="B18288" s="106" t="s">
        <v>358</v>
      </c>
      <c r="C18288" s="131" t="s">
        <v>34</v>
      </c>
      <c r="D18288" s="131" t="s">
        <v>35</v>
      </c>
      <c r="E18288" s="130" t="s">
        <v>36</v>
      </c>
      <c r="F18288" s="130" t="s">
        <v>37</v>
      </c>
      <c r="G18288" s="130" t="s">
        <v>38</v>
      </c>
      <c r="H18288" s="130" t="s">
        <v>39</v>
      </c>
      <c r="I18288" s="130" t="s">
        <v>40</v>
      </c>
      <c r="J18288" s="130" t="s">
        <v>41</v>
      </c>
      <c r="K18288" s="130" t="s">
        <v>42</v>
      </c>
      <c r="L18288" s="130" t="s">
        <v>43</v>
      </c>
      <c r="M18288" s="130" t="s">
        <v>44</v>
      </c>
      <c r="N18288" s="130" t="s">
        <v>45</v>
      </c>
      <c r="O18288" s="130" t="s">
        <v>46</v>
      </c>
      <c r="P18288" s="130" t="s">
        <v>47</v>
      </c>
      <c r="Q18288" s="130" t="s">
        <v>48</v>
      </c>
      <c r="R18288" s="130" t="s">
        <v>49</v>
      </c>
      <c r="S18288" s="130" t="s">
        <v>50</v>
      </c>
    </row>
    <row r="18289" spans="1:19" ht="11.25" thickBot="1" x14ac:dyDescent="0.2">
      <c r="A18289" s="107">
        <v>1</v>
      </c>
      <c r="B18289" s="132">
        <v>0.73722222222222233</v>
      </c>
      <c r="C18289" s="133">
        <v>1.0231699999999999</v>
      </c>
      <c r="D18289" s="134" t="s">
        <v>4231</v>
      </c>
      <c r="E18289" s="108">
        <v>2507.1860000000001</v>
      </c>
      <c r="F18289" s="108">
        <v>904.73599999999999</v>
      </c>
      <c r="G18289" s="108">
        <v>2.4609999999999999</v>
      </c>
      <c r="H18289" s="108">
        <v>3640.6129999999998</v>
      </c>
      <c r="I18289" s="108">
        <v>233504.56</v>
      </c>
      <c r="J18289" s="108">
        <v>1484645.8</v>
      </c>
      <c r="K18289" s="108">
        <v>8432.3739999999998</v>
      </c>
      <c r="L18289" s="108">
        <v>14462.366</v>
      </c>
      <c r="M18289" s="108">
        <v>2418.567</v>
      </c>
      <c r="N18289" s="108">
        <v>1595.566</v>
      </c>
      <c r="O18289" s="108">
        <v>226.69900000000001</v>
      </c>
      <c r="P18289" s="108">
        <v>447.11799999999999</v>
      </c>
      <c r="Q18289" s="108">
        <v>252.09</v>
      </c>
      <c r="R18289" s="108">
        <v>280.50799999999998</v>
      </c>
      <c r="S18289" s="108">
        <v>357.995</v>
      </c>
    </row>
    <row r="18290" spans="1:19" ht="11.25" thickBot="1" x14ac:dyDescent="0.2">
      <c r="A18290" s="112"/>
    </row>
    <row r="18291" spans="1:19" ht="11.25" thickBot="1" x14ac:dyDescent="0.2">
      <c r="A18291" s="107">
        <v>2</v>
      </c>
      <c r="B18291" s="132">
        <v>0.73739583333333336</v>
      </c>
      <c r="C18291" s="133">
        <v>1.03986</v>
      </c>
      <c r="D18291" s="134" t="s">
        <v>4232</v>
      </c>
      <c r="E18291" s="108">
        <v>2450.7629999999999</v>
      </c>
      <c r="F18291" s="108">
        <v>894.63599999999997</v>
      </c>
      <c r="G18291" s="108">
        <v>0.75700000000000001</v>
      </c>
      <c r="H18291" s="108">
        <v>3668.4259999999999</v>
      </c>
      <c r="I18291" s="108">
        <v>231501.88</v>
      </c>
      <c r="J18291" s="108">
        <v>1470489.7</v>
      </c>
      <c r="K18291" s="108">
        <v>8460.2240000000002</v>
      </c>
      <c r="L18291" s="108">
        <v>14259.416999999999</v>
      </c>
      <c r="M18291" s="108">
        <v>2311.0740000000001</v>
      </c>
      <c r="N18291" s="108">
        <v>1539.145</v>
      </c>
      <c r="O18291" s="108">
        <v>263.62099999999998</v>
      </c>
      <c r="P18291" s="108">
        <v>427.30900000000003</v>
      </c>
      <c r="Q18291" s="108">
        <v>340.553</v>
      </c>
      <c r="R18291" s="108">
        <v>233.71600000000001</v>
      </c>
      <c r="S18291" s="108">
        <v>335.387</v>
      </c>
    </row>
    <row r="18292" spans="1:19" ht="11.25" thickBot="1" x14ac:dyDescent="0.2">
      <c r="A18292" s="112"/>
    </row>
    <row r="18293" spans="1:19" ht="11.25" thickBot="1" x14ac:dyDescent="0.2">
      <c r="A18293" s="107">
        <v>3</v>
      </c>
      <c r="B18293" s="132">
        <v>0.73758101851851843</v>
      </c>
      <c r="C18293" s="133">
        <v>1.04819</v>
      </c>
      <c r="D18293" s="134" t="s">
        <v>4233</v>
      </c>
      <c r="E18293" s="108">
        <v>2463.7199999999998</v>
      </c>
      <c r="F18293" s="108">
        <v>894.97500000000002</v>
      </c>
      <c r="G18293" s="108">
        <v>-0.95299999999999996</v>
      </c>
      <c r="H18293" s="108">
        <v>3606.8110000000001</v>
      </c>
      <c r="I18293" s="108">
        <v>228787.96</v>
      </c>
      <c r="J18293" s="108">
        <v>1459467.3</v>
      </c>
      <c r="K18293" s="108">
        <v>8371.9560000000001</v>
      </c>
      <c r="L18293" s="108">
        <v>13966.204</v>
      </c>
      <c r="M18293" s="108">
        <v>2180.1610000000001</v>
      </c>
      <c r="N18293" s="108">
        <v>1525.2339999999999</v>
      </c>
      <c r="O18293" s="108">
        <v>255.971</v>
      </c>
      <c r="P18293" s="108">
        <v>456.85700000000003</v>
      </c>
      <c r="Q18293" s="108">
        <v>291.899</v>
      </c>
      <c r="R18293" s="108">
        <v>266.30399999999997</v>
      </c>
      <c r="S18293" s="108">
        <v>323.27499999999998</v>
      </c>
    </row>
    <row r="18294" spans="1:19" ht="11.25" thickBot="1" x14ac:dyDescent="0.2">
      <c r="A18294" s="112"/>
    </row>
    <row r="18295" spans="1:19" ht="11.25" thickBot="1" x14ac:dyDescent="0.2">
      <c r="A18295" s="135" t="s">
        <v>362</v>
      </c>
      <c r="B18295" s="112"/>
      <c r="C18295" s="137">
        <v>1.0370699999999999</v>
      </c>
      <c r="D18295" s="134" t="s">
        <v>4234</v>
      </c>
      <c r="E18295" s="136">
        <v>2473.89</v>
      </c>
      <c r="F18295" s="136">
        <v>898.11599999999999</v>
      </c>
      <c r="G18295" s="136">
        <v>0.755</v>
      </c>
      <c r="H18295" s="136">
        <v>3638.6170000000002</v>
      </c>
      <c r="I18295" s="136">
        <v>231264.8</v>
      </c>
      <c r="J18295" s="136">
        <v>1471534.3</v>
      </c>
      <c r="K18295" s="136">
        <v>8421.518</v>
      </c>
      <c r="L18295" s="136">
        <v>14229.329</v>
      </c>
      <c r="M18295" s="136">
        <v>2303.2669999999998</v>
      </c>
      <c r="N18295" s="136">
        <v>1553.3150000000001</v>
      </c>
      <c r="O18295" s="136">
        <v>248.76400000000001</v>
      </c>
      <c r="P18295" s="136">
        <v>443.76100000000002</v>
      </c>
      <c r="Q18295" s="136">
        <v>294.84699999999998</v>
      </c>
      <c r="R18295" s="136">
        <v>260.17599999999999</v>
      </c>
      <c r="S18295" s="136">
        <v>338.88600000000002</v>
      </c>
    </row>
    <row r="18296" spans="1:19" ht="11.25" thickBot="1" x14ac:dyDescent="0.2">
      <c r="A18296" s="112"/>
    </row>
    <row r="18297" spans="1:19" ht="11.25" thickBot="1" x14ac:dyDescent="0.2">
      <c r="A18297" s="138" t="s">
        <v>364</v>
      </c>
      <c r="B18297" s="112"/>
      <c r="C18297" s="137">
        <v>1.274E-2</v>
      </c>
      <c r="D18297" s="134" t="s">
        <v>4235</v>
      </c>
      <c r="E18297" s="136">
        <v>29.553999999999998</v>
      </c>
      <c r="F18297" s="136">
        <v>5.7359999999999998</v>
      </c>
      <c r="G18297" s="136">
        <v>1.7070000000000001</v>
      </c>
      <c r="H18297" s="136">
        <v>30.856000000000002</v>
      </c>
      <c r="I18297" s="136">
        <v>2367.2190000000001</v>
      </c>
      <c r="J18297" s="136">
        <v>12621.744000000001</v>
      </c>
      <c r="K18297" s="136">
        <v>45.124000000000002</v>
      </c>
      <c r="L18297" s="136">
        <v>249.446</v>
      </c>
      <c r="M18297" s="136">
        <v>119.395</v>
      </c>
      <c r="N18297" s="136">
        <v>37.244999999999997</v>
      </c>
      <c r="O18297" s="136">
        <v>19.488</v>
      </c>
      <c r="P18297" s="136">
        <v>15.058</v>
      </c>
      <c r="Q18297" s="136">
        <v>44.305</v>
      </c>
      <c r="R18297" s="136">
        <v>23.99</v>
      </c>
      <c r="S18297" s="136">
        <v>17.622</v>
      </c>
    </row>
    <row r="18298" spans="1:19" ht="11.25" thickBot="1" x14ac:dyDescent="0.2">
      <c r="A18298" s="112"/>
    </row>
    <row r="18299" spans="1:19" ht="11.25" thickBot="1" x14ac:dyDescent="0.2">
      <c r="A18299" s="139" t="s">
        <v>366</v>
      </c>
      <c r="B18299" s="112"/>
      <c r="C18299" s="140">
        <v>1.228</v>
      </c>
      <c r="D18299" s="134" t="s">
        <v>4236</v>
      </c>
      <c r="E18299" s="136">
        <v>1.1950000000000001</v>
      </c>
      <c r="F18299" s="136">
        <v>0.63900000000000001</v>
      </c>
      <c r="G18299" s="136">
        <v>226.13399999999999</v>
      </c>
      <c r="H18299" s="136">
        <v>0.84799999999999998</v>
      </c>
      <c r="I18299" s="136">
        <v>1.024</v>
      </c>
      <c r="J18299" s="136">
        <v>0.85799999999999998</v>
      </c>
      <c r="K18299" s="136">
        <v>0.53600000000000003</v>
      </c>
      <c r="L18299" s="136">
        <v>1.7529999999999999</v>
      </c>
      <c r="M18299" s="136">
        <v>5.1840000000000002</v>
      </c>
      <c r="N18299" s="136">
        <v>2.3980000000000001</v>
      </c>
      <c r="O18299" s="136">
        <v>7.8339999999999996</v>
      </c>
      <c r="P18299" s="136">
        <v>3.3929999999999998</v>
      </c>
      <c r="Q18299" s="136">
        <v>15.026</v>
      </c>
      <c r="R18299" s="136">
        <v>9.2210000000000001</v>
      </c>
      <c r="S18299" s="136">
        <v>5.2</v>
      </c>
    </row>
    <row r="18300" spans="1:19" ht="11.25" thickBot="1" x14ac:dyDescent="0.2">
      <c r="A18300" s="112"/>
    </row>
    <row r="18301" spans="1:19" ht="11.25" thickBot="1" x14ac:dyDescent="0.2">
      <c r="A18301" s="106" t="s">
        <v>357</v>
      </c>
      <c r="B18301" s="106" t="s">
        <v>358</v>
      </c>
      <c r="C18301" s="130" t="s">
        <v>51</v>
      </c>
      <c r="D18301" s="130" t="s">
        <v>52</v>
      </c>
      <c r="E18301" s="130" t="s">
        <v>53</v>
      </c>
      <c r="F18301" s="130" t="s">
        <v>54</v>
      </c>
      <c r="G18301" s="130" t="s">
        <v>55</v>
      </c>
      <c r="H18301" s="130" t="s">
        <v>56</v>
      </c>
      <c r="I18301" s="130" t="s">
        <v>57</v>
      </c>
      <c r="J18301" s="130" t="s">
        <v>58</v>
      </c>
      <c r="K18301" s="130" t="s">
        <v>59</v>
      </c>
      <c r="L18301" s="130" t="s">
        <v>60</v>
      </c>
      <c r="M18301" s="130" t="s">
        <v>61</v>
      </c>
      <c r="N18301" s="130" t="s">
        <v>62</v>
      </c>
      <c r="O18301" s="130" t="s">
        <v>63</v>
      </c>
      <c r="P18301" s="130" t="s">
        <v>64</v>
      </c>
      <c r="Q18301" s="131" t="s">
        <v>65</v>
      </c>
      <c r="R18301" s="131" t="s">
        <v>66</v>
      </c>
      <c r="S18301" s="130" t="s">
        <v>67</v>
      </c>
    </row>
    <row r="18302" spans="1:19" ht="11.25" thickBot="1" x14ac:dyDescent="0.2">
      <c r="A18302" s="107">
        <v>1</v>
      </c>
      <c r="B18302" s="132">
        <v>0.73722222222222233</v>
      </c>
      <c r="C18302" s="108">
        <v>239.41300000000001</v>
      </c>
      <c r="D18302" s="108">
        <v>230.71799999999999</v>
      </c>
      <c r="E18302" s="108">
        <v>92.575000000000003</v>
      </c>
      <c r="F18302" s="108">
        <v>131.88399999999999</v>
      </c>
      <c r="G18302" s="108">
        <v>96.200999999999993</v>
      </c>
      <c r="H18302" s="108">
        <v>169</v>
      </c>
      <c r="I18302" s="108">
        <v>1990.7940000000001</v>
      </c>
      <c r="J18302" s="108">
        <v>7705.1790000000001</v>
      </c>
      <c r="K18302" s="108">
        <v>11128.748</v>
      </c>
      <c r="L18302" s="108">
        <v>-14.218999999999999</v>
      </c>
      <c r="M18302" s="108">
        <v>9.1999999999999998E-2</v>
      </c>
      <c r="N18302" s="108">
        <v>829.16</v>
      </c>
      <c r="O18302" s="108">
        <v>134.03399999999999</v>
      </c>
      <c r="P18302" s="108">
        <v>37784.796999999999</v>
      </c>
      <c r="Q18302" s="133">
        <v>0.95026999999999995</v>
      </c>
      <c r="R18302" s="134" t="s">
        <v>4237</v>
      </c>
      <c r="S18302" s="108">
        <v>2037.8030000000001</v>
      </c>
    </row>
    <row r="18303" spans="1:19" ht="11.25" thickBot="1" x14ac:dyDescent="0.2">
      <c r="A18303" s="112"/>
    </row>
    <row r="18304" spans="1:19" ht="11.25" thickBot="1" x14ac:dyDescent="0.2">
      <c r="A18304" s="107">
        <v>2</v>
      </c>
      <c r="B18304" s="132">
        <v>0.73739583333333336</v>
      </c>
      <c r="C18304" s="108">
        <v>256.42099999999999</v>
      </c>
      <c r="D18304" s="108">
        <v>215.297</v>
      </c>
      <c r="E18304" s="108">
        <v>93.230999999999995</v>
      </c>
      <c r="F18304" s="108">
        <v>139.48400000000001</v>
      </c>
      <c r="G18304" s="108">
        <v>81.820999999999998</v>
      </c>
      <c r="H18304" s="108">
        <v>176.48500000000001</v>
      </c>
      <c r="I18304" s="108">
        <v>1978.1849999999999</v>
      </c>
      <c r="J18304" s="108">
        <v>7709.8209999999999</v>
      </c>
      <c r="K18304" s="108">
        <v>11147.165999999999</v>
      </c>
      <c r="L18304" s="108">
        <v>-15.125</v>
      </c>
      <c r="M18304" s="108">
        <v>5.4489999999999998</v>
      </c>
      <c r="N18304" s="108">
        <v>798.12900000000002</v>
      </c>
      <c r="O18304" s="108">
        <v>151.441</v>
      </c>
      <c r="P18304" s="108">
        <v>37608.141000000003</v>
      </c>
      <c r="Q18304" s="133">
        <v>0.96674000000000004</v>
      </c>
      <c r="R18304" s="134" t="s">
        <v>4238</v>
      </c>
      <c r="S18304" s="108">
        <v>1944.5139999999999</v>
      </c>
    </row>
    <row r="18305" spans="1:19" ht="11.25" thickBot="1" x14ac:dyDescent="0.2">
      <c r="A18305" s="112"/>
    </row>
    <row r="18306" spans="1:19" ht="11.25" thickBot="1" x14ac:dyDescent="0.2">
      <c r="A18306" s="107">
        <v>3</v>
      </c>
      <c r="B18306" s="132">
        <v>0.73758101851851843</v>
      </c>
      <c r="C18306" s="108">
        <v>222.874</v>
      </c>
      <c r="D18306" s="108">
        <v>239.584</v>
      </c>
      <c r="E18306" s="108">
        <v>106.798</v>
      </c>
      <c r="F18306" s="108">
        <v>122.214</v>
      </c>
      <c r="G18306" s="108">
        <v>90.274000000000001</v>
      </c>
      <c r="H18306" s="108">
        <v>170.505</v>
      </c>
      <c r="I18306" s="108">
        <v>2066.08</v>
      </c>
      <c r="J18306" s="108">
        <v>7483.19</v>
      </c>
      <c r="K18306" s="108">
        <v>11027.379000000001</v>
      </c>
      <c r="L18306" s="108">
        <v>-13.348000000000001</v>
      </c>
      <c r="M18306" s="108">
        <v>0.95899999999999996</v>
      </c>
      <c r="N18306" s="108">
        <v>762.99400000000003</v>
      </c>
      <c r="O18306" s="108">
        <v>172.74199999999999</v>
      </c>
      <c r="P18306" s="108">
        <v>37244.19</v>
      </c>
      <c r="Q18306" s="133">
        <v>0.97367999999999999</v>
      </c>
      <c r="R18306" s="134" t="s">
        <v>4239</v>
      </c>
      <c r="S18306" s="108">
        <v>1982.42</v>
      </c>
    </row>
    <row r="18307" spans="1:19" ht="11.25" thickBot="1" x14ac:dyDescent="0.2">
      <c r="A18307" s="112"/>
    </row>
    <row r="18308" spans="1:19" ht="11.25" thickBot="1" x14ac:dyDescent="0.2">
      <c r="A18308" s="135" t="s">
        <v>362</v>
      </c>
      <c r="B18308" s="112"/>
      <c r="C18308" s="136">
        <v>239.56899999999999</v>
      </c>
      <c r="D18308" s="136">
        <v>228.53299999999999</v>
      </c>
      <c r="E18308" s="136">
        <v>97.534999999999997</v>
      </c>
      <c r="F18308" s="136">
        <v>131.19399999999999</v>
      </c>
      <c r="G18308" s="136">
        <v>89.432000000000002</v>
      </c>
      <c r="H18308" s="136">
        <v>171.99700000000001</v>
      </c>
      <c r="I18308" s="136">
        <v>2011.6859999999999</v>
      </c>
      <c r="J18308" s="136">
        <v>7632.73</v>
      </c>
      <c r="K18308" s="136">
        <v>11101.098</v>
      </c>
      <c r="L18308" s="136">
        <v>-14.231</v>
      </c>
      <c r="M18308" s="136">
        <v>2.1669999999999998</v>
      </c>
      <c r="N18308" s="136">
        <v>796.76099999999997</v>
      </c>
      <c r="O18308" s="136">
        <v>152.739</v>
      </c>
      <c r="P18308" s="136">
        <v>37545.709000000003</v>
      </c>
      <c r="Q18308" s="137">
        <v>0.96355999999999997</v>
      </c>
      <c r="R18308" s="134" t="s">
        <v>4240</v>
      </c>
      <c r="S18308" s="136">
        <v>1988.2449999999999</v>
      </c>
    </row>
    <row r="18309" spans="1:19" ht="11.25" thickBot="1" x14ac:dyDescent="0.2">
      <c r="A18309" s="112"/>
    </row>
    <row r="18310" spans="1:19" ht="11.25" thickBot="1" x14ac:dyDescent="0.2">
      <c r="A18310" s="138" t="s">
        <v>364</v>
      </c>
      <c r="B18310" s="112"/>
      <c r="C18310" s="136">
        <v>16.774000000000001</v>
      </c>
      <c r="D18310" s="136">
        <v>12.29</v>
      </c>
      <c r="E18310" s="136">
        <v>8.0289999999999999</v>
      </c>
      <c r="F18310" s="136">
        <v>8.6560000000000006</v>
      </c>
      <c r="G18310" s="136">
        <v>7.2270000000000003</v>
      </c>
      <c r="H18310" s="136">
        <v>3.9590000000000001</v>
      </c>
      <c r="I18310" s="136">
        <v>47.526000000000003</v>
      </c>
      <c r="J18310" s="136">
        <v>129.52600000000001</v>
      </c>
      <c r="K18310" s="136">
        <v>64.503</v>
      </c>
      <c r="L18310" s="136">
        <v>0.88800000000000001</v>
      </c>
      <c r="M18310" s="136">
        <v>2.875</v>
      </c>
      <c r="N18310" s="136">
        <v>33.103999999999999</v>
      </c>
      <c r="O18310" s="136">
        <v>19.387</v>
      </c>
      <c r="P18310" s="136">
        <v>275.65800000000002</v>
      </c>
      <c r="Q18310" s="137">
        <v>1.2019999999999999E-2</v>
      </c>
      <c r="R18310" s="134" t="s">
        <v>1662</v>
      </c>
      <c r="S18310" s="136">
        <v>46.917000000000002</v>
      </c>
    </row>
    <row r="18311" spans="1:19" ht="11.25" thickBot="1" x14ac:dyDescent="0.2">
      <c r="A18311" s="112"/>
    </row>
    <row r="18312" spans="1:19" ht="11.25" thickBot="1" x14ac:dyDescent="0.2">
      <c r="A18312" s="139" t="s">
        <v>366</v>
      </c>
      <c r="B18312" s="112"/>
      <c r="C18312" s="136">
        <v>7.0019999999999998</v>
      </c>
      <c r="D18312" s="136">
        <v>5.3780000000000001</v>
      </c>
      <c r="E18312" s="136">
        <v>8.2319999999999993</v>
      </c>
      <c r="F18312" s="136">
        <v>6.5979999999999999</v>
      </c>
      <c r="G18312" s="136">
        <v>8.0809999999999995</v>
      </c>
      <c r="H18312" s="136">
        <v>2.302</v>
      </c>
      <c r="I18312" s="136">
        <v>2.363</v>
      </c>
      <c r="J18312" s="136">
        <v>1.6970000000000001</v>
      </c>
      <c r="K18312" s="136">
        <v>0.58099999999999996</v>
      </c>
      <c r="L18312" s="136">
        <v>6.2430000000000003</v>
      </c>
      <c r="M18312" s="136">
        <v>132.70400000000001</v>
      </c>
      <c r="N18312" s="136">
        <v>4.1550000000000002</v>
      </c>
      <c r="O18312" s="136">
        <v>12.693</v>
      </c>
      <c r="P18312" s="136">
        <v>0.73399999999999999</v>
      </c>
      <c r="Q18312" s="140">
        <v>1.2470000000000001</v>
      </c>
      <c r="R18312" s="134" t="s">
        <v>4214</v>
      </c>
      <c r="S18312" s="136">
        <v>2.36</v>
      </c>
    </row>
    <row r="18313" spans="1:19" ht="11.25" thickBot="1" x14ac:dyDescent="0.2">
      <c r="A18313" s="112"/>
    </row>
    <row r="18314" spans="1:19" ht="11.25" thickBot="1" x14ac:dyDescent="0.2">
      <c r="A18314" s="106" t="s">
        <v>357</v>
      </c>
      <c r="B18314" s="106" t="s">
        <v>358</v>
      </c>
      <c r="C18314" s="130" t="s">
        <v>68</v>
      </c>
    </row>
    <row r="18315" spans="1:19" ht="11.25" thickBot="1" x14ac:dyDescent="0.2">
      <c r="A18315" s="107">
        <v>1</v>
      </c>
      <c r="B18315" s="132">
        <v>0.73722222222222233</v>
      </c>
      <c r="C18315" s="108">
        <v>570.14599999999996</v>
      </c>
    </row>
    <row r="18316" spans="1:19" ht="11.25" thickBot="1" x14ac:dyDescent="0.2">
      <c r="A18316" s="112"/>
    </row>
    <row r="18317" spans="1:19" ht="11.25" thickBot="1" x14ac:dyDescent="0.2">
      <c r="A18317" s="107">
        <v>2</v>
      </c>
      <c r="B18317" s="132">
        <v>0.73739583333333336</v>
      </c>
      <c r="C18317" s="108">
        <v>583.12900000000002</v>
      </c>
    </row>
    <row r="18318" spans="1:19" ht="11.25" thickBot="1" x14ac:dyDescent="0.2">
      <c r="A18318" s="112"/>
    </row>
    <row r="18319" spans="1:19" ht="11.25" thickBot="1" x14ac:dyDescent="0.2">
      <c r="A18319" s="107">
        <v>3</v>
      </c>
      <c r="B18319" s="132">
        <v>0.73758101851851843</v>
      </c>
      <c r="C18319" s="108">
        <v>579.57899999999995</v>
      </c>
    </row>
    <row r="18320" spans="1:19" ht="11.25" thickBot="1" x14ac:dyDescent="0.2">
      <c r="A18320" s="112"/>
    </row>
    <row r="18321" spans="1:19" ht="11.25" thickBot="1" x14ac:dyDescent="0.2">
      <c r="A18321" s="135" t="s">
        <v>362</v>
      </c>
      <c r="B18321" s="112"/>
      <c r="C18321" s="136">
        <v>577.61800000000005</v>
      </c>
    </row>
    <row r="18322" spans="1:19" ht="11.25" thickBot="1" x14ac:dyDescent="0.2">
      <c r="A18322" s="112"/>
    </row>
    <row r="18323" spans="1:19" ht="11.25" thickBot="1" x14ac:dyDescent="0.2">
      <c r="A18323" s="138" t="s">
        <v>364</v>
      </c>
      <c r="B18323" s="112"/>
      <c r="C18323" s="136">
        <v>6.71</v>
      </c>
    </row>
    <row r="18324" spans="1:19" ht="11.25" thickBot="1" x14ac:dyDescent="0.2">
      <c r="A18324" s="112"/>
    </row>
    <row r="18325" spans="1:19" ht="11.25" thickBot="1" x14ac:dyDescent="0.2">
      <c r="A18325" s="139" t="s">
        <v>366</v>
      </c>
      <c r="B18325" s="112"/>
      <c r="C18325" s="136">
        <v>1.1619999999999999</v>
      </c>
    </row>
    <row r="18326" spans="1:19" ht="10.5" x14ac:dyDescent="0.15">
      <c r="A18326" s="112"/>
    </row>
    <row r="18327" spans="1:19" x14ac:dyDescent="0.15">
      <c r="A18327" s="129"/>
      <c r="B18327" s="86" t="s">
        <v>4241</v>
      </c>
    </row>
    <row r="18328" spans="1:19" ht="9.75" thickBot="1" x14ac:dyDescent="0.2">
      <c r="A18328" s="81" t="s">
        <v>5871</v>
      </c>
    </row>
    <row r="18329" spans="1:19" ht="11.25" thickBot="1" x14ac:dyDescent="0.2">
      <c r="A18329" s="106" t="s">
        <v>357</v>
      </c>
      <c r="B18329" s="106" t="s">
        <v>358</v>
      </c>
      <c r="C18329" s="130" t="s">
        <v>0</v>
      </c>
      <c r="D18329" s="130" t="s">
        <v>1</v>
      </c>
      <c r="E18329" s="130" t="s">
        <v>2</v>
      </c>
      <c r="F18329" s="130" t="s">
        <v>3</v>
      </c>
      <c r="G18329" s="130" t="s">
        <v>4</v>
      </c>
      <c r="H18329" s="130" t="s">
        <v>5</v>
      </c>
      <c r="I18329" s="131" t="s">
        <v>6</v>
      </c>
      <c r="J18329" s="131" t="s">
        <v>7</v>
      </c>
      <c r="K18329" s="130" t="s">
        <v>8</v>
      </c>
      <c r="L18329" s="130" t="s">
        <v>9</v>
      </c>
      <c r="M18329" s="130" t="s">
        <v>10</v>
      </c>
      <c r="N18329" s="130" t="s">
        <v>11</v>
      </c>
      <c r="O18329" s="130" t="s">
        <v>12</v>
      </c>
      <c r="P18329" s="130" t="s">
        <v>13</v>
      </c>
      <c r="Q18329" s="130" t="s">
        <v>14</v>
      </c>
      <c r="R18329" s="130" t="s">
        <v>15</v>
      </c>
      <c r="S18329" s="130" t="s">
        <v>16</v>
      </c>
    </row>
    <row r="18330" spans="1:19" ht="11.25" thickBot="1" x14ac:dyDescent="0.2">
      <c r="A18330" s="107">
        <v>1</v>
      </c>
      <c r="B18330" s="132">
        <v>0.74237268518518518</v>
      </c>
      <c r="C18330" s="141" t="s">
        <v>13431</v>
      </c>
      <c r="D18330" s="141" t="s">
        <v>13432</v>
      </c>
      <c r="E18330" s="141" t="s">
        <v>13433</v>
      </c>
      <c r="F18330" s="141" t="s">
        <v>13434</v>
      </c>
      <c r="G18330" s="141" t="s">
        <v>13435</v>
      </c>
      <c r="H18330" s="141" t="s">
        <v>13436</v>
      </c>
      <c r="I18330" s="133">
        <v>1.1855199999999999</v>
      </c>
      <c r="J18330" s="134" t="s">
        <v>4248</v>
      </c>
      <c r="K18330" s="141" t="s">
        <v>13437</v>
      </c>
      <c r="L18330" s="108">
        <v>106.224</v>
      </c>
      <c r="M18330" s="108">
        <v>12150.807000000001</v>
      </c>
      <c r="N18330" s="108">
        <v>30288.088</v>
      </c>
      <c r="O18330" s="141" t="s">
        <v>13438</v>
      </c>
      <c r="P18330" s="108">
        <v>150057.26</v>
      </c>
      <c r="Q18330" s="108">
        <v>5911.8429999999998</v>
      </c>
      <c r="R18330" s="108">
        <v>18122.223000000002</v>
      </c>
      <c r="S18330" s="108">
        <v>87277.232000000004</v>
      </c>
    </row>
    <row r="18331" spans="1:19" ht="11.25" thickBot="1" x14ac:dyDescent="0.2">
      <c r="A18331" s="112"/>
    </row>
    <row r="18332" spans="1:19" ht="11.25" thickBot="1" x14ac:dyDescent="0.2">
      <c r="A18332" s="107">
        <v>2</v>
      </c>
      <c r="B18332" s="132">
        <v>0.74254629629629632</v>
      </c>
      <c r="C18332" s="141" t="s">
        <v>13439</v>
      </c>
      <c r="D18332" s="141" t="s">
        <v>13440</v>
      </c>
      <c r="E18332" s="141" t="s">
        <v>13441</v>
      </c>
      <c r="F18332" s="141" t="s">
        <v>13442</v>
      </c>
      <c r="G18332" s="141" t="s">
        <v>13443</v>
      </c>
      <c r="H18332" s="141" t="s">
        <v>13444</v>
      </c>
      <c r="I18332" s="133">
        <v>1.19468</v>
      </c>
      <c r="J18332" s="134" t="s">
        <v>4256</v>
      </c>
      <c r="K18332" s="141" t="s">
        <v>13445</v>
      </c>
      <c r="L18332" s="108">
        <v>95.358999999999995</v>
      </c>
      <c r="M18332" s="108">
        <v>11910.058000000001</v>
      </c>
      <c r="N18332" s="108">
        <v>30359.807000000001</v>
      </c>
      <c r="O18332" s="141" t="s">
        <v>13446</v>
      </c>
      <c r="P18332" s="108">
        <v>149949.25</v>
      </c>
      <c r="Q18332" s="108">
        <v>5753.8909999999996</v>
      </c>
      <c r="R18332" s="108">
        <v>17873.206999999999</v>
      </c>
      <c r="S18332" s="108">
        <v>87668.788</v>
      </c>
    </row>
    <row r="18333" spans="1:19" ht="11.25" thickBot="1" x14ac:dyDescent="0.2">
      <c r="A18333" s="112"/>
    </row>
    <row r="18334" spans="1:19" ht="11.25" thickBot="1" x14ac:dyDescent="0.2">
      <c r="A18334" s="107">
        <v>3</v>
      </c>
      <c r="B18334" s="132">
        <v>0.74273148148148149</v>
      </c>
      <c r="C18334" s="141" t="s">
        <v>13447</v>
      </c>
      <c r="D18334" s="141" t="s">
        <v>13448</v>
      </c>
      <c r="E18334" s="141" t="s">
        <v>13449</v>
      </c>
      <c r="F18334" s="141" t="s">
        <v>13450</v>
      </c>
      <c r="G18334" s="141" t="s">
        <v>13451</v>
      </c>
      <c r="H18334" s="141" t="s">
        <v>13452</v>
      </c>
      <c r="I18334" s="133">
        <v>1.23055</v>
      </c>
      <c r="J18334" s="134" t="s">
        <v>4264</v>
      </c>
      <c r="K18334" s="141" t="s">
        <v>13453</v>
      </c>
      <c r="L18334" s="108">
        <v>101.492</v>
      </c>
      <c r="M18334" s="108">
        <v>12283.004000000001</v>
      </c>
      <c r="N18334" s="108">
        <v>29345.782999999999</v>
      </c>
      <c r="O18334" s="141" t="s">
        <v>13454</v>
      </c>
      <c r="P18334" s="108">
        <v>147018.66</v>
      </c>
      <c r="Q18334" s="108">
        <v>5670.3190000000004</v>
      </c>
      <c r="R18334" s="108">
        <v>18228.013999999999</v>
      </c>
      <c r="S18334" s="108">
        <v>87398.544999999998</v>
      </c>
    </row>
    <row r="18335" spans="1:19" ht="11.25" thickBot="1" x14ac:dyDescent="0.2">
      <c r="A18335" s="112"/>
    </row>
    <row r="18336" spans="1:19" ht="11.25" thickBot="1" x14ac:dyDescent="0.2">
      <c r="A18336" s="135" t="s">
        <v>362</v>
      </c>
      <c r="B18336" s="112"/>
      <c r="C18336" s="141" t="s">
        <v>13455</v>
      </c>
      <c r="D18336" s="141" t="s">
        <v>13456</v>
      </c>
      <c r="E18336" s="141" t="s">
        <v>13457</v>
      </c>
      <c r="F18336" s="141" t="s">
        <v>13458</v>
      </c>
      <c r="G18336" s="141" t="s">
        <v>13459</v>
      </c>
      <c r="H18336" s="141" t="s">
        <v>13460</v>
      </c>
      <c r="I18336" s="137">
        <v>1.2035800000000001</v>
      </c>
      <c r="J18336" s="134" t="s">
        <v>4271</v>
      </c>
      <c r="K18336" s="141" t="s">
        <v>13461</v>
      </c>
      <c r="L18336" s="136">
        <v>101.02500000000001</v>
      </c>
      <c r="M18336" s="136">
        <v>12114.623</v>
      </c>
      <c r="N18336" s="136">
        <v>29997.892</v>
      </c>
      <c r="O18336" s="141" t="s">
        <v>13462</v>
      </c>
      <c r="P18336" s="136">
        <v>149008.39000000001</v>
      </c>
      <c r="Q18336" s="136">
        <v>5778.6850000000004</v>
      </c>
      <c r="R18336" s="136">
        <v>18074.482</v>
      </c>
      <c r="S18336" s="136">
        <v>87448.188999999998</v>
      </c>
    </row>
    <row r="18337" spans="1:19" ht="11.25" thickBot="1" x14ac:dyDescent="0.2">
      <c r="A18337" s="112"/>
    </row>
    <row r="18338" spans="1:19" ht="11.25" thickBot="1" x14ac:dyDescent="0.2">
      <c r="A18338" s="138" t="s">
        <v>364</v>
      </c>
      <c r="B18338" s="112"/>
      <c r="C18338" s="141" t="s">
        <v>13463</v>
      </c>
      <c r="D18338" s="141" t="s">
        <v>13464</v>
      </c>
      <c r="E18338" s="141" t="s">
        <v>13465</v>
      </c>
      <c r="F18338" s="141" t="s">
        <v>13466</v>
      </c>
      <c r="G18338" s="141" t="s">
        <v>13467</v>
      </c>
      <c r="H18338" s="141" t="s">
        <v>13468</v>
      </c>
      <c r="I18338" s="137">
        <v>2.3800000000000002E-2</v>
      </c>
      <c r="J18338" s="134" t="s">
        <v>4280</v>
      </c>
      <c r="K18338" s="141" t="s">
        <v>13469</v>
      </c>
      <c r="L18338" s="136">
        <v>5.4480000000000004</v>
      </c>
      <c r="M18338" s="136">
        <v>189.08699999999999</v>
      </c>
      <c r="N18338" s="136">
        <v>565.88099999999997</v>
      </c>
      <c r="O18338" s="141" t="s">
        <v>13470</v>
      </c>
      <c r="P18338" s="136">
        <v>1724.002</v>
      </c>
      <c r="Q18338" s="136">
        <v>122.65600000000001</v>
      </c>
      <c r="R18338" s="136">
        <v>182.15799999999999</v>
      </c>
      <c r="S18338" s="136">
        <v>200.44300000000001</v>
      </c>
    </row>
    <row r="18339" spans="1:19" ht="11.25" thickBot="1" x14ac:dyDescent="0.2">
      <c r="A18339" s="112"/>
    </row>
    <row r="18340" spans="1:19" ht="11.25" thickBot="1" x14ac:dyDescent="0.2">
      <c r="A18340" s="139" t="s">
        <v>366</v>
      </c>
      <c r="B18340" s="112"/>
      <c r="C18340" s="141" t="s">
        <v>3144</v>
      </c>
      <c r="D18340" s="141" t="s">
        <v>4281</v>
      </c>
      <c r="E18340" s="141" t="s">
        <v>2478</v>
      </c>
      <c r="F18340" s="141" t="s">
        <v>4282</v>
      </c>
      <c r="G18340" s="141" t="s">
        <v>4283</v>
      </c>
      <c r="H18340" s="141" t="s">
        <v>4284</v>
      </c>
      <c r="I18340" s="140">
        <v>1.9770000000000001</v>
      </c>
      <c r="J18340" s="134" t="s">
        <v>4285</v>
      </c>
      <c r="K18340" s="141" t="s">
        <v>4286</v>
      </c>
      <c r="L18340" s="136">
        <v>5.3929999999999998</v>
      </c>
      <c r="M18340" s="136">
        <v>1.5609999999999999</v>
      </c>
      <c r="N18340" s="136">
        <v>1.8859999999999999</v>
      </c>
      <c r="O18340" s="141" t="s">
        <v>4287</v>
      </c>
      <c r="P18340" s="136">
        <v>1.157</v>
      </c>
      <c r="Q18340" s="136">
        <v>2.1230000000000002</v>
      </c>
      <c r="R18340" s="136">
        <v>1.008</v>
      </c>
      <c r="S18340" s="136">
        <v>0.22900000000000001</v>
      </c>
    </row>
    <row r="18341" spans="1:19" ht="11.25" thickBot="1" x14ac:dyDescent="0.2">
      <c r="A18341" s="112"/>
    </row>
    <row r="18342" spans="1:19" ht="11.25" thickBot="1" x14ac:dyDescent="0.2">
      <c r="A18342" s="106" t="s">
        <v>357</v>
      </c>
      <c r="B18342" s="106" t="s">
        <v>358</v>
      </c>
      <c r="C18342" s="130" t="s">
        <v>17</v>
      </c>
      <c r="D18342" s="130" t="s">
        <v>18</v>
      </c>
      <c r="E18342" s="131" t="s">
        <v>19</v>
      </c>
      <c r="F18342" s="131" t="s">
        <v>20</v>
      </c>
      <c r="G18342" s="130" t="s">
        <v>21</v>
      </c>
      <c r="H18342" s="130" t="s">
        <v>22</v>
      </c>
      <c r="I18342" s="130" t="s">
        <v>23</v>
      </c>
      <c r="J18342" s="130" t="s">
        <v>24</v>
      </c>
      <c r="K18342" s="131" t="s">
        <v>25</v>
      </c>
      <c r="L18342" s="131" t="s">
        <v>26</v>
      </c>
      <c r="M18342" s="130" t="s">
        <v>27</v>
      </c>
      <c r="N18342" s="130" t="s">
        <v>28</v>
      </c>
      <c r="O18342" s="130" t="s">
        <v>29</v>
      </c>
      <c r="P18342" s="130" t="s">
        <v>30</v>
      </c>
      <c r="Q18342" s="130" t="s">
        <v>31</v>
      </c>
      <c r="R18342" s="130" t="s">
        <v>32</v>
      </c>
      <c r="S18342" s="130" t="s">
        <v>33</v>
      </c>
    </row>
    <row r="18343" spans="1:19" ht="11.25" thickBot="1" x14ac:dyDescent="0.2">
      <c r="A18343" s="107">
        <v>1</v>
      </c>
      <c r="B18343" s="132">
        <v>0.74237268518518518</v>
      </c>
      <c r="C18343" s="108">
        <v>85917.369000000006</v>
      </c>
      <c r="D18343" s="108">
        <v>47093.902999999998</v>
      </c>
      <c r="E18343" s="133">
        <v>1.06664</v>
      </c>
      <c r="F18343" s="133">
        <v>1.0340400000000001</v>
      </c>
      <c r="G18343" s="108">
        <v>4.5410000000000004</v>
      </c>
      <c r="H18343" s="108">
        <v>45.051000000000002</v>
      </c>
      <c r="I18343" s="108">
        <v>373015.89</v>
      </c>
      <c r="J18343" s="141" t="s">
        <v>13471</v>
      </c>
      <c r="K18343" s="133">
        <v>1.1300699999999999</v>
      </c>
      <c r="L18343" s="134" t="s">
        <v>4289</v>
      </c>
      <c r="M18343" s="108">
        <v>533.36699999999996</v>
      </c>
      <c r="N18343" s="108">
        <v>6086.51</v>
      </c>
      <c r="O18343" s="108">
        <v>2.5449999999999999</v>
      </c>
      <c r="P18343" s="108">
        <v>179.42699999999999</v>
      </c>
      <c r="Q18343" s="108">
        <v>878.61</v>
      </c>
      <c r="R18343" s="108">
        <v>206.048</v>
      </c>
      <c r="S18343" s="108">
        <v>386.01400000000001</v>
      </c>
    </row>
    <row r="18344" spans="1:19" ht="11.25" thickBot="1" x14ac:dyDescent="0.2">
      <c r="A18344" s="112"/>
    </row>
    <row r="18345" spans="1:19" ht="11.25" thickBot="1" x14ac:dyDescent="0.2">
      <c r="A18345" s="107">
        <v>2</v>
      </c>
      <c r="B18345" s="132">
        <v>0.74254629629629632</v>
      </c>
      <c r="C18345" s="108">
        <v>86016.69</v>
      </c>
      <c r="D18345" s="108">
        <v>47467.267</v>
      </c>
      <c r="E18345" s="133">
        <v>1.0898000000000001</v>
      </c>
      <c r="F18345" s="133">
        <v>1.0334099999999999</v>
      </c>
      <c r="G18345" s="108">
        <v>9.8079999999999998</v>
      </c>
      <c r="H18345" s="108">
        <v>38.509</v>
      </c>
      <c r="I18345" s="108">
        <v>373298.52</v>
      </c>
      <c r="J18345" s="141" t="s">
        <v>13472</v>
      </c>
      <c r="K18345" s="133">
        <v>1.15137</v>
      </c>
      <c r="L18345" s="134" t="s">
        <v>4291</v>
      </c>
      <c r="M18345" s="108">
        <v>467.11700000000002</v>
      </c>
      <c r="N18345" s="108">
        <v>6244.68</v>
      </c>
      <c r="O18345" s="108">
        <v>7.5279999999999996</v>
      </c>
      <c r="P18345" s="108">
        <v>156.44800000000001</v>
      </c>
      <c r="Q18345" s="108">
        <v>836.95500000000004</v>
      </c>
      <c r="R18345" s="108">
        <v>186.506</v>
      </c>
      <c r="S18345" s="108">
        <v>399.88600000000002</v>
      </c>
    </row>
    <row r="18346" spans="1:19" ht="11.25" thickBot="1" x14ac:dyDescent="0.2">
      <c r="A18346" s="112"/>
    </row>
    <row r="18347" spans="1:19" ht="11.25" thickBot="1" x14ac:dyDescent="0.2">
      <c r="A18347" s="107">
        <v>3</v>
      </c>
      <c r="B18347" s="132">
        <v>0.74273148148148149</v>
      </c>
      <c r="C18347" s="108">
        <v>85451.645999999993</v>
      </c>
      <c r="D18347" s="108">
        <v>46544.099000000002</v>
      </c>
      <c r="E18347" s="133">
        <v>1.0805</v>
      </c>
      <c r="F18347" s="133">
        <v>1.0318099999999999</v>
      </c>
      <c r="G18347" s="108">
        <v>15.503</v>
      </c>
      <c r="H18347" s="108">
        <v>39.798000000000002</v>
      </c>
      <c r="I18347" s="108">
        <v>374887.32</v>
      </c>
      <c r="J18347" s="141" t="s">
        <v>13473</v>
      </c>
      <c r="K18347" s="133">
        <v>1.1652100000000001</v>
      </c>
      <c r="L18347" s="134" t="s">
        <v>4293</v>
      </c>
      <c r="M18347" s="108">
        <v>471.279</v>
      </c>
      <c r="N18347" s="108">
        <v>6117.7929999999997</v>
      </c>
      <c r="O18347" s="108">
        <v>1.746</v>
      </c>
      <c r="P18347" s="108">
        <v>156.78899999999999</v>
      </c>
      <c r="Q18347" s="108">
        <v>871.49300000000005</v>
      </c>
      <c r="R18347" s="108">
        <v>212.54599999999999</v>
      </c>
      <c r="S18347" s="108">
        <v>417.392</v>
      </c>
    </row>
    <row r="18348" spans="1:19" ht="11.25" thickBot="1" x14ac:dyDescent="0.2">
      <c r="A18348" s="112"/>
    </row>
    <row r="18349" spans="1:19" ht="11.25" thickBot="1" x14ac:dyDescent="0.2">
      <c r="A18349" s="135" t="s">
        <v>362</v>
      </c>
      <c r="B18349" s="112"/>
      <c r="C18349" s="136">
        <v>85795.235000000001</v>
      </c>
      <c r="D18349" s="136">
        <v>47035.089</v>
      </c>
      <c r="E18349" s="137">
        <v>1.0789800000000001</v>
      </c>
      <c r="F18349" s="137">
        <v>1.03308</v>
      </c>
      <c r="G18349" s="136">
        <v>9.9510000000000005</v>
      </c>
      <c r="H18349" s="136">
        <v>41.119</v>
      </c>
      <c r="I18349" s="136">
        <v>373733.91</v>
      </c>
      <c r="J18349" s="141" t="s">
        <v>13474</v>
      </c>
      <c r="K18349" s="137">
        <v>1.1488799999999999</v>
      </c>
      <c r="L18349" s="134" t="s">
        <v>4295</v>
      </c>
      <c r="M18349" s="136">
        <v>490.58800000000002</v>
      </c>
      <c r="N18349" s="136">
        <v>6149.6610000000001</v>
      </c>
      <c r="O18349" s="136">
        <v>3.94</v>
      </c>
      <c r="P18349" s="136">
        <v>164.221</v>
      </c>
      <c r="Q18349" s="136">
        <v>862.35199999999998</v>
      </c>
      <c r="R18349" s="136">
        <v>201.7</v>
      </c>
      <c r="S18349" s="136">
        <v>401.09800000000001</v>
      </c>
    </row>
    <row r="18350" spans="1:19" ht="11.25" thickBot="1" x14ac:dyDescent="0.2">
      <c r="A18350" s="112"/>
    </row>
    <row r="18351" spans="1:19" ht="11.25" thickBot="1" x14ac:dyDescent="0.2">
      <c r="A18351" s="138" t="s">
        <v>364</v>
      </c>
      <c r="B18351" s="112"/>
      <c r="C18351" s="136">
        <v>301.673</v>
      </c>
      <c r="D18351" s="136">
        <v>464.38600000000002</v>
      </c>
      <c r="E18351" s="137">
        <v>1.166E-2</v>
      </c>
      <c r="F18351" s="137">
        <v>1.15E-3</v>
      </c>
      <c r="G18351" s="136">
        <v>5.4820000000000002</v>
      </c>
      <c r="H18351" s="136">
        <v>3.4649999999999999</v>
      </c>
      <c r="I18351" s="136">
        <v>1008.832</v>
      </c>
      <c r="J18351" s="141" t="s">
        <v>13475</v>
      </c>
      <c r="K18351" s="137">
        <v>1.77E-2</v>
      </c>
      <c r="L18351" s="134" t="s">
        <v>4297</v>
      </c>
      <c r="M18351" s="136">
        <v>37.106000000000002</v>
      </c>
      <c r="N18351" s="136">
        <v>83.762</v>
      </c>
      <c r="O18351" s="136">
        <v>3.133</v>
      </c>
      <c r="P18351" s="136">
        <v>13.17</v>
      </c>
      <c r="Q18351" s="136">
        <v>22.280999999999999</v>
      </c>
      <c r="R18351" s="136">
        <v>13.553000000000001</v>
      </c>
      <c r="S18351" s="136">
        <v>15.724</v>
      </c>
    </row>
    <row r="18352" spans="1:19" ht="11.25" thickBot="1" x14ac:dyDescent="0.2">
      <c r="A18352" s="112"/>
    </row>
    <row r="18353" spans="1:19" ht="11.25" thickBot="1" x14ac:dyDescent="0.2">
      <c r="A18353" s="139" t="s">
        <v>366</v>
      </c>
      <c r="B18353" s="112"/>
      <c r="C18353" s="136">
        <v>0.35199999999999998</v>
      </c>
      <c r="D18353" s="136">
        <v>0.98699999999999999</v>
      </c>
      <c r="E18353" s="140">
        <v>1.08</v>
      </c>
      <c r="F18353" s="140">
        <v>0.111</v>
      </c>
      <c r="G18353" s="136">
        <v>55.094000000000001</v>
      </c>
      <c r="H18353" s="136">
        <v>8.4280000000000008</v>
      </c>
      <c r="I18353" s="136">
        <v>0.27</v>
      </c>
      <c r="J18353" s="141" t="s">
        <v>4298</v>
      </c>
      <c r="K18353" s="140">
        <v>1.5409999999999999</v>
      </c>
      <c r="L18353" s="134" t="s">
        <v>2055</v>
      </c>
      <c r="M18353" s="136">
        <v>7.5640000000000001</v>
      </c>
      <c r="N18353" s="136">
        <v>1.3620000000000001</v>
      </c>
      <c r="O18353" s="136">
        <v>79.525000000000006</v>
      </c>
      <c r="P18353" s="136">
        <v>8.0190000000000001</v>
      </c>
      <c r="Q18353" s="136">
        <v>2.5840000000000001</v>
      </c>
      <c r="R18353" s="136">
        <v>6.72</v>
      </c>
      <c r="S18353" s="136">
        <v>3.92</v>
      </c>
    </row>
    <row r="18354" spans="1:19" ht="11.25" thickBot="1" x14ac:dyDescent="0.2">
      <c r="A18354" s="112"/>
    </row>
    <row r="18355" spans="1:19" ht="11.25" thickBot="1" x14ac:dyDescent="0.2">
      <c r="A18355" s="106" t="s">
        <v>357</v>
      </c>
      <c r="B18355" s="106" t="s">
        <v>358</v>
      </c>
      <c r="C18355" s="131" t="s">
        <v>34</v>
      </c>
      <c r="D18355" s="131" t="s">
        <v>35</v>
      </c>
      <c r="E18355" s="130" t="s">
        <v>36</v>
      </c>
      <c r="F18355" s="130" t="s">
        <v>37</v>
      </c>
      <c r="G18355" s="130" t="s">
        <v>38</v>
      </c>
      <c r="H18355" s="130" t="s">
        <v>39</v>
      </c>
      <c r="I18355" s="130" t="s">
        <v>40</v>
      </c>
      <c r="J18355" s="130" t="s">
        <v>41</v>
      </c>
      <c r="K18355" s="130" t="s">
        <v>42</v>
      </c>
      <c r="L18355" s="130" t="s">
        <v>43</v>
      </c>
      <c r="M18355" s="130" t="s">
        <v>44</v>
      </c>
      <c r="N18355" s="130" t="s">
        <v>45</v>
      </c>
      <c r="O18355" s="130" t="s">
        <v>46</v>
      </c>
      <c r="P18355" s="130" t="s">
        <v>47</v>
      </c>
      <c r="Q18355" s="130" t="s">
        <v>48</v>
      </c>
      <c r="R18355" s="130" t="s">
        <v>49</v>
      </c>
      <c r="S18355" s="130" t="s">
        <v>50</v>
      </c>
    </row>
    <row r="18356" spans="1:19" ht="11.25" thickBot="1" x14ac:dyDescent="0.2">
      <c r="A18356" s="107">
        <v>1</v>
      </c>
      <c r="B18356" s="132">
        <v>0.74237268518518518</v>
      </c>
      <c r="C18356" s="133">
        <v>1.0209900000000001</v>
      </c>
      <c r="D18356" s="134" t="s">
        <v>4299</v>
      </c>
      <c r="E18356" s="108">
        <v>3359.9520000000002</v>
      </c>
      <c r="F18356" s="108">
        <v>502.09300000000002</v>
      </c>
      <c r="G18356" s="108">
        <v>0.73499999999999999</v>
      </c>
      <c r="H18356" s="108">
        <v>10299.761</v>
      </c>
      <c r="I18356" s="108">
        <v>252704.97</v>
      </c>
      <c r="J18356" s="108">
        <v>1606975.4</v>
      </c>
      <c r="K18356" s="108">
        <v>7988.7839999999997</v>
      </c>
      <c r="L18356" s="108">
        <v>13922.18</v>
      </c>
      <c r="M18356" s="108">
        <v>2131.8780000000002</v>
      </c>
      <c r="N18356" s="108">
        <v>1526.124</v>
      </c>
      <c r="O18356" s="108">
        <v>264.58600000000001</v>
      </c>
      <c r="P18356" s="108">
        <v>449.202</v>
      </c>
      <c r="Q18356" s="108">
        <v>279.87900000000002</v>
      </c>
      <c r="R18356" s="108">
        <v>229.95099999999999</v>
      </c>
      <c r="S18356" s="108">
        <v>296.45999999999998</v>
      </c>
    </row>
    <row r="18357" spans="1:19" ht="11.25" thickBot="1" x14ac:dyDescent="0.2">
      <c r="A18357" s="112"/>
    </row>
    <row r="18358" spans="1:19" ht="11.25" thickBot="1" x14ac:dyDescent="0.2">
      <c r="A18358" s="107">
        <v>2</v>
      </c>
      <c r="B18358" s="132">
        <v>0.74254629629629632</v>
      </c>
      <c r="C18358" s="133">
        <v>1.0405500000000001</v>
      </c>
      <c r="D18358" s="134" t="s">
        <v>4300</v>
      </c>
      <c r="E18358" s="108">
        <v>3431.4250000000002</v>
      </c>
      <c r="F18358" s="108">
        <v>503.68099999999998</v>
      </c>
      <c r="G18358" s="108">
        <v>3.2850000000000001</v>
      </c>
      <c r="H18358" s="108">
        <v>10185.465</v>
      </c>
      <c r="I18358" s="108">
        <v>252712.6</v>
      </c>
      <c r="J18358" s="108">
        <v>1615033.4</v>
      </c>
      <c r="K18358" s="108">
        <v>8034.92</v>
      </c>
      <c r="L18358" s="108">
        <v>13921.405000000001</v>
      </c>
      <c r="M18358" s="108">
        <v>2151.7359999999999</v>
      </c>
      <c r="N18358" s="108">
        <v>1557.925</v>
      </c>
      <c r="O18358" s="108">
        <v>258.97399999999999</v>
      </c>
      <c r="P18358" s="108">
        <v>441.03399999999999</v>
      </c>
      <c r="Q18358" s="108">
        <v>277.488</v>
      </c>
      <c r="R18358" s="108">
        <v>245.74199999999999</v>
      </c>
      <c r="S18358" s="108">
        <v>273.87299999999999</v>
      </c>
    </row>
    <row r="18359" spans="1:19" ht="11.25" thickBot="1" x14ac:dyDescent="0.2">
      <c r="A18359" s="112"/>
    </row>
    <row r="18360" spans="1:19" ht="11.25" thickBot="1" x14ac:dyDescent="0.2">
      <c r="A18360" s="107">
        <v>3</v>
      </c>
      <c r="B18360" s="132">
        <v>0.74273148148148149</v>
      </c>
      <c r="C18360" s="133">
        <v>1.04484</v>
      </c>
      <c r="D18360" s="134" t="s">
        <v>4301</v>
      </c>
      <c r="E18360" s="108">
        <v>3464.5619999999999</v>
      </c>
      <c r="F18360" s="108">
        <v>508.19099999999997</v>
      </c>
      <c r="G18360" s="108">
        <v>1.607</v>
      </c>
      <c r="H18360" s="108">
        <v>10570.013999999999</v>
      </c>
      <c r="I18360" s="108">
        <v>254234</v>
      </c>
      <c r="J18360" s="108">
        <v>1618313.4</v>
      </c>
      <c r="K18360" s="108">
        <v>7962.6540000000005</v>
      </c>
      <c r="L18360" s="108">
        <v>14048.662</v>
      </c>
      <c r="M18360" s="108">
        <v>2213.2829999999999</v>
      </c>
      <c r="N18360" s="108">
        <v>1507.8589999999999</v>
      </c>
      <c r="O18360" s="108">
        <v>284.36500000000001</v>
      </c>
      <c r="P18360" s="108">
        <v>428.18599999999998</v>
      </c>
      <c r="Q18360" s="108">
        <v>270.84899999999999</v>
      </c>
      <c r="R18360" s="108">
        <v>217.16</v>
      </c>
      <c r="S18360" s="108">
        <v>293.42700000000002</v>
      </c>
    </row>
    <row r="18361" spans="1:19" ht="11.25" thickBot="1" x14ac:dyDescent="0.2">
      <c r="A18361" s="112"/>
    </row>
    <row r="18362" spans="1:19" ht="11.25" thickBot="1" x14ac:dyDescent="0.2">
      <c r="A18362" s="135" t="s">
        <v>362</v>
      </c>
      <c r="B18362" s="112"/>
      <c r="C18362" s="137">
        <v>1.03546</v>
      </c>
      <c r="D18362" s="134" t="s">
        <v>4302</v>
      </c>
      <c r="E18362" s="136">
        <v>3418.6460000000002</v>
      </c>
      <c r="F18362" s="136">
        <v>504.65499999999997</v>
      </c>
      <c r="G18362" s="136">
        <v>1.875</v>
      </c>
      <c r="H18362" s="136">
        <v>10351.746999999999</v>
      </c>
      <c r="I18362" s="136">
        <v>253217.19</v>
      </c>
      <c r="J18362" s="136">
        <v>1613440.7</v>
      </c>
      <c r="K18362" s="136">
        <v>7995.4530000000004</v>
      </c>
      <c r="L18362" s="136">
        <v>13964.082</v>
      </c>
      <c r="M18362" s="136">
        <v>2165.6320000000001</v>
      </c>
      <c r="N18362" s="136">
        <v>1530.636</v>
      </c>
      <c r="O18362" s="136">
        <v>269.30900000000003</v>
      </c>
      <c r="P18362" s="136">
        <v>439.47399999999999</v>
      </c>
      <c r="Q18362" s="136">
        <v>276.072</v>
      </c>
      <c r="R18362" s="136">
        <v>230.95099999999999</v>
      </c>
      <c r="S18362" s="136">
        <v>287.92</v>
      </c>
    </row>
    <row r="18363" spans="1:19" ht="11.25" thickBot="1" x14ac:dyDescent="0.2">
      <c r="A18363" s="112"/>
    </row>
    <row r="18364" spans="1:19" ht="11.25" thickBot="1" x14ac:dyDescent="0.2">
      <c r="A18364" s="138" t="s">
        <v>364</v>
      </c>
      <c r="B18364" s="112"/>
      <c r="C18364" s="137">
        <v>1.2710000000000001E-2</v>
      </c>
      <c r="D18364" s="134" t="s">
        <v>4303</v>
      </c>
      <c r="E18364" s="136">
        <v>53.462000000000003</v>
      </c>
      <c r="F18364" s="136">
        <v>3.1629999999999998</v>
      </c>
      <c r="G18364" s="136">
        <v>1.296</v>
      </c>
      <c r="H18364" s="136">
        <v>197.47499999999999</v>
      </c>
      <c r="I18364" s="136">
        <v>880.59299999999996</v>
      </c>
      <c r="J18364" s="136">
        <v>5834.3630000000003</v>
      </c>
      <c r="K18364" s="136">
        <v>36.591000000000001</v>
      </c>
      <c r="L18364" s="136">
        <v>73.248999999999995</v>
      </c>
      <c r="M18364" s="136">
        <v>42.444000000000003</v>
      </c>
      <c r="N18364" s="136">
        <v>25.335999999999999</v>
      </c>
      <c r="O18364" s="136">
        <v>13.337999999999999</v>
      </c>
      <c r="P18364" s="136">
        <v>10.593999999999999</v>
      </c>
      <c r="Q18364" s="136">
        <v>4.6779999999999999</v>
      </c>
      <c r="R18364" s="136">
        <v>14.317</v>
      </c>
      <c r="S18364" s="136">
        <v>12.259</v>
      </c>
    </row>
    <row r="18365" spans="1:19" ht="11.25" thickBot="1" x14ac:dyDescent="0.2">
      <c r="A18365" s="112"/>
    </row>
    <row r="18366" spans="1:19" ht="11.25" thickBot="1" x14ac:dyDescent="0.2">
      <c r="A18366" s="139" t="s">
        <v>366</v>
      </c>
      <c r="B18366" s="112"/>
      <c r="C18366" s="140">
        <v>1.228</v>
      </c>
      <c r="D18366" s="134" t="s">
        <v>4304</v>
      </c>
      <c r="E18366" s="136">
        <v>1.5640000000000001</v>
      </c>
      <c r="F18366" s="136">
        <v>0.627</v>
      </c>
      <c r="G18366" s="136">
        <v>69.105999999999995</v>
      </c>
      <c r="H18366" s="136">
        <v>1.9079999999999999</v>
      </c>
      <c r="I18366" s="136">
        <v>0.34799999999999998</v>
      </c>
      <c r="J18366" s="136">
        <v>0.36199999999999999</v>
      </c>
      <c r="K18366" s="136">
        <v>0.45800000000000002</v>
      </c>
      <c r="L18366" s="136">
        <v>0.52500000000000002</v>
      </c>
      <c r="M18366" s="136">
        <v>1.96</v>
      </c>
      <c r="N18366" s="136">
        <v>1.655</v>
      </c>
      <c r="O18366" s="136">
        <v>4.9530000000000003</v>
      </c>
      <c r="P18366" s="136">
        <v>2.411</v>
      </c>
      <c r="Q18366" s="136">
        <v>1.6950000000000001</v>
      </c>
      <c r="R18366" s="136">
        <v>6.1989999999999998</v>
      </c>
      <c r="S18366" s="136">
        <v>4.258</v>
      </c>
    </row>
    <row r="18367" spans="1:19" ht="11.25" thickBot="1" x14ac:dyDescent="0.2">
      <c r="A18367" s="112"/>
    </row>
    <row r="18368" spans="1:19" ht="11.25" thickBot="1" x14ac:dyDescent="0.2">
      <c r="A18368" s="106" t="s">
        <v>357</v>
      </c>
      <c r="B18368" s="106" t="s">
        <v>358</v>
      </c>
      <c r="C18368" s="130" t="s">
        <v>51</v>
      </c>
      <c r="D18368" s="130" t="s">
        <v>52</v>
      </c>
      <c r="E18368" s="130" t="s">
        <v>53</v>
      </c>
      <c r="F18368" s="130" t="s">
        <v>54</v>
      </c>
      <c r="G18368" s="130" t="s">
        <v>55</v>
      </c>
      <c r="H18368" s="130" t="s">
        <v>56</v>
      </c>
      <c r="I18368" s="130" t="s">
        <v>57</v>
      </c>
      <c r="J18368" s="130" t="s">
        <v>58</v>
      </c>
      <c r="K18368" s="130" t="s">
        <v>59</v>
      </c>
      <c r="L18368" s="130" t="s">
        <v>60</v>
      </c>
      <c r="M18368" s="130" t="s">
        <v>61</v>
      </c>
      <c r="N18368" s="130" t="s">
        <v>62</v>
      </c>
      <c r="O18368" s="130" t="s">
        <v>63</v>
      </c>
      <c r="P18368" s="130" t="s">
        <v>64</v>
      </c>
      <c r="Q18368" s="131" t="s">
        <v>65</v>
      </c>
      <c r="R18368" s="131" t="s">
        <v>66</v>
      </c>
      <c r="S18368" s="130" t="s">
        <v>67</v>
      </c>
    </row>
    <row r="18369" spans="1:19" ht="11.25" thickBot="1" x14ac:dyDescent="0.2">
      <c r="A18369" s="107">
        <v>1</v>
      </c>
      <c r="B18369" s="132">
        <v>0.74237268518518518</v>
      </c>
      <c r="C18369" s="108">
        <v>209.941</v>
      </c>
      <c r="D18369" s="108">
        <v>190.83199999999999</v>
      </c>
      <c r="E18369" s="108">
        <v>78.861999999999995</v>
      </c>
      <c r="F18369" s="108">
        <v>111.79600000000001</v>
      </c>
      <c r="G18369" s="108">
        <v>67.484999999999999</v>
      </c>
      <c r="H18369" s="108">
        <v>115.117</v>
      </c>
      <c r="I18369" s="108">
        <v>2243.4969999999998</v>
      </c>
      <c r="J18369" s="108">
        <v>11115.503000000001</v>
      </c>
      <c r="K18369" s="108">
        <v>16227.566000000001</v>
      </c>
      <c r="L18369" s="108">
        <v>-13.340999999999999</v>
      </c>
      <c r="M18369" s="108">
        <v>0.96799999999999997</v>
      </c>
      <c r="N18369" s="108">
        <v>528.83000000000004</v>
      </c>
      <c r="O18369" s="108">
        <v>92.878</v>
      </c>
      <c r="P18369" s="108">
        <v>76848.349000000002</v>
      </c>
      <c r="Q18369" s="133">
        <v>0.95513999999999999</v>
      </c>
      <c r="R18369" s="134" t="s">
        <v>4305</v>
      </c>
      <c r="S18369" s="108">
        <v>2182.29</v>
      </c>
    </row>
    <row r="18370" spans="1:19" ht="11.25" thickBot="1" x14ac:dyDescent="0.2">
      <c r="A18370" s="112"/>
    </row>
    <row r="18371" spans="1:19" ht="11.25" thickBot="1" x14ac:dyDescent="0.2">
      <c r="A18371" s="107">
        <v>2</v>
      </c>
      <c r="B18371" s="132">
        <v>0.74254629629629632</v>
      </c>
      <c r="C18371" s="108">
        <v>235.28800000000001</v>
      </c>
      <c r="D18371" s="108">
        <v>191.71199999999999</v>
      </c>
      <c r="E18371" s="108">
        <v>95.483999999999995</v>
      </c>
      <c r="F18371" s="108">
        <v>109.989</v>
      </c>
      <c r="G18371" s="108">
        <v>76.233000000000004</v>
      </c>
      <c r="H18371" s="108">
        <v>129.10900000000001</v>
      </c>
      <c r="I18371" s="108">
        <v>2290.846</v>
      </c>
      <c r="J18371" s="108">
        <v>11167.615</v>
      </c>
      <c r="K18371" s="108">
        <v>16479.402999999998</v>
      </c>
      <c r="L18371" s="108">
        <v>-11.567</v>
      </c>
      <c r="M18371" s="108">
        <v>1.849</v>
      </c>
      <c r="N18371" s="108">
        <v>568.47799999999995</v>
      </c>
      <c r="O18371" s="108">
        <v>109.60299999999999</v>
      </c>
      <c r="P18371" s="108">
        <v>76934.509999999995</v>
      </c>
      <c r="Q18371" s="133">
        <v>0.96930000000000005</v>
      </c>
      <c r="R18371" s="134" t="s">
        <v>648</v>
      </c>
      <c r="S18371" s="108">
        <v>2218.3609999999999</v>
      </c>
    </row>
    <row r="18372" spans="1:19" ht="11.25" thickBot="1" x14ac:dyDescent="0.2">
      <c r="A18372" s="112"/>
    </row>
    <row r="18373" spans="1:19" ht="11.25" thickBot="1" x14ac:dyDescent="0.2">
      <c r="A18373" s="107">
        <v>3</v>
      </c>
      <c r="B18373" s="132">
        <v>0.74273148148148149</v>
      </c>
      <c r="C18373" s="108">
        <v>197.73599999999999</v>
      </c>
      <c r="D18373" s="108">
        <v>211.84100000000001</v>
      </c>
      <c r="E18373" s="108">
        <v>71.275999999999996</v>
      </c>
      <c r="F18373" s="108">
        <v>114.858</v>
      </c>
      <c r="G18373" s="108">
        <v>76.555000000000007</v>
      </c>
      <c r="H18373" s="108">
        <v>136.73699999999999</v>
      </c>
      <c r="I18373" s="108">
        <v>2254.5340000000001</v>
      </c>
      <c r="J18373" s="108">
        <v>11155.034</v>
      </c>
      <c r="K18373" s="108">
        <v>16409.741999999998</v>
      </c>
      <c r="L18373" s="108">
        <v>-13.334</v>
      </c>
      <c r="M18373" s="108">
        <v>-3.504</v>
      </c>
      <c r="N18373" s="108">
        <v>534.09400000000005</v>
      </c>
      <c r="O18373" s="108">
        <v>129.03899999999999</v>
      </c>
      <c r="P18373" s="108">
        <v>76318.804000000004</v>
      </c>
      <c r="Q18373" s="133">
        <v>0.97474000000000005</v>
      </c>
      <c r="R18373" s="134" t="s">
        <v>4306</v>
      </c>
      <c r="S18373" s="108">
        <v>2194.3829999999998</v>
      </c>
    </row>
    <row r="18374" spans="1:19" ht="11.25" thickBot="1" x14ac:dyDescent="0.2">
      <c r="A18374" s="112"/>
    </row>
    <row r="18375" spans="1:19" ht="11.25" thickBot="1" x14ac:dyDescent="0.2">
      <c r="A18375" s="135" t="s">
        <v>362</v>
      </c>
      <c r="B18375" s="112"/>
      <c r="C18375" s="136">
        <v>214.322</v>
      </c>
      <c r="D18375" s="136">
        <v>198.12799999999999</v>
      </c>
      <c r="E18375" s="136">
        <v>81.873999999999995</v>
      </c>
      <c r="F18375" s="136">
        <v>112.214</v>
      </c>
      <c r="G18375" s="136">
        <v>73.424999999999997</v>
      </c>
      <c r="H18375" s="136">
        <v>126.988</v>
      </c>
      <c r="I18375" s="136">
        <v>2262.9589999999998</v>
      </c>
      <c r="J18375" s="136">
        <v>11146.050999999999</v>
      </c>
      <c r="K18375" s="136">
        <v>16372.236999999999</v>
      </c>
      <c r="L18375" s="136">
        <v>-12.747</v>
      </c>
      <c r="M18375" s="136">
        <v>-0.22900000000000001</v>
      </c>
      <c r="N18375" s="136">
        <v>543.79999999999995</v>
      </c>
      <c r="O18375" s="136">
        <v>110.506</v>
      </c>
      <c r="P18375" s="136">
        <v>76700.554000000004</v>
      </c>
      <c r="Q18375" s="137">
        <v>0.96638999999999997</v>
      </c>
      <c r="R18375" s="134" t="s">
        <v>4307</v>
      </c>
      <c r="S18375" s="136">
        <v>2198.3449999999998</v>
      </c>
    </row>
    <row r="18376" spans="1:19" ht="11.25" thickBot="1" x14ac:dyDescent="0.2">
      <c r="A18376" s="112"/>
    </row>
    <row r="18377" spans="1:19" ht="11.25" thickBot="1" x14ac:dyDescent="0.2">
      <c r="A18377" s="138" t="s">
        <v>364</v>
      </c>
      <c r="B18377" s="112"/>
      <c r="C18377" s="136">
        <v>19.155000000000001</v>
      </c>
      <c r="D18377" s="136">
        <v>11.884</v>
      </c>
      <c r="E18377" s="136">
        <v>12.382</v>
      </c>
      <c r="F18377" s="136">
        <v>2.4609999999999999</v>
      </c>
      <c r="G18377" s="136">
        <v>5.1459999999999999</v>
      </c>
      <c r="H18377" s="136">
        <v>10.965</v>
      </c>
      <c r="I18377" s="136">
        <v>24.773</v>
      </c>
      <c r="J18377" s="136">
        <v>27.193000000000001</v>
      </c>
      <c r="K18377" s="136">
        <v>130.04</v>
      </c>
      <c r="L18377" s="136">
        <v>1.022</v>
      </c>
      <c r="M18377" s="136">
        <v>2.87</v>
      </c>
      <c r="N18377" s="136">
        <v>21.533000000000001</v>
      </c>
      <c r="O18377" s="136">
        <v>18.097000000000001</v>
      </c>
      <c r="P18377" s="136">
        <v>333.40100000000001</v>
      </c>
      <c r="Q18377" s="137">
        <v>1.0109999999999999E-2</v>
      </c>
      <c r="R18377" s="134" t="s">
        <v>4308</v>
      </c>
      <c r="S18377" s="136">
        <v>18.359000000000002</v>
      </c>
    </row>
    <row r="18378" spans="1:19" ht="11.25" thickBot="1" x14ac:dyDescent="0.2">
      <c r="A18378" s="112"/>
    </row>
    <row r="18379" spans="1:19" ht="11.25" thickBot="1" x14ac:dyDescent="0.2">
      <c r="A18379" s="139" t="s">
        <v>366</v>
      </c>
      <c r="B18379" s="112"/>
      <c r="C18379" s="136">
        <v>8.9380000000000006</v>
      </c>
      <c r="D18379" s="136">
        <v>5.9980000000000002</v>
      </c>
      <c r="E18379" s="136">
        <v>15.122999999999999</v>
      </c>
      <c r="F18379" s="136">
        <v>2.1930000000000001</v>
      </c>
      <c r="G18379" s="136">
        <v>7.0090000000000003</v>
      </c>
      <c r="H18379" s="136">
        <v>8.6349999999999998</v>
      </c>
      <c r="I18379" s="136">
        <v>1.095</v>
      </c>
      <c r="J18379" s="136">
        <v>0.24399999999999999</v>
      </c>
      <c r="K18379" s="136">
        <v>0.79400000000000004</v>
      </c>
      <c r="L18379" s="136">
        <v>8.0169999999999995</v>
      </c>
      <c r="M18379" s="136">
        <v>1254.4590000000001</v>
      </c>
      <c r="N18379" s="136">
        <v>3.96</v>
      </c>
      <c r="O18379" s="136">
        <v>16.376999999999999</v>
      </c>
      <c r="P18379" s="136">
        <v>0.435</v>
      </c>
      <c r="Q18379" s="140">
        <v>1.0469999999999999</v>
      </c>
      <c r="R18379" s="134" t="s">
        <v>559</v>
      </c>
      <c r="S18379" s="136">
        <v>0.83499999999999996</v>
      </c>
    </row>
    <row r="18380" spans="1:19" ht="11.25" thickBot="1" x14ac:dyDescent="0.2">
      <c r="A18380" s="112"/>
    </row>
    <row r="18381" spans="1:19" ht="11.25" thickBot="1" x14ac:dyDescent="0.2">
      <c r="A18381" s="106" t="s">
        <v>357</v>
      </c>
      <c r="B18381" s="106" t="s">
        <v>358</v>
      </c>
      <c r="C18381" s="130" t="s">
        <v>68</v>
      </c>
    </row>
    <row r="18382" spans="1:19" ht="11.25" thickBot="1" x14ac:dyDescent="0.2">
      <c r="A18382" s="107">
        <v>1</v>
      </c>
      <c r="B18382" s="132">
        <v>0.74237268518518518</v>
      </c>
      <c r="C18382" s="108">
        <v>518.46</v>
      </c>
    </row>
    <row r="18383" spans="1:19" ht="11.25" thickBot="1" x14ac:dyDescent="0.2">
      <c r="A18383" s="112"/>
    </row>
    <row r="18384" spans="1:19" ht="11.25" thickBot="1" x14ac:dyDescent="0.2">
      <c r="A18384" s="107">
        <v>2</v>
      </c>
      <c r="B18384" s="132">
        <v>0.74254629629629632</v>
      </c>
      <c r="C18384" s="108">
        <v>548.25199999999995</v>
      </c>
    </row>
    <row r="18385" spans="1:19" ht="11.25" thickBot="1" x14ac:dyDescent="0.2">
      <c r="A18385" s="112"/>
    </row>
    <row r="18386" spans="1:19" ht="11.25" thickBot="1" x14ac:dyDescent="0.2">
      <c r="A18386" s="107">
        <v>3</v>
      </c>
      <c r="B18386" s="132">
        <v>0.74273148148148149</v>
      </c>
      <c r="C18386" s="108">
        <v>542.072</v>
      </c>
    </row>
    <row r="18387" spans="1:19" ht="11.25" thickBot="1" x14ac:dyDescent="0.2">
      <c r="A18387" s="112"/>
    </row>
    <row r="18388" spans="1:19" ht="11.25" thickBot="1" x14ac:dyDescent="0.2">
      <c r="A18388" s="135" t="s">
        <v>362</v>
      </c>
      <c r="B18388" s="112"/>
      <c r="C18388" s="136">
        <v>536.26099999999997</v>
      </c>
    </row>
    <row r="18389" spans="1:19" ht="11.25" thickBot="1" x14ac:dyDescent="0.2">
      <c r="A18389" s="112"/>
    </row>
    <row r="18390" spans="1:19" ht="11.25" thickBot="1" x14ac:dyDescent="0.2">
      <c r="A18390" s="138" t="s">
        <v>364</v>
      </c>
      <c r="B18390" s="112"/>
      <c r="C18390" s="136">
        <v>15.723000000000001</v>
      </c>
    </row>
    <row r="18391" spans="1:19" ht="11.25" thickBot="1" x14ac:dyDescent="0.2">
      <c r="A18391" s="112"/>
    </row>
    <row r="18392" spans="1:19" ht="11.25" thickBot="1" x14ac:dyDescent="0.2">
      <c r="A18392" s="139" t="s">
        <v>366</v>
      </c>
      <c r="B18392" s="112"/>
      <c r="C18392" s="136">
        <v>2.9319999999999999</v>
      </c>
    </row>
    <row r="18393" spans="1:19" ht="10.5" x14ac:dyDescent="0.15">
      <c r="A18393" s="112"/>
    </row>
    <row r="18394" spans="1:19" x14ac:dyDescent="0.15">
      <c r="A18394" s="129"/>
      <c r="B18394" s="86" t="s">
        <v>4309</v>
      </c>
    </row>
    <row r="18395" spans="1:19" ht="9.75" thickBot="1" x14ac:dyDescent="0.2">
      <c r="A18395" s="81" t="s">
        <v>5871</v>
      </c>
    </row>
    <row r="18396" spans="1:19" ht="11.25" thickBot="1" x14ac:dyDescent="0.2">
      <c r="A18396" s="106" t="s">
        <v>357</v>
      </c>
      <c r="B18396" s="106" t="s">
        <v>358</v>
      </c>
      <c r="C18396" s="130" t="s">
        <v>0</v>
      </c>
      <c r="D18396" s="130" t="s">
        <v>1</v>
      </c>
      <c r="E18396" s="130" t="s">
        <v>2</v>
      </c>
      <c r="F18396" s="130" t="s">
        <v>3</v>
      </c>
      <c r="G18396" s="130" t="s">
        <v>4</v>
      </c>
      <c r="H18396" s="130" t="s">
        <v>5</v>
      </c>
      <c r="I18396" s="131" t="s">
        <v>6</v>
      </c>
      <c r="J18396" s="131" t="s">
        <v>7</v>
      </c>
      <c r="K18396" s="130" t="s">
        <v>8</v>
      </c>
      <c r="L18396" s="130" t="s">
        <v>9</v>
      </c>
      <c r="M18396" s="130" t="s">
        <v>10</v>
      </c>
      <c r="N18396" s="130" t="s">
        <v>11</v>
      </c>
      <c r="O18396" s="130" t="s">
        <v>12</v>
      </c>
      <c r="P18396" s="130" t="s">
        <v>13</v>
      </c>
      <c r="Q18396" s="130" t="s">
        <v>14</v>
      </c>
      <c r="R18396" s="130" t="s">
        <v>15</v>
      </c>
      <c r="S18396" s="130" t="s">
        <v>16</v>
      </c>
    </row>
    <row r="18397" spans="1:19" ht="11.25" thickBot="1" x14ac:dyDescent="0.2">
      <c r="A18397" s="107">
        <v>1</v>
      </c>
      <c r="B18397" s="132">
        <v>0.74751157407407398</v>
      </c>
      <c r="C18397" s="141" t="s">
        <v>13476</v>
      </c>
      <c r="D18397" s="141" t="s">
        <v>13477</v>
      </c>
      <c r="E18397" s="141" t="s">
        <v>13478</v>
      </c>
      <c r="F18397" s="141" t="s">
        <v>13479</v>
      </c>
      <c r="G18397" s="141" t="s">
        <v>13480</v>
      </c>
      <c r="H18397" s="141" t="s">
        <v>13481</v>
      </c>
      <c r="I18397" s="133">
        <v>1.14513</v>
      </c>
      <c r="J18397" s="134" t="s">
        <v>4316</v>
      </c>
      <c r="K18397" s="141" t="s">
        <v>13482</v>
      </c>
      <c r="L18397" s="108">
        <v>115.24299999999999</v>
      </c>
      <c r="M18397" s="108">
        <v>13373.472</v>
      </c>
      <c r="N18397" s="108">
        <v>37148.603999999999</v>
      </c>
      <c r="O18397" s="141" t="s">
        <v>13483</v>
      </c>
      <c r="P18397" s="108">
        <v>143981.71</v>
      </c>
      <c r="Q18397" s="108">
        <v>5307.6360000000004</v>
      </c>
      <c r="R18397" s="108">
        <v>8997.52</v>
      </c>
      <c r="S18397" s="108">
        <v>137808.97</v>
      </c>
    </row>
    <row r="18398" spans="1:19" ht="11.25" thickBot="1" x14ac:dyDescent="0.2">
      <c r="A18398" s="112"/>
    </row>
    <row r="18399" spans="1:19" ht="11.25" thickBot="1" x14ac:dyDescent="0.2">
      <c r="A18399" s="107">
        <v>2</v>
      </c>
      <c r="B18399" s="132">
        <v>0.74769675925925927</v>
      </c>
      <c r="C18399" s="141" t="s">
        <v>13484</v>
      </c>
      <c r="D18399" s="141" t="s">
        <v>13485</v>
      </c>
      <c r="E18399" s="141" t="s">
        <v>13486</v>
      </c>
      <c r="F18399" s="141" t="s">
        <v>13487</v>
      </c>
      <c r="G18399" s="141" t="s">
        <v>13488</v>
      </c>
      <c r="H18399" s="141" t="s">
        <v>13489</v>
      </c>
      <c r="I18399" s="133">
        <v>1.1518999999999999</v>
      </c>
      <c r="J18399" s="134" t="s">
        <v>4324</v>
      </c>
      <c r="K18399" s="141" t="s">
        <v>13490</v>
      </c>
      <c r="L18399" s="108">
        <v>126.71299999999999</v>
      </c>
      <c r="M18399" s="108">
        <v>14304.727000000001</v>
      </c>
      <c r="N18399" s="108">
        <v>37644.233</v>
      </c>
      <c r="O18399" s="141" t="s">
        <v>13491</v>
      </c>
      <c r="P18399" s="108">
        <v>144444.92000000001</v>
      </c>
      <c r="Q18399" s="108">
        <v>5256.1450000000004</v>
      </c>
      <c r="R18399" s="108">
        <v>8986.3060000000005</v>
      </c>
      <c r="S18399" s="108">
        <v>137117.82</v>
      </c>
    </row>
    <row r="18400" spans="1:19" ht="11.25" thickBot="1" x14ac:dyDescent="0.2">
      <c r="A18400" s="112"/>
    </row>
    <row r="18401" spans="1:19" ht="11.25" thickBot="1" x14ac:dyDescent="0.2">
      <c r="A18401" s="107">
        <v>3</v>
      </c>
      <c r="B18401" s="132">
        <v>0.7478703703703703</v>
      </c>
      <c r="C18401" s="141" t="s">
        <v>13492</v>
      </c>
      <c r="D18401" s="141" t="s">
        <v>13493</v>
      </c>
      <c r="E18401" s="141" t="s">
        <v>13494</v>
      </c>
      <c r="F18401" s="141" t="s">
        <v>13495</v>
      </c>
      <c r="G18401" s="141" t="s">
        <v>13496</v>
      </c>
      <c r="H18401" s="141" t="s">
        <v>13497</v>
      </c>
      <c r="I18401" s="133">
        <v>1.16821</v>
      </c>
      <c r="J18401" s="134" t="s">
        <v>4331</v>
      </c>
      <c r="K18401" s="141" t="s">
        <v>13498</v>
      </c>
      <c r="L18401" s="108">
        <v>108.66800000000001</v>
      </c>
      <c r="M18401" s="108">
        <v>14209.513999999999</v>
      </c>
      <c r="N18401" s="108">
        <v>37452.294000000002</v>
      </c>
      <c r="O18401" s="141" t="s">
        <v>13499</v>
      </c>
      <c r="P18401" s="108">
        <v>143224.28</v>
      </c>
      <c r="Q18401" s="108">
        <v>5251.4049999999997</v>
      </c>
      <c r="R18401" s="108">
        <v>9093.3680000000004</v>
      </c>
      <c r="S18401" s="108">
        <v>136594</v>
      </c>
    </row>
    <row r="18402" spans="1:19" ht="11.25" thickBot="1" x14ac:dyDescent="0.2">
      <c r="A18402" s="112"/>
    </row>
    <row r="18403" spans="1:19" ht="11.25" thickBot="1" x14ac:dyDescent="0.2">
      <c r="A18403" s="135" t="s">
        <v>362</v>
      </c>
      <c r="B18403" s="112"/>
      <c r="C18403" s="141" t="s">
        <v>13500</v>
      </c>
      <c r="D18403" s="141" t="s">
        <v>13501</v>
      </c>
      <c r="E18403" s="141" t="s">
        <v>13502</v>
      </c>
      <c r="F18403" s="141" t="s">
        <v>13503</v>
      </c>
      <c r="G18403" s="141" t="s">
        <v>13504</v>
      </c>
      <c r="H18403" s="141" t="s">
        <v>13505</v>
      </c>
      <c r="I18403" s="137">
        <v>1.1550800000000001</v>
      </c>
      <c r="J18403" s="134" t="s">
        <v>4340</v>
      </c>
      <c r="K18403" s="141" t="s">
        <v>13506</v>
      </c>
      <c r="L18403" s="136">
        <v>116.875</v>
      </c>
      <c r="M18403" s="136">
        <v>13962.571</v>
      </c>
      <c r="N18403" s="136">
        <v>37415.044000000002</v>
      </c>
      <c r="O18403" s="141" t="s">
        <v>13507</v>
      </c>
      <c r="P18403" s="136">
        <v>143883.63</v>
      </c>
      <c r="Q18403" s="136">
        <v>5271.7290000000003</v>
      </c>
      <c r="R18403" s="136">
        <v>9025.7309999999998</v>
      </c>
      <c r="S18403" s="136">
        <v>137173.6</v>
      </c>
    </row>
    <row r="18404" spans="1:19" ht="11.25" thickBot="1" x14ac:dyDescent="0.2">
      <c r="A18404" s="112"/>
    </row>
    <row r="18405" spans="1:19" ht="11.25" thickBot="1" x14ac:dyDescent="0.2">
      <c r="A18405" s="138" t="s">
        <v>364</v>
      </c>
      <c r="B18405" s="112"/>
      <c r="C18405" s="141" t="s">
        <v>13508</v>
      </c>
      <c r="D18405" s="141" t="s">
        <v>13509</v>
      </c>
      <c r="E18405" s="141" t="s">
        <v>13510</v>
      </c>
      <c r="F18405" s="141" t="s">
        <v>13511</v>
      </c>
      <c r="G18405" s="141" t="s">
        <v>13512</v>
      </c>
      <c r="H18405" s="141" t="s">
        <v>13513</v>
      </c>
      <c r="I18405" s="137">
        <v>1.1860000000000001E-2</v>
      </c>
      <c r="J18405" s="134" t="s">
        <v>4347</v>
      </c>
      <c r="K18405" s="141" t="s">
        <v>13514</v>
      </c>
      <c r="L18405" s="136">
        <v>9.1329999999999991</v>
      </c>
      <c r="M18405" s="136">
        <v>512.39099999999996</v>
      </c>
      <c r="N18405" s="136">
        <v>249.90600000000001</v>
      </c>
      <c r="O18405" s="141" t="s">
        <v>13515</v>
      </c>
      <c r="P18405" s="136">
        <v>616.20100000000002</v>
      </c>
      <c r="Q18405" s="136">
        <v>31.187000000000001</v>
      </c>
      <c r="R18405" s="136">
        <v>58.843000000000004</v>
      </c>
      <c r="S18405" s="136">
        <v>609.39800000000002</v>
      </c>
    </row>
    <row r="18406" spans="1:19" ht="11.25" thickBot="1" x14ac:dyDescent="0.2">
      <c r="A18406" s="112"/>
    </row>
    <row r="18407" spans="1:19" ht="11.25" thickBot="1" x14ac:dyDescent="0.2">
      <c r="A18407" s="139" t="s">
        <v>366</v>
      </c>
      <c r="B18407" s="112"/>
      <c r="C18407" s="141" t="s">
        <v>3140</v>
      </c>
      <c r="D18407" s="141" t="s">
        <v>4349</v>
      </c>
      <c r="E18407" s="141" t="s">
        <v>2062</v>
      </c>
      <c r="F18407" s="141" t="s">
        <v>4350</v>
      </c>
      <c r="G18407" s="141" t="s">
        <v>3823</v>
      </c>
      <c r="H18407" s="141" t="s">
        <v>4351</v>
      </c>
      <c r="I18407" s="140">
        <v>1.0269999999999999</v>
      </c>
      <c r="J18407" s="134" t="s">
        <v>2080</v>
      </c>
      <c r="K18407" s="141" t="s">
        <v>3284</v>
      </c>
      <c r="L18407" s="136">
        <v>7.8140000000000001</v>
      </c>
      <c r="M18407" s="136">
        <v>3.67</v>
      </c>
      <c r="N18407" s="136">
        <v>0.66800000000000004</v>
      </c>
      <c r="O18407" s="141" t="s">
        <v>4352</v>
      </c>
      <c r="P18407" s="136">
        <v>0.42799999999999999</v>
      </c>
      <c r="Q18407" s="136">
        <v>0.59199999999999997</v>
      </c>
      <c r="R18407" s="136">
        <v>0.65200000000000002</v>
      </c>
      <c r="S18407" s="136">
        <v>0.44400000000000001</v>
      </c>
    </row>
    <row r="18408" spans="1:19" ht="11.25" thickBot="1" x14ac:dyDescent="0.2">
      <c r="A18408" s="112"/>
    </row>
    <row r="18409" spans="1:19" ht="11.25" thickBot="1" x14ac:dyDescent="0.2">
      <c r="A18409" s="106" t="s">
        <v>357</v>
      </c>
      <c r="B18409" s="106" t="s">
        <v>358</v>
      </c>
      <c r="C18409" s="130" t="s">
        <v>17</v>
      </c>
      <c r="D18409" s="130" t="s">
        <v>18</v>
      </c>
      <c r="E18409" s="131" t="s">
        <v>19</v>
      </c>
      <c r="F18409" s="131" t="s">
        <v>20</v>
      </c>
      <c r="G18409" s="130" t="s">
        <v>21</v>
      </c>
      <c r="H18409" s="130" t="s">
        <v>22</v>
      </c>
      <c r="I18409" s="130" t="s">
        <v>23</v>
      </c>
      <c r="J18409" s="130" t="s">
        <v>24</v>
      </c>
      <c r="K18409" s="131" t="s">
        <v>25</v>
      </c>
      <c r="L18409" s="131" t="s">
        <v>26</v>
      </c>
      <c r="M18409" s="130" t="s">
        <v>27</v>
      </c>
      <c r="N18409" s="130" t="s">
        <v>28</v>
      </c>
      <c r="O18409" s="130" t="s">
        <v>29</v>
      </c>
      <c r="P18409" s="130" t="s">
        <v>30</v>
      </c>
      <c r="Q18409" s="130" t="s">
        <v>31</v>
      </c>
      <c r="R18409" s="130" t="s">
        <v>32</v>
      </c>
      <c r="S18409" s="130" t="s">
        <v>33</v>
      </c>
    </row>
    <row r="18410" spans="1:19" ht="11.25" thickBot="1" x14ac:dyDescent="0.2">
      <c r="A18410" s="107">
        <v>1</v>
      </c>
      <c r="B18410" s="132">
        <v>0.74751157407407398</v>
      </c>
      <c r="C18410" s="108">
        <v>89783.263999999996</v>
      </c>
      <c r="D18410" s="108">
        <v>20828.833999999999</v>
      </c>
      <c r="E18410" s="133">
        <v>1.0322899999999999</v>
      </c>
      <c r="F18410" s="133">
        <v>1.0053300000000001</v>
      </c>
      <c r="G18410" s="108">
        <v>10.728</v>
      </c>
      <c r="H18410" s="108">
        <v>40.860999999999997</v>
      </c>
      <c r="I18410" s="108">
        <v>983499.33</v>
      </c>
      <c r="J18410" s="141" t="s">
        <v>13516</v>
      </c>
      <c r="K18410" s="133">
        <v>1.1119699999999999</v>
      </c>
      <c r="L18410" s="134" t="s">
        <v>4354</v>
      </c>
      <c r="M18410" s="108">
        <v>558</v>
      </c>
      <c r="N18410" s="108">
        <v>4029.2629999999999</v>
      </c>
      <c r="O18410" s="108">
        <v>5.9870000000000001</v>
      </c>
      <c r="P18410" s="108">
        <v>92.222999999999999</v>
      </c>
      <c r="Q18410" s="108">
        <v>537.16499999999996</v>
      </c>
      <c r="R18410" s="108">
        <v>142.17500000000001</v>
      </c>
      <c r="S18410" s="108">
        <v>366.19900000000001</v>
      </c>
    </row>
    <row r="18411" spans="1:19" ht="11.25" thickBot="1" x14ac:dyDescent="0.2">
      <c r="A18411" s="112"/>
    </row>
    <row r="18412" spans="1:19" ht="11.25" thickBot="1" x14ac:dyDescent="0.2">
      <c r="A18412" s="107">
        <v>2</v>
      </c>
      <c r="B18412" s="132">
        <v>0.74769675925925927</v>
      </c>
      <c r="C18412" s="108">
        <v>88871.241999999998</v>
      </c>
      <c r="D18412" s="108">
        <v>21005.376</v>
      </c>
      <c r="E18412" s="133">
        <v>1.04555</v>
      </c>
      <c r="F18412" s="133">
        <v>1.0045299999999999</v>
      </c>
      <c r="G18412" s="108">
        <v>7.6369999999999996</v>
      </c>
      <c r="H18412" s="108">
        <v>47.947000000000003</v>
      </c>
      <c r="I18412" s="108">
        <v>985898.37</v>
      </c>
      <c r="J18412" s="141" t="s">
        <v>13517</v>
      </c>
      <c r="K18412" s="133">
        <v>1.11907</v>
      </c>
      <c r="L18412" s="134" t="s">
        <v>4356</v>
      </c>
      <c r="M18412" s="108">
        <v>622.62300000000005</v>
      </c>
      <c r="N18412" s="108">
        <v>4106.8050000000003</v>
      </c>
      <c r="O18412" s="108">
        <v>5.1680000000000001</v>
      </c>
      <c r="P18412" s="108">
        <v>94.224000000000004</v>
      </c>
      <c r="Q18412" s="108">
        <v>493.91899999999998</v>
      </c>
      <c r="R18412" s="108">
        <v>145.88800000000001</v>
      </c>
      <c r="S18412" s="108">
        <v>349.01299999999998</v>
      </c>
    </row>
    <row r="18413" spans="1:19" ht="11.25" thickBot="1" x14ac:dyDescent="0.2">
      <c r="A18413" s="112"/>
    </row>
    <row r="18414" spans="1:19" ht="11.25" thickBot="1" x14ac:dyDescent="0.2">
      <c r="A18414" s="107">
        <v>3</v>
      </c>
      <c r="B18414" s="132">
        <v>0.7478703703703703</v>
      </c>
      <c r="C18414" s="108">
        <v>88565.407999999996</v>
      </c>
      <c r="D18414" s="108">
        <v>20555.86</v>
      </c>
      <c r="E18414" s="133">
        <v>1.0456000000000001</v>
      </c>
      <c r="F18414" s="133">
        <v>1.00709</v>
      </c>
      <c r="G18414" s="108">
        <v>13.375</v>
      </c>
      <c r="H18414" s="108">
        <v>40.293999999999997</v>
      </c>
      <c r="I18414" s="108">
        <v>981023.56</v>
      </c>
      <c r="J18414" s="141" t="s">
        <v>13518</v>
      </c>
      <c r="K18414" s="133">
        <v>1.12164</v>
      </c>
      <c r="L18414" s="134" t="s">
        <v>4358</v>
      </c>
      <c r="M18414" s="108">
        <v>578.50099999999998</v>
      </c>
      <c r="N18414" s="108">
        <v>4112.0559999999996</v>
      </c>
      <c r="O18414" s="108">
        <v>4.3029999999999999</v>
      </c>
      <c r="P18414" s="108">
        <v>76.182000000000002</v>
      </c>
      <c r="Q18414" s="108">
        <v>530.28099999999995</v>
      </c>
      <c r="R18414" s="108">
        <v>141.79400000000001</v>
      </c>
      <c r="S18414" s="108">
        <v>349.51600000000002</v>
      </c>
    </row>
    <row r="18415" spans="1:19" ht="11.25" thickBot="1" x14ac:dyDescent="0.2">
      <c r="A18415" s="112"/>
    </row>
    <row r="18416" spans="1:19" ht="11.25" thickBot="1" x14ac:dyDescent="0.2">
      <c r="A18416" s="135" t="s">
        <v>362</v>
      </c>
      <c r="B18416" s="112"/>
      <c r="C18416" s="136">
        <v>89073.304999999993</v>
      </c>
      <c r="D18416" s="136">
        <v>20796.689999999999</v>
      </c>
      <c r="E18416" s="137">
        <v>1.04115</v>
      </c>
      <c r="F18416" s="137">
        <v>1.0056499999999999</v>
      </c>
      <c r="G18416" s="136">
        <v>10.58</v>
      </c>
      <c r="H18416" s="136">
        <v>43.033999999999999</v>
      </c>
      <c r="I18416" s="136">
        <v>983473.75</v>
      </c>
      <c r="J18416" s="141" t="s">
        <v>13519</v>
      </c>
      <c r="K18416" s="137">
        <v>1.1175600000000001</v>
      </c>
      <c r="L18416" s="134" t="s">
        <v>4360</v>
      </c>
      <c r="M18416" s="136">
        <v>586.375</v>
      </c>
      <c r="N18416" s="136">
        <v>4082.7080000000001</v>
      </c>
      <c r="O18416" s="136">
        <v>5.1529999999999996</v>
      </c>
      <c r="P18416" s="136">
        <v>87.543000000000006</v>
      </c>
      <c r="Q18416" s="136">
        <v>520.45500000000004</v>
      </c>
      <c r="R18416" s="136">
        <v>143.286</v>
      </c>
      <c r="S18416" s="136">
        <v>354.90899999999999</v>
      </c>
    </row>
    <row r="18417" spans="1:19" ht="11.25" thickBot="1" x14ac:dyDescent="0.2">
      <c r="A18417" s="112"/>
    </row>
    <row r="18418" spans="1:19" ht="11.25" thickBot="1" x14ac:dyDescent="0.2">
      <c r="A18418" s="138" t="s">
        <v>364</v>
      </c>
      <c r="B18418" s="112"/>
      <c r="C18418" s="136">
        <v>633.57299999999998</v>
      </c>
      <c r="D18418" s="136">
        <v>226.47499999999999</v>
      </c>
      <c r="E18418" s="137">
        <v>7.6699999999999997E-3</v>
      </c>
      <c r="F18418" s="137">
        <v>1.31E-3</v>
      </c>
      <c r="G18418" s="136">
        <v>2.8719999999999999</v>
      </c>
      <c r="H18418" s="136">
        <v>4.2649999999999997</v>
      </c>
      <c r="I18418" s="136">
        <v>2437.5079999999998</v>
      </c>
      <c r="J18418" s="141" t="s">
        <v>13520</v>
      </c>
      <c r="K18418" s="137">
        <v>5.0000000000000001E-3</v>
      </c>
      <c r="L18418" s="134" t="s">
        <v>2382</v>
      </c>
      <c r="M18418" s="136">
        <v>33.023000000000003</v>
      </c>
      <c r="N18418" s="136">
        <v>46.359000000000002</v>
      </c>
      <c r="O18418" s="136">
        <v>0.84199999999999997</v>
      </c>
      <c r="P18418" s="136">
        <v>9.8889999999999993</v>
      </c>
      <c r="Q18418" s="136">
        <v>23.236999999999998</v>
      </c>
      <c r="R18418" s="136">
        <v>2.2610000000000001</v>
      </c>
      <c r="S18418" s="136">
        <v>9.7810000000000006</v>
      </c>
    </row>
    <row r="18419" spans="1:19" ht="11.25" thickBot="1" x14ac:dyDescent="0.2">
      <c r="A18419" s="112"/>
    </row>
    <row r="18420" spans="1:19" ht="11.25" thickBot="1" x14ac:dyDescent="0.2">
      <c r="A18420" s="139" t="s">
        <v>366</v>
      </c>
      <c r="B18420" s="112"/>
      <c r="C18420" s="136">
        <v>0.71099999999999997</v>
      </c>
      <c r="D18420" s="136">
        <v>1.089</v>
      </c>
      <c r="E18420" s="140">
        <v>0.73599999999999999</v>
      </c>
      <c r="F18420" s="140">
        <v>0.13</v>
      </c>
      <c r="G18420" s="136">
        <v>27.143000000000001</v>
      </c>
      <c r="H18420" s="136">
        <v>9.91</v>
      </c>
      <c r="I18420" s="136">
        <v>0.248</v>
      </c>
      <c r="J18420" s="141" t="s">
        <v>907</v>
      </c>
      <c r="K18420" s="140">
        <v>0.44800000000000001</v>
      </c>
      <c r="L18420" s="134" t="s">
        <v>955</v>
      </c>
      <c r="M18420" s="136">
        <v>5.6319999999999997</v>
      </c>
      <c r="N18420" s="136">
        <v>1.1359999999999999</v>
      </c>
      <c r="O18420" s="136">
        <v>16.338999999999999</v>
      </c>
      <c r="P18420" s="136">
        <v>11.297000000000001</v>
      </c>
      <c r="Q18420" s="136">
        <v>4.4649999999999999</v>
      </c>
      <c r="R18420" s="136">
        <v>1.5780000000000001</v>
      </c>
      <c r="S18420" s="136">
        <v>2.7559999999999998</v>
      </c>
    </row>
    <row r="18421" spans="1:19" ht="11.25" thickBot="1" x14ac:dyDescent="0.2">
      <c r="A18421" s="112"/>
    </row>
    <row r="18422" spans="1:19" ht="11.25" thickBot="1" x14ac:dyDescent="0.2">
      <c r="A18422" s="106" t="s">
        <v>357</v>
      </c>
      <c r="B18422" s="106" t="s">
        <v>358</v>
      </c>
      <c r="C18422" s="131" t="s">
        <v>34</v>
      </c>
      <c r="D18422" s="131" t="s">
        <v>35</v>
      </c>
      <c r="E18422" s="130" t="s">
        <v>36</v>
      </c>
      <c r="F18422" s="130" t="s">
        <v>37</v>
      </c>
      <c r="G18422" s="130" t="s">
        <v>38</v>
      </c>
      <c r="H18422" s="130" t="s">
        <v>39</v>
      </c>
      <c r="I18422" s="130" t="s">
        <v>40</v>
      </c>
      <c r="J18422" s="130" t="s">
        <v>41</v>
      </c>
      <c r="K18422" s="130" t="s">
        <v>42</v>
      </c>
      <c r="L18422" s="130" t="s">
        <v>43</v>
      </c>
      <c r="M18422" s="130" t="s">
        <v>44</v>
      </c>
      <c r="N18422" s="130" t="s">
        <v>45</v>
      </c>
      <c r="O18422" s="130" t="s">
        <v>46</v>
      </c>
      <c r="P18422" s="130" t="s">
        <v>47</v>
      </c>
      <c r="Q18422" s="130" t="s">
        <v>48</v>
      </c>
      <c r="R18422" s="130" t="s">
        <v>49</v>
      </c>
      <c r="S18422" s="130" t="s">
        <v>50</v>
      </c>
    </row>
    <row r="18423" spans="1:19" ht="11.25" thickBot="1" x14ac:dyDescent="0.2">
      <c r="A18423" s="107">
        <v>1</v>
      </c>
      <c r="B18423" s="132">
        <v>0.74751157407407398</v>
      </c>
      <c r="C18423" s="133">
        <v>1.00044</v>
      </c>
      <c r="D18423" s="134" t="s">
        <v>4362</v>
      </c>
      <c r="E18423" s="108">
        <v>3726.4209999999998</v>
      </c>
      <c r="F18423" s="108">
        <v>1027.787</v>
      </c>
      <c r="G18423" s="108">
        <v>0.77500000000000002</v>
      </c>
      <c r="H18423" s="108">
        <v>13941.858</v>
      </c>
      <c r="I18423" s="108">
        <v>108139.37</v>
      </c>
      <c r="J18423" s="108">
        <v>696946.82</v>
      </c>
      <c r="K18423" s="108">
        <v>8967.8680000000004</v>
      </c>
      <c r="L18423" s="108">
        <v>16524.366999999998</v>
      </c>
      <c r="M18423" s="108">
        <v>2678.8240000000001</v>
      </c>
      <c r="N18423" s="108">
        <v>1798.7339999999999</v>
      </c>
      <c r="O18423" s="108">
        <v>317.32100000000003</v>
      </c>
      <c r="P18423" s="108">
        <v>395.97199999999998</v>
      </c>
      <c r="Q18423" s="108">
        <v>330.43200000000002</v>
      </c>
      <c r="R18423" s="108">
        <v>349.55200000000002</v>
      </c>
      <c r="S18423" s="108">
        <v>359.74</v>
      </c>
    </row>
    <row r="18424" spans="1:19" ht="11.25" thickBot="1" x14ac:dyDescent="0.2">
      <c r="A18424" s="112"/>
    </row>
    <row r="18425" spans="1:19" ht="11.25" thickBot="1" x14ac:dyDescent="0.2">
      <c r="A18425" s="107">
        <v>2</v>
      </c>
      <c r="B18425" s="132">
        <v>0.74769675925925927</v>
      </c>
      <c r="C18425" s="133">
        <v>1.0111399999999999</v>
      </c>
      <c r="D18425" s="134" t="s">
        <v>4363</v>
      </c>
      <c r="E18425" s="108">
        <v>3719.99</v>
      </c>
      <c r="F18425" s="108">
        <v>977.33699999999999</v>
      </c>
      <c r="G18425" s="108">
        <v>-8.1000000000000003E-2</v>
      </c>
      <c r="H18425" s="108">
        <v>14138.040999999999</v>
      </c>
      <c r="I18425" s="108">
        <v>107990.48</v>
      </c>
      <c r="J18425" s="108">
        <v>695518.09</v>
      </c>
      <c r="K18425" s="108">
        <v>9077.3880000000008</v>
      </c>
      <c r="L18425" s="108">
        <v>16491.848999999998</v>
      </c>
      <c r="M18425" s="108">
        <v>2459.6819999999998</v>
      </c>
      <c r="N18425" s="108">
        <v>1770.1220000000001</v>
      </c>
      <c r="O18425" s="108">
        <v>263.23899999999998</v>
      </c>
      <c r="P18425" s="108">
        <v>371.38</v>
      </c>
      <c r="Q18425" s="108">
        <v>323.31599999999997</v>
      </c>
      <c r="R18425" s="108">
        <v>325.66800000000001</v>
      </c>
      <c r="S18425" s="108">
        <v>373.71199999999999</v>
      </c>
    </row>
    <row r="18426" spans="1:19" ht="11.25" thickBot="1" x14ac:dyDescent="0.2">
      <c r="A18426" s="112"/>
    </row>
    <row r="18427" spans="1:19" ht="11.25" thickBot="1" x14ac:dyDescent="0.2">
      <c r="A18427" s="107">
        <v>3</v>
      </c>
      <c r="B18427" s="132">
        <v>0.7478703703703703</v>
      </c>
      <c r="C18427" s="133">
        <v>1.0142100000000001</v>
      </c>
      <c r="D18427" s="134" t="s">
        <v>4364</v>
      </c>
      <c r="E18427" s="108">
        <v>3685.7280000000001</v>
      </c>
      <c r="F18427" s="108">
        <v>965.61800000000005</v>
      </c>
      <c r="G18427" s="108">
        <v>-8.6999999999999994E-2</v>
      </c>
      <c r="H18427" s="108">
        <v>13854.484</v>
      </c>
      <c r="I18427" s="108">
        <v>108406.19</v>
      </c>
      <c r="J18427" s="108">
        <v>694436.79</v>
      </c>
      <c r="K18427" s="108">
        <v>8976.6589999999997</v>
      </c>
      <c r="L18427" s="108">
        <v>16256.522000000001</v>
      </c>
      <c r="M18427" s="108">
        <v>2543.5479999999998</v>
      </c>
      <c r="N18427" s="108">
        <v>1753.7380000000001</v>
      </c>
      <c r="O18427" s="108">
        <v>258.26799999999997</v>
      </c>
      <c r="P18427" s="108">
        <v>358.34</v>
      </c>
      <c r="Q18427" s="108">
        <v>302.48399999999998</v>
      </c>
      <c r="R18427" s="108">
        <v>339.95499999999998</v>
      </c>
      <c r="S18427" s="108">
        <v>368.625</v>
      </c>
    </row>
    <row r="18428" spans="1:19" ht="11.25" thickBot="1" x14ac:dyDescent="0.2">
      <c r="A18428" s="112"/>
    </row>
    <row r="18429" spans="1:19" ht="11.25" thickBot="1" x14ac:dyDescent="0.2">
      <c r="A18429" s="135" t="s">
        <v>362</v>
      </c>
      <c r="B18429" s="112"/>
      <c r="C18429" s="137">
        <v>1.0085999999999999</v>
      </c>
      <c r="D18429" s="134" t="s">
        <v>4365</v>
      </c>
      <c r="E18429" s="136">
        <v>3710.7130000000002</v>
      </c>
      <c r="F18429" s="136">
        <v>990.24699999999996</v>
      </c>
      <c r="G18429" s="136">
        <v>0.20200000000000001</v>
      </c>
      <c r="H18429" s="136">
        <v>13978.128000000001</v>
      </c>
      <c r="I18429" s="136">
        <v>108178.68</v>
      </c>
      <c r="J18429" s="136">
        <v>695633.9</v>
      </c>
      <c r="K18429" s="136">
        <v>9007.3050000000003</v>
      </c>
      <c r="L18429" s="136">
        <v>16424.245999999999</v>
      </c>
      <c r="M18429" s="136">
        <v>2560.6849999999999</v>
      </c>
      <c r="N18429" s="136">
        <v>1774.1980000000001</v>
      </c>
      <c r="O18429" s="136">
        <v>279.60899999999998</v>
      </c>
      <c r="P18429" s="136">
        <v>375.23</v>
      </c>
      <c r="Q18429" s="136">
        <v>318.74400000000003</v>
      </c>
      <c r="R18429" s="136">
        <v>338.392</v>
      </c>
      <c r="S18429" s="136">
        <v>367.35899999999998</v>
      </c>
    </row>
    <row r="18430" spans="1:19" ht="11.25" thickBot="1" x14ac:dyDescent="0.2">
      <c r="A18430" s="112"/>
    </row>
    <row r="18431" spans="1:19" ht="11.25" thickBot="1" x14ac:dyDescent="0.2">
      <c r="A18431" s="138" t="s">
        <v>364</v>
      </c>
      <c r="B18431" s="112"/>
      <c r="C18431" s="137">
        <v>7.2300000000000003E-3</v>
      </c>
      <c r="D18431" s="134" t="s">
        <v>4366</v>
      </c>
      <c r="E18431" s="136">
        <v>21.875</v>
      </c>
      <c r="F18431" s="136">
        <v>33.033999999999999</v>
      </c>
      <c r="G18431" s="136">
        <v>0.496</v>
      </c>
      <c r="H18431" s="136">
        <v>145.21600000000001</v>
      </c>
      <c r="I18431" s="136">
        <v>210.626</v>
      </c>
      <c r="J18431" s="136">
        <v>1259.0160000000001</v>
      </c>
      <c r="K18431" s="136">
        <v>60.853000000000002</v>
      </c>
      <c r="L18431" s="136">
        <v>146.161</v>
      </c>
      <c r="M18431" s="136">
        <v>110.572</v>
      </c>
      <c r="N18431" s="136">
        <v>22.773</v>
      </c>
      <c r="O18431" s="136">
        <v>32.753999999999998</v>
      </c>
      <c r="P18431" s="136">
        <v>19.109000000000002</v>
      </c>
      <c r="Q18431" s="136">
        <v>14.523999999999999</v>
      </c>
      <c r="R18431" s="136">
        <v>12.018000000000001</v>
      </c>
      <c r="S18431" s="136">
        <v>7.0720000000000001</v>
      </c>
    </row>
    <row r="18432" spans="1:19" ht="11.25" thickBot="1" x14ac:dyDescent="0.2">
      <c r="A18432" s="112"/>
    </row>
    <row r="18433" spans="1:19" ht="11.25" thickBot="1" x14ac:dyDescent="0.2">
      <c r="A18433" s="139" t="s">
        <v>366</v>
      </c>
      <c r="B18433" s="112"/>
      <c r="C18433" s="140">
        <v>0.71699999999999997</v>
      </c>
      <c r="D18433" s="134" t="s">
        <v>4367</v>
      </c>
      <c r="E18433" s="136">
        <v>0.59</v>
      </c>
      <c r="F18433" s="136">
        <v>3.3359999999999999</v>
      </c>
      <c r="G18433" s="136">
        <v>245.279</v>
      </c>
      <c r="H18433" s="136">
        <v>1.0389999999999999</v>
      </c>
      <c r="I18433" s="136">
        <v>0.19500000000000001</v>
      </c>
      <c r="J18433" s="136">
        <v>0.18099999999999999</v>
      </c>
      <c r="K18433" s="136">
        <v>0.67600000000000005</v>
      </c>
      <c r="L18433" s="136">
        <v>0.89</v>
      </c>
      <c r="M18433" s="136">
        <v>4.3179999999999996</v>
      </c>
      <c r="N18433" s="136">
        <v>1.284</v>
      </c>
      <c r="O18433" s="136">
        <v>11.714</v>
      </c>
      <c r="P18433" s="136">
        <v>5.093</v>
      </c>
      <c r="Q18433" s="136">
        <v>4.5570000000000004</v>
      </c>
      <c r="R18433" s="136">
        <v>3.552</v>
      </c>
      <c r="S18433" s="136">
        <v>1.925</v>
      </c>
    </row>
    <row r="18434" spans="1:19" ht="11.25" thickBot="1" x14ac:dyDescent="0.2">
      <c r="A18434" s="112"/>
    </row>
    <row r="18435" spans="1:19" ht="11.25" thickBot="1" x14ac:dyDescent="0.2">
      <c r="A18435" s="106" t="s">
        <v>357</v>
      </c>
      <c r="B18435" s="106" t="s">
        <v>358</v>
      </c>
      <c r="C18435" s="130" t="s">
        <v>51</v>
      </c>
      <c r="D18435" s="130" t="s">
        <v>52</v>
      </c>
      <c r="E18435" s="130" t="s">
        <v>53</v>
      </c>
      <c r="F18435" s="130" t="s">
        <v>54</v>
      </c>
      <c r="G18435" s="130" t="s">
        <v>55</v>
      </c>
      <c r="H18435" s="130" t="s">
        <v>56</v>
      </c>
      <c r="I18435" s="130" t="s">
        <v>57</v>
      </c>
      <c r="J18435" s="130" t="s">
        <v>58</v>
      </c>
      <c r="K18435" s="130" t="s">
        <v>59</v>
      </c>
      <c r="L18435" s="130" t="s">
        <v>60</v>
      </c>
      <c r="M18435" s="130" t="s">
        <v>61</v>
      </c>
      <c r="N18435" s="130" t="s">
        <v>62</v>
      </c>
      <c r="O18435" s="130" t="s">
        <v>63</v>
      </c>
      <c r="P18435" s="130" t="s">
        <v>64</v>
      </c>
      <c r="Q18435" s="131" t="s">
        <v>65</v>
      </c>
      <c r="R18435" s="131" t="s">
        <v>66</v>
      </c>
      <c r="S18435" s="130" t="s">
        <v>67</v>
      </c>
    </row>
    <row r="18436" spans="1:19" ht="11.25" thickBot="1" x14ac:dyDescent="0.2">
      <c r="A18436" s="107">
        <v>1</v>
      </c>
      <c r="B18436" s="132">
        <v>0.74751157407407398</v>
      </c>
      <c r="C18436" s="108">
        <v>296.09500000000003</v>
      </c>
      <c r="D18436" s="108">
        <v>309.48700000000002</v>
      </c>
      <c r="E18436" s="108">
        <v>133.23099999999999</v>
      </c>
      <c r="F18436" s="108">
        <v>163.12799999999999</v>
      </c>
      <c r="G18436" s="108">
        <v>100.508</v>
      </c>
      <c r="H18436" s="108">
        <v>145.298</v>
      </c>
      <c r="I18436" s="108">
        <v>1399.6759999999999</v>
      </c>
      <c r="J18436" s="108">
        <v>2330.3180000000002</v>
      </c>
      <c r="K18436" s="108">
        <v>3607.1529999999998</v>
      </c>
      <c r="L18436" s="108">
        <v>-13.288</v>
      </c>
      <c r="M18436" s="108">
        <v>-1.6839999999999999</v>
      </c>
      <c r="N18436" s="108">
        <v>694.70899999999995</v>
      </c>
      <c r="O18436" s="108">
        <v>261.13799999999998</v>
      </c>
      <c r="P18436" s="108">
        <v>469087.5</v>
      </c>
      <c r="Q18436" s="133">
        <v>0.93613000000000002</v>
      </c>
      <c r="R18436" s="134" t="s">
        <v>4368</v>
      </c>
      <c r="S18436" s="108">
        <v>2353.6660000000002</v>
      </c>
    </row>
    <row r="18437" spans="1:19" ht="11.25" thickBot="1" x14ac:dyDescent="0.2">
      <c r="A18437" s="112"/>
    </row>
    <row r="18438" spans="1:19" ht="11.25" thickBot="1" x14ac:dyDescent="0.2">
      <c r="A18438" s="107">
        <v>2</v>
      </c>
      <c r="B18438" s="132">
        <v>0.74769675925925927</v>
      </c>
      <c r="C18438" s="108">
        <v>295.94499999999999</v>
      </c>
      <c r="D18438" s="108">
        <v>280.11700000000002</v>
      </c>
      <c r="E18438" s="108">
        <v>106.53700000000001</v>
      </c>
      <c r="F18438" s="108">
        <v>171.9</v>
      </c>
      <c r="G18438" s="108">
        <v>105.77</v>
      </c>
      <c r="H18438" s="108">
        <v>153.197</v>
      </c>
      <c r="I18438" s="108">
        <v>1372.059</v>
      </c>
      <c r="J18438" s="108">
        <v>2347.5419999999999</v>
      </c>
      <c r="K18438" s="108">
        <v>3378.2939999999999</v>
      </c>
      <c r="L18438" s="108">
        <v>-13.294</v>
      </c>
      <c r="M18438" s="108">
        <v>1.9279999999999999</v>
      </c>
      <c r="N18438" s="108">
        <v>700.82299999999998</v>
      </c>
      <c r="O18438" s="108">
        <v>242.446</v>
      </c>
      <c r="P18438" s="108">
        <v>468096.08</v>
      </c>
      <c r="Q18438" s="133">
        <v>0.95220000000000005</v>
      </c>
      <c r="R18438" s="134" t="s">
        <v>4369</v>
      </c>
      <c r="S18438" s="108">
        <v>2484.6179999999999</v>
      </c>
    </row>
    <row r="18439" spans="1:19" ht="11.25" thickBot="1" x14ac:dyDescent="0.2">
      <c r="A18439" s="112"/>
    </row>
    <row r="18440" spans="1:19" ht="11.25" thickBot="1" x14ac:dyDescent="0.2">
      <c r="A18440" s="107">
        <v>3</v>
      </c>
      <c r="B18440" s="132">
        <v>0.7478703703703703</v>
      </c>
      <c r="C18440" s="108">
        <v>289.233</v>
      </c>
      <c r="D18440" s="108">
        <v>300.83300000000003</v>
      </c>
      <c r="E18440" s="108">
        <v>115.21299999999999</v>
      </c>
      <c r="F18440" s="108">
        <v>194.71299999999999</v>
      </c>
      <c r="G18440" s="108">
        <v>102.057</v>
      </c>
      <c r="H18440" s="108">
        <v>157.44300000000001</v>
      </c>
      <c r="I18440" s="108">
        <v>1357.623</v>
      </c>
      <c r="J18440" s="108">
        <v>2333.355</v>
      </c>
      <c r="K18440" s="108">
        <v>3391.94</v>
      </c>
      <c r="L18440" s="108">
        <v>-10.592000000000001</v>
      </c>
      <c r="M18440" s="108">
        <v>1.923</v>
      </c>
      <c r="N18440" s="108">
        <v>716.553</v>
      </c>
      <c r="O18440" s="108">
        <v>290.56400000000002</v>
      </c>
      <c r="P18440" s="108">
        <v>468283.23</v>
      </c>
      <c r="Q18440" s="133">
        <v>0.95830000000000004</v>
      </c>
      <c r="R18440" s="134" t="s">
        <v>4370</v>
      </c>
      <c r="S18440" s="108">
        <v>2579.6790000000001</v>
      </c>
    </row>
    <row r="18441" spans="1:19" ht="11.25" thickBot="1" x14ac:dyDescent="0.2">
      <c r="A18441" s="112"/>
    </row>
    <row r="18442" spans="1:19" ht="11.25" thickBot="1" x14ac:dyDescent="0.2">
      <c r="A18442" s="135" t="s">
        <v>362</v>
      </c>
      <c r="B18442" s="112"/>
      <c r="C18442" s="136">
        <v>293.75799999999998</v>
      </c>
      <c r="D18442" s="136">
        <v>296.81200000000001</v>
      </c>
      <c r="E18442" s="136">
        <v>118.327</v>
      </c>
      <c r="F18442" s="136">
        <v>176.58</v>
      </c>
      <c r="G18442" s="136">
        <v>102.779</v>
      </c>
      <c r="H18442" s="136">
        <v>151.97999999999999</v>
      </c>
      <c r="I18442" s="136">
        <v>1376.453</v>
      </c>
      <c r="J18442" s="136">
        <v>2337.0720000000001</v>
      </c>
      <c r="K18442" s="136">
        <v>3459.1289999999999</v>
      </c>
      <c r="L18442" s="136">
        <v>-12.391999999999999</v>
      </c>
      <c r="M18442" s="136">
        <v>0.72199999999999998</v>
      </c>
      <c r="N18442" s="136">
        <v>704.02800000000002</v>
      </c>
      <c r="O18442" s="136">
        <v>264.71600000000001</v>
      </c>
      <c r="P18442" s="136">
        <v>468488.94</v>
      </c>
      <c r="Q18442" s="137">
        <v>0.94887999999999995</v>
      </c>
      <c r="R18442" s="134" t="s">
        <v>4371</v>
      </c>
      <c r="S18442" s="136">
        <v>2472.6550000000002</v>
      </c>
    </row>
    <row r="18443" spans="1:19" ht="11.25" thickBot="1" x14ac:dyDescent="0.2">
      <c r="A18443" s="112"/>
    </row>
    <row r="18444" spans="1:19" ht="11.25" thickBot="1" x14ac:dyDescent="0.2">
      <c r="A18444" s="138" t="s">
        <v>364</v>
      </c>
      <c r="B18444" s="112"/>
      <c r="C18444" s="136">
        <v>3.919</v>
      </c>
      <c r="D18444" s="136">
        <v>15.092000000000001</v>
      </c>
      <c r="E18444" s="136">
        <v>13.616</v>
      </c>
      <c r="F18444" s="136">
        <v>16.303999999999998</v>
      </c>
      <c r="G18444" s="136">
        <v>2.7040000000000002</v>
      </c>
      <c r="H18444" s="136">
        <v>6.1639999999999997</v>
      </c>
      <c r="I18444" s="136">
        <v>21.367999999999999</v>
      </c>
      <c r="J18444" s="136">
        <v>9.1940000000000008</v>
      </c>
      <c r="K18444" s="136">
        <v>128.374</v>
      </c>
      <c r="L18444" s="136">
        <v>1.5580000000000001</v>
      </c>
      <c r="M18444" s="136">
        <v>2.0840000000000001</v>
      </c>
      <c r="N18444" s="136">
        <v>11.269</v>
      </c>
      <c r="O18444" s="136">
        <v>24.257000000000001</v>
      </c>
      <c r="P18444" s="136">
        <v>526.74900000000002</v>
      </c>
      <c r="Q18444" s="137">
        <v>1.145E-2</v>
      </c>
      <c r="R18444" s="134" t="s">
        <v>4372</v>
      </c>
      <c r="S18444" s="136">
        <v>113.48099999999999</v>
      </c>
    </row>
    <row r="18445" spans="1:19" ht="11.25" thickBot="1" x14ac:dyDescent="0.2">
      <c r="A18445" s="112"/>
    </row>
    <row r="18446" spans="1:19" ht="11.25" thickBot="1" x14ac:dyDescent="0.2">
      <c r="A18446" s="139" t="s">
        <v>366</v>
      </c>
      <c r="B18446" s="112"/>
      <c r="C18446" s="136">
        <v>1.3340000000000001</v>
      </c>
      <c r="D18446" s="136">
        <v>5.085</v>
      </c>
      <c r="E18446" s="136">
        <v>11.507</v>
      </c>
      <c r="F18446" s="136">
        <v>9.2330000000000005</v>
      </c>
      <c r="G18446" s="136">
        <v>2.6309999999999998</v>
      </c>
      <c r="H18446" s="136">
        <v>4.056</v>
      </c>
      <c r="I18446" s="136">
        <v>1.552</v>
      </c>
      <c r="J18446" s="136">
        <v>0.39300000000000002</v>
      </c>
      <c r="K18446" s="136">
        <v>3.7109999999999999</v>
      </c>
      <c r="L18446" s="136">
        <v>12.576000000000001</v>
      </c>
      <c r="M18446" s="136">
        <v>288.65600000000001</v>
      </c>
      <c r="N18446" s="136">
        <v>1.601</v>
      </c>
      <c r="O18446" s="136">
        <v>9.1639999999999997</v>
      </c>
      <c r="P18446" s="136">
        <v>0.112</v>
      </c>
      <c r="Q18446" s="140">
        <v>1.2070000000000001</v>
      </c>
      <c r="R18446" s="134" t="s">
        <v>4373</v>
      </c>
      <c r="S18446" s="136">
        <v>4.5890000000000004</v>
      </c>
    </row>
    <row r="18447" spans="1:19" ht="11.25" thickBot="1" x14ac:dyDescent="0.2">
      <c r="A18447" s="112"/>
    </row>
    <row r="18448" spans="1:19" ht="11.25" thickBot="1" x14ac:dyDescent="0.2">
      <c r="A18448" s="106" t="s">
        <v>357</v>
      </c>
      <c r="B18448" s="106" t="s">
        <v>358</v>
      </c>
      <c r="C18448" s="130" t="s">
        <v>68</v>
      </c>
    </row>
    <row r="18449" spans="1:19" ht="11.25" thickBot="1" x14ac:dyDescent="0.2">
      <c r="A18449" s="107">
        <v>1</v>
      </c>
      <c r="B18449" s="132">
        <v>0.74751157407407398</v>
      </c>
      <c r="C18449" s="108">
        <v>689.95899999999995</v>
      </c>
    </row>
    <row r="18450" spans="1:19" ht="11.25" thickBot="1" x14ac:dyDescent="0.2">
      <c r="A18450" s="112"/>
    </row>
    <row r="18451" spans="1:19" ht="11.25" thickBot="1" x14ac:dyDescent="0.2">
      <c r="A18451" s="107">
        <v>2</v>
      </c>
      <c r="B18451" s="132">
        <v>0.74769675925925927</v>
      </c>
      <c r="C18451" s="108">
        <v>603.77</v>
      </c>
    </row>
    <row r="18452" spans="1:19" ht="11.25" thickBot="1" x14ac:dyDescent="0.2">
      <c r="A18452" s="112"/>
    </row>
    <row r="18453" spans="1:19" ht="11.25" thickBot="1" x14ac:dyDescent="0.2">
      <c r="A18453" s="107">
        <v>3</v>
      </c>
      <c r="B18453" s="132">
        <v>0.7478703703703703</v>
      </c>
      <c r="C18453" s="108">
        <v>695.77</v>
      </c>
    </row>
    <row r="18454" spans="1:19" ht="11.25" thickBot="1" x14ac:dyDescent="0.2">
      <c r="A18454" s="112"/>
    </row>
    <row r="18455" spans="1:19" ht="11.25" thickBot="1" x14ac:dyDescent="0.2">
      <c r="A18455" s="135" t="s">
        <v>362</v>
      </c>
      <c r="B18455" s="112"/>
      <c r="C18455" s="136">
        <v>663.16600000000005</v>
      </c>
    </row>
    <row r="18456" spans="1:19" ht="11.25" thickBot="1" x14ac:dyDescent="0.2">
      <c r="A18456" s="112"/>
    </row>
    <row r="18457" spans="1:19" ht="11.25" thickBot="1" x14ac:dyDescent="0.2">
      <c r="A18457" s="138" t="s">
        <v>364</v>
      </c>
      <c r="B18457" s="112"/>
      <c r="C18457" s="136">
        <v>51.521000000000001</v>
      </c>
    </row>
    <row r="18458" spans="1:19" ht="11.25" thickBot="1" x14ac:dyDescent="0.2">
      <c r="A18458" s="112"/>
    </row>
    <row r="18459" spans="1:19" ht="11.25" thickBot="1" x14ac:dyDescent="0.2">
      <c r="A18459" s="139" t="s">
        <v>366</v>
      </c>
      <c r="B18459" s="112"/>
      <c r="C18459" s="136">
        <v>7.7690000000000001</v>
      </c>
    </row>
    <row r="18460" spans="1:19" ht="10.5" x14ac:dyDescent="0.15">
      <c r="A18460" s="112"/>
    </row>
    <row r="18461" spans="1:19" x14ac:dyDescent="0.15">
      <c r="A18461" s="129"/>
      <c r="B18461" s="86" t="s">
        <v>4374</v>
      </c>
    </row>
    <row r="18462" spans="1:19" ht="9.75" thickBot="1" x14ac:dyDescent="0.2">
      <c r="A18462" s="81" t="s">
        <v>5871</v>
      </c>
    </row>
    <row r="18463" spans="1:19" ht="11.25" thickBot="1" x14ac:dyDescent="0.2">
      <c r="A18463" s="106" t="s">
        <v>357</v>
      </c>
      <c r="B18463" s="106" t="s">
        <v>358</v>
      </c>
      <c r="C18463" s="130" t="s">
        <v>0</v>
      </c>
      <c r="D18463" s="130" t="s">
        <v>1</v>
      </c>
      <c r="E18463" s="130" t="s">
        <v>2</v>
      </c>
      <c r="F18463" s="130" t="s">
        <v>3</v>
      </c>
      <c r="G18463" s="130" t="s">
        <v>4</v>
      </c>
      <c r="H18463" s="130" t="s">
        <v>5</v>
      </c>
      <c r="I18463" s="131" t="s">
        <v>6</v>
      </c>
      <c r="J18463" s="131" t="s">
        <v>7</v>
      </c>
      <c r="K18463" s="130" t="s">
        <v>8</v>
      </c>
      <c r="L18463" s="130" t="s">
        <v>9</v>
      </c>
      <c r="M18463" s="130" t="s">
        <v>10</v>
      </c>
      <c r="N18463" s="130" t="s">
        <v>11</v>
      </c>
      <c r="O18463" s="130" t="s">
        <v>12</v>
      </c>
      <c r="P18463" s="130" t="s">
        <v>13</v>
      </c>
      <c r="Q18463" s="130" t="s">
        <v>14</v>
      </c>
      <c r="R18463" s="130" t="s">
        <v>15</v>
      </c>
      <c r="S18463" s="130" t="s">
        <v>16</v>
      </c>
    </row>
    <row r="18464" spans="1:19" ht="11.25" thickBot="1" x14ac:dyDescent="0.2">
      <c r="A18464" s="107">
        <v>1</v>
      </c>
      <c r="B18464" s="132">
        <v>0.75265046296296301</v>
      </c>
      <c r="C18464" s="141" t="s">
        <v>13521</v>
      </c>
      <c r="D18464" s="141" t="s">
        <v>13522</v>
      </c>
      <c r="E18464" s="108">
        <v>1220011.3</v>
      </c>
      <c r="F18464" s="141" t="s">
        <v>13523</v>
      </c>
      <c r="G18464" s="141" t="s">
        <v>13524</v>
      </c>
      <c r="H18464" s="141" t="s">
        <v>13525</v>
      </c>
      <c r="I18464" s="133">
        <v>1.11283</v>
      </c>
      <c r="J18464" s="134" t="s">
        <v>4380</v>
      </c>
      <c r="K18464" s="141" t="s">
        <v>13526</v>
      </c>
      <c r="L18464" s="108">
        <v>68.290999999999997</v>
      </c>
      <c r="M18464" s="108">
        <v>12536.757</v>
      </c>
      <c r="N18464" s="108">
        <v>37451.845000000001</v>
      </c>
      <c r="O18464" s="141" t="s">
        <v>13527</v>
      </c>
      <c r="P18464" s="108">
        <v>452898.26</v>
      </c>
      <c r="Q18464" s="108">
        <v>6974.7089999999998</v>
      </c>
      <c r="R18464" s="108">
        <v>10216.942999999999</v>
      </c>
      <c r="S18464" s="108">
        <v>62945.171000000002</v>
      </c>
    </row>
    <row r="18465" spans="1:19" ht="11.25" thickBot="1" x14ac:dyDescent="0.2">
      <c r="A18465" s="112"/>
    </row>
    <row r="18466" spans="1:19" ht="11.25" thickBot="1" x14ac:dyDescent="0.2">
      <c r="A18466" s="107">
        <v>2</v>
      </c>
      <c r="B18466" s="132">
        <v>0.75282407407407403</v>
      </c>
      <c r="C18466" s="141" t="s">
        <v>13528</v>
      </c>
      <c r="D18466" s="141" t="s">
        <v>13529</v>
      </c>
      <c r="E18466" s="141" t="s">
        <v>13530</v>
      </c>
      <c r="F18466" s="141" t="s">
        <v>13531</v>
      </c>
      <c r="G18466" s="141" t="s">
        <v>13532</v>
      </c>
      <c r="H18466" s="141" t="s">
        <v>13533</v>
      </c>
      <c r="I18466" s="133">
        <v>1.13428</v>
      </c>
      <c r="J18466" s="134" t="s">
        <v>4388</v>
      </c>
      <c r="K18466" s="141" t="s">
        <v>13534</v>
      </c>
      <c r="L18466" s="108">
        <v>100.48399999999999</v>
      </c>
      <c r="M18466" s="108">
        <v>11838.843999999999</v>
      </c>
      <c r="N18466" s="108">
        <v>37995.093000000001</v>
      </c>
      <c r="O18466" s="141" t="s">
        <v>13535</v>
      </c>
      <c r="P18466" s="108">
        <v>449790.71999999997</v>
      </c>
      <c r="Q18466" s="108">
        <v>6841.2420000000002</v>
      </c>
      <c r="R18466" s="108">
        <v>10208.098</v>
      </c>
      <c r="S18466" s="108">
        <v>63370.228000000003</v>
      </c>
    </row>
    <row r="18467" spans="1:19" ht="11.25" thickBot="1" x14ac:dyDescent="0.2">
      <c r="A18467" s="112"/>
    </row>
    <row r="18468" spans="1:19" ht="11.25" thickBot="1" x14ac:dyDescent="0.2">
      <c r="A18468" s="107">
        <v>3</v>
      </c>
      <c r="B18468" s="132">
        <v>0.75300925925925932</v>
      </c>
      <c r="C18468" s="141" t="s">
        <v>13536</v>
      </c>
      <c r="D18468" s="141" t="s">
        <v>13537</v>
      </c>
      <c r="E18468" s="141" t="s">
        <v>13538</v>
      </c>
      <c r="F18468" s="141" t="s">
        <v>13539</v>
      </c>
      <c r="G18468" s="141" t="s">
        <v>13540</v>
      </c>
      <c r="H18468" s="141" t="s">
        <v>13541</v>
      </c>
      <c r="I18468" s="133">
        <v>1.14137</v>
      </c>
      <c r="J18468" s="134" t="s">
        <v>4397</v>
      </c>
      <c r="K18468" s="141" t="s">
        <v>13542</v>
      </c>
      <c r="L18468" s="108">
        <v>87.588999999999999</v>
      </c>
      <c r="M18468" s="108">
        <v>12204.329</v>
      </c>
      <c r="N18468" s="108">
        <v>37890.233999999997</v>
      </c>
      <c r="O18468" s="141" t="s">
        <v>13543</v>
      </c>
      <c r="P18468" s="108">
        <v>449294.28</v>
      </c>
      <c r="Q18468" s="108">
        <v>6741.518</v>
      </c>
      <c r="R18468" s="108">
        <v>10088.778</v>
      </c>
      <c r="S18468" s="108">
        <v>63047.661</v>
      </c>
    </row>
    <row r="18469" spans="1:19" ht="11.25" thickBot="1" x14ac:dyDescent="0.2">
      <c r="A18469" s="112"/>
    </row>
    <row r="18470" spans="1:19" ht="11.25" thickBot="1" x14ac:dyDescent="0.2">
      <c r="A18470" s="135" t="s">
        <v>362</v>
      </c>
      <c r="B18470" s="112"/>
      <c r="C18470" s="141" t="s">
        <v>13544</v>
      </c>
      <c r="D18470" s="141" t="s">
        <v>13545</v>
      </c>
      <c r="E18470" s="141" t="s">
        <v>13546</v>
      </c>
      <c r="F18470" s="141" t="s">
        <v>13547</v>
      </c>
      <c r="G18470" s="141" t="s">
        <v>13548</v>
      </c>
      <c r="H18470" s="141" t="s">
        <v>13549</v>
      </c>
      <c r="I18470" s="137">
        <v>1.1294900000000001</v>
      </c>
      <c r="J18470" s="134" t="s">
        <v>4406</v>
      </c>
      <c r="K18470" s="141" t="s">
        <v>13550</v>
      </c>
      <c r="L18470" s="136">
        <v>85.454999999999998</v>
      </c>
      <c r="M18470" s="136">
        <v>12193.31</v>
      </c>
      <c r="N18470" s="136">
        <v>37779.057999999997</v>
      </c>
      <c r="O18470" s="141" t="s">
        <v>13551</v>
      </c>
      <c r="P18470" s="136">
        <v>450661.09</v>
      </c>
      <c r="Q18470" s="136">
        <v>6852.49</v>
      </c>
      <c r="R18470" s="136">
        <v>10171.272999999999</v>
      </c>
      <c r="S18470" s="136">
        <v>63121.02</v>
      </c>
    </row>
    <row r="18471" spans="1:19" ht="11.25" thickBot="1" x14ac:dyDescent="0.2">
      <c r="A18471" s="112"/>
    </row>
    <row r="18472" spans="1:19" ht="11.25" thickBot="1" x14ac:dyDescent="0.2">
      <c r="A18472" s="138" t="s">
        <v>364</v>
      </c>
      <c r="B18472" s="112"/>
      <c r="C18472" s="141" t="s">
        <v>13552</v>
      </c>
      <c r="D18472" s="141" t="s">
        <v>13553</v>
      </c>
      <c r="E18472" s="141" t="s">
        <v>13554</v>
      </c>
      <c r="F18472" s="141" t="s">
        <v>13555</v>
      </c>
      <c r="G18472" s="141" t="s">
        <v>13556</v>
      </c>
      <c r="H18472" s="141" t="s">
        <v>13557</v>
      </c>
      <c r="I18472" s="137">
        <v>1.486E-2</v>
      </c>
      <c r="J18472" s="134" t="s">
        <v>4415</v>
      </c>
      <c r="K18472" s="141" t="s">
        <v>13558</v>
      </c>
      <c r="L18472" s="136">
        <v>16.202000000000002</v>
      </c>
      <c r="M18472" s="136">
        <v>349.08699999999999</v>
      </c>
      <c r="N18472" s="136">
        <v>288.18400000000003</v>
      </c>
      <c r="O18472" s="141" t="s">
        <v>13559</v>
      </c>
      <c r="P18472" s="136">
        <v>1953.2840000000001</v>
      </c>
      <c r="Q18472" s="136">
        <v>117.002</v>
      </c>
      <c r="R18472" s="136">
        <v>71.58</v>
      </c>
      <c r="S18472" s="136">
        <v>221.821</v>
      </c>
    </row>
    <row r="18473" spans="1:19" ht="11.25" thickBot="1" x14ac:dyDescent="0.2">
      <c r="A18473" s="112"/>
    </row>
    <row r="18474" spans="1:19" ht="11.25" thickBot="1" x14ac:dyDescent="0.2">
      <c r="A18474" s="139" t="s">
        <v>366</v>
      </c>
      <c r="B18474" s="112"/>
      <c r="C18474" s="141" t="s">
        <v>4417</v>
      </c>
      <c r="D18474" s="141" t="s">
        <v>4418</v>
      </c>
      <c r="E18474" s="141" t="s">
        <v>4419</v>
      </c>
      <c r="F18474" s="141" t="s">
        <v>4420</v>
      </c>
      <c r="G18474" s="141" t="s">
        <v>4421</v>
      </c>
      <c r="H18474" s="141" t="s">
        <v>4422</v>
      </c>
      <c r="I18474" s="140">
        <v>1.3149999999999999</v>
      </c>
      <c r="J18474" s="134" t="s">
        <v>4420</v>
      </c>
      <c r="K18474" s="141" t="s">
        <v>4423</v>
      </c>
      <c r="L18474" s="136">
        <v>18.96</v>
      </c>
      <c r="M18474" s="136">
        <v>2.863</v>
      </c>
      <c r="N18474" s="136">
        <v>0.76300000000000001</v>
      </c>
      <c r="O18474" s="141" t="s">
        <v>2385</v>
      </c>
      <c r="P18474" s="136">
        <v>0.433</v>
      </c>
      <c r="Q18474" s="136">
        <v>1.7070000000000001</v>
      </c>
      <c r="R18474" s="136">
        <v>0.70399999999999996</v>
      </c>
      <c r="S18474" s="136">
        <v>0.35099999999999998</v>
      </c>
    </row>
    <row r="18475" spans="1:19" ht="11.25" thickBot="1" x14ac:dyDescent="0.2">
      <c r="A18475" s="112"/>
    </row>
    <row r="18476" spans="1:19" ht="11.25" thickBot="1" x14ac:dyDescent="0.2">
      <c r="A18476" s="106" t="s">
        <v>357</v>
      </c>
      <c r="B18476" s="106" t="s">
        <v>358</v>
      </c>
      <c r="C18476" s="130" t="s">
        <v>17</v>
      </c>
      <c r="D18476" s="130" t="s">
        <v>18</v>
      </c>
      <c r="E18476" s="131" t="s">
        <v>19</v>
      </c>
      <c r="F18476" s="131" t="s">
        <v>20</v>
      </c>
      <c r="G18476" s="130" t="s">
        <v>21</v>
      </c>
      <c r="H18476" s="130" t="s">
        <v>22</v>
      </c>
      <c r="I18476" s="130" t="s">
        <v>23</v>
      </c>
      <c r="J18476" s="130" t="s">
        <v>24</v>
      </c>
      <c r="K18476" s="131" t="s">
        <v>25</v>
      </c>
      <c r="L18476" s="131" t="s">
        <v>26</v>
      </c>
      <c r="M18476" s="130" t="s">
        <v>27</v>
      </c>
      <c r="N18476" s="130" t="s">
        <v>28</v>
      </c>
      <c r="O18476" s="130" t="s">
        <v>29</v>
      </c>
      <c r="P18476" s="130" t="s">
        <v>30</v>
      </c>
      <c r="Q18476" s="130" t="s">
        <v>31</v>
      </c>
      <c r="R18476" s="130" t="s">
        <v>32</v>
      </c>
      <c r="S18476" s="130" t="s">
        <v>33</v>
      </c>
    </row>
    <row r="18477" spans="1:19" ht="11.25" thickBot="1" x14ac:dyDescent="0.2">
      <c r="A18477" s="107">
        <v>1</v>
      </c>
      <c r="B18477" s="132">
        <v>0.75265046296296301</v>
      </c>
      <c r="C18477" s="108">
        <v>38710.625</v>
      </c>
      <c r="D18477" s="108">
        <v>47467.99</v>
      </c>
      <c r="E18477" s="133">
        <v>1.0020100000000001</v>
      </c>
      <c r="F18477" s="133">
        <v>0.96882999999999997</v>
      </c>
      <c r="G18477" s="108">
        <v>13.250999999999999</v>
      </c>
      <c r="H18477" s="108">
        <v>158.97300000000001</v>
      </c>
      <c r="I18477" s="108">
        <v>310823.37</v>
      </c>
      <c r="J18477" s="141" t="s">
        <v>13560</v>
      </c>
      <c r="K18477" s="133">
        <v>1.06901</v>
      </c>
      <c r="L18477" s="134" t="s">
        <v>4425</v>
      </c>
      <c r="M18477" s="108">
        <v>415.14600000000002</v>
      </c>
      <c r="N18477" s="108">
        <v>5633.9849999999997</v>
      </c>
      <c r="O18477" s="108">
        <v>12.314</v>
      </c>
      <c r="P18477" s="108">
        <v>204.90199999999999</v>
      </c>
      <c r="Q18477" s="108">
        <v>972.92600000000004</v>
      </c>
      <c r="R18477" s="108">
        <v>2711.616</v>
      </c>
      <c r="S18477" s="108">
        <v>521.34799999999996</v>
      </c>
    </row>
    <row r="18478" spans="1:19" ht="11.25" thickBot="1" x14ac:dyDescent="0.2">
      <c r="A18478" s="112"/>
    </row>
    <row r="18479" spans="1:19" ht="11.25" thickBot="1" x14ac:dyDescent="0.2">
      <c r="A18479" s="107">
        <v>2</v>
      </c>
      <c r="B18479" s="132">
        <v>0.75282407407407403</v>
      </c>
      <c r="C18479" s="108">
        <v>38318.847999999998</v>
      </c>
      <c r="D18479" s="108">
        <v>47166.356</v>
      </c>
      <c r="E18479" s="133">
        <v>1.00309</v>
      </c>
      <c r="F18479" s="133">
        <v>0.96791000000000005</v>
      </c>
      <c r="G18479" s="108">
        <v>7.2480000000000002</v>
      </c>
      <c r="H18479" s="108">
        <v>162.785</v>
      </c>
      <c r="I18479" s="108">
        <v>312006.62</v>
      </c>
      <c r="J18479" s="141" t="s">
        <v>13561</v>
      </c>
      <c r="K18479" s="133">
        <v>1.08145</v>
      </c>
      <c r="L18479" s="134" t="s">
        <v>4427</v>
      </c>
      <c r="M18479" s="108">
        <v>414.495</v>
      </c>
      <c r="N18479" s="108">
        <v>5755.6220000000003</v>
      </c>
      <c r="O18479" s="108">
        <v>8.8879999999999999</v>
      </c>
      <c r="P18479" s="108">
        <v>203.27500000000001</v>
      </c>
      <c r="Q18479" s="108">
        <v>932.01199999999994</v>
      </c>
      <c r="R18479" s="108">
        <v>2611.817</v>
      </c>
      <c r="S18479" s="108">
        <v>501.47699999999998</v>
      </c>
    </row>
    <row r="18480" spans="1:19" ht="11.25" thickBot="1" x14ac:dyDescent="0.2">
      <c r="A18480" s="112"/>
    </row>
    <row r="18481" spans="1:19" ht="11.25" thickBot="1" x14ac:dyDescent="0.2">
      <c r="A18481" s="107">
        <v>3</v>
      </c>
      <c r="B18481" s="132">
        <v>0.75300925925925932</v>
      </c>
      <c r="C18481" s="108">
        <v>38166.923000000003</v>
      </c>
      <c r="D18481" s="108">
        <v>46859.177000000003</v>
      </c>
      <c r="E18481" s="133">
        <v>1.01125</v>
      </c>
      <c r="F18481" s="133">
        <v>0.97033000000000003</v>
      </c>
      <c r="G18481" s="108">
        <v>4.1680000000000001</v>
      </c>
      <c r="H18481" s="108">
        <v>128.809</v>
      </c>
      <c r="I18481" s="108">
        <v>310779.64</v>
      </c>
      <c r="J18481" s="141" t="s">
        <v>13562</v>
      </c>
      <c r="K18481" s="133">
        <v>1.0851299999999999</v>
      </c>
      <c r="L18481" s="134" t="s">
        <v>4429</v>
      </c>
      <c r="M18481" s="108">
        <v>420.78500000000003</v>
      </c>
      <c r="N18481" s="108">
        <v>5631.2790000000005</v>
      </c>
      <c r="O18481" s="108">
        <v>9.7509999999999994</v>
      </c>
      <c r="P18481" s="108">
        <v>208.334</v>
      </c>
      <c r="Q18481" s="108">
        <v>973.18</v>
      </c>
      <c r="R18481" s="108">
        <v>2700.8180000000002</v>
      </c>
      <c r="S18481" s="108">
        <v>566.97799999999995</v>
      </c>
    </row>
    <row r="18482" spans="1:19" ht="11.25" thickBot="1" x14ac:dyDescent="0.2">
      <c r="A18482" s="112"/>
    </row>
    <row r="18483" spans="1:19" ht="11.25" thickBot="1" x14ac:dyDescent="0.2">
      <c r="A18483" s="135" t="s">
        <v>362</v>
      </c>
      <c r="B18483" s="112"/>
      <c r="C18483" s="136">
        <v>38398.798999999999</v>
      </c>
      <c r="D18483" s="136">
        <v>47164.508000000002</v>
      </c>
      <c r="E18483" s="137">
        <v>1.00545</v>
      </c>
      <c r="F18483" s="137">
        <v>0.96901999999999999</v>
      </c>
      <c r="G18483" s="136">
        <v>8.2219999999999995</v>
      </c>
      <c r="H18483" s="136">
        <v>150.18899999999999</v>
      </c>
      <c r="I18483" s="136">
        <v>311203.21000000002</v>
      </c>
      <c r="J18483" s="141" t="s">
        <v>13563</v>
      </c>
      <c r="K18483" s="137">
        <v>1.07853</v>
      </c>
      <c r="L18483" s="134" t="s">
        <v>4430</v>
      </c>
      <c r="M18483" s="136">
        <v>416.80900000000003</v>
      </c>
      <c r="N18483" s="136">
        <v>5673.6279999999997</v>
      </c>
      <c r="O18483" s="136">
        <v>10.317</v>
      </c>
      <c r="P18483" s="136">
        <v>205.50399999999999</v>
      </c>
      <c r="Q18483" s="136">
        <v>959.37300000000005</v>
      </c>
      <c r="R18483" s="136">
        <v>2674.7510000000002</v>
      </c>
      <c r="S18483" s="136">
        <v>529.93399999999997</v>
      </c>
    </row>
    <row r="18484" spans="1:19" ht="11.25" thickBot="1" x14ac:dyDescent="0.2">
      <c r="A18484" s="112"/>
    </row>
    <row r="18485" spans="1:19" ht="11.25" thickBot="1" x14ac:dyDescent="0.2">
      <c r="A18485" s="138" t="s">
        <v>364</v>
      </c>
      <c r="B18485" s="112"/>
      <c r="C18485" s="136">
        <v>280.52999999999997</v>
      </c>
      <c r="D18485" s="136">
        <v>304.411</v>
      </c>
      <c r="E18485" s="137">
        <v>5.0499999999999998E-3</v>
      </c>
      <c r="F18485" s="137">
        <v>1.2199999999999999E-3</v>
      </c>
      <c r="G18485" s="136">
        <v>4.6189999999999998</v>
      </c>
      <c r="H18485" s="136">
        <v>18.614000000000001</v>
      </c>
      <c r="I18485" s="136">
        <v>696.11300000000006</v>
      </c>
      <c r="J18485" s="141" t="s">
        <v>13564</v>
      </c>
      <c r="K18485" s="137">
        <v>8.4499999999999992E-3</v>
      </c>
      <c r="L18485" s="134" t="s">
        <v>1305</v>
      </c>
      <c r="M18485" s="136">
        <v>3.4590000000000001</v>
      </c>
      <c r="N18485" s="136">
        <v>71.021000000000001</v>
      </c>
      <c r="O18485" s="136">
        <v>1.782</v>
      </c>
      <c r="P18485" s="136">
        <v>2.5830000000000002</v>
      </c>
      <c r="Q18485" s="136">
        <v>23.695</v>
      </c>
      <c r="R18485" s="136">
        <v>54.768999999999998</v>
      </c>
      <c r="S18485" s="136">
        <v>33.584000000000003</v>
      </c>
    </row>
    <row r="18486" spans="1:19" ht="11.25" thickBot="1" x14ac:dyDescent="0.2">
      <c r="A18486" s="112"/>
    </row>
    <row r="18487" spans="1:19" ht="11.25" thickBot="1" x14ac:dyDescent="0.2">
      <c r="A18487" s="139" t="s">
        <v>366</v>
      </c>
      <c r="B18487" s="112"/>
      <c r="C18487" s="136">
        <v>0.73099999999999998</v>
      </c>
      <c r="D18487" s="136">
        <v>0.64500000000000002</v>
      </c>
      <c r="E18487" s="140">
        <v>0.503</v>
      </c>
      <c r="F18487" s="140">
        <v>0.126</v>
      </c>
      <c r="G18487" s="136">
        <v>56.176000000000002</v>
      </c>
      <c r="H18487" s="136">
        <v>12.394</v>
      </c>
      <c r="I18487" s="136">
        <v>0.224</v>
      </c>
      <c r="J18487" s="141" t="s">
        <v>4432</v>
      </c>
      <c r="K18487" s="140">
        <v>0.78300000000000003</v>
      </c>
      <c r="L18487" s="134" t="s">
        <v>1786</v>
      </c>
      <c r="M18487" s="136">
        <v>0.83</v>
      </c>
      <c r="N18487" s="136">
        <v>1.252</v>
      </c>
      <c r="O18487" s="136">
        <v>17.27</v>
      </c>
      <c r="P18487" s="136">
        <v>1.2569999999999999</v>
      </c>
      <c r="Q18487" s="136">
        <v>2.4700000000000002</v>
      </c>
      <c r="R18487" s="136">
        <v>2.048</v>
      </c>
      <c r="S18487" s="136">
        <v>6.3369999999999997</v>
      </c>
    </row>
    <row r="18488" spans="1:19" ht="11.25" thickBot="1" x14ac:dyDescent="0.2">
      <c r="A18488" s="112"/>
    </row>
    <row r="18489" spans="1:19" ht="11.25" thickBot="1" x14ac:dyDescent="0.2">
      <c r="A18489" s="106" t="s">
        <v>357</v>
      </c>
      <c r="B18489" s="106" t="s">
        <v>358</v>
      </c>
      <c r="C18489" s="131" t="s">
        <v>34</v>
      </c>
      <c r="D18489" s="131" t="s">
        <v>35</v>
      </c>
      <c r="E18489" s="130" t="s">
        <v>36</v>
      </c>
      <c r="F18489" s="130" t="s">
        <v>37</v>
      </c>
      <c r="G18489" s="130" t="s">
        <v>38</v>
      </c>
      <c r="H18489" s="130" t="s">
        <v>39</v>
      </c>
      <c r="I18489" s="130" t="s">
        <v>40</v>
      </c>
      <c r="J18489" s="130" t="s">
        <v>41</v>
      </c>
      <c r="K18489" s="130" t="s">
        <v>42</v>
      </c>
      <c r="L18489" s="130" t="s">
        <v>43</v>
      </c>
      <c r="M18489" s="130" t="s">
        <v>44</v>
      </c>
      <c r="N18489" s="130" t="s">
        <v>45</v>
      </c>
      <c r="O18489" s="130" t="s">
        <v>46</v>
      </c>
      <c r="P18489" s="130" t="s">
        <v>47</v>
      </c>
      <c r="Q18489" s="130" t="s">
        <v>48</v>
      </c>
      <c r="R18489" s="130" t="s">
        <v>49</v>
      </c>
      <c r="S18489" s="130" t="s">
        <v>50</v>
      </c>
    </row>
    <row r="18490" spans="1:19" ht="11.25" thickBot="1" x14ac:dyDescent="0.2">
      <c r="A18490" s="107">
        <v>1</v>
      </c>
      <c r="B18490" s="132">
        <v>0.75265046296296301</v>
      </c>
      <c r="C18490" s="133">
        <v>0.97035000000000005</v>
      </c>
      <c r="D18490" s="134" t="s">
        <v>4433</v>
      </c>
      <c r="E18490" s="108">
        <v>3365.9110000000001</v>
      </c>
      <c r="F18490" s="108">
        <v>358.423</v>
      </c>
      <c r="G18490" s="108">
        <v>1.728</v>
      </c>
      <c r="H18490" s="108">
        <v>6323.6360000000004</v>
      </c>
      <c r="I18490" s="108">
        <v>258391.78</v>
      </c>
      <c r="J18490" s="108">
        <v>1640638.3</v>
      </c>
      <c r="K18490" s="108">
        <v>6181.7209999999995</v>
      </c>
      <c r="L18490" s="108">
        <v>9927.1820000000007</v>
      </c>
      <c r="M18490" s="108">
        <v>1672.85</v>
      </c>
      <c r="N18490" s="108">
        <v>1110.2439999999999</v>
      </c>
      <c r="O18490" s="108">
        <v>206.52099999999999</v>
      </c>
      <c r="P18490" s="108">
        <v>446.44200000000001</v>
      </c>
      <c r="Q18490" s="108">
        <v>218.88</v>
      </c>
      <c r="R18490" s="108">
        <v>187.024</v>
      </c>
      <c r="S18490" s="108">
        <v>228.34899999999999</v>
      </c>
    </row>
    <row r="18491" spans="1:19" ht="11.25" thickBot="1" x14ac:dyDescent="0.2">
      <c r="A18491" s="112"/>
    </row>
    <row r="18492" spans="1:19" ht="11.25" thickBot="1" x14ac:dyDescent="0.2">
      <c r="A18492" s="107">
        <v>2</v>
      </c>
      <c r="B18492" s="132">
        <v>0.75282407407407403</v>
      </c>
      <c r="C18492" s="133">
        <v>0.97972000000000004</v>
      </c>
      <c r="D18492" s="134" t="s">
        <v>4434</v>
      </c>
      <c r="E18492" s="108">
        <v>3402.68</v>
      </c>
      <c r="F18492" s="108">
        <v>378.21100000000001</v>
      </c>
      <c r="G18492" s="108">
        <v>-3.1E-2</v>
      </c>
      <c r="H18492" s="108">
        <v>6414.0420000000004</v>
      </c>
      <c r="I18492" s="108">
        <v>258402.89</v>
      </c>
      <c r="J18492" s="108">
        <v>1637765.6</v>
      </c>
      <c r="K18492" s="108">
        <v>6111.6229999999996</v>
      </c>
      <c r="L18492" s="108">
        <v>9881.3369999999995</v>
      </c>
      <c r="M18492" s="108">
        <v>1640.3910000000001</v>
      </c>
      <c r="N18492" s="108">
        <v>1171.489</v>
      </c>
      <c r="O18492" s="108">
        <v>198.51900000000001</v>
      </c>
      <c r="P18492" s="108">
        <v>367.23700000000002</v>
      </c>
      <c r="Q18492" s="108">
        <v>200.71100000000001</v>
      </c>
      <c r="R18492" s="108">
        <v>194.054</v>
      </c>
      <c r="S18492" s="108">
        <v>220.81700000000001</v>
      </c>
    </row>
    <row r="18493" spans="1:19" ht="11.25" thickBot="1" x14ac:dyDescent="0.2">
      <c r="A18493" s="112"/>
    </row>
    <row r="18494" spans="1:19" ht="11.25" thickBot="1" x14ac:dyDescent="0.2">
      <c r="A18494" s="107">
        <v>3</v>
      </c>
      <c r="B18494" s="132">
        <v>0.75300925925925932</v>
      </c>
      <c r="C18494" s="133">
        <v>0.98758000000000001</v>
      </c>
      <c r="D18494" s="134" t="s">
        <v>4435</v>
      </c>
      <c r="E18494" s="108">
        <v>3330.97</v>
      </c>
      <c r="F18494" s="108">
        <v>327.74700000000001</v>
      </c>
      <c r="G18494" s="108">
        <v>1.738</v>
      </c>
      <c r="H18494" s="108">
        <v>6566.4040000000005</v>
      </c>
      <c r="I18494" s="108">
        <v>258378.36</v>
      </c>
      <c r="J18494" s="108">
        <v>1636313.9</v>
      </c>
      <c r="K18494" s="108">
        <v>6096.9340000000002</v>
      </c>
      <c r="L18494" s="108">
        <v>10087.561</v>
      </c>
      <c r="M18494" s="108">
        <v>1679.009</v>
      </c>
      <c r="N18494" s="108">
        <v>1228.809</v>
      </c>
      <c r="O18494" s="108">
        <v>180.00200000000001</v>
      </c>
      <c r="P18494" s="108">
        <v>385.93599999999998</v>
      </c>
      <c r="Q18494" s="108">
        <v>219.191</v>
      </c>
      <c r="R18494" s="108">
        <v>203.55</v>
      </c>
      <c r="S18494" s="108">
        <v>201.44200000000001</v>
      </c>
    </row>
    <row r="18495" spans="1:19" ht="11.25" thickBot="1" x14ac:dyDescent="0.2">
      <c r="A18495" s="112"/>
    </row>
    <row r="18496" spans="1:19" ht="11.25" thickBot="1" x14ac:dyDescent="0.2">
      <c r="A18496" s="135" t="s">
        <v>362</v>
      </c>
      <c r="B18496" s="112"/>
      <c r="C18496" s="137">
        <v>0.97921999999999998</v>
      </c>
      <c r="D18496" s="134" t="s">
        <v>4436</v>
      </c>
      <c r="E18496" s="136">
        <v>3366.52</v>
      </c>
      <c r="F18496" s="136">
        <v>354.79399999999998</v>
      </c>
      <c r="G18496" s="136">
        <v>1.145</v>
      </c>
      <c r="H18496" s="136">
        <v>6434.6940000000004</v>
      </c>
      <c r="I18496" s="136">
        <v>258391.01</v>
      </c>
      <c r="J18496" s="136">
        <v>1638239.3</v>
      </c>
      <c r="K18496" s="136">
        <v>6130.0929999999998</v>
      </c>
      <c r="L18496" s="136">
        <v>9965.36</v>
      </c>
      <c r="M18496" s="136">
        <v>1664.0830000000001</v>
      </c>
      <c r="N18496" s="136">
        <v>1170.181</v>
      </c>
      <c r="O18496" s="136">
        <v>195.01400000000001</v>
      </c>
      <c r="P18496" s="136">
        <v>399.87200000000001</v>
      </c>
      <c r="Q18496" s="136">
        <v>212.928</v>
      </c>
      <c r="R18496" s="136">
        <v>194.876</v>
      </c>
      <c r="S18496" s="136">
        <v>216.869</v>
      </c>
    </row>
    <row r="18497" spans="1:19" ht="11.25" thickBot="1" x14ac:dyDescent="0.2">
      <c r="A18497" s="112"/>
    </row>
    <row r="18498" spans="1:19" ht="11.25" thickBot="1" x14ac:dyDescent="0.2">
      <c r="A18498" s="138" t="s">
        <v>364</v>
      </c>
      <c r="B18498" s="112"/>
      <c r="C18498" s="137">
        <v>8.6300000000000005E-3</v>
      </c>
      <c r="D18498" s="134" t="s">
        <v>479</v>
      </c>
      <c r="E18498" s="136">
        <v>35.859000000000002</v>
      </c>
      <c r="F18498" s="136">
        <v>25.427</v>
      </c>
      <c r="G18498" s="136">
        <v>1.018</v>
      </c>
      <c r="H18498" s="136">
        <v>122.694</v>
      </c>
      <c r="I18498" s="136">
        <v>12.282</v>
      </c>
      <c r="J18498" s="136">
        <v>2200.7240000000002</v>
      </c>
      <c r="K18498" s="136">
        <v>45.311</v>
      </c>
      <c r="L18498" s="136">
        <v>108.283</v>
      </c>
      <c r="M18498" s="136">
        <v>20.748000000000001</v>
      </c>
      <c r="N18498" s="136">
        <v>59.292999999999999</v>
      </c>
      <c r="O18498" s="136">
        <v>13.603</v>
      </c>
      <c r="P18498" s="136">
        <v>41.4</v>
      </c>
      <c r="Q18498" s="136">
        <v>10.581</v>
      </c>
      <c r="R18498" s="136">
        <v>8.2940000000000005</v>
      </c>
      <c r="S18498" s="136">
        <v>13.881</v>
      </c>
    </row>
    <row r="18499" spans="1:19" ht="11.25" thickBot="1" x14ac:dyDescent="0.2">
      <c r="A18499" s="112"/>
    </row>
    <row r="18500" spans="1:19" ht="11.25" thickBot="1" x14ac:dyDescent="0.2">
      <c r="A18500" s="139" t="s">
        <v>366</v>
      </c>
      <c r="B18500" s="112"/>
      <c r="C18500" s="140">
        <v>0.88100000000000001</v>
      </c>
      <c r="D18500" s="134" t="s">
        <v>4437</v>
      </c>
      <c r="E18500" s="136">
        <v>1.0649999999999999</v>
      </c>
      <c r="F18500" s="136">
        <v>7.1669999999999998</v>
      </c>
      <c r="G18500" s="136">
        <v>88.927999999999997</v>
      </c>
      <c r="H18500" s="136">
        <v>1.907</v>
      </c>
      <c r="I18500" s="136">
        <v>5.0000000000000001E-3</v>
      </c>
      <c r="J18500" s="136">
        <v>0.13400000000000001</v>
      </c>
      <c r="K18500" s="136">
        <v>0.73899999999999999</v>
      </c>
      <c r="L18500" s="136">
        <v>1.087</v>
      </c>
      <c r="M18500" s="136">
        <v>1.2470000000000001</v>
      </c>
      <c r="N18500" s="136">
        <v>5.0670000000000002</v>
      </c>
      <c r="O18500" s="136">
        <v>6.9749999999999996</v>
      </c>
      <c r="P18500" s="136">
        <v>10.353</v>
      </c>
      <c r="Q18500" s="136">
        <v>4.9690000000000003</v>
      </c>
      <c r="R18500" s="136">
        <v>4.2560000000000002</v>
      </c>
      <c r="S18500" s="136">
        <v>6.4009999999999998</v>
      </c>
    </row>
    <row r="18501" spans="1:19" ht="11.25" thickBot="1" x14ac:dyDescent="0.2">
      <c r="A18501" s="112"/>
    </row>
    <row r="18502" spans="1:19" ht="11.25" thickBot="1" x14ac:dyDescent="0.2">
      <c r="A18502" s="106" t="s">
        <v>357</v>
      </c>
      <c r="B18502" s="106" t="s">
        <v>358</v>
      </c>
      <c r="C18502" s="130" t="s">
        <v>51</v>
      </c>
      <c r="D18502" s="130" t="s">
        <v>52</v>
      </c>
      <c r="E18502" s="130" t="s">
        <v>53</v>
      </c>
      <c r="F18502" s="130" t="s">
        <v>54</v>
      </c>
      <c r="G18502" s="130" t="s">
        <v>55</v>
      </c>
      <c r="H18502" s="130" t="s">
        <v>56</v>
      </c>
      <c r="I18502" s="130" t="s">
        <v>57</v>
      </c>
      <c r="J18502" s="130" t="s">
        <v>58</v>
      </c>
      <c r="K18502" s="130" t="s">
        <v>59</v>
      </c>
      <c r="L18502" s="130" t="s">
        <v>60</v>
      </c>
      <c r="M18502" s="130" t="s">
        <v>61</v>
      </c>
      <c r="N18502" s="130" t="s">
        <v>62</v>
      </c>
      <c r="O18502" s="130" t="s">
        <v>63</v>
      </c>
      <c r="P18502" s="130" t="s">
        <v>64</v>
      </c>
      <c r="Q18502" s="131" t="s">
        <v>65</v>
      </c>
      <c r="R18502" s="131" t="s">
        <v>66</v>
      </c>
      <c r="S18502" s="130" t="s">
        <v>67</v>
      </c>
    </row>
    <row r="18503" spans="1:19" ht="11.25" thickBot="1" x14ac:dyDescent="0.2">
      <c r="A18503" s="107">
        <v>1</v>
      </c>
      <c r="B18503" s="132">
        <v>0.75265046296296301</v>
      </c>
      <c r="C18503" s="108">
        <v>148.58199999999999</v>
      </c>
      <c r="D18503" s="108">
        <v>138.48400000000001</v>
      </c>
      <c r="E18503" s="108">
        <v>56.58</v>
      </c>
      <c r="F18503" s="108">
        <v>86.04</v>
      </c>
      <c r="G18503" s="108">
        <v>46.384</v>
      </c>
      <c r="H18503" s="108">
        <v>191.81100000000001</v>
      </c>
      <c r="I18503" s="108">
        <v>3694.6640000000002</v>
      </c>
      <c r="J18503" s="108">
        <v>6970.4250000000002</v>
      </c>
      <c r="K18503" s="108">
        <v>10135.716</v>
      </c>
      <c r="L18503" s="108">
        <v>-10.420999999999999</v>
      </c>
      <c r="M18503" s="108">
        <v>37.201999999999998</v>
      </c>
      <c r="N18503" s="108">
        <v>4787.049</v>
      </c>
      <c r="O18503" s="108">
        <v>117.227</v>
      </c>
      <c r="P18503" s="108">
        <v>54565.536</v>
      </c>
      <c r="Q18503" s="133">
        <v>0.92007000000000005</v>
      </c>
      <c r="R18503" s="134" t="s">
        <v>4438</v>
      </c>
      <c r="S18503" s="108">
        <v>1874.2280000000001</v>
      </c>
    </row>
    <row r="18504" spans="1:19" ht="11.25" thickBot="1" x14ac:dyDescent="0.2">
      <c r="A18504" s="112"/>
    </row>
    <row r="18505" spans="1:19" ht="11.25" thickBot="1" x14ac:dyDescent="0.2">
      <c r="A18505" s="107">
        <v>2</v>
      </c>
      <c r="B18505" s="132">
        <v>0.75282407407407403</v>
      </c>
      <c r="C18505" s="108">
        <v>166.43600000000001</v>
      </c>
      <c r="D18505" s="108">
        <v>144.589</v>
      </c>
      <c r="E18505" s="108">
        <v>57.37</v>
      </c>
      <c r="F18505" s="108">
        <v>81.302000000000007</v>
      </c>
      <c r="G18505" s="108">
        <v>50.81</v>
      </c>
      <c r="H18505" s="108">
        <v>187.61500000000001</v>
      </c>
      <c r="I18505" s="108">
        <v>3730.8470000000002</v>
      </c>
      <c r="J18505" s="108">
        <v>6758.2529999999997</v>
      </c>
      <c r="K18505" s="108">
        <v>9853.7559999999994</v>
      </c>
      <c r="L18505" s="108">
        <v>-12.291</v>
      </c>
      <c r="M18505" s="108">
        <v>30.579000000000001</v>
      </c>
      <c r="N18505" s="108">
        <v>4682.165</v>
      </c>
      <c r="O18505" s="108">
        <v>147.941</v>
      </c>
      <c r="P18505" s="108">
        <v>54798.194000000003</v>
      </c>
      <c r="Q18505" s="133">
        <v>0.93400000000000005</v>
      </c>
      <c r="R18505" s="134" t="s">
        <v>4439</v>
      </c>
      <c r="S18505" s="108">
        <v>1825.5530000000001</v>
      </c>
    </row>
    <row r="18506" spans="1:19" ht="11.25" thickBot="1" x14ac:dyDescent="0.2">
      <c r="A18506" s="112"/>
    </row>
    <row r="18507" spans="1:19" ht="11.25" thickBot="1" x14ac:dyDescent="0.2">
      <c r="A18507" s="107">
        <v>3</v>
      </c>
      <c r="B18507" s="132">
        <v>0.75300925925925932</v>
      </c>
      <c r="C18507" s="108">
        <v>166.893</v>
      </c>
      <c r="D18507" s="108">
        <v>156.786</v>
      </c>
      <c r="E18507" s="108">
        <v>63.000999999999998</v>
      </c>
      <c r="F18507" s="108">
        <v>82.465999999999994</v>
      </c>
      <c r="G18507" s="108">
        <v>45.505000000000003</v>
      </c>
      <c r="H18507" s="108">
        <v>191.00399999999999</v>
      </c>
      <c r="I18507" s="108">
        <v>3620.0360000000001</v>
      </c>
      <c r="J18507" s="108">
        <v>6904.2070000000003</v>
      </c>
      <c r="K18507" s="108">
        <v>9925.7980000000007</v>
      </c>
      <c r="L18507" s="108">
        <v>-12.268000000000001</v>
      </c>
      <c r="M18507" s="108">
        <v>23.331</v>
      </c>
      <c r="N18507" s="108">
        <v>4824.8639999999996</v>
      </c>
      <c r="O18507" s="108">
        <v>146.916</v>
      </c>
      <c r="P18507" s="108">
        <v>53993.283000000003</v>
      </c>
      <c r="Q18507" s="133">
        <v>0.94303999999999999</v>
      </c>
      <c r="R18507" s="134" t="s">
        <v>4440</v>
      </c>
      <c r="S18507" s="108">
        <v>1896.2339999999999</v>
      </c>
    </row>
    <row r="18508" spans="1:19" ht="11.25" thickBot="1" x14ac:dyDescent="0.2">
      <c r="A18508" s="112"/>
    </row>
    <row r="18509" spans="1:19" ht="11.25" thickBot="1" x14ac:dyDescent="0.2">
      <c r="A18509" s="135" t="s">
        <v>362</v>
      </c>
      <c r="B18509" s="112"/>
      <c r="C18509" s="136">
        <v>160.637</v>
      </c>
      <c r="D18509" s="136">
        <v>146.62</v>
      </c>
      <c r="E18509" s="136">
        <v>58.984000000000002</v>
      </c>
      <c r="F18509" s="136">
        <v>83.269000000000005</v>
      </c>
      <c r="G18509" s="136">
        <v>47.566000000000003</v>
      </c>
      <c r="H18509" s="136">
        <v>190.143</v>
      </c>
      <c r="I18509" s="136">
        <v>3681.8490000000002</v>
      </c>
      <c r="J18509" s="136">
        <v>6877.6279999999997</v>
      </c>
      <c r="K18509" s="136">
        <v>9971.7559999999994</v>
      </c>
      <c r="L18509" s="136">
        <v>-11.66</v>
      </c>
      <c r="M18509" s="136">
        <v>30.370999999999999</v>
      </c>
      <c r="N18509" s="136">
        <v>4764.6930000000002</v>
      </c>
      <c r="O18509" s="136">
        <v>137.36099999999999</v>
      </c>
      <c r="P18509" s="136">
        <v>54452.338000000003</v>
      </c>
      <c r="Q18509" s="137">
        <v>0.93237000000000003</v>
      </c>
      <c r="R18509" s="134" t="s">
        <v>4441</v>
      </c>
      <c r="S18509" s="136">
        <v>1865.338</v>
      </c>
    </row>
    <row r="18510" spans="1:19" ht="11.25" thickBot="1" x14ac:dyDescent="0.2">
      <c r="A18510" s="112"/>
    </row>
    <row r="18511" spans="1:19" ht="11.25" thickBot="1" x14ac:dyDescent="0.2">
      <c r="A18511" s="138" t="s">
        <v>364</v>
      </c>
      <c r="B18511" s="112"/>
      <c r="C18511" s="136">
        <v>10.443</v>
      </c>
      <c r="D18511" s="136">
        <v>9.3179999999999996</v>
      </c>
      <c r="E18511" s="136">
        <v>3.5019999999999998</v>
      </c>
      <c r="F18511" s="136">
        <v>2.4689999999999999</v>
      </c>
      <c r="G18511" s="136">
        <v>2.843</v>
      </c>
      <c r="H18511" s="136">
        <v>2.2269999999999999</v>
      </c>
      <c r="I18511" s="136">
        <v>56.506</v>
      </c>
      <c r="J18511" s="136">
        <v>108.554</v>
      </c>
      <c r="K18511" s="136">
        <v>146.49100000000001</v>
      </c>
      <c r="L18511" s="136">
        <v>1.073</v>
      </c>
      <c r="M18511" s="136">
        <v>6.9379999999999997</v>
      </c>
      <c r="N18511" s="136">
        <v>73.930000000000007</v>
      </c>
      <c r="O18511" s="136">
        <v>17.443999999999999</v>
      </c>
      <c r="P18511" s="136">
        <v>414.22300000000001</v>
      </c>
      <c r="Q18511" s="137">
        <v>1.157E-2</v>
      </c>
      <c r="R18511" s="134" t="s">
        <v>4442</v>
      </c>
      <c r="S18511" s="136">
        <v>36.17</v>
      </c>
    </row>
    <row r="18512" spans="1:19" ht="11.25" thickBot="1" x14ac:dyDescent="0.2">
      <c r="A18512" s="112"/>
    </row>
    <row r="18513" spans="1:19" ht="11.25" thickBot="1" x14ac:dyDescent="0.2">
      <c r="A18513" s="139" t="s">
        <v>366</v>
      </c>
      <c r="B18513" s="112"/>
      <c r="C18513" s="136">
        <v>6.5010000000000003</v>
      </c>
      <c r="D18513" s="136">
        <v>6.3550000000000004</v>
      </c>
      <c r="E18513" s="136">
        <v>5.9370000000000003</v>
      </c>
      <c r="F18513" s="136">
        <v>2.9649999999999999</v>
      </c>
      <c r="G18513" s="136">
        <v>5.9770000000000003</v>
      </c>
      <c r="H18513" s="136">
        <v>1.171</v>
      </c>
      <c r="I18513" s="136">
        <v>1.5349999999999999</v>
      </c>
      <c r="J18513" s="136">
        <v>1.5780000000000001</v>
      </c>
      <c r="K18513" s="136">
        <v>1.4690000000000001</v>
      </c>
      <c r="L18513" s="136">
        <v>9.202</v>
      </c>
      <c r="M18513" s="136">
        <v>22.844000000000001</v>
      </c>
      <c r="N18513" s="136">
        <v>1.552</v>
      </c>
      <c r="O18513" s="136">
        <v>12.7</v>
      </c>
      <c r="P18513" s="136">
        <v>0.76100000000000001</v>
      </c>
      <c r="Q18513" s="140">
        <v>1.2410000000000001</v>
      </c>
      <c r="R18513" s="134" t="s">
        <v>3094</v>
      </c>
      <c r="S18513" s="136">
        <v>1.9390000000000001</v>
      </c>
    </row>
    <row r="18514" spans="1:19" ht="11.25" thickBot="1" x14ac:dyDescent="0.2">
      <c r="A18514" s="112"/>
    </row>
    <row r="18515" spans="1:19" ht="11.25" thickBot="1" x14ac:dyDescent="0.2">
      <c r="A18515" s="106" t="s">
        <v>357</v>
      </c>
      <c r="B18515" s="106" t="s">
        <v>358</v>
      </c>
      <c r="C18515" s="130" t="s">
        <v>68</v>
      </c>
    </row>
    <row r="18516" spans="1:19" ht="11.25" thickBot="1" x14ac:dyDescent="0.2">
      <c r="A18516" s="107">
        <v>1</v>
      </c>
      <c r="B18516" s="132">
        <v>0.75265046296296301</v>
      </c>
      <c r="C18516" s="108">
        <v>505.55900000000003</v>
      </c>
    </row>
    <row r="18517" spans="1:19" ht="11.25" thickBot="1" x14ac:dyDescent="0.2">
      <c r="A18517" s="112"/>
    </row>
    <row r="18518" spans="1:19" ht="11.25" thickBot="1" x14ac:dyDescent="0.2">
      <c r="A18518" s="107">
        <v>2</v>
      </c>
      <c r="B18518" s="132">
        <v>0.75282407407407403</v>
      </c>
      <c r="C18518" s="108">
        <v>554.55999999999995</v>
      </c>
    </row>
    <row r="18519" spans="1:19" ht="11.25" thickBot="1" x14ac:dyDescent="0.2">
      <c r="A18519" s="112"/>
    </row>
    <row r="18520" spans="1:19" ht="11.25" thickBot="1" x14ac:dyDescent="0.2">
      <c r="A18520" s="107">
        <v>3</v>
      </c>
      <c r="B18520" s="132">
        <v>0.75300925925925932</v>
      </c>
      <c r="C18520" s="108">
        <v>565.80899999999997</v>
      </c>
    </row>
    <row r="18521" spans="1:19" ht="11.25" thickBot="1" x14ac:dyDescent="0.2">
      <c r="A18521" s="112"/>
    </row>
    <row r="18522" spans="1:19" ht="11.25" thickBot="1" x14ac:dyDescent="0.2">
      <c r="A18522" s="135" t="s">
        <v>362</v>
      </c>
      <c r="B18522" s="112"/>
      <c r="C18522" s="136">
        <v>541.976</v>
      </c>
    </row>
    <row r="18523" spans="1:19" ht="11.25" thickBot="1" x14ac:dyDescent="0.2">
      <c r="A18523" s="112"/>
    </row>
    <row r="18524" spans="1:19" ht="11.25" thickBot="1" x14ac:dyDescent="0.2">
      <c r="A18524" s="138" t="s">
        <v>364</v>
      </c>
      <c r="B18524" s="112"/>
      <c r="C18524" s="136">
        <v>32.036000000000001</v>
      </c>
    </row>
    <row r="18525" spans="1:19" ht="11.25" thickBot="1" x14ac:dyDescent="0.2">
      <c r="A18525" s="112"/>
    </row>
    <row r="18526" spans="1:19" ht="11.25" thickBot="1" x14ac:dyDescent="0.2">
      <c r="A18526" s="139" t="s">
        <v>366</v>
      </c>
      <c r="B18526" s="112"/>
      <c r="C18526" s="136">
        <v>5.9109999999999996</v>
      </c>
    </row>
    <row r="18527" spans="1:19" ht="10.5" x14ac:dyDescent="0.15">
      <c r="A18527" s="112"/>
    </row>
    <row r="18528" spans="1:19" x14ac:dyDescent="0.15">
      <c r="A18528" s="129"/>
      <c r="B18528" s="86" t="s">
        <v>4443</v>
      </c>
    </row>
    <row r="18529" spans="1:19" ht="9.75" thickBot="1" x14ac:dyDescent="0.2">
      <c r="A18529" s="81" t="s">
        <v>5871</v>
      </c>
    </row>
    <row r="18530" spans="1:19" ht="11.25" thickBot="1" x14ac:dyDescent="0.2">
      <c r="A18530" s="106" t="s">
        <v>357</v>
      </c>
      <c r="B18530" s="106" t="s">
        <v>358</v>
      </c>
      <c r="C18530" s="130" t="s">
        <v>0</v>
      </c>
      <c r="D18530" s="130" t="s">
        <v>1</v>
      </c>
      <c r="E18530" s="130" t="s">
        <v>2</v>
      </c>
      <c r="F18530" s="130" t="s">
        <v>3</v>
      </c>
      <c r="G18530" s="130" t="s">
        <v>4</v>
      </c>
      <c r="H18530" s="130" t="s">
        <v>5</v>
      </c>
      <c r="I18530" s="131" t="s">
        <v>6</v>
      </c>
      <c r="J18530" s="131" t="s">
        <v>7</v>
      </c>
      <c r="K18530" s="130" t="s">
        <v>8</v>
      </c>
      <c r="L18530" s="130" t="s">
        <v>9</v>
      </c>
      <c r="M18530" s="130" t="s">
        <v>10</v>
      </c>
      <c r="N18530" s="130" t="s">
        <v>11</v>
      </c>
      <c r="O18530" s="130" t="s">
        <v>12</v>
      </c>
      <c r="P18530" s="130" t="s">
        <v>13</v>
      </c>
      <c r="Q18530" s="130" t="s">
        <v>14</v>
      </c>
      <c r="R18530" s="130" t="s">
        <v>15</v>
      </c>
      <c r="S18530" s="130" t="s">
        <v>16</v>
      </c>
    </row>
    <row r="18531" spans="1:19" ht="11.25" thickBot="1" x14ac:dyDescent="0.2">
      <c r="A18531" s="107">
        <v>1</v>
      </c>
      <c r="B18531" s="132">
        <v>0.75778935185185192</v>
      </c>
      <c r="C18531" s="141" t="s">
        <v>13565</v>
      </c>
      <c r="D18531" s="141" t="s">
        <v>13566</v>
      </c>
      <c r="E18531" s="141" t="s">
        <v>13567</v>
      </c>
      <c r="F18531" s="141" t="s">
        <v>13568</v>
      </c>
      <c r="G18531" s="141" t="s">
        <v>13569</v>
      </c>
      <c r="H18531" s="141" t="s">
        <v>13570</v>
      </c>
      <c r="I18531" s="133">
        <v>1.0790900000000001</v>
      </c>
      <c r="J18531" s="134" t="s">
        <v>4450</v>
      </c>
      <c r="K18531" s="141" t="s">
        <v>13571</v>
      </c>
      <c r="L18531" s="108">
        <v>119.57</v>
      </c>
      <c r="M18531" s="108">
        <v>14116.638000000001</v>
      </c>
      <c r="N18531" s="108">
        <v>35863.347999999998</v>
      </c>
      <c r="O18531" s="141" t="s">
        <v>13572</v>
      </c>
      <c r="P18531" s="108">
        <v>151022.72</v>
      </c>
      <c r="Q18531" s="108">
        <v>8913.1560000000009</v>
      </c>
      <c r="R18531" s="108">
        <v>7785.2650000000003</v>
      </c>
      <c r="S18531" s="108">
        <v>78167.191000000006</v>
      </c>
    </row>
    <row r="18532" spans="1:19" ht="11.25" thickBot="1" x14ac:dyDescent="0.2">
      <c r="A18532" s="112"/>
    </row>
    <row r="18533" spans="1:19" ht="11.25" thickBot="1" x14ac:dyDescent="0.2">
      <c r="A18533" s="107">
        <v>2</v>
      </c>
      <c r="B18533" s="132">
        <v>0.75797453703703699</v>
      </c>
      <c r="C18533" s="141" t="s">
        <v>13573</v>
      </c>
      <c r="D18533" s="141" t="s">
        <v>13574</v>
      </c>
      <c r="E18533" s="141" t="s">
        <v>13575</v>
      </c>
      <c r="F18533" s="141" t="s">
        <v>13576</v>
      </c>
      <c r="G18533" s="141" t="s">
        <v>13577</v>
      </c>
      <c r="H18533" s="141" t="s">
        <v>13578</v>
      </c>
      <c r="I18533" s="133">
        <v>1.08812</v>
      </c>
      <c r="J18533" s="134" t="s">
        <v>4458</v>
      </c>
      <c r="K18533" s="141" t="s">
        <v>13579</v>
      </c>
      <c r="L18533" s="108">
        <v>140.62700000000001</v>
      </c>
      <c r="M18533" s="108">
        <v>14452.839</v>
      </c>
      <c r="N18533" s="108">
        <v>36413.504999999997</v>
      </c>
      <c r="O18533" s="141" t="s">
        <v>13580</v>
      </c>
      <c r="P18533" s="108">
        <v>151896.53</v>
      </c>
      <c r="Q18533" s="108">
        <v>8888.4989999999998</v>
      </c>
      <c r="R18533" s="108">
        <v>7712.7179999999998</v>
      </c>
      <c r="S18533" s="108">
        <v>77401.150999999998</v>
      </c>
    </row>
    <row r="18534" spans="1:19" ht="11.25" thickBot="1" x14ac:dyDescent="0.2">
      <c r="A18534" s="112"/>
    </row>
    <row r="18535" spans="1:19" ht="11.25" thickBot="1" x14ac:dyDescent="0.2">
      <c r="A18535" s="107">
        <v>3</v>
      </c>
      <c r="B18535" s="132">
        <v>0.75814814814814813</v>
      </c>
      <c r="C18535" s="141" t="s">
        <v>13581</v>
      </c>
      <c r="D18535" s="141" t="s">
        <v>13582</v>
      </c>
      <c r="E18535" s="141" t="s">
        <v>13583</v>
      </c>
      <c r="F18535" s="141" t="s">
        <v>13584</v>
      </c>
      <c r="G18535" s="141" t="s">
        <v>13585</v>
      </c>
      <c r="H18535" s="141" t="s">
        <v>13586</v>
      </c>
      <c r="I18535" s="133">
        <v>1.09101</v>
      </c>
      <c r="J18535" s="134" t="s">
        <v>4467</v>
      </c>
      <c r="K18535" s="141" t="s">
        <v>13587</v>
      </c>
      <c r="L18535" s="108">
        <v>121.92100000000001</v>
      </c>
      <c r="M18535" s="108">
        <v>15337.352000000001</v>
      </c>
      <c r="N18535" s="108">
        <v>36395.182000000001</v>
      </c>
      <c r="O18535" s="141" t="s">
        <v>13588</v>
      </c>
      <c r="P18535" s="108">
        <v>151517.28</v>
      </c>
      <c r="Q18535" s="108">
        <v>8691.4709999999995</v>
      </c>
      <c r="R18535" s="108">
        <v>7855.0209999999997</v>
      </c>
      <c r="S18535" s="108">
        <v>77974.567999999999</v>
      </c>
    </row>
    <row r="18536" spans="1:19" ht="11.25" thickBot="1" x14ac:dyDescent="0.2">
      <c r="A18536" s="112"/>
    </row>
    <row r="18537" spans="1:19" ht="11.25" thickBot="1" x14ac:dyDescent="0.2">
      <c r="A18537" s="135" t="s">
        <v>362</v>
      </c>
      <c r="B18537" s="112"/>
      <c r="C18537" s="141" t="s">
        <v>13589</v>
      </c>
      <c r="D18537" s="141" t="s">
        <v>13590</v>
      </c>
      <c r="E18537" s="141" t="s">
        <v>13591</v>
      </c>
      <c r="F18537" s="141" t="s">
        <v>13592</v>
      </c>
      <c r="G18537" s="141" t="s">
        <v>13593</v>
      </c>
      <c r="H18537" s="141" t="s">
        <v>13594</v>
      </c>
      <c r="I18537" s="137">
        <v>1.0860700000000001</v>
      </c>
      <c r="J18537" s="134" t="s">
        <v>4475</v>
      </c>
      <c r="K18537" s="141" t="s">
        <v>13595</v>
      </c>
      <c r="L18537" s="136">
        <v>127.373</v>
      </c>
      <c r="M18537" s="136">
        <v>14635.609</v>
      </c>
      <c r="N18537" s="136">
        <v>36224.012000000002</v>
      </c>
      <c r="O18537" s="141" t="s">
        <v>13596</v>
      </c>
      <c r="P18537" s="136">
        <v>151478.84</v>
      </c>
      <c r="Q18537" s="136">
        <v>8831.0419999999995</v>
      </c>
      <c r="R18537" s="136">
        <v>7784.335</v>
      </c>
      <c r="S18537" s="136">
        <v>77847.637000000002</v>
      </c>
    </row>
    <row r="18538" spans="1:19" ht="11.25" thickBot="1" x14ac:dyDescent="0.2">
      <c r="A18538" s="112"/>
    </row>
    <row r="18539" spans="1:19" ht="11.25" thickBot="1" x14ac:dyDescent="0.2">
      <c r="A18539" s="138" t="s">
        <v>364</v>
      </c>
      <c r="B18539" s="112"/>
      <c r="C18539" s="141" t="s">
        <v>13597</v>
      </c>
      <c r="D18539" s="141" t="s">
        <v>13598</v>
      </c>
      <c r="E18539" s="141" t="s">
        <v>13599</v>
      </c>
      <c r="F18539" s="141" t="s">
        <v>13600</v>
      </c>
      <c r="G18539" s="141" t="s">
        <v>13601</v>
      </c>
      <c r="H18539" s="141" t="s">
        <v>13602</v>
      </c>
      <c r="I18539" s="137">
        <v>6.2199999999999998E-3</v>
      </c>
      <c r="J18539" s="134" t="s">
        <v>3615</v>
      </c>
      <c r="K18539" s="141" t="s">
        <v>13603</v>
      </c>
      <c r="L18539" s="136">
        <v>11.539</v>
      </c>
      <c r="M18539" s="136">
        <v>630.54700000000003</v>
      </c>
      <c r="N18539" s="136">
        <v>312.47800000000001</v>
      </c>
      <c r="O18539" s="141" t="s">
        <v>13604</v>
      </c>
      <c r="P18539" s="136">
        <v>438.17099999999999</v>
      </c>
      <c r="Q18539" s="136">
        <v>121.499</v>
      </c>
      <c r="R18539" s="136">
        <v>71.156000000000006</v>
      </c>
      <c r="S18539" s="136">
        <v>398.48200000000003</v>
      </c>
    </row>
    <row r="18540" spans="1:19" ht="11.25" thickBot="1" x14ac:dyDescent="0.2">
      <c r="A18540" s="112"/>
    </row>
    <row r="18541" spans="1:19" ht="11.25" thickBot="1" x14ac:dyDescent="0.2">
      <c r="A18541" s="139" t="s">
        <v>366</v>
      </c>
      <c r="B18541" s="112"/>
      <c r="C18541" s="141" t="s">
        <v>4486</v>
      </c>
      <c r="D18541" s="141" t="s">
        <v>4487</v>
      </c>
      <c r="E18541" s="141" t="s">
        <v>1300</v>
      </c>
      <c r="F18541" s="141" t="s">
        <v>3094</v>
      </c>
      <c r="G18541" s="141" t="s">
        <v>4489</v>
      </c>
      <c r="H18541" s="141" t="s">
        <v>4490</v>
      </c>
      <c r="I18541" s="140">
        <v>0.57199999999999995</v>
      </c>
      <c r="J18541" s="134" t="s">
        <v>4367</v>
      </c>
      <c r="K18541" s="141" t="s">
        <v>4491</v>
      </c>
      <c r="L18541" s="136">
        <v>9.0589999999999993</v>
      </c>
      <c r="M18541" s="136">
        <v>4.3079999999999998</v>
      </c>
      <c r="N18541" s="136">
        <v>0.86299999999999999</v>
      </c>
      <c r="O18541" s="141" t="s">
        <v>4492</v>
      </c>
      <c r="P18541" s="136">
        <v>0.28899999999999998</v>
      </c>
      <c r="Q18541" s="136">
        <v>1.3759999999999999</v>
      </c>
      <c r="R18541" s="136">
        <v>0.91400000000000003</v>
      </c>
      <c r="S18541" s="136">
        <v>0.51200000000000001</v>
      </c>
    </row>
    <row r="18542" spans="1:19" ht="11.25" thickBot="1" x14ac:dyDescent="0.2">
      <c r="A18542" s="112"/>
    </row>
    <row r="18543" spans="1:19" ht="11.25" thickBot="1" x14ac:dyDescent="0.2">
      <c r="A18543" s="106" t="s">
        <v>357</v>
      </c>
      <c r="B18543" s="106" t="s">
        <v>358</v>
      </c>
      <c r="C18543" s="130" t="s">
        <v>17</v>
      </c>
      <c r="D18543" s="130" t="s">
        <v>18</v>
      </c>
      <c r="E18543" s="131" t="s">
        <v>19</v>
      </c>
      <c r="F18543" s="131" t="s">
        <v>20</v>
      </c>
      <c r="G18543" s="130" t="s">
        <v>21</v>
      </c>
      <c r="H18543" s="130" t="s">
        <v>22</v>
      </c>
      <c r="I18543" s="130" t="s">
        <v>23</v>
      </c>
      <c r="J18543" s="130" t="s">
        <v>24</v>
      </c>
      <c r="K18543" s="131" t="s">
        <v>25</v>
      </c>
      <c r="L18543" s="131" t="s">
        <v>26</v>
      </c>
      <c r="M18543" s="130" t="s">
        <v>27</v>
      </c>
      <c r="N18543" s="130" t="s">
        <v>28</v>
      </c>
      <c r="O18543" s="130" t="s">
        <v>29</v>
      </c>
      <c r="P18543" s="130" t="s">
        <v>30</v>
      </c>
      <c r="Q18543" s="130" t="s">
        <v>31</v>
      </c>
      <c r="R18543" s="130" t="s">
        <v>32</v>
      </c>
      <c r="S18543" s="130" t="s">
        <v>33</v>
      </c>
    </row>
    <row r="18544" spans="1:19" ht="11.25" thickBot="1" x14ac:dyDescent="0.2">
      <c r="A18544" s="107">
        <v>1</v>
      </c>
      <c r="B18544" s="132">
        <v>0.75778935185185192</v>
      </c>
      <c r="C18544" s="108">
        <v>32979.374000000003</v>
      </c>
      <c r="D18544" s="108">
        <v>26942.789000000001</v>
      </c>
      <c r="E18544" s="133">
        <v>0.96970000000000001</v>
      </c>
      <c r="F18544" s="133">
        <v>0.94081000000000004</v>
      </c>
      <c r="G18544" s="108">
        <v>3.6030000000000002</v>
      </c>
      <c r="H18544" s="108">
        <v>155.113</v>
      </c>
      <c r="I18544" s="108">
        <v>313304.87</v>
      </c>
      <c r="J18544" s="141" t="s">
        <v>13605</v>
      </c>
      <c r="K18544" s="133">
        <v>1.02963</v>
      </c>
      <c r="L18544" s="134" t="s">
        <v>4494</v>
      </c>
      <c r="M18544" s="108">
        <v>518.07500000000005</v>
      </c>
      <c r="N18544" s="108">
        <v>6721.5640000000003</v>
      </c>
      <c r="O18544" s="108">
        <v>1.0780000000000001</v>
      </c>
      <c r="P18544" s="108">
        <v>117.446</v>
      </c>
      <c r="Q18544" s="108">
        <v>662.32100000000003</v>
      </c>
      <c r="R18544" s="108">
        <v>431.53100000000001</v>
      </c>
      <c r="S18544" s="108">
        <v>251.49199999999999</v>
      </c>
    </row>
    <row r="18545" spans="1:19" ht="11.25" thickBot="1" x14ac:dyDescent="0.2">
      <c r="A18545" s="112"/>
    </row>
    <row r="18546" spans="1:19" ht="11.25" thickBot="1" x14ac:dyDescent="0.2">
      <c r="A18546" s="107">
        <v>2</v>
      </c>
      <c r="B18546" s="132">
        <v>0.75797453703703699</v>
      </c>
      <c r="C18546" s="108">
        <v>33342.574999999997</v>
      </c>
      <c r="D18546" s="108">
        <v>26919.856</v>
      </c>
      <c r="E18546" s="133">
        <v>0.98426999999999998</v>
      </c>
      <c r="F18546" s="133">
        <v>0.94903999999999999</v>
      </c>
      <c r="G18546" s="108">
        <v>2.4350000000000001</v>
      </c>
      <c r="H18546" s="108">
        <v>159.87299999999999</v>
      </c>
      <c r="I18546" s="108">
        <v>312014.7</v>
      </c>
      <c r="J18546" s="141" t="s">
        <v>13606</v>
      </c>
      <c r="K18546" s="133">
        <v>1.0395399999999999</v>
      </c>
      <c r="L18546" s="134" t="s">
        <v>4496</v>
      </c>
      <c r="M18546" s="108">
        <v>589.24800000000005</v>
      </c>
      <c r="N18546" s="108">
        <v>6661.0649999999996</v>
      </c>
      <c r="O18546" s="108">
        <v>2.8650000000000002</v>
      </c>
      <c r="P18546" s="108">
        <v>128.28299999999999</v>
      </c>
      <c r="Q18546" s="108">
        <v>663.07500000000005</v>
      </c>
      <c r="R18546" s="108">
        <v>385.416</v>
      </c>
      <c r="S18546" s="108">
        <v>275.529</v>
      </c>
    </row>
    <row r="18547" spans="1:19" ht="11.25" thickBot="1" x14ac:dyDescent="0.2">
      <c r="A18547" s="112"/>
    </row>
    <row r="18548" spans="1:19" ht="11.25" thickBot="1" x14ac:dyDescent="0.2">
      <c r="A18548" s="107">
        <v>3</v>
      </c>
      <c r="B18548" s="132">
        <v>0.75814814814814813</v>
      </c>
      <c r="C18548" s="108">
        <v>33077.760999999999</v>
      </c>
      <c r="D18548" s="108">
        <v>27104.014999999999</v>
      </c>
      <c r="E18548" s="133">
        <v>0.98016999999999999</v>
      </c>
      <c r="F18548" s="133">
        <v>0.94455</v>
      </c>
      <c r="G18548" s="108">
        <v>4.5129999999999999</v>
      </c>
      <c r="H18548" s="108">
        <v>166.679</v>
      </c>
      <c r="I18548" s="108">
        <v>313007.42</v>
      </c>
      <c r="J18548" s="141" t="s">
        <v>13607</v>
      </c>
      <c r="K18548" s="133">
        <v>1.0544500000000001</v>
      </c>
      <c r="L18548" s="134" t="s">
        <v>4498</v>
      </c>
      <c r="M18548" s="108">
        <v>530.89099999999996</v>
      </c>
      <c r="N18548" s="108">
        <v>6844.7179999999998</v>
      </c>
      <c r="O18548" s="108">
        <v>0.186</v>
      </c>
      <c r="P18548" s="108">
        <v>122.791</v>
      </c>
      <c r="Q18548" s="108">
        <v>683.73599999999999</v>
      </c>
      <c r="R18548" s="108">
        <v>389.64600000000002</v>
      </c>
      <c r="S18548" s="108">
        <v>312.54399999999998</v>
      </c>
    </row>
    <row r="18549" spans="1:19" ht="11.25" thickBot="1" x14ac:dyDescent="0.2">
      <c r="A18549" s="112"/>
    </row>
    <row r="18550" spans="1:19" ht="11.25" thickBot="1" x14ac:dyDescent="0.2">
      <c r="A18550" s="135" t="s">
        <v>362</v>
      </c>
      <c r="B18550" s="112"/>
      <c r="C18550" s="136">
        <v>33133.237000000001</v>
      </c>
      <c r="D18550" s="136">
        <v>26988.886999999999</v>
      </c>
      <c r="E18550" s="137">
        <v>0.97804999999999997</v>
      </c>
      <c r="F18550" s="137">
        <v>0.94479999999999997</v>
      </c>
      <c r="G18550" s="136">
        <v>3.5169999999999999</v>
      </c>
      <c r="H18550" s="136">
        <v>160.55500000000001</v>
      </c>
      <c r="I18550" s="136">
        <v>312775.65999999997</v>
      </c>
      <c r="J18550" s="141" t="s">
        <v>13608</v>
      </c>
      <c r="K18550" s="137">
        <v>1.04121</v>
      </c>
      <c r="L18550" s="134" t="s">
        <v>4500</v>
      </c>
      <c r="M18550" s="136">
        <v>546.07100000000003</v>
      </c>
      <c r="N18550" s="136">
        <v>6742.4489999999996</v>
      </c>
      <c r="O18550" s="136">
        <v>1.3759999999999999</v>
      </c>
      <c r="P18550" s="136">
        <v>122.84</v>
      </c>
      <c r="Q18550" s="136">
        <v>669.71</v>
      </c>
      <c r="R18550" s="136">
        <v>402.19799999999998</v>
      </c>
      <c r="S18550" s="136">
        <v>279.85500000000002</v>
      </c>
    </row>
    <row r="18551" spans="1:19" ht="11.25" thickBot="1" x14ac:dyDescent="0.2">
      <c r="A18551" s="112"/>
    </row>
    <row r="18552" spans="1:19" ht="11.25" thickBot="1" x14ac:dyDescent="0.2">
      <c r="A18552" s="138" t="s">
        <v>364</v>
      </c>
      <c r="B18552" s="112"/>
      <c r="C18552" s="136">
        <v>187.84800000000001</v>
      </c>
      <c r="D18552" s="136">
        <v>100.361</v>
      </c>
      <c r="E18552" s="137">
        <v>7.5199999999999998E-3</v>
      </c>
      <c r="F18552" s="137">
        <v>4.1200000000000004E-3</v>
      </c>
      <c r="G18552" s="136">
        <v>1.042</v>
      </c>
      <c r="H18552" s="136">
        <v>5.8129999999999997</v>
      </c>
      <c r="I18552" s="136">
        <v>675.58600000000001</v>
      </c>
      <c r="J18552" s="141" t="s">
        <v>13609</v>
      </c>
      <c r="K18552" s="137">
        <v>1.2489999999999999E-2</v>
      </c>
      <c r="L18552" s="134" t="s">
        <v>1063</v>
      </c>
      <c r="M18552" s="136">
        <v>37.936999999999998</v>
      </c>
      <c r="N18552" s="136">
        <v>93.590999999999994</v>
      </c>
      <c r="O18552" s="136">
        <v>1.3640000000000001</v>
      </c>
      <c r="P18552" s="136">
        <v>5.4189999999999996</v>
      </c>
      <c r="Q18552" s="136">
        <v>12.151999999999999</v>
      </c>
      <c r="R18552" s="136">
        <v>25.491</v>
      </c>
      <c r="S18552" s="136">
        <v>30.754999999999999</v>
      </c>
    </row>
    <row r="18553" spans="1:19" ht="11.25" thickBot="1" x14ac:dyDescent="0.2">
      <c r="A18553" s="112"/>
    </row>
    <row r="18554" spans="1:19" ht="11.25" thickBot="1" x14ac:dyDescent="0.2">
      <c r="A18554" s="139" t="s">
        <v>366</v>
      </c>
      <c r="B18554" s="112"/>
      <c r="C18554" s="136">
        <v>0.56699999999999995</v>
      </c>
      <c r="D18554" s="136">
        <v>0.372</v>
      </c>
      <c r="E18554" s="140">
        <v>0.76800000000000002</v>
      </c>
      <c r="F18554" s="140">
        <v>0.436</v>
      </c>
      <c r="G18554" s="136">
        <v>29.628</v>
      </c>
      <c r="H18554" s="136">
        <v>3.621</v>
      </c>
      <c r="I18554" s="136">
        <v>0.216</v>
      </c>
      <c r="J18554" s="141" t="s">
        <v>4502</v>
      </c>
      <c r="K18554" s="140">
        <v>1.2</v>
      </c>
      <c r="L18554" s="134" t="s">
        <v>4503</v>
      </c>
      <c r="M18554" s="136">
        <v>6.9470000000000001</v>
      </c>
      <c r="N18554" s="136">
        <v>1.3879999999999999</v>
      </c>
      <c r="O18554" s="136">
        <v>99.117999999999995</v>
      </c>
      <c r="P18554" s="136">
        <v>4.4109999999999996</v>
      </c>
      <c r="Q18554" s="136">
        <v>1.8149999999999999</v>
      </c>
      <c r="R18554" s="136">
        <v>6.3380000000000001</v>
      </c>
      <c r="S18554" s="136">
        <v>10.99</v>
      </c>
    </row>
    <row r="18555" spans="1:19" ht="11.25" thickBot="1" x14ac:dyDescent="0.2">
      <c r="A18555" s="112"/>
    </row>
    <row r="18556" spans="1:19" ht="11.25" thickBot="1" x14ac:dyDescent="0.2">
      <c r="A18556" s="106" t="s">
        <v>357</v>
      </c>
      <c r="B18556" s="106" t="s">
        <v>358</v>
      </c>
      <c r="C18556" s="131" t="s">
        <v>34</v>
      </c>
      <c r="D18556" s="131" t="s">
        <v>35</v>
      </c>
      <c r="E18556" s="130" t="s">
        <v>36</v>
      </c>
      <c r="F18556" s="130" t="s">
        <v>37</v>
      </c>
      <c r="G18556" s="130" t="s">
        <v>38</v>
      </c>
      <c r="H18556" s="130" t="s">
        <v>39</v>
      </c>
      <c r="I18556" s="130" t="s">
        <v>40</v>
      </c>
      <c r="J18556" s="130" t="s">
        <v>41</v>
      </c>
      <c r="K18556" s="130" t="s">
        <v>42</v>
      </c>
      <c r="L18556" s="130" t="s">
        <v>43</v>
      </c>
      <c r="M18556" s="130" t="s">
        <v>44</v>
      </c>
      <c r="N18556" s="130" t="s">
        <v>45</v>
      </c>
      <c r="O18556" s="130" t="s">
        <v>46</v>
      </c>
      <c r="P18556" s="130" t="s">
        <v>47</v>
      </c>
      <c r="Q18556" s="130" t="s">
        <v>48</v>
      </c>
      <c r="R18556" s="130" t="s">
        <v>49</v>
      </c>
      <c r="S18556" s="130" t="s">
        <v>50</v>
      </c>
    </row>
    <row r="18557" spans="1:19" ht="11.25" thickBot="1" x14ac:dyDescent="0.2">
      <c r="A18557" s="107">
        <v>1</v>
      </c>
      <c r="B18557" s="132">
        <v>0.75778935185185192</v>
      </c>
      <c r="C18557" s="133">
        <v>0.93657999999999997</v>
      </c>
      <c r="D18557" s="134" t="s">
        <v>4504</v>
      </c>
      <c r="E18557" s="108">
        <v>1688.8689999999999</v>
      </c>
      <c r="F18557" s="108">
        <v>254.33500000000001</v>
      </c>
      <c r="G18557" s="108">
        <v>6.0000000000000001E-3</v>
      </c>
      <c r="H18557" s="108">
        <v>5180.415</v>
      </c>
      <c r="I18557" s="108">
        <v>142259.46</v>
      </c>
      <c r="J18557" s="108">
        <v>913541.62</v>
      </c>
      <c r="K18557" s="108">
        <v>9374.6730000000007</v>
      </c>
      <c r="L18557" s="108">
        <v>17078.830000000002</v>
      </c>
      <c r="M18557" s="108">
        <v>2841.5430000000001</v>
      </c>
      <c r="N18557" s="108">
        <v>1981.482</v>
      </c>
      <c r="O18557" s="108">
        <v>357.29399999999998</v>
      </c>
      <c r="P18557" s="108">
        <v>387.95800000000003</v>
      </c>
      <c r="Q18557" s="108">
        <v>408.33800000000002</v>
      </c>
      <c r="R18557" s="108">
        <v>286.87299999999999</v>
      </c>
      <c r="S18557" s="108">
        <v>425.95</v>
      </c>
    </row>
    <row r="18558" spans="1:19" ht="11.25" thickBot="1" x14ac:dyDescent="0.2">
      <c r="A18558" s="112"/>
    </row>
    <row r="18559" spans="1:19" ht="11.25" thickBot="1" x14ac:dyDescent="0.2">
      <c r="A18559" s="107">
        <v>2</v>
      </c>
      <c r="B18559" s="132">
        <v>0.75797453703703699</v>
      </c>
      <c r="C18559" s="133">
        <v>0.95172999999999996</v>
      </c>
      <c r="D18559" s="134" t="s">
        <v>4505</v>
      </c>
      <c r="E18559" s="108">
        <v>1686.479</v>
      </c>
      <c r="F18559" s="108">
        <v>252.70400000000001</v>
      </c>
      <c r="G18559" s="108">
        <v>-0.89300000000000002</v>
      </c>
      <c r="H18559" s="108">
        <v>5146.634</v>
      </c>
      <c r="I18559" s="108">
        <v>143648.95999999999</v>
      </c>
      <c r="J18559" s="108">
        <v>918891.96</v>
      </c>
      <c r="K18559" s="108">
        <v>9541.3130000000001</v>
      </c>
      <c r="L18559" s="108">
        <v>17105.132000000001</v>
      </c>
      <c r="M18559" s="108">
        <v>2734.7159999999999</v>
      </c>
      <c r="N18559" s="108">
        <v>1950.3489999999999</v>
      </c>
      <c r="O18559" s="108">
        <v>360.11500000000001</v>
      </c>
      <c r="P18559" s="108">
        <v>365.96899999999999</v>
      </c>
      <c r="Q18559" s="108">
        <v>378.93400000000003</v>
      </c>
      <c r="R18559" s="108">
        <v>320.82799999999997</v>
      </c>
      <c r="S18559" s="108">
        <v>401.971</v>
      </c>
    </row>
    <row r="18560" spans="1:19" ht="11.25" thickBot="1" x14ac:dyDescent="0.2">
      <c r="A18560" s="112"/>
    </row>
    <row r="18561" spans="1:19" ht="11.25" thickBot="1" x14ac:dyDescent="0.2">
      <c r="A18561" s="107">
        <v>3</v>
      </c>
      <c r="B18561" s="132">
        <v>0.75814814814814813</v>
      </c>
      <c r="C18561" s="133">
        <v>0.95587</v>
      </c>
      <c r="D18561" s="134" t="s">
        <v>4506</v>
      </c>
      <c r="E18561" s="108">
        <v>1760.6420000000001</v>
      </c>
      <c r="F18561" s="108">
        <v>284.93900000000002</v>
      </c>
      <c r="G18561" s="108">
        <v>2.7170000000000001</v>
      </c>
      <c r="H18561" s="108">
        <v>5238.9539999999997</v>
      </c>
      <c r="I18561" s="108">
        <v>142555.76</v>
      </c>
      <c r="J18561" s="108">
        <v>910039.78</v>
      </c>
      <c r="K18561" s="108">
        <v>9236.8220000000001</v>
      </c>
      <c r="L18561" s="108">
        <v>17207.185000000001</v>
      </c>
      <c r="M18561" s="108">
        <v>2680.0549999999998</v>
      </c>
      <c r="N18561" s="108">
        <v>1950.3209999999999</v>
      </c>
      <c r="O18561" s="108">
        <v>313.84500000000003</v>
      </c>
      <c r="P18561" s="108">
        <v>373.83</v>
      </c>
      <c r="Q18561" s="108">
        <v>373.04899999999998</v>
      </c>
      <c r="R18561" s="108">
        <v>286.42200000000003</v>
      </c>
      <c r="S18561" s="108">
        <v>397.99700000000001</v>
      </c>
    </row>
    <row r="18562" spans="1:19" ht="11.25" thickBot="1" x14ac:dyDescent="0.2">
      <c r="A18562" s="112"/>
    </row>
    <row r="18563" spans="1:19" ht="11.25" thickBot="1" x14ac:dyDescent="0.2">
      <c r="A18563" s="135" t="s">
        <v>362</v>
      </c>
      <c r="B18563" s="112"/>
      <c r="C18563" s="137">
        <v>0.94806000000000001</v>
      </c>
      <c r="D18563" s="134" t="s">
        <v>4507</v>
      </c>
      <c r="E18563" s="136">
        <v>1711.9970000000001</v>
      </c>
      <c r="F18563" s="136">
        <v>263.99299999999999</v>
      </c>
      <c r="G18563" s="136">
        <v>0.61</v>
      </c>
      <c r="H18563" s="136">
        <v>5188.6679999999997</v>
      </c>
      <c r="I18563" s="136">
        <v>142821.39000000001</v>
      </c>
      <c r="J18563" s="136">
        <v>914157.79</v>
      </c>
      <c r="K18563" s="136">
        <v>9384.2690000000002</v>
      </c>
      <c r="L18563" s="136">
        <v>17130.382000000001</v>
      </c>
      <c r="M18563" s="136">
        <v>2752.105</v>
      </c>
      <c r="N18563" s="136">
        <v>1960.7170000000001</v>
      </c>
      <c r="O18563" s="136">
        <v>343.75099999999998</v>
      </c>
      <c r="P18563" s="136">
        <v>375.91899999999998</v>
      </c>
      <c r="Q18563" s="136">
        <v>386.774</v>
      </c>
      <c r="R18563" s="136">
        <v>298.041</v>
      </c>
      <c r="S18563" s="136">
        <v>408.63900000000001</v>
      </c>
    </row>
    <row r="18564" spans="1:19" ht="11.25" thickBot="1" x14ac:dyDescent="0.2">
      <c r="A18564" s="112"/>
    </row>
    <row r="18565" spans="1:19" ht="11.25" thickBot="1" x14ac:dyDescent="0.2">
      <c r="A18565" s="138" t="s">
        <v>364</v>
      </c>
      <c r="B18565" s="112"/>
      <c r="C18565" s="137">
        <v>1.0160000000000001E-2</v>
      </c>
      <c r="D18565" s="134" t="s">
        <v>1028</v>
      </c>
      <c r="E18565" s="136">
        <v>42.145000000000003</v>
      </c>
      <c r="F18565" s="136">
        <v>18.158000000000001</v>
      </c>
      <c r="G18565" s="136">
        <v>1.879</v>
      </c>
      <c r="H18565" s="136">
        <v>46.71</v>
      </c>
      <c r="I18565" s="136">
        <v>731.84500000000003</v>
      </c>
      <c r="J18565" s="136">
        <v>4458.143</v>
      </c>
      <c r="K18565" s="136">
        <v>152.47200000000001</v>
      </c>
      <c r="L18565" s="136">
        <v>67.801000000000002</v>
      </c>
      <c r="M18565" s="136">
        <v>82.135999999999996</v>
      </c>
      <c r="N18565" s="136">
        <v>17.981999999999999</v>
      </c>
      <c r="O18565" s="136">
        <v>25.937999999999999</v>
      </c>
      <c r="P18565" s="136">
        <v>11.141999999999999</v>
      </c>
      <c r="Q18565" s="136">
        <v>18.905999999999999</v>
      </c>
      <c r="R18565" s="136">
        <v>19.734999999999999</v>
      </c>
      <c r="S18565" s="136">
        <v>15.122999999999999</v>
      </c>
    </row>
    <row r="18566" spans="1:19" ht="11.25" thickBot="1" x14ac:dyDescent="0.2">
      <c r="A18566" s="112"/>
    </row>
    <row r="18567" spans="1:19" ht="11.25" thickBot="1" x14ac:dyDescent="0.2">
      <c r="A18567" s="139" t="s">
        <v>366</v>
      </c>
      <c r="B18567" s="112"/>
      <c r="C18567" s="140">
        <v>1.071</v>
      </c>
      <c r="D18567" s="134" t="s">
        <v>4286</v>
      </c>
      <c r="E18567" s="136">
        <v>2.4620000000000002</v>
      </c>
      <c r="F18567" s="136">
        <v>6.8780000000000001</v>
      </c>
      <c r="G18567" s="136">
        <v>307.92599999999999</v>
      </c>
      <c r="H18567" s="136">
        <v>0.9</v>
      </c>
      <c r="I18567" s="136">
        <v>0.51200000000000001</v>
      </c>
      <c r="J18567" s="136">
        <v>0.48799999999999999</v>
      </c>
      <c r="K18567" s="136">
        <v>1.625</v>
      </c>
      <c r="L18567" s="136">
        <v>0.39600000000000002</v>
      </c>
      <c r="M18567" s="136">
        <v>2.984</v>
      </c>
      <c r="N18567" s="136">
        <v>0.91700000000000004</v>
      </c>
      <c r="O18567" s="136">
        <v>7.5460000000000003</v>
      </c>
      <c r="P18567" s="136">
        <v>2.964</v>
      </c>
      <c r="Q18567" s="136">
        <v>4.8879999999999999</v>
      </c>
      <c r="R18567" s="136">
        <v>6.6219999999999999</v>
      </c>
      <c r="S18567" s="136">
        <v>3.7010000000000001</v>
      </c>
    </row>
    <row r="18568" spans="1:19" ht="11.25" thickBot="1" x14ac:dyDescent="0.2">
      <c r="A18568" s="112"/>
    </row>
    <row r="18569" spans="1:19" ht="11.25" thickBot="1" x14ac:dyDescent="0.2">
      <c r="A18569" s="106" t="s">
        <v>357</v>
      </c>
      <c r="B18569" s="106" t="s">
        <v>358</v>
      </c>
      <c r="C18569" s="130" t="s">
        <v>51</v>
      </c>
      <c r="D18569" s="130" t="s">
        <v>52</v>
      </c>
      <c r="E18569" s="130" t="s">
        <v>53</v>
      </c>
      <c r="F18569" s="130" t="s">
        <v>54</v>
      </c>
      <c r="G18569" s="130" t="s">
        <v>55</v>
      </c>
      <c r="H18569" s="130" t="s">
        <v>56</v>
      </c>
      <c r="I18569" s="130" t="s">
        <v>57</v>
      </c>
      <c r="J18569" s="130" t="s">
        <v>58</v>
      </c>
      <c r="K18569" s="130" t="s">
        <v>59</v>
      </c>
      <c r="L18569" s="130" t="s">
        <v>60</v>
      </c>
      <c r="M18569" s="130" t="s">
        <v>61</v>
      </c>
      <c r="N18569" s="130" t="s">
        <v>62</v>
      </c>
      <c r="O18569" s="130" t="s">
        <v>63</v>
      </c>
      <c r="P18569" s="130" t="s">
        <v>64</v>
      </c>
      <c r="Q18569" s="131" t="s">
        <v>65</v>
      </c>
      <c r="R18569" s="131" t="s">
        <v>66</v>
      </c>
      <c r="S18569" s="130" t="s">
        <v>67</v>
      </c>
    </row>
    <row r="18570" spans="1:19" ht="11.25" thickBot="1" x14ac:dyDescent="0.2">
      <c r="A18570" s="107">
        <v>1</v>
      </c>
      <c r="B18570" s="132">
        <v>0.75778935185185192</v>
      </c>
      <c r="C18570" s="108">
        <v>277.45999999999998</v>
      </c>
      <c r="D18570" s="108">
        <v>274.53500000000003</v>
      </c>
      <c r="E18570" s="108">
        <v>105.96899999999999</v>
      </c>
      <c r="F18570" s="108">
        <v>142.53899999999999</v>
      </c>
      <c r="G18570" s="108">
        <v>85.465999999999994</v>
      </c>
      <c r="H18570" s="108">
        <v>217.01400000000001</v>
      </c>
      <c r="I18570" s="108">
        <v>1705.34</v>
      </c>
      <c r="J18570" s="108">
        <v>12331.841</v>
      </c>
      <c r="K18570" s="108">
        <v>17865.918000000001</v>
      </c>
      <c r="L18570" s="108">
        <v>-4.6559999999999997</v>
      </c>
      <c r="M18570" s="108">
        <v>3.1240000000000001</v>
      </c>
      <c r="N18570" s="108">
        <v>844.84500000000003</v>
      </c>
      <c r="O18570" s="108">
        <v>195.31100000000001</v>
      </c>
      <c r="P18570" s="108">
        <v>81792.214000000007</v>
      </c>
      <c r="Q18570" s="133">
        <v>0.89666000000000001</v>
      </c>
      <c r="R18570" s="134" t="s">
        <v>4508</v>
      </c>
      <c r="S18570" s="108">
        <v>3025.7460000000001</v>
      </c>
    </row>
    <row r="18571" spans="1:19" ht="11.25" thickBot="1" x14ac:dyDescent="0.2">
      <c r="A18571" s="112"/>
    </row>
    <row r="18572" spans="1:19" ht="11.25" thickBot="1" x14ac:dyDescent="0.2">
      <c r="A18572" s="107">
        <v>2</v>
      </c>
      <c r="B18572" s="132">
        <v>0.75797453703703699</v>
      </c>
      <c r="C18572" s="108">
        <v>278.11599999999999</v>
      </c>
      <c r="D18572" s="108">
        <v>307.60000000000002</v>
      </c>
      <c r="E18572" s="108">
        <v>103.426</v>
      </c>
      <c r="F18572" s="108">
        <v>175.38900000000001</v>
      </c>
      <c r="G18572" s="108">
        <v>106.136</v>
      </c>
      <c r="H18572" s="108">
        <v>194.126</v>
      </c>
      <c r="I18572" s="108">
        <v>1668.6980000000001</v>
      </c>
      <c r="J18572" s="108">
        <v>12194.894</v>
      </c>
      <c r="K18572" s="108">
        <v>18120.335999999999</v>
      </c>
      <c r="L18572" s="108">
        <v>-0.872</v>
      </c>
      <c r="M18572" s="108">
        <v>3.1349999999999998</v>
      </c>
      <c r="N18572" s="108">
        <v>861.27800000000002</v>
      </c>
      <c r="O18572" s="108">
        <v>176.642</v>
      </c>
      <c r="P18572" s="108">
        <v>81350.756999999998</v>
      </c>
      <c r="Q18572" s="133">
        <v>0.91381000000000001</v>
      </c>
      <c r="R18572" s="134" t="s">
        <v>4509</v>
      </c>
      <c r="S18572" s="108">
        <v>2981.7080000000001</v>
      </c>
    </row>
    <row r="18573" spans="1:19" ht="11.25" thickBot="1" x14ac:dyDescent="0.2">
      <c r="A18573" s="112"/>
    </row>
    <row r="18574" spans="1:19" ht="11.25" thickBot="1" x14ac:dyDescent="0.2">
      <c r="A18574" s="107">
        <v>3</v>
      </c>
      <c r="B18574" s="132">
        <v>0.75814814814814813</v>
      </c>
      <c r="C18574" s="108">
        <v>304.786</v>
      </c>
      <c r="D18574" s="108">
        <v>273.15899999999999</v>
      </c>
      <c r="E18574" s="108">
        <v>141.42099999999999</v>
      </c>
      <c r="F18574" s="108">
        <v>133.50700000000001</v>
      </c>
      <c r="G18574" s="108">
        <v>95.873999999999995</v>
      </c>
      <c r="H18574" s="108">
        <v>194.11799999999999</v>
      </c>
      <c r="I18574" s="108">
        <v>1680.1669999999999</v>
      </c>
      <c r="J18574" s="108">
        <v>12222.355</v>
      </c>
      <c r="K18574" s="108">
        <v>17802.591</v>
      </c>
      <c r="L18574" s="108">
        <v>8.5519999999999996</v>
      </c>
      <c r="M18574" s="108">
        <v>3.14</v>
      </c>
      <c r="N18574" s="108">
        <v>837.46100000000001</v>
      </c>
      <c r="O18574" s="108">
        <v>203.41399999999999</v>
      </c>
      <c r="P18574" s="108">
        <v>82183.009999999995</v>
      </c>
      <c r="Q18574" s="133">
        <v>0.92030000000000001</v>
      </c>
      <c r="R18574" s="134" t="s">
        <v>4510</v>
      </c>
      <c r="S18574" s="108">
        <v>3130.8980000000001</v>
      </c>
    </row>
    <row r="18575" spans="1:19" ht="11.25" thickBot="1" x14ac:dyDescent="0.2">
      <c r="A18575" s="112"/>
    </row>
    <row r="18576" spans="1:19" ht="11.25" thickBot="1" x14ac:dyDescent="0.2">
      <c r="A18576" s="135" t="s">
        <v>362</v>
      </c>
      <c r="B18576" s="112"/>
      <c r="C18576" s="136">
        <v>286.78800000000001</v>
      </c>
      <c r="D18576" s="136">
        <v>285.09800000000001</v>
      </c>
      <c r="E18576" s="136">
        <v>116.938</v>
      </c>
      <c r="F18576" s="136">
        <v>150.47800000000001</v>
      </c>
      <c r="G18576" s="136">
        <v>95.825999999999993</v>
      </c>
      <c r="H18576" s="136">
        <v>201.75299999999999</v>
      </c>
      <c r="I18576" s="136">
        <v>1684.7349999999999</v>
      </c>
      <c r="J18576" s="136">
        <v>12249.697</v>
      </c>
      <c r="K18576" s="136">
        <v>17929.615000000002</v>
      </c>
      <c r="L18576" s="136">
        <v>1.008</v>
      </c>
      <c r="M18576" s="136">
        <v>3.133</v>
      </c>
      <c r="N18576" s="136">
        <v>847.86099999999999</v>
      </c>
      <c r="O18576" s="136">
        <v>191.78899999999999</v>
      </c>
      <c r="P18576" s="136">
        <v>81775.327000000005</v>
      </c>
      <c r="Q18576" s="137">
        <v>0.91025999999999996</v>
      </c>
      <c r="R18576" s="134" t="s">
        <v>4511</v>
      </c>
      <c r="S18576" s="136">
        <v>3046.1170000000002</v>
      </c>
    </row>
    <row r="18577" spans="1:19" ht="11.25" thickBot="1" x14ac:dyDescent="0.2">
      <c r="A18577" s="112"/>
    </row>
    <row r="18578" spans="1:19" ht="11.25" thickBot="1" x14ac:dyDescent="0.2">
      <c r="A18578" s="138" t="s">
        <v>364</v>
      </c>
      <c r="B18578" s="112"/>
      <c r="C18578" s="136">
        <v>15.590999999999999</v>
      </c>
      <c r="D18578" s="136">
        <v>19.5</v>
      </c>
      <c r="E18578" s="136">
        <v>21.241</v>
      </c>
      <c r="F18578" s="136">
        <v>22.041</v>
      </c>
      <c r="G18578" s="136">
        <v>10.335000000000001</v>
      </c>
      <c r="H18578" s="136">
        <v>13.217000000000001</v>
      </c>
      <c r="I18578" s="136">
        <v>18.742999999999999</v>
      </c>
      <c r="J18578" s="136">
        <v>72.451999999999998</v>
      </c>
      <c r="K18578" s="136">
        <v>168.17699999999999</v>
      </c>
      <c r="L18578" s="136">
        <v>6.8019999999999996</v>
      </c>
      <c r="M18578" s="136">
        <v>8.0000000000000002E-3</v>
      </c>
      <c r="N18578" s="136">
        <v>12.191000000000001</v>
      </c>
      <c r="O18578" s="136">
        <v>13.728999999999999</v>
      </c>
      <c r="P18578" s="136">
        <v>416.38299999999998</v>
      </c>
      <c r="Q18578" s="137">
        <v>1.222E-2</v>
      </c>
      <c r="R18578" s="134" t="s">
        <v>4512</v>
      </c>
      <c r="S18578" s="136">
        <v>76.653000000000006</v>
      </c>
    </row>
    <row r="18579" spans="1:19" ht="11.25" thickBot="1" x14ac:dyDescent="0.2">
      <c r="A18579" s="112"/>
    </row>
    <row r="18580" spans="1:19" ht="11.25" thickBot="1" x14ac:dyDescent="0.2">
      <c r="A18580" s="139" t="s">
        <v>366</v>
      </c>
      <c r="B18580" s="112"/>
      <c r="C18580" s="136">
        <v>5.4359999999999999</v>
      </c>
      <c r="D18580" s="136">
        <v>6.84</v>
      </c>
      <c r="E18580" s="136">
        <v>18.164000000000001</v>
      </c>
      <c r="F18580" s="136">
        <v>14.647</v>
      </c>
      <c r="G18580" s="136">
        <v>10.786</v>
      </c>
      <c r="H18580" s="136">
        <v>6.5510000000000002</v>
      </c>
      <c r="I18580" s="136">
        <v>1.113</v>
      </c>
      <c r="J18580" s="136">
        <v>0.59099999999999997</v>
      </c>
      <c r="K18580" s="136">
        <v>0.93799999999999994</v>
      </c>
      <c r="L18580" s="136">
        <v>674.65099999999995</v>
      </c>
      <c r="M18580" s="136">
        <v>0.26400000000000001</v>
      </c>
      <c r="N18580" s="136">
        <v>1.4379999999999999</v>
      </c>
      <c r="O18580" s="136">
        <v>7.1580000000000004</v>
      </c>
      <c r="P18580" s="136">
        <v>0.50900000000000001</v>
      </c>
      <c r="Q18580" s="140">
        <v>1.3420000000000001</v>
      </c>
      <c r="R18580" s="134" t="s">
        <v>4513</v>
      </c>
      <c r="S18580" s="136">
        <v>2.516</v>
      </c>
    </row>
    <row r="18581" spans="1:19" ht="11.25" thickBot="1" x14ac:dyDescent="0.2">
      <c r="A18581" s="112"/>
    </row>
    <row r="18582" spans="1:19" ht="11.25" thickBot="1" x14ac:dyDescent="0.2">
      <c r="A18582" s="106" t="s">
        <v>357</v>
      </c>
      <c r="B18582" s="106" t="s">
        <v>358</v>
      </c>
      <c r="C18582" s="130" t="s">
        <v>68</v>
      </c>
    </row>
    <row r="18583" spans="1:19" ht="11.25" thickBot="1" x14ac:dyDescent="0.2">
      <c r="A18583" s="107">
        <v>1</v>
      </c>
      <c r="B18583" s="132">
        <v>0.75778935185185192</v>
      </c>
      <c r="C18583" s="108">
        <v>792.87699999999995</v>
      </c>
    </row>
    <row r="18584" spans="1:19" ht="11.25" thickBot="1" x14ac:dyDescent="0.2">
      <c r="A18584" s="112"/>
    </row>
    <row r="18585" spans="1:19" ht="11.25" thickBot="1" x14ac:dyDescent="0.2">
      <c r="A18585" s="107">
        <v>2</v>
      </c>
      <c r="B18585" s="132">
        <v>0.75797453703703699</v>
      </c>
      <c r="C18585" s="108">
        <v>773.86099999999999</v>
      </c>
    </row>
    <row r="18586" spans="1:19" ht="11.25" thickBot="1" x14ac:dyDescent="0.2">
      <c r="A18586" s="112"/>
    </row>
    <row r="18587" spans="1:19" ht="11.25" thickBot="1" x14ac:dyDescent="0.2">
      <c r="A18587" s="107">
        <v>3</v>
      </c>
      <c r="B18587" s="132">
        <v>0.75814814814814813</v>
      </c>
      <c r="C18587" s="108">
        <v>749.19299999999998</v>
      </c>
    </row>
    <row r="18588" spans="1:19" ht="11.25" thickBot="1" x14ac:dyDescent="0.2">
      <c r="A18588" s="112"/>
    </row>
    <row r="18589" spans="1:19" ht="11.25" thickBot="1" x14ac:dyDescent="0.2">
      <c r="A18589" s="135" t="s">
        <v>362</v>
      </c>
      <c r="B18589" s="112"/>
      <c r="C18589" s="136">
        <v>771.97699999999998</v>
      </c>
    </row>
    <row r="18590" spans="1:19" ht="11.25" thickBot="1" x14ac:dyDescent="0.2">
      <c r="A18590" s="112"/>
    </row>
    <row r="18591" spans="1:19" ht="11.25" thickBot="1" x14ac:dyDescent="0.2">
      <c r="A18591" s="138" t="s">
        <v>364</v>
      </c>
      <c r="B18591" s="112"/>
      <c r="C18591" s="136">
        <v>21.902999999999999</v>
      </c>
    </row>
    <row r="18592" spans="1:19" ht="11.25" thickBot="1" x14ac:dyDescent="0.2">
      <c r="A18592" s="112"/>
    </row>
    <row r="18593" spans="1:19" ht="11.25" thickBot="1" x14ac:dyDescent="0.2">
      <c r="A18593" s="139" t="s">
        <v>366</v>
      </c>
      <c r="B18593" s="112"/>
      <c r="C18593" s="136">
        <v>2.8370000000000002</v>
      </c>
    </row>
    <row r="18594" spans="1:19" ht="10.5" x14ac:dyDescent="0.15">
      <c r="A18594" s="112"/>
    </row>
    <row r="18595" spans="1:19" x14ac:dyDescent="0.15">
      <c r="A18595" s="129"/>
      <c r="B18595" s="86" t="s">
        <v>4514</v>
      </c>
    </row>
    <row r="18596" spans="1:19" ht="9.75" thickBot="1" x14ac:dyDescent="0.2">
      <c r="A18596" s="81" t="s">
        <v>5871</v>
      </c>
    </row>
    <row r="18597" spans="1:19" ht="11.25" thickBot="1" x14ac:dyDescent="0.2">
      <c r="A18597" s="106" t="s">
        <v>357</v>
      </c>
      <c r="B18597" s="106" t="s">
        <v>358</v>
      </c>
      <c r="C18597" s="130" t="s">
        <v>0</v>
      </c>
      <c r="D18597" s="130" t="s">
        <v>1</v>
      </c>
      <c r="E18597" s="130" t="s">
        <v>2</v>
      </c>
      <c r="F18597" s="130" t="s">
        <v>3</v>
      </c>
      <c r="G18597" s="130" t="s">
        <v>4</v>
      </c>
      <c r="H18597" s="130" t="s">
        <v>5</v>
      </c>
      <c r="I18597" s="131" t="s">
        <v>6</v>
      </c>
      <c r="J18597" s="131" t="s">
        <v>7</v>
      </c>
      <c r="K18597" s="130" t="s">
        <v>8</v>
      </c>
      <c r="L18597" s="130" t="s">
        <v>9</v>
      </c>
      <c r="M18597" s="130" t="s">
        <v>10</v>
      </c>
      <c r="N18597" s="130" t="s">
        <v>11</v>
      </c>
      <c r="O18597" s="130" t="s">
        <v>12</v>
      </c>
      <c r="P18597" s="130" t="s">
        <v>13</v>
      </c>
      <c r="Q18597" s="130" t="s">
        <v>14</v>
      </c>
      <c r="R18597" s="130" t="s">
        <v>15</v>
      </c>
      <c r="S18597" s="130" t="s">
        <v>16</v>
      </c>
    </row>
    <row r="18598" spans="1:19" ht="11.25" thickBot="1" x14ac:dyDescent="0.2">
      <c r="A18598" s="107">
        <v>1</v>
      </c>
      <c r="B18598" s="132">
        <v>0.76292824074074073</v>
      </c>
      <c r="C18598" s="141" t="s">
        <v>13610</v>
      </c>
      <c r="D18598" s="141" t="s">
        <v>13611</v>
      </c>
      <c r="E18598" s="141" t="s">
        <v>13612</v>
      </c>
      <c r="F18598" s="141" t="s">
        <v>13613</v>
      </c>
      <c r="G18598" s="141" t="s">
        <v>13614</v>
      </c>
      <c r="H18598" s="141" t="s">
        <v>13615</v>
      </c>
      <c r="I18598" s="133">
        <v>1.07802</v>
      </c>
      <c r="J18598" s="134" t="s">
        <v>4521</v>
      </c>
      <c r="K18598" s="141" t="s">
        <v>13616</v>
      </c>
      <c r="L18598" s="108">
        <v>94.643000000000001</v>
      </c>
      <c r="M18598" s="108">
        <v>12383.184999999999</v>
      </c>
      <c r="N18598" s="108">
        <v>34073.680999999997</v>
      </c>
      <c r="O18598" s="141" t="s">
        <v>13617</v>
      </c>
      <c r="P18598" s="108">
        <v>138627.28</v>
      </c>
      <c r="Q18598" s="108">
        <v>17673.181</v>
      </c>
      <c r="R18598" s="108">
        <v>25155.008999999998</v>
      </c>
      <c r="S18598" s="108">
        <v>85275.964000000007</v>
      </c>
    </row>
    <row r="18599" spans="1:19" ht="11.25" thickBot="1" x14ac:dyDescent="0.2">
      <c r="A18599" s="112"/>
    </row>
    <row r="18600" spans="1:19" ht="11.25" thickBot="1" x14ac:dyDescent="0.2">
      <c r="A18600" s="107">
        <v>2</v>
      </c>
      <c r="B18600" s="132">
        <v>0.7631134259259259</v>
      </c>
      <c r="C18600" s="141" t="s">
        <v>13618</v>
      </c>
      <c r="D18600" s="141" t="s">
        <v>13619</v>
      </c>
      <c r="E18600" s="141" t="s">
        <v>13620</v>
      </c>
      <c r="F18600" s="141" t="s">
        <v>13621</v>
      </c>
      <c r="G18600" s="141" t="s">
        <v>13622</v>
      </c>
      <c r="H18600" s="141" t="s">
        <v>13623</v>
      </c>
      <c r="I18600" s="133">
        <v>1.0916999999999999</v>
      </c>
      <c r="J18600" s="134" t="s">
        <v>4530</v>
      </c>
      <c r="K18600" s="141" t="s">
        <v>13624</v>
      </c>
      <c r="L18600" s="108">
        <v>132.83500000000001</v>
      </c>
      <c r="M18600" s="108">
        <v>12182.227999999999</v>
      </c>
      <c r="N18600" s="108">
        <v>34702.53</v>
      </c>
      <c r="O18600" s="141" t="s">
        <v>13625</v>
      </c>
      <c r="P18600" s="108">
        <v>138117.97</v>
      </c>
      <c r="Q18600" s="108">
        <v>17897.138999999999</v>
      </c>
      <c r="R18600" s="108">
        <v>25088.513999999999</v>
      </c>
      <c r="S18600" s="108">
        <v>84849.1</v>
      </c>
    </row>
    <row r="18601" spans="1:19" ht="11.25" thickBot="1" x14ac:dyDescent="0.2">
      <c r="A18601" s="112"/>
    </row>
    <row r="18602" spans="1:19" ht="11.25" thickBot="1" x14ac:dyDescent="0.2">
      <c r="A18602" s="107">
        <v>3</v>
      </c>
      <c r="B18602" s="132">
        <v>0.76328703703703704</v>
      </c>
      <c r="C18602" s="141" t="s">
        <v>13626</v>
      </c>
      <c r="D18602" s="141" t="s">
        <v>13627</v>
      </c>
      <c r="E18602" s="141" t="s">
        <v>13628</v>
      </c>
      <c r="F18602" s="141" t="s">
        <v>13629</v>
      </c>
      <c r="G18602" s="141" t="s">
        <v>13630</v>
      </c>
      <c r="H18602" s="141" t="s">
        <v>13631</v>
      </c>
      <c r="I18602" s="133">
        <v>1.0806</v>
      </c>
      <c r="J18602" s="134" t="s">
        <v>4538</v>
      </c>
      <c r="K18602" s="141" t="s">
        <v>13632</v>
      </c>
      <c r="L18602" s="108">
        <v>104.596</v>
      </c>
      <c r="M18602" s="108">
        <v>12637.08</v>
      </c>
      <c r="N18602" s="108">
        <v>33020.652000000002</v>
      </c>
      <c r="O18602" s="141" t="s">
        <v>13633</v>
      </c>
      <c r="P18602" s="108">
        <v>141312.44</v>
      </c>
      <c r="Q18602" s="108">
        <v>17536.550999999999</v>
      </c>
      <c r="R18602" s="108">
        <v>25310.137999999999</v>
      </c>
      <c r="S18602" s="108">
        <v>85844.653999999995</v>
      </c>
    </row>
    <row r="18603" spans="1:19" ht="11.25" thickBot="1" x14ac:dyDescent="0.2">
      <c r="A18603" s="112"/>
    </row>
    <row r="18604" spans="1:19" ht="11.25" thickBot="1" x14ac:dyDescent="0.2">
      <c r="A18604" s="135" t="s">
        <v>362</v>
      </c>
      <c r="B18604" s="112"/>
      <c r="C18604" s="141" t="s">
        <v>13634</v>
      </c>
      <c r="D18604" s="141" t="s">
        <v>13635</v>
      </c>
      <c r="E18604" s="141" t="s">
        <v>13636</v>
      </c>
      <c r="F18604" s="141" t="s">
        <v>13637</v>
      </c>
      <c r="G18604" s="141" t="s">
        <v>13638</v>
      </c>
      <c r="H18604" s="141" t="s">
        <v>13639</v>
      </c>
      <c r="I18604" s="137">
        <v>1.08344</v>
      </c>
      <c r="J18604" s="134" t="s">
        <v>4546</v>
      </c>
      <c r="K18604" s="141" t="s">
        <v>13640</v>
      </c>
      <c r="L18604" s="136">
        <v>110.691</v>
      </c>
      <c r="M18604" s="136">
        <v>12400.831</v>
      </c>
      <c r="N18604" s="136">
        <v>33932.288</v>
      </c>
      <c r="O18604" s="141" t="s">
        <v>13641</v>
      </c>
      <c r="P18604" s="136">
        <v>139352.56</v>
      </c>
      <c r="Q18604" s="136">
        <v>17702.29</v>
      </c>
      <c r="R18604" s="136">
        <v>25184.554</v>
      </c>
      <c r="S18604" s="136">
        <v>85323.239000000001</v>
      </c>
    </row>
    <row r="18605" spans="1:19" ht="11.25" thickBot="1" x14ac:dyDescent="0.2">
      <c r="A18605" s="112"/>
    </row>
    <row r="18606" spans="1:19" ht="11.25" thickBot="1" x14ac:dyDescent="0.2">
      <c r="A18606" s="138" t="s">
        <v>364</v>
      </c>
      <c r="B18606" s="112"/>
      <c r="C18606" s="141" t="s">
        <v>13642</v>
      </c>
      <c r="D18606" s="141" t="s">
        <v>13643</v>
      </c>
      <c r="E18606" s="141" t="s">
        <v>13644</v>
      </c>
      <c r="F18606" s="141" t="s">
        <v>13645</v>
      </c>
      <c r="G18606" s="141" t="s">
        <v>13646</v>
      </c>
      <c r="H18606" s="141" t="s">
        <v>13647</v>
      </c>
      <c r="I18606" s="137">
        <v>7.2700000000000004E-3</v>
      </c>
      <c r="J18606" s="134" t="s">
        <v>4555</v>
      </c>
      <c r="K18606" s="141" t="s">
        <v>13648</v>
      </c>
      <c r="L18606" s="136">
        <v>19.812000000000001</v>
      </c>
      <c r="M18606" s="136">
        <v>227.93899999999999</v>
      </c>
      <c r="N18606" s="136">
        <v>849.80700000000002</v>
      </c>
      <c r="O18606" s="141" t="s">
        <v>13649</v>
      </c>
      <c r="P18606" s="136">
        <v>1716.3009999999999</v>
      </c>
      <c r="Q18606" s="136">
        <v>182.048</v>
      </c>
      <c r="R18606" s="136">
        <v>113.72799999999999</v>
      </c>
      <c r="S18606" s="136">
        <v>499.45800000000003</v>
      </c>
    </row>
    <row r="18607" spans="1:19" ht="11.25" thickBot="1" x14ac:dyDescent="0.2">
      <c r="A18607" s="112"/>
    </row>
    <row r="18608" spans="1:19" ht="11.25" thickBot="1" x14ac:dyDescent="0.2">
      <c r="A18608" s="139" t="s">
        <v>366</v>
      </c>
      <c r="B18608" s="112"/>
      <c r="C18608" s="141" t="s">
        <v>1501</v>
      </c>
      <c r="D18608" s="141" t="s">
        <v>4103</v>
      </c>
      <c r="E18608" s="141" t="s">
        <v>3652</v>
      </c>
      <c r="F18608" s="141" t="s">
        <v>4557</v>
      </c>
      <c r="G18608" s="141" t="s">
        <v>4558</v>
      </c>
      <c r="H18608" s="141" t="s">
        <v>4559</v>
      </c>
      <c r="I18608" s="140">
        <v>0.67100000000000004</v>
      </c>
      <c r="J18608" s="134" t="s">
        <v>4560</v>
      </c>
      <c r="K18608" s="141" t="s">
        <v>4561</v>
      </c>
      <c r="L18608" s="136">
        <v>17.899000000000001</v>
      </c>
      <c r="M18608" s="136">
        <v>1.8380000000000001</v>
      </c>
      <c r="N18608" s="136">
        <v>2.504</v>
      </c>
      <c r="O18608" s="141" t="s">
        <v>3424</v>
      </c>
      <c r="P18608" s="136">
        <v>1.232</v>
      </c>
      <c r="Q18608" s="136">
        <v>1.028</v>
      </c>
      <c r="R18608" s="136">
        <v>0.45200000000000001</v>
      </c>
      <c r="S18608" s="136">
        <v>0.58499999999999996</v>
      </c>
    </row>
    <row r="18609" spans="1:19" ht="11.25" thickBot="1" x14ac:dyDescent="0.2">
      <c r="A18609" s="112"/>
    </row>
    <row r="18610" spans="1:19" ht="11.25" thickBot="1" x14ac:dyDescent="0.2">
      <c r="A18610" s="106" t="s">
        <v>357</v>
      </c>
      <c r="B18610" s="106" t="s">
        <v>358</v>
      </c>
      <c r="C18610" s="130" t="s">
        <v>17</v>
      </c>
      <c r="D18610" s="130" t="s">
        <v>18</v>
      </c>
      <c r="E18610" s="131" t="s">
        <v>19</v>
      </c>
      <c r="F18610" s="131" t="s">
        <v>20</v>
      </c>
      <c r="G18610" s="130" t="s">
        <v>21</v>
      </c>
      <c r="H18610" s="130" t="s">
        <v>22</v>
      </c>
      <c r="I18610" s="130" t="s">
        <v>23</v>
      </c>
      <c r="J18610" s="130" t="s">
        <v>24</v>
      </c>
      <c r="K18610" s="131" t="s">
        <v>25</v>
      </c>
      <c r="L18610" s="131" t="s">
        <v>26</v>
      </c>
      <c r="M18610" s="130" t="s">
        <v>27</v>
      </c>
      <c r="N18610" s="130" t="s">
        <v>28</v>
      </c>
      <c r="O18610" s="130" t="s">
        <v>29</v>
      </c>
      <c r="P18610" s="130" t="s">
        <v>30</v>
      </c>
      <c r="Q18610" s="130" t="s">
        <v>31</v>
      </c>
      <c r="R18610" s="130" t="s">
        <v>32</v>
      </c>
      <c r="S18610" s="130" t="s">
        <v>33</v>
      </c>
    </row>
    <row r="18611" spans="1:19" ht="11.25" thickBot="1" x14ac:dyDescent="0.2">
      <c r="A18611" s="107">
        <v>1</v>
      </c>
      <c r="B18611" s="132">
        <v>0.76292824074074073</v>
      </c>
      <c r="C18611" s="108">
        <v>33840.847000000002</v>
      </c>
      <c r="D18611" s="108">
        <v>68825.884000000005</v>
      </c>
      <c r="E18611" s="133">
        <v>0.97040999999999999</v>
      </c>
      <c r="F18611" s="133">
        <v>0.95979999999999999</v>
      </c>
      <c r="G18611" s="108">
        <v>10.808999999999999</v>
      </c>
      <c r="H18611" s="108">
        <v>194.15600000000001</v>
      </c>
      <c r="I18611" s="108">
        <v>575273.81999999995</v>
      </c>
      <c r="J18611" s="141" t="s">
        <v>13650</v>
      </c>
      <c r="K18611" s="133">
        <v>1.0343199999999999</v>
      </c>
      <c r="L18611" s="134" t="s">
        <v>4563</v>
      </c>
      <c r="M18611" s="108">
        <v>312.44799999999998</v>
      </c>
      <c r="N18611" s="108">
        <v>3752.6489999999999</v>
      </c>
      <c r="O18611" s="108">
        <v>9.0399999999999991</v>
      </c>
      <c r="P18611" s="108">
        <v>287.24900000000002</v>
      </c>
      <c r="Q18611" s="108">
        <v>1603.3689999999999</v>
      </c>
      <c r="R18611" s="108">
        <v>385.71</v>
      </c>
      <c r="S18611" s="108">
        <v>272.28899999999999</v>
      </c>
    </row>
    <row r="18612" spans="1:19" ht="11.25" thickBot="1" x14ac:dyDescent="0.2">
      <c r="A18612" s="112"/>
    </row>
    <row r="18613" spans="1:19" ht="11.25" thickBot="1" x14ac:dyDescent="0.2">
      <c r="A18613" s="107">
        <v>2</v>
      </c>
      <c r="B18613" s="132">
        <v>0.7631134259259259</v>
      </c>
      <c r="C18613" s="108">
        <v>33723.834000000003</v>
      </c>
      <c r="D18613" s="108">
        <v>68642.478000000003</v>
      </c>
      <c r="E18613" s="133">
        <v>0.97719999999999996</v>
      </c>
      <c r="F18613" s="133">
        <v>0.96687999999999996</v>
      </c>
      <c r="G18613" s="108">
        <v>6.5940000000000003</v>
      </c>
      <c r="H18613" s="108">
        <v>172.31399999999999</v>
      </c>
      <c r="I18613" s="108">
        <v>577721.23</v>
      </c>
      <c r="J18613" s="141" t="s">
        <v>13651</v>
      </c>
      <c r="K18613" s="133">
        <v>1.05552</v>
      </c>
      <c r="L18613" s="134" t="s">
        <v>4565</v>
      </c>
      <c r="M18613" s="108">
        <v>411.822</v>
      </c>
      <c r="N18613" s="108">
        <v>3757.3490000000002</v>
      </c>
      <c r="O18613" s="108">
        <v>7.21</v>
      </c>
      <c r="P18613" s="108">
        <v>271.10199999999998</v>
      </c>
      <c r="Q18613" s="108">
        <v>1461.12</v>
      </c>
      <c r="R18613" s="108">
        <v>341.07400000000001</v>
      </c>
      <c r="S18613" s="108">
        <v>291.85000000000002</v>
      </c>
    </row>
    <row r="18614" spans="1:19" ht="11.25" thickBot="1" x14ac:dyDescent="0.2">
      <c r="A18614" s="112"/>
    </row>
    <row r="18615" spans="1:19" ht="11.25" thickBot="1" x14ac:dyDescent="0.2">
      <c r="A18615" s="107">
        <v>3</v>
      </c>
      <c r="B18615" s="132">
        <v>0.76328703703703704</v>
      </c>
      <c r="C18615" s="108">
        <v>30915.341</v>
      </c>
      <c r="D18615" s="108">
        <v>69931.415999999997</v>
      </c>
      <c r="E18615" s="133">
        <v>0.98946000000000001</v>
      </c>
      <c r="F18615" s="133">
        <v>0.97545999999999999</v>
      </c>
      <c r="G18615" s="108">
        <v>7.44</v>
      </c>
      <c r="H18615" s="108">
        <v>150.93</v>
      </c>
      <c r="I18615" s="108">
        <v>578496.65</v>
      </c>
      <c r="J18615" s="141" t="s">
        <v>13652</v>
      </c>
      <c r="K18615" s="133">
        <v>1.0576700000000001</v>
      </c>
      <c r="L18615" s="134" t="s">
        <v>4567</v>
      </c>
      <c r="M18615" s="108">
        <v>340.54599999999999</v>
      </c>
      <c r="N18615" s="108">
        <v>3779.982</v>
      </c>
      <c r="O18615" s="108">
        <v>7.1989999999999998</v>
      </c>
      <c r="P18615" s="108">
        <v>240.886</v>
      </c>
      <c r="Q18615" s="108">
        <v>1458.1489999999999</v>
      </c>
      <c r="R18615" s="108">
        <v>379.70299999999997</v>
      </c>
      <c r="S18615" s="108">
        <v>259.18900000000002</v>
      </c>
    </row>
    <row r="18616" spans="1:19" ht="11.25" thickBot="1" x14ac:dyDescent="0.2">
      <c r="A18616" s="112"/>
    </row>
    <row r="18617" spans="1:19" ht="11.25" thickBot="1" x14ac:dyDescent="0.2">
      <c r="A18617" s="135" t="s">
        <v>362</v>
      </c>
      <c r="B18617" s="112"/>
      <c r="C18617" s="136">
        <v>32826.673999999999</v>
      </c>
      <c r="D18617" s="136">
        <v>69133.259000000005</v>
      </c>
      <c r="E18617" s="137">
        <v>0.97902</v>
      </c>
      <c r="F18617" s="137">
        <v>0.96738000000000002</v>
      </c>
      <c r="G18617" s="136">
        <v>8.2810000000000006</v>
      </c>
      <c r="H18617" s="136">
        <v>172.46600000000001</v>
      </c>
      <c r="I18617" s="136">
        <v>577163.9</v>
      </c>
      <c r="J18617" s="141" t="s">
        <v>13653</v>
      </c>
      <c r="K18617" s="137">
        <v>1.0491699999999999</v>
      </c>
      <c r="L18617" s="134" t="s">
        <v>3492</v>
      </c>
      <c r="M18617" s="136">
        <v>354.93900000000002</v>
      </c>
      <c r="N18617" s="136">
        <v>3763.3270000000002</v>
      </c>
      <c r="O18617" s="136">
        <v>7.8159999999999998</v>
      </c>
      <c r="P18617" s="136">
        <v>266.41199999999998</v>
      </c>
      <c r="Q18617" s="136">
        <v>1507.546</v>
      </c>
      <c r="R18617" s="136">
        <v>368.82900000000001</v>
      </c>
      <c r="S18617" s="136">
        <v>274.44299999999998</v>
      </c>
    </row>
    <row r="18618" spans="1:19" ht="11.25" thickBot="1" x14ac:dyDescent="0.2">
      <c r="A18618" s="112"/>
    </row>
    <row r="18619" spans="1:19" ht="11.25" thickBot="1" x14ac:dyDescent="0.2">
      <c r="A18619" s="138" t="s">
        <v>364</v>
      </c>
      <c r="B18619" s="112"/>
      <c r="C18619" s="136">
        <v>1656.297</v>
      </c>
      <c r="D18619" s="136">
        <v>697.28</v>
      </c>
      <c r="E18619" s="137">
        <v>9.6600000000000002E-3</v>
      </c>
      <c r="F18619" s="137">
        <v>7.8399999999999997E-3</v>
      </c>
      <c r="G18619" s="136">
        <v>2.23</v>
      </c>
      <c r="H18619" s="136">
        <v>21.614000000000001</v>
      </c>
      <c r="I18619" s="136">
        <v>1682.1510000000001</v>
      </c>
      <c r="J18619" s="141" t="s">
        <v>13654</v>
      </c>
      <c r="K18619" s="137">
        <v>1.29E-2</v>
      </c>
      <c r="L18619" s="134" t="s">
        <v>4570</v>
      </c>
      <c r="M18619" s="136">
        <v>51.226999999999997</v>
      </c>
      <c r="N18619" s="136">
        <v>14.614000000000001</v>
      </c>
      <c r="O18619" s="136">
        <v>1.06</v>
      </c>
      <c r="P18619" s="136">
        <v>23.535</v>
      </c>
      <c r="Q18619" s="136">
        <v>82.998999999999995</v>
      </c>
      <c r="R18619" s="136">
        <v>24.224</v>
      </c>
      <c r="S18619" s="136">
        <v>16.437000000000001</v>
      </c>
    </row>
    <row r="18620" spans="1:19" ht="11.25" thickBot="1" x14ac:dyDescent="0.2">
      <c r="A18620" s="112"/>
    </row>
    <row r="18621" spans="1:19" ht="11.25" thickBot="1" x14ac:dyDescent="0.2">
      <c r="A18621" s="139" t="s">
        <v>366</v>
      </c>
      <c r="B18621" s="112"/>
      <c r="C18621" s="136">
        <v>5.0460000000000003</v>
      </c>
      <c r="D18621" s="136">
        <v>1.0089999999999999</v>
      </c>
      <c r="E18621" s="140">
        <v>0.98699999999999999</v>
      </c>
      <c r="F18621" s="140">
        <v>0.81100000000000005</v>
      </c>
      <c r="G18621" s="136">
        <v>26.927</v>
      </c>
      <c r="H18621" s="136">
        <v>12.532</v>
      </c>
      <c r="I18621" s="136">
        <v>0.29099999999999998</v>
      </c>
      <c r="J18621" s="141" t="s">
        <v>4571</v>
      </c>
      <c r="K18621" s="140">
        <v>1.23</v>
      </c>
      <c r="L18621" s="134" t="s">
        <v>1243</v>
      </c>
      <c r="M18621" s="136">
        <v>14.433</v>
      </c>
      <c r="N18621" s="136">
        <v>0.38800000000000001</v>
      </c>
      <c r="O18621" s="136">
        <v>13.558999999999999</v>
      </c>
      <c r="P18621" s="136">
        <v>8.8339999999999996</v>
      </c>
      <c r="Q18621" s="136">
        <v>5.5060000000000002</v>
      </c>
      <c r="R18621" s="136">
        <v>6.5679999999999996</v>
      </c>
      <c r="S18621" s="136">
        <v>5.9889999999999999</v>
      </c>
    </row>
    <row r="18622" spans="1:19" ht="11.25" thickBot="1" x14ac:dyDescent="0.2">
      <c r="A18622" s="112"/>
    </row>
    <row r="18623" spans="1:19" ht="11.25" thickBot="1" x14ac:dyDescent="0.2">
      <c r="A18623" s="106" t="s">
        <v>357</v>
      </c>
      <c r="B18623" s="106" t="s">
        <v>358</v>
      </c>
      <c r="C18623" s="131" t="s">
        <v>34</v>
      </c>
      <c r="D18623" s="131" t="s">
        <v>35</v>
      </c>
      <c r="E18623" s="130" t="s">
        <v>36</v>
      </c>
      <c r="F18623" s="130" t="s">
        <v>37</v>
      </c>
      <c r="G18623" s="130" t="s">
        <v>38</v>
      </c>
      <c r="H18623" s="130" t="s">
        <v>39</v>
      </c>
      <c r="I18623" s="130" t="s">
        <v>40</v>
      </c>
      <c r="J18623" s="130" t="s">
        <v>41</v>
      </c>
      <c r="K18623" s="130" t="s">
        <v>42</v>
      </c>
      <c r="L18623" s="130" t="s">
        <v>43</v>
      </c>
      <c r="M18623" s="130" t="s">
        <v>44</v>
      </c>
      <c r="N18623" s="130" t="s">
        <v>45</v>
      </c>
      <c r="O18623" s="130" t="s">
        <v>46</v>
      </c>
      <c r="P18623" s="130" t="s">
        <v>47</v>
      </c>
      <c r="Q18623" s="130" t="s">
        <v>48</v>
      </c>
      <c r="R18623" s="130" t="s">
        <v>49</v>
      </c>
      <c r="S18623" s="130" t="s">
        <v>50</v>
      </c>
    </row>
    <row r="18624" spans="1:19" ht="11.25" thickBot="1" x14ac:dyDescent="0.2">
      <c r="A18624" s="107">
        <v>1</v>
      </c>
      <c r="B18624" s="132">
        <v>0.76292824074074073</v>
      </c>
      <c r="C18624" s="133">
        <v>0.93620000000000003</v>
      </c>
      <c r="D18624" s="134" t="s">
        <v>4572</v>
      </c>
      <c r="E18624" s="108">
        <v>2819.1129999999998</v>
      </c>
      <c r="F18624" s="108">
        <v>254.869</v>
      </c>
      <c r="G18624" s="108">
        <v>0.90600000000000003</v>
      </c>
      <c r="H18624" s="108">
        <v>8434.9419999999991</v>
      </c>
      <c r="I18624" s="108">
        <v>378498.81</v>
      </c>
      <c r="J18624" s="141" t="s">
        <v>13655</v>
      </c>
      <c r="K18624" s="108">
        <v>6509.9939999999997</v>
      </c>
      <c r="L18624" s="108">
        <v>12374.946</v>
      </c>
      <c r="M18624" s="108">
        <v>1859.6420000000001</v>
      </c>
      <c r="N18624" s="108">
        <v>1271.3150000000001</v>
      </c>
      <c r="O18624" s="108">
        <v>235.49700000000001</v>
      </c>
      <c r="P18624" s="108">
        <v>644.303</v>
      </c>
      <c r="Q18624" s="108">
        <v>267.39299999999997</v>
      </c>
      <c r="R18624" s="108">
        <v>231.41800000000001</v>
      </c>
      <c r="S18624" s="108">
        <v>268.81099999999998</v>
      </c>
    </row>
    <row r="18625" spans="1:19" ht="11.25" thickBot="1" x14ac:dyDescent="0.2">
      <c r="A18625" s="112"/>
    </row>
    <row r="18626" spans="1:19" ht="11.25" thickBot="1" x14ac:dyDescent="0.2">
      <c r="A18626" s="107">
        <v>2</v>
      </c>
      <c r="B18626" s="132">
        <v>0.7631134259259259</v>
      </c>
      <c r="C18626" s="133">
        <v>0.95126999999999995</v>
      </c>
      <c r="D18626" s="134" t="s">
        <v>4574</v>
      </c>
      <c r="E18626" s="108">
        <v>2781.1689999999999</v>
      </c>
      <c r="F18626" s="108">
        <v>227.941</v>
      </c>
      <c r="G18626" s="108">
        <v>0.879</v>
      </c>
      <c r="H18626" s="108">
        <v>8347.2749999999996</v>
      </c>
      <c r="I18626" s="108">
        <v>378520.74</v>
      </c>
      <c r="J18626" s="141" t="s">
        <v>13656</v>
      </c>
      <c r="K18626" s="108">
        <v>6576.585</v>
      </c>
      <c r="L18626" s="108">
        <v>12166.296</v>
      </c>
      <c r="M18626" s="108">
        <v>1800.146</v>
      </c>
      <c r="N18626" s="108">
        <v>1304.261</v>
      </c>
      <c r="O18626" s="108">
        <v>231.583</v>
      </c>
      <c r="P18626" s="108">
        <v>572.42999999999995</v>
      </c>
      <c r="Q18626" s="108">
        <v>246.9</v>
      </c>
      <c r="R18626" s="108">
        <v>212.065</v>
      </c>
      <c r="S18626" s="108">
        <v>271.173</v>
      </c>
    </row>
    <row r="18627" spans="1:19" ht="11.25" thickBot="1" x14ac:dyDescent="0.2">
      <c r="A18627" s="112"/>
    </row>
    <row r="18628" spans="1:19" ht="11.25" thickBot="1" x14ac:dyDescent="0.2">
      <c r="A18628" s="107">
        <v>3</v>
      </c>
      <c r="B18628" s="132">
        <v>0.76328703703703704</v>
      </c>
      <c r="C18628" s="133">
        <v>0.96064000000000005</v>
      </c>
      <c r="D18628" s="134" t="s">
        <v>4576</v>
      </c>
      <c r="E18628" s="108">
        <v>2871.0039999999999</v>
      </c>
      <c r="F18628" s="108">
        <v>220.45099999999999</v>
      </c>
      <c r="G18628" s="108">
        <v>-1.798</v>
      </c>
      <c r="H18628" s="108">
        <v>8503.7919999999995</v>
      </c>
      <c r="I18628" s="108">
        <v>378304.19</v>
      </c>
      <c r="J18628" s="141" t="s">
        <v>13657</v>
      </c>
      <c r="K18628" s="108">
        <v>6653.3680000000004</v>
      </c>
      <c r="L18628" s="108">
        <v>12165.371999999999</v>
      </c>
      <c r="M18628" s="108">
        <v>1907.319</v>
      </c>
      <c r="N18628" s="108">
        <v>1293.7670000000001</v>
      </c>
      <c r="O18628" s="108">
        <v>211.72</v>
      </c>
      <c r="P18628" s="108">
        <v>560.68499999999995</v>
      </c>
      <c r="Q18628" s="108">
        <v>247.821</v>
      </c>
      <c r="R18628" s="108">
        <v>201.11500000000001</v>
      </c>
      <c r="S18628" s="108">
        <v>239.13399999999999</v>
      </c>
    </row>
    <row r="18629" spans="1:19" ht="11.25" thickBot="1" x14ac:dyDescent="0.2">
      <c r="A18629" s="112"/>
    </row>
    <row r="18630" spans="1:19" ht="11.25" thickBot="1" x14ac:dyDescent="0.2">
      <c r="A18630" s="135" t="s">
        <v>362</v>
      </c>
      <c r="B18630" s="112"/>
      <c r="C18630" s="137">
        <v>0.94937000000000005</v>
      </c>
      <c r="D18630" s="134" t="s">
        <v>4578</v>
      </c>
      <c r="E18630" s="136">
        <v>2823.7620000000002</v>
      </c>
      <c r="F18630" s="136">
        <v>234.42</v>
      </c>
      <c r="G18630" s="136">
        <v>-4.0000000000000001E-3</v>
      </c>
      <c r="H18630" s="136">
        <v>8428.67</v>
      </c>
      <c r="I18630" s="136">
        <v>378441.25</v>
      </c>
      <c r="J18630" s="141" t="s">
        <v>13658</v>
      </c>
      <c r="K18630" s="136">
        <v>6579.982</v>
      </c>
      <c r="L18630" s="136">
        <v>12235.538</v>
      </c>
      <c r="M18630" s="136">
        <v>1855.702</v>
      </c>
      <c r="N18630" s="136">
        <v>1289.7809999999999</v>
      </c>
      <c r="O18630" s="136">
        <v>226.267</v>
      </c>
      <c r="P18630" s="136">
        <v>592.47299999999996</v>
      </c>
      <c r="Q18630" s="136">
        <v>254.03800000000001</v>
      </c>
      <c r="R18630" s="136">
        <v>214.86600000000001</v>
      </c>
      <c r="S18630" s="136">
        <v>259.70600000000002</v>
      </c>
    </row>
    <row r="18631" spans="1:19" ht="11.25" thickBot="1" x14ac:dyDescent="0.2">
      <c r="A18631" s="112"/>
    </row>
    <row r="18632" spans="1:19" ht="11.25" thickBot="1" x14ac:dyDescent="0.2">
      <c r="A18632" s="138" t="s">
        <v>364</v>
      </c>
      <c r="B18632" s="112"/>
      <c r="C18632" s="137">
        <v>1.2330000000000001E-2</v>
      </c>
      <c r="D18632" s="134" t="s">
        <v>4580</v>
      </c>
      <c r="E18632" s="136">
        <v>45.097999999999999</v>
      </c>
      <c r="F18632" s="136">
        <v>18.100999999999999</v>
      </c>
      <c r="G18632" s="136">
        <v>1.554</v>
      </c>
      <c r="H18632" s="136">
        <v>78.447000000000003</v>
      </c>
      <c r="I18632" s="136">
        <v>119.2</v>
      </c>
      <c r="J18632" s="141" t="s">
        <v>13659</v>
      </c>
      <c r="K18632" s="136">
        <v>71.747</v>
      </c>
      <c r="L18632" s="136">
        <v>120.732</v>
      </c>
      <c r="M18632" s="136">
        <v>53.695</v>
      </c>
      <c r="N18632" s="136">
        <v>16.831</v>
      </c>
      <c r="O18632" s="136">
        <v>12.749000000000001</v>
      </c>
      <c r="P18632" s="136">
        <v>45.268000000000001</v>
      </c>
      <c r="Q18632" s="136">
        <v>11.574999999999999</v>
      </c>
      <c r="R18632" s="136">
        <v>15.343999999999999</v>
      </c>
      <c r="S18632" s="136">
        <v>17.855</v>
      </c>
    </row>
    <row r="18633" spans="1:19" ht="11.25" thickBot="1" x14ac:dyDescent="0.2">
      <c r="A18633" s="112"/>
    </row>
    <row r="18634" spans="1:19" ht="11.25" thickBot="1" x14ac:dyDescent="0.2">
      <c r="A18634" s="139" t="s">
        <v>366</v>
      </c>
      <c r="B18634" s="112"/>
      <c r="C18634" s="140">
        <v>1.2989999999999999</v>
      </c>
      <c r="D18634" s="134" t="s">
        <v>4581</v>
      </c>
      <c r="E18634" s="136">
        <v>1.597</v>
      </c>
      <c r="F18634" s="136">
        <v>7.7220000000000004</v>
      </c>
      <c r="G18634" s="136">
        <v>37236.277000000002</v>
      </c>
      <c r="H18634" s="136">
        <v>0.93100000000000005</v>
      </c>
      <c r="I18634" s="136">
        <v>3.1E-2</v>
      </c>
      <c r="J18634" s="141" t="s">
        <v>526</v>
      </c>
      <c r="K18634" s="136">
        <v>1.0900000000000001</v>
      </c>
      <c r="L18634" s="136">
        <v>0.98699999999999999</v>
      </c>
      <c r="M18634" s="136">
        <v>2.8940000000000001</v>
      </c>
      <c r="N18634" s="136">
        <v>1.3049999999999999</v>
      </c>
      <c r="O18634" s="136">
        <v>5.6340000000000003</v>
      </c>
      <c r="P18634" s="136">
        <v>7.641</v>
      </c>
      <c r="Q18634" s="136">
        <v>4.556</v>
      </c>
      <c r="R18634" s="136">
        <v>7.141</v>
      </c>
      <c r="S18634" s="136">
        <v>6.875</v>
      </c>
    </row>
    <row r="18635" spans="1:19" ht="11.25" thickBot="1" x14ac:dyDescent="0.2">
      <c r="A18635" s="112"/>
    </row>
    <row r="18636" spans="1:19" ht="11.25" thickBot="1" x14ac:dyDescent="0.2">
      <c r="A18636" s="106" t="s">
        <v>357</v>
      </c>
      <c r="B18636" s="106" t="s">
        <v>358</v>
      </c>
      <c r="C18636" s="130" t="s">
        <v>51</v>
      </c>
      <c r="D18636" s="130" t="s">
        <v>52</v>
      </c>
      <c r="E18636" s="130" t="s">
        <v>53</v>
      </c>
      <c r="F18636" s="130" t="s">
        <v>54</v>
      </c>
      <c r="G18636" s="130" t="s">
        <v>55</v>
      </c>
      <c r="H18636" s="130" t="s">
        <v>56</v>
      </c>
      <c r="I18636" s="130" t="s">
        <v>57</v>
      </c>
      <c r="J18636" s="130" t="s">
        <v>58</v>
      </c>
      <c r="K18636" s="130" t="s">
        <v>59</v>
      </c>
      <c r="L18636" s="130" t="s">
        <v>60</v>
      </c>
      <c r="M18636" s="130" t="s">
        <v>61</v>
      </c>
      <c r="N18636" s="130" t="s">
        <v>62</v>
      </c>
      <c r="O18636" s="130" t="s">
        <v>63</v>
      </c>
      <c r="P18636" s="130" t="s">
        <v>64</v>
      </c>
      <c r="Q18636" s="131" t="s">
        <v>65</v>
      </c>
      <c r="R18636" s="131" t="s">
        <v>66</v>
      </c>
      <c r="S18636" s="130" t="s">
        <v>67</v>
      </c>
    </row>
    <row r="18637" spans="1:19" ht="11.25" thickBot="1" x14ac:dyDescent="0.2">
      <c r="A18637" s="107">
        <v>1</v>
      </c>
      <c r="B18637" s="132">
        <v>0.76292824074074073</v>
      </c>
      <c r="C18637" s="108">
        <v>217.20099999999999</v>
      </c>
      <c r="D18637" s="108">
        <v>200.38900000000001</v>
      </c>
      <c r="E18637" s="108">
        <v>62.378</v>
      </c>
      <c r="F18637" s="108">
        <v>108.11199999999999</v>
      </c>
      <c r="G18637" s="108">
        <v>60.314</v>
      </c>
      <c r="H18637" s="108">
        <v>128.43700000000001</v>
      </c>
      <c r="I18637" s="108">
        <v>2877.05</v>
      </c>
      <c r="J18637" s="108">
        <v>11319.543</v>
      </c>
      <c r="K18637" s="108">
        <v>16616.325000000001</v>
      </c>
      <c r="L18637" s="108">
        <v>-13.114000000000001</v>
      </c>
      <c r="M18637" s="108">
        <v>-1.581</v>
      </c>
      <c r="N18637" s="108">
        <v>791.39099999999996</v>
      </c>
      <c r="O18637" s="108">
        <v>214.98</v>
      </c>
      <c r="P18637" s="108">
        <v>17117.072</v>
      </c>
      <c r="Q18637" s="133">
        <v>0.89693999999999996</v>
      </c>
      <c r="R18637" s="134" t="s">
        <v>4582</v>
      </c>
      <c r="S18637" s="108">
        <v>1934.558</v>
      </c>
    </row>
    <row r="18638" spans="1:19" ht="11.25" thickBot="1" x14ac:dyDescent="0.2">
      <c r="A18638" s="112"/>
    </row>
    <row r="18639" spans="1:19" ht="11.25" thickBot="1" x14ac:dyDescent="0.2">
      <c r="A18639" s="107">
        <v>2</v>
      </c>
      <c r="B18639" s="132">
        <v>0.7631134259259259</v>
      </c>
      <c r="C18639" s="108">
        <v>196.13800000000001</v>
      </c>
      <c r="D18639" s="108">
        <v>188.65700000000001</v>
      </c>
      <c r="E18639" s="108">
        <v>66.436999999999998</v>
      </c>
      <c r="F18639" s="108">
        <v>109.09</v>
      </c>
      <c r="G18639" s="108">
        <v>57.061999999999998</v>
      </c>
      <c r="H18639" s="108">
        <v>120.955</v>
      </c>
      <c r="I18639" s="108">
        <v>2795.3510000000001</v>
      </c>
      <c r="J18639" s="108">
        <v>11585.472</v>
      </c>
      <c r="K18639" s="108">
        <v>16627.883999999998</v>
      </c>
      <c r="L18639" s="108">
        <v>-14.077999999999999</v>
      </c>
      <c r="M18639" s="108">
        <v>4.0019999999999998</v>
      </c>
      <c r="N18639" s="108">
        <v>736.12400000000002</v>
      </c>
      <c r="O18639" s="108">
        <v>187.191</v>
      </c>
      <c r="P18639" s="108">
        <v>17387.370999999999</v>
      </c>
      <c r="Q18639" s="133">
        <v>0.91330999999999996</v>
      </c>
      <c r="R18639" s="134" t="s">
        <v>4583</v>
      </c>
      <c r="S18639" s="108">
        <v>1944.66</v>
      </c>
    </row>
    <row r="18640" spans="1:19" ht="11.25" thickBot="1" x14ac:dyDescent="0.2">
      <c r="A18640" s="112"/>
    </row>
    <row r="18641" spans="1:19" ht="11.25" thickBot="1" x14ac:dyDescent="0.2">
      <c r="A18641" s="107">
        <v>3</v>
      </c>
      <c r="B18641" s="132">
        <v>0.76328703703703704</v>
      </c>
      <c r="C18641" s="108">
        <v>202.52099999999999</v>
      </c>
      <c r="D18641" s="108">
        <v>204.20400000000001</v>
      </c>
      <c r="E18641" s="108">
        <v>93.962999999999994</v>
      </c>
      <c r="F18641" s="108">
        <v>83.304000000000002</v>
      </c>
      <c r="G18641" s="108">
        <v>67.177000000000007</v>
      </c>
      <c r="H18641" s="108">
        <v>113.515</v>
      </c>
      <c r="I18641" s="108">
        <v>2793.8359999999998</v>
      </c>
      <c r="J18641" s="108">
        <v>11264.503000000001</v>
      </c>
      <c r="K18641" s="108">
        <v>16607.637999999999</v>
      </c>
      <c r="L18641" s="108">
        <v>-10.353999999999999</v>
      </c>
      <c r="M18641" s="108">
        <v>1.1970000000000001</v>
      </c>
      <c r="N18641" s="108">
        <v>770.94399999999996</v>
      </c>
      <c r="O18641" s="108">
        <v>189.79599999999999</v>
      </c>
      <c r="P18641" s="108">
        <v>17322.722000000002</v>
      </c>
      <c r="Q18641" s="133">
        <v>0.91986999999999997</v>
      </c>
      <c r="R18641" s="134" t="s">
        <v>4584</v>
      </c>
      <c r="S18641" s="108">
        <v>1844.721</v>
      </c>
    </row>
    <row r="18642" spans="1:19" ht="11.25" thickBot="1" x14ac:dyDescent="0.2">
      <c r="A18642" s="112"/>
    </row>
    <row r="18643" spans="1:19" ht="11.25" thickBot="1" x14ac:dyDescent="0.2">
      <c r="A18643" s="135" t="s">
        <v>362</v>
      </c>
      <c r="B18643" s="112"/>
      <c r="C18643" s="136">
        <v>205.28700000000001</v>
      </c>
      <c r="D18643" s="136">
        <v>197.75</v>
      </c>
      <c r="E18643" s="136">
        <v>74.259</v>
      </c>
      <c r="F18643" s="136">
        <v>100.169</v>
      </c>
      <c r="G18643" s="136">
        <v>61.518000000000001</v>
      </c>
      <c r="H18643" s="136">
        <v>120.96899999999999</v>
      </c>
      <c r="I18643" s="136">
        <v>2822.0790000000002</v>
      </c>
      <c r="J18643" s="136">
        <v>11389.839</v>
      </c>
      <c r="K18643" s="136">
        <v>16617.281999999999</v>
      </c>
      <c r="L18643" s="136">
        <v>-12.515000000000001</v>
      </c>
      <c r="M18643" s="136">
        <v>1.206</v>
      </c>
      <c r="N18643" s="136">
        <v>766.15300000000002</v>
      </c>
      <c r="O18643" s="136">
        <v>197.32300000000001</v>
      </c>
      <c r="P18643" s="136">
        <v>17275.722000000002</v>
      </c>
      <c r="Q18643" s="137">
        <v>0.91003999999999996</v>
      </c>
      <c r="R18643" s="134" t="s">
        <v>4585</v>
      </c>
      <c r="S18643" s="136">
        <v>1907.979</v>
      </c>
    </row>
    <row r="18644" spans="1:19" ht="11.25" thickBot="1" x14ac:dyDescent="0.2">
      <c r="A18644" s="112"/>
    </row>
    <row r="18645" spans="1:19" ht="11.25" thickBot="1" x14ac:dyDescent="0.2">
      <c r="A18645" s="138" t="s">
        <v>364</v>
      </c>
      <c r="B18645" s="112"/>
      <c r="C18645" s="136">
        <v>10.801</v>
      </c>
      <c r="D18645" s="136">
        <v>8.1029999999999998</v>
      </c>
      <c r="E18645" s="136">
        <v>17.184999999999999</v>
      </c>
      <c r="F18645" s="136">
        <v>14.614000000000001</v>
      </c>
      <c r="G18645" s="136">
        <v>5.1639999999999997</v>
      </c>
      <c r="H18645" s="136">
        <v>7.4610000000000003</v>
      </c>
      <c r="I18645" s="136">
        <v>47.612000000000002</v>
      </c>
      <c r="J18645" s="136">
        <v>171.643</v>
      </c>
      <c r="K18645" s="136">
        <v>10.157</v>
      </c>
      <c r="L18645" s="136">
        <v>1.9330000000000001</v>
      </c>
      <c r="M18645" s="136">
        <v>2.7909999999999999</v>
      </c>
      <c r="N18645" s="136">
        <v>27.943000000000001</v>
      </c>
      <c r="O18645" s="136">
        <v>15.347</v>
      </c>
      <c r="P18645" s="136">
        <v>141.14599999999999</v>
      </c>
      <c r="Q18645" s="137">
        <v>1.1809999999999999E-2</v>
      </c>
      <c r="R18645" s="134" t="s">
        <v>4586</v>
      </c>
      <c r="S18645" s="136">
        <v>55.015999999999998</v>
      </c>
    </row>
    <row r="18646" spans="1:19" ht="11.25" thickBot="1" x14ac:dyDescent="0.2">
      <c r="A18646" s="112"/>
    </row>
    <row r="18647" spans="1:19" ht="11.25" thickBot="1" x14ac:dyDescent="0.2">
      <c r="A18647" s="139" t="s">
        <v>366</v>
      </c>
      <c r="B18647" s="112"/>
      <c r="C18647" s="136">
        <v>5.2610000000000001</v>
      </c>
      <c r="D18647" s="136">
        <v>4.0979999999999999</v>
      </c>
      <c r="E18647" s="136">
        <v>23.140999999999998</v>
      </c>
      <c r="F18647" s="136">
        <v>14.589</v>
      </c>
      <c r="G18647" s="136">
        <v>8.3940000000000001</v>
      </c>
      <c r="H18647" s="136">
        <v>6.1680000000000001</v>
      </c>
      <c r="I18647" s="136">
        <v>1.6870000000000001</v>
      </c>
      <c r="J18647" s="136">
        <v>1.5069999999999999</v>
      </c>
      <c r="K18647" s="136">
        <v>6.0999999999999999E-2</v>
      </c>
      <c r="L18647" s="136">
        <v>15.446</v>
      </c>
      <c r="M18647" s="136">
        <v>231.446</v>
      </c>
      <c r="N18647" s="136">
        <v>3.6469999999999998</v>
      </c>
      <c r="O18647" s="136">
        <v>7.7779999999999996</v>
      </c>
      <c r="P18647" s="136">
        <v>0.81699999999999995</v>
      </c>
      <c r="Q18647" s="140">
        <v>1.298</v>
      </c>
      <c r="R18647" s="134" t="s">
        <v>4587</v>
      </c>
      <c r="S18647" s="136">
        <v>2.883</v>
      </c>
    </row>
    <row r="18648" spans="1:19" ht="11.25" thickBot="1" x14ac:dyDescent="0.2">
      <c r="A18648" s="112"/>
    </row>
    <row r="18649" spans="1:19" ht="11.25" thickBot="1" x14ac:dyDescent="0.2">
      <c r="A18649" s="106" t="s">
        <v>357</v>
      </c>
      <c r="B18649" s="106" t="s">
        <v>358</v>
      </c>
      <c r="C18649" s="130" t="s">
        <v>68</v>
      </c>
    </row>
    <row r="18650" spans="1:19" ht="11.25" thickBot="1" x14ac:dyDescent="0.2">
      <c r="A18650" s="107">
        <v>1</v>
      </c>
      <c r="B18650" s="132">
        <v>0.76292824074074073</v>
      </c>
      <c r="C18650" s="108">
        <v>522.19299999999998</v>
      </c>
    </row>
    <row r="18651" spans="1:19" ht="11.25" thickBot="1" x14ac:dyDescent="0.2">
      <c r="A18651" s="112"/>
    </row>
    <row r="18652" spans="1:19" ht="11.25" thickBot="1" x14ac:dyDescent="0.2">
      <c r="A18652" s="107">
        <v>2</v>
      </c>
      <c r="B18652" s="132">
        <v>0.7631134259259259</v>
      </c>
      <c r="C18652" s="108">
        <v>529.32899999999995</v>
      </c>
    </row>
    <row r="18653" spans="1:19" ht="11.25" thickBot="1" x14ac:dyDescent="0.2">
      <c r="A18653" s="112"/>
    </row>
    <row r="18654" spans="1:19" ht="11.25" thickBot="1" x14ac:dyDescent="0.2">
      <c r="A18654" s="107">
        <v>3</v>
      </c>
      <c r="B18654" s="132">
        <v>0.76328703703703704</v>
      </c>
      <c r="C18654" s="108">
        <v>508.04500000000002</v>
      </c>
    </row>
    <row r="18655" spans="1:19" ht="11.25" thickBot="1" x14ac:dyDescent="0.2">
      <c r="A18655" s="112"/>
    </row>
    <row r="18656" spans="1:19" ht="11.25" thickBot="1" x14ac:dyDescent="0.2">
      <c r="A18656" s="135" t="s">
        <v>362</v>
      </c>
      <c r="B18656" s="112"/>
      <c r="C18656" s="136">
        <v>519.85599999999999</v>
      </c>
    </row>
    <row r="18657" spans="1:19" ht="11.25" thickBot="1" x14ac:dyDescent="0.2">
      <c r="A18657" s="112"/>
    </row>
    <row r="18658" spans="1:19" ht="11.25" thickBot="1" x14ac:dyDescent="0.2">
      <c r="A18658" s="138" t="s">
        <v>364</v>
      </c>
      <c r="B18658" s="112"/>
      <c r="C18658" s="136">
        <v>10.833</v>
      </c>
    </row>
    <row r="18659" spans="1:19" ht="11.25" thickBot="1" x14ac:dyDescent="0.2">
      <c r="A18659" s="112"/>
    </row>
    <row r="18660" spans="1:19" ht="11.25" thickBot="1" x14ac:dyDescent="0.2">
      <c r="A18660" s="139" t="s">
        <v>366</v>
      </c>
      <c r="B18660" s="112"/>
      <c r="C18660" s="136">
        <v>2.0840000000000001</v>
      </c>
    </row>
    <row r="18661" spans="1:19" ht="10.5" x14ac:dyDescent="0.15">
      <c r="A18661" s="112"/>
    </row>
    <row r="18662" spans="1:19" x14ac:dyDescent="0.15">
      <c r="A18662" s="129"/>
      <c r="B18662" s="86" t="s">
        <v>4588</v>
      </c>
    </row>
    <row r="18663" spans="1:19" ht="9.75" thickBot="1" x14ac:dyDescent="0.2">
      <c r="A18663" s="81" t="s">
        <v>5871</v>
      </c>
    </row>
    <row r="18664" spans="1:19" ht="11.25" thickBot="1" x14ac:dyDescent="0.2">
      <c r="A18664" s="106" t="s">
        <v>357</v>
      </c>
      <c r="B18664" s="106" t="s">
        <v>358</v>
      </c>
      <c r="C18664" s="130" t="s">
        <v>0</v>
      </c>
      <c r="D18664" s="130" t="s">
        <v>1</v>
      </c>
      <c r="E18664" s="130" t="s">
        <v>2</v>
      </c>
      <c r="F18664" s="130" t="s">
        <v>3</v>
      </c>
      <c r="G18664" s="130" t="s">
        <v>4</v>
      </c>
      <c r="H18664" s="130" t="s">
        <v>5</v>
      </c>
      <c r="I18664" s="131" t="s">
        <v>6</v>
      </c>
      <c r="J18664" s="131" t="s">
        <v>7</v>
      </c>
      <c r="K18664" s="130" t="s">
        <v>8</v>
      </c>
      <c r="L18664" s="130" t="s">
        <v>9</v>
      </c>
      <c r="M18664" s="130" t="s">
        <v>10</v>
      </c>
      <c r="N18664" s="130" t="s">
        <v>11</v>
      </c>
      <c r="O18664" s="130" t="s">
        <v>12</v>
      </c>
      <c r="P18664" s="130" t="s">
        <v>13</v>
      </c>
      <c r="Q18664" s="130" t="s">
        <v>14</v>
      </c>
      <c r="R18664" s="130" t="s">
        <v>15</v>
      </c>
      <c r="S18664" s="130" t="s">
        <v>16</v>
      </c>
    </row>
    <row r="18665" spans="1:19" ht="11.25" thickBot="1" x14ac:dyDescent="0.2">
      <c r="A18665" s="107">
        <v>1</v>
      </c>
      <c r="B18665" s="132">
        <v>0.76806712962962964</v>
      </c>
      <c r="C18665" s="141" t="s">
        <v>13660</v>
      </c>
      <c r="D18665" s="141" t="s">
        <v>13661</v>
      </c>
      <c r="E18665" s="141" t="s">
        <v>13662</v>
      </c>
      <c r="F18665" s="141" t="s">
        <v>13663</v>
      </c>
      <c r="G18665" s="141" t="s">
        <v>13664</v>
      </c>
      <c r="H18665" s="141" t="s">
        <v>13665</v>
      </c>
      <c r="I18665" s="133">
        <v>1.0604</v>
      </c>
      <c r="J18665" s="134" t="s">
        <v>3521</v>
      </c>
      <c r="K18665" s="141" t="s">
        <v>13666</v>
      </c>
      <c r="L18665" s="108">
        <v>91.516000000000005</v>
      </c>
      <c r="M18665" s="108">
        <v>11020.462</v>
      </c>
      <c r="N18665" s="108">
        <v>31891.397000000001</v>
      </c>
      <c r="O18665" s="141" t="s">
        <v>13667</v>
      </c>
      <c r="P18665" s="108">
        <v>128322.88</v>
      </c>
      <c r="Q18665" s="108">
        <v>9670.2780000000002</v>
      </c>
      <c r="R18665" s="108">
        <v>20500.382000000001</v>
      </c>
      <c r="S18665" s="108">
        <v>80784.345000000001</v>
      </c>
    </row>
    <row r="18666" spans="1:19" ht="11.25" thickBot="1" x14ac:dyDescent="0.2">
      <c r="A18666" s="112"/>
    </row>
    <row r="18667" spans="1:19" ht="11.25" thickBot="1" x14ac:dyDescent="0.2">
      <c r="A18667" s="107">
        <v>2</v>
      </c>
      <c r="B18667" s="132">
        <v>0.76825231481481471</v>
      </c>
      <c r="C18667" s="141" t="s">
        <v>13668</v>
      </c>
      <c r="D18667" s="141" t="s">
        <v>13669</v>
      </c>
      <c r="E18667" s="141" t="s">
        <v>13670</v>
      </c>
      <c r="F18667" s="141" t="s">
        <v>13671</v>
      </c>
      <c r="G18667" s="141" t="s">
        <v>13672</v>
      </c>
      <c r="H18667" s="141" t="s">
        <v>13673</v>
      </c>
      <c r="I18667" s="133">
        <v>1.071</v>
      </c>
      <c r="J18667" s="134" t="s">
        <v>4601</v>
      </c>
      <c r="K18667" s="141" t="s">
        <v>13674</v>
      </c>
      <c r="L18667" s="108">
        <v>71.927000000000007</v>
      </c>
      <c r="M18667" s="108">
        <v>11319.205</v>
      </c>
      <c r="N18667" s="108">
        <v>32246.42</v>
      </c>
      <c r="O18667" s="141" t="s">
        <v>13675</v>
      </c>
      <c r="P18667" s="108">
        <v>129861.93</v>
      </c>
      <c r="Q18667" s="108">
        <v>9432.9279999999999</v>
      </c>
      <c r="R18667" s="108">
        <v>20654.287</v>
      </c>
      <c r="S18667" s="108">
        <v>81029.558000000005</v>
      </c>
    </row>
    <row r="18668" spans="1:19" ht="11.25" thickBot="1" x14ac:dyDescent="0.2">
      <c r="A18668" s="112"/>
    </row>
    <row r="18669" spans="1:19" ht="11.25" thickBot="1" x14ac:dyDescent="0.2">
      <c r="A18669" s="107">
        <v>3</v>
      </c>
      <c r="B18669" s="132">
        <v>0.76842592592592596</v>
      </c>
      <c r="C18669" s="141" t="s">
        <v>13676</v>
      </c>
      <c r="D18669" s="141" t="s">
        <v>13677</v>
      </c>
      <c r="E18669" s="141" t="s">
        <v>13678</v>
      </c>
      <c r="F18669" s="141" t="s">
        <v>13679</v>
      </c>
      <c r="G18669" s="141" t="s">
        <v>13680</v>
      </c>
      <c r="H18669" s="141" t="s">
        <v>13681</v>
      </c>
      <c r="I18669" s="133">
        <v>1.0925100000000001</v>
      </c>
      <c r="J18669" s="134" t="s">
        <v>4610</v>
      </c>
      <c r="K18669" s="141" t="s">
        <v>13682</v>
      </c>
      <c r="L18669" s="108">
        <v>95.206999999999994</v>
      </c>
      <c r="M18669" s="108">
        <v>11209.477000000001</v>
      </c>
      <c r="N18669" s="108">
        <v>32723.780999999999</v>
      </c>
      <c r="O18669" s="141" t="s">
        <v>13683</v>
      </c>
      <c r="P18669" s="108">
        <v>126895.72</v>
      </c>
      <c r="Q18669" s="108">
        <v>9247.6579999999994</v>
      </c>
      <c r="R18669" s="108">
        <v>20503.026000000002</v>
      </c>
      <c r="S18669" s="108">
        <v>81065.142000000007</v>
      </c>
    </row>
    <row r="18670" spans="1:19" ht="11.25" thickBot="1" x14ac:dyDescent="0.2">
      <c r="A18670" s="112"/>
    </row>
    <row r="18671" spans="1:19" ht="11.25" thickBot="1" x14ac:dyDescent="0.2">
      <c r="A18671" s="135" t="s">
        <v>362</v>
      </c>
      <c r="B18671" s="112"/>
      <c r="C18671" s="141" t="s">
        <v>13684</v>
      </c>
      <c r="D18671" s="141" t="s">
        <v>13685</v>
      </c>
      <c r="E18671" s="141" t="s">
        <v>13686</v>
      </c>
      <c r="F18671" s="141" t="s">
        <v>13687</v>
      </c>
      <c r="G18671" s="141" t="s">
        <v>13688</v>
      </c>
      <c r="H18671" s="141" t="s">
        <v>13689</v>
      </c>
      <c r="I18671" s="137">
        <v>1.07464</v>
      </c>
      <c r="J18671" s="134" t="s">
        <v>4619</v>
      </c>
      <c r="K18671" s="141" t="s">
        <v>13690</v>
      </c>
      <c r="L18671" s="136">
        <v>86.216999999999999</v>
      </c>
      <c r="M18671" s="136">
        <v>11183.048000000001</v>
      </c>
      <c r="N18671" s="136">
        <v>32287.199000000001</v>
      </c>
      <c r="O18671" s="141" t="s">
        <v>13691</v>
      </c>
      <c r="P18671" s="136">
        <v>128360.18</v>
      </c>
      <c r="Q18671" s="136">
        <v>9450.2880000000005</v>
      </c>
      <c r="R18671" s="136">
        <v>20552.564999999999</v>
      </c>
      <c r="S18671" s="136">
        <v>80959.682000000001</v>
      </c>
    </row>
    <row r="18672" spans="1:19" ht="11.25" thickBot="1" x14ac:dyDescent="0.2">
      <c r="A18672" s="112"/>
    </row>
    <row r="18673" spans="1:19" ht="11.25" thickBot="1" x14ac:dyDescent="0.2">
      <c r="A18673" s="138" t="s">
        <v>364</v>
      </c>
      <c r="B18673" s="112"/>
      <c r="C18673" s="141" t="s">
        <v>13692</v>
      </c>
      <c r="D18673" s="141" t="s">
        <v>13693</v>
      </c>
      <c r="E18673" s="141" t="s">
        <v>13694</v>
      </c>
      <c r="F18673" s="141" t="s">
        <v>13695</v>
      </c>
      <c r="G18673" s="141" t="s">
        <v>13696</v>
      </c>
      <c r="H18673" s="141" t="s">
        <v>13697</v>
      </c>
      <c r="I18673" s="137">
        <v>1.636E-2</v>
      </c>
      <c r="J18673" s="134" t="s">
        <v>4627</v>
      </c>
      <c r="K18673" s="141" t="s">
        <v>13698</v>
      </c>
      <c r="L18673" s="136">
        <v>12.512</v>
      </c>
      <c r="M18673" s="136">
        <v>151.11500000000001</v>
      </c>
      <c r="N18673" s="136">
        <v>417.68799999999999</v>
      </c>
      <c r="O18673" s="141" t="s">
        <v>13699</v>
      </c>
      <c r="P18673" s="136">
        <v>1483.4580000000001</v>
      </c>
      <c r="Q18673" s="136">
        <v>211.84399999999999</v>
      </c>
      <c r="R18673" s="136">
        <v>88.103999999999999</v>
      </c>
      <c r="S18673" s="136">
        <v>152.88499999999999</v>
      </c>
    </row>
    <row r="18674" spans="1:19" ht="11.25" thickBot="1" x14ac:dyDescent="0.2">
      <c r="A18674" s="112"/>
    </row>
    <row r="18675" spans="1:19" ht="11.25" thickBot="1" x14ac:dyDescent="0.2">
      <c r="A18675" s="139" t="s">
        <v>366</v>
      </c>
      <c r="B18675" s="112"/>
      <c r="C18675" s="141" t="s">
        <v>4281</v>
      </c>
      <c r="D18675" s="141" t="s">
        <v>1493</v>
      </c>
      <c r="E18675" s="141" t="s">
        <v>4629</v>
      </c>
      <c r="F18675" s="141" t="s">
        <v>4630</v>
      </c>
      <c r="G18675" s="141" t="s">
        <v>4631</v>
      </c>
      <c r="H18675" s="141" t="s">
        <v>4632</v>
      </c>
      <c r="I18675" s="140">
        <v>1.522</v>
      </c>
      <c r="J18675" s="134" t="s">
        <v>3849</v>
      </c>
      <c r="K18675" s="141" t="s">
        <v>1644</v>
      </c>
      <c r="L18675" s="136">
        <v>14.512</v>
      </c>
      <c r="M18675" s="136">
        <v>1.351</v>
      </c>
      <c r="N18675" s="136">
        <v>1.294</v>
      </c>
      <c r="O18675" s="141" t="s">
        <v>4633</v>
      </c>
      <c r="P18675" s="136">
        <v>1.1559999999999999</v>
      </c>
      <c r="Q18675" s="136">
        <v>2.242</v>
      </c>
      <c r="R18675" s="136">
        <v>0.42899999999999999</v>
      </c>
      <c r="S18675" s="136">
        <v>0.189</v>
      </c>
    </row>
    <row r="18676" spans="1:19" ht="11.25" thickBot="1" x14ac:dyDescent="0.2">
      <c r="A18676" s="112"/>
    </row>
    <row r="18677" spans="1:19" ht="11.25" thickBot="1" x14ac:dyDescent="0.2">
      <c r="A18677" s="106" t="s">
        <v>357</v>
      </c>
      <c r="B18677" s="106" t="s">
        <v>358</v>
      </c>
      <c r="C18677" s="130" t="s">
        <v>17</v>
      </c>
      <c r="D18677" s="130" t="s">
        <v>18</v>
      </c>
      <c r="E18677" s="131" t="s">
        <v>19</v>
      </c>
      <c r="F18677" s="131" t="s">
        <v>20</v>
      </c>
      <c r="G18677" s="130" t="s">
        <v>21</v>
      </c>
      <c r="H18677" s="130" t="s">
        <v>22</v>
      </c>
      <c r="I18677" s="130" t="s">
        <v>23</v>
      </c>
      <c r="J18677" s="130" t="s">
        <v>24</v>
      </c>
      <c r="K18677" s="131" t="s">
        <v>25</v>
      </c>
      <c r="L18677" s="131" t="s">
        <v>26</v>
      </c>
      <c r="M18677" s="130" t="s">
        <v>27</v>
      </c>
      <c r="N18677" s="130" t="s">
        <v>28</v>
      </c>
      <c r="O18677" s="130" t="s">
        <v>29</v>
      </c>
      <c r="P18677" s="130" t="s">
        <v>30</v>
      </c>
      <c r="Q18677" s="130" t="s">
        <v>31</v>
      </c>
      <c r="R18677" s="130" t="s">
        <v>32</v>
      </c>
      <c r="S18677" s="130" t="s">
        <v>33</v>
      </c>
    </row>
    <row r="18678" spans="1:19" ht="11.25" thickBot="1" x14ac:dyDescent="0.2">
      <c r="A18678" s="107">
        <v>1</v>
      </c>
      <c r="B18678" s="132">
        <v>0.76806712962962964</v>
      </c>
      <c r="C18678" s="108">
        <v>21754.171999999999</v>
      </c>
      <c r="D18678" s="108">
        <v>41899.498</v>
      </c>
      <c r="E18678" s="133">
        <v>0.95945999999999998</v>
      </c>
      <c r="F18678" s="133">
        <v>0.94635999999999998</v>
      </c>
      <c r="G18678" s="108">
        <v>16.22</v>
      </c>
      <c r="H18678" s="108">
        <v>77.594999999999999</v>
      </c>
      <c r="I18678" s="108">
        <v>486126.99</v>
      </c>
      <c r="J18678" s="141" t="s">
        <v>13700</v>
      </c>
      <c r="K18678" s="133">
        <v>1.0266200000000001</v>
      </c>
      <c r="L18678" s="134" t="s">
        <v>4635</v>
      </c>
      <c r="M18678" s="108">
        <v>378.12099999999998</v>
      </c>
      <c r="N18678" s="108">
        <v>3080.0520000000001</v>
      </c>
      <c r="O18678" s="108">
        <v>5.5750000000000002</v>
      </c>
      <c r="P18678" s="108">
        <v>160.19200000000001</v>
      </c>
      <c r="Q18678" s="108">
        <v>730.98099999999999</v>
      </c>
      <c r="R18678" s="108">
        <v>470.86900000000003</v>
      </c>
      <c r="S18678" s="108">
        <v>330.815</v>
      </c>
    </row>
    <row r="18679" spans="1:19" ht="11.25" thickBot="1" x14ac:dyDescent="0.2">
      <c r="A18679" s="112"/>
    </row>
    <row r="18680" spans="1:19" ht="11.25" thickBot="1" x14ac:dyDescent="0.2">
      <c r="A18680" s="107">
        <v>2</v>
      </c>
      <c r="B18680" s="132">
        <v>0.76825231481481471</v>
      </c>
      <c r="C18680" s="108">
        <v>21466.241000000002</v>
      </c>
      <c r="D18680" s="108">
        <v>43015.955000000002</v>
      </c>
      <c r="E18680" s="133">
        <v>0.99124999999999996</v>
      </c>
      <c r="F18680" s="133">
        <v>0.94703999999999999</v>
      </c>
      <c r="G18680" s="108">
        <v>6.4059999999999997</v>
      </c>
      <c r="H18680" s="108">
        <v>86.084999999999994</v>
      </c>
      <c r="I18680" s="108">
        <v>488907.42</v>
      </c>
      <c r="J18680" s="141" t="s">
        <v>13701</v>
      </c>
      <c r="K18680" s="133">
        <v>1.04261</v>
      </c>
      <c r="L18680" s="134" t="s">
        <v>4636</v>
      </c>
      <c r="M18680" s="108">
        <v>341.428</v>
      </c>
      <c r="N18680" s="108">
        <v>3049.1</v>
      </c>
      <c r="O18680" s="108">
        <v>5.6059999999999999</v>
      </c>
      <c r="P18680" s="108">
        <v>134.77199999999999</v>
      </c>
      <c r="Q18680" s="108">
        <v>739.58199999999999</v>
      </c>
      <c r="R18680" s="108">
        <v>431.00700000000001</v>
      </c>
      <c r="S18680" s="108">
        <v>327.74400000000003</v>
      </c>
    </row>
    <row r="18681" spans="1:19" ht="11.25" thickBot="1" x14ac:dyDescent="0.2">
      <c r="A18681" s="112"/>
    </row>
    <row r="18682" spans="1:19" ht="11.25" thickBot="1" x14ac:dyDescent="0.2">
      <c r="A18682" s="107">
        <v>3</v>
      </c>
      <c r="B18682" s="132">
        <v>0.76842592592592596</v>
      </c>
      <c r="C18682" s="108">
        <v>21648.962</v>
      </c>
      <c r="D18682" s="108">
        <v>42132.968000000001</v>
      </c>
      <c r="E18682" s="133">
        <v>0.99465000000000003</v>
      </c>
      <c r="F18682" s="133">
        <v>0.94774999999999998</v>
      </c>
      <c r="G18682" s="108">
        <v>7.3659999999999997</v>
      </c>
      <c r="H18682" s="108">
        <v>85.778000000000006</v>
      </c>
      <c r="I18682" s="108">
        <v>491254.05</v>
      </c>
      <c r="J18682" s="141" t="s">
        <v>13702</v>
      </c>
      <c r="K18682" s="133">
        <v>1.04959</v>
      </c>
      <c r="L18682" s="134" t="s">
        <v>4638</v>
      </c>
      <c r="M18682" s="108">
        <v>339.17599999999999</v>
      </c>
      <c r="N18682" s="108">
        <v>2957.3850000000002</v>
      </c>
      <c r="O18682" s="108">
        <v>5.6050000000000004</v>
      </c>
      <c r="P18682" s="108">
        <v>109.556</v>
      </c>
      <c r="Q18682" s="108">
        <v>756.88199999999995</v>
      </c>
      <c r="R18682" s="108">
        <v>444.09399999999999</v>
      </c>
      <c r="S18682" s="108">
        <v>345.28199999999998</v>
      </c>
    </row>
    <row r="18683" spans="1:19" ht="11.25" thickBot="1" x14ac:dyDescent="0.2">
      <c r="A18683" s="112"/>
    </row>
    <row r="18684" spans="1:19" ht="11.25" thickBot="1" x14ac:dyDescent="0.2">
      <c r="A18684" s="135" t="s">
        <v>362</v>
      </c>
      <c r="B18684" s="112"/>
      <c r="C18684" s="136">
        <v>21623.125</v>
      </c>
      <c r="D18684" s="136">
        <v>42349.472999999998</v>
      </c>
      <c r="E18684" s="137">
        <v>0.98179000000000005</v>
      </c>
      <c r="F18684" s="137">
        <v>0.94704999999999995</v>
      </c>
      <c r="G18684" s="136">
        <v>9.9969999999999999</v>
      </c>
      <c r="H18684" s="136">
        <v>83.153000000000006</v>
      </c>
      <c r="I18684" s="136">
        <v>488762.82</v>
      </c>
      <c r="J18684" s="141" t="s">
        <v>13703</v>
      </c>
      <c r="K18684" s="137">
        <v>1.0396000000000001</v>
      </c>
      <c r="L18684" s="134" t="s">
        <v>4640</v>
      </c>
      <c r="M18684" s="136">
        <v>352.90800000000002</v>
      </c>
      <c r="N18684" s="136">
        <v>3028.846</v>
      </c>
      <c r="O18684" s="136">
        <v>5.5949999999999998</v>
      </c>
      <c r="P18684" s="136">
        <v>134.84</v>
      </c>
      <c r="Q18684" s="136">
        <v>742.48199999999997</v>
      </c>
      <c r="R18684" s="136">
        <v>448.65699999999998</v>
      </c>
      <c r="S18684" s="136">
        <v>334.61399999999998</v>
      </c>
    </row>
    <row r="18685" spans="1:19" ht="11.25" thickBot="1" x14ac:dyDescent="0.2">
      <c r="A18685" s="112"/>
    </row>
    <row r="18686" spans="1:19" ht="11.25" thickBot="1" x14ac:dyDescent="0.2">
      <c r="A18686" s="138" t="s">
        <v>364</v>
      </c>
      <c r="B18686" s="112"/>
      <c r="C18686" s="136">
        <v>145.69399999999999</v>
      </c>
      <c r="D18686" s="136">
        <v>588.87599999999998</v>
      </c>
      <c r="E18686" s="137">
        <v>1.941E-2</v>
      </c>
      <c r="F18686" s="137">
        <v>6.9999999999999999E-4</v>
      </c>
      <c r="G18686" s="136">
        <v>5.4109999999999996</v>
      </c>
      <c r="H18686" s="136">
        <v>4.8150000000000004</v>
      </c>
      <c r="I18686" s="136">
        <v>2566.5859999999998</v>
      </c>
      <c r="J18686" s="141" t="s">
        <v>13704</v>
      </c>
      <c r="K18686" s="137">
        <v>1.1780000000000001E-2</v>
      </c>
      <c r="L18686" s="134" t="s">
        <v>4641</v>
      </c>
      <c r="M18686" s="136">
        <v>21.864000000000001</v>
      </c>
      <c r="N18686" s="136">
        <v>63.792999999999999</v>
      </c>
      <c r="O18686" s="136">
        <v>1.7999999999999999E-2</v>
      </c>
      <c r="P18686" s="136">
        <v>25.318000000000001</v>
      </c>
      <c r="Q18686" s="136">
        <v>13.192</v>
      </c>
      <c r="R18686" s="136">
        <v>20.318999999999999</v>
      </c>
      <c r="S18686" s="136">
        <v>9.3659999999999997</v>
      </c>
    </row>
    <row r="18687" spans="1:19" ht="11.25" thickBot="1" x14ac:dyDescent="0.2">
      <c r="A18687" s="112"/>
    </row>
    <row r="18688" spans="1:19" ht="11.25" thickBot="1" x14ac:dyDescent="0.2">
      <c r="A18688" s="139" t="s">
        <v>366</v>
      </c>
      <c r="B18688" s="112"/>
      <c r="C18688" s="136">
        <v>0.67400000000000004</v>
      </c>
      <c r="D18688" s="136">
        <v>1.391</v>
      </c>
      <c r="E18688" s="140">
        <v>1.9770000000000001</v>
      </c>
      <c r="F18688" s="140">
        <v>7.3999999999999996E-2</v>
      </c>
      <c r="G18688" s="136">
        <v>54.121000000000002</v>
      </c>
      <c r="H18688" s="136">
        <v>5.7910000000000004</v>
      </c>
      <c r="I18688" s="136">
        <v>0.52500000000000002</v>
      </c>
      <c r="J18688" s="141" t="s">
        <v>4031</v>
      </c>
      <c r="K18688" s="140">
        <v>1.133</v>
      </c>
      <c r="L18688" s="134" t="s">
        <v>4420</v>
      </c>
      <c r="M18688" s="136">
        <v>6.1950000000000003</v>
      </c>
      <c r="N18688" s="136">
        <v>2.1059999999999999</v>
      </c>
      <c r="O18688" s="136">
        <v>0.316</v>
      </c>
      <c r="P18688" s="136">
        <v>18.776</v>
      </c>
      <c r="Q18688" s="136">
        <v>1.7769999999999999</v>
      </c>
      <c r="R18688" s="136">
        <v>4.5289999999999999</v>
      </c>
      <c r="S18688" s="136">
        <v>2.7989999999999999</v>
      </c>
    </row>
    <row r="18689" spans="1:19" ht="11.25" thickBot="1" x14ac:dyDescent="0.2">
      <c r="A18689" s="112"/>
    </row>
    <row r="18690" spans="1:19" ht="11.25" thickBot="1" x14ac:dyDescent="0.2">
      <c r="A18690" s="106" t="s">
        <v>357</v>
      </c>
      <c r="B18690" s="106" t="s">
        <v>358</v>
      </c>
      <c r="C18690" s="131" t="s">
        <v>34</v>
      </c>
      <c r="D18690" s="131" t="s">
        <v>35</v>
      </c>
      <c r="E18690" s="130" t="s">
        <v>36</v>
      </c>
      <c r="F18690" s="130" t="s">
        <v>37</v>
      </c>
      <c r="G18690" s="130" t="s">
        <v>38</v>
      </c>
      <c r="H18690" s="130" t="s">
        <v>39</v>
      </c>
      <c r="I18690" s="130" t="s">
        <v>40</v>
      </c>
      <c r="J18690" s="130" t="s">
        <v>41</v>
      </c>
      <c r="K18690" s="130" t="s">
        <v>42</v>
      </c>
      <c r="L18690" s="130" t="s">
        <v>43</v>
      </c>
      <c r="M18690" s="130" t="s">
        <v>44</v>
      </c>
      <c r="N18690" s="130" t="s">
        <v>45</v>
      </c>
      <c r="O18690" s="130" t="s">
        <v>46</v>
      </c>
      <c r="P18690" s="130" t="s">
        <v>47</v>
      </c>
      <c r="Q18690" s="130" t="s">
        <v>48</v>
      </c>
      <c r="R18690" s="130" t="s">
        <v>49</v>
      </c>
      <c r="S18690" s="130" t="s">
        <v>50</v>
      </c>
    </row>
    <row r="18691" spans="1:19" ht="11.25" thickBot="1" x14ac:dyDescent="0.2">
      <c r="A18691" s="107">
        <v>1</v>
      </c>
      <c r="B18691" s="132">
        <v>0.76806712962962964</v>
      </c>
      <c r="C18691" s="133">
        <v>0.93469999999999998</v>
      </c>
      <c r="D18691" s="134" t="s">
        <v>4642</v>
      </c>
      <c r="E18691" s="108">
        <v>1829.702</v>
      </c>
      <c r="F18691" s="108">
        <v>339.65899999999999</v>
      </c>
      <c r="G18691" s="108">
        <v>-0.89200000000000002</v>
      </c>
      <c r="H18691" s="108">
        <v>7116.0069999999996</v>
      </c>
      <c r="I18691" s="108">
        <v>229584.75</v>
      </c>
      <c r="J18691" s="108">
        <v>1465772.9</v>
      </c>
      <c r="K18691" s="108">
        <v>7609.23</v>
      </c>
      <c r="L18691" s="108">
        <v>12243.888000000001</v>
      </c>
      <c r="M18691" s="108">
        <v>2038.751</v>
      </c>
      <c r="N18691" s="108">
        <v>1401.453</v>
      </c>
      <c r="O18691" s="108">
        <v>229.167</v>
      </c>
      <c r="P18691" s="108">
        <v>466.54599999999999</v>
      </c>
      <c r="Q18691" s="108">
        <v>270.334</v>
      </c>
      <c r="R18691" s="108">
        <v>200.989</v>
      </c>
      <c r="S18691" s="108">
        <v>283.77199999999999</v>
      </c>
    </row>
    <row r="18692" spans="1:19" ht="11.25" thickBot="1" x14ac:dyDescent="0.2">
      <c r="A18692" s="112"/>
    </row>
    <row r="18693" spans="1:19" ht="11.25" thickBot="1" x14ac:dyDescent="0.2">
      <c r="A18693" s="107">
        <v>2</v>
      </c>
      <c r="B18693" s="132">
        <v>0.76825231481481471</v>
      </c>
      <c r="C18693" s="133">
        <v>0.94976000000000005</v>
      </c>
      <c r="D18693" s="134" t="s">
        <v>3783</v>
      </c>
      <c r="E18693" s="108">
        <v>1874.4960000000001</v>
      </c>
      <c r="F18693" s="108">
        <v>372.77199999999999</v>
      </c>
      <c r="G18693" s="108">
        <v>0.93</v>
      </c>
      <c r="H18693" s="108">
        <v>7357.6469999999999</v>
      </c>
      <c r="I18693" s="108">
        <v>232148.89</v>
      </c>
      <c r="J18693" s="108">
        <v>1481776.7</v>
      </c>
      <c r="K18693" s="108">
        <v>7514.6220000000003</v>
      </c>
      <c r="L18693" s="108">
        <v>12387.29</v>
      </c>
      <c r="M18693" s="108">
        <v>1970.596</v>
      </c>
      <c r="N18693" s="108">
        <v>1405.021</v>
      </c>
      <c r="O18693" s="108">
        <v>255.833</v>
      </c>
      <c r="P18693" s="108">
        <v>439.65199999999999</v>
      </c>
      <c r="Q18693" s="108">
        <v>274.11900000000003</v>
      </c>
      <c r="R18693" s="108">
        <v>222.16200000000001</v>
      </c>
      <c r="S18693" s="108">
        <v>264.36799999999999</v>
      </c>
    </row>
    <row r="18694" spans="1:19" ht="11.25" thickBot="1" x14ac:dyDescent="0.2">
      <c r="A18694" s="112"/>
    </row>
    <row r="18695" spans="1:19" ht="11.25" thickBot="1" x14ac:dyDescent="0.2">
      <c r="A18695" s="107">
        <v>3</v>
      </c>
      <c r="B18695" s="132">
        <v>0.76842592592592596</v>
      </c>
      <c r="C18695" s="133">
        <v>0.95130999999999999</v>
      </c>
      <c r="D18695" s="134" t="s">
        <v>4643</v>
      </c>
      <c r="E18695" s="108">
        <v>1795.7940000000001</v>
      </c>
      <c r="F18695" s="108">
        <v>321.63200000000001</v>
      </c>
      <c r="G18695" s="108">
        <v>-0.88800000000000001</v>
      </c>
      <c r="H18695" s="108">
        <v>7207.7340000000004</v>
      </c>
      <c r="I18695" s="108">
        <v>230489.46</v>
      </c>
      <c r="J18695" s="108">
        <v>1470034.7</v>
      </c>
      <c r="K18695" s="108">
        <v>7536.2309999999998</v>
      </c>
      <c r="L18695" s="108">
        <v>12264.044</v>
      </c>
      <c r="M18695" s="108">
        <v>2091.252</v>
      </c>
      <c r="N18695" s="108">
        <v>1434.39</v>
      </c>
      <c r="O18695" s="108">
        <v>222.661</v>
      </c>
      <c r="P18695" s="108">
        <v>444.084</v>
      </c>
      <c r="Q18695" s="108">
        <v>302.63200000000001</v>
      </c>
      <c r="R18695" s="108">
        <v>202.53700000000001</v>
      </c>
      <c r="S18695" s="108">
        <v>294.74700000000001</v>
      </c>
    </row>
    <row r="18696" spans="1:19" ht="11.25" thickBot="1" x14ac:dyDescent="0.2">
      <c r="A18696" s="112"/>
    </row>
    <row r="18697" spans="1:19" ht="11.25" thickBot="1" x14ac:dyDescent="0.2">
      <c r="A18697" s="135" t="s">
        <v>362</v>
      </c>
      <c r="B18697" s="112"/>
      <c r="C18697" s="137">
        <v>0.94525999999999999</v>
      </c>
      <c r="D18697" s="134" t="s">
        <v>4644</v>
      </c>
      <c r="E18697" s="136">
        <v>1833.3309999999999</v>
      </c>
      <c r="F18697" s="136">
        <v>344.68799999999999</v>
      </c>
      <c r="G18697" s="136">
        <v>-0.28299999999999997</v>
      </c>
      <c r="H18697" s="136">
        <v>7227.13</v>
      </c>
      <c r="I18697" s="136">
        <v>230741.03</v>
      </c>
      <c r="J18697" s="136">
        <v>1472528.1</v>
      </c>
      <c r="K18697" s="136">
        <v>7553.3609999999999</v>
      </c>
      <c r="L18697" s="136">
        <v>12298.406999999999</v>
      </c>
      <c r="M18697" s="136">
        <v>2033.5329999999999</v>
      </c>
      <c r="N18697" s="136">
        <v>1413.6210000000001</v>
      </c>
      <c r="O18697" s="136">
        <v>235.887</v>
      </c>
      <c r="P18697" s="136">
        <v>450.09399999999999</v>
      </c>
      <c r="Q18697" s="136">
        <v>282.36200000000002</v>
      </c>
      <c r="R18697" s="136">
        <v>208.56299999999999</v>
      </c>
      <c r="S18697" s="136">
        <v>280.96199999999999</v>
      </c>
    </row>
    <row r="18698" spans="1:19" ht="11.25" thickBot="1" x14ac:dyDescent="0.2">
      <c r="A18698" s="112"/>
    </row>
    <row r="18699" spans="1:19" ht="11.25" thickBot="1" x14ac:dyDescent="0.2">
      <c r="A18699" s="138" t="s">
        <v>364</v>
      </c>
      <c r="B18699" s="112"/>
      <c r="C18699" s="137">
        <v>9.1699999999999993E-3</v>
      </c>
      <c r="D18699" s="134" t="s">
        <v>4645</v>
      </c>
      <c r="E18699" s="136">
        <v>39.475999999999999</v>
      </c>
      <c r="F18699" s="136">
        <v>25.937999999999999</v>
      </c>
      <c r="G18699" s="136">
        <v>1.0509999999999999</v>
      </c>
      <c r="H18699" s="136">
        <v>121.982</v>
      </c>
      <c r="I18699" s="136">
        <v>1300.4480000000001</v>
      </c>
      <c r="J18699" s="136">
        <v>8288.1419999999998</v>
      </c>
      <c r="K18699" s="136">
        <v>49.576000000000001</v>
      </c>
      <c r="L18699" s="136">
        <v>77.632000000000005</v>
      </c>
      <c r="M18699" s="136">
        <v>60.497</v>
      </c>
      <c r="N18699" s="136">
        <v>18.074999999999999</v>
      </c>
      <c r="O18699" s="136">
        <v>17.577000000000002</v>
      </c>
      <c r="P18699" s="136">
        <v>14.419</v>
      </c>
      <c r="Q18699" s="136">
        <v>17.655999999999999</v>
      </c>
      <c r="R18699" s="136">
        <v>11.803000000000001</v>
      </c>
      <c r="S18699" s="136">
        <v>15.382999999999999</v>
      </c>
    </row>
    <row r="18700" spans="1:19" ht="11.25" thickBot="1" x14ac:dyDescent="0.2">
      <c r="A18700" s="112"/>
    </row>
    <row r="18701" spans="1:19" ht="11.25" thickBot="1" x14ac:dyDescent="0.2">
      <c r="A18701" s="139" t="s">
        <v>366</v>
      </c>
      <c r="B18701" s="112"/>
      <c r="C18701" s="140">
        <v>0.97099999999999997</v>
      </c>
      <c r="D18701" s="134" t="s">
        <v>1783</v>
      </c>
      <c r="E18701" s="136">
        <v>2.153</v>
      </c>
      <c r="F18701" s="136">
        <v>7.5250000000000004</v>
      </c>
      <c r="G18701" s="136">
        <v>370.86599999999999</v>
      </c>
      <c r="H18701" s="136">
        <v>1.6879999999999999</v>
      </c>
      <c r="I18701" s="136">
        <v>0.56399999999999995</v>
      </c>
      <c r="J18701" s="136">
        <v>0.56299999999999994</v>
      </c>
      <c r="K18701" s="136">
        <v>0.65600000000000003</v>
      </c>
      <c r="L18701" s="136">
        <v>0.63100000000000001</v>
      </c>
      <c r="M18701" s="136">
        <v>2.9750000000000001</v>
      </c>
      <c r="N18701" s="136">
        <v>1.2789999999999999</v>
      </c>
      <c r="O18701" s="136">
        <v>7.452</v>
      </c>
      <c r="P18701" s="136">
        <v>3.2040000000000002</v>
      </c>
      <c r="Q18701" s="136">
        <v>6.2530000000000001</v>
      </c>
      <c r="R18701" s="136">
        <v>5.6589999999999998</v>
      </c>
      <c r="S18701" s="136">
        <v>5.4749999999999996</v>
      </c>
    </row>
    <row r="18702" spans="1:19" ht="11.25" thickBot="1" x14ac:dyDescent="0.2">
      <c r="A18702" s="112"/>
    </row>
    <row r="18703" spans="1:19" ht="11.25" thickBot="1" x14ac:dyDescent="0.2">
      <c r="A18703" s="106" t="s">
        <v>357</v>
      </c>
      <c r="B18703" s="106" t="s">
        <v>358</v>
      </c>
      <c r="C18703" s="130" t="s">
        <v>51</v>
      </c>
      <c r="D18703" s="130" t="s">
        <v>52</v>
      </c>
      <c r="E18703" s="130" t="s">
        <v>53</v>
      </c>
      <c r="F18703" s="130" t="s">
        <v>54</v>
      </c>
      <c r="G18703" s="130" t="s">
        <v>55</v>
      </c>
      <c r="H18703" s="130" t="s">
        <v>56</v>
      </c>
      <c r="I18703" s="130" t="s">
        <v>57</v>
      </c>
      <c r="J18703" s="130" t="s">
        <v>58</v>
      </c>
      <c r="K18703" s="130" t="s">
        <v>59</v>
      </c>
      <c r="L18703" s="130" t="s">
        <v>60</v>
      </c>
      <c r="M18703" s="130" t="s">
        <v>61</v>
      </c>
      <c r="N18703" s="130" t="s">
        <v>62</v>
      </c>
      <c r="O18703" s="130" t="s">
        <v>63</v>
      </c>
      <c r="P18703" s="130" t="s">
        <v>64</v>
      </c>
      <c r="Q18703" s="131" t="s">
        <v>65</v>
      </c>
      <c r="R18703" s="131" t="s">
        <v>66</v>
      </c>
      <c r="S18703" s="130" t="s">
        <v>67</v>
      </c>
    </row>
    <row r="18704" spans="1:19" ht="11.25" thickBot="1" x14ac:dyDescent="0.2">
      <c r="A18704" s="107">
        <v>1</v>
      </c>
      <c r="B18704" s="132">
        <v>0.76806712962962964</v>
      </c>
      <c r="C18704" s="108">
        <v>201.40700000000001</v>
      </c>
      <c r="D18704" s="108">
        <v>190.06399999999999</v>
      </c>
      <c r="E18704" s="108">
        <v>63.566000000000003</v>
      </c>
      <c r="F18704" s="108">
        <v>112.25700000000001</v>
      </c>
      <c r="G18704" s="108">
        <v>80.128</v>
      </c>
      <c r="H18704" s="108">
        <v>112.131</v>
      </c>
      <c r="I18704" s="108">
        <v>1408.338</v>
      </c>
      <c r="J18704" s="108">
        <v>8947.4320000000007</v>
      </c>
      <c r="K18704" s="108">
        <v>13553.061</v>
      </c>
      <c r="L18704" s="108">
        <v>-12.157</v>
      </c>
      <c r="M18704" s="108">
        <v>-2.5139999999999998</v>
      </c>
      <c r="N18704" s="108">
        <v>694.22</v>
      </c>
      <c r="O18704" s="108">
        <v>171.17099999999999</v>
      </c>
      <c r="P18704" s="108">
        <v>19006.47</v>
      </c>
      <c r="Q18704" s="133">
        <v>0.89576999999999996</v>
      </c>
      <c r="R18704" s="134" t="s">
        <v>4646</v>
      </c>
      <c r="S18704" s="108">
        <v>4784.2470000000003</v>
      </c>
    </row>
    <row r="18705" spans="1:19" ht="11.25" thickBot="1" x14ac:dyDescent="0.2">
      <c r="A18705" s="112"/>
    </row>
    <row r="18706" spans="1:19" ht="11.25" thickBot="1" x14ac:dyDescent="0.2">
      <c r="A18706" s="107">
        <v>2</v>
      </c>
      <c r="B18706" s="132">
        <v>0.76825231481481471</v>
      </c>
      <c r="C18706" s="108">
        <v>240.30199999999999</v>
      </c>
      <c r="D18706" s="108">
        <v>205.655</v>
      </c>
      <c r="E18706" s="108">
        <v>65.673000000000002</v>
      </c>
      <c r="F18706" s="108">
        <v>106.124</v>
      </c>
      <c r="G18706" s="108">
        <v>60.774999999999999</v>
      </c>
      <c r="H18706" s="108">
        <v>145.33199999999999</v>
      </c>
      <c r="I18706" s="108">
        <v>1413.8430000000001</v>
      </c>
      <c r="J18706" s="108">
        <v>9282.39</v>
      </c>
      <c r="K18706" s="108">
        <v>13575.127</v>
      </c>
      <c r="L18706" s="108">
        <v>-13.084</v>
      </c>
      <c r="M18706" s="108">
        <v>5.0570000000000004</v>
      </c>
      <c r="N18706" s="108">
        <v>624.70000000000005</v>
      </c>
      <c r="O18706" s="108">
        <v>148.941</v>
      </c>
      <c r="P18706" s="108">
        <v>18716.094000000001</v>
      </c>
      <c r="Q18706" s="133">
        <v>0.91822000000000004</v>
      </c>
      <c r="R18706" s="134" t="s">
        <v>4647</v>
      </c>
      <c r="S18706" s="108">
        <v>4819.2430000000004</v>
      </c>
    </row>
    <row r="18707" spans="1:19" ht="11.25" thickBot="1" x14ac:dyDescent="0.2">
      <c r="A18707" s="112"/>
    </row>
    <row r="18708" spans="1:19" ht="11.25" thickBot="1" x14ac:dyDescent="0.2">
      <c r="A18708" s="107">
        <v>3</v>
      </c>
      <c r="B18708" s="132">
        <v>0.76842592592592596</v>
      </c>
      <c r="C18708" s="108">
        <v>201.01499999999999</v>
      </c>
      <c r="D18708" s="108">
        <v>184.041</v>
      </c>
      <c r="E18708" s="108">
        <v>63.722000000000001</v>
      </c>
      <c r="F18708" s="108">
        <v>116.227</v>
      </c>
      <c r="G18708" s="108">
        <v>88.69</v>
      </c>
      <c r="H18708" s="108">
        <v>123.557</v>
      </c>
      <c r="I18708" s="108">
        <v>1425.6690000000001</v>
      </c>
      <c r="J18708" s="108">
        <v>9108.4689999999991</v>
      </c>
      <c r="K18708" s="108">
        <v>13456.626</v>
      </c>
      <c r="L18708" s="108">
        <v>-12.153</v>
      </c>
      <c r="M18708" s="108">
        <v>3.1469999999999998</v>
      </c>
      <c r="N18708" s="108">
        <v>659.62699999999995</v>
      </c>
      <c r="O18708" s="108">
        <v>185.37799999999999</v>
      </c>
      <c r="P18708" s="108">
        <v>18716.508000000002</v>
      </c>
      <c r="Q18708" s="133">
        <v>0.91996</v>
      </c>
      <c r="R18708" s="134" t="s">
        <v>4648</v>
      </c>
      <c r="S18708" s="108">
        <v>5256.8540000000003</v>
      </c>
    </row>
    <row r="18709" spans="1:19" ht="11.25" thickBot="1" x14ac:dyDescent="0.2">
      <c r="A18709" s="112"/>
    </row>
    <row r="18710" spans="1:19" ht="11.25" thickBot="1" x14ac:dyDescent="0.2">
      <c r="A18710" s="135" t="s">
        <v>362</v>
      </c>
      <c r="B18710" s="112"/>
      <c r="C18710" s="136">
        <v>214.24100000000001</v>
      </c>
      <c r="D18710" s="136">
        <v>193.25399999999999</v>
      </c>
      <c r="E18710" s="136">
        <v>64.320999999999998</v>
      </c>
      <c r="F18710" s="136">
        <v>111.536</v>
      </c>
      <c r="G18710" s="136">
        <v>76.531000000000006</v>
      </c>
      <c r="H18710" s="136">
        <v>127.00700000000001</v>
      </c>
      <c r="I18710" s="136">
        <v>1415.95</v>
      </c>
      <c r="J18710" s="136">
        <v>9112.7639999999992</v>
      </c>
      <c r="K18710" s="136">
        <v>13528.271000000001</v>
      </c>
      <c r="L18710" s="136">
        <v>-12.465</v>
      </c>
      <c r="M18710" s="136">
        <v>1.897</v>
      </c>
      <c r="N18710" s="136">
        <v>659.51599999999996</v>
      </c>
      <c r="O18710" s="136">
        <v>168.49700000000001</v>
      </c>
      <c r="P18710" s="136">
        <v>18813.024000000001</v>
      </c>
      <c r="Q18710" s="137">
        <v>0.91132000000000002</v>
      </c>
      <c r="R18710" s="134" t="s">
        <v>4649</v>
      </c>
      <c r="S18710" s="136">
        <v>4953.4480000000003</v>
      </c>
    </row>
    <row r="18711" spans="1:19" ht="11.25" thickBot="1" x14ac:dyDescent="0.2">
      <c r="A18711" s="112"/>
    </row>
    <row r="18712" spans="1:19" ht="11.25" thickBot="1" x14ac:dyDescent="0.2">
      <c r="A18712" s="138" t="s">
        <v>364</v>
      </c>
      <c r="B18712" s="112"/>
      <c r="C18712" s="136">
        <v>22.57</v>
      </c>
      <c r="D18712" s="136">
        <v>11.154</v>
      </c>
      <c r="E18712" s="136">
        <v>1.1739999999999999</v>
      </c>
      <c r="F18712" s="136">
        <v>5.09</v>
      </c>
      <c r="G18712" s="136">
        <v>14.301</v>
      </c>
      <c r="H18712" s="136">
        <v>16.867999999999999</v>
      </c>
      <c r="I18712" s="136">
        <v>8.8550000000000004</v>
      </c>
      <c r="J18712" s="136">
        <v>167.52099999999999</v>
      </c>
      <c r="K18712" s="136">
        <v>63.02</v>
      </c>
      <c r="L18712" s="136">
        <v>0.53600000000000003</v>
      </c>
      <c r="M18712" s="136">
        <v>3.9380000000000002</v>
      </c>
      <c r="N18712" s="136">
        <v>34.76</v>
      </c>
      <c r="O18712" s="136">
        <v>18.364999999999998</v>
      </c>
      <c r="P18712" s="136">
        <v>167.529</v>
      </c>
      <c r="Q18712" s="137">
        <v>1.349E-2</v>
      </c>
      <c r="R18712" s="134" t="s">
        <v>4650</v>
      </c>
      <c r="S18712" s="136">
        <v>263.339</v>
      </c>
    </row>
    <row r="18713" spans="1:19" ht="11.25" thickBot="1" x14ac:dyDescent="0.2">
      <c r="A18713" s="112"/>
    </row>
    <row r="18714" spans="1:19" ht="11.25" thickBot="1" x14ac:dyDescent="0.2">
      <c r="A18714" s="139" t="s">
        <v>366</v>
      </c>
      <c r="B18714" s="112"/>
      <c r="C18714" s="136">
        <v>10.535</v>
      </c>
      <c r="D18714" s="136">
        <v>5.7720000000000002</v>
      </c>
      <c r="E18714" s="136">
        <v>1.825</v>
      </c>
      <c r="F18714" s="136">
        <v>4.5629999999999997</v>
      </c>
      <c r="G18714" s="136">
        <v>18.687000000000001</v>
      </c>
      <c r="H18714" s="136">
        <v>13.281000000000001</v>
      </c>
      <c r="I18714" s="136">
        <v>0.625</v>
      </c>
      <c r="J18714" s="136">
        <v>1.8380000000000001</v>
      </c>
      <c r="K18714" s="136">
        <v>0.46600000000000003</v>
      </c>
      <c r="L18714" s="136">
        <v>4.3029999999999999</v>
      </c>
      <c r="M18714" s="136">
        <v>207.62100000000001</v>
      </c>
      <c r="N18714" s="136">
        <v>5.2709999999999999</v>
      </c>
      <c r="O18714" s="136">
        <v>10.898999999999999</v>
      </c>
      <c r="P18714" s="136">
        <v>0.89</v>
      </c>
      <c r="Q18714" s="140">
        <v>1.48</v>
      </c>
      <c r="R18714" s="134" t="s">
        <v>3227</v>
      </c>
      <c r="S18714" s="136">
        <v>5.3159999999999998</v>
      </c>
    </row>
    <row r="18715" spans="1:19" ht="11.25" thickBot="1" x14ac:dyDescent="0.2">
      <c r="A18715" s="112"/>
    </row>
    <row r="18716" spans="1:19" ht="11.25" thickBot="1" x14ac:dyDescent="0.2">
      <c r="A18716" s="106" t="s">
        <v>357</v>
      </c>
      <c r="B18716" s="106" t="s">
        <v>358</v>
      </c>
      <c r="C18716" s="130" t="s">
        <v>68</v>
      </c>
    </row>
    <row r="18717" spans="1:19" ht="11.25" thickBot="1" x14ac:dyDescent="0.2">
      <c r="A18717" s="107">
        <v>1</v>
      </c>
      <c r="B18717" s="132">
        <v>0.76806712962962964</v>
      </c>
      <c r="C18717" s="108">
        <v>625.529</v>
      </c>
    </row>
    <row r="18718" spans="1:19" ht="11.25" thickBot="1" x14ac:dyDescent="0.2">
      <c r="A18718" s="112"/>
    </row>
    <row r="18719" spans="1:19" ht="11.25" thickBot="1" x14ac:dyDescent="0.2">
      <c r="A18719" s="107">
        <v>2</v>
      </c>
      <c r="B18719" s="132">
        <v>0.76825231481481471</v>
      </c>
      <c r="C18719" s="108">
        <v>567.37900000000002</v>
      </c>
    </row>
    <row r="18720" spans="1:19" ht="11.25" thickBot="1" x14ac:dyDescent="0.2">
      <c r="A18720" s="112"/>
    </row>
    <row r="18721" spans="1:19" ht="11.25" thickBot="1" x14ac:dyDescent="0.2">
      <c r="A18721" s="107">
        <v>3</v>
      </c>
      <c r="B18721" s="132">
        <v>0.76842592592592596</v>
      </c>
      <c r="C18721" s="108">
        <v>618.66800000000001</v>
      </c>
    </row>
    <row r="18722" spans="1:19" ht="11.25" thickBot="1" x14ac:dyDescent="0.2">
      <c r="A18722" s="112"/>
    </row>
    <row r="18723" spans="1:19" ht="11.25" thickBot="1" x14ac:dyDescent="0.2">
      <c r="A18723" s="135" t="s">
        <v>362</v>
      </c>
      <c r="B18723" s="112"/>
      <c r="C18723" s="136">
        <v>603.85900000000004</v>
      </c>
    </row>
    <row r="18724" spans="1:19" ht="11.25" thickBot="1" x14ac:dyDescent="0.2">
      <c r="A18724" s="112"/>
    </row>
    <row r="18725" spans="1:19" ht="11.25" thickBot="1" x14ac:dyDescent="0.2">
      <c r="A18725" s="138" t="s">
        <v>364</v>
      </c>
      <c r="B18725" s="112"/>
      <c r="C18725" s="136">
        <v>31.777999999999999</v>
      </c>
    </row>
    <row r="18726" spans="1:19" ht="11.25" thickBot="1" x14ac:dyDescent="0.2">
      <c r="A18726" s="112"/>
    </row>
    <row r="18727" spans="1:19" ht="11.25" thickBot="1" x14ac:dyDescent="0.2">
      <c r="A18727" s="139" t="s">
        <v>366</v>
      </c>
      <c r="B18727" s="112"/>
      <c r="C18727" s="136">
        <v>5.2629999999999999</v>
      </c>
    </row>
    <row r="18728" spans="1:19" ht="10.5" x14ac:dyDescent="0.15">
      <c r="A18728" s="112"/>
    </row>
    <row r="18729" spans="1:19" x14ac:dyDescent="0.15">
      <c r="A18729" s="129"/>
      <c r="B18729" s="86" t="s">
        <v>4651</v>
      </c>
    </row>
    <row r="18730" spans="1:19" ht="9.75" thickBot="1" x14ac:dyDescent="0.2">
      <c r="A18730" s="81" t="s">
        <v>5871</v>
      </c>
    </row>
    <row r="18731" spans="1:19" ht="11.25" thickBot="1" x14ac:dyDescent="0.2">
      <c r="A18731" s="106" t="s">
        <v>357</v>
      </c>
      <c r="B18731" s="106" t="s">
        <v>358</v>
      </c>
      <c r="C18731" s="130" t="s">
        <v>0</v>
      </c>
      <c r="D18731" s="130" t="s">
        <v>1</v>
      </c>
      <c r="E18731" s="130" t="s">
        <v>2</v>
      </c>
      <c r="F18731" s="130" t="s">
        <v>3</v>
      </c>
      <c r="G18731" s="130" t="s">
        <v>4</v>
      </c>
      <c r="H18731" s="130" t="s">
        <v>5</v>
      </c>
      <c r="I18731" s="131" t="s">
        <v>6</v>
      </c>
      <c r="J18731" s="131" t="s">
        <v>7</v>
      </c>
      <c r="K18731" s="130" t="s">
        <v>8</v>
      </c>
      <c r="L18731" s="130" t="s">
        <v>9</v>
      </c>
      <c r="M18731" s="130" t="s">
        <v>10</v>
      </c>
      <c r="N18731" s="130" t="s">
        <v>11</v>
      </c>
      <c r="O18731" s="130" t="s">
        <v>12</v>
      </c>
      <c r="P18731" s="130" t="s">
        <v>13</v>
      </c>
      <c r="Q18731" s="130" t="s">
        <v>14</v>
      </c>
      <c r="R18731" s="130" t="s">
        <v>15</v>
      </c>
      <c r="S18731" s="130" t="s">
        <v>16</v>
      </c>
    </row>
    <row r="18732" spans="1:19" ht="11.25" thickBot="1" x14ac:dyDescent="0.2">
      <c r="A18732" s="107">
        <v>1</v>
      </c>
      <c r="B18732" s="132">
        <v>0.7732175925925926</v>
      </c>
      <c r="C18732" s="141" t="s">
        <v>13705</v>
      </c>
      <c r="D18732" s="141" t="s">
        <v>13706</v>
      </c>
      <c r="E18732" s="108">
        <v>800045.51</v>
      </c>
      <c r="F18732" s="141" t="s">
        <v>13707</v>
      </c>
      <c r="G18732" s="141" t="s">
        <v>13708</v>
      </c>
      <c r="H18732" s="141" t="s">
        <v>13709</v>
      </c>
      <c r="I18732" s="133">
        <v>1.04491</v>
      </c>
      <c r="J18732" s="134" t="s">
        <v>4657</v>
      </c>
      <c r="K18732" s="141" t="s">
        <v>13710</v>
      </c>
      <c r="L18732" s="108">
        <v>57.475999999999999</v>
      </c>
      <c r="M18732" s="108">
        <v>10549.855</v>
      </c>
      <c r="N18732" s="108">
        <v>33168.093999999997</v>
      </c>
      <c r="O18732" s="141" t="s">
        <v>13711</v>
      </c>
      <c r="P18732" s="108">
        <v>392138.06</v>
      </c>
      <c r="Q18732" s="108">
        <v>8958.32</v>
      </c>
      <c r="R18732" s="108">
        <v>11803.421</v>
      </c>
      <c r="S18732" s="108">
        <v>75195.543999999994</v>
      </c>
    </row>
    <row r="18733" spans="1:19" ht="11.25" thickBot="1" x14ac:dyDescent="0.2">
      <c r="A18733" s="112"/>
    </row>
    <row r="18734" spans="1:19" ht="11.25" thickBot="1" x14ac:dyDescent="0.2">
      <c r="A18734" s="107">
        <v>2</v>
      </c>
      <c r="B18734" s="132">
        <v>0.77340277777777777</v>
      </c>
      <c r="C18734" s="141" t="s">
        <v>13712</v>
      </c>
      <c r="D18734" s="141" t="s">
        <v>13713</v>
      </c>
      <c r="E18734" s="108">
        <v>807771.85</v>
      </c>
      <c r="F18734" s="141" t="s">
        <v>13714</v>
      </c>
      <c r="G18734" s="141" t="s">
        <v>13715</v>
      </c>
      <c r="H18734" s="141" t="s">
        <v>13716</v>
      </c>
      <c r="I18734" s="133">
        <v>1.06962</v>
      </c>
      <c r="J18734" s="134" t="s">
        <v>4664</v>
      </c>
      <c r="K18734" s="141" t="s">
        <v>13717</v>
      </c>
      <c r="L18734" s="108">
        <v>52.387999999999998</v>
      </c>
      <c r="M18734" s="108">
        <v>10296.464</v>
      </c>
      <c r="N18734" s="108">
        <v>33350.470999999998</v>
      </c>
      <c r="O18734" s="141" t="s">
        <v>13718</v>
      </c>
      <c r="P18734" s="108">
        <v>387278.91</v>
      </c>
      <c r="Q18734" s="108">
        <v>8970.44</v>
      </c>
      <c r="R18734" s="108">
        <v>11698.453</v>
      </c>
      <c r="S18734" s="108">
        <v>76265.84</v>
      </c>
    </row>
    <row r="18735" spans="1:19" ht="11.25" thickBot="1" x14ac:dyDescent="0.2">
      <c r="A18735" s="112"/>
    </row>
    <row r="18736" spans="1:19" ht="11.25" thickBot="1" x14ac:dyDescent="0.2">
      <c r="A18736" s="107">
        <v>3</v>
      </c>
      <c r="B18736" s="132">
        <v>0.77358796296296306</v>
      </c>
      <c r="C18736" s="141" t="s">
        <v>13719</v>
      </c>
      <c r="D18736" s="141" t="s">
        <v>13720</v>
      </c>
      <c r="E18736" s="108">
        <v>801430.14</v>
      </c>
      <c r="F18736" s="141" t="s">
        <v>13721</v>
      </c>
      <c r="G18736" s="141" t="s">
        <v>13722</v>
      </c>
      <c r="H18736" s="141" t="s">
        <v>13723</v>
      </c>
      <c r="I18736" s="133">
        <v>1.0844800000000001</v>
      </c>
      <c r="J18736" s="134" t="s">
        <v>4671</v>
      </c>
      <c r="K18736" s="141" t="s">
        <v>13724</v>
      </c>
      <c r="L18736" s="108">
        <v>42.436999999999998</v>
      </c>
      <c r="M18736" s="108">
        <v>10161.022999999999</v>
      </c>
      <c r="N18736" s="108">
        <v>32818.125</v>
      </c>
      <c r="O18736" s="141" t="s">
        <v>13725</v>
      </c>
      <c r="P18736" s="108">
        <v>384641.62</v>
      </c>
      <c r="Q18736" s="108">
        <v>8824.4639999999999</v>
      </c>
      <c r="R18736" s="108">
        <v>11836.855</v>
      </c>
      <c r="S18736" s="108">
        <v>76132.334000000003</v>
      </c>
    </row>
    <row r="18737" spans="1:19" ht="11.25" thickBot="1" x14ac:dyDescent="0.2">
      <c r="A18737" s="112"/>
    </row>
    <row r="18738" spans="1:19" ht="11.25" thickBot="1" x14ac:dyDescent="0.2">
      <c r="A18738" s="135" t="s">
        <v>362</v>
      </c>
      <c r="B18738" s="112"/>
      <c r="C18738" s="141" t="s">
        <v>13726</v>
      </c>
      <c r="D18738" s="141" t="s">
        <v>13727</v>
      </c>
      <c r="E18738" s="136">
        <v>803082.5</v>
      </c>
      <c r="F18738" s="141" t="s">
        <v>13728</v>
      </c>
      <c r="G18738" s="141" t="s">
        <v>13729</v>
      </c>
      <c r="H18738" s="141" t="s">
        <v>13730</v>
      </c>
      <c r="I18738" s="137">
        <v>1.0663400000000001</v>
      </c>
      <c r="J18738" s="134" t="s">
        <v>4679</v>
      </c>
      <c r="K18738" s="141" t="s">
        <v>13731</v>
      </c>
      <c r="L18738" s="136">
        <v>50.767000000000003</v>
      </c>
      <c r="M18738" s="136">
        <v>10335.781000000001</v>
      </c>
      <c r="N18738" s="136">
        <v>33112.230000000003</v>
      </c>
      <c r="O18738" s="141" t="s">
        <v>13732</v>
      </c>
      <c r="P18738" s="136">
        <v>388019.53</v>
      </c>
      <c r="Q18738" s="136">
        <v>8917.741</v>
      </c>
      <c r="R18738" s="136">
        <v>11779.576999999999</v>
      </c>
      <c r="S18738" s="136">
        <v>75864.573000000004</v>
      </c>
    </row>
    <row r="18739" spans="1:19" ht="11.25" thickBot="1" x14ac:dyDescent="0.2">
      <c r="A18739" s="112"/>
    </row>
    <row r="18740" spans="1:19" ht="11.25" thickBot="1" x14ac:dyDescent="0.2">
      <c r="A18740" s="138" t="s">
        <v>364</v>
      </c>
      <c r="B18740" s="112"/>
      <c r="C18740" s="141" t="s">
        <v>13733</v>
      </c>
      <c r="D18740" s="141" t="s">
        <v>13734</v>
      </c>
      <c r="E18740" s="136">
        <v>4119.6840000000002</v>
      </c>
      <c r="F18740" s="141" t="s">
        <v>13735</v>
      </c>
      <c r="G18740" s="141" t="s">
        <v>13736</v>
      </c>
      <c r="H18740" s="141" t="s">
        <v>13737</v>
      </c>
      <c r="I18740" s="137">
        <v>1.9990000000000001E-2</v>
      </c>
      <c r="J18740" s="134" t="s">
        <v>4687</v>
      </c>
      <c r="K18740" s="141" t="s">
        <v>13738</v>
      </c>
      <c r="L18740" s="136">
        <v>7.65</v>
      </c>
      <c r="M18740" s="136">
        <v>197.375</v>
      </c>
      <c r="N18740" s="136">
        <v>270.53399999999999</v>
      </c>
      <c r="O18740" s="141" t="s">
        <v>13739</v>
      </c>
      <c r="P18740" s="136">
        <v>3802.7049999999999</v>
      </c>
      <c r="Q18740" s="136">
        <v>81.007999999999996</v>
      </c>
      <c r="R18740" s="136">
        <v>72.216999999999999</v>
      </c>
      <c r="S18740" s="136">
        <v>583.22900000000004</v>
      </c>
    </row>
    <row r="18741" spans="1:19" ht="11.25" thickBot="1" x14ac:dyDescent="0.2">
      <c r="A18741" s="112"/>
    </row>
    <row r="18742" spans="1:19" ht="11.25" thickBot="1" x14ac:dyDescent="0.2">
      <c r="A18742" s="139" t="s">
        <v>366</v>
      </c>
      <c r="B18742" s="112"/>
      <c r="C18742" s="141" t="s">
        <v>1023</v>
      </c>
      <c r="D18742" s="141" t="s">
        <v>4690</v>
      </c>
      <c r="E18742" s="136">
        <v>0.51300000000000001</v>
      </c>
      <c r="F18742" s="141" t="s">
        <v>3351</v>
      </c>
      <c r="G18742" s="141" t="s">
        <v>4031</v>
      </c>
      <c r="H18742" s="141" t="s">
        <v>4691</v>
      </c>
      <c r="I18742" s="140">
        <v>1.875</v>
      </c>
      <c r="J18742" s="134" t="s">
        <v>4692</v>
      </c>
      <c r="K18742" s="141" t="s">
        <v>4693</v>
      </c>
      <c r="L18742" s="136">
        <v>15.068</v>
      </c>
      <c r="M18742" s="136">
        <v>1.91</v>
      </c>
      <c r="N18742" s="136">
        <v>0.81699999999999995</v>
      </c>
      <c r="O18742" s="141" t="s">
        <v>4694</v>
      </c>
      <c r="P18742" s="136">
        <v>0.98</v>
      </c>
      <c r="Q18742" s="136">
        <v>0.90800000000000003</v>
      </c>
      <c r="R18742" s="136">
        <v>0.61299999999999999</v>
      </c>
      <c r="S18742" s="136">
        <v>0.76900000000000002</v>
      </c>
    </row>
    <row r="18743" spans="1:19" ht="11.25" thickBot="1" x14ac:dyDescent="0.2">
      <c r="A18743" s="112"/>
    </row>
    <row r="18744" spans="1:19" ht="11.25" thickBot="1" x14ac:dyDescent="0.2">
      <c r="A18744" s="106" t="s">
        <v>357</v>
      </c>
      <c r="B18744" s="106" t="s">
        <v>358</v>
      </c>
      <c r="C18744" s="130" t="s">
        <v>17</v>
      </c>
      <c r="D18744" s="130" t="s">
        <v>18</v>
      </c>
      <c r="E18744" s="131" t="s">
        <v>19</v>
      </c>
      <c r="F18744" s="131" t="s">
        <v>20</v>
      </c>
      <c r="G18744" s="130" t="s">
        <v>21</v>
      </c>
      <c r="H18744" s="130" t="s">
        <v>22</v>
      </c>
      <c r="I18744" s="130" t="s">
        <v>23</v>
      </c>
      <c r="J18744" s="130" t="s">
        <v>24</v>
      </c>
      <c r="K18744" s="131" t="s">
        <v>25</v>
      </c>
      <c r="L18744" s="131" t="s">
        <v>26</v>
      </c>
      <c r="M18744" s="130" t="s">
        <v>27</v>
      </c>
      <c r="N18744" s="130" t="s">
        <v>28</v>
      </c>
      <c r="O18744" s="130" t="s">
        <v>29</v>
      </c>
      <c r="P18744" s="130" t="s">
        <v>30</v>
      </c>
      <c r="Q18744" s="130" t="s">
        <v>31</v>
      </c>
      <c r="R18744" s="130" t="s">
        <v>32</v>
      </c>
      <c r="S18744" s="130" t="s">
        <v>33</v>
      </c>
    </row>
    <row r="18745" spans="1:19" ht="11.25" thickBot="1" x14ac:dyDescent="0.2">
      <c r="A18745" s="107">
        <v>1</v>
      </c>
      <c r="B18745" s="132">
        <v>0.7732175925925926</v>
      </c>
      <c r="C18745" s="108">
        <v>36864.002999999997</v>
      </c>
      <c r="D18745" s="108">
        <v>57856.500999999997</v>
      </c>
      <c r="E18745" s="133">
        <v>0.96616000000000002</v>
      </c>
      <c r="F18745" s="133">
        <v>0.95128000000000001</v>
      </c>
      <c r="G18745" s="108">
        <v>5.7110000000000003</v>
      </c>
      <c r="H18745" s="108">
        <v>62.540999999999997</v>
      </c>
      <c r="I18745" s="108">
        <v>475801.26</v>
      </c>
      <c r="J18745" s="141" t="s">
        <v>13740</v>
      </c>
      <c r="K18745" s="133">
        <v>1.01922</v>
      </c>
      <c r="L18745" s="134" t="s">
        <v>4696</v>
      </c>
      <c r="M18745" s="108">
        <v>247.298</v>
      </c>
      <c r="N18745" s="108">
        <v>4196.3159999999998</v>
      </c>
      <c r="O18745" s="108">
        <v>8.2119999999999997</v>
      </c>
      <c r="P18745" s="108">
        <v>197.88499999999999</v>
      </c>
      <c r="Q18745" s="108">
        <v>1057.9259999999999</v>
      </c>
      <c r="R18745" s="108">
        <v>894.45299999999997</v>
      </c>
      <c r="S18745" s="108">
        <v>813.20699999999999</v>
      </c>
    </row>
    <row r="18746" spans="1:19" ht="11.25" thickBot="1" x14ac:dyDescent="0.2">
      <c r="A18746" s="112"/>
    </row>
    <row r="18747" spans="1:19" ht="11.25" thickBot="1" x14ac:dyDescent="0.2">
      <c r="A18747" s="107">
        <v>2</v>
      </c>
      <c r="B18747" s="132">
        <v>0.77340277777777777</v>
      </c>
      <c r="C18747" s="108">
        <v>37091.743000000002</v>
      </c>
      <c r="D18747" s="108">
        <v>57363.63</v>
      </c>
      <c r="E18747" s="133">
        <v>0.96899000000000002</v>
      </c>
      <c r="F18747" s="133">
        <v>0.95096000000000003</v>
      </c>
      <c r="G18747" s="108">
        <v>6.7069999999999999</v>
      </c>
      <c r="H18747" s="108">
        <v>61.316000000000003</v>
      </c>
      <c r="I18747" s="108">
        <v>480672.76</v>
      </c>
      <c r="J18747" s="141" t="s">
        <v>13741</v>
      </c>
      <c r="K18747" s="133">
        <v>1.03149</v>
      </c>
      <c r="L18747" s="134" t="s">
        <v>4698</v>
      </c>
      <c r="M18747" s="108">
        <v>257.01600000000002</v>
      </c>
      <c r="N18747" s="108">
        <v>4127.4350000000004</v>
      </c>
      <c r="O18747" s="108">
        <v>6.4269999999999996</v>
      </c>
      <c r="P18747" s="108">
        <v>171.84299999999999</v>
      </c>
      <c r="Q18747" s="108">
        <v>1079.1010000000001</v>
      </c>
      <c r="R18747" s="108">
        <v>859.72199999999998</v>
      </c>
      <c r="S18747" s="108">
        <v>786.22799999999995</v>
      </c>
    </row>
    <row r="18748" spans="1:19" ht="11.25" thickBot="1" x14ac:dyDescent="0.2">
      <c r="A18748" s="112"/>
    </row>
    <row r="18749" spans="1:19" ht="11.25" thickBot="1" x14ac:dyDescent="0.2">
      <c r="A18749" s="107">
        <v>3</v>
      </c>
      <c r="B18749" s="132">
        <v>0.77358796296296306</v>
      </c>
      <c r="C18749" s="108">
        <v>37690.480000000003</v>
      </c>
      <c r="D18749" s="108">
        <v>57672.474000000002</v>
      </c>
      <c r="E18749" s="133">
        <v>0.97299999999999998</v>
      </c>
      <c r="F18749" s="133">
        <v>0.95826</v>
      </c>
      <c r="G18749" s="108">
        <v>12.818</v>
      </c>
      <c r="H18749" s="108">
        <v>49.743000000000002</v>
      </c>
      <c r="I18749" s="108">
        <v>478773.35</v>
      </c>
      <c r="J18749" s="141" t="s">
        <v>13742</v>
      </c>
      <c r="K18749" s="133">
        <v>1.0373600000000001</v>
      </c>
      <c r="L18749" s="134" t="s">
        <v>4700</v>
      </c>
      <c r="M18749" s="108">
        <v>257.37200000000001</v>
      </c>
      <c r="N18749" s="108">
        <v>4158.0169999999998</v>
      </c>
      <c r="O18749" s="108">
        <v>6.4029999999999996</v>
      </c>
      <c r="P18749" s="108">
        <v>180.25899999999999</v>
      </c>
      <c r="Q18749" s="108">
        <v>1090.5070000000001</v>
      </c>
      <c r="R18749" s="108">
        <v>787.59</v>
      </c>
      <c r="S18749" s="108">
        <v>824.37900000000002</v>
      </c>
    </row>
    <row r="18750" spans="1:19" ht="11.25" thickBot="1" x14ac:dyDescent="0.2">
      <c r="A18750" s="112"/>
    </row>
    <row r="18751" spans="1:19" ht="11.25" thickBot="1" x14ac:dyDescent="0.2">
      <c r="A18751" s="135" t="s">
        <v>362</v>
      </c>
      <c r="B18751" s="112"/>
      <c r="C18751" s="136">
        <v>37215.409</v>
      </c>
      <c r="D18751" s="136">
        <v>57630.868000000002</v>
      </c>
      <c r="E18751" s="137">
        <v>0.96938000000000002</v>
      </c>
      <c r="F18751" s="137">
        <v>0.95350000000000001</v>
      </c>
      <c r="G18751" s="136">
        <v>8.4120000000000008</v>
      </c>
      <c r="H18751" s="136">
        <v>57.866999999999997</v>
      </c>
      <c r="I18751" s="136">
        <v>478415.79</v>
      </c>
      <c r="J18751" s="141" t="s">
        <v>13743</v>
      </c>
      <c r="K18751" s="137">
        <v>1.0293600000000001</v>
      </c>
      <c r="L18751" s="134" t="s">
        <v>4702</v>
      </c>
      <c r="M18751" s="136">
        <v>253.89500000000001</v>
      </c>
      <c r="N18751" s="136">
        <v>4160.59</v>
      </c>
      <c r="O18751" s="136">
        <v>7.0140000000000002</v>
      </c>
      <c r="P18751" s="136">
        <v>183.32900000000001</v>
      </c>
      <c r="Q18751" s="136">
        <v>1075.845</v>
      </c>
      <c r="R18751" s="136">
        <v>847.255</v>
      </c>
      <c r="S18751" s="136">
        <v>807.93799999999999</v>
      </c>
    </row>
    <row r="18752" spans="1:19" ht="11.25" thickBot="1" x14ac:dyDescent="0.2">
      <c r="A18752" s="112"/>
    </row>
    <row r="18753" spans="1:19" ht="11.25" thickBot="1" x14ac:dyDescent="0.2">
      <c r="A18753" s="138" t="s">
        <v>364</v>
      </c>
      <c r="B18753" s="112"/>
      <c r="C18753" s="136">
        <v>426.89100000000002</v>
      </c>
      <c r="D18753" s="136">
        <v>249.05500000000001</v>
      </c>
      <c r="E18753" s="137">
        <v>3.4399999999999999E-3</v>
      </c>
      <c r="F18753" s="137">
        <v>4.1200000000000004E-3</v>
      </c>
      <c r="G18753" s="136">
        <v>3.8479999999999999</v>
      </c>
      <c r="H18753" s="136">
        <v>7.0620000000000003</v>
      </c>
      <c r="I18753" s="136">
        <v>2455.3539999999998</v>
      </c>
      <c r="J18753" s="141" t="s">
        <v>13744</v>
      </c>
      <c r="K18753" s="137">
        <v>9.2599999999999991E-3</v>
      </c>
      <c r="L18753" s="134" t="s">
        <v>4704</v>
      </c>
      <c r="M18753" s="136">
        <v>5.7160000000000002</v>
      </c>
      <c r="N18753" s="136">
        <v>34.512999999999998</v>
      </c>
      <c r="O18753" s="136">
        <v>1.0369999999999999</v>
      </c>
      <c r="P18753" s="136">
        <v>13.289</v>
      </c>
      <c r="Q18753" s="136">
        <v>16.532</v>
      </c>
      <c r="R18753" s="136">
        <v>54.512</v>
      </c>
      <c r="S18753" s="136">
        <v>19.614000000000001</v>
      </c>
    </row>
    <row r="18754" spans="1:19" ht="11.25" thickBot="1" x14ac:dyDescent="0.2">
      <c r="A18754" s="112"/>
    </row>
    <row r="18755" spans="1:19" ht="11.25" thickBot="1" x14ac:dyDescent="0.2">
      <c r="A18755" s="139" t="s">
        <v>366</v>
      </c>
      <c r="B18755" s="112"/>
      <c r="C18755" s="136">
        <v>1.147</v>
      </c>
      <c r="D18755" s="136">
        <v>0.432</v>
      </c>
      <c r="E18755" s="140">
        <v>0.35499999999999998</v>
      </c>
      <c r="F18755" s="140">
        <v>0.433</v>
      </c>
      <c r="G18755" s="136">
        <v>45.744999999999997</v>
      </c>
      <c r="H18755" s="136">
        <v>12.204000000000001</v>
      </c>
      <c r="I18755" s="136">
        <v>0.51300000000000001</v>
      </c>
      <c r="J18755" s="141" t="s">
        <v>3155</v>
      </c>
      <c r="K18755" s="140">
        <v>0.89900000000000002</v>
      </c>
      <c r="L18755" s="134" t="s">
        <v>4705</v>
      </c>
      <c r="M18755" s="136">
        <v>2.2509999999999999</v>
      </c>
      <c r="N18755" s="136">
        <v>0.83</v>
      </c>
      <c r="O18755" s="136">
        <v>14.79</v>
      </c>
      <c r="P18755" s="136">
        <v>7.2489999999999997</v>
      </c>
      <c r="Q18755" s="136">
        <v>1.5369999999999999</v>
      </c>
      <c r="R18755" s="136">
        <v>6.4340000000000002</v>
      </c>
      <c r="S18755" s="136">
        <v>2.4279999999999999</v>
      </c>
    </row>
    <row r="18756" spans="1:19" ht="11.25" thickBot="1" x14ac:dyDescent="0.2">
      <c r="A18756" s="112"/>
    </row>
    <row r="18757" spans="1:19" ht="11.25" thickBot="1" x14ac:dyDescent="0.2">
      <c r="A18757" s="106" t="s">
        <v>357</v>
      </c>
      <c r="B18757" s="106" t="s">
        <v>358</v>
      </c>
      <c r="C18757" s="131" t="s">
        <v>34</v>
      </c>
      <c r="D18757" s="131" t="s">
        <v>35</v>
      </c>
      <c r="E18757" s="130" t="s">
        <v>36</v>
      </c>
      <c r="F18757" s="130" t="s">
        <v>37</v>
      </c>
      <c r="G18757" s="130" t="s">
        <v>38</v>
      </c>
      <c r="H18757" s="130" t="s">
        <v>39</v>
      </c>
      <c r="I18757" s="130" t="s">
        <v>40</v>
      </c>
      <c r="J18757" s="130" t="s">
        <v>41</v>
      </c>
      <c r="K18757" s="130" t="s">
        <v>42</v>
      </c>
      <c r="L18757" s="130" t="s">
        <v>43</v>
      </c>
      <c r="M18757" s="130" t="s">
        <v>44</v>
      </c>
      <c r="N18757" s="130" t="s">
        <v>45</v>
      </c>
      <c r="O18757" s="130" t="s">
        <v>46</v>
      </c>
      <c r="P18757" s="130" t="s">
        <v>47</v>
      </c>
      <c r="Q18757" s="130" t="s">
        <v>48</v>
      </c>
      <c r="R18757" s="130" t="s">
        <v>49</v>
      </c>
      <c r="S18757" s="130" t="s">
        <v>50</v>
      </c>
    </row>
    <row r="18758" spans="1:19" ht="11.25" thickBot="1" x14ac:dyDescent="0.2">
      <c r="A18758" s="107">
        <v>1</v>
      </c>
      <c r="B18758" s="132">
        <v>0.7732175925925926</v>
      </c>
      <c r="C18758" s="133">
        <v>0.92432999999999998</v>
      </c>
      <c r="D18758" s="134" t="s">
        <v>4706</v>
      </c>
      <c r="E18758" s="108">
        <v>3209.076</v>
      </c>
      <c r="F18758" s="108">
        <v>295.39999999999998</v>
      </c>
      <c r="G18758" s="108">
        <v>2.7370000000000001</v>
      </c>
      <c r="H18758" s="108">
        <v>9470.5040000000008</v>
      </c>
      <c r="I18758" s="108">
        <v>316001.40000000002</v>
      </c>
      <c r="J18758" s="108">
        <v>1998751.5</v>
      </c>
      <c r="K18758" s="108">
        <v>3390.6610000000001</v>
      </c>
      <c r="L18758" s="108">
        <v>5524.0309999999999</v>
      </c>
      <c r="M18758" s="108">
        <v>865.97</v>
      </c>
      <c r="N18758" s="108">
        <v>636.51900000000001</v>
      </c>
      <c r="O18758" s="108">
        <v>94.555999999999997</v>
      </c>
      <c r="P18758" s="108">
        <v>440.976</v>
      </c>
      <c r="Q18758" s="108">
        <v>116.583</v>
      </c>
      <c r="R18758" s="108">
        <v>108.956</v>
      </c>
      <c r="S18758" s="108">
        <v>156.476</v>
      </c>
    </row>
    <row r="18759" spans="1:19" ht="11.25" thickBot="1" x14ac:dyDescent="0.2">
      <c r="A18759" s="112"/>
    </row>
    <row r="18760" spans="1:19" ht="11.25" thickBot="1" x14ac:dyDescent="0.2">
      <c r="A18760" s="107">
        <v>2</v>
      </c>
      <c r="B18760" s="132">
        <v>0.77340277777777777</v>
      </c>
      <c r="C18760" s="133">
        <v>0.93693000000000004</v>
      </c>
      <c r="D18760" s="134" t="s">
        <v>4707</v>
      </c>
      <c r="E18760" s="108">
        <v>3128.0050000000001</v>
      </c>
      <c r="F18760" s="108">
        <v>245.12299999999999</v>
      </c>
      <c r="G18760" s="108">
        <v>2.7149999999999999</v>
      </c>
      <c r="H18760" s="108">
        <v>9460.1029999999992</v>
      </c>
      <c r="I18760" s="108">
        <v>317104.77</v>
      </c>
      <c r="J18760" s="108">
        <v>1993003.7</v>
      </c>
      <c r="K18760" s="108">
        <v>3351.308</v>
      </c>
      <c r="L18760" s="108">
        <v>5596.732</v>
      </c>
      <c r="M18760" s="108">
        <v>836.84799999999996</v>
      </c>
      <c r="N18760" s="108">
        <v>613.04700000000003</v>
      </c>
      <c r="O18760" s="108">
        <v>127.892</v>
      </c>
      <c r="P18760" s="108">
        <v>374.38</v>
      </c>
      <c r="Q18760" s="108">
        <v>124.21899999999999</v>
      </c>
      <c r="R18760" s="108">
        <v>92.641999999999996</v>
      </c>
      <c r="S18760" s="108">
        <v>130.667</v>
      </c>
    </row>
    <row r="18761" spans="1:19" ht="11.25" thickBot="1" x14ac:dyDescent="0.2">
      <c r="A18761" s="112"/>
    </row>
    <row r="18762" spans="1:19" ht="11.25" thickBot="1" x14ac:dyDescent="0.2">
      <c r="A18762" s="107">
        <v>3</v>
      </c>
      <c r="B18762" s="132">
        <v>0.77358796296296306</v>
      </c>
      <c r="C18762" s="133">
        <v>0.94581000000000004</v>
      </c>
      <c r="D18762" s="134" t="s">
        <v>4708</v>
      </c>
      <c r="E18762" s="108">
        <v>3221.7350000000001</v>
      </c>
      <c r="F18762" s="108">
        <v>274.053</v>
      </c>
      <c r="G18762" s="108">
        <v>0.90900000000000003</v>
      </c>
      <c r="H18762" s="108">
        <v>9641.0810000000001</v>
      </c>
      <c r="I18762" s="108">
        <v>314751.62</v>
      </c>
      <c r="J18762" s="108">
        <v>1988093.1</v>
      </c>
      <c r="K18762" s="108">
        <v>3465.4009999999998</v>
      </c>
      <c r="L18762" s="108">
        <v>5478.9780000000001</v>
      </c>
      <c r="M18762" s="108">
        <v>837.22500000000002</v>
      </c>
      <c r="N18762" s="108">
        <v>629.94500000000005</v>
      </c>
      <c r="O18762" s="108">
        <v>89.545000000000002</v>
      </c>
      <c r="P18762" s="108">
        <v>404.17500000000001</v>
      </c>
      <c r="Q18762" s="108">
        <v>117.929</v>
      </c>
      <c r="R18762" s="108">
        <v>94.628</v>
      </c>
      <c r="S18762" s="108">
        <v>151.22200000000001</v>
      </c>
    </row>
    <row r="18763" spans="1:19" ht="11.25" thickBot="1" x14ac:dyDescent="0.2">
      <c r="A18763" s="112"/>
    </row>
    <row r="18764" spans="1:19" ht="11.25" thickBot="1" x14ac:dyDescent="0.2">
      <c r="A18764" s="135" t="s">
        <v>362</v>
      </c>
      <c r="B18764" s="112"/>
      <c r="C18764" s="137">
        <v>0.93569000000000002</v>
      </c>
      <c r="D18764" s="134" t="s">
        <v>4709</v>
      </c>
      <c r="E18764" s="136">
        <v>3186.2719999999999</v>
      </c>
      <c r="F18764" s="136">
        <v>271.52499999999998</v>
      </c>
      <c r="G18764" s="136">
        <v>2.12</v>
      </c>
      <c r="H18764" s="136">
        <v>9523.8960000000006</v>
      </c>
      <c r="I18764" s="136">
        <v>315952.59000000003</v>
      </c>
      <c r="J18764" s="136">
        <v>1993282.8</v>
      </c>
      <c r="K18764" s="136">
        <v>3402.4569999999999</v>
      </c>
      <c r="L18764" s="136">
        <v>5533.2470000000003</v>
      </c>
      <c r="M18764" s="136">
        <v>846.68100000000004</v>
      </c>
      <c r="N18764" s="136">
        <v>626.50400000000002</v>
      </c>
      <c r="O18764" s="136">
        <v>103.997</v>
      </c>
      <c r="P18764" s="136">
        <v>406.51</v>
      </c>
      <c r="Q18764" s="136">
        <v>119.577</v>
      </c>
      <c r="R18764" s="136">
        <v>98.742000000000004</v>
      </c>
      <c r="S18764" s="136">
        <v>146.12200000000001</v>
      </c>
    </row>
    <row r="18765" spans="1:19" ht="11.25" thickBot="1" x14ac:dyDescent="0.2">
      <c r="A18765" s="112"/>
    </row>
    <row r="18766" spans="1:19" ht="11.25" thickBot="1" x14ac:dyDescent="0.2">
      <c r="A18766" s="138" t="s">
        <v>364</v>
      </c>
      <c r="B18766" s="112"/>
      <c r="C18766" s="137">
        <v>1.0789999999999999E-2</v>
      </c>
      <c r="D18766" s="134" t="s">
        <v>4710</v>
      </c>
      <c r="E18766" s="136">
        <v>50.856000000000002</v>
      </c>
      <c r="F18766" s="136">
        <v>25.233000000000001</v>
      </c>
      <c r="G18766" s="136">
        <v>1.0489999999999999</v>
      </c>
      <c r="H18766" s="136">
        <v>101.61799999999999</v>
      </c>
      <c r="I18766" s="136">
        <v>1177.336</v>
      </c>
      <c r="J18766" s="136">
        <v>5334.6629999999996</v>
      </c>
      <c r="K18766" s="136">
        <v>57.954000000000001</v>
      </c>
      <c r="L18766" s="136">
        <v>59.415999999999997</v>
      </c>
      <c r="M18766" s="136">
        <v>16.706</v>
      </c>
      <c r="N18766" s="136">
        <v>12.108000000000001</v>
      </c>
      <c r="O18766" s="136">
        <v>20.844000000000001</v>
      </c>
      <c r="P18766" s="136">
        <v>33.359000000000002</v>
      </c>
      <c r="Q18766" s="136">
        <v>4.0759999999999996</v>
      </c>
      <c r="R18766" s="136">
        <v>8.9009999999999998</v>
      </c>
      <c r="S18766" s="136">
        <v>13.638999999999999</v>
      </c>
    </row>
    <row r="18767" spans="1:19" ht="11.25" thickBot="1" x14ac:dyDescent="0.2">
      <c r="A18767" s="112"/>
    </row>
    <row r="18768" spans="1:19" ht="11.25" thickBot="1" x14ac:dyDescent="0.2">
      <c r="A18768" s="139" t="s">
        <v>366</v>
      </c>
      <c r="B18768" s="112"/>
      <c r="C18768" s="140">
        <v>1.1539999999999999</v>
      </c>
      <c r="D18768" s="134" t="s">
        <v>4488</v>
      </c>
      <c r="E18768" s="136">
        <v>1.5960000000000001</v>
      </c>
      <c r="F18768" s="136">
        <v>9.2929999999999993</v>
      </c>
      <c r="G18768" s="136">
        <v>49.484999999999999</v>
      </c>
      <c r="H18768" s="136">
        <v>1.0669999999999999</v>
      </c>
      <c r="I18768" s="136">
        <v>0.373</v>
      </c>
      <c r="J18768" s="136">
        <v>0.26800000000000002</v>
      </c>
      <c r="K18768" s="136">
        <v>1.7030000000000001</v>
      </c>
      <c r="L18768" s="136">
        <v>1.0740000000000001</v>
      </c>
      <c r="M18768" s="136">
        <v>1.9730000000000001</v>
      </c>
      <c r="N18768" s="136">
        <v>1.9330000000000001</v>
      </c>
      <c r="O18768" s="136">
        <v>20.042999999999999</v>
      </c>
      <c r="P18768" s="136">
        <v>8.2059999999999995</v>
      </c>
      <c r="Q18768" s="136">
        <v>3.4089999999999998</v>
      </c>
      <c r="R18768" s="136">
        <v>9.0150000000000006</v>
      </c>
      <c r="S18768" s="136">
        <v>9.3339999999999996</v>
      </c>
    </row>
    <row r="18769" spans="1:19" ht="11.25" thickBot="1" x14ac:dyDescent="0.2">
      <c r="A18769" s="112"/>
    </row>
    <row r="18770" spans="1:19" ht="11.25" thickBot="1" x14ac:dyDescent="0.2">
      <c r="A18770" s="106" t="s">
        <v>357</v>
      </c>
      <c r="B18770" s="106" t="s">
        <v>358</v>
      </c>
      <c r="C18770" s="130" t="s">
        <v>51</v>
      </c>
      <c r="D18770" s="130" t="s">
        <v>52</v>
      </c>
      <c r="E18770" s="130" t="s">
        <v>53</v>
      </c>
      <c r="F18770" s="130" t="s">
        <v>54</v>
      </c>
      <c r="G18770" s="130" t="s">
        <v>55</v>
      </c>
      <c r="H18770" s="130" t="s">
        <v>56</v>
      </c>
      <c r="I18770" s="130" t="s">
        <v>57</v>
      </c>
      <c r="J18770" s="130" t="s">
        <v>58</v>
      </c>
      <c r="K18770" s="130" t="s">
        <v>59</v>
      </c>
      <c r="L18770" s="130" t="s">
        <v>60</v>
      </c>
      <c r="M18770" s="130" t="s">
        <v>61</v>
      </c>
      <c r="N18770" s="130" t="s">
        <v>62</v>
      </c>
      <c r="O18770" s="130" t="s">
        <v>63</v>
      </c>
      <c r="P18770" s="130" t="s">
        <v>64</v>
      </c>
      <c r="Q18770" s="131" t="s">
        <v>65</v>
      </c>
      <c r="R18770" s="131" t="s">
        <v>66</v>
      </c>
      <c r="S18770" s="130" t="s">
        <v>67</v>
      </c>
    </row>
    <row r="18771" spans="1:19" ht="11.25" thickBot="1" x14ac:dyDescent="0.2">
      <c r="A18771" s="107">
        <v>1</v>
      </c>
      <c r="B18771" s="132">
        <v>0.7732175925925926</v>
      </c>
      <c r="C18771" s="108">
        <v>120.232</v>
      </c>
      <c r="D18771" s="108">
        <v>105.07899999999999</v>
      </c>
      <c r="E18771" s="108">
        <v>32.097000000000001</v>
      </c>
      <c r="F18771" s="108">
        <v>45.412999999999997</v>
      </c>
      <c r="G18771" s="108">
        <v>27.097999999999999</v>
      </c>
      <c r="H18771" s="108">
        <v>122.842</v>
      </c>
      <c r="I18771" s="108">
        <v>2556.1669999999999</v>
      </c>
      <c r="J18771" s="108">
        <v>5931.6509999999998</v>
      </c>
      <c r="K18771" s="108">
        <v>8621.6839999999993</v>
      </c>
      <c r="L18771" s="108">
        <v>-14.026</v>
      </c>
      <c r="M18771" s="108">
        <v>6.0110000000000001</v>
      </c>
      <c r="N18771" s="108">
        <v>1629.7429999999999</v>
      </c>
      <c r="O18771" s="108">
        <v>255.786</v>
      </c>
      <c r="P18771" s="108">
        <v>10742.706</v>
      </c>
      <c r="Q18771" s="133">
        <v>0.88622999999999996</v>
      </c>
      <c r="R18771" s="134" t="s">
        <v>4711</v>
      </c>
      <c r="S18771" s="108">
        <v>955.31600000000003</v>
      </c>
    </row>
    <row r="18772" spans="1:19" ht="11.25" thickBot="1" x14ac:dyDescent="0.2">
      <c r="A18772" s="112"/>
    </row>
    <row r="18773" spans="1:19" ht="11.25" thickBot="1" x14ac:dyDescent="0.2">
      <c r="A18773" s="107">
        <v>2</v>
      </c>
      <c r="B18773" s="132">
        <v>0.77340277777777777</v>
      </c>
      <c r="C18773" s="108">
        <v>108.417</v>
      </c>
      <c r="D18773" s="108">
        <v>86.887</v>
      </c>
      <c r="E18773" s="108">
        <v>44.862000000000002</v>
      </c>
      <c r="F18773" s="108">
        <v>59.988999999999997</v>
      </c>
      <c r="G18773" s="108">
        <v>25.061</v>
      </c>
      <c r="H18773" s="108">
        <v>109.057</v>
      </c>
      <c r="I18773" s="108">
        <v>2672.9270000000001</v>
      </c>
      <c r="J18773" s="108">
        <v>5827.8220000000001</v>
      </c>
      <c r="K18773" s="108">
        <v>8608.1630000000005</v>
      </c>
      <c r="L18773" s="108">
        <v>-14.988</v>
      </c>
      <c r="M18773" s="108">
        <v>3.1280000000000001</v>
      </c>
      <c r="N18773" s="108">
        <v>1529.269</v>
      </c>
      <c r="O18773" s="108">
        <v>240.852</v>
      </c>
      <c r="P18773" s="108">
        <v>10711.343000000001</v>
      </c>
      <c r="Q18773" s="133">
        <v>0.90156999999999998</v>
      </c>
      <c r="R18773" s="134" t="s">
        <v>4712</v>
      </c>
      <c r="S18773" s="108">
        <v>934.29100000000005</v>
      </c>
    </row>
    <row r="18774" spans="1:19" ht="11.25" thickBot="1" x14ac:dyDescent="0.2">
      <c r="A18774" s="112"/>
    </row>
    <row r="18775" spans="1:19" ht="11.25" thickBot="1" x14ac:dyDescent="0.2">
      <c r="A18775" s="107">
        <v>3</v>
      </c>
      <c r="B18775" s="132">
        <v>0.77358796296296306</v>
      </c>
      <c r="C18775" s="108">
        <v>111.39100000000001</v>
      </c>
      <c r="D18775" s="108">
        <v>103.724</v>
      </c>
      <c r="E18775" s="108">
        <v>31.029</v>
      </c>
      <c r="F18775" s="108">
        <v>56.396000000000001</v>
      </c>
      <c r="G18775" s="108">
        <v>34.442999999999998</v>
      </c>
      <c r="H18775" s="108">
        <v>104.65600000000001</v>
      </c>
      <c r="I18775" s="108">
        <v>2625.7750000000001</v>
      </c>
      <c r="J18775" s="108">
        <v>5859.7550000000001</v>
      </c>
      <c r="K18775" s="108">
        <v>8636.8799999999992</v>
      </c>
      <c r="L18775" s="108">
        <v>-12.151999999999999</v>
      </c>
      <c r="M18775" s="108">
        <v>8.8130000000000006</v>
      </c>
      <c r="N18775" s="108">
        <v>1559.895</v>
      </c>
      <c r="O18775" s="108">
        <v>256.99900000000002</v>
      </c>
      <c r="P18775" s="108">
        <v>10534.705</v>
      </c>
      <c r="Q18775" s="133">
        <v>0.91225000000000001</v>
      </c>
      <c r="R18775" s="134" t="s">
        <v>4713</v>
      </c>
      <c r="S18775" s="108">
        <v>986.41099999999994</v>
      </c>
    </row>
    <row r="18776" spans="1:19" ht="11.25" thickBot="1" x14ac:dyDescent="0.2">
      <c r="A18776" s="112"/>
    </row>
    <row r="18777" spans="1:19" ht="11.25" thickBot="1" x14ac:dyDescent="0.2">
      <c r="A18777" s="135" t="s">
        <v>362</v>
      </c>
      <c r="B18777" s="112"/>
      <c r="C18777" s="136">
        <v>113.34699999999999</v>
      </c>
      <c r="D18777" s="136">
        <v>98.563000000000002</v>
      </c>
      <c r="E18777" s="136">
        <v>35.996000000000002</v>
      </c>
      <c r="F18777" s="136">
        <v>53.933</v>
      </c>
      <c r="G18777" s="136">
        <v>28.867000000000001</v>
      </c>
      <c r="H18777" s="136">
        <v>112.185</v>
      </c>
      <c r="I18777" s="136">
        <v>2618.29</v>
      </c>
      <c r="J18777" s="136">
        <v>5873.076</v>
      </c>
      <c r="K18777" s="136">
        <v>8622.2430000000004</v>
      </c>
      <c r="L18777" s="136">
        <v>-13.722</v>
      </c>
      <c r="M18777" s="136">
        <v>5.984</v>
      </c>
      <c r="N18777" s="136">
        <v>1572.9690000000001</v>
      </c>
      <c r="O18777" s="136">
        <v>251.21199999999999</v>
      </c>
      <c r="P18777" s="136">
        <v>10662.918</v>
      </c>
      <c r="Q18777" s="137">
        <v>0.90002000000000004</v>
      </c>
      <c r="R18777" s="134" t="s">
        <v>4714</v>
      </c>
      <c r="S18777" s="136">
        <v>958.673</v>
      </c>
    </row>
    <row r="18778" spans="1:19" ht="11.25" thickBot="1" x14ac:dyDescent="0.2">
      <c r="A18778" s="112"/>
    </row>
    <row r="18779" spans="1:19" ht="11.25" thickBot="1" x14ac:dyDescent="0.2">
      <c r="A18779" s="138" t="s">
        <v>364</v>
      </c>
      <c r="B18779" s="112"/>
      <c r="C18779" s="136">
        <v>6.1449999999999996</v>
      </c>
      <c r="D18779" s="136">
        <v>10.135</v>
      </c>
      <c r="E18779" s="136">
        <v>7.6970000000000001</v>
      </c>
      <c r="F18779" s="136">
        <v>7.5940000000000003</v>
      </c>
      <c r="G18779" s="136">
        <v>4.9349999999999996</v>
      </c>
      <c r="H18779" s="136">
        <v>9.4879999999999995</v>
      </c>
      <c r="I18779" s="136">
        <v>58.738999999999997</v>
      </c>
      <c r="J18779" s="136">
        <v>53.180999999999997</v>
      </c>
      <c r="K18779" s="136">
        <v>14.367000000000001</v>
      </c>
      <c r="L18779" s="136">
        <v>1.4419999999999999</v>
      </c>
      <c r="M18779" s="136">
        <v>2.843</v>
      </c>
      <c r="N18779" s="136">
        <v>51.497</v>
      </c>
      <c r="O18779" s="136">
        <v>8.9920000000000009</v>
      </c>
      <c r="P18779" s="136">
        <v>112.13800000000001</v>
      </c>
      <c r="Q18779" s="137">
        <v>1.308E-2</v>
      </c>
      <c r="R18779" s="134" t="s">
        <v>4715</v>
      </c>
      <c r="S18779" s="136">
        <v>26.222000000000001</v>
      </c>
    </row>
    <row r="18780" spans="1:19" ht="11.25" thickBot="1" x14ac:dyDescent="0.2">
      <c r="A18780" s="112"/>
    </row>
    <row r="18781" spans="1:19" ht="11.25" thickBot="1" x14ac:dyDescent="0.2">
      <c r="A18781" s="139" t="s">
        <v>366</v>
      </c>
      <c r="B18781" s="112"/>
      <c r="C18781" s="136">
        <v>5.4219999999999997</v>
      </c>
      <c r="D18781" s="136">
        <v>10.282999999999999</v>
      </c>
      <c r="E18781" s="136">
        <v>21.382000000000001</v>
      </c>
      <c r="F18781" s="136">
        <v>14.08</v>
      </c>
      <c r="G18781" s="136">
        <v>17.096</v>
      </c>
      <c r="H18781" s="136">
        <v>8.4580000000000002</v>
      </c>
      <c r="I18781" s="136">
        <v>2.2429999999999999</v>
      </c>
      <c r="J18781" s="136">
        <v>0.90500000000000003</v>
      </c>
      <c r="K18781" s="136">
        <v>0.16700000000000001</v>
      </c>
      <c r="L18781" s="136">
        <v>10.512</v>
      </c>
      <c r="M18781" s="136">
        <v>47.511000000000003</v>
      </c>
      <c r="N18781" s="136">
        <v>3.274</v>
      </c>
      <c r="O18781" s="136">
        <v>3.58</v>
      </c>
      <c r="P18781" s="136">
        <v>1.052</v>
      </c>
      <c r="Q18781" s="140">
        <v>1.4530000000000001</v>
      </c>
      <c r="R18781" s="134" t="s">
        <v>3457</v>
      </c>
      <c r="S18781" s="136">
        <v>2.7349999999999999</v>
      </c>
    </row>
    <row r="18782" spans="1:19" ht="11.25" thickBot="1" x14ac:dyDescent="0.2">
      <c r="A18782" s="112"/>
    </row>
    <row r="18783" spans="1:19" ht="11.25" thickBot="1" x14ac:dyDescent="0.2">
      <c r="A18783" s="106" t="s">
        <v>357</v>
      </c>
      <c r="B18783" s="106" t="s">
        <v>358</v>
      </c>
      <c r="C18783" s="130" t="s">
        <v>68</v>
      </c>
    </row>
    <row r="18784" spans="1:19" ht="11.25" thickBot="1" x14ac:dyDescent="0.2">
      <c r="A18784" s="107">
        <v>1</v>
      </c>
      <c r="B18784" s="132">
        <v>0.7732175925925926</v>
      </c>
      <c r="C18784" s="108">
        <v>327.67399999999998</v>
      </c>
    </row>
    <row r="18785" spans="1:19" ht="11.25" thickBot="1" x14ac:dyDescent="0.2">
      <c r="A18785" s="112"/>
    </row>
    <row r="18786" spans="1:19" ht="11.25" thickBot="1" x14ac:dyDescent="0.2">
      <c r="A18786" s="107">
        <v>2</v>
      </c>
      <c r="B18786" s="132">
        <v>0.77340277777777777</v>
      </c>
      <c r="C18786" s="108">
        <v>298.06400000000002</v>
      </c>
    </row>
    <row r="18787" spans="1:19" ht="11.25" thickBot="1" x14ac:dyDescent="0.2">
      <c r="A18787" s="112"/>
    </row>
    <row r="18788" spans="1:19" ht="11.25" thickBot="1" x14ac:dyDescent="0.2">
      <c r="A18788" s="107">
        <v>3</v>
      </c>
      <c r="B18788" s="132">
        <v>0.77358796296296306</v>
      </c>
      <c r="C18788" s="108">
        <v>309.733</v>
      </c>
    </row>
    <row r="18789" spans="1:19" ht="11.25" thickBot="1" x14ac:dyDescent="0.2">
      <c r="A18789" s="112"/>
    </row>
    <row r="18790" spans="1:19" ht="11.25" thickBot="1" x14ac:dyDescent="0.2">
      <c r="A18790" s="135" t="s">
        <v>362</v>
      </c>
      <c r="B18790" s="112"/>
      <c r="C18790" s="136">
        <v>311.82400000000001</v>
      </c>
    </row>
    <row r="18791" spans="1:19" ht="11.25" thickBot="1" x14ac:dyDescent="0.2">
      <c r="A18791" s="112"/>
    </row>
    <row r="18792" spans="1:19" ht="11.25" thickBot="1" x14ac:dyDescent="0.2">
      <c r="A18792" s="138" t="s">
        <v>364</v>
      </c>
      <c r="B18792" s="112"/>
      <c r="C18792" s="136">
        <v>14.914999999999999</v>
      </c>
    </row>
    <row r="18793" spans="1:19" ht="11.25" thickBot="1" x14ac:dyDescent="0.2">
      <c r="A18793" s="112"/>
    </row>
    <row r="18794" spans="1:19" ht="11.25" thickBot="1" x14ac:dyDescent="0.2">
      <c r="A18794" s="139" t="s">
        <v>366</v>
      </c>
      <c r="B18794" s="112"/>
      <c r="C18794" s="136">
        <v>4.7830000000000004</v>
      </c>
    </row>
    <row r="18795" spans="1:19" ht="10.5" x14ac:dyDescent="0.15">
      <c r="A18795" s="112"/>
    </row>
    <row r="18796" spans="1:19" x14ac:dyDescent="0.15">
      <c r="A18796" s="129"/>
      <c r="B18796" s="86" t="s">
        <v>4716</v>
      </c>
    </row>
    <row r="18797" spans="1:19" ht="9.75" thickBot="1" x14ac:dyDescent="0.2">
      <c r="A18797" s="81" t="s">
        <v>5871</v>
      </c>
    </row>
    <row r="18798" spans="1:19" ht="11.25" thickBot="1" x14ac:dyDescent="0.2">
      <c r="A18798" s="106" t="s">
        <v>357</v>
      </c>
      <c r="B18798" s="106" t="s">
        <v>358</v>
      </c>
      <c r="C18798" s="130" t="s">
        <v>0</v>
      </c>
      <c r="D18798" s="130" t="s">
        <v>1</v>
      </c>
      <c r="E18798" s="130" t="s">
        <v>2</v>
      </c>
      <c r="F18798" s="130" t="s">
        <v>3</v>
      </c>
      <c r="G18798" s="130" t="s">
        <v>4</v>
      </c>
      <c r="H18798" s="130" t="s">
        <v>5</v>
      </c>
      <c r="I18798" s="131" t="s">
        <v>6</v>
      </c>
      <c r="J18798" s="131" t="s">
        <v>7</v>
      </c>
      <c r="K18798" s="130" t="s">
        <v>8</v>
      </c>
      <c r="L18798" s="130" t="s">
        <v>9</v>
      </c>
      <c r="M18798" s="130" t="s">
        <v>10</v>
      </c>
      <c r="N18798" s="130" t="s">
        <v>11</v>
      </c>
      <c r="O18798" s="130" t="s">
        <v>12</v>
      </c>
      <c r="P18798" s="130" t="s">
        <v>13</v>
      </c>
      <c r="Q18798" s="130" t="s">
        <v>14</v>
      </c>
      <c r="R18798" s="130" t="s">
        <v>15</v>
      </c>
      <c r="S18798" s="130" t="s">
        <v>16</v>
      </c>
    </row>
    <row r="18799" spans="1:19" ht="11.25" thickBot="1" x14ac:dyDescent="0.2">
      <c r="A18799" s="107">
        <v>1</v>
      </c>
      <c r="B18799" s="132">
        <v>0.77837962962962959</v>
      </c>
      <c r="C18799" s="141" t="s">
        <v>13745</v>
      </c>
      <c r="D18799" s="141" t="s">
        <v>13746</v>
      </c>
      <c r="E18799" s="141" t="s">
        <v>13747</v>
      </c>
      <c r="F18799" s="141" t="s">
        <v>13748</v>
      </c>
      <c r="G18799" s="141" t="s">
        <v>13749</v>
      </c>
      <c r="H18799" s="141" t="s">
        <v>13750</v>
      </c>
      <c r="I18799" s="133">
        <v>1.02397</v>
      </c>
      <c r="J18799" s="134" t="s">
        <v>4723</v>
      </c>
      <c r="K18799" s="141" t="s">
        <v>13751</v>
      </c>
      <c r="L18799" s="108">
        <v>130.93899999999999</v>
      </c>
      <c r="M18799" s="108">
        <v>15942.567999999999</v>
      </c>
      <c r="N18799" s="108">
        <v>33857.659</v>
      </c>
      <c r="O18799" s="141" t="s">
        <v>13752</v>
      </c>
      <c r="P18799" s="108">
        <v>194981.23</v>
      </c>
      <c r="Q18799" s="108">
        <v>3644.3180000000002</v>
      </c>
      <c r="R18799" s="108">
        <v>7000.2650000000003</v>
      </c>
      <c r="S18799" s="108">
        <v>170359.9</v>
      </c>
    </row>
    <row r="18800" spans="1:19" ht="11.25" thickBot="1" x14ac:dyDescent="0.2">
      <c r="A18800" s="112"/>
    </row>
    <row r="18801" spans="1:19" ht="11.25" thickBot="1" x14ac:dyDescent="0.2">
      <c r="A18801" s="107">
        <v>2</v>
      </c>
      <c r="B18801" s="132">
        <v>0.77856481481481488</v>
      </c>
      <c r="C18801" s="141" t="s">
        <v>13753</v>
      </c>
      <c r="D18801" s="141" t="s">
        <v>13754</v>
      </c>
      <c r="E18801" s="141" t="s">
        <v>13755</v>
      </c>
      <c r="F18801" s="141" t="s">
        <v>13756</v>
      </c>
      <c r="G18801" s="141" t="s">
        <v>13757</v>
      </c>
      <c r="H18801" s="141" t="s">
        <v>13758</v>
      </c>
      <c r="I18801" s="133">
        <v>1.03061</v>
      </c>
      <c r="J18801" s="134" t="s">
        <v>4732</v>
      </c>
      <c r="K18801" s="141" t="s">
        <v>13759</v>
      </c>
      <c r="L18801" s="108">
        <v>161.13800000000001</v>
      </c>
      <c r="M18801" s="108">
        <v>15339.14</v>
      </c>
      <c r="N18801" s="108">
        <v>34088.281999999999</v>
      </c>
      <c r="O18801" s="141" t="s">
        <v>13760</v>
      </c>
      <c r="P18801" s="108">
        <v>195864.2</v>
      </c>
      <c r="Q18801" s="108">
        <v>3548.1</v>
      </c>
      <c r="R18801" s="108">
        <v>6901.3</v>
      </c>
      <c r="S18801" s="108">
        <v>170067.97</v>
      </c>
    </row>
    <row r="18802" spans="1:19" ht="11.25" thickBot="1" x14ac:dyDescent="0.2">
      <c r="A18802" s="112"/>
    </row>
    <row r="18803" spans="1:19" ht="11.25" thickBot="1" x14ac:dyDescent="0.2">
      <c r="A18803" s="107">
        <v>3</v>
      </c>
      <c r="B18803" s="132">
        <v>0.7787384259259259</v>
      </c>
      <c r="C18803" s="141" t="s">
        <v>13761</v>
      </c>
      <c r="D18803" s="141" t="s">
        <v>13762</v>
      </c>
      <c r="E18803" s="141" t="s">
        <v>13763</v>
      </c>
      <c r="F18803" s="141" t="s">
        <v>13764</v>
      </c>
      <c r="G18803" s="141" t="s">
        <v>13765</v>
      </c>
      <c r="H18803" s="141" t="s">
        <v>13766</v>
      </c>
      <c r="I18803" s="133">
        <v>1.0570200000000001</v>
      </c>
      <c r="J18803" s="134" t="s">
        <v>4740</v>
      </c>
      <c r="K18803" s="141" t="s">
        <v>13767</v>
      </c>
      <c r="L18803" s="108">
        <v>151.41399999999999</v>
      </c>
      <c r="M18803" s="108">
        <v>15241.050999999999</v>
      </c>
      <c r="N18803" s="108">
        <v>34123.985000000001</v>
      </c>
      <c r="O18803" s="141" t="s">
        <v>13768</v>
      </c>
      <c r="P18803" s="108">
        <v>189796.9</v>
      </c>
      <c r="Q18803" s="108">
        <v>3576.451</v>
      </c>
      <c r="R18803" s="108">
        <v>7108.1409999999996</v>
      </c>
      <c r="S18803" s="108">
        <v>170912.19</v>
      </c>
    </row>
    <row r="18804" spans="1:19" ht="11.25" thickBot="1" x14ac:dyDescent="0.2">
      <c r="A18804" s="112"/>
    </row>
    <row r="18805" spans="1:19" ht="11.25" thickBot="1" x14ac:dyDescent="0.2">
      <c r="A18805" s="135" t="s">
        <v>362</v>
      </c>
      <c r="B18805" s="112"/>
      <c r="C18805" s="141" t="s">
        <v>13769</v>
      </c>
      <c r="D18805" s="141" t="s">
        <v>13770</v>
      </c>
      <c r="E18805" s="141" t="s">
        <v>13771</v>
      </c>
      <c r="F18805" s="141" t="s">
        <v>13772</v>
      </c>
      <c r="G18805" s="141" t="s">
        <v>13773</v>
      </c>
      <c r="H18805" s="141" t="s">
        <v>13774</v>
      </c>
      <c r="I18805" s="137">
        <v>1.0371999999999999</v>
      </c>
      <c r="J18805" s="134" t="s">
        <v>4749</v>
      </c>
      <c r="K18805" s="141" t="s">
        <v>13775</v>
      </c>
      <c r="L18805" s="136">
        <v>147.83000000000001</v>
      </c>
      <c r="M18805" s="136">
        <v>15507.585999999999</v>
      </c>
      <c r="N18805" s="136">
        <v>34023.309000000001</v>
      </c>
      <c r="O18805" s="141" t="s">
        <v>13776</v>
      </c>
      <c r="P18805" s="136">
        <v>193547.44</v>
      </c>
      <c r="Q18805" s="136">
        <v>3589.623</v>
      </c>
      <c r="R18805" s="136">
        <v>7003.2349999999997</v>
      </c>
      <c r="S18805" s="136">
        <v>170446.69</v>
      </c>
    </row>
    <row r="18806" spans="1:19" ht="11.25" thickBot="1" x14ac:dyDescent="0.2">
      <c r="A18806" s="112"/>
    </row>
    <row r="18807" spans="1:19" ht="11.25" thickBot="1" x14ac:dyDescent="0.2">
      <c r="A18807" s="138" t="s">
        <v>364</v>
      </c>
      <c r="B18807" s="112"/>
      <c r="C18807" s="141" t="s">
        <v>13777</v>
      </c>
      <c r="D18807" s="141" t="s">
        <v>13778</v>
      </c>
      <c r="E18807" s="141" t="s">
        <v>13779</v>
      </c>
      <c r="F18807" s="141" t="s">
        <v>13780</v>
      </c>
      <c r="G18807" s="141" t="s">
        <v>13781</v>
      </c>
      <c r="H18807" s="141" t="s">
        <v>13782</v>
      </c>
      <c r="I18807" s="137">
        <v>1.7479999999999999E-2</v>
      </c>
      <c r="J18807" s="134" t="s">
        <v>4757</v>
      </c>
      <c r="K18807" s="141" t="s">
        <v>13783</v>
      </c>
      <c r="L18807" s="136">
        <v>15.414999999999999</v>
      </c>
      <c r="M18807" s="136">
        <v>379.88499999999999</v>
      </c>
      <c r="N18807" s="136">
        <v>144.56299999999999</v>
      </c>
      <c r="O18807" s="141" t="s">
        <v>13784</v>
      </c>
      <c r="P18807" s="136">
        <v>3277.9349999999999</v>
      </c>
      <c r="Q18807" s="136">
        <v>49.442999999999998</v>
      </c>
      <c r="R18807" s="136">
        <v>103.453</v>
      </c>
      <c r="S18807" s="136">
        <v>428.74900000000002</v>
      </c>
    </row>
    <row r="18808" spans="1:19" ht="11.25" thickBot="1" x14ac:dyDescent="0.2">
      <c r="A18808" s="112"/>
    </row>
    <row r="18809" spans="1:19" ht="11.25" thickBot="1" x14ac:dyDescent="0.2">
      <c r="A18809" s="139" t="s">
        <v>366</v>
      </c>
      <c r="B18809" s="112"/>
      <c r="C18809" s="141" t="s">
        <v>4760</v>
      </c>
      <c r="D18809" s="141" t="s">
        <v>4761</v>
      </c>
      <c r="E18809" s="141" t="s">
        <v>4762</v>
      </c>
      <c r="F18809" s="141" t="s">
        <v>3075</v>
      </c>
      <c r="G18809" s="141" t="s">
        <v>4763</v>
      </c>
      <c r="H18809" s="141" t="s">
        <v>4764</v>
      </c>
      <c r="I18809" s="140">
        <v>1.6850000000000001</v>
      </c>
      <c r="J18809" s="134" t="s">
        <v>382</v>
      </c>
      <c r="K18809" s="141" t="s">
        <v>4765</v>
      </c>
      <c r="L18809" s="136">
        <v>10.428000000000001</v>
      </c>
      <c r="M18809" s="136">
        <v>2.4500000000000002</v>
      </c>
      <c r="N18809" s="136">
        <v>0.42499999999999999</v>
      </c>
      <c r="O18809" s="141" t="s">
        <v>1780</v>
      </c>
      <c r="P18809" s="136">
        <v>1.694</v>
      </c>
      <c r="Q18809" s="136">
        <v>1.377</v>
      </c>
      <c r="R18809" s="136">
        <v>1.4770000000000001</v>
      </c>
      <c r="S18809" s="136">
        <v>0.252</v>
      </c>
    </row>
    <row r="18810" spans="1:19" ht="11.25" thickBot="1" x14ac:dyDescent="0.2">
      <c r="A18810" s="112"/>
    </row>
    <row r="18811" spans="1:19" ht="11.25" thickBot="1" x14ac:dyDescent="0.2">
      <c r="A18811" s="106" t="s">
        <v>357</v>
      </c>
      <c r="B18811" s="106" t="s">
        <v>358</v>
      </c>
      <c r="C18811" s="130" t="s">
        <v>17</v>
      </c>
      <c r="D18811" s="130" t="s">
        <v>18</v>
      </c>
      <c r="E18811" s="131" t="s">
        <v>19</v>
      </c>
      <c r="F18811" s="131" t="s">
        <v>20</v>
      </c>
      <c r="G18811" s="130" t="s">
        <v>21</v>
      </c>
      <c r="H18811" s="130" t="s">
        <v>22</v>
      </c>
      <c r="I18811" s="130" t="s">
        <v>23</v>
      </c>
      <c r="J18811" s="130" t="s">
        <v>24</v>
      </c>
      <c r="K18811" s="131" t="s">
        <v>25</v>
      </c>
      <c r="L18811" s="131" t="s">
        <v>26</v>
      </c>
      <c r="M18811" s="130" t="s">
        <v>27</v>
      </c>
      <c r="N18811" s="130" t="s">
        <v>28</v>
      </c>
      <c r="O18811" s="130" t="s">
        <v>29</v>
      </c>
      <c r="P18811" s="130" t="s">
        <v>30</v>
      </c>
      <c r="Q18811" s="130" t="s">
        <v>31</v>
      </c>
      <c r="R18811" s="130" t="s">
        <v>32</v>
      </c>
      <c r="S18811" s="130" t="s">
        <v>33</v>
      </c>
    </row>
    <row r="18812" spans="1:19" ht="11.25" thickBot="1" x14ac:dyDescent="0.2">
      <c r="A18812" s="107">
        <v>1</v>
      </c>
      <c r="B18812" s="132">
        <v>0.77837962962962959</v>
      </c>
      <c r="C18812" s="108">
        <v>124186</v>
      </c>
      <c r="D18812" s="108">
        <v>28927.592000000001</v>
      </c>
      <c r="E18812" s="133">
        <v>0.92493999999999998</v>
      </c>
      <c r="F18812" s="133">
        <v>0.90917000000000003</v>
      </c>
      <c r="G18812" s="108">
        <v>17.076000000000001</v>
      </c>
      <c r="H18812" s="108">
        <v>75.224000000000004</v>
      </c>
      <c r="I18812" s="108">
        <v>468124.33</v>
      </c>
      <c r="J18812" s="141" t="s">
        <v>13785</v>
      </c>
      <c r="K18812" s="133">
        <v>0.99387000000000003</v>
      </c>
      <c r="L18812" s="134" t="s">
        <v>4767</v>
      </c>
      <c r="M18812" s="108">
        <v>757.03700000000003</v>
      </c>
      <c r="N18812" s="108">
        <v>4292.3620000000001</v>
      </c>
      <c r="O18812" s="108">
        <v>-0.67500000000000004</v>
      </c>
      <c r="P18812" s="108">
        <v>75.442999999999998</v>
      </c>
      <c r="Q18812" s="108">
        <v>371.09300000000002</v>
      </c>
      <c r="R18812" s="108">
        <v>-2.5259999999999998</v>
      </c>
      <c r="S18812" s="108">
        <v>293.85199999999998</v>
      </c>
    </row>
    <row r="18813" spans="1:19" ht="11.25" thickBot="1" x14ac:dyDescent="0.2">
      <c r="A18813" s="112"/>
    </row>
    <row r="18814" spans="1:19" ht="11.25" thickBot="1" x14ac:dyDescent="0.2">
      <c r="A18814" s="107">
        <v>2</v>
      </c>
      <c r="B18814" s="132">
        <v>0.77856481481481488</v>
      </c>
      <c r="C18814" s="108">
        <v>123024.52</v>
      </c>
      <c r="D18814" s="108">
        <v>28556.702000000001</v>
      </c>
      <c r="E18814" s="133">
        <v>0.93974999999999997</v>
      </c>
      <c r="F18814" s="133">
        <v>0.90658000000000005</v>
      </c>
      <c r="G18814" s="108">
        <v>12.445</v>
      </c>
      <c r="H18814" s="108">
        <v>93.134</v>
      </c>
      <c r="I18814" s="108">
        <v>463618.75</v>
      </c>
      <c r="J18814" s="141" t="s">
        <v>13786</v>
      </c>
      <c r="K18814" s="133">
        <v>1.00482</v>
      </c>
      <c r="L18814" s="134" t="s">
        <v>4769</v>
      </c>
      <c r="M18814" s="108">
        <v>852.35299999999995</v>
      </c>
      <c r="N18814" s="108">
        <v>4288.2380000000003</v>
      </c>
      <c r="O18814" s="108">
        <v>4.8719999999999999</v>
      </c>
      <c r="P18814" s="108">
        <v>60.715000000000003</v>
      </c>
      <c r="Q18814" s="108">
        <v>404.649</v>
      </c>
      <c r="R18814" s="108">
        <v>-6.0309999999999997</v>
      </c>
      <c r="S18814" s="108">
        <v>332.79899999999998</v>
      </c>
    </row>
    <row r="18815" spans="1:19" ht="11.25" thickBot="1" x14ac:dyDescent="0.2">
      <c r="A18815" s="112"/>
    </row>
    <row r="18816" spans="1:19" ht="11.25" thickBot="1" x14ac:dyDescent="0.2">
      <c r="A18816" s="107">
        <v>3</v>
      </c>
      <c r="B18816" s="132">
        <v>0.7787384259259259</v>
      </c>
      <c r="C18816" s="108">
        <v>123470.55</v>
      </c>
      <c r="D18816" s="108">
        <v>28446.334999999999</v>
      </c>
      <c r="E18816" s="133">
        <v>0.95926999999999996</v>
      </c>
      <c r="F18816" s="133">
        <v>0.90315999999999996</v>
      </c>
      <c r="G18816" s="108">
        <v>9.9700000000000006</v>
      </c>
      <c r="H18816" s="108">
        <v>64.058999999999997</v>
      </c>
      <c r="I18816" s="108">
        <v>462183.7</v>
      </c>
      <c r="J18816" s="141" t="s">
        <v>13787</v>
      </c>
      <c r="K18816" s="133">
        <v>1.00908</v>
      </c>
      <c r="L18816" s="134" t="s">
        <v>4771</v>
      </c>
      <c r="M18816" s="108">
        <v>838.697</v>
      </c>
      <c r="N18816" s="108">
        <v>4265.8609999999999</v>
      </c>
      <c r="O18816" s="108">
        <v>1.1930000000000001</v>
      </c>
      <c r="P18816" s="108">
        <v>73.257999999999996</v>
      </c>
      <c r="Q18816" s="108">
        <v>379.6</v>
      </c>
      <c r="R18816" s="108">
        <v>35.454000000000001</v>
      </c>
      <c r="S18816" s="108">
        <v>314.07600000000002</v>
      </c>
    </row>
    <row r="18817" spans="1:19" ht="11.25" thickBot="1" x14ac:dyDescent="0.2">
      <c r="A18817" s="112"/>
    </row>
    <row r="18818" spans="1:19" ht="11.25" thickBot="1" x14ac:dyDescent="0.2">
      <c r="A18818" s="135" t="s">
        <v>362</v>
      </c>
      <c r="B18818" s="112"/>
      <c r="C18818" s="136">
        <v>123560.36</v>
      </c>
      <c r="D18818" s="136">
        <v>28643.543000000001</v>
      </c>
      <c r="E18818" s="137">
        <v>0.94132000000000005</v>
      </c>
      <c r="F18818" s="137">
        <v>0.90629999999999999</v>
      </c>
      <c r="G18818" s="136">
        <v>13.164</v>
      </c>
      <c r="H18818" s="136">
        <v>77.472999999999999</v>
      </c>
      <c r="I18818" s="136">
        <v>464642.26</v>
      </c>
      <c r="J18818" s="141" t="s">
        <v>13788</v>
      </c>
      <c r="K18818" s="137">
        <v>1.0025900000000001</v>
      </c>
      <c r="L18818" s="134" t="s">
        <v>4773</v>
      </c>
      <c r="M18818" s="136">
        <v>816.029</v>
      </c>
      <c r="N18818" s="136">
        <v>4282.1540000000005</v>
      </c>
      <c r="O18818" s="136">
        <v>1.7969999999999999</v>
      </c>
      <c r="P18818" s="136">
        <v>69.805000000000007</v>
      </c>
      <c r="Q18818" s="136">
        <v>385.11399999999998</v>
      </c>
      <c r="R18818" s="136">
        <v>8.9659999999999993</v>
      </c>
      <c r="S18818" s="136">
        <v>313.57600000000002</v>
      </c>
    </row>
    <row r="18819" spans="1:19" ht="11.25" thickBot="1" x14ac:dyDescent="0.2">
      <c r="A18819" s="112"/>
    </row>
    <row r="18820" spans="1:19" ht="11.25" thickBot="1" x14ac:dyDescent="0.2">
      <c r="A18820" s="138" t="s">
        <v>364</v>
      </c>
      <c r="B18820" s="112"/>
      <c r="C18820" s="136">
        <v>585.92399999999998</v>
      </c>
      <c r="D18820" s="136">
        <v>252.107</v>
      </c>
      <c r="E18820" s="137">
        <v>1.7219999999999999E-2</v>
      </c>
      <c r="F18820" s="137">
        <v>3.0200000000000001E-3</v>
      </c>
      <c r="G18820" s="136">
        <v>3.6070000000000002</v>
      </c>
      <c r="H18820" s="136">
        <v>14.667</v>
      </c>
      <c r="I18820" s="136">
        <v>3099.7489999999998</v>
      </c>
      <c r="J18820" s="141" t="s">
        <v>13789</v>
      </c>
      <c r="K18820" s="137">
        <v>7.8499999999999993E-3</v>
      </c>
      <c r="L18820" s="134" t="s">
        <v>3001</v>
      </c>
      <c r="M18820" s="136">
        <v>51.542999999999999</v>
      </c>
      <c r="N18820" s="136">
        <v>14.26</v>
      </c>
      <c r="O18820" s="136">
        <v>2.8220000000000001</v>
      </c>
      <c r="P18820" s="136">
        <v>7.9480000000000004</v>
      </c>
      <c r="Q18820" s="136">
        <v>17.443999999999999</v>
      </c>
      <c r="R18820" s="136">
        <v>23.006</v>
      </c>
      <c r="S18820" s="136">
        <v>19.478000000000002</v>
      </c>
    </row>
    <row r="18821" spans="1:19" ht="11.25" thickBot="1" x14ac:dyDescent="0.2">
      <c r="A18821" s="112"/>
    </row>
    <row r="18822" spans="1:19" ht="11.25" thickBot="1" x14ac:dyDescent="0.2">
      <c r="A18822" s="139" t="s">
        <v>366</v>
      </c>
      <c r="B18822" s="112"/>
      <c r="C18822" s="136">
        <v>0.47399999999999998</v>
      </c>
      <c r="D18822" s="136">
        <v>0.88</v>
      </c>
      <c r="E18822" s="140">
        <v>1.83</v>
      </c>
      <c r="F18822" s="140">
        <v>0.33300000000000002</v>
      </c>
      <c r="G18822" s="136">
        <v>27.402000000000001</v>
      </c>
      <c r="H18822" s="136">
        <v>18.931999999999999</v>
      </c>
      <c r="I18822" s="136">
        <v>0.66700000000000004</v>
      </c>
      <c r="J18822" s="141" t="s">
        <v>4775</v>
      </c>
      <c r="K18822" s="140">
        <v>0.78300000000000003</v>
      </c>
      <c r="L18822" s="134" t="s">
        <v>620</v>
      </c>
      <c r="M18822" s="136">
        <v>6.3159999999999998</v>
      </c>
      <c r="N18822" s="136">
        <v>0.33300000000000002</v>
      </c>
      <c r="O18822" s="136">
        <v>157.07499999999999</v>
      </c>
      <c r="P18822" s="136">
        <v>11.385999999999999</v>
      </c>
      <c r="Q18822" s="136">
        <v>4.53</v>
      </c>
      <c r="R18822" s="136">
        <v>256.60300000000001</v>
      </c>
      <c r="S18822" s="136">
        <v>6.2119999999999997</v>
      </c>
    </row>
    <row r="18823" spans="1:19" ht="11.25" thickBot="1" x14ac:dyDescent="0.2">
      <c r="A18823" s="112"/>
    </row>
    <row r="18824" spans="1:19" ht="11.25" thickBot="1" x14ac:dyDescent="0.2">
      <c r="A18824" s="106" t="s">
        <v>357</v>
      </c>
      <c r="B18824" s="106" t="s">
        <v>358</v>
      </c>
      <c r="C18824" s="131" t="s">
        <v>34</v>
      </c>
      <c r="D18824" s="131" t="s">
        <v>35</v>
      </c>
      <c r="E18824" s="130" t="s">
        <v>36</v>
      </c>
      <c r="F18824" s="130" t="s">
        <v>37</v>
      </c>
      <c r="G18824" s="130" t="s">
        <v>38</v>
      </c>
      <c r="H18824" s="130" t="s">
        <v>39</v>
      </c>
      <c r="I18824" s="130" t="s">
        <v>40</v>
      </c>
      <c r="J18824" s="130" t="s">
        <v>41</v>
      </c>
      <c r="K18824" s="130" t="s">
        <v>42</v>
      </c>
      <c r="L18824" s="130" t="s">
        <v>43</v>
      </c>
      <c r="M18824" s="130" t="s">
        <v>44</v>
      </c>
      <c r="N18824" s="130" t="s">
        <v>45</v>
      </c>
      <c r="O18824" s="130" t="s">
        <v>46</v>
      </c>
      <c r="P18824" s="130" t="s">
        <v>47</v>
      </c>
      <c r="Q18824" s="130" t="s">
        <v>48</v>
      </c>
      <c r="R18824" s="130" t="s">
        <v>49</v>
      </c>
      <c r="S18824" s="130" t="s">
        <v>50</v>
      </c>
    </row>
    <row r="18825" spans="1:19" ht="11.25" thickBot="1" x14ac:dyDescent="0.2">
      <c r="A18825" s="107">
        <v>1</v>
      </c>
      <c r="B18825" s="132">
        <v>0.77837962962962959</v>
      </c>
      <c r="C18825" s="133">
        <v>0.90622000000000003</v>
      </c>
      <c r="D18825" s="134" t="s">
        <v>4776</v>
      </c>
      <c r="E18825" s="108">
        <v>3735.6729999999998</v>
      </c>
      <c r="F18825" s="108">
        <v>373.20100000000002</v>
      </c>
      <c r="G18825" s="108">
        <v>5.8999999999999997E-2</v>
      </c>
      <c r="H18825" s="108">
        <v>12659.656999999999</v>
      </c>
      <c r="I18825" s="108">
        <v>150671.32</v>
      </c>
      <c r="J18825" s="108">
        <v>965788.15</v>
      </c>
      <c r="K18825" s="108">
        <v>14448.437</v>
      </c>
      <c r="L18825" s="108">
        <v>27182.49</v>
      </c>
      <c r="M18825" s="108">
        <v>4134.152</v>
      </c>
      <c r="N18825" s="108">
        <v>3011.84</v>
      </c>
      <c r="O18825" s="108">
        <v>447.65499999999997</v>
      </c>
      <c r="P18825" s="108">
        <v>543.11</v>
      </c>
      <c r="Q18825" s="108">
        <v>538.68499999999995</v>
      </c>
      <c r="R18825" s="108">
        <v>440.81599999999997</v>
      </c>
      <c r="S18825" s="108">
        <v>590.87900000000002</v>
      </c>
    </row>
    <row r="18826" spans="1:19" ht="11.25" thickBot="1" x14ac:dyDescent="0.2">
      <c r="A18826" s="112"/>
    </row>
    <row r="18827" spans="1:19" ht="11.25" thickBot="1" x14ac:dyDescent="0.2">
      <c r="A18827" s="107">
        <v>2</v>
      </c>
      <c r="B18827" s="132">
        <v>0.77856481481481488</v>
      </c>
      <c r="C18827" s="133">
        <v>0.91774</v>
      </c>
      <c r="D18827" s="134" t="s">
        <v>4777</v>
      </c>
      <c r="E18827" s="108">
        <v>3385.4479999999999</v>
      </c>
      <c r="F18827" s="108">
        <v>351.89600000000002</v>
      </c>
      <c r="G18827" s="108">
        <v>0.06</v>
      </c>
      <c r="H18827" s="108">
        <v>12665.217000000001</v>
      </c>
      <c r="I18827" s="108">
        <v>150315.79999999999</v>
      </c>
      <c r="J18827" s="108">
        <v>957100.57</v>
      </c>
      <c r="K18827" s="108">
        <v>14049.236999999999</v>
      </c>
      <c r="L18827" s="108">
        <v>27030.076000000001</v>
      </c>
      <c r="M18827" s="108">
        <v>4188.5140000000001</v>
      </c>
      <c r="N18827" s="108">
        <v>2972.5079999999998</v>
      </c>
      <c r="O18827" s="108">
        <v>503.82100000000003</v>
      </c>
      <c r="P18827" s="108">
        <v>508.07400000000001</v>
      </c>
      <c r="Q18827" s="108">
        <v>534.66099999999994</v>
      </c>
      <c r="R18827" s="108">
        <v>420.774</v>
      </c>
      <c r="S18827" s="108">
        <v>632.14200000000005</v>
      </c>
    </row>
    <row r="18828" spans="1:19" ht="11.25" thickBot="1" x14ac:dyDescent="0.2">
      <c r="A18828" s="112"/>
    </row>
    <row r="18829" spans="1:19" ht="11.25" thickBot="1" x14ac:dyDescent="0.2">
      <c r="A18829" s="107">
        <v>3</v>
      </c>
      <c r="B18829" s="132">
        <v>0.7787384259259259</v>
      </c>
      <c r="C18829" s="133">
        <v>0.92151000000000005</v>
      </c>
      <c r="D18829" s="134" t="s">
        <v>4778</v>
      </c>
      <c r="E18829" s="108">
        <v>3176.1869999999999</v>
      </c>
      <c r="F18829" s="108">
        <v>366.34300000000002</v>
      </c>
      <c r="G18829" s="108">
        <v>5.6879999999999997</v>
      </c>
      <c r="H18829" s="108">
        <v>12725.477999999999</v>
      </c>
      <c r="I18829" s="108">
        <v>150627.72</v>
      </c>
      <c r="J18829" s="108">
        <v>962366.09</v>
      </c>
      <c r="K18829" s="108">
        <v>15244.370999999999</v>
      </c>
      <c r="L18829" s="108">
        <v>27066.471000000001</v>
      </c>
      <c r="M18829" s="108">
        <v>4177.6040000000003</v>
      </c>
      <c r="N18829" s="108">
        <v>2962.2049999999999</v>
      </c>
      <c r="O18829" s="108">
        <v>504.61599999999999</v>
      </c>
      <c r="P18829" s="108">
        <v>501.00799999999998</v>
      </c>
      <c r="Q18829" s="108">
        <v>557.79</v>
      </c>
      <c r="R18829" s="108">
        <v>475.59500000000003</v>
      </c>
      <c r="S18829" s="108">
        <v>587.03</v>
      </c>
    </row>
    <row r="18830" spans="1:19" ht="11.25" thickBot="1" x14ac:dyDescent="0.2">
      <c r="A18830" s="112"/>
    </row>
    <row r="18831" spans="1:19" ht="11.25" thickBot="1" x14ac:dyDescent="0.2">
      <c r="A18831" s="135" t="s">
        <v>362</v>
      </c>
      <c r="B18831" s="112"/>
      <c r="C18831" s="137">
        <v>0.91515999999999997</v>
      </c>
      <c r="D18831" s="134" t="s">
        <v>4779</v>
      </c>
      <c r="E18831" s="136">
        <v>3432.4360000000001</v>
      </c>
      <c r="F18831" s="136">
        <v>363.81299999999999</v>
      </c>
      <c r="G18831" s="136">
        <v>1.9359999999999999</v>
      </c>
      <c r="H18831" s="136">
        <v>12683.450999999999</v>
      </c>
      <c r="I18831" s="136">
        <v>150538.28</v>
      </c>
      <c r="J18831" s="136">
        <v>961751.6</v>
      </c>
      <c r="K18831" s="136">
        <v>14580.682000000001</v>
      </c>
      <c r="L18831" s="136">
        <v>27093.011999999999</v>
      </c>
      <c r="M18831" s="136">
        <v>4166.7569999999996</v>
      </c>
      <c r="N18831" s="136">
        <v>2982.1840000000002</v>
      </c>
      <c r="O18831" s="136">
        <v>485.36399999999998</v>
      </c>
      <c r="P18831" s="136">
        <v>517.39700000000005</v>
      </c>
      <c r="Q18831" s="136">
        <v>543.71199999999999</v>
      </c>
      <c r="R18831" s="136">
        <v>445.72800000000001</v>
      </c>
      <c r="S18831" s="136">
        <v>603.35</v>
      </c>
    </row>
    <row r="18832" spans="1:19" ht="11.25" thickBot="1" x14ac:dyDescent="0.2">
      <c r="A18832" s="112"/>
    </row>
    <row r="18833" spans="1:19" ht="11.25" thickBot="1" x14ac:dyDescent="0.2">
      <c r="A18833" s="138" t="s">
        <v>364</v>
      </c>
      <c r="B18833" s="112"/>
      <c r="C18833" s="137">
        <v>7.9699999999999997E-3</v>
      </c>
      <c r="D18833" s="134" t="s">
        <v>4780</v>
      </c>
      <c r="E18833" s="136">
        <v>282.68700000000001</v>
      </c>
      <c r="F18833" s="136">
        <v>10.875999999999999</v>
      </c>
      <c r="G18833" s="136">
        <v>3.25</v>
      </c>
      <c r="H18833" s="136">
        <v>36.502000000000002</v>
      </c>
      <c r="I18833" s="136">
        <v>193.90299999999999</v>
      </c>
      <c r="J18833" s="136">
        <v>4376.2650000000003</v>
      </c>
      <c r="K18833" s="136">
        <v>608.44299999999998</v>
      </c>
      <c r="L18833" s="136">
        <v>79.597999999999999</v>
      </c>
      <c r="M18833" s="136">
        <v>28.757999999999999</v>
      </c>
      <c r="N18833" s="136">
        <v>26.193999999999999</v>
      </c>
      <c r="O18833" s="136">
        <v>32.659999999999997</v>
      </c>
      <c r="P18833" s="136">
        <v>22.547000000000001</v>
      </c>
      <c r="Q18833" s="136">
        <v>12.356999999999999</v>
      </c>
      <c r="R18833" s="136">
        <v>27.739000000000001</v>
      </c>
      <c r="S18833" s="136">
        <v>25.009</v>
      </c>
    </row>
    <row r="18834" spans="1:19" ht="11.25" thickBot="1" x14ac:dyDescent="0.2">
      <c r="A18834" s="112"/>
    </row>
    <row r="18835" spans="1:19" ht="11.25" thickBot="1" x14ac:dyDescent="0.2">
      <c r="A18835" s="139" t="s">
        <v>366</v>
      </c>
      <c r="B18835" s="112"/>
      <c r="C18835" s="140">
        <v>0.871</v>
      </c>
      <c r="D18835" s="134" t="s">
        <v>1371</v>
      </c>
      <c r="E18835" s="136">
        <v>8.2360000000000007</v>
      </c>
      <c r="F18835" s="136">
        <v>2.9889999999999999</v>
      </c>
      <c r="G18835" s="136">
        <v>167.88499999999999</v>
      </c>
      <c r="H18835" s="136">
        <v>0.28799999999999998</v>
      </c>
      <c r="I18835" s="136">
        <v>0.129</v>
      </c>
      <c r="J18835" s="136">
        <v>0.45500000000000002</v>
      </c>
      <c r="K18835" s="136">
        <v>4.173</v>
      </c>
      <c r="L18835" s="136">
        <v>0.29399999999999998</v>
      </c>
      <c r="M18835" s="136">
        <v>0.69</v>
      </c>
      <c r="N18835" s="136">
        <v>0.878</v>
      </c>
      <c r="O18835" s="136">
        <v>6.7290000000000001</v>
      </c>
      <c r="P18835" s="136">
        <v>4.3579999999999997</v>
      </c>
      <c r="Q18835" s="136">
        <v>2.2730000000000001</v>
      </c>
      <c r="R18835" s="136">
        <v>6.2229999999999999</v>
      </c>
      <c r="S18835" s="136">
        <v>4.1449999999999996</v>
      </c>
    </row>
    <row r="18836" spans="1:19" ht="11.25" thickBot="1" x14ac:dyDescent="0.2">
      <c r="A18836" s="112"/>
    </row>
    <row r="18837" spans="1:19" ht="11.25" thickBot="1" x14ac:dyDescent="0.2">
      <c r="A18837" s="106" t="s">
        <v>357</v>
      </c>
      <c r="B18837" s="106" t="s">
        <v>358</v>
      </c>
      <c r="C18837" s="130" t="s">
        <v>51</v>
      </c>
      <c r="D18837" s="130" t="s">
        <v>52</v>
      </c>
      <c r="E18837" s="130" t="s">
        <v>53</v>
      </c>
      <c r="F18837" s="130" t="s">
        <v>54</v>
      </c>
      <c r="G18837" s="130" t="s">
        <v>55</v>
      </c>
      <c r="H18837" s="130" t="s">
        <v>56</v>
      </c>
      <c r="I18837" s="130" t="s">
        <v>57</v>
      </c>
      <c r="J18837" s="130" t="s">
        <v>58</v>
      </c>
      <c r="K18837" s="130" t="s">
        <v>59</v>
      </c>
      <c r="L18837" s="130" t="s">
        <v>60</v>
      </c>
      <c r="M18837" s="130" t="s">
        <v>61</v>
      </c>
      <c r="N18837" s="130" t="s">
        <v>62</v>
      </c>
      <c r="O18837" s="130" t="s">
        <v>63</v>
      </c>
      <c r="P18837" s="130" t="s">
        <v>64</v>
      </c>
      <c r="Q18837" s="131" t="s">
        <v>65</v>
      </c>
      <c r="R18837" s="131" t="s">
        <v>66</v>
      </c>
      <c r="S18837" s="130" t="s">
        <v>67</v>
      </c>
    </row>
    <row r="18838" spans="1:19" ht="11.25" thickBot="1" x14ac:dyDescent="0.2">
      <c r="A18838" s="107">
        <v>1</v>
      </c>
      <c r="B18838" s="132">
        <v>0.77837962962962959</v>
      </c>
      <c r="C18838" s="108">
        <v>492.91199999999998</v>
      </c>
      <c r="D18838" s="108">
        <v>415.03899999999999</v>
      </c>
      <c r="E18838" s="108">
        <v>151.36600000000001</v>
      </c>
      <c r="F18838" s="108">
        <v>258.154</v>
      </c>
      <c r="G18838" s="108">
        <v>166.54599999999999</v>
      </c>
      <c r="H18838" s="108">
        <v>211.791</v>
      </c>
      <c r="I18838" s="108">
        <v>1185.751</v>
      </c>
      <c r="J18838" s="108">
        <v>8733.0570000000007</v>
      </c>
      <c r="K18838" s="108">
        <v>12403.432000000001</v>
      </c>
      <c r="L18838" s="108">
        <v>-11.090999999999999</v>
      </c>
      <c r="M18838" s="108">
        <v>-3.44</v>
      </c>
      <c r="N18838" s="108">
        <v>537.72</v>
      </c>
      <c r="O18838" s="108">
        <v>309.82499999999999</v>
      </c>
      <c r="P18838" s="108">
        <v>228510.07</v>
      </c>
      <c r="Q18838" s="133">
        <v>0.88209000000000004</v>
      </c>
      <c r="R18838" s="134" t="s">
        <v>4781</v>
      </c>
      <c r="S18838" s="108">
        <v>4749.902</v>
      </c>
    </row>
    <row r="18839" spans="1:19" ht="11.25" thickBot="1" x14ac:dyDescent="0.2">
      <c r="A18839" s="112"/>
    </row>
    <row r="18840" spans="1:19" ht="11.25" thickBot="1" x14ac:dyDescent="0.2">
      <c r="A18840" s="107">
        <v>2</v>
      </c>
      <c r="B18840" s="132">
        <v>0.77856481481481488</v>
      </c>
      <c r="C18840" s="108">
        <v>469.90199999999999</v>
      </c>
      <c r="D18840" s="108">
        <v>419.51499999999999</v>
      </c>
      <c r="E18840" s="108">
        <v>178.756</v>
      </c>
      <c r="F18840" s="108">
        <v>218.09700000000001</v>
      </c>
      <c r="G18840" s="108">
        <v>158.81200000000001</v>
      </c>
      <c r="H18840" s="108">
        <v>282.06</v>
      </c>
      <c r="I18840" s="108">
        <v>1068.1469999999999</v>
      </c>
      <c r="J18840" s="108">
        <v>8667.8050000000003</v>
      </c>
      <c r="K18840" s="108">
        <v>12258.811</v>
      </c>
      <c r="L18840" s="108">
        <v>-12.055999999999999</v>
      </c>
      <c r="M18840" s="108">
        <v>2.3159999999999998</v>
      </c>
      <c r="N18840" s="108">
        <v>553.35299999999995</v>
      </c>
      <c r="O18840" s="108">
        <v>329.654</v>
      </c>
      <c r="P18840" s="108">
        <v>227735.96</v>
      </c>
      <c r="Q18840" s="133">
        <v>0.90075000000000005</v>
      </c>
      <c r="R18840" s="134" t="s">
        <v>4782</v>
      </c>
      <c r="S18840" s="108">
        <v>4943.72</v>
      </c>
    </row>
    <row r="18841" spans="1:19" ht="11.25" thickBot="1" x14ac:dyDescent="0.2">
      <c r="A18841" s="112"/>
    </row>
    <row r="18842" spans="1:19" ht="11.25" thickBot="1" x14ac:dyDescent="0.2">
      <c r="A18842" s="107">
        <v>3</v>
      </c>
      <c r="B18842" s="132">
        <v>0.7787384259259259</v>
      </c>
      <c r="C18842" s="108">
        <v>459.22199999999998</v>
      </c>
      <c r="D18842" s="108">
        <v>432.346</v>
      </c>
      <c r="E18842" s="108">
        <v>173.613</v>
      </c>
      <c r="F18842" s="108">
        <v>246.315</v>
      </c>
      <c r="G18842" s="108">
        <v>165.881</v>
      </c>
      <c r="H18842" s="108">
        <v>227.352</v>
      </c>
      <c r="I18842" s="108">
        <v>1121.0909999999999</v>
      </c>
      <c r="J18842" s="108">
        <v>8268.8359999999993</v>
      </c>
      <c r="K18842" s="108">
        <v>12414.642</v>
      </c>
      <c r="L18842" s="108">
        <v>-13.012</v>
      </c>
      <c r="M18842" s="108">
        <v>2.319</v>
      </c>
      <c r="N18842" s="108">
        <v>560.23699999999997</v>
      </c>
      <c r="O18842" s="108">
        <v>281.291</v>
      </c>
      <c r="P18842" s="108">
        <v>228001.35</v>
      </c>
      <c r="Q18842" s="133">
        <v>0.90551999999999999</v>
      </c>
      <c r="R18842" s="134" t="s">
        <v>4783</v>
      </c>
      <c r="S18842" s="108">
        <v>4834.8339999999998</v>
      </c>
    </row>
    <row r="18843" spans="1:19" ht="11.25" thickBot="1" x14ac:dyDescent="0.2">
      <c r="A18843" s="112"/>
    </row>
    <row r="18844" spans="1:19" ht="11.25" thickBot="1" x14ac:dyDescent="0.2">
      <c r="A18844" s="135" t="s">
        <v>362</v>
      </c>
      <c r="B18844" s="112"/>
      <c r="C18844" s="136">
        <v>474.012</v>
      </c>
      <c r="D18844" s="136">
        <v>422.3</v>
      </c>
      <c r="E18844" s="136">
        <v>167.91200000000001</v>
      </c>
      <c r="F18844" s="136">
        <v>240.85499999999999</v>
      </c>
      <c r="G18844" s="136">
        <v>163.74600000000001</v>
      </c>
      <c r="H18844" s="136">
        <v>240.40100000000001</v>
      </c>
      <c r="I18844" s="136">
        <v>1124.9960000000001</v>
      </c>
      <c r="J18844" s="136">
        <v>8556.5660000000007</v>
      </c>
      <c r="K18844" s="136">
        <v>12358.962</v>
      </c>
      <c r="L18844" s="136">
        <v>-12.053000000000001</v>
      </c>
      <c r="M18844" s="136">
        <v>0.39800000000000002</v>
      </c>
      <c r="N18844" s="136">
        <v>550.43700000000001</v>
      </c>
      <c r="O18844" s="136">
        <v>306.923</v>
      </c>
      <c r="P18844" s="136">
        <v>228082.46</v>
      </c>
      <c r="Q18844" s="137">
        <v>0.89612000000000003</v>
      </c>
      <c r="R18844" s="134" t="s">
        <v>4784</v>
      </c>
      <c r="S18844" s="136">
        <v>4842.8190000000004</v>
      </c>
    </row>
    <row r="18845" spans="1:19" ht="11.25" thickBot="1" x14ac:dyDescent="0.2">
      <c r="A18845" s="112"/>
    </row>
    <row r="18846" spans="1:19" ht="11.25" thickBot="1" x14ac:dyDescent="0.2">
      <c r="A18846" s="138" t="s">
        <v>364</v>
      </c>
      <c r="B18846" s="112"/>
      <c r="C18846" s="136">
        <v>17.216999999999999</v>
      </c>
      <c r="D18846" s="136">
        <v>8.9830000000000005</v>
      </c>
      <c r="E18846" s="136">
        <v>14.557</v>
      </c>
      <c r="F18846" s="136">
        <v>20.579000000000001</v>
      </c>
      <c r="G18846" s="136">
        <v>4.2859999999999996</v>
      </c>
      <c r="H18846" s="136">
        <v>36.906999999999996</v>
      </c>
      <c r="I18846" s="136">
        <v>58.899000000000001</v>
      </c>
      <c r="J18846" s="136">
        <v>251.30799999999999</v>
      </c>
      <c r="K18846" s="136">
        <v>86.914000000000001</v>
      </c>
      <c r="L18846" s="136">
        <v>0.96099999999999997</v>
      </c>
      <c r="M18846" s="136">
        <v>3.3239999999999998</v>
      </c>
      <c r="N18846" s="136">
        <v>11.538</v>
      </c>
      <c r="O18846" s="136">
        <v>24.312000000000001</v>
      </c>
      <c r="P18846" s="136">
        <v>393.37900000000002</v>
      </c>
      <c r="Q18846" s="137">
        <v>1.238E-2</v>
      </c>
      <c r="R18846" s="134" t="s">
        <v>4785</v>
      </c>
      <c r="S18846" s="136">
        <v>97.156000000000006</v>
      </c>
    </row>
    <row r="18847" spans="1:19" ht="11.25" thickBot="1" x14ac:dyDescent="0.2">
      <c r="A18847" s="112"/>
    </row>
    <row r="18848" spans="1:19" ht="11.25" thickBot="1" x14ac:dyDescent="0.2">
      <c r="A18848" s="139" t="s">
        <v>366</v>
      </c>
      <c r="B18848" s="112"/>
      <c r="C18848" s="136">
        <v>3.6320000000000001</v>
      </c>
      <c r="D18848" s="136">
        <v>2.1269999999999998</v>
      </c>
      <c r="E18848" s="136">
        <v>8.67</v>
      </c>
      <c r="F18848" s="136">
        <v>8.5440000000000005</v>
      </c>
      <c r="G18848" s="136">
        <v>2.6179999999999999</v>
      </c>
      <c r="H18848" s="136">
        <v>15.352</v>
      </c>
      <c r="I18848" s="136">
        <v>5.2359999999999998</v>
      </c>
      <c r="J18848" s="136">
        <v>2.9369999999999998</v>
      </c>
      <c r="K18848" s="136">
        <v>0.70299999999999996</v>
      </c>
      <c r="L18848" s="136">
        <v>7.9690000000000003</v>
      </c>
      <c r="M18848" s="136">
        <v>834.31700000000001</v>
      </c>
      <c r="N18848" s="136">
        <v>2.0960000000000001</v>
      </c>
      <c r="O18848" s="136">
        <v>7.9210000000000003</v>
      </c>
      <c r="P18848" s="136">
        <v>0.17199999999999999</v>
      </c>
      <c r="Q18848" s="140">
        <v>1.3819999999999999</v>
      </c>
      <c r="R18848" s="134" t="s">
        <v>4786</v>
      </c>
      <c r="S18848" s="136">
        <v>2.0059999999999998</v>
      </c>
    </row>
    <row r="18849" spans="1:3" ht="11.25" thickBot="1" x14ac:dyDescent="0.2">
      <c r="A18849" s="112"/>
    </row>
    <row r="18850" spans="1:3" ht="11.25" thickBot="1" x14ac:dyDescent="0.2">
      <c r="A18850" s="106" t="s">
        <v>357</v>
      </c>
      <c r="B18850" s="106" t="s">
        <v>358</v>
      </c>
      <c r="C18850" s="130" t="s">
        <v>68</v>
      </c>
    </row>
    <row r="18851" spans="1:3" ht="11.25" thickBot="1" x14ac:dyDescent="0.2">
      <c r="A18851" s="107">
        <v>1</v>
      </c>
      <c r="B18851" s="132">
        <v>0.77837962962962959</v>
      </c>
      <c r="C18851" s="108">
        <v>1050.6469999999999</v>
      </c>
    </row>
    <row r="18852" spans="1:3" ht="11.25" thickBot="1" x14ac:dyDescent="0.2">
      <c r="A18852" s="112"/>
    </row>
    <row r="18853" spans="1:3" ht="11.25" thickBot="1" x14ac:dyDescent="0.2">
      <c r="A18853" s="107">
        <v>2</v>
      </c>
      <c r="B18853" s="132">
        <v>0.77856481481481488</v>
      </c>
      <c r="C18853" s="108">
        <v>1011.6130000000001</v>
      </c>
    </row>
    <row r="18854" spans="1:3" ht="11.25" thickBot="1" x14ac:dyDescent="0.2">
      <c r="A18854" s="112"/>
    </row>
    <row r="18855" spans="1:3" ht="11.25" thickBot="1" x14ac:dyDescent="0.2">
      <c r="A18855" s="107">
        <v>3</v>
      </c>
      <c r="B18855" s="132">
        <v>0.7787384259259259</v>
      </c>
      <c r="C18855" s="108">
        <v>999.06100000000004</v>
      </c>
    </row>
    <row r="18856" spans="1:3" ht="11.25" thickBot="1" x14ac:dyDescent="0.2">
      <c r="A18856" s="112"/>
    </row>
    <row r="18857" spans="1:3" ht="11.25" thickBot="1" x14ac:dyDescent="0.2">
      <c r="A18857" s="135" t="s">
        <v>362</v>
      </c>
      <c r="B18857" s="112"/>
      <c r="C18857" s="136">
        <v>1020.44</v>
      </c>
    </row>
    <row r="18858" spans="1:3" ht="11.25" thickBot="1" x14ac:dyDescent="0.2">
      <c r="A18858" s="112"/>
    </row>
    <row r="18859" spans="1:3" ht="11.25" thickBot="1" x14ac:dyDescent="0.2">
      <c r="A18859" s="138" t="s">
        <v>364</v>
      </c>
      <c r="B18859" s="112"/>
      <c r="C18859" s="136">
        <v>26.902000000000001</v>
      </c>
    </row>
    <row r="18860" spans="1:3" ht="11.25" thickBot="1" x14ac:dyDescent="0.2">
      <c r="A18860" s="112"/>
    </row>
    <row r="18861" spans="1:3" ht="11.25" thickBot="1" x14ac:dyDescent="0.2">
      <c r="A18861" s="139" t="s">
        <v>366</v>
      </c>
      <c r="B18861" s="112"/>
      <c r="C18861" s="136">
        <v>2.6360000000000001</v>
      </c>
    </row>
    <row r="18862" spans="1:3" ht="10.5" x14ac:dyDescent="0.15">
      <c r="A18862" s="112"/>
    </row>
    <row r="18863" spans="1:3" x14ac:dyDescent="0.15">
      <c r="A18863" s="129"/>
      <c r="B18863" s="86" t="s">
        <v>4787</v>
      </c>
    </row>
    <row r="18864" spans="1:3" ht="9.75" thickBot="1" x14ac:dyDescent="0.2">
      <c r="A18864" s="81" t="s">
        <v>5871</v>
      </c>
    </row>
    <row r="18865" spans="1:19" ht="11.25" thickBot="1" x14ac:dyDescent="0.2">
      <c r="A18865" s="106" t="s">
        <v>357</v>
      </c>
      <c r="B18865" s="106" t="s">
        <v>358</v>
      </c>
      <c r="C18865" s="130" t="s">
        <v>0</v>
      </c>
      <c r="D18865" s="130" t="s">
        <v>1</v>
      </c>
      <c r="E18865" s="130" t="s">
        <v>2</v>
      </c>
      <c r="F18865" s="130" t="s">
        <v>3</v>
      </c>
      <c r="G18865" s="130" t="s">
        <v>4</v>
      </c>
      <c r="H18865" s="130" t="s">
        <v>5</v>
      </c>
      <c r="I18865" s="131" t="s">
        <v>6</v>
      </c>
      <c r="J18865" s="131" t="s">
        <v>7</v>
      </c>
      <c r="K18865" s="130" t="s">
        <v>8</v>
      </c>
      <c r="L18865" s="130" t="s">
        <v>9</v>
      </c>
      <c r="M18865" s="130" t="s">
        <v>10</v>
      </c>
      <c r="N18865" s="130" t="s">
        <v>11</v>
      </c>
      <c r="O18865" s="130" t="s">
        <v>12</v>
      </c>
      <c r="P18865" s="130" t="s">
        <v>13</v>
      </c>
      <c r="Q18865" s="130" t="s">
        <v>14</v>
      </c>
      <c r="R18865" s="130" t="s">
        <v>15</v>
      </c>
      <c r="S18865" s="130" t="s">
        <v>16</v>
      </c>
    </row>
    <row r="18866" spans="1:19" ht="11.25" thickBot="1" x14ac:dyDescent="0.2">
      <c r="A18866" s="107">
        <v>1</v>
      </c>
      <c r="B18866" s="132">
        <v>0.78353009259259254</v>
      </c>
      <c r="C18866" s="141" t="s">
        <v>13790</v>
      </c>
      <c r="D18866" s="141" t="s">
        <v>13791</v>
      </c>
      <c r="E18866" s="141" t="s">
        <v>13792</v>
      </c>
      <c r="F18866" s="141" t="s">
        <v>13793</v>
      </c>
      <c r="G18866" s="141" t="s">
        <v>13794</v>
      </c>
      <c r="H18866" s="141" t="s">
        <v>13795</v>
      </c>
      <c r="I18866" s="133">
        <v>1.00271</v>
      </c>
      <c r="J18866" s="134" t="s">
        <v>4793</v>
      </c>
      <c r="K18866" s="141" t="s">
        <v>13796</v>
      </c>
      <c r="L18866" s="108">
        <v>137.72300000000001</v>
      </c>
      <c r="M18866" s="108">
        <v>15703.259</v>
      </c>
      <c r="N18866" s="108">
        <v>36395.383999999998</v>
      </c>
      <c r="O18866" s="108">
        <v>1792215.9</v>
      </c>
      <c r="P18866" s="108">
        <v>215321.55</v>
      </c>
      <c r="Q18866" s="108">
        <v>4592.3280000000004</v>
      </c>
      <c r="R18866" s="108">
        <v>15850.395</v>
      </c>
      <c r="S18866" s="108">
        <v>113092.99</v>
      </c>
    </row>
    <row r="18867" spans="1:19" ht="11.25" thickBot="1" x14ac:dyDescent="0.2">
      <c r="A18867" s="112"/>
    </row>
    <row r="18868" spans="1:19" ht="11.25" thickBot="1" x14ac:dyDescent="0.2">
      <c r="A18868" s="107">
        <v>2</v>
      </c>
      <c r="B18868" s="132">
        <v>0.78370370370370368</v>
      </c>
      <c r="C18868" s="141" t="s">
        <v>13797</v>
      </c>
      <c r="D18868" s="141" t="s">
        <v>13798</v>
      </c>
      <c r="E18868" s="141" t="s">
        <v>13799</v>
      </c>
      <c r="F18868" s="141" t="s">
        <v>13800</v>
      </c>
      <c r="G18868" s="141" t="s">
        <v>13801</v>
      </c>
      <c r="H18868" s="141" t="s">
        <v>13802</v>
      </c>
      <c r="I18868" s="133">
        <v>1.0040899999999999</v>
      </c>
      <c r="J18868" s="134" t="s">
        <v>4801</v>
      </c>
      <c r="K18868" s="141" t="s">
        <v>13803</v>
      </c>
      <c r="L18868" s="108">
        <v>150.47999999999999</v>
      </c>
      <c r="M18868" s="108">
        <v>15853.84</v>
      </c>
      <c r="N18868" s="108">
        <v>36382.673000000003</v>
      </c>
      <c r="O18868" s="141" t="s">
        <v>13804</v>
      </c>
      <c r="P18868" s="108">
        <v>218882.37</v>
      </c>
      <c r="Q18868" s="108">
        <v>4600.2640000000001</v>
      </c>
      <c r="R18868" s="108">
        <v>16265.615</v>
      </c>
      <c r="S18868" s="108">
        <v>114570.36</v>
      </c>
    </row>
    <row r="18869" spans="1:19" ht="11.25" thickBot="1" x14ac:dyDescent="0.2">
      <c r="A18869" s="112"/>
    </row>
    <row r="18870" spans="1:19" ht="11.25" thickBot="1" x14ac:dyDescent="0.2">
      <c r="A18870" s="107">
        <v>3</v>
      </c>
      <c r="B18870" s="132">
        <v>0.78388888888888886</v>
      </c>
      <c r="C18870" s="141" t="s">
        <v>13805</v>
      </c>
      <c r="D18870" s="141" t="s">
        <v>13806</v>
      </c>
      <c r="E18870" s="141" t="s">
        <v>13807</v>
      </c>
      <c r="F18870" s="141" t="s">
        <v>13808</v>
      </c>
      <c r="G18870" s="141" t="s">
        <v>13809</v>
      </c>
      <c r="H18870" s="141" t="s">
        <v>13810</v>
      </c>
      <c r="I18870" s="133">
        <v>1.0245299999999999</v>
      </c>
      <c r="J18870" s="134" t="s">
        <v>4809</v>
      </c>
      <c r="K18870" s="141" t="s">
        <v>13811</v>
      </c>
      <c r="L18870" s="108">
        <v>158.196</v>
      </c>
      <c r="M18870" s="108">
        <v>14714.74</v>
      </c>
      <c r="N18870" s="108">
        <v>33637.207999999999</v>
      </c>
      <c r="O18870" s="108">
        <v>1797668.3</v>
      </c>
      <c r="P18870" s="108">
        <v>214225.28</v>
      </c>
      <c r="Q18870" s="108">
        <v>4336.2449999999999</v>
      </c>
      <c r="R18870" s="108">
        <v>16233.072</v>
      </c>
      <c r="S18870" s="108">
        <v>113983.45</v>
      </c>
    </row>
    <row r="18871" spans="1:19" ht="11.25" thickBot="1" x14ac:dyDescent="0.2">
      <c r="A18871" s="112"/>
    </row>
    <row r="18872" spans="1:19" ht="11.25" thickBot="1" x14ac:dyDescent="0.2">
      <c r="A18872" s="135" t="s">
        <v>362</v>
      </c>
      <c r="B18872" s="112"/>
      <c r="C18872" s="141" t="s">
        <v>13812</v>
      </c>
      <c r="D18872" s="141" t="s">
        <v>13813</v>
      </c>
      <c r="E18872" s="141" t="s">
        <v>13814</v>
      </c>
      <c r="F18872" s="141" t="s">
        <v>13815</v>
      </c>
      <c r="G18872" s="141" t="s">
        <v>13816</v>
      </c>
      <c r="H18872" s="141" t="s">
        <v>13817</v>
      </c>
      <c r="I18872" s="137">
        <v>1.01044</v>
      </c>
      <c r="J18872" s="134" t="s">
        <v>4817</v>
      </c>
      <c r="K18872" s="141" t="s">
        <v>13818</v>
      </c>
      <c r="L18872" s="136">
        <v>148.79900000000001</v>
      </c>
      <c r="M18872" s="136">
        <v>15423.946</v>
      </c>
      <c r="N18872" s="136">
        <v>35471.754999999997</v>
      </c>
      <c r="O18872" s="141" t="s">
        <v>13819</v>
      </c>
      <c r="P18872" s="136">
        <v>216143.07</v>
      </c>
      <c r="Q18872" s="136">
        <v>4509.6120000000001</v>
      </c>
      <c r="R18872" s="136">
        <v>16116.361000000001</v>
      </c>
      <c r="S18872" s="136">
        <v>113882.26</v>
      </c>
    </row>
    <row r="18873" spans="1:19" ht="11.25" thickBot="1" x14ac:dyDescent="0.2">
      <c r="A18873" s="112"/>
    </row>
    <row r="18874" spans="1:19" ht="11.25" thickBot="1" x14ac:dyDescent="0.2">
      <c r="A18874" s="138" t="s">
        <v>364</v>
      </c>
      <c r="B18874" s="112"/>
      <c r="C18874" s="141" t="s">
        <v>13820</v>
      </c>
      <c r="D18874" s="141" t="s">
        <v>13821</v>
      </c>
      <c r="E18874" s="141" t="s">
        <v>13822</v>
      </c>
      <c r="F18874" s="141" t="s">
        <v>13823</v>
      </c>
      <c r="G18874" s="141" t="s">
        <v>13824</v>
      </c>
      <c r="H18874" s="141" t="s">
        <v>13825</v>
      </c>
      <c r="I18874" s="137">
        <v>1.222E-2</v>
      </c>
      <c r="J18874" s="134" t="s">
        <v>4825</v>
      </c>
      <c r="K18874" s="141" t="s">
        <v>13826</v>
      </c>
      <c r="L18874" s="136">
        <v>10.339</v>
      </c>
      <c r="M18874" s="136">
        <v>618.78800000000001</v>
      </c>
      <c r="N18874" s="136">
        <v>1588.777</v>
      </c>
      <c r="O18874" s="141" t="s">
        <v>13827</v>
      </c>
      <c r="P18874" s="136">
        <v>2434.8090000000002</v>
      </c>
      <c r="Q18874" s="136">
        <v>150.19300000000001</v>
      </c>
      <c r="R18874" s="136">
        <v>230.90700000000001</v>
      </c>
      <c r="S18874" s="136">
        <v>743.86599999999999</v>
      </c>
    </row>
    <row r="18875" spans="1:19" ht="11.25" thickBot="1" x14ac:dyDescent="0.2">
      <c r="A18875" s="112"/>
    </row>
    <row r="18876" spans="1:19" ht="11.25" thickBot="1" x14ac:dyDescent="0.2">
      <c r="A18876" s="139" t="s">
        <v>366</v>
      </c>
      <c r="B18876" s="112"/>
      <c r="C18876" s="141" t="s">
        <v>2888</v>
      </c>
      <c r="D18876" s="141" t="s">
        <v>2205</v>
      </c>
      <c r="E18876" s="141" t="s">
        <v>4827</v>
      </c>
      <c r="F18876" s="141" t="s">
        <v>4828</v>
      </c>
      <c r="G18876" s="141" t="s">
        <v>4829</v>
      </c>
      <c r="H18876" s="141" t="s">
        <v>4830</v>
      </c>
      <c r="I18876" s="140">
        <v>1.2090000000000001</v>
      </c>
      <c r="J18876" s="134" t="s">
        <v>3657</v>
      </c>
      <c r="K18876" s="141" t="s">
        <v>4831</v>
      </c>
      <c r="L18876" s="136">
        <v>6.9480000000000004</v>
      </c>
      <c r="M18876" s="136">
        <v>4.0119999999999996</v>
      </c>
      <c r="N18876" s="136">
        <v>4.4790000000000001</v>
      </c>
      <c r="O18876" s="141" t="s">
        <v>4832</v>
      </c>
      <c r="P18876" s="136">
        <v>1.1259999999999999</v>
      </c>
      <c r="Q18876" s="136">
        <v>3.331</v>
      </c>
      <c r="R18876" s="136">
        <v>1.4330000000000001</v>
      </c>
      <c r="S18876" s="136">
        <v>0.65300000000000002</v>
      </c>
    </row>
    <row r="18877" spans="1:19" ht="11.25" thickBot="1" x14ac:dyDescent="0.2">
      <c r="A18877" s="112"/>
    </row>
    <row r="18878" spans="1:19" ht="11.25" thickBot="1" x14ac:dyDescent="0.2">
      <c r="A18878" s="106" t="s">
        <v>357</v>
      </c>
      <c r="B18878" s="106" t="s">
        <v>358</v>
      </c>
      <c r="C18878" s="130" t="s">
        <v>17</v>
      </c>
      <c r="D18878" s="130" t="s">
        <v>18</v>
      </c>
      <c r="E18878" s="131" t="s">
        <v>19</v>
      </c>
      <c r="F18878" s="131" t="s">
        <v>20</v>
      </c>
      <c r="G18878" s="130" t="s">
        <v>21</v>
      </c>
      <c r="H18878" s="130" t="s">
        <v>22</v>
      </c>
      <c r="I18878" s="130" t="s">
        <v>23</v>
      </c>
      <c r="J18878" s="130" t="s">
        <v>24</v>
      </c>
      <c r="K18878" s="131" t="s">
        <v>25</v>
      </c>
      <c r="L18878" s="131" t="s">
        <v>26</v>
      </c>
      <c r="M18878" s="130" t="s">
        <v>27</v>
      </c>
      <c r="N18878" s="130" t="s">
        <v>28</v>
      </c>
      <c r="O18878" s="130" t="s">
        <v>29</v>
      </c>
      <c r="P18878" s="130" t="s">
        <v>30</v>
      </c>
      <c r="Q18878" s="130" t="s">
        <v>31</v>
      </c>
      <c r="R18878" s="130" t="s">
        <v>32</v>
      </c>
      <c r="S18878" s="130" t="s">
        <v>33</v>
      </c>
    </row>
    <row r="18879" spans="1:19" ht="11.25" thickBot="1" x14ac:dyDescent="0.2">
      <c r="A18879" s="107">
        <v>1</v>
      </c>
      <c r="B18879" s="132">
        <v>0.78353009259259254</v>
      </c>
      <c r="C18879" s="108">
        <v>83619.379000000001</v>
      </c>
      <c r="D18879" s="108">
        <v>28605.062999999998</v>
      </c>
      <c r="E18879" s="133">
        <v>0.89837999999999996</v>
      </c>
      <c r="F18879" s="133">
        <v>0.89661999999999997</v>
      </c>
      <c r="G18879" s="108">
        <v>17.779</v>
      </c>
      <c r="H18879" s="108">
        <v>193.322</v>
      </c>
      <c r="I18879" s="108">
        <v>337498.88</v>
      </c>
      <c r="J18879" s="141" t="s">
        <v>13828</v>
      </c>
      <c r="K18879" s="133">
        <v>0.96009999999999995</v>
      </c>
      <c r="L18879" s="134" t="s">
        <v>4834</v>
      </c>
      <c r="M18879" s="108">
        <v>758.58799999999997</v>
      </c>
      <c r="N18879" s="108">
        <v>2734.703</v>
      </c>
      <c r="O18879" s="108">
        <v>4.9269999999999996</v>
      </c>
      <c r="P18879" s="108">
        <v>131.21299999999999</v>
      </c>
      <c r="Q18879" s="108">
        <v>383.11</v>
      </c>
      <c r="R18879" s="108">
        <v>85.546000000000006</v>
      </c>
      <c r="S18879" s="108">
        <v>193.28100000000001</v>
      </c>
    </row>
    <row r="18880" spans="1:19" ht="11.25" thickBot="1" x14ac:dyDescent="0.2">
      <c r="A18880" s="112"/>
    </row>
    <row r="18881" spans="1:19" ht="11.25" thickBot="1" x14ac:dyDescent="0.2">
      <c r="A18881" s="107">
        <v>2</v>
      </c>
      <c r="B18881" s="132">
        <v>0.78370370370370368</v>
      </c>
      <c r="C18881" s="108">
        <v>84221.534</v>
      </c>
      <c r="D18881" s="108">
        <v>28658.679</v>
      </c>
      <c r="E18881" s="133">
        <v>0.90083000000000002</v>
      </c>
      <c r="F18881" s="133">
        <v>0.89919000000000004</v>
      </c>
      <c r="G18881" s="108">
        <v>11.052</v>
      </c>
      <c r="H18881" s="108">
        <v>204.99600000000001</v>
      </c>
      <c r="I18881" s="108">
        <v>337922.18</v>
      </c>
      <c r="J18881" s="141" t="s">
        <v>13829</v>
      </c>
      <c r="K18881" s="133">
        <v>0.97701000000000005</v>
      </c>
      <c r="L18881" s="134" t="s">
        <v>4836</v>
      </c>
      <c r="M18881" s="108">
        <v>657.90599999999995</v>
      </c>
      <c r="N18881" s="108">
        <v>2799.0729999999999</v>
      </c>
      <c r="O18881" s="108">
        <v>-0.66700000000000004</v>
      </c>
      <c r="P18881" s="108">
        <v>117.173</v>
      </c>
      <c r="Q18881" s="108">
        <v>355.93900000000002</v>
      </c>
      <c r="R18881" s="108">
        <v>84.59</v>
      </c>
      <c r="S18881" s="108">
        <v>210.155</v>
      </c>
    </row>
    <row r="18882" spans="1:19" ht="11.25" thickBot="1" x14ac:dyDescent="0.2">
      <c r="A18882" s="112"/>
    </row>
    <row r="18883" spans="1:19" ht="11.25" thickBot="1" x14ac:dyDescent="0.2">
      <c r="A18883" s="107">
        <v>3</v>
      </c>
      <c r="B18883" s="132">
        <v>0.78388888888888886</v>
      </c>
      <c r="C18883" s="108">
        <v>85446.12</v>
      </c>
      <c r="D18883" s="108">
        <v>28713.187000000002</v>
      </c>
      <c r="E18883" s="133">
        <v>0.91805000000000003</v>
      </c>
      <c r="F18883" s="133">
        <v>0.89922999999999997</v>
      </c>
      <c r="G18883" s="108">
        <v>9.6300000000000008</v>
      </c>
      <c r="H18883" s="108">
        <v>194.547</v>
      </c>
      <c r="I18883" s="108">
        <v>339120.01</v>
      </c>
      <c r="J18883" s="141" t="s">
        <v>13830</v>
      </c>
      <c r="K18883" s="133">
        <v>0.98594999999999999</v>
      </c>
      <c r="L18883" s="134" t="s">
        <v>4838</v>
      </c>
      <c r="M18883" s="108">
        <v>687.21400000000006</v>
      </c>
      <c r="N18883" s="108">
        <v>2713.3670000000002</v>
      </c>
      <c r="O18883" s="108">
        <v>2.1419999999999999</v>
      </c>
      <c r="P18883" s="108">
        <v>108.26600000000001</v>
      </c>
      <c r="Q18883" s="108">
        <v>352.57900000000001</v>
      </c>
      <c r="R18883" s="108">
        <v>57.915999999999997</v>
      </c>
      <c r="S18883" s="108">
        <v>180.863</v>
      </c>
    </row>
    <row r="18884" spans="1:19" ht="11.25" thickBot="1" x14ac:dyDescent="0.2">
      <c r="A18884" s="112"/>
    </row>
    <row r="18885" spans="1:19" ht="11.25" thickBot="1" x14ac:dyDescent="0.2">
      <c r="A18885" s="135" t="s">
        <v>362</v>
      </c>
      <c r="B18885" s="112"/>
      <c r="C18885" s="136">
        <v>84429.010999999999</v>
      </c>
      <c r="D18885" s="136">
        <v>28658.975999999999</v>
      </c>
      <c r="E18885" s="137">
        <v>0.90575000000000006</v>
      </c>
      <c r="F18885" s="137">
        <v>0.89834000000000003</v>
      </c>
      <c r="G18885" s="136">
        <v>12.82</v>
      </c>
      <c r="H18885" s="136">
        <v>197.62200000000001</v>
      </c>
      <c r="I18885" s="136">
        <v>338180.35</v>
      </c>
      <c r="J18885" s="141" t="s">
        <v>13831</v>
      </c>
      <c r="K18885" s="137">
        <v>0.97435000000000005</v>
      </c>
      <c r="L18885" s="134" t="s">
        <v>4840</v>
      </c>
      <c r="M18885" s="136">
        <v>701.23599999999999</v>
      </c>
      <c r="N18885" s="136">
        <v>2749.047</v>
      </c>
      <c r="O18885" s="136">
        <v>2.1339999999999999</v>
      </c>
      <c r="P18885" s="136">
        <v>118.884</v>
      </c>
      <c r="Q18885" s="136">
        <v>363.87599999999998</v>
      </c>
      <c r="R18885" s="136">
        <v>76.016999999999996</v>
      </c>
      <c r="S18885" s="136">
        <v>194.76599999999999</v>
      </c>
    </row>
    <row r="18886" spans="1:19" ht="11.25" thickBot="1" x14ac:dyDescent="0.2">
      <c r="A18886" s="112"/>
    </row>
    <row r="18887" spans="1:19" ht="11.25" thickBot="1" x14ac:dyDescent="0.2">
      <c r="A18887" s="138" t="s">
        <v>364</v>
      </c>
      <c r="B18887" s="112"/>
      <c r="C18887" s="136">
        <v>930.87599999999998</v>
      </c>
      <c r="D18887" s="136">
        <v>54.063000000000002</v>
      </c>
      <c r="E18887" s="137">
        <v>1.072E-2</v>
      </c>
      <c r="F18887" s="137">
        <v>1.5E-3</v>
      </c>
      <c r="G18887" s="136">
        <v>4.3529999999999998</v>
      </c>
      <c r="H18887" s="136">
        <v>6.4160000000000004</v>
      </c>
      <c r="I18887" s="136">
        <v>840.83900000000006</v>
      </c>
      <c r="J18887" s="141" t="s">
        <v>13832</v>
      </c>
      <c r="K18887" s="137">
        <v>1.3129999999999999E-2</v>
      </c>
      <c r="L18887" s="134" t="s">
        <v>4842</v>
      </c>
      <c r="M18887" s="136">
        <v>51.784999999999997</v>
      </c>
      <c r="N18887" s="136">
        <v>44.616999999999997</v>
      </c>
      <c r="O18887" s="136">
        <v>2.7970000000000002</v>
      </c>
      <c r="P18887" s="136">
        <v>11.569000000000001</v>
      </c>
      <c r="Q18887" s="136">
        <v>16.742000000000001</v>
      </c>
      <c r="R18887" s="136">
        <v>15.683999999999999</v>
      </c>
      <c r="S18887" s="136">
        <v>14.702</v>
      </c>
    </row>
    <row r="18888" spans="1:19" ht="11.25" thickBot="1" x14ac:dyDescent="0.2">
      <c r="A18888" s="112"/>
    </row>
    <row r="18889" spans="1:19" ht="11.25" thickBot="1" x14ac:dyDescent="0.2">
      <c r="A18889" s="139" t="s">
        <v>366</v>
      </c>
      <c r="B18889" s="112"/>
      <c r="C18889" s="136">
        <v>1.103</v>
      </c>
      <c r="D18889" s="136">
        <v>0.189</v>
      </c>
      <c r="E18889" s="140">
        <v>1.1830000000000001</v>
      </c>
      <c r="F18889" s="140">
        <v>0.16700000000000001</v>
      </c>
      <c r="G18889" s="136">
        <v>33.954000000000001</v>
      </c>
      <c r="H18889" s="136">
        <v>3.2469999999999999</v>
      </c>
      <c r="I18889" s="136">
        <v>0.249</v>
      </c>
      <c r="J18889" s="141" t="s">
        <v>1167</v>
      </c>
      <c r="K18889" s="140">
        <v>1.347</v>
      </c>
      <c r="L18889" s="134" t="s">
        <v>4843</v>
      </c>
      <c r="M18889" s="136">
        <v>7.3849999999999998</v>
      </c>
      <c r="N18889" s="136">
        <v>1.623</v>
      </c>
      <c r="O18889" s="136">
        <v>131.05000000000001</v>
      </c>
      <c r="P18889" s="136">
        <v>9.7309999999999999</v>
      </c>
      <c r="Q18889" s="136">
        <v>4.601</v>
      </c>
      <c r="R18889" s="136">
        <v>20.632000000000001</v>
      </c>
      <c r="S18889" s="136">
        <v>7.5490000000000004</v>
      </c>
    </row>
    <row r="18890" spans="1:19" ht="11.25" thickBot="1" x14ac:dyDescent="0.2">
      <c r="A18890" s="112"/>
    </row>
    <row r="18891" spans="1:19" ht="11.25" thickBot="1" x14ac:dyDescent="0.2">
      <c r="A18891" s="106" t="s">
        <v>357</v>
      </c>
      <c r="B18891" s="106" t="s">
        <v>358</v>
      </c>
      <c r="C18891" s="131" t="s">
        <v>34</v>
      </c>
      <c r="D18891" s="131" t="s">
        <v>35</v>
      </c>
      <c r="E18891" s="130" t="s">
        <v>36</v>
      </c>
      <c r="F18891" s="130" t="s">
        <v>37</v>
      </c>
      <c r="G18891" s="130" t="s">
        <v>38</v>
      </c>
      <c r="H18891" s="130" t="s">
        <v>39</v>
      </c>
      <c r="I18891" s="130" t="s">
        <v>40</v>
      </c>
      <c r="J18891" s="130" t="s">
        <v>41</v>
      </c>
      <c r="K18891" s="130" t="s">
        <v>42</v>
      </c>
      <c r="L18891" s="130" t="s">
        <v>43</v>
      </c>
      <c r="M18891" s="130" t="s">
        <v>44</v>
      </c>
      <c r="N18891" s="130" t="s">
        <v>45</v>
      </c>
      <c r="O18891" s="130" t="s">
        <v>46</v>
      </c>
      <c r="P18891" s="130" t="s">
        <v>47</v>
      </c>
      <c r="Q18891" s="130" t="s">
        <v>48</v>
      </c>
      <c r="R18891" s="130" t="s">
        <v>49</v>
      </c>
      <c r="S18891" s="130" t="s">
        <v>50</v>
      </c>
    </row>
    <row r="18892" spans="1:19" ht="11.25" thickBot="1" x14ac:dyDescent="0.2">
      <c r="A18892" s="107">
        <v>1</v>
      </c>
      <c r="B18892" s="132">
        <v>0.78353009259259254</v>
      </c>
      <c r="C18892" s="133">
        <v>0.88063000000000002</v>
      </c>
      <c r="D18892" s="134" t="s">
        <v>4844</v>
      </c>
      <c r="E18892" s="108">
        <v>7448.7460000000001</v>
      </c>
      <c r="F18892" s="108">
        <v>493.51499999999999</v>
      </c>
      <c r="G18892" s="108">
        <v>7.8E-2</v>
      </c>
      <c r="H18892" s="108">
        <v>6981.741</v>
      </c>
      <c r="I18892" s="108">
        <v>150642.73000000001</v>
      </c>
      <c r="J18892" s="108">
        <v>977875.53</v>
      </c>
      <c r="K18892" s="108">
        <v>13486.879000000001</v>
      </c>
      <c r="L18892" s="108">
        <v>24428.701000000001</v>
      </c>
      <c r="M18892" s="108">
        <v>3964.8130000000001</v>
      </c>
      <c r="N18892" s="108">
        <v>2870.6550000000002</v>
      </c>
      <c r="O18892" s="108">
        <v>488.64600000000002</v>
      </c>
      <c r="P18892" s="108">
        <v>499.43900000000002</v>
      </c>
      <c r="Q18892" s="108">
        <v>523.34100000000001</v>
      </c>
      <c r="R18892" s="108">
        <v>440.83699999999999</v>
      </c>
      <c r="S18892" s="108">
        <v>547.16099999999994</v>
      </c>
    </row>
    <row r="18893" spans="1:19" ht="11.25" thickBot="1" x14ac:dyDescent="0.2">
      <c r="A18893" s="112"/>
    </row>
    <row r="18894" spans="1:19" ht="11.25" thickBot="1" x14ac:dyDescent="0.2">
      <c r="A18894" s="107">
        <v>2</v>
      </c>
      <c r="B18894" s="132">
        <v>0.78370370370370368</v>
      </c>
      <c r="C18894" s="133">
        <v>0.89339999999999997</v>
      </c>
      <c r="D18894" s="134" t="s">
        <v>4845</v>
      </c>
      <c r="E18894" s="108">
        <v>7691.3280000000004</v>
      </c>
      <c r="F18894" s="108">
        <v>533.495</v>
      </c>
      <c r="G18894" s="108">
        <v>0.08</v>
      </c>
      <c r="H18894" s="108">
        <v>6961.4120000000003</v>
      </c>
      <c r="I18894" s="108">
        <v>152855.98000000001</v>
      </c>
      <c r="J18894" s="108">
        <v>980734.98</v>
      </c>
      <c r="K18894" s="108">
        <v>13644.736999999999</v>
      </c>
      <c r="L18894" s="108">
        <v>24401.772000000001</v>
      </c>
      <c r="M18894" s="108">
        <v>3956.2660000000001</v>
      </c>
      <c r="N18894" s="108">
        <v>2893.8319999999999</v>
      </c>
      <c r="O18894" s="108">
        <v>447.94499999999999</v>
      </c>
      <c r="P18894" s="108">
        <v>505.41500000000002</v>
      </c>
      <c r="Q18894" s="108">
        <v>506.59100000000001</v>
      </c>
      <c r="R18894" s="108">
        <v>447.78399999999999</v>
      </c>
      <c r="S18894" s="108">
        <v>587.95600000000002</v>
      </c>
    </row>
    <row r="18895" spans="1:19" ht="11.25" thickBot="1" x14ac:dyDescent="0.2">
      <c r="A18895" s="112"/>
    </row>
    <row r="18896" spans="1:19" ht="11.25" thickBot="1" x14ac:dyDescent="0.2">
      <c r="A18896" s="107">
        <v>3</v>
      </c>
      <c r="B18896" s="132">
        <v>0.78388888888888886</v>
      </c>
      <c r="C18896" s="133">
        <v>0.90002000000000004</v>
      </c>
      <c r="D18896" s="134" t="s">
        <v>4846</v>
      </c>
      <c r="E18896" s="108">
        <v>7537.0029999999997</v>
      </c>
      <c r="F18896" s="108">
        <v>523.35799999999995</v>
      </c>
      <c r="G18896" s="108">
        <v>2.91</v>
      </c>
      <c r="H18896" s="108">
        <v>7123.3760000000002</v>
      </c>
      <c r="I18896" s="108">
        <v>153216.70000000001</v>
      </c>
      <c r="J18896" s="108">
        <v>981674.23</v>
      </c>
      <c r="K18896" s="108">
        <v>13663.862999999999</v>
      </c>
      <c r="L18896" s="108">
        <v>24804.988000000001</v>
      </c>
      <c r="M18896" s="108">
        <v>4040.48</v>
      </c>
      <c r="N18896" s="108">
        <v>2870.0039999999999</v>
      </c>
      <c r="O18896" s="108">
        <v>486.84500000000003</v>
      </c>
      <c r="P18896" s="108">
        <v>472.91800000000001</v>
      </c>
      <c r="Q18896" s="108">
        <v>516.96299999999997</v>
      </c>
      <c r="R18896" s="108">
        <v>466.661</v>
      </c>
      <c r="S18896" s="108">
        <v>557.19200000000001</v>
      </c>
    </row>
    <row r="18897" spans="1:19" ht="11.25" thickBot="1" x14ac:dyDescent="0.2">
      <c r="A18897" s="112"/>
    </row>
    <row r="18898" spans="1:19" ht="11.25" thickBot="1" x14ac:dyDescent="0.2">
      <c r="A18898" s="135" t="s">
        <v>362</v>
      </c>
      <c r="B18898" s="112"/>
      <c r="C18898" s="137">
        <v>0.89134999999999998</v>
      </c>
      <c r="D18898" s="134" t="s">
        <v>4847</v>
      </c>
      <c r="E18898" s="136">
        <v>7559.0249999999996</v>
      </c>
      <c r="F18898" s="136">
        <v>516.79</v>
      </c>
      <c r="G18898" s="136">
        <v>1.0229999999999999</v>
      </c>
      <c r="H18898" s="136">
        <v>7022.1760000000004</v>
      </c>
      <c r="I18898" s="136">
        <v>152238.47</v>
      </c>
      <c r="J18898" s="136">
        <v>980094.91</v>
      </c>
      <c r="K18898" s="136">
        <v>13598.493</v>
      </c>
      <c r="L18898" s="136">
        <v>24545.152999999998</v>
      </c>
      <c r="M18898" s="136">
        <v>3987.1860000000001</v>
      </c>
      <c r="N18898" s="136">
        <v>2878.1640000000002</v>
      </c>
      <c r="O18898" s="136">
        <v>474.47899999999998</v>
      </c>
      <c r="P18898" s="136">
        <v>492.59100000000001</v>
      </c>
      <c r="Q18898" s="136">
        <v>515.63199999999995</v>
      </c>
      <c r="R18898" s="136">
        <v>451.76100000000002</v>
      </c>
      <c r="S18898" s="136">
        <v>564.10299999999995</v>
      </c>
    </row>
    <row r="18899" spans="1:19" ht="11.25" thickBot="1" x14ac:dyDescent="0.2">
      <c r="A18899" s="112"/>
    </row>
    <row r="18900" spans="1:19" ht="11.25" thickBot="1" x14ac:dyDescent="0.2">
      <c r="A18900" s="138" t="s">
        <v>364</v>
      </c>
      <c r="B18900" s="112"/>
      <c r="C18900" s="137">
        <v>9.8600000000000007E-3</v>
      </c>
      <c r="D18900" s="134" t="s">
        <v>4848</v>
      </c>
      <c r="E18900" s="136">
        <v>122.78100000000001</v>
      </c>
      <c r="F18900" s="136">
        <v>20.783999999999999</v>
      </c>
      <c r="G18900" s="136">
        <v>1.6339999999999999</v>
      </c>
      <c r="H18900" s="136">
        <v>88.228999999999999</v>
      </c>
      <c r="I18900" s="136">
        <v>1393.673</v>
      </c>
      <c r="J18900" s="136">
        <v>1978.5820000000001</v>
      </c>
      <c r="K18900" s="136">
        <v>97.132000000000005</v>
      </c>
      <c r="L18900" s="136">
        <v>225.42599999999999</v>
      </c>
      <c r="M18900" s="136">
        <v>46.350999999999999</v>
      </c>
      <c r="N18900" s="136">
        <v>13.573</v>
      </c>
      <c r="O18900" s="136">
        <v>22.997</v>
      </c>
      <c r="P18900" s="136">
        <v>17.297000000000001</v>
      </c>
      <c r="Q18900" s="136">
        <v>8.4540000000000006</v>
      </c>
      <c r="R18900" s="136">
        <v>13.363</v>
      </c>
      <c r="S18900" s="136">
        <v>21.257999999999999</v>
      </c>
    </row>
    <row r="18901" spans="1:19" ht="11.25" thickBot="1" x14ac:dyDescent="0.2">
      <c r="A18901" s="112"/>
    </row>
    <row r="18902" spans="1:19" ht="11.25" thickBot="1" x14ac:dyDescent="0.2">
      <c r="A18902" s="139" t="s">
        <v>366</v>
      </c>
      <c r="B18902" s="112"/>
      <c r="C18902" s="140">
        <v>1.1060000000000001</v>
      </c>
      <c r="D18902" s="134" t="s">
        <v>4849</v>
      </c>
      <c r="E18902" s="136">
        <v>1.6240000000000001</v>
      </c>
      <c r="F18902" s="136">
        <v>4.0220000000000002</v>
      </c>
      <c r="G18902" s="136">
        <v>159.79599999999999</v>
      </c>
      <c r="H18902" s="136">
        <v>1.256</v>
      </c>
      <c r="I18902" s="136">
        <v>0.91500000000000004</v>
      </c>
      <c r="J18902" s="136">
        <v>0.20200000000000001</v>
      </c>
      <c r="K18902" s="136">
        <v>0.71399999999999997</v>
      </c>
      <c r="L18902" s="136">
        <v>0.91800000000000004</v>
      </c>
      <c r="M18902" s="136">
        <v>1.163</v>
      </c>
      <c r="N18902" s="136">
        <v>0.47199999999999998</v>
      </c>
      <c r="O18902" s="136">
        <v>4.8470000000000004</v>
      </c>
      <c r="P18902" s="136">
        <v>3.5110000000000001</v>
      </c>
      <c r="Q18902" s="136">
        <v>1.64</v>
      </c>
      <c r="R18902" s="136">
        <v>2.9580000000000002</v>
      </c>
      <c r="S18902" s="136">
        <v>3.7679999999999998</v>
      </c>
    </row>
    <row r="18903" spans="1:19" ht="11.25" thickBot="1" x14ac:dyDescent="0.2">
      <c r="A18903" s="112"/>
    </row>
    <row r="18904" spans="1:19" ht="11.25" thickBot="1" x14ac:dyDescent="0.2">
      <c r="A18904" s="106" t="s">
        <v>357</v>
      </c>
      <c r="B18904" s="106" t="s">
        <v>358</v>
      </c>
      <c r="C18904" s="130" t="s">
        <v>51</v>
      </c>
      <c r="D18904" s="130" t="s">
        <v>52</v>
      </c>
      <c r="E18904" s="130" t="s">
        <v>53</v>
      </c>
      <c r="F18904" s="130" t="s">
        <v>54</v>
      </c>
      <c r="G18904" s="130" t="s">
        <v>55</v>
      </c>
      <c r="H18904" s="130" t="s">
        <v>56</v>
      </c>
      <c r="I18904" s="130" t="s">
        <v>57</v>
      </c>
      <c r="J18904" s="130" t="s">
        <v>58</v>
      </c>
      <c r="K18904" s="130" t="s">
        <v>59</v>
      </c>
      <c r="L18904" s="130" t="s">
        <v>60</v>
      </c>
      <c r="M18904" s="130" t="s">
        <v>61</v>
      </c>
      <c r="N18904" s="130" t="s">
        <v>62</v>
      </c>
      <c r="O18904" s="130" t="s">
        <v>63</v>
      </c>
      <c r="P18904" s="130" t="s">
        <v>64</v>
      </c>
      <c r="Q18904" s="131" t="s">
        <v>65</v>
      </c>
      <c r="R18904" s="131" t="s">
        <v>66</v>
      </c>
      <c r="S18904" s="130" t="s">
        <v>67</v>
      </c>
    </row>
    <row r="18905" spans="1:19" ht="11.25" thickBot="1" x14ac:dyDescent="0.2">
      <c r="A18905" s="107">
        <v>1</v>
      </c>
      <c r="B18905" s="132">
        <v>0.78353009259259254</v>
      </c>
      <c r="C18905" s="108">
        <v>427.35199999999998</v>
      </c>
      <c r="D18905" s="108">
        <v>374.54399999999998</v>
      </c>
      <c r="E18905" s="108">
        <v>163.13900000000001</v>
      </c>
      <c r="F18905" s="108">
        <v>262.12900000000002</v>
      </c>
      <c r="G18905" s="108">
        <v>144.85400000000001</v>
      </c>
      <c r="H18905" s="108">
        <v>199.06899999999999</v>
      </c>
      <c r="I18905" s="108">
        <v>1084.8620000000001</v>
      </c>
      <c r="J18905" s="108">
        <v>6135.0559999999996</v>
      </c>
      <c r="K18905" s="108">
        <v>8869.5889999999999</v>
      </c>
      <c r="L18905" s="108">
        <v>-11.045</v>
      </c>
      <c r="M18905" s="108">
        <v>0.435</v>
      </c>
      <c r="N18905" s="108">
        <v>569.05700000000002</v>
      </c>
      <c r="O18905" s="108">
        <v>274.09500000000003</v>
      </c>
      <c r="P18905" s="108">
        <v>1659169.9</v>
      </c>
      <c r="Q18905" s="133">
        <v>0.85912999999999995</v>
      </c>
      <c r="R18905" s="134" t="s">
        <v>4850</v>
      </c>
      <c r="S18905" s="108">
        <v>4237.3149999999996</v>
      </c>
    </row>
    <row r="18906" spans="1:19" ht="11.25" thickBot="1" x14ac:dyDescent="0.2">
      <c r="A18906" s="112"/>
    </row>
    <row r="18907" spans="1:19" ht="11.25" thickBot="1" x14ac:dyDescent="0.2">
      <c r="A18907" s="107">
        <v>2</v>
      </c>
      <c r="B18907" s="132">
        <v>0.78370370370370368</v>
      </c>
      <c r="C18907" s="108">
        <v>420.03100000000001</v>
      </c>
      <c r="D18907" s="108">
        <v>368.02499999999998</v>
      </c>
      <c r="E18907" s="108">
        <v>165.58500000000001</v>
      </c>
      <c r="F18907" s="108">
        <v>223.614</v>
      </c>
      <c r="G18907" s="108">
        <v>143.435</v>
      </c>
      <c r="H18907" s="108">
        <v>188.24299999999999</v>
      </c>
      <c r="I18907" s="108">
        <v>991.35900000000004</v>
      </c>
      <c r="J18907" s="108">
        <v>6321.7870000000003</v>
      </c>
      <c r="K18907" s="108">
        <v>9050.2819999999992</v>
      </c>
      <c r="L18907" s="108">
        <v>-12.957000000000001</v>
      </c>
      <c r="M18907" s="108">
        <v>5.31</v>
      </c>
      <c r="N18907" s="108">
        <v>631.21299999999997</v>
      </c>
      <c r="O18907" s="108">
        <v>304.77300000000002</v>
      </c>
      <c r="P18907" s="108">
        <v>1667493.1</v>
      </c>
      <c r="Q18907" s="133">
        <v>0.87458999999999998</v>
      </c>
      <c r="R18907" s="134" t="s">
        <v>4851</v>
      </c>
      <c r="S18907" s="108">
        <v>4400.5910000000003</v>
      </c>
    </row>
    <row r="18908" spans="1:19" ht="11.25" thickBot="1" x14ac:dyDescent="0.2">
      <c r="A18908" s="112"/>
    </row>
    <row r="18909" spans="1:19" ht="11.25" thickBot="1" x14ac:dyDescent="0.2">
      <c r="A18909" s="107">
        <v>3</v>
      </c>
      <c r="B18909" s="132">
        <v>0.78388888888888886</v>
      </c>
      <c r="C18909" s="108">
        <v>451.29700000000003</v>
      </c>
      <c r="D18909" s="108">
        <v>375.23899999999998</v>
      </c>
      <c r="E18909" s="108">
        <v>165.798</v>
      </c>
      <c r="F18909" s="108">
        <v>212.33699999999999</v>
      </c>
      <c r="G18909" s="108">
        <v>130.11099999999999</v>
      </c>
      <c r="H18909" s="108">
        <v>217.36199999999999</v>
      </c>
      <c r="I18909" s="108">
        <v>1198.174</v>
      </c>
      <c r="J18909" s="108">
        <v>6085.6769999999997</v>
      </c>
      <c r="K18909" s="108">
        <v>9030.4320000000007</v>
      </c>
      <c r="L18909" s="108">
        <v>-9.0719999999999992</v>
      </c>
      <c r="M18909" s="108">
        <v>3.3719999999999999</v>
      </c>
      <c r="N18909" s="108">
        <v>641.22900000000004</v>
      </c>
      <c r="O18909" s="108">
        <v>299.94900000000001</v>
      </c>
      <c r="P18909" s="108">
        <v>1666851</v>
      </c>
      <c r="Q18909" s="133">
        <v>0.88346999999999998</v>
      </c>
      <c r="R18909" s="134" t="s">
        <v>4852</v>
      </c>
      <c r="S18909" s="108">
        <v>4501.5079999999998</v>
      </c>
    </row>
    <row r="18910" spans="1:19" ht="11.25" thickBot="1" x14ac:dyDescent="0.2">
      <c r="A18910" s="112"/>
    </row>
    <row r="18911" spans="1:19" ht="11.25" thickBot="1" x14ac:dyDescent="0.2">
      <c r="A18911" s="135" t="s">
        <v>362</v>
      </c>
      <c r="B18911" s="112"/>
      <c r="C18911" s="136">
        <v>432.89299999999997</v>
      </c>
      <c r="D18911" s="136">
        <v>372.60300000000001</v>
      </c>
      <c r="E18911" s="136">
        <v>164.84100000000001</v>
      </c>
      <c r="F18911" s="136">
        <v>232.69399999999999</v>
      </c>
      <c r="G18911" s="136">
        <v>139.46700000000001</v>
      </c>
      <c r="H18911" s="136">
        <v>201.55799999999999</v>
      </c>
      <c r="I18911" s="136">
        <v>1091.4649999999999</v>
      </c>
      <c r="J18911" s="136">
        <v>6180.84</v>
      </c>
      <c r="K18911" s="136">
        <v>8983.4339999999993</v>
      </c>
      <c r="L18911" s="136">
        <v>-11.023999999999999</v>
      </c>
      <c r="M18911" s="136">
        <v>3.0390000000000001</v>
      </c>
      <c r="N18911" s="136">
        <v>613.83299999999997</v>
      </c>
      <c r="O18911" s="136">
        <v>292.93900000000002</v>
      </c>
      <c r="P18911" s="136">
        <v>1664504.7</v>
      </c>
      <c r="Q18911" s="137">
        <v>0.87239999999999995</v>
      </c>
      <c r="R18911" s="134" t="s">
        <v>4853</v>
      </c>
      <c r="S18911" s="136">
        <v>4379.8050000000003</v>
      </c>
    </row>
    <row r="18912" spans="1:19" ht="11.25" thickBot="1" x14ac:dyDescent="0.2">
      <c r="A18912" s="112"/>
    </row>
    <row r="18913" spans="1:19" ht="11.25" thickBot="1" x14ac:dyDescent="0.2">
      <c r="A18913" s="138" t="s">
        <v>364</v>
      </c>
      <c r="B18913" s="112"/>
      <c r="C18913" s="136">
        <v>16.353000000000002</v>
      </c>
      <c r="D18913" s="136">
        <v>3.9790000000000001</v>
      </c>
      <c r="E18913" s="136">
        <v>1.4770000000000001</v>
      </c>
      <c r="F18913" s="136">
        <v>26.108000000000001</v>
      </c>
      <c r="G18913" s="136">
        <v>8.1329999999999991</v>
      </c>
      <c r="H18913" s="136">
        <v>14.718</v>
      </c>
      <c r="I18913" s="136">
        <v>103.565</v>
      </c>
      <c r="J18913" s="136">
        <v>124.536</v>
      </c>
      <c r="K18913" s="136">
        <v>99.090999999999994</v>
      </c>
      <c r="L18913" s="136">
        <v>1.9430000000000001</v>
      </c>
      <c r="M18913" s="136">
        <v>2.4550000000000001</v>
      </c>
      <c r="N18913" s="136">
        <v>39.098999999999997</v>
      </c>
      <c r="O18913" s="136">
        <v>16.497</v>
      </c>
      <c r="P18913" s="136">
        <v>4631.2060000000001</v>
      </c>
      <c r="Q18913" s="137">
        <v>1.2319999999999999E-2</v>
      </c>
      <c r="R18913" s="134" t="s">
        <v>2961</v>
      </c>
      <c r="S18913" s="136">
        <v>133.31800000000001</v>
      </c>
    </row>
    <row r="18914" spans="1:19" ht="11.25" thickBot="1" x14ac:dyDescent="0.2">
      <c r="A18914" s="112"/>
    </row>
    <row r="18915" spans="1:19" ht="11.25" thickBot="1" x14ac:dyDescent="0.2">
      <c r="A18915" s="139" t="s">
        <v>366</v>
      </c>
      <c r="B18915" s="112"/>
      <c r="C18915" s="136">
        <v>3.778</v>
      </c>
      <c r="D18915" s="136">
        <v>1.0680000000000001</v>
      </c>
      <c r="E18915" s="136">
        <v>0.89600000000000002</v>
      </c>
      <c r="F18915" s="136">
        <v>11.22</v>
      </c>
      <c r="G18915" s="136">
        <v>5.8319999999999999</v>
      </c>
      <c r="H18915" s="136">
        <v>7.3019999999999996</v>
      </c>
      <c r="I18915" s="136">
        <v>9.4890000000000008</v>
      </c>
      <c r="J18915" s="136">
        <v>2.0150000000000001</v>
      </c>
      <c r="K18915" s="136">
        <v>1.103</v>
      </c>
      <c r="L18915" s="136">
        <v>17.620999999999999</v>
      </c>
      <c r="M18915" s="136">
        <v>80.777000000000001</v>
      </c>
      <c r="N18915" s="136">
        <v>6.37</v>
      </c>
      <c r="O18915" s="136">
        <v>5.6310000000000002</v>
      </c>
      <c r="P18915" s="136">
        <v>0.27800000000000002</v>
      </c>
      <c r="Q18915" s="140">
        <v>1.4119999999999999</v>
      </c>
      <c r="R18915" s="134" t="s">
        <v>1094</v>
      </c>
      <c r="S18915" s="136">
        <v>3.044</v>
      </c>
    </row>
    <row r="18916" spans="1:19" ht="11.25" thickBot="1" x14ac:dyDescent="0.2">
      <c r="A18916" s="112"/>
    </row>
    <row r="18917" spans="1:19" ht="11.25" thickBot="1" x14ac:dyDescent="0.2">
      <c r="A18917" s="106" t="s">
        <v>357</v>
      </c>
      <c r="B18917" s="106" t="s">
        <v>358</v>
      </c>
      <c r="C18917" s="130" t="s">
        <v>68</v>
      </c>
    </row>
    <row r="18918" spans="1:19" ht="11.25" thickBot="1" x14ac:dyDescent="0.2">
      <c r="A18918" s="107">
        <v>1</v>
      </c>
      <c r="B18918" s="132">
        <v>0.78353009259259254</v>
      </c>
      <c r="C18918" s="108">
        <v>803.35400000000004</v>
      </c>
    </row>
    <row r="18919" spans="1:19" ht="11.25" thickBot="1" x14ac:dyDescent="0.2">
      <c r="A18919" s="112"/>
    </row>
    <row r="18920" spans="1:19" ht="11.25" thickBot="1" x14ac:dyDescent="0.2">
      <c r="A18920" s="107">
        <v>2</v>
      </c>
      <c r="B18920" s="132">
        <v>0.78370370370370368</v>
      </c>
      <c r="C18920" s="108">
        <v>827.87</v>
      </c>
    </row>
    <row r="18921" spans="1:19" ht="11.25" thickBot="1" x14ac:dyDescent="0.2">
      <c r="A18921" s="112"/>
    </row>
    <row r="18922" spans="1:19" ht="11.25" thickBot="1" x14ac:dyDescent="0.2">
      <c r="A18922" s="107">
        <v>3</v>
      </c>
      <c r="B18922" s="132">
        <v>0.78388888888888886</v>
      </c>
      <c r="C18922" s="108">
        <v>735.04499999999996</v>
      </c>
    </row>
    <row r="18923" spans="1:19" ht="11.25" thickBot="1" x14ac:dyDescent="0.2">
      <c r="A18923" s="112"/>
    </row>
    <row r="18924" spans="1:19" ht="11.25" thickBot="1" x14ac:dyDescent="0.2">
      <c r="A18924" s="135" t="s">
        <v>362</v>
      </c>
      <c r="B18924" s="112"/>
      <c r="C18924" s="136">
        <v>788.75599999999997</v>
      </c>
    </row>
    <row r="18925" spans="1:19" ht="11.25" thickBot="1" x14ac:dyDescent="0.2">
      <c r="A18925" s="112"/>
    </row>
    <row r="18926" spans="1:19" ht="11.25" thickBot="1" x14ac:dyDescent="0.2">
      <c r="A18926" s="138" t="s">
        <v>364</v>
      </c>
      <c r="B18926" s="112"/>
      <c r="C18926" s="136">
        <v>48.103000000000002</v>
      </c>
    </row>
    <row r="18927" spans="1:19" ht="11.25" thickBot="1" x14ac:dyDescent="0.2">
      <c r="A18927" s="112"/>
    </row>
    <row r="18928" spans="1:19" ht="11.25" thickBot="1" x14ac:dyDescent="0.2">
      <c r="A18928" s="139" t="s">
        <v>366</v>
      </c>
      <c r="B18928" s="112"/>
      <c r="C18928" s="136">
        <v>6.0990000000000002</v>
      </c>
    </row>
    <row r="18929" spans="1:19" ht="10.5" x14ac:dyDescent="0.15">
      <c r="A18929" s="112"/>
    </row>
    <row r="18930" spans="1:19" x14ac:dyDescent="0.15">
      <c r="A18930" s="129"/>
      <c r="B18930" s="86" t="s">
        <v>4854</v>
      </c>
    </row>
    <row r="18931" spans="1:19" ht="9.75" thickBot="1" x14ac:dyDescent="0.2">
      <c r="A18931" s="81" t="s">
        <v>5871</v>
      </c>
    </row>
    <row r="18932" spans="1:19" ht="11.25" thickBot="1" x14ac:dyDescent="0.2">
      <c r="A18932" s="106" t="s">
        <v>357</v>
      </c>
      <c r="B18932" s="106" t="s">
        <v>358</v>
      </c>
      <c r="C18932" s="130" t="s">
        <v>0</v>
      </c>
      <c r="D18932" s="130" t="s">
        <v>1</v>
      </c>
      <c r="E18932" s="130" t="s">
        <v>2</v>
      </c>
      <c r="F18932" s="130" t="s">
        <v>3</v>
      </c>
      <c r="G18932" s="130" t="s">
        <v>4</v>
      </c>
      <c r="H18932" s="130" t="s">
        <v>5</v>
      </c>
      <c r="I18932" s="131" t="s">
        <v>6</v>
      </c>
      <c r="J18932" s="131" t="s">
        <v>7</v>
      </c>
      <c r="K18932" s="130" t="s">
        <v>8</v>
      </c>
      <c r="L18932" s="130" t="s">
        <v>9</v>
      </c>
      <c r="M18932" s="130" t="s">
        <v>10</v>
      </c>
      <c r="N18932" s="130" t="s">
        <v>11</v>
      </c>
      <c r="O18932" s="130" t="s">
        <v>12</v>
      </c>
      <c r="P18932" s="130" t="s">
        <v>13</v>
      </c>
      <c r="Q18932" s="130" t="s">
        <v>14</v>
      </c>
      <c r="R18932" s="130" t="s">
        <v>15</v>
      </c>
      <c r="S18932" s="130" t="s">
        <v>16</v>
      </c>
    </row>
    <row r="18933" spans="1:19" ht="11.25" thickBot="1" x14ac:dyDescent="0.2">
      <c r="A18933" s="107">
        <v>1</v>
      </c>
      <c r="B18933" s="132">
        <v>0.78868055555555561</v>
      </c>
      <c r="C18933" s="141" t="s">
        <v>13833</v>
      </c>
      <c r="D18933" s="141" t="s">
        <v>13834</v>
      </c>
      <c r="E18933" s="141" t="s">
        <v>13835</v>
      </c>
      <c r="F18933" s="141" t="s">
        <v>13836</v>
      </c>
      <c r="G18933" s="141" t="s">
        <v>13837</v>
      </c>
      <c r="H18933" s="141" t="s">
        <v>13838</v>
      </c>
      <c r="I18933" s="133">
        <v>0.98465000000000003</v>
      </c>
      <c r="J18933" s="134" t="s">
        <v>1018</v>
      </c>
      <c r="K18933" s="141" t="s">
        <v>13839</v>
      </c>
      <c r="L18933" s="108">
        <v>411.43200000000002</v>
      </c>
      <c r="M18933" s="108">
        <v>22945.798999999999</v>
      </c>
      <c r="N18933" s="108">
        <v>29065.7</v>
      </c>
      <c r="O18933" s="141" t="s">
        <v>13840</v>
      </c>
      <c r="P18933" s="108">
        <v>358134.03</v>
      </c>
      <c r="Q18933" s="108">
        <v>7356.5339999999997</v>
      </c>
      <c r="R18933" s="108">
        <v>20637.221000000001</v>
      </c>
      <c r="S18933" s="108">
        <v>132997.10999999999</v>
      </c>
    </row>
    <row r="18934" spans="1:19" ht="11.25" thickBot="1" x14ac:dyDescent="0.2">
      <c r="A18934" s="112"/>
    </row>
    <row r="18935" spans="1:19" ht="11.25" thickBot="1" x14ac:dyDescent="0.2">
      <c r="A18935" s="107">
        <v>2</v>
      </c>
      <c r="B18935" s="132">
        <v>0.78885416666666675</v>
      </c>
      <c r="C18935" s="141" t="s">
        <v>13841</v>
      </c>
      <c r="D18935" s="141" t="s">
        <v>13842</v>
      </c>
      <c r="E18935" s="141" t="s">
        <v>13843</v>
      </c>
      <c r="F18935" s="141" t="s">
        <v>13844</v>
      </c>
      <c r="G18935" s="141" t="s">
        <v>13845</v>
      </c>
      <c r="H18935" s="141" t="s">
        <v>13846</v>
      </c>
      <c r="I18935" s="133">
        <v>1.02729</v>
      </c>
      <c r="J18935" s="134" t="s">
        <v>4867</v>
      </c>
      <c r="K18935" s="141" t="s">
        <v>13847</v>
      </c>
      <c r="L18935" s="108">
        <v>355.37799999999999</v>
      </c>
      <c r="M18935" s="108">
        <v>22869.081999999999</v>
      </c>
      <c r="N18935" s="108">
        <v>28946.03</v>
      </c>
      <c r="O18935" s="141" t="s">
        <v>13848</v>
      </c>
      <c r="P18935" s="108">
        <v>348491.07</v>
      </c>
      <c r="Q18935" s="108">
        <v>7566.8890000000001</v>
      </c>
      <c r="R18935" s="108">
        <v>20780.137999999999</v>
      </c>
      <c r="S18935" s="108">
        <v>133714.54999999999</v>
      </c>
    </row>
    <row r="18936" spans="1:19" ht="11.25" thickBot="1" x14ac:dyDescent="0.2">
      <c r="A18936" s="112"/>
    </row>
    <row r="18937" spans="1:19" ht="11.25" thickBot="1" x14ac:dyDescent="0.2">
      <c r="A18937" s="107">
        <v>3</v>
      </c>
      <c r="B18937" s="132">
        <v>0.78903935185185192</v>
      </c>
      <c r="C18937" s="141" t="s">
        <v>13849</v>
      </c>
      <c r="D18937" s="141" t="s">
        <v>13850</v>
      </c>
      <c r="E18937" s="141" t="s">
        <v>13851</v>
      </c>
      <c r="F18937" s="141" t="s">
        <v>13852</v>
      </c>
      <c r="G18937" s="141" t="s">
        <v>13853</v>
      </c>
      <c r="H18937" s="141" t="s">
        <v>13854</v>
      </c>
      <c r="I18937" s="133">
        <v>1.0130600000000001</v>
      </c>
      <c r="J18937" s="134" t="s">
        <v>4875</v>
      </c>
      <c r="K18937" s="141" t="s">
        <v>13855</v>
      </c>
      <c r="L18937" s="108">
        <v>361.37099999999998</v>
      </c>
      <c r="M18937" s="108">
        <v>23014.617999999999</v>
      </c>
      <c r="N18937" s="108">
        <v>29123.682000000001</v>
      </c>
      <c r="O18937" s="141" t="s">
        <v>13856</v>
      </c>
      <c r="P18937" s="108">
        <v>355966.52</v>
      </c>
      <c r="Q18937" s="108">
        <v>7397.85</v>
      </c>
      <c r="R18937" s="108">
        <v>20898.203000000001</v>
      </c>
      <c r="S18937" s="108">
        <v>133357.34</v>
      </c>
    </row>
    <row r="18938" spans="1:19" ht="11.25" thickBot="1" x14ac:dyDescent="0.2">
      <c r="A18938" s="112"/>
    </row>
    <row r="18939" spans="1:19" ht="11.25" thickBot="1" x14ac:dyDescent="0.2">
      <c r="A18939" s="135" t="s">
        <v>362</v>
      </c>
      <c r="B18939" s="112"/>
      <c r="C18939" s="141" t="s">
        <v>13857</v>
      </c>
      <c r="D18939" s="141" t="s">
        <v>13858</v>
      </c>
      <c r="E18939" s="141" t="s">
        <v>13859</v>
      </c>
      <c r="F18939" s="141" t="s">
        <v>13860</v>
      </c>
      <c r="G18939" s="141" t="s">
        <v>13861</v>
      </c>
      <c r="H18939" s="141" t="s">
        <v>13862</v>
      </c>
      <c r="I18939" s="137">
        <v>1.0083299999999999</v>
      </c>
      <c r="J18939" s="134" t="s">
        <v>4883</v>
      </c>
      <c r="K18939" s="141" t="s">
        <v>13863</v>
      </c>
      <c r="L18939" s="136">
        <v>376.06</v>
      </c>
      <c r="M18939" s="136">
        <v>22943.167000000001</v>
      </c>
      <c r="N18939" s="136">
        <v>29045.136999999999</v>
      </c>
      <c r="O18939" s="141" t="s">
        <v>13864</v>
      </c>
      <c r="P18939" s="136">
        <v>354197.2</v>
      </c>
      <c r="Q18939" s="136">
        <v>7440.4250000000002</v>
      </c>
      <c r="R18939" s="136">
        <v>20771.853999999999</v>
      </c>
      <c r="S18939" s="136">
        <v>133356.32999999999</v>
      </c>
    </row>
    <row r="18940" spans="1:19" ht="11.25" thickBot="1" x14ac:dyDescent="0.2">
      <c r="A18940" s="112"/>
    </row>
    <row r="18941" spans="1:19" ht="11.25" thickBot="1" x14ac:dyDescent="0.2">
      <c r="A18941" s="138" t="s">
        <v>364</v>
      </c>
      <c r="B18941" s="112"/>
      <c r="C18941" s="141" t="s">
        <v>13865</v>
      </c>
      <c r="D18941" s="141" t="s">
        <v>13866</v>
      </c>
      <c r="E18941" s="141" t="s">
        <v>13867</v>
      </c>
      <c r="F18941" s="141" t="s">
        <v>13868</v>
      </c>
      <c r="G18941" s="141" t="s">
        <v>13869</v>
      </c>
      <c r="H18941" s="141" t="s">
        <v>13870</v>
      </c>
      <c r="I18941" s="137">
        <v>2.171E-2</v>
      </c>
      <c r="J18941" s="134" t="s">
        <v>4891</v>
      </c>
      <c r="K18941" s="141" t="s">
        <v>13871</v>
      </c>
      <c r="L18941" s="136">
        <v>30.779</v>
      </c>
      <c r="M18941" s="136">
        <v>72.804000000000002</v>
      </c>
      <c r="N18941" s="136">
        <v>90.593000000000004</v>
      </c>
      <c r="O18941" s="141" t="s">
        <v>13872</v>
      </c>
      <c r="P18941" s="136">
        <v>5059.1009999999997</v>
      </c>
      <c r="Q18941" s="136">
        <v>111.453</v>
      </c>
      <c r="R18941" s="136">
        <v>130.68799999999999</v>
      </c>
      <c r="S18941" s="136">
        <v>358.72500000000002</v>
      </c>
    </row>
    <row r="18942" spans="1:19" ht="11.25" thickBot="1" x14ac:dyDescent="0.2">
      <c r="A18942" s="112"/>
    </row>
    <row r="18943" spans="1:19" ht="11.25" thickBot="1" x14ac:dyDescent="0.2">
      <c r="A18943" s="139" t="s">
        <v>366</v>
      </c>
      <c r="B18943" s="112"/>
      <c r="C18943" s="141" t="s">
        <v>4893</v>
      </c>
      <c r="D18943" s="141" t="s">
        <v>3657</v>
      </c>
      <c r="E18943" s="141" t="s">
        <v>560</v>
      </c>
      <c r="F18943" s="141" t="s">
        <v>1198</v>
      </c>
      <c r="G18943" s="141" t="s">
        <v>4894</v>
      </c>
      <c r="H18943" s="141" t="s">
        <v>4895</v>
      </c>
      <c r="I18943" s="140">
        <v>2.153</v>
      </c>
      <c r="J18943" s="134" t="s">
        <v>4896</v>
      </c>
      <c r="K18943" s="141" t="s">
        <v>4759</v>
      </c>
      <c r="L18943" s="136">
        <v>8.1850000000000005</v>
      </c>
      <c r="M18943" s="136">
        <v>0.317</v>
      </c>
      <c r="N18943" s="136">
        <v>0.312</v>
      </c>
      <c r="O18943" s="141" t="s">
        <v>3428</v>
      </c>
      <c r="P18943" s="136">
        <v>1.4279999999999999</v>
      </c>
      <c r="Q18943" s="136">
        <v>1.498</v>
      </c>
      <c r="R18943" s="136">
        <v>0.629</v>
      </c>
      <c r="S18943" s="136">
        <v>0.26900000000000002</v>
      </c>
    </row>
    <row r="18944" spans="1:19" ht="11.25" thickBot="1" x14ac:dyDescent="0.2">
      <c r="A18944" s="112"/>
    </row>
    <row r="18945" spans="1:19" ht="11.25" thickBot="1" x14ac:dyDescent="0.2">
      <c r="A18945" s="106" t="s">
        <v>357</v>
      </c>
      <c r="B18945" s="106" t="s">
        <v>358</v>
      </c>
      <c r="C18945" s="130" t="s">
        <v>17</v>
      </c>
      <c r="D18945" s="130" t="s">
        <v>18</v>
      </c>
      <c r="E18945" s="131" t="s">
        <v>19</v>
      </c>
      <c r="F18945" s="131" t="s">
        <v>20</v>
      </c>
      <c r="G18945" s="130" t="s">
        <v>21</v>
      </c>
      <c r="H18945" s="130" t="s">
        <v>22</v>
      </c>
      <c r="I18945" s="130" t="s">
        <v>23</v>
      </c>
      <c r="J18945" s="130" t="s">
        <v>24</v>
      </c>
      <c r="K18945" s="131" t="s">
        <v>25</v>
      </c>
      <c r="L18945" s="131" t="s">
        <v>26</v>
      </c>
      <c r="M18945" s="130" t="s">
        <v>27</v>
      </c>
      <c r="N18945" s="130" t="s">
        <v>28</v>
      </c>
      <c r="O18945" s="130" t="s">
        <v>29</v>
      </c>
      <c r="P18945" s="130" t="s">
        <v>30</v>
      </c>
      <c r="Q18945" s="130" t="s">
        <v>31</v>
      </c>
      <c r="R18945" s="130" t="s">
        <v>32</v>
      </c>
      <c r="S18945" s="130" t="s">
        <v>33</v>
      </c>
    </row>
    <row r="18946" spans="1:19" ht="11.25" thickBot="1" x14ac:dyDescent="0.2">
      <c r="A18946" s="107">
        <v>1</v>
      </c>
      <c r="B18946" s="132">
        <v>0.78868055555555561</v>
      </c>
      <c r="C18946" s="108">
        <v>61463.088000000003</v>
      </c>
      <c r="D18946" s="108">
        <v>12594.142</v>
      </c>
      <c r="E18946" s="133">
        <v>0.90134999999999998</v>
      </c>
      <c r="F18946" s="133">
        <v>0.90107000000000004</v>
      </c>
      <c r="G18946" s="108">
        <v>15.48</v>
      </c>
      <c r="H18946" s="108">
        <v>17.379000000000001</v>
      </c>
      <c r="I18946" s="108">
        <v>517464.22</v>
      </c>
      <c r="J18946" s="141" t="s">
        <v>13873</v>
      </c>
      <c r="K18946" s="133">
        <v>0.96367000000000003</v>
      </c>
      <c r="L18946" s="134" t="s">
        <v>4898</v>
      </c>
      <c r="M18946" s="108">
        <v>1949.2950000000001</v>
      </c>
      <c r="N18946" s="108">
        <v>1573.6590000000001</v>
      </c>
      <c r="O18946" s="108">
        <v>5.867</v>
      </c>
      <c r="P18946" s="108">
        <v>57.648000000000003</v>
      </c>
      <c r="Q18946" s="108">
        <v>302.52800000000002</v>
      </c>
      <c r="R18946" s="108">
        <v>184.74700000000001</v>
      </c>
      <c r="S18946" s="108">
        <v>240.76499999999999</v>
      </c>
    </row>
    <row r="18947" spans="1:19" ht="11.25" thickBot="1" x14ac:dyDescent="0.2">
      <c r="A18947" s="112"/>
    </row>
    <row r="18948" spans="1:19" ht="11.25" thickBot="1" x14ac:dyDescent="0.2">
      <c r="A18948" s="107">
        <v>2</v>
      </c>
      <c r="B18948" s="132">
        <v>0.78885416666666675</v>
      </c>
      <c r="C18948" s="108">
        <v>62602.756000000001</v>
      </c>
      <c r="D18948" s="108">
        <v>12544.353999999999</v>
      </c>
      <c r="E18948" s="133">
        <v>0.91681999999999997</v>
      </c>
      <c r="F18948" s="133">
        <v>0.90712999999999999</v>
      </c>
      <c r="G18948" s="108">
        <v>18.378</v>
      </c>
      <c r="H18948" s="108">
        <v>29.021000000000001</v>
      </c>
      <c r="I18948" s="108">
        <v>518303.9</v>
      </c>
      <c r="J18948" s="141" t="s">
        <v>13874</v>
      </c>
      <c r="K18948" s="133">
        <v>0.98806000000000005</v>
      </c>
      <c r="L18948" s="134" t="s">
        <v>4900</v>
      </c>
      <c r="M18948" s="108">
        <v>1732.393</v>
      </c>
      <c r="N18948" s="108">
        <v>1621.6510000000001</v>
      </c>
      <c r="O18948" s="108">
        <v>3.9830000000000001</v>
      </c>
      <c r="P18948" s="108">
        <v>76.98</v>
      </c>
      <c r="Q18948" s="108">
        <v>301.423</v>
      </c>
      <c r="R18948" s="108">
        <v>196.69399999999999</v>
      </c>
      <c r="S18948" s="108">
        <v>246.185</v>
      </c>
    </row>
    <row r="18949" spans="1:19" ht="11.25" thickBot="1" x14ac:dyDescent="0.2">
      <c r="A18949" s="112"/>
    </row>
    <row r="18950" spans="1:19" ht="11.25" thickBot="1" x14ac:dyDescent="0.2">
      <c r="A18950" s="107">
        <v>3</v>
      </c>
      <c r="B18950" s="132">
        <v>0.78903935185185192</v>
      </c>
      <c r="C18950" s="108">
        <v>61819.928</v>
      </c>
      <c r="D18950" s="108">
        <v>12908.225</v>
      </c>
      <c r="E18950" s="133">
        <v>0.92876000000000003</v>
      </c>
      <c r="F18950" s="133">
        <v>0.90703</v>
      </c>
      <c r="G18950" s="108">
        <v>19.132000000000001</v>
      </c>
      <c r="H18950" s="108">
        <v>27.524000000000001</v>
      </c>
      <c r="I18950" s="108">
        <v>519358.79</v>
      </c>
      <c r="J18950" s="141" t="s">
        <v>13875</v>
      </c>
      <c r="K18950" s="133">
        <v>0.98299999999999998</v>
      </c>
      <c r="L18950" s="134" t="s">
        <v>4902</v>
      </c>
      <c r="M18950" s="108">
        <v>1938.8679999999999</v>
      </c>
      <c r="N18950" s="108">
        <v>1625.46</v>
      </c>
      <c r="O18950" s="108">
        <v>-1.5980000000000001</v>
      </c>
      <c r="P18950" s="108">
        <v>66.662000000000006</v>
      </c>
      <c r="Q18950" s="108">
        <v>307.56299999999999</v>
      </c>
      <c r="R18950" s="108">
        <v>142.92599999999999</v>
      </c>
      <c r="S18950" s="108">
        <v>243.88399999999999</v>
      </c>
    </row>
    <row r="18951" spans="1:19" ht="11.25" thickBot="1" x14ac:dyDescent="0.2">
      <c r="A18951" s="112"/>
    </row>
    <row r="18952" spans="1:19" ht="11.25" thickBot="1" x14ac:dyDescent="0.2">
      <c r="A18952" s="135" t="s">
        <v>362</v>
      </c>
      <c r="B18952" s="112"/>
      <c r="C18952" s="136">
        <v>61961.923999999999</v>
      </c>
      <c r="D18952" s="136">
        <v>12682.24</v>
      </c>
      <c r="E18952" s="137">
        <v>0.91564000000000001</v>
      </c>
      <c r="F18952" s="137">
        <v>0.90508</v>
      </c>
      <c r="G18952" s="136">
        <v>17.663</v>
      </c>
      <c r="H18952" s="136">
        <v>24.641999999999999</v>
      </c>
      <c r="I18952" s="136">
        <v>518375.64</v>
      </c>
      <c r="J18952" s="141" t="s">
        <v>13876</v>
      </c>
      <c r="K18952" s="137">
        <v>0.97824</v>
      </c>
      <c r="L18952" s="134" t="s">
        <v>4904</v>
      </c>
      <c r="M18952" s="136">
        <v>1873.519</v>
      </c>
      <c r="N18952" s="136">
        <v>1606.923</v>
      </c>
      <c r="O18952" s="136">
        <v>2.7509999999999999</v>
      </c>
      <c r="P18952" s="136">
        <v>67.096999999999994</v>
      </c>
      <c r="Q18952" s="136">
        <v>303.83800000000002</v>
      </c>
      <c r="R18952" s="136">
        <v>174.78899999999999</v>
      </c>
      <c r="S18952" s="136">
        <v>243.61099999999999</v>
      </c>
    </row>
    <row r="18953" spans="1:19" ht="11.25" thickBot="1" x14ac:dyDescent="0.2">
      <c r="A18953" s="112"/>
    </row>
    <row r="18954" spans="1:19" ht="11.25" thickBot="1" x14ac:dyDescent="0.2">
      <c r="A18954" s="138" t="s">
        <v>364</v>
      </c>
      <c r="B18954" s="112"/>
      <c r="C18954" s="136">
        <v>582.952</v>
      </c>
      <c r="D18954" s="136">
        <v>197.285</v>
      </c>
      <c r="E18954" s="137">
        <v>1.374E-2</v>
      </c>
      <c r="F18954" s="137">
        <v>3.47E-3</v>
      </c>
      <c r="G18954" s="136">
        <v>1.9279999999999999</v>
      </c>
      <c r="H18954" s="136">
        <v>6.3339999999999996</v>
      </c>
      <c r="I18954" s="136">
        <v>949.32100000000003</v>
      </c>
      <c r="J18954" s="141" t="s">
        <v>13877</v>
      </c>
      <c r="K18954" s="137">
        <v>1.2869999999999999E-2</v>
      </c>
      <c r="L18954" s="134" t="s">
        <v>4905</v>
      </c>
      <c r="M18954" s="136">
        <v>122.33</v>
      </c>
      <c r="N18954" s="136">
        <v>28.870999999999999</v>
      </c>
      <c r="O18954" s="136">
        <v>3.8820000000000001</v>
      </c>
      <c r="P18954" s="136">
        <v>9.673</v>
      </c>
      <c r="Q18954" s="136">
        <v>3.2730000000000001</v>
      </c>
      <c r="R18954" s="136">
        <v>28.233000000000001</v>
      </c>
      <c r="S18954" s="136">
        <v>2.72</v>
      </c>
    </row>
    <row r="18955" spans="1:19" ht="11.25" thickBot="1" x14ac:dyDescent="0.2">
      <c r="A18955" s="112"/>
    </row>
    <row r="18956" spans="1:19" ht="11.25" thickBot="1" x14ac:dyDescent="0.2">
      <c r="A18956" s="139" t="s">
        <v>366</v>
      </c>
      <c r="B18956" s="112"/>
      <c r="C18956" s="136">
        <v>0.94099999999999995</v>
      </c>
      <c r="D18956" s="136">
        <v>1.556</v>
      </c>
      <c r="E18956" s="140">
        <v>1.5009999999999999</v>
      </c>
      <c r="F18956" s="140">
        <v>0.38300000000000001</v>
      </c>
      <c r="G18956" s="136">
        <v>10.916</v>
      </c>
      <c r="H18956" s="136">
        <v>25.704000000000001</v>
      </c>
      <c r="I18956" s="136">
        <v>0.183</v>
      </c>
      <c r="J18956" s="141" t="s">
        <v>2062</v>
      </c>
      <c r="K18956" s="140">
        <v>1.3160000000000001</v>
      </c>
      <c r="L18956" s="134" t="s">
        <v>4906</v>
      </c>
      <c r="M18956" s="136">
        <v>6.5289999999999999</v>
      </c>
      <c r="N18956" s="136">
        <v>1.7969999999999999</v>
      </c>
      <c r="O18956" s="136">
        <v>141.13800000000001</v>
      </c>
      <c r="P18956" s="136">
        <v>14.417</v>
      </c>
      <c r="Q18956" s="136">
        <v>1.077</v>
      </c>
      <c r="R18956" s="136">
        <v>16.152999999999999</v>
      </c>
      <c r="S18956" s="136">
        <v>1.117</v>
      </c>
    </row>
    <row r="18957" spans="1:19" ht="11.25" thickBot="1" x14ac:dyDescent="0.2">
      <c r="A18957" s="112"/>
    </row>
    <row r="18958" spans="1:19" ht="11.25" thickBot="1" x14ac:dyDescent="0.2">
      <c r="A18958" s="106" t="s">
        <v>357</v>
      </c>
      <c r="B18958" s="106" t="s">
        <v>358</v>
      </c>
      <c r="C18958" s="131" t="s">
        <v>34</v>
      </c>
      <c r="D18958" s="131" t="s">
        <v>35</v>
      </c>
      <c r="E18958" s="130" t="s">
        <v>36</v>
      </c>
      <c r="F18958" s="130" t="s">
        <v>37</v>
      </c>
      <c r="G18958" s="130" t="s">
        <v>38</v>
      </c>
      <c r="H18958" s="130" t="s">
        <v>39</v>
      </c>
      <c r="I18958" s="130" t="s">
        <v>40</v>
      </c>
      <c r="J18958" s="130" t="s">
        <v>41</v>
      </c>
      <c r="K18958" s="130" t="s">
        <v>42</v>
      </c>
      <c r="L18958" s="130" t="s">
        <v>43</v>
      </c>
      <c r="M18958" s="130" t="s">
        <v>44</v>
      </c>
      <c r="N18958" s="130" t="s">
        <v>45</v>
      </c>
      <c r="O18958" s="130" t="s">
        <v>46</v>
      </c>
      <c r="P18958" s="130" t="s">
        <v>47</v>
      </c>
      <c r="Q18958" s="130" t="s">
        <v>48</v>
      </c>
      <c r="R18958" s="130" t="s">
        <v>49</v>
      </c>
      <c r="S18958" s="130" t="s">
        <v>50</v>
      </c>
    </row>
    <row r="18959" spans="1:19" ht="11.25" thickBot="1" x14ac:dyDescent="0.2">
      <c r="A18959" s="107">
        <v>1</v>
      </c>
      <c r="B18959" s="132">
        <v>0.78868055555555561</v>
      </c>
      <c r="C18959" s="133">
        <v>0.87877000000000005</v>
      </c>
      <c r="D18959" s="134" t="s">
        <v>4907</v>
      </c>
      <c r="E18959" s="108">
        <v>39102.646000000001</v>
      </c>
      <c r="F18959" s="108">
        <v>652.18399999999997</v>
      </c>
      <c r="G18959" s="108">
        <v>6.681</v>
      </c>
      <c r="H18959" s="108">
        <v>10010.431</v>
      </c>
      <c r="I18959" s="108">
        <v>54114.514000000003</v>
      </c>
      <c r="J18959" s="108">
        <v>351933.2</v>
      </c>
      <c r="K18959" s="108">
        <v>28439.478999999999</v>
      </c>
      <c r="L18959" s="108">
        <v>56344.985000000001</v>
      </c>
      <c r="M18959" s="108">
        <v>8502.2530000000006</v>
      </c>
      <c r="N18959" s="108">
        <v>5879.3940000000002</v>
      </c>
      <c r="O18959" s="108">
        <v>987.76099999999997</v>
      </c>
      <c r="P18959" s="108">
        <v>672.7</v>
      </c>
      <c r="Q18959" s="108">
        <v>1094.76</v>
      </c>
      <c r="R18959" s="108">
        <v>917.69</v>
      </c>
      <c r="S18959" s="108">
        <v>1168.231</v>
      </c>
    </row>
    <row r="18960" spans="1:19" ht="11.25" thickBot="1" x14ac:dyDescent="0.2">
      <c r="A18960" s="112"/>
    </row>
    <row r="18961" spans="1:19" ht="11.25" thickBot="1" x14ac:dyDescent="0.2">
      <c r="A18961" s="107">
        <v>2</v>
      </c>
      <c r="B18961" s="132">
        <v>0.78885416666666675</v>
      </c>
      <c r="C18961" s="133">
        <v>0.89753000000000005</v>
      </c>
      <c r="D18961" s="134" t="s">
        <v>4908</v>
      </c>
      <c r="E18961" s="108">
        <v>39175.51</v>
      </c>
      <c r="F18961" s="108">
        <v>670.25800000000004</v>
      </c>
      <c r="G18961" s="108">
        <v>-0.86099999999999999</v>
      </c>
      <c r="H18961" s="108">
        <v>9799.49</v>
      </c>
      <c r="I18961" s="108">
        <v>53994.012000000002</v>
      </c>
      <c r="J18961" s="108">
        <v>349267.25</v>
      </c>
      <c r="K18961" s="108">
        <v>28300.356</v>
      </c>
      <c r="L18961" s="108">
        <v>55970.459000000003</v>
      </c>
      <c r="M18961" s="108">
        <v>8525.0570000000007</v>
      </c>
      <c r="N18961" s="108">
        <v>5953.5259999999998</v>
      </c>
      <c r="O18961" s="108">
        <v>990.29</v>
      </c>
      <c r="P18961" s="108">
        <v>723.36900000000003</v>
      </c>
      <c r="Q18961" s="108">
        <v>1076.7829999999999</v>
      </c>
      <c r="R18961" s="108">
        <v>912.93499999999995</v>
      </c>
      <c r="S18961" s="108">
        <v>1199.421</v>
      </c>
    </row>
    <row r="18962" spans="1:19" ht="11.25" thickBot="1" x14ac:dyDescent="0.2">
      <c r="A18962" s="112"/>
    </row>
    <row r="18963" spans="1:19" ht="11.25" thickBot="1" x14ac:dyDescent="0.2">
      <c r="A18963" s="107">
        <v>3</v>
      </c>
      <c r="B18963" s="132">
        <v>0.78903935185185192</v>
      </c>
      <c r="C18963" s="133">
        <v>0.90215000000000001</v>
      </c>
      <c r="D18963" s="134" t="s">
        <v>4909</v>
      </c>
      <c r="E18963" s="108">
        <v>39903.81</v>
      </c>
      <c r="F18963" s="108">
        <v>653.72</v>
      </c>
      <c r="G18963" s="108">
        <v>-0.86299999999999999</v>
      </c>
      <c r="H18963" s="108">
        <v>9975.9310000000005</v>
      </c>
      <c r="I18963" s="108">
        <v>54442.415000000001</v>
      </c>
      <c r="J18963" s="108">
        <v>351317.3</v>
      </c>
      <c r="K18963" s="108">
        <v>28384.106</v>
      </c>
      <c r="L18963" s="108">
        <v>55754.377</v>
      </c>
      <c r="M18963" s="108">
        <v>8508.8019999999997</v>
      </c>
      <c r="N18963" s="108">
        <v>5848.1549999999997</v>
      </c>
      <c r="O18963" s="108">
        <v>968.61500000000001</v>
      </c>
      <c r="P18963" s="108">
        <v>729.74800000000005</v>
      </c>
      <c r="Q18963" s="108">
        <v>1064.0170000000001</v>
      </c>
      <c r="R18963" s="108">
        <v>923.36699999999996</v>
      </c>
      <c r="S18963" s="108">
        <v>1187.0440000000001</v>
      </c>
    </row>
    <row r="18964" spans="1:19" ht="11.25" thickBot="1" x14ac:dyDescent="0.2">
      <c r="A18964" s="112"/>
    </row>
    <row r="18965" spans="1:19" ht="11.25" thickBot="1" x14ac:dyDescent="0.2">
      <c r="A18965" s="135" t="s">
        <v>362</v>
      </c>
      <c r="B18965" s="112"/>
      <c r="C18965" s="137">
        <v>0.89281999999999995</v>
      </c>
      <c r="D18965" s="134" t="s">
        <v>4910</v>
      </c>
      <c r="E18965" s="136">
        <v>39393.989000000001</v>
      </c>
      <c r="F18965" s="136">
        <v>658.721</v>
      </c>
      <c r="G18965" s="136">
        <v>1.653</v>
      </c>
      <c r="H18965" s="136">
        <v>9928.6180000000004</v>
      </c>
      <c r="I18965" s="136">
        <v>54183.646999999997</v>
      </c>
      <c r="J18965" s="136">
        <v>350839.25</v>
      </c>
      <c r="K18965" s="136">
        <v>28374.647000000001</v>
      </c>
      <c r="L18965" s="136">
        <v>56023.273999999998</v>
      </c>
      <c r="M18965" s="136">
        <v>8512.0370000000003</v>
      </c>
      <c r="N18965" s="136">
        <v>5893.6909999999998</v>
      </c>
      <c r="O18965" s="136">
        <v>982.22199999999998</v>
      </c>
      <c r="P18965" s="136">
        <v>708.60599999999999</v>
      </c>
      <c r="Q18965" s="136">
        <v>1078.52</v>
      </c>
      <c r="R18965" s="136">
        <v>917.99699999999996</v>
      </c>
      <c r="S18965" s="136">
        <v>1184.8989999999999</v>
      </c>
    </row>
    <row r="18966" spans="1:19" ht="11.25" thickBot="1" x14ac:dyDescent="0.2">
      <c r="A18966" s="112"/>
    </row>
    <row r="18967" spans="1:19" ht="11.25" thickBot="1" x14ac:dyDescent="0.2">
      <c r="A18967" s="138" t="s">
        <v>364</v>
      </c>
      <c r="B18967" s="112"/>
      <c r="C18967" s="137">
        <v>1.238E-2</v>
      </c>
      <c r="D18967" s="134" t="s">
        <v>1567</v>
      </c>
      <c r="E18967" s="136">
        <v>443.01900000000001</v>
      </c>
      <c r="F18967" s="136">
        <v>10.021000000000001</v>
      </c>
      <c r="G18967" s="136">
        <v>4.3550000000000004</v>
      </c>
      <c r="H18967" s="136">
        <v>113.15</v>
      </c>
      <c r="I18967" s="136">
        <v>232.05799999999999</v>
      </c>
      <c r="J18967" s="136">
        <v>1395.7850000000001</v>
      </c>
      <c r="K18967" s="136">
        <v>70.042000000000002</v>
      </c>
      <c r="L18967" s="136">
        <v>298.82499999999999</v>
      </c>
      <c r="M18967" s="136">
        <v>11.741</v>
      </c>
      <c r="N18967" s="136">
        <v>54.121000000000002</v>
      </c>
      <c r="O18967" s="136">
        <v>11.852</v>
      </c>
      <c r="P18967" s="136">
        <v>31.257999999999999</v>
      </c>
      <c r="Q18967" s="136">
        <v>15.445</v>
      </c>
      <c r="R18967" s="136">
        <v>5.2229999999999999</v>
      </c>
      <c r="S18967" s="136">
        <v>15.705</v>
      </c>
    </row>
    <row r="18968" spans="1:19" ht="11.25" thickBot="1" x14ac:dyDescent="0.2">
      <c r="A18968" s="112"/>
    </row>
    <row r="18969" spans="1:19" ht="11.25" thickBot="1" x14ac:dyDescent="0.2">
      <c r="A18969" s="139" t="s">
        <v>366</v>
      </c>
      <c r="B18969" s="112"/>
      <c r="C18969" s="140">
        <v>1.3859999999999999</v>
      </c>
      <c r="D18969" s="134" t="s">
        <v>1575</v>
      </c>
      <c r="E18969" s="136">
        <v>1.125</v>
      </c>
      <c r="F18969" s="136">
        <v>1.5209999999999999</v>
      </c>
      <c r="G18969" s="136">
        <v>263.512</v>
      </c>
      <c r="H18969" s="136">
        <v>1.1399999999999999</v>
      </c>
      <c r="I18969" s="136">
        <v>0.42799999999999999</v>
      </c>
      <c r="J18969" s="136">
        <v>0.39800000000000002</v>
      </c>
      <c r="K18969" s="136">
        <v>0.247</v>
      </c>
      <c r="L18969" s="136">
        <v>0.53300000000000003</v>
      </c>
      <c r="M18969" s="136">
        <v>0.13800000000000001</v>
      </c>
      <c r="N18969" s="136">
        <v>0.91800000000000004</v>
      </c>
      <c r="O18969" s="136">
        <v>1.2070000000000001</v>
      </c>
      <c r="P18969" s="136">
        <v>4.4109999999999996</v>
      </c>
      <c r="Q18969" s="136">
        <v>1.4319999999999999</v>
      </c>
      <c r="R18969" s="136">
        <v>0.56899999999999995</v>
      </c>
      <c r="S18969" s="136">
        <v>1.325</v>
      </c>
    </row>
    <row r="18970" spans="1:19" ht="11.25" thickBot="1" x14ac:dyDescent="0.2">
      <c r="A18970" s="112"/>
    </row>
    <row r="18971" spans="1:19" ht="11.25" thickBot="1" x14ac:dyDescent="0.2">
      <c r="A18971" s="106" t="s">
        <v>357</v>
      </c>
      <c r="B18971" s="106" t="s">
        <v>358</v>
      </c>
      <c r="C18971" s="130" t="s">
        <v>51</v>
      </c>
      <c r="D18971" s="130" t="s">
        <v>52</v>
      </c>
      <c r="E18971" s="130" t="s">
        <v>53</v>
      </c>
      <c r="F18971" s="130" t="s">
        <v>54</v>
      </c>
      <c r="G18971" s="130" t="s">
        <v>55</v>
      </c>
      <c r="H18971" s="130" t="s">
        <v>56</v>
      </c>
      <c r="I18971" s="130" t="s">
        <v>57</v>
      </c>
      <c r="J18971" s="130" t="s">
        <v>58</v>
      </c>
      <c r="K18971" s="130" t="s">
        <v>59</v>
      </c>
      <c r="L18971" s="130" t="s">
        <v>60</v>
      </c>
      <c r="M18971" s="130" t="s">
        <v>61</v>
      </c>
      <c r="N18971" s="130" t="s">
        <v>62</v>
      </c>
      <c r="O18971" s="130" t="s">
        <v>63</v>
      </c>
      <c r="P18971" s="130" t="s">
        <v>64</v>
      </c>
      <c r="Q18971" s="131" t="s">
        <v>65</v>
      </c>
      <c r="R18971" s="131" t="s">
        <v>66</v>
      </c>
      <c r="S18971" s="130" t="s">
        <v>67</v>
      </c>
    </row>
    <row r="18972" spans="1:19" ht="11.25" thickBot="1" x14ac:dyDescent="0.2">
      <c r="A18972" s="107">
        <v>1</v>
      </c>
      <c r="B18972" s="132">
        <v>0.78868055555555561</v>
      </c>
      <c r="C18972" s="108">
        <v>949.59699999999998</v>
      </c>
      <c r="D18972" s="108">
        <v>866.98099999999999</v>
      </c>
      <c r="E18972" s="108">
        <v>344.70299999999997</v>
      </c>
      <c r="F18972" s="108">
        <v>554.173</v>
      </c>
      <c r="G18972" s="108">
        <v>310.43599999999998</v>
      </c>
      <c r="H18972" s="108">
        <v>333.351</v>
      </c>
      <c r="I18972" s="108">
        <v>973.17200000000003</v>
      </c>
      <c r="J18972" s="108">
        <v>8753.9110000000001</v>
      </c>
      <c r="K18972" s="108">
        <v>12995.538</v>
      </c>
      <c r="L18972" s="108">
        <v>-14.893000000000001</v>
      </c>
      <c r="M18972" s="108">
        <v>0.46200000000000002</v>
      </c>
      <c r="N18972" s="108">
        <v>853.08600000000001</v>
      </c>
      <c r="O18972" s="108">
        <v>352.99799999999999</v>
      </c>
      <c r="P18972" s="108">
        <v>457037.57</v>
      </c>
      <c r="Q18972" s="133">
        <v>0.86265000000000003</v>
      </c>
      <c r="R18972" s="134" t="s">
        <v>4911</v>
      </c>
      <c r="S18972" s="108">
        <v>7452.6909999999998</v>
      </c>
    </row>
    <row r="18973" spans="1:19" ht="11.25" thickBot="1" x14ac:dyDescent="0.2">
      <c r="A18973" s="112"/>
    </row>
    <row r="18974" spans="1:19" ht="11.25" thickBot="1" x14ac:dyDescent="0.2">
      <c r="A18974" s="107">
        <v>2</v>
      </c>
      <c r="B18974" s="132">
        <v>0.78885416666666675</v>
      </c>
      <c r="C18974" s="108">
        <v>964.72</v>
      </c>
      <c r="D18974" s="108">
        <v>857.72799999999995</v>
      </c>
      <c r="E18974" s="108">
        <v>390.71800000000002</v>
      </c>
      <c r="F18974" s="108">
        <v>506.30500000000001</v>
      </c>
      <c r="G18974" s="108">
        <v>334.70699999999999</v>
      </c>
      <c r="H18974" s="108">
        <v>380.55200000000002</v>
      </c>
      <c r="I18974" s="108">
        <v>1023.585</v>
      </c>
      <c r="J18974" s="108">
        <v>8789.8310000000001</v>
      </c>
      <c r="K18974" s="108">
        <v>12780.143</v>
      </c>
      <c r="L18974" s="108">
        <v>-12.975</v>
      </c>
      <c r="M18974" s="108">
        <v>8.1750000000000007</v>
      </c>
      <c r="N18974" s="108">
        <v>818.18100000000004</v>
      </c>
      <c r="O18974" s="108">
        <v>345.19600000000003</v>
      </c>
      <c r="P18974" s="108">
        <v>453653.72</v>
      </c>
      <c r="Q18974" s="133">
        <v>0.88287000000000004</v>
      </c>
      <c r="R18974" s="134" t="s">
        <v>4912</v>
      </c>
      <c r="S18974" s="108">
        <v>7752.9030000000002</v>
      </c>
    </row>
    <row r="18975" spans="1:19" ht="11.25" thickBot="1" x14ac:dyDescent="0.2">
      <c r="A18975" s="112"/>
    </row>
    <row r="18976" spans="1:19" ht="11.25" thickBot="1" x14ac:dyDescent="0.2">
      <c r="A18976" s="107">
        <v>3</v>
      </c>
      <c r="B18976" s="132">
        <v>0.78903935185185192</v>
      </c>
      <c r="C18976" s="108">
        <v>844.548</v>
      </c>
      <c r="D18976" s="108">
        <v>804.47500000000002</v>
      </c>
      <c r="E18976" s="108">
        <v>375.11099999999999</v>
      </c>
      <c r="F18976" s="108">
        <v>542.75300000000004</v>
      </c>
      <c r="G18976" s="108">
        <v>327.80799999999999</v>
      </c>
      <c r="H18976" s="108">
        <v>383.96699999999998</v>
      </c>
      <c r="I18976" s="108">
        <v>1000.766</v>
      </c>
      <c r="J18976" s="108">
        <v>8950.6280000000006</v>
      </c>
      <c r="K18976" s="108">
        <v>13117.206</v>
      </c>
      <c r="L18976" s="108">
        <v>-11.068</v>
      </c>
      <c r="M18976" s="108">
        <v>1.3819999999999999</v>
      </c>
      <c r="N18976" s="108">
        <v>806.88499999999999</v>
      </c>
      <c r="O18976" s="108">
        <v>353.34199999999998</v>
      </c>
      <c r="P18976" s="108">
        <v>454240.77</v>
      </c>
      <c r="Q18976" s="133">
        <v>0.88802000000000003</v>
      </c>
      <c r="R18976" s="134" t="s">
        <v>4913</v>
      </c>
      <c r="S18976" s="108">
        <v>7740.7730000000001</v>
      </c>
    </row>
    <row r="18977" spans="1:19" ht="11.25" thickBot="1" x14ac:dyDescent="0.2">
      <c r="A18977" s="112"/>
    </row>
    <row r="18978" spans="1:19" ht="11.25" thickBot="1" x14ac:dyDescent="0.2">
      <c r="A18978" s="135" t="s">
        <v>362</v>
      </c>
      <c r="B18978" s="112"/>
      <c r="C18978" s="136">
        <v>919.62099999999998</v>
      </c>
      <c r="D18978" s="136">
        <v>843.06100000000004</v>
      </c>
      <c r="E18978" s="136">
        <v>370.178</v>
      </c>
      <c r="F18978" s="136">
        <v>534.41099999999994</v>
      </c>
      <c r="G18978" s="136">
        <v>324.31700000000001</v>
      </c>
      <c r="H18978" s="136">
        <v>365.95699999999999</v>
      </c>
      <c r="I18978" s="136">
        <v>999.17399999999998</v>
      </c>
      <c r="J18978" s="136">
        <v>8831.4570000000003</v>
      </c>
      <c r="K18978" s="136">
        <v>12964.296</v>
      </c>
      <c r="L18978" s="136">
        <v>-12.978999999999999</v>
      </c>
      <c r="M18978" s="136">
        <v>3.34</v>
      </c>
      <c r="N18978" s="136">
        <v>826.05100000000004</v>
      </c>
      <c r="O18978" s="136">
        <v>350.512</v>
      </c>
      <c r="P18978" s="136">
        <v>454977.36</v>
      </c>
      <c r="Q18978" s="137">
        <v>0.87785000000000002</v>
      </c>
      <c r="R18978" s="134" t="s">
        <v>4914</v>
      </c>
      <c r="S18978" s="136">
        <v>7648.7889999999998</v>
      </c>
    </row>
    <row r="18979" spans="1:19" ht="11.25" thickBot="1" x14ac:dyDescent="0.2">
      <c r="A18979" s="112"/>
    </row>
    <row r="18980" spans="1:19" ht="11.25" thickBot="1" x14ac:dyDescent="0.2">
      <c r="A18980" s="138" t="s">
        <v>364</v>
      </c>
      <c r="B18980" s="112"/>
      <c r="C18980" s="136">
        <v>65.453999999999994</v>
      </c>
      <c r="D18980" s="136">
        <v>33.734999999999999</v>
      </c>
      <c r="E18980" s="136">
        <v>23.401</v>
      </c>
      <c r="F18980" s="136">
        <v>25.001000000000001</v>
      </c>
      <c r="G18980" s="136">
        <v>12.507</v>
      </c>
      <c r="H18980" s="136">
        <v>28.289000000000001</v>
      </c>
      <c r="I18980" s="136">
        <v>25.244</v>
      </c>
      <c r="J18980" s="136">
        <v>104.75700000000001</v>
      </c>
      <c r="K18980" s="136">
        <v>170.69</v>
      </c>
      <c r="L18980" s="136">
        <v>1.913</v>
      </c>
      <c r="M18980" s="136">
        <v>4.2130000000000001</v>
      </c>
      <c r="N18980" s="136">
        <v>24.085000000000001</v>
      </c>
      <c r="O18980" s="136">
        <v>4.6070000000000002</v>
      </c>
      <c r="P18980" s="136">
        <v>1808.184</v>
      </c>
      <c r="Q18980" s="137">
        <v>1.341E-2</v>
      </c>
      <c r="R18980" s="134" t="s">
        <v>4915</v>
      </c>
      <c r="S18980" s="136">
        <v>169.934</v>
      </c>
    </row>
    <row r="18981" spans="1:19" ht="11.25" thickBot="1" x14ac:dyDescent="0.2">
      <c r="A18981" s="112"/>
    </row>
    <row r="18982" spans="1:19" ht="11.25" thickBot="1" x14ac:dyDescent="0.2">
      <c r="A18982" s="139" t="s">
        <v>366</v>
      </c>
      <c r="B18982" s="112"/>
      <c r="C18982" s="136">
        <v>7.117</v>
      </c>
      <c r="D18982" s="136">
        <v>4.0019999999999998</v>
      </c>
      <c r="E18982" s="136">
        <v>6.3209999999999997</v>
      </c>
      <c r="F18982" s="136">
        <v>4.6779999999999999</v>
      </c>
      <c r="G18982" s="136">
        <v>3.8559999999999999</v>
      </c>
      <c r="H18982" s="136">
        <v>7.73</v>
      </c>
      <c r="I18982" s="136">
        <v>2.5259999999999998</v>
      </c>
      <c r="J18982" s="136">
        <v>1.1859999999999999</v>
      </c>
      <c r="K18982" s="136">
        <v>1.3169999999999999</v>
      </c>
      <c r="L18982" s="136">
        <v>14.736000000000001</v>
      </c>
      <c r="M18982" s="136">
        <v>126.15900000000001</v>
      </c>
      <c r="N18982" s="136">
        <v>2.9159999999999999</v>
      </c>
      <c r="O18982" s="136">
        <v>1.3140000000000001</v>
      </c>
      <c r="P18982" s="136">
        <v>0.39700000000000002</v>
      </c>
      <c r="Q18982" s="140">
        <v>1.528</v>
      </c>
      <c r="R18982" s="134" t="s">
        <v>485</v>
      </c>
      <c r="S18982" s="136">
        <v>2.222</v>
      </c>
    </row>
    <row r="18983" spans="1:19" ht="11.25" thickBot="1" x14ac:dyDescent="0.2">
      <c r="A18983" s="112"/>
    </row>
    <row r="18984" spans="1:19" ht="11.25" thickBot="1" x14ac:dyDescent="0.2">
      <c r="A18984" s="106" t="s">
        <v>357</v>
      </c>
      <c r="B18984" s="106" t="s">
        <v>358</v>
      </c>
      <c r="C18984" s="130" t="s">
        <v>68</v>
      </c>
    </row>
    <row r="18985" spans="1:19" ht="11.25" thickBot="1" x14ac:dyDescent="0.2">
      <c r="A18985" s="107">
        <v>1</v>
      </c>
      <c r="B18985" s="132">
        <v>0.78868055555555561</v>
      </c>
      <c r="C18985" s="108">
        <v>1755.3430000000001</v>
      </c>
    </row>
    <row r="18986" spans="1:19" ht="11.25" thickBot="1" x14ac:dyDescent="0.2">
      <c r="A18986" s="112"/>
    </row>
    <row r="18987" spans="1:19" ht="11.25" thickBot="1" x14ac:dyDescent="0.2">
      <c r="A18987" s="107">
        <v>2</v>
      </c>
      <c r="B18987" s="132">
        <v>0.78885416666666675</v>
      </c>
      <c r="C18987" s="108">
        <v>1970.04</v>
      </c>
    </row>
    <row r="18988" spans="1:19" ht="11.25" thickBot="1" x14ac:dyDescent="0.2">
      <c r="A18988" s="112"/>
    </row>
    <row r="18989" spans="1:19" ht="11.25" thickBot="1" x14ac:dyDescent="0.2">
      <c r="A18989" s="107">
        <v>3</v>
      </c>
      <c r="B18989" s="132">
        <v>0.78903935185185192</v>
      </c>
      <c r="C18989" s="108">
        <v>1844.412</v>
      </c>
    </row>
    <row r="18990" spans="1:19" ht="11.25" thickBot="1" x14ac:dyDescent="0.2">
      <c r="A18990" s="112"/>
    </row>
    <row r="18991" spans="1:19" ht="11.25" thickBot="1" x14ac:dyDescent="0.2">
      <c r="A18991" s="135" t="s">
        <v>362</v>
      </c>
      <c r="B18991" s="112"/>
      <c r="C18991" s="136">
        <v>1856.5989999999999</v>
      </c>
    </row>
    <row r="18992" spans="1:19" ht="11.25" thickBot="1" x14ac:dyDescent="0.2">
      <c r="A18992" s="112"/>
    </row>
    <row r="18993" spans="1:19" ht="11.25" thickBot="1" x14ac:dyDescent="0.2">
      <c r="A18993" s="138" t="s">
        <v>364</v>
      </c>
      <c r="B18993" s="112"/>
      <c r="C18993" s="136">
        <v>107.866</v>
      </c>
    </row>
    <row r="18994" spans="1:19" ht="11.25" thickBot="1" x14ac:dyDescent="0.2">
      <c r="A18994" s="112"/>
    </row>
    <row r="18995" spans="1:19" ht="11.25" thickBot="1" x14ac:dyDescent="0.2">
      <c r="A18995" s="139" t="s">
        <v>366</v>
      </c>
      <c r="B18995" s="112"/>
      <c r="C18995" s="136">
        <v>5.81</v>
      </c>
    </row>
    <row r="18996" spans="1:19" ht="10.5" x14ac:dyDescent="0.15">
      <c r="A18996" s="112"/>
    </row>
    <row r="18997" spans="1:19" x14ac:dyDescent="0.15">
      <c r="A18997" s="129"/>
      <c r="B18997" s="86" t="s">
        <v>4916</v>
      </c>
    </row>
    <row r="18998" spans="1:19" ht="9.75" thickBot="1" x14ac:dyDescent="0.2">
      <c r="A18998" s="81" t="s">
        <v>5871</v>
      </c>
    </row>
    <row r="18999" spans="1:19" ht="11.25" thickBot="1" x14ac:dyDescent="0.2">
      <c r="A18999" s="106" t="s">
        <v>357</v>
      </c>
      <c r="B18999" s="106" t="s">
        <v>358</v>
      </c>
      <c r="C18999" s="130" t="s">
        <v>0</v>
      </c>
      <c r="D18999" s="130" t="s">
        <v>1</v>
      </c>
      <c r="E18999" s="130" t="s">
        <v>2</v>
      </c>
      <c r="F18999" s="130" t="s">
        <v>3</v>
      </c>
      <c r="G18999" s="130" t="s">
        <v>4</v>
      </c>
      <c r="H18999" s="130" t="s">
        <v>5</v>
      </c>
      <c r="I18999" s="131" t="s">
        <v>6</v>
      </c>
      <c r="J18999" s="131" t="s">
        <v>7</v>
      </c>
      <c r="K18999" s="130" t="s">
        <v>8</v>
      </c>
      <c r="L18999" s="130" t="s">
        <v>9</v>
      </c>
      <c r="M18999" s="130" t="s">
        <v>10</v>
      </c>
      <c r="N18999" s="130" t="s">
        <v>11</v>
      </c>
      <c r="O18999" s="130" t="s">
        <v>12</v>
      </c>
      <c r="P18999" s="130" t="s">
        <v>13</v>
      </c>
      <c r="Q18999" s="130" t="s">
        <v>14</v>
      </c>
      <c r="R18999" s="130" t="s">
        <v>15</v>
      </c>
      <c r="S18999" s="130" t="s">
        <v>16</v>
      </c>
    </row>
    <row r="19000" spans="1:19" ht="11.25" thickBot="1" x14ac:dyDescent="0.2">
      <c r="A19000" s="107">
        <v>1</v>
      </c>
      <c r="B19000" s="132">
        <v>0.79381944444444441</v>
      </c>
      <c r="C19000" s="141" t="s">
        <v>13878</v>
      </c>
      <c r="D19000" s="141" t="s">
        <v>13879</v>
      </c>
      <c r="E19000" s="141" t="s">
        <v>13880</v>
      </c>
      <c r="F19000" s="141" t="s">
        <v>13881</v>
      </c>
      <c r="G19000" s="141" t="s">
        <v>13882</v>
      </c>
      <c r="H19000" s="141" t="s">
        <v>13883</v>
      </c>
      <c r="I19000" s="133">
        <v>1.0631600000000001</v>
      </c>
      <c r="J19000" s="134" t="s">
        <v>4923</v>
      </c>
      <c r="K19000" s="141" t="s">
        <v>13884</v>
      </c>
      <c r="L19000" s="108">
        <v>196.62299999999999</v>
      </c>
      <c r="M19000" s="108">
        <v>16131.625</v>
      </c>
      <c r="N19000" s="108">
        <v>29365.937000000002</v>
      </c>
      <c r="O19000" s="141" t="s">
        <v>13885</v>
      </c>
      <c r="P19000" s="108">
        <v>204339.18</v>
      </c>
      <c r="Q19000" s="108">
        <v>4716.5559999999996</v>
      </c>
      <c r="R19000" s="108">
        <v>20450.584999999999</v>
      </c>
      <c r="S19000" s="108">
        <v>85493.584000000003</v>
      </c>
    </row>
    <row r="19001" spans="1:19" ht="11.25" thickBot="1" x14ac:dyDescent="0.2">
      <c r="A19001" s="112"/>
    </row>
    <row r="19002" spans="1:19" ht="11.25" thickBot="1" x14ac:dyDescent="0.2">
      <c r="A19002" s="107">
        <v>2</v>
      </c>
      <c r="B19002" s="132">
        <v>0.79399305555555555</v>
      </c>
      <c r="C19002" s="141" t="s">
        <v>13886</v>
      </c>
      <c r="D19002" s="141" t="s">
        <v>13887</v>
      </c>
      <c r="E19002" s="141" t="s">
        <v>13888</v>
      </c>
      <c r="F19002" s="141" t="s">
        <v>13889</v>
      </c>
      <c r="G19002" s="141" t="s">
        <v>13890</v>
      </c>
      <c r="H19002" s="141" t="s">
        <v>13891</v>
      </c>
      <c r="I19002" s="133">
        <v>1.05959</v>
      </c>
      <c r="J19002" s="134" t="s">
        <v>4932</v>
      </c>
      <c r="K19002" s="108">
        <v>1333907</v>
      </c>
      <c r="L19002" s="108">
        <v>189.739</v>
      </c>
      <c r="M19002" s="108">
        <v>16178.522000000001</v>
      </c>
      <c r="N19002" s="108">
        <v>29637.262999999999</v>
      </c>
      <c r="O19002" s="141" t="s">
        <v>13892</v>
      </c>
      <c r="P19002" s="108">
        <v>208625.3</v>
      </c>
      <c r="Q19002" s="108">
        <v>4572.2349999999997</v>
      </c>
      <c r="R19002" s="108">
        <v>20072.053</v>
      </c>
      <c r="S19002" s="108">
        <v>85725.32</v>
      </c>
    </row>
    <row r="19003" spans="1:19" ht="11.25" thickBot="1" x14ac:dyDescent="0.2">
      <c r="A19003" s="112"/>
    </row>
    <row r="19004" spans="1:19" ht="11.25" thickBot="1" x14ac:dyDescent="0.2">
      <c r="A19004" s="107">
        <v>3</v>
      </c>
      <c r="B19004" s="132">
        <v>0.79417824074074073</v>
      </c>
      <c r="C19004" s="141" t="s">
        <v>13893</v>
      </c>
      <c r="D19004" s="141" t="s">
        <v>13894</v>
      </c>
      <c r="E19004" s="141" t="s">
        <v>13895</v>
      </c>
      <c r="F19004" s="141" t="s">
        <v>13896</v>
      </c>
      <c r="G19004" s="141" t="s">
        <v>13897</v>
      </c>
      <c r="H19004" s="141" t="s">
        <v>13898</v>
      </c>
      <c r="I19004" s="133">
        <v>1.0670500000000001</v>
      </c>
      <c r="J19004" s="134" t="s">
        <v>4939</v>
      </c>
      <c r="K19004" s="141" t="s">
        <v>13899</v>
      </c>
      <c r="L19004" s="108">
        <v>177.16</v>
      </c>
      <c r="M19004" s="108">
        <v>15474.048000000001</v>
      </c>
      <c r="N19004" s="108">
        <v>27888.697</v>
      </c>
      <c r="O19004" s="141" t="s">
        <v>13900</v>
      </c>
      <c r="P19004" s="108">
        <v>208581.73</v>
      </c>
      <c r="Q19004" s="108">
        <v>4458.9669999999996</v>
      </c>
      <c r="R19004" s="108">
        <v>20318.021000000001</v>
      </c>
      <c r="S19004" s="108">
        <v>86295.191000000006</v>
      </c>
    </row>
    <row r="19005" spans="1:19" ht="11.25" thickBot="1" x14ac:dyDescent="0.2">
      <c r="A19005" s="112"/>
    </row>
    <row r="19006" spans="1:19" ht="11.25" thickBot="1" x14ac:dyDescent="0.2">
      <c r="A19006" s="135" t="s">
        <v>362</v>
      </c>
      <c r="B19006" s="112"/>
      <c r="C19006" s="141" t="s">
        <v>13901</v>
      </c>
      <c r="D19006" s="141" t="s">
        <v>13902</v>
      </c>
      <c r="E19006" s="141" t="s">
        <v>13903</v>
      </c>
      <c r="F19006" s="141" t="s">
        <v>13904</v>
      </c>
      <c r="G19006" s="141" t="s">
        <v>13905</v>
      </c>
      <c r="H19006" s="141" t="s">
        <v>13906</v>
      </c>
      <c r="I19006" s="137">
        <v>1.0632699999999999</v>
      </c>
      <c r="J19006" s="134" t="s">
        <v>4947</v>
      </c>
      <c r="K19006" s="141" t="s">
        <v>13907</v>
      </c>
      <c r="L19006" s="136">
        <v>187.84100000000001</v>
      </c>
      <c r="M19006" s="136">
        <v>15928.065000000001</v>
      </c>
      <c r="N19006" s="136">
        <v>28963.966</v>
      </c>
      <c r="O19006" s="141" t="s">
        <v>13908</v>
      </c>
      <c r="P19006" s="136">
        <v>207182.07</v>
      </c>
      <c r="Q19006" s="136">
        <v>4582.5860000000002</v>
      </c>
      <c r="R19006" s="136">
        <v>20280.22</v>
      </c>
      <c r="S19006" s="136">
        <v>85838.032000000007</v>
      </c>
    </row>
    <row r="19007" spans="1:19" ht="11.25" thickBot="1" x14ac:dyDescent="0.2">
      <c r="A19007" s="112"/>
    </row>
    <row r="19008" spans="1:19" ht="11.25" thickBot="1" x14ac:dyDescent="0.2">
      <c r="A19008" s="138" t="s">
        <v>364</v>
      </c>
      <c r="B19008" s="112"/>
      <c r="C19008" s="141" t="s">
        <v>13909</v>
      </c>
      <c r="D19008" s="141" t="s">
        <v>13910</v>
      </c>
      <c r="E19008" s="141" t="s">
        <v>13911</v>
      </c>
      <c r="F19008" s="141" t="s">
        <v>13912</v>
      </c>
      <c r="G19008" s="141" t="s">
        <v>13913</v>
      </c>
      <c r="H19008" s="141" t="s">
        <v>13914</v>
      </c>
      <c r="I19008" s="137">
        <v>3.7299999999999998E-3</v>
      </c>
      <c r="J19008" s="134" t="s">
        <v>815</v>
      </c>
      <c r="K19008" s="141" t="s">
        <v>13915</v>
      </c>
      <c r="L19008" s="136">
        <v>9.8699999999999992</v>
      </c>
      <c r="M19008" s="136">
        <v>393.88900000000001</v>
      </c>
      <c r="N19008" s="136">
        <v>941.04</v>
      </c>
      <c r="O19008" s="141" t="s">
        <v>13916</v>
      </c>
      <c r="P19008" s="136">
        <v>2462.1089999999999</v>
      </c>
      <c r="Q19008" s="136">
        <v>129.10599999999999</v>
      </c>
      <c r="R19008" s="136">
        <v>192.077</v>
      </c>
      <c r="S19008" s="136">
        <v>412.51799999999997</v>
      </c>
    </row>
    <row r="19009" spans="1:19" ht="11.25" thickBot="1" x14ac:dyDescent="0.2">
      <c r="A19009" s="112"/>
    </row>
    <row r="19010" spans="1:19" ht="11.25" thickBot="1" x14ac:dyDescent="0.2">
      <c r="A19010" s="139" t="s">
        <v>366</v>
      </c>
      <c r="B19010" s="112"/>
      <c r="C19010" s="141" t="s">
        <v>4956</v>
      </c>
      <c r="D19010" s="141" t="s">
        <v>2619</v>
      </c>
      <c r="E19010" s="141" t="s">
        <v>4957</v>
      </c>
      <c r="F19010" s="141" t="s">
        <v>4958</v>
      </c>
      <c r="G19010" s="141" t="s">
        <v>4959</v>
      </c>
      <c r="H19010" s="141" t="s">
        <v>4960</v>
      </c>
      <c r="I19010" s="140">
        <v>0.35099999999999998</v>
      </c>
      <c r="J19010" s="134" t="s">
        <v>4961</v>
      </c>
      <c r="K19010" s="141" t="s">
        <v>4962</v>
      </c>
      <c r="L19010" s="136">
        <v>5.2539999999999996</v>
      </c>
      <c r="M19010" s="136">
        <v>2.4729999999999999</v>
      </c>
      <c r="N19010" s="136">
        <v>3.2490000000000001</v>
      </c>
      <c r="O19010" s="141" t="s">
        <v>3568</v>
      </c>
      <c r="P19010" s="136">
        <v>1.1879999999999999</v>
      </c>
      <c r="Q19010" s="136">
        <v>2.8170000000000002</v>
      </c>
      <c r="R19010" s="136">
        <v>0.94699999999999995</v>
      </c>
      <c r="S19010" s="136">
        <v>0.48099999999999998</v>
      </c>
    </row>
    <row r="19011" spans="1:19" ht="11.25" thickBot="1" x14ac:dyDescent="0.2">
      <c r="A19011" s="112"/>
    </row>
    <row r="19012" spans="1:19" ht="11.25" thickBot="1" x14ac:dyDescent="0.2">
      <c r="A19012" s="106" t="s">
        <v>357</v>
      </c>
      <c r="B19012" s="106" t="s">
        <v>358</v>
      </c>
      <c r="C19012" s="130" t="s">
        <v>17</v>
      </c>
      <c r="D19012" s="130" t="s">
        <v>18</v>
      </c>
      <c r="E19012" s="131" t="s">
        <v>19</v>
      </c>
      <c r="F19012" s="131" t="s">
        <v>20</v>
      </c>
      <c r="G19012" s="130" t="s">
        <v>21</v>
      </c>
      <c r="H19012" s="130" t="s">
        <v>22</v>
      </c>
      <c r="I19012" s="130" t="s">
        <v>23</v>
      </c>
      <c r="J19012" s="130" t="s">
        <v>24</v>
      </c>
      <c r="K19012" s="131" t="s">
        <v>25</v>
      </c>
      <c r="L19012" s="131" t="s">
        <v>26</v>
      </c>
      <c r="M19012" s="130" t="s">
        <v>27</v>
      </c>
      <c r="N19012" s="130" t="s">
        <v>28</v>
      </c>
      <c r="O19012" s="130" t="s">
        <v>29</v>
      </c>
      <c r="P19012" s="130" t="s">
        <v>30</v>
      </c>
      <c r="Q19012" s="130" t="s">
        <v>31</v>
      </c>
      <c r="R19012" s="130" t="s">
        <v>32</v>
      </c>
      <c r="S19012" s="130" t="s">
        <v>33</v>
      </c>
    </row>
    <row r="19013" spans="1:19" ht="11.25" thickBot="1" x14ac:dyDescent="0.2">
      <c r="A19013" s="107">
        <v>1</v>
      </c>
      <c r="B19013" s="132">
        <v>0.79381944444444441</v>
      </c>
      <c r="C19013" s="108">
        <v>96187.106</v>
      </c>
      <c r="D19013" s="108">
        <v>42656.798999999999</v>
      </c>
      <c r="E19013" s="133">
        <v>0.93376000000000003</v>
      </c>
      <c r="F19013" s="133">
        <v>0.93062999999999996</v>
      </c>
      <c r="G19013" s="108">
        <v>9.3550000000000004</v>
      </c>
      <c r="H19013" s="108">
        <v>58.414000000000001</v>
      </c>
      <c r="I19013" s="108">
        <v>269021.51</v>
      </c>
      <c r="J19013" s="141" t="s">
        <v>13917</v>
      </c>
      <c r="K19013" s="133">
        <v>1.00353</v>
      </c>
      <c r="L19013" s="134" t="s">
        <v>4964</v>
      </c>
      <c r="M19013" s="108">
        <v>788.91099999999994</v>
      </c>
      <c r="N19013" s="108">
        <v>2366.2600000000002</v>
      </c>
      <c r="O19013" s="108">
        <v>6.52</v>
      </c>
      <c r="P19013" s="108">
        <v>165.72300000000001</v>
      </c>
      <c r="Q19013" s="108">
        <v>814.16899999999998</v>
      </c>
      <c r="R19013" s="108">
        <v>26.72</v>
      </c>
      <c r="S19013" s="108">
        <v>378.34899999999999</v>
      </c>
    </row>
    <row r="19014" spans="1:19" ht="11.25" thickBot="1" x14ac:dyDescent="0.2">
      <c r="A19014" s="112"/>
    </row>
    <row r="19015" spans="1:19" ht="11.25" thickBot="1" x14ac:dyDescent="0.2">
      <c r="A19015" s="107">
        <v>2</v>
      </c>
      <c r="B19015" s="132">
        <v>0.79399305555555555</v>
      </c>
      <c r="C19015" s="108">
        <v>96066.267000000007</v>
      </c>
      <c r="D19015" s="108">
        <v>42585.599000000002</v>
      </c>
      <c r="E19015" s="133">
        <v>0.94894000000000001</v>
      </c>
      <c r="F19015" s="133">
        <v>0.93959999999999999</v>
      </c>
      <c r="G19015" s="108">
        <v>12.259</v>
      </c>
      <c r="H19015" s="108">
        <v>45.828000000000003</v>
      </c>
      <c r="I19015" s="108">
        <v>267896.09999999998</v>
      </c>
      <c r="J19015" s="141" t="s">
        <v>13918</v>
      </c>
      <c r="K19015" s="133">
        <v>1.0101</v>
      </c>
      <c r="L19015" s="134" t="s">
        <v>4966</v>
      </c>
      <c r="M19015" s="108">
        <v>799.23500000000001</v>
      </c>
      <c r="N19015" s="108">
        <v>2387.3910000000001</v>
      </c>
      <c r="O19015" s="108">
        <v>5.6059999999999999</v>
      </c>
      <c r="P19015" s="108">
        <v>151.00700000000001</v>
      </c>
      <c r="Q19015" s="108">
        <v>810.01199999999994</v>
      </c>
      <c r="R19015" s="108">
        <v>11.641</v>
      </c>
      <c r="S19015" s="108">
        <v>355.93799999999999</v>
      </c>
    </row>
    <row r="19016" spans="1:19" ht="11.25" thickBot="1" x14ac:dyDescent="0.2">
      <c r="A19016" s="112"/>
    </row>
    <row r="19017" spans="1:19" ht="11.25" thickBot="1" x14ac:dyDescent="0.2">
      <c r="A19017" s="107">
        <v>3</v>
      </c>
      <c r="B19017" s="132">
        <v>0.79417824074074073</v>
      </c>
      <c r="C19017" s="108">
        <v>96475.501000000004</v>
      </c>
      <c r="D19017" s="108">
        <v>42237.578000000001</v>
      </c>
      <c r="E19017" s="133">
        <v>0.96389999999999998</v>
      </c>
      <c r="F19017" s="133">
        <v>0.94484999999999997</v>
      </c>
      <c r="G19017" s="108">
        <v>15.077</v>
      </c>
      <c r="H19017" s="108">
        <v>54.396999999999998</v>
      </c>
      <c r="I19017" s="108">
        <v>269831.95</v>
      </c>
      <c r="J19017" s="141" t="s">
        <v>13919</v>
      </c>
      <c r="K19017" s="133">
        <v>1.028</v>
      </c>
      <c r="L19017" s="134" t="s">
        <v>4968</v>
      </c>
      <c r="M19017" s="108">
        <v>807.30399999999997</v>
      </c>
      <c r="N19017" s="108">
        <v>2290.9670000000001</v>
      </c>
      <c r="O19017" s="108">
        <v>8.343</v>
      </c>
      <c r="P19017" s="108">
        <v>133.46</v>
      </c>
      <c r="Q19017" s="108">
        <v>796.52</v>
      </c>
      <c r="R19017" s="108">
        <v>31.738</v>
      </c>
      <c r="S19017" s="108">
        <v>371.512</v>
      </c>
    </row>
    <row r="19018" spans="1:19" ht="11.25" thickBot="1" x14ac:dyDescent="0.2">
      <c r="A19018" s="112"/>
    </row>
    <row r="19019" spans="1:19" ht="11.25" thickBot="1" x14ac:dyDescent="0.2">
      <c r="A19019" s="135" t="s">
        <v>362</v>
      </c>
      <c r="B19019" s="112"/>
      <c r="C19019" s="136">
        <v>96242.957999999999</v>
      </c>
      <c r="D19019" s="136">
        <v>42493.324999999997</v>
      </c>
      <c r="E19019" s="137">
        <v>0.94886999999999999</v>
      </c>
      <c r="F19019" s="137">
        <v>0.93835999999999997</v>
      </c>
      <c r="G19019" s="136">
        <v>12.231</v>
      </c>
      <c r="H19019" s="136">
        <v>52.88</v>
      </c>
      <c r="I19019" s="136">
        <v>268916.52</v>
      </c>
      <c r="J19019" s="141" t="s">
        <v>13920</v>
      </c>
      <c r="K19019" s="137">
        <v>1.01387</v>
      </c>
      <c r="L19019" s="134" t="s">
        <v>4970</v>
      </c>
      <c r="M19019" s="136">
        <v>798.48299999999995</v>
      </c>
      <c r="N19019" s="136">
        <v>2348.2060000000001</v>
      </c>
      <c r="O19019" s="136">
        <v>6.8230000000000004</v>
      </c>
      <c r="P19019" s="136">
        <v>150.06299999999999</v>
      </c>
      <c r="Q19019" s="136">
        <v>806.9</v>
      </c>
      <c r="R19019" s="136">
        <v>23.366</v>
      </c>
      <c r="S19019" s="136">
        <v>368.6</v>
      </c>
    </row>
    <row r="19020" spans="1:19" ht="11.25" thickBot="1" x14ac:dyDescent="0.2">
      <c r="A19020" s="112"/>
    </row>
    <row r="19021" spans="1:19" ht="11.25" thickBot="1" x14ac:dyDescent="0.2">
      <c r="A19021" s="138" t="s">
        <v>364</v>
      </c>
      <c r="B19021" s="112"/>
      <c r="C19021" s="136">
        <v>210.256</v>
      </c>
      <c r="D19021" s="136">
        <v>224.32599999999999</v>
      </c>
      <c r="E19021" s="137">
        <v>1.507E-2</v>
      </c>
      <c r="F19021" s="137">
        <v>7.1900000000000002E-3</v>
      </c>
      <c r="G19021" s="136">
        <v>2.8610000000000002</v>
      </c>
      <c r="H19021" s="136">
        <v>6.4290000000000003</v>
      </c>
      <c r="I19021" s="136">
        <v>972.18600000000004</v>
      </c>
      <c r="J19021" s="141" t="s">
        <v>13921</v>
      </c>
      <c r="K19021" s="137">
        <v>1.2670000000000001E-2</v>
      </c>
      <c r="L19021" s="134" t="s">
        <v>4641</v>
      </c>
      <c r="M19021" s="136">
        <v>9.2200000000000006</v>
      </c>
      <c r="N19021" s="136">
        <v>50.683999999999997</v>
      </c>
      <c r="O19021" s="136">
        <v>1.393</v>
      </c>
      <c r="P19021" s="136">
        <v>16.152000000000001</v>
      </c>
      <c r="Q19021" s="136">
        <v>9.2270000000000003</v>
      </c>
      <c r="R19021" s="136">
        <v>10.46</v>
      </c>
      <c r="S19021" s="136">
        <v>11.486000000000001</v>
      </c>
    </row>
    <row r="19022" spans="1:19" ht="11.25" thickBot="1" x14ac:dyDescent="0.2">
      <c r="A19022" s="112"/>
    </row>
    <row r="19023" spans="1:19" ht="11.25" thickBot="1" x14ac:dyDescent="0.2">
      <c r="A19023" s="139" t="s">
        <v>366</v>
      </c>
      <c r="B19023" s="112"/>
      <c r="C19023" s="136">
        <v>0.218</v>
      </c>
      <c r="D19023" s="136">
        <v>0.52800000000000002</v>
      </c>
      <c r="E19023" s="140">
        <v>1.5880000000000001</v>
      </c>
      <c r="F19023" s="140">
        <v>0.76600000000000001</v>
      </c>
      <c r="G19023" s="136">
        <v>23.395</v>
      </c>
      <c r="H19023" s="136">
        <v>12.157</v>
      </c>
      <c r="I19023" s="136">
        <v>0.36199999999999999</v>
      </c>
      <c r="J19023" s="141" t="s">
        <v>4972</v>
      </c>
      <c r="K19023" s="140">
        <v>1.2490000000000001</v>
      </c>
      <c r="L19023" s="134" t="s">
        <v>4420</v>
      </c>
      <c r="M19023" s="136">
        <v>1.155</v>
      </c>
      <c r="N19023" s="136">
        <v>2.1579999999999999</v>
      </c>
      <c r="O19023" s="136">
        <v>20.423999999999999</v>
      </c>
      <c r="P19023" s="136">
        <v>10.763999999999999</v>
      </c>
      <c r="Q19023" s="136">
        <v>1.143</v>
      </c>
      <c r="R19023" s="136">
        <v>44.765000000000001</v>
      </c>
      <c r="S19023" s="136">
        <v>3.1160000000000001</v>
      </c>
    </row>
    <row r="19024" spans="1:19" ht="11.25" thickBot="1" x14ac:dyDescent="0.2">
      <c r="A19024" s="112"/>
    </row>
    <row r="19025" spans="1:19" ht="11.25" thickBot="1" x14ac:dyDescent="0.2">
      <c r="A19025" s="106" t="s">
        <v>357</v>
      </c>
      <c r="B19025" s="106" t="s">
        <v>358</v>
      </c>
      <c r="C19025" s="131" t="s">
        <v>34</v>
      </c>
      <c r="D19025" s="131" t="s">
        <v>35</v>
      </c>
      <c r="E19025" s="130" t="s">
        <v>36</v>
      </c>
      <c r="F19025" s="130" t="s">
        <v>37</v>
      </c>
      <c r="G19025" s="130" t="s">
        <v>38</v>
      </c>
      <c r="H19025" s="130" t="s">
        <v>39</v>
      </c>
      <c r="I19025" s="130" t="s">
        <v>40</v>
      </c>
      <c r="J19025" s="130" t="s">
        <v>41</v>
      </c>
      <c r="K19025" s="130" t="s">
        <v>42</v>
      </c>
      <c r="L19025" s="130" t="s">
        <v>43</v>
      </c>
      <c r="M19025" s="130" t="s">
        <v>44</v>
      </c>
      <c r="N19025" s="130" t="s">
        <v>45</v>
      </c>
      <c r="O19025" s="130" t="s">
        <v>46</v>
      </c>
      <c r="P19025" s="130" t="s">
        <v>47</v>
      </c>
      <c r="Q19025" s="130" t="s">
        <v>48</v>
      </c>
      <c r="R19025" s="130" t="s">
        <v>49</v>
      </c>
      <c r="S19025" s="130" t="s">
        <v>50</v>
      </c>
    </row>
    <row r="19026" spans="1:19" ht="11.25" thickBot="1" x14ac:dyDescent="0.2">
      <c r="A19026" s="107">
        <v>1</v>
      </c>
      <c r="B19026" s="132">
        <v>0.79381944444444441</v>
      </c>
      <c r="C19026" s="133">
        <v>0.91091</v>
      </c>
      <c r="D19026" s="134" t="s">
        <v>4973</v>
      </c>
      <c r="E19026" s="108">
        <v>1341.251</v>
      </c>
      <c r="F19026" s="108">
        <v>305.50599999999997</v>
      </c>
      <c r="G19026" s="108">
        <v>2.4E-2</v>
      </c>
      <c r="H19026" s="108">
        <v>5138.7889999999998</v>
      </c>
      <c r="I19026" s="108">
        <v>224819.37</v>
      </c>
      <c r="J19026" s="108">
        <v>1435858.8</v>
      </c>
      <c r="K19026" s="108">
        <v>15428.439</v>
      </c>
      <c r="L19026" s="108">
        <v>31132.032999999999</v>
      </c>
      <c r="M19026" s="108">
        <v>4595.6909999999998</v>
      </c>
      <c r="N19026" s="108">
        <v>3190.9490000000001</v>
      </c>
      <c r="O19026" s="108">
        <v>549.92100000000005</v>
      </c>
      <c r="P19026" s="108">
        <v>619.05399999999997</v>
      </c>
      <c r="Q19026" s="108">
        <v>602.84900000000005</v>
      </c>
      <c r="R19026" s="108">
        <v>479.815</v>
      </c>
      <c r="S19026" s="108">
        <v>643.20100000000002</v>
      </c>
    </row>
    <row r="19027" spans="1:19" ht="11.25" thickBot="1" x14ac:dyDescent="0.2">
      <c r="A19027" s="112"/>
    </row>
    <row r="19028" spans="1:19" ht="11.25" thickBot="1" x14ac:dyDescent="0.2">
      <c r="A19028" s="107">
        <v>2</v>
      </c>
      <c r="B19028" s="132">
        <v>0.79399305555555555</v>
      </c>
      <c r="C19028" s="133">
        <v>0.92669000000000001</v>
      </c>
      <c r="D19028" s="134" t="s">
        <v>4974</v>
      </c>
      <c r="E19028" s="108">
        <v>1258.5250000000001</v>
      </c>
      <c r="F19028" s="108">
        <v>295.08999999999997</v>
      </c>
      <c r="G19028" s="108">
        <v>-1.798</v>
      </c>
      <c r="H19028" s="108">
        <v>5190.2960000000003</v>
      </c>
      <c r="I19028" s="108">
        <v>227229.9</v>
      </c>
      <c r="J19028" s="108">
        <v>1440629.7</v>
      </c>
      <c r="K19028" s="108">
        <v>15827.007</v>
      </c>
      <c r="L19028" s="108">
        <v>31139.868999999999</v>
      </c>
      <c r="M19028" s="108">
        <v>4691.7550000000001</v>
      </c>
      <c r="N19028" s="108">
        <v>3157.5459999999998</v>
      </c>
      <c r="O19028" s="108">
        <v>551.678</v>
      </c>
      <c r="P19028" s="108">
        <v>592.11400000000003</v>
      </c>
      <c r="Q19028" s="108">
        <v>583.28800000000001</v>
      </c>
      <c r="R19028" s="108">
        <v>517.80999999999995</v>
      </c>
      <c r="S19028" s="108">
        <v>637.43600000000004</v>
      </c>
    </row>
    <row r="19029" spans="1:19" ht="11.25" thickBot="1" x14ac:dyDescent="0.2">
      <c r="A19029" s="112"/>
    </row>
    <row r="19030" spans="1:19" ht="11.25" thickBot="1" x14ac:dyDescent="0.2">
      <c r="A19030" s="107">
        <v>3</v>
      </c>
      <c r="B19030" s="132">
        <v>0.79417824074074073</v>
      </c>
      <c r="C19030" s="133">
        <v>0.93254000000000004</v>
      </c>
      <c r="D19030" s="134" t="s">
        <v>4975</v>
      </c>
      <c r="E19030" s="108">
        <v>1267.8879999999999</v>
      </c>
      <c r="F19030" s="108">
        <v>297.452</v>
      </c>
      <c r="G19030" s="108">
        <v>0.93799999999999994</v>
      </c>
      <c r="H19030" s="108">
        <v>5182.2</v>
      </c>
      <c r="I19030" s="108">
        <v>227828.74</v>
      </c>
      <c r="J19030" s="108">
        <v>1446704.9</v>
      </c>
      <c r="K19030" s="108">
        <v>15765.116</v>
      </c>
      <c r="L19030" s="108">
        <v>31729.897000000001</v>
      </c>
      <c r="M19030" s="108">
        <v>4649.9210000000003</v>
      </c>
      <c r="N19030" s="108">
        <v>3113.3159999999998</v>
      </c>
      <c r="O19030" s="108">
        <v>520.85599999999999</v>
      </c>
      <c r="P19030" s="108">
        <v>558.51499999999999</v>
      </c>
      <c r="Q19030" s="108">
        <v>560.71400000000006</v>
      </c>
      <c r="R19030" s="108">
        <v>483.00200000000001</v>
      </c>
      <c r="S19030" s="108">
        <v>663.25699999999995</v>
      </c>
    </row>
    <row r="19031" spans="1:19" ht="11.25" thickBot="1" x14ac:dyDescent="0.2">
      <c r="A19031" s="112"/>
    </row>
    <row r="19032" spans="1:19" ht="11.25" thickBot="1" x14ac:dyDescent="0.2">
      <c r="A19032" s="135" t="s">
        <v>362</v>
      </c>
      <c r="B19032" s="112"/>
      <c r="C19032" s="137">
        <v>0.92337999999999998</v>
      </c>
      <c r="D19032" s="134" t="s">
        <v>4976</v>
      </c>
      <c r="E19032" s="136">
        <v>1289.221</v>
      </c>
      <c r="F19032" s="136">
        <v>299.34899999999999</v>
      </c>
      <c r="G19032" s="136">
        <v>-0.27900000000000003</v>
      </c>
      <c r="H19032" s="136">
        <v>5170.4290000000001</v>
      </c>
      <c r="I19032" s="136">
        <v>226626</v>
      </c>
      <c r="J19032" s="136">
        <v>1441064.5</v>
      </c>
      <c r="K19032" s="136">
        <v>15673.521000000001</v>
      </c>
      <c r="L19032" s="136">
        <v>31333.933000000001</v>
      </c>
      <c r="M19032" s="136">
        <v>4645.7889999999998</v>
      </c>
      <c r="N19032" s="136">
        <v>3153.9369999999999</v>
      </c>
      <c r="O19032" s="136">
        <v>540.81899999999996</v>
      </c>
      <c r="P19032" s="136">
        <v>589.89400000000001</v>
      </c>
      <c r="Q19032" s="136">
        <v>582.28300000000002</v>
      </c>
      <c r="R19032" s="136">
        <v>493.54300000000001</v>
      </c>
      <c r="S19032" s="136">
        <v>647.96400000000006</v>
      </c>
    </row>
    <row r="19033" spans="1:19" ht="11.25" thickBot="1" x14ac:dyDescent="0.2">
      <c r="A19033" s="112"/>
    </row>
    <row r="19034" spans="1:19" ht="11.25" thickBot="1" x14ac:dyDescent="0.2">
      <c r="A19034" s="138" t="s">
        <v>364</v>
      </c>
      <c r="B19034" s="112"/>
      <c r="C19034" s="137">
        <v>1.119E-2</v>
      </c>
      <c r="D19034" s="134" t="s">
        <v>4977</v>
      </c>
      <c r="E19034" s="136">
        <v>45.301000000000002</v>
      </c>
      <c r="F19034" s="136">
        <v>5.4610000000000003</v>
      </c>
      <c r="G19034" s="136">
        <v>1.393</v>
      </c>
      <c r="H19034" s="136">
        <v>27.698</v>
      </c>
      <c r="I19034" s="136">
        <v>1592.9839999999999</v>
      </c>
      <c r="J19034" s="136">
        <v>5436.0690000000004</v>
      </c>
      <c r="K19034" s="136">
        <v>214.49100000000001</v>
      </c>
      <c r="L19034" s="136">
        <v>342.93700000000001</v>
      </c>
      <c r="M19034" s="136">
        <v>48.164999999999999</v>
      </c>
      <c r="N19034" s="136">
        <v>38.942</v>
      </c>
      <c r="O19034" s="136">
        <v>17.309999999999999</v>
      </c>
      <c r="P19034" s="136">
        <v>30.331</v>
      </c>
      <c r="Q19034" s="136">
        <v>21.085000000000001</v>
      </c>
      <c r="R19034" s="136">
        <v>21.077000000000002</v>
      </c>
      <c r="S19034" s="136">
        <v>13.554</v>
      </c>
    </row>
    <row r="19035" spans="1:19" ht="11.25" thickBot="1" x14ac:dyDescent="0.2">
      <c r="A19035" s="112"/>
    </row>
    <row r="19036" spans="1:19" ht="11.25" thickBot="1" x14ac:dyDescent="0.2">
      <c r="A19036" s="139" t="s">
        <v>366</v>
      </c>
      <c r="B19036" s="112"/>
      <c r="C19036" s="140">
        <v>1.212</v>
      </c>
      <c r="D19036" s="134" t="s">
        <v>4978</v>
      </c>
      <c r="E19036" s="136">
        <v>3.5139999999999998</v>
      </c>
      <c r="F19036" s="136">
        <v>1.8240000000000001</v>
      </c>
      <c r="G19036" s="136">
        <v>500.03199999999998</v>
      </c>
      <c r="H19036" s="136">
        <v>0.53600000000000003</v>
      </c>
      <c r="I19036" s="136">
        <v>0.70299999999999996</v>
      </c>
      <c r="J19036" s="136">
        <v>0.377</v>
      </c>
      <c r="K19036" s="136">
        <v>1.3680000000000001</v>
      </c>
      <c r="L19036" s="136">
        <v>1.0940000000000001</v>
      </c>
      <c r="M19036" s="136">
        <v>1.0369999999999999</v>
      </c>
      <c r="N19036" s="136">
        <v>1.2350000000000001</v>
      </c>
      <c r="O19036" s="136">
        <v>3.2010000000000001</v>
      </c>
      <c r="P19036" s="136">
        <v>5.1420000000000003</v>
      </c>
      <c r="Q19036" s="136">
        <v>3.621</v>
      </c>
      <c r="R19036" s="136">
        <v>4.2709999999999999</v>
      </c>
      <c r="S19036" s="136">
        <v>2.0920000000000001</v>
      </c>
    </row>
    <row r="19037" spans="1:19" ht="11.25" thickBot="1" x14ac:dyDescent="0.2">
      <c r="A19037" s="112"/>
    </row>
    <row r="19038" spans="1:19" ht="11.25" thickBot="1" x14ac:dyDescent="0.2">
      <c r="A19038" s="106" t="s">
        <v>357</v>
      </c>
      <c r="B19038" s="106" t="s">
        <v>358</v>
      </c>
      <c r="C19038" s="130" t="s">
        <v>51</v>
      </c>
      <c r="D19038" s="130" t="s">
        <v>52</v>
      </c>
      <c r="E19038" s="130" t="s">
        <v>53</v>
      </c>
      <c r="F19038" s="130" t="s">
        <v>54</v>
      </c>
      <c r="G19038" s="130" t="s">
        <v>55</v>
      </c>
      <c r="H19038" s="130" t="s">
        <v>56</v>
      </c>
      <c r="I19038" s="130" t="s">
        <v>57</v>
      </c>
      <c r="J19038" s="130" t="s">
        <v>58</v>
      </c>
      <c r="K19038" s="130" t="s">
        <v>59</v>
      </c>
      <c r="L19038" s="130" t="s">
        <v>60</v>
      </c>
      <c r="M19038" s="130" t="s">
        <v>61</v>
      </c>
      <c r="N19038" s="130" t="s">
        <v>62</v>
      </c>
      <c r="O19038" s="130" t="s">
        <v>63</v>
      </c>
      <c r="P19038" s="130" t="s">
        <v>64</v>
      </c>
      <c r="Q19038" s="131" t="s">
        <v>65</v>
      </c>
      <c r="R19038" s="131" t="s">
        <v>66</v>
      </c>
      <c r="S19038" s="130" t="s">
        <v>67</v>
      </c>
    </row>
    <row r="19039" spans="1:19" ht="11.25" thickBot="1" x14ac:dyDescent="0.2">
      <c r="A19039" s="107">
        <v>1</v>
      </c>
      <c r="B19039" s="132">
        <v>0.79381944444444441</v>
      </c>
      <c r="C19039" s="108">
        <v>506.99299999999999</v>
      </c>
      <c r="D19039" s="108">
        <v>474.34500000000003</v>
      </c>
      <c r="E19039" s="108">
        <v>188.57900000000001</v>
      </c>
      <c r="F19039" s="108">
        <v>265.54500000000002</v>
      </c>
      <c r="G19039" s="108">
        <v>173.74799999999999</v>
      </c>
      <c r="H19039" s="108">
        <v>278.928</v>
      </c>
      <c r="I19039" s="108">
        <v>759.62</v>
      </c>
      <c r="J19039" s="108">
        <v>2047.8050000000001</v>
      </c>
      <c r="K19039" s="108">
        <v>2858.078</v>
      </c>
      <c r="L19039" s="108">
        <v>-14.98</v>
      </c>
      <c r="M19039" s="108">
        <v>-1.569</v>
      </c>
      <c r="N19039" s="108">
        <v>289.52100000000002</v>
      </c>
      <c r="O19039" s="108">
        <v>194.87200000000001</v>
      </c>
      <c r="P19039" s="108">
        <v>226668.98</v>
      </c>
      <c r="Q19039" s="133">
        <v>0.88419999999999999</v>
      </c>
      <c r="R19039" s="134" t="s">
        <v>4979</v>
      </c>
      <c r="S19039" s="108">
        <v>4949.991</v>
      </c>
    </row>
    <row r="19040" spans="1:19" ht="11.25" thickBot="1" x14ac:dyDescent="0.2">
      <c r="A19040" s="112"/>
    </row>
    <row r="19041" spans="1:19" ht="11.25" thickBot="1" x14ac:dyDescent="0.2">
      <c r="A19041" s="107">
        <v>2</v>
      </c>
      <c r="B19041" s="132">
        <v>0.79399305555555555</v>
      </c>
      <c r="C19041" s="108">
        <v>485.67599999999999</v>
      </c>
      <c r="D19041" s="108">
        <v>467.01100000000002</v>
      </c>
      <c r="E19041" s="108">
        <v>200.334</v>
      </c>
      <c r="F19041" s="108">
        <v>266.01600000000002</v>
      </c>
      <c r="G19041" s="108">
        <v>158.524</v>
      </c>
      <c r="H19041" s="108">
        <v>284.983</v>
      </c>
      <c r="I19041" s="108">
        <v>681.18</v>
      </c>
      <c r="J19041" s="108">
        <v>1976.94</v>
      </c>
      <c r="K19041" s="108">
        <v>3002.616</v>
      </c>
      <c r="L19041" s="108">
        <v>-10.279</v>
      </c>
      <c r="M19041" s="108">
        <v>3.1360000000000001</v>
      </c>
      <c r="N19041" s="108">
        <v>275.70699999999999</v>
      </c>
      <c r="O19041" s="108">
        <v>180.32400000000001</v>
      </c>
      <c r="P19041" s="108">
        <v>225451.59</v>
      </c>
      <c r="Q19041" s="133">
        <v>0.89644000000000001</v>
      </c>
      <c r="R19041" s="134" t="s">
        <v>4980</v>
      </c>
      <c r="S19041" s="108">
        <v>4995.4769999999999</v>
      </c>
    </row>
    <row r="19042" spans="1:19" ht="11.25" thickBot="1" x14ac:dyDescent="0.2">
      <c r="A19042" s="112"/>
    </row>
    <row r="19043" spans="1:19" ht="11.25" thickBot="1" x14ac:dyDescent="0.2">
      <c r="A19043" s="107">
        <v>3</v>
      </c>
      <c r="B19043" s="132">
        <v>0.79417824074074073</v>
      </c>
      <c r="C19043" s="108">
        <v>463.69299999999998</v>
      </c>
      <c r="D19043" s="108">
        <v>455.19600000000003</v>
      </c>
      <c r="E19043" s="108">
        <v>201.79300000000001</v>
      </c>
      <c r="F19043" s="108">
        <v>293.78199999999998</v>
      </c>
      <c r="G19043" s="108">
        <v>185.12</v>
      </c>
      <c r="H19043" s="108">
        <v>264.19</v>
      </c>
      <c r="I19043" s="108">
        <v>633.81299999999999</v>
      </c>
      <c r="J19043" s="108">
        <v>1966.864</v>
      </c>
      <c r="K19043" s="108">
        <v>3021.4209999999998</v>
      </c>
      <c r="L19043" s="108">
        <v>-13.090999999999999</v>
      </c>
      <c r="M19043" s="108">
        <v>2.21</v>
      </c>
      <c r="N19043" s="108">
        <v>324.83300000000003</v>
      </c>
      <c r="O19043" s="108">
        <v>175.14099999999999</v>
      </c>
      <c r="P19043" s="108">
        <v>226697.33</v>
      </c>
      <c r="Q19043" s="133">
        <v>0.90795000000000003</v>
      </c>
      <c r="R19043" s="134" t="s">
        <v>4981</v>
      </c>
      <c r="S19043" s="108">
        <v>5400.4939999999997</v>
      </c>
    </row>
    <row r="19044" spans="1:19" ht="11.25" thickBot="1" x14ac:dyDescent="0.2">
      <c r="A19044" s="112"/>
    </row>
    <row r="19045" spans="1:19" ht="11.25" thickBot="1" x14ac:dyDescent="0.2">
      <c r="A19045" s="135" t="s">
        <v>362</v>
      </c>
      <c r="B19045" s="112"/>
      <c r="C19045" s="136">
        <v>485.45400000000001</v>
      </c>
      <c r="D19045" s="136">
        <v>465.517</v>
      </c>
      <c r="E19045" s="136">
        <v>196.90199999999999</v>
      </c>
      <c r="F19045" s="136">
        <v>275.11399999999998</v>
      </c>
      <c r="G19045" s="136">
        <v>172.464</v>
      </c>
      <c r="H19045" s="136">
        <v>276.03399999999999</v>
      </c>
      <c r="I19045" s="136">
        <v>691.53800000000001</v>
      </c>
      <c r="J19045" s="136">
        <v>1997.203</v>
      </c>
      <c r="K19045" s="136">
        <v>2960.7049999999999</v>
      </c>
      <c r="L19045" s="136">
        <v>-12.782999999999999</v>
      </c>
      <c r="M19045" s="136">
        <v>1.2589999999999999</v>
      </c>
      <c r="N19045" s="136">
        <v>296.68700000000001</v>
      </c>
      <c r="O19045" s="136">
        <v>183.446</v>
      </c>
      <c r="P19045" s="136">
        <v>226272.63</v>
      </c>
      <c r="Q19045" s="137">
        <v>0.8962</v>
      </c>
      <c r="R19045" s="134" t="s">
        <v>4982</v>
      </c>
      <c r="S19045" s="136">
        <v>5115.3209999999999</v>
      </c>
    </row>
    <row r="19046" spans="1:19" ht="11.25" thickBot="1" x14ac:dyDescent="0.2">
      <c r="A19046" s="112"/>
    </row>
    <row r="19047" spans="1:19" ht="11.25" thickBot="1" x14ac:dyDescent="0.2">
      <c r="A19047" s="138" t="s">
        <v>364</v>
      </c>
      <c r="B19047" s="112"/>
      <c r="C19047" s="136">
        <v>21.651</v>
      </c>
      <c r="D19047" s="136">
        <v>9.6609999999999996</v>
      </c>
      <c r="E19047" s="136">
        <v>7.2450000000000001</v>
      </c>
      <c r="F19047" s="136">
        <v>16.167999999999999</v>
      </c>
      <c r="G19047" s="136">
        <v>13.343999999999999</v>
      </c>
      <c r="H19047" s="136">
        <v>10.695</v>
      </c>
      <c r="I19047" s="136">
        <v>63.54</v>
      </c>
      <c r="J19047" s="136">
        <v>44.110999999999997</v>
      </c>
      <c r="K19047" s="136">
        <v>89.373999999999995</v>
      </c>
      <c r="L19047" s="136">
        <v>2.3660000000000001</v>
      </c>
      <c r="M19047" s="136">
        <v>2.4929999999999999</v>
      </c>
      <c r="N19047" s="136">
        <v>25.335000000000001</v>
      </c>
      <c r="O19047" s="136">
        <v>10.228999999999999</v>
      </c>
      <c r="P19047" s="136">
        <v>711.18700000000001</v>
      </c>
      <c r="Q19047" s="137">
        <v>1.188E-2</v>
      </c>
      <c r="R19047" s="134" t="s">
        <v>4983</v>
      </c>
      <c r="S19047" s="136">
        <v>248.012</v>
      </c>
    </row>
    <row r="19048" spans="1:19" ht="11.25" thickBot="1" x14ac:dyDescent="0.2">
      <c r="A19048" s="112"/>
    </row>
    <row r="19049" spans="1:19" ht="11.25" thickBot="1" x14ac:dyDescent="0.2">
      <c r="A19049" s="139" t="s">
        <v>366</v>
      </c>
      <c r="B19049" s="112"/>
      <c r="C19049" s="136">
        <v>4.46</v>
      </c>
      <c r="D19049" s="136">
        <v>2.0750000000000002</v>
      </c>
      <c r="E19049" s="136">
        <v>3.68</v>
      </c>
      <c r="F19049" s="136">
        <v>5.8769999999999998</v>
      </c>
      <c r="G19049" s="136">
        <v>7.7370000000000001</v>
      </c>
      <c r="H19049" s="136">
        <v>3.8740000000000001</v>
      </c>
      <c r="I19049" s="136">
        <v>9.1880000000000006</v>
      </c>
      <c r="J19049" s="136">
        <v>2.2090000000000001</v>
      </c>
      <c r="K19049" s="136">
        <v>3.0190000000000001</v>
      </c>
      <c r="L19049" s="136">
        <v>18.504999999999999</v>
      </c>
      <c r="M19049" s="136">
        <v>198.012</v>
      </c>
      <c r="N19049" s="136">
        <v>8.5389999999999997</v>
      </c>
      <c r="O19049" s="136">
        <v>5.5759999999999996</v>
      </c>
      <c r="P19049" s="136">
        <v>0.314</v>
      </c>
      <c r="Q19049" s="140">
        <v>1.325</v>
      </c>
      <c r="R19049" s="134" t="s">
        <v>4984</v>
      </c>
      <c r="S19049" s="136">
        <v>4.8479999999999999</v>
      </c>
    </row>
    <row r="19050" spans="1:19" ht="11.25" thickBot="1" x14ac:dyDescent="0.2">
      <c r="A19050" s="112"/>
    </row>
    <row r="19051" spans="1:19" ht="11.25" thickBot="1" x14ac:dyDescent="0.2">
      <c r="A19051" s="106" t="s">
        <v>357</v>
      </c>
      <c r="B19051" s="106" t="s">
        <v>358</v>
      </c>
      <c r="C19051" s="130" t="s">
        <v>68</v>
      </c>
    </row>
    <row r="19052" spans="1:19" ht="11.25" thickBot="1" x14ac:dyDescent="0.2">
      <c r="A19052" s="107">
        <v>1</v>
      </c>
      <c r="B19052" s="132">
        <v>0.79381944444444441</v>
      </c>
      <c r="C19052" s="108">
        <v>994.89200000000005</v>
      </c>
    </row>
    <row r="19053" spans="1:19" ht="11.25" thickBot="1" x14ac:dyDescent="0.2">
      <c r="A19053" s="112"/>
    </row>
    <row r="19054" spans="1:19" ht="11.25" thickBot="1" x14ac:dyDescent="0.2">
      <c r="A19054" s="107">
        <v>2</v>
      </c>
      <c r="B19054" s="132">
        <v>0.79399305555555555</v>
      </c>
      <c r="C19054" s="108">
        <v>945.89599999999996</v>
      </c>
    </row>
    <row r="19055" spans="1:19" ht="11.25" thickBot="1" x14ac:dyDescent="0.2">
      <c r="A19055" s="112"/>
    </row>
    <row r="19056" spans="1:19" ht="11.25" thickBot="1" x14ac:dyDescent="0.2">
      <c r="A19056" s="107">
        <v>3</v>
      </c>
      <c r="B19056" s="132">
        <v>0.79417824074074073</v>
      </c>
      <c r="C19056" s="108">
        <v>925.43499999999995</v>
      </c>
    </row>
    <row r="19057" spans="1:19" ht="11.25" thickBot="1" x14ac:dyDescent="0.2">
      <c r="A19057" s="112"/>
    </row>
    <row r="19058" spans="1:19" ht="11.25" thickBot="1" x14ac:dyDescent="0.2">
      <c r="A19058" s="135" t="s">
        <v>362</v>
      </c>
      <c r="B19058" s="112"/>
      <c r="C19058" s="136">
        <v>955.40700000000004</v>
      </c>
    </row>
    <row r="19059" spans="1:19" ht="11.25" thickBot="1" x14ac:dyDescent="0.2">
      <c r="A19059" s="112"/>
    </row>
    <row r="19060" spans="1:19" ht="11.25" thickBot="1" x14ac:dyDescent="0.2">
      <c r="A19060" s="138" t="s">
        <v>364</v>
      </c>
      <c r="B19060" s="112"/>
      <c r="C19060" s="136">
        <v>35.692</v>
      </c>
    </row>
    <row r="19061" spans="1:19" ht="11.25" thickBot="1" x14ac:dyDescent="0.2">
      <c r="A19061" s="112"/>
    </row>
    <row r="19062" spans="1:19" ht="11.25" thickBot="1" x14ac:dyDescent="0.2">
      <c r="A19062" s="139" t="s">
        <v>366</v>
      </c>
      <c r="B19062" s="112"/>
      <c r="C19062" s="136">
        <v>3.7360000000000002</v>
      </c>
    </row>
    <row r="19063" spans="1:19" ht="10.5" x14ac:dyDescent="0.15">
      <c r="A19063" s="112"/>
    </row>
    <row r="19064" spans="1:19" x14ac:dyDescent="0.15">
      <c r="A19064" s="129"/>
      <c r="B19064" s="86" t="s">
        <v>4985</v>
      </c>
    </row>
    <row r="19065" spans="1:19" ht="9.75" thickBot="1" x14ac:dyDescent="0.2">
      <c r="A19065" s="81" t="s">
        <v>5871</v>
      </c>
    </row>
    <row r="19066" spans="1:19" ht="11.25" thickBot="1" x14ac:dyDescent="0.2">
      <c r="A19066" s="106" t="s">
        <v>357</v>
      </c>
      <c r="B19066" s="106" t="s">
        <v>358</v>
      </c>
      <c r="C19066" s="130" t="s">
        <v>0</v>
      </c>
      <c r="D19066" s="130" t="s">
        <v>1</v>
      </c>
      <c r="E19066" s="130" t="s">
        <v>2</v>
      </c>
      <c r="F19066" s="130" t="s">
        <v>3</v>
      </c>
      <c r="G19066" s="130" t="s">
        <v>4</v>
      </c>
      <c r="H19066" s="130" t="s">
        <v>5</v>
      </c>
      <c r="I19066" s="131" t="s">
        <v>6</v>
      </c>
      <c r="J19066" s="131" t="s">
        <v>7</v>
      </c>
      <c r="K19066" s="130" t="s">
        <v>8</v>
      </c>
      <c r="L19066" s="130" t="s">
        <v>9</v>
      </c>
      <c r="M19066" s="130" t="s">
        <v>10</v>
      </c>
      <c r="N19066" s="130" t="s">
        <v>11</v>
      </c>
      <c r="O19066" s="130" t="s">
        <v>12</v>
      </c>
      <c r="P19066" s="130" t="s">
        <v>13</v>
      </c>
      <c r="Q19066" s="130" t="s">
        <v>14</v>
      </c>
      <c r="R19066" s="130" t="s">
        <v>15</v>
      </c>
      <c r="S19066" s="130" t="s">
        <v>16</v>
      </c>
    </row>
    <row r="19067" spans="1:19" ht="11.25" thickBot="1" x14ac:dyDescent="0.2">
      <c r="A19067" s="107">
        <v>1</v>
      </c>
      <c r="B19067" s="132">
        <v>0.79895833333333333</v>
      </c>
      <c r="C19067" s="141" t="s">
        <v>13922</v>
      </c>
      <c r="D19067" s="141" t="s">
        <v>13923</v>
      </c>
      <c r="E19067" s="141" t="s">
        <v>13924</v>
      </c>
      <c r="F19067" s="108">
        <v>1036782.2</v>
      </c>
      <c r="G19067" s="141" t="s">
        <v>13925</v>
      </c>
      <c r="H19067" s="141" t="s">
        <v>13926</v>
      </c>
      <c r="I19067" s="133">
        <v>1.04592</v>
      </c>
      <c r="J19067" s="134" t="s">
        <v>4991</v>
      </c>
      <c r="K19067" s="141" t="s">
        <v>13927</v>
      </c>
      <c r="L19067" s="108">
        <v>379.62900000000002</v>
      </c>
      <c r="M19067" s="108">
        <v>27465.795999999998</v>
      </c>
      <c r="N19067" s="108">
        <v>38985.555</v>
      </c>
      <c r="O19067" s="141" t="s">
        <v>13928</v>
      </c>
      <c r="P19067" s="108">
        <v>409432.62</v>
      </c>
      <c r="Q19067" s="108">
        <v>8119.9660000000003</v>
      </c>
      <c r="R19067" s="108">
        <v>18030.105</v>
      </c>
      <c r="S19067" s="108">
        <v>144205.10999999999</v>
      </c>
    </row>
    <row r="19068" spans="1:19" ht="11.25" thickBot="1" x14ac:dyDescent="0.2">
      <c r="A19068" s="112"/>
    </row>
    <row r="19069" spans="1:19" ht="11.25" thickBot="1" x14ac:dyDescent="0.2">
      <c r="A19069" s="107">
        <v>2</v>
      </c>
      <c r="B19069" s="132">
        <v>0.79913194444444446</v>
      </c>
      <c r="C19069" s="141" t="s">
        <v>13929</v>
      </c>
      <c r="D19069" s="141" t="s">
        <v>13930</v>
      </c>
      <c r="E19069" s="141" t="s">
        <v>13931</v>
      </c>
      <c r="F19069" s="108">
        <v>1013466</v>
      </c>
      <c r="G19069" s="141" t="s">
        <v>13932</v>
      </c>
      <c r="H19069" s="141" t="s">
        <v>13933</v>
      </c>
      <c r="I19069" s="133">
        <v>1.05281</v>
      </c>
      <c r="J19069" s="134" t="s">
        <v>4999</v>
      </c>
      <c r="K19069" s="141" t="s">
        <v>13934</v>
      </c>
      <c r="L19069" s="108">
        <v>384.73500000000001</v>
      </c>
      <c r="M19069" s="108">
        <v>28149.759999999998</v>
      </c>
      <c r="N19069" s="108">
        <v>40031.504000000001</v>
      </c>
      <c r="O19069" s="141" t="s">
        <v>13935</v>
      </c>
      <c r="P19069" s="108">
        <v>406727.46</v>
      </c>
      <c r="Q19069" s="108">
        <v>8214.1200000000008</v>
      </c>
      <c r="R19069" s="108">
        <v>17855.75</v>
      </c>
      <c r="S19069" s="108">
        <v>144894.70000000001</v>
      </c>
    </row>
    <row r="19070" spans="1:19" ht="11.25" thickBot="1" x14ac:dyDescent="0.2">
      <c r="A19070" s="112"/>
    </row>
    <row r="19071" spans="1:19" ht="11.25" thickBot="1" x14ac:dyDescent="0.2">
      <c r="A19071" s="107">
        <v>3</v>
      </c>
      <c r="B19071" s="132">
        <v>0.79931712962962964</v>
      </c>
      <c r="C19071" s="141" t="s">
        <v>13936</v>
      </c>
      <c r="D19071" s="141" t="s">
        <v>13937</v>
      </c>
      <c r="E19071" s="141" t="s">
        <v>13938</v>
      </c>
      <c r="F19071" s="108">
        <v>1048161.9</v>
      </c>
      <c r="G19071" s="141" t="s">
        <v>13939</v>
      </c>
      <c r="H19071" s="141" t="s">
        <v>13940</v>
      </c>
      <c r="I19071" s="133">
        <v>1.0610900000000001</v>
      </c>
      <c r="J19071" s="134" t="s">
        <v>5006</v>
      </c>
      <c r="K19071" s="141" t="s">
        <v>13941</v>
      </c>
      <c r="L19071" s="108">
        <v>427.90600000000001</v>
      </c>
      <c r="M19071" s="108">
        <v>26715.059000000001</v>
      </c>
      <c r="N19071" s="108">
        <v>37767.082000000002</v>
      </c>
      <c r="O19071" s="141" t="s">
        <v>13942</v>
      </c>
      <c r="P19071" s="108">
        <v>410579.64</v>
      </c>
      <c r="Q19071" s="108">
        <v>7914.0590000000002</v>
      </c>
      <c r="R19071" s="108">
        <v>17890.2</v>
      </c>
      <c r="S19071" s="108">
        <v>143599.10999999999</v>
      </c>
    </row>
    <row r="19072" spans="1:19" ht="11.25" thickBot="1" x14ac:dyDescent="0.2">
      <c r="A19072" s="112"/>
    </row>
    <row r="19073" spans="1:19" ht="11.25" thickBot="1" x14ac:dyDescent="0.2">
      <c r="A19073" s="135" t="s">
        <v>362</v>
      </c>
      <c r="B19073" s="112"/>
      <c r="C19073" s="141" t="s">
        <v>13943</v>
      </c>
      <c r="D19073" s="141" t="s">
        <v>13944</v>
      </c>
      <c r="E19073" s="141" t="s">
        <v>13945</v>
      </c>
      <c r="F19073" s="136">
        <v>1032803.4</v>
      </c>
      <c r="G19073" s="141" t="s">
        <v>13946</v>
      </c>
      <c r="H19073" s="141" t="s">
        <v>13947</v>
      </c>
      <c r="I19073" s="137">
        <v>1.0532699999999999</v>
      </c>
      <c r="J19073" s="134" t="s">
        <v>5014</v>
      </c>
      <c r="K19073" s="141" t="s">
        <v>13948</v>
      </c>
      <c r="L19073" s="136">
        <v>397.423</v>
      </c>
      <c r="M19073" s="136">
        <v>27443.538</v>
      </c>
      <c r="N19073" s="136">
        <v>38928.046999999999</v>
      </c>
      <c r="O19073" s="141" t="s">
        <v>13949</v>
      </c>
      <c r="P19073" s="136">
        <v>408913.24</v>
      </c>
      <c r="Q19073" s="136">
        <v>8082.7150000000001</v>
      </c>
      <c r="R19073" s="136">
        <v>17925.351999999999</v>
      </c>
      <c r="S19073" s="136">
        <v>144232.97</v>
      </c>
    </row>
    <row r="19074" spans="1:19" ht="11.25" thickBot="1" x14ac:dyDescent="0.2">
      <c r="A19074" s="112"/>
    </row>
    <row r="19075" spans="1:19" ht="11.25" thickBot="1" x14ac:dyDescent="0.2">
      <c r="A19075" s="138" t="s">
        <v>364</v>
      </c>
      <c r="B19075" s="112"/>
      <c r="C19075" s="141" t="s">
        <v>13950</v>
      </c>
      <c r="D19075" s="141" t="s">
        <v>13951</v>
      </c>
      <c r="E19075" s="141" t="s">
        <v>13952</v>
      </c>
      <c r="F19075" s="136">
        <v>17686.873</v>
      </c>
      <c r="G19075" s="141" t="s">
        <v>13953</v>
      </c>
      <c r="H19075" s="141" t="s">
        <v>13954</v>
      </c>
      <c r="I19075" s="137">
        <v>7.6E-3</v>
      </c>
      <c r="J19075" s="134" t="s">
        <v>5022</v>
      </c>
      <c r="K19075" s="141" t="s">
        <v>13955</v>
      </c>
      <c r="L19075" s="136">
        <v>26.521999999999998</v>
      </c>
      <c r="M19075" s="136">
        <v>717.60900000000004</v>
      </c>
      <c r="N19075" s="136">
        <v>1133.306</v>
      </c>
      <c r="O19075" s="141" t="s">
        <v>13956</v>
      </c>
      <c r="P19075" s="136">
        <v>1977.912</v>
      </c>
      <c r="Q19075" s="136">
        <v>153.46</v>
      </c>
      <c r="R19075" s="136">
        <v>92.34</v>
      </c>
      <c r="S19075" s="136">
        <v>648.24800000000005</v>
      </c>
    </row>
    <row r="19076" spans="1:19" ht="11.25" thickBot="1" x14ac:dyDescent="0.2">
      <c r="A19076" s="112"/>
    </row>
    <row r="19077" spans="1:19" ht="11.25" thickBot="1" x14ac:dyDescent="0.2">
      <c r="A19077" s="139" t="s">
        <v>366</v>
      </c>
      <c r="B19077" s="112"/>
      <c r="C19077" s="141" t="s">
        <v>5025</v>
      </c>
      <c r="D19077" s="141" t="s">
        <v>5026</v>
      </c>
      <c r="E19077" s="141" t="s">
        <v>5027</v>
      </c>
      <c r="F19077" s="136">
        <v>1.7130000000000001</v>
      </c>
      <c r="G19077" s="141" t="s">
        <v>717</v>
      </c>
      <c r="H19077" s="141" t="s">
        <v>5028</v>
      </c>
      <c r="I19077" s="140">
        <v>0.72099999999999997</v>
      </c>
      <c r="J19077" s="134" t="s">
        <v>2365</v>
      </c>
      <c r="K19077" s="141" t="s">
        <v>1850</v>
      </c>
      <c r="L19077" s="136">
        <v>6.673</v>
      </c>
      <c r="M19077" s="136">
        <v>2.6150000000000002</v>
      </c>
      <c r="N19077" s="136">
        <v>2.911</v>
      </c>
      <c r="O19077" s="141" t="s">
        <v>5029</v>
      </c>
      <c r="P19077" s="136">
        <v>0.48399999999999999</v>
      </c>
      <c r="Q19077" s="136">
        <v>1.899</v>
      </c>
      <c r="R19077" s="136">
        <v>0.51500000000000001</v>
      </c>
      <c r="S19077" s="136">
        <v>0.44900000000000001</v>
      </c>
    </row>
    <row r="19078" spans="1:19" ht="11.25" thickBot="1" x14ac:dyDescent="0.2">
      <c r="A19078" s="112"/>
    </row>
    <row r="19079" spans="1:19" ht="11.25" thickBot="1" x14ac:dyDescent="0.2">
      <c r="A19079" s="106" t="s">
        <v>357</v>
      </c>
      <c r="B19079" s="106" t="s">
        <v>358</v>
      </c>
      <c r="C19079" s="130" t="s">
        <v>17</v>
      </c>
      <c r="D19079" s="130" t="s">
        <v>18</v>
      </c>
      <c r="E19079" s="131" t="s">
        <v>19</v>
      </c>
      <c r="F19079" s="131" t="s">
        <v>20</v>
      </c>
      <c r="G19079" s="130" t="s">
        <v>21</v>
      </c>
      <c r="H19079" s="130" t="s">
        <v>22</v>
      </c>
      <c r="I19079" s="130" t="s">
        <v>23</v>
      </c>
      <c r="J19079" s="130" t="s">
        <v>24</v>
      </c>
      <c r="K19079" s="131" t="s">
        <v>25</v>
      </c>
      <c r="L19079" s="131" t="s">
        <v>26</v>
      </c>
      <c r="M19079" s="130" t="s">
        <v>27</v>
      </c>
      <c r="N19079" s="130" t="s">
        <v>28</v>
      </c>
      <c r="O19079" s="130" t="s">
        <v>29</v>
      </c>
      <c r="P19079" s="130" t="s">
        <v>30</v>
      </c>
      <c r="Q19079" s="130" t="s">
        <v>31</v>
      </c>
      <c r="R19079" s="130" t="s">
        <v>32</v>
      </c>
      <c r="S19079" s="130" t="s">
        <v>33</v>
      </c>
    </row>
    <row r="19080" spans="1:19" ht="11.25" thickBot="1" x14ac:dyDescent="0.2">
      <c r="A19080" s="107">
        <v>1</v>
      </c>
      <c r="B19080" s="132">
        <v>0.79895833333333333</v>
      </c>
      <c r="C19080" s="108">
        <v>106212.2</v>
      </c>
      <c r="D19080" s="108">
        <v>52960.781000000003</v>
      </c>
      <c r="E19080" s="133">
        <v>0.94413000000000002</v>
      </c>
      <c r="F19080" s="133">
        <v>0.92922000000000005</v>
      </c>
      <c r="G19080" s="108">
        <v>14.474</v>
      </c>
      <c r="H19080" s="108">
        <v>109.631</v>
      </c>
      <c r="I19080" s="108">
        <v>347004.15</v>
      </c>
      <c r="J19080" s="141" t="s">
        <v>13957</v>
      </c>
      <c r="K19080" s="133">
        <v>1.0099499999999999</v>
      </c>
      <c r="L19080" s="134" t="s">
        <v>4966</v>
      </c>
      <c r="M19080" s="108">
        <v>2166.1849999999999</v>
      </c>
      <c r="N19080" s="108">
        <v>3049.944</v>
      </c>
      <c r="O19080" s="108">
        <v>4.7060000000000004</v>
      </c>
      <c r="P19080" s="108">
        <v>155.53200000000001</v>
      </c>
      <c r="Q19080" s="108">
        <v>439.57100000000003</v>
      </c>
      <c r="R19080" s="108">
        <v>295.08499999999998</v>
      </c>
      <c r="S19080" s="108">
        <v>352.39100000000002</v>
      </c>
    </row>
    <row r="19081" spans="1:19" ht="11.25" thickBot="1" x14ac:dyDescent="0.2">
      <c r="A19081" s="112"/>
    </row>
    <row r="19082" spans="1:19" ht="11.25" thickBot="1" x14ac:dyDescent="0.2">
      <c r="A19082" s="107">
        <v>2</v>
      </c>
      <c r="B19082" s="132">
        <v>0.79913194444444446</v>
      </c>
      <c r="C19082" s="108">
        <v>106691.89</v>
      </c>
      <c r="D19082" s="108">
        <v>52623.750999999997</v>
      </c>
      <c r="E19082" s="133">
        <v>0.95252999999999999</v>
      </c>
      <c r="F19082" s="133">
        <v>0.92927999999999999</v>
      </c>
      <c r="G19082" s="108">
        <v>16.387</v>
      </c>
      <c r="H19082" s="108">
        <v>103.383</v>
      </c>
      <c r="I19082" s="108">
        <v>348525.37</v>
      </c>
      <c r="J19082" s="141" t="s">
        <v>13958</v>
      </c>
      <c r="K19082" s="133">
        <v>1.02135</v>
      </c>
      <c r="L19082" s="134" t="s">
        <v>5032</v>
      </c>
      <c r="M19082" s="108">
        <v>2266.8760000000002</v>
      </c>
      <c r="N19082" s="108">
        <v>3218.0590000000002</v>
      </c>
      <c r="O19082" s="108">
        <v>2.8959999999999999</v>
      </c>
      <c r="P19082" s="108">
        <v>116.536</v>
      </c>
      <c r="Q19082" s="108">
        <v>443.15499999999997</v>
      </c>
      <c r="R19082" s="108">
        <v>317.13499999999999</v>
      </c>
      <c r="S19082" s="108">
        <v>339.81299999999999</v>
      </c>
    </row>
    <row r="19083" spans="1:19" ht="11.25" thickBot="1" x14ac:dyDescent="0.2">
      <c r="A19083" s="112"/>
    </row>
    <row r="19084" spans="1:19" ht="11.25" thickBot="1" x14ac:dyDescent="0.2">
      <c r="A19084" s="107">
        <v>3</v>
      </c>
      <c r="B19084" s="132">
        <v>0.79931712962962964</v>
      </c>
      <c r="C19084" s="108">
        <v>107213.32</v>
      </c>
      <c r="D19084" s="108">
        <v>53401.038999999997</v>
      </c>
      <c r="E19084" s="133">
        <v>0.96592</v>
      </c>
      <c r="F19084" s="133">
        <v>0.93306999999999995</v>
      </c>
      <c r="G19084" s="108">
        <v>21.242999999999999</v>
      </c>
      <c r="H19084" s="108">
        <v>110.18</v>
      </c>
      <c r="I19084" s="108">
        <v>347668.85</v>
      </c>
      <c r="J19084" s="141" t="s">
        <v>13959</v>
      </c>
      <c r="K19084" s="133">
        <v>1.03179</v>
      </c>
      <c r="L19084" s="134" t="s">
        <v>5034</v>
      </c>
      <c r="M19084" s="108">
        <v>2271.7730000000001</v>
      </c>
      <c r="N19084" s="108">
        <v>3072.5279999999998</v>
      </c>
      <c r="O19084" s="108">
        <v>1.1140000000000001</v>
      </c>
      <c r="P19084" s="108">
        <v>148.88900000000001</v>
      </c>
      <c r="Q19084" s="108">
        <v>441.23099999999999</v>
      </c>
      <c r="R19084" s="108">
        <v>321.85700000000003</v>
      </c>
      <c r="S19084" s="108">
        <v>334.67599999999999</v>
      </c>
    </row>
    <row r="19085" spans="1:19" ht="11.25" thickBot="1" x14ac:dyDescent="0.2">
      <c r="A19085" s="112"/>
    </row>
    <row r="19086" spans="1:19" ht="11.25" thickBot="1" x14ac:dyDescent="0.2">
      <c r="A19086" s="135" t="s">
        <v>362</v>
      </c>
      <c r="B19086" s="112"/>
      <c r="C19086" s="136">
        <v>106705.8</v>
      </c>
      <c r="D19086" s="136">
        <v>52995.19</v>
      </c>
      <c r="E19086" s="137">
        <v>0.95420000000000005</v>
      </c>
      <c r="F19086" s="137">
        <v>0.93052000000000001</v>
      </c>
      <c r="G19086" s="136">
        <v>17.367999999999999</v>
      </c>
      <c r="H19086" s="136">
        <v>107.732</v>
      </c>
      <c r="I19086" s="136">
        <v>347732.79</v>
      </c>
      <c r="J19086" s="141" t="s">
        <v>13960</v>
      </c>
      <c r="K19086" s="137">
        <v>1.0210300000000001</v>
      </c>
      <c r="L19086" s="134" t="s">
        <v>5036</v>
      </c>
      <c r="M19086" s="136">
        <v>2234.9450000000002</v>
      </c>
      <c r="N19086" s="136">
        <v>3113.51</v>
      </c>
      <c r="O19086" s="136">
        <v>2.9049999999999998</v>
      </c>
      <c r="P19086" s="136">
        <v>140.31899999999999</v>
      </c>
      <c r="Q19086" s="136">
        <v>441.31900000000002</v>
      </c>
      <c r="R19086" s="136">
        <v>311.35899999999998</v>
      </c>
      <c r="S19086" s="136">
        <v>342.29300000000001</v>
      </c>
    </row>
    <row r="19087" spans="1:19" ht="11.25" thickBot="1" x14ac:dyDescent="0.2">
      <c r="A19087" s="112"/>
    </row>
    <row r="19088" spans="1:19" ht="11.25" thickBot="1" x14ac:dyDescent="0.2">
      <c r="A19088" s="138" t="s">
        <v>364</v>
      </c>
      <c r="B19088" s="112"/>
      <c r="C19088" s="136">
        <v>500.702</v>
      </c>
      <c r="D19088" s="136">
        <v>389.78500000000003</v>
      </c>
      <c r="E19088" s="137">
        <v>1.099E-2</v>
      </c>
      <c r="F19088" s="137">
        <v>2.2100000000000002E-3</v>
      </c>
      <c r="G19088" s="136">
        <v>3.49</v>
      </c>
      <c r="H19088" s="136">
        <v>3.7759999999999998</v>
      </c>
      <c r="I19088" s="136">
        <v>762.62599999999998</v>
      </c>
      <c r="J19088" s="141" t="s">
        <v>13961</v>
      </c>
      <c r="K19088" s="137">
        <v>1.093E-2</v>
      </c>
      <c r="L19088" s="134" t="s">
        <v>1093</v>
      </c>
      <c r="M19088" s="136">
        <v>59.597999999999999</v>
      </c>
      <c r="N19088" s="136">
        <v>91.242999999999995</v>
      </c>
      <c r="O19088" s="136">
        <v>1.796</v>
      </c>
      <c r="P19088" s="136">
        <v>20.863</v>
      </c>
      <c r="Q19088" s="136">
        <v>1.794</v>
      </c>
      <c r="R19088" s="136">
        <v>14.29</v>
      </c>
      <c r="S19088" s="136">
        <v>9.1140000000000008</v>
      </c>
    </row>
    <row r="19089" spans="1:19" ht="11.25" thickBot="1" x14ac:dyDescent="0.2">
      <c r="A19089" s="112"/>
    </row>
    <row r="19090" spans="1:19" ht="11.25" thickBot="1" x14ac:dyDescent="0.2">
      <c r="A19090" s="139" t="s">
        <v>366</v>
      </c>
      <c r="B19090" s="112"/>
      <c r="C19090" s="136">
        <v>0.46899999999999997</v>
      </c>
      <c r="D19090" s="136">
        <v>0.73599999999999999</v>
      </c>
      <c r="E19090" s="140">
        <v>1.1519999999999999</v>
      </c>
      <c r="F19090" s="140">
        <v>0.23699999999999999</v>
      </c>
      <c r="G19090" s="136">
        <v>20.091000000000001</v>
      </c>
      <c r="H19090" s="136">
        <v>3.5049999999999999</v>
      </c>
      <c r="I19090" s="136">
        <v>0.219</v>
      </c>
      <c r="J19090" s="141" t="s">
        <v>5038</v>
      </c>
      <c r="K19090" s="140">
        <v>1.07</v>
      </c>
      <c r="L19090" s="134" t="s">
        <v>2283</v>
      </c>
      <c r="M19090" s="136">
        <v>2.6669999999999998</v>
      </c>
      <c r="N19090" s="136">
        <v>2.931</v>
      </c>
      <c r="O19090" s="136">
        <v>61.828000000000003</v>
      </c>
      <c r="P19090" s="136">
        <v>14.868</v>
      </c>
      <c r="Q19090" s="136">
        <v>0.40600000000000003</v>
      </c>
      <c r="R19090" s="136">
        <v>4.59</v>
      </c>
      <c r="S19090" s="136">
        <v>2.6629999999999998</v>
      </c>
    </row>
    <row r="19091" spans="1:19" ht="11.25" thickBot="1" x14ac:dyDescent="0.2">
      <c r="A19091" s="112"/>
    </row>
    <row r="19092" spans="1:19" ht="11.25" thickBot="1" x14ac:dyDescent="0.2">
      <c r="A19092" s="106" t="s">
        <v>357</v>
      </c>
      <c r="B19092" s="106" t="s">
        <v>358</v>
      </c>
      <c r="C19092" s="131" t="s">
        <v>34</v>
      </c>
      <c r="D19092" s="131" t="s">
        <v>35</v>
      </c>
      <c r="E19092" s="130" t="s">
        <v>36</v>
      </c>
      <c r="F19092" s="130" t="s">
        <v>37</v>
      </c>
      <c r="G19092" s="130" t="s">
        <v>38</v>
      </c>
      <c r="H19092" s="130" t="s">
        <v>39</v>
      </c>
      <c r="I19092" s="130" t="s">
        <v>40</v>
      </c>
      <c r="J19092" s="130" t="s">
        <v>41</v>
      </c>
      <c r="K19092" s="130" t="s">
        <v>42</v>
      </c>
      <c r="L19092" s="130" t="s">
        <v>43</v>
      </c>
      <c r="M19092" s="130" t="s">
        <v>44</v>
      </c>
      <c r="N19092" s="130" t="s">
        <v>45</v>
      </c>
      <c r="O19092" s="130" t="s">
        <v>46</v>
      </c>
      <c r="P19092" s="130" t="s">
        <v>47</v>
      </c>
      <c r="Q19092" s="130" t="s">
        <v>48</v>
      </c>
      <c r="R19092" s="130" t="s">
        <v>49</v>
      </c>
      <c r="S19092" s="130" t="s">
        <v>50</v>
      </c>
    </row>
    <row r="19093" spans="1:19" ht="11.25" thickBot="1" x14ac:dyDescent="0.2">
      <c r="A19093" s="107">
        <v>1</v>
      </c>
      <c r="B19093" s="132">
        <v>0.79895833333333333</v>
      </c>
      <c r="C19093" s="133">
        <v>0.91652999999999996</v>
      </c>
      <c r="D19093" s="134" t="s">
        <v>5039</v>
      </c>
      <c r="E19093" s="108">
        <v>19238.951000000001</v>
      </c>
      <c r="F19093" s="108">
        <v>877.84100000000001</v>
      </c>
      <c r="G19093" s="108">
        <v>2.1999999999999999E-2</v>
      </c>
      <c r="H19093" s="108">
        <v>11449.745000000001</v>
      </c>
      <c r="I19093" s="108">
        <v>273089.84000000003</v>
      </c>
      <c r="J19093" s="141" t="s">
        <v>13962</v>
      </c>
      <c r="K19093" s="108">
        <v>32977.309000000001</v>
      </c>
      <c r="L19093" s="108">
        <v>63578.55</v>
      </c>
      <c r="M19093" s="108">
        <v>9943.9359999999997</v>
      </c>
      <c r="N19093" s="108">
        <v>6949.2190000000001</v>
      </c>
      <c r="O19093" s="108">
        <v>1135.075</v>
      </c>
      <c r="P19093" s="108">
        <v>1122.239</v>
      </c>
      <c r="Q19093" s="108">
        <v>1275.914</v>
      </c>
      <c r="R19093" s="108">
        <v>1046.002</v>
      </c>
      <c r="S19093" s="108">
        <v>1328.9639999999999</v>
      </c>
    </row>
    <row r="19094" spans="1:19" ht="11.25" thickBot="1" x14ac:dyDescent="0.2">
      <c r="A19094" s="112"/>
    </row>
    <row r="19095" spans="1:19" ht="11.25" thickBot="1" x14ac:dyDescent="0.2">
      <c r="A19095" s="107">
        <v>2</v>
      </c>
      <c r="B19095" s="132">
        <v>0.79913194444444446</v>
      </c>
      <c r="C19095" s="133">
        <v>0.93020999999999998</v>
      </c>
      <c r="D19095" s="134" t="s">
        <v>5041</v>
      </c>
      <c r="E19095" s="108">
        <v>19463.376</v>
      </c>
      <c r="F19095" s="108">
        <v>890.98699999999997</v>
      </c>
      <c r="G19095" s="108">
        <v>1.7999999999999999E-2</v>
      </c>
      <c r="H19095" s="108">
        <v>11287.525</v>
      </c>
      <c r="I19095" s="108">
        <v>273904.34999999998</v>
      </c>
      <c r="J19095" s="141" t="s">
        <v>13963</v>
      </c>
      <c r="K19095" s="108">
        <v>33117.214</v>
      </c>
      <c r="L19095" s="108">
        <v>64748.538999999997</v>
      </c>
      <c r="M19095" s="108">
        <v>9754.5669999999991</v>
      </c>
      <c r="N19095" s="108">
        <v>6729.8680000000004</v>
      </c>
      <c r="O19095" s="108">
        <v>1157.4159999999999</v>
      </c>
      <c r="P19095" s="108">
        <v>1012.85</v>
      </c>
      <c r="Q19095" s="108">
        <v>1315.8209999999999</v>
      </c>
      <c r="R19095" s="108">
        <v>1080.883</v>
      </c>
      <c r="S19095" s="108">
        <v>1360.655</v>
      </c>
    </row>
    <row r="19096" spans="1:19" ht="11.25" thickBot="1" x14ac:dyDescent="0.2">
      <c r="A19096" s="112"/>
    </row>
    <row r="19097" spans="1:19" ht="11.25" thickBot="1" x14ac:dyDescent="0.2">
      <c r="A19097" s="107">
        <v>3</v>
      </c>
      <c r="B19097" s="132">
        <v>0.79931712962962964</v>
      </c>
      <c r="C19097" s="133">
        <v>0.93383000000000005</v>
      </c>
      <c r="D19097" s="134" t="s">
        <v>5043</v>
      </c>
      <c r="E19097" s="108">
        <v>20224.843000000001</v>
      </c>
      <c r="F19097" s="108">
        <v>858.6</v>
      </c>
      <c r="G19097" s="108">
        <v>3.681</v>
      </c>
      <c r="H19097" s="108">
        <v>11309.777</v>
      </c>
      <c r="I19097" s="108">
        <v>272235.84999999998</v>
      </c>
      <c r="J19097" s="141" t="s">
        <v>13964</v>
      </c>
      <c r="K19097" s="108">
        <v>33134.258000000002</v>
      </c>
      <c r="L19097" s="108">
        <v>64974.587</v>
      </c>
      <c r="M19097" s="108">
        <v>9988.857</v>
      </c>
      <c r="N19097" s="108">
        <v>6754.8119999999999</v>
      </c>
      <c r="O19097" s="108">
        <v>1135.048</v>
      </c>
      <c r="P19097" s="108">
        <v>1104.289</v>
      </c>
      <c r="Q19097" s="108">
        <v>1196.771</v>
      </c>
      <c r="R19097" s="108">
        <v>1073.127</v>
      </c>
      <c r="S19097" s="108">
        <v>1424.4359999999999</v>
      </c>
    </row>
    <row r="19098" spans="1:19" ht="11.25" thickBot="1" x14ac:dyDescent="0.2">
      <c r="A19098" s="112"/>
    </row>
    <row r="19099" spans="1:19" ht="11.25" thickBot="1" x14ac:dyDescent="0.2">
      <c r="A19099" s="135" t="s">
        <v>362</v>
      </c>
      <c r="B19099" s="112"/>
      <c r="C19099" s="137">
        <v>0.92684999999999995</v>
      </c>
      <c r="D19099" s="134" t="s">
        <v>5045</v>
      </c>
      <c r="E19099" s="136">
        <v>19642.39</v>
      </c>
      <c r="F19099" s="136">
        <v>875.80899999999997</v>
      </c>
      <c r="G19099" s="136">
        <v>1.24</v>
      </c>
      <c r="H19099" s="136">
        <v>11349.016</v>
      </c>
      <c r="I19099" s="136">
        <v>273076.68</v>
      </c>
      <c r="J19099" s="141" t="s">
        <v>13965</v>
      </c>
      <c r="K19099" s="136">
        <v>33076.260999999999</v>
      </c>
      <c r="L19099" s="136">
        <v>64433.892</v>
      </c>
      <c r="M19099" s="136">
        <v>9895.7870000000003</v>
      </c>
      <c r="N19099" s="136">
        <v>6811.3</v>
      </c>
      <c r="O19099" s="136">
        <v>1142.5129999999999</v>
      </c>
      <c r="P19099" s="136">
        <v>1079.7919999999999</v>
      </c>
      <c r="Q19099" s="136">
        <v>1262.835</v>
      </c>
      <c r="R19099" s="136">
        <v>1066.671</v>
      </c>
      <c r="S19099" s="136">
        <v>1371.3510000000001</v>
      </c>
    </row>
    <row r="19100" spans="1:19" ht="11.25" thickBot="1" x14ac:dyDescent="0.2">
      <c r="A19100" s="112"/>
    </row>
    <row r="19101" spans="1:19" ht="11.25" thickBot="1" x14ac:dyDescent="0.2">
      <c r="A19101" s="138" t="s">
        <v>364</v>
      </c>
      <c r="B19101" s="112"/>
      <c r="C19101" s="137">
        <v>9.1299999999999992E-3</v>
      </c>
      <c r="D19101" s="134" t="s">
        <v>5047</v>
      </c>
      <c r="E19101" s="136">
        <v>516.75</v>
      </c>
      <c r="F19101" s="136">
        <v>16.289000000000001</v>
      </c>
      <c r="G19101" s="136">
        <v>2.1139999999999999</v>
      </c>
      <c r="H19101" s="136">
        <v>87.941000000000003</v>
      </c>
      <c r="I19101" s="136">
        <v>834.33199999999999</v>
      </c>
      <c r="J19101" s="141" t="s">
        <v>13966</v>
      </c>
      <c r="K19101" s="136">
        <v>86.117000000000004</v>
      </c>
      <c r="L19101" s="136">
        <v>749.32100000000003</v>
      </c>
      <c r="M19101" s="136">
        <v>124.345</v>
      </c>
      <c r="N19101" s="136">
        <v>120.09099999999999</v>
      </c>
      <c r="O19101" s="136">
        <v>12.907</v>
      </c>
      <c r="P19101" s="136">
        <v>58.664999999999999</v>
      </c>
      <c r="Q19101" s="136">
        <v>60.593000000000004</v>
      </c>
      <c r="R19101" s="136">
        <v>18.315000000000001</v>
      </c>
      <c r="S19101" s="136">
        <v>48.627000000000002</v>
      </c>
    </row>
    <row r="19102" spans="1:19" ht="11.25" thickBot="1" x14ac:dyDescent="0.2">
      <c r="A19102" s="112"/>
    </row>
    <row r="19103" spans="1:19" ht="11.25" thickBot="1" x14ac:dyDescent="0.2">
      <c r="A19103" s="139" t="s">
        <v>366</v>
      </c>
      <c r="B19103" s="112"/>
      <c r="C19103" s="140">
        <v>0.98499999999999999</v>
      </c>
      <c r="D19103" s="134" t="s">
        <v>1245</v>
      </c>
      <c r="E19103" s="136">
        <v>2.6309999999999998</v>
      </c>
      <c r="F19103" s="136">
        <v>1.86</v>
      </c>
      <c r="G19103" s="136">
        <v>170.399</v>
      </c>
      <c r="H19103" s="136">
        <v>0.77500000000000002</v>
      </c>
      <c r="I19103" s="136">
        <v>0.30599999999999999</v>
      </c>
      <c r="J19103" s="141" t="s">
        <v>1245</v>
      </c>
      <c r="K19103" s="136">
        <v>0.26</v>
      </c>
      <c r="L19103" s="136">
        <v>1.163</v>
      </c>
      <c r="M19103" s="136">
        <v>1.2569999999999999</v>
      </c>
      <c r="N19103" s="136">
        <v>1.7629999999999999</v>
      </c>
      <c r="O19103" s="136">
        <v>1.1299999999999999</v>
      </c>
      <c r="P19103" s="136">
        <v>5.4329999999999998</v>
      </c>
      <c r="Q19103" s="136">
        <v>4.798</v>
      </c>
      <c r="R19103" s="136">
        <v>1.7170000000000001</v>
      </c>
      <c r="S19103" s="136">
        <v>3.5459999999999998</v>
      </c>
    </row>
    <row r="19104" spans="1:19" ht="11.25" thickBot="1" x14ac:dyDescent="0.2">
      <c r="A19104" s="112"/>
    </row>
    <row r="19105" spans="1:19" ht="11.25" thickBot="1" x14ac:dyDescent="0.2">
      <c r="A19105" s="106" t="s">
        <v>357</v>
      </c>
      <c r="B19105" s="106" t="s">
        <v>358</v>
      </c>
      <c r="C19105" s="130" t="s">
        <v>51</v>
      </c>
      <c r="D19105" s="130" t="s">
        <v>52</v>
      </c>
      <c r="E19105" s="130" t="s">
        <v>53</v>
      </c>
      <c r="F19105" s="130" t="s">
        <v>54</v>
      </c>
      <c r="G19105" s="130" t="s">
        <v>55</v>
      </c>
      <c r="H19105" s="130" t="s">
        <v>56</v>
      </c>
      <c r="I19105" s="130" t="s">
        <v>57</v>
      </c>
      <c r="J19105" s="130" t="s">
        <v>58</v>
      </c>
      <c r="K19105" s="130" t="s">
        <v>59</v>
      </c>
      <c r="L19105" s="130" t="s">
        <v>60</v>
      </c>
      <c r="M19105" s="130" t="s">
        <v>61</v>
      </c>
      <c r="N19105" s="130" t="s">
        <v>62</v>
      </c>
      <c r="O19105" s="130" t="s">
        <v>63</v>
      </c>
      <c r="P19105" s="130" t="s">
        <v>64</v>
      </c>
      <c r="Q19105" s="131" t="s">
        <v>65</v>
      </c>
      <c r="R19105" s="131" t="s">
        <v>66</v>
      </c>
      <c r="S19105" s="130" t="s">
        <v>67</v>
      </c>
    </row>
    <row r="19106" spans="1:19" ht="11.25" thickBot="1" x14ac:dyDescent="0.2">
      <c r="A19106" s="107">
        <v>1</v>
      </c>
      <c r="B19106" s="132">
        <v>0.79895833333333333</v>
      </c>
      <c r="C19106" s="108">
        <v>1057.5619999999999</v>
      </c>
      <c r="D19106" s="108">
        <v>955.36300000000006</v>
      </c>
      <c r="E19106" s="108">
        <v>379.09399999999999</v>
      </c>
      <c r="F19106" s="108">
        <v>560.21400000000006</v>
      </c>
      <c r="G19106" s="108">
        <v>387.38600000000002</v>
      </c>
      <c r="H19106" s="108">
        <v>496.88900000000001</v>
      </c>
      <c r="I19106" s="108">
        <v>1222.866</v>
      </c>
      <c r="J19106" s="108">
        <v>6311.4780000000001</v>
      </c>
      <c r="K19106" s="108">
        <v>9274.5669999999991</v>
      </c>
      <c r="L19106" s="108">
        <v>-9.3019999999999996</v>
      </c>
      <c r="M19106" s="108">
        <v>-1.5620000000000001</v>
      </c>
      <c r="N19106" s="108">
        <v>569.01599999999996</v>
      </c>
      <c r="O19106" s="108">
        <v>418.16300000000001</v>
      </c>
      <c r="P19106" s="108">
        <v>863326.11</v>
      </c>
      <c r="Q19106" s="133">
        <v>0.88790000000000002</v>
      </c>
      <c r="R19106" s="134" t="s">
        <v>5048</v>
      </c>
      <c r="S19106" s="108">
        <v>11198.727999999999</v>
      </c>
    </row>
    <row r="19107" spans="1:19" ht="11.25" thickBot="1" x14ac:dyDescent="0.2">
      <c r="A19107" s="112"/>
    </row>
    <row r="19108" spans="1:19" ht="11.25" thickBot="1" x14ac:dyDescent="0.2">
      <c r="A19108" s="107">
        <v>2</v>
      </c>
      <c r="B19108" s="132">
        <v>0.79913194444444446</v>
      </c>
      <c r="C19108" s="108">
        <v>1102.846</v>
      </c>
      <c r="D19108" s="108">
        <v>1002.752</v>
      </c>
      <c r="E19108" s="108">
        <v>469.59300000000002</v>
      </c>
      <c r="F19108" s="108">
        <v>585.27200000000005</v>
      </c>
      <c r="G19108" s="108">
        <v>364.25400000000002</v>
      </c>
      <c r="H19108" s="108">
        <v>482.88400000000001</v>
      </c>
      <c r="I19108" s="108">
        <v>1313.1310000000001</v>
      </c>
      <c r="J19108" s="108">
        <v>6219.0039999999999</v>
      </c>
      <c r="K19108" s="108">
        <v>9307.0229999999992</v>
      </c>
      <c r="L19108" s="108">
        <v>-14.034000000000001</v>
      </c>
      <c r="M19108" s="108">
        <v>6.9340000000000002</v>
      </c>
      <c r="N19108" s="108">
        <v>584.06100000000004</v>
      </c>
      <c r="O19108" s="108">
        <v>390.91899999999998</v>
      </c>
      <c r="P19108" s="108">
        <v>860942.9</v>
      </c>
      <c r="Q19108" s="133">
        <v>0.90388000000000002</v>
      </c>
      <c r="R19108" s="134" t="s">
        <v>5049</v>
      </c>
      <c r="S19108" s="108">
        <v>10710.593000000001</v>
      </c>
    </row>
    <row r="19109" spans="1:19" ht="11.25" thickBot="1" x14ac:dyDescent="0.2">
      <c r="A19109" s="112"/>
    </row>
    <row r="19110" spans="1:19" ht="11.25" thickBot="1" x14ac:dyDescent="0.2">
      <c r="A19110" s="107">
        <v>3</v>
      </c>
      <c r="B19110" s="132">
        <v>0.79931712962962964</v>
      </c>
      <c r="C19110" s="108">
        <v>1047.2329999999999</v>
      </c>
      <c r="D19110" s="108">
        <v>1033.4179999999999</v>
      </c>
      <c r="E19110" s="108">
        <v>397.42399999999998</v>
      </c>
      <c r="F19110" s="108">
        <v>623.68100000000004</v>
      </c>
      <c r="G19110" s="108">
        <v>368.20800000000003</v>
      </c>
      <c r="H19110" s="108">
        <v>440.23</v>
      </c>
      <c r="I19110" s="108">
        <v>1280.7539999999999</v>
      </c>
      <c r="J19110" s="108">
        <v>6307.5519999999997</v>
      </c>
      <c r="K19110" s="108">
        <v>9233.7649999999994</v>
      </c>
      <c r="L19110" s="108">
        <v>-7.407</v>
      </c>
      <c r="M19110" s="108">
        <v>5.0650000000000004</v>
      </c>
      <c r="N19110" s="108">
        <v>567.38499999999999</v>
      </c>
      <c r="O19110" s="108">
        <v>403.92899999999997</v>
      </c>
      <c r="P19110" s="108">
        <v>858902.18</v>
      </c>
      <c r="Q19110" s="133">
        <v>0.91298999999999997</v>
      </c>
      <c r="R19110" s="134" t="s">
        <v>5050</v>
      </c>
      <c r="S19110" s="108">
        <v>11187.393</v>
      </c>
    </row>
    <row r="19111" spans="1:19" ht="11.25" thickBot="1" x14ac:dyDescent="0.2">
      <c r="A19111" s="112"/>
    </row>
    <row r="19112" spans="1:19" ht="11.25" thickBot="1" x14ac:dyDescent="0.2">
      <c r="A19112" s="135" t="s">
        <v>362</v>
      </c>
      <c r="B19112" s="112"/>
      <c r="C19112" s="136">
        <v>1069.2139999999999</v>
      </c>
      <c r="D19112" s="136">
        <v>997.178</v>
      </c>
      <c r="E19112" s="136">
        <v>415.37</v>
      </c>
      <c r="F19112" s="136">
        <v>589.72299999999996</v>
      </c>
      <c r="G19112" s="136">
        <v>373.28300000000002</v>
      </c>
      <c r="H19112" s="136">
        <v>473.334</v>
      </c>
      <c r="I19112" s="136">
        <v>1272.25</v>
      </c>
      <c r="J19112" s="136">
        <v>6279.3450000000003</v>
      </c>
      <c r="K19112" s="136">
        <v>9271.7849999999999</v>
      </c>
      <c r="L19112" s="136">
        <v>-10.247999999999999</v>
      </c>
      <c r="M19112" s="136">
        <v>3.4790000000000001</v>
      </c>
      <c r="N19112" s="136">
        <v>573.48699999999997</v>
      </c>
      <c r="O19112" s="136">
        <v>404.33699999999999</v>
      </c>
      <c r="P19112" s="136">
        <v>861057.06</v>
      </c>
      <c r="Q19112" s="137">
        <v>0.90159</v>
      </c>
      <c r="R19112" s="134" t="s">
        <v>5051</v>
      </c>
      <c r="S19112" s="136">
        <v>11032.237999999999</v>
      </c>
    </row>
    <row r="19113" spans="1:19" ht="11.25" thickBot="1" x14ac:dyDescent="0.2">
      <c r="A19113" s="112"/>
    </row>
    <row r="19114" spans="1:19" ht="11.25" thickBot="1" x14ac:dyDescent="0.2">
      <c r="A19114" s="138" t="s">
        <v>364</v>
      </c>
      <c r="B19114" s="112"/>
      <c r="C19114" s="136">
        <v>29.581</v>
      </c>
      <c r="D19114" s="136">
        <v>39.325000000000003</v>
      </c>
      <c r="E19114" s="136">
        <v>47.844000000000001</v>
      </c>
      <c r="F19114" s="136">
        <v>31.966999999999999</v>
      </c>
      <c r="G19114" s="136">
        <v>12.372999999999999</v>
      </c>
      <c r="H19114" s="136">
        <v>29.512</v>
      </c>
      <c r="I19114" s="136">
        <v>45.728999999999999</v>
      </c>
      <c r="J19114" s="136">
        <v>52.292999999999999</v>
      </c>
      <c r="K19114" s="136">
        <v>36.707999999999998</v>
      </c>
      <c r="L19114" s="136">
        <v>3.4129999999999998</v>
      </c>
      <c r="M19114" s="136">
        <v>4.4640000000000004</v>
      </c>
      <c r="N19114" s="136">
        <v>9.1929999999999996</v>
      </c>
      <c r="O19114" s="136">
        <v>13.625999999999999</v>
      </c>
      <c r="P19114" s="136">
        <v>2214.17</v>
      </c>
      <c r="Q19114" s="137">
        <v>1.2699999999999999E-2</v>
      </c>
      <c r="R19114" s="134" t="s">
        <v>5052</v>
      </c>
      <c r="S19114" s="136">
        <v>278.61099999999999</v>
      </c>
    </row>
    <row r="19115" spans="1:19" ht="11.25" thickBot="1" x14ac:dyDescent="0.2">
      <c r="A19115" s="112"/>
    </row>
    <row r="19116" spans="1:19" ht="11.25" thickBot="1" x14ac:dyDescent="0.2">
      <c r="A19116" s="139" t="s">
        <v>366</v>
      </c>
      <c r="B19116" s="112"/>
      <c r="C19116" s="136">
        <v>2.7669999999999999</v>
      </c>
      <c r="D19116" s="136">
        <v>3.944</v>
      </c>
      <c r="E19116" s="136">
        <v>11.518000000000001</v>
      </c>
      <c r="F19116" s="136">
        <v>5.4210000000000003</v>
      </c>
      <c r="G19116" s="136">
        <v>3.3149999999999999</v>
      </c>
      <c r="H19116" s="136">
        <v>6.2350000000000003</v>
      </c>
      <c r="I19116" s="136">
        <v>3.5939999999999999</v>
      </c>
      <c r="J19116" s="136">
        <v>0.83299999999999996</v>
      </c>
      <c r="K19116" s="136">
        <v>0.39600000000000002</v>
      </c>
      <c r="L19116" s="136">
        <v>33.305999999999997</v>
      </c>
      <c r="M19116" s="136">
        <v>128.33000000000001</v>
      </c>
      <c r="N19116" s="136">
        <v>1.603</v>
      </c>
      <c r="O19116" s="136">
        <v>3.37</v>
      </c>
      <c r="P19116" s="136">
        <v>0.25700000000000001</v>
      </c>
      <c r="Q19116" s="140">
        <v>1.4079999999999999</v>
      </c>
      <c r="R19116" s="134" t="s">
        <v>5053</v>
      </c>
      <c r="S19116" s="136">
        <v>2.5249999999999999</v>
      </c>
    </row>
    <row r="19117" spans="1:19" ht="11.25" thickBot="1" x14ac:dyDescent="0.2">
      <c r="A19117" s="112"/>
    </row>
    <row r="19118" spans="1:19" ht="11.25" thickBot="1" x14ac:dyDescent="0.2">
      <c r="A19118" s="106" t="s">
        <v>357</v>
      </c>
      <c r="B19118" s="106" t="s">
        <v>358</v>
      </c>
      <c r="C19118" s="130" t="s">
        <v>68</v>
      </c>
    </row>
    <row r="19119" spans="1:19" ht="11.25" thickBot="1" x14ac:dyDescent="0.2">
      <c r="A19119" s="107">
        <v>1</v>
      </c>
      <c r="B19119" s="132">
        <v>0.79895833333333333</v>
      </c>
      <c r="C19119" s="108">
        <v>2177.5830000000001</v>
      </c>
    </row>
    <row r="19120" spans="1:19" ht="11.25" thickBot="1" x14ac:dyDescent="0.2">
      <c r="A19120" s="112"/>
    </row>
    <row r="19121" spans="1:19" ht="11.25" thickBot="1" x14ac:dyDescent="0.2">
      <c r="A19121" s="107">
        <v>2</v>
      </c>
      <c r="B19121" s="132">
        <v>0.79913194444444446</v>
      </c>
      <c r="C19121" s="108">
        <v>2114.52</v>
      </c>
    </row>
    <row r="19122" spans="1:19" ht="11.25" thickBot="1" x14ac:dyDescent="0.2">
      <c r="A19122" s="112"/>
    </row>
    <row r="19123" spans="1:19" ht="11.25" thickBot="1" x14ac:dyDescent="0.2">
      <c r="A19123" s="107">
        <v>3</v>
      </c>
      <c r="B19123" s="132">
        <v>0.79931712962962964</v>
      </c>
      <c r="C19123" s="108">
        <v>2045.8679999999999</v>
      </c>
    </row>
    <row r="19124" spans="1:19" ht="11.25" thickBot="1" x14ac:dyDescent="0.2">
      <c r="A19124" s="112"/>
    </row>
    <row r="19125" spans="1:19" ht="11.25" thickBot="1" x14ac:dyDescent="0.2">
      <c r="A19125" s="135" t="s">
        <v>362</v>
      </c>
      <c r="B19125" s="112"/>
      <c r="C19125" s="136">
        <v>2112.6570000000002</v>
      </c>
    </row>
    <row r="19126" spans="1:19" ht="11.25" thickBot="1" x14ac:dyDescent="0.2">
      <c r="A19126" s="112"/>
    </row>
    <row r="19127" spans="1:19" ht="11.25" thickBot="1" x14ac:dyDescent="0.2">
      <c r="A19127" s="138" t="s">
        <v>364</v>
      </c>
      <c r="B19127" s="112"/>
      <c r="C19127" s="136">
        <v>65.876999999999995</v>
      </c>
    </row>
    <row r="19128" spans="1:19" ht="11.25" thickBot="1" x14ac:dyDescent="0.2">
      <c r="A19128" s="112"/>
    </row>
    <row r="19129" spans="1:19" ht="11.25" thickBot="1" x14ac:dyDescent="0.2">
      <c r="A19129" s="139" t="s">
        <v>366</v>
      </c>
      <c r="B19129" s="112"/>
      <c r="C19129" s="136">
        <v>3.1179999999999999</v>
      </c>
    </row>
    <row r="19130" spans="1:19" ht="10.5" x14ac:dyDescent="0.15">
      <c r="A19130" s="112"/>
    </row>
    <row r="19131" spans="1:19" x14ac:dyDescent="0.15">
      <c r="A19131" s="129"/>
      <c r="B19131" s="86" t="s">
        <v>5054</v>
      </c>
    </row>
    <row r="19132" spans="1:19" ht="9.75" thickBot="1" x14ac:dyDescent="0.2">
      <c r="A19132" s="81" t="s">
        <v>5871</v>
      </c>
    </row>
    <row r="19133" spans="1:19" ht="11.25" thickBot="1" x14ac:dyDescent="0.2">
      <c r="A19133" s="106" t="s">
        <v>357</v>
      </c>
      <c r="B19133" s="106" t="s">
        <v>358</v>
      </c>
      <c r="C19133" s="130" t="s">
        <v>0</v>
      </c>
      <c r="D19133" s="130" t="s">
        <v>1</v>
      </c>
      <c r="E19133" s="130" t="s">
        <v>2</v>
      </c>
      <c r="F19133" s="130" t="s">
        <v>3</v>
      </c>
      <c r="G19133" s="130" t="s">
        <v>4</v>
      </c>
      <c r="H19133" s="130" t="s">
        <v>5</v>
      </c>
      <c r="I19133" s="131" t="s">
        <v>6</v>
      </c>
      <c r="J19133" s="131" t="s">
        <v>7</v>
      </c>
      <c r="K19133" s="130" t="s">
        <v>8</v>
      </c>
      <c r="L19133" s="130" t="s">
        <v>9</v>
      </c>
      <c r="M19133" s="130" t="s">
        <v>10</v>
      </c>
      <c r="N19133" s="130" t="s">
        <v>11</v>
      </c>
      <c r="O19133" s="130" t="s">
        <v>12</v>
      </c>
      <c r="P19133" s="130" t="s">
        <v>13</v>
      </c>
      <c r="Q19133" s="130" t="s">
        <v>14</v>
      </c>
      <c r="R19133" s="130" t="s">
        <v>15</v>
      </c>
      <c r="S19133" s="130" t="s">
        <v>16</v>
      </c>
    </row>
    <row r="19134" spans="1:19" ht="11.25" thickBot="1" x14ac:dyDescent="0.2">
      <c r="A19134" s="107">
        <v>1</v>
      </c>
      <c r="B19134" s="132">
        <v>0.80409722222222213</v>
      </c>
      <c r="C19134" s="141" t="s">
        <v>13967</v>
      </c>
      <c r="D19134" s="141" t="s">
        <v>13968</v>
      </c>
      <c r="E19134" s="141" t="s">
        <v>13969</v>
      </c>
      <c r="F19134" s="141" t="s">
        <v>13970</v>
      </c>
      <c r="G19134" s="141" t="s">
        <v>13971</v>
      </c>
      <c r="H19134" s="141" t="s">
        <v>13972</v>
      </c>
      <c r="I19134" s="133">
        <v>1.0242199999999999</v>
      </c>
      <c r="J19134" s="134" t="s">
        <v>5061</v>
      </c>
      <c r="K19134" s="141" t="s">
        <v>13973</v>
      </c>
      <c r="L19134" s="108">
        <v>122.119</v>
      </c>
      <c r="M19134" s="108">
        <v>12358.428</v>
      </c>
      <c r="N19134" s="108">
        <v>26804.802</v>
      </c>
      <c r="O19134" s="108">
        <v>1502180.6</v>
      </c>
      <c r="P19134" s="108">
        <v>202187.86</v>
      </c>
      <c r="Q19134" s="108">
        <v>6520.6369999999997</v>
      </c>
      <c r="R19134" s="108">
        <v>14606.67</v>
      </c>
      <c r="S19134" s="108">
        <v>107317.79</v>
      </c>
    </row>
    <row r="19135" spans="1:19" ht="11.25" thickBot="1" x14ac:dyDescent="0.2">
      <c r="A19135" s="112"/>
    </row>
    <row r="19136" spans="1:19" ht="11.25" thickBot="1" x14ac:dyDescent="0.2">
      <c r="A19136" s="107">
        <v>2</v>
      </c>
      <c r="B19136" s="132">
        <v>0.80428240740740742</v>
      </c>
      <c r="C19136" s="141" t="s">
        <v>13974</v>
      </c>
      <c r="D19136" s="141" t="s">
        <v>13975</v>
      </c>
      <c r="E19136" s="141" t="s">
        <v>13976</v>
      </c>
      <c r="F19136" s="141" t="s">
        <v>13977</v>
      </c>
      <c r="G19136" s="141" t="s">
        <v>13978</v>
      </c>
      <c r="H19136" s="141" t="s">
        <v>13979</v>
      </c>
      <c r="I19136" s="133">
        <v>1.03664</v>
      </c>
      <c r="J19136" s="134" t="s">
        <v>5069</v>
      </c>
      <c r="K19136" s="141" t="s">
        <v>13980</v>
      </c>
      <c r="L19136" s="108">
        <v>130.292</v>
      </c>
      <c r="M19136" s="108">
        <v>12485.352000000001</v>
      </c>
      <c r="N19136" s="108">
        <v>26739.505000000001</v>
      </c>
      <c r="O19136" s="108">
        <v>1521953.7</v>
      </c>
      <c r="P19136" s="108">
        <v>201871.06</v>
      </c>
      <c r="Q19136" s="108">
        <v>6626.5240000000003</v>
      </c>
      <c r="R19136" s="108">
        <v>14608.200999999999</v>
      </c>
      <c r="S19136" s="108">
        <v>106693.49</v>
      </c>
    </row>
    <row r="19137" spans="1:19" ht="11.25" thickBot="1" x14ac:dyDescent="0.2">
      <c r="A19137" s="112"/>
    </row>
    <row r="19138" spans="1:19" ht="11.25" thickBot="1" x14ac:dyDescent="0.2">
      <c r="A19138" s="107">
        <v>3</v>
      </c>
      <c r="B19138" s="132">
        <v>0.8044675925925926</v>
      </c>
      <c r="C19138" s="141" t="s">
        <v>13981</v>
      </c>
      <c r="D19138" s="141" t="s">
        <v>13982</v>
      </c>
      <c r="E19138" s="141" t="s">
        <v>13983</v>
      </c>
      <c r="F19138" s="141" t="s">
        <v>13984</v>
      </c>
      <c r="G19138" s="141" t="s">
        <v>13985</v>
      </c>
      <c r="H19138" s="141" t="s">
        <v>13986</v>
      </c>
      <c r="I19138" s="133">
        <v>1.0309299999999999</v>
      </c>
      <c r="J19138" s="134" t="s">
        <v>5077</v>
      </c>
      <c r="K19138" s="141" t="s">
        <v>13987</v>
      </c>
      <c r="L19138" s="108">
        <v>139.74799999999999</v>
      </c>
      <c r="M19138" s="108">
        <v>11668.058000000001</v>
      </c>
      <c r="N19138" s="108">
        <v>26510.817999999999</v>
      </c>
      <c r="O19138" s="108">
        <v>1513360.4</v>
      </c>
      <c r="P19138" s="108">
        <v>204775.25</v>
      </c>
      <c r="Q19138" s="108">
        <v>6447.7709999999997</v>
      </c>
      <c r="R19138" s="108">
        <v>14647.013000000001</v>
      </c>
      <c r="S19138" s="108">
        <v>107410.55</v>
      </c>
    </row>
    <row r="19139" spans="1:19" ht="11.25" thickBot="1" x14ac:dyDescent="0.2">
      <c r="A19139" s="112"/>
    </row>
    <row r="19140" spans="1:19" ht="11.25" thickBot="1" x14ac:dyDescent="0.2">
      <c r="A19140" s="135" t="s">
        <v>362</v>
      </c>
      <c r="B19140" s="112"/>
      <c r="C19140" s="141" t="s">
        <v>13988</v>
      </c>
      <c r="D19140" s="141" t="s">
        <v>13989</v>
      </c>
      <c r="E19140" s="141" t="s">
        <v>13990</v>
      </c>
      <c r="F19140" s="141" t="s">
        <v>13991</v>
      </c>
      <c r="G19140" s="141" t="s">
        <v>13992</v>
      </c>
      <c r="H19140" s="141" t="s">
        <v>13993</v>
      </c>
      <c r="I19140" s="137">
        <v>1.0305899999999999</v>
      </c>
      <c r="J19140" s="134" t="s">
        <v>5084</v>
      </c>
      <c r="K19140" s="141" t="s">
        <v>13994</v>
      </c>
      <c r="L19140" s="136">
        <v>130.72</v>
      </c>
      <c r="M19140" s="136">
        <v>12170.611999999999</v>
      </c>
      <c r="N19140" s="136">
        <v>26685.042000000001</v>
      </c>
      <c r="O19140" s="136">
        <v>1512498.2</v>
      </c>
      <c r="P19140" s="136">
        <v>202944.72</v>
      </c>
      <c r="Q19140" s="136">
        <v>6531.6440000000002</v>
      </c>
      <c r="R19140" s="136">
        <v>14620.628000000001</v>
      </c>
      <c r="S19140" s="136">
        <v>107140.61</v>
      </c>
    </row>
    <row r="19141" spans="1:19" ht="11.25" thickBot="1" x14ac:dyDescent="0.2">
      <c r="A19141" s="112"/>
    </row>
    <row r="19142" spans="1:19" ht="11.25" thickBot="1" x14ac:dyDescent="0.2">
      <c r="A19142" s="138" t="s">
        <v>364</v>
      </c>
      <c r="B19142" s="112"/>
      <c r="C19142" s="141" t="s">
        <v>13995</v>
      </c>
      <c r="D19142" s="141" t="s">
        <v>13996</v>
      </c>
      <c r="E19142" s="141" t="s">
        <v>13997</v>
      </c>
      <c r="F19142" s="141" t="s">
        <v>13998</v>
      </c>
      <c r="G19142" s="141" t="s">
        <v>13999</v>
      </c>
      <c r="H19142" s="141" t="s">
        <v>14000</v>
      </c>
      <c r="I19142" s="137">
        <v>6.2199999999999998E-3</v>
      </c>
      <c r="J19142" s="134" t="s">
        <v>5092</v>
      </c>
      <c r="K19142" s="141" t="s">
        <v>14001</v>
      </c>
      <c r="L19142" s="136">
        <v>8.8219999999999992</v>
      </c>
      <c r="M19142" s="136">
        <v>439.827</v>
      </c>
      <c r="N19142" s="136">
        <v>154.374</v>
      </c>
      <c r="O19142" s="136">
        <v>9914.6990000000005</v>
      </c>
      <c r="P19142" s="136">
        <v>1593.1759999999999</v>
      </c>
      <c r="Q19142" s="136">
        <v>89.882999999999996</v>
      </c>
      <c r="R19142" s="136">
        <v>22.863</v>
      </c>
      <c r="S19142" s="136">
        <v>389.98599999999999</v>
      </c>
    </row>
    <row r="19143" spans="1:19" ht="11.25" thickBot="1" x14ac:dyDescent="0.2">
      <c r="A19143" s="112"/>
    </row>
    <row r="19144" spans="1:19" ht="11.25" thickBot="1" x14ac:dyDescent="0.2">
      <c r="A19144" s="139" t="s">
        <v>366</v>
      </c>
      <c r="B19144" s="112"/>
      <c r="C19144" s="141" t="s">
        <v>5093</v>
      </c>
      <c r="D19144" s="141" t="s">
        <v>2863</v>
      </c>
      <c r="E19144" s="141" t="s">
        <v>5094</v>
      </c>
      <c r="F19144" s="141" t="s">
        <v>5095</v>
      </c>
      <c r="G19144" s="141" t="s">
        <v>5096</v>
      </c>
      <c r="H19144" s="141" t="s">
        <v>5097</v>
      </c>
      <c r="I19144" s="140">
        <v>0.60299999999999998</v>
      </c>
      <c r="J19144" s="134" t="s">
        <v>5098</v>
      </c>
      <c r="K19144" s="141" t="s">
        <v>3582</v>
      </c>
      <c r="L19144" s="136">
        <v>6.7489999999999997</v>
      </c>
      <c r="M19144" s="136">
        <v>3.6139999999999999</v>
      </c>
      <c r="N19144" s="136">
        <v>0.57899999999999996</v>
      </c>
      <c r="O19144" s="136">
        <v>0.65600000000000003</v>
      </c>
      <c r="P19144" s="136">
        <v>0.78500000000000003</v>
      </c>
      <c r="Q19144" s="136">
        <v>1.3759999999999999</v>
      </c>
      <c r="R19144" s="136">
        <v>0.156</v>
      </c>
      <c r="S19144" s="136">
        <v>0.36399999999999999</v>
      </c>
    </row>
    <row r="19145" spans="1:19" ht="11.25" thickBot="1" x14ac:dyDescent="0.2">
      <c r="A19145" s="112"/>
    </row>
    <row r="19146" spans="1:19" ht="11.25" thickBot="1" x14ac:dyDescent="0.2">
      <c r="A19146" s="106" t="s">
        <v>357</v>
      </c>
      <c r="B19146" s="106" t="s">
        <v>358</v>
      </c>
      <c r="C19146" s="130" t="s">
        <v>17</v>
      </c>
      <c r="D19146" s="130" t="s">
        <v>18</v>
      </c>
      <c r="E19146" s="131" t="s">
        <v>19</v>
      </c>
      <c r="F19146" s="131" t="s">
        <v>20</v>
      </c>
      <c r="G19146" s="130" t="s">
        <v>21</v>
      </c>
      <c r="H19146" s="130" t="s">
        <v>22</v>
      </c>
      <c r="I19146" s="130" t="s">
        <v>23</v>
      </c>
      <c r="J19146" s="130" t="s">
        <v>24</v>
      </c>
      <c r="K19146" s="131" t="s">
        <v>25</v>
      </c>
      <c r="L19146" s="131" t="s">
        <v>26</v>
      </c>
      <c r="M19146" s="130" t="s">
        <v>27</v>
      </c>
      <c r="N19146" s="130" t="s">
        <v>28</v>
      </c>
      <c r="O19146" s="130" t="s">
        <v>29</v>
      </c>
      <c r="P19146" s="130" t="s">
        <v>30</v>
      </c>
      <c r="Q19146" s="130" t="s">
        <v>31</v>
      </c>
      <c r="R19146" s="130" t="s">
        <v>32</v>
      </c>
      <c r="S19146" s="130" t="s">
        <v>33</v>
      </c>
    </row>
    <row r="19147" spans="1:19" ht="11.25" thickBot="1" x14ac:dyDescent="0.2">
      <c r="A19147" s="107">
        <v>1</v>
      </c>
      <c r="B19147" s="132">
        <v>0.80409722222222213</v>
      </c>
      <c r="C19147" s="108">
        <v>125122.83</v>
      </c>
      <c r="D19147" s="108">
        <v>35319.966999999997</v>
      </c>
      <c r="E19147" s="133">
        <v>0.92017000000000004</v>
      </c>
      <c r="F19147" s="133">
        <v>0.91735</v>
      </c>
      <c r="G19147" s="108">
        <v>9.5920000000000005</v>
      </c>
      <c r="H19147" s="108">
        <v>13.688000000000001</v>
      </c>
      <c r="I19147" s="108">
        <v>323445.74</v>
      </c>
      <c r="J19147" s="141" t="s">
        <v>14002</v>
      </c>
      <c r="K19147" s="133">
        <v>0.97723000000000004</v>
      </c>
      <c r="L19147" s="134" t="s">
        <v>5100</v>
      </c>
      <c r="M19147" s="108">
        <v>655.84900000000005</v>
      </c>
      <c r="N19147" s="108">
        <v>1895.7070000000001</v>
      </c>
      <c r="O19147" s="108">
        <v>5.73</v>
      </c>
      <c r="P19147" s="108">
        <v>137.114</v>
      </c>
      <c r="Q19147" s="108">
        <v>698.88900000000001</v>
      </c>
      <c r="R19147" s="108">
        <v>26.106000000000002</v>
      </c>
      <c r="S19147" s="108">
        <v>618.88900000000001</v>
      </c>
    </row>
    <row r="19148" spans="1:19" ht="11.25" thickBot="1" x14ac:dyDescent="0.2">
      <c r="A19148" s="112"/>
    </row>
    <row r="19149" spans="1:19" ht="11.25" thickBot="1" x14ac:dyDescent="0.2">
      <c r="A19149" s="107">
        <v>2</v>
      </c>
      <c r="B19149" s="132">
        <v>0.80428240740740742</v>
      </c>
      <c r="C19149" s="108">
        <v>124392.2</v>
      </c>
      <c r="D19149" s="108">
        <v>34860.936000000002</v>
      </c>
      <c r="E19149" s="133">
        <v>0.93332999999999999</v>
      </c>
      <c r="F19149" s="133">
        <v>0.92408999999999997</v>
      </c>
      <c r="G19149" s="108">
        <v>17.934000000000001</v>
      </c>
      <c r="H19149" s="108">
        <v>26.3</v>
      </c>
      <c r="I19149" s="108">
        <v>322781.86</v>
      </c>
      <c r="J19149" s="141" t="s">
        <v>14003</v>
      </c>
      <c r="K19149" s="133">
        <v>0.99558999999999997</v>
      </c>
      <c r="L19149" s="134" t="s">
        <v>5102</v>
      </c>
      <c r="M19149" s="108">
        <v>732.76599999999996</v>
      </c>
      <c r="N19149" s="108">
        <v>1871.951</v>
      </c>
      <c r="O19149" s="108">
        <v>6.6269999999999998</v>
      </c>
      <c r="P19149" s="108">
        <v>105.723</v>
      </c>
      <c r="Q19149" s="108">
        <v>666.351</v>
      </c>
      <c r="R19149" s="108">
        <v>55.713000000000001</v>
      </c>
      <c r="S19149" s="108">
        <v>641.96</v>
      </c>
    </row>
    <row r="19150" spans="1:19" ht="11.25" thickBot="1" x14ac:dyDescent="0.2">
      <c r="A19150" s="112"/>
    </row>
    <row r="19151" spans="1:19" ht="11.25" thickBot="1" x14ac:dyDescent="0.2">
      <c r="A19151" s="107">
        <v>3</v>
      </c>
      <c r="B19151" s="132">
        <v>0.8044675925925926</v>
      </c>
      <c r="C19151" s="108">
        <v>124253.27</v>
      </c>
      <c r="D19151" s="108">
        <v>34579.463000000003</v>
      </c>
      <c r="E19151" s="133">
        <v>0.93857000000000002</v>
      </c>
      <c r="F19151" s="133">
        <v>0.92535999999999996</v>
      </c>
      <c r="G19151" s="108">
        <v>12.468999999999999</v>
      </c>
      <c r="H19151" s="108">
        <v>21.870999999999999</v>
      </c>
      <c r="I19151" s="108">
        <v>325021.48</v>
      </c>
      <c r="J19151" s="141" t="s">
        <v>14004</v>
      </c>
      <c r="K19151" s="133">
        <v>1.0019800000000001</v>
      </c>
      <c r="L19151" s="134" t="s">
        <v>5104</v>
      </c>
      <c r="M19151" s="108">
        <v>710.60599999999999</v>
      </c>
      <c r="N19151" s="108">
        <v>1804.0619999999999</v>
      </c>
      <c r="O19151" s="108">
        <v>10.314</v>
      </c>
      <c r="P19151" s="108">
        <v>112.45699999999999</v>
      </c>
      <c r="Q19151" s="108">
        <v>607.79999999999995</v>
      </c>
      <c r="R19151" s="108">
        <v>14.705</v>
      </c>
      <c r="S19151" s="108">
        <v>621.27099999999996</v>
      </c>
    </row>
    <row r="19152" spans="1:19" ht="11.25" thickBot="1" x14ac:dyDescent="0.2">
      <c r="A19152" s="112"/>
    </row>
    <row r="19153" spans="1:19" ht="11.25" thickBot="1" x14ac:dyDescent="0.2">
      <c r="A19153" s="135" t="s">
        <v>362</v>
      </c>
      <c r="B19153" s="112"/>
      <c r="C19153" s="136">
        <v>124589.43</v>
      </c>
      <c r="D19153" s="136">
        <v>34920.122000000003</v>
      </c>
      <c r="E19153" s="137">
        <v>0.93069000000000002</v>
      </c>
      <c r="F19153" s="137">
        <v>0.92225999999999997</v>
      </c>
      <c r="G19153" s="136">
        <v>13.332000000000001</v>
      </c>
      <c r="H19153" s="136">
        <v>20.619</v>
      </c>
      <c r="I19153" s="136">
        <v>323749.69</v>
      </c>
      <c r="J19153" s="141" t="s">
        <v>14005</v>
      </c>
      <c r="K19153" s="137">
        <v>0.99160000000000004</v>
      </c>
      <c r="L19153" s="134" t="s">
        <v>5106</v>
      </c>
      <c r="M19153" s="136">
        <v>699.74099999999999</v>
      </c>
      <c r="N19153" s="136">
        <v>1857.24</v>
      </c>
      <c r="O19153" s="136">
        <v>7.5570000000000004</v>
      </c>
      <c r="P19153" s="136">
        <v>118.431</v>
      </c>
      <c r="Q19153" s="136">
        <v>657.68</v>
      </c>
      <c r="R19153" s="136">
        <v>32.174999999999997</v>
      </c>
      <c r="S19153" s="136">
        <v>627.37300000000005</v>
      </c>
    </row>
    <row r="19154" spans="1:19" ht="11.25" thickBot="1" x14ac:dyDescent="0.2">
      <c r="A19154" s="112"/>
    </row>
    <row r="19155" spans="1:19" ht="11.25" thickBot="1" x14ac:dyDescent="0.2">
      <c r="A19155" s="138" t="s">
        <v>364</v>
      </c>
      <c r="B19155" s="112"/>
      <c r="C19155" s="136">
        <v>467.12900000000002</v>
      </c>
      <c r="D19155" s="136">
        <v>373.78300000000002</v>
      </c>
      <c r="E19155" s="137">
        <v>9.4800000000000006E-3</v>
      </c>
      <c r="F19155" s="137">
        <v>4.3099999999999996E-3</v>
      </c>
      <c r="G19155" s="136">
        <v>4.2370000000000001</v>
      </c>
      <c r="H19155" s="136">
        <v>6.3979999999999997</v>
      </c>
      <c r="I19155" s="136">
        <v>1150.3330000000001</v>
      </c>
      <c r="J19155" s="141" t="s">
        <v>14006</v>
      </c>
      <c r="K19155" s="137">
        <v>1.285E-2</v>
      </c>
      <c r="L19155" s="134" t="s">
        <v>5108</v>
      </c>
      <c r="M19155" s="136">
        <v>39.593000000000004</v>
      </c>
      <c r="N19155" s="136">
        <v>47.561</v>
      </c>
      <c r="O19155" s="136">
        <v>2.4289999999999998</v>
      </c>
      <c r="P19155" s="136">
        <v>16.526</v>
      </c>
      <c r="Q19155" s="136">
        <v>46.158999999999999</v>
      </c>
      <c r="R19155" s="136">
        <v>21.167000000000002</v>
      </c>
      <c r="S19155" s="136">
        <v>12.689</v>
      </c>
    </row>
    <row r="19156" spans="1:19" ht="11.25" thickBot="1" x14ac:dyDescent="0.2">
      <c r="A19156" s="112"/>
    </row>
    <row r="19157" spans="1:19" ht="11.25" thickBot="1" x14ac:dyDescent="0.2">
      <c r="A19157" s="139" t="s">
        <v>366</v>
      </c>
      <c r="B19157" s="112"/>
      <c r="C19157" s="136">
        <v>0.375</v>
      </c>
      <c r="D19157" s="136">
        <v>1.07</v>
      </c>
      <c r="E19157" s="140">
        <v>1.018</v>
      </c>
      <c r="F19157" s="140">
        <v>0.46700000000000003</v>
      </c>
      <c r="G19157" s="136">
        <v>31.783000000000001</v>
      </c>
      <c r="H19157" s="136">
        <v>31.030999999999999</v>
      </c>
      <c r="I19157" s="136">
        <v>0.35499999999999998</v>
      </c>
      <c r="J19157" s="141" t="s">
        <v>14007</v>
      </c>
      <c r="K19157" s="140">
        <v>1.2949999999999999</v>
      </c>
      <c r="L19157" s="134" t="s">
        <v>3501</v>
      </c>
      <c r="M19157" s="136">
        <v>5.6580000000000004</v>
      </c>
      <c r="N19157" s="136">
        <v>2.5609999999999999</v>
      </c>
      <c r="O19157" s="136">
        <v>32.146999999999998</v>
      </c>
      <c r="P19157" s="136">
        <v>13.954000000000001</v>
      </c>
      <c r="Q19157" s="136">
        <v>7.0179999999999998</v>
      </c>
      <c r="R19157" s="136">
        <v>65.787999999999997</v>
      </c>
      <c r="S19157" s="136">
        <v>2.0230000000000001</v>
      </c>
    </row>
    <row r="19158" spans="1:19" ht="11.25" thickBot="1" x14ac:dyDescent="0.2">
      <c r="A19158" s="112"/>
    </row>
    <row r="19159" spans="1:19" ht="11.25" thickBot="1" x14ac:dyDescent="0.2">
      <c r="A19159" s="106" t="s">
        <v>357</v>
      </c>
      <c r="B19159" s="106" t="s">
        <v>358</v>
      </c>
      <c r="C19159" s="131" t="s">
        <v>34</v>
      </c>
      <c r="D19159" s="131" t="s">
        <v>35</v>
      </c>
      <c r="E19159" s="130" t="s">
        <v>36</v>
      </c>
      <c r="F19159" s="130" t="s">
        <v>37</v>
      </c>
      <c r="G19159" s="130" t="s">
        <v>38</v>
      </c>
      <c r="H19159" s="130" t="s">
        <v>39</v>
      </c>
      <c r="I19159" s="130" t="s">
        <v>40</v>
      </c>
      <c r="J19159" s="130" t="s">
        <v>41</v>
      </c>
      <c r="K19159" s="130" t="s">
        <v>42</v>
      </c>
      <c r="L19159" s="130" t="s">
        <v>43</v>
      </c>
      <c r="M19159" s="130" t="s">
        <v>44</v>
      </c>
      <c r="N19159" s="130" t="s">
        <v>45</v>
      </c>
      <c r="O19159" s="130" t="s">
        <v>46</v>
      </c>
      <c r="P19159" s="130" t="s">
        <v>47</v>
      </c>
      <c r="Q19159" s="130" t="s">
        <v>48</v>
      </c>
      <c r="R19159" s="130" t="s">
        <v>49</v>
      </c>
      <c r="S19159" s="130" t="s">
        <v>50</v>
      </c>
    </row>
    <row r="19160" spans="1:19" ht="11.25" thickBot="1" x14ac:dyDescent="0.2">
      <c r="A19160" s="107">
        <v>1</v>
      </c>
      <c r="B19160" s="132">
        <v>0.80409722222222213</v>
      </c>
      <c r="C19160" s="133">
        <v>0.88790999999999998</v>
      </c>
      <c r="D19160" s="134" t="s">
        <v>5110</v>
      </c>
      <c r="E19160" s="108">
        <v>1938.0540000000001</v>
      </c>
      <c r="F19160" s="108">
        <v>744.053</v>
      </c>
      <c r="G19160" s="108">
        <v>2.8130000000000002</v>
      </c>
      <c r="H19160" s="108">
        <v>3379.9250000000002</v>
      </c>
      <c r="I19160" s="108">
        <v>188992.3</v>
      </c>
      <c r="J19160" s="108">
        <v>1210367.3999999999</v>
      </c>
      <c r="K19160" s="108">
        <v>11533.359</v>
      </c>
      <c r="L19160" s="108">
        <v>22074.256000000001</v>
      </c>
      <c r="M19160" s="108">
        <v>3433.2689999999998</v>
      </c>
      <c r="N19160" s="108">
        <v>2396.96</v>
      </c>
      <c r="O19160" s="108">
        <v>363.97199999999998</v>
      </c>
      <c r="P19160" s="108">
        <v>455.10199999999998</v>
      </c>
      <c r="Q19160" s="108">
        <v>426.23700000000002</v>
      </c>
      <c r="R19160" s="108">
        <v>392.63499999999999</v>
      </c>
      <c r="S19160" s="108">
        <v>493.108</v>
      </c>
    </row>
    <row r="19161" spans="1:19" ht="11.25" thickBot="1" x14ac:dyDescent="0.2">
      <c r="A19161" s="112"/>
    </row>
    <row r="19162" spans="1:19" ht="11.25" thickBot="1" x14ac:dyDescent="0.2">
      <c r="A19162" s="107">
        <v>2</v>
      </c>
      <c r="B19162" s="132">
        <v>0.80428240740740742</v>
      </c>
      <c r="C19162" s="133">
        <v>0.90695000000000003</v>
      </c>
      <c r="D19162" s="134" t="s">
        <v>5111</v>
      </c>
      <c r="E19162" s="108">
        <v>1860.799</v>
      </c>
      <c r="F19162" s="108">
        <v>710.44100000000003</v>
      </c>
      <c r="G19162" s="108">
        <v>-1.798</v>
      </c>
      <c r="H19162" s="108">
        <v>3396.3580000000002</v>
      </c>
      <c r="I19162" s="108">
        <v>188276.97</v>
      </c>
      <c r="J19162" s="108">
        <v>1209884.2</v>
      </c>
      <c r="K19162" s="108">
        <v>11677.761</v>
      </c>
      <c r="L19162" s="108">
        <v>22152.059000000001</v>
      </c>
      <c r="M19162" s="108">
        <v>3393.5140000000001</v>
      </c>
      <c r="N19162" s="108">
        <v>2489.3490000000002</v>
      </c>
      <c r="O19162" s="108">
        <v>412.95299999999997</v>
      </c>
      <c r="P19162" s="108">
        <v>493.416</v>
      </c>
      <c r="Q19162" s="108">
        <v>446.83</v>
      </c>
      <c r="R19162" s="108">
        <v>396.44799999999998</v>
      </c>
      <c r="S19162" s="108">
        <v>489.791</v>
      </c>
    </row>
    <row r="19163" spans="1:19" ht="11.25" thickBot="1" x14ac:dyDescent="0.2">
      <c r="A19163" s="112"/>
    </row>
    <row r="19164" spans="1:19" ht="11.25" thickBot="1" x14ac:dyDescent="0.2">
      <c r="A19164" s="107">
        <v>3</v>
      </c>
      <c r="B19164" s="132">
        <v>0.8044675925925926</v>
      </c>
      <c r="C19164" s="133">
        <v>0.91135999999999995</v>
      </c>
      <c r="D19164" s="134" t="s">
        <v>5112</v>
      </c>
      <c r="E19164" s="108">
        <v>1927.2239999999999</v>
      </c>
      <c r="F19164" s="108">
        <v>717.89400000000001</v>
      </c>
      <c r="G19164" s="108">
        <v>1.9019999999999999</v>
      </c>
      <c r="H19164" s="108">
        <v>3524.4920000000002</v>
      </c>
      <c r="I19164" s="108">
        <v>189709.88</v>
      </c>
      <c r="J19164" s="108">
        <v>1218211.5</v>
      </c>
      <c r="K19164" s="108">
        <v>11503.14</v>
      </c>
      <c r="L19164" s="108">
        <v>22292.026000000002</v>
      </c>
      <c r="M19164" s="108">
        <v>3371.8409999999999</v>
      </c>
      <c r="N19164" s="108">
        <v>2387.48</v>
      </c>
      <c r="O19164" s="108">
        <v>396.76900000000001</v>
      </c>
      <c r="P19164" s="108">
        <v>428.09899999999999</v>
      </c>
      <c r="Q19164" s="108">
        <v>414.13299999999998</v>
      </c>
      <c r="R19164" s="108">
        <v>399.28100000000001</v>
      </c>
      <c r="S19164" s="108">
        <v>498.07299999999998</v>
      </c>
    </row>
    <row r="19165" spans="1:19" ht="11.25" thickBot="1" x14ac:dyDescent="0.2">
      <c r="A19165" s="112"/>
    </row>
    <row r="19166" spans="1:19" ht="11.25" thickBot="1" x14ac:dyDescent="0.2">
      <c r="A19166" s="135" t="s">
        <v>362</v>
      </c>
      <c r="B19166" s="112"/>
      <c r="C19166" s="137">
        <v>0.90207000000000004</v>
      </c>
      <c r="D19166" s="134" t="s">
        <v>5113</v>
      </c>
      <c r="E19166" s="136">
        <v>1908.692</v>
      </c>
      <c r="F19166" s="136">
        <v>724.12900000000002</v>
      </c>
      <c r="G19166" s="136">
        <v>0.97299999999999998</v>
      </c>
      <c r="H19166" s="136">
        <v>3433.5920000000001</v>
      </c>
      <c r="I19166" s="136">
        <v>188993.05</v>
      </c>
      <c r="J19166" s="136">
        <v>1212821.1000000001</v>
      </c>
      <c r="K19166" s="136">
        <v>11571.42</v>
      </c>
      <c r="L19166" s="136">
        <v>22172.78</v>
      </c>
      <c r="M19166" s="136">
        <v>3399.5410000000002</v>
      </c>
      <c r="N19166" s="136">
        <v>2424.596</v>
      </c>
      <c r="O19166" s="136">
        <v>391.23099999999999</v>
      </c>
      <c r="P19166" s="136">
        <v>458.87200000000001</v>
      </c>
      <c r="Q19166" s="136">
        <v>429.06700000000001</v>
      </c>
      <c r="R19166" s="136">
        <v>396.12099999999998</v>
      </c>
      <c r="S19166" s="136">
        <v>493.65699999999998</v>
      </c>
    </row>
    <row r="19167" spans="1:19" ht="11.25" thickBot="1" x14ac:dyDescent="0.2">
      <c r="A19167" s="112"/>
    </row>
    <row r="19168" spans="1:19" ht="11.25" thickBot="1" x14ac:dyDescent="0.2">
      <c r="A19168" s="138" t="s">
        <v>364</v>
      </c>
      <c r="B19168" s="112"/>
      <c r="C19168" s="137">
        <v>1.2460000000000001E-2</v>
      </c>
      <c r="D19168" s="134" t="s">
        <v>5114</v>
      </c>
      <c r="E19168" s="136">
        <v>41.829000000000001</v>
      </c>
      <c r="F19168" s="136">
        <v>17.652999999999999</v>
      </c>
      <c r="G19168" s="136">
        <v>2.4420000000000002</v>
      </c>
      <c r="H19168" s="136">
        <v>79.149000000000001</v>
      </c>
      <c r="I19168" s="136">
        <v>716.45299999999997</v>
      </c>
      <c r="J19168" s="136">
        <v>4674.5079999999998</v>
      </c>
      <c r="K19168" s="136">
        <v>93.325000000000003</v>
      </c>
      <c r="L19168" s="136">
        <v>110.354</v>
      </c>
      <c r="M19168" s="136">
        <v>31.155000000000001</v>
      </c>
      <c r="N19168" s="136">
        <v>56.277000000000001</v>
      </c>
      <c r="O19168" s="136">
        <v>24.956</v>
      </c>
      <c r="P19168" s="136">
        <v>32.820999999999998</v>
      </c>
      <c r="Q19168" s="136">
        <v>16.530999999999999</v>
      </c>
      <c r="R19168" s="136">
        <v>3.335</v>
      </c>
      <c r="S19168" s="136">
        <v>4.1680000000000001</v>
      </c>
    </row>
    <row r="19169" spans="1:19" ht="11.25" thickBot="1" x14ac:dyDescent="0.2">
      <c r="A19169" s="112"/>
    </row>
    <row r="19170" spans="1:19" ht="11.25" thickBot="1" x14ac:dyDescent="0.2">
      <c r="A19170" s="139" t="s">
        <v>366</v>
      </c>
      <c r="B19170" s="112"/>
      <c r="C19170" s="140">
        <v>1.381</v>
      </c>
      <c r="D19170" s="134" t="s">
        <v>5115</v>
      </c>
      <c r="E19170" s="136">
        <v>2.1920000000000002</v>
      </c>
      <c r="F19170" s="136">
        <v>2.4380000000000002</v>
      </c>
      <c r="G19170" s="136">
        <v>251.10599999999999</v>
      </c>
      <c r="H19170" s="136">
        <v>2.3050000000000002</v>
      </c>
      <c r="I19170" s="136">
        <v>0.379</v>
      </c>
      <c r="J19170" s="136">
        <v>0.38500000000000001</v>
      </c>
      <c r="K19170" s="136">
        <v>0.80700000000000005</v>
      </c>
      <c r="L19170" s="136">
        <v>0.498</v>
      </c>
      <c r="M19170" s="136">
        <v>0.91600000000000004</v>
      </c>
      <c r="N19170" s="136">
        <v>2.3210000000000002</v>
      </c>
      <c r="O19170" s="136">
        <v>6.3789999999999996</v>
      </c>
      <c r="P19170" s="136">
        <v>7.1529999999999996</v>
      </c>
      <c r="Q19170" s="136">
        <v>3.8530000000000002</v>
      </c>
      <c r="R19170" s="136">
        <v>0.84199999999999997</v>
      </c>
      <c r="S19170" s="136">
        <v>0.84399999999999997</v>
      </c>
    </row>
    <row r="19171" spans="1:19" ht="11.25" thickBot="1" x14ac:dyDescent="0.2">
      <c r="A19171" s="112"/>
    </row>
    <row r="19172" spans="1:19" ht="11.25" thickBot="1" x14ac:dyDescent="0.2">
      <c r="A19172" s="106" t="s">
        <v>357</v>
      </c>
      <c r="B19172" s="106" t="s">
        <v>358</v>
      </c>
      <c r="C19172" s="130" t="s">
        <v>51</v>
      </c>
      <c r="D19172" s="130" t="s">
        <v>52</v>
      </c>
      <c r="E19172" s="130" t="s">
        <v>53</v>
      </c>
      <c r="F19172" s="130" t="s">
        <v>54</v>
      </c>
      <c r="G19172" s="130" t="s">
        <v>55</v>
      </c>
      <c r="H19172" s="130" t="s">
        <v>56</v>
      </c>
      <c r="I19172" s="130" t="s">
        <v>57</v>
      </c>
      <c r="J19172" s="130" t="s">
        <v>58</v>
      </c>
      <c r="K19172" s="130" t="s">
        <v>59</v>
      </c>
      <c r="L19172" s="130" t="s">
        <v>60</v>
      </c>
      <c r="M19172" s="130" t="s">
        <v>61</v>
      </c>
      <c r="N19172" s="130" t="s">
        <v>62</v>
      </c>
      <c r="O19172" s="130" t="s">
        <v>63</v>
      </c>
      <c r="P19172" s="130" t="s">
        <v>64</v>
      </c>
      <c r="Q19172" s="131" t="s">
        <v>65</v>
      </c>
      <c r="R19172" s="131" t="s">
        <v>66</v>
      </c>
      <c r="S19172" s="130" t="s">
        <v>67</v>
      </c>
    </row>
    <row r="19173" spans="1:19" ht="11.25" thickBot="1" x14ac:dyDescent="0.2">
      <c r="A19173" s="107">
        <v>1</v>
      </c>
      <c r="B19173" s="132">
        <v>0.80409722222222213</v>
      </c>
      <c r="C19173" s="108">
        <v>333.28800000000001</v>
      </c>
      <c r="D19173" s="108">
        <v>327.399</v>
      </c>
      <c r="E19173" s="108">
        <v>141.27699999999999</v>
      </c>
      <c r="F19173" s="108">
        <v>190.89</v>
      </c>
      <c r="G19173" s="108">
        <v>127.999</v>
      </c>
      <c r="H19173" s="108">
        <v>192.97399999999999</v>
      </c>
      <c r="I19173" s="108">
        <v>688.17600000000004</v>
      </c>
      <c r="J19173" s="108">
        <v>2264.4</v>
      </c>
      <c r="K19173" s="108">
        <v>3299.1660000000002</v>
      </c>
      <c r="L19173" s="108">
        <v>-12.065</v>
      </c>
      <c r="M19173" s="108">
        <v>-3.4420000000000002</v>
      </c>
      <c r="N19173" s="108">
        <v>491.16500000000002</v>
      </c>
      <c r="O19173" s="108">
        <v>449.83699999999999</v>
      </c>
      <c r="P19173" s="108">
        <v>130640.67</v>
      </c>
      <c r="Q19173" s="133">
        <v>0.86451999999999996</v>
      </c>
      <c r="R19173" s="134" t="s">
        <v>5116</v>
      </c>
      <c r="S19173" s="108">
        <v>3927.4180000000001</v>
      </c>
    </row>
    <row r="19174" spans="1:19" ht="11.25" thickBot="1" x14ac:dyDescent="0.2">
      <c r="A19174" s="112"/>
    </row>
    <row r="19175" spans="1:19" ht="11.25" thickBot="1" x14ac:dyDescent="0.2">
      <c r="A19175" s="107">
        <v>2</v>
      </c>
      <c r="B19175" s="132">
        <v>0.80428240740740742</v>
      </c>
      <c r="C19175" s="108">
        <v>351.28</v>
      </c>
      <c r="D19175" s="108">
        <v>350.11599999999999</v>
      </c>
      <c r="E19175" s="108">
        <v>148.96</v>
      </c>
      <c r="F19175" s="108">
        <v>223.69</v>
      </c>
      <c r="G19175" s="108">
        <v>124.408</v>
      </c>
      <c r="H19175" s="108">
        <v>194.58600000000001</v>
      </c>
      <c r="I19175" s="108">
        <v>685.952</v>
      </c>
      <c r="J19175" s="108">
        <v>2193.6190000000001</v>
      </c>
      <c r="K19175" s="108">
        <v>3225.6860000000001</v>
      </c>
      <c r="L19175" s="108">
        <v>-11.157</v>
      </c>
      <c r="M19175" s="108">
        <v>3.2080000000000002</v>
      </c>
      <c r="N19175" s="108">
        <v>548.60900000000004</v>
      </c>
      <c r="O19175" s="108">
        <v>425.85399999999998</v>
      </c>
      <c r="P19175" s="108">
        <v>127556.08</v>
      </c>
      <c r="Q19175" s="133">
        <v>0.88219999999999998</v>
      </c>
      <c r="R19175" s="134" t="s">
        <v>5117</v>
      </c>
      <c r="S19175" s="108">
        <v>3868.9</v>
      </c>
    </row>
    <row r="19176" spans="1:19" ht="11.25" thickBot="1" x14ac:dyDescent="0.2">
      <c r="A19176" s="112"/>
    </row>
    <row r="19177" spans="1:19" ht="11.25" thickBot="1" x14ac:dyDescent="0.2">
      <c r="A19177" s="107">
        <v>3</v>
      </c>
      <c r="B19177" s="132">
        <v>0.8044675925925926</v>
      </c>
      <c r="C19177" s="108">
        <v>349.22</v>
      </c>
      <c r="D19177" s="108">
        <v>334.8</v>
      </c>
      <c r="E19177" s="108">
        <v>152.977</v>
      </c>
      <c r="F19177" s="108">
        <v>215.98699999999999</v>
      </c>
      <c r="G19177" s="108">
        <v>141.58799999999999</v>
      </c>
      <c r="H19177" s="108">
        <v>167.72</v>
      </c>
      <c r="I19177" s="108">
        <v>709.20799999999997</v>
      </c>
      <c r="J19177" s="108">
        <v>2278.5340000000001</v>
      </c>
      <c r="K19177" s="108">
        <v>3332.502</v>
      </c>
      <c r="L19177" s="108">
        <v>-12.054</v>
      </c>
      <c r="M19177" s="108">
        <v>-0.56100000000000005</v>
      </c>
      <c r="N19177" s="108">
        <v>556.61500000000001</v>
      </c>
      <c r="O19177" s="108">
        <v>433.28199999999998</v>
      </c>
      <c r="P19177" s="108">
        <v>128099.44</v>
      </c>
      <c r="Q19177" s="133">
        <v>0.88709000000000005</v>
      </c>
      <c r="R19177" s="134" t="s">
        <v>5118</v>
      </c>
      <c r="S19177" s="108">
        <v>3920.3389999999999</v>
      </c>
    </row>
    <row r="19178" spans="1:19" ht="11.25" thickBot="1" x14ac:dyDescent="0.2">
      <c r="A19178" s="112"/>
    </row>
    <row r="19179" spans="1:19" ht="11.25" thickBot="1" x14ac:dyDescent="0.2">
      <c r="A19179" s="135" t="s">
        <v>362</v>
      </c>
      <c r="B19179" s="112"/>
      <c r="C19179" s="136">
        <v>344.596</v>
      </c>
      <c r="D19179" s="136">
        <v>337.43799999999999</v>
      </c>
      <c r="E19179" s="136">
        <v>147.738</v>
      </c>
      <c r="F19179" s="136">
        <v>210.18899999999999</v>
      </c>
      <c r="G19179" s="136">
        <v>131.33099999999999</v>
      </c>
      <c r="H19179" s="136">
        <v>185.09299999999999</v>
      </c>
      <c r="I19179" s="136">
        <v>694.44500000000005</v>
      </c>
      <c r="J19179" s="136">
        <v>2245.518</v>
      </c>
      <c r="K19179" s="136">
        <v>3285.7849999999999</v>
      </c>
      <c r="L19179" s="136">
        <v>-11.759</v>
      </c>
      <c r="M19179" s="136">
        <v>-0.26500000000000001</v>
      </c>
      <c r="N19179" s="136">
        <v>532.13</v>
      </c>
      <c r="O19179" s="136">
        <v>436.32400000000001</v>
      </c>
      <c r="P19179" s="136">
        <v>128765.4</v>
      </c>
      <c r="Q19179" s="137">
        <v>0.87794000000000005</v>
      </c>
      <c r="R19179" s="134" t="s">
        <v>5119</v>
      </c>
      <c r="S19179" s="136">
        <v>3905.5520000000001</v>
      </c>
    </row>
    <row r="19180" spans="1:19" ht="11.25" thickBot="1" x14ac:dyDescent="0.2">
      <c r="A19180" s="112"/>
    </row>
    <row r="19181" spans="1:19" ht="11.25" thickBot="1" x14ac:dyDescent="0.2">
      <c r="A19181" s="138" t="s">
        <v>364</v>
      </c>
      <c r="B19181" s="112"/>
      <c r="C19181" s="136">
        <v>9.8469999999999995</v>
      </c>
      <c r="D19181" s="136">
        <v>11.586</v>
      </c>
      <c r="E19181" s="136">
        <v>5.9450000000000003</v>
      </c>
      <c r="F19181" s="136">
        <v>17.151</v>
      </c>
      <c r="G19181" s="136">
        <v>9.0619999999999994</v>
      </c>
      <c r="H19181" s="136">
        <v>15.067</v>
      </c>
      <c r="I19181" s="136">
        <v>12.833</v>
      </c>
      <c r="J19181" s="136">
        <v>45.497999999999998</v>
      </c>
      <c r="K19181" s="136">
        <v>54.651000000000003</v>
      </c>
      <c r="L19181" s="136">
        <v>0.52200000000000002</v>
      </c>
      <c r="M19181" s="136">
        <v>3.335</v>
      </c>
      <c r="N19181" s="136">
        <v>35.701999999999998</v>
      </c>
      <c r="O19181" s="136">
        <v>12.278</v>
      </c>
      <c r="P19181" s="136">
        <v>1646.5989999999999</v>
      </c>
      <c r="Q19181" s="137">
        <v>1.187E-2</v>
      </c>
      <c r="R19181" s="134" t="s">
        <v>3161</v>
      </c>
      <c r="S19181" s="136">
        <v>31.939</v>
      </c>
    </row>
    <row r="19182" spans="1:19" ht="11.25" thickBot="1" x14ac:dyDescent="0.2">
      <c r="A19182" s="112"/>
    </row>
    <row r="19183" spans="1:19" ht="11.25" thickBot="1" x14ac:dyDescent="0.2">
      <c r="A19183" s="139" t="s">
        <v>366</v>
      </c>
      <c r="B19183" s="112"/>
      <c r="C19183" s="136">
        <v>2.8580000000000001</v>
      </c>
      <c r="D19183" s="136">
        <v>3.4329999999999998</v>
      </c>
      <c r="E19183" s="136">
        <v>4.024</v>
      </c>
      <c r="F19183" s="136">
        <v>8.16</v>
      </c>
      <c r="G19183" s="136">
        <v>6.9</v>
      </c>
      <c r="H19183" s="136">
        <v>8.14</v>
      </c>
      <c r="I19183" s="136">
        <v>1.8480000000000001</v>
      </c>
      <c r="J19183" s="136">
        <v>2.0259999999999998</v>
      </c>
      <c r="K19183" s="136">
        <v>1.663</v>
      </c>
      <c r="L19183" s="136">
        <v>4.4349999999999996</v>
      </c>
      <c r="M19183" s="136">
        <v>1259.173</v>
      </c>
      <c r="N19183" s="136">
        <v>6.7089999999999996</v>
      </c>
      <c r="O19183" s="136">
        <v>2.8140000000000001</v>
      </c>
      <c r="P19183" s="136">
        <v>1.2789999999999999</v>
      </c>
      <c r="Q19183" s="140">
        <v>1.353</v>
      </c>
      <c r="R19183" s="134" t="s">
        <v>5120</v>
      </c>
      <c r="S19183" s="136">
        <v>0.81799999999999995</v>
      </c>
    </row>
    <row r="19184" spans="1:19" ht="11.25" thickBot="1" x14ac:dyDescent="0.2">
      <c r="A19184" s="112"/>
    </row>
    <row r="19185" spans="1:19" ht="11.25" thickBot="1" x14ac:dyDescent="0.2">
      <c r="A19185" s="106" t="s">
        <v>357</v>
      </c>
      <c r="B19185" s="106" t="s">
        <v>358</v>
      </c>
      <c r="C19185" s="130" t="s">
        <v>68</v>
      </c>
    </row>
    <row r="19186" spans="1:19" ht="11.25" thickBot="1" x14ac:dyDescent="0.2">
      <c r="A19186" s="107">
        <v>1</v>
      </c>
      <c r="B19186" s="132">
        <v>0.80409722222222213</v>
      </c>
      <c r="C19186" s="108">
        <v>733.27300000000002</v>
      </c>
    </row>
    <row r="19187" spans="1:19" ht="11.25" thickBot="1" x14ac:dyDescent="0.2">
      <c r="A19187" s="112"/>
    </row>
    <row r="19188" spans="1:19" ht="11.25" thickBot="1" x14ac:dyDescent="0.2">
      <c r="A19188" s="107">
        <v>2</v>
      </c>
      <c r="B19188" s="132">
        <v>0.80428240740740742</v>
      </c>
      <c r="C19188" s="108">
        <v>770.85299999999995</v>
      </c>
    </row>
    <row r="19189" spans="1:19" ht="11.25" thickBot="1" x14ac:dyDescent="0.2">
      <c r="A19189" s="112"/>
    </row>
    <row r="19190" spans="1:19" ht="11.25" thickBot="1" x14ac:dyDescent="0.2">
      <c r="A19190" s="107">
        <v>3</v>
      </c>
      <c r="B19190" s="132">
        <v>0.8044675925925926</v>
      </c>
      <c r="C19190" s="108">
        <v>715.173</v>
      </c>
    </row>
    <row r="19191" spans="1:19" ht="11.25" thickBot="1" x14ac:dyDescent="0.2">
      <c r="A19191" s="112"/>
    </row>
    <row r="19192" spans="1:19" ht="11.25" thickBot="1" x14ac:dyDescent="0.2">
      <c r="A19192" s="135" t="s">
        <v>362</v>
      </c>
      <c r="B19192" s="112"/>
      <c r="C19192" s="136">
        <v>739.76700000000005</v>
      </c>
    </row>
    <row r="19193" spans="1:19" ht="11.25" thickBot="1" x14ac:dyDescent="0.2">
      <c r="A19193" s="112"/>
    </row>
    <row r="19194" spans="1:19" ht="11.25" thickBot="1" x14ac:dyDescent="0.2">
      <c r="A19194" s="138" t="s">
        <v>364</v>
      </c>
      <c r="B19194" s="112"/>
      <c r="C19194" s="136">
        <v>28.402000000000001</v>
      </c>
    </row>
    <row r="19195" spans="1:19" ht="11.25" thickBot="1" x14ac:dyDescent="0.2">
      <c r="A19195" s="112"/>
    </row>
    <row r="19196" spans="1:19" ht="11.25" thickBot="1" x14ac:dyDescent="0.2">
      <c r="A19196" s="139" t="s">
        <v>366</v>
      </c>
      <c r="B19196" s="112"/>
      <c r="C19196" s="136">
        <v>3.839</v>
      </c>
    </row>
    <row r="19197" spans="1:19" ht="10.5" x14ac:dyDescent="0.15">
      <c r="A19197" s="112"/>
    </row>
    <row r="19198" spans="1:19" x14ac:dyDescent="0.15">
      <c r="A19198" s="129"/>
      <c r="B19198" s="86" t="s">
        <v>5121</v>
      </c>
    </row>
    <row r="19199" spans="1:19" ht="9.75" thickBot="1" x14ac:dyDescent="0.2">
      <c r="A19199" s="81" t="s">
        <v>5871</v>
      </c>
    </row>
    <row r="19200" spans="1:19" ht="11.25" thickBot="1" x14ac:dyDescent="0.2">
      <c r="A19200" s="106" t="s">
        <v>357</v>
      </c>
      <c r="B19200" s="106" t="s">
        <v>358</v>
      </c>
      <c r="C19200" s="130" t="s">
        <v>0</v>
      </c>
      <c r="D19200" s="130" t="s">
        <v>1</v>
      </c>
      <c r="E19200" s="130" t="s">
        <v>2</v>
      </c>
      <c r="F19200" s="130" t="s">
        <v>3</v>
      </c>
      <c r="G19200" s="130" t="s">
        <v>4</v>
      </c>
      <c r="H19200" s="130" t="s">
        <v>5</v>
      </c>
      <c r="I19200" s="131" t="s">
        <v>6</v>
      </c>
      <c r="J19200" s="131" t="s">
        <v>7</v>
      </c>
      <c r="K19200" s="130" t="s">
        <v>8</v>
      </c>
      <c r="L19200" s="130" t="s">
        <v>9</v>
      </c>
      <c r="M19200" s="130" t="s">
        <v>10</v>
      </c>
      <c r="N19200" s="130" t="s">
        <v>11</v>
      </c>
      <c r="O19200" s="130" t="s">
        <v>12</v>
      </c>
      <c r="P19200" s="130" t="s">
        <v>13</v>
      </c>
      <c r="Q19200" s="130" t="s">
        <v>14</v>
      </c>
      <c r="R19200" s="130" t="s">
        <v>15</v>
      </c>
      <c r="S19200" s="130" t="s">
        <v>16</v>
      </c>
    </row>
    <row r="19201" spans="1:19" ht="11.25" thickBot="1" x14ac:dyDescent="0.2">
      <c r="A19201" s="107">
        <v>1</v>
      </c>
      <c r="B19201" s="132">
        <v>0.80923611111111116</v>
      </c>
      <c r="C19201" s="141" t="s">
        <v>14008</v>
      </c>
      <c r="D19201" s="141" t="s">
        <v>14009</v>
      </c>
      <c r="E19201" s="141" t="s">
        <v>14010</v>
      </c>
      <c r="F19201" s="108">
        <v>1115148</v>
      </c>
      <c r="G19201" s="141" t="s">
        <v>14011</v>
      </c>
      <c r="H19201" s="141" t="s">
        <v>14012</v>
      </c>
      <c r="I19201" s="133">
        <v>1.0222100000000001</v>
      </c>
      <c r="J19201" s="134" t="s">
        <v>5127</v>
      </c>
      <c r="K19201" s="141" t="s">
        <v>14013</v>
      </c>
      <c r="L19201" s="108">
        <v>524.43600000000004</v>
      </c>
      <c r="M19201" s="108">
        <v>29574.142</v>
      </c>
      <c r="N19201" s="108">
        <v>41169.421000000002</v>
      </c>
      <c r="O19201" s="141" t="s">
        <v>14014</v>
      </c>
      <c r="P19201" s="108">
        <v>560174.73</v>
      </c>
      <c r="Q19201" s="108">
        <v>8257.7489999999998</v>
      </c>
      <c r="R19201" s="108">
        <v>9287.0810000000001</v>
      </c>
      <c r="S19201" s="108">
        <v>144250.37</v>
      </c>
    </row>
    <row r="19202" spans="1:19" ht="11.25" thickBot="1" x14ac:dyDescent="0.2">
      <c r="A19202" s="112"/>
    </row>
    <row r="19203" spans="1:19" ht="11.25" thickBot="1" x14ac:dyDescent="0.2">
      <c r="A19203" s="107">
        <v>2</v>
      </c>
      <c r="B19203" s="132">
        <v>0.80942129629629633</v>
      </c>
      <c r="C19203" s="141" t="s">
        <v>14015</v>
      </c>
      <c r="D19203" s="141" t="s">
        <v>14016</v>
      </c>
      <c r="E19203" s="141" t="s">
        <v>14017</v>
      </c>
      <c r="F19203" s="108">
        <v>1129818.7</v>
      </c>
      <c r="G19203" s="141" t="s">
        <v>14018</v>
      </c>
      <c r="H19203" s="141" t="s">
        <v>14019</v>
      </c>
      <c r="I19203" s="133">
        <v>1.0217700000000001</v>
      </c>
      <c r="J19203" s="134" t="s">
        <v>5135</v>
      </c>
      <c r="K19203" s="141" t="s">
        <v>14020</v>
      </c>
      <c r="L19203" s="108">
        <v>498.23700000000002</v>
      </c>
      <c r="M19203" s="108">
        <v>29683.583999999999</v>
      </c>
      <c r="N19203" s="108">
        <v>41146.822999999997</v>
      </c>
      <c r="O19203" s="141" t="s">
        <v>14021</v>
      </c>
      <c r="P19203" s="108">
        <v>563172.76</v>
      </c>
      <c r="Q19203" s="108">
        <v>8155.2219999999998</v>
      </c>
      <c r="R19203" s="108">
        <v>9122.3880000000008</v>
      </c>
      <c r="S19203" s="108">
        <v>142598.38</v>
      </c>
    </row>
    <row r="19204" spans="1:19" ht="11.25" thickBot="1" x14ac:dyDescent="0.2">
      <c r="A19204" s="112"/>
    </row>
    <row r="19205" spans="1:19" ht="11.25" thickBot="1" x14ac:dyDescent="0.2">
      <c r="A19205" s="107">
        <v>3</v>
      </c>
      <c r="B19205" s="132">
        <v>0.80959490740740747</v>
      </c>
      <c r="C19205" s="141" t="s">
        <v>14022</v>
      </c>
      <c r="D19205" s="141" t="s">
        <v>14023</v>
      </c>
      <c r="E19205" s="141" t="s">
        <v>14024</v>
      </c>
      <c r="F19205" s="108">
        <v>1113853.8</v>
      </c>
      <c r="G19205" s="141" t="s">
        <v>14025</v>
      </c>
      <c r="H19205" s="141" t="s">
        <v>14026</v>
      </c>
      <c r="I19205" s="133">
        <v>1.04247</v>
      </c>
      <c r="J19205" s="134" t="s">
        <v>5143</v>
      </c>
      <c r="K19205" s="141" t="s">
        <v>14027</v>
      </c>
      <c r="L19205" s="108">
        <v>499.84</v>
      </c>
      <c r="M19205" s="108">
        <v>29191.503000000001</v>
      </c>
      <c r="N19205" s="108">
        <v>38883.434000000001</v>
      </c>
      <c r="O19205" s="141" t="s">
        <v>14028</v>
      </c>
      <c r="P19205" s="108">
        <v>556426.9</v>
      </c>
      <c r="Q19205" s="108">
        <v>8146.3469999999998</v>
      </c>
      <c r="R19205" s="108">
        <v>9082.7000000000007</v>
      </c>
      <c r="S19205" s="108">
        <v>144492.85999999999</v>
      </c>
    </row>
    <row r="19206" spans="1:19" ht="11.25" thickBot="1" x14ac:dyDescent="0.2">
      <c r="A19206" s="112"/>
    </row>
    <row r="19207" spans="1:19" ht="11.25" thickBot="1" x14ac:dyDescent="0.2">
      <c r="A19207" s="135" t="s">
        <v>362</v>
      </c>
      <c r="B19207" s="112"/>
      <c r="C19207" s="141" t="s">
        <v>14029</v>
      </c>
      <c r="D19207" s="141" t="s">
        <v>14030</v>
      </c>
      <c r="E19207" s="141" t="s">
        <v>14031</v>
      </c>
      <c r="F19207" s="136">
        <v>1119606.8999999999</v>
      </c>
      <c r="G19207" s="141" t="s">
        <v>14032</v>
      </c>
      <c r="H19207" s="141" t="s">
        <v>14033</v>
      </c>
      <c r="I19207" s="137">
        <v>1.0288200000000001</v>
      </c>
      <c r="J19207" s="134" t="s">
        <v>5151</v>
      </c>
      <c r="K19207" s="141" t="s">
        <v>14034</v>
      </c>
      <c r="L19207" s="136">
        <v>507.50400000000002</v>
      </c>
      <c r="M19207" s="136">
        <v>29483.076000000001</v>
      </c>
      <c r="N19207" s="136">
        <v>40399.892999999996</v>
      </c>
      <c r="O19207" s="141" t="s">
        <v>14035</v>
      </c>
      <c r="P19207" s="136">
        <v>559924.80000000005</v>
      </c>
      <c r="Q19207" s="136">
        <v>8186.4390000000003</v>
      </c>
      <c r="R19207" s="136">
        <v>9164.0560000000005</v>
      </c>
      <c r="S19207" s="136">
        <v>143780.54</v>
      </c>
    </row>
    <row r="19208" spans="1:19" ht="11.25" thickBot="1" x14ac:dyDescent="0.2">
      <c r="A19208" s="112"/>
    </row>
    <row r="19209" spans="1:19" ht="11.25" thickBot="1" x14ac:dyDescent="0.2">
      <c r="A19209" s="138" t="s">
        <v>364</v>
      </c>
      <c r="B19209" s="112"/>
      <c r="C19209" s="141" t="s">
        <v>14036</v>
      </c>
      <c r="D19209" s="141" t="s">
        <v>14037</v>
      </c>
      <c r="E19209" s="141" t="s">
        <v>14038</v>
      </c>
      <c r="F19209" s="136">
        <v>8867.3719999999994</v>
      </c>
      <c r="G19209" s="141" t="s">
        <v>14039</v>
      </c>
      <c r="H19209" s="141" t="s">
        <v>14040</v>
      </c>
      <c r="I19209" s="137">
        <v>1.1820000000000001E-2</v>
      </c>
      <c r="J19209" s="134" t="s">
        <v>5159</v>
      </c>
      <c r="K19209" s="141" t="s">
        <v>14041</v>
      </c>
      <c r="L19209" s="136">
        <v>14.686</v>
      </c>
      <c r="M19209" s="136">
        <v>258.37099999999998</v>
      </c>
      <c r="N19209" s="136">
        <v>1313.34</v>
      </c>
      <c r="O19209" s="141" t="s">
        <v>14042</v>
      </c>
      <c r="P19209" s="136">
        <v>3379.8649999999998</v>
      </c>
      <c r="Q19209" s="136">
        <v>61.914999999999999</v>
      </c>
      <c r="R19209" s="136">
        <v>108.375</v>
      </c>
      <c r="S19209" s="136">
        <v>1030.931</v>
      </c>
    </row>
    <row r="19210" spans="1:19" ht="11.25" thickBot="1" x14ac:dyDescent="0.2">
      <c r="A19210" s="112"/>
    </row>
    <row r="19211" spans="1:19" ht="11.25" thickBot="1" x14ac:dyDescent="0.2">
      <c r="A19211" s="139" t="s">
        <v>366</v>
      </c>
      <c r="B19211" s="112"/>
      <c r="C19211" s="141" t="s">
        <v>3837</v>
      </c>
      <c r="D19211" s="141" t="s">
        <v>5098</v>
      </c>
      <c r="E19211" s="141" t="s">
        <v>5161</v>
      </c>
      <c r="F19211" s="136">
        <v>0.79200000000000004</v>
      </c>
      <c r="G19211" s="141" t="s">
        <v>5162</v>
      </c>
      <c r="H19211" s="141" t="s">
        <v>3357</v>
      </c>
      <c r="I19211" s="140">
        <v>1.149</v>
      </c>
      <c r="J19211" s="134" t="s">
        <v>5163</v>
      </c>
      <c r="K19211" s="141" t="s">
        <v>1772</v>
      </c>
      <c r="L19211" s="136">
        <v>2.8940000000000001</v>
      </c>
      <c r="M19211" s="136">
        <v>0.876</v>
      </c>
      <c r="N19211" s="136">
        <v>3.2509999999999999</v>
      </c>
      <c r="O19211" s="141" t="s">
        <v>5164</v>
      </c>
      <c r="P19211" s="136">
        <v>0.60399999999999998</v>
      </c>
      <c r="Q19211" s="136">
        <v>0.75600000000000001</v>
      </c>
      <c r="R19211" s="136">
        <v>1.1830000000000001</v>
      </c>
      <c r="S19211" s="136">
        <v>0.71699999999999997</v>
      </c>
    </row>
    <row r="19212" spans="1:19" ht="11.25" thickBot="1" x14ac:dyDescent="0.2">
      <c r="A19212" s="112"/>
    </row>
    <row r="19213" spans="1:19" ht="11.25" thickBot="1" x14ac:dyDescent="0.2">
      <c r="A19213" s="106" t="s">
        <v>357</v>
      </c>
      <c r="B19213" s="106" t="s">
        <v>358</v>
      </c>
      <c r="C19213" s="130" t="s">
        <v>17</v>
      </c>
      <c r="D19213" s="130" t="s">
        <v>18</v>
      </c>
      <c r="E19213" s="131" t="s">
        <v>19</v>
      </c>
      <c r="F19213" s="131" t="s">
        <v>20</v>
      </c>
      <c r="G19213" s="130" t="s">
        <v>21</v>
      </c>
      <c r="H19213" s="130" t="s">
        <v>22</v>
      </c>
      <c r="I19213" s="130" t="s">
        <v>23</v>
      </c>
      <c r="J19213" s="130" t="s">
        <v>24</v>
      </c>
      <c r="K19213" s="131" t="s">
        <v>25</v>
      </c>
      <c r="L19213" s="131" t="s">
        <v>26</v>
      </c>
      <c r="M19213" s="130" t="s">
        <v>27</v>
      </c>
      <c r="N19213" s="130" t="s">
        <v>28</v>
      </c>
      <c r="O19213" s="130" t="s">
        <v>29</v>
      </c>
      <c r="P19213" s="130" t="s">
        <v>30</v>
      </c>
      <c r="Q19213" s="130" t="s">
        <v>31</v>
      </c>
      <c r="R19213" s="130" t="s">
        <v>32</v>
      </c>
      <c r="S19213" s="130" t="s">
        <v>33</v>
      </c>
    </row>
    <row r="19214" spans="1:19" ht="11.25" thickBot="1" x14ac:dyDescent="0.2">
      <c r="A19214" s="107">
        <v>1</v>
      </c>
      <c r="B19214" s="132">
        <v>0.80923611111111116</v>
      </c>
      <c r="C19214" s="108">
        <v>90355.282000000007</v>
      </c>
      <c r="D19214" s="108">
        <v>35406.101000000002</v>
      </c>
      <c r="E19214" s="133">
        <v>0.91483999999999999</v>
      </c>
      <c r="F19214" s="133">
        <v>0.90215999999999996</v>
      </c>
      <c r="G19214" s="108">
        <v>20.617999999999999</v>
      </c>
      <c r="H19214" s="108">
        <v>61.884999999999998</v>
      </c>
      <c r="I19214" s="108">
        <v>582685.68999999994</v>
      </c>
      <c r="J19214" s="141" t="s">
        <v>14043</v>
      </c>
      <c r="K19214" s="133">
        <v>0.98363</v>
      </c>
      <c r="L19214" s="134" t="s">
        <v>5166</v>
      </c>
      <c r="M19214" s="108">
        <v>2167.0520000000001</v>
      </c>
      <c r="N19214" s="108">
        <v>1982.306</v>
      </c>
      <c r="O19214" s="108">
        <v>11.257999999999999</v>
      </c>
      <c r="P19214" s="108">
        <v>187.14500000000001</v>
      </c>
      <c r="Q19214" s="108">
        <v>632.13499999999999</v>
      </c>
      <c r="R19214" s="108">
        <v>275.83600000000001</v>
      </c>
      <c r="S19214" s="108">
        <v>201.733</v>
      </c>
    </row>
    <row r="19215" spans="1:19" ht="11.25" thickBot="1" x14ac:dyDescent="0.2">
      <c r="A19215" s="112"/>
    </row>
    <row r="19216" spans="1:19" ht="11.25" thickBot="1" x14ac:dyDescent="0.2">
      <c r="A19216" s="107">
        <v>2</v>
      </c>
      <c r="B19216" s="132">
        <v>0.80942129629629633</v>
      </c>
      <c r="C19216" s="108">
        <v>90261.054999999993</v>
      </c>
      <c r="D19216" s="108">
        <v>35503.883000000002</v>
      </c>
      <c r="E19216" s="133">
        <v>0.92898999999999998</v>
      </c>
      <c r="F19216" s="133">
        <v>0.91276999999999997</v>
      </c>
      <c r="G19216" s="108">
        <v>26.66</v>
      </c>
      <c r="H19216" s="108">
        <v>44.738999999999997</v>
      </c>
      <c r="I19216" s="108">
        <v>583399.65</v>
      </c>
      <c r="J19216" s="141" t="s">
        <v>14044</v>
      </c>
      <c r="K19216" s="133">
        <v>0.99219000000000002</v>
      </c>
      <c r="L19216" s="134" t="s">
        <v>5168</v>
      </c>
      <c r="M19216" s="108">
        <v>2408.3200000000002</v>
      </c>
      <c r="N19216" s="108">
        <v>2029.903</v>
      </c>
      <c r="O19216" s="108">
        <v>4.8109999999999999</v>
      </c>
      <c r="P19216" s="108">
        <v>186.57</v>
      </c>
      <c r="Q19216" s="108">
        <v>646.67700000000002</v>
      </c>
      <c r="R19216" s="108">
        <v>292.24299999999999</v>
      </c>
      <c r="S19216" s="108">
        <v>205.614</v>
      </c>
    </row>
    <row r="19217" spans="1:19" ht="11.25" thickBot="1" x14ac:dyDescent="0.2">
      <c r="A19217" s="112"/>
    </row>
    <row r="19218" spans="1:19" ht="11.25" thickBot="1" x14ac:dyDescent="0.2">
      <c r="A19218" s="107">
        <v>3</v>
      </c>
      <c r="B19218" s="132">
        <v>0.80959490740740747</v>
      </c>
      <c r="C19218" s="108">
        <v>90532.789000000004</v>
      </c>
      <c r="D19218" s="108">
        <v>34994.141000000003</v>
      </c>
      <c r="E19218" s="133">
        <v>0.94125999999999999</v>
      </c>
      <c r="F19218" s="133">
        <v>0.90288000000000002</v>
      </c>
      <c r="G19218" s="108">
        <v>24.100999999999999</v>
      </c>
      <c r="H19218" s="108">
        <v>52.606999999999999</v>
      </c>
      <c r="I19218" s="108">
        <v>584023.14</v>
      </c>
      <c r="J19218" s="141" t="s">
        <v>14045</v>
      </c>
      <c r="K19218" s="133">
        <v>0.99700999999999995</v>
      </c>
      <c r="L19218" s="134" t="s">
        <v>5170</v>
      </c>
      <c r="M19218" s="108">
        <v>2308.89</v>
      </c>
      <c r="N19218" s="108">
        <v>2036.7349999999999</v>
      </c>
      <c r="O19218" s="108">
        <v>0.24399999999999999</v>
      </c>
      <c r="P19218" s="108">
        <v>193.239</v>
      </c>
      <c r="Q19218" s="108">
        <v>598.08399999999995</v>
      </c>
      <c r="R19218" s="108">
        <v>315.52100000000002</v>
      </c>
      <c r="S19218" s="108">
        <v>202.393</v>
      </c>
    </row>
    <row r="19219" spans="1:19" ht="11.25" thickBot="1" x14ac:dyDescent="0.2">
      <c r="A19219" s="112"/>
    </row>
    <row r="19220" spans="1:19" ht="11.25" thickBot="1" x14ac:dyDescent="0.2">
      <c r="A19220" s="135" t="s">
        <v>362</v>
      </c>
      <c r="B19220" s="112"/>
      <c r="C19220" s="136">
        <v>90383.042000000001</v>
      </c>
      <c r="D19220" s="136">
        <v>35301.375</v>
      </c>
      <c r="E19220" s="137">
        <v>0.92835999999999996</v>
      </c>
      <c r="F19220" s="137">
        <v>0.90593999999999997</v>
      </c>
      <c r="G19220" s="136">
        <v>23.792999999999999</v>
      </c>
      <c r="H19220" s="136">
        <v>53.076999999999998</v>
      </c>
      <c r="I19220" s="136">
        <v>583369.49</v>
      </c>
      <c r="J19220" s="141" t="s">
        <v>14046</v>
      </c>
      <c r="K19220" s="137">
        <v>0.99094000000000004</v>
      </c>
      <c r="L19220" s="134" t="s">
        <v>5172</v>
      </c>
      <c r="M19220" s="136">
        <v>2294.7539999999999</v>
      </c>
      <c r="N19220" s="136">
        <v>2016.3150000000001</v>
      </c>
      <c r="O19220" s="136">
        <v>5.4379999999999997</v>
      </c>
      <c r="P19220" s="136">
        <v>188.98500000000001</v>
      </c>
      <c r="Q19220" s="136">
        <v>625.63199999999995</v>
      </c>
      <c r="R19220" s="136">
        <v>294.53399999999999</v>
      </c>
      <c r="S19220" s="136">
        <v>203.24700000000001</v>
      </c>
    </row>
    <row r="19221" spans="1:19" ht="11.25" thickBot="1" x14ac:dyDescent="0.2">
      <c r="A19221" s="112"/>
    </row>
    <row r="19222" spans="1:19" ht="11.25" thickBot="1" x14ac:dyDescent="0.2">
      <c r="A19222" s="138" t="s">
        <v>364</v>
      </c>
      <c r="B19222" s="112"/>
      <c r="C19222" s="136">
        <v>137.97800000000001</v>
      </c>
      <c r="D19222" s="136">
        <v>270.52699999999999</v>
      </c>
      <c r="E19222" s="137">
        <v>1.3220000000000001E-2</v>
      </c>
      <c r="F19222" s="137">
        <v>5.9300000000000004E-3</v>
      </c>
      <c r="G19222" s="136">
        <v>3.0329999999999999</v>
      </c>
      <c r="H19222" s="136">
        <v>8.5820000000000007</v>
      </c>
      <c r="I19222" s="136">
        <v>669.23500000000001</v>
      </c>
      <c r="J19222" s="141" t="s">
        <v>14047</v>
      </c>
      <c r="K19222" s="137">
        <v>6.7799999999999996E-3</v>
      </c>
      <c r="L19222" s="134" t="s">
        <v>1866</v>
      </c>
      <c r="M19222" s="136">
        <v>121.253</v>
      </c>
      <c r="N19222" s="136">
        <v>29.65</v>
      </c>
      <c r="O19222" s="136">
        <v>5.5339999999999998</v>
      </c>
      <c r="P19222" s="136">
        <v>3.6960000000000002</v>
      </c>
      <c r="Q19222" s="136">
        <v>24.940999999999999</v>
      </c>
      <c r="R19222" s="136">
        <v>19.940999999999999</v>
      </c>
      <c r="S19222" s="136">
        <v>2.077</v>
      </c>
    </row>
    <row r="19223" spans="1:19" ht="11.25" thickBot="1" x14ac:dyDescent="0.2">
      <c r="A19223" s="112"/>
    </row>
    <row r="19224" spans="1:19" ht="11.25" thickBot="1" x14ac:dyDescent="0.2">
      <c r="A19224" s="139" t="s">
        <v>366</v>
      </c>
      <c r="B19224" s="112"/>
      <c r="C19224" s="136">
        <v>0.153</v>
      </c>
      <c r="D19224" s="136">
        <v>0.76600000000000001</v>
      </c>
      <c r="E19224" s="140">
        <v>1.4239999999999999</v>
      </c>
      <c r="F19224" s="140">
        <v>0.65400000000000003</v>
      </c>
      <c r="G19224" s="136">
        <v>12.747</v>
      </c>
      <c r="H19224" s="136">
        <v>16.170000000000002</v>
      </c>
      <c r="I19224" s="136">
        <v>0.115</v>
      </c>
      <c r="J19224" s="141" t="s">
        <v>5174</v>
      </c>
      <c r="K19224" s="140">
        <v>0.68400000000000005</v>
      </c>
      <c r="L19224" s="134" t="s">
        <v>3076</v>
      </c>
      <c r="M19224" s="136">
        <v>5.2839999999999998</v>
      </c>
      <c r="N19224" s="136">
        <v>1.47</v>
      </c>
      <c r="O19224" s="136">
        <v>101.76900000000001</v>
      </c>
      <c r="P19224" s="136">
        <v>1.956</v>
      </c>
      <c r="Q19224" s="136">
        <v>3.9870000000000001</v>
      </c>
      <c r="R19224" s="136">
        <v>6.77</v>
      </c>
      <c r="S19224" s="136">
        <v>1.022</v>
      </c>
    </row>
    <row r="19225" spans="1:19" ht="11.25" thickBot="1" x14ac:dyDescent="0.2">
      <c r="A19225" s="112"/>
    </row>
    <row r="19226" spans="1:19" ht="11.25" thickBot="1" x14ac:dyDescent="0.2">
      <c r="A19226" s="106" t="s">
        <v>357</v>
      </c>
      <c r="B19226" s="106" t="s">
        <v>358</v>
      </c>
      <c r="C19226" s="131" t="s">
        <v>34</v>
      </c>
      <c r="D19226" s="131" t="s">
        <v>35</v>
      </c>
      <c r="E19226" s="130" t="s">
        <v>36</v>
      </c>
      <c r="F19226" s="130" t="s">
        <v>37</v>
      </c>
      <c r="G19226" s="130" t="s">
        <v>38</v>
      </c>
      <c r="H19226" s="130" t="s">
        <v>39</v>
      </c>
      <c r="I19226" s="130" t="s">
        <v>40</v>
      </c>
      <c r="J19226" s="130" t="s">
        <v>41</v>
      </c>
      <c r="K19226" s="130" t="s">
        <v>42</v>
      </c>
      <c r="L19226" s="130" t="s">
        <v>43</v>
      </c>
      <c r="M19226" s="130" t="s">
        <v>44</v>
      </c>
      <c r="N19226" s="130" t="s">
        <v>45</v>
      </c>
      <c r="O19226" s="130" t="s">
        <v>46</v>
      </c>
      <c r="P19226" s="130" t="s">
        <v>47</v>
      </c>
      <c r="Q19226" s="130" t="s">
        <v>48</v>
      </c>
      <c r="R19226" s="130" t="s">
        <v>49</v>
      </c>
      <c r="S19226" s="130" t="s">
        <v>50</v>
      </c>
    </row>
    <row r="19227" spans="1:19" ht="11.25" thickBot="1" x14ac:dyDescent="0.2">
      <c r="A19227" s="107">
        <v>1</v>
      </c>
      <c r="B19227" s="132">
        <v>0.80923611111111116</v>
      </c>
      <c r="C19227" s="133">
        <v>0.89373000000000002</v>
      </c>
      <c r="D19227" s="134" t="s">
        <v>5175</v>
      </c>
      <c r="E19227" s="108">
        <v>3479.7080000000001</v>
      </c>
      <c r="F19227" s="108">
        <v>1266.008</v>
      </c>
      <c r="G19227" s="108">
        <v>3.7610000000000001</v>
      </c>
      <c r="H19227" s="108">
        <v>20480.078000000001</v>
      </c>
      <c r="I19227" s="108">
        <v>173888.83</v>
      </c>
      <c r="J19227" s="108">
        <v>1119436.5</v>
      </c>
      <c r="K19227" s="108">
        <v>37301.139000000003</v>
      </c>
      <c r="L19227" s="108">
        <v>75358.010999999999</v>
      </c>
      <c r="M19227" s="108">
        <v>11219.425999999999</v>
      </c>
      <c r="N19227" s="108">
        <v>7988.5110000000004</v>
      </c>
      <c r="O19227" s="108">
        <v>1270.7190000000001</v>
      </c>
      <c r="P19227" s="108">
        <v>1125.9190000000001</v>
      </c>
      <c r="Q19227" s="108">
        <v>1419.5440000000001</v>
      </c>
      <c r="R19227" s="108">
        <v>1260.6389999999999</v>
      </c>
      <c r="S19227" s="108">
        <v>1522.8440000000001</v>
      </c>
    </row>
    <row r="19228" spans="1:19" ht="11.25" thickBot="1" x14ac:dyDescent="0.2">
      <c r="A19228" s="112"/>
    </row>
    <row r="19229" spans="1:19" ht="11.25" thickBot="1" x14ac:dyDescent="0.2">
      <c r="A19229" s="107">
        <v>2</v>
      </c>
      <c r="B19229" s="132">
        <v>0.80942129629629633</v>
      </c>
      <c r="C19229" s="133">
        <v>0.90622000000000003</v>
      </c>
      <c r="D19229" s="134" t="s">
        <v>5176</v>
      </c>
      <c r="E19229" s="108">
        <v>3411.6529999999998</v>
      </c>
      <c r="F19229" s="108">
        <v>1292.3800000000001</v>
      </c>
      <c r="G19229" s="108">
        <v>2.8159999999999998</v>
      </c>
      <c r="H19229" s="108">
        <v>20210.047999999999</v>
      </c>
      <c r="I19229" s="108">
        <v>173686.77</v>
      </c>
      <c r="J19229" s="108">
        <v>1113205.5</v>
      </c>
      <c r="K19229" s="108">
        <v>37351.042000000001</v>
      </c>
      <c r="L19229" s="108">
        <v>75485.532999999996</v>
      </c>
      <c r="M19229" s="108">
        <v>11193.596</v>
      </c>
      <c r="N19229" s="108">
        <v>7930.4219999999996</v>
      </c>
      <c r="O19229" s="108">
        <v>1319.644</v>
      </c>
      <c r="P19229" s="108">
        <v>1139.96</v>
      </c>
      <c r="Q19229" s="108">
        <v>1414.203</v>
      </c>
      <c r="R19229" s="108">
        <v>1197.0039999999999</v>
      </c>
      <c r="S19229" s="108">
        <v>1622.63</v>
      </c>
    </row>
    <row r="19230" spans="1:19" ht="11.25" thickBot="1" x14ac:dyDescent="0.2">
      <c r="A19230" s="112"/>
    </row>
    <row r="19231" spans="1:19" ht="11.25" thickBot="1" x14ac:dyDescent="0.2">
      <c r="A19231" s="107">
        <v>3</v>
      </c>
      <c r="B19231" s="132">
        <v>0.80959490740740747</v>
      </c>
      <c r="C19231" s="133">
        <v>0.90583999999999998</v>
      </c>
      <c r="D19231" s="134" t="s">
        <v>5177</v>
      </c>
      <c r="E19231" s="108">
        <v>3437.3359999999998</v>
      </c>
      <c r="F19231" s="108">
        <v>1254.798</v>
      </c>
      <c r="G19231" s="108">
        <v>2.8460000000000001</v>
      </c>
      <c r="H19231" s="108">
        <v>20325.242999999999</v>
      </c>
      <c r="I19231" s="108">
        <v>174745.85</v>
      </c>
      <c r="J19231" s="108">
        <v>1114443.7</v>
      </c>
      <c r="K19231" s="108">
        <v>37149.485000000001</v>
      </c>
      <c r="L19231" s="108">
        <v>75528.639999999999</v>
      </c>
      <c r="M19231" s="108">
        <v>11144.825999999999</v>
      </c>
      <c r="N19231" s="108">
        <v>7860.4830000000002</v>
      </c>
      <c r="O19231" s="108">
        <v>1297.153</v>
      </c>
      <c r="P19231" s="108">
        <v>1165.854</v>
      </c>
      <c r="Q19231" s="108">
        <v>1383.0909999999999</v>
      </c>
      <c r="R19231" s="108">
        <v>1257.818</v>
      </c>
      <c r="S19231" s="108">
        <v>1645.838</v>
      </c>
    </row>
    <row r="19232" spans="1:19" ht="11.25" thickBot="1" x14ac:dyDescent="0.2">
      <c r="A19232" s="112"/>
    </row>
    <row r="19233" spans="1:19" ht="11.25" thickBot="1" x14ac:dyDescent="0.2">
      <c r="A19233" s="135" t="s">
        <v>362</v>
      </c>
      <c r="B19233" s="112"/>
      <c r="C19233" s="137">
        <v>0.90193000000000001</v>
      </c>
      <c r="D19233" s="134" t="s">
        <v>5178</v>
      </c>
      <c r="E19233" s="136">
        <v>3442.8989999999999</v>
      </c>
      <c r="F19233" s="136">
        <v>1271.0619999999999</v>
      </c>
      <c r="G19233" s="136">
        <v>3.141</v>
      </c>
      <c r="H19233" s="136">
        <v>20338.455999999998</v>
      </c>
      <c r="I19233" s="136">
        <v>174107.15</v>
      </c>
      <c r="J19233" s="136">
        <v>1115695.2</v>
      </c>
      <c r="K19233" s="136">
        <v>37267.222000000002</v>
      </c>
      <c r="L19233" s="136">
        <v>75457.395000000004</v>
      </c>
      <c r="M19233" s="136">
        <v>11185.949000000001</v>
      </c>
      <c r="N19233" s="136">
        <v>7926.4719999999998</v>
      </c>
      <c r="O19233" s="136">
        <v>1295.8389999999999</v>
      </c>
      <c r="P19233" s="136">
        <v>1143.9110000000001</v>
      </c>
      <c r="Q19233" s="136">
        <v>1405.6130000000001</v>
      </c>
      <c r="R19233" s="136">
        <v>1238.4870000000001</v>
      </c>
      <c r="S19233" s="136">
        <v>1597.104</v>
      </c>
    </row>
    <row r="19234" spans="1:19" ht="11.25" thickBot="1" x14ac:dyDescent="0.2">
      <c r="A19234" s="112"/>
    </row>
    <row r="19235" spans="1:19" ht="11.25" thickBot="1" x14ac:dyDescent="0.2">
      <c r="A19235" s="138" t="s">
        <v>364</v>
      </c>
      <c r="B19235" s="112"/>
      <c r="C19235" s="137">
        <v>7.1000000000000004E-3</v>
      </c>
      <c r="D19235" s="134" t="s">
        <v>1312</v>
      </c>
      <c r="E19235" s="136">
        <v>34.366999999999997</v>
      </c>
      <c r="F19235" s="136">
        <v>19.294</v>
      </c>
      <c r="G19235" s="136">
        <v>0.53700000000000003</v>
      </c>
      <c r="H19235" s="136">
        <v>135.499</v>
      </c>
      <c r="I19235" s="136">
        <v>562.28300000000002</v>
      </c>
      <c r="J19235" s="136">
        <v>3298.6660000000002</v>
      </c>
      <c r="K19235" s="136">
        <v>104.97199999999999</v>
      </c>
      <c r="L19235" s="136">
        <v>88.727000000000004</v>
      </c>
      <c r="M19235" s="136">
        <v>37.883000000000003</v>
      </c>
      <c r="N19235" s="136">
        <v>64.105999999999995</v>
      </c>
      <c r="O19235" s="136">
        <v>24.489000000000001</v>
      </c>
      <c r="P19235" s="136">
        <v>20.257999999999999</v>
      </c>
      <c r="Q19235" s="136">
        <v>19.687000000000001</v>
      </c>
      <c r="R19235" s="136">
        <v>35.953000000000003</v>
      </c>
      <c r="S19235" s="136">
        <v>65.349999999999994</v>
      </c>
    </row>
    <row r="19236" spans="1:19" ht="11.25" thickBot="1" x14ac:dyDescent="0.2">
      <c r="A19236" s="112"/>
    </row>
    <row r="19237" spans="1:19" ht="11.25" thickBot="1" x14ac:dyDescent="0.2">
      <c r="A19237" s="139" t="s">
        <v>366</v>
      </c>
      <c r="B19237" s="112"/>
      <c r="C19237" s="140">
        <v>0.78700000000000003</v>
      </c>
      <c r="D19237" s="134" t="s">
        <v>5179</v>
      </c>
      <c r="E19237" s="136">
        <v>0.998</v>
      </c>
      <c r="F19237" s="136">
        <v>1.518</v>
      </c>
      <c r="G19237" s="136">
        <v>17.097000000000001</v>
      </c>
      <c r="H19237" s="136">
        <v>0.66600000000000004</v>
      </c>
      <c r="I19237" s="136">
        <v>0.32300000000000001</v>
      </c>
      <c r="J19237" s="136">
        <v>0.29599999999999999</v>
      </c>
      <c r="K19237" s="136">
        <v>0.28199999999999997</v>
      </c>
      <c r="L19237" s="136">
        <v>0.11799999999999999</v>
      </c>
      <c r="M19237" s="136">
        <v>0.33900000000000002</v>
      </c>
      <c r="N19237" s="136">
        <v>0.80900000000000005</v>
      </c>
      <c r="O19237" s="136">
        <v>1.89</v>
      </c>
      <c r="P19237" s="136">
        <v>1.7709999999999999</v>
      </c>
      <c r="Q19237" s="136">
        <v>1.401</v>
      </c>
      <c r="R19237" s="136">
        <v>2.903</v>
      </c>
      <c r="S19237" s="136">
        <v>4.0919999999999996</v>
      </c>
    </row>
    <row r="19238" spans="1:19" ht="11.25" thickBot="1" x14ac:dyDescent="0.2">
      <c r="A19238" s="112"/>
    </row>
    <row r="19239" spans="1:19" ht="11.25" thickBot="1" x14ac:dyDescent="0.2">
      <c r="A19239" s="106" t="s">
        <v>357</v>
      </c>
      <c r="B19239" s="106" t="s">
        <v>358</v>
      </c>
      <c r="C19239" s="130" t="s">
        <v>51</v>
      </c>
      <c r="D19239" s="130" t="s">
        <v>52</v>
      </c>
      <c r="E19239" s="130" t="s">
        <v>53</v>
      </c>
      <c r="F19239" s="130" t="s">
        <v>54</v>
      </c>
      <c r="G19239" s="130" t="s">
        <v>55</v>
      </c>
      <c r="H19239" s="130" t="s">
        <v>56</v>
      </c>
      <c r="I19239" s="130" t="s">
        <v>57</v>
      </c>
      <c r="J19239" s="130" t="s">
        <v>58</v>
      </c>
      <c r="K19239" s="130" t="s">
        <v>59</v>
      </c>
      <c r="L19239" s="130" t="s">
        <v>60</v>
      </c>
      <c r="M19239" s="130" t="s">
        <v>61</v>
      </c>
      <c r="N19239" s="130" t="s">
        <v>62</v>
      </c>
      <c r="O19239" s="130" t="s">
        <v>63</v>
      </c>
      <c r="P19239" s="130" t="s">
        <v>64</v>
      </c>
      <c r="Q19239" s="131" t="s">
        <v>65</v>
      </c>
      <c r="R19239" s="131" t="s">
        <v>66</v>
      </c>
      <c r="S19239" s="130" t="s">
        <v>67</v>
      </c>
    </row>
    <row r="19240" spans="1:19" ht="11.25" thickBot="1" x14ac:dyDescent="0.2">
      <c r="A19240" s="107">
        <v>1</v>
      </c>
      <c r="B19240" s="132">
        <v>0.80923611111111116</v>
      </c>
      <c r="C19240" s="108">
        <v>1189.202</v>
      </c>
      <c r="D19240" s="108">
        <v>1230.8499999999999</v>
      </c>
      <c r="E19240" s="108">
        <v>456.03500000000003</v>
      </c>
      <c r="F19240" s="108">
        <v>627.16499999999996</v>
      </c>
      <c r="G19240" s="108">
        <v>410.35500000000002</v>
      </c>
      <c r="H19240" s="108">
        <v>581.91099999999994</v>
      </c>
      <c r="I19240" s="108">
        <v>1628.444</v>
      </c>
      <c r="J19240" s="108">
        <v>1971.39</v>
      </c>
      <c r="K19240" s="108">
        <v>2964.9389999999999</v>
      </c>
      <c r="L19240" s="108">
        <v>-10.166</v>
      </c>
      <c r="M19240" s="108">
        <v>5.1609999999999996</v>
      </c>
      <c r="N19240" s="108">
        <v>533.84400000000005</v>
      </c>
      <c r="O19240" s="108">
        <v>595.32600000000002</v>
      </c>
      <c r="P19240" s="108">
        <v>370141.56</v>
      </c>
      <c r="Q19240" s="133">
        <v>0.86485000000000001</v>
      </c>
      <c r="R19240" s="134" t="s">
        <v>5180</v>
      </c>
      <c r="S19240" s="108">
        <v>12404.406000000001</v>
      </c>
    </row>
    <row r="19241" spans="1:19" ht="11.25" thickBot="1" x14ac:dyDescent="0.2">
      <c r="A19241" s="112"/>
    </row>
    <row r="19242" spans="1:19" ht="11.25" thickBot="1" x14ac:dyDescent="0.2">
      <c r="A19242" s="107">
        <v>2</v>
      </c>
      <c r="B19242" s="132">
        <v>0.80942129629629633</v>
      </c>
      <c r="C19242" s="108">
        <v>1097.405</v>
      </c>
      <c r="D19242" s="108">
        <v>1077.7560000000001</v>
      </c>
      <c r="E19242" s="108">
        <v>422.49599999999998</v>
      </c>
      <c r="F19242" s="108">
        <v>649.06399999999996</v>
      </c>
      <c r="G19242" s="108">
        <v>388.22199999999998</v>
      </c>
      <c r="H19242" s="108">
        <v>523.78700000000003</v>
      </c>
      <c r="I19242" s="108">
        <v>1539.845</v>
      </c>
      <c r="J19242" s="108">
        <v>2023.9259999999999</v>
      </c>
      <c r="K19242" s="108">
        <v>3105.1469999999999</v>
      </c>
      <c r="L19242" s="108">
        <v>-13.061</v>
      </c>
      <c r="M19242" s="108">
        <v>5.0999999999999996</v>
      </c>
      <c r="N19242" s="108">
        <v>537.447</v>
      </c>
      <c r="O19242" s="108">
        <v>651.298</v>
      </c>
      <c r="P19242" s="108">
        <v>368401.6</v>
      </c>
      <c r="Q19242" s="133">
        <v>0.88085999999999998</v>
      </c>
      <c r="R19242" s="134" t="s">
        <v>5181</v>
      </c>
      <c r="S19242" s="108">
        <v>12333.984</v>
      </c>
    </row>
    <row r="19243" spans="1:19" ht="11.25" thickBot="1" x14ac:dyDescent="0.2">
      <c r="A19243" s="112"/>
    </row>
    <row r="19244" spans="1:19" ht="11.25" thickBot="1" x14ac:dyDescent="0.2">
      <c r="A19244" s="107">
        <v>3</v>
      </c>
      <c r="B19244" s="132">
        <v>0.80959490740740747</v>
      </c>
      <c r="C19244" s="108">
        <v>1173.5820000000001</v>
      </c>
      <c r="D19244" s="108">
        <v>1051.914</v>
      </c>
      <c r="E19244" s="108">
        <v>527.46799999999996</v>
      </c>
      <c r="F19244" s="108">
        <v>673.83299999999997</v>
      </c>
      <c r="G19244" s="108">
        <v>455.298</v>
      </c>
      <c r="H19244" s="108">
        <v>534.65300000000002</v>
      </c>
      <c r="I19244" s="108">
        <v>1697.3810000000001</v>
      </c>
      <c r="J19244" s="108">
        <v>1955.27</v>
      </c>
      <c r="K19244" s="108">
        <v>3009.2159999999999</v>
      </c>
      <c r="L19244" s="108">
        <v>-12.090999999999999</v>
      </c>
      <c r="M19244" s="108">
        <v>12.763999999999999</v>
      </c>
      <c r="N19244" s="108">
        <v>530.18899999999996</v>
      </c>
      <c r="O19244" s="108">
        <v>548.24699999999996</v>
      </c>
      <c r="P19244" s="108">
        <v>367031.14</v>
      </c>
      <c r="Q19244" s="133">
        <v>0.88512999999999997</v>
      </c>
      <c r="R19244" s="134" t="s">
        <v>5182</v>
      </c>
      <c r="S19244" s="108">
        <v>12363.98</v>
      </c>
    </row>
    <row r="19245" spans="1:19" ht="11.25" thickBot="1" x14ac:dyDescent="0.2">
      <c r="A19245" s="112"/>
    </row>
    <row r="19246" spans="1:19" ht="11.25" thickBot="1" x14ac:dyDescent="0.2">
      <c r="A19246" s="135" t="s">
        <v>362</v>
      </c>
      <c r="B19246" s="112"/>
      <c r="C19246" s="136">
        <v>1153.396</v>
      </c>
      <c r="D19246" s="136">
        <v>1120.173</v>
      </c>
      <c r="E19246" s="136">
        <v>468.66699999999997</v>
      </c>
      <c r="F19246" s="136">
        <v>650.02099999999996</v>
      </c>
      <c r="G19246" s="136">
        <v>417.95800000000003</v>
      </c>
      <c r="H19246" s="136">
        <v>546.78399999999999</v>
      </c>
      <c r="I19246" s="136">
        <v>1621.89</v>
      </c>
      <c r="J19246" s="136">
        <v>1983.528</v>
      </c>
      <c r="K19246" s="136">
        <v>3026.4340000000002</v>
      </c>
      <c r="L19246" s="136">
        <v>-11.772</v>
      </c>
      <c r="M19246" s="136">
        <v>7.6749999999999998</v>
      </c>
      <c r="N19246" s="136">
        <v>533.827</v>
      </c>
      <c r="O19246" s="136">
        <v>598.29</v>
      </c>
      <c r="P19246" s="136">
        <v>368524.77</v>
      </c>
      <c r="Q19246" s="137">
        <v>0.87695000000000001</v>
      </c>
      <c r="R19246" s="134" t="s">
        <v>5183</v>
      </c>
      <c r="S19246" s="136">
        <v>12367.457</v>
      </c>
    </row>
    <row r="19247" spans="1:19" ht="11.25" thickBot="1" x14ac:dyDescent="0.2">
      <c r="A19247" s="112"/>
    </row>
    <row r="19248" spans="1:19" ht="11.25" thickBot="1" x14ac:dyDescent="0.2">
      <c r="A19248" s="138" t="s">
        <v>364</v>
      </c>
      <c r="B19248" s="112"/>
      <c r="C19248" s="136">
        <v>49.115000000000002</v>
      </c>
      <c r="D19248" s="136">
        <v>96.715999999999994</v>
      </c>
      <c r="E19248" s="136">
        <v>53.613999999999997</v>
      </c>
      <c r="F19248" s="136">
        <v>23.347999999999999</v>
      </c>
      <c r="G19248" s="136">
        <v>34.179000000000002</v>
      </c>
      <c r="H19248" s="136">
        <v>30.902999999999999</v>
      </c>
      <c r="I19248" s="136">
        <v>78.971999999999994</v>
      </c>
      <c r="J19248" s="136">
        <v>35.902000000000001</v>
      </c>
      <c r="K19248" s="136">
        <v>71.671999999999997</v>
      </c>
      <c r="L19248" s="136">
        <v>1.474</v>
      </c>
      <c r="M19248" s="136">
        <v>4.407</v>
      </c>
      <c r="N19248" s="136">
        <v>3.629</v>
      </c>
      <c r="O19248" s="136">
        <v>51.588999999999999</v>
      </c>
      <c r="P19248" s="136">
        <v>1558.8630000000001</v>
      </c>
      <c r="Q19248" s="137">
        <v>1.069E-2</v>
      </c>
      <c r="R19248" s="134" t="s">
        <v>5047</v>
      </c>
      <c r="S19248" s="136">
        <v>35.338999999999999</v>
      </c>
    </row>
    <row r="19249" spans="1:19" ht="11.25" thickBot="1" x14ac:dyDescent="0.2">
      <c r="A19249" s="112"/>
    </row>
    <row r="19250" spans="1:19" ht="11.25" thickBot="1" x14ac:dyDescent="0.2">
      <c r="A19250" s="139" t="s">
        <v>366</v>
      </c>
      <c r="B19250" s="112"/>
      <c r="C19250" s="136">
        <v>4.258</v>
      </c>
      <c r="D19250" s="136">
        <v>8.6340000000000003</v>
      </c>
      <c r="E19250" s="136">
        <v>11.44</v>
      </c>
      <c r="F19250" s="136">
        <v>3.5920000000000001</v>
      </c>
      <c r="G19250" s="136">
        <v>8.1780000000000008</v>
      </c>
      <c r="H19250" s="136">
        <v>5.6520000000000001</v>
      </c>
      <c r="I19250" s="136">
        <v>4.8689999999999998</v>
      </c>
      <c r="J19250" s="136">
        <v>1.81</v>
      </c>
      <c r="K19250" s="136">
        <v>2.3679999999999999</v>
      </c>
      <c r="L19250" s="136">
        <v>12.518000000000001</v>
      </c>
      <c r="M19250" s="136">
        <v>57.423000000000002</v>
      </c>
      <c r="N19250" s="136">
        <v>0.68</v>
      </c>
      <c r="O19250" s="136">
        <v>8.6229999999999993</v>
      </c>
      <c r="P19250" s="136">
        <v>0.42299999999999999</v>
      </c>
      <c r="Q19250" s="140">
        <v>1.2190000000000001</v>
      </c>
      <c r="R19250" s="134" t="s">
        <v>5184</v>
      </c>
      <c r="S19250" s="136">
        <v>0.28599999999999998</v>
      </c>
    </row>
    <row r="19251" spans="1:19" ht="11.25" thickBot="1" x14ac:dyDescent="0.2">
      <c r="A19251" s="112"/>
    </row>
    <row r="19252" spans="1:19" ht="11.25" thickBot="1" x14ac:dyDescent="0.2">
      <c r="A19252" s="106" t="s">
        <v>357</v>
      </c>
      <c r="B19252" s="106" t="s">
        <v>358</v>
      </c>
      <c r="C19252" s="130" t="s">
        <v>68</v>
      </c>
    </row>
    <row r="19253" spans="1:19" ht="11.25" thickBot="1" x14ac:dyDescent="0.2">
      <c r="A19253" s="107">
        <v>1</v>
      </c>
      <c r="B19253" s="132">
        <v>0.80923611111111116</v>
      </c>
      <c r="C19253" s="108">
        <v>2417.2559999999999</v>
      </c>
    </row>
    <row r="19254" spans="1:19" ht="11.25" thickBot="1" x14ac:dyDescent="0.2">
      <c r="A19254" s="112"/>
    </row>
    <row r="19255" spans="1:19" ht="11.25" thickBot="1" x14ac:dyDescent="0.2">
      <c r="A19255" s="107">
        <v>2</v>
      </c>
      <c r="B19255" s="132">
        <v>0.80942129629629633</v>
      </c>
      <c r="C19255" s="108">
        <v>2426.5949999999998</v>
      </c>
    </row>
    <row r="19256" spans="1:19" ht="11.25" thickBot="1" x14ac:dyDescent="0.2">
      <c r="A19256" s="112"/>
    </row>
    <row r="19257" spans="1:19" ht="11.25" thickBot="1" x14ac:dyDescent="0.2">
      <c r="A19257" s="107">
        <v>3</v>
      </c>
      <c r="B19257" s="132">
        <v>0.80959490740740747</v>
      </c>
      <c r="C19257" s="108">
        <v>2370.9859999999999</v>
      </c>
    </row>
    <row r="19258" spans="1:19" ht="11.25" thickBot="1" x14ac:dyDescent="0.2">
      <c r="A19258" s="112"/>
    </row>
    <row r="19259" spans="1:19" ht="11.25" thickBot="1" x14ac:dyDescent="0.2">
      <c r="A19259" s="135" t="s">
        <v>362</v>
      </c>
      <c r="B19259" s="112"/>
      <c r="C19259" s="136">
        <v>2404.9459999999999</v>
      </c>
    </row>
    <row r="19260" spans="1:19" ht="11.25" thickBot="1" x14ac:dyDescent="0.2">
      <c r="A19260" s="112"/>
    </row>
    <row r="19261" spans="1:19" ht="11.25" thickBot="1" x14ac:dyDescent="0.2">
      <c r="A19261" s="138" t="s">
        <v>364</v>
      </c>
      <c r="B19261" s="112"/>
      <c r="C19261" s="136">
        <v>29.777999999999999</v>
      </c>
    </row>
    <row r="19262" spans="1:19" ht="11.25" thickBot="1" x14ac:dyDescent="0.2">
      <c r="A19262" s="112"/>
    </row>
    <row r="19263" spans="1:19" ht="11.25" thickBot="1" x14ac:dyDescent="0.2">
      <c r="A19263" s="139" t="s">
        <v>366</v>
      </c>
      <c r="B19263" s="112"/>
      <c r="C19263" s="136">
        <v>1.238</v>
      </c>
    </row>
    <row r="19264" spans="1:19" ht="10.5" x14ac:dyDescent="0.15">
      <c r="A19264" s="112"/>
    </row>
    <row r="19265" spans="1:19" x14ac:dyDescent="0.15">
      <c r="A19265" s="129"/>
      <c r="B19265" s="86" t="s">
        <v>5185</v>
      </c>
    </row>
    <row r="19266" spans="1:19" ht="9.75" thickBot="1" x14ac:dyDescent="0.2">
      <c r="A19266" s="81" t="s">
        <v>5871</v>
      </c>
    </row>
    <row r="19267" spans="1:19" ht="11.25" thickBot="1" x14ac:dyDescent="0.2">
      <c r="A19267" s="106" t="s">
        <v>357</v>
      </c>
      <c r="B19267" s="106" t="s">
        <v>358</v>
      </c>
      <c r="C19267" s="130" t="s">
        <v>0</v>
      </c>
      <c r="D19267" s="130" t="s">
        <v>1</v>
      </c>
      <c r="E19267" s="130" t="s">
        <v>2</v>
      </c>
      <c r="F19267" s="130" t="s">
        <v>3</v>
      </c>
      <c r="G19267" s="130" t="s">
        <v>4</v>
      </c>
      <c r="H19267" s="130" t="s">
        <v>5</v>
      </c>
      <c r="I19267" s="131" t="s">
        <v>6</v>
      </c>
      <c r="J19267" s="131" t="s">
        <v>7</v>
      </c>
      <c r="K19267" s="130" t="s">
        <v>8</v>
      </c>
      <c r="L19267" s="130" t="s">
        <v>9</v>
      </c>
      <c r="M19267" s="130" t="s">
        <v>10</v>
      </c>
      <c r="N19267" s="130" t="s">
        <v>11</v>
      </c>
      <c r="O19267" s="130" t="s">
        <v>12</v>
      </c>
      <c r="P19267" s="130" t="s">
        <v>13</v>
      </c>
      <c r="Q19267" s="130" t="s">
        <v>14</v>
      </c>
      <c r="R19267" s="130" t="s">
        <v>15</v>
      </c>
      <c r="S19267" s="130" t="s">
        <v>16</v>
      </c>
    </row>
    <row r="19268" spans="1:19" ht="11.25" thickBot="1" x14ac:dyDescent="0.2">
      <c r="A19268" s="107">
        <v>1</v>
      </c>
      <c r="B19268" s="132">
        <v>0.814386574074074</v>
      </c>
      <c r="C19268" s="141" t="s">
        <v>14048</v>
      </c>
      <c r="D19268" s="141" t="s">
        <v>14049</v>
      </c>
      <c r="E19268" s="141" t="s">
        <v>14050</v>
      </c>
      <c r="F19268" s="141" t="s">
        <v>14051</v>
      </c>
      <c r="G19268" s="141" t="s">
        <v>14052</v>
      </c>
      <c r="H19268" s="141" t="s">
        <v>14053</v>
      </c>
      <c r="I19268" s="133">
        <v>1.03243</v>
      </c>
      <c r="J19268" s="134" t="s">
        <v>5191</v>
      </c>
      <c r="K19268" s="141" t="s">
        <v>14054</v>
      </c>
      <c r="L19268" s="108">
        <v>311.95400000000001</v>
      </c>
      <c r="M19268" s="108">
        <v>23279.977999999999</v>
      </c>
      <c r="N19268" s="108">
        <v>37722.129999999997</v>
      </c>
      <c r="O19268" s="141" t="s">
        <v>14055</v>
      </c>
      <c r="P19268" s="108">
        <v>377416.17</v>
      </c>
      <c r="Q19268" s="108">
        <v>8126.9359999999997</v>
      </c>
      <c r="R19268" s="108">
        <v>12967.207</v>
      </c>
      <c r="S19268" s="108">
        <v>125737.5</v>
      </c>
    </row>
    <row r="19269" spans="1:19" ht="11.25" thickBot="1" x14ac:dyDescent="0.2">
      <c r="A19269" s="112"/>
    </row>
    <row r="19270" spans="1:19" ht="11.25" thickBot="1" x14ac:dyDescent="0.2">
      <c r="A19270" s="107">
        <v>2</v>
      </c>
      <c r="B19270" s="132">
        <v>0.81457175925925929</v>
      </c>
      <c r="C19270" s="141" t="s">
        <v>14056</v>
      </c>
      <c r="D19270" s="141" t="s">
        <v>14057</v>
      </c>
      <c r="E19270" s="141" t="s">
        <v>14058</v>
      </c>
      <c r="F19270" s="141" t="s">
        <v>14059</v>
      </c>
      <c r="G19270" s="141" t="s">
        <v>14060</v>
      </c>
      <c r="H19270" s="141" t="s">
        <v>14061</v>
      </c>
      <c r="I19270" s="133">
        <v>1.0338799999999999</v>
      </c>
      <c r="J19270" s="134" t="s">
        <v>5200</v>
      </c>
      <c r="K19270" s="141" t="s">
        <v>14062</v>
      </c>
      <c r="L19270" s="108">
        <v>317.32100000000003</v>
      </c>
      <c r="M19270" s="108">
        <v>22626.746999999999</v>
      </c>
      <c r="N19270" s="108">
        <v>38642.105000000003</v>
      </c>
      <c r="O19270" s="141" t="s">
        <v>14063</v>
      </c>
      <c r="P19270" s="108">
        <v>380892.03</v>
      </c>
      <c r="Q19270" s="108">
        <v>7796.8540000000003</v>
      </c>
      <c r="R19270" s="108">
        <v>12894.65</v>
      </c>
      <c r="S19270" s="108">
        <v>126459.84</v>
      </c>
    </row>
    <row r="19271" spans="1:19" ht="11.25" thickBot="1" x14ac:dyDescent="0.2">
      <c r="A19271" s="112"/>
    </row>
    <row r="19272" spans="1:19" ht="11.25" thickBot="1" x14ac:dyDescent="0.2">
      <c r="A19272" s="107">
        <v>3</v>
      </c>
      <c r="B19272" s="132">
        <v>0.81474537037037031</v>
      </c>
      <c r="C19272" s="141" t="s">
        <v>14064</v>
      </c>
      <c r="D19272" s="141" t="s">
        <v>14065</v>
      </c>
      <c r="E19272" s="141" t="s">
        <v>14066</v>
      </c>
      <c r="F19272" s="141" t="s">
        <v>14067</v>
      </c>
      <c r="G19272" s="141" t="s">
        <v>14068</v>
      </c>
      <c r="H19272" s="141" t="s">
        <v>14069</v>
      </c>
      <c r="I19272" s="133">
        <v>1.04491</v>
      </c>
      <c r="J19272" s="134" t="s">
        <v>5207</v>
      </c>
      <c r="K19272" s="141" t="s">
        <v>14070</v>
      </c>
      <c r="L19272" s="108">
        <v>349.37</v>
      </c>
      <c r="M19272" s="108">
        <v>22482.546999999999</v>
      </c>
      <c r="N19272" s="108">
        <v>37426.216999999997</v>
      </c>
      <c r="O19272" s="141" t="s">
        <v>14071</v>
      </c>
      <c r="P19272" s="108">
        <v>378950.29</v>
      </c>
      <c r="Q19272" s="108">
        <v>7880.3549999999996</v>
      </c>
      <c r="R19272" s="108">
        <v>13115.964</v>
      </c>
      <c r="S19272" s="108">
        <v>127693.4</v>
      </c>
    </row>
    <row r="19273" spans="1:19" ht="11.25" thickBot="1" x14ac:dyDescent="0.2">
      <c r="A19273" s="112"/>
    </row>
    <row r="19274" spans="1:19" ht="11.25" thickBot="1" x14ac:dyDescent="0.2">
      <c r="A19274" s="135" t="s">
        <v>362</v>
      </c>
      <c r="B19274" s="112"/>
      <c r="C19274" s="141" t="s">
        <v>14072</v>
      </c>
      <c r="D19274" s="141" t="s">
        <v>14073</v>
      </c>
      <c r="E19274" s="141" t="s">
        <v>14074</v>
      </c>
      <c r="F19274" s="141" t="s">
        <v>14075</v>
      </c>
      <c r="G19274" s="141" t="s">
        <v>14076</v>
      </c>
      <c r="H19274" s="141" t="s">
        <v>14077</v>
      </c>
      <c r="I19274" s="137">
        <v>1.0370699999999999</v>
      </c>
      <c r="J19274" s="134" t="s">
        <v>5215</v>
      </c>
      <c r="K19274" s="141" t="s">
        <v>14078</v>
      </c>
      <c r="L19274" s="136">
        <v>326.21499999999997</v>
      </c>
      <c r="M19274" s="136">
        <v>22796.423999999999</v>
      </c>
      <c r="N19274" s="136">
        <v>37930.150999999998</v>
      </c>
      <c r="O19274" s="141" t="s">
        <v>14079</v>
      </c>
      <c r="P19274" s="136">
        <v>379086.17</v>
      </c>
      <c r="Q19274" s="136">
        <v>7934.7150000000001</v>
      </c>
      <c r="R19274" s="136">
        <v>12992.607</v>
      </c>
      <c r="S19274" s="136">
        <v>126630.25</v>
      </c>
    </row>
    <row r="19275" spans="1:19" ht="11.25" thickBot="1" x14ac:dyDescent="0.2">
      <c r="A19275" s="112"/>
    </row>
    <row r="19276" spans="1:19" ht="11.25" thickBot="1" x14ac:dyDescent="0.2">
      <c r="A19276" s="138" t="s">
        <v>364</v>
      </c>
      <c r="B19276" s="112"/>
      <c r="C19276" s="141" t="s">
        <v>14080</v>
      </c>
      <c r="D19276" s="141" t="s">
        <v>14081</v>
      </c>
      <c r="E19276" s="141" t="s">
        <v>14082</v>
      </c>
      <c r="F19276" s="141" t="s">
        <v>14083</v>
      </c>
      <c r="G19276" s="141" t="s">
        <v>14084</v>
      </c>
      <c r="H19276" s="141" t="s">
        <v>14085</v>
      </c>
      <c r="I19276" s="137">
        <v>6.8300000000000001E-3</v>
      </c>
      <c r="J19276" s="134" t="s">
        <v>5223</v>
      </c>
      <c r="K19276" s="141" t="s">
        <v>14086</v>
      </c>
      <c r="L19276" s="136">
        <v>20.231999999999999</v>
      </c>
      <c r="M19276" s="136">
        <v>424.93099999999998</v>
      </c>
      <c r="N19276" s="136">
        <v>634.07500000000005</v>
      </c>
      <c r="O19276" s="141" t="s">
        <v>14087</v>
      </c>
      <c r="P19276" s="136">
        <v>1741.9079999999999</v>
      </c>
      <c r="Q19276" s="136">
        <v>171.624</v>
      </c>
      <c r="R19276" s="136">
        <v>112.822</v>
      </c>
      <c r="S19276" s="136">
        <v>989.02300000000002</v>
      </c>
    </row>
    <row r="19277" spans="1:19" ht="11.25" thickBot="1" x14ac:dyDescent="0.2">
      <c r="A19277" s="112"/>
    </row>
    <row r="19278" spans="1:19" ht="11.25" thickBot="1" x14ac:dyDescent="0.2">
      <c r="A19278" s="139" t="s">
        <v>366</v>
      </c>
      <c r="B19278" s="112"/>
      <c r="C19278" s="141" t="s">
        <v>5226</v>
      </c>
      <c r="D19278" s="141" t="s">
        <v>5227</v>
      </c>
      <c r="E19278" s="141" t="s">
        <v>4828</v>
      </c>
      <c r="F19278" s="141" t="s">
        <v>5228</v>
      </c>
      <c r="G19278" s="141" t="s">
        <v>5229</v>
      </c>
      <c r="H19278" s="141" t="s">
        <v>5230</v>
      </c>
      <c r="I19278" s="140">
        <v>0.65800000000000003</v>
      </c>
      <c r="J19278" s="134" t="s">
        <v>5231</v>
      </c>
      <c r="K19278" s="141" t="s">
        <v>5232</v>
      </c>
      <c r="L19278" s="136">
        <v>6.202</v>
      </c>
      <c r="M19278" s="136">
        <v>1.8640000000000001</v>
      </c>
      <c r="N19278" s="136">
        <v>1.6719999999999999</v>
      </c>
      <c r="O19278" s="141" t="s">
        <v>2366</v>
      </c>
      <c r="P19278" s="136">
        <v>0.46</v>
      </c>
      <c r="Q19278" s="136">
        <v>2.1629999999999998</v>
      </c>
      <c r="R19278" s="136">
        <v>0.86799999999999999</v>
      </c>
      <c r="S19278" s="136">
        <v>0.78100000000000003</v>
      </c>
    </row>
    <row r="19279" spans="1:19" ht="11.25" thickBot="1" x14ac:dyDescent="0.2">
      <c r="A19279" s="112"/>
    </row>
    <row r="19280" spans="1:19" ht="11.25" thickBot="1" x14ac:dyDescent="0.2">
      <c r="A19280" s="106" t="s">
        <v>357</v>
      </c>
      <c r="B19280" s="106" t="s">
        <v>358</v>
      </c>
      <c r="C19280" s="130" t="s">
        <v>17</v>
      </c>
      <c r="D19280" s="130" t="s">
        <v>18</v>
      </c>
      <c r="E19280" s="131" t="s">
        <v>19</v>
      </c>
      <c r="F19280" s="131" t="s">
        <v>20</v>
      </c>
      <c r="G19280" s="130" t="s">
        <v>21</v>
      </c>
      <c r="H19280" s="130" t="s">
        <v>22</v>
      </c>
      <c r="I19280" s="130" t="s">
        <v>23</v>
      </c>
      <c r="J19280" s="130" t="s">
        <v>24</v>
      </c>
      <c r="K19280" s="131" t="s">
        <v>25</v>
      </c>
      <c r="L19280" s="131" t="s">
        <v>26</v>
      </c>
      <c r="M19280" s="130" t="s">
        <v>27</v>
      </c>
      <c r="N19280" s="130" t="s">
        <v>28</v>
      </c>
      <c r="O19280" s="130" t="s">
        <v>29</v>
      </c>
      <c r="P19280" s="130" t="s">
        <v>30</v>
      </c>
      <c r="Q19280" s="130" t="s">
        <v>31</v>
      </c>
      <c r="R19280" s="130" t="s">
        <v>32</v>
      </c>
      <c r="S19280" s="130" t="s">
        <v>33</v>
      </c>
    </row>
    <row r="19281" spans="1:19" ht="11.25" thickBot="1" x14ac:dyDescent="0.2">
      <c r="A19281" s="107">
        <v>1</v>
      </c>
      <c r="B19281" s="132">
        <v>0.814386574074074</v>
      </c>
      <c r="C19281" s="108">
        <v>96368.547000000006</v>
      </c>
      <c r="D19281" s="108">
        <v>36733.805</v>
      </c>
      <c r="E19281" s="133">
        <v>0.91776999999999997</v>
      </c>
      <c r="F19281" s="133">
        <v>0.92042000000000002</v>
      </c>
      <c r="G19281" s="108">
        <v>22.71</v>
      </c>
      <c r="H19281" s="108">
        <v>98.721999999999994</v>
      </c>
      <c r="I19281" s="108">
        <v>180866.68</v>
      </c>
      <c r="J19281" s="141" t="s">
        <v>14088</v>
      </c>
      <c r="K19281" s="133">
        <v>0.97972000000000004</v>
      </c>
      <c r="L19281" s="134" t="s">
        <v>5234</v>
      </c>
      <c r="M19281" s="108">
        <v>1573.7819999999999</v>
      </c>
      <c r="N19281" s="108">
        <v>1433.626</v>
      </c>
      <c r="O19281" s="108">
        <v>8.3780000000000001</v>
      </c>
      <c r="P19281" s="108">
        <v>115.807</v>
      </c>
      <c r="Q19281" s="108">
        <v>527.10400000000004</v>
      </c>
      <c r="R19281" s="108">
        <v>183.92</v>
      </c>
      <c r="S19281" s="108">
        <v>172.81100000000001</v>
      </c>
    </row>
    <row r="19282" spans="1:19" ht="11.25" thickBot="1" x14ac:dyDescent="0.2">
      <c r="A19282" s="112"/>
    </row>
    <row r="19283" spans="1:19" ht="11.25" thickBot="1" x14ac:dyDescent="0.2">
      <c r="A19283" s="107">
        <v>2</v>
      </c>
      <c r="B19283" s="132">
        <v>0.81457175925925929</v>
      </c>
      <c r="C19283" s="108">
        <v>95814.206000000006</v>
      </c>
      <c r="D19283" s="108">
        <v>36799.411</v>
      </c>
      <c r="E19283" s="133">
        <v>0.92667999999999995</v>
      </c>
      <c r="F19283" s="133">
        <v>0.93059999999999998</v>
      </c>
      <c r="G19283" s="108">
        <v>27.823</v>
      </c>
      <c r="H19283" s="108">
        <v>129.03200000000001</v>
      </c>
      <c r="I19283" s="108">
        <v>183664.82</v>
      </c>
      <c r="J19283" s="141" t="s">
        <v>14089</v>
      </c>
      <c r="K19283" s="133">
        <v>0.99587000000000003</v>
      </c>
      <c r="L19283" s="134" t="s">
        <v>5236</v>
      </c>
      <c r="M19283" s="108">
        <v>1566.4469999999999</v>
      </c>
      <c r="N19283" s="108">
        <v>1406.059</v>
      </c>
      <c r="O19283" s="108">
        <v>4.7450000000000001</v>
      </c>
      <c r="P19283" s="108">
        <v>114.77</v>
      </c>
      <c r="Q19283" s="108">
        <v>518.30999999999995</v>
      </c>
      <c r="R19283" s="108">
        <v>173.18</v>
      </c>
      <c r="S19283" s="108">
        <v>192.452</v>
      </c>
    </row>
    <row r="19284" spans="1:19" ht="11.25" thickBot="1" x14ac:dyDescent="0.2">
      <c r="A19284" s="112"/>
    </row>
    <row r="19285" spans="1:19" ht="11.25" thickBot="1" x14ac:dyDescent="0.2">
      <c r="A19285" s="107">
        <v>3</v>
      </c>
      <c r="B19285" s="132">
        <v>0.81474537037037031</v>
      </c>
      <c r="C19285" s="108">
        <v>96823.755999999994</v>
      </c>
      <c r="D19285" s="108">
        <v>37193.991000000002</v>
      </c>
      <c r="E19285" s="133">
        <v>0.93799999999999994</v>
      </c>
      <c r="F19285" s="133">
        <v>0.92935000000000001</v>
      </c>
      <c r="G19285" s="108">
        <v>17.811</v>
      </c>
      <c r="H19285" s="108">
        <v>96.513000000000005</v>
      </c>
      <c r="I19285" s="108">
        <v>183180.55</v>
      </c>
      <c r="J19285" s="141" t="s">
        <v>14090</v>
      </c>
      <c r="K19285" s="133">
        <v>0.99816000000000005</v>
      </c>
      <c r="L19285" s="134" t="s">
        <v>5238</v>
      </c>
      <c r="M19285" s="108">
        <v>1447.1489999999999</v>
      </c>
      <c r="N19285" s="108">
        <v>1456.4179999999999</v>
      </c>
      <c r="O19285" s="108">
        <v>2.0139999999999998</v>
      </c>
      <c r="P19285" s="108">
        <v>95.372</v>
      </c>
      <c r="Q19285" s="108">
        <v>497.41199999999998</v>
      </c>
      <c r="R19285" s="108">
        <v>178.47900000000001</v>
      </c>
      <c r="S19285" s="108">
        <v>222.38</v>
      </c>
    </row>
    <row r="19286" spans="1:19" ht="11.25" thickBot="1" x14ac:dyDescent="0.2">
      <c r="A19286" s="112"/>
    </row>
    <row r="19287" spans="1:19" ht="11.25" thickBot="1" x14ac:dyDescent="0.2">
      <c r="A19287" s="135" t="s">
        <v>362</v>
      </c>
      <c r="B19287" s="112"/>
      <c r="C19287" s="136">
        <v>96335.502999999997</v>
      </c>
      <c r="D19287" s="136">
        <v>36909.069000000003</v>
      </c>
      <c r="E19287" s="137">
        <v>0.92747999999999997</v>
      </c>
      <c r="F19287" s="137">
        <v>0.92679</v>
      </c>
      <c r="G19287" s="136">
        <v>22.780999999999999</v>
      </c>
      <c r="H19287" s="136">
        <v>108.089</v>
      </c>
      <c r="I19287" s="136">
        <v>182570.69</v>
      </c>
      <c r="J19287" s="141" t="s">
        <v>14091</v>
      </c>
      <c r="K19287" s="137">
        <v>0.99124999999999996</v>
      </c>
      <c r="L19287" s="134" t="s">
        <v>5240</v>
      </c>
      <c r="M19287" s="136">
        <v>1529.126</v>
      </c>
      <c r="N19287" s="136">
        <v>1432.0350000000001</v>
      </c>
      <c r="O19287" s="136">
        <v>5.0460000000000003</v>
      </c>
      <c r="P19287" s="136">
        <v>108.65</v>
      </c>
      <c r="Q19287" s="136">
        <v>514.27499999999998</v>
      </c>
      <c r="R19287" s="136">
        <v>178.52600000000001</v>
      </c>
      <c r="S19287" s="136">
        <v>195.881</v>
      </c>
    </row>
    <row r="19288" spans="1:19" ht="11.25" thickBot="1" x14ac:dyDescent="0.2">
      <c r="A19288" s="112"/>
    </row>
    <row r="19289" spans="1:19" ht="11.25" thickBot="1" x14ac:dyDescent="0.2">
      <c r="A19289" s="138" t="s">
        <v>364</v>
      </c>
      <c r="B19289" s="112"/>
      <c r="C19289" s="136">
        <v>505.58600000000001</v>
      </c>
      <c r="D19289" s="136">
        <v>248.92</v>
      </c>
      <c r="E19289" s="137">
        <v>1.014E-2</v>
      </c>
      <c r="F19289" s="137">
        <v>5.5500000000000002E-3</v>
      </c>
      <c r="G19289" s="136">
        <v>5.0060000000000002</v>
      </c>
      <c r="H19289" s="136">
        <v>18.170999999999999</v>
      </c>
      <c r="I19289" s="136">
        <v>1495.441</v>
      </c>
      <c r="J19289" s="141" t="s">
        <v>14092</v>
      </c>
      <c r="K19289" s="137">
        <v>1.005E-2</v>
      </c>
      <c r="L19289" s="134" t="s">
        <v>3610</v>
      </c>
      <c r="M19289" s="136">
        <v>71.088999999999999</v>
      </c>
      <c r="N19289" s="136">
        <v>25.216999999999999</v>
      </c>
      <c r="O19289" s="136">
        <v>3.1930000000000001</v>
      </c>
      <c r="P19289" s="136">
        <v>11.51</v>
      </c>
      <c r="Q19289" s="136">
        <v>15.252000000000001</v>
      </c>
      <c r="R19289" s="136">
        <v>5.37</v>
      </c>
      <c r="S19289" s="136">
        <v>24.962</v>
      </c>
    </row>
    <row r="19290" spans="1:19" ht="11.25" thickBot="1" x14ac:dyDescent="0.2">
      <c r="A19290" s="112"/>
    </row>
    <row r="19291" spans="1:19" ht="11.25" thickBot="1" x14ac:dyDescent="0.2">
      <c r="A19291" s="139" t="s">
        <v>366</v>
      </c>
      <c r="B19291" s="112"/>
      <c r="C19291" s="136">
        <v>0.52500000000000002</v>
      </c>
      <c r="D19291" s="136">
        <v>0.67400000000000004</v>
      </c>
      <c r="E19291" s="140">
        <v>1.093</v>
      </c>
      <c r="F19291" s="140">
        <v>0.59899999999999998</v>
      </c>
      <c r="G19291" s="136">
        <v>21.975000000000001</v>
      </c>
      <c r="H19291" s="136">
        <v>16.811</v>
      </c>
      <c r="I19291" s="136">
        <v>0.81899999999999995</v>
      </c>
      <c r="J19291" s="141" t="s">
        <v>5242</v>
      </c>
      <c r="K19291" s="140">
        <v>1.014</v>
      </c>
      <c r="L19291" s="134" t="s">
        <v>5243</v>
      </c>
      <c r="M19291" s="136">
        <v>4.649</v>
      </c>
      <c r="N19291" s="136">
        <v>1.7609999999999999</v>
      </c>
      <c r="O19291" s="136">
        <v>63.28</v>
      </c>
      <c r="P19291" s="136">
        <v>10.593999999999999</v>
      </c>
      <c r="Q19291" s="136">
        <v>2.9660000000000002</v>
      </c>
      <c r="R19291" s="136">
        <v>3.008</v>
      </c>
      <c r="S19291" s="136">
        <v>12.743</v>
      </c>
    </row>
    <row r="19292" spans="1:19" ht="11.25" thickBot="1" x14ac:dyDescent="0.2">
      <c r="A19292" s="112"/>
    </row>
    <row r="19293" spans="1:19" ht="11.25" thickBot="1" x14ac:dyDescent="0.2">
      <c r="A19293" s="106" t="s">
        <v>357</v>
      </c>
      <c r="B19293" s="106" t="s">
        <v>358</v>
      </c>
      <c r="C19293" s="131" t="s">
        <v>34</v>
      </c>
      <c r="D19293" s="131" t="s">
        <v>35</v>
      </c>
      <c r="E19293" s="130" t="s">
        <v>36</v>
      </c>
      <c r="F19293" s="130" t="s">
        <v>37</v>
      </c>
      <c r="G19293" s="130" t="s">
        <v>38</v>
      </c>
      <c r="H19293" s="130" t="s">
        <v>39</v>
      </c>
      <c r="I19293" s="130" t="s">
        <v>40</v>
      </c>
      <c r="J19293" s="130" t="s">
        <v>41</v>
      </c>
      <c r="K19293" s="130" t="s">
        <v>42</v>
      </c>
      <c r="L19293" s="130" t="s">
        <v>43</v>
      </c>
      <c r="M19293" s="130" t="s">
        <v>44</v>
      </c>
      <c r="N19293" s="130" t="s">
        <v>45</v>
      </c>
      <c r="O19293" s="130" t="s">
        <v>46</v>
      </c>
      <c r="P19293" s="130" t="s">
        <v>47</v>
      </c>
      <c r="Q19293" s="130" t="s">
        <v>48</v>
      </c>
      <c r="R19293" s="130" t="s">
        <v>49</v>
      </c>
      <c r="S19293" s="130" t="s">
        <v>50</v>
      </c>
    </row>
    <row r="19294" spans="1:19" ht="11.25" thickBot="1" x14ac:dyDescent="0.2">
      <c r="A19294" s="107">
        <v>1</v>
      </c>
      <c r="B19294" s="132">
        <v>0.814386574074074</v>
      </c>
      <c r="C19294" s="133">
        <v>0.89424000000000003</v>
      </c>
      <c r="D19294" s="134" t="s">
        <v>5244</v>
      </c>
      <c r="E19294" s="108">
        <v>2633.241</v>
      </c>
      <c r="F19294" s="108">
        <v>1127.0260000000001</v>
      </c>
      <c r="G19294" s="108">
        <v>4.6109999999999998</v>
      </c>
      <c r="H19294" s="108">
        <v>4619.2110000000002</v>
      </c>
      <c r="I19294" s="108">
        <v>189061.84</v>
      </c>
      <c r="J19294" s="108">
        <v>1207721.7</v>
      </c>
      <c r="K19294" s="108">
        <v>26510.834999999999</v>
      </c>
      <c r="L19294" s="108">
        <v>51533.870999999999</v>
      </c>
      <c r="M19294" s="108">
        <v>7975.0860000000002</v>
      </c>
      <c r="N19294" s="108">
        <v>5493.4359999999997</v>
      </c>
      <c r="O19294" s="108">
        <v>889.59500000000003</v>
      </c>
      <c r="P19294" s="108">
        <v>827.29</v>
      </c>
      <c r="Q19294" s="108">
        <v>1033.818</v>
      </c>
      <c r="R19294" s="108">
        <v>862.22400000000005</v>
      </c>
      <c r="S19294" s="108">
        <v>1087.796</v>
      </c>
    </row>
    <row r="19295" spans="1:19" ht="11.25" thickBot="1" x14ac:dyDescent="0.2">
      <c r="A19295" s="112"/>
    </row>
    <row r="19296" spans="1:19" ht="11.25" thickBot="1" x14ac:dyDescent="0.2">
      <c r="A19296" s="107">
        <v>2</v>
      </c>
      <c r="B19296" s="132">
        <v>0.81457175925925929</v>
      </c>
      <c r="C19296" s="133">
        <v>0.91008</v>
      </c>
      <c r="D19296" s="134" t="s">
        <v>5245</v>
      </c>
      <c r="E19296" s="108">
        <v>2691.2640000000001</v>
      </c>
      <c r="F19296" s="108">
        <v>1173.3969999999999</v>
      </c>
      <c r="G19296" s="108">
        <v>-1.798</v>
      </c>
      <c r="H19296" s="108">
        <v>4547.9030000000002</v>
      </c>
      <c r="I19296" s="108">
        <v>188854.45</v>
      </c>
      <c r="J19296" s="108">
        <v>1206462.7</v>
      </c>
      <c r="K19296" s="108">
        <v>26926.61</v>
      </c>
      <c r="L19296" s="108">
        <v>52033.343999999997</v>
      </c>
      <c r="M19296" s="108">
        <v>8032.5290000000005</v>
      </c>
      <c r="N19296" s="108">
        <v>5524.0020000000004</v>
      </c>
      <c r="O19296" s="108">
        <v>918.60199999999998</v>
      </c>
      <c r="P19296" s="108">
        <v>810.19600000000003</v>
      </c>
      <c r="Q19296" s="108">
        <v>1002.159</v>
      </c>
      <c r="R19296" s="108">
        <v>843.04600000000005</v>
      </c>
      <c r="S19296" s="108">
        <v>1051.173</v>
      </c>
    </row>
    <row r="19297" spans="1:19" ht="11.25" thickBot="1" x14ac:dyDescent="0.2">
      <c r="A19297" s="112"/>
    </row>
    <row r="19298" spans="1:19" ht="11.25" thickBot="1" x14ac:dyDescent="0.2">
      <c r="A19298" s="107">
        <v>3</v>
      </c>
      <c r="B19298" s="132">
        <v>0.81474537037037031</v>
      </c>
      <c r="C19298" s="133">
        <v>0.91473000000000004</v>
      </c>
      <c r="D19298" s="134" t="s">
        <v>5246</v>
      </c>
      <c r="E19298" s="108">
        <v>2686.5279999999998</v>
      </c>
      <c r="F19298" s="108">
        <v>1232.18</v>
      </c>
      <c r="G19298" s="108">
        <v>0.02</v>
      </c>
      <c r="H19298" s="108">
        <v>4801.2269999999999</v>
      </c>
      <c r="I19298" s="108">
        <v>190946.43</v>
      </c>
      <c r="J19298" s="108">
        <v>1213257</v>
      </c>
      <c r="K19298" s="108">
        <v>26695.083999999999</v>
      </c>
      <c r="L19298" s="108">
        <v>51859.427000000003</v>
      </c>
      <c r="M19298" s="108">
        <v>7904.9459999999999</v>
      </c>
      <c r="N19298" s="108">
        <v>5536.5190000000002</v>
      </c>
      <c r="O19298" s="108">
        <v>867.23599999999999</v>
      </c>
      <c r="P19298" s="108">
        <v>802.46799999999996</v>
      </c>
      <c r="Q19298" s="108">
        <v>1017.412</v>
      </c>
      <c r="R19298" s="108">
        <v>835.947</v>
      </c>
      <c r="S19298" s="108">
        <v>1080.9580000000001</v>
      </c>
    </row>
    <row r="19299" spans="1:19" ht="11.25" thickBot="1" x14ac:dyDescent="0.2">
      <c r="A19299" s="112"/>
    </row>
    <row r="19300" spans="1:19" ht="11.25" thickBot="1" x14ac:dyDescent="0.2">
      <c r="A19300" s="135" t="s">
        <v>362</v>
      </c>
      <c r="B19300" s="112"/>
      <c r="C19300" s="137">
        <v>0.90634999999999999</v>
      </c>
      <c r="D19300" s="134" t="s">
        <v>5247</v>
      </c>
      <c r="E19300" s="136">
        <v>2670.3440000000001</v>
      </c>
      <c r="F19300" s="136">
        <v>1177.5340000000001</v>
      </c>
      <c r="G19300" s="136">
        <v>0.94499999999999995</v>
      </c>
      <c r="H19300" s="136">
        <v>4656.1139999999996</v>
      </c>
      <c r="I19300" s="136">
        <v>189620.91</v>
      </c>
      <c r="J19300" s="136">
        <v>1209147.1000000001</v>
      </c>
      <c r="K19300" s="136">
        <v>26710.843000000001</v>
      </c>
      <c r="L19300" s="136">
        <v>51808.881000000001</v>
      </c>
      <c r="M19300" s="136">
        <v>7970.8540000000003</v>
      </c>
      <c r="N19300" s="136">
        <v>5517.9849999999997</v>
      </c>
      <c r="O19300" s="136">
        <v>891.81100000000004</v>
      </c>
      <c r="P19300" s="136">
        <v>813.31799999999998</v>
      </c>
      <c r="Q19300" s="136">
        <v>1017.796</v>
      </c>
      <c r="R19300" s="136">
        <v>847.072</v>
      </c>
      <c r="S19300" s="136">
        <v>1073.309</v>
      </c>
    </row>
    <row r="19301" spans="1:19" ht="11.25" thickBot="1" x14ac:dyDescent="0.2">
      <c r="A19301" s="112"/>
    </row>
    <row r="19302" spans="1:19" ht="11.25" thickBot="1" x14ac:dyDescent="0.2">
      <c r="A19302" s="138" t="s">
        <v>364</v>
      </c>
      <c r="B19302" s="112"/>
      <c r="C19302" s="137">
        <v>1.074E-2</v>
      </c>
      <c r="D19302" s="134" t="s">
        <v>1312</v>
      </c>
      <c r="E19302" s="136">
        <v>32.22</v>
      </c>
      <c r="F19302" s="136">
        <v>52.698999999999998</v>
      </c>
      <c r="G19302" s="136">
        <v>3.3029999999999999</v>
      </c>
      <c r="H19302" s="136">
        <v>130.63200000000001</v>
      </c>
      <c r="I19302" s="136">
        <v>1152.6130000000001</v>
      </c>
      <c r="J19302" s="136">
        <v>3614.52</v>
      </c>
      <c r="K19302" s="136">
        <v>208.33500000000001</v>
      </c>
      <c r="L19302" s="136">
        <v>253.54400000000001</v>
      </c>
      <c r="M19302" s="136">
        <v>63.896999999999998</v>
      </c>
      <c r="N19302" s="136">
        <v>22.161999999999999</v>
      </c>
      <c r="O19302" s="136">
        <v>25.754999999999999</v>
      </c>
      <c r="P19302" s="136">
        <v>12.702</v>
      </c>
      <c r="Q19302" s="136">
        <v>15.833</v>
      </c>
      <c r="R19302" s="136">
        <v>13.593</v>
      </c>
      <c r="S19302" s="136">
        <v>19.472999999999999</v>
      </c>
    </row>
    <row r="19303" spans="1:19" ht="11.25" thickBot="1" x14ac:dyDescent="0.2">
      <c r="A19303" s="112"/>
    </row>
    <row r="19304" spans="1:19" ht="11.25" thickBot="1" x14ac:dyDescent="0.2">
      <c r="A19304" s="139" t="s">
        <v>366</v>
      </c>
      <c r="B19304" s="112"/>
      <c r="C19304" s="140">
        <v>1.1850000000000001</v>
      </c>
      <c r="D19304" s="134" t="s">
        <v>5248</v>
      </c>
      <c r="E19304" s="136">
        <v>1.2070000000000001</v>
      </c>
      <c r="F19304" s="136">
        <v>4.4749999999999996</v>
      </c>
      <c r="G19304" s="136">
        <v>349.69499999999999</v>
      </c>
      <c r="H19304" s="136">
        <v>2.806</v>
      </c>
      <c r="I19304" s="136">
        <v>0.60799999999999998</v>
      </c>
      <c r="J19304" s="136">
        <v>0.29899999999999999</v>
      </c>
      <c r="K19304" s="136">
        <v>0.78</v>
      </c>
      <c r="L19304" s="136">
        <v>0.48899999999999999</v>
      </c>
      <c r="M19304" s="136">
        <v>0.80200000000000005</v>
      </c>
      <c r="N19304" s="136">
        <v>0.40200000000000002</v>
      </c>
      <c r="O19304" s="136">
        <v>2.8879999999999999</v>
      </c>
      <c r="P19304" s="136">
        <v>1.5620000000000001</v>
      </c>
      <c r="Q19304" s="136">
        <v>1.556</v>
      </c>
      <c r="R19304" s="136">
        <v>1.605</v>
      </c>
      <c r="S19304" s="136">
        <v>1.8140000000000001</v>
      </c>
    </row>
    <row r="19305" spans="1:19" ht="11.25" thickBot="1" x14ac:dyDescent="0.2">
      <c r="A19305" s="112"/>
    </row>
    <row r="19306" spans="1:19" ht="11.25" thickBot="1" x14ac:dyDescent="0.2">
      <c r="A19306" s="106" t="s">
        <v>357</v>
      </c>
      <c r="B19306" s="106" t="s">
        <v>358</v>
      </c>
      <c r="C19306" s="130" t="s">
        <v>51</v>
      </c>
      <c r="D19306" s="130" t="s">
        <v>52</v>
      </c>
      <c r="E19306" s="130" t="s">
        <v>53</v>
      </c>
      <c r="F19306" s="130" t="s">
        <v>54</v>
      </c>
      <c r="G19306" s="130" t="s">
        <v>55</v>
      </c>
      <c r="H19306" s="130" t="s">
        <v>56</v>
      </c>
      <c r="I19306" s="130" t="s">
        <v>57</v>
      </c>
      <c r="J19306" s="130" t="s">
        <v>58</v>
      </c>
      <c r="K19306" s="130" t="s">
        <v>59</v>
      </c>
      <c r="L19306" s="130" t="s">
        <v>60</v>
      </c>
      <c r="M19306" s="130" t="s">
        <v>61</v>
      </c>
      <c r="N19306" s="130" t="s">
        <v>62</v>
      </c>
      <c r="O19306" s="130" t="s">
        <v>63</v>
      </c>
      <c r="P19306" s="130" t="s">
        <v>64</v>
      </c>
      <c r="Q19306" s="131" t="s">
        <v>65</v>
      </c>
      <c r="R19306" s="131" t="s">
        <v>66</v>
      </c>
      <c r="S19306" s="130" t="s">
        <v>67</v>
      </c>
    </row>
    <row r="19307" spans="1:19" ht="11.25" thickBot="1" x14ac:dyDescent="0.2">
      <c r="A19307" s="107">
        <v>1</v>
      </c>
      <c r="B19307" s="132">
        <v>0.814386574074074</v>
      </c>
      <c r="C19307" s="108">
        <v>871.05600000000004</v>
      </c>
      <c r="D19307" s="108">
        <v>705.68399999999997</v>
      </c>
      <c r="E19307" s="108">
        <v>307.46800000000002</v>
      </c>
      <c r="F19307" s="108">
        <v>390.60500000000002</v>
      </c>
      <c r="G19307" s="108">
        <v>328.58699999999999</v>
      </c>
      <c r="H19307" s="108">
        <v>380.94400000000002</v>
      </c>
      <c r="I19307" s="108">
        <v>906.86500000000001</v>
      </c>
      <c r="J19307" s="108">
        <v>1394.5219999999999</v>
      </c>
      <c r="K19307" s="108">
        <v>2102.2730000000001</v>
      </c>
      <c r="L19307" s="108">
        <v>-14.019</v>
      </c>
      <c r="M19307" s="108">
        <v>1.2889999999999999</v>
      </c>
      <c r="N19307" s="108">
        <v>555.25699999999995</v>
      </c>
      <c r="O19307" s="108">
        <v>322.70100000000002</v>
      </c>
      <c r="P19307" s="108">
        <v>182716.17</v>
      </c>
      <c r="Q19307" s="133">
        <v>0.86538999999999999</v>
      </c>
      <c r="R19307" s="134" t="s">
        <v>1302</v>
      </c>
      <c r="S19307" s="108">
        <v>8343.7759999999998</v>
      </c>
    </row>
    <row r="19308" spans="1:19" ht="11.25" thickBot="1" x14ac:dyDescent="0.2">
      <c r="A19308" s="112"/>
    </row>
    <row r="19309" spans="1:19" ht="11.25" thickBot="1" x14ac:dyDescent="0.2">
      <c r="A19309" s="107">
        <v>2</v>
      </c>
      <c r="B19309" s="132">
        <v>0.81457175925925929</v>
      </c>
      <c r="C19309" s="108">
        <v>821.93899999999996</v>
      </c>
      <c r="D19309" s="108">
        <v>690.57500000000005</v>
      </c>
      <c r="E19309" s="108">
        <v>293.48599999999999</v>
      </c>
      <c r="F19309" s="108">
        <v>413.73899999999998</v>
      </c>
      <c r="G19309" s="108">
        <v>334.14499999999998</v>
      </c>
      <c r="H19309" s="108">
        <v>475.37900000000002</v>
      </c>
      <c r="I19309" s="108">
        <v>926.774</v>
      </c>
      <c r="J19309" s="108">
        <v>1426.8779999999999</v>
      </c>
      <c r="K19309" s="108">
        <v>2179.5059999999999</v>
      </c>
      <c r="L19309" s="108">
        <v>-8.3650000000000002</v>
      </c>
      <c r="M19309" s="108">
        <v>5.0510000000000002</v>
      </c>
      <c r="N19309" s="108">
        <v>545.59199999999998</v>
      </c>
      <c r="O19309" s="108">
        <v>327.23599999999999</v>
      </c>
      <c r="P19309" s="108">
        <v>182776.88</v>
      </c>
      <c r="Q19309" s="133">
        <v>0.88112999999999997</v>
      </c>
      <c r="R19309" s="134" t="s">
        <v>5249</v>
      </c>
      <c r="S19309" s="108">
        <v>8488.0339999999997</v>
      </c>
    </row>
    <row r="19310" spans="1:19" ht="11.25" thickBot="1" x14ac:dyDescent="0.2">
      <c r="A19310" s="112"/>
    </row>
    <row r="19311" spans="1:19" ht="11.25" thickBot="1" x14ac:dyDescent="0.2">
      <c r="A19311" s="107">
        <v>3</v>
      </c>
      <c r="B19311" s="132">
        <v>0.81474537037037031</v>
      </c>
      <c r="C19311" s="108">
        <v>799.11900000000003</v>
      </c>
      <c r="D19311" s="108">
        <v>764.86099999999999</v>
      </c>
      <c r="E19311" s="108">
        <v>318.858</v>
      </c>
      <c r="F19311" s="108">
        <v>452.46100000000001</v>
      </c>
      <c r="G19311" s="108">
        <v>282.08</v>
      </c>
      <c r="H19311" s="108">
        <v>401.93700000000001</v>
      </c>
      <c r="I19311" s="108">
        <v>933.48800000000006</v>
      </c>
      <c r="J19311" s="108">
        <v>1458.4390000000001</v>
      </c>
      <c r="K19311" s="108">
        <v>2060.875</v>
      </c>
      <c r="L19311" s="108">
        <v>-2.7829999999999999</v>
      </c>
      <c r="M19311" s="108">
        <v>0.29899999999999999</v>
      </c>
      <c r="N19311" s="108">
        <v>518.50699999999995</v>
      </c>
      <c r="O19311" s="108">
        <v>313.887</v>
      </c>
      <c r="P19311" s="108">
        <v>183686.05</v>
      </c>
      <c r="Q19311" s="133">
        <v>0.89185999999999999</v>
      </c>
      <c r="R19311" s="134" t="s">
        <v>5250</v>
      </c>
      <c r="S19311" s="108">
        <v>8043.7449999999999</v>
      </c>
    </row>
    <row r="19312" spans="1:19" ht="11.25" thickBot="1" x14ac:dyDescent="0.2">
      <c r="A19312" s="112"/>
    </row>
    <row r="19313" spans="1:19" ht="11.25" thickBot="1" x14ac:dyDescent="0.2">
      <c r="A19313" s="135" t="s">
        <v>362</v>
      </c>
      <c r="B19313" s="112"/>
      <c r="C19313" s="136">
        <v>830.70500000000004</v>
      </c>
      <c r="D19313" s="136">
        <v>720.37300000000005</v>
      </c>
      <c r="E19313" s="136">
        <v>306.60399999999998</v>
      </c>
      <c r="F19313" s="136">
        <v>418.935</v>
      </c>
      <c r="G19313" s="136">
        <v>314.93799999999999</v>
      </c>
      <c r="H19313" s="136">
        <v>419.42</v>
      </c>
      <c r="I19313" s="136">
        <v>922.37599999999998</v>
      </c>
      <c r="J19313" s="136">
        <v>1426.6130000000001</v>
      </c>
      <c r="K19313" s="136">
        <v>2114.2179999999998</v>
      </c>
      <c r="L19313" s="136">
        <v>-8.3889999999999993</v>
      </c>
      <c r="M19313" s="136">
        <v>2.2130000000000001</v>
      </c>
      <c r="N19313" s="136">
        <v>539.78499999999997</v>
      </c>
      <c r="O19313" s="136">
        <v>321.27499999999998</v>
      </c>
      <c r="P19313" s="136">
        <v>183059.7</v>
      </c>
      <c r="Q19313" s="137">
        <v>0.87946000000000002</v>
      </c>
      <c r="R19313" s="134" t="s">
        <v>5251</v>
      </c>
      <c r="S19313" s="136">
        <v>8291.8520000000008</v>
      </c>
    </row>
    <row r="19314" spans="1:19" ht="11.25" thickBot="1" x14ac:dyDescent="0.2">
      <c r="A19314" s="112"/>
    </row>
    <row r="19315" spans="1:19" ht="11.25" thickBot="1" x14ac:dyDescent="0.2">
      <c r="A19315" s="138" t="s">
        <v>364</v>
      </c>
      <c r="B19315" s="112"/>
      <c r="C19315" s="136">
        <v>36.761000000000003</v>
      </c>
      <c r="D19315" s="136">
        <v>39.261000000000003</v>
      </c>
      <c r="E19315" s="136">
        <v>12.708</v>
      </c>
      <c r="F19315" s="136">
        <v>31.254000000000001</v>
      </c>
      <c r="G19315" s="136">
        <v>28.591000000000001</v>
      </c>
      <c r="H19315" s="136">
        <v>49.585999999999999</v>
      </c>
      <c r="I19315" s="136">
        <v>13.846</v>
      </c>
      <c r="J19315" s="136">
        <v>31.959</v>
      </c>
      <c r="K19315" s="136">
        <v>60.210999999999999</v>
      </c>
      <c r="L19315" s="136">
        <v>5.6180000000000003</v>
      </c>
      <c r="M19315" s="136">
        <v>2.5070000000000001</v>
      </c>
      <c r="N19315" s="136">
        <v>19.050999999999998</v>
      </c>
      <c r="O19315" s="136">
        <v>6.7880000000000003</v>
      </c>
      <c r="P19315" s="136">
        <v>543.28099999999995</v>
      </c>
      <c r="Q19315" s="137">
        <v>1.3310000000000001E-2</v>
      </c>
      <c r="R19315" s="134" t="s">
        <v>5252</v>
      </c>
      <c r="S19315" s="136">
        <v>226.65</v>
      </c>
    </row>
    <row r="19316" spans="1:19" ht="11.25" thickBot="1" x14ac:dyDescent="0.2">
      <c r="A19316" s="112"/>
    </row>
    <row r="19317" spans="1:19" ht="11.25" thickBot="1" x14ac:dyDescent="0.2">
      <c r="A19317" s="139" t="s">
        <v>366</v>
      </c>
      <c r="B19317" s="112"/>
      <c r="C19317" s="136">
        <v>4.4249999999999998</v>
      </c>
      <c r="D19317" s="136">
        <v>5.45</v>
      </c>
      <c r="E19317" s="136">
        <v>4.1449999999999996</v>
      </c>
      <c r="F19317" s="136">
        <v>7.46</v>
      </c>
      <c r="G19317" s="136">
        <v>9.0779999999999994</v>
      </c>
      <c r="H19317" s="136">
        <v>11.821999999999999</v>
      </c>
      <c r="I19317" s="136">
        <v>1.5009999999999999</v>
      </c>
      <c r="J19317" s="136">
        <v>2.2400000000000002</v>
      </c>
      <c r="K19317" s="136">
        <v>2.8479999999999999</v>
      </c>
      <c r="L19317" s="136">
        <v>66.965000000000003</v>
      </c>
      <c r="M19317" s="136">
        <v>113.28400000000001</v>
      </c>
      <c r="N19317" s="136">
        <v>3.5289999999999999</v>
      </c>
      <c r="O19317" s="136">
        <v>2.113</v>
      </c>
      <c r="P19317" s="136">
        <v>0.29699999999999999</v>
      </c>
      <c r="Q19317" s="140">
        <v>1.514</v>
      </c>
      <c r="R19317" s="134" t="s">
        <v>1639</v>
      </c>
      <c r="S19317" s="136">
        <v>2.7330000000000001</v>
      </c>
    </row>
    <row r="19318" spans="1:19" ht="11.25" thickBot="1" x14ac:dyDescent="0.2">
      <c r="A19318" s="112"/>
    </row>
    <row r="19319" spans="1:19" ht="11.25" thickBot="1" x14ac:dyDescent="0.2">
      <c r="A19319" s="106" t="s">
        <v>357</v>
      </c>
      <c r="B19319" s="106" t="s">
        <v>358</v>
      </c>
      <c r="C19319" s="130" t="s">
        <v>68</v>
      </c>
    </row>
    <row r="19320" spans="1:19" ht="11.25" thickBot="1" x14ac:dyDescent="0.2">
      <c r="A19320" s="107">
        <v>1</v>
      </c>
      <c r="B19320" s="132">
        <v>0.814386574074074</v>
      </c>
      <c r="C19320" s="108">
        <v>1421.913</v>
      </c>
    </row>
    <row r="19321" spans="1:19" ht="11.25" thickBot="1" x14ac:dyDescent="0.2">
      <c r="A19321" s="112"/>
    </row>
    <row r="19322" spans="1:19" ht="11.25" thickBot="1" x14ac:dyDescent="0.2">
      <c r="A19322" s="107">
        <v>2</v>
      </c>
      <c r="B19322" s="132">
        <v>0.81457175925925929</v>
      </c>
      <c r="C19322" s="108">
        <v>1457.0340000000001</v>
      </c>
    </row>
    <row r="19323" spans="1:19" ht="11.25" thickBot="1" x14ac:dyDescent="0.2">
      <c r="A19323" s="112"/>
    </row>
    <row r="19324" spans="1:19" ht="11.25" thickBot="1" x14ac:dyDescent="0.2">
      <c r="A19324" s="107">
        <v>3</v>
      </c>
      <c r="B19324" s="132">
        <v>0.81474537037037031</v>
      </c>
      <c r="C19324" s="108">
        <v>1449.51</v>
      </c>
    </row>
    <row r="19325" spans="1:19" ht="11.25" thickBot="1" x14ac:dyDescent="0.2">
      <c r="A19325" s="112"/>
    </row>
    <row r="19326" spans="1:19" ht="11.25" thickBot="1" x14ac:dyDescent="0.2">
      <c r="A19326" s="135" t="s">
        <v>362</v>
      </c>
      <c r="B19326" s="112"/>
      <c r="C19326" s="136">
        <v>1442.819</v>
      </c>
    </row>
    <row r="19327" spans="1:19" ht="11.25" thickBot="1" x14ac:dyDescent="0.2">
      <c r="A19327" s="112"/>
    </row>
    <row r="19328" spans="1:19" ht="11.25" thickBot="1" x14ac:dyDescent="0.2">
      <c r="A19328" s="138" t="s">
        <v>364</v>
      </c>
      <c r="B19328" s="112"/>
      <c r="C19328" s="136">
        <v>18.492000000000001</v>
      </c>
    </row>
    <row r="19329" spans="1:19" ht="11.25" thickBot="1" x14ac:dyDescent="0.2">
      <c r="A19329" s="112"/>
    </row>
    <row r="19330" spans="1:19" ht="11.25" thickBot="1" x14ac:dyDescent="0.2">
      <c r="A19330" s="139" t="s">
        <v>366</v>
      </c>
      <c r="B19330" s="112"/>
      <c r="C19330" s="136">
        <v>1.282</v>
      </c>
    </row>
    <row r="19331" spans="1:19" ht="10.5" x14ac:dyDescent="0.15">
      <c r="A19331" s="112"/>
    </row>
    <row r="19332" spans="1:19" x14ac:dyDescent="0.15">
      <c r="A19332" s="129"/>
      <c r="B19332" s="86" t="s">
        <v>5253</v>
      </c>
    </row>
    <row r="19333" spans="1:19" ht="9.75" thickBot="1" x14ac:dyDescent="0.2">
      <c r="A19333" s="81" t="s">
        <v>5871</v>
      </c>
    </row>
    <row r="19334" spans="1:19" ht="11.25" thickBot="1" x14ac:dyDescent="0.2">
      <c r="A19334" s="106" t="s">
        <v>357</v>
      </c>
      <c r="B19334" s="106" t="s">
        <v>358</v>
      </c>
      <c r="C19334" s="130" t="s">
        <v>0</v>
      </c>
      <c r="D19334" s="130" t="s">
        <v>1</v>
      </c>
      <c r="E19334" s="130" t="s">
        <v>2</v>
      </c>
      <c r="F19334" s="130" t="s">
        <v>3</v>
      </c>
      <c r="G19334" s="130" t="s">
        <v>4</v>
      </c>
      <c r="H19334" s="130" t="s">
        <v>5</v>
      </c>
      <c r="I19334" s="131" t="s">
        <v>6</v>
      </c>
      <c r="J19334" s="131" t="s">
        <v>7</v>
      </c>
      <c r="K19334" s="130" t="s">
        <v>8</v>
      </c>
      <c r="L19334" s="130" t="s">
        <v>9</v>
      </c>
      <c r="M19334" s="130" t="s">
        <v>10</v>
      </c>
      <c r="N19334" s="130" t="s">
        <v>11</v>
      </c>
      <c r="O19334" s="130" t="s">
        <v>12</v>
      </c>
      <c r="P19334" s="130" t="s">
        <v>13</v>
      </c>
      <c r="Q19334" s="130" t="s">
        <v>14</v>
      </c>
      <c r="R19334" s="130" t="s">
        <v>15</v>
      </c>
      <c r="S19334" s="130" t="s">
        <v>16</v>
      </c>
    </row>
    <row r="19335" spans="1:19" ht="11.25" thickBot="1" x14ac:dyDescent="0.2">
      <c r="A19335" s="107">
        <v>1</v>
      </c>
      <c r="B19335" s="132">
        <v>0.81952546296296302</v>
      </c>
      <c r="C19335" s="141" t="s">
        <v>14093</v>
      </c>
      <c r="D19335" s="141" t="s">
        <v>14094</v>
      </c>
      <c r="E19335" s="141" t="s">
        <v>14095</v>
      </c>
      <c r="F19335" s="141" t="s">
        <v>14096</v>
      </c>
      <c r="G19335" s="141" t="s">
        <v>14097</v>
      </c>
      <c r="H19335" s="141" t="s">
        <v>14098</v>
      </c>
      <c r="I19335" s="133">
        <v>1.0372600000000001</v>
      </c>
      <c r="J19335" s="134" t="s">
        <v>5260</v>
      </c>
      <c r="K19335" s="141" t="s">
        <v>14099</v>
      </c>
      <c r="L19335" s="108">
        <v>223.72900000000001</v>
      </c>
      <c r="M19335" s="108">
        <v>15441.715</v>
      </c>
      <c r="N19335" s="108">
        <v>24945.79</v>
      </c>
      <c r="O19335" s="141" t="s">
        <v>14100</v>
      </c>
      <c r="P19335" s="108">
        <v>263896.59999999998</v>
      </c>
      <c r="Q19335" s="108">
        <v>6235.1379999999999</v>
      </c>
      <c r="R19335" s="108">
        <v>27206.384999999998</v>
      </c>
      <c r="S19335" s="108">
        <v>286812.51</v>
      </c>
    </row>
    <row r="19336" spans="1:19" ht="11.25" thickBot="1" x14ac:dyDescent="0.2">
      <c r="A19336" s="112"/>
    </row>
    <row r="19337" spans="1:19" ht="11.25" thickBot="1" x14ac:dyDescent="0.2">
      <c r="A19337" s="107">
        <v>2</v>
      </c>
      <c r="B19337" s="132">
        <v>0.8197106481481482</v>
      </c>
      <c r="C19337" s="141" t="s">
        <v>14101</v>
      </c>
      <c r="D19337" s="141" t="s">
        <v>14102</v>
      </c>
      <c r="E19337" s="141" t="s">
        <v>14103</v>
      </c>
      <c r="F19337" s="141" t="s">
        <v>14104</v>
      </c>
      <c r="G19337" s="141" t="s">
        <v>14105</v>
      </c>
      <c r="H19337" s="141" t="s">
        <v>14106</v>
      </c>
      <c r="I19337" s="133">
        <v>1.0605899999999999</v>
      </c>
      <c r="J19337" s="134" t="s">
        <v>5269</v>
      </c>
      <c r="K19337" s="141" t="s">
        <v>14107</v>
      </c>
      <c r="L19337" s="108">
        <v>191.44499999999999</v>
      </c>
      <c r="M19337" s="108">
        <v>15989.957</v>
      </c>
      <c r="N19337" s="108">
        <v>25241.205999999998</v>
      </c>
      <c r="O19337" s="141" t="s">
        <v>14108</v>
      </c>
      <c r="P19337" s="108">
        <v>259773.16</v>
      </c>
      <c r="Q19337" s="108">
        <v>5964.21</v>
      </c>
      <c r="R19337" s="108">
        <v>27341.921999999999</v>
      </c>
      <c r="S19337" s="108">
        <v>287314.94</v>
      </c>
    </row>
    <row r="19338" spans="1:19" ht="11.25" thickBot="1" x14ac:dyDescent="0.2">
      <c r="A19338" s="112"/>
    </row>
    <row r="19339" spans="1:19" ht="11.25" thickBot="1" x14ac:dyDescent="0.2">
      <c r="A19339" s="107">
        <v>3</v>
      </c>
      <c r="B19339" s="132">
        <v>0.81988425925925934</v>
      </c>
      <c r="C19339" s="141" t="s">
        <v>14109</v>
      </c>
      <c r="D19339" s="141" t="s">
        <v>14110</v>
      </c>
      <c r="E19339" s="141" t="s">
        <v>14111</v>
      </c>
      <c r="F19339" s="141" t="s">
        <v>14112</v>
      </c>
      <c r="G19339" s="141" t="s">
        <v>14113</v>
      </c>
      <c r="H19339" s="141" t="s">
        <v>14114</v>
      </c>
      <c r="I19339" s="133">
        <v>1.0452300000000001</v>
      </c>
      <c r="J19339" s="134" t="s">
        <v>5276</v>
      </c>
      <c r="K19339" s="141" t="s">
        <v>14115</v>
      </c>
      <c r="L19339" s="108">
        <v>200.96899999999999</v>
      </c>
      <c r="M19339" s="108">
        <v>15394.842000000001</v>
      </c>
      <c r="N19339" s="108">
        <v>25451.085999999999</v>
      </c>
      <c r="O19339" s="141" t="s">
        <v>14116</v>
      </c>
      <c r="P19339" s="108">
        <v>264975.55</v>
      </c>
      <c r="Q19339" s="108">
        <v>6039.78</v>
      </c>
      <c r="R19339" s="108">
        <v>27449.291000000001</v>
      </c>
      <c r="S19339" s="108">
        <v>287417.51</v>
      </c>
    </row>
    <row r="19340" spans="1:19" ht="11.25" thickBot="1" x14ac:dyDescent="0.2">
      <c r="A19340" s="112"/>
    </row>
    <row r="19341" spans="1:19" ht="11.25" thickBot="1" x14ac:dyDescent="0.2">
      <c r="A19341" s="135" t="s">
        <v>362</v>
      </c>
      <c r="B19341" s="112"/>
      <c r="C19341" s="141" t="s">
        <v>14117</v>
      </c>
      <c r="D19341" s="141" t="s">
        <v>14118</v>
      </c>
      <c r="E19341" s="141" t="s">
        <v>14119</v>
      </c>
      <c r="F19341" s="141" t="s">
        <v>14120</v>
      </c>
      <c r="G19341" s="141" t="s">
        <v>14121</v>
      </c>
      <c r="H19341" s="141" t="s">
        <v>14122</v>
      </c>
      <c r="I19341" s="137">
        <v>1.04769</v>
      </c>
      <c r="J19341" s="134" t="s">
        <v>5284</v>
      </c>
      <c r="K19341" s="141" t="s">
        <v>14123</v>
      </c>
      <c r="L19341" s="136">
        <v>205.381</v>
      </c>
      <c r="M19341" s="136">
        <v>15608.838</v>
      </c>
      <c r="N19341" s="136">
        <v>25212.694</v>
      </c>
      <c r="O19341" s="141" t="s">
        <v>14124</v>
      </c>
      <c r="P19341" s="136">
        <v>262881.77</v>
      </c>
      <c r="Q19341" s="136">
        <v>6079.71</v>
      </c>
      <c r="R19341" s="136">
        <v>27332.532999999999</v>
      </c>
      <c r="S19341" s="136">
        <v>287181.65000000002</v>
      </c>
    </row>
    <row r="19342" spans="1:19" ht="11.25" thickBot="1" x14ac:dyDescent="0.2">
      <c r="A19342" s="112"/>
    </row>
    <row r="19343" spans="1:19" ht="11.25" thickBot="1" x14ac:dyDescent="0.2">
      <c r="A19343" s="138" t="s">
        <v>364</v>
      </c>
      <c r="B19343" s="112"/>
      <c r="C19343" s="141" t="s">
        <v>14125</v>
      </c>
      <c r="D19343" s="141" t="s">
        <v>14126</v>
      </c>
      <c r="E19343" s="141" t="s">
        <v>14127</v>
      </c>
      <c r="F19343" s="141" t="s">
        <v>14128</v>
      </c>
      <c r="G19343" s="141" t="s">
        <v>14129</v>
      </c>
      <c r="H19343" s="141" t="s">
        <v>14130</v>
      </c>
      <c r="I19343" s="137">
        <v>1.1860000000000001E-2</v>
      </c>
      <c r="J19343" s="134" t="s">
        <v>1352</v>
      </c>
      <c r="K19343" s="141" t="s">
        <v>14131</v>
      </c>
      <c r="L19343" s="136">
        <v>16.588000000000001</v>
      </c>
      <c r="M19343" s="136">
        <v>330.88900000000001</v>
      </c>
      <c r="N19343" s="136">
        <v>253.852</v>
      </c>
      <c r="O19343" s="141" t="s">
        <v>14132</v>
      </c>
      <c r="P19343" s="136">
        <v>2745.6529999999998</v>
      </c>
      <c r="Q19343" s="136">
        <v>139.80799999999999</v>
      </c>
      <c r="R19343" s="136">
        <v>121.72499999999999</v>
      </c>
      <c r="S19343" s="136">
        <v>323.774</v>
      </c>
    </row>
    <row r="19344" spans="1:19" ht="11.25" thickBot="1" x14ac:dyDescent="0.2">
      <c r="A19344" s="112"/>
    </row>
    <row r="19345" spans="1:19" ht="11.25" thickBot="1" x14ac:dyDescent="0.2">
      <c r="A19345" s="139" t="s">
        <v>366</v>
      </c>
      <c r="B19345" s="112"/>
      <c r="C19345" s="141" t="s">
        <v>14133</v>
      </c>
      <c r="D19345" s="141" t="s">
        <v>5293</v>
      </c>
      <c r="E19345" s="141" t="s">
        <v>3140</v>
      </c>
      <c r="F19345" s="141" t="s">
        <v>1337</v>
      </c>
      <c r="G19345" s="141" t="s">
        <v>2381</v>
      </c>
      <c r="H19345" s="141" t="s">
        <v>5294</v>
      </c>
      <c r="I19345" s="140">
        <v>1.1319999999999999</v>
      </c>
      <c r="J19345" s="134" t="s">
        <v>5295</v>
      </c>
      <c r="K19345" s="141" t="s">
        <v>1569</v>
      </c>
      <c r="L19345" s="136">
        <v>8.077</v>
      </c>
      <c r="M19345" s="136">
        <v>2.12</v>
      </c>
      <c r="N19345" s="136">
        <v>1.0069999999999999</v>
      </c>
      <c r="O19345" s="141" t="s">
        <v>5029</v>
      </c>
      <c r="P19345" s="136">
        <v>1.044</v>
      </c>
      <c r="Q19345" s="136">
        <v>2.2999999999999998</v>
      </c>
      <c r="R19345" s="136">
        <v>0.44500000000000001</v>
      </c>
      <c r="S19345" s="136">
        <v>0.113</v>
      </c>
    </row>
    <row r="19346" spans="1:19" ht="11.25" thickBot="1" x14ac:dyDescent="0.2">
      <c r="A19346" s="112"/>
    </row>
    <row r="19347" spans="1:19" ht="11.25" thickBot="1" x14ac:dyDescent="0.2">
      <c r="A19347" s="106" t="s">
        <v>357</v>
      </c>
      <c r="B19347" s="106" t="s">
        <v>358</v>
      </c>
      <c r="C19347" s="130" t="s">
        <v>17</v>
      </c>
      <c r="D19347" s="130" t="s">
        <v>18</v>
      </c>
      <c r="E19347" s="131" t="s">
        <v>19</v>
      </c>
      <c r="F19347" s="131" t="s">
        <v>20</v>
      </c>
      <c r="G19347" s="130" t="s">
        <v>21</v>
      </c>
      <c r="H19347" s="130" t="s">
        <v>22</v>
      </c>
      <c r="I19347" s="130" t="s">
        <v>23</v>
      </c>
      <c r="J19347" s="130" t="s">
        <v>24</v>
      </c>
      <c r="K19347" s="131" t="s">
        <v>25</v>
      </c>
      <c r="L19347" s="131" t="s">
        <v>26</v>
      </c>
      <c r="M19347" s="130" t="s">
        <v>27</v>
      </c>
      <c r="N19347" s="130" t="s">
        <v>28</v>
      </c>
      <c r="O19347" s="130" t="s">
        <v>29</v>
      </c>
      <c r="P19347" s="130" t="s">
        <v>30</v>
      </c>
      <c r="Q19347" s="130" t="s">
        <v>31</v>
      </c>
      <c r="R19347" s="130" t="s">
        <v>32</v>
      </c>
      <c r="S19347" s="130" t="s">
        <v>33</v>
      </c>
    </row>
    <row r="19348" spans="1:19" ht="11.25" thickBot="1" x14ac:dyDescent="0.2">
      <c r="A19348" s="107">
        <v>1</v>
      </c>
      <c r="B19348" s="132">
        <v>0.81952546296296302</v>
      </c>
      <c r="C19348" s="108">
        <v>121749.79</v>
      </c>
      <c r="D19348" s="108">
        <v>40408.616000000002</v>
      </c>
      <c r="E19348" s="133">
        <v>0.92752999999999997</v>
      </c>
      <c r="F19348" s="133">
        <v>0.92242999999999997</v>
      </c>
      <c r="G19348" s="108">
        <v>14.853999999999999</v>
      </c>
      <c r="H19348" s="108">
        <v>17.861999999999998</v>
      </c>
      <c r="I19348" s="108">
        <v>425276.81</v>
      </c>
      <c r="J19348" s="141" t="s">
        <v>14134</v>
      </c>
      <c r="K19348" s="133">
        <v>0.98987999999999998</v>
      </c>
      <c r="L19348" s="134" t="s">
        <v>5297</v>
      </c>
      <c r="M19348" s="108">
        <v>961.94600000000003</v>
      </c>
      <c r="N19348" s="108">
        <v>2967.4630000000002</v>
      </c>
      <c r="O19348" s="108">
        <v>1.145</v>
      </c>
      <c r="P19348" s="108">
        <v>93.872</v>
      </c>
      <c r="Q19348" s="108">
        <v>553.11500000000001</v>
      </c>
      <c r="R19348" s="108">
        <v>115.22499999999999</v>
      </c>
      <c r="S19348" s="108">
        <v>641.82899999999995</v>
      </c>
    </row>
    <row r="19349" spans="1:19" ht="11.25" thickBot="1" x14ac:dyDescent="0.2">
      <c r="A19349" s="112"/>
    </row>
    <row r="19350" spans="1:19" ht="11.25" thickBot="1" x14ac:dyDescent="0.2">
      <c r="A19350" s="107">
        <v>2</v>
      </c>
      <c r="B19350" s="132">
        <v>0.8197106481481482</v>
      </c>
      <c r="C19350" s="108">
        <v>121885.28</v>
      </c>
      <c r="D19350" s="108">
        <v>39286.652999999998</v>
      </c>
      <c r="E19350" s="133">
        <v>0.94847000000000004</v>
      </c>
      <c r="F19350" s="133">
        <v>0.92735000000000001</v>
      </c>
      <c r="G19350" s="108">
        <v>15.432</v>
      </c>
      <c r="H19350" s="108">
        <v>17.385999999999999</v>
      </c>
      <c r="I19350" s="108">
        <v>422795.54</v>
      </c>
      <c r="J19350" s="141" t="s">
        <v>14135</v>
      </c>
      <c r="K19350" s="133">
        <v>0.99917</v>
      </c>
      <c r="L19350" s="134" t="s">
        <v>5299</v>
      </c>
      <c r="M19350" s="108">
        <v>921.39200000000005</v>
      </c>
      <c r="N19350" s="108">
        <v>2954.7260000000001</v>
      </c>
      <c r="O19350" s="108">
        <v>3.8769999999999998</v>
      </c>
      <c r="P19350" s="108">
        <v>109.265</v>
      </c>
      <c r="Q19350" s="108">
        <v>507.714</v>
      </c>
      <c r="R19350" s="108">
        <v>82.147999999999996</v>
      </c>
      <c r="S19350" s="108">
        <v>655.13400000000001</v>
      </c>
    </row>
    <row r="19351" spans="1:19" ht="11.25" thickBot="1" x14ac:dyDescent="0.2">
      <c r="A19351" s="112"/>
    </row>
    <row r="19352" spans="1:19" ht="11.25" thickBot="1" x14ac:dyDescent="0.2">
      <c r="A19352" s="107">
        <v>3</v>
      </c>
      <c r="B19352" s="132">
        <v>0.81988425925925934</v>
      </c>
      <c r="C19352" s="108">
        <v>120974.51</v>
      </c>
      <c r="D19352" s="108">
        <v>39780.517</v>
      </c>
      <c r="E19352" s="133">
        <v>0.96442000000000005</v>
      </c>
      <c r="F19352" s="133">
        <v>0.92972999999999995</v>
      </c>
      <c r="G19352" s="108">
        <v>10.917999999999999</v>
      </c>
      <c r="H19352" s="108">
        <v>16.001000000000001</v>
      </c>
      <c r="I19352" s="108">
        <v>424790.1</v>
      </c>
      <c r="J19352" s="141" t="s">
        <v>14136</v>
      </c>
      <c r="K19352" s="133">
        <v>1.01105</v>
      </c>
      <c r="L19352" s="134" t="s">
        <v>2088</v>
      </c>
      <c r="M19352" s="108">
        <v>971.74199999999996</v>
      </c>
      <c r="N19352" s="108">
        <v>3073.614</v>
      </c>
      <c r="O19352" s="108">
        <v>2.9529999999999998</v>
      </c>
      <c r="P19352" s="108">
        <v>117.998</v>
      </c>
      <c r="Q19352" s="108">
        <v>516.79200000000003</v>
      </c>
      <c r="R19352" s="108">
        <v>109.393</v>
      </c>
      <c r="S19352" s="108">
        <v>680.28300000000002</v>
      </c>
    </row>
    <row r="19353" spans="1:19" ht="11.25" thickBot="1" x14ac:dyDescent="0.2">
      <c r="A19353" s="112"/>
    </row>
    <row r="19354" spans="1:19" ht="11.25" thickBot="1" x14ac:dyDescent="0.2">
      <c r="A19354" s="135" t="s">
        <v>362</v>
      </c>
      <c r="B19354" s="112"/>
      <c r="C19354" s="136">
        <v>121536.53</v>
      </c>
      <c r="D19354" s="136">
        <v>39825.262000000002</v>
      </c>
      <c r="E19354" s="137">
        <v>0.94681000000000004</v>
      </c>
      <c r="F19354" s="137">
        <v>0.92649999999999999</v>
      </c>
      <c r="G19354" s="136">
        <v>13.734</v>
      </c>
      <c r="H19354" s="136">
        <v>17.082999999999998</v>
      </c>
      <c r="I19354" s="136">
        <v>424287.48</v>
      </c>
      <c r="J19354" s="141" t="s">
        <v>14137</v>
      </c>
      <c r="K19354" s="137">
        <v>1.00003</v>
      </c>
      <c r="L19354" s="134" t="s">
        <v>5302</v>
      </c>
      <c r="M19354" s="136">
        <v>951.69299999999998</v>
      </c>
      <c r="N19354" s="136">
        <v>2998.6010000000001</v>
      </c>
      <c r="O19354" s="136">
        <v>2.6579999999999999</v>
      </c>
      <c r="P19354" s="136">
        <v>107.045</v>
      </c>
      <c r="Q19354" s="136">
        <v>525.87400000000002</v>
      </c>
      <c r="R19354" s="136">
        <v>102.256</v>
      </c>
      <c r="S19354" s="136">
        <v>659.08199999999999</v>
      </c>
    </row>
    <row r="19355" spans="1:19" ht="11.25" thickBot="1" x14ac:dyDescent="0.2">
      <c r="A19355" s="112"/>
    </row>
    <row r="19356" spans="1:19" ht="11.25" thickBot="1" x14ac:dyDescent="0.2">
      <c r="A19356" s="138" t="s">
        <v>364</v>
      </c>
      <c r="B19356" s="112"/>
      <c r="C19356" s="136">
        <v>491.416</v>
      </c>
      <c r="D19356" s="136">
        <v>562.31899999999996</v>
      </c>
      <c r="E19356" s="137">
        <v>1.8499999999999999E-2</v>
      </c>
      <c r="F19356" s="137">
        <v>3.7200000000000002E-3</v>
      </c>
      <c r="G19356" s="136">
        <v>2.456</v>
      </c>
      <c r="H19356" s="136">
        <v>0.96699999999999997</v>
      </c>
      <c r="I19356" s="136">
        <v>1314.7809999999999</v>
      </c>
      <c r="J19356" s="141" t="s">
        <v>14138</v>
      </c>
      <c r="K19356" s="137">
        <v>1.061E-2</v>
      </c>
      <c r="L19356" s="134" t="s">
        <v>1093</v>
      </c>
      <c r="M19356" s="136">
        <v>26.695</v>
      </c>
      <c r="N19356" s="136">
        <v>65.275000000000006</v>
      </c>
      <c r="O19356" s="136">
        <v>1.39</v>
      </c>
      <c r="P19356" s="136">
        <v>12.215999999999999</v>
      </c>
      <c r="Q19356" s="136">
        <v>24.024000000000001</v>
      </c>
      <c r="R19356" s="136">
        <v>17.655999999999999</v>
      </c>
      <c r="S19356" s="136">
        <v>19.527999999999999</v>
      </c>
    </row>
    <row r="19357" spans="1:19" ht="11.25" thickBot="1" x14ac:dyDescent="0.2">
      <c r="A19357" s="112"/>
    </row>
    <row r="19358" spans="1:19" ht="11.25" thickBot="1" x14ac:dyDescent="0.2">
      <c r="A19358" s="139" t="s">
        <v>366</v>
      </c>
      <c r="B19358" s="112"/>
      <c r="C19358" s="136">
        <v>0.40400000000000003</v>
      </c>
      <c r="D19358" s="136">
        <v>1.4119999999999999</v>
      </c>
      <c r="E19358" s="140">
        <v>1.954</v>
      </c>
      <c r="F19358" s="140">
        <v>0.40200000000000002</v>
      </c>
      <c r="G19358" s="136">
        <v>17.882999999999999</v>
      </c>
      <c r="H19358" s="136">
        <v>5.6609999999999996</v>
      </c>
      <c r="I19358" s="136">
        <v>0.31</v>
      </c>
      <c r="J19358" s="141" t="s">
        <v>5304</v>
      </c>
      <c r="K19358" s="140">
        <v>1.0609999999999999</v>
      </c>
      <c r="L19358" s="134" t="s">
        <v>2962</v>
      </c>
      <c r="M19358" s="136">
        <v>2.8050000000000002</v>
      </c>
      <c r="N19358" s="136">
        <v>2.177</v>
      </c>
      <c r="O19358" s="136">
        <v>52.283999999999999</v>
      </c>
      <c r="P19358" s="136">
        <v>11.412000000000001</v>
      </c>
      <c r="Q19358" s="136">
        <v>4.5679999999999996</v>
      </c>
      <c r="R19358" s="136">
        <v>17.265999999999998</v>
      </c>
      <c r="S19358" s="136">
        <v>2.9630000000000001</v>
      </c>
    </row>
    <row r="19359" spans="1:19" ht="11.25" thickBot="1" x14ac:dyDescent="0.2">
      <c r="A19359" s="112"/>
    </row>
    <row r="19360" spans="1:19" ht="11.25" thickBot="1" x14ac:dyDescent="0.2">
      <c r="A19360" s="106" t="s">
        <v>357</v>
      </c>
      <c r="B19360" s="106" t="s">
        <v>358</v>
      </c>
      <c r="C19360" s="131" t="s">
        <v>34</v>
      </c>
      <c r="D19360" s="131" t="s">
        <v>35</v>
      </c>
      <c r="E19360" s="130" t="s">
        <v>36</v>
      </c>
      <c r="F19360" s="130" t="s">
        <v>37</v>
      </c>
      <c r="G19360" s="130" t="s">
        <v>38</v>
      </c>
      <c r="H19360" s="130" t="s">
        <v>39</v>
      </c>
      <c r="I19360" s="130" t="s">
        <v>40</v>
      </c>
      <c r="J19360" s="130" t="s">
        <v>41</v>
      </c>
      <c r="K19360" s="130" t="s">
        <v>42</v>
      </c>
      <c r="L19360" s="130" t="s">
        <v>43</v>
      </c>
      <c r="M19360" s="130" t="s">
        <v>44</v>
      </c>
      <c r="N19360" s="130" t="s">
        <v>45</v>
      </c>
      <c r="O19360" s="130" t="s">
        <v>46</v>
      </c>
      <c r="P19360" s="130" t="s">
        <v>47</v>
      </c>
      <c r="Q19360" s="130" t="s">
        <v>48</v>
      </c>
      <c r="R19360" s="130" t="s">
        <v>49</v>
      </c>
      <c r="S19360" s="130" t="s">
        <v>50</v>
      </c>
    </row>
    <row r="19361" spans="1:19" ht="11.25" thickBot="1" x14ac:dyDescent="0.2">
      <c r="A19361" s="107">
        <v>1</v>
      </c>
      <c r="B19361" s="132">
        <v>0.81952546296296302</v>
      </c>
      <c r="C19361" s="133">
        <v>0.89719000000000004</v>
      </c>
      <c r="D19361" s="134" t="s">
        <v>5305</v>
      </c>
      <c r="E19361" s="108">
        <v>1074.836</v>
      </c>
      <c r="F19361" s="108">
        <v>455.53399999999999</v>
      </c>
      <c r="G19361" s="108">
        <v>4.4999999999999998E-2</v>
      </c>
      <c r="H19361" s="108">
        <v>6592.335</v>
      </c>
      <c r="I19361" s="108">
        <v>212817.07</v>
      </c>
      <c r="J19361" s="108">
        <v>1364604.5</v>
      </c>
      <c r="K19361" s="108">
        <v>16144.657999999999</v>
      </c>
      <c r="L19361" s="108">
        <v>30409.091</v>
      </c>
      <c r="M19361" s="108">
        <v>4667.6610000000001</v>
      </c>
      <c r="N19361" s="108">
        <v>3295.3510000000001</v>
      </c>
      <c r="O19361" s="108">
        <v>581.12800000000004</v>
      </c>
      <c r="P19361" s="108">
        <v>709.495</v>
      </c>
      <c r="Q19361" s="108">
        <v>653.1</v>
      </c>
      <c r="R19361" s="108">
        <v>512.69799999999998</v>
      </c>
      <c r="S19361" s="108">
        <v>711.34299999999996</v>
      </c>
    </row>
    <row r="19362" spans="1:19" ht="11.25" thickBot="1" x14ac:dyDescent="0.2">
      <c r="A19362" s="112"/>
    </row>
    <row r="19363" spans="1:19" ht="11.25" thickBot="1" x14ac:dyDescent="0.2">
      <c r="A19363" s="107">
        <v>2</v>
      </c>
      <c r="B19363" s="132">
        <v>0.8197106481481482</v>
      </c>
      <c r="C19363" s="133">
        <v>0.91078999999999999</v>
      </c>
      <c r="D19363" s="134" t="s">
        <v>3973</v>
      </c>
      <c r="E19363" s="108">
        <v>1035.3040000000001</v>
      </c>
      <c r="F19363" s="108">
        <v>501.86599999999999</v>
      </c>
      <c r="G19363" s="108">
        <v>0.96799999999999997</v>
      </c>
      <c r="H19363" s="108">
        <v>6655.8770000000004</v>
      </c>
      <c r="I19363" s="108">
        <v>213993.96</v>
      </c>
      <c r="J19363" s="108">
        <v>1360017.1</v>
      </c>
      <c r="K19363" s="108">
        <v>16145.252</v>
      </c>
      <c r="L19363" s="108">
        <v>30333.298999999999</v>
      </c>
      <c r="M19363" s="108">
        <v>4859.4740000000002</v>
      </c>
      <c r="N19363" s="108">
        <v>3209.2939999999999</v>
      </c>
      <c r="O19363" s="108">
        <v>558.41600000000005</v>
      </c>
      <c r="P19363" s="108">
        <v>672.84199999999998</v>
      </c>
      <c r="Q19363" s="108">
        <v>615.28899999999999</v>
      </c>
      <c r="R19363" s="108">
        <v>502.32100000000003</v>
      </c>
      <c r="S19363" s="108">
        <v>665.20299999999997</v>
      </c>
    </row>
    <row r="19364" spans="1:19" ht="11.25" thickBot="1" x14ac:dyDescent="0.2">
      <c r="A19364" s="112"/>
    </row>
    <row r="19365" spans="1:19" ht="11.25" thickBot="1" x14ac:dyDescent="0.2">
      <c r="A19365" s="107">
        <v>3</v>
      </c>
      <c r="B19365" s="132">
        <v>0.81988425925925934</v>
      </c>
      <c r="C19365" s="133">
        <v>0.91569</v>
      </c>
      <c r="D19365" s="134" t="s">
        <v>5306</v>
      </c>
      <c r="E19365" s="108">
        <v>1269.2950000000001</v>
      </c>
      <c r="F19365" s="108">
        <v>462.09899999999999</v>
      </c>
      <c r="G19365" s="108">
        <v>-1.798</v>
      </c>
      <c r="H19365" s="108">
        <v>6456.6540000000005</v>
      </c>
      <c r="I19365" s="108">
        <v>212881.91</v>
      </c>
      <c r="J19365" s="108">
        <v>1360261.1</v>
      </c>
      <c r="K19365" s="108">
        <v>16038.717000000001</v>
      </c>
      <c r="L19365" s="108">
        <v>30845.083999999999</v>
      </c>
      <c r="M19365" s="108">
        <v>4801.3500000000004</v>
      </c>
      <c r="N19365" s="108">
        <v>3304.056</v>
      </c>
      <c r="O19365" s="108">
        <v>603.54899999999998</v>
      </c>
      <c r="P19365" s="108">
        <v>721.86900000000003</v>
      </c>
      <c r="Q19365" s="108">
        <v>630.38300000000004</v>
      </c>
      <c r="R19365" s="108">
        <v>661.58600000000001</v>
      </c>
      <c r="S19365" s="108">
        <v>672.24099999999999</v>
      </c>
    </row>
    <row r="19366" spans="1:19" ht="11.25" thickBot="1" x14ac:dyDescent="0.2">
      <c r="A19366" s="112"/>
    </row>
    <row r="19367" spans="1:19" ht="11.25" thickBot="1" x14ac:dyDescent="0.2">
      <c r="A19367" s="135" t="s">
        <v>362</v>
      </c>
      <c r="B19367" s="112"/>
      <c r="C19367" s="137">
        <v>0.90788999999999997</v>
      </c>
      <c r="D19367" s="134" t="s">
        <v>5307</v>
      </c>
      <c r="E19367" s="136">
        <v>1126.4780000000001</v>
      </c>
      <c r="F19367" s="136">
        <v>473.166</v>
      </c>
      <c r="G19367" s="136">
        <v>-0.26200000000000001</v>
      </c>
      <c r="H19367" s="136">
        <v>6568.2889999999998</v>
      </c>
      <c r="I19367" s="136">
        <v>213230.98</v>
      </c>
      <c r="J19367" s="136">
        <v>1361627.6</v>
      </c>
      <c r="K19367" s="136">
        <v>16109.541999999999</v>
      </c>
      <c r="L19367" s="136">
        <v>30529.157999999999</v>
      </c>
      <c r="M19367" s="136">
        <v>4776.1620000000003</v>
      </c>
      <c r="N19367" s="136">
        <v>3269.567</v>
      </c>
      <c r="O19367" s="136">
        <v>581.03099999999995</v>
      </c>
      <c r="P19367" s="136">
        <v>701.40200000000004</v>
      </c>
      <c r="Q19367" s="136">
        <v>632.92399999999998</v>
      </c>
      <c r="R19367" s="136">
        <v>558.86900000000003</v>
      </c>
      <c r="S19367" s="136">
        <v>682.92899999999997</v>
      </c>
    </row>
    <row r="19368" spans="1:19" ht="11.25" thickBot="1" x14ac:dyDescent="0.2">
      <c r="A19368" s="112"/>
    </row>
    <row r="19369" spans="1:19" ht="11.25" thickBot="1" x14ac:dyDescent="0.2">
      <c r="A19369" s="138" t="s">
        <v>364</v>
      </c>
      <c r="B19369" s="112"/>
      <c r="C19369" s="137">
        <v>9.5899999999999996E-3</v>
      </c>
      <c r="D19369" s="134" t="s">
        <v>5308</v>
      </c>
      <c r="E19369" s="136">
        <v>125.252</v>
      </c>
      <c r="F19369" s="136">
        <v>25.07</v>
      </c>
      <c r="G19369" s="136">
        <v>1.4079999999999999</v>
      </c>
      <c r="H19369" s="136">
        <v>101.765</v>
      </c>
      <c r="I19369" s="136">
        <v>661.55399999999997</v>
      </c>
      <c r="J19369" s="136">
        <v>2581</v>
      </c>
      <c r="K19369" s="136">
        <v>61.338000000000001</v>
      </c>
      <c r="L19369" s="136">
        <v>276.21199999999999</v>
      </c>
      <c r="M19369" s="136">
        <v>98.355999999999995</v>
      </c>
      <c r="N19369" s="136">
        <v>52.378999999999998</v>
      </c>
      <c r="O19369" s="136">
        <v>22.565999999999999</v>
      </c>
      <c r="P19369" s="136">
        <v>25.495999999999999</v>
      </c>
      <c r="Q19369" s="136">
        <v>19.033000000000001</v>
      </c>
      <c r="R19369" s="136">
        <v>89.106999999999999</v>
      </c>
      <c r="S19369" s="136">
        <v>24.858000000000001</v>
      </c>
    </row>
    <row r="19370" spans="1:19" ht="11.25" thickBot="1" x14ac:dyDescent="0.2">
      <c r="A19370" s="112"/>
    </row>
    <row r="19371" spans="1:19" ht="11.25" thickBot="1" x14ac:dyDescent="0.2">
      <c r="A19371" s="139" t="s">
        <v>366</v>
      </c>
      <c r="B19371" s="112"/>
      <c r="C19371" s="140">
        <v>1.056</v>
      </c>
      <c r="D19371" s="134" t="s">
        <v>3003</v>
      </c>
      <c r="E19371" s="136">
        <v>11.119</v>
      </c>
      <c r="F19371" s="136">
        <v>5.298</v>
      </c>
      <c r="G19371" s="136">
        <v>537.72299999999996</v>
      </c>
      <c r="H19371" s="136">
        <v>1.5489999999999999</v>
      </c>
      <c r="I19371" s="136">
        <v>0.31</v>
      </c>
      <c r="J19371" s="136">
        <v>0.19</v>
      </c>
      <c r="K19371" s="136">
        <v>0.38100000000000001</v>
      </c>
      <c r="L19371" s="136">
        <v>0.90500000000000003</v>
      </c>
      <c r="M19371" s="136">
        <v>2.0590000000000002</v>
      </c>
      <c r="N19371" s="136">
        <v>1.6020000000000001</v>
      </c>
      <c r="O19371" s="136">
        <v>3.8839999999999999</v>
      </c>
      <c r="P19371" s="136">
        <v>3.6349999999999998</v>
      </c>
      <c r="Q19371" s="136">
        <v>3.0070000000000001</v>
      </c>
      <c r="R19371" s="136">
        <v>15.944000000000001</v>
      </c>
      <c r="S19371" s="136">
        <v>3.64</v>
      </c>
    </row>
    <row r="19372" spans="1:19" ht="11.25" thickBot="1" x14ac:dyDescent="0.2">
      <c r="A19372" s="112"/>
    </row>
    <row r="19373" spans="1:19" ht="11.25" thickBot="1" x14ac:dyDescent="0.2">
      <c r="A19373" s="106" t="s">
        <v>357</v>
      </c>
      <c r="B19373" s="106" t="s">
        <v>358</v>
      </c>
      <c r="C19373" s="130" t="s">
        <v>51</v>
      </c>
      <c r="D19373" s="130" t="s">
        <v>52</v>
      </c>
      <c r="E19373" s="130" t="s">
        <v>53</v>
      </c>
      <c r="F19373" s="130" t="s">
        <v>54</v>
      </c>
      <c r="G19373" s="130" t="s">
        <v>55</v>
      </c>
      <c r="H19373" s="130" t="s">
        <v>56</v>
      </c>
      <c r="I19373" s="130" t="s">
        <v>57</v>
      </c>
      <c r="J19373" s="130" t="s">
        <v>58</v>
      </c>
      <c r="K19373" s="130" t="s">
        <v>59</v>
      </c>
      <c r="L19373" s="130" t="s">
        <v>60</v>
      </c>
      <c r="M19373" s="130" t="s">
        <v>61</v>
      </c>
      <c r="N19373" s="130" t="s">
        <v>62</v>
      </c>
      <c r="O19373" s="130" t="s">
        <v>63</v>
      </c>
      <c r="P19373" s="130" t="s">
        <v>64</v>
      </c>
      <c r="Q19373" s="131" t="s">
        <v>65</v>
      </c>
      <c r="R19373" s="131" t="s">
        <v>66</v>
      </c>
      <c r="S19373" s="130" t="s">
        <v>67</v>
      </c>
    </row>
    <row r="19374" spans="1:19" ht="11.25" thickBot="1" x14ac:dyDescent="0.2">
      <c r="A19374" s="107">
        <v>1</v>
      </c>
      <c r="B19374" s="132">
        <v>0.81952546296296302</v>
      </c>
      <c r="C19374" s="108">
        <v>488.685</v>
      </c>
      <c r="D19374" s="108">
        <v>470.63299999999998</v>
      </c>
      <c r="E19374" s="108">
        <v>170.523</v>
      </c>
      <c r="F19374" s="108">
        <v>232.482</v>
      </c>
      <c r="G19374" s="108">
        <v>171.57499999999999</v>
      </c>
      <c r="H19374" s="108">
        <v>268.899</v>
      </c>
      <c r="I19374" s="108">
        <v>1235.2339999999999</v>
      </c>
      <c r="J19374" s="108">
        <v>5535.6930000000002</v>
      </c>
      <c r="K19374" s="108">
        <v>8209.5130000000008</v>
      </c>
      <c r="L19374" s="108">
        <v>-9.1929999999999996</v>
      </c>
      <c r="M19374" s="108">
        <v>-1.5249999999999999</v>
      </c>
      <c r="N19374" s="108">
        <v>755.10900000000004</v>
      </c>
      <c r="O19374" s="108">
        <v>337.26499999999999</v>
      </c>
      <c r="P19374" s="108">
        <v>149673.60999999999</v>
      </c>
      <c r="Q19374" s="133">
        <v>0.86834</v>
      </c>
      <c r="R19374" s="134" t="s">
        <v>5309</v>
      </c>
      <c r="S19374" s="108">
        <v>5247.5039999999999</v>
      </c>
    </row>
    <row r="19375" spans="1:19" ht="11.25" thickBot="1" x14ac:dyDescent="0.2">
      <c r="A19375" s="112"/>
    </row>
    <row r="19376" spans="1:19" ht="11.25" thickBot="1" x14ac:dyDescent="0.2">
      <c r="A19376" s="107">
        <v>2</v>
      </c>
      <c r="B19376" s="132">
        <v>0.8197106481481482</v>
      </c>
      <c r="C19376" s="108">
        <v>452.67599999999999</v>
      </c>
      <c r="D19376" s="108">
        <v>447.79199999999997</v>
      </c>
      <c r="E19376" s="108">
        <v>182.80799999999999</v>
      </c>
      <c r="F19376" s="108">
        <v>266.98500000000001</v>
      </c>
      <c r="G19376" s="108">
        <v>181.88399999999999</v>
      </c>
      <c r="H19376" s="108">
        <v>248.345</v>
      </c>
      <c r="I19376" s="108">
        <v>1253.8530000000001</v>
      </c>
      <c r="J19376" s="108">
        <v>5560.1080000000002</v>
      </c>
      <c r="K19376" s="108">
        <v>8317.7900000000009</v>
      </c>
      <c r="L19376" s="108">
        <v>-9.26</v>
      </c>
      <c r="M19376" s="108">
        <v>-0.59799999999999998</v>
      </c>
      <c r="N19376" s="108">
        <v>693.82100000000003</v>
      </c>
      <c r="O19376" s="108">
        <v>347.24400000000003</v>
      </c>
      <c r="P19376" s="108">
        <v>149127.07999999999</v>
      </c>
      <c r="Q19376" s="133">
        <v>0.88178000000000001</v>
      </c>
      <c r="R19376" s="134" t="s">
        <v>5310</v>
      </c>
      <c r="S19376" s="108">
        <v>5287.1409999999996</v>
      </c>
    </row>
    <row r="19377" spans="1:19" ht="11.25" thickBot="1" x14ac:dyDescent="0.2">
      <c r="A19377" s="112"/>
    </row>
    <row r="19378" spans="1:19" ht="11.25" thickBot="1" x14ac:dyDescent="0.2">
      <c r="A19378" s="107">
        <v>3</v>
      </c>
      <c r="B19378" s="132">
        <v>0.81988425925925934</v>
      </c>
      <c r="C19378" s="108">
        <v>609.16</v>
      </c>
      <c r="D19378" s="108">
        <v>494.79399999999998</v>
      </c>
      <c r="E19378" s="108">
        <v>194.74700000000001</v>
      </c>
      <c r="F19378" s="108">
        <v>277.03800000000001</v>
      </c>
      <c r="G19378" s="108">
        <v>186.45599999999999</v>
      </c>
      <c r="H19378" s="108">
        <v>236.923</v>
      </c>
      <c r="I19378" s="108">
        <v>1151.817</v>
      </c>
      <c r="J19378" s="108">
        <v>5517.625</v>
      </c>
      <c r="K19378" s="108">
        <v>8358.7620000000006</v>
      </c>
      <c r="L19378" s="108">
        <v>-9.2490000000000006</v>
      </c>
      <c r="M19378" s="108">
        <v>-0.59199999999999997</v>
      </c>
      <c r="N19378" s="108">
        <v>718.00800000000004</v>
      </c>
      <c r="O19378" s="108">
        <v>343.41300000000001</v>
      </c>
      <c r="P19378" s="108">
        <v>150039.63</v>
      </c>
      <c r="Q19378" s="133">
        <v>0.89087000000000005</v>
      </c>
      <c r="R19378" s="134" t="s">
        <v>5311</v>
      </c>
      <c r="S19378" s="108">
        <v>5121.5730000000003</v>
      </c>
    </row>
    <row r="19379" spans="1:19" ht="11.25" thickBot="1" x14ac:dyDescent="0.2">
      <c r="A19379" s="112"/>
    </row>
    <row r="19380" spans="1:19" ht="11.25" thickBot="1" x14ac:dyDescent="0.2">
      <c r="A19380" s="135" t="s">
        <v>362</v>
      </c>
      <c r="B19380" s="112"/>
      <c r="C19380" s="136">
        <v>516.84</v>
      </c>
      <c r="D19380" s="136">
        <v>471.07299999999998</v>
      </c>
      <c r="E19380" s="136">
        <v>182.69300000000001</v>
      </c>
      <c r="F19380" s="136">
        <v>258.83499999999998</v>
      </c>
      <c r="G19380" s="136">
        <v>179.971</v>
      </c>
      <c r="H19380" s="136">
        <v>251.38900000000001</v>
      </c>
      <c r="I19380" s="136">
        <v>1213.635</v>
      </c>
      <c r="J19380" s="136">
        <v>5537.8090000000002</v>
      </c>
      <c r="K19380" s="136">
        <v>8295.3549999999996</v>
      </c>
      <c r="L19380" s="136">
        <v>-9.234</v>
      </c>
      <c r="M19380" s="136">
        <v>-0.90500000000000003</v>
      </c>
      <c r="N19380" s="136">
        <v>722.31299999999999</v>
      </c>
      <c r="O19380" s="136">
        <v>342.64100000000002</v>
      </c>
      <c r="P19380" s="136">
        <v>149613.44</v>
      </c>
      <c r="Q19380" s="137">
        <v>0.88032999999999995</v>
      </c>
      <c r="R19380" s="134" t="s">
        <v>5312</v>
      </c>
      <c r="S19380" s="136">
        <v>5218.7389999999996</v>
      </c>
    </row>
    <row r="19381" spans="1:19" ht="11.25" thickBot="1" x14ac:dyDescent="0.2">
      <c r="A19381" s="112"/>
    </row>
    <row r="19382" spans="1:19" ht="11.25" thickBot="1" x14ac:dyDescent="0.2">
      <c r="A19382" s="138" t="s">
        <v>364</v>
      </c>
      <c r="B19382" s="112"/>
      <c r="C19382" s="136">
        <v>81.953000000000003</v>
      </c>
      <c r="D19382" s="136">
        <v>23.504000000000001</v>
      </c>
      <c r="E19382" s="136">
        <v>12.113</v>
      </c>
      <c r="F19382" s="136">
        <v>23.369</v>
      </c>
      <c r="G19382" s="136">
        <v>7.6230000000000002</v>
      </c>
      <c r="H19382" s="136">
        <v>16.204000000000001</v>
      </c>
      <c r="I19382" s="136">
        <v>54.338999999999999</v>
      </c>
      <c r="J19382" s="136">
        <v>21.32</v>
      </c>
      <c r="K19382" s="136">
        <v>77.111999999999995</v>
      </c>
      <c r="L19382" s="136">
        <v>3.5999999999999997E-2</v>
      </c>
      <c r="M19382" s="136">
        <v>0.53700000000000003</v>
      </c>
      <c r="N19382" s="136">
        <v>30.87</v>
      </c>
      <c r="O19382" s="136">
        <v>5.0339999999999998</v>
      </c>
      <c r="P19382" s="136">
        <v>459.24299999999999</v>
      </c>
      <c r="Q19382" s="137">
        <v>1.133E-2</v>
      </c>
      <c r="R19382" s="134" t="s">
        <v>5313</v>
      </c>
      <c r="S19382" s="136">
        <v>86.450999999999993</v>
      </c>
    </row>
    <row r="19383" spans="1:19" ht="11.25" thickBot="1" x14ac:dyDescent="0.2">
      <c r="A19383" s="112"/>
    </row>
    <row r="19384" spans="1:19" ht="11.25" thickBot="1" x14ac:dyDescent="0.2">
      <c r="A19384" s="139" t="s">
        <v>366</v>
      </c>
      <c r="B19384" s="112"/>
      <c r="C19384" s="136">
        <v>15.856999999999999</v>
      </c>
      <c r="D19384" s="136">
        <v>4.99</v>
      </c>
      <c r="E19384" s="136">
        <v>6.63</v>
      </c>
      <c r="F19384" s="136">
        <v>9.0289999999999999</v>
      </c>
      <c r="G19384" s="136">
        <v>4.2350000000000003</v>
      </c>
      <c r="H19384" s="136">
        <v>6.4459999999999997</v>
      </c>
      <c r="I19384" s="136">
        <v>4.4770000000000003</v>
      </c>
      <c r="J19384" s="136">
        <v>0.38500000000000001</v>
      </c>
      <c r="K19384" s="136">
        <v>0.93</v>
      </c>
      <c r="L19384" s="136">
        <v>0.39300000000000002</v>
      </c>
      <c r="M19384" s="136">
        <v>59.326999999999998</v>
      </c>
      <c r="N19384" s="136">
        <v>4.274</v>
      </c>
      <c r="O19384" s="136">
        <v>1.4690000000000001</v>
      </c>
      <c r="P19384" s="136">
        <v>0.307</v>
      </c>
      <c r="Q19384" s="140">
        <v>1.2869999999999999</v>
      </c>
      <c r="R19384" s="134" t="s">
        <v>4958</v>
      </c>
      <c r="S19384" s="136">
        <v>1.657</v>
      </c>
    </row>
    <row r="19385" spans="1:19" ht="11.25" thickBot="1" x14ac:dyDescent="0.2">
      <c r="A19385" s="112"/>
    </row>
    <row r="19386" spans="1:19" ht="11.25" thickBot="1" x14ac:dyDescent="0.2">
      <c r="A19386" s="106" t="s">
        <v>357</v>
      </c>
      <c r="B19386" s="106" t="s">
        <v>358</v>
      </c>
      <c r="C19386" s="130" t="s">
        <v>68</v>
      </c>
    </row>
    <row r="19387" spans="1:19" ht="11.25" thickBot="1" x14ac:dyDescent="0.2">
      <c r="A19387" s="107">
        <v>1</v>
      </c>
      <c r="B19387" s="132">
        <v>0.81952546296296302</v>
      </c>
      <c r="C19387" s="108">
        <v>1317.8510000000001</v>
      </c>
    </row>
    <row r="19388" spans="1:19" ht="11.25" thickBot="1" x14ac:dyDescent="0.2">
      <c r="A19388" s="112"/>
    </row>
    <row r="19389" spans="1:19" ht="11.25" thickBot="1" x14ac:dyDescent="0.2">
      <c r="A19389" s="107">
        <v>2</v>
      </c>
      <c r="B19389" s="132">
        <v>0.8197106481481482</v>
      </c>
      <c r="C19389" s="108">
        <v>1011.21</v>
      </c>
    </row>
    <row r="19390" spans="1:19" ht="11.25" thickBot="1" x14ac:dyDescent="0.2">
      <c r="A19390" s="112"/>
    </row>
    <row r="19391" spans="1:19" ht="11.25" thickBot="1" x14ac:dyDescent="0.2">
      <c r="A19391" s="107">
        <v>3</v>
      </c>
      <c r="B19391" s="132">
        <v>0.81988425925925934</v>
      </c>
      <c r="C19391" s="108">
        <v>1090.056</v>
      </c>
    </row>
    <row r="19392" spans="1:19" ht="11.25" thickBot="1" x14ac:dyDescent="0.2">
      <c r="A19392" s="112"/>
    </row>
    <row r="19393" spans="1:19" ht="11.25" thickBot="1" x14ac:dyDescent="0.2">
      <c r="A19393" s="135" t="s">
        <v>362</v>
      </c>
      <c r="B19393" s="112"/>
      <c r="C19393" s="136">
        <v>1139.7059999999999</v>
      </c>
    </row>
    <row r="19394" spans="1:19" ht="11.25" thickBot="1" x14ac:dyDescent="0.2">
      <c r="A19394" s="112"/>
    </row>
    <row r="19395" spans="1:19" ht="11.25" thickBot="1" x14ac:dyDescent="0.2">
      <c r="A19395" s="138" t="s">
        <v>364</v>
      </c>
      <c r="B19395" s="112"/>
      <c r="C19395" s="136">
        <v>159.23599999999999</v>
      </c>
    </row>
    <row r="19396" spans="1:19" ht="11.25" thickBot="1" x14ac:dyDescent="0.2">
      <c r="A19396" s="112"/>
    </row>
    <row r="19397" spans="1:19" ht="11.25" thickBot="1" x14ac:dyDescent="0.2">
      <c r="A19397" s="139" t="s">
        <v>366</v>
      </c>
      <c r="B19397" s="112"/>
      <c r="C19397" s="136">
        <v>13.972</v>
      </c>
    </row>
    <row r="19398" spans="1:19" ht="10.5" x14ac:dyDescent="0.15">
      <c r="A19398" s="112"/>
    </row>
    <row r="19399" spans="1:19" x14ac:dyDescent="0.15">
      <c r="A19399" s="129"/>
      <c r="B19399" s="86" t="s">
        <v>5314</v>
      </c>
    </row>
    <row r="19400" spans="1:19" ht="9.75" thickBot="1" x14ac:dyDescent="0.2">
      <c r="A19400" s="81" t="s">
        <v>5871</v>
      </c>
    </row>
    <row r="19401" spans="1:19" ht="11.25" thickBot="1" x14ac:dyDescent="0.2">
      <c r="A19401" s="106" t="s">
        <v>357</v>
      </c>
      <c r="B19401" s="106" t="s">
        <v>358</v>
      </c>
      <c r="C19401" s="130" t="s">
        <v>0</v>
      </c>
      <c r="D19401" s="130" t="s">
        <v>1</v>
      </c>
      <c r="E19401" s="130" t="s">
        <v>2</v>
      </c>
      <c r="F19401" s="130" t="s">
        <v>3</v>
      </c>
      <c r="G19401" s="130" t="s">
        <v>4</v>
      </c>
      <c r="H19401" s="130" t="s">
        <v>5</v>
      </c>
      <c r="I19401" s="131" t="s">
        <v>6</v>
      </c>
      <c r="J19401" s="131" t="s">
        <v>7</v>
      </c>
      <c r="K19401" s="130" t="s">
        <v>8</v>
      </c>
      <c r="L19401" s="130" t="s">
        <v>9</v>
      </c>
      <c r="M19401" s="130" t="s">
        <v>10</v>
      </c>
      <c r="N19401" s="130" t="s">
        <v>11</v>
      </c>
      <c r="O19401" s="130" t="s">
        <v>12</v>
      </c>
      <c r="P19401" s="130" t="s">
        <v>13</v>
      </c>
      <c r="Q19401" s="130" t="s">
        <v>14</v>
      </c>
      <c r="R19401" s="130" t="s">
        <v>15</v>
      </c>
      <c r="S19401" s="130" t="s">
        <v>16</v>
      </c>
    </row>
    <row r="19402" spans="1:19" ht="11.25" thickBot="1" x14ac:dyDescent="0.2">
      <c r="A19402" s="107">
        <v>1</v>
      </c>
      <c r="B19402" s="132">
        <v>0.82468750000000002</v>
      </c>
      <c r="C19402" s="141" t="s">
        <v>14139</v>
      </c>
      <c r="D19402" s="141" t="s">
        <v>14140</v>
      </c>
      <c r="E19402" s="141" t="s">
        <v>14141</v>
      </c>
      <c r="F19402" s="108">
        <v>957611.89</v>
      </c>
      <c r="G19402" s="141" t="s">
        <v>14142</v>
      </c>
      <c r="H19402" s="141" t="s">
        <v>14143</v>
      </c>
      <c r="I19402" s="133">
        <v>1.04498</v>
      </c>
      <c r="J19402" s="134" t="s">
        <v>5319</v>
      </c>
      <c r="K19402" s="141" t="s">
        <v>14144</v>
      </c>
      <c r="L19402" s="108">
        <v>753.197</v>
      </c>
      <c r="M19402" s="108">
        <v>42930.44</v>
      </c>
      <c r="N19402" s="108">
        <v>48376.531999999999</v>
      </c>
      <c r="O19402" s="141" t="s">
        <v>14145</v>
      </c>
      <c r="P19402" s="108">
        <v>751068.63</v>
      </c>
      <c r="Q19402" s="108">
        <v>14431.913</v>
      </c>
      <c r="R19402" s="108">
        <v>13575.173000000001</v>
      </c>
      <c r="S19402" s="108">
        <v>153630.41</v>
      </c>
    </row>
    <row r="19403" spans="1:19" ht="11.25" thickBot="1" x14ac:dyDescent="0.2">
      <c r="A19403" s="112"/>
    </row>
    <row r="19404" spans="1:19" ht="11.25" thickBot="1" x14ac:dyDescent="0.2">
      <c r="A19404" s="107">
        <v>2</v>
      </c>
      <c r="B19404" s="132">
        <v>0.82486111111111116</v>
      </c>
      <c r="C19404" s="141" t="s">
        <v>14146</v>
      </c>
      <c r="D19404" s="141" t="s">
        <v>14147</v>
      </c>
      <c r="E19404" s="141" t="s">
        <v>14148</v>
      </c>
      <c r="F19404" s="108">
        <v>960207.14</v>
      </c>
      <c r="G19404" s="141" t="s">
        <v>14149</v>
      </c>
      <c r="H19404" s="141" t="s">
        <v>14150</v>
      </c>
      <c r="I19404" s="133">
        <v>1.0494300000000001</v>
      </c>
      <c r="J19404" s="134" t="s">
        <v>5326</v>
      </c>
      <c r="K19404" s="141" t="s">
        <v>14151</v>
      </c>
      <c r="L19404" s="108">
        <v>834.80899999999997</v>
      </c>
      <c r="M19404" s="108">
        <v>42710.093999999997</v>
      </c>
      <c r="N19404" s="108">
        <v>48788.449000000001</v>
      </c>
      <c r="O19404" s="141" t="s">
        <v>14152</v>
      </c>
      <c r="P19404" s="108">
        <v>754903.68</v>
      </c>
      <c r="Q19404" s="108">
        <v>14173.958000000001</v>
      </c>
      <c r="R19404" s="108">
        <v>13512.441000000001</v>
      </c>
      <c r="S19404" s="108">
        <v>154507.32999999999</v>
      </c>
    </row>
    <row r="19405" spans="1:19" ht="11.25" thickBot="1" x14ac:dyDescent="0.2">
      <c r="A19405" s="112"/>
    </row>
    <row r="19406" spans="1:19" ht="11.25" thickBot="1" x14ac:dyDescent="0.2">
      <c r="A19406" s="107">
        <v>3</v>
      </c>
      <c r="B19406" s="132">
        <v>0.82504629629629633</v>
      </c>
      <c r="C19406" s="141" t="s">
        <v>14153</v>
      </c>
      <c r="D19406" s="141" t="s">
        <v>14154</v>
      </c>
      <c r="E19406" s="141" t="s">
        <v>14155</v>
      </c>
      <c r="F19406" s="108">
        <v>956040.94</v>
      </c>
      <c r="G19406" s="141" t="s">
        <v>14156</v>
      </c>
      <c r="H19406" s="141" t="s">
        <v>14157</v>
      </c>
      <c r="I19406" s="133">
        <v>1.07019</v>
      </c>
      <c r="J19406" s="134" t="s">
        <v>5333</v>
      </c>
      <c r="K19406" s="141" t="s">
        <v>14158</v>
      </c>
      <c r="L19406" s="108">
        <v>706.46500000000003</v>
      </c>
      <c r="M19406" s="108">
        <v>42475.502</v>
      </c>
      <c r="N19406" s="108">
        <v>46068.455999999998</v>
      </c>
      <c r="O19406" s="141" t="s">
        <v>14159</v>
      </c>
      <c r="P19406" s="108">
        <v>747747.44</v>
      </c>
      <c r="Q19406" s="108">
        <v>14397.194</v>
      </c>
      <c r="R19406" s="108">
        <v>13502.316999999999</v>
      </c>
      <c r="S19406" s="108">
        <v>154924.68</v>
      </c>
    </row>
    <row r="19407" spans="1:19" ht="11.25" thickBot="1" x14ac:dyDescent="0.2">
      <c r="A19407" s="112"/>
    </row>
    <row r="19408" spans="1:19" ht="11.25" thickBot="1" x14ac:dyDescent="0.2">
      <c r="A19408" s="135" t="s">
        <v>362</v>
      </c>
      <c r="B19408" s="112"/>
      <c r="C19408" s="141" t="s">
        <v>14160</v>
      </c>
      <c r="D19408" s="141" t="s">
        <v>14161</v>
      </c>
      <c r="E19408" s="141" t="s">
        <v>14162</v>
      </c>
      <c r="F19408" s="136">
        <v>957953.33</v>
      </c>
      <c r="G19408" s="141" t="s">
        <v>14163</v>
      </c>
      <c r="H19408" s="141" t="s">
        <v>14164</v>
      </c>
      <c r="I19408" s="137">
        <v>1.0548599999999999</v>
      </c>
      <c r="J19408" s="134" t="s">
        <v>5340</v>
      </c>
      <c r="K19408" s="141" t="s">
        <v>14165</v>
      </c>
      <c r="L19408" s="136">
        <v>764.82399999999996</v>
      </c>
      <c r="M19408" s="136">
        <v>42705.345000000001</v>
      </c>
      <c r="N19408" s="136">
        <v>47744.478999999999</v>
      </c>
      <c r="O19408" s="141" t="s">
        <v>14166</v>
      </c>
      <c r="P19408" s="136">
        <v>751239.92</v>
      </c>
      <c r="Q19408" s="136">
        <v>14334.355</v>
      </c>
      <c r="R19408" s="136">
        <v>13529.977000000001</v>
      </c>
      <c r="S19408" s="136">
        <v>154354.14000000001</v>
      </c>
    </row>
    <row r="19409" spans="1:19" ht="11.25" thickBot="1" x14ac:dyDescent="0.2">
      <c r="A19409" s="112"/>
    </row>
    <row r="19410" spans="1:19" ht="11.25" thickBot="1" x14ac:dyDescent="0.2">
      <c r="A19410" s="138" t="s">
        <v>364</v>
      </c>
      <c r="B19410" s="112"/>
      <c r="C19410" s="141" t="s">
        <v>14167</v>
      </c>
      <c r="D19410" s="141" t="s">
        <v>14168</v>
      </c>
      <c r="E19410" s="141" t="s">
        <v>14169</v>
      </c>
      <c r="F19410" s="136">
        <v>2103.982</v>
      </c>
      <c r="G19410" s="141" t="s">
        <v>14170</v>
      </c>
      <c r="H19410" s="141" t="s">
        <v>14171</v>
      </c>
      <c r="I19410" s="137">
        <v>1.346E-2</v>
      </c>
      <c r="J19410" s="134" t="s">
        <v>2085</v>
      </c>
      <c r="K19410" s="141" t="s">
        <v>14172</v>
      </c>
      <c r="L19410" s="136">
        <v>64.956999999999994</v>
      </c>
      <c r="M19410" s="136">
        <v>227.506</v>
      </c>
      <c r="N19410" s="136">
        <v>1466.018</v>
      </c>
      <c r="O19410" s="141" t="s">
        <v>14173</v>
      </c>
      <c r="P19410" s="136">
        <v>3581.1970000000001</v>
      </c>
      <c r="Q19410" s="136">
        <v>139.988</v>
      </c>
      <c r="R19410" s="136">
        <v>39.466999999999999</v>
      </c>
      <c r="S19410" s="136">
        <v>660.59299999999996</v>
      </c>
    </row>
    <row r="19411" spans="1:19" ht="11.25" thickBot="1" x14ac:dyDescent="0.2">
      <c r="A19411" s="112"/>
    </row>
    <row r="19412" spans="1:19" ht="11.25" thickBot="1" x14ac:dyDescent="0.2">
      <c r="A19412" s="139" t="s">
        <v>366</v>
      </c>
      <c r="B19412" s="112"/>
      <c r="C19412" s="141" t="s">
        <v>5348</v>
      </c>
      <c r="D19412" s="141" t="s">
        <v>3227</v>
      </c>
      <c r="E19412" s="141" t="s">
        <v>367</v>
      </c>
      <c r="F19412" s="136">
        <v>0.22</v>
      </c>
      <c r="G19412" s="141" t="s">
        <v>5349</v>
      </c>
      <c r="H19412" s="141" t="s">
        <v>5350</v>
      </c>
      <c r="I19412" s="140">
        <v>1.276</v>
      </c>
      <c r="J19412" s="134" t="s">
        <v>5351</v>
      </c>
      <c r="K19412" s="141" t="s">
        <v>5352</v>
      </c>
      <c r="L19412" s="136">
        <v>8.4930000000000003</v>
      </c>
      <c r="M19412" s="136">
        <v>0.53300000000000003</v>
      </c>
      <c r="N19412" s="136">
        <v>3.0710000000000002</v>
      </c>
      <c r="O19412" s="141" t="s">
        <v>2016</v>
      </c>
      <c r="P19412" s="136">
        <v>0.47699999999999998</v>
      </c>
      <c r="Q19412" s="136">
        <v>0.97699999999999998</v>
      </c>
      <c r="R19412" s="136">
        <v>0.29199999999999998</v>
      </c>
      <c r="S19412" s="136">
        <v>0.42799999999999999</v>
      </c>
    </row>
    <row r="19413" spans="1:19" ht="11.25" thickBot="1" x14ac:dyDescent="0.2">
      <c r="A19413" s="112"/>
    </row>
    <row r="19414" spans="1:19" ht="11.25" thickBot="1" x14ac:dyDescent="0.2">
      <c r="A19414" s="106" t="s">
        <v>357</v>
      </c>
      <c r="B19414" s="106" t="s">
        <v>358</v>
      </c>
      <c r="C19414" s="130" t="s">
        <v>17</v>
      </c>
      <c r="D19414" s="130" t="s">
        <v>18</v>
      </c>
      <c r="E19414" s="131" t="s">
        <v>19</v>
      </c>
      <c r="F19414" s="131" t="s">
        <v>20</v>
      </c>
      <c r="G19414" s="130" t="s">
        <v>21</v>
      </c>
      <c r="H19414" s="130" t="s">
        <v>22</v>
      </c>
      <c r="I19414" s="130" t="s">
        <v>23</v>
      </c>
      <c r="J19414" s="130" t="s">
        <v>24</v>
      </c>
      <c r="K19414" s="131" t="s">
        <v>25</v>
      </c>
      <c r="L19414" s="131" t="s">
        <v>26</v>
      </c>
      <c r="M19414" s="130" t="s">
        <v>27</v>
      </c>
      <c r="N19414" s="130" t="s">
        <v>28</v>
      </c>
      <c r="O19414" s="130" t="s">
        <v>29</v>
      </c>
      <c r="P19414" s="130" t="s">
        <v>30</v>
      </c>
      <c r="Q19414" s="130" t="s">
        <v>31</v>
      </c>
      <c r="R19414" s="130" t="s">
        <v>32</v>
      </c>
      <c r="S19414" s="130" t="s">
        <v>33</v>
      </c>
    </row>
    <row r="19415" spans="1:19" ht="11.25" thickBot="1" x14ac:dyDescent="0.2">
      <c r="A19415" s="107">
        <v>1</v>
      </c>
      <c r="B19415" s="132">
        <v>0.82468750000000002</v>
      </c>
      <c r="C19415" s="108">
        <v>99678.376000000004</v>
      </c>
      <c r="D19415" s="108">
        <v>37636.81</v>
      </c>
      <c r="E19415" s="133">
        <v>0.93379999999999996</v>
      </c>
      <c r="F19415" s="133">
        <v>0.94282999999999995</v>
      </c>
      <c r="G19415" s="108">
        <v>37.197000000000003</v>
      </c>
      <c r="H19415" s="108">
        <v>85.183999999999997</v>
      </c>
      <c r="I19415" s="108">
        <v>818540.62</v>
      </c>
      <c r="J19415" s="141" t="s">
        <v>14174</v>
      </c>
      <c r="K19415" s="133">
        <v>1.0054099999999999</v>
      </c>
      <c r="L19415" s="134" t="s">
        <v>5354</v>
      </c>
      <c r="M19415" s="108">
        <v>4221.7669999999998</v>
      </c>
      <c r="N19415" s="108">
        <v>3927.7730000000001</v>
      </c>
      <c r="O19415" s="108">
        <v>2.8410000000000002</v>
      </c>
      <c r="P19415" s="108">
        <v>111.54</v>
      </c>
      <c r="Q19415" s="108">
        <v>419.17200000000003</v>
      </c>
      <c r="R19415" s="108">
        <v>475.488</v>
      </c>
      <c r="S19415" s="108">
        <v>417.32900000000001</v>
      </c>
    </row>
    <row r="19416" spans="1:19" ht="11.25" thickBot="1" x14ac:dyDescent="0.2">
      <c r="A19416" s="112"/>
    </row>
    <row r="19417" spans="1:19" ht="11.25" thickBot="1" x14ac:dyDescent="0.2">
      <c r="A19417" s="107">
        <v>2</v>
      </c>
      <c r="B19417" s="132">
        <v>0.82486111111111116</v>
      </c>
      <c r="C19417" s="108">
        <v>99553.285999999993</v>
      </c>
      <c r="D19417" s="108">
        <v>37035.222999999998</v>
      </c>
      <c r="E19417" s="133">
        <v>0.95413000000000003</v>
      </c>
      <c r="F19417" s="133">
        <v>0.94603000000000004</v>
      </c>
      <c r="G19417" s="108">
        <v>32.07</v>
      </c>
      <c r="H19417" s="108">
        <v>65.472999999999999</v>
      </c>
      <c r="I19417" s="108">
        <v>818226.62</v>
      </c>
      <c r="J19417" s="141" t="s">
        <v>14175</v>
      </c>
      <c r="K19417" s="133">
        <v>1.0121899999999999</v>
      </c>
      <c r="L19417" s="134" t="s">
        <v>5356</v>
      </c>
      <c r="M19417" s="108">
        <v>4082.982</v>
      </c>
      <c r="N19417" s="108">
        <v>3841.0540000000001</v>
      </c>
      <c r="O19417" s="108">
        <v>6.3840000000000003</v>
      </c>
      <c r="P19417" s="108">
        <v>114.91800000000001</v>
      </c>
      <c r="Q19417" s="108">
        <v>409.58199999999999</v>
      </c>
      <c r="R19417" s="108">
        <v>421.22699999999998</v>
      </c>
      <c r="S19417" s="108">
        <v>397.32299999999998</v>
      </c>
    </row>
    <row r="19418" spans="1:19" ht="11.25" thickBot="1" x14ac:dyDescent="0.2">
      <c r="A19418" s="112"/>
    </row>
    <row r="19419" spans="1:19" ht="11.25" thickBot="1" x14ac:dyDescent="0.2">
      <c r="A19419" s="107">
        <v>3</v>
      </c>
      <c r="B19419" s="132">
        <v>0.82504629629629633</v>
      </c>
      <c r="C19419" s="108">
        <v>102041.99</v>
      </c>
      <c r="D19419" s="108">
        <v>37477.531000000003</v>
      </c>
      <c r="E19419" s="133">
        <v>0.96143999999999996</v>
      </c>
      <c r="F19419" s="133">
        <v>0.94721999999999995</v>
      </c>
      <c r="G19419" s="108">
        <v>40.095999999999997</v>
      </c>
      <c r="H19419" s="108">
        <v>79.507999999999996</v>
      </c>
      <c r="I19419" s="108">
        <v>819139.31</v>
      </c>
      <c r="J19419" s="141" t="s">
        <v>14176</v>
      </c>
      <c r="K19419" s="133">
        <v>1.0316099999999999</v>
      </c>
      <c r="L19419" s="134" t="s">
        <v>5358</v>
      </c>
      <c r="M19419" s="108">
        <v>3906.2</v>
      </c>
      <c r="N19419" s="108">
        <v>3923.3380000000002</v>
      </c>
      <c r="O19419" s="108">
        <v>3.7040000000000002</v>
      </c>
      <c r="P19419" s="108">
        <v>86.236000000000004</v>
      </c>
      <c r="Q19419" s="108">
        <v>394.19299999999998</v>
      </c>
      <c r="R19419" s="108">
        <v>467.39400000000001</v>
      </c>
      <c r="S19419" s="108">
        <v>379.90499999999997</v>
      </c>
    </row>
    <row r="19420" spans="1:19" ht="11.25" thickBot="1" x14ac:dyDescent="0.2">
      <c r="A19420" s="112"/>
    </row>
    <row r="19421" spans="1:19" ht="11.25" thickBot="1" x14ac:dyDescent="0.2">
      <c r="A19421" s="135" t="s">
        <v>362</v>
      </c>
      <c r="B19421" s="112"/>
      <c r="C19421" s="136">
        <v>100424.55</v>
      </c>
      <c r="D19421" s="136">
        <v>37383.188000000002</v>
      </c>
      <c r="E19421" s="137">
        <v>0.94979000000000002</v>
      </c>
      <c r="F19421" s="137">
        <v>0.94535999999999998</v>
      </c>
      <c r="G19421" s="136">
        <v>36.454000000000001</v>
      </c>
      <c r="H19421" s="136">
        <v>76.721000000000004</v>
      </c>
      <c r="I19421" s="136">
        <v>818635.52</v>
      </c>
      <c r="J19421" s="141" t="s">
        <v>14177</v>
      </c>
      <c r="K19421" s="137">
        <v>1.01641</v>
      </c>
      <c r="L19421" s="134" t="s">
        <v>5359</v>
      </c>
      <c r="M19421" s="136">
        <v>4070.3159999999998</v>
      </c>
      <c r="N19421" s="136">
        <v>3897.3879999999999</v>
      </c>
      <c r="O19421" s="136">
        <v>4.3090000000000002</v>
      </c>
      <c r="P19421" s="136">
        <v>104.23099999999999</v>
      </c>
      <c r="Q19421" s="136">
        <v>407.649</v>
      </c>
      <c r="R19421" s="136">
        <v>454.70299999999997</v>
      </c>
      <c r="S19421" s="136">
        <v>398.18599999999998</v>
      </c>
    </row>
    <row r="19422" spans="1:19" ht="11.25" thickBot="1" x14ac:dyDescent="0.2">
      <c r="A19422" s="112"/>
    </row>
    <row r="19423" spans="1:19" ht="11.25" thickBot="1" x14ac:dyDescent="0.2">
      <c r="A19423" s="138" t="s">
        <v>364</v>
      </c>
      <c r="B19423" s="112"/>
      <c r="C19423" s="136">
        <v>1402.1389999999999</v>
      </c>
      <c r="D19423" s="136">
        <v>311.69299999999998</v>
      </c>
      <c r="E19423" s="137">
        <v>1.4319999999999999E-2</v>
      </c>
      <c r="F19423" s="137">
        <v>2.2699999999999999E-3</v>
      </c>
      <c r="G19423" s="136">
        <v>4.0640000000000001</v>
      </c>
      <c r="H19423" s="136">
        <v>10.147</v>
      </c>
      <c r="I19423" s="136">
        <v>463.685</v>
      </c>
      <c r="J19423" s="141" t="s">
        <v>14178</v>
      </c>
      <c r="K19423" s="137">
        <v>1.3599999999999999E-2</v>
      </c>
      <c r="L19423" s="134" t="s">
        <v>5360</v>
      </c>
      <c r="M19423" s="136">
        <v>158.16499999999999</v>
      </c>
      <c r="N19423" s="136">
        <v>48.838000000000001</v>
      </c>
      <c r="O19423" s="136">
        <v>1.847</v>
      </c>
      <c r="P19423" s="136">
        <v>15.676</v>
      </c>
      <c r="Q19423" s="136">
        <v>12.602</v>
      </c>
      <c r="R19423" s="136">
        <v>29.273</v>
      </c>
      <c r="S19423" s="136">
        <v>18.727</v>
      </c>
    </row>
    <row r="19424" spans="1:19" ht="11.25" thickBot="1" x14ac:dyDescent="0.2">
      <c r="A19424" s="112"/>
    </row>
    <row r="19425" spans="1:19" ht="11.25" thickBot="1" x14ac:dyDescent="0.2">
      <c r="A19425" s="139" t="s">
        <v>366</v>
      </c>
      <c r="B19425" s="112"/>
      <c r="C19425" s="136">
        <v>1.3959999999999999</v>
      </c>
      <c r="D19425" s="136">
        <v>0.83399999999999996</v>
      </c>
      <c r="E19425" s="140">
        <v>1.508</v>
      </c>
      <c r="F19425" s="140">
        <v>0.24</v>
      </c>
      <c r="G19425" s="136">
        <v>11.148999999999999</v>
      </c>
      <c r="H19425" s="136">
        <v>13.225</v>
      </c>
      <c r="I19425" s="136">
        <v>5.7000000000000002E-2</v>
      </c>
      <c r="J19425" s="141" t="s">
        <v>3569</v>
      </c>
      <c r="K19425" s="140">
        <v>1.3380000000000001</v>
      </c>
      <c r="L19425" s="134" t="s">
        <v>5361</v>
      </c>
      <c r="M19425" s="136">
        <v>3.8860000000000001</v>
      </c>
      <c r="N19425" s="136">
        <v>1.2529999999999999</v>
      </c>
      <c r="O19425" s="136">
        <v>42.872</v>
      </c>
      <c r="P19425" s="136">
        <v>15.039</v>
      </c>
      <c r="Q19425" s="136">
        <v>3.0910000000000002</v>
      </c>
      <c r="R19425" s="136">
        <v>6.4379999999999997</v>
      </c>
      <c r="S19425" s="136">
        <v>4.7030000000000003</v>
      </c>
    </row>
    <row r="19426" spans="1:19" ht="11.25" thickBot="1" x14ac:dyDescent="0.2">
      <c r="A19426" s="112"/>
    </row>
    <row r="19427" spans="1:19" ht="11.25" thickBot="1" x14ac:dyDescent="0.2">
      <c r="A19427" s="106" t="s">
        <v>357</v>
      </c>
      <c r="B19427" s="106" t="s">
        <v>358</v>
      </c>
      <c r="C19427" s="131" t="s">
        <v>34</v>
      </c>
      <c r="D19427" s="131" t="s">
        <v>35</v>
      </c>
      <c r="E19427" s="130" t="s">
        <v>36</v>
      </c>
      <c r="F19427" s="130" t="s">
        <v>37</v>
      </c>
      <c r="G19427" s="130" t="s">
        <v>38</v>
      </c>
      <c r="H19427" s="130" t="s">
        <v>39</v>
      </c>
      <c r="I19427" s="130" t="s">
        <v>40</v>
      </c>
      <c r="J19427" s="130" t="s">
        <v>41</v>
      </c>
      <c r="K19427" s="130" t="s">
        <v>42</v>
      </c>
      <c r="L19427" s="130" t="s">
        <v>43</v>
      </c>
      <c r="M19427" s="130" t="s">
        <v>44</v>
      </c>
      <c r="N19427" s="130" t="s">
        <v>45</v>
      </c>
      <c r="O19427" s="130" t="s">
        <v>46</v>
      </c>
      <c r="P19427" s="130" t="s">
        <v>47</v>
      </c>
      <c r="Q19427" s="130" t="s">
        <v>48</v>
      </c>
      <c r="R19427" s="130" t="s">
        <v>49</v>
      </c>
      <c r="S19427" s="130" t="s">
        <v>50</v>
      </c>
    </row>
    <row r="19428" spans="1:19" ht="11.25" thickBot="1" x14ac:dyDescent="0.2">
      <c r="A19428" s="107">
        <v>1</v>
      </c>
      <c r="B19428" s="132">
        <v>0.82468750000000002</v>
      </c>
      <c r="C19428" s="133">
        <v>0.90795000000000003</v>
      </c>
      <c r="D19428" s="134" t="s">
        <v>5362</v>
      </c>
      <c r="E19428" s="108">
        <v>46984.309000000001</v>
      </c>
      <c r="F19428" s="108">
        <v>2067.8380000000002</v>
      </c>
      <c r="G19428" s="108">
        <v>0.89900000000000002</v>
      </c>
      <c r="H19428" s="108">
        <v>19731.535</v>
      </c>
      <c r="I19428" s="108">
        <v>174748.3</v>
      </c>
      <c r="J19428" s="108">
        <v>1113266.2</v>
      </c>
      <c r="K19428" s="108">
        <v>71045.895000000004</v>
      </c>
      <c r="L19428" s="108">
        <v>137941.28</v>
      </c>
      <c r="M19428" s="108">
        <v>20601.447</v>
      </c>
      <c r="N19428" s="108">
        <v>14664.48</v>
      </c>
      <c r="O19428" s="108">
        <v>3948.8359999999998</v>
      </c>
      <c r="P19428" s="108">
        <v>1813.819</v>
      </c>
      <c r="Q19428" s="108">
        <v>2592.578</v>
      </c>
      <c r="R19428" s="108">
        <v>2244.0189999999998</v>
      </c>
      <c r="S19428" s="108">
        <v>3025.3069999999998</v>
      </c>
    </row>
    <row r="19429" spans="1:19" ht="11.25" thickBot="1" x14ac:dyDescent="0.2">
      <c r="A19429" s="112"/>
    </row>
    <row r="19430" spans="1:19" ht="11.25" thickBot="1" x14ac:dyDescent="0.2">
      <c r="A19430" s="107">
        <v>2</v>
      </c>
      <c r="B19430" s="132">
        <v>0.82486111111111116</v>
      </c>
      <c r="C19430" s="133">
        <v>0.91946000000000006</v>
      </c>
      <c r="D19430" s="134" t="s">
        <v>5363</v>
      </c>
      <c r="E19430" s="108">
        <v>47088.675000000003</v>
      </c>
      <c r="F19430" s="108">
        <v>2022.3989999999999</v>
      </c>
      <c r="G19430" s="108">
        <v>-8.0000000000000002E-3</v>
      </c>
      <c r="H19430" s="108">
        <v>19286.094000000001</v>
      </c>
      <c r="I19430" s="108">
        <v>175170.93</v>
      </c>
      <c r="J19430" s="108">
        <v>1118838.8</v>
      </c>
      <c r="K19430" s="108">
        <v>72051.714000000007</v>
      </c>
      <c r="L19430" s="108">
        <v>139442.10999999999</v>
      </c>
      <c r="M19430" s="108">
        <v>20931.504000000001</v>
      </c>
      <c r="N19430" s="108">
        <v>14508.87</v>
      </c>
      <c r="O19430" s="108">
        <v>2491.7930000000001</v>
      </c>
      <c r="P19430" s="108">
        <v>1852.8130000000001</v>
      </c>
      <c r="Q19430" s="108">
        <v>2617.442</v>
      </c>
      <c r="R19430" s="108">
        <v>2257.7919999999999</v>
      </c>
      <c r="S19430" s="108">
        <v>3021.9920000000002</v>
      </c>
    </row>
    <row r="19431" spans="1:19" ht="11.25" thickBot="1" x14ac:dyDescent="0.2">
      <c r="A19431" s="112"/>
    </row>
    <row r="19432" spans="1:19" ht="11.25" thickBot="1" x14ac:dyDescent="0.2">
      <c r="A19432" s="107">
        <v>3</v>
      </c>
      <c r="B19432" s="132">
        <v>0.82504629629629633</v>
      </c>
      <c r="C19432" s="133">
        <v>0.93381000000000003</v>
      </c>
      <c r="D19432" s="134" t="s">
        <v>5364</v>
      </c>
      <c r="E19432" s="108">
        <v>46750.514000000003</v>
      </c>
      <c r="F19432" s="108">
        <v>2045.8910000000001</v>
      </c>
      <c r="G19432" s="108">
        <v>3.569</v>
      </c>
      <c r="H19432" s="108">
        <v>19482.865000000002</v>
      </c>
      <c r="I19432" s="108">
        <v>175655.71</v>
      </c>
      <c r="J19432" s="108">
        <v>1113309.8999999999</v>
      </c>
      <c r="K19432" s="108">
        <v>71399.570000000007</v>
      </c>
      <c r="L19432" s="108">
        <v>137377.21</v>
      </c>
      <c r="M19432" s="108">
        <v>21074.44</v>
      </c>
      <c r="N19432" s="108">
        <v>14695.978999999999</v>
      </c>
      <c r="O19432" s="108">
        <v>2428.1419999999998</v>
      </c>
      <c r="P19432" s="108">
        <v>1873.807</v>
      </c>
      <c r="Q19432" s="108">
        <v>2821.4520000000002</v>
      </c>
      <c r="R19432" s="108">
        <v>2263.7280000000001</v>
      </c>
      <c r="S19432" s="108">
        <v>2899.2440000000001</v>
      </c>
    </row>
    <row r="19433" spans="1:19" ht="11.25" thickBot="1" x14ac:dyDescent="0.2">
      <c r="A19433" s="112"/>
    </row>
    <row r="19434" spans="1:19" ht="11.25" thickBot="1" x14ac:dyDescent="0.2">
      <c r="A19434" s="135" t="s">
        <v>362</v>
      </c>
      <c r="B19434" s="112"/>
      <c r="C19434" s="137">
        <v>0.92040999999999995</v>
      </c>
      <c r="D19434" s="134" t="s">
        <v>5365</v>
      </c>
      <c r="E19434" s="136">
        <v>46941.165999999997</v>
      </c>
      <c r="F19434" s="136">
        <v>2045.376</v>
      </c>
      <c r="G19434" s="136">
        <v>1.4870000000000001</v>
      </c>
      <c r="H19434" s="136">
        <v>19500.165000000001</v>
      </c>
      <c r="I19434" s="136">
        <v>175191.65</v>
      </c>
      <c r="J19434" s="136">
        <v>1115138.3</v>
      </c>
      <c r="K19434" s="136">
        <v>71499.058999999994</v>
      </c>
      <c r="L19434" s="136">
        <v>138253.53</v>
      </c>
      <c r="M19434" s="136">
        <v>20869.13</v>
      </c>
      <c r="N19434" s="136">
        <v>14623.109</v>
      </c>
      <c r="O19434" s="136">
        <v>2956.2570000000001</v>
      </c>
      <c r="P19434" s="136">
        <v>1846.8130000000001</v>
      </c>
      <c r="Q19434" s="136">
        <v>2677.1570000000002</v>
      </c>
      <c r="R19434" s="136">
        <v>2255.1799999999998</v>
      </c>
      <c r="S19434" s="136">
        <v>2982.181</v>
      </c>
    </row>
    <row r="19435" spans="1:19" ht="11.25" thickBot="1" x14ac:dyDescent="0.2">
      <c r="A19435" s="112"/>
    </row>
    <row r="19436" spans="1:19" ht="11.25" thickBot="1" x14ac:dyDescent="0.2">
      <c r="A19436" s="138" t="s">
        <v>364</v>
      </c>
      <c r="B19436" s="112"/>
      <c r="C19436" s="137">
        <v>1.295E-2</v>
      </c>
      <c r="D19436" s="134" t="s">
        <v>5366</v>
      </c>
      <c r="E19436" s="136">
        <v>173.15899999999999</v>
      </c>
      <c r="F19436" s="136">
        <v>22.724</v>
      </c>
      <c r="G19436" s="136">
        <v>1.86</v>
      </c>
      <c r="H19436" s="136">
        <v>223.22399999999999</v>
      </c>
      <c r="I19436" s="136">
        <v>454.06</v>
      </c>
      <c r="J19436" s="136">
        <v>3204.7660000000001</v>
      </c>
      <c r="K19436" s="136">
        <v>510.23700000000002</v>
      </c>
      <c r="L19436" s="136">
        <v>1067.2760000000001</v>
      </c>
      <c r="M19436" s="136">
        <v>242.58699999999999</v>
      </c>
      <c r="N19436" s="136">
        <v>100.18</v>
      </c>
      <c r="O19436" s="136">
        <v>860.18799999999999</v>
      </c>
      <c r="P19436" s="136">
        <v>30.440999999999999</v>
      </c>
      <c r="Q19436" s="136">
        <v>125.58</v>
      </c>
      <c r="R19436" s="136">
        <v>10.111000000000001</v>
      </c>
      <c r="S19436" s="136">
        <v>71.844999999999999</v>
      </c>
    </row>
    <row r="19437" spans="1:19" ht="11.25" thickBot="1" x14ac:dyDescent="0.2">
      <c r="A19437" s="112"/>
    </row>
    <row r="19438" spans="1:19" ht="11.25" thickBot="1" x14ac:dyDescent="0.2">
      <c r="A19438" s="139" t="s">
        <v>366</v>
      </c>
      <c r="B19438" s="112"/>
      <c r="C19438" s="140">
        <v>1.407</v>
      </c>
      <c r="D19438" s="134" t="s">
        <v>2010</v>
      </c>
      <c r="E19438" s="136">
        <v>0.36899999999999999</v>
      </c>
      <c r="F19438" s="136">
        <v>1.111</v>
      </c>
      <c r="G19438" s="136">
        <v>125.089</v>
      </c>
      <c r="H19438" s="136">
        <v>1.145</v>
      </c>
      <c r="I19438" s="136">
        <v>0.25900000000000001</v>
      </c>
      <c r="J19438" s="136">
        <v>0.28699999999999998</v>
      </c>
      <c r="K19438" s="136">
        <v>0.71399999999999997</v>
      </c>
      <c r="L19438" s="136">
        <v>0.77200000000000002</v>
      </c>
      <c r="M19438" s="136">
        <v>1.1619999999999999</v>
      </c>
      <c r="N19438" s="136">
        <v>0.68500000000000005</v>
      </c>
      <c r="O19438" s="136">
        <v>29.097000000000001</v>
      </c>
      <c r="P19438" s="136">
        <v>1.6479999999999999</v>
      </c>
      <c r="Q19438" s="136">
        <v>4.6909999999999998</v>
      </c>
      <c r="R19438" s="136">
        <v>0.44800000000000001</v>
      </c>
      <c r="S19438" s="136">
        <v>2.4089999999999998</v>
      </c>
    </row>
    <row r="19439" spans="1:19" ht="11.25" thickBot="1" x14ac:dyDescent="0.2">
      <c r="A19439" s="112"/>
    </row>
    <row r="19440" spans="1:19" ht="11.25" thickBot="1" x14ac:dyDescent="0.2">
      <c r="A19440" s="106" t="s">
        <v>357</v>
      </c>
      <c r="B19440" s="106" t="s">
        <v>358</v>
      </c>
      <c r="C19440" s="130" t="s">
        <v>51</v>
      </c>
      <c r="D19440" s="130" t="s">
        <v>52</v>
      </c>
      <c r="E19440" s="130" t="s">
        <v>53</v>
      </c>
      <c r="F19440" s="130" t="s">
        <v>54</v>
      </c>
      <c r="G19440" s="130" t="s">
        <v>55</v>
      </c>
      <c r="H19440" s="130" t="s">
        <v>56</v>
      </c>
      <c r="I19440" s="130" t="s">
        <v>57</v>
      </c>
      <c r="J19440" s="130" t="s">
        <v>58</v>
      </c>
      <c r="K19440" s="130" t="s">
        <v>59</v>
      </c>
      <c r="L19440" s="130" t="s">
        <v>60</v>
      </c>
      <c r="M19440" s="130" t="s">
        <v>61</v>
      </c>
      <c r="N19440" s="130" t="s">
        <v>62</v>
      </c>
      <c r="O19440" s="130" t="s">
        <v>63</v>
      </c>
      <c r="P19440" s="130" t="s">
        <v>64</v>
      </c>
      <c r="Q19440" s="131" t="s">
        <v>65</v>
      </c>
      <c r="R19440" s="131" t="s">
        <v>66</v>
      </c>
      <c r="S19440" s="130" t="s">
        <v>67</v>
      </c>
    </row>
    <row r="19441" spans="1:19" ht="11.25" thickBot="1" x14ac:dyDescent="0.2">
      <c r="A19441" s="107">
        <v>1</v>
      </c>
      <c r="B19441" s="132">
        <v>0.82468750000000002</v>
      </c>
      <c r="C19441" s="108">
        <v>2238.4679999999998</v>
      </c>
      <c r="D19441" s="108">
        <v>2061.8409999999999</v>
      </c>
      <c r="E19441" s="108">
        <v>898.01</v>
      </c>
      <c r="F19441" s="108">
        <v>1247.77</v>
      </c>
      <c r="G19441" s="108">
        <v>778.54499999999996</v>
      </c>
      <c r="H19441" s="108">
        <v>879.03700000000003</v>
      </c>
      <c r="I19441" s="108">
        <v>2607.4079999999999</v>
      </c>
      <c r="J19441" s="108">
        <v>1430.154</v>
      </c>
      <c r="K19441" s="108">
        <v>2060.9810000000002</v>
      </c>
      <c r="L19441" s="108">
        <v>-9.4009999999999998</v>
      </c>
      <c r="M19441" s="108">
        <v>5.8860000000000001</v>
      </c>
      <c r="N19441" s="108">
        <v>564.14400000000001</v>
      </c>
      <c r="O19441" s="108">
        <v>901.995</v>
      </c>
      <c r="P19441" s="108">
        <v>483418.02</v>
      </c>
      <c r="Q19441" s="133">
        <v>0.87794000000000005</v>
      </c>
      <c r="R19441" s="134" t="s">
        <v>5367</v>
      </c>
      <c r="S19441" s="108">
        <v>20414.766</v>
      </c>
    </row>
    <row r="19442" spans="1:19" ht="11.25" thickBot="1" x14ac:dyDescent="0.2">
      <c r="A19442" s="112"/>
    </row>
    <row r="19443" spans="1:19" ht="11.25" thickBot="1" x14ac:dyDescent="0.2">
      <c r="A19443" s="107">
        <v>2</v>
      </c>
      <c r="B19443" s="132">
        <v>0.82486111111111116</v>
      </c>
      <c r="C19443" s="108">
        <v>2257.4870000000001</v>
      </c>
      <c r="D19443" s="108">
        <v>2036.0329999999999</v>
      </c>
      <c r="E19443" s="108">
        <v>849.06600000000003</v>
      </c>
      <c r="F19443" s="108">
        <v>1143.499</v>
      </c>
      <c r="G19443" s="108">
        <v>753.90700000000004</v>
      </c>
      <c r="H19443" s="108">
        <v>837.12300000000005</v>
      </c>
      <c r="I19443" s="108">
        <v>2671.0549999999998</v>
      </c>
      <c r="J19443" s="108">
        <v>1392.124</v>
      </c>
      <c r="K19443" s="108">
        <v>2173.6439999999998</v>
      </c>
      <c r="L19443" s="108">
        <v>-12.237</v>
      </c>
      <c r="M19443" s="108">
        <v>3.0339999999999998</v>
      </c>
      <c r="N19443" s="108">
        <v>555.40499999999997</v>
      </c>
      <c r="O19443" s="108">
        <v>921.26599999999996</v>
      </c>
      <c r="P19443" s="108">
        <v>485000.31</v>
      </c>
      <c r="Q19443" s="133">
        <v>0.89632999999999996</v>
      </c>
      <c r="R19443" s="134" t="s">
        <v>5368</v>
      </c>
      <c r="S19443" s="108">
        <v>20708.364000000001</v>
      </c>
    </row>
    <row r="19444" spans="1:19" ht="11.25" thickBot="1" x14ac:dyDescent="0.2">
      <c r="A19444" s="112"/>
    </row>
    <row r="19445" spans="1:19" ht="11.25" thickBot="1" x14ac:dyDescent="0.2">
      <c r="A19445" s="107">
        <v>3</v>
      </c>
      <c r="B19445" s="132">
        <v>0.82504629629629633</v>
      </c>
      <c r="C19445" s="108">
        <v>2210.2809999999999</v>
      </c>
      <c r="D19445" s="108">
        <v>2116.0940000000001</v>
      </c>
      <c r="E19445" s="108">
        <v>827.96400000000006</v>
      </c>
      <c r="F19445" s="108">
        <v>1221.0309999999999</v>
      </c>
      <c r="G19445" s="108">
        <v>766.77499999999998</v>
      </c>
      <c r="H19445" s="108">
        <v>797.44200000000001</v>
      </c>
      <c r="I19445" s="108">
        <v>2526.2399999999998</v>
      </c>
      <c r="J19445" s="108">
        <v>1501.067</v>
      </c>
      <c r="K19445" s="108">
        <v>2140.203</v>
      </c>
      <c r="L19445" s="108">
        <v>-9.4640000000000004</v>
      </c>
      <c r="M19445" s="108">
        <v>6.7359999999999998</v>
      </c>
      <c r="N19445" s="108">
        <v>567.45299999999997</v>
      </c>
      <c r="O19445" s="108">
        <v>935.63400000000001</v>
      </c>
      <c r="P19445" s="108">
        <v>481468.74</v>
      </c>
      <c r="Q19445" s="133">
        <v>0.90322999999999998</v>
      </c>
      <c r="R19445" s="134" t="s">
        <v>5369</v>
      </c>
      <c r="S19445" s="108">
        <v>20402.560000000001</v>
      </c>
    </row>
    <row r="19446" spans="1:19" ht="11.25" thickBot="1" x14ac:dyDescent="0.2">
      <c r="A19446" s="112"/>
    </row>
    <row r="19447" spans="1:19" ht="11.25" thickBot="1" x14ac:dyDescent="0.2">
      <c r="A19447" s="135" t="s">
        <v>362</v>
      </c>
      <c r="B19447" s="112"/>
      <c r="C19447" s="136">
        <v>2235.4119999999998</v>
      </c>
      <c r="D19447" s="136">
        <v>2071.3229999999999</v>
      </c>
      <c r="E19447" s="136">
        <v>858.34699999999998</v>
      </c>
      <c r="F19447" s="136">
        <v>1204.0999999999999</v>
      </c>
      <c r="G19447" s="136">
        <v>766.40899999999999</v>
      </c>
      <c r="H19447" s="136">
        <v>837.86699999999996</v>
      </c>
      <c r="I19447" s="136">
        <v>2601.567</v>
      </c>
      <c r="J19447" s="136">
        <v>1441.115</v>
      </c>
      <c r="K19447" s="136">
        <v>2124.942</v>
      </c>
      <c r="L19447" s="136">
        <v>-10.368</v>
      </c>
      <c r="M19447" s="136">
        <v>5.2190000000000003</v>
      </c>
      <c r="N19447" s="136">
        <v>562.33399999999995</v>
      </c>
      <c r="O19447" s="136">
        <v>919.63199999999995</v>
      </c>
      <c r="P19447" s="136">
        <v>483295.69</v>
      </c>
      <c r="Q19447" s="137">
        <v>0.89249999999999996</v>
      </c>
      <c r="R19447" s="134" t="s">
        <v>5370</v>
      </c>
      <c r="S19447" s="136">
        <v>20508.562999999998</v>
      </c>
    </row>
    <row r="19448" spans="1:19" ht="11.25" thickBot="1" x14ac:dyDescent="0.2">
      <c r="A19448" s="112"/>
    </row>
    <row r="19449" spans="1:19" ht="11.25" thickBot="1" x14ac:dyDescent="0.2">
      <c r="A19449" s="138" t="s">
        <v>364</v>
      </c>
      <c r="B19449" s="112"/>
      <c r="C19449" s="136">
        <v>23.751000000000001</v>
      </c>
      <c r="D19449" s="136">
        <v>40.863999999999997</v>
      </c>
      <c r="E19449" s="136">
        <v>35.933999999999997</v>
      </c>
      <c r="F19449" s="136">
        <v>54.158000000000001</v>
      </c>
      <c r="G19449" s="136">
        <v>12.323</v>
      </c>
      <c r="H19449" s="136">
        <v>40.802999999999997</v>
      </c>
      <c r="I19449" s="136">
        <v>72.584000000000003</v>
      </c>
      <c r="J19449" s="136">
        <v>55.292999999999999</v>
      </c>
      <c r="K19449" s="136">
        <v>57.860999999999997</v>
      </c>
      <c r="L19449" s="136">
        <v>1.62</v>
      </c>
      <c r="M19449" s="136">
        <v>1.9390000000000001</v>
      </c>
      <c r="N19449" s="136">
        <v>6.2249999999999996</v>
      </c>
      <c r="O19449" s="136">
        <v>16.879000000000001</v>
      </c>
      <c r="P19449" s="136">
        <v>1768.9559999999999</v>
      </c>
      <c r="Q19449" s="137">
        <v>1.307E-2</v>
      </c>
      <c r="R19449" s="134" t="s">
        <v>4347</v>
      </c>
      <c r="S19449" s="136">
        <v>173.14</v>
      </c>
    </row>
    <row r="19450" spans="1:19" ht="11.25" thickBot="1" x14ac:dyDescent="0.2">
      <c r="A19450" s="112"/>
    </row>
    <row r="19451" spans="1:19" ht="11.25" thickBot="1" x14ac:dyDescent="0.2">
      <c r="A19451" s="139" t="s">
        <v>366</v>
      </c>
      <c r="B19451" s="112"/>
      <c r="C19451" s="136">
        <v>1.0620000000000001</v>
      </c>
      <c r="D19451" s="136">
        <v>1.9730000000000001</v>
      </c>
      <c r="E19451" s="136">
        <v>4.1859999999999999</v>
      </c>
      <c r="F19451" s="136">
        <v>4.4980000000000002</v>
      </c>
      <c r="G19451" s="136">
        <v>1.6080000000000001</v>
      </c>
      <c r="H19451" s="136">
        <v>4.87</v>
      </c>
      <c r="I19451" s="136">
        <v>2.79</v>
      </c>
      <c r="J19451" s="136">
        <v>3.8370000000000002</v>
      </c>
      <c r="K19451" s="136">
        <v>2.7229999999999999</v>
      </c>
      <c r="L19451" s="136">
        <v>15.622</v>
      </c>
      <c r="M19451" s="136">
        <v>37.149000000000001</v>
      </c>
      <c r="N19451" s="136">
        <v>1.107</v>
      </c>
      <c r="O19451" s="136">
        <v>1.835</v>
      </c>
      <c r="P19451" s="136">
        <v>0.36599999999999999</v>
      </c>
      <c r="Q19451" s="140">
        <v>1.4650000000000001</v>
      </c>
      <c r="R19451" s="134" t="s">
        <v>2137</v>
      </c>
      <c r="S19451" s="136">
        <v>0.84399999999999997</v>
      </c>
    </row>
    <row r="19452" spans="1:19" ht="11.25" thickBot="1" x14ac:dyDescent="0.2">
      <c r="A19452" s="112"/>
    </row>
    <row r="19453" spans="1:19" ht="11.25" thickBot="1" x14ac:dyDescent="0.2">
      <c r="A19453" s="106" t="s">
        <v>357</v>
      </c>
      <c r="B19453" s="106" t="s">
        <v>358</v>
      </c>
      <c r="C19453" s="130" t="s">
        <v>68</v>
      </c>
    </row>
    <row r="19454" spans="1:19" ht="11.25" thickBot="1" x14ac:dyDescent="0.2">
      <c r="A19454" s="107">
        <v>1</v>
      </c>
      <c r="B19454" s="132">
        <v>0.82468750000000002</v>
      </c>
      <c r="C19454" s="108">
        <v>3848.9119999999998</v>
      </c>
    </row>
    <row r="19455" spans="1:19" ht="11.25" thickBot="1" x14ac:dyDescent="0.2">
      <c r="A19455" s="112"/>
    </row>
    <row r="19456" spans="1:19" ht="11.25" thickBot="1" x14ac:dyDescent="0.2">
      <c r="A19456" s="107">
        <v>2</v>
      </c>
      <c r="B19456" s="132">
        <v>0.82486111111111116</v>
      </c>
      <c r="C19456" s="108">
        <v>3918.3180000000002</v>
      </c>
    </row>
    <row r="19457" spans="1:19" ht="11.25" thickBot="1" x14ac:dyDescent="0.2">
      <c r="A19457" s="112"/>
    </row>
    <row r="19458" spans="1:19" ht="11.25" thickBot="1" x14ac:dyDescent="0.2">
      <c r="A19458" s="107">
        <v>3</v>
      </c>
      <c r="B19458" s="132">
        <v>0.82504629629629633</v>
      </c>
      <c r="C19458" s="108">
        <v>3848.3719999999998</v>
      </c>
    </row>
    <row r="19459" spans="1:19" ht="11.25" thickBot="1" x14ac:dyDescent="0.2">
      <c r="A19459" s="112"/>
    </row>
    <row r="19460" spans="1:19" ht="11.25" thickBot="1" x14ac:dyDescent="0.2">
      <c r="A19460" s="135" t="s">
        <v>362</v>
      </c>
      <c r="B19460" s="112"/>
      <c r="C19460" s="136">
        <v>3871.8670000000002</v>
      </c>
    </row>
    <row r="19461" spans="1:19" ht="11.25" thickBot="1" x14ac:dyDescent="0.2">
      <c r="A19461" s="112"/>
    </row>
    <row r="19462" spans="1:19" ht="11.25" thickBot="1" x14ac:dyDescent="0.2">
      <c r="A19462" s="138" t="s">
        <v>364</v>
      </c>
      <c r="B19462" s="112"/>
      <c r="C19462" s="136">
        <v>40.228999999999999</v>
      </c>
    </row>
    <row r="19463" spans="1:19" ht="11.25" thickBot="1" x14ac:dyDescent="0.2">
      <c r="A19463" s="112"/>
    </row>
    <row r="19464" spans="1:19" ht="11.25" thickBot="1" x14ac:dyDescent="0.2">
      <c r="A19464" s="139" t="s">
        <v>366</v>
      </c>
      <c r="B19464" s="112"/>
      <c r="C19464" s="136">
        <v>1.0389999999999999</v>
      </c>
    </row>
    <row r="19465" spans="1:19" ht="10.5" x14ac:dyDescent="0.15">
      <c r="A19465" s="112"/>
    </row>
    <row r="19466" spans="1:19" x14ac:dyDescent="0.15">
      <c r="A19466" s="129"/>
      <c r="B19466" s="86" t="s">
        <v>5371</v>
      </c>
    </row>
    <row r="19467" spans="1:19" ht="9.75" thickBot="1" x14ac:dyDescent="0.2">
      <c r="A19467" s="81" t="s">
        <v>5871</v>
      </c>
    </row>
    <row r="19468" spans="1:19" ht="11.25" thickBot="1" x14ac:dyDescent="0.2">
      <c r="A19468" s="106" t="s">
        <v>357</v>
      </c>
      <c r="B19468" s="106" t="s">
        <v>358</v>
      </c>
      <c r="C19468" s="130" t="s">
        <v>0</v>
      </c>
      <c r="D19468" s="130" t="s">
        <v>1</v>
      </c>
      <c r="E19468" s="130" t="s">
        <v>2</v>
      </c>
      <c r="F19468" s="130" t="s">
        <v>3</v>
      </c>
      <c r="G19468" s="130" t="s">
        <v>4</v>
      </c>
      <c r="H19468" s="130" t="s">
        <v>5</v>
      </c>
      <c r="I19468" s="131" t="s">
        <v>6</v>
      </c>
      <c r="J19468" s="131" t="s">
        <v>7</v>
      </c>
      <c r="K19468" s="130" t="s">
        <v>8</v>
      </c>
      <c r="L19468" s="130" t="s">
        <v>9</v>
      </c>
      <c r="M19468" s="130" t="s">
        <v>10</v>
      </c>
      <c r="N19468" s="130" t="s">
        <v>11</v>
      </c>
      <c r="O19468" s="130" t="s">
        <v>12</v>
      </c>
      <c r="P19468" s="130" t="s">
        <v>13</v>
      </c>
      <c r="Q19468" s="130" t="s">
        <v>14</v>
      </c>
      <c r="R19468" s="130" t="s">
        <v>15</v>
      </c>
      <c r="S19468" s="130" t="s">
        <v>16</v>
      </c>
    </row>
    <row r="19469" spans="1:19" ht="11.25" thickBot="1" x14ac:dyDescent="0.2">
      <c r="A19469" s="107">
        <v>1</v>
      </c>
      <c r="B19469" s="132">
        <v>0.82982638888888882</v>
      </c>
      <c r="C19469" s="141" t="s">
        <v>14179</v>
      </c>
      <c r="D19469" s="141" t="s">
        <v>14180</v>
      </c>
      <c r="E19469" s="141" t="s">
        <v>14181</v>
      </c>
      <c r="F19469" s="141" t="s">
        <v>14182</v>
      </c>
      <c r="G19469" s="141" t="s">
        <v>14183</v>
      </c>
      <c r="H19469" s="141" t="s">
        <v>14184</v>
      </c>
      <c r="I19469" s="133">
        <v>1.07545</v>
      </c>
      <c r="J19469" s="134" t="s">
        <v>5377</v>
      </c>
      <c r="K19469" s="141" t="s">
        <v>14185</v>
      </c>
      <c r="L19469" s="108">
        <v>984.75400000000002</v>
      </c>
      <c r="M19469" s="108">
        <v>55100.027000000002</v>
      </c>
      <c r="N19469" s="108">
        <v>51048.680999999997</v>
      </c>
      <c r="O19469" s="141" t="s">
        <v>14186</v>
      </c>
      <c r="P19469" s="108">
        <v>933336.85</v>
      </c>
      <c r="Q19469" s="108">
        <v>14607.249</v>
      </c>
      <c r="R19469" s="108">
        <v>14907.522999999999</v>
      </c>
      <c r="S19469" s="108">
        <v>140007.25</v>
      </c>
    </row>
    <row r="19470" spans="1:19" ht="11.25" thickBot="1" x14ac:dyDescent="0.2">
      <c r="A19470" s="112"/>
    </row>
    <row r="19471" spans="1:19" ht="11.25" thickBot="1" x14ac:dyDescent="0.2">
      <c r="A19471" s="107">
        <v>2</v>
      </c>
      <c r="B19471" s="132">
        <v>0.83000000000000007</v>
      </c>
      <c r="C19471" s="141" t="s">
        <v>14187</v>
      </c>
      <c r="D19471" s="141" t="s">
        <v>14188</v>
      </c>
      <c r="E19471" s="141" t="s">
        <v>14189</v>
      </c>
      <c r="F19471" s="141" t="s">
        <v>14190</v>
      </c>
      <c r="G19471" s="141" t="s">
        <v>14191</v>
      </c>
      <c r="H19471" s="141" t="s">
        <v>14192</v>
      </c>
      <c r="I19471" s="133">
        <v>1.08524</v>
      </c>
      <c r="J19471" s="134" t="s">
        <v>5386</v>
      </c>
      <c r="K19471" s="141" t="s">
        <v>14193</v>
      </c>
      <c r="L19471" s="108">
        <v>1003.514</v>
      </c>
      <c r="M19471" s="108">
        <v>55431.722999999998</v>
      </c>
      <c r="N19471" s="108">
        <v>51340.029000000002</v>
      </c>
      <c r="O19471" s="141" t="s">
        <v>14194</v>
      </c>
      <c r="P19471" s="108">
        <v>942163</v>
      </c>
      <c r="Q19471" s="108">
        <v>14528.937</v>
      </c>
      <c r="R19471" s="108">
        <v>15032.87</v>
      </c>
      <c r="S19471" s="108">
        <v>139634.72</v>
      </c>
    </row>
    <row r="19472" spans="1:19" ht="11.25" thickBot="1" x14ac:dyDescent="0.2">
      <c r="A19472" s="112"/>
    </row>
    <row r="19473" spans="1:19" ht="11.25" thickBot="1" x14ac:dyDescent="0.2">
      <c r="A19473" s="107">
        <v>3</v>
      </c>
      <c r="B19473" s="132">
        <v>0.83018518518518514</v>
      </c>
      <c r="C19473" s="141" t="s">
        <v>14195</v>
      </c>
      <c r="D19473" s="141" t="s">
        <v>14196</v>
      </c>
      <c r="E19473" s="141" t="s">
        <v>14197</v>
      </c>
      <c r="F19473" s="141" t="s">
        <v>14198</v>
      </c>
      <c r="G19473" s="141" t="s">
        <v>14199</v>
      </c>
      <c r="H19473" s="141" t="s">
        <v>14200</v>
      </c>
      <c r="I19473" s="133">
        <v>1.0863700000000001</v>
      </c>
      <c r="J19473" s="134" t="s">
        <v>5394</v>
      </c>
      <c r="K19473" s="141" t="s">
        <v>14201</v>
      </c>
      <c r="L19473" s="108">
        <v>1095.4459999999999</v>
      </c>
      <c r="M19473" s="108">
        <v>54912.756000000001</v>
      </c>
      <c r="N19473" s="108">
        <v>50329.792000000001</v>
      </c>
      <c r="O19473" s="141" t="s">
        <v>14202</v>
      </c>
      <c r="P19473" s="108">
        <v>942876.32</v>
      </c>
      <c r="Q19473" s="108">
        <v>14362.57</v>
      </c>
      <c r="R19473" s="108">
        <v>14846.418</v>
      </c>
      <c r="S19473" s="108">
        <v>139984</v>
      </c>
    </row>
    <row r="19474" spans="1:19" ht="11.25" thickBot="1" x14ac:dyDescent="0.2">
      <c r="A19474" s="112"/>
    </row>
    <row r="19475" spans="1:19" ht="11.25" thickBot="1" x14ac:dyDescent="0.2">
      <c r="A19475" s="135" t="s">
        <v>362</v>
      </c>
      <c r="B19475" s="112"/>
      <c r="C19475" s="141" t="s">
        <v>14203</v>
      </c>
      <c r="D19475" s="141" t="s">
        <v>14204</v>
      </c>
      <c r="E19475" s="141" t="s">
        <v>14205</v>
      </c>
      <c r="F19475" s="141" t="s">
        <v>14206</v>
      </c>
      <c r="G19475" s="141" t="s">
        <v>14207</v>
      </c>
      <c r="H19475" s="141" t="s">
        <v>14208</v>
      </c>
      <c r="I19475" s="137">
        <v>1.0823499999999999</v>
      </c>
      <c r="J19475" s="134" t="s">
        <v>5403</v>
      </c>
      <c r="K19475" s="141" t="s">
        <v>14209</v>
      </c>
      <c r="L19475" s="136">
        <v>1027.904</v>
      </c>
      <c r="M19475" s="136">
        <v>55148.169000000002</v>
      </c>
      <c r="N19475" s="136">
        <v>50906.167000000001</v>
      </c>
      <c r="O19475" s="141" t="s">
        <v>14210</v>
      </c>
      <c r="P19475" s="136">
        <v>939458.73</v>
      </c>
      <c r="Q19475" s="136">
        <v>14499.584999999999</v>
      </c>
      <c r="R19475" s="136">
        <v>14928.937</v>
      </c>
      <c r="S19475" s="136">
        <v>139875.32</v>
      </c>
    </row>
    <row r="19476" spans="1:19" ht="11.25" thickBot="1" x14ac:dyDescent="0.2">
      <c r="A19476" s="112"/>
    </row>
    <row r="19477" spans="1:19" ht="11.25" thickBot="1" x14ac:dyDescent="0.2">
      <c r="A19477" s="138" t="s">
        <v>364</v>
      </c>
      <c r="B19477" s="112"/>
      <c r="C19477" s="141" t="s">
        <v>14211</v>
      </c>
      <c r="D19477" s="141" t="s">
        <v>14212</v>
      </c>
      <c r="E19477" s="141" t="s">
        <v>14213</v>
      </c>
      <c r="F19477" s="141" t="s">
        <v>14214</v>
      </c>
      <c r="G19477" s="141" t="s">
        <v>14215</v>
      </c>
      <c r="H19477" s="141" t="s">
        <v>14216</v>
      </c>
      <c r="I19477" s="137">
        <v>6.0000000000000001E-3</v>
      </c>
      <c r="J19477" s="134" t="s">
        <v>2278</v>
      </c>
      <c r="K19477" s="141" t="s">
        <v>14217</v>
      </c>
      <c r="L19477" s="136">
        <v>59.24</v>
      </c>
      <c r="M19477" s="136">
        <v>262.81200000000001</v>
      </c>
      <c r="N19477" s="136">
        <v>519.97799999999995</v>
      </c>
      <c r="O19477" s="141" t="s">
        <v>14218</v>
      </c>
      <c r="P19477" s="136">
        <v>5313.68</v>
      </c>
      <c r="Q19477" s="136">
        <v>124.952</v>
      </c>
      <c r="R19477" s="136">
        <v>95.052999999999997</v>
      </c>
      <c r="S19477" s="136">
        <v>208.696</v>
      </c>
    </row>
    <row r="19478" spans="1:19" ht="11.25" thickBot="1" x14ac:dyDescent="0.2">
      <c r="A19478" s="112"/>
    </row>
    <row r="19479" spans="1:19" ht="11.25" thickBot="1" x14ac:dyDescent="0.2">
      <c r="A19479" s="139" t="s">
        <v>366</v>
      </c>
      <c r="B19479" s="112"/>
      <c r="C19479" s="141" t="s">
        <v>5413</v>
      </c>
      <c r="D19479" s="141" t="s">
        <v>3837</v>
      </c>
      <c r="E19479" s="141" t="s">
        <v>1639</v>
      </c>
      <c r="F19479" s="141" t="s">
        <v>5224</v>
      </c>
      <c r="G19479" s="141" t="s">
        <v>2064</v>
      </c>
      <c r="H19479" s="141" t="s">
        <v>5415</v>
      </c>
      <c r="I19479" s="140">
        <v>0.55400000000000005</v>
      </c>
      <c r="J19479" s="134" t="s">
        <v>4480</v>
      </c>
      <c r="K19479" s="141" t="s">
        <v>5416</v>
      </c>
      <c r="L19479" s="136">
        <v>5.7629999999999999</v>
      </c>
      <c r="M19479" s="136">
        <v>0.47699999999999998</v>
      </c>
      <c r="N19479" s="136">
        <v>1.0209999999999999</v>
      </c>
      <c r="O19479" s="141" t="s">
        <v>5417</v>
      </c>
      <c r="P19479" s="136">
        <v>0.56599999999999995</v>
      </c>
      <c r="Q19479" s="136">
        <v>0.86199999999999999</v>
      </c>
      <c r="R19479" s="136">
        <v>0.63700000000000001</v>
      </c>
      <c r="S19479" s="136">
        <v>0.14899999999999999</v>
      </c>
    </row>
    <row r="19480" spans="1:19" ht="11.25" thickBot="1" x14ac:dyDescent="0.2">
      <c r="A19480" s="112"/>
    </row>
    <row r="19481" spans="1:19" ht="11.25" thickBot="1" x14ac:dyDescent="0.2">
      <c r="A19481" s="106" t="s">
        <v>357</v>
      </c>
      <c r="B19481" s="106" t="s">
        <v>358</v>
      </c>
      <c r="C19481" s="130" t="s">
        <v>17</v>
      </c>
      <c r="D19481" s="130" t="s">
        <v>18</v>
      </c>
      <c r="E19481" s="131" t="s">
        <v>19</v>
      </c>
      <c r="F19481" s="131" t="s">
        <v>20</v>
      </c>
      <c r="G19481" s="130" t="s">
        <v>21</v>
      </c>
      <c r="H19481" s="130" t="s">
        <v>22</v>
      </c>
      <c r="I19481" s="130" t="s">
        <v>23</v>
      </c>
      <c r="J19481" s="130" t="s">
        <v>24</v>
      </c>
      <c r="K19481" s="131" t="s">
        <v>25</v>
      </c>
      <c r="L19481" s="131" t="s">
        <v>26</v>
      </c>
      <c r="M19481" s="130" t="s">
        <v>27</v>
      </c>
      <c r="N19481" s="130" t="s">
        <v>28</v>
      </c>
      <c r="O19481" s="130" t="s">
        <v>29</v>
      </c>
      <c r="P19481" s="130" t="s">
        <v>30</v>
      </c>
      <c r="Q19481" s="130" t="s">
        <v>31</v>
      </c>
      <c r="R19481" s="130" t="s">
        <v>32</v>
      </c>
      <c r="S19481" s="130" t="s">
        <v>33</v>
      </c>
    </row>
    <row r="19482" spans="1:19" ht="11.25" thickBot="1" x14ac:dyDescent="0.2">
      <c r="A19482" s="107">
        <v>1</v>
      </c>
      <c r="B19482" s="132">
        <v>0.82982638888888882</v>
      </c>
      <c r="C19482" s="108">
        <v>64421.756000000001</v>
      </c>
      <c r="D19482" s="108">
        <v>53237.542000000001</v>
      </c>
      <c r="E19482" s="133">
        <v>0.97616000000000003</v>
      </c>
      <c r="F19482" s="133">
        <v>0.95865</v>
      </c>
      <c r="G19482" s="108">
        <v>37.341000000000001</v>
      </c>
      <c r="H19482" s="108">
        <v>42.399000000000001</v>
      </c>
      <c r="I19482" s="108">
        <v>282671.21999999997</v>
      </c>
      <c r="J19482" s="141" t="s">
        <v>14219</v>
      </c>
      <c r="K19482" s="133">
        <v>1.02912</v>
      </c>
      <c r="L19482" s="134" t="s">
        <v>5419</v>
      </c>
      <c r="M19482" s="108">
        <v>5118.9250000000002</v>
      </c>
      <c r="N19482" s="108">
        <v>4711.7299999999996</v>
      </c>
      <c r="O19482" s="108">
        <v>3.589</v>
      </c>
      <c r="P19482" s="108">
        <v>94.641000000000005</v>
      </c>
      <c r="Q19482" s="108">
        <v>387.10399999999998</v>
      </c>
      <c r="R19482" s="108">
        <v>428.923</v>
      </c>
      <c r="S19482" s="108">
        <v>290.46199999999999</v>
      </c>
    </row>
    <row r="19483" spans="1:19" ht="11.25" thickBot="1" x14ac:dyDescent="0.2">
      <c r="A19483" s="112"/>
    </row>
    <row r="19484" spans="1:19" ht="11.25" thickBot="1" x14ac:dyDescent="0.2">
      <c r="A19484" s="107">
        <v>2</v>
      </c>
      <c r="B19484" s="132">
        <v>0.83000000000000007</v>
      </c>
      <c r="C19484" s="108">
        <v>64418.107000000004</v>
      </c>
      <c r="D19484" s="108">
        <v>53084.133999999998</v>
      </c>
      <c r="E19484" s="133">
        <v>0.97460000000000002</v>
      </c>
      <c r="F19484" s="133">
        <v>0.96494000000000002</v>
      </c>
      <c r="G19484" s="108">
        <v>38.436999999999998</v>
      </c>
      <c r="H19484" s="108">
        <v>58.889000000000003</v>
      </c>
      <c r="I19484" s="108">
        <v>284720.28000000003</v>
      </c>
      <c r="J19484" s="141" t="s">
        <v>14220</v>
      </c>
      <c r="K19484" s="133">
        <v>1.04097</v>
      </c>
      <c r="L19484" s="134" t="s">
        <v>5421</v>
      </c>
      <c r="M19484" s="108">
        <v>5109.0879999999997</v>
      </c>
      <c r="N19484" s="108">
        <v>4884.4620000000004</v>
      </c>
      <c r="O19484" s="108">
        <v>3.62</v>
      </c>
      <c r="P19484" s="108">
        <v>94.337000000000003</v>
      </c>
      <c r="Q19484" s="108">
        <v>424.11700000000002</v>
      </c>
      <c r="R19484" s="108">
        <v>462.35599999999999</v>
      </c>
      <c r="S19484" s="108">
        <v>288.26900000000001</v>
      </c>
    </row>
    <row r="19485" spans="1:19" ht="11.25" thickBot="1" x14ac:dyDescent="0.2">
      <c r="A19485" s="112"/>
    </row>
    <row r="19486" spans="1:19" ht="11.25" thickBot="1" x14ac:dyDescent="0.2">
      <c r="A19486" s="107">
        <v>3</v>
      </c>
      <c r="B19486" s="132">
        <v>0.83018518518518514</v>
      </c>
      <c r="C19486" s="108">
        <v>64670.533000000003</v>
      </c>
      <c r="D19486" s="108">
        <v>52520.961000000003</v>
      </c>
      <c r="E19486" s="133">
        <v>0.96791000000000005</v>
      </c>
      <c r="F19486" s="133">
        <v>0.96035000000000004</v>
      </c>
      <c r="G19486" s="108">
        <v>33.584000000000003</v>
      </c>
      <c r="H19486" s="108">
        <v>43.825000000000003</v>
      </c>
      <c r="I19486" s="108">
        <v>282199.5</v>
      </c>
      <c r="J19486" s="141" t="s">
        <v>14221</v>
      </c>
      <c r="K19486" s="133">
        <v>1.0392699999999999</v>
      </c>
      <c r="L19486" s="134" t="s">
        <v>5423</v>
      </c>
      <c r="M19486" s="108">
        <v>4855.9399999999996</v>
      </c>
      <c r="N19486" s="108">
        <v>4832.7129999999997</v>
      </c>
      <c r="O19486" s="108">
        <v>6.2270000000000003</v>
      </c>
      <c r="P19486" s="108">
        <v>75.200999999999993</v>
      </c>
      <c r="Q19486" s="108">
        <v>398.10599999999999</v>
      </c>
      <c r="R19486" s="108">
        <v>440.298</v>
      </c>
      <c r="S19486" s="108">
        <v>268.61900000000003</v>
      </c>
    </row>
    <row r="19487" spans="1:19" ht="11.25" thickBot="1" x14ac:dyDescent="0.2">
      <c r="A19487" s="112"/>
    </row>
    <row r="19488" spans="1:19" ht="11.25" thickBot="1" x14ac:dyDescent="0.2">
      <c r="A19488" s="135" t="s">
        <v>362</v>
      </c>
      <c r="B19488" s="112"/>
      <c r="C19488" s="136">
        <v>64503.464999999997</v>
      </c>
      <c r="D19488" s="136">
        <v>52947.546000000002</v>
      </c>
      <c r="E19488" s="137">
        <v>0.97289000000000003</v>
      </c>
      <c r="F19488" s="137">
        <v>0.96131</v>
      </c>
      <c r="G19488" s="136">
        <v>36.454000000000001</v>
      </c>
      <c r="H19488" s="136">
        <v>48.371000000000002</v>
      </c>
      <c r="I19488" s="136">
        <v>283197</v>
      </c>
      <c r="J19488" s="141" t="s">
        <v>14222</v>
      </c>
      <c r="K19488" s="137">
        <v>1.0364500000000001</v>
      </c>
      <c r="L19488" s="134" t="s">
        <v>5424</v>
      </c>
      <c r="M19488" s="136">
        <v>5027.9840000000004</v>
      </c>
      <c r="N19488" s="136">
        <v>4809.6350000000002</v>
      </c>
      <c r="O19488" s="136">
        <v>4.4790000000000001</v>
      </c>
      <c r="P19488" s="136">
        <v>88.06</v>
      </c>
      <c r="Q19488" s="136">
        <v>403.10899999999998</v>
      </c>
      <c r="R19488" s="136">
        <v>443.85899999999998</v>
      </c>
      <c r="S19488" s="136">
        <v>282.45</v>
      </c>
    </row>
    <row r="19489" spans="1:19" ht="11.25" thickBot="1" x14ac:dyDescent="0.2">
      <c r="A19489" s="112"/>
    </row>
    <row r="19490" spans="1:19" ht="11.25" thickBot="1" x14ac:dyDescent="0.2">
      <c r="A19490" s="138" t="s">
        <v>364</v>
      </c>
      <c r="B19490" s="112"/>
      <c r="C19490" s="136">
        <v>144.696</v>
      </c>
      <c r="D19490" s="136">
        <v>377.31200000000001</v>
      </c>
      <c r="E19490" s="137">
        <v>4.3899999999999998E-3</v>
      </c>
      <c r="F19490" s="137">
        <v>3.2499999999999999E-3</v>
      </c>
      <c r="G19490" s="136">
        <v>2.5449999999999999</v>
      </c>
      <c r="H19490" s="136">
        <v>9.1370000000000005</v>
      </c>
      <c r="I19490" s="136">
        <v>1340.12</v>
      </c>
      <c r="J19490" s="141" t="s">
        <v>14223</v>
      </c>
      <c r="K19490" s="137">
        <v>6.4099999999999999E-3</v>
      </c>
      <c r="L19490" s="134" t="s">
        <v>5426</v>
      </c>
      <c r="M19490" s="136">
        <v>149.07599999999999</v>
      </c>
      <c r="N19490" s="136">
        <v>88.647999999999996</v>
      </c>
      <c r="O19490" s="136">
        <v>1.514</v>
      </c>
      <c r="P19490" s="136">
        <v>11.137</v>
      </c>
      <c r="Q19490" s="136">
        <v>19.007000000000001</v>
      </c>
      <c r="R19490" s="136">
        <v>16.998999999999999</v>
      </c>
      <c r="S19490" s="136">
        <v>12.028</v>
      </c>
    </row>
    <row r="19491" spans="1:19" ht="11.25" thickBot="1" x14ac:dyDescent="0.2">
      <c r="A19491" s="112"/>
    </row>
    <row r="19492" spans="1:19" ht="11.25" thickBot="1" x14ac:dyDescent="0.2">
      <c r="A19492" s="139" t="s">
        <v>366</v>
      </c>
      <c r="B19492" s="112"/>
      <c r="C19492" s="136">
        <v>0.224</v>
      </c>
      <c r="D19492" s="136">
        <v>0.71299999999999997</v>
      </c>
      <c r="E19492" s="140">
        <v>0.45100000000000001</v>
      </c>
      <c r="F19492" s="140">
        <v>0.33800000000000002</v>
      </c>
      <c r="G19492" s="136">
        <v>6.9820000000000002</v>
      </c>
      <c r="H19492" s="136">
        <v>18.888999999999999</v>
      </c>
      <c r="I19492" s="136">
        <v>0.47299999999999998</v>
      </c>
      <c r="J19492" s="141" t="s">
        <v>5427</v>
      </c>
      <c r="K19492" s="140">
        <v>0.61799999999999999</v>
      </c>
      <c r="L19492" s="134" t="s">
        <v>5428</v>
      </c>
      <c r="M19492" s="136">
        <v>2.9649999999999999</v>
      </c>
      <c r="N19492" s="136">
        <v>1.843</v>
      </c>
      <c r="O19492" s="136">
        <v>33.814</v>
      </c>
      <c r="P19492" s="136">
        <v>12.647</v>
      </c>
      <c r="Q19492" s="136">
        <v>4.7149999999999999</v>
      </c>
      <c r="R19492" s="136">
        <v>3.83</v>
      </c>
      <c r="S19492" s="136">
        <v>4.258</v>
      </c>
    </row>
    <row r="19493" spans="1:19" ht="11.25" thickBot="1" x14ac:dyDescent="0.2">
      <c r="A19493" s="112"/>
    </row>
    <row r="19494" spans="1:19" ht="11.25" thickBot="1" x14ac:dyDescent="0.2">
      <c r="A19494" s="106" t="s">
        <v>357</v>
      </c>
      <c r="B19494" s="106" t="s">
        <v>358</v>
      </c>
      <c r="C19494" s="131" t="s">
        <v>34</v>
      </c>
      <c r="D19494" s="131" t="s">
        <v>35</v>
      </c>
      <c r="E19494" s="130" t="s">
        <v>36</v>
      </c>
      <c r="F19494" s="130" t="s">
        <v>37</v>
      </c>
      <c r="G19494" s="130" t="s">
        <v>38</v>
      </c>
      <c r="H19494" s="130" t="s">
        <v>39</v>
      </c>
      <c r="I19494" s="130" t="s">
        <v>40</v>
      </c>
      <c r="J19494" s="130" t="s">
        <v>41</v>
      </c>
      <c r="K19494" s="130" t="s">
        <v>42</v>
      </c>
      <c r="L19494" s="130" t="s">
        <v>43</v>
      </c>
      <c r="M19494" s="130" t="s">
        <v>44</v>
      </c>
      <c r="N19494" s="130" t="s">
        <v>45</v>
      </c>
      <c r="O19494" s="130" t="s">
        <v>46</v>
      </c>
      <c r="P19494" s="130" t="s">
        <v>47</v>
      </c>
      <c r="Q19494" s="130" t="s">
        <v>48</v>
      </c>
      <c r="R19494" s="130" t="s">
        <v>49</v>
      </c>
      <c r="S19494" s="130" t="s">
        <v>50</v>
      </c>
    </row>
    <row r="19495" spans="1:19" ht="11.25" thickBot="1" x14ac:dyDescent="0.2">
      <c r="A19495" s="107">
        <v>1</v>
      </c>
      <c r="B19495" s="132">
        <v>0.82982638888888882</v>
      </c>
      <c r="C19495" s="133">
        <v>0.93191000000000002</v>
      </c>
      <c r="D19495" s="134" t="s">
        <v>5429</v>
      </c>
      <c r="E19495" s="108">
        <v>1833.2629999999999</v>
      </c>
      <c r="F19495" s="108">
        <v>433.28399999999999</v>
      </c>
      <c r="G19495" s="108">
        <v>4.3310000000000004</v>
      </c>
      <c r="H19495" s="108">
        <v>16062.380999999999</v>
      </c>
      <c r="I19495" s="108">
        <v>238117</v>
      </c>
      <c r="J19495" s="141" t="s">
        <v>14224</v>
      </c>
      <c r="K19495" s="108">
        <v>84777.070999999996</v>
      </c>
      <c r="L19495" s="108">
        <v>165635.96</v>
      </c>
      <c r="M19495" s="108">
        <v>25458.172999999999</v>
      </c>
      <c r="N19495" s="108">
        <v>17265.182000000001</v>
      </c>
      <c r="O19495" s="108">
        <v>2889.7890000000002</v>
      </c>
      <c r="P19495" s="108">
        <v>2110.5349999999999</v>
      </c>
      <c r="Q19495" s="108">
        <v>3154.5940000000001</v>
      </c>
      <c r="R19495" s="108">
        <v>2585.855</v>
      </c>
      <c r="S19495" s="108">
        <v>3263.1190000000001</v>
      </c>
    </row>
    <row r="19496" spans="1:19" ht="11.25" thickBot="1" x14ac:dyDescent="0.2">
      <c r="A19496" s="112"/>
    </row>
    <row r="19497" spans="1:19" ht="11.25" thickBot="1" x14ac:dyDescent="0.2">
      <c r="A19497" s="107">
        <v>2</v>
      </c>
      <c r="B19497" s="132">
        <v>0.83000000000000007</v>
      </c>
      <c r="C19497" s="133">
        <v>0.94081999999999999</v>
      </c>
      <c r="D19497" s="134" t="s">
        <v>5431</v>
      </c>
      <c r="E19497" s="108">
        <v>1948.192</v>
      </c>
      <c r="F19497" s="108">
        <v>435.42899999999997</v>
      </c>
      <c r="G19497" s="108">
        <v>3.4670000000000001</v>
      </c>
      <c r="H19497" s="108">
        <v>16357.531000000001</v>
      </c>
      <c r="I19497" s="108">
        <v>239718.13</v>
      </c>
      <c r="J19497" s="108">
        <v>1491216.5</v>
      </c>
      <c r="K19497" s="108">
        <v>84717.383000000002</v>
      </c>
      <c r="L19497" s="108">
        <v>164310.41</v>
      </c>
      <c r="M19497" s="108">
        <v>25365.476999999999</v>
      </c>
      <c r="N19497" s="108">
        <v>17404.633999999998</v>
      </c>
      <c r="O19497" s="108">
        <v>2858.37</v>
      </c>
      <c r="P19497" s="108">
        <v>2094.9430000000002</v>
      </c>
      <c r="Q19497" s="108">
        <v>3058.3040000000001</v>
      </c>
      <c r="R19497" s="108">
        <v>2586.7750000000001</v>
      </c>
      <c r="S19497" s="108">
        <v>3325.8620000000001</v>
      </c>
    </row>
    <row r="19498" spans="1:19" ht="11.25" thickBot="1" x14ac:dyDescent="0.2">
      <c r="A19498" s="112"/>
    </row>
    <row r="19499" spans="1:19" ht="11.25" thickBot="1" x14ac:dyDescent="0.2">
      <c r="A19499" s="107">
        <v>3</v>
      </c>
      <c r="B19499" s="132">
        <v>0.83018518518518514</v>
      </c>
      <c r="C19499" s="133">
        <v>0.94415000000000004</v>
      </c>
      <c r="D19499" s="134" t="s">
        <v>5432</v>
      </c>
      <c r="E19499" s="108">
        <v>1884.509</v>
      </c>
      <c r="F19499" s="108">
        <v>404.38299999999998</v>
      </c>
      <c r="G19499" s="108">
        <v>-3.9E-2</v>
      </c>
      <c r="H19499" s="108">
        <v>16115.965</v>
      </c>
      <c r="I19499" s="108">
        <v>240344.73</v>
      </c>
      <c r="J19499" s="141" t="s">
        <v>14225</v>
      </c>
      <c r="K19499" s="108">
        <v>86124.695999999996</v>
      </c>
      <c r="L19499" s="108">
        <v>165171.09</v>
      </c>
      <c r="M19499" s="108">
        <v>25569.386999999999</v>
      </c>
      <c r="N19499" s="108">
        <v>17266.142</v>
      </c>
      <c r="O19499" s="108">
        <v>2924.4479999999999</v>
      </c>
      <c r="P19499" s="108">
        <v>2068.36</v>
      </c>
      <c r="Q19499" s="108">
        <v>3067.8870000000002</v>
      </c>
      <c r="R19499" s="108">
        <v>2629.42</v>
      </c>
      <c r="S19499" s="108">
        <v>3314.5169999999998</v>
      </c>
    </row>
    <row r="19500" spans="1:19" ht="11.25" thickBot="1" x14ac:dyDescent="0.2">
      <c r="A19500" s="112"/>
    </row>
    <row r="19501" spans="1:19" ht="11.25" thickBot="1" x14ac:dyDescent="0.2">
      <c r="A19501" s="135" t="s">
        <v>362</v>
      </c>
      <c r="B19501" s="112"/>
      <c r="C19501" s="137">
        <v>0.93896000000000002</v>
      </c>
      <c r="D19501" s="134" t="s">
        <v>5434</v>
      </c>
      <c r="E19501" s="136">
        <v>1888.655</v>
      </c>
      <c r="F19501" s="136">
        <v>424.36500000000001</v>
      </c>
      <c r="G19501" s="136">
        <v>2.5859999999999999</v>
      </c>
      <c r="H19501" s="136">
        <v>16178.626</v>
      </c>
      <c r="I19501" s="136">
        <v>239393.29</v>
      </c>
      <c r="J19501" s="141" t="s">
        <v>14226</v>
      </c>
      <c r="K19501" s="136">
        <v>85206.383000000002</v>
      </c>
      <c r="L19501" s="136">
        <v>165039.15</v>
      </c>
      <c r="M19501" s="136">
        <v>25464.346000000001</v>
      </c>
      <c r="N19501" s="136">
        <v>17311.986000000001</v>
      </c>
      <c r="O19501" s="136">
        <v>2890.8690000000001</v>
      </c>
      <c r="P19501" s="136">
        <v>2091.279</v>
      </c>
      <c r="Q19501" s="136">
        <v>3093.5949999999998</v>
      </c>
      <c r="R19501" s="136">
        <v>2600.6840000000002</v>
      </c>
      <c r="S19501" s="136">
        <v>3301.1660000000002</v>
      </c>
    </row>
    <row r="19502" spans="1:19" ht="11.25" thickBot="1" x14ac:dyDescent="0.2">
      <c r="A19502" s="112"/>
    </row>
    <row r="19503" spans="1:19" ht="11.25" thickBot="1" x14ac:dyDescent="0.2">
      <c r="A19503" s="138" t="s">
        <v>364</v>
      </c>
      <c r="B19503" s="112"/>
      <c r="C19503" s="137">
        <v>6.3299999999999997E-3</v>
      </c>
      <c r="D19503" s="134" t="s">
        <v>4710</v>
      </c>
      <c r="E19503" s="136">
        <v>57.576000000000001</v>
      </c>
      <c r="F19503" s="136">
        <v>17.338000000000001</v>
      </c>
      <c r="G19503" s="136">
        <v>2.3140000000000001</v>
      </c>
      <c r="H19503" s="136">
        <v>157.23599999999999</v>
      </c>
      <c r="I19503" s="136">
        <v>1148.8440000000001</v>
      </c>
      <c r="J19503" s="141" t="s">
        <v>14227</v>
      </c>
      <c r="K19503" s="136">
        <v>795.84199999999998</v>
      </c>
      <c r="L19503" s="136">
        <v>672.55399999999997</v>
      </c>
      <c r="M19503" s="136">
        <v>102.095</v>
      </c>
      <c r="N19503" s="136">
        <v>80.236999999999995</v>
      </c>
      <c r="O19503" s="136">
        <v>33.052</v>
      </c>
      <c r="P19503" s="136">
        <v>21.324999999999999</v>
      </c>
      <c r="Q19503" s="136">
        <v>53.043999999999997</v>
      </c>
      <c r="R19503" s="136">
        <v>24.890999999999998</v>
      </c>
      <c r="S19503" s="136">
        <v>33.435000000000002</v>
      </c>
    </row>
    <row r="19504" spans="1:19" ht="11.25" thickBot="1" x14ac:dyDescent="0.2">
      <c r="A19504" s="112"/>
    </row>
    <row r="19505" spans="1:19" ht="11.25" thickBot="1" x14ac:dyDescent="0.2">
      <c r="A19505" s="139" t="s">
        <v>366</v>
      </c>
      <c r="B19505" s="112"/>
      <c r="C19505" s="140">
        <v>0.67400000000000004</v>
      </c>
      <c r="D19505" s="134" t="s">
        <v>4480</v>
      </c>
      <c r="E19505" s="136">
        <v>3.0489999999999999</v>
      </c>
      <c r="F19505" s="136">
        <v>4.0860000000000003</v>
      </c>
      <c r="G19505" s="136">
        <v>89.484999999999999</v>
      </c>
      <c r="H19505" s="136">
        <v>0.97199999999999998</v>
      </c>
      <c r="I19505" s="136">
        <v>0.48</v>
      </c>
      <c r="J19505" s="141" t="s">
        <v>5437</v>
      </c>
      <c r="K19505" s="136">
        <v>0.93400000000000005</v>
      </c>
      <c r="L19505" s="136">
        <v>0.40799999999999997</v>
      </c>
      <c r="M19505" s="136">
        <v>0.40100000000000002</v>
      </c>
      <c r="N19505" s="136">
        <v>0.46300000000000002</v>
      </c>
      <c r="O19505" s="136">
        <v>1.143</v>
      </c>
      <c r="P19505" s="136">
        <v>1.02</v>
      </c>
      <c r="Q19505" s="136">
        <v>1.7150000000000001</v>
      </c>
      <c r="R19505" s="136">
        <v>0.95699999999999996</v>
      </c>
      <c r="S19505" s="136">
        <v>1.0129999999999999</v>
      </c>
    </row>
    <row r="19506" spans="1:19" ht="11.25" thickBot="1" x14ac:dyDescent="0.2">
      <c r="A19506" s="112"/>
    </row>
    <row r="19507" spans="1:19" ht="11.25" thickBot="1" x14ac:dyDescent="0.2">
      <c r="A19507" s="106" t="s">
        <v>357</v>
      </c>
      <c r="B19507" s="106" t="s">
        <v>358</v>
      </c>
      <c r="C19507" s="130" t="s">
        <v>51</v>
      </c>
      <c r="D19507" s="130" t="s">
        <v>52</v>
      </c>
      <c r="E19507" s="130" t="s">
        <v>53</v>
      </c>
      <c r="F19507" s="130" t="s">
        <v>54</v>
      </c>
      <c r="G19507" s="130" t="s">
        <v>55</v>
      </c>
      <c r="H19507" s="130" t="s">
        <v>56</v>
      </c>
      <c r="I19507" s="130" t="s">
        <v>57</v>
      </c>
      <c r="J19507" s="130" t="s">
        <v>58</v>
      </c>
      <c r="K19507" s="130" t="s">
        <v>59</v>
      </c>
      <c r="L19507" s="130" t="s">
        <v>60</v>
      </c>
      <c r="M19507" s="130" t="s">
        <v>61</v>
      </c>
      <c r="N19507" s="130" t="s">
        <v>62</v>
      </c>
      <c r="O19507" s="130" t="s">
        <v>63</v>
      </c>
      <c r="P19507" s="130" t="s">
        <v>64</v>
      </c>
      <c r="Q19507" s="131" t="s">
        <v>65</v>
      </c>
      <c r="R19507" s="131" t="s">
        <v>66</v>
      </c>
      <c r="S19507" s="130" t="s">
        <v>67</v>
      </c>
    </row>
    <row r="19508" spans="1:19" ht="11.25" thickBot="1" x14ac:dyDescent="0.2">
      <c r="A19508" s="107">
        <v>1</v>
      </c>
      <c r="B19508" s="132">
        <v>0.82982638888888882</v>
      </c>
      <c r="C19508" s="108">
        <v>2433.5810000000001</v>
      </c>
      <c r="D19508" s="108">
        <v>2307.0230000000001</v>
      </c>
      <c r="E19508" s="108">
        <v>912.24599999999998</v>
      </c>
      <c r="F19508" s="108">
        <v>1338.3520000000001</v>
      </c>
      <c r="G19508" s="108">
        <v>824.98500000000001</v>
      </c>
      <c r="H19508" s="108">
        <v>938.60699999999997</v>
      </c>
      <c r="I19508" s="108">
        <v>1813.213</v>
      </c>
      <c r="J19508" s="108">
        <v>2430.788</v>
      </c>
      <c r="K19508" s="108">
        <v>3678.5070000000001</v>
      </c>
      <c r="L19508" s="108">
        <v>-6.7750000000000004</v>
      </c>
      <c r="M19508" s="108">
        <v>-0.71799999999999997</v>
      </c>
      <c r="N19508" s="108">
        <v>437.97399999999999</v>
      </c>
      <c r="O19508" s="108">
        <v>820.346</v>
      </c>
      <c r="P19508" s="108">
        <v>357175.23</v>
      </c>
      <c r="Q19508" s="133">
        <v>0.88998999999999995</v>
      </c>
      <c r="R19508" s="134" t="s">
        <v>5438</v>
      </c>
      <c r="S19508" s="108">
        <v>33873.686000000002</v>
      </c>
    </row>
    <row r="19509" spans="1:19" ht="11.25" thickBot="1" x14ac:dyDescent="0.2">
      <c r="A19509" s="112"/>
    </row>
    <row r="19510" spans="1:19" ht="11.25" thickBot="1" x14ac:dyDescent="0.2">
      <c r="A19510" s="107">
        <v>2</v>
      </c>
      <c r="B19510" s="132">
        <v>0.83000000000000007</v>
      </c>
      <c r="C19510" s="108">
        <v>2456.2269999999999</v>
      </c>
      <c r="D19510" s="108">
        <v>2250.748</v>
      </c>
      <c r="E19510" s="108">
        <v>938.13599999999997</v>
      </c>
      <c r="F19510" s="108">
        <v>1282.614</v>
      </c>
      <c r="G19510" s="108">
        <v>819.94100000000003</v>
      </c>
      <c r="H19510" s="108">
        <v>948.85900000000004</v>
      </c>
      <c r="I19510" s="108">
        <v>2266.1039999999998</v>
      </c>
      <c r="J19510" s="108">
        <v>2401.65</v>
      </c>
      <c r="K19510" s="108">
        <v>3560.29</v>
      </c>
      <c r="L19510" s="108">
        <v>-10.507999999999999</v>
      </c>
      <c r="M19510" s="108">
        <v>2.9079999999999999</v>
      </c>
      <c r="N19510" s="108">
        <v>475.774</v>
      </c>
      <c r="O19510" s="108">
        <v>853.05799999999999</v>
      </c>
      <c r="P19510" s="108">
        <v>355749.16</v>
      </c>
      <c r="Q19510" s="133">
        <v>0.90939999999999999</v>
      </c>
      <c r="R19510" s="134" t="s">
        <v>5439</v>
      </c>
      <c r="S19510" s="108">
        <v>33886.385000000002</v>
      </c>
    </row>
    <row r="19511" spans="1:19" ht="11.25" thickBot="1" x14ac:dyDescent="0.2">
      <c r="A19511" s="112"/>
    </row>
    <row r="19512" spans="1:19" ht="11.25" thickBot="1" x14ac:dyDescent="0.2">
      <c r="A19512" s="107">
        <v>3</v>
      </c>
      <c r="B19512" s="132">
        <v>0.83018518518518514</v>
      </c>
      <c r="C19512" s="108">
        <v>2450.1190000000001</v>
      </c>
      <c r="D19512" s="108">
        <v>2253.17</v>
      </c>
      <c r="E19512" s="108">
        <v>939.38099999999997</v>
      </c>
      <c r="F19512" s="108">
        <v>1299.106</v>
      </c>
      <c r="G19512" s="108">
        <v>852.60500000000002</v>
      </c>
      <c r="H19512" s="108">
        <v>915.68899999999996</v>
      </c>
      <c r="I19512" s="108">
        <v>1669.25</v>
      </c>
      <c r="J19512" s="108">
        <v>2411.7460000000001</v>
      </c>
      <c r="K19512" s="108">
        <v>3540.259</v>
      </c>
      <c r="L19512" s="108">
        <v>-6.8319999999999999</v>
      </c>
      <c r="M19512" s="108">
        <v>9.3339999999999996</v>
      </c>
      <c r="N19512" s="108">
        <v>430.35399999999998</v>
      </c>
      <c r="O19512" s="108">
        <v>895.64099999999996</v>
      </c>
      <c r="P19512" s="108">
        <v>353985.39</v>
      </c>
      <c r="Q19512" s="133">
        <v>0.91261000000000003</v>
      </c>
      <c r="R19512" s="134" t="s">
        <v>5440</v>
      </c>
      <c r="S19512" s="108">
        <v>34016.849000000002</v>
      </c>
    </row>
    <row r="19513" spans="1:19" ht="11.25" thickBot="1" x14ac:dyDescent="0.2">
      <c r="A19513" s="112"/>
    </row>
    <row r="19514" spans="1:19" ht="11.25" thickBot="1" x14ac:dyDescent="0.2">
      <c r="A19514" s="135" t="s">
        <v>362</v>
      </c>
      <c r="B19514" s="112"/>
      <c r="C19514" s="136">
        <v>2446.6419999999998</v>
      </c>
      <c r="D19514" s="136">
        <v>2270.3139999999999</v>
      </c>
      <c r="E19514" s="136">
        <v>929.92100000000005</v>
      </c>
      <c r="F19514" s="136">
        <v>1306.69</v>
      </c>
      <c r="G19514" s="136">
        <v>832.51</v>
      </c>
      <c r="H19514" s="136">
        <v>934.38499999999999</v>
      </c>
      <c r="I19514" s="136">
        <v>1916.1890000000001</v>
      </c>
      <c r="J19514" s="136">
        <v>2414.7280000000001</v>
      </c>
      <c r="K19514" s="136">
        <v>3593.018</v>
      </c>
      <c r="L19514" s="136">
        <v>-8.0380000000000003</v>
      </c>
      <c r="M19514" s="136">
        <v>3.8410000000000002</v>
      </c>
      <c r="N19514" s="136">
        <v>448.03399999999999</v>
      </c>
      <c r="O19514" s="136">
        <v>856.34799999999996</v>
      </c>
      <c r="P19514" s="136">
        <v>355636.59</v>
      </c>
      <c r="Q19514" s="137">
        <v>0.90400000000000003</v>
      </c>
      <c r="R19514" s="134" t="s">
        <v>5441</v>
      </c>
      <c r="S19514" s="136">
        <v>33925.64</v>
      </c>
    </row>
    <row r="19515" spans="1:19" ht="11.25" thickBot="1" x14ac:dyDescent="0.2">
      <c r="A19515" s="112"/>
    </row>
    <row r="19516" spans="1:19" ht="11.25" thickBot="1" x14ac:dyDescent="0.2">
      <c r="A19516" s="138" t="s">
        <v>364</v>
      </c>
      <c r="B19516" s="112"/>
      <c r="C19516" s="136">
        <v>11.715999999999999</v>
      </c>
      <c r="D19516" s="136">
        <v>31.815000000000001</v>
      </c>
      <c r="E19516" s="136">
        <v>15.319000000000001</v>
      </c>
      <c r="F19516" s="136">
        <v>28.632999999999999</v>
      </c>
      <c r="G19516" s="136">
        <v>17.585000000000001</v>
      </c>
      <c r="H19516" s="136">
        <v>16.984000000000002</v>
      </c>
      <c r="I19516" s="136">
        <v>311.46699999999998</v>
      </c>
      <c r="J19516" s="136">
        <v>14.795999999999999</v>
      </c>
      <c r="K19516" s="136">
        <v>74.709000000000003</v>
      </c>
      <c r="L19516" s="136">
        <v>2.1389999999999998</v>
      </c>
      <c r="M19516" s="136">
        <v>5.09</v>
      </c>
      <c r="N19516" s="136">
        <v>24.324000000000002</v>
      </c>
      <c r="O19516" s="136">
        <v>37.755000000000003</v>
      </c>
      <c r="P19516" s="136">
        <v>1597.894</v>
      </c>
      <c r="Q19516" s="137">
        <v>1.2239999999999999E-2</v>
      </c>
      <c r="R19516" s="134" t="s">
        <v>5442</v>
      </c>
      <c r="S19516" s="136">
        <v>79.244</v>
      </c>
    </row>
    <row r="19517" spans="1:19" ht="11.25" thickBot="1" x14ac:dyDescent="0.2">
      <c r="A19517" s="112"/>
    </row>
    <row r="19518" spans="1:19" ht="11.25" thickBot="1" x14ac:dyDescent="0.2">
      <c r="A19518" s="139" t="s">
        <v>366</v>
      </c>
      <c r="B19518" s="112"/>
      <c r="C19518" s="136">
        <v>0.47899999999999998</v>
      </c>
      <c r="D19518" s="136">
        <v>1.401</v>
      </c>
      <c r="E19518" s="136">
        <v>1.647</v>
      </c>
      <c r="F19518" s="136">
        <v>2.1909999999999998</v>
      </c>
      <c r="G19518" s="136">
        <v>2.1120000000000001</v>
      </c>
      <c r="H19518" s="136">
        <v>1.8180000000000001</v>
      </c>
      <c r="I19518" s="136">
        <v>16.254999999999999</v>
      </c>
      <c r="J19518" s="136">
        <v>0.61299999999999999</v>
      </c>
      <c r="K19518" s="136">
        <v>2.0790000000000002</v>
      </c>
      <c r="L19518" s="136">
        <v>26.606000000000002</v>
      </c>
      <c r="M19518" s="136">
        <v>132.51300000000001</v>
      </c>
      <c r="N19518" s="136">
        <v>5.4290000000000003</v>
      </c>
      <c r="O19518" s="136">
        <v>4.4089999999999998</v>
      </c>
      <c r="P19518" s="136">
        <v>0.44900000000000001</v>
      </c>
      <c r="Q19518" s="140">
        <v>1.353</v>
      </c>
      <c r="R19518" s="134" t="s">
        <v>3687</v>
      </c>
      <c r="S19518" s="136">
        <v>0.23400000000000001</v>
      </c>
    </row>
    <row r="19519" spans="1:19" ht="11.25" thickBot="1" x14ac:dyDescent="0.2">
      <c r="A19519" s="112"/>
    </row>
    <row r="19520" spans="1:19" ht="11.25" thickBot="1" x14ac:dyDescent="0.2">
      <c r="A19520" s="106" t="s">
        <v>357</v>
      </c>
      <c r="B19520" s="106" t="s">
        <v>358</v>
      </c>
      <c r="C19520" s="130" t="s">
        <v>68</v>
      </c>
    </row>
    <row r="19521" spans="1:19" ht="11.25" thickBot="1" x14ac:dyDescent="0.2">
      <c r="A19521" s="107">
        <v>1</v>
      </c>
      <c r="B19521" s="132">
        <v>0.82982638888888882</v>
      </c>
      <c r="C19521" s="108">
        <v>4946.183</v>
      </c>
    </row>
    <row r="19522" spans="1:19" ht="11.25" thickBot="1" x14ac:dyDescent="0.2">
      <c r="A19522" s="112"/>
    </row>
    <row r="19523" spans="1:19" ht="11.25" thickBot="1" x14ac:dyDescent="0.2">
      <c r="A19523" s="107">
        <v>2</v>
      </c>
      <c r="B19523" s="132">
        <v>0.83000000000000007</v>
      </c>
      <c r="C19523" s="108">
        <v>4882.7529999999997</v>
      </c>
    </row>
    <row r="19524" spans="1:19" ht="11.25" thickBot="1" x14ac:dyDescent="0.2">
      <c r="A19524" s="112"/>
    </row>
    <row r="19525" spans="1:19" ht="11.25" thickBot="1" x14ac:dyDescent="0.2">
      <c r="A19525" s="107">
        <v>3</v>
      </c>
      <c r="B19525" s="132">
        <v>0.83018518518518514</v>
      </c>
      <c r="C19525" s="108">
        <v>4717.0330000000004</v>
      </c>
    </row>
    <row r="19526" spans="1:19" ht="11.25" thickBot="1" x14ac:dyDescent="0.2">
      <c r="A19526" s="112"/>
    </row>
    <row r="19527" spans="1:19" ht="11.25" thickBot="1" x14ac:dyDescent="0.2">
      <c r="A19527" s="135" t="s">
        <v>362</v>
      </c>
      <c r="B19527" s="112"/>
      <c r="C19527" s="136">
        <v>4848.6559999999999</v>
      </c>
    </row>
    <row r="19528" spans="1:19" ht="11.25" thickBot="1" x14ac:dyDescent="0.2">
      <c r="A19528" s="112"/>
    </row>
    <row r="19529" spans="1:19" ht="11.25" thickBot="1" x14ac:dyDescent="0.2">
      <c r="A19529" s="138" t="s">
        <v>364</v>
      </c>
      <c r="B19529" s="112"/>
      <c r="C19529" s="136">
        <v>118.319</v>
      </c>
    </row>
    <row r="19530" spans="1:19" ht="11.25" thickBot="1" x14ac:dyDescent="0.2">
      <c r="A19530" s="112"/>
    </row>
    <row r="19531" spans="1:19" ht="11.25" thickBot="1" x14ac:dyDescent="0.2">
      <c r="A19531" s="139" t="s">
        <v>366</v>
      </c>
      <c r="B19531" s="112"/>
      <c r="C19531" s="136">
        <v>2.44</v>
      </c>
    </row>
    <row r="19532" spans="1:19" ht="10.5" x14ac:dyDescent="0.15">
      <c r="A19532" s="112"/>
    </row>
    <row r="19533" spans="1:19" x14ac:dyDescent="0.15">
      <c r="A19533" s="129"/>
      <c r="B19533" s="86" t="s">
        <v>5443</v>
      </c>
    </row>
    <row r="19534" spans="1:19" ht="9.75" thickBot="1" x14ac:dyDescent="0.2">
      <c r="A19534" s="81" t="s">
        <v>5871</v>
      </c>
    </row>
    <row r="19535" spans="1:19" ht="11.25" thickBot="1" x14ac:dyDescent="0.2">
      <c r="A19535" s="106" t="s">
        <v>357</v>
      </c>
      <c r="B19535" s="106" t="s">
        <v>358</v>
      </c>
      <c r="C19535" s="130" t="s">
        <v>0</v>
      </c>
      <c r="D19535" s="130" t="s">
        <v>1</v>
      </c>
      <c r="E19535" s="130" t="s">
        <v>2</v>
      </c>
      <c r="F19535" s="130" t="s">
        <v>3</v>
      </c>
      <c r="G19535" s="130" t="s">
        <v>4</v>
      </c>
      <c r="H19535" s="130" t="s">
        <v>5</v>
      </c>
      <c r="I19535" s="131" t="s">
        <v>6</v>
      </c>
      <c r="J19535" s="131" t="s">
        <v>7</v>
      </c>
      <c r="K19535" s="130" t="s">
        <v>8</v>
      </c>
      <c r="L19535" s="130" t="s">
        <v>9</v>
      </c>
      <c r="M19535" s="130" t="s">
        <v>10</v>
      </c>
      <c r="N19535" s="130" t="s">
        <v>11</v>
      </c>
      <c r="O19535" s="130" t="s">
        <v>12</v>
      </c>
      <c r="P19535" s="130" t="s">
        <v>13</v>
      </c>
      <c r="Q19535" s="130" t="s">
        <v>14</v>
      </c>
      <c r="R19535" s="130" t="s">
        <v>15</v>
      </c>
      <c r="S19535" s="130" t="s">
        <v>16</v>
      </c>
    </row>
    <row r="19536" spans="1:19" ht="11.25" thickBot="1" x14ac:dyDescent="0.2">
      <c r="A19536" s="107">
        <v>1</v>
      </c>
      <c r="B19536" s="132">
        <v>0.83497685185185189</v>
      </c>
      <c r="C19536" s="141" t="s">
        <v>14228</v>
      </c>
      <c r="D19536" s="141" t="s">
        <v>14229</v>
      </c>
      <c r="E19536" s="141" t="s">
        <v>14230</v>
      </c>
      <c r="F19536" s="141" t="s">
        <v>14231</v>
      </c>
      <c r="G19536" s="141" t="s">
        <v>14232</v>
      </c>
      <c r="H19536" s="141" t="s">
        <v>14233</v>
      </c>
      <c r="I19536" s="133">
        <v>1.09151</v>
      </c>
      <c r="J19536" s="134" t="s">
        <v>5449</v>
      </c>
      <c r="K19536" s="141" t="s">
        <v>14234</v>
      </c>
      <c r="L19536" s="108">
        <v>177.751</v>
      </c>
      <c r="M19536" s="108">
        <v>18370.706999999999</v>
      </c>
      <c r="N19536" s="108">
        <v>39637.396999999997</v>
      </c>
      <c r="O19536" s="141" t="s">
        <v>14235</v>
      </c>
      <c r="P19536" s="108">
        <v>215989.65</v>
      </c>
      <c r="Q19536" s="108">
        <v>5861.3090000000002</v>
      </c>
      <c r="R19536" s="108">
        <v>12440.554</v>
      </c>
      <c r="S19536" s="108">
        <v>239866.51</v>
      </c>
    </row>
    <row r="19537" spans="1:19" ht="11.25" thickBot="1" x14ac:dyDescent="0.2">
      <c r="A19537" s="112"/>
    </row>
    <row r="19538" spans="1:19" ht="11.25" thickBot="1" x14ac:dyDescent="0.2">
      <c r="A19538" s="107">
        <v>2</v>
      </c>
      <c r="B19538" s="132">
        <v>0.83515046296296302</v>
      </c>
      <c r="C19538" s="141" t="s">
        <v>14236</v>
      </c>
      <c r="D19538" s="141" t="s">
        <v>14237</v>
      </c>
      <c r="E19538" s="141" t="s">
        <v>14238</v>
      </c>
      <c r="F19538" s="141" t="s">
        <v>14239</v>
      </c>
      <c r="G19538" s="141" t="s">
        <v>14240</v>
      </c>
      <c r="H19538" s="141" t="s">
        <v>14241</v>
      </c>
      <c r="I19538" s="133">
        <v>1.0962700000000001</v>
      </c>
      <c r="J19538" s="134" t="s">
        <v>5457</v>
      </c>
      <c r="K19538" s="141" t="s">
        <v>14242</v>
      </c>
      <c r="L19538" s="108">
        <v>167.852</v>
      </c>
      <c r="M19538" s="108">
        <v>18499.183000000001</v>
      </c>
      <c r="N19538" s="108">
        <v>39796.343999999997</v>
      </c>
      <c r="O19538" s="141" t="s">
        <v>14243</v>
      </c>
      <c r="P19538" s="108">
        <v>218165.5</v>
      </c>
      <c r="Q19538" s="108">
        <v>5457.02</v>
      </c>
      <c r="R19538" s="108">
        <v>12342.013999999999</v>
      </c>
      <c r="S19538" s="108">
        <v>241566.83</v>
      </c>
    </row>
    <row r="19539" spans="1:19" ht="11.25" thickBot="1" x14ac:dyDescent="0.2">
      <c r="A19539" s="112"/>
    </row>
    <row r="19540" spans="1:19" ht="11.25" thickBot="1" x14ac:dyDescent="0.2">
      <c r="A19540" s="107">
        <v>3</v>
      </c>
      <c r="B19540" s="132">
        <v>0.8353356481481482</v>
      </c>
      <c r="C19540" s="141" t="s">
        <v>14244</v>
      </c>
      <c r="D19540" s="141" t="s">
        <v>14245</v>
      </c>
      <c r="E19540" s="141" t="s">
        <v>14246</v>
      </c>
      <c r="F19540" s="141" t="s">
        <v>14247</v>
      </c>
      <c r="G19540" s="141" t="s">
        <v>14248</v>
      </c>
      <c r="H19540" s="141" t="s">
        <v>14249</v>
      </c>
      <c r="I19540" s="133">
        <v>1.1109500000000001</v>
      </c>
      <c r="J19540" s="134" t="s">
        <v>5464</v>
      </c>
      <c r="K19540" s="141" t="s">
        <v>14250</v>
      </c>
      <c r="L19540" s="108">
        <v>169.22399999999999</v>
      </c>
      <c r="M19540" s="108">
        <v>18337.074000000001</v>
      </c>
      <c r="N19540" s="108">
        <v>39370.311999999998</v>
      </c>
      <c r="O19540" s="141" t="s">
        <v>14251</v>
      </c>
      <c r="P19540" s="108">
        <v>217025.57</v>
      </c>
      <c r="Q19540" s="108">
        <v>5611.0619999999999</v>
      </c>
      <c r="R19540" s="108">
        <v>12446.637000000001</v>
      </c>
      <c r="S19540" s="108">
        <v>241966.39</v>
      </c>
    </row>
    <row r="19541" spans="1:19" ht="11.25" thickBot="1" x14ac:dyDescent="0.2">
      <c r="A19541" s="112"/>
    </row>
    <row r="19542" spans="1:19" ht="11.25" thickBot="1" x14ac:dyDescent="0.2">
      <c r="A19542" s="135" t="s">
        <v>362</v>
      </c>
      <c r="B19542" s="112"/>
      <c r="C19542" s="141" t="s">
        <v>14252</v>
      </c>
      <c r="D19542" s="141" t="s">
        <v>14253</v>
      </c>
      <c r="E19542" s="141" t="s">
        <v>14254</v>
      </c>
      <c r="F19542" s="141" t="s">
        <v>14255</v>
      </c>
      <c r="G19542" s="141" t="s">
        <v>14256</v>
      </c>
      <c r="H19542" s="141" t="s">
        <v>14257</v>
      </c>
      <c r="I19542" s="137">
        <v>1.09958</v>
      </c>
      <c r="J19542" s="134" t="s">
        <v>5472</v>
      </c>
      <c r="K19542" s="141" t="s">
        <v>14258</v>
      </c>
      <c r="L19542" s="136">
        <v>171.60900000000001</v>
      </c>
      <c r="M19542" s="136">
        <v>18402.321</v>
      </c>
      <c r="N19542" s="136">
        <v>39601.351000000002</v>
      </c>
      <c r="O19542" s="141" t="s">
        <v>14259</v>
      </c>
      <c r="P19542" s="136">
        <v>217060.24</v>
      </c>
      <c r="Q19542" s="136">
        <v>5643.13</v>
      </c>
      <c r="R19542" s="136">
        <v>12409.735000000001</v>
      </c>
      <c r="S19542" s="136">
        <v>241133.25</v>
      </c>
    </row>
    <row r="19543" spans="1:19" ht="11.25" thickBot="1" x14ac:dyDescent="0.2">
      <c r="A19543" s="112"/>
    </row>
    <row r="19544" spans="1:19" ht="11.25" thickBot="1" x14ac:dyDescent="0.2">
      <c r="A19544" s="138" t="s">
        <v>364</v>
      </c>
      <c r="B19544" s="112"/>
      <c r="C19544" s="141" t="s">
        <v>14260</v>
      </c>
      <c r="D19544" s="141" t="s">
        <v>14261</v>
      </c>
      <c r="E19544" s="141" t="s">
        <v>14262</v>
      </c>
      <c r="F19544" s="141" t="s">
        <v>14263</v>
      </c>
      <c r="G19544" s="141" t="s">
        <v>14264</v>
      </c>
      <c r="H19544" s="141" t="s">
        <v>14265</v>
      </c>
      <c r="I19544" s="137">
        <v>1.013E-2</v>
      </c>
      <c r="J19544" s="134" t="s">
        <v>4030</v>
      </c>
      <c r="K19544" s="141" t="s">
        <v>14266</v>
      </c>
      <c r="L19544" s="136">
        <v>5.3630000000000004</v>
      </c>
      <c r="M19544" s="136">
        <v>85.554000000000002</v>
      </c>
      <c r="N19544" s="136">
        <v>215.291</v>
      </c>
      <c r="O19544" s="141" t="s">
        <v>14267</v>
      </c>
      <c r="P19544" s="136">
        <v>1088.338</v>
      </c>
      <c r="Q19544" s="136">
        <v>204.04300000000001</v>
      </c>
      <c r="R19544" s="136">
        <v>58.726999999999997</v>
      </c>
      <c r="S19544" s="136">
        <v>1115.066</v>
      </c>
    </row>
    <row r="19545" spans="1:19" ht="11.25" thickBot="1" x14ac:dyDescent="0.2">
      <c r="A19545" s="112"/>
    </row>
    <row r="19546" spans="1:19" ht="11.25" thickBot="1" x14ac:dyDescent="0.2">
      <c r="A19546" s="139" t="s">
        <v>366</v>
      </c>
      <c r="B19546" s="112"/>
      <c r="C19546" s="141" t="s">
        <v>2206</v>
      </c>
      <c r="D19546" s="141" t="s">
        <v>5481</v>
      </c>
      <c r="E19546" s="141" t="s">
        <v>1313</v>
      </c>
      <c r="F19546" s="141" t="s">
        <v>1252</v>
      </c>
      <c r="G19546" s="141" t="s">
        <v>5482</v>
      </c>
      <c r="H19546" s="141" t="s">
        <v>4490</v>
      </c>
      <c r="I19546" s="140">
        <v>0.92200000000000004</v>
      </c>
      <c r="J19546" s="134" t="s">
        <v>5483</v>
      </c>
      <c r="K19546" s="141" t="s">
        <v>3594</v>
      </c>
      <c r="L19546" s="136">
        <v>3.125</v>
      </c>
      <c r="M19546" s="136">
        <v>0.46500000000000002</v>
      </c>
      <c r="N19546" s="136">
        <v>0.54400000000000004</v>
      </c>
      <c r="O19546" s="141" t="s">
        <v>5484</v>
      </c>
      <c r="P19546" s="136">
        <v>0.501</v>
      </c>
      <c r="Q19546" s="136">
        <v>3.6160000000000001</v>
      </c>
      <c r="R19546" s="136">
        <v>0.47299999999999998</v>
      </c>
      <c r="S19546" s="136">
        <v>0.46200000000000002</v>
      </c>
    </row>
    <row r="19547" spans="1:19" ht="11.25" thickBot="1" x14ac:dyDescent="0.2">
      <c r="A19547" s="112"/>
    </row>
    <row r="19548" spans="1:19" ht="11.25" thickBot="1" x14ac:dyDescent="0.2">
      <c r="A19548" s="106" t="s">
        <v>357</v>
      </c>
      <c r="B19548" s="106" t="s">
        <v>358</v>
      </c>
      <c r="C19548" s="130" t="s">
        <v>17</v>
      </c>
      <c r="D19548" s="130" t="s">
        <v>18</v>
      </c>
      <c r="E19548" s="131" t="s">
        <v>19</v>
      </c>
      <c r="F19548" s="131" t="s">
        <v>20</v>
      </c>
      <c r="G19548" s="130" t="s">
        <v>21</v>
      </c>
      <c r="H19548" s="130" t="s">
        <v>22</v>
      </c>
      <c r="I19548" s="130" t="s">
        <v>23</v>
      </c>
      <c r="J19548" s="130" t="s">
        <v>24</v>
      </c>
      <c r="K19548" s="131" t="s">
        <v>25</v>
      </c>
      <c r="L19548" s="131" t="s">
        <v>26</v>
      </c>
      <c r="M19548" s="130" t="s">
        <v>27</v>
      </c>
      <c r="N19548" s="130" t="s">
        <v>28</v>
      </c>
      <c r="O19548" s="130" t="s">
        <v>29</v>
      </c>
      <c r="P19548" s="130" t="s">
        <v>30</v>
      </c>
      <c r="Q19548" s="130" t="s">
        <v>31</v>
      </c>
      <c r="R19548" s="130" t="s">
        <v>32</v>
      </c>
      <c r="S19548" s="130" t="s">
        <v>33</v>
      </c>
    </row>
    <row r="19549" spans="1:19" ht="11.25" thickBot="1" x14ac:dyDescent="0.2">
      <c r="A19549" s="107">
        <v>1</v>
      </c>
      <c r="B19549" s="132">
        <v>0.83497685185185189</v>
      </c>
      <c r="C19549" s="108">
        <v>70898.797999999995</v>
      </c>
      <c r="D19549" s="108">
        <v>31724.365000000002</v>
      </c>
      <c r="E19549" s="133">
        <v>0.96701000000000004</v>
      </c>
      <c r="F19549" s="133">
        <v>0.97285999999999995</v>
      </c>
      <c r="G19549" s="108">
        <v>7.7679999999999998</v>
      </c>
      <c r="H19549" s="108">
        <v>41.801000000000002</v>
      </c>
      <c r="I19549" s="108">
        <v>283649.96999999997</v>
      </c>
      <c r="J19549" s="141" t="s">
        <v>14268</v>
      </c>
      <c r="K19549" s="133">
        <v>1.03525</v>
      </c>
      <c r="L19549" s="134" t="s">
        <v>5486</v>
      </c>
      <c r="M19549" s="108">
        <v>747.67399999999998</v>
      </c>
      <c r="N19549" s="108">
        <v>5771.8580000000002</v>
      </c>
      <c r="O19549" s="108">
        <v>3.5529999999999999</v>
      </c>
      <c r="P19549" s="108">
        <v>93.105999999999995</v>
      </c>
      <c r="Q19549" s="108">
        <v>498.72399999999999</v>
      </c>
      <c r="R19549" s="108">
        <v>-59.906999999999996</v>
      </c>
      <c r="S19549" s="108">
        <v>332.351</v>
      </c>
    </row>
    <row r="19550" spans="1:19" ht="11.25" thickBot="1" x14ac:dyDescent="0.2">
      <c r="A19550" s="112"/>
    </row>
    <row r="19551" spans="1:19" ht="11.25" thickBot="1" x14ac:dyDescent="0.2">
      <c r="A19551" s="107">
        <v>2</v>
      </c>
      <c r="B19551" s="132">
        <v>0.83515046296296302</v>
      </c>
      <c r="C19551" s="108">
        <v>71400.156000000003</v>
      </c>
      <c r="D19551" s="108">
        <v>30904.957999999999</v>
      </c>
      <c r="E19551" s="133">
        <v>0.97950999999999999</v>
      </c>
      <c r="F19551" s="133">
        <v>0.96938999999999997</v>
      </c>
      <c r="G19551" s="108">
        <v>13.709</v>
      </c>
      <c r="H19551" s="108">
        <v>42.241</v>
      </c>
      <c r="I19551" s="108">
        <v>284163.82</v>
      </c>
      <c r="J19551" s="141" t="s">
        <v>14269</v>
      </c>
      <c r="K19551" s="133">
        <v>1.04274</v>
      </c>
      <c r="L19551" s="134" t="s">
        <v>5488</v>
      </c>
      <c r="M19551" s="108">
        <v>725.553</v>
      </c>
      <c r="N19551" s="108">
        <v>5662.6859999999997</v>
      </c>
      <c r="O19551" s="108">
        <v>4.4580000000000002</v>
      </c>
      <c r="P19551" s="108">
        <v>113.85299999999999</v>
      </c>
      <c r="Q19551" s="108">
        <v>489.27699999999999</v>
      </c>
      <c r="R19551" s="108">
        <v>-27.733000000000001</v>
      </c>
      <c r="S19551" s="108">
        <v>342.30700000000002</v>
      </c>
    </row>
    <row r="19552" spans="1:19" ht="11.25" thickBot="1" x14ac:dyDescent="0.2">
      <c r="A19552" s="112"/>
    </row>
    <row r="19553" spans="1:19" ht="11.25" thickBot="1" x14ac:dyDescent="0.2">
      <c r="A19553" s="107">
        <v>3</v>
      </c>
      <c r="B19553" s="132">
        <v>0.8353356481481482</v>
      </c>
      <c r="C19553" s="108">
        <v>71379.217000000004</v>
      </c>
      <c r="D19553" s="108">
        <v>31411.252</v>
      </c>
      <c r="E19553" s="133">
        <v>0.98597000000000001</v>
      </c>
      <c r="F19553" s="133">
        <v>0.97082999999999997</v>
      </c>
      <c r="G19553" s="108">
        <v>9.5190000000000001</v>
      </c>
      <c r="H19553" s="108">
        <v>42.954000000000001</v>
      </c>
      <c r="I19553" s="108">
        <v>284294.49</v>
      </c>
      <c r="J19553" s="141" t="s">
        <v>14270</v>
      </c>
      <c r="K19553" s="133">
        <v>1.0539400000000001</v>
      </c>
      <c r="L19553" s="134" t="s">
        <v>5490</v>
      </c>
      <c r="M19553" s="108">
        <v>748.04200000000003</v>
      </c>
      <c r="N19553" s="108">
        <v>5580.8919999999998</v>
      </c>
      <c r="O19553" s="108">
        <v>0.97899999999999998</v>
      </c>
      <c r="P19553" s="108">
        <v>88.046000000000006</v>
      </c>
      <c r="Q19553" s="108">
        <v>453.70699999999999</v>
      </c>
      <c r="R19553" s="108">
        <v>-35.332999999999998</v>
      </c>
      <c r="S19553" s="108">
        <v>308.07499999999999</v>
      </c>
    </row>
    <row r="19554" spans="1:19" ht="11.25" thickBot="1" x14ac:dyDescent="0.2">
      <c r="A19554" s="112"/>
    </row>
    <row r="19555" spans="1:19" ht="11.25" thickBot="1" x14ac:dyDescent="0.2">
      <c r="A19555" s="135" t="s">
        <v>362</v>
      </c>
      <c r="B19555" s="112"/>
      <c r="C19555" s="136">
        <v>71226.057000000001</v>
      </c>
      <c r="D19555" s="136">
        <v>31346.858</v>
      </c>
      <c r="E19555" s="137">
        <v>0.97750000000000004</v>
      </c>
      <c r="F19555" s="137">
        <v>0.97102999999999995</v>
      </c>
      <c r="G19555" s="136">
        <v>10.332000000000001</v>
      </c>
      <c r="H19555" s="136">
        <v>42.332000000000001</v>
      </c>
      <c r="I19555" s="136">
        <v>284036.09000000003</v>
      </c>
      <c r="J19555" s="141" t="s">
        <v>14271</v>
      </c>
      <c r="K19555" s="137">
        <v>1.0439799999999999</v>
      </c>
      <c r="L19555" s="134" t="s">
        <v>5492</v>
      </c>
      <c r="M19555" s="136">
        <v>740.423</v>
      </c>
      <c r="N19555" s="136">
        <v>5671.8119999999999</v>
      </c>
      <c r="O19555" s="136">
        <v>2.9969999999999999</v>
      </c>
      <c r="P19555" s="136">
        <v>98.334999999999994</v>
      </c>
      <c r="Q19555" s="136">
        <v>480.56900000000002</v>
      </c>
      <c r="R19555" s="136">
        <v>-40.991</v>
      </c>
      <c r="S19555" s="136">
        <v>327.57799999999997</v>
      </c>
    </row>
    <row r="19556" spans="1:19" ht="11.25" thickBot="1" x14ac:dyDescent="0.2">
      <c r="A19556" s="112"/>
    </row>
    <row r="19557" spans="1:19" ht="11.25" thickBot="1" x14ac:dyDescent="0.2">
      <c r="A19557" s="138" t="s">
        <v>364</v>
      </c>
      <c r="B19557" s="112"/>
      <c r="C19557" s="136">
        <v>283.608</v>
      </c>
      <c r="D19557" s="136">
        <v>413.48099999999999</v>
      </c>
      <c r="E19557" s="137">
        <v>9.6399999999999993E-3</v>
      </c>
      <c r="F19557" s="137">
        <v>1.74E-3</v>
      </c>
      <c r="G19557" s="136">
        <v>3.0529999999999999</v>
      </c>
      <c r="H19557" s="136">
        <v>0.58199999999999996</v>
      </c>
      <c r="I19557" s="136">
        <v>340.71499999999997</v>
      </c>
      <c r="J19557" s="141" t="s">
        <v>14272</v>
      </c>
      <c r="K19557" s="137">
        <v>9.41E-3</v>
      </c>
      <c r="L19557" s="134" t="s">
        <v>5494</v>
      </c>
      <c r="M19557" s="136">
        <v>12.879</v>
      </c>
      <c r="N19557" s="136">
        <v>95.808999999999997</v>
      </c>
      <c r="O19557" s="136">
        <v>1.8049999999999999</v>
      </c>
      <c r="P19557" s="136">
        <v>13.675000000000001</v>
      </c>
      <c r="Q19557" s="136">
        <v>23.738</v>
      </c>
      <c r="R19557" s="136">
        <v>16.817</v>
      </c>
      <c r="S19557" s="136">
        <v>17.608000000000001</v>
      </c>
    </row>
    <row r="19558" spans="1:19" ht="11.25" thickBot="1" x14ac:dyDescent="0.2">
      <c r="A19558" s="112"/>
    </row>
    <row r="19559" spans="1:19" ht="11.25" thickBot="1" x14ac:dyDescent="0.2">
      <c r="A19559" s="139" t="s">
        <v>366</v>
      </c>
      <c r="B19559" s="112"/>
      <c r="C19559" s="136">
        <v>0.39800000000000002</v>
      </c>
      <c r="D19559" s="136">
        <v>1.319</v>
      </c>
      <c r="E19559" s="140">
        <v>0.98599999999999999</v>
      </c>
      <c r="F19559" s="140">
        <v>0.17899999999999999</v>
      </c>
      <c r="G19559" s="136">
        <v>29.547000000000001</v>
      </c>
      <c r="H19559" s="136">
        <v>1.375</v>
      </c>
      <c r="I19559" s="136">
        <v>0.12</v>
      </c>
      <c r="J19559" s="141" t="s">
        <v>5495</v>
      </c>
      <c r="K19559" s="140">
        <v>0.90100000000000002</v>
      </c>
      <c r="L19559" s="134" t="s">
        <v>5093</v>
      </c>
      <c r="M19559" s="136">
        <v>1.7390000000000001</v>
      </c>
      <c r="N19559" s="136">
        <v>1.6890000000000001</v>
      </c>
      <c r="O19559" s="136">
        <v>60.222999999999999</v>
      </c>
      <c r="P19559" s="136">
        <v>13.907</v>
      </c>
      <c r="Q19559" s="136">
        <v>4.9400000000000004</v>
      </c>
      <c r="R19559" s="136">
        <v>41.024999999999999</v>
      </c>
      <c r="S19559" s="136">
        <v>5.375</v>
      </c>
    </row>
    <row r="19560" spans="1:19" ht="11.25" thickBot="1" x14ac:dyDescent="0.2">
      <c r="A19560" s="112"/>
    </row>
    <row r="19561" spans="1:19" ht="11.25" thickBot="1" x14ac:dyDescent="0.2">
      <c r="A19561" s="106" t="s">
        <v>357</v>
      </c>
      <c r="B19561" s="106" t="s">
        <v>358</v>
      </c>
      <c r="C19561" s="131" t="s">
        <v>34</v>
      </c>
      <c r="D19561" s="131" t="s">
        <v>35</v>
      </c>
      <c r="E19561" s="130" t="s">
        <v>36</v>
      </c>
      <c r="F19561" s="130" t="s">
        <v>37</v>
      </c>
      <c r="G19561" s="130" t="s">
        <v>38</v>
      </c>
      <c r="H19561" s="130" t="s">
        <v>39</v>
      </c>
      <c r="I19561" s="130" t="s">
        <v>40</v>
      </c>
      <c r="J19561" s="130" t="s">
        <v>41</v>
      </c>
      <c r="K19561" s="130" t="s">
        <v>42</v>
      </c>
      <c r="L19561" s="130" t="s">
        <v>43</v>
      </c>
      <c r="M19561" s="130" t="s">
        <v>44</v>
      </c>
      <c r="N19561" s="130" t="s">
        <v>45</v>
      </c>
      <c r="O19561" s="130" t="s">
        <v>46</v>
      </c>
      <c r="P19561" s="130" t="s">
        <v>47</v>
      </c>
      <c r="Q19561" s="130" t="s">
        <v>48</v>
      </c>
      <c r="R19561" s="130" t="s">
        <v>49</v>
      </c>
      <c r="S19561" s="130" t="s">
        <v>50</v>
      </c>
    </row>
    <row r="19562" spans="1:19" ht="11.25" thickBot="1" x14ac:dyDescent="0.2">
      <c r="A19562" s="107">
        <v>1</v>
      </c>
      <c r="B19562" s="132">
        <v>0.83497685185185189</v>
      </c>
      <c r="C19562" s="133">
        <v>0.93596000000000001</v>
      </c>
      <c r="D19562" s="134" t="s">
        <v>5496</v>
      </c>
      <c r="E19562" s="108">
        <v>685.80700000000002</v>
      </c>
      <c r="F19562" s="108">
        <v>225.387</v>
      </c>
      <c r="G19562" s="108">
        <v>1.679</v>
      </c>
      <c r="H19562" s="108">
        <v>3913.1410000000001</v>
      </c>
      <c r="I19562" s="108">
        <v>161312.54999999999</v>
      </c>
      <c r="J19562" s="108">
        <v>1033177.4</v>
      </c>
      <c r="K19562" s="108">
        <v>15993.382</v>
      </c>
      <c r="L19562" s="108">
        <v>31119.692999999999</v>
      </c>
      <c r="M19562" s="108">
        <v>5119.0360000000001</v>
      </c>
      <c r="N19562" s="108">
        <v>3641.22</v>
      </c>
      <c r="O19562" s="108">
        <v>681.1</v>
      </c>
      <c r="P19562" s="108">
        <v>535.94799999999998</v>
      </c>
      <c r="Q19562" s="108">
        <v>876.99800000000005</v>
      </c>
      <c r="R19562" s="108">
        <v>811.66399999999999</v>
      </c>
      <c r="S19562" s="108">
        <v>1157.6690000000001</v>
      </c>
    </row>
    <row r="19563" spans="1:19" ht="11.25" thickBot="1" x14ac:dyDescent="0.2">
      <c r="A19563" s="112"/>
    </row>
    <row r="19564" spans="1:19" ht="11.25" thickBot="1" x14ac:dyDescent="0.2">
      <c r="A19564" s="107">
        <v>2</v>
      </c>
      <c r="B19564" s="132">
        <v>0.83515046296296302</v>
      </c>
      <c r="C19564" s="133">
        <v>0.94545999999999997</v>
      </c>
      <c r="D19564" s="134" t="s">
        <v>5497</v>
      </c>
      <c r="E19564" s="108">
        <v>700.40899999999999</v>
      </c>
      <c r="F19564" s="108">
        <v>239.41900000000001</v>
      </c>
      <c r="G19564" s="108">
        <v>-0.91800000000000004</v>
      </c>
      <c r="H19564" s="108">
        <v>3895.578</v>
      </c>
      <c r="I19564" s="108">
        <v>164017.46</v>
      </c>
      <c r="J19564" s="108">
        <v>1048666.5</v>
      </c>
      <c r="K19564" s="108">
        <v>16214.873</v>
      </c>
      <c r="L19564" s="108">
        <v>31437.165000000001</v>
      </c>
      <c r="M19564" s="108">
        <v>5123.05</v>
      </c>
      <c r="N19564" s="108">
        <v>3802.2370000000001</v>
      </c>
      <c r="O19564" s="108">
        <v>712.23699999999997</v>
      </c>
      <c r="P19564" s="108">
        <v>534.08500000000004</v>
      </c>
      <c r="Q19564" s="108">
        <v>845.00599999999997</v>
      </c>
      <c r="R19564" s="108">
        <v>783.44299999999998</v>
      </c>
      <c r="S19564" s="108">
        <v>1257.3130000000001</v>
      </c>
    </row>
    <row r="19565" spans="1:19" ht="11.25" thickBot="1" x14ac:dyDescent="0.2">
      <c r="A19565" s="112"/>
    </row>
    <row r="19566" spans="1:19" ht="11.25" thickBot="1" x14ac:dyDescent="0.2">
      <c r="A19566" s="107">
        <v>3</v>
      </c>
      <c r="B19566" s="132">
        <v>0.8353356481481482</v>
      </c>
      <c r="C19566" s="133">
        <v>0.95230000000000004</v>
      </c>
      <c r="D19566" s="134" t="s">
        <v>5498</v>
      </c>
      <c r="E19566" s="108">
        <v>739.56299999999999</v>
      </c>
      <c r="F19566" s="108">
        <v>232.899</v>
      </c>
      <c r="G19566" s="108">
        <v>3.4319999999999999</v>
      </c>
      <c r="H19566" s="108">
        <v>3978.5120000000002</v>
      </c>
      <c r="I19566" s="108">
        <v>162111.78</v>
      </c>
      <c r="J19566" s="108">
        <v>1039937.8</v>
      </c>
      <c r="K19566" s="108">
        <v>16362.89</v>
      </c>
      <c r="L19566" s="108">
        <v>31362.034</v>
      </c>
      <c r="M19566" s="108">
        <v>5049.1540000000005</v>
      </c>
      <c r="N19566" s="108">
        <v>3696.6669999999999</v>
      </c>
      <c r="O19566" s="108">
        <v>711.53</v>
      </c>
      <c r="P19566" s="108">
        <v>556.28300000000002</v>
      </c>
      <c r="Q19566" s="108">
        <v>861.01599999999996</v>
      </c>
      <c r="R19566" s="108">
        <v>784.774</v>
      </c>
      <c r="S19566" s="108">
        <v>1169.366</v>
      </c>
    </row>
    <row r="19567" spans="1:19" ht="11.25" thickBot="1" x14ac:dyDescent="0.2">
      <c r="A19567" s="112"/>
    </row>
    <row r="19568" spans="1:19" ht="11.25" thickBot="1" x14ac:dyDescent="0.2">
      <c r="A19568" s="135" t="s">
        <v>362</v>
      </c>
      <c r="B19568" s="112"/>
      <c r="C19568" s="137">
        <v>0.94457000000000002</v>
      </c>
      <c r="D19568" s="134" t="s">
        <v>5499</v>
      </c>
      <c r="E19568" s="136">
        <v>708.59299999999996</v>
      </c>
      <c r="F19568" s="136">
        <v>232.56800000000001</v>
      </c>
      <c r="G19568" s="136">
        <v>1.3979999999999999</v>
      </c>
      <c r="H19568" s="136">
        <v>3929.0770000000002</v>
      </c>
      <c r="I19568" s="136">
        <v>162480.6</v>
      </c>
      <c r="J19568" s="136">
        <v>1040593.9</v>
      </c>
      <c r="K19568" s="136">
        <v>16190.382</v>
      </c>
      <c r="L19568" s="136">
        <v>31306.296999999999</v>
      </c>
      <c r="M19568" s="136">
        <v>5097.08</v>
      </c>
      <c r="N19568" s="136">
        <v>3713.375</v>
      </c>
      <c r="O19568" s="136">
        <v>701.62300000000005</v>
      </c>
      <c r="P19568" s="136">
        <v>542.10500000000002</v>
      </c>
      <c r="Q19568" s="136">
        <v>861.00599999999997</v>
      </c>
      <c r="R19568" s="136">
        <v>793.29399999999998</v>
      </c>
      <c r="S19568" s="136">
        <v>1194.7829999999999</v>
      </c>
    </row>
    <row r="19569" spans="1:19" ht="11.25" thickBot="1" x14ac:dyDescent="0.2">
      <c r="A19569" s="112"/>
    </row>
    <row r="19570" spans="1:19" ht="11.25" thickBot="1" x14ac:dyDescent="0.2">
      <c r="A19570" s="138" t="s">
        <v>364</v>
      </c>
      <c r="B19570" s="112"/>
      <c r="C19570" s="137">
        <v>8.2100000000000003E-3</v>
      </c>
      <c r="D19570" s="134" t="s">
        <v>5500</v>
      </c>
      <c r="E19570" s="136">
        <v>27.797000000000001</v>
      </c>
      <c r="F19570" s="136">
        <v>7.0220000000000002</v>
      </c>
      <c r="G19570" s="136">
        <v>2.1890000000000001</v>
      </c>
      <c r="H19570" s="136">
        <v>43.704000000000001</v>
      </c>
      <c r="I19570" s="136">
        <v>1389.66</v>
      </c>
      <c r="J19570" s="136">
        <v>7765.3630000000003</v>
      </c>
      <c r="K19570" s="136">
        <v>185.96799999999999</v>
      </c>
      <c r="L19570" s="136">
        <v>165.91200000000001</v>
      </c>
      <c r="M19570" s="136">
        <v>41.554000000000002</v>
      </c>
      <c r="N19570" s="136">
        <v>81.798000000000002</v>
      </c>
      <c r="O19570" s="136">
        <v>17.777000000000001</v>
      </c>
      <c r="P19570" s="136">
        <v>12.314</v>
      </c>
      <c r="Q19570" s="136">
        <v>15.996</v>
      </c>
      <c r="R19570" s="136">
        <v>15.923</v>
      </c>
      <c r="S19570" s="136">
        <v>54.468000000000004</v>
      </c>
    </row>
    <row r="19571" spans="1:19" ht="11.25" thickBot="1" x14ac:dyDescent="0.2">
      <c r="A19571" s="112"/>
    </row>
    <row r="19572" spans="1:19" ht="11.25" thickBot="1" x14ac:dyDescent="0.2">
      <c r="A19572" s="139" t="s">
        <v>366</v>
      </c>
      <c r="B19572" s="112"/>
      <c r="C19572" s="140">
        <v>0.86899999999999999</v>
      </c>
      <c r="D19572" s="134" t="s">
        <v>5501</v>
      </c>
      <c r="E19572" s="136">
        <v>3.923</v>
      </c>
      <c r="F19572" s="136">
        <v>3.0190000000000001</v>
      </c>
      <c r="G19572" s="136">
        <v>156.624</v>
      </c>
      <c r="H19572" s="136">
        <v>1.1120000000000001</v>
      </c>
      <c r="I19572" s="136">
        <v>0.85499999999999998</v>
      </c>
      <c r="J19572" s="136">
        <v>0.746</v>
      </c>
      <c r="K19572" s="136">
        <v>1.149</v>
      </c>
      <c r="L19572" s="136">
        <v>0.53</v>
      </c>
      <c r="M19572" s="136">
        <v>0.81499999999999995</v>
      </c>
      <c r="N19572" s="136">
        <v>2.2029999999999998</v>
      </c>
      <c r="O19572" s="136">
        <v>2.5339999999999998</v>
      </c>
      <c r="P19572" s="136">
        <v>2.2709999999999999</v>
      </c>
      <c r="Q19572" s="136">
        <v>1.8580000000000001</v>
      </c>
      <c r="R19572" s="136">
        <v>2.0070000000000001</v>
      </c>
      <c r="S19572" s="136">
        <v>4.5590000000000002</v>
      </c>
    </row>
    <row r="19573" spans="1:19" ht="11.25" thickBot="1" x14ac:dyDescent="0.2">
      <c r="A19573" s="112"/>
    </row>
    <row r="19574" spans="1:19" ht="11.25" thickBot="1" x14ac:dyDescent="0.2">
      <c r="A19574" s="106" t="s">
        <v>357</v>
      </c>
      <c r="B19574" s="106" t="s">
        <v>358</v>
      </c>
      <c r="C19574" s="130" t="s">
        <v>51</v>
      </c>
      <c r="D19574" s="130" t="s">
        <v>52</v>
      </c>
      <c r="E19574" s="130" t="s">
        <v>53</v>
      </c>
      <c r="F19574" s="130" t="s">
        <v>54</v>
      </c>
      <c r="G19574" s="130" t="s">
        <v>55</v>
      </c>
      <c r="H19574" s="130" t="s">
        <v>56</v>
      </c>
      <c r="I19574" s="130" t="s">
        <v>57</v>
      </c>
      <c r="J19574" s="130" t="s">
        <v>58</v>
      </c>
      <c r="K19574" s="130" t="s">
        <v>59</v>
      </c>
      <c r="L19574" s="130" t="s">
        <v>60</v>
      </c>
      <c r="M19574" s="130" t="s">
        <v>61</v>
      </c>
      <c r="N19574" s="130" t="s">
        <v>62</v>
      </c>
      <c r="O19574" s="130" t="s">
        <v>63</v>
      </c>
      <c r="P19574" s="130" t="s">
        <v>64</v>
      </c>
      <c r="Q19574" s="131" t="s">
        <v>65</v>
      </c>
      <c r="R19574" s="131" t="s">
        <v>66</v>
      </c>
      <c r="S19574" s="130" t="s">
        <v>67</v>
      </c>
    </row>
    <row r="19575" spans="1:19" ht="11.25" thickBot="1" x14ac:dyDescent="0.2">
      <c r="A19575" s="107">
        <v>1</v>
      </c>
      <c r="B19575" s="132">
        <v>0.83497685185185189</v>
      </c>
      <c r="C19575" s="108">
        <v>938.09699999999998</v>
      </c>
      <c r="D19575" s="108">
        <v>898.33500000000004</v>
      </c>
      <c r="E19575" s="108">
        <v>384.56400000000002</v>
      </c>
      <c r="F19575" s="108">
        <v>497.81299999999999</v>
      </c>
      <c r="G19575" s="108">
        <v>333.59</v>
      </c>
      <c r="H19575" s="108">
        <v>185.44200000000001</v>
      </c>
      <c r="I19575" s="108">
        <v>1778.171</v>
      </c>
      <c r="J19575" s="108">
        <v>2777.2539999999999</v>
      </c>
      <c r="K19575" s="108">
        <v>3974.87</v>
      </c>
      <c r="L19575" s="108">
        <v>-16.896999999999998</v>
      </c>
      <c r="M19575" s="108">
        <v>1.0720000000000001</v>
      </c>
      <c r="N19575" s="108">
        <v>888.6</v>
      </c>
      <c r="O19575" s="108">
        <v>353.96199999999999</v>
      </c>
      <c r="P19575" s="108">
        <v>19766.661</v>
      </c>
      <c r="Q19575" s="133">
        <v>0.89029999999999998</v>
      </c>
      <c r="R19575" s="134" t="s">
        <v>5502</v>
      </c>
      <c r="S19575" s="108">
        <v>4770.0029999999997</v>
      </c>
    </row>
    <row r="19576" spans="1:19" ht="11.25" thickBot="1" x14ac:dyDescent="0.2">
      <c r="A19576" s="112"/>
    </row>
    <row r="19577" spans="1:19" ht="11.25" thickBot="1" x14ac:dyDescent="0.2">
      <c r="A19577" s="107">
        <v>2</v>
      </c>
      <c r="B19577" s="132">
        <v>0.83515046296296302</v>
      </c>
      <c r="C19577" s="108">
        <v>935.70399999999995</v>
      </c>
      <c r="D19577" s="108">
        <v>844.053</v>
      </c>
      <c r="E19577" s="108">
        <v>348.13799999999998</v>
      </c>
      <c r="F19577" s="108">
        <v>465.774</v>
      </c>
      <c r="G19577" s="108">
        <v>311.83</v>
      </c>
      <c r="H19577" s="108">
        <v>231.494</v>
      </c>
      <c r="I19577" s="108">
        <v>1818.991</v>
      </c>
      <c r="J19577" s="108">
        <v>2777.4250000000002</v>
      </c>
      <c r="K19577" s="108">
        <v>4143.9129999999996</v>
      </c>
      <c r="L19577" s="108">
        <v>-9.5559999999999992</v>
      </c>
      <c r="M19577" s="108">
        <v>4.7789999999999999</v>
      </c>
      <c r="N19577" s="108">
        <v>817.654</v>
      </c>
      <c r="O19577" s="108">
        <v>397.70800000000003</v>
      </c>
      <c r="P19577" s="108">
        <v>20023.205999999998</v>
      </c>
      <c r="Q19577" s="133">
        <v>0.90991</v>
      </c>
      <c r="R19577" s="134" t="s">
        <v>5503</v>
      </c>
      <c r="S19577" s="108">
        <v>4776.5839999999998</v>
      </c>
    </row>
    <row r="19578" spans="1:19" ht="11.25" thickBot="1" x14ac:dyDescent="0.2">
      <c r="A19578" s="112"/>
    </row>
    <row r="19579" spans="1:19" ht="11.25" thickBot="1" x14ac:dyDescent="0.2">
      <c r="A19579" s="107">
        <v>3</v>
      </c>
      <c r="B19579" s="132">
        <v>0.8353356481481482</v>
      </c>
      <c r="C19579" s="108">
        <v>948.25</v>
      </c>
      <c r="D19579" s="108">
        <v>824.93399999999997</v>
      </c>
      <c r="E19579" s="108">
        <v>346.245</v>
      </c>
      <c r="F19579" s="108">
        <v>522.82100000000003</v>
      </c>
      <c r="G19579" s="108">
        <v>274.19099999999997</v>
      </c>
      <c r="H19579" s="108">
        <v>177.02</v>
      </c>
      <c r="I19579" s="108">
        <v>1722.107</v>
      </c>
      <c r="J19579" s="108">
        <v>2722.556</v>
      </c>
      <c r="K19579" s="108">
        <v>4016.7950000000001</v>
      </c>
      <c r="L19579" s="108">
        <v>-7.7569999999999997</v>
      </c>
      <c r="M19579" s="108">
        <v>2.919</v>
      </c>
      <c r="N19579" s="108">
        <v>800.18200000000002</v>
      </c>
      <c r="O19579" s="108">
        <v>333.10899999999998</v>
      </c>
      <c r="P19579" s="108">
        <v>20033.95</v>
      </c>
      <c r="Q19579" s="133">
        <v>0.91486999999999996</v>
      </c>
      <c r="R19579" s="134" t="s">
        <v>5504</v>
      </c>
      <c r="S19579" s="108">
        <v>4617.6459999999997</v>
      </c>
    </row>
    <row r="19580" spans="1:19" ht="11.25" thickBot="1" x14ac:dyDescent="0.2">
      <c r="A19580" s="112"/>
    </row>
    <row r="19581" spans="1:19" ht="11.25" thickBot="1" x14ac:dyDescent="0.2">
      <c r="A19581" s="135" t="s">
        <v>362</v>
      </c>
      <c r="B19581" s="112"/>
      <c r="C19581" s="136">
        <v>940.68399999999997</v>
      </c>
      <c r="D19581" s="136">
        <v>855.774</v>
      </c>
      <c r="E19581" s="136">
        <v>359.649</v>
      </c>
      <c r="F19581" s="136">
        <v>495.47</v>
      </c>
      <c r="G19581" s="136">
        <v>306.53699999999998</v>
      </c>
      <c r="H19581" s="136">
        <v>197.98500000000001</v>
      </c>
      <c r="I19581" s="136">
        <v>1773.09</v>
      </c>
      <c r="J19581" s="136">
        <v>2759.0790000000002</v>
      </c>
      <c r="K19581" s="136">
        <v>4045.1930000000002</v>
      </c>
      <c r="L19581" s="136">
        <v>-11.403</v>
      </c>
      <c r="M19581" s="136">
        <v>2.923</v>
      </c>
      <c r="N19581" s="136">
        <v>835.47900000000004</v>
      </c>
      <c r="O19581" s="136">
        <v>361.59300000000002</v>
      </c>
      <c r="P19581" s="136">
        <v>19941.272000000001</v>
      </c>
      <c r="Q19581" s="137">
        <v>0.90503</v>
      </c>
      <c r="R19581" s="134" t="s">
        <v>5505</v>
      </c>
      <c r="S19581" s="136">
        <v>4721.4110000000001</v>
      </c>
    </row>
    <row r="19582" spans="1:19" ht="11.25" thickBot="1" x14ac:dyDescent="0.2">
      <c r="A19582" s="112"/>
    </row>
    <row r="19583" spans="1:19" ht="11.25" thickBot="1" x14ac:dyDescent="0.2">
      <c r="A19583" s="138" t="s">
        <v>364</v>
      </c>
      <c r="B19583" s="112"/>
      <c r="C19583" s="136">
        <v>6.6609999999999996</v>
      </c>
      <c r="D19583" s="136">
        <v>38.078000000000003</v>
      </c>
      <c r="E19583" s="136">
        <v>21.597999999999999</v>
      </c>
      <c r="F19583" s="136">
        <v>28.596</v>
      </c>
      <c r="G19583" s="136">
        <v>30.050999999999998</v>
      </c>
      <c r="H19583" s="136">
        <v>29.323</v>
      </c>
      <c r="I19583" s="136">
        <v>48.640999999999998</v>
      </c>
      <c r="J19583" s="136">
        <v>31.629000000000001</v>
      </c>
      <c r="K19583" s="136">
        <v>88.027000000000001</v>
      </c>
      <c r="L19583" s="136">
        <v>4.8419999999999996</v>
      </c>
      <c r="M19583" s="136">
        <v>1.8540000000000001</v>
      </c>
      <c r="N19583" s="136">
        <v>46.826999999999998</v>
      </c>
      <c r="O19583" s="136">
        <v>32.969000000000001</v>
      </c>
      <c r="P19583" s="136">
        <v>151.31299999999999</v>
      </c>
      <c r="Q19583" s="137">
        <v>1.299E-2</v>
      </c>
      <c r="R19583" s="134" t="s">
        <v>5506</v>
      </c>
      <c r="S19583" s="136">
        <v>89.923000000000002</v>
      </c>
    </row>
    <row r="19584" spans="1:19" ht="11.25" thickBot="1" x14ac:dyDescent="0.2">
      <c r="A19584" s="112"/>
    </row>
    <row r="19585" spans="1:19" ht="11.25" thickBot="1" x14ac:dyDescent="0.2">
      <c r="A19585" s="139" t="s">
        <v>366</v>
      </c>
      <c r="B19585" s="112"/>
      <c r="C19585" s="136">
        <v>0.70799999999999996</v>
      </c>
      <c r="D19585" s="136">
        <v>4.45</v>
      </c>
      <c r="E19585" s="136">
        <v>6.0049999999999999</v>
      </c>
      <c r="F19585" s="136">
        <v>5.7709999999999999</v>
      </c>
      <c r="G19585" s="136">
        <v>9.8030000000000008</v>
      </c>
      <c r="H19585" s="136">
        <v>14.811</v>
      </c>
      <c r="I19585" s="136">
        <v>2.7429999999999999</v>
      </c>
      <c r="J19585" s="136">
        <v>1.1459999999999999</v>
      </c>
      <c r="K19585" s="136">
        <v>2.1760000000000002</v>
      </c>
      <c r="L19585" s="136">
        <v>42.46</v>
      </c>
      <c r="M19585" s="136">
        <v>63.408000000000001</v>
      </c>
      <c r="N19585" s="136">
        <v>5.6050000000000004</v>
      </c>
      <c r="O19585" s="136">
        <v>9.1180000000000003</v>
      </c>
      <c r="P19585" s="136">
        <v>0.75900000000000001</v>
      </c>
      <c r="Q19585" s="140">
        <v>1.4350000000000001</v>
      </c>
      <c r="R19585" s="134" t="s">
        <v>1804</v>
      </c>
      <c r="S19585" s="136">
        <v>1.905</v>
      </c>
    </row>
    <row r="19586" spans="1:19" ht="11.25" thickBot="1" x14ac:dyDescent="0.2">
      <c r="A19586" s="112"/>
    </row>
    <row r="19587" spans="1:19" ht="11.25" thickBot="1" x14ac:dyDescent="0.2">
      <c r="A19587" s="106" t="s">
        <v>357</v>
      </c>
      <c r="B19587" s="106" t="s">
        <v>358</v>
      </c>
      <c r="C19587" s="130" t="s">
        <v>68</v>
      </c>
    </row>
    <row r="19588" spans="1:19" ht="11.25" thickBot="1" x14ac:dyDescent="0.2">
      <c r="A19588" s="107">
        <v>1</v>
      </c>
      <c r="B19588" s="132">
        <v>0.83497685185185189</v>
      </c>
      <c r="C19588" s="108">
        <v>919.11099999999999</v>
      </c>
    </row>
    <row r="19589" spans="1:19" ht="11.25" thickBot="1" x14ac:dyDescent="0.2">
      <c r="A19589" s="112"/>
    </row>
    <row r="19590" spans="1:19" ht="11.25" thickBot="1" x14ac:dyDescent="0.2">
      <c r="A19590" s="107">
        <v>2</v>
      </c>
      <c r="B19590" s="132">
        <v>0.83515046296296302</v>
      </c>
      <c r="C19590" s="108">
        <v>950.14700000000005</v>
      </c>
    </row>
    <row r="19591" spans="1:19" ht="11.25" thickBot="1" x14ac:dyDescent="0.2">
      <c r="A19591" s="112"/>
    </row>
    <row r="19592" spans="1:19" ht="11.25" thickBot="1" x14ac:dyDescent="0.2">
      <c r="A19592" s="107">
        <v>3</v>
      </c>
      <c r="B19592" s="132">
        <v>0.8353356481481482</v>
      </c>
      <c r="C19592" s="108">
        <v>913.90200000000004</v>
      </c>
    </row>
    <row r="19593" spans="1:19" ht="11.25" thickBot="1" x14ac:dyDescent="0.2">
      <c r="A19593" s="112"/>
    </row>
    <row r="19594" spans="1:19" ht="11.25" thickBot="1" x14ac:dyDescent="0.2">
      <c r="A19594" s="135" t="s">
        <v>362</v>
      </c>
      <c r="B19594" s="112"/>
      <c r="C19594" s="136">
        <v>927.72</v>
      </c>
    </row>
    <row r="19595" spans="1:19" ht="11.25" thickBot="1" x14ac:dyDescent="0.2">
      <c r="A19595" s="112"/>
    </row>
    <row r="19596" spans="1:19" ht="11.25" thickBot="1" x14ac:dyDescent="0.2">
      <c r="A19596" s="138" t="s">
        <v>364</v>
      </c>
      <c r="B19596" s="112"/>
      <c r="C19596" s="136">
        <v>19.596</v>
      </c>
    </row>
    <row r="19597" spans="1:19" ht="11.25" thickBot="1" x14ac:dyDescent="0.2">
      <c r="A19597" s="112"/>
    </row>
    <row r="19598" spans="1:19" ht="11.25" thickBot="1" x14ac:dyDescent="0.2">
      <c r="A19598" s="139" t="s">
        <v>366</v>
      </c>
      <c r="B19598" s="112"/>
      <c r="C19598" s="136">
        <v>2.1120000000000001</v>
      </c>
    </row>
    <row r="19599" spans="1:19" ht="10.5" x14ac:dyDescent="0.15">
      <c r="A19599" s="112"/>
    </row>
    <row r="19600" spans="1:19" x14ac:dyDescent="0.15">
      <c r="A19600" s="129"/>
      <c r="B19600" s="86" t="s">
        <v>5507</v>
      </c>
    </row>
    <row r="19601" spans="1:19" ht="9.75" thickBot="1" x14ac:dyDescent="0.2">
      <c r="A19601" s="81" t="s">
        <v>5871</v>
      </c>
    </row>
    <row r="19602" spans="1:19" ht="11.25" thickBot="1" x14ac:dyDescent="0.2">
      <c r="A19602" s="106" t="s">
        <v>357</v>
      </c>
      <c r="B19602" s="106" t="s">
        <v>358</v>
      </c>
      <c r="C19602" s="130" t="s">
        <v>0</v>
      </c>
      <c r="D19602" s="130" t="s">
        <v>1</v>
      </c>
      <c r="E19602" s="130" t="s">
        <v>2</v>
      </c>
      <c r="F19602" s="130" t="s">
        <v>3</v>
      </c>
      <c r="G19602" s="130" t="s">
        <v>4</v>
      </c>
      <c r="H19602" s="130" t="s">
        <v>5</v>
      </c>
      <c r="I19602" s="131" t="s">
        <v>6</v>
      </c>
      <c r="J19602" s="131" t="s">
        <v>7</v>
      </c>
      <c r="K19602" s="130" t="s">
        <v>8</v>
      </c>
      <c r="L19602" s="130" t="s">
        <v>9</v>
      </c>
      <c r="M19602" s="130" t="s">
        <v>10</v>
      </c>
      <c r="N19602" s="130" t="s">
        <v>11</v>
      </c>
      <c r="O19602" s="130" t="s">
        <v>12</v>
      </c>
      <c r="P19602" s="130" t="s">
        <v>13</v>
      </c>
      <c r="Q19602" s="130" t="s">
        <v>14</v>
      </c>
      <c r="R19602" s="130" t="s">
        <v>15</v>
      </c>
      <c r="S19602" s="130" t="s">
        <v>16</v>
      </c>
    </row>
    <row r="19603" spans="1:19" ht="11.25" thickBot="1" x14ac:dyDescent="0.2">
      <c r="A19603" s="107">
        <v>1</v>
      </c>
      <c r="B19603" s="132">
        <v>0.84012731481481484</v>
      </c>
      <c r="C19603" s="141" t="s">
        <v>14273</v>
      </c>
      <c r="D19603" s="141" t="s">
        <v>14274</v>
      </c>
      <c r="E19603" s="141" t="s">
        <v>14275</v>
      </c>
      <c r="F19603" s="141" t="s">
        <v>14276</v>
      </c>
      <c r="G19603" s="141" t="s">
        <v>14277</v>
      </c>
      <c r="H19603" s="141" t="s">
        <v>14278</v>
      </c>
      <c r="I19603" s="133">
        <v>1.07633</v>
      </c>
      <c r="J19603" s="134" t="s">
        <v>5514</v>
      </c>
      <c r="K19603" s="141" t="s">
        <v>14279</v>
      </c>
      <c r="L19603" s="108">
        <v>505.45400000000001</v>
      </c>
      <c r="M19603" s="108">
        <v>31869.674999999999</v>
      </c>
      <c r="N19603" s="108">
        <v>41176.667999999998</v>
      </c>
      <c r="O19603" s="141" t="s">
        <v>14280</v>
      </c>
      <c r="P19603" s="108">
        <v>475782.25</v>
      </c>
      <c r="Q19603" s="108">
        <v>18884.734</v>
      </c>
      <c r="R19603" s="108">
        <v>24093.865000000002</v>
      </c>
      <c r="S19603" s="108">
        <v>130475.7</v>
      </c>
    </row>
    <row r="19604" spans="1:19" ht="11.25" thickBot="1" x14ac:dyDescent="0.2">
      <c r="A19604" s="112"/>
    </row>
    <row r="19605" spans="1:19" ht="11.25" thickBot="1" x14ac:dyDescent="0.2">
      <c r="A19605" s="107">
        <v>2</v>
      </c>
      <c r="B19605" s="132">
        <v>0.84031250000000002</v>
      </c>
      <c r="C19605" s="141" t="s">
        <v>14281</v>
      </c>
      <c r="D19605" s="141" t="s">
        <v>14282</v>
      </c>
      <c r="E19605" s="141" t="s">
        <v>14283</v>
      </c>
      <c r="F19605" s="141" t="s">
        <v>14284</v>
      </c>
      <c r="G19605" s="141" t="s">
        <v>14285</v>
      </c>
      <c r="H19605" s="141" t="s">
        <v>14286</v>
      </c>
      <c r="I19605" s="133">
        <v>1.09283</v>
      </c>
      <c r="J19605" s="134" t="s">
        <v>5522</v>
      </c>
      <c r="K19605" s="141" t="s">
        <v>14287</v>
      </c>
      <c r="L19605" s="108">
        <v>545.39599999999996</v>
      </c>
      <c r="M19605" s="108">
        <v>32324.345000000001</v>
      </c>
      <c r="N19605" s="108">
        <v>40569.714999999997</v>
      </c>
      <c r="O19605" s="141" t="s">
        <v>14288</v>
      </c>
      <c r="P19605" s="108">
        <v>476934.96</v>
      </c>
      <c r="Q19605" s="108">
        <v>18838.483</v>
      </c>
      <c r="R19605" s="108">
        <v>24172.027999999998</v>
      </c>
      <c r="S19605" s="108">
        <v>131693.24</v>
      </c>
    </row>
    <row r="19606" spans="1:19" ht="11.25" thickBot="1" x14ac:dyDescent="0.2">
      <c r="A19606" s="112"/>
    </row>
    <row r="19607" spans="1:19" ht="11.25" thickBot="1" x14ac:dyDescent="0.2">
      <c r="A19607" s="107">
        <v>3</v>
      </c>
      <c r="B19607" s="132">
        <v>0.84049768518518519</v>
      </c>
      <c r="C19607" s="141" t="s">
        <v>14289</v>
      </c>
      <c r="D19607" s="141" t="s">
        <v>14290</v>
      </c>
      <c r="E19607" s="141" t="s">
        <v>14291</v>
      </c>
      <c r="F19607" s="141" t="s">
        <v>14292</v>
      </c>
      <c r="G19607" s="141" t="s">
        <v>14293</v>
      </c>
      <c r="H19607" s="141" t="s">
        <v>14294</v>
      </c>
      <c r="I19607" s="133">
        <v>1.1033599999999999</v>
      </c>
      <c r="J19607" s="134" t="s">
        <v>5531</v>
      </c>
      <c r="K19607" s="141" t="s">
        <v>14295</v>
      </c>
      <c r="L19607" s="108">
        <v>505.73899999999998</v>
      </c>
      <c r="M19607" s="108">
        <v>30276.381000000001</v>
      </c>
      <c r="N19607" s="108">
        <v>36676.894</v>
      </c>
      <c r="O19607" s="141" t="s">
        <v>14296</v>
      </c>
      <c r="P19607" s="108">
        <v>475156.03</v>
      </c>
      <c r="Q19607" s="108">
        <v>18625.018</v>
      </c>
      <c r="R19607" s="108">
        <v>24127.382000000001</v>
      </c>
      <c r="S19607" s="108">
        <v>131487.70000000001</v>
      </c>
    </row>
    <row r="19608" spans="1:19" ht="11.25" thickBot="1" x14ac:dyDescent="0.2">
      <c r="A19608" s="112"/>
    </row>
    <row r="19609" spans="1:19" ht="11.25" thickBot="1" x14ac:dyDescent="0.2">
      <c r="A19609" s="135" t="s">
        <v>362</v>
      </c>
      <c r="B19609" s="112"/>
      <c r="C19609" s="141" t="s">
        <v>14297</v>
      </c>
      <c r="D19609" s="141" t="s">
        <v>14298</v>
      </c>
      <c r="E19609" s="141" t="s">
        <v>14299</v>
      </c>
      <c r="F19609" s="141" t="s">
        <v>14300</v>
      </c>
      <c r="G19609" s="141" t="s">
        <v>14301</v>
      </c>
      <c r="H19609" s="141" t="s">
        <v>14302</v>
      </c>
      <c r="I19609" s="137">
        <v>1.09084</v>
      </c>
      <c r="J19609" s="134" t="s">
        <v>5540</v>
      </c>
      <c r="K19609" s="141" t="s">
        <v>14303</v>
      </c>
      <c r="L19609" s="136">
        <v>518.86300000000006</v>
      </c>
      <c r="M19609" s="136">
        <v>31490.133999999998</v>
      </c>
      <c r="N19609" s="136">
        <v>39474.425999999999</v>
      </c>
      <c r="O19609" s="141" t="s">
        <v>14304</v>
      </c>
      <c r="P19609" s="136">
        <v>475957.75</v>
      </c>
      <c r="Q19609" s="136">
        <v>18782.744999999999</v>
      </c>
      <c r="R19609" s="136">
        <v>24131.092000000001</v>
      </c>
      <c r="S19609" s="136">
        <v>131218.88</v>
      </c>
    </row>
    <row r="19610" spans="1:19" ht="11.25" thickBot="1" x14ac:dyDescent="0.2">
      <c r="A19610" s="112"/>
    </row>
    <row r="19611" spans="1:19" ht="11.25" thickBot="1" x14ac:dyDescent="0.2">
      <c r="A19611" s="138" t="s">
        <v>364</v>
      </c>
      <c r="B19611" s="112"/>
      <c r="C19611" s="141" t="s">
        <v>14305</v>
      </c>
      <c r="D19611" s="141" t="s">
        <v>14306</v>
      </c>
      <c r="E19611" s="141" t="s">
        <v>14307</v>
      </c>
      <c r="F19611" s="141" t="s">
        <v>14308</v>
      </c>
      <c r="G19611" s="141" t="s">
        <v>14309</v>
      </c>
      <c r="H19611" s="141" t="s">
        <v>14310</v>
      </c>
      <c r="I19611" s="137">
        <v>1.362E-2</v>
      </c>
      <c r="J19611" s="134" t="s">
        <v>5549</v>
      </c>
      <c r="K19611" s="141" t="s">
        <v>14311</v>
      </c>
      <c r="L19611" s="136">
        <v>22.978999999999999</v>
      </c>
      <c r="M19611" s="136">
        <v>1075.443</v>
      </c>
      <c r="N19611" s="136">
        <v>2441.6669999999999</v>
      </c>
      <c r="O19611" s="141" t="s">
        <v>14312</v>
      </c>
      <c r="P19611" s="136">
        <v>902.35400000000004</v>
      </c>
      <c r="Q19611" s="136">
        <v>138.53899999999999</v>
      </c>
      <c r="R19611" s="136">
        <v>39.213000000000001</v>
      </c>
      <c r="S19611" s="136">
        <v>651.76400000000001</v>
      </c>
    </row>
    <row r="19612" spans="1:19" ht="11.25" thickBot="1" x14ac:dyDescent="0.2">
      <c r="A19612" s="112"/>
    </row>
    <row r="19613" spans="1:19" ht="11.25" thickBot="1" x14ac:dyDescent="0.2">
      <c r="A19613" s="139" t="s">
        <v>366</v>
      </c>
      <c r="B19613" s="112"/>
      <c r="C19613" s="141" t="s">
        <v>5551</v>
      </c>
      <c r="D19613" s="141" t="s">
        <v>2361</v>
      </c>
      <c r="E19613" s="141" t="s">
        <v>5552</v>
      </c>
      <c r="F19613" s="141" t="s">
        <v>2889</v>
      </c>
      <c r="G19613" s="141" t="s">
        <v>5553</v>
      </c>
      <c r="H19613" s="141" t="s">
        <v>5554</v>
      </c>
      <c r="I19613" s="140">
        <v>1.2490000000000001</v>
      </c>
      <c r="J19613" s="134" t="s">
        <v>5555</v>
      </c>
      <c r="K19613" s="141" t="s">
        <v>5556</v>
      </c>
      <c r="L19613" s="136">
        <v>4.4290000000000003</v>
      </c>
      <c r="M19613" s="136">
        <v>3.415</v>
      </c>
      <c r="N19613" s="136">
        <v>6.1849999999999996</v>
      </c>
      <c r="O19613" s="141" t="s">
        <v>3018</v>
      </c>
      <c r="P19613" s="136">
        <v>0.19</v>
      </c>
      <c r="Q19613" s="136">
        <v>0.73799999999999999</v>
      </c>
      <c r="R19613" s="136">
        <v>0.16300000000000001</v>
      </c>
      <c r="S19613" s="136">
        <v>0.497</v>
      </c>
    </row>
    <row r="19614" spans="1:19" ht="11.25" thickBot="1" x14ac:dyDescent="0.2">
      <c r="A19614" s="112"/>
    </row>
    <row r="19615" spans="1:19" ht="11.25" thickBot="1" x14ac:dyDescent="0.2">
      <c r="A19615" s="106" t="s">
        <v>357</v>
      </c>
      <c r="B19615" s="106" t="s">
        <v>358</v>
      </c>
      <c r="C19615" s="130" t="s">
        <v>17</v>
      </c>
      <c r="D19615" s="130" t="s">
        <v>18</v>
      </c>
      <c r="E19615" s="131" t="s">
        <v>19</v>
      </c>
      <c r="F19615" s="131" t="s">
        <v>20</v>
      </c>
      <c r="G19615" s="130" t="s">
        <v>21</v>
      </c>
      <c r="H19615" s="130" t="s">
        <v>22</v>
      </c>
      <c r="I19615" s="130" t="s">
        <v>23</v>
      </c>
      <c r="J19615" s="130" t="s">
        <v>24</v>
      </c>
      <c r="K19615" s="131" t="s">
        <v>25</v>
      </c>
      <c r="L19615" s="131" t="s">
        <v>26</v>
      </c>
      <c r="M19615" s="130" t="s">
        <v>27</v>
      </c>
      <c r="N19615" s="130" t="s">
        <v>28</v>
      </c>
      <c r="O19615" s="130" t="s">
        <v>29</v>
      </c>
      <c r="P19615" s="130" t="s">
        <v>30</v>
      </c>
      <c r="Q19615" s="130" t="s">
        <v>31</v>
      </c>
      <c r="R19615" s="130" t="s">
        <v>32</v>
      </c>
      <c r="S19615" s="130" t="s">
        <v>33</v>
      </c>
    </row>
    <row r="19616" spans="1:19" ht="11.25" thickBot="1" x14ac:dyDescent="0.2">
      <c r="A19616" s="107">
        <v>1</v>
      </c>
      <c r="B19616" s="132">
        <v>0.84012731481481484</v>
      </c>
      <c r="C19616" s="108">
        <v>33924.637000000002</v>
      </c>
      <c r="D19616" s="108">
        <v>46750.487000000001</v>
      </c>
      <c r="E19616" s="133">
        <v>0.95111000000000001</v>
      </c>
      <c r="F19616" s="133">
        <v>0.96508000000000005</v>
      </c>
      <c r="G19616" s="108">
        <v>14.319000000000001</v>
      </c>
      <c r="H19616" s="108">
        <v>141.393</v>
      </c>
      <c r="I19616" s="108">
        <v>421946.03</v>
      </c>
      <c r="J19616" s="141" t="s">
        <v>14313</v>
      </c>
      <c r="K19616" s="133">
        <v>1.02494</v>
      </c>
      <c r="L19616" s="134" t="s">
        <v>3297</v>
      </c>
      <c r="M19616" s="108">
        <v>2755.808</v>
      </c>
      <c r="N19616" s="108">
        <v>2911.13</v>
      </c>
      <c r="O19616" s="108">
        <v>5.3239999999999998</v>
      </c>
      <c r="P19616" s="108">
        <v>125.04600000000001</v>
      </c>
      <c r="Q19616" s="108">
        <v>470.64299999999997</v>
      </c>
      <c r="R19616" s="108">
        <v>78.346000000000004</v>
      </c>
      <c r="S19616" s="108">
        <v>645.96799999999996</v>
      </c>
    </row>
    <row r="19617" spans="1:19" ht="11.25" thickBot="1" x14ac:dyDescent="0.2">
      <c r="A19617" s="112"/>
    </row>
    <row r="19618" spans="1:19" ht="11.25" thickBot="1" x14ac:dyDescent="0.2">
      <c r="A19618" s="107">
        <v>2</v>
      </c>
      <c r="B19618" s="132">
        <v>0.84031250000000002</v>
      </c>
      <c r="C19618" s="108">
        <v>34014.934000000001</v>
      </c>
      <c r="D19618" s="108">
        <v>47226.722999999998</v>
      </c>
      <c r="E19618" s="133">
        <v>0.97267000000000003</v>
      </c>
      <c r="F19618" s="133">
        <v>0.96789000000000003</v>
      </c>
      <c r="G19618" s="108">
        <v>23.106000000000002</v>
      </c>
      <c r="H19618" s="108">
        <v>176.21799999999999</v>
      </c>
      <c r="I19618" s="108">
        <v>426092.68</v>
      </c>
      <c r="J19618" s="141" t="s">
        <v>14314</v>
      </c>
      <c r="K19618" s="133">
        <v>1.0344800000000001</v>
      </c>
      <c r="L19618" s="134" t="s">
        <v>5559</v>
      </c>
      <c r="M19618" s="108">
        <v>2377.6619999999998</v>
      </c>
      <c r="N19618" s="108">
        <v>2941.9639999999999</v>
      </c>
      <c r="O19618" s="108">
        <v>6.2169999999999996</v>
      </c>
      <c r="P19618" s="108">
        <v>124.503</v>
      </c>
      <c r="Q19618" s="108">
        <v>490.75700000000001</v>
      </c>
      <c r="R19618" s="108">
        <v>104.705</v>
      </c>
      <c r="S19618" s="108">
        <v>654.87900000000002</v>
      </c>
    </row>
    <row r="19619" spans="1:19" ht="11.25" thickBot="1" x14ac:dyDescent="0.2">
      <c r="A19619" s="112"/>
    </row>
    <row r="19620" spans="1:19" ht="11.25" thickBot="1" x14ac:dyDescent="0.2">
      <c r="A19620" s="107">
        <v>3</v>
      </c>
      <c r="B19620" s="132">
        <v>0.84049768518518519</v>
      </c>
      <c r="C19620" s="108">
        <v>35071.508999999998</v>
      </c>
      <c r="D19620" s="108">
        <v>46507.057000000001</v>
      </c>
      <c r="E19620" s="133">
        <v>0.97960000000000003</v>
      </c>
      <c r="F19620" s="133">
        <v>0.97387999999999997</v>
      </c>
      <c r="G19620" s="108">
        <v>13.707000000000001</v>
      </c>
      <c r="H19620" s="108">
        <v>144.31899999999999</v>
      </c>
      <c r="I19620" s="108">
        <v>423261.68</v>
      </c>
      <c r="J19620" s="141" t="s">
        <v>14315</v>
      </c>
      <c r="K19620" s="133">
        <v>1.04217</v>
      </c>
      <c r="L19620" s="134" t="s">
        <v>5561</v>
      </c>
      <c r="M19620" s="108">
        <v>2213.0549999999998</v>
      </c>
      <c r="N19620" s="108">
        <v>2913.1840000000002</v>
      </c>
      <c r="O19620" s="108">
        <v>3.637</v>
      </c>
      <c r="P19620" s="108">
        <v>118.245</v>
      </c>
      <c r="Q19620" s="108">
        <v>526.91399999999999</v>
      </c>
      <c r="R19620" s="108">
        <v>55.277000000000001</v>
      </c>
      <c r="S19620" s="108">
        <v>660.43299999999999</v>
      </c>
    </row>
    <row r="19621" spans="1:19" ht="11.25" thickBot="1" x14ac:dyDescent="0.2">
      <c r="A19621" s="112"/>
    </row>
    <row r="19622" spans="1:19" ht="11.25" thickBot="1" x14ac:dyDescent="0.2">
      <c r="A19622" s="135" t="s">
        <v>362</v>
      </c>
      <c r="B19622" s="112"/>
      <c r="C19622" s="136">
        <v>34337.027000000002</v>
      </c>
      <c r="D19622" s="136">
        <v>46828.089</v>
      </c>
      <c r="E19622" s="137">
        <v>0.96779999999999999</v>
      </c>
      <c r="F19622" s="137">
        <v>0.96894999999999998</v>
      </c>
      <c r="G19622" s="136">
        <v>17.044</v>
      </c>
      <c r="H19622" s="136">
        <v>153.977</v>
      </c>
      <c r="I19622" s="136">
        <v>423766.79</v>
      </c>
      <c r="J19622" s="141" t="s">
        <v>14316</v>
      </c>
      <c r="K19622" s="137">
        <v>1.03386</v>
      </c>
      <c r="L19622" s="134" t="s">
        <v>5563</v>
      </c>
      <c r="M19622" s="136">
        <v>2448.8420000000001</v>
      </c>
      <c r="N19622" s="136">
        <v>2922.0929999999998</v>
      </c>
      <c r="O19622" s="136">
        <v>5.0590000000000002</v>
      </c>
      <c r="P19622" s="136">
        <v>122.598</v>
      </c>
      <c r="Q19622" s="136">
        <v>496.10500000000002</v>
      </c>
      <c r="R19622" s="136">
        <v>79.442999999999998</v>
      </c>
      <c r="S19622" s="136">
        <v>653.76</v>
      </c>
    </row>
    <row r="19623" spans="1:19" ht="11.25" thickBot="1" x14ac:dyDescent="0.2">
      <c r="A19623" s="112"/>
    </row>
    <row r="19624" spans="1:19" ht="11.25" thickBot="1" x14ac:dyDescent="0.2">
      <c r="A19624" s="138" t="s">
        <v>364</v>
      </c>
      <c r="B19624" s="112"/>
      <c r="C19624" s="136">
        <v>637.67999999999995</v>
      </c>
      <c r="D19624" s="136">
        <v>366.05500000000001</v>
      </c>
      <c r="E19624" s="137">
        <v>1.486E-2</v>
      </c>
      <c r="F19624" s="137">
        <v>4.4900000000000001E-3</v>
      </c>
      <c r="G19624" s="136">
        <v>5.2590000000000003</v>
      </c>
      <c r="H19624" s="136">
        <v>19.317</v>
      </c>
      <c r="I19624" s="136">
        <v>2118.9720000000002</v>
      </c>
      <c r="J19624" s="141" t="s">
        <v>14317</v>
      </c>
      <c r="K19624" s="137">
        <v>8.6300000000000005E-3</v>
      </c>
      <c r="L19624" s="134" t="s">
        <v>5565</v>
      </c>
      <c r="M19624" s="136">
        <v>278.29000000000002</v>
      </c>
      <c r="N19624" s="136">
        <v>17.239999999999998</v>
      </c>
      <c r="O19624" s="136">
        <v>1.31</v>
      </c>
      <c r="P19624" s="136">
        <v>3.78</v>
      </c>
      <c r="Q19624" s="136">
        <v>28.513999999999999</v>
      </c>
      <c r="R19624" s="136">
        <v>24.731999999999999</v>
      </c>
      <c r="S19624" s="136">
        <v>7.2969999999999997</v>
      </c>
    </row>
    <row r="19625" spans="1:19" ht="11.25" thickBot="1" x14ac:dyDescent="0.2">
      <c r="A19625" s="112"/>
    </row>
    <row r="19626" spans="1:19" ht="11.25" thickBot="1" x14ac:dyDescent="0.2">
      <c r="A19626" s="139" t="s">
        <v>366</v>
      </c>
      <c r="B19626" s="112"/>
      <c r="C19626" s="136">
        <v>1.857</v>
      </c>
      <c r="D19626" s="136">
        <v>0.78200000000000003</v>
      </c>
      <c r="E19626" s="140">
        <v>1.5349999999999999</v>
      </c>
      <c r="F19626" s="140">
        <v>0.46400000000000002</v>
      </c>
      <c r="G19626" s="136">
        <v>30.853000000000002</v>
      </c>
      <c r="H19626" s="136">
        <v>12.545</v>
      </c>
      <c r="I19626" s="136">
        <v>0.5</v>
      </c>
      <c r="J19626" s="141" t="s">
        <v>3569</v>
      </c>
      <c r="K19626" s="140">
        <v>0.83499999999999996</v>
      </c>
      <c r="L19626" s="134" t="s">
        <v>5566</v>
      </c>
      <c r="M19626" s="136">
        <v>11.364000000000001</v>
      </c>
      <c r="N19626" s="136">
        <v>0.59</v>
      </c>
      <c r="O19626" s="136">
        <v>25.890999999999998</v>
      </c>
      <c r="P19626" s="136">
        <v>3.0830000000000002</v>
      </c>
      <c r="Q19626" s="136">
        <v>5.7480000000000002</v>
      </c>
      <c r="R19626" s="136">
        <v>31.132000000000001</v>
      </c>
      <c r="S19626" s="136">
        <v>1.1160000000000001</v>
      </c>
    </row>
    <row r="19627" spans="1:19" ht="11.25" thickBot="1" x14ac:dyDescent="0.2">
      <c r="A19627" s="112"/>
    </row>
    <row r="19628" spans="1:19" ht="11.25" thickBot="1" x14ac:dyDescent="0.2">
      <c r="A19628" s="106" t="s">
        <v>357</v>
      </c>
      <c r="B19628" s="106" t="s">
        <v>358</v>
      </c>
      <c r="C19628" s="131" t="s">
        <v>34</v>
      </c>
      <c r="D19628" s="131" t="s">
        <v>35</v>
      </c>
      <c r="E19628" s="130" t="s">
        <v>36</v>
      </c>
      <c r="F19628" s="130" t="s">
        <v>37</v>
      </c>
      <c r="G19628" s="130" t="s">
        <v>38</v>
      </c>
      <c r="H19628" s="130" t="s">
        <v>39</v>
      </c>
      <c r="I19628" s="130" t="s">
        <v>40</v>
      </c>
      <c r="J19628" s="130" t="s">
        <v>41</v>
      </c>
      <c r="K19628" s="130" t="s">
        <v>42</v>
      </c>
      <c r="L19628" s="130" t="s">
        <v>43</v>
      </c>
      <c r="M19628" s="130" t="s">
        <v>44</v>
      </c>
      <c r="N19628" s="130" t="s">
        <v>45</v>
      </c>
      <c r="O19628" s="130" t="s">
        <v>46</v>
      </c>
      <c r="P19628" s="130" t="s">
        <v>47</v>
      </c>
      <c r="Q19628" s="130" t="s">
        <v>48</v>
      </c>
      <c r="R19628" s="130" t="s">
        <v>49</v>
      </c>
      <c r="S19628" s="130" t="s">
        <v>50</v>
      </c>
    </row>
    <row r="19629" spans="1:19" ht="11.25" thickBot="1" x14ac:dyDescent="0.2">
      <c r="A19629" s="107">
        <v>1</v>
      </c>
      <c r="B19629" s="132">
        <v>0.84012731481481484</v>
      </c>
      <c r="C19629" s="133">
        <v>0.91974999999999996</v>
      </c>
      <c r="D19629" s="134" t="s">
        <v>5567</v>
      </c>
      <c r="E19629" s="108">
        <v>1540.56</v>
      </c>
      <c r="F19629" s="108">
        <v>705.63900000000001</v>
      </c>
      <c r="G19629" s="108">
        <v>0.82799999999999996</v>
      </c>
      <c r="H19629" s="108">
        <v>9023.3940000000002</v>
      </c>
      <c r="I19629" s="108">
        <v>232151.99</v>
      </c>
      <c r="J19629" s="108">
        <v>1475771.9</v>
      </c>
      <c r="K19629" s="108">
        <v>39666.555999999997</v>
      </c>
      <c r="L19629" s="108">
        <v>80146.717000000004</v>
      </c>
      <c r="M19629" s="108">
        <v>12588.714</v>
      </c>
      <c r="N19629" s="108">
        <v>8727.8050000000003</v>
      </c>
      <c r="O19629" s="108">
        <v>1395.212</v>
      </c>
      <c r="P19629" s="108">
        <v>1261.48</v>
      </c>
      <c r="Q19629" s="108">
        <v>1668.4949999999999</v>
      </c>
      <c r="R19629" s="108">
        <v>1247.768</v>
      </c>
      <c r="S19629" s="108">
        <v>1637.489</v>
      </c>
    </row>
    <row r="19630" spans="1:19" ht="11.25" thickBot="1" x14ac:dyDescent="0.2">
      <c r="A19630" s="112"/>
    </row>
    <row r="19631" spans="1:19" ht="11.25" thickBot="1" x14ac:dyDescent="0.2">
      <c r="A19631" s="107">
        <v>2</v>
      </c>
      <c r="B19631" s="132">
        <v>0.84031250000000002</v>
      </c>
      <c r="C19631" s="133">
        <v>0.94044000000000005</v>
      </c>
      <c r="D19631" s="134" t="s">
        <v>2909</v>
      </c>
      <c r="E19631" s="108">
        <v>1550.5619999999999</v>
      </c>
      <c r="F19631" s="108">
        <v>402.803</v>
      </c>
      <c r="G19631" s="108">
        <v>0.82099999999999995</v>
      </c>
      <c r="H19631" s="108">
        <v>9175.4570000000003</v>
      </c>
      <c r="I19631" s="108">
        <v>232746.03</v>
      </c>
      <c r="J19631" s="108">
        <v>1483005</v>
      </c>
      <c r="K19631" s="108">
        <v>39753.889000000003</v>
      </c>
      <c r="L19631" s="108">
        <v>79967.873999999996</v>
      </c>
      <c r="M19631" s="108">
        <v>12440.458000000001</v>
      </c>
      <c r="N19631" s="108">
        <v>8820.723</v>
      </c>
      <c r="O19631" s="108">
        <v>1481.8430000000001</v>
      </c>
      <c r="P19631" s="108">
        <v>1179.0899999999999</v>
      </c>
      <c r="Q19631" s="108">
        <v>1596.453</v>
      </c>
      <c r="R19631" s="108">
        <v>1391.7159999999999</v>
      </c>
      <c r="S19631" s="108">
        <v>1687.8409999999999</v>
      </c>
    </row>
    <row r="19632" spans="1:19" ht="11.25" thickBot="1" x14ac:dyDescent="0.2">
      <c r="A19632" s="112"/>
    </row>
    <row r="19633" spans="1:19" ht="11.25" thickBot="1" x14ac:dyDescent="0.2">
      <c r="A19633" s="107">
        <v>3</v>
      </c>
      <c r="B19633" s="132">
        <v>0.84049768518518519</v>
      </c>
      <c r="C19633" s="133">
        <v>0.94508000000000003</v>
      </c>
      <c r="D19633" s="134" t="s">
        <v>5568</v>
      </c>
      <c r="E19633" s="108">
        <v>1537.0260000000001</v>
      </c>
      <c r="F19633" s="108">
        <v>372.23399999999998</v>
      </c>
      <c r="G19633" s="108">
        <v>0.84299999999999997</v>
      </c>
      <c r="H19633" s="108">
        <v>9188.607</v>
      </c>
      <c r="I19633" s="108">
        <v>232128.77</v>
      </c>
      <c r="J19633" s="108">
        <v>1473039.4</v>
      </c>
      <c r="K19633" s="108">
        <v>39673.618999999999</v>
      </c>
      <c r="L19633" s="108">
        <v>80251.448999999993</v>
      </c>
      <c r="M19633" s="108">
        <v>12425.069</v>
      </c>
      <c r="N19633" s="108">
        <v>8917.9889999999996</v>
      </c>
      <c r="O19633" s="108">
        <v>1531.693</v>
      </c>
      <c r="P19633" s="108">
        <v>1179.223</v>
      </c>
      <c r="Q19633" s="108">
        <v>1556.1030000000001</v>
      </c>
      <c r="R19633" s="108">
        <v>1251.83</v>
      </c>
      <c r="S19633" s="108">
        <v>1690.0409999999999</v>
      </c>
    </row>
    <row r="19634" spans="1:19" ht="11.25" thickBot="1" x14ac:dyDescent="0.2">
      <c r="A19634" s="112"/>
    </row>
    <row r="19635" spans="1:19" ht="11.25" thickBot="1" x14ac:dyDescent="0.2">
      <c r="A19635" s="135" t="s">
        <v>362</v>
      </c>
      <c r="B19635" s="112"/>
      <c r="C19635" s="137">
        <v>0.93508999999999998</v>
      </c>
      <c r="D19635" s="134" t="s">
        <v>5569</v>
      </c>
      <c r="E19635" s="136">
        <v>1542.7159999999999</v>
      </c>
      <c r="F19635" s="136">
        <v>493.55900000000003</v>
      </c>
      <c r="G19635" s="136">
        <v>0.83099999999999996</v>
      </c>
      <c r="H19635" s="136">
        <v>9129.1530000000002</v>
      </c>
      <c r="I19635" s="136">
        <v>232342.27</v>
      </c>
      <c r="J19635" s="136">
        <v>1477272.1</v>
      </c>
      <c r="K19635" s="136">
        <v>39698.021000000001</v>
      </c>
      <c r="L19635" s="136">
        <v>80122.013000000006</v>
      </c>
      <c r="M19635" s="136">
        <v>12484.746999999999</v>
      </c>
      <c r="N19635" s="136">
        <v>8822.1720000000005</v>
      </c>
      <c r="O19635" s="136">
        <v>1469.5830000000001</v>
      </c>
      <c r="P19635" s="136">
        <v>1206.598</v>
      </c>
      <c r="Q19635" s="136">
        <v>1607.0170000000001</v>
      </c>
      <c r="R19635" s="136">
        <v>1297.104</v>
      </c>
      <c r="S19635" s="136">
        <v>1671.7909999999999</v>
      </c>
    </row>
    <row r="19636" spans="1:19" ht="11.25" thickBot="1" x14ac:dyDescent="0.2">
      <c r="A19636" s="112"/>
    </row>
    <row r="19637" spans="1:19" ht="11.25" thickBot="1" x14ac:dyDescent="0.2">
      <c r="A19637" s="138" t="s">
        <v>364</v>
      </c>
      <c r="B19637" s="112"/>
      <c r="C19637" s="137">
        <v>1.3480000000000001E-2</v>
      </c>
      <c r="D19637" s="134" t="s">
        <v>5570</v>
      </c>
      <c r="E19637" s="136">
        <v>7.0209999999999999</v>
      </c>
      <c r="F19637" s="136">
        <v>184.30199999999999</v>
      </c>
      <c r="G19637" s="136">
        <v>1.0999999999999999E-2</v>
      </c>
      <c r="H19637" s="136">
        <v>91.825000000000003</v>
      </c>
      <c r="I19637" s="136">
        <v>349.86399999999998</v>
      </c>
      <c r="J19637" s="136">
        <v>5149.4319999999998</v>
      </c>
      <c r="K19637" s="136">
        <v>48.512</v>
      </c>
      <c r="L19637" s="136">
        <v>143.392</v>
      </c>
      <c r="M19637" s="136">
        <v>90.366</v>
      </c>
      <c r="N19637" s="136">
        <v>95.1</v>
      </c>
      <c r="O19637" s="136">
        <v>69.061999999999998</v>
      </c>
      <c r="P19637" s="136">
        <v>47.53</v>
      </c>
      <c r="Q19637" s="136">
        <v>56.936</v>
      </c>
      <c r="R19637" s="136">
        <v>81.960999999999999</v>
      </c>
      <c r="S19637" s="136">
        <v>29.725999999999999</v>
      </c>
    </row>
    <row r="19638" spans="1:19" ht="11.25" thickBot="1" x14ac:dyDescent="0.2">
      <c r="A19638" s="112"/>
    </row>
    <row r="19639" spans="1:19" ht="11.25" thickBot="1" x14ac:dyDescent="0.2">
      <c r="A19639" s="139" t="s">
        <v>366</v>
      </c>
      <c r="B19639" s="112"/>
      <c r="C19639" s="140">
        <v>1.4419999999999999</v>
      </c>
      <c r="D19639" s="134" t="s">
        <v>5571</v>
      </c>
      <c r="E19639" s="136">
        <v>0.45500000000000002</v>
      </c>
      <c r="F19639" s="136">
        <v>37.341000000000001</v>
      </c>
      <c r="G19639" s="136">
        <v>1.3280000000000001</v>
      </c>
      <c r="H19639" s="136">
        <v>1.006</v>
      </c>
      <c r="I19639" s="136">
        <v>0.151</v>
      </c>
      <c r="J19639" s="136">
        <v>0.34899999999999998</v>
      </c>
      <c r="K19639" s="136">
        <v>0.122</v>
      </c>
      <c r="L19639" s="136">
        <v>0.17899999999999999</v>
      </c>
      <c r="M19639" s="136">
        <v>0.72399999999999998</v>
      </c>
      <c r="N19639" s="136">
        <v>1.0780000000000001</v>
      </c>
      <c r="O19639" s="136">
        <v>4.6989999999999998</v>
      </c>
      <c r="P19639" s="136">
        <v>3.9390000000000001</v>
      </c>
      <c r="Q19639" s="136">
        <v>3.5430000000000001</v>
      </c>
      <c r="R19639" s="136">
        <v>6.319</v>
      </c>
      <c r="S19639" s="136">
        <v>1.778</v>
      </c>
    </row>
    <row r="19640" spans="1:19" ht="11.25" thickBot="1" x14ac:dyDescent="0.2">
      <c r="A19640" s="112"/>
    </row>
    <row r="19641" spans="1:19" ht="11.25" thickBot="1" x14ac:dyDescent="0.2">
      <c r="A19641" s="106" t="s">
        <v>357</v>
      </c>
      <c r="B19641" s="106" t="s">
        <v>358</v>
      </c>
      <c r="C19641" s="130" t="s">
        <v>51</v>
      </c>
      <c r="D19641" s="130" t="s">
        <v>52</v>
      </c>
      <c r="E19641" s="130" t="s">
        <v>53</v>
      </c>
      <c r="F19641" s="130" t="s">
        <v>54</v>
      </c>
      <c r="G19641" s="130" t="s">
        <v>55</v>
      </c>
      <c r="H19641" s="130" t="s">
        <v>56</v>
      </c>
      <c r="I19641" s="130" t="s">
        <v>57</v>
      </c>
      <c r="J19641" s="130" t="s">
        <v>58</v>
      </c>
      <c r="K19641" s="130" t="s">
        <v>59</v>
      </c>
      <c r="L19641" s="130" t="s">
        <v>60</v>
      </c>
      <c r="M19641" s="130" t="s">
        <v>61</v>
      </c>
      <c r="N19641" s="130" t="s">
        <v>62</v>
      </c>
      <c r="O19641" s="130" t="s">
        <v>63</v>
      </c>
      <c r="P19641" s="130" t="s">
        <v>64</v>
      </c>
      <c r="Q19641" s="131" t="s">
        <v>65</v>
      </c>
      <c r="R19641" s="131" t="s">
        <v>66</v>
      </c>
      <c r="S19641" s="130" t="s">
        <v>67</v>
      </c>
    </row>
    <row r="19642" spans="1:19" ht="11.25" thickBot="1" x14ac:dyDescent="0.2">
      <c r="A19642" s="107">
        <v>1</v>
      </c>
      <c r="B19642" s="132">
        <v>0.84012731481481484</v>
      </c>
      <c r="C19642" s="108">
        <v>1296.1769999999999</v>
      </c>
      <c r="D19642" s="108">
        <v>1099.171</v>
      </c>
      <c r="E19642" s="108">
        <v>483.45299999999997</v>
      </c>
      <c r="F19642" s="108">
        <v>662.19</v>
      </c>
      <c r="G19642" s="108">
        <v>395.44900000000001</v>
      </c>
      <c r="H19642" s="108">
        <v>462.18700000000001</v>
      </c>
      <c r="I19642" s="108">
        <v>1540.385</v>
      </c>
      <c r="J19642" s="108">
        <v>2873.777</v>
      </c>
      <c r="K19642" s="108">
        <v>4213.3339999999998</v>
      </c>
      <c r="L19642" s="108">
        <v>-5.9340000000000002</v>
      </c>
      <c r="M19642" s="108">
        <v>2.915</v>
      </c>
      <c r="N19642" s="108">
        <v>462.66699999999997</v>
      </c>
      <c r="O19642" s="108">
        <v>630.77700000000004</v>
      </c>
      <c r="P19642" s="108">
        <v>104732.95</v>
      </c>
      <c r="Q19642" s="133">
        <v>0.88863000000000003</v>
      </c>
      <c r="R19642" s="134" t="s">
        <v>5572</v>
      </c>
      <c r="S19642" s="108">
        <v>13677.391</v>
      </c>
    </row>
    <row r="19643" spans="1:19" ht="11.25" thickBot="1" x14ac:dyDescent="0.2">
      <c r="A19643" s="112"/>
    </row>
    <row r="19644" spans="1:19" ht="11.25" thickBot="1" x14ac:dyDescent="0.2">
      <c r="A19644" s="107">
        <v>2</v>
      </c>
      <c r="B19644" s="132">
        <v>0.84031250000000002</v>
      </c>
      <c r="C19644" s="108">
        <v>1215.8309999999999</v>
      </c>
      <c r="D19644" s="108">
        <v>1129.5050000000001</v>
      </c>
      <c r="E19644" s="108">
        <v>430.15</v>
      </c>
      <c r="F19644" s="108">
        <v>616.44200000000001</v>
      </c>
      <c r="G19644" s="108">
        <v>397.15</v>
      </c>
      <c r="H19644" s="108">
        <v>455.59399999999999</v>
      </c>
      <c r="I19644" s="108">
        <v>1556.7470000000001</v>
      </c>
      <c r="J19644" s="108">
        <v>2797.7860000000001</v>
      </c>
      <c r="K19644" s="108">
        <v>4193.9129999999996</v>
      </c>
      <c r="L19644" s="108">
        <v>-12.340999999999999</v>
      </c>
      <c r="M19644" s="108">
        <v>2.8980000000000001</v>
      </c>
      <c r="N19644" s="108">
        <v>464.06299999999999</v>
      </c>
      <c r="O19644" s="108">
        <v>569.55100000000004</v>
      </c>
      <c r="P19644" s="108">
        <v>104992.51</v>
      </c>
      <c r="Q19644" s="133">
        <v>0.90851000000000004</v>
      </c>
      <c r="R19644" s="134" t="s">
        <v>5573</v>
      </c>
      <c r="S19644" s="108">
        <v>13975.674000000001</v>
      </c>
    </row>
    <row r="19645" spans="1:19" ht="11.25" thickBot="1" x14ac:dyDescent="0.2">
      <c r="A19645" s="112"/>
    </row>
    <row r="19646" spans="1:19" ht="11.25" thickBot="1" x14ac:dyDescent="0.2">
      <c r="A19646" s="107">
        <v>3</v>
      </c>
      <c r="B19646" s="132">
        <v>0.84049768518518519</v>
      </c>
      <c r="C19646" s="108">
        <v>1243.479</v>
      </c>
      <c r="D19646" s="108">
        <v>1216.953</v>
      </c>
      <c r="E19646" s="108">
        <v>457.75</v>
      </c>
      <c r="F19646" s="108">
        <v>599.95799999999997</v>
      </c>
      <c r="G19646" s="108">
        <v>407.286</v>
      </c>
      <c r="H19646" s="108">
        <v>494.46</v>
      </c>
      <c r="I19646" s="108">
        <v>1530.5170000000001</v>
      </c>
      <c r="J19646" s="108">
        <v>2873.0540000000001</v>
      </c>
      <c r="K19646" s="108">
        <v>4141.5010000000002</v>
      </c>
      <c r="L19646" s="108">
        <v>-9.625</v>
      </c>
      <c r="M19646" s="108">
        <v>1.97</v>
      </c>
      <c r="N19646" s="108">
        <v>463.46</v>
      </c>
      <c r="O19646" s="108">
        <v>639.46100000000001</v>
      </c>
      <c r="P19646" s="108">
        <v>104702.07</v>
      </c>
      <c r="Q19646" s="133">
        <v>0.91268000000000005</v>
      </c>
      <c r="R19646" s="134" t="s">
        <v>5574</v>
      </c>
      <c r="S19646" s="108">
        <v>14158.069</v>
      </c>
    </row>
    <row r="19647" spans="1:19" ht="11.25" thickBot="1" x14ac:dyDescent="0.2">
      <c r="A19647" s="112"/>
    </row>
    <row r="19648" spans="1:19" ht="11.25" thickBot="1" x14ac:dyDescent="0.2">
      <c r="A19648" s="135" t="s">
        <v>362</v>
      </c>
      <c r="B19648" s="112"/>
      <c r="C19648" s="136">
        <v>1251.829</v>
      </c>
      <c r="D19648" s="136">
        <v>1148.5429999999999</v>
      </c>
      <c r="E19648" s="136">
        <v>457.11799999999999</v>
      </c>
      <c r="F19648" s="136">
        <v>626.197</v>
      </c>
      <c r="G19648" s="136">
        <v>399.96199999999999</v>
      </c>
      <c r="H19648" s="136">
        <v>470.74700000000001</v>
      </c>
      <c r="I19648" s="136">
        <v>1542.55</v>
      </c>
      <c r="J19648" s="136">
        <v>2848.2060000000001</v>
      </c>
      <c r="K19648" s="136">
        <v>4182.9160000000002</v>
      </c>
      <c r="L19648" s="136">
        <v>-9.3000000000000007</v>
      </c>
      <c r="M19648" s="136">
        <v>2.5939999999999999</v>
      </c>
      <c r="N19648" s="136">
        <v>463.39699999999999</v>
      </c>
      <c r="O19648" s="136">
        <v>613.26300000000003</v>
      </c>
      <c r="P19648" s="136">
        <v>104809.18</v>
      </c>
      <c r="Q19648" s="137">
        <v>0.90327000000000002</v>
      </c>
      <c r="R19648" s="134" t="s">
        <v>5575</v>
      </c>
      <c r="S19648" s="136">
        <v>13937.045</v>
      </c>
    </row>
    <row r="19649" spans="1:19" ht="11.25" thickBot="1" x14ac:dyDescent="0.2">
      <c r="A19649" s="112"/>
    </row>
    <row r="19650" spans="1:19" ht="11.25" thickBot="1" x14ac:dyDescent="0.2">
      <c r="A19650" s="138" t="s">
        <v>364</v>
      </c>
      <c r="B19650" s="112"/>
      <c r="C19650" s="136">
        <v>40.819000000000003</v>
      </c>
      <c r="D19650" s="136">
        <v>61.155999999999999</v>
      </c>
      <c r="E19650" s="136">
        <v>26.657</v>
      </c>
      <c r="F19650" s="136">
        <v>32.241999999999997</v>
      </c>
      <c r="G19650" s="136">
        <v>6.4</v>
      </c>
      <c r="H19650" s="136">
        <v>20.798999999999999</v>
      </c>
      <c r="I19650" s="136">
        <v>13.247999999999999</v>
      </c>
      <c r="J19650" s="136">
        <v>43.665999999999997</v>
      </c>
      <c r="K19650" s="136">
        <v>37.158000000000001</v>
      </c>
      <c r="L19650" s="136">
        <v>3.2160000000000002</v>
      </c>
      <c r="M19650" s="136">
        <v>0.54100000000000004</v>
      </c>
      <c r="N19650" s="136">
        <v>0.7</v>
      </c>
      <c r="O19650" s="136">
        <v>38.103999999999999</v>
      </c>
      <c r="P19650" s="136">
        <v>159.52199999999999</v>
      </c>
      <c r="Q19650" s="137">
        <v>1.285E-2</v>
      </c>
      <c r="R19650" s="134" t="s">
        <v>5576</v>
      </c>
      <c r="S19650" s="136">
        <v>242.65600000000001</v>
      </c>
    </row>
    <row r="19651" spans="1:19" ht="11.25" thickBot="1" x14ac:dyDescent="0.2">
      <c r="A19651" s="112"/>
    </row>
    <row r="19652" spans="1:19" ht="11.25" thickBot="1" x14ac:dyDescent="0.2">
      <c r="A19652" s="139" t="s">
        <v>366</v>
      </c>
      <c r="B19652" s="112"/>
      <c r="C19652" s="136">
        <v>3.2610000000000001</v>
      </c>
      <c r="D19652" s="136">
        <v>5.3250000000000002</v>
      </c>
      <c r="E19652" s="136">
        <v>5.8319999999999999</v>
      </c>
      <c r="F19652" s="136">
        <v>5.149</v>
      </c>
      <c r="G19652" s="136">
        <v>1.6</v>
      </c>
      <c r="H19652" s="136">
        <v>4.4180000000000001</v>
      </c>
      <c r="I19652" s="136">
        <v>0.85899999999999999</v>
      </c>
      <c r="J19652" s="136">
        <v>1.5329999999999999</v>
      </c>
      <c r="K19652" s="136">
        <v>0.88800000000000001</v>
      </c>
      <c r="L19652" s="136">
        <v>34.576999999999998</v>
      </c>
      <c r="M19652" s="136">
        <v>20.843</v>
      </c>
      <c r="N19652" s="136">
        <v>0.151</v>
      </c>
      <c r="O19652" s="136">
        <v>6.2130000000000001</v>
      </c>
      <c r="P19652" s="136">
        <v>0.152</v>
      </c>
      <c r="Q19652" s="140">
        <v>1.423</v>
      </c>
      <c r="R19652" s="134" t="s">
        <v>5577</v>
      </c>
      <c r="S19652" s="136">
        <v>1.7410000000000001</v>
      </c>
    </row>
    <row r="19653" spans="1:19" ht="11.25" thickBot="1" x14ac:dyDescent="0.2">
      <c r="A19653" s="112"/>
    </row>
    <row r="19654" spans="1:19" ht="11.25" thickBot="1" x14ac:dyDescent="0.2">
      <c r="A19654" s="106" t="s">
        <v>357</v>
      </c>
      <c r="B19654" s="106" t="s">
        <v>358</v>
      </c>
      <c r="C19654" s="130" t="s">
        <v>68</v>
      </c>
    </row>
    <row r="19655" spans="1:19" ht="11.25" thickBot="1" x14ac:dyDescent="0.2">
      <c r="A19655" s="107">
        <v>1</v>
      </c>
      <c r="B19655" s="132">
        <v>0.84012731481481484</v>
      </c>
      <c r="C19655" s="108">
        <v>2181.6819999999998</v>
      </c>
    </row>
    <row r="19656" spans="1:19" ht="11.25" thickBot="1" x14ac:dyDescent="0.2">
      <c r="A19656" s="112"/>
    </row>
    <row r="19657" spans="1:19" ht="11.25" thickBot="1" x14ac:dyDescent="0.2">
      <c r="A19657" s="107">
        <v>2</v>
      </c>
      <c r="B19657" s="132">
        <v>0.84031250000000002</v>
      </c>
      <c r="C19657" s="108">
        <v>2188.4499999999998</v>
      </c>
    </row>
    <row r="19658" spans="1:19" ht="11.25" thickBot="1" x14ac:dyDescent="0.2">
      <c r="A19658" s="112"/>
    </row>
    <row r="19659" spans="1:19" ht="11.25" thickBot="1" x14ac:dyDescent="0.2">
      <c r="A19659" s="107">
        <v>3</v>
      </c>
      <c r="B19659" s="132">
        <v>0.84049768518518519</v>
      </c>
      <c r="C19659" s="108">
        <v>2253.7150000000001</v>
      </c>
    </row>
    <row r="19660" spans="1:19" ht="11.25" thickBot="1" x14ac:dyDescent="0.2">
      <c r="A19660" s="112"/>
    </row>
    <row r="19661" spans="1:19" ht="11.25" thickBot="1" x14ac:dyDescent="0.2">
      <c r="A19661" s="135" t="s">
        <v>362</v>
      </c>
      <c r="B19661" s="112"/>
      <c r="C19661" s="136">
        <v>2207.9490000000001</v>
      </c>
    </row>
    <row r="19662" spans="1:19" ht="11.25" thickBot="1" x14ac:dyDescent="0.2">
      <c r="A19662" s="112"/>
    </row>
    <row r="19663" spans="1:19" ht="11.25" thickBot="1" x14ac:dyDescent="0.2">
      <c r="A19663" s="138" t="s">
        <v>364</v>
      </c>
      <c r="B19663" s="112"/>
      <c r="C19663" s="136">
        <v>39.777999999999999</v>
      </c>
    </row>
    <row r="19664" spans="1:19" ht="11.25" thickBot="1" x14ac:dyDescent="0.2">
      <c r="A19664" s="112"/>
    </row>
    <row r="19665" spans="1:19" ht="11.25" thickBot="1" x14ac:dyDescent="0.2">
      <c r="A19665" s="139" t="s">
        <v>366</v>
      </c>
      <c r="B19665" s="112"/>
      <c r="C19665" s="136">
        <v>1.802</v>
      </c>
    </row>
    <row r="19666" spans="1:19" ht="10.5" x14ac:dyDescent="0.15">
      <c r="A19666" s="112"/>
    </row>
    <row r="19667" spans="1:19" x14ac:dyDescent="0.15">
      <c r="A19667" s="129"/>
      <c r="B19667" s="86" t="s">
        <v>5578</v>
      </c>
    </row>
    <row r="19668" spans="1:19" ht="9.75" thickBot="1" x14ac:dyDescent="0.2">
      <c r="A19668" s="81" t="s">
        <v>5871</v>
      </c>
    </row>
    <row r="19669" spans="1:19" ht="11.25" thickBot="1" x14ac:dyDescent="0.2">
      <c r="A19669" s="106" t="s">
        <v>357</v>
      </c>
      <c r="B19669" s="106" t="s">
        <v>358</v>
      </c>
      <c r="C19669" s="130" t="s">
        <v>0</v>
      </c>
      <c r="D19669" s="130" t="s">
        <v>1</v>
      </c>
      <c r="E19669" s="130" t="s">
        <v>2</v>
      </c>
      <c r="F19669" s="130" t="s">
        <v>3</v>
      </c>
      <c r="G19669" s="130" t="s">
        <v>4</v>
      </c>
      <c r="H19669" s="130" t="s">
        <v>5</v>
      </c>
      <c r="I19669" s="131" t="s">
        <v>6</v>
      </c>
      <c r="J19669" s="131" t="s">
        <v>7</v>
      </c>
      <c r="K19669" s="130" t="s">
        <v>8</v>
      </c>
      <c r="L19669" s="130" t="s">
        <v>9</v>
      </c>
      <c r="M19669" s="130" t="s">
        <v>10</v>
      </c>
      <c r="N19669" s="130" t="s">
        <v>11</v>
      </c>
      <c r="O19669" s="130" t="s">
        <v>12</v>
      </c>
      <c r="P19669" s="130" t="s">
        <v>13</v>
      </c>
      <c r="Q19669" s="130" t="s">
        <v>14</v>
      </c>
      <c r="R19669" s="130" t="s">
        <v>15</v>
      </c>
      <c r="S19669" s="130" t="s">
        <v>16</v>
      </c>
    </row>
    <row r="19670" spans="1:19" ht="11.25" thickBot="1" x14ac:dyDescent="0.2">
      <c r="A19670" s="107">
        <v>1</v>
      </c>
      <c r="B19670" s="132">
        <v>0.84528935185185183</v>
      </c>
      <c r="C19670" s="141" t="s">
        <v>14318</v>
      </c>
      <c r="D19670" s="141" t="s">
        <v>14319</v>
      </c>
      <c r="E19670" s="141" t="s">
        <v>14320</v>
      </c>
      <c r="F19670" s="141" t="s">
        <v>14321</v>
      </c>
      <c r="G19670" s="141" t="s">
        <v>14322</v>
      </c>
      <c r="H19670" s="141" t="s">
        <v>14323</v>
      </c>
      <c r="I19670" s="133">
        <v>1.0772699999999999</v>
      </c>
      <c r="J19670" s="134" t="s">
        <v>5584</v>
      </c>
      <c r="K19670" s="141" t="s">
        <v>14324</v>
      </c>
      <c r="L19670" s="108">
        <v>636.83000000000004</v>
      </c>
      <c r="M19670" s="108">
        <v>39053.584999999999</v>
      </c>
      <c r="N19670" s="108">
        <v>48428.108999999997</v>
      </c>
      <c r="O19670" s="141" t="s">
        <v>14325</v>
      </c>
      <c r="P19670" s="108">
        <v>571800.14</v>
      </c>
      <c r="Q19670" s="108">
        <v>19204.748</v>
      </c>
      <c r="R19670" s="108">
        <v>31744.715</v>
      </c>
      <c r="S19670" s="108">
        <v>231929.54</v>
      </c>
    </row>
    <row r="19671" spans="1:19" ht="11.25" thickBot="1" x14ac:dyDescent="0.2">
      <c r="A19671" s="112"/>
    </row>
    <row r="19672" spans="1:19" ht="11.25" thickBot="1" x14ac:dyDescent="0.2">
      <c r="A19672" s="107">
        <v>2</v>
      </c>
      <c r="B19672" s="132">
        <v>0.84547453703703701</v>
      </c>
      <c r="C19672" s="141" t="s">
        <v>14326</v>
      </c>
      <c r="D19672" s="141" t="s">
        <v>14327</v>
      </c>
      <c r="E19672" s="141" t="s">
        <v>14328</v>
      </c>
      <c r="F19672" s="141" t="s">
        <v>14329</v>
      </c>
      <c r="G19672" s="141" t="s">
        <v>14330</v>
      </c>
      <c r="H19672" s="141" t="s">
        <v>14331</v>
      </c>
      <c r="I19672" s="133">
        <v>1.0781499999999999</v>
      </c>
      <c r="J19672" s="134" t="s">
        <v>5592</v>
      </c>
      <c r="K19672" s="141" t="s">
        <v>14332</v>
      </c>
      <c r="L19672" s="108">
        <v>640.94899999999996</v>
      </c>
      <c r="M19672" s="108">
        <v>39482.213000000003</v>
      </c>
      <c r="N19672" s="108">
        <v>47811.942999999999</v>
      </c>
      <c r="O19672" s="141" t="s">
        <v>14333</v>
      </c>
      <c r="P19672" s="108">
        <v>579926.68999999994</v>
      </c>
      <c r="Q19672" s="108">
        <v>19005.546999999999</v>
      </c>
      <c r="R19672" s="108">
        <v>32054.944</v>
      </c>
      <c r="S19672" s="108">
        <v>233130.02</v>
      </c>
    </row>
    <row r="19673" spans="1:19" ht="11.25" thickBot="1" x14ac:dyDescent="0.2">
      <c r="A19673" s="112"/>
    </row>
    <row r="19674" spans="1:19" ht="11.25" thickBot="1" x14ac:dyDescent="0.2">
      <c r="A19674" s="107">
        <v>3</v>
      </c>
      <c r="B19674" s="132">
        <v>0.84564814814814815</v>
      </c>
      <c r="C19674" s="141" t="s">
        <v>14334</v>
      </c>
      <c r="D19674" s="141" t="s">
        <v>14335</v>
      </c>
      <c r="E19674" s="141" t="s">
        <v>14336</v>
      </c>
      <c r="F19674" s="141" t="s">
        <v>14337</v>
      </c>
      <c r="G19674" s="141" t="s">
        <v>14338</v>
      </c>
      <c r="H19674" s="141" t="s">
        <v>14339</v>
      </c>
      <c r="I19674" s="133">
        <v>1.0970299999999999</v>
      </c>
      <c r="J19674" s="134" t="s">
        <v>5599</v>
      </c>
      <c r="K19674" s="141" t="s">
        <v>14340</v>
      </c>
      <c r="L19674" s="108">
        <v>645.40099999999995</v>
      </c>
      <c r="M19674" s="108">
        <v>36520.436000000002</v>
      </c>
      <c r="N19674" s="108">
        <v>41785.076999999997</v>
      </c>
      <c r="O19674" s="141" t="s">
        <v>14341</v>
      </c>
      <c r="P19674" s="108">
        <v>569576.54</v>
      </c>
      <c r="Q19674" s="108">
        <v>19115.884999999998</v>
      </c>
      <c r="R19674" s="108">
        <v>32241.901000000002</v>
      </c>
      <c r="S19674" s="108">
        <v>233589.23</v>
      </c>
    </row>
    <row r="19675" spans="1:19" ht="11.25" thickBot="1" x14ac:dyDescent="0.2">
      <c r="A19675" s="112"/>
    </row>
    <row r="19676" spans="1:19" ht="11.25" thickBot="1" x14ac:dyDescent="0.2">
      <c r="A19676" s="135" t="s">
        <v>362</v>
      </c>
      <c r="B19676" s="112"/>
      <c r="C19676" s="141" t="s">
        <v>14342</v>
      </c>
      <c r="D19676" s="141" t="s">
        <v>14343</v>
      </c>
      <c r="E19676" s="141" t="s">
        <v>14344</v>
      </c>
      <c r="F19676" s="141" t="s">
        <v>14345</v>
      </c>
      <c r="G19676" s="141" t="s">
        <v>14346</v>
      </c>
      <c r="H19676" s="141" t="s">
        <v>14347</v>
      </c>
      <c r="I19676" s="137">
        <v>1.0841499999999999</v>
      </c>
      <c r="J19676" s="134" t="s">
        <v>5607</v>
      </c>
      <c r="K19676" s="141" t="s">
        <v>14348</v>
      </c>
      <c r="L19676" s="136">
        <v>641.05999999999995</v>
      </c>
      <c r="M19676" s="136">
        <v>38352.078000000001</v>
      </c>
      <c r="N19676" s="136">
        <v>46008.375999999997</v>
      </c>
      <c r="O19676" s="141" t="s">
        <v>14349</v>
      </c>
      <c r="P19676" s="136">
        <v>573767.79</v>
      </c>
      <c r="Q19676" s="136">
        <v>19108.726999999999</v>
      </c>
      <c r="R19676" s="136">
        <v>32013.852999999999</v>
      </c>
      <c r="S19676" s="136">
        <v>232882.93</v>
      </c>
    </row>
    <row r="19677" spans="1:19" ht="11.25" thickBot="1" x14ac:dyDescent="0.2">
      <c r="A19677" s="112"/>
    </row>
    <row r="19678" spans="1:19" ht="11.25" thickBot="1" x14ac:dyDescent="0.2">
      <c r="A19678" s="138" t="s">
        <v>364</v>
      </c>
      <c r="B19678" s="112"/>
      <c r="C19678" s="141" t="s">
        <v>14350</v>
      </c>
      <c r="D19678" s="141" t="s">
        <v>14351</v>
      </c>
      <c r="E19678" s="141" t="s">
        <v>14352</v>
      </c>
      <c r="F19678" s="141" t="s">
        <v>14353</v>
      </c>
      <c r="G19678" s="141" t="s">
        <v>14354</v>
      </c>
      <c r="H19678" s="141" t="s">
        <v>14355</v>
      </c>
      <c r="I19678" s="137">
        <v>1.116E-2</v>
      </c>
      <c r="J19678" s="134" t="s">
        <v>5616</v>
      </c>
      <c r="K19678" s="141" t="s">
        <v>14356</v>
      </c>
      <c r="L19678" s="136">
        <v>4.2869999999999999</v>
      </c>
      <c r="M19678" s="136">
        <v>1600.6610000000001</v>
      </c>
      <c r="N19678" s="136">
        <v>3670.4369999999999</v>
      </c>
      <c r="O19678" s="141" t="s">
        <v>14357</v>
      </c>
      <c r="P19678" s="136">
        <v>5448.4080000000004</v>
      </c>
      <c r="Q19678" s="136">
        <v>99.793000000000006</v>
      </c>
      <c r="R19678" s="136">
        <v>251.12700000000001</v>
      </c>
      <c r="S19678" s="136">
        <v>856.99099999999999</v>
      </c>
    </row>
    <row r="19679" spans="1:19" ht="11.25" thickBot="1" x14ac:dyDescent="0.2">
      <c r="A19679" s="112"/>
    </row>
    <row r="19680" spans="1:19" ht="11.25" thickBot="1" x14ac:dyDescent="0.2">
      <c r="A19680" s="139" t="s">
        <v>366</v>
      </c>
      <c r="B19680" s="112"/>
      <c r="C19680" s="141" t="s">
        <v>5619</v>
      </c>
      <c r="D19680" s="141" t="s">
        <v>5620</v>
      </c>
      <c r="E19680" s="141" t="s">
        <v>1444</v>
      </c>
      <c r="F19680" s="141" t="s">
        <v>5621</v>
      </c>
      <c r="G19680" s="141" t="s">
        <v>5622</v>
      </c>
      <c r="H19680" s="141" t="s">
        <v>5623</v>
      </c>
      <c r="I19680" s="140">
        <v>1.0289999999999999</v>
      </c>
      <c r="J19680" s="134" t="s">
        <v>5624</v>
      </c>
      <c r="K19680" s="141" t="s">
        <v>5625</v>
      </c>
      <c r="L19680" s="136">
        <v>0.66900000000000004</v>
      </c>
      <c r="M19680" s="136">
        <v>4.1740000000000004</v>
      </c>
      <c r="N19680" s="136">
        <v>7.9779999999999998</v>
      </c>
      <c r="O19680" s="141" t="s">
        <v>3457</v>
      </c>
      <c r="P19680" s="136">
        <v>0.95</v>
      </c>
      <c r="Q19680" s="136">
        <v>0.52200000000000002</v>
      </c>
      <c r="R19680" s="136">
        <v>0.78400000000000003</v>
      </c>
      <c r="S19680" s="136">
        <v>0.36799999999999999</v>
      </c>
    </row>
    <row r="19681" spans="1:19" ht="11.25" thickBot="1" x14ac:dyDescent="0.2">
      <c r="A19681" s="112"/>
    </row>
    <row r="19682" spans="1:19" ht="11.25" thickBot="1" x14ac:dyDescent="0.2">
      <c r="A19682" s="106" t="s">
        <v>357</v>
      </c>
      <c r="B19682" s="106" t="s">
        <v>358</v>
      </c>
      <c r="C19682" s="130" t="s">
        <v>17</v>
      </c>
      <c r="D19682" s="130" t="s">
        <v>18</v>
      </c>
      <c r="E19682" s="131" t="s">
        <v>19</v>
      </c>
      <c r="F19682" s="131" t="s">
        <v>20</v>
      </c>
      <c r="G19682" s="130" t="s">
        <v>21</v>
      </c>
      <c r="H19682" s="130" t="s">
        <v>22</v>
      </c>
      <c r="I19682" s="130" t="s">
        <v>23</v>
      </c>
      <c r="J19682" s="130" t="s">
        <v>24</v>
      </c>
      <c r="K19682" s="131" t="s">
        <v>25</v>
      </c>
      <c r="L19682" s="131" t="s">
        <v>26</v>
      </c>
      <c r="M19682" s="130" t="s">
        <v>27</v>
      </c>
      <c r="N19682" s="130" t="s">
        <v>28</v>
      </c>
      <c r="O19682" s="130" t="s">
        <v>29</v>
      </c>
      <c r="P19682" s="130" t="s">
        <v>30</v>
      </c>
      <c r="Q19682" s="130" t="s">
        <v>31</v>
      </c>
      <c r="R19682" s="130" t="s">
        <v>32</v>
      </c>
      <c r="S19682" s="130" t="s">
        <v>33</v>
      </c>
    </row>
    <row r="19683" spans="1:19" ht="11.25" thickBot="1" x14ac:dyDescent="0.2">
      <c r="A19683" s="107">
        <v>1</v>
      </c>
      <c r="B19683" s="132">
        <v>0.84528935185185183</v>
      </c>
      <c r="C19683" s="108">
        <v>51191.214</v>
      </c>
      <c r="D19683" s="108">
        <v>58836.624000000003</v>
      </c>
      <c r="E19683" s="133">
        <v>0.96082999999999996</v>
      </c>
      <c r="F19683" s="133">
        <v>0.96433000000000002</v>
      </c>
      <c r="G19683" s="108">
        <v>33.881</v>
      </c>
      <c r="H19683" s="108">
        <v>58.746000000000002</v>
      </c>
      <c r="I19683" s="108">
        <v>255475.65</v>
      </c>
      <c r="J19683" s="141" t="s">
        <v>14358</v>
      </c>
      <c r="K19683" s="133">
        <v>1.0227900000000001</v>
      </c>
      <c r="L19683" s="134" t="s">
        <v>5627</v>
      </c>
      <c r="M19683" s="108">
        <v>3063.2930000000001</v>
      </c>
      <c r="N19683" s="108">
        <v>2918.165</v>
      </c>
      <c r="O19683" s="108">
        <v>0.14899999999999999</v>
      </c>
      <c r="P19683" s="108">
        <v>106.18899999999999</v>
      </c>
      <c r="Q19683" s="108">
        <v>557.49300000000005</v>
      </c>
      <c r="R19683" s="108">
        <v>342.262</v>
      </c>
      <c r="S19683" s="108">
        <v>254.917</v>
      </c>
    </row>
    <row r="19684" spans="1:19" ht="11.25" thickBot="1" x14ac:dyDescent="0.2">
      <c r="A19684" s="112"/>
    </row>
    <row r="19685" spans="1:19" ht="11.25" thickBot="1" x14ac:dyDescent="0.2">
      <c r="A19685" s="107">
        <v>2</v>
      </c>
      <c r="B19685" s="132">
        <v>0.84547453703703701</v>
      </c>
      <c r="C19685" s="108">
        <v>51879.514999999999</v>
      </c>
      <c r="D19685" s="108">
        <v>59112.642</v>
      </c>
      <c r="E19685" s="133">
        <v>0.97667999999999999</v>
      </c>
      <c r="F19685" s="133">
        <v>0.95936999999999995</v>
      </c>
      <c r="G19685" s="108">
        <v>29.126999999999999</v>
      </c>
      <c r="H19685" s="108">
        <v>75.138000000000005</v>
      </c>
      <c r="I19685" s="108">
        <v>257861.29</v>
      </c>
      <c r="J19685" s="141" t="s">
        <v>14359</v>
      </c>
      <c r="K19685" s="133">
        <v>1.0383199999999999</v>
      </c>
      <c r="L19685" s="134" t="s">
        <v>5629</v>
      </c>
      <c r="M19685" s="108">
        <v>3008.4859999999999</v>
      </c>
      <c r="N19685" s="108">
        <v>2941.1280000000002</v>
      </c>
      <c r="O19685" s="108">
        <v>4.5430000000000001</v>
      </c>
      <c r="P19685" s="108">
        <v>108.39</v>
      </c>
      <c r="Q19685" s="108">
        <v>558.90899999999999</v>
      </c>
      <c r="R19685" s="108">
        <v>352.94900000000001</v>
      </c>
      <c r="S19685" s="108">
        <v>279.80099999999999</v>
      </c>
    </row>
    <row r="19686" spans="1:19" ht="11.25" thickBot="1" x14ac:dyDescent="0.2">
      <c r="A19686" s="112"/>
    </row>
    <row r="19687" spans="1:19" ht="11.25" thickBot="1" x14ac:dyDescent="0.2">
      <c r="A19687" s="107">
        <v>3</v>
      </c>
      <c r="B19687" s="132">
        <v>0.84564814814814815</v>
      </c>
      <c r="C19687" s="108">
        <v>52537.525999999998</v>
      </c>
      <c r="D19687" s="108">
        <v>57909.887999999999</v>
      </c>
      <c r="E19687" s="133">
        <v>0.97997999999999996</v>
      </c>
      <c r="F19687" s="133">
        <v>0.95628000000000002</v>
      </c>
      <c r="G19687" s="108">
        <v>34.107999999999997</v>
      </c>
      <c r="H19687" s="108">
        <v>54.463999999999999</v>
      </c>
      <c r="I19687" s="108">
        <v>254043.55</v>
      </c>
      <c r="J19687" s="141" t="s">
        <v>14360</v>
      </c>
      <c r="K19687" s="133">
        <v>1.0412300000000001</v>
      </c>
      <c r="L19687" s="134" t="s">
        <v>5631</v>
      </c>
      <c r="M19687" s="108">
        <v>2961.8829999999998</v>
      </c>
      <c r="N19687" s="108">
        <v>2978.0369999999998</v>
      </c>
      <c r="O19687" s="108">
        <v>8.1310000000000002</v>
      </c>
      <c r="P19687" s="108">
        <v>108.482</v>
      </c>
      <c r="Q19687" s="108">
        <v>559.53399999999999</v>
      </c>
      <c r="R19687" s="108">
        <v>339.12400000000002</v>
      </c>
      <c r="S19687" s="108">
        <v>306.89600000000002</v>
      </c>
    </row>
    <row r="19688" spans="1:19" ht="11.25" thickBot="1" x14ac:dyDescent="0.2">
      <c r="A19688" s="112"/>
    </row>
    <row r="19689" spans="1:19" ht="11.25" thickBot="1" x14ac:dyDescent="0.2">
      <c r="A19689" s="135" t="s">
        <v>362</v>
      </c>
      <c r="B19689" s="112"/>
      <c r="C19689" s="136">
        <v>51869.417999999998</v>
      </c>
      <c r="D19689" s="136">
        <v>58619.718000000001</v>
      </c>
      <c r="E19689" s="137">
        <v>0.97250000000000003</v>
      </c>
      <c r="F19689" s="137">
        <v>0.95999000000000001</v>
      </c>
      <c r="G19689" s="136">
        <v>32.372</v>
      </c>
      <c r="H19689" s="136">
        <v>62.783000000000001</v>
      </c>
      <c r="I19689" s="136">
        <v>255793.5</v>
      </c>
      <c r="J19689" s="141" t="s">
        <v>14361</v>
      </c>
      <c r="K19689" s="137">
        <v>1.0341100000000001</v>
      </c>
      <c r="L19689" s="134" t="s">
        <v>5633</v>
      </c>
      <c r="M19689" s="136">
        <v>3011.22</v>
      </c>
      <c r="N19689" s="136">
        <v>2945.7759999999998</v>
      </c>
      <c r="O19689" s="136">
        <v>4.274</v>
      </c>
      <c r="P19689" s="136">
        <v>107.687</v>
      </c>
      <c r="Q19689" s="136">
        <v>558.64499999999998</v>
      </c>
      <c r="R19689" s="136">
        <v>344.77800000000002</v>
      </c>
      <c r="S19689" s="136">
        <v>280.53800000000001</v>
      </c>
    </row>
    <row r="19690" spans="1:19" ht="11.25" thickBot="1" x14ac:dyDescent="0.2">
      <c r="A19690" s="112"/>
    </row>
    <row r="19691" spans="1:19" ht="11.25" thickBot="1" x14ac:dyDescent="0.2">
      <c r="A19691" s="138" t="s">
        <v>364</v>
      </c>
      <c r="B19691" s="112"/>
      <c r="C19691" s="136">
        <v>673.21299999999997</v>
      </c>
      <c r="D19691" s="136">
        <v>630.03200000000004</v>
      </c>
      <c r="E19691" s="137">
        <v>1.0240000000000001E-2</v>
      </c>
      <c r="F19691" s="137">
        <v>4.0600000000000002E-3</v>
      </c>
      <c r="G19691" s="136">
        <v>2.8130000000000002</v>
      </c>
      <c r="H19691" s="136">
        <v>10.912000000000001</v>
      </c>
      <c r="I19691" s="136">
        <v>1928.616</v>
      </c>
      <c r="J19691" s="141" t="s">
        <v>14362</v>
      </c>
      <c r="K19691" s="137">
        <v>9.9100000000000004E-3</v>
      </c>
      <c r="L19691" s="134" t="s">
        <v>5635</v>
      </c>
      <c r="M19691" s="136">
        <v>50.76</v>
      </c>
      <c r="N19691" s="136">
        <v>30.204999999999998</v>
      </c>
      <c r="O19691" s="136">
        <v>3.9969999999999999</v>
      </c>
      <c r="P19691" s="136">
        <v>1.298</v>
      </c>
      <c r="Q19691" s="136">
        <v>1.0449999999999999</v>
      </c>
      <c r="R19691" s="136">
        <v>7.2480000000000002</v>
      </c>
      <c r="S19691" s="136">
        <v>25.998000000000001</v>
      </c>
    </row>
    <row r="19692" spans="1:19" ht="11.25" thickBot="1" x14ac:dyDescent="0.2">
      <c r="A19692" s="112"/>
    </row>
    <row r="19693" spans="1:19" ht="11.25" thickBot="1" x14ac:dyDescent="0.2">
      <c r="A19693" s="139" t="s">
        <v>366</v>
      </c>
      <c r="B19693" s="112"/>
      <c r="C19693" s="136">
        <v>1.298</v>
      </c>
      <c r="D19693" s="136">
        <v>1.075</v>
      </c>
      <c r="E19693" s="140">
        <v>1.0529999999999999</v>
      </c>
      <c r="F19693" s="140">
        <v>0.42299999999999999</v>
      </c>
      <c r="G19693" s="136">
        <v>8.6890000000000001</v>
      </c>
      <c r="H19693" s="136">
        <v>17.381</v>
      </c>
      <c r="I19693" s="136">
        <v>0.754</v>
      </c>
      <c r="J19693" s="141" t="s">
        <v>5636</v>
      </c>
      <c r="K19693" s="140">
        <v>0.95899999999999996</v>
      </c>
      <c r="L19693" s="134" t="s">
        <v>2359</v>
      </c>
      <c r="M19693" s="136">
        <v>1.6859999999999999</v>
      </c>
      <c r="N19693" s="136">
        <v>1.0249999999999999</v>
      </c>
      <c r="O19693" s="136">
        <v>93.522999999999996</v>
      </c>
      <c r="P19693" s="136">
        <v>1.2050000000000001</v>
      </c>
      <c r="Q19693" s="136">
        <v>0.187</v>
      </c>
      <c r="R19693" s="136">
        <v>2.1019999999999999</v>
      </c>
      <c r="S19693" s="136">
        <v>9.2669999999999995</v>
      </c>
    </row>
    <row r="19694" spans="1:19" ht="11.25" thickBot="1" x14ac:dyDescent="0.2">
      <c r="A19694" s="112"/>
    </row>
    <row r="19695" spans="1:19" ht="11.25" thickBot="1" x14ac:dyDescent="0.2">
      <c r="A19695" s="106" t="s">
        <v>357</v>
      </c>
      <c r="B19695" s="106" t="s">
        <v>358</v>
      </c>
      <c r="C19695" s="131" t="s">
        <v>34</v>
      </c>
      <c r="D19695" s="131" t="s">
        <v>35</v>
      </c>
      <c r="E19695" s="130" t="s">
        <v>36</v>
      </c>
      <c r="F19695" s="130" t="s">
        <v>37</v>
      </c>
      <c r="G19695" s="130" t="s">
        <v>38</v>
      </c>
      <c r="H19695" s="130" t="s">
        <v>39</v>
      </c>
      <c r="I19695" s="130" t="s">
        <v>40</v>
      </c>
      <c r="J19695" s="130" t="s">
        <v>41</v>
      </c>
      <c r="K19695" s="130" t="s">
        <v>42</v>
      </c>
      <c r="L19695" s="130" t="s">
        <v>43</v>
      </c>
      <c r="M19695" s="130" t="s">
        <v>44</v>
      </c>
      <c r="N19695" s="130" t="s">
        <v>45</v>
      </c>
      <c r="O19695" s="130" t="s">
        <v>46</v>
      </c>
      <c r="P19695" s="130" t="s">
        <v>47</v>
      </c>
      <c r="Q19695" s="130" t="s">
        <v>48</v>
      </c>
      <c r="R19695" s="130" t="s">
        <v>49</v>
      </c>
      <c r="S19695" s="130" t="s">
        <v>50</v>
      </c>
    </row>
    <row r="19696" spans="1:19" ht="11.25" thickBot="1" x14ac:dyDescent="0.2">
      <c r="A19696" s="107">
        <v>1</v>
      </c>
      <c r="B19696" s="132">
        <v>0.84528935185185183</v>
      </c>
      <c r="C19696" s="133">
        <v>0.92823999999999995</v>
      </c>
      <c r="D19696" s="134" t="s">
        <v>5637</v>
      </c>
      <c r="E19696" s="108">
        <v>1664.6089999999999</v>
      </c>
      <c r="F19696" s="108">
        <v>537.63900000000001</v>
      </c>
      <c r="G19696" s="108">
        <v>0.85199999999999998</v>
      </c>
      <c r="H19696" s="108">
        <v>9481.7829999999994</v>
      </c>
      <c r="I19696" s="108">
        <v>296064.28000000003</v>
      </c>
      <c r="J19696" s="141" t="s">
        <v>14363</v>
      </c>
      <c r="K19696" s="108">
        <v>48390.038</v>
      </c>
      <c r="L19696" s="108">
        <v>96111.168999999994</v>
      </c>
      <c r="M19696" s="108">
        <v>15283.102000000001</v>
      </c>
      <c r="N19696" s="108">
        <v>10413.861999999999</v>
      </c>
      <c r="O19696" s="108">
        <v>1747.3610000000001</v>
      </c>
      <c r="P19696" s="108">
        <v>1554.248</v>
      </c>
      <c r="Q19696" s="108">
        <v>1973.3409999999999</v>
      </c>
      <c r="R19696" s="108">
        <v>1713.6079999999999</v>
      </c>
      <c r="S19696" s="108">
        <v>2166.2109999999998</v>
      </c>
    </row>
    <row r="19697" spans="1:19" ht="11.25" thickBot="1" x14ac:dyDescent="0.2">
      <c r="A19697" s="112"/>
    </row>
    <row r="19698" spans="1:19" ht="11.25" thickBot="1" x14ac:dyDescent="0.2">
      <c r="A19698" s="107">
        <v>2</v>
      </c>
      <c r="B19698" s="132">
        <v>0.84547453703703701</v>
      </c>
      <c r="C19698" s="133">
        <v>0.93928</v>
      </c>
      <c r="D19698" s="134" t="s">
        <v>5639</v>
      </c>
      <c r="E19698" s="108">
        <v>1704.4190000000001</v>
      </c>
      <c r="F19698" s="108">
        <v>559.63499999999999</v>
      </c>
      <c r="G19698" s="108">
        <v>-2.4E-2</v>
      </c>
      <c r="H19698" s="108">
        <v>9526.6919999999991</v>
      </c>
      <c r="I19698" s="108">
        <v>298636.65000000002</v>
      </c>
      <c r="J19698" s="141" t="s">
        <v>14364</v>
      </c>
      <c r="K19698" s="108">
        <v>48421.49</v>
      </c>
      <c r="L19698" s="108">
        <v>96903.703999999998</v>
      </c>
      <c r="M19698" s="108">
        <v>15124.18</v>
      </c>
      <c r="N19698" s="108">
        <v>10535.686</v>
      </c>
      <c r="O19698" s="108">
        <v>1822.0360000000001</v>
      </c>
      <c r="P19698" s="108">
        <v>1532.6590000000001</v>
      </c>
      <c r="Q19698" s="108">
        <v>1941.2349999999999</v>
      </c>
      <c r="R19698" s="108">
        <v>1723.049</v>
      </c>
      <c r="S19698" s="108">
        <v>2179.6849999999999</v>
      </c>
    </row>
    <row r="19699" spans="1:19" ht="11.25" thickBot="1" x14ac:dyDescent="0.2">
      <c r="A19699" s="112"/>
    </row>
    <row r="19700" spans="1:19" ht="11.25" thickBot="1" x14ac:dyDescent="0.2">
      <c r="A19700" s="107">
        <v>3</v>
      </c>
      <c r="B19700" s="132">
        <v>0.84564814814814815</v>
      </c>
      <c r="C19700" s="133">
        <v>0.94362999999999997</v>
      </c>
      <c r="D19700" s="134" t="s">
        <v>5641</v>
      </c>
      <c r="E19700" s="108">
        <v>1615.6849999999999</v>
      </c>
      <c r="F19700" s="108">
        <v>519.45600000000002</v>
      </c>
      <c r="G19700" s="108">
        <v>2.6869999999999998</v>
      </c>
      <c r="H19700" s="108">
        <v>9283.777</v>
      </c>
      <c r="I19700" s="108">
        <v>298332.71999999997</v>
      </c>
      <c r="J19700" s="141" t="s">
        <v>14365</v>
      </c>
      <c r="K19700" s="108">
        <v>48991.635999999999</v>
      </c>
      <c r="L19700" s="108">
        <v>97331.634999999995</v>
      </c>
      <c r="M19700" s="108">
        <v>15167.870999999999</v>
      </c>
      <c r="N19700" s="108">
        <v>10370.288</v>
      </c>
      <c r="O19700" s="108">
        <v>1810.6389999999999</v>
      </c>
      <c r="P19700" s="108">
        <v>1554.173</v>
      </c>
      <c r="Q19700" s="108">
        <v>1930.817</v>
      </c>
      <c r="R19700" s="108">
        <v>1646.4559999999999</v>
      </c>
      <c r="S19700" s="108">
        <v>2120.471</v>
      </c>
    </row>
    <row r="19701" spans="1:19" ht="11.25" thickBot="1" x14ac:dyDescent="0.2">
      <c r="A19701" s="112"/>
    </row>
    <row r="19702" spans="1:19" ht="11.25" thickBot="1" x14ac:dyDescent="0.2">
      <c r="A19702" s="135" t="s">
        <v>362</v>
      </c>
      <c r="B19702" s="112"/>
      <c r="C19702" s="137">
        <v>0.93705000000000005</v>
      </c>
      <c r="D19702" s="134" t="s">
        <v>5643</v>
      </c>
      <c r="E19702" s="136">
        <v>1661.5709999999999</v>
      </c>
      <c r="F19702" s="136">
        <v>538.91</v>
      </c>
      <c r="G19702" s="136">
        <v>1.1719999999999999</v>
      </c>
      <c r="H19702" s="136">
        <v>9430.7510000000002</v>
      </c>
      <c r="I19702" s="136">
        <v>297677.88</v>
      </c>
      <c r="J19702" s="141" t="s">
        <v>14366</v>
      </c>
      <c r="K19702" s="136">
        <v>48601.055</v>
      </c>
      <c r="L19702" s="136">
        <v>96782.168999999994</v>
      </c>
      <c r="M19702" s="136">
        <v>15191.717000000001</v>
      </c>
      <c r="N19702" s="136">
        <v>10439.945</v>
      </c>
      <c r="O19702" s="136">
        <v>1793.345</v>
      </c>
      <c r="P19702" s="136">
        <v>1547.0260000000001</v>
      </c>
      <c r="Q19702" s="136">
        <v>1948.4639999999999</v>
      </c>
      <c r="R19702" s="136">
        <v>1694.3710000000001</v>
      </c>
      <c r="S19702" s="136">
        <v>2155.4560000000001</v>
      </c>
    </row>
    <row r="19703" spans="1:19" ht="11.25" thickBot="1" x14ac:dyDescent="0.2">
      <c r="A19703" s="112"/>
    </row>
    <row r="19704" spans="1:19" ht="11.25" thickBot="1" x14ac:dyDescent="0.2">
      <c r="A19704" s="138" t="s">
        <v>364</v>
      </c>
      <c r="B19704" s="112"/>
      <c r="C19704" s="137">
        <v>7.9299999999999995E-3</v>
      </c>
      <c r="D19704" s="134" t="s">
        <v>5645</v>
      </c>
      <c r="E19704" s="136">
        <v>44.445</v>
      </c>
      <c r="F19704" s="136">
        <v>20.12</v>
      </c>
      <c r="G19704" s="136">
        <v>1.3839999999999999</v>
      </c>
      <c r="H19704" s="136">
        <v>129.249</v>
      </c>
      <c r="I19704" s="136">
        <v>1405.662</v>
      </c>
      <c r="J19704" s="141" t="s">
        <v>14367</v>
      </c>
      <c r="K19704" s="136">
        <v>338.61900000000003</v>
      </c>
      <c r="L19704" s="136">
        <v>619.24300000000005</v>
      </c>
      <c r="M19704" s="136">
        <v>82.100999999999999</v>
      </c>
      <c r="N19704" s="136">
        <v>85.727999999999994</v>
      </c>
      <c r="O19704" s="136">
        <v>40.229999999999997</v>
      </c>
      <c r="P19704" s="136">
        <v>12.442</v>
      </c>
      <c r="Q19704" s="136">
        <v>22.164999999999999</v>
      </c>
      <c r="R19704" s="136">
        <v>41.762999999999998</v>
      </c>
      <c r="S19704" s="136">
        <v>31.038</v>
      </c>
    </row>
    <row r="19705" spans="1:19" ht="11.25" thickBot="1" x14ac:dyDescent="0.2">
      <c r="A19705" s="112"/>
    </row>
    <row r="19706" spans="1:19" ht="11.25" thickBot="1" x14ac:dyDescent="0.2">
      <c r="A19706" s="139" t="s">
        <v>366</v>
      </c>
      <c r="B19706" s="112"/>
      <c r="C19706" s="140">
        <v>0.84699999999999998</v>
      </c>
      <c r="D19706" s="134" t="s">
        <v>4892</v>
      </c>
      <c r="E19706" s="136">
        <v>2.6749999999999998</v>
      </c>
      <c r="F19706" s="136">
        <v>3.7330000000000001</v>
      </c>
      <c r="G19706" s="136">
        <v>118.07899999999999</v>
      </c>
      <c r="H19706" s="136">
        <v>1.371</v>
      </c>
      <c r="I19706" s="136">
        <v>0.47199999999999998</v>
      </c>
      <c r="J19706" s="141" t="s">
        <v>3304</v>
      </c>
      <c r="K19706" s="136">
        <v>0.69699999999999995</v>
      </c>
      <c r="L19706" s="136">
        <v>0.64</v>
      </c>
      <c r="M19706" s="136">
        <v>0.54</v>
      </c>
      <c r="N19706" s="136">
        <v>0.82099999999999995</v>
      </c>
      <c r="O19706" s="136">
        <v>2.2429999999999999</v>
      </c>
      <c r="P19706" s="136">
        <v>0.80400000000000005</v>
      </c>
      <c r="Q19706" s="136">
        <v>1.1379999999999999</v>
      </c>
      <c r="R19706" s="136">
        <v>2.4649999999999999</v>
      </c>
      <c r="S19706" s="136">
        <v>1.44</v>
      </c>
    </row>
    <row r="19707" spans="1:19" ht="11.25" thickBot="1" x14ac:dyDescent="0.2">
      <c r="A19707" s="112"/>
    </row>
    <row r="19708" spans="1:19" ht="11.25" thickBot="1" x14ac:dyDescent="0.2">
      <c r="A19708" s="106" t="s">
        <v>357</v>
      </c>
      <c r="B19708" s="106" t="s">
        <v>358</v>
      </c>
      <c r="C19708" s="130" t="s">
        <v>51</v>
      </c>
      <c r="D19708" s="130" t="s">
        <v>52</v>
      </c>
      <c r="E19708" s="130" t="s">
        <v>53</v>
      </c>
      <c r="F19708" s="130" t="s">
        <v>54</v>
      </c>
      <c r="G19708" s="130" t="s">
        <v>55</v>
      </c>
      <c r="H19708" s="130" t="s">
        <v>56</v>
      </c>
      <c r="I19708" s="130" t="s">
        <v>57</v>
      </c>
      <c r="J19708" s="130" t="s">
        <v>58</v>
      </c>
      <c r="K19708" s="130" t="s">
        <v>59</v>
      </c>
      <c r="L19708" s="130" t="s">
        <v>60</v>
      </c>
      <c r="M19708" s="130" t="s">
        <v>61</v>
      </c>
      <c r="N19708" s="130" t="s">
        <v>62</v>
      </c>
      <c r="O19708" s="130" t="s">
        <v>63</v>
      </c>
      <c r="P19708" s="130" t="s">
        <v>64</v>
      </c>
      <c r="Q19708" s="131" t="s">
        <v>65</v>
      </c>
      <c r="R19708" s="131" t="s">
        <v>66</v>
      </c>
      <c r="S19708" s="130" t="s">
        <v>67</v>
      </c>
    </row>
    <row r="19709" spans="1:19" ht="11.25" thickBot="1" x14ac:dyDescent="0.2">
      <c r="A19709" s="107">
        <v>1</v>
      </c>
      <c r="B19709" s="132">
        <v>0.84528935185185183</v>
      </c>
      <c r="C19709" s="108">
        <v>1600.971</v>
      </c>
      <c r="D19709" s="108">
        <v>1475.829</v>
      </c>
      <c r="E19709" s="108">
        <v>572.66899999999998</v>
      </c>
      <c r="F19709" s="108">
        <v>770.21299999999997</v>
      </c>
      <c r="G19709" s="108">
        <v>541.55499999999995</v>
      </c>
      <c r="H19709" s="108">
        <v>620.94799999999998</v>
      </c>
      <c r="I19709" s="108">
        <v>2429.3719999999998</v>
      </c>
      <c r="J19709" s="108">
        <v>5505.7340000000004</v>
      </c>
      <c r="K19709" s="108">
        <v>8182.5770000000002</v>
      </c>
      <c r="L19709" s="108">
        <v>-15.967000000000001</v>
      </c>
      <c r="M19709" s="108">
        <v>2.0489999999999999</v>
      </c>
      <c r="N19709" s="108">
        <v>268.52100000000002</v>
      </c>
      <c r="O19709" s="108">
        <v>935.85299999999995</v>
      </c>
      <c r="P19709" s="108">
        <v>346691.8</v>
      </c>
      <c r="Q19709" s="133">
        <v>0.89293999999999996</v>
      </c>
      <c r="R19709" s="134" t="s">
        <v>5646</v>
      </c>
      <c r="S19709" s="108">
        <v>16849.402999999998</v>
      </c>
    </row>
    <row r="19710" spans="1:19" ht="11.25" thickBot="1" x14ac:dyDescent="0.2">
      <c r="A19710" s="112"/>
    </row>
    <row r="19711" spans="1:19" ht="11.25" thickBot="1" x14ac:dyDescent="0.2">
      <c r="A19711" s="107">
        <v>2</v>
      </c>
      <c r="B19711" s="132">
        <v>0.84547453703703701</v>
      </c>
      <c r="C19711" s="108">
        <v>1530.827</v>
      </c>
      <c r="D19711" s="108">
        <v>1424.268</v>
      </c>
      <c r="E19711" s="108">
        <v>591.779</v>
      </c>
      <c r="F19711" s="108">
        <v>820.00199999999995</v>
      </c>
      <c r="G19711" s="108">
        <v>536.80700000000002</v>
      </c>
      <c r="H19711" s="108">
        <v>648.41800000000001</v>
      </c>
      <c r="I19711" s="108">
        <v>1539.3810000000001</v>
      </c>
      <c r="J19711" s="108">
        <v>5443.9210000000003</v>
      </c>
      <c r="K19711" s="108">
        <v>8300.6820000000007</v>
      </c>
      <c r="L19711" s="108">
        <v>-3.0459999999999998</v>
      </c>
      <c r="M19711" s="108">
        <v>2.0649999999999999</v>
      </c>
      <c r="N19711" s="108">
        <v>282.38499999999999</v>
      </c>
      <c r="O19711" s="108">
        <v>920.46600000000001</v>
      </c>
      <c r="P19711" s="108">
        <v>347977.2</v>
      </c>
      <c r="Q19711" s="133">
        <v>0.90820999999999996</v>
      </c>
      <c r="R19711" s="134" t="s">
        <v>5647</v>
      </c>
      <c r="S19711" s="108">
        <v>17253.746999999999</v>
      </c>
    </row>
    <row r="19712" spans="1:19" ht="11.25" thickBot="1" x14ac:dyDescent="0.2">
      <c r="A19712" s="112"/>
    </row>
    <row r="19713" spans="1:19" ht="11.25" thickBot="1" x14ac:dyDescent="0.2">
      <c r="A19713" s="107">
        <v>3</v>
      </c>
      <c r="B19713" s="132">
        <v>0.84564814814814815</v>
      </c>
      <c r="C19713" s="108">
        <v>1586.335</v>
      </c>
      <c r="D19713" s="108">
        <v>1506.2070000000001</v>
      </c>
      <c r="E19713" s="108">
        <v>607.28700000000003</v>
      </c>
      <c r="F19713" s="108">
        <v>809.86300000000006</v>
      </c>
      <c r="G19713" s="108">
        <v>507.45699999999999</v>
      </c>
      <c r="H19713" s="108">
        <v>595.95100000000002</v>
      </c>
      <c r="I19713" s="108">
        <v>1571.126</v>
      </c>
      <c r="J19713" s="108">
        <v>5388.7979999999998</v>
      </c>
      <c r="K19713" s="108">
        <v>8224.5470000000005</v>
      </c>
      <c r="L19713" s="108">
        <v>-11.298999999999999</v>
      </c>
      <c r="M19713" s="108">
        <v>0.254</v>
      </c>
      <c r="N19713" s="108">
        <v>258.25799999999998</v>
      </c>
      <c r="O19713" s="108">
        <v>883.37800000000004</v>
      </c>
      <c r="P19713" s="108">
        <v>348437.6</v>
      </c>
      <c r="Q19713" s="133">
        <v>0.91222999999999999</v>
      </c>
      <c r="R19713" s="134" t="s">
        <v>5648</v>
      </c>
      <c r="S19713" s="108">
        <v>17228.455999999998</v>
      </c>
    </row>
    <row r="19714" spans="1:19" ht="11.25" thickBot="1" x14ac:dyDescent="0.2">
      <c r="A19714" s="112"/>
    </row>
    <row r="19715" spans="1:19" ht="11.25" thickBot="1" x14ac:dyDescent="0.2">
      <c r="A19715" s="135" t="s">
        <v>362</v>
      </c>
      <c r="B19715" s="112"/>
      <c r="C19715" s="136">
        <v>1572.711</v>
      </c>
      <c r="D19715" s="136">
        <v>1468.768</v>
      </c>
      <c r="E19715" s="136">
        <v>590.57799999999997</v>
      </c>
      <c r="F19715" s="136">
        <v>800.02599999999995</v>
      </c>
      <c r="G19715" s="136">
        <v>528.60699999999997</v>
      </c>
      <c r="H19715" s="136">
        <v>621.77200000000005</v>
      </c>
      <c r="I19715" s="136">
        <v>1846.626</v>
      </c>
      <c r="J19715" s="136">
        <v>5446.1509999999998</v>
      </c>
      <c r="K19715" s="136">
        <v>8235.9349999999995</v>
      </c>
      <c r="L19715" s="136">
        <v>-10.103999999999999</v>
      </c>
      <c r="M19715" s="136">
        <v>1.456</v>
      </c>
      <c r="N19715" s="136">
        <v>269.721</v>
      </c>
      <c r="O19715" s="136">
        <v>913.23199999999997</v>
      </c>
      <c r="P19715" s="136">
        <v>347702.2</v>
      </c>
      <c r="Q19715" s="137">
        <v>0.90446000000000004</v>
      </c>
      <c r="R19715" s="134" t="s">
        <v>5649</v>
      </c>
      <c r="S19715" s="136">
        <v>17110.535</v>
      </c>
    </row>
    <row r="19716" spans="1:19" ht="11.25" thickBot="1" x14ac:dyDescent="0.2">
      <c r="A19716" s="112"/>
    </row>
    <row r="19717" spans="1:19" ht="11.25" thickBot="1" x14ac:dyDescent="0.2">
      <c r="A19717" s="138" t="s">
        <v>364</v>
      </c>
      <c r="B19717" s="112"/>
      <c r="C19717" s="136">
        <v>37.003999999999998</v>
      </c>
      <c r="D19717" s="136">
        <v>41.423000000000002</v>
      </c>
      <c r="E19717" s="136">
        <v>17.34</v>
      </c>
      <c r="F19717" s="136">
        <v>26.312000000000001</v>
      </c>
      <c r="G19717" s="136">
        <v>18.469000000000001</v>
      </c>
      <c r="H19717" s="136">
        <v>26.242999999999999</v>
      </c>
      <c r="I19717" s="136">
        <v>504.92200000000003</v>
      </c>
      <c r="J19717" s="136">
        <v>58.5</v>
      </c>
      <c r="K19717" s="136">
        <v>59.87</v>
      </c>
      <c r="L19717" s="136">
        <v>6.5430000000000001</v>
      </c>
      <c r="M19717" s="136">
        <v>1.0409999999999999</v>
      </c>
      <c r="N19717" s="136">
        <v>12.108000000000001</v>
      </c>
      <c r="O19717" s="136">
        <v>26.975000000000001</v>
      </c>
      <c r="P19717" s="136">
        <v>904.80200000000002</v>
      </c>
      <c r="Q19717" s="137">
        <v>1.018E-2</v>
      </c>
      <c r="R19717" s="134" t="s">
        <v>1848</v>
      </c>
      <c r="S19717" s="136">
        <v>226.5</v>
      </c>
    </row>
    <row r="19718" spans="1:19" ht="11.25" thickBot="1" x14ac:dyDescent="0.2">
      <c r="A19718" s="112"/>
    </row>
    <row r="19719" spans="1:19" ht="11.25" thickBot="1" x14ac:dyDescent="0.2">
      <c r="A19719" s="139" t="s">
        <v>366</v>
      </c>
      <c r="B19719" s="112"/>
      <c r="C19719" s="136">
        <v>2.3530000000000002</v>
      </c>
      <c r="D19719" s="136">
        <v>2.82</v>
      </c>
      <c r="E19719" s="136">
        <v>2.9359999999999999</v>
      </c>
      <c r="F19719" s="136">
        <v>3.2890000000000001</v>
      </c>
      <c r="G19719" s="136">
        <v>3.4940000000000002</v>
      </c>
      <c r="H19719" s="136">
        <v>4.2210000000000001</v>
      </c>
      <c r="I19719" s="136">
        <v>27.343</v>
      </c>
      <c r="J19719" s="136">
        <v>1.0740000000000001</v>
      </c>
      <c r="K19719" s="136">
        <v>0.72699999999999998</v>
      </c>
      <c r="L19719" s="136">
        <v>64.757999999999996</v>
      </c>
      <c r="M19719" s="136">
        <v>71.503</v>
      </c>
      <c r="N19719" s="136">
        <v>4.4889999999999999</v>
      </c>
      <c r="O19719" s="136">
        <v>2.9540000000000002</v>
      </c>
      <c r="P19719" s="136">
        <v>0.26</v>
      </c>
      <c r="Q19719" s="140">
        <v>1.125</v>
      </c>
      <c r="R19719" s="134" t="s">
        <v>5650</v>
      </c>
      <c r="S19719" s="136">
        <v>1.3240000000000001</v>
      </c>
    </row>
    <row r="19720" spans="1:19" ht="11.25" thickBot="1" x14ac:dyDescent="0.2">
      <c r="A19720" s="112"/>
    </row>
    <row r="19721" spans="1:19" ht="11.25" thickBot="1" x14ac:dyDescent="0.2">
      <c r="A19721" s="106" t="s">
        <v>357</v>
      </c>
      <c r="B19721" s="106" t="s">
        <v>358</v>
      </c>
      <c r="C19721" s="130" t="s">
        <v>68</v>
      </c>
    </row>
    <row r="19722" spans="1:19" ht="11.25" thickBot="1" x14ac:dyDescent="0.2">
      <c r="A19722" s="107">
        <v>1</v>
      </c>
      <c r="B19722" s="132">
        <v>0.84528935185185183</v>
      </c>
      <c r="C19722" s="108">
        <v>3165.6089999999999</v>
      </c>
    </row>
    <row r="19723" spans="1:19" ht="11.25" thickBot="1" x14ac:dyDescent="0.2">
      <c r="A19723" s="112"/>
    </row>
    <row r="19724" spans="1:19" ht="11.25" thickBot="1" x14ac:dyDescent="0.2">
      <c r="A19724" s="107">
        <v>2</v>
      </c>
      <c r="B19724" s="132">
        <v>0.84547453703703701</v>
      </c>
      <c r="C19724" s="108">
        <v>3114.1570000000002</v>
      </c>
    </row>
    <row r="19725" spans="1:19" ht="11.25" thickBot="1" x14ac:dyDescent="0.2">
      <c r="A19725" s="112"/>
    </row>
    <row r="19726" spans="1:19" ht="11.25" thickBot="1" x14ac:dyDescent="0.2">
      <c r="A19726" s="107">
        <v>3</v>
      </c>
      <c r="B19726" s="132">
        <v>0.84564814814814815</v>
      </c>
      <c r="C19726" s="108">
        <v>3129.76</v>
      </c>
    </row>
    <row r="19727" spans="1:19" ht="11.25" thickBot="1" x14ac:dyDescent="0.2">
      <c r="A19727" s="112"/>
    </row>
    <row r="19728" spans="1:19" ht="11.25" thickBot="1" x14ac:dyDescent="0.2">
      <c r="A19728" s="135" t="s">
        <v>362</v>
      </c>
      <c r="B19728" s="112"/>
      <c r="C19728" s="136">
        <v>3136.509</v>
      </c>
    </row>
    <row r="19729" spans="1:19" ht="11.25" thickBot="1" x14ac:dyDescent="0.2">
      <c r="A19729" s="112"/>
    </row>
    <row r="19730" spans="1:19" ht="11.25" thickBot="1" x14ac:dyDescent="0.2">
      <c r="A19730" s="138" t="s">
        <v>364</v>
      </c>
      <c r="B19730" s="112"/>
      <c r="C19730" s="136">
        <v>26.382000000000001</v>
      </c>
    </row>
    <row r="19731" spans="1:19" ht="11.25" thickBot="1" x14ac:dyDescent="0.2">
      <c r="A19731" s="112"/>
    </row>
    <row r="19732" spans="1:19" ht="11.25" thickBot="1" x14ac:dyDescent="0.2">
      <c r="A19732" s="139" t="s">
        <v>366</v>
      </c>
      <c r="B19732" s="112"/>
      <c r="C19732" s="136">
        <v>0.84099999999999997</v>
      </c>
    </row>
    <row r="19733" spans="1:19" ht="10.5" x14ac:dyDescent="0.15">
      <c r="A19733" s="112"/>
    </row>
    <row r="19734" spans="1:19" x14ac:dyDescent="0.15">
      <c r="A19734" s="129"/>
      <c r="B19734" s="86" t="s">
        <v>5651</v>
      </c>
    </row>
    <row r="19735" spans="1:19" ht="9.75" thickBot="1" x14ac:dyDescent="0.2">
      <c r="A19735" s="81" t="s">
        <v>5871</v>
      </c>
    </row>
    <row r="19736" spans="1:19" ht="11.25" thickBot="1" x14ac:dyDescent="0.2">
      <c r="A19736" s="106" t="s">
        <v>357</v>
      </c>
      <c r="B19736" s="106" t="s">
        <v>358</v>
      </c>
      <c r="C19736" s="130" t="s">
        <v>0</v>
      </c>
      <c r="D19736" s="130" t="s">
        <v>1</v>
      </c>
      <c r="E19736" s="130" t="s">
        <v>2</v>
      </c>
      <c r="F19736" s="130" t="s">
        <v>3</v>
      </c>
      <c r="G19736" s="130" t="s">
        <v>4</v>
      </c>
      <c r="H19736" s="130" t="s">
        <v>5</v>
      </c>
      <c r="I19736" s="131" t="s">
        <v>6</v>
      </c>
      <c r="J19736" s="131" t="s">
        <v>7</v>
      </c>
      <c r="K19736" s="130" t="s">
        <v>8</v>
      </c>
      <c r="L19736" s="130" t="s">
        <v>9</v>
      </c>
      <c r="M19736" s="130" t="s">
        <v>10</v>
      </c>
      <c r="N19736" s="130" t="s">
        <v>11</v>
      </c>
      <c r="O19736" s="130" t="s">
        <v>12</v>
      </c>
      <c r="P19736" s="130" t="s">
        <v>13</v>
      </c>
      <c r="Q19736" s="130" t="s">
        <v>14</v>
      </c>
      <c r="R19736" s="130" t="s">
        <v>15</v>
      </c>
      <c r="S19736" s="130" t="s">
        <v>16</v>
      </c>
    </row>
    <row r="19737" spans="1:19" ht="11.25" thickBot="1" x14ac:dyDescent="0.2">
      <c r="A19737" s="107">
        <v>1</v>
      </c>
      <c r="B19737" s="132">
        <v>0.85042824074074075</v>
      </c>
      <c r="C19737" s="141" t="s">
        <v>14368</v>
      </c>
      <c r="D19737" s="141" t="s">
        <v>14369</v>
      </c>
      <c r="E19737" s="141" t="s">
        <v>14370</v>
      </c>
      <c r="F19737" s="141" t="s">
        <v>14371</v>
      </c>
      <c r="G19737" s="141" t="s">
        <v>14372</v>
      </c>
      <c r="H19737" s="141" t="s">
        <v>14373</v>
      </c>
      <c r="I19737" s="133">
        <v>1.0899399999999999</v>
      </c>
      <c r="J19737" s="134" t="s">
        <v>5657</v>
      </c>
      <c r="K19737" s="141" t="s">
        <v>14374</v>
      </c>
      <c r="L19737" s="108">
        <v>222.965</v>
      </c>
      <c r="M19737" s="108">
        <v>18335.373</v>
      </c>
      <c r="N19737" s="108">
        <v>32628.319</v>
      </c>
      <c r="O19737" s="141" t="s">
        <v>14375</v>
      </c>
      <c r="P19737" s="108">
        <v>272753.49</v>
      </c>
      <c r="Q19737" s="108">
        <v>6777.7619999999997</v>
      </c>
      <c r="R19737" s="108">
        <v>13626.763000000001</v>
      </c>
      <c r="S19737" s="108">
        <v>109294.12</v>
      </c>
    </row>
    <row r="19738" spans="1:19" ht="11.25" thickBot="1" x14ac:dyDescent="0.2">
      <c r="A19738" s="112"/>
    </row>
    <row r="19739" spans="1:19" ht="11.25" thickBot="1" x14ac:dyDescent="0.2">
      <c r="A19739" s="107">
        <v>2</v>
      </c>
      <c r="B19739" s="132">
        <v>0.85061342592592604</v>
      </c>
      <c r="C19739" s="141" t="s">
        <v>14376</v>
      </c>
      <c r="D19739" s="141" t="s">
        <v>14377</v>
      </c>
      <c r="E19739" s="141" t="s">
        <v>14378</v>
      </c>
      <c r="F19739" s="141" t="s">
        <v>14379</v>
      </c>
      <c r="G19739" s="141" t="s">
        <v>14380</v>
      </c>
      <c r="H19739" s="141" t="s">
        <v>14381</v>
      </c>
      <c r="I19739" s="133">
        <v>1.1063700000000001</v>
      </c>
      <c r="J19739" s="134" t="s">
        <v>5666</v>
      </c>
      <c r="K19739" s="141" t="s">
        <v>14382</v>
      </c>
      <c r="L19739" s="108">
        <v>231.39</v>
      </c>
      <c r="M19739" s="108">
        <v>18532.575000000001</v>
      </c>
      <c r="N19739" s="108">
        <v>33053.771999999997</v>
      </c>
      <c r="O19739" s="141" t="s">
        <v>14383</v>
      </c>
      <c r="P19739" s="108">
        <v>272694.09999999998</v>
      </c>
      <c r="Q19739" s="108">
        <v>6955.9549999999999</v>
      </c>
      <c r="R19739" s="108">
        <v>13893.171</v>
      </c>
      <c r="S19739" s="108">
        <v>110009.77</v>
      </c>
    </row>
    <row r="19740" spans="1:19" ht="11.25" thickBot="1" x14ac:dyDescent="0.2">
      <c r="A19740" s="112"/>
    </row>
    <row r="19741" spans="1:19" ht="11.25" thickBot="1" x14ac:dyDescent="0.2">
      <c r="A19741" s="107">
        <v>3</v>
      </c>
      <c r="B19741" s="132">
        <v>0.8507986111111111</v>
      </c>
      <c r="C19741" s="141" t="s">
        <v>14384</v>
      </c>
      <c r="D19741" s="141" t="s">
        <v>14385</v>
      </c>
      <c r="E19741" s="141" t="s">
        <v>14386</v>
      </c>
      <c r="F19741" s="141" t="s">
        <v>14387</v>
      </c>
      <c r="G19741" s="141" t="s">
        <v>14388</v>
      </c>
      <c r="H19741" s="141" t="s">
        <v>14389</v>
      </c>
      <c r="I19741" s="133">
        <v>1.09013</v>
      </c>
      <c r="J19741" s="134" t="s">
        <v>5673</v>
      </c>
      <c r="K19741" s="141" t="s">
        <v>14390</v>
      </c>
      <c r="L19741" s="108">
        <v>228.43</v>
      </c>
      <c r="M19741" s="108">
        <v>18290.419999999998</v>
      </c>
      <c r="N19741" s="108">
        <v>32866.624000000003</v>
      </c>
      <c r="O19741" s="141" t="s">
        <v>14391</v>
      </c>
      <c r="P19741" s="108">
        <v>275067.11</v>
      </c>
      <c r="Q19741" s="108">
        <v>6688.9210000000003</v>
      </c>
      <c r="R19741" s="108">
        <v>13598.73</v>
      </c>
      <c r="S19741" s="108">
        <v>109817.72</v>
      </c>
    </row>
    <row r="19742" spans="1:19" ht="11.25" thickBot="1" x14ac:dyDescent="0.2">
      <c r="A19742" s="112"/>
    </row>
    <row r="19743" spans="1:19" ht="11.25" thickBot="1" x14ac:dyDescent="0.2">
      <c r="A19743" s="135" t="s">
        <v>362</v>
      </c>
      <c r="B19743" s="112"/>
      <c r="C19743" s="141" t="s">
        <v>14392</v>
      </c>
      <c r="D19743" s="141" t="s">
        <v>14393</v>
      </c>
      <c r="E19743" s="141" t="s">
        <v>14394</v>
      </c>
      <c r="F19743" s="141" t="s">
        <v>14395</v>
      </c>
      <c r="G19743" s="141" t="s">
        <v>14396</v>
      </c>
      <c r="H19743" s="141" t="s">
        <v>14397</v>
      </c>
      <c r="I19743" s="137">
        <v>1.09548</v>
      </c>
      <c r="J19743" s="134" t="s">
        <v>5681</v>
      </c>
      <c r="K19743" s="141" t="s">
        <v>14398</v>
      </c>
      <c r="L19743" s="136">
        <v>227.595</v>
      </c>
      <c r="M19743" s="136">
        <v>18386.123</v>
      </c>
      <c r="N19743" s="136">
        <v>32849.572</v>
      </c>
      <c r="O19743" s="141" t="s">
        <v>14399</v>
      </c>
      <c r="P19743" s="136">
        <v>273504.90000000002</v>
      </c>
      <c r="Q19743" s="136">
        <v>6807.5460000000003</v>
      </c>
      <c r="R19743" s="136">
        <v>13706.221</v>
      </c>
      <c r="S19743" s="136">
        <v>109707.2</v>
      </c>
    </row>
    <row r="19744" spans="1:19" ht="11.25" thickBot="1" x14ac:dyDescent="0.2">
      <c r="A19744" s="112"/>
    </row>
    <row r="19745" spans="1:19" ht="11.25" thickBot="1" x14ac:dyDescent="0.2">
      <c r="A19745" s="138" t="s">
        <v>364</v>
      </c>
      <c r="B19745" s="112"/>
      <c r="C19745" s="141" t="s">
        <v>14400</v>
      </c>
      <c r="D19745" s="141" t="s">
        <v>14401</v>
      </c>
      <c r="E19745" s="141" t="s">
        <v>14402</v>
      </c>
      <c r="F19745" s="141" t="s">
        <v>14403</v>
      </c>
      <c r="G19745" s="141" t="s">
        <v>14404</v>
      </c>
      <c r="H19745" s="141" t="s">
        <v>14405</v>
      </c>
      <c r="I19745" s="137">
        <v>9.4299999999999991E-3</v>
      </c>
      <c r="J19745" s="134" t="s">
        <v>5690</v>
      </c>
      <c r="K19745" s="141" t="s">
        <v>14406</v>
      </c>
      <c r="L19745" s="136">
        <v>4.274</v>
      </c>
      <c r="M19745" s="136">
        <v>128.80799999999999</v>
      </c>
      <c r="N19745" s="136">
        <v>213.239</v>
      </c>
      <c r="O19745" s="141" t="s">
        <v>14407</v>
      </c>
      <c r="P19745" s="136">
        <v>1353.2360000000001</v>
      </c>
      <c r="Q19745" s="136">
        <v>135.98599999999999</v>
      </c>
      <c r="R19745" s="136">
        <v>162.50899999999999</v>
      </c>
      <c r="S19745" s="136">
        <v>370.40499999999997</v>
      </c>
    </row>
    <row r="19746" spans="1:19" ht="11.25" thickBot="1" x14ac:dyDescent="0.2">
      <c r="A19746" s="112"/>
    </row>
    <row r="19747" spans="1:19" ht="11.25" thickBot="1" x14ac:dyDescent="0.2">
      <c r="A19747" s="139" t="s">
        <v>366</v>
      </c>
      <c r="B19747" s="112"/>
      <c r="C19747" s="141" t="s">
        <v>3277</v>
      </c>
      <c r="D19747" s="141" t="s">
        <v>5691</v>
      </c>
      <c r="E19747" s="141" t="s">
        <v>5692</v>
      </c>
      <c r="F19747" s="141" t="s">
        <v>1782</v>
      </c>
      <c r="G19747" s="141" t="s">
        <v>3368</v>
      </c>
      <c r="H19747" s="141" t="s">
        <v>5693</v>
      </c>
      <c r="I19747" s="140">
        <v>0.86099999999999999</v>
      </c>
      <c r="J19747" s="134" t="s">
        <v>5694</v>
      </c>
      <c r="K19747" s="141" t="s">
        <v>620</v>
      </c>
      <c r="L19747" s="136">
        <v>1.8779999999999999</v>
      </c>
      <c r="M19747" s="136">
        <v>0.70099999999999996</v>
      </c>
      <c r="N19747" s="136">
        <v>0.64900000000000002</v>
      </c>
      <c r="O19747" s="141" t="s">
        <v>1396</v>
      </c>
      <c r="P19747" s="136">
        <v>0.495</v>
      </c>
      <c r="Q19747" s="136">
        <v>1.998</v>
      </c>
      <c r="R19747" s="136">
        <v>1.1859999999999999</v>
      </c>
      <c r="S19747" s="136">
        <v>0.33800000000000002</v>
      </c>
    </row>
    <row r="19748" spans="1:19" ht="11.25" thickBot="1" x14ac:dyDescent="0.2">
      <c r="A19748" s="112"/>
    </row>
    <row r="19749" spans="1:19" ht="11.25" thickBot="1" x14ac:dyDescent="0.2">
      <c r="A19749" s="106" t="s">
        <v>357</v>
      </c>
      <c r="B19749" s="106" t="s">
        <v>358</v>
      </c>
      <c r="C19749" s="130" t="s">
        <v>17</v>
      </c>
      <c r="D19749" s="130" t="s">
        <v>18</v>
      </c>
      <c r="E19749" s="131" t="s">
        <v>19</v>
      </c>
      <c r="F19749" s="131" t="s">
        <v>20</v>
      </c>
      <c r="G19749" s="130" t="s">
        <v>21</v>
      </c>
      <c r="H19749" s="130" t="s">
        <v>22</v>
      </c>
      <c r="I19749" s="130" t="s">
        <v>23</v>
      </c>
      <c r="J19749" s="130" t="s">
        <v>24</v>
      </c>
      <c r="K19749" s="131" t="s">
        <v>25</v>
      </c>
      <c r="L19749" s="131" t="s">
        <v>26</v>
      </c>
      <c r="M19749" s="130" t="s">
        <v>27</v>
      </c>
      <c r="N19749" s="130" t="s">
        <v>28</v>
      </c>
      <c r="O19749" s="130" t="s">
        <v>29</v>
      </c>
      <c r="P19749" s="130" t="s">
        <v>30</v>
      </c>
      <c r="Q19749" s="130" t="s">
        <v>31</v>
      </c>
      <c r="R19749" s="130" t="s">
        <v>32</v>
      </c>
      <c r="S19749" s="130" t="s">
        <v>33</v>
      </c>
    </row>
    <row r="19750" spans="1:19" ht="11.25" thickBot="1" x14ac:dyDescent="0.2">
      <c r="A19750" s="107">
        <v>1</v>
      </c>
      <c r="B19750" s="132">
        <v>0.85042824074074075</v>
      </c>
      <c r="C19750" s="108">
        <v>50032.385999999999</v>
      </c>
      <c r="D19750" s="108">
        <v>51069.839</v>
      </c>
      <c r="E19750" s="133">
        <v>0.95984000000000003</v>
      </c>
      <c r="F19750" s="133">
        <v>0.96838999999999997</v>
      </c>
      <c r="G19750" s="108">
        <v>-2.5419999999999998</v>
      </c>
      <c r="H19750" s="108">
        <v>31.722000000000001</v>
      </c>
      <c r="I19750" s="108">
        <v>223156.88</v>
      </c>
      <c r="J19750" s="141" t="s">
        <v>14408</v>
      </c>
      <c r="K19750" s="133">
        <v>1.02674</v>
      </c>
      <c r="L19750" s="134" t="s">
        <v>5696</v>
      </c>
      <c r="M19750" s="108">
        <v>1042.3440000000001</v>
      </c>
      <c r="N19750" s="108">
        <v>2720.4009999999998</v>
      </c>
      <c r="O19750" s="108">
        <v>2.738</v>
      </c>
      <c r="P19750" s="108">
        <v>108.042</v>
      </c>
      <c r="Q19750" s="108">
        <v>492.13</v>
      </c>
      <c r="R19750" s="108">
        <v>-9.6760000000000002</v>
      </c>
      <c r="S19750" s="108">
        <v>305.44900000000001</v>
      </c>
    </row>
    <row r="19751" spans="1:19" ht="11.25" thickBot="1" x14ac:dyDescent="0.2">
      <c r="A19751" s="112"/>
    </row>
    <row r="19752" spans="1:19" ht="11.25" thickBot="1" x14ac:dyDescent="0.2">
      <c r="A19752" s="107">
        <v>2</v>
      </c>
      <c r="B19752" s="132">
        <v>0.85061342592592604</v>
      </c>
      <c r="C19752" s="108">
        <v>50630.347000000002</v>
      </c>
      <c r="D19752" s="108">
        <v>51443.902000000002</v>
      </c>
      <c r="E19752" s="133">
        <v>0.99045000000000005</v>
      </c>
      <c r="F19752" s="133">
        <v>0.97143000000000002</v>
      </c>
      <c r="G19752" s="108">
        <v>7.4260000000000002</v>
      </c>
      <c r="H19752" s="108">
        <v>34.665999999999997</v>
      </c>
      <c r="I19752" s="108">
        <v>222892.2</v>
      </c>
      <c r="J19752" s="141" t="s">
        <v>14409</v>
      </c>
      <c r="K19752" s="133">
        <v>1.0426800000000001</v>
      </c>
      <c r="L19752" s="134" t="s">
        <v>5698</v>
      </c>
      <c r="M19752" s="108">
        <v>1211.288</v>
      </c>
      <c r="N19752" s="108">
        <v>2734.701</v>
      </c>
      <c r="O19752" s="108">
        <v>-1.5980000000000001</v>
      </c>
      <c r="P19752" s="108">
        <v>113.813</v>
      </c>
      <c r="Q19752" s="108">
        <v>541.04</v>
      </c>
      <c r="R19752" s="108">
        <v>24.949000000000002</v>
      </c>
      <c r="S19752" s="108">
        <v>353.08199999999999</v>
      </c>
    </row>
    <row r="19753" spans="1:19" ht="11.25" thickBot="1" x14ac:dyDescent="0.2">
      <c r="A19753" s="112"/>
    </row>
    <row r="19754" spans="1:19" ht="11.25" thickBot="1" x14ac:dyDescent="0.2">
      <c r="A19754" s="107">
        <v>3</v>
      </c>
      <c r="B19754" s="132">
        <v>0.8507986111111111</v>
      </c>
      <c r="C19754" s="108">
        <v>49505.381999999998</v>
      </c>
      <c r="D19754" s="108">
        <v>50908.12</v>
      </c>
      <c r="E19754" s="133">
        <v>0.98412999999999995</v>
      </c>
      <c r="F19754" s="133">
        <v>0.97955999999999999</v>
      </c>
      <c r="G19754" s="108">
        <v>6.5</v>
      </c>
      <c r="H19754" s="108">
        <v>28.815999999999999</v>
      </c>
      <c r="I19754" s="108">
        <v>221295.92</v>
      </c>
      <c r="J19754" s="141" t="s">
        <v>14410</v>
      </c>
      <c r="K19754" s="133">
        <v>1.0446599999999999</v>
      </c>
      <c r="L19754" s="134" t="s">
        <v>5700</v>
      </c>
      <c r="M19754" s="108">
        <v>1053.9960000000001</v>
      </c>
      <c r="N19754" s="108">
        <v>2739.5549999999998</v>
      </c>
      <c r="O19754" s="108">
        <v>1.839</v>
      </c>
      <c r="P19754" s="108">
        <v>110.417</v>
      </c>
      <c r="Q19754" s="108">
        <v>477.81799999999998</v>
      </c>
      <c r="R19754" s="108">
        <v>-3.4689999999999999</v>
      </c>
      <c r="S19754" s="108">
        <v>397.81200000000001</v>
      </c>
    </row>
    <row r="19755" spans="1:19" ht="11.25" thickBot="1" x14ac:dyDescent="0.2">
      <c r="A19755" s="112"/>
    </row>
    <row r="19756" spans="1:19" ht="11.25" thickBot="1" x14ac:dyDescent="0.2">
      <c r="A19756" s="135" t="s">
        <v>362</v>
      </c>
      <c r="B19756" s="112"/>
      <c r="C19756" s="136">
        <v>50056.038</v>
      </c>
      <c r="D19756" s="136">
        <v>51140.62</v>
      </c>
      <c r="E19756" s="137">
        <v>0.97814000000000001</v>
      </c>
      <c r="F19756" s="137">
        <v>0.97313000000000005</v>
      </c>
      <c r="G19756" s="136">
        <v>3.7949999999999999</v>
      </c>
      <c r="H19756" s="136">
        <v>31.734999999999999</v>
      </c>
      <c r="I19756" s="136">
        <v>222448.33</v>
      </c>
      <c r="J19756" s="141" t="s">
        <v>14411</v>
      </c>
      <c r="K19756" s="137">
        <v>1.03803</v>
      </c>
      <c r="L19756" s="134" t="s">
        <v>5702</v>
      </c>
      <c r="M19756" s="136">
        <v>1102.5429999999999</v>
      </c>
      <c r="N19756" s="136">
        <v>2731.5520000000001</v>
      </c>
      <c r="O19756" s="136">
        <v>0.99299999999999999</v>
      </c>
      <c r="P19756" s="136">
        <v>110.75700000000001</v>
      </c>
      <c r="Q19756" s="136">
        <v>503.66300000000001</v>
      </c>
      <c r="R19756" s="136">
        <v>3.9350000000000001</v>
      </c>
      <c r="S19756" s="136">
        <v>352.11399999999998</v>
      </c>
    </row>
    <row r="19757" spans="1:19" ht="11.25" thickBot="1" x14ac:dyDescent="0.2">
      <c r="A19757" s="112"/>
    </row>
    <row r="19758" spans="1:19" ht="11.25" thickBot="1" x14ac:dyDescent="0.2">
      <c r="A19758" s="138" t="s">
        <v>364</v>
      </c>
      <c r="B19758" s="112"/>
      <c r="C19758" s="136">
        <v>562.85500000000002</v>
      </c>
      <c r="D19758" s="136">
        <v>274.815</v>
      </c>
      <c r="E19758" s="137">
        <v>1.6160000000000001E-2</v>
      </c>
      <c r="F19758" s="137">
        <v>5.7800000000000004E-3</v>
      </c>
      <c r="G19758" s="136">
        <v>5.5069999999999997</v>
      </c>
      <c r="H19758" s="136">
        <v>2.9249999999999998</v>
      </c>
      <c r="I19758" s="136">
        <v>1006.756</v>
      </c>
      <c r="J19758" s="141" t="s">
        <v>14412</v>
      </c>
      <c r="K19758" s="137">
        <v>9.8200000000000006E-3</v>
      </c>
      <c r="L19758" s="134" t="s">
        <v>5704</v>
      </c>
      <c r="M19758" s="136">
        <v>94.355999999999995</v>
      </c>
      <c r="N19758" s="136">
        <v>9.9570000000000007</v>
      </c>
      <c r="O19758" s="136">
        <v>2.2879999999999998</v>
      </c>
      <c r="P19758" s="136">
        <v>2.9</v>
      </c>
      <c r="Q19758" s="136">
        <v>33.151000000000003</v>
      </c>
      <c r="R19758" s="136">
        <v>18.462</v>
      </c>
      <c r="S19758" s="136">
        <v>46.189</v>
      </c>
    </row>
    <row r="19759" spans="1:19" ht="11.25" thickBot="1" x14ac:dyDescent="0.2">
      <c r="A19759" s="112"/>
    </row>
    <row r="19760" spans="1:19" ht="11.25" thickBot="1" x14ac:dyDescent="0.2">
      <c r="A19760" s="139" t="s">
        <v>366</v>
      </c>
      <c r="B19760" s="112"/>
      <c r="C19760" s="136">
        <v>1.1240000000000001</v>
      </c>
      <c r="D19760" s="136">
        <v>0.53700000000000003</v>
      </c>
      <c r="E19760" s="140">
        <v>1.6519999999999999</v>
      </c>
      <c r="F19760" s="140">
        <v>0.59399999999999997</v>
      </c>
      <c r="G19760" s="136">
        <v>145.12200000000001</v>
      </c>
      <c r="H19760" s="136">
        <v>9.218</v>
      </c>
      <c r="I19760" s="136">
        <v>0.45300000000000001</v>
      </c>
      <c r="J19760" s="141" t="s">
        <v>5705</v>
      </c>
      <c r="K19760" s="140">
        <v>0.94599999999999995</v>
      </c>
      <c r="L19760" s="134" t="s">
        <v>5248</v>
      </c>
      <c r="M19760" s="136">
        <v>8.5579999999999998</v>
      </c>
      <c r="N19760" s="136">
        <v>0.36499999999999999</v>
      </c>
      <c r="O19760" s="136">
        <v>230.51599999999999</v>
      </c>
      <c r="P19760" s="136">
        <v>2.6190000000000002</v>
      </c>
      <c r="Q19760" s="136">
        <v>6.5819999999999999</v>
      </c>
      <c r="R19760" s="136">
        <v>469.19</v>
      </c>
      <c r="S19760" s="136">
        <v>13.118</v>
      </c>
    </row>
    <row r="19761" spans="1:19" ht="11.25" thickBot="1" x14ac:dyDescent="0.2">
      <c r="A19761" s="112"/>
    </row>
    <row r="19762" spans="1:19" ht="11.25" thickBot="1" x14ac:dyDescent="0.2">
      <c r="A19762" s="106" t="s">
        <v>357</v>
      </c>
      <c r="B19762" s="106" t="s">
        <v>358</v>
      </c>
      <c r="C19762" s="131" t="s">
        <v>34</v>
      </c>
      <c r="D19762" s="131" t="s">
        <v>35</v>
      </c>
      <c r="E19762" s="130" t="s">
        <v>36</v>
      </c>
      <c r="F19762" s="130" t="s">
        <v>37</v>
      </c>
      <c r="G19762" s="130" t="s">
        <v>38</v>
      </c>
      <c r="H19762" s="130" t="s">
        <v>39</v>
      </c>
      <c r="I19762" s="130" t="s">
        <v>40</v>
      </c>
      <c r="J19762" s="130" t="s">
        <v>41</v>
      </c>
      <c r="K19762" s="130" t="s">
        <v>42</v>
      </c>
      <c r="L19762" s="130" t="s">
        <v>43</v>
      </c>
      <c r="M19762" s="130" t="s">
        <v>44</v>
      </c>
      <c r="N19762" s="130" t="s">
        <v>45</v>
      </c>
      <c r="O19762" s="130" t="s">
        <v>46</v>
      </c>
      <c r="P19762" s="130" t="s">
        <v>47</v>
      </c>
      <c r="Q19762" s="130" t="s">
        <v>48</v>
      </c>
      <c r="R19762" s="130" t="s">
        <v>49</v>
      </c>
      <c r="S19762" s="130" t="s">
        <v>50</v>
      </c>
    </row>
    <row r="19763" spans="1:19" ht="11.25" thickBot="1" x14ac:dyDescent="0.2">
      <c r="A19763" s="107">
        <v>1</v>
      </c>
      <c r="B19763" s="132">
        <v>0.85042824074074075</v>
      </c>
      <c r="C19763" s="133">
        <v>0.92862</v>
      </c>
      <c r="D19763" s="134" t="s">
        <v>4565</v>
      </c>
      <c r="E19763" s="108">
        <v>863.68899999999996</v>
      </c>
      <c r="F19763" s="108">
        <v>278.77699999999999</v>
      </c>
      <c r="G19763" s="108">
        <v>-0.91600000000000004</v>
      </c>
      <c r="H19763" s="108">
        <v>3494.0349999999999</v>
      </c>
      <c r="I19763" s="108">
        <v>265503.57</v>
      </c>
      <c r="J19763" s="108">
        <v>1697601.7</v>
      </c>
      <c r="K19763" s="108">
        <v>14922.642</v>
      </c>
      <c r="L19763" s="108">
        <v>29487.580999999998</v>
      </c>
      <c r="M19763" s="108">
        <v>4296.72</v>
      </c>
      <c r="N19763" s="108">
        <v>2979.7820000000002</v>
      </c>
      <c r="O19763" s="108">
        <v>501.72399999999999</v>
      </c>
      <c r="P19763" s="108">
        <v>676.197</v>
      </c>
      <c r="Q19763" s="108">
        <v>600.62</v>
      </c>
      <c r="R19763" s="108">
        <v>512.45000000000005</v>
      </c>
      <c r="S19763" s="108">
        <v>582.60799999999995</v>
      </c>
    </row>
    <row r="19764" spans="1:19" ht="11.25" thickBot="1" x14ac:dyDescent="0.2">
      <c r="A19764" s="112"/>
    </row>
    <row r="19765" spans="1:19" ht="11.25" thickBot="1" x14ac:dyDescent="0.2">
      <c r="A19765" s="107">
        <v>2</v>
      </c>
      <c r="B19765" s="132">
        <v>0.85061342592592604</v>
      </c>
      <c r="C19765" s="133">
        <v>0.93903999999999999</v>
      </c>
      <c r="D19765" s="134" t="s">
        <v>5706</v>
      </c>
      <c r="E19765" s="108">
        <v>933.851</v>
      </c>
      <c r="F19765" s="108">
        <v>278.58499999999998</v>
      </c>
      <c r="G19765" s="108">
        <v>-1.798</v>
      </c>
      <c r="H19765" s="108">
        <v>3611.61</v>
      </c>
      <c r="I19765" s="108">
        <v>266581.71999999997</v>
      </c>
      <c r="J19765" s="108">
        <v>1706614</v>
      </c>
      <c r="K19765" s="108">
        <v>14746.927</v>
      </c>
      <c r="L19765" s="108">
        <v>28979.471000000001</v>
      </c>
      <c r="M19765" s="108">
        <v>4400.8419999999996</v>
      </c>
      <c r="N19765" s="108">
        <v>3064.9830000000002</v>
      </c>
      <c r="O19765" s="108">
        <v>518.90200000000004</v>
      </c>
      <c r="P19765" s="108">
        <v>596.30399999999997</v>
      </c>
      <c r="Q19765" s="108">
        <v>566.60299999999995</v>
      </c>
      <c r="R19765" s="108">
        <v>524.50800000000004</v>
      </c>
      <c r="S19765" s="108">
        <v>617.14599999999996</v>
      </c>
    </row>
    <row r="19766" spans="1:19" ht="11.25" thickBot="1" x14ac:dyDescent="0.2">
      <c r="A19766" s="112"/>
    </row>
    <row r="19767" spans="1:19" ht="11.25" thickBot="1" x14ac:dyDescent="0.2">
      <c r="A19767" s="107">
        <v>3</v>
      </c>
      <c r="B19767" s="132">
        <v>0.8507986111111111</v>
      </c>
      <c r="C19767" s="133">
        <v>0.94169999999999998</v>
      </c>
      <c r="D19767" s="134" t="s">
        <v>5707</v>
      </c>
      <c r="E19767" s="108">
        <v>857.22400000000005</v>
      </c>
      <c r="F19767" s="108">
        <v>272.46100000000001</v>
      </c>
      <c r="G19767" s="108">
        <v>-5.5E-2</v>
      </c>
      <c r="H19767" s="108">
        <v>3500.37</v>
      </c>
      <c r="I19767" s="108">
        <v>265874.67</v>
      </c>
      <c r="J19767" s="108">
        <v>1684165.8</v>
      </c>
      <c r="K19767" s="108">
        <v>14413.808999999999</v>
      </c>
      <c r="L19767" s="108">
        <v>28992.782999999999</v>
      </c>
      <c r="M19767" s="108">
        <v>4309.3689999999997</v>
      </c>
      <c r="N19767" s="108">
        <v>2936.5219999999999</v>
      </c>
      <c r="O19767" s="108">
        <v>529.47699999999998</v>
      </c>
      <c r="P19767" s="108">
        <v>642.13300000000004</v>
      </c>
      <c r="Q19767" s="108">
        <v>555.745</v>
      </c>
      <c r="R19767" s="108">
        <v>487.09100000000001</v>
      </c>
      <c r="S19767" s="108">
        <v>588.13699999999994</v>
      </c>
    </row>
    <row r="19768" spans="1:19" ht="11.25" thickBot="1" x14ac:dyDescent="0.2">
      <c r="A19768" s="112"/>
    </row>
    <row r="19769" spans="1:19" ht="11.25" thickBot="1" x14ac:dyDescent="0.2">
      <c r="A19769" s="135" t="s">
        <v>362</v>
      </c>
      <c r="B19769" s="112"/>
      <c r="C19769" s="137">
        <v>0.93645</v>
      </c>
      <c r="D19769" s="134" t="s">
        <v>5708</v>
      </c>
      <c r="E19769" s="136">
        <v>884.92100000000005</v>
      </c>
      <c r="F19769" s="136">
        <v>276.60700000000003</v>
      </c>
      <c r="G19769" s="136">
        <v>-0.92300000000000004</v>
      </c>
      <c r="H19769" s="136">
        <v>3535.3389999999999</v>
      </c>
      <c r="I19769" s="136">
        <v>265986.65000000002</v>
      </c>
      <c r="J19769" s="136">
        <v>1696127.2</v>
      </c>
      <c r="K19769" s="136">
        <v>14694.459000000001</v>
      </c>
      <c r="L19769" s="136">
        <v>29153.277999999998</v>
      </c>
      <c r="M19769" s="136">
        <v>4335.6440000000002</v>
      </c>
      <c r="N19769" s="136">
        <v>2993.7620000000002</v>
      </c>
      <c r="O19769" s="136">
        <v>516.70100000000002</v>
      </c>
      <c r="P19769" s="136">
        <v>638.21100000000001</v>
      </c>
      <c r="Q19769" s="136">
        <v>574.32299999999998</v>
      </c>
      <c r="R19769" s="136">
        <v>508.01600000000002</v>
      </c>
      <c r="S19769" s="136">
        <v>595.96400000000006</v>
      </c>
    </row>
    <row r="19770" spans="1:19" ht="11.25" thickBot="1" x14ac:dyDescent="0.2">
      <c r="A19770" s="112"/>
    </row>
    <row r="19771" spans="1:19" ht="11.25" thickBot="1" x14ac:dyDescent="0.2">
      <c r="A19771" s="138" t="s">
        <v>364</v>
      </c>
      <c r="B19771" s="112"/>
      <c r="C19771" s="137">
        <v>6.9100000000000003E-3</v>
      </c>
      <c r="D19771" s="134" t="s">
        <v>5709</v>
      </c>
      <c r="E19771" s="136">
        <v>42.497</v>
      </c>
      <c r="F19771" s="136">
        <v>3.593</v>
      </c>
      <c r="G19771" s="136">
        <v>0.872</v>
      </c>
      <c r="H19771" s="136">
        <v>66.129000000000005</v>
      </c>
      <c r="I19771" s="136">
        <v>547.73199999999997</v>
      </c>
      <c r="J19771" s="136">
        <v>11296.531000000001</v>
      </c>
      <c r="K19771" s="136">
        <v>258.44200000000001</v>
      </c>
      <c r="L19771" s="136">
        <v>289.59100000000001</v>
      </c>
      <c r="M19771" s="136">
        <v>56.816000000000003</v>
      </c>
      <c r="N19771" s="136">
        <v>65.361999999999995</v>
      </c>
      <c r="O19771" s="136">
        <v>14.007</v>
      </c>
      <c r="P19771" s="136">
        <v>40.091000000000001</v>
      </c>
      <c r="Q19771" s="136">
        <v>23.411999999999999</v>
      </c>
      <c r="R19771" s="136">
        <v>19.099</v>
      </c>
      <c r="S19771" s="136">
        <v>18.552</v>
      </c>
    </row>
    <row r="19772" spans="1:19" ht="11.25" thickBot="1" x14ac:dyDescent="0.2">
      <c r="A19772" s="112"/>
    </row>
    <row r="19773" spans="1:19" ht="11.25" thickBot="1" x14ac:dyDescent="0.2">
      <c r="A19773" s="139" t="s">
        <v>366</v>
      </c>
      <c r="B19773" s="112"/>
      <c r="C19773" s="140">
        <v>0.73799999999999999</v>
      </c>
      <c r="D19773" s="134" t="s">
        <v>2937</v>
      </c>
      <c r="E19773" s="136">
        <v>4.8019999999999996</v>
      </c>
      <c r="F19773" s="136">
        <v>1.2989999999999999</v>
      </c>
      <c r="G19773" s="136">
        <v>94.444999999999993</v>
      </c>
      <c r="H19773" s="136">
        <v>1.871</v>
      </c>
      <c r="I19773" s="136">
        <v>0.20599999999999999</v>
      </c>
      <c r="J19773" s="136">
        <v>0.66600000000000004</v>
      </c>
      <c r="K19773" s="136">
        <v>1.7589999999999999</v>
      </c>
      <c r="L19773" s="136">
        <v>0.99299999999999999</v>
      </c>
      <c r="M19773" s="136">
        <v>1.31</v>
      </c>
      <c r="N19773" s="136">
        <v>2.1829999999999998</v>
      </c>
      <c r="O19773" s="136">
        <v>2.7109999999999999</v>
      </c>
      <c r="P19773" s="136">
        <v>6.282</v>
      </c>
      <c r="Q19773" s="136">
        <v>4.0759999999999996</v>
      </c>
      <c r="R19773" s="136">
        <v>3.7589999999999999</v>
      </c>
      <c r="S19773" s="136">
        <v>3.113</v>
      </c>
    </row>
    <row r="19774" spans="1:19" ht="11.25" thickBot="1" x14ac:dyDescent="0.2">
      <c r="A19774" s="112"/>
    </row>
    <row r="19775" spans="1:19" ht="11.25" thickBot="1" x14ac:dyDescent="0.2">
      <c r="A19775" s="106" t="s">
        <v>357</v>
      </c>
      <c r="B19775" s="106" t="s">
        <v>358</v>
      </c>
      <c r="C19775" s="130" t="s">
        <v>51</v>
      </c>
      <c r="D19775" s="130" t="s">
        <v>52</v>
      </c>
      <c r="E19775" s="130" t="s">
        <v>53</v>
      </c>
      <c r="F19775" s="130" t="s">
        <v>54</v>
      </c>
      <c r="G19775" s="130" t="s">
        <v>55</v>
      </c>
      <c r="H19775" s="130" t="s">
        <v>56</v>
      </c>
      <c r="I19775" s="130" t="s">
        <v>57</v>
      </c>
      <c r="J19775" s="130" t="s">
        <v>58</v>
      </c>
      <c r="K19775" s="130" t="s">
        <v>59</v>
      </c>
      <c r="L19775" s="130" t="s">
        <v>60</v>
      </c>
      <c r="M19775" s="130" t="s">
        <v>61</v>
      </c>
      <c r="N19775" s="130" t="s">
        <v>62</v>
      </c>
      <c r="O19775" s="130" t="s">
        <v>63</v>
      </c>
      <c r="P19775" s="130" t="s">
        <v>64</v>
      </c>
      <c r="Q19775" s="131" t="s">
        <v>65</v>
      </c>
      <c r="R19775" s="131" t="s">
        <v>66</v>
      </c>
      <c r="S19775" s="130" t="s">
        <v>67</v>
      </c>
    </row>
    <row r="19776" spans="1:19" ht="11.25" thickBot="1" x14ac:dyDescent="0.2">
      <c r="A19776" s="107">
        <v>1</v>
      </c>
      <c r="B19776" s="132">
        <v>0.85042824074074075</v>
      </c>
      <c r="C19776" s="108">
        <v>470.75400000000002</v>
      </c>
      <c r="D19776" s="108">
        <v>433.69499999999999</v>
      </c>
      <c r="E19776" s="108">
        <v>161.81399999999999</v>
      </c>
      <c r="F19776" s="108">
        <v>210.54499999999999</v>
      </c>
      <c r="G19776" s="108">
        <v>162.054</v>
      </c>
      <c r="H19776" s="108">
        <v>245.44499999999999</v>
      </c>
      <c r="I19776" s="108">
        <v>1123.633</v>
      </c>
      <c r="J19776" s="108">
        <v>2400.1</v>
      </c>
      <c r="K19776" s="108">
        <v>3428.11</v>
      </c>
      <c r="L19776" s="108">
        <v>-12.276</v>
      </c>
      <c r="M19776" s="108">
        <v>-1.631</v>
      </c>
      <c r="N19776" s="108">
        <v>468.875</v>
      </c>
      <c r="O19776" s="108">
        <v>424.43900000000002</v>
      </c>
      <c r="P19776" s="108">
        <v>148602.49</v>
      </c>
      <c r="Q19776" s="133">
        <v>0.88543000000000005</v>
      </c>
      <c r="R19776" s="134" t="s">
        <v>5710</v>
      </c>
      <c r="S19776" s="108">
        <v>4390.0519999999997</v>
      </c>
    </row>
    <row r="19777" spans="1:19" ht="11.25" thickBot="1" x14ac:dyDescent="0.2">
      <c r="A19777" s="112"/>
    </row>
    <row r="19778" spans="1:19" ht="11.25" thickBot="1" x14ac:dyDescent="0.2">
      <c r="A19778" s="107">
        <v>2</v>
      </c>
      <c r="B19778" s="132">
        <v>0.85061342592592604</v>
      </c>
      <c r="C19778" s="108">
        <v>448.75200000000001</v>
      </c>
      <c r="D19778" s="108">
        <v>393.72399999999999</v>
      </c>
      <c r="E19778" s="108">
        <v>137.864</v>
      </c>
      <c r="F19778" s="108">
        <v>254.49799999999999</v>
      </c>
      <c r="G19778" s="108">
        <v>159.85900000000001</v>
      </c>
      <c r="H19778" s="108">
        <v>249.44399999999999</v>
      </c>
      <c r="I19778" s="108">
        <v>1207.566</v>
      </c>
      <c r="J19778" s="108">
        <v>2390.7739999999999</v>
      </c>
      <c r="K19778" s="108">
        <v>3554.46</v>
      </c>
      <c r="L19778" s="108">
        <v>-14.127000000000001</v>
      </c>
      <c r="M19778" s="108">
        <v>2.972</v>
      </c>
      <c r="N19778" s="108">
        <v>482.71300000000002</v>
      </c>
      <c r="O19778" s="108">
        <v>376.488</v>
      </c>
      <c r="P19778" s="108">
        <v>149081.99</v>
      </c>
      <c r="Q19778" s="133">
        <v>0.90312000000000003</v>
      </c>
      <c r="R19778" s="134" t="s">
        <v>5711</v>
      </c>
      <c r="S19778" s="108">
        <v>4441.9780000000001</v>
      </c>
    </row>
    <row r="19779" spans="1:19" ht="11.25" thickBot="1" x14ac:dyDescent="0.2">
      <c r="A19779" s="112"/>
    </row>
    <row r="19780" spans="1:19" ht="11.25" thickBot="1" x14ac:dyDescent="0.2">
      <c r="A19780" s="107">
        <v>3</v>
      </c>
      <c r="B19780" s="132">
        <v>0.8507986111111111</v>
      </c>
      <c r="C19780" s="108">
        <v>425.245</v>
      </c>
      <c r="D19780" s="108">
        <v>437.04399999999998</v>
      </c>
      <c r="E19780" s="108">
        <v>181.99100000000001</v>
      </c>
      <c r="F19780" s="108">
        <v>232.21</v>
      </c>
      <c r="G19780" s="108">
        <v>141.726</v>
      </c>
      <c r="H19780" s="108">
        <v>311.363</v>
      </c>
      <c r="I19780" s="108">
        <v>1218.4559999999999</v>
      </c>
      <c r="J19780" s="108">
        <v>2427.7489999999998</v>
      </c>
      <c r="K19780" s="108">
        <v>3485.1129999999998</v>
      </c>
      <c r="L19780" s="108">
        <v>-12.315</v>
      </c>
      <c r="M19780" s="108">
        <v>2.0169999999999999</v>
      </c>
      <c r="N19780" s="108">
        <v>494.49099999999999</v>
      </c>
      <c r="O19780" s="108">
        <v>385.64499999999998</v>
      </c>
      <c r="P19780" s="108">
        <v>148171.94</v>
      </c>
      <c r="Q19780" s="133">
        <v>0.90549999999999997</v>
      </c>
      <c r="R19780" s="134" t="s">
        <v>5712</v>
      </c>
      <c r="S19780" s="108">
        <v>4504.7759999999998</v>
      </c>
    </row>
    <row r="19781" spans="1:19" ht="11.25" thickBot="1" x14ac:dyDescent="0.2">
      <c r="A19781" s="112"/>
    </row>
    <row r="19782" spans="1:19" ht="11.25" thickBot="1" x14ac:dyDescent="0.2">
      <c r="A19782" s="135" t="s">
        <v>362</v>
      </c>
      <c r="B19782" s="112"/>
      <c r="C19782" s="136">
        <v>448.25</v>
      </c>
      <c r="D19782" s="136">
        <v>421.48700000000002</v>
      </c>
      <c r="E19782" s="136">
        <v>160.55600000000001</v>
      </c>
      <c r="F19782" s="136">
        <v>232.41800000000001</v>
      </c>
      <c r="G19782" s="136">
        <v>154.54599999999999</v>
      </c>
      <c r="H19782" s="136">
        <v>268.75099999999998</v>
      </c>
      <c r="I19782" s="136">
        <v>1183.2180000000001</v>
      </c>
      <c r="J19782" s="136">
        <v>2406.2080000000001</v>
      </c>
      <c r="K19782" s="136">
        <v>3489.2280000000001</v>
      </c>
      <c r="L19782" s="136">
        <v>-12.906000000000001</v>
      </c>
      <c r="M19782" s="136">
        <v>1.119</v>
      </c>
      <c r="N19782" s="136">
        <v>482.02600000000001</v>
      </c>
      <c r="O19782" s="136">
        <v>395.524</v>
      </c>
      <c r="P19782" s="136">
        <v>148618.81</v>
      </c>
      <c r="Q19782" s="137">
        <v>0.89802000000000004</v>
      </c>
      <c r="R19782" s="134" t="s">
        <v>5713</v>
      </c>
      <c r="S19782" s="136">
        <v>4445.6019999999999</v>
      </c>
    </row>
    <row r="19783" spans="1:19" ht="11.25" thickBot="1" x14ac:dyDescent="0.2">
      <c r="A19783" s="112"/>
    </row>
    <row r="19784" spans="1:19" ht="11.25" thickBot="1" x14ac:dyDescent="0.2">
      <c r="A19784" s="138" t="s">
        <v>364</v>
      </c>
      <c r="B19784" s="112"/>
      <c r="C19784" s="136">
        <v>22.757999999999999</v>
      </c>
      <c r="D19784" s="136">
        <v>24.102</v>
      </c>
      <c r="E19784" s="136">
        <v>22.09</v>
      </c>
      <c r="F19784" s="136">
        <v>21.977</v>
      </c>
      <c r="G19784" s="136">
        <v>11.157</v>
      </c>
      <c r="H19784" s="136">
        <v>36.957999999999998</v>
      </c>
      <c r="I19784" s="136">
        <v>51.889000000000003</v>
      </c>
      <c r="J19784" s="136">
        <v>19.228999999999999</v>
      </c>
      <c r="K19784" s="136">
        <v>63.274999999999999</v>
      </c>
      <c r="L19784" s="136">
        <v>1.0569999999999999</v>
      </c>
      <c r="M19784" s="136">
        <v>2.4289999999999998</v>
      </c>
      <c r="N19784" s="136">
        <v>12.821999999999999</v>
      </c>
      <c r="O19784" s="136">
        <v>25.456</v>
      </c>
      <c r="P19784" s="136">
        <v>455.24700000000001</v>
      </c>
      <c r="Q19784" s="137">
        <v>1.0959999999999999E-2</v>
      </c>
      <c r="R19784" s="134" t="s">
        <v>5714</v>
      </c>
      <c r="S19784" s="136">
        <v>57.448</v>
      </c>
    </row>
    <row r="19785" spans="1:19" ht="11.25" thickBot="1" x14ac:dyDescent="0.2">
      <c r="A19785" s="112"/>
    </row>
    <row r="19786" spans="1:19" ht="11.25" thickBot="1" x14ac:dyDescent="0.2">
      <c r="A19786" s="139" t="s">
        <v>366</v>
      </c>
      <c r="B19786" s="112"/>
      <c r="C19786" s="136">
        <v>5.077</v>
      </c>
      <c r="D19786" s="136">
        <v>5.718</v>
      </c>
      <c r="E19786" s="136">
        <v>13.759</v>
      </c>
      <c r="F19786" s="136">
        <v>9.4559999999999995</v>
      </c>
      <c r="G19786" s="136">
        <v>7.2190000000000003</v>
      </c>
      <c r="H19786" s="136">
        <v>13.752000000000001</v>
      </c>
      <c r="I19786" s="136">
        <v>4.3849999999999998</v>
      </c>
      <c r="J19786" s="136">
        <v>0.79900000000000004</v>
      </c>
      <c r="K19786" s="136">
        <v>1.8129999999999999</v>
      </c>
      <c r="L19786" s="136">
        <v>8.1929999999999996</v>
      </c>
      <c r="M19786" s="136">
        <v>217.03</v>
      </c>
      <c r="N19786" s="136">
        <v>2.66</v>
      </c>
      <c r="O19786" s="136">
        <v>6.4359999999999999</v>
      </c>
      <c r="P19786" s="136">
        <v>0.30599999999999999</v>
      </c>
      <c r="Q19786" s="140">
        <v>1.2210000000000001</v>
      </c>
      <c r="R19786" s="134" t="s">
        <v>1243</v>
      </c>
      <c r="S19786" s="136">
        <v>1.292</v>
      </c>
    </row>
    <row r="19787" spans="1:19" ht="11.25" thickBot="1" x14ac:dyDescent="0.2">
      <c r="A19787" s="112"/>
    </row>
    <row r="19788" spans="1:19" ht="11.25" thickBot="1" x14ac:dyDescent="0.2">
      <c r="A19788" s="106" t="s">
        <v>357</v>
      </c>
      <c r="B19788" s="106" t="s">
        <v>358</v>
      </c>
      <c r="C19788" s="130" t="s">
        <v>68</v>
      </c>
    </row>
    <row r="19789" spans="1:19" ht="11.25" thickBot="1" x14ac:dyDescent="0.2">
      <c r="A19789" s="107">
        <v>1</v>
      </c>
      <c r="B19789" s="132">
        <v>0.85042824074074075</v>
      </c>
      <c r="C19789" s="108">
        <v>888.21900000000005</v>
      </c>
    </row>
    <row r="19790" spans="1:19" ht="11.25" thickBot="1" x14ac:dyDescent="0.2">
      <c r="A19790" s="112"/>
    </row>
    <row r="19791" spans="1:19" ht="11.25" thickBot="1" x14ac:dyDescent="0.2">
      <c r="A19791" s="107">
        <v>2</v>
      </c>
      <c r="B19791" s="132">
        <v>0.85061342592592604</v>
      </c>
      <c r="C19791" s="108">
        <v>924.23599999999999</v>
      </c>
    </row>
    <row r="19792" spans="1:19" ht="11.25" thickBot="1" x14ac:dyDescent="0.2">
      <c r="A19792" s="112"/>
    </row>
    <row r="19793" spans="1:19" ht="11.25" thickBot="1" x14ac:dyDescent="0.2">
      <c r="A19793" s="107">
        <v>3</v>
      </c>
      <c r="B19793" s="132">
        <v>0.8507986111111111</v>
      </c>
      <c r="C19793" s="108">
        <v>849.50699999999995</v>
      </c>
    </row>
    <row r="19794" spans="1:19" ht="11.25" thickBot="1" x14ac:dyDescent="0.2">
      <c r="A19794" s="112"/>
    </row>
    <row r="19795" spans="1:19" ht="11.25" thickBot="1" x14ac:dyDescent="0.2">
      <c r="A19795" s="135" t="s">
        <v>362</v>
      </c>
      <c r="B19795" s="112"/>
      <c r="C19795" s="136">
        <v>887.32100000000003</v>
      </c>
    </row>
    <row r="19796" spans="1:19" ht="11.25" thickBot="1" x14ac:dyDescent="0.2">
      <c r="A19796" s="112"/>
    </row>
    <row r="19797" spans="1:19" ht="11.25" thickBot="1" x14ac:dyDescent="0.2">
      <c r="A19797" s="138" t="s">
        <v>364</v>
      </c>
      <c r="B19797" s="112"/>
      <c r="C19797" s="136">
        <v>37.372</v>
      </c>
    </row>
    <row r="19798" spans="1:19" ht="11.25" thickBot="1" x14ac:dyDescent="0.2">
      <c r="A19798" s="112"/>
    </row>
    <row r="19799" spans="1:19" ht="11.25" thickBot="1" x14ac:dyDescent="0.2">
      <c r="A19799" s="139" t="s">
        <v>366</v>
      </c>
      <c r="B19799" s="112"/>
      <c r="C19799" s="136">
        <v>4.2119999999999997</v>
      </c>
    </row>
    <row r="19800" spans="1:19" ht="10.5" x14ac:dyDescent="0.15">
      <c r="A19800" s="112"/>
    </row>
    <row r="19801" spans="1:19" x14ac:dyDescent="0.15">
      <c r="A19801" s="129"/>
      <c r="B19801" s="86" t="s">
        <v>5715</v>
      </c>
    </row>
    <row r="19802" spans="1:19" ht="9.75" thickBot="1" x14ac:dyDescent="0.2">
      <c r="A19802" s="81" t="s">
        <v>5871</v>
      </c>
    </row>
    <row r="19803" spans="1:19" ht="11.25" thickBot="1" x14ac:dyDescent="0.2">
      <c r="A19803" s="106" t="s">
        <v>357</v>
      </c>
      <c r="B19803" s="106" t="s">
        <v>358</v>
      </c>
      <c r="C19803" s="130" t="s">
        <v>0</v>
      </c>
      <c r="D19803" s="130" t="s">
        <v>1</v>
      </c>
      <c r="E19803" s="130" t="s">
        <v>2</v>
      </c>
      <c r="F19803" s="130" t="s">
        <v>3</v>
      </c>
      <c r="G19803" s="130" t="s">
        <v>4</v>
      </c>
      <c r="H19803" s="130" t="s">
        <v>5</v>
      </c>
      <c r="I19803" s="131" t="s">
        <v>6</v>
      </c>
      <c r="J19803" s="131" t="s">
        <v>7</v>
      </c>
      <c r="K19803" s="130" t="s">
        <v>8</v>
      </c>
      <c r="L19803" s="130" t="s">
        <v>9</v>
      </c>
      <c r="M19803" s="130" t="s">
        <v>10</v>
      </c>
      <c r="N19803" s="130" t="s">
        <v>11</v>
      </c>
      <c r="O19803" s="130" t="s">
        <v>12</v>
      </c>
      <c r="P19803" s="130" t="s">
        <v>13</v>
      </c>
      <c r="Q19803" s="130" t="s">
        <v>14</v>
      </c>
      <c r="R19803" s="130" t="s">
        <v>15</v>
      </c>
      <c r="S19803" s="130" t="s">
        <v>16</v>
      </c>
    </row>
    <row r="19804" spans="1:19" ht="11.25" thickBot="1" x14ac:dyDescent="0.2">
      <c r="A19804" s="107">
        <v>1</v>
      </c>
      <c r="B19804" s="132">
        <v>0.85559027777777785</v>
      </c>
      <c r="C19804" s="108">
        <v>-223074.81</v>
      </c>
      <c r="D19804" s="108">
        <v>14111.572</v>
      </c>
      <c r="E19804" s="108">
        <v>-24084.874</v>
      </c>
      <c r="F19804" s="108">
        <v>9341.5650000000005</v>
      </c>
      <c r="G19804" s="108">
        <v>-37418.29</v>
      </c>
      <c r="H19804" s="108">
        <v>1.998</v>
      </c>
      <c r="I19804" s="133">
        <v>1.0555099999999999</v>
      </c>
      <c r="J19804" s="134" t="s">
        <v>5716</v>
      </c>
      <c r="K19804" s="108">
        <v>729.35400000000004</v>
      </c>
      <c r="L19804" s="108">
        <v>4.782</v>
      </c>
      <c r="M19804" s="108">
        <v>345.88799999999998</v>
      </c>
      <c r="N19804" s="108">
        <v>2478.91</v>
      </c>
      <c r="O19804" s="108">
        <v>2057.9380000000001</v>
      </c>
      <c r="P19804" s="108">
        <v>76593.06</v>
      </c>
      <c r="Q19804" s="108">
        <v>-425.76900000000001</v>
      </c>
      <c r="R19804" s="108">
        <v>218.25899999999999</v>
      </c>
      <c r="S19804" s="108">
        <v>1232.6610000000001</v>
      </c>
    </row>
    <row r="19805" spans="1:19" ht="11.25" thickBot="1" x14ac:dyDescent="0.2">
      <c r="A19805" s="112"/>
    </row>
    <row r="19806" spans="1:19" ht="11.25" thickBot="1" x14ac:dyDescent="0.2">
      <c r="A19806" s="107">
        <v>2</v>
      </c>
      <c r="B19806" s="132">
        <v>0.85577546296296303</v>
      </c>
      <c r="C19806" s="108">
        <v>-222652.99</v>
      </c>
      <c r="D19806" s="108">
        <v>14062.293</v>
      </c>
      <c r="E19806" s="108">
        <v>-24210.397000000001</v>
      </c>
      <c r="F19806" s="108">
        <v>9141.0820000000003</v>
      </c>
      <c r="G19806" s="108">
        <v>-62127.212</v>
      </c>
      <c r="H19806" s="108">
        <v>0.127</v>
      </c>
      <c r="I19806" s="133">
        <v>1.0540099999999999</v>
      </c>
      <c r="J19806" s="134" t="s">
        <v>5717</v>
      </c>
      <c r="K19806" s="108">
        <v>416.822</v>
      </c>
      <c r="L19806" s="108">
        <v>-0.90200000000000002</v>
      </c>
      <c r="M19806" s="108">
        <v>259.48399999999998</v>
      </c>
      <c r="N19806" s="108">
        <v>2115.701</v>
      </c>
      <c r="O19806" s="108">
        <v>2007.798</v>
      </c>
      <c r="P19806" s="108">
        <v>77759.642000000007</v>
      </c>
      <c r="Q19806" s="108">
        <v>-413.173</v>
      </c>
      <c r="R19806" s="108">
        <v>215.61699999999999</v>
      </c>
      <c r="S19806" s="108">
        <v>1088.664</v>
      </c>
    </row>
    <row r="19807" spans="1:19" ht="11.25" thickBot="1" x14ac:dyDescent="0.2">
      <c r="A19807" s="112"/>
    </row>
    <row r="19808" spans="1:19" ht="11.25" thickBot="1" x14ac:dyDescent="0.2">
      <c r="A19808" s="107">
        <v>3</v>
      </c>
      <c r="B19808" s="132">
        <v>0.8559606481481481</v>
      </c>
      <c r="C19808" s="108">
        <v>-224184.1</v>
      </c>
      <c r="D19808" s="108">
        <v>14136.049000000001</v>
      </c>
      <c r="E19808" s="108">
        <v>-22180.668000000001</v>
      </c>
      <c r="F19808" s="108">
        <v>9053.2530000000006</v>
      </c>
      <c r="G19808" s="108">
        <v>-69520.751999999993</v>
      </c>
      <c r="H19808" s="108">
        <v>-2.8610000000000002</v>
      </c>
      <c r="I19808" s="133">
        <v>1.0646</v>
      </c>
      <c r="J19808" s="134" t="s">
        <v>5718</v>
      </c>
      <c r="K19808" s="108">
        <v>1462.0830000000001</v>
      </c>
      <c r="L19808" s="108">
        <v>1.9159999999999999</v>
      </c>
      <c r="M19808" s="108">
        <v>128.05500000000001</v>
      </c>
      <c r="N19808" s="108">
        <v>1882.5540000000001</v>
      </c>
      <c r="O19808" s="108">
        <v>1880.0319999999999</v>
      </c>
      <c r="P19808" s="108">
        <v>76969.932000000001</v>
      </c>
      <c r="Q19808" s="108">
        <v>-425.75400000000002</v>
      </c>
      <c r="R19808" s="108">
        <v>219.18799999999999</v>
      </c>
      <c r="S19808" s="108">
        <v>1098.865</v>
      </c>
    </row>
    <row r="19809" spans="1:19" ht="11.25" thickBot="1" x14ac:dyDescent="0.2">
      <c r="A19809" s="112"/>
    </row>
    <row r="19810" spans="1:19" ht="11.25" thickBot="1" x14ac:dyDescent="0.2">
      <c r="A19810" s="135" t="s">
        <v>362</v>
      </c>
      <c r="B19810" s="112"/>
      <c r="C19810" s="136">
        <v>-223303.97</v>
      </c>
      <c r="D19810" s="136">
        <v>14103.305</v>
      </c>
      <c r="E19810" s="136">
        <v>-23491.98</v>
      </c>
      <c r="F19810" s="136">
        <v>9178.6329999999998</v>
      </c>
      <c r="G19810" s="136">
        <v>-56355.417999999998</v>
      </c>
      <c r="H19810" s="136">
        <v>-0.245</v>
      </c>
      <c r="I19810" s="137">
        <v>1.0580400000000001</v>
      </c>
      <c r="J19810" s="134" t="s">
        <v>5719</v>
      </c>
      <c r="K19810" s="136">
        <v>869.41899999999998</v>
      </c>
      <c r="L19810" s="136">
        <v>1.9319999999999999</v>
      </c>
      <c r="M19810" s="136">
        <v>244.476</v>
      </c>
      <c r="N19810" s="136">
        <v>2159.0549999999998</v>
      </c>
      <c r="O19810" s="136">
        <v>1981.923</v>
      </c>
      <c r="P19810" s="136">
        <v>77107.544999999998</v>
      </c>
      <c r="Q19810" s="136">
        <v>-421.565</v>
      </c>
      <c r="R19810" s="136">
        <v>217.68799999999999</v>
      </c>
      <c r="S19810" s="136">
        <v>1140.0630000000001</v>
      </c>
    </row>
    <row r="19811" spans="1:19" ht="11.25" thickBot="1" x14ac:dyDescent="0.2">
      <c r="A19811" s="112"/>
    </row>
    <row r="19812" spans="1:19" ht="11.25" thickBot="1" x14ac:dyDescent="0.2">
      <c r="A19812" s="138" t="s">
        <v>364</v>
      </c>
      <c r="B19812" s="112"/>
      <c r="C19812" s="136">
        <v>790.86</v>
      </c>
      <c r="D19812" s="136">
        <v>37.567</v>
      </c>
      <c r="E19812" s="136">
        <v>1137.3620000000001</v>
      </c>
      <c r="F19812" s="136">
        <v>147.779</v>
      </c>
      <c r="G19812" s="136">
        <v>16811.52</v>
      </c>
      <c r="H19812" s="136">
        <v>2.4510000000000001</v>
      </c>
      <c r="I19812" s="137">
        <v>5.7299999999999999E-3</v>
      </c>
      <c r="J19812" s="134" t="s">
        <v>5720</v>
      </c>
      <c r="K19812" s="136">
        <v>536.52300000000002</v>
      </c>
      <c r="L19812" s="136">
        <v>2.8420000000000001</v>
      </c>
      <c r="M19812" s="136">
        <v>109.68899999999999</v>
      </c>
      <c r="N19812" s="136">
        <v>300.53199999999998</v>
      </c>
      <c r="O19812" s="136">
        <v>91.731999999999999</v>
      </c>
      <c r="P19812" s="136">
        <v>595.34100000000001</v>
      </c>
      <c r="Q19812" s="136">
        <v>7.2679999999999998</v>
      </c>
      <c r="R19812" s="136">
        <v>1.853</v>
      </c>
      <c r="S19812" s="136">
        <v>80.353999999999999</v>
      </c>
    </row>
    <row r="19813" spans="1:19" ht="11.25" thickBot="1" x14ac:dyDescent="0.2">
      <c r="A19813" s="112"/>
    </row>
    <row r="19814" spans="1:19" ht="11.25" thickBot="1" x14ac:dyDescent="0.2">
      <c r="A19814" s="139" t="s">
        <v>366</v>
      </c>
      <c r="B19814" s="112"/>
      <c r="C19814" s="136">
        <v>0.35399999999999998</v>
      </c>
      <c r="D19814" s="136">
        <v>0.26600000000000001</v>
      </c>
      <c r="E19814" s="136">
        <v>4.8410000000000002</v>
      </c>
      <c r="F19814" s="136">
        <v>1.61</v>
      </c>
      <c r="G19814" s="136">
        <v>29.831</v>
      </c>
      <c r="H19814" s="136">
        <v>999.34</v>
      </c>
      <c r="I19814" s="140">
        <v>0.54200000000000004</v>
      </c>
      <c r="J19814" s="134" t="s">
        <v>1939</v>
      </c>
      <c r="K19814" s="136">
        <v>61.71</v>
      </c>
      <c r="L19814" s="136">
        <v>147.102</v>
      </c>
      <c r="M19814" s="136">
        <v>44.866999999999997</v>
      </c>
      <c r="N19814" s="136">
        <v>13.92</v>
      </c>
      <c r="O19814" s="136">
        <v>4.6280000000000001</v>
      </c>
      <c r="P19814" s="136">
        <v>0.77200000000000002</v>
      </c>
      <c r="Q19814" s="136">
        <v>1.724</v>
      </c>
      <c r="R19814" s="136">
        <v>0.85099999999999998</v>
      </c>
      <c r="S19814" s="136">
        <v>7.048</v>
      </c>
    </row>
    <row r="19815" spans="1:19" ht="11.25" thickBot="1" x14ac:dyDescent="0.2">
      <c r="A19815" s="112"/>
    </row>
    <row r="19816" spans="1:19" ht="11.25" thickBot="1" x14ac:dyDescent="0.2">
      <c r="A19816" s="106" t="s">
        <v>357</v>
      </c>
      <c r="B19816" s="106" t="s">
        <v>358</v>
      </c>
      <c r="C19816" s="130" t="s">
        <v>17</v>
      </c>
      <c r="D19816" s="130" t="s">
        <v>18</v>
      </c>
      <c r="E19816" s="131" t="s">
        <v>19</v>
      </c>
      <c r="F19816" s="131" t="s">
        <v>20</v>
      </c>
      <c r="G19816" s="130" t="s">
        <v>21</v>
      </c>
      <c r="H19816" s="130" t="s">
        <v>22</v>
      </c>
      <c r="I19816" s="130" t="s">
        <v>23</v>
      </c>
      <c r="J19816" s="130" t="s">
        <v>24</v>
      </c>
      <c r="K19816" s="131" t="s">
        <v>25</v>
      </c>
      <c r="L19816" s="131" t="s">
        <v>26</v>
      </c>
      <c r="M19816" s="130" t="s">
        <v>27</v>
      </c>
      <c r="N19816" s="130" t="s">
        <v>28</v>
      </c>
      <c r="O19816" s="130" t="s">
        <v>29</v>
      </c>
      <c r="P19816" s="130" t="s">
        <v>30</v>
      </c>
      <c r="Q19816" s="130" t="s">
        <v>31</v>
      </c>
      <c r="R19816" s="130" t="s">
        <v>32</v>
      </c>
      <c r="S19816" s="130" t="s">
        <v>33</v>
      </c>
    </row>
    <row r="19817" spans="1:19" ht="11.25" thickBot="1" x14ac:dyDescent="0.2">
      <c r="A19817" s="107">
        <v>1</v>
      </c>
      <c r="B19817" s="132">
        <v>0.85559027777777785</v>
      </c>
      <c r="C19817" s="108">
        <v>-3954.4110000000001</v>
      </c>
      <c r="D19817" s="108">
        <v>-54.042999999999999</v>
      </c>
      <c r="E19817" s="133">
        <v>0.98370999999999997</v>
      </c>
      <c r="F19817" s="133">
        <v>0.94052999999999998</v>
      </c>
      <c r="G19817" s="108">
        <v>-0.61</v>
      </c>
      <c r="H19817" s="108">
        <v>0.36599999999999999</v>
      </c>
      <c r="I19817" s="108">
        <v>11.143000000000001</v>
      </c>
      <c r="J19817" s="108">
        <v>-445.77199999999999</v>
      </c>
      <c r="K19817" s="133">
        <v>1.0039199999999999</v>
      </c>
      <c r="L19817" s="134" t="s">
        <v>5721</v>
      </c>
      <c r="M19817" s="108">
        <v>-6.3220000000000001</v>
      </c>
      <c r="N19817" s="108">
        <v>-29.562000000000001</v>
      </c>
      <c r="O19817" s="108">
        <v>1.1319999999999999</v>
      </c>
      <c r="P19817" s="108">
        <v>2.379</v>
      </c>
      <c r="Q19817" s="108">
        <v>9.68</v>
      </c>
      <c r="R19817" s="108">
        <v>-65.716999999999999</v>
      </c>
      <c r="S19817" s="108">
        <v>6.3049999999999997</v>
      </c>
    </row>
    <row r="19818" spans="1:19" ht="11.25" thickBot="1" x14ac:dyDescent="0.2">
      <c r="A19818" s="112"/>
    </row>
    <row r="19819" spans="1:19" ht="11.25" thickBot="1" x14ac:dyDescent="0.2">
      <c r="A19819" s="107">
        <v>2</v>
      </c>
      <c r="B19819" s="132">
        <v>0.85577546296296303</v>
      </c>
      <c r="C19819" s="108">
        <v>-3776.3539999999998</v>
      </c>
      <c r="D19819" s="108">
        <v>-27.852</v>
      </c>
      <c r="E19819" s="133">
        <v>0.99695999999999996</v>
      </c>
      <c r="F19819" s="133">
        <v>0.93489</v>
      </c>
      <c r="G19819" s="108">
        <v>-0.69099999999999995</v>
      </c>
      <c r="H19819" s="108">
        <v>-1.694</v>
      </c>
      <c r="I19819" s="108">
        <v>-16.29</v>
      </c>
      <c r="J19819" s="108">
        <v>-420.91300000000001</v>
      </c>
      <c r="K19819" s="133">
        <v>1.02515</v>
      </c>
      <c r="L19819" s="134" t="s">
        <v>5722</v>
      </c>
      <c r="M19819" s="108">
        <v>-13.096</v>
      </c>
      <c r="N19819" s="108">
        <v>-40.500999999999998</v>
      </c>
      <c r="O19819" s="108">
        <v>-0.67900000000000005</v>
      </c>
      <c r="P19819" s="108">
        <v>-0.316</v>
      </c>
      <c r="Q19819" s="108">
        <v>3.407</v>
      </c>
      <c r="R19819" s="108">
        <v>-56.814</v>
      </c>
      <c r="S19819" s="108">
        <v>6.4089999999999998</v>
      </c>
    </row>
    <row r="19820" spans="1:19" ht="11.25" thickBot="1" x14ac:dyDescent="0.2">
      <c r="A19820" s="112"/>
    </row>
    <row r="19821" spans="1:19" ht="11.25" thickBot="1" x14ac:dyDescent="0.2">
      <c r="A19821" s="107">
        <v>3</v>
      </c>
      <c r="B19821" s="132">
        <v>0.8559606481481481</v>
      </c>
      <c r="C19821" s="108">
        <v>-4205.8590000000004</v>
      </c>
      <c r="D19821" s="108">
        <v>-53.259</v>
      </c>
      <c r="E19821" s="133">
        <v>1.0055499999999999</v>
      </c>
      <c r="F19821" s="133">
        <v>0.92820999999999998</v>
      </c>
      <c r="G19821" s="108">
        <v>3.2360000000000002</v>
      </c>
      <c r="H19821" s="108">
        <v>0.27800000000000002</v>
      </c>
      <c r="I19821" s="108">
        <v>10.451000000000001</v>
      </c>
      <c r="J19821" s="108">
        <v>-399.89</v>
      </c>
      <c r="K19821" s="133">
        <v>1.0281100000000001</v>
      </c>
      <c r="L19821" s="134" t="s">
        <v>5723</v>
      </c>
      <c r="M19821" s="108">
        <v>-20.164999999999999</v>
      </c>
      <c r="N19821" s="108">
        <v>-45.472000000000001</v>
      </c>
      <c r="O19821" s="108">
        <v>2.0990000000000002</v>
      </c>
      <c r="P19821" s="108">
        <v>3.4009999999999998</v>
      </c>
      <c r="Q19821" s="108">
        <v>9.9290000000000003</v>
      </c>
      <c r="R19821" s="108">
        <v>-28.609000000000002</v>
      </c>
      <c r="S19821" s="108">
        <v>5.5419999999999998</v>
      </c>
    </row>
    <row r="19822" spans="1:19" ht="11.25" thickBot="1" x14ac:dyDescent="0.2">
      <c r="A19822" s="112"/>
    </row>
    <row r="19823" spans="1:19" ht="11.25" thickBot="1" x14ac:dyDescent="0.2">
      <c r="A19823" s="135" t="s">
        <v>362</v>
      </c>
      <c r="B19823" s="112"/>
      <c r="C19823" s="136">
        <v>-3978.8739999999998</v>
      </c>
      <c r="D19823" s="136">
        <v>-45.051000000000002</v>
      </c>
      <c r="E19823" s="137">
        <v>0.99541000000000002</v>
      </c>
      <c r="F19823" s="137">
        <v>0.93454999999999999</v>
      </c>
      <c r="G19823" s="136">
        <v>0.64500000000000002</v>
      </c>
      <c r="H19823" s="136">
        <v>-0.35</v>
      </c>
      <c r="I19823" s="136">
        <v>1.768</v>
      </c>
      <c r="J19823" s="136">
        <v>-422.19200000000001</v>
      </c>
      <c r="K19823" s="137">
        <v>1.0190600000000001</v>
      </c>
      <c r="L19823" s="134" t="s">
        <v>5724</v>
      </c>
      <c r="M19823" s="136">
        <v>-13.194000000000001</v>
      </c>
      <c r="N19823" s="136">
        <v>-38.511000000000003</v>
      </c>
      <c r="O19823" s="136">
        <v>0.85099999999999998</v>
      </c>
      <c r="P19823" s="136">
        <v>1.8220000000000001</v>
      </c>
      <c r="Q19823" s="136">
        <v>7.6719999999999997</v>
      </c>
      <c r="R19823" s="136">
        <v>-50.38</v>
      </c>
      <c r="S19823" s="136">
        <v>6.0860000000000003</v>
      </c>
    </row>
    <row r="19824" spans="1:19" ht="11.25" thickBot="1" x14ac:dyDescent="0.2">
      <c r="A19824" s="112"/>
    </row>
    <row r="19825" spans="1:19" ht="11.25" thickBot="1" x14ac:dyDescent="0.2">
      <c r="A19825" s="138" t="s">
        <v>364</v>
      </c>
      <c r="B19825" s="112"/>
      <c r="C19825" s="136">
        <v>215.79499999999999</v>
      </c>
      <c r="D19825" s="136">
        <v>14.9</v>
      </c>
      <c r="E19825" s="137">
        <v>1.0999999999999999E-2</v>
      </c>
      <c r="F19825" s="137">
        <v>6.1700000000000001E-3</v>
      </c>
      <c r="G19825" s="136">
        <v>2.2440000000000002</v>
      </c>
      <c r="H19825" s="136">
        <v>1.165</v>
      </c>
      <c r="I19825" s="136">
        <v>15.643000000000001</v>
      </c>
      <c r="J19825" s="136">
        <v>22.968</v>
      </c>
      <c r="K19825" s="137">
        <v>1.319E-2</v>
      </c>
      <c r="L19825" s="134" t="s">
        <v>5725</v>
      </c>
      <c r="M19825" s="136">
        <v>6.9219999999999997</v>
      </c>
      <c r="N19825" s="136">
        <v>8.1389999999999993</v>
      </c>
      <c r="O19825" s="136">
        <v>1.41</v>
      </c>
      <c r="P19825" s="136">
        <v>1.92</v>
      </c>
      <c r="Q19825" s="136">
        <v>3.6960000000000002</v>
      </c>
      <c r="R19825" s="136">
        <v>19.373000000000001</v>
      </c>
      <c r="S19825" s="136">
        <v>0.47299999999999998</v>
      </c>
    </row>
    <row r="19826" spans="1:19" ht="11.25" thickBot="1" x14ac:dyDescent="0.2">
      <c r="A19826" s="112"/>
    </row>
    <row r="19827" spans="1:19" ht="11.25" thickBot="1" x14ac:dyDescent="0.2">
      <c r="A19827" s="139" t="s">
        <v>366</v>
      </c>
      <c r="B19827" s="112"/>
      <c r="C19827" s="136">
        <v>5.4240000000000004</v>
      </c>
      <c r="D19827" s="136">
        <v>33.073999999999998</v>
      </c>
      <c r="E19827" s="140">
        <v>1.105</v>
      </c>
      <c r="F19827" s="140">
        <v>0.66</v>
      </c>
      <c r="G19827" s="136">
        <v>347.88400000000001</v>
      </c>
      <c r="H19827" s="136">
        <v>332.49900000000002</v>
      </c>
      <c r="I19827" s="136">
        <v>884.83900000000006</v>
      </c>
      <c r="J19827" s="136">
        <v>5.44</v>
      </c>
      <c r="K19827" s="140">
        <v>1.2949999999999999</v>
      </c>
      <c r="L19827" s="134" t="s">
        <v>4417</v>
      </c>
      <c r="M19827" s="136">
        <v>52.46</v>
      </c>
      <c r="N19827" s="136">
        <v>21.135000000000002</v>
      </c>
      <c r="O19827" s="136">
        <v>165.78700000000001</v>
      </c>
      <c r="P19827" s="136">
        <v>105.402</v>
      </c>
      <c r="Q19827" s="136">
        <v>48.171999999999997</v>
      </c>
      <c r="R19827" s="136">
        <v>38.453000000000003</v>
      </c>
      <c r="S19827" s="136">
        <v>7.7779999999999996</v>
      </c>
    </row>
    <row r="19828" spans="1:19" ht="11.25" thickBot="1" x14ac:dyDescent="0.2">
      <c r="A19828" s="112"/>
    </row>
    <row r="19829" spans="1:19" ht="11.25" thickBot="1" x14ac:dyDescent="0.2">
      <c r="A19829" s="106" t="s">
        <v>357</v>
      </c>
      <c r="B19829" s="106" t="s">
        <v>358</v>
      </c>
      <c r="C19829" s="131" t="s">
        <v>34</v>
      </c>
      <c r="D19829" s="131" t="s">
        <v>35</v>
      </c>
      <c r="E19829" s="130" t="s">
        <v>36</v>
      </c>
      <c r="F19829" s="130" t="s">
        <v>37</v>
      </c>
      <c r="G19829" s="130" t="s">
        <v>38</v>
      </c>
      <c r="H19829" s="130" t="s">
        <v>39</v>
      </c>
      <c r="I19829" s="130" t="s">
        <v>40</v>
      </c>
      <c r="J19829" s="130" t="s">
        <v>41</v>
      </c>
      <c r="K19829" s="130" t="s">
        <v>42</v>
      </c>
      <c r="L19829" s="130" t="s">
        <v>43</v>
      </c>
      <c r="M19829" s="130" t="s">
        <v>44</v>
      </c>
      <c r="N19829" s="130" t="s">
        <v>45</v>
      </c>
      <c r="O19829" s="130" t="s">
        <v>46</v>
      </c>
      <c r="P19829" s="130" t="s">
        <v>47</v>
      </c>
      <c r="Q19829" s="130" t="s">
        <v>48</v>
      </c>
      <c r="R19829" s="130" t="s">
        <v>49</v>
      </c>
      <c r="S19829" s="130" t="s">
        <v>50</v>
      </c>
    </row>
    <row r="19830" spans="1:19" ht="11.25" thickBot="1" x14ac:dyDescent="0.2">
      <c r="A19830" s="107">
        <v>1</v>
      </c>
      <c r="B19830" s="132">
        <v>0.85559027777777785</v>
      </c>
      <c r="C19830" s="133">
        <v>0.91488000000000003</v>
      </c>
      <c r="D19830" s="134" t="s">
        <v>5726</v>
      </c>
      <c r="E19830" s="108">
        <v>151.405</v>
      </c>
      <c r="F19830" s="108">
        <v>57.884999999999998</v>
      </c>
      <c r="G19830" s="108">
        <v>0.93799999999999994</v>
      </c>
      <c r="H19830" s="108">
        <v>38.384</v>
      </c>
      <c r="I19830" s="108">
        <v>-23.893000000000001</v>
      </c>
      <c r="J19830" s="108">
        <v>-108.581</v>
      </c>
      <c r="K19830" s="108">
        <v>423.24900000000002</v>
      </c>
      <c r="L19830" s="108">
        <v>-485.52800000000002</v>
      </c>
      <c r="M19830" s="108">
        <v>-7.944</v>
      </c>
      <c r="N19830" s="108">
        <v>-10.366</v>
      </c>
      <c r="O19830" s="108">
        <v>-0.14499999999999999</v>
      </c>
      <c r="P19830" s="108">
        <v>-0.129</v>
      </c>
      <c r="Q19830" s="108">
        <v>-0.90700000000000003</v>
      </c>
      <c r="R19830" s="108">
        <v>-0.371</v>
      </c>
      <c r="S19830" s="108">
        <v>-3.2229999999999999</v>
      </c>
    </row>
    <row r="19831" spans="1:19" ht="11.25" thickBot="1" x14ac:dyDescent="0.2">
      <c r="A19831" s="112"/>
    </row>
    <row r="19832" spans="1:19" ht="11.25" thickBot="1" x14ac:dyDescent="0.2">
      <c r="A19832" s="107">
        <v>2</v>
      </c>
      <c r="B19832" s="132">
        <v>0.85577546296296303</v>
      </c>
      <c r="C19832" s="133">
        <v>0.92891000000000001</v>
      </c>
      <c r="D19832" s="134" t="s">
        <v>5727</v>
      </c>
      <c r="E19832" s="108">
        <v>185.68299999999999</v>
      </c>
      <c r="F19832" s="108">
        <v>47.738999999999997</v>
      </c>
      <c r="G19832" s="108">
        <v>4.1000000000000002E-2</v>
      </c>
      <c r="H19832" s="108">
        <v>30.565999999999999</v>
      </c>
      <c r="I19832" s="108">
        <v>-34.311</v>
      </c>
      <c r="J19832" s="108">
        <v>-137.60300000000001</v>
      </c>
      <c r="K19832" s="108">
        <v>445.04599999999999</v>
      </c>
      <c r="L19832" s="108">
        <v>-530.37800000000004</v>
      </c>
      <c r="M19832" s="108">
        <v>-12.506</v>
      </c>
      <c r="N19832" s="108">
        <v>-7.58</v>
      </c>
      <c r="O19832" s="108">
        <v>-1.052</v>
      </c>
      <c r="P19832" s="108">
        <v>-1.04</v>
      </c>
      <c r="Q19832" s="108">
        <v>-4.5979999999999999</v>
      </c>
      <c r="R19832" s="108">
        <v>-8.6579999999999995</v>
      </c>
      <c r="S19832" s="108">
        <v>-4.1390000000000002</v>
      </c>
    </row>
    <row r="19833" spans="1:19" ht="11.25" thickBot="1" x14ac:dyDescent="0.2">
      <c r="A19833" s="112"/>
    </row>
    <row r="19834" spans="1:19" ht="11.25" thickBot="1" x14ac:dyDescent="0.2">
      <c r="A19834" s="107">
        <v>3</v>
      </c>
      <c r="B19834" s="132">
        <v>0.8559606481481481</v>
      </c>
      <c r="C19834" s="133">
        <v>0.93388000000000004</v>
      </c>
      <c r="D19834" s="134" t="s">
        <v>5728</v>
      </c>
      <c r="E19834" s="108">
        <v>182.83500000000001</v>
      </c>
      <c r="F19834" s="108">
        <v>38.183999999999997</v>
      </c>
      <c r="G19834" s="108">
        <v>-1.798</v>
      </c>
      <c r="H19834" s="108">
        <v>35.454999999999998</v>
      </c>
      <c r="I19834" s="108">
        <v>-27.443999999999999</v>
      </c>
      <c r="J19834" s="108">
        <v>-147.92400000000001</v>
      </c>
      <c r="K19834" s="108">
        <v>413.06400000000002</v>
      </c>
      <c r="L19834" s="108">
        <v>-566.47900000000004</v>
      </c>
      <c r="M19834" s="108">
        <v>-9.7040000000000006</v>
      </c>
      <c r="N19834" s="108">
        <v>-7.5579999999999998</v>
      </c>
      <c r="O19834" s="108">
        <v>-1.044</v>
      </c>
      <c r="P19834" s="108">
        <v>-1.962</v>
      </c>
      <c r="Q19834" s="108">
        <v>-3.6659999999999999</v>
      </c>
      <c r="R19834" s="108">
        <v>-4.9050000000000002</v>
      </c>
      <c r="S19834" s="108">
        <v>-3.1970000000000001</v>
      </c>
    </row>
    <row r="19835" spans="1:19" ht="11.25" thickBot="1" x14ac:dyDescent="0.2">
      <c r="A19835" s="112"/>
    </row>
    <row r="19836" spans="1:19" ht="11.25" thickBot="1" x14ac:dyDescent="0.2">
      <c r="A19836" s="135" t="s">
        <v>362</v>
      </c>
      <c r="B19836" s="112"/>
      <c r="C19836" s="137">
        <v>0.92588999999999999</v>
      </c>
      <c r="D19836" s="134" t="s">
        <v>5729</v>
      </c>
      <c r="E19836" s="136">
        <v>173.30799999999999</v>
      </c>
      <c r="F19836" s="136">
        <v>47.936</v>
      </c>
      <c r="G19836" s="136">
        <v>-0.27300000000000002</v>
      </c>
      <c r="H19836" s="136">
        <v>34.802</v>
      </c>
      <c r="I19836" s="136">
        <v>-28.548999999999999</v>
      </c>
      <c r="J19836" s="136">
        <v>-131.369</v>
      </c>
      <c r="K19836" s="136">
        <v>427.12</v>
      </c>
      <c r="L19836" s="136">
        <v>-527.46199999999999</v>
      </c>
      <c r="M19836" s="136">
        <v>-10.051</v>
      </c>
      <c r="N19836" s="136">
        <v>-8.5009999999999994</v>
      </c>
      <c r="O19836" s="136">
        <v>-0.747</v>
      </c>
      <c r="P19836" s="136">
        <v>-1.044</v>
      </c>
      <c r="Q19836" s="136">
        <v>-3.0569999999999999</v>
      </c>
      <c r="R19836" s="136">
        <v>-4.6449999999999996</v>
      </c>
      <c r="S19836" s="136">
        <v>-3.52</v>
      </c>
    </row>
    <row r="19837" spans="1:19" ht="11.25" thickBot="1" x14ac:dyDescent="0.2">
      <c r="A19837" s="112"/>
    </row>
    <row r="19838" spans="1:19" ht="11.25" thickBot="1" x14ac:dyDescent="0.2">
      <c r="A19838" s="138" t="s">
        <v>364</v>
      </c>
      <c r="B19838" s="112"/>
      <c r="C19838" s="137">
        <v>9.8499999999999994E-3</v>
      </c>
      <c r="D19838" s="134" t="s">
        <v>5730</v>
      </c>
      <c r="E19838" s="136">
        <v>19.021999999999998</v>
      </c>
      <c r="F19838" s="136">
        <v>9.8520000000000003</v>
      </c>
      <c r="G19838" s="136">
        <v>1.395</v>
      </c>
      <c r="H19838" s="136">
        <v>3.95</v>
      </c>
      <c r="I19838" s="136">
        <v>5.2960000000000003</v>
      </c>
      <c r="J19838" s="136">
        <v>20.399000000000001</v>
      </c>
      <c r="K19838" s="136">
        <v>16.338999999999999</v>
      </c>
      <c r="L19838" s="136">
        <v>40.555</v>
      </c>
      <c r="M19838" s="136">
        <v>2.2999999999999998</v>
      </c>
      <c r="N19838" s="136">
        <v>1.615</v>
      </c>
      <c r="O19838" s="136">
        <v>0.52200000000000002</v>
      </c>
      <c r="P19838" s="136">
        <v>0.91700000000000004</v>
      </c>
      <c r="Q19838" s="136">
        <v>1.919</v>
      </c>
      <c r="R19838" s="136">
        <v>4.149</v>
      </c>
      <c r="S19838" s="136">
        <v>0.53700000000000003</v>
      </c>
    </row>
    <row r="19839" spans="1:19" ht="11.25" thickBot="1" x14ac:dyDescent="0.2">
      <c r="A19839" s="112"/>
    </row>
    <row r="19840" spans="1:19" ht="11.25" thickBot="1" x14ac:dyDescent="0.2">
      <c r="A19840" s="139" t="s">
        <v>366</v>
      </c>
      <c r="B19840" s="112"/>
      <c r="C19840" s="140">
        <v>1.0640000000000001</v>
      </c>
      <c r="D19840" s="134" t="s">
        <v>3350</v>
      </c>
      <c r="E19840" s="136">
        <v>10.976000000000001</v>
      </c>
      <c r="F19840" s="136">
        <v>20.552</v>
      </c>
      <c r="G19840" s="136">
        <v>511.108</v>
      </c>
      <c r="H19840" s="136">
        <v>11.349</v>
      </c>
      <c r="I19840" s="136">
        <v>18.550999999999998</v>
      </c>
      <c r="J19840" s="136">
        <v>15.528</v>
      </c>
      <c r="K19840" s="136">
        <v>3.8250000000000002</v>
      </c>
      <c r="L19840" s="136">
        <v>7.6890000000000001</v>
      </c>
      <c r="M19840" s="136">
        <v>22.887</v>
      </c>
      <c r="N19840" s="136">
        <v>18.998999999999999</v>
      </c>
      <c r="O19840" s="136">
        <v>69.822000000000003</v>
      </c>
      <c r="P19840" s="136">
        <v>87.802999999999997</v>
      </c>
      <c r="Q19840" s="136">
        <v>62.777000000000001</v>
      </c>
      <c r="R19840" s="136">
        <v>89.335999999999999</v>
      </c>
      <c r="S19840" s="136">
        <v>15.244</v>
      </c>
    </row>
    <row r="19841" spans="1:19" ht="11.25" thickBot="1" x14ac:dyDescent="0.2">
      <c r="A19841" s="112"/>
    </row>
    <row r="19842" spans="1:19" ht="11.25" thickBot="1" x14ac:dyDescent="0.2">
      <c r="A19842" s="106" t="s">
        <v>357</v>
      </c>
      <c r="B19842" s="106" t="s">
        <v>358</v>
      </c>
      <c r="C19842" s="130" t="s">
        <v>51</v>
      </c>
      <c r="D19842" s="130" t="s">
        <v>52</v>
      </c>
      <c r="E19842" s="130" t="s">
        <v>53</v>
      </c>
      <c r="F19842" s="130" t="s">
        <v>54</v>
      </c>
      <c r="G19842" s="130" t="s">
        <v>55</v>
      </c>
      <c r="H19842" s="130" t="s">
        <v>56</v>
      </c>
      <c r="I19842" s="130" t="s">
        <v>57</v>
      </c>
      <c r="J19842" s="130" t="s">
        <v>58</v>
      </c>
      <c r="K19842" s="130" t="s">
        <v>59</v>
      </c>
      <c r="L19842" s="130" t="s">
        <v>60</v>
      </c>
      <c r="M19842" s="130" t="s">
        <v>61</v>
      </c>
      <c r="N19842" s="130" t="s">
        <v>62</v>
      </c>
      <c r="O19842" s="130" t="s">
        <v>63</v>
      </c>
      <c r="P19842" s="130" t="s">
        <v>64</v>
      </c>
      <c r="Q19842" s="131" t="s">
        <v>65</v>
      </c>
      <c r="R19842" s="131" t="s">
        <v>66</v>
      </c>
      <c r="S19842" s="130" t="s">
        <v>67</v>
      </c>
    </row>
    <row r="19843" spans="1:19" ht="11.25" thickBot="1" x14ac:dyDescent="0.2">
      <c r="A19843" s="107">
        <v>1</v>
      </c>
      <c r="B19843" s="132">
        <v>0.85559027777777785</v>
      </c>
      <c r="C19843" s="108">
        <v>-3.4390000000000001</v>
      </c>
      <c r="D19843" s="108">
        <v>-0.98799999999999999</v>
      </c>
      <c r="E19843" s="108">
        <v>-3.3260000000000001</v>
      </c>
      <c r="F19843" s="108">
        <v>-3.1389999999999998</v>
      </c>
      <c r="G19843" s="108">
        <v>-2.8410000000000002</v>
      </c>
      <c r="H19843" s="108">
        <v>4.6849999999999996</v>
      </c>
      <c r="I19843" s="108">
        <v>15.202</v>
      </c>
      <c r="J19843" s="108">
        <v>-1.9059999999999999</v>
      </c>
      <c r="K19843" s="108">
        <v>-2.1379999999999999</v>
      </c>
      <c r="L19843" s="108">
        <v>8.3680000000000003</v>
      </c>
      <c r="M19843" s="108">
        <v>1.2130000000000001</v>
      </c>
      <c r="N19843" s="108">
        <v>1627.712</v>
      </c>
      <c r="O19843" s="108">
        <v>3.9670000000000001</v>
      </c>
      <c r="P19843" s="108">
        <v>2758.8739999999998</v>
      </c>
      <c r="Q19843" s="133">
        <v>0.90359999999999996</v>
      </c>
      <c r="R19843" s="134" t="s">
        <v>5731</v>
      </c>
      <c r="S19843" s="108">
        <v>72.003</v>
      </c>
    </row>
    <row r="19844" spans="1:19" ht="11.25" thickBot="1" x14ac:dyDescent="0.2">
      <c r="A19844" s="112"/>
    </row>
    <row r="19845" spans="1:19" ht="11.25" thickBot="1" x14ac:dyDescent="0.2">
      <c r="A19845" s="107">
        <v>2</v>
      </c>
      <c r="B19845" s="132">
        <v>0.85577546296296303</v>
      </c>
      <c r="C19845" s="108">
        <v>-4.327</v>
      </c>
      <c r="D19845" s="108">
        <v>4.625</v>
      </c>
      <c r="E19845" s="108">
        <v>-4.2450000000000001</v>
      </c>
      <c r="F19845" s="108">
        <v>0.59399999999999997</v>
      </c>
      <c r="G19845" s="108">
        <v>-0.97</v>
      </c>
      <c r="H19845" s="108">
        <v>3.802</v>
      </c>
      <c r="I19845" s="108">
        <v>8.5519999999999996</v>
      </c>
      <c r="J19845" s="108">
        <v>-3.7679999999999998</v>
      </c>
      <c r="K19845" s="108">
        <v>-4.9320000000000004</v>
      </c>
      <c r="L19845" s="108">
        <v>-0.94799999999999995</v>
      </c>
      <c r="M19845" s="108">
        <v>-2.5259999999999998</v>
      </c>
      <c r="N19845" s="108">
        <v>1830.1579999999999</v>
      </c>
      <c r="O19845" s="108">
        <v>6.8129999999999997</v>
      </c>
      <c r="P19845" s="108">
        <v>2727.8180000000002</v>
      </c>
      <c r="Q19845" s="133">
        <v>0.92156000000000005</v>
      </c>
      <c r="R19845" s="134" t="s">
        <v>5732</v>
      </c>
      <c r="S19845" s="108">
        <v>120.021</v>
      </c>
    </row>
    <row r="19846" spans="1:19" ht="11.25" thickBot="1" x14ac:dyDescent="0.2">
      <c r="A19846" s="112"/>
    </row>
    <row r="19847" spans="1:19" ht="11.25" thickBot="1" x14ac:dyDescent="0.2">
      <c r="A19847" s="107">
        <v>3</v>
      </c>
      <c r="B19847" s="132">
        <v>0.8559606481481481</v>
      </c>
      <c r="C19847" s="108">
        <v>-7.0890000000000004</v>
      </c>
      <c r="D19847" s="108">
        <v>2.8180000000000001</v>
      </c>
      <c r="E19847" s="108">
        <v>-2.3660000000000001</v>
      </c>
      <c r="F19847" s="108">
        <v>0.62</v>
      </c>
      <c r="G19847" s="108">
        <v>-3.762</v>
      </c>
      <c r="H19847" s="108">
        <v>1.9930000000000001</v>
      </c>
      <c r="I19847" s="108">
        <v>3.2530000000000001</v>
      </c>
      <c r="J19847" s="108">
        <v>-0.94599999999999995</v>
      </c>
      <c r="K19847" s="108">
        <v>-0.22500000000000001</v>
      </c>
      <c r="L19847" s="108">
        <v>4.7779999999999996</v>
      </c>
      <c r="M19847" s="108">
        <v>3.1320000000000001</v>
      </c>
      <c r="N19847" s="108">
        <v>1856.184</v>
      </c>
      <c r="O19847" s="108">
        <v>3.2050000000000001</v>
      </c>
      <c r="P19847" s="108">
        <v>2669.7379999999998</v>
      </c>
      <c r="Q19847" s="133">
        <v>0.92873000000000006</v>
      </c>
      <c r="R19847" s="134" t="s">
        <v>5733</v>
      </c>
      <c r="S19847" s="108">
        <v>49.826000000000001</v>
      </c>
    </row>
    <row r="19848" spans="1:19" ht="11.25" thickBot="1" x14ac:dyDescent="0.2">
      <c r="A19848" s="112"/>
    </row>
    <row r="19849" spans="1:19" ht="11.25" thickBot="1" x14ac:dyDescent="0.2">
      <c r="A19849" s="135" t="s">
        <v>362</v>
      </c>
      <c r="B19849" s="112"/>
      <c r="C19849" s="136">
        <v>-4.952</v>
      </c>
      <c r="D19849" s="136">
        <v>2.1509999999999998</v>
      </c>
      <c r="E19849" s="136">
        <v>-3.3130000000000002</v>
      </c>
      <c r="F19849" s="136">
        <v>-0.64200000000000002</v>
      </c>
      <c r="G19849" s="136">
        <v>-2.524</v>
      </c>
      <c r="H19849" s="136">
        <v>3.4929999999999999</v>
      </c>
      <c r="I19849" s="136">
        <v>9.0020000000000007</v>
      </c>
      <c r="J19849" s="136">
        <v>-2.2069999999999999</v>
      </c>
      <c r="K19849" s="136">
        <v>-2.4319999999999999</v>
      </c>
      <c r="L19849" s="136">
        <v>4.0659999999999998</v>
      </c>
      <c r="M19849" s="136">
        <v>0.60599999999999998</v>
      </c>
      <c r="N19849" s="136">
        <v>1771.3510000000001</v>
      </c>
      <c r="O19849" s="136">
        <v>4.6619999999999999</v>
      </c>
      <c r="P19849" s="136">
        <v>2718.81</v>
      </c>
      <c r="Q19849" s="137">
        <v>0.91796</v>
      </c>
      <c r="R19849" s="134" t="s">
        <v>5734</v>
      </c>
      <c r="S19849" s="136">
        <v>80.617000000000004</v>
      </c>
    </row>
    <row r="19850" spans="1:19" ht="11.25" thickBot="1" x14ac:dyDescent="0.2">
      <c r="A19850" s="112"/>
    </row>
    <row r="19851" spans="1:19" ht="11.25" thickBot="1" x14ac:dyDescent="0.2">
      <c r="A19851" s="138" t="s">
        <v>364</v>
      </c>
      <c r="B19851" s="112"/>
      <c r="C19851" s="136">
        <v>1.903</v>
      </c>
      <c r="D19851" s="136">
        <v>2.8650000000000002</v>
      </c>
      <c r="E19851" s="136">
        <v>0.94</v>
      </c>
      <c r="F19851" s="136">
        <v>2.1629999999999998</v>
      </c>
      <c r="G19851" s="136">
        <v>1.423</v>
      </c>
      <c r="H19851" s="136">
        <v>1.3720000000000001</v>
      </c>
      <c r="I19851" s="136">
        <v>5.9870000000000001</v>
      </c>
      <c r="J19851" s="136">
        <v>1.4350000000000001</v>
      </c>
      <c r="K19851" s="136">
        <v>2.367</v>
      </c>
      <c r="L19851" s="136">
        <v>4.6980000000000004</v>
      </c>
      <c r="M19851" s="136">
        <v>2.8769999999999998</v>
      </c>
      <c r="N19851" s="136">
        <v>125.074</v>
      </c>
      <c r="O19851" s="136">
        <v>1.9019999999999999</v>
      </c>
      <c r="P19851" s="136">
        <v>45.246000000000002</v>
      </c>
      <c r="Q19851" s="137">
        <v>1.295E-2</v>
      </c>
      <c r="R19851" s="134" t="s">
        <v>5735</v>
      </c>
      <c r="S19851" s="136">
        <v>35.881</v>
      </c>
    </row>
    <row r="19852" spans="1:19" ht="11.25" thickBot="1" x14ac:dyDescent="0.2">
      <c r="A19852" s="112"/>
    </row>
    <row r="19853" spans="1:19" ht="11.25" thickBot="1" x14ac:dyDescent="0.2">
      <c r="A19853" s="139" t="s">
        <v>366</v>
      </c>
      <c r="B19853" s="112"/>
      <c r="C19853" s="136">
        <v>38.44</v>
      </c>
      <c r="D19853" s="136">
        <v>133.167</v>
      </c>
      <c r="E19853" s="136">
        <v>28.361999999999998</v>
      </c>
      <c r="F19853" s="136">
        <v>337.108</v>
      </c>
      <c r="G19853" s="136">
        <v>56.366999999999997</v>
      </c>
      <c r="H19853" s="136">
        <v>39.274999999999999</v>
      </c>
      <c r="I19853" s="136">
        <v>66.507999999999996</v>
      </c>
      <c r="J19853" s="136">
        <v>65.015000000000001</v>
      </c>
      <c r="K19853" s="136">
        <v>97.344999999999999</v>
      </c>
      <c r="L19853" s="136">
        <v>115.563</v>
      </c>
      <c r="M19853" s="136">
        <v>474.43299999999999</v>
      </c>
      <c r="N19853" s="136">
        <v>7.0609999999999999</v>
      </c>
      <c r="O19853" s="136">
        <v>40.795000000000002</v>
      </c>
      <c r="P19853" s="136">
        <v>1.6639999999999999</v>
      </c>
      <c r="Q19853" s="140">
        <v>1.41</v>
      </c>
      <c r="R19853" s="134" t="s">
        <v>5736</v>
      </c>
      <c r="S19853" s="136">
        <v>44.508000000000003</v>
      </c>
    </row>
    <row r="19854" spans="1:19" ht="11.25" thickBot="1" x14ac:dyDescent="0.2">
      <c r="A19854" s="112"/>
    </row>
    <row r="19855" spans="1:19" ht="11.25" thickBot="1" x14ac:dyDescent="0.2">
      <c r="A19855" s="106" t="s">
        <v>357</v>
      </c>
      <c r="B19855" s="106" t="s">
        <v>358</v>
      </c>
      <c r="C19855" s="130" t="s">
        <v>68</v>
      </c>
    </row>
    <row r="19856" spans="1:19" ht="11.25" thickBot="1" x14ac:dyDescent="0.2">
      <c r="A19856" s="107">
        <v>1</v>
      </c>
      <c r="B19856" s="132">
        <v>0.85559027777777785</v>
      </c>
      <c r="C19856" s="108">
        <v>-3.7999999999999999E-2</v>
      </c>
    </row>
    <row r="19857" spans="1:19" ht="11.25" thickBot="1" x14ac:dyDescent="0.2">
      <c r="A19857" s="112"/>
    </row>
    <row r="19858" spans="1:19" ht="11.25" thickBot="1" x14ac:dyDescent="0.2">
      <c r="A19858" s="107">
        <v>2</v>
      </c>
      <c r="B19858" s="132">
        <v>0.85577546296296303</v>
      </c>
      <c r="C19858" s="108">
        <v>-1.9079999999999999</v>
      </c>
    </row>
    <row r="19859" spans="1:19" ht="11.25" thickBot="1" x14ac:dyDescent="0.2">
      <c r="A19859" s="112"/>
    </row>
    <row r="19860" spans="1:19" ht="11.25" thickBot="1" x14ac:dyDescent="0.2">
      <c r="A19860" s="107">
        <v>3</v>
      </c>
      <c r="B19860" s="132">
        <v>0.8559606481481481</v>
      </c>
      <c r="C19860" s="108">
        <v>-7.4720000000000004</v>
      </c>
    </row>
    <row r="19861" spans="1:19" ht="11.25" thickBot="1" x14ac:dyDescent="0.2">
      <c r="A19861" s="112"/>
    </row>
    <row r="19862" spans="1:19" ht="11.25" thickBot="1" x14ac:dyDescent="0.2">
      <c r="A19862" s="135" t="s">
        <v>362</v>
      </c>
      <c r="B19862" s="112"/>
      <c r="C19862" s="136">
        <v>-3.14</v>
      </c>
    </row>
    <row r="19863" spans="1:19" ht="11.25" thickBot="1" x14ac:dyDescent="0.2">
      <c r="A19863" s="112"/>
    </row>
    <row r="19864" spans="1:19" ht="11.25" thickBot="1" x14ac:dyDescent="0.2">
      <c r="A19864" s="138" t="s">
        <v>364</v>
      </c>
      <c r="B19864" s="112"/>
      <c r="C19864" s="136">
        <v>3.867</v>
      </c>
    </row>
    <row r="19865" spans="1:19" ht="11.25" thickBot="1" x14ac:dyDescent="0.2">
      <c r="A19865" s="112"/>
    </row>
    <row r="19866" spans="1:19" ht="11.25" thickBot="1" x14ac:dyDescent="0.2">
      <c r="A19866" s="139" t="s">
        <v>366</v>
      </c>
      <c r="B19866" s="112"/>
      <c r="C19866" s="136">
        <v>123.17400000000001</v>
      </c>
    </row>
    <row r="19867" spans="1:19" ht="10.5" x14ac:dyDescent="0.15">
      <c r="A19867" s="112"/>
    </row>
    <row r="19868" spans="1:19" x14ac:dyDescent="0.15">
      <c r="A19868" s="129"/>
      <c r="B19868" s="86" t="s">
        <v>5737</v>
      </c>
    </row>
    <row r="19869" spans="1:19" ht="9.75" thickBot="1" x14ac:dyDescent="0.2">
      <c r="A19869" s="81" t="s">
        <v>5871</v>
      </c>
    </row>
    <row r="19870" spans="1:19" ht="11.25" thickBot="1" x14ac:dyDescent="0.2">
      <c r="A19870" s="106" t="s">
        <v>357</v>
      </c>
      <c r="B19870" s="106" t="s">
        <v>358</v>
      </c>
      <c r="C19870" s="130" t="s">
        <v>0</v>
      </c>
      <c r="D19870" s="130" t="s">
        <v>1</v>
      </c>
      <c r="E19870" s="130" t="s">
        <v>2</v>
      </c>
      <c r="F19870" s="130" t="s">
        <v>3</v>
      </c>
      <c r="G19870" s="130" t="s">
        <v>4</v>
      </c>
      <c r="H19870" s="130" t="s">
        <v>5</v>
      </c>
      <c r="I19870" s="131" t="s">
        <v>6</v>
      </c>
      <c r="J19870" s="131" t="s">
        <v>7</v>
      </c>
      <c r="K19870" s="130" t="s">
        <v>8</v>
      </c>
      <c r="L19870" s="130" t="s">
        <v>9</v>
      </c>
      <c r="M19870" s="130" t="s">
        <v>10</v>
      </c>
      <c r="N19870" s="130" t="s">
        <v>11</v>
      </c>
      <c r="O19870" s="130" t="s">
        <v>12</v>
      </c>
      <c r="P19870" s="130" t="s">
        <v>13</v>
      </c>
      <c r="Q19870" s="130" t="s">
        <v>14</v>
      </c>
      <c r="R19870" s="130" t="s">
        <v>15</v>
      </c>
      <c r="S19870" s="130" t="s">
        <v>16</v>
      </c>
    </row>
    <row r="19871" spans="1:19" ht="11.25" thickBot="1" x14ac:dyDescent="0.2">
      <c r="A19871" s="107">
        <v>1</v>
      </c>
      <c r="B19871" s="132">
        <v>0.8607407407407407</v>
      </c>
      <c r="C19871" s="108">
        <v>369088.98</v>
      </c>
      <c r="D19871" s="141" t="s">
        <v>14413</v>
      </c>
      <c r="E19871" s="141" t="s">
        <v>14414</v>
      </c>
      <c r="F19871" s="141" t="s">
        <v>14415</v>
      </c>
      <c r="G19871" s="141" t="s">
        <v>14416</v>
      </c>
      <c r="H19871" s="141" t="s">
        <v>14417</v>
      </c>
      <c r="I19871" s="133">
        <v>1.0928899999999999</v>
      </c>
      <c r="J19871" s="134" t="s">
        <v>5743</v>
      </c>
      <c r="K19871" s="141" t="s">
        <v>14418</v>
      </c>
      <c r="L19871" s="108">
        <v>226.02099999999999</v>
      </c>
      <c r="M19871" s="108">
        <v>16454.452000000001</v>
      </c>
      <c r="N19871" s="108">
        <v>42554.23</v>
      </c>
      <c r="O19871" s="141" t="s">
        <v>14419</v>
      </c>
      <c r="P19871" s="108">
        <v>260817.74</v>
      </c>
      <c r="Q19871" s="108">
        <v>3120.3389999999999</v>
      </c>
      <c r="R19871" s="108">
        <v>5082.2370000000001</v>
      </c>
      <c r="S19871" s="108">
        <v>38982.197</v>
      </c>
    </row>
    <row r="19872" spans="1:19" ht="11.25" thickBot="1" x14ac:dyDescent="0.2">
      <c r="A19872" s="112"/>
    </row>
    <row r="19873" spans="1:19" ht="11.25" thickBot="1" x14ac:dyDescent="0.2">
      <c r="A19873" s="107">
        <v>2</v>
      </c>
      <c r="B19873" s="132">
        <v>0.86093750000000002</v>
      </c>
      <c r="C19873" s="108">
        <v>367966.28</v>
      </c>
      <c r="D19873" s="141" t="s">
        <v>14420</v>
      </c>
      <c r="E19873" s="141" t="s">
        <v>14421</v>
      </c>
      <c r="F19873" s="141" t="s">
        <v>14422</v>
      </c>
      <c r="G19873" s="141" t="s">
        <v>14423</v>
      </c>
      <c r="H19873" s="141" t="s">
        <v>14424</v>
      </c>
      <c r="I19873" s="133">
        <v>1.12324</v>
      </c>
      <c r="J19873" s="134" t="s">
        <v>5750</v>
      </c>
      <c r="K19873" s="141" t="s">
        <v>14425</v>
      </c>
      <c r="L19873" s="108">
        <v>221.67</v>
      </c>
      <c r="M19873" s="108">
        <v>15322.407999999999</v>
      </c>
      <c r="N19873" s="108">
        <v>42108</v>
      </c>
      <c r="O19873" s="141" t="s">
        <v>14426</v>
      </c>
      <c r="P19873" s="108">
        <v>258183.9</v>
      </c>
      <c r="Q19873" s="108">
        <v>2900.4319999999998</v>
      </c>
      <c r="R19873" s="108">
        <v>5196.0709999999999</v>
      </c>
      <c r="S19873" s="108">
        <v>39968.464999999997</v>
      </c>
    </row>
    <row r="19874" spans="1:19" ht="11.25" thickBot="1" x14ac:dyDescent="0.2">
      <c r="A19874" s="112"/>
    </row>
    <row r="19875" spans="1:19" ht="11.25" thickBot="1" x14ac:dyDescent="0.2">
      <c r="A19875" s="107">
        <v>3</v>
      </c>
      <c r="B19875" s="132">
        <v>0.86111111111111116</v>
      </c>
      <c r="C19875" s="108">
        <v>371377.6</v>
      </c>
      <c r="D19875" s="141" t="s">
        <v>14427</v>
      </c>
      <c r="E19875" s="141" t="s">
        <v>14428</v>
      </c>
      <c r="F19875" s="141" t="s">
        <v>14429</v>
      </c>
      <c r="G19875" s="141" t="s">
        <v>14430</v>
      </c>
      <c r="H19875" s="141" t="s">
        <v>14431</v>
      </c>
      <c r="I19875" s="133">
        <v>1.12161</v>
      </c>
      <c r="J19875" s="134" t="s">
        <v>5757</v>
      </c>
      <c r="K19875" s="141" t="s">
        <v>14432</v>
      </c>
      <c r="L19875" s="108">
        <v>199.703</v>
      </c>
      <c r="M19875" s="108">
        <v>14352.257</v>
      </c>
      <c r="N19875" s="108">
        <v>38691.413</v>
      </c>
      <c r="O19875" s="141" t="s">
        <v>14433</v>
      </c>
      <c r="P19875" s="108">
        <v>256287.48</v>
      </c>
      <c r="Q19875" s="108">
        <v>2775.7330000000002</v>
      </c>
      <c r="R19875" s="108">
        <v>5212.3810000000003</v>
      </c>
      <c r="S19875" s="108">
        <v>39061.709000000003</v>
      </c>
    </row>
    <row r="19876" spans="1:19" ht="11.25" thickBot="1" x14ac:dyDescent="0.2">
      <c r="A19876" s="112"/>
    </row>
    <row r="19877" spans="1:19" ht="11.25" thickBot="1" x14ac:dyDescent="0.2">
      <c r="A19877" s="135" t="s">
        <v>362</v>
      </c>
      <c r="B19877" s="112"/>
      <c r="C19877" s="136">
        <v>369477.62</v>
      </c>
      <c r="D19877" s="141" t="s">
        <v>14434</v>
      </c>
      <c r="E19877" s="141" t="s">
        <v>14435</v>
      </c>
      <c r="F19877" s="141" t="s">
        <v>14436</v>
      </c>
      <c r="G19877" s="141" t="s">
        <v>14437</v>
      </c>
      <c r="H19877" s="141" t="s">
        <v>14438</v>
      </c>
      <c r="I19877" s="137">
        <v>1.1125799999999999</v>
      </c>
      <c r="J19877" s="134" t="s">
        <v>5765</v>
      </c>
      <c r="K19877" s="141" t="s">
        <v>14439</v>
      </c>
      <c r="L19877" s="136">
        <v>215.798</v>
      </c>
      <c r="M19877" s="136">
        <v>15376.371999999999</v>
      </c>
      <c r="N19877" s="136">
        <v>41117.881000000001</v>
      </c>
      <c r="O19877" s="141" t="s">
        <v>14440</v>
      </c>
      <c r="P19877" s="136">
        <v>258429.71</v>
      </c>
      <c r="Q19877" s="136">
        <v>2932.1680000000001</v>
      </c>
      <c r="R19877" s="136">
        <v>5163.5630000000001</v>
      </c>
      <c r="S19877" s="136">
        <v>39337.457000000002</v>
      </c>
    </row>
    <row r="19878" spans="1:19" ht="11.25" thickBot="1" x14ac:dyDescent="0.2">
      <c r="A19878" s="112"/>
    </row>
    <row r="19879" spans="1:19" ht="11.25" thickBot="1" x14ac:dyDescent="0.2">
      <c r="A19879" s="138" t="s">
        <v>364</v>
      </c>
      <c r="B19879" s="112"/>
      <c r="C19879" s="136">
        <v>1738.55</v>
      </c>
      <c r="D19879" s="141" t="s">
        <v>14441</v>
      </c>
      <c r="E19879" s="141" t="s">
        <v>14442</v>
      </c>
      <c r="F19879" s="141" t="s">
        <v>14443</v>
      </c>
      <c r="G19879" s="141" t="s">
        <v>14444</v>
      </c>
      <c r="H19879" s="141" t="s">
        <v>14445</v>
      </c>
      <c r="I19879" s="137">
        <v>1.7069999999999998E-2</v>
      </c>
      <c r="J19879" s="134" t="s">
        <v>5773</v>
      </c>
      <c r="K19879" s="141" t="s">
        <v>14446</v>
      </c>
      <c r="L19879" s="136">
        <v>14.106999999999999</v>
      </c>
      <c r="M19879" s="136">
        <v>1052.136</v>
      </c>
      <c r="N19879" s="136">
        <v>2113.194</v>
      </c>
      <c r="O19879" s="141" t="s">
        <v>14447</v>
      </c>
      <c r="P19879" s="136">
        <v>2275.1089999999999</v>
      </c>
      <c r="Q19879" s="136">
        <v>174.48099999999999</v>
      </c>
      <c r="R19879" s="136">
        <v>70.900999999999996</v>
      </c>
      <c r="S19879" s="136">
        <v>547.91300000000001</v>
      </c>
    </row>
    <row r="19880" spans="1:19" ht="11.25" thickBot="1" x14ac:dyDescent="0.2">
      <c r="A19880" s="112"/>
    </row>
    <row r="19881" spans="1:19" ht="11.25" thickBot="1" x14ac:dyDescent="0.2">
      <c r="A19881" s="139" t="s">
        <v>366</v>
      </c>
      <c r="B19881" s="112"/>
      <c r="C19881" s="136">
        <v>0.47099999999999997</v>
      </c>
      <c r="D19881" s="141" t="s">
        <v>1707</v>
      </c>
      <c r="E19881" s="141" t="s">
        <v>5775</v>
      </c>
      <c r="F19881" s="141" t="s">
        <v>5776</v>
      </c>
      <c r="G19881" s="141" t="s">
        <v>3282</v>
      </c>
      <c r="H19881" s="141" t="s">
        <v>5777</v>
      </c>
      <c r="I19881" s="140">
        <v>1.5349999999999999</v>
      </c>
      <c r="J19881" s="134" t="s">
        <v>5778</v>
      </c>
      <c r="K19881" s="141" t="s">
        <v>5779</v>
      </c>
      <c r="L19881" s="136">
        <v>6.5369999999999999</v>
      </c>
      <c r="M19881" s="136">
        <v>6.843</v>
      </c>
      <c r="N19881" s="136">
        <v>5.1390000000000002</v>
      </c>
      <c r="O19881" s="141" t="s">
        <v>5780</v>
      </c>
      <c r="P19881" s="136">
        <v>0.88</v>
      </c>
      <c r="Q19881" s="136">
        <v>5.9509999999999996</v>
      </c>
      <c r="R19881" s="136">
        <v>1.373</v>
      </c>
      <c r="S19881" s="136">
        <v>1.393</v>
      </c>
    </row>
    <row r="19882" spans="1:19" ht="11.25" thickBot="1" x14ac:dyDescent="0.2">
      <c r="A19882" s="112"/>
    </row>
    <row r="19883" spans="1:19" ht="11.25" thickBot="1" x14ac:dyDescent="0.2">
      <c r="A19883" s="106" t="s">
        <v>357</v>
      </c>
      <c r="B19883" s="106" t="s">
        <v>358</v>
      </c>
      <c r="C19883" s="130" t="s">
        <v>17</v>
      </c>
      <c r="D19883" s="130" t="s">
        <v>18</v>
      </c>
      <c r="E19883" s="131" t="s">
        <v>19</v>
      </c>
      <c r="F19883" s="131" t="s">
        <v>20</v>
      </c>
      <c r="G19883" s="130" t="s">
        <v>21</v>
      </c>
      <c r="H19883" s="130" t="s">
        <v>22</v>
      </c>
      <c r="I19883" s="130" t="s">
        <v>23</v>
      </c>
      <c r="J19883" s="130" t="s">
        <v>24</v>
      </c>
      <c r="K19883" s="131" t="s">
        <v>25</v>
      </c>
      <c r="L19883" s="131" t="s">
        <v>26</v>
      </c>
      <c r="M19883" s="130" t="s">
        <v>27</v>
      </c>
      <c r="N19883" s="130" t="s">
        <v>28</v>
      </c>
      <c r="O19883" s="130" t="s">
        <v>29</v>
      </c>
      <c r="P19883" s="130" t="s">
        <v>30</v>
      </c>
      <c r="Q19883" s="130" t="s">
        <v>31</v>
      </c>
      <c r="R19883" s="130" t="s">
        <v>32</v>
      </c>
      <c r="S19883" s="130" t="s">
        <v>33</v>
      </c>
    </row>
    <row r="19884" spans="1:19" ht="11.25" thickBot="1" x14ac:dyDescent="0.2">
      <c r="A19884" s="107">
        <v>1</v>
      </c>
      <c r="B19884" s="132">
        <v>0.8607407407407407</v>
      </c>
      <c r="C19884" s="108">
        <v>94631.392999999996</v>
      </c>
      <c r="D19884" s="108">
        <v>254138.23999999999</v>
      </c>
      <c r="E19884" s="133">
        <v>0.99785999999999997</v>
      </c>
      <c r="F19884" s="133">
        <v>0.98831000000000002</v>
      </c>
      <c r="G19884" s="108">
        <v>47.406999999999996</v>
      </c>
      <c r="H19884" s="108">
        <v>47.408999999999999</v>
      </c>
      <c r="I19884" s="108">
        <v>794193.08</v>
      </c>
      <c r="J19884" s="141" t="s">
        <v>14448</v>
      </c>
      <c r="K19884" s="133">
        <v>1.0920399999999999</v>
      </c>
      <c r="L19884" s="134" t="s">
        <v>5782</v>
      </c>
      <c r="M19884" s="108">
        <v>1346.597</v>
      </c>
      <c r="N19884" s="108">
        <v>481.01100000000002</v>
      </c>
      <c r="O19884" s="108">
        <v>3.4569999999999999</v>
      </c>
      <c r="P19884" s="108">
        <v>83.241</v>
      </c>
      <c r="Q19884" s="108">
        <v>357.41300000000001</v>
      </c>
      <c r="R19884" s="108">
        <v>-100.97</v>
      </c>
      <c r="S19884" s="108">
        <v>417.411</v>
      </c>
    </row>
    <row r="19885" spans="1:19" ht="11.25" thickBot="1" x14ac:dyDescent="0.2">
      <c r="A19885" s="112"/>
    </row>
    <row r="19886" spans="1:19" ht="11.25" thickBot="1" x14ac:dyDescent="0.2">
      <c r="A19886" s="107">
        <v>2</v>
      </c>
      <c r="B19886" s="132">
        <v>0.86093750000000002</v>
      </c>
      <c r="C19886" s="108">
        <v>96272.92</v>
      </c>
      <c r="D19886" s="108">
        <v>253753.24</v>
      </c>
      <c r="E19886" s="133">
        <v>1.0135700000000001</v>
      </c>
      <c r="F19886" s="133">
        <v>0.99338000000000004</v>
      </c>
      <c r="G19886" s="108">
        <v>49.527999999999999</v>
      </c>
      <c r="H19886" s="108">
        <v>47.603999999999999</v>
      </c>
      <c r="I19886" s="108">
        <v>800344.7</v>
      </c>
      <c r="J19886" s="141" t="s">
        <v>14449</v>
      </c>
      <c r="K19886" s="133">
        <v>1.1189499999999999</v>
      </c>
      <c r="L19886" s="134" t="s">
        <v>5784</v>
      </c>
      <c r="M19886" s="108">
        <v>1197.873</v>
      </c>
      <c r="N19886" s="108">
        <v>483.43900000000002</v>
      </c>
      <c r="O19886" s="108">
        <v>0.92800000000000005</v>
      </c>
      <c r="P19886" s="108">
        <v>66.260999999999996</v>
      </c>
      <c r="Q19886" s="108">
        <v>363.11900000000003</v>
      </c>
      <c r="R19886" s="108">
        <v>-82.358999999999995</v>
      </c>
      <c r="S19886" s="108">
        <v>416.97399999999999</v>
      </c>
    </row>
    <row r="19887" spans="1:19" ht="11.25" thickBot="1" x14ac:dyDescent="0.2">
      <c r="A19887" s="112"/>
    </row>
    <row r="19888" spans="1:19" ht="11.25" thickBot="1" x14ac:dyDescent="0.2">
      <c r="A19888" s="107">
        <v>3</v>
      </c>
      <c r="B19888" s="132">
        <v>0.86111111111111116</v>
      </c>
      <c r="C19888" s="108">
        <v>96728.5</v>
      </c>
      <c r="D19888" s="108">
        <v>253268.71</v>
      </c>
      <c r="E19888" s="133">
        <v>1.01536</v>
      </c>
      <c r="F19888" s="133">
        <v>1.00566</v>
      </c>
      <c r="G19888" s="108">
        <v>46.473999999999997</v>
      </c>
      <c r="H19888" s="108">
        <v>35.695</v>
      </c>
      <c r="I19888" s="108">
        <v>796136.58</v>
      </c>
      <c r="J19888" s="141" t="s">
        <v>14450</v>
      </c>
      <c r="K19888" s="133">
        <v>1.1116200000000001</v>
      </c>
      <c r="L19888" s="134" t="s">
        <v>5786</v>
      </c>
      <c r="M19888" s="108">
        <v>976.81500000000005</v>
      </c>
      <c r="N19888" s="108">
        <v>462.55599999999998</v>
      </c>
      <c r="O19888" s="108">
        <v>2.5979999999999999</v>
      </c>
      <c r="P19888" s="108">
        <v>76.951999999999998</v>
      </c>
      <c r="Q19888" s="108">
        <v>335.47</v>
      </c>
      <c r="R19888" s="108">
        <v>-84.242000000000004</v>
      </c>
      <c r="S19888" s="108">
        <v>451.90699999999998</v>
      </c>
    </row>
    <row r="19889" spans="1:19" ht="11.25" thickBot="1" x14ac:dyDescent="0.2">
      <c r="A19889" s="112"/>
    </row>
    <row r="19890" spans="1:19" ht="11.25" thickBot="1" x14ac:dyDescent="0.2">
      <c r="A19890" s="135" t="s">
        <v>362</v>
      </c>
      <c r="B19890" s="112"/>
      <c r="C19890" s="136">
        <v>95877.604000000007</v>
      </c>
      <c r="D19890" s="136">
        <v>253720.06</v>
      </c>
      <c r="E19890" s="137">
        <v>1.0089300000000001</v>
      </c>
      <c r="F19890" s="137">
        <v>0.99578</v>
      </c>
      <c r="G19890" s="136">
        <v>47.802999999999997</v>
      </c>
      <c r="H19890" s="136">
        <v>43.569000000000003</v>
      </c>
      <c r="I19890" s="136">
        <v>796891.45</v>
      </c>
      <c r="J19890" s="141" t="s">
        <v>14451</v>
      </c>
      <c r="K19890" s="137">
        <v>1.10754</v>
      </c>
      <c r="L19890" s="134" t="s">
        <v>5788</v>
      </c>
      <c r="M19890" s="136">
        <v>1173.7619999999999</v>
      </c>
      <c r="N19890" s="136">
        <v>475.66899999999998</v>
      </c>
      <c r="O19890" s="136">
        <v>2.3279999999999998</v>
      </c>
      <c r="P19890" s="136">
        <v>75.484999999999999</v>
      </c>
      <c r="Q19890" s="136">
        <v>352.00099999999998</v>
      </c>
      <c r="R19890" s="136">
        <v>-89.19</v>
      </c>
      <c r="S19890" s="136">
        <v>428.76400000000001</v>
      </c>
    </row>
    <row r="19891" spans="1:19" ht="11.25" thickBot="1" x14ac:dyDescent="0.2">
      <c r="A19891" s="112"/>
    </row>
    <row r="19892" spans="1:19" ht="11.25" thickBot="1" x14ac:dyDescent="0.2">
      <c r="A19892" s="138" t="s">
        <v>364</v>
      </c>
      <c r="B19892" s="112"/>
      <c r="C19892" s="136">
        <v>1103.028</v>
      </c>
      <c r="D19892" s="136">
        <v>435.71</v>
      </c>
      <c r="E19892" s="137">
        <v>9.6299999999999997E-3</v>
      </c>
      <c r="F19892" s="137">
        <v>8.9200000000000008E-3</v>
      </c>
      <c r="G19892" s="136">
        <v>1.5649999999999999</v>
      </c>
      <c r="H19892" s="136">
        <v>6.82</v>
      </c>
      <c r="I19892" s="136">
        <v>3144.5189999999998</v>
      </c>
      <c r="J19892" s="141" t="s">
        <v>14452</v>
      </c>
      <c r="K19892" s="137">
        <v>1.391E-2</v>
      </c>
      <c r="L19892" s="134" t="s">
        <v>4977</v>
      </c>
      <c r="M19892" s="136">
        <v>186.066</v>
      </c>
      <c r="N19892" s="136">
        <v>11.420999999999999</v>
      </c>
      <c r="O19892" s="136">
        <v>1.286</v>
      </c>
      <c r="P19892" s="136">
        <v>8.5839999999999996</v>
      </c>
      <c r="Q19892" s="136">
        <v>14.598000000000001</v>
      </c>
      <c r="R19892" s="136">
        <v>10.244999999999999</v>
      </c>
      <c r="S19892" s="136">
        <v>20.044</v>
      </c>
    </row>
    <row r="19893" spans="1:19" ht="11.25" thickBot="1" x14ac:dyDescent="0.2">
      <c r="A19893" s="112"/>
    </row>
    <row r="19894" spans="1:19" ht="11.25" thickBot="1" x14ac:dyDescent="0.2">
      <c r="A19894" s="139" t="s">
        <v>366</v>
      </c>
      <c r="B19894" s="112"/>
      <c r="C19894" s="136">
        <v>1.1499999999999999</v>
      </c>
      <c r="D19894" s="136">
        <v>0.17199999999999999</v>
      </c>
      <c r="E19894" s="140">
        <v>0.95399999999999996</v>
      </c>
      <c r="F19894" s="140">
        <v>0.89600000000000002</v>
      </c>
      <c r="G19894" s="136">
        <v>3.274</v>
      </c>
      <c r="H19894" s="136">
        <v>15.654</v>
      </c>
      <c r="I19894" s="136">
        <v>0.39500000000000002</v>
      </c>
      <c r="J19894" s="141" t="s">
        <v>5789</v>
      </c>
      <c r="K19894" s="140">
        <v>1.256</v>
      </c>
      <c r="L19894" s="134" t="s">
        <v>1064</v>
      </c>
      <c r="M19894" s="136">
        <v>15.852</v>
      </c>
      <c r="N19894" s="136">
        <v>2.4009999999999998</v>
      </c>
      <c r="O19894" s="136">
        <v>55.241</v>
      </c>
      <c r="P19894" s="136">
        <v>11.372</v>
      </c>
      <c r="Q19894" s="136">
        <v>4.1470000000000002</v>
      </c>
      <c r="R19894" s="136">
        <v>11.486000000000001</v>
      </c>
      <c r="S19894" s="136">
        <v>4.6749999999999998</v>
      </c>
    </row>
    <row r="19895" spans="1:19" ht="11.25" thickBot="1" x14ac:dyDescent="0.2">
      <c r="A19895" s="112"/>
    </row>
    <row r="19896" spans="1:19" ht="11.25" thickBot="1" x14ac:dyDescent="0.2">
      <c r="A19896" s="106" t="s">
        <v>357</v>
      </c>
      <c r="B19896" s="106" t="s">
        <v>358</v>
      </c>
      <c r="C19896" s="131" t="s">
        <v>34</v>
      </c>
      <c r="D19896" s="131" t="s">
        <v>35</v>
      </c>
      <c r="E19896" s="130" t="s">
        <v>36</v>
      </c>
      <c r="F19896" s="130" t="s">
        <v>37</v>
      </c>
      <c r="G19896" s="130" t="s">
        <v>38</v>
      </c>
      <c r="H19896" s="130" t="s">
        <v>39</v>
      </c>
      <c r="I19896" s="130" t="s">
        <v>40</v>
      </c>
      <c r="J19896" s="130" t="s">
        <v>41</v>
      </c>
      <c r="K19896" s="130" t="s">
        <v>42</v>
      </c>
      <c r="L19896" s="130" t="s">
        <v>43</v>
      </c>
      <c r="M19896" s="130" t="s">
        <v>44</v>
      </c>
      <c r="N19896" s="130" t="s">
        <v>45</v>
      </c>
      <c r="O19896" s="130" t="s">
        <v>46</v>
      </c>
      <c r="P19896" s="130" t="s">
        <v>47</v>
      </c>
      <c r="Q19896" s="130" t="s">
        <v>48</v>
      </c>
      <c r="R19896" s="130" t="s">
        <v>49</v>
      </c>
      <c r="S19896" s="130" t="s">
        <v>50</v>
      </c>
    </row>
    <row r="19897" spans="1:19" ht="11.25" thickBot="1" x14ac:dyDescent="0.2">
      <c r="A19897" s="107">
        <v>1</v>
      </c>
      <c r="B19897" s="132">
        <v>0.8607407407407407</v>
      </c>
      <c r="C19897" s="133">
        <v>0.94613999999999998</v>
      </c>
      <c r="D19897" s="134" t="s">
        <v>5790</v>
      </c>
      <c r="E19897" s="108">
        <v>11653.911</v>
      </c>
      <c r="F19897" s="108">
        <v>481.14699999999999</v>
      </c>
      <c r="G19897" s="108">
        <v>1.712</v>
      </c>
      <c r="H19897" s="108">
        <v>5762.7389999999996</v>
      </c>
      <c r="I19897" s="108">
        <v>1376575.7</v>
      </c>
      <c r="J19897" s="141" t="s">
        <v>14453</v>
      </c>
      <c r="K19897" s="141" t="s">
        <v>14454</v>
      </c>
      <c r="L19897" s="141" t="s">
        <v>14455</v>
      </c>
      <c r="M19897" s="108">
        <v>232299.09</v>
      </c>
      <c r="N19897" s="108">
        <v>164376.18</v>
      </c>
      <c r="O19897" s="108">
        <v>22833.071</v>
      </c>
      <c r="P19897" s="108">
        <v>16269.593000000001</v>
      </c>
      <c r="Q19897" s="108">
        <v>26292.722000000002</v>
      </c>
      <c r="R19897" s="108">
        <v>18517.196</v>
      </c>
      <c r="S19897" s="108">
        <v>20612.398000000001</v>
      </c>
    </row>
    <row r="19898" spans="1:19" ht="11.25" thickBot="1" x14ac:dyDescent="0.2">
      <c r="A19898" s="112"/>
    </row>
    <row r="19899" spans="1:19" ht="11.25" thickBot="1" x14ac:dyDescent="0.2">
      <c r="A19899" s="107">
        <v>2</v>
      </c>
      <c r="B19899" s="132">
        <v>0.86093750000000002</v>
      </c>
      <c r="C19899" s="133">
        <v>0.96479000000000004</v>
      </c>
      <c r="D19899" s="134" t="s">
        <v>5794</v>
      </c>
      <c r="E19899" s="108">
        <v>10787.498</v>
      </c>
      <c r="F19899" s="108">
        <v>496.38799999999998</v>
      </c>
      <c r="G19899" s="108">
        <v>-4.4999999999999998E-2</v>
      </c>
      <c r="H19899" s="108">
        <v>5675.7920000000004</v>
      </c>
      <c r="I19899" s="108">
        <v>1393189.7</v>
      </c>
      <c r="J19899" s="141" t="s">
        <v>14456</v>
      </c>
      <c r="K19899" s="141" t="s">
        <v>14457</v>
      </c>
      <c r="L19899" s="141" t="s">
        <v>14458</v>
      </c>
      <c r="M19899" s="108">
        <v>234824.06</v>
      </c>
      <c r="N19899" s="108">
        <v>165514.15</v>
      </c>
      <c r="O19899" s="108">
        <v>23166.662</v>
      </c>
      <c r="P19899" s="108">
        <v>16168.939</v>
      </c>
      <c r="Q19899" s="108">
        <v>26220.832999999999</v>
      </c>
      <c r="R19899" s="108">
        <v>18536.214</v>
      </c>
      <c r="S19899" s="108">
        <v>20979.499</v>
      </c>
    </row>
    <row r="19900" spans="1:19" ht="11.25" thickBot="1" x14ac:dyDescent="0.2">
      <c r="A19900" s="112"/>
    </row>
    <row r="19901" spans="1:19" ht="11.25" thickBot="1" x14ac:dyDescent="0.2">
      <c r="A19901" s="107">
        <v>3</v>
      </c>
      <c r="B19901" s="132">
        <v>0.86111111111111116</v>
      </c>
      <c r="C19901" s="133">
        <v>0.96467999999999998</v>
      </c>
      <c r="D19901" s="134" t="s">
        <v>5797</v>
      </c>
      <c r="E19901" s="108">
        <v>9579.5040000000008</v>
      </c>
      <c r="F19901" s="108">
        <v>483.012</v>
      </c>
      <c r="G19901" s="108">
        <v>2.5619999999999998</v>
      </c>
      <c r="H19901" s="108">
        <v>5964.4949999999999</v>
      </c>
      <c r="I19901" s="108">
        <v>1381350.2</v>
      </c>
      <c r="J19901" s="141" t="s">
        <v>14459</v>
      </c>
      <c r="K19901" s="141" t="s">
        <v>14460</v>
      </c>
      <c r="L19901" s="141" t="s">
        <v>14461</v>
      </c>
      <c r="M19901" s="108">
        <v>233430.87</v>
      </c>
      <c r="N19901" s="108">
        <v>163595.48000000001</v>
      </c>
      <c r="O19901" s="108">
        <v>23351.991999999998</v>
      </c>
      <c r="P19901" s="108">
        <v>15830.450999999999</v>
      </c>
      <c r="Q19901" s="108">
        <v>26185.393</v>
      </c>
      <c r="R19901" s="108">
        <v>18512.5</v>
      </c>
      <c r="S19901" s="108">
        <v>20772.875</v>
      </c>
    </row>
    <row r="19902" spans="1:19" ht="11.25" thickBot="1" x14ac:dyDescent="0.2">
      <c r="A19902" s="112"/>
    </row>
    <row r="19903" spans="1:19" ht="11.25" thickBot="1" x14ac:dyDescent="0.2">
      <c r="A19903" s="135" t="s">
        <v>362</v>
      </c>
      <c r="B19903" s="112"/>
      <c r="C19903" s="137">
        <v>0.95852999999999999</v>
      </c>
      <c r="D19903" s="134" t="s">
        <v>5801</v>
      </c>
      <c r="E19903" s="136">
        <v>10673.638000000001</v>
      </c>
      <c r="F19903" s="136">
        <v>486.84899999999999</v>
      </c>
      <c r="G19903" s="136">
        <v>1.41</v>
      </c>
      <c r="H19903" s="136">
        <v>5801.0079999999998</v>
      </c>
      <c r="I19903" s="136">
        <v>1383705.2</v>
      </c>
      <c r="J19903" s="141" t="s">
        <v>14462</v>
      </c>
      <c r="K19903" s="141" t="s">
        <v>14463</v>
      </c>
      <c r="L19903" s="141" t="s">
        <v>14464</v>
      </c>
      <c r="M19903" s="136">
        <v>233518.01</v>
      </c>
      <c r="N19903" s="136">
        <v>164495.26999999999</v>
      </c>
      <c r="O19903" s="136">
        <v>23117.241999999998</v>
      </c>
      <c r="P19903" s="136">
        <v>16089.661</v>
      </c>
      <c r="Q19903" s="136">
        <v>26232.983</v>
      </c>
      <c r="R19903" s="136">
        <v>18521.97</v>
      </c>
      <c r="S19903" s="136">
        <v>20788.257000000001</v>
      </c>
    </row>
    <row r="19904" spans="1:19" ht="11.25" thickBot="1" x14ac:dyDescent="0.2">
      <c r="A19904" s="112"/>
    </row>
    <row r="19905" spans="1:19" ht="11.25" thickBot="1" x14ac:dyDescent="0.2">
      <c r="A19905" s="138" t="s">
        <v>364</v>
      </c>
      <c r="B19905" s="112"/>
      <c r="C19905" s="137">
        <v>1.073E-2</v>
      </c>
      <c r="D19905" s="134" t="s">
        <v>5805</v>
      </c>
      <c r="E19905" s="136">
        <v>1041.8800000000001</v>
      </c>
      <c r="F19905" s="136">
        <v>8.3130000000000006</v>
      </c>
      <c r="G19905" s="136">
        <v>1.33</v>
      </c>
      <c r="H19905" s="136">
        <v>148.108</v>
      </c>
      <c r="I19905" s="136">
        <v>8553.6679999999997</v>
      </c>
      <c r="J19905" s="141" t="s">
        <v>14465</v>
      </c>
      <c r="K19905" s="141" t="s">
        <v>14466</v>
      </c>
      <c r="L19905" s="141" t="s">
        <v>14467</v>
      </c>
      <c r="M19905" s="136">
        <v>1264.7380000000001</v>
      </c>
      <c r="N19905" s="136">
        <v>964.86400000000003</v>
      </c>
      <c r="O19905" s="136">
        <v>262.96600000000001</v>
      </c>
      <c r="P19905" s="136">
        <v>230.05500000000001</v>
      </c>
      <c r="Q19905" s="136">
        <v>54.686</v>
      </c>
      <c r="R19905" s="136">
        <v>12.557</v>
      </c>
      <c r="S19905" s="136">
        <v>184.03299999999999</v>
      </c>
    </row>
    <row r="19906" spans="1:19" ht="11.25" thickBot="1" x14ac:dyDescent="0.2">
      <c r="A19906" s="112"/>
    </row>
    <row r="19907" spans="1:19" ht="11.25" thickBot="1" x14ac:dyDescent="0.2">
      <c r="A19907" s="139" t="s">
        <v>366</v>
      </c>
      <c r="B19907" s="112"/>
      <c r="C19907" s="140">
        <v>1.1200000000000001</v>
      </c>
      <c r="D19907" s="134" t="s">
        <v>5361</v>
      </c>
      <c r="E19907" s="136">
        <v>9.7609999999999992</v>
      </c>
      <c r="F19907" s="136">
        <v>1.708</v>
      </c>
      <c r="G19907" s="136">
        <v>94.331000000000003</v>
      </c>
      <c r="H19907" s="136">
        <v>2.5529999999999999</v>
      </c>
      <c r="I19907" s="136">
        <v>0.61799999999999999</v>
      </c>
      <c r="J19907" s="141" t="s">
        <v>3567</v>
      </c>
      <c r="K19907" s="141" t="s">
        <v>5554</v>
      </c>
      <c r="L19907" s="141" t="s">
        <v>5808</v>
      </c>
      <c r="M19907" s="136">
        <v>0.54200000000000004</v>
      </c>
      <c r="N19907" s="136">
        <v>0.58699999999999997</v>
      </c>
      <c r="O19907" s="136">
        <v>1.1379999999999999</v>
      </c>
      <c r="P19907" s="136">
        <v>1.43</v>
      </c>
      <c r="Q19907" s="136">
        <v>0.20799999999999999</v>
      </c>
      <c r="R19907" s="136">
        <v>6.8000000000000005E-2</v>
      </c>
      <c r="S19907" s="136">
        <v>0.88500000000000001</v>
      </c>
    </row>
    <row r="19908" spans="1:19" ht="11.25" thickBot="1" x14ac:dyDescent="0.2">
      <c r="A19908" s="112"/>
    </row>
    <row r="19909" spans="1:19" ht="11.25" thickBot="1" x14ac:dyDescent="0.2">
      <c r="A19909" s="106" t="s">
        <v>357</v>
      </c>
      <c r="B19909" s="106" t="s">
        <v>358</v>
      </c>
      <c r="C19909" s="130" t="s">
        <v>51</v>
      </c>
      <c r="D19909" s="130" t="s">
        <v>52</v>
      </c>
      <c r="E19909" s="130" t="s">
        <v>53</v>
      </c>
      <c r="F19909" s="130" t="s">
        <v>54</v>
      </c>
      <c r="G19909" s="130" t="s">
        <v>55</v>
      </c>
      <c r="H19909" s="130" t="s">
        <v>56</v>
      </c>
      <c r="I19909" s="130" t="s">
        <v>57</v>
      </c>
      <c r="J19909" s="130" t="s">
        <v>58</v>
      </c>
      <c r="K19909" s="130" t="s">
        <v>59</v>
      </c>
      <c r="L19909" s="130" t="s">
        <v>60</v>
      </c>
      <c r="M19909" s="130" t="s">
        <v>61</v>
      </c>
      <c r="N19909" s="130" t="s">
        <v>62</v>
      </c>
      <c r="O19909" s="130" t="s">
        <v>63</v>
      </c>
      <c r="P19909" s="130" t="s">
        <v>64</v>
      </c>
      <c r="Q19909" s="131" t="s">
        <v>65</v>
      </c>
      <c r="R19909" s="131" t="s">
        <v>66</v>
      </c>
      <c r="S19909" s="130" t="s">
        <v>67</v>
      </c>
    </row>
    <row r="19910" spans="1:19" ht="11.25" thickBot="1" x14ac:dyDescent="0.2">
      <c r="A19910" s="107">
        <v>1</v>
      </c>
      <c r="B19910" s="132">
        <v>0.8607407407407407</v>
      </c>
      <c r="C19910" s="108">
        <v>14783.466</v>
      </c>
      <c r="D19910" s="108">
        <v>12614.742</v>
      </c>
      <c r="E19910" s="108">
        <v>4119.8239999999996</v>
      </c>
      <c r="F19910" s="108">
        <v>4707.5659999999998</v>
      </c>
      <c r="G19910" s="108">
        <v>2853.6849999999999</v>
      </c>
      <c r="H19910" s="108">
        <v>331.428</v>
      </c>
      <c r="I19910" s="108">
        <v>252.072</v>
      </c>
      <c r="J19910" s="108">
        <v>13.606</v>
      </c>
      <c r="K19910" s="108">
        <v>12.449</v>
      </c>
      <c r="L19910" s="108">
        <v>-8.6029999999999998</v>
      </c>
      <c r="M19910" s="108">
        <v>-0.71299999999999997</v>
      </c>
      <c r="N19910" s="108">
        <v>311.21899999999999</v>
      </c>
      <c r="O19910" s="108">
        <v>1741.9079999999999</v>
      </c>
      <c r="P19910" s="108">
        <v>111574.93</v>
      </c>
      <c r="Q19910" s="133">
        <v>0.89749000000000001</v>
      </c>
      <c r="R19910" s="134" t="s">
        <v>5809</v>
      </c>
      <c r="S19910" s="108">
        <v>4456.38</v>
      </c>
    </row>
    <row r="19911" spans="1:19" ht="11.25" thickBot="1" x14ac:dyDescent="0.2">
      <c r="A19911" s="112"/>
    </row>
    <row r="19912" spans="1:19" ht="11.25" thickBot="1" x14ac:dyDescent="0.2">
      <c r="A19912" s="107">
        <v>2</v>
      </c>
      <c r="B19912" s="132">
        <v>0.86093750000000002</v>
      </c>
      <c r="C19912" s="108">
        <v>15224.547</v>
      </c>
      <c r="D19912" s="108">
        <v>12524.029</v>
      </c>
      <c r="E19912" s="108">
        <v>4093.1190000000001</v>
      </c>
      <c r="F19912" s="108">
        <v>4725.3739999999998</v>
      </c>
      <c r="G19912" s="108">
        <v>3056.2779999999998</v>
      </c>
      <c r="H19912" s="108">
        <v>338.75900000000001</v>
      </c>
      <c r="I19912" s="108">
        <v>229.80600000000001</v>
      </c>
      <c r="J19912" s="108">
        <v>19.036000000000001</v>
      </c>
      <c r="K19912" s="108">
        <v>13.311999999999999</v>
      </c>
      <c r="L19912" s="108">
        <v>-14.135999999999999</v>
      </c>
      <c r="M19912" s="108">
        <v>2.9529999999999998</v>
      </c>
      <c r="N19912" s="108">
        <v>293.50200000000001</v>
      </c>
      <c r="O19912" s="108">
        <v>1694.078</v>
      </c>
      <c r="P19912" s="108">
        <v>112569.92</v>
      </c>
      <c r="Q19912" s="133">
        <v>0.91810000000000003</v>
      </c>
      <c r="R19912" s="134" t="s">
        <v>2399</v>
      </c>
      <c r="S19912" s="108">
        <v>4550.3819999999996</v>
      </c>
    </row>
    <row r="19913" spans="1:19" ht="11.25" thickBot="1" x14ac:dyDescent="0.2">
      <c r="A19913" s="112"/>
    </row>
    <row r="19914" spans="1:19" ht="11.25" thickBot="1" x14ac:dyDescent="0.2">
      <c r="A19914" s="107">
        <v>3</v>
      </c>
      <c r="B19914" s="132">
        <v>0.86111111111111116</v>
      </c>
      <c r="C19914" s="108">
        <v>14902.683999999999</v>
      </c>
      <c r="D19914" s="108">
        <v>12400.455</v>
      </c>
      <c r="E19914" s="108">
        <v>4213.7610000000004</v>
      </c>
      <c r="F19914" s="108">
        <v>4815.0720000000001</v>
      </c>
      <c r="G19914" s="108">
        <v>3002.3270000000002</v>
      </c>
      <c r="H19914" s="108">
        <v>333.74299999999999</v>
      </c>
      <c r="I19914" s="108">
        <v>243.30600000000001</v>
      </c>
      <c r="J19914" s="108">
        <v>10.757999999999999</v>
      </c>
      <c r="K19914" s="108">
        <v>13.234999999999999</v>
      </c>
      <c r="L19914" s="108">
        <v>-10.492000000000001</v>
      </c>
      <c r="M19914" s="108">
        <v>5.673</v>
      </c>
      <c r="N19914" s="108">
        <v>274.642</v>
      </c>
      <c r="O19914" s="108">
        <v>1747.8679999999999</v>
      </c>
      <c r="P19914" s="108">
        <v>110483.4</v>
      </c>
      <c r="Q19914" s="133">
        <v>0.91739000000000004</v>
      </c>
      <c r="R19914" s="134" t="s">
        <v>5810</v>
      </c>
      <c r="S19914" s="108">
        <v>4534.348</v>
      </c>
    </row>
    <row r="19915" spans="1:19" ht="11.25" thickBot="1" x14ac:dyDescent="0.2">
      <c r="A19915" s="112"/>
    </row>
    <row r="19916" spans="1:19" ht="11.25" thickBot="1" x14ac:dyDescent="0.2">
      <c r="A19916" s="135" t="s">
        <v>362</v>
      </c>
      <c r="B19916" s="112"/>
      <c r="C19916" s="136">
        <v>14970.233</v>
      </c>
      <c r="D19916" s="136">
        <v>12513.075999999999</v>
      </c>
      <c r="E19916" s="136">
        <v>4142.2340000000004</v>
      </c>
      <c r="F19916" s="136">
        <v>4749.3370000000004</v>
      </c>
      <c r="G19916" s="136">
        <v>2970.7629999999999</v>
      </c>
      <c r="H19916" s="136">
        <v>334.64299999999997</v>
      </c>
      <c r="I19916" s="136">
        <v>241.72800000000001</v>
      </c>
      <c r="J19916" s="136">
        <v>14.467000000000001</v>
      </c>
      <c r="K19916" s="136">
        <v>12.999000000000001</v>
      </c>
      <c r="L19916" s="136">
        <v>-11.077</v>
      </c>
      <c r="M19916" s="136">
        <v>2.637</v>
      </c>
      <c r="N19916" s="136">
        <v>293.12099999999998</v>
      </c>
      <c r="O19916" s="136">
        <v>1727.951</v>
      </c>
      <c r="P19916" s="136">
        <v>111542.75</v>
      </c>
      <c r="Q19916" s="137">
        <v>0.91100000000000003</v>
      </c>
      <c r="R19916" s="134" t="s">
        <v>5811</v>
      </c>
      <c r="S19916" s="136">
        <v>4513.7030000000004</v>
      </c>
    </row>
    <row r="19917" spans="1:19" ht="11.25" thickBot="1" x14ac:dyDescent="0.2">
      <c r="A19917" s="112"/>
    </row>
    <row r="19918" spans="1:19" ht="11.25" thickBot="1" x14ac:dyDescent="0.2">
      <c r="A19918" s="138" t="s">
        <v>364</v>
      </c>
      <c r="B19918" s="112"/>
      <c r="C19918" s="136">
        <v>228.167</v>
      </c>
      <c r="D19918" s="136">
        <v>107.563</v>
      </c>
      <c r="E19918" s="136">
        <v>63.366</v>
      </c>
      <c r="F19918" s="136">
        <v>57.62</v>
      </c>
      <c r="G19918" s="136">
        <v>104.92</v>
      </c>
      <c r="H19918" s="136">
        <v>3.7480000000000002</v>
      </c>
      <c r="I19918" s="136">
        <v>11.217000000000001</v>
      </c>
      <c r="J19918" s="136">
        <v>4.2050000000000001</v>
      </c>
      <c r="K19918" s="136">
        <v>0.47799999999999998</v>
      </c>
      <c r="L19918" s="136">
        <v>2.8130000000000002</v>
      </c>
      <c r="M19918" s="136">
        <v>3.2050000000000001</v>
      </c>
      <c r="N19918" s="136">
        <v>18.292000000000002</v>
      </c>
      <c r="O19918" s="136">
        <v>29.486000000000001</v>
      </c>
      <c r="P19918" s="136">
        <v>1043.634</v>
      </c>
      <c r="Q19918" s="137">
        <v>1.17E-2</v>
      </c>
      <c r="R19918" s="134" t="s">
        <v>3093</v>
      </c>
      <c r="S19918" s="136">
        <v>50.286999999999999</v>
      </c>
    </row>
    <row r="19919" spans="1:19" ht="11.25" thickBot="1" x14ac:dyDescent="0.2">
      <c r="A19919" s="112"/>
    </row>
    <row r="19920" spans="1:19" ht="11.25" thickBot="1" x14ac:dyDescent="0.2">
      <c r="A19920" s="139" t="s">
        <v>366</v>
      </c>
      <c r="B19920" s="112"/>
      <c r="C19920" s="136">
        <v>1.524</v>
      </c>
      <c r="D19920" s="136">
        <v>0.86</v>
      </c>
      <c r="E19920" s="136">
        <v>1.53</v>
      </c>
      <c r="F19920" s="136">
        <v>1.2130000000000001</v>
      </c>
      <c r="G19920" s="136">
        <v>3.532</v>
      </c>
      <c r="H19920" s="136">
        <v>1.1200000000000001</v>
      </c>
      <c r="I19920" s="136">
        <v>4.6399999999999997</v>
      </c>
      <c r="J19920" s="136">
        <v>29.068999999999999</v>
      </c>
      <c r="K19920" s="136">
        <v>3.6749999999999998</v>
      </c>
      <c r="L19920" s="136">
        <v>25.391999999999999</v>
      </c>
      <c r="M19920" s="136">
        <v>121.503</v>
      </c>
      <c r="N19920" s="136">
        <v>6.24</v>
      </c>
      <c r="O19920" s="136">
        <v>1.706</v>
      </c>
      <c r="P19920" s="136">
        <v>0.93600000000000005</v>
      </c>
      <c r="Q19920" s="140">
        <v>1.2849999999999999</v>
      </c>
      <c r="R19920" s="134" t="s">
        <v>1786</v>
      </c>
      <c r="S19920" s="136">
        <v>1.1140000000000001</v>
      </c>
    </row>
    <row r="19921" spans="1:3" ht="11.25" thickBot="1" x14ac:dyDescent="0.2">
      <c r="A19921" s="112"/>
    </row>
    <row r="19922" spans="1:3" ht="11.25" thickBot="1" x14ac:dyDescent="0.2">
      <c r="A19922" s="106" t="s">
        <v>357</v>
      </c>
      <c r="B19922" s="106" t="s">
        <v>358</v>
      </c>
      <c r="C19922" s="130" t="s">
        <v>68</v>
      </c>
    </row>
    <row r="19923" spans="1:3" ht="11.25" thickBot="1" x14ac:dyDescent="0.2">
      <c r="A19923" s="107">
        <v>1</v>
      </c>
      <c r="B19923" s="132">
        <v>0.8607407407407407</v>
      </c>
      <c r="C19923" s="108">
        <v>1239.2760000000001</v>
      </c>
    </row>
    <row r="19924" spans="1:3" ht="11.25" thickBot="1" x14ac:dyDescent="0.2">
      <c r="A19924" s="112"/>
    </row>
    <row r="19925" spans="1:3" ht="11.25" thickBot="1" x14ac:dyDescent="0.2">
      <c r="A19925" s="107">
        <v>2</v>
      </c>
      <c r="B19925" s="132">
        <v>0.86093750000000002</v>
      </c>
      <c r="C19925" s="108">
        <v>1135.2280000000001</v>
      </c>
    </row>
    <row r="19926" spans="1:3" ht="11.25" thickBot="1" x14ac:dyDescent="0.2">
      <c r="A19926" s="112"/>
    </row>
    <row r="19927" spans="1:3" ht="11.25" thickBot="1" x14ac:dyDescent="0.2">
      <c r="A19927" s="107">
        <v>3</v>
      </c>
      <c r="B19927" s="132">
        <v>0.86111111111111116</v>
      </c>
      <c r="C19927" s="108">
        <v>1146.8820000000001</v>
      </c>
    </row>
    <row r="19928" spans="1:3" ht="11.25" thickBot="1" x14ac:dyDescent="0.2">
      <c r="A19928" s="112"/>
    </row>
    <row r="19929" spans="1:3" ht="11.25" thickBot="1" x14ac:dyDescent="0.2">
      <c r="A19929" s="135" t="s">
        <v>362</v>
      </c>
      <c r="B19929" s="112"/>
      <c r="C19929" s="136">
        <v>1173.7950000000001</v>
      </c>
    </row>
    <row r="19930" spans="1:3" ht="11.25" thickBot="1" x14ac:dyDescent="0.2">
      <c r="A19930" s="112"/>
    </row>
    <row r="19931" spans="1:3" ht="11.25" thickBot="1" x14ac:dyDescent="0.2">
      <c r="A19931" s="138" t="s">
        <v>364</v>
      </c>
      <c r="B19931" s="112"/>
      <c r="C19931" s="136">
        <v>57.006999999999998</v>
      </c>
    </row>
    <row r="19932" spans="1:3" ht="11.25" thickBot="1" x14ac:dyDescent="0.2">
      <c r="A19932" s="112"/>
    </row>
    <row r="19933" spans="1:3" ht="11.25" thickBot="1" x14ac:dyDescent="0.2">
      <c r="A19933" s="139" t="s">
        <v>366</v>
      </c>
      <c r="B19933" s="112"/>
      <c r="C19933" s="136">
        <v>4.8570000000000002</v>
      </c>
    </row>
    <row r="19934" spans="1:3" ht="10.5" x14ac:dyDescent="0.15">
      <c r="A19934" s="112"/>
    </row>
    <row r="19935" spans="1:3" x14ac:dyDescent="0.15">
      <c r="A19935" s="129"/>
      <c r="B19935" s="86" t="s">
        <v>5812</v>
      </c>
    </row>
    <row r="19936" spans="1:3" ht="9.75" thickBot="1" x14ac:dyDescent="0.2">
      <c r="A19936" s="81" t="s">
        <v>5871</v>
      </c>
    </row>
    <row r="19937" spans="1:19" ht="11.25" thickBot="1" x14ac:dyDescent="0.2">
      <c r="A19937" s="106" t="s">
        <v>357</v>
      </c>
      <c r="B19937" s="106" t="s">
        <v>358</v>
      </c>
      <c r="C19937" s="130" t="s">
        <v>0</v>
      </c>
      <c r="D19937" s="130" t="s">
        <v>1</v>
      </c>
      <c r="E19937" s="130" t="s">
        <v>2</v>
      </c>
      <c r="F19937" s="130" t="s">
        <v>3</v>
      </c>
      <c r="G19937" s="130" t="s">
        <v>4</v>
      </c>
      <c r="H19937" s="130" t="s">
        <v>5</v>
      </c>
      <c r="I19937" s="131" t="s">
        <v>6</v>
      </c>
      <c r="J19937" s="131" t="s">
        <v>7</v>
      </c>
      <c r="K19937" s="130" t="s">
        <v>8</v>
      </c>
      <c r="L19937" s="130" t="s">
        <v>9</v>
      </c>
      <c r="M19937" s="130" t="s">
        <v>10</v>
      </c>
      <c r="N19937" s="130" t="s">
        <v>11</v>
      </c>
      <c r="O19937" s="130" t="s">
        <v>12</v>
      </c>
      <c r="P19937" s="130" t="s">
        <v>13</v>
      </c>
      <c r="Q19937" s="130" t="s">
        <v>14</v>
      </c>
      <c r="R19937" s="130" t="s">
        <v>15</v>
      </c>
      <c r="S19937" s="130" t="s">
        <v>16</v>
      </c>
    </row>
    <row r="19938" spans="1:19" ht="11.25" thickBot="1" x14ac:dyDescent="0.2">
      <c r="A19938" s="107">
        <v>1</v>
      </c>
      <c r="B19938" s="132">
        <v>0.86591435185185184</v>
      </c>
      <c r="C19938" s="141" t="s">
        <v>14468</v>
      </c>
      <c r="D19938" s="141" t="s">
        <v>14469</v>
      </c>
      <c r="E19938" s="141" t="s">
        <v>14470</v>
      </c>
      <c r="F19938" s="108">
        <v>73840.385999999999</v>
      </c>
      <c r="G19938" s="141" t="s">
        <v>14471</v>
      </c>
      <c r="H19938" s="108">
        <v>210.423</v>
      </c>
      <c r="I19938" s="133">
        <v>1.0731299999999999</v>
      </c>
      <c r="J19938" s="134" t="s">
        <v>5816</v>
      </c>
      <c r="K19938" s="141" t="s">
        <v>14472</v>
      </c>
      <c r="L19938" s="108">
        <v>2576.7689999999998</v>
      </c>
      <c r="M19938" s="108">
        <v>115597.61</v>
      </c>
      <c r="N19938" s="108">
        <v>47167.938999999998</v>
      </c>
      <c r="O19938" s="108">
        <v>710802.32</v>
      </c>
      <c r="P19938" s="108">
        <v>169393.9</v>
      </c>
      <c r="Q19938" s="108">
        <v>53800.642</v>
      </c>
      <c r="R19938" s="108">
        <v>11874.683999999999</v>
      </c>
      <c r="S19938" s="108">
        <v>15072.249</v>
      </c>
    </row>
    <row r="19939" spans="1:19" ht="11.25" thickBot="1" x14ac:dyDescent="0.2">
      <c r="A19939" s="112"/>
    </row>
    <row r="19940" spans="1:19" ht="11.25" thickBot="1" x14ac:dyDescent="0.2">
      <c r="A19940" s="107">
        <v>2</v>
      </c>
      <c r="B19940" s="132">
        <v>0.86608796296296298</v>
      </c>
      <c r="C19940" s="141" t="s">
        <v>14473</v>
      </c>
      <c r="D19940" s="141" t="s">
        <v>14474</v>
      </c>
      <c r="E19940" s="141" t="s">
        <v>14475</v>
      </c>
      <c r="F19940" s="108">
        <v>73713.191000000006</v>
      </c>
      <c r="G19940" s="141" t="s">
        <v>14476</v>
      </c>
      <c r="H19940" s="108">
        <v>187.96199999999999</v>
      </c>
      <c r="I19940" s="133">
        <v>1.0736300000000001</v>
      </c>
      <c r="J19940" s="134" t="s">
        <v>5821</v>
      </c>
      <c r="K19940" s="141" t="s">
        <v>14477</v>
      </c>
      <c r="L19940" s="108">
        <v>2516.877</v>
      </c>
      <c r="M19940" s="108">
        <v>116294.47</v>
      </c>
      <c r="N19940" s="108">
        <v>47491.267</v>
      </c>
      <c r="O19940" s="108">
        <v>710583.95</v>
      </c>
      <c r="P19940" s="108">
        <v>170694.76</v>
      </c>
      <c r="Q19940" s="108">
        <v>54979.737999999998</v>
      </c>
      <c r="R19940" s="108">
        <v>12067.929</v>
      </c>
      <c r="S19940" s="108">
        <v>14979.597</v>
      </c>
    </row>
    <row r="19941" spans="1:19" ht="11.25" thickBot="1" x14ac:dyDescent="0.2">
      <c r="A19941" s="112"/>
    </row>
    <row r="19942" spans="1:19" ht="11.25" thickBot="1" x14ac:dyDescent="0.2">
      <c r="A19942" s="107">
        <v>3</v>
      </c>
      <c r="B19942" s="132">
        <v>0.86627314814814815</v>
      </c>
      <c r="C19942" s="141" t="s">
        <v>14478</v>
      </c>
      <c r="D19942" s="141" t="s">
        <v>14479</v>
      </c>
      <c r="E19942" s="141" t="s">
        <v>14480</v>
      </c>
      <c r="F19942" s="108">
        <v>73636.112999999998</v>
      </c>
      <c r="G19942" s="141" t="s">
        <v>14481</v>
      </c>
      <c r="H19942" s="108">
        <v>189.02199999999999</v>
      </c>
      <c r="I19942" s="133">
        <v>1.09239</v>
      </c>
      <c r="J19942" s="134" t="s">
        <v>5825</v>
      </c>
      <c r="K19942" s="141" t="s">
        <v>14482</v>
      </c>
      <c r="L19942" s="108">
        <v>2566.1289999999999</v>
      </c>
      <c r="M19942" s="108">
        <v>116551.63</v>
      </c>
      <c r="N19942" s="108">
        <v>47306.203999999998</v>
      </c>
      <c r="O19942" s="108">
        <v>709393.3</v>
      </c>
      <c r="P19942" s="108">
        <v>168418.12</v>
      </c>
      <c r="Q19942" s="108">
        <v>54429.069000000003</v>
      </c>
      <c r="R19942" s="108">
        <v>12004.321</v>
      </c>
      <c r="S19942" s="108">
        <v>15177.196</v>
      </c>
    </row>
    <row r="19943" spans="1:19" ht="11.25" thickBot="1" x14ac:dyDescent="0.2">
      <c r="A19943" s="112"/>
    </row>
    <row r="19944" spans="1:19" ht="11.25" thickBot="1" x14ac:dyDescent="0.2">
      <c r="A19944" s="135" t="s">
        <v>362</v>
      </c>
      <c r="B19944" s="112"/>
      <c r="C19944" s="141" t="s">
        <v>14483</v>
      </c>
      <c r="D19944" s="141" t="s">
        <v>14484</v>
      </c>
      <c r="E19944" s="141" t="s">
        <v>14485</v>
      </c>
      <c r="F19944" s="136">
        <v>73729.896999999997</v>
      </c>
      <c r="G19944" s="141" t="s">
        <v>14486</v>
      </c>
      <c r="H19944" s="136">
        <v>195.80199999999999</v>
      </c>
      <c r="I19944" s="137">
        <v>1.07972</v>
      </c>
      <c r="J19944" s="134" t="s">
        <v>5829</v>
      </c>
      <c r="K19944" s="141" t="s">
        <v>14487</v>
      </c>
      <c r="L19944" s="136">
        <v>2553.2579999999998</v>
      </c>
      <c r="M19944" s="136">
        <v>116147.9</v>
      </c>
      <c r="N19944" s="136">
        <v>47321.803999999996</v>
      </c>
      <c r="O19944" s="136">
        <v>710259.86</v>
      </c>
      <c r="P19944" s="136">
        <v>169502.26</v>
      </c>
      <c r="Q19944" s="136">
        <v>54403.15</v>
      </c>
      <c r="R19944" s="136">
        <v>11982.311</v>
      </c>
      <c r="S19944" s="136">
        <v>15076.347</v>
      </c>
    </row>
    <row r="19945" spans="1:19" ht="11.25" thickBot="1" x14ac:dyDescent="0.2">
      <c r="A19945" s="112"/>
    </row>
    <row r="19946" spans="1:19" ht="11.25" thickBot="1" x14ac:dyDescent="0.2">
      <c r="A19946" s="138" t="s">
        <v>364</v>
      </c>
      <c r="B19946" s="112"/>
      <c r="C19946" s="141" t="s">
        <v>14488</v>
      </c>
      <c r="D19946" s="141" t="s">
        <v>14489</v>
      </c>
      <c r="E19946" s="141" t="s">
        <v>14490</v>
      </c>
      <c r="F19946" s="136">
        <v>103.15600000000001</v>
      </c>
      <c r="G19946" s="141" t="s">
        <v>14491</v>
      </c>
      <c r="H19946" s="136">
        <v>12.673</v>
      </c>
      <c r="I19946" s="137">
        <v>1.0970000000000001E-2</v>
      </c>
      <c r="J19946" s="134" t="s">
        <v>3367</v>
      </c>
      <c r="K19946" s="141" t="s">
        <v>14492</v>
      </c>
      <c r="L19946" s="136">
        <v>31.952999999999999</v>
      </c>
      <c r="M19946" s="136">
        <v>493.613</v>
      </c>
      <c r="N19946" s="136">
        <v>162.227</v>
      </c>
      <c r="O19946" s="136">
        <v>758.36300000000006</v>
      </c>
      <c r="P19946" s="136">
        <v>1142.183</v>
      </c>
      <c r="Q19946" s="136">
        <v>589.976</v>
      </c>
      <c r="R19946" s="136">
        <v>98.484999999999999</v>
      </c>
      <c r="S19946" s="136">
        <v>98.863</v>
      </c>
    </row>
    <row r="19947" spans="1:19" ht="11.25" thickBot="1" x14ac:dyDescent="0.2">
      <c r="A19947" s="112"/>
    </row>
    <row r="19948" spans="1:19" ht="11.25" thickBot="1" x14ac:dyDescent="0.2">
      <c r="A19948" s="139" t="s">
        <v>366</v>
      </c>
      <c r="B19948" s="112"/>
      <c r="C19948" s="141" t="s">
        <v>5834</v>
      </c>
      <c r="D19948" s="141" t="s">
        <v>5835</v>
      </c>
      <c r="E19948" s="141" t="s">
        <v>5836</v>
      </c>
      <c r="F19948" s="136">
        <v>0.14000000000000001</v>
      </c>
      <c r="G19948" s="141" t="s">
        <v>5837</v>
      </c>
      <c r="H19948" s="136">
        <v>6.4720000000000004</v>
      </c>
      <c r="I19948" s="140">
        <v>1.016</v>
      </c>
      <c r="J19948" s="134" t="s">
        <v>5838</v>
      </c>
      <c r="K19948" s="141" t="s">
        <v>1781</v>
      </c>
      <c r="L19948" s="136">
        <v>1.2509999999999999</v>
      </c>
      <c r="M19948" s="136">
        <v>0.42499999999999999</v>
      </c>
      <c r="N19948" s="136">
        <v>0.34300000000000003</v>
      </c>
      <c r="O19948" s="136">
        <v>0.107</v>
      </c>
      <c r="P19948" s="136">
        <v>0.67400000000000004</v>
      </c>
      <c r="Q19948" s="136">
        <v>1.0840000000000001</v>
      </c>
      <c r="R19948" s="136">
        <v>0.82199999999999995</v>
      </c>
      <c r="S19948" s="136">
        <v>0.65600000000000003</v>
      </c>
    </row>
    <row r="19949" spans="1:19" ht="11.25" thickBot="1" x14ac:dyDescent="0.2">
      <c r="A19949" s="112"/>
    </row>
    <row r="19950" spans="1:19" ht="11.25" thickBot="1" x14ac:dyDescent="0.2">
      <c r="A19950" s="106" t="s">
        <v>357</v>
      </c>
      <c r="B19950" s="106" t="s">
        <v>358</v>
      </c>
      <c r="C19950" s="130" t="s">
        <v>17</v>
      </c>
      <c r="D19950" s="130" t="s">
        <v>18</v>
      </c>
      <c r="E19950" s="131" t="s">
        <v>19</v>
      </c>
      <c r="F19950" s="131" t="s">
        <v>20</v>
      </c>
      <c r="G19950" s="130" t="s">
        <v>21</v>
      </c>
      <c r="H19950" s="130" t="s">
        <v>22</v>
      </c>
      <c r="I19950" s="130" t="s">
        <v>23</v>
      </c>
      <c r="J19950" s="130" t="s">
        <v>24</v>
      </c>
      <c r="K19950" s="131" t="s">
        <v>25</v>
      </c>
      <c r="L19950" s="131" t="s">
        <v>26</v>
      </c>
      <c r="M19950" s="130" t="s">
        <v>27</v>
      </c>
      <c r="N19950" s="130" t="s">
        <v>28</v>
      </c>
      <c r="O19950" s="130" t="s">
        <v>29</v>
      </c>
      <c r="P19950" s="130" t="s">
        <v>30</v>
      </c>
      <c r="Q19950" s="130" t="s">
        <v>31</v>
      </c>
      <c r="R19950" s="130" t="s">
        <v>32</v>
      </c>
      <c r="S19950" s="130" t="s">
        <v>33</v>
      </c>
    </row>
    <row r="19951" spans="1:19" ht="11.25" thickBot="1" x14ac:dyDescent="0.2">
      <c r="A19951" s="107">
        <v>1</v>
      </c>
      <c r="B19951" s="132">
        <v>0.86591435185185184</v>
      </c>
      <c r="C19951" s="108">
        <v>3466.0729999999999</v>
      </c>
      <c r="D19951" s="108">
        <v>30743.817999999999</v>
      </c>
      <c r="E19951" s="133">
        <v>1.02786</v>
      </c>
      <c r="F19951" s="133">
        <v>0.96648000000000001</v>
      </c>
      <c r="G19951" s="108">
        <v>109.066</v>
      </c>
      <c r="H19951" s="108">
        <v>4.0830000000000002</v>
      </c>
      <c r="I19951" s="108">
        <v>146773.06</v>
      </c>
      <c r="J19951" s="108">
        <v>86216.513999999996</v>
      </c>
      <c r="K19951" s="133">
        <v>1.02397</v>
      </c>
      <c r="L19951" s="134" t="s">
        <v>5839</v>
      </c>
      <c r="M19951" s="108">
        <v>25081.732</v>
      </c>
      <c r="N19951" s="108">
        <v>14844.19</v>
      </c>
      <c r="O19951" s="108">
        <v>1346.028</v>
      </c>
      <c r="P19951" s="108">
        <v>6563.6180000000004</v>
      </c>
      <c r="Q19951" s="108">
        <v>1763.163</v>
      </c>
      <c r="R19951" s="108">
        <v>3206.364</v>
      </c>
      <c r="S19951" s="108">
        <v>11917.686</v>
      </c>
    </row>
    <row r="19952" spans="1:19" ht="11.25" thickBot="1" x14ac:dyDescent="0.2">
      <c r="A19952" s="112"/>
    </row>
    <row r="19953" spans="1:19" ht="11.25" thickBot="1" x14ac:dyDescent="0.2">
      <c r="A19953" s="107">
        <v>2</v>
      </c>
      <c r="B19953" s="132">
        <v>0.86608796296296298</v>
      </c>
      <c r="C19953" s="108">
        <v>3097.4</v>
      </c>
      <c r="D19953" s="108">
        <v>30435.904999999999</v>
      </c>
      <c r="E19953" s="133">
        <v>1.0522</v>
      </c>
      <c r="F19953" s="133">
        <v>0.96919</v>
      </c>
      <c r="G19953" s="108">
        <v>126.346</v>
      </c>
      <c r="H19953" s="108">
        <v>12.456</v>
      </c>
      <c r="I19953" s="108">
        <v>147615.1</v>
      </c>
      <c r="J19953" s="108">
        <v>87359.832999999999</v>
      </c>
      <c r="K19953" s="133">
        <v>1.0415399999999999</v>
      </c>
      <c r="L19953" s="134" t="s">
        <v>4923</v>
      </c>
      <c r="M19953" s="108">
        <v>25493.597000000002</v>
      </c>
      <c r="N19953" s="108">
        <v>15255.36</v>
      </c>
      <c r="O19953" s="108">
        <v>1399.8869999999999</v>
      </c>
      <c r="P19953" s="108">
        <v>6677.8509999999997</v>
      </c>
      <c r="Q19953" s="108">
        <v>1744.7449999999999</v>
      </c>
      <c r="R19953" s="108">
        <v>3436.6889999999999</v>
      </c>
      <c r="S19953" s="108">
        <v>12021.715</v>
      </c>
    </row>
    <row r="19954" spans="1:19" ht="11.25" thickBot="1" x14ac:dyDescent="0.2">
      <c r="A19954" s="112"/>
    </row>
    <row r="19955" spans="1:19" ht="11.25" thickBot="1" x14ac:dyDescent="0.2">
      <c r="A19955" s="107">
        <v>3</v>
      </c>
      <c r="B19955" s="132">
        <v>0.86627314814814815</v>
      </c>
      <c r="C19955" s="108">
        <v>3520.8</v>
      </c>
      <c r="D19955" s="108">
        <v>30618.616000000002</v>
      </c>
      <c r="E19955" s="133">
        <v>1.0569599999999999</v>
      </c>
      <c r="F19955" s="133">
        <v>0.96443999999999996</v>
      </c>
      <c r="G19955" s="108">
        <v>100.20099999999999</v>
      </c>
      <c r="H19955" s="108">
        <v>8.5990000000000002</v>
      </c>
      <c r="I19955" s="108">
        <v>146840.94</v>
      </c>
      <c r="J19955" s="108">
        <v>86200.504000000001</v>
      </c>
      <c r="K19955" s="133">
        <v>1.0487</v>
      </c>
      <c r="L19955" s="134" t="s">
        <v>5840</v>
      </c>
      <c r="M19955" s="108">
        <v>25704.909</v>
      </c>
      <c r="N19955" s="108">
        <v>15102.605</v>
      </c>
      <c r="O19955" s="108">
        <v>1403.356</v>
      </c>
      <c r="P19955" s="108">
        <v>6927.9309999999996</v>
      </c>
      <c r="Q19955" s="108">
        <v>1714.123</v>
      </c>
      <c r="R19955" s="108">
        <v>3385.884</v>
      </c>
      <c r="S19955" s="108">
        <v>12088.88</v>
      </c>
    </row>
    <row r="19956" spans="1:19" ht="11.25" thickBot="1" x14ac:dyDescent="0.2">
      <c r="A19956" s="112"/>
    </row>
    <row r="19957" spans="1:19" ht="11.25" thickBot="1" x14ac:dyDescent="0.2">
      <c r="A19957" s="135" t="s">
        <v>362</v>
      </c>
      <c r="B19957" s="112"/>
      <c r="C19957" s="136">
        <v>3361.424</v>
      </c>
      <c r="D19957" s="136">
        <v>30599.446</v>
      </c>
      <c r="E19957" s="137">
        <v>1.0456700000000001</v>
      </c>
      <c r="F19957" s="137">
        <v>0.9667</v>
      </c>
      <c r="G19957" s="136">
        <v>111.871</v>
      </c>
      <c r="H19957" s="136">
        <v>8.3789999999999996</v>
      </c>
      <c r="I19957" s="136">
        <v>147076.37</v>
      </c>
      <c r="J19957" s="136">
        <v>86592.284</v>
      </c>
      <c r="K19957" s="137">
        <v>1.03807</v>
      </c>
      <c r="L19957" s="134" t="s">
        <v>5841</v>
      </c>
      <c r="M19957" s="136">
        <v>25426.745999999999</v>
      </c>
      <c r="N19957" s="136">
        <v>15067.385</v>
      </c>
      <c r="O19957" s="136">
        <v>1383.0909999999999</v>
      </c>
      <c r="P19957" s="136">
        <v>6723.1329999999998</v>
      </c>
      <c r="Q19957" s="136">
        <v>1740.6769999999999</v>
      </c>
      <c r="R19957" s="136">
        <v>3342.9789999999998</v>
      </c>
      <c r="S19957" s="136">
        <v>12009.427</v>
      </c>
    </row>
    <row r="19958" spans="1:19" ht="11.25" thickBot="1" x14ac:dyDescent="0.2">
      <c r="A19958" s="112"/>
    </row>
    <row r="19959" spans="1:19" ht="11.25" thickBot="1" x14ac:dyDescent="0.2">
      <c r="A19959" s="138" t="s">
        <v>364</v>
      </c>
      <c r="B19959" s="112"/>
      <c r="C19959" s="136">
        <v>230.28299999999999</v>
      </c>
      <c r="D19959" s="136">
        <v>154.84899999999999</v>
      </c>
      <c r="E19959" s="137">
        <v>1.5610000000000001E-2</v>
      </c>
      <c r="F19959" s="137">
        <v>2.3800000000000002E-3</v>
      </c>
      <c r="G19959" s="136">
        <v>13.295999999999999</v>
      </c>
      <c r="H19959" s="136">
        <v>4.1909999999999998</v>
      </c>
      <c r="I19959" s="136">
        <v>467.78899999999999</v>
      </c>
      <c r="J19959" s="136">
        <v>664.76499999999999</v>
      </c>
      <c r="K19959" s="137">
        <v>1.272E-2</v>
      </c>
      <c r="L19959" s="134" t="s">
        <v>5842</v>
      </c>
      <c r="M19959" s="136">
        <v>316.92200000000003</v>
      </c>
      <c r="N19959" s="136">
        <v>207.83500000000001</v>
      </c>
      <c r="O19959" s="136">
        <v>32.143999999999998</v>
      </c>
      <c r="P19959" s="136">
        <v>186.33</v>
      </c>
      <c r="Q19959" s="136">
        <v>24.771999999999998</v>
      </c>
      <c r="R19959" s="136">
        <v>121.008</v>
      </c>
      <c r="S19959" s="136">
        <v>86.256</v>
      </c>
    </row>
    <row r="19960" spans="1:19" ht="11.25" thickBot="1" x14ac:dyDescent="0.2">
      <c r="A19960" s="112"/>
    </row>
    <row r="19961" spans="1:19" ht="11.25" thickBot="1" x14ac:dyDescent="0.2">
      <c r="A19961" s="139" t="s">
        <v>366</v>
      </c>
      <c r="B19961" s="112"/>
      <c r="C19961" s="136">
        <v>6.851</v>
      </c>
      <c r="D19961" s="136">
        <v>0.50600000000000001</v>
      </c>
      <c r="E19961" s="140">
        <v>1.4930000000000001</v>
      </c>
      <c r="F19961" s="140">
        <v>0.246</v>
      </c>
      <c r="G19961" s="136">
        <v>11.885</v>
      </c>
      <c r="H19961" s="136">
        <v>50.017000000000003</v>
      </c>
      <c r="I19961" s="136">
        <v>0.318</v>
      </c>
      <c r="J19961" s="136">
        <v>0.76800000000000002</v>
      </c>
      <c r="K19961" s="140">
        <v>1.226</v>
      </c>
      <c r="L19961" s="134" t="s">
        <v>5843</v>
      </c>
      <c r="M19961" s="136">
        <v>1.246</v>
      </c>
      <c r="N19961" s="136">
        <v>1.379</v>
      </c>
      <c r="O19961" s="136">
        <v>2.3239999999999998</v>
      </c>
      <c r="P19961" s="136">
        <v>2.7709999999999999</v>
      </c>
      <c r="Q19961" s="136">
        <v>1.423</v>
      </c>
      <c r="R19961" s="136">
        <v>3.62</v>
      </c>
      <c r="S19961" s="136">
        <v>0.71799999999999997</v>
      </c>
    </row>
    <row r="19962" spans="1:19" ht="11.25" thickBot="1" x14ac:dyDescent="0.2">
      <c r="A19962" s="112"/>
    </row>
    <row r="19963" spans="1:19" ht="11.25" thickBot="1" x14ac:dyDescent="0.2">
      <c r="A19963" s="106" t="s">
        <v>357</v>
      </c>
      <c r="B19963" s="106" t="s">
        <v>358</v>
      </c>
      <c r="C19963" s="131" t="s">
        <v>34</v>
      </c>
      <c r="D19963" s="131" t="s">
        <v>35</v>
      </c>
      <c r="E19963" s="130" t="s">
        <v>36</v>
      </c>
      <c r="F19963" s="130" t="s">
        <v>37</v>
      </c>
      <c r="G19963" s="130" t="s">
        <v>38</v>
      </c>
      <c r="H19963" s="130" t="s">
        <v>39</v>
      </c>
      <c r="I19963" s="130" t="s">
        <v>40</v>
      </c>
      <c r="J19963" s="130" t="s">
        <v>41</v>
      </c>
      <c r="K19963" s="130" t="s">
        <v>42</v>
      </c>
      <c r="L19963" s="130" t="s">
        <v>43</v>
      </c>
      <c r="M19963" s="130" t="s">
        <v>44</v>
      </c>
      <c r="N19963" s="130" t="s">
        <v>45</v>
      </c>
      <c r="O19963" s="130" t="s">
        <v>46</v>
      </c>
      <c r="P19963" s="130" t="s">
        <v>47</v>
      </c>
      <c r="Q19963" s="130" t="s">
        <v>48</v>
      </c>
      <c r="R19963" s="130" t="s">
        <v>49</v>
      </c>
      <c r="S19963" s="130" t="s">
        <v>50</v>
      </c>
    </row>
    <row r="19964" spans="1:19" ht="11.25" thickBot="1" x14ac:dyDescent="0.2">
      <c r="A19964" s="107">
        <v>1</v>
      </c>
      <c r="B19964" s="132">
        <v>0.86591435185185184</v>
      </c>
      <c r="C19964" s="133">
        <v>0.93588000000000005</v>
      </c>
      <c r="D19964" s="134" t="s">
        <v>5844</v>
      </c>
      <c r="E19964" s="108">
        <v>2499.3820000000001</v>
      </c>
      <c r="F19964" s="108">
        <v>2461.2359999999999</v>
      </c>
      <c r="G19964" s="108">
        <v>165.73099999999999</v>
      </c>
      <c r="H19964" s="108">
        <v>56472.027999999998</v>
      </c>
      <c r="I19964" s="108">
        <v>77061.622000000003</v>
      </c>
      <c r="J19964" s="108">
        <v>498363.21</v>
      </c>
      <c r="K19964" s="108">
        <v>18742.781999999999</v>
      </c>
      <c r="L19964" s="108">
        <v>17757.260999999999</v>
      </c>
      <c r="M19964" s="108">
        <v>23255.611000000001</v>
      </c>
      <c r="N19964" s="108">
        <v>4224.6080000000002</v>
      </c>
      <c r="O19964" s="108">
        <v>3595.7629999999999</v>
      </c>
      <c r="P19964" s="108">
        <v>14092.884</v>
      </c>
      <c r="Q19964" s="108">
        <v>4393.5410000000002</v>
      </c>
      <c r="R19964" s="108">
        <v>27159.348999999998</v>
      </c>
      <c r="S19964" s="108">
        <v>6798.8410000000003</v>
      </c>
    </row>
    <row r="19965" spans="1:19" ht="11.25" thickBot="1" x14ac:dyDescent="0.2">
      <c r="A19965" s="112"/>
    </row>
    <row r="19966" spans="1:19" ht="11.25" thickBot="1" x14ac:dyDescent="0.2">
      <c r="A19966" s="107">
        <v>2</v>
      </c>
      <c r="B19966" s="132">
        <v>0.86608796296296298</v>
      </c>
      <c r="C19966" s="133">
        <v>0.94935000000000003</v>
      </c>
      <c r="D19966" s="134" t="s">
        <v>5845</v>
      </c>
      <c r="E19966" s="108">
        <v>2434.4879999999998</v>
      </c>
      <c r="F19966" s="108">
        <v>2521.2449999999999</v>
      </c>
      <c r="G19966" s="108">
        <v>156.31899999999999</v>
      </c>
      <c r="H19966" s="108">
        <v>56757.599000000002</v>
      </c>
      <c r="I19966" s="108">
        <v>77513.258000000002</v>
      </c>
      <c r="J19966" s="108">
        <v>502041.73</v>
      </c>
      <c r="K19966" s="108">
        <v>18948.440999999999</v>
      </c>
      <c r="L19966" s="108">
        <v>17826.213</v>
      </c>
      <c r="M19966" s="108">
        <v>22991.231</v>
      </c>
      <c r="N19966" s="108">
        <v>4232.05</v>
      </c>
      <c r="O19966" s="108">
        <v>3612.62</v>
      </c>
      <c r="P19966" s="108">
        <v>13827.338</v>
      </c>
      <c r="Q19966" s="108">
        <v>4479.1940000000004</v>
      </c>
      <c r="R19966" s="108">
        <v>27597.829000000002</v>
      </c>
      <c r="S19966" s="108">
        <v>6885.95</v>
      </c>
    </row>
    <row r="19967" spans="1:19" ht="11.25" thickBot="1" x14ac:dyDescent="0.2">
      <c r="A19967" s="112"/>
    </row>
    <row r="19968" spans="1:19" ht="11.25" thickBot="1" x14ac:dyDescent="0.2">
      <c r="A19968" s="107">
        <v>3</v>
      </c>
      <c r="B19968" s="132">
        <v>0.86627314814814815</v>
      </c>
      <c r="C19968" s="133">
        <v>0.95399</v>
      </c>
      <c r="D19968" s="134" t="s">
        <v>5846</v>
      </c>
      <c r="E19968" s="108">
        <v>2387.5390000000002</v>
      </c>
      <c r="F19968" s="108">
        <v>2415.0320000000002</v>
      </c>
      <c r="G19968" s="108">
        <v>172.93199999999999</v>
      </c>
      <c r="H19968" s="108">
        <v>57502.607000000004</v>
      </c>
      <c r="I19968" s="108">
        <v>77446.972999999998</v>
      </c>
      <c r="J19968" s="108">
        <v>501418.05</v>
      </c>
      <c r="K19968" s="108">
        <v>19012.599999999999</v>
      </c>
      <c r="L19968" s="108">
        <v>17769.437999999998</v>
      </c>
      <c r="M19968" s="108">
        <v>22840.502</v>
      </c>
      <c r="N19968" s="108">
        <v>4105.0910000000003</v>
      </c>
      <c r="O19968" s="108">
        <v>3566.9560000000001</v>
      </c>
      <c r="P19968" s="108">
        <v>14142.407999999999</v>
      </c>
      <c r="Q19968" s="108">
        <v>4503.098</v>
      </c>
      <c r="R19968" s="108">
        <v>27555.592000000001</v>
      </c>
      <c r="S19968" s="108">
        <v>6719.7870000000003</v>
      </c>
    </row>
    <row r="19969" spans="1:19" ht="11.25" thickBot="1" x14ac:dyDescent="0.2">
      <c r="A19969" s="112"/>
    </row>
    <row r="19970" spans="1:19" ht="11.25" thickBot="1" x14ac:dyDescent="0.2">
      <c r="A19970" s="135" t="s">
        <v>362</v>
      </c>
      <c r="B19970" s="112"/>
      <c r="C19970" s="137">
        <v>0.94640999999999997</v>
      </c>
      <c r="D19970" s="134" t="s">
        <v>5847</v>
      </c>
      <c r="E19970" s="136">
        <v>2440.4690000000001</v>
      </c>
      <c r="F19970" s="136">
        <v>2465.8380000000002</v>
      </c>
      <c r="G19970" s="136">
        <v>164.994</v>
      </c>
      <c r="H19970" s="136">
        <v>56910.745000000003</v>
      </c>
      <c r="I19970" s="136">
        <v>77340.618000000002</v>
      </c>
      <c r="J19970" s="136">
        <v>500607.66</v>
      </c>
      <c r="K19970" s="136">
        <v>18901.275000000001</v>
      </c>
      <c r="L19970" s="136">
        <v>17784.304</v>
      </c>
      <c r="M19970" s="136">
        <v>23029.115000000002</v>
      </c>
      <c r="N19970" s="136">
        <v>4187.2489999999998</v>
      </c>
      <c r="O19970" s="136">
        <v>3591.78</v>
      </c>
      <c r="P19970" s="136">
        <v>14020.877</v>
      </c>
      <c r="Q19970" s="136">
        <v>4458.6109999999999</v>
      </c>
      <c r="R19970" s="136">
        <v>27437.59</v>
      </c>
      <c r="S19970" s="136">
        <v>6801.5259999999998</v>
      </c>
    </row>
    <row r="19971" spans="1:19" ht="11.25" thickBot="1" x14ac:dyDescent="0.2">
      <c r="A19971" s="112"/>
    </row>
    <row r="19972" spans="1:19" ht="11.25" thickBot="1" x14ac:dyDescent="0.2">
      <c r="A19972" s="138" t="s">
        <v>364</v>
      </c>
      <c r="B19972" s="112"/>
      <c r="C19972" s="137">
        <v>9.41E-3</v>
      </c>
      <c r="D19972" s="134" t="s">
        <v>1803</v>
      </c>
      <c r="E19972" s="136">
        <v>56.161000000000001</v>
      </c>
      <c r="F19972" s="136">
        <v>53.256</v>
      </c>
      <c r="G19972" s="136">
        <v>8.3309999999999995</v>
      </c>
      <c r="H19972" s="136">
        <v>532.08399999999995</v>
      </c>
      <c r="I19972" s="136">
        <v>243.88</v>
      </c>
      <c r="J19972" s="136">
        <v>1968.607</v>
      </c>
      <c r="K19972" s="136">
        <v>140.95699999999999</v>
      </c>
      <c r="L19972" s="136">
        <v>36.801000000000002</v>
      </c>
      <c r="M19972" s="136">
        <v>210.131</v>
      </c>
      <c r="N19972" s="136">
        <v>71.248999999999995</v>
      </c>
      <c r="O19972" s="136">
        <v>23.091000000000001</v>
      </c>
      <c r="P19972" s="136">
        <v>169.428</v>
      </c>
      <c r="Q19972" s="136">
        <v>57.606000000000002</v>
      </c>
      <c r="R19972" s="136">
        <v>241.88800000000001</v>
      </c>
      <c r="S19972" s="136">
        <v>83.114000000000004</v>
      </c>
    </row>
    <row r="19973" spans="1:19" ht="11.25" thickBot="1" x14ac:dyDescent="0.2">
      <c r="A19973" s="112"/>
    </row>
    <row r="19974" spans="1:19" ht="11.25" thickBot="1" x14ac:dyDescent="0.2">
      <c r="A19974" s="139" t="s">
        <v>366</v>
      </c>
      <c r="B19974" s="112"/>
      <c r="C19974" s="140">
        <v>0.99399999999999999</v>
      </c>
      <c r="D19974" s="134" t="s">
        <v>4480</v>
      </c>
      <c r="E19974" s="136">
        <v>2.3010000000000002</v>
      </c>
      <c r="F19974" s="136">
        <v>2.16</v>
      </c>
      <c r="G19974" s="136">
        <v>5.0490000000000004</v>
      </c>
      <c r="H19974" s="136">
        <v>0.93500000000000005</v>
      </c>
      <c r="I19974" s="136">
        <v>0.315</v>
      </c>
      <c r="J19974" s="136">
        <v>0.39300000000000002</v>
      </c>
      <c r="K19974" s="136">
        <v>0.746</v>
      </c>
      <c r="L19974" s="136">
        <v>0.20699999999999999</v>
      </c>
      <c r="M19974" s="136">
        <v>0.91200000000000003</v>
      </c>
      <c r="N19974" s="136">
        <v>1.702</v>
      </c>
      <c r="O19974" s="136">
        <v>0.64300000000000002</v>
      </c>
      <c r="P19974" s="136">
        <v>1.208</v>
      </c>
      <c r="Q19974" s="136">
        <v>1.292</v>
      </c>
      <c r="R19974" s="136">
        <v>0.88200000000000001</v>
      </c>
      <c r="S19974" s="136">
        <v>1.222</v>
      </c>
    </row>
    <row r="19975" spans="1:19" ht="11.25" thickBot="1" x14ac:dyDescent="0.2">
      <c r="A19975" s="112"/>
    </row>
    <row r="19976" spans="1:19" ht="11.25" thickBot="1" x14ac:dyDescent="0.2">
      <c r="A19976" s="106" t="s">
        <v>357</v>
      </c>
      <c r="B19976" s="106" t="s">
        <v>358</v>
      </c>
      <c r="C19976" s="130" t="s">
        <v>51</v>
      </c>
      <c r="D19976" s="130" t="s">
        <v>52</v>
      </c>
      <c r="E19976" s="130" t="s">
        <v>53</v>
      </c>
      <c r="F19976" s="130" t="s">
        <v>54</v>
      </c>
      <c r="G19976" s="130" t="s">
        <v>55</v>
      </c>
      <c r="H19976" s="130" t="s">
        <v>56</v>
      </c>
      <c r="I19976" s="130" t="s">
        <v>57</v>
      </c>
      <c r="J19976" s="130" t="s">
        <v>58</v>
      </c>
      <c r="K19976" s="130" t="s">
        <v>59</v>
      </c>
      <c r="L19976" s="130" t="s">
        <v>60</v>
      </c>
      <c r="M19976" s="130" t="s">
        <v>61</v>
      </c>
      <c r="N19976" s="130" t="s">
        <v>62</v>
      </c>
      <c r="O19976" s="130" t="s">
        <v>63</v>
      </c>
      <c r="P19976" s="130" t="s">
        <v>64</v>
      </c>
      <c r="Q19976" s="131" t="s">
        <v>65</v>
      </c>
      <c r="R19976" s="131" t="s">
        <v>66</v>
      </c>
      <c r="S19976" s="130" t="s">
        <v>67</v>
      </c>
    </row>
    <row r="19977" spans="1:19" ht="11.25" thickBot="1" x14ac:dyDescent="0.2">
      <c r="A19977" s="107">
        <v>1</v>
      </c>
      <c r="B19977" s="132">
        <v>0.86591435185185184</v>
      </c>
      <c r="C19977" s="108">
        <v>27466.444</v>
      </c>
      <c r="D19977" s="108">
        <v>9375.2860000000001</v>
      </c>
      <c r="E19977" s="108">
        <v>29234.876</v>
      </c>
      <c r="F19977" s="108">
        <v>6499.6530000000002</v>
      </c>
      <c r="G19977" s="108">
        <v>29067.178</v>
      </c>
      <c r="H19977" s="108">
        <v>65224.462</v>
      </c>
      <c r="I19977" s="108">
        <v>24450.399000000001</v>
      </c>
      <c r="J19977" s="108">
        <v>34873.324000000001</v>
      </c>
      <c r="K19977" s="108">
        <v>51397.559000000001</v>
      </c>
      <c r="L19977" s="108">
        <v>6038.7790000000005</v>
      </c>
      <c r="M19977" s="108">
        <v>2771.5520000000001</v>
      </c>
      <c r="N19977" s="108">
        <v>1324.154</v>
      </c>
      <c r="O19977" s="108">
        <v>349401.42</v>
      </c>
      <c r="P19977" s="108">
        <v>86245.096999999994</v>
      </c>
      <c r="Q19977" s="133">
        <v>0.93198000000000003</v>
      </c>
      <c r="R19977" s="134" t="s">
        <v>2401</v>
      </c>
      <c r="S19977" s="108">
        <v>20570.687000000002</v>
      </c>
    </row>
    <row r="19978" spans="1:19" ht="11.25" thickBot="1" x14ac:dyDescent="0.2">
      <c r="A19978" s="112"/>
    </row>
    <row r="19979" spans="1:19" ht="11.25" thickBot="1" x14ac:dyDescent="0.2">
      <c r="A19979" s="107">
        <v>2</v>
      </c>
      <c r="B19979" s="132">
        <v>0.86608796296296298</v>
      </c>
      <c r="C19979" s="108">
        <v>27763.456999999999</v>
      </c>
      <c r="D19979" s="108">
        <v>9293.0069999999996</v>
      </c>
      <c r="E19979" s="108">
        <v>28487.031999999999</v>
      </c>
      <c r="F19979" s="108">
        <v>6312.1040000000003</v>
      </c>
      <c r="G19979" s="108">
        <v>29286.133999999998</v>
      </c>
      <c r="H19979" s="108">
        <v>65614.365000000005</v>
      </c>
      <c r="I19979" s="108">
        <v>24623.727999999999</v>
      </c>
      <c r="J19979" s="108">
        <v>34307.377999999997</v>
      </c>
      <c r="K19979" s="108">
        <v>50900.275999999998</v>
      </c>
      <c r="L19979" s="108">
        <v>6200.3919999999998</v>
      </c>
      <c r="M19979" s="108">
        <v>2626.0859999999998</v>
      </c>
      <c r="N19979" s="108">
        <v>1290.7729999999999</v>
      </c>
      <c r="O19979" s="108">
        <v>347185.26</v>
      </c>
      <c r="P19979" s="108">
        <v>86154.584000000003</v>
      </c>
      <c r="Q19979" s="133">
        <v>0.94672999999999996</v>
      </c>
      <c r="R19979" s="134" t="s">
        <v>5848</v>
      </c>
      <c r="S19979" s="108">
        <v>20728.482</v>
      </c>
    </row>
    <row r="19980" spans="1:19" ht="11.25" thickBot="1" x14ac:dyDescent="0.2">
      <c r="A19980" s="112"/>
    </row>
    <row r="19981" spans="1:19" ht="11.25" thickBot="1" x14ac:dyDescent="0.2">
      <c r="A19981" s="107">
        <v>3</v>
      </c>
      <c r="B19981" s="132">
        <v>0.86627314814814815</v>
      </c>
      <c r="C19981" s="108">
        <v>27506.205999999998</v>
      </c>
      <c r="D19981" s="108">
        <v>9256.7279999999992</v>
      </c>
      <c r="E19981" s="108">
        <v>29066.407999999999</v>
      </c>
      <c r="F19981" s="108">
        <v>6429.8950000000004</v>
      </c>
      <c r="G19981" s="108">
        <v>28928.042000000001</v>
      </c>
      <c r="H19981" s="108">
        <v>66001.282999999996</v>
      </c>
      <c r="I19981" s="108">
        <v>24631.159</v>
      </c>
      <c r="J19981" s="108">
        <v>34996.338000000003</v>
      </c>
      <c r="K19981" s="108">
        <v>51601.635999999999</v>
      </c>
      <c r="L19981" s="108">
        <v>6091.8019999999997</v>
      </c>
      <c r="M19981" s="108">
        <v>2625.7069999999999</v>
      </c>
      <c r="N19981" s="108">
        <v>1348.171</v>
      </c>
      <c r="O19981" s="108">
        <v>347943.9</v>
      </c>
      <c r="P19981" s="108">
        <v>85841.104999999996</v>
      </c>
      <c r="Q19981" s="133">
        <v>0.95209999999999995</v>
      </c>
      <c r="R19981" s="134" t="s">
        <v>5849</v>
      </c>
      <c r="S19981" s="108">
        <v>20792.934000000001</v>
      </c>
    </row>
    <row r="19982" spans="1:19" ht="11.25" thickBot="1" x14ac:dyDescent="0.2">
      <c r="A19982" s="112"/>
    </row>
    <row r="19983" spans="1:19" ht="11.25" thickBot="1" x14ac:dyDescent="0.2">
      <c r="A19983" s="135" t="s">
        <v>362</v>
      </c>
      <c r="B19983" s="112"/>
      <c r="C19983" s="136">
        <v>27578.702000000001</v>
      </c>
      <c r="D19983" s="136">
        <v>9308.3410000000003</v>
      </c>
      <c r="E19983" s="136">
        <v>28929.438999999998</v>
      </c>
      <c r="F19983" s="136">
        <v>6413.884</v>
      </c>
      <c r="G19983" s="136">
        <v>29093.784</v>
      </c>
      <c r="H19983" s="136">
        <v>65613.37</v>
      </c>
      <c r="I19983" s="136">
        <v>24568.429</v>
      </c>
      <c r="J19983" s="136">
        <v>34725.68</v>
      </c>
      <c r="K19983" s="136">
        <v>51299.824000000001</v>
      </c>
      <c r="L19983" s="136">
        <v>6110.3239999999996</v>
      </c>
      <c r="M19983" s="136">
        <v>2674.4479999999999</v>
      </c>
      <c r="N19983" s="136">
        <v>1321.0329999999999</v>
      </c>
      <c r="O19983" s="136">
        <v>348176.86</v>
      </c>
      <c r="P19983" s="136">
        <v>86080.262000000002</v>
      </c>
      <c r="Q19983" s="137">
        <v>0.94359999999999999</v>
      </c>
      <c r="R19983" s="134" t="s">
        <v>5850</v>
      </c>
      <c r="S19983" s="136">
        <v>20697.367999999999</v>
      </c>
    </row>
    <row r="19984" spans="1:19" ht="11.25" thickBot="1" x14ac:dyDescent="0.2">
      <c r="A19984" s="112"/>
    </row>
    <row r="19985" spans="1:19" ht="11.25" thickBot="1" x14ac:dyDescent="0.2">
      <c r="A19985" s="138" t="s">
        <v>364</v>
      </c>
      <c r="B19985" s="112"/>
      <c r="C19985" s="136">
        <v>161.233</v>
      </c>
      <c r="D19985" s="136">
        <v>60.747999999999998</v>
      </c>
      <c r="E19985" s="136">
        <v>392.28500000000003</v>
      </c>
      <c r="F19985" s="136">
        <v>94.793999999999997</v>
      </c>
      <c r="G19985" s="136">
        <v>180.52199999999999</v>
      </c>
      <c r="H19985" s="136">
        <v>388.411</v>
      </c>
      <c r="I19985" s="136">
        <v>102.28400000000001</v>
      </c>
      <c r="J19985" s="136">
        <v>367.44400000000002</v>
      </c>
      <c r="K19985" s="136">
        <v>360.75</v>
      </c>
      <c r="L19985" s="136">
        <v>82.382999999999996</v>
      </c>
      <c r="M19985" s="136">
        <v>84.093999999999994</v>
      </c>
      <c r="N19985" s="136">
        <v>28.826000000000001</v>
      </c>
      <c r="O19985" s="136">
        <v>1126.299</v>
      </c>
      <c r="P19985" s="136">
        <v>212.00200000000001</v>
      </c>
      <c r="Q19985" s="137">
        <v>1.042E-2</v>
      </c>
      <c r="R19985" s="134" t="s">
        <v>3310</v>
      </c>
      <c r="S19985" s="136">
        <v>114.34399999999999</v>
      </c>
    </row>
    <row r="19986" spans="1:19" ht="11.25" thickBot="1" x14ac:dyDescent="0.2">
      <c r="A19986" s="112"/>
    </row>
    <row r="19987" spans="1:19" ht="11.25" thickBot="1" x14ac:dyDescent="0.2">
      <c r="A19987" s="139" t="s">
        <v>366</v>
      </c>
      <c r="B19987" s="112"/>
      <c r="C19987" s="136">
        <v>0.58499999999999996</v>
      </c>
      <c r="D19987" s="136">
        <v>0.65300000000000002</v>
      </c>
      <c r="E19987" s="136">
        <v>1.3560000000000001</v>
      </c>
      <c r="F19987" s="136">
        <v>1.478</v>
      </c>
      <c r="G19987" s="136">
        <v>0.62</v>
      </c>
      <c r="H19987" s="136">
        <v>0.59199999999999997</v>
      </c>
      <c r="I19987" s="136">
        <v>0.41599999999999998</v>
      </c>
      <c r="J19987" s="136">
        <v>1.0580000000000001</v>
      </c>
      <c r="K19987" s="136">
        <v>0.70299999999999996</v>
      </c>
      <c r="L19987" s="136">
        <v>1.3480000000000001</v>
      </c>
      <c r="M19987" s="136">
        <v>3.1440000000000001</v>
      </c>
      <c r="N19987" s="136">
        <v>2.1819999999999999</v>
      </c>
      <c r="O19987" s="136">
        <v>0.32300000000000001</v>
      </c>
      <c r="P19987" s="136">
        <v>0.246</v>
      </c>
      <c r="Q19987" s="140">
        <v>1.1040000000000001</v>
      </c>
      <c r="R19987" s="134" t="s">
        <v>955</v>
      </c>
      <c r="S19987" s="136">
        <v>0.55200000000000005</v>
      </c>
    </row>
    <row r="19988" spans="1:19" ht="11.25" thickBot="1" x14ac:dyDescent="0.2">
      <c r="A19988" s="112"/>
    </row>
    <row r="19989" spans="1:19" ht="11.25" thickBot="1" x14ac:dyDescent="0.2">
      <c r="A19989" s="106" t="s">
        <v>357</v>
      </c>
      <c r="B19989" s="106" t="s">
        <v>358</v>
      </c>
      <c r="C19989" s="130" t="s">
        <v>68</v>
      </c>
    </row>
    <row r="19990" spans="1:19" ht="11.25" thickBot="1" x14ac:dyDescent="0.2">
      <c r="A19990" s="107">
        <v>1</v>
      </c>
      <c r="B19990" s="132">
        <v>0.86591435185185184</v>
      </c>
      <c r="C19990" s="108">
        <v>109972.7</v>
      </c>
    </row>
    <row r="19991" spans="1:19" ht="11.25" thickBot="1" x14ac:dyDescent="0.2">
      <c r="A19991" s="112"/>
    </row>
    <row r="19992" spans="1:19" ht="11.25" thickBot="1" x14ac:dyDescent="0.2">
      <c r="A19992" s="107">
        <v>2</v>
      </c>
      <c r="B19992" s="132">
        <v>0.86608796296296298</v>
      </c>
      <c r="C19992" s="108">
        <v>110021.75999999999</v>
      </c>
    </row>
    <row r="19993" spans="1:19" ht="11.25" thickBot="1" x14ac:dyDescent="0.2">
      <c r="A19993" s="112"/>
    </row>
    <row r="19994" spans="1:19" ht="11.25" thickBot="1" x14ac:dyDescent="0.2">
      <c r="A19994" s="107">
        <v>3</v>
      </c>
      <c r="B19994" s="132">
        <v>0.86627314814814815</v>
      </c>
      <c r="C19994" s="108">
        <v>109599.64</v>
      </c>
    </row>
    <row r="19995" spans="1:19" ht="11.25" thickBot="1" x14ac:dyDescent="0.2">
      <c r="A19995" s="112"/>
    </row>
    <row r="19996" spans="1:19" ht="11.25" thickBot="1" x14ac:dyDescent="0.2">
      <c r="A19996" s="135" t="s">
        <v>362</v>
      </c>
      <c r="B19996" s="112"/>
      <c r="C19996" s="136">
        <v>109864.7</v>
      </c>
    </row>
    <row r="19997" spans="1:19" ht="11.25" thickBot="1" x14ac:dyDescent="0.2">
      <c r="A19997" s="112"/>
    </row>
    <row r="19998" spans="1:19" ht="11.25" thickBot="1" x14ac:dyDescent="0.2">
      <c r="A19998" s="138" t="s">
        <v>364</v>
      </c>
      <c r="B19998" s="112"/>
      <c r="C19998" s="136">
        <v>230.85499999999999</v>
      </c>
    </row>
    <row r="19999" spans="1:19" ht="11.25" thickBot="1" x14ac:dyDescent="0.2">
      <c r="A19999" s="112"/>
    </row>
    <row r="20000" spans="1:19" ht="11.25" thickBot="1" x14ac:dyDescent="0.2">
      <c r="A20000" s="139" t="s">
        <v>366</v>
      </c>
      <c r="B20000" s="112"/>
      <c r="C20000" s="136">
        <v>0.21</v>
      </c>
    </row>
    <row r="20001" spans="1:19" ht="10.5" x14ac:dyDescent="0.15">
      <c r="A20001" s="112"/>
    </row>
    <row r="20002" spans="1:19" x14ac:dyDescent="0.15">
      <c r="A20002" s="129"/>
      <c r="B20002" s="86" t="s">
        <v>5851</v>
      </c>
    </row>
    <row r="20003" spans="1:19" ht="9.75" thickBot="1" x14ac:dyDescent="0.2">
      <c r="A20003" s="81" t="s">
        <v>5871</v>
      </c>
    </row>
    <row r="20004" spans="1:19" ht="11.25" thickBot="1" x14ac:dyDescent="0.2">
      <c r="A20004" s="106" t="s">
        <v>357</v>
      </c>
      <c r="B20004" s="106" t="s">
        <v>358</v>
      </c>
      <c r="C20004" s="130" t="s">
        <v>0</v>
      </c>
      <c r="D20004" s="130" t="s">
        <v>1</v>
      </c>
      <c r="E20004" s="130" t="s">
        <v>2</v>
      </c>
      <c r="F20004" s="130" t="s">
        <v>3</v>
      </c>
      <c r="G20004" s="130" t="s">
        <v>4</v>
      </c>
      <c r="H20004" s="130" t="s">
        <v>5</v>
      </c>
      <c r="I20004" s="131" t="s">
        <v>6</v>
      </c>
      <c r="J20004" s="131" t="s">
        <v>7</v>
      </c>
      <c r="K20004" s="130" t="s">
        <v>8</v>
      </c>
      <c r="L20004" s="130" t="s">
        <v>9</v>
      </c>
      <c r="M20004" s="130" t="s">
        <v>10</v>
      </c>
      <c r="N20004" s="130" t="s">
        <v>11</v>
      </c>
      <c r="O20004" s="130" t="s">
        <v>12</v>
      </c>
      <c r="P20004" s="130" t="s">
        <v>13</v>
      </c>
      <c r="Q20004" s="130" t="s">
        <v>14</v>
      </c>
      <c r="R20004" s="130" t="s">
        <v>15</v>
      </c>
      <c r="S20004" s="130" t="s">
        <v>16</v>
      </c>
    </row>
    <row r="20005" spans="1:19" ht="11.25" thickBot="1" x14ac:dyDescent="0.2">
      <c r="A20005" s="107">
        <v>1</v>
      </c>
      <c r="B20005" s="132">
        <v>0.87104166666666671</v>
      </c>
      <c r="C20005" s="108">
        <v>-175510.68</v>
      </c>
      <c r="D20005" s="108">
        <v>-332.976</v>
      </c>
      <c r="E20005" s="108">
        <v>-4755.8140000000003</v>
      </c>
      <c r="F20005" s="108">
        <v>-4706.9780000000001</v>
      </c>
      <c r="G20005" s="108">
        <v>13759.522999999999</v>
      </c>
      <c r="H20005" s="108">
        <v>-9.2929999999999993</v>
      </c>
      <c r="I20005" s="133">
        <v>1.0447200000000001</v>
      </c>
      <c r="J20005" s="134" t="s">
        <v>5852</v>
      </c>
      <c r="K20005" s="108">
        <v>-650.92499999999995</v>
      </c>
      <c r="L20005" s="108">
        <v>1.012</v>
      </c>
      <c r="M20005" s="108">
        <v>-70.653999999999996</v>
      </c>
      <c r="N20005" s="108">
        <v>-24.334</v>
      </c>
      <c r="O20005" s="108">
        <v>-1153.893</v>
      </c>
      <c r="P20005" s="108">
        <v>0.40100000000000002</v>
      </c>
      <c r="Q20005" s="108">
        <v>-99.915000000000006</v>
      </c>
      <c r="R20005" s="108">
        <v>-30.87</v>
      </c>
      <c r="S20005" s="108">
        <v>-69.736999999999995</v>
      </c>
    </row>
    <row r="20006" spans="1:19" ht="11.25" thickBot="1" x14ac:dyDescent="0.2">
      <c r="A20006" s="112"/>
    </row>
    <row r="20007" spans="1:19" ht="11.25" thickBot="1" x14ac:dyDescent="0.2">
      <c r="A20007" s="107">
        <v>2</v>
      </c>
      <c r="B20007" s="132">
        <v>0.87121527777777785</v>
      </c>
      <c r="C20007" s="108">
        <v>-174515.46</v>
      </c>
      <c r="D20007" s="108">
        <v>-307.77300000000002</v>
      </c>
      <c r="E20007" s="108">
        <v>-4552.2759999999998</v>
      </c>
      <c r="F20007" s="108">
        <v>-4469.4390000000003</v>
      </c>
      <c r="G20007" s="108">
        <v>12583.87</v>
      </c>
      <c r="H20007" s="108">
        <v>-0.90100000000000002</v>
      </c>
      <c r="I20007" s="133">
        <v>1.05921</v>
      </c>
      <c r="J20007" s="134" t="s">
        <v>5853</v>
      </c>
      <c r="K20007" s="108">
        <v>-689.76199999999994</v>
      </c>
      <c r="L20007" s="108">
        <v>-0.90200000000000002</v>
      </c>
      <c r="M20007" s="108">
        <v>8.92</v>
      </c>
      <c r="N20007" s="108">
        <v>26.039000000000001</v>
      </c>
      <c r="O20007" s="108">
        <v>-1258.165</v>
      </c>
      <c r="P20007" s="108">
        <v>3.2480000000000002</v>
      </c>
      <c r="Q20007" s="108">
        <v>-94.784000000000006</v>
      </c>
      <c r="R20007" s="108">
        <v>5.0659999999999998</v>
      </c>
      <c r="S20007" s="108">
        <v>-114.11</v>
      </c>
    </row>
    <row r="20008" spans="1:19" ht="11.25" thickBot="1" x14ac:dyDescent="0.2">
      <c r="A20008" s="112"/>
    </row>
    <row r="20009" spans="1:19" ht="11.25" thickBot="1" x14ac:dyDescent="0.2">
      <c r="A20009" s="107">
        <v>3</v>
      </c>
      <c r="B20009" s="132">
        <v>0.87140046296296303</v>
      </c>
      <c r="C20009" s="108">
        <v>-174310.26</v>
      </c>
      <c r="D20009" s="108">
        <v>-377.03100000000001</v>
      </c>
      <c r="E20009" s="108">
        <v>-4654.1760000000004</v>
      </c>
      <c r="F20009" s="108">
        <v>-4496.1260000000002</v>
      </c>
      <c r="G20009" s="108">
        <v>14542.094999999999</v>
      </c>
      <c r="H20009" s="108">
        <v>3.5019999999999998</v>
      </c>
      <c r="I20009" s="133">
        <v>1.0756399999999999</v>
      </c>
      <c r="J20009" s="134" t="s">
        <v>5854</v>
      </c>
      <c r="K20009" s="108">
        <v>-718.83900000000006</v>
      </c>
      <c r="L20009" s="108">
        <v>-0.90200000000000002</v>
      </c>
      <c r="M20009" s="108">
        <v>104.26</v>
      </c>
      <c r="N20009" s="108">
        <v>-126.91500000000001</v>
      </c>
      <c r="O20009" s="108">
        <v>-1236.1759999999999</v>
      </c>
      <c r="P20009" s="108">
        <v>-22.074999999999999</v>
      </c>
      <c r="Q20009" s="108">
        <v>-99.224000000000004</v>
      </c>
      <c r="R20009" s="108">
        <v>8.952</v>
      </c>
      <c r="S20009" s="108">
        <v>-92.634</v>
      </c>
    </row>
    <row r="20010" spans="1:19" ht="11.25" thickBot="1" x14ac:dyDescent="0.2">
      <c r="A20010" s="112"/>
    </row>
    <row r="20011" spans="1:19" ht="11.25" thickBot="1" x14ac:dyDescent="0.2">
      <c r="A20011" s="135" t="s">
        <v>362</v>
      </c>
      <c r="B20011" s="112"/>
      <c r="C20011" s="136">
        <v>-174778.8</v>
      </c>
      <c r="D20011" s="136">
        <v>-339.26</v>
      </c>
      <c r="E20011" s="136">
        <v>-4654.0889999999999</v>
      </c>
      <c r="F20011" s="136">
        <v>-4557.5140000000001</v>
      </c>
      <c r="G20011" s="136">
        <v>13628.495999999999</v>
      </c>
      <c r="H20011" s="136">
        <v>-2.23</v>
      </c>
      <c r="I20011" s="137">
        <v>1.05986</v>
      </c>
      <c r="J20011" s="134" t="s">
        <v>5855</v>
      </c>
      <c r="K20011" s="136">
        <v>-686.50800000000004</v>
      </c>
      <c r="L20011" s="136">
        <v>-0.26400000000000001</v>
      </c>
      <c r="M20011" s="136">
        <v>14.175000000000001</v>
      </c>
      <c r="N20011" s="136">
        <v>-41.735999999999997</v>
      </c>
      <c r="O20011" s="136">
        <v>-1216.078</v>
      </c>
      <c r="P20011" s="136">
        <v>-6.1420000000000003</v>
      </c>
      <c r="Q20011" s="136">
        <v>-97.974000000000004</v>
      </c>
      <c r="R20011" s="136">
        <v>-5.6180000000000003</v>
      </c>
      <c r="S20011" s="136">
        <v>-92.16</v>
      </c>
    </row>
    <row r="20012" spans="1:19" ht="11.25" thickBot="1" x14ac:dyDescent="0.2">
      <c r="A20012" s="112"/>
    </row>
    <row r="20013" spans="1:19" ht="11.25" thickBot="1" x14ac:dyDescent="0.2">
      <c r="A20013" s="138" t="s">
        <v>364</v>
      </c>
      <c r="B20013" s="112"/>
      <c r="C20013" s="136">
        <v>642.077</v>
      </c>
      <c r="D20013" s="136">
        <v>35.054000000000002</v>
      </c>
      <c r="E20013" s="136">
        <v>101.76900000000001</v>
      </c>
      <c r="F20013" s="136">
        <v>130.125</v>
      </c>
      <c r="G20013" s="136">
        <v>985.66600000000005</v>
      </c>
      <c r="H20013" s="136">
        <v>6.5010000000000003</v>
      </c>
      <c r="I20013" s="137">
        <v>1.5469999999999999E-2</v>
      </c>
      <c r="J20013" s="134" t="s">
        <v>5856</v>
      </c>
      <c r="K20013" s="136">
        <v>34.073999999999998</v>
      </c>
      <c r="L20013" s="136">
        <v>1.105</v>
      </c>
      <c r="M20013" s="136">
        <v>87.575000000000003</v>
      </c>
      <c r="N20013" s="136">
        <v>77.947999999999993</v>
      </c>
      <c r="O20013" s="136">
        <v>54.965000000000003</v>
      </c>
      <c r="P20013" s="136">
        <v>13.872</v>
      </c>
      <c r="Q20013" s="136">
        <v>2.7850000000000001</v>
      </c>
      <c r="R20013" s="136">
        <v>21.956</v>
      </c>
      <c r="S20013" s="136">
        <v>22.190999999999999</v>
      </c>
    </row>
    <row r="20014" spans="1:19" ht="11.25" thickBot="1" x14ac:dyDescent="0.2">
      <c r="A20014" s="112"/>
    </row>
    <row r="20015" spans="1:19" ht="11.25" thickBot="1" x14ac:dyDescent="0.2">
      <c r="A20015" s="139" t="s">
        <v>366</v>
      </c>
      <c r="B20015" s="112"/>
      <c r="C20015" s="136">
        <v>0.36699999999999999</v>
      </c>
      <c r="D20015" s="136">
        <v>10.332000000000001</v>
      </c>
      <c r="E20015" s="136">
        <v>2.1869999999999998</v>
      </c>
      <c r="F20015" s="136">
        <v>2.855</v>
      </c>
      <c r="G20015" s="136">
        <v>7.2320000000000002</v>
      </c>
      <c r="H20015" s="136">
        <v>291.452</v>
      </c>
      <c r="I20015" s="140">
        <v>1.4590000000000001</v>
      </c>
      <c r="J20015" s="134" t="s">
        <v>5857</v>
      </c>
      <c r="K20015" s="136">
        <v>4.9630000000000001</v>
      </c>
      <c r="L20015" s="136">
        <v>418.92200000000003</v>
      </c>
      <c r="M20015" s="136">
        <v>617.80600000000004</v>
      </c>
      <c r="N20015" s="136">
        <v>186.762</v>
      </c>
      <c r="O20015" s="136">
        <v>4.5199999999999996</v>
      </c>
      <c r="P20015" s="136">
        <v>225.84700000000001</v>
      </c>
      <c r="Q20015" s="136">
        <v>2.8420000000000001</v>
      </c>
      <c r="R20015" s="136">
        <v>390.83699999999999</v>
      </c>
      <c r="S20015" s="136">
        <v>24.077999999999999</v>
      </c>
    </row>
    <row r="20016" spans="1:19" ht="11.25" thickBot="1" x14ac:dyDescent="0.2">
      <c r="A20016" s="112"/>
    </row>
    <row r="20017" spans="1:19" ht="11.25" thickBot="1" x14ac:dyDescent="0.2">
      <c r="A20017" s="106" t="s">
        <v>357</v>
      </c>
      <c r="B20017" s="106" t="s">
        <v>358</v>
      </c>
      <c r="C20017" s="130" t="s">
        <v>17</v>
      </c>
      <c r="D20017" s="130" t="s">
        <v>18</v>
      </c>
      <c r="E20017" s="131" t="s">
        <v>19</v>
      </c>
      <c r="F20017" s="131" t="s">
        <v>20</v>
      </c>
      <c r="G20017" s="130" t="s">
        <v>21</v>
      </c>
      <c r="H20017" s="130" t="s">
        <v>22</v>
      </c>
      <c r="I20017" s="130" t="s">
        <v>23</v>
      </c>
      <c r="J20017" s="130" t="s">
        <v>24</v>
      </c>
      <c r="K20017" s="131" t="s">
        <v>25</v>
      </c>
      <c r="L20017" s="131" t="s">
        <v>26</v>
      </c>
      <c r="M20017" s="130" t="s">
        <v>27</v>
      </c>
      <c r="N20017" s="130" t="s">
        <v>28</v>
      </c>
      <c r="O20017" s="130" t="s">
        <v>29</v>
      </c>
      <c r="P20017" s="130" t="s">
        <v>30</v>
      </c>
      <c r="Q20017" s="130" t="s">
        <v>31</v>
      </c>
      <c r="R20017" s="130" t="s">
        <v>32</v>
      </c>
      <c r="S20017" s="130" t="s">
        <v>33</v>
      </c>
    </row>
    <row r="20018" spans="1:19" ht="11.25" thickBot="1" x14ac:dyDescent="0.2">
      <c r="A20018" s="107">
        <v>1</v>
      </c>
      <c r="B20018" s="132">
        <v>0.87104166666666671</v>
      </c>
      <c r="C20018" s="108">
        <v>-11576.109</v>
      </c>
      <c r="D20018" s="108">
        <v>-13.747999999999999</v>
      </c>
      <c r="E20018" s="133">
        <v>1.0186599999999999</v>
      </c>
      <c r="F20018" s="133">
        <v>0.95167000000000002</v>
      </c>
      <c r="G20018" s="108">
        <v>3.1080000000000001</v>
      </c>
      <c r="H20018" s="108">
        <v>0.22600000000000001</v>
      </c>
      <c r="I20018" s="108">
        <v>41.826000000000001</v>
      </c>
      <c r="J20018" s="108">
        <v>-399.68799999999999</v>
      </c>
      <c r="K20018" s="133">
        <v>1.0175700000000001</v>
      </c>
      <c r="L20018" s="134" t="s">
        <v>5858</v>
      </c>
      <c r="M20018" s="108">
        <v>90.754999999999995</v>
      </c>
      <c r="N20018" s="108">
        <v>35.814999999999998</v>
      </c>
      <c r="O20018" s="108">
        <v>1.1739999999999999</v>
      </c>
      <c r="P20018" s="108">
        <v>-1.218</v>
      </c>
      <c r="Q20018" s="108">
        <v>6.2380000000000004</v>
      </c>
      <c r="R20018" s="108">
        <v>1327.7670000000001</v>
      </c>
      <c r="S20018" s="108">
        <v>-2.7570000000000001</v>
      </c>
    </row>
    <row r="20019" spans="1:19" ht="11.25" thickBot="1" x14ac:dyDescent="0.2">
      <c r="A20019" s="112"/>
    </row>
    <row r="20020" spans="1:19" ht="11.25" thickBot="1" x14ac:dyDescent="0.2">
      <c r="A20020" s="107">
        <v>2</v>
      </c>
      <c r="B20020" s="132">
        <v>0.87121527777777785</v>
      </c>
      <c r="C20020" s="108">
        <v>-11568.034</v>
      </c>
      <c r="D20020" s="108">
        <v>-30.815000000000001</v>
      </c>
      <c r="E20020" s="133">
        <v>1.02074</v>
      </c>
      <c r="F20020" s="133">
        <v>0.95448</v>
      </c>
      <c r="G20020" s="108">
        <v>3.0880000000000001</v>
      </c>
      <c r="H20020" s="108">
        <v>-0.76100000000000001</v>
      </c>
      <c r="I20020" s="108">
        <v>55.731000000000002</v>
      </c>
      <c r="J20020" s="108">
        <v>-301.88900000000001</v>
      </c>
      <c r="K20020" s="133">
        <v>1.0273399999999999</v>
      </c>
      <c r="L20020" s="134" t="s">
        <v>5438</v>
      </c>
      <c r="M20020" s="108">
        <v>78.430999999999997</v>
      </c>
      <c r="N20020" s="108">
        <v>-18.277000000000001</v>
      </c>
      <c r="O20020" s="108">
        <v>2.11</v>
      </c>
      <c r="P20020" s="108">
        <v>-2.1379999999999999</v>
      </c>
      <c r="Q20020" s="108">
        <v>0.71299999999999997</v>
      </c>
      <c r="R20020" s="108">
        <v>1238.546</v>
      </c>
      <c r="S20020" s="108">
        <v>-1.829</v>
      </c>
    </row>
    <row r="20021" spans="1:19" ht="11.25" thickBot="1" x14ac:dyDescent="0.2">
      <c r="A20021" s="112"/>
    </row>
    <row r="20022" spans="1:19" ht="11.25" thickBot="1" x14ac:dyDescent="0.2">
      <c r="A20022" s="107">
        <v>3</v>
      </c>
      <c r="B20022" s="132">
        <v>0.87140046296296303</v>
      </c>
      <c r="C20022" s="108">
        <v>-11546.388000000001</v>
      </c>
      <c r="D20022" s="108">
        <v>-54.81</v>
      </c>
      <c r="E20022" s="133">
        <v>1.04121</v>
      </c>
      <c r="F20022" s="133">
        <v>0.94786999999999999</v>
      </c>
      <c r="G20022" s="108">
        <v>3.8559999999999999</v>
      </c>
      <c r="H20022" s="108">
        <v>0.14099999999999999</v>
      </c>
      <c r="I20022" s="108">
        <v>48.206000000000003</v>
      </c>
      <c r="J20022" s="108">
        <v>-394.36399999999998</v>
      </c>
      <c r="K20022" s="133">
        <v>1.0270699999999999</v>
      </c>
      <c r="L20022" s="134" t="s">
        <v>5859</v>
      </c>
      <c r="M20022" s="108">
        <v>73.603999999999999</v>
      </c>
      <c r="N20022" s="108">
        <v>-40.082000000000001</v>
      </c>
      <c r="O20022" s="108">
        <v>3.056</v>
      </c>
      <c r="P20022" s="108">
        <v>-1.2</v>
      </c>
      <c r="Q20022" s="108">
        <v>-5.7679999999999998</v>
      </c>
      <c r="R20022" s="108">
        <v>1316.2</v>
      </c>
      <c r="S20022" s="108">
        <v>1.887</v>
      </c>
    </row>
    <row r="20023" spans="1:19" ht="11.25" thickBot="1" x14ac:dyDescent="0.2">
      <c r="A20023" s="112"/>
    </row>
    <row r="20024" spans="1:19" ht="11.25" thickBot="1" x14ac:dyDescent="0.2">
      <c r="A20024" s="135" t="s">
        <v>362</v>
      </c>
      <c r="B20024" s="112"/>
      <c r="C20024" s="136">
        <v>-11563.51</v>
      </c>
      <c r="D20024" s="136">
        <v>-33.124000000000002</v>
      </c>
      <c r="E20024" s="137">
        <v>1.0268699999999999</v>
      </c>
      <c r="F20024" s="137">
        <v>0.95133999999999996</v>
      </c>
      <c r="G20024" s="136">
        <v>3.35</v>
      </c>
      <c r="H20024" s="136">
        <v>-0.13100000000000001</v>
      </c>
      <c r="I20024" s="136">
        <v>48.588000000000001</v>
      </c>
      <c r="J20024" s="136">
        <v>-365.31400000000002</v>
      </c>
      <c r="K20024" s="137">
        <v>1.02399</v>
      </c>
      <c r="L20024" s="134" t="s">
        <v>5860</v>
      </c>
      <c r="M20024" s="136">
        <v>80.930000000000007</v>
      </c>
      <c r="N20024" s="136">
        <v>-7.5149999999999997</v>
      </c>
      <c r="O20024" s="136">
        <v>2.113</v>
      </c>
      <c r="P20024" s="136">
        <v>-1.5189999999999999</v>
      </c>
      <c r="Q20024" s="136">
        <v>0.39400000000000002</v>
      </c>
      <c r="R20024" s="136">
        <v>1294.171</v>
      </c>
      <c r="S20024" s="136">
        <v>-0.9</v>
      </c>
    </row>
    <row r="20025" spans="1:19" ht="11.25" thickBot="1" x14ac:dyDescent="0.2">
      <c r="A20025" s="112"/>
    </row>
    <row r="20026" spans="1:19" ht="11.25" thickBot="1" x14ac:dyDescent="0.2">
      <c r="A20026" s="138" t="s">
        <v>364</v>
      </c>
      <c r="B20026" s="112"/>
      <c r="C20026" s="136">
        <v>15.368</v>
      </c>
      <c r="D20026" s="136">
        <v>20.628</v>
      </c>
      <c r="E20026" s="137">
        <v>1.2460000000000001E-2</v>
      </c>
      <c r="F20026" s="137">
        <v>3.32E-3</v>
      </c>
      <c r="G20026" s="136">
        <v>0.438</v>
      </c>
      <c r="H20026" s="136">
        <v>0.54700000000000004</v>
      </c>
      <c r="I20026" s="136">
        <v>6.96</v>
      </c>
      <c r="J20026" s="136">
        <v>54.991999999999997</v>
      </c>
      <c r="K20026" s="137">
        <v>5.5599999999999998E-3</v>
      </c>
      <c r="L20026" s="134" t="s">
        <v>5861</v>
      </c>
      <c r="M20026" s="136">
        <v>8.8439999999999994</v>
      </c>
      <c r="N20026" s="136">
        <v>39.076999999999998</v>
      </c>
      <c r="O20026" s="136">
        <v>0.94099999999999995</v>
      </c>
      <c r="P20026" s="136">
        <v>0.53600000000000003</v>
      </c>
      <c r="Q20026" s="136">
        <v>6.0090000000000003</v>
      </c>
      <c r="R20026" s="136">
        <v>48.518999999999998</v>
      </c>
      <c r="S20026" s="136">
        <v>2.4580000000000002</v>
      </c>
    </row>
    <row r="20027" spans="1:19" ht="11.25" thickBot="1" x14ac:dyDescent="0.2">
      <c r="A20027" s="112"/>
    </row>
    <row r="20028" spans="1:19" ht="11.25" thickBot="1" x14ac:dyDescent="0.2">
      <c r="A20028" s="139" t="s">
        <v>366</v>
      </c>
      <c r="B20028" s="112"/>
      <c r="C20028" s="136">
        <v>0.13300000000000001</v>
      </c>
      <c r="D20028" s="136">
        <v>62.274999999999999</v>
      </c>
      <c r="E20028" s="140">
        <v>1.214</v>
      </c>
      <c r="F20028" s="140">
        <v>0.34899999999999998</v>
      </c>
      <c r="G20028" s="136">
        <v>13.063000000000001</v>
      </c>
      <c r="H20028" s="136">
        <v>417.029</v>
      </c>
      <c r="I20028" s="136">
        <v>14.324</v>
      </c>
      <c r="J20028" s="136">
        <v>15.053000000000001</v>
      </c>
      <c r="K20028" s="140">
        <v>0.54300000000000004</v>
      </c>
      <c r="L20028" s="134" t="s">
        <v>1046</v>
      </c>
      <c r="M20028" s="136">
        <v>10.928000000000001</v>
      </c>
      <c r="N20028" s="136">
        <v>519.99599999999998</v>
      </c>
      <c r="O20028" s="136">
        <v>44.521000000000001</v>
      </c>
      <c r="P20028" s="136">
        <v>35.293999999999997</v>
      </c>
      <c r="Q20028" s="136">
        <v>1523.97</v>
      </c>
      <c r="R20028" s="136">
        <v>3.7490000000000001</v>
      </c>
      <c r="S20028" s="136">
        <v>273.19400000000002</v>
      </c>
    </row>
    <row r="20029" spans="1:19" ht="11.25" thickBot="1" x14ac:dyDescent="0.2">
      <c r="A20029" s="112"/>
    </row>
    <row r="20030" spans="1:19" ht="11.25" thickBot="1" x14ac:dyDescent="0.2">
      <c r="A20030" s="106" t="s">
        <v>357</v>
      </c>
      <c r="B20030" s="106" t="s">
        <v>358</v>
      </c>
      <c r="C20030" s="131" t="s">
        <v>34</v>
      </c>
      <c r="D20030" s="131" t="s">
        <v>35</v>
      </c>
      <c r="E20030" s="130" t="s">
        <v>36</v>
      </c>
      <c r="F20030" s="130" t="s">
        <v>37</v>
      </c>
      <c r="G20030" s="130" t="s">
        <v>38</v>
      </c>
      <c r="H20030" s="130" t="s">
        <v>39</v>
      </c>
      <c r="I20030" s="130" t="s">
        <v>40</v>
      </c>
      <c r="J20030" s="130" t="s">
        <v>41</v>
      </c>
      <c r="K20030" s="130" t="s">
        <v>42</v>
      </c>
      <c r="L20030" s="130" t="s">
        <v>43</v>
      </c>
      <c r="M20030" s="130" t="s">
        <v>44</v>
      </c>
      <c r="N20030" s="130" t="s">
        <v>45</v>
      </c>
      <c r="O20030" s="130" t="s">
        <v>46</v>
      </c>
      <c r="P20030" s="130" t="s">
        <v>47</v>
      </c>
      <c r="Q20030" s="130" t="s">
        <v>48</v>
      </c>
      <c r="R20030" s="130" t="s">
        <v>49</v>
      </c>
      <c r="S20030" s="130" t="s">
        <v>50</v>
      </c>
    </row>
    <row r="20031" spans="1:19" ht="11.25" thickBot="1" x14ac:dyDescent="0.2">
      <c r="A20031" s="107">
        <v>1</v>
      </c>
      <c r="B20031" s="132">
        <v>0.87104166666666671</v>
      </c>
      <c r="C20031" s="133">
        <v>0.92408000000000001</v>
      </c>
      <c r="D20031" s="134" t="s">
        <v>5862</v>
      </c>
      <c r="E20031" s="108">
        <v>-86.337999999999994</v>
      </c>
      <c r="F20031" s="108">
        <v>-11.785</v>
      </c>
      <c r="G20031" s="108">
        <v>-0.873</v>
      </c>
      <c r="H20031" s="108">
        <v>2.11</v>
      </c>
      <c r="I20031" s="108">
        <v>-15.465</v>
      </c>
      <c r="J20031" s="108">
        <v>-36.078000000000003</v>
      </c>
      <c r="K20031" s="108">
        <v>4.8920000000000003</v>
      </c>
      <c r="L20031" s="108">
        <v>-628.97699999999998</v>
      </c>
      <c r="M20031" s="108">
        <v>11.608000000000001</v>
      </c>
      <c r="N20031" s="108">
        <v>-2.9279999999999999</v>
      </c>
      <c r="O20031" s="108">
        <v>-1.9750000000000001</v>
      </c>
      <c r="P20031" s="108">
        <v>-1.9650000000000001</v>
      </c>
      <c r="Q20031" s="108">
        <v>0.97699999999999998</v>
      </c>
      <c r="R20031" s="108">
        <v>7.1509999999999998</v>
      </c>
      <c r="S20031" s="108">
        <v>-2.2770000000000001</v>
      </c>
    </row>
    <row r="20032" spans="1:19" ht="11.25" thickBot="1" x14ac:dyDescent="0.2">
      <c r="A20032" s="112"/>
    </row>
    <row r="20033" spans="1:19" ht="11.25" thickBot="1" x14ac:dyDescent="0.2">
      <c r="A20033" s="107">
        <v>2</v>
      </c>
      <c r="B20033" s="132">
        <v>0.87121527777777785</v>
      </c>
      <c r="C20033" s="133">
        <v>0.93862000000000001</v>
      </c>
      <c r="D20033" s="134" t="s">
        <v>5863</v>
      </c>
      <c r="E20033" s="108">
        <v>-98.304000000000002</v>
      </c>
      <c r="F20033" s="108">
        <v>4.742</v>
      </c>
      <c r="G20033" s="108">
        <v>5.0999999999999997E-2</v>
      </c>
      <c r="H20033" s="108">
        <v>4.8680000000000003</v>
      </c>
      <c r="I20033" s="108">
        <v>-7.2320000000000002</v>
      </c>
      <c r="J20033" s="108">
        <v>-52.497999999999998</v>
      </c>
      <c r="K20033" s="108">
        <v>-15.53</v>
      </c>
      <c r="L20033" s="108">
        <v>-623.79600000000005</v>
      </c>
      <c r="M20033" s="108">
        <v>2.3149999999999999</v>
      </c>
      <c r="N20033" s="108">
        <v>-1.091</v>
      </c>
      <c r="O20033" s="108">
        <v>-2.903</v>
      </c>
      <c r="P20033" s="108">
        <v>-1.9670000000000001</v>
      </c>
      <c r="Q20033" s="108">
        <v>-1.8169999999999999</v>
      </c>
      <c r="R20033" s="108">
        <v>-2.1739999999999999</v>
      </c>
      <c r="S20033" s="108">
        <v>-3.2149999999999999</v>
      </c>
    </row>
    <row r="20034" spans="1:19" ht="11.25" thickBot="1" x14ac:dyDescent="0.2">
      <c r="A20034" s="112"/>
    </row>
    <row r="20035" spans="1:19" ht="11.25" thickBot="1" x14ac:dyDescent="0.2">
      <c r="A20035" s="107">
        <v>3</v>
      </c>
      <c r="B20035" s="132">
        <v>0.87140046296296303</v>
      </c>
      <c r="C20035" s="133">
        <v>0.93784000000000001</v>
      </c>
      <c r="D20035" s="134" t="s">
        <v>5864</v>
      </c>
      <c r="E20035" s="108">
        <v>-99.978999999999999</v>
      </c>
      <c r="F20035" s="108">
        <v>-6.3040000000000003</v>
      </c>
      <c r="G20035" s="108">
        <v>5.5E-2</v>
      </c>
      <c r="H20035" s="108">
        <v>9.548</v>
      </c>
      <c r="I20035" s="108">
        <v>-9.8539999999999992</v>
      </c>
      <c r="J20035" s="108">
        <v>-38.619999999999997</v>
      </c>
      <c r="K20035" s="108">
        <v>2.1269999999999998</v>
      </c>
      <c r="L20035" s="108">
        <v>-622.42899999999997</v>
      </c>
      <c r="M20035" s="108">
        <v>4.194</v>
      </c>
      <c r="N20035" s="108">
        <v>-2.004</v>
      </c>
      <c r="O20035" s="108">
        <v>0.80600000000000005</v>
      </c>
      <c r="P20035" s="108">
        <v>-1.966</v>
      </c>
      <c r="Q20035" s="108">
        <v>-3.67</v>
      </c>
      <c r="R20035" s="108">
        <v>3.403</v>
      </c>
      <c r="S20035" s="108">
        <v>2.355</v>
      </c>
    </row>
    <row r="20036" spans="1:19" ht="11.25" thickBot="1" x14ac:dyDescent="0.2">
      <c r="A20036" s="112"/>
    </row>
    <row r="20037" spans="1:19" ht="11.25" thickBot="1" x14ac:dyDescent="0.2">
      <c r="A20037" s="135" t="s">
        <v>362</v>
      </c>
      <c r="B20037" s="112"/>
      <c r="C20037" s="137">
        <v>0.93350999999999995</v>
      </c>
      <c r="D20037" s="134" t="s">
        <v>5865</v>
      </c>
      <c r="E20037" s="136">
        <v>-94.873000000000005</v>
      </c>
      <c r="F20037" s="136">
        <v>-4.4489999999999998</v>
      </c>
      <c r="G20037" s="136">
        <v>-0.25600000000000001</v>
      </c>
      <c r="H20037" s="136">
        <v>5.5090000000000003</v>
      </c>
      <c r="I20037" s="136">
        <v>-10.851000000000001</v>
      </c>
      <c r="J20037" s="136">
        <v>-42.399000000000001</v>
      </c>
      <c r="K20037" s="136">
        <v>-2.8370000000000002</v>
      </c>
      <c r="L20037" s="136">
        <v>-625.06700000000001</v>
      </c>
      <c r="M20037" s="136">
        <v>6.0389999999999997</v>
      </c>
      <c r="N20037" s="136">
        <v>-2.008</v>
      </c>
      <c r="O20037" s="136">
        <v>-1.357</v>
      </c>
      <c r="P20037" s="136">
        <v>-1.966</v>
      </c>
      <c r="Q20037" s="136">
        <v>-1.504</v>
      </c>
      <c r="R20037" s="136">
        <v>2.7930000000000001</v>
      </c>
      <c r="S20037" s="136">
        <v>-1.046</v>
      </c>
    </row>
    <row r="20038" spans="1:19" ht="11.25" thickBot="1" x14ac:dyDescent="0.2">
      <c r="A20038" s="112"/>
    </row>
    <row r="20039" spans="1:19" ht="11.25" thickBot="1" x14ac:dyDescent="0.2">
      <c r="A20039" s="138" t="s">
        <v>364</v>
      </c>
      <c r="B20039" s="112"/>
      <c r="C20039" s="137">
        <v>8.1799999999999998E-3</v>
      </c>
      <c r="D20039" s="134" t="s">
        <v>3276</v>
      </c>
      <c r="E20039" s="136">
        <v>7.4390000000000001</v>
      </c>
      <c r="F20039" s="136">
        <v>8.4179999999999993</v>
      </c>
      <c r="G20039" s="136">
        <v>0.53500000000000003</v>
      </c>
      <c r="H20039" s="136">
        <v>3.76</v>
      </c>
      <c r="I20039" s="136">
        <v>4.2060000000000004</v>
      </c>
      <c r="J20039" s="136">
        <v>8.8390000000000004</v>
      </c>
      <c r="K20039" s="136">
        <v>11.079000000000001</v>
      </c>
      <c r="L20039" s="136">
        <v>3.4540000000000002</v>
      </c>
      <c r="M20039" s="136">
        <v>4.9130000000000003</v>
      </c>
      <c r="N20039" s="136">
        <v>0.91800000000000004</v>
      </c>
      <c r="O20039" s="136">
        <v>1.93</v>
      </c>
      <c r="P20039" s="136">
        <v>1E-3</v>
      </c>
      <c r="Q20039" s="136">
        <v>2.34</v>
      </c>
      <c r="R20039" s="136">
        <v>4.6920000000000002</v>
      </c>
      <c r="S20039" s="136">
        <v>2.9820000000000002</v>
      </c>
    </row>
    <row r="20040" spans="1:19" ht="11.25" thickBot="1" x14ac:dyDescent="0.2">
      <c r="A20040" s="112"/>
    </row>
    <row r="20041" spans="1:19" ht="11.25" thickBot="1" x14ac:dyDescent="0.2">
      <c r="A20041" s="139" t="s">
        <v>366</v>
      </c>
      <c r="B20041" s="112"/>
      <c r="C20041" s="140">
        <v>0.876</v>
      </c>
      <c r="D20041" s="134" t="s">
        <v>4956</v>
      </c>
      <c r="E20041" s="136">
        <v>7.8410000000000002</v>
      </c>
      <c r="F20041" s="136">
        <v>189.20599999999999</v>
      </c>
      <c r="G20041" s="136">
        <v>209.02</v>
      </c>
      <c r="H20041" s="136">
        <v>68.254000000000005</v>
      </c>
      <c r="I20041" s="136">
        <v>38.764000000000003</v>
      </c>
      <c r="J20041" s="136">
        <v>20.846</v>
      </c>
      <c r="K20041" s="136">
        <v>390.51400000000001</v>
      </c>
      <c r="L20041" s="136">
        <v>0.55300000000000005</v>
      </c>
      <c r="M20041" s="136">
        <v>81.367000000000004</v>
      </c>
      <c r="N20041" s="136">
        <v>45.747999999999998</v>
      </c>
      <c r="O20041" s="136">
        <v>142.22499999999999</v>
      </c>
      <c r="P20041" s="136">
        <v>5.1999999999999998E-2</v>
      </c>
      <c r="Q20041" s="136">
        <v>155.608</v>
      </c>
      <c r="R20041" s="136">
        <v>167.97</v>
      </c>
      <c r="S20041" s="136">
        <v>285.089</v>
      </c>
    </row>
    <row r="20042" spans="1:19" ht="11.25" thickBot="1" x14ac:dyDescent="0.2">
      <c r="A20042" s="112"/>
    </row>
    <row r="20043" spans="1:19" ht="11.25" thickBot="1" x14ac:dyDescent="0.2">
      <c r="A20043" s="106" t="s">
        <v>357</v>
      </c>
      <c r="B20043" s="106" t="s">
        <v>358</v>
      </c>
      <c r="C20043" s="130" t="s">
        <v>51</v>
      </c>
      <c r="D20043" s="130" t="s">
        <v>52</v>
      </c>
      <c r="E20043" s="130" t="s">
        <v>53</v>
      </c>
      <c r="F20043" s="130" t="s">
        <v>54</v>
      </c>
      <c r="G20043" s="130" t="s">
        <v>55</v>
      </c>
      <c r="H20043" s="130" t="s">
        <v>56</v>
      </c>
      <c r="I20043" s="130" t="s">
        <v>57</v>
      </c>
      <c r="J20043" s="130" t="s">
        <v>58</v>
      </c>
      <c r="K20043" s="130" t="s">
        <v>59</v>
      </c>
      <c r="L20043" s="130" t="s">
        <v>60</v>
      </c>
      <c r="M20043" s="130" t="s">
        <v>61</v>
      </c>
      <c r="N20043" s="130" t="s">
        <v>62</v>
      </c>
      <c r="O20043" s="130" t="s">
        <v>63</v>
      </c>
      <c r="P20043" s="130" t="s">
        <v>64</v>
      </c>
      <c r="Q20043" s="131" t="s">
        <v>65</v>
      </c>
      <c r="R20043" s="131" t="s">
        <v>66</v>
      </c>
      <c r="S20043" s="130" t="s">
        <v>67</v>
      </c>
    </row>
    <row r="20044" spans="1:19" ht="11.25" thickBot="1" x14ac:dyDescent="0.2">
      <c r="A20044" s="107">
        <v>1</v>
      </c>
      <c r="B20044" s="132">
        <v>0.87104166666666671</v>
      </c>
      <c r="C20044" s="108">
        <v>-0.59799999999999998</v>
      </c>
      <c r="D20044" s="108">
        <v>6.4950000000000001</v>
      </c>
      <c r="E20044" s="108">
        <v>3.2029999999999998</v>
      </c>
      <c r="F20044" s="108">
        <v>-0.33700000000000002</v>
      </c>
      <c r="G20044" s="108">
        <v>0.89300000000000002</v>
      </c>
      <c r="H20044" s="108">
        <v>10.318</v>
      </c>
      <c r="I20044" s="108">
        <v>-35.590000000000003</v>
      </c>
      <c r="J20044" s="108">
        <v>3.6970000000000001</v>
      </c>
      <c r="K20044" s="108">
        <v>-2.1339999999999999</v>
      </c>
      <c r="L20044" s="108">
        <v>-9.3979999999999997</v>
      </c>
      <c r="M20044" s="108">
        <v>-1.5960000000000001</v>
      </c>
      <c r="N20044" s="108">
        <v>120.182</v>
      </c>
      <c r="O20044" s="108">
        <v>38.512</v>
      </c>
      <c r="P20044" s="108">
        <v>-29.827000000000002</v>
      </c>
      <c r="Q20044" s="133">
        <v>0.92051000000000005</v>
      </c>
      <c r="R20044" s="134" t="s">
        <v>5866</v>
      </c>
      <c r="S20044" s="108">
        <v>-4.2329999999999997</v>
      </c>
    </row>
    <row r="20045" spans="1:19" ht="11.25" thickBot="1" x14ac:dyDescent="0.2">
      <c r="A20045" s="112"/>
    </row>
    <row r="20046" spans="1:19" ht="11.25" thickBot="1" x14ac:dyDescent="0.2">
      <c r="A20046" s="107">
        <v>2</v>
      </c>
      <c r="B20046" s="132">
        <v>0.87121527777777785</v>
      </c>
      <c r="C20046" s="108">
        <v>2.1469999999999998</v>
      </c>
      <c r="D20046" s="108">
        <v>-1.901</v>
      </c>
      <c r="E20046" s="108">
        <v>1.3160000000000001</v>
      </c>
      <c r="F20046" s="108">
        <v>-0.35399999999999998</v>
      </c>
      <c r="G20046" s="108">
        <v>-5.7000000000000002E-2</v>
      </c>
      <c r="H20046" s="108">
        <v>5.5919999999999996</v>
      </c>
      <c r="I20046" s="108">
        <v>-70.010999999999996</v>
      </c>
      <c r="J20046" s="108">
        <v>2.73</v>
      </c>
      <c r="K20046" s="108">
        <v>-1.2270000000000001</v>
      </c>
      <c r="L20046" s="108">
        <v>-2.0049999999999999</v>
      </c>
      <c r="M20046" s="108">
        <v>-0.68100000000000005</v>
      </c>
      <c r="N20046" s="108">
        <v>105.044</v>
      </c>
      <c r="O20046" s="108">
        <v>40.890999999999998</v>
      </c>
      <c r="P20046" s="108">
        <v>-58.536999999999999</v>
      </c>
      <c r="Q20046" s="133">
        <v>0.93852999999999998</v>
      </c>
      <c r="R20046" s="134" t="s">
        <v>5867</v>
      </c>
      <c r="S20046" s="108">
        <v>-4.3719999999999999</v>
      </c>
    </row>
    <row r="20047" spans="1:19" ht="11.25" thickBot="1" x14ac:dyDescent="0.2">
      <c r="A20047" s="112"/>
    </row>
    <row r="20048" spans="1:19" ht="11.25" thickBot="1" x14ac:dyDescent="0.2">
      <c r="A20048" s="107">
        <v>3</v>
      </c>
      <c r="B20048" s="132">
        <v>0.87140046296296303</v>
      </c>
      <c r="C20048" s="108">
        <v>1.228</v>
      </c>
      <c r="D20048" s="108">
        <v>1.8160000000000001</v>
      </c>
      <c r="E20048" s="108">
        <v>1.32</v>
      </c>
      <c r="F20048" s="108">
        <v>3.3610000000000002</v>
      </c>
      <c r="G20048" s="108">
        <v>-5.5E-2</v>
      </c>
      <c r="H20048" s="108">
        <v>10.24</v>
      </c>
      <c r="I20048" s="108">
        <v>-79.275999999999996</v>
      </c>
      <c r="J20048" s="108">
        <v>2.73</v>
      </c>
      <c r="K20048" s="108">
        <v>-1.2270000000000001</v>
      </c>
      <c r="L20048" s="108">
        <v>-5.726</v>
      </c>
      <c r="M20048" s="108">
        <v>-3.4710000000000001</v>
      </c>
      <c r="N20048" s="108">
        <v>76.162999999999997</v>
      </c>
      <c r="O20048" s="108">
        <v>29.692</v>
      </c>
      <c r="P20048" s="108">
        <v>-20.754999999999999</v>
      </c>
      <c r="Q20048" s="133">
        <v>0.94154000000000004</v>
      </c>
      <c r="R20048" s="134" t="s">
        <v>5868</v>
      </c>
      <c r="S20048" s="108">
        <v>-0.66600000000000004</v>
      </c>
    </row>
    <row r="20049" spans="1:19" ht="11.25" thickBot="1" x14ac:dyDescent="0.2">
      <c r="A20049" s="112"/>
    </row>
    <row r="20050" spans="1:19" ht="11.25" thickBot="1" x14ac:dyDescent="0.2">
      <c r="A20050" s="135" t="s">
        <v>362</v>
      </c>
      <c r="B20050" s="112"/>
      <c r="C20050" s="136">
        <v>0.92600000000000005</v>
      </c>
      <c r="D20050" s="136">
        <v>2.137</v>
      </c>
      <c r="E20050" s="136">
        <v>1.946</v>
      </c>
      <c r="F20050" s="136">
        <v>0.89</v>
      </c>
      <c r="G20050" s="136">
        <v>0.26</v>
      </c>
      <c r="H20050" s="136">
        <v>8.7170000000000005</v>
      </c>
      <c r="I20050" s="136">
        <v>-61.625999999999998</v>
      </c>
      <c r="J20050" s="136">
        <v>3.052</v>
      </c>
      <c r="K20050" s="136">
        <v>-1.53</v>
      </c>
      <c r="L20050" s="136">
        <v>-5.71</v>
      </c>
      <c r="M20050" s="136">
        <v>-1.9159999999999999</v>
      </c>
      <c r="N20050" s="136">
        <v>100.46299999999999</v>
      </c>
      <c r="O20050" s="136">
        <v>36.365000000000002</v>
      </c>
      <c r="P20050" s="136">
        <v>-36.372999999999998</v>
      </c>
      <c r="Q20050" s="137">
        <v>0.93352999999999997</v>
      </c>
      <c r="R20050" s="134" t="s">
        <v>5869</v>
      </c>
      <c r="S20050" s="136">
        <v>-3.09</v>
      </c>
    </row>
    <row r="20051" spans="1:19" ht="11.25" thickBot="1" x14ac:dyDescent="0.2">
      <c r="A20051" s="112"/>
    </row>
    <row r="20052" spans="1:19" ht="11.25" thickBot="1" x14ac:dyDescent="0.2">
      <c r="A20052" s="138" t="s">
        <v>364</v>
      </c>
      <c r="B20052" s="112"/>
      <c r="C20052" s="136">
        <v>1.397</v>
      </c>
      <c r="D20052" s="136">
        <v>4.2069999999999999</v>
      </c>
      <c r="E20052" s="136">
        <v>1.089</v>
      </c>
      <c r="F20052" s="136">
        <v>2.14</v>
      </c>
      <c r="G20052" s="136">
        <v>0.54800000000000004</v>
      </c>
      <c r="H20052" s="136">
        <v>2.706</v>
      </c>
      <c r="I20052" s="136">
        <v>23.018000000000001</v>
      </c>
      <c r="J20052" s="136">
        <v>0.55900000000000005</v>
      </c>
      <c r="K20052" s="136">
        <v>0.52400000000000002</v>
      </c>
      <c r="L20052" s="136">
        <v>3.6960000000000002</v>
      </c>
      <c r="M20052" s="136">
        <v>1.4219999999999999</v>
      </c>
      <c r="N20052" s="136">
        <v>22.364000000000001</v>
      </c>
      <c r="O20052" s="136">
        <v>5.9</v>
      </c>
      <c r="P20052" s="136">
        <v>19.722999999999999</v>
      </c>
      <c r="Q20052" s="137">
        <v>1.137E-2</v>
      </c>
      <c r="R20052" s="134" t="s">
        <v>3523</v>
      </c>
      <c r="S20052" s="136">
        <v>2.101</v>
      </c>
    </row>
    <row r="20053" spans="1:19" ht="11.25" thickBot="1" x14ac:dyDescent="0.2">
      <c r="A20053" s="112"/>
    </row>
    <row r="20054" spans="1:19" ht="11.25" thickBot="1" x14ac:dyDescent="0.2">
      <c r="A20054" s="139" t="s">
        <v>366</v>
      </c>
      <c r="B20054" s="112"/>
      <c r="C20054" s="136">
        <v>150.97499999999999</v>
      </c>
      <c r="D20054" s="136">
        <v>196.89699999999999</v>
      </c>
      <c r="E20054" s="136">
        <v>55.927</v>
      </c>
      <c r="F20054" s="136">
        <v>240.524</v>
      </c>
      <c r="G20054" s="136">
        <v>210.60300000000001</v>
      </c>
      <c r="H20054" s="136">
        <v>31.045000000000002</v>
      </c>
      <c r="I20054" s="136">
        <v>37.351999999999997</v>
      </c>
      <c r="J20054" s="136">
        <v>18.302</v>
      </c>
      <c r="K20054" s="136">
        <v>34.228000000000002</v>
      </c>
      <c r="L20054" s="136">
        <v>64.739999999999995</v>
      </c>
      <c r="M20054" s="136">
        <v>74.221999999999994</v>
      </c>
      <c r="N20054" s="136">
        <v>22.260999999999999</v>
      </c>
      <c r="O20054" s="136">
        <v>16.224</v>
      </c>
      <c r="P20054" s="136">
        <v>54.223999999999997</v>
      </c>
      <c r="Q20054" s="140">
        <v>1.218</v>
      </c>
      <c r="R20054" s="134" t="s">
        <v>4961</v>
      </c>
      <c r="S20054" s="136">
        <v>67.98</v>
      </c>
    </row>
    <row r="20055" spans="1:19" ht="11.25" thickBot="1" x14ac:dyDescent="0.2">
      <c r="A20055" s="112"/>
    </row>
    <row r="20056" spans="1:19" ht="11.25" thickBot="1" x14ac:dyDescent="0.2">
      <c r="A20056" s="106" t="s">
        <v>357</v>
      </c>
      <c r="B20056" s="106" t="s">
        <v>358</v>
      </c>
      <c r="C20056" s="130" t="s">
        <v>68</v>
      </c>
    </row>
    <row r="20057" spans="1:19" ht="11.25" thickBot="1" x14ac:dyDescent="0.2">
      <c r="A20057" s="107">
        <v>1</v>
      </c>
      <c r="B20057" s="132">
        <v>0.87104166666666671</v>
      </c>
      <c r="C20057" s="108">
        <v>11.113</v>
      </c>
    </row>
    <row r="20058" spans="1:19" ht="11.25" thickBot="1" x14ac:dyDescent="0.2">
      <c r="A20058" s="112"/>
    </row>
    <row r="20059" spans="1:19" ht="11.25" thickBot="1" x14ac:dyDescent="0.2">
      <c r="A20059" s="107">
        <v>2</v>
      </c>
      <c r="B20059" s="132">
        <v>0.87121527777777785</v>
      </c>
      <c r="C20059" s="108">
        <v>14.608000000000001</v>
      </c>
    </row>
    <row r="20060" spans="1:19" ht="11.25" thickBot="1" x14ac:dyDescent="0.2">
      <c r="A20060" s="112"/>
    </row>
    <row r="20061" spans="1:19" ht="11.25" thickBot="1" x14ac:dyDescent="0.2">
      <c r="A20061" s="107">
        <v>3</v>
      </c>
      <c r="B20061" s="132">
        <v>0.87140046296296303</v>
      </c>
      <c r="C20061" s="108">
        <v>8.07</v>
      </c>
    </row>
    <row r="20062" spans="1:19" ht="11.25" thickBot="1" x14ac:dyDescent="0.2">
      <c r="A20062" s="112"/>
    </row>
    <row r="20063" spans="1:19" ht="11.25" thickBot="1" x14ac:dyDescent="0.2">
      <c r="A20063" s="135" t="s">
        <v>362</v>
      </c>
      <c r="B20063" s="112"/>
      <c r="C20063" s="136">
        <v>11.263999999999999</v>
      </c>
    </row>
    <row r="20064" spans="1:19" ht="11.25" thickBot="1" x14ac:dyDescent="0.2">
      <c r="A20064" s="112"/>
    </row>
    <row r="20065" spans="1:19" ht="11.25" thickBot="1" x14ac:dyDescent="0.2">
      <c r="A20065" s="138" t="s">
        <v>364</v>
      </c>
      <c r="B20065" s="112"/>
      <c r="C20065" s="136">
        <v>3.2709999999999999</v>
      </c>
    </row>
    <row r="20066" spans="1:19" ht="11.25" thickBot="1" x14ac:dyDescent="0.2">
      <c r="A20066" s="112"/>
    </row>
    <row r="20067" spans="1:19" ht="11.25" thickBot="1" x14ac:dyDescent="0.2">
      <c r="A20067" s="139" t="s">
        <v>366</v>
      </c>
      <c r="B20067" s="112"/>
      <c r="C20067" s="136">
        <v>29.044</v>
      </c>
    </row>
    <row r="20068" spans="1:19" ht="10.5" x14ac:dyDescent="0.15">
      <c r="A20068" s="112"/>
    </row>
    <row r="20069" spans="1:19" ht="14.25" x14ac:dyDescent="0.2">
      <c r="A20069" s="80" t="s">
        <v>14493</v>
      </c>
    </row>
    <row r="20070" spans="1:19" ht="10.5" x14ac:dyDescent="0.15">
      <c r="A20070" s="112"/>
    </row>
    <row r="20071" spans="1:19" x14ac:dyDescent="0.15">
      <c r="A20071" s="129"/>
      <c r="B20071" s="86" t="s">
        <v>355</v>
      </c>
    </row>
    <row r="20072" spans="1:19" ht="9.75" thickBot="1" x14ac:dyDescent="0.2">
      <c r="A20072" s="81" t="s">
        <v>356</v>
      </c>
    </row>
    <row r="20073" spans="1:19" ht="11.25" thickBot="1" x14ac:dyDescent="0.2">
      <c r="A20073" s="106" t="s">
        <v>357</v>
      </c>
      <c r="B20073" s="106" t="s">
        <v>358</v>
      </c>
      <c r="C20073" s="146" t="s">
        <v>14494</v>
      </c>
      <c r="D20073" s="146" t="s">
        <v>14495</v>
      </c>
      <c r="E20073" s="146" t="s">
        <v>14496</v>
      </c>
      <c r="F20073" s="146" t="s">
        <v>0</v>
      </c>
      <c r="G20073" s="146" t="s">
        <v>1</v>
      </c>
      <c r="H20073" s="146" t="s">
        <v>2</v>
      </c>
      <c r="I20073" s="146" t="s">
        <v>14497</v>
      </c>
      <c r="J20073" s="146" t="s">
        <v>3</v>
      </c>
      <c r="K20073" s="146" t="s">
        <v>14498</v>
      </c>
      <c r="L20073" s="146" t="s">
        <v>7</v>
      </c>
      <c r="M20073" s="146" t="s">
        <v>14499</v>
      </c>
      <c r="N20073" s="146" t="s">
        <v>10</v>
      </c>
      <c r="O20073" s="146" t="s">
        <v>11</v>
      </c>
      <c r="P20073" s="146" t="s">
        <v>12</v>
      </c>
      <c r="Q20073" s="146" t="s">
        <v>13</v>
      </c>
      <c r="R20073" s="146" t="s">
        <v>14</v>
      </c>
      <c r="S20073" s="146" t="s">
        <v>15</v>
      </c>
    </row>
    <row r="20074" spans="1:19" ht="11.25" thickBot="1" x14ac:dyDescent="0.2">
      <c r="A20074" s="112"/>
      <c r="B20074" s="112"/>
      <c r="C20074" s="146" t="s">
        <v>111</v>
      </c>
      <c r="D20074" s="146" t="s">
        <v>111</v>
      </c>
      <c r="E20074" s="146" t="s">
        <v>111</v>
      </c>
      <c r="F20074" s="146" t="s">
        <v>111</v>
      </c>
      <c r="G20074" s="146" t="s">
        <v>111</v>
      </c>
      <c r="H20074" s="146" t="s">
        <v>111</v>
      </c>
      <c r="I20074" s="146" t="s">
        <v>111</v>
      </c>
      <c r="J20074" s="146" t="s">
        <v>111</v>
      </c>
      <c r="K20074" s="146" t="s">
        <v>111</v>
      </c>
      <c r="L20074" s="146" t="s">
        <v>111</v>
      </c>
      <c r="M20074" s="146" t="s">
        <v>111</v>
      </c>
      <c r="N20074" s="146" t="s">
        <v>111</v>
      </c>
      <c r="O20074" s="146" t="s">
        <v>111</v>
      </c>
      <c r="P20074" s="146" t="s">
        <v>111</v>
      </c>
      <c r="Q20074" s="146" t="s">
        <v>111</v>
      </c>
      <c r="R20074" s="146" t="s">
        <v>111</v>
      </c>
      <c r="S20074" s="146" t="s">
        <v>111</v>
      </c>
    </row>
    <row r="20075" spans="1:19" ht="11.25" thickBot="1" x14ac:dyDescent="0.2">
      <c r="A20075" s="107">
        <v>1</v>
      </c>
      <c r="B20075" s="132">
        <v>0.40421296296296294</v>
      </c>
      <c r="C20075" s="141" t="s">
        <v>14500</v>
      </c>
      <c r="D20075" s="141" t="s">
        <v>14500</v>
      </c>
      <c r="E20075" s="108">
        <v>1E-3</v>
      </c>
      <c r="F20075" s="108">
        <v>2.1000000000000001E-2</v>
      </c>
      <c r="G20075" s="141" t="s">
        <v>14500</v>
      </c>
      <c r="H20075" s="108">
        <v>0</v>
      </c>
      <c r="I20075" s="108">
        <v>7.0999999999999994E-2</v>
      </c>
      <c r="J20075" s="141" t="s">
        <v>14500</v>
      </c>
      <c r="K20075" s="108">
        <v>5.266</v>
      </c>
      <c r="L20075" s="133">
        <v>0.62021999999999999</v>
      </c>
      <c r="M20075" s="141" t="s">
        <v>14500</v>
      </c>
      <c r="N20075" s="141" t="s">
        <v>14500</v>
      </c>
      <c r="O20075" s="108">
        <v>1E-3</v>
      </c>
      <c r="P20075" s="108">
        <v>0</v>
      </c>
      <c r="Q20075" s="108">
        <v>2E-3</v>
      </c>
      <c r="R20075" s="108">
        <v>0</v>
      </c>
      <c r="S20075" s="141" t="s">
        <v>14500</v>
      </c>
    </row>
    <row r="20076" spans="1:19" ht="11.25" thickBot="1" x14ac:dyDescent="0.2">
      <c r="A20076" s="112"/>
    </row>
    <row r="20077" spans="1:19" ht="11.25" thickBot="1" x14ac:dyDescent="0.2">
      <c r="A20077" s="135" t="s">
        <v>362</v>
      </c>
      <c r="B20077" s="112"/>
      <c r="C20077" s="141" t="s">
        <v>14501</v>
      </c>
      <c r="D20077" s="141" t="s">
        <v>14501</v>
      </c>
      <c r="E20077" s="136">
        <v>1E-3</v>
      </c>
      <c r="F20077" s="136">
        <v>2.1000000000000001E-2</v>
      </c>
      <c r="G20077" s="141" t="s">
        <v>14501</v>
      </c>
      <c r="H20077" s="136">
        <v>0</v>
      </c>
      <c r="I20077" s="136">
        <v>7.0999999999999994E-2</v>
      </c>
      <c r="J20077" s="141" t="s">
        <v>14501</v>
      </c>
      <c r="K20077" s="136">
        <v>5.266</v>
      </c>
      <c r="L20077" s="137">
        <v>0.62021999999999999</v>
      </c>
      <c r="M20077" s="141" t="s">
        <v>14501</v>
      </c>
      <c r="N20077" s="141" t="s">
        <v>14501</v>
      </c>
      <c r="O20077" s="136">
        <v>1E-3</v>
      </c>
      <c r="P20077" s="136">
        <v>0</v>
      </c>
      <c r="Q20077" s="136">
        <v>2E-3</v>
      </c>
      <c r="R20077" s="136">
        <v>0</v>
      </c>
      <c r="S20077" s="141" t="s">
        <v>14501</v>
      </c>
    </row>
    <row r="20078" spans="1:19" ht="11.25" thickBot="1" x14ac:dyDescent="0.2">
      <c r="A20078" s="112"/>
    </row>
    <row r="20079" spans="1:19" ht="11.25" thickBot="1" x14ac:dyDescent="0.2">
      <c r="A20079" s="138" t="s">
        <v>364</v>
      </c>
      <c r="B20079" s="112"/>
      <c r="C20079" s="141" t="s">
        <v>14501</v>
      </c>
      <c r="D20079" s="141" t="s">
        <v>14501</v>
      </c>
      <c r="E20079" s="136">
        <v>0</v>
      </c>
      <c r="F20079" s="136">
        <v>0</v>
      </c>
      <c r="G20079" s="141" t="s">
        <v>14501</v>
      </c>
      <c r="H20079" s="136">
        <v>0</v>
      </c>
      <c r="I20079" s="136">
        <v>0</v>
      </c>
      <c r="J20079" s="141" t="s">
        <v>14501</v>
      </c>
      <c r="K20079" s="136">
        <v>0</v>
      </c>
      <c r="L20079" s="140" t="s">
        <v>3713</v>
      </c>
      <c r="M20079" s="141" t="s">
        <v>14501</v>
      </c>
      <c r="N20079" s="141" t="s">
        <v>14501</v>
      </c>
      <c r="O20079" s="136">
        <v>0</v>
      </c>
      <c r="P20079" s="136">
        <v>0</v>
      </c>
      <c r="Q20079" s="136">
        <v>0</v>
      </c>
      <c r="R20079" s="136">
        <v>0</v>
      </c>
      <c r="S20079" s="141" t="s">
        <v>14501</v>
      </c>
    </row>
    <row r="20080" spans="1:19" ht="11.25" thickBot="1" x14ac:dyDescent="0.2">
      <c r="A20080" s="112"/>
    </row>
    <row r="20081" spans="1:19" ht="11.25" thickBot="1" x14ac:dyDescent="0.2">
      <c r="A20081" s="139" t="s">
        <v>366</v>
      </c>
      <c r="B20081" s="112"/>
      <c r="C20081" s="141" t="s">
        <v>14501</v>
      </c>
      <c r="D20081" s="141" t="s">
        <v>14501</v>
      </c>
      <c r="E20081" s="136">
        <v>0</v>
      </c>
      <c r="F20081" s="136">
        <v>0</v>
      </c>
      <c r="G20081" s="141" t="s">
        <v>14501</v>
      </c>
      <c r="H20081" s="136">
        <v>0</v>
      </c>
      <c r="I20081" s="136">
        <v>0</v>
      </c>
      <c r="J20081" s="141" t="s">
        <v>14501</v>
      </c>
      <c r="K20081" s="136">
        <v>0</v>
      </c>
      <c r="L20081" s="140" t="s">
        <v>3713</v>
      </c>
      <c r="M20081" s="141" t="s">
        <v>14501</v>
      </c>
      <c r="N20081" s="141" t="s">
        <v>14501</v>
      </c>
      <c r="O20081" s="136">
        <v>0</v>
      </c>
      <c r="P20081" s="136">
        <v>0</v>
      </c>
      <c r="Q20081" s="136">
        <v>0</v>
      </c>
      <c r="R20081" s="136">
        <v>0</v>
      </c>
      <c r="S20081" s="141" t="s">
        <v>14501</v>
      </c>
    </row>
    <row r="20082" spans="1:19" ht="11.25" thickBot="1" x14ac:dyDescent="0.2">
      <c r="A20082" s="112"/>
    </row>
    <row r="20083" spans="1:19" ht="11.25" thickBot="1" x14ac:dyDescent="0.2">
      <c r="A20083" s="106" t="s">
        <v>357</v>
      </c>
      <c r="B20083" s="106" t="s">
        <v>358</v>
      </c>
      <c r="C20083" s="146" t="s">
        <v>16</v>
      </c>
      <c r="D20083" s="146" t="s">
        <v>14502</v>
      </c>
      <c r="E20083" s="146" t="s">
        <v>14503</v>
      </c>
      <c r="F20083" s="146" t="s">
        <v>20</v>
      </c>
      <c r="G20083" s="146" t="s">
        <v>21</v>
      </c>
      <c r="H20083" s="146" t="s">
        <v>22</v>
      </c>
      <c r="I20083" s="146" t="s">
        <v>23</v>
      </c>
      <c r="J20083" s="146" t="s">
        <v>24</v>
      </c>
      <c r="K20083" s="146" t="s">
        <v>26</v>
      </c>
      <c r="L20083" s="146" t="s">
        <v>14504</v>
      </c>
      <c r="M20083" s="146" t="s">
        <v>27</v>
      </c>
      <c r="N20083" s="146" t="s">
        <v>28</v>
      </c>
      <c r="O20083" s="146" t="s">
        <v>29</v>
      </c>
      <c r="P20083" s="146" t="s">
        <v>30</v>
      </c>
      <c r="Q20083" s="146" t="s">
        <v>14505</v>
      </c>
      <c r="R20083" s="146" t="s">
        <v>32</v>
      </c>
      <c r="S20083" s="146" t="s">
        <v>33</v>
      </c>
    </row>
    <row r="20084" spans="1:19" ht="11.25" thickBot="1" x14ac:dyDescent="0.2">
      <c r="A20084" s="112"/>
      <c r="B20084" s="112"/>
      <c r="C20084" s="146" t="s">
        <v>111</v>
      </c>
      <c r="D20084" s="146" t="s">
        <v>111</v>
      </c>
      <c r="E20084" s="146" t="s">
        <v>111</v>
      </c>
      <c r="F20084" s="146" t="s">
        <v>111</v>
      </c>
      <c r="G20084" s="146" t="s">
        <v>111</v>
      </c>
      <c r="H20084" s="146" t="s">
        <v>111</v>
      </c>
      <c r="I20084" s="146" t="s">
        <v>111</v>
      </c>
      <c r="J20084" s="146" t="s">
        <v>111</v>
      </c>
      <c r="K20084" s="146" t="s">
        <v>111</v>
      </c>
      <c r="L20084" s="146" t="s">
        <v>111</v>
      </c>
      <c r="M20084" s="146" t="s">
        <v>111</v>
      </c>
      <c r="N20084" s="146" t="s">
        <v>111</v>
      </c>
      <c r="O20084" s="146" t="s">
        <v>111</v>
      </c>
      <c r="P20084" s="146" t="s">
        <v>111</v>
      </c>
      <c r="Q20084" s="146" t="s">
        <v>111</v>
      </c>
      <c r="R20084" s="146" t="s">
        <v>111</v>
      </c>
      <c r="S20084" s="146" t="s">
        <v>111</v>
      </c>
    </row>
    <row r="20085" spans="1:19" ht="11.25" thickBot="1" x14ac:dyDescent="0.2">
      <c r="A20085" s="107">
        <v>1</v>
      </c>
      <c r="B20085" s="132">
        <v>0.40421296296296294</v>
      </c>
      <c r="C20085" s="108">
        <v>5.0000000000000001E-3</v>
      </c>
      <c r="D20085" s="108">
        <v>8.0000000000000002E-3</v>
      </c>
      <c r="E20085" s="141" t="s">
        <v>14500</v>
      </c>
      <c r="F20085" s="133">
        <v>0.52207999999999999</v>
      </c>
      <c r="G20085" s="141" t="s">
        <v>14500</v>
      </c>
      <c r="H20085" s="141" t="s">
        <v>14500</v>
      </c>
      <c r="I20085" s="141" t="s">
        <v>14500</v>
      </c>
      <c r="J20085" s="141" t="s">
        <v>14500</v>
      </c>
      <c r="K20085" s="133">
        <v>0.49897999999999998</v>
      </c>
      <c r="L20085" s="108">
        <v>1E-3</v>
      </c>
      <c r="M20085" s="141" t="s">
        <v>14500</v>
      </c>
      <c r="N20085" s="141" t="s">
        <v>14500</v>
      </c>
      <c r="O20085" s="141" t="s">
        <v>14500</v>
      </c>
      <c r="P20085" s="141" t="s">
        <v>14500</v>
      </c>
      <c r="Q20085" s="108">
        <v>3.6999999999999998E-2</v>
      </c>
      <c r="R20085" s="141" t="s">
        <v>14500</v>
      </c>
      <c r="S20085" s="141" t="s">
        <v>14500</v>
      </c>
    </row>
    <row r="20086" spans="1:19" ht="11.25" thickBot="1" x14ac:dyDescent="0.2">
      <c r="A20086" s="112"/>
    </row>
    <row r="20087" spans="1:19" ht="11.25" thickBot="1" x14ac:dyDescent="0.2">
      <c r="A20087" s="135" t="s">
        <v>362</v>
      </c>
      <c r="B20087" s="112"/>
      <c r="C20087" s="136">
        <v>5.0000000000000001E-3</v>
      </c>
      <c r="D20087" s="136">
        <v>8.0000000000000002E-3</v>
      </c>
      <c r="E20087" s="141" t="s">
        <v>14501</v>
      </c>
      <c r="F20087" s="137">
        <v>0.52207999999999999</v>
      </c>
      <c r="G20087" s="141" t="s">
        <v>14501</v>
      </c>
      <c r="H20087" s="141" t="s">
        <v>14501</v>
      </c>
      <c r="I20087" s="141" t="s">
        <v>14501</v>
      </c>
      <c r="J20087" s="141" t="s">
        <v>14501</v>
      </c>
      <c r="K20087" s="137">
        <v>0.49897999999999998</v>
      </c>
      <c r="L20087" s="136">
        <v>1E-3</v>
      </c>
      <c r="M20087" s="141" t="s">
        <v>14501</v>
      </c>
      <c r="N20087" s="141" t="s">
        <v>14501</v>
      </c>
      <c r="O20087" s="141" t="s">
        <v>14501</v>
      </c>
      <c r="P20087" s="141" t="s">
        <v>14501</v>
      </c>
      <c r="Q20087" s="136">
        <v>3.6999999999999998E-2</v>
      </c>
      <c r="R20087" s="141" t="s">
        <v>14501</v>
      </c>
      <c r="S20087" s="141" t="s">
        <v>14501</v>
      </c>
    </row>
    <row r="20088" spans="1:19" ht="11.25" thickBot="1" x14ac:dyDescent="0.2">
      <c r="A20088" s="112"/>
    </row>
    <row r="20089" spans="1:19" ht="11.25" thickBot="1" x14ac:dyDescent="0.2">
      <c r="A20089" s="138" t="s">
        <v>364</v>
      </c>
      <c r="B20089" s="112"/>
      <c r="C20089" s="136">
        <v>0</v>
      </c>
      <c r="D20089" s="136">
        <v>0</v>
      </c>
      <c r="E20089" s="141" t="s">
        <v>14501</v>
      </c>
      <c r="F20089" s="140" t="s">
        <v>3713</v>
      </c>
      <c r="G20089" s="141" t="s">
        <v>14501</v>
      </c>
      <c r="H20089" s="141" t="s">
        <v>14501</v>
      </c>
      <c r="I20089" s="141" t="s">
        <v>14501</v>
      </c>
      <c r="J20089" s="141" t="s">
        <v>14501</v>
      </c>
      <c r="K20089" s="140" t="s">
        <v>3713</v>
      </c>
      <c r="L20089" s="136">
        <v>0</v>
      </c>
      <c r="M20089" s="141" t="s">
        <v>14501</v>
      </c>
      <c r="N20089" s="141" t="s">
        <v>14501</v>
      </c>
      <c r="O20089" s="141" t="s">
        <v>14501</v>
      </c>
      <c r="P20089" s="141" t="s">
        <v>14501</v>
      </c>
      <c r="Q20089" s="136">
        <v>0</v>
      </c>
      <c r="R20089" s="141" t="s">
        <v>14501</v>
      </c>
      <c r="S20089" s="141" t="s">
        <v>14501</v>
      </c>
    </row>
    <row r="20090" spans="1:19" ht="11.25" thickBot="1" x14ac:dyDescent="0.2">
      <c r="A20090" s="112"/>
    </row>
    <row r="20091" spans="1:19" ht="11.25" thickBot="1" x14ac:dyDescent="0.2">
      <c r="A20091" s="139" t="s">
        <v>366</v>
      </c>
      <c r="B20091" s="112"/>
      <c r="C20091" s="136">
        <v>0</v>
      </c>
      <c r="D20091" s="136">
        <v>0</v>
      </c>
      <c r="E20091" s="141" t="s">
        <v>14501</v>
      </c>
      <c r="F20091" s="140" t="s">
        <v>3713</v>
      </c>
      <c r="G20091" s="141" t="s">
        <v>14501</v>
      </c>
      <c r="H20091" s="141" t="s">
        <v>14501</v>
      </c>
      <c r="I20091" s="141" t="s">
        <v>14501</v>
      </c>
      <c r="J20091" s="141" t="s">
        <v>14501</v>
      </c>
      <c r="K20091" s="140" t="s">
        <v>3713</v>
      </c>
      <c r="L20091" s="136">
        <v>0</v>
      </c>
      <c r="M20091" s="141" t="s">
        <v>14501</v>
      </c>
      <c r="N20091" s="141" t="s">
        <v>14501</v>
      </c>
      <c r="O20091" s="141" t="s">
        <v>14501</v>
      </c>
      <c r="P20091" s="141" t="s">
        <v>14501</v>
      </c>
      <c r="Q20091" s="136">
        <v>0</v>
      </c>
      <c r="R20091" s="141" t="s">
        <v>14501</v>
      </c>
      <c r="S20091" s="141" t="s">
        <v>14501</v>
      </c>
    </row>
    <row r="20092" spans="1:19" ht="11.25" thickBot="1" x14ac:dyDescent="0.2">
      <c r="A20092" s="112"/>
    </row>
    <row r="20093" spans="1:19" ht="11.25" thickBot="1" x14ac:dyDescent="0.2">
      <c r="A20093" s="106" t="s">
        <v>357</v>
      </c>
      <c r="B20093" s="106" t="s">
        <v>358</v>
      </c>
      <c r="C20093" s="146" t="s">
        <v>35</v>
      </c>
      <c r="D20093" s="146" t="s">
        <v>36</v>
      </c>
      <c r="E20093" s="146" t="s">
        <v>14506</v>
      </c>
      <c r="F20093" s="146" t="s">
        <v>38</v>
      </c>
      <c r="G20093" s="146" t="s">
        <v>39</v>
      </c>
      <c r="H20093" s="146" t="s">
        <v>41</v>
      </c>
      <c r="I20093" s="146" t="s">
        <v>42</v>
      </c>
      <c r="J20093" s="146" t="s">
        <v>43</v>
      </c>
      <c r="K20093" s="146" t="s">
        <v>44</v>
      </c>
      <c r="L20093" s="146" t="s">
        <v>45</v>
      </c>
      <c r="M20093" s="146" t="s">
        <v>46</v>
      </c>
      <c r="N20093" s="146" t="s">
        <v>47</v>
      </c>
      <c r="O20093" s="146" t="s">
        <v>48</v>
      </c>
      <c r="P20093" s="146" t="s">
        <v>49</v>
      </c>
      <c r="Q20093" s="146" t="s">
        <v>50</v>
      </c>
      <c r="R20093" s="146" t="s">
        <v>51</v>
      </c>
      <c r="S20093" s="146" t="s">
        <v>52</v>
      </c>
    </row>
    <row r="20094" spans="1:19" ht="11.25" thickBot="1" x14ac:dyDescent="0.2">
      <c r="A20094" s="112"/>
      <c r="B20094" s="112"/>
      <c r="C20094" s="146" t="s">
        <v>111</v>
      </c>
      <c r="D20094" s="146" t="s">
        <v>111</v>
      </c>
      <c r="E20094" s="146" t="s">
        <v>111</v>
      </c>
      <c r="F20094" s="146" t="s">
        <v>111</v>
      </c>
      <c r="G20094" s="146" t="s">
        <v>111</v>
      </c>
      <c r="H20094" s="146" t="s">
        <v>111</v>
      </c>
      <c r="I20094" s="146" t="s">
        <v>111</v>
      </c>
      <c r="J20094" s="146" t="s">
        <v>111</v>
      </c>
      <c r="K20094" s="146" t="s">
        <v>111</v>
      </c>
      <c r="L20094" s="146" t="s">
        <v>111</v>
      </c>
      <c r="M20094" s="146" t="s">
        <v>111</v>
      </c>
      <c r="N20094" s="146" t="s">
        <v>111</v>
      </c>
      <c r="O20094" s="146" t="s">
        <v>111</v>
      </c>
      <c r="P20094" s="146" t="s">
        <v>111</v>
      </c>
      <c r="Q20094" s="146" t="s">
        <v>111</v>
      </c>
      <c r="R20094" s="146" t="s">
        <v>111</v>
      </c>
      <c r="S20094" s="146" t="s">
        <v>111</v>
      </c>
    </row>
    <row r="20095" spans="1:19" ht="11.25" thickBot="1" x14ac:dyDescent="0.2">
      <c r="A20095" s="107">
        <v>1</v>
      </c>
      <c r="B20095" s="132">
        <v>0.40421296296296294</v>
      </c>
      <c r="C20095" s="133">
        <v>0.46883000000000002</v>
      </c>
      <c r="D20095" s="141" t="s">
        <v>14500</v>
      </c>
      <c r="E20095" s="141" t="s">
        <v>14500</v>
      </c>
      <c r="F20095" s="141" t="s">
        <v>14500</v>
      </c>
      <c r="G20095" s="141" t="s">
        <v>14500</v>
      </c>
      <c r="H20095" s="108">
        <v>2E-3</v>
      </c>
      <c r="I20095" s="141" t="s">
        <v>14500</v>
      </c>
      <c r="J20095" s="108">
        <v>2E-3</v>
      </c>
      <c r="K20095" s="141" t="s">
        <v>14500</v>
      </c>
      <c r="L20095" s="141" t="s">
        <v>14500</v>
      </c>
      <c r="M20095" s="141" t="s">
        <v>14500</v>
      </c>
      <c r="N20095" s="141" t="s">
        <v>14500</v>
      </c>
      <c r="O20095" s="141" t="s">
        <v>14500</v>
      </c>
      <c r="P20095" s="141" t="s">
        <v>14500</v>
      </c>
      <c r="Q20095" s="141" t="s">
        <v>14500</v>
      </c>
      <c r="R20095" s="141" t="s">
        <v>14500</v>
      </c>
      <c r="S20095" s="141" t="s">
        <v>14500</v>
      </c>
    </row>
    <row r="20096" spans="1:19" ht="11.25" thickBot="1" x14ac:dyDescent="0.2">
      <c r="A20096" s="112"/>
    </row>
    <row r="20097" spans="1:19" ht="11.25" thickBot="1" x14ac:dyDescent="0.2">
      <c r="A20097" s="135" t="s">
        <v>362</v>
      </c>
      <c r="B20097" s="112"/>
      <c r="C20097" s="137">
        <v>0.46883000000000002</v>
      </c>
      <c r="D20097" s="141" t="s">
        <v>14501</v>
      </c>
      <c r="E20097" s="141" t="s">
        <v>14501</v>
      </c>
      <c r="F20097" s="141" t="s">
        <v>14501</v>
      </c>
      <c r="G20097" s="141" t="s">
        <v>14501</v>
      </c>
      <c r="H20097" s="136">
        <v>2E-3</v>
      </c>
      <c r="I20097" s="141" t="s">
        <v>14501</v>
      </c>
      <c r="J20097" s="136">
        <v>2E-3</v>
      </c>
      <c r="K20097" s="141" t="s">
        <v>14501</v>
      </c>
      <c r="L20097" s="141" t="s">
        <v>14501</v>
      </c>
      <c r="M20097" s="141" t="s">
        <v>14501</v>
      </c>
      <c r="N20097" s="141" t="s">
        <v>14501</v>
      </c>
      <c r="O20097" s="141" t="s">
        <v>14501</v>
      </c>
      <c r="P20097" s="141" t="s">
        <v>14501</v>
      </c>
      <c r="Q20097" s="141" t="s">
        <v>14501</v>
      </c>
      <c r="R20097" s="141" t="s">
        <v>14501</v>
      </c>
      <c r="S20097" s="141" t="s">
        <v>14501</v>
      </c>
    </row>
    <row r="20098" spans="1:19" ht="11.25" thickBot="1" x14ac:dyDescent="0.2">
      <c r="A20098" s="112"/>
    </row>
    <row r="20099" spans="1:19" ht="11.25" thickBot="1" x14ac:dyDescent="0.2">
      <c r="A20099" s="138" t="s">
        <v>364</v>
      </c>
      <c r="B20099" s="112"/>
      <c r="C20099" s="140" t="s">
        <v>3713</v>
      </c>
      <c r="D20099" s="141" t="s">
        <v>14501</v>
      </c>
      <c r="E20099" s="141" t="s">
        <v>14501</v>
      </c>
      <c r="F20099" s="141" t="s">
        <v>14501</v>
      </c>
      <c r="G20099" s="141" t="s">
        <v>14501</v>
      </c>
      <c r="H20099" s="136">
        <v>0</v>
      </c>
      <c r="I20099" s="141" t="s">
        <v>14501</v>
      </c>
      <c r="J20099" s="136">
        <v>0</v>
      </c>
      <c r="K20099" s="141" t="s">
        <v>14501</v>
      </c>
      <c r="L20099" s="141" t="s">
        <v>14501</v>
      </c>
      <c r="M20099" s="141" t="s">
        <v>14501</v>
      </c>
      <c r="N20099" s="141" t="s">
        <v>14501</v>
      </c>
      <c r="O20099" s="141" t="s">
        <v>14501</v>
      </c>
      <c r="P20099" s="141" t="s">
        <v>14501</v>
      </c>
      <c r="Q20099" s="141" t="s">
        <v>14501</v>
      </c>
      <c r="R20099" s="141" t="s">
        <v>14501</v>
      </c>
      <c r="S20099" s="141" t="s">
        <v>14501</v>
      </c>
    </row>
    <row r="20100" spans="1:19" ht="11.25" thickBot="1" x14ac:dyDescent="0.2">
      <c r="A20100" s="112"/>
    </row>
    <row r="20101" spans="1:19" ht="11.25" thickBot="1" x14ac:dyDescent="0.2">
      <c r="A20101" s="139" t="s">
        <v>366</v>
      </c>
      <c r="B20101" s="112"/>
      <c r="C20101" s="140" t="s">
        <v>3713</v>
      </c>
      <c r="D20101" s="141" t="s">
        <v>14501</v>
      </c>
      <c r="E20101" s="141" t="s">
        <v>14501</v>
      </c>
      <c r="F20101" s="141" t="s">
        <v>14501</v>
      </c>
      <c r="G20101" s="141" t="s">
        <v>14501</v>
      </c>
      <c r="H20101" s="136">
        <v>0</v>
      </c>
      <c r="I20101" s="141" t="s">
        <v>14501</v>
      </c>
      <c r="J20101" s="136">
        <v>0</v>
      </c>
      <c r="K20101" s="141" t="s">
        <v>14501</v>
      </c>
      <c r="L20101" s="141" t="s">
        <v>14501</v>
      </c>
      <c r="M20101" s="141" t="s">
        <v>14501</v>
      </c>
      <c r="N20101" s="141" t="s">
        <v>14501</v>
      </c>
      <c r="O20101" s="141" t="s">
        <v>14501</v>
      </c>
      <c r="P20101" s="141" t="s">
        <v>14501</v>
      </c>
      <c r="Q20101" s="141" t="s">
        <v>14501</v>
      </c>
      <c r="R20101" s="141" t="s">
        <v>14501</v>
      </c>
      <c r="S20101" s="141" t="s">
        <v>14501</v>
      </c>
    </row>
    <row r="20102" spans="1:19" ht="11.25" thickBot="1" x14ac:dyDescent="0.2">
      <c r="A20102" s="112"/>
    </row>
    <row r="20103" spans="1:19" ht="11.25" thickBot="1" x14ac:dyDescent="0.2">
      <c r="A20103" s="106" t="s">
        <v>357</v>
      </c>
      <c r="B20103" s="106" t="s">
        <v>358</v>
      </c>
      <c r="C20103" s="146" t="s">
        <v>53</v>
      </c>
      <c r="D20103" s="146" t="s">
        <v>54</v>
      </c>
      <c r="E20103" s="146" t="s">
        <v>55</v>
      </c>
      <c r="F20103" s="146" t="s">
        <v>56</v>
      </c>
      <c r="G20103" s="146" t="s">
        <v>14507</v>
      </c>
      <c r="H20103" s="146" t="s">
        <v>57</v>
      </c>
      <c r="I20103" s="146" t="s">
        <v>59</v>
      </c>
      <c r="J20103" s="146" t="s">
        <v>14508</v>
      </c>
      <c r="K20103" s="146" t="s">
        <v>60</v>
      </c>
      <c r="L20103" s="146" t="s">
        <v>61</v>
      </c>
      <c r="M20103" s="146" t="s">
        <v>62</v>
      </c>
      <c r="N20103" s="146" t="s">
        <v>14509</v>
      </c>
      <c r="O20103" s="146" t="s">
        <v>63</v>
      </c>
      <c r="P20103" s="146" t="s">
        <v>64</v>
      </c>
      <c r="Q20103" s="146" t="s">
        <v>66</v>
      </c>
      <c r="R20103" s="146" t="s">
        <v>14510</v>
      </c>
      <c r="S20103" s="146" t="s">
        <v>67</v>
      </c>
    </row>
    <row r="20104" spans="1:19" ht="11.25" thickBot="1" x14ac:dyDescent="0.2">
      <c r="A20104" s="112"/>
      <c r="B20104" s="112"/>
      <c r="C20104" s="146" t="s">
        <v>111</v>
      </c>
      <c r="D20104" s="146" t="s">
        <v>111</v>
      </c>
      <c r="E20104" s="146" t="s">
        <v>111</v>
      </c>
      <c r="F20104" s="146" t="s">
        <v>111</v>
      </c>
      <c r="G20104" s="146" t="s">
        <v>111</v>
      </c>
      <c r="H20104" s="146" t="s">
        <v>111</v>
      </c>
      <c r="I20104" s="146" t="s">
        <v>111</v>
      </c>
      <c r="J20104" s="146" t="s">
        <v>111</v>
      </c>
      <c r="K20104" s="146" t="s">
        <v>111</v>
      </c>
      <c r="L20104" s="146" t="s">
        <v>111</v>
      </c>
      <c r="M20104" s="146" t="s">
        <v>111</v>
      </c>
      <c r="N20104" s="146" t="s">
        <v>111</v>
      </c>
      <c r="O20104" s="146" t="s">
        <v>111</v>
      </c>
      <c r="P20104" s="146" t="s">
        <v>111</v>
      </c>
      <c r="Q20104" s="146" t="s">
        <v>111</v>
      </c>
      <c r="R20104" s="146" t="s">
        <v>111</v>
      </c>
      <c r="S20104" s="146" t="s">
        <v>111</v>
      </c>
    </row>
    <row r="20105" spans="1:19" ht="11.25" thickBot="1" x14ac:dyDescent="0.2">
      <c r="A20105" s="107">
        <v>1</v>
      </c>
      <c r="B20105" s="132">
        <v>0.40421296296296294</v>
      </c>
      <c r="C20105" s="141" t="s">
        <v>14500</v>
      </c>
      <c r="D20105" s="141" t="s">
        <v>14500</v>
      </c>
      <c r="E20105" s="141" t="s">
        <v>14500</v>
      </c>
      <c r="F20105" s="141" t="s">
        <v>14500</v>
      </c>
      <c r="G20105" s="141" t="s">
        <v>14500</v>
      </c>
      <c r="H20105" s="108">
        <v>4.0000000000000001E-3</v>
      </c>
      <c r="I20105" s="141" t="s">
        <v>14500</v>
      </c>
      <c r="J20105" s="141" t="s">
        <v>14500</v>
      </c>
      <c r="K20105" s="141" t="s">
        <v>14500</v>
      </c>
      <c r="L20105" s="141" t="s">
        <v>14500</v>
      </c>
      <c r="M20105" s="108">
        <v>5.0000000000000001E-3</v>
      </c>
      <c r="N20105" s="108">
        <v>3.7999999999999999E-2</v>
      </c>
      <c r="O20105" s="141" t="s">
        <v>14500</v>
      </c>
      <c r="P20105" s="108">
        <v>8.0000000000000002E-3</v>
      </c>
      <c r="Q20105" s="133">
        <v>0.40371000000000001</v>
      </c>
      <c r="R20105" s="141" t="s">
        <v>14500</v>
      </c>
      <c r="S20105" s="141" t="s">
        <v>14500</v>
      </c>
    </row>
    <row r="20106" spans="1:19" ht="11.25" thickBot="1" x14ac:dyDescent="0.2">
      <c r="A20106" s="112"/>
    </row>
    <row r="20107" spans="1:19" ht="11.25" thickBot="1" x14ac:dyDescent="0.2">
      <c r="A20107" s="135" t="s">
        <v>362</v>
      </c>
      <c r="B20107" s="112"/>
      <c r="C20107" s="141" t="s">
        <v>14501</v>
      </c>
      <c r="D20107" s="141" t="s">
        <v>14501</v>
      </c>
      <c r="E20107" s="141" t="s">
        <v>14501</v>
      </c>
      <c r="F20107" s="141" t="s">
        <v>14501</v>
      </c>
      <c r="G20107" s="141" t="s">
        <v>14501</v>
      </c>
      <c r="H20107" s="136">
        <v>4.0000000000000001E-3</v>
      </c>
      <c r="I20107" s="141" t="s">
        <v>14501</v>
      </c>
      <c r="J20107" s="141" t="s">
        <v>14501</v>
      </c>
      <c r="K20107" s="141" t="s">
        <v>14501</v>
      </c>
      <c r="L20107" s="141" t="s">
        <v>14501</v>
      </c>
      <c r="M20107" s="136">
        <v>5.0000000000000001E-3</v>
      </c>
      <c r="N20107" s="136">
        <v>3.7999999999999999E-2</v>
      </c>
      <c r="O20107" s="141" t="s">
        <v>14501</v>
      </c>
      <c r="P20107" s="136">
        <v>8.0000000000000002E-3</v>
      </c>
      <c r="Q20107" s="137">
        <v>0.40371000000000001</v>
      </c>
      <c r="R20107" s="141" t="s">
        <v>14501</v>
      </c>
      <c r="S20107" s="141" t="s">
        <v>14501</v>
      </c>
    </row>
    <row r="20108" spans="1:19" ht="11.25" thickBot="1" x14ac:dyDescent="0.2">
      <c r="A20108" s="112"/>
    </row>
    <row r="20109" spans="1:19" ht="11.25" thickBot="1" x14ac:dyDescent="0.2">
      <c r="A20109" s="138" t="s">
        <v>364</v>
      </c>
      <c r="B20109" s="112"/>
      <c r="C20109" s="141" t="s">
        <v>14501</v>
      </c>
      <c r="D20109" s="141" t="s">
        <v>14501</v>
      </c>
      <c r="E20109" s="141" t="s">
        <v>14501</v>
      </c>
      <c r="F20109" s="141" t="s">
        <v>14501</v>
      </c>
      <c r="G20109" s="141" t="s">
        <v>14501</v>
      </c>
      <c r="H20109" s="136">
        <v>0</v>
      </c>
      <c r="I20109" s="141" t="s">
        <v>14501</v>
      </c>
      <c r="J20109" s="141" t="s">
        <v>14501</v>
      </c>
      <c r="K20109" s="141" t="s">
        <v>14501</v>
      </c>
      <c r="L20109" s="141" t="s">
        <v>14501</v>
      </c>
      <c r="M20109" s="136">
        <v>0</v>
      </c>
      <c r="N20109" s="136">
        <v>0</v>
      </c>
      <c r="O20109" s="141" t="s">
        <v>14501</v>
      </c>
      <c r="P20109" s="136">
        <v>0</v>
      </c>
      <c r="Q20109" s="140" t="s">
        <v>3713</v>
      </c>
      <c r="R20109" s="141" t="s">
        <v>14501</v>
      </c>
      <c r="S20109" s="141" t="s">
        <v>14501</v>
      </c>
    </row>
    <row r="20110" spans="1:19" ht="11.25" thickBot="1" x14ac:dyDescent="0.2">
      <c r="A20110" s="112"/>
    </row>
    <row r="20111" spans="1:19" ht="11.25" thickBot="1" x14ac:dyDescent="0.2">
      <c r="A20111" s="139" t="s">
        <v>366</v>
      </c>
      <c r="B20111" s="112"/>
      <c r="C20111" s="141" t="s">
        <v>14501</v>
      </c>
      <c r="D20111" s="141" t="s">
        <v>14501</v>
      </c>
      <c r="E20111" s="141" t="s">
        <v>14501</v>
      </c>
      <c r="F20111" s="141" t="s">
        <v>14501</v>
      </c>
      <c r="G20111" s="141" t="s">
        <v>14501</v>
      </c>
      <c r="H20111" s="136">
        <v>0</v>
      </c>
      <c r="I20111" s="141" t="s">
        <v>14501</v>
      </c>
      <c r="J20111" s="141" t="s">
        <v>14501</v>
      </c>
      <c r="K20111" s="141" t="s">
        <v>14501</v>
      </c>
      <c r="L20111" s="141" t="s">
        <v>14501</v>
      </c>
      <c r="M20111" s="136">
        <v>0</v>
      </c>
      <c r="N20111" s="136">
        <v>0</v>
      </c>
      <c r="O20111" s="141" t="s">
        <v>14501</v>
      </c>
      <c r="P20111" s="136">
        <v>0</v>
      </c>
      <c r="Q20111" s="140" t="s">
        <v>3713</v>
      </c>
      <c r="R20111" s="141" t="s">
        <v>14501</v>
      </c>
      <c r="S20111" s="141" t="s">
        <v>14501</v>
      </c>
    </row>
    <row r="20112" spans="1:19" ht="11.25" thickBot="1" x14ac:dyDescent="0.2">
      <c r="A20112" s="112"/>
    </row>
    <row r="20113" spans="1:19" ht="11.25" thickBot="1" x14ac:dyDescent="0.2">
      <c r="A20113" s="106" t="s">
        <v>357</v>
      </c>
      <c r="B20113" s="106" t="s">
        <v>358</v>
      </c>
      <c r="C20113" s="146" t="s">
        <v>68</v>
      </c>
      <c r="D20113" s="146" t="s">
        <v>14511</v>
      </c>
    </row>
    <row r="20114" spans="1:19" ht="11.25" thickBot="1" x14ac:dyDescent="0.2">
      <c r="A20114" s="112"/>
      <c r="B20114" s="112"/>
      <c r="C20114" s="146" t="s">
        <v>111</v>
      </c>
      <c r="D20114" s="146" t="s">
        <v>111</v>
      </c>
    </row>
    <row r="20115" spans="1:19" ht="11.25" thickBot="1" x14ac:dyDescent="0.2">
      <c r="A20115" s="107">
        <v>1</v>
      </c>
      <c r="B20115" s="132">
        <v>0.40421296296296294</v>
      </c>
      <c r="C20115" s="108">
        <v>2E-3</v>
      </c>
      <c r="D20115" s="141" t="s">
        <v>14500</v>
      </c>
    </row>
    <row r="20116" spans="1:19" ht="11.25" thickBot="1" x14ac:dyDescent="0.2">
      <c r="A20116" s="112"/>
    </row>
    <row r="20117" spans="1:19" ht="11.25" thickBot="1" x14ac:dyDescent="0.2">
      <c r="A20117" s="135" t="s">
        <v>362</v>
      </c>
      <c r="B20117" s="112"/>
      <c r="C20117" s="136">
        <v>2E-3</v>
      </c>
      <c r="D20117" s="141" t="s">
        <v>14501</v>
      </c>
    </row>
    <row r="20118" spans="1:19" ht="11.25" thickBot="1" x14ac:dyDescent="0.2">
      <c r="A20118" s="112"/>
    </row>
    <row r="20119" spans="1:19" ht="11.25" thickBot="1" x14ac:dyDescent="0.2">
      <c r="A20119" s="138" t="s">
        <v>364</v>
      </c>
      <c r="B20119" s="112"/>
      <c r="C20119" s="136">
        <v>0</v>
      </c>
      <c r="D20119" s="141" t="s">
        <v>14501</v>
      </c>
    </row>
    <row r="20120" spans="1:19" ht="11.25" thickBot="1" x14ac:dyDescent="0.2">
      <c r="A20120" s="112"/>
    </row>
    <row r="20121" spans="1:19" ht="11.25" thickBot="1" x14ac:dyDescent="0.2">
      <c r="A20121" s="139" t="s">
        <v>366</v>
      </c>
      <c r="B20121" s="112"/>
      <c r="C20121" s="136">
        <v>0</v>
      </c>
      <c r="D20121" s="141" t="s">
        <v>14501</v>
      </c>
    </row>
    <row r="20122" spans="1:19" ht="10.5" x14ac:dyDescent="0.15">
      <c r="A20122" s="112"/>
    </row>
    <row r="20123" spans="1:19" x14ac:dyDescent="0.15">
      <c r="A20123" s="129"/>
      <c r="B20123" s="86" t="s">
        <v>383</v>
      </c>
    </row>
    <row r="20124" spans="1:19" ht="9.75" thickBot="1" x14ac:dyDescent="0.2">
      <c r="A20124" s="81" t="s">
        <v>356</v>
      </c>
    </row>
    <row r="20125" spans="1:19" ht="11.25" thickBot="1" x14ac:dyDescent="0.2">
      <c r="A20125" s="106" t="s">
        <v>357</v>
      </c>
      <c r="B20125" s="106" t="s">
        <v>358</v>
      </c>
      <c r="C20125" s="146" t="s">
        <v>14494</v>
      </c>
      <c r="D20125" s="146" t="s">
        <v>14495</v>
      </c>
      <c r="E20125" s="146" t="s">
        <v>14496</v>
      </c>
      <c r="F20125" s="146" t="s">
        <v>0</v>
      </c>
      <c r="G20125" s="146" t="s">
        <v>1</v>
      </c>
      <c r="H20125" s="146" t="s">
        <v>2</v>
      </c>
      <c r="I20125" s="146" t="s">
        <v>14497</v>
      </c>
      <c r="J20125" s="146" t="s">
        <v>3</v>
      </c>
      <c r="K20125" s="146" t="s">
        <v>14498</v>
      </c>
      <c r="L20125" s="146" t="s">
        <v>7</v>
      </c>
      <c r="M20125" s="146" t="s">
        <v>14499</v>
      </c>
      <c r="N20125" s="146" t="s">
        <v>10</v>
      </c>
      <c r="O20125" s="146" t="s">
        <v>11</v>
      </c>
      <c r="P20125" s="146" t="s">
        <v>12</v>
      </c>
      <c r="Q20125" s="146" t="s">
        <v>13</v>
      </c>
      <c r="R20125" s="146" t="s">
        <v>14</v>
      </c>
      <c r="S20125" s="146" t="s">
        <v>15</v>
      </c>
    </row>
    <row r="20126" spans="1:19" ht="11.25" thickBot="1" x14ac:dyDescent="0.2">
      <c r="A20126" s="112"/>
      <c r="B20126" s="112"/>
      <c r="C20126" s="146" t="s">
        <v>111</v>
      </c>
      <c r="D20126" s="146" t="s">
        <v>111</v>
      </c>
      <c r="E20126" s="146" t="s">
        <v>111</v>
      </c>
      <c r="F20126" s="146" t="s">
        <v>111</v>
      </c>
      <c r="G20126" s="146" t="s">
        <v>111</v>
      </c>
      <c r="H20126" s="146" t="s">
        <v>111</v>
      </c>
      <c r="I20126" s="146" t="s">
        <v>111</v>
      </c>
      <c r="J20126" s="146" t="s">
        <v>111</v>
      </c>
      <c r="K20126" s="146" t="s">
        <v>111</v>
      </c>
      <c r="L20126" s="146" t="s">
        <v>111</v>
      </c>
      <c r="M20126" s="146" t="s">
        <v>111</v>
      </c>
      <c r="N20126" s="146" t="s">
        <v>111</v>
      </c>
      <c r="O20126" s="146" t="s">
        <v>111</v>
      </c>
      <c r="P20126" s="146" t="s">
        <v>111</v>
      </c>
      <c r="Q20126" s="146" t="s">
        <v>111</v>
      </c>
      <c r="R20126" s="146" t="s">
        <v>111</v>
      </c>
      <c r="S20126" s="146" t="s">
        <v>111</v>
      </c>
    </row>
    <row r="20127" spans="1:19" ht="11.25" thickBot="1" x14ac:dyDescent="0.2">
      <c r="A20127" s="107">
        <v>1</v>
      </c>
      <c r="B20127" s="132">
        <v>0.40932870370370367</v>
      </c>
      <c r="C20127" s="141" t="s">
        <v>14500</v>
      </c>
      <c r="D20127" s="141" t="s">
        <v>14500</v>
      </c>
      <c r="E20127" s="141" t="s">
        <v>14500</v>
      </c>
      <c r="F20127" s="108">
        <v>0</v>
      </c>
      <c r="G20127" s="108">
        <v>0</v>
      </c>
      <c r="H20127" s="108">
        <v>0</v>
      </c>
      <c r="I20127" s="108">
        <v>0</v>
      </c>
      <c r="J20127" s="141" t="s">
        <v>14500</v>
      </c>
      <c r="K20127" s="108">
        <v>0</v>
      </c>
      <c r="L20127" s="133">
        <v>0.56032999999999999</v>
      </c>
      <c r="M20127" s="141" t="s">
        <v>14500</v>
      </c>
      <c r="N20127" s="141" t="s">
        <v>14500</v>
      </c>
      <c r="O20127" s="108">
        <v>0</v>
      </c>
      <c r="P20127" s="141" t="s">
        <v>14500</v>
      </c>
      <c r="Q20127" s="108">
        <v>0</v>
      </c>
      <c r="R20127" s="141" t="s">
        <v>14500</v>
      </c>
      <c r="S20127" s="141" t="s">
        <v>14500</v>
      </c>
    </row>
    <row r="20128" spans="1:19" ht="11.25" thickBot="1" x14ac:dyDescent="0.2">
      <c r="A20128" s="112"/>
    </row>
    <row r="20129" spans="1:19" ht="11.25" thickBot="1" x14ac:dyDescent="0.2">
      <c r="A20129" s="135" t="s">
        <v>362</v>
      </c>
      <c r="B20129" s="112"/>
      <c r="C20129" s="141" t="s">
        <v>14501</v>
      </c>
      <c r="D20129" s="141" t="s">
        <v>14501</v>
      </c>
      <c r="E20129" s="141" t="s">
        <v>14501</v>
      </c>
      <c r="F20129" s="136">
        <v>0</v>
      </c>
      <c r="G20129" s="136">
        <v>0</v>
      </c>
      <c r="H20129" s="136">
        <v>0</v>
      </c>
      <c r="I20129" s="136">
        <v>0</v>
      </c>
      <c r="J20129" s="141" t="s">
        <v>14501</v>
      </c>
      <c r="K20129" s="136">
        <v>0</v>
      </c>
      <c r="L20129" s="137">
        <v>0.56032999999999999</v>
      </c>
      <c r="M20129" s="141" t="s">
        <v>14501</v>
      </c>
      <c r="N20129" s="141" t="s">
        <v>14501</v>
      </c>
      <c r="O20129" s="136">
        <v>0</v>
      </c>
      <c r="P20129" s="141" t="s">
        <v>14501</v>
      </c>
      <c r="Q20129" s="136">
        <v>0</v>
      </c>
      <c r="R20129" s="141" t="s">
        <v>14501</v>
      </c>
      <c r="S20129" s="141" t="s">
        <v>14501</v>
      </c>
    </row>
    <row r="20130" spans="1:19" ht="11.25" thickBot="1" x14ac:dyDescent="0.2">
      <c r="A20130" s="112"/>
    </row>
    <row r="20131" spans="1:19" ht="11.25" thickBot="1" x14ac:dyDescent="0.2">
      <c r="A20131" s="138" t="s">
        <v>364</v>
      </c>
      <c r="B20131" s="112"/>
      <c r="C20131" s="141" t="s">
        <v>14501</v>
      </c>
      <c r="D20131" s="141" t="s">
        <v>14501</v>
      </c>
      <c r="E20131" s="141" t="s">
        <v>14501</v>
      </c>
      <c r="F20131" s="136">
        <v>0</v>
      </c>
      <c r="G20131" s="136">
        <v>0</v>
      </c>
      <c r="H20131" s="136">
        <v>0</v>
      </c>
      <c r="I20131" s="136">
        <v>0</v>
      </c>
      <c r="J20131" s="141" t="s">
        <v>14501</v>
      </c>
      <c r="K20131" s="136">
        <v>0</v>
      </c>
      <c r="L20131" s="140" t="s">
        <v>3713</v>
      </c>
      <c r="M20131" s="141" t="s">
        <v>14501</v>
      </c>
      <c r="N20131" s="141" t="s">
        <v>14501</v>
      </c>
      <c r="O20131" s="136">
        <v>0</v>
      </c>
      <c r="P20131" s="141" t="s">
        <v>14501</v>
      </c>
      <c r="Q20131" s="136">
        <v>0</v>
      </c>
      <c r="R20131" s="141" t="s">
        <v>14501</v>
      </c>
      <c r="S20131" s="141" t="s">
        <v>14501</v>
      </c>
    </row>
    <row r="20132" spans="1:19" ht="11.25" thickBot="1" x14ac:dyDescent="0.2">
      <c r="A20132" s="112"/>
    </row>
    <row r="20133" spans="1:19" ht="11.25" thickBot="1" x14ac:dyDescent="0.2">
      <c r="A20133" s="139" t="s">
        <v>366</v>
      </c>
      <c r="B20133" s="112"/>
      <c r="C20133" s="141" t="s">
        <v>14501</v>
      </c>
      <c r="D20133" s="141" t="s">
        <v>14501</v>
      </c>
      <c r="E20133" s="141" t="s">
        <v>14501</v>
      </c>
      <c r="F20133" s="136">
        <v>0</v>
      </c>
      <c r="G20133" s="136">
        <v>0</v>
      </c>
      <c r="H20133" s="136">
        <v>0</v>
      </c>
      <c r="I20133" s="136">
        <v>0</v>
      </c>
      <c r="J20133" s="141" t="s">
        <v>14501</v>
      </c>
      <c r="K20133" s="136">
        <v>0</v>
      </c>
      <c r="L20133" s="140" t="s">
        <v>3713</v>
      </c>
      <c r="M20133" s="141" t="s">
        <v>14501</v>
      </c>
      <c r="N20133" s="141" t="s">
        <v>14501</v>
      </c>
      <c r="O20133" s="136">
        <v>0</v>
      </c>
      <c r="P20133" s="141" t="s">
        <v>14501</v>
      </c>
      <c r="Q20133" s="136">
        <v>0</v>
      </c>
      <c r="R20133" s="141" t="s">
        <v>14501</v>
      </c>
      <c r="S20133" s="141" t="s">
        <v>14501</v>
      </c>
    </row>
    <row r="20134" spans="1:19" ht="11.25" thickBot="1" x14ac:dyDescent="0.2">
      <c r="A20134" s="112"/>
    </row>
    <row r="20135" spans="1:19" ht="11.25" thickBot="1" x14ac:dyDescent="0.2">
      <c r="A20135" s="106" t="s">
        <v>357</v>
      </c>
      <c r="B20135" s="106" t="s">
        <v>358</v>
      </c>
      <c r="C20135" s="146" t="s">
        <v>16</v>
      </c>
      <c r="D20135" s="146" t="s">
        <v>14502</v>
      </c>
      <c r="E20135" s="146" t="s">
        <v>14503</v>
      </c>
      <c r="F20135" s="146" t="s">
        <v>20</v>
      </c>
      <c r="G20135" s="146" t="s">
        <v>21</v>
      </c>
      <c r="H20135" s="146" t="s">
        <v>22</v>
      </c>
      <c r="I20135" s="146" t="s">
        <v>23</v>
      </c>
      <c r="J20135" s="146" t="s">
        <v>24</v>
      </c>
      <c r="K20135" s="146" t="s">
        <v>26</v>
      </c>
      <c r="L20135" s="146" t="s">
        <v>14504</v>
      </c>
      <c r="M20135" s="146" t="s">
        <v>27</v>
      </c>
      <c r="N20135" s="146" t="s">
        <v>28</v>
      </c>
      <c r="O20135" s="146" t="s">
        <v>29</v>
      </c>
      <c r="P20135" s="146" t="s">
        <v>30</v>
      </c>
      <c r="Q20135" s="146" t="s">
        <v>14505</v>
      </c>
      <c r="R20135" s="146" t="s">
        <v>32</v>
      </c>
      <c r="S20135" s="146" t="s">
        <v>33</v>
      </c>
    </row>
    <row r="20136" spans="1:19" ht="11.25" thickBot="1" x14ac:dyDescent="0.2">
      <c r="A20136" s="112"/>
      <c r="B20136" s="112"/>
      <c r="C20136" s="146" t="s">
        <v>111</v>
      </c>
      <c r="D20136" s="146" t="s">
        <v>111</v>
      </c>
      <c r="E20136" s="146" t="s">
        <v>111</v>
      </c>
      <c r="F20136" s="146" t="s">
        <v>111</v>
      </c>
      <c r="G20136" s="146" t="s">
        <v>111</v>
      </c>
      <c r="H20136" s="146" t="s">
        <v>111</v>
      </c>
      <c r="I20136" s="146" t="s">
        <v>111</v>
      </c>
      <c r="J20136" s="146" t="s">
        <v>111</v>
      </c>
      <c r="K20136" s="146" t="s">
        <v>111</v>
      </c>
      <c r="L20136" s="146" t="s">
        <v>111</v>
      </c>
      <c r="M20136" s="146" t="s">
        <v>111</v>
      </c>
      <c r="N20136" s="146" t="s">
        <v>111</v>
      </c>
      <c r="O20136" s="146" t="s">
        <v>111</v>
      </c>
      <c r="P20136" s="146" t="s">
        <v>111</v>
      </c>
      <c r="Q20136" s="146" t="s">
        <v>111</v>
      </c>
      <c r="R20136" s="146" t="s">
        <v>111</v>
      </c>
      <c r="S20136" s="146" t="s">
        <v>111</v>
      </c>
    </row>
    <row r="20137" spans="1:19" ht="11.25" thickBot="1" x14ac:dyDescent="0.2">
      <c r="A20137" s="107">
        <v>1</v>
      </c>
      <c r="B20137" s="132">
        <v>0.40932870370370367</v>
      </c>
      <c r="C20137" s="141" t="s">
        <v>14500</v>
      </c>
      <c r="D20137" s="108">
        <v>0</v>
      </c>
      <c r="E20137" s="141" t="s">
        <v>14500</v>
      </c>
      <c r="F20137" s="133">
        <v>0.50207999999999997</v>
      </c>
      <c r="G20137" s="141" t="s">
        <v>14500</v>
      </c>
      <c r="H20137" s="141" t="s">
        <v>14500</v>
      </c>
      <c r="I20137" s="141" t="s">
        <v>14500</v>
      </c>
      <c r="J20137" s="108">
        <v>0</v>
      </c>
      <c r="K20137" s="133">
        <v>0.43542999999999998</v>
      </c>
      <c r="L20137" s="108">
        <v>0</v>
      </c>
      <c r="M20137" s="141" t="s">
        <v>14500</v>
      </c>
      <c r="N20137" s="141" t="s">
        <v>14500</v>
      </c>
      <c r="O20137" s="141" t="s">
        <v>14500</v>
      </c>
      <c r="P20137" s="141" t="s">
        <v>14500</v>
      </c>
      <c r="Q20137" s="108">
        <v>0</v>
      </c>
      <c r="R20137" s="108">
        <v>0</v>
      </c>
      <c r="S20137" s="141" t="s">
        <v>14500</v>
      </c>
    </row>
    <row r="20138" spans="1:19" ht="11.25" thickBot="1" x14ac:dyDescent="0.2">
      <c r="A20138" s="112"/>
    </row>
    <row r="20139" spans="1:19" ht="11.25" thickBot="1" x14ac:dyDescent="0.2">
      <c r="A20139" s="135" t="s">
        <v>362</v>
      </c>
      <c r="B20139" s="112"/>
      <c r="C20139" s="141" t="s">
        <v>14501</v>
      </c>
      <c r="D20139" s="136">
        <v>0</v>
      </c>
      <c r="E20139" s="141" t="s">
        <v>14501</v>
      </c>
      <c r="F20139" s="137">
        <v>0.50207999999999997</v>
      </c>
      <c r="G20139" s="141" t="s">
        <v>14501</v>
      </c>
      <c r="H20139" s="141" t="s">
        <v>14501</v>
      </c>
      <c r="I20139" s="141" t="s">
        <v>14501</v>
      </c>
      <c r="J20139" s="136">
        <v>0</v>
      </c>
      <c r="K20139" s="137">
        <v>0.43542999999999998</v>
      </c>
      <c r="L20139" s="136">
        <v>0</v>
      </c>
      <c r="M20139" s="141" t="s">
        <v>14501</v>
      </c>
      <c r="N20139" s="141" t="s">
        <v>14501</v>
      </c>
      <c r="O20139" s="141" t="s">
        <v>14501</v>
      </c>
      <c r="P20139" s="141" t="s">
        <v>14501</v>
      </c>
      <c r="Q20139" s="136">
        <v>0</v>
      </c>
      <c r="R20139" s="136">
        <v>0</v>
      </c>
      <c r="S20139" s="141" t="s">
        <v>14501</v>
      </c>
    </row>
    <row r="20140" spans="1:19" ht="11.25" thickBot="1" x14ac:dyDescent="0.2">
      <c r="A20140" s="112"/>
    </row>
    <row r="20141" spans="1:19" ht="11.25" thickBot="1" x14ac:dyDescent="0.2">
      <c r="A20141" s="138" t="s">
        <v>364</v>
      </c>
      <c r="B20141" s="112"/>
      <c r="C20141" s="141" t="s">
        <v>14501</v>
      </c>
      <c r="D20141" s="136">
        <v>0</v>
      </c>
      <c r="E20141" s="141" t="s">
        <v>14501</v>
      </c>
      <c r="F20141" s="140" t="s">
        <v>3713</v>
      </c>
      <c r="G20141" s="141" t="s">
        <v>14501</v>
      </c>
      <c r="H20141" s="141" t="s">
        <v>14501</v>
      </c>
      <c r="I20141" s="141" t="s">
        <v>14501</v>
      </c>
      <c r="J20141" s="136">
        <v>0</v>
      </c>
      <c r="K20141" s="140" t="s">
        <v>3713</v>
      </c>
      <c r="L20141" s="136">
        <v>0</v>
      </c>
      <c r="M20141" s="141" t="s">
        <v>14501</v>
      </c>
      <c r="N20141" s="141" t="s">
        <v>14501</v>
      </c>
      <c r="O20141" s="141" t="s">
        <v>14501</v>
      </c>
      <c r="P20141" s="141" t="s">
        <v>14501</v>
      </c>
      <c r="Q20141" s="136">
        <v>0</v>
      </c>
      <c r="R20141" s="136">
        <v>0</v>
      </c>
      <c r="S20141" s="141" t="s">
        <v>14501</v>
      </c>
    </row>
    <row r="20142" spans="1:19" ht="11.25" thickBot="1" x14ac:dyDescent="0.2">
      <c r="A20142" s="112"/>
    </row>
    <row r="20143" spans="1:19" ht="11.25" thickBot="1" x14ac:dyDescent="0.2">
      <c r="A20143" s="139" t="s">
        <v>366</v>
      </c>
      <c r="B20143" s="112"/>
      <c r="C20143" s="141" t="s">
        <v>14501</v>
      </c>
      <c r="D20143" s="136">
        <v>0</v>
      </c>
      <c r="E20143" s="141" t="s">
        <v>14501</v>
      </c>
      <c r="F20143" s="140" t="s">
        <v>3713</v>
      </c>
      <c r="G20143" s="141" t="s">
        <v>14501</v>
      </c>
      <c r="H20143" s="141" t="s">
        <v>14501</v>
      </c>
      <c r="I20143" s="141" t="s">
        <v>14501</v>
      </c>
      <c r="J20143" s="136">
        <v>0</v>
      </c>
      <c r="K20143" s="140" t="s">
        <v>3713</v>
      </c>
      <c r="L20143" s="136">
        <v>0</v>
      </c>
      <c r="M20143" s="141" t="s">
        <v>14501</v>
      </c>
      <c r="N20143" s="141" t="s">
        <v>14501</v>
      </c>
      <c r="O20143" s="141" t="s">
        <v>14501</v>
      </c>
      <c r="P20143" s="141" t="s">
        <v>14501</v>
      </c>
      <c r="Q20143" s="136">
        <v>0</v>
      </c>
      <c r="R20143" s="136">
        <v>0</v>
      </c>
      <c r="S20143" s="141" t="s">
        <v>14501</v>
      </c>
    </row>
    <row r="20144" spans="1:19" ht="11.25" thickBot="1" x14ac:dyDescent="0.2">
      <c r="A20144" s="112"/>
    </row>
    <row r="20145" spans="1:19" ht="11.25" thickBot="1" x14ac:dyDescent="0.2">
      <c r="A20145" s="106" t="s">
        <v>357</v>
      </c>
      <c r="B20145" s="106" t="s">
        <v>358</v>
      </c>
      <c r="C20145" s="146" t="s">
        <v>35</v>
      </c>
      <c r="D20145" s="146" t="s">
        <v>36</v>
      </c>
      <c r="E20145" s="146" t="s">
        <v>14506</v>
      </c>
      <c r="F20145" s="146" t="s">
        <v>38</v>
      </c>
      <c r="G20145" s="146" t="s">
        <v>39</v>
      </c>
      <c r="H20145" s="146" t="s">
        <v>41</v>
      </c>
      <c r="I20145" s="146" t="s">
        <v>42</v>
      </c>
      <c r="J20145" s="146" t="s">
        <v>43</v>
      </c>
      <c r="K20145" s="146" t="s">
        <v>44</v>
      </c>
      <c r="L20145" s="146" t="s">
        <v>45</v>
      </c>
      <c r="M20145" s="146" t="s">
        <v>46</v>
      </c>
      <c r="N20145" s="146" t="s">
        <v>47</v>
      </c>
      <c r="O20145" s="146" t="s">
        <v>48</v>
      </c>
      <c r="P20145" s="146" t="s">
        <v>49</v>
      </c>
      <c r="Q20145" s="146" t="s">
        <v>50</v>
      </c>
      <c r="R20145" s="146" t="s">
        <v>51</v>
      </c>
      <c r="S20145" s="146" t="s">
        <v>52</v>
      </c>
    </row>
    <row r="20146" spans="1:19" ht="11.25" thickBot="1" x14ac:dyDescent="0.2">
      <c r="A20146" s="112"/>
      <c r="B20146" s="112"/>
      <c r="C20146" s="146" t="s">
        <v>111</v>
      </c>
      <c r="D20146" s="146" t="s">
        <v>111</v>
      </c>
      <c r="E20146" s="146" t="s">
        <v>111</v>
      </c>
      <c r="F20146" s="146" t="s">
        <v>111</v>
      </c>
      <c r="G20146" s="146" t="s">
        <v>111</v>
      </c>
      <c r="H20146" s="146" t="s">
        <v>111</v>
      </c>
      <c r="I20146" s="146" t="s">
        <v>111</v>
      </c>
      <c r="J20146" s="146" t="s">
        <v>111</v>
      </c>
      <c r="K20146" s="146" t="s">
        <v>111</v>
      </c>
      <c r="L20146" s="146" t="s">
        <v>111</v>
      </c>
      <c r="M20146" s="146" t="s">
        <v>111</v>
      </c>
      <c r="N20146" s="146" t="s">
        <v>111</v>
      </c>
      <c r="O20146" s="146" t="s">
        <v>111</v>
      </c>
      <c r="P20146" s="146" t="s">
        <v>111</v>
      </c>
      <c r="Q20146" s="146" t="s">
        <v>111</v>
      </c>
      <c r="R20146" s="146" t="s">
        <v>111</v>
      </c>
      <c r="S20146" s="146" t="s">
        <v>111</v>
      </c>
    </row>
    <row r="20147" spans="1:19" ht="11.25" thickBot="1" x14ac:dyDescent="0.2">
      <c r="A20147" s="107">
        <v>1</v>
      </c>
      <c r="B20147" s="132">
        <v>0.40932870370370367</v>
      </c>
      <c r="C20147" s="133">
        <v>0.43397000000000002</v>
      </c>
      <c r="D20147" s="141" t="s">
        <v>14500</v>
      </c>
      <c r="E20147" s="141" t="s">
        <v>14500</v>
      </c>
      <c r="F20147" s="141" t="s">
        <v>14500</v>
      </c>
      <c r="G20147" s="141" t="s">
        <v>14500</v>
      </c>
      <c r="H20147" s="108">
        <v>0</v>
      </c>
      <c r="I20147" s="141" t="s">
        <v>14500</v>
      </c>
      <c r="J20147" s="108">
        <v>0</v>
      </c>
      <c r="K20147" s="141" t="s">
        <v>14500</v>
      </c>
      <c r="L20147" s="108">
        <v>0</v>
      </c>
      <c r="M20147" s="141" t="s">
        <v>14500</v>
      </c>
      <c r="N20147" s="141" t="s">
        <v>14500</v>
      </c>
      <c r="O20147" s="141" t="s">
        <v>14500</v>
      </c>
      <c r="P20147" s="141" t="s">
        <v>14500</v>
      </c>
      <c r="Q20147" s="141" t="s">
        <v>14500</v>
      </c>
      <c r="R20147" s="141" t="s">
        <v>14500</v>
      </c>
      <c r="S20147" s="141" t="s">
        <v>14500</v>
      </c>
    </row>
    <row r="20148" spans="1:19" ht="11.25" thickBot="1" x14ac:dyDescent="0.2">
      <c r="A20148" s="112"/>
    </row>
    <row r="20149" spans="1:19" ht="11.25" thickBot="1" x14ac:dyDescent="0.2">
      <c r="A20149" s="135" t="s">
        <v>362</v>
      </c>
      <c r="B20149" s="112"/>
      <c r="C20149" s="137">
        <v>0.43397000000000002</v>
      </c>
      <c r="D20149" s="141" t="s">
        <v>14501</v>
      </c>
      <c r="E20149" s="141" t="s">
        <v>14501</v>
      </c>
      <c r="F20149" s="141" t="s">
        <v>14501</v>
      </c>
      <c r="G20149" s="141" t="s">
        <v>14501</v>
      </c>
      <c r="H20149" s="136">
        <v>0</v>
      </c>
      <c r="I20149" s="141" t="s">
        <v>14501</v>
      </c>
      <c r="J20149" s="136">
        <v>0</v>
      </c>
      <c r="K20149" s="141" t="s">
        <v>14501</v>
      </c>
      <c r="L20149" s="136">
        <v>0</v>
      </c>
      <c r="M20149" s="141" t="s">
        <v>14501</v>
      </c>
      <c r="N20149" s="141" t="s">
        <v>14501</v>
      </c>
      <c r="O20149" s="141" t="s">
        <v>14501</v>
      </c>
      <c r="P20149" s="141" t="s">
        <v>14501</v>
      </c>
      <c r="Q20149" s="141" t="s">
        <v>14501</v>
      </c>
      <c r="R20149" s="141" t="s">
        <v>14501</v>
      </c>
      <c r="S20149" s="141" t="s">
        <v>14501</v>
      </c>
    </row>
    <row r="20150" spans="1:19" ht="11.25" thickBot="1" x14ac:dyDescent="0.2">
      <c r="A20150" s="112"/>
    </row>
    <row r="20151" spans="1:19" ht="11.25" thickBot="1" x14ac:dyDescent="0.2">
      <c r="A20151" s="138" t="s">
        <v>364</v>
      </c>
      <c r="B20151" s="112"/>
      <c r="C20151" s="140" t="s">
        <v>3713</v>
      </c>
      <c r="D20151" s="141" t="s">
        <v>14501</v>
      </c>
      <c r="E20151" s="141" t="s">
        <v>14501</v>
      </c>
      <c r="F20151" s="141" t="s">
        <v>14501</v>
      </c>
      <c r="G20151" s="141" t="s">
        <v>14501</v>
      </c>
      <c r="H20151" s="136">
        <v>0</v>
      </c>
      <c r="I20151" s="141" t="s">
        <v>14501</v>
      </c>
      <c r="J20151" s="136">
        <v>0</v>
      </c>
      <c r="K20151" s="141" t="s">
        <v>14501</v>
      </c>
      <c r="L20151" s="136">
        <v>0</v>
      </c>
      <c r="M20151" s="141" t="s">
        <v>14501</v>
      </c>
      <c r="N20151" s="141" t="s">
        <v>14501</v>
      </c>
      <c r="O20151" s="141" t="s">
        <v>14501</v>
      </c>
      <c r="P20151" s="141" t="s">
        <v>14501</v>
      </c>
      <c r="Q20151" s="141" t="s">
        <v>14501</v>
      </c>
      <c r="R20151" s="141" t="s">
        <v>14501</v>
      </c>
      <c r="S20151" s="141" t="s">
        <v>14501</v>
      </c>
    </row>
    <row r="20152" spans="1:19" ht="11.25" thickBot="1" x14ac:dyDescent="0.2">
      <c r="A20152" s="112"/>
    </row>
    <row r="20153" spans="1:19" ht="11.25" thickBot="1" x14ac:dyDescent="0.2">
      <c r="A20153" s="139" t="s">
        <v>366</v>
      </c>
      <c r="B20153" s="112"/>
      <c r="C20153" s="140" t="s">
        <v>3713</v>
      </c>
      <c r="D20153" s="141" t="s">
        <v>14501</v>
      </c>
      <c r="E20153" s="141" t="s">
        <v>14501</v>
      </c>
      <c r="F20153" s="141" t="s">
        <v>14501</v>
      </c>
      <c r="G20153" s="141" t="s">
        <v>14501</v>
      </c>
      <c r="H20153" s="136">
        <v>0</v>
      </c>
      <c r="I20153" s="141" t="s">
        <v>14501</v>
      </c>
      <c r="J20153" s="136">
        <v>0</v>
      </c>
      <c r="K20153" s="141" t="s">
        <v>14501</v>
      </c>
      <c r="L20153" s="136">
        <v>0</v>
      </c>
      <c r="M20153" s="141" t="s">
        <v>14501</v>
      </c>
      <c r="N20153" s="141" t="s">
        <v>14501</v>
      </c>
      <c r="O20153" s="141" t="s">
        <v>14501</v>
      </c>
      <c r="P20153" s="141" t="s">
        <v>14501</v>
      </c>
      <c r="Q20153" s="141" t="s">
        <v>14501</v>
      </c>
      <c r="R20153" s="141" t="s">
        <v>14501</v>
      </c>
      <c r="S20153" s="141" t="s">
        <v>14501</v>
      </c>
    </row>
    <row r="20154" spans="1:19" ht="11.25" thickBot="1" x14ac:dyDescent="0.2">
      <c r="A20154" s="112"/>
    </row>
    <row r="20155" spans="1:19" ht="11.25" thickBot="1" x14ac:dyDescent="0.2">
      <c r="A20155" s="106" t="s">
        <v>357</v>
      </c>
      <c r="B20155" s="106" t="s">
        <v>358</v>
      </c>
      <c r="C20155" s="146" t="s">
        <v>53</v>
      </c>
      <c r="D20155" s="146" t="s">
        <v>54</v>
      </c>
      <c r="E20155" s="146" t="s">
        <v>55</v>
      </c>
      <c r="F20155" s="146" t="s">
        <v>56</v>
      </c>
      <c r="G20155" s="146" t="s">
        <v>14507</v>
      </c>
      <c r="H20155" s="146" t="s">
        <v>57</v>
      </c>
      <c r="I20155" s="146" t="s">
        <v>59</v>
      </c>
      <c r="J20155" s="146" t="s">
        <v>14508</v>
      </c>
      <c r="K20155" s="146" t="s">
        <v>60</v>
      </c>
      <c r="L20155" s="146" t="s">
        <v>61</v>
      </c>
      <c r="M20155" s="146" t="s">
        <v>62</v>
      </c>
      <c r="N20155" s="146" t="s">
        <v>14509</v>
      </c>
      <c r="O20155" s="146" t="s">
        <v>63</v>
      </c>
      <c r="P20155" s="146" t="s">
        <v>64</v>
      </c>
      <c r="Q20155" s="146" t="s">
        <v>66</v>
      </c>
      <c r="R20155" s="146" t="s">
        <v>14510</v>
      </c>
      <c r="S20155" s="146" t="s">
        <v>67</v>
      </c>
    </row>
    <row r="20156" spans="1:19" ht="11.25" thickBot="1" x14ac:dyDescent="0.2">
      <c r="A20156" s="112"/>
      <c r="B20156" s="112"/>
      <c r="C20156" s="146" t="s">
        <v>111</v>
      </c>
      <c r="D20156" s="146" t="s">
        <v>111</v>
      </c>
      <c r="E20156" s="146" t="s">
        <v>111</v>
      </c>
      <c r="F20156" s="146" t="s">
        <v>111</v>
      </c>
      <c r="G20156" s="146" t="s">
        <v>111</v>
      </c>
      <c r="H20156" s="146" t="s">
        <v>111</v>
      </c>
      <c r="I20156" s="146" t="s">
        <v>111</v>
      </c>
      <c r="J20156" s="146" t="s">
        <v>111</v>
      </c>
      <c r="K20156" s="146" t="s">
        <v>111</v>
      </c>
      <c r="L20156" s="146" t="s">
        <v>111</v>
      </c>
      <c r="M20156" s="146" t="s">
        <v>111</v>
      </c>
      <c r="N20156" s="146" t="s">
        <v>111</v>
      </c>
      <c r="O20156" s="146" t="s">
        <v>111</v>
      </c>
      <c r="P20156" s="146" t="s">
        <v>111</v>
      </c>
      <c r="Q20156" s="146" t="s">
        <v>111</v>
      </c>
      <c r="R20156" s="146" t="s">
        <v>111</v>
      </c>
      <c r="S20156" s="146" t="s">
        <v>111</v>
      </c>
    </row>
    <row r="20157" spans="1:19" ht="11.25" thickBot="1" x14ac:dyDescent="0.2">
      <c r="A20157" s="107">
        <v>1</v>
      </c>
      <c r="B20157" s="132">
        <v>0.40932870370370367</v>
      </c>
      <c r="C20157" s="141" t="s">
        <v>14500</v>
      </c>
      <c r="D20157" s="141" t="s">
        <v>14500</v>
      </c>
      <c r="E20157" s="141" t="s">
        <v>14500</v>
      </c>
      <c r="F20157" s="141" t="s">
        <v>14500</v>
      </c>
      <c r="G20157" s="141" t="s">
        <v>14500</v>
      </c>
      <c r="H20157" s="141" t="s">
        <v>14500</v>
      </c>
      <c r="I20157" s="141" t="s">
        <v>14500</v>
      </c>
      <c r="J20157" s="108">
        <v>0</v>
      </c>
      <c r="K20157" s="141" t="s">
        <v>14500</v>
      </c>
      <c r="L20157" s="141" t="s">
        <v>14500</v>
      </c>
      <c r="M20157" s="141" t="s">
        <v>14500</v>
      </c>
      <c r="N20157" s="108">
        <v>0</v>
      </c>
      <c r="O20157" s="141" t="s">
        <v>14500</v>
      </c>
      <c r="P20157" s="108">
        <v>0</v>
      </c>
      <c r="Q20157" s="133">
        <v>0.38943</v>
      </c>
      <c r="R20157" s="141" t="s">
        <v>14500</v>
      </c>
      <c r="S20157" s="141" t="s">
        <v>14500</v>
      </c>
    </row>
    <row r="20158" spans="1:19" ht="11.25" thickBot="1" x14ac:dyDescent="0.2">
      <c r="A20158" s="112"/>
    </row>
    <row r="20159" spans="1:19" ht="11.25" thickBot="1" x14ac:dyDescent="0.2">
      <c r="A20159" s="135" t="s">
        <v>362</v>
      </c>
      <c r="B20159" s="112"/>
      <c r="C20159" s="141" t="s">
        <v>14501</v>
      </c>
      <c r="D20159" s="141" t="s">
        <v>14501</v>
      </c>
      <c r="E20159" s="141" t="s">
        <v>14501</v>
      </c>
      <c r="F20159" s="141" t="s">
        <v>14501</v>
      </c>
      <c r="G20159" s="141" t="s">
        <v>14501</v>
      </c>
      <c r="H20159" s="141" t="s">
        <v>14501</v>
      </c>
      <c r="I20159" s="141" t="s">
        <v>14501</v>
      </c>
      <c r="J20159" s="136">
        <v>0</v>
      </c>
      <c r="K20159" s="141" t="s">
        <v>14501</v>
      </c>
      <c r="L20159" s="141" t="s">
        <v>14501</v>
      </c>
      <c r="M20159" s="141" t="s">
        <v>14501</v>
      </c>
      <c r="N20159" s="136">
        <v>0</v>
      </c>
      <c r="O20159" s="141" t="s">
        <v>14501</v>
      </c>
      <c r="P20159" s="136">
        <v>0</v>
      </c>
      <c r="Q20159" s="137">
        <v>0.38943</v>
      </c>
      <c r="R20159" s="141" t="s">
        <v>14501</v>
      </c>
      <c r="S20159" s="141" t="s">
        <v>14501</v>
      </c>
    </row>
    <row r="20160" spans="1:19" ht="11.25" thickBot="1" x14ac:dyDescent="0.2">
      <c r="A20160" s="112"/>
    </row>
    <row r="20161" spans="1:19" ht="11.25" thickBot="1" x14ac:dyDescent="0.2">
      <c r="A20161" s="138" t="s">
        <v>364</v>
      </c>
      <c r="B20161" s="112"/>
      <c r="C20161" s="141" t="s">
        <v>14501</v>
      </c>
      <c r="D20161" s="141" t="s">
        <v>14501</v>
      </c>
      <c r="E20161" s="141" t="s">
        <v>14501</v>
      </c>
      <c r="F20161" s="141" t="s">
        <v>14501</v>
      </c>
      <c r="G20161" s="141" t="s">
        <v>14501</v>
      </c>
      <c r="H20161" s="141" t="s">
        <v>14501</v>
      </c>
      <c r="I20161" s="141" t="s">
        <v>14501</v>
      </c>
      <c r="J20161" s="136">
        <v>0</v>
      </c>
      <c r="K20161" s="141" t="s">
        <v>14501</v>
      </c>
      <c r="L20161" s="141" t="s">
        <v>14501</v>
      </c>
      <c r="M20161" s="141" t="s">
        <v>14501</v>
      </c>
      <c r="N20161" s="136">
        <v>0</v>
      </c>
      <c r="O20161" s="141" t="s">
        <v>14501</v>
      </c>
      <c r="P20161" s="136">
        <v>0</v>
      </c>
      <c r="Q20161" s="140" t="s">
        <v>3713</v>
      </c>
      <c r="R20161" s="141" t="s">
        <v>14501</v>
      </c>
      <c r="S20161" s="141" t="s">
        <v>14501</v>
      </c>
    </row>
    <row r="20162" spans="1:19" ht="11.25" thickBot="1" x14ac:dyDescent="0.2">
      <c r="A20162" s="112"/>
    </row>
    <row r="20163" spans="1:19" ht="11.25" thickBot="1" x14ac:dyDescent="0.2">
      <c r="A20163" s="139" t="s">
        <v>366</v>
      </c>
      <c r="B20163" s="112"/>
      <c r="C20163" s="141" t="s">
        <v>14501</v>
      </c>
      <c r="D20163" s="141" t="s">
        <v>14501</v>
      </c>
      <c r="E20163" s="141" t="s">
        <v>14501</v>
      </c>
      <c r="F20163" s="141" t="s">
        <v>14501</v>
      </c>
      <c r="G20163" s="141" t="s">
        <v>14501</v>
      </c>
      <c r="H20163" s="141" t="s">
        <v>14501</v>
      </c>
      <c r="I20163" s="141" t="s">
        <v>14501</v>
      </c>
      <c r="J20163" s="136">
        <v>0</v>
      </c>
      <c r="K20163" s="141" t="s">
        <v>14501</v>
      </c>
      <c r="L20163" s="141" t="s">
        <v>14501</v>
      </c>
      <c r="M20163" s="141" t="s">
        <v>14501</v>
      </c>
      <c r="N20163" s="136">
        <v>0</v>
      </c>
      <c r="O20163" s="141" t="s">
        <v>14501</v>
      </c>
      <c r="P20163" s="136">
        <v>0</v>
      </c>
      <c r="Q20163" s="140" t="s">
        <v>3713</v>
      </c>
      <c r="R20163" s="141" t="s">
        <v>14501</v>
      </c>
      <c r="S20163" s="141" t="s">
        <v>14501</v>
      </c>
    </row>
    <row r="20164" spans="1:19" ht="11.25" thickBot="1" x14ac:dyDescent="0.2">
      <c r="A20164" s="112"/>
    </row>
    <row r="20165" spans="1:19" ht="11.25" thickBot="1" x14ac:dyDescent="0.2">
      <c r="A20165" s="106" t="s">
        <v>357</v>
      </c>
      <c r="B20165" s="106" t="s">
        <v>358</v>
      </c>
      <c r="C20165" s="146" t="s">
        <v>68</v>
      </c>
      <c r="D20165" s="146" t="s">
        <v>14511</v>
      </c>
    </row>
    <row r="20166" spans="1:19" ht="11.25" thickBot="1" x14ac:dyDescent="0.2">
      <c r="A20166" s="112"/>
      <c r="B20166" s="112"/>
      <c r="C20166" s="146" t="s">
        <v>111</v>
      </c>
      <c r="D20166" s="146" t="s">
        <v>111</v>
      </c>
    </row>
    <row r="20167" spans="1:19" ht="11.25" thickBot="1" x14ac:dyDescent="0.2">
      <c r="A20167" s="107">
        <v>1</v>
      </c>
      <c r="B20167" s="132">
        <v>0.40932870370370367</v>
      </c>
      <c r="C20167" s="141" t="s">
        <v>14500</v>
      </c>
      <c r="D20167" s="141" t="s">
        <v>14500</v>
      </c>
    </row>
    <row r="20168" spans="1:19" ht="11.25" thickBot="1" x14ac:dyDescent="0.2">
      <c r="A20168" s="112"/>
    </row>
    <row r="20169" spans="1:19" ht="11.25" thickBot="1" x14ac:dyDescent="0.2">
      <c r="A20169" s="135" t="s">
        <v>362</v>
      </c>
      <c r="B20169" s="112"/>
      <c r="C20169" s="141" t="s">
        <v>14501</v>
      </c>
      <c r="D20169" s="141" t="s">
        <v>14501</v>
      </c>
    </row>
    <row r="20170" spans="1:19" ht="11.25" thickBot="1" x14ac:dyDescent="0.2">
      <c r="A20170" s="112"/>
    </row>
    <row r="20171" spans="1:19" ht="11.25" thickBot="1" x14ac:dyDescent="0.2">
      <c r="A20171" s="138" t="s">
        <v>364</v>
      </c>
      <c r="B20171" s="112"/>
      <c r="C20171" s="141" t="s">
        <v>14501</v>
      </c>
      <c r="D20171" s="141" t="s">
        <v>14501</v>
      </c>
    </row>
    <row r="20172" spans="1:19" ht="11.25" thickBot="1" x14ac:dyDescent="0.2">
      <c r="A20172" s="112"/>
    </row>
    <row r="20173" spans="1:19" ht="11.25" thickBot="1" x14ac:dyDescent="0.2">
      <c r="A20173" s="139" t="s">
        <v>366</v>
      </c>
      <c r="B20173" s="112"/>
      <c r="C20173" s="141" t="s">
        <v>14501</v>
      </c>
      <c r="D20173" s="141" t="s">
        <v>14501</v>
      </c>
    </row>
    <row r="20174" spans="1:19" ht="10.5" x14ac:dyDescent="0.15">
      <c r="A20174" s="112"/>
    </row>
    <row r="20175" spans="1:19" x14ac:dyDescent="0.15">
      <c r="A20175" s="129"/>
      <c r="B20175" s="86" t="s">
        <v>432</v>
      </c>
    </row>
    <row r="20176" spans="1:19" ht="9.75" thickBot="1" x14ac:dyDescent="0.2">
      <c r="A20176" s="81" t="s">
        <v>356</v>
      </c>
    </row>
    <row r="20177" spans="1:19" ht="11.25" thickBot="1" x14ac:dyDescent="0.2">
      <c r="A20177" s="106" t="s">
        <v>357</v>
      </c>
      <c r="B20177" s="106" t="s">
        <v>358</v>
      </c>
      <c r="C20177" s="146" t="s">
        <v>14494</v>
      </c>
      <c r="D20177" s="146" t="s">
        <v>14495</v>
      </c>
      <c r="E20177" s="146" t="s">
        <v>14496</v>
      </c>
      <c r="F20177" s="146" t="s">
        <v>0</v>
      </c>
      <c r="G20177" s="146" t="s">
        <v>1</v>
      </c>
      <c r="H20177" s="146" t="s">
        <v>2</v>
      </c>
      <c r="I20177" s="146" t="s">
        <v>14497</v>
      </c>
      <c r="J20177" s="146" t="s">
        <v>3</v>
      </c>
      <c r="K20177" s="146" t="s">
        <v>14498</v>
      </c>
      <c r="L20177" s="146" t="s">
        <v>7</v>
      </c>
      <c r="M20177" s="146" t="s">
        <v>14499</v>
      </c>
      <c r="N20177" s="146" t="s">
        <v>10</v>
      </c>
      <c r="O20177" s="146" t="s">
        <v>11</v>
      </c>
      <c r="P20177" s="146" t="s">
        <v>12</v>
      </c>
      <c r="Q20177" s="146" t="s">
        <v>13</v>
      </c>
      <c r="R20177" s="146" t="s">
        <v>14</v>
      </c>
      <c r="S20177" s="146" t="s">
        <v>15</v>
      </c>
    </row>
    <row r="20178" spans="1:19" ht="11.25" thickBot="1" x14ac:dyDescent="0.2">
      <c r="A20178" s="112"/>
      <c r="B20178" s="112"/>
      <c r="C20178" s="146" t="s">
        <v>111</v>
      </c>
      <c r="D20178" s="146" t="s">
        <v>111</v>
      </c>
      <c r="E20178" s="146" t="s">
        <v>111</v>
      </c>
      <c r="F20178" s="146" t="s">
        <v>111</v>
      </c>
      <c r="G20178" s="146" t="s">
        <v>111</v>
      </c>
      <c r="H20178" s="146" t="s">
        <v>111</v>
      </c>
      <c r="I20178" s="146" t="s">
        <v>111</v>
      </c>
      <c r="J20178" s="146" t="s">
        <v>111</v>
      </c>
      <c r="K20178" s="146" t="s">
        <v>111</v>
      </c>
      <c r="L20178" s="146" t="s">
        <v>111</v>
      </c>
      <c r="M20178" s="146" t="s">
        <v>111</v>
      </c>
      <c r="N20178" s="146" t="s">
        <v>111</v>
      </c>
      <c r="O20178" s="146" t="s">
        <v>111</v>
      </c>
      <c r="P20178" s="146" t="s">
        <v>111</v>
      </c>
      <c r="Q20178" s="146" t="s">
        <v>111</v>
      </c>
      <c r="R20178" s="146" t="s">
        <v>111</v>
      </c>
      <c r="S20178" s="146" t="s">
        <v>111</v>
      </c>
    </row>
    <row r="20179" spans="1:19" ht="11.25" thickBot="1" x14ac:dyDescent="0.2">
      <c r="A20179" s="107">
        <v>1</v>
      </c>
      <c r="B20179" s="132">
        <v>0.42195601851851849</v>
      </c>
      <c r="C20179" s="141" t="s">
        <v>14500</v>
      </c>
      <c r="D20179" s="141" t="s">
        <v>14500</v>
      </c>
      <c r="E20179" s="141" t="s">
        <v>14500</v>
      </c>
      <c r="F20179" s="108">
        <v>4.0000000000000001E-3</v>
      </c>
      <c r="G20179" s="108">
        <v>2E-3</v>
      </c>
      <c r="H20179" s="108">
        <v>0</v>
      </c>
      <c r="I20179" s="108">
        <v>-4.4999999999999998E-2</v>
      </c>
      <c r="J20179" s="141" t="s">
        <v>14500</v>
      </c>
      <c r="K20179" s="108">
        <v>-0.48399999999999999</v>
      </c>
      <c r="L20179" s="133">
        <v>0.52829000000000004</v>
      </c>
      <c r="M20179" s="108">
        <v>1.2999999999999999E-2</v>
      </c>
      <c r="N20179" s="108">
        <v>2E-3</v>
      </c>
      <c r="O20179" s="108">
        <v>1E-3</v>
      </c>
      <c r="P20179" s="108">
        <v>2E-3</v>
      </c>
      <c r="Q20179" s="108">
        <v>4.3999999999999997E-2</v>
      </c>
      <c r="R20179" s="108">
        <v>1E-3</v>
      </c>
      <c r="S20179" s="108">
        <v>3.0000000000000001E-3</v>
      </c>
    </row>
    <row r="20180" spans="1:19" ht="11.25" thickBot="1" x14ac:dyDescent="0.2">
      <c r="A20180" s="112"/>
    </row>
    <row r="20181" spans="1:19" ht="11.25" thickBot="1" x14ac:dyDescent="0.2">
      <c r="A20181" s="135" t="s">
        <v>362</v>
      </c>
      <c r="B20181" s="112"/>
      <c r="C20181" s="141" t="s">
        <v>14501</v>
      </c>
      <c r="D20181" s="141" t="s">
        <v>14501</v>
      </c>
      <c r="E20181" s="141" t="s">
        <v>14501</v>
      </c>
      <c r="F20181" s="136">
        <v>4.0000000000000001E-3</v>
      </c>
      <c r="G20181" s="136">
        <v>2E-3</v>
      </c>
      <c r="H20181" s="136">
        <v>0</v>
      </c>
      <c r="I20181" s="136">
        <v>-4.4999999999999998E-2</v>
      </c>
      <c r="J20181" s="141" t="s">
        <v>14501</v>
      </c>
      <c r="K20181" s="136">
        <v>-0.48399999999999999</v>
      </c>
      <c r="L20181" s="137">
        <v>0.52829000000000004</v>
      </c>
      <c r="M20181" s="136">
        <v>1.2999999999999999E-2</v>
      </c>
      <c r="N20181" s="136">
        <v>2E-3</v>
      </c>
      <c r="O20181" s="136">
        <v>1E-3</v>
      </c>
      <c r="P20181" s="136">
        <v>2E-3</v>
      </c>
      <c r="Q20181" s="136">
        <v>4.3999999999999997E-2</v>
      </c>
      <c r="R20181" s="136">
        <v>1E-3</v>
      </c>
      <c r="S20181" s="136">
        <v>3.0000000000000001E-3</v>
      </c>
    </row>
    <row r="20182" spans="1:19" ht="11.25" thickBot="1" x14ac:dyDescent="0.2">
      <c r="A20182" s="112"/>
    </row>
    <row r="20183" spans="1:19" ht="11.25" thickBot="1" x14ac:dyDescent="0.2">
      <c r="A20183" s="138" t="s">
        <v>364</v>
      </c>
      <c r="B20183" s="112"/>
      <c r="C20183" s="141" t="s">
        <v>14501</v>
      </c>
      <c r="D20183" s="141" t="s">
        <v>14501</v>
      </c>
      <c r="E20183" s="141" t="s">
        <v>14501</v>
      </c>
      <c r="F20183" s="136">
        <v>0</v>
      </c>
      <c r="G20183" s="136">
        <v>0</v>
      </c>
      <c r="H20183" s="136">
        <v>0</v>
      </c>
      <c r="I20183" s="136">
        <v>0</v>
      </c>
      <c r="J20183" s="141" t="s">
        <v>14501</v>
      </c>
      <c r="K20183" s="136">
        <v>0</v>
      </c>
      <c r="L20183" s="140" t="s">
        <v>3713</v>
      </c>
      <c r="M20183" s="136">
        <v>0</v>
      </c>
      <c r="N20183" s="136">
        <v>0</v>
      </c>
      <c r="O20183" s="136">
        <v>0</v>
      </c>
      <c r="P20183" s="136">
        <v>0</v>
      </c>
      <c r="Q20183" s="136">
        <v>0</v>
      </c>
      <c r="R20183" s="136">
        <v>0</v>
      </c>
      <c r="S20183" s="136">
        <v>0</v>
      </c>
    </row>
    <row r="20184" spans="1:19" ht="11.25" thickBot="1" x14ac:dyDescent="0.2">
      <c r="A20184" s="112"/>
    </row>
    <row r="20185" spans="1:19" ht="11.25" thickBot="1" x14ac:dyDescent="0.2">
      <c r="A20185" s="139" t="s">
        <v>366</v>
      </c>
      <c r="B20185" s="112"/>
      <c r="C20185" s="141" t="s">
        <v>14501</v>
      </c>
      <c r="D20185" s="141" t="s">
        <v>14501</v>
      </c>
      <c r="E20185" s="141" t="s">
        <v>14501</v>
      </c>
      <c r="F20185" s="136">
        <v>0</v>
      </c>
      <c r="G20185" s="136">
        <v>0</v>
      </c>
      <c r="H20185" s="136">
        <v>0</v>
      </c>
      <c r="I20185" s="136">
        <v>0</v>
      </c>
      <c r="J20185" s="141" t="s">
        <v>14501</v>
      </c>
      <c r="K20185" s="136">
        <v>0</v>
      </c>
      <c r="L20185" s="140" t="s">
        <v>3713</v>
      </c>
      <c r="M20185" s="136">
        <v>0</v>
      </c>
      <c r="N20185" s="136">
        <v>0</v>
      </c>
      <c r="O20185" s="136">
        <v>0</v>
      </c>
      <c r="P20185" s="136">
        <v>0</v>
      </c>
      <c r="Q20185" s="136">
        <v>0</v>
      </c>
      <c r="R20185" s="136">
        <v>0</v>
      </c>
      <c r="S20185" s="136">
        <v>0</v>
      </c>
    </row>
    <row r="20186" spans="1:19" ht="11.25" thickBot="1" x14ac:dyDescent="0.2">
      <c r="A20186" s="112"/>
    </row>
    <row r="20187" spans="1:19" ht="11.25" thickBot="1" x14ac:dyDescent="0.2">
      <c r="A20187" s="106" t="s">
        <v>357</v>
      </c>
      <c r="B20187" s="106" t="s">
        <v>358</v>
      </c>
      <c r="C20187" s="146" t="s">
        <v>16</v>
      </c>
      <c r="D20187" s="146" t="s">
        <v>14502</v>
      </c>
      <c r="E20187" s="146" t="s">
        <v>14503</v>
      </c>
      <c r="F20187" s="146" t="s">
        <v>20</v>
      </c>
      <c r="G20187" s="146" t="s">
        <v>21</v>
      </c>
      <c r="H20187" s="146" t="s">
        <v>22</v>
      </c>
      <c r="I20187" s="146" t="s">
        <v>23</v>
      </c>
      <c r="J20187" s="146" t="s">
        <v>24</v>
      </c>
      <c r="K20187" s="146" t="s">
        <v>26</v>
      </c>
      <c r="L20187" s="146" t="s">
        <v>14504</v>
      </c>
      <c r="M20187" s="146" t="s">
        <v>27</v>
      </c>
      <c r="N20187" s="146" t="s">
        <v>28</v>
      </c>
      <c r="O20187" s="146" t="s">
        <v>29</v>
      </c>
      <c r="P20187" s="146" t="s">
        <v>30</v>
      </c>
      <c r="Q20187" s="146" t="s">
        <v>14505</v>
      </c>
      <c r="R20187" s="146" t="s">
        <v>32</v>
      </c>
      <c r="S20187" s="146" t="s">
        <v>33</v>
      </c>
    </row>
    <row r="20188" spans="1:19" ht="11.25" thickBot="1" x14ac:dyDescent="0.2">
      <c r="A20188" s="112"/>
      <c r="B20188" s="112"/>
      <c r="C20188" s="146" t="s">
        <v>111</v>
      </c>
      <c r="D20188" s="146" t="s">
        <v>111</v>
      </c>
      <c r="E20188" s="146" t="s">
        <v>111</v>
      </c>
      <c r="F20188" s="146" t="s">
        <v>111</v>
      </c>
      <c r="G20188" s="146" t="s">
        <v>111</v>
      </c>
      <c r="H20188" s="146" t="s">
        <v>111</v>
      </c>
      <c r="I20188" s="146" t="s">
        <v>111</v>
      </c>
      <c r="J20188" s="146" t="s">
        <v>111</v>
      </c>
      <c r="K20188" s="146" t="s">
        <v>111</v>
      </c>
      <c r="L20188" s="146" t="s">
        <v>111</v>
      </c>
      <c r="M20188" s="146" t="s">
        <v>111</v>
      </c>
      <c r="N20188" s="146" t="s">
        <v>111</v>
      </c>
      <c r="O20188" s="146" t="s">
        <v>111</v>
      </c>
      <c r="P20188" s="146" t="s">
        <v>111</v>
      </c>
      <c r="Q20188" s="146" t="s">
        <v>111</v>
      </c>
      <c r="R20188" s="146" t="s">
        <v>111</v>
      </c>
      <c r="S20188" s="146" t="s">
        <v>111</v>
      </c>
    </row>
    <row r="20189" spans="1:19" ht="11.25" thickBot="1" x14ac:dyDescent="0.2">
      <c r="A20189" s="107">
        <v>1</v>
      </c>
      <c r="B20189" s="132">
        <v>0.42195601851851849</v>
      </c>
      <c r="C20189" s="108">
        <v>5.0000000000000001E-3</v>
      </c>
      <c r="D20189" s="108">
        <v>2.4E-2</v>
      </c>
      <c r="E20189" s="108">
        <v>2E-3</v>
      </c>
      <c r="F20189" s="133">
        <v>0.45806000000000002</v>
      </c>
      <c r="G20189" s="141" t="s">
        <v>14512</v>
      </c>
      <c r="H20189" s="141" t="s">
        <v>14513</v>
      </c>
      <c r="I20189" s="108">
        <v>3.0000000000000001E-3</v>
      </c>
      <c r="J20189" s="108">
        <v>0</v>
      </c>
      <c r="K20189" s="133">
        <v>0.45050000000000001</v>
      </c>
      <c r="L20189" s="108">
        <v>6.0000000000000001E-3</v>
      </c>
      <c r="M20189" s="108">
        <v>1E-3</v>
      </c>
      <c r="N20189" s="108">
        <v>4.0000000000000001E-3</v>
      </c>
      <c r="O20189" s="141" t="s">
        <v>14500</v>
      </c>
      <c r="P20189" s="108">
        <v>1E-3</v>
      </c>
      <c r="Q20189" s="108">
        <v>-8.0000000000000002E-3</v>
      </c>
      <c r="R20189" s="108">
        <v>0</v>
      </c>
      <c r="S20189" s="141" t="s">
        <v>14500</v>
      </c>
    </row>
    <row r="20190" spans="1:19" ht="11.25" thickBot="1" x14ac:dyDescent="0.2">
      <c r="A20190" s="112"/>
    </row>
    <row r="20191" spans="1:19" ht="11.25" thickBot="1" x14ac:dyDescent="0.2">
      <c r="A20191" s="135" t="s">
        <v>362</v>
      </c>
      <c r="B20191" s="112"/>
      <c r="C20191" s="136">
        <v>5.0000000000000001E-3</v>
      </c>
      <c r="D20191" s="136">
        <v>2.4E-2</v>
      </c>
      <c r="E20191" s="136">
        <v>2E-3</v>
      </c>
      <c r="F20191" s="137">
        <v>0.45806000000000002</v>
      </c>
      <c r="G20191" s="141" t="s">
        <v>14514</v>
      </c>
      <c r="H20191" s="141" t="s">
        <v>14515</v>
      </c>
      <c r="I20191" s="136">
        <v>3.0000000000000001E-3</v>
      </c>
      <c r="J20191" s="136">
        <v>0</v>
      </c>
      <c r="K20191" s="137">
        <v>0.45050000000000001</v>
      </c>
      <c r="L20191" s="136">
        <v>6.0000000000000001E-3</v>
      </c>
      <c r="M20191" s="136">
        <v>1E-3</v>
      </c>
      <c r="N20191" s="136">
        <v>4.0000000000000001E-3</v>
      </c>
      <c r="O20191" s="141" t="s">
        <v>14501</v>
      </c>
      <c r="P20191" s="136">
        <v>1E-3</v>
      </c>
      <c r="Q20191" s="136">
        <v>-8.0000000000000002E-3</v>
      </c>
      <c r="R20191" s="136">
        <v>0</v>
      </c>
      <c r="S20191" s="141" t="s">
        <v>14501</v>
      </c>
    </row>
    <row r="20192" spans="1:19" ht="11.25" thickBot="1" x14ac:dyDescent="0.2">
      <c r="A20192" s="112"/>
    </row>
    <row r="20193" spans="1:19" ht="11.25" thickBot="1" x14ac:dyDescent="0.2">
      <c r="A20193" s="138" t="s">
        <v>364</v>
      </c>
      <c r="B20193" s="112"/>
      <c r="C20193" s="136">
        <v>0</v>
      </c>
      <c r="D20193" s="136">
        <v>0</v>
      </c>
      <c r="E20193" s="136">
        <v>0</v>
      </c>
      <c r="F20193" s="140" t="s">
        <v>3713</v>
      </c>
      <c r="G20193" s="141" t="s">
        <v>14501</v>
      </c>
      <c r="H20193" s="141" t="s">
        <v>14501</v>
      </c>
      <c r="I20193" s="136">
        <v>0</v>
      </c>
      <c r="J20193" s="136">
        <v>0</v>
      </c>
      <c r="K20193" s="140" t="s">
        <v>3713</v>
      </c>
      <c r="L20193" s="136">
        <v>0</v>
      </c>
      <c r="M20193" s="136">
        <v>0</v>
      </c>
      <c r="N20193" s="136">
        <v>0</v>
      </c>
      <c r="O20193" s="141" t="s">
        <v>14501</v>
      </c>
      <c r="P20193" s="136">
        <v>0</v>
      </c>
      <c r="Q20193" s="136">
        <v>0</v>
      </c>
      <c r="R20193" s="136">
        <v>0</v>
      </c>
      <c r="S20193" s="141" t="s">
        <v>14501</v>
      </c>
    </row>
    <row r="20194" spans="1:19" ht="11.25" thickBot="1" x14ac:dyDescent="0.2">
      <c r="A20194" s="112"/>
    </row>
    <row r="20195" spans="1:19" ht="11.25" thickBot="1" x14ac:dyDescent="0.2">
      <c r="A20195" s="139" t="s">
        <v>366</v>
      </c>
      <c r="B20195" s="112"/>
      <c r="C20195" s="136">
        <v>0</v>
      </c>
      <c r="D20195" s="136">
        <v>0</v>
      </c>
      <c r="E20195" s="136">
        <v>0</v>
      </c>
      <c r="F20195" s="140" t="s">
        <v>3713</v>
      </c>
      <c r="G20195" s="141" t="s">
        <v>14501</v>
      </c>
      <c r="H20195" s="141" t="s">
        <v>14501</v>
      </c>
      <c r="I20195" s="136">
        <v>0</v>
      </c>
      <c r="J20195" s="136">
        <v>0</v>
      </c>
      <c r="K20195" s="140" t="s">
        <v>3713</v>
      </c>
      <c r="L20195" s="136">
        <v>0</v>
      </c>
      <c r="M20195" s="136">
        <v>0</v>
      </c>
      <c r="N20195" s="136">
        <v>0</v>
      </c>
      <c r="O20195" s="141" t="s">
        <v>14501</v>
      </c>
      <c r="P20195" s="136">
        <v>0</v>
      </c>
      <c r="Q20195" s="136">
        <v>0</v>
      </c>
      <c r="R20195" s="136">
        <v>0</v>
      </c>
      <c r="S20195" s="141" t="s">
        <v>14501</v>
      </c>
    </row>
    <row r="20196" spans="1:19" ht="11.25" thickBot="1" x14ac:dyDescent="0.2">
      <c r="A20196" s="112"/>
    </row>
    <row r="20197" spans="1:19" ht="11.25" thickBot="1" x14ac:dyDescent="0.2">
      <c r="A20197" s="106" t="s">
        <v>357</v>
      </c>
      <c r="B20197" s="106" t="s">
        <v>358</v>
      </c>
      <c r="C20197" s="146" t="s">
        <v>35</v>
      </c>
      <c r="D20197" s="146" t="s">
        <v>36</v>
      </c>
      <c r="E20197" s="146" t="s">
        <v>14506</v>
      </c>
      <c r="F20197" s="146" t="s">
        <v>38</v>
      </c>
      <c r="G20197" s="146" t="s">
        <v>39</v>
      </c>
      <c r="H20197" s="146" t="s">
        <v>41</v>
      </c>
      <c r="I20197" s="146" t="s">
        <v>42</v>
      </c>
      <c r="J20197" s="146" t="s">
        <v>43</v>
      </c>
      <c r="K20197" s="146" t="s">
        <v>44</v>
      </c>
      <c r="L20197" s="146" t="s">
        <v>45</v>
      </c>
      <c r="M20197" s="146" t="s">
        <v>46</v>
      </c>
      <c r="N20197" s="146" t="s">
        <v>47</v>
      </c>
      <c r="O20197" s="146" t="s">
        <v>48</v>
      </c>
      <c r="P20197" s="146" t="s">
        <v>49</v>
      </c>
      <c r="Q20197" s="146" t="s">
        <v>50</v>
      </c>
      <c r="R20197" s="146" t="s">
        <v>51</v>
      </c>
      <c r="S20197" s="146" t="s">
        <v>52</v>
      </c>
    </row>
    <row r="20198" spans="1:19" ht="11.25" thickBot="1" x14ac:dyDescent="0.2">
      <c r="A20198" s="112"/>
      <c r="B20198" s="112"/>
      <c r="C20198" s="146" t="s">
        <v>111</v>
      </c>
      <c r="D20198" s="146" t="s">
        <v>111</v>
      </c>
      <c r="E20198" s="146" t="s">
        <v>111</v>
      </c>
      <c r="F20198" s="146" t="s">
        <v>111</v>
      </c>
      <c r="G20198" s="146" t="s">
        <v>111</v>
      </c>
      <c r="H20198" s="146" t="s">
        <v>111</v>
      </c>
      <c r="I20198" s="146" t="s">
        <v>111</v>
      </c>
      <c r="J20198" s="146" t="s">
        <v>111</v>
      </c>
      <c r="K20198" s="146" t="s">
        <v>111</v>
      </c>
      <c r="L20198" s="146" t="s">
        <v>111</v>
      </c>
      <c r="M20198" s="146" t="s">
        <v>111</v>
      </c>
      <c r="N20198" s="146" t="s">
        <v>111</v>
      </c>
      <c r="O20198" s="146" t="s">
        <v>111</v>
      </c>
      <c r="P20198" s="146" t="s">
        <v>111</v>
      </c>
      <c r="Q20198" s="146" t="s">
        <v>111</v>
      </c>
      <c r="R20198" s="146" t="s">
        <v>111</v>
      </c>
      <c r="S20198" s="146" t="s">
        <v>111</v>
      </c>
    </row>
    <row r="20199" spans="1:19" ht="11.25" thickBot="1" x14ac:dyDescent="0.2">
      <c r="A20199" s="107">
        <v>1</v>
      </c>
      <c r="B20199" s="132">
        <v>0.42195601851851849</v>
      </c>
      <c r="C20199" s="133">
        <v>0.43329000000000001</v>
      </c>
      <c r="D20199" s="108">
        <v>5.0000000000000001E-3</v>
      </c>
      <c r="E20199" s="141" t="s">
        <v>14500</v>
      </c>
      <c r="F20199" s="141" t="s">
        <v>14500</v>
      </c>
      <c r="G20199" s="108">
        <v>1E-3</v>
      </c>
      <c r="H20199" s="108">
        <v>2.7E-2</v>
      </c>
      <c r="I20199" s="141" t="s">
        <v>14500</v>
      </c>
      <c r="J20199" s="108">
        <v>-1E-3</v>
      </c>
      <c r="K20199" s="108">
        <v>1E-3</v>
      </c>
      <c r="L20199" s="141" t="s">
        <v>14516</v>
      </c>
      <c r="M20199" s="141" t="s">
        <v>14500</v>
      </c>
      <c r="N20199" s="108">
        <v>6.0000000000000001E-3</v>
      </c>
      <c r="O20199" s="108">
        <v>6.0000000000000001E-3</v>
      </c>
      <c r="P20199" s="108">
        <v>3.0000000000000001E-3</v>
      </c>
      <c r="Q20199" s="141" t="s">
        <v>14500</v>
      </c>
      <c r="R20199" s="108">
        <v>3.0000000000000001E-3</v>
      </c>
      <c r="S20199" s="108">
        <v>3.0000000000000001E-3</v>
      </c>
    </row>
    <row r="20200" spans="1:19" ht="11.25" thickBot="1" x14ac:dyDescent="0.2">
      <c r="A20200" s="112"/>
    </row>
    <row r="20201" spans="1:19" ht="11.25" thickBot="1" x14ac:dyDescent="0.2">
      <c r="A20201" s="135" t="s">
        <v>362</v>
      </c>
      <c r="B20201" s="112"/>
      <c r="C20201" s="137">
        <v>0.43329000000000001</v>
      </c>
      <c r="D20201" s="136">
        <v>5.0000000000000001E-3</v>
      </c>
      <c r="E20201" s="141" t="s">
        <v>14501</v>
      </c>
      <c r="F20201" s="141" t="s">
        <v>14501</v>
      </c>
      <c r="G20201" s="136">
        <v>1E-3</v>
      </c>
      <c r="H20201" s="136">
        <v>2.7E-2</v>
      </c>
      <c r="I20201" s="141" t="s">
        <v>14501</v>
      </c>
      <c r="J20201" s="136">
        <v>-1E-3</v>
      </c>
      <c r="K20201" s="136">
        <v>1E-3</v>
      </c>
      <c r="L20201" s="141" t="s">
        <v>14517</v>
      </c>
      <c r="M20201" s="141" t="s">
        <v>14501</v>
      </c>
      <c r="N20201" s="136">
        <v>6.0000000000000001E-3</v>
      </c>
      <c r="O20201" s="136">
        <v>6.0000000000000001E-3</v>
      </c>
      <c r="P20201" s="136">
        <v>3.0000000000000001E-3</v>
      </c>
      <c r="Q20201" s="141" t="s">
        <v>14501</v>
      </c>
      <c r="R20201" s="136">
        <v>3.0000000000000001E-3</v>
      </c>
      <c r="S20201" s="136">
        <v>3.0000000000000001E-3</v>
      </c>
    </row>
    <row r="20202" spans="1:19" ht="11.25" thickBot="1" x14ac:dyDescent="0.2">
      <c r="A20202" s="112"/>
    </row>
    <row r="20203" spans="1:19" ht="11.25" thickBot="1" x14ac:dyDescent="0.2">
      <c r="A20203" s="138" t="s">
        <v>364</v>
      </c>
      <c r="B20203" s="112"/>
      <c r="C20203" s="140" t="s">
        <v>3713</v>
      </c>
      <c r="D20203" s="136">
        <v>0</v>
      </c>
      <c r="E20203" s="141" t="s">
        <v>14501</v>
      </c>
      <c r="F20203" s="141" t="s">
        <v>14501</v>
      </c>
      <c r="G20203" s="136">
        <v>0</v>
      </c>
      <c r="H20203" s="136">
        <v>0</v>
      </c>
      <c r="I20203" s="141" t="s">
        <v>14501</v>
      </c>
      <c r="J20203" s="136">
        <v>0</v>
      </c>
      <c r="K20203" s="136">
        <v>0</v>
      </c>
      <c r="L20203" s="141" t="s">
        <v>14501</v>
      </c>
      <c r="M20203" s="141" t="s">
        <v>14501</v>
      </c>
      <c r="N20203" s="136">
        <v>0</v>
      </c>
      <c r="O20203" s="136">
        <v>0</v>
      </c>
      <c r="P20203" s="136">
        <v>0</v>
      </c>
      <c r="Q20203" s="141" t="s">
        <v>14501</v>
      </c>
      <c r="R20203" s="136">
        <v>0</v>
      </c>
      <c r="S20203" s="136">
        <v>0</v>
      </c>
    </row>
    <row r="20204" spans="1:19" ht="11.25" thickBot="1" x14ac:dyDescent="0.2">
      <c r="A20204" s="112"/>
    </row>
    <row r="20205" spans="1:19" ht="11.25" thickBot="1" x14ac:dyDescent="0.2">
      <c r="A20205" s="139" t="s">
        <v>366</v>
      </c>
      <c r="B20205" s="112"/>
      <c r="C20205" s="140" t="s">
        <v>3713</v>
      </c>
      <c r="D20205" s="136">
        <v>0</v>
      </c>
      <c r="E20205" s="141" t="s">
        <v>14501</v>
      </c>
      <c r="F20205" s="141" t="s">
        <v>14501</v>
      </c>
      <c r="G20205" s="136">
        <v>0</v>
      </c>
      <c r="H20205" s="136">
        <v>0</v>
      </c>
      <c r="I20205" s="141" t="s">
        <v>14501</v>
      </c>
      <c r="J20205" s="136">
        <v>0</v>
      </c>
      <c r="K20205" s="136">
        <v>0</v>
      </c>
      <c r="L20205" s="141" t="s">
        <v>14501</v>
      </c>
      <c r="M20205" s="141" t="s">
        <v>14501</v>
      </c>
      <c r="N20205" s="136">
        <v>0</v>
      </c>
      <c r="O20205" s="136">
        <v>0</v>
      </c>
      <c r="P20205" s="136">
        <v>0</v>
      </c>
      <c r="Q20205" s="141" t="s">
        <v>14501</v>
      </c>
      <c r="R20205" s="136">
        <v>0</v>
      </c>
      <c r="S20205" s="136">
        <v>0</v>
      </c>
    </row>
    <row r="20206" spans="1:19" ht="11.25" thickBot="1" x14ac:dyDescent="0.2">
      <c r="A20206" s="112"/>
    </row>
    <row r="20207" spans="1:19" ht="11.25" thickBot="1" x14ac:dyDescent="0.2">
      <c r="A20207" s="106" t="s">
        <v>357</v>
      </c>
      <c r="B20207" s="106" t="s">
        <v>358</v>
      </c>
      <c r="C20207" s="146" t="s">
        <v>53</v>
      </c>
      <c r="D20207" s="146" t="s">
        <v>54</v>
      </c>
      <c r="E20207" s="146" t="s">
        <v>55</v>
      </c>
      <c r="F20207" s="146" t="s">
        <v>56</v>
      </c>
      <c r="G20207" s="146" t="s">
        <v>14507</v>
      </c>
      <c r="H20207" s="146" t="s">
        <v>57</v>
      </c>
      <c r="I20207" s="146" t="s">
        <v>59</v>
      </c>
      <c r="J20207" s="146" t="s">
        <v>14508</v>
      </c>
      <c r="K20207" s="146" t="s">
        <v>60</v>
      </c>
      <c r="L20207" s="146" t="s">
        <v>61</v>
      </c>
      <c r="M20207" s="146" t="s">
        <v>62</v>
      </c>
      <c r="N20207" s="146" t="s">
        <v>14509</v>
      </c>
      <c r="O20207" s="146" t="s">
        <v>63</v>
      </c>
      <c r="P20207" s="146" t="s">
        <v>64</v>
      </c>
      <c r="Q20207" s="146" t="s">
        <v>66</v>
      </c>
      <c r="R20207" s="146" t="s">
        <v>14510</v>
      </c>
      <c r="S20207" s="146" t="s">
        <v>67</v>
      </c>
    </row>
    <row r="20208" spans="1:19" ht="11.25" thickBot="1" x14ac:dyDescent="0.2">
      <c r="A20208" s="112"/>
      <c r="B20208" s="112"/>
      <c r="C20208" s="146" t="s">
        <v>111</v>
      </c>
      <c r="D20208" s="146" t="s">
        <v>111</v>
      </c>
      <c r="E20208" s="146" t="s">
        <v>111</v>
      </c>
      <c r="F20208" s="146" t="s">
        <v>111</v>
      </c>
      <c r="G20208" s="146" t="s">
        <v>111</v>
      </c>
      <c r="H20208" s="146" t="s">
        <v>111</v>
      </c>
      <c r="I20208" s="146" t="s">
        <v>111</v>
      </c>
      <c r="J20208" s="146" t="s">
        <v>111</v>
      </c>
      <c r="K20208" s="146" t="s">
        <v>111</v>
      </c>
      <c r="L20208" s="146" t="s">
        <v>111</v>
      </c>
      <c r="M20208" s="146" t="s">
        <v>111</v>
      </c>
      <c r="N20208" s="146" t="s">
        <v>111</v>
      </c>
      <c r="O20208" s="146" t="s">
        <v>111</v>
      </c>
      <c r="P20208" s="146" t="s">
        <v>111</v>
      </c>
      <c r="Q20208" s="146" t="s">
        <v>111</v>
      </c>
      <c r="R20208" s="146" t="s">
        <v>111</v>
      </c>
      <c r="S20208" s="146" t="s">
        <v>111</v>
      </c>
    </row>
    <row r="20209" spans="1:19" ht="11.25" thickBot="1" x14ac:dyDescent="0.2">
      <c r="A20209" s="107">
        <v>1</v>
      </c>
      <c r="B20209" s="132">
        <v>0.42195601851851849</v>
      </c>
      <c r="C20209" s="108">
        <v>2E-3</v>
      </c>
      <c r="D20209" s="141" t="s">
        <v>14500</v>
      </c>
      <c r="E20209" s="108">
        <v>2E-3</v>
      </c>
      <c r="F20209" s="108">
        <v>1.7999999999999999E-2</v>
      </c>
      <c r="G20209" s="141" t="s">
        <v>14500</v>
      </c>
      <c r="H20209" s="108">
        <v>1.7999999999999999E-2</v>
      </c>
      <c r="I20209" s="108">
        <v>1.2E-2</v>
      </c>
      <c r="J20209" s="141" t="s">
        <v>14518</v>
      </c>
      <c r="K20209" s="108">
        <v>5.0000000000000001E-3</v>
      </c>
      <c r="L20209" s="141" t="s">
        <v>14500</v>
      </c>
      <c r="M20209" s="108">
        <v>1.2999999999999999E-2</v>
      </c>
      <c r="N20209" s="141" t="s">
        <v>14519</v>
      </c>
      <c r="O20209" s="108">
        <v>0.11799999999999999</v>
      </c>
      <c r="P20209" s="108">
        <v>2.8000000000000001E-2</v>
      </c>
      <c r="Q20209" s="133">
        <v>0.38440999999999997</v>
      </c>
      <c r="R20209" s="141" t="s">
        <v>14500</v>
      </c>
      <c r="S20209" s="108">
        <v>3.0000000000000001E-3</v>
      </c>
    </row>
    <row r="20210" spans="1:19" ht="11.25" thickBot="1" x14ac:dyDescent="0.2">
      <c r="A20210" s="112"/>
    </row>
    <row r="20211" spans="1:19" ht="11.25" thickBot="1" x14ac:dyDescent="0.2">
      <c r="A20211" s="135" t="s">
        <v>362</v>
      </c>
      <c r="B20211" s="112"/>
      <c r="C20211" s="136">
        <v>2E-3</v>
      </c>
      <c r="D20211" s="141" t="s">
        <v>14501</v>
      </c>
      <c r="E20211" s="136">
        <v>2E-3</v>
      </c>
      <c r="F20211" s="136">
        <v>1.7999999999999999E-2</v>
      </c>
      <c r="G20211" s="141" t="s">
        <v>14501</v>
      </c>
      <c r="H20211" s="136">
        <v>1.7999999999999999E-2</v>
      </c>
      <c r="I20211" s="136">
        <v>1.2E-2</v>
      </c>
      <c r="J20211" s="141" t="s">
        <v>14520</v>
      </c>
      <c r="K20211" s="136">
        <v>5.0000000000000001E-3</v>
      </c>
      <c r="L20211" s="141" t="s">
        <v>14501</v>
      </c>
      <c r="M20211" s="136">
        <v>1.2999999999999999E-2</v>
      </c>
      <c r="N20211" s="141" t="s">
        <v>14521</v>
      </c>
      <c r="O20211" s="136">
        <v>0.11799999999999999</v>
      </c>
      <c r="P20211" s="136">
        <v>2.8000000000000001E-2</v>
      </c>
      <c r="Q20211" s="137">
        <v>0.38440999999999997</v>
      </c>
      <c r="R20211" s="141" t="s">
        <v>14501</v>
      </c>
      <c r="S20211" s="136">
        <v>3.0000000000000001E-3</v>
      </c>
    </row>
    <row r="20212" spans="1:19" ht="11.25" thickBot="1" x14ac:dyDescent="0.2">
      <c r="A20212" s="112"/>
    </row>
    <row r="20213" spans="1:19" ht="11.25" thickBot="1" x14ac:dyDescent="0.2">
      <c r="A20213" s="138" t="s">
        <v>364</v>
      </c>
      <c r="B20213" s="112"/>
      <c r="C20213" s="136">
        <v>0</v>
      </c>
      <c r="D20213" s="141" t="s">
        <v>14501</v>
      </c>
      <c r="E20213" s="136">
        <v>0</v>
      </c>
      <c r="F20213" s="136">
        <v>0</v>
      </c>
      <c r="G20213" s="141" t="s">
        <v>14501</v>
      </c>
      <c r="H20213" s="136">
        <v>0</v>
      </c>
      <c r="I20213" s="136">
        <v>0</v>
      </c>
      <c r="J20213" s="141" t="s">
        <v>14501</v>
      </c>
      <c r="K20213" s="136">
        <v>0</v>
      </c>
      <c r="L20213" s="141" t="s">
        <v>14501</v>
      </c>
      <c r="M20213" s="136">
        <v>0</v>
      </c>
      <c r="N20213" s="141" t="s">
        <v>14501</v>
      </c>
      <c r="O20213" s="136">
        <v>0</v>
      </c>
      <c r="P20213" s="136">
        <v>0</v>
      </c>
      <c r="Q20213" s="140" t="s">
        <v>3713</v>
      </c>
      <c r="R20213" s="141" t="s">
        <v>14501</v>
      </c>
      <c r="S20213" s="136">
        <v>0</v>
      </c>
    </row>
    <row r="20214" spans="1:19" ht="11.25" thickBot="1" x14ac:dyDescent="0.2">
      <c r="A20214" s="112"/>
    </row>
    <row r="20215" spans="1:19" ht="11.25" thickBot="1" x14ac:dyDescent="0.2">
      <c r="A20215" s="139" t="s">
        <v>366</v>
      </c>
      <c r="B20215" s="112"/>
      <c r="C20215" s="136">
        <v>0</v>
      </c>
      <c r="D20215" s="141" t="s">
        <v>14501</v>
      </c>
      <c r="E20215" s="136">
        <v>0</v>
      </c>
      <c r="F20215" s="136">
        <v>0</v>
      </c>
      <c r="G20215" s="141" t="s">
        <v>14501</v>
      </c>
      <c r="H20215" s="136">
        <v>0</v>
      </c>
      <c r="I20215" s="136">
        <v>0</v>
      </c>
      <c r="J20215" s="141" t="s">
        <v>14501</v>
      </c>
      <c r="K20215" s="136">
        <v>0</v>
      </c>
      <c r="L20215" s="141" t="s">
        <v>14501</v>
      </c>
      <c r="M20215" s="136">
        <v>0</v>
      </c>
      <c r="N20215" s="141" t="s">
        <v>14501</v>
      </c>
      <c r="O20215" s="136">
        <v>0</v>
      </c>
      <c r="P20215" s="136">
        <v>0</v>
      </c>
      <c r="Q20215" s="140" t="s">
        <v>3713</v>
      </c>
      <c r="R20215" s="141" t="s">
        <v>14501</v>
      </c>
      <c r="S20215" s="136">
        <v>0</v>
      </c>
    </row>
    <row r="20216" spans="1:19" ht="11.25" thickBot="1" x14ac:dyDescent="0.2">
      <c r="A20216" s="112"/>
    </row>
    <row r="20217" spans="1:19" ht="11.25" thickBot="1" x14ac:dyDescent="0.2">
      <c r="A20217" s="106" t="s">
        <v>357</v>
      </c>
      <c r="B20217" s="106" t="s">
        <v>358</v>
      </c>
      <c r="C20217" s="146" t="s">
        <v>68</v>
      </c>
      <c r="D20217" s="146" t="s">
        <v>14511</v>
      </c>
    </row>
    <row r="20218" spans="1:19" ht="11.25" thickBot="1" x14ac:dyDescent="0.2">
      <c r="A20218" s="112"/>
      <c r="B20218" s="112"/>
      <c r="C20218" s="146" t="s">
        <v>111</v>
      </c>
      <c r="D20218" s="146" t="s">
        <v>111</v>
      </c>
    </row>
    <row r="20219" spans="1:19" ht="11.25" thickBot="1" x14ac:dyDescent="0.2">
      <c r="A20219" s="107">
        <v>1</v>
      </c>
      <c r="B20219" s="132">
        <v>0.42195601851851849</v>
      </c>
      <c r="C20219" s="108">
        <v>1.0999999999999999E-2</v>
      </c>
      <c r="D20219" s="141" t="s">
        <v>14500</v>
      </c>
    </row>
    <row r="20220" spans="1:19" ht="11.25" thickBot="1" x14ac:dyDescent="0.2">
      <c r="A20220" s="112"/>
    </row>
    <row r="20221" spans="1:19" ht="11.25" thickBot="1" x14ac:dyDescent="0.2">
      <c r="A20221" s="135" t="s">
        <v>362</v>
      </c>
      <c r="B20221" s="112"/>
      <c r="C20221" s="136">
        <v>1.0999999999999999E-2</v>
      </c>
      <c r="D20221" s="141" t="s">
        <v>14501</v>
      </c>
    </row>
    <row r="20222" spans="1:19" ht="11.25" thickBot="1" x14ac:dyDescent="0.2">
      <c r="A20222" s="112"/>
    </row>
    <row r="20223" spans="1:19" ht="11.25" thickBot="1" x14ac:dyDescent="0.2">
      <c r="A20223" s="138" t="s">
        <v>364</v>
      </c>
      <c r="B20223" s="112"/>
      <c r="C20223" s="136">
        <v>0</v>
      </c>
      <c r="D20223" s="141" t="s">
        <v>14501</v>
      </c>
    </row>
    <row r="20224" spans="1:19" ht="11.25" thickBot="1" x14ac:dyDescent="0.2">
      <c r="A20224" s="112"/>
    </row>
    <row r="20225" spans="1:19" ht="11.25" thickBot="1" x14ac:dyDescent="0.2">
      <c r="A20225" s="139" t="s">
        <v>366</v>
      </c>
      <c r="B20225" s="112"/>
      <c r="C20225" s="136">
        <v>0</v>
      </c>
      <c r="D20225" s="141" t="s">
        <v>14501</v>
      </c>
    </row>
    <row r="20226" spans="1:19" ht="10.5" x14ac:dyDescent="0.15">
      <c r="A20226" s="112"/>
    </row>
    <row r="20227" spans="1:19" x14ac:dyDescent="0.15">
      <c r="A20227" s="129"/>
      <c r="B20227" s="86" t="s">
        <v>457</v>
      </c>
    </row>
    <row r="20228" spans="1:19" ht="9.75" thickBot="1" x14ac:dyDescent="0.2">
      <c r="A20228" s="81" t="s">
        <v>356</v>
      </c>
    </row>
    <row r="20229" spans="1:19" ht="11.25" thickBot="1" x14ac:dyDescent="0.2">
      <c r="A20229" s="106" t="s">
        <v>357</v>
      </c>
      <c r="B20229" s="106" t="s">
        <v>358</v>
      </c>
      <c r="C20229" s="146" t="s">
        <v>14494</v>
      </c>
      <c r="D20229" s="146" t="s">
        <v>14495</v>
      </c>
      <c r="E20229" s="146" t="s">
        <v>14496</v>
      </c>
      <c r="F20229" s="146" t="s">
        <v>0</v>
      </c>
      <c r="G20229" s="146" t="s">
        <v>1</v>
      </c>
      <c r="H20229" s="146" t="s">
        <v>2</v>
      </c>
      <c r="I20229" s="146" t="s">
        <v>14497</v>
      </c>
      <c r="J20229" s="146" t="s">
        <v>3</v>
      </c>
      <c r="K20229" s="146" t="s">
        <v>14498</v>
      </c>
      <c r="L20229" s="146" t="s">
        <v>7</v>
      </c>
      <c r="M20229" s="146" t="s">
        <v>14499</v>
      </c>
      <c r="N20229" s="146" t="s">
        <v>10</v>
      </c>
      <c r="O20229" s="146" t="s">
        <v>11</v>
      </c>
      <c r="P20229" s="146" t="s">
        <v>12</v>
      </c>
      <c r="Q20229" s="146" t="s">
        <v>13</v>
      </c>
      <c r="R20229" s="146" t="s">
        <v>14</v>
      </c>
      <c r="S20229" s="146" t="s">
        <v>15</v>
      </c>
    </row>
    <row r="20230" spans="1:19" ht="11.25" thickBot="1" x14ac:dyDescent="0.2">
      <c r="A20230" s="112"/>
      <c r="B20230" s="112"/>
      <c r="C20230" s="146" t="s">
        <v>111</v>
      </c>
      <c r="D20230" s="146" t="s">
        <v>111</v>
      </c>
      <c r="E20230" s="146" t="s">
        <v>111</v>
      </c>
      <c r="F20230" s="146" t="s">
        <v>111</v>
      </c>
      <c r="G20230" s="146" t="s">
        <v>111</v>
      </c>
      <c r="H20230" s="146" t="s">
        <v>111</v>
      </c>
      <c r="I20230" s="146" t="s">
        <v>111</v>
      </c>
      <c r="J20230" s="146" t="s">
        <v>111</v>
      </c>
      <c r="K20230" s="146" t="s">
        <v>111</v>
      </c>
      <c r="L20230" s="146" t="s">
        <v>111</v>
      </c>
      <c r="M20230" s="146" t="s">
        <v>111</v>
      </c>
      <c r="N20230" s="146" t="s">
        <v>111</v>
      </c>
      <c r="O20230" s="146" t="s">
        <v>111</v>
      </c>
      <c r="P20230" s="146" t="s">
        <v>111</v>
      </c>
      <c r="Q20230" s="146" t="s">
        <v>111</v>
      </c>
      <c r="R20230" s="146" t="s">
        <v>111</v>
      </c>
      <c r="S20230" s="146" t="s">
        <v>111</v>
      </c>
    </row>
    <row r="20231" spans="1:19" ht="11.25" thickBot="1" x14ac:dyDescent="0.2">
      <c r="A20231" s="107">
        <v>1</v>
      </c>
      <c r="B20231" s="132">
        <v>0.42709490740740735</v>
      </c>
      <c r="C20231" s="141" t="s">
        <v>14500</v>
      </c>
      <c r="D20231" s="141" t="s">
        <v>14500</v>
      </c>
      <c r="E20231" s="108">
        <v>1E-3</v>
      </c>
      <c r="F20231" s="108">
        <v>1.0999999999999999E-2</v>
      </c>
      <c r="G20231" s="108">
        <v>5.0000000000000001E-3</v>
      </c>
      <c r="H20231" s="108">
        <v>2E-3</v>
      </c>
      <c r="I20231" s="108">
        <v>-4.5999999999999999E-2</v>
      </c>
      <c r="J20231" s="108">
        <v>8.0000000000000002E-3</v>
      </c>
      <c r="K20231" s="108">
        <v>0.20300000000000001</v>
      </c>
      <c r="L20231" s="133">
        <v>0.53976999999999997</v>
      </c>
      <c r="M20231" s="108">
        <v>2.5000000000000001E-2</v>
      </c>
      <c r="N20231" s="108">
        <v>5.0000000000000001E-3</v>
      </c>
      <c r="O20231" s="108">
        <v>4.0000000000000001E-3</v>
      </c>
      <c r="P20231" s="108">
        <v>7.0000000000000001E-3</v>
      </c>
      <c r="Q20231" s="108">
        <v>0.19800000000000001</v>
      </c>
      <c r="R20231" s="108">
        <v>7.0000000000000001E-3</v>
      </c>
      <c r="S20231" s="108">
        <v>1.2E-2</v>
      </c>
    </row>
    <row r="20232" spans="1:19" ht="11.25" thickBot="1" x14ac:dyDescent="0.2">
      <c r="A20232" s="112"/>
    </row>
    <row r="20233" spans="1:19" ht="11.25" thickBot="1" x14ac:dyDescent="0.2">
      <c r="A20233" s="135" t="s">
        <v>362</v>
      </c>
      <c r="B20233" s="112"/>
      <c r="C20233" s="141" t="s">
        <v>14501</v>
      </c>
      <c r="D20233" s="141" t="s">
        <v>14501</v>
      </c>
      <c r="E20233" s="136">
        <v>1E-3</v>
      </c>
      <c r="F20233" s="136">
        <v>1.0999999999999999E-2</v>
      </c>
      <c r="G20233" s="136">
        <v>5.0000000000000001E-3</v>
      </c>
      <c r="H20233" s="136">
        <v>2E-3</v>
      </c>
      <c r="I20233" s="136">
        <v>-4.5999999999999999E-2</v>
      </c>
      <c r="J20233" s="136">
        <v>8.0000000000000002E-3</v>
      </c>
      <c r="K20233" s="136">
        <v>0.20300000000000001</v>
      </c>
      <c r="L20233" s="137">
        <v>0.53976999999999997</v>
      </c>
      <c r="M20233" s="136">
        <v>2.5000000000000001E-2</v>
      </c>
      <c r="N20233" s="136">
        <v>5.0000000000000001E-3</v>
      </c>
      <c r="O20233" s="136">
        <v>4.0000000000000001E-3</v>
      </c>
      <c r="P20233" s="136">
        <v>7.0000000000000001E-3</v>
      </c>
      <c r="Q20233" s="136">
        <v>0.19800000000000001</v>
      </c>
      <c r="R20233" s="136">
        <v>7.0000000000000001E-3</v>
      </c>
      <c r="S20233" s="136">
        <v>1.2E-2</v>
      </c>
    </row>
    <row r="20234" spans="1:19" ht="11.25" thickBot="1" x14ac:dyDescent="0.2">
      <c r="A20234" s="112"/>
    </row>
    <row r="20235" spans="1:19" ht="11.25" thickBot="1" x14ac:dyDescent="0.2">
      <c r="A20235" s="138" t="s">
        <v>364</v>
      </c>
      <c r="B20235" s="112"/>
      <c r="C20235" s="141" t="s">
        <v>14501</v>
      </c>
      <c r="D20235" s="141" t="s">
        <v>14501</v>
      </c>
      <c r="E20235" s="136">
        <v>0</v>
      </c>
      <c r="F20235" s="136">
        <v>0</v>
      </c>
      <c r="G20235" s="136">
        <v>0</v>
      </c>
      <c r="H20235" s="136">
        <v>0</v>
      </c>
      <c r="I20235" s="136">
        <v>0</v>
      </c>
      <c r="J20235" s="136">
        <v>0</v>
      </c>
      <c r="K20235" s="136">
        <v>0</v>
      </c>
      <c r="L20235" s="140" t="s">
        <v>3713</v>
      </c>
      <c r="M20235" s="136">
        <v>0</v>
      </c>
      <c r="N20235" s="136">
        <v>0</v>
      </c>
      <c r="O20235" s="136">
        <v>0</v>
      </c>
      <c r="P20235" s="136">
        <v>0</v>
      </c>
      <c r="Q20235" s="136">
        <v>0</v>
      </c>
      <c r="R20235" s="136">
        <v>0</v>
      </c>
      <c r="S20235" s="136">
        <v>0</v>
      </c>
    </row>
    <row r="20236" spans="1:19" ht="11.25" thickBot="1" x14ac:dyDescent="0.2">
      <c r="A20236" s="112"/>
    </row>
    <row r="20237" spans="1:19" ht="11.25" thickBot="1" x14ac:dyDescent="0.2">
      <c r="A20237" s="139" t="s">
        <v>366</v>
      </c>
      <c r="B20237" s="112"/>
      <c r="C20237" s="141" t="s">
        <v>14501</v>
      </c>
      <c r="D20237" s="141" t="s">
        <v>14501</v>
      </c>
      <c r="E20237" s="136">
        <v>0</v>
      </c>
      <c r="F20237" s="136">
        <v>0</v>
      </c>
      <c r="G20237" s="136">
        <v>0</v>
      </c>
      <c r="H20237" s="136">
        <v>0</v>
      </c>
      <c r="I20237" s="136">
        <v>0</v>
      </c>
      <c r="J20237" s="136">
        <v>0</v>
      </c>
      <c r="K20237" s="136">
        <v>0</v>
      </c>
      <c r="L20237" s="140" t="s">
        <v>3713</v>
      </c>
      <c r="M20237" s="136">
        <v>0</v>
      </c>
      <c r="N20237" s="136">
        <v>0</v>
      </c>
      <c r="O20237" s="136">
        <v>0</v>
      </c>
      <c r="P20237" s="136">
        <v>0</v>
      </c>
      <c r="Q20237" s="136">
        <v>0</v>
      </c>
      <c r="R20237" s="136">
        <v>0</v>
      </c>
      <c r="S20237" s="136">
        <v>0</v>
      </c>
    </row>
    <row r="20238" spans="1:19" ht="11.25" thickBot="1" x14ac:dyDescent="0.2">
      <c r="A20238" s="112"/>
    </row>
    <row r="20239" spans="1:19" ht="11.25" thickBot="1" x14ac:dyDescent="0.2">
      <c r="A20239" s="106" t="s">
        <v>357</v>
      </c>
      <c r="B20239" s="106" t="s">
        <v>358</v>
      </c>
      <c r="C20239" s="146" t="s">
        <v>16</v>
      </c>
      <c r="D20239" s="146" t="s">
        <v>14502</v>
      </c>
      <c r="E20239" s="146" t="s">
        <v>14503</v>
      </c>
      <c r="F20239" s="146" t="s">
        <v>20</v>
      </c>
      <c r="G20239" s="146" t="s">
        <v>21</v>
      </c>
      <c r="H20239" s="146" t="s">
        <v>22</v>
      </c>
      <c r="I20239" s="146" t="s">
        <v>23</v>
      </c>
      <c r="J20239" s="146" t="s">
        <v>24</v>
      </c>
      <c r="K20239" s="146" t="s">
        <v>26</v>
      </c>
      <c r="L20239" s="146" t="s">
        <v>14504</v>
      </c>
      <c r="M20239" s="146" t="s">
        <v>27</v>
      </c>
      <c r="N20239" s="146" t="s">
        <v>28</v>
      </c>
      <c r="O20239" s="146" t="s">
        <v>29</v>
      </c>
      <c r="P20239" s="146" t="s">
        <v>30</v>
      </c>
      <c r="Q20239" s="146" t="s">
        <v>14505</v>
      </c>
      <c r="R20239" s="146" t="s">
        <v>32</v>
      </c>
      <c r="S20239" s="146" t="s">
        <v>33</v>
      </c>
    </row>
    <row r="20240" spans="1:19" ht="11.25" thickBot="1" x14ac:dyDescent="0.2">
      <c r="A20240" s="112"/>
      <c r="B20240" s="112"/>
      <c r="C20240" s="146" t="s">
        <v>111</v>
      </c>
      <c r="D20240" s="146" t="s">
        <v>111</v>
      </c>
      <c r="E20240" s="146" t="s">
        <v>111</v>
      </c>
      <c r="F20240" s="146" t="s">
        <v>111</v>
      </c>
      <c r="G20240" s="146" t="s">
        <v>111</v>
      </c>
      <c r="H20240" s="146" t="s">
        <v>111</v>
      </c>
      <c r="I20240" s="146" t="s">
        <v>111</v>
      </c>
      <c r="J20240" s="146" t="s">
        <v>111</v>
      </c>
      <c r="K20240" s="146" t="s">
        <v>111</v>
      </c>
      <c r="L20240" s="146" t="s">
        <v>111</v>
      </c>
      <c r="M20240" s="146" t="s">
        <v>111</v>
      </c>
      <c r="N20240" s="146" t="s">
        <v>111</v>
      </c>
      <c r="O20240" s="146" t="s">
        <v>111</v>
      </c>
      <c r="P20240" s="146" t="s">
        <v>111</v>
      </c>
      <c r="Q20240" s="146" t="s">
        <v>111</v>
      </c>
      <c r="R20240" s="146" t="s">
        <v>111</v>
      </c>
      <c r="S20240" s="146" t="s">
        <v>111</v>
      </c>
    </row>
    <row r="20241" spans="1:19" ht="11.25" thickBot="1" x14ac:dyDescent="0.2">
      <c r="A20241" s="107">
        <v>1</v>
      </c>
      <c r="B20241" s="132">
        <v>0.42709490740740735</v>
      </c>
      <c r="C20241" s="108">
        <v>1.0999999999999999E-2</v>
      </c>
      <c r="D20241" s="108">
        <v>2.5999999999999999E-2</v>
      </c>
      <c r="E20241" s="108">
        <v>1E-3</v>
      </c>
      <c r="F20241" s="133">
        <v>0.47378999999999999</v>
      </c>
      <c r="G20241" s="108">
        <v>3.1E-2</v>
      </c>
      <c r="H20241" s="141" t="s">
        <v>14513</v>
      </c>
      <c r="I20241" s="108">
        <v>6.0000000000000001E-3</v>
      </c>
      <c r="J20241" s="108">
        <v>1E-3</v>
      </c>
      <c r="K20241" s="133">
        <v>0.52680000000000005</v>
      </c>
      <c r="L20241" s="108">
        <v>2.1000000000000001E-2</v>
      </c>
      <c r="M20241" s="108">
        <v>5.0000000000000001E-3</v>
      </c>
      <c r="N20241" s="108">
        <v>2.5999999999999999E-2</v>
      </c>
      <c r="O20241" s="108">
        <v>7.0000000000000001E-3</v>
      </c>
      <c r="P20241" s="108">
        <v>2E-3</v>
      </c>
      <c r="Q20241" s="108">
        <v>-1.2E-2</v>
      </c>
      <c r="R20241" s="108">
        <v>1.4E-2</v>
      </c>
      <c r="S20241" s="108">
        <v>3.7999999999999999E-2</v>
      </c>
    </row>
    <row r="20242" spans="1:19" ht="11.25" thickBot="1" x14ac:dyDescent="0.2">
      <c r="A20242" s="112"/>
    </row>
    <row r="20243" spans="1:19" ht="11.25" thickBot="1" x14ac:dyDescent="0.2">
      <c r="A20243" s="135" t="s">
        <v>362</v>
      </c>
      <c r="B20243" s="112"/>
      <c r="C20243" s="136">
        <v>1.0999999999999999E-2</v>
      </c>
      <c r="D20243" s="136">
        <v>2.5999999999999999E-2</v>
      </c>
      <c r="E20243" s="136">
        <v>1E-3</v>
      </c>
      <c r="F20243" s="137">
        <v>0.47378999999999999</v>
      </c>
      <c r="G20243" s="136">
        <v>3.1E-2</v>
      </c>
      <c r="H20243" s="141" t="s">
        <v>14515</v>
      </c>
      <c r="I20243" s="136">
        <v>6.0000000000000001E-3</v>
      </c>
      <c r="J20243" s="136">
        <v>1E-3</v>
      </c>
      <c r="K20243" s="137">
        <v>0.52680000000000005</v>
      </c>
      <c r="L20243" s="136">
        <v>2.1000000000000001E-2</v>
      </c>
      <c r="M20243" s="136">
        <v>5.0000000000000001E-3</v>
      </c>
      <c r="N20243" s="136">
        <v>2.5999999999999999E-2</v>
      </c>
      <c r="O20243" s="136">
        <v>7.0000000000000001E-3</v>
      </c>
      <c r="P20243" s="136">
        <v>2E-3</v>
      </c>
      <c r="Q20243" s="136">
        <v>-1.2E-2</v>
      </c>
      <c r="R20243" s="136">
        <v>1.4E-2</v>
      </c>
      <c r="S20243" s="136">
        <v>3.7999999999999999E-2</v>
      </c>
    </row>
    <row r="20244" spans="1:19" ht="11.25" thickBot="1" x14ac:dyDescent="0.2">
      <c r="A20244" s="112"/>
    </row>
    <row r="20245" spans="1:19" ht="11.25" thickBot="1" x14ac:dyDescent="0.2">
      <c r="A20245" s="138" t="s">
        <v>364</v>
      </c>
      <c r="B20245" s="112"/>
      <c r="C20245" s="136">
        <v>0</v>
      </c>
      <c r="D20245" s="136">
        <v>0</v>
      </c>
      <c r="E20245" s="136">
        <v>0</v>
      </c>
      <c r="F20245" s="140" t="s">
        <v>3713</v>
      </c>
      <c r="G20245" s="136">
        <v>0</v>
      </c>
      <c r="H20245" s="141" t="s">
        <v>14501</v>
      </c>
      <c r="I20245" s="136">
        <v>0</v>
      </c>
      <c r="J20245" s="136">
        <v>0</v>
      </c>
      <c r="K20245" s="140" t="s">
        <v>3713</v>
      </c>
      <c r="L20245" s="136">
        <v>0</v>
      </c>
      <c r="M20245" s="136">
        <v>0</v>
      </c>
      <c r="N20245" s="136">
        <v>0</v>
      </c>
      <c r="O20245" s="136">
        <v>0</v>
      </c>
      <c r="P20245" s="136">
        <v>0</v>
      </c>
      <c r="Q20245" s="136">
        <v>0</v>
      </c>
      <c r="R20245" s="136">
        <v>0</v>
      </c>
      <c r="S20245" s="136">
        <v>0</v>
      </c>
    </row>
    <row r="20246" spans="1:19" ht="11.25" thickBot="1" x14ac:dyDescent="0.2">
      <c r="A20246" s="112"/>
    </row>
    <row r="20247" spans="1:19" ht="11.25" thickBot="1" x14ac:dyDescent="0.2">
      <c r="A20247" s="139" t="s">
        <v>366</v>
      </c>
      <c r="B20247" s="112"/>
      <c r="C20247" s="136">
        <v>0</v>
      </c>
      <c r="D20247" s="136">
        <v>0</v>
      </c>
      <c r="E20247" s="136">
        <v>0</v>
      </c>
      <c r="F20247" s="140" t="s">
        <v>3713</v>
      </c>
      <c r="G20247" s="136">
        <v>0</v>
      </c>
      <c r="H20247" s="141" t="s">
        <v>14501</v>
      </c>
      <c r="I20247" s="136">
        <v>0</v>
      </c>
      <c r="J20247" s="136">
        <v>0</v>
      </c>
      <c r="K20247" s="140" t="s">
        <v>3713</v>
      </c>
      <c r="L20247" s="136">
        <v>0</v>
      </c>
      <c r="M20247" s="136">
        <v>0</v>
      </c>
      <c r="N20247" s="136">
        <v>0</v>
      </c>
      <c r="O20247" s="136">
        <v>0</v>
      </c>
      <c r="P20247" s="136">
        <v>0</v>
      </c>
      <c r="Q20247" s="136">
        <v>0</v>
      </c>
      <c r="R20247" s="136">
        <v>0</v>
      </c>
      <c r="S20247" s="136">
        <v>0</v>
      </c>
    </row>
    <row r="20248" spans="1:19" ht="11.25" thickBot="1" x14ac:dyDescent="0.2">
      <c r="A20248" s="112"/>
    </row>
    <row r="20249" spans="1:19" ht="11.25" thickBot="1" x14ac:dyDescent="0.2">
      <c r="A20249" s="106" t="s">
        <v>357</v>
      </c>
      <c r="B20249" s="106" t="s">
        <v>358</v>
      </c>
      <c r="C20249" s="146" t="s">
        <v>35</v>
      </c>
      <c r="D20249" s="146" t="s">
        <v>36</v>
      </c>
      <c r="E20249" s="146" t="s">
        <v>14506</v>
      </c>
      <c r="F20249" s="146" t="s">
        <v>38</v>
      </c>
      <c r="G20249" s="146" t="s">
        <v>39</v>
      </c>
      <c r="H20249" s="146" t="s">
        <v>41</v>
      </c>
      <c r="I20249" s="146" t="s">
        <v>42</v>
      </c>
      <c r="J20249" s="146" t="s">
        <v>43</v>
      </c>
      <c r="K20249" s="146" t="s">
        <v>44</v>
      </c>
      <c r="L20249" s="146" t="s">
        <v>45</v>
      </c>
      <c r="M20249" s="146" t="s">
        <v>46</v>
      </c>
      <c r="N20249" s="146" t="s">
        <v>47</v>
      </c>
      <c r="O20249" s="146" t="s">
        <v>48</v>
      </c>
      <c r="P20249" s="146" t="s">
        <v>49</v>
      </c>
      <c r="Q20249" s="146" t="s">
        <v>50</v>
      </c>
      <c r="R20249" s="146" t="s">
        <v>51</v>
      </c>
      <c r="S20249" s="146" t="s">
        <v>52</v>
      </c>
    </row>
    <row r="20250" spans="1:19" ht="11.25" thickBot="1" x14ac:dyDescent="0.2">
      <c r="A20250" s="112"/>
      <c r="B20250" s="112"/>
      <c r="C20250" s="146" t="s">
        <v>111</v>
      </c>
      <c r="D20250" s="146" t="s">
        <v>111</v>
      </c>
      <c r="E20250" s="146" t="s">
        <v>111</v>
      </c>
      <c r="F20250" s="146" t="s">
        <v>111</v>
      </c>
      <c r="G20250" s="146" t="s">
        <v>111</v>
      </c>
      <c r="H20250" s="146" t="s">
        <v>111</v>
      </c>
      <c r="I20250" s="146" t="s">
        <v>111</v>
      </c>
      <c r="J20250" s="146" t="s">
        <v>111</v>
      </c>
      <c r="K20250" s="146" t="s">
        <v>111</v>
      </c>
      <c r="L20250" s="146" t="s">
        <v>111</v>
      </c>
      <c r="M20250" s="146" t="s">
        <v>111</v>
      </c>
      <c r="N20250" s="146" t="s">
        <v>111</v>
      </c>
      <c r="O20250" s="146" t="s">
        <v>111</v>
      </c>
      <c r="P20250" s="146" t="s">
        <v>111</v>
      </c>
      <c r="Q20250" s="146" t="s">
        <v>111</v>
      </c>
      <c r="R20250" s="146" t="s">
        <v>111</v>
      </c>
      <c r="S20250" s="146" t="s">
        <v>111</v>
      </c>
    </row>
    <row r="20251" spans="1:19" ht="11.25" thickBot="1" x14ac:dyDescent="0.2">
      <c r="A20251" s="107">
        <v>1</v>
      </c>
      <c r="B20251" s="132">
        <v>0.42709490740740735</v>
      </c>
      <c r="C20251" s="133">
        <v>0.43824000000000002</v>
      </c>
      <c r="D20251" s="108">
        <v>0.01</v>
      </c>
      <c r="E20251" s="108">
        <v>8.9999999999999993E-3</v>
      </c>
      <c r="F20251" s="141" t="s">
        <v>14500</v>
      </c>
      <c r="G20251" s="108">
        <v>6.0000000000000001E-3</v>
      </c>
      <c r="H20251" s="108">
        <v>0.123</v>
      </c>
      <c r="I20251" s="108">
        <v>8.0000000000000002E-3</v>
      </c>
      <c r="J20251" s="108">
        <v>7.0000000000000001E-3</v>
      </c>
      <c r="K20251" s="108">
        <v>3.0000000000000001E-3</v>
      </c>
      <c r="L20251" s="108">
        <v>0</v>
      </c>
      <c r="M20251" s="141" t="s">
        <v>14500</v>
      </c>
      <c r="N20251" s="108">
        <v>1.0999999999999999E-2</v>
      </c>
      <c r="O20251" s="108">
        <v>1.2999999999999999E-2</v>
      </c>
      <c r="P20251" s="108">
        <v>7.0000000000000001E-3</v>
      </c>
      <c r="Q20251" s="108">
        <v>1.6E-2</v>
      </c>
      <c r="R20251" s="108">
        <v>1.2E-2</v>
      </c>
      <c r="S20251" s="108">
        <v>6.0000000000000001E-3</v>
      </c>
    </row>
    <row r="20252" spans="1:19" ht="11.25" thickBot="1" x14ac:dyDescent="0.2">
      <c r="A20252" s="112"/>
    </row>
    <row r="20253" spans="1:19" ht="11.25" thickBot="1" x14ac:dyDescent="0.2">
      <c r="A20253" s="135" t="s">
        <v>362</v>
      </c>
      <c r="B20253" s="112"/>
      <c r="C20253" s="137">
        <v>0.43824000000000002</v>
      </c>
      <c r="D20253" s="136">
        <v>0.01</v>
      </c>
      <c r="E20253" s="136">
        <v>8.9999999999999993E-3</v>
      </c>
      <c r="F20253" s="141" t="s">
        <v>14501</v>
      </c>
      <c r="G20253" s="136">
        <v>6.0000000000000001E-3</v>
      </c>
      <c r="H20253" s="136">
        <v>0.123</v>
      </c>
      <c r="I20253" s="136">
        <v>8.0000000000000002E-3</v>
      </c>
      <c r="J20253" s="136">
        <v>7.0000000000000001E-3</v>
      </c>
      <c r="K20253" s="136">
        <v>3.0000000000000001E-3</v>
      </c>
      <c r="L20253" s="136">
        <v>0</v>
      </c>
      <c r="M20253" s="141" t="s">
        <v>14501</v>
      </c>
      <c r="N20253" s="136">
        <v>1.0999999999999999E-2</v>
      </c>
      <c r="O20253" s="136">
        <v>1.2999999999999999E-2</v>
      </c>
      <c r="P20253" s="136">
        <v>7.0000000000000001E-3</v>
      </c>
      <c r="Q20253" s="136">
        <v>1.6E-2</v>
      </c>
      <c r="R20253" s="136">
        <v>1.2E-2</v>
      </c>
      <c r="S20253" s="136">
        <v>6.0000000000000001E-3</v>
      </c>
    </row>
    <row r="20254" spans="1:19" ht="11.25" thickBot="1" x14ac:dyDescent="0.2">
      <c r="A20254" s="112"/>
    </row>
    <row r="20255" spans="1:19" ht="11.25" thickBot="1" x14ac:dyDescent="0.2">
      <c r="A20255" s="138" t="s">
        <v>364</v>
      </c>
      <c r="B20255" s="112"/>
      <c r="C20255" s="140" t="s">
        <v>3713</v>
      </c>
      <c r="D20255" s="136">
        <v>0</v>
      </c>
      <c r="E20255" s="136">
        <v>0</v>
      </c>
      <c r="F20255" s="141" t="s">
        <v>14501</v>
      </c>
      <c r="G20255" s="136">
        <v>0</v>
      </c>
      <c r="H20255" s="136">
        <v>0</v>
      </c>
      <c r="I20255" s="136">
        <v>0</v>
      </c>
      <c r="J20255" s="136">
        <v>0</v>
      </c>
      <c r="K20255" s="136">
        <v>0</v>
      </c>
      <c r="L20255" s="136">
        <v>0</v>
      </c>
      <c r="M20255" s="141" t="s">
        <v>14501</v>
      </c>
      <c r="N20255" s="136">
        <v>0</v>
      </c>
      <c r="O20255" s="136">
        <v>0</v>
      </c>
      <c r="P20255" s="136">
        <v>0</v>
      </c>
      <c r="Q20255" s="136">
        <v>0</v>
      </c>
      <c r="R20255" s="136">
        <v>0</v>
      </c>
      <c r="S20255" s="136">
        <v>0</v>
      </c>
    </row>
    <row r="20256" spans="1:19" ht="11.25" thickBot="1" x14ac:dyDescent="0.2">
      <c r="A20256" s="112"/>
    </row>
    <row r="20257" spans="1:19" ht="11.25" thickBot="1" x14ac:dyDescent="0.2">
      <c r="A20257" s="139" t="s">
        <v>366</v>
      </c>
      <c r="B20257" s="112"/>
      <c r="C20257" s="140" t="s">
        <v>3713</v>
      </c>
      <c r="D20257" s="136">
        <v>0</v>
      </c>
      <c r="E20257" s="136">
        <v>0</v>
      </c>
      <c r="F20257" s="141" t="s">
        <v>14501</v>
      </c>
      <c r="G20257" s="136">
        <v>0</v>
      </c>
      <c r="H20257" s="136">
        <v>0</v>
      </c>
      <c r="I20257" s="136">
        <v>0</v>
      </c>
      <c r="J20257" s="136">
        <v>0</v>
      </c>
      <c r="K20257" s="136">
        <v>0</v>
      </c>
      <c r="L20257" s="136">
        <v>0</v>
      </c>
      <c r="M20257" s="141" t="s">
        <v>14501</v>
      </c>
      <c r="N20257" s="136">
        <v>0</v>
      </c>
      <c r="O20257" s="136">
        <v>0</v>
      </c>
      <c r="P20257" s="136">
        <v>0</v>
      </c>
      <c r="Q20257" s="136">
        <v>0</v>
      </c>
      <c r="R20257" s="136">
        <v>0</v>
      </c>
      <c r="S20257" s="136">
        <v>0</v>
      </c>
    </row>
    <row r="20258" spans="1:19" ht="11.25" thickBot="1" x14ac:dyDescent="0.2">
      <c r="A20258" s="112"/>
    </row>
    <row r="20259" spans="1:19" ht="11.25" thickBot="1" x14ac:dyDescent="0.2">
      <c r="A20259" s="106" t="s">
        <v>357</v>
      </c>
      <c r="B20259" s="106" t="s">
        <v>358</v>
      </c>
      <c r="C20259" s="146" t="s">
        <v>53</v>
      </c>
      <c r="D20259" s="146" t="s">
        <v>54</v>
      </c>
      <c r="E20259" s="146" t="s">
        <v>55</v>
      </c>
      <c r="F20259" s="146" t="s">
        <v>56</v>
      </c>
      <c r="G20259" s="146" t="s">
        <v>14507</v>
      </c>
      <c r="H20259" s="146" t="s">
        <v>57</v>
      </c>
      <c r="I20259" s="146" t="s">
        <v>59</v>
      </c>
      <c r="J20259" s="146" t="s">
        <v>14508</v>
      </c>
      <c r="K20259" s="146" t="s">
        <v>60</v>
      </c>
      <c r="L20259" s="146" t="s">
        <v>61</v>
      </c>
      <c r="M20259" s="146" t="s">
        <v>62</v>
      </c>
      <c r="N20259" s="146" t="s">
        <v>14509</v>
      </c>
      <c r="O20259" s="146" t="s">
        <v>63</v>
      </c>
      <c r="P20259" s="146" t="s">
        <v>64</v>
      </c>
      <c r="Q20259" s="146" t="s">
        <v>66</v>
      </c>
      <c r="R20259" s="146" t="s">
        <v>14510</v>
      </c>
      <c r="S20259" s="146" t="s">
        <v>67</v>
      </c>
    </row>
    <row r="20260" spans="1:19" ht="11.25" thickBot="1" x14ac:dyDescent="0.2">
      <c r="A20260" s="112"/>
      <c r="B20260" s="112"/>
      <c r="C20260" s="146" t="s">
        <v>111</v>
      </c>
      <c r="D20260" s="146" t="s">
        <v>111</v>
      </c>
      <c r="E20260" s="146" t="s">
        <v>111</v>
      </c>
      <c r="F20260" s="146" t="s">
        <v>111</v>
      </c>
      <c r="G20260" s="146" t="s">
        <v>111</v>
      </c>
      <c r="H20260" s="146" t="s">
        <v>111</v>
      </c>
      <c r="I20260" s="146" t="s">
        <v>111</v>
      </c>
      <c r="J20260" s="146" t="s">
        <v>111</v>
      </c>
      <c r="K20260" s="146" t="s">
        <v>111</v>
      </c>
      <c r="L20260" s="146" t="s">
        <v>111</v>
      </c>
      <c r="M20260" s="146" t="s">
        <v>111</v>
      </c>
      <c r="N20260" s="146" t="s">
        <v>111</v>
      </c>
      <c r="O20260" s="146" t="s">
        <v>111</v>
      </c>
      <c r="P20260" s="146" t="s">
        <v>111</v>
      </c>
      <c r="Q20260" s="146" t="s">
        <v>111</v>
      </c>
      <c r="R20260" s="146" t="s">
        <v>111</v>
      </c>
      <c r="S20260" s="146" t="s">
        <v>111</v>
      </c>
    </row>
    <row r="20261" spans="1:19" ht="11.25" thickBot="1" x14ac:dyDescent="0.2">
      <c r="A20261" s="107">
        <v>1</v>
      </c>
      <c r="B20261" s="132">
        <v>0.42709490740740735</v>
      </c>
      <c r="C20261" s="108">
        <v>1.7999999999999999E-2</v>
      </c>
      <c r="D20261" s="108">
        <v>1.7000000000000001E-2</v>
      </c>
      <c r="E20261" s="108">
        <v>5.0000000000000001E-3</v>
      </c>
      <c r="F20261" s="108">
        <v>9.6000000000000002E-2</v>
      </c>
      <c r="G20261" s="141" t="s">
        <v>14500</v>
      </c>
      <c r="H20261" s="108">
        <v>0.11600000000000001</v>
      </c>
      <c r="I20261" s="108">
        <v>6.2E-2</v>
      </c>
      <c r="J20261" s="141" t="s">
        <v>14518</v>
      </c>
      <c r="K20261" s="108">
        <v>0.01</v>
      </c>
      <c r="L20261" s="108">
        <v>3.2000000000000001E-2</v>
      </c>
      <c r="M20261" s="108">
        <v>5.0000000000000001E-3</v>
      </c>
      <c r="N20261" s="141" t="s">
        <v>14519</v>
      </c>
      <c r="O20261" s="108">
        <v>0.36799999999999999</v>
      </c>
      <c r="P20261" s="108">
        <v>0.11600000000000001</v>
      </c>
      <c r="Q20261" s="133">
        <v>0.39195999999999998</v>
      </c>
      <c r="R20261" s="141" t="s">
        <v>14500</v>
      </c>
      <c r="S20261" s="108">
        <v>1.2E-2</v>
      </c>
    </row>
    <row r="20262" spans="1:19" ht="11.25" thickBot="1" x14ac:dyDescent="0.2">
      <c r="A20262" s="112"/>
    </row>
    <row r="20263" spans="1:19" ht="11.25" thickBot="1" x14ac:dyDescent="0.2">
      <c r="A20263" s="135" t="s">
        <v>362</v>
      </c>
      <c r="B20263" s="112"/>
      <c r="C20263" s="136">
        <v>1.7999999999999999E-2</v>
      </c>
      <c r="D20263" s="136">
        <v>1.7000000000000001E-2</v>
      </c>
      <c r="E20263" s="136">
        <v>5.0000000000000001E-3</v>
      </c>
      <c r="F20263" s="136">
        <v>9.6000000000000002E-2</v>
      </c>
      <c r="G20263" s="141" t="s">
        <v>14501</v>
      </c>
      <c r="H20263" s="136">
        <v>0.11600000000000001</v>
      </c>
      <c r="I20263" s="136">
        <v>6.2E-2</v>
      </c>
      <c r="J20263" s="141" t="s">
        <v>14520</v>
      </c>
      <c r="K20263" s="136">
        <v>0.01</v>
      </c>
      <c r="L20263" s="136">
        <v>3.2000000000000001E-2</v>
      </c>
      <c r="M20263" s="136">
        <v>5.0000000000000001E-3</v>
      </c>
      <c r="N20263" s="141" t="s">
        <v>14521</v>
      </c>
      <c r="O20263" s="136">
        <v>0.36799999999999999</v>
      </c>
      <c r="P20263" s="136">
        <v>0.11600000000000001</v>
      </c>
      <c r="Q20263" s="137">
        <v>0.39195999999999998</v>
      </c>
      <c r="R20263" s="141" t="s">
        <v>14501</v>
      </c>
      <c r="S20263" s="136">
        <v>1.2E-2</v>
      </c>
    </row>
    <row r="20264" spans="1:19" ht="11.25" thickBot="1" x14ac:dyDescent="0.2">
      <c r="A20264" s="112"/>
    </row>
    <row r="20265" spans="1:19" ht="11.25" thickBot="1" x14ac:dyDescent="0.2">
      <c r="A20265" s="138" t="s">
        <v>364</v>
      </c>
      <c r="B20265" s="112"/>
      <c r="C20265" s="136">
        <v>0</v>
      </c>
      <c r="D20265" s="136">
        <v>0</v>
      </c>
      <c r="E20265" s="136">
        <v>0</v>
      </c>
      <c r="F20265" s="136">
        <v>0</v>
      </c>
      <c r="G20265" s="141" t="s">
        <v>14501</v>
      </c>
      <c r="H20265" s="136">
        <v>0</v>
      </c>
      <c r="I20265" s="136">
        <v>0</v>
      </c>
      <c r="J20265" s="141" t="s">
        <v>14501</v>
      </c>
      <c r="K20265" s="136">
        <v>0</v>
      </c>
      <c r="L20265" s="136">
        <v>0</v>
      </c>
      <c r="M20265" s="136">
        <v>0</v>
      </c>
      <c r="N20265" s="141" t="s">
        <v>14501</v>
      </c>
      <c r="O20265" s="136">
        <v>0</v>
      </c>
      <c r="P20265" s="136">
        <v>0</v>
      </c>
      <c r="Q20265" s="140" t="s">
        <v>3713</v>
      </c>
      <c r="R20265" s="141" t="s">
        <v>14501</v>
      </c>
      <c r="S20265" s="136">
        <v>0</v>
      </c>
    </row>
    <row r="20266" spans="1:19" ht="11.25" thickBot="1" x14ac:dyDescent="0.2">
      <c r="A20266" s="112"/>
    </row>
    <row r="20267" spans="1:19" ht="11.25" thickBot="1" x14ac:dyDescent="0.2">
      <c r="A20267" s="139" t="s">
        <v>366</v>
      </c>
      <c r="B20267" s="112"/>
      <c r="C20267" s="136">
        <v>0</v>
      </c>
      <c r="D20267" s="136">
        <v>0</v>
      </c>
      <c r="E20267" s="136">
        <v>0</v>
      </c>
      <c r="F20267" s="136">
        <v>0</v>
      </c>
      <c r="G20267" s="141" t="s">
        <v>14501</v>
      </c>
      <c r="H20267" s="136">
        <v>0</v>
      </c>
      <c r="I20267" s="136">
        <v>0</v>
      </c>
      <c r="J20267" s="141" t="s">
        <v>14501</v>
      </c>
      <c r="K20267" s="136">
        <v>0</v>
      </c>
      <c r="L20267" s="136">
        <v>0</v>
      </c>
      <c r="M20267" s="136">
        <v>0</v>
      </c>
      <c r="N20267" s="141" t="s">
        <v>14501</v>
      </c>
      <c r="O20267" s="136">
        <v>0</v>
      </c>
      <c r="P20267" s="136">
        <v>0</v>
      </c>
      <c r="Q20267" s="140" t="s">
        <v>3713</v>
      </c>
      <c r="R20267" s="141" t="s">
        <v>14501</v>
      </c>
      <c r="S20267" s="136">
        <v>0</v>
      </c>
    </row>
    <row r="20268" spans="1:19" ht="11.25" thickBot="1" x14ac:dyDescent="0.2">
      <c r="A20268" s="112"/>
    </row>
    <row r="20269" spans="1:19" ht="11.25" thickBot="1" x14ac:dyDescent="0.2">
      <c r="A20269" s="106" t="s">
        <v>357</v>
      </c>
      <c r="B20269" s="106" t="s">
        <v>358</v>
      </c>
      <c r="C20269" s="146" t="s">
        <v>68</v>
      </c>
      <c r="D20269" s="146" t="s">
        <v>14511</v>
      </c>
    </row>
    <row r="20270" spans="1:19" ht="11.25" thickBot="1" x14ac:dyDescent="0.2">
      <c r="A20270" s="112"/>
      <c r="B20270" s="112"/>
      <c r="C20270" s="146" t="s">
        <v>111</v>
      </c>
      <c r="D20270" s="146" t="s">
        <v>111</v>
      </c>
    </row>
    <row r="20271" spans="1:19" ht="11.25" thickBot="1" x14ac:dyDescent="0.2">
      <c r="A20271" s="107">
        <v>1</v>
      </c>
      <c r="B20271" s="132">
        <v>0.42709490740740735</v>
      </c>
      <c r="C20271" s="108">
        <v>6.8000000000000005E-2</v>
      </c>
      <c r="D20271" s="141" t="s">
        <v>14500</v>
      </c>
    </row>
    <row r="20272" spans="1:19" ht="11.25" thickBot="1" x14ac:dyDescent="0.2">
      <c r="A20272" s="112"/>
    </row>
    <row r="20273" spans="1:19" ht="11.25" thickBot="1" x14ac:dyDescent="0.2">
      <c r="A20273" s="135" t="s">
        <v>362</v>
      </c>
      <c r="B20273" s="112"/>
      <c r="C20273" s="136">
        <v>6.8000000000000005E-2</v>
      </c>
      <c r="D20273" s="141" t="s">
        <v>14501</v>
      </c>
    </row>
    <row r="20274" spans="1:19" ht="11.25" thickBot="1" x14ac:dyDescent="0.2">
      <c r="A20274" s="112"/>
    </row>
    <row r="20275" spans="1:19" ht="11.25" thickBot="1" x14ac:dyDescent="0.2">
      <c r="A20275" s="138" t="s">
        <v>364</v>
      </c>
      <c r="B20275" s="112"/>
      <c r="C20275" s="136">
        <v>0</v>
      </c>
      <c r="D20275" s="141" t="s">
        <v>14501</v>
      </c>
    </row>
    <row r="20276" spans="1:19" ht="11.25" thickBot="1" x14ac:dyDescent="0.2">
      <c r="A20276" s="112"/>
    </row>
    <row r="20277" spans="1:19" ht="11.25" thickBot="1" x14ac:dyDescent="0.2">
      <c r="A20277" s="139" t="s">
        <v>366</v>
      </c>
      <c r="B20277" s="112"/>
      <c r="C20277" s="136">
        <v>0</v>
      </c>
      <c r="D20277" s="141" t="s">
        <v>14501</v>
      </c>
    </row>
    <row r="20278" spans="1:19" ht="10.5" x14ac:dyDescent="0.15">
      <c r="A20278" s="112"/>
    </row>
    <row r="20279" spans="1:19" x14ac:dyDescent="0.15">
      <c r="A20279" s="129"/>
      <c r="B20279" s="86" t="s">
        <v>486</v>
      </c>
    </row>
    <row r="20280" spans="1:19" ht="9.75" thickBot="1" x14ac:dyDescent="0.2">
      <c r="A20280" s="81" t="s">
        <v>356</v>
      </c>
    </row>
    <row r="20281" spans="1:19" ht="11.25" thickBot="1" x14ac:dyDescent="0.2">
      <c r="A20281" s="106" t="s">
        <v>357</v>
      </c>
      <c r="B20281" s="106" t="s">
        <v>358</v>
      </c>
      <c r="C20281" s="146" t="s">
        <v>14494</v>
      </c>
      <c r="D20281" s="146" t="s">
        <v>14495</v>
      </c>
      <c r="E20281" s="146" t="s">
        <v>14496</v>
      </c>
      <c r="F20281" s="146" t="s">
        <v>0</v>
      </c>
      <c r="G20281" s="146" t="s">
        <v>1</v>
      </c>
      <c r="H20281" s="146" t="s">
        <v>2</v>
      </c>
      <c r="I20281" s="146" t="s">
        <v>14497</v>
      </c>
      <c r="J20281" s="146" t="s">
        <v>3</v>
      </c>
      <c r="K20281" s="146" t="s">
        <v>14498</v>
      </c>
      <c r="L20281" s="146" t="s">
        <v>7</v>
      </c>
      <c r="M20281" s="146" t="s">
        <v>14499</v>
      </c>
      <c r="N20281" s="146" t="s">
        <v>10</v>
      </c>
      <c r="O20281" s="146" t="s">
        <v>11</v>
      </c>
      <c r="P20281" s="146" t="s">
        <v>12</v>
      </c>
      <c r="Q20281" s="146" t="s">
        <v>13</v>
      </c>
      <c r="R20281" s="146" t="s">
        <v>14</v>
      </c>
      <c r="S20281" s="146" t="s">
        <v>15</v>
      </c>
    </row>
    <row r="20282" spans="1:19" ht="11.25" thickBot="1" x14ac:dyDescent="0.2">
      <c r="A20282" s="112"/>
      <c r="B20282" s="112"/>
      <c r="C20282" s="146" t="s">
        <v>111</v>
      </c>
      <c r="D20282" s="146" t="s">
        <v>111</v>
      </c>
      <c r="E20282" s="146" t="s">
        <v>111</v>
      </c>
      <c r="F20282" s="146" t="s">
        <v>111</v>
      </c>
      <c r="G20282" s="146" t="s">
        <v>111</v>
      </c>
      <c r="H20282" s="146" t="s">
        <v>111</v>
      </c>
      <c r="I20282" s="146" t="s">
        <v>111</v>
      </c>
      <c r="J20282" s="146" t="s">
        <v>111</v>
      </c>
      <c r="K20282" s="146" t="s">
        <v>111</v>
      </c>
      <c r="L20282" s="146" t="s">
        <v>111</v>
      </c>
      <c r="M20282" s="146" t="s">
        <v>111</v>
      </c>
      <c r="N20282" s="146" t="s">
        <v>111</v>
      </c>
      <c r="O20282" s="146" t="s">
        <v>111</v>
      </c>
      <c r="P20282" s="146" t="s">
        <v>111</v>
      </c>
      <c r="Q20282" s="146" t="s">
        <v>111</v>
      </c>
      <c r="R20282" s="146" t="s">
        <v>111</v>
      </c>
      <c r="S20282" s="146" t="s">
        <v>111</v>
      </c>
    </row>
    <row r="20283" spans="1:19" ht="11.25" thickBot="1" x14ac:dyDescent="0.2">
      <c r="A20283" s="107">
        <v>1</v>
      </c>
      <c r="B20283" s="132">
        <v>0.43223379629629632</v>
      </c>
      <c r="C20283" s="141" t="s">
        <v>14500</v>
      </c>
      <c r="D20283" s="141" t="s">
        <v>14500</v>
      </c>
      <c r="E20283" s="141" t="s">
        <v>14500</v>
      </c>
      <c r="F20283" s="108">
        <v>1.9E-2</v>
      </c>
      <c r="G20283" s="108">
        <v>1.0999999999999999E-2</v>
      </c>
      <c r="H20283" s="108">
        <v>1E-3</v>
      </c>
      <c r="I20283" s="108">
        <v>-3.3000000000000002E-2</v>
      </c>
      <c r="J20283" s="108">
        <v>1.4999999999999999E-2</v>
      </c>
      <c r="K20283" s="108">
        <v>1.375</v>
      </c>
      <c r="L20283" s="133">
        <v>0.57252999999999998</v>
      </c>
      <c r="M20283" s="108">
        <v>6.3E-2</v>
      </c>
      <c r="N20283" s="108">
        <v>7.0000000000000001E-3</v>
      </c>
      <c r="O20283" s="108">
        <v>7.0000000000000001E-3</v>
      </c>
      <c r="P20283" s="108">
        <v>1.4E-2</v>
      </c>
      <c r="Q20283" s="108">
        <v>0.372</v>
      </c>
      <c r="R20283" s="108">
        <v>7.0000000000000001E-3</v>
      </c>
      <c r="S20283" s="108">
        <v>1.9E-2</v>
      </c>
    </row>
    <row r="20284" spans="1:19" ht="11.25" thickBot="1" x14ac:dyDescent="0.2">
      <c r="A20284" s="112"/>
    </row>
    <row r="20285" spans="1:19" ht="11.25" thickBot="1" x14ac:dyDescent="0.2">
      <c r="A20285" s="135" t="s">
        <v>362</v>
      </c>
      <c r="B20285" s="112"/>
      <c r="C20285" s="141" t="s">
        <v>14501</v>
      </c>
      <c r="D20285" s="141" t="s">
        <v>14501</v>
      </c>
      <c r="E20285" s="141" t="s">
        <v>14501</v>
      </c>
      <c r="F20285" s="136">
        <v>1.9E-2</v>
      </c>
      <c r="G20285" s="136">
        <v>1.0999999999999999E-2</v>
      </c>
      <c r="H20285" s="136">
        <v>1E-3</v>
      </c>
      <c r="I20285" s="136">
        <v>-3.3000000000000002E-2</v>
      </c>
      <c r="J20285" s="136">
        <v>1.4999999999999999E-2</v>
      </c>
      <c r="K20285" s="136">
        <v>1.375</v>
      </c>
      <c r="L20285" s="137">
        <v>0.57252999999999998</v>
      </c>
      <c r="M20285" s="136">
        <v>6.3E-2</v>
      </c>
      <c r="N20285" s="136">
        <v>7.0000000000000001E-3</v>
      </c>
      <c r="O20285" s="136">
        <v>7.0000000000000001E-3</v>
      </c>
      <c r="P20285" s="136">
        <v>1.4E-2</v>
      </c>
      <c r="Q20285" s="136">
        <v>0.372</v>
      </c>
      <c r="R20285" s="136">
        <v>7.0000000000000001E-3</v>
      </c>
      <c r="S20285" s="136">
        <v>1.9E-2</v>
      </c>
    </row>
    <row r="20286" spans="1:19" ht="11.25" thickBot="1" x14ac:dyDescent="0.2">
      <c r="A20286" s="112"/>
    </row>
    <row r="20287" spans="1:19" ht="11.25" thickBot="1" x14ac:dyDescent="0.2">
      <c r="A20287" s="138" t="s">
        <v>364</v>
      </c>
      <c r="B20287" s="112"/>
      <c r="C20287" s="141" t="s">
        <v>14501</v>
      </c>
      <c r="D20287" s="141" t="s">
        <v>14501</v>
      </c>
      <c r="E20287" s="141" t="s">
        <v>14501</v>
      </c>
      <c r="F20287" s="136">
        <v>0</v>
      </c>
      <c r="G20287" s="136">
        <v>0</v>
      </c>
      <c r="H20287" s="136">
        <v>0</v>
      </c>
      <c r="I20287" s="136">
        <v>0</v>
      </c>
      <c r="J20287" s="136">
        <v>0</v>
      </c>
      <c r="K20287" s="136">
        <v>0</v>
      </c>
      <c r="L20287" s="140" t="s">
        <v>3713</v>
      </c>
      <c r="M20287" s="136">
        <v>0</v>
      </c>
      <c r="N20287" s="136">
        <v>0</v>
      </c>
      <c r="O20287" s="136">
        <v>0</v>
      </c>
      <c r="P20287" s="136">
        <v>0</v>
      </c>
      <c r="Q20287" s="136">
        <v>0</v>
      </c>
      <c r="R20287" s="136">
        <v>0</v>
      </c>
      <c r="S20287" s="136">
        <v>0</v>
      </c>
    </row>
    <row r="20288" spans="1:19" ht="11.25" thickBot="1" x14ac:dyDescent="0.2">
      <c r="A20288" s="112"/>
    </row>
    <row r="20289" spans="1:19" ht="11.25" thickBot="1" x14ac:dyDescent="0.2">
      <c r="A20289" s="139" t="s">
        <v>366</v>
      </c>
      <c r="B20289" s="112"/>
      <c r="C20289" s="141" t="s">
        <v>14501</v>
      </c>
      <c r="D20289" s="141" t="s">
        <v>14501</v>
      </c>
      <c r="E20289" s="141" t="s">
        <v>14501</v>
      </c>
      <c r="F20289" s="136">
        <v>0</v>
      </c>
      <c r="G20289" s="136">
        <v>0</v>
      </c>
      <c r="H20289" s="136">
        <v>0</v>
      </c>
      <c r="I20289" s="136">
        <v>0</v>
      </c>
      <c r="J20289" s="136">
        <v>0</v>
      </c>
      <c r="K20289" s="136">
        <v>0</v>
      </c>
      <c r="L20289" s="140" t="s">
        <v>3713</v>
      </c>
      <c r="M20289" s="136">
        <v>0</v>
      </c>
      <c r="N20289" s="136">
        <v>0</v>
      </c>
      <c r="O20289" s="136">
        <v>0</v>
      </c>
      <c r="P20289" s="136">
        <v>0</v>
      </c>
      <c r="Q20289" s="136">
        <v>0</v>
      </c>
      <c r="R20289" s="136">
        <v>0</v>
      </c>
      <c r="S20289" s="136">
        <v>0</v>
      </c>
    </row>
    <row r="20290" spans="1:19" ht="11.25" thickBot="1" x14ac:dyDescent="0.2">
      <c r="A20290" s="112"/>
    </row>
    <row r="20291" spans="1:19" ht="11.25" thickBot="1" x14ac:dyDescent="0.2">
      <c r="A20291" s="106" t="s">
        <v>357</v>
      </c>
      <c r="B20291" s="106" t="s">
        <v>358</v>
      </c>
      <c r="C20291" s="146" t="s">
        <v>16</v>
      </c>
      <c r="D20291" s="146" t="s">
        <v>14502</v>
      </c>
      <c r="E20291" s="146" t="s">
        <v>14503</v>
      </c>
      <c r="F20291" s="146" t="s">
        <v>20</v>
      </c>
      <c r="G20291" s="146" t="s">
        <v>21</v>
      </c>
      <c r="H20291" s="146" t="s">
        <v>22</v>
      </c>
      <c r="I20291" s="146" t="s">
        <v>23</v>
      </c>
      <c r="J20291" s="146" t="s">
        <v>24</v>
      </c>
      <c r="K20291" s="146" t="s">
        <v>26</v>
      </c>
      <c r="L20291" s="146" t="s">
        <v>14504</v>
      </c>
      <c r="M20291" s="146" t="s">
        <v>27</v>
      </c>
      <c r="N20291" s="146" t="s">
        <v>28</v>
      </c>
      <c r="O20291" s="146" t="s">
        <v>29</v>
      </c>
      <c r="P20291" s="146" t="s">
        <v>30</v>
      </c>
      <c r="Q20291" s="146" t="s">
        <v>14505</v>
      </c>
      <c r="R20291" s="146" t="s">
        <v>32</v>
      </c>
      <c r="S20291" s="146" t="s">
        <v>33</v>
      </c>
    </row>
    <row r="20292" spans="1:19" ht="11.25" thickBot="1" x14ac:dyDescent="0.2">
      <c r="A20292" s="112"/>
      <c r="B20292" s="112"/>
      <c r="C20292" s="146" t="s">
        <v>111</v>
      </c>
      <c r="D20292" s="146" t="s">
        <v>111</v>
      </c>
      <c r="E20292" s="146" t="s">
        <v>111</v>
      </c>
      <c r="F20292" s="146" t="s">
        <v>111</v>
      </c>
      <c r="G20292" s="146" t="s">
        <v>111</v>
      </c>
      <c r="H20292" s="146" t="s">
        <v>111</v>
      </c>
      <c r="I20292" s="146" t="s">
        <v>111</v>
      </c>
      <c r="J20292" s="146" t="s">
        <v>111</v>
      </c>
      <c r="K20292" s="146" t="s">
        <v>111</v>
      </c>
      <c r="L20292" s="146" t="s">
        <v>111</v>
      </c>
      <c r="M20292" s="146" t="s">
        <v>111</v>
      </c>
      <c r="N20292" s="146" t="s">
        <v>111</v>
      </c>
      <c r="O20292" s="146" t="s">
        <v>111</v>
      </c>
      <c r="P20292" s="146" t="s">
        <v>111</v>
      </c>
      <c r="Q20292" s="146" t="s">
        <v>111</v>
      </c>
      <c r="R20292" s="146" t="s">
        <v>111</v>
      </c>
      <c r="S20292" s="146" t="s">
        <v>111</v>
      </c>
    </row>
    <row r="20293" spans="1:19" ht="11.25" thickBot="1" x14ac:dyDescent="0.2">
      <c r="A20293" s="107">
        <v>1</v>
      </c>
      <c r="B20293" s="132">
        <v>0.43223379629629632</v>
      </c>
      <c r="C20293" s="108">
        <v>4.4999999999999998E-2</v>
      </c>
      <c r="D20293" s="108">
        <v>3.7999999999999999E-2</v>
      </c>
      <c r="E20293" s="141" t="s">
        <v>14500</v>
      </c>
      <c r="F20293" s="133">
        <v>0.51702000000000004</v>
      </c>
      <c r="G20293" s="141" t="s">
        <v>14512</v>
      </c>
      <c r="H20293" s="141" t="s">
        <v>14513</v>
      </c>
      <c r="I20293" s="108">
        <v>1.2999999999999999E-2</v>
      </c>
      <c r="J20293" s="108">
        <v>5.0000000000000001E-3</v>
      </c>
      <c r="K20293" s="133">
        <v>0.52800999999999998</v>
      </c>
      <c r="L20293" s="108">
        <v>4.4999999999999998E-2</v>
      </c>
      <c r="M20293" s="108">
        <v>3.0000000000000001E-3</v>
      </c>
      <c r="N20293" s="108">
        <v>3.5999999999999997E-2</v>
      </c>
      <c r="O20293" s="108">
        <v>1.2E-2</v>
      </c>
      <c r="P20293" s="108">
        <v>6.0000000000000001E-3</v>
      </c>
      <c r="Q20293" s="108">
        <v>-1.2999999999999999E-2</v>
      </c>
      <c r="R20293" s="108">
        <v>1.9E-2</v>
      </c>
      <c r="S20293" s="108">
        <v>3.2000000000000001E-2</v>
      </c>
    </row>
    <row r="20294" spans="1:19" ht="11.25" thickBot="1" x14ac:dyDescent="0.2">
      <c r="A20294" s="112"/>
    </row>
    <row r="20295" spans="1:19" ht="11.25" thickBot="1" x14ac:dyDescent="0.2">
      <c r="A20295" s="135" t="s">
        <v>362</v>
      </c>
      <c r="B20295" s="112"/>
      <c r="C20295" s="136">
        <v>4.4999999999999998E-2</v>
      </c>
      <c r="D20295" s="136">
        <v>3.7999999999999999E-2</v>
      </c>
      <c r="E20295" s="141" t="s">
        <v>14501</v>
      </c>
      <c r="F20295" s="137">
        <v>0.51702000000000004</v>
      </c>
      <c r="G20295" s="141" t="s">
        <v>14514</v>
      </c>
      <c r="H20295" s="141" t="s">
        <v>14515</v>
      </c>
      <c r="I20295" s="136">
        <v>1.2999999999999999E-2</v>
      </c>
      <c r="J20295" s="136">
        <v>5.0000000000000001E-3</v>
      </c>
      <c r="K20295" s="137">
        <v>0.52800999999999998</v>
      </c>
      <c r="L20295" s="136">
        <v>4.4999999999999998E-2</v>
      </c>
      <c r="M20295" s="136">
        <v>3.0000000000000001E-3</v>
      </c>
      <c r="N20295" s="136">
        <v>3.5999999999999997E-2</v>
      </c>
      <c r="O20295" s="136">
        <v>1.2E-2</v>
      </c>
      <c r="P20295" s="136">
        <v>6.0000000000000001E-3</v>
      </c>
      <c r="Q20295" s="136">
        <v>-1.2999999999999999E-2</v>
      </c>
      <c r="R20295" s="136">
        <v>1.9E-2</v>
      </c>
      <c r="S20295" s="136">
        <v>3.2000000000000001E-2</v>
      </c>
    </row>
    <row r="20296" spans="1:19" ht="11.25" thickBot="1" x14ac:dyDescent="0.2">
      <c r="A20296" s="112"/>
    </row>
    <row r="20297" spans="1:19" ht="11.25" thickBot="1" x14ac:dyDescent="0.2">
      <c r="A20297" s="138" t="s">
        <v>364</v>
      </c>
      <c r="B20297" s="112"/>
      <c r="C20297" s="136">
        <v>0</v>
      </c>
      <c r="D20297" s="136">
        <v>0</v>
      </c>
      <c r="E20297" s="141" t="s">
        <v>14501</v>
      </c>
      <c r="F20297" s="140" t="s">
        <v>3713</v>
      </c>
      <c r="G20297" s="141" t="s">
        <v>14501</v>
      </c>
      <c r="H20297" s="141" t="s">
        <v>14501</v>
      </c>
      <c r="I20297" s="136">
        <v>0</v>
      </c>
      <c r="J20297" s="136">
        <v>0</v>
      </c>
      <c r="K20297" s="140" t="s">
        <v>3713</v>
      </c>
      <c r="L20297" s="136">
        <v>0</v>
      </c>
      <c r="M20297" s="136">
        <v>0</v>
      </c>
      <c r="N20297" s="136">
        <v>0</v>
      </c>
      <c r="O20297" s="136">
        <v>0</v>
      </c>
      <c r="P20297" s="136">
        <v>0</v>
      </c>
      <c r="Q20297" s="136">
        <v>0</v>
      </c>
      <c r="R20297" s="136">
        <v>0</v>
      </c>
      <c r="S20297" s="136">
        <v>0</v>
      </c>
    </row>
    <row r="20298" spans="1:19" ht="11.25" thickBot="1" x14ac:dyDescent="0.2">
      <c r="A20298" s="112"/>
    </row>
    <row r="20299" spans="1:19" ht="11.25" thickBot="1" x14ac:dyDescent="0.2">
      <c r="A20299" s="139" t="s">
        <v>366</v>
      </c>
      <c r="B20299" s="112"/>
      <c r="C20299" s="136">
        <v>0</v>
      </c>
      <c r="D20299" s="136">
        <v>0</v>
      </c>
      <c r="E20299" s="141" t="s">
        <v>14501</v>
      </c>
      <c r="F20299" s="140" t="s">
        <v>3713</v>
      </c>
      <c r="G20299" s="141" t="s">
        <v>14501</v>
      </c>
      <c r="H20299" s="141" t="s">
        <v>14501</v>
      </c>
      <c r="I20299" s="136">
        <v>0</v>
      </c>
      <c r="J20299" s="136">
        <v>0</v>
      </c>
      <c r="K20299" s="140" t="s">
        <v>3713</v>
      </c>
      <c r="L20299" s="136">
        <v>0</v>
      </c>
      <c r="M20299" s="136">
        <v>0</v>
      </c>
      <c r="N20299" s="136">
        <v>0</v>
      </c>
      <c r="O20299" s="136">
        <v>0</v>
      </c>
      <c r="P20299" s="136">
        <v>0</v>
      </c>
      <c r="Q20299" s="136">
        <v>0</v>
      </c>
      <c r="R20299" s="136">
        <v>0</v>
      </c>
      <c r="S20299" s="136">
        <v>0</v>
      </c>
    </row>
    <row r="20300" spans="1:19" ht="11.25" thickBot="1" x14ac:dyDescent="0.2">
      <c r="A20300" s="112"/>
    </row>
    <row r="20301" spans="1:19" ht="11.25" thickBot="1" x14ac:dyDescent="0.2">
      <c r="A20301" s="106" t="s">
        <v>357</v>
      </c>
      <c r="B20301" s="106" t="s">
        <v>358</v>
      </c>
      <c r="C20301" s="146" t="s">
        <v>35</v>
      </c>
      <c r="D20301" s="146" t="s">
        <v>36</v>
      </c>
      <c r="E20301" s="146" t="s">
        <v>14506</v>
      </c>
      <c r="F20301" s="146" t="s">
        <v>38</v>
      </c>
      <c r="G20301" s="146" t="s">
        <v>39</v>
      </c>
      <c r="H20301" s="146" t="s">
        <v>41</v>
      </c>
      <c r="I20301" s="146" t="s">
        <v>42</v>
      </c>
      <c r="J20301" s="146" t="s">
        <v>43</v>
      </c>
      <c r="K20301" s="146" t="s">
        <v>44</v>
      </c>
      <c r="L20301" s="146" t="s">
        <v>45</v>
      </c>
      <c r="M20301" s="146" t="s">
        <v>46</v>
      </c>
      <c r="N20301" s="146" t="s">
        <v>47</v>
      </c>
      <c r="O20301" s="146" t="s">
        <v>48</v>
      </c>
      <c r="P20301" s="146" t="s">
        <v>49</v>
      </c>
      <c r="Q20301" s="146" t="s">
        <v>50</v>
      </c>
      <c r="R20301" s="146" t="s">
        <v>51</v>
      </c>
      <c r="S20301" s="146" t="s">
        <v>52</v>
      </c>
    </row>
    <row r="20302" spans="1:19" ht="11.25" thickBot="1" x14ac:dyDescent="0.2">
      <c r="A20302" s="112"/>
      <c r="B20302" s="112"/>
      <c r="C20302" s="146" t="s">
        <v>111</v>
      </c>
      <c r="D20302" s="146" t="s">
        <v>111</v>
      </c>
      <c r="E20302" s="146" t="s">
        <v>111</v>
      </c>
      <c r="F20302" s="146" t="s">
        <v>111</v>
      </c>
      <c r="G20302" s="146" t="s">
        <v>111</v>
      </c>
      <c r="H20302" s="146" t="s">
        <v>111</v>
      </c>
      <c r="I20302" s="146" t="s">
        <v>111</v>
      </c>
      <c r="J20302" s="146" t="s">
        <v>111</v>
      </c>
      <c r="K20302" s="146" t="s">
        <v>111</v>
      </c>
      <c r="L20302" s="146" t="s">
        <v>111</v>
      </c>
      <c r="M20302" s="146" t="s">
        <v>111</v>
      </c>
      <c r="N20302" s="146" t="s">
        <v>111</v>
      </c>
      <c r="O20302" s="146" t="s">
        <v>111</v>
      </c>
      <c r="P20302" s="146" t="s">
        <v>111</v>
      </c>
      <c r="Q20302" s="146" t="s">
        <v>111</v>
      </c>
      <c r="R20302" s="146" t="s">
        <v>111</v>
      </c>
      <c r="S20302" s="146" t="s">
        <v>111</v>
      </c>
    </row>
    <row r="20303" spans="1:19" ht="11.25" thickBot="1" x14ac:dyDescent="0.2">
      <c r="A20303" s="107">
        <v>1</v>
      </c>
      <c r="B20303" s="132">
        <v>0.43223379629629632</v>
      </c>
      <c r="C20303" s="133">
        <v>0.44930999999999999</v>
      </c>
      <c r="D20303" s="141" t="s">
        <v>14500</v>
      </c>
      <c r="E20303" s="108">
        <v>3.0000000000000001E-3</v>
      </c>
      <c r="F20303" s="141" t="s">
        <v>14500</v>
      </c>
      <c r="G20303" s="108">
        <v>1.4999999999999999E-2</v>
      </c>
      <c r="H20303" s="108">
        <v>0.21199999999999999</v>
      </c>
      <c r="I20303" s="108">
        <v>1.7000000000000001E-2</v>
      </c>
      <c r="J20303" s="108">
        <v>0.01</v>
      </c>
      <c r="K20303" s="108">
        <v>1.0999999999999999E-2</v>
      </c>
      <c r="L20303" s="108">
        <v>0.01</v>
      </c>
      <c r="M20303" s="108">
        <v>2.1999999999999999E-2</v>
      </c>
      <c r="N20303" s="108">
        <v>1.0999999999999999E-2</v>
      </c>
      <c r="O20303" s="108">
        <v>3.1E-2</v>
      </c>
      <c r="P20303" s="108">
        <v>1.4E-2</v>
      </c>
      <c r="Q20303" s="108">
        <v>2.5000000000000001E-2</v>
      </c>
      <c r="R20303" s="108">
        <v>2.1999999999999999E-2</v>
      </c>
      <c r="S20303" s="108">
        <v>2.7E-2</v>
      </c>
    </row>
    <row r="20304" spans="1:19" ht="11.25" thickBot="1" x14ac:dyDescent="0.2">
      <c r="A20304" s="112"/>
    </row>
    <row r="20305" spans="1:19" ht="11.25" thickBot="1" x14ac:dyDescent="0.2">
      <c r="A20305" s="135" t="s">
        <v>362</v>
      </c>
      <c r="B20305" s="112"/>
      <c r="C20305" s="137">
        <v>0.44930999999999999</v>
      </c>
      <c r="D20305" s="141" t="s">
        <v>14501</v>
      </c>
      <c r="E20305" s="136">
        <v>3.0000000000000001E-3</v>
      </c>
      <c r="F20305" s="141" t="s">
        <v>14501</v>
      </c>
      <c r="G20305" s="136">
        <v>1.4999999999999999E-2</v>
      </c>
      <c r="H20305" s="136">
        <v>0.21199999999999999</v>
      </c>
      <c r="I20305" s="136">
        <v>1.7000000000000001E-2</v>
      </c>
      <c r="J20305" s="136">
        <v>0.01</v>
      </c>
      <c r="K20305" s="136">
        <v>1.0999999999999999E-2</v>
      </c>
      <c r="L20305" s="136">
        <v>0.01</v>
      </c>
      <c r="M20305" s="136">
        <v>2.1999999999999999E-2</v>
      </c>
      <c r="N20305" s="136">
        <v>1.0999999999999999E-2</v>
      </c>
      <c r="O20305" s="136">
        <v>3.1E-2</v>
      </c>
      <c r="P20305" s="136">
        <v>1.4E-2</v>
      </c>
      <c r="Q20305" s="136">
        <v>2.5000000000000001E-2</v>
      </c>
      <c r="R20305" s="136">
        <v>2.1999999999999999E-2</v>
      </c>
      <c r="S20305" s="136">
        <v>2.7E-2</v>
      </c>
    </row>
    <row r="20306" spans="1:19" ht="11.25" thickBot="1" x14ac:dyDescent="0.2">
      <c r="A20306" s="112"/>
    </row>
    <row r="20307" spans="1:19" ht="11.25" thickBot="1" x14ac:dyDescent="0.2">
      <c r="A20307" s="138" t="s">
        <v>364</v>
      </c>
      <c r="B20307" s="112"/>
      <c r="C20307" s="140" t="s">
        <v>3713</v>
      </c>
      <c r="D20307" s="141" t="s">
        <v>14501</v>
      </c>
      <c r="E20307" s="136">
        <v>0</v>
      </c>
      <c r="F20307" s="141" t="s">
        <v>14501</v>
      </c>
      <c r="G20307" s="136">
        <v>0</v>
      </c>
      <c r="H20307" s="136">
        <v>0</v>
      </c>
      <c r="I20307" s="136">
        <v>0</v>
      </c>
      <c r="J20307" s="136">
        <v>0</v>
      </c>
      <c r="K20307" s="136">
        <v>0</v>
      </c>
      <c r="L20307" s="136">
        <v>0</v>
      </c>
      <c r="M20307" s="136">
        <v>0</v>
      </c>
      <c r="N20307" s="136">
        <v>0</v>
      </c>
      <c r="O20307" s="136">
        <v>0</v>
      </c>
      <c r="P20307" s="136">
        <v>0</v>
      </c>
      <c r="Q20307" s="136">
        <v>0</v>
      </c>
      <c r="R20307" s="136">
        <v>0</v>
      </c>
      <c r="S20307" s="136">
        <v>0</v>
      </c>
    </row>
    <row r="20308" spans="1:19" ht="11.25" thickBot="1" x14ac:dyDescent="0.2">
      <c r="A20308" s="112"/>
    </row>
    <row r="20309" spans="1:19" ht="11.25" thickBot="1" x14ac:dyDescent="0.2">
      <c r="A20309" s="139" t="s">
        <v>366</v>
      </c>
      <c r="B20309" s="112"/>
      <c r="C20309" s="140" t="s">
        <v>3713</v>
      </c>
      <c r="D20309" s="141" t="s">
        <v>14501</v>
      </c>
      <c r="E20309" s="136">
        <v>0</v>
      </c>
      <c r="F20309" s="141" t="s">
        <v>14501</v>
      </c>
      <c r="G20309" s="136">
        <v>0</v>
      </c>
      <c r="H20309" s="136">
        <v>0</v>
      </c>
      <c r="I20309" s="136">
        <v>0</v>
      </c>
      <c r="J20309" s="136">
        <v>0</v>
      </c>
      <c r="K20309" s="136">
        <v>0</v>
      </c>
      <c r="L20309" s="136">
        <v>0</v>
      </c>
      <c r="M20309" s="136">
        <v>0</v>
      </c>
      <c r="N20309" s="136">
        <v>0</v>
      </c>
      <c r="O20309" s="136">
        <v>0</v>
      </c>
      <c r="P20309" s="136">
        <v>0</v>
      </c>
      <c r="Q20309" s="136">
        <v>0</v>
      </c>
      <c r="R20309" s="136">
        <v>0</v>
      </c>
      <c r="S20309" s="136">
        <v>0</v>
      </c>
    </row>
    <row r="20310" spans="1:19" ht="11.25" thickBot="1" x14ac:dyDescent="0.2">
      <c r="A20310" s="112"/>
    </row>
    <row r="20311" spans="1:19" ht="11.25" thickBot="1" x14ac:dyDescent="0.2">
      <c r="A20311" s="106" t="s">
        <v>357</v>
      </c>
      <c r="B20311" s="106" t="s">
        <v>358</v>
      </c>
      <c r="C20311" s="146" t="s">
        <v>53</v>
      </c>
      <c r="D20311" s="146" t="s">
        <v>54</v>
      </c>
      <c r="E20311" s="146" t="s">
        <v>55</v>
      </c>
      <c r="F20311" s="146" t="s">
        <v>56</v>
      </c>
      <c r="G20311" s="146" t="s">
        <v>14507</v>
      </c>
      <c r="H20311" s="146" t="s">
        <v>57</v>
      </c>
      <c r="I20311" s="146" t="s">
        <v>59</v>
      </c>
      <c r="J20311" s="146" t="s">
        <v>14508</v>
      </c>
      <c r="K20311" s="146" t="s">
        <v>60</v>
      </c>
      <c r="L20311" s="146" t="s">
        <v>61</v>
      </c>
      <c r="M20311" s="146" t="s">
        <v>62</v>
      </c>
      <c r="N20311" s="146" t="s">
        <v>14509</v>
      </c>
      <c r="O20311" s="146" t="s">
        <v>63</v>
      </c>
      <c r="P20311" s="146" t="s">
        <v>64</v>
      </c>
      <c r="Q20311" s="146" t="s">
        <v>66</v>
      </c>
      <c r="R20311" s="146" t="s">
        <v>14510</v>
      </c>
      <c r="S20311" s="146" t="s">
        <v>67</v>
      </c>
    </row>
    <row r="20312" spans="1:19" ht="11.25" thickBot="1" x14ac:dyDescent="0.2">
      <c r="A20312" s="112"/>
      <c r="B20312" s="112"/>
      <c r="C20312" s="146" t="s">
        <v>111</v>
      </c>
      <c r="D20312" s="146" t="s">
        <v>111</v>
      </c>
      <c r="E20312" s="146" t="s">
        <v>111</v>
      </c>
      <c r="F20312" s="146" t="s">
        <v>111</v>
      </c>
      <c r="G20312" s="146" t="s">
        <v>111</v>
      </c>
      <c r="H20312" s="146" t="s">
        <v>111</v>
      </c>
      <c r="I20312" s="146" t="s">
        <v>111</v>
      </c>
      <c r="J20312" s="146" t="s">
        <v>111</v>
      </c>
      <c r="K20312" s="146" t="s">
        <v>111</v>
      </c>
      <c r="L20312" s="146" t="s">
        <v>111</v>
      </c>
      <c r="M20312" s="146" t="s">
        <v>111</v>
      </c>
      <c r="N20312" s="146" t="s">
        <v>111</v>
      </c>
      <c r="O20312" s="146" t="s">
        <v>111</v>
      </c>
      <c r="P20312" s="146" t="s">
        <v>111</v>
      </c>
      <c r="Q20312" s="146" t="s">
        <v>111</v>
      </c>
      <c r="R20312" s="146" t="s">
        <v>111</v>
      </c>
      <c r="S20312" s="146" t="s">
        <v>111</v>
      </c>
    </row>
    <row r="20313" spans="1:19" ht="11.25" thickBot="1" x14ac:dyDescent="0.2">
      <c r="A20313" s="107">
        <v>1</v>
      </c>
      <c r="B20313" s="132">
        <v>0.43223379629629632</v>
      </c>
      <c r="C20313" s="108">
        <v>2.4E-2</v>
      </c>
      <c r="D20313" s="108">
        <v>1.9E-2</v>
      </c>
      <c r="E20313" s="108">
        <v>1.6E-2</v>
      </c>
      <c r="F20313" s="108">
        <v>0.215</v>
      </c>
      <c r="G20313" s="141" t="s">
        <v>14500</v>
      </c>
      <c r="H20313" s="108">
        <v>0.187</v>
      </c>
      <c r="I20313" s="108">
        <v>0.13800000000000001</v>
      </c>
      <c r="J20313" s="141" t="s">
        <v>14518</v>
      </c>
      <c r="K20313" s="108">
        <v>3.1E-2</v>
      </c>
      <c r="L20313" s="108">
        <v>0.04</v>
      </c>
      <c r="M20313" s="108">
        <v>5.0000000000000001E-3</v>
      </c>
      <c r="N20313" s="141" t="s">
        <v>14519</v>
      </c>
      <c r="O20313" s="108">
        <v>0.97299999999999998</v>
      </c>
      <c r="P20313" s="108">
        <v>0.25</v>
      </c>
      <c r="Q20313" s="133">
        <v>0.38752999999999999</v>
      </c>
      <c r="R20313" s="141" t="s">
        <v>14500</v>
      </c>
      <c r="S20313" s="108">
        <v>0.02</v>
      </c>
    </row>
    <row r="20314" spans="1:19" ht="11.25" thickBot="1" x14ac:dyDescent="0.2">
      <c r="A20314" s="112"/>
    </row>
    <row r="20315" spans="1:19" ht="11.25" thickBot="1" x14ac:dyDescent="0.2">
      <c r="A20315" s="135" t="s">
        <v>362</v>
      </c>
      <c r="B20315" s="112"/>
      <c r="C20315" s="136">
        <v>2.4E-2</v>
      </c>
      <c r="D20315" s="136">
        <v>1.9E-2</v>
      </c>
      <c r="E20315" s="136">
        <v>1.6E-2</v>
      </c>
      <c r="F20315" s="136">
        <v>0.215</v>
      </c>
      <c r="G20315" s="141" t="s">
        <v>14501</v>
      </c>
      <c r="H20315" s="136">
        <v>0.187</v>
      </c>
      <c r="I20315" s="136">
        <v>0.13800000000000001</v>
      </c>
      <c r="J20315" s="141" t="s">
        <v>14520</v>
      </c>
      <c r="K20315" s="136">
        <v>3.1E-2</v>
      </c>
      <c r="L20315" s="136">
        <v>0.04</v>
      </c>
      <c r="M20315" s="136">
        <v>5.0000000000000001E-3</v>
      </c>
      <c r="N20315" s="141" t="s">
        <v>14521</v>
      </c>
      <c r="O20315" s="136">
        <v>0.97299999999999998</v>
      </c>
      <c r="P20315" s="136">
        <v>0.25</v>
      </c>
      <c r="Q20315" s="137">
        <v>0.38752999999999999</v>
      </c>
      <c r="R20315" s="141" t="s">
        <v>14501</v>
      </c>
      <c r="S20315" s="136">
        <v>0.02</v>
      </c>
    </row>
    <row r="20316" spans="1:19" ht="11.25" thickBot="1" x14ac:dyDescent="0.2">
      <c r="A20316" s="112"/>
    </row>
    <row r="20317" spans="1:19" ht="11.25" thickBot="1" x14ac:dyDescent="0.2">
      <c r="A20317" s="138" t="s">
        <v>364</v>
      </c>
      <c r="B20317" s="112"/>
      <c r="C20317" s="136">
        <v>0</v>
      </c>
      <c r="D20317" s="136">
        <v>0</v>
      </c>
      <c r="E20317" s="136">
        <v>0</v>
      </c>
      <c r="F20317" s="136">
        <v>0</v>
      </c>
      <c r="G20317" s="141" t="s">
        <v>14501</v>
      </c>
      <c r="H20317" s="136">
        <v>0</v>
      </c>
      <c r="I20317" s="136">
        <v>0</v>
      </c>
      <c r="J20317" s="141" t="s">
        <v>14501</v>
      </c>
      <c r="K20317" s="136">
        <v>0</v>
      </c>
      <c r="L20317" s="136">
        <v>0</v>
      </c>
      <c r="M20317" s="136">
        <v>0</v>
      </c>
      <c r="N20317" s="141" t="s">
        <v>14501</v>
      </c>
      <c r="O20317" s="136">
        <v>0</v>
      </c>
      <c r="P20317" s="136">
        <v>0</v>
      </c>
      <c r="Q20317" s="140" t="s">
        <v>3713</v>
      </c>
      <c r="R20317" s="141" t="s">
        <v>14501</v>
      </c>
      <c r="S20317" s="136">
        <v>0</v>
      </c>
    </row>
    <row r="20318" spans="1:19" ht="11.25" thickBot="1" x14ac:dyDescent="0.2">
      <c r="A20318" s="112"/>
    </row>
    <row r="20319" spans="1:19" ht="11.25" thickBot="1" x14ac:dyDescent="0.2">
      <c r="A20319" s="139" t="s">
        <v>366</v>
      </c>
      <c r="B20319" s="112"/>
      <c r="C20319" s="136">
        <v>0</v>
      </c>
      <c r="D20319" s="136">
        <v>0</v>
      </c>
      <c r="E20319" s="136">
        <v>0</v>
      </c>
      <c r="F20319" s="136">
        <v>0</v>
      </c>
      <c r="G20319" s="141" t="s">
        <v>14501</v>
      </c>
      <c r="H20319" s="136">
        <v>0</v>
      </c>
      <c r="I20319" s="136">
        <v>0</v>
      </c>
      <c r="J20319" s="141" t="s">
        <v>14501</v>
      </c>
      <c r="K20319" s="136">
        <v>0</v>
      </c>
      <c r="L20319" s="136">
        <v>0</v>
      </c>
      <c r="M20319" s="136">
        <v>0</v>
      </c>
      <c r="N20319" s="141" t="s">
        <v>14501</v>
      </c>
      <c r="O20319" s="136">
        <v>0</v>
      </c>
      <c r="P20319" s="136">
        <v>0</v>
      </c>
      <c r="Q20319" s="140" t="s">
        <v>3713</v>
      </c>
      <c r="R20319" s="141" t="s">
        <v>14501</v>
      </c>
      <c r="S20319" s="136">
        <v>0</v>
      </c>
    </row>
    <row r="20320" spans="1:19" ht="11.25" thickBot="1" x14ac:dyDescent="0.2">
      <c r="A20320" s="112"/>
    </row>
    <row r="20321" spans="1:19" ht="11.25" thickBot="1" x14ac:dyDescent="0.2">
      <c r="A20321" s="106" t="s">
        <v>357</v>
      </c>
      <c r="B20321" s="106" t="s">
        <v>358</v>
      </c>
      <c r="C20321" s="146" t="s">
        <v>68</v>
      </c>
      <c r="D20321" s="146" t="s">
        <v>14511</v>
      </c>
    </row>
    <row r="20322" spans="1:19" ht="11.25" thickBot="1" x14ac:dyDescent="0.2">
      <c r="A20322" s="112"/>
      <c r="B20322" s="112"/>
      <c r="C20322" s="146" t="s">
        <v>111</v>
      </c>
      <c r="D20322" s="146" t="s">
        <v>111</v>
      </c>
    </row>
    <row r="20323" spans="1:19" ht="11.25" thickBot="1" x14ac:dyDescent="0.2">
      <c r="A20323" s="107">
        <v>1</v>
      </c>
      <c r="B20323" s="132">
        <v>0.43223379629629632</v>
      </c>
      <c r="C20323" s="108">
        <v>0.151</v>
      </c>
      <c r="D20323" s="141" t="s">
        <v>14500</v>
      </c>
    </row>
    <row r="20324" spans="1:19" ht="11.25" thickBot="1" x14ac:dyDescent="0.2">
      <c r="A20324" s="112"/>
    </row>
    <row r="20325" spans="1:19" ht="11.25" thickBot="1" x14ac:dyDescent="0.2">
      <c r="A20325" s="135" t="s">
        <v>362</v>
      </c>
      <c r="B20325" s="112"/>
      <c r="C20325" s="136">
        <v>0.151</v>
      </c>
      <c r="D20325" s="141" t="s">
        <v>14501</v>
      </c>
    </row>
    <row r="20326" spans="1:19" ht="11.25" thickBot="1" x14ac:dyDescent="0.2">
      <c r="A20326" s="112"/>
    </row>
    <row r="20327" spans="1:19" ht="11.25" thickBot="1" x14ac:dyDescent="0.2">
      <c r="A20327" s="138" t="s">
        <v>364</v>
      </c>
      <c r="B20327" s="112"/>
      <c r="C20327" s="136">
        <v>0</v>
      </c>
      <c r="D20327" s="141" t="s">
        <v>14501</v>
      </c>
    </row>
    <row r="20328" spans="1:19" ht="11.25" thickBot="1" x14ac:dyDescent="0.2">
      <c r="A20328" s="112"/>
    </row>
    <row r="20329" spans="1:19" ht="11.25" thickBot="1" x14ac:dyDescent="0.2">
      <c r="A20329" s="139" t="s">
        <v>366</v>
      </c>
      <c r="B20329" s="112"/>
      <c r="C20329" s="136">
        <v>0</v>
      </c>
      <c r="D20329" s="141" t="s">
        <v>14501</v>
      </c>
    </row>
    <row r="20330" spans="1:19" ht="10.5" x14ac:dyDescent="0.15">
      <c r="A20330" s="112"/>
    </row>
    <row r="20331" spans="1:19" x14ac:dyDescent="0.15">
      <c r="A20331" s="129"/>
      <c r="B20331" s="86" t="s">
        <v>527</v>
      </c>
    </row>
    <row r="20332" spans="1:19" ht="9.75" thickBot="1" x14ac:dyDescent="0.2">
      <c r="A20332" s="81" t="s">
        <v>356</v>
      </c>
    </row>
    <row r="20333" spans="1:19" ht="11.25" thickBot="1" x14ac:dyDescent="0.2">
      <c r="A20333" s="106" t="s">
        <v>357</v>
      </c>
      <c r="B20333" s="106" t="s">
        <v>358</v>
      </c>
      <c r="C20333" s="146" t="s">
        <v>14494</v>
      </c>
      <c r="D20333" s="146" t="s">
        <v>14495</v>
      </c>
      <c r="E20333" s="146" t="s">
        <v>14496</v>
      </c>
      <c r="F20333" s="146" t="s">
        <v>0</v>
      </c>
      <c r="G20333" s="146" t="s">
        <v>1</v>
      </c>
      <c r="H20333" s="146" t="s">
        <v>2</v>
      </c>
      <c r="I20333" s="146" t="s">
        <v>14497</v>
      </c>
      <c r="J20333" s="146" t="s">
        <v>3</v>
      </c>
      <c r="K20333" s="146" t="s">
        <v>14498</v>
      </c>
      <c r="L20333" s="146" t="s">
        <v>7</v>
      </c>
      <c r="M20333" s="146" t="s">
        <v>14499</v>
      </c>
      <c r="N20333" s="146" t="s">
        <v>10</v>
      </c>
      <c r="O20333" s="146" t="s">
        <v>11</v>
      </c>
      <c r="P20333" s="146" t="s">
        <v>12</v>
      </c>
      <c r="Q20333" s="146" t="s">
        <v>13</v>
      </c>
      <c r="R20333" s="146" t="s">
        <v>14</v>
      </c>
      <c r="S20333" s="146" t="s">
        <v>15</v>
      </c>
    </row>
    <row r="20334" spans="1:19" ht="11.25" thickBot="1" x14ac:dyDescent="0.2">
      <c r="A20334" s="112"/>
      <c r="B20334" s="112"/>
      <c r="C20334" s="146" t="s">
        <v>111</v>
      </c>
      <c r="D20334" s="146" t="s">
        <v>111</v>
      </c>
      <c r="E20334" s="146" t="s">
        <v>111</v>
      </c>
      <c r="F20334" s="146" t="s">
        <v>111</v>
      </c>
      <c r="G20334" s="146" t="s">
        <v>111</v>
      </c>
      <c r="H20334" s="146" t="s">
        <v>111</v>
      </c>
      <c r="I20334" s="146" t="s">
        <v>111</v>
      </c>
      <c r="J20334" s="146" t="s">
        <v>111</v>
      </c>
      <c r="K20334" s="146" t="s">
        <v>111</v>
      </c>
      <c r="L20334" s="146" t="s">
        <v>111</v>
      </c>
      <c r="M20334" s="146" t="s">
        <v>111</v>
      </c>
      <c r="N20334" s="146" t="s">
        <v>111</v>
      </c>
      <c r="O20334" s="146" t="s">
        <v>111</v>
      </c>
      <c r="P20334" s="146" t="s">
        <v>111</v>
      </c>
      <c r="Q20334" s="146" t="s">
        <v>111</v>
      </c>
      <c r="R20334" s="146" t="s">
        <v>111</v>
      </c>
      <c r="S20334" s="146" t="s">
        <v>111</v>
      </c>
    </row>
    <row r="20335" spans="1:19" ht="11.25" thickBot="1" x14ac:dyDescent="0.2">
      <c r="A20335" s="107">
        <v>1</v>
      </c>
      <c r="B20335" s="132">
        <v>0.44253472222222223</v>
      </c>
      <c r="C20335" s="141" t="s">
        <v>14500</v>
      </c>
      <c r="D20335" s="141" t="s">
        <v>14500</v>
      </c>
      <c r="E20335" s="141" t="s">
        <v>14500</v>
      </c>
      <c r="F20335" s="108">
        <v>5.3999999999999999E-2</v>
      </c>
      <c r="G20335" s="108">
        <v>5.8999999999999997E-2</v>
      </c>
      <c r="H20335" s="108">
        <v>0.01</v>
      </c>
      <c r="I20335" s="108">
        <v>-4.1000000000000002E-2</v>
      </c>
      <c r="J20335" s="108">
        <v>1.2E-2</v>
      </c>
      <c r="K20335" s="108">
        <v>0.76600000000000001</v>
      </c>
      <c r="L20335" s="133">
        <v>0.59482000000000002</v>
      </c>
      <c r="M20335" s="108">
        <v>0.27500000000000002</v>
      </c>
      <c r="N20335" s="108">
        <v>4.1000000000000002E-2</v>
      </c>
      <c r="O20335" s="108">
        <v>3.2000000000000001E-2</v>
      </c>
      <c r="P20335" s="108">
        <v>0.09</v>
      </c>
      <c r="Q20335" s="108">
        <v>1.901</v>
      </c>
      <c r="R20335" s="108">
        <v>5.1999999999999998E-2</v>
      </c>
      <c r="S20335" s="108">
        <v>7.8E-2</v>
      </c>
    </row>
    <row r="20336" spans="1:19" ht="11.25" thickBot="1" x14ac:dyDescent="0.2">
      <c r="A20336" s="112"/>
    </row>
    <row r="20337" spans="1:19" ht="11.25" thickBot="1" x14ac:dyDescent="0.2">
      <c r="A20337" s="135" t="s">
        <v>362</v>
      </c>
      <c r="B20337" s="112"/>
      <c r="C20337" s="141" t="s">
        <v>14501</v>
      </c>
      <c r="D20337" s="141" t="s">
        <v>14501</v>
      </c>
      <c r="E20337" s="141" t="s">
        <v>14501</v>
      </c>
      <c r="F20337" s="136">
        <v>5.3999999999999999E-2</v>
      </c>
      <c r="G20337" s="136">
        <v>5.8999999999999997E-2</v>
      </c>
      <c r="H20337" s="136">
        <v>0.01</v>
      </c>
      <c r="I20337" s="136">
        <v>-4.1000000000000002E-2</v>
      </c>
      <c r="J20337" s="136">
        <v>1.2E-2</v>
      </c>
      <c r="K20337" s="136">
        <v>0.76600000000000001</v>
      </c>
      <c r="L20337" s="137">
        <v>0.59482000000000002</v>
      </c>
      <c r="M20337" s="136">
        <v>0.27500000000000002</v>
      </c>
      <c r="N20337" s="136">
        <v>4.1000000000000002E-2</v>
      </c>
      <c r="O20337" s="136">
        <v>3.2000000000000001E-2</v>
      </c>
      <c r="P20337" s="136">
        <v>0.09</v>
      </c>
      <c r="Q20337" s="136">
        <v>1.901</v>
      </c>
      <c r="R20337" s="136">
        <v>5.1999999999999998E-2</v>
      </c>
      <c r="S20337" s="136">
        <v>7.8E-2</v>
      </c>
    </row>
    <row r="20338" spans="1:19" ht="11.25" thickBot="1" x14ac:dyDescent="0.2">
      <c r="A20338" s="112"/>
    </row>
    <row r="20339" spans="1:19" ht="11.25" thickBot="1" x14ac:dyDescent="0.2">
      <c r="A20339" s="138" t="s">
        <v>364</v>
      </c>
      <c r="B20339" s="112"/>
      <c r="C20339" s="141" t="s">
        <v>14501</v>
      </c>
      <c r="D20339" s="141" t="s">
        <v>14501</v>
      </c>
      <c r="E20339" s="141" t="s">
        <v>14501</v>
      </c>
      <c r="F20339" s="136">
        <v>0</v>
      </c>
      <c r="G20339" s="136">
        <v>0</v>
      </c>
      <c r="H20339" s="136">
        <v>0</v>
      </c>
      <c r="I20339" s="136">
        <v>0</v>
      </c>
      <c r="J20339" s="136">
        <v>0</v>
      </c>
      <c r="K20339" s="136">
        <v>0</v>
      </c>
      <c r="L20339" s="140" t="s">
        <v>3713</v>
      </c>
      <c r="M20339" s="136">
        <v>0</v>
      </c>
      <c r="N20339" s="136">
        <v>0</v>
      </c>
      <c r="O20339" s="136">
        <v>0</v>
      </c>
      <c r="P20339" s="136">
        <v>0</v>
      </c>
      <c r="Q20339" s="136">
        <v>0</v>
      </c>
      <c r="R20339" s="136">
        <v>0</v>
      </c>
      <c r="S20339" s="136">
        <v>0</v>
      </c>
    </row>
    <row r="20340" spans="1:19" ht="11.25" thickBot="1" x14ac:dyDescent="0.2">
      <c r="A20340" s="112"/>
    </row>
    <row r="20341" spans="1:19" ht="11.25" thickBot="1" x14ac:dyDescent="0.2">
      <c r="A20341" s="139" t="s">
        <v>366</v>
      </c>
      <c r="B20341" s="112"/>
      <c r="C20341" s="141" t="s">
        <v>14501</v>
      </c>
      <c r="D20341" s="141" t="s">
        <v>14501</v>
      </c>
      <c r="E20341" s="141" t="s">
        <v>14501</v>
      </c>
      <c r="F20341" s="136">
        <v>0</v>
      </c>
      <c r="G20341" s="136">
        <v>0</v>
      </c>
      <c r="H20341" s="136">
        <v>0</v>
      </c>
      <c r="I20341" s="136">
        <v>0</v>
      </c>
      <c r="J20341" s="136">
        <v>0</v>
      </c>
      <c r="K20341" s="136">
        <v>0</v>
      </c>
      <c r="L20341" s="140" t="s">
        <v>3713</v>
      </c>
      <c r="M20341" s="136">
        <v>0</v>
      </c>
      <c r="N20341" s="136">
        <v>0</v>
      </c>
      <c r="O20341" s="136">
        <v>0</v>
      </c>
      <c r="P20341" s="136">
        <v>0</v>
      </c>
      <c r="Q20341" s="136">
        <v>0</v>
      </c>
      <c r="R20341" s="136">
        <v>0</v>
      </c>
      <c r="S20341" s="136">
        <v>0</v>
      </c>
    </row>
    <row r="20342" spans="1:19" ht="11.25" thickBot="1" x14ac:dyDescent="0.2">
      <c r="A20342" s="112"/>
    </row>
    <row r="20343" spans="1:19" ht="11.25" thickBot="1" x14ac:dyDescent="0.2">
      <c r="A20343" s="106" t="s">
        <v>357</v>
      </c>
      <c r="B20343" s="106" t="s">
        <v>358</v>
      </c>
      <c r="C20343" s="146" t="s">
        <v>16</v>
      </c>
      <c r="D20343" s="146" t="s">
        <v>14502</v>
      </c>
      <c r="E20343" s="146" t="s">
        <v>14503</v>
      </c>
      <c r="F20343" s="146" t="s">
        <v>20</v>
      </c>
      <c r="G20343" s="146" t="s">
        <v>21</v>
      </c>
      <c r="H20343" s="146" t="s">
        <v>22</v>
      </c>
      <c r="I20343" s="146" t="s">
        <v>23</v>
      </c>
      <c r="J20343" s="146" t="s">
        <v>24</v>
      </c>
      <c r="K20343" s="146" t="s">
        <v>26</v>
      </c>
      <c r="L20343" s="146" t="s">
        <v>14504</v>
      </c>
      <c r="M20343" s="146" t="s">
        <v>27</v>
      </c>
      <c r="N20343" s="146" t="s">
        <v>28</v>
      </c>
      <c r="O20343" s="146" t="s">
        <v>29</v>
      </c>
      <c r="P20343" s="146" t="s">
        <v>30</v>
      </c>
      <c r="Q20343" s="146" t="s">
        <v>14505</v>
      </c>
      <c r="R20343" s="146" t="s">
        <v>32</v>
      </c>
      <c r="S20343" s="146" t="s">
        <v>33</v>
      </c>
    </row>
    <row r="20344" spans="1:19" ht="11.25" thickBot="1" x14ac:dyDescent="0.2">
      <c r="A20344" s="112"/>
      <c r="B20344" s="112"/>
      <c r="C20344" s="146" t="s">
        <v>111</v>
      </c>
      <c r="D20344" s="146" t="s">
        <v>111</v>
      </c>
      <c r="E20344" s="146" t="s">
        <v>111</v>
      </c>
      <c r="F20344" s="146" t="s">
        <v>111</v>
      </c>
      <c r="G20344" s="146" t="s">
        <v>111</v>
      </c>
      <c r="H20344" s="146" t="s">
        <v>111</v>
      </c>
      <c r="I20344" s="146" t="s">
        <v>111</v>
      </c>
      <c r="J20344" s="146" t="s">
        <v>111</v>
      </c>
      <c r="K20344" s="146" t="s">
        <v>111</v>
      </c>
      <c r="L20344" s="146" t="s">
        <v>111</v>
      </c>
      <c r="M20344" s="146" t="s">
        <v>111</v>
      </c>
      <c r="N20344" s="146" t="s">
        <v>111</v>
      </c>
      <c r="O20344" s="146" t="s">
        <v>111</v>
      </c>
      <c r="P20344" s="146" t="s">
        <v>111</v>
      </c>
      <c r="Q20344" s="146" t="s">
        <v>111</v>
      </c>
      <c r="R20344" s="146" t="s">
        <v>111</v>
      </c>
      <c r="S20344" s="146" t="s">
        <v>111</v>
      </c>
    </row>
    <row r="20345" spans="1:19" ht="11.25" thickBot="1" x14ac:dyDescent="0.2">
      <c r="A20345" s="107">
        <v>1</v>
      </c>
      <c r="B20345" s="132">
        <v>0.44253472222222223</v>
      </c>
      <c r="C20345" s="108">
        <v>8.8999999999999996E-2</v>
      </c>
      <c r="D20345" s="108">
        <v>0.10199999999999999</v>
      </c>
      <c r="E20345" s="108">
        <v>7.0000000000000001E-3</v>
      </c>
      <c r="F20345" s="133">
        <v>0.50993999999999995</v>
      </c>
      <c r="G20345" s="108">
        <v>4.3999999999999997E-2</v>
      </c>
      <c r="H20345" s="108">
        <v>0.155</v>
      </c>
      <c r="I20345" s="108">
        <v>5.1999999999999998E-2</v>
      </c>
      <c r="J20345" s="108">
        <v>2.1999999999999999E-2</v>
      </c>
      <c r="K20345" s="133">
        <v>0.48629</v>
      </c>
      <c r="L20345" s="108">
        <v>0.22900000000000001</v>
      </c>
      <c r="M20345" s="108">
        <v>3.3000000000000002E-2</v>
      </c>
      <c r="N20345" s="108">
        <v>0.192</v>
      </c>
      <c r="O20345" s="108">
        <v>4.2999999999999997E-2</v>
      </c>
      <c r="P20345" s="108">
        <v>3.1E-2</v>
      </c>
      <c r="Q20345" s="108">
        <v>-8.9999999999999993E-3</v>
      </c>
      <c r="R20345" s="108">
        <v>8.5999999999999993E-2</v>
      </c>
      <c r="S20345" s="108">
        <v>0.21099999999999999</v>
      </c>
    </row>
    <row r="20346" spans="1:19" ht="11.25" thickBot="1" x14ac:dyDescent="0.2">
      <c r="A20346" s="112"/>
    </row>
    <row r="20347" spans="1:19" ht="11.25" thickBot="1" x14ac:dyDescent="0.2">
      <c r="A20347" s="135" t="s">
        <v>362</v>
      </c>
      <c r="B20347" s="112"/>
      <c r="C20347" s="136">
        <v>8.8999999999999996E-2</v>
      </c>
      <c r="D20347" s="136">
        <v>0.10199999999999999</v>
      </c>
      <c r="E20347" s="136">
        <v>7.0000000000000001E-3</v>
      </c>
      <c r="F20347" s="137">
        <v>0.50993999999999995</v>
      </c>
      <c r="G20347" s="136">
        <v>4.3999999999999997E-2</v>
      </c>
      <c r="H20347" s="136">
        <v>0.155</v>
      </c>
      <c r="I20347" s="136">
        <v>5.1999999999999998E-2</v>
      </c>
      <c r="J20347" s="136">
        <v>2.1999999999999999E-2</v>
      </c>
      <c r="K20347" s="137">
        <v>0.48629</v>
      </c>
      <c r="L20347" s="136">
        <v>0.22900000000000001</v>
      </c>
      <c r="M20347" s="136">
        <v>3.3000000000000002E-2</v>
      </c>
      <c r="N20347" s="136">
        <v>0.192</v>
      </c>
      <c r="O20347" s="136">
        <v>4.2999999999999997E-2</v>
      </c>
      <c r="P20347" s="136">
        <v>3.1E-2</v>
      </c>
      <c r="Q20347" s="136">
        <v>-8.9999999999999993E-3</v>
      </c>
      <c r="R20347" s="136">
        <v>8.5999999999999993E-2</v>
      </c>
      <c r="S20347" s="136">
        <v>0.21099999999999999</v>
      </c>
    </row>
    <row r="20348" spans="1:19" ht="11.25" thickBot="1" x14ac:dyDescent="0.2">
      <c r="A20348" s="112"/>
    </row>
    <row r="20349" spans="1:19" ht="11.25" thickBot="1" x14ac:dyDescent="0.2">
      <c r="A20349" s="138" t="s">
        <v>364</v>
      </c>
      <c r="B20349" s="112"/>
      <c r="C20349" s="136">
        <v>0</v>
      </c>
      <c r="D20349" s="136">
        <v>0</v>
      </c>
      <c r="E20349" s="136">
        <v>0</v>
      </c>
      <c r="F20349" s="140" t="s">
        <v>3713</v>
      </c>
      <c r="G20349" s="136">
        <v>0</v>
      </c>
      <c r="H20349" s="136">
        <v>0</v>
      </c>
      <c r="I20349" s="136">
        <v>0</v>
      </c>
      <c r="J20349" s="136">
        <v>0</v>
      </c>
      <c r="K20349" s="140" t="s">
        <v>3713</v>
      </c>
      <c r="L20349" s="136">
        <v>0</v>
      </c>
      <c r="M20349" s="136">
        <v>0</v>
      </c>
      <c r="N20349" s="136">
        <v>0</v>
      </c>
      <c r="O20349" s="136">
        <v>0</v>
      </c>
      <c r="P20349" s="136">
        <v>0</v>
      </c>
      <c r="Q20349" s="136">
        <v>0</v>
      </c>
      <c r="R20349" s="136">
        <v>0</v>
      </c>
      <c r="S20349" s="136">
        <v>0</v>
      </c>
    </row>
    <row r="20350" spans="1:19" ht="11.25" thickBot="1" x14ac:dyDescent="0.2">
      <c r="A20350" s="112"/>
    </row>
    <row r="20351" spans="1:19" ht="11.25" thickBot="1" x14ac:dyDescent="0.2">
      <c r="A20351" s="139" t="s">
        <v>366</v>
      </c>
      <c r="B20351" s="112"/>
      <c r="C20351" s="136">
        <v>0</v>
      </c>
      <c r="D20351" s="136">
        <v>0</v>
      </c>
      <c r="E20351" s="136">
        <v>0</v>
      </c>
      <c r="F20351" s="140" t="s">
        <v>3713</v>
      </c>
      <c r="G20351" s="136">
        <v>0</v>
      </c>
      <c r="H20351" s="136">
        <v>0</v>
      </c>
      <c r="I20351" s="136">
        <v>0</v>
      </c>
      <c r="J20351" s="136">
        <v>0</v>
      </c>
      <c r="K20351" s="140" t="s">
        <v>3713</v>
      </c>
      <c r="L20351" s="136">
        <v>0</v>
      </c>
      <c r="M20351" s="136">
        <v>0</v>
      </c>
      <c r="N20351" s="136">
        <v>0</v>
      </c>
      <c r="O20351" s="136">
        <v>0</v>
      </c>
      <c r="P20351" s="136">
        <v>0</v>
      </c>
      <c r="Q20351" s="136">
        <v>0</v>
      </c>
      <c r="R20351" s="136">
        <v>0</v>
      </c>
      <c r="S20351" s="136">
        <v>0</v>
      </c>
    </row>
    <row r="20352" spans="1:19" ht="11.25" thickBot="1" x14ac:dyDescent="0.2">
      <c r="A20352" s="112"/>
    </row>
    <row r="20353" spans="1:19" ht="11.25" thickBot="1" x14ac:dyDescent="0.2">
      <c r="A20353" s="106" t="s">
        <v>357</v>
      </c>
      <c r="B20353" s="106" t="s">
        <v>358</v>
      </c>
      <c r="C20353" s="146" t="s">
        <v>35</v>
      </c>
      <c r="D20353" s="146" t="s">
        <v>36</v>
      </c>
      <c r="E20353" s="146" t="s">
        <v>14506</v>
      </c>
      <c r="F20353" s="146" t="s">
        <v>38</v>
      </c>
      <c r="G20353" s="146" t="s">
        <v>39</v>
      </c>
      <c r="H20353" s="146" t="s">
        <v>41</v>
      </c>
      <c r="I20353" s="146" t="s">
        <v>42</v>
      </c>
      <c r="J20353" s="146" t="s">
        <v>43</v>
      </c>
      <c r="K20353" s="146" t="s">
        <v>44</v>
      </c>
      <c r="L20353" s="146" t="s">
        <v>45</v>
      </c>
      <c r="M20353" s="146" t="s">
        <v>46</v>
      </c>
      <c r="N20353" s="146" t="s">
        <v>47</v>
      </c>
      <c r="O20353" s="146" t="s">
        <v>48</v>
      </c>
      <c r="P20353" s="146" t="s">
        <v>49</v>
      </c>
      <c r="Q20353" s="146" t="s">
        <v>50</v>
      </c>
      <c r="R20353" s="146" t="s">
        <v>51</v>
      </c>
      <c r="S20353" s="146" t="s">
        <v>52</v>
      </c>
    </row>
    <row r="20354" spans="1:19" ht="11.25" thickBot="1" x14ac:dyDescent="0.2">
      <c r="A20354" s="112"/>
      <c r="B20354" s="112"/>
      <c r="C20354" s="146" t="s">
        <v>111</v>
      </c>
      <c r="D20354" s="146" t="s">
        <v>111</v>
      </c>
      <c r="E20354" s="146" t="s">
        <v>111</v>
      </c>
      <c r="F20354" s="146" t="s">
        <v>111</v>
      </c>
      <c r="G20354" s="146" t="s">
        <v>111</v>
      </c>
      <c r="H20354" s="146" t="s">
        <v>111</v>
      </c>
      <c r="I20354" s="146" t="s">
        <v>111</v>
      </c>
      <c r="J20354" s="146" t="s">
        <v>111</v>
      </c>
      <c r="K20354" s="146" t="s">
        <v>111</v>
      </c>
      <c r="L20354" s="146" t="s">
        <v>111</v>
      </c>
      <c r="M20354" s="146" t="s">
        <v>111</v>
      </c>
      <c r="N20354" s="146" t="s">
        <v>111</v>
      </c>
      <c r="O20354" s="146" t="s">
        <v>111</v>
      </c>
      <c r="P20354" s="146" t="s">
        <v>111</v>
      </c>
      <c r="Q20354" s="146" t="s">
        <v>111</v>
      </c>
      <c r="R20354" s="146" t="s">
        <v>111</v>
      </c>
      <c r="S20354" s="146" t="s">
        <v>111</v>
      </c>
    </row>
    <row r="20355" spans="1:19" ht="11.25" thickBot="1" x14ac:dyDescent="0.2">
      <c r="A20355" s="107">
        <v>1</v>
      </c>
      <c r="B20355" s="132">
        <v>0.44253472222222223</v>
      </c>
      <c r="C20355" s="133">
        <v>0.47155999999999998</v>
      </c>
      <c r="D20355" s="108">
        <v>1.7999999999999999E-2</v>
      </c>
      <c r="E20355" s="108">
        <v>2.8000000000000001E-2</v>
      </c>
      <c r="F20355" s="141" t="s">
        <v>14500</v>
      </c>
      <c r="G20355" s="108">
        <v>5.7000000000000002E-2</v>
      </c>
      <c r="H20355" s="108">
        <v>1.1399999999999999</v>
      </c>
      <c r="I20355" s="108">
        <v>4.2999999999999997E-2</v>
      </c>
      <c r="J20355" s="108">
        <v>5.1999999999999998E-2</v>
      </c>
      <c r="K20355" s="108">
        <v>4.4999999999999998E-2</v>
      </c>
      <c r="L20355" s="108">
        <v>3.9E-2</v>
      </c>
      <c r="M20355" s="108">
        <v>4.2999999999999997E-2</v>
      </c>
      <c r="N20355" s="108">
        <v>7.1999999999999995E-2</v>
      </c>
      <c r="O20355" s="108">
        <v>0.155</v>
      </c>
      <c r="P20355" s="108">
        <v>0.105</v>
      </c>
      <c r="Q20355" s="108">
        <v>0.11799999999999999</v>
      </c>
      <c r="R20355" s="108">
        <v>0.122</v>
      </c>
      <c r="S20355" s="108">
        <v>0.11</v>
      </c>
    </row>
    <row r="20356" spans="1:19" ht="11.25" thickBot="1" x14ac:dyDescent="0.2">
      <c r="A20356" s="112"/>
    </row>
    <row r="20357" spans="1:19" ht="11.25" thickBot="1" x14ac:dyDescent="0.2">
      <c r="A20357" s="135" t="s">
        <v>362</v>
      </c>
      <c r="B20357" s="112"/>
      <c r="C20357" s="137">
        <v>0.47155999999999998</v>
      </c>
      <c r="D20357" s="136">
        <v>1.7999999999999999E-2</v>
      </c>
      <c r="E20357" s="136">
        <v>2.8000000000000001E-2</v>
      </c>
      <c r="F20357" s="141" t="s">
        <v>14501</v>
      </c>
      <c r="G20357" s="136">
        <v>5.7000000000000002E-2</v>
      </c>
      <c r="H20357" s="136">
        <v>1.1399999999999999</v>
      </c>
      <c r="I20357" s="136">
        <v>4.2999999999999997E-2</v>
      </c>
      <c r="J20357" s="136">
        <v>5.1999999999999998E-2</v>
      </c>
      <c r="K20357" s="136">
        <v>4.4999999999999998E-2</v>
      </c>
      <c r="L20357" s="136">
        <v>3.9E-2</v>
      </c>
      <c r="M20357" s="136">
        <v>4.2999999999999997E-2</v>
      </c>
      <c r="N20357" s="136">
        <v>7.1999999999999995E-2</v>
      </c>
      <c r="O20357" s="136">
        <v>0.155</v>
      </c>
      <c r="P20357" s="136">
        <v>0.105</v>
      </c>
      <c r="Q20357" s="136">
        <v>0.11799999999999999</v>
      </c>
      <c r="R20357" s="136">
        <v>0.122</v>
      </c>
      <c r="S20357" s="136">
        <v>0.11</v>
      </c>
    </row>
    <row r="20358" spans="1:19" ht="11.25" thickBot="1" x14ac:dyDescent="0.2">
      <c r="A20358" s="112"/>
    </row>
    <row r="20359" spans="1:19" ht="11.25" thickBot="1" x14ac:dyDescent="0.2">
      <c r="A20359" s="138" t="s">
        <v>364</v>
      </c>
      <c r="B20359" s="112"/>
      <c r="C20359" s="140" t="s">
        <v>3713</v>
      </c>
      <c r="D20359" s="136">
        <v>0</v>
      </c>
      <c r="E20359" s="136">
        <v>0</v>
      </c>
      <c r="F20359" s="141" t="s">
        <v>14501</v>
      </c>
      <c r="G20359" s="136">
        <v>0</v>
      </c>
      <c r="H20359" s="136">
        <v>0</v>
      </c>
      <c r="I20359" s="136">
        <v>0</v>
      </c>
      <c r="J20359" s="136">
        <v>0</v>
      </c>
      <c r="K20359" s="136">
        <v>0</v>
      </c>
      <c r="L20359" s="136">
        <v>0</v>
      </c>
      <c r="M20359" s="136">
        <v>0</v>
      </c>
      <c r="N20359" s="136">
        <v>0</v>
      </c>
      <c r="O20359" s="136">
        <v>0</v>
      </c>
      <c r="P20359" s="136">
        <v>0</v>
      </c>
      <c r="Q20359" s="136">
        <v>0</v>
      </c>
      <c r="R20359" s="136">
        <v>0</v>
      </c>
      <c r="S20359" s="136">
        <v>0</v>
      </c>
    </row>
    <row r="20360" spans="1:19" ht="11.25" thickBot="1" x14ac:dyDescent="0.2">
      <c r="A20360" s="112"/>
    </row>
    <row r="20361" spans="1:19" ht="11.25" thickBot="1" x14ac:dyDescent="0.2">
      <c r="A20361" s="139" t="s">
        <v>366</v>
      </c>
      <c r="B20361" s="112"/>
      <c r="C20361" s="140" t="s">
        <v>3713</v>
      </c>
      <c r="D20361" s="136">
        <v>0</v>
      </c>
      <c r="E20361" s="136">
        <v>0</v>
      </c>
      <c r="F20361" s="141" t="s">
        <v>14501</v>
      </c>
      <c r="G20361" s="136">
        <v>0</v>
      </c>
      <c r="H20361" s="136">
        <v>0</v>
      </c>
      <c r="I20361" s="136">
        <v>0</v>
      </c>
      <c r="J20361" s="136">
        <v>0</v>
      </c>
      <c r="K20361" s="136">
        <v>0</v>
      </c>
      <c r="L20361" s="136">
        <v>0</v>
      </c>
      <c r="M20361" s="136">
        <v>0</v>
      </c>
      <c r="N20361" s="136">
        <v>0</v>
      </c>
      <c r="O20361" s="136">
        <v>0</v>
      </c>
      <c r="P20361" s="136">
        <v>0</v>
      </c>
      <c r="Q20361" s="136">
        <v>0</v>
      </c>
      <c r="R20361" s="136">
        <v>0</v>
      </c>
      <c r="S20361" s="136">
        <v>0</v>
      </c>
    </row>
    <row r="20362" spans="1:19" ht="11.25" thickBot="1" x14ac:dyDescent="0.2">
      <c r="A20362" s="112"/>
    </row>
    <row r="20363" spans="1:19" ht="11.25" thickBot="1" x14ac:dyDescent="0.2">
      <c r="A20363" s="106" t="s">
        <v>357</v>
      </c>
      <c r="B20363" s="106" t="s">
        <v>358</v>
      </c>
      <c r="C20363" s="146" t="s">
        <v>53</v>
      </c>
      <c r="D20363" s="146" t="s">
        <v>54</v>
      </c>
      <c r="E20363" s="146" t="s">
        <v>55</v>
      </c>
      <c r="F20363" s="146" t="s">
        <v>56</v>
      </c>
      <c r="G20363" s="146" t="s">
        <v>14507</v>
      </c>
      <c r="H20363" s="146" t="s">
        <v>57</v>
      </c>
      <c r="I20363" s="146" t="s">
        <v>59</v>
      </c>
      <c r="J20363" s="146" t="s">
        <v>14508</v>
      </c>
      <c r="K20363" s="146" t="s">
        <v>60</v>
      </c>
      <c r="L20363" s="146" t="s">
        <v>61</v>
      </c>
      <c r="M20363" s="146" t="s">
        <v>62</v>
      </c>
      <c r="N20363" s="146" t="s">
        <v>14509</v>
      </c>
      <c r="O20363" s="146" t="s">
        <v>63</v>
      </c>
      <c r="P20363" s="146" t="s">
        <v>64</v>
      </c>
      <c r="Q20363" s="146" t="s">
        <v>66</v>
      </c>
      <c r="R20363" s="146" t="s">
        <v>14510</v>
      </c>
      <c r="S20363" s="146" t="s">
        <v>67</v>
      </c>
    </row>
    <row r="20364" spans="1:19" ht="11.25" thickBot="1" x14ac:dyDescent="0.2">
      <c r="A20364" s="112"/>
      <c r="B20364" s="112"/>
      <c r="C20364" s="146" t="s">
        <v>111</v>
      </c>
      <c r="D20364" s="146" t="s">
        <v>111</v>
      </c>
      <c r="E20364" s="146" t="s">
        <v>111</v>
      </c>
      <c r="F20364" s="146" t="s">
        <v>111</v>
      </c>
      <c r="G20364" s="146" t="s">
        <v>111</v>
      </c>
      <c r="H20364" s="146" t="s">
        <v>111</v>
      </c>
      <c r="I20364" s="146" t="s">
        <v>111</v>
      </c>
      <c r="J20364" s="146" t="s">
        <v>111</v>
      </c>
      <c r="K20364" s="146" t="s">
        <v>111</v>
      </c>
      <c r="L20364" s="146" t="s">
        <v>111</v>
      </c>
      <c r="M20364" s="146" t="s">
        <v>111</v>
      </c>
      <c r="N20364" s="146" t="s">
        <v>111</v>
      </c>
      <c r="O20364" s="146" t="s">
        <v>111</v>
      </c>
      <c r="P20364" s="146" t="s">
        <v>111</v>
      </c>
      <c r="Q20364" s="146" t="s">
        <v>111</v>
      </c>
      <c r="R20364" s="146" t="s">
        <v>111</v>
      </c>
      <c r="S20364" s="146" t="s">
        <v>111</v>
      </c>
    </row>
    <row r="20365" spans="1:19" ht="11.25" thickBot="1" x14ac:dyDescent="0.2">
      <c r="A20365" s="107">
        <v>1</v>
      </c>
      <c r="B20365" s="132">
        <v>0.44253472222222223</v>
      </c>
      <c r="C20365" s="108">
        <v>0.14199999999999999</v>
      </c>
      <c r="D20365" s="108">
        <v>0.106</v>
      </c>
      <c r="E20365" s="108">
        <v>7.3999999999999996E-2</v>
      </c>
      <c r="F20365" s="108">
        <v>0.95299999999999996</v>
      </c>
      <c r="G20365" s="141" t="s">
        <v>14500</v>
      </c>
      <c r="H20365" s="108">
        <v>0.78100000000000003</v>
      </c>
      <c r="I20365" s="108">
        <v>0.65900000000000003</v>
      </c>
      <c r="J20365" s="141" t="s">
        <v>14518</v>
      </c>
      <c r="K20365" s="108">
        <v>0.11</v>
      </c>
      <c r="L20365" s="108">
        <v>0.221</v>
      </c>
      <c r="M20365" s="108">
        <v>4.9000000000000002E-2</v>
      </c>
      <c r="N20365" s="108">
        <v>4.5999999999999999E-2</v>
      </c>
      <c r="O20365" s="108">
        <v>3.8039999999999998</v>
      </c>
      <c r="P20365" s="108">
        <v>1.1870000000000001</v>
      </c>
      <c r="Q20365" s="133">
        <v>0.39650999999999997</v>
      </c>
      <c r="R20365" s="141" t="s">
        <v>14500</v>
      </c>
      <c r="S20365" s="108">
        <v>0.09</v>
      </c>
    </row>
    <row r="20366" spans="1:19" ht="11.25" thickBot="1" x14ac:dyDescent="0.2">
      <c r="A20366" s="112"/>
    </row>
    <row r="20367" spans="1:19" ht="11.25" thickBot="1" x14ac:dyDescent="0.2">
      <c r="A20367" s="135" t="s">
        <v>362</v>
      </c>
      <c r="B20367" s="112"/>
      <c r="C20367" s="136">
        <v>0.14199999999999999</v>
      </c>
      <c r="D20367" s="136">
        <v>0.106</v>
      </c>
      <c r="E20367" s="136">
        <v>7.3999999999999996E-2</v>
      </c>
      <c r="F20367" s="136">
        <v>0.95299999999999996</v>
      </c>
      <c r="G20367" s="141" t="s">
        <v>14501</v>
      </c>
      <c r="H20367" s="136">
        <v>0.78100000000000003</v>
      </c>
      <c r="I20367" s="136">
        <v>0.65900000000000003</v>
      </c>
      <c r="J20367" s="141" t="s">
        <v>14520</v>
      </c>
      <c r="K20367" s="136">
        <v>0.11</v>
      </c>
      <c r="L20367" s="136">
        <v>0.221</v>
      </c>
      <c r="M20367" s="136">
        <v>4.9000000000000002E-2</v>
      </c>
      <c r="N20367" s="136">
        <v>4.5999999999999999E-2</v>
      </c>
      <c r="O20367" s="136">
        <v>3.8039999999999998</v>
      </c>
      <c r="P20367" s="136">
        <v>1.1870000000000001</v>
      </c>
      <c r="Q20367" s="137">
        <v>0.39650999999999997</v>
      </c>
      <c r="R20367" s="141" t="s">
        <v>14501</v>
      </c>
      <c r="S20367" s="136">
        <v>0.09</v>
      </c>
    </row>
    <row r="20368" spans="1:19" ht="11.25" thickBot="1" x14ac:dyDescent="0.2">
      <c r="A20368" s="112"/>
    </row>
    <row r="20369" spans="1:19" ht="11.25" thickBot="1" x14ac:dyDescent="0.2">
      <c r="A20369" s="138" t="s">
        <v>364</v>
      </c>
      <c r="B20369" s="112"/>
      <c r="C20369" s="136">
        <v>0</v>
      </c>
      <c r="D20369" s="136">
        <v>0</v>
      </c>
      <c r="E20369" s="136">
        <v>0</v>
      </c>
      <c r="F20369" s="136">
        <v>0</v>
      </c>
      <c r="G20369" s="141" t="s">
        <v>14501</v>
      </c>
      <c r="H20369" s="136">
        <v>0</v>
      </c>
      <c r="I20369" s="136">
        <v>0</v>
      </c>
      <c r="J20369" s="141" t="s">
        <v>14501</v>
      </c>
      <c r="K20369" s="136">
        <v>0</v>
      </c>
      <c r="L20369" s="136">
        <v>0</v>
      </c>
      <c r="M20369" s="136">
        <v>0</v>
      </c>
      <c r="N20369" s="136">
        <v>0</v>
      </c>
      <c r="O20369" s="136">
        <v>0</v>
      </c>
      <c r="P20369" s="136">
        <v>0</v>
      </c>
      <c r="Q20369" s="140" t="s">
        <v>3713</v>
      </c>
      <c r="R20369" s="141" t="s">
        <v>14501</v>
      </c>
      <c r="S20369" s="136">
        <v>0</v>
      </c>
    </row>
    <row r="20370" spans="1:19" ht="11.25" thickBot="1" x14ac:dyDescent="0.2">
      <c r="A20370" s="112"/>
    </row>
    <row r="20371" spans="1:19" ht="11.25" thickBot="1" x14ac:dyDescent="0.2">
      <c r="A20371" s="139" t="s">
        <v>366</v>
      </c>
      <c r="B20371" s="112"/>
      <c r="C20371" s="136">
        <v>0</v>
      </c>
      <c r="D20371" s="136">
        <v>0</v>
      </c>
      <c r="E20371" s="136">
        <v>0</v>
      </c>
      <c r="F20371" s="136">
        <v>0</v>
      </c>
      <c r="G20371" s="141" t="s">
        <v>14501</v>
      </c>
      <c r="H20371" s="136">
        <v>0</v>
      </c>
      <c r="I20371" s="136">
        <v>0</v>
      </c>
      <c r="J20371" s="141" t="s">
        <v>14501</v>
      </c>
      <c r="K20371" s="136">
        <v>0</v>
      </c>
      <c r="L20371" s="136">
        <v>0</v>
      </c>
      <c r="M20371" s="136">
        <v>0</v>
      </c>
      <c r="N20371" s="136">
        <v>0</v>
      </c>
      <c r="O20371" s="136">
        <v>0</v>
      </c>
      <c r="P20371" s="136">
        <v>0</v>
      </c>
      <c r="Q20371" s="140" t="s">
        <v>3713</v>
      </c>
      <c r="R20371" s="141" t="s">
        <v>14501</v>
      </c>
      <c r="S20371" s="136">
        <v>0</v>
      </c>
    </row>
    <row r="20372" spans="1:19" ht="11.25" thickBot="1" x14ac:dyDescent="0.2">
      <c r="A20372" s="112"/>
    </row>
    <row r="20373" spans="1:19" ht="11.25" thickBot="1" x14ac:dyDescent="0.2">
      <c r="A20373" s="106" t="s">
        <v>357</v>
      </c>
      <c r="B20373" s="106" t="s">
        <v>358</v>
      </c>
      <c r="C20373" s="146" t="s">
        <v>68</v>
      </c>
      <c r="D20373" s="146" t="s">
        <v>14511</v>
      </c>
    </row>
    <row r="20374" spans="1:19" ht="11.25" thickBot="1" x14ac:dyDescent="0.2">
      <c r="A20374" s="112"/>
      <c r="B20374" s="112"/>
      <c r="C20374" s="146" t="s">
        <v>111</v>
      </c>
      <c r="D20374" s="146" t="s">
        <v>111</v>
      </c>
    </row>
    <row r="20375" spans="1:19" ht="11.25" thickBot="1" x14ac:dyDescent="0.2">
      <c r="A20375" s="107">
        <v>1</v>
      </c>
      <c r="B20375" s="132">
        <v>0.44253472222222223</v>
      </c>
      <c r="C20375" s="108">
        <v>0.7</v>
      </c>
      <c r="D20375" s="108">
        <v>1E-3</v>
      </c>
    </row>
    <row r="20376" spans="1:19" ht="11.25" thickBot="1" x14ac:dyDescent="0.2">
      <c r="A20376" s="112"/>
    </row>
    <row r="20377" spans="1:19" ht="11.25" thickBot="1" x14ac:dyDescent="0.2">
      <c r="A20377" s="135" t="s">
        <v>362</v>
      </c>
      <c r="B20377" s="112"/>
      <c r="C20377" s="136">
        <v>0.7</v>
      </c>
      <c r="D20377" s="136">
        <v>1E-3</v>
      </c>
    </row>
    <row r="20378" spans="1:19" ht="11.25" thickBot="1" x14ac:dyDescent="0.2">
      <c r="A20378" s="112"/>
    </row>
    <row r="20379" spans="1:19" ht="11.25" thickBot="1" x14ac:dyDescent="0.2">
      <c r="A20379" s="138" t="s">
        <v>364</v>
      </c>
      <c r="B20379" s="112"/>
      <c r="C20379" s="136">
        <v>0</v>
      </c>
      <c r="D20379" s="136">
        <v>0</v>
      </c>
    </row>
    <row r="20380" spans="1:19" ht="11.25" thickBot="1" x14ac:dyDescent="0.2">
      <c r="A20380" s="112"/>
    </row>
    <row r="20381" spans="1:19" ht="11.25" thickBot="1" x14ac:dyDescent="0.2">
      <c r="A20381" s="139" t="s">
        <v>366</v>
      </c>
      <c r="B20381" s="112"/>
      <c r="C20381" s="136">
        <v>0</v>
      </c>
      <c r="D20381" s="136">
        <v>0</v>
      </c>
    </row>
    <row r="20382" spans="1:19" ht="10.5" x14ac:dyDescent="0.15">
      <c r="A20382" s="112"/>
    </row>
    <row r="20383" spans="1:19" x14ac:dyDescent="0.15">
      <c r="A20383" s="129"/>
      <c r="B20383" s="86" t="s">
        <v>580</v>
      </c>
    </row>
    <row r="20384" spans="1:19" ht="9.75" thickBot="1" x14ac:dyDescent="0.2">
      <c r="A20384" s="81" t="s">
        <v>356</v>
      </c>
    </row>
    <row r="20385" spans="1:19" ht="11.25" thickBot="1" x14ac:dyDescent="0.2">
      <c r="A20385" s="106" t="s">
        <v>357</v>
      </c>
      <c r="B20385" s="106" t="s">
        <v>358</v>
      </c>
      <c r="C20385" s="146" t="s">
        <v>14494</v>
      </c>
      <c r="D20385" s="146" t="s">
        <v>14495</v>
      </c>
      <c r="E20385" s="146" t="s">
        <v>14496</v>
      </c>
      <c r="F20385" s="146" t="s">
        <v>0</v>
      </c>
      <c r="G20385" s="146" t="s">
        <v>1</v>
      </c>
      <c r="H20385" s="146" t="s">
        <v>2</v>
      </c>
      <c r="I20385" s="146" t="s">
        <v>14497</v>
      </c>
      <c r="J20385" s="146" t="s">
        <v>3</v>
      </c>
      <c r="K20385" s="146" t="s">
        <v>14498</v>
      </c>
      <c r="L20385" s="146" t="s">
        <v>7</v>
      </c>
      <c r="M20385" s="146" t="s">
        <v>14499</v>
      </c>
      <c r="N20385" s="146" t="s">
        <v>10</v>
      </c>
      <c r="O20385" s="146" t="s">
        <v>11</v>
      </c>
      <c r="P20385" s="146" t="s">
        <v>12</v>
      </c>
      <c r="Q20385" s="146" t="s">
        <v>13</v>
      </c>
      <c r="R20385" s="146" t="s">
        <v>14</v>
      </c>
      <c r="S20385" s="146" t="s">
        <v>15</v>
      </c>
    </row>
    <row r="20386" spans="1:19" ht="11.25" thickBot="1" x14ac:dyDescent="0.2">
      <c r="A20386" s="112"/>
      <c r="B20386" s="112"/>
      <c r="C20386" s="146" t="s">
        <v>111</v>
      </c>
      <c r="D20386" s="146" t="s">
        <v>111</v>
      </c>
      <c r="E20386" s="146" t="s">
        <v>111</v>
      </c>
      <c r="F20386" s="146" t="s">
        <v>111</v>
      </c>
      <c r="G20386" s="146" t="s">
        <v>111</v>
      </c>
      <c r="H20386" s="146" t="s">
        <v>111</v>
      </c>
      <c r="I20386" s="146" t="s">
        <v>111</v>
      </c>
      <c r="J20386" s="146" t="s">
        <v>111</v>
      </c>
      <c r="K20386" s="146" t="s">
        <v>111</v>
      </c>
      <c r="L20386" s="146" t="s">
        <v>111</v>
      </c>
      <c r="M20386" s="146" t="s">
        <v>111</v>
      </c>
      <c r="N20386" s="146" t="s">
        <v>111</v>
      </c>
      <c r="O20386" s="146" t="s">
        <v>111</v>
      </c>
      <c r="P20386" s="146" t="s">
        <v>111</v>
      </c>
      <c r="Q20386" s="146" t="s">
        <v>111</v>
      </c>
      <c r="R20386" s="146" t="s">
        <v>111</v>
      </c>
      <c r="S20386" s="146" t="s">
        <v>111</v>
      </c>
    </row>
    <row r="20387" spans="1:19" ht="11.25" thickBot="1" x14ac:dyDescent="0.2">
      <c r="A20387" s="107">
        <v>1</v>
      </c>
      <c r="B20387" s="132">
        <v>0.44768518518518513</v>
      </c>
      <c r="C20387" s="141" t="s">
        <v>14500</v>
      </c>
      <c r="D20387" s="141" t="s">
        <v>14500</v>
      </c>
      <c r="E20387" s="141" t="s">
        <v>14500</v>
      </c>
      <c r="F20387" s="108">
        <v>0.107</v>
      </c>
      <c r="G20387" s="108">
        <v>0.114</v>
      </c>
      <c r="H20387" s="108">
        <v>2.7E-2</v>
      </c>
      <c r="I20387" s="141" t="s">
        <v>14522</v>
      </c>
      <c r="J20387" s="108">
        <v>2.9000000000000001E-2</v>
      </c>
      <c r="K20387" s="108">
        <v>0.22900000000000001</v>
      </c>
      <c r="L20387" s="133">
        <v>0.59865000000000002</v>
      </c>
      <c r="M20387" s="108">
        <v>0.47799999999999998</v>
      </c>
      <c r="N20387" s="108">
        <v>7.5999999999999998E-2</v>
      </c>
      <c r="O20387" s="108">
        <v>5.3999999999999999E-2</v>
      </c>
      <c r="P20387" s="108">
        <v>0.161</v>
      </c>
      <c r="Q20387" s="108">
        <v>3.617</v>
      </c>
      <c r="R20387" s="108">
        <v>0.10199999999999999</v>
      </c>
      <c r="S20387" s="108">
        <v>0.14699999999999999</v>
      </c>
    </row>
    <row r="20388" spans="1:19" ht="11.25" thickBot="1" x14ac:dyDescent="0.2">
      <c r="A20388" s="112"/>
    </row>
    <row r="20389" spans="1:19" ht="11.25" thickBot="1" x14ac:dyDescent="0.2">
      <c r="A20389" s="135" t="s">
        <v>362</v>
      </c>
      <c r="B20389" s="112"/>
      <c r="C20389" s="141" t="s">
        <v>14501</v>
      </c>
      <c r="D20389" s="141" t="s">
        <v>14501</v>
      </c>
      <c r="E20389" s="141" t="s">
        <v>14501</v>
      </c>
      <c r="F20389" s="136">
        <v>0.107</v>
      </c>
      <c r="G20389" s="136">
        <v>0.114</v>
      </c>
      <c r="H20389" s="136">
        <v>2.7E-2</v>
      </c>
      <c r="I20389" s="141" t="s">
        <v>14523</v>
      </c>
      <c r="J20389" s="136">
        <v>2.9000000000000001E-2</v>
      </c>
      <c r="K20389" s="136">
        <v>0.22900000000000001</v>
      </c>
      <c r="L20389" s="137">
        <v>0.59865000000000002</v>
      </c>
      <c r="M20389" s="136">
        <v>0.47799999999999998</v>
      </c>
      <c r="N20389" s="136">
        <v>7.5999999999999998E-2</v>
      </c>
      <c r="O20389" s="136">
        <v>5.3999999999999999E-2</v>
      </c>
      <c r="P20389" s="136">
        <v>0.161</v>
      </c>
      <c r="Q20389" s="136">
        <v>3.617</v>
      </c>
      <c r="R20389" s="136">
        <v>0.10199999999999999</v>
      </c>
      <c r="S20389" s="136">
        <v>0.14699999999999999</v>
      </c>
    </row>
    <row r="20390" spans="1:19" ht="11.25" thickBot="1" x14ac:dyDescent="0.2">
      <c r="A20390" s="112"/>
    </row>
    <row r="20391" spans="1:19" ht="11.25" thickBot="1" x14ac:dyDescent="0.2">
      <c r="A20391" s="138" t="s">
        <v>364</v>
      </c>
      <c r="B20391" s="112"/>
      <c r="C20391" s="141" t="s">
        <v>14501</v>
      </c>
      <c r="D20391" s="141" t="s">
        <v>14501</v>
      </c>
      <c r="E20391" s="141" t="s">
        <v>14501</v>
      </c>
      <c r="F20391" s="136">
        <v>0</v>
      </c>
      <c r="G20391" s="136">
        <v>0</v>
      </c>
      <c r="H20391" s="136">
        <v>0</v>
      </c>
      <c r="I20391" s="141" t="s">
        <v>14501</v>
      </c>
      <c r="J20391" s="136">
        <v>0</v>
      </c>
      <c r="K20391" s="136">
        <v>0</v>
      </c>
      <c r="L20391" s="140" t="s">
        <v>3713</v>
      </c>
      <c r="M20391" s="136">
        <v>0</v>
      </c>
      <c r="N20391" s="136">
        <v>0</v>
      </c>
      <c r="O20391" s="136">
        <v>0</v>
      </c>
      <c r="P20391" s="136">
        <v>0</v>
      </c>
      <c r="Q20391" s="136">
        <v>0</v>
      </c>
      <c r="R20391" s="136">
        <v>0</v>
      </c>
      <c r="S20391" s="136">
        <v>0</v>
      </c>
    </row>
    <row r="20392" spans="1:19" ht="11.25" thickBot="1" x14ac:dyDescent="0.2">
      <c r="A20392" s="112"/>
    </row>
    <row r="20393" spans="1:19" ht="11.25" thickBot="1" x14ac:dyDescent="0.2">
      <c r="A20393" s="139" t="s">
        <v>366</v>
      </c>
      <c r="B20393" s="112"/>
      <c r="C20393" s="141" t="s">
        <v>14501</v>
      </c>
      <c r="D20393" s="141" t="s">
        <v>14501</v>
      </c>
      <c r="E20393" s="141" t="s">
        <v>14501</v>
      </c>
      <c r="F20393" s="136">
        <v>0</v>
      </c>
      <c r="G20393" s="136">
        <v>0</v>
      </c>
      <c r="H20393" s="136">
        <v>0</v>
      </c>
      <c r="I20393" s="141" t="s">
        <v>14501</v>
      </c>
      <c r="J20393" s="136">
        <v>0</v>
      </c>
      <c r="K20393" s="136">
        <v>0</v>
      </c>
      <c r="L20393" s="140" t="s">
        <v>3713</v>
      </c>
      <c r="M20393" s="136">
        <v>0</v>
      </c>
      <c r="N20393" s="136">
        <v>0</v>
      </c>
      <c r="O20393" s="136">
        <v>0</v>
      </c>
      <c r="P20393" s="136">
        <v>0</v>
      </c>
      <c r="Q20393" s="136">
        <v>0</v>
      </c>
      <c r="R20393" s="136">
        <v>0</v>
      </c>
      <c r="S20393" s="136">
        <v>0</v>
      </c>
    </row>
    <row r="20394" spans="1:19" ht="11.25" thickBot="1" x14ac:dyDescent="0.2">
      <c r="A20394" s="112"/>
    </row>
    <row r="20395" spans="1:19" ht="11.25" thickBot="1" x14ac:dyDescent="0.2">
      <c r="A20395" s="106" t="s">
        <v>357</v>
      </c>
      <c r="B20395" s="106" t="s">
        <v>358</v>
      </c>
      <c r="C20395" s="146" t="s">
        <v>16</v>
      </c>
      <c r="D20395" s="146" t="s">
        <v>14502</v>
      </c>
      <c r="E20395" s="146" t="s">
        <v>14503</v>
      </c>
      <c r="F20395" s="146" t="s">
        <v>20</v>
      </c>
      <c r="G20395" s="146" t="s">
        <v>21</v>
      </c>
      <c r="H20395" s="146" t="s">
        <v>22</v>
      </c>
      <c r="I20395" s="146" t="s">
        <v>23</v>
      </c>
      <c r="J20395" s="146" t="s">
        <v>24</v>
      </c>
      <c r="K20395" s="146" t="s">
        <v>26</v>
      </c>
      <c r="L20395" s="146" t="s">
        <v>14504</v>
      </c>
      <c r="M20395" s="146" t="s">
        <v>27</v>
      </c>
      <c r="N20395" s="146" t="s">
        <v>28</v>
      </c>
      <c r="O20395" s="146" t="s">
        <v>29</v>
      </c>
      <c r="P20395" s="146" t="s">
        <v>30</v>
      </c>
      <c r="Q20395" s="146" t="s">
        <v>14505</v>
      </c>
      <c r="R20395" s="146" t="s">
        <v>32</v>
      </c>
      <c r="S20395" s="146" t="s">
        <v>33</v>
      </c>
    </row>
    <row r="20396" spans="1:19" ht="11.25" thickBot="1" x14ac:dyDescent="0.2">
      <c r="A20396" s="112"/>
      <c r="B20396" s="112"/>
      <c r="C20396" s="146" t="s">
        <v>111</v>
      </c>
      <c r="D20396" s="146" t="s">
        <v>111</v>
      </c>
      <c r="E20396" s="146" t="s">
        <v>111</v>
      </c>
      <c r="F20396" s="146" t="s">
        <v>111</v>
      </c>
      <c r="G20396" s="146" t="s">
        <v>111</v>
      </c>
      <c r="H20396" s="146" t="s">
        <v>111</v>
      </c>
      <c r="I20396" s="146" t="s">
        <v>111</v>
      </c>
      <c r="J20396" s="146" t="s">
        <v>111</v>
      </c>
      <c r="K20396" s="146" t="s">
        <v>111</v>
      </c>
      <c r="L20396" s="146" t="s">
        <v>111</v>
      </c>
      <c r="M20396" s="146" t="s">
        <v>111</v>
      </c>
      <c r="N20396" s="146" t="s">
        <v>111</v>
      </c>
      <c r="O20396" s="146" t="s">
        <v>111</v>
      </c>
      <c r="P20396" s="146" t="s">
        <v>111</v>
      </c>
      <c r="Q20396" s="146" t="s">
        <v>111</v>
      </c>
      <c r="R20396" s="146" t="s">
        <v>111</v>
      </c>
      <c r="S20396" s="146" t="s">
        <v>111</v>
      </c>
    </row>
    <row r="20397" spans="1:19" ht="11.25" thickBot="1" x14ac:dyDescent="0.2">
      <c r="A20397" s="107">
        <v>1</v>
      </c>
      <c r="B20397" s="132">
        <v>0.44768518518518513</v>
      </c>
      <c r="C20397" s="108">
        <v>0.218</v>
      </c>
      <c r="D20397" s="108">
        <v>0.10199999999999999</v>
      </c>
      <c r="E20397" s="108">
        <v>0.01</v>
      </c>
      <c r="F20397" s="133">
        <v>0.51307999999999998</v>
      </c>
      <c r="G20397" s="108">
        <v>5.0999999999999997E-2</v>
      </c>
      <c r="H20397" s="108">
        <v>9.8000000000000004E-2</v>
      </c>
      <c r="I20397" s="108">
        <v>0.111</v>
      </c>
      <c r="J20397" s="108">
        <v>4.2999999999999997E-2</v>
      </c>
      <c r="K20397" s="133">
        <v>0.53856999999999999</v>
      </c>
      <c r="L20397" s="108">
        <v>0.42</v>
      </c>
      <c r="M20397" s="108">
        <v>5.6000000000000001E-2</v>
      </c>
      <c r="N20397" s="108">
        <v>0.36799999999999999</v>
      </c>
      <c r="O20397" s="108">
        <v>5.6000000000000001E-2</v>
      </c>
      <c r="P20397" s="108">
        <v>5.8000000000000003E-2</v>
      </c>
      <c r="Q20397" s="108">
        <v>-8.0000000000000002E-3</v>
      </c>
      <c r="R20397" s="108">
        <v>0.21199999999999999</v>
      </c>
      <c r="S20397" s="108">
        <v>0.43</v>
      </c>
    </row>
    <row r="20398" spans="1:19" ht="11.25" thickBot="1" x14ac:dyDescent="0.2">
      <c r="A20398" s="112"/>
    </row>
    <row r="20399" spans="1:19" ht="11.25" thickBot="1" x14ac:dyDescent="0.2">
      <c r="A20399" s="135" t="s">
        <v>362</v>
      </c>
      <c r="B20399" s="112"/>
      <c r="C20399" s="136">
        <v>0.218</v>
      </c>
      <c r="D20399" s="136">
        <v>0.10199999999999999</v>
      </c>
      <c r="E20399" s="136">
        <v>0.01</v>
      </c>
      <c r="F20399" s="137">
        <v>0.51307999999999998</v>
      </c>
      <c r="G20399" s="136">
        <v>5.0999999999999997E-2</v>
      </c>
      <c r="H20399" s="136">
        <v>9.8000000000000004E-2</v>
      </c>
      <c r="I20399" s="136">
        <v>0.111</v>
      </c>
      <c r="J20399" s="136">
        <v>4.2999999999999997E-2</v>
      </c>
      <c r="K20399" s="137">
        <v>0.53856999999999999</v>
      </c>
      <c r="L20399" s="136">
        <v>0.42</v>
      </c>
      <c r="M20399" s="136">
        <v>5.6000000000000001E-2</v>
      </c>
      <c r="N20399" s="136">
        <v>0.36799999999999999</v>
      </c>
      <c r="O20399" s="136">
        <v>5.6000000000000001E-2</v>
      </c>
      <c r="P20399" s="136">
        <v>5.8000000000000003E-2</v>
      </c>
      <c r="Q20399" s="136">
        <v>-8.0000000000000002E-3</v>
      </c>
      <c r="R20399" s="136">
        <v>0.21199999999999999</v>
      </c>
      <c r="S20399" s="136">
        <v>0.43</v>
      </c>
    </row>
    <row r="20400" spans="1:19" ht="11.25" thickBot="1" x14ac:dyDescent="0.2">
      <c r="A20400" s="112"/>
    </row>
    <row r="20401" spans="1:19" ht="11.25" thickBot="1" x14ac:dyDescent="0.2">
      <c r="A20401" s="138" t="s">
        <v>364</v>
      </c>
      <c r="B20401" s="112"/>
      <c r="C20401" s="136">
        <v>0</v>
      </c>
      <c r="D20401" s="136">
        <v>0</v>
      </c>
      <c r="E20401" s="136">
        <v>0</v>
      </c>
      <c r="F20401" s="140" t="s">
        <v>3713</v>
      </c>
      <c r="G20401" s="136">
        <v>0</v>
      </c>
      <c r="H20401" s="136">
        <v>0</v>
      </c>
      <c r="I20401" s="136">
        <v>0</v>
      </c>
      <c r="J20401" s="136">
        <v>0</v>
      </c>
      <c r="K20401" s="140" t="s">
        <v>3713</v>
      </c>
      <c r="L20401" s="136">
        <v>0</v>
      </c>
      <c r="M20401" s="136">
        <v>0</v>
      </c>
      <c r="N20401" s="136">
        <v>0</v>
      </c>
      <c r="O20401" s="136">
        <v>0</v>
      </c>
      <c r="P20401" s="136">
        <v>0</v>
      </c>
      <c r="Q20401" s="136">
        <v>0</v>
      </c>
      <c r="R20401" s="136">
        <v>0</v>
      </c>
      <c r="S20401" s="136">
        <v>0</v>
      </c>
    </row>
    <row r="20402" spans="1:19" ht="11.25" thickBot="1" x14ac:dyDescent="0.2">
      <c r="A20402" s="112"/>
    </row>
    <row r="20403" spans="1:19" ht="11.25" thickBot="1" x14ac:dyDescent="0.2">
      <c r="A20403" s="139" t="s">
        <v>366</v>
      </c>
      <c r="B20403" s="112"/>
      <c r="C20403" s="136">
        <v>0</v>
      </c>
      <c r="D20403" s="136">
        <v>0</v>
      </c>
      <c r="E20403" s="136">
        <v>0</v>
      </c>
      <c r="F20403" s="140" t="s">
        <v>3713</v>
      </c>
      <c r="G20403" s="136">
        <v>0</v>
      </c>
      <c r="H20403" s="136">
        <v>0</v>
      </c>
      <c r="I20403" s="136">
        <v>0</v>
      </c>
      <c r="J20403" s="136">
        <v>0</v>
      </c>
      <c r="K20403" s="140" t="s">
        <v>3713</v>
      </c>
      <c r="L20403" s="136">
        <v>0</v>
      </c>
      <c r="M20403" s="136">
        <v>0</v>
      </c>
      <c r="N20403" s="136">
        <v>0</v>
      </c>
      <c r="O20403" s="136">
        <v>0</v>
      </c>
      <c r="P20403" s="136">
        <v>0</v>
      </c>
      <c r="Q20403" s="136">
        <v>0</v>
      </c>
      <c r="R20403" s="136">
        <v>0</v>
      </c>
      <c r="S20403" s="136">
        <v>0</v>
      </c>
    </row>
    <row r="20404" spans="1:19" ht="11.25" thickBot="1" x14ac:dyDescent="0.2">
      <c r="A20404" s="112"/>
    </row>
    <row r="20405" spans="1:19" ht="11.25" thickBot="1" x14ac:dyDescent="0.2">
      <c r="A20405" s="106" t="s">
        <v>357</v>
      </c>
      <c r="B20405" s="106" t="s">
        <v>358</v>
      </c>
      <c r="C20405" s="146" t="s">
        <v>35</v>
      </c>
      <c r="D20405" s="146" t="s">
        <v>36</v>
      </c>
      <c r="E20405" s="146" t="s">
        <v>14506</v>
      </c>
      <c r="F20405" s="146" t="s">
        <v>38</v>
      </c>
      <c r="G20405" s="146" t="s">
        <v>39</v>
      </c>
      <c r="H20405" s="146" t="s">
        <v>41</v>
      </c>
      <c r="I20405" s="146" t="s">
        <v>42</v>
      </c>
      <c r="J20405" s="146" t="s">
        <v>43</v>
      </c>
      <c r="K20405" s="146" t="s">
        <v>44</v>
      </c>
      <c r="L20405" s="146" t="s">
        <v>45</v>
      </c>
      <c r="M20405" s="146" t="s">
        <v>46</v>
      </c>
      <c r="N20405" s="146" t="s">
        <v>47</v>
      </c>
      <c r="O20405" s="146" t="s">
        <v>48</v>
      </c>
      <c r="P20405" s="146" t="s">
        <v>49</v>
      </c>
      <c r="Q20405" s="146" t="s">
        <v>50</v>
      </c>
      <c r="R20405" s="146" t="s">
        <v>51</v>
      </c>
      <c r="S20405" s="146" t="s">
        <v>52</v>
      </c>
    </row>
    <row r="20406" spans="1:19" ht="11.25" thickBot="1" x14ac:dyDescent="0.2">
      <c r="A20406" s="112"/>
      <c r="B20406" s="112"/>
      <c r="C20406" s="146" t="s">
        <v>111</v>
      </c>
      <c r="D20406" s="146" t="s">
        <v>111</v>
      </c>
      <c r="E20406" s="146" t="s">
        <v>111</v>
      </c>
      <c r="F20406" s="146" t="s">
        <v>111</v>
      </c>
      <c r="G20406" s="146" t="s">
        <v>111</v>
      </c>
      <c r="H20406" s="146" t="s">
        <v>111</v>
      </c>
      <c r="I20406" s="146" t="s">
        <v>111</v>
      </c>
      <c r="J20406" s="146" t="s">
        <v>111</v>
      </c>
      <c r="K20406" s="146" t="s">
        <v>111</v>
      </c>
      <c r="L20406" s="146" t="s">
        <v>111</v>
      </c>
      <c r="M20406" s="146" t="s">
        <v>111</v>
      </c>
      <c r="N20406" s="146" t="s">
        <v>111</v>
      </c>
      <c r="O20406" s="146" t="s">
        <v>111</v>
      </c>
      <c r="P20406" s="146" t="s">
        <v>111</v>
      </c>
      <c r="Q20406" s="146" t="s">
        <v>111</v>
      </c>
      <c r="R20406" s="146" t="s">
        <v>111</v>
      </c>
      <c r="S20406" s="146" t="s">
        <v>111</v>
      </c>
    </row>
    <row r="20407" spans="1:19" ht="11.25" thickBot="1" x14ac:dyDescent="0.2">
      <c r="A20407" s="107">
        <v>1</v>
      </c>
      <c r="B20407" s="132">
        <v>0.44768518518518513</v>
      </c>
      <c r="C20407" s="133">
        <v>0.47494999999999998</v>
      </c>
      <c r="D20407" s="108">
        <v>3.7999999999999999E-2</v>
      </c>
      <c r="E20407" s="108">
        <v>4.9000000000000002E-2</v>
      </c>
      <c r="F20407" s="141" t="s">
        <v>14500</v>
      </c>
      <c r="G20407" s="108">
        <v>0.13600000000000001</v>
      </c>
      <c r="H20407" s="108">
        <v>2.4500000000000002</v>
      </c>
      <c r="I20407" s="108">
        <v>8.7999999999999995E-2</v>
      </c>
      <c r="J20407" s="108">
        <v>0.128</v>
      </c>
      <c r="K20407" s="108">
        <v>9.8000000000000004E-2</v>
      </c>
      <c r="L20407" s="108">
        <v>0.09</v>
      </c>
      <c r="M20407" s="108">
        <v>0.106</v>
      </c>
      <c r="N20407" s="108">
        <v>0.14599999999999999</v>
      </c>
      <c r="O20407" s="108">
        <v>0.26900000000000002</v>
      </c>
      <c r="P20407" s="108">
        <v>0.189</v>
      </c>
      <c r="Q20407" s="108">
        <v>0.20100000000000001</v>
      </c>
      <c r="R20407" s="108">
        <v>0.24399999999999999</v>
      </c>
      <c r="S20407" s="108">
        <v>0.20699999999999999</v>
      </c>
    </row>
    <row r="20408" spans="1:19" ht="11.25" thickBot="1" x14ac:dyDescent="0.2">
      <c r="A20408" s="112"/>
    </row>
    <row r="20409" spans="1:19" ht="11.25" thickBot="1" x14ac:dyDescent="0.2">
      <c r="A20409" s="135" t="s">
        <v>362</v>
      </c>
      <c r="B20409" s="112"/>
      <c r="C20409" s="137">
        <v>0.47494999999999998</v>
      </c>
      <c r="D20409" s="136">
        <v>3.7999999999999999E-2</v>
      </c>
      <c r="E20409" s="136">
        <v>4.9000000000000002E-2</v>
      </c>
      <c r="F20409" s="141" t="s">
        <v>14501</v>
      </c>
      <c r="G20409" s="136">
        <v>0.13600000000000001</v>
      </c>
      <c r="H20409" s="136">
        <v>2.4500000000000002</v>
      </c>
      <c r="I20409" s="136">
        <v>8.7999999999999995E-2</v>
      </c>
      <c r="J20409" s="136">
        <v>0.128</v>
      </c>
      <c r="K20409" s="136">
        <v>9.8000000000000004E-2</v>
      </c>
      <c r="L20409" s="136">
        <v>0.09</v>
      </c>
      <c r="M20409" s="136">
        <v>0.106</v>
      </c>
      <c r="N20409" s="136">
        <v>0.14599999999999999</v>
      </c>
      <c r="O20409" s="136">
        <v>0.26900000000000002</v>
      </c>
      <c r="P20409" s="136">
        <v>0.189</v>
      </c>
      <c r="Q20409" s="136">
        <v>0.20100000000000001</v>
      </c>
      <c r="R20409" s="136">
        <v>0.24399999999999999</v>
      </c>
      <c r="S20409" s="136">
        <v>0.20699999999999999</v>
      </c>
    </row>
    <row r="20410" spans="1:19" ht="11.25" thickBot="1" x14ac:dyDescent="0.2">
      <c r="A20410" s="112"/>
    </row>
    <row r="20411" spans="1:19" ht="11.25" thickBot="1" x14ac:dyDescent="0.2">
      <c r="A20411" s="138" t="s">
        <v>364</v>
      </c>
      <c r="B20411" s="112"/>
      <c r="C20411" s="140" t="s">
        <v>3713</v>
      </c>
      <c r="D20411" s="136">
        <v>0</v>
      </c>
      <c r="E20411" s="136">
        <v>0</v>
      </c>
      <c r="F20411" s="141" t="s">
        <v>14501</v>
      </c>
      <c r="G20411" s="136">
        <v>0</v>
      </c>
      <c r="H20411" s="136">
        <v>0</v>
      </c>
      <c r="I20411" s="136">
        <v>0</v>
      </c>
      <c r="J20411" s="136">
        <v>0</v>
      </c>
      <c r="K20411" s="136">
        <v>0</v>
      </c>
      <c r="L20411" s="136">
        <v>0</v>
      </c>
      <c r="M20411" s="136">
        <v>0</v>
      </c>
      <c r="N20411" s="136">
        <v>0</v>
      </c>
      <c r="O20411" s="136">
        <v>0</v>
      </c>
      <c r="P20411" s="136">
        <v>0</v>
      </c>
      <c r="Q20411" s="136">
        <v>0</v>
      </c>
      <c r="R20411" s="136">
        <v>0</v>
      </c>
      <c r="S20411" s="136">
        <v>0</v>
      </c>
    </row>
    <row r="20412" spans="1:19" ht="11.25" thickBot="1" x14ac:dyDescent="0.2">
      <c r="A20412" s="112"/>
    </row>
    <row r="20413" spans="1:19" ht="11.25" thickBot="1" x14ac:dyDescent="0.2">
      <c r="A20413" s="139" t="s">
        <v>366</v>
      </c>
      <c r="B20413" s="112"/>
      <c r="C20413" s="140" t="s">
        <v>3713</v>
      </c>
      <c r="D20413" s="136">
        <v>0</v>
      </c>
      <c r="E20413" s="136">
        <v>0</v>
      </c>
      <c r="F20413" s="141" t="s">
        <v>14501</v>
      </c>
      <c r="G20413" s="136">
        <v>0</v>
      </c>
      <c r="H20413" s="136">
        <v>0</v>
      </c>
      <c r="I20413" s="136">
        <v>0</v>
      </c>
      <c r="J20413" s="136">
        <v>0</v>
      </c>
      <c r="K20413" s="136">
        <v>0</v>
      </c>
      <c r="L20413" s="136">
        <v>0</v>
      </c>
      <c r="M20413" s="136">
        <v>0</v>
      </c>
      <c r="N20413" s="136">
        <v>0</v>
      </c>
      <c r="O20413" s="136">
        <v>0</v>
      </c>
      <c r="P20413" s="136">
        <v>0</v>
      </c>
      <c r="Q20413" s="136">
        <v>0</v>
      </c>
      <c r="R20413" s="136">
        <v>0</v>
      </c>
      <c r="S20413" s="136">
        <v>0</v>
      </c>
    </row>
    <row r="20414" spans="1:19" ht="11.25" thickBot="1" x14ac:dyDescent="0.2">
      <c r="A20414" s="112"/>
    </row>
    <row r="20415" spans="1:19" ht="11.25" thickBot="1" x14ac:dyDescent="0.2">
      <c r="A20415" s="106" t="s">
        <v>357</v>
      </c>
      <c r="B20415" s="106" t="s">
        <v>358</v>
      </c>
      <c r="C20415" s="146" t="s">
        <v>53</v>
      </c>
      <c r="D20415" s="146" t="s">
        <v>54</v>
      </c>
      <c r="E20415" s="146" t="s">
        <v>55</v>
      </c>
      <c r="F20415" s="146" t="s">
        <v>56</v>
      </c>
      <c r="G20415" s="146" t="s">
        <v>14507</v>
      </c>
      <c r="H20415" s="146" t="s">
        <v>57</v>
      </c>
      <c r="I20415" s="146" t="s">
        <v>59</v>
      </c>
      <c r="J20415" s="146" t="s">
        <v>14508</v>
      </c>
      <c r="K20415" s="146" t="s">
        <v>60</v>
      </c>
      <c r="L20415" s="146" t="s">
        <v>61</v>
      </c>
      <c r="M20415" s="146" t="s">
        <v>62</v>
      </c>
      <c r="N20415" s="146" t="s">
        <v>14509</v>
      </c>
      <c r="O20415" s="146" t="s">
        <v>63</v>
      </c>
      <c r="P20415" s="146" t="s">
        <v>64</v>
      </c>
      <c r="Q20415" s="146" t="s">
        <v>66</v>
      </c>
      <c r="R20415" s="146" t="s">
        <v>14510</v>
      </c>
      <c r="S20415" s="146" t="s">
        <v>67</v>
      </c>
    </row>
    <row r="20416" spans="1:19" ht="11.25" thickBot="1" x14ac:dyDescent="0.2">
      <c r="A20416" s="112"/>
      <c r="B20416" s="112"/>
      <c r="C20416" s="146" t="s">
        <v>111</v>
      </c>
      <c r="D20416" s="146" t="s">
        <v>111</v>
      </c>
      <c r="E20416" s="146" t="s">
        <v>111</v>
      </c>
      <c r="F20416" s="146" t="s">
        <v>111</v>
      </c>
      <c r="G20416" s="146" t="s">
        <v>111</v>
      </c>
      <c r="H20416" s="146" t="s">
        <v>111</v>
      </c>
      <c r="I20416" s="146" t="s">
        <v>111</v>
      </c>
      <c r="J20416" s="146" t="s">
        <v>111</v>
      </c>
      <c r="K20416" s="146" t="s">
        <v>111</v>
      </c>
      <c r="L20416" s="146" t="s">
        <v>111</v>
      </c>
      <c r="M20416" s="146" t="s">
        <v>111</v>
      </c>
      <c r="N20416" s="146" t="s">
        <v>111</v>
      </c>
      <c r="O20416" s="146" t="s">
        <v>111</v>
      </c>
      <c r="P20416" s="146" t="s">
        <v>111</v>
      </c>
      <c r="Q20416" s="146" t="s">
        <v>111</v>
      </c>
      <c r="R20416" s="146" t="s">
        <v>111</v>
      </c>
      <c r="S20416" s="146" t="s">
        <v>111</v>
      </c>
    </row>
    <row r="20417" spans="1:19" ht="11.25" thickBot="1" x14ac:dyDescent="0.2">
      <c r="A20417" s="107">
        <v>1</v>
      </c>
      <c r="B20417" s="132">
        <v>0.44768518518518513</v>
      </c>
      <c r="C20417" s="108">
        <v>0.23599999999999999</v>
      </c>
      <c r="D20417" s="108">
        <v>0.23200000000000001</v>
      </c>
      <c r="E20417" s="108">
        <v>0.121</v>
      </c>
      <c r="F20417" s="108">
        <v>1.9630000000000001</v>
      </c>
      <c r="G20417" s="108">
        <v>4.0000000000000001E-3</v>
      </c>
      <c r="H20417" s="108">
        <v>1.7969999999999999</v>
      </c>
      <c r="I20417" s="108">
        <v>1.401</v>
      </c>
      <c r="J20417" s="141" t="s">
        <v>14518</v>
      </c>
      <c r="K20417" s="108">
        <v>0.24299999999999999</v>
      </c>
      <c r="L20417" s="108">
        <v>0.44800000000000001</v>
      </c>
      <c r="M20417" s="108">
        <v>9.8000000000000004E-2</v>
      </c>
      <c r="N20417" s="108">
        <v>0.10199999999999999</v>
      </c>
      <c r="O20417" s="108">
        <v>8.4079999999999995</v>
      </c>
      <c r="P20417" s="108">
        <v>2.4129999999999998</v>
      </c>
      <c r="Q20417" s="133">
        <v>0.40828999999999999</v>
      </c>
      <c r="R20417" s="141" t="s">
        <v>14500</v>
      </c>
      <c r="S20417" s="108">
        <v>0.19500000000000001</v>
      </c>
    </row>
    <row r="20418" spans="1:19" ht="11.25" thickBot="1" x14ac:dyDescent="0.2">
      <c r="A20418" s="112"/>
    </row>
    <row r="20419" spans="1:19" ht="11.25" thickBot="1" x14ac:dyDescent="0.2">
      <c r="A20419" s="135" t="s">
        <v>362</v>
      </c>
      <c r="B20419" s="112"/>
      <c r="C20419" s="136">
        <v>0.23599999999999999</v>
      </c>
      <c r="D20419" s="136">
        <v>0.23200000000000001</v>
      </c>
      <c r="E20419" s="136">
        <v>0.121</v>
      </c>
      <c r="F20419" s="136">
        <v>1.9630000000000001</v>
      </c>
      <c r="G20419" s="136">
        <v>4.0000000000000001E-3</v>
      </c>
      <c r="H20419" s="136">
        <v>1.7969999999999999</v>
      </c>
      <c r="I20419" s="136">
        <v>1.401</v>
      </c>
      <c r="J20419" s="141" t="s">
        <v>14520</v>
      </c>
      <c r="K20419" s="136">
        <v>0.24299999999999999</v>
      </c>
      <c r="L20419" s="136">
        <v>0.44800000000000001</v>
      </c>
      <c r="M20419" s="136">
        <v>9.8000000000000004E-2</v>
      </c>
      <c r="N20419" s="136">
        <v>0.10199999999999999</v>
      </c>
      <c r="O20419" s="136">
        <v>8.4079999999999995</v>
      </c>
      <c r="P20419" s="136">
        <v>2.4129999999999998</v>
      </c>
      <c r="Q20419" s="137">
        <v>0.40828999999999999</v>
      </c>
      <c r="R20419" s="141" t="s">
        <v>14501</v>
      </c>
      <c r="S20419" s="136">
        <v>0.19500000000000001</v>
      </c>
    </row>
    <row r="20420" spans="1:19" ht="11.25" thickBot="1" x14ac:dyDescent="0.2">
      <c r="A20420" s="112"/>
    </row>
    <row r="20421" spans="1:19" ht="11.25" thickBot="1" x14ac:dyDescent="0.2">
      <c r="A20421" s="138" t="s">
        <v>364</v>
      </c>
      <c r="B20421" s="112"/>
      <c r="C20421" s="136">
        <v>0</v>
      </c>
      <c r="D20421" s="136">
        <v>0</v>
      </c>
      <c r="E20421" s="136">
        <v>0</v>
      </c>
      <c r="F20421" s="136">
        <v>0</v>
      </c>
      <c r="G20421" s="136">
        <v>0</v>
      </c>
      <c r="H20421" s="136">
        <v>0</v>
      </c>
      <c r="I20421" s="136">
        <v>0</v>
      </c>
      <c r="J20421" s="141" t="s">
        <v>14501</v>
      </c>
      <c r="K20421" s="136">
        <v>0</v>
      </c>
      <c r="L20421" s="136">
        <v>0</v>
      </c>
      <c r="M20421" s="136">
        <v>0</v>
      </c>
      <c r="N20421" s="136">
        <v>0</v>
      </c>
      <c r="O20421" s="136">
        <v>0</v>
      </c>
      <c r="P20421" s="136">
        <v>0</v>
      </c>
      <c r="Q20421" s="140" t="s">
        <v>3713</v>
      </c>
      <c r="R20421" s="141" t="s">
        <v>14501</v>
      </c>
      <c r="S20421" s="136">
        <v>0</v>
      </c>
    </row>
    <row r="20422" spans="1:19" ht="11.25" thickBot="1" x14ac:dyDescent="0.2">
      <c r="A20422" s="112"/>
    </row>
    <row r="20423" spans="1:19" ht="11.25" thickBot="1" x14ac:dyDescent="0.2">
      <c r="A20423" s="139" t="s">
        <v>366</v>
      </c>
      <c r="B20423" s="112"/>
      <c r="C20423" s="136">
        <v>0</v>
      </c>
      <c r="D20423" s="136">
        <v>0</v>
      </c>
      <c r="E20423" s="136">
        <v>0</v>
      </c>
      <c r="F20423" s="136">
        <v>0</v>
      </c>
      <c r="G20423" s="136">
        <v>0</v>
      </c>
      <c r="H20423" s="136">
        <v>0</v>
      </c>
      <c r="I20423" s="136">
        <v>0</v>
      </c>
      <c r="J20423" s="141" t="s">
        <v>14501</v>
      </c>
      <c r="K20423" s="136">
        <v>0</v>
      </c>
      <c r="L20423" s="136">
        <v>0</v>
      </c>
      <c r="M20423" s="136">
        <v>0</v>
      </c>
      <c r="N20423" s="136">
        <v>0</v>
      </c>
      <c r="O20423" s="136">
        <v>0</v>
      </c>
      <c r="P20423" s="136">
        <v>0</v>
      </c>
      <c r="Q20423" s="140" t="s">
        <v>3713</v>
      </c>
      <c r="R20423" s="141" t="s">
        <v>14501</v>
      </c>
      <c r="S20423" s="136">
        <v>0</v>
      </c>
    </row>
    <row r="20424" spans="1:19" ht="11.25" thickBot="1" x14ac:dyDescent="0.2">
      <c r="A20424" s="112"/>
    </row>
    <row r="20425" spans="1:19" ht="11.25" thickBot="1" x14ac:dyDescent="0.2">
      <c r="A20425" s="106" t="s">
        <v>357</v>
      </c>
      <c r="B20425" s="106" t="s">
        <v>358</v>
      </c>
      <c r="C20425" s="146" t="s">
        <v>68</v>
      </c>
      <c r="D20425" s="146" t="s">
        <v>14511</v>
      </c>
    </row>
    <row r="20426" spans="1:19" ht="11.25" thickBot="1" x14ac:dyDescent="0.2">
      <c r="A20426" s="112"/>
      <c r="B20426" s="112"/>
      <c r="C20426" s="146" t="s">
        <v>111</v>
      </c>
      <c r="D20426" s="146" t="s">
        <v>111</v>
      </c>
    </row>
    <row r="20427" spans="1:19" ht="11.25" thickBot="1" x14ac:dyDescent="0.2">
      <c r="A20427" s="107">
        <v>1</v>
      </c>
      <c r="B20427" s="132">
        <v>0.44768518518518513</v>
      </c>
      <c r="C20427" s="108">
        <v>1.379</v>
      </c>
      <c r="D20427" s="108">
        <v>2E-3</v>
      </c>
    </row>
    <row r="20428" spans="1:19" ht="11.25" thickBot="1" x14ac:dyDescent="0.2">
      <c r="A20428" s="112"/>
    </row>
    <row r="20429" spans="1:19" ht="11.25" thickBot="1" x14ac:dyDescent="0.2">
      <c r="A20429" s="135" t="s">
        <v>362</v>
      </c>
      <c r="B20429" s="112"/>
      <c r="C20429" s="136">
        <v>1.379</v>
      </c>
      <c r="D20429" s="136">
        <v>2E-3</v>
      </c>
    </row>
    <row r="20430" spans="1:19" ht="11.25" thickBot="1" x14ac:dyDescent="0.2">
      <c r="A20430" s="112"/>
    </row>
    <row r="20431" spans="1:19" ht="11.25" thickBot="1" x14ac:dyDescent="0.2">
      <c r="A20431" s="138" t="s">
        <v>364</v>
      </c>
      <c r="B20431" s="112"/>
      <c r="C20431" s="136">
        <v>0</v>
      </c>
      <c r="D20431" s="136">
        <v>0</v>
      </c>
    </row>
    <row r="20432" spans="1:19" ht="11.25" thickBot="1" x14ac:dyDescent="0.2">
      <c r="A20432" s="112"/>
    </row>
    <row r="20433" spans="1:19" ht="11.25" thickBot="1" x14ac:dyDescent="0.2">
      <c r="A20433" s="139" t="s">
        <v>366</v>
      </c>
      <c r="B20433" s="112"/>
      <c r="C20433" s="136">
        <v>0</v>
      </c>
      <c r="D20433" s="136">
        <v>0</v>
      </c>
    </row>
    <row r="20434" spans="1:19" ht="10.5" x14ac:dyDescent="0.15">
      <c r="A20434" s="112"/>
    </row>
    <row r="20435" spans="1:19" x14ac:dyDescent="0.15">
      <c r="A20435" s="129"/>
      <c r="B20435" s="86" t="s">
        <v>641</v>
      </c>
    </row>
    <row r="20436" spans="1:19" ht="9.75" thickBot="1" x14ac:dyDescent="0.2">
      <c r="A20436" s="81" t="s">
        <v>356</v>
      </c>
    </row>
    <row r="20437" spans="1:19" ht="11.25" thickBot="1" x14ac:dyDescent="0.2">
      <c r="A20437" s="106" t="s">
        <v>357</v>
      </c>
      <c r="B20437" s="106" t="s">
        <v>358</v>
      </c>
      <c r="C20437" s="146" t="s">
        <v>14494</v>
      </c>
      <c r="D20437" s="146" t="s">
        <v>14495</v>
      </c>
      <c r="E20437" s="146" t="s">
        <v>14496</v>
      </c>
      <c r="F20437" s="146" t="s">
        <v>0</v>
      </c>
      <c r="G20437" s="146" t="s">
        <v>1</v>
      </c>
      <c r="H20437" s="146" t="s">
        <v>2</v>
      </c>
      <c r="I20437" s="146" t="s">
        <v>14497</v>
      </c>
      <c r="J20437" s="146" t="s">
        <v>3</v>
      </c>
      <c r="K20437" s="146" t="s">
        <v>14498</v>
      </c>
      <c r="L20437" s="146" t="s">
        <v>7</v>
      </c>
      <c r="M20437" s="146" t="s">
        <v>14499</v>
      </c>
      <c r="N20437" s="146" t="s">
        <v>10</v>
      </c>
      <c r="O20437" s="146" t="s">
        <v>11</v>
      </c>
      <c r="P20437" s="146" t="s">
        <v>12</v>
      </c>
      <c r="Q20437" s="146" t="s">
        <v>13</v>
      </c>
      <c r="R20437" s="146" t="s">
        <v>14</v>
      </c>
      <c r="S20437" s="146" t="s">
        <v>15</v>
      </c>
    </row>
    <row r="20438" spans="1:19" ht="11.25" thickBot="1" x14ac:dyDescent="0.2">
      <c r="A20438" s="112"/>
      <c r="B20438" s="112"/>
      <c r="C20438" s="146" t="s">
        <v>111</v>
      </c>
      <c r="D20438" s="146" t="s">
        <v>111</v>
      </c>
      <c r="E20438" s="146" t="s">
        <v>111</v>
      </c>
      <c r="F20438" s="146" t="s">
        <v>111</v>
      </c>
      <c r="G20438" s="146" t="s">
        <v>111</v>
      </c>
      <c r="H20438" s="146" t="s">
        <v>111</v>
      </c>
      <c r="I20438" s="146" t="s">
        <v>111</v>
      </c>
      <c r="J20438" s="146" t="s">
        <v>111</v>
      </c>
      <c r="K20438" s="146" t="s">
        <v>111</v>
      </c>
      <c r="L20438" s="146" t="s">
        <v>111</v>
      </c>
      <c r="M20438" s="146" t="s">
        <v>111</v>
      </c>
      <c r="N20438" s="146" t="s">
        <v>111</v>
      </c>
      <c r="O20438" s="146" t="s">
        <v>111</v>
      </c>
      <c r="P20438" s="146" t="s">
        <v>111</v>
      </c>
      <c r="Q20438" s="146" t="s">
        <v>111</v>
      </c>
      <c r="R20438" s="146" t="s">
        <v>111</v>
      </c>
      <c r="S20438" s="146" t="s">
        <v>111</v>
      </c>
    </row>
    <row r="20439" spans="1:19" ht="11.25" thickBot="1" x14ac:dyDescent="0.2">
      <c r="A20439" s="107">
        <v>1</v>
      </c>
      <c r="B20439" s="132">
        <v>0.45284722222222223</v>
      </c>
      <c r="C20439" s="141" t="s">
        <v>14500</v>
      </c>
      <c r="D20439" s="141" t="s">
        <v>14500</v>
      </c>
      <c r="E20439" s="141" t="s">
        <v>14500</v>
      </c>
      <c r="F20439" s="108">
        <v>0.88500000000000001</v>
      </c>
      <c r="G20439" s="108">
        <v>1.0449999999999999</v>
      </c>
      <c r="H20439" s="108">
        <v>0.23499999999999999</v>
      </c>
      <c r="I20439" s="108">
        <v>-2.3E-2</v>
      </c>
      <c r="J20439" s="108">
        <v>0.185</v>
      </c>
      <c r="K20439" s="108">
        <v>-0.54300000000000004</v>
      </c>
      <c r="L20439" s="133">
        <v>0.65368999999999999</v>
      </c>
      <c r="M20439" s="108">
        <v>4.1760000000000002</v>
      </c>
      <c r="N20439" s="108">
        <v>0.74299999999999999</v>
      </c>
      <c r="O20439" s="108">
        <v>0.49299999999999999</v>
      </c>
      <c r="P20439" s="141" t="s">
        <v>14524</v>
      </c>
      <c r="Q20439" s="141" t="s">
        <v>14525</v>
      </c>
      <c r="R20439" s="108">
        <v>0.93799999999999994</v>
      </c>
      <c r="S20439" s="108">
        <v>1.446</v>
      </c>
    </row>
    <row r="20440" spans="1:19" ht="11.25" thickBot="1" x14ac:dyDescent="0.2">
      <c r="A20440" s="112"/>
    </row>
    <row r="20441" spans="1:19" ht="11.25" thickBot="1" x14ac:dyDescent="0.2">
      <c r="A20441" s="135" t="s">
        <v>362</v>
      </c>
      <c r="B20441" s="112"/>
      <c r="C20441" s="141" t="s">
        <v>14501</v>
      </c>
      <c r="D20441" s="141" t="s">
        <v>14501</v>
      </c>
      <c r="E20441" s="141" t="s">
        <v>14501</v>
      </c>
      <c r="F20441" s="136">
        <v>0.88500000000000001</v>
      </c>
      <c r="G20441" s="136">
        <v>1.0449999999999999</v>
      </c>
      <c r="H20441" s="136">
        <v>0.23499999999999999</v>
      </c>
      <c r="I20441" s="136">
        <v>-2.3E-2</v>
      </c>
      <c r="J20441" s="136">
        <v>0.185</v>
      </c>
      <c r="K20441" s="136">
        <v>-0.54300000000000004</v>
      </c>
      <c r="L20441" s="137">
        <v>0.65368999999999999</v>
      </c>
      <c r="M20441" s="136">
        <v>4.1760000000000002</v>
      </c>
      <c r="N20441" s="136">
        <v>0.74299999999999999</v>
      </c>
      <c r="O20441" s="136">
        <v>0.49299999999999999</v>
      </c>
      <c r="P20441" s="141" t="s">
        <v>14526</v>
      </c>
      <c r="Q20441" s="141" t="s">
        <v>14527</v>
      </c>
      <c r="R20441" s="136">
        <v>0.93799999999999994</v>
      </c>
      <c r="S20441" s="136">
        <v>1.446</v>
      </c>
    </row>
    <row r="20442" spans="1:19" ht="11.25" thickBot="1" x14ac:dyDescent="0.2">
      <c r="A20442" s="112"/>
    </row>
    <row r="20443" spans="1:19" ht="11.25" thickBot="1" x14ac:dyDescent="0.2">
      <c r="A20443" s="138" t="s">
        <v>364</v>
      </c>
      <c r="B20443" s="112"/>
      <c r="C20443" s="141" t="s">
        <v>14501</v>
      </c>
      <c r="D20443" s="141" t="s">
        <v>14501</v>
      </c>
      <c r="E20443" s="141" t="s">
        <v>14501</v>
      </c>
      <c r="F20443" s="136">
        <v>0</v>
      </c>
      <c r="G20443" s="136">
        <v>0</v>
      </c>
      <c r="H20443" s="136">
        <v>0</v>
      </c>
      <c r="I20443" s="136">
        <v>0</v>
      </c>
      <c r="J20443" s="136">
        <v>0</v>
      </c>
      <c r="K20443" s="136">
        <v>0</v>
      </c>
      <c r="L20443" s="140" t="s">
        <v>3713</v>
      </c>
      <c r="M20443" s="136">
        <v>0</v>
      </c>
      <c r="N20443" s="136">
        <v>0</v>
      </c>
      <c r="O20443" s="136">
        <v>0</v>
      </c>
      <c r="P20443" s="141" t="s">
        <v>3712</v>
      </c>
      <c r="Q20443" s="141" t="s">
        <v>3712</v>
      </c>
      <c r="R20443" s="136">
        <v>0</v>
      </c>
      <c r="S20443" s="136">
        <v>0</v>
      </c>
    </row>
    <row r="20444" spans="1:19" ht="11.25" thickBot="1" x14ac:dyDescent="0.2">
      <c r="A20444" s="112"/>
    </row>
    <row r="20445" spans="1:19" ht="11.25" thickBot="1" x14ac:dyDescent="0.2">
      <c r="A20445" s="139" t="s">
        <v>366</v>
      </c>
      <c r="B20445" s="112"/>
      <c r="C20445" s="141" t="s">
        <v>14501</v>
      </c>
      <c r="D20445" s="141" t="s">
        <v>14501</v>
      </c>
      <c r="E20445" s="141" t="s">
        <v>14501</v>
      </c>
      <c r="F20445" s="136">
        <v>0</v>
      </c>
      <c r="G20445" s="136">
        <v>0</v>
      </c>
      <c r="H20445" s="136">
        <v>0</v>
      </c>
      <c r="I20445" s="136">
        <v>0</v>
      </c>
      <c r="J20445" s="136">
        <v>0</v>
      </c>
      <c r="K20445" s="136">
        <v>0</v>
      </c>
      <c r="L20445" s="140" t="s">
        <v>3713</v>
      </c>
      <c r="M20445" s="136">
        <v>0</v>
      </c>
      <c r="N20445" s="136">
        <v>0</v>
      </c>
      <c r="O20445" s="136">
        <v>0</v>
      </c>
      <c r="P20445" s="141" t="s">
        <v>3712</v>
      </c>
      <c r="Q20445" s="141" t="s">
        <v>3712</v>
      </c>
      <c r="R20445" s="136">
        <v>0</v>
      </c>
      <c r="S20445" s="136">
        <v>0</v>
      </c>
    </row>
    <row r="20446" spans="1:19" ht="11.25" thickBot="1" x14ac:dyDescent="0.2">
      <c r="A20446" s="112"/>
    </row>
    <row r="20447" spans="1:19" ht="11.25" thickBot="1" x14ac:dyDescent="0.2">
      <c r="A20447" s="106" t="s">
        <v>357</v>
      </c>
      <c r="B20447" s="106" t="s">
        <v>358</v>
      </c>
      <c r="C20447" s="146" t="s">
        <v>16</v>
      </c>
      <c r="D20447" s="146" t="s">
        <v>14502</v>
      </c>
      <c r="E20447" s="146" t="s">
        <v>14503</v>
      </c>
      <c r="F20447" s="146" t="s">
        <v>20</v>
      </c>
      <c r="G20447" s="146" t="s">
        <v>21</v>
      </c>
      <c r="H20447" s="146" t="s">
        <v>22</v>
      </c>
      <c r="I20447" s="146" t="s">
        <v>23</v>
      </c>
      <c r="J20447" s="146" t="s">
        <v>24</v>
      </c>
      <c r="K20447" s="146" t="s">
        <v>26</v>
      </c>
      <c r="L20447" s="146" t="s">
        <v>14504</v>
      </c>
      <c r="M20447" s="146" t="s">
        <v>27</v>
      </c>
      <c r="N20447" s="146" t="s">
        <v>28</v>
      </c>
      <c r="O20447" s="146" t="s">
        <v>29</v>
      </c>
      <c r="P20447" s="146" t="s">
        <v>30</v>
      </c>
      <c r="Q20447" s="146" t="s">
        <v>14505</v>
      </c>
      <c r="R20447" s="146" t="s">
        <v>32</v>
      </c>
      <c r="S20447" s="146" t="s">
        <v>33</v>
      </c>
    </row>
    <row r="20448" spans="1:19" ht="11.25" thickBot="1" x14ac:dyDescent="0.2">
      <c r="A20448" s="112"/>
      <c r="B20448" s="112"/>
      <c r="C20448" s="146" t="s">
        <v>111</v>
      </c>
      <c r="D20448" s="146" t="s">
        <v>111</v>
      </c>
      <c r="E20448" s="146" t="s">
        <v>111</v>
      </c>
      <c r="F20448" s="146" t="s">
        <v>111</v>
      </c>
      <c r="G20448" s="146" t="s">
        <v>111</v>
      </c>
      <c r="H20448" s="146" t="s">
        <v>111</v>
      </c>
      <c r="I20448" s="146" t="s">
        <v>111</v>
      </c>
      <c r="J20448" s="146" t="s">
        <v>111</v>
      </c>
      <c r="K20448" s="146" t="s">
        <v>111</v>
      </c>
      <c r="L20448" s="146" t="s">
        <v>111</v>
      </c>
      <c r="M20448" s="146" t="s">
        <v>111</v>
      </c>
      <c r="N20448" s="146" t="s">
        <v>111</v>
      </c>
      <c r="O20448" s="146" t="s">
        <v>111</v>
      </c>
      <c r="P20448" s="146" t="s">
        <v>111</v>
      </c>
      <c r="Q20448" s="146" t="s">
        <v>111</v>
      </c>
      <c r="R20448" s="146" t="s">
        <v>111</v>
      </c>
      <c r="S20448" s="146" t="s">
        <v>111</v>
      </c>
    </row>
    <row r="20449" spans="1:19" ht="11.25" thickBot="1" x14ac:dyDescent="0.2">
      <c r="A20449" s="107">
        <v>1</v>
      </c>
      <c r="B20449" s="132">
        <v>0.45284722222222223</v>
      </c>
      <c r="C20449" s="108">
        <v>2.016</v>
      </c>
      <c r="D20449" s="108">
        <v>0.67300000000000004</v>
      </c>
      <c r="E20449" s="108">
        <v>0.109</v>
      </c>
      <c r="F20449" s="133">
        <v>0.53902000000000005</v>
      </c>
      <c r="G20449" s="108">
        <v>0.24099999999999999</v>
      </c>
      <c r="H20449" s="108">
        <v>0.28499999999999998</v>
      </c>
      <c r="I20449" s="108">
        <v>0.98699999999999999</v>
      </c>
      <c r="J20449" s="108">
        <v>0.376</v>
      </c>
      <c r="K20449" s="133">
        <v>0.59785999999999995</v>
      </c>
      <c r="L20449" s="108">
        <v>4.1310000000000002</v>
      </c>
      <c r="M20449" s="108">
        <v>0.66800000000000004</v>
      </c>
      <c r="N20449" s="108">
        <v>3.58</v>
      </c>
      <c r="O20449" s="108">
        <v>0.40799999999999997</v>
      </c>
      <c r="P20449" s="108">
        <v>0.53400000000000003</v>
      </c>
      <c r="Q20449" s="108">
        <v>0.4</v>
      </c>
      <c r="R20449" s="108">
        <v>1.744</v>
      </c>
      <c r="S20449" s="108">
        <v>4.2210000000000001</v>
      </c>
    </row>
    <row r="20450" spans="1:19" ht="11.25" thickBot="1" x14ac:dyDescent="0.2">
      <c r="A20450" s="112"/>
    </row>
    <row r="20451" spans="1:19" ht="11.25" thickBot="1" x14ac:dyDescent="0.2">
      <c r="A20451" s="135" t="s">
        <v>362</v>
      </c>
      <c r="B20451" s="112"/>
      <c r="C20451" s="136">
        <v>2.016</v>
      </c>
      <c r="D20451" s="136">
        <v>0.67300000000000004</v>
      </c>
      <c r="E20451" s="136">
        <v>0.109</v>
      </c>
      <c r="F20451" s="137">
        <v>0.53902000000000005</v>
      </c>
      <c r="G20451" s="136">
        <v>0.24099999999999999</v>
      </c>
      <c r="H20451" s="136">
        <v>0.28499999999999998</v>
      </c>
      <c r="I20451" s="136">
        <v>0.98699999999999999</v>
      </c>
      <c r="J20451" s="136">
        <v>0.376</v>
      </c>
      <c r="K20451" s="137">
        <v>0.59785999999999995</v>
      </c>
      <c r="L20451" s="136">
        <v>4.1310000000000002</v>
      </c>
      <c r="M20451" s="136">
        <v>0.66800000000000004</v>
      </c>
      <c r="N20451" s="136">
        <v>3.58</v>
      </c>
      <c r="O20451" s="136">
        <v>0.40799999999999997</v>
      </c>
      <c r="P20451" s="136">
        <v>0.53400000000000003</v>
      </c>
      <c r="Q20451" s="136">
        <v>0.4</v>
      </c>
      <c r="R20451" s="136">
        <v>1.744</v>
      </c>
      <c r="S20451" s="136">
        <v>4.2210000000000001</v>
      </c>
    </row>
    <row r="20452" spans="1:19" ht="11.25" thickBot="1" x14ac:dyDescent="0.2">
      <c r="A20452" s="112"/>
    </row>
    <row r="20453" spans="1:19" ht="11.25" thickBot="1" x14ac:dyDescent="0.2">
      <c r="A20453" s="138" t="s">
        <v>364</v>
      </c>
      <c r="B20453" s="112"/>
      <c r="C20453" s="136">
        <v>0</v>
      </c>
      <c r="D20453" s="136">
        <v>0</v>
      </c>
      <c r="E20453" s="136">
        <v>0</v>
      </c>
      <c r="F20453" s="140" t="s">
        <v>3713</v>
      </c>
      <c r="G20453" s="136">
        <v>0</v>
      </c>
      <c r="H20453" s="136">
        <v>0</v>
      </c>
      <c r="I20453" s="136">
        <v>0</v>
      </c>
      <c r="J20453" s="136">
        <v>0</v>
      </c>
      <c r="K20453" s="140" t="s">
        <v>3713</v>
      </c>
      <c r="L20453" s="136">
        <v>0</v>
      </c>
      <c r="M20453" s="136">
        <v>0</v>
      </c>
      <c r="N20453" s="136">
        <v>0</v>
      </c>
      <c r="O20453" s="136">
        <v>0</v>
      </c>
      <c r="P20453" s="136">
        <v>0</v>
      </c>
      <c r="Q20453" s="136">
        <v>0</v>
      </c>
      <c r="R20453" s="136">
        <v>0</v>
      </c>
      <c r="S20453" s="136">
        <v>0</v>
      </c>
    </row>
    <row r="20454" spans="1:19" ht="11.25" thickBot="1" x14ac:dyDescent="0.2">
      <c r="A20454" s="112"/>
    </row>
    <row r="20455" spans="1:19" ht="11.25" thickBot="1" x14ac:dyDescent="0.2">
      <c r="A20455" s="139" t="s">
        <v>366</v>
      </c>
      <c r="B20455" s="112"/>
      <c r="C20455" s="136">
        <v>0</v>
      </c>
      <c r="D20455" s="136">
        <v>0</v>
      </c>
      <c r="E20455" s="136">
        <v>0</v>
      </c>
      <c r="F20455" s="140" t="s">
        <v>3713</v>
      </c>
      <c r="G20455" s="136">
        <v>0</v>
      </c>
      <c r="H20455" s="136">
        <v>0</v>
      </c>
      <c r="I20455" s="136">
        <v>0</v>
      </c>
      <c r="J20455" s="136">
        <v>0</v>
      </c>
      <c r="K20455" s="140" t="s">
        <v>3713</v>
      </c>
      <c r="L20455" s="136">
        <v>0</v>
      </c>
      <c r="M20455" s="136">
        <v>0</v>
      </c>
      <c r="N20455" s="136">
        <v>0</v>
      </c>
      <c r="O20455" s="136">
        <v>0</v>
      </c>
      <c r="P20455" s="136">
        <v>0</v>
      </c>
      <c r="Q20455" s="136">
        <v>0</v>
      </c>
      <c r="R20455" s="136">
        <v>0</v>
      </c>
      <c r="S20455" s="136">
        <v>0</v>
      </c>
    </row>
    <row r="20456" spans="1:19" ht="11.25" thickBot="1" x14ac:dyDescent="0.2">
      <c r="A20456" s="112"/>
    </row>
    <row r="20457" spans="1:19" ht="11.25" thickBot="1" x14ac:dyDescent="0.2">
      <c r="A20457" s="106" t="s">
        <v>357</v>
      </c>
      <c r="B20457" s="106" t="s">
        <v>358</v>
      </c>
      <c r="C20457" s="146" t="s">
        <v>35</v>
      </c>
      <c r="D20457" s="146" t="s">
        <v>36</v>
      </c>
      <c r="E20457" s="146" t="s">
        <v>14506</v>
      </c>
      <c r="F20457" s="146" t="s">
        <v>38</v>
      </c>
      <c r="G20457" s="146" t="s">
        <v>39</v>
      </c>
      <c r="H20457" s="146" t="s">
        <v>41</v>
      </c>
      <c r="I20457" s="146" t="s">
        <v>42</v>
      </c>
      <c r="J20457" s="146" t="s">
        <v>43</v>
      </c>
      <c r="K20457" s="146" t="s">
        <v>44</v>
      </c>
      <c r="L20457" s="146" t="s">
        <v>45</v>
      </c>
      <c r="M20457" s="146" t="s">
        <v>46</v>
      </c>
      <c r="N20457" s="146" t="s">
        <v>47</v>
      </c>
      <c r="O20457" s="146" t="s">
        <v>48</v>
      </c>
      <c r="P20457" s="146" t="s">
        <v>49</v>
      </c>
      <c r="Q20457" s="146" t="s">
        <v>50</v>
      </c>
      <c r="R20457" s="146" t="s">
        <v>51</v>
      </c>
      <c r="S20457" s="146" t="s">
        <v>52</v>
      </c>
    </row>
    <row r="20458" spans="1:19" ht="11.25" thickBot="1" x14ac:dyDescent="0.2">
      <c r="A20458" s="112"/>
      <c r="B20458" s="112"/>
      <c r="C20458" s="146" t="s">
        <v>111</v>
      </c>
      <c r="D20458" s="146" t="s">
        <v>111</v>
      </c>
      <c r="E20458" s="146" t="s">
        <v>111</v>
      </c>
      <c r="F20458" s="146" t="s">
        <v>111</v>
      </c>
      <c r="G20458" s="146" t="s">
        <v>111</v>
      </c>
      <c r="H20458" s="146" t="s">
        <v>111</v>
      </c>
      <c r="I20458" s="146" t="s">
        <v>111</v>
      </c>
      <c r="J20458" s="146" t="s">
        <v>111</v>
      </c>
      <c r="K20458" s="146" t="s">
        <v>111</v>
      </c>
      <c r="L20458" s="146" t="s">
        <v>111</v>
      </c>
      <c r="M20458" s="146" t="s">
        <v>111</v>
      </c>
      <c r="N20458" s="146" t="s">
        <v>111</v>
      </c>
      <c r="O20458" s="146" t="s">
        <v>111</v>
      </c>
      <c r="P20458" s="146" t="s">
        <v>111</v>
      </c>
      <c r="Q20458" s="146" t="s">
        <v>111</v>
      </c>
      <c r="R20458" s="146" t="s">
        <v>111</v>
      </c>
      <c r="S20458" s="146" t="s">
        <v>111</v>
      </c>
    </row>
    <row r="20459" spans="1:19" ht="11.25" thickBot="1" x14ac:dyDescent="0.2">
      <c r="A20459" s="107">
        <v>1</v>
      </c>
      <c r="B20459" s="132">
        <v>0.45284722222222223</v>
      </c>
      <c r="C20459" s="133">
        <v>0.49813000000000002</v>
      </c>
      <c r="D20459" s="108">
        <v>0.27800000000000002</v>
      </c>
      <c r="E20459" s="108">
        <v>0.27400000000000002</v>
      </c>
      <c r="F20459" s="108">
        <v>0.19400000000000001</v>
      </c>
      <c r="G20459" s="108">
        <v>1.379</v>
      </c>
      <c r="H20459" s="108">
        <v>24.24</v>
      </c>
      <c r="I20459" s="108">
        <v>0.90700000000000003</v>
      </c>
      <c r="J20459" s="108">
        <v>1.2949999999999999</v>
      </c>
      <c r="K20459" s="108">
        <v>1.016</v>
      </c>
      <c r="L20459" s="108">
        <v>1.1679999999999999</v>
      </c>
      <c r="M20459" s="108">
        <v>1.1879999999999999</v>
      </c>
      <c r="N20459" s="108">
        <v>1.4670000000000001</v>
      </c>
      <c r="O20459" s="108">
        <v>2.74</v>
      </c>
      <c r="P20459" s="108">
        <v>1.98</v>
      </c>
      <c r="Q20459" s="108">
        <v>2.0539999999999998</v>
      </c>
      <c r="R20459" s="108">
        <v>1.968</v>
      </c>
      <c r="S20459" s="108">
        <v>2.3820000000000001</v>
      </c>
    </row>
    <row r="20460" spans="1:19" ht="11.25" thickBot="1" x14ac:dyDescent="0.2">
      <c r="A20460" s="112"/>
    </row>
    <row r="20461" spans="1:19" ht="11.25" thickBot="1" x14ac:dyDescent="0.2">
      <c r="A20461" s="135" t="s">
        <v>362</v>
      </c>
      <c r="B20461" s="112"/>
      <c r="C20461" s="137">
        <v>0.49813000000000002</v>
      </c>
      <c r="D20461" s="136">
        <v>0.27800000000000002</v>
      </c>
      <c r="E20461" s="136">
        <v>0.27400000000000002</v>
      </c>
      <c r="F20461" s="136">
        <v>0.19400000000000001</v>
      </c>
      <c r="G20461" s="136">
        <v>1.379</v>
      </c>
      <c r="H20461" s="136">
        <v>24.24</v>
      </c>
      <c r="I20461" s="136">
        <v>0.90700000000000003</v>
      </c>
      <c r="J20461" s="136">
        <v>1.2949999999999999</v>
      </c>
      <c r="K20461" s="136">
        <v>1.016</v>
      </c>
      <c r="L20461" s="136">
        <v>1.1679999999999999</v>
      </c>
      <c r="M20461" s="136">
        <v>1.1879999999999999</v>
      </c>
      <c r="N20461" s="136">
        <v>1.4670000000000001</v>
      </c>
      <c r="O20461" s="136">
        <v>2.74</v>
      </c>
      <c r="P20461" s="136">
        <v>1.98</v>
      </c>
      <c r="Q20461" s="136">
        <v>2.0539999999999998</v>
      </c>
      <c r="R20461" s="136">
        <v>1.968</v>
      </c>
      <c r="S20461" s="136">
        <v>2.3820000000000001</v>
      </c>
    </row>
    <row r="20462" spans="1:19" ht="11.25" thickBot="1" x14ac:dyDescent="0.2">
      <c r="A20462" s="112"/>
    </row>
    <row r="20463" spans="1:19" ht="11.25" thickBot="1" x14ac:dyDescent="0.2">
      <c r="A20463" s="138" t="s">
        <v>364</v>
      </c>
      <c r="B20463" s="112"/>
      <c r="C20463" s="140" t="s">
        <v>3713</v>
      </c>
      <c r="D20463" s="136">
        <v>0</v>
      </c>
      <c r="E20463" s="136">
        <v>0</v>
      </c>
      <c r="F20463" s="136">
        <v>0</v>
      </c>
      <c r="G20463" s="136">
        <v>0</v>
      </c>
      <c r="H20463" s="136">
        <v>0</v>
      </c>
      <c r="I20463" s="136">
        <v>0</v>
      </c>
      <c r="J20463" s="136">
        <v>0</v>
      </c>
      <c r="K20463" s="136">
        <v>0</v>
      </c>
      <c r="L20463" s="136">
        <v>0</v>
      </c>
      <c r="M20463" s="136">
        <v>0</v>
      </c>
      <c r="N20463" s="136">
        <v>0</v>
      </c>
      <c r="O20463" s="136">
        <v>0</v>
      </c>
      <c r="P20463" s="136">
        <v>0</v>
      </c>
      <c r="Q20463" s="136">
        <v>0</v>
      </c>
      <c r="R20463" s="136">
        <v>0</v>
      </c>
      <c r="S20463" s="136">
        <v>0</v>
      </c>
    </row>
    <row r="20464" spans="1:19" ht="11.25" thickBot="1" x14ac:dyDescent="0.2">
      <c r="A20464" s="112"/>
    </row>
    <row r="20465" spans="1:19" ht="11.25" thickBot="1" x14ac:dyDescent="0.2">
      <c r="A20465" s="139" t="s">
        <v>366</v>
      </c>
      <c r="B20465" s="112"/>
      <c r="C20465" s="140" t="s">
        <v>3713</v>
      </c>
      <c r="D20465" s="136">
        <v>0</v>
      </c>
      <c r="E20465" s="136">
        <v>0</v>
      </c>
      <c r="F20465" s="136">
        <v>0</v>
      </c>
      <c r="G20465" s="136">
        <v>0</v>
      </c>
      <c r="H20465" s="136">
        <v>0</v>
      </c>
      <c r="I20465" s="136">
        <v>0</v>
      </c>
      <c r="J20465" s="136">
        <v>0</v>
      </c>
      <c r="K20465" s="136">
        <v>0</v>
      </c>
      <c r="L20465" s="136">
        <v>0</v>
      </c>
      <c r="M20465" s="136">
        <v>0</v>
      </c>
      <c r="N20465" s="136">
        <v>0</v>
      </c>
      <c r="O20465" s="136">
        <v>0</v>
      </c>
      <c r="P20465" s="136">
        <v>0</v>
      </c>
      <c r="Q20465" s="136">
        <v>0</v>
      </c>
      <c r="R20465" s="136">
        <v>0</v>
      </c>
      <c r="S20465" s="136">
        <v>0</v>
      </c>
    </row>
    <row r="20466" spans="1:19" ht="11.25" thickBot="1" x14ac:dyDescent="0.2">
      <c r="A20466" s="112"/>
    </row>
    <row r="20467" spans="1:19" ht="11.25" thickBot="1" x14ac:dyDescent="0.2">
      <c r="A20467" s="106" t="s">
        <v>357</v>
      </c>
      <c r="B20467" s="106" t="s">
        <v>358</v>
      </c>
      <c r="C20467" s="146" t="s">
        <v>53</v>
      </c>
      <c r="D20467" s="146" t="s">
        <v>54</v>
      </c>
      <c r="E20467" s="146" t="s">
        <v>55</v>
      </c>
      <c r="F20467" s="146" t="s">
        <v>56</v>
      </c>
      <c r="G20467" s="146" t="s">
        <v>14507</v>
      </c>
      <c r="H20467" s="146" t="s">
        <v>57</v>
      </c>
      <c r="I20467" s="146" t="s">
        <v>59</v>
      </c>
      <c r="J20467" s="146" t="s">
        <v>14508</v>
      </c>
      <c r="K20467" s="146" t="s">
        <v>60</v>
      </c>
      <c r="L20467" s="146" t="s">
        <v>61</v>
      </c>
      <c r="M20467" s="146" t="s">
        <v>62</v>
      </c>
      <c r="N20467" s="146" t="s">
        <v>14509</v>
      </c>
      <c r="O20467" s="146" t="s">
        <v>63</v>
      </c>
      <c r="P20467" s="146" t="s">
        <v>64</v>
      </c>
      <c r="Q20467" s="146" t="s">
        <v>66</v>
      </c>
      <c r="R20467" s="146" t="s">
        <v>14510</v>
      </c>
      <c r="S20467" s="146" t="s">
        <v>67</v>
      </c>
    </row>
    <row r="20468" spans="1:19" ht="11.25" thickBot="1" x14ac:dyDescent="0.2">
      <c r="A20468" s="112"/>
      <c r="B20468" s="112"/>
      <c r="C20468" s="146" t="s">
        <v>111</v>
      </c>
      <c r="D20468" s="146" t="s">
        <v>111</v>
      </c>
      <c r="E20468" s="146" t="s">
        <v>111</v>
      </c>
      <c r="F20468" s="146" t="s">
        <v>111</v>
      </c>
      <c r="G20468" s="146" t="s">
        <v>111</v>
      </c>
      <c r="H20468" s="146" t="s">
        <v>111</v>
      </c>
      <c r="I20468" s="146" t="s">
        <v>111</v>
      </c>
      <c r="J20468" s="146" t="s">
        <v>111</v>
      </c>
      <c r="K20468" s="146" t="s">
        <v>111</v>
      </c>
      <c r="L20468" s="146" t="s">
        <v>111</v>
      </c>
      <c r="M20468" s="146" t="s">
        <v>111</v>
      </c>
      <c r="N20468" s="146" t="s">
        <v>111</v>
      </c>
      <c r="O20468" s="146" t="s">
        <v>111</v>
      </c>
      <c r="P20468" s="146" t="s">
        <v>111</v>
      </c>
      <c r="Q20468" s="146" t="s">
        <v>111</v>
      </c>
      <c r="R20468" s="146" t="s">
        <v>111</v>
      </c>
      <c r="S20468" s="146" t="s">
        <v>111</v>
      </c>
    </row>
    <row r="20469" spans="1:19" ht="11.25" thickBot="1" x14ac:dyDescent="0.2">
      <c r="A20469" s="107">
        <v>1</v>
      </c>
      <c r="B20469" s="132">
        <v>0.45284722222222223</v>
      </c>
      <c r="C20469" s="108">
        <v>2.59</v>
      </c>
      <c r="D20469" s="108">
        <v>2.7810000000000001</v>
      </c>
      <c r="E20469" s="108">
        <v>1.359</v>
      </c>
      <c r="F20469" s="108">
        <v>20.010000000000002</v>
      </c>
      <c r="G20469" s="108">
        <v>1.2999999999999999E-2</v>
      </c>
      <c r="H20469" s="108">
        <v>17.7</v>
      </c>
      <c r="I20469" s="108">
        <v>13.9</v>
      </c>
      <c r="J20469" s="141" t="s">
        <v>14518</v>
      </c>
      <c r="K20469" s="108">
        <v>3.2080000000000002</v>
      </c>
      <c r="L20469" s="108">
        <v>4.0910000000000002</v>
      </c>
      <c r="M20469" s="108">
        <v>0.97499999999999998</v>
      </c>
      <c r="N20469" s="108">
        <v>1.034</v>
      </c>
      <c r="O20469" s="108">
        <v>80.349999999999994</v>
      </c>
      <c r="P20469" s="108">
        <v>24.44</v>
      </c>
      <c r="Q20469" s="133">
        <v>0.40538999999999997</v>
      </c>
      <c r="R20469" s="141" t="s">
        <v>14500</v>
      </c>
      <c r="S20469" s="108">
        <v>1.9730000000000001</v>
      </c>
    </row>
    <row r="20470" spans="1:19" ht="11.25" thickBot="1" x14ac:dyDescent="0.2">
      <c r="A20470" s="112"/>
    </row>
    <row r="20471" spans="1:19" ht="11.25" thickBot="1" x14ac:dyDescent="0.2">
      <c r="A20471" s="135" t="s">
        <v>362</v>
      </c>
      <c r="B20471" s="112"/>
      <c r="C20471" s="136">
        <v>2.59</v>
      </c>
      <c r="D20471" s="136">
        <v>2.7810000000000001</v>
      </c>
      <c r="E20471" s="136">
        <v>1.359</v>
      </c>
      <c r="F20471" s="136">
        <v>20.010000000000002</v>
      </c>
      <c r="G20471" s="136">
        <v>1.2999999999999999E-2</v>
      </c>
      <c r="H20471" s="136">
        <v>17.7</v>
      </c>
      <c r="I20471" s="136">
        <v>13.9</v>
      </c>
      <c r="J20471" s="141" t="s">
        <v>14520</v>
      </c>
      <c r="K20471" s="136">
        <v>3.2080000000000002</v>
      </c>
      <c r="L20471" s="136">
        <v>4.0910000000000002</v>
      </c>
      <c r="M20471" s="136">
        <v>0.97499999999999998</v>
      </c>
      <c r="N20471" s="136">
        <v>1.034</v>
      </c>
      <c r="O20471" s="136">
        <v>80.349999999999994</v>
      </c>
      <c r="P20471" s="136">
        <v>24.44</v>
      </c>
      <c r="Q20471" s="137">
        <v>0.40538999999999997</v>
      </c>
      <c r="R20471" s="141" t="s">
        <v>14501</v>
      </c>
      <c r="S20471" s="136">
        <v>1.9730000000000001</v>
      </c>
    </row>
    <row r="20472" spans="1:19" ht="11.25" thickBot="1" x14ac:dyDescent="0.2">
      <c r="A20472" s="112"/>
    </row>
    <row r="20473" spans="1:19" ht="11.25" thickBot="1" x14ac:dyDescent="0.2">
      <c r="A20473" s="138" t="s">
        <v>364</v>
      </c>
      <c r="B20473" s="112"/>
      <c r="C20473" s="136">
        <v>0</v>
      </c>
      <c r="D20473" s="136">
        <v>0</v>
      </c>
      <c r="E20473" s="136">
        <v>0</v>
      </c>
      <c r="F20473" s="136">
        <v>0</v>
      </c>
      <c r="G20473" s="136">
        <v>0</v>
      </c>
      <c r="H20473" s="136">
        <v>0</v>
      </c>
      <c r="I20473" s="136">
        <v>0</v>
      </c>
      <c r="J20473" s="141" t="s">
        <v>14501</v>
      </c>
      <c r="K20473" s="136">
        <v>0</v>
      </c>
      <c r="L20473" s="136">
        <v>0</v>
      </c>
      <c r="M20473" s="136">
        <v>0</v>
      </c>
      <c r="N20473" s="136">
        <v>0</v>
      </c>
      <c r="O20473" s="136">
        <v>0</v>
      </c>
      <c r="P20473" s="136">
        <v>0</v>
      </c>
      <c r="Q20473" s="140" t="s">
        <v>3713</v>
      </c>
      <c r="R20473" s="141" t="s">
        <v>14501</v>
      </c>
      <c r="S20473" s="136">
        <v>0</v>
      </c>
    </row>
    <row r="20474" spans="1:19" ht="11.25" thickBot="1" x14ac:dyDescent="0.2">
      <c r="A20474" s="112"/>
    </row>
    <row r="20475" spans="1:19" ht="11.25" thickBot="1" x14ac:dyDescent="0.2">
      <c r="A20475" s="139" t="s">
        <v>366</v>
      </c>
      <c r="B20475" s="112"/>
      <c r="C20475" s="136">
        <v>0</v>
      </c>
      <c r="D20475" s="136">
        <v>0</v>
      </c>
      <c r="E20475" s="136">
        <v>0</v>
      </c>
      <c r="F20475" s="136">
        <v>0</v>
      </c>
      <c r="G20475" s="136">
        <v>0</v>
      </c>
      <c r="H20475" s="136">
        <v>0</v>
      </c>
      <c r="I20475" s="136">
        <v>0</v>
      </c>
      <c r="J20475" s="141" t="s">
        <v>14501</v>
      </c>
      <c r="K20475" s="136">
        <v>0</v>
      </c>
      <c r="L20475" s="136">
        <v>0</v>
      </c>
      <c r="M20475" s="136">
        <v>0</v>
      </c>
      <c r="N20475" s="136">
        <v>0</v>
      </c>
      <c r="O20475" s="136">
        <v>0</v>
      </c>
      <c r="P20475" s="136">
        <v>0</v>
      </c>
      <c r="Q20475" s="140" t="s">
        <v>3713</v>
      </c>
      <c r="R20475" s="141" t="s">
        <v>14501</v>
      </c>
      <c r="S20475" s="136">
        <v>0</v>
      </c>
    </row>
    <row r="20476" spans="1:19" ht="11.25" thickBot="1" x14ac:dyDescent="0.2">
      <c r="A20476" s="112"/>
    </row>
    <row r="20477" spans="1:19" ht="11.25" thickBot="1" x14ac:dyDescent="0.2">
      <c r="A20477" s="106" t="s">
        <v>357</v>
      </c>
      <c r="B20477" s="106" t="s">
        <v>358</v>
      </c>
      <c r="C20477" s="146" t="s">
        <v>68</v>
      </c>
      <c r="D20477" s="146" t="s">
        <v>14511</v>
      </c>
    </row>
    <row r="20478" spans="1:19" ht="11.25" thickBot="1" x14ac:dyDescent="0.2">
      <c r="A20478" s="112"/>
      <c r="B20478" s="112"/>
      <c r="C20478" s="146" t="s">
        <v>111</v>
      </c>
      <c r="D20478" s="146" t="s">
        <v>111</v>
      </c>
    </row>
    <row r="20479" spans="1:19" ht="11.25" thickBot="1" x14ac:dyDescent="0.2">
      <c r="A20479" s="107">
        <v>1</v>
      </c>
      <c r="B20479" s="132">
        <v>0.45284722222222223</v>
      </c>
      <c r="C20479" s="108">
        <v>14.18</v>
      </c>
      <c r="D20479" s="108">
        <v>1.2E-2</v>
      </c>
    </row>
    <row r="20480" spans="1:19" ht="11.25" thickBot="1" x14ac:dyDescent="0.2">
      <c r="A20480" s="112"/>
    </row>
    <row r="20481" spans="1:19" ht="11.25" thickBot="1" x14ac:dyDescent="0.2">
      <c r="A20481" s="135" t="s">
        <v>362</v>
      </c>
      <c r="B20481" s="112"/>
      <c r="C20481" s="136">
        <v>14.18</v>
      </c>
      <c r="D20481" s="136">
        <v>1.2E-2</v>
      </c>
    </row>
    <row r="20482" spans="1:19" ht="11.25" thickBot="1" x14ac:dyDescent="0.2">
      <c r="A20482" s="112"/>
    </row>
    <row r="20483" spans="1:19" ht="11.25" thickBot="1" x14ac:dyDescent="0.2">
      <c r="A20483" s="138" t="s">
        <v>364</v>
      </c>
      <c r="B20483" s="112"/>
      <c r="C20483" s="136">
        <v>0</v>
      </c>
      <c r="D20483" s="136">
        <v>0</v>
      </c>
    </row>
    <row r="20484" spans="1:19" ht="11.25" thickBot="1" x14ac:dyDescent="0.2">
      <c r="A20484" s="112"/>
    </row>
    <row r="20485" spans="1:19" ht="11.25" thickBot="1" x14ac:dyDescent="0.2">
      <c r="A20485" s="139" t="s">
        <v>366</v>
      </c>
      <c r="B20485" s="112"/>
      <c r="C20485" s="136">
        <v>0</v>
      </c>
      <c r="D20485" s="136">
        <v>0</v>
      </c>
    </row>
    <row r="20486" spans="1:19" ht="10.5" x14ac:dyDescent="0.15">
      <c r="A20486" s="112"/>
    </row>
    <row r="20487" spans="1:19" x14ac:dyDescent="0.15">
      <c r="A20487" s="129"/>
      <c r="B20487" s="86" t="s">
        <v>909</v>
      </c>
    </row>
    <row r="20488" spans="1:19" ht="9.75" thickBot="1" x14ac:dyDescent="0.2">
      <c r="A20488" s="81" t="s">
        <v>356</v>
      </c>
    </row>
    <row r="20489" spans="1:19" ht="11.25" thickBot="1" x14ac:dyDescent="0.2">
      <c r="A20489" s="106" t="s">
        <v>357</v>
      </c>
      <c r="B20489" s="106" t="s">
        <v>358</v>
      </c>
      <c r="C20489" s="146" t="s">
        <v>14494</v>
      </c>
      <c r="D20489" s="146" t="s">
        <v>14495</v>
      </c>
      <c r="E20489" s="146" t="s">
        <v>14496</v>
      </c>
      <c r="F20489" s="146" t="s">
        <v>0</v>
      </c>
      <c r="G20489" s="146" t="s">
        <v>1</v>
      </c>
      <c r="H20489" s="146" t="s">
        <v>2</v>
      </c>
      <c r="I20489" s="146" t="s">
        <v>14497</v>
      </c>
      <c r="J20489" s="146" t="s">
        <v>3</v>
      </c>
      <c r="K20489" s="146" t="s">
        <v>14498</v>
      </c>
      <c r="L20489" s="146" t="s">
        <v>7</v>
      </c>
      <c r="M20489" s="146" t="s">
        <v>14499</v>
      </c>
      <c r="N20489" s="146" t="s">
        <v>10</v>
      </c>
      <c r="O20489" s="146" t="s">
        <v>11</v>
      </c>
      <c r="P20489" s="146" t="s">
        <v>12</v>
      </c>
      <c r="Q20489" s="146" t="s">
        <v>13</v>
      </c>
      <c r="R20489" s="146" t="s">
        <v>14</v>
      </c>
      <c r="S20489" s="146" t="s">
        <v>15</v>
      </c>
    </row>
    <row r="20490" spans="1:19" ht="11.25" thickBot="1" x14ac:dyDescent="0.2">
      <c r="A20490" s="112"/>
      <c r="B20490" s="112"/>
      <c r="C20490" s="146" t="s">
        <v>111</v>
      </c>
      <c r="D20490" s="146" t="s">
        <v>111</v>
      </c>
      <c r="E20490" s="146" t="s">
        <v>111</v>
      </c>
      <c r="F20490" s="146" t="s">
        <v>111</v>
      </c>
      <c r="G20490" s="146" t="s">
        <v>111</v>
      </c>
      <c r="H20490" s="146" t="s">
        <v>111</v>
      </c>
      <c r="I20490" s="146" t="s">
        <v>111</v>
      </c>
      <c r="J20490" s="146" t="s">
        <v>111</v>
      </c>
      <c r="K20490" s="146" t="s">
        <v>111</v>
      </c>
      <c r="L20490" s="146" t="s">
        <v>111</v>
      </c>
      <c r="M20490" s="146" t="s">
        <v>111</v>
      </c>
      <c r="N20490" s="146" t="s">
        <v>111</v>
      </c>
      <c r="O20490" s="146" t="s">
        <v>111</v>
      </c>
      <c r="P20490" s="146" t="s">
        <v>111</v>
      </c>
      <c r="Q20490" s="146" t="s">
        <v>111</v>
      </c>
      <c r="R20490" s="146" t="s">
        <v>111</v>
      </c>
      <c r="S20490" s="146" t="s">
        <v>111</v>
      </c>
    </row>
    <row r="20491" spans="1:19" ht="11.25" thickBot="1" x14ac:dyDescent="0.2">
      <c r="A20491" s="107">
        <v>1</v>
      </c>
      <c r="B20491" s="132">
        <v>0.45798611111111115</v>
      </c>
      <c r="C20491" s="141" t="s">
        <v>14500</v>
      </c>
      <c r="D20491" s="141" t="s">
        <v>14500</v>
      </c>
      <c r="E20491" s="141" t="s">
        <v>14500</v>
      </c>
      <c r="F20491" s="108">
        <v>0</v>
      </c>
      <c r="G20491" s="108">
        <v>0</v>
      </c>
      <c r="H20491" s="108">
        <v>0</v>
      </c>
      <c r="I20491" s="108">
        <v>-4.9000000000000002E-2</v>
      </c>
      <c r="J20491" s="141" t="s">
        <v>14500</v>
      </c>
      <c r="K20491" s="108">
        <v>1.4330000000000001</v>
      </c>
      <c r="L20491" s="133">
        <v>0.63070000000000004</v>
      </c>
      <c r="M20491" s="141" t="s">
        <v>14500</v>
      </c>
      <c r="N20491" s="141" t="s">
        <v>14528</v>
      </c>
      <c r="O20491" s="141" t="s">
        <v>14529</v>
      </c>
      <c r="P20491" s="141" t="s">
        <v>14500</v>
      </c>
      <c r="Q20491" s="108">
        <v>1E-3</v>
      </c>
      <c r="R20491" s="141" t="s">
        <v>14500</v>
      </c>
      <c r="S20491" s="141" t="s">
        <v>14500</v>
      </c>
    </row>
    <row r="20492" spans="1:19" ht="11.25" thickBot="1" x14ac:dyDescent="0.2">
      <c r="A20492" s="112"/>
    </row>
    <row r="20493" spans="1:19" ht="11.25" thickBot="1" x14ac:dyDescent="0.2">
      <c r="A20493" s="135" t="s">
        <v>362</v>
      </c>
      <c r="B20493" s="112"/>
      <c r="C20493" s="141" t="s">
        <v>14501</v>
      </c>
      <c r="D20493" s="141" t="s">
        <v>14501</v>
      </c>
      <c r="E20493" s="141" t="s">
        <v>14501</v>
      </c>
      <c r="F20493" s="136">
        <v>0</v>
      </c>
      <c r="G20493" s="136">
        <v>0</v>
      </c>
      <c r="H20493" s="136">
        <v>0</v>
      </c>
      <c r="I20493" s="136">
        <v>-4.9000000000000002E-2</v>
      </c>
      <c r="J20493" s="141" t="s">
        <v>14501</v>
      </c>
      <c r="K20493" s="136">
        <v>1.4330000000000001</v>
      </c>
      <c r="L20493" s="137">
        <v>0.63070000000000004</v>
      </c>
      <c r="M20493" s="141" t="s">
        <v>14501</v>
      </c>
      <c r="N20493" s="141" t="s">
        <v>14530</v>
      </c>
      <c r="O20493" s="141" t="s">
        <v>14531</v>
      </c>
      <c r="P20493" s="141" t="s">
        <v>14501</v>
      </c>
      <c r="Q20493" s="136">
        <v>1E-3</v>
      </c>
      <c r="R20493" s="141" t="s">
        <v>14501</v>
      </c>
      <c r="S20493" s="141" t="s">
        <v>14501</v>
      </c>
    </row>
    <row r="20494" spans="1:19" ht="11.25" thickBot="1" x14ac:dyDescent="0.2">
      <c r="A20494" s="112"/>
    </row>
    <row r="20495" spans="1:19" ht="11.25" thickBot="1" x14ac:dyDescent="0.2">
      <c r="A20495" s="138" t="s">
        <v>364</v>
      </c>
      <c r="B20495" s="112"/>
      <c r="C20495" s="141" t="s">
        <v>14501</v>
      </c>
      <c r="D20495" s="141" t="s">
        <v>14501</v>
      </c>
      <c r="E20495" s="141" t="s">
        <v>14501</v>
      </c>
      <c r="F20495" s="136">
        <v>0</v>
      </c>
      <c r="G20495" s="136">
        <v>0</v>
      </c>
      <c r="H20495" s="136">
        <v>0</v>
      </c>
      <c r="I20495" s="136">
        <v>0</v>
      </c>
      <c r="J20495" s="141" t="s">
        <v>14501</v>
      </c>
      <c r="K20495" s="136">
        <v>0</v>
      </c>
      <c r="L20495" s="140" t="s">
        <v>3713</v>
      </c>
      <c r="M20495" s="141" t="s">
        <v>14501</v>
      </c>
      <c r="N20495" s="141" t="s">
        <v>14501</v>
      </c>
      <c r="O20495" s="141" t="s">
        <v>14501</v>
      </c>
      <c r="P20495" s="141" t="s">
        <v>14501</v>
      </c>
      <c r="Q20495" s="136">
        <v>0</v>
      </c>
      <c r="R20495" s="141" t="s">
        <v>14501</v>
      </c>
      <c r="S20495" s="141" t="s">
        <v>14501</v>
      </c>
    </row>
    <row r="20496" spans="1:19" ht="11.25" thickBot="1" x14ac:dyDescent="0.2">
      <c r="A20496" s="112"/>
    </row>
    <row r="20497" spans="1:19" ht="11.25" thickBot="1" x14ac:dyDescent="0.2">
      <c r="A20497" s="139" t="s">
        <v>366</v>
      </c>
      <c r="B20497" s="112"/>
      <c r="C20497" s="141" t="s">
        <v>14501</v>
      </c>
      <c r="D20497" s="141" t="s">
        <v>14501</v>
      </c>
      <c r="E20497" s="141" t="s">
        <v>14501</v>
      </c>
      <c r="F20497" s="136">
        <v>0</v>
      </c>
      <c r="G20497" s="136">
        <v>0</v>
      </c>
      <c r="H20497" s="136">
        <v>0</v>
      </c>
      <c r="I20497" s="136">
        <v>0</v>
      </c>
      <c r="J20497" s="141" t="s">
        <v>14501</v>
      </c>
      <c r="K20497" s="136">
        <v>0</v>
      </c>
      <c r="L20497" s="140" t="s">
        <v>3713</v>
      </c>
      <c r="M20497" s="141" t="s">
        <v>14501</v>
      </c>
      <c r="N20497" s="141" t="s">
        <v>14501</v>
      </c>
      <c r="O20497" s="141" t="s">
        <v>14501</v>
      </c>
      <c r="P20497" s="141" t="s">
        <v>14501</v>
      </c>
      <c r="Q20497" s="136">
        <v>0</v>
      </c>
      <c r="R20497" s="141" t="s">
        <v>14501</v>
      </c>
      <c r="S20497" s="141" t="s">
        <v>14501</v>
      </c>
    </row>
    <row r="20498" spans="1:19" ht="11.25" thickBot="1" x14ac:dyDescent="0.2">
      <c r="A20498" s="112"/>
    </row>
    <row r="20499" spans="1:19" ht="11.25" thickBot="1" x14ac:dyDescent="0.2">
      <c r="A20499" s="106" t="s">
        <v>357</v>
      </c>
      <c r="B20499" s="106" t="s">
        <v>358</v>
      </c>
      <c r="C20499" s="146" t="s">
        <v>16</v>
      </c>
      <c r="D20499" s="146" t="s">
        <v>14502</v>
      </c>
      <c r="E20499" s="146" t="s">
        <v>14503</v>
      </c>
      <c r="F20499" s="146" t="s">
        <v>20</v>
      </c>
      <c r="G20499" s="146" t="s">
        <v>21</v>
      </c>
      <c r="H20499" s="146" t="s">
        <v>22</v>
      </c>
      <c r="I20499" s="146" t="s">
        <v>23</v>
      </c>
      <c r="J20499" s="146" t="s">
        <v>24</v>
      </c>
      <c r="K20499" s="146" t="s">
        <v>26</v>
      </c>
      <c r="L20499" s="146" t="s">
        <v>14504</v>
      </c>
      <c r="M20499" s="146" t="s">
        <v>27</v>
      </c>
      <c r="N20499" s="146" t="s">
        <v>28</v>
      </c>
      <c r="O20499" s="146" t="s">
        <v>29</v>
      </c>
      <c r="P20499" s="146" t="s">
        <v>30</v>
      </c>
      <c r="Q20499" s="146" t="s">
        <v>14505</v>
      </c>
      <c r="R20499" s="146" t="s">
        <v>32</v>
      </c>
      <c r="S20499" s="146" t="s">
        <v>33</v>
      </c>
    </row>
    <row r="20500" spans="1:19" ht="11.25" thickBot="1" x14ac:dyDescent="0.2">
      <c r="A20500" s="112"/>
      <c r="B20500" s="112"/>
      <c r="C20500" s="146" t="s">
        <v>111</v>
      </c>
      <c r="D20500" s="146" t="s">
        <v>111</v>
      </c>
      <c r="E20500" s="146" t="s">
        <v>111</v>
      </c>
      <c r="F20500" s="146" t="s">
        <v>111</v>
      </c>
      <c r="G20500" s="146" t="s">
        <v>111</v>
      </c>
      <c r="H20500" s="146" t="s">
        <v>111</v>
      </c>
      <c r="I20500" s="146" t="s">
        <v>111</v>
      </c>
      <c r="J20500" s="146" t="s">
        <v>111</v>
      </c>
      <c r="K20500" s="146" t="s">
        <v>111</v>
      </c>
      <c r="L20500" s="146" t="s">
        <v>111</v>
      </c>
      <c r="M20500" s="146" t="s">
        <v>111</v>
      </c>
      <c r="N20500" s="146" t="s">
        <v>111</v>
      </c>
      <c r="O20500" s="146" t="s">
        <v>111</v>
      </c>
      <c r="P20500" s="146" t="s">
        <v>111</v>
      </c>
      <c r="Q20500" s="146" t="s">
        <v>111</v>
      </c>
      <c r="R20500" s="146" t="s">
        <v>111</v>
      </c>
      <c r="S20500" s="146" t="s">
        <v>111</v>
      </c>
    </row>
    <row r="20501" spans="1:19" ht="11.25" thickBot="1" x14ac:dyDescent="0.2">
      <c r="A20501" s="107">
        <v>1</v>
      </c>
      <c r="B20501" s="132">
        <v>0.45798611111111115</v>
      </c>
      <c r="C20501" s="141" t="s">
        <v>14500</v>
      </c>
      <c r="D20501" s="108">
        <v>-1E-3</v>
      </c>
      <c r="E20501" s="141" t="s">
        <v>14500</v>
      </c>
      <c r="F20501" s="133">
        <v>0.55474999999999997</v>
      </c>
      <c r="G20501" s="141" t="s">
        <v>14512</v>
      </c>
      <c r="H20501" s="141" t="s">
        <v>14513</v>
      </c>
      <c r="I20501" s="108">
        <v>1E-3</v>
      </c>
      <c r="J20501" s="141" t="s">
        <v>14529</v>
      </c>
      <c r="K20501" s="133">
        <v>0.53522000000000003</v>
      </c>
      <c r="L20501" s="108">
        <v>1E-3</v>
      </c>
      <c r="M20501" s="141" t="s">
        <v>14500</v>
      </c>
      <c r="N20501" s="108">
        <v>3.6999999999999998E-2</v>
      </c>
      <c r="O20501" s="141" t="s">
        <v>14500</v>
      </c>
      <c r="P20501" s="141" t="s">
        <v>14500</v>
      </c>
      <c r="Q20501" s="108">
        <v>-1.2E-2</v>
      </c>
      <c r="R20501" s="108">
        <v>4.3999999999999997E-2</v>
      </c>
      <c r="S20501" s="108">
        <v>6.0000000000000001E-3</v>
      </c>
    </row>
    <row r="20502" spans="1:19" ht="11.25" thickBot="1" x14ac:dyDescent="0.2">
      <c r="A20502" s="112"/>
    </row>
    <row r="20503" spans="1:19" ht="11.25" thickBot="1" x14ac:dyDescent="0.2">
      <c r="A20503" s="135" t="s">
        <v>362</v>
      </c>
      <c r="B20503" s="112"/>
      <c r="C20503" s="141" t="s">
        <v>14501</v>
      </c>
      <c r="D20503" s="136">
        <v>-1E-3</v>
      </c>
      <c r="E20503" s="141" t="s">
        <v>14501</v>
      </c>
      <c r="F20503" s="137">
        <v>0.55474999999999997</v>
      </c>
      <c r="G20503" s="141" t="s">
        <v>14514</v>
      </c>
      <c r="H20503" s="141" t="s">
        <v>14515</v>
      </c>
      <c r="I20503" s="136">
        <v>1E-3</v>
      </c>
      <c r="J20503" s="141" t="s">
        <v>14531</v>
      </c>
      <c r="K20503" s="137">
        <v>0.53522000000000003</v>
      </c>
      <c r="L20503" s="136">
        <v>1E-3</v>
      </c>
      <c r="M20503" s="141" t="s">
        <v>14501</v>
      </c>
      <c r="N20503" s="136">
        <v>3.6999999999999998E-2</v>
      </c>
      <c r="O20503" s="141" t="s">
        <v>14501</v>
      </c>
      <c r="P20503" s="141" t="s">
        <v>14501</v>
      </c>
      <c r="Q20503" s="136">
        <v>-1.2E-2</v>
      </c>
      <c r="R20503" s="136">
        <v>4.3999999999999997E-2</v>
      </c>
      <c r="S20503" s="136">
        <v>6.0000000000000001E-3</v>
      </c>
    </row>
    <row r="20504" spans="1:19" ht="11.25" thickBot="1" x14ac:dyDescent="0.2">
      <c r="A20504" s="112"/>
    </row>
    <row r="20505" spans="1:19" ht="11.25" thickBot="1" x14ac:dyDescent="0.2">
      <c r="A20505" s="138" t="s">
        <v>364</v>
      </c>
      <c r="B20505" s="112"/>
      <c r="C20505" s="141" t="s">
        <v>14501</v>
      </c>
      <c r="D20505" s="136">
        <v>0</v>
      </c>
      <c r="E20505" s="141" t="s">
        <v>14501</v>
      </c>
      <c r="F20505" s="140" t="s">
        <v>3713</v>
      </c>
      <c r="G20505" s="141" t="s">
        <v>14501</v>
      </c>
      <c r="H20505" s="141" t="s">
        <v>14501</v>
      </c>
      <c r="I20505" s="136">
        <v>0</v>
      </c>
      <c r="J20505" s="141" t="s">
        <v>14501</v>
      </c>
      <c r="K20505" s="140" t="s">
        <v>3713</v>
      </c>
      <c r="L20505" s="136">
        <v>0</v>
      </c>
      <c r="M20505" s="141" t="s">
        <v>14501</v>
      </c>
      <c r="N20505" s="136">
        <v>0</v>
      </c>
      <c r="O20505" s="141" t="s">
        <v>14501</v>
      </c>
      <c r="P20505" s="141" t="s">
        <v>14501</v>
      </c>
      <c r="Q20505" s="136">
        <v>0</v>
      </c>
      <c r="R20505" s="136">
        <v>0</v>
      </c>
      <c r="S20505" s="136">
        <v>0</v>
      </c>
    </row>
    <row r="20506" spans="1:19" ht="11.25" thickBot="1" x14ac:dyDescent="0.2">
      <c r="A20506" s="112"/>
    </row>
    <row r="20507" spans="1:19" ht="11.25" thickBot="1" x14ac:dyDescent="0.2">
      <c r="A20507" s="139" t="s">
        <v>366</v>
      </c>
      <c r="B20507" s="112"/>
      <c r="C20507" s="141" t="s">
        <v>14501</v>
      </c>
      <c r="D20507" s="136">
        <v>0</v>
      </c>
      <c r="E20507" s="141" t="s">
        <v>14501</v>
      </c>
      <c r="F20507" s="140" t="s">
        <v>3713</v>
      </c>
      <c r="G20507" s="141" t="s">
        <v>14501</v>
      </c>
      <c r="H20507" s="141" t="s">
        <v>14501</v>
      </c>
      <c r="I20507" s="136">
        <v>0</v>
      </c>
      <c r="J20507" s="141" t="s">
        <v>14501</v>
      </c>
      <c r="K20507" s="140" t="s">
        <v>3713</v>
      </c>
      <c r="L20507" s="136">
        <v>0</v>
      </c>
      <c r="M20507" s="141" t="s">
        <v>14501</v>
      </c>
      <c r="N20507" s="136">
        <v>0</v>
      </c>
      <c r="O20507" s="141" t="s">
        <v>14501</v>
      </c>
      <c r="P20507" s="141" t="s">
        <v>14501</v>
      </c>
      <c r="Q20507" s="136">
        <v>0</v>
      </c>
      <c r="R20507" s="136">
        <v>0</v>
      </c>
      <c r="S20507" s="136">
        <v>0</v>
      </c>
    </row>
    <row r="20508" spans="1:19" ht="11.25" thickBot="1" x14ac:dyDescent="0.2">
      <c r="A20508" s="112"/>
    </row>
    <row r="20509" spans="1:19" ht="11.25" thickBot="1" x14ac:dyDescent="0.2">
      <c r="A20509" s="106" t="s">
        <v>357</v>
      </c>
      <c r="B20509" s="106" t="s">
        <v>358</v>
      </c>
      <c r="C20509" s="146" t="s">
        <v>35</v>
      </c>
      <c r="D20509" s="146" t="s">
        <v>36</v>
      </c>
      <c r="E20509" s="146" t="s">
        <v>14506</v>
      </c>
      <c r="F20509" s="146" t="s">
        <v>38</v>
      </c>
      <c r="G20509" s="146" t="s">
        <v>39</v>
      </c>
      <c r="H20509" s="146" t="s">
        <v>41</v>
      </c>
      <c r="I20509" s="146" t="s">
        <v>42</v>
      </c>
      <c r="J20509" s="146" t="s">
        <v>43</v>
      </c>
      <c r="K20509" s="146" t="s">
        <v>44</v>
      </c>
      <c r="L20509" s="146" t="s">
        <v>45</v>
      </c>
      <c r="M20509" s="146" t="s">
        <v>46</v>
      </c>
      <c r="N20509" s="146" t="s">
        <v>47</v>
      </c>
      <c r="O20509" s="146" t="s">
        <v>48</v>
      </c>
      <c r="P20509" s="146" t="s">
        <v>49</v>
      </c>
      <c r="Q20509" s="146" t="s">
        <v>50</v>
      </c>
      <c r="R20509" s="146" t="s">
        <v>51</v>
      </c>
      <c r="S20509" s="146" t="s">
        <v>52</v>
      </c>
    </row>
    <row r="20510" spans="1:19" ht="11.25" thickBot="1" x14ac:dyDescent="0.2">
      <c r="A20510" s="112"/>
      <c r="B20510" s="112"/>
      <c r="C20510" s="146" t="s">
        <v>111</v>
      </c>
      <c r="D20510" s="146" t="s">
        <v>111</v>
      </c>
      <c r="E20510" s="146" t="s">
        <v>111</v>
      </c>
      <c r="F20510" s="146" t="s">
        <v>111</v>
      </c>
      <c r="G20510" s="146" t="s">
        <v>111</v>
      </c>
      <c r="H20510" s="146" t="s">
        <v>111</v>
      </c>
      <c r="I20510" s="146" t="s">
        <v>111</v>
      </c>
      <c r="J20510" s="146" t="s">
        <v>111</v>
      </c>
      <c r="K20510" s="146" t="s">
        <v>111</v>
      </c>
      <c r="L20510" s="146" t="s">
        <v>111</v>
      </c>
      <c r="M20510" s="146" t="s">
        <v>111</v>
      </c>
      <c r="N20510" s="146" t="s">
        <v>111</v>
      </c>
      <c r="O20510" s="146" t="s">
        <v>111</v>
      </c>
      <c r="P20510" s="146" t="s">
        <v>111</v>
      </c>
      <c r="Q20510" s="146" t="s">
        <v>111</v>
      </c>
      <c r="R20510" s="146" t="s">
        <v>111</v>
      </c>
      <c r="S20510" s="146" t="s">
        <v>111</v>
      </c>
    </row>
    <row r="20511" spans="1:19" ht="11.25" thickBot="1" x14ac:dyDescent="0.2">
      <c r="A20511" s="107">
        <v>1</v>
      </c>
      <c r="B20511" s="132">
        <v>0.45798611111111115</v>
      </c>
      <c r="C20511" s="133">
        <v>0.48193000000000003</v>
      </c>
      <c r="D20511" s="141" t="s">
        <v>14500</v>
      </c>
      <c r="E20511" s="141" t="s">
        <v>14500</v>
      </c>
      <c r="F20511" s="141" t="s">
        <v>14500</v>
      </c>
      <c r="G20511" s="141" t="s">
        <v>14500</v>
      </c>
      <c r="H20511" s="108">
        <v>2E-3</v>
      </c>
      <c r="I20511" s="108">
        <v>1E-3</v>
      </c>
      <c r="J20511" s="141" t="s">
        <v>14532</v>
      </c>
      <c r="K20511" s="141" t="s">
        <v>14500</v>
      </c>
      <c r="L20511" s="141" t="s">
        <v>14516</v>
      </c>
      <c r="M20511" s="141" t="s">
        <v>14500</v>
      </c>
      <c r="N20511" s="141" t="s">
        <v>14500</v>
      </c>
      <c r="O20511" s="141" t="s">
        <v>14500</v>
      </c>
      <c r="P20511" s="141" t="s">
        <v>14500</v>
      </c>
      <c r="Q20511" s="141" t="s">
        <v>14500</v>
      </c>
      <c r="R20511" s="141" t="s">
        <v>14500</v>
      </c>
      <c r="S20511" s="141" t="s">
        <v>14500</v>
      </c>
    </row>
    <row r="20512" spans="1:19" ht="11.25" thickBot="1" x14ac:dyDescent="0.2">
      <c r="A20512" s="112"/>
    </row>
    <row r="20513" spans="1:19" ht="11.25" thickBot="1" x14ac:dyDescent="0.2">
      <c r="A20513" s="135" t="s">
        <v>362</v>
      </c>
      <c r="B20513" s="112"/>
      <c r="C20513" s="137">
        <v>0.48193000000000003</v>
      </c>
      <c r="D20513" s="141" t="s">
        <v>14501</v>
      </c>
      <c r="E20513" s="141" t="s">
        <v>14501</v>
      </c>
      <c r="F20513" s="141" t="s">
        <v>14501</v>
      </c>
      <c r="G20513" s="141" t="s">
        <v>14501</v>
      </c>
      <c r="H20513" s="136">
        <v>2E-3</v>
      </c>
      <c r="I20513" s="136">
        <v>1E-3</v>
      </c>
      <c r="J20513" s="141" t="s">
        <v>14533</v>
      </c>
      <c r="K20513" s="141" t="s">
        <v>14501</v>
      </c>
      <c r="L20513" s="141" t="s">
        <v>14517</v>
      </c>
      <c r="M20513" s="141" t="s">
        <v>14501</v>
      </c>
      <c r="N20513" s="141" t="s">
        <v>14501</v>
      </c>
      <c r="O20513" s="141" t="s">
        <v>14501</v>
      </c>
      <c r="P20513" s="141" t="s">
        <v>14501</v>
      </c>
      <c r="Q20513" s="141" t="s">
        <v>14501</v>
      </c>
      <c r="R20513" s="141" t="s">
        <v>14501</v>
      </c>
      <c r="S20513" s="141" t="s">
        <v>14501</v>
      </c>
    </row>
    <row r="20514" spans="1:19" ht="11.25" thickBot="1" x14ac:dyDescent="0.2">
      <c r="A20514" s="112"/>
    </row>
    <row r="20515" spans="1:19" ht="11.25" thickBot="1" x14ac:dyDescent="0.2">
      <c r="A20515" s="138" t="s">
        <v>364</v>
      </c>
      <c r="B20515" s="112"/>
      <c r="C20515" s="140" t="s">
        <v>3713</v>
      </c>
      <c r="D20515" s="141" t="s">
        <v>14501</v>
      </c>
      <c r="E20515" s="141" t="s">
        <v>14501</v>
      </c>
      <c r="F20515" s="141" t="s">
        <v>14501</v>
      </c>
      <c r="G20515" s="141" t="s">
        <v>14501</v>
      </c>
      <c r="H20515" s="136">
        <v>0</v>
      </c>
      <c r="I20515" s="136">
        <v>0</v>
      </c>
      <c r="J20515" s="141" t="s">
        <v>14501</v>
      </c>
      <c r="K20515" s="141" t="s">
        <v>14501</v>
      </c>
      <c r="L20515" s="141" t="s">
        <v>14501</v>
      </c>
      <c r="M20515" s="141" t="s">
        <v>14501</v>
      </c>
      <c r="N20515" s="141" t="s">
        <v>14501</v>
      </c>
      <c r="O20515" s="141" t="s">
        <v>14501</v>
      </c>
      <c r="P20515" s="141" t="s">
        <v>14501</v>
      </c>
      <c r="Q20515" s="141" t="s">
        <v>14501</v>
      </c>
      <c r="R20515" s="141" t="s">
        <v>14501</v>
      </c>
      <c r="S20515" s="141" t="s">
        <v>14501</v>
      </c>
    </row>
    <row r="20516" spans="1:19" ht="11.25" thickBot="1" x14ac:dyDescent="0.2">
      <c r="A20516" s="112"/>
    </row>
    <row r="20517" spans="1:19" ht="11.25" thickBot="1" x14ac:dyDescent="0.2">
      <c r="A20517" s="139" t="s">
        <v>366</v>
      </c>
      <c r="B20517" s="112"/>
      <c r="C20517" s="140" t="s">
        <v>3713</v>
      </c>
      <c r="D20517" s="141" t="s">
        <v>14501</v>
      </c>
      <c r="E20517" s="141" t="s">
        <v>14501</v>
      </c>
      <c r="F20517" s="141" t="s">
        <v>14501</v>
      </c>
      <c r="G20517" s="141" t="s">
        <v>14501</v>
      </c>
      <c r="H20517" s="136">
        <v>0</v>
      </c>
      <c r="I20517" s="136">
        <v>0</v>
      </c>
      <c r="J20517" s="141" t="s">
        <v>14501</v>
      </c>
      <c r="K20517" s="141" t="s">
        <v>14501</v>
      </c>
      <c r="L20517" s="141" t="s">
        <v>14501</v>
      </c>
      <c r="M20517" s="141" t="s">
        <v>14501</v>
      </c>
      <c r="N20517" s="141" t="s">
        <v>14501</v>
      </c>
      <c r="O20517" s="141" t="s">
        <v>14501</v>
      </c>
      <c r="P20517" s="141" t="s">
        <v>14501</v>
      </c>
      <c r="Q20517" s="141" t="s">
        <v>14501</v>
      </c>
      <c r="R20517" s="141" t="s">
        <v>14501</v>
      </c>
      <c r="S20517" s="141" t="s">
        <v>14501</v>
      </c>
    </row>
    <row r="20518" spans="1:19" ht="11.25" thickBot="1" x14ac:dyDescent="0.2">
      <c r="A20518" s="112"/>
    </row>
    <row r="20519" spans="1:19" ht="11.25" thickBot="1" x14ac:dyDescent="0.2">
      <c r="A20519" s="106" t="s">
        <v>357</v>
      </c>
      <c r="B20519" s="106" t="s">
        <v>358</v>
      </c>
      <c r="C20519" s="146" t="s">
        <v>53</v>
      </c>
      <c r="D20519" s="146" t="s">
        <v>54</v>
      </c>
      <c r="E20519" s="146" t="s">
        <v>55</v>
      </c>
      <c r="F20519" s="146" t="s">
        <v>56</v>
      </c>
      <c r="G20519" s="146" t="s">
        <v>14507</v>
      </c>
      <c r="H20519" s="146" t="s">
        <v>57</v>
      </c>
      <c r="I20519" s="146" t="s">
        <v>59</v>
      </c>
      <c r="J20519" s="146" t="s">
        <v>14508</v>
      </c>
      <c r="K20519" s="146" t="s">
        <v>60</v>
      </c>
      <c r="L20519" s="146" t="s">
        <v>61</v>
      </c>
      <c r="M20519" s="146" t="s">
        <v>62</v>
      </c>
      <c r="N20519" s="146" t="s">
        <v>14509</v>
      </c>
      <c r="O20519" s="146" t="s">
        <v>63</v>
      </c>
      <c r="P20519" s="146" t="s">
        <v>64</v>
      </c>
      <c r="Q20519" s="146" t="s">
        <v>66</v>
      </c>
      <c r="R20519" s="146" t="s">
        <v>14510</v>
      </c>
      <c r="S20519" s="146" t="s">
        <v>67</v>
      </c>
    </row>
    <row r="20520" spans="1:19" ht="11.25" thickBot="1" x14ac:dyDescent="0.2">
      <c r="A20520" s="112"/>
      <c r="B20520" s="112"/>
      <c r="C20520" s="146" t="s">
        <v>111</v>
      </c>
      <c r="D20520" s="146" t="s">
        <v>111</v>
      </c>
      <c r="E20520" s="146" t="s">
        <v>111</v>
      </c>
      <c r="F20520" s="146" t="s">
        <v>111</v>
      </c>
      <c r="G20520" s="146" t="s">
        <v>111</v>
      </c>
      <c r="H20520" s="146" t="s">
        <v>111</v>
      </c>
      <c r="I20520" s="146" t="s">
        <v>111</v>
      </c>
      <c r="J20520" s="146" t="s">
        <v>111</v>
      </c>
      <c r="K20520" s="146" t="s">
        <v>111</v>
      </c>
      <c r="L20520" s="146" t="s">
        <v>111</v>
      </c>
      <c r="M20520" s="146" t="s">
        <v>111</v>
      </c>
      <c r="N20520" s="146" t="s">
        <v>111</v>
      </c>
      <c r="O20520" s="146" t="s">
        <v>111</v>
      </c>
      <c r="P20520" s="146" t="s">
        <v>111</v>
      </c>
      <c r="Q20520" s="146" t="s">
        <v>111</v>
      </c>
      <c r="R20520" s="146" t="s">
        <v>111</v>
      </c>
      <c r="S20520" s="146" t="s">
        <v>111</v>
      </c>
    </row>
    <row r="20521" spans="1:19" ht="11.25" thickBot="1" x14ac:dyDescent="0.2">
      <c r="A20521" s="107">
        <v>1</v>
      </c>
      <c r="B20521" s="132">
        <v>0.45798611111111115</v>
      </c>
      <c r="C20521" s="141" t="s">
        <v>14500</v>
      </c>
      <c r="D20521" s="141" t="s">
        <v>14500</v>
      </c>
      <c r="E20521" s="141" t="s">
        <v>14500</v>
      </c>
      <c r="F20521" s="141" t="s">
        <v>14500</v>
      </c>
      <c r="G20521" s="141" t="s">
        <v>14500</v>
      </c>
      <c r="H20521" s="108">
        <v>3.1E-2</v>
      </c>
      <c r="I20521" s="108">
        <v>2E-3</v>
      </c>
      <c r="J20521" s="141" t="s">
        <v>14518</v>
      </c>
      <c r="K20521" s="141" t="s">
        <v>14500</v>
      </c>
      <c r="L20521" s="141" t="s">
        <v>14500</v>
      </c>
      <c r="M20521" s="108">
        <v>5.0000000000000001E-3</v>
      </c>
      <c r="N20521" s="141" t="s">
        <v>14519</v>
      </c>
      <c r="O20521" s="108">
        <v>5.0000000000000001E-3</v>
      </c>
      <c r="P20521" s="108">
        <v>-5.0000000000000001E-3</v>
      </c>
      <c r="Q20521" s="133">
        <v>0.41243999999999997</v>
      </c>
      <c r="R20521" s="141" t="s">
        <v>14500</v>
      </c>
      <c r="S20521" s="141" t="s">
        <v>14500</v>
      </c>
    </row>
    <row r="20522" spans="1:19" ht="11.25" thickBot="1" x14ac:dyDescent="0.2">
      <c r="A20522" s="112"/>
    </row>
    <row r="20523" spans="1:19" ht="11.25" thickBot="1" x14ac:dyDescent="0.2">
      <c r="A20523" s="135" t="s">
        <v>362</v>
      </c>
      <c r="B20523" s="112"/>
      <c r="C20523" s="141" t="s">
        <v>14501</v>
      </c>
      <c r="D20523" s="141" t="s">
        <v>14501</v>
      </c>
      <c r="E20523" s="141" t="s">
        <v>14501</v>
      </c>
      <c r="F20523" s="141" t="s">
        <v>14501</v>
      </c>
      <c r="G20523" s="141" t="s">
        <v>14501</v>
      </c>
      <c r="H20523" s="136">
        <v>3.1E-2</v>
      </c>
      <c r="I20523" s="136">
        <v>2E-3</v>
      </c>
      <c r="J20523" s="141" t="s">
        <v>14520</v>
      </c>
      <c r="K20523" s="141" t="s">
        <v>14501</v>
      </c>
      <c r="L20523" s="141" t="s">
        <v>14501</v>
      </c>
      <c r="M20523" s="136">
        <v>5.0000000000000001E-3</v>
      </c>
      <c r="N20523" s="141" t="s">
        <v>14521</v>
      </c>
      <c r="O20523" s="136">
        <v>5.0000000000000001E-3</v>
      </c>
      <c r="P20523" s="136">
        <v>-5.0000000000000001E-3</v>
      </c>
      <c r="Q20523" s="137">
        <v>0.41243999999999997</v>
      </c>
      <c r="R20523" s="141" t="s">
        <v>14501</v>
      </c>
      <c r="S20523" s="141" t="s">
        <v>14501</v>
      </c>
    </row>
    <row r="20524" spans="1:19" ht="11.25" thickBot="1" x14ac:dyDescent="0.2">
      <c r="A20524" s="112"/>
    </row>
    <row r="20525" spans="1:19" ht="11.25" thickBot="1" x14ac:dyDescent="0.2">
      <c r="A20525" s="138" t="s">
        <v>364</v>
      </c>
      <c r="B20525" s="112"/>
      <c r="C20525" s="141" t="s">
        <v>14501</v>
      </c>
      <c r="D20525" s="141" t="s">
        <v>14501</v>
      </c>
      <c r="E20525" s="141" t="s">
        <v>14501</v>
      </c>
      <c r="F20525" s="141" t="s">
        <v>14501</v>
      </c>
      <c r="G20525" s="141" t="s">
        <v>14501</v>
      </c>
      <c r="H20525" s="136">
        <v>0</v>
      </c>
      <c r="I20525" s="136">
        <v>0</v>
      </c>
      <c r="J20525" s="141" t="s">
        <v>14501</v>
      </c>
      <c r="K20525" s="141" t="s">
        <v>14501</v>
      </c>
      <c r="L20525" s="141" t="s">
        <v>14501</v>
      </c>
      <c r="M20525" s="136">
        <v>0</v>
      </c>
      <c r="N20525" s="141" t="s">
        <v>14501</v>
      </c>
      <c r="O20525" s="136">
        <v>0</v>
      </c>
      <c r="P20525" s="136">
        <v>0</v>
      </c>
      <c r="Q20525" s="140" t="s">
        <v>3713</v>
      </c>
      <c r="R20525" s="141" t="s">
        <v>14501</v>
      </c>
      <c r="S20525" s="141" t="s">
        <v>14501</v>
      </c>
    </row>
    <row r="20526" spans="1:19" ht="11.25" thickBot="1" x14ac:dyDescent="0.2">
      <c r="A20526" s="112"/>
    </row>
    <row r="20527" spans="1:19" ht="11.25" thickBot="1" x14ac:dyDescent="0.2">
      <c r="A20527" s="139" t="s">
        <v>366</v>
      </c>
      <c r="B20527" s="112"/>
      <c r="C20527" s="141" t="s">
        <v>14501</v>
      </c>
      <c r="D20527" s="141" t="s">
        <v>14501</v>
      </c>
      <c r="E20527" s="141" t="s">
        <v>14501</v>
      </c>
      <c r="F20527" s="141" t="s">
        <v>14501</v>
      </c>
      <c r="G20527" s="141" t="s">
        <v>14501</v>
      </c>
      <c r="H20527" s="136">
        <v>0</v>
      </c>
      <c r="I20527" s="136">
        <v>0</v>
      </c>
      <c r="J20527" s="141" t="s">
        <v>14501</v>
      </c>
      <c r="K20527" s="141" t="s">
        <v>14501</v>
      </c>
      <c r="L20527" s="141" t="s">
        <v>14501</v>
      </c>
      <c r="M20527" s="136">
        <v>0</v>
      </c>
      <c r="N20527" s="141" t="s">
        <v>14501</v>
      </c>
      <c r="O20527" s="136">
        <v>0</v>
      </c>
      <c r="P20527" s="136">
        <v>0</v>
      </c>
      <c r="Q20527" s="140" t="s">
        <v>3713</v>
      </c>
      <c r="R20527" s="141" t="s">
        <v>14501</v>
      </c>
      <c r="S20527" s="141" t="s">
        <v>14501</v>
      </c>
    </row>
    <row r="20528" spans="1:19" ht="11.25" thickBot="1" x14ac:dyDescent="0.2">
      <c r="A20528" s="112"/>
    </row>
    <row r="20529" spans="1:19" ht="11.25" thickBot="1" x14ac:dyDescent="0.2">
      <c r="A20529" s="106" t="s">
        <v>357</v>
      </c>
      <c r="B20529" s="106" t="s">
        <v>358</v>
      </c>
      <c r="C20529" s="146" t="s">
        <v>68</v>
      </c>
      <c r="D20529" s="146" t="s">
        <v>14511</v>
      </c>
    </row>
    <row r="20530" spans="1:19" ht="11.25" thickBot="1" x14ac:dyDescent="0.2">
      <c r="A20530" s="112"/>
      <c r="B20530" s="112"/>
      <c r="C20530" s="146" t="s">
        <v>111</v>
      </c>
      <c r="D20530" s="146" t="s">
        <v>111</v>
      </c>
    </row>
    <row r="20531" spans="1:19" ht="11.25" thickBot="1" x14ac:dyDescent="0.2">
      <c r="A20531" s="107">
        <v>1</v>
      </c>
      <c r="B20531" s="132">
        <v>0.45798611111111115</v>
      </c>
      <c r="C20531" s="141" t="s">
        <v>14500</v>
      </c>
      <c r="D20531" s="141" t="s">
        <v>14500</v>
      </c>
    </row>
    <row r="20532" spans="1:19" ht="11.25" thickBot="1" x14ac:dyDescent="0.2">
      <c r="A20532" s="112"/>
    </row>
    <row r="20533" spans="1:19" ht="11.25" thickBot="1" x14ac:dyDescent="0.2">
      <c r="A20533" s="135" t="s">
        <v>362</v>
      </c>
      <c r="B20533" s="112"/>
      <c r="C20533" s="141" t="s">
        <v>14501</v>
      </c>
      <c r="D20533" s="141" t="s">
        <v>14501</v>
      </c>
    </row>
    <row r="20534" spans="1:19" ht="11.25" thickBot="1" x14ac:dyDescent="0.2">
      <c r="A20534" s="112"/>
    </row>
    <row r="20535" spans="1:19" ht="11.25" thickBot="1" x14ac:dyDescent="0.2">
      <c r="A20535" s="138" t="s">
        <v>364</v>
      </c>
      <c r="B20535" s="112"/>
      <c r="C20535" s="141" t="s">
        <v>14501</v>
      </c>
      <c r="D20535" s="141" t="s">
        <v>14501</v>
      </c>
    </row>
    <row r="20536" spans="1:19" ht="11.25" thickBot="1" x14ac:dyDescent="0.2">
      <c r="A20536" s="112"/>
    </row>
    <row r="20537" spans="1:19" ht="11.25" thickBot="1" x14ac:dyDescent="0.2">
      <c r="A20537" s="139" t="s">
        <v>366</v>
      </c>
      <c r="B20537" s="112"/>
      <c r="C20537" s="141" t="s">
        <v>14501</v>
      </c>
      <c r="D20537" s="141" t="s">
        <v>14501</v>
      </c>
    </row>
    <row r="20538" spans="1:19" ht="10.5" x14ac:dyDescent="0.15">
      <c r="A20538" s="112"/>
    </row>
    <row r="20539" spans="1:19" x14ac:dyDescent="0.15">
      <c r="A20539" s="129"/>
      <c r="B20539" s="86" t="s">
        <v>934</v>
      </c>
    </row>
    <row r="20540" spans="1:19" ht="9.75" thickBot="1" x14ac:dyDescent="0.2">
      <c r="A20540" s="81" t="s">
        <v>356</v>
      </c>
    </row>
    <row r="20541" spans="1:19" ht="11.25" thickBot="1" x14ac:dyDescent="0.2">
      <c r="A20541" s="106" t="s">
        <v>357</v>
      </c>
      <c r="B20541" s="106" t="s">
        <v>358</v>
      </c>
      <c r="C20541" s="146" t="s">
        <v>14494</v>
      </c>
      <c r="D20541" s="146" t="s">
        <v>14495</v>
      </c>
      <c r="E20541" s="146" t="s">
        <v>14496</v>
      </c>
      <c r="F20541" s="146" t="s">
        <v>0</v>
      </c>
      <c r="G20541" s="146" t="s">
        <v>1</v>
      </c>
      <c r="H20541" s="146" t="s">
        <v>2</v>
      </c>
      <c r="I20541" s="146" t="s">
        <v>14497</v>
      </c>
      <c r="J20541" s="146" t="s">
        <v>3</v>
      </c>
      <c r="K20541" s="146" t="s">
        <v>14498</v>
      </c>
      <c r="L20541" s="146" t="s">
        <v>7</v>
      </c>
      <c r="M20541" s="146" t="s">
        <v>14499</v>
      </c>
      <c r="N20541" s="146" t="s">
        <v>10</v>
      </c>
      <c r="O20541" s="146" t="s">
        <v>11</v>
      </c>
      <c r="P20541" s="146" t="s">
        <v>12</v>
      </c>
      <c r="Q20541" s="146" t="s">
        <v>13</v>
      </c>
      <c r="R20541" s="146" t="s">
        <v>14</v>
      </c>
      <c r="S20541" s="146" t="s">
        <v>15</v>
      </c>
    </row>
    <row r="20542" spans="1:19" ht="11.25" thickBot="1" x14ac:dyDescent="0.2">
      <c r="A20542" s="112"/>
      <c r="B20542" s="112"/>
      <c r="C20542" s="146" t="s">
        <v>111</v>
      </c>
      <c r="D20542" s="146" t="s">
        <v>111</v>
      </c>
      <c r="E20542" s="146" t="s">
        <v>111</v>
      </c>
      <c r="F20542" s="146" t="s">
        <v>111</v>
      </c>
      <c r="G20542" s="146" t="s">
        <v>111</v>
      </c>
      <c r="H20542" s="146" t="s">
        <v>111</v>
      </c>
      <c r="I20542" s="146" t="s">
        <v>111</v>
      </c>
      <c r="J20542" s="146" t="s">
        <v>111</v>
      </c>
      <c r="K20542" s="146" t="s">
        <v>111</v>
      </c>
      <c r="L20542" s="146" t="s">
        <v>111</v>
      </c>
      <c r="M20542" s="146" t="s">
        <v>111</v>
      </c>
      <c r="N20542" s="146" t="s">
        <v>111</v>
      </c>
      <c r="O20542" s="146" t="s">
        <v>111</v>
      </c>
      <c r="P20542" s="146" t="s">
        <v>111</v>
      </c>
      <c r="Q20542" s="146" t="s">
        <v>111</v>
      </c>
      <c r="R20542" s="146" t="s">
        <v>111</v>
      </c>
      <c r="S20542" s="146" t="s">
        <v>111</v>
      </c>
    </row>
    <row r="20543" spans="1:19" ht="11.25" thickBot="1" x14ac:dyDescent="0.2">
      <c r="A20543" s="107">
        <v>1</v>
      </c>
      <c r="B20543" s="132">
        <v>0.46311342592592591</v>
      </c>
      <c r="C20543" s="141" t="s">
        <v>14500</v>
      </c>
      <c r="D20543" s="141" t="s">
        <v>14500</v>
      </c>
      <c r="E20543" s="141" t="s">
        <v>14500</v>
      </c>
      <c r="F20543" s="108">
        <v>1.2E-2</v>
      </c>
      <c r="G20543" s="108">
        <v>4.0000000000000001E-3</v>
      </c>
      <c r="H20543" s="108">
        <v>2.1000000000000001E-2</v>
      </c>
      <c r="I20543" s="108">
        <v>-5.6000000000000001E-2</v>
      </c>
      <c r="J20543" s="141" t="s">
        <v>14500</v>
      </c>
      <c r="K20543" s="108">
        <v>0.99299999999999999</v>
      </c>
      <c r="L20543" s="133">
        <v>0.55196999999999996</v>
      </c>
      <c r="M20543" s="141" t="s">
        <v>14534</v>
      </c>
      <c r="N20543" s="108">
        <v>2E-3</v>
      </c>
      <c r="O20543" s="108">
        <v>0</v>
      </c>
      <c r="P20543" s="108">
        <v>1E-3</v>
      </c>
      <c r="Q20543" s="108">
        <v>3.7999999999999999E-2</v>
      </c>
      <c r="R20543" s="108">
        <v>0</v>
      </c>
      <c r="S20543" s="108">
        <v>1.0999999999999999E-2</v>
      </c>
    </row>
    <row r="20544" spans="1:19" ht="11.25" thickBot="1" x14ac:dyDescent="0.2">
      <c r="A20544" s="112"/>
    </row>
    <row r="20545" spans="1:19" ht="11.25" thickBot="1" x14ac:dyDescent="0.2">
      <c r="A20545" s="135" t="s">
        <v>362</v>
      </c>
      <c r="B20545" s="112"/>
      <c r="C20545" s="141" t="s">
        <v>14501</v>
      </c>
      <c r="D20545" s="141" t="s">
        <v>14501</v>
      </c>
      <c r="E20545" s="141" t="s">
        <v>14501</v>
      </c>
      <c r="F20545" s="136">
        <v>1.2E-2</v>
      </c>
      <c r="G20545" s="136">
        <v>4.0000000000000001E-3</v>
      </c>
      <c r="H20545" s="136">
        <v>2.1000000000000001E-2</v>
      </c>
      <c r="I20545" s="136">
        <v>-5.6000000000000001E-2</v>
      </c>
      <c r="J20545" s="141" t="s">
        <v>14501</v>
      </c>
      <c r="K20545" s="136">
        <v>0.99299999999999999</v>
      </c>
      <c r="L20545" s="137">
        <v>0.55196999999999996</v>
      </c>
      <c r="M20545" s="141" t="s">
        <v>14535</v>
      </c>
      <c r="N20545" s="136">
        <v>2E-3</v>
      </c>
      <c r="O20545" s="136">
        <v>0</v>
      </c>
      <c r="P20545" s="136">
        <v>1E-3</v>
      </c>
      <c r="Q20545" s="136">
        <v>3.7999999999999999E-2</v>
      </c>
      <c r="R20545" s="136">
        <v>0</v>
      </c>
      <c r="S20545" s="136">
        <v>1.0999999999999999E-2</v>
      </c>
    </row>
    <row r="20546" spans="1:19" ht="11.25" thickBot="1" x14ac:dyDescent="0.2">
      <c r="A20546" s="112"/>
    </row>
    <row r="20547" spans="1:19" ht="11.25" thickBot="1" x14ac:dyDescent="0.2">
      <c r="A20547" s="138" t="s">
        <v>364</v>
      </c>
      <c r="B20547" s="112"/>
      <c r="C20547" s="141" t="s">
        <v>14501</v>
      </c>
      <c r="D20547" s="141" t="s">
        <v>14501</v>
      </c>
      <c r="E20547" s="141" t="s">
        <v>14501</v>
      </c>
      <c r="F20547" s="136">
        <v>0</v>
      </c>
      <c r="G20547" s="136">
        <v>0</v>
      </c>
      <c r="H20547" s="136">
        <v>0</v>
      </c>
      <c r="I20547" s="136">
        <v>0</v>
      </c>
      <c r="J20547" s="141" t="s">
        <v>14501</v>
      </c>
      <c r="K20547" s="136">
        <v>0</v>
      </c>
      <c r="L20547" s="140" t="s">
        <v>3713</v>
      </c>
      <c r="M20547" s="141" t="s">
        <v>3712</v>
      </c>
      <c r="N20547" s="136">
        <v>0</v>
      </c>
      <c r="O20547" s="136">
        <v>0</v>
      </c>
      <c r="P20547" s="136">
        <v>0</v>
      </c>
      <c r="Q20547" s="136">
        <v>0</v>
      </c>
      <c r="R20547" s="136">
        <v>0</v>
      </c>
      <c r="S20547" s="136">
        <v>0</v>
      </c>
    </row>
    <row r="20548" spans="1:19" ht="11.25" thickBot="1" x14ac:dyDescent="0.2">
      <c r="A20548" s="112"/>
    </row>
    <row r="20549" spans="1:19" ht="11.25" thickBot="1" x14ac:dyDescent="0.2">
      <c r="A20549" s="139" t="s">
        <v>366</v>
      </c>
      <c r="B20549" s="112"/>
      <c r="C20549" s="141" t="s">
        <v>14501</v>
      </c>
      <c r="D20549" s="141" t="s">
        <v>14501</v>
      </c>
      <c r="E20549" s="141" t="s">
        <v>14501</v>
      </c>
      <c r="F20549" s="136">
        <v>0</v>
      </c>
      <c r="G20549" s="136">
        <v>0</v>
      </c>
      <c r="H20549" s="136">
        <v>0</v>
      </c>
      <c r="I20549" s="136">
        <v>0</v>
      </c>
      <c r="J20549" s="141" t="s">
        <v>14501</v>
      </c>
      <c r="K20549" s="136">
        <v>0</v>
      </c>
      <c r="L20549" s="140" t="s">
        <v>3713</v>
      </c>
      <c r="M20549" s="141" t="s">
        <v>3712</v>
      </c>
      <c r="N20549" s="136">
        <v>0</v>
      </c>
      <c r="O20549" s="136">
        <v>0</v>
      </c>
      <c r="P20549" s="136">
        <v>0</v>
      </c>
      <c r="Q20549" s="136">
        <v>0</v>
      </c>
      <c r="R20549" s="136">
        <v>0</v>
      </c>
      <c r="S20549" s="136">
        <v>0</v>
      </c>
    </row>
    <row r="20550" spans="1:19" ht="11.25" thickBot="1" x14ac:dyDescent="0.2">
      <c r="A20550" s="112"/>
    </row>
    <row r="20551" spans="1:19" ht="11.25" thickBot="1" x14ac:dyDescent="0.2">
      <c r="A20551" s="106" t="s">
        <v>357</v>
      </c>
      <c r="B20551" s="106" t="s">
        <v>358</v>
      </c>
      <c r="C20551" s="146" t="s">
        <v>16</v>
      </c>
      <c r="D20551" s="146" t="s">
        <v>14502</v>
      </c>
      <c r="E20551" s="146" t="s">
        <v>14503</v>
      </c>
      <c r="F20551" s="146" t="s">
        <v>20</v>
      </c>
      <c r="G20551" s="146" t="s">
        <v>21</v>
      </c>
      <c r="H20551" s="146" t="s">
        <v>22</v>
      </c>
      <c r="I20551" s="146" t="s">
        <v>23</v>
      </c>
      <c r="J20551" s="146" t="s">
        <v>24</v>
      </c>
      <c r="K20551" s="146" t="s">
        <v>26</v>
      </c>
      <c r="L20551" s="146" t="s">
        <v>14504</v>
      </c>
      <c r="M20551" s="146" t="s">
        <v>27</v>
      </c>
      <c r="N20551" s="146" t="s">
        <v>28</v>
      </c>
      <c r="O20551" s="146" t="s">
        <v>29</v>
      </c>
      <c r="P20551" s="146" t="s">
        <v>30</v>
      </c>
      <c r="Q20551" s="146" t="s">
        <v>14505</v>
      </c>
      <c r="R20551" s="146" t="s">
        <v>32</v>
      </c>
      <c r="S20551" s="146" t="s">
        <v>33</v>
      </c>
    </row>
    <row r="20552" spans="1:19" ht="11.25" thickBot="1" x14ac:dyDescent="0.2">
      <c r="A20552" s="112"/>
      <c r="B20552" s="112"/>
      <c r="C20552" s="146" t="s">
        <v>111</v>
      </c>
      <c r="D20552" s="146" t="s">
        <v>111</v>
      </c>
      <c r="E20552" s="146" t="s">
        <v>111</v>
      </c>
      <c r="F20552" s="146" t="s">
        <v>111</v>
      </c>
      <c r="G20552" s="146" t="s">
        <v>111</v>
      </c>
      <c r="H20552" s="146" t="s">
        <v>111</v>
      </c>
      <c r="I20552" s="146" t="s">
        <v>111</v>
      </c>
      <c r="J20552" s="146" t="s">
        <v>111</v>
      </c>
      <c r="K20552" s="146" t="s">
        <v>111</v>
      </c>
      <c r="L20552" s="146" t="s">
        <v>111</v>
      </c>
      <c r="M20552" s="146" t="s">
        <v>111</v>
      </c>
      <c r="N20552" s="146" t="s">
        <v>111</v>
      </c>
      <c r="O20552" s="146" t="s">
        <v>111</v>
      </c>
      <c r="P20552" s="146" t="s">
        <v>111</v>
      </c>
      <c r="Q20552" s="146" t="s">
        <v>111</v>
      </c>
      <c r="R20552" s="146" t="s">
        <v>111</v>
      </c>
      <c r="S20552" s="146" t="s">
        <v>111</v>
      </c>
    </row>
    <row r="20553" spans="1:19" ht="11.25" thickBot="1" x14ac:dyDescent="0.2">
      <c r="A20553" s="107">
        <v>1</v>
      </c>
      <c r="B20553" s="132">
        <v>0.46311342592592591</v>
      </c>
      <c r="C20553" s="108">
        <v>3.5000000000000003E-2</v>
      </c>
      <c r="D20553" s="108">
        <v>0.501</v>
      </c>
      <c r="E20553" s="108">
        <v>1E-3</v>
      </c>
      <c r="F20553" s="133">
        <v>0.52173999999999998</v>
      </c>
      <c r="G20553" s="108">
        <v>5.3999999999999999E-2</v>
      </c>
      <c r="H20553" s="141" t="s">
        <v>14513</v>
      </c>
      <c r="I20553" s="108">
        <v>1E-3</v>
      </c>
      <c r="J20553" s="141" t="s">
        <v>14529</v>
      </c>
      <c r="K20553" s="133">
        <v>0.50736000000000003</v>
      </c>
      <c r="L20553" s="108">
        <v>0.34</v>
      </c>
      <c r="M20553" s="108">
        <v>1.1020000000000001</v>
      </c>
      <c r="N20553" s="108">
        <v>2.3E-2</v>
      </c>
      <c r="O20553" s="141" t="s">
        <v>14500</v>
      </c>
      <c r="P20553" s="141" t="s">
        <v>14500</v>
      </c>
      <c r="Q20553" s="108">
        <v>-1.2999999999999999E-2</v>
      </c>
      <c r="R20553" s="108">
        <v>2E-3</v>
      </c>
      <c r="S20553" s="141" t="s">
        <v>14500</v>
      </c>
    </row>
    <row r="20554" spans="1:19" ht="11.25" thickBot="1" x14ac:dyDescent="0.2">
      <c r="A20554" s="112"/>
    </row>
    <row r="20555" spans="1:19" ht="11.25" thickBot="1" x14ac:dyDescent="0.2">
      <c r="A20555" s="135" t="s">
        <v>362</v>
      </c>
      <c r="B20555" s="112"/>
      <c r="C20555" s="136">
        <v>3.5000000000000003E-2</v>
      </c>
      <c r="D20555" s="136">
        <v>0.501</v>
      </c>
      <c r="E20555" s="136">
        <v>1E-3</v>
      </c>
      <c r="F20555" s="137">
        <v>0.52173999999999998</v>
      </c>
      <c r="G20555" s="136">
        <v>5.3999999999999999E-2</v>
      </c>
      <c r="H20555" s="141" t="s">
        <v>14515</v>
      </c>
      <c r="I20555" s="136">
        <v>1E-3</v>
      </c>
      <c r="J20555" s="141" t="s">
        <v>14531</v>
      </c>
      <c r="K20555" s="137">
        <v>0.50736000000000003</v>
      </c>
      <c r="L20555" s="136">
        <v>0.34</v>
      </c>
      <c r="M20555" s="136">
        <v>1.1020000000000001</v>
      </c>
      <c r="N20555" s="136">
        <v>2.3E-2</v>
      </c>
      <c r="O20555" s="141" t="s">
        <v>14501</v>
      </c>
      <c r="P20555" s="141" t="s">
        <v>14501</v>
      </c>
      <c r="Q20555" s="136">
        <v>-1.2999999999999999E-2</v>
      </c>
      <c r="R20555" s="136">
        <v>2E-3</v>
      </c>
      <c r="S20555" s="141" t="s">
        <v>14501</v>
      </c>
    </row>
    <row r="20556" spans="1:19" ht="11.25" thickBot="1" x14ac:dyDescent="0.2">
      <c r="A20556" s="112"/>
    </row>
    <row r="20557" spans="1:19" ht="11.25" thickBot="1" x14ac:dyDescent="0.2">
      <c r="A20557" s="138" t="s">
        <v>364</v>
      </c>
      <c r="B20557" s="112"/>
      <c r="C20557" s="136">
        <v>0</v>
      </c>
      <c r="D20557" s="136">
        <v>0</v>
      </c>
      <c r="E20557" s="136">
        <v>0</v>
      </c>
      <c r="F20557" s="140" t="s">
        <v>3713</v>
      </c>
      <c r="G20557" s="136">
        <v>0</v>
      </c>
      <c r="H20557" s="141" t="s">
        <v>14501</v>
      </c>
      <c r="I20557" s="136">
        <v>0</v>
      </c>
      <c r="J20557" s="141" t="s">
        <v>14501</v>
      </c>
      <c r="K20557" s="140" t="s">
        <v>3713</v>
      </c>
      <c r="L20557" s="136">
        <v>0</v>
      </c>
      <c r="M20557" s="136">
        <v>0</v>
      </c>
      <c r="N20557" s="136">
        <v>0</v>
      </c>
      <c r="O20557" s="141" t="s">
        <v>14501</v>
      </c>
      <c r="P20557" s="141" t="s">
        <v>14501</v>
      </c>
      <c r="Q20557" s="136">
        <v>0</v>
      </c>
      <c r="R20557" s="136">
        <v>0</v>
      </c>
      <c r="S20557" s="141" t="s">
        <v>14501</v>
      </c>
    </row>
    <row r="20558" spans="1:19" ht="11.25" thickBot="1" x14ac:dyDescent="0.2">
      <c r="A20558" s="112"/>
    </row>
    <row r="20559" spans="1:19" ht="11.25" thickBot="1" x14ac:dyDescent="0.2">
      <c r="A20559" s="139" t="s">
        <v>366</v>
      </c>
      <c r="B20559" s="112"/>
      <c r="C20559" s="136">
        <v>0</v>
      </c>
      <c r="D20559" s="136">
        <v>0</v>
      </c>
      <c r="E20559" s="136">
        <v>0</v>
      </c>
      <c r="F20559" s="140" t="s">
        <v>3713</v>
      </c>
      <c r="G20559" s="136">
        <v>0</v>
      </c>
      <c r="H20559" s="141" t="s">
        <v>14501</v>
      </c>
      <c r="I20559" s="136">
        <v>0</v>
      </c>
      <c r="J20559" s="141" t="s">
        <v>14501</v>
      </c>
      <c r="K20559" s="140" t="s">
        <v>3713</v>
      </c>
      <c r="L20559" s="136">
        <v>0</v>
      </c>
      <c r="M20559" s="136">
        <v>0</v>
      </c>
      <c r="N20559" s="136">
        <v>0</v>
      </c>
      <c r="O20559" s="141" t="s">
        <v>14501</v>
      </c>
      <c r="P20559" s="141" t="s">
        <v>14501</v>
      </c>
      <c r="Q20559" s="136">
        <v>0</v>
      </c>
      <c r="R20559" s="136">
        <v>0</v>
      </c>
      <c r="S20559" s="141" t="s">
        <v>14501</v>
      </c>
    </row>
    <row r="20560" spans="1:19" ht="11.25" thickBot="1" x14ac:dyDescent="0.2">
      <c r="A20560" s="112"/>
    </row>
    <row r="20561" spans="1:19" ht="11.25" thickBot="1" x14ac:dyDescent="0.2">
      <c r="A20561" s="106" t="s">
        <v>357</v>
      </c>
      <c r="B20561" s="106" t="s">
        <v>358</v>
      </c>
      <c r="C20561" s="146" t="s">
        <v>35</v>
      </c>
      <c r="D20561" s="146" t="s">
        <v>36</v>
      </c>
      <c r="E20561" s="146" t="s">
        <v>14506</v>
      </c>
      <c r="F20561" s="146" t="s">
        <v>38</v>
      </c>
      <c r="G20561" s="146" t="s">
        <v>39</v>
      </c>
      <c r="H20561" s="146" t="s">
        <v>41</v>
      </c>
      <c r="I20561" s="146" t="s">
        <v>42</v>
      </c>
      <c r="J20561" s="146" t="s">
        <v>43</v>
      </c>
      <c r="K20561" s="146" t="s">
        <v>44</v>
      </c>
      <c r="L20561" s="146" t="s">
        <v>45</v>
      </c>
      <c r="M20561" s="146" t="s">
        <v>46</v>
      </c>
      <c r="N20561" s="146" t="s">
        <v>47</v>
      </c>
      <c r="O20561" s="146" t="s">
        <v>48</v>
      </c>
      <c r="P20561" s="146" t="s">
        <v>49</v>
      </c>
      <c r="Q20561" s="146" t="s">
        <v>50</v>
      </c>
      <c r="R20561" s="146" t="s">
        <v>51</v>
      </c>
      <c r="S20561" s="146" t="s">
        <v>52</v>
      </c>
    </row>
    <row r="20562" spans="1:19" ht="11.25" thickBot="1" x14ac:dyDescent="0.2">
      <c r="A20562" s="112"/>
      <c r="B20562" s="112"/>
      <c r="C20562" s="146" t="s">
        <v>111</v>
      </c>
      <c r="D20562" s="146" t="s">
        <v>111</v>
      </c>
      <c r="E20562" s="146" t="s">
        <v>111</v>
      </c>
      <c r="F20562" s="146" t="s">
        <v>111</v>
      </c>
      <c r="G20562" s="146" t="s">
        <v>111</v>
      </c>
      <c r="H20562" s="146" t="s">
        <v>111</v>
      </c>
      <c r="I20562" s="146" t="s">
        <v>111</v>
      </c>
      <c r="J20562" s="146" t="s">
        <v>111</v>
      </c>
      <c r="K20562" s="146" t="s">
        <v>111</v>
      </c>
      <c r="L20562" s="146" t="s">
        <v>111</v>
      </c>
      <c r="M20562" s="146" t="s">
        <v>111</v>
      </c>
      <c r="N20562" s="146" t="s">
        <v>111</v>
      </c>
      <c r="O20562" s="146" t="s">
        <v>111</v>
      </c>
      <c r="P20562" s="146" t="s">
        <v>111</v>
      </c>
      <c r="Q20562" s="146" t="s">
        <v>111</v>
      </c>
      <c r="R20562" s="146" t="s">
        <v>111</v>
      </c>
      <c r="S20562" s="146" t="s">
        <v>111</v>
      </c>
    </row>
    <row r="20563" spans="1:19" ht="11.25" thickBot="1" x14ac:dyDescent="0.2">
      <c r="A20563" s="107">
        <v>1</v>
      </c>
      <c r="B20563" s="132">
        <v>0.46311342592592591</v>
      </c>
      <c r="C20563" s="133">
        <v>0.46594999999999998</v>
      </c>
      <c r="D20563" s="108">
        <v>5.7000000000000002E-2</v>
      </c>
      <c r="E20563" s="108">
        <v>0.155</v>
      </c>
      <c r="F20563" s="141" t="s">
        <v>14500</v>
      </c>
      <c r="G20563" s="108">
        <v>1E-3</v>
      </c>
      <c r="H20563" s="108">
        <v>0.02</v>
      </c>
      <c r="I20563" s="108">
        <v>4.0000000000000001E-3</v>
      </c>
      <c r="J20563" s="108">
        <v>-2E-3</v>
      </c>
      <c r="K20563" s="141" t="s">
        <v>14500</v>
      </c>
      <c r="L20563" s="141" t="s">
        <v>14516</v>
      </c>
      <c r="M20563" s="141" t="s">
        <v>14500</v>
      </c>
      <c r="N20563" s="141" t="s">
        <v>14500</v>
      </c>
      <c r="O20563" s="141" t="s">
        <v>14500</v>
      </c>
      <c r="P20563" s="141" t="s">
        <v>14500</v>
      </c>
      <c r="Q20563" s="141" t="s">
        <v>14500</v>
      </c>
      <c r="R20563" s="141" t="s">
        <v>14500</v>
      </c>
      <c r="S20563" s="141" t="s">
        <v>14500</v>
      </c>
    </row>
    <row r="20564" spans="1:19" ht="11.25" thickBot="1" x14ac:dyDescent="0.2">
      <c r="A20564" s="112"/>
    </row>
    <row r="20565" spans="1:19" ht="11.25" thickBot="1" x14ac:dyDescent="0.2">
      <c r="A20565" s="135" t="s">
        <v>362</v>
      </c>
      <c r="B20565" s="112"/>
      <c r="C20565" s="137">
        <v>0.46594999999999998</v>
      </c>
      <c r="D20565" s="136">
        <v>5.7000000000000002E-2</v>
      </c>
      <c r="E20565" s="136">
        <v>0.155</v>
      </c>
      <c r="F20565" s="141" t="s">
        <v>14501</v>
      </c>
      <c r="G20565" s="136">
        <v>1E-3</v>
      </c>
      <c r="H20565" s="136">
        <v>0.02</v>
      </c>
      <c r="I20565" s="136">
        <v>4.0000000000000001E-3</v>
      </c>
      <c r="J20565" s="136">
        <v>-2E-3</v>
      </c>
      <c r="K20565" s="141" t="s">
        <v>14501</v>
      </c>
      <c r="L20565" s="141" t="s">
        <v>14517</v>
      </c>
      <c r="M20565" s="141" t="s">
        <v>14501</v>
      </c>
      <c r="N20565" s="141" t="s">
        <v>14501</v>
      </c>
      <c r="O20565" s="141" t="s">
        <v>14501</v>
      </c>
      <c r="P20565" s="141" t="s">
        <v>14501</v>
      </c>
      <c r="Q20565" s="141" t="s">
        <v>14501</v>
      </c>
      <c r="R20565" s="141" t="s">
        <v>14501</v>
      </c>
      <c r="S20565" s="141" t="s">
        <v>14501</v>
      </c>
    </row>
    <row r="20566" spans="1:19" ht="11.25" thickBot="1" x14ac:dyDescent="0.2">
      <c r="A20566" s="112"/>
    </row>
    <row r="20567" spans="1:19" ht="11.25" thickBot="1" x14ac:dyDescent="0.2">
      <c r="A20567" s="138" t="s">
        <v>364</v>
      </c>
      <c r="B20567" s="112"/>
      <c r="C20567" s="140" t="s">
        <v>3713</v>
      </c>
      <c r="D20567" s="136">
        <v>0</v>
      </c>
      <c r="E20567" s="136">
        <v>0</v>
      </c>
      <c r="F20567" s="141" t="s">
        <v>14501</v>
      </c>
      <c r="G20567" s="136">
        <v>0</v>
      </c>
      <c r="H20567" s="136">
        <v>0</v>
      </c>
      <c r="I20567" s="136">
        <v>0</v>
      </c>
      <c r="J20567" s="136">
        <v>0</v>
      </c>
      <c r="K20567" s="141" t="s">
        <v>14501</v>
      </c>
      <c r="L20567" s="141" t="s">
        <v>14501</v>
      </c>
      <c r="M20567" s="141" t="s">
        <v>14501</v>
      </c>
      <c r="N20567" s="141" t="s">
        <v>14501</v>
      </c>
      <c r="O20567" s="141" t="s">
        <v>14501</v>
      </c>
      <c r="P20567" s="141" t="s">
        <v>14501</v>
      </c>
      <c r="Q20567" s="141" t="s">
        <v>14501</v>
      </c>
      <c r="R20567" s="141" t="s">
        <v>14501</v>
      </c>
      <c r="S20567" s="141" t="s">
        <v>14501</v>
      </c>
    </row>
    <row r="20568" spans="1:19" ht="11.25" thickBot="1" x14ac:dyDescent="0.2">
      <c r="A20568" s="112"/>
    </row>
    <row r="20569" spans="1:19" ht="11.25" thickBot="1" x14ac:dyDescent="0.2">
      <c r="A20569" s="139" t="s">
        <v>366</v>
      </c>
      <c r="B20569" s="112"/>
      <c r="C20569" s="140" t="s">
        <v>3713</v>
      </c>
      <c r="D20569" s="136">
        <v>0</v>
      </c>
      <c r="E20569" s="136">
        <v>0</v>
      </c>
      <c r="F20569" s="141" t="s">
        <v>14501</v>
      </c>
      <c r="G20569" s="136">
        <v>0</v>
      </c>
      <c r="H20569" s="136">
        <v>0</v>
      </c>
      <c r="I20569" s="136">
        <v>0</v>
      </c>
      <c r="J20569" s="136">
        <v>0</v>
      </c>
      <c r="K20569" s="141" t="s">
        <v>14501</v>
      </c>
      <c r="L20569" s="141" t="s">
        <v>14501</v>
      </c>
      <c r="M20569" s="141" t="s">
        <v>14501</v>
      </c>
      <c r="N20569" s="141" t="s">
        <v>14501</v>
      </c>
      <c r="O20569" s="141" t="s">
        <v>14501</v>
      </c>
      <c r="P20569" s="141" t="s">
        <v>14501</v>
      </c>
      <c r="Q20569" s="141" t="s">
        <v>14501</v>
      </c>
      <c r="R20569" s="141" t="s">
        <v>14501</v>
      </c>
      <c r="S20569" s="141" t="s">
        <v>14501</v>
      </c>
    </row>
    <row r="20570" spans="1:19" ht="11.25" thickBot="1" x14ac:dyDescent="0.2">
      <c r="A20570" s="112"/>
    </row>
    <row r="20571" spans="1:19" ht="11.25" thickBot="1" x14ac:dyDescent="0.2">
      <c r="A20571" s="106" t="s">
        <v>357</v>
      </c>
      <c r="B20571" s="106" t="s">
        <v>358</v>
      </c>
      <c r="C20571" s="146" t="s">
        <v>53</v>
      </c>
      <c r="D20571" s="146" t="s">
        <v>54</v>
      </c>
      <c r="E20571" s="146" t="s">
        <v>55</v>
      </c>
      <c r="F20571" s="146" t="s">
        <v>56</v>
      </c>
      <c r="G20571" s="146" t="s">
        <v>14507</v>
      </c>
      <c r="H20571" s="146" t="s">
        <v>57</v>
      </c>
      <c r="I20571" s="146" t="s">
        <v>59</v>
      </c>
      <c r="J20571" s="146" t="s">
        <v>14508</v>
      </c>
      <c r="K20571" s="146" t="s">
        <v>60</v>
      </c>
      <c r="L20571" s="146" t="s">
        <v>61</v>
      </c>
      <c r="M20571" s="146" t="s">
        <v>62</v>
      </c>
      <c r="N20571" s="146" t="s">
        <v>14509</v>
      </c>
      <c r="O20571" s="146" t="s">
        <v>63</v>
      </c>
      <c r="P20571" s="146" t="s">
        <v>64</v>
      </c>
      <c r="Q20571" s="146" t="s">
        <v>66</v>
      </c>
      <c r="R20571" s="146" t="s">
        <v>14510</v>
      </c>
      <c r="S20571" s="146" t="s">
        <v>67</v>
      </c>
    </row>
    <row r="20572" spans="1:19" ht="11.25" thickBot="1" x14ac:dyDescent="0.2">
      <c r="A20572" s="112"/>
      <c r="B20572" s="112"/>
      <c r="C20572" s="146" t="s">
        <v>111</v>
      </c>
      <c r="D20572" s="146" t="s">
        <v>111</v>
      </c>
      <c r="E20572" s="146" t="s">
        <v>111</v>
      </c>
      <c r="F20572" s="146" t="s">
        <v>111</v>
      </c>
      <c r="G20572" s="146" t="s">
        <v>111</v>
      </c>
      <c r="H20572" s="146" t="s">
        <v>111</v>
      </c>
      <c r="I20572" s="146" t="s">
        <v>111</v>
      </c>
      <c r="J20572" s="146" t="s">
        <v>111</v>
      </c>
      <c r="K20572" s="146" t="s">
        <v>111</v>
      </c>
      <c r="L20572" s="146" t="s">
        <v>111</v>
      </c>
      <c r="M20572" s="146" t="s">
        <v>111</v>
      </c>
      <c r="N20572" s="146" t="s">
        <v>111</v>
      </c>
      <c r="O20572" s="146" t="s">
        <v>111</v>
      </c>
      <c r="P20572" s="146" t="s">
        <v>111</v>
      </c>
      <c r="Q20572" s="146" t="s">
        <v>111</v>
      </c>
      <c r="R20572" s="146" t="s">
        <v>111</v>
      </c>
      <c r="S20572" s="146" t="s">
        <v>111</v>
      </c>
    </row>
    <row r="20573" spans="1:19" ht="11.25" thickBot="1" x14ac:dyDescent="0.2">
      <c r="A20573" s="107">
        <v>1</v>
      </c>
      <c r="B20573" s="132">
        <v>0.46311342592592591</v>
      </c>
      <c r="C20573" s="141" t="s">
        <v>14500</v>
      </c>
      <c r="D20573" s="108">
        <v>4.0000000000000001E-3</v>
      </c>
      <c r="E20573" s="141" t="s">
        <v>14500</v>
      </c>
      <c r="F20573" s="108">
        <v>0.126</v>
      </c>
      <c r="G20573" s="108">
        <v>0.90600000000000003</v>
      </c>
      <c r="H20573" s="108">
        <v>0.67100000000000004</v>
      </c>
      <c r="I20573" s="141" t="s">
        <v>14500</v>
      </c>
      <c r="J20573" s="141" t="s">
        <v>14518</v>
      </c>
      <c r="K20573" s="141" t="s">
        <v>14500</v>
      </c>
      <c r="L20573" s="108">
        <v>1.4E-2</v>
      </c>
      <c r="M20573" s="108">
        <v>5.8999999999999997E-2</v>
      </c>
      <c r="N20573" s="108">
        <v>3.5999999999999997E-2</v>
      </c>
      <c r="O20573" s="108">
        <v>2E-3</v>
      </c>
      <c r="P20573" s="108">
        <v>0.84599999999999997</v>
      </c>
      <c r="Q20573" s="133">
        <v>0.40283000000000002</v>
      </c>
      <c r="R20573" s="141" t="s">
        <v>14500</v>
      </c>
      <c r="S20573" s="108">
        <v>5.0000000000000001E-3</v>
      </c>
    </row>
    <row r="20574" spans="1:19" ht="11.25" thickBot="1" x14ac:dyDescent="0.2">
      <c r="A20574" s="112"/>
    </row>
    <row r="20575" spans="1:19" ht="11.25" thickBot="1" x14ac:dyDescent="0.2">
      <c r="A20575" s="135" t="s">
        <v>362</v>
      </c>
      <c r="B20575" s="112"/>
      <c r="C20575" s="141" t="s">
        <v>14501</v>
      </c>
      <c r="D20575" s="136">
        <v>4.0000000000000001E-3</v>
      </c>
      <c r="E20575" s="141" t="s">
        <v>14501</v>
      </c>
      <c r="F20575" s="136">
        <v>0.126</v>
      </c>
      <c r="G20575" s="136">
        <v>0.90600000000000003</v>
      </c>
      <c r="H20575" s="136">
        <v>0.67100000000000004</v>
      </c>
      <c r="I20575" s="141" t="s">
        <v>14501</v>
      </c>
      <c r="J20575" s="141" t="s">
        <v>14520</v>
      </c>
      <c r="K20575" s="141" t="s">
        <v>14501</v>
      </c>
      <c r="L20575" s="136">
        <v>1.4E-2</v>
      </c>
      <c r="M20575" s="136">
        <v>5.8999999999999997E-2</v>
      </c>
      <c r="N20575" s="136">
        <v>3.5999999999999997E-2</v>
      </c>
      <c r="O20575" s="136">
        <v>2E-3</v>
      </c>
      <c r="P20575" s="136">
        <v>0.84599999999999997</v>
      </c>
      <c r="Q20575" s="137">
        <v>0.40283000000000002</v>
      </c>
      <c r="R20575" s="141" t="s">
        <v>14501</v>
      </c>
      <c r="S20575" s="136">
        <v>5.0000000000000001E-3</v>
      </c>
    </row>
    <row r="20576" spans="1:19" ht="11.25" thickBot="1" x14ac:dyDescent="0.2">
      <c r="A20576" s="112"/>
    </row>
    <row r="20577" spans="1:19" ht="11.25" thickBot="1" x14ac:dyDescent="0.2">
      <c r="A20577" s="138" t="s">
        <v>364</v>
      </c>
      <c r="B20577" s="112"/>
      <c r="C20577" s="141" t="s">
        <v>14501</v>
      </c>
      <c r="D20577" s="136">
        <v>0</v>
      </c>
      <c r="E20577" s="141" t="s">
        <v>14501</v>
      </c>
      <c r="F20577" s="136">
        <v>0</v>
      </c>
      <c r="G20577" s="136">
        <v>0</v>
      </c>
      <c r="H20577" s="136">
        <v>0</v>
      </c>
      <c r="I20577" s="141" t="s">
        <v>14501</v>
      </c>
      <c r="J20577" s="141" t="s">
        <v>14501</v>
      </c>
      <c r="K20577" s="141" t="s">
        <v>14501</v>
      </c>
      <c r="L20577" s="136">
        <v>0</v>
      </c>
      <c r="M20577" s="136">
        <v>0</v>
      </c>
      <c r="N20577" s="136">
        <v>0</v>
      </c>
      <c r="O20577" s="136">
        <v>0</v>
      </c>
      <c r="P20577" s="136">
        <v>0</v>
      </c>
      <c r="Q20577" s="140" t="s">
        <v>3713</v>
      </c>
      <c r="R20577" s="141" t="s">
        <v>14501</v>
      </c>
      <c r="S20577" s="136">
        <v>0</v>
      </c>
    </row>
    <row r="20578" spans="1:19" ht="11.25" thickBot="1" x14ac:dyDescent="0.2">
      <c r="A20578" s="112"/>
    </row>
    <row r="20579" spans="1:19" ht="11.25" thickBot="1" x14ac:dyDescent="0.2">
      <c r="A20579" s="139" t="s">
        <v>366</v>
      </c>
      <c r="B20579" s="112"/>
      <c r="C20579" s="141" t="s">
        <v>14501</v>
      </c>
      <c r="D20579" s="136">
        <v>0</v>
      </c>
      <c r="E20579" s="141" t="s">
        <v>14501</v>
      </c>
      <c r="F20579" s="136">
        <v>0</v>
      </c>
      <c r="G20579" s="136">
        <v>0</v>
      </c>
      <c r="H20579" s="136">
        <v>0</v>
      </c>
      <c r="I20579" s="141" t="s">
        <v>14501</v>
      </c>
      <c r="J20579" s="141" t="s">
        <v>14501</v>
      </c>
      <c r="K20579" s="141" t="s">
        <v>14501</v>
      </c>
      <c r="L20579" s="136">
        <v>0</v>
      </c>
      <c r="M20579" s="136">
        <v>0</v>
      </c>
      <c r="N20579" s="136">
        <v>0</v>
      </c>
      <c r="O20579" s="136">
        <v>0</v>
      </c>
      <c r="P20579" s="136">
        <v>0</v>
      </c>
      <c r="Q20579" s="140" t="s">
        <v>3713</v>
      </c>
      <c r="R20579" s="141" t="s">
        <v>14501</v>
      </c>
      <c r="S20579" s="136">
        <v>0</v>
      </c>
    </row>
    <row r="20580" spans="1:19" ht="11.25" thickBot="1" x14ac:dyDescent="0.2">
      <c r="A20580" s="112"/>
    </row>
    <row r="20581" spans="1:19" ht="11.25" thickBot="1" x14ac:dyDescent="0.2">
      <c r="A20581" s="106" t="s">
        <v>357</v>
      </c>
      <c r="B20581" s="106" t="s">
        <v>358</v>
      </c>
      <c r="C20581" s="146" t="s">
        <v>68</v>
      </c>
      <c r="D20581" s="146" t="s">
        <v>14511</v>
      </c>
    </row>
    <row r="20582" spans="1:19" ht="11.25" thickBot="1" x14ac:dyDescent="0.2">
      <c r="A20582" s="112"/>
      <c r="B20582" s="112"/>
      <c r="C20582" s="146" t="s">
        <v>111</v>
      </c>
      <c r="D20582" s="146" t="s">
        <v>111</v>
      </c>
    </row>
    <row r="20583" spans="1:19" ht="11.25" thickBot="1" x14ac:dyDescent="0.2">
      <c r="A20583" s="107">
        <v>1</v>
      </c>
      <c r="B20583" s="132">
        <v>0.46311342592592591</v>
      </c>
      <c r="C20583" s="108">
        <v>8.9999999999999993E-3</v>
      </c>
      <c r="D20583" s="141" t="s">
        <v>14500</v>
      </c>
    </row>
    <row r="20584" spans="1:19" ht="11.25" thickBot="1" x14ac:dyDescent="0.2">
      <c r="A20584" s="112"/>
    </row>
    <row r="20585" spans="1:19" ht="11.25" thickBot="1" x14ac:dyDescent="0.2">
      <c r="A20585" s="135" t="s">
        <v>362</v>
      </c>
      <c r="B20585" s="112"/>
      <c r="C20585" s="136">
        <v>8.9999999999999993E-3</v>
      </c>
      <c r="D20585" s="141" t="s">
        <v>14501</v>
      </c>
    </row>
    <row r="20586" spans="1:19" ht="11.25" thickBot="1" x14ac:dyDescent="0.2">
      <c r="A20586" s="112"/>
    </row>
    <row r="20587" spans="1:19" ht="11.25" thickBot="1" x14ac:dyDescent="0.2">
      <c r="A20587" s="138" t="s">
        <v>364</v>
      </c>
      <c r="B20587" s="112"/>
      <c r="C20587" s="136">
        <v>0</v>
      </c>
      <c r="D20587" s="141" t="s">
        <v>14501</v>
      </c>
    </row>
    <row r="20588" spans="1:19" ht="11.25" thickBot="1" x14ac:dyDescent="0.2">
      <c r="A20588" s="112"/>
    </row>
    <row r="20589" spans="1:19" ht="11.25" thickBot="1" x14ac:dyDescent="0.2">
      <c r="A20589" s="139" t="s">
        <v>366</v>
      </c>
      <c r="B20589" s="112"/>
      <c r="C20589" s="136">
        <v>0</v>
      </c>
      <c r="D20589" s="141" t="s">
        <v>14501</v>
      </c>
    </row>
    <row r="20590" spans="1:19" ht="10.5" x14ac:dyDescent="0.15">
      <c r="A20590" s="112"/>
    </row>
    <row r="20591" spans="1:19" x14ac:dyDescent="0.15">
      <c r="A20591" s="129"/>
      <c r="B20591" s="86" t="s">
        <v>981</v>
      </c>
    </row>
    <row r="20592" spans="1:19" ht="9.75" thickBot="1" x14ac:dyDescent="0.2">
      <c r="A20592" s="81" t="s">
        <v>356</v>
      </c>
    </row>
    <row r="20593" spans="1:19" ht="11.25" thickBot="1" x14ac:dyDescent="0.2">
      <c r="A20593" s="106" t="s">
        <v>357</v>
      </c>
      <c r="B20593" s="106" t="s">
        <v>358</v>
      </c>
      <c r="C20593" s="146" t="s">
        <v>14494</v>
      </c>
      <c r="D20593" s="146" t="s">
        <v>14495</v>
      </c>
      <c r="E20593" s="146" t="s">
        <v>14496</v>
      </c>
      <c r="F20593" s="146" t="s">
        <v>0</v>
      </c>
      <c r="G20593" s="146" t="s">
        <v>1</v>
      </c>
      <c r="H20593" s="146" t="s">
        <v>2</v>
      </c>
      <c r="I20593" s="146" t="s">
        <v>14497</v>
      </c>
      <c r="J20593" s="146" t="s">
        <v>3</v>
      </c>
      <c r="K20593" s="146" t="s">
        <v>14498</v>
      </c>
      <c r="L20593" s="146" t="s">
        <v>7</v>
      </c>
      <c r="M20593" s="146" t="s">
        <v>14499</v>
      </c>
      <c r="N20593" s="146" t="s">
        <v>10</v>
      </c>
      <c r="O20593" s="146" t="s">
        <v>11</v>
      </c>
      <c r="P20593" s="146" t="s">
        <v>12</v>
      </c>
      <c r="Q20593" s="146" t="s">
        <v>13</v>
      </c>
      <c r="R20593" s="146" t="s">
        <v>14</v>
      </c>
      <c r="S20593" s="146" t="s">
        <v>15</v>
      </c>
    </row>
    <row r="20594" spans="1:19" ht="11.25" thickBot="1" x14ac:dyDescent="0.2">
      <c r="A20594" s="112"/>
      <c r="B20594" s="112"/>
      <c r="C20594" s="146" t="s">
        <v>111</v>
      </c>
      <c r="D20594" s="146" t="s">
        <v>111</v>
      </c>
      <c r="E20594" s="146" t="s">
        <v>111</v>
      </c>
      <c r="F20594" s="146" t="s">
        <v>111</v>
      </c>
      <c r="G20594" s="146" t="s">
        <v>111</v>
      </c>
      <c r="H20594" s="146" t="s">
        <v>111</v>
      </c>
      <c r="I20594" s="146" t="s">
        <v>111</v>
      </c>
      <c r="J20594" s="146" t="s">
        <v>111</v>
      </c>
      <c r="K20594" s="146" t="s">
        <v>111</v>
      </c>
      <c r="L20594" s="146" t="s">
        <v>111</v>
      </c>
      <c r="M20594" s="146" t="s">
        <v>111</v>
      </c>
      <c r="N20594" s="146" t="s">
        <v>111</v>
      </c>
      <c r="O20594" s="146" t="s">
        <v>111</v>
      </c>
      <c r="P20594" s="146" t="s">
        <v>111</v>
      </c>
      <c r="Q20594" s="146" t="s">
        <v>111</v>
      </c>
      <c r="R20594" s="146" t="s">
        <v>111</v>
      </c>
      <c r="S20594" s="146" t="s">
        <v>111</v>
      </c>
    </row>
    <row r="20595" spans="1:19" ht="11.25" thickBot="1" x14ac:dyDescent="0.2">
      <c r="A20595" s="107">
        <v>1</v>
      </c>
      <c r="B20595" s="132">
        <v>0.46824074074074074</v>
      </c>
      <c r="C20595" s="141" t="s">
        <v>14500</v>
      </c>
      <c r="D20595" s="141" t="s">
        <v>14500</v>
      </c>
      <c r="E20595" s="141" t="s">
        <v>14500</v>
      </c>
      <c r="F20595" s="108">
        <v>6.0000000000000001E-3</v>
      </c>
      <c r="G20595" s="108">
        <v>8.0000000000000002E-3</v>
      </c>
      <c r="H20595" s="108">
        <v>2.1000000000000001E-2</v>
      </c>
      <c r="I20595" s="108">
        <v>-5.7000000000000002E-2</v>
      </c>
      <c r="J20595" s="108">
        <v>1.4E-2</v>
      </c>
      <c r="K20595" s="108">
        <v>-0.16600000000000001</v>
      </c>
      <c r="L20595" s="133">
        <v>0.63349</v>
      </c>
      <c r="M20595" s="141" t="s">
        <v>14536</v>
      </c>
      <c r="N20595" s="108">
        <v>0</v>
      </c>
      <c r="O20595" s="108">
        <v>0</v>
      </c>
      <c r="P20595" s="108">
        <v>1E-3</v>
      </c>
      <c r="Q20595" s="108">
        <v>3.7999999999999999E-2</v>
      </c>
      <c r="R20595" s="141" t="s">
        <v>14500</v>
      </c>
      <c r="S20595" s="108">
        <v>2E-3</v>
      </c>
    </row>
    <row r="20596" spans="1:19" ht="11.25" thickBot="1" x14ac:dyDescent="0.2">
      <c r="A20596" s="112"/>
    </row>
    <row r="20597" spans="1:19" ht="11.25" thickBot="1" x14ac:dyDescent="0.2">
      <c r="A20597" s="135" t="s">
        <v>362</v>
      </c>
      <c r="B20597" s="112"/>
      <c r="C20597" s="141" t="s">
        <v>14501</v>
      </c>
      <c r="D20597" s="141" t="s">
        <v>14501</v>
      </c>
      <c r="E20597" s="141" t="s">
        <v>14501</v>
      </c>
      <c r="F20597" s="136">
        <v>6.0000000000000001E-3</v>
      </c>
      <c r="G20597" s="136">
        <v>8.0000000000000002E-3</v>
      </c>
      <c r="H20597" s="136">
        <v>2.1000000000000001E-2</v>
      </c>
      <c r="I20597" s="136">
        <v>-5.7000000000000002E-2</v>
      </c>
      <c r="J20597" s="136">
        <v>1.4E-2</v>
      </c>
      <c r="K20597" s="136">
        <v>-0.16600000000000001</v>
      </c>
      <c r="L20597" s="137">
        <v>0.63349</v>
      </c>
      <c r="M20597" s="141" t="s">
        <v>14537</v>
      </c>
      <c r="N20597" s="136">
        <v>0</v>
      </c>
      <c r="O20597" s="136">
        <v>0</v>
      </c>
      <c r="P20597" s="136">
        <v>1E-3</v>
      </c>
      <c r="Q20597" s="136">
        <v>3.7999999999999999E-2</v>
      </c>
      <c r="R20597" s="141" t="s">
        <v>14501</v>
      </c>
      <c r="S20597" s="136">
        <v>2E-3</v>
      </c>
    </row>
    <row r="20598" spans="1:19" ht="11.25" thickBot="1" x14ac:dyDescent="0.2">
      <c r="A20598" s="112"/>
    </row>
    <row r="20599" spans="1:19" ht="11.25" thickBot="1" x14ac:dyDescent="0.2">
      <c r="A20599" s="138" t="s">
        <v>364</v>
      </c>
      <c r="B20599" s="112"/>
      <c r="C20599" s="141" t="s">
        <v>14501</v>
      </c>
      <c r="D20599" s="141" t="s">
        <v>14501</v>
      </c>
      <c r="E20599" s="141" t="s">
        <v>14501</v>
      </c>
      <c r="F20599" s="136">
        <v>0</v>
      </c>
      <c r="G20599" s="136">
        <v>0</v>
      </c>
      <c r="H20599" s="136">
        <v>0</v>
      </c>
      <c r="I20599" s="136">
        <v>0</v>
      </c>
      <c r="J20599" s="136">
        <v>0</v>
      </c>
      <c r="K20599" s="136">
        <v>0</v>
      </c>
      <c r="L20599" s="140" t="s">
        <v>3713</v>
      </c>
      <c r="M20599" s="141" t="s">
        <v>3712</v>
      </c>
      <c r="N20599" s="136">
        <v>0</v>
      </c>
      <c r="O20599" s="136">
        <v>0</v>
      </c>
      <c r="P20599" s="136">
        <v>0</v>
      </c>
      <c r="Q20599" s="136">
        <v>0</v>
      </c>
      <c r="R20599" s="141" t="s">
        <v>14501</v>
      </c>
      <c r="S20599" s="136">
        <v>0</v>
      </c>
    </row>
    <row r="20600" spans="1:19" ht="11.25" thickBot="1" x14ac:dyDescent="0.2">
      <c r="A20600" s="112"/>
    </row>
    <row r="20601" spans="1:19" ht="11.25" thickBot="1" x14ac:dyDescent="0.2">
      <c r="A20601" s="139" t="s">
        <v>366</v>
      </c>
      <c r="B20601" s="112"/>
      <c r="C20601" s="141" t="s">
        <v>14501</v>
      </c>
      <c r="D20601" s="141" t="s">
        <v>14501</v>
      </c>
      <c r="E20601" s="141" t="s">
        <v>14501</v>
      </c>
      <c r="F20601" s="136">
        <v>0</v>
      </c>
      <c r="G20601" s="136">
        <v>0</v>
      </c>
      <c r="H20601" s="136">
        <v>0</v>
      </c>
      <c r="I20601" s="136">
        <v>0</v>
      </c>
      <c r="J20601" s="136">
        <v>0</v>
      </c>
      <c r="K20601" s="136">
        <v>0</v>
      </c>
      <c r="L20601" s="140" t="s">
        <v>3713</v>
      </c>
      <c r="M20601" s="141" t="s">
        <v>3712</v>
      </c>
      <c r="N20601" s="136">
        <v>0</v>
      </c>
      <c r="O20601" s="136">
        <v>0</v>
      </c>
      <c r="P20601" s="136">
        <v>0</v>
      </c>
      <c r="Q20601" s="136">
        <v>0</v>
      </c>
      <c r="R20601" s="141" t="s">
        <v>14501</v>
      </c>
      <c r="S20601" s="136">
        <v>0</v>
      </c>
    </row>
    <row r="20602" spans="1:19" ht="11.25" thickBot="1" x14ac:dyDescent="0.2">
      <c r="A20602" s="112"/>
    </row>
    <row r="20603" spans="1:19" ht="11.25" thickBot="1" x14ac:dyDescent="0.2">
      <c r="A20603" s="106" t="s">
        <v>357</v>
      </c>
      <c r="B20603" s="106" t="s">
        <v>358</v>
      </c>
      <c r="C20603" s="146" t="s">
        <v>16</v>
      </c>
      <c r="D20603" s="146" t="s">
        <v>14502</v>
      </c>
      <c r="E20603" s="146" t="s">
        <v>14503</v>
      </c>
      <c r="F20603" s="146" t="s">
        <v>20</v>
      </c>
      <c r="G20603" s="146" t="s">
        <v>21</v>
      </c>
      <c r="H20603" s="146" t="s">
        <v>22</v>
      </c>
      <c r="I20603" s="146" t="s">
        <v>23</v>
      </c>
      <c r="J20603" s="146" t="s">
        <v>24</v>
      </c>
      <c r="K20603" s="146" t="s">
        <v>26</v>
      </c>
      <c r="L20603" s="146" t="s">
        <v>14504</v>
      </c>
      <c r="M20603" s="146" t="s">
        <v>27</v>
      </c>
      <c r="N20603" s="146" t="s">
        <v>28</v>
      </c>
      <c r="O20603" s="146" t="s">
        <v>29</v>
      </c>
      <c r="P20603" s="146" t="s">
        <v>30</v>
      </c>
      <c r="Q20603" s="146" t="s">
        <v>14505</v>
      </c>
      <c r="R20603" s="146" t="s">
        <v>32</v>
      </c>
      <c r="S20603" s="146" t="s">
        <v>33</v>
      </c>
    </row>
    <row r="20604" spans="1:19" ht="11.25" thickBot="1" x14ac:dyDescent="0.2">
      <c r="A20604" s="112"/>
      <c r="B20604" s="112"/>
      <c r="C20604" s="146" t="s">
        <v>111</v>
      </c>
      <c r="D20604" s="146" t="s">
        <v>111</v>
      </c>
      <c r="E20604" s="146" t="s">
        <v>111</v>
      </c>
      <c r="F20604" s="146" t="s">
        <v>111</v>
      </c>
      <c r="G20604" s="146" t="s">
        <v>111</v>
      </c>
      <c r="H20604" s="146" t="s">
        <v>111</v>
      </c>
      <c r="I20604" s="146" t="s">
        <v>111</v>
      </c>
      <c r="J20604" s="146" t="s">
        <v>111</v>
      </c>
      <c r="K20604" s="146" t="s">
        <v>111</v>
      </c>
      <c r="L20604" s="146" t="s">
        <v>111</v>
      </c>
      <c r="M20604" s="146" t="s">
        <v>111</v>
      </c>
      <c r="N20604" s="146" t="s">
        <v>111</v>
      </c>
      <c r="O20604" s="146" t="s">
        <v>111</v>
      </c>
      <c r="P20604" s="146" t="s">
        <v>111</v>
      </c>
      <c r="Q20604" s="146" t="s">
        <v>111</v>
      </c>
      <c r="R20604" s="146" t="s">
        <v>111</v>
      </c>
      <c r="S20604" s="146" t="s">
        <v>111</v>
      </c>
    </row>
    <row r="20605" spans="1:19" ht="11.25" thickBot="1" x14ac:dyDescent="0.2">
      <c r="A20605" s="107">
        <v>1</v>
      </c>
      <c r="B20605" s="132">
        <v>0.46824074074074074</v>
      </c>
      <c r="C20605" s="108">
        <v>2.7E-2</v>
      </c>
      <c r="D20605" s="108">
        <v>0.5</v>
      </c>
      <c r="E20605" s="108">
        <v>2E-3</v>
      </c>
      <c r="F20605" s="133">
        <v>0.57518999999999998</v>
      </c>
      <c r="G20605" s="108">
        <v>4.8000000000000001E-2</v>
      </c>
      <c r="H20605" s="141" t="s">
        <v>14513</v>
      </c>
      <c r="I20605" s="108">
        <v>1E-3</v>
      </c>
      <c r="J20605" s="108">
        <v>0</v>
      </c>
      <c r="K20605" s="133">
        <v>0.54279999999999995</v>
      </c>
      <c r="L20605" s="108">
        <v>0.34799999999999998</v>
      </c>
      <c r="M20605" s="108">
        <v>1.181</v>
      </c>
      <c r="N20605" s="108">
        <v>1.0999999999999999E-2</v>
      </c>
      <c r="O20605" s="141" t="s">
        <v>14500</v>
      </c>
      <c r="P20605" s="141" t="s">
        <v>14500</v>
      </c>
      <c r="Q20605" s="108">
        <v>-1.7999999999999999E-2</v>
      </c>
      <c r="R20605" s="108">
        <v>2E-3</v>
      </c>
      <c r="S20605" s="141" t="s">
        <v>14500</v>
      </c>
    </row>
    <row r="20606" spans="1:19" ht="11.25" thickBot="1" x14ac:dyDescent="0.2">
      <c r="A20606" s="112"/>
    </row>
    <row r="20607" spans="1:19" ht="11.25" thickBot="1" x14ac:dyDescent="0.2">
      <c r="A20607" s="135" t="s">
        <v>362</v>
      </c>
      <c r="B20607" s="112"/>
      <c r="C20607" s="136">
        <v>2.7E-2</v>
      </c>
      <c r="D20607" s="136">
        <v>0.5</v>
      </c>
      <c r="E20607" s="136">
        <v>2E-3</v>
      </c>
      <c r="F20607" s="137">
        <v>0.57518999999999998</v>
      </c>
      <c r="G20607" s="136">
        <v>4.8000000000000001E-2</v>
      </c>
      <c r="H20607" s="141" t="s">
        <v>14515</v>
      </c>
      <c r="I20607" s="136">
        <v>1E-3</v>
      </c>
      <c r="J20607" s="136">
        <v>0</v>
      </c>
      <c r="K20607" s="137">
        <v>0.54279999999999995</v>
      </c>
      <c r="L20607" s="136">
        <v>0.34799999999999998</v>
      </c>
      <c r="M20607" s="136">
        <v>1.181</v>
      </c>
      <c r="N20607" s="136">
        <v>1.0999999999999999E-2</v>
      </c>
      <c r="O20607" s="141" t="s">
        <v>14501</v>
      </c>
      <c r="P20607" s="141" t="s">
        <v>14501</v>
      </c>
      <c r="Q20607" s="136">
        <v>-1.7999999999999999E-2</v>
      </c>
      <c r="R20607" s="136">
        <v>2E-3</v>
      </c>
      <c r="S20607" s="141" t="s">
        <v>14501</v>
      </c>
    </row>
    <row r="20608" spans="1:19" ht="11.25" thickBot="1" x14ac:dyDescent="0.2">
      <c r="A20608" s="112"/>
    </row>
    <row r="20609" spans="1:19" ht="11.25" thickBot="1" x14ac:dyDescent="0.2">
      <c r="A20609" s="138" t="s">
        <v>364</v>
      </c>
      <c r="B20609" s="112"/>
      <c r="C20609" s="136">
        <v>0</v>
      </c>
      <c r="D20609" s="136">
        <v>0</v>
      </c>
      <c r="E20609" s="136">
        <v>0</v>
      </c>
      <c r="F20609" s="140" t="s">
        <v>3713</v>
      </c>
      <c r="G20609" s="136">
        <v>0</v>
      </c>
      <c r="H20609" s="141" t="s">
        <v>14501</v>
      </c>
      <c r="I20609" s="136">
        <v>0</v>
      </c>
      <c r="J20609" s="136">
        <v>0</v>
      </c>
      <c r="K20609" s="140" t="s">
        <v>3713</v>
      </c>
      <c r="L20609" s="136">
        <v>0</v>
      </c>
      <c r="M20609" s="136">
        <v>0</v>
      </c>
      <c r="N20609" s="136">
        <v>0</v>
      </c>
      <c r="O20609" s="141" t="s">
        <v>14501</v>
      </c>
      <c r="P20609" s="141" t="s">
        <v>14501</v>
      </c>
      <c r="Q20609" s="136">
        <v>0</v>
      </c>
      <c r="R20609" s="136">
        <v>0</v>
      </c>
      <c r="S20609" s="141" t="s">
        <v>14501</v>
      </c>
    </row>
    <row r="20610" spans="1:19" ht="11.25" thickBot="1" x14ac:dyDescent="0.2">
      <c r="A20610" s="112"/>
    </row>
    <row r="20611" spans="1:19" ht="11.25" thickBot="1" x14ac:dyDescent="0.2">
      <c r="A20611" s="139" t="s">
        <v>366</v>
      </c>
      <c r="B20611" s="112"/>
      <c r="C20611" s="136">
        <v>0</v>
      </c>
      <c r="D20611" s="136">
        <v>0</v>
      </c>
      <c r="E20611" s="136">
        <v>0</v>
      </c>
      <c r="F20611" s="140" t="s">
        <v>3713</v>
      </c>
      <c r="G20611" s="136">
        <v>0</v>
      </c>
      <c r="H20611" s="141" t="s">
        <v>14501</v>
      </c>
      <c r="I20611" s="136">
        <v>0</v>
      </c>
      <c r="J20611" s="136">
        <v>0</v>
      </c>
      <c r="K20611" s="140" t="s">
        <v>3713</v>
      </c>
      <c r="L20611" s="136">
        <v>0</v>
      </c>
      <c r="M20611" s="136">
        <v>0</v>
      </c>
      <c r="N20611" s="136">
        <v>0</v>
      </c>
      <c r="O20611" s="141" t="s">
        <v>14501</v>
      </c>
      <c r="P20611" s="141" t="s">
        <v>14501</v>
      </c>
      <c r="Q20611" s="136">
        <v>0</v>
      </c>
      <c r="R20611" s="136">
        <v>0</v>
      </c>
      <c r="S20611" s="141" t="s">
        <v>14501</v>
      </c>
    </row>
    <row r="20612" spans="1:19" ht="11.25" thickBot="1" x14ac:dyDescent="0.2">
      <c r="A20612" s="112"/>
    </row>
    <row r="20613" spans="1:19" ht="11.25" thickBot="1" x14ac:dyDescent="0.2">
      <c r="A20613" s="106" t="s">
        <v>357</v>
      </c>
      <c r="B20613" s="106" t="s">
        <v>358</v>
      </c>
      <c r="C20613" s="146" t="s">
        <v>35</v>
      </c>
      <c r="D20613" s="146" t="s">
        <v>36</v>
      </c>
      <c r="E20613" s="146" t="s">
        <v>14506</v>
      </c>
      <c r="F20613" s="146" t="s">
        <v>38</v>
      </c>
      <c r="G20613" s="146" t="s">
        <v>39</v>
      </c>
      <c r="H20613" s="146" t="s">
        <v>41</v>
      </c>
      <c r="I20613" s="146" t="s">
        <v>42</v>
      </c>
      <c r="J20613" s="146" t="s">
        <v>43</v>
      </c>
      <c r="K20613" s="146" t="s">
        <v>44</v>
      </c>
      <c r="L20613" s="146" t="s">
        <v>45</v>
      </c>
      <c r="M20613" s="146" t="s">
        <v>46</v>
      </c>
      <c r="N20613" s="146" t="s">
        <v>47</v>
      </c>
      <c r="O20613" s="146" t="s">
        <v>48</v>
      </c>
      <c r="P20613" s="146" t="s">
        <v>49</v>
      </c>
      <c r="Q20613" s="146" t="s">
        <v>50</v>
      </c>
      <c r="R20613" s="146" t="s">
        <v>51</v>
      </c>
      <c r="S20613" s="146" t="s">
        <v>52</v>
      </c>
    </row>
    <row r="20614" spans="1:19" ht="11.25" thickBot="1" x14ac:dyDescent="0.2">
      <c r="A20614" s="112"/>
      <c r="B20614" s="112"/>
      <c r="C20614" s="146" t="s">
        <v>111</v>
      </c>
      <c r="D20614" s="146" t="s">
        <v>111</v>
      </c>
      <c r="E20614" s="146" t="s">
        <v>111</v>
      </c>
      <c r="F20614" s="146" t="s">
        <v>111</v>
      </c>
      <c r="G20614" s="146" t="s">
        <v>111</v>
      </c>
      <c r="H20614" s="146" t="s">
        <v>111</v>
      </c>
      <c r="I20614" s="146" t="s">
        <v>111</v>
      </c>
      <c r="J20614" s="146" t="s">
        <v>111</v>
      </c>
      <c r="K20614" s="146" t="s">
        <v>111</v>
      </c>
      <c r="L20614" s="146" t="s">
        <v>111</v>
      </c>
      <c r="M20614" s="146" t="s">
        <v>111</v>
      </c>
      <c r="N20614" s="146" t="s">
        <v>111</v>
      </c>
      <c r="O20614" s="146" t="s">
        <v>111</v>
      </c>
      <c r="P20614" s="146" t="s">
        <v>111</v>
      </c>
      <c r="Q20614" s="146" t="s">
        <v>111</v>
      </c>
      <c r="R20614" s="146" t="s">
        <v>111</v>
      </c>
      <c r="S20614" s="146" t="s">
        <v>111</v>
      </c>
    </row>
    <row r="20615" spans="1:19" ht="11.25" thickBot="1" x14ac:dyDescent="0.2">
      <c r="A20615" s="107">
        <v>1</v>
      </c>
      <c r="B20615" s="132">
        <v>0.46824074074074074</v>
      </c>
      <c r="C20615" s="133">
        <v>0.48676000000000003</v>
      </c>
      <c r="D20615" s="108">
        <v>9.0999999999999998E-2</v>
      </c>
      <c r="E20615" s="108">
        <v>0.16500000000000001</v>
      </c>
      <c r="F20615" s="141" t="s">
        <v>14500</v>
      </c>
      <c r="G20615" s="141" t="s">
        <v>14500</v>
      </c>
      <c r="H20615" s="108">
        <v>1.6E-2</v>
      </c>
      <c r="I20615" s="141" t="s">
        <v>14500</v>
      </c>
      <c r="J20615" s="108">
        <v>-2E-3</v>
      </c>
      <c r="K20615" s="141" t="s">
        <v>14500</v>
      </c>
      <c r="L20615" s="141" t="s">
        <v>14516</v>
      </c>
      <c r="M20615" s="141" t="s">
        <v>14500</v>
      </c>
      <c r="N20615" s="141" t="s">
        <v>14500</v>
      </c>
      <c r="O20615" s="141" t="s">
        <v>14500</v>
      </c>
      <c r="P20615" s="141" t="s">
        <v>14500</v>
      </c>
      <c r="Q20615" s="141" t="s">
        <v>14500</v>
      </c>
      <c r="R20615" s="141" t="s">
        <v>14500</v>
      </c>
      <c r="S20615" s="141" t="s">
        <v>14500</v>
      </c>
    </row>
    <row r="20616" spans="1:19" ht="11.25" thickBot="1" x14ac:dyDescent="0.2">
      <c r="A20616" s="112"/>
    </row>
    <row r="20617" spans="1:19" ht="11.25" thickBot="1" x14ac:dyDescent="0.2">
      <c r="A20617" s="135" t="s">
        <v>362</v>
      </c>
      <c r="B20617" s="112"/>
      <c r="C20617" s="137">
        <v>0.48676000000000003</v>
      </c>
      <c r="D20617" s="136">
        <v>9.0999999999999998E-2</v>
      </c>
      <c r="E20617" s="136">
        <v>0.16500000000000001</v>
      </c>
      <c r="F20617" s="141" t="s">
        <v>14501</v>
      </c>
      <c r="G20617" s="141" t="s">
        <v>14501</v>
      </c>
      <c r="H20617" s="136">
        <v>1.6E-2</v>
      </c>
      <c r="I20617" s="141" t="s">
        <v>14501</v>
      </c>
      <c r="J20617" s="136">
        <v>-2E-3</v>
      </c>
      <c r="K20617" s="141" t="s">
        <v>14501</v>
      </c>
      <c r="L20617" s="141" t="s">
        <v>14517</v>
      </c>
      <c r="M20617" s="141" t="s">
        <v>14501</v>
      </c>
      <c r="N20617" s="141" t="s">
        <v>14501</v>
      </c>
      <c r="O20617" s="141" t="s">
        <v>14501</v>
      </c>
      <c r="P20617" s="141" t="s">
        <v>14501</v>
      </c>
      <c r="Q20617" s="141" t="s">
        <v>14501</v>
      </c>
      <c r="R20617" s="141" t="s">
        <v>14501</v>
      </c>
      <c r="S20617" s="141" t="s">
        <v>14501</v>
      </c>
    </row>
    <row r="20618" spans="1:19" ht="11.25" thickBot="1" x14ac:dyDescent="0.2">
      <c r="A20618" s="112"/>
    </row>
    <row r="20619" spans="1:19" ht="11.25" thickBot="1" x14ac:dyDescent="0.2">
      <c r="A20619" s="138" t="s">
        <v>364</v>
      </c>
      <c r="B20619" s="112"/>
      <c r="C20619" s="140" t="s">
        <v>3713</v>
      </c>
      <c r="D20619" s="136">
        <v>0</v>
      </c>
      <c r="E20619" s="136">
        <v>0</v>
      </c>
      <c r="F20619" s="141" t="s">
        <v>14501</v>
      </c>
      <c r="G20619" s="141" t="s">
        <v>14501</v>
      </c>
      <c r="H20619" s="136">
        <v>0</v>
      </c>
      <c r="I20619" s="141" t="s">
        <v>14501</v>
      </c>
      <c r="J20619" s="136">
        <v>0</v>
      </c>
      <c r="K20619" s="141" t="s">
        <v>14501</v>
      </c>
      <c r="L20619" s="141" t="s">
        <v>14501</v>
      </c>
      <c r="M20619" s="141" t="s">
        <v>14501</v>
      </c>
      <c r="N20619" s="141" t="s">
        <v>14501</v>
      </c>
      <c r="O20619" s="141" t="s">
        <v>14501</v>
      </c>
      <c r="P20619" s="141" t="s">
        <v>14501</v>
      </c>
      <c r="Q20619" s="141" t="s">
        <v>14501</v>
      </c>
      <c r="R20619" s="141" t="s">
        <v>14501</v>
      </c>
      <c r="S20619" s="141" t="s">
        <v>14501</v>
      </c>
    </row>
    <row r="20620" spans="1:19" ht="11.25" thickBot="1" x14ac:dyDescent="0.2">
      <c r="A20620" s="112"/>
    </row>
    <row r="20621" spans="1:19" ht="11.25" thickBot="1" x14ac:dyDescent="0.2">
      <c r="A20621" s="139" t="s">
        <v>366</v>
      </c>
      <c r="B20621" s="112"/>
      <c r="C20621" s="140" t="s">
        <v>3713</v>
      </c>
      <c r="D20621" s="136">
        <v>0</v>
      </c>
      <c r="E20621" s="136">
        <v>0</v>
      </c>
      <c r="F20621" s="141" t="s">
        <v>14501</v>
      </c>
      <c r="G20621" s="141" t="s">
        <v>14501</v>
      </c>
      <c r="H20621" s="136">
        <v>0</v>
      </c>
      <c r="I20621" s="141" t="s">
        <v>14501</v>
      </c>
      <c r="J20621" s="136">
        <v>0</v>
      </c>
      <c r="K20621" s="141" t="s">
        <v>14501</v>
      </c>
      <c r="L20621" s="141" t="s">
        <v>14501</v>
      </c>
      <c r="M20621" s="141" t="s">
        <v>14501</v>
      </c>
      <c r="N20621" s="141" t="s">
        <v>14501</v>
      </c>
      <c r="O20621" s="141" t="s">
        <v>14501</v>
      </c>
      <c r="P20621" s="141" t="s">
        <v>14501</v>
      </c>
      <c r="Q20621" s="141" t="s">
        <v>14501</v>
      </c>
      <c r="R20621" s="141" t="s">
        <v>14501</v>
      </c>
      <c r="S20621" s="141" t="s">
        <v>14501</v>
      </c>
    </row>
    <row r="20622" spans="1:19" ht="11.25" thickBot="1" x14ac:dyDescent="0.2">
      <c r="A20622" s="112"/>
    </row>
    <row r="20623" spans="1:19" ht="11.25" thickBot="1" x14ac:dyDescent="0.2">
      <c r="A20623" s="106" t="s">
        <v>357</v>
      </c>
      <c r="B20623" s="106" t="s">
        <v>358</v>
      </c>
      <c r="C20623" s="146" t="s">
        <v>53</v>
      </c>
      <c r="D20623" s="146" t="s">
        <v>54</v>
      </c>
      <c r="E20623" s="146" t="s">
        <v>55</v>
      </c>
      <c r="F20623" s="146" t="s">
        <v>56</v>
      </c>
      <c r="G20623" s="146" t="s">
        <v>14507</v>
      </c>
      <c r="H20623" s="146" t="s">
        <v>57</v>
      </c>
      <c r="I20623" s="146" t="s">
        <v>59</v>
      </c>
      <c r="J20623" s="146" t="s">
        <v>14508</v>
      </c>
      <c r="K20623" s="146" t="s">
        <v>60</v>
      </c>
      <c r="L20623" s="146" t="s">
        <v>61</v>
      </c>
      <c r="M20623" s="146" t="s">
        <v>62</v>
      </c>
      <c r="N20623" s="146" t="s">
        <v>14509</v>
      </c>
      <c r="O20623" s="146" t="s">
        <v>63</v>
      </c>
      <c r="P20623" s="146" t="s">
        <v>64</v>
      </c>
      <c r="Q20623" s="146" t="s">
        <v>66</v>
      </c>
      <c r="R20623" s="146" t="s">
        <v>14510</v>
      </c>
      <c r="S20623" s="146" t="s">
        <v>67</v>
      </c>
    </row>
    <row r="20624" spans="1:19" ht="11.25" thickBot="1" x14ac:dyDescent="0.2">
      <c r="A20624" s="112"/>
      <c r="B20624" s="112"/>
      <c r="C20624" s="146" t="s">
        <v>111</v>
      </c>
      <c r="D20624" s="146" t="s">
        <v>111</v>
      </c>
      <c r="E20624" s="146" t="s">
        <v>111</v>
      </c>
      <c r="F20624" s="146" t="s">
        <v>111</v>
      </c>
      <c r="G20624" s="146" t="s">
        <v>111</v>
      </c>
      <c r="H20624" s="146" t="s">
        <v>111</v>
      </c>
      <c r="I20624" s="146" t="s">
        <v>111</v>
      </c>
      <c r="J20624" s="146" t="s">
        <v>111</v>
      </c>
      <c r="K20624" s="146" t="s">
        <v>111</v>
      </c>
      <c r="L20624" s="146" t="s">
        <v>111</v>
      </c>
      <c r="M20624" s="146" t="s">
        <v>111</v>
      </c>
      <c r="N20624" s="146" t="s">
        <v>111</v>
      </c>
      <c r="O20624" s="146" t="s">
        <v>111</v>
      </c>
      <c r="P20624" s="146" t="s">
        <v>111</v>
      </c>
      <c r="Q20624" s="146" t="s">
        <v>111</v>
      </c>
      <c r="R20624" s="146" t="s">
        <v>111</v>
      </c>
      <c r="S20624" s="146" t="s">
        <v>111</v>
      </c>
    </row>
    <row r="20625" spans="1:19" ht="11.25" thickBot="1" x14ac:dyDescent="0.2">
      <c r="A20625" s="107">
        <v>1</v>
      </c>
      <c r="B20625" s="132">
        <v>0.46824074074074074</v>
      </c>
      <c r="C20625" s="141" t="s">
        <v>14500</v>
      </c>
      <c r="D20625" s="141" t="s">
        <v>14500</v>
      </c>
      <c r="E20625" s="141" t="s">
        <v>14500</v>
      </c>
      <c r="F20625" s="108">
        <v>0.15</v>
      </c>
      <c r="G20625" s="108">
        <v>1.2</v>
      </c>
      <c r="H20625" s="108">
        <v>0.80400000000000005</v>
      </c>
      <c r="I20625" s="108">
        <v>2E-3</v>
      </c>
      <c r="J20625" s="141" t="s">
        <v>14518</v>
      </c>
      <c r="K20625" s="108">
        <v>2E-3</v>
      </c>
      <c r="L20625" s="108">
        <v>7.0000000000000001E-3</v>
      </c>
      <c r="M20625" s="108">
        <v>4.7E-2</v>
      </c>
      <c r="N20625" s="141" t="s">
        <v>14519</v>
      </c>
      <c r="O20625" s="141" t="s">
        <v>14500</v>
      </c>
      <c r="P20625" s="108">
        <v>0.96199999999999997</v>
      </c>
      <c r="Q20625" s="133">
        <v>0.40383000000000002</v>
      </c>
      <c r="R20625" s="141" t="s">
        <v>14500</v>
      </c>
      <c r="S20625" s="108">
        <v>8.0000000000000002E-3</v>
      </c>
    </row>
    <row r="20626" spans="1:19" ht="11.25" thickBot="1" x14ac:dyDescent="0.2">
      <c r="A20626" s="112"/>
    </row>
    <row r="20627" spans="1:19" ht="11.25" thickBot="1" x14ac:dyDescent="0.2">
      <c r="A20627" s="135" t="s">
        <v>362</v>
      </c>
      <c r="B20627" s="112"/>
      <c r="C20627" s="141" t="s">
        <v>14501</v>
      </c>
      <c r="D20627" s="141" t="s">
        <v>14501</v>
      </c>
      <c r="E20627" s="141" t="s">
        <v>14501</v>
      </c>
      <c r="F20627" s="136">
        <v>0.15</v>
      </c>
      <c r="G20627" s="136">
        <v>1.2</v>
      </c>
      <c r="H20627" s="136">
        <v>0.80400000000000005</v>
      </c>
      <c r="I20627" s="136">
        <v>2E-3</v>
      </c>
      <c r="J20627" s="141" t="s">
        <v>14520</v>
      </c>
      <c r="K20627" s="136">
        <v>2E-3</v>
      </c>
      <c r="L20627" s="136">
        <v>7.0000000000000001E-3</v>
      </c>
      <c r="M20627" s="136">
        <v>4.7E-2</v>
      </c>
      <c r="N20627" s="141" t="s">
        <v>14521</v>
      </c>
      <c r="O20627" s="141" t="s">
        <v>14501</v>
      </c>
      <c r="P20627" s="136">
        <v>0.96199999999999997</v>
      </c>
      <c r="Q20627" s="137">
        <v>0.40383000000000002</v>
      </c>
      <c r="R20627" s="141" t="s">
        <v>14501</v>
      </c>
      <c r="S20627" s="136">
        <v>8.0000000000000002E-3</v>
      </c>
    </row>
    <row r="20628" spans="1:19" ht="11.25" thickBot="1" x14ac:dyDescent="0.2">
      <c r="A20628" s="112"/>
    </row>
    <row r="20629" spans="1:19" ht="11.25" thickBot="1" x14ac:dyDescent="0.2">
      <c r="A20629" s="138" t="s">
        <v>364</v>
      </c>
      <c r="B20629" s="112"/>
      <c r="C20629" s="141" t="s">
        <v>14501</v>
      </c>
      <c r="D20629" s="141" t="s">
        <v>14501</v>
      </c>
      <c r="E20629" s="141" t="s">
        <v>14501</v>
      </c>
      <c r="F20629" s="136">
        <v>0</v>
      </c>
      <c r="G20629" s="136">
        <v>0</v>
      </c>
      <c r="H20629" s="136">
        <v>0</v>
      </c>
      <c r="I20629" s="136">
        <v>0</v>
      </c>
      <c r="J20629" s="141" t="s">
        <v>14501</v>
      </c>
      <c r="K20629" s="136">
        <v>0</v>
      </c>
      <c r="L20629" s="136">
        <v>0</v>
      </c>
      <c r="M20629" s="136">
        <v>0</v>
      </c>
      <c r="N20629" s="141" t="s">
        <v>14501</v>
      </c>
      <c r="O20629" s="141" t="s">
        <v>14501</v>
      </c>
      <c r="P20629" s="136">
        <v>0</v>
      </c>
      <c r="Q20629" s="140" t="s">
        <v>3713</v>
      </c>
      <c r="R20629" s="141" t="s">
        <v>14501</v>
      </c>
      <c r="S20629" s="136">
        <v>0</v>
      </c>
    </row>
    <row r="20630" spans="1:19" ht="11.25" thickBot="1" x14ac:dyDescent="0.2">
      <c r="A20630" s="112"/>
    </row>
    <row r="20631" spans="1:19" ht="11.25" thickBot="1" x14ac:dyDescent="0.2">
      <c r="A20631" s="139" t="s">
        <v>366</v>
      </c>
      <c r="B20631" s="112"/>
      <c r="C20631" s="141" t="s">
        <v>14501</v>
      </c>
      <c r="D20631" s="141" t="s">
        <v>14501</v>
      </c>
      <c r="E20631" s="141" t="s">
        <v>14501</v>
      </c>
      <c r="F20631" s="136">
        <v>0</v>
      </c>
      <c r="G20631" s="136">
        <v>0</v>
      </c>
      <c r="H20631" s="136">
        <v>0</v>
      </c>
      <c r="I20631" s="136">
        <v>0</v>
      </c>
      <c r="J20631" s="141" t="s">
        <v>14501</v>
      </c>
      <c r="K20631" s="136">
        <v>0</v>
      </c>
      <c r="L20631" s="136">
        <v>0</v>
      </c>
      <c r="M20631" s="136">
        <v>0</v>
      </c>
      <c r="N20631" s="141" t="s">
        <v>14501</v>
      </c>
      <c r="O20631" s="141" t="s">
        <v>14501</v>
      </c>
      <c r="P20631" s="136">
        <v>0</v>
      </c>
      <c r="Q20631" s="140" t="s">
        <v>3713</v>
      </c>
      <c r="R20631" s="141" t="s">
        <v>14501</v>
      </c>
      <c r="S20631" s="136">
        <v>0</v>
      </c>
    </row>
    <row r="20632" spans="1:19" ht="11.25" thickBot="1" x14ac:dyDescent="0.2">
      <c r="A20632" s="112"/>
    </row>
    <row r="20633" spans="1:19" ht="11.25" thickBot="1" x14ac:dyDescent="0.2">
      <c r="A20633" s="106" t="s">
        <v>357</v>
      </c>
      <c r="B20633" s="106" t="s">
        <v>358</v>
      </c>
      <c r="C20633" s="146" t="s">
        <v>68</v>
      </c>
      <c r="D20633" s="146" t="s">
        <v>14511</v>
      </c>
    </row>
    <row r="20634" spans="1:19" ht="11.25" thickBot="1" x14ac:dyDescent="0.2">
      <c r="A20634" s="112"/>
      <c r="B20634" s="112"/>
      <c r="C20634" s="146" t="s">
        <v>111</v>
      </c>
      <c r="D20634" s="146" t="s">
        <v>111</v>
      </c>
    </row>
    <row r="20635" spans="1:19" ht="11.25" thickBot="1" x14ac:dyDescent="0.2">
      <c r="A20635" s="107">
        <v>1</v>
      </c>
      <c r="B20635" s="132">
        <v>0.46824074074074074</v>
      </c>
      <c r="C20635" s="108">
        <v>0.01</v>
      </c>
      <c r="D20635" s="141" t="s">
        <v>14500</v>
      </c>
    </row>
    <row r="20636" spans="1:19" ht="11.25" thickBot="1" x14ac:dyDescent="0.2">
      <c r="A20636" s="112"/>
    </row>
    <row r="20637" spans="1:19" ht="11.25" thickBot="1" x14ac:dyDescent="0.2">
      <c r="A20637" s="135" t="s">
        <v>362</v>
      </c>
      <c r="B20637" s="112"/>
      <c r="C20637" s="136">
        <v>0.01</v>
      </c>
      <c r="D20637" s="141" t="s">
        <v>14501</v>
      </c>
    </row>
    <row r="20638" spans="1:19" ht="11.25" thickBot="1" x14ac:dyDescent="0.2">
      <c r="A20638" s="112"/>
    </row>
    <row r="20639" spans="1:19" ht="11.25" thickBot="1" x14ac:dyDescent="0.2">
      <c r="A20639" s="138" t="s">
        <v>364</v>
      </c>
      <c r="B20639" s="112"/>
      <c r="C20639" s="136">
        <v>0</v>
      </c>
      <c r="D20639" s="141" t="s">
        <v>14501</v>
      </c>
    </row>
    <row r="20640" spans="1:19" ht="11.25" thickBot="1" x14ac:dyDescent="0.2">
      <c r="A20640" s="112"/>
    </row>
    <row r="20641" spans="1:19" ht="11.25" thickBot="1" x14ac:dyDescent="0.2">
      <c r="A20641" s="139" t="s">
        <v>366</v>
      </c>
      <c r="B20641" s="112"/>
      <c r="C20641" s="136">
        <v>0</v>
      </c>
      <c r="D20641" s="141" t="s">
        <v>14501</v>
      </c>
    </row>
    <row r="20642" spans="1:19" ht="10.5" x14ac:dyDescent="0.15">
      <c r="A20642" s="112"/>
    </row>
    <row r="20643" spans="1:19" x14ac:dyDescent="0.15">
      <c r="A20643" s="129"/>
      <c r="B20643" s="86" t="s">
        <v>1030</v>
      </c>
    </row>
    <row r="20644" spans="1:19" ht="9.75" thickBot="1" x14ac:dyDescent="0.2">
      <c r="A20644" s="81" t="s">
        <v>356</v>
      </c>
    </row>
    <row r="20645" spans="1:19" ht="11.25" thickBot="1" x14ac:dyDescent="0.2">
      <c r="A20645" s="106" t="s">
        <v>357</v>
      </c>
      <c r="B20645" s="106" t="s">
        <v>358</v>
      </c>
      <c r="C20645" s="146" t="s">
        <v>14494</v>
      </c>
      <c r="D20645" s="146" t="s">
        <v>14495</v>
      </c>
      <c r="E20645" s="146" t="s">
        <v>14496</v>
      </c>
      <c r="F20645" s="146" t="s">
        <v>0</v>
      </c>
      <c r="G20645" s="146" t="s">
        <v>1</v>
      </c>
      <c r="H20645" s="146" t="s">
        <v>2</v>
      </c>
      <c r="I20645" s="146" t="s">
        <v>14497</v>
      </c>
      <c r="J20645" s="146" t="s">
        <v>3</v>
      </c>
      <c r="K20645" s="146" t="s">
        <v>14498</v>
      </c>
      <c r="L20645" s="146" t="s">
        <v>7</v>
      </c>
      <c r="M20645" s="146" t="s">
        <v>14499</v>
      </c>
      <c r="N20645" s="146" t="s">
        <v>10</v>
      </c>
      <c r="O20645" s="146" t="s">
        <v>11</v>
      </c>
      <c r="P20645" s="146" t="s">
        <v>12</v>
      </c>
      <c r="Q20645" s="146" t="s">
        <v>13</v>
      </c>
      <c r="R20645" s="146" t="s">
        <v>14</v>
      </c>
      <c r="S20645" s="146" t="s">
        <v>15</v>
      </c>
    </row>
    <row r="20646" spans="1:19" ht="11.25" thickBot="1" x14ac:dyDescent="0.2">
      <c r="A20646" s="112"/>
      <c r="B20646" s="112"/>
      <c r="C20646" s="146" t="s">
        <v>111</v>
      </c>
      <c r="D20646" s="146" t="s">
        <v>111</v>
      </c>
      <c r="E20646" s="146" t="s">
        <v>111</v>
      </c>
      <c r="F20646" s="146" t="s">
        <v>111</v>
      </c>
      <c r="G20646" s="146" t="s">
        <v>111</v>
      </c>
      <c r="H20646" s="146" t="s">
        <v>111</v>
      </c>
      <c r="I20646" s="146" t="s">
        <v>111</v>
      </c>
      <c r="J20646" s="146" t="s">
        <v>111</v>
      </c>
      <c r="K20646" s="146" t="s">
        <v>111</v>
      </c>
      <c r="L20646" s="146" t="s">
        <v>111</v>
      </c>
      <c r="M20646" s="146" t="s">
        <v>111</v>
      </c>
      <c r="N20646" s="146" t="s">
        <v>111</v>
      </c>
      <c r="O20646" s="146" t="s">
        <v>111</v>
      </c>
      <c r="P20646" s="146" t="s">
        <v>111</v>
      </c>
      <c r="Q20646" s="146" t="s">
        <v>111</v>
      </c>
      <c r="R20646" s="146" t="s">
        <v>111</v>
      </c>
      <c r="S20646" s="146" t="s">
        <v>111</v>
      </c>
    </row>
    <row r="20647" spans="1:19" ht="11.25" thickBot="1" x14ac:dyDescent="0.2">
      <c r="A20647" s="107">
        <v>1</v>
      </c>
      <c r="B20647" s="132">
        <v>0.47337962962962959</v>
      </c>
      <c r="C20647" s="141" t="s">
        <v>14500</v>
      </c>
      <c r="D20647" s="141" t="s">
        <v>14500</v>
      </c>
      <c r="E20647" s="108">
        <v>1E-3</v>
      </c>
      <c r="F20647" s="108">
        <v>1E-3</v>
      </c>
      <c r="G20647" s="108">
        <v>6.0000000000000001E-3</v>
      </c>
      <c r="H20647" s="141" t="s">
        <v>14528</v>
      </c>
      <c r="I20647" s="108">
        <v>-2.5000000000000001E-2</v>
      </c>
      <c r="J20647" s="108">
        <v>7.0000000000000001E-3</v>
      </c>
      <c r="K20647" s="108">
        <v>0.78300000000000003</v>
      </c>
      <c r="L20647" s="133">
        <v>0.58611000000000002</v>
      </c>
      <c r="M20647" s="141" t="s">
        <v>14538</v>
      </c>
      <c r="N20647" s="108">
        <v>3.0000000000000001E-3</v>
      </c>
      <c r="O20647" s="108">
        <v>2E-3</v>
      </c>
      <c r="P20647" s="108">
        <v>0</v>
      </c>
      <c r="Q20647" s="108">
        <v>0.01</v>
      </c>
      <c r="R20647" s="141" t="s">
        <v>14500</v>
      </c>
      <c r="S20647" s="141" t="s">
        <v>14500</v>
      </c>
    </row>
    <row r="20648" spans="1:19" ht="11.25" thickBot="1" x14ac:dyDescent="0.2">
      <c r="A20648" s="112"/>
    </row>
    <row r="20649" spans="1:19" ht="11.25" thickBot="1" x14ac:dyDescent="0.2">
      <c r="A20649" s="135" t="s">
        <v>362</v>
      </c>
      <c r="B20649" s="112"/>
      <c r="C20649" s="141" t="s">
        <v>14501</v>
      </c>
      <c r="D20649" s="141" t="s">
        <v>14501</v>
      </c>
      <c r="E20649" s="136">
        <v>1E-3</v>
      </c>
      <c r="F20649" s="136">
        <v>1E-3</v>
      </c>
      <c r="G20649" s="136">
        <v>6.0000000000000001E-3</v>
      </c>
      <c r="H20649" s="141" t="s">
        <v>14530</v>
      </c>
      <c r="I20649" s="136">
        <v>-2.5000000000000001E-2</v>
      </c>
      <c r="J20649" s="136">
        <v>7.0000000000000001E-3</v>
      </c>
      <c r="K20649" s="136">
        <v>0.78300000000000003</v>
      </c>
      <c r="L20649" s="137">
        <v>0.58611000000000002</v>
      </c>
      <c r="M20649" s="141" t="s">
        <v>14539</v>
      </c>
      <c r="N20649" s="136">
        <v>3.0000000000000001E-3</v>
      </c>
      <c r="O20649" s="136">
        <v>2E-3</v>
      </c>
      <c r="P20649" s="136">
        <v>0</v>
      </c>
      <c r="Q20649" s="136">
        <v>0.01</v>
      </c>
      <c r="R20649" s="141" t="s">
        <v>14501</v>
      </c>
      <c r="S20649" s="141" t="s">
        <v>14501</v>
      </c>
    </row>
    <row r="20650" spans="1:19" ht="11.25" thickBot="1" x14ac:dyDescent="0.2">
      <c r="A20650" s="112"/>
    </row>
    <row r="20651" spans="1:19" ht="11.25" thickBot="1" x14ac:dyDescent="0.2">
      <c r="A20651" s="138" t="s">
        <v>364</v>
      </c>
      <c r="B20651" s="112"/>
      <c r="C20651" s="141" t="s">
        <v>14501</v>
      </c>
      <c r="D20651" s="141" t="s">
        <v>14501</v>
      </c>
      <c r="E20651" s="136">
        <v>0</v>
      </c>
      <c r="F20651" s="136">
        <v>0</v>
      </c>
      <c r="G20651" s="136">
        <v>0</v>
      </c>
      <c r="H20651" s="141" t="s">
        <v>14501</v>
      </c>
      <c r="I20651" s="136">
        <v>0</v>
      </c>
      <c r="J20651" s="136">
        <v>0</v>
      </c>
      <c r="K20651" s="136">
        <v>0</v>
      </c>
      <c r="L20651" s="140" t="s">
        <v>3713</v>
      </c>
      <c r="M20651" s="141" t="s">
        <v>3712</v>
      </c>
      <c r="N20651" s="136">
        <v>0</v>
      </c>
      <c r="O20651" s="136">
        <v>0</v>
      </c>
      <c r="P20651" s="136">
        <v>0</v>
      </c>
      <c r="Q20651" s="136">
        <v>0</v>
      </c>
      <c r="R20651" s="141" t="s">
        <v>14501</v>
      </c>
      <c r="S20651" s="141" t="s">
        <v>14501</v>
      </c>
    </row>
    <row r="20652" spans="1:19" ht="11.25" thickBot="1" x14ac:dyDescent="0.2">
      <c r="A20652" s="112"/>
    </row>
    <row r="20653" spans="1:19" ht="11.25" thickBot="1" x14ac:dyDescent="0.2">
      <c r="A20653" s="139" t="s">
        <v>366</v>
      </c>
      <c r="B20653" s="112"/>
      <c r="C20653" s="141" t="s">
        <v>14501</v>
      </c>
      <c r="D20653" s="141" t="s">
        <v>14501</v>
      </c>
      <c r="E20653" s="136">
        <v>0</v>
      </c>
      <c r="F20653" s="136">
        <v>0</v>
      </c>
      <c r="G20653" s="136">
        <v>0</v>
      </c>
      <c r="H20653" s="141" t="s">
        <v>14501</v>
      </c>
      <c r="I20653" s="136">
        <v>0</v>
      </c>
      <c r="J20653" s="136">
        <v>0</v>
      </c>
      <c r="K20653" s="136">
        <v>0</v>
      </c>
      <c r="L20653" s="140" t="s">
        <v>3713</v>
      </c>
      <c r="M20653" s="141" t="s">
        <v>3712</v>
      </c>
      <c r="N20653" s="136">
        <v>0</v>
      </c>
      <c r="O20653" s="136">
        <v>0</v>
      </c>
      <c r="P20653" s="136">
        <v>0</v>
      </c>
      <c r="Q20653" s="136">
        <v>0</v>
      </c>
      <c r="R20653" s="141" t="s">
        <v>14501</v>
      </c>
      <c r="S20653" s="141" t="s">
        <v>14501</v>
      </c>
    </row>
    <row r="20654" spans="1:19" ht="11.25" thickBot="1" x14ac:dyDescent="0.2">
      <c r="A20654" s="112"/>
    </row>
    <row r="20655" spans="1:19" ht="11.25" thickBot="1" x14ac:dyDescent="0.2">
      <c r="A20655" s="106" t="s">
        <v>357</v>
      </c>
      <c r="B20655" s="106" t="s">
        <v>358</v>
      </c>
      <c r="C20655" s="146" t="s">
        <v>16</v>
      </c>
      <c r="D20655" s="146" t="s">
        <v>14502</v>
      </c>
      <c r="E20655" s="146" t="s">
        <v>14503</v>
      </c>
      <c r="F20655" s="146" t="s">
        <v>20</v>
      </c>
      <c r="G20655" s="146" t="s">
        <v>21</v>
      </c>
      <c r="H20655" s="146" t="s">
        <v>22</v>
      </c>
      <c r="I20655" s="146" t="s">
        <v>23</v>
      </c>
      <c r="J20655" s="146" t="s">
        <v>24</v>
      </c>
      <c r="K20655" s="146" t="s">
        <v>26</v>
      </c>
      <c r="L20655" s="146" t="s">
        <v>14504</v>
      </c>
      <c r="M20655" s="146" t="s">
        <v>27</v>
      </c>
      <c r="N20655" s="146" t="s">
        <v>28</v>
      </c>
      <c r="O20655" s="146" t="s">
        <v>29</v>
      </c>
      <c r="P20655" s="146" t="s">
        <v>30</v>
      </c>
      <c r="Q20655" s="146" t="s">
        <v>14505</v>
      </c>
      <c r="R20655" s="146" t="s">
        <v>32</v>
      </c>
      <c r="S20655" s="146" t="s">
        <v>33</v>
      </c>
    </row>
    <row r="20656" spans="1:19" ht="11.25" thickBot="1" x14ac:dyDescent="0.2">
      <c r="A20656" s="112"/>
      <c r="B20656" s="112"/>
      <c r="C20656" s="146" t="s">
        <v>111</v>
      </c>
      <c r="D20656" s="146" t="s">
        <v>111</v>
      </c>
      <c r="E20656" s="146" t="s">
        <v>111</v>
      </c>
      <c r="F20656" s="146" t="s">
        <v>111</v>
      </c>
      <c r="G20656" s="146" t="s">
        <v>111</v>
      </c>
      <c r="H20656" s="146" t="s">
        <v>111</v>
      </c>
      <c r="I20656" s="146" t="s">
        <v>111</v>
      </c>
      <c r="J20656" s="146" t="s">
        <v>111</v>
      </c>
      <c r="K20656" s="146" t="s">
        <v>111</v>
      </c>
      <c r="L20656" s="146" t="s">
        <v>111</v>
      </c>
      <c r="M20656" s="146" t="s">
        <v>111</v>
      </c>
      <c r="N20656" s="146" t="s">
        <v>111</v>
      </c>
      <c r="O20656" s="146" t="s">
        <v>111</v>
      </c>
      <c r="P20656" s="146" t="s">
        <v>111</v>
      </c>
      <c r="Q20656" s="146" t="s">
        <v>111</v>
      </c>
      <c r="R20656" s="146" t="s">
        <v>111</v>
      </c>
      <c r="S20656" s="146" t="s">
        <v>111</v>
      </c>
    </row>
    <row r="20657" spans="1:19" ht="11.25" thickBot="1" x14ac:dyDescent="0.2">
      <c r="A20657" s="107">
        <v>1</v>
      </c>
      <c r="B20657" s="132">
        <v>0.47337962962962959</v>
      </c>
      <c r="C20657" s="108">
        <v>3.5999999999999997E-2</v>
      </c>
      <c r="D20657" s="108">
        <v>0.05</v>
      </c>
      <c r="E20657" s="141" t="s">
        <v>14500</v>
      </c>
      <c r="F20657" s="133">
        <v>0.53588000000000002</v>
      </c>
      <c r="G20657" s="141" t="s">
        <v>14512</v>
      </c>
      <c r="H20657" s="141" t="s">
        <v>14513</v>
      </c>
      <c r="I20657" s="108">
        <v>1E-3</v>
      </c>
      <c r="J20657" s="108">
        <v>0</v>
      </c>
      <c r="K20657" s="133">
        <v>0.53230999999999995</v>
      </c>
      <c r="L20657" s="108">
        <v>0.379</v>
      </c>
      <c r="M20657" s="108">
        <v>0.17899999999999999</v>
      </c>
      <c r="N20657" s="141" t="s">
        <v>14500</v>
      </c>
      <c r="O20657" s="141" t="s">
        <v>14500</v>
      </c>
      <c r="P20657" s="141" t="s">
        <v>14500</v>
      </c>
      <c r="Q20657" s="108">
        <v>-7.0000000000000001E-3</v>
      </c>
      <c r="R20657" s="108">
        <v>2E-3</v>
      </c>
      <c r="S20657" s="141" t="s">
        <v>14500</v>
      </c>
    </row>
    <row r="20658" spans="1:19" ht="11.25" thickBot="1" x14ac:dyDescent="0.2">
      <c r="A20658" s="112"/>
    </row>
    <row r="20659" spans="1:19" ht="11.25" thickBot="1" x14ac:dyDescent="0.2">
      <c r="A20659" s="135" t="s">
        <v>362</v>
      </c>
      <c r="B20659" s="112"/>
      <c r="C20659" s="136">
        <v>3.5999999999999997E-2</v>
      </c>
      <c r="D20659" s="136">
        <v>0.05</v>
      </c>
      <c r="E20659" s="141" t="s">
        <v>14501</v>
      </c>
      <c r="F20659" s="137">
        <v>0.53588000000000002</v>
      </c>
      <c r="G20659" s="141" t="s">
        <v>14514</v>
      </c>
      <c r="H20659" s="141" t="s">
        <v>14515</v>
      </c>
      <c r="I20659" s="136">
        <v>1E-3</v>
      </c>
      <c r="J20659" s="136">
        <v>0</v>
      </c>
      <c r="K20659" s="137">
        <v>0.53230999999999995</v>
      </c>
      <c r="L20659" s="136">
        <v>0.379</v>
      </c>
      <c r="M20659" s="136">
        <v>0.17899999999999999</v>
      </c>
      <c r="N20659" s="141" t="s">
        <v>14501</v>
      </c>
      <c r="O20659" s="141" t="s">
        <v>14501</v>
      </c>
      <c r="P20659" s="141" t="s">
        <v>14501</v>
      </c>
      <c r="Q20659" s="136">
        <v>-7.0000000000000001E-3</v>
      </c>
      <c r="R20659" s="136">
        <v>2E-3</v>
      </c>
      <c r="S20659" s="141" t="s">
        <v>14501</v>
      </c>
    </row>
    <row r="20660" spans="1:19" ht="11.25" thickBot="1" x14ac:dyDescent="0.2">
      <c r="A20660" s="112"/>
    </row>
    <row r="20661" spans="1:19" ht="11.25" thickBot="1" x14ac:dyDescent="0.2">
      <c r="A20661" s="138" t="s">
        <v>364</v>
      </c>
      <c r="B20661" s="112"/>
      <c r="C20661" s="136">
        <v>0</v>
      </c>
      <c r="D20661" s="136">
        <v>0</v>
      </c>
      <c r="E20661" s="141" t="s">
        <v>14501</v>
      </c>
      <c r="F20661" s="140" t="s">
        <v>3713</v>
      </c>
      <c r="G20661" s="141" t="s">
        <v>14501</v>
      </c>
      <c r="H20661" s="141" t="s">
        <v>14501</v>
      </c>
      <c r="I20661" s="136">
        <v>0</v>
      </c>
      <c r="J20661" s="136">
        <v>0</v>
      </c>
      <c r="K20661" s="140" t="s">
        <v>3713</v>
      </c>
      <c r="L20661" s="136">
        <v>0</v>
      </c>
      <c r="M20661" s="136">
        <v>0</v>
      </c>
      <c r="N20661" s="141" t="s">
        <v>14501</v>
      </c>
      <c r="O20661" s="141" t="s">
        <v>14501</v>
      </c>
      <c r="P20661" s="141" t="s">
        <v>14501</v>
      </c>
      <c r="Q20661" s="136">
        <v>0</v>
      </c>
      <c r="R20661" s="136">
        <v>0</v>
      </c>
      <c r="S20661" s="141" t="s">
        <v>14501</v>
      </c>
    </row>
    <row r="20662" spans="1:19" ht="11.25" thickBot="1" x14ac:dyDescent="0.2">
      <c r="A20662" s="112"/>
    </row>
    <row r="20663" spans="1:19" ht="11.25" thickBot="1" x14ac:dyDescent="0.2">
      <c r="A20663" s="139" t="s">
        <v>366</v>
      </c>
      <c r="B20663" s="112"/>
      <c r="C20663" s="136">
        <v>0</v>
      </c>
      <c r="D20663" s="136">
        <v>0</v>
      </c>
      <c r="E20663" s="141" t="s">
        <v>14501</v>
      </c>
      <c r="F20663" s="140" t="s">
        <v>3713</v>
      </c>
      <c r="G20663" s="141" t="s">
        <v>14501</v>
      </c>
      <c r="H20663" s="141" t="s">
        <v>14501</v>
      </c>
      <c r="I20663" s="136">
        <v>0</v>
      </c>
      <c r="J20663" s="136">
        <v>0</v>
      </c>
      <c r="K20663" s="140" t="s">
        <v>3713</v>
      </c>
      <c r="L20663" s="136">
        <v>0</v>
      </c>
      <c r="M20663" s="136">
        <v>0</v>
      </c>
      <c r="N20663" s="141" t="s">
        <v>14501</v>
      </c>
      <c r="O20663" s="141" t="s">
        <v>14501</v>
      </c>
      <c r="P20663" s="141" t="s">
        <v>14501</v>
      </c>
      <c r="Q20663" s="136">
        <v>0</v>
      </c>
      <c r="R20663" s="136">
        <v>0</v>
      </c>
      <c r="S20663" s="141" t="s">
        <v>14501</v>
      </c>
    </row>
    <row r="20664" spans="1:19" ht="11.25" thickBot="1" x14ac:dyDescent="0.2">
      <c r="A20664" s="112"/>
    </row>
    <row r="20665" spans="1:19" ht="11.25" thickBot="1" x14ac:dyDescent="0.2">
      <c r="A20665" s="106" t="s">
        <v>357</v>
      </c>
      <c r="B20665" s="106" t="s">
        <v>358</v>
      </c>
      <c r="C20665" s="146" t="s">
        <v>35</v>
      </c>
      <c r="D20665" s="146" t="s">
        <v>36</v>
      </c>
      <c r="E20665" s="146" t="s">
        <v>14506</v>
      </c>
      <c r="F20665" s="146" t="s">
        <v>38</v>
      </c>
      <c r="G20665" s="146" t="s">
        <v>39</v>
      </c>
      <c r="H20665" s="146" t="s">
        <v>41</v>
      </c>
      <c r="I20665" s="146" t="s">
        <v>42</v>
      </c>
      <c r="J20665" s="146" t="s">
        <v>43</v>
      </c>
      <c r="K20665" s="146" t="s">
        <v>44</v>
      </c>
      <c r="L20665" s="146" t="s">
        <v>45</v>
      </c>
      <c r="M20665" s="146" t="s">
        <v>46</v>
      </c>
      <c r="N20665" s="146" t="s">
        <v>47</v>
      </c>
      <c r="O20665" s="146" t="s">
        <v>48</v>
      </c>
      <c r="P20665" s="146" t="s">
        <v>49</v>
      </c>
      <c r="Q20665" s="146" t="s">
        <v>50</v>
      </c>
      <c r="R20665" s="146" t="s">
        <v>51</v>
      </c>
      <c r="S20665" s="146" t="s">
        <v>52</v>
      </c>
    </row>
    <row r="20666" spans="1:19" ht="11.25" thickBot="1" x14ac:dyDescent="0.2">
      <c r="A20666" s="112"/>
      <c r="B20666" s="112"/>
      <c r="C20666" s="146" t="s">
        <v>111</v>
      </c>
      <c r="D20666" s="146" t="s">
        <v>111</v>
      </c>
      <c r="E20666" s="146" t="s">
        <v>111</v>
      </c>
      <c r="F20666" s="146" t="s">
        <v>111</v>
      </c>
      <c r="G20666" s="146" t="s">
        <v>111</v>
      </c>
      <c r="H20666" s="146" t="s">
        <v>111</v>
      </c>
      <c r="I20666" s="146" t="s">
        <v>111</v>
      </c>
      <c r="J20666" s="146" t="s">
        <v>111</v>
      </c>
      <c r="K20666" s="146" t="s">
        <v>111</v>
      </c>
      <c r="L20666" s="146" t="s">
        <v>111</v>
      </c>
      <c r="M20666" s="146" t="s">
        <v>111</v>
      </c>
      <c r="N20666" s="146" t="s">
        <v>111</v>
      </c>
      <c r="O20666" s="146" t="s">
        <v>111</v>
      </c>
      <c r="P20666" s="146" t="s">
        <v>111</v>
      </c>
      <c r="Q20666" s="146" t="s">
        <v>111</v>
      </c>
      <c r="R20666" s="146" t="s">
        <v>111</v>
      </c>
      <c r="S20666" s="146" t="s">
        <v>111</v>
      </c>
    </row>
    <row r="20667" spans="1:19" ht="11.25" thickBot="1" x14ac:dyDescent="0.2">
      <c r="A20667" s="107">
        <v>1</v>
      </c>
      <c r="B20667" s="132">
        <v>0.47337962962962959</v>
      </c>
      <c r="C20667" s="133">
        <v>0.46572999999999998</v>
      </c>
      <c r="D20667" s="108">
        <v>0.01</v>
      </c>
      <c r="E20667" s="108">
        <v>3.0000000000000001E-3</v>
      </c>
      <c r="F20667" s="141" t="s">
        <v>14500</v>
      </c>
      <c r="G20667" s="141" t="s">
        <v>14500</v>
      </c>
      <c r="H20667" s="108">
        <v>4.0000000000000001E-3</v>
      </c>
      <c r="I20667" s="108">
        <v>1E-3</v>
      </c>
      <c r="J20667" s="108">
        <v>-2E-3</v>
      </c>
      <c r="K20667" s="108">
        <v>1E-3</v>
      </c>
      <c r="L20667" s="141" t="s">
        <v>14516</v>
      </c>
      <c r="M20667" s="141" t="s">
        <v>14500</v>
      </c>
      <c r="N20667" s="141" t="s">
        <v>14500</v>
      </c>
      <c r="O20667" s="141" t="s">
        <v>14500</v>
      </c>
      <c r="P20667" s="141" t="s">
        <v>14500</v>
      </c>
      <c r="Q20667" s="141" t="s">
        <v>14500</v>
      </c>
      <c r="R20667" s="141" t="s">
        <v>14500</v>
      </c>
      <c r="S20667" s="141" t="s">
        <v>14500</v>
      </c>
    </row>
    <row r="20668" spans="1:19" ht="11.25" thickBot="1" x14ac:dyDescent="0.2">
      <c r="A20668" s="112"/>
    </row>
    <row r="20669" spans="1:19" ht="11.25" thickBot="1" x14ac:dyDescent="0.2">
      <c r="A20669" s="135" t="s">
        <v>362</v>
      </c>
      <c r="B20669" s="112"/>
      <c r="C20669" s="137">
        <v>0.46572999999999998</v>
      </c>
      <c r="D20669" s="136">
        <v>0.01</v>
      </c>
      <c r="E20669" s="136">
        <v>3.0000000000000001E-3</v>
      </c>
      <c r="F20669" s="141" t="s">
        <v>14501</v>
      </c>
      <c r="G20669" s="141" t="s">
        <v>14501</v>
      </c>
      <c r="H20669" s="136">
        <v>4.0000000000000001E-3</v>
      </c>
      <c r="I20669" s="136">
        <v>1E-3</v>
      </c>
      <c r="J20669" s="136">
        <v>-2E-3</v>
      </c>
      <c r="K20669" s="136">
        <v>1E-3</v>
      </c>
      <c r="L20669" s="141" t="s">
        <v>14517</v>
      </c>
      <c r="M20669" s="141" t="s">
        <v>14501</v>
      </c>
      <c r="N20669" s="141" t="s">
        <v>14501</v>
      </c>
      <c r="O20669" s="141" t="s">
        <v>14501</v>
      </c>
      <c r="P20669" s="141" t="s">
        <v>14501</v>
      </c>
      <c r="Q20669" s="141" t="s">
        <v>14501</v>
      </c>
      <c r="R20669" s="141" t="s">
        <v>14501</v>
      </c>
      <c r="S20669" s="141" t="s">
        <v>14501</v>
      </c>
    </row>
    <row r="20670" spans="1:19" ht="11.25" thickBot="1" x14ac:dyDescent="0.2">
      <c r="A20670" s="112"/>
    </row>
    <row r="20671" spans="1:19" ht="11.25" thickBot="1" x14ac:dyDescent="0.2">
      <c r="A20671" s="138" t="s">
        <v>364</v>
      </c>
      <c r="B20671" s="112"/>
      <c r="C20671" s="140" t="s">
        <v>3713</v>
      </c>
      <c r="D20671" s="136">
        <v>0</v>
      </c>
      <c r="E20671" s="136">
        <v>0</v>
      </c>
      <c r="F20671" s="141" t="s">
        <v>14501</v>
      </c>
      <c r="G20671" s="141" t="s">
        <v>14501</v>
      </c>
      <c r="H20671" s="136">
        <v>0</v>
      </c>
      <c r="I20671" s="136">
        <v>0</v>
      </c>
      <c r="J20671" s="136">
        <v>0</v>
      </c>
      <c r="K20671" s="136">
        <v>0</v>
      </c>
      <c r="L20671" s="141" t="s">
        <v>14501</v>
      </c>
      <c r="M20671" s="141" t="s">
        <v>14501</v>
      </c>
      <c r="N20671" s="141" t="s">
        <v>14501</v>
      </c>
      <c r="O20671" s="141" t="s">
        <v>14501</v>
      </c>
      <c r="P20671" s="141" t="s">
        <v>14501</v>
      </c>
      <c r="Q20671" s="141" t="s">
        <v>14501</v>
      </c>
      <c r="R20671" s="141" t="s">
        <v>14501</v>
      </c>
      <c r="S20671" s="141" t="s">
        <v>14501</v>
      </c>
    </row>
    <row r="20672" spans="1:19" ht="11.25" thickBot="1" x14ac:dyDescent="0.2">
      <c r="A20672" s="112"/>
    </row>
    <row r="20673" spans="1:19" ht="11.25" thickBot="1" x14ac:dyDescent="0.2">
      <c r="A20673" s="139" t="s">
        <v>366</v>
      </c>
      <c r="B20673" s="112"/>
      <c r="C20673" s="140" t="s">
        <v>3713</v>
      </c>
      <c r="D20673" s="136">
        <v>0</v>
      </c>
      <c r="E20673" s="136">
        <v>0</v>
      </c>
      <c r="F20673" s="141" t="s">
        <v>14501</v>
      </c>
      <c r="G20673" s="141" t="s">
        <v>14501</v>
      </c>
      <c r="H20673" s="136">
        <v>0</v>
      </c>
      <c r="I20673" s="136">
        <v>0</v>
      </c>
      <c r="J20673" s="136">
        <v>0</v>
      </c>
      <c r="K20673" s="136">
        <v>0</v>
      </c>
      <c r="L20673" s="141" t="s">
        <v>14501</v>
      </c>
      <c r="M20673" s="141" t="s">
        <v>14501</v>
      </c>
      <c r="N20673" s="141" t="s">
        <v>14501</v>
      </c>
      <c r="O20673" s="141" t="s">
        <v>14501</v>
      </c>
      <c r="P20673" s="141" t="s">
        <v>14501</v>
      </c>
      <c r="Q20673" s="141" t="s">
        <v>14501</v>
      </c>
      <c r="R20673" s="141" t="s">
        <v>14501</v>
      </c>
      <c r="S20673" s="141" t="s">
        <v>14501</v>
      </c>
    </row>
    <row r="20674" spans="1:19" ht="11.25" thickBot="1" x14ac:dyDescent="0.2">
      <c r="A20674" s="112"/>
    </row>
    <row r="20675" spans="1:19" ht="11.25" thickBot="1" x14ac:dyDescent="0.2">
      <c r="A20675" s="106" t="s">
        <v>357</v>
      </c>
      <c r="B20675" s="106" t="s">
        <v>358</v>
      </c>
      <c r="C20675" s="146" t="s">
        <v>53</v>
      </c>
      <c r="D20675" s="146" t="s">
        <v>54</v>
      </c>
      <c r="E20675" s="146" t="s">
        <v>55</v>
      </c>
      <c r="F20675" s="146" t="s">
        <v>56</v>
      </c>
      <c r="G20675" s="146" t="s">
        <v>14507</v>
      </c>
      <c r="H20675" s="146" t="s">
        <v>57</v>
      </c>
      <c r="I20675" s="146" t="s">
        <v>59</v>
      </c>
      <c r="J20675" s="146" t="s">
        <v>14508</v>
      </c>
      <c r="K20675" s="146" t="s">
        <v>60</v>
      </c>
      <c r="L20675" s="146" t="s">
        <v>61</v>
      </c>
      <c r="M20675" s="146" t="s">
        <v>62</v>
      </c>
      <c r="N20675" s="146" t="s">
        <v>14509</v>
      </c>
      <c r="O20675" s="146" t="s">
        <v>63</v>
      </c>
      <c r="P20675" s="146" t="s">
        <v>64</v>
      </c>
      <c r="Q20675" s="146" t="s">
        <v>66</v>
      </c>
      <c r="R20675" s="146" t="s">
        <v>14510</v>
      </c>
      <c r="S20675" s="146" t="s">
        <v>67</v>
      </c>
    </row>
    <row r="20676" spans="1:19" ht="11.25" thickBot="1" x14ac:dyDescent="0.2">
      <c r="A20676" s="112"/>
      <c r="B20676" s="112"/>
      <c r="C20676" s="146" t="s">
        <v>111</v>
      </c>
      <c r="D20676" s="146" t="s">
        <v>111</v>
      </c>
      <c r="E20676" s="146" t="s">
        <v>111</v>
      </c>
      <c r="F20676" s="146" t="s">
        <v>111</v>
      </c>
      <c r="G20676" s="146" t="s">
        <v>111</v>
      </c>
      <c r="H20676" s="146" t="s">
        <v>111</v>
      </c>
      <c r="I20676" s="146" t="s">
        <v>111</v>
      </c>
      <c r="J20676" s="146" t="s">
        <v>111</v>
      </c>
      <c r="K20676" s="146" t="s">
        <v>111</v>
      </c>
      <c r="L20676" s="146" t="s">
        <v>111</v>
      </c>
      <c r="M20676" s="146" t="s">
        <v>111</v>
      </c>
      <c r="N20676" s="146" t="s">
        <v>111</v>
      </c>
      <c r="O20676" s="146" t="s">
        <v>111</v>
      </c>
      <c r="P20676" s="146" t="s">
        <v>111</v>
      </c>
      <c r="Q20676" s="146" t="s">
        <v>111</v>
      </c>
      <c r="R20676" s="146" t="s">
        <v>111</v>
      </c>
      <c r="S20676" s="146" t="s">
        <v>111</v>
      </c>
    </row>
    <row r="20677" spans="1:19" ht="11.25" thickBot="1" x14ac:dyDescent="0.2">
      <c r="A20677" s="107">
        <v>1</v>
      </c>
      <c r="B20677" s="132">
        <v>0.47337962962962959</v>
      </c>
      <c r="C20677" s="141" t="s">
        <v>14500</v>
      </c>
      <c r="D20677" s="141" t="s">
        <v>14500</v>
      </c>
      <c r="E20677" s="141" t="s">
        <v>14500</v>
      </c>
      <c r="F20677" s="108">
        <v>0.14799999999999999</v>
      </c>
      <c r="G20677" s="108">
        <v>0.20200000000000001</v>
      </c>
      <c r="H20677" s="108">
        <v>2.1000000000000001E-2</v>
      </c>
      <c r="I20677" s="108">
        <v>3.0000000000000001E-3</v>
      </c>
      <c r="J20677" s="141" t="s">
        <v>14518</v>
      </c>
      <c r="K20677" s="108">
        <v>4.0000000000000001E-3</v>
      </c>
      <c r="L20677" s="108">
        <v>7.0000000000000001E-3</v>
      </c>
      <c r="M20677" s="108">
        <v>1.0999999999999999E-2</v>
      </c>
      <c r="N20677" s="108">
        <v>-1E-3</v>
      </c>
      <c r="O20677" s="108">
        <v>2E-3</v>
      </c>
      <c r="P20677" s="108">
        <v>0.36599999999999999</v>
      </c>
      <c r="Q20677" s="133">
        <v>0.39533000000000001</v>
      </c>
      <c r="R20677" s="141" t="s">
        <v>14500</v>
      </c>
      <c r="S20677" s="141" t="s">
        <v>14500</v>
      </c>
    </row>
    <row r="20678" spans="1:19" ht="11.25" thickBot="1" x14ac:dyDescent="0.2">
      <c r="A20678" s="112"/>
    </row>
    <row r="20679" spans="1:19" ht="11.25" thickBot="1" x14ac:dyDescent="0.2">
      <c r="A20679" s="135" t="s">
        <v>362</v>
      </c>
      <c r="B20679" s="112"/>
      <c r="C20679" s="141" t="s">
        <v>14501</v>
      </c>
      <c r="D20679" s="141" t="s">
        <v>14501</v>
      </c>
      <c r="E20679" s="141" t="s">
        <v>14501</v>
      </c>
      <c r="F20679" s="136">
        <v>0.14799999999999999</v>
      </c>
      <c r="G20679" s="136">
        <v>0.20200000000000001</v>
      </c>
      <c r="H20679" s="136">
        <v>2.1000000000000001E-2</v>
      </c>
      <c r="I20679" s="136">
        <v>3.0000000000000001E-3</v>
      </c>
      <c r="J20679" s="141" t="s">
        <v>14520</v>
      </c>
      <c r="K20679" s="136">
        <v>4.0000000000000001E-3</v>
      </c>
      <c r="L20679" s="136">
        <v>7.0000000000000001E-3</v>
      </c>
      <c r="M20679" s="136">
        <v>1.0999999999999999E-2</v>
      </c>
      <c r="N20679" s="136">
        <v>-1E-3</v>
      </c>
      <c r="O20679" s="136">
        <v>2E-3</v>
      </c>
      <c r="P20679" s="136">
        <v>0.36599999999999999</v>
      </c>
      <c r="Q20679" s="137">
        <v>0.39533000000000001</v>
      </c>
      <c r="R20679" s="141" t="s">
        <v>14501</v>
      </c>
      <c r="S20679" s="141" t="s">
        <v>14501</v>
      </c>
    </row>
    <row r="20680" spans="1:19" ht="11.25" thickBot="1" x14ac:dyDescent="0.2">
      <c r="A20680" s="112"/>
    </row>
    <row r="20681" spans="1:19" ht="11.25" thickBot="1" x14ac:dyDescent="0.2">
      <c r="A20681" s="138" t="s">
        <v>364</v>
      </c>
      <c r="B20681" s="112"/>
      <c r="C20681" s="141" t="s">
        <v>14501</v>
      </c>
      <c r="D20681" s="141" t="s">
        <v>14501</v>
      </c>
      <c r="E20681" s="141" t="s">
        <v>14501</v>
      </c>
      <c r="F20681" s="136">
        <v>0</v>
      </c>
      <c r="G20681" s="136">
        <v>0</v>
      </c>
      <c r="H20681" s="136">
        <v>0</v>
      </c>
      <c r="I20681" s="136">
        <v>0</v>
      </c>
      <c r="J20681" s="141" t="s">
        <v>14501</v>
      </c>
      <c r="K20681" s="136">
        <v>0</v>
      </c>
      <c r="L20681" s="136">
        <v>0</v>
      </c>
      <c r="M20681" s="136">
        <v>0</v>
      </c>
      <c r="N20681" s="136">
        <v>0</v>
      </c>
      <c r="O20681" s="136">
        <v>0</v>
      </c>
      <c r="P20681" s="136">
        <v>0</v>
      </c>
      <c r="Q20681" s="140" t="s">
        <v>3713</v>
      </c>
      <c r="R20681" s="141" t="s">
        <v>14501</v>
      </c>
      <c r="S20681" s="141" t="s">
        <v>14501</v>
      </c>
    </row>
    <row r="20682" spans="1:19" ht="11.25" thickBot="1" x14ac:dyDescent="0.2">
      <c r="A20682" s="112"/>
    </row>
    <row r="20683" spans="1:19" ht="11.25" thickBot="1" x14ac:dyDescent="0.2">
      <c r="A20683" s="139" t="s">
        <v>366</v>
      </c>
      <c r="B20683" s="112"/>
      <c r="C20683" s="141" t="s">
        <v>14501</v>
      </c>
      <c r="D20683" s="141" t="s">
        <v>14501</v>
      </c>
      <c r="E20683" s="141" t="s">
        <v>14501</v>
      </c>
      <c r="F20683" s="136">
        <v>0</v>
      </c>
      <c r="G20683" s="136">
        <v>0</v>
      </c>
      <c r="H20683" s="136">
        <v>0</v>
      </c>
      <c r="I20683" s="136">
        <v>0</v>
      </c>
      <c r="J20683" s="141" t="s">
        <v>14501</v>
      </c>
      <c r="K20683" s="136">
        <v>0</v>
      </c>
      <c r="L20683" s="136">
        <v>0</v>
      </c>
      <c r="M20683" s="136">
        <v>0</v>
      </c>
      <c r="N20683" s="136">
        <v>0</v>
      </c>
      <c r="O20683" s="136">
        <v>0</v>
      </c>
      <c r="P20683" s="136">
        <v>0</v>
      </c>
      <c r="Q20683" s="140" t="s">
        <v>3713</v>
      </c>
      <c r="R20683" s="141" t="s">
        <v>14501</v>
      </c>
      <c r="S20683" s="141" t="s">
        <v>14501</v>
      </c>
    </row>
    <row r="20684" spans="1:19" ht="11.25" thickBot="1" x14ac:dyDescent="0.2">
      <c r="A20684" s="112"/>
    </row>
    <row r="20685" spans="1:19" ht="11.25" thickBot="1" x14ac:dyDescent="0.2">
      <c r="A20685" s="106" t="s">
        <v>357</v>
      </c>
      <c r="B20685" s="106" t="s">
        <v>358</v>
      </c>
      <c r="C20685" s="146" t="s">
        <v>68</v>
      </c>
      <c r="D20685" s="146" t="s">
        <v>14511</v>
      </c>
    </row>
    <row r="20686" spans="1:19" ht="11.25" thickBot="1" x14ac:dyDescent="0.2">
      <c r="A20686" s="112"/>
      <c r="B20686" s="112"/>
      <c r="C20686" s="146" t="s">
        <v>111</v>
      </c>
      <c r="D20686" s="146" t="s">
        <v>111</v>
      </c>
    </row>
    <row r="20687" spans="1:19" ht="11.25" thickBot="1" x14ac:dyDescent="0.2">
      <c r="A20687" s="107">
        <v>1</v>
      </c>
      <c r="B20687" s="132">
        <v>0.47337962962962959</v>
      </c>
      <c r="C20687" s="141" t="s">
        <v>14500</v>
      </c>
      <c r="D20687" s="141" t="s">
        <v>14500</v>
      </c>
    </row>
    <row r="20688" spans="1:19" ht="11.25" thickBot="1" x14ac:dyDescent="0.2">
      <c r="A20688" s="112"/>
    </row>
    <row r="20689" spans="1:19" ht="11.25" thickBot="1" x14ac:dyDescent="0.2">
      <c r="A20689" s="135" t="s">
        <v>362</v>
      </c>
      <c r="B20689" s="112"/>
      <c r="C20689" s="141" t="s">
        <v>14501</v>
      </c>
      <c r="D20689" s="141" t="s">
        <v>14501</v>
      </c>
    </row>
    <row r="20690" spans="1:19" ht="11.25" thickBot="1" x14ac:dyDescent="0.2">
      <c r="A20690" s="112"/>
    </row>
    <row r="20691" spans="1:19" ht="11.25" thickBot="1" x14ac:dyDescent="0.2">
      <c r="A20691" s="138" t="s">
        <v>364</v>
      </c>
      <c r="B20691" s="112"/>
      <c r="C20691" s="141" t="s">
        <v>14501</v>
      </c>
      <c r="D20691" s="141" t="s">
        <v>14501</v>
      </c>
    </row>
    <row r="20692" spans="1:19" ht="11.25" thickBot="1" x14ac:dyDescent="0.2">
      <c r="A20692" s="112"/>
    </row>
    <row r="20693" spans="1:19" ht="11.25" thickBot="1" x14ac:dyDescent="0.2">
      <c r="A20693" s="139" t="s">
        <v>366</v>
      </c>
      <c r="B20693" s="112"/>
      <c r="C20693" s="141" t="s">
        <v>14501</v>
      </c>
      <c r="D20693" s="141" t="s">
        <v>14501</v>
      </c>
    </row>
    <row r="20694" spans="1:19" ht="10.5" x14ac:dyDescent="0.15">
      <c r="A20694" s="112"/>
    </row>
    <row r="20695" spans="1:19" x14ac:dyDescent="0.15">
      <c r="A20695" s="129"/>
      <c r="B20695" s="86" t="s">
        <v>1065</v>
      </c>
    </row>
    <row r="20696" spans="1:19" ht="9.75" thickBot="1" x14ac:dyDescent="0.2">
      <c r="A20696" s="81" t="s">
        <v>356</v>
      </c>
    </row>
    <row r="20697" spans="1:19" ht="11.25" thickBot="1" x14ac:dyDescent="0.2">
      <c r="A20697" s="106" t="s">
        <v>357</v>
      </c>
      <c r="B20697" s="106" t="s">
        <v>358</v>
      </c>
      <c r="C20697" s="146" t="s">
        <v>14494</v>
      </c>
      <c r="D20697" s="146" t="s">
        <v>14495</v>
      </c>
      <c r="E20697" s="146" t="s">
        <v>14496</v>
      </c>
      <c r="F20697" s="146" t="s">
        <v>0</v>
      </c>
      <c r="G20697" s="146" t="s">
        <v>1</v>
      </c>
      <c r="H20697" s="146" t="s">
        <v>2</v>
      </c>
      <c r="I20697" s="146" t="s">
        <v>14497</v>
      </c>
      <c r="J20697" s="146" t="s">
        <v>3</v>
      </c>
      <c r="K20697" s="146" t="s">
        <v>14498</v>
      </c>
      <c r="L20697" s="146" t="s">
        <v>7</v>
      </c>
      <c r="M20697" s="146" t="s">
        <v>14499</v>
      </c>
      <c r="N20697" s="146" t="s">
        <v>10</v>
      </c>
      <c r="O20697" s="146" t="s">
        <v>11</v>
      </c>
      <c r="P20697" s="146" t="s">
        <v>12</v>
      </c>
      <c r="Q20697" s="146" t="s">
        <v>13</v>
      </c>
      <c r="R20697" s="146" t="s">
        <v>14</v>
      </c>
      <c r="S20697" s="146" t="s">
        <v>15</v>
      </c>
    </row>
    <row r="20698" spans="1:19" ht="11.25" thickBot="1" x14ac:dyDescent="0.2">
      <c r="A20698" s="112"/>
      <c r="B20698" s="112"/>
      <c r="C20698" s="146" t="s">
        <v>111</v>
      </c>
      <c r="D20698" s="146" t="s">
        <v>111</v>
      </c>
      <c r="E20698" s="146" t="s">
        <v>111</v>
      </c>
      <c r="F20698" s="146" t="s">
        <v>111</v>
      </c>
      <c r="G20698" s="146" t="s">
        <v>111</v>
      </c>
      <c r="H20698" s="146" t="s">
        <v>111</v>
      </c>
      <c r="I20698" s="146" t="s">
        <v>111</v>
      </c>
      <c r="J20698" s="146" t="s">
        <v>111</v>
      </c>
      <c r="K20698" s="146" t="s">
        <v>111</v>
      </c>
      <c r="L20698" s="146" t="s">
        <v>111</v>
      </c>
      <c r="M20698" s="146" t="s">
        <v>111</v>
      </c>
      <c r="N20698" s="146" t="s">
        <v>111</v>
      </c>
      <c r="O20698" s="146" t="s">
        <v>111</v>
      </c>
      <c r="P20698" s="146" t="s">
        <v>111</v>
      </c>
      <c r="Q20698" s="146" t="s">
        <v>111</v>
      </c>
      <c r="R20698" s="146" t="s">
        <v>111</v>
      </c>
      <c r="S20698" s="146" t="s">
        <v>111</v>
      </c>
    </row>
    <row r="20699" spans="1:19" ht="11.25" thickBot="1" x14ac:dyDescent="0.2">
      <c r="A20699" s="107">
        <v>1</v>
      </c>
      <c r="B20699" s="132">
        <v>0.47851851851851851</v>
      </c>
      <c r="C20699" s="141" t="s">
        <v>14500</v>
      </c>
      <c r="D20699" s="141" t="s">
        <v>14500</v>
      </c>
      <c r="E20699" s="141" t="s">
        <v>14500</v>
      </c>
      <c r="F20699" s="108">
        <v>1E-3</v>
      </c>
      <c r="G20699" s="108">
        <v>7.0000000000000001E-3</v>
      </c>
      <c r="H20699" s="141" t="s">
        <v>14528</v>
      </c>
      <c r="I20699" s="108">
        <v>-5.6000000000000001E-2</v>
      </c>
      <c r="J20699" s="108">
        <v>1.4999999999999999E-2</v>
      </c>
      <c r="K20699" s="108">
        <v>2.0920000000000001</v>
      </c>
      <c r="L20699" s="133">
        <v>0.58609999999999995</v>
      </c>
      <c r="M20699" s="141" t="s">
        <v>14540</v>
      </c>
      <c r="N20699" s="108">
        <v>4.0000000000000001E-3</v>
      </c>
      <c r="O20699" s="108">
        <v>2E-3</v>
      </c>
      <c r="P20699" s="108">
        <v>1E-3</v>
      </c>
      <c r="Q20699" s="108">
        <v>8.9999999999999993E-3</v>
      </c>
      <c r="R20699" s="141" t="s">
        <v>14500</v>
      </c>
      <c r="S20699" s="108">
        <v>3.0000000000000001E-3</v>
      </c>
    </row>
    <row r="20700" spans="1:19" ht="11.25" thickBot="1" x14ac:dyDescent="0.2">
      <c r="A20700" s="112"/>
    </row>
    <row r="20701" spans="1:19" ht="11.25" thickBot="1" x14ac:dyDescent="0.2">
      <c r="A20701" s="135" t="s">
        <v>362</v>
      </c>
      <c r="B20701" s="112"/>
      <c r="C20701" s="141" t="s">
        <v>14501</v>
      </c>
      <c r="D20701" s="141" t="s">
        <v>14501</v>
      </c>
      <c r="E20701" s="141" t="s">
        <v>14501</v>
      </c>
      <c r="F20701" s="136">
        <v>1E-3</v>
      </c>
      <c r="G20701" s="136">
        <v>7.0000000000000001E-3</v>
      </c>
      <c r="H20701" s="141" t="s">
        <v>14530</v>
      </c>
      <c r="I20701" s="136">
        <v>-5.6000000000000001E-2</v>
      </c>
      <c r="J20701" s="136">
        <v>1.4999999999999999E-2</v>
      </c>
      <c r="K20701" s="136">
        <v>2.0920000000000001</v>
      </c>
      <c r="L20701" s="137">
        <v>0.58609999999999995</v>
      </c>
      <c r="M20701" s="141" t="s">
        <v>14541</v>
      </c>
      <c r="N20701" s="136">
        <v>4.0000000000000001E-3</v>
      </c>
      <c r="O20701" s="136">
        <v>2E-3</v>
      </c>
      <c r="P20701" s="136">
        <v>1E-3</v>
      </c>
      <c r="Q20701" s="136">
        <v>8.9999999999999993E-3</v>
      </c>
      <c r="R20701" s="141" t="s">
        <v>14501</v>
      </c>
      <c r="S20701" s="136">
        <v>3.0000000000000001E-3</v>
      </c>
    </row>
    <row r="20702" spans="1:19" ht="11.25" thickBot="1" x14ac:dyDescent="0.2">
      <c r="A20702" s="112"/>
    </row>
    <row r="20703" spans="1:19" ht="11.25" thickBot="1" x14ac:dyDescent="0.2">
      <c r="A20703" s="138" t="s">
        <v>364</v>
      </c>
      <c r="B20703" s="112"/>
      <c r="C20703" s="141" t="s">
        <v>14501</v>
      </c>
      <c r="D20703" s="141" t="s">
        <v>14501</v>
      </c>
      <c r="E20703" s="141" t="s">
        <v>14501</v>
      </c>
      <c r="F20703" s="136">
        <v>0</v>
      </c>
      <c r="G20703" s="136">
        <v>0</v>
      </c>
      <c r="H20703" s="141" t="s">
        <v>14501</v>
      </c>
      <c r="I20703" s="136">
        <v>0</v>
      </c>
      <c r="J20703" s="136">
        <v>0</v>
      </c>
      <c r="K20703" s="136">
        <v>0</v>
      </c>
      <c r="L20703" s="140" t="s">
        <v>3713</v>
      </c>
      <c r="M20703" s="141" t="s">
        <v>3712</v>
      </c>
      <c r="N20703" s="136">
        <v>0</v>
      </c>
      <c r="O20703" s="136">
        <v>0</v>
      </c>
      <c r="P20703" s="136">
        <v>0</v>
      </c>
      <c r="Q20703" s="136">
        <v>0</v>
      </c>
      <c r="R20703" s="141" t="s">
        <v>14501</v>
      </c>
      <c r="S20703" s="136">
        <v>0</v>
      </c>
    </row>
    <row r="20704" spans="1:19" ht="11.25" thickBot="1" x14ac:dyDescent="0.2">
      <c r="A20704" s="112"/>
    </row>
    <row r="20705" spans="1:19" ht="11.25" thickBot="1" x14ac:dyDescent="0.2">
      <c r="A20705" s="139" t="s">
        <v>366</v>
      </c>
      <c r="B20705" s="112"/>
      <c r="C20705" s="141" t="s">
        <v>14501</v>
      </c>
      <c r="D20705" s="141" t="s">
        <v>14501</v>
      </c>
      <c r="E20705" s="141" t="s">
        <v>14501</v>
      </c>
      <c r="F20705" s="136">
        <v>0</v>
      </c>
      <c r="G20705" s="136">
        <v>0</v>
      </c>
      <c r="H20705" s="141" t="s">
        <v>14501</v>
      </c>
      <c r="I20705" s="136">
        <v>0</v>
      </c>
      <c r="J20705" s="136">
        <v>0</v>
      </c>
      <c r="K20705" s="136">
        <v>0</v>
      </c>
      <c r="L20705" s="140" t="s">
        <v>3713</v>
      </c>
      <c r="M20705" s="141" t="s">
        <v>3712</v>
      </c>
      <c r="N20705" s="136">
        <v>0</v>
      </c>
      <c r="O20705" s="136">
        <v>0</v>
      </c>
      <c r="P20705" s="136">
        <v>0</v>
      </c>
      <c r="Q20705" s="136">
        <v>0</v>
      </c>
      <c r="R20705" s="141" t="s">
        <v>14501</v>
      </c>
      <c r="S20705" s="136">
        <v>0</v>
      </c>
    </row>
    <row r="20706" spans="1:19" ht="11.25" thickBot="1" x14ac:dyDescent="0.2">
      <c r="A20706" s="112"/>
    </row>
    <row r="20707" spans="1:19" ht="11.25" thickBot="1" x14ac:dyDescent="0.2">
      <c r="A20707" s="106" t="s">
        <v>357</v>
      </c>
      <c r="B20707" s="106" t="s">
        <v>358</v>
      </c>
      <c r="C20707" s="146" t="s">
        <v>16</v>
      </c>
      <c r="D20707" s="146" t="s">
        <v>14502</v>
      </c>
      <c r="E20707" s="146" t="s">
        <v>14503</v>
      </c>
      <c r="F20707" s="146" t="s">
        <v>20</v>
      </c>
      <c r="G20707" s="146" t="s">
        <v>21</v>
      </c>
      <c r="H20707" s="146" t="s">
        <v>22</v>
      </c>
      <c r="I20707" s="146" t="s">
        <v>23</v>
      </c>
      <c r="J20707" s="146" t="s">
        <v>24</v>
      </c>
      <c r="K20707" s="146" t="s">
        <v>26</v>
      </c>
      <c r="L20707" s="146" t="s">
        <v>14504</v>
      </c>
      <c r="M20707" s="146" t="s">
        <v>27</v>
      </c>
      <c r="N20707" s="146" t="s">
        <v>28</v>
      </c>
      <c r="O20707" s="146" t="s">
        <v>29</v>
      </c>
      <c r="P20707" s="146" t="s">
        <v>30</v>
      </c>
      <c r="Q20707" s="146" t="s">
        <v>14505</v>
      </c>
      <c r="R20707" s="146" t="s">
        <v>32</v>
      </c>
      <c r="S20707" s="146" t="s">
        <v>33</v>
      </c>
    </row>
    <row r="20708" spans="1:19" ht="11.25" thickBot="1" x14ac:dyDescent="0.2">
      <c r="A20708" s="112"/>
      <c r="B20708" s="112"/>
      <c r="C20708" s="146" t="s">
        <v>111</v>
      </c>
      <c r="D20708" s="146" t="s">
        <v>111</v>
      </c>
      <c r="E20708" s="146" t="s">
        <v>111</v>
      </c>
      <c r="F20708" s="146" t="s">
        <v>111</v>
      </c>
      <c r="G20708" s="146" t="s">
        <v>111</v>
      </c>
      <c r="H20708" s="146" t="s">
        <v>111</v>
      </c>
      <c r="I20708" s="146" t="s">
        <v>111</v>
      </c>
      <c r="J20708" s="146" t="s">
        <v>111</v>
      </c>
      <c r="K20708" s="146" t="s">
        <v>111</v>
      </c>
      <c r="L20708" s="146" t="s">
        <v>111</v>
      </c>
      <c r="M20708" s="146" t="s">
        <v>111</v>
      </c>
      <c r="N20708" s="146" t="s">
        <v>111</v>
      </c>
      <c r="O20708" s="146" t="s">
        <v>111</v>
      </c>
      <c r="P20708" s="146" t="s">
        <v>111</v>
      </c>
      <c r="Q20708" s="146" t="s">
        <v>111</v>
      </c>
      <c r="R20708" s="146" t="s">
        <v>111</v>
      </c>
      <c r="S20708" s="146" t="s">
        <v>111</v>
      </c>
    </row>
    <row r="20709" spans="1:19" ht="11.25" thickBot="1" x14ac:dyDescent="0.2">
      <c r="A20709" s="107">
        <v>1</v>
      </c>
      <c r="B20709" s="132">
        <v>0.47851851851851851</v>
      </c>
      <c r="C20709" s="108">
        <v>3.4000000000000002E-2</v>
      </c>
      <c r="D20709" s="108">
        <v>3.4000000000000002E-2</v>
      </c>
      <c r="E20709" s="141" t="s">
        <v>14500</v>
      </c>
      <c r="F20709" s="133">
        <v>0.51307999999999998</v>
      </c>
      <c r="G20709" s="108">
        <v>3.5999999999999997E-2</v>
      </c>
      <c r="H20709" s="141" t="s">
        <v>14513</v>
      </c>
      <c r="I20709" s="141" t="s">
        <v>14500</v>
      </c>
      <c r="J20709" s="108">
        <v>1E-3</v>
      </c>
      <c r="K20709" s="133">
        <v>0.49695</v>
      </c>
      <c r="L20709" s="108">
        <v>0.36799999999999999</v>
      </c>
      <c r="M20709" s="108">
        <v>0.184</v>
      </c>
      <c r="N20709" s="108">
        <v>4.0000000000000001E-3</v>
      </c>
      <c r="O20709" s="141" t="s">
        <v>14500</v>
      </c>
      <c r="P20709" s="141" t="s">
        <v>14500</v>
      </c>
      <c r="Q20709" s="108">
        <v>-2.5000000000000001E-2</v>
      </c>
      <c r="R20709" s="108">
        <v>4.0000000000000001E-3</v>
      </c>
      <c r="S20709" s="141" t="s">
        <v>14500</v>
      </c>
    </row>
    <row r="20710" spans="1:19" ht="11.25" thickBot="1" x14ac:dyDescent="0.2">
      <c r="A20710" s="112"/>
    </row>
    <row r="20711" spans="1:19" ht="11.25" thickBot="1" x14ac:dyDescent="0.2">
      <c r="A20711" s="135" t="s">
        <v>362</v>
      </c>
      <c r="B20711" s="112"/>
      <c r="C20711" s="136">
        <v>3.4000000000000002E-2</v>
      </c>
      <c r="D20711" s="136">
        <v>3.4000000000000002E-2</v>
      </c>
      <c r="E20711" s="141" t="s">
        <v>14501</v>
      </c>
      <c r="F20711" s="137">
        <v>0.51307999999999998</v>
      </c>
      <c r="G20711" s="136">
        <v>3.5999999999999997E-2</v>
      </c>
      <c r="H20711" s="141" t="s">
        <v>14515</v>
      </c>
      <c r="I20711" s="141" t="s">
        <v>14501</v>
      </c>
      <c r="J20711" s="136">
        <v>1E-3</v>
      </c>
      <c r="K20711" s="137">
        <v>0.49695</v>
      </c>
      <c r="L20711" s="136">
        <v>0.36799999999999999</v>
      </c>
      <c r="M20711" s="136">
        <v>0.184</v>
      </c>
      <c r="N20711" s="136">
        <v>4.0000000000000001E-3</v>
      </c>
      <c r="O20711" s="141" t="s">
        <v>14501</v>
      </c>
      <c r="P20711" s="141" t="s">
        <v>14501</v>
      </c>
      <c r="Q20711" s="136">
        <v>-2.5000000000000001E-2</v>
      </c>
      <c r="R20711" s="136">
        <v>4.0000000000000001E-3</v>
      </c>
      <c r="S20711" s="141" t="s">
        <v>14501</v>
      </c>
    </row>
    <row r="20712" spans="1:19" ht="11.25" thickBot="1" x14ac:dyDescent="0.2">
      <c r="A20712" s="112"/>
    </row>
    <row r="20713" spans="1:19" ht="11.25" thickBot="1" x14ac:dyDescent="0.2">
      <c r="A20713" s="138" t="s">
        <v>364</v>
      </c>
      <c r="B20713" s="112"/>
      <c r="C20713" s="136">
        <v>0</v>
      </c>
      <c r="D20713" s="136">
        <v>0</v>
      </c>
      <c r="E20713" s="141" t="s">
        <v>14501</v>
      </c>
      <c r="F20713" s="140" t="s">
        <v>3713</v>
      </c>
      <c r="G20713" s="136">
        <v>0</v>
      </c>
      <c r="H20713" s="141" t="s">
        <v>14501</v>
      </c>
      <c r="I20713" s="141" t="s">
        <v>14501</v>
      </c>
      <c r="J20713" s="136">
        <v>0</v>
      </c>
      <c r="K20713" s="140" t="s">
        <v>3713</v>
      </c>
      <c r="L20713" s="136">
        <v>0</v>
      </c>
      <c r="M20713" s="136">
        <v>0</v>
      </c>
      <c r="N20713" s="136">
        <v>0</v>
      </c>
      <c r="O20713" s="141" t="s">
        <v>14501</v>
      </c>
      <c r="P20713" s="141" t="s">
        <v>14501</v>
      </c>
      <c r="Q20713" s="136">
        <v>0</v>
      </c>
      <c r="R20713" s="136">
        <v>0</v>
      </c>
      <c r="S20713" s="141" t="s">
        <v>14501</v>
      </c>
    </row>
    <row r="20714" spans="1:19" ht="11.25" thickBot="1" x14ac:dyDescent="0.2">
      <c r="A20714" s="112"/>
    </row>
    <row r="20715" spans="1:19" ht="11.25" thickBot="1" x14ac:dyDescent="0.2">
      <c r="A20715" s="139" t="s">
        <v>366</v>
      </c>
      <c r="B20715" s="112"/>
      <c r="C20715" s="136">
        <v>0</v>
      </c>
      <c r="D20715" s="136">
        <v>0</v>
      </c>
      <c r="E20715" s="141" t="s">
        <v>14501</v>
      </c>
      <c r="F20715" s="140" t="s">
        <v>3713</v>
      </c>
      <c r="G20715" s="136">
        <v>0</v>
      </c>
      <c r="H20715" s="141" t="s">
        <v>14501</v>
      </c>
      <c r="I20715" s="141" t="s">
        <v>14501</v>
      </c>
      <c r="J20715" s="136">
        <v>0</v>
      </c>
      <c r="K20715" s="140" t="s">
        <v>3713</v>
      </c>
      <c r="L20715" s="136">
        <v>0</v>
      </c>
      <c r="M20715" s="136">
        <v>0</v>
      </c>
      <c r="N20715" s="136">
        <v>0</v>
      </c>
      <c r="O20715" s="141" t="s">
        <v>14501</v>
      </c>
      <c r="P20715" s="141" t="s">
        <v>14501</v>
      </c>
      <c r="Q20715" s="136">
        <v>0</v>
      </c>
      <c r="R20715" s="136">
        <v>0</v>
      </c>
      <c r="S20715" s="141" t="s">
        <v>14501</v>
      </c>
    </row>
    <row r="20716" spans="1:19" ht="11.25" thickBot="1" x14ac:dyDescent="0.2">
      <c r="A20716" s="112"/>
    </row>
    <row r="20717" spans="1:19" ht="11.25" thickBot="1" x14ac:dyDescent="0.2">
      <c r="A20717" s="106" t="s">
        <v>357</v>
      </c>
      <c r="B20717" s="106" t="s">
        <v>358</v>
      </c>
      <c r="C20717" s="146" t="s">
        <v>35</v>
      </c>
      <c r="D20717" s="146" t="s">
        <v>36</v>
      </c>
      <c r="E20717" s="146" t="s">
        <v>14506</v>
      </c>
      <c r="F20717" s="146" t="s">
        <v>38</v>
      </c>
      <c r="G20717" s="146" t="s">
        <v>39</v>
      </c>
      <c r="H20717" s="146" t="s">
        <v>41</v>
      </c>
      <c r="I20717" s="146" t="s">
        <v>42</v>
      </c>
      <c r="J20717" s="146" t="s">
        <v>43</v>
      </c>
      <c r="K20717" s="146" t="s">
        <v>44</v>
      </c>
      <c r="L20717" s="146" t="s">
        <v>45</v>
      </c>
      <c r="M20717" s="146" t="s">
        <v>46</v>
      </c>
      <c r="N20717" s="146" t="s">
        <v>47</v>
      </c>
      <c r="O20717" s="146" t="s">
        <v>48</v>
      </c>
      <c r="P20717" s="146" t="s">
        <v>49</v>
      </c>
      <c r="Q20717" s="146" t="s">
        <v>50</v>
      </c>
      <c r="R20717" s="146" t="s">
        <v>51</v>
      </c>
      <c r="S20717" s="146" t="s">
        <v>52</v>
      </c>
    </row>
    <row r="20718" spans="1:19" ht="11.25" thickBot="1" x14ac:dyDescent="0.2">
      <c r="A20718" s="112"/>
      <c r="B20718" s="112"/>
      <c r="C20718" s="146" t="s">
        <v>111</v>
      </c>
      <c r="D20718" s="146" t="s">
        <v>111</v>
      </c>
      <c r="E20718" s="146" t="s">
        <v>111</v>
      </c>
      <c r="F20718" s="146" t="s">
        <v>111</v>
      </c>
      <c r="G20718" s="146" t="s">
        <v>111</v>
      </c>
      <c r="H20718" s="146" t="s">
        <v>111</v>
      </c>
      <c r="I20718" s="146" t="s">
        <v>111</v>
      </c>
      <c r="J20718" s="146" t="s">
        <v>111</v>
      </c>
      <c r="K20718" s="146" t="s">
        <v>111</v>
      </c>
      <c r="L20718" s="146" t="s">
        <v>111</v>
      </c>
      <c r="M20718" s="146" t="s">
        <v>111</v>
      </c>
      <c r="N20718" s="146" t="s">
        <v>111</v>
      </c>
      <c r="O20718" s="146" t="s">
        <v>111</v>
      </c>
      <c r="P20718" s="146" t="s">
        <v>111</v>
      </c>
      <c r="Q20718" s="146" t="s">
        <v>111</v>
      </c>
      <c r="R20718" s="146" t="s">
        <v>111</v>
      </c>
      <c r="S20718" s="146" t="s">
        <v>111</v>
      </c>
    </row>
    <row r="20719" spans="1:19" ht="11.25" thickBot="1" x14ac:dyDescent="0.2">
      <c r="A20719" s="107">
        <v>1</v>
      </c>
      <c r="B20719" s="132">
        <v>0.47851851851851851</v>
      </c>
      <c r="C20719" s="133">
        <v>0.45661000000000002</v>
      </c>
      <c r="D20719" s="108">
        <v>8.9999999999999993E-3</v>
      </c>
      <c r="E20719" s="141" t="s">
        <v>14500</v>
      </c>
      <c r="F20719" s="141" t="s">
        <v>14500</v>
      </c>
      <c r="G20719" s="141" t="s">
        <v>14500</v>
      </c>
      <c r="H20719" s="108">
        <v>0.01</v>
      </c>
      <c r="I20719" s="108">
        <v>3.0000000000000001E-3</v>
      </c>
      <c r="J20719" s="108">
        <v>2E-3</v>
      </c>
      <c r="K20719" s="108">
        <v>1E-3</v>
      </c>
      <c r="L20719" s="141" t="s">
        <v>14516</v>
      </c>
      <c r="M20719" s="141" t="s">
        <v>14500</v>
      </c>
      <c r="N20719" s="141" t="s">
        <v>14500</v>
      </c>
      <c r="O20719" s="141" t="s">
        <v>14500</v>
      </c>
      <c r="P20719" s="141" t="s">
        <v>14500</v>
      </c>
      <c r="Q20719" s="141" t="s">
        <v>14500</v>
      </c>
      <c r="R20719" s="141" t="s">
        <v>14500</v>
      </c>
      <c r="S20719" s="141" t="s">
        <v>14500</v>
      </c>
    </row>
    <row r="20720" spans="1:19" ht="11.25" thickBot="1" x14ac:dyDescent="0.2">
      <c r="A20720" s="112"/>
    </row>
    <row r="20721" spans="1:19" ht="11.25" thickBot="1" x14ac:dyDescent="0.2">
      <c r="A20721" s="135" t="s">
        <v>362</v>
      </c>
      <c r="B20721" s="112"/>
      <c r="C20721" s="137">
        <v>0.45661000000000002</v>
      </c>
      <c r="D20721" s="136">
        <v>8.9999999999999993E-3</v>
      </c>
      <c r="E20721" s="141" t="s">
        <v>14501</v>
      </c>
      <c r="F20721" s="141" t="s">
        <v>14501</v>
      </c>
      <c r="G20721" s="141" t="s">
        <v>14501</v>
      </c>
      <c r="H20721" s="136">
        <v>0.01</v>
      </c>
      <c r="I20721" s="136">
        <v>3.0000000000000001E-3</v>
      </c>
      <c r="J20721" s="136">
        <v>2E-3</v>
      </c>
      <c r="K20721" s="136">
        <v>1E-3</v>
      </c>
      <c r="L20721" s="141" t="s">
        <v>14517</v>
      </c>
      <c r="M20721" s="141" t="s">
        <v>14501</v>
      </c>
      <c r="N20721" s="141" t="s">
        <v>14501</v>
      </c>
      <c r="O20721" s="141" t="s">
        <v>14501</v>
      </c>
      <c r="P20721" s="141" t="s">
        <v>14501</v>
      </c>
      <c r="Q20721" s="141" t="s">
        <v>14501</v>
      </c>
      <c r="R20721" s="141" t="s">
        <v>14501</v>
      </c>
      <c r="S20721" s="141" t="s">
        <v>14501</v>
      </c>
    </row>
    <row r="20722" spans="1:19" ht="11.25" thickBot="1" x14ac:dyDescent="0.2">
      <c r="A20722" s="112"/>
    </row>
    <row r="20723" spans="1:19" ht="11.25" thickBot="1" x14ac:dyDescent="0.2">
      <c r="A20723" s="138" t="s">
        <v>364</v>
      </c>
      <c r="B20723" s="112"/>
      <c r="C20723" s="140" t="s">
        <v>3713</v>
      </c>
      <c r="D20723" s="136">
        <v>0</v>
      </c>
      <c r="E20723" s="141" t="s">
        <v>14501</v>
      </c>
      <c r="F20723" s="141" t="s">
        <v>14501</v>
      </c>
      <c r="G20723" s="141" t="s">
        <v>14501</v>
      </c>
      <c r="H20723" s="136">
        <v>0</v>
      </c>
      <c r="I20723" s="136">
        <v>0</v>
      </c>
      <c r="J20723" s="136">
        <v>0</v>
      </c>
      <c r="K20723" s="136">
        <v>0</v>
      </c>
      <c r="L20723" s="141" t="s">
        <v>14501</v>
      </c>
      <c r="M20723" s="141" t="s">
        <v>14501</v>
      </c>
      <c r="N20723" s="141" t="s">
        <v>14501</v>
      </c>
      <c r="O20723" s="141" t="s">
        <v>14501</v>
      </c>
      <c r="P20723" s="141" t="s">
        <v>14501</v>
      </c>
      <c r="Q20723" s="141" t="s">
        <v>14501</v>
      </c>
      <c r="R20723" s="141" t="s">
        <v>14501</v>
      </c>
      <c r="S20723" s="141" t="s">
        <v>14501</v>
      </c>
    </row>
    <row r="20724" spans="1:19" ht="11.25" thickBot="1" x14ac:dyDescent="0.2">
      <c r="A20724" s="112"/>
    </row>
    <row r="20725" spans="1:19" ht="11.25" thickBot="1" x14ac:dyDescent="0.2">
      <c r="A20725" s="139" t="s">
        <v>366</v>
      </c>
      <c r="B20725" s="112"/>
      <c r="C20725" s="140" t="s">
        <v>3713</v>
      </c>
      <c r="D20725" s="136">
        <v>0</v>
      </c>
      <c r="E20725" s="141" t="s">
        <v>14501</v>
      </c>
      <c r="F20725" s="141" t="s">
        <v>14501</v>
      </c>
      <c r="G20725" s="141" t="s">
        <v>14501</v>
      </c>
      <c r="H20725" s="136">
        <v>0</v>
      </c>
      <c r="I20725" s="136">
        <v>0</v>
      </c>
      <c r="J20725" s="136">
        <v>0</v>
      </c>
      <c r="K20725" s="136">
        <v>0</v>
      </c>
      <c r="L20725" s="141" t="s">
        <v>14501</v>
      </c>
      <c r="M20725" s="141" t="s">
        <v>14501</v>
      </c>
      <c r="N20725" s="141" t="s">
        <v>14501</v>
      </c>
      <c r="O20725" s="141" t="s">
        <v>14501</v>
      </c>
      <c r="P20725" s="141" t="s">
        <v>14501</v>
      </c>
      <c r="Q20725" s="141" t="s">
        <v>14501</v>
      </c>
      <c r="R20725" s="141" t="s">
        <v>14501</v>
      </c>
      <c r="S20725" s="141" t="s">
        <v>14501</v>
      </c>
    </row>
    <row r="20726" spans="1:19" ht="11.25" thickBot="1" x14ac:dyDescent="0.2">
      <c r="A20726" s="112"/>
    </row>
    <row r="20727" spans="1:19" ht="11.25" thickBot="1" x14ac:dyDescent="0.2">
      <c r="A20727" s="106" t="s">
        <v>357</v>
      </c>
      <c r="B20727" s="106" t="s">
        <v>358</v>
      </c>
      <c r="C20727" s="146" t="s">
        <v>53</v>
      </c>
      <c r="D20727" s="146" t="s">
        <v>54</v>
      </c>
      <c r="E20727" s="146" t="s">
        <v>55</v>
      </c>
      <c r="F20727" s="146" t="s">
        <v>56</v>
      </c>
      <c r="G20727" s="146" t="s">
        <v>14507</v>
      </c>
      <c r="H20727" s="146" t="s">
        <v>57</v>
      </c>
      <c r="I20727" s="146" t="s">
        <v>59</v>
      </c>
      <c r="J20727" s="146" t="s">
        <v>14508</v>
      </c>
      <c r="K20727" s="146" t="s">
        <v>60</v>
      </c>
      <c r="L20727" s="146" t="s">
        <v>61</v>
      </c>
      <c r="M20727" s="146" t="s">
        <v>62</v>
      </c>
      <c r="N20727" s="146" t="s">
        <v>14509</v>
      </c>
      <c r="O20727" s="146" t="s">
        <v>63</v>
      </c>
      <c r="P20727" s="146" t="s">
        <v>64</v>
      </c>
      <c r="Q20727" s="146" t="s">
        <v>66</v>
      </c>
      <c r="R20727" s="146" t="s">
        <v>14510</v>
      </c>
      <c r="S20727" s="146" t="s">
        <v>67</v>
      </c>
    </row>
    <row r="20728" spans="1:19" ht="11.25" thickBot="1" x14ac:dyDescent="0.2">
      <c r="A20728" s="112"/>
      <c r="B20728" s="112"/>
      <c r="C20728" s="146" t="s">
        <v>111</v>
      </c>
      <c r="D20728" s="146" t="s">
        <v>111</v>
      </c>
      <c r="E20728" s="146" t="s">
        <v>111</v>
      </c>
      <c r="F20728" s="146" t="s">
        <v>111</v>
      </c>
      <c r="G20728" s="146" t="s">
        <v>111</v>
      </c>
      <c r="H20728" s="146" t="s">
        <v>111</v>
      </c>
      <c r="I20728" s="146" t="s">
        <v>111</v>
      </c>
      <c r="J20728" s="146" t="s">
        <v>111</v>
      </c>
      <c r="K20728" s="146" t="s">
        <v>111</v>
      </c>
      <c r="L20728" s="146" t="s">
        <v>111</v>
      </c>
      <c r="M20728" s="146" t="s">
        <v>111</v>
      </c>
      <c r="N20728" s="146" t="s">
        <v>111</v>
      </c>
      <c r="O20728" s="146" t="s">
        <v>111</v>
      </c>
      <c r="P20728" s="146" t="s">
        <v>111</v>
      </c>
      <c r="Q20728" s="146" t="s">
        <v>111</v>
      </c>
      <c r="R20728" s="146" t="s">
        <v>111</v>
      </c>
      <c r="S20728" s="146" t="s">
        <v>111</v>
      </c>
    </row>
    <row r="20729" spans="1:19" ht="11.25" thickBot="1" x14ac:dyDescent="0.2">
      <c r="A20729" s="107">
        <v>1</v>
      </c>
      <c r="B20729" s="132">
        <v>0.47851851851851851</v>
      </c>
      <c r="C20729" s="141" t="s">
        <v>14500</v>
      </c>
      <c r="D20729" s="141" t="s">
        <v>14500</v>
      </c>
      <c r="E20729" s="141" t="s">
        <v>14500</v>
      </c>
      <c r="F20729" s="108">
        <v>0.217</v>
      </c>
      <c r="G20729" s="108">
        <v>0.19700000000000001</v>
      </c>
      <c r="H20729" s="108">
        <v>5.0000000000000001E-3</v>
      </c>
      <c r="I20729" s="108">
        <v>6.0000000000000001E-3</v>
      </c>
      <c r="J20729" s="141" t="s">
        <v>14518</v>
      </c>
      <c r="K20729" s="141" t="s">
        <v>14500</v>
      </c>
      <c r="L20729" s="141" t="s">
        <v>14500</v>
      </c>
      <c r="M20729" s="108">
        <v>1.7000000000000001E-2</v>
      </c>
      <c r="N20729" s="141" t="s">
        <v>14519</v>
      </c>
      <c r="O20729" s="141" t="s">
        <v>14500</v>
      </c>
      <c r="P20729" s="108">
        <v>0.41</v>
      </c>
      <c r="Q20729" s="133">
        <v>0.38890000000000002</v>
      </c>
      <c r="R20729" s="141" t="s">
        <v>14500</v>
      </c>
      <c r="S20729" s="141" t="s">
        <v>14500</v>
      </c>
    </row>
    <row r="20730" spans="1:19" ht="11.25" thickBot="1" x14ac:dyDescent="0.2">
      <c r="A20730" s="112"/>
    </row>
    <row r="20731" spans="1:19" ht="11.25" thickBot="1" x14ac:dyDescent="0.2">
      <c r="A20731" s="135" t="s">
        <v>362</v>
      </c>
      <c r="B20731" s="112"/>
      <c r="C20731" s="141" t="s">
        <v>14501</v>
      </c>
      <c r="D20731" s="141" t="s">
        <v>14501</v>
      </c>
      <c r="E20731" s="141" t="s">
        <v>14501</v>
      </c>
      <c r="F20731" s="136">
        <v>0.217</v>
      </c>
      <c r="G20731" s="136">
        <v>0.19700000000000001</v>
      </c>
      <c r="H20731" s="136">
        <v>5.0000000000000001E-3</v>
      </c>
      <c r="I20731" s="136">
        <v>6.0000000000000001E-3</v>
      </c>
      <c r="J20731" s="141" t="s">
        <v>14520</v>
      </c>
      <c r="K20731" s="141" t="s">
        <v>14501</v>
      </c>
      <c r="L20731" s="141" t="s">
        <v>14501</v>
      </c>
      <c r="M20731" s="136">
        <v>1.7000000000000001E-2</v>
      </c>
      <c r="N20731" s="141" t="s">
        <v>14521</v>
      </c>
      <c r="O20731" s="141" t="s">
        <v>14501</v>
      </c>
      <c r="P20731" s="136">
        <v>0.41</v>
      </c>
      <c r="Q20731" s="137">
        <v>0.38890000000000002</v>
      </c>
      <c r="R20731" s="141" t="s">
        <v>14501</v>
      </c>
      <c r="S20731" s="141" t="s">
        <v>14501</v>
      </c>
    </row>
    <row r="20732" spans="1:19" ht="11.25" thickBot="1" x14ac:dyDescent="0.2">
      <c r="A20732" s="112"/>
    </row>
    <row r="20733" spans="1:19" ht="11.25" thickBot="1" x14ac:dyDescent="0.2">
      <c r="A20733" s="138" t="s">
        <v>364</v>
      </c>
      <c r="B20733" s="112"/>
      <c r="C20733" s="141" t="s">
        <v>14501</v>
      </c>
      <c r="D20733" s="141" t="s">
        <v>14501</v>
      </c>
      <c r="E20733" s="141" t="s">
        <v>14501</v>
      </c>
      <c r="F20733" s="136">
        <v>0</v>
      </c>
      <c r="G20733" s="136">
        <v>0</v>
      </c>
      <c r="H20733" s="136">
        <v>0</v>
      </c>
      <c r="I20733" s="136">
        <v>0</v>
      </c>
      <c r="J20733" s="141" t="s">
        <v>14501</v>
      </c>
      <c r="K20733" s="141" t="s">
        <v>14501</v>
      </c>
      <c r="L20733" s="141" t="s">
        <v>14501</v>
      </c>
      <c r="M20733" s="136">
        <v>0</v>
      </c>
      <c r="N20733" s="141" t="s">
        <v>14501</v>
      </c>
      <c r="O20733" s="141" t="s">
        <v>14501</v>
      </c>
      <c r="P20733" s="136">
        <v>0</v>
      </c>
      <c r="Q20733" s="140" t="s">
        <v>3713</v>
      </c>
      <c r="R20733" s="141" t="s">
        <v>14501</v>
      </c>
      <c r="S20733" s="141" t="s">
        <v>14501</v>
      </c>
    </row>
    <row r="20734" spans="1:19" ht="11.25" thickBot="1" x14ac:dyDescent="0.2">
      <c r="A20734" s="112"/>
    </row>
    <row r="20735" spans="1:19" ht="11.25" thickBot="1" x14ac:dyDescent="0.2">
      <c r="A20735" s="139" t="s">
        <v>366</v>
      </c>
      <c r="B20735" s="112"/>
      <c r="C20735" s="141" t="s">
        <v>14501</v>
      </c>
      <c r="D20735" s="141" t="s">
        <v>14501</v>
      </c>
      <c r="E20735" s="141" t="s">
        <v>14501</v>
      </c>
      <c r="F20735" s="136">
        <v>0</v>
      </c>
      <c r="G20735" s="136">
        <v>0</v>
      </c>
      <c r="H20735" s="136">
        <v>0</v>
      </c>
      <c r="I20735" s="136">
        <v>0</v>
      </c>
      <c r="J20735" s="141" t="s">
        <v>14501</v>
      </c>
      <c r="K20735" s="141" t="s">
        <v>14501</v>
      </c>
      <c r="L20735" s="141" t="s">
        <v>14501</v>
      </c>
      <c r="M20735" s="136">
        <v>0</v>
      </c>
      <c r="N20735" s="141" t="s">
        <v>14501</v>
      </c>
      <c r="O20735" s="141" t="s">
        <v>14501</v>
      </c>
      <c r="P20735" s="136">
        <v>0</v>
      </c>
      <c r="Q20735" s="140" t="s">
        <v>3713</v>
      </c>
      <c r="R20735" s="141" t="s">
        <v>14501</v>
      </c>
      <c r="S20735" s="141" t="s">
        <v>14501</v>
      </c>
    </row>
    <row r="20736" spans="1:19" ht="11.25" thickBot="1" x14ac:dyDescent="0.2">
      <c r="A20736" s="112"/>
    </row>
    <row r="20737" spans="1:19" ht="11.25" thickBot="1" x14ac:dyDescent="0.2">
      <c r="A20737" s="106" t="s">
        <v>357</v>
      </c>
      <c r="B20737" s="106" t="s">
        <v>358</v>
      </c>
      <c r="C20737" s="146" t="s">
        <v>68</v>
      </c>
      <c r="D20737" s="146" t="s">
        <v>14511</v>
      </c>
    </row>
    <row r="20738" spans="1:19" ht="11.25" thickBot="1" x14ac:dyDescent="0.2">
      <c r="A20738" s="112"/>
      <c r="B20738" s="112"/>
      <c r="C20738" s="146" t="s">
        <v>111</v>
      </c>
      <c r="D20738" s="146" t="s">
        <v>111</v>
      </c>
    </row>
    <row r="20739" spans="1:19" ht="11.25" thickBot="1" x14ac:dyDescent="0.2">
      <c r="A20739" s="107">
        <v>1</v>
      </c>
      <c r="B20739" s="132">
        <v>0.47851851851851851</v>
      </c>
      <c r="C20739" s="141" t="s">
        <v>14500</v>
      </c>
      <c r="D20739" s="141" t="s">
        <v>14500</v>
      </c>
    </row>
    <row r="20740" spans="1:19" ht="11.25" thickBot="1" x14ac:dyDescent="0.2">
      <c r="A20740" s="112"/>
    </row>
    <row r="20741" spans="1:19" ht="11.25" thickBot="1" x14ac:dyDescent="0.2">
      <c r="A20741" s="135" t="s">
        <v>362</v>
      </c>
      <c r="B20741" s="112"/>
      <c r="C20741" s="141" t="s">
        <v>14501</v>
      </c>
      <c r="D20741" s="141" t="s">
        <v>14501</v>
      </c>
    </row>
    <row r="20742" spans="1:19" ht="11.25" thickBot="1" x14ac:dyDescent="0.2">
      <c r="A20742" s="112"/>
    </row>
    <row r="20743" spans="1:19" ht="11.25" thickBot="1" x14ac:dyDescent="0.2">
      <c r="A20743" s="138" t="s">
        <v>364</v>
      </c>
      <c r="B20743" s="112"/>
      <c r="C20743" s="141" t="s">
        <v>14501</v>
      </c>
      <c r="D20743" s="141" t="s">
        <v>14501</v>
      </c>
    </row>
    <row r="20744" spans="1:19" ht="11.25" thickBot="1" x14ac:dyDescent="0.2">
      <c r="A20744" s="112"/>
    </row>
    <row r="20745" spans="1:19" ht="11.25" thickBot="1" x14ac:dyDescent="0.2">
      <c r="A20745" s="139" t="s">
        <v>366</v>
      </c>
      <c r="B20745" s="112"/>
      <c r="C20745" s="141" t="s">
        <v>14501</v>
      </c>
      <c r="D20745" s="141" t="s">
        <v>14501</v>
      </c>
    </row>
    <row r="20746" spans="1:19" ht="10.5" x14ac:dyDescent="0.15">
      <c r="A20746" s="112"/>
    </row>
    <row r="20747" spans="1:19" x14ac:dyDescent="0.15">
      <c r="A20747" s="129"/>
      <c r="B20747" s="86" t="s">
        <v>1101</v>
      </c>
    </row>
    <row r="20748" spans="1:19" ht="9.75" thickBot="1" x14ac:dyDescent="0.2">
      <c r="A20748" s="81" t="s">
        <v>356</v>
      </c>
    </row>
    <row r="20749" spans="1:19" ht="11.25" thickBot="1" x14ac:dyDescent="0.2">
      <c r="A20749" s="106" t="s">
        <v>357</v>
      </c>
      <c r="B20749" s="106" t="s">
        <v>358</v>
      </c>
      <c r="C20749" s="146" t="s">
        <v>14494</v>
      </c>
      <c r="D20749" s="146" t="s">
        <v>14495</v>
      </c>
      <c r="E20749" s="146" t="s">
        <v>14496</v>
      </c>
      <c r="F20749" s="146" t="s">
        <v>0</v>
      </c>
      <c r="G20749" s="146" t="s">
        <v>1</v>
      </c>
      <c r="H20749" s="146" t="s">
        <v>2</v>
      </c>
      <c r="I20749" s="146" t="s">
        <v>14497</v>
      </c>
      <c r="J20749" s="146" t="s">
        <v>3</v>
      </c>
      <c r="K20749" s="146" t="s">
        <v>14498</v>
      </c>
      <c r="L20749" s="146" t="s">
        <v>7</v>
      </c>
      <c r="M20749" s="146" t="s">
        <v>14499</v>
      </c>
      <c r="N20749" s="146" t="s">
        <v>10</v>
      </c>
      <c r="O20749" s="146" t="s">
        <v>11</v>
      </c>
      <c r="P20749" s="146" t="s">
        <v>12</v>
      </c>
      <c r="Q20749" s="146" t="s">
        <v>13</v>
      </c>
      <c r="R20749" s="146" t="s">
        <v>14</v>
      </c>
      <c r="S20749" s="146" t="s">
        <v>15</v>
      </c>
    </row>
    <row r="20750" spans="1:19" ht="11.25" thickBot="1" x14ac:dyDescent="0.2">
      <c r="A20750" s="112"/>
      <c r="B20750" s="112"/>
      <c r="C20750" s="146" t="s">
        <v>111</v>
      </c>
      <c r="D20750" s="146" t="s">
        <v>111</v>
      </c>
      <c r="E20750" s="146" t="s">
        <v>111</v>
      </c>
      <c r="F20750" s="146" t="s">
        <v>111</v>
      </c>
      <c r="G20750" s="146" t="s">
        <v>111</v>
      </c>
      <c r="H20750" s="146" t="s">
        <v>111</v>
      </c>
      <c r="I20750" s="146" t="s">
        <v>111</v>
      </c>
      <c r="J20750" s="146" t="s">
        <v>111</v>
      </c>
      <c r="K20750" s="146" t="s">
        <v>111</v>
      </c>
      <c r="L20750" s="146" t="s">
        <v>111</v>
      </c>
      <c r="M20750" s="146" t="s">
        <v>111</v>
      </c>
      <c r="N20750" s="146" t="s">
        <v>111</v>
      </c>
      <c r="O20750" s="146" t="s">
        <v>111</v>
      </c>
      <c r="P20750" s="146" t="s">
        <v>111</v>
      </c>
      <c r="Q20750" s="146" t="s">
        <v>111</v>
      </c>
      <c r="R20750" s="146" t="s">
        <v>111</v>
      </c>
      <c r="S20750" s="146" t="s">
        <v>111</v>
      </c>
    </row>
    <row r="20751" spans="1:19" ht="11.25" thickBot="1" x14ac:dyDescent="0.2">
      <c r="A20751" s="107">
        <v>1</v>
      </c>
      <c r="B20751" s="132">
        <v>0.48364583333333333</v>
      </c>
      <c r="C20751" s="141" t="s">
        <v>14500</v>
      </c>
      <c r="D20751" s="141" t="s">
        <v>14500</v>
      </c>
      <c r="E20751" s="141" t="s">
        <v>14500</v>
      </c>
      <c r="F20751" s="108">
        <v>2E-3</v>
      </c>
      <c r="G20751" s="108">
        <v>5.0000000000000001E-3</v>
      </c>
      <c r="H20751" s="108">
        <v>0</v>
      </c>
      <c r="I20751" s="108">
        <v>-1.4E-2</v>
      </c>
      <c r="J20751" s="108">
        <v>7.0000000000000001E-3</v>
      </c>
      <c r="K20751" s="108">
        <v>-0.25800000000000001</v>
      </c>
      <c r="L20751" s="133">
        <v>0.58889999999999998</v>
      </c>
      <c r="M20751" s="141" t="s">
        <v>14542</v>
      </c>
      <c r="N20751" s="108">
        <v>2E-3</v>
      </c>
      <c r="O20751" s="108">
        <v>1E-3</v>
      </c>
      <c r="P20751" s="141" t="s">
        <v>14500</v>
      </c>
      <c r="Q20751" s="108">
        <v>1.4E-2</v>
      </c>
      <c r="R20751" s="141" t="s">
        <v>14500</v>
      </c>
      <c r="S20751" s="141" t="s">
        <v>14500</v>
      </c>
    </row>
    <row r="20752" spans="1:19" ht="11.25" thickBot="1" x14ac:dyDescent="0.2">
      <c r="A20752" s="112"/>
    </row>
    <row r="20753" spans="1:19" ht="11.25" thickBot="1" x14ac:dyDescent="0.2">
      <c r="A20753" s="135" t="s">
        <v>362</v>
      </c>
      <c r="B20753" s="112"/>
      <c r="C20753" s="141" t="s">
        <v>14501</v>
      </c>
      <c r="D20753" s="141" t="s">
        <v>14501</v>
      </c>
      <c r="E20753" s="141" t="s">
        <v>14501</v>
      </c>
      <c r="F20753" s="136">
        <v>2E-3</v>
      </c>
      <c r="G20753" s="136">
        <v>5.0000000000000001E-3</v>
      </c>
      <c r="H20753" s="136">
        <v>0</v>
      </c>
      <c r="I20753" s="136">
        <v>-1.4E-2</v>
      </c>
      <c r="J20753" s="136">
        <v>7.0000000000000001E-3</v>
      </c>
      <c r="K20753" s="136">
        <v>-0.25800000000000001</v>
      </c>
      <c r="L20753" s="137">
        <v>0.58889999999999998</v>
      </c>
      <c r="M20753" s="141" t="s">
        <v>14543</v>
      </c>
      <c r="N20753" s="136">
        <v>2E-3</v>
      </c>
      <c r="O20753" s="136">
        <v>1E-3</v>
      </c>
      <c r="P20753" s="141" t="s">
        <v>14501</v>
      </c>
      <c r="Q20753" s="136">
        <v>1.4E-2</v>
      </c>
      <c r="R20753" s="141" t="s">
        <v>14501</v>
      </c>
      <c r="S20753" s="141" t="s">
        <v>14501</v>
      </c>
    </row>
    <row r="20754" spans="1:19" ht="11.25" thickBot="1" x14ac:dyDescent="0.2">
      <c r="A20754" s="112"/>
    </row>
    <row r="20755" spans="1:19" ht="11.25" thickBot="1" x14ac:dyDescent="0.2">
      <c r="A20755" s="138" t="s">
        <v>364</v>
      </c>
      <c r="B20755" s="112"/>
      <c r="C20755" s="141" t="s">
        <v>14501</v>
      </c>
      <c r="D20755" s="141" t="s">
        <v>14501</v>
      </c>
      <c r="E20755" s="141" t="s">
        <v>14501</v>
      </c>
      <c r="F20755" s="136">
        <v>0</v>
      </c>
      <c r="G20755" s="136">
        <v>0</v>
      </c>
      <c r="H20755" s="136">
        <v>0</v>
      </c>
      <c r="I20755" s="136">
        <v>0</v>
      </c>
      <c r="J20755" s="136">
        <v>0</v>
      </c>
      <c r="K20755" s="136">
        <v>0</v>
      </c>
      <c r="L20755" s="140" t="s">
        <v>3713</v>
      </c>
      <c r="M20755" s="141" t="s">
        <v>3712</v>
      </c>
      <c r="N20755" s="136">
        <v>0</v>
      </c>
      <c r="O20755" s="136">
        <v>0</v>
      </c>
      <c r="P20755" s="141" t="s">
        <v>14501</v>
      </c>
      <c r="Q20755" s="136">
        <v>0</v>
      </c>
      <c r="R20755" s="141" t="s">
        <v>14501</v>
      </c>
      <c r="S20755" s="141" t="s">
        <v>14501</v>
      </c>
    </row>
    <row r="20756" spans="1:19" ht="11.25" thickBot="1" x14ac:dyDescent="0.2">
      <c r="A20756" s="112"/>
    </row>
    <row r="20757" spans="1:19" ht="11.25" thickBot="1" x14ac:dyDescent="0.2">
      <c r="A20757" s="139" t="s">
        <v>366</v>
      </c>
      <c r="B20757" s="112"/>
      <c r="C20757" s="141" t="s">
        <v>14501</v>
      </c>
      <c r="D20757" s="141" t="s">
        <v>14501</v>
      </c>
      <c r="E20757" s="141" t="s">
        <v>14501</v>
      </c>
      <c r="F20757" s="136">
        <v>0</v>
      </c>
      <c r="G20757" s="136">
        <v>0</v>
      </c>
      <c r="H20757" s="136">
        <v>0</v>
      </c>
      <c r="I20757" s="136">
        <v>0</v>
      </c>
      <c r="J20757" s="136">
        <v>0</v>
      </c>
      <c r="K20757" s="136">
        <v>0</v>
      </c>
      <c r="L20757" s="140" t="s">
        <v>3713</v>
      </c>
      <c r="M20757" s="141" t="s">
        <v>3712</v>
      </c>
      <c r="N20757" s="136">
        <v>0</v>
      </c>
      <c r="O20757" s="136">
        <v>0</v>
      </c>
      <c r="P20757" s="141" t="s">
        <v>14501</v>
      </c>
      <c r="Q20757" s="136">
        <v>0</v>
      </c>
      <c r="R20757" s="141" t="s">
        <v>14501</v>
      </c>
      <c r="S20757" s="141" t="s">
        <v>14501</v>
      </c>
    </row>
    <row r="20758" spans="1:19" ht="11.25" thickBot="1" x14ac:dyDescent="0.2">
      <c r="A20758" s="112"/>
    </row>
    <row r="20759" spans="1:19" ht="11.25" thickBot="1" x14ac:dyDescent="0.2">
      <c r="A20759" s="106" t="s">
        <v>357</v>
      </c>
      <c r="B20759" s="106" t="s">
        <v>358</v>
      </c>
      <c r="C20759" s="146" t="s">
        <v>16</v>
      </c>
      <c r="D20759" s="146" t="s">
        <v>14502</v>
      </c>
      <c r="E20759" s="146" t="s">
        <v>14503</v>
      </c>
      <c r="F20759" s="146" t="s">
        <v>20</v>
      </c>
      <c r="G20759" s="146" t="s">
        <v>21</v>
      </c>
      <c r="H20759" s="146" t="s">
        <v>22</v>
      </c>
      <c r="I20759" s="146" t="s">
        <v>23</v>
      </c>
      <c r="J20759" s="146" t="s">
        <v>24</v>
      </c>
      <c r="K20759" s="146" t="s">
        <v>26</v>
      </c>
      <c r="L20759" s="146" t="s">
        <v>14504</v>
      </c>
      <c r="M20759" s="146" t="s">
        <v>27</v>
      </c>
      <c r="N20759" s="146" t="s">
        <v>28</v>
      </c>
      <c r="O20759" s="146" t="s">
        <v>29</v>
      </c>
      <c r="P20759" s="146" t="s">
        <v>30</v>
      </c>
      <c r="Q20759" s="146" t="s">
        <v>14505</v>
      </c>
      <c r="R20759" s="146" t="s">
        <v>32</v>
      </c>
      <c r="S20759" s="146" t="s">
        <v>33</v>
      </c>
    </row>
    <row r="20760" spans="1:19" ht="11.25" thickBot="1" x14ac:dyDescent="0.2">
      <c r="A20760" s="112"/>
      <c r="B20760" s="112"/>
      <c r="C20760" s="146" t="s">
        <v>111</v>
      </c>
      <c r="D20760" s="146" t="s">
        <v>111</v>
      </c>
      <c r="E20760" s="146" t="s">
        <v>111</v>
      </c>
      <c r="F20760" s="146" t="s">
        <v>111</v>
      </c>
      <c r="G20760" s="146" t="s">
        <v>111</v>
      </c>
      <c r="H20760" s="146" t="s">
        <v>111</v>
      </c>
      <c r="I20760" s="146" t="s">
        <v>111</v>
      </c>
      <c r="J20760" s="146" t="s">
        <v>111</v>
      </c>
      <c r="K20760" s="146" t="s">
        <v>111</v>
      </c>
      <c r="L20760" s="146" t="s">
        <v>111</v>
      </c>
      <c r="M20760" s="146" t="s">
        <v>111</v>
      </c>
      <c r="N20760" s="146" t="s">
        <v>111</v>
      </c>
      <c r="O20760" s="146" t="s">
        <v>111</v>
      </c>
      <c r="P20760" s="146" t="s">
        <v>111</v>
      </c>
      <c r="Q20760" s="146" t="s">
        <v>111</v>
      </c>
      <c r="R20760" s="146" t="s">
        <v>111</v>
      </c>
      <c r="S20760" s="146" t="s">
        <v>111</v>
      </c>
    </row>
    <row r="20761" spans="1:19" ht="11.25" thickBot="1" x14ac:dyDescent="0.2">
      <c r="A20761" s="107">
        <v>1</v>
      </c>
      <c r="B20761" s="132">
        <v>0.48364583333333333</v>
      </c>
      <c r="C20761" s="108">
        <v>2.5000000000000001E-2</v>
      </c>
      <c r="D20761" s="108">
        <v>2.5000000000000001E-2</v>
      </c>
      <c r="E20761" s="108">
        <v>1E-3</v>
      </c>
      <c r="F20761" s="133">
        <v>0.49736000000000002</v>
      </c>
      <c r="G20761" s="108">
        <v>3.7999999999999999E-2</v>
      </c>
      <c r="H20761" s="141" t="s">
        <v>14513</v>
      </c>
      <c r="I20761" s="141" t="s">
        <v>14500</v>
      </c>
      <c r="J20761" s="141" t="s">
        <v>14529</v>
      </c>
      <c r="K20761" s="133">
        <v>0.54135</v>
      </c>
      <c r="L20761" s="108">
        <v>0.95599999999999996</v>
      </c>
      <c r="M20761" s="108">
        <v>1.0089999999999999</v>
      </c>
      <c r="N20761" s="108">
        <v>1.2E-2</v>
      </c>
      <c r="O20761" s="141" t="s">
        <v>14500</v>
      </c>
      <c r="P20761" s="141" t="s">
        <v>14500</v>
      </c>
      <c r="Q20761" s="108">
        <v>-1.6E-2</v>
      </c>
      <c r="R20761" s="108">
        <v>0</v>
      </c>
      <c r="S20761" s="141" t="s">
        <v>14500</v>
      </c>
    </row>
    <row r="20762" spans="1:19" ht="11.25" thickBot="1" x14ac:dyDescent="0.2">
      <c r="A20762" s="112"/>
    </row>
    <row r="20763" spans="1:19" ht="11.25" thickBot="1" x14ac:dyDescent="0.2">
      <c r="A20763" s="135" t="s">
        <v>362</v>
      </c>
      <c r="B20763" s="112"/>
      <c r="C20763" s="136">
        <v>2.5000000000000001E-2</v>
      </c>
      <c r="D20763" s="136">
        <v>2.5000000000000001E-2</v>
      </c>
      <c r="E20763" s="136">
        <v>1E-3</v>
      </c>
      <c r="F20763" s="137">
        <v>0.49736000000000002</v>
      </c>
      <c r="G20763" s="136">
        <v>3.7999999999999999E-2</v>
      </c>
      <c r="H20763" s="141" t="s">
        <v>14515</v>
      </c>
      <c r="I20763" s="141" t="s">
        <v>14501</v>
      </c>
      <c r="J20763" s="141" t="s">
        <v>14531</v>
      </c>
      <c r="K20763" s="137">
        <v>0.54135</v>
      </c>
      <c r="L20763" s="136">
        <v>0.95599999999999996</v>
      </c>
      <c r="M20763" s="136">
        <v>1.0089999999999999</v>
      </c>
      <c r="N20763" s="136">
        <v>1.2E-2</v>
      </c>
      <c r="O20763" s="141" t="s">
        <v>14501</v>
      </c>
      <c r="P20763" s="141" t="s">
        <v>14501</v>
      </c>
      <c r="Q20763" s="136">
        <v>-1.6E-2</v>
      </c>
      <c r="R20763" s="136">
        <v>0</v>
      </c>
      <c r="S20763" s="141" t="s">
        <v>14501</v>
      </c>
    </row>
    <row r="20764" spans="1:19" ht="11.25" thickBot="1" x14ac:dyDescent="0.2">
      <c r="A20764" s="112"/>
    </row>
    <row r="20765" spans="1:19" ht="11.25" thickBot="1" x14ac:dyDescent="0.2">
      <c r="A20765" s="138" t="s">
        <v>364</v>
      </c>
      <c r="B20765" s="112"/>
      <c r="C20765" s="136">
        <v>0</v>
      </c>
      <c r="D20765" s="136">
        <v>0</v>
      </c>
      <c r="E20765" s="136">
        <v>0</v>
      </c>
      <c r="F20765" s="140" t="s">
        <v>3713</v>
      </c>
      <c r="G20765" s="136">
        <v>0</v>
      </c>
      <c r="H20765" s="141" t="s">
        <v>14501</v>
      </c>
      <c r="I20765" s="141" t="s">
        <v>14501</v>
      </c>
      <c r="J20765" s="141" t="s">
        <v>14501</v>
      </c>
      <c r="K20765" s="140" t="s">
        <v>3713</v>
      </c>
      <c r="L20765" s="136">
        <v>0</v>
      </c>
      <c r="M20765" s="136">
        <v>0</v>
      </c>
      <c r="N20765" s="136">
        <v>0</v>
      </c>
      <c r="O20765" s="141" t="s">
        <v>14501</v>
      </c>
      <c r="P20765" s="141" t="s">
        <v>14501</v>
      </c>
      <c r="Q20765" s="136">
        <v>0</v>
      </c>
      <c r="R20765" s="136">
        <v>0</v>
      </c>
      <c r="S20765" s="141" t="s">
        <v>14501</v>
      </c>
    </row>
    <row r="20766" spans="1:19" ht="11.25" thickBot="1" x14ac:dyDescent="0.2">
      <c r="A20766" s="112"/>
    </row>
    <row r="20767" spans="1:19" ht="11.25" thickBot="1" x14ac:dyDescent="0.2">
      <c r="A20767" s="139" t="s">
        <v>366</v>
      </c>
      <c r="B20767" s="112"/>
      <c r="C20767" s="136">
        <v>0</v>
      </c>
      <c r="D20767" s="136">
        <v>0</v>
      </c>
      <c r="E20767" s="136">
        <v>0</v>
      </c>
      <c r="F20767" s="140" t="s">
        <v>3713</v>
      </c>
      <c r="G20767" s="136">
        <v>0</v>
      </c>
      <c r="H20767" s="141" t="s">
        <v>14501</v>
      </c>
      <c r="I20767" s="141" t="s">
        <v>14501</v>
      </c>
      <c r="J20767" s="141" t="s">
        <v>14501</v>
      </c>
      <c r="K20767" s="140" t="s">
        <v>3713</v>
      </c>
      <c r="L20767" s="136">
        <v>0</v>
      </c>
      <c r="M20767" s="136">
        <v>0</v>
      </c>
      <c r="N20767" s="136">
        <v>0</v>
      </c>
      <c r="O20767" s="141" t="s">
        <v>14501</v>
      </c>
      <c r="P20767" s="141" t="s">
        <v>14501</v>
      </c>
      <c r="Q20767" s="136">
        <v>0</v>
      </c>
      <c r="R20767" s="136">
        <v>0</v>
      </c>
      <c r="S20767" s="141" t="s">
        <v>14501</v>
      </c>
    </row>
    <row r="20768" spans="1:19" ht="11.25" thickBot="1" x14ac:dyDescent="0.2">
      <c r="A20768" s="112"/>
    </row>
    <row r="20769" spans="1:19" ht="11.25" thickBot="1" x14ac:dyDescent="0.2">
      <c r="A20769" s="106" t="s">
        <v>357</v>
      </c>
      <c r="B20769" s="106" t="s">
        <v>358</v>
      </c>
      <c r="C20769" s="146" t="s">
        <v>35</v>
      </c>
      <c r="D20769" s="146" t="s">
        <v>36</v>
      </c>
      <c r="E20769" s="146" t="s">
        <v>14506</v>
      </c>
      <c r="F20769" s="146" t="s">
        <v>38</v>
      </c>
      <c r="G20769" s="146" t="s">
        <v>39</v>
      </c>
      <c r="H20769" s="146" t="s">
        <v>41</v>
      </c>
      <c r="I20769" s="146" t="s">
        <v>42</v>
      </c>
      <c r="J20769" s="146" t="s">
        <v>43</v>
      </c>
      <c r="K20769" s="146" t="s">
        <v>44</v>
      </c>
      <c r="L20769" s="146" t="s">
        <v>45</v>
      </c>
      <c r="M20769" s="146" t="s">
        <v>46</v>
      </c>
      <c r="N20769" s="146" t="s">
        <v>47</v>
      </c>
      <c r="O20769" s="146" t="s">
        <v>48</v>
      </c>
      <c r="P20769" s="146" t="s">
        <v>49</v>
      </c>
      <c r="Q20769" s="146" t="s">
        <v>50</v>
      </c>
      <c r="R20769" s="146" t="s">
        <v>51</v>
      </c>
      <c r="S20769" s="146" t="s">
        <v>52</v>
      </c>
    </row>
    <row r="20770" spans="1:19" ht="11.25" thickBot="1" x14ac:dyDescent="0.2">
      <c r="A20770" s="112"/>
      <c r="B20770" s="112"/>
      <c r="C20770" s="146" t="s">
        <v>111</v>
      </c>
      <c r="D20770" s="146" t="s">
        <v>111</v>
      </c>
      <c r="E20770" s="146" t="s">
        <v>111</v>
      </c>
      <c r="F20770" s="146" t="s">
        <v>111</v>
      </c>
      <c r="G20770" s="146" t="s">
        <v>111</v>
      </c>
      <c r="H20770" s="146" t="s">
        <v>111</v>
      </c>
      <c r="I20770" s="146" t="s">
        <v>111</v>
      </c>
      <c r="J20770" s="146" t="s">
        <v>111</v>
      </c>
      <c r="K20770" s="146" t="s">
        <v>111</v>
      </c>
      <c r="L20770" s="146" t="s">
        <v>111</v>
      </c>
      <c r="M20770" s="146" t="s">
        <v>111</v>
      </c>
      <c r="N20770" s="146" t="s">
        <v>111</v>
      </c>
      <c r="O20770" s="146" t="s">
        <v>111</v>
      </c>
      <c r="P20770" s="146" t="s">
        <v>111</v>
      </c>
      <c r="Q20770" s="146" t="s">
        <v>111</v>
      </c>
      <c r="R20770" s="146" t="s">
        <v>111</v>
      </c>
      <c r="S20770" s="146" t="s">
        <v>111</v>
      </c>
    </row>
    <row r="20771" spans="1:19" ht="11.25" thickBot="1" x14ac:dyDescent="0.2">
      <c r="A20771" s="107">
        <v>1</v>
      </c>
      <c r="B20771" s="132">
        <v>0.48364583333333333</v>
      </c>
      <c r="C20771" s="133">
        <v>0.46306999999999998</v>
      </c>
      <c r="D20771" s="108">
        <v>2.5000000000000001E-2</v>
      </c>
      <c r="E20771" s="108">
        <v>0.01</v>
      </c>
      <c r="F20771" s="141" t="s">
        <v>14500</v>
      </c>
      <c r="G20771" s="141" t="s">
        <v>14500</v>
      </c>
      <c r="H20771" s="108">
        <v>5.6000000000000001E-2</v>
      </c>
      <c r="I20771" s="141" t="s">
        <v>14500</v>
      </c>
      <c r="J20771" s="108">
        <v>1.2E-2</v>
      </c>
      <c r="K20771" s="141" t="s">
        <v>14500</v>
      </c>
      <c r="L20771" s="141" t="s">
        <v>14516</v>
      </c>
      <c r="M20771" s="141" t="s">
        <v>14500</v>
      </c>
      <c r="N20771" s="141" t="s">
        <v>14500</v>
      </c>
      <c r="O20771" s="141" t="s">
        <v>14500</v>
      </c>
      <c r="P20771" s="108">
        <v>1E-3</v>
      </c>
      <c r="Q20771" s="141" t="s">
        <v>14500</v>
      </c>
      <c r="R20771" s="141" t="s">
        <v>14500</v>
      </c>
      <c r="S20771" s="141" t="s">
        <v>14500</v>
      </c>
    </row>
    <row r="20772" spans="1:19" ht="11.25" thickBot="1" x14ac:dyDescent="0.2">
      <c r="A20772" s="112"/>
    </row>
    <row r="20773" spans="1:19" ht="11.25" thickBot="1" x14ac:dyDescent="0.2">
      <c r="A20773" s="135" t="s">
        <v>362</v>
      </c>
      <c r="B20773" s="112"/>
      <c r="C20773" s="137">
        <v>0.46306999999999998</v>
      </c>
      <c r="D20773" s="136">
        <v>2.5000000000000001E-2</v>
      </c>
      <c r="E20773" s="136">
        <v>0.01</v>
      </c>
      <c r="F20773" s="141" t="s">
        <v>14501</v>
      </c>
      <c r="G20773" s="141" t="s">
        <v>14501</v>
      </c>
      <c r="H20773" s="136">
        <v>5.6000000000000001E-2</v>
      </c>
      <c r="I20773" s="141" t="s">
        <v>14501</v>
      </c>
      <c r="J20773" s="136">
        <v>1.2E-2</v>
      </c>
      <c r="K20773" s="141" t="s">
        <v>14501</v>
      </c>
      <c r="L20773" s="141" t="s">
        <v>14517</v>
      </c>
      <c r="M20773" s="141" t="s">
        <v>14501</v>
      </c>
      <c r="N20773" s="141" t="s">
        <v>14501</v>
      </c>
      <c r="O20773" s="141" t="s">
        <v>14501</v>
      </c>
      <c r="P20773" s="136">
        <v>1E-3</v>
      </c>
      <c r="Q20773" s="141" t="s">
        <v>14501</v>
      </c>
      <c r="R20773" s="141" t="s">
        <v>14501</v>
      </c>
      <c r="S20773" s="141" t="s">
        <v>14501</v>
      </c>
    </row>
    <row r="20774" spans="1:19" ht="11.25" thickBot="1" x14ac:dyDescent="0.2">
      <c r="A20774" s="112"/>
    </row>
    <row r="20775" spans="1:19" ht="11.25" thickBot="1" x14ac:dyDescent="0.2">
      <c r="A20775" s="138" t="s">
        <v>364</v>
      </c>
      <c r="B20775" s="112"/>
      <c r="C20775" s="140" t="s">
        <v>3713</v>
      </c>
      <c r="D20775" s="136">
        <v>0</v>
      </c>
      <c r="E20775" s="136">
        <v>0</v>
      </c>
      <c r="F20775" s="141" t="s">
        <v>14501</v>
      </c>
      <c r="G20775" s="141" t="s">
        <v>14501</v>
      </c>
      <c r="H20775" s="136">
        <v>0</v>
      </c>
      <c r="I20775" s="141" t="s">
        <v>14501</v>
      </c>
      <c r="J20775" s="136">
        <v>0</v>
      </c>
      <c r="K20775" s="141" t="s">
        <v>14501</v>
      </c>
      <c r="L20775" s="141" t="s">
        <v>14501</v>
      </c>
      <c r="M20775" s="141" t="s">
        <v>14501</v>
      </c>
      <c r="N20775" s="141" t="s">
        <v>14501</v>
      </c>
      <c r="O20775" s="141" t="s">
        <v>14501</v>
      </c>
      <c r="P20775" s="136">
        <v>0</v>
      </c>
      <c r="Q20775" s="141" t="s">
        <v>14501</v>
      </c>
      <c r="R20775" s="141" t="s">
        <v>14501</v>
      </c>
      <c r="S20775" s="141" t="s">
        <v>14501</v>
      </c>
    </row>
    <row r="20776" spans="1:19" ht="11.25" thickBot="1" x14ac:dyDescent="0.2">
      <c r="A20776" s="112"/>
    </row>
    <row r="20777" spans="1:19" ht="11.25" thickBot="1" x14ac:dyDescent="0.2">
      <c r="A20777" s="139" t="s">
        <v>366</v>
      </c>
      <c r="B20777" s="112"/>
      <c r="C20777" s="140" t="s">
        <v>3713</v>
      </c>
      <c r="D20777" s="136">
        <v>0</v>
      </c>
      <c r="E20777" s="136">
        <v>0</v>
      </c>
      <c r="F20777" s="141" t="s">
        <v>14501</v>
      </c>
      <c r="G20777" s="141" t="s">
        <v>14501</v>
      </c>
      <c r="H20777" s="136">
        <v>0</v>
      </c>
      <c r="I20777" s="141" t="s">
        <v>14501</v>
      </c>
      <c r="J20777" s="136">
        <v>0</v>
      </c>
      <c r="K20777" s="141" t="s">
        <v>14501</v>
      </c>
      <c r="L20777" s="141" t="s">
        <v>14501</v>
      </c>
      <c r="M20777" s="141" t="s">
        <v>14501</v>
      </c>
      <c r="N20777" s="141" t="s">
        <v>14501</v>
      </c>
      <c r="O20777" s="141" t="s">
        <v>14501</v>
      </c>
      <c r="P20777" s="136">
        <v>0</v>
      </c>
      <c r="Q20777" s="141" t="s">
        <v>14501</v>
      </c>
      <c r="R20777" s="141" t="s">
        <v>14501</v>
      </c>
      <c r="S20777" s="141" t="s">
        <v>14501</v>
      </c>
    </row>
    <row r="20778" spans="1:19" ht="11.25" thickBot="1" x14ac:dyDescent="0.2">
      <c r="A20778" s="112"/>
    </row>
    <row r="20779" spans="1:19" ht="11.25" thickBot="1" x14ac:dyDescent="0.2">
      <c r="A20779" s="106" t="s">
        <v>357</v>
      </c>
      <c r="B20779" s="106" t="s">
        <v>358</v>
      </c>
      <c r="C20779" s="146" t="s">
        <v>53</v>
      </c>
      <c r="D20779" s="146" t="s">
        <v>54</v>
      </c>
      <c r="E20779" s="146" t="s">
        <v>55</v>
      </c>
      <c r="F20779" s="146" t="s">
        <v>56</v>
      </c>
      <c r="G20779" s="146" t="s">
        <v>14507</v>
      </c>
      <c r="H20779" s="146" t="s">
        <v>57</v>
      </c>
      <c r="I20779" s="146" t="s">
        <v>59</v>
      </c>
      <c r="J20779" s="146" t="s">
        <v>14508</v>
      </c>
      <c r="K20779" s="146" t="s">
        <v>60</v>
      </c>
      <c r="L20779" s="146" t="s">
        <v>61</v>
      </c>
      <c r="M20779" s="146" t="s">
        <v>62</v>
      </c>
      <c r="N20779" s="146" t="s">
        <v>14509</v>
      </c>
      <c r="O20779" s="146" t="s">
        <v>63</v>
      </c>
      <c r="P20779" s="146" t="s">
        <v>64</v>
      </c>
      <c r="Q20779" s="146" t="s">
        <v>66</v>
      </c>
      <c r="R20779" s="146" t="s">
        <v>14510</v>
      </c>
      <c r="S20779" s="146" t="s">
        <v>67</v>
      </c>
    </row>
    <row r="20780" spans="1:19" ht="11.25" thickBot="1" x14ac:dyDescent="0.2">
      <c r="A20780" s="112"/>
      <c r="B20780" s="112"/>
      <c r="C20780" s="146" t="s">
        <v>111</v>
      </c>
      <c r="D20780" s="146" t="s">
        <v>111</v>
      </c>
      <c r="E20780" s="146" t="s">
        <v>111</v>
      </c>
      <c r="F20780" s="146" t="s">
        <v>111</v>
      </c>
      <c r="G20780" s="146" t="s">
        <v>111</v>
      </c>
      <c r="H20780" s="146" t="s">
        <v>111</v>
      </c>
      <c r="I20780" s="146" t="s">
        <v>111</v>
      </c>
      <c r="J20780" s="146" t="s">
        <v>111</v>
      </c>
      <c r="K20780" s="146" t="s">
        <v>111</v>
      </c>
      <c r="L20780" s="146" t="s">
        <v>111</v>
      </c>
      <c r="M20780" s="146" t="s">
        <v>111</v>
      </c>
      <c r="N20780" s="146" t="s">
        <v>111</v>
      </c>
      <c r="O20780" s="146" t="s">
        <v>111</v>
      </c>
      <c r="P20780" s="146" t="s">
        <v>111</v>
      </c>
      <c r="Q20780" s="146" t="s">
        <v>111</v>
      </c>
      <c r="R20780" s="146" t="s">
        <v>111</v>
      </c>
      <c r="S20780" s="146" t="s">
        <v>111</v>
      </c>
    </row>
    <row r="20781" spans="1:19" ht="11.25" thickBot="1" x14ac:dyDescent="0.2">
      <c r="A20781" s="107">
        <v>1</v>
      </c>
      <c r="B20781" s="132">
        <v>0.48364583333333333</v>
      </c>
      <c r="C20781" s="141" t="s">
        <v>14500</v>
      </c>
      <c r="D20781" s="141" t="s">
        <v>14500</v>
      </c>
      <c r="E20781" s="141" t="s">
        <v>14500</v>
      </c>
      <c r="F20781" s="108">
        <v>0.311</v>
      </c>
      <c r="G20781" s="108">
        <v>0.97399999999999998</v>
      </c>
      <c r="H20781" s="108">
        <v>0.09</v>
      </c>
      <c r="I20781" s="141" t="s">
        <v>14500</v>
      </c>
      <c r="J20781" s="141" t="s">
        <v>14518</v>
      </c>
      <c r="K20781" s="108">
        <v>7.0000000000000001E-3</v>
      </c>
      <c r="L20781" s="108">
        <v>7.0000000000000001E-3</v>
      </c>
      <c r="M20781" s="108">
        <v>3.4000000000000002E-2</v>
      </c>
      <c r="N20781" s="141" t="s">
        <v>14519</v>
      </c>
      <c r="O20781" s="141" t="s">
        <v>14500</v>
      </c>
      <c r="P20781" s="108">
        <v>0.66600000000000004</v>
      </c>
      <c r="Q20781" s="133">
        <v>0.38516</v>
      </c>
      <c r="R20781" s="141" t="s">
        <v>14500</v>
      </c>
      <c r="S20781" s="108">
        <v>3.0000000000000001E-3</v>
      </c>
    </row>
    <row r="20782" spans="1:19" ht="11.25" thickBot="1" x14ac:dyDescent="0.2">
      <c r="A20782" s="112"/>
    </row>
    <row r="20783" spans="1:19" ht="11.25" thickBot="1" x14ac:dyDescent="0.2">
      <c r="A20783" s="135" t="s">
        <v>362</v>
      </c>
      <c r="B20783" s="112"/>
      <c r="C20783" s="141" t="s">
        <v>14501</v>
      </c>
      <c r="D20783" s="141" t="s">
        <v>14501</v>
      </c>
      <c r="E20783" s="141" t="s">
        <v>14501</v>
      </c>
      <c r="F20783" s="136">
        <v>0.311</v>
      </c>
      <c r="G20783" s="136">
        <v>0.97399999999999998</v>
      </c>
      <c r="H20783" s="136">
        <v>0.09</v>
      </c>
      <c r="I20783" s="141" t="s">
        <v>14501</v>
      </c>
      <c r="J20783" s="141" t="s">
        <v>14520</v>
      </c>
      <c r="K20783" s="136">
        <v>7.0000000000000001E-3</v>
      </c>
      <c r="L20783" s="136">
        <v>7.0000000000000001E-3</v>
      </c>
      <c r="M20783" s="136">
        <v>3.4000000000000002E-2</v>
      </c>
      <c r="N20783" s="141" t="s">
        <v>14521</v>
      </c>
      <c r="O20783" s="141" t="s">
        <v>14501</v>
      </c>
      <c r="P20783" s="136">
        <v>0.66600000000000004</v>
      </c>
      <c r="Q20783" s="137">
        <v>0.38516</v>
      </c>
      <c r="R20783" s="141" t="s">
        <v>14501</v>
      </c>
      <c r="S20783" s="136">
        <v>3.0000000000000001E-3</v>
      </c>
    </row>
    <row r="20784" spans="1:19" ht="11.25" thickBot="1" x14ac:dyDescent="0.2">
      <c r="A20784" s="112"/>
    </row>
    <row r="20785" spans="1:19" ht="11.25" thickBot="1" x14ac:dyDescent="0.2">
      <c r="A20785" s="138" t="s">
        <v>364</v>
      </c>
      <c r="B20785" s="112"/>
      <c r="C20785" s="141" t="s">
        <v>14501</v>
      </c>
      <c r="D20785" s="141" t="s">
        <v>14501</v>
      </c>
      <c r="E20785" s="141" t="s">
        <v>14501</v>
      </c>
      <c r="F20785" s="136">
        <v>0</v>
      </c>
      <c r="G20785" s="136">
        <v>0</v>
      </c>
      <c r="H20785" s="136">
        <v>0</v>
      </c>
      <c r="I20785" s="141" t="s">
        <v>14501</v>
      </c>
      <c r="J20785" s="141" t="s">
        <v>14501</v>
      </c>
      <c r="K20785" s="136">
        <v>0</v>
      </c>
      <c r="L20785" s="136">
        <v>0</v>
      </c>
      <c r="M20785" s="136">
        <v>0</v>
      </c>
      <c r="N20785" s="141" t="s">
        <v>14501</v>
      </c>
      <c r="O20785" s="141" t="s">
        <v>14501</v>
      </c>
      <c r="P20785" s="136">
        <v>0</v>
      </c>
      <c r="Q20785" s="140" t="s">
        <v>3713</v>
      </c>
      <c r="R20785" s="141" t="s">
        <v>14501</v>
      </c>
      <c r="S20785" s="136">
        <v>0</v>
      </c>
    </row>
    <row r="20786" spans="1:19" ht="11.25" thickBot="1" x14ac:dyDescent="0.2">
      <c r="A20786" s="112"/>
    </row>
    <row r="20787" spans="1:19" ht="11.25" thickBot="1" x14ac:dyDescent="0.2">
      <c r="A20787" s="139" t="s">
        <v>366</v>
      </c>
      <c r="B20787" s="112"/>
      <c r="C20787" s="141" t="s">
        <v>14501</v>
      </c>
      <c r="D20787" s="141" t="s">
        <v>14501</v>
      </c>
      <c r="E20787" s="141" t="s">
        <v>14501</v>
      </c>
      <c r="F20787" s="136">
        <v>0</v>
      </c>
      <c r="G20787" s="136">
        <v>0</v>
      </c>
      <c r="H20787" s="136">
        <v>0</v>
      </c>
      <c r="I20787" s="141" t="s">
        <v>14501</v>
      </c>
      <c r="J20787" s="141" t="s">
        <v>14501</v>
      </c>
      <c r="K20787" s="136">
        <v>0</v>
      </c>
      <c r="L20787" s="136">
        <v>0</v>
      </c>
      <c r="M20787" s="136">
        <v>0</v>
      </c>
      <c r="N20787" s="141" t="s">
        <v>14501</v>
      </c>
      <c r="O20787" s="141" t="s">
        <v>14501</v>
      </c>
      <c r="P20787" s="136">
        <v>0</v>
      </c>
      <c r="Q20787" s="140" t="s">
        <v>3713</v>
      </c>
      <c r="R20787" s="141" t="s">
        <v>14501</v>
      </c>
      <c r="S20787" s="136">
        <v>0</v>
      </c>
    </row>
    <row r="20788" spans="1:19" ht="11.25" thickBot="1" x14ac:dyDescent="0.2">
      <c r="A20788" s="112"/>
    </row>
    <row r="20789" spans="1:19" ht="11.25" thickBot="1" x14ac:dyDescent="0.2">
      <c r="A20789" s="106" t="s">
        <v>357</v>
      </c>
      <c r="B20789" s="106" t="s">
        <v>358</v>
      </c>
      <c r="C20789" s="146" t="s">
        <v>68</v>
      </c>
      <c r="D20789" s="146" t="s">
        <v>14511</v>
      </c>
    </row>
    <row r="20790" spans="1:19" ht="11.25" thickBot="1" x14ac:dyDescent="0.2">
      <c r="A20790" s="112"/>
      <c r="B20790" s="112"/>
      <c r="C20790" s="146" t="s">
        <v>111</v>
      </c>
      <c r="D20790" s="146" t="s">
        <v>111</v>
      </c>
    </row>
    <row r="20791" spans="1:19" ht="11.25" thickBot="1" x14ac:dyDescent="0.2">
      <c r="A20791" s="107">
        <v>1</v>
      </c>
      <c r="B20791" s="132">
        <v>0.48364583333333333</v>
      </c>
      <c r="C20791" s="108">
        <v>3.0000000000000001E-3</v>
      </c>
      <c r="D20791" s="141" t="s">
        <v>14500</v>
      </c>
    </row>
    <row r="20792" spans="1:19" ht="11.25" thickBot="1" x14ac:dyDescent="0.2">
      <c r="A20792" s="112"/>
    </row>
    <row r="20793" spans="1:19" ht="11.25" thickBot="1" x14ac:dyDescent="0.2">
      <c r="A20793" s="135" t="s">
        <v>362</v>
      </c>
      <c r="B20793" s="112"/>
      <c r="C20793" s="136">
        <v>3.0000000000000001E-3</v>
      </c>
      <c r="D20793" s="141" t="s">
        <v>14501</v>
      </c>
    </row>
    <row r="20794" spans="1:19" ht="11.25" thickBot="1" x14ac:dyDescent="0.2">
      <c r="A20794" s="112"/>
    </row>
    <row r="20795" spans="1:19" ht="11.25" thickBot="1" x14ac:dyDescent="0.2">
      <c r="A20795" s="138" t="s">
        <v>364</v>
      </c>
      <c r="B20795" s="112"/>
      <c r="C20795" s="136">
        <v>0</v>
      </c>
      <c r="D20795" s="141" t="s">
        <v>14501</v>
      </c>
    </row>
    <row r="20796" spans="1:19" ht="11.25" thickBot="1" x14ac:dyDescent="0.2">
      <c r="A20796" s="112"/>
    </row>
    <row r="20797" spans="1:19" ht="11.25" thickBot="1" x14ac:dyDescent="0.2">
      <c r="A20797" s="139" t="s">
        <v>366</v>
      </c>
      <c r="B20797" s="112"/>
      <c r="C20797" s="136">
        <v>0</v>
      </c>
      <c r="D20797" s="141" t="s">
        <v>14501</v>
      </c>
    </row>
    <row r="20798" spans="1:19" ht="10.5" x14ac:dyDescent="0.15">
      <c r="A20798" s="112"/>
    </row>
    <row r="20799" spans="1:19" x14ac:dyDescent="0.15">
      <c r="A20799" s="129"/>
      <c r="B20799" s="86" t="s">
        <v>1140</v>
      </c>
    </row>
    <row r="20800" spans="1:19" ht="9.75" thickBot="1" x14ac:dyDescent="0.2">
      <c r="A20800" s="81" t="s">
        <v>356</v>
      </c>
    </row>
    <row r="20801" spans="1:19" ht="11.25" thickBot="1" x14ac:dyDescent="0.2">
      <c r="A20801" s="106" t="s">
        <v>357</v>
      </c>
      <c r="B20801" s="106" t="s">
        <v>358</v>
      </c>
      <c r="C20801" s="146" t="s">
        <v>14494</v>
      </c>
      <c r="D20801" s="146" t="s">
        <v>14495</v>
      </c>
      <c r="E20801" s="146" t="s">
        <v>14496</v>
      </c>
      <c r="F20801" s="146" t="s">
        <v>0</v>
      </c>
      <c r="G20801" s="146" t="s">
        <v>1</v>
      </c>
      <c r="H20801" s="146" t="s">
        <v>2</v>
      </c>
      <c r="I20801" s="146" t="s">
        <v>14497</v>
      </c>
      <c r="J20801" s="146" t="s">
        <v>3</v>
      </c>
      <c r="K20801" s="146" t="s">
        <v>14498</v>
      </c>
      <c r="L20801" s="146" t="s">
        <v>7</v>
      </c>
      <c r="M20801" s="146" t="s">
        <v>14499</v>
      </c>
      <c r="N20801" s="146" t="s">
        <v>10</v>
      </c>
      <c r="O20801" s="146" t="s">
        <v>11</v>
      </c>
      <c r="P20801" s="146" t="s">
        <v>12</v>
      </c>
      <c r="Q20801" s="146" t="s">
        <v>13</v>
      </c>
      <c r="R20801" s="146" t="s">
        <v>14</v>
      </c>
      <c r="S20801" s="146" t="s">
        <v>15</v>
      </c>
    </row>
    <row r="20802" spans="1:19" ht="11.25" thickBot="1" x14ac:dyDescent="0.2">
      <c r="A20802" s="112"/>
      <c r="B20802" s="112"/>
      <c r="C20802" s="146" t="s">
        <v>111</v>
      </c>
      <c r="D20802" s="146" t="s">
        <v>111</v>
      </c>
      <c r="E20802" s="146" t="s">
        <v>111</v>
      </c>
      <c r="F20802" s="146" t="s">
        <v>111</v>
      </c>
      <c r="G20802" s="146" t="s">
        <v>111</v>
      </c>
      <c r="H20802" s="146" t="s">
        <v>111</v>
      </c>
      <c r="I20802" s="146" t="s">
        <v>111</v>
      </c>
      <c r="J20802" s="146" t="s">
        <v>111</v>
      </c>
      <c r="K20802" s="146" t="s">
        <v>111</v>
      </c>
      <c r="L20802" s="146" t="s">
        <v>111</v>
      </c>
      <c r="M20802" s="146" t="s">
        <v>111</v>
      </c>
      <c r="N20802" s="146" t="s">
        <v>111</v>
      </c>
      <c r="O20802" s="146" t="s">
        <v>111</v>
      </c>
      <c r="P20802" s="146" t="s">
        <v>111</v>
      </c>
      <c r="Q20802" s="146" t="s">
        <v>111</v>
      </c>
      <c r="R20802" s="146" t="s">
        <v>111</v>
      </c>
      <c r="S20802" s="146" t="s">
        <v>111</v>
      </c>
    </row>
    <row r="20803" spans="1:19" ht="11.25" thickBot="1" x14ac:dyDescent="0.2">
      <c r="A20803" s="107">
        <v>1</v>
      </c>
      <c r="B20803" s="132">
        <v>0.48877314814814815</v>
      </c>
      <c r="C20803" s="141" t="s">
        <v>14500</v>
      </c>
      <c r="D20803" s="141" t="s">
        <v>14500</v>
      </c>
      <c r="E20803" s="141" t="s">
        <v>14500</v>
      </c>
      <c r="F20803" s="108">
        <v>5.0000000000000001E-3</v>
      </c>
      <c r="G20803" s="108">
        <v>7.0000000000000001E-3</v>
      </c>
      <c r="H20803" s="108">
        <v>1E-3</v>
      </c>
      <c r="I20803" s="108">
        <v>-5.7000000000000002E-2</v>
      </c>
      <c r="J20803" s="108">
        <v>2.4E-2</v>
      </c>
      <c r="K20803" s="108">
        <v>-3.31</v>
      </c>
      <c r="L20803" s="133">
        <v>0.63524000000000003</v>
      </c>
      <c r="M20803" s="141" t="s">
        <v>14544</v>
      </c>
      <c r="N20803" s="108">
        <v>1E-3</v>
      </c>
      <c r="O20803" s="108">
        <v>1E-3</v>
      </c>
      <c r="P20803" s="108">
        <v>0</v>
      </c>
      <c r="Q20803" s="108">
        <v>1.9E-2</v>
      </c>
      <c r="R20803" s="141" t="s">
        <v>14500</v>
      </c>
      <c r="S20803" s="108">
        <v>5.0000000000000001E-3</v>
      </c>
    </row>
    <row r="20804" spans="1:19" ht="11.25" thickBot="1" x14ac:dyDescent="0.2">
      <c r="A20804" s="112"/>
    </row>
    <row r="20805" spans="1:19" ht="11.25" thickBot="1" x14ac:dyDescent="0.2">
      <c r="A20805" s="135" t="s">
        <v>362</v>
      </c>
      <c r="B20805" s="112"/>
      <c r="C20805" s="141" t="s">
        <v>14501</v>
      </c>
      <c r="D20805" s="141" t="s">
        <v>14501</v>
      </c>
      <c r="E20805" s="141" t="s">
        <v>14501</v>
      </c>
      <c r="F20805" s="136">
        <v>5.0000000000000001E-3</v>
      </c>
      <c r="G20805" s="136">
        <v>7.0000000000000001E-3</v>
      </c>
      <c r="H20805" s="136">
        <v>1E-3</v>
      </c>
      <c r="I20805" s="136">
        <v>-5.7000000000000002E-2</v>
      </c>
      <c r="J20805" s="136">
        <v>2.4E-2</v>
      </c>
      <c r="K20805" s="136">
        <v>-3.31</v>
      </c>
      <c r="L20805" s="137">
        <v>0.63524000000000003</v>
      </c>
      <c r="M20805" s="141" t="s">
        <v>14545</v>
      </c>
      <c r="N20805" s="136">
        <v>1E-3</v>
      </c>
      <c r="O20805" s="136">
        <v>1E-3</v>
      </c>
      <c r="P20805" s="136">
        <v>0</v>
      </c>
      <c r="Q20805" s="136">
        <v>1.9E-2</v>
      </c>
      <c r="R20805" s="141" t="s">
        <v>14501</v>
      </c>
      <c r="S20805" s="136">
        <v>5.0000000000000001E-3</v>
      </c>
    </row>
    <row r="20806" spans="1:19" ht="11.25" thickBot="1" x14ac:dyDescent="0.2">
      <c r="A20806" s="112"/>
    </row>
    <row r="20807" spans="1:19" ht="11.25" thickBot="1" x14ac:dyDescent="0.2">
      <c r="A20807" s="138" t="s">
        <v>364</v>
      </c>
      <c r="B20807" s="112"/>
      <c r="C20807" s="141" t="s">
        <v>14501</v>
      </c>
      <c r="D20807" s="141" t="s">
        <v>14501</v>
      </c>
      <c r="E20807" s="141" t="s">
        <v>14501</v>
      </c>
      <c r="F20807" s="136">
        <v>0</v>
      </c>
      <c r="G20807" s="136">
        <v>0</v>
      </c>
      <c r="H20807" s="136">
        <v>0</v>
      </c>
      <c r="I20807" s="136">
        <v>0</v>
      </c>
      <c r="J20807" s="136">
        <v>0</v>
      </c>
      <c r="K20807" s="136">
        <v>0</v>
      </c>
      <c r="L20807" s="140" t="s">
        <v>3713</v>
      </c>
      <c r="M20807" s="141" t="s">
        <v>3712</v>
      </c>
      <c r="N20807" s="136">
        <v>0</v>
      </c>
      <c r="O20807" s="136">
        <v>0</v>
      </c>
      <c r="P20807" s="136">
        <v>0</v>
      </c>
      <c r="Q20807" s="136">
        <v>0</v>
      </c>
      <c r="R20807" s="141" t="s">
        <v>14501</v>
      </c>
      <c r="S20807" s="136">
        <v>0</v>
      </c>
    </row>
    <row r="20808" spans="1:19" ht="11.25" thickBot="1" x14ac:dyDescent="0.2">
      <c r="A20808" s="112"/>
    </row>
    <row r="20809" spans="1:19" ht="11.25" thickBot="1" x14ac:dyDescent="0.2">
      <c r="A20809" s="139" t="s">
        <v>366</v>
      </c>
      <c r="B20809" s="112"/>
      <c r="C20809" s="141" t="s">
        <v>14501</v>
      </c>
      <c r="D20809" s="141" t="s">
        <v>14501</v>
      </c>
      <c r="E20809" s="141" t="s">
        <v>14501</v>
      </c>
      <c r="F20809" s="136">
        <v>0</v>
      </c>
      <c r="G20809" s="136">
        <v>0</v>
      </c>
      <c r="H20809" s="136">
        <v>0</v>
      </c>
      <c r="I20809" s="136">
        <v>0</v>
      </c>
      <c r="J20809" s="136">
        <v>0</v>
      </c>
      <c r="K20809" s="136">
        <v>0</v>
      </c>
      <c r="L20809" s="140" t="s">
        <v>3713</v>
      </c>
      <c r="M20809" s="141" t="s">
        <v>3712</v>
      </c>
      <c r="N20809" s="136">
        <v>0</v>
      </c>
      <c r="O20809" s="136">
        <v>0</v>
      </c>
      <c r="P20809" s="136">
        <v>0</v>
      </c>
      <c r="Q20809" s="136">
        <v>0</v>
      </c>
      <c r="R20809" s="141" t="s">
        <v>14501</v>
      </c>
      <c r="S20809" s="136">
        <v>0</v>
      </c>
    </row>
    <row r="20810" spans="1:19" ht="11.25" thickBot="1" x14ac:dyDescent="0.2">
      <c r="A20810" s="112"/>
    </row>
    <row r="20811" spans="1:19" ht="11.25" thickBot="1" x14ac:dyDescent="0.2">
      <c r="A20811" s="106" t="s">
        <v>357</v>
      </c>
      <c r="B20811" s="106" t="s">
        <v>358</v>
      </c>
      <c r="C20811" s="146" t="s">
        <v>16</v>
      </c>
      <c r="D20811" s="146" t="s">
        <v>14502</v>
      </c>
      <c r="E20811" s="146" t="s">
        <v>14503</v>
      </c>
      <c r="F20811" s="146" t="s">
        <v>20</v>
      </c>
      <c r="G20811" s="146" t="s">
        <v>21</v>
      </c>
      <c r="H20811" s="146" t="s">
        <v>22</v>
      </c>
      <c r="I20811" s="146" t="s">
        <v>23</v>
      </c>
      <c r="J20811" s="146" t="s">
        <v>24</v>
      </c>
      <c r="K20811" s="146" t="s">
        <v>26</v>
      </c>
      <c r="L20811" s="146" t="s">
        <v>14504</v>
      </c>
      <c r="M20811" s="146" t="s">
        <v>27</v>
      </c>
      <c r="N20811" s="146" t="s">
        <v>28</v>
      </c>
      <c r="O20811" s="146" t="s">
        <v>29</v>
      </c>
      <c r="P20811" s="146" t="s">
        <v>30</v>
      </c>
      <c r="Q20811" s="146" t="s">
        <v>14505</v>
      </c>
      <c r="R20811" s="146" t="s">
        <v>32</v>
      </c>
      <c r="S20811" s="146" t="s">
        <v>33</v>
      </c>
    </row>
    <row r="20812" spans="1:19" ht="11.25" thickBot="1" x14ac:dyDescent="0.2">
      <c r="A20812" s="112"/>
      <c r="B20812" s="112"/>
      <c r="C20812" s="146" t="s">
        <v>111</v>
      </c>
      <c r="D20812" s="146" t="s">
        <v>111</v>
      </c>
      <c r="E20812" s="146" t="s">
        <v>111</v>
      </c>
      <c r="F20812" s="146" t="s">
        <v>111</v>
      </c>
      <c r="G20812" s="146" t="s">
        <v>111</v>
      </c>
      <c r="H20812" s="146" t="s">
        <v>111</v>
      </c>
      <c r="I20812" s="146" t="s">
        <v>111</v>
      </c>
      <c r="J20812" s="146" t="s">
        <v>111</v>
      </c>
      <c r="K20812" s="146" t="s">
        <v>111</v>
      </c>
      <c r="L20812" s="146" t="s">
        <v>111</v>
      </c>
      <c r="M20812" s="146" t="s">
        <v>111</v>
      </c>
      <c r="N20812" s="146" t="s">
        <v>111</v>
      </c>
      <c r="O20812" s="146" t="s">
        <v>111</v>
      </c>
      <c r="P20812" s="146" t="s">
        <v>111</v>
      </c>
      <c r="Q20812" s="146" t="s">
        <v>111</v>
      </c>
      <c r="R20812" s="146" t="s">
        <v>111</v>
      </c>
      <c r="S20812" s="146" t="s">
        <v>111</v>
      </c>
    </row>
    <row r="20813" spans="1:19" ht="11.25" thickBot="1" x14ac:dyDescent="0.2">
      <c r="A20813" s="107">
        <v>1</v>
      </c>
      <c r="B20813" s="132">
        <v>0.48877314814814815</v>
      </c>
      <c r="C20813" s="108">
        <v>3.4000000000000002E-2</v>
      </c>
      <c r="D20813" s="108">
        <v>2.9000000000000001E-2</v>
      </c>
      <c r="E20813" s="141" t="s">
        <v>14500</v>
      </c>
      <c r="F20813" s="133">
        <v>0.52802000000000004</v>
      </c>
      <c r="G20813" s="108">
        <v>3.5999999999999997E-2</v>
      </c>
      <c r="H20813" s="141" t="s">
        <v>14513</v>
      </c>
      <c r="I20813" s="141" t="s">
        <v>14500</v>
      </c>
      <c r="J20813" s="108">
        <v>0</v>
      </c>
      <c r="K20813" s="133">
        <v>0.51358999999999999</v>
      </c>
      <c r="L20813" s="108">
        <v>0.33700000000000002</v>
      </c>
      <c r="M20813" s="108">
        <v>1.913</v>
      </c>
      <c r="N20813" s="108">
        <v>4.5999999999999999E-2</v>
      </c>
      <c r="O20813" s="141" t="s">
        <v>14500</v>
      </c>
      <c r="P20813" s="141" t="s">
        <v>14500</v>
      </c>
      <c r="Q20813" s="108">
        <v>-1.9E-2</v>
      </c>
      <c r="R20813" s="108">
        <v>0</v>
      </c>
      <c r="S20813" s="141" t="s">
        <v>14500</v>
      </c>
    </row>
    <row r="20814" spans="1:19" ht="11.25" thickBot="1" x14ac:dyDescent="0.2">
      <c r="A20814" s="112"/>
    </row>
    <row r="20815" spans="1:19" ht="11.25" thickBot="1" x14ac:dyDescent="0.2">
      <c r="A20815" s="135" t="s">
        <v>362</v>
      </c>
      <c r="B20815" s="112"/>
      <c r="C20815" s="136">
        <v>3.4000000000000002E-2</v>
      </c>
      <c r="D20815" s="136">
        <v>2.9000000000000001E-2</v>
      </c>
      <c r="E20815" s="141" t="s">
        <v>14501</v>
      </c>
      <c r="F20815" s="137">
        <v>0.52802000000000004</v>
      </c>
      <c r="G20815" s="136">
        <v>3.5999999999999997E-2</v>
      </c>
      <c r="H20815" s="141" t="s">
        <v>14515</v>
      </c>
      <c r="I20815" s="141" t="s">
        <v>14501</v>
      </c>
      <c r="J20815" s="136">
        <v>0</v>
      </c>
      <c r="K20815" s="137">
        <v>0.51358999999999999</v>
      </c>
      <c r="L20815" s="136">
        <v>0.33700000000000002</v>
      </c>
      <c r="M20815" s="136">
        <v>1.913</v>
      </c>
      <c r="N20815" s="136">
        <v>4.5999999999999999E-2</v>
      </c>
      <c r="O20815" s="141" t="s">
        <v>14501</v>
      </c>
      <c r="P20815" s="141" t="s">
        <v>14501</v>
      </c>
      <c r="Q20815" s="136">
        <v>-1.9E-2</v>
      </c>
      <c r="R20815" s="136">
        <v>0</v>
      </c>
      <c r="S20815" s="141" t="s">
        <v>14501</v>
      </c>
    </row>
    <row r="20816" spans="1:19" ht="11.25" thickBot="1" x14ac:dyDescent="0.2">
      <c r="A20816" s="112"/>
    </row>
    <row r="20817" spans="1:19" ht="11.25" thickBot="1" x14ac:dyDescent="0.2">
      <c r="A20817" s="138" t="s">
        <v>364</v>
      </c>
      <c r="B20817" s="112"/>
      <c r="C20817" s="136">
        <v>0</v>
      </c>
      <c r="D20817" s="136">
        <v>0</v>
      </c>
      <c r="E20817" s="141" t="s">
        <v>14501</v>
      </c>
      <c r="F20817" s="140" t="s">
        <v>3713</v>
      </c>
      <c r="G20817" s="136">
        <v>0</v>
      </c>
      <c r="H20817" s="141" t="s">
        <v>14501</v>
      </c>
      <c r="I20817" s="141" t="s">
        <v>14501</v>
      </c>
      <c r="J20817" s="136">
        <v>0</v>
      </c>
      <c r="K20817" s="140" t="s">
        <v>3713</v>
      </c>
      <c r="L20817" s="136">
        <v>0</v>
      </c>
      <c r="M20817" s="136">
        <v>0</v>
      </c>
      <c r="N20817" s="136">
        <v>0</v>
      </c>
      <c r="O20817" s="141" t="s">
        <v>14501</v>
      </c>
      <c r="P20817" s="141" t="s">
        <v>14501</v>
      </c>
      <c r="Q20817" s="136">
        <v>0</v>
      </c>
      <c r="R20817" s="136">
        <v>0</v>
      </c>
      <c r="S20817" s="141" t="s">
        <v>14501</v>
      </c>
    </row>
    <row r="20818" spans="1:19" ht="11.25" thickBot="1" x14ac:dyDescent="0.2">
      <c r="A20818" s="112"/>
    </row>
    <row r="20819" spans="1:19" ht="11.25" thickBot="1" x14ac:dyDescent="0.2">
      <c r="A20819" s="139" t="s">
        <v>366</v>
      </c>
      <c r="B20819" s="112"/>
      <c r="C20819" s="136">
        <v>0</v>
      </c>
      <c r="D20819" s="136">
        <v>0</v>
      </c>
      <c r="E20819" s="141" t="s">
        <v>14501</v>
      </c>
      <c r="F20819" s="140" t="s">
        <v>3713</v>
      </c>
      <c r="G20819" s="136">
        <v>0</v>
      </c>
      <c r="H20819" s="141" t="s">
        <v>14501</v>
      </c>
      <c r="I20819" s="141" t="s">
        <v>14501</v>
      </c>
      <c r="J20819" s="136">
        <v>0</v>
      </c>
      <c r="K20819" s="140" t="s">
        <v>3713</v>
      </c>
      <c r="L20819" s="136">
        <v>0</v>
      </c>
      <c r="M20819" s="136">
        <v>0</v>
      </c>
      <c r="N20819" s="136">
        <v>0</v>
      </c>
      <c r="O20819" s="141" t="s">
        <v>14501</v>
      </c>
      <c r="P20819" s="141" t="s">
        <v>14501</v>
      </c>
      <c r="Q20819" s="136">
        <v>0</v>
      </c>
      <c r="R20819" s="136">
        <v>0</v>
      </c>
      <c r="S20819" s="141" t="s">
        <v>14501</v>
      </c>
    </row>
    <row r="20820" spans="1:19" ht="11.25" thickBot="1" x14ac:dyDescent="0.2">
      <c r="A20820" s="112"/>
    </row>
    <row r="20821" spans="1:19" ht="11.25" thickBot="1" x14ac:dyDescent="0.2">
      <c r="A20821" s="106" t="s">
        <v>357</v>
      </c>
      <c r="B20821" s="106" t="s">
        <v>358</v>
      </c>
      <c r="C20821" s="146" t="s">
        <v>35</v>
      </c>
      <c r="D20821" s="146" t="s">
        <v>36</v>
      </c>
      <c r="E20821" s="146" t="s">
        <v>14506</v>
      </c>
      <c r="F20821" s="146" t="s">
        <v>38</v>
      </c>
      <c r="G20821" s="146" t="s">
        <v>39</v>
      </c>
      <c r="H20821" s="146" t="s">
        <v>41</v>
      </c>
      <c r="I20821" s="146" t="s">
        <v>42</v>
      </c>
      <c r="J20821" s="146" t="s">
        <v>43</v>
      </c>
      <c r="K20821" s="146" t="s">
        <v>44</v>
      </c>
      <c r="L20821" s="146" t="s">
        <v>45</v>
      </c>
      <c r="M20821" s="146" t="s">
        <v>46</v>
      </c>
      <c r="N20821" s="146" t="s">
        <v>47</v>
      </c>
      <c r="O20821" s="146" t="s">
        <v>48</v>
      </c>
      <c r="P20821" s="146" t="s">
        <v>49</v>
      </c>
      <c r="Q20821" s="146" t="s">
        <v>50</v>
      </c>
      <c r="R20821" s="146" t="s">
        <v>51</v>
      </c>
      <c r="S20821" s="146" t="s">
        <v>52</v>
      </c>
    </row>
    <row r="20822" spans="1:19" ht="11.25" thickBot="1" x14ac:dyDescent="0.2">
      <c r="A20822" s="112"/>
      <c r="B20822" s="112"/>
      <c r="C20822" s="146" t="s">
        <v>111</v>
      </c>
      <c r="D20822" s="146" t="s">
        <v>111</v>
      </c>
      <c r="E20822" s="146" t="s">
        <v>111</v>
      </c>
      <c r="F20822" s="146" t="s">
        <v>111</v>
      </c>
      <c r="G20822" s="146" t="s">
        <v>111</v>
      </c>
      <c r="H20822" s="146" t="s">
        <v>111</v>
      </c>
      <c r="I20822" s="146" t="s">
        <v>111</v>
      </c>
      <c r="J20822" s="146" t="s">
        <v>111</v>
      </c>
      <c r="K20822" s="146" t="s">
        <v>111</v>
      </c>
      <c r="L20822" s="146" t="s">
        <v>111</v>
      </c>
      <c r="M20822" s="146" t="s">
        <v>111</v>
      </c>
      <c r="N20822" s="146" t="s">
        <v>111</v>
      </c>
      <c r="O20822" s="146" t="s">
        <v>111</v>
      </c>
      <c r="P20822" s="146" t="s">
        <v>111</v>
      </c>
      <c r="Q20822" s="146" t="s">
        <v>111</v>
      </c>
      <c r="R20822" s="146" t="s">
        <v>111</v>
      </c>
      <c r="S20822" s="146" t="s">
        <v>111</v>
      </c>
    </row>
    <row r="20823" spans="1:19" ht="11.25" thickBot="1" x14ac:dyDescent="0.2">
      <c r="A20823" s="107">
        <v>1</v>
      </c>
      <c r="B20823" s="132">
        <v>0.48877314814814815</v>
      </c>
      <c r="C20823" s="133">
        <v>0.46961999999999998</v>
      </c>
      <c r="D20823" s="108">
        <v>8.2000000000000003E-2</v>
      </c>
      <c r="E20823" s="108">
        <v>1.6E-2</v>
      </c>
      <c r="F20823" s="141" t="s">
        <v>14500</v>
      </c>
      <c r="G20823" s="141" t="s">
        <v>14500</v>
      </c>
      <c r="H20823" s="108">
        <v>3.0000000000000001E-3</v>
      </c>
      <c r="I20823" s="108">
        <v>1E-3</v>
      </c>
      <c r="J20823" s="108">
        <v>8.0000000000000002E-3</v>
      </c>
      <c r="K20823" s="141" t="s">
        <v>14500</v>
      </c>
      <c r="L20823" s="141" t="s">
        <v>14516</v>
      </c>
      <c r="M20823" s="141" t="s">
        <v>14500</v>
      </c>
      <c r="N20823" s="141" t="s">
        <v>14500</v>
      </c>
      <c r="O20823" s="141" t="s">
        <v>14500</v>
      </c>
      <c r="P20823" s="141" t="s">
        <v>14500</v>
      </c>
      <c r="Q20823" s="141" t="s">
        <v>14500</v>
      </c>
      <c r="R20823" s="141" t="s">
        <v>14500</v>
      </c>
      <c r="S20823" s="141" t="s">
        <v>14500</v>
      </c>
    </row>
    <row r="20824" spans="1:19" ht="11.25" thickBot="1" x14ac:dyDescent="0.2">
      <c r="A20824" s="112"/>
    </row>
    <row r="20825" spans="1:19" ht="11.25" thickBot="1" x14ac:dyDescent="0.2">
      <c r="A20825" s="135" t="s">
        <v>362</v>
      </c>
      <c r="B20825" s="112"/>
      <c r="C20825" s="137">
        <v>0.46961999999999998</v>
      </c>
      <c r="D20825" s="136">
        <v>8.2000000000000003E-2</v>
      </c>
      <c r="E20825" s="136">
        <v>1.6E-2</v>
      </c>
      <c r="F20825" s="141" t="s">
        <v>14501</v>
      </c>
      <c r="G20825" s="141" t="s">
        <v>14501</v>
      </c>
      <c r="H20825" s="136">
        <v>3.0000000000000001E-3</v>
      </c>
      <c r="I20825" s="136">
        <v>1E-3</v>
      </c>
      <c r="J20825" s="136">
        <v>8.0000000000000002E-3</v>
      </c>
      <c r="K20825" s="141" t="s">
        <v>14501</v>
      </c>
      <c r="L20825" s="141" t="s">
        <v>14517</v>
      </c>
      <c r="M20825" s="141" t="s">
        <v>14501</v>
      </c>
      <c r="N20825" s="141" t="s">
        <v>14501</v>
      </c>
      <c r="O20825" s="141" t="s">
        <v>14501</v>
      </c>
      <c r="P20825" s="141" t="s">
        <v>14501</v>
      </c>
      <c r="Q20825" s="141" t="s">
        <v>14501</v>
      </c>
      <c r="R20825" s="141" t="s">
        <v>14501</v>
      </c>
      <c r="S20825" s="141" t="s">
        <v>14501</v>
      </c>
    </row>
    <row r="20826" spans="1:19" ht="11.25" thickBot="1" x14ac:dyDescent="0.2">
      <c r="A20826" s="112"/>
    </row>
    <row r="20827" spans="1:19" ht="11.25" thickBot="1" x14ac:dyDescent="0.2">
      <c r="A20827" s="138" t="s">
        <v>364</v>
      </c>
      <c r="B20827" s="112"/>
      <c r="C20827" s="140" t="s">
        <v>3713</v>
      </c>
      <c r="D20827" s="136">
        <v>0</v>
      </c>
      <c r="E20827" s="136">
        <v>0</v>
      </c>
      <c r="F20827" s="141" t="s">
        <v>14501</v>
      </c>
      <c r="G20827" s="141" t="s">
        <v>14501</v>
      </c>
      <c r="H20827" s="136">
        <v>0</v>
      </c>
      <c r="I20827" s="136">
        <v>0</v>
      </c>
      <c r="J20827" s="136">
        <v>0</v>
      </c>
      <c r="K20827" s="141" t="s">
        <v>14501</v>
      </c>
      <c r="L20827" s="141" t="s">
        <v>14501</v>
      </c>
      <c r="M20827" s="141" t="s">
        <v>14501</v>
      </c>
      <c r="N20827" s="141" t="s">
        <v>14501</v>
      </c>
      <c r="O20827" s="141" t="s">
        <v>14501</v>
      </c>
      <c r="P20827" s="141" t="s">
        <v>14501</v>
      </c>
      <c r="Q20827" s="141" t="s">
        <v>14501</v>
      </c>
      <c r="R20827" s="141" t="s">
        <v>14501</v>
      </c>
      <c r="S20827" s="141" t="s">
        <v>14501</v>
      </c>
    </row>
    <row r="20828" spans="1:19" ht="11.25" thickBot="1" x14ac:dyDescent="0.2">
      <c r="A20828" s="112"/>
    </row>
    <row r="20829" spans="1:19" ht="11.25" thickBot="1" x14ac:dyDescent="0.2">
      <c r="A20829" s="139" t="s">
        <v>366</v>
      </c>
      <c r="B20829" s="112"/>
      <c r="C20829" s="140" t="s">
        <v>3713</v>
      </c>
      <c r="D20829" s="136">
        <v>0</v>
      </c>
      <c r="E20829" s="136">
        <v>0</v>
      </c>
      <c r="F20829" s="141" t="s">
        <v>14501</v>
      </c>
      <c r="G20829" s="141" t="s">
        <v>14501</v>
      </c>
      <c r="H20829" s="136">
        <v>0</v>
      </c>
      <c r="I20829" s="136">
        <v>0</v>
      </c>
      <c r="J20829" s="136">
        <v>0</v>
      </c>
      <c r="K20829" s="141" t="s">
        <v>14501</v>
      </c>
      <c r="L20829" s="141" t="s">
        <v>14501</v>
      </c>
      <c r="M20829" s="141" t="s">
        <v>14501</v>
      </c>
      <c r="N20829" s="141" t="s">
        <v>14501</v>
      </c>
      <c r="O20829" s="141" t="s">
        <v>14501</v>
      </c>
      <c r="P20829" s="141" t="s">
        <v>14501</v>
      </c>
      <c r="Q20829" s="141" t="s">
        <v>14501</v>
      </c>
      <c r="R20829" s="141" t="s">
        <v>14501</v>
      </c>
      <c r="S20829" s="141" t="s">
        <v>14501</v>
      </c>
    </row>
    <row r="20830" spans="1:19" ht="11.25" thickBot="1" x14ac:dyDescent="0.2">
      <c r="A20830" s="112"/>
    </row>
    <row r="20831" spans="1:19" ht="11.25" thickBot="1" x14ac:dyDescent="0.2">
      <c r="A20831" s="106" t="s">
        <v>357</v>
      </c>
      <c r="B20831" s="106" t="s">
        <v>358</v>
      </c>
      <c r="C20831" s="146" t="s">
        <v>53</v>
      </c>
      <c r="D20831" s="146" t="s">
        <v>54</v>
      </c>
      <c r="E20831" s="146" t="s">
        <v>55</v>
      </c>
      <c r="F20831" s="146" t="s">
        <v>56</v>
      </c>
      <c r="G20831" s="146" t="s">
        <v>14507</v>
      </c>
      <c r="H20831" s="146" t="s">
        <v>57</v>
      </c>
      <c r="I20831" s="146" t="s">
        <v>59</v>
      </c>
      <c r="J20831" s="146" t="s">
        <v>14508</v>
      </c>
      <c r="K20831" s="146" t="s">
        <v>60</v>
      </c>
      <c r="L20831" s="146" t="s">
        <v>61</v>
      </c>
      <c r="M20831" s="146" t="s">
        <v>62</v>
      </c>
      <c r="N20831" s="146" t="s">
        <v>14509</v>
      </c>
      <c r="O20831" s="146" t="s">
        <v>63</v>
      </c>
      <c r="P20831" s="146" t="s">
        <v>64</v>
      </c>
      <c r="Q20831" s="146" t="s">
        <v>66</v>
      </c>
      <c r="R20831" s="146" t="s">
        <v>14510</v>
      </c>
      <c r="S20831" s="146" t="s">
        <v>67</v>
      </c>
    </row>
    <row r="20832" spans="1:19" ht="11.25" thickBot="1" x14ac:dyDescent="0.2">
      <c r="A20832" s="112"/>
      <c r="B20832" s="112"/>
      <c r="C20832" s="146" t="s">
        <v>111</v>
      </c>
      <c r="D20832" s="146" t="s">
        <v>111</v>
      </c>
      <c r="E20832" s="146" t="s">
        <v>111</v>
      </c>
      <c r="F20832" s="146" t="s">
        <v>111</v>
      </c>
      <c r="G20832" s="146" t="s">
        <v>111</v>
      </c>
      <c r="H20832" s="146" t="s">
        <v>111</v>
      </c>
      <c r="I20832" s="146" t="s">
        <v>111</v>
      </c>
      <c r="J20832" s="146" t="s">
        <v>111</v>
      </c>
      <c r="K20832" s="146" t="s">
        <v>111</v>
      </c>
      <c r="L20832" s="146" t="s">
        <v>111</v>
      </c>
      <c r="M20832" s="146" t="s">
        <v>111</v>
      </c>
      <c r="N20832" s="146" t="s">
        <v>111</v>
      </c>
      <c r="O20832" s="146" t="s">
        <v>111</v>
      </c>
      <c r="P20832" s="146" t="s">
        <v>111</v>
      </c>
      <c r="Q20832" s="146" t="s">
        <v>111</v>
      </c>
      <c r="R20832" s="146" t="s">
        <v>111</v>
      </c>
      <c r="S20832" s="146" t="s">
        <v>111</v>
      </c>
    </row>
    <row r="20833" spans="1:19" ht="11.25" thickBot="1" x14ac:dyDescent="0.2">
      <c r="A20833" s="107">
        <v>1</v>
      </c>
      <c r="B20833" s="132">
        <v>0.48877314814814815</v>
      </c>
      <c r="C20833" s="141" t="s">
        <v>14500</v>
      </c>
      <c r="D20833" s="141" t="s">
        <v>14500</v>
      </c>
      <c r="E20833" s="141" t="s">
        <v>14500</v>
      </c>
      <c r="F20833" s="108">
        <v>0.17100000000000001</v>
      </c>
      <c r="G20833" s="108">
        <v>1.4119999999999999</v>
      </c>
      <c r="H20833" s="108">
        <v>0.40600000000000003</v>
      </c>
      <c r="I20833" s="141" t="s">
        <v>14500</v>
      </c>
      <c r="J20833" s="141" t="s">
        <v>14518</v>
      </c>
      <c r="K20833" s="141" t="s">
        <v>14500</v>
      </c>
      <c r="L20833" s="108">
        <v>7.0000000000000001E-3</v>
      </c>
      <c r="M20833" s="108">
        <v>5.8000000000000003E-2</v>
      </c>
      <c r="N20833" s="108">
        <v>0</v>
      </c>
      <c r="O20833" s="108">
        <v>2E-3</v>
      </c>
      <c r="P20833" s="108">
        <v>0.65700000000000003</v>
      </c>
      <c r="Q20833" s="133">
        <v>0.38318999999999998</v>
      </c>
      <c r="R20833" s="141" t="s">
        <v>14500</v>
      </c>
      <c r="S20833" s="108">
        <v>8.0000000000000002E-3</v>
      </c>
    </row>
    <row r="20834" spans="1:19" ht="11.25" thickBot="1" x14ac:dyDescent="0.2">
      <c r="A20834" s="112"/>
    </row>
    <row r="20835" spans="1:19" ht="11.25" thickBot="1" x14ac:dyDescent="0.2">
      <c r="A20835" s="135" t="s">
        <v>362</v>
      </c>
      <c r="B20835" s="112"/>
      <c r="C20835" s="141" t="s">
        <v>14501</v>
      </c>
      <c r="D20835" s="141" t="s">
        <v>14501</v>
      </c>
      <c r="E20835" s="141" t="s">
        <v>14501</v>
      </c>
      <c r="F20835" s="136">
        <v>0.17100000000000001</v>
      </c>
      <c r="G20835" s="136">
        <v>1.4119999999999999</v>
      </c>
      <c r="H20835" s="136">
        <v>0.40600000000000003</v>
      </c>
      <c r="I20835" s="141" t="s">
        <v>14501</v>
      </c>
      <c r="J20835" s="141" t="s">
        <v>14520</v>
      </c>
      <c r="K20835" s="141" t="s">
        <v>14501</v>
      </c>
      <c r="L20835" s="136">
        <v>7.0000000000000001E-3</v>
      </c>
      <c r="M20835" s="136">
        <v>5.8000000000000003E-2</v>
      </c>
      <c r="N20835" s="136">
        <v>0</v>
      </c>
      <c r="O20835" s="136">
        <v>2E-3</v>
      </c>
      <c r="P20835" s="136">
        <v>0.65700000000000003</v>
      </c>
      <c r="Q20835" s="137">
        <v>0.38318999999999998</v>
      </c>
      <c r="R20835" s="141" t="s">
        <v>14501</v>
      </c>
      <c r="S20835" s="136">
        <v>8.0000000000000002E-3</v>
      </c>
    </row>
    <row r="20836" spans="1:19" ht="11.25" thickBot="1" x14ac:dyDescent="0.2">
      <c r="A20836" s="112"/>
    </row>
    <row r="20837" spans="1:19" ht="11.25" thickBot="1" x14ac:dyDescent="0.2">
      <c r="A20837" s="138" t="s">
        <v>364</v>
      </c>
      <c r="B20837" s="112"/>
      <c r="C20837" s="141" t="s">
        <v>14501</v>
      </c>
      <c r="D20837" s="141" t="s">
        <v>14501</v>
      </c>
      <c r="E20837" s="141" t="s">
        <v>14501</v>
      </c>
      <c r="F20837" s="136">
        <v>0</v>
      </c>
      <c r="G20837" s="136">
        <v>0</v>
      </c>
      <c r="H20837" s="136">
        <v>0</v>
      </c>
      <c r="I20837" s="141" t="s">
        <v>14501</v>
      </c>
      <c r="J20837" s="141" t="s">
        <v>14501</v>
      </c>
      <c r="K20837" s="141" t="s">
        <v>14501</v>
      </c>
      <c r="L20837" s="136">
        <v>0</v>
      </c>
      <c r="M20837" s="136">
        <v>0</v>
      </c>
      <c r="N20837" s="136">
        <v>0</v>
      </c>
      <c r="O20837" s="136">
        <v>0</v>
      </c>
      <c r="P20837" s="136">
        <v>0</v>
      </c>
      <c r="Q20837" s="140" t="s">
        <v>3713</v>
      </c>
      <c r="R20837" s="141" t="s">
        <v>14501</v>
      </c>
      <c r="S20837" s="136">
        <v>0</v>
      </c>
    </row>
    <row r="20838" spans="1:19" ht="11.25" thickBot="1" x14ac:dyDescent="0.2">
      <c r="A20838" s="112"/>
    </row>
    <row r="20839" spans="1:19" ht="11.25" thickBot="1" x14ac:dyDescent="0.2">
      <c r="A20839" s="139" t="s">
        <v>366</v>
      </c>
      <c r="B20839" s="112"/>
      <c r="C20839" s="141" t="s">
        <v>14501</v>
      </c>
      <c r="D20839" s="141" t="s">
        <v>14501</v>
      </c>
      <c r="E20839" s="141" t="s">
        <v>14501</v>
      </c>
      <c r="F20839" s="136">
        <v>0</v>
      </c>
      <c r="G20839" s="136">
        <v>0</v>
      </c>
      <c r="H20839" s="136">
        <v>0</v>
      </c>
      <c r="I20839" s="141" t="s">
        <v>14501</v>
      </c>
      <c r="J20839" s="141" t="s">
        <v>14501</v>
      </c>
      <c r="K20839" s="141" t="s">
        <v>14501</v>
      </c>
      <c r="L20839" s="136">
        <v>0</v>
      </c>
      <c r="M20839" s="136">
        <v>0</v>
      </c>
      <c r="N20839" s="136">
        <v>0</v>
      </c>
      <c r="O20839" s="136">
        <v>0</v>
      </c>
      <c r="P20839" s="136">
        <v>0</v>
      </c>
      <c r="Q20839" s="140" t="s">
        <v>3713</v>
      </c>
      <c r="R20839" s="141" t="s">
        <v>14501</v>
      </c>
      <c r="S20839" s="136">
        <v>0</v>
      </c>
    </row>
    <row r="20840" spans="1:19" ht="11.25" thickBot="1" x14ac:dyDescent="0.2">
      <c r="A20840" s="112"/>
    </row>
    <row r="20841" spans="1:19" ht="11.25" thickBot="1" x14ac:dyDescent="0.2">
      <c r="A20841" s="106" t="s">
        <v>357</v>
      </c>
      <c r="B20841" s="106" t="s">
        <v>358</v>
      </c>
      <c r="C20841" s="146" t="s">
        <v>68</v>
      </c>
      <c r="D20841" s="146" t="s">
        <v>14511</v>
      </c>
    </row>
    <row r="20842" spans="1:19" ht="11.25" thickBot="1" x14ac:dyDescent="0.2">
      <c r="A20842" s="112"/>
      <c r="B20842" s="112"/>
      <c r="C20842" s="146" t="s">
        <v>111</v>
      </c>
      <c r="D20842" s="146" t="s">
        <v>111</v>
      </c>
    </row>
    <row r="20843" spans="1:19" ht="11.25" thickBot="1" x14ac:dyDescent="0.2">
      <c r="A20843" s="107">
        <v>1</v>
      </c>
      <c r="B20843" s="132">
        <v>0.48877314814814815</v>
      </c>
      <c r="C20843" s="108">
        <v>8.0000000000000002E-3</v>
      </c>
      <c r="D20843" s="141" t="s">
        <v>14500</v>
      </c>
    </row>
    <row r="20844" spans="1:19" ht="11.25" thickBot="1" x14ac:dyDescent="0.2">
      <c r="A20844" s="112"/>
    </row>
    <row r="20845" spans="1:19" ht="11.25" thickBot="1" x14ac:dyDescent="0.2">
      <c r="A20845" s="135" t="s">
        <v>362</v>
      </c>
      <c r="B20845" s="112"/>
      <c r="C20845" s="136">
        <v>8.0000000000000002E-3</v>
      </c>
      <c r="D20845" s="141" t="s">
        <v>14501</v>
      </c>
    </row>
    <row r="20846" spans="1:19" ht="11.25" thickBot="1" x14ac:dyDescent="0.2">
      <c r="A20846" s="112"/>
    </row>
    <row r="20847" spans="1:19" ht="11.25" thickBot="1" x14ac:dyDescent="0.2">
      <c r="A20847" s="138" t="s">
        <v>364</v>
      </c>
      <c r="B20847" s="112"/>
      <c r="C20847" s="136">
        <v>0</v>
      </c>
      <c r="D20847" s="141" t="s">
        <v>14501</v>
      </c>
    </row>
    <row r="20848" spans="1:19" ht="11.25" thickBot="1" x14ac:dyDescent="0.2">
      <c r="A20848" s="112"/>
    </row>
    <row r="20849" spans="1:19" ht="11.25" thickBot="1" x14ac:dyDescent="0.2">
      <c r="A20849" s="139" t="s">
        <v>366</v>
      </c>
      <c r="B20849" s="112"/>
      <c r="C20849" s="136">
        <v>0</v>
      </c>
      <c r="D20849" s="141" t="s">
        <v>14501</v>
      </c>
    </row>
    <row r="20850" spans="1:19" ht="10.5" x14ac:dyDescent="0.15">
      <c r="A20850" s="112"/>
    </row>
    <row r="20851" spans="1:19" x14ac:dyDescent="0.15">
      <c r="A20851" s="129"/>
      <c r="B20851" s="86" t="s">
        <v>1182</v>
      </c>
    </row>
    <row r="20852" spans="1:19" ht="9.75" thickBot="1" x14ac:dyDescent="0.2">
      <c r="A20852" s="81" t="s">
        <v>356</v>
      </c>
    </row>
    <row r="20853" spans="1:19" ht="11.25" thickBot="1" x14ac:dyDescent="0.2">
      <c r="A20853" s="106" t="s">
        <v>357</v>
      </c>
      <c r="B20853" s="106" t="s">
        <v>358</v>
      </c>
      <c r="C20853" s="146" t="s">
        <v>14494</v>
      </c>
      <c r="D20853" s="146" t="s">
        <v>14495</v>
      </c>
      <c r="E20853" s="146" t="s">
        <v>14496</v>
      </c>
      <c r="F20853" s="146" t="s">
        <v>0</v>
      </c>
      <c r="G20853" s="146" t="s">
        <v>1</v>
      </c>
      <c r="H20853" s="146" t="s">
        <v>2</v>
      </c>
      <c r="I20853" s="146" t="s">
        <v>14497</v>
      </c>
      <c r="J20853" s="146" t="s">
        <v>3</v>
      </c>
      <c r="K20853" s="146" t="s">
        <v>14498</v>
      </c>
      <c r="L20853" s="146" t="s">
        <v>7</v>
      </c>
      <c r="M20853" s="146" t="s">
        <v>14499</v>
      </c>
      <c r="N20853" s="146" t="s">
        <v>10</v>
      </c>
      <c r="O20853" s="146" t="s">
        <v>11</v>
      </c>
      <c r="P20853" s="146" t="s">
        <v>12</v>
      </c>
      <c r="Q20853" s="146" t="s">
        <v>13</v>
      </c>
      <c r="R20853" s="146" t="s">
        <v>14</v>
      </c>
      <c r="S20853" s="146" t="s">
        <v>15</v>
      </c>
    </row>
    <row r="20854" spans="1:19" ht="11.25" thickBot="1" x14ac:dyDescent="0.2">
      <c r="A20854" s="112"/>
      <c r="B20854" s="112"/>
      <c r="C20854" s="146" t="s">
        <v>111</v>
      </c>
      <c r="D20854" s="146" t="s">
        <v>111</v>
      </c>
      <c r="E20854" s="146" t="s">
        <v>111</v>
      </c>
      <c r="F20854" s="146" t="s">
        <v>111</v>
      </c>
      <c r="G20854" s="146" t="s">
        <v>111</v>
      </c>
      <c r="H20854" s="146" t="s">
        <v>111</v>
      </c>
      <c r="I20854" s="146" t="s">
        <v>111</v>
      </c>
      <c r="J20854" s="146" t="s">
        <v>111</v>
      </c>
      <c r="K20854" s="146" t="s">
        <v>111</v>
      </c>
      <c r="L20854" s="146" t="s">
        <v>111</v>
      </c>
      <c r="M20854" s="146" t="s">
        <v>111</v>
      </c>
      <c r="N20854" s="146" t="s">
        <v>111</v>
      </c>
      <c r="O20854" s="146" t="s">
        <v>111</v>
      </c>
      <c r="P20854" s="146" t="s">
        <v>111</v>
      </c>
      <c r="Q20854" s="146" t="s">
        <v>111</v>
      </c>
      <c r="R20854" s="146" t="s">
        <v>111</v>
      </c>
      <c r="S20854" s="146" t="s">
        <v>111</v>
      </c>
    </row>
    <row r="20855" spans="1:19" ht="11.25" thickBot="1" x14ac:dyDescent="0.2">
      <c r="A20855" s="107">
        <v>1</v>
      </c>
      <c r="B20855" s="132">
        <v>0.4939236111111111</v>
      </c>
      <c r="C20855" s="141" t="s">
        <v>14500</v>
      </c>
      <c r="D20855" s="141" t="s">
        <v>14500</v>
      </c>
      <c r="E20855" s="108">
        <v>1E-3</v>
      </c>
      <c r="F20855" s="108">
        <v>0</v>
      </c>
      <c r="G20855" s="108">
        <v>6.0000000000000001E-3</v>
      </c>
      <c r="H20855" s="108">
        <v>1E-3</v>
      </c>
      <c r="I20855" s="108">
        <v>-4.2999999999999997E-2</v>
      </c>
      <c r="J20855" s="108">
        <v>7.0000000000000001E-3</v>
      </c>
      <c r="K20855" s="108">
        <v>-0.317</v>
      </c>
      <c r="L20855" s="133">
        <v>0.63837999999999995</v>
      </c>
      <c r="M20855" s="141" t="s">
        <v>14546</v>
      </c>
      <c r="N20855" s="108">
        <v>-1E-3</v>
      </c>
      <c r="O20855" s="108">
        <v>0</v>
      </c>
      <c r="P20855" s="108">
        <v>0</v>
      </c>
      <c r="Q20855" s="108">
        <v>6.0000000000000001E-3</v>
      </c>
      <c r="R20855" s="141" t="s">
        <v>14500</v>
      </c>
      <c r="S20855" s="141" t="s">
        <v>14500</v>
      </c>
    </row>
    <row r="20856" spans="1:19" ht="11.25" thickBot="1" x14ac:dyDescent="0.2">
      <c r="A20856" s="112"/>
    </row>
    <row r="20857" spans="1:19" ht="11.25" thickBot="1" x14ac:dyDescent="0.2">
      <c r="A20857" s="135" t="s">
        <v>362</v>
      </c>
      <c r="B20857" s="112"/>
      <c r="C20857" s="141" t="s">
        <v>14501</v>
      </c>
      <c r="D20857" s="141" t="s">
        <v>14501</v>
      </c>
      <c r="E20857" s="136">
        <v>1E-3</v>
      </c>
      <c r="F20857" s="136">
        <v>0</v>
      </c>
      <c r="G20857" s="136">
        <v>6.0000000000000001E-3</v>
      </c>
      <c r="H20857" s="136">
        <v>1E-3</v>
      </c>
      <c r="I20857" s="136">
        <v>-4.2999999999999997E-2</v>
      </c>
      <c r="J20857" s="136">
        <v>7.0000000000000001E-3</v>
      </c>
      <c r="K20857" s="136">
        <v>-0.317</v>
      </c>
      <c r="L20857" s="137">
        <v>0.63837999999999995</v>
      </c>
      <c r="M20857" s="141" t="s">
        <v>14547</v>
      </c>
      <c r="N20857" s="136">
        <v>-1E-3</v>
      </c>
      <c r="O20857" s="136">
        <v>0</v>
      </c>
      <c r="P20857" s="136">
        <v>0</v>
      </c>
      <c r="Q20857" s="136">
        <v>6.0000000000000001E-3</v>
      </c>
      <c r="R20857" s="141" t="s">
        <v>14501</v>
      </c>
      <c r="S20857" s="141" t="s">
        <v>14501</v>
      </c>
    </row>
    <row r="20858" spans="1:19" ht="11.25" thickBot="1" x14ac:dyDescent="0.2">
      <c r="A20858" s="112"/>
    </row>
    <row r="20859" spans="1:19" ht="11.25" thickBot="1" x14ac:dyDescent="0.2">
      <c r="A20859" s="138" t="s">
        <v>364</v>
      </c>
      <c r="B20859" s="112"/>
      <c r="C20859" s="141" t="s">
        <v>14501</v>
      </c>
      <c r="D20859" s="141" t="s">
        <v>14501</v>
      </c>
      <c r="E20859" s="136">
        <v>0</v>
      </c>
      <c r="F20859" s="136">
        <v>0</v>
      </c>
      <c r="G20859" s="136">
        <v>0</v>
      </c>
      <c r="H20859" s="136">
        <v>0</v>
      </c>
      <c r="I20859" s="136">
        <v>0</v>
      </c>
      <c r="J20859" s="136">
        <v>0</v>
      </c>
      <c r="K20859" s="136">
        <v>0</v>
      </c>
      <c r="L20859" s="140" t="s">
        <v>3713</v>
      </c>
      <c r="M20859" s="141" t="s">
        <v>3712</v>
      </c>
      <c r="N20859" s="136">
        <v>0</v>
      </c>
      <c r="O20859" s="136">
        <v>0</v>
      </c>
      <c r="P20859" s="136">
        <v>0</v>
      </c>
      <c r="Q20859" s="136">
        <v>0</v>
      </c>
      <c r="R20859" s="141" t="s">
        <v>14501</v>
      </c>
      <c r="S20859" s="141" t="s">
        <v>14501</v>
      </c>
    </row>
    <row r="20860" spans="1:19" ht="11.25" thickBot="1" x14ac:dyDescent="0.2">
      <c r="A20860" s="112"/>
    </row>
    <row r="20861" spans="1:19" ht="11.25" thickBot="1" x14ac:dyDescent="0.2">
      <c r="A20861" s="139" t="s">
        <v>366</v>
      </c>
      <c r="B20861" s="112"/>
      <c r="C20861" s="141" t="s">
        <v>14501</v>
      </c>
      <c r="D20861" s="141" t="s">
        <v>14501</v>
      </c>
      <c r="E20861" s="136">
        <v>0</v>
      </c>
      <c r="F20861" s="136">
        <v>0</v>
      </c>
      <c r="G20861" s="136">
        <v>0</v>
      </c>
      <c r="H20861" s="136">
        <v>0</v>
      </c>
      <c r="I20861" s="136">
        <v>0</v>
      </c>
      <c r="J20861" s="136">
        <v>0</v>
      </c>
      <c r="K20861" s="136">
        <v>0</v>
      </c>
      <c r="L20861" s="140" t="s">
        <v>3713</v>
      </c>
      <c r="M20861" s="141" t="s">
        <v>3712</v>
      </c>
      <c r="N20861" s="136">
        <v>0</v>
      </c>
      <c r="O20861" s="136">
        <v>0</v>
      </c>
      <c r="P20861" s="136">
        <v>0</v>
      </c>
      <c r="Q20861" s="136">
        <v>0</v>
      </c>
      <c r="R20861" s="141" t="s">
        <v>14501</v>
      </c>
      <c r="S20861" s="141" t="s">
        <v>14501</v>
      </c>
    </row>
    <row r="20862" spans="1:19" ht="11.25" thickBot="1" x14ac:dyDescent="0.2">
      <c r="A20862" s="112"/>
    </row>
    <row r="20863" spans="1:19" ht="11.25" thickBot="1" x14ac:dyDescent="0.2">
      <c r="A20863" s="106" t="s">
        <v>357</v>
      </c>
      <c r="B20863" s="106" t="s">
        <v>358</v>
      </c>
      <c r="C20863" s="146" t="s">
        <v>16</v>
      </c>
      <c r="D20863" s="146" t="s">
        <v>14502</v>
      </c>
      <c r="E20863" s="146" t="s">
        <v>14503</v>
      </c>
      <c r="F20863" s="146" t="s">
        <v>20</v>
      </c>
      <c r="G20863" s="146" t="s">
        <v>21</v>
      </c>
      <c r="H20863" s="146" t="s">
        <v>22</v>
      </c>
      <c r="I20863" s="146" t="s">
        <v>23</v>
      </c>
      <c r="J20863" s="146" t="s">
        <v>24</v>
      </c>
      <c r="K20863" s="146" t="s">
        <v>26</v>
      </c>
      <c r="L20863" s="146" t="s">
        <v>14504</v>
      </c>
      <c r="M20863" s="146" t="s">
        <v>27</v>
      </c>
      <c r="N20863" s="146" t="s">
        <v>28</v>
      </c>
      <c r="O20863" s="146" t="s">
        <v>29</v>
      </c>
      <c r="P20863" s="146" t="s">
        <v>30</v>
      </c>
      <c r="Q20863" s="146" t="s">
        <v>14505</v>
      </c>
      <c r="R20863" s="146" t="s">
        <v>32</v>
      </c>
      <c r="S20863" s="146" t="s">
        <v>33</v>
      </c>
    </row>
    <row r="20864" spans="1:19" ht="11.25" thickBot="1" x14ac:dyDescent="0.2">
      <c r="A20864" s="112"/>
      <c r="B20864" s="112"/>
      <c r="C20864" s="146" t="s">
        <v>111</v>
      </c>
      <c r="D20864" s="146" t="s">
        <v>111</v>
      </c>
      <c r="E20864" s="146" t="s">
        <v>111</v>
      </c>
      <c r="F20864" s="146" t="s">
        <v>111</v>
      </c>
      <c r="G20864" s="146" t="s">
        <v>111</v>
      </c>
      <c r="H20864" s="146" t="s">
        <v>111</v>
      </c>
      <c r="I20864" s="146" t="s">
        <v>111</v>
      </c>
      <c r="J20864" s="146" t="s">
        <v>111</v>
      </c>
      <c r="K20864" s="146" t="s">
        <v>111</v>
      </c>
      <c r="L20864" s="146" t="s">
        <v>111</v>
      </c>
      <c r="M20864" s="146" t="s">
        <v>111</v>
      </c>
      <c r="N20864" s="146" t="s">
        <v>111</v>
      </c>
      <c r="O20864" s="146" t="s">
        <v>111</v>
      </c>
      <c r="P20864" s="146" t="s">
        <v>111</v>
      </c>
      <c r="Q20864" s="146" t="s">
        <v>111</v>
      </c>
      <c r="R20864" s="146" t="s">
        <v>111</v>
      </c>
      <c r="S20864" s="146" t="s">
        <v>111</v>
      </c>
    </row>
    <row r="20865" spans="1:19" ht="11.25" thickBot="1" x14ac:dyDescent="0.2">
      <c r="A20865" s="107">
        <v>1</v>
      </c>
      <c r="B20865" s="132">
        <v>0.4939236111111111</v>
      </c>
      <c r="C20865" s="108">
        <v>2.3E-2</v>
      </c>
      <c r="D20865" s="108">
        <v>1.9E-2</v>
      </c>
      <c r="E20865" s="108">
        <v>1E-3</v>
      </c>
      <c r="F20865" s="133">
        <v>0.54215999999999998</v>
      </c>
      <c r="G20865" s="108">
        <v>3.5999999999999997E-2</v>
      </c>
      <c r="H20865" s="141" t="s">
        <v>14513</v>
      </c>
      <c r="I20865" s="141" t="s">
        <v>14500</v>
      </c>
      <c r="J20865" s="141" t="s">
        <v>14529</v>
      </c>
      <c r="K20865" s="133">
        <v>0.52903999999999995</v>
      </c>
      <c r="L20865" s="108">
        <v>0.27</v>
      </c>
      <c r="M20865" s="108">
        <v>1.544</v>
      </c>
      <c r="N20865" s="108">
        <v>2.1000000000000001E-2</v>
      </c>
      <c r="O20865" s="141" t="s">
        <v>14500</v>
      </c>
      <c r="P20865" s="141" t="s">
        <v>14500</v>
      </c>
      <c r="Q20865" s="108">
        <v>-1.4E-2</v>
      </c>
      <c r="R20865" s="108">
        <v>4.0000000000000001E-3</v>
      </c>
      <c r="S20865" s="141" t="s">
        <v>14500</v>
      </c>
    </row>
    <row r="20866" spans="1:19" ht="11.25" thickBot="1" x14ac:dyDescent="0.2">
      <c r="A20866" s="112"/>
    </row>
    <row r="20867" spans="1:19" ht="11.25" thickBot="1" x14ac:dyDescent="0.2">
      <c r="A20867" s="135" t="s">
        <v>362</v>
      </c>
      <c r="B20867" s="112"/>
      <c r="C20867" s="136">
        <v>2.3E-2</v>
      </c>
      <c r="D20867" s="136">
        <v>1.9E-2</v>
      </c>
      <c r="E20867" s="136">
        <v>1E-3</v>
      </c>
      <c r="F20867" s="137">
        <v>0.54215999999999998</v>
      </c>
      <c r="G20867" s="136">
        <v>3.5999999999999997E-2</v>
      </c>
      <c r="H20867" s="141" t="s">
        <v>14515</v>
      </c>
      <c r="I20867" s="141" t="s">
        <v>14501</v>
      </c>
      <c r="J20867" s="141" t="s">
        <v>14531</v>
      </c>
      <c r="K20867" s="137">
        <v>0.52903999999999995</v>
      </c>
      <c r="L20867" s="136">
        <v>0.27</v>
      </c>
      <c r="M20867" s="136">
        <v>1.544</v>
      </c>
      <c r="N20867" s="136">
        <v>2.1000000000000001E-2</v>
      </c>
      <c r="O20867" s="141" t="s">
        <v>14501</v>
      </c>
      <c r="P20867" s="141" t="s">
        <v>14501</v>
      </c>
      <c r="Q20867" s="136">
        <v>-1.4E-2</v>
      </c>
      <c r="R20867" s="136">
        <v>4.0000000000000001E-3</v>
      </c>
      <c r="S20867" s="141" t="s">
        <v>14501</v>
      </c>
    </row>
    <row r="20868" spans="1:19" ht="11.25" thickBot="1" x14ac:dyDescent="0.2">
      <c r="A20868" s="112"/>
    </row>
    <row r="20869" spans="1:19" ht="11.25" thickBot="1" x14ac:dyDescent="0.2">
      <c r="A20869" s="138" t="s">
        <v>364</v>
      </c>
      <c r="B20869" s="112"/>
      <c r="C20869" s="136">
        <v>0</v>
      </c>
      <c r="D20869" s="136">
        <v>0</v>
      </c>
      <c r="E20869" s="136">
        <v>0</v>
      </c>
      <c r="F20869" s="140" t="s">
        <v>3713</v>
      </c>
      <c r="G20869" s="136">
        <v>0</v>
      </c>
      <c r="H20869" s="141" t="s">
        <v>14501</v>
      </c>
      <c r="I20869" s="141" t="s">
        <v>14501</v>
      </c>
      <c r="J20869" s="141" t="s">
        <v>14501</v>
      </c>
      <c r="K20869" s="140" t="s">
        <v>3713</v>
      </c>
      <c r="L20869" s="136">
        <v>0</v>
      </c>
      <c r="M20869" s="136">
        <v>0</v>
      </c>
      <c r="N20869" s="136">
        <v>0</v>
      </c>
      <c r="O20869" s="141" t="s">
        <v>14501</v>
      </c>
      <c r="P20869" s="141" t="s">
        <v>14501</v>
      </c>
      <c r="Q20869" s="136">
        <v>0</v>
      </c>
      <c r="R20869" s="136">
        <v>0</v>
      </c>
      <c r="S20869" s="141" t="s">
        <v>14501</v>
      </c>
    </row>
    <row r="20870" spans="1:19" ht="11.25" thickBot="1" x14ac:dyDescent="0.2">
      <c r="A20870" s="112"/>
    </row>
    <row r="20871" spans="1:19" ht="11.25" thickBot="1" x14ac:dyDescent="0.2">
      <c r="A20871" s="139" t="s">
        <v>366</v>
      </c>
      <c r="B20871" s="112"/>
      <c r="C20871" s="136">
        <v>0</v>
      </c>
      <c r="D20871" s="136">
        <v>0</v>
      </c>
      <c r="E20871" s="136">
        <v>0</v>
      </c>
      <c r="F20871" s="140" t="s">
        <v>3713</v>
      </c>
      <c r="G20871" s="136">
        <v>0</v>
      </c>
      <c r="H20871" s="141" t="s">
        <v>14501</v>
      </c>
      <c r="I20871" s="141" t="s">
        <v>14501</v>
      </c>
      <c r="J20871" s="141" t="s">
        <v>14501</v>
      </c>
      <c r="K20871" s="140" t="s">
        <v>3713</v>
      </c>
      <c r="L20871" s="136">
        <v>0</v>
      </c>
      <c r="M20871" s="136">
        <v>0</v>
      </c>
      <c r="N20871" s="136">
        <v>0</v>
      </c>
      <c r="O20871" s="141" t="s">
        <v>14501</v>
      </c>
      <c r="P20871" s="141" t="s">
        <v>14501</v>
      </c>
      <c r="Q20871" s="136">
        <v>0</v>
      </c>
      <c r="R20871" s="136">
        <v>0</v>
      </c>
      <c r="S20871" s="141" t="s">
        <v>14501</v>
      </c>
    </row>
    <row r="20872" spans="1:19" ht="11.25" thickBot="1" x14ac:dyDescent="0.2">
      <c r="A20872" s="112"/>
    </row>
    <row r="20873" spans="1:19" ht="11.25" thickBot="1" x14ac:dyDescent="0.2">
      <c r="A20873" s="106" t="s">
        <v>357</v>
      </c>
      <c r="B20873" s="106" t="s">
        <v>358</v>
      </c>
      <c r="C20873" s="146" t="s">
        <v>35</v>
      </c>
      <c r="D20873" s="146" t="s">
        <v>36</v>
      </c>
      <c r="E20873" s="146" t="s">
        <v>14506</v>
      </c>
      <c r="F20873" s="146" t="s">
        <v>38</v>
      </c>
      <c r="G20873" s="146" t="s">
        <v>39</v>
      </c>
      <c r="H20873" s="146" t="s">
        <v>41</v>
      </c>
      <c r="I20873" s="146" t="s">
        <v>42</v>
      </c>
      <c r="J20873" s="146" t="s">
        <v>43</v>
      </c>
      <c r="K20873" s="146" t="s">
        <v>44</v>
      </c>
      <c r="L20873" s="146" t="s">
        <v>45</v>
      </c>
      <c r="M20873" s="146" t="s">
        <v>46</v>
      </c>
      <c r="N20873" s="146" t="s">
        <v>47</v>
      </c>
      <c r="O20873" s="146" t="s">
        <v>48</v>
      </c>
      <c r="P20873" s="146" t="s">
        <v>49</v>
      </c>
      <c r="Q20873" s="146" t="s">
        <v>50</v>
      </c>
      <c r="R20873" s="146" t="s">
        <v>51</v>
      </c>
      <c r="S20873" s="146" t="s">
        <v>52</v>
      </c>
    </row>
    <row r="20874" spans="1:19" ht="11.25" thickBot="1" x14ac:dyDescent="0.2">
      <c r="A20874" s="112"/>
      <c r="B20874" s="112"/>
      <c r="C20874" s="146" t="s">
        <v>111</v>
      </c>
      <c r="D20874" s="146" t="s">
        <v>111</v>
      </c>
      <c r="E20874" s="146" t="s">
        <v>111</v>
      </c>
      <c r="F20874" s="146" t="s">
        <v>111</v>
      </c>
      <c r="G20874" s="146" t="s">
        <v>111</v>
      </c>
      <c r="H20874" s="146" t="s">
        <v>111</v>
      </c>
      <c r="I20874" s="146" t="s">
        <v>111</v>
      </c>
      <c r="J20874" s="146" t="s">
        <v>111</v>
      </c>
      <c r="K20874" s="146" t="s">
        <v>111</v>
      </c>
      <c r="L20874" s="146" t="s">
        <v>111</v>
      </c>
      <c r="M20874" s="146" t="s">
        <v>111</v>
      </c>
      <c r="N20874" s="146" t="s">
        <v>111</v>
      </c>
      <c r="O20874" s="146" t="s">
        <v>111</v>
      </c>
      <c r="P20874" s="146" t="s">
        <v>111</v>
      </c>
      <c r="Q20874" s="146" t="s">
        <v>111</v>
      </c>
      <c r="R20874" s="146" t="s">
        <v>111</v>
      </c>
      <c r="S20874" s="146" t="s">
        <v>111</v>
      </c>
    </row>
    <row r="20875" spans="1:19" ht="11.25" thickBot="1" x14ac:dyDescent="0.2">
      <c r="A20875" s="107">
        <v>1</v>
      </c>
      <c r="B20875" s="132">
        <v>0.4939236111111111</v>
      </c>
      <c r="C20875" s="133">
        <v>0.46476000000000001</v>
      </c>
      <c r="D20875" s="108">
        <v>7.5999999999999998E-2</v>
      </c>
      <c r="E20875" s="108">
        <v>8.0000000000000002E-3</v>
      </c>
      <c r="F20875" s="141" t="s">
        <v>14500</v>
      </c>
      <c r="G20875" s="141" t="s">
        <v>14500</v>
      </c>
      <c r="H20875" s="108">
        <v>0</v>
      </c>
      <c r="I20875" s="108">
        <v>4.0000000000000001E-3</v>
      </c>
      <c r="J20875" s="108">
        <v>-1E-3</v>
      </c>
      <c r="K20875" s="108">
        <v>1E-3</v>
      </c>
      <c r="L20875" s="141" t="s">
        <v>14516</v>
      </c>
      <c r="M20875" s="141" t="s">
        <v>14500</v>
      </c>
      <c r="N20875" s="141" t="s">
        <v>14500</v>
      </c>
      <c r="O20875" s="141" t="s">
        <v>14500</v>
      </c>
      <c r="P20875" s="141" t="s">
        <v>14500</v>
      </c>
      <c r="Q20875" s="141" t="s">
        <v>14500</v>
      </c>
      <c r="R20875" s="141" t="s">
        <v>14500</v>
      </c>
      <c r="S20875" s="141" t="s">
        <v>14500</v>
      </c>
    </row>
    <row r="20876" spans="1:19" ht="11.25" thickBot="1" x14ac:dyDescent="0.2">
      <c r="A20876" s="112"/>
    </row>
    <row r="20877" spans="1:19" ht="11.25" thickBot="1" x14ac:dyDescent="0.2">
      <c r="A20877" s="135" t="s">
        <v>362</v>
      </c>
      <c r="B20877" s="112"/>
      <c r="C20877" s="137">
        <v>0.46476000000000001</v>
      </c>
      <c r="D20877" s="136">
        <v>7.5999999999999998E-2</v>
      </c>
      <c r="E20877" s="136">
        <v>8.0000000000000002E-3</v>
      </c>
      <c r="F20877" s="141" t="s">
        <v>14501</v>
      </c>
      <c r="G20877" s="141" t="s">
        <v>14501</v>
      </c>
      <c r="H20877" s="136">
        <v>0</v>
      </c>
      <c r="I20877" s="136">
        <v>4.0000000000000001E-3</v>
      </c>
      <c r="J20877" s="136">
        <v>-1E-3</v>
      </c>
      <c r="K20877" s="136">
        <v>1E-3</v>
      </c>
      <c r="L20877" s="141" t="s">
        <v>14517</v>
      </c>
      <c r="M20877" s="141" t="s">
        <v>14501</v>
      </c>
      <c r="N20877" s="141" t="s">
        <v>14501</v>
      </c>
      <c r="O20877" s="141" t="s">
        <v>14501</v>
      </c>
      <c r="P20877" s="141" t="s">
        <v>14501</v>
      </c>
      <c r="Q20877" s="141" t="s">
        <v>14501</v>
      </c>
      <c r="R20877" s="141" t="s">
        <v>14501</v>
      </c>
      <c r="S20877" s="141" t="s">
        <v>14501</v>
      </c>
    </row>
    <row r="20878" spans="1:19" ht="11.25" thickBot="1" x14ac:dyDescent="0.2">
      <c r="A20878" s="112"/>
    </row>
    <row r="20879" spans="1:19" ht="11.25" thickBot="1" x14ac:dyDescent="0.2">
      <c r="A20879" s="138" t="s">
        <v>364</v>
      </c>
      <c r="B20879" s="112"/>
      <c r="C20879" s="140" t="s">
        <v>3713</v>
      </c>
      <c r="D20879" s="136">
        <v>0</v>
      </c>
      <c r="E20879" s="136">
        <v>0</v>
      </c>
      <c r="F20879" s="141" t="s">
        <v>14501</v>
      </c>
      <c r="G20879" s="141" t="s">
        <v>14501</v>
      </c>
      <c r="H20879" s="136">
        <v>0</v>
      </c>
      <c r="I20879" s="136">
        <v>0</v>
      </c>
      <c r="J20879" s="136">
        <v>0</v>
      </c>
      <c r="K20879" s="136">
        <v>0</v>
      </c>
      <c r="L20879" s="141" t="s">
        <v>14501</v>
      </c>
      <c r="M20879" s="141" t="s">
        <v>14501</v>
      </c>
      <c r="N20879" s="141" t="s">
        <v>14501</v>
      </c>
      <c r="O20879" s="141" t="s">
        <v>14501</v>
      </c>
      <c r="P20879" s="141" t="s">
        <v>14501</v>
      </c>
      <c r="Q20879" s="141" t="s">
        <v>14501</v>
      </c>
      <c r="R20879" s="141" t="s">
        <v>14501</v>
      </c>
      <c r="S20879" s="141" t="s">
        <v>14501</v>
      </c>
    </row>
    <row r="20880" spans="1:19" ht="11.25" thickBot="1" x14ac:dyDescent="0.2">
      <c r="A20880" s="112"/>
    </row>
    <row r="20881" spans="1:19" ht="11.25" thickBot="1" x14ac:dyDescent="0.2">
      <c r="A20881" s="139" t="s">
        <v>366</v>
      </c>
      <c r="B20881" s="112"/>
      <c r="C20881" s="140" t="s">
        <v>3713</v>
      </c>
      <c r="D20881" s="136">
        <v>0</v>
      </c>
      <c r="E20881" s="136">
        <v>0</v>
      </c>
      <c r="F20881" s="141" t="s">
        <v>14501</v>
      </c>
      <c r="G20881" s="141" t="s">
        <v>14501</v>
      </c>
      <c r="H20881" s="136">
        <v>0</v>
      </c>
      <c r="I20881" s="136">
        <v>0</v>
      </c>
      <c r="J20881" s="136">
        <v>0</v>
      </c>
      <c r="K20881" s="136">
        <v>0</v>
      </c>
      <c r="L20881" s="141" t="s">
        <v>14501</v>
      </c>
      <c r="M20881" s="141" t="s">
        <v>14501</v>
      </c>
      <c r="N20881" s="141" t="s">
        <v>14501</v>
      </c>
      <c r="O20881" s="141" t="s">
        <v>14501</v>
      </c>
      <c r="P20881" s="141" t="s">
        <v>14501</v>
      </c>
      <c r="Q20881" s="141" t="s">
        <v>14501</v>
      </c>
      <c r="R20881" s="141" t="s">
        <v>14501</v>
      </c>
      <c r="S20881" s="141" t="s">
        <v>14501</v>
      </c>
    </row>
    <row r="20882" spans="1:19" ht="11.25" thickBot="1" x14ac:dyDescent="0.2">
      <c r="A20882" s="112"/>
    </row>
    <row r="20883" spans="1:19" ht="11.25" thickBot="1" x14ac:dyDescent="0.2">
      <c r="A20883" s="106" t="s">
        <v>357</v>
      </c>
      <c r="B20883" s="106" t="s">
        <v>358</v>
      </c>
      <c r="C20883" s="146" t="s">
        <v>53</v>
      </c>
      <c r="D20883" s="146" t="s">
        <v>54</v>
      </c>
      <c r="E20883" s="146" t="s">
        <v>55</v>
      </c>
      <c r="F20883" s="146" t="s">
        <v>56</v>
      </c>
      <c r="G20883" s="146" t="s">
        <v>14507</v>
      </c>
      <c r="H20883" s="146" t="s">
        <v>57</v>
      </c>
      <c r="I20883" s="146" t="s">
        <v>59</v>
      </c>
      <c r="J20883" s="146" t="s">
        <v>14508</v>
      </c>
      <c r="K20883" s="146" t="s">
        <v>60</v>
      </c>
      <c r="L20883" s="146" t="s">
        <v>61</v>
      </c>
      <c r="M20883" s="146" t="s">
        <v>62</v>
      </c>
      <c r="N20883" s="146" t="s">
        <v>14509</v>
      </c>
      <c r="O20883" s="146" t="s">
        <v>63</v>
      </c>
      <c r="P20883" s="146" t="s">
        <v>64</v>
      </c>
      <c r="Q20883" s="146" t="s">
        <v>66</v>
      </c>
      <c r="R20883" s="146" t="s">
        <v>14510</v>
      </c>
      <c r="S20883" s="146" t="s">
        <v>67</v>
      </c>
    </row>
    <row r="20884" spans="1:19" ht="11.25" thickBot="1" x14ac:dyDescent="0.2">
      <c r="A20884" s="112"/>
      <c r="B20884" s="112"/>
      <c r="C20884" s="146" t="s">
        <v>111</v>
      </c>
      <c r="D20884" s="146" t="s">
        <v>111</v>
      </c>
      <c r="E20884" s="146" t="s">
        <v>111</v>
      </c>
      <c r="F20884" s="146" t="s">
        <v>111</v>
      </c>
      <c r="G20884" s="146" t="s">
        <v>111</v>
      </c>
      <c r="H20884" s="146" t="s">
        <v>111</v>
      </c>
      <c r="I20884" s="146" t="s">
        <v>111</v>
      </c>
      <c r="J20884" s="146" t="s">
        <v>111</v>
      </c>
      <c r="K20884" s="146" t="s">
        <v>111</v>
      </c>
      <c r="L20884" s="146" t="s">
        <v>111</v>
      </c>
      <c r="M20884" s="146" t="s">
        <v>111</v>
      </c>
      <c r="N20884" s="146" t="s">
        <v>111</v>
      </c>
      <c r="O20884" s="146" t="s">
        <v>111</v>
      </c>
      <c r="P20884" s="146" t="s">
        <v>111</v>
      </c>
      <c r="Q20884" s="146" t="s">
        <v>111</v>
      </c>
      <c r="R20884" s="146" t="s">
        <v>111</v>
      </c>
      <c r="S20884" s="146" t="s">
        <v>111</v>
      </c>
    </row>
    <row r="20885" spans="1:19" ht="11.25" thickBot="1" x14ac:dyDescent="0.2">
      <c r="A20885" s="107">
        <v>1</v>
      </c>
      <c r="B20885" s="132">
        <v>0.4939236111111111</v>
      </c>
      <c r="C20885" s="141" t="s">
        <v>14500</v>
      </c>
      <c r="D20885" s="108">
        <v>8.9999999999999993E-3</v>
      </c>
      <c r="E20885" s="141" t="s">
        <v>14500</v>
      </c>
      <c r="F20885" s="108">
        <v>0.14899999999999999</v>
      </c>
      <c r="G20885" s="108">
        <v>1.198</v>
      </c>
      <c r="H20885" s="108">
        <v>0.31900000000000001</v>
      </c>
      <c r="I20885" s="108">
        <v>2E-3</v>
      </c>
      <c r="J20885" s="141" t="s">
        <v>14518</v>
      </c>
      <c r="K20885" s="141" t="s">
        <v>14500</v>
      </c>
      <c r="L20885" s="108">
        <v>7.0000000000000001E-3</v>
      </c>
      <c r="M20885" s="108">
        <v>4.1000000000000002E-2</v>
      </c>
      <c r="N20885" s="141" t="s">
        <v>14519</v>
      </c>
      <c r="O20885" s="108">
        <v>7.0000000000000001E-3</v>
      </c>
      <c r="P20885" s="108">
        <v>0.52600000000000002</v>
      </c>
      <c r="Q20885" s="133">
        <v>0.3821</v>
      </c>
      <c r="R20885" s="141" t="s">
        <v>14500</v>
      </c>
      <c r="S20885" s="108">
        <v>5.0000000000000001E-3</v>
      </c>
    </row>
    <row r="20886" spans="1:19" ht="11.25" thickBot="1" x14ac:dyDescent="0.2">
      <c r="A20886" s="112"/>
    </row>
    <row r="20887" spans="1:19" ht="11.25" thickBot="1" x14ac:dyDescent="0.2">
      <c r="A20887" s="135" t="s">
        <v>362</v>
      </c>
      <c r="B20887" s="112"/>
      <c r="C20887" s="141" t="s">
        <v>14501</v>
      </c>
      <c r="D20887" s="136">
        <v>8.9999999999999993E-3</v>
      </c>
      <c r="E20887" s="141" t="s">
        <v>14501</v>
      </c>
      <c r="F20887" s="136">
        <v>0.14899999999999999</v>
      </c>
      <c r="G20887" s="136">
        <v>1.198</v>
      </c>
      <c r="H20887" s="136">
        <v>0.31900000000000001</v>
      </c>
      <c r="I20887" s="136">
        <v>2E-3</v>
      </c>
      <c r="J20887" s="141" t="s">
        <v>14520</v>
      </c>
      <c r="K20887" s="141" t="s">
        <v>14501</v>
      </c>
      <c r="L20887" s="136">
        <v>7.0000000000000001E-3</v>
      </c>
      <c r="M20887" s="136">
        <v>4.1000000000000002E-2</v>
      </c>
      <c r="N20887" s="141" t="s">
        <v>14521</v>
      </c>
      <c r="O20887" s="136">
        <v>7.0000000000000001E-3</v>
      </c>
      <c r="P20887" s="136">
        <v>0.52600000000000002</v>
      </c>
      <c r="Q20887" s="137">
        <v>0.3821</v>
      </c>
      <c r="R20887" s="141" t="s">
        <v>14501</v>
      </c>
      <c r="S20887" s="136">
        <v>5.0000000000000001E-3</v>
      </c>
    </row>
    <row r="20888" spans="1:19" ht="11.25" thickBot="1" x14ac:dyDescent="0.2">
      <c r="A20888" s="112"/>
    </row>
    <row r="20889" spans="1:19" ht="11.25" thickBot="1" x14ac:dyDescent="0.2">
      <c r="A20889" s="138" t="s">
        <v>364</v>
      </c>
      <c r="B20889" s="112"/>
      <c r="C20889" s="141" t="s">
        <v>14501</v>
      </c>
      <c r="D20889" s="136">
        <v>0</v>
      </c>
      <c r="E20889" s="141" t="s">
        <v>14501</v>
      </c>
      <c r="F20889" s="136">
        <v>0</v>
      </c>
      <c r="G20889" s="136">
        <v>0</v>
      </c>
      <c r="H20889" s="136">
        <v>0</v>
      </c>
      <c r="I20889" s="136">
        <v>0</v>
      </c>
      <c r="J20889" s="141" t="s">
        <v>14501</v>
      </c>
      <c r="K20889" s="141" t="s">
        <v>14501</v>
      </c>
      <c r="L20889" s="136">
        <v>0</v>
      </c>
      <c r="M20889" s="136">
        <v>0</v>
      </c>
      <c r="N20889" s="141" t="s">
        <v>14501</v>
      </c>
      <c r="O20889" s="136">
        <v>0</v>
      </c>
      <c r="P20889" s="136">
        <v>0</v>
      </c>
      <c r="Q20889" s="140" t="s">
        <v>3713</v>
      </c>
      <c r="R20889" s="141" t="s">
        <v>14501</v>
      </c>
      <c r="S20889" s="136">
        <v>0</v>
      </c>
    </row>
    <row r="20890" spans="1:19" ht="11.25" thickBot="1" x14ac:dyDescent="0.2">
      <c r="A20890" s="112"/>
    </row>
    <row r="20891" spans="1:19" ht="11.25" thickBot="1" x14ac:dyDescent="0.2">
      <c r="A20891" s="139" t="s">
        <v>366</v>
      </c>
      <c r="B20891" s="112"/>
      <c r="C20891" s="141" t="s">
        <v>14501</v>
      </c>
      <c r="D20891" s="136">
        <v>0</v>
      </c>
      <c r="E20891" s="141" t="s">
        <v>14501</v>
      </c>
      <c r="F20891" s="136">
        <v>0</v>
      </c>
      <c r="G20891" s="136">
        <v>0</v>
      </c>
      <c r="H20891" s="136">
        <v>0</v>
      </c>
      <c r="I20891" s="136">
        <v>0</v>
      </c>
      <c r="J20891" s="141" t="s">
        <v>14501</v>
      </c>
      <c r="K20891" s="141" t="s">
        <v>14501</v>
      </c>
      <c r="L20891" s="136">
        <v>0</v>
      </c>
      <c r="M20891" s="136">
        <v>0</v>
      </c>
      <c r="N20891" s="141" t="s">
        <v>14501</v>
      </c>
      <c r="O20891" s="136">
        <v>0</v>
      </c>
      <c r="P20891" s="136">
        <v>0</v>
      </c>
      <c r="Q20891" s="140" t="s">
        <v>3713</v>
      </c>
      <c r="R20891" s="141" t="s">
        <v>14501</v>
      </c>
      <c r="S20891" s="136">
        <v>0</v>
      </c>
    </row>
    <row r="20892" spans="1:19" ht="11.25" thickBot="1" x14ac:dyDescent="0.2">
      <c r="A20892" s="112"/>
    </row>
    <row r="20893" spans="1:19" ht="11.25" thickBot="1" x14ac:dyDescent="0.2">
      <c r="A20893" s="106" t="s">
        <v>357</v>
      </c>
      <c r="B20893" s="106" t="s">
        <v>358</v>
      </c>
      <c r="C20893" s="146" t="s">
        <v>68</v>
      </c>
      <c r="D20893" s="146" t="s">
        <v>14511</v>
      </c>
    </row>
    <row r="20894" spans="1:19" ht="11.25" thickBot="1" x14ac:dyDescent="0.2">
      <c r="A20894" s="112"/>
      <c r="B20894" s="112"/>
      <c r="C20894" s="146" t="s">
        <v>111</v>
      </c>
      <c r="D20894" s="146" t="s">
        <v>111</v>
      </c>
    </row>
    <row r="20895" spans="1:19" ht="11.25" thickBot="1" x14ac:dyDescent="0.2">
      <c r="A20895" s="107">
        <v>1</v>
      </c>
      <c r="B20895" s="132">
        <v>0.4939236111111111</v>
      </c>
      <c r="C20895" s="108">
        <v>8.9999999999999993E-3</v>
      </c>
      <c r="D20895" s="141" t="s">
        <v>14500</v>
      </c>
    </row>
    <row r="20896" spans="1:19" ht="11.25" thickBot="1" x14ac:dyDescent="0.2">
      <c r="A20896" s="112"/>
    </row>
    <row r="20897" spans="1:19" ht="11.25" thickBot="1" x14ac:dyDescent="0.2">
      <c r="A20897" s="135" t="s">
        <v>362</v>
      </c>
      <c r="B20897" s="112"/>
      <c r="C20897" s="136">
        <v>8.9999999999999993E-3</v>
      </c>
      <c r="D20897" s="141" t="s">
        <v>14501</v>
      </c>
    </row>
    <row r="20898" spans="1:19" ht="11.25" thickBot="1" x14ac:dyDescent="0.2">
      <c r="A20898" s="112"/>
    </row>
    <row r="20899" spans="1:19" ht="11.25" thickBot="1" x14ac:dyDescent="0.2">
      <c r="A20899" s="138" t="s">
        <v>364</v>
      </c>
      <c r="B20899" s="112"/>
      <c r="C20899" s="136">
        <v>0</v>
      </c>
      <c r="D20899" s="141" t="s">
        <v>14501</v>
      </c>
    </row>
    <row r="20900" spans="1:19" ht="11.25" thickBot="1" x14ac:dyDescent="0.2">
      <c r="A20900" s="112"/>
    </row>
    <row r="20901" spans="1:19" ht="11.25" thickBot="1" x14ac:dyDescent="0.2">
      <c r="A20901" s="139" t="s">
        <v>366</v>
      </c>
      <c r="B20901" s="112"/>
      <c r="C20901" s="136">
        <v>0</v>
      </c>
      <c r="D20901" s="141" t="s">
        <v>14501</v>
      </c>
    </row>
    <row r="20902" spans="1:19" ht="10.5" x14ac:dyDescent="0.15">
      <c r="A20902" s="112"/>
    </row>
    <row r="20903" spans="1:19" x14ac:dyDescent="0.15">
      <c r="A20903" s="129"/>
      <c r="B20903" s="86" t="s">
        <v>1223</v>
      </c>
    </row>
    <row r="20904" spans="1:19" ht="9.75" thickBot="1" x14ac:dyDescent="0.2">
      <c r="A20904" s="81" t="s">
        <v>356</v>
      </c>
    </row>
    <row r="20905" spans="1:19" ht="11.25" thickBot="1" x14ac:dyDescent="0.2">
      <c r="A20905" s="106" t="s">
        <v>357</v>
      </c>
      <c r="B20905" s="106" t="s">
        <v>358</v>
      </c>
      <c r="C20905" s="146" t="s">
        <v>14494</v>
      </c>
      <c r="D20905" s="146" t="s">
        <v>14495</v>
      </c>
      <c r="E20905" s="146" t="s">
        <v>14496</v>
      </c>
      <c r="F20905" s="146" t="s">
        <v>0</v>
      </c>
      <c r="G20905" s="146" t="s">
        <v>1</v>
      </c>
      <c r="H20905" s="146" t="s">
        <v>2</v>
      </c>
      <c r="I20905" s="146" t="s">
        <v>14497</v>
      </c>
      <c r="J20905" s="146" t="s">
        <v>3</v>
      </c>
      <c r="K20905" s="146" t="s">
        <v>14498</v>
      </c>
      <c r="L20905" s="146" t="s">
        <v>7</v>
      </c>
      <c r="M20905" s="146" t="s">
        <v>14499</v>
      </c>
      <c r="N20905" s="146" t="s">
        <v>10</v>
      </c>
      <c r="O20905" s="146" t="s">
        <v>11</v>
      </c>
      <c r="P20905" s="146" t="s">
        <v>12</v>
      </c>
      <c r="Q20905" s="146" t="s">
        <v>13</v>
      </c>
      <c r="R20905" s="146" t="s">
        <v>14</v>
      </c>
      <c r="S20905" s="146" t="s">
        <v>15</v>
      </c>
    </row>
    <row r="20906" spans="1:19" ht="11.25" thickBot="1" x14ac:dyDescent="0.2">
      <c r="A20906" s="112"/>
      <c r="B20906" s="112"/>
      <c r="C20906" s="146" t="s">
        <v>111</v>
      </c>
      <c r="D20906" s="146" t="s">
        <v>111</v>
      </c>
      <c r="E20906" s="146" t="s">
        <v>111</v>
      </c>
      <c r="F20906" s="146" t="s">
        <v>111</v>
      </c>
      <c r="G20906" s="146" t="s">
        <v>111</v>
      </c>
      <c r="H20906" s="146" t="s">
        <v>111</v>
      </c>
      <c r="I20906" s="146" t="s">
        <v>111</v>
      </c>
      <c r="J20906" s="146" t="s">
        <v>111</v>
      </c>
      <c r="K20906" s="146" t="s">
        <v>111</v>
      </c>
      <c r="L20906" s="146" t="s">
        <v>111</v>
      </c>
      <c r="M20906" s="146" t="s">
        <v>111</v>
      </c>
      <c r="N20906" s="146" t="s">
        <v>111</v>
      </c>
      <c r="O20906" s="146" t="s">
        <v>111</v>
      </c>
      <c r="P20906" s="146" t="s">
        <v>111</v>
      </c>
      <c r="Q20906" s="146" t="s">
        <v>111</v>
      </c>
      <c r="R20906" s="146" t="s">
        <v>111</v>
      </c>
      <c r="S20906" s="146" t="s">
        <v>111</v>
      </c>
    </row>
    <row r="20907" spans="1:19" ht="11.25" thickBot="1" x14ac:dyDescent="0.2">
      <c r="A20907" s="107">
        <v>1</v>
      </c>
      <c r="B20907" s="132">
        <v>0.4990856481481481</v>
      </c>
      <c r="C20907" s="141" t="s">
        <v>14500</v>
      </c>
      <c r="D20907" s="141" t="s">
        <v>14500</v>
      </c>
      <c r="E20907" s="141" t="s">
        <v>14500</v>
      </c>
      <c r="F20907" s="108">
        <v>1.2E-2</v>
      </c>
      <c r="G20907" s="108">
        <v>5.0000000000000001E-3</v>
      </c>
      <c r="H20907" s="108">
        <v>0</v>
      </c>
      <c r="I20907" s="108">
        <v>-5.7000000000000002E-2</v>
      </c>
      <c r="J20907" s="141" t="s">
        <v>14500</v>
      </c>
      <c r="K20907" s="108">
        <v>-0.76300000000000001</v>
      </c>
      <c r="L20907" s="133">
        <v>0.61677000000000004</v>
      </c>
      <c r="M20907" s="108">
        <v>28.94</v>
      </c>
      <c r="N20907" s="108">
        <v>1E-3</v>
      </c>
      <c r="O20907" s="108">
        <v>-1E-3</v>
      </c>
      <c r="P20907" s="141" t="s">
        <v>14500</v>
      </c>
      <c r="Q20907" s="108">
        <v>8.9999999999999993E-3</v>
      </c>
      <c r="R20907" s="141" t="s">
        <v>14500</v>
      </c>
      <c r="S20907" s="108">
        <v>4.0000000000000001E-3</v>
      </c>
    </row>
    <row r="20908" spans="1:19" ht="11.25" thickBot="1" x14ac:dyDescent="0.2">
      <c r="A20908" s="112"/>
    </row>
    <row r="20909" spans="1:19" ht="11.25" thickBot="1" x14ac:dyDescent="0.2">
      <c r="A20909" s="135" t="s">
        <v>362</v>
      </c>
      <c r="B20909" s="112"/>
      <c r="C20909" s="141" t="s">
        <v>14501</v>
      </c>
      <c r="D20909" s="141" t="s">
        <v>14501</v>
      </c>
      <c r="E20909" s="141" t="s">
        <v>14501</v>
      </c>
      <c r="F20909" s="136">
        <v>1.2E-2</v>
      </c>
      <c r="G20909" s="136">
        <v>5.0000000000000001E-3</v>
      </c>
      <c r="H20909" s="136">
        <v>0</v>
      </c>
      <c r="I20909" s="136">
        <v>-5.7000000000000002E-2</v>
      </c>
      <c r="J20909" s="141" t="s">
        <v>14501</v>
      </c>
      <c r="K20909" s="136">
        <v>-0.76300000000000001</v>
      </c>
      <c r="L20909" s="137">
        <v>0.61677000000000004</v>
      </c>
      <c r="M20909" s="136">
        <v>28.94</v>
      </c>
      <c r="N20909" s="136">
        <v>1E-3</v>
      </c>
      <c r="O20909" s="136">
        <v>-1E-3</v>
      </c>
      <c r="P20909" s="141" t="s">
        <v>14501</v>
      </c>
      <c r="Q20909" s="136">
        <v>8.9999999999999993E-3</v>
      </c>
      <c r="R20909" s="141" t="s">
        <v>14501</v>
      </c>
      <c r="S20909" s="136">
        <v>4.0000000000000001E-3</v>
      </c>
    </row>
    <row r="20910" spans="1:19" ht="11.25" thickBot="1" x14ac:dyDescent="0.2">
      <c r="A20910" s="112"/>
    </row>
    <row r="20911" spans="1:19" ht="11.25" thickBot="1" x14ac:dyDescent="0.2">
      <c r="A20911" s="138" t="s">
        <v>364</v>
      </c>
      <c r="B20911" s="112"/>
      <c r="C20911" s="141" t="s">
        <v>14501</v>
      </c>
      <c r="D20911" s="141" t="s">
        <v>14501</v>
      </c>
      <c r="E20911" s="141" t="s">
        <v>14501</v>
      </c>
      <c r="F20911" s="136">
        <v>0</v>
      </c>
      <c r="G20911" s="136">
        <v>0</v>
      </c>
      <c r="H20911" s="136">
        <v>0</v>
      </c>
      <c r="I20911" s="136">
        <v>0</v>
      </c>
      <c r="J20911" s="141" t="s">
        <v>14501</v>
      </c>
      <c r="K20911" s="136">
        <v>0</v>
      </c>
      <c r="L20911" s="140" t="s">
        <v>3713</v>
      </c>
      <c r="M20911" s="136">
        <v>0</v>
      </c>
      <c r="N20911" s="136">
        <v>0</v>
      </c>
      <c r="O20911" s="136">
        <v>0</v>
      </c>
      <c r="P20911" s="141" t="s">
        <v>14501</v>
      </c>
      <c r="Q20911" s="136">
        <v>0</v>
      </c>
      <c r="R20911" s="141" t="s">
        <v>14501</v>
      </c>
      <c r="S20911" s="136">
        <v>0</v>
      </c>
    </row>
    <row r="20912" spans="1:19" ht="11.25" thickBot="1" x14ac:dyDescent="0.2">
      <c r="A20912" s="112"/>
    </row>
    <row r="20913" spans="1:19" ht="11.25" thickBot="1" x14ac:dyDescent="0.2">
      <c r="A20913" s="139" t="s">
        <v>366</v>
      </c>
      <c r="B20913" s="112"/>
      <c r="C20913" s="141" t="s">
        <v>14501</v>
      </c>
      <c r="D20913" s="141" t="s">
        <v>14501</v>
      </c>
      <c r="E20913" s="141" t="s">
        <v>14501</v>
      </c>
      <c r="F20913" s="136">
        <v>0</v>
      </c>
      <c r="G20913" s="136">
        <v>0</v>
      </c>
      <c r="H20913" s="136">
        <v>0</v>
      </c>
      <c r="I20913" s="136">
        <v>0</v>
      </c>
      <c r="J20913" s="141" t="s">
        <v>14501</v>
      </c>
      <c r="K20913" s="136">
        <v>0</v>
      </c>
      <c r="L20913" s="140" t="s">
        <v>3713</v>
      </c>
      <c r="M20913" s="136">
        <v>0</v>
      </c>
      <c r="N20913" s="136">
        <v>0</v>
      </c>
      <c r="O20913" s="136">
        <v>0</v>
      </c>
      <c r="P20913" s="141" t="s">
        <v>14501</v>
      </c>
      <c r="Q20913" s="136">
        <v>0</v>
      </c>
      <c r="R20913" s="141" t="s">
        <v>14501</v>
      </c>
      <c r="S20913" s="136">
        <v>0</v>
      </c>
    </row>
    <row r="20914" spans="1:19" ht="11.25" thickBot="1" x14ac:dyDescent="0.2">
      <c r="A20914" s="112"/>
    </row>
    <row r="20915" spans="1:19" ht="11.25" thickBot="1" x14ac:dyDescent="0.2">
      <c r="A20915" s="106" t="s">
        <v>357</v>
      </c>
      <c r="B20915" s="106" t="s">
        <v>358</v>
      </c>
      <c r="C20915" s="146" t="s">
        <v>16</v>
      </c>
      <c r="D20915" s="146" t="s">
        <v>14502</v>
      </c>
      <c r="E20915" s="146" t="s">
        <v>14503</v>
      </c>
      <c r="F20915" s="146" t="s">
        <v>20</v>
      </c>
      <c r="G20915" s="146" t="s">
        <v>21</v>
      </c>
      <c r="H20915" s="146" t="s">
        <v>22</v>
      </c>
      <c r="I20915" s="146" t="s">
        <v>23</v>
      </c>
      <c r="J20915" s="146" t="s">
        <v>24</v>
      </c>
      <c r="K20915" s="146" t="s">
        <v>26</v>
      </c>
      <c r="L20915" s="146" t="s">
        <v>14504</v>
      </c>
      <c r="M20915" s="146" t="s">
        <v>27</v>
      </c>
      <c r="N20915" s="146" t="s">
        <v>28</v>
      </c>
      <c r="O20915" s="146" t="s">
        <v>29</v>
      </c>
      <c r="P20915" s="146" t="s">
        <v>30</v>
      </c>
      <c r="Q20915" s="146" t="s">
        <v>14505</v>
      </c>
      <c r="R20915" s="146" t="s">
        <v>32</v>
      </c>
      <c r="S20915" s="146" t="s">
        <v>33</v>
      </c>
    </row>
    <row r="20916" spans="1:19" ht="11.25" thickBot="1" x14ac:dyDescent="0.2">
      <c r="A20916" s="112"/>
      <c r="B20916" s="112"/>
      <c r="C20916" s="146" t="s">
        <v>111</v>
      </c>
      <c r="D20916" s="146" t="s">
        <v>111</v>
      </c>
      <c r="E20916" s="146" t="s">
        <v>111</v>
      </c>
      <c r="F20916" s="146" t="s">
        <v>111</v>
      </c>
      <c r="G20916" s="146" t="s">
        <v>111</v>
      </c>
      <c r="H20916" s="146" t="s">
        <v>111</v>
      </c>
      <c r="I20916" s="146" t="s">
        <v>111</v>
      </c>
      <c r="J20916" s="146" t="s">
        <v>111</v>
      </c>
      <c r="K20916" s="146" t="s">
        <v>111</v>
      </c>
      <c r="L20916" s="146" t="s">
        <v>111</v>
      </c>
      <c r="M20916" s="146" t="s">
        <v>111</v>
      </c>
      <c r="N20916" s="146" t="s">
        <v>111</v>
      </c>
      <c r="O20916" s="146" t="s">
        <v>111</v>
      </c>
      <c r="P20916" s="146" t="s">
        <v>111</v>
      </c>
      <c r="Q20916" s="146" t="s">
        <v>111</v>
      </c>
      <c r="R20916" s="146" t="s">
        <v>111</v>
      </c>
      <c r="S20916" s="146" t="s">
        <v>111</v>
      </c>
    </row>
    <row r="20917" spans="1:19" ht="11.25" thickBot="1" x14ac:dyDescent="0.2">
      <c r="A20917" s="107">
        <v>1</v>
      </c>
      <c r="B20917" s="132">
        <v>0.4990856481481481</v>
      </c>
      <c r="C20917" s="108">
        <v>2.5999999999999999E-2</v>
      </c>
      <c r="D20917" s="108">
        <v>0</v>
      </c>
      <c r="E20917" s="141" t="s">
        <v>14500</v>
      </c>
      <c r="F20917" s="133">
        <v>0.57360999999999995</v>
      </c>
      <c r="G20917" s="108">
        <v>4.1000000000000002E-2</v>
      </c>
      <c r="H20917" s="141" t="s">
        <v>14513</v>
      </c>
      <c r="I20917" s="108">
        <v>1E-3</v>
      </c>
      <c r="J20917" s="141" t="s">
        <v>14529</v>
      </c>
      <c r="K20917" s="133">
        <v>0.52707000000000004</v>
      </c>
      <c r="L20917" s="108">
        <v>0.41799999999999998</v>
      </c>
      <c r="M20917" s="108">
        <v>0.379</v>
      </c>
      <c r="N20917" s="108">
        <v>4.0000000000000001E-3</v>
      </c>
      <c r="O20917" s="141" t="s">
        <v>14500</v>
      </c>
      <c r="P20917" s="141" t="s">
        <v>14500</v>
      </c>
      <c r="Q20917" s="108">
        <v>-1.7000000000000001E-2</v>
      </c>
      <c r="R20917" s="108">
        <v>6.0000000000000001E-3</v>
      </c>
      <c r="S20917" s="141" t="s">
        <v>14500</v>
      </c>
    </row>
    <row r="20918" spans="1:19" ht="11.25" thickBot="1" x14ac:dyDescent="0.2">
      <c r="A20918" s="112"/>
    </row>
    <row r="20919" spans="1:19" ht="11.25" thickBot="1" x14ac:dyDescent="0.2">
      <c r="A20919" s="135" t="s">
        <v>362</v>
      </c>
      <c r="B20919" s="112"/>
      <c r="C20919" s="136">
        <v>2.5999999999999999E-2</v>
      </c>
      <c r="D20919" s="136">
        <v>0</v>
      </c>
      <c r="E20919" s="141" t="s">
        <v>14501</v>
      </c>
      <c r="F20919" s="137">
        <v>0.57360999999999995</v>
      </c>
      <c r="G20919" s="136">
        <v>4.1000000000000002E-2</v>
      </c>
      <c r="H20919" s="141" t="s">
        <v>14515</v>
      </c>
      <c r="I20919" s="136">
        <v>1E-3</v>
      </c>
      <c r="J20919" s="141" t="s">
        <v>14531</v>
      </c>
      <c r="K20919" s="137">
        <v>0.52707000000000004</v>
      </c>
      <c r="L20919" s="136">
        <v>0.41799999999999998</v>
      </c>
      <c r="M20919" s="136">
        <v>0.379</v>
      </c>
      <c r="N20919" s="136">
        <v>4.0000000000000001E-3</v>
      </c>
      <c r="O20919" s="141" t="s">
        <v>14501</v>
      </c>
      <c r="P20919" s="141" t="s">
        <v>14501</v>
      </c>
      <c r="Q20919" s="136">
        <v>-1.7000000000000001E-2</v>
      </c>
      <c r="R20919" s="136">
        <v>6.0000000000000001E-3</v>
      </c>
      <c r="S20919" s="141" t="s">
        <v>14501</v>
      </c>
    </row>
    <row r="20920" spans="1:19" ht="11.25" thickBot="1" x14ac:dyDescent="0.2">
      <c r="A20920" s="112"/>
    </row>
    <row r="20921" spans="1:19" ht="11.25" thickBot="1" x14ac:dyDescent="0.2">
      <c r="A20921" s="138" t="s">
        <v>364</v>
      </c>
      <c r="B20921" s="112"/>
      <c r="C20921" s="136">
        <v>0</v>
      </c>
      <c r="D20921" s="136">
        <v>0</v>
      </c>
      <c r="E20921" s="141" t="s">
        <v>14501</v>
      </c>
      <c r="F20921" s="140" t="s">
        <v>3713</v>
      </c>
      <c r="G20921" s="136">
        <v>0</v>
      </c>
      <c r="H20921" s="141" t="s">
        <v>14501</v>
      </c>
      <c r="I20921" s="136">
        <v>0</v>
      </c>
      <c r="J20921" s="141" t="s">
        <v>14501</v>
      </c>
      <c r="K20921" s="140" t="s">
        <v>3713</v>
      </c>
      <c r="L20921" s="136">
        <v>0</v>
      </c>
      <c r="M20921" s="136">
        <v>0</v>
      </c>
      <c r="N20921" s="136">
        <v>0</v>
      </c>
      <c r="O20921" s="141" t="s">
        <v>14501</v>
      </c>
      <c r="P20921" s="141" t="s">
        <v>14501</v>
      </c>
      <c r="Q20921" s="136">
        <v>0</v>
      </c>
      <c r="R20921" s="136">
        <v>0</v>
      </c>
      <c r="S20921" s="141" t="s">
        <v>14501</v>
      </c>
    </row>
    <row r="20922" spans="1:19" ht="11.25" thickBot="1" x14ac:dyDescent="0.2">
      <c r="A20922" s="112"/>
    </row>
    <row r="20923" spans="1:19" ht="11.25" thickBot="1" x14ac:dyDescent="0.2">
      <c r="A20923" s="139" t="s">
        <v>366</v>
      </c>
      <c r="B20923" s="112"/>
      <c r="C20923" s="136">
        <v>0</v>
      </c>
      <c r="D20923" s="136">
        <v>0</v>
      </c>
      <c r="E20923" s="141" t="s">
        <v>14501</v>
      </c>
      <c r="F20923" s="140" t="s">
        <v>3713</v>
      </c>
      <c r="G20923" s="136">
        <v>0</v>
      </c>
      <c r="H20923" s="141" t="s">
        <v>14501</v>
      </c>
      <c r="I20923" s="136">
        <v>0</v>
      </c>
      <c r="J20923" s="141" t="s">
        <v>14501</v>
      </c>
      <c r="K20923" s="140" t="s">
        <v>3713</v>
      </c>
      <c r="L20923" s="136">
        <v>0</v>
      </c>
      <c r="M20923" s="136">
        <v>0</v>
      </c>
      <c r="N20923" s="136">
        <v>0</v>
      </c>
      <c r="O20923" s="141" t="s">
        <v>14501</v>
      </c>
      <c r="P20923" s="141" t="s">
        <v>14501</v>
      </c>
      <c r="Q20923" s="136">
        <v>0</v>
      </c>
      <c r="R20923" s="136">
        <v>0</v>
      </c>
      <c r="S20923" s="141" t="s">
        <v>14501</v>
      </c>
    </row>
    <row r="20924" spans="1:19" ht="11.25" thickBot="1" x14ac:dyDescent="0.2">
      <c r="A20924" s="112"/>
    </row>
    <row r="20925" spans="1:19" ht="11.25" thickBot="1" x14ac:dyDescent="0.2">
      <c r="A20925" s="106" t="s">
        <v>357</v>
      </c>
      <c r="B20925" s="106" t="s">
        <v>358</v>
      </c>
      <c r="C20925" s="146" t="s">
        <v>35</v>
      </c>
      <c r="D20925" s="146" t="s">
        <v>36</v>
      </c>
      <c r="E20925" s="146" t="s">
        <v>14506</v>
      </c>
      <c r="F20925" s="146" t="s">
        <v>38</v>
      </c>
      <c r="G20925" s="146" t="s">
        <v>39</v>
      </c>
      <c r="H20925" s="146" t="s">
        <v>41</v>
      </c>
      <c r="I20925" s="146" t="s">
        <v>42</v>
      </c>
      <c r="J20925" s="146" t="s">
        <v>43</v>
      </c>
      <c r="K20925" s="146" t="s">
        <v>44</v>
      </c>
      <c r="L20925" s="146" t="s">
        <v>45</v>
      </c>
      <c r="M20925" s="146" t="s">
        <v>46</v>
      </c>
      <c r="N20925" s="146" t="s">
        <v>47</v>
      </c>
      <c r="O20925" s="146" t="s">
        <v>48</v>
      </c>
      <c r="P20925" s="146" t="s">
        <v>49</v>
      </c>
      <c r="Q20925" s="146" t="s">
        <v>50</v>
      </c>
      <c r="R20925" s="146" t="s">
        <v>51</v>
      </c>
      <c r="S20925" s="146" t="s">
        <v>52</v>
      </c>
    </row>
    <row r="20926" spans="1:19" ht="11.25" thickBot="1" x14ac:dyDescent="0.2">
      <c r="A20926" s="112"/>
      <c r="B20926" s="112"/>
      <c r="C20926" s="146" t="s">
        <v>111</v>
      </c>
      <c r="D20926" s="146" t="s">
        <v>111</v>
      </c>
      <c r="E20926" s="146" t="s">
        <v>111</v>
      </c>
      <c r="F20926" s="146" t="s">
        <v>111</v>
      </c>
      <c r="G20926" s="146" t="s">
        <v>111</v>
      </c>
      <c r="H20926" s="146" t="s">
        <v>111</v>
      </c>
      <c r="I20926" s="146" t="s">
        <v>111</v>
      </c>
      <c r="J20926" s="146" t="s">
        <v>111</v>
      </c>
      <c r="K20926" s="146" t="s">
        <v>111</v>
      </c>
      <c r="L20926" s="146" t="s">
        <v>111</v>
      </c>
      <c r="M20926" s="146" t="s">
        <v>111</v>
      </c>
      <c r="N20926" s="146" t="s">
        <v>111</v>
      </c>
      <c r="O20926" s="146" t="s">
        <v>111</v>
      </c>
      <c r="P20926" s="146" t="s">
        <v>111</v>
      </c>
      <c r="Q20926" s="146" t="s">
        <v>111</v>
      </c>
      <c r="R20926" s="146" t="s">
        <v>111</v>
      </c>
      <c r="S20926" s="146" t="s">
        <v>111</v>
      </c>
    </row>
    <row r="20927" spans="1:19" ht="11.25" thickBot="1" x14ac:dyDescent="0.2">
      <c r="A20927" s="107">
        <v>1</v>
      </c>
      <c r="B20927" s="132">
        <v>0.4990856481481481</v>
      </c>
      <c r="C20927" s="133">
        <v>0.46921000000000002</v>
      </c>
      <c r="D20927" s="108">
        <v>6.0000000000000001E-3</v>
      </c>
      <c r="E20927" s="108">
        <v>3.0000000000000001E-3</v>
      </c>
      <c r="F20927" s="141" t="s">
        <v>14500</v>
      </c>
      <c r="G20927" s="141" t="s">
        <v>14500</v>
      </c>
      <c r="H20927" s="108">
        <v>1.2E-2</v>
      </c>
      <c r="I20927" s="141" t="s">
        <v>14500</v>
      </c>
      <c r="J20927" s="141" t="s">
        <v>14532</v>
      </c>
      <c r="K20927" s="141" t="s">
        <v>14500</v>
      </c>
      <c r="L20927" s="141" t="s">
        <v>14516</v>
      </c>
      <c r="M20927" s="141" t="s">
        <v>14500</v>
      </c>
      <c r="N20927" s="141" t="s">
        <v>14500</v>
      </c>
      <c r="O20927" s="141" t="s">
        <v>14500</v>
      </c>
      <c r="P20927" s="141" t="s">
        <v>14500</v>
      </c>
      <c r="Q20927" s="141" t="s">
        <v>14500</v>
      </c>
      <c r="R20927" s="141" t="s">
        <v>14500</v>
      </c>
      <c r="S20927" s="141" t="s">
        <v>14500</v>
      </c>
    </row>
    <row r="20928" spans="1:19" ht="11.25" thickBot="1" x14ac:dyDescent="0.2">
      <c r="A20928" s="112"/>
    </row>
    <row r="20929" spans="1:19" ht="11.25" thickBot="1" x14ac:dyDescent="0.2">
      <c r="A20929" s="135" t="s">
        <v>362</v>
      </c>
      <c r="B20929" s="112"/>
      <c r="C20929" s="137">
        <v>0.46921000000000002</v>
      </c>
      <c r="D20929" s="136">
        <v>6.0000000000000001E-3</v>
      </c>
      <c r="E20929" s="136">
        <v>3.0000000000000001E-3</v>
      </c>
      <c r="F20929" s="141" t="s">
        <v>14501</v>
      </c>
      <c r="G20929" s="141" t="s">
        <v>14501</v>
      </c>
      <c r="H20929" s="136">
        <v>1.2E-2</v>
      </c>
      <c r="I20929" s="141" t="s">
        <v>14501</v>
      </c>
      <c r="J20929" s="141" t="s">
        <v>14533</v>
      </c>
      <c r="K20929" s="141" t="s">
        <v>14501</v>
      </c>
      <c r="L20929" s="141" t="s">
        <v>14517</v>
      </c>
      <c r="M20929" s="141" t="s">
        <v>14501</v>
      </c>
      <c r="N20929" s="141" t="s">
        <v>14501</v>
      </c>
      <c r="O20929" s="141" t="s">
        <v>14501</v>
      </c>
      <c r="P20929" s="141" t="s">
        <v>14501</v>
      </c>
      <c r="Q20929" s="141" t="s">
        <v>14501</v>
      </c>
      <c r="R20929" s="141" t="s">
        <v>14501</v>
      </c>
      <c r="S20929" s="141" t="s">
        <v>14501</v>
      </c>
    </row>
    <row r="20930" spans="1:19" ht="11.25" thickBot="1" x14ac:dyDescent="0.2">
      <c r="A20930" s="112"/>
    </row>
    <row r="20931" spans="1:19" ht="11.25" thickBot="1" x14ac:dyDescent="0.2">
      <c r="A20931" s="138" t="s">
        <v>364</v>
      </c>
      <c r="B20931" s="112"/>
      <c r="C20931" s="140" t="s">
        <v>3713</v>
      </c>
      <c r="D20931" s="136">
        <v>0</v>
      </c>
      <c r="E20931" s="136">
        <v>0</v>
      </c>
      <c r="F20931" s="141" t="s">
        <v>14501</v>
      </c>
      <c r="G20931" s="141" t="s">
        <v>14501</v>
      </c>
      <c r="H20931" s="136">
        <v>0</v>
      </c>
      <c r="I20931" s="141" t="s">
        <v>14501</v>
      </c>
      <c r="J20931" s="141" t="s">
        <v>14501</v>
      </c>
      <c r="K20931" s="141" t="s">
        <v>14501</v>
      </c>
      <c r="L20931" s="141" t="s">
        <v>14501</v>
      </c>
      <c r="M20931" s="141" t="s">
        <v>14501</v>
      </c>
      <c r="N20931" s="141" t="s">
        <v>14501</v>
      </c>
      <c r="O20931" s="141" t="s">
        <v>14501</v>
      </c>
      <c r="P20931" s="141" t="s">
        <v>14501</v>
      </c>
      <c r="Q20931" s="141" t="s">
        <v>14501</v>
      </c>
      <c r="R20931" s="141" t="s">
        <v>14501</v>
      </c>
      <c r="S20931" s="141" t="s">
        <v>14501</v>
      </c>
    </row>
    <row r="20932" spans="1:19" ht="11.25" thickBot="1" x14ac:dyDescent="0.2">
      <c r="A20932" s="112"/>
    </row>
    <row r="20933" spans="1:19" ht="11.25" thickBot="1" x14ac:dyDescent="0.2">
      <c r="A20933" s="139" t="s">
        <v>366</v>
      </c>
      <c r="B20933" s="112"/>
      <c r="C20933" s="140" t="s">
        <v>3713</v>
      </c>
      <c r="D20933" s="136">
        <v>0</v>
      </c>
      <c r="E20933" s="136">
        <v>0</v>
      </c>
      <c r="F20933" s="141" t="s">
        <v>14501</v>
      </c>
      <c r="G20933" s="141" t="s">
        <v>14501</v>
      </c>
      <c r="H20933" s="136">
        <v>0</v>
      </c>
      <c r="I20933" s="141" t="s">
        <v>14501</v>
      </c>
      <c r="J20933" s="141" t="s">
        <v>14501</v>
      </c>
      <c r="K20933" s="141" t="s">
        <v>14501</v>
      </c>
      <c r="L20933" s="141" t="s">
        <v>14501</v>
      </c>
      <c r="M20933" s="141" t="s">
        <v>14501</v>
      </c>
      <c r="N20933" s="141" t="s">
        <v>14501</v>
      </c>
      <c r="O20933" s="141" t="s">
        <v>14501</v>
      </c>
      <c r="P20933" s="141" t="s">
        <v>14501</v>
      </c>
      <c r="Q20933" s="141" t="s">
        <v>14501</v>
      </c>
      <c r="R20933" s="141" t="s">
        <v>14501</v>
      </c>
      <c r="S20933" s="141" t="s">
        <v>14501</v>
      </c>
    </row>
    <row r="20934" spans="1:19" ht="11.25" thickBot="1" x14ac:dyDescent="0.2">
      <c r="A20934" s="112"/>
    </row>
    <row r="20935" spans="1:19" ht="11.25" thickBot="1" x14ac:dyDescent="0.2">
      <c r="A20935" s="106" t="s">
        <v>357</v>
      </c>
      <c r="B20935" s="106" t="s">
        <v>358</v>
      </c>
      <c r="C20935" s="146" t="s">
        <v>53</v>
      </c>
      <c r="D20935" s="146" t="s">
        <v>54</v>
      </c>
      <c r="E20935" s="146" t="s">
        <v>55</v>
      </c>
      <c r="F20935" s="146" t="s">
        <v>56</v>
      </c>
      <c r="G20935" s="146" t="s">
        <v>14507</v>
      </c>
      <c r="H20935" s="146" t="s">
        <v>57</v>
      </c>
      <c r="I20935" s="146" t="s">
        <v>59</v>
      </c>
      <c r="J20935" s="146" t="s">
        <v>14508</v>
      </c>
      <c r="K20935" s="146" t="s">
        <v>60</v>
      </c>
      <c r="L20935" s="146" t="s">
        <v>61</v>
      </c>
      <c r="M20935" s="146" t="s">
        <v>62</v>
      </c>
      <c r="N20935" s="146" t="s">
        <v>14509</v>
      </c>
      <c r="O20935" s="146" t="s">
        <v>63</v>
      </c>
      <c r="P20935" s="146" t="s">
        <v>64</v>
      </c>
      <c r="Q20935" s="146" t="s">
        <v>66</v>
      </c>
      <c r="R20935" s="146" t="s">
        <v>14510</v>
      </c>
      <c r="S20935" s="146" t="s">
        <v>67</v>
      </c>
    </row>
    <row r="20936" spans="1:19" ht="11.25" thickBot="1" x14ac:dyDescent="0.2">
      <c r="A20936" s="112"/>
      <c r="B20936" s="112"/>
      <c r="C20936" s="146" t="s">
        <v>111</v>
      </c>
      <c r="D20936" s="146" t="s">
        <v>111</v>
      </c>
      <c r="E20936" s="146" t="s">
        <v>111</v>
      </c>
      <c r="F20936" s="146" t="s">
        <v>111</v>
      </c>
      <c r="G20936" s="146" t="s">
        <v>111</v>
      </c>
      <c r="H20936" s="146" t="s">
        <v>111</v>
      </c>
      <c r="I20936" s="146" t="s">
        <v>111</v>
      </c>
      <c r="J20936" s="146" t="s">
        <v>111</v>
      </c>
      <c r="K20936" s="146" t="s">
        <v>111</v>
      </c>
      <c r="L20936" s="146" t="s">
        <v>111</v>
      </c>
      <c r="M20936" s="146" t="s">
        <v>111</v>
      </c>
      <c r="N20936" s="146" t="s">
        <v>111</v>
      </c>
      <c r="O20936" s="146" t="s">
        <v>111</v>
      </c>
      <c r="P20936" s="146" t="s">
        <v>111</v>
      </c>
      <c r="Q20936" s="146" t="s">
        <v>111</v>
      </c>
      <c r="R20936" s="146" t="s">
        <v>111</v>
      </c>
      <c r="S20936" s="146" t="s">
        <v>111</v>
      </c>
    </row>
    <row r="20937" spans="1:19" ht="11.25" thickBot="1" x14ac:dyDescent="0.2">
      <c r="A20937" s="107">
        <v>1</v>
      </c>
      <c r="B20937" s="132">
        <v>0.4990856481481481</v>
      </c>
      <c r="C20937" s="141" t="s">
        <v>14500</v>
      </c>
      <c r="D20937" s="141" t="s">
        <v>14500</v>
      </c>
      <c r="E20937" s="141" t="s">
        <v>14500</v>
      </c>
      <c r="F20937" s="108">
        <v>0.11899999999999999</v>
      </c>
      <c r="G20937" s="108">
        <v>0.36099999999999999</v>
      </c>
      <c r="H20937" s="108">
        <v>3.3000000000000002E-2</v>
      </c>
      <c r="I20937" s="141" t="s">
        <v>14500</v>
      </c>
      <c r="J20937" s="141" t="s">
        <v>14518</v>
      </c>
      <c r="K20937" s="108">
        <v>2E-3</v>
      </c>
      <c r="L20937" s="141" t="s">
        <v>14500</v>
      </c>
      <c r="M20937" s="108">
        <v>2.1000000000000001E-2</v>
      </c>
      <c r="N20937" s="141" t="s">
        <v>14519</v>
      </c>
      <c r="O20937" s="141" t="s">
        <v>14500</v>
      </c>
      <c r="P20937" s="108">
        <v>0.39</v>
      </c>
      <c r="Q20937" s="133">
        <v>0.39829999999999999</v>
      </c>
      <c r="R20937" s="141" t="s">
        <v>14500</v>
      </c>
      <c r="S20937" s="108">
        <v>1E-3</v>
      </c>
    </row>
    <row r="20938" spans="1:19" ht="11.25" thickBot="1" x14ac:dyDescent="0.2">
      <c r="A20938" s="112"/>
    </row>
    <row r="20939" spans="1:19" ht="11.25" thickBot="1" x14ac:dyDescent="0.2">
      <c r="A20939" s="135" t="s">
        <v>362</v>
      </c>
      <c r="B20939" s="112"/>
      <c r="C20939" s="141" t="s">
        <v>14501</v>
      </c>
      <c r="D20939" s="141" t="s">
        <v>14501</v>
      </c>
      <c r="E20939" s="141" t="s">
        <v>14501</v>
      </c>
      <c r="F20939" s="136">
        <v>0.11899999999999999</v>
      </c>
      <c r="G20939" s="136">
        <v>0.36099999999999999</v>
      </c>
      <c r="H20939" s="136">
        <v>3.3000000000000002E-2</v>
      </c>
      <c r="I20939" s="141" t="s">
        <v>14501</v>
      </c>
      <c r="J20939" s="141" t="s">
        <v>14520</v>
      </c>
      <c r="K20939" s="136">
        <v>2E-3</v>
      </c>
      <c r="L20939" s="141" t="s">
        <v>14501</v>
      </c>
      <c r="M20939" s="136">
        <v>2.1000000000000001E-2</v>
      </c>
      <c r="N20939" s="141" t="s">
        <v>14521</v>
      </c>
      <c r="O20939" s="141" t="s">
        <v>14501</v>
      </c>
      <c r="P20939" s="136">
        <v>0.39</v>
      </c>
      <c r="Q20939" s="137">
        <v>0.39829999999999999</v>
      </c>
      <c r="R20939" s="141" t="s">
        <v>14501</v>
      </c>
      <c r="S20939" s="136">
        <v>1E-3</v>
      </c>
    </row>
    <row r="20940" spans="1:19" ht="11.25" thickBot="1" x14ac:dyDescent="0.2">
      <c r="A20940" s="112"/>
    </row>
    <row r="20941" spans="1:19" ht="11.25" thickBot="1" x14ac:dyDescent="0.2">
      <c r="A20941" s="138" t="s">
        <v>364</v>
      </c>
      <c r="B20941" s="112"/>
      <c r="C20941" s="141" t="s">
        <v>14501</v>
      </c>
      <c r="D20941" s="141" t="s">
        <v>14501</v>
      </c>
      <c r="E20941" s="141" t="s">
        <v>14501</v>
      </c>
      <c r="F20941" s="136">
        <v>0</v>
      </c>
      <c r="G20941" s="136">
        <v>0</v>
      </c>
      <c r="H20941" s="136">
        <v>0</v>
      </c>
      <c r="I20941" s="141" t="s">
        <v>14501</v>
      </c>
      <c r="J20941" s="141" t="s">
        <v>14501</v>
      </c>
      <c r="K20941" s="136">
        <v>0</v>
      </c>
      <c r="L20941" s="141" t="s">
        <v>14501</v>
      </c>
      <c r="M20941" s="136">
        <v>0</v>
      </c>
      <c r="N20941" s="141" t="s">
        <v>14501</v>
      </c>
      <c r="O20941" s="141" t="s">
        <v>14501</v>
      </c>
      <c r="P20941" s="136">
        <v>0</v>
      </c>
      <c r="Q20941" s="140" t="s">
        <v>3713</v>
      </c>
      <c r="R20941" s="141" t="s">
        <v>14501</v>
      </c>
      <c r="S20941" s="136">
        <v>0</v>
      </c>
    </row>
    <row r="20942" spans="1:19" ht="11.25" thickBot="1" x14ac:dyDescent="0.2">
      <c r="A20942" s="112"/>
    </row>
    <row r="20943" spans="1:19" ht="11.25" thickBot="1" x14ac:dyDescent="0.2">
      <c r="A20943" s="139" t="s">
        <v>366</v>
      </c>
      <c r="B20943" s="112"/>
      <c r="C20943" s="141" t="s">
        <v>14501</v>
      </c>
      <c r="D20943" s="141" t="s">
        <v>14501</v>
      </c>
      <c r="E20943" s="141" t="s">
        <v>14501</v>
      </c>
      <c r="F20943" s="136">
        <v>0</v>
      </c>
      <c r="G20943" s="136">
        <v>0</v>
      </c>
      <c r="H20943" s="136">
        <v>0</v>
      </c>
      <c r="I20943" s="141" t="s">
        <v>14501</v>
      </c>
      <c r="J20943" s="141" t="s">
        <v>14501</v>
      </c>
      <c r="K20943" s="136">
        <v>0</v>
      </c>
      <c r="L20943" s="141" t="s">
        <v>14501</v>
      </c>
      <c r="M20943" s="136">
        <v>0</v>
      </c>
      <c r="N20943" s="141" t="s">
        <v>14501</v>
      </c>
      <c r="O20943" s="141" t="s">
        <v>14501</v>
      </c>
      <c r="P20943" s="136">
        <v>0</v>
      </c>
      <c r="Q20943" s="140" t="s">
        <v>3713</v>
      </c>
      <c r="R20943" s="141" t="s">
        <v>14501</v>
      </c>
      <c r="S20943" s="136">
        <v>0</v>
      </c>
    </row>
    <row r="20944" spans="1:19" ht="11.25" thickBot="1" x14ac:dyDescent="0.2">
      <c r="A20944" s="112"/>
    </row>
    <row r="20945" spans="1:19" ht="11.25" thickBot="1" x14ac:dyDescent="0.2">
      <c r="A20945" s="106" t="s">
        <v>357</v>
      </c>
      <c r="B20945" s="106" t="s">
        <v>358</v>
      </c>
      <c r="C20945" s="146" t="s">
        <v>68</v>
      </c>
      <c r="D20945" s="146" t="s">
        <v>14511</v>
      </c>
    </row>
    <row r="20946" spans="1:19" ht="11.25" thickBot="1" x14ac:dyDescent="0.2">
      <c r="A20946" s="112"/>
      <c r="B20946" s="112"/>
      <c r="C20946" s="146" t="s">
        <v>111</v>
      </c>
      <c r="D20946" s="146" t="s">
        <v>111</v>
      </c>
    </row>
    <row r="20947" spans="1:19" ht="11.25" thickBot="1" x14ac:dyDescent="0.2">
      <c r="A20947" s="107">
        <v>1</v>
      </c>
      <c r="B20947" s="132">
        <v>0.4990856481481481</v>
      </c>
      <c r="C20947" s="141" t="s">
        <v>14500</v>
      </c>
      <c r="D20947" s="141" t="s">
        <v>14500</v>
      </c>
    </row>
    <row r="20948" spans="1:19" ht="11.25" thickBot="1" x14ac:dyDescent="0.2">
      <c r="A20948" s="112"/>
    </row>
    <row r="20949" spans="1:19" ht="11.25" thickBot="1" x14ac:dyDescent="0.2">
      <c r="A20949" s="135" t="s">
        <v>362</v>
      </c>
      <c r="B20949" s="112"/>
      <c r="C20949" s="141" t="s">
        <v>14501</v>
      </c>
      <c r="D20949" s="141" t="s">
        <v>14501</v>
      </c>
    </row>
    <row r="20950" spans="1:19" ht="11.25" thickBot="1" x14ac:dyDescent="0.2">
      <c r="A20950" s="112"/>
    </row>
    <row r="20951" spans="1:19" ht="11.25" thickBot="1" x14ac:dyDescent="0.2">
      <c r="A20951" s="138" t="s">
        <v>364</v>
      </c>
      <c r="B20951" s="112"/>
      <c r="C20951" s="141" t="s">
        <v>14501</v>
      </c>
      <c r="D20951" s="141" t="s">
        <v>14501</v>
      </c>
    </row>
    <row r="20952" spans="1:19" ht="11.25" thickBot="1" x14ac:dyDescent="0.2">
      <c r="A20952" s="112"/>
    </row>
    <row r="20953" spans="1:19" ht="11.25" thickBot="1" x14ac:dyDescent="0.2">
      <c r="A20953" s="139" t="s">
        <v>366</v>
      </c>
      <c r="B20953" s="112"/>
      <c r="C20953" s="141" t="s">
        <v>14501</v>
      </c>
      <c r="D20953" s="141" t="s">
        <v>14501</v>
      </c>
    </row>
    <row r="20954" spans="1:19" ht="10.5" x14ac:dyDescent="0.15">
      <c r="A20954" s="112"/>
    </row>
    <row r="20955" spans="1:19" x14ac:dyDescent="0.15">
      <c r="A20955" s="129"/>
      <c r="B20955" s="86" t="s">
        <v>1265</v>
      </c>
    </row>
    <row r="20956" spans="1:19" ht="9.75" thickBot="1" x14ac:dyDescent="0.2">
      <c r="A20956" s="81" t="s">
        <v>356</v>
      </c>
    </row>
    <row r="20957" spans="1:19" ht="11.25" thickBot="1" x14ac:dyDescent="0.2">
      <c r="A20957" s="106" t="s">
        <v>357</v>
      </c>
      <c r="B20957" s="106" t="s">
        <v>358</v>
      </c>
      <c r="C20957" s="146" t="s">
        <v>14494</v>
      </c>
      <c r="D20957" s="146" t="s">
        <v>14495</v>
      </c>
      <c r="E20957" s="146" t="s">
        <v>14496</v>
      </c>
      <c r="F20957" s="146" t="s">
        <v>0</v>
      </c>
      <c r="G20957" s="146" t="s">
        <v>1</v>
      </c>
      <c r="H20957" s="146" t="s">
        <v>2</v>
      </c>
      <c r="I20957" s="146" t="s">
        <v>14497</v>
      </c>
      <c r="J20957" s="146" t="s">
        <v>3</v>
      </c>
      <c r="K20957" s="146" t="s">
        <v>14498</v>
      </c>
      <c r="L20957" s="146" t="s">
        <v>7</v>
      </c>
      <c r="M20957" s="146" t="s">
        <v>14499</v>
      </c>
      <c r="N20957" s="146" t="s">
        <v>10</v>
      </c>
      <c r="O20957" s="146" t="s">
        <v>11</v>
      </c>
      <c r="P20957" s="146" t="s">
        <v>12</v>
      </c>
      <c r="Q20957" s="146" t="s">
        <v>13</v>
      </c>
      <c r="R20957" s="146" t="s">
        <v>14</v>
      </c>
      <c r="S20957" s="146" t="s">
        <v>15</v>
      </c>
    </row>
    <row r="20958" spans="1:19" ht="11.25" thickBot="1" x14ac:dyDescent="0.2">
      <c r="A20958" s="112"/>
      <c r="B20958" s="112"/>
      <c r="C20958" s="146" t="s">
        <v>111</v>
      </c>
      <c r="D20958" s="146" t="s">
        <v>111</v>
      </c>
      <c r="E20958" s="146" t="s">
        <v>111</v>
      </c>
      <c r="F20958" s="146" t="s">
        <v>111</v>
      </c>
      <c r="G20958" s="146" t="s">
        <v>111</v>
      </c>
      <c r="H20958" s="146" t="s">
        <v>111</v>
      </c>
      <c r="I20958" s="146" t="s">
        <v>111</v>
      </c>
      <c r="J20958" s="146" t="s">
        <v>111</v>
      </c>
      <c r="K20958" s="146" t="s">
        <v>111</v>
      </c>
      <c r="L20958" s="146" t="s">
        <v>111</v>
      </c>
      <c r="M20958" s="146" t="s">
        <v>111</v>
      </c>
      <c r="N20958" s="146" t="s">
        <v>111</v>
      </c>
      <c r="O20958" s="146" t="s">
        <v>111</v>
      </c>
      <c r="P20958" s="146" t="s">
        <v>111</v>
      </c>
      <c r="Q20958" s="146" t="s">
        <v>111</v>
      </c>
      <c r="R20958" s="146" t="s">
        <v>111</v>
      </c>
      <c r="S20958" s="146" t="s">
        <v>111</v>
      </c>
    </row>
    <row r="20959" spans="1:19" ht="11.25" thickBot="1" x14ac:dyDescent="0.2">
      <c r="A20959" s="107">
        <v>1</v>
      </c>
      <c r="B20959" s="132">
        <v>0.50423611111111111</v>
      </c>
      <c r="C20959" s="141" t="s">
        <v>14500</v>
      </c>
      <c r="D20959" s="141" t="s">
        <v>14500</v>
      </c>
      <c r="E20959" s="141" t="s">
        <v>14500</v>
      </c>
      <c r="F20959" s="108">
        <v>1.6E-2</v>
      </c>
      <c r="G20959" s="108">
        <v>3.0000000000000001E-3</v>
      </c>
      <c r="H20959" s="108">
        <v>1E-3</v>
      </c>
      <c r="I20959" s="141" t="s">
        <v>14522</v>
      </c>
      <c r="J20959" s="108">
        <v>1.7000000000000001E-2</v>
      </c>
      <c r="K20959" s="108">
        <v>9.1999999999999998E-2</v>
      </c>
      <c r="L20959" s="133">
        <v>0.56659999999999999</v>
      </c>
      <c r="M20959" s="108">
        <v>30.48</v>
      </c>
      <c r="N20959" s="108">
        <v>0</v>
      </c>
      <c r="O20959" s="108">
        <v>0</v>
      </c>
      <c r="P20959" s="108">
        <v>1E-3</v>
      </c>
      <c r="Q20959" s="108">
        <v>6.0000000000000001E-3</v>
      </c>
      <c r="R20959" s="141" t="s">
        <v>14500</v>
      </c>
      <c r="S20959" s="108">
        <v>2E-3</v>
      </c>
    </row>
    <row r="20960" spans="1:19" ht="11.25" thickBot="1" x14ac:dyDescent="0.2">
      <c r="A20960" s="112"/>
    </row>
    <row r="20961" spans="1:19" ht="11.25" thickBot="1" x14ac:dyDescent="0.2">
      <c r="A20961" s="135" t="s">
        <v>362</v>
      </c>
      <c r="B20961" s="112"/>
      <c r="C20961" s="141" t="s">
        <v>14501</v>
      </c>
      <c r="D20961" s="141" t="s">
        <v>14501</v>
      </c>
      <c r="E20961" s="141" t="s">
        <v>14501</v>
      </c>
      <c r="F20961" s="136">
        <v>1.6E-2</v>
      </c>
      <c r="G20961" s="136">
        <v>3.0000000000000001E-3</v>
      </c>
      <c r="H20961" s="136">
        <v>1E-3</v>
      </c>
      <c r="I20961" s="141" t="s">
        <v>14523</v>
      </c>
      <c r="J20961" s="136">
        <v>1.7000000000000001E-2</v>
      </c>
      <c r="K20961" s="136">
        <v>9.1999999999999998E-2</v>
      </c>
      <c r="L20961" s="137">
        <v>0.56659999999999999</v>
      </c>
      <c r="M20961" s="136">
        <v>30.48</v>
      </c>
      <c r="N20961" s="136">
        <v>0</v>
      </c>
      <c r="O20961" s="136">
        <v>0</v>
      </c>
      <c r="P20961" s="136">
        <v>1E-3</v>
      </c>
      <c r="Q20961" s="136">
        <v>6.0000000000000001E-3</v>
      </c>
      <c r="R20961" s="141" t="s">
        <v>14501</v>
      </c>
      <c r="S20961" s="136">
        <v>2E-3</v>
      </c>
    </row>
    <row r="20962" spans="1:19" ht="11.25" thickBot="1" x14ac:dyDescent="0.2">
      <c r="A20962" s="112"/>
    </row>
    <row r="20963" spans="1:19" ht="11.25" thickBot="1" x14ac:dyDescent="0.2">
      <c r="A20963" s="138" t="s">
        <v>364</v>
      </c>
      <c r="B20963" s="112"/>
      <c r="C20963" s="141" t="s">
        <v>14501</v>
      </c>
      <c r="D20963" s="141" t="s">
        <v>14501</v>
      </c>
      <c r="E20963" s="141" t="s">
        <v>14501</v>
      </c>
      <c r="F20963" s="136">
        <v>0</v>
      </c>
      <c r="G20963" s="136">
        <v>0</v>
      </c>
      <c r="H20963" s="136">
        <v>0</v>
      </c>
      <c r="I20963" s="141" t="s">
        <v>14501</v>
      </c>
      <c r="J20963" s="136">
        <v>0</v>
      </c>
      <c r="K20963" s="136">
        <v>0</v>
      </c>
      <c r="L20963" s="140" t="s">
        <v>3713</v>
      </c>
      <c r="M20963" s="136">
        <v>0</v>
      </c>
      <c r="N20963" s="136">
        <v>0</v>
      </c>
      <c r="O20963" s="136">
        <v>0</v>
      </c>
      <c r="P20963" s="136">
        <v>0</v>
      </c>
      <c r="Q20963" s="136">
        <v>0</v>
      </c>
      <c r="R20963" s="141" t="s">
        <v>14501</v>
      </c>
      <c r="S20963" s="136">
        <v>0</v>
      </c>
    </row>
    <row r="20964" spans="1:19" ht="11.25" thickBot="1" x14ac:dyDescent="0.2">
      <c r="A20964" s="112"/>
    </row>
    <row r="20965" spans="1:19" ht="11.25" thickBot="1" x14ac:dyDescent="0.2">
      <c r="A20965" s="139" t="s">
        <v>366</v>
      </c>
      <c r="B20965" s="112"/>
      <c r="C20965" s="141" t="s">
        <v>14501</v>
      </c>
      <c r="D20965" s="141" t="s">
        <v>14501</v>
      </c>
      <c r="E20965" s="141" t="s">
        <v>14501</v>
      </c>
      <c r="F20965" s="136">
        <v>0</v>
      </c>
      <c r="G20965" s="136">
        <v>0</v>
      </c>
      <c r="H20965" s="136">
        <v>0</v>
      </c>
      <c r="I20965" s="141" t="s">
        <v>14501</v>
      </c>
      <c r="J20965" s="136">
        <v>0</v>
      </c>
      <c r="K20965" s="136">
        <v>0</v>
      </c>
      <c r="L20965" s="140" t="s">
        <v>3713</v>
      </c>
      <c r="M20965" s="136">
        <v>0</v>
      </c>
      <c r="N20965" s="136">
        <v>0</v>
      </c>
      <c r="O20965" s="136">
        <v>0</v>
      </c>
      <c r="P20965" s="136">
        <v>0</v>
      </c>
      <c r="Q20965" s="136">
        <v>0</v>
      </c>
      <c r="R20965" s="141" t="s">
        <v>14501</v>
      </c>
      <c r="S20965" s="136">
        <v>0</v>
      </c>
    </row>
    <row r="20966" spans="1:19" ht="11.25" thickBot="1" x14ac:dyDescent="0.2">
      <c r="A20966" s="112"/>
    </row>
    <row r="20967" spans="1:19" ht="11.25" thickBot="1" x14ac:dyDescent="0.2">
      <c r="A20967" s="106" t="s">
        <v>357</v>
      </c>
      <c r="B20967" s="106" t="s">
        <v>358</v>
      </c>
      <c r="C20967" s="146" t="s">
        <v>16</v>
      </c>
      <c r="D20967" s="146" t="s">
        <v>14502</v>
      </c>
      <c r="E20967" s="146" t="s">
        <v>14503</v>
      </c>
      <c r="F20967" s="146" t="s">
        <v>20</v>
      </c>
      <c r="G20967" s="146" t="s">
        <v>21</v>
      </c>
      <c r="H20967" s="146" t="s">
        <v>22</v>
      </c>
      <c r="I20967" s="146" t="s">
        <v>23</v>
      </c>
      <c r="J20967" s="146" t="s">
        <v>24</v>
      </c>
      <c r="K20967" s="146" t="s">
        <v>26</v>
      </c>
      <c r="L20967" s="146" t="s">
        <v>14504</v>
      </c>
      <c r="M20967" s="146" t="s">
        <v>27</v>
      </c>
      <c r="N20967" s="146" t="s">
        <v>28</v>
      </c>
      <c r="O20967" s="146" t="s">
        <v>29</v>
      </c>
      <c r="P20967" s="146" t="s">
        <v>30</v>
      </c>
      <c r="Q20967" s="146" t="s">
        <v>14505</v>
      </c>
      <c r="R20967" s="146" t="s">
        <v>32</v>
      </c>
      <c r="S20967" s="146" t="s">
        <v>33</v>
      </c>
    </row>
    <row r="20968" spans="1:19" ht="11.25" thickBot="1" x14ac:dyDescent="0.2">
      <c r="A20968" s="112"/>
      <c r="B20968" s="112"/>
      <c r="C20968" s="146" t="s">
        <v>111</v>
      </c>
      <c r="D20968" s="146" t="s">
        <v>111</v>
      </c>
      <c r="E20968" s="146" t="s">
        <v>111</v>
      </c>
      <c r="F20968" s="146" t="s">
        <v>111</v>
      </c>
      <c r="G20968" s="146" t="s">
        <v>111</v>
      </c>
      <c r="H20968" s="146" t="s">
        <v>111</v>
      </c>
      <c r="I20968" s="146" t="s">
        <v>111</v>
      </c>
      <c r="J20968" s="146" t="s">
        <v>111</v>
      </c>
      <c r="K20968" s="146" t="s">
        <v>111</v>
      </c>
      <c r="L20968" s="146" t="s">
        <v>111</v>
      </c>
      <c r="M20968" s="146" t="s">
        <v>111</v>
      </c>
      <c r="N20968" s="146" t="s">
        <v>111</v>
      </c>
      <c r="O20968" s="146" t="s">
        <v>111</v>
      </c>
      <c r="P20968" s="146" t="s">
        <v>111</v>
      </c>
      <c r="Q20968" s="146" t="s">
        <v>111</v>
      </c>
      <c r="R20968" s="146" t="s">
        <v>111</v>
      </c>
      <c r="S20968" s="146" t="s">
        <v>111</v>
      </c>
    </row>
    <row r="20969" spans="1:19" ht="11.25" thickBot="1" x14ac:dyDescent="0.2">
      <c r="A20969" s="107">
        <v>1</v>
      </c>
      <c r="B20969" s="132">
        <v>0.50423611111111111</v>
      </c>
      <c r="C20969" s="108">
        <v>0.02</v>
      </c>
      <c r="D20969" s="108">
        <v>7.0000000000000001E-3</v>
      </c>
      <c r="E20969" s="141" t="s">
        <v>14500</v>
      </c>
      <c r="F20969" s="133">
        <v>0.58618999999999999</v>
      </c>
      <c r="G20969" s="141" t="s">
        <v>14512</v>
      </c>
      <c r="H20969" s="141" t="s">
        <v>14513</v>
      </c>
      <c r="I20969" s="141" t="s">
        <v>14500</v>
      </c>
      <c r="J20969" s="141" t="s">
        <v>14529</v>
      </c>
      <c r="K20969" s="133">
        <v>0.56560999999999995</v>
      </c>
      <c r="L20969" s="108">
        <v>0.41799999999999998</v>
      </c>
      <c r="M20969" s="108">
        <v>0.32600000000000001</v>
      </c>
      <c r="N20969" s="108">
        <v>6.0000000000000001E-3</v>
      </c>
      <c r="O20969" s="141" t="s">
        <v>14500</v>
      </c>
      <c r="P20969" s="141" t="s">
        <v>14500</v>
      </c>
      <c r="Q20969" s="108">
        <v>-1.2E-2</v>
      </c>
      <c r="R20969" s="108">
        <v>1E-3</v>
      </c>
      <c r="S20969" s="141" t="s">
        <v>14500</v>
      </c>
    </row>
    <row r="20970" spans="1:19" ht="11.25" thickBot="1" x14ac:dyDescent="0.2">
      <c r="A20970" s="112"/>
    </row>
    <row r="20971" spans="1:19" ht="11.25" thickBot="1" x14ac:dyDescent="0.2">
      <c r="A20971" s="135" t="s">
        <v>362</v>
      </c>
      <c r="B20971" s="112"/>
      <c r="C20971" s="136">
        <v>0.02</v>
      </c>
      <c r="D20971" s="136">
        <v>7.0000000000000001E-3</v>
      </c>
      <c r="E20971" s="141" t="s">
        <v>14501</v>
      </c>
      <c r="F20971" s="137">
        <v>0.58618999999999999</v>
      </c>
      <c r="G20971" s="141" t="s">
        <v>14514</v>
      </c>
      <c r="H20971" s="141" t="s">
        <v>14515</v>
      </c>
      <c r="I20971" s="141" t="s">
        <v>14501</v>
      </c>
      <c r="J20971" s="141" t="s">
        <v>14531</v>
      </c>
      <c r="K20971" s="137">
        <v>0.56560999999999995</v>
      </c>
      <c r="L20971" s="136">
        <v>0.41799999999999998</v>
      </c>
      <c r="M20971" s="136">
        <v>0.32600000000000001</v>
      </c>
      <c r="N20971" s="136">
        <v>6.0000000000000001E-3</v>
      </c>
      <c r="O20971" s="141" t="s">
        <v>14501</v>
      </c>
      <c r="P20971" s="141" t="s">
        <v>14501</v>
      </c>
      <c r="Q20971" s="136">
        <v>-1.2E-2</v>
      </c>
      <c r="R20971" s="136">
        <v>1E-3</v>
      </c>
      <c r="S20971" s="141" t="s">
        <v>14501</v>
      </c>
    </row>
    <row r="20972" spans="1:19" ht="11.25" thickBot="1" x14ac:dyDescent="0.2">
      <c r="A20972" s="112"/>
    </row>
    <row r="20973" spans="1:19" ht="11.25" thickBot="1" x14ac:dyDescent="0.2">
      <c r="A20973" s="138" t="s">
        <v>364</v>
      </c>
      <c r="B20973" s="112"/>
      <c r="C20973" s="136">
        <v>0</v>
      </c>
      <c r="D20973" s="136">
        <v>0</v>
      </c>
      <c r="E20973" s="141" t="s">
        <v>14501</v>
      </c>
      <c r="F20973" s="140" t="s">
        <v>3713</v>
      </c>
      <c r="G20973" s="141" t="s">
        <v>14501</v>
      </c>
      <c r="H20973" s="141" t="s">
        <v>14501</v>
      </c>
      <c r="I20973" s="141" t="s">
        <v>14501</v>
      </c>
      <c r="J20973" s="141" t="s">
        <v>14501</v>
      </c>
      <c r="K20973" s="140" t="s">
        <v>3713</v>
      </c>
      <c r="L20973" s="136">
        <v>0</v>
      </c>
      <c r="M20973" s="136">
        <v>0</v>
      </c>
      <c r="N20973" s="136">
        <v>0</v>
      </c>
      <c r="O20973" s="141" t="s">
        <v>14501</v>
      </c>
      <c r="P20973" s="141" t="s">
        <v>14501</v>
      </c>
      <c r="Q20973" s="136">
        <v>0</v>
      </c>
      <c r="R20973" s="136">
        <v>0</v>
      </c>
      <c r="S20973" s="141" t="s">
        <v>14501</v>
      </c>
    </row>
    <row r="20974" spans="1:19" ht="11.25" thickBot="1" x14ac:dyDescent="0.2">
      <c r="A20974" s="112"/>
    </row>
    <row r="20975" spans="1:19" ht="11.25" thickBot="1" x14ac:dyDescent="0.2">
      <c r="A20975" s="139" t="s">
        <v>366</v>
      </c>
      <c r="B20975" s="112"/>
      <c r="C20975" s="136">
        <v>0</v>
      </c>
      <c r="D20975" s="136">
        <v>0</v>
      </c>
      <c r="E20975" s="141" t="s">
        <v>14501</v>
      </c>
      <c r="F20975" s="140" t="s">
        <v>3713</v>
      </c>
      <c r="G20975" s="141" t="s">
        <v>14501</v>
      </c>
      <c r="H20975" s="141" t="s">
        <v>14501</v>
      </c>
      <c r="I20975" s="141" t="s">
        <v>14501</v>
      </c>
      <c r="J20975" s="141" t="s">
        <v>14501</v>
      </c>
      <c r="K20975" s="140" t="s">
        <v>3713</v>
      </c>
      <c r="L20975" s="136">
        <v>0</v>
      </c>
      <c r="M20975" s="136">
        <v>0</v>
      </c>
      <c r="N20975" s="136">
        <v>0</v>
      </c>
      <c r="O20975" s="141" t="s">
        <v>14501</v>
      </c>
      <c r="P20975" s="141" t="s">
        <v>14501</v>
      </c>
      <c r="Q20975" s="136">
        <v>0</v>
      </c>
      <c r="R20975" s="136">
        <v>0</v>
      </c>
      <c r="S20975" s="141" t="s">
        <v>14501</v>
      </c>
    </row>
    <row r="20976" spans="1:19" ht="11.25" thickBot="1" x14ac:dyDescent="0.2">
      <c r="A20976" s="112"/>
    </row>
    <row r="20977" spans="1:19" ht="11.25" thickBot="1" x14ac:dyDescent="0.2">
      <c r="A20977" s="106" t="s">
        <v>357</v>
      </c>
      <c r="B20977" s="106" t="s">
        <v>358</v>
      </c>
      <c r="C20977" s="146" t="s">
        <v>35</v>
      </c>
      <c r="D20977" s="146" t="s">
        <v>36</v>
      </c>
      <c r="E20977" s="146" t="s">
        <v>14506</v>
      </c>
      <c r="F20977" s="146" t="s">
        <v>38</v>
      </c>
      <c r="G20977" s="146" t="s">
        <v>39</v>
      </c>
      <c r="H20977" s="146" t="s">
        <v>41</v>
      </c>
      <c r="I20977" s="146" t="s">
        <v>42</v>
      </c>
      <c r="J20977" s="146" t="s">
        <v>43</v>
      </c>
      <c r="K20977" s="146" t="s">
        <v>44</v>
      </c>
      <c r="L20977" s="146" t="s">
        <v>45</v>
      </c>
      <c r="M20977" s="146" t="s">
        <v>46</v>
      </c>
      <c r="N20977" s="146" t="s">
        <v>47</v>
      </c>
      <c r="O20977" s="146" t="s">
        <v>48</v>
      </c>
      <c r="P20977" s="146" t="s">
        <v>49</v>
      </c>
      <c r="Q20977" s="146" t="s">
        <v>50</v>
      </c>
      <c r="R20977" s="146" t="s">
        <v>51</v>
      </c>
      <c r="S20977" s="146" t="s">
        <v>52</v>
      </c>
    </row>
    <row r="20978" spans="1:19" ht="11.25" thickBot="1" x14ac:dyDescent="0.2">
      <c r="A20978" s="112"/>
      <c r="B20978" s="112"/>
      <c r="C20978" s="146" t="s">
        <v>111</v>
      </c>
      <c r="D20978" s="146" t="s">
        <v>111</v>
      </c>
      <c r="E20978" s="146" t="s">
        <v>111</v>
      </c>
      <c r="F20978" s="146" t="s">
        <v>111</v>
      </c>
      <c r="G20978" s="146" t="s">
        <v>111</v>
      </c>
      <c r="H20978" s="146" t="s">
        <v>111</v>
      </c>
      <c r="I20978" s="146" t="s">
        <v>111</v>
      </c>
      <c r="J20978" s="146" t="s">
        <v>111</v>
      </c>
      <c r="K20978" s="146" t="s">
        <v>111</v>
      </c>
      <c r="L20978" s="146" t="s">
        <v>111</v>
      </c>
      <c r="M20978" s="146" t="s">
        <v>111</v>
      </c>
      <c r="N20978" s="146" t="s">
        <v>111</v>
      </c>
      <c r="O20978" s="146" t="s">
        <v>111</v>
      </c>
      <c r="P20978" s="146" t="s">
        <v>111</v>
      </c>
      <c r="Q20978" s="146" t="s">
        <v>111</v>
      </c>
      <c r="R20978" s="146" t="s">
        <v>111</v>
      </c>
      <c r="S20978" s="146" t="s">
        <v>111</v>
      </c>
    </row>
    <row r="20979" spans="1:19" ht="11.25" thickBot="1" x14ac:dyDescent="0.2">
      <c r="A20979" s="107">
        <v>1</v>
      </c>
      <c r="B20979" s="132">
        <v>0.50423611111111111</v>
      </c>
      <c r="C20979" s="133">
        <v>0.47510999999999998</v>
      </c>
      <c r="D20979" s="108">
        <v>6.0000000000000001E-3</v>
      </c>
      <c r="E20979" s="141" t="s">
        <v>14500</v>
      </c>
      <c r="F20979" s="141" t="s">
        <v>14500</v>
      </c>
      <c r="G20979" s="141" t="s">
        <v>14500</v>
      </c>
      <c r="H20979" s="108">
        <v>2.4E-2</v>
      </c>
      <c r="I20979" s="141" t="s">
        <v>14500</v>
      </c>
      <c r="J20979" s="108">
        <v>0</v>
      </c>
      <c r="K20979" s="141" t="s">
        <v>14500</v>
      </c>
      <c r="L20979" s="141" t="s">
        <v>14516</v>
      </c>
      <c r="M20979" s="141" t="s">
        <v>14500</v>
      </c>
      <c r="N20979" s="141" t="s">
        <v>14500</v>
      </c>
      <c r="O20979" s="141" t="s">
        <v>14500</v>
      </c>
      <c r="P20979" s="141" t="s">
        <v>14500</v>
      </c>
      <c r="Q20979" s="141" t="s">
        <v>14500</v>
      </c>
      <c r="R20979" s="141" t="s">
        <v>14500</v>
      </c>
      <c r="S20979" s="108">
        <v>3.0000000000000001E-3</v>
      </c>
    </row>
    <row r="20980" spans="1:19" ht="11.25" thickBot="1" x14ac:dyDescent="0.2">
      <c r="A20980" s="112"/>
    </row>
    <row r="20981" spans="1:19" ht="11.25" thickBot="1" x14ac:dyDescent="0.2">
      <c r="A20981" s="135" t="s">
        <v>362</v>
      </c>
      <c r="B20981" s="112"/>
      <c r="C20981" s="137">
        <v>0.47510999999999998</v>
      </c>
      <c r="D20981" s="136">
        <v>6.0000000000000001E-3</v>
      </c>
      <c r="E20981" s="141" t="s">
        <v>14501</v>
      </c>
      <c r="F20981" s="141" t="s">
        <v>14501</v>
      </c>
      <c r="G20981" s="141" t="s">
        <v>14501</v>
      </c>
      <c r="H20981" s="136">
        <v>2.4E-2</v>
      </c>
      <c r="I20981" s="141" t="s">
        <v>14501</v>
      </c>
      <c r="J20981" s="136">
        <v>0</v>
      </c>
      <c r="K20981" s="141" t="s">
        <v>14501</v>
      </c>
      <c r="L20981" s="141" t="s">
        <v>14517</v>
      </c>
      <c r="M20981" s="141" t="s">
        <v>14501</v>
      </c>
      <c r="N20981" s="141" t="s">
        <v>14501</v>
      </c>
      <c r="O20981" s="141" t="s">
        <v>14501</v>
      </c>
      <c r="P20981" s="141" t="s">
        <v>14501</v>
      </c>
      <c r="Q20981" s="141" t="s">
        <v>14501</v>
      </c>
      <c r="R20981" s="141" t="s">
        <v>14501</v>
      </c>
      <c r="S20981" s="136">
        <v>3.0000000000000001E-3</v>
      </c>
    </row>
    <row r="20982" spans="1:19" ht="11.25" thickBot="1" x14ac:dyDescent="0.2">
      <c r="A20982" s="112"/>
    </row>
    <row r="20983" spans="1:19" ht="11.25" thickBot="1" x14ac:dyDescent="0.2">
      <c r="A20983" s="138" t="s">
        <v>364</v>
      </c>
      <c r="B20983" s="112"/>
      <c r="C20983" s="140" t="s">
        <v>3713</v>
      </c>
      <c r="D20983" s="136">
        <v>0</v>
      </c>
      <c r="E20983" s="141" t="s">
        <v>14501</v>
      </c>
      <c r="F20983" s="141" t="s">
        <v>14501</v>
      </c>
      <c r="G20983" s="141" t="s">
        <v>14501</v>
      </c>
      <c r="H20983" s="136">
        <v>0</v>
      </c>
      <c r="I20983" s="141" t="s">
        <v>14501</v>
      </c>
      <c r="J20983" s="136">
        <v>0</v>
      </c>
      <c r="K20983" s="141" t="s">
        <v>14501</v>
      </c>
      <c r="L20983" s="141" t="s">
        <v>14501</v>
      </c>
      <c r="M20983" s="141" t="s">
        <v>14501</v>
      </c>
      <c r="N20983" s="141" t="s">
        <v>14501</v>
      </c>
      <c r="O20983" s="141" t="s">
        <v>14501</v>
      </c>
      <c r="P20983" s="141" t="s">
        <v>14501</v>
      </c>
      <c r="Q20983" s="141" t="s">
        <v>14501</v>
      </c>
      <c r="R20983" s="141" t="s">
        <v>14501</v>
      </c>
      <c r="S20983" s="136">
        <v>0</v>
      </c>
    </row>
    <row r="20984" spans="1:19" ht="11.25" thickBot="1" x14ac:dyDescent="0.2">
      <c r="A20984" s="112"/>
    </row>
    <row r="20985" spans="1:19" ht="11.25" thickBot="1" x14ac:dyDescent="0.2">
      <c r="A20985" s="139" t="s">
        <v>366</v>
      </c>
      <c r="B20985" s="112"/>
      <c r="C20985" s="140" t="s">
        <v>3713</v>
      </c>
      <c r="D20985" s="136">
        <v>0</v>
      </c>
      <c r="E20985" s="141" t="s">
        <v>14501</v>
      </c>
      <c r="F20985" s="141" t="s">
        <v>14501</v>
      </c>
      <c r="G20985" s="141" t="s">
        <v>14501</v>
      </c>
      <c r="H20985" s="136">
        <v>0</v>
      </c>
      <c r="I20985" s="141" t="s">
        <v>14501</v>
      </c>
      <c r="J20985" s="136">
        <v>0</v>
      </c>
      <c r="K20985" s="141" t="s">
        <v>14501</v>
      </c>
      <c r="L20985" s="141" t="s">
        <v>14501</v>
      </c>
      <c r="M20985" s="141" t="s">
        <v>14501</v>
      </c>
      <c r="N20985" s="141" t="s">
        <v>14501</v>
      </c>
      <c r="O20985" s="141" t="s">
        <v>14501</v>
      </c>
      <c r="P20985" s="141" t="s">
        <v>14501</v>
      </c>
      <c r="Q20985" s="141" t="s">
        <v>14501</v>
      </c>
      <c r="R20985" s="141" t="s">
        <v>14501</v>
      </c>
      <c r="S20985" s="136">
        <v>0</v>
      </c>
    </row>
    <row r="20986" spans="1:19" ht="11.25" thickBot="1" x14ac:dyDescent="0.2">
      <c r="A20986" s="112"/>
    </row>
    <row r="20987" spans="1:19" ht="11.25" thickBot="1" x14ac:dyDescent="0.2">
      <c r="A20987" s="106" t="s">
        <v>357</v>
      </c>
      <c r="B20987" s="106" t="s">
        <v>358</v>
      </c>
      <c r="C20987" s="146" t="s">
        <v>53</v>
      </c>
      <c r="D20987" s="146" t="s">
        <v>54</v>
      </c>
      <c r="E20987" s="146" t="s">
        <v>55</v>
      </c>
      <c r="F20987" s="146" t="s">
        <v>56</v>
      </c>
      <c r="G20987" s="146" t="s">
        <v>14507</v>
      </c>
      <c r="H20987" s="146" t="s">
        <v>57</v>
      </c>
      <c r="I20987" s="146" t="s">
        <v>59</v>
      </c>
      <c r="J20987" s="146" t="s">
        <v>14508</v>
      </c>
      <c r="K20987" s="146" t="s">
        <v>60</v>
      </c>
      <c r="L20987" s="146" t="s">
        <v>61</v>
      </c>
      <c r="M20987" s="146" t="s">
        <v>62</v>
      </c>
      <c r="N20987" s="146" t="s">
        <v>14509</v>
      </c>
      <c r="O20987" s="146" t="s">
        <v>63</v>
      </c>
      <c r="P20987" s="146" t="s">
        <v>64</v>
      </c>
      <c r="Q20987" s="146" t="s">
        <v>66</v>
      </c>
      <c r="R20987" s="146" t="s">
        <v>14510</v>
      </c>
      <c r="S20987" s="146" t="s">
        <v>67</v>
      </c>
    </row>
    <row r="20988" spans="1:19" ht="11.25" thickBot="1" x14ac:dyDescent="0.2">
      <c r="A20988" s="112"/>
      <c r="B20988" s="112"/>
      <c r="C20988" s="146" t="s">
        <v>111</v>
      </c>
      <c r="D20988" s="146" t="s">
        <v>111</v>
      </c>
      <c r="E20988" s="146" t="s">
        <v>111</v>
      </c>
      <c r="F20988" s="146" t="s">
        <v>111</v>
      </c>
      <c r="G20988" s="146" t="s">
        <v>111</v>
      </c>
      <c r="H20988" s="146" t="s">
        <v>111</v>
      </c>
      <c r="I20988" s="146" t="s">
        <v>111</v>
      </c>
      <c r="J20988" s="146" t="s">
        <v>111</v>
      </c>
      <c r="K20988" s="146" t="s">
        <v>111</v>
      </c>
      <c r="L20988" s="146" t="s">
        <v>111</v>
      </c>
      <c r="M20988" s="146" t="s">
        <v>111</v>
      </c>
      <c r="N20988" s="146" t="s">
        <v>111</v>
      </c>
      <c r="O20988" s="146" t="s">
        <v>111</v>
      </c>
      <c r="P20988" s="146" t="s">
        <v>111</v>
      </c>
      <c r="Q20988" s="146" t="s">
        <v>111</v>
      </c>
      <c r="R20988" s="146" t="s">
        <v>111</v>
      </c>
      <c r="S20988" s="146" t="s">
        <v>111</v>
      </c>
    </row>
    <row r="20989" spans="1:19" ht="11.25" thickBot="1" x14ac:dyDescent="0.2">
      <c r="A20989" s="107">
        <v>1</v>
      </c>
      <c r="B20989" s="132">
        <v>0.50423611111111111</v>
      </c>
      <c r="C20989" s="141" t="s">
        <v>14500</v>
      </c>
      <c r="D20989" s="141" t="s">
        <v>14500</v>
      </c>
      <c r="E20989" s="141" t="s">
        <v>14500</v>
      </c>
      <c r="F20989" s="108">
        <v>0.114</v>
      </c>
      <c r="G20989" s="108">
        <v>0.33</v>
      </c>
      <c r="H20989" s="108">
        <v>2.3E-2</v>
      </c>
      <c r="I20989" s="141" t="s">
        <v>14500</v>
      </c>
      <c r="J20989" s="141" t="s">
        <v>14518</v>
      </c>
      <c r="K20989" s="108">
        <v>2E-3</v>
      </c>
      <c r="L20989" s="141" t="s">
        <v>14500</v>
      </c>
      <c r="M20989" s="108">
        <v>2.3E-2</v>
      </c>
      <c r="N20989" s="141" t="s">
        <v>14519</v>
      </c>
      <c r="O20989" s="141" t="s">
        <v>14500</v>
      </c>
      <c r="P20989" s="108">
        <v>0.441</v>
      </c>
      <c r="Q20989" s="133">
        <v>0.39724999999999999</v>
      </c>
      <c r="R20989" s="141" t="s">
        <v>14500</v>
      </c>
      <c r="S20989" s="141" t="s">
        <v>14500</v>
      </c>
    </row>
    <row r="20990" spans="1:19" ht="11.25" thickBot="1" x14ac:dyDescent="0.2">
      <c r="A20990" s="112"/>
    </row>
    <row r="20991" spans="1:19" ht="11.25" thickBot="1" x14ac:dyDescent="0.2">
      <c r="A20991" s="135" t="s">
        <v>362</v>
      </c>
      <c r="B20991" s="112"/>
      <c r="C20991" s="141" t="s">
        <v>14501</v>
      </c>
      <c r="D20991" s="141" t="s">
        <v>14501</v>
      </c>
      <c r="E20991" s="141" t="s">
        <v>14501</v>
      </c>
      <c r="F20991" s="136">
        <v>0.114</v>
      </c>
      <c r="G20991" s="136">
        <v>0.33</v>
      </c>
      <c r="H20991" s="136">
        <v>2.3E-2</v>
      </c>
      <c r="I20991" s="141" t="s">
        <v>14501</v>
      </c>
      <c r="J20991" s="141" t="s">
        <v>14520</v>
      </c>
      <c r="K20991" s="136">
        <v>2E-3</v>
      </c>
      <c r="L20991" s="141" t="s">
        <v>14501</v>
      </c>
      <c r="M20991" s="136">
        <v>2.3E-2</v>
      </c>
      <c r="N20991" s="141" t="s">
        <v>14521</v>
      </c>
      <c r="O20991" s="141" t="s">
        <v>14501</v>
      </c>
      <c r="P20991" s="136">
        <v>0.441</v>
      </c>
      <c r="Q20991" s="137">
        <v>0.39724999999999999</v>
      </c>
      <c r="R20991" s="141" t="s">
        <v>14501</v>
      </c>
      <c r="S20991" s="141" t="s">
        <v>14501</v>
      </c>
    </row>
    <row r="20992" spans="1:19" ht="11.25" thickBot="1" x14ac:dyDescent="0.2">
      <c r="A20992" s="112"/>
    </row>
    <row r="20993" spans="1:19" ht="11.25" thickBot="1" x14ac:dyDescent="0.2">
      <c r="A20993" s="138" t="s">
        <v>364</v>
      </c>
      <c r="B20993" s="112"/>
      <c r="C20993" s="141" t="s">
        <v>14501</v>
      </c>
      <c r="D20993" s="141" t="s">
        <v>14501</v>
      </c>
      <c r="E20993" s="141" t="s">
        <v>14501</v>
      </c>
      <c r="F20993" s="136">
        <v>0</v>
      </c>
      <c r="G20993" s="136">
        <v>0</v>
      </c>
      <c r="H20993" s="136">
        <v>0</v>
      </c>
      <c r="I20993" s="141" t="s">
        <v>14501</v>
      </c>
      <c r="J20993" s="141" t="s">
        <v>14501</v>
      </c>
      <c r="K20993" s="136">
        <v>0</v>
      </c>
      <c r="L20993" s="141" t="s">
        <v>14501</v>
      </c>
      <c r="M20993" s="136">
        <v>0</v>
      </c>
      <c r="N20993" s="141" t="s">
        <v>14501</v>
      </c>
      <c r="O20993" s="141" t="s">
        <v>14501</v>
      </c>
      <c r="P20993" s="136">
        <v>0</v>
      </c>
      <c r="Q20993" s="140" t="s">
        <v>3713</v>
      </c>
      <c r="R20993" s="141" t="s">
        <v>14501</v>
      </c>
      <c r="S20993" s="141" t="s">
        <v>14501</v>
      </c>
    </row>
    <row r="20994" spans="1:19" ht="11.25" thickBot="1" x14ac:dyDescent="0.2">
      <c r="A20994" s="112"/>
    </row>
    <row r="20995" spans="1:19" ht="11.25" thickBot="1" x14ac:dyDescent="0.2">
      <c r="A20995" s="139" t="s">
        <v>366</v>
      </c>
      <c r="B20995" s="112"/>
      <c r="C20995" s="141" t="s">
        <v>14501</v>
      </c>
      <c r="D20995" s="141" t="s">
        <v>14501</v>
      </c>
      <c r="E20995" s="141" t="s">
        <v>14501</v>
      </c>
      <c r="F20995" s="136">
        <v>0</v>
      </c>
      <c r="G20995" s="136">
        <v>0</v>
      </c>
      <c r="H20995" s="136">
        <v>0</v>
      </c>
      <c r="I20995" s="141" t="s">
        <v>14501</v>
      </c>
      <c r="J20995" s="141" t="s">
        <v>14501</v>
      </c>
      <c r="K20995" s="136">
        <v>0</v>
      </c>
      <c r="L20995" s="141" t="s">
        <v>14501</v>
      </c>
      <c r="M20995" s="136">
        <v>0</v>
      </c>
      <c r="N20995" s="141" t="s">
        <v>14501</v>
      </c>
      <c r="O20995" s="141" t="s">
        <v>14501</v>
      </c>
      <c r="P20995" s="136">
        <v>0</v>
      </c>
      <c r="Q20995" s="140" t="s">
        <v>3713</v>
      </c>
      <c r="R20995" s="141" t="s">
        <v>14501</v>
      </c>
      <c r="S20995" s="141" t="s">
        <v>14501</v>
      </c>
    </row>
    <row r="20996" spans="1:19" ht="11.25" thickBot="1" x14ac:dyDescent="0.2">
      <c r="A20996" s="112"/>
    </row>
    <row r="20997" spans="1:19" ht="11.25" thickBot="1" x14ac:dyDescent="0.2">
      <c r="A20997" s="106" t="s">
        <v>357</v>
      </c>
      <c r="B20997" s="106" t="s">
        <v>358</v>
      </c>
      <c r="C20997" s="146" t="s">
        <v>68</v>
      </c>
      <c r="D20997" s="146" t="s">
        <v>14511</v>
      </c>
    </row>
    <row r="20998" spans="1:19" ht="11.25" thickBot="1" x14ac:dyDescent="0.2">
      <c r="A20998" s="112"/>
      <c r="B20998" s="112"/>
      <c r="C20998" s="146" t="s">
        <v>111</v>
      </c>
      <c r="D20998" s="146" t="s">
        <v>111</v>
      </c>
    </row>
    <row r="20999" spans="1:19" ht="11.25" thickBot="1" x14ac:dyDescent="0.2">
      <c r="A20999" s="107">
        <v>1</v>
      </c>
      <c r="B20999" s="132">
        <v>0.50423611111111111</v>
      </c>
      <c r="C20999" s="141" t="s">
        <v>14500</v>
      </c>
      <c r="D20999" s="141" t="s">
        <v>14500</v>
      </c>
    </row>
    <row r="21000" spans="1:19" ht="11.25" thickBot="1" x14ac:dyDescent="0.2">
      <c r="A21000" s="112"/>
    </row>
    <row r="21001" spans="1:19" ht="11.25" thickBot="1" x14ac:dyDescent="0.2">
      <c r="A21001" s="135" t="s">
        <v>362</v>
      </c>
      <c r="B21001" s="112"/>
      <c r="C21001" s="141" t="s">
        <v>14501</v>
      </c>
      <c r="D21001" s="141" t="s">
        <v>14501</v>
      </c>
    </row>
    <row r="21002" spans="1:19" ht="11.25" thickBot="1" x14ac:dyDescent="0.2">
      <c r="A21002" s="112"/>
    </row>
    <row r="21003" spans="1:19" ht="11.25" thickBot="1" x14ac:dyDescent="0.2">
      <c r="A21003" s="138" t="s">
        <v>364</v>
      </c>
      <c r="B21003" s="112"/>
      <c r="C21003" s="141" t="s">
        <v>14501</v>
      </c>
      <c r="D21003" s="141" t="s">
        <v>14501</v>
      </c>
    </row>
    <row r="21004" spans="1:19" ht="11.25" thickBot="1" x14ac:dyDescent="0.2">
      <c r="A21004" s="112"/>
    </row>
    <row r="21005" spans="1:19" ht="11.25" thickBot="1" x14ac:dyDescent="0.2">
      <c r="A21005" s="139" t="s">
        <v>366</v>
      </c>
      <c r="B21005" s="112"/>
      <c r="C21005" s="141" t="s">
        <v>14501</v>
      </c>
      <c r="D21005" s="141" t="s">
        <v>14501</v>
      </c>
    </row>
    <row r="21006" spans="1:19" ht="10.5" x14ac:dyDescent="0.15">
      <c r="A21006" s="112"/>
    </row>
    <row r="21007" spans="1:19" x14ac:dyDescent="0.15">
      <c r="A21007" s="129"/>
      <c r="B21007" s="86" t="s">
        <v>1307</v>
      </c>
    </row>
    <row r="21008" spans="1:19" ht="9.75" thickBot="1" x14ac:dyDescent="0.2">
      <c r="A21008" s="81" t="s">
        <v>356</v>
      </c>
    </row>
    <row r="21009" spans="1:19" ht="11.25" thickBot="1" x14ac:dyDescent="0.2">
      <c r="A21009" s="106" t="s">
        <v>357</v>
      </c>
      <c r="B21009" s="106" t="s">
        <v>358</v>
      </c>
      <c r="C21009" s="146" t="s">
        <v>14494</v>
      </c>
      <c r="D21009" s="146" t="s">
        <v>14495</v>
      </c>
      <c r="E21009" s="146" t="s">
        <v>14496</v>
      </c>
      <c r="F21009" s="146" t="s">
        <v>0</v>
      </c>
      <c r="G21009" s="146" t="s">
        <v>1</v>
      </c>
      <c r="H21009" s="146" t="s">
        <v>2</v>
      </c>
      <c r="I21009" s="146" t="s">
        <v>14497</v>
      </c>
      <c r="J21009" s="146" t="s">
        <v>3</v>
      </c>
      <c r="K21009" s="146" t="s">
        <v>14498</v>
      </c>
      <c r="L21009" s="146" t="s">
        <v>7</v>
      </c>
      <c r="M21009" s="146" t="s">
        <v>14499</v>
      </c>
      <c r="N21009" s="146" t="s">
        <v>10</v>
      </c>
      <c r="O21009" s="146" t="s">
        <v>11</v>
      </c>
      <c r="P21009" s="146" t="s">
        <v>12</v>
      </c>
      <c r="Q21009" s="146" t="s">
        <v>13</v>
      </c>
      <c r="R21009" s="146" t="s">
        <v>14</v>
      </c>
      <c r="S21009" s="146" t="s">
        <v>15</v>
      </c>
    </row>
    <row r="21010" spans="1:19" ht="11.25" thickBot="1" x14ac:dyDescent="0.2">
      <c r="A21010" s="112"/>
      <c r="B21010" s="112"/>
      <c r="C21010" s="146" t="s">
        <v>111</v>
      </c>
      <c r="D21010" s="146" t="s">
        <v>111</v>
      </c>
      <c r="E21010" s="146" t="s">
        <v>111</v>
      </c>
      <c r="F21010" s="146" t="s">
        <v>111</v>
      </c>
      <c r="G21010" s="146" t="s">
        <v>111</v>
      </c>
      <c r="H21010" s="146" t="s">
        <v>111</v>
      </c>
      <c r="I21010" s="146" t="s">
        <v>111</v>
      </c>
      <c r="J21010" s="146" t="s">
        <v>111</v>
      </c>
      <c r="K21010" s="146" t="s">
        <v>111</v>
      </c>
      <c r="L21010" s="146" t="s">
        <v>111</v>
      </c>
      <c r="M21010" s="146" t="s">
        <v>111</v>
      </c>
      <c r="N21010" s="146" t="s">
        <v>111</v>
      </c>
      <c r="O21010" s="146" t="s">
        <v>111</v>
      </c>
      <c r="P21010" s="146" t="s">
        <v>111</v>
      </c>
      <c r="Q21010" s="146" t="s">
        <v>111</v>
      </c>
      <c r="R21010" s="146" t="s">
        <v>111</v>
      </c>
      <c r="S21010" s="146" t="s">
        <v>111</v>
      </c>
    </row>
    <row r="21011" spans="1:19" ht="11.25" thickBot="1" x14ac:dyDescent="0.2">
      <c r="A21011" s="107">
        <v>1</v>
      </c>
      <c r="B21011" s="132">
        <v>0.50938657407407406</v>
      </c>
      <c r="C21011" s="141" t="s">
        <v>14500</v>
      </c>
      <c r="D21011" s="141" t="s">
        <v>14500</v>
      </c>
      <c r="E21011" s="108">
        <v>1E-3</v>
      </c>
      <c r="F21011" s="108">
        <v>0</v>
      </c>
      <c r="G21011" s="141" t="s">
        <v>14529</v>
      </c>
      <c r="H21011" s="141" t="s">
        <v>14528</v>
      </c>
      <c r="I21011" s="108">
        <v>-4.1000000000000002E-2</v>
      </c>
      <c r="J21011" s="141" t="s">
        <v>14500</v>
      </c>
      <c r="K21011" s="108">
        <v>-0.72899999999999998</v>
      </c>
      <c r="L21011" s="133">
        <v>0.59621000000000002</v>
      </c>
      <c r="M21011" s="141" t="s">
        <v>14500</v>
      </c>
      <c r="N21011" s="141" t="s">
        <v>14500</v>
      </c>
      <c r="O21011" s="108">
        <v>0</v>
      </c>
      <c r="P21011" s="108">
        <v>0</v>
      </c>
      <c r="Q21011" s="108">
        <v>1E-3</v>
      </c>
      <c r="R21011" s="141" t="s">
        <v>14500</v>
      </c>
      <c r="S21011" s="141" t="s">
        <v>14500</v>
      </c>
    </row>
    <row r="21012" spans="1:19" ht="11.25" thickBot="1" x14ac:dyDescent="0.2">
      <c r="A21012" s="112"/>
    </row>
    <row r="21013" spans="1:19" ht="11.25" thickBot="1" x14ac:dyDescent="0.2">
      <c r="A21013" s="135" t="s">
        <v>362</v>
      </c>
      <c r="B21013" s="112"/>
      <c r="C21013" s="141" t="s">
        <v>14501</v>
      </c>
      <c r="D21013" s="141" t="s">
        <v>14501</v>
      </c>
      <c r="E21013" s="136">
        <v>1E-3</v>
      </c>
      <c r="F21013" s="136">
        <v>0</v>
      </c>
      <c r="G21013" s="141" t="s">
        <v>14531</v>
      </c>
      <c r="H21013" s="141" t="s">
        <v>14530</v>
      </c>
      <c r="I21013" s="136">
        <v>-4.1000000000000002E-2</v>
      </c>
      <c r="J21013" s="141" t="s">
        <v>14501</v>
      </c>
      <c r="K21013" s="136">
        <v>-0.72899999999999998</v>
      </c>
      <c r="L21013" s="137">
        <v>0.59621000000000002</v>
      </c>
      <c r="M21013" s="141" t="s">
        <v>14501</v>
      </c>
      <c r="N21013" s="141" t="s">
        <v>14501</v>
      </c>
      <c r="O21013" s="136">
        <v>0</v>
      </c>
      <c r="P21013" s="136">
        <v>0</v>
      </c>
      <c r="Q21013" s="136">
        <v>1E-3</v>
      </c>
      <c r="R21013" s="141" t="s">
        <v>14501</v>
      </c>
      <c r="S21013" s="141" t="s">
        <v>14501</v>
      </c>
    </row>
    <row r="21014" spans="1:19" ht="11.25" thickBot="1" x14ac:dyDescent="0.2">
      <c r="A21014" s="112"/>
    </row>
    <row r="21015" spans="1:19" ht="11.25" thickBot="1" x14ac:dyDescent="0.2">
      <c r="A21015" s="138" t="s">
        <v>364</v>
      </c>
      <c r="B21015" s="112"/>
      <c r="C21015" s="141" t="s">
        <v>14501</v>
      </c>
      <c r="D21015" s="141" t="s">
        <v>14501</v>
      </c>
      <c r="E21015" s="136">
        <v>0</v>
      </c>
      <c r="F21015" s="136">
        <v>0</v>
      </c>
      <c r="G21015" s="141" t="s">
        <v>14501</v>
      </c>
      <c r="H21015" s="141" t="s">
        <v>14501</v>
      </c>
      <c r="I21015" s="136">
        <v>0</v>
      </c>
      <c r="J21015" s="141" t="s">
        <v>14501</v>
      </c>
      <c r="K21015" s="136">
        <v>0</v>
      </c>
      <c r="L21015" s="140" t="s">
        <v>3713</v>
      </c>
      <c r="M21015" s="141" t="s">
        <v>14501</v>
      </c>
      <c r="N21015" s="141" t="s">
        <v>14501</v>
      </c>
      <c r="O21015" s="136">
        <v>0</v>
      </c>
      <c r="P21015" s="136">
        <v>0</v>
      </c>
      <c r="Q21015" s="136">
        <v>0</v>
      </c>
      <c r="R21015" s="141" t="s">
        <v>14501</v>
      </c>
      <c r="S21015" s="141" t="s">
        <v>14501</v>
      </c>
    </row>
    <row r="21016" spans="1:19" ht="11.25" thickBot="1" x14ac:dyDescent="0.2">
      <c r="A21016" s="112"/>
    </row>
    <row r="21017" spans="1:19" ht="11.25" thickBot="1" x14ac:dyDescent="0.2">
      <c r="A21017" s="139" t="s">
        <v>366</v>
      </c>
      <c r="B21017" s="112"/>
      <c r="C21017" s="141" t="s">
        <v>14501</v>
      </c>
      <c r="D21017" s="141" t="s">
        <v>14501</v>
      </c>
      <c r="E21017" s="136">
        <v>0</v>
      </c>
      <c r="F21017" s="136">
        <v>0</v>
      </c>
      <c r="G21017" s="141" t="s">
        <v>14501</v>
      </c>
      <c r="H21017" s="141" t="s">
        <v>14501</v>
      </c>
      <c r="I21017" s="136">
        <v>0</v>
      </c>
      <c r="J21017" s="141" t="s">
        <v>14501</v>
      </c>
      <c r="K21017" s="136">
        <v>0</v>
      </c>
      <c r="L21017" s="140" t="s">
        <v>3713</v>
      </c>
      <c r="M21017" s="141" t="s">
        <v>14501</v>
      </c>
      <c r="N21017" s="141" t="s">
        <v>14501</v>
      </c>
      <c r="O21017" s="136">
        <v>0</v>
      </c>
      <c r="P21017" s="136">
        <v>0</v>
      </c>
      <c r="Q21017" s="136">
        <v>0</v>
      </c>
      <c r="R21017" s="141" t="s">
        <v>14501</v>
      </c>
      <c r="S21017" s="141" t="s">
        <v>14501</v>
      </c>
    </row>
    <row r="21018" spans="1:19" ht="11.25" thickBot="1" x14ac:dyDescent="0.2">
      <c r="A21018" s="112"/>
    </row>
    <row r="21019" spans="1:19" ht="11.25" thickBot="1" x14ac:dyDescent="0.2">
      <c r="A21019" s="106" t="s">
        <v>357</v>
      </c>
      <c r="B21019" s="106" t="s">
        <v>358</v>
      </c>
      <c r="C21019" s="146" t="s">
        <v>16</v>
      </c>
      <c r="D21019" s="146" t="s">
        <v>14502</v>
      </c>
      <c r="E21019" s="146" t="s">
        <v>14503</v>
      </c>
      <c r="F21019" s="146" t="s">
        <v>20</v>
      </c>
      <c r="G21019" s="146" t="s">
        <v>21</v>
      </c>
      <c r="H21019" s="146" t="s">
        <v>22</v>
      </c>
      <c r="I21019" s="146" t="s">
        <v>23</v>
      </c>
      <c r="J21019" s="146" t="s">
        <v>24</v>
      </c>
      <c r="K21019" s="146" t="s">
        <v>26</v>
      </c>
      <c r="L21019" s="146" t="s">
        <v>14504</v>
      </c>
      <c r="M21019" s="146" t="s">
        <v>27</v>
      </c>
      <c r="N21019" s="146" t="s">
        <v>28</v>
      </c>
      <c r="O21019" s="146" t="s">
        <v>29</v>
      </c>
      <c r="P21019" s="146" t="s">
        <v>30</v>
      </c>
      <c r="Q21019" s="146" t="s">
        <v>14505</v>
      </c>
      <c r="R21019" s="146" t="s">
        <v>32</v>
      </c>
      <c r="S21019" s="146" t="s">
        <v>33</v>
      </c>
    </row>
    <row r="21020" spans="1:19" ht="11.25" thickBot="1" x14ac:dyDescent="0.2">
      <c r="A21020" s="112"/>
      <c r="B21020" s="112"/>
      <c r="C21020" s="146" t="s">
        <v>111</v>
      </c>
      <c r="D21020" s="146" t="s">
        <v>111</v>
      </c>
      <c r="E21020" s="146" t="s">
        <v>111</v>
      </c>
      <c r="F21020" s="146" t="s">
        <v>111</v>
      </c>
      <c r="G21020" s="146" t="s">
        <v>111</v>
      </c>
      <c r="H21020" s="146" t="s">
        <v>111</v>
      </c>
      <c r="I21020" s="146" t="s">
        <v>111</v>
      </c>
      <c r="J21020" s="146" t="s">
        <v>111</v>
      </c>
      <c r="K21020" s="146" t="s">
        <v>111</v>
      </c>
      <c r="L21020" s="146" t="s">
        <v>111</v>
      </c>
      <c r="M21020" s="146" t="s">
        <v>111</v>
      </c>
      <c r="N21020" s="146" t="s">
        <v>111</v>
      </c>
      <c r="O21020" s="146" t="s">
        <v>111</v>
      </c>
      <c r="P21020" s="146" t="s">
        <v>111</v>
      </c>
      <c r="Q21020" s="146" t="s">
        <v>111</v>
      </c>
      <c r="R21020" s="146" t="s">
        <v>111</v>
      </c>
      <c r="S21020" s="146" t="s">
        <v>111</v>
      </c>
    </row>
    <row r="21021" spans="1:19" ht="11.25" thickBot="1" x14ac:dyDescent="0.2">
      <c r="A21021" s="107">
        <v>1</v>
      </c>
      <c r="B21021" s="132">
        <v>0.50938657407407406</v>
      </c>
      <c r="C21021" s="108">
        <v>7.0000000000000001E-3</v>
      </c>
      <c r="D21021" s="108">
        <v>-2E-3</v>
      </c>
      <c r="E21021" s="141" t="s">
        <v>14500</v>
      </c>
      <c r="F21021" s="133">
        <v>0.54610000000000003</v>
      </c>
      <c r="G21021" s="141" t="s">
        <v>14512</v>
      </c>
      <c r="H21021" s="141" t="s">
        <v>14513</v>
      </c>
      <c r="I21021" s="141" t="s">
        <v>14500</v>
      </c>
      <c r="J21021" s="141" t="s">
        <v>14529</v>
      </c>
      <c r="K21021" s="133">
        <v>0.53251999999999999</v>
      </c>
      <c r="L21021" s="108">
        <v>7.0000000000000001E-3</v>
      </c>
      <c r="M21021" s="141" t="s">
        <v>14500</v>
      </c>
      <c r="N21021" s="108">
        <v>4.0000000000000001E-3</v>
      </c>
      <c r="O21021" s="141" t="s">
        <v>14500</v>
      </c>
      <c r="P21021" s="141" t="s">
        <v>14500</v>
      </c>
      <c r="Q21021" s="108">
        <v>-2.5999999999999999E-2</v>
      </c>
      <c r="R21021" s="108">
        <v>0</v>
      </c>
      <c r="S21021" s="141" t="s">
        <v>14500</v>
      </c>
    </row>
    <row r="21022" spans="1:19" ht="11.25" thickBot="1" x14ac:dyDescent="0.2">
      <c r="A21022" s="112"/>
    </row>
    <row r="21023" spans="1:19" ht="11.25" thickBot="1" x14ac:dyDescent="0.2">
      <c r="A21023" s="135" t="s">
        <v>362</v>
      </c>
      <c r="B21023" s="112"/>
      <c r="C21023" s="136">
        <v>7.0000000000000001E-3</v>
      </c>
      <c r="D21023" s="136">
        <v>-2E-3</v>
      </c>
      <c r="E21023" s="141" t="s">
        <v>14501</v>
      </c>
      <c r="F21023" s="137">
        <v>0.54610000000000003</v>
      </c>
      <c r="G21023" s="141" t="s">
        <v>14514</v>
      </c>
      <c r="H21023" s="141" t="s">
        <v>14515</v>
      </c>
      <c r="I21023" s="141" t="s">
        <v>14501</v>
      </c>
      <c r="J21023" s="141" t="s">
        <v>14531</v>
      </c>
      <c r="K21023" s="137">
        <v>0.53251999999999999</v>
      </c>
      <c r="L21023" s="136">
        <v>7.0000000000000001E-3</v>
      </c>
      <c r="M21023" s="141" t="s">
        <v>14501</v>
      </c>
      <c r="N21023" s="136">
        <v>4.0000000000000001E-3</v>
      </c>
      <c r="O21023" s="141" t="s">
        <v>14501</v>
      </c>
      <c r="P21023" s="141" t="s">
        <v>14501</v>
      </c>
      <c r="Q21023" s="136">
        <v>-2.5999999999999999E-2</v>
      </c>
      <c r="R21023" s="136">
        <v>0</v>
      </c>
      <c r="S21023" s="141" t="s">
        <v>14501</v>
      </c>
    </row>
    <row r="21024" spans="1:19" ht="11.25" thickBot="1" x14ac:dyDescent="0.2">
      <c r="A21024" s="112"/>
    </row>
    <row r="21025" spans="1:19" ht="11.25" thickBot="1" x14ac:dyDescent="0.2">
      <c r="A21025" s="138" t="s">
        <v>364</v>
      </c>
      <c r="B21025" s="112"/>
      <c r="C21025" s="136">
        <v>0</v>
      </c>
      <c r="D21025" s="136">
        <v>0</v>
      </c>
      <c r="E21025" s="141" t="s">
        <v>14501</v>
      </c>
      <c r="F21025" s="140" t="s">
        <v>3713</v>
      </c>
      <c r="G21025" s="141" t="s">
        <v>14501</v>
      </c>
      <c r="H21025" s="141" t="s">
        <v>14501</v>
      </c>
      <c r="I21025" s="141" t="s">
        <v>14501</v>
      </c>
      <c r="J21025" s="141" t="s">
        <v>14501</v>
      </c>
      <c r="K21025" s="140" t="s">
        <v>3713</v>
      </c>
      <c r="L21025" s="136">
        <v>0</v>
      </c>
      <c r="M21025" s="141" t="s">
        <v>14501</v>
      </c>
      <c r="N21025" s="136">
        <v>0</v>
      </c>
      <c r="O21025" s="141" t="s">
        <v>14501</v>
      </c>
      <c r="P21025" s="141" t="s">
        <v>14501</v>
      </c>
      <c r="Q21025" s="136">
        <v>0</v>
      </c>
      <c r="R21025" s="136">
        <v>0</v>
      </c>
      <c r="S21025" s="141" t="s">
        <v>14501</v>
      </c>
    </row>
    <row r="21026" spans="1:19" ht="11.25" thickBot="1" x14ac:dyDescent="0.2">
      <c r="A21026" s="112"/>
    </row>
    <row r="21027" spans="1:19" ht="11.25" thickBot="1" x14ac:dyDescent="0.2">
      <c r="A21027" s="139" t="s">
        <v>366</v>
      </c>
      <c r="B21027" s="112"/>
      <c r="C21027" s="136">
        <v>0</v>
      </c>
      <c r="D21027" s="136">
        <v>0</v>
      </c>
      <c r="E21027" s="141" t="s">
        <v>14501</v>
      </c>
      <c r="F21027" s="140" t="s">
        <v>3713</v>
      </c>
      <c r="G21027" s="141" t="s">
        <v>14501</v>
      </c>
      <c r="H21027" s="141" t="s">
        <v>14501</v>
      </c>
      <c r="I21027" s="141" t="s">
        <v>14501</v>
      </c>
      <c r="J21027" s="141" t="s">
        <v>14501</v>
      </c>
      <c r="K21027" s="140" t="s">
        <v>3713</v>
      </c>
      <c r="L21027" s="136">
        <v>0</v>
      </c>
      <c r="M21027" s="141" t="s">
        <v>14501</v>
      </c>
      <c r="N21027" s="136">
        <v>0</v>
      </c>
      <c r="O21027" s="141" t="s">
        <v>14501</v>
      </c>
      <c r="P21027" s="141" t="s">
        <v>14501</v>
      </c>
      <c r="Q21027" s="136">
        <v>0</v>
      </c>
      <c r="R21027" s="136">
        <v>0</v>
      </c>
      <c r="S21027" s="141" t="s">
        <v>14501</v>
      </c>
    </row>
    <row r="21028" spans="1:19" ht="11.25" thickBot="1" x14ac:dyDescent="0.2">
      <c r="A21028" s="112"/>
    </row>
    <row r="21029" spans="1:19" ht="11.25" thickBot="1" x14ac:dyDescent="0.2">
      <c r="A21029" s="106" t="s">
        <v>357</v>
      </c>
      <c r="B21029" s="106" t="s">
        <v>358</v>
      </c>
      <c r="C21029" s="146" t="s">
        <v>35</v>
      </c>
      <c r="D21029" s="146" t="s">
        <v>36</v>
      </c>
      <c r="E21029" s="146" t="s">
        <v>14506</v>
      </c>
      <c r="F21029" s="146" t="s">
        <v>38</v>
      </c>
      <c r="G21029" s="146" t="s">
        <v>39</v>
      </c>
      <c r="H21029" s="146" t="s">
        <v>41</v>
      </c>
      <c r="I21029" s="146" t="s">
        <v>42</v>
      </c>
      <c r="J21029" s="146" t="s">
        <v>43</v>
      </c>
      <c r="K21029" s="146" t="s">
        <v>44</v>
      </c>
      <c r="L21029" s="146" t="s">
        <v>45</v>
      </c>
      <c r="M21029" s="146" t="s">
        <v>46</v>
      </c>
      <c r="N21029" s="146" t="s">
        <v>47</v>
      </c>
      <c r="O21029" s="146" t="s">
        <v>48</v>
      </c>
      <c r="P21029" s="146" t="s">
        <v>49</v>
      </c>
      <c r="Q21029" s="146" t="s">
        <v>50</v>
      </c>
      <c r="R21029" s="146" t="s">
        <v>51</v>
      </c>
      <c r="S21029" s="146" t="s">
        <v>52</v>
      </c>
    </row>
    <row r="21030" spans="1:19" ht="11.25" thickBot="1" x14ac:dyDescent="0.2">
      <c r="A21030" s="112"/>
      <c r="B21030" s="112"/>
      <c r="C21030" s="146" t="s">
        <v>111</v>
      </c>
      <c r="D21030" s="146" t="s">
        <v>111</v>
      </c>
      <c r="E21030" s="146" t="s">
        <v>111</v>
      </c>
      <c r="F21030" s="146" t="s">
        <v>111</v>
      </c>
      <c r="G21030" s="146" t="s">
        <v>111</v>
      </c>
      <c r="H21030" s="146" t="s">
        <v>111</v>
      </c>
      <c r="I21030" s="146" t="s">
        <v>111</v>
      </c>
      <c r="J21030" s="146" t="s">
        <v>111</v>
      </c>
      <c r="K21030" s="146" t="s">
        <v>111</v>
      </c>
      <c r="L21030" s="146" t="s">
        <v>111</v>
      </c>
      <c r="M21030" s="146" t="s">
        <v>111</v>
      </c>
      <c r="N21030" s="146" t="s">
        <v>111</v>
      </c>
      <c r="O21030" s="146" t="s">
        <v>111</v>
      </c>
      <c r="P21030" s="146" t="s">
        <v>111</v>
      </c>
      <c r="Q21030" s="146" t="s">
        <v>111</v>
      </c>
      <c r="R21030" s="146" t="s">
        <v>111</v>
      </c>
      <c r="S21030" s="146" t="s">
        <v>111</v>
      </c>
    </row>
    <row r="21031" spans="1:19" ht="11.25" thickBot="1" x14ac:dyDescent="0.2">
      <c r="A21031" s="107">
        <v>1</v>
      </c>
      <c r="B21031" s="132">
        <v>0.50938657407407406</v>
      </c>
      <c r="C21031" s="133">
        <v>0.48219000000000001</v>
      </c>
      <c r="D21031" s="141" t="s">
        <v>14500</v>
      </c>
      <c r="E21031" s="141" t="s">
        <v>14500</v>
      </c>
      <c r="F21031" s="141" t="s">
        <v>14500</v>
      </c>
      <c r="G21031" s="141" t="s">
        <v>14500</v>
      </c>
      <c r="H21031" s="141" t="s">
        <v>14548</v>
      </c>
      <c r="I21031" s="141" t="s">
        <v>14500</v>
      </c>
      <c r="J21031" s="108">
        <v>-1E-3</v>
      </c>
      <c r="K21031" s="141" t="s">
        <v>14500</v>
      </c>
      <c r="L21031" s="141" t="s">
        <v>14516</v>
      </c>
      <c r="M21031" s="141" t="s">
        <v>14500</v>
      </c>
      <c r="N21031" s="141" t="s">
        <v>14500</v>
      </c>
      <c r="O21031" s="141" t="s">
        <v>14500</v>
      </c>
      <c r="P21031" s="141" t="s">
        <v>14500</v>
      </c>
      <c r="Q21031" s="141" t="s">
        <v>14500</v>
      </c>
      <c r="R21031" s="141" t="s">
        <v>14500</v>
      </c>
      <c r="S21031" s="141" t="s">
        <v>14500</v>
      </c>
    </row>
    <row r="21032" spans="1:19" ht="11.25" thickBot="1" x14ac:dyDescent="0.2">
      <c r="A21032" s="112"/>
    </row>
    <row r="21033" spans="1:19" ht="11.25" thickBot="1" x14ac:dyDescent="0.2">
      <c r="A21033" s="135" t="s">
        <v>362</v>
      </c>
      <c r="B21033" s="112"/>
      <c r="C21033" s="137">
        <v>0.48219000000000001</v>
      </c>
      <c r="D21033" s="141" t="s">
        <v>14501</v>
      </c>
      <c r="E21033" s="141" t="s">
        <v>14501</v>
      </c>
      <c r="F21033" s="141" t="s">
        <v>14501</v>
      </c>
      <c r="G21033" s="141" t="s">
        <v>14501</v>
      </c>
      <c r="H21033" s="141" t="s">
        <v>14549</v>
      </c>
      <c r="I21033" s="141" t="s">
        <v>14501</v>
      </c>
      <c r="J21033" s="136">
        <v>-1E-3</v>
      </c>
      <c r="K21033" s="141" t="s">
        <v>14501</v>
      </c>
      <c r="L21033" s="141" t="s">
        <v>14517</v>
      </c>
      <c r="M21033" s="141" t="s">
        <v>14501</v>
      </c>
      <c r="N21033" s="141" t="s">
        <v>14501</v>
      </c>
      <c r="O21033" s="141" t="s">
        <v>14501</v>
      </c>
      <c r="P21033" s="141" t="s">
        <v>14501</v>
      </c>
      <c r="Q21033" s="141" t="s">
        <v>14501</v>
      </c>
      <c r="R21033" s="141" t="s">
        <v>14501</v>
      </c>
      <c r="S21033" s="141" t="s">
        <v>14501</v>
      </c>
    </row>
    <row r="21034" spans="1:19" ht="11.25" thickBot="1" x14ac:dyDescent="0.2">
      <c r="A21034" s="112"/>
    </row>
    <row r="21035" spans="1:19" ht="11.25" thickBot="1" x14ac:dyDescent="0.2">
      <c r="A21035" s="138" t="s">
        <v>364</v>
      </c>
      <c r="B21035" s="112"/>
      <c r="C21035" s="140" t="s">
        <v>3713</v>
      </c>
      <c r="D21035" s="141" t="s">
        <v>14501</v>
      </c>
      <c r="E21035" s="141" t="s">
        <v>14501</v>
      </c>
      <c r="F21035" s="141" t="s">
        <v>14501</v>
      </c>
      <c r="G21035" s="141" t="s">
        <v>14501</v>
      </c>
      <c r="H21035" s="141" t="s">
        <v>14501</v>
      </c>
      <c r="I21035" s="141" t="s">
        <v>14501</v>
      </c>
      <c r="J21035" s="136">
        <v>0</v>
      </c>
      <c r="K21035" s="141" t="s">
        <v>14501</v>
      </c>
      <c r="L21035" s="141" t="s">
        <v>14501</v>
      </c>
      <c r="M21035" s="141" t="s">
        <v>14501</v>
      </c>
      <c r="N21035" s="141" t="s">
        <v>14501</v>
      </c>
      <c r="O21035" s="141" t="s">
        <v>14501</v>
      </c>
      <c r="P21035" s="141" t="s">
        <v>14501</v>
      </c>
      <c r="Q21035" s="141" t="s">
        <v>14501</v>
      </c>
      <c r="R21035" s="141" t="s">
        <v>14501</v>
      </c>
      <c r="S21035" s="141" t="s">
        <v>14501</v>
      </c>
    </row>
    <row r="21036" spans="1:19" ht="11.25" thickBot="1" x14ac:dyDescent="0.2">
      <c r="A21036" s="112"/>
    </row>
    <row r="21037" spans="1:19" ht="11.25" thickBot="1" x14ac:dyDescent="0.2">
      <c r="A21037" s="139" t="s">
        <v>366</v>
      </c>
      <c r="B21037" s="112"/>
      <c r="C21037" s="140" t="s">
        <v>3713</v>
      </c>
      <c r="D21037" s="141" t="s">
        <v>14501</v>
      </c>
      <c r="E21037" s="141" t="s">
        <v>14501</v>
      </c>
      <c r="F21037" s="141" t="s">
        <v>14501</v>
      </c>
      <c r="G21037" s="141" t="s">
        <v>14501</v>
      </c>
      <c r="H21037" s="141" t="s">
        <v>14501</v>
      </c>
      <c r="I21037" s="141" t="s">
        <v>14501</v>
      </c>
      <c r="J21037" s="136">
        <v>0</v>
      </c>
      <c r="K21037" s="141" t="s">
        <v>14501</v>
      </c>
      <c r="L21037" s="141" t="s">
        <v>14501</v>
      </c>
      <c r="M21037" s="141" t="s">
        <v>14501</v>
      </c>
      <c r="N21037" s="141" t="s">
        <v>14501</v>
      </c>
      <c r="O21037" s="141" t="s">
        <v>14501</v>
      </c>
      <c r="P21037" s="141" t="s">
        <v>14501</v>
      </c>
      <c r="Q21037" s="141" t="s">
        <v>14501</v>
      </c>
      <c r="R21037" s="141" t="s">
        <v>14501</v>
      </c>
      <c r="S21037" s="141" t="s">
        <v>14501</v>
      </c>
    </row>
    <row r="21038" spans="1:19" ht="11.25" thickBot="1" x14ac:dyDescent="0.2">
      <c r="A21038" s="112"/>
    </row>
    <row r="21039" spans="1:19" ht="11.25" thickBot="1" x14ac:dyDescent="0.2">
      <c r="A21039" s="106" t="s">
        <v>357</v>
      </c>
      <c r="B21039" s="106" t="s">
        <v>358</v>
      </c>
      <c r="C21039" s="146" t="s">
        <v>53</v>
      </c>
      <c r="D21039" s="146" t="s">
        <v>54</v>
      </c>
      <c r="E21039" s="146" t="s">
        <v>55</v>
      </c>
      <c r="F21039" s="146" t="s">
        <v>56</v>
      </c>
      <c r="G21039" s="146" t="s">
        <v>14507</v>
      </c>
      <c r="H21039" s="146" t="s">
        <v>57</v>
      </c>
      <c r="I21039" s="146" t="s">
        <v>59</v>
      </c>
      <c r="J21039" s="146" t="s">
        <v>14508</v>
      </c>
      <c r="K21039" s="146" t="s">
        <v>60</v>
      </c>
      <c r="L21039" s="146" t="s">
        <v>61</v>
      </c>
      <c r="M21039" s="146" t="s">
        <v>62</v>
      </c>
      <c r="N21039" s="146" t="s">
        <v>14509</v>
      </c>
      <c r="O21039" s="146" t="s">
        <v>63</v>
      </c>
      <c r="P21039" s="146" t="s">
        <v>64</v>
      </c>
      <c r="Q21039" s="146" t="s">
        <v>66</v>
      </c>
      <c r="R21039" s="146" t="s">
        <v>14510</v>
      </c>
      <c r="S21039" s="146" t="s">
        <v>67</v>
      </c>
    </row>
    <row r="21040" spans="1:19" ht="11.25" thickBot="1" x14ac:dyDescent="0.2">
      <c r="A21040" s="112"/>
      <c r="B21040" s="112"/>
      <c r="C21040" s="146" t="s">
        <v>111</v>
      </c>
      <c r="D21040" s="146" t="s">
        <v>111</v>
      </c>
      <c r="E21040" s="146" t="s">
        <v>111</v>
      </c>
      <c r="F21040" s="146" t="s">
        <v>111</v>
      </c>
      <c r="G21040" s="146" t="s">
        <v>111</v>
      </c>
      <c r="H21040" s="146" t="s">
        <v>111</v>
      </c>
      <c r="I21040" s="146" t="s">
        <v>111</v>
      </c>
      <c r="J21040" s="146" t="s">
        <v>111</v>
      </c>
      <c r="K21040" s="146" t="s">
        <v>111</v>
      </c>
      <c r="L21040" s="146" t="s">
        <v>111</v>
      </c>
      <c r="M21040" s="146" t="s">
        <v>111</v>
      </c>
      <c r="N21040" s="146" t="s">
        <v>111</v>
      </c>
      <c r="O21040" s="146" t="s">
        <v>111</v>
      </c>
      <c r="P21040" s="146" t="s">
        <v>111</v>
      </c>
      <c r="Q21040" s="146" t="s">
        <v>111</v>
      </c>
      <c r="R21040" s="146" t="s">
        <v>111</v>
      </c>
      <c r="S21040" s="146" t="s">
        <v>111</v>
      </c>
    </row>
    <row r="21041" spans="1:19" ht="11.25" thickBot="1" x14ac:dyDescent="0.2">
      <c r="A21041" s="107">
        <v>1</v>
      </c>
      <c r="B21041" s="132">
        <v>0.50938657407407406</v>
      </c>
      <c r="C21041" s="141" t="s">
        <v>14500</v>
      </c>
      <c r="D21041" s="141" t="s">
        <v>14500</v>
      </c>
      <c r="E21041" s="141" t="s">
        <v>14500</v>
      </c>
      <c r="F21041" s="108">
        <v>3.0000000000000001E-3</v>
      </c>
      <c r="G21041" s="108">
        <v>1E-3</v>
      </c>
      <c r="H21041" s="108">
        <v>5.0000000000000001E-3</v>
      </c>
      <c r="I21041" s="141" t="s">
        <v>14500</v>
      </c>
      <c r="J21041" s="141" t="s">
        <v>14518</v>
      </c>
      <c r="K21041" s="141" t="s">
        <v>14500</v>
      </c>
      <c r="L21041" s="141" t="s">
        <v>14500</v>
      </c>
      <c r="M21041" s="108">
        <v>5.0000000000000001E-3</v>
      </c>
      <c r="N21041" s="141" t="s">
        <v>14519</v>
      </c>
      <c r="O21041" s="141" t="s">
        <v>14500</v>
      </c>
      <c r="P21041" s="108">
        <v>6.0000000000000001E-3</v>
      </c>
      <c r="Q21041" s="133">
        <v>0.40075</v>
      </c>
      <c r="R21041" s="141" t="s">
        <v>14500</v>
      </c>
      <c r="S21041" s="141" t="s">
        <v>14500</v>
      </c>
    </row>
    <row r="21042" spans="1:19" ht="11.25" thickBot="1" x14ac:dyDescent="0.2">
      <c r="A21042" s="112"/>
    </row>
    <row r="21043" spans="1:19" ht="11.25" thickBot="1" x14ac:dyDescent="0.2">
      <c r="A21043" s="135" t="s">
        <v>362</v>
      </c>
      <c r="B21043" s="112"/>
      <c r="C21043" s="141" t="s">
        <v>14501</v>
      </c>
      <c r="D21043" s="141" t="s">
        <v>14501</v>
      </c>
      <c r="E21043" s="141" t="s">
        <v>14501</v>
      </c>
      <c r="F21043" s="136">
        <v>3.0000000000000001E-3</v>
      </c>
      <c r="G21043" s="136">
        <v>1E-3</v>
      </c>
      <c r="H21043" s="136">
        <v>5.0000000000000001E-3</v>
      </c>
      <c r="I21043" s="141" t="s">
        <v>14501</v>
      </c>
      <c r="J21043" s="141" t="s">
        <v>14520</v>
      </c>
      <c r="K21043" s="141" t="s">
        <v>14501</v>
      </c>
      <c r="L21043" s="141" t="s">
        <v>14501</v>
      </c>
      <c r="M21043" s="136">
        <v>5.0000000000000001E-3</v>
      </c>
      <c r="N21043" s="141" t="s">
        <v>14521</v>
      </c>
      <c r="O21043" s="141" t="s">
        <v>14501</v>
      </c>
      <c r="P21043" s="136">
        <v>6.0000000000000001E-3</v>
      </c>
      <c r="Q21043" s="137">
        <v>0.40075</v>
      </c>
      <c r="R21043" s="141" t="s">
        <v>14501</v>
      </c>
      <c r="S21043" s="141" t="s">
        <v>14501</v>
      </c>
    </row>
    <row r="21044" spans="1:19" ht="11.25" thickBot="1" x14ac:dyDescent="0.2">
      <c r="A21044" s="112"/>
    </row>
    <row r="21045" spans="1:19" ht="11.25" thickBot="1" x14ac:dyDescent="0.2">
      <c r="A21045" s="138" t="s">
        <v>364</v>
      </c>
      <c r="B21045" s="112"/>
      <c r="C21045" s="141" t="s">
        <v>14501</v>
      </c>
      <c r="D21045" s="141" t="s">
        <v>14501</v>
      </c>
      <c r="E21045" s="141" t="s">
        <v>14501</v>
      </c>
      <c r="F21045" s="136">
        <v>0</v>
      </c>
      <c r="G21045" s="136">
        <v>0</v>
      </c>
      <c r="H21045" s="136">
        <v>0</v>
      </c>
      <c r="I21045" s="141" t="s">
        <v>14501</v>
      </c>
      <c r="J21045" s="141" t="s">
        <v>14501</v>
      </c>
      <c r="K21045" s="141" t="s">
        <v>14501</v>
      </c>
      <c r="L21045" s="141" t="s">
        <v>14501</v>
      </c>
      <c r="M21045" s="136">
        <v>0</v>
      </c>
      <c r="N21045" s="141" t="s">
        <v>14501</v>
      </c>
      <c r="O21045" s="141" t="s">
        <v>14501</v>
      </c>
      <c r="P21045" s="136">
        <v>0</v>
      </c>
      <c r="Q21045" s="140" t="s">
        <v>3713</v>
      </c>
      <c r="R21045" s="141" t="s">
        <v>14501</v>
      </c>
      <c r="S21045" s="141" t="s">
        <v>14501</v>
      </c>
    </row>
    <row r="21046" spans="1:19" ht="11.25" thickBot="1" x14ac:dyDescent="0.2">
      <c r="A21046" s="112"/>
    </row>
    <row r="21047" spans="1:19" ht="11.25" thickBot="1" x14ac:dyDescent="0.2">
      <c r="A21047" s="139" t="s">
        <v>366</v>
      </c>
      <c r="B21047" s="112"/>
      <c r="C21047" s="141" t="s">
        <v>14501</v>
      </c>
      <c r="D21047" s="141" t="s">
        <v>14501</v>
      </c>
      <c r="E21047" s="141" t="s">
        <v>14501</v>
      </c>
      <c r="F21047" s="136">
        <v>0</v>
      </c>
      <c r="G21047" s="136">
        <v>0</v>
      </c>
      <c r="H21047" s="136">
        <v>0</v>
      </c>
      <c r="I21047" s="141" t="s">
        <v>14501</v>
      </c>
      <c r="J21047" s="141" t="s">
        <v>14501</v>
      </c>
      <c r="K21047" s="141" t="s">
        <v>14501</v>
      </c>
      <c r="L21047" s="141" t="s">
        <v>14501</v>
      </c>
      <c r="M21047" s="136">
        <v>0</v>
      </c>
      <c r="N21047" s="141" t="s">
        <v>14501</v>
      </c>
      <c r="O21047" s="141" t="s">
        <v>14501</v>
      </c>
      <c r="P21047" s="136">
        <v>0</v>
      </c>
      <c r="Q21047" s="140" t="s">
        <v>3713</v>
      </c>
      <c r="R21047" s="141" t="s">
        <v>14501</v>
      </c>
      <c r="S21047" s="141" t="s">
        <v>14501</v>
      </c>
    </row>
    <row r="21048" spans="1:19" ht="11.25" thickBot="1" x14ac:dyDescent="0.2">
      <c r="A21048" s="112"/>
    </row>
    <row r="21049" spans="1:19" ht="11.25" thickBot="1" x14ac:dyDescent="0.2">
      <c r="A21049" s="106" t="s">
        <v>357</v>
      </c>
      <c r="B21049" s="106" t="s">
        <v>358</v>
      </c>
      <c r="C21049" s="146" t="s">
        <v>68</v>
      </c>
      <c r="D21049" s="146" t="s">
        <v>14511</v>
      </c>
    </row>
    <row r="21050" spans="1:19" ht="11.25" thickBot="1" x14ac:dyDescent="0.2">
      <c r="A21050" s="112"/>
      <c r="B21050" s="112"/>
      <c r="C21050" s="146" t="s">
        <v>111</v>
      </c>
      <c r="D21050" s="146" t="s">
        <v>111</v>
      </c>
    </row>
    <row r="21051" spans="1:19" ht="11.25" thickBot="1" x14ac:dyDescent="0.2">
      <c r="A21051" s="107">
        <v>1</v>
      </c>
      <c r="B21051" s="132">
        <v>0.50938657407407406</v>
      </c>
      <c r="C21051" s="141" t="s">
        <v>14500</v>
      </c>
      <c r="D21051" s="141" t="s">
        <v>14500</v>
      </c>
    </row>
    <row r="21052" spans="1:19" ht="11.25" thickBot="1" x14ac:dyDescent="0.2">
      <c r="A21052" s="112"/>
    </row>
    <row r="21053" spans="1:19" ht="11.25" thickBot="1" x14ac:dyDescent="0.2">
      <c r="A21053" s="135" t="s">
        <v>362</v>
      </c>
      <c r="B21053" s="112"/>
      <c r="C21053" s="141" t="s">
        <v>14501</v>
      </c>
      <c r="D21053" s="141" t="s">
        <v>14501</v>
      </c>
    </row>
    <row r="21054" spans="1:19" ht="11.25" thickBot="1" x14ac:dyDescent="0.2">
      <c r="A21054" s="112"/>
    </row>
    <row r="21055" spans="1:19" ht="11.25" thickBot="1" x14ac:dyDescent="0.2">
      <c r="A21055" s="138" t="s">
        <v>364</v>
      </c>
      <c r="B21055" s="112"/>
      <c r="C21055" s="141" t="s">
        <v>14501</v>
      </c>
      <c r="D21055" s="141" t="s">
        <v>14501</v>
      </c>
    </row>
    <row r="21056" spans="1:19" ht="11.25" thickBot="1" x14ac:dyDescent="0.2">
      <c r="A21056" s="112"/>
    </row>
    <row r="21057" spans="1:19" ht="11.25" thickBot="1" x14ac:dyDescent="0.2">
      <c r="A21057" s="139" t="s">
        <v>366</v>
      </c>
      <c r="B21057" s="112"/>
      <c r="C21057" s="141" t="s">
        <v>14501</v>
      </c>
      <c r="D21057" s="141" t="s">
        <v>14501</v>
      </c>
    </row>
    <row r="21058" spans="1:19" ht="10.5" x14ac:dyDescent="0.15">
      <c r="A21058" s="112"/>
    </row>
    <row r="21059" spans="1:19" x14ac:dyDescent="0.15">
      <c r="A21059" s="129"/>
      <c r="B21059" s="86" t="s">
        <v>1331</v>
      </c>
    </row>
    <row r="21060" spans="1:19" ht="9.75" thickBot="1" x14ac:dyDescent="0.2">
      <c r="A21060" s="81" t="s">
        <v>356</v>
      </c>
    </row>
    <row r="21061" spans="1:19" ht="11.25" thickBot="1" x14ac:dyDescent="0.2">
      <c r="A21061" s="106" t="s">
        <v>357</v>
      </c>
      <c r="B21061" s="106" t="s">
        <v>358</v>
      </c>
      <c r="C21061" s="146" t="s">
        <v>14494</v>
      </c>
      <c r="D21061" s="146" t="s">
        <v>14495</v>
      </c>
      <c r="E21061" s="146" t="s">
        <v>14496</v>
      </c>
      <c r="F21061" s="146" t="s">
        <v>0</v>
      </c>
      <c r="G21061" s="146" t="s">
        <v>1</v>
      </c>
      <c r="H21061" s="146" t="s">
        <v>2</v>
      </c>
      <c r="I21061" s="146" t="s">
        <v>14497</v>
      </c>
      <c r="J21061" s="146" t="s">
        <v>3</v>
      </c>
      <c r="K21061" s="146" t="s">
        <v>14498</v>
      </c>
      <c r="L21061" s="146" t="s">
        <v>7</v>
      </c>
      <c r="M21061" s="146" t="s">
        <v>14499</v>
      </c>
      <c r="N21061" s="146" t="s">
        <v>10</v>
      </c>
      <c r="O21061" s="146" t="s">
        <v>11</v>
      </c>
      <c r="P21061" s="146" t="s">
        <v>12</v>
      </c>
      <c r="Q21061" s="146" t="s">
        <v>13</v>
      </c>
      <c r="R21061" s="146" t="s">
        <v>14</v>
      </c>
      <c r="S21061" s="146" t="s">
        <v>15</v>
      </c>
    </row>
    <row r="21062" spans="1:19" ht="11.25" thickBot="1" x14ac:dyDescent="0.2">
      <c r="A21062" s="112"/>
      <c r="B21062" s="112"/>
      <c r="C21062" s="146" t="s">
        <v>111</v>
      </c>
      <c r="D21062" s="146" t="s">
        <v>111</v>
      </c>
      <c r="E21062" s="146" t="s">
        <v>111</v>
      </c>
      <c r="F21062" s="146" t="s">
        <v>111</v>
      </c>
      <c r="G21062" s="146" t="s">
        <v>111</v>
      </c>
      <c r="H21062" s="146" t="s">
        <v>111</v>
      </c>
      <c r="I21062" s="146" t="s">
        <v>111</v>
      </c>
      <c r="J21062" s="146" t="s">
        <v>111</v>
      </c>
      <c r="K21062" s="146" t="s">
        <v>111</v>
      </c>
      <c r="L21062" s="146" t="s">
        <v>111</v>
      </c>
      <c r="M21062" s="146" t="s">
        <v>111</v>
      </c>
      <c r="N21062" s="146" t="s">
        <v>111</v>
      </c>
      <c r="O21062" s="146" t="s">
        <v>111</v>
      </c>
      <c r="P21062" s="146" t="s">
        <v>111</v>
      </c>
      <c r="Q21062" s="146" t="s">
        <v>111</v>
      </c>
      <c r="R21062" s="146" t="s">
        <v>111</v>
      </c>
      <c r="S21062" s="146" t="s">
        <v>111</v>
      </c>
    </row>
    <row r="21063" spans="1:19" ht="11.25" thickBot="1" x14ac:dyDescent="0.2">
      <c r="A21063" s="107">
        <v>1</v>
      </c>
      <c r="B21063" s="132">
        <v>0.5145601851851852</v>
      </c>
      <c r="C21063" s="141" t="s">
        <v>14500</v>
      </c>
      <c r="D21063" s="108">
        <v>1E-3</v>
      </c>
      <c r="E21063" s="141" t="s">
        <v>14500</v>
      </c>
      <c r="F21063" s="108">
        <v>0</v>
      </c>
      <c r="G21063" s="108">
        <v>0</v>
      </c>
      <c r="H21063" s="141" t="s">
        <v>14528</v>
      </c>
      <c r="I21063" s="108">
        <v>-5.2999999999999999E-2</v>
      </c>
      <c r="J21063" s="141" t="s">
        <v>14500</v>
      </c>
      <c r="K21063" s="108">
        <v>3.1E-2</v>
      </c>
      <c r="L21063" s="133">
        <v>0.59692000000000001</v>
      </c>
      <c r="M21063" s="141" t="s">
        <v>14500</v>
      </c>
      <c r="N21063" s="141" t="s">
        <v>14528</v>
      </c>
      <c r="O21063" s="141" t="s">
        <v>14529</v>
      </c>
      <c r="P21063" s="141" t="s">
        <v>14500</v>
      </c>
      <c r="Q21063" s="108">
        <v>2E-3</v>
      </c>
      <c r="R21063" s="141" t="s">
        <v>14500</v>
      </c>
      <c r="S21063" s="141" t="s">
        <v>14500</v>
      </c>
    </row>
    <row r="21064" spans="1:19" ht="11.25" thickBot="1" x14ac:dyDescent="0.2">
      <c r="A21064" s="112"/>
    </row>
    <row r="21065" spans="1:19" ht="11.25" thickBot="1" x14ac:dyDescent="0.2">
      <c r="A21065" s="135" t="s">
        <v>362</v>
      </c>
      <c r="B21065" s="112"/>
      <c r="C21065" s="141" t="s">
        <v>14501</v>
      </c>
      <c r="D21065" s="136">
        <v>1E-3</v>
      </c>
      <c r="E21065" s="141" t="s">
        <v>14501</v>
      </c>
      <c r="F21065" s="136">
        <v>0</v>
      </c>
      <c r="G21065" s="136">
        <v>0</v>
      </c>
      <c r="H21065" s="141" t="s">
        <v>14530</v>
      </c>
      <c r="I21065" s="136">
        <v>-5.2999999999999999E-2</v>
      </c>
      <c r="J21065" s="141" t="s">
        <v>14501</v>
      </c>
      <c r="K21065" s="136">
        <v>3.1E-2</v>
      </c>
      <c r="L21065" s="137">
        <v>0.59692000000000001</v>
      </c>
      <c r="M21065" s="141" t="s">
        <v>14501</v>
      </c>
      <c r="N21065" s="141" t="s">
        <v>14530</v>
      </c>
      <c r="O21065" s="141" t="s">
        <v>14531</v>
      </c>
      <c r="P21065" s="141" t="s">
        <v>14501</v>
      </c>
      <c r="Q21065" s="136">
        <v>2E-3</v>
      </c>
      <c r="R21065" s="141" t="s">
        <v>14501</v>
      </c>
      <c r="S21065" s="141" t="s">
        <v>14501</v>
      </c>
    </row>
    <row r="21066" spans="1:19" ht="11.25" thickBot="1" x14ac:dyDescent="0.2">
      <c r="A21066" s="112"/>
    </row>
    <row r="21067" spans="1:19" ht="11.25" thickBot="1" x14ac:dyDescent="0.2">
      <c r="A21067" s="138" t="s">
        <v>364</v>
      </c>
      <c r="B21067" s="112"/>
      <c r="C21067" s="141" t="s">
        <v>14501</v>
      </c>
      <c r="D21067" s="136">
        <v>0</v>
      </c>
      <c r="E21067" s="141" t="s">
        <v>14501</v>
      </c>
      <c r="F21067" s="136">
        <v>0</v>
      </c>
      <c r="G21067" s="136">
        <v>0</v>
      </c>
      <c r="H21067" s="141" t="s">
        <v>14501</v>
      </c>
      <c r="I21067" s="136">
        <v>0</v>
      </c>
      <c r="J21067" s="141" t="s">
        <v>14501</v>
      </c>
      <c r="K21067" s="136">
        <v>0</v>
      </c>
      <c r="L21067" s="140" t="s">
        <v>3713</v>
      </c>
      <c r="M21067" s="141" t="s">
        <v>14501</v>
      </c>
      <c r="N21067" s="141" t="s">
        <v>14501</v>
      </c>
      <c r="O21067" s="141" t="s">
        <v>14501</v>
      </c>
      <c r="P21067" s="141" t="s">
        <v>14501</v>
      </c>
      <c r="Q21067" s="136">
        <v>0</v>
      </c>
      <c r="R21067" s="141" t="s">
        <v>14501</v>
      </c>
      <c r="S21067" s="141" t="s">
        <v>14501</v>
      </c>
    </row>
    <row r="21068" spans="1:19" ht="11.25" thickBot="1" x14ac:dyDescent="0.2">
      <c r="A21068" s="112"/>
    </row>
    <row r="21069" spans="1:19" ht="11.25" thickBot="1" x14ac:dyDescent="0.2">
      <c r="A21069" s="139" t="s">
        <v>366</v>
      </c>
      <c r="B21069" s="112"/>
      <c r="C21069" s="141" t="s">
        <v>14501</v>
      </c>
      <c r="D21069" s="136">
        <v>0</v>
      </c>
      <c r="E21069" s="141" t="s">
        <v>14501</v>
      </c>
      <c r="F21069" s="136">
        <v>0</v>
      </c>
      <c r="G21069" s="136">
        <v>0</v>
      </c>
      <c r="H21069" s="141" t="s">
        <v>14501</v>
      </c>
      <c r="I21069" s="136">
        <v>0</v>
      </c>
      <c r="J21069" s="141" t="s">
        <v>14501</v>
      </c>
      <c r="K21069" s="136">
        <v>0</v>
      </c>
      <c r="L21069" s="140" t="s">
        <v>3713</v>
      </c>
      <c r="M21069" s="141" t="s">
        <v>14501</v>
      </c>
      <c r="N21069" s="141" t="s">
        <v>14501</v>
      </c>
      <c r="O21069" s="141" t="s">
        <v>14501</v>
      </c>
      <c r="P21069" s="141" t="s">
        <v>14501</v>
      </c>
      <c r="Q21069" s="136">
        <v>0</v>
      </c>
      <c r="R21069" s="141" t="s">
        <v>14501</v>
      </c>
      <c r="S21069" s="141" t="s">
        <v>14501</v>
      </c>
    </row>
    <row r="21070" spans="1:19" ht="11.25" thickBot="1" x14ac:dyDescent="0.2">
      <c r="A21070" s="112"/>
    </row>
    <row r="21071" spans="1:19" ht="11.25" thickBot="1" x14ac:dyDescent="0.2">
      <c r="A21071" s="106" t="s">
        <v>357</v>
      </c>
      <c r="B21071" s="106" t="s">
        <v>358</v>
      </c>
      <c r="C21071" s="146" t="s">
        <v>16</v>
      </c>
      <c r="D21071" s="146" t="s">
        <v>14502</v>
      </c>
      <c r="E21071" s="146" t="s">
        <v>14503</v>
      </c>
      <c r="F21071" s="146" t="s">
        <v>20</v>
      </c>
      <c r="G21071" s="146" t="s">
        <v>21</v>
      </c>
      <c r="H21071" s="146" t="s">
        <v>22</v>
      </c>
      <c r="I21071" s="146" t="s">
        <v>23</v>
      </c>
      <c r="J21071" s="146" t="s">
        <v>24</v>
      </c>
      <c r="K21071" s="146" t="s">
        <v>26</v>
      </c>
      <c r="L21071" s="146" t="s">
        <v>14504</v>
      </c>
      <c r="M21071" s="146" t="s">
        <v>27</v>
      </c>
      <c r="N21071" s="146" t="s">
        <v>28</v>
      </c>
      <c r="O21071" s="146" t="s">
        <v>29</v>
      </c>
      <c r="P21071" s="146" t="s">
        <v>30</v>
      </c>
      <c r="Q21071" s="146" t="s">
        <v>14505</v>
      </c>
      <c r="R21071" s="146" t="s">
        <v>32</v>
      </c>
      <c r="S21071" s="146" t="s">
        <v>33</v>
      </c>
    </row>
    <row r="21072" spans="1:19" ht="11.25" thickBot="1" x14ac:dyDescent="0.2">
      <c r="A21072" s="112"/>
      <c r="B21072" s="112"/>
      <c r="C21072" s="146" t="s">
        <v>111</v>
      </c>
      <c r="D21072" s="146" t="s">
        <v>111</v>
      </c>
      <c r="E21072" s="146" t="s">
        <v>111</v>
      </c>
      <c r="F21072" s="146" t="s">
        <v>111</v>
      </c>
      <c r="G21072" s="146" t="s">
        <v>111</v>
      </c>
      <c r="H21072" s="146" t="s">
        <v>111</v>
      </c>
      <c r="I21072" s="146" t="s">
        <v>111</v>
      </c>
      <c r="J21072" s="146" t="s">
        <v>111</v>
      </c>
      <c r="K21072" s="146" t="s">
        <v>111</v>
      </c>
      <c r="L21072" s="146" t="s">
        <v>111</v>
      </c>
      <c r="M21072" s="146" t="s">
        <v>111</v>
      </c>
      <c r="N21072" s="146" t="s">
        <v>111</v>
      </c>
      <c r="O21072" s="146" t="s">
        <v>111</v>
      </c>
      <c r="P21072" s="146" t="s">
        <v>111</v>
      </c>
      <c r="Q21072" s="146" t="s">
        <v>111</v>
      </c>
      <c r="R21072" s="146" t="s">
        <v>111</v>
      </c>
      <c r="S21072" s="146" t="s">
        <v>111</v>
      </c>
    </row>
    <row r="21073" spans="1:19" ht="11.25" thickBot="1" x14ac:dyDescent="0.2">
      <c r="A21073" s="107">
        <v>1</v>
      </c>
      <c r="B21073" s="132">
        <v>0.5145601851851852</v>
      </c>
      <c r="C21073" s="108">
        <v>4.0000000000000001E-3</v>
      </c>
      <c r="D21073" s="108">
        <v>-3.0000000000000001E-3</v>
      </c>
      <c r="E21073" s="141" t="s">
        <v>14500</v>
      </c>
      <c r="F21073" s="133">
        <v>0.59406000000000003</v>
      </c>
      <c r="G21073" s="141" t="s">
        <v>14512</v>
      </c>
      <c r="H21073" s="141" t="s">
        <v>14513</v>
      </c>
      <c r="I21073" s="141" t="s">
        <v>14500</v>
      </c>
      <c r="J21073" s="141" t="s">
        <v>14529</v>
      </c>
      <c r="K21073" s="133">
        <v>0.56369000000000002</v>
      </c>
      <c r="L21073" s="108">
        <v>6.0000000000000001E-3</v>
      </c>
      <c r="M21073" s="141" t="s">
        <v>14500</v>
      </c>
      <c r="N21073" s="108">
        <v>3.0000000000000001E-3</v>
      </c>
      <c r="O21073" s="141" t="s">
        <v>14500</v>
      </c>
      <c r="P21073" s="141" t="s">
        <v>14500</v>
      </c>
      <c r="Q21073" s="108">
        <v>-1.7000000000000001E-2</v>
      </c>
      <c r="R21073" s="108">
        <v>2E-3</v>
      </c>
      <c r="S21073" s="141" t="s">
        <v>14500</v>
      </c>
    </row>
    <row r="21074" spans="1:19" ht="11.25" thickBot="1" x14ac:dyDescent="0.2">
      <c r="A21074" s="112"/>
    </row>
    <row r="21075" spans="1:19" ht="11.25" thickBot="1" x14ac:dyDescent="0.2">
      <c r="A21075" s="135" t="s">
        <v>362</v>
      </c>
      <c r="B21075" s="112"/>
      <c r="C21075" s="136">
        <v>4.0000000000000001E-3</v>
      </c>
      <c r="D21075" s="136">
        <v>-3.0000000000000001E-3</v>
      </c>
      <c r="E21075" s="141" t="s">
        <v>14501</v>
      </c>
      <c r="F21075" s="137">
        <v>0.59406000000000003</v>
      </c>
      <c r="G21075" s="141" t="s">
        <v>14514</v>
      </c>
      <c r="H21075" s="141" t="s">
        <v>14515</v>
      </c>
      <c r="I21075" s="141" t="s">
        <v>14501</v>
      </c>
      <c r="J21075" s="141" t="s">
        <v>14531</v>
      </c>
      <c r="K21075" s="137">
        <v>0.56369000000000002</v>
      </c>
      <c r="L21075" s="136">
        <v>6.0000000000000001E-3</v>
      </c>
      <c r="M21075" s="141" t="s">
        <v>14501</v>
      </c>
      <c r="N21075" s="136">
        <v>3.0000000000000001E-3</v>
      </c>
      <c r="O21075" s="141" t="s">
        <v>14501</v>
      </c>
      <c r="P21075" s="141" t="s">
        <v>14501</v>
      </c>
      <c r="Q21075" s="136">
        <v>-1.7000000000000001E-2</v>
      </c>
      <c r="R21075" s="136">
        <v>2E-3</v>
      </c>
      <c r="S21075" s="141" t="s">
        <v>14501</v>
      </c>
    </row>
    <row r="21076" spans="1:19" ht="11.25" thickBot="1" x14ac:dyDescent="0.2">
      <c r="A21076" s="112"/>
    </row>
    <row r="21077" spans="1:19" ht="11.25" thickBot="1" x14ac:dyDescent="0.2">
      <c r="A21077" s="138" t="s">
        <v>364</v>
      </c>
      <c r="B21077" s="112"/>
      <c r="C21077" s="136">
        <v>0</v>
      </c>
      <c r="D21077" s="136">
        <v>0</v>
      </c>
      <c r="E21077" s="141" t="s">
        <v>14501</v>
      </c>
      <c r="F21077" s="140" t="s">
        <v>3713</v>
      </c>
      <c r="G21077" s="141" t="s">
        <v>14501</v>
      </c>
      <c r="H21077" s="141" t="s">
        <v>14501</v>
      </c>
      <c r="I21077" s="141" t="s">
        <v>14501</v>
      </c>
      <c r="J21077" s="141" t="s">
        <v>14501</v>
      </c>
      <c r="K21077" s="140" t="s">
        <v>3713</v>
      </c>
      <c r="L21077" s="136">
        <v>0</v>
      </c>
      <c r="M21077" s="141" t="s">
        <v>14501</v>
      </c>
      <c r="N21077" s="136">
        <v>0</v>
      </c>
      <c r="O21077" s="141" t="s">
        <v>14501</v>
      </c>
      <c r="P21077" s="141" t="s">
        <v>14501</v>
      </c>
      <c r="Q21077" s="136">
        <v>0</v>
      </c>
      <c r="R21077" s="136">
        <v>0</v>
      </c>
      <c r="S21077" s="141" t="s">
        <v>14501</v>
      </c>
    </row>
    <row r="21078" spans="1:19" ht="11.25" thickBot="1" x14ac:dyDescent="0.2">
      <c r="A21078" s="112"/>
    </row>
    <row r="21079" spans="1:19" ht="11.25" thickBot="1" x14ac:dyDescent="0.2">
      <c r="A21079" s="139" t="s">
        <v>366</v>
      </c>
      <c r="B21079" s="112"/>
      <c r="C21079" s="136">
        <v>0</v>
      </c>
      <c r="D21079" s="136">
        <v>0</v>
      </c>
      <c r="E21079" s="141" t="s">
        <v>14501</v>
      </c>
      <c r="F21079" s="140" t="s">
        <v>3713</v>
      </c>
      <c r="G21079" s="141" t="s">
        <v>14501</v>
      </c>
      <c r="H21079" s="141" t="s">
        <v>14501</v>
      </c>
      <c r="I21079" s="141" t="s">
        <v>14501</v>
      </c>
      <c r="J21079" s="141" t="s">
        <v>14501</v>
      </c>
      <c r="K21079" s="140" t="s">
        <v>3713</v>
      </c>
      <c r="L21079" s="136">
        <v>0</v>
      </c>
      <c r="M21079" s="141" t="s">
        <v>14501</v>
      </c>
      <c r="N21079" s="136">
        <v>0</v>
      </c>
      <c r="O21079" s="141" t="s">
        <v>14501</v>
      </c>
      <c r="P21079" s="141" t="s">
        <v>14501</v>
      </c>
      <c r="Q21079" s="136">
        <v>0</v>
      </c>
      <c r="R21079" s="136">
        <v>0</v>
      </c>
      <c r="S21079" s="141" t="s">
        <v>14501</v>
      </c>
    </row>
    <row r="21080" spans="1:19" ht="11.25" thickBot="1" x14ac:dyDescent="0.2">
      <c r="A21080" s="112"/>
    </row>
    <row r="21081" spans="1:19" ht="11.25" thickBot="1" x14ac:dyDescent="0.2">
      <c r="A21081" s="106" t="s">
        <v>357</v>
      </c>
      <c r="B21081" s="106" t="s">
        <v>358</v>
      </c>
      <c r="C21081" s="146" t="s">
        <v>35</v>
      </c>
      <c r="D21081" s="146" t="s">
        <v>36</v>
      </c>
      <c r="E21081" s="146" t="s">
        <v>14506</v>
      </c>
      <c r="F21081" s="146" t="s">
        <v>38</v>
      </c>
      <c r="G21081" s="146" t="s">
        <v>39</v>
      </c>
      <c r="H21081" s="146" t="s">
        <v>41</v>
      </c>
      <c r="I21081" s="146" t="s">
        <v>42</v>
      </c>
      <c r="J21081" s="146" t="s">
        <v>43</v>
      </c>
      <c r="K21081" s="146" t="s">
        <v>44</v>
      </c>
      <c r="L21081" s="146" t="s">
        <v>45</v>
      </c>
      <c r="M21081" s="146" t="s">
        <v>46</v>
      </c>
      <c r="N21081" s="146" t="s">
        <v>47</v>
      </c>
      <c r="O21081" s="146" t="s">
        <v>48</v>
      </c>
      <c r="P21081" s="146" t="s">
        <v>49</v>
      </c>
      <c r="Q21081" s="146" t="s">
        <v>50</v>
      </c>
      <c r="R21081" s="146" t="s">
        <v>51</v>
      </c>
      <c r="S21081" s="146" t="s">
        <v>52</v>
      </c>
    </row>
    <row r="21082" spans="1:19" ht="11.25" thickBot="1" x14ac:dyDescent="0.2">
      <c r="A21082" s="112"/>
      <c r="B21082" s="112"/>
      <c r="C21082" s="146" t="s">
        <v>111</v>
      </c>
      <c r="D21082" s="146" t="s">
        <v>111</v>
      </c>
      <c r="E21082" s="146" t="s">
        <v>111</v>
      </c>
      <c r="F21082" s="146" t="s">
        <v>111</v>
      </c>
      <c r="G21082" s="146" t="s">
        <v>111</v>
      </c>
      <c r="H21082" s="146" t="s">
        <v>111</v>
      </c>
      <c r="I21082" s="146" t="s">
        <v>111</v>
      </c>
      <c r="J21082" s="146" t="s">
        <v>111</v>
      </c>
      <c r="K21082" s="146" t="s">
        <v>111</v>
      </c>
      <c r="L21082" s="146" t="s">
        <v>111</v>
      </c>
      <c r="M21082" s="146" t="s">
        <v>111</v>
      </c>
      <c r="N21082" s="146" t="s">
        <v>111</v>
      </c>
      <c r="O21082" s="146" t="s">
        <v>111</v>
      </c>
      <c r="P21082" s="146" t="s">
        <v>111</v>
      </c>
      <c r="Q21082" s="146" t="s">
        <v>111</v>
      </c>
      <c r="R21082" s="146" t="s">
        <v>111</v>
      </c>
      <c r="S21082" s="146" t="s">
        <v>111</v>
      </c>
    </row>
    <row r="21083" spans="1:19" ht="11.25" thickBot="1" x14ac:dyDescent="0.2">
      <c r="A21083" s="107">
        <v>1</v>
      </c>
      <c r="B21083" s="132">
        <v>0.5145601851851852</v>
      </c>
      <c r="C21083" s="133">
        <v>0.49234</v>
      </c>
      <c r="D21083" s="141" t="s">
        <v>14500</v>
      </c>
      <c r="E21083" s="141" t="s">
        <v>14500</v>
      </c>
      <c r="F21083" s="141" t="s">
        <v>14500</v>
      </c>
      <c r="G21083" s="141" t="s">
        <v>14500</v>
      </c>
      <c r="H21083" s="108">
        <v>0</v>
      </c>
      <c r="I21083" s="141" t="s">
        <v>14500</v>
      </c>
      <c r="J21083" s="108">
        <v>-3.0000000000000001E-3</v>
      </c>
      <c r="K21083" s="141" t="s">
        <v>14500</v>
      </c>
      <c r="L21083" s="141" t="s">
        <v>14516</v>
      </c>
      <c r="M21083" s="141" t="s">
        <v>14500</v>
      </c>
      <c r="N21083" s="141" t="s">
        <v>14500</v>
      </c>
      <c r="O21083" s="141" t="s">
        <v>14500</v>
      </c>
      <c r="P21083" s="141" t="s">
        <v>14500</v>
      </c>
      <c r="Q21083" s="141" t="s">
        <v>14500</v>
      </c>
      <c r="R21083" s="141" t="s">
        <v>14500</v>
      </c>
      <c r="S21083" s="141" t="s">
        <v>14500</v>
      </c>
    </row>
    <row r="21084" spans="1:19" ht="11.25" thickBot="1" x14ac:dyDescent="0.2">
      <c r="A21084" s="112"/>
    </row>
    <row r="21085" spans="1:19" ht="11.25" thickBot="1" x14ac:dyDescent="0.2">
      <c r="A21085" s="135" t="s">
        <v>362</v>
      </c>
      <c r="B21085" s="112"/>
      <c r="C21085" s="137">
        <v>0.49234</v>
      </c>
      <c r="D21085" s="141" t="s">
        <v>14501</v>
      </c>
      <c r="E21085" s="141" t="s">
        <v>14501</v>
      </c>
      <c r="F21085" s="141" t="s">
        <v>14501</v>
      </c>
      <c r="G21085" s="141" t="s">
        <v>14501</v>
      </c>
      <c r="H21085" s="136">
        <v>0</v>
      </c>
      <c r="I21085" s="141" t="s">
        <v>14501</v>
      </c>
      <c r="J21085" s="136">
        <v>-3.0000000000000001E-3</v>
      </c>
      <c r="K21085" s="141" t="s">
        <v>14501</v>
      </c>
      <c r="L21085" s="141" t="s">
        <v>14517</v>
      </c>
      <c r="M21085" s="141" t="s">
        <v>14501</v>
      </c>
      <c r="N21085" s="141" t="s">
        <v>14501</v>
      </c>
      <c r="O21085" s="141" t="s">
        <v>14501</v>
      </c>
      <c r="P21085" s="141" t="s">
        <v>14501</v>
      </c>
      <c r="Q21085" s="141" t="s">
        <v>14501</v>
      </c>
      <c r="R21085" s="141" t="s">
        <v>14501</v>
      </c>
      <c r="S21085" s="141" t="s">
        <v>14501</v>
      </c>
    </row>
    <row r="21086" spans="1:19" ht="11.25" thickBot="1" x14ac:dyDescent="0.2">
      <c r="A21086" s="112"/>
    </row>
    <row r="21087" spans="1:19" ht="11.25" thickBot="1" x14ac:dyDescent="0.2">
      <c r="A21087" s="138" t="s">
        <v>364</v>
      </c>
      <c r="B21087" s="112"/>
      <c r="C21087" s="140" t="s">
        <v>3713</v>
      </c>
      <c r="D21087" s="141" t="s">
        <v>14501</v>
      </c>
      <c r="E21087" s="141" t="s">
        <v>14501</v>
      </c>
      <c r="F21087" s="141" t="s">
        <v>14501</v>
      </c>
      <c r="G21087" s="141" t="s">
        <v>14501</v>
      </c>
      <c r="H21087" s="136">
        <v>0</v>
      </c>
      <c r="I21087" s="141" t="s">
        <v>14501</v>
      </c>
      <c r="J21087" s="136">
        <v>0</v>
      </c>
      <c r="K21087" s="141" t="s">
        <v>14501</v>
      </c>
      <c r="L21087" s="141" t="s">
        <v>14501</v>
      </c>
      <c r="M21087" s="141" t="s">
        <v>14501</v>
      </c>
      <c r="N21087" s="141" t="s">
        <v>14501</v>
      </c>
      <c r="O21087" s="141" t="s">
        <v>14501</v>
      </c>
      <c r="P21087" s="141" t="s">
        <v>14501</v>
      </c>
      <c r="Q21087" s="141" t="s">
        <v>14501</v>
      </c>
      <c r="R21087" s="141" t="s">
        <v>14501</v>
      </c>
      <c r="S21087" s="141" t="s">
        <v>14501</v>
      </c>
    </row>
    <row r="21088" spans="1:19" ht="11.25" thickBot="1" x14ac:dyDescent="0.2">
      <c r="A21088" s="112"/>
    </row>
    <row r="21089" spans="1:19" ht="11.25" thickBot="1" x14ac:dyDescent="0.2">
      <c r="A21089" s="139" t="s">
        <v>366</v>
      </c>
      <c r="B21089" s="112"/>
      <c r="C21089" s="140" t="s">
        <v>3713</v>
      </c>
      <c r="D21089" s="141" t="s">
        <v>14501</v>
      </c>
      <c r="E21089" s="141" t="s">
        <v>14501</v>
      </c>
      <c r="F21089" s="141" t="s">
        <v>14501</v>
      </c>
      <c r="G21089" s="141" t="s">
        <v>14501</v>
      </c>
      <c r="H21089" s="136">
        <v>0</v>
      </c>
      <c r="I21089" s="141" t="s">
        <v>14501</v>
      </c>
      <c r="J21089" s="136">
        <v>0</v>
      </c>
      <c r="K21089" s="141" t="s">
        <v>14501</v>
      </c>
      <c r="L21089" s="141" t="s">
        <v>14501</v>
      </c>
      <c r="M21089" s="141" t="s">
        <v>14501</v>
      </c>
      <c r="N21089" s="141" t="s">
        <v>14501</v>
      </c>
      <c r="O21089" s="141" t="s">
        <v>14501</v>
      </c>
      <c r="P21089" s="141" t="s">
        <v>14501</v>
      </c>
      <c r="Q21089" s="141" t="s">
        <v>14501</v>
      </c>
      <c r="R21089" s="141" t="s">
        <v>14501</v>
      </c>
      <c r="S21089" s="141" t="s">
        <v>14501</v>
      </c>
    </row>
    <row r="21090" spans="1:19" ht="11.25" thickBot="1" x14ac:dyDescent="0.2">
      <c r="A21090" s="112"/>
    </row>
    <row r="21091" spans="1:19" ht="11.25" thickBot="1" x14ac:dyDescent="0.2">
      <c r="A21091" s="106" t="s">
        <v>357</v>
      </c>
      <c r="B21091" s="106" t="s">
        <v>358</v>
      </c>
      <c r="C21091" s="146" t="s">
        <v>53</v>
      </c>
      <c r="D21091" s="146" t="s">
        <v>54</v>
      </c>
      <c r="E21091" s="146" t="s">
        <v>55</v>
      </c>
      <c r="F21091" s="146" t="s">
        <v>56</v>
      </c>
      <c r="G21091" s="146" t="s">
        <v>14507</v>
      </c>
      <c r="H21091" s="146" t="s">
        <v>57</v>
      </c>
      <c r="I21091" s="146" t="s">
        <v>59</v>
      </c>
      <c r="J21091" s="146" t="s">
        <v>14508</v>
      </c>
      <c r="K21091" s="146" t="s">
        <v>60</v>
      </c>
      <c r="L21091" s="146" t="s">
        <v>61</v>
      </c>
      <c r="M21091" s="146" t="s">
        <v>62</v>
      </c>
      <c r="N21091" s="146" t="s">
        <v>14509</v>
      </c>
      <c r="O21091" s="146" t="s">
        <v>63</v>
      </c>
      <c r="P21091" s="146" t="s">
        <v>64</v>
      </c>
      <c r="Q21091" s="146" t="s">
        <v>66</v>
      </c>
      <c r="R21091" s="146" t="s">
        <v>14510</v>
      </c>
      <c r="S21091" s="146" t="s">
        <v>67</v>
      </c>
    </row>
    <row r="21092" spans="1:19" ht="11.25" thickBot="1" x14ac:dyDescent="0.2">
      <c r="A21092" s="112"/>
      <c r="B21092" s="112"/>
      <c r="C21092" s="146" t="s">
        <v>111</v>
      </c>
      <c r="D21092" s="146" t="s">
        <v>111</v>
      </c>
      <c r="E21092" s="146" t="s">
        <v>111</v>
      </c>
      <c r="F21092" s="146" t="s">
        <v>111</v>
      </c>
      <c r="G21092" s="146" t="s">
        <v>111</v>
      </c>
      <c r="H21092" s="146" t="s">
        <v>111</v>
      </c>
      <c r="I21092" s="146" t="s">
        <v>111</v>
      </c>
      <c r="J21092" s="146" t="s">
        <v>111</v>
      </c>
      <c r="K21092" s="146" t="s">
        <v>111</v>
      </c>
      <c r="L21092" s="146" t="s">
        <v>111</v>
      </c>
      <c r="M21092" s="146" t="s">
        <v>111</v>
      </c>
      <c r="N21092" s="146" t="s">
        <v>111</v>
      </c>
      <c r="O21092" s="146" t="s">
        <v>111</v>
      </c>
      <c r="P21092" s="146" t="s">
        <v>111</v>
      </c>
      <c r="Q21092" s="146" t="s">
        <v>111</v>
      </c>
      <c r="R21092" s="146" t="s">
        <v>111</v>
      </c>
      <c r="S21092" s="146" t="s">
        <v>111</v>
      </c>
    </row>
    <row r="21093" spans="1:19" ht="11.25" thickBot="1" x14ac:dyDescent="0.2">
      <c r="A21093" s="107">
        <v>1</v>
      </c>
      <c r="B21093" s="132">
        <v>0.5145601851851852</v>
      </c>
      <c r="C21093" s="141" t="s">
        <v>14500</v>
      </c>
      <c r="D21093" s="141" t="s">
        <v>14500</v>
      </c>
      <c r="E21093" s="141" t="s">
        <v>14500</v>
      </c>
      <c r="F21093" s="108">
        <v>3.0000000000000001E-3</v>
      </c>
      <c r="G21093" s="108">
        <v>3.0000000000000001E-3</v>
      </c>
      <c r="H21093" s="141" t="s">
        <v>14500</v>
      </c>
      <c r="I21093" s="141" t="s">
        <v>14500</v>
      </c>
      <c r="J21093" s="141" t="s">
        <v>14518</v>
      </c>
      <c r="K21093" s="141" t="s">
        <v>14500</v>
      </c>
      <c r="L21093" s="141" t="s">
        <v>14500</v>
      </c>
      <c r="M21093" s="108">
        <v>6.0000000000000001E-3</v>
      </c>
      <c r="N21093" s="108">
        <v>-2E-3</v>
      </c>
      <c r="O21093" s="141" t="s">
        <v>14500</v>
      </c>
      <c r="P21093" s="108">
        <v>4.0000000000000001E-3</v>
      </c>
      <c r="Q21093" s="133">
        <v>0.40437000000000001</v>
      </c>
      <c r="R21093" s="141" t="s">
        <v>14500</v>
      </c>
      <c r="S21093" s="108">
        <v>1E-3</v>
      </c>
    </row>
    <row r="21094" spans="1:19" ht="11.25" thickBot="1" x14ac:dyDescent="0.2">
      <c r="A21094" s="112"/>
    </row>
    <row r="21095" spans="1:19" ht="11.25" thickBot="1" x14ac:dyDescent="0.2">
      <c r="A21095" s="135" t="s">
        <v>362</v>
      </c>
      <c r="B21095" s="112"/>
      <c r="C21095" s="141" t="s">
        <v>14501</v>
      </c>
      <c r="D21095" s="141" t="s">
        <v>14501</v>
      </c>
      <c r="E21095" s="141" t="s">
        <v>14501</v>
      </c>
      <c r="F21095" s="136">
        <v>3.0000000000000001E-3</v>
      </c>
      <c r="G21095" s="136">
        <v>3.0000000000000001E-3</v>
      </c>
      <c r="H21095" s="141" t="s">
        <v>14501</v>
      </c>
      <c r="I21095" s="141" t="s">
        <v>14501</v>
      </c>
      <c r="J21095" s="141" t="s">
        <v>14520</v>
      </c>
      <c r="K21095" s="141" t="s">
        <v>14501</v>
      </c>
      <c r="L21095" s="141" t="s">
        <v>14501</v>
      </c>
      <c r="M21095" s="136">
        <v>6.0000000000000001E-3</v>
      </c>
      <c r="N21095" s="136">
        <v>-2E-3</v>
      </c>
      <c r="O21095" s="141" t="s">
        <v>14501</v>
      </c>
      <c r="P21095" s="136">
        <v>4.0000000000000001E-3</v>
      </c>
      <c r="Q21095" s="137">
        <v>0.40437000000000001</v>
      </c>
      <c r="R21095" s="141" t="s">
        <v>14501</v>
      </c>
      <c r="S21095" s="136">
        <v>1E-3</v>
      </c>
    </row>
    <row r="21096" spans="1:19" ht="11.25" thickBot="1" x14ac:dyDescent="0.2">
      <c r="A21096" s="112"/>
    </row>
    <row r="21097" spans="1:19" ht="11.25" thickBot="1" x14ac:dyDescent="0.2">
      <c r="A21097" s="138" t="s">
        <v>364</v>
      </c>
      <c r="B21097" s="112"/>
      <c r="C21097" s="141" t="s">
        <v>14501</v>
      </c>
      <c r="D21097" s="141" t="s">
        <v>14501</v>
      </c>
      <c r="E21097" s="141" t="s">
        <v>14501</v>
      </c>
      <c r="F21097" s="136">
        <v>0</v>
      </c>
      <c r="G21097" s="136">
        <v>0</v>
      </c>
      <c r="H21097" s="141" t="s">
        <v>14501</v>
      </c>
      <c r="I21097" s="141" t="s">
        <v>14501</v>
      </c>
      <c r="J21097" s="141" t="s">
        <v>14501</v>
      </c>
      <c r="K21097" s="141" t="s">
        <v>14501</v>
      </c>
      <c r="L21097" s="141" t="s">
        <v>14501</v>
      </c>
      <c r="M21097" s="136">
        <v>0</v>
      </c>
      <c r="N21097" s="136">
        <v>0</v>
      </c>
      <c r="O21097" s="141" t="s">
        <v>14501</v>
      </c>
      <c r="P21097" s="136">
        <v>0</v>
      </c>
      <c r="Q21097" s="140" t="s">
        <v>3713</v>
      </c>
      <c r="R21097" s="141" t="s">
        <v>14501</v>
      </c>
      <c r="S21097" s="136">
        <v>0</v>
      </c>
    </row>
    <row r="21098" spans="1:19" ht="11.25" thickBot="1" x14ac:dyDescent="0.2">
      <c r="A21098" s="112"/>
    </row>
    <row r="21099" spans="1:19" ht="11.25" thickBot="1" x14ac:dyDescent="0.2">
      <c r="A21099" s="139" t="s">
        <v>366</v>
      </c>
      <c r="B21099" s="112"/>
      <c r="C21099" s="141" t="s">
        <v>14501</v>
      </c>
      <c r="D21099" s="141" t="s">
        <v>14501</v>
      </c>
      <c r="E21099" s="141" t="s">
        <v>14501</v>
      </c>
      <c r="F21099" s="136">
        <v>0</v>
      </c>
      <c r="G21099" s="136">
        <v>0</v>
      </c>
      <c r="H21099" s="141" t="s">
        <v>14501</v>
      </c>
      <c r="I21099" s="141" t="s">
        <v>14501</v>
      </c>
      <c r="J21099" s="141" t="s">
        <v>14501</v>
      </c>
      <c r="K21099" s="141" t="s">
        <v>14501</v>
      </c>
      <c r="L21099" s="141" t="s">
        <v>14501</v>
      </c>
      <c r="M21099" s="136">
        <v>0</v>
      </c>
      <c r="N21099" s="136">
        <v>0</v>
      </c>
      <c r="O21099" s="141" t="s">
        <v>14501</v>
      </c>
      <c r="P21099" s="136">
        <v>0</v>
      </c>
      <c r="Q21099" s="140" t="s">
        <v>3713</v>
      </c>
      <c r="R21099" s="141" t="s">
        <v>14501</v>
      </c>
      <c r="S21099" s="136">
        <v>0</v>
      </c>
    </row>
    <row r="21100" spans="1:19" ht="11.25" thickBot="1" x14ac:dyDescent="0.2">
      <c r="A21100" s="112"/>
    </row>
    <row r="21101" spans="1:19" ht="11.25" thickBot="1" x14ac:dyDescent="0.2">
      <c r="A21101" s="106" t="s">
        <v>357</v>
      </c>
      <c r="B21101" s="106" t="s">
        <v>358</v>
      </c>
      <c r="C21101" s="146" t="s">
        <v>68</v>
      </c>
      <c r="D21101" s="146" t="s">
        <v>14511</v>
      </c>
    </row>
    <row r="21102" spans="1:19" ht="11.25" thickBot="1" x14ac:dyDescent="0.2">
      <c r="A21102" s="112"/>
      <c r="B21102" s="112"/>
      <c r="C21102" s="146" t="s">
        <v>111</v>
      </c>
      <c r="D21102" s="146" t="s">
        <v>111</v>
      </c>
    </row>
    <row r="21103" spans="1:19" ht="11.25" thickBot="1" x14ac:dyDescent="0.2">
      <c r="A21103" s="107">
        <v>1</v>
      </c>
      <c r="B21103" s="132">
        <v>0.5145601851851852</v>
      </c>
      <c r="C21103" s="141" t="s">
        <v>14500</v>
      </c>
      <c r="D21103" s="141" t="s">
        <v>14500</v>
      </c>
    </row>
    <row r="21104" spans="1:19" ht="11.25" thickBot="1" x14ac:dyDescent="0.2">
      <c r="A21104" s="112"/>
    </row>
    <row r="21105" spans="1:19" ht="11.25" thickBot="1" x14ac:dyDescent="0.2">
      <c r="A21105" s="135" t="s">
        <v>362</v>
      </c>
      <c r="B21105" s="112"/>
      <c r="C21105" s="141" t="s">
        <v>14501</v>
      </c>
      <c r="D21105" s="141" t="s">
        <v>14501</v>
      </c>
    </row>
    <row r="21106" spans="1:19" ht="11.25" thickBot="1" x14ac:dyDescent="0.2">
      <c r="A21106" s="112"/>
    </row>
    <row r="21107" spans="1:19" ht="11.25" thickBot="1" x14ac:dyDescent="0.2">
      <c r="A21107" s="138" t="s">
        <v>364</v>
      </c>
      <c r="B21107" s="112"/>
      <c r="C21107" s="141" t="s">
        <v>14501</v>
      </c>
      <c r="D21107" s="141" t="s">
        <v>14501</v>
      </c>
    </row>
    <row r="21108" spans="1:19" ht="11.25" thickBot="1" x14ac:dyDescent="0.2">
      <c r="A21108" s="112"/>
    </row>
    <row r="21109" spans="1:19" ht="11.25" thickBot="1" x14ac:dyDescent="0.2">
      <c r="A21109" s="139" t="s">
        <v>366</v>
      </c>
      <c r="B21109" s="112"/>
      <c r="C21109" s="141" t="s">
        <v>14501</v>
      </c>
      <c r="D21109" s="141" t="s">
        <v>14501</v>
      </c>
    </row>
    <row r="21110" spans="1:19" ht="10.5" x14ac:dyDescent="0.15">
      <c r="A21110" s="112"/>
    </row>
    <row r="21111" spans="1:19" x14ac:dyDescent="0.15">
      <c r="A21111" s="129"/>
      <c r="B21111" s="86" t="s">
        <v>1354</v>
      </c>
    </row>
    <row r="21112" spans="1:19" ht="9.75" thickBot="1" x14ac:dyDescent="0.2">
      <c r="A21112" s="81" t="s">
        <v>356</v>
      </c>
    </row>
    <row r="21113" spans="1:19" ht="11.25" thickBot="1" x14ac:dyDescent="0.2">
      <c r="A21113" s="106" t="s">
        <v>357</v>
      </c>
      <c r="B21113" s="106" t="s">
        <v>358</v>
      </c>
      <c r="C21113" s="146" t="s">
        <v>14494</v>
      </c>
      <c r="D21113" s="146" t="s">
        <v>14495</v>
      </c>
      <c r="E21113" s="146" t="s">
        <v>14496</v>
      </c>
      <c r="F21113" s="146" t="s">
        <v>0</v>
      </c>
      <c r="G21113" s="146" t="s">
        <v>1</v>
      </c>
      <c r="H21113" s="146" t="s">
        <v>2</v>
      </c>
      <c r="I21113" s="146" t="s">
        <v>14497</v>
      </c>
      <c r="J21113" s="146" t="s">
        <v>3</v>
      </c>
      <c r="K21113" s="146" t="s">
        <v>14498</v>
      </c>
      <c r="L21113" s="146" t="s">
        <v>7</v>
      </c>
      <c r="M21113" s="146" t="s">
        <v>14499</v>
      </c>
      <c r="N21113" s="146" t="s">
        <v>10</v>
      </c>
      <c r="O21113" s="146" t="s">
        <v>11</v>
      </c>
      <c r="P21113" s="146" t="s">
        <v>12</v>
      </c>
      <c r="Q21113" s="146" t="s">
        <v>13</v>
      </c>
      <c r="R21113" s="146" t="s">
        <v>14</v>
      </c>
      <c r="S21113" s="146" t="s">
        <v>15</v>
      </c>
    </row>
    <row r="21114" spans="1:19" ht="11.25" thickBot="1" x14ac:dyDescent="0.2">
      <c r="A21114" s="112"/>
      <c r="B21114" s="112"/>
      <c r="C21114" s="146" t="s">
        <v>111</v>
      </c>
      <c r="D21114" s="146" t="s">
        <v>111</v>
      </c>
      <c r="E21114" s="146" t="s">
        <v>111</v>
      </c>
      <c r="F21114" s="146" t="s">
        <v>111</v>
      </c>
      <c r="G21114" s="146" t="s">
        <v>111</v>
      </c>
      <c r="H21114" s="146" t="s">
        <v>111</v>
      </c>
      <c r="I21114" s="146" t="s">
        <v>111</v>
      </c>
      <c r="J21114" s="146" t="s">
        <v>111</v>
      </c>
      <c r="K21114" s="146" t="s">
        <v>111</v>
      </c>
      <c r="L21114" s="146" t="s">
        <v>111</v>
      </c>
      <c r="M21114" s="146" t="s">
        <v>111</v>
      </c>
      <c r="N21114" s="146" t="s">
        <v>111</v>
      </c>
      <c r="O21114" s="146" t="s">
        <v>111</v>
      </c>
      <c r="P21114" s="146" t="s">
        <v>111</v>
      </c>
      <c r="Q21114" s="146" t="s">
        <v>111</v>
      </c>
      <c r="R21114" s="146" t="s">
        <v>111</v>
      </c>
      <c r="S21114" s="146" t="s">
        <v>111</v>
      </c>
    </row>
    <row r="21115" spans="1:19" ht="11.25" thickBot="1" x14ac:dyDescent="0.2">
      <c r="A21115" s="107">
        <v>1</v>
      </c>
      <c r="B21115" s="132">
        <v>0.51971064814814816</v>
      </c>
      <c r="C21115" s="141" t="s">
        <v>14500</v>
      </c>
      <c r="D21115" s="141" t="s">
        <v>14500</v>
      </c>
      <c r="E21115" s="141" t="s">
        <v>14500</v>
      </c>
      <c r="F21115" s="108">
        <v>0</v>
      </c>
      <c r="G21115" s="108">
        <v>8.0000000000000002E-3</v>
      </c>
      <c r="H21115" s="108">
        <v>1E-3</v>
      </c>
      <c r="I21115" s="108">
        <v>-3.5999999999999997E-2</v>
      </c>
      <c r="J21115" s="108">
        <v>8.0000000000000002E-3</v>
      </c>
      <c r="K21115" s="108">
        <v>-0.24399999999999999</v>
      </c>
      <c r="L21115" s="133">
        <v>0.64324000000000003</v>
      </c>
      <c r="M21115" s="141" t="s">
        <v>14550</v>
      </c>
      <c r="N21115" s="108">
        <v>2E-3</v>
      </c>
      <c r="O21115" s="108">
        <v>1E-3</v>
      </c>
      <c r="P21115" s="141" t="s">
        <v>14500</v>
      </c>
      <c r="Q21115" s="108">
        <v>1.2999999999999999E-2</v>
      </c>
      <c r="R21115" s="141" t="s">
        <v>14500</v>
      </c>
      <c r="S21115" s="108">
        <v>4.0000000000000001E-3</v>
      </c>
    </row>
    <row r="21116" spans="1:19" ht="11.25" thickBot="1" x14ac:dyDescent="0.2">
      <c r="A21116" s="112"/>
    </row>
    <row r="21117" spans="1:19" ht="11.25" thickBot="1" x14ac:dyDescent="0.2">
      <c r="A21117" s="135" t="s">
        <v>362</v>
      </c>
      <c r="B21117" s="112"/>
      <c r="C21117" s="141" t="s">
        <v>14501</v>
      </c>
      <c r="D21117" s="141" t="s">
        <v>14501</v>
      </c>
      <c r="E21117" s="141" t="s">
        <v>14501</v>
      </c>
      <c r="F21117" s="136">
        <v>0</v>
      </c>
      <c r="G21117" s="136">
        <v>8.0000000000000002E-3</v>
      </c>
      <c r="H21117" s="136">
        <v>1E-3</v>
      </c>
      <c r="I21117" s="136">
        <v>-3.5999999999999997E-2</v>
      </c>
      <c r="J21117" s="136">
        <v>8.0000000000000002E-3</v>
      </c>
      <c r="K21117" s="136">
        <v>-0.24399999999999999</v>
      </c>
      <c r="L21117" s="137">
        <v>0.64324000000000003</v>
      </c>
      <c r="M21117" s="141" t="s">
        <v>14551</v>
      </c>
      <c r="N21117" s="136">
        <v>2E-3</v>
      </c>
      <c r="O21117" s="136">
        <v>1E-3</v>
      </c>
      <c r="P21117" s="141" t="s">
        <v>14501</v>
      </c>
      <c r="Q21117" s="136">
        <v>1.2999999999999999E-2</v>
      </c>
      <c r="R21117" s="141" t="s">
        <v>14501</v>
      </c>
      <c r="S21117" s="136">
        <v>4.0000000000000001E-3</v>
      </c>
    </row>
    <row r="21118" spans="1:19" ht="11.25" thickBot="1" x14ac:dyDescent="0.2">
      <c r="A21118" s="112"/>
    </row>
    <row r="21119" spans="1:19" ht="11.25" thickBot="1" x14ac:dyDescent="0.2">
      <c r="A21119" s="138" t="s">
        <v>364</v>
      </c>
      <c r="B21119" s="112"/>
      <c r="C21119" s="141" t="s">
        <v>14501</v>
      </c>
      <c r="D21119" s="141" t="s">
        <v>14501</v>
      </c>
      <c r="E21119" s="141" t="s">
        <v>14501</v>
      </c>
      <c r="F21119" s="136">
        <v>0</v>
      </c>
      <c r="G21119" s="136">
        <v>0</v>
      </c>
      <c r="H21119" s="136">
        <v>0</v>
      </c>
      <c r="I21119" s="136">
        <v>0</v>
      </c>
      <c r="J21119" s="136">
        <v>0</v>
      </c>
      <c r="K21119" s="136">
        <v>0</v>
      </c>
      <c r="L21119" s="140" t="s">
        <v>3713</v>
      </c>
      <c r="M21119" s="141" t="s">
        <v>3712</v>
      </c>
      <c r="N21119" s="136">
        <v>0</v>
      </c>
      <c r="O21119" s="136">
        <v>0</v>
      </c>
      <c r="P21119" s="141" t="s">
        <v>14501</v>
      </c>
      <c r="Q21119" s="136">
        <v>0</v>
      </c>
      <c r="R21119" s="141" t="s">
        <v>14501</v>
      </c>
      <c r="S21119" s="136">
        <v>0</v>
      </c>
    </row>
    <row r="21120" spans="1:19" ht="11.25" thickBot="1" x14ac:dyDescent="0.2">
      <c r="A21120" s="112"/>
    </row>
    <row r="21121" spans="1:19" ht="11.25" thickBot="1" x14ac:dyDescent="0.2">
      <c r="A21121" s="139" t="s">
        <v>366</v>
      </c>
      <c r="B21121" s="112"/>
      <c r="C21121" s="141" t="s">
        <v>14501</v>
      </c>
      <c r="D21121" s="141" t="s">
        <v>14501</v>
      </c>
      <c r="E21121" s="141" t="s">
        <v>14501</v>
      </c>
      <c r="F21121" s="136">
        <v>0</v>
      </c>
      <c r="G21121" s="136">
        <v>0</v>
      </c>
      <c r="H21121" s="136">
        <v>0</v>
      </c>
      <c r="I21121" s="136">
        <v>0</v>
      </c>
      <c r="J21121" s="136">
        <v>0</v>
      </c>
      <c r="K21121" s="136">
        <v>0</v>
      </c>
      <c r="L21121" s="140" t="s">
        <v>3713</v>
      </c>
      <c r="M21121" s="141" t="s">
        <v>3712</v>
      </c>
      <c r="N21121" s="136">
        <v>0</v>
      </c>
      <c r="O21121" s="136">
        <v>0</v>
      </c>
      <c r="P21121" s="141" t="s">
        <v>14501</v>
      </c>
      <c r="Q21121" s="136">
        <v>0</v>
      </c>
      <c r="R21121" s="141" t="s">
        <v>14501</v>
      </c>
      <c r="S21121" s="136">
        <v>0</v>
      </c>
    </row>
    <row r="21122" spans="1:19" ht="11.25" thickBot="1" x14ac:dyDescent="0.2">
      <c r="A21122" s="112"/>
    </row>
    <row r="21123" spans="1:19" ht="11.25" thickBot="1" x14ac:dyDescent="0.2">
      <c r="A21123" s="106" t="s">
        <v>357</v>
      </c>
      <c r="B21123" s="106" t="s">
        <v>358</v>
      </c>
      <c r="C21123" s="146" t="s">
        <v>16</v>
      </c>
      <c r="D21123" s="146" t="s">
        <v>14502</v>
      </c>
      <c r="E21123" s="146" t="s">
        <v>14503</v>
      </c>
      <c r="F21123" s="146" t="s">
        <v>20</v>
      </c>
      <c r="G21123" s="146" t="s">
        <v>21</v>
      </c>
      <c r="H21123" s="146" t="s">
        <v>22</v>
      </c>
      <c r="I21123" s="146" t="s">
        <v>23</v>
      </c>
      <c r="J21123" s="146" t="s">
        <v>24</v>
      </c>
      <c r="K21123" s="146" t="s">
        <v>26</v>
      </c>
      <c r="L21123" s="146" t="s">
        <v>14504</v>
      </c>
      <c r="M21123" s="146" t="s">
        <v>27</v>
      </c>
      <c r="N21123" s="146" t="s">
        <v>28</v>
      </c>
      <c r="O21123" s="146" t="s">
        <v>29</v>
      </c>
      <c r="P21123" s="146" t="s">
        <v>30</v>
      </c>
      <c r="Q21123" s="146" t="s">
        <v>14505</v>
      </c>
      <c r="R21123" s="146" t="s">
        <v>32</v>
      </c>
      <c r="S21123" s="146" t="s">
        <v>33</v>
      </c>
    </row>
    <row r="21124" spans="1:19" ht="11.25" thickBot="1" x14ac:dyDescent="0.2">
      <c r="A21124" s="112"/>
      <c r="B21124" s="112"/>
      <c r="C21124" s="146" t="s">
        <v>111</v>
      </c>
      <c r="D21124" s="146" t="s">
        <v>111</v>
      </c>
      <c r="E21124" s="146" t="s">
        <v>111</v>
      </c>
      <c r="F21124" s="146" t="s">
        <v>111</v>
      </c>
      <c r="G21124" s="146" t="s">
        <v>111</v>
      </c>
      <c r="H21124" s="146" t="s">
        <v>111</v>
      </c>
      <c r="I21124" s="146" t="s">
        <v>111</v>
      </c>
      <c r="J21124" s="146" t="s">
        <v>111</v>
      </c>
      <c r="K21124" s="146" t="s">
        <v>111</v>
      </c>
      <c r="L21124" s="146" t="s">
        <v>111</v>
      </c>
      <c r="M21124" s="146" t="s">
        <v>111</v>
      </c>
      <c r="N21124" s="146" t="s">
        <v>111</v>
      </c>
      <c r="O21124" s="146" t="s">
        <v>111</v>
      </c>
      <c r="P21124" s="146" t="s">
        <v>111</v>
      </c>
      <c r="Q21124" s="146" t="s">
        <v>111</v>
      </c>
      <c r="R21124" s="146" t="s">
        <v>111</v>
      </c>
      <c r="S21124" s="146" t="s">
        <v>111</v>
      </c>
    </row>
    <row r="21125" spans="1:19" ht="11.25" thickBot="1" x14ac:dyDescent="0.2">
      <c r="A21125" s="107">
        <v>1</v>
      </c>
      <c r="B21125" s="132">
        <v>0.51971064814814816</v>
      </c>
      <c r="C21125" s="108">
        <v>2.5999999999999999E-2</v>
      </c>
      <c r="D21125" s="108">
        <v>0.01</v>
      </c>
      <c r="E21125" s="141" t="s">
        <v>14500</v>
      </c>
      <c r="F21125" s="133">
        <v>0.54923</v>
      </c>
      <c r="G21125" s="108">
        <v>4.2000000000000003E-2</v>
      </c>
      <c r="H21125" s="108">
        <v>0.13800000000000001</v>
      </c>
      <c r="I21125" s="141" t="s">
        <v>14500</v>
      </c>
      <c r="J21125" s="141" t="s">
        <v>14529</v>
      </c>
      <c r="K21125" s="133">
        <v>0.56598999999999999</v>
      </c>
      <c r="L21125" s="108">
        <v>1.1819999999999999</v>
      </c>
      <c r="M21125" s="108">
        <v>1.2949999999999999</v>
      </c>
      <c r="N21125" s="108">
        <v>7.0000000000000001E-3</v>
      </c>
      <c r="O21125" s="141" t="s">
        <v>14500</v>
      </c>
      <c r="P21125" s="141" t="s">
        <v>14500</v>
      </c>
      <c r="Q21125" s="108">
        <v>-2.1999999999999999E-2</v>
      </c>
      <c r="R21125" s="108">
        <v>0</v>
      </c>
      <c r="S21125" s="141" t="s">
        <v>14500</v>
      </c>
    </row>
    <row r="21126" spans="1:19" ht="11.25" thickBot="1" x14ac:dyDescent="0.2">
      <c r="A21126" s="112"/>
    </row>
    <row r="21127" spans="1:19" ht="11.25" thickBot="1" x14ac:dyDescent="0.2">
      <c r="A21127" s="135" t="s">
        <v>362</v>
      </c>
      <c r="B21127" s="112"/>
      <c r="C21127" s="136">
        <v>2.5999999999999999E-2</v>
      </c>
      <c r="D21127" s="136">
        <v>0.01</v>
      </c>
      <c r="E21127" s="141" t="s">
        <v>14501</v>
      </c>
      <c r="F21127" s="137">
        <v>0.54923</v>
      </c>
      <c r="G21127" s="136">
        <v>4.2000000000000003E-2</v>
      </c>
      <c r="H21127" s="136">
        <v>0.13800000000000001</v>
      </c>
      <c r="I21127" s="141" t="s">
        <v>14501</v>
      </c>
      <c r="J21127" s="141" t="s">
        <v>14531</v>
      </c>
      <c r="K21127" s="137">
        <v>0.56598999999999999</v>
      </c>
      <c r="L21127" s="136">
        <v>1.1819999999999999</v>
      </c>
      <c r="M21127" s="136">
        <v>1.2949999999999999</v>
      </c>
      <c r="N21127" s="136">
        <v>7.0000000000000001E-3</v>
      </c>
      <c r="O21127" s="141" t="s">
        <v>14501</v>
      </c>
      <c r="P21127" s="141" t="s">
        <v>14501</v>
      </c>
      <c r="Q21127" s="136">
        <v>-2.1999999999999999E-2</v>
      </c>
      <c r="R21127" s="136">
        <v>0</v>
      </c>
      <c r="S21127" s="141" t="s">
        <v>14501</v>
      </c>
    </row>
    <row r="21128" spans="1:19" ht="11.25" thickBot="1" x14ac:dyDescent="0.2">
      <c r="A21128" s="112"/>
    </row>
    <row r="21129" spans="1:19" ht="11.25" thickBot="1" x14ac:dyDescent="0.2">
      <c r="A21129" s="138" t="s">
        <v>364</v>
      </c>
      <c r="B21129" s="112"/>
      <c r="C21129" s="136">
        <v>0</v>
      </c>
      <c r="D21129" s="136">
        <v>0</v>
      </c>
      <c r="E21129" s="141" t="s">
        <v>14501</v>
      </c>
      <c r="F21129" s="140" t="s">
        <v>3713</v>
      </c>
      <c r="G21129" s="136">
        <v>0</v>
      </c>
      <c r="H21129" s="136">
        <v>0</v>
      </c>
      <c r="I21129" s="141" t="s">
        <v>14501</v>
      </c>
      <c r="J21129" s="141" t="s">
        <v>14501</v>
      </c>
      <c r="K21129" s="140" t="s">
        <v>3713</v>
      </c>
      <c r="L21129" s="136">
        <v>0</v>
      </c>
      <c r="M21129" s="136">
        <v>0</v>
      </c>
      <c r="N21129" s="136">
        <v>0</v>
      </c>
      <c r="O21129" s="141" t="s">
        <v>14501</v>
      </c>
      <c r="P21129" s="141" t="s">
        <v>14501</v>
      </c>
      <c r="Q21129" s="136">
        <v>0</v>
      </c>
      <c r="R21129" s="136">
        <v>0</v>
      </c>
      <c r="S21129" s="141" t="s">
        <v>14501</v>
      </c>
    </row>
    <row r="21130" spans="1:19" ht="11.25" thickBot="1" x14ac:dyDescent="0.2">
      <c r="A21130" s="112"/>
    </row>
    <row r="21131" spans="1:19" ht="11.25" thickBot="1" x14ac:dyDescent="0.2">
      <c r="A21131" s="139" t="s">
        <v>366</v>
      </c>
      <c r="B21131" s="112"/>
      <c r="C21131" s="136">
        <v>0</v>
      </c>
      <c r="D21131" s="136">
        <v>0</v>
      </c>
      <c r="E21131" s="141" t="s">
        <v>14501</v>
      </c>
      <c r="F21131" s="140" t="s">
        <v>3713</v>
      </c>
      <c r="G21131" s="136">
        <v>0</v>
      </c>
      <c r="H21131" s="136">
        <v>0</v>
      </c>
      <c r="I21131" s="141" t="s">
        <v>14501</v>
      </c>
      <c r="J21131" s="141" t="s">
        <v>14501</v>
      </c>
      <c r="K21131" s="140" t="s">
        <v>3713</v>
      </c>
      <c r="L21131" s="136">
        <v>0</v>
      </c>
      <c r="M21131" s="136">
        <v>0</v>
      </c>
      <c r="N21131" s="136">
        <v>0</v>
      </c>
      <c r="O21131" s="141" t="s">
        <v>14501</v>
      </c>
      <c r="P21131" s="141" t="s">
        <v>14501</v>
      </c>
      <c r="Q21131" s="136">
        <v>0</v>
      </c>
      <c r="R21131" s="136">
        <v>0</v>
      </c>
      <c r="S21131" s="141" t="s">
        <v>14501</v>
      </c>
    </row>
    <row r="21132" spans="1:19" ht="11.25" thickBot="1" x14ac:dyDescent="0.2">
      <c r="A21132" s="112"/>
    </row>
    <row r="21133" spans="1:19" ht="11.25" thickBot="1" x14ac:dyDescent="0.2">
      <c r="A21133" s="106" t="s">
        <v>357</v>
      </c>
      <c r="B21133" s="106" t="s">
        <v>358</v>
      </c>
      <c r="C21133" s="146" t="s">
        <v>35</v>
      </c>
      <c r="D21133" s="146" t="s">
        <v>36</v>
      </c>
      <c r="E21133" s="146" t="s">
        <v>14506</v>
      </c>
      <c r="F21133" s="146" t="s">
        <v>38</v>
      </c>
      <c r="G21133" s="146" t="s">
        <v>39</v>
      </c>
      <c r="H21133" s="146" t="s">
        <v>41</v>
      </c>
      <c r="I21133" s="146" t="s">
        <v>42</v>
      </c>
      <c r="J21133" s="146" t="s">
        <v>43</v>
      </c>
      <c r="K21133" s="146" t="s">
        <v>44</v>
      </c>
      <c r="L21133" s="146" t="s">
        <v>45</v>
      </c>
      <c r="M21133" s="146" t="s">
        <v>46</v>
      </c>
      <c r="N21133" s="146" t="s">
        <v>47</v>
      </c>
      <c r="O21133" s="146" t="s">
        <v>48</v>
      </c>
      <c r="P21133" s="146" t="s">
        <v>49</v>
      </c>
      <c r="Q21133" s="146" t="s">
        <v>50</v>
      </c>
      <c r="R21133" s="146" t="s">
        <v>51</v>
      </c>
      <c r="S21133" s="146" t="s">
        <v>52</v>
      </c>
    </row>
    <row r="21134" spans="1:19" ht="11.25" thickBot="1" x14ac:dyDescent="0.2">
      <c r="A21134" s="112"/>
      <c r="B21134" s="112"/>
      <c r="C21134" s="146" t="s">
        <v>111</v>
      </c>
      <c r="D21134" s="146" t="s">
        <v>111</v>
      </c>
      <c r="E21134" s="146" t="s">
        <v>111</v>
      </c>
      <c r="F21134" s="146" t="s">
        <v>111</v>
      </c>
      <c r="G21134" s="146" t="s">
        <v>111</v>
      </c>
      <c r="H21134" s="146" t="s">
        <v>111</v>
      </c>
      <c r="I21134" s="146" t="s">
        <v>111</v>
      </c>
      <c r="J21134" s="146" t="s">
        <v>111</v>
      </c>
      <c r="K21134" s="146" t="s">
        <v>111</v>
      </c>
      <c r="L21134" s="146" t="s">
        <v>111</v>
      </c>
      <c r="M21134" s="146" t="s">
        <v>111</v>
      </c>
      <c r="N21134" s="146" t="s">
        <v>111</v>
      </c>
      <c r="O21134" s="146" t="s">
        <v>111</v>
      </c>
      <c r="P21134" s="146" t="s">
        <v>111</v>
      </c>
      <c r="Q21134" s="146" t="s">
        <v>111</v>
      </c>
      <c r="R21134" s="146" t="s">
        <v>111</v>
      </c>
      <c r="S21134" s="146" t="s">
        <v>111</v>
      </c>
    </row>
    <row r="21135" spans="1:19" ht="11.25" thickBot="1" x14ac:dyDescent="0.2">
      <c r="A21135" s="107">
        <v>1</v>
      </c>
      <c r="B21135" s="132">
        <v>0.51971064814814816</v>
      </c>
      <c r="C21135" s="133">
        <v>0.49524000000000001</v>
      </c>
      <c r="D21135" s="108">
        <v>2.7E-2</v>
      </c>
      <c r="E21135" s="108">
        <v>6.0000000000000001E-3</v>
      </c>
      <c r="F21135" s="141" t="s">
        <v>14500</v>
      </c>
      <c r="G21135" s="108">
        <v>1E-3</v>
      </c>
      <c r="H21135" s="108">
        <v>5.2999999999999999E-2</v>
      </c>
      <c r="I21135" s="108">
        <v>3.0000000000000001E-3</v>
      </c>
      <c r="J21135" s="108">
        <v>1E-3</v>
      </c>
      <c r="K21135" s="141" t="s">
        <v>14500</v>
      </c>
      <c r="L21135" s="141" t="s">
        <v>14516</v>
      </c>
      <c r="M21135" s="141" t="s">
        <v>14500</v>
      </c>
      <c r="N21135" s="141" t="s">
        <v>14500</v>
      </c>
      <c r="O21135" s="108">
        <v>6.0000000000000001E-3</v>
      </c>
      <c r="P21135" s="108">
        <v>1E-3</v>
      </c>
      <c r="Q21135" s="141" t="s">
        <v>14500</v>
      </c>
      <c r="R21135" s="141" t="s">
        <v>14500</v>
      </c>
      <c r="S21135" s="141" t="s">
        <v>14500</v>
      </c>
    </row>
    <row r="21136" spans="1:19" ht="11.25" thickBot="1" x14ac:dyDescent="0.2">
      <c r="A21136" s="112"/>
    </row>
    <row r="21137" spans="1:19" ht="11.25" thickBot="1" x14ac:dyDescent="0.2">
      <c r="A21137" s="135" t="s">
        <v>362</v>
      </c>
      <c r="B21137" s="112"/>
      <c r="C21137" s="137">
        <v>0.49524000000000001</v>
      </c>
      <c r="D21137" s="136">
        <v>2.7E-2</v>
      </c>
      <c r="E21137" s="136">
        <v>6.0000000000000001E-3</v>
      </c>
      <c r="F21137" s="141" t="s">
        <v>14501</v>
      </c>
      <c r="G21137" s="136">
        <v>1E-3</v>
      </c>
      <c r="H21137" s="136">
        <v>5.2999999999999999E-2</v>
      </c>
      <c r="I21137" s="136">
        <v>3.0000000000000001E-3</v>
      </c>
      <c r="J21137" s="136">
        <v>1E-3</v>
      </c>
      <c r="K21137" s="141" t="s">
        <v>14501</v>
      </c>
      <c r="L21137" s="141" t="s">
        <v>14517</v>
      </c>
      <c r="M21137" s="141" t="s">
        <v>14501</v>
      </c>
      <c r="N21137" s="141" t="s">
        <v>14501</v>
      </c>
      <c r="O21137" s="136">
        <v>6.0000000000000001E-3</v>
      </c>
      <c r="P21137" s="136">
        <v>1E-3</v>
      </c>
      <c r="Q21137" s="141" t="s">
        <v>14501</v>
      </c>
      <c r="R21137" s="141" t="s">
        <v>14501</v>
      </c>
      <c r="S21137" s="141" t="s">
        <v>14501</v>
      </c>
    </row>
    <row r="21138" spans="1:19" ht="11.25" thickBot="1" x14ac:dyDescent="0.2">
      <c r="A21138" s="112"/>
    </row>
    <row r="21139" spans="1:19" ht="11.25" thickBot="1" x14ac:dyDescent="0.2">
      <c r="A21139" s="138" t="s">
        <v>364</v>
      </c>
      <c r="B21139" s="112"/>
      <c r="C21139" s="140" t="s">
        <v>3713</v>
      </c>
      <c r="D21139" s="136">
        <v>0</v>
      </c>
      <c r="E21139" s="136">
        <v>0</v>
      </c>
      <c r="F21139" s="141" t="s">
        <v>14501</v>
      </c>
      <c r="G21139" s="136">
        <v>0</v>
      </c>
      <c r="H21139" s="136">
        <v>0</v>
      </c>
      <c r="I21139" s="136">
        <v>0</v>
      </c>
      <c r="J21139" s="136">
        <v>0</v>
      </c>
      <c r="K21139" s="141" t="s">
        <v>14501</v>
      </c>
      <c r="L21139" s="141" t="s">
        <v>14501</v>
      </c>
      <c r="M21139" s="141" t="s">
        <v>14501</v>
      </c>
      <c r="N21139" s="141" t="s">
        <v>14501</v>
      </c>
      <c r="O21139" s="136">
        <v>0</v>
      </c>
      <c r="P21139" s="136">
        <v>0</v>
      </c>
      <c r="Q21139" s="141" t="s">
        <v>14501</v>
      </c>
      <c r="R21139" s="141" t="s">
        <v>14501</v>
      </c>
      <c r="S21139" s="141" t="s">
        <v>14501</v>
      </c>
    </row>
    <row r="21140" spans="1:19" ht="11.25" thickBot="1" x14ac:dyDescent="0.2">
      <c r="A21140" s="112"/>
    </row>
    <row r="21141" spans="1:19" ht="11.25" thickBot="1" x14ac:dyDescent="0.2">
      <c r="A21141" s="139" t="s">
        <v>366</v>
      </c>
      <c r="B21141" s="112"/>
      <c r="C21141" s="140" t="s">
        <v>3713</v>
      </c>
      <c r="D21141" s="136">
        <v>0</v>
      </c>
      <c r="E21141" s="136">
        <v>0</v>
      </c>
      <c r="F21141" s="141" t="s">
        <v>14501</v>
      </c>
      <c r="G21141" s="136">
        <v>0</v>
      </c>
      <c r="H21141" s="136">
        <v>0</v>
      </c>
      <c r="I21141" s="136">
        <v>0</v>
      </c>
      <c r="J21141" s="136">
        <v>0</v>
      </c>
      <c r="K21141" s="141" t="s">
        <v>14501</v>
      </c>
      <c r="L21141" s="141" t="s">
        <v>14501</v>
      </c>
      <c r="M21141" s="141" t="s">
        <v>14501</v>
      </c>
      <c r="N21141" s="141" t="s">
        <v>14501</v>
      </c>
      <c r="O21141" s="136">
        <v>0</v>
      </c>
      <c r="P21141" s="136">
        <v>0</v>
      </c>
      <c r="Q21141" s="141" t="s">
        <v>14501</v>
      </c>
      <c r="R21141" s="141" t="s">
        <v>14501</v>
      </c>
      <c r="S21141" s="141" t="s">
        <v>14501</v>
      </c>
    </row>
    <row r="21142" spans="1:19" ht="11.25" thickBot="1" x14ac:dyDescent="0.2">
      <c r="A21142" s="112"/>
    </row>
    <row r="21143" spans="1:19" ht="11.25" thickBot="1" x14ac:dyDescent="0.2">
      <c r="A21143" s="106" t="s">
        <v>357</v>
      </c>
      <c r="B21143" s="106" t="s">
        <v>358</v>
      </c>
      <c r="C21143" s="146" t="s">
        <v>53</v>
      </c>
      <c r="D21143" s="146" t="s">
        <v>54</v>
      </c>
      <c r="E21143" s="146" t="s">
        <v>55</v>
      </c>
      <c r="F21143" s="146" t="s">
        <v>56</v>
      </c>
      <c r="G21143" s="146" t="s">
        <v>14507</v>
      </c>
      <c r="H21143" s="146" t="s">
        <v>57</v>
      </c>
      <c r="I21143" s="146" t="s">
        <v>59</v>
      </c>
      <c r="J21143" s="146" t="s">
        <v>14508</v>
      </c>
      <c r="K21143" s="146" t="s">
        <v>60</v>
      </c>
      <c r="L21143" s="146" t="s">
        <v>61</v>
      </c>
      <c r="M21143" s="146" t="s">
        <v>62</v>
      </c>
      <c r="N21143" s="146" t="s">
        <v>14509</v>
      </c>
      <c r="O21143" s="146" t="s">
        <v>63</v>
      </c>
      <c r="P21143" s="146" t="s">
        <v>64</v>
      </c>
      <c r="Q21143" s="146" t="s">
        <v>66</v>
      </c>
      <c r="R21143" s="146" t="s">
        <v>14510</v>
      </c>
      <c r="S21143" s="146" t="s">
        <v>67</v>
      </c>
    </row>
    <row r="21144" spans="1:19" ht="11.25" thickBot="1" x14ac:dyDescent="0.2">
      <c r="A21144" s="112"/>
      <c r="B21144" s="112"/>
      <c r="C21144" s="146" t="s">
        <v>111</v>
      </c>
      <c r="D21144" s="146" t="s">
        <v>111</v>
      </c>
      <c r="E21144" s="146" t="s">
        <v>111</v>
      </c>
      <c r="F21144" s="146" t="s">
        <v>111</v>
      </c>
      <c r="G21144" s="146" t="s">
        <v>111</v>
      </c>
      <c r="H21144" s="146" t="s">
        <v>111</v>
      </c>
      <c r="I21144" s="146" t="s">
        <v>111</v>
      </c>
      <c r="J21144" s="146" t="s">
        <v>111</v>
      </c>
      <c r="K21144" s="146" t="s">
        <v>111</v>
      </c>
      <c r="L21144" s="146" t="s">
        <v>111</v>
      </c>
      <c r="M21144" s="146" t="s">
        <v>111</v>
      </c>
      <c r="N21144" s="146" t="s">
        <v>111</v>
      </c>
      <c r="O21144" s="146" t="s">
        <v>111</v>
      </c>
      <c r="P21144" s="146" t="s">
        <v>111</v>
      </c>
      <c r="Q21144" s="146" t="s">
        <v>111</v>
      </c>
      <c r="R21144" s="146" t="s">
        <v>111</v>
      </c>
      <c r="S21144" s="146" t="s">
        <v>111</v>
      </c>
    </row>
    <row r="21145" spans="1:19" ht="11.25" thickBot="1" x14ac:dyDescent="0.2">
      <c r="A21145" s="107">
        <v>1</v>
      </c>
      <c r="B21145" s="132">
        <v>0.51971064814814816</v>
      </c>
      <c r="C21145" s="141" t="s">
        <v>14500</v>
      </c>
      <c r="D21145" s="141" t="s">
        <v>14500</v>
      </c>
      <c r="E21145" s="141" t="s">
        <v>14500</v>
      </c>
      <c r="F21145" s="108">
        <v>0.41299999999999998</v>
      </c>
      <c r="G21145" s="108">
        <v>1.1359999999999999</v>
      </c>
      <c r="H21145" s="108">
        <v>0.104</v>
      </c>
      <c r="I21145" s="141" t="s">
        <v>14500</v>
      </c>
      <c r="J21145" s="141" t="s">
        <v>14518</v>
      </c>
      <c r="K21145" s="108">
        <v>2E-3</v>
      </c>
      <c r="L21145" s="108">
        <v>8.9999999999999993E-3</v>
      </c>
      <c r="M21145" s="108">
        <v>2.7E-2</v>
      </c>
      <c r="N21145" s="141" t="s">
        <v>14519</v>
      </c>
      <c r="O21145" s="108">
        <v>2E-3</v>
      </c>
      <c r="P21145" s="108">
        <v>0.80700000000000005</v>
      </c>
      <c r="Q21145" s="133">
        <v>0.40149000000000001</v>
      </c>
      <c r="R21145" s="141" t="s">
        <v>14500</v>
      </c>
      <c r="S21145" s="108">
        <v>1E-3</v>
      </c>
    </row>
    <row r="21146" spans="1:19" ht="11.25" thickBot="1" x14ac:dyDescent="0.2">
      <c r="A21146" s="112"/>
    </row>
    <row r="21147" spans="1:19" ht="11.25" thickBot="1" x14ac:dyDescent="0.2">
      <c r="A21147" s="135" t="s">
        <v>362</v>
      </c>
      <c r="B21147" s="112"/>
      <c r="C21147" s="141" t="s">
        <v>14501</v>
      </c>
      <c r="D21147" s="141" t="s">
        <v>14501</v>
      </c>
      <c r="E21147" s="141" t="s">
        <v>14501</v>
      </c>
      <c r="F21147" s="136">
        <v>0.41299999999999998</v>
      </c>
      <c r="G21147" s="136">
        <v>1.1359999999999999</v>
      </c>
      <c r="H21147" s="136">
        <v>0.104</v>
      </c>
      <c r="I21147" s="141" t="s">
        <v>14501</v>
      </c>
      <c r="J21147" s="141" t="s">
        <v>14520</v>
      </c>
      <c r="K21147" s="136">
        <v>2E-3</v>
      </c>
      <c r="L21147" s="136">
        <v>8.9999999999999993E-3</v>
      </c>
      <c r="M21147" s="136">
        <v>2.7E-2</v>
      </c>
      <c r="N21147" s="141" t="s">
        <v>14521</v>
      </c>
      <c r="O21147" s="136">
        <v>2E-3</v>
      </c>
      <c r="P21147" s="136">
        <v>0.80700000000000005</v>
      </c>
      <c r="Q21147" s="137">
        <v>0.40149000000000001</v>
      </c>
      <c r="R21147" s="141" t="s">
        <v>14501</v>
      </c>
      <c r="S21147" s="136">
        <v>1E-3</v>
      </c>
    </row>
    <row r="21148" spans="1:19" ht="11.25" thickBot="1" x14ac:dyDescent="0.2">
      <c r="A21148" s="112"/>
    </row>
    <row r="21149" spans="1:19" ht="11.25" thickBot="1" x14ac:dyDescent="0.2">
      <c r="A21149" s="138" t="s">
        <v>364</v>
      </c>
      <c r="B21149" s="112"/>
      <c r="C21149" s="141" t="s">
        <v>14501</v>
      </c>
      <c r="D21149" s="141" t="s">
        <v>14501</v>
      </c>
      <c r="E21149" s="141" t="s">
        <v>14501</v>
      </c>
      <c r="F21149" s="136">
        <v>0</v>
      </c>
      <c r="G21149" s="136">
        <v>0</v>
      </c>
      <c r="H21149" s="136">
        <v>0</v>
      </c>
      <c r="I21149" s="141" t="s">
        <v>14501</v>
      </c>
      <c r="J21149" s="141" t="s">
        <v>14501</v>
      </c>
      <c r="K21149" s="136">
        <v>0</v>
      </c>
      <c r="L21149" s="136">
        <v>0</v>
      </c>
      <c r="M21149" s="136">
        <v>0</v>
      </c>
      <c r="N21149" s="141" t="s">
        <v>14501</v>
      </c>
      <c r="O21149" s="136">
        <v>0</v>
      </c>
      <c r="P21149" s="136">
        <v>0</v>
      </c>
      <c r="Q21149" s="140" t="s">
        <v>3713</v>
      </c>
      <c r="R21149" s="141" t="s">
        <v>14501</v>
      </c>
      <c r="S21149" s="136">
        <v>0</v>
      </c>
    </row>
    <row r="21150" spans="1:19" ht="11.25" thickBot="1" x14ac:dyDescent="0.2">
      <c r="A21150" s="112"/>
    </row>
    <row r="21151" spans="1:19" ht="11.25" thickBot="1" x14ac:dyDescent="0.2">
      <c r="A21151" s="139" t="s">
        <v>366</v>
      </c>
      <c r="B21151" s="112"/>
      <c r="C21151" s="141" t="s">
        <v>14501</v>
      </c>
      <c r="D21151" s="141" t="s">
        <v>14501</v>
      </c>
      <c r="E21151" s="141" t="s">
        <v>14501</v>
      </c>
      <c r="F21151" s="136">
        <v>0</v>
      </c>
      <c r="G21151" s="136">
        <v>0</v>
      </c>
      <c r="H21151" s="136">
        <v>0</v>
      </c>
      <c r="I21151" s="141" t="s">
        <v>14501</v>
      </c>
      <c r="J21151" s="141" t="s">
        <v>14501</v>
      </c>
      <c r="K21151" s="136">
        <v>0</v>
      </c>
      <c r="L21151" s="136">
        <v>0</v>
      </c>
      <c r="M21151" s="136">
        <v>0</v>
      </c>
      <c r="N21151" s="141" t="s">
        <v>14501</v>
      </c>
      <c r="O21151" s="136">
        <v>0</v>
      </c>
      <c r="P21151" s="136">
        <v>0</v>
      </c>
      <c r="Q21151" s="140" t="s">
        <v>3713</v>
      </c>
      <c r="R21151" s="141" t="s">
        <v>14501</v>
      </c>
      <c r="S21151" s="136">
        <v>0</v>
      </c>
    </row>
    <row r="21152" spans="1:19" ht="11.25" thickBot="1" x14ac:dyDescent="0.2">
      <c r="A21152" s="112"/>
    </row>
    <row r="21153" spans="1:19" ht="11.25" thickBot="1" x14ac:dyDescent="0.2">
      <c r="A21153" s="106" t="s">
        <v>357</v>
      </c>
      <c r="B21153" s="106" t="s">
        <v>358</v>
      </c>
      <c r="C21153" s="146" t="s">
        <v>68</v>
      </c>
      <c r="D21153" s="146" t="s">
        <v>14511</v>
      </c>
    </row>
    <row r="21154" spans="1:19" ht="11.25" thickBot="1" x14ac:dyDescent="0.2">
      <c r="A21154" s="112"/>
      <c r="B21154" s="112"/>
      <c r="C21154" s="146" t="s">
        <v>111</v>
      </c>
      <c r="D21154" s="146" t="s">
        <v>111</v>
      </c>
    </row>
    <row r="21155" spans="1:19" ht="11.25" thickBot="1" x14ac:dyDescent="0.2">
      <c r="A21155" s="107">
        <v>1</v>
      </c>
      <c r="B21155" s="132">
        <v>0.51971064814814816</v>
      </c>
      <c r="C21155" s="108">
        <v>5.0000000000000001E-3</v>
      </c>
      <c r="D21155" s="141" t="s">
        <v>14500</v>
      </c>
    </row>
    <row r="21156" spans="1:19" ht="11.25" thickBot="1" x14ac:dyDescent="0.2">
      <c r="A21156" s="112"/>
    </row>
    <row r="21157" spans="1:19" ht="11.25" thickBot="1" x14ac:dyDescent="0.2">
      <c r="A21157" s="135" t="s">
        <v>362</v>
      </c>
      <c r="B21157" s="112"/>
      <c r="C21157" s="136">
        <v>5.0000000000000001E-3</v>
      </c>
      <c r="D21157" s="141" t="s">
        <v>14501</v>
      </c>
    </row>
    <row r="21158" spans="1:19" ht="11.25" thickBot="1" x14ac:dyDescent="0.2">
      <c r="A21158" s="112"/>
    </row>
    <row r="21159" spans="1:19" ht="11.25" thickBot="1" x14ac:dyDescent="0.2">
      <c r="A21159" s="138" t="s">
        <v>364</v>
      </c>
      <c r="B21159" s="112"/>
      <c r="C21159" s="136">
        <v>0</v>
      </c>
      <c r="D21159" s="141" t="s">
        <v>14501</v>
      </c>
    </row>
    <row r="21160" spans="1:19" ht="11.25" thickBot="1" x14ac:dyDescent="0.2">
      <c r="A21160" s="112"/>
    </row>
    <row r="21161" spans="1:19" ht="11.25" thickBot="1" x14ac:dyDescent="0.2">
      <c r="A21161" s="139" t="s">
        <v>366</v>
      </c>
      <c r="B21161" s="112"/>
      <c r="C21161" s="136">
        <v>0</v>
      </c>
      <c r="D21161" s="141" t="s">
        <v>14501</v>
      </c>
    </row>
    <row r="21162" spans="1:19" ht="10.5" x14ac:dyDescent="0.15">
      <c r="A21162" s="112"/>
    </row>
    <row r="21163" spans="1:19" x14ac:dyDescent="0.15">
      <c r="A21163" s="129"/>
      <c r="B21163" s="86" t="s">
        <v>1397</v>
      </c>
    </row>
    <row r="21164" spans="1:19" ht="9.75" thickBot="1" x14ac:dyDescent="0.2">
      <c r="A21164" s="81" t="s">
        <v>356</v>
      </c>
    </row>
    <row r="21165" spans="1:19" ht="11.25" thickBot="1" x14ac:dyDescent="0.2">
      <c r="A21165" s="106" t="s">
        <v>357</v>
      </c>
      <c r="B21165" s="106" t="s">
        <v>358</v>
      </c>
      <c r="C21165" s="146" t="s">
        <v>14494</v>
      </c>
      <c r="D21165" s="146" t="s">
        <v>14495</v>
      </c>
      <c r="E21165" s="146" t="s">
        <v>14496</v>
      </c>
      <c r="F21165" s="146" t="s">
        <v>0</v>
      </c>
      <c r="G21165" s="146" t="s">
        <v>1</v>
      </c>
      <c r="H21165" s="146" t="s">
        <v>2</v>
      </c>
      <c r="I21165" s="146" t="s">
        <v>14497</v>
      </c>
      <c r="J21165" s="146" t="s">
        <v>3</v>
      </c>
      <c r="K21165" s="146" t="s">
        <v>14498</v>
      </c>
      <c r="L21165" s="146" t="s">
        <v>7</v>
      </c>
      <c r="M21165" s="146" t="s">
        <v>14499</v>
      </c>
      <c r="N21165" s="146" t="s">
        <v>10</v>
      </c>
      <c r="O21165" s="146" t="s">
        <v>11</v>
      </c>
      <c r="P21165" s="146" t="s">
        <v>12</v>
      </c>
      <c r="Q21165" s="146" t="s">
        <v>13</v>
      </c>
      <c r="R21165" s="146" t="s">
        <v>14</v>
      </c>
      <c r="S21165" s="146" t="s">
        <v>15</v>
      </c>
    </row>
    <row r="21166" spans="1:19" ht="11.25" thickBot="1" x14ac:dyDescent="0.2">
      <c r="A21166" s="112"/>
      <c r="B21166" s="112"/>
      <c r="C21166" s="146" t="s">
        <v>111</v>
      </c>
      <c r="D21166" s="146" t="s">
        <v>111</v>
      </c>
      <c r="E21166" s="146" t="s">
        <v>111</v>
      </c>
      <c r="F21166" s="146" t="s">
        <v>111</v>
      </c>
      <c r="G21166" s="146" t="s">
        <v>111</v>
      </c>
      <c r="H21166" s="146" t="s">
        <v>111</v>
      </c>
      <c r="I21166" s="146" t="s">
        <v>111</v>
      </c>
      <c r="J21166" s="146" t="s">
        <v>111</v>
      </c>
      <c r="K21166" s="146" t="s">
        <v>111</v>
      </c>
      <c r="L21166" s="146" t="s">
        <v>111</v>
      </c>
      <c r="M21166" s="146" t="s">
        <v>111</v>
      </c>
      <c r="N21166" s="146" t="s">
        <v>111</v>
      </c>
      <c r="O21166" s="146" t="s">
        <v>111</v>
      </c>
      <c r="P21166" s="146" t="s">
        <v>111</v>
      </c>
      <c r="Q21166" s="146" t="s">
        <v>111</v>
      </c>
      <c r="R21166" s="146" t="s">
        <v>111</v>
      </c>
      <c r="S21166" s="146" t="s">
        <v>111</v>
      </c>
    </row>
    <row r="21167" spans="1:19" ht="11.25" thickBot="1" x14ac:dyDescent="0.2">
      <c r="A21167" s="107">
        <v>1</v>
      </c>
      <c r="B21167" s="132">
        <v>0.52487268518518515</v>
      </c>
      <c r="C21167" s="141" t="s">
        <v>14500</v>
      </c>
      <c r="D21167" s="141" t="s">
        <v>14500</v>
      </c>
      <c r="E21167" s="141" t="s">
        <v>14500</v>
      </c>
      <c r="F21167" s="108">
        <v>5.8000000000000003E-2</v>
      </c>
      <c r="G21167" s="108">
        <v>5.8000000000000003E-2</v>
      </c>
      <c r="H21167" s="108">
        <v>1.2999999999999999E-2</v>
      </c>
      <c r="I21167" s="108">
        <v>-5.7000000000000002E-2</v>
      </c>
      <c r="J21167" s="108">
        <v>8.9999999999999993E-3</v>
      </c>
      <c r="K21167" s="108">
        <v>-7.0999999999999994E-2</v>
      </c>
      <c r="L21167" s="133">
        <v>0.622</v>
      </c>
      <c r="M21167" s="108">
        <v>0.26800000000000002</v>
      </c>
      <c r="N21167" s="108">
        <v>3.7999999999999999E-2</v>
      </c>
      <c r="O21167" s="108">
        <v>2.8000000000000001E-2</v>
      </c>
      <c r="P21167" s="108">
        <v>7.5999999999999998E-2</v>
      </c>
      <c r="Q21167" s="108">
        <v>1.885</v>
      </c>
      <c r="R21167" s="108">
        <v>5.0999999999999997E-2</v>
      </c>
      <c r="S21167" s="108">
        <v>7.0000000000000007E-2</v>
      </c>
    </row>
    <row r="21168" spans="1:19" ht="11.25" thickBot="1" x14ac:dyDescent="0.2">
      <c r="A21168" s="112"/>
    </row>
    <row r="21169" spans="1:19" ht="11.25" thickBot="1" x14ac:dyDescent="0.2">
      <c r="A21169" s="135" t="s">
        <v>362</v>
      </c>
      <c r="B21169" s="112"/>
      <c r="C21169" s="141" t="s">
        <v>14501</v>
      </c>
      <c r="D21169" s="141" t="s">
        <v>14501</v>
      </c>
      <c r="E21169" s="141" t="s">
        <v>14501</v>
      </c>
      <c r="F21169" s="136">
        <v>5.8000000000000003E-2</v>
      </c>
      <c r="G21169" s="136">
        <v>5.8000000000000003E-2</v>
      </c>
      <c r="H21169" s="136">
        <v>1.2999999999999999E-2</v>
      </c>
      <c r="I21169" s="136">
        <v>-5.7000000000000002E-2</v>
      </c>
      <c r="J21169" s="136">
        <v>8.9999999999999993E-3</v>
      </c>
      <c r="K21169" s="136">
        <v>-7.0999999999999994E-2</v>
      </c>
      <c r="L21169" s="137">
        <v>0.622</v>
      </c>
      <c r="M21169" s="136">
        <v>0.26800000000000002</v>
      </c>
      <c r="N21169" s="136">
        <v>3.7999999999999999E-2</v>
      </c>
      <c r="O21169" s="136">
        <v>2.8000000000000001E-2</v>
      </c>
      <c r="P21169" s="136">
        <v>7.5999999999999998E-2</v>
      </c>
      <c r="Q21169" s="136">
        <v>1.885</v>
      </c>
      <c r="R21169" s="136">
        <v>5.0999999999999997E-2</v>
      </c>
      <c r="S21169" s="136">
        <v>7.0000000000000007E-2</v>
      </c>
    </row>
    <row r="21170" spans="1:19" ht="11.25" thickBot="1" x14ac:dyDescent="0.2">
      <c r="A21170" s="112"/>
    </row>
    <row r="21171" spans="1:19" ht="11.25" thickBot="1" x14ac:dyDescent="0.2">
      <c r="A21171" s="138" t="s">
        <v>364</v>
      </c>
      <c r="B21171" s="112"/>
      <c r="C21171" s="141" t="s">
        <v>14501</v>
      </c>
      <c r="D21171" s="141" t="s">
        <v>14501</v>
      </c>
      <c r="E21171" s="141" t="s">
        <v>14501</v>
      </c>
      <c r="F21171" s="136">
        <v>0</v>
      </c>
      <c r="G21171" s="136">
        <v>0</v>
      </c>
      <c r="H21171" s="136">
        <v>0</v>
      </c>
      <c r="I21171" s="136">
        <v>0</v>
      </c>
      <c r="J21171" s="136">
        <v>0</v>
      </c>
      <c r="K21171" s="136">
        <v>0</v>
      </c>
      <c r="L21171" s="140" t="s">
        <v>3713</v>
      </c>
      <c r="M21171" s="136">
        <v>0</v>
      </c>
      <c r="N21171" s="136">
        <v>0</v>
      </c>
      <c r="O21171" s="136">
        <v>0</v>
      </c>
      <c r="P21171" s="136">
        <v>0</v>
      </c>
      <c r="Q21171" s="136">
        <v>0</v>
      </c>
      <c r="R21171" s="136">
        <v>0</v>
      </c>
      <c r="S21171" s="136">
        <v>0</v>
      </c>
    </row>
    <row r="21172" spans="1:19" ht="11.25" thickBot="1" x14ac:dyDescent="0.2">
      <c r="A21172" s="112"/>
    </row>
    <row r="21173" spans="1:19" ht="11.25" thickBot="1" x14ac:dyDescent="0.2">
      <c r="A21173" s="139" t="s">
        <v>366</v>
      </c>
      <c r="B21173" s="112"/>
      <c r="C21173" s="141" t="s">
        <v>14501</v>
      </c>
      <c r="D21173" s="141" t="s">
        <v>14501</v>
      </c>
      <c r="E21173" s="141" t="s">
        <v>14501</v>
      </c>
      <c r="F21173" s="136">
        <v>0</v>
      </c>
      <c r="G21173" s="136">
        <v>0</v>
      </c>
      <c r="H21173" s="136">
        <v>0</v>
      </c>
      <c r="I21173" s="136">
        <v>0</v>
      </c>
      <c r="J21173" s="136">
        <v>0</v>
      </c>
      <c r="K21173" s="136">
        <v>0</v>
      </c>
      <c r="L21173" s="140" t="s">
        <v>3713</v>
      </c>
      <c r="M21173" s="136">
        <v>0</v>
      </c>
      <c r="N21173" s="136">
        <v>0</v>
      </c>
      <c r="O21173" s="136">
        <v>0</v>
      </c>
      <c r="P21173" s="136">
        <v>0</v>
      </c>
      <c r="Q21173" s="136">
        <v>0</v>
      </c>
      <c r="R21173" s="136">
        <v>0</v>
      </c>
      <c r="S21173" s="136">
        <v>0</v>
      </c>
    </row>
    <row r="21174" spans="1:19" ht="11.25" thickBot="1" x14ac:dyDescent="0.2">
      <c r="A21174" s="112"/>
    </row>
    <row r="21175" spans="1:19" ht="11.25" thickBot="1" x14ac:dyDescent="0.2">
      <c r="A21175" s="106" t="s">
        <v>357</v>
      </c>
      <c r="B21175" s="106" t="s">
        <v>358</v>
      </c>
      <c r="C21175" s="146" t="s">
        <v>16</v>
      </c>
      <c r="D21175" s="146" t="s">
        <v>14502</v>
      </c>
      <c r="E21175" s="146" t="s">
        <v>14503</v>
      </c>
      <c r="F21175" s="146" t="s">
        <v>20</v>
      </c>
      <c r="G21175" s="146" t="s">
        <v>21</v>
      </c>
      <c r="H21175" s="146" t="s">
        <v>22</v>
      </c>
      <c r="I21175" s="146" t="s">
        <v>23</v>
      </c>
      <c r="J21175" s="146" t="s">
        <v>24</v>
      </c>
      <c r="K21175" s="146" t="s">
        <v>26</v>
      </c>
      <c r="L21175" s="146" t="s">
        <v>14504</v>
      </c>
      <c r="M21175" s="146" t="s">
        <v>27</v>
      </c>
      <c r="N21175" s="146" t="s">
        <v>28</v>
      </c>
      <c r="O21175" s="146" t="s">
        <v>29</v>
      </c>
      <c r="P21175" s="146" t="s">
        <v>30</v>
      </c>
      <c r="Q21175" s="146" t="s">
        <v>14505</v>
      </c>
      <c r="R21175" s="146" t="s">
        <v>32</v>
      </c>
      <c r="S21175" s="146" t="s">
        <v>33</v>
      </c>
    </row>
    <row r="21176" spans="1:19" ht="11.25" thickBot="1" x14ac:dyDescent="0.2">
      <c r="A21176" s="112"/>
      <c r="B21176" s="112"/>
      <c r="C21176" s="146" t="s">
        <v>111</v>
      </c>
      <c r="D21176" s="146" t="s">
        <v>111</v>
      </c>
      <c r="E21176" s="146" t="s">
        <v>111</v>
      </c>
      <c r="F21176" s="146" t="s">
        <v>111</v>
      </c>
      <c r="G21176" s="146" t="s">
        <v>111</v>
      </c>
      <c r="H21176" s="146" t="s">
        <v>111</v>
      </c>
      <c r="I21176" s="146" t="s">
        <v>111</v>
      </c>
      <c r="J21176" s="146" t="s">
        <v>111</v>
      </c>
      <c r="K21176" s="146" t="s">
        <v>111</v>
      </c>
      <c r="L21176" s="146" t="s">
        <v>111</v>
      </c>
      <c r="M21176" s="146" t="s">
        <v>111</v>
      </c>
      <c r="N21176" s="146" t="s">
        <v>111</v>
      </c>
      <c r="O21176" s="146" t="s">
        <v>111</v>
      </c>
      <c r="P21176" s="146" t="s">
        <v>111</v>
      </c>
      <c r="Q21176" s="146" t="s">
        <v>111</v>
      </c>
      <c r="R21176" s="146" t="s">
        <v>111</v>
      </c>
      <c r="S21176" s="146" t="s">
        <v>111</v>
      </c>
    </row>
    <row r="21177" spans="1:19" ht="11.25" thickBot="1" x14ac:dyDescent="0.2">
      <c r="A21177" s="107">
        <v>1</v>
      </c>
      <c r="B21177" s="132">
        <v>0.52487268518518515</v>
      </c>
      <c r="C21177" s="108">
        <v>0.128</v>
      </c>
      <c r="D21177" s="108">
        <v>8.5999999999999993E-2</v>
      </c>
      <c r="E21177" s="108">
        <v>7.0000000000000001E-3</v>
      </c>
      <c r="F21177" s="133">
        <v>0.55056000000000005</v>
      </c>
      <c r="G21177" s="108">
        <v>5.0999999999999997E-2</v>
      </c>
      <c r="H21177" s="108">
        <v>9.8000000000000004E-2</v>
      </c>
      <c r="I21177" s="108">
        <v>0.06</v>
      </c>
      <c r="J21177" s="108">
        <v>1.9E-2</v>
      </c>
      <c r="K21177" s="133">
        <v>0.56652999999999998</v>
      </c>
      <c r="L21177" s="108">
        <v>0.20799999999999999</v>
      </c>
      <c r="M21177" s="108">
        <v>3.1E-2</v>
      </c>
      <c r="N21177" s="108">
        <v>0.17499999999999999</v>
      </c>
      <c r="O21177" s="108">
        <v>2.1999999999999999E-2</v>
      </c>
      <c r="P21177" s="108">
        <v>2.1999999999999999E-2</v>
      </c>
      <c r="Q21177" s="108">
        <v>-8.0000000000000002E-3</v>
      </c>
      <c r="R21177" s="108">
        <v>0.09</v>
      </c>
      <c r="S21177" s="108">
        <v>0.221</v>
      </c>
    </row>
    <row r="21178" spans="1:19" ht="11.25" thickBot="1" x14ac:dyDescent="0.2">
      <c r="A21178" s="112"/>
    </row>
    <row r="21179" spans="1:19" ht="11.25" thickBot="1" x14ac:dyDescent="0.2">
      <c r="A21179" s="135" t="s">
        <v>362</v>
      </c>
      <c r="B21179" s="112"/>
      <c r="C21179" s="136">
        <v>0.128</v>
      </c>
      <c r="D21179" s="136">
        <v>8.5999999999999993E-2</v>
      </c>
      <c r="E21179" s="136">
        <v>7.0000000000000001E-3</v>
      </c>
      <c r="F21179" s="137">
        <v>0.55056000000000005</v>
      </c>
      <c r="G21179" s="136">
        <v>5.0999999999999997E-2</v>
      </c>
      <c r="H21179" s="136">
        <v>9.8000000000000004E-2</v>
      </c>
      <c r="I21179" s="136">
        <v>0.06</v>
      </c>
      <c r="J21179" s="136">
        <v>1.9E-2</v>
      </c>
      <c r="K21179" s="137">
        <v>0.56652999999999998</v>
      </c>
      <c r="L21179" s="136">
        <v>0.20799999999999999</v>
      </c>
      <c r="M21179" s="136">
        <v>3.1E-2</v>
      </c>
      <c r="N21179" s="136">
        <v>0.17499999999999999</v>
      </c>
      <c r="O21179" s="136">
        <v>2.1999999999999999E-2</v>
      </c>
      <c r="P21179" s="136">
        <v>2.1999999999999999E-2</v>
      </c>
      <c r="Q21179" s="136">
        <v>-8.0000000000000002E-3</v>
      </c>
      <c r="R21179" s="136">
        <v>0.09</v>
      </c>
      <c r="S21179" s="136">
        <v>0.221</v>
      </c>
    </row>
    <row r="21180" spans="1:19" ht="11.25" thickBot="1" x14ac:dyDescent="0.2">
      <c r="A21180" s="112"/>
    </row>
    <row r="21181" spans="1:19" ht="11.25" thickBot="1" x14ac:dyDescent="0.2">
      <c r="A21181" s="138" t="s">
        <v>364</v>
      </c>
      <c r="B21181" s="112"/>
      <c r="C21181" s="136">
        <v>0</v>
      </c>
      <c r="D21181" s="136">
        <v>0</v>
      </c>
      <c r="E21181" s="136">
        <v>0</v>
      </c>
      <c r="F21181" s="140" t="s">
        <v>3713</v>
      </c>
      <c r="G21181" s="136">
        <v>0</v>
      </c>
      <c r="H21181" s="136">
        <v>0</v>
      </c>
      <c r="I21181" s="136">
        <v>0</v>
      </c>
      <c r="J21181" s="136">
        <v>0</v>
      </c>
      <c r="K21181" s="140" t="s">
        <v>3713</v>
      </c>
      <c r="L21181" s="136">
        <v>0</v>
      </c>
      <c r="M21181" s="136">
        <v>0</v>
      </c>
      <c r="N21181" s="136">
        <v>0</v>
      </c>
      <c r="O21181" s="136">
        <v>0</v>
      </c>
      <c r="P21181" s="136">
        <v>0</v>
      </c>
      <c r="Q21181" s="136">
        <v>0</v>
      </c>
      <c r="R21181" s="136">
        <v>0</v>
      </c>
      <c r="S21181" s="136">
        <v>0</v>
      </c>
    </row>
    <row r="21182" spans="1:19" ht="11.25" thickBot="1" x14ac:dyDescent="0.2">
      <c r="A21182" s="112"/>
    </row>
    <row r="21183" spans="1:19" ht="11.25" thickBot="1" x14ac:dyDescent="0.2">
      <c r="A21183" s="139" t="s">
        <v>366</v>
      </c>
      <c r="B21183" s="112"/>
      <c r="C21183" s="136">
        <v>0</v>
      </c>
      <c r="D21183" s="136">
        <v>0</v>
      </c>
      <c r="E21183" s="136">
        <v>0</v>
      </c>
      <c r="F21183" s="140" t="s">
        <v>3713</v>
      </c>
      <c r="G21183" s="136">
        <v>0</v>
      </c>
      <c r="H21183" s="136">
        <v>0</v>
      </c>
      <c r="I21183" s="136">
        <v>0</v>
      </c>
      <c r="J21183" s="136">
        <v>0</v>
      </c>
      <c r="K21183" s="140" t="s">
        <v>3713</v>
      </c>
      <c r="L21183" s="136">
        <v>0</v>
      </c>
      <c r="M21183" s="136">
        <v>0</v>
      </c>
      <c r="N21183" s="136">
        <v>0</v>
      </c>
      <c r="O21183" s="136">
        <v>0</v>
      </c>
      <c r="P21183" s="136">
        <v>0</v>
      </c>
      <c r="Q21183" s="136">
        <v>0</v>
      </c>
      <c r="R21183" s="136">
        <v>0</v>
      </c>
      <c r="S21183" s="136">
        <v>0</v>
      </c>
    </row>
    <row r="21184" spans="1:19" ht="11.25" thickBot="1" x14ac:dyDescent="0.2">
      <c r="A21184" s="112"/>
    </row>
    <row r="21185" spans="1:19" ht="11.25" thickBot="1" x14ac:dyDescent="0.2">
      <c r="A21185" s="106" t="s">
        <v>357</v>
      </c>
      <c r="B21185" s="106" t="s">
        <v>358</v>
      </c>
      <c r="C21185" s="146" t="s">
        <v>35</v>
      </c>
      <c r="D21185" s="146" t="s">
        <v>36</v>
      </c>
      <c r="E21185" s="146" t="s">
        <v>14506</v>
      </c>
      <c r="F21185" s="146" t="s">
        <v>38</v>
      </c>
      <c r="G21185" s="146" t="s">
        <v>39</v>
      </c>
      <c r="H21185" s="146" t="s">
        <v>41</v>
      </c>
      <c r="I21185" s="146" t="s">
        <v>42</v>
      </c>
      <c r="J21185" s="146" t="s">
        <v>43</v>
      </c>
      <c r="K21185" s="146" t="s">
        <v>44</v>
      </c>
      <c r="L21185" s="146" t="s">
        <v>45</v>
      </c>
      <c r="M21185" s="146" t="s">
        <v>46</v>
      </c>
      <c r="N21185" s="146" t="s">
        <v>47</v>
      </c>
      <c r="O21185" s="146" t="s">
        <v>48</v>
      </c>
      <c r="P21185" s="146" t="s">
        <v>49</v>
      </c>
      <c r="Q21185" s="146" t="s">
        <v>50</v>
      </c>
      <c r="R21185" s="146" t="s">
        <v>51</v>
      </c>
      <c r="S21185" s="146" t="s">
        <v>52</v>
      </c>
    </row>
    <row r="21186" spans="1:19" ht="11.25" thickBot="1" x14ac:dyDescent="0.2">
      <c r="A21186" s="112"/>
      <c r="B21186" s="112"/>
      <c r="C21186" s="146" t="s">
        <v>111</v>
      </c>
      <c r="D21186" s="146" t="s">
        <v>111</v>
      </c>
      <c r="E21186" s="146" t="s">
        <v>111</v>
      </c>
      <c r="F21186" s="146" t="s">
        <v>111</v>
      </c>
      <c r="G21186" s="146" t="s">
        <v>111</v>
      </c>
      <c r="H21186" s="146" t="s">
        <v>111</v>
      </c>
      <c r="I21186" s="146" t="s">
        <v>111</v>
      </c>
      <c r="J21186" s="146" t="s">
        <v>111</v>
      </c>
      <c r="K21186" s="146" t="s">
        <v>111</v>
      </c>
      <c r="L21186" s="146" t="s">
        <v>111</v>
      </c>
      <c r="M21186" s="146" t="s">
        <v>111</v>
      </c>
      <c r="N21186" s="146" t="s">
        <v>111</v>
      </c>
      <c r="O21186" s="146" t="s">
        <v>111</v>
      </c>
      <c r="P21186" s="146" t="s">
        <v>111</v>
      </c>
      <c r="Q21186" s="146" t="s">
        <v>111</v>
      </c>
      <c r="R21186" s="146" t="s">
        <v>111</v>
      </c>
      <c r="S21186" s="146" t="s">
        <v>111</v>
      </c>
    </row>
    <row r="21187" spans="1:19" ht="11.25" thickBot="1" x14ac:dyDescent="0.2">
      <c r="A21187" s="107">
        <v>1</v>
      </c>
      <c r="B21187" s="132">
        <v>0.52487268518518515</v>
      </c>
      <c r="C21187" s="133">
        <v>0.48383999999999999</v>
      </c>
      <c r="D21187" s="108">
        <v>2.1000000000000001E-2</v>
      </c>
      <c r="E21187" s="108">
        <v>1.9E-2</v>
      </c>
      <c r="F21187" s="108">
        <v>4.5999999999999999E-2</v>
      </c>
      <c r="G21187" s="108">
        <v>8.5999999999999993E-2</v>
      </c>
      <c r="H21187" s="108">
        <v>1.1299999999999999</v>
      </c>
      <c r="I21187" s="108">
        <v>6.6000000000000003E-2</v>
      </c>
      <c r="J21187" s="108">
        <v>7.1999999999999995E-2</v>
      </c>
      <c r="K21187" s="108">
        <v>5.0999999999999997E-2</v>
      </c>
      <c r="L21187" s="108">
        <v>0.05</v>
      </c>
      <c r="M21187" s="108">
        <v>0.09</v>
      </c>
      <c r="N21187" s="108">
        <v>7.8E-2</v>
      </c>
      <c r="O21187" s="108">
        <v>0.14799999999999999</v>
      </c>
      <c r="P21187" s="108">
        <v>0.10100000000000001</v>
      </c>
      <c r="Q21187" s="108">
        <v>0.13200000000000001</v>
      </c>
      <c r="R21187" s="108">
        <v>0.106</v>
      </c>
      <c r="S21187" s="108">
        <v>0.11700000000000001</v>
      </c>
    </row>
    <row r="21188" spans="1:19" ht="11.25" thickBot="1" x14ac:dyDescent="0.2">
      <c r="A21188" s="112"/>
    </row>
    <row r="21189" spans="1:19" ht="11.25" thickBot="1" x14ac:dyDescent="0.2">
      <c r="A21189" s="135" t="s">
        <v>362</v>
      </c>
      <c r="B21189" s="112"/>
      <c r="C21189" s="137">
        <v>0.48383999999999999</v>
      </c>
      <c r="D21189" s="136">
        <v>2.1000000000000001E-2</v>
      </c>
      <c r="E21189" s="136">
        <v>1.9E-2</v>
      </c>
      <c r="F21189" s="136">
        <v>4.5999999999999999E-2</v>
      </c>
      <c r="G21189" s="136">
        <v>8.5999999999999993E-2</v>
      </c>
      <c r="H21189" s="136">
        <v>1.1299999999999999</v>
      </c>
      <c r="I21189" s="136">
        <v>6.6000000000000003E-2</v>
      </c>
      <c r="J21189" s="136">
        <v>7.1999999999999995E-2</v>
      </c>
      <c r="K21189" s="136">
        <v>5.0999999999999997E-2</v>
      </c>
      <c r="L21189" s="136">
        <v>0.05</v>
      </c>
      <c r="M21189" s="136">
        <v>0.09</v>
      </c>
      <c r="N21189" s="136">
        <v>7.8E-2</v>
      </c>
      <c r="O21189" s="136">
        <v>0.14799999999999999</v>
      </c>
      <c r="P21189" s="136">
        <v>0.10100000000000001</v>
      </c>
      <c r="Q21189" s="136">
        <v>0.13200000000000001</v>
      </c>
      <c r="R21189" s="136">
        <v>0.106</v>
      </c>
      <c r="S21189" s="136">
        <v>0.11700000000000001</v>
      </c>
    </row>
    <row r="21190" spans="1:19" ht="11.25" thickBot="1" x14ac:dyDescent="0.2">
      <c r="A21190" s="112"/>
    </row>
    <row r="21191" spans="1:19" ht="11.25" thickBot="1" x14ac:dyDescent="0.2">
      <c r="A21191" s="138" t="s">
        <v>364</v>
      </c>
      <c r="B21191" s="112"/>
      <c r="C21191" s="140" t="s">
        <v>3713</v>
      </c>
      <c r="D21191" s="136">
        <v>0</v>
      </c>
      <c r="E21191" s="136">
        <v>0</v>
      </c>
      <c r="F21191" s="136">
        <v>0</v>
      </c>
      <c r="G21191" s="136">
        <v>0</v>
      </c>
      <c r="H21191" s="136">
        <v>0</v>
      </c>
      <c r="I21191" s="136">
        <v>0</v>
      </c>
      <c r="J21191" s="136">
        <v>0</v>
      </c>
      <c r="K21191" s="136">
        <v>0</v>
      </c>
      <c r="L21191" s="136">
        <v>0</v>
      </c>
      <c r="M21191" s="136">
        <v>0</v>
      </c>
      <c r="N21191" s="136">
        <v>0</v>
      </c>
      <c r="O21191" s="136">
        <v>0</v>
      </c>
      <c r="P21191" s="136">
        <v>0</v>
      </c>
      <c r="Q21191" s="136">
        <v>0</v>
      </c>
      <c r="R21191" s="136">
        <v>0</v>
      </c>
      <c r="S21191" s="136">
        <v>0</v>
      </c>
    </row>
    <row r="21192" spans="1:19" ht="11.25" thickBot="1" x14ac:dyDescent="0.2">
      <c r="A21192" s="112"/>
    </row>
    <row r="21193" spans="1:19" ht="11.25" thickBot="1" x14ac:dyDescent="0.2">
      <c r="A21193" s="139" t="s">
        <v>366</v>
      </c>
      <c r="B21193" s="112"/>
      <c r="C21193" s="140" t="s">
        <v>3713</v>
      </c>
      <c r="D21193" s="136">
        <v>0</v>
      </c>
      <c r="E21193" s="136">
        <v>0</v>
      </c>
      <c r="F21193" s="136">
        <v>0</v>
      </c>
      <c r="G21193" s="136">
        <v>0</v>
      </c>
      <c r="H21193" s="136">
        <v>0</v>
      </c>
      <c r="I21193" s="136">
        <v>0</v>
      </c>
      <c r="J21193" s="136">
        <v>0</v>
      </c>
      <c r="K21193" s="136">
        <v>0</v>
      </c>
      <c r="L21193" s="136">
        <v>0</v>
      </c>
      <c r="M21193" s="136">
        <v>0</v>
      </c>
      <c r="N21193" s="136">
        <v>0</v>
      </c>
      <c r="O21193" s="136">
        <v>0</v>
      </c>
      <c r="P21193" s="136">
        <v>0</v>
      </c>
      <c r="Q21193" s="136">
        <v>0</v>
      </c>
      <c r="R21193" s="136">
        <v>0</v>
      </c>
      <c r="S21193" s="136">
        <v>0</v>
      </c>
    </row>
    <row r="21194" spans="1:19" ht="11.25" thickBot="1" x14ac:dyDescent="0.2">
      <c r="A21194" s="112"/>
    </row>
    <row r="21195" spans="1:19" ht="11.25" thickBot="1" x14ac:dyDescent="0.2">
      <c r="A21195" s="106" t="s">
        <v>357</v>
      </c>
      <c r="B21195" s="106" t="s">
        <v>358</v>
      </c>
      <c r="C21195" s="146" t="s">
        <v>53</v>
      </c>
      <c r="D21195" s="146" t="s">
        <v>54</v>
      </c>
      <c r="E21195" s="146" t="s">
        <v>55</v>
      </c>
      <c r="F21195" s="146" t="s">
        <v>56</v>
      </c>
      <c r="G21195" s="146" t="s">
        <v>14507</v>
      </c>
      <c r="H21195" s="146" t="s">
        <v>57</v>
      </c>
      <c r="I21195" s="146" t="s">
        <v>59</v>
      </c>
      <c r="J21195" s="146" t="s">
        <v>14508</v>
      </c>
      <c r="K21195" s="146" t="s">
        <v>60</v>
      </c>
      <c r="L21195" s="146" t="s">
        <v>61</v>
      </c>
      <c r="M21195" s="146" t="s">
        <v>62</v>
      </c>
      <c r="N21195" s="146" t="s">
        <v>14509</v>
      </c>
      <c r="O21195" s="146" t="s">
        <v>63</v>
      </c>
      <c r="P21195" s="146" t="s">
        <v>64</v>
      </c>
      <c r="Q21195" s="146" t="s">
        <v>66</v>
      </c>
      <c r="R21195" s="146" t="s">
        <v>14510</v>
      </c>
      <c r="S21195" s="146" t="s">
        <v>67</v>
      </c>
    </row>
    <row r="21196" spans="1:19" ht="11.25" thickBot="1" x14ac:dyDescent="0.2">
      <c r="A21196" s="112"/>
      <c r="B21196" s="112"/>
      <c r="C21196" s="146" t="s">
        <v>111</v>
      </c>
      <c r="D21196" s="146" t="s">
        <v>111</v>
      </c>
      <c r="E21196" s="146" t="s">
        <v>111</v>
      </c>
      <c r="F21196" s="146" t="s">
        <v>111</v>
      </c>
      <c r="G21196" s="146" t="s">
        <v>111</v>
      </c>
      <c r="H21196" s="146" t="s">
        <v>111</v>
      </c>
      <c r="I21196" s="146" t="s">
        <v>111</v>
      </c>
      <c r="J21196" s="146" t="s">
        <v>111</v>
      </c>
      <c r="K21196" s="146" t="s">
        <v>111</v>
      </c>
      <c r="L21196" s="146" t="s">
        <v>111</v>
      </c>
      <c r="M21196" s="146" t="s">
        <v>111</v>
      </c>
      <c r="N21196" s="146" t="s">
        <v>111</v>
      </c>
      <c r="O21196" s="146" t="s">
        <v>111</v>
      </c>
      <c r="P21196" s="146" t="s">
        <v>111</v>
      </c>
      <c r="Q21196" s="146" t="s">
        <v>111</v>
      </c>
      <c r="R21196" s="146" t="s">
        <v>111</v>
      </c>
      <c r="S21196" s="146" t="s">
        <v>111</v>
      </c>
    </row>
    <row r="21197" spans="1:19" ht="11.25" thickBot="1" x14ac:dyDescent="0.2">
      <c r="A21197" s="107">
        <v>1</v>
      </c>
      <c r="B21197" s="132">
        <v>0.52487268518518515</v>
      </c>
      <c r="C21197" s="108">
        <v>0.113</v>
      </c>
      <c r="D21197" s="108">
        <v>0.127</v>
      </c>
      <c r="E21197" s="108">
        <v>6.7000000000000004E-2</v>
      </c>
      <c r="F21197" s="108">
        <v>0.97599999999999998</v>
      </c>
      <c r="G21197" s="108">
        <v>1E-3</v>
      </c>
      <c r="H21197" s="108">
        <v>0.94699999999999995</v>
      </c>
      <c r="I21197" s="108">
        <v>0.65500000000000003</v>
      </c>
      <c r="J21197" s="141" t="s">
        <v>14518</v>
      </c>
      <c r="K21197" s="108">
        <v>0.122</v>
      </c>
      <c r="L21197" s="108">
        <v>0.183</v>
      </c>
      <c r="M21197" s="108">
        <v>7.0999999999999994E-2</v>
      </c>
      <c r="N21197" s="141" t="s">
        <v>14519</v>
      </c>
      <c r="O21197" s="108">
        <v>4.1669999999999998</v>
      </c>
      <c r="P21197" s="108">
        <v>1.212</v>
      </c>
      <c r="Q21197" s="133">
        <v>0.40744000000000002</v>
      </c>
      <c r="R21197" s="141" t="s">
        <v>14500</v>
      </c>
      <c r="S21197" s="108">
        <v>9.4E-2</v>
      </c>
    </row>
    <row r="21198" spans="1:19" ht="11.25" thickBot="1" x14ac:dyDescent="0.2">
      <c r="A21198" s="112"/>
    </row>
    <row r="21199" spans="1:19" ht="11.25" thickBot="1" x14ac:dyDescent="0.2">
      <c r="A21199" s="135" t="s">
        <v>362</v>
      </c>
      <c r="B21199" s="112"/>
      <c r="C21199" s="136">
        <v>0.113</v>
      </c>
      <c r="D21199" s="136">
        <v>0.127</v>
      </c>
      <c r="E21199" s="136">
        <v>6.7000000000000004E-2</v>
      </c>
      <c r="F21199" s="136">
        <v>0.97599999999999998</v>
      </c>
      <c r="G21199" s="136">
        <v>1E-3</v>
      </c>
      <c r="H21199" s="136">
        <v>0.94699999999999995</v>
      </c>
      <c r="I21199" s="136">
        <v>0.65500000000000003</v>
      </c>
      <c r="J21199" s="141" t="s">
        <v>14520</v>
      </c>
      <c r="K21199" s="136">
        <v>0.122</v>
      </c>
      <c r="L21199" s="136">
        <v>0.183</v>
      </c>
      <c r="M21199" s="136">
        <v>7.0999999999999994E-2</v>
      </c>
      <c r="N21199" s="141" t="s">
        <v>14521</v>
      </c>
      <c r="O21199" s="136">
        <v>4.1669999999999998</v>
      </c>
      <c r="P21199" s="136">
        <v>1.212</v>
      </c>
      <c r="Q21199" s="137">
        <v>0.40744000000000002</v>
      </c>
      <c r="R21199" s="141" t="s">
        <v>14501</v>
      </c>
      <c r="S21199" s="136">
        <v>9.4E-2</v>
      </c>
    </row>
    <row r="21200" spans="1:19" ht="11.25" thickBot="1" x14ac:dyDescent="0.2">
      <c r="A21200" s="112"/>
    </row>
    <row r="21201" spans="1:19" ht="11.25" thickBot="1" x14ac:dyDescent="0.2">
      <c r="A21201" s="138" t="s">
        <v>364</v>
      </c>
      <c r="B21201" s="112"/>
      <c r="C21201" s="136">
        <v>0</v>
      </c>
      <c r="D21201" s="136">
        <v>0</v>
      </c>
      <c r="E21201" s="136">
        <v>0</v>
      </c>
      <c r="F21201" s="136">
        <v>0</v>
      </c>
      <c r="G21201" s="136">
        <v>0</v>
      </c>
      <c r="H21201" s="136">
        <v>0</v>
      </c>
      <c r="I21201" s="136">
        <v>0</v>
      </c>
      <c r="J21201" s="141" t="s">
        <v>14501</v>
      </c>
      <c r="K21201" s="136">
        <v>0</v>
      </c>
      <c r="L21201" s="136">
        <v>0</v>
      </c>
      <c r="M21201" s="136">
        <v>0</v>
      </c>
      <c r="N21201" s="141" t="s">
        <v>14501</v>
      </c>
      <c r="O21201" s="136">
        <v>0</v>
      </c>
      <c r="P21201" s="136">
        <v>0</v>
      </c>
      <c r="Q21201" s="140" t="s">
        <v>3713</v>
      </c>
      <c r="R21201" s="141" t="s">
        <v>14501</v>
      </c>
      <c r="S21201" s="136">
        <v>0</v>
      </c>
    </row>
    <row r="21202" spans="1:19" ht="11.25" thickBot="1" x14ac:dyDescent="0.2">
      <c r="A21202" s="112"/>
    </row>
    <row r="21203" spans="1:19" ht="11.25" thickBot="1" x14ac:dyDescent="0.2">
      <c r="A21203" s="139" t="s">
        <v>366</v>
      </c>
      <c r="B21203" s="112"/>
      <c r="C21203" s="136">
        <v>0</v>
      </c>
      <c r="D21203" s="136">
        <v>0</v>
      </c>
      <c r="E21203" s="136">
        <v>0</v>
      </c>
      <c r="F21203" s="136">
        <v>0</v>
      </c>
      <c r="G21203" s="136">
        <v>0</v>
      </c>
      <c r="H21203" s="136">
        <v>0</v>
      </c>
      <c r="I21203" s="136">
        <v>0</v>
      </c>
      <c r="J21203" s="141" t="s">
        <v>14501</v>
      </c>
      <c r="K21203" s="136">
        <v>0</v>
      </c>
      <c r="L21203" s="136">
        <v>0</v>
      </c>
      <c r="M21203" s="136">
        <v>0</v>
      </c>
      <c r="N21203" s="141" t="s">
        <v>14501</v>
      </c>
      <c r="O21203" s="136">
        <v>0</v>
      </c>
      <c r="P21203" s="136">
        <v>0</v>
      </c>
      <c r="Q21203" s="140" t="s">
        <v>3713</v>
      </c>
      <c r="R21203" s="141" t="s">
        <v>14501</v>
      </c>
      <c r="S21203" s="136">
        <v>0</v>
      </c>
    </row>
    <row r="21204" spans="1:19" ht="11.25" thickBot="1" x14ac:dyDescent="0.2">
      <c r="A21204" s="112"/>
    </row>
    <row r="21205" spans="1:19" ht="11.25" thickBot="1" x14ac:dyDescent="0.2">
      <c r="A21205" s="106" t="s">
        <v>357</v>
      </c>
      <c r="B21205" s="106" t="s">
        <v>358</v>
      </c>
      <c r="C21205" s="146" t="s">
        <v>68</v>
      </c>
      <c r="D21205" s="146" t="s">
        <v>14511</v>
      </c>
    </row>
    <row r="21206" spans="1:19" ht="11.25" thickBot="1" x14ac:dyDescent="0.2">
      <c r="A21206" s="112"/>
      <c r="B21206" s="112"/>
      <c r="C21206" s="146" t="s">
        <v>111</v>
      </c>
      <c r="D21206" s="146" t="s">
        <v>111</v>
      </c>
    </row>
    <row r="21207" spans="1:19" ht="11.25" thickBot="1" x14ac:dyDescent="0.2">
      <c r="A21207" s="107">
        <v>1</v>
      </c>
      <c r="B21207" s="132">
        <v>0.52487268518518515</v>
      </c>
      <c r="C21207" s="108">
        <v>0.69699999999999995</v>
      </c>
      <c r="D21207" s="108">
        <v>2E-3</v>
      </c>
    </row>
    <row r="21208" spans="1:19" ht="11.25" thickBot="1" x14ac:dyDescent="0.2">
      <c r="A21208" s="112"/>
    </row>
    <row r="21209" spans="1:19" ht="11.25" thickBot="1" x14ac:dyDescent="0.2">
      <c r="A21209" s="135" t="s">
        <v>362</v>
      </c>
      <c r="B21209" s="112"/>
      <c r="C21209" s="136">
        <v>0.69699999999999995</v>
      </c>
      <c r="D21209" s="136">
        <v>2E-3</v>
      </c>
    </row>
    <row r="21210" spans="1:19" ht="11.25" thickBot="1" x14ac:dyDescent="0.2">
      <c r="A21210" s="112"/>
    </row>
    <row r="21211" spans="1:19" ht="11.25" thickBot="1" x14ac:dyDescent="0.2">
      <c r="A21211" s="138" t="s">
        <v>364</v>
      </c>
      <c r="B21211" s="112"/>
      <c r="C21211" s="136">
        <v>0</v>
      </c>
      <c r="D21211" s="136">
        <v>0</v>
      </c>
    </row>
    <row r="21212" spans="1:19" ht="11.25" thickBot="1" x14ac:dyDescent="0.2">
      <c r="A21212" s="112"/>
    </row>
    <row r="21213" spans="1:19" ht="11.25" thickBot="1" x14ac:dyDescent="0.2">
      <c r="A21213" s="139" t="s">
        <v>366</v>
      </c>
      <c r="B21213" s="112"/>
      <c r="C21213" s="136">
        <v>0</v>
      </c>
      <c r="D21213" s="136">
        <v>0</v>
      </c>
    </row>
    <row r="21214" spans="1:19" ht="10.5" x14ac:dyDescent="0.15">
      <c r="A21214" s="112"/>
    </row>
    <row r="21215" spans="1:19" x14ac:dyDescent="0.15">
      <c r="A21215" s="129"/>
      <c r="B21215" s="86" t="s">
        <v>1450</v>
      </c>
    </row>
    <row r="21216" spans="1:19" ht="9.75" thickBot="1" x14ac:dyDescent="0.2">
      <c r="A21216" s="81" t="s">
        <v>356</v>
      </c>
    </row>
    <row r="21217" spans="1:19" ht="11.25" thickBot="1" x14ac:dyDescent="0.2">
      <c r="A21217" s="106" t="s">
        <v>357</v>
      </c>
      <c r="B21217" s="106" t="s">
        <v>358</v>
      </c>
      <c r="C21217" s="146" t="s">
        <v>14494</v>
      </c>
      <c r="D21217" s="146" t="s">
        <v>14495</v>
      </c>
      <c r="E21217" s="146" t="s">
        <v>14496</v>
      </c>
      <c r="F21217" s="146" t="s">
        <v>0</v>
      </c>
      <c r="G21217" s="146" t="s">
        <v>1</v>
      </c>
      <c r="H21217" s="146" t="s">
        <v>2</v>
      </c>
      <c r="I21217" s="146" t="s">
        <v>14497</v>
      </c>
      <c r="J21217" s="146" t="s">
        <v>3</v>
      </c>
      <c r="K21217" s="146" t="s">
        <v>14498</v>
      </c>
      <c r="L21217" s="146" t="s">
        <v>7</v>
      </c>
      <c r="M21217" s="146" t="s">
        <v>14499</v>
      </c>
      <c r="N21217" s="146" t="s">
        <v>10</v>
      </c>
      <c r="O21217" s="146" t="s">
        <v>11</v>
      </c>
      <c r="P21217" s="146" t="s">
        <v>12</v>
      </c>
      <c r="Q21217" s="146" t="s">
        <v>13</v>
      </c>
      <c r="R21217" s="146" t="s">
        <v>14</v>
      </c>
      <c r="S21217" s="146" t="s">
        <v>15</v>
      </c>
    </row>
    <row r="21218" spans="1:19" ht="11.25" thickBot="1" x14ac:dyDescent="0.2">
      <c r="A21218" s="112"/>
      <c r="B21218" s="112"/>
      <c r="C21218" s="146" t="s">
        <v>111</v>
      </c>
      <c r="D21218" s="146" t="s">
        <v>111</v>
      </c>
      <c r="E21218" s="146" t="s">
        <v>111</v>
      </c>
      <c r="F21218" s="146" t="s">
        <v>111</v>
      </c>
      <c r="G21218" s="146" t="s">
        <v>111</v>
      </c>
      <c r="H21218" s="146" t="s">
        <v>111</v>
      </c>
      <c r="I21218" s="146" t="s">
        <v>111</v>
      </c>
      <c r="J21218" s="146" t="s">
        <v>111</v>
      </c>
      <c r="K21218" s="146" t="s">
        <v>111</v>
      </c>
      <c r="L21218" s="146" t="s">
        <v>111</v>
      </c>
      <c r="M21218" s="146" t="s">
        <v>111</v>
      </c>
      <c r="N21218" s="146" t="s">
        <v>111</v>
      </c>
      <c r="O21218" s="146" t="s">
        <v>111</v>
      </c>
      <c r="P21218" s="146" t="s">
        <v>111</v>
      </c>
      <c r="Q21218" s="146" t="s">
        <v>111</v>
      </c>
      <c r="R21218" s="146" t="s">
        <v>111</v>
      </c>
      <c r="S21218" s="146" t="s">
        <v>111</v>
      </c>
    </row>
    <row r="21219" spans="1:19" ht="11.25" thickBot="1" x14ac:dyDescent="0.2">
      <c r="A21219" s="107">
        <v>1</v>
      </c>
      <c r="B21219" s="132">
        <v>0.53001157407407407</v>
      </c>
      <c r="C21219" s="141" t="s">
        <v>14500</v>
      </c>
      <c r="D21219" s="141" t="s">
        <v>14500</v>
      </c>
      <c r="E21219" s="108">
        <v>2E-3</v>
      </c>
      <c r="F21219" s="108">
        <v>4.1000000000000002E-2</v>
      </c>
      <c r="G21219" s="108">
        <v>0.43099999999999999</v>
      </c>
      <c r="H21219" s="108">
        <v>6.0000000000000001E-3</v>
      </c>
      <c r="I21219" s="108">
        <v>-7.0000000000000001E-3</v>
      </c>
      <c r="J21219" s="108">
        <v>8.8999999999999996E-2</v>
      </c>
      <c r="K21219" s="108">
        <v>-1.2729999999999999</v>
      </c>
      <c r="L21219" s="133">
        <v>0.69447000000000003</v>
      </c>
      <c r="M21219" s="108">
        <v>1.6E-2</v>
      </c>
      <c r="N21219" s="108">
        <v>-1E-3</v>
      </c>
      <c r="O21219" s="108">
        <v>1E-3</v>
      </c>
      <c r="P21219" s="108">
        <v>0.11600000000000001</v>
      </c>
      <c r="Q21219" s="108">
        <v>0.92400000000000004</v>
      </c>
      <c r="R21219" s="108">
        <v>3.0000000000000001E-3</v>
      </c>
      <c r="S21219" s="108">
        <v>1.2999999999999999E-2</v>
      </c>
    </row>
    <row r="21220" spans="1:19" ht="11.25" thickBot="1" x14ac:dyDescent="0.2">
      <c r="A21220" s="112"/>
    </row>
    <row r="21221" spans="1:19" ht="11.25" thickBot="1" x14ac:dyDescent="0.2">
      <c r="A21221" s="135" t="s">
        <v>362</v>
      </c>
      <c r="B21221" s="112"/>
      <c r="C21221" s="141" t="s">
        <v>14501</v>
      </c>
      <c r="D21221" s="141" t="s">
        <v>14501</v>
      </c>
      <c r="E21221" s="136">
        <v>2E-3</v>
      </c>
      <c r="F21221" s="136">
        <v>4.1000000000000002E-2</v>
      </c>
      <c r="G21221" s="136">
        <v>0.43099999999999999</v>
      </c>
      <c r="H21221" s="136">
        <v>6.0000000000000001E-3</v>
      </c>
      <c r="I21221" s="136">
        <v>-7.0000000000000001E-3</v>
      </c>
      <c r="J21221" s="136">
        <v>8.8999999999999996E-2</v>
      </c>
      <c r="K21221" s="136">
        <v>-1.2729999999999999</v>
      </c>
      <c r="L21221" s="137">
        <v>0.69447000000000003</v>
      </c>
      <c r="M21221" s="136">
        <v>1.6E-2</v>
      </c>
      <c r="N21221" s="136">
        <v>-1E-3</v>
      </c>
      <c r="O21221" s="136">
        <v>1E-3</v>
      </c>
      <c r="P21221" s="136">
        <v>0.11600000000000001</v>
      </c>
      <c r="Q21221" s="136">
        <v>0.92400000000000004</v>
      </c>
      <c r="R21221" s="136">
        <v>3.0000000000000001E-3</v>
      </c>
      <c r="S21221" s="136">
        <v>1.2999999999999999E-2</v>
      </c>
    </row>
    <row r="21222" spans="1:19" ht="11.25" thickBot="1" x14ac:dyDescent="0.2">
      <c r="A21222" s="112"/>
    </row>
    <row r="21223" spans="1:19" ht="11.25" thickBot="1" x14ac:dyDescent="0.2">
      <c r="A21223" s="138" t="s">
        <v>364</v>
      </c>
      <c r="B21223" s="112"/>
      <c r="C21223" s="141" t="s">
        <v>14501</v>
      </c>
      <c r="D21223" s="141" t="s">
        <v>14501</v>
      </c>
      <c r="E21223" s="136">
        <v>0</v>
      </c>
      <c r="F21223" s="136">
        <v>0</v>
      </c>
      <c r="G21223" s="136">
        <v>0</v>
      </c>
      <c r="H21223" s="136">
        <v>0</v>
      </c>
      <c r="I21223" s="136">
        <v>0</v>
      </c>
      <c r="J21223" s="136">
        <v>0</v>
      </c>
      <c r="K21223" s="136">
        <v>0</v>
      </c>
      <c r="L21223" s="140" t="s">
        <v>3713</v>
      </c>
      <c r="M21223" s="136">
        <v>0</v>
      </c>
      <c r="N21223" s="136">
        <v>0</v>
      </c>
      <c r="O21223" s="136">
        <v>0</v>
      </c>
      <c r="P21223" s="136">
        <v>0</v>
      </c>
      <c r="Q21223" s="136">
        <v>0</v>
      </c>
      <c r="R21223" s="136">
        <v>0</v>
      </c>
      <c r="S21223" s="136">
        <v>0</v>
      </c>
    </row>
    <row r="21224" spans="1:19" ht="11.25" thickBot="1" x14ac:dyDescent="0.2">
      <c r="A21224" s="112"/>
    </row>
    <row r="21225" spans="1:19" ht="11.25" thickBot="1" x14ac:dyDescent="0.2">
      <c r="A21225" s="139" t="s">
        <v>366</v>
      </c>
      <c r="B21225" s="112"/>
      <c r="C21225" s="141" t="s">
        <v>14501</v>
      </c>
      <c r="D21225" s="141" t="s">
        <v>14501</v>
      </c>
      <c r="E21225" s="136">
        <v>0</v>
      </c>
      <c r="F21225" s="136">
        <v>0</v>
      </c>
      <c r="G21225" s="136">
        <v>0</v>
      </c>
      <c r="H21225" s="136">
        <v>0</v>
      </c>
      <c r="I21225" s="136">
        <v>0</v>
      </c>
      <c r="J21225" s="136">
        <v>0</v>
      </c>
      <c r="K21225" s="136">
        <v>0</v>
      </c>
      <c r="L21225" s="140" t="s">
        <v>3713</v>
      </c>
      <c r="M21225" s="136">
        <v>0</v>
      </c>
      <c r="N21225" s="136">
        <v>0</v>
      </c>
      <c r="O21225" s="136">
        <v>0</v>
      </c>
      <c r="P21225" s="136">
        <v>0</v>
      </c>
      <c r="Q21225" s="136">
        <v>0</v>
      </c>
      <c r="R21225" s="136">
        <v>0</v>
      </c>
      <c r="S21225" s="136">
        <v>0</v>
      </c>
    </row>
    <row r="21226" spans="1:19" ht="11.25" thickBot="1" x14ac:dyDescent="0.2">
      <c r="A21226" s="112"/>
    </row>
    <row r="21227" spans="1:19" ht="11.25" thickBot="1" x14ac:dyDescent="0.2">
      <c r="A21227" s="106" t="s">
        <v>357</v>
      </c>
      <c r="B21227" s="106" t="s">
        <v>358</v>
      </c>
      <c r="C21227" s="146" t="s">
        <v>16</v>
      </c>
      <c r="D21227" s="146" t="s">
        <v>14502</v>
      </c>
      <c r="E21227" s="146" t="s">
        <v>14503</v>
      </c>
      <c r="F21227" s="146" t="s">
        <v>20</v>
      </c>
      <c r="G21227" s="146" t="s">
        <v>21</v>
      </c>
      <c r="H21227" s="146" t="s">
        <v>22</v>
      </c>
      <c r="I21227" s="146" t="s">
        <v>23</v>
      </c>
      <c r="J21227" s="146" t="s">
        <v>24</v>
      </c>
      <c r="K21227" s="146" t="s">
        <v>26</v>
      </c>
      <c r="L21227" s="146" t="s">
        <v>14504</v>
      </c>
      <c r="M21227" s="146" t="s">
        <v>27</v>
      </c>
      <c r="N21227" s="146" t="s">
        <v>28</v>
      </c>
      <c r="O21227" s="146" t="s">
        <v>29</v>
      </c>
      <c r="P21227" s="146" t="s">
        <v>30</v>
      </c>
      <c r="Q21227" s="146" t="s">
        <v>14505</v>
      </c>
      <c r="R21227" s="146" t="s">
        <v>32</v>
      </c>
      <c r="S21227" s="146" t="s">
        <v>33</v>
      </c>
    </row>
    <row r="21228" spans="1:19" ht="11.25" thickBot="1" x14ac:dyDescent="0.2">
      <c r="A21228" s="112"/>
      <c r="B21228" s="112"/>
      <c r="C21228" s="146" t="s">
        <v>111</v>
      </c>
      <c r="D21228" s="146" t="s">
        <v>111</v>
      </c>
      <c r="E21228" s="146" t="s">
        <v>111</v>
      </c>
      <c r="F21228" s="146" t="s">
        <v>111</v>
      </c>
      <c r="G21228" s="146" t="s">
        <v>111</v>
      </c>
      <c r="H21228" s="146" t="s">
        <v>111</v>
      </c>
      <c r="I21228" s="146" t="s">
        <v>111</v>
      </c>
      <c r="J21228" s="146" t="s">
        <v>111</v>
      </c>
      <c r="K21228" s="146" t="s">
        <v>111</v>
      </c>
      <c r="L21228" s="146" t="s">
        <v>111</v>
      </c>
      <c r="M21228" s="146" t="s">
        <v>111</v>
      </c>
      <c r="N21228" s="146" t="s">
        <v>111</v>
      </c>
      <c r="O21228" s="146" t="s">
        <v>111</v>
      </c>
      <c r="P21228" s="146" t="s">
        <v>111</v>
      </c>
      <c r="Q21228" s="146" t="s">
        <v>111</v>
      </c>
      <c r="R21228" s="146" t="s">
        <v>111</v>
      </c>
      <c r="S21228" s="146" t="s">
        <v>111</v>
      </c>
    </row>
    <row r="21229" spans="1:19" ht="11.25" thickBot="1" x14ac:dyDescent="0.2">
      <c r="A21229" s="107">
        <v>1</v>
      </c>
      <c r="B21229" s="132">
        <v>0.53001157407407407</v>
      </c>
      <c r="C21229" s="108">
        <v>0.749</v>
      </c>
      <c r="D21229" s="108">
        <v>0.317</v>
      </c>
      <c r="E21229" s="141" t="s">
        <v>14500</v>
      </c>
      <c r="F21229" s="133">
        <v>0.59719999999999995</v>
      </c>
      <c r="G21229" s="141" t="s">
        <v>14552</v>
      </c>
      <c r="H21229" s="108">
        <v>0.184</v>
      </c>
      <c r="I21229" s="108">
        <v>7.4999999999999997E-2</v>
      </c>
      <c r="J21229" s="108">
        <v>0.58499999999999996</v>
      </c>
      <c r="K21229" s="133">
        <v>0.62487999999999999</v>
      </c>
      <c r="L21229" s="108">
        <v>5.0000000000000001E-3</v>
      </c>
      <c r="M21229" s="108">
        <v>1E-3</v>
      </c>
      <c r="N21229" s="108">
        <v>4.7E-2</v>
      </c>
      <c r="O21229" s="141" t="s">
        <v>14500</v>
      </c>
      <c r="P21229" s="141" t="s">
        <v>14500</v>
      </c>
      <c r="Q21229" s="108">
        <v>-3.0000000000000001E-3</v>
      </c>
      <c r="R21229" s="108">
        <v>8.9999999999999993E-3</v>
      </c>
      <c r="S21229" s="108">
        <v>2.1000000000000001E-2</v>
      </c>
    </row>
    <row r="21230" spans="1:19" ht="11.25" thickBot="1" x14ac:dyDescent="0.2">
      <c r="A21230" s="112"/>
    </row>
    <row r="21231" spans="1:19" ht="11.25" thickBot="1" x14ac:dyDescent="0.2">
      <c r="A21231" s="135" t="s">
        <v>362</v>
      </c>
      <c r="B21231" s="112"/>
      <c r="C21231" s="136">
        <v>0.749</v>
      </c>
      <c r="D21231" s="136">
        <v>0.317</v>
      </c>
      <c r="E21231" s="141" t="s">
        <v>14501</v>
      </c>
      <c r="F21231" s="137">
        <v>0.59719999999999995</v>
      </c>
      <c r="G21231" s="141" t="s">
        <v>14553</v>
      </c>
      <c r="H21231" s="136">
        <v>0.184</v>
      </c>
      <c r="I21231" s="136">
        <v>7.4999999999999997E-2</v>
      </c>
      <c r="J21231" s="136">
        <v>0.58499999999999996</v>
      </c>
      <c r="K21231" s="137">
        <v>0.62487999999999999</v>
      </c>
      <c r="L21231" s="136">
        <v>5.0000000000000001E-3</v>
      </c>
      <c r="M21231" s="136">
        <v>1E-3</v>
      </c>
      <c r="N21231" s="136">
        <v>4.7E-2</v>
      </c>
      <c r="O21231" s="141" t="s">
        <v>14501</v>
      </c>
      <c r="P21231" s="141" t="s">
        <v>14501</v>
      </c>
      <c r="Q21231" s="136">
        <v>-3.0000000000000001E-3</v>
      </c>
      <c r="R21231" s="136">
        <v>8.9999999999999993E-3</v>
      </c>
      <c r="S21231" s="136">
        <v>2.1000000000000001E-2</v>
      </c>
    </row>
    <row r="21232" spans="1:19" ht="11.25" thickBot="1" x14ac:dyDescent="0.2">
      <c r="A21232" s="112"/>
    </row>
    <row r="21233" spans="1:19" ht="11.25" thickBot="1" x14ac:dyDescent="0.2">
      <c r="A21233" s="138" t="s">
        <v>364</v>
      </c>
      <c r="B21233" s="112"/>
      <c r="C21233" s="136">
        <v>0</v>
      </c>
      <c r="D21233" s="136">
        <v>0</v>
      </c>
      <c r="E21233" s="141" t="s">
        <v>14501</v>
      </c>
      <c r="F21233" s="140" t="s">
        <v>3713</v>
      </c>
      <c r="G21233" s="141" t="s">
        <v>14501</v>
      </c>
      <c r="H21233" s="136">
        <v>0</v>
      </c>
      <c r="I21233" s="136">
        <v>0</v>
      </c>
      <c r="J21233" s="136">
        <v>0</v>
      </c>
      <c r="K21233" s="140" t="s">
        <v>3713</v>
      </c>
      <c r="L21233" s="136">
        <v>0</v>
      </c>
      <c r="M21233" s="136">
        <v>0</v>
      </c>
      <c r="N21233" s="136">
        <v>0</v>
      </c>
      <c r="O21233" s="141" t="s">
        <v>14501</v>
      </c>
      <c r="P21233" s="141" t="s">
        <v>14501</v>
      </c>
      <c r="Q21233" s="136">
        <v>0</v>
      </c>
      <c r="R21233" s="136">
        <v>0</v>
      </c>
      <c r="S21233" s="136">
        <v>0</v>
      </c>
    </row>
    <row r="21234" spans="1:19" ht="11.25" thickBot="1" x14ac:dyDescent="0.2">
      <c r="A21234" s="112"/>
    </row>
    <row r="21235" spans="1:19" ht="11.25" thickBot="1" x14ac:dyDescent="0.2">
      <c r="A21235" s="139" t="s">
        <v>366</v>
      </c>
      <c r="B21235" s="112"/>
      <c r="C21235" s="136">
        <v>0</v>
      </c>
      <c r="D21235" s="136">
        <v>0</v>
      </c>
      <c r="E21235" s="141" t="s">
        <v>14501</v>
      </c>
      <c r="F21235" s="140" t="s">
        <v>3713</v>
      </c>
      <c r="G21235" s="141" t="s">
        <v>14501</v>
      </c>
      <c r="H21235" s="136">
        <v>0</v>
      </c>
      <c r="I21235" s="136">
        <v>0</v>
      </c>
      <c r="J21235" s="136">
        <v>0</v>
      </c>
      <c r="K21235" s="140" t="s">
        <v>3713</v>
      </c>
      <c r="L21235" s="136">
        <v>0</v>
      </c>
      <c r="M21235" s="136">
        <v>0</v>
      </c>
      <c r="N21235" s="136">
        <v>0</v>
      </c>
      <c r="O21235" s="141" t="s">
        <v>14501</v>
      </c>
      <c r="P21235" s="141" t="s">
        <v>14501</v>
      </c>
      <c r="Q21235" s="136">
        <v>0</v>
      </c>
      <c r="R21235" s="136">
        <v>0</v>
      </c>
      <c r="S21235" s="136">
        <v>0</v>
      </c>
    </row>
    <row r="21236" spans="1:19" ht="11.25" thickBot="1" x14ac:dyDescent="0.2">
      <c r="A21236" s="112"/>
    </row>
    <row r="21237" spans="1:19" ht="11.25" thickBot="1" x14ac:dyDescent="0.2">
      <c r="A21237" s="106" t="s">
        <v>357</v>
      </c>
      <c r="B21237" s="106" t="s">
        <v>358</v>
      </c>
      <c r="C21237" s="146" t="s">
        <v>35</v>
      </c>
      <c r="D21237" s="146" t="s">
        <v>36</v>
      </c>
      <c r="E21237" s="146" t="s">
        <v>14506</v>
      </c>
      <c r="F21237" s="146" t="s">
        <v>38</v>
      </c>
      <c r="G21237" s="146" t="s">
        <v>39</v>
      </c>
      <c r="H21237" s="146" t="s">
        <v>41</v>
      </c>
      <c r="I21237" s="146" t="s">
        <v>42</v>
      </c>
      <c r="J21237" s="146" t="s">
        <v>43</v>
      </c>
      <c r="K21237" s="146" t="s">
        <v>44</v>
      </c>
      <c r="L21237" s="146" t="s">
        <v>45</v>
      </c>
      <c r="M21237" s="146" t="s">
        <v>46</v>
      </c>
      <c r="N21237" s="146" t="s">
        <v>47</v>
      </c>
      <c r="O21237" s="146" t="s">
        <v>48</v>
      </c>
      <c r="P21237" s="146" t="s">
        <v>49</v>
      </c>
      <c r="Q21237" s="146" t="s">
        <v>50</v>
      </c>
      <c r="R21237" s="146" t="s">
        <v>51</v>
      </c>
      <c r="S21237" s="146" t="s">
        <v>52</v>
      </c>
    </row>
    <row r="21238" spans="1:19" ht="11.25" thickBot="1" x14ac:dyDescent="0.2">
      <c r="A21238" s="112"/>
      <c r="B21238" s="112"/>
      <c r="C21238" s="146" t="s">
        <v>111</v>
      </c>
      <c r="D21238" s="146" t="s">
        <v>111</v>
      </c>
      <c r="E21238" s="146" t="s">
        <v>111</v>
      </c>
      <c r="F21238" s="146" t="s">
        <v>111</v>
      </c>
      <c r="G21238" s="146" t="s">
        <v>111</v>
      </c>
      <c r="H21238" s="146" t="s">
        <v>111</v>
      </c>
      <c r="I21238" s="146" t="s">
        <v>111</v>
      </c>
      <c r="J21238" s="146" t="s">
        <v>111</v>
      </c>
      <c r="K21238" s="146" t="s">
        <v>111</v>
      </c>
      <c r="L21238" s="146" t="s">
        <v>111</v>
      </c>
      <c r="M21238" s="146" t="s">
        <v>111</v>
      </c>
      <c r="N21238" s="146" t="s">
        <v>111</v>
      </c>
      <c r="O21238" s="146" t="s">
        <v>111</v>
      </c>
      <c r="P21238" s="146" t="s">
        <v>111</v>
      </c>
      <c r="Q21238" s="146" t="s">
        <v>111</v>
      </c>
      <c r="R21238" s="146" t="s">
        <v>111</v>
      </c>
      <c r="S21238" s="146" t="s">
        <v>111</v>
      </c>
    </row>
    <row r="21239" spans="1:19" ht="11.25" thickBot="1" x14ac:dyDescent="0.2">
      <c r="A21239" s="107">
        <v>1</v>
      </c>
      <c r="B21239" s="132">
        <v>0.53001157407407407</v>
      </c>
      <c r="C21239" s="133">
        <v>0.52653000000000005</v>
      </c>
      <c r="D21239" s="108">
        <v>0.14299999999999999</v>
      </c>
      <c r="E21239" s="108">
        <v>2E-3</v>
      </c>
      <c r="F21239" s="141" t="s">
        <v>14500</v>
      </c>
      <c r="G21239" s="108">
        <v>7.0000000000000001E-3</v>
      </c>
      <c r="H21239" s="108">
        <v>1.0680000000000001</v>
      </c>
      <c r="I21239" s="108">
        <v>1.2999999999999999E-2</v>
      </c>
      <c r="J21239" s="108">
        <v>5.5E-2</v>
      </c>
      <c r="K21239" s="108">
        <v>3.0000000000000001E-3</v>
      </c>
      <c r="L21239" s="108">
        <v>1.7999999999999999E-2</v>
      </c>
      <c r="M21239" s="108">
        <v>8.0000000000000002E-3</v>
      </c>
      <c r="N21239" s="108">
        <v>5.0000000000000001E-3</v>
      </c>
      <c r="O21239" s="108">
        <v>1.7999999999999999E-2</v>
      </c>
      <c r="P21239" s="141" t="s">
        <v>14500</v>
      </c>
      <c r="Q21239" s="108">
        <v>7.0000000000000001E-3</v>
      </c>
      <c r="R21239" s="141" t="s">
        <v>14500</v>
      </c>
      <c r="S21239" s="108">
        <v>6.0000000000000001E-3</v>
      </c>
    </row>
    <row r="21240" spans="1:19" ht="11.25" thickBot="1" x14ac:dyDescent="0.2">
      <c r="A21240" s="112"/>
    </row>
    <row r="21241" spans="1:19" ht="11.25" thickBot="1" x14ac:dyDescent="0.2">
      <c r="A21241" s="135" t="s">
        <v>362</v>
      </c>
      <c r="B21241" s="112"/>
      <c r="C21241" s="137">
        <v>0.52653000000000005</v>
      </c>
      <c r="D21241" s="136">
        <v>0.14299999999999999</v>
      </c>
      <c r="E21241" s="136">
        <v>2E-3</v>
      </c>
      <c r="F21241" s="141" t="s">
        <v>14501</v>
      </c>
      <c r="G21241" s="136">
        <v>7.0000000000000001E-3</v>
      </c>
      <c r="H21241" s="136">
        <v>1.0680000000000001</v>
      </c>
      <c r="I21241" s="136">
        <v>1.2999999999999999E-2</v>
      </c>
      <c r="J21241" s="136">
        <v>5.5E-2</v>
      </c>
      <c r="K21241" s="136">
        <v>3.0000000000000001E-3</v>
      </c>
      <c r="L21241" s="136">
        <v>1.7999999999999999E-2</v>
      </c>
      <c r="M21241" s="136">
        <v>8.0000000000000002E-3</v>
      </c>
      <c r="N21241" s="136">
        <v>5.0000000000000001E-3</v>
      </c>
      <c r="O21241" s="136">
        <v>1.7999999999999999E-2</v>
      </c>
      <c r="P21241" s="141" t="s">
        <v>14501</v>
      </c>
      <c r="Q21241" s="136">
        <v>7.0000000000000001E-3</v>
      </c>
      <c r="R21241" s="141" t="s">
        <v>14501</v>
      </c>
      <c r="S21241" s="136">
        <v>6.0000000000000001E-3</v>
      </c>
    </row>
    <row r="21242" spans="1:19" ht="11.25" thickBot="1" x14ac:dyDescent="0.2">
      <c r="A21242" s="112"/>
    </row>
    <row r="21243" spans="1:19" ht="11.25" thickBot="1" x14ac:dyDescent="0.2">
      <c r="A21243" s="138" t="s">
        <v>364</v>
      </c>
      <c r="B21243" s="112"/>
      <c r="C21243" s="140" t="s">
        <v>3713</v>
      </c>
      <c r="D21243" s="136">
        <v>0</v>
      </c>
      <c r="E21243" s="136">
        <v>0</v>
      </c>
      <c r="F21243" s="141" t="s">
        <v>14501</v>
      </c>
      <c r="G21243" s="136">
        <v>0</v>
      </c>
      <c r="H21243" s="136">
        <v>0</v>
      </c>
      <c r="I21243" s="136">
        <v>0</v>
      </c>
      <c r="J21243" s="136">
        <v>0</v>
      </c>
      <c r="K21243" s="136">
        <v>0</v>
      </c>
      <c r="L21243" s="136">
        <v>0</v>
      </c>
      <c r="M21243" s="136">
        <v>0</v>
      </c>
      <c r="N21243" s="136">
        <v>0</v>
      </c>
      <c r="O21243" s="136">
        <v>0</v>
      </c>
      <c r="P21243" s="141" t="s">
        <v>14501</v>
      </c>
      <c r="Q21243" s="136">
        <v>0</v>
      </c>
      <c r="R21243" s="141" t="s">
        <v>14501</v>
      </c>
      <c r="S21243" s="136">
        <v>0</v>
      </c>
    </row>
    <row r="21244" spans="1:19" ht="11.25" thickBot="1" x14ac:dyDescent="0.2">
      <c r="A21244" s="112"/>
    </row>
    <row r="21245" spans="1:19" ht="11.25" thickBot="1" x14ac:dyDescent="0.2">
      <c r="A21245" s="139" t="s">
        <v>366</v>
      </c>
      <c r="B21245" s="112"/>
      <c r="C21245" s="140" t="s">
        <v>3713</v>
      </c>
      <c r="D21245" s="136">
        <v>0</v>
      </c>
      <c r="E21245" s="136">
        <v>0</v>
      </c>
      <c r="F21245" s="141" t="s">
        <v>14501</v>
      </c>
      <c r="G21245" s="136">
        <v>0</v>
      </c>
      <c r="H21245" s="136">
        <v>0</v>
      </c>
      <c r="I21245" s="136">
        <v>0</v>
      </c>
      <c r="J21245" s="136">
        <v>0</v>
      </c>
      <c r="K21245" s="136">
        <v>0</v>
      </c>
      <c r="L21245" s="136">
        <v>0</v>
      </c>
      <c r="M21245" s="136">
        <v>0</v>
      </c>
      <c r="N21245" s="136">
        <v>0</v>
      </c>
      <c r="O21245" s="136">
        <v>0</v>
      </c>
      <c r="P21245" s="141" t="s">
        <v>14501</v>
      </c>
      <c r="Q21245" s="136">
        <v>0</v>
      </c>
      <c r="R21245" s="141" t="s">
        <v>14501</v>
      </c>
      <c r="S21245" s="136">
        <v>0</v>
      </c>
    </row>
    <row r="21246" spans="1:19" ht="11.25" thickBot="1" x14ac:dyDescent="0.2">
      <c r="A21246" s="112"/>
    </row>
    <row r="21247" spans="1:19" ht="11.25" thickBot="1" x14ac:dyDescent="0.2">
      <c r="A21247" s="106" t="s">
        <v>357</v>
      </c>
      <c r="B21247" s="106" t="s">
        <v>358</v>
      </c>
      <c r="C21247" s="146" t="s">
        <v>53</v>
      </c>
      <c r="D21247" s="146" t="s">
        <v>54</v>
      </c>
      <c r="E21247" s="146" t="s">
        <v>55</v>
      </c>
      <c r="F21247" s="146" t="s">
        <v>56</v>
      </c>
      <c r="G21247" s="146" t="s">
        <v>14507</v>
      </c>
      <c r="H21247" s="146" t="s">
        <v>57</v>
      </c>
      <c r="I21247" s="146" t="s">
        <v>59</v>
      </c>
      <c r="J21247" s="146" t="s">
        <v>14508</v>
      </c>
      <c r="K21247" s="146" t="s">
        <v>60</v>
      </c>
      <c r="L21247" s="146" t="s">
        <v>61</v>
      </c>
      <c r="M21247" s="146" t="s">
        <v>62</v>
      </c>
      <c r="N21247" s="146" t="s">
        <v>14509</v>
      </c>
      <c r="O21247" s="146" t="s">
        <v>63</v>
      </c>
      <c r="P21247" s="146" t="s">
        <v>64</v>
      </c>
      <c r="Q21247" s="146" t="s">
        <v>66</v>
      </c>
      <c r="R21247" s="146" t="s">
        <v>14510</v>
      </c>
      <c r="S21247" s="146" t="s">
        <v>67</v>
      </c>
    </row>
    <row r="21248" spans="1:19" ht="11.25" thickBot="1" x14ac:dyDescent="0.2">
      <c r="A21248" s="112"/>
      <c r="B21248" s="112"/>
      <c r="C21248" s="146" t="s">
        <v>111</v>
      </c>
      <c r="D21248" s="146" t="s">
        <v>111</v>
      </c>
      <c r="E21248" s="146" t="s">
        <v>111</v>
      </c>
      <c r="F21248" s="146" t="s">
        <v>111</v>
      </c>
      <c r="G21248" s="146" t="s">
        <v>111</v>
      </c>
      <c r="H21248" s="146" t="s">
        <v>111</v>
      </c>
      <c r="I21248" s="146" t="s">
        <v>111</v>
      </c>
      <c r="J21248" s="146" t="s">
        <v>111</v>
      </c>
      <c r="K21248" s="146" t="s">
        <v>111</v>
      </c>
      <c r="L21248" s="146" t="s">
        <v>111</v>
      </c>
      <c r="M21248" s="146" t="s">
        <v>111</v>
      </c>
      <c r="N21248" s="146" t="s">
        <v>111</v>
      </c>
      <c r="O21248" s="146" t="s">
        <v>111</v>
      </c>
      <c r="P21248" s="146" t="s">
        <v>111</v>
      </c>
      <c r="Q21248" s="146" t="s">
        <v>111</v>
      </c>
      <c r="R21248" s="146" t="s">
        <v>111</v>
      </c>
      <c r="S21248" s="146" t="s">
        <v>111</v>
      </c>
    </row>
    <row r="21249" spans="1:19" ht="11.25" thickBot="1" x14ac:dyDescent="0.2">
      <c r="A21249" s="107">
        <v>1</v>
      </c>
      <c r="B21249" s="132">
        <v>0.53001157407407407</v>
      </c>
      <c r="C21249" s="141" t="s">
        <v>14500</v>
      </c>
      <c r="D21249" s="108">
        <v>7.0000000000000001E-3</v>
      </c>
      <c r="E21249" s="141" t="s">
        <v>14500</v>
      </c>
      <c r="F21249" s="108">
        <v>3.0000000000000001E-3</v>
      </c>
      <c r="G21249" s="141" t="s">
        <v>14500</v>
      </c>
      <c r="H21249" s="108">
        <v>4.4999999999999998E-2</v>
      </c>
      <c r="I21249" s="108">
        <v>8.4000000000000005E-2</v>
      </c>
      <c r="J21249" s="141" t="s">
        <v>14518</v>
      </c>
      <c r="K21249" s="108">
        <v>3.0000000000000001E-3</v>
      </c>
      <c r="L21249" s="141" t="s">
        <v>14500</v>
      </c>
      <c r="M21249" s="108">
        <v>8.9999999999999993E-3</v>
      </c>
      <c r="N21249" s="108">
        <v>6.5000000000000002E-2</v>
      </c>
      <c r="O21249" s="108">
        <v>5.0000000000000001E-3</v>
      </c>
      <c r="P21249" s="108">
        <v>0.71399999999999997</v>
      </c>
      <c r="Q21249" s="133">
        <v>0.41638999999999998</v>
      </c>
      <c r="R21249" s="141" t="s">
        <v>14500</v>
      </c>
      <c r="S21249" s="108">
        <v>1.2999999999999999E-2</v>
      </c>
    </row>
    <row r="21250" spans="1:19" ht="11.25" thickBot="1" x14ac:dyDescent="0.2">
      <c r="A21250" s="112"/>
    </row>
    <row r="21251" spans="1:19" ht="11.25" thickBot="1" x14ac:dyDescent="0.2">
      <c r="A21251" s="135" t="s">
        <v>362</v>
      </c>
      <c r="B21251" s="112"/>
      <c r="C21251" s="141" t="s">
        <v>14501</v>
      </c>
      <c r="D21251" s="136">
        <v>7.0000000000000001E-3</v>
      </c>
      <c r="E21251" s="141" t="s">
        <v>14501</v>
      </c>
      <c r="F21251" s="136">
        <v>3.0000000000000001E-3</v>
      </c>
      <c r="G21251" s="141" t="s">
        <v>14501</v>
      </c>
      <c r="H21251" s="136">
        <v>4.4999999999999998E-2</v>
      </c>
      <c r="I21251" s="136">
        <v>8.4000000000000005E-2</v>
      </c>
      <c r="J21251" s="141" t="s">
        <v>14520</v>
      </c>
      <c r="K21251" s="136">
        <v>3.0000000000000001E-3</v>
      </c>
      <c r="L21251" s="141" t="s">
        <v>14501</v>
      </c>
      <c r="M21251" s="136">
        <v>8.9999999999999993E-3</v>
      </c>
      <c r="N21251" s="136">
        <v>6.5000000000000002E-2</v>
      </c>
      <c r="O21251" s="136">
        <v>5.0000000000000001E-3</v>
      </c>
      <c r="P21251" s="136">
        <v>0.71399999999999997</v>
      </c>
      <c r="Q21251" s="137">
        <v>0.41638999999999998</v>
      </c>
      <c r="R21251" s="141" t="s">
        <v>14501</v>
      </c>
      <c r="S21251" s="136">
        <v>1.2999999999999999E-2</v>
      </c>
    </row>
    <row r="21252" spans="1:19" ht="11.25" thickBot="1" x14ac:dyDescent="0.2">
      <c r="A21252" s="112"/>
    </row>
    <row r="21253" spans="1:19" ht="11.25" thickBot="1" x14ac:dyDescent="0.2">
      <c r="A21253" s="138" t="s">
        <v>364</v>
      </c>
      <c r="B21253" s="112"/>
      <c r="C21253" s="141" t="s">
        <v>14501</v>
      </c>
      <c r="D21253" s="136">
        <v>0</v>
      </c>
      <c r="E21253" s="141" t="s">
        <v>14501</v>
      </c>
      <c r="F21253" s="136">
        <v>0</v>
      </c>
      <c r="G21253" s="141" t="s">
        <v>14501</v>
      </c>
      <c r="H21253" s="136">
        <v>0</v>
      </c>
      <c r="I21253" s="136">
        <v>0</v>
      </c>
      <c r="J21253" s="141" t="s">
        <v>14501</v>
      </c>
      <c r="K21253" s="136">
        <v>0</v>
      </c>
      <c r="L21253" s="141" t="s">
        <v>14501</v>
      </c>
      <c r="M21253" s="136">
        <v>0</v>
      </c>
      <c r="N21253" s="136">
        <v>0</v>
      </c>
      <c r="O21253" s="136">
        <v>0</v>
      </c>
      <c r="P21253" s="136">
        <v>0</v>
      </c>
      <c r="Q21253" s="140" t="s">
        <v>3713</v>
      </c>
      <c r="R21253" s="141" t="s">
        <v>14501</v>
      </c>
      <c r="S21253" s="136">
        <v>0</v>
      </c>
    </row>
    <row r="21254" spans="1:19" ht="11.25" thickBot="1" x14ac:dyDescent="0.2">
      <c r="A21254" s="112"/>
    </row>
    <row r="21255" spans="1:19" ht="11.25" thickBot="1" x14ac:dyDescent="0.2">
      <c r="A21255" s="139" t="s">
        <v>366</v>
      </c>
      <c r="B21255" s="112"/>
      <c r="C21255" s="141" t="s">
        <v>14501</v>
      </c>
      <c r="D21255" s="136">
        <v>0</v>
      </c>
      <c r="E21255" s="141" t="s">
        <v>14501</v>
      </c>
      <c r="F21255" s="136">
        <v>0</v>
      </c>
      <c r="G21255" s="141" t="s">
        <v>14501</v>
      </c>
      <c r="H21255" s="136">
        <v>0</v>
      </c>
      <c r="I21255" s="136">
        <v>0</v>
      </c>
      <c r="J21255" s="141" t="s">
        <v>14501</v>
      </c>
      <c r="K21255" s="136">
        <v>0</v>
      </c>
      <c r="L21255" s="141" t="s">
        <v>14501</v>
      </c>
      <c r="M21255" s="136">
        <v>0</v>
      </c>
      <c r="N21255" s="136">
        <v>0</v>
      </c>
      <c r="O21255" s="136">
        <v>0</v>
      </c>
      <c r="P21255" s="136">
        <v>0</v>
      </c>
      <c r="Q21255" s="140" t="s">
        <v>3713</v>
      </c>
      <c r="R21255" s="141" t="s">
        <v>14501</v>
      </c>
      <c r="S21255" s="136">
        <v>0</v>
      </c>
    </row>
    <row r="21256" spans="1:19" ht="11.25" thickBot="1" x14ac:dyDescent="0.2">
      <c r="A21256" s="112"/>
    </row>
    <row r="21257" spans="1:19" ht="11.25" thickBot="1" x14ac:dyDescent="0.2">
      <c r="A21257" s="106" t="s">
        <v>357</v>
      </c>
      <c r="B21257" s="106" t="s">
        <v>358</v>
      </c>
      <c r="C21257" s="146" t="s">
        <v>68</v>
      </c>
      <c r="D21257" s="146" t="s">
        <v>14511</v>
      </c>
    </row>
    <row r="21258" spans="1:19" ht="11.25" thickBot="1" x14ac:dyDescent="0.2">
      <c r="A21258" s="112"/>
      <c r="B21258" s="112"/>
      <c r="C21258" s="146" t="s">
        <v>111</v>
      </c>
      <c r="D21258" s="146" t="s">
        <v>111</v>
      </c>
    </row>
    <row r="21259" spans="1:19" ht="11.25" thickBot="1" x14ac:dyDescent="0.2">
      <c r="A21259" s="107">
        <v>1</v>
      </c>
      <c r="B21259" s="132">
        <v>0.53001157407407407</v>
      </c>
      <c r="C21259" s="108">
        <v>5.0000000000000001E-3</v>
      </c>
      <c r="D21259" s="141" t="s">
        <v>14500</v>
      </c>
    </row>
    <row r="21260" spans="1:19" ht="11.25" thickBot="1" x14ac:dyDescent="0.2">
      <c r="A21260" s="112"/>
    </row>
    <row r="21261" spans="1:19" ht="11.25" thickBot="1" x14ac:dyDescent="0.2">
      <c r="A21261" s="135" t="s">
        <v>362</v>
      </c>
      <c r="B21261" s="112"/>
      <c r="C21261" s="136">
        <v>5.0000000000000001E-3</v>
      </c>
      <c r="D21261" s="141" t="s">
        <v>14501</v>
      </c>
    </row>
    <row r="21262" spans="1:19" ht="11.25" thickBot="1" x14ac:dyDescent="0.2">
      <c r="A21262" s="112"/>
    </row>
    <row r="21263" spans="1:19" ht="11.25" thickBot="1" x14ac:dyDescent="0.2">
      <c r="A21263" s="138" t="s">
        <v>364</v>
      </c>
      <c r="B21263" s="112"/>
      <c r="C21263" s="136">
        <v>0</v>
      </c>
      <c r="D21263" s="141" t="s">
        <v>14501</v>
      </c>
    </row>
    <row r="21264" spans="1:19" ht="11.25" thickBot="1" x14ac:dyDescent="0.2">
      <c r="A21264" s="112"/>
    </row>
    <row r="21265" spans="1:19" ht="11.25" thickBot="1" x14ac:dyDescent="0.2">
      <c r="A21265" s="139" t="s">
        <v>366</v>
      </c>
      <c r="B21265" s="112"/>
      <c r="C21265" s="136">
        <v>0</v>
      </c>
      <c r="D21265" s="141" t="s">
        <v>14501</v>
      </c>
    </row>
    <row r="21266" spans="1:19" ht="10.5" x14ac:dyDescent="0.15">
      <c r="A21266" s="112"/>
    </row>
    <row r="21267" spans="1:19" x14ac:dyDescent="0.15">
      <c r="A21267" s="129"/>
      <c r="B21267" s="86" t="s">
        <v>1525</v>
      </c>
    </row>
    <row r="21268" spans="1:19" ht="9.75" thickBot="1" x14ac:dyDescent="0.2">
      <c r="A21268" s="81" t="s">
        <v>356</v>
      </c>
    </row>
    <row r="21269" spans="1:19" ht="11.25" thickBot="1" x14ac:dyDescent="0.2">
      <c r="A21269" s="106" t="s">
        <v>357</v>
      </c>
      <c r="B21269" s="106" t="s">
        <v>358</v>
      </c>
      <c r="C21269" s="146" t="s">
        <v>14494</v>
      </c>
      <c r="D21269" s="146" t="s">
        <v>14495</v>
      </c>
      <c r="E21269" s="146" t="s">
        <v>14496</v>
      </c>
      <c r="F21269" s="146" t="s">
        <v>0</v>
      </c>
      <c r="G21269" s="146" t="s">
        <v>1</v>
      </c>
      <c r="H21269" s="146" t="s">
        <v>2</v>
      </c>
      <c r="I21269" s="146" t="s">
        <v>14497</v>
      </c>
      <c r="J21269" s="146" t="s">
        <v>3</v>
      </c>
      <c r="K21269" s="146" t="s">
        <v>14498</v>
      </c>
      <c r="L21269" s="146" t="s">
        <v>7</v>
      </c>
      <c r="M21269" s="146" t="s">
        <v>14499</v>
      </c>
      <c r="N21269" s="146" t="s">
        <v>10</v>
      </c>
      <c r="O21269" s="146" t="s">
        <v>11</v>
      </c>
      <c r="P21269" s="146" t="s">
        <v>12</v>
      </c>
      <c r="Q21269" s="146" t="s">
        <v>13</v>
      </c>
      <c r="R21269" s="146" t="s">
        <v>14</v>
      </c>
      <c r="S21269" s="146" t="s">
        <v>15</v>
      </c>
    </row>
    <row r="21270" spans="1:19" ht="11.25" thickBot="1" x14ac:dyDescent="0.2">
      <c r="A21270" s="112"/>
      <c r="B21270" s="112"/>
      <c r="C21270" s="146" t="s">
        <v>111</v>
      </c>
      <c r="D21270" s="146" t="s">
        <v>111</v>
      </c>
      <c r="E21270" s="146" t="s">
        <v>111</v>
      </c>
      <c r="F21270" s="146" t="s">
        <v>111</v>
      </c>
      <c r="G21270" s="146" t="s">
        <v>111</v>
      </c>
      <c r="H21270" s="146" t="s">
        <v>111</v>
      </c>
      <c r="I21270" s="146" t="s">
        <v>111</v>
      </c>
      <c r="J21270" s="146" t="s">
        <v>111</v>
      </c>
      <c r="K21270" s="146" t="s">
        <v>111</v>
      </c>
      <c r="L21270" s="146" t="s">
        <v>111</v>
      </c>
      <c r="M21270" s="146" t="s">
        <v>111</v>
      </c>
      <c r="N21270" s="146" t="s">
        <v>111</v>
      </c>
      <c r="O21270" s="146" t="s">
        <v>111</v>
      </c>
      <c r="P21270" s="146" t="s">
        <v>111</v>
      </c>
      <c r="Q21270" s="146" t="s">
        <v>111</v>
      </c>
      <c r="R21270" s="146" t="s">
        <v>111</v>
      </c>
      <c r="S21270" s="146" t="s">
        <v>111</v>
      </c>
    </row>
    <row r="21271" spans="1:19" ht="11.25" thickBot="1" x14ac:dyDescent="0.2">
      <c r="A21271" s="107">
        <v>1</v>
      </c>
      <c r="B21271" s="132">
        <v>0.53515046296296298</v>
      </c>
      <c r="C21271" s="108">
        <v>0</v>
      </c>
      <c r="D21271" s="141" t="s">
        <v>14500</v>
      </c>
      <c r="E21271" s="108">
        <v>2E-3</v>
      </c>
      <c r="F21271" s="108">
        <v>2.9000000000000001E-2</v>
      </c>
      <c r="G21271" s="108">
        <v>0.39</v>
      </c>
      <c r="H21271" s="108">
        <v>6.0000000000000001E-3</v>
      </c>
      <c r="I21271" s="108">
        <v>-4.1000000000000002E-2</v>
      </c>
      <c r="J21271" s="108">
        <v>0.13300000000000001</v>
      </c>
      <c r="K21271" s="108">
        <v>-0.55500000000000005</v>
      </c>
      <c r="L21271" s="133">
        <v>0.60316999999999998</v>
      </c>
      <c r="M21271" s="108">
        <v>1.4999999999999999E-2</v>
      </c>
      <c r="N21271" s="108">
        <v>0</v>
      </c>
      <c r="O21271" s="108">
        <v>1E-3</v>
      </c>
      <c r="P21271" s="108">
        <v>0.11899999999999999</v>
      </c>
      <c r="Q21271" s="108">
        <v>0.92300000000000004</v>
      </c>
      <c r="R21271" s="108">
        <v>1E-3</v>
      </c>
      <c r="S21271" s="108">
        <v>2.4E-2</v>
      </c>
    </row>
    <row r="21272" spans="1:19" ht="11.25" thickBot="1" x14ac:dyDescent="0.2">
      <c r="A21272" s="112"/>
    </row>
    <row r="21273" spans="1:19" ht="11.25" thickBot="1" x14ac:dyDescent="0.2">
      <c r="A21273" s="135" t="s">
        <v>362</v>
      </c>
      <c r="B21273" s="112"/>
      <c r="C21273" s="136">
        <v>0</v>
      </c>
      <c r="D21273" s="141" t="s">
        <v>14501</v>
      </c>
      <c r="E21273" s="136">
        <v>2E-3</v>
      </c>
      <c r="F21273" s="136">
        <v>2.9000000000000001E-2</v>
      </c>
      <c r="G21273" s="136">
        <v>0.39</v>
      </c>
      <c r="H21273" s="136">
        <v>6.0000000000000001E-3</v>
      </c>
      <c r="I21273" s="136">
        <v>-4.1000000000000002E-2</v>
      </c>
      <c r="J21273" s="136">
        <v>0.13300000000000001</v>
      </c>
      <c r="K21273" s="136">
        <v>-0.55500000000000005</v>
      </c>
      <c r="L21273" s="137">
        <v>0.60316999999999998</v>
      </c>
      <c r="M21273" s="136">
        <v>1.4999999999999999E-2</v>
      </c>
      <c r="N21273" s="136">
        <v>0</v>
      </c>
      <c r="O21273" s="136">
        <v>1E-3</v>
      </c>
      <c r="P21273" s="136">
        <v>0.11899999999999999</v>
      </c>
      <c r="Q21273" s="136">
        <v>0.92300000000000004</v>
      </c>
      <c r="R21273" s="136">
        <v>1E-3</v>
      </c>
      <c r="S21273" s="136">
        <v>2.4E-2</v>
      </c>
    </row>
    <row r="21274" spans="1:19" ht="11.25" thickBot="1" x14ac:dyDescent="0.2">
      <c r="A21274" s="112"/>
    </row>
    <row r="21275" spans="1:19" ht="11.25" thickBot="1" x14ac:dyDescent="0.2">
      <c r="A21275" s="138" t="s">
        <v>364</v>
      </c>
      <c r="B21275" s="112"/>
      <c r="C21275" s="136">
        <v>0</v>
      </c>
      <c r="D21275" s="141" t="s">
        <v>14501</v>
      </c>
      <c r="E21275" s="136">
        <v>0</v>
      </c>
      <c r="F21275" s="136">
        <v>0</v>
      </c>
      <c r="G21275" s="136">
        <v>0</v>
      </c>
      <c r="H21275" s="136">
        <v>0</v>
      </c>
      <c r="I21275" s="136">
        <v>0</v>
      </c>
      <c r="J21275" s="136">
        <v>0</v>
      </c>
      <c r="K21275" s="136">
        <v>0</v>
      </c>
      <c r="L21275" s="140" t="s">
        <v>3713</v>
      </c>
      <c r="M21275" s="136">
        <v>0</v>
      </c>
      <c r="N21275" s="136">
        <v>0</v>
      </c>
      <c r="O21275" s="136">
        <v>0</v>
      </c>
      <c r="P21275" s="136">
        <v>0</v>
      </c>
      <c r="Q21275" s="136">
        <v>0</v>
      </c>
      <c r="R21275" s="136">
        <v>0</v>
      </c>
      <c r="S21275" s="136">
        <v>0</v>
      </c>
    </row>
    <row r="21276" spans="1:19" ht="11.25" thickBot="1" x14ac:dyDescent="0.2">
      <c r="A21276" s="112"/>
    </row>
    <row r="21277" spans="1:19" ht="11.25" thickBot="1" x14ac:dyDescent="0.2">
      <c r="A21277" s="139" t="s">
        <v>366</v>
      </c>
      <c r="B21277" s="112"/>
      <c r="C21277" s="136">
        <v>0</v>
      </c>
      <c r="D21277" s="141" t="s">
        <v>14501</v>
      </c>
      <c r="E21277" s="136">
        <v>0</v>
      </c>
      <c r="F21277" s="136">
        <v>0</v>
      </c>
      <c r="G21277" s="136">
        <v>0</v>
      </c>
      <c r="H21277" s="136">
        <v>0</v>
      </c>
      <c r="I21277" s="136">
        <v>0</v>
      </c>
      <c r="J21277" s="136">
        <v>0</v>
      </c>
      <c r="K21277" s="136">
        <v>0</v>
      </c>
      <c r="L21277" s="140" t="s">
        <v>3713</v>
      </c>
      <c r="M21277" s="136">
        <v>0</v>
      </c>
      <c r="N21277" s="136">
        <v>0</v>
      </c>
      <c r="O21277" s="136">
        <v>0</v>
      </c>
      <c r="P21277" s="136">
        <v>0</v>
      </c>
      <c r="Q21277" s="136">
        <v>0</v>
      </c>
      <c r="R21277" s="136">
        <v>0</v>
      </c>
      <c r="S21277" s="136">
        <v>0</v>
      </c>
    </row>
    <row r="21278" spans="1:19" ht="11.25" thickBot="1" x14ac:dyDescent="0.2">
      <c r="A21278" s="112"/>
    </row>
    <row r="21279" spans="1:19" ht="11.25" thickBot="1" x14ac:dyDescent="0.2">
      <c r="A21279" s="106" t="s">
        <v>357</v>
      </c>
      <c r="B21279" s="106" t="s">
        <v>358</v>
      </c>
      <c r="C21279" s="146" t="s">
        <v>16</v>
      </c>
      <c r="D21279" s="146" t="s">
        <v>14502</v>
      </c>
      <c r="E21279" s="146" t="s">
        <v>14503</v>
      </c>
      <c r="F21279" s="146" t="s">
        <v>20</v>
      </c>
      <c r="G21279" s="146" t="s">
        <v>21</v>
      </c>
      <c r="H21279" s="146" t="s">
        <v>22</v>
      </c>
      <c r="I21279" s="146" t="s">
        <v>23</v>
      </c>
      <c r="J21279" s="146" t="s">
        <v>24</v>
      </c>
      <c r="K21279" s="146" t="s">
        <v>26</v>
      </c>
      <c r="L21279" s="146" t="s">
        <v>14504</v>
      </c>
      <c r="M21279" s="146" t="s">
        <v>27</v>
      </c>
      <c r="N21279" s="146" t="s">
        <v>28</v>
      </c>
      <c r="O21279" s="146" t="s">
        <v>29</v>
      </c>
      <c r="P21279" s="146" t="s">
        <v>30</v>
      </c>
      <c r="Q21279" s="146" t="s">
        <v>14505</v>
      </c>
      <c r="R21279" s="146" t="s">
        <v>32</v>
      </c>
      <c r="S21279" s="146" t="s">
        <v>33</v>
      </c>
    </row>
    <row r="21280" spans="1:19" ht="11.25" thickBot="1" x14ac:dyDescent="0.2">
      <c r="A21280" s="112"/>
      <c r="B21280" s="112"/>
      <c r="C21280" s="146" t="s">
        <v>111</v>
      </c>
      <c r="D21280" s="146" t="s">
        <v>111</v>
      </c>
      <c r="E21280" s="146" t="s">
        <v>111</v>
      </c>
      <c r="F21280" s="146" t="s">
        <v>111</v>
      </c>
      <c r="G21280" s="146" t="s">
        <v>111</v>
      </c>
      <c r="H21280" s="146" t="s">
        <v>111</v>
      </c>
      <c r="I21280" s="146" t="s">
        <v>111</v>
      </c>
      <c r="J21280" s="146" t="s">
        <v>111</v>
      </c>
      <c r="K21280" s="146" t="s">
        <v>111</v>
      </c>
      <c r="L21280" s="146" t="s">
        <v>111</v>
      </c>
      <c r="M21280" s="146" t="s">
        <v>111</v>
      </c>
      <c r="N21280" s="146" t="s">
        <v>111</v>
      </c>
      <c r="O21280" s="146" t="s">
        <v>111</v>
      </c>
      <c r="P21280" s="146" t="s">
        <v>111</v>
      </c>
      <c r="Q21280" s="146" t="s">
        <v>111</v>
      </c>
      <c r="R21280" s="146" t="s">
        <v>111</v>
      </c>
      <c r="S21280" s="146" t="s">
        <v>111</v>
      </c>
    </row>
    <row r="21281" spans="1:19" ht="11.25" thickBot="1" x14ac:dyDescent="0.2">
      <c r="A21281" s="107">
        <v>1</v>
      </c>
      <c r="B21281" s="132">
        <v>0.53515046296296298</v>
      </c>
      <c r="C21281" s="108">
        <v>0.374</v>
      </c>
      <c r="D21281" s="108">
        <v>9.4E-2</v>
      </c>
      <c r="E21281" s="108">
        <v>1E-3</v>
      </c>
      <c r="F21281" s="133">
        <v>0.55789</v>
      </c>
      <c r="G21281" s="141" t="s">
        <v>14554</v>
      </c>
      <c r="H21281" s="108">
        <v>0.24199999999999999</v>
      </c>
      <c r="I21281" s="108">
        <v>0.08</v>
      </c>
      <c r="J21281" s="108">
        <v>0.34200000000000003</v>
      </c>
      <c r="K21281" s="133">
        <v>0.58658999999999994</v>
      </c>
      <c r="L21281" s="108">
        <v>7.0000000000000001E-3</v>
      </c>
      <c r="M21281" s="108">
        <v>2E-3</v>
      </c>
      <c r="N21281" s="108">
        <v>0.02</v>
      </c>
      <c r="O21281" s="141" t="s">
        <v>14500</v>
      </c>
      <c r="P21281" s="141" t="s">
        <v>14500</v>
      </c>
      <c r="Q21281" s="108">
        <v>-1.7000000000000001E-2</v>
      </c>
      <c r="R21281" s="108">
        <v>0</v>
      </c>
      <c r="S21281" s="108">
        <v>0.01</v>
      </c>
    </row>
    <row r="21282" spans="1:19" ht="11.25" thickBot="1" x14ac:dyDescent="0.2">
      <c r="A21282" s="112"/>
    </row>
    <row r="21283" spans="1:19" ht="11.25" thickBot="1" x14ac:dyDescent="0.2">
      <c r="A21283" s="135" t="s">
        <v>362</v>
      </c>
      <c r="B21283" s="112"/>
      <c r="C21283" s="136">
        <v>0.374</v>
      </c>
      <c r="D21283" s="136">
        <v>9.4E-2</v>
      </c>
      <c r="E21283" s="136">
        <v>1E-3</v>
      </c>
      <c r="F21283" s="137">
        <v>0.55789</v>
      </c>
      <c r="G21283" s="141" t="s">
        <v>14555</v>
      </c>
      <c r="H21283" s="136">
        <v>0.24199999999999999</v>
      </c>
      <c r="I21283" s="136">
        <v>0.08</v>
      </c>
      <c r="J21283" s="136">
        <v>0.34200000000000003</v>
      </c>
      <c r="K21283" s="137">
        <v>0.58658999999999994</v>
      </c>
      <c r="L21283" s="136">
        <v>7.0000000000000001E-3</v>
      </c>
      <c r="M21283" s="136">
        <v>2E-3</v>
      </c>
      <c r="N21283" s="136">
        <v>0.02</v>
      </c>
      <c r="O21283" s="141" t="s">
        <v>14501</v>
      </c>
      <c r="P21283" s="141" t="s">
        <v>14501</v>
      </c>
      <c r="Q21283" s="136">
        <v>-1.7000000000000001E-2</v>
      </c>
      <c r="R21283" s="136">
        <v>0</v>
      </c>
      <c r="S21283" s="136">
        <v>0.01</v>
      </c>
    </row>
    <row r="21284" spans="1:19" ht="11.25" thickBot="1" x14ac:dyDescent="0.2">
      <c r="A21284" s="112"/>
    </row>
    <row r="21285" spans="1:19" ht="11.25" thickBot="1" x14ac:dyDescent="0.2">
      <c r="A21285" s="138" t="s">
        <v>364</v>
      </c>
      <c r="B21285" s="112"/>
      <c r="C21285" s="136">
        <v>0</v>
      </c>
      <c r="D21285" s="136">
        <v>0</v>
      </c>
      <c r="E21285" s="136">
        <v>0</v>
      </c>
      <c r="F21285" s="140" t="s">
        <v>3713</v>
      </c>
      <c r="G21285" s="141" t="s">
        <v>14501</v>
      </c>
      <c r="H21285" s="136">
        <v>0</v>
      </c>
      <c r="I21285" s="136">
        <v>0</v>
      </c>
      <c r="J21285" s="136">
        <v>0</v>
      </c>
      <c r="K21285" s="140" t="s">
        <v>3713</v>
      </c>
      <c r="L21285" s="136">
        <v>0</v>
      </c>
      <c r="M21285" s="136">
        <v>0</v>
      </c>
      <c r="N21285" s="136">
        <v>0</v>
      </c>
      <c r="O21285" s="141" t="s">
        <v>14501</v>
      </c>
      <c r="P21285" s="141" t="s">
        <v>14501</v>
      </c>
      <c r="Q21285" s="136">
        <v>0</v>
      </c>
      <c r="R21285" s="136">
        <v>0</v>
      </c>
      <c r="S21285" s="136">
        <v>0</v>
      </c>
    </row>
    <row r="21286" spans="1:19" ht="11.25" thickBot="1" x14ac:dyDescent="0.2">
      <c r="A21286" s="112"/>
    </row>
    <row r="21287" spans="1:19" ht="11.25" thickBot="1" x14ac:dyDescent="0.2">
      <c r="A21287" s="139" t="s">
        <v>366</v>
      </c>
      <c r="B21287" s="112"/>
      <c r="C21287" s="136">
        <v>0</v>
      </c>
      <c r="D21287" s="136">
        <v>0</v>
      </c>
      <c r="E21287" s="136">
        <v>0</v>
      </c>
      <c r="F21287" s="140" t="s">
        <v>3713</v>
      </c>
      <c r="G21287" s="141" t="s">
        <v>14501</v>
      </c>
      <c r="H21287" s="136">
        <v>0</v>
      </c>
      <c r="I21287" s="136">
        <v>0</v>
      </c>
      <c r="J21287" s="136">
        <v>0</v>
      </c>
      <c r="K21287" s="140" t="s">
        <v>3713</v>
      </c>
      <c r="L21287" s="136">
        <v>0</v>
      </c>
      <c r="M21287" s="136">
        <v>0</v>
      </c>
      <c r="N21287" s="136">
        <v>0</v>
      </c>
      <c r="O21287" s="141" t="s">
        <v>14501</v>
      </c>
      <c r="P21287" s="141" t="s">
        <v>14501</v>
      </c>
      <c r="Q21287" s="136">
        <v>0</v>
      </c>
      <c r="R21287" s="136">
        <v>0</v>
      </c>
      <c r="S21287" s="136">
        <v>0</v>
      </c>
    </row>
    <row r="21288" spans="1:19" ht="11.25" thickBot="1" x14ac:dyDescent="0.2">
      <c r="A21288" s="112"/>
    </row>
    <row r="21289" spans="1:19" ht="11.25" thickBot="1" x14ac:dyDescent="0.2">
      <c r="A21289" s="106" t="s">
        <v>357</v>
      </c>
      <c r="B21289" s="106" t="s">
        <v>358</v>
      </c>
      <c r="C21289" s="146" t="s">
        <v>35</v>
      </c>
      <c r="D21289" s="146" t="s">
        <v>36</v>
      </c>
      <c r="E21289" s="146" t="s">
        <v>14506</v>
      </c>
      <c r="F21289" s="146" t="s">
        <v>38</v>
      </c>
      <c r="G21289" s="146" t="s">
        <v>39</v>
      </c>
      <c r="H21289" s="146" t="s">
        <v>41</v>
      </c>
      <c r="I21289" s="146" t="s">
        <v>42</v>
      </c>
      <c r="J21289" s="146" t="s">
        <v>43</v>
      </c>
      <c r="K21289" s="146" t="s">
        <v>44</v>
      </c>
      <c r="L21289" s="146" t="s">
        <v>45</v>
      </c>
      <c r="M21289" s="146" t="s">
        <v>46</v>
      </c>
      <c r="N21289" s="146" t="s">
        <v>47</v>
      </c>
      <c r="O21289" s="146" t="s">
        <v>48</v>
      </c>
      <c r="P21289" s="146" t="s">
        <v>49</v>
      </c>
      <c r="Q21289" s="146" t="s">
        <v>50</v>
      </c>
      <c r="R21289" s="146" t="s">
        <v>51</v>
      </c>
      <c r="S21289" s="146" t="s">
        <v>52</v>
      </c>
    </row>
    <row r="21290" spans="1:19" ht="11.25" thickBot="1" x14ac:dyDescent="0.2">
      <c r="A21290" s="112"/>
      <c r="B21290" s="112"/>
      <c r="C21290" s="146" t="s">
        <v>111</v>
      </c>
      <c r="D21290" s="146" t="s">
        <v>111</v>
      </c>
      <c r="E21290" s="146" t="s">
        <v>111</v>
      </c>
      <c r="F21290" s="146" t="s">
        <v>111</v>
      </c>
      <c r="G21290" s="146" t="s">
        <v>111</v>
      </c>
      <c r="H21290" s="146" t="s">
        <v>111</v>
      </c>
      <c r="I21290" s="146" t="s">
        <v>111</v>
      </c>
      <c r="J21290" s="146" t="s">
        <v>111</v>
      </c>
      <c r="K21290" s="146" t="s">
        <v>111</v>
      </c>
      <c r="L21290" s="146" t="s">
        <v>111</v>
      </c>
      <c r="M21290" s="146" t="s">
        <v>111</v>
      </c>
      <c r="N21290" s="146" t="s">
        <v>111</v>
      </c>
      <c r="O21290" s="146" t="s">
        <v>111</v>
      </c>
      <c r="P21290" s="146" t="s">
        <v>111</v>
      </c>
      <c r="Q21290" s="146" t="s">
        <v>111</v>
      </c>
      <c r="R21290" s="146" t="s">
        <v>111</v>
      </c>
      <c r="S21290" s="146" t="s">
        <v>111</v>
      </c>
    </row>
    <row r="21291" spans="1:19" ht="11.25" thickBot="1" x14ac:dyDescent="0.2">
      <c r="A21291" s="107">
        <v>1</v>
      </c>
      <c r="B21291" s="132">
        <v>0.53515046296296298</v>
      </c>
      <c r="C21291" s="133">
        <v>0.50227999999999995</v>
      </c>
      <c r="D21291" s="108">
        <v>7.1999999999999995E-2</v>
      </c>
      <c r="E21291" s="108">
        <v>2E-3</v>
      </c>
      <c r="F21291" s="141" t="s">
        <v>14500</v>
      </c>
      <c r="G21291" s="108">
        <v>1.0999999999999999E-2</v>
      </c>
      <c r="H21291" s="108">
        <v>0.81599999999999995</v>
      </c>
      <c r="I21291" s="108">
        <v>1.6E-2</v>
      </c>
      <c r="J21291" s="108">
        <v>4.9000000000000002E-2</v>
      </c>
      <c r="K21291" s="108">
        <v>8.0000000000000002E-3</v>
      </c>
      <c r="L21291" s="108">
        <v>1.2E-2</v>
      </c>
      <c r="M21291" s="141" t="s">
        <v>14500</v>
      </c>
      <c r="N21291" s="108">
        <v>2E-3</v>
      </c>
      <c r="O21291" s="108">
        <v>1.2999999999999999E-2</v>
      </c>
      <c r="P21291" s="141" t="s">
        <v>14500</v>
      </c>
      <c r="Q21291" s="108">
        <v>1.2999999999999999E-2</v>
      </c>
      <c r="R21291" s="108">
        <v>2E-3</v>
      </c>
      <c r="S21291" s="108">
        <v>5.0000000000000001E-3</v>
      </c>
    </row>
    <row r="21292" spans="1:19" ht="11.25" thickBot="1" x14ac:dyDescent="0.2">
      <c r="A21292" s="112"/>
    </row>
    <row r="21293" spans="1:19" ht="11.25" thickBot="1" x14ac:dyDescent="0.2">
      <c r="A21293" s="135" t="s">
        <v>362</v>
      </c>
      <c r="B21293" s="112"/>
      <c r="C21293" s="137">
        <v>0.50227999999999995</v>
      </c>
      <c r="D21293" s="136">
        <v>7.1999999999999995E-2</v>
      </c>
      <c r="E21293" s="136">
        <v>2E-3</v>
      </c>
      <c r="F21293" s="141" t="s">
        <v>14501</v>
      </c>
      <c r="G21293" s="136">
        <v>1.0999999999999999E-2</v>
      </c>
      <c r="H21293" s="136">
        <v>0.81599999999999995</v>
      </c>
      <c r="I21293" s="136">
        <v>1.6E-2</v>
      </c>
      <c r="J21293" s="136">
        <v>4.9000000000000002E-2</v>
      </c>
      <c r="K21293" s="136">
        <v>8.0000000000000002E-3</v>
      </c>
      <c r="L21293" s="136">
        <v>1.2E-2</v>
      </c>
      <c r="M21293" s="141" t="s">
        <v>14501</v>
      </c>
      <c r="N21293" s="136">
        <v>2E-3</v>
      </c>
      <c r="O21293" s="136">
        <v>1.2999999999999999E-2</v>
      </c>
      <c r="P21293" s="141" t="s">
        <v>14501</v>
      </c>
      <c r="Q21293" s="136">
        <v>1.2999999999999999E-2</v>
      </c>
      <c r="R21293" s="136">
        <v>2E-3</v>
      </c>
      <c r="S21293" s="136">
        <v>5.0000000000000001E-3</v>
      </c>
    </row>
    <row r="21294" spans="1:19" ht="11.25" thickBot="1" x14ac:dyDescent="0.2">
      <c r="A21294" s="112"/>
    </row>
    <row r="21295" spans="1:19" ht="11.25" thickBot="1" x14ac:dyDescent="0.2">
      <c r="A21295" s="138" t="s">
        <v>364</v>
      </c>
      <c r="B21295" s="112"/>
      <c r="C21295" s="140" t="s">
        <v>3713</v>
      </c>
      <c r="D21295" s="136">
        <v>0</v>
      </c>
      <c r="E21295" s="136">
        <v>0</v>
      </c>
      <c r="F21295" s="141" t="s">
        <v>14501</v>
      </c>
      <c r="G21295" s="136">
        <v>0</v>
      </c>
      <c r="H21295" s="136">
        <v>0</v>
      </c>
      <c r="I21295" s="136">
        <v>0</v>
      </c>
      <c r="J21295" s="136">
        <v>0</v>
      </c>
      <c r="K21295" s="136">
        <v>0</v>
      </c>
      <c r="L21295" s="136">
        <v>0</v>
      </c>
      <c r="M21295" s="141" t="s">
        <v>14501</v>
      </c>
      <c r="N21295" s="136">
        <v>0</v>
      </c>
      <c r="O21295" s="136">
        <v>0</v>
      </c>
      <c r="P21295" s="141" t="s">
        <v>14501</v>
      </c>
      <c r="Q21295" s="136">
        <v>0</v>
      </c>
      <c r="R21295" s="136">
        <v>0</v>
      </c>
      <c r="S21295" s="136">
        <v>0</v>
      </c>
    </row>
    <row r="21296" spans="1:19" ht="11.25" thickBot="1" x14ac:dyDescent="0.2">
      <c r="A21296" s="112"/>
    </row>
    <row r="21297" spans="1:19" ht="11.25" thickBot="1" x14ac:dyDescent="0.2">
      <c r="A21297" s="139" t="s">
        <v>366</v>
      </c>
      <c r="B21297" s="112"/>
      <c r="C21297" s="140" t="s">
        <v>3713</v>
      </c>
      <c r="D21297" s="136">
        <v>0</v>
      </c>
      <c r="E21297" s="136">
        <v>0</v>
      </c>
      <c r="F21297" s="141" t="s">
        <v>14501</v>
      </c>
      <c r="G21297" s="136">
        <v>0</v>
      </c>
      <c r="H21297" s="136">
        <v>0</v>
      </c>
      <c r="I21297" s="136">
        <v>0</v>
      </c>
      <c r="J21297" s="136">
        <v>0</v>
      </c>
      <c r="K21297" s="136">
        <v>0</v>
      </c>
      <c r="L21297" s="136">
        <v>0</v>
      </c>
      <c r="M21297" s="141" t="s">
        <v>14501</v>
      </c>
      <c r="N21297" s="136">
        <v>0</v>
      </c>
      <c r="O21297" s="136">
        <v>0</v>
      </c>
      <c r="P21297" s="141" t="s">
        <v>14501</v>
      </c>
      <c r="Q21297" s="136">
        <v>0</v>
      </c>
      <c r="R21297" s="136">
        <v>0</v>
      </c>
      <c r="S21297" s="136">
        <v>0</v>
      </c>
    </row>
    <row r="21298" spans="1:19" ht="11.25" thickBot="1" x14ac:dyDescent="0.2">
      <c r="A21298" s="112"/>
    </row>
    <row r="21299" spans="1:19" ht="11.25" thickBot="1" x14ac:dyDescent="0.2">
      <c r="A21299" s="106" t="s">
        <v>357</v>
      </c>
      <c r="B21299" s="106" t="s">
        <v>358</v>
      </c>
      <c r="C21299" s="146" t="s">
        <v>53</v>
      </c>
      <c r="D21299" s="146" t="s">
        <v>54</v>
      </c>
      <c r="E21299" s="146" t="s">
        <v>55</v>
      </c>
      <c r="F21299" s="146" t="s">
        <v>56</v>
      </c>
      <c r="G21299" s="146" t="s">
        <v>14507</v>
      </c>
      <c r="H21299" s="146" t="s">
        <v>57</v>
      </c>
      <c r="I21299" s="146" t="s">
        <v>59</v>
      </c>
      <c r="J21299" s="146" t="s">
        <v>14508</v>
      </c>
      <c r="K21299" s="146" t="s">
        <v>60</v>
      </c>
      <c r="L21299" s="146" t="s">
        <v>61</v>
      </c>
      <c r="M21299" s="146" t="s">
        <v>62</v>
      </c>
      <c r="N21299" s="146" t="s">
        <v>14509</v>
      </c>
      <c r="O21299" s="146" t="s">
        <v>63</v>
      </c>
      <c r="P21299" s="146" t="s">
        <v>64</v>
      </c>
      <c r="Q21299" s="146" t="s">
        <v>66</v>
      </c>
      <c r="R21299" s="146" t="s">
        <v>14510</v>
      </c>
      <c r="S21299" s="146" t="s">
        <v>67</v>
      </c>
    </row>
    <row r="21300" spans="1:19" ht="11.25" thickBot="1" x14ac:dyDescent="0.2">
      <c r="A21300" s="112"/>
      <c r="B21300" s="112"/>
      <c r="C21300" s="146" t="s">
        <v>111</v>
      </c>
      <c r="D21300" s="146" t="s">
        <v>111</v>
      </c>
      <c r="E21300" s="146" t="s">
        <v>111</v>
      </c>
      <c r="F21300" s="146" t="s">
        <v>111</v>
      </c>
      <c r="G21300" s="146" t="s">
        <v>111</v>
      </c>
      <c r="H21300" s="146" t="s">
        <v>111</v>
      </c>
      <c r="I21300" s="146" t="s">
        <v>111</v>
      </c>
      <c r="J21300" s="146" t="s">
        <v>111</v>
      </c>
      <c r="K21300" s="146" t="s">
        <v>111</v>
      </c>
      <c r="L21300" s="146" t="s">
        <v>111</v>
      </c>
      <c r="M21300" s="146" t="s">
        <v>111</v>
      </c>
      <c r="N21300" s="146" t="s">
        <v>111</v>
      </c>
      <c r="O21300" s="146" t="s">
        <v>111</v>
      </c>
      <c r="P21300" s="146" t="s">
        <v>111</v>
      </c>
      <c r="Q21300" s="146" t="s">
        <v>111</v>
      </c>
      <c r="R21300" s="146" t="s">
        <v>111</v>
      </c>
      <c r="S21300" s="146" t="s">
        <v>111</v>
      </c>
    </row>
    <row r="21301" spans="1:19" ht="11.25" thickBot="1" x14ac:dyDescent="0.2">
      <c r="A21301" s="107">
        <v>1</v>
      </c>
      <c r="B21301" s="132">
        <v>0.53515046296296298</v>
      </c>
      <c r="C21301" s="141" t="s">
        <v>14500</v>
      </c>
      <c r="D21301" s="108">
        <v>4.0000000000000001E-3</v>
      </c>
      <c r="E21301" s="108">
        <v>1E-3</v>
      </c>
      <c r="F21301" s="108">
        <v>3.0000000000000001E-3</v>
      </c>
      <c r="G21301" s="108">
        <v>1E-3</v>
      </c>
      <c r="H21301" s="108">
        <v>2.5000000000000001E-2</v>
      </c>
      <c r="I21301" s="108">
        <v>8.2000000000000003E-2</v>
      </c>
      <c r="J21301" s="141" t="s">
        <v>14518</v>
      </c>
      <c r="K21301" s="141" t="s">
        <v>14500</v>
      </c>
      <c r="L21301" s="141" t="s">
        <v>14500</v>
      </c>
      <c r="M21301" s="108">
        <v>1.2E-2</v>
      </c>
      <c r="N21301" s="108">
        <v>8.0000000000000002E-3</v>
      </c>
      <c r="O21301" s="108">
        <v>2E-3</v>
      </c>
      <c r="P21301" s="108">
        <v>0.65200000000000002</v>
      </c>
      <c r="Q21301" s="133">
        <v>0.39921000000000001</v>
      </c>
      <c r="R21301" s="141" t="s">
        <v>14500</v>
      </c>
      <c r="S21301" s="108">
        <v>8.9999999999999993E-3</v>
      </c>
    </row>
    <row r="21302" spans="1:19" ht="11.25" thickBot="1" x14ac:dyDescent="0.2">
      <c r="A21302" s="112"/>
    </row>
    <row r="21303" spans="1:19" ht="11.25" thickBot="1" x14ac:dyDescent="0.2">
      <c r="A21303" s="135" t="s">
        <v>362</v>
      </c>
      <c r="B21303" s="112"/>
      <c r="C21303" s="141" t="s">
        <v>14501</v>
      </c>
      <c r="D21303" s="136">
        <v>4.0000000000000001E-3</v>
      </c>
      <c r="E21303" s="136">
        <v>1E-3</v>
      </c>
      <c r="F21303" s="136">
        <v>3.0000000000000001E-3</v>
      </c>
      <c r="G21303" s="136">
        <v>1E-3</v>
      </c>
      <c r="H21303" s="136">
        <v>2.5000000000000001E-2</v>
      </c>
      <c r="I21303" s="136">
        <v>8.2000000000000003E-2</v>
      </c>
      <c r="J21303" s="141" t="s">
        <v>14520</v>
      </c>
      <c r="K21303" s="141" t="s">
        <v>14501</v>
      </c>
      <c r="L21303" s="141" t="s">
        <v>14501</v>
      </c>
      <c r="M21303" s="136">
        <v>1.2E-2</v>
      </c>
      <c r="N21303" s="136">
        <v>8.0000000000000002E-3</v>
      </c>
      <c r="O21303" s="136">
        <v>2E-3</v>
      </c>
      <c r="P21303" s="136">
        <v>0.65200000000000002</v>
      </c>
      <c r="Q21303" s="137">
        <v>0.39921000000000001</v>
      </c>
      <c r="R21303" s="141" t="s">
        <v>14501</v>
      </c>
      <c r="S21303" s="136">
        <v>8.9999999999999993E-3</v>
      </c>
    </row>
    <row r="21304" spans="1:19" ht="11.25" thickBot="1" x14ac:dyDescent="0.2">
      <c r="A21304" s="112"/>
    </row>
    <row r="21305" spans="1:19" ht="11.25" thickBot="1" x14ac:dyDescent="0.2">
      <c r="A21305" s="138" t="s">
        <v>364</v>
      </c>
      <c r="B21305" s="112"/>
      <c r="C21305" s="141" t="s">
        <v>14501</v>
      </c>
      <c r="D21305" s="136">
        <v>0</v>
      </c>
      <c r="E21305" s="136">
        <v>0</v>
      </c>
      <c r="F21305" s="136">
        <v>0</v>
      </c>
      <c r="G21305" s="136">
        <v>0</v>
      </c>
      <c r="H21305" s="136">
        <v>0</v>
      </c>
      <c r="I21305" s="136">
        <v>0</v>
      </c>
      <c r="J21305" s="141" t="s">
        <v>14501</v>
      </c>
      <c r="K21305" s="141" t="s">
        <v>14501</v>
      </c>
      <c r="L21305" s="141" t="s">
        <v>14501</v>
      </c>
      <c r="M21305" s="136">
        <v>0</v>
      </c>
      <c r="N21305" s="136">
        <v>0</v>
      </c>
      <c r="O21305" s="136">
        <v>0</v>
      </c>
      <c r="P21305" s="136">
        <v>0</v>
      </c>
      <c r="Q21305" s="140" t="s">
        <v>3713</v>
      </c>
      <c r="R21305" s="141" t="s">
        <v>14501</v>
      </c>
      <c r="S21305" s="136">
        <v>0</v>
      </c>
    </row>
    <row r="21306" spans="1:19" ht="11.25" thickBot="1" x14ac:dyDescent="0.2">
      <c r="A21306" s="112"/>
    </row>
    <row r="21307" spans="1:19" ht="11.25" thickBot="1" x14ac:dyDescent="0.2">
      <c r="A21307" s="139" t="s">
        <v>366</v>
      </c>
      <c r="B21307" s="112"/>
      <c r="C21307" s="141" t="s">
        <v>14501</v>
      </c>
      <c r="D21307" s="136">
        <v>0</v>
      </c>
      <c r="E21307" s="136">
        <v>0</v>
      </c>
      <c r="F21307" s="136">
        <v>0</v>
      </c>
      <c r="G21307" s="136">
        <v>0</v>
      </c>
      <c r="H21307" s="136">
        <v>0</v>
      </c>
      <c r="I21307" s="136">
        <v>0</v>
      </c>
      <c r="J21307" s="141" t="s">
        <v>14501</v>
      </c>
      <c r="K21307" s="141" t="s">
        <v>14501</v>
      </c>
      <c r="L21307" s="141" t="s">
        <v>14501</v>
      </c>
      <c r="M21307" s="136">
        <v>0</v>
      </c>
      <c r="N21307" s="136">
        <v>0</v>
      </c>
      <c r="O21307" s="136">
        <v>0</v>
      </c>
      <c r="P21307" s="136">
        <v>0</v>
      </c>
      <c r="Q21307" s="140" t="s">
        <v>3713</v>
      </c>
      <c r="R21307" s="141" t="s">
        <v>14501</v>
      </c>
      <c r="S21307" s="136">
        <v>0</v>
      </c>
    </row>
    <row r="21308" spans="1:19" ht="11.25" thickBot="1" x14ac:dyDescent="0.2">
      <c r="A21308" s="112"/>
    </row>
    <row r="21309" spans="1:19" ht="11.25" thickBot="1" x14ac:dyDescent="0.2">
      <c r="A21309" s="106" t="s">
        <v>357</v>
      </c>
      <c r="B21309" s="106" t="s">
        <v>358</v>
      </c>
      <c r="C21309" s="146" t="s">
        <v>68</v>
      </c>
      <c r="D21309" s="146" t="s">
        <v>14511</v>
      </c>
    </row>
    <row r="21310" spans="1:19" ht="11.25" thickBot="1" x14ac:dyDescent="0.2">
      <c r="A21310" s="112"/>
      <c r="B21310" s="112"/>
      <c r="C21310" s="146" t="s">
        <v>111</v>
      </c>
      <c r="D21310" s="146" t="s">
        <v>111</v>
      </c>
    </row>
    <row r="21311" spans="1:19" ht="11.25" thickBot="1" x14ac:dyDescent="0.2">
      <c r="A21311" s="107">
        <v>1</v>
      </c>
      <c r="B21311" s="132">
        <v>0.53515046296296298</v>
      </c>
      <c r="C21311" s="108">
        <v>4.0000000000000001E-3</v>
      </c>
      <c r="D21311" s="141" t="s">
        <v>14500</v>
      </c>
    </row>
    <row r="21312" spans="1:19" ht="11.25" thickBot="1" x14ac:dyDescent="0.2">
      <c r="A21312" s="112"/>
    </row>
    <row r="21313" spans="1:19" ht="11.25" thickBot="1" x14ac:dyDescent="0.2">
      <c r="A21313" s="135" t="s">
        <v>362</v>
      </c>
      <c r="B21313" s="112"/>
      <c r="C21313" s="136">
        <v>4.0000000000000001E-3</v>
      </c>
      <c r="D21313" s="141" t="s">
        <v>14501</v>
      </c>
    </row>
    <row r="21314" spans="1:19" ht="11.25" thickBot="1" x14ac:dyDescent="0.2">
      <c r="A21314" s="112"/>
    </row>
    <row r="21315" spans="1:19" ht="11.25" thickBot="1" x14ac:dyDescent="0.2">
      <c r="A21315" s="138" t="s">
        <v>364</v>
      </c>
      <c r="B21315" s="112"/>
      <c r="C21315" s="136">
        <v>0</v>
      </c>
      <c r="D21315" s="141" t="s">
        <v>14501</v>
      </c>
    </row>
    <row r="21316" spans="1:19" ht="11.25" thickBot="1" x14ac:dyDescent="0.2">
      <c r="A21316" s="112"/>
    </row>
    <row r="21317" spans="1:19" ht="11.25" thickBot="1" x14ac:dyDescent="0.2">
      <c r="A21317" s="139" t="s">
        <v>366</v>
      </c>
      <c r="B21317" s="112"/>
      <c r="C21317" s="136">
        <v>0</v>
      </c>
      <c r="D21317" s="141" t="s">
        <v>14501</v>
      </c>
    </row>
    <row r="21318" spans="1:19" ht="10.5" x14ac:dyDescent="0.15">
      <c r="A21318" s="112"/>
    </row>
    <row r="21319" spans="1:19" x14ac:dyDescent="0.15">
      <c r="A21319" s="129"/>
      <c r="B21319" s="86" t="s">
        <v>1600</v>
      </c>
    </row>
    <row r="21320" spans="1:19" ht="9.75" thickBot="1" x14ac:dyDescent="0.2">
      <c r="A21320" s="81" t="s">
        <v>356</v>
      </c>
    </row>
    <row r="21321" spans="1:19" ht="11.25" thickBot="1" x14ac:dyDescent="0.2">
      <c r="A21321" s="106" t="s">
        <v>357</v>
      </c>
      <c r="B21321" s="106" t="s">
        <v>358</v>
      </c>
      <c r="C21321" s="146" t="s">
        <v>14494</v>
      </c>
      <c r="D21321" s="146" t="s">
        <v>14495</v>
      </c>
      <c r="E21321" s="146" t="s">
        <v>14496</v>
      </c>
      <c r="F21321" s="146" t="s">
        <v>0</v>
      </c>
      <c r="G21321" s="146" t="s">
        <v>1</v>
      </c>
      <c r="H21321" s="146" t="s">
        <v>2</v>
      </c>
      <c r="I21321" s="146" t="s">
        <v>14497</v>
      </c>
      <c r="J21321" s="146" t="s">
        <v>3</v>
      </c>
      <c r="K21321" s="146" t="s">
        <v>14498</v>
      </c>
      <c r="L21321" s="146" t="s">
        <v>7</v>
      </c>
      <c r="M21321" s="146" t="s">
        <v>14499</v>
      </c>
      <c r="N21321" s="146" t="s">
        <v>10</v>
      </c>
      <c r="O21321" s="146" t="s">
        <v>11</v>
      </c>
      <c r="P21321" s="146" t="s">
        <v>12</v>
      </c>
      <c r="Q21321" s="146" t="s">
        <v>13</v>
      </c>
      <c r="R21321" s="146" t="s">
        <v>14</v>
      </c>
      <c r="S21321" s="146" t="s">
        <v>15</v>
      </c>
    </row>
    <row r="21322" spans="1:19" ht="11.25" thickBot="1" x14ac:dyDescent="0.2">
      <c r="A21322" s="112"/>
      <c r="B21322" s="112"/>
      <c r="C21322" s="146" t="s">
        <v>111</v>
      </c>
      <c r="D21322" s="146" t="s">
        <v>111</v>
      </c>
      <c r="E21322" s="146" t="s">
        <v>111</v>
      </c>
      <c r="F21322" s="146" t="s">
        <v>111</v>
      </c>
      <c r="G21322" s="146" t="s">
        <v>111</v>
      </c>
      <c r="H21322" s="146" t="s">
        <v>111</v>
      </c>
      <c r="I21322" s="146" t="s">
        <v>111</v>
      </c>
      <c r="J21322" s="146" t="s">
        <v>111</v>
      </c>
      <c r="K21322" s="146" t="s">
        <v>111</v>
      </c>
      <c r="L21322" s="146" t="s">
        <v>111</v>
      </c>
      <c r="M21322" s="146" t="s">
        <v>111</v>
      </c>
      <c r="N21322" s="146" t="s">
        <v>111</v>
      </c>
      <c r="O21322" s="146" t="s">
        <v>111</v>
      </c>
      <c r="P21322" s="146" t="s">
        <v>111</v>
      </c>
      <c r="Q21322" s="146" t="s">
        <v>111</v>
      </c>
      <c r="R21322" s="146" t="s">
        <v>111</v>
      </c>
      <c r="S21322" s="146" t="s">
        <v>111</v>
      </c>
    </row>
    <row r="21323" spans="1:19" ht="11.25" thickBot="1" x14ac:dyDescent="0.2">
      <c r="A21323" s="107">
        <v>1</v>
      </c>
      <c r="B21323" s="132">
        <v>0.54027777777777775</v>
      </c>
      <c r="C21323" s="108">
        <v>0</v>
      </c>
      <c r="D21323" s="141" t="s">
        <v>14500</v>
      </c>
      <c r="E21323" s="108">
        <v>3.0000000000000001E-3</v>
      </c>
      <c r="F21323" s="108">
        <v>1.9E-2</v>
      </c>
      <c r="G21323" s="108">
        <v>0.29599999999999999</v>
      </c>
      <c r="H21323" s="108">
        <v>5.0000000000000001E-3</v>
      </c>
      <c r="I21323" s="108">
        <v>-1.4E-2</v>
      </c>
      <c r="J21323" s="108">
        <v>0.128</v>
      </c>
      <c r="K21323" s="108">
        <v>1.6679999999999999</v>
      </c>
      <c r="L21323" s="133">
        <v>0.67042999999999997</v>
      </c>
      <c r="M21323" s="108">
        <v>2.1000000000000001E-2</v>
      </c>
      <c r="N21323" s="108">
        <v>1E-3</v>
      </c>
      <c r="O21323" s="108">
        <v>4.0000000000000001E-3</v>
      </c>
      <c r="P21323" s="108">
        <v>0.109</v>
      </c>
      <c r="Q21323" s="108">
        <v>0.95499999999999996</v>
      </c>
      <c r="R21323" s="108">
        <v>4.0000000000000001E-3</v>
      </c>
      <c r="S21323" s="108">
        <v>7.0999999999999994E-2</v>
      </c>
    </row>
    <row r="21324" spans="1:19" ht="11.25" thickBot="1" x14ac:dyDescent="0.2">
      <c r="A21324" s="112"/>
    </row>
    <row r="21325" spans="1:19" ht="11.25" thickBot="1" x14ac:dyDescent="0.2">
      <c r="A21325" s="135" t="s">
        <v>362</v>
      </c>
      <c r="B21325" s="112"/>
      <c r="C21325" s="136">
        <v>0</v>
      </c>
      <c r="D21325" s="141" t="s">
        <v>14501</v>
      </c>
      <c r="E21325" s="136">
        <v>3.0000000000000001E-3</v>
      </c>
      <c r="F21325" s="136">
        <v>1.9E-2</v>
      </c>
      <c r="G21325" s="136">
        <v>0.29599999999999999</v>
      </c>
      <c r="H21325" s="136">
        <v>5.0000000000000001E-3</v>
      </c>
      <c r="I21325" s="136">
        <v>-1.4E-2</v>
      </c>
      <c r="J21325" s="136">
        <v>0.128</v>
      </c>
      <c r="K21325" s="136">
        <v>1.6679999999999999</v>
      </c>
      <c r="L21325" s="137">
        <v>0.67042999999999997</v>
      </c>
      <c r="M21325" s="136">
        <v>2.1000000000000001E-2</v>
      </c>
      <c r="N21325" s="136">
        <v>1E-3</v>
      </c>
      <c r="O21325" s="136">
        <v>4.0000000000000001E-3</v>
      </c>
      <c r="P21325" s="136">
        <v>0.109</v>
      </c>
      <c r="Q21325" s="136">
        <v>0.95499999999999996</v>
      </c>
      <c r="R21325" s="136">
        <v>4.0000000000000001E-3</v>
      </c>
      <c r="S21325" s="136">
        <v>7.0999999999999994E-2</v>
      </c>
    </row>
    <row r="21326" spans="1:19" ht="11.25" thickBot="1" x14ac:dyDescent="0.2">
      <c r="A21326" s="112"/>
    </row>
    <row r="21327" spans="1:19" ht="11.25" thickBot="1" x14ac:dyDescent="0.2">
      <c r="A21327" s="138" t="s">
        <v>364</v>
      </c>
      <c r="B21327" s="112"/>
      <c r="C21327" s="136">
        <v>0</v>
      </c>
      <c r="D21327" s="141" t="s">
        <v>14501</v>
      </c>
      <c r="E21327" s="136">
        <v>0</v>
      </c>
      <c r="F21327" s="136">
        <v>0</v>
      </c>
      <c r="G21327" s="136">
        <v>0</v>
      </c>
      <c r="H21327" s="136">
        <v>0</v>
      </c>
      <c r="I21327" s="136">
        <v>0</v>
      </c>
      <c r="J21327" s="136">
        <v>0</v>
      </c>
      <c r="K21327" s="136">
        <v>0</v>
      </c>
      <c r="L21327" s="140" t="s">
        <v>3713</v>
      </c>
      <c r="M21327" s="136">
        <v>0</v>
      </c>
      <c r="N21327" s="136">
        <v>0</v>
      </c>
      <c r="O21327" s="136">
        <v>0</v>
      </c>
      <c r="P21327" s="136">
        <v>0</v>
      </c>
      <c r="Q21327" s="136">
        <v>0</v>
      </c>
      <c r="R21327" s="136">
        <v>0</v>
      </c>
      <c r="S21327" s="136">
        <v>0</v>
      </c>
    </row>
    <row r="21328" spans="1:19" ht="11.25" thickBot="1" x14ac:dyDescent="0.2">
      <c r="A21328" s="112"/>
    </row>
    <row r="21329" spans="1:19" ht="11.25" thickBot="1" x14ac:dyDescent="0.2">
      <c r="A21329" s="139" t="s">
        <v>366</v>
      </c>
      <c r="B21329" s="112"/>
      <c r="C21329" s="136">
        <v>0</v>
      </c>
      <c r="D21329" s="141" t="s">
        <v>14501</v>
      </c>
      <c r="E21329" s="136">
        <v>0</v>
      </c>
      <c r="F21329" s="136">
        <v>0</v>
      </c>
      <c r="G21329" s="136">
        <v>0</v>
      </c>
      <c r="H21329" s="136">
        <v>0</v>
      </c>
      <c r="I21329" s="136">
        <v>0</v>
      </c>
      <c r="J21329" s="136">
        <v>0</v>
      </c>
      <c r="K21329" s="136">
        <v>0</v>
      </c>
      <c r="L21329" s="140" t="s">
        <v>3713</v>
      </c>
      <c r="M21329" s="136">
        <v>0</v>
      </c>
      <c r="N21329" s="136">
        <v>0</v>
      </c>
      <c r="O21329" s="136">
        <v>0</v>
      </c>
      <c r="P21329" s="136">
        <v>0</v>
      </c>
      <c r="Q21329" s="136">
        <v>0</v>
      </c>
      <c r="R21329" s="136">
        <v>0</v>
      </c>
      <c r="S21329" s="136">
        <v>0</v>
      </c>
    </row>
    <row r="21330" spans="1:19" ht="11.25" thickBot="1" x14ac:dyDescent="0.2">
      <c r="A21330" s="112"/>
    </row>
    <row r="21331" spans="1:19" ht="11.25" thickBot="1" x14ac:dyDescent="0.2">
      <c r="A21331" s="106" t="s">
        <v>357</v>
      </c>
      <c r="B21331" s="106" t="s">
        <v>358</v>
      </c>
      <c r="C21331" s="146" t="s">
        <v>16</v>
      </c>
      <c r="D21331" s="146" t="s">
        <v>14502</v>
      </c>
      <c r="E21331" s="146" t="s">
        <v>14503</v>
      </c>
      <c r="F21331" s="146" t="s">
        <v>20</v>
      </c>
      <c r="G21331" s="146" t="s">
        <v>21</v>
      </c>
      <c r="H21331" s="146" t="s">
        <v>22</v>
      </c>
      <c r="I21331" s="146" t="s">
        <v>23</v>
      </c>
      <c r="J21331" s="146" t="s">
        <v>24</v>
      </c>
      <c r="K21331" s="146" t="s">
        <v>26</v>
      </c>
      <c r="L21331" s="146" t="s">
        <v>14504</v>
      </c>
      <c r="M21331" s="146" t="s">
        <v>27</v>
      </c>
      <c r="N21331" s="146" t="s">
        <v>28</v>
      </c>
      <c r="O21331" s="146" t="s">
        <v>29</v>
      </c>
      <c r="P21331" s="146" t="s">
        <v>30</v>
      </c>
      <c r="Q21331" s="146" t="s">
        <v>14505</v>
      </c>
      <c r="R21331" s="146" t="s">
        <v>32</v>
      </c>
      <c r="S21331" s="146" t="s">
        <v>33</v>
      </c>
    </row>
    <row r="21332" spans="1:19" ht="11.25" thickBot="1" x14ac:dyDescent="0.2">
      <c r="A21332" s="112"/>
      <c r="B21332" s="112"/>
      <c r="C21332" s="146" t="s">
        <v>111</v>
      </c>
      <c r="D21332" s="146" t="s">
        <v>111</v>
      </c>
      <c r="E21332" s="146" t="s">
        <v>111</v>
      </c>
      <c r="F21332" s="146" t="s">
        <v>111</v>
      </c>
      <c r="G21332" s="146" t="s">
        <v>111</v>
      </c>
      <c r="H21332" s="146" t="s">
        <v>111</v>
      </c>
      <c r="I21332" s="146" t="s">
        <v>111</v>
      </c>
      <c r="J21332" s="146" t="s">
        <v>111</v>
      </c>
      <c r="K21332" s="146" t="s">
        <v>111</v>
      </c>
      <c r="L21332" s="146" t="s">
        <v>111</v>
      </c>
      <c r="M21332" s="146" t="s">
        <v>111</v>
      </c>
      <c r="N21332" s="146" t="s">
        <v>111</v>
      </c>
      <c r="O21332" s="146" t="s">
        <v>111</v>
      </c>
      <c r="P21332" s="146" t="s">
        <v>111</v>
      </c>
      <c r="Q21332" s="146" t="s">
        <v>111</v>
      </c>
      <c r="R21332" s="146" t="s">
        <v>111</v>
      </c>
      <c r="S21332" s="146" t="s">
        <v>111</v>
      </c>
    </row>
    <row r="21333" spans="1:19" ht="11.25" thickBot="1" x14ac:dyDescent="0.2">
      <c r="A21333" s="107">
        <v>1</v>
      </c>
      <c r="B21333" s="132">
        <v>0.54027777777777775</v>
      </c>
      <c r="C21333" s="108">
        <v>0.505</v>
      </c>
      <c r="D21333" s="108">
        <v>6.7000000000000004E-2</v>
      </c>
      <c r="E21333" s="108">
        <v>1E-3</v>
      </c>
      <c r="F21333" s="133">
        <v>0.53903000000000001</v>
      </c>
      <c r="G21333" s="141" t="s">
        <v>14556</v>
      </c>
      <c r="H21333" s="108">
        <v>0.13800000000000001</v>
      </c>
      <c r="I21333" s="108">
        <v>0.107</v>
      </c>
      <c r="J21333" s="108">
        <v>0.19800000000000001</v>
      </c>
      <c r="K21333" s="133">
        <v>0.58374000000000004</v>
      </c>
      <c r="L21333" s="108">
        <v>1E-3</v>
      </c>
      <c r="M21333" s="141" t="s">
        <v>14500</v>
      </c>
      <c r="N21333" s="108">
        <v>1.4E-2</v>
      </c>
      <c r="O21333" s="141" t="s">
        <v>14500</v>
      </c>
      <c r="P21333" s="141" t="s">
        <v>14500</v>
      </c>
      <c r="Q21333" s="108">
        <v>-1.9E-2</v>
      </c>
      <c r="R21333" s="141" t="s">
        <v>14548</v>
      </c>
      <c r="S21333" s="108">
        <v>1.2E-2</v>
      </c>
    </row>
    <row r="21334" spans="1:19" ht="11.25" thickBot="1" x14ac:dyDescent="0.2">
      <c r="A21334" s="112"/>
    </row>
    <row r="21335" spans="1:19" ht="11.25" thickBot="1" x14ac:dyDescent="0.2">
      <c r="A21335" s="135" t="s">
        <v>362</v>
      </c>
      <c r="B21335" s="112"/>
      <c r="C21335" s="136">
        <v>0.505</v>
      </c>
      <c r="D21335" s="136">
        <v>6.7000000000000004E-2</v>
      </c>
      <c r="E21335" s="136">
        <v>1E-3</v>
      </c>
      <c r="F21335" s="137">
        <v>0.53903000000000001</v>
      </c>
      <c r="G21335" s="141" t="s">
        <v>14557</v>
      </c>
      <c r="H21335" s="136">
        <v>0.13800000000000001</v>
      </c>
      <c r="I21335" s="136">
        <v>0.107</v>
      </c>
      <c r="J21335" s="136">
        <v>0.19800000000000001</v>
      </c>
      <c r="K21335" s="137">
        <v>0.58374000000000004</v>
      </c>
      <c r="L21335" s="136">
        <v>1E-3</v>
      </c>
      <c r="M21335" s="141" t="s">
        <v>14501</v>
      </c>
      <c r="N21335" s="136">
        <v>1.4E-2</v>
      </c>
      <c r="O21335" s="141" t="s">
        <v>14501</v>
      </c>
      <c r="P21335" s="141" t="s">
        <v>14501</v>
      </c>
      <c r="Q21335" s="136">
        <v>-1.9E-2</v>
      </c>
      <c r="R21335" s="141" t="s">
        <v>14549</v>
      </c>
      <c r="S21335" s="136">
        <v>1.2E-2</v>
      </c>
    </row>
    <row r="21336" spans="1:19" ht="11.25" thickBot="1" x14ac:dyDescent="0.2">
      <c r="A21336" s="112"/>
    </row>
    <row r="21337" spans="1:19" ht="11.25" thickBot="1" x14ac:dyDescent="0.2">
      <c r="A21337" s="138" t="s">
        <v>364</v>
      </c>
      <c r="B21337" s="112"/>
      <c r="C21337" s="136">
        <v>0</v>
      </c>
      <c r="D21337" s="136">
        <v>0</v>
      </c>
      <c r="E21337" s="136">
        <v>0</v>
      </c>
      <c r="F21337" s="140" t="s">
        <v>3713</v>
      </c>
      <c r="G21337" s="141" t="s">
        <v>14501</v>
      </c>
      <c r="H21337" s="136">
        <v>0</v>
      </c>
      <c r="I21337" s="136">
        <v>0</v>
      </c>
      <c r="J21337" s="136">
        <v>0</v>
      </c>
      <c r="K21337" s="140" t="s">
        <v>3713</v>
      </c>
      <c r="L21337" s="136">
        <v>0</v>
      </c>
      <c r="M21337" s="141" t="s">
        <v>14501</v>
      </c>
      <c r="N21337" s="136">
        <v>0</v>
      </c>
      <c r="O21337" s="141" t="s">
        <v>14501</v>
      </c>
      <c r="P21337" s="141" t="s">
        <v>14501</v>
      </c>
      <c r="Q21337" s="136">
        <v>0</v>
      </c>
      <c r="R21337" s="141" t="s">
        <v>14501</v>
      </c>
      <c r="S21337" s="136">
        <v>0</v>
      </c>
    </row>
    <row r="21338" spans="1:19" ht="11.25" thickBot="1" x14ac:dyDescent="0.2">
      <c r="A21338" s="112"/>
    </row>
    <row r="21339" spans="1:19" ht="11.25" thickBot="1" x14ac:dyDescent="0.2">
      <c r="A21339" s="139" t="s">
        <v>366</v>
      </c>
      <c r="B21339" s="112"/>
      <c r="C21339" s="136">
        <v>0</v>
      </c>
      <c r="D21339" s="136">
        <v>0</v>
      </c>
      <c r="E21339" s="136">
        <v>0</v>
      </c>
      <c r="F21339" s="140" t="s">
        <v>3713</v>
      </c>
      <c r="G21339" s="141" t="s">
        <v>14501</v>
      </c>
      <c r="H21339" s="136">
        <v>0</v>
      </c>
      <c r="I21339" s="136">
        <v>0</v>
      </c>
      <c r="J21339" s="136">
        <v>0</v>
      </c>
      <c r="K21339" s="140" t="s">
        <v>3713</v>
      </c>
      <c r="L21339" s="136">
        <v>0</v>
      </c>
      <c r="M21339" s="141" t="s">
        <v>14501</v>
      </c>
      <c r="N21339" s="136">
        <v>0</v>
      </c>
      <c r="O21339" s="141" t="s">
        <v>14501</v>
      </c>
      <c r="P21339" s="141" t="s">
        <v>14501</v>
      </c>
      <c r="Q21339" s="136">
        <v>0</v>
      </c>
      <c r="R21339" s="141" t="s">
        <v>14501</v>
      </c>
      <c r="S21339" s="136">
        <v>0</v>
      </c>
    </row>
    <row r="21340" spans="1:19" ht="11.25" thickBot="1" x14ac:dyDescent="0.2">
      <c r="A21340" s="112"/>
    </row>
    <row r="21341" spans="1:19" ht="11.25" thickBot="1" x14ac:dyDescent="0.2">
      <c r="A21341" s="106" t="s">
        <v>357</v>
      </c>
      <c r="B21341" s="106" t="s">
        <v>358</v>
      </c>
      <c r="C21341" s="146" t="s">
        <v>35</v>
      </c>
      <c r="D21341" s="146" t="s">
        <v>36</v>
      </c>
      <c r="E21341" s="146" t="s">
        <v>14506</v>
      </c>
      <c r="F21341" s="146" t="s">
        <v>38</v>
      </c>
      <c r="G21341" s="146" t="s">
        <v>39</v>
      </c>
      <c r="H21341" s="146" t="s">
        <v>41</v>
      </c>
      <c r="I21341" s="146" t="s">
        <v>42</v>
      </c>
      <c r="J21341" s="146" t="s">
        <v>43</v>
      </c>
      <c r="K21341" s="146" t="s">
        <v>44</v>
      </c>
      <c r="L21341" s="146" t="s">
        <v>45</v>
      </c>
      <c r="M21341" s="146" t="s">
        <v>46</v>
      </c>
      <c r="N21341" s="146" t="s">
        <v>47</v>
      </c>
      <c r="O21341" s="146" t="s">
        <v>48</v>
      </c>
      <c r="P21341" s="146" t="s">
        <v>49</v>
      </c>
      <c r="Q21341" s="146" t="s">
        <v>50</v>
      </c>
      <c r="R21341" s="146" t="s">
        <v>51</v>
      </c>
      <c r="S21341" s="146" t="s">
        <v>52</v>
      </c>
    </row>
    <row r="21342" spans="1:19" ht="11.25" thickBot="1" x14ac:dyDescent="0.2">
      <c r="A21342" s="112"/>
      <c r="B21342" s="112"/>
      <c r="C21342" s="146" t="s">
        <v>111</v>
      </c>
      <c r="D21342" s="146" t="s">
        <v>111</v>
      </c>
      <c r="E21342" s="146" t="s">
        <v>111</v>
      </c>
      <c r="F21342" s="146" t="s">
        <v>111</v>
      </c>
      <c r="G21342" s="146" t="s">
        <v>111</v>
      </c>
      <c r="H21342" s="146" t="s">
        <v>111</v>
      </c>
      <c r="I21342" s="146" t="s">
        <v>111</v>
      </c>
      <c r="J21342" s="146" t="s">
        <v>111</v>
      </c>
      <c r="K21342" s="146" t="s">
        <v>111</v>
      </c>
      <c r="L21342" s="146" t="s">
        <v>111</v>
      </c>
      <c r="M21342" s="146" t="s">
        <v>111</v>
      </c>
      <c r="N21342" s="146" t="s">
        <v>111</v>
      </c>
      <c r="O21342" s="146" t="s">
        <v>111</v>
      </c>
      <c r="P21342" s="146" t="s">
        <v>111</v>
      </c>
      <c r="Q21342" s="146" t="s">
        <v>111</v>
      </c>
      <c r="R21342" s="146" t="s">
        <v>111</v>
      </c>
      <c r="S21342" s="146" t="s">
        <v>111</v>
      </c>
    </row>
    <row r="21343" spans="1:19" ht="11.25" thickBot="1" x14ac:dyDescent="0.2">
      <c r="A21343" s="107">
        <v>1</v>
      </c>
      <c r="B21343" s="132">
        <v>0.54027777777777775</v>
      </c>
      <c r="C21343" s="133">
        <v>0.50053999999999998</v>
      </c>
      <c r="D21343" s="108">
        <v>4.1000000000000002E-2</v>
      </c>
      <c r="E21343" s="141" t="s">
        <v>14500</v>
      </c>
      <c r="F21343" s="141" t="s">
        <v>14500</v>
      </c>
      <c r="G21343" s="108">
        <v>8.0000000000000002E-3</v>
      </c>
      <c r="H21343" s="108">
        <v>0.26500000000000001</v>
      </c>
      <c r="I21343" s="108">
        <v>2.8000000000000001E-2</v>
      </c>
      <c r="J21343" s="108">
        <v>0.05</v>
      </c>
      <c r="K21343" s="108">
        <v>4.0000000000000001E-3</v>
      </c>
      <c r="L21343" s="108">
        <v>0.03</v>
      </c>
      <c r="M21343" s="108">
        <v>7.0000000000000001E-3</v>
      </c>
      <c r="N21343" s="141" t="s">
        <v>14500</v>
      </c>
      <c r="O21343" s="108">
        <v>6.0000000000000001E-3</v>
      </c>
      <c r="P21343" s="108">
        <v>3.0000000000000001E-3</v>
      </c>
      <c r="Q21343" s="108">
        <v>1.2999999999999999E-2</v>
      </c>
      <c r="R21343" s="108">
        <v>1E-3</v>
      </c>
      <c r="S21343" s="108">
        <v>4.0000000000000001E-3</v>
      </c>
    </row>
    <row r="21344" spans="1:19" ht="11.25" thickBot="1" x14ac:dyDescent="0.2">
      <c r="A21344" s="112"/>
    </row>
    <row r="21345" spans="1:19" ht="11.25" thickBot="1" x14ac:dyDescent="0.2">
      <c r="A21345" s="135" t="s">
        <v>362</v>
      </c>
      <c r="B21345" s="112"/>
      <c r="C21345" s="137">
        <v>0.50053999999999998</v>
      </c>
      <c r="D21345" s="136">
        <v>4.1000000000000002E-2</v>
      </c>
      <c r="E21345" s="141" t="s">
        <v>14501</v>
      </c>
      <c r="F21345" s="141" t="s">
        <v>14501</v>
      </c>
      <c r="G21345" s="136">
        <v>8.0000000000000002E-3</v>
      </c>
      <c r="H21345" s="136">
        <v>0.26500000000000001</v>
      </c>
      <c r="I21345" s="136">
        <v>2.8000000000000001E-2</v>
      </c>
      <c r="J21345" s="136">
        <v>0.05</v>
      </c>
      <c r="K21345" s="136">
        <v>4.0000000000000001E-3</v>
      </c>
      <c r="L21345" s="136">
        <v>0.03</v>
      </c>
      <c r="M21345" s="136">
        <v>7.0000000000000001E-3</v>
      </c>
      <c r="N21345" s="141" t="s">
        <v>14501</v>
      </c>
      <c r="O21345" s="136">
        <v>6.0000000000000001E-3</v>
      </c>
      <c r="P21345" s="136">
        <v>3.0000000000000001E-3</v>
      </c>
      <c r="Q21345" s="136">
        <v>1.2999999999999999E-2</v>
      </c>
      <c r="R21345" s="136">
        <v>1E-3</v>
      </c>
      <c r="S21345" s="136">
        <v>4.0000000000000001E-3</v>
      </c>
    </row>
    <row r="21346" spans="1:19" ht="11.25" thickBot="1" x14ac:dyDescent="0.2">
      <c r="A21346" s="112"/>
    </row>
    <row r="21347" spans="1:19" ht="11.25" thickBot="1" x14ac:dyDescent="0.2">
      <c r="A21347" s="138" t="s">
        <v>364</v>
      </c>
      <c r="B21347" s="112"/>
      <c r="C21347" s="140" t="s">
        <v>3713</v>
      </c>
      <c r="D21347" s="136">
        <v>0</v>
      </c>
      <c r="E21347" s="141" t="s">
        <v>14501</v>
      </c>
      <c r="F21347" s="141" t="s">
        <v>14501</v>
      </c>
      <c r="G21347" s="136">
        <v>0</v>
      </c>
      <c r="H21347" s="136">
        <v>0</v>
      </c>
      <c r="I21347" s="136">
        <v>0</v>
      </c>
      <c r="J21347" s="136">
        <v>0</v>
      </c>
      <c r="K21347" s="136">
        <v>0</v>
      </c>
      <c r="L21347" s="136">
        <v>0</v>
      </c>
      <c r="M21347" s="136">
        <v>0</v>
      </c>
      <c r="N21347" s="141" t="s">
        <v>14501</v>
      </c>
      <c r="O21347" s="136">
        <v>0</v>
      </c>
      <c r="P21347" s="136">
        <v>0</v>
      </c>
      <c r="Q21347" s="136">
        <v>0</v>
      </c>
      <c r="R21347" s="136">
        <v>0</v>
      </c>
      <c r="S21347" s="136">
        <v>0</v>
      </c>
    </row>
    <row r="21348" spans="1:19" ht="11.25" thickBot="1" x14ac:dyDescent="0.2">
      <c r="A21348" s="112"/>
    </row>
    <row r="21349" spans="1:19" ht="11.25" thickBot="1" x14ac:dyDescent="0.2">
      <c r="A21349" s="139" t="s">
        <v>366</v>
      </c>
      <c r="B21349" s="112"/>
      <c r="C21349" s="140" t="s">
        <v>3713</v>
      </c>
      <c r="D21349" s="136">
        <v>0</v>
      </c>
      <c r="E21349" s="141" t="s">
        <v>14501</v>
      </c>
      <c r="F21349" s="141" t="s">
        <v>14501</v>
      </c>
      <c r="G21349" s="136">
        <v>0</v>
      </c>
      <c r="H21349" s="136">
        <v>0</v>
      </c>
      <c r="I21349" s="136">
        <v>0</v>
      </c>
      <c r="J21349" s="136">
        <v>0</v>
      </c>
      <c r="K21349" s="136">
        <v>0</v>
      </c>
      <c r="L21349" s="136">
        <v>0</v>
      </c>
      <c r="M21349" s="136">
        <v>0</v>
      </c>
      <c r="N21349" s="141" t="s">
        <v>14501</v>
      </c>
      <c r="O21349" s="136">
        <v>0</v>
      </c>
      <c r="P21349" s="136">
        <v>0</v>
      </c>
      <c r="Q21349" s="136">
        <v>0</v>
      </c>
      <c r="R21349" s="136">
        <v>0</v>
      </c>
      <c r="S21349" s="136">
        <v>0</v>
      </c>
    </row>
    <row r="21350" spans="1:19" ht="11.25" thickBot="1" x14ac:dyDescent="0.2">
      <c r="A21350" s="112"/>
    </row>
    <row r="21351" spans="1:19" ht="11.25" thickBot="1" x14ac:dyDescent="0.2">
      <c r="A21351" s="106" t="s">
        <v>357</v>
      </c>
      <c r="B21351" s="106" t="s">
        <v>358</v>
      </c>
      <c r="C21351" s="146" t="s">
        <v>53</v>
      </c>
      <c r="D21351" s="146" t="s">
        <v>54</v>
      </c>
      <c r="E21351" s="146" t="s">
        <v>55</v>
      </c>
      <c r="F21351" s="146" t="s">
        <v>56</v>
      </c>
      <c r="G21351" s="146" t="s">
        <v>14507</v>
      </c>
      <c r="H21351" s="146" t="s">
        <v>57</v>
      </c>
      <c r="I21351" s="146" t="s">
        <v>59</v>
      </c>
      <c r="J21351" s="146" t="s">
        <v>14508</v>
      </c>
      <c r="K21351" s="146" t="s">
        <v>60</v>
      </c>
      <c r="L21351" s="146" t="s">
        <v>61</v>
      </c>
      <c r="M21351" s="146" t="s">
        <v>62</v>
      </c>
      <c r="N21351" s="146" t="s">
        <v>14509</v>
      </c>
      <c r="O21351" s="146" t="s">
        <v>63</v>
      </c>
      <c r="P21351" s="146" t="s">
        <v>64</v>
      </c>
      <c r="Q21351" s="146" t="s">
        <v>66</v>
      </c>
      <c r="R21351" s="146" t="s">
        <v>14510</v>
      </c>
      <c r="S21351" s="146" t="s">
        <v>67</v>
      </c>
    </row>
    <row r="21352" spans="1:19" ht="11.25" thickBot="1" x14ac:dyDescent="0.2">
      <c r="A21352" s="112"/>
      <c r="B21352" s="112"/>
      <c r="C21352" s="146" t="s">
        <v>111</v>
      </c>
      <c r="D21352" s="146" t="s">
        <v>111</v>
      </c>
      <c r="E21352" s="146" t="s">
        <v>111</v>
      </c>
      <c r="F21352" s="146" t="s">
        <v>111</v>
      </c>
      <c r="G21352" s="146" t="s">
        <v>111</v>
      </c>
      <c r="H21352" s="146" t="s">
        <v>111</v>
      </c>
      <c r="I21352" s="146" t="s">
        <v>111</v>
      </c>
      <c r="J21352" s="146" t="s">
        <v>111</v>
      </c>
      <c r="K21352" s="146" t="s">
        <v>111</v>
      </c>
      <c r="L21352" s="146" t="s">
        <v>111</v>
      </c>
      <c r="M21352" s="146" t="s">
        <v>111</v>
      </c>
      <c r="N21352" s="146" t="s">
        <v>111</v>
      </c>
      <c r="O21352" s="146" t="s">
        <v>111</v>
      </c>
      <c r="P21352" s="146" t="s">
        <v>111</v>
      </c>
      <c r="Q21352" s="146" t="s">
        <v>111</v>
      </c>
      <c r="R21352" s="146" t="s">
        <v>111</v>
      </c>
      <c r="S21352" s="146" t="s">
        <v>111</v>
      </c>
    </row>
    <row r="21353" spans="1:19" ht="11.25" thickBot="1" x14ac:dyDescent="0.2">
      <c r="A21353" s="107">
        <v>1</v>
      </c>
      <c r="B21353" s="132">
        <v>0.54027777777777775</v>
      </c>
      <c r="C21353" s="108">
        <v>1E-3</v>
      </c>
      <c r="D21353" s="141" t="s">
        <v>14500</v>
      </c>
      <c r="E21353" s="108">
        <v>1E-3</v>
      </c>
      <c r="F21353" s="108">
        <v>3.0000000000000001E-3</v>
      </c>
      <c r="G21353" s="108">
        <v>1E-3</v>
      </c>
      <c r="H21353" s="108">
        <v>3.3000000000000002E-2</v>
      </c>
      <c r="I21353" s="108">
        <v>6.6000000000000003E-2</v>
      </c>
      <c r="J21353" s="141" t="s">
        <v>14518</v>
      </c>
      <c r="K21353" s="108">
        <v>2E-3</v>
      </c>
      <c r="L21353" s="141" t="s">
        <v>14500</v>
      </c>
      <c r="M21353" s="108">
        <v>2.3E-2</v>
      </c>
      <c r="N21353" s="108">
        <v>-1E-3</v>
      </c>
      <c r="O21353" s="108">
        <v>2E-3</v>
      </c>
      <c r="P21353" s="108">
        <v>0.253</v>
      </c>
      <c r="Q21353" s="133">
        <v>0.39737</v>
      </c>
      <c r="R21353" s="141" t="s">
        <v>14500</v>
      </c>
      <c r="S21353" s="108">
        <v>1.0999999999999999E-2</v>
      </c>
    </row>
    <row r="21354" spans="1:19" ht="11.25" thickBot="1" x14ac:dyDescent="0.2">
      <c r="A21354" s="112"/>
    </row>
    <row r="21355" spans="1:19" ht="11.25" thickBot="1" x14ac:dyDescent="0.2">
      <c r="A21355" s="135" t="s">
        <v>362</v>
      </c>
      <c r="B21355" s="112"/>
      <c r="C21355" s="136">
        <v>1E-3</v>
      </c>
      <c r="D21355" s="141" t="s">
        <v>14501</v>
      </c>
      <c r="E21355" s="136">
        <v>1E-3</v>
      </c>
      <c r="F21355" s="136">
        <v>3.0000000000000001E-3</v>
      </c>
      <c r="G21355" s="136">
        <v>1E-3</v>
      </c>
      <c r="H21355" s="136">
        <v>3.3000000000000002E-2</v>
      </c>
      <c r="I21355" s="136">
        <v>6.6000000000000003E-2</v>
      </c>
      <c r="J21355" s="141" t="s">
        <v>14520</v>
      </c>
      <c r="K21355" s="136">
        <v>2E-3</v>
      </c>
      <c r="L21355" s="141" t="s">
        <v>14501</v>
      </c>
      <c r="M21355" s="136">
        <v>2.3E-2</v>
      </c>
      <c r="N21355" s="136">
        <v>-1E-3</v>
      </c>
      <c r="O21355" s="136">
        <v>2E-3</v>
      </c>
      <c r="P21355" s="136">
        <v>0.253</v>
      </c>
      <c r="Q21355" s="137">
        <v>0.39737</v>
      </c>
      <c r="R21355" s="141" t="s">
        <v>14501</v>
      </c>
      <c r="S21355" s="136">
        <v>1.0999999999999999E-2</v>
      </c>
    </row>
    <row r="21356" spans="1:19" ht="11.25" thickBot="1" x14ac:dyDescent="0.2">
      <c r="A21356" s="112"/>
    </row>
    <row r="21357" spans="1:19" ht="11.25" thickBot="1" x14ac:dyDescent="0.2">
      <c r="A21357" s="138" t="s">
        <v>364</v>
      </c>
      <c r="B21357" s="112"/>
      <c r="C21357" s="136">
        <v>0</v>
      </c>
      <c r="D21357" s="141" t="s">
        <v>14501</v>
      </c>
      <c r="E21357" s="136">
        <v>0</v>
      </c>
      <c r="F21357" s="136">
        <v>0</v>
      </c>
      <c r="G21357" s="136">
        <v>0</v>
      </c>
      <c r="H21357" s="136">
        <v>0</v>
      </c>
      <c r="I21357" s="136">
        <v>0</v>
      </c>
      <c r="J21357" s="141" t="s">
        <v>14501</v>
      </c>
      <c r="K21357" s="136">
        <v>0</v>
      </c>
      <c r="L21357" s="141" t="s">
        <v>14501</v>
      </c>
      <c r="M21357" s="136">
        <v>0</v>
      </c>
      <c r="N21357" s="136">
        <v>0</v>
      </c>
      <c r="O21357" s="136">
        <v>0</v>
      </c>
      <c r="P21357" s="136">
        <v>0</v>
      </c>
      <c r="Q21357" s="140" t="s">
        <v>3713</v>
      </c>
      <c r="R21357" s="141" t="s">
        <v>14501</v>
      </c>
      <c r="S21357" s="136">
        <v>0</v>
      </c>
    </row>
    <row r="21358" spans="1:19" ht="11.25" thickBot="1" x14ac:dyDescent="0.2">
      <c r="A21358" s="112"/>
    </row>
    <row r="21359" spans="1:19" ht="11.25" thickBot="1" x14ac:dyDescent="0.2">
      <c r="A21359" s="139" t="s">
        <v>366</v>
      </c>
      <c r="B21359" s="112"/>
      <c r="C21359" s="136">
        <v>0</v>
      </c>
      <c r="D21359" s="141" t="s">
        <v>14501</v>
      </c>
      <c r="E21359" s="136">
        <v>0</v>
      </c>
      <c r="F21359" s="136">
        <v>0</v>
      </c>
      <c r="G21359" s="136">
        <v>0</v>
      </c>
      <c r="H21359" s="136">
        <v>0</v>
      </c>
      <c r="I21359" s="136">
        <v>0</v>
      </c>
      <c r="J21359" s="141" t="s">
        <v>14501</v>
      </c>
      <c r="K21359" s="136">
        <v>0</v>
      </c>
      <c r="L21359" s="141" t="s">
        <v>14501</v>
      </c>
      <c r="M21359" s="136">
        <v>0</v>
      </c>
      <c r="N21359" s="136">
        <v>0</v>
      </c>
      <c r="O21359" s="136">
        <v>0</v>
      </c>
      <c r="P21359" s="136">
        <v>0</v>
      </c>
      <c r="Q21359" s="140" t="s">
        <v>3713</v>
      </c>
      <c r="R21359" s="141" t="s">
        <v>14501</v>
      </c>
      <c r="S21359" s="136">
        <v>0</v>
      </c>
    </row>
    <row r="21360" spans="1:19" ht="11.25" thickBot="1" x14ac:dyDescent="0.2">
      <c r="A21360" s="112"/>
    </row>
    <row r="21361" spans="1:19" ht="11.25" thickBot="1" x14ac:dyDescent="0.2">
      <c r="A21361" s="106" t="s">
        <v>357</v>
      </c>
      <c r="B21361" s="106" t="s">
        <v>358</v>
      </c>
      <c r="C21361" s="146" t="s">
        <v>68</v>
      </c>
      <c r="D21361" s="146" t="s">
        <v>14511</v>
      </c>
    </row>
    <row r="21362" spans="1:19" ht="11.25" thickBot="1" x14ac:dyDescent="0.2">
      <c r="A21362" s="112"/>
      <c r="B21362" s="112"/>
      <c r="C21362" s="146" t="s">
        <v>111</v>
      </c>
      <c r="D21362" s="146" t="s">
        <v>111</v>
      </c>
    </row>
    <row r="21363" spans="1:19" ht="11.25" thickBot="1" x14ac:dyDescent="0.2">
      <c r="A21363" s="107">
        <v>1</v>
      </c>
      <c r="B21363" s="132">
        <v>0.54027777777777775</v>
      </c>
      <c r="C21363" s="108">
        <v>4.0000000000000001E-3</v>
      </c>
      <c r="D21363" s="141" t="s">
        <v>14500</v>
      </c>
    </row>
    <row r="21364" spans="1:19" ht="11.25" thickBot="1" x14ac:dyDescent="0.2">
      <c r="A21364" s="112"/>
    </row>
    <row r="21365" spans="1:19" ht="11.25" thickBot="1" x14ac:dyDescent="0.2">
      <c r="A21365" s="135" t="s">
        <v>362</v>
      </c>
      <c r="B21365" s="112"/>
      <c r="C21365" s="136">
        <v>4.0000000000000001E-3</v>
      </c>
      <c r="D21365" s="141" t="s">
        <v>14501</v>
      </c>
    </row>
    <row r="21366" spans="1:19" ht="11.25" thickBot="1" x14ac:dyDescent="0.2">
      <c r="A21366" s="112"/>
    </row>
    <row r="21367" spans="1:19" ht="11.25" thickBot="1" x14ac:dyDescent="0.2">
      <c r="A21367" s="138" t="s">
        <v>364</v>
      </c>
      <c r="B21367" s="112"/>
      <c r="C21367" s="136">
        <v>0</v>
      </c>
      <c r="D21367" s="141" t="s">
        <v>14501</v>
      </c>
    </row>
    <row r="21368" spans="1:19" ht="11.25" thickBot="1" x14ac:dyDescent="0.2">
      <c r="A21368" s="112"/>
    </row>
    <row r="21369" spans="1:19" ht="11.25" thickBot="1" x14ac:dyDescent="0.2">
      <c r="A21369" s="139" t="s">
        <v>366</v>
      </c>
      <c r="B21369" s="112"/>
      <c r="C21369" s="136">
        <v>0</v>
      </c>
      <c r="D21369" s="141" t="s">
        <v>14501</v>
      </c>
    </row>
    <row r="21370" spans="1:19" ht="10.5" x14ac:dyDescent="0.15">
      <c r="A21370" s="112"/>
    </row>
    <row r="21371" spans="1:19" x14ac:dyDescent="0.15">
      <c r="A21371" s="129"/>
      <c r="B21371" s="86" t="s">
        <v>1676</v>
      </c>
    </row>
    <row r="21372" spans="1:19" ht="9.75" thickBot="1" x14ac:dyDescent="0.2">
      <c r="A21372" s="81" t="s">
        <v>356</v>
      </c>
    </row>
    <row r="21373" spans="1:19" ht="11.25" thickBot="1" x14ac:dyDescent="0.2">
      <c r="A21373" s="106" t="s">
        <v>357</v>
      </c>
      <c r="B21373" s="106" t="s">
        <v>358</v>
      </c>
      <c r="C21373" s="146" t="s">
        <v>14494</v>
      </c>
      <c r="D21373" s="146" t="s">
        <v>14495</v>
      </c>
      <c r="E21373" s="146" t="s">
        <v>14496</v>
      </c>
      <c r="F21373" s="146" t="s">
        <v>0</v>
      </c>
      <c r="G21373" s="146" t="s">
        <v>1</v>
      </c>
      <c r="H21373" s="146" t="s">
        <v>2</v>
      </c>
      <c r="I21373" s="146" t="s">
        <v>14497</v>
      </c>
      <c r="J21373" s="146" t="s">
        <v>3</v>
      </c>
      <c r="K21373" s="146" t="s">
        <v>14498</v>
      </c>
      <c r="L21373" s="146" t="s">
        <v>7</v>
      </c>
      <c r="M21373" s="146" t="s">
        <v>14499</v>
      </c>
      <c r="N21373" s="146" t="s">
        <v>10</v>
      </c>
      <c r="O21373" s="146" t="s">
        <v>11</v>
      </c>
      <c r="P21373" s="146" t="s">
        <v>12</v>
      </c>
      <c r="Q21373" s="146" t="s">
        <v>13</v>
      </c>
      <c r="R21373" s="146" t="s">
        <v>14</v>
      </c>
      <c r="S21373" s="146" t="s">
        <v>15</v>
      </c>
    </row>
    <row r="21374" spans="1:19" ht="11.25" thickBot="1" x14ac:dyDescent="0.2">
      <c r="A21374" s="112"/>
      <c r="B21374" s="112"/>
      <c r="C21374" s="146" t="s">
        <v>111</v>
      </c>
      <c r="D21374" s="146" t="s">
        <v>111</v>
      </c>
      <c r="E21374" s="146" t="s">
        <v>111</v>
      </c>
      <c r="F21374" s="146" t="s">
        <v>111</v>
      </c>
      <c r="G21374" s="146" t="s">
        <v>111</v>
      </c>
      <c r="H21374" s="146" t="s">
        <v>111</v>
      </c>
      <c r="I21374" s="146" t="s">
        <v>111</v>
      </c>
      <c r="J21374" s="146" t="s">
        <v>111</v>
      </c>
      <c r="K21374" s="146" t="s">
        <v>111</v>
      </c>
      <c r="L21374" s="146" t="s">
        <v>111</v>
      </c>
      <c r="M21374" s="146" t="s">
        <v>111</v>
      </c>
      <c r="N21374" s="146" t="s">
        <v>111</v>
      </c>
      <c r="O21374" s="146" t="s">
        <v>111</v>
      </c>
      <c r="P21374" s="146" t="s">
        <v>111</v>
      </c>
      <c r="Q21374" s="146" t="s">
        <v>111</v>
      </c>
      <c r="R21374" s="146" t="s">
        <v>111</v>
      </c>
      <c r="S21374" s="146" t="s">
        <v>111</v>
      </c>
    </row>
    <row r="21375" spans="1:19" ht="11.25" thickBot="1" x14ac:dyDescent="0.2">
      <c r="A21375" s="107">
        <v>1</v>
      </c>
      <c r="B21375" s="132">
        <v>0.54540509259259262</v>
      </c>
      <c r="C21375" s="108">
        <v>0</v>
      </c>
      <c r="D21375" s="141" t="s">
        <v>14500</v>
      </c>
      <c r="E21375" s="108">
        <v>1E-3</v>
      </c>
      <c r="F21375" s="108">
        <v>2.5999999999999999E-2</v>
      </c>
      <c r="G21375" s="108">
        <v>0.30599999999999999</v>
      </c>
      <c r="H21375" s="108">
        <v>6.0000000000000001E-3</v>
      </c>
      <c r="I21375" s="108">
        <v>-2.1000000000000001E-2</v>
      </c>
      <c r="J21375" s="108">
        <v>8.4000000000000005E-2</v>
      </c>
      <c r="K21375" s="108">
        <v>-0.57699999999999996</v>
      </c>
      <c r="L21375" s="133">
        <v>0.63663000000000003</v>
      </c>
      <c r="M21375" s="141" t="s">
        <v>14500</v>
      </c>
      <c r="N21375" s="108">
        <v>0</v>
      </c>
      <c r="O21375" s="108">
        <v>1E-3</v>
      </c>
      <c r="P21375" s="108">
        <v>4.8000000000000001E-2</v>
      </c>
      <c r="Q21375" s="108">
        <v>0.79600000000000004</v>
      </c>
      <c r="R21375" s="108">
        <v>2E-3</v>
      </c>
      <c r="S21375" s="108">
        <v>2.1000000000000001E-2</v>
      </c>
    </row>
    <row r="21376" spans="1:19" ht="11.25" thickBot="1" x14ac:dyDescent="0.2">
      <c r="A21376" s="112"/>
    </row>
    <row r="21377" spans="1:19" ht="11.25" thickBot="1" x14ac:dyDescent="0.2">
      <c r="A21377" s="135" t="s">
        <v>362</v>
      </c>
      <c r="B21377" s="112"/>
      <c r="C21377" s="136">
        <v>0</v>
      </c>
      <c r="D21377" s="141" t="s">
        <v>14501</v>
      </c>
      <c r="E21377" s="136">
        <v>1E-3</v>
      </c>
      <c r="F21377" s="136">
        <v>2.5999999999999999E-2</v>
      </c>
      <c r="G21377" s="136">
        <v>0.30599999999999999</v>
      </c>
      <c r="H21377" s="136">
        <v>6.0000000000000001E-3</v>
      </c>
      <c r="I21377" s="136">
        <v>-2.1000000000000001E-2</v>
      </c>
      <c r="J21377" s="136">
        <v>8.4000000000000005E-2</v>
      </c>
      <c r="K21377" s="136">
        <v>-0.57699999999999996</v>
      </c>
      <c r="L21377" s="137">
        <v>0.63663000000000003</v>
      </c>
      <c r="M21377" s="141" t="s">
        <v>14501</v>
      </c>
      <c r="N21377" s="136">
        <v>0</v>
      </c>
      <c r="O21377" s="136">
        <v>1E-3</v>
      </c>
      <c r="P21377" s="136">
        <v>4.8000000000000001E-2</v>
      </c>
      <c r="Q21377" s="136">
        <v>0.79600000000000004</v>
      </c>
      <c r="R21377" s="136">
        <v>2E-3</v>
      </c>
      <c r="S21377" s="136">
        <v>2.1000000000000001E-2</v>
      </c>
    </row>
    <row r="21378" spans="1:19" ht="11.25" thickBot="1" x14ac:dyDescent="0.2">
      <c r="A21378" s="112"/>
    </row>
    <row r="21379" spans="1:19" ht="11.25" thickBot="1" x14ac:dyDescent="0.2">
      <c r="A21379" s="138" t="s">
        <v>364</v>
      </c>
      <c r="B21379" s="112"/>
      <c r="C21379" s="136">
        <v>0</v>
      </c>
      <c r="D21379" s="141" t="s">
        <v>14501</v>
      </c>
      <c r="E21379" s="136">
        <v>0</v>
      </c>
      <c r="F21379" s="136">
        <v>0</v>
      </c>
      <c r="G21379" s="136">
        <v>0</v>
      </c>
      <c r="H21379" s="136">
        <v>0</v>
      </c>
      <c r="I21379" s="136">
        <v>0</v>
      </c>
      <c r="J21379" s="136">
        <v>0</v>
      </c>
      <c r="K21379" s="136">
        <v>0</v>
      </c>
      <c r="L21379" s="140" t="s">
        <v>3713</v>
      </c>
      <c r="M21379" s="141" t="s">
        <v>14501</v>
      </c>
      <c r="N21379" s="136">
        <v>0</v>
      </c>
      <c r="O21379" s="136">
        <v>0</v>
      </c>
      <c r="P21379" s="136">
        <v>0</v>
      </c>
      <c r="Q21379" s="136">
        <v>0</v>
      </c>
      <c r="R21379" s="136">
        <v>0</v>
      </c>
      <c r="S21379" s="136">
        <v>0</v>
      </c>
    </row>
    <row r="21380" spans="1:19" ht="11.25" thickBot="1" x14ac:dyDescent="0.2">
      <c r="A21380" s="112"/>
    </row>
    <row r="21381" spans="1:19" ht="11.25" thickBot="1" x14ac:dyDescent="0.2">
      <c r="A21381" s="139" t="s">
        <v>366</v>
      </c>
      <c r="B21381" s="112"/>
      <c r="C21381" s="136">
        <v>0</v>
      </c>
      <c r="D21381" s="141" t="s">
        <v>14501</v>
      </c>
      <c r="E21381" s="136">
        <v>0</v>
      </c>
      <c r="F21381" s="136">
        <v>0</v>
      </c>
      <c r="G21381" s="136">
        <v>0</v>
      </c>
      <c r="H21381" s="136">
        <v>0</v>
      </c>
      <c r="I21381" s="136">
        <v>0</v>
      </c>
      <c r="J21381" s="136">
        <v>0</v>
      </c>
      <c r="K21381" s="136">
        <v>0</v>
      </c>
      <c r="L21381" s="140" t="s">
        <v>3713</v>
      </c>
      <c r="M21381" s="141" t="s">
        <v>14501</v>
      </c>
      <c r="N21381" s="136">
        <v>0</v>
      </c>
      <c r="O21381" s="136">
        <v>0</v>
      </c>
      <c r="P21381" s="136">
        <v>0</v>
      </c>
      <c r="Q21381" s="136">
        <v>0</v>
      </c>
      <c r="R21381" s="136">
        <v>0</v>
      </c>
      <c r="S21381" s="136">
        <v>0</v>
      </c>
    </row>
    <row r="21382" spans="1:19" ht="11.25" thickBot="1" x14ac:dyDescent="0.2">
      <c r="A21382" s="112"/>
    </row>
    <row r="21383" spans="1:19" ht="11.25" thickBot="1" x14ac:dyDescent="0.2">
      <c r="A21383" s="106" t="s">
        <v>357</v>
      </c>
      <c r="B21383" s="106" t="s">
        <v>358</v>
      </c>
      <c r="C21383" s="146" t="s">
        <v>16</v>
      </c>
      <c r="D21383" s="146" t="s">
        <v>14502</v>
      </c>
      <c r="E21383" s="146" t="s">
        <v>14503</v>
      </c>
      <c r="F21383" s="146" t="s">
        <v>20</v>
      </c>
      <c r="G21383" s="146" t="s">
        <v>21</v>
      </c>
      <c r="H21383" s="146" t="s">
        <v>22</v>
      </c>
      <c r="I21383" s="146" t="s">
        <v>23</v>
      </c>
      <c r="J21383" s="146" t="s">
        <v>24</v>
      </c>
      <c r="K21383" s="146" t="s">
        <v>26</v>
      </c>
      <c r="L21383" s="146" t="s">
        <v>14504</v>
      </c>
      <c r="M21383" s="146" t="s">
        <v>27</v>
      </c>
      <c r="N21383" s="146" t="s">
        <v>28</v>
      </c>
      <c r="O21383" s="146" t="s">
        <v>29</v>
      </c>
      <c r="P21383" s="146" t="s">
        <v>30</v>
      </c>
      <c r="Q21383" s="146" t="s">
        <v>14505</v>
      </c>
      <c r="R21383" s="146" t="s">
        <v>32</v>
      </c>
      <c r="S21383" s="146" t="s">
        <v>33</v>
      </c>
    </row>
    <row r="21384" spans="1:19" ht="11.25" thickBot="1" x14ac:dyDescent="0.2">
      <c r="A21384" s="112"/>
      <c r="B21384" s="112"/>
      <c r="C21384" s="146" t="s">
        <v>111</v>
      </c>
      <c r="D21384" s="146" t="s">
        <v>111</v>
      </c>
      <c r="E21384" s="146" t="s">
        <v>111</v>
      </c>
      <c r="F21384" s="146" t="s">
        <v>111</v>
      </c>
      <c r="G21384" s="146" t="s">
        <v>111</v>
      </c>
      <c r="H21384" s="146" t="s">
        <v>111</v>
      </c>
      <c r="I21384" s="146" t="s">
        <v>111</v>
      </c>
      <c r="J21384" s="146" t="s">
        <v>111</v>
      </c>
      <c r="K21384" s="146" t="s">
        <v>111</v>
      </c>
      <c r="L21384" s="146" t="s">
        <v>111</v>
      </c>
      <c r="M21384" s="146" t="s">
        <v>111</v>
      </c>
      <c r="N21384" s="146" t="s">
        <v>111</v>
      </c>
      <c r="O21384" s="146" t="s">
        <v>111</v>
      </c>
      <c r="P21384" s="146" t="s">
        <v>111</v>
      </c>
      <c r="Q21384" s="146" t="s">
        <v>111</v>
      </c>
      <c r="R21384" s="146" t="s">
        <v>111</v>
      </c>
      <c r="S21384" s="146" t="s">
        <v>111</v>
      </c>
    </row>
    <row r="21385" spans="1:19" ht="11.25" thickBot="1" x14ac:dyDescent="0.2">
      <c r="A21385" s="107">
        <v>1</v>
      </c>
      <c r="B21385" s="132">
        <v>0.54540509259259262</v>
      </c>
      <c r="C21385" s="108">
        <v>0.249</v>
      </c>
      <c r="D21385" s="108">
        <v>6.6000000000000003E-2</v>
      </c>
      <c r="E21385" s="141" t="s">
        <v>14500</v>
      </c>
      <c r="F21385" s="133">
        <v>0.58226</v>
      </c>
      <c r="G21385" s="108">
        <v>0.03</v>
      </c>
      <c r="H21385" s="141" t="s">
        <v>14513</v>
      </c>
      <c r="I21385" s="108">
        <v>4.2999999999999997E-2</v>
      </c>
      <c r="J21385" s="108">
        <v>0.87</v>
      </c>
      <c r="K21385" s="133">
        <v>0.57740000000000002</v>
      </c>
      <c r="L21385" s="108">
        <v>3.0000000000000001E-3</v>
      </c>
      <c r="M21385" s="108">
        <v>1E-3</v>
      </c>
      <c r="N21385" s="108">
        <v>2.1000000000000001E-2</v>
      </c>
      <c r="O21385" s="141" t="s">
        <v>14500</v>
      </c>
      <c r="P21385" s="141" t="s">
        <v>14500</v>
      </c>
      <c r="Q21385" s="108">
        <v>-2.1999999999999999E-2</v>
      </c>
      <c r="R21385" s="108">
        <v>0</v>
      </c>
      <c r="S21385" s="141" t="s">
        <v>14500</v>
      </c>
    </row>
    <row r="21386" spans="1:19" ht="11.25" thickBot="1" x14ac:dyDescent="0.2">
      <c r="A21386" s="112"/>
    </row>
    <row r="21387" spans="1:19" ht="11.25" thickBot="1" x14ac:dyDescent="0.2">
      <c r="A21387" s="135" t="s">
        <v>362</v>
      </c>
      <c r="B21387" s="112"/>
      <c r="C21387" s="136">
        <v>0.249</v>
      </c>
      <c r="D21387" s="136">
        <v>6.6000000000000003E-2</v>
      </c>
      <c r="E21387" s="141" t="s">
        <v>14501</v>
      </c>
      <c r="F21387" s="137">
        <v>0.58226</v>
      </c>
      <c r="G21387" s="136">
        <v>0.03</v>
      </c>
      <c r="H21387" s="141" t="s">
        <v>14515</v>
      </c>
      <c r="I21387" s="136">
        <v>4.2999999999999997E-2</v>
      </c>
      <c r="J21387" s="136">
        <v>0.87</v>
      </c>
      <c r="K21387" s="137">
        <v>0.57740000000000002</v>
      </c>
      <c r="L21387" s="136">
        <v>3.0000000000000001E-3</v>
      </c>
      <c r="M21387" s="136">
        <v>1E-3</v>
      </c>
      <c r="N21387" s="136">
        <v>2.1000000000000001E-2</v>
      </c>
      <c r="O21387" s="141" t="s">
        <v>14501</v>
      </c>
      <c r="P21387" s="141" t="s">
        <v>14501</v>
      </c>
      <c r="Q21387" s="136">
        <v>-2.1999999999999999E-2</v>
      </c>
      <c r="R21387" s="136">
        <v>0</v>
      </c>
      <c r="S21387" s="141" t="s">
        <v>14501</v>
      </c>
    </row>
    <row r="21388" spans="1:19" ht="11.25" thickBot="1" x14ac:dyDescent="0.2">
      <c r="A21388" s="112"/>
    </row>
    <row r="21389" spans="1:19" ht="11.25" thickBot="1" x14ac:dyDescent="0.2">
      <c r="A21389" s="138" t="s">
        <v>364</v>
      </c>
      <c r="B21389" s="112"/>
      <c r="C21389" s="136">
        <v>0</v>
      </c>
      <c r="D21389" s="136">
        <v>0</v>
      </c>
      <c r="E21389" s="141" t="s">
        <v>14501</v>
      </c>
      <c r="F21389" s="140" t="s">
        <v>3713</v>
      </c>
      <c r="G21389" s="136">
        <v>0</v>
      </c>
      <c r="H21389" s="141" t="s">
        <v>14501</v>
      </c>
      <c r="I21389" s="136">
        <v>0</v>
      </c>
      <c r="J21389" s="136">
        <v>0</v>
      </c>
      <c r="K21389" s="140" t="s">
        <v>3713</v>
      </c>
      <c r="L21389" s="136">
        <v>0</v>
      </c>
      <c r="M21389" s="136">
        <v>0</v>
      </c>
      <c r="N21389" s="136">
        <v>0</v>
      </c>
      <c r="O21389" s="141" t="s">
        <v>14501</v>
      </c>
      <c r="P21389" s="141" t="s">
        <v>14501</v>
      </c>
      <c r="Q21389" s="136">
        <v>0</v>
      </c>
      <c r="R21389" s="136">
        <v>0</v>
      </c>
      <c r="S21389" s="141" t="s">
        <v>14501</v>
      </c>
    </row>
    <row r="21390" spans="1:19" ht="11.25" thickBot="1" x14ac:dyDescent="0.2">
      <c r="A21390" s="112"/>
    </row>
    <row r="21391" spans="1:19" ht="11.25" thickBot="1" x14ac:dyDescent="0.2">
      <c r="A21391" s="139" t="s">
        <v>366</v>
      </c>
      <c r="B21391" s="112"/>
      <c r="C21391" s="136">
        <v>0</v>
      </c>
      <c r="D21391" s="136">
        <v>0</v>
      </c>
      <c r="E21391" s="141" t="s">
        <v>14501</v>
      </c>
      <c r="F21391" s="140" t="s">
        <v>3713</v>
      </c>
      <c r="G21391" s="136">
        <v>0</v>
      </c>
      <c r="H21391" s="141" t="s">
        <v>14501</v>
      </c>
      <c r="I21391" s="136">
        <v>0</v>
      </c>
      <c r="J21391" s="136">
        <v>0</v>
      </c>
      <c r="K21391" s="140" t="s">
        <v>3713</v>
      </c>
      <c r="L21391" s="136">
        <v>0</v>
      </c>
      <c r="M21391" s="136">
        <v>0</v>
      </c>
      <c r="N21391" s="136">
        <v>0</v>
      </c>
      <c r="O21391" s="141" t="s">
        <v>14501</v>
      </c>
      <c r="P21391" s="141" t="s">
        <v>14501</v>
      </c>
      <c r="Q21391" s="136">
        <v>0</v>
      </c>
      <c r="R21391" s="136">
        <v>0</v>
      </c>
      <c r="S21391" s="141" t="s">
        <v>14501</v>
      </c>
    </row>
    <row r="21392" spans="1:19" ht="11.25" thickBot="1" x14ac:dyDescent="0.2">
      <c r="A21392" s="112"/>
    </row>
    <row r="21393" spans="1:19" ht="11.25" thickBot="1" x14ac:dyDescent="0.2">
      <c r="A21393" s="106" t="s">
        <v>357</v>
      </c>
      <c r="B21393" s="106" t="s">
        <v>358</v>
      </c>
      <c r="C21393" s="146" t="s">
        <v>35</v>
      </c>
      <c r="D21393" s="146" t="s">
        <v>36</v>
      </c>
      <c r="E21393" s="146" t="s">
        <v>14506</v>
      </c>
      <c r="F21393" s="146" t="s">
        <v>38</v>
      </c>
      <c r="G21393" s="146" t="s">
        <v>39</v>
      </c>
      <c r="H21393" s="146" t="s">
        <v>41</v>
      </c>
      <c r="I21393" s="146" t="s">
        <v>42</v>
      </c>
      <c r="J21393" s="146" t="s">
        <v>43</v>
      </c>
      <c r="K21393" s="146" t="s">
        <v>44</v>
      </c>
      <c r="L21393" s="146" t="s">
        <v>45</v>
      </c>
      <c r="M21393" s="146" t="s">
        <v>46</v>
      </c>
      <c r="N21393" s="146" t="s">
        <v>47</v>
      </c>
      <c r="O21393" s="146" t="s">
        <v>48</v>
      </c>
      <c r="P21393" s="146" t="s">
        <v>49</v>
      </c>
      <c r="Q21393" s="146" t="s">
        <v>50</v>
      </c>
      <c r="R21393" s="146" t="s">
        <v>51</v>
      </c>
      <c r="S21393" s="146" t="s">
        <v>52</v>
      </c>
    </row>
    <row r="21394" spans="1:19" ht="11.25" thickBot="1" x14ac:dyDescent="0.2">
      <c r="A21394" s="112"/>
      <c r="B21394" s="112"/>
      <c r="C21394" s="146" t="s">
        <v>111</v>
      </c>
      <c r="D21394" s="146" t="s">
        <v>111</v>
      </c>
      <c r="E21394" s="146" t="s">
        <v>111</v>
      </c>
      <c r="F21394" s="146" t="s">
        <v>111</v>
      </c>
      <c r="G21394" s="146" t="s">
        <v>111</v>
      </c>
      <c r="H21394" s="146" t="s">
        <v>111</v>
      </c>
      <c r="I21394" s="146" t="s">
        <v>111</v>
      </c>
      <c r="J21394" s="146" t="s">
        <v>111</v>
      </c>
      <c r="K21394" s="146" t="s">
        <v>111</v>
      </c>
      <c r="L21394" s="146" t="s">
        <v>111</v>
      </c>
      <c r="M21394" s="146" t="s">
        <v>111</v>
      </c>
      <c r="N21394" s="146" t="s">
        <v>111</v>
      </c>
      <c r="O21394" s="146" t="s">
        <v>111</v>
      </c>
      <c r="P21394" s="146" t="s">
        <v>111</v>
      </c>
      <c r="Q21394" s="146" t="s">
        <v>111</v>
      </c>
      <c r="R21394" s="146" t="s">
        <v>111</v>
      </c>
      <c r="S21394" s="146" t="s">
        <v>111</v>
      </c>
    </row>
    <row r="21395" spans="1:19" ht="11.25" thickBot="1" x14ac:dyDescent="0.2">
      <c r="A21395" s="107">
        <v>1</v>
      </c>
      <c r="B21395" s="132">
        <v>0.54540509259259262</v>
      </c>
      <c r="C21395" s="133">
        <v>0.50982000000000005</v>
      </c>
      <c r="D21395" s="108">
        <v>4.8000000000000001E-2</v>
      </c>
      <c r="E21395" s="108">
        <v>3.0000000000000001E-3</v>
      </c>
      <c r="F21395" s="141" t="s">
        <v>14500</v>
      </c>
      <c r="G21395" s="108">
        <v>3.0000000000000001E-3</v>
      </c>
      <c r="H21395" s="108">
        <v>0.85399999999999998</v>
      </c>
      <c r="I21395" s="108">
        <v>1.2999999999999999E-2</v>
      </c>
      <c r="J21395" s="108">
        <v>0.04</v>
      </c>
      <c r="K21395" s="108">
        <v>4.0000000000000001E-3</v>
      </c>
      <c r="L21395" s="108">
        <v>2.1999999999999999E-2</v>
      </c>
      <c r="M21395" s="141" t="s">
        <v>14500</v>
      </c>
      <c r="N21395" s="108">
        <v>3.0000000000000001E-3</v>
      </c>
      <c r="O21395" s="108">
        <v>1.2E-2</v>
      </c>
      <c r="P21395" s="108">
        <v>1E-3</v>
      </c>
      <c r="Q21395" s="108">
        <v>3.0000000000000001E-3</v>
      </c>
      <c r="R21395" s="108">
        <v>1E-3</v>
      </c>
      <c r="S21395" s="108">
        <v>5.0000000000000001E-3</v>
      </c>
    </row>
    <row r="21396" spans="1:19" ht="11.25" thickBot="1" x14ac:dyDescent="0.2">
      <c r="A21396" s="112"/>
    </row>
    <row r="21397" spans="1:19" ht="11.25" thickBot="1" x14ac:dyDescent="0.2">
      <c r="A21397" s="135" t="s">
        <v>362</v>
      </c>
      <c r="B21397" s="112"/>
      <c r="C21397" s="137">
        <v>0.50982000000000005</v>
      </c>
      <c r="D21397" s="136">
        <v>4.8000000000000001E-2</v>
      </c>
      <c r="E21397" s="136">
        <v>3.0000000000000001E-3</v>
      </c>
      <c r="F21397" s="141" t="s">
        <v>14501</v>
      </c>
      <c r="G21397" s="136">
        <v>3.0000000000000001E-3</v>
      </c>
      <c r="H21397" s="136">
        <v>0.85399999999999998</v>
      </c>
      <c r="I21397" s="136">
        <v>1.2999999999999999E-2</v>
      </c>
      <c r="J21397" s="136">
        <v>0.04</v>
      </c>
      <c r="K21397" s="136">
        <v>4.0000000000000001E-3</v>
      </c>
      <c r="L21397" s="136">
        <v>2.1999999999999999E-2</v>
      </c>
      <c r="M21397" s="141" t="s">
        <v>14501</v>
      </c>
      <c r="N21397" s="136">
        <v>3.0000000000000001E-3</v>
      </c>
      <c r="O21397" s="136">
        <v>1.2E-2</v>
      </c>
      <c r="P21397" s="136">
        <v>1E-3</v>
      </c>
      <c r="Q21397" s="136">
        <v>3.0000000000000001E-3</v>
      </c>
      <c r="R21397" s="136">
        <v>1E-3</v>
      </c>
      <c r="S21397" s="136">
        <v>5.0000000000000001E-3</v>
      </c>
    </row>
    <row r="21398" spans="1:19" ht="11.25" thickBot="1" x14ac:dyDescent="0.2">
      <c r="A21398" s="112"/>
    </row>
    <row r="21399" spans="1:19" ht="11.25" thickBot="1" x14ac:dyDescent="0.2">
      <c r="A21399" s="138" t="s">
        <v>364</v>
      </c>
      <c r="B21399" s="112"/>
      <c r="C21399" s="140" t="s">
        <v>3713</v>
      </c>
      <c r="D21399" s="136">
        <v>0</v>
      </c>
      <c r="E21399" s="136">
        <v>0</v>
      </c>
      <c r="F21399" s="141" t="s">
        <v>14501</v>
      </c>
      <c r="G21399" s="136">
        <v>0</v>
      </c>
      <c r="H21399" s="136">
        <v>0</v>
      </c>
      <c r="I21399" s="136">
        <v>0</v>
      </c>
      <c r="J21399" s="136">
        <v>0</v>
      </c>
      <c r="K21399" s="136">
        <v>0</v>
      </c>
      <c r="L21399" s="136">
        <v>0</v>
      </c>
      <c r="M21399" s="141" t="s">
        <v>14501</v>
      </c>
      <c r="N21399" s="136">
        <v>0</v>
      </c>
      <c r="O21399" s="136">
        <v>0</v>
      </c>
      <c r="P21399" s="136">
        <v>0</v>
      </c>
      <c r="Q21399" s="136">
        <v>0</v>
      </c>
      <c r="R21399" s="136">
        <v>0</v>
      </c>
      <c r="S21399" s="136">
        <v>0</v>
      </c>
    </row>
    <row r="21400" spans="1:19" ht="11.25" thickBot="1" x14ac:dyDescent="0.2">
      <c r="A21400" s="112"/>
    </row>
    <row r="21401" spans="1:19" ht="11.25" thickBot="1" x14ac:dyDescent="0.2">
      <c r="A21401" s="139" t="s">
        <v>366</v>
      </c>
      <c r="B21401" s="112"/>
      <c r="C21401" s="140" t="s">
        <v>3713</v>
      </c>
      <c r="D21401" s="136">
        <v>0</v>
      </c>
      <c r="E21401" s="136">
        <v>0</v>
      </c>
      <c r="F21401" s="141" t="s">
        <v>14501</v>
      </c>
      <c r="G21401" s="136">
        <v>0</v>
      </c>
      <c r="H21401" s="136">
        <v>0</v>
      </c>
      <c r="I21401" s="136">
        <v>0</v>
      </c>
      <c r="J21401" s="136">
        <v>0</v>
      </c>
      <c r="K21401" s="136">
        <v>0</v>
      </c>
      <c r="L21401" s="136">
        <v>0</v>
      </c>
      <c r="M21401" s="141" t="s">
        <v>14501</v>
      </c>
      <c r="N21401" s="136">
        <v>0</v>
      </c>
      <c r="O21401" s="136">
        <v>0</v>
      </c>
      <c r="P21401" s="136">
        <v>0</v>
      </c>
      <c r="Q21401" s="136">
        <v>0</v>
      </c>
      <c r="R21401" s="136">
        <v>0</v>
      </c>
      <c r="S21401" s="136">
        <v>0</v>
      </c>
    </row>
    <row r="21402" spans="1:19" ht="11.25" thickBot="1" x14ac:dyDescent="0.2">
      <c r="A21402" s="112"/>
    </row>
    <row r="21403" spans="1:19" ht="11.25" thickBot="1" x14ac:dyDescent="0.2">
      <c r="A21403" s="106" t="s">
        <v>357</v>
      </c>
      <c r="B21403" s="106" t="s">
        <v>358</v>
      </c>
      <c r="C21403" s="146" t="s">
        <v>53</v>
      </c>
      <c r="D21403" s="146" t="s">
        <v>54</v>
      </c>
      <c r="E21403" s="146" t="s">
        <v>55</v>
      </c>
      <c r="F21403" s="146" t="s">
        <v>56</v>
      </c>
      <c r="G21403" s="146" t="s">
        <v>14507</v>
      </c>
      <c r="H21403" s="146" t="s">
        <v>57</v>
      </c>
      <c r="I21403" s="146" t="s">
        <v>59</v>
      </c>
      <c r="J21403" s="146" t="s">
        <v>14508</v>
      </c>
      <c r="K21403" s="146" t="s">
        <v>60</v>
      </c>
      <c r="L21403" s="146" t="s">
        <v>61</v>
      </c>
      <c r="M21403" s="146" t="s">
        <v>62</v>
      </c>
      <c r="N21403" s="146" t="s">
        <v>14509</v>
      </c>
      <c r="O21403" s="146" t="s">
        <v>63</v>
      </c>
      <c r="P21403" s="146" t="s">
        <v>64</v>
      </c>
      <c r="Q21403" s="146" t="s">
        <v>66</v>
      </c>
      <c r="R21403" s="146" t="s">
        <v>14510</v>
      </c>
      <c r="S21403" s="146" t="s">
        <v>67</v>
      </c>
    </row>
    <row r="21404" spans="1:19" ht="11.25" thickBot="1" x14ac:dyDescent="0.2">
      <c r="A21404" s="112"/>
      <c r="B21404" s="112"/>
      <c r="C21404" s="146" t="s">
        <v>111</v>
      </c>
      <c r="D21404" s="146" t="s">
        <v>111</v>
      </c>
      <c r="E21404" s="146" t="s">
        <v>111</v>
      </c>
      <c r="F21404" s="146" t="s">
        <v>111</v>
      </c>
      <c r="G21404" s="146" t="s">
        <v>111</v>
      </c>
      <c r="H21404" s="146" t="s">
        <v>111</v>
      </c>
      <c r="I21404" s="146" t="s">
        <v>111</v>
      </c>
      <c r="J21404" s="146" t="s">
        <v>111</v>
      </c>
      <c r="K21404" s="146" t="s">
        <v>111</v>
      </c>
      <c r="L21404" s="146" t="s">
        <v>111</v>
      </c>
      <c r="M21404" s="146" t="s">
        <v>111</v>
      </c>
      <c r="N21404" s="146" t="s">
        <v>111</v>
      </c>
      <c r="O21404" s="146" t="s">
        <v>111</v>
      </c>
      <c r="P21404" s="146" t="s">
        <v>111</v>
      </c>
      <c r="Q21404" s="146" t="s">
        <v>111</v>
      </c>
      <c r="R21404" s="146" t="s">
        <v>111</v>
      </c>
      <c r="S21404" s="146" t="s">
        <v>111</v>
      </c>
    </row>
    <row r="21405" spans="1:19" ht="11.25" thickBot="1" x14ac:dyDescent="0.2">
      <c r="A21405" s="107">
        <v>1</v>
      </c>
      <c r="B21405" s="132">
        <v>0.54540509259259262</v>
      </c>
      <c r="C21405" s="141" t="s">
        <v>14500</v>
      </c>
      <c r="D21405" s="108">
        <v>4.0000000000000001E-3</v>
      </c>
      <c r="E21405" s="108">
        <v>1E-3</v>
      </c>
      <c r="F21405" s="108">
        <v>3.0000000000000001E-3</v>
      </c>
      <c r="G21405" s="108">
        <v>1E-3</v>
      </c>
      <c r="H21405" s="108">
        <v>0.05</v>
      </c>
      <c r="I21405" s="108">
        <v>2.8000000000000001E-2</v>
      </c>
      <c r="J21405" s="141" t="s">
        <v>14518</v>
      </c>
      <c r="K21405" s="141" t="s">
        <v>14500</v>
      </c>
      <c r="L21405" s="141" t="s">
        <v>14500</v>
      </c>
      <c r="M21405" s="108">
        <v>0.01</v>
      </c>
      <c r="N21405" s="108">
        <v>8.8999999999999996E-2</v>
      </c>
      <c r="O21405" s="141" t="s">
        <v>14500</v>
      </c>
      <c r="P21405" s="108">
        <v>0.19900000000000001</v>
      </c>
      <c r="Q21405" s="133">
        <v>0.39348</v>
      </c>
      <c r="R21405" s="141" t="s">
        <v>14500</v>
      </c>
      <c r="S21405" s="108">
        <v>1.0999999999999999E-2</v>
      </c>
    </row>
    <row r="21406" spans="1:19" ht="11.25" thickBot="1" x14ac:dyDescent="0.2">
      <c r="A21406" s="112"/>
    </row>
    <row r="21407" spans="1:19" ht="11.25" thickBot="1" x14ac:dyDescent="0.2">
      <c r="A21407" s="135" t="s">
        <v>362</v>
      </c>
      <c r="B21407" s="112"/>
      <c r="C21407" s="141" t="s">
        <v>14501</v>
      </c>
      <c r="D21407" s="136">
        <v>4.0000000000000001E-3</v>
      </c>
      <c r="E21407" s="136">
        <v>1E-3</v>
      </c>
      <c r="F21407" s="136">
        <v>3.0000000000000001E-3</v>
      </c>
      <c r="G21407" s="136">
        <v>1E-3</v>
      </c>
      <c r="H21407" s="136">
        <v>0.05</v>
      </c>
      <c r="I21407" s="136">
        <v>2.8000000000000001E-2</v>
      </c>
      <c r="J21407" s="141" t="s">
        <v>14520</v>
      </c>
      <c r="K21407" s="141" t="s">
        <v>14501</v>
      </c>
      <c r="L21407" s="141" t="s">
        <v>14501</v>
      </c>
      <c r="M21407" s="136">
        <v>0.01</v>
      </c>
      <c r="N21407" s="136">
        <v>8.8999999999999996E-2</v>
      </c>
      <c r="O21407" s="141" t="s">
        <v>14501</v>
      </c>
      <c r="P21407" s="136">
        <v>0.19900000000000001</v>
      </c>
      <c r="Q21407" s="137">
        <v>0.39348</v>
      </c>
      <c r="R21407" s="141" t="s">
        <v>14501</v>
      </c>
      <c r="S21407" s="136">
        <v>1.0999999999999999E-2</v>
      </c>
    </row>
    <row r="21408" spans="1:19" ht="11.25" thickBot="1" x14ac:dyDescent="0.2">
      <c r="A21408" s="112"/>
    </row>
    <row r="21409" spans="1:19" ht="11.25" thickBot="1" x14ac:dyDescent="0.2">
      <c r="A21409" s="138" t="s">
        <v>364</v>
      </c>
      <c r="B21409" s="112"/>
      <c r="C21409" s="141" t="s">
        <v>14501</v>
      </c>
      <c r="D21409" s="136">
        <v>0</v>
      </c>
      <c r="E21409" s="136">
        <v>0</v>
      </c>
      <c r="F21409" s="136">
        <v>0</v>
      </c>
      <c r="G21409" s="136">
        <v>0</v>
      </c>
      <c r="H21409" s="136">
        <v>0</v>
      </c>
      <c r="I21409" s="136">
        <v>0</v>
      </c>
      <c r="J21409" s="141" t="s">
        <v>14501</v>
      </c>
      <c r="K21409" s="141" t="s">
        <v>14501</v>
      </c>
      <c r="L21409" s="141" t="s">
        <v>14501</v>
      </c>
      <c r="M21409" s="136">
        <v>0</v>
      </c>
      <c r="N21409" s="136">
        <v>0</v>
      </c>
      <c r="O21409" s="141" t="s">
        <v>14501</v>
      </c>
      <c r="P21409" s="136">
        <v>0</v>
      </c>
      <c r="Q21409" s="140" t="s">
        <v>3713</v>
      </c>
      <c r="R21409" s="141" t="s">
        <v>14501</v>
      </c>
      <c r="S21409" s="136">
        <v>0</v>
      </c>
    </row>
    <row r="21410" spans="1:19" ht="11.25" thickBot="1" x14ac:dyDescent="0.2">
      <c r="A21410" s="112"/>
    </row>
    <row r="21411" spans="1:19" ht="11.25" thickBot="1" x14ac:dyDescent="0.2">
      <c r="A21411" s="139" t="s">
        <v>366</v>
      </c>
      <c r="B21411" s="112"/>
      <c r="C21411" s="141" t="s">
        <v>14501</v>
      </c>
      <c r="D21411" s="136">
        <v>0</v>
      </c>
      <c r="E21411" s="136">
        <v>0</v>
      </c>
      <c r="F21411" s="136">
        <v>0</v>
      </c>
      <c r="G21411" s="136">
        <v>0</v>
      </c>
      <c r="H21411" s="136">
        <v>0</v>
      </c>
      <c r="I21411" s="136">
        <v>0</v>
      </c>
      <c r="J21411" s="141" t="s">
        <v>14501</v>
      </c>
      <c r="K21411" s="141" t="s">
        <v>14501</v>
      </c>
      <c r="L21411" s="141" t="s">
        <v>14501</v>
      </c>
      <c r="M21411" s="136">
        <v>0</v>
      </c>
      <c r="N21411" s="136">
        <v>0</v>
      </c>
      <c r="O21411" s="141" t="s">
        <v>14501</v>
      </c>
      <c r="P21411" s="136">
        <v>0</v>
      </c>
      <c r="Q21411" s="140" t="s">
        <v>3713</v>
      </c>
      <c r="R21411" s="141" t="s">
        <v>14501</v>
      </c>
      <c r="S21411" s="136">
        <v>0</v>
      </c>
    </row>
    <row r="21412" spans="1:19" ht="11.25" thickBot="1" x14ac:dyDescent="0.2">
      <c r="A21412" s="112"/>
    </row>
    <row r="21413" spans="1:19" ht="11.25" thickBot="1" x14ac:dyDescent="0.2">
      <c r="A21413" s="106" t="s">
        <v>357</v>
      </c>
      <c r="B21413" s="106" t="s">
        <v>358</v>
      </c>
      <c r="C21413" s="146" t="s">
        <v>68</v>
      </c>
      <c r="D21413" s="146" t="s">
        <v>14511</v>
      </c>
    </row>
    <row r="21414" spans="1:19" ht="11.25" thickBot="1" x14ac:dyDescent="0.2">
      <c r="A21414" s="112"/>
      <c r="B21414" s="112"/>
      <c r="C21414" s="146" t="s">
        <v>111</v>
      </c>
      <c r="D21414" s="146" t="s">
        <v>111</v>
      </c>
    </row>
    <row r="21415" spans="1:19" ht="11.25" thickBot="1" x14ac:dyDescent="0.2">
      <c r="A21415" s="107">
        <v>1</v>
      </c>
      <c r="B21415" s="132">
        <v>0.54540509259259262</v>
      </c>
      <c r="C21415" s="108">
        <v>2E-3</v>
      </c>
      <c r="D21415" s="141" t="s">
        <v>14500</v>
      </c>
    </row>
    <row r="21416" spans="1:19" ht="11.25" thickBot="1" x14ac:dyDescent="0.2">
      <c r="A21416" s="112"/>
    </row>
    <row r="21417" spans="1:19" ht="11.25" thickBot="1" x14ac:dyDescent="0.2">
      <c r="A21417" s="135" t="s">
        <v>362</v>
      </c>
      <c r="B21417" s="112"/>
      <c r="C21417" s="136">
        <v>2E-3</v>
      </c>
      <c r="D21417" s="141" t="s">
        <v>14501</v>
      </c>
    </row>
    <row r="21418" spans="1:19" ht="11.25" thickBot="1" x14ac:dyDescent="0.2">
      <c r="A21418" s="112"/>
    </row>
    <row r="21419" spans="1:19" ht="11.25" thickBot="1" x14ac:dyDescent="0.2">
      <c r="A21419" s="138" t="s">
        <v>364</v>
      </c>
      <c r="B21419" s="112"/>
      <c r="C21419" s="136">
        <v>0</v>
      </c>
      <c r="D21419" s="141" t="s">
        <v>14501</v>
      </c>
    </row>
    <row r="21420" spans="1:19" ht="11.25" thickBot="1" x14ac:dyDescent="0.2">
      <c r="A21420" s="112"/>
    </row>
    <row r="21421" spans="1:19" ht="11.25" thickBot="1" x14ac:dyDescent="0.2">
      <c r="A21421" s="139" t="s">
        <v>366</v>
      </c>
      <c r="B21421" s="112"/>
      <c r="C21421" s="136">
        <v>0</v>
      </c>
      <c r="D21421" s="141" t="s">
        <v>14501</v>
      </c>
    </row>
    <row r="21422" spans="1:19" ht="10.5" x14ac:dyDescent="0.15">
      <c r="A21422" s="112"/>
    </row>
    <row r="21423" spans="1:19" x14ac:dyDescent="0.15">
      <c r="A21423" s="129"/>
      <c r="B21423" s="86" t="s">
        <v>1738</v>
      </c>
    </row>
    <row r="21424" spans="1:19" ht="9.75" thickBot="1" x14ac:dyDescent="0.2">
      <c r="A21424" s="81" t="s">
        <v>356</v>
      </c>
    </row>
    <row r="21425" spans="1:19" ht="11.25" thickBot="1" x14ac:dyDescent="0.2">
      <c r="A21425" s="106" t="s">
        <v>357</v>
      </c>
      <c r="B21425" s="106" t="s">
        <v>358</v>
      </c>
      <c r="C21425" s="146" t="s">
        <v>14494</v>
      </c>
      <c r="D21425" s="146" t="s">
        <v>14495</v>
      </c>
      <c r="E21425" s="146" t="s">
        <v>14496</v>
      </c>
      <c r="F21425" s="146" t="s">
        <v>0</v>
      </c>
      <c r="G21425" s="146" t="s">
        <v>1</v>
      </c>
      <c r="H21425" s="146" t="s">
        <v>2</v>
      </c>
      <c r="I21425" s="146" t="s">
        <v>14497</v>
      </c>
      <c r="J21425" s="146" t="s">
        <v>3</v>
      </c>
      <c r="K21425" s="146" t="s">
        <v>14498</v>
      </c>
      <c r="L21425" s="146" t="s">
        <v>7</v>
      </c>
      <c r="M21425" s="146" t="s">
        <v>14499</v>
      </c>
      <c r="N21425" s="146" t="s">
        <v>10</v>
      </c>
      <c r="O21425" s="146" t="s">
        <v>11</v>
      </c>
      <c r="P21425" s="146" t="s">
        <v>12</v>
      </c>
      <c r="Q21425" s="146" t="s">
        <v>13</v>
      </c>
      <c r="R21425" s="146" t="s">
        <v>14</v>
      </c>
      <c r="S21425" s="146" t="s">
        <v>15</v>
      </c>
    </row>
    <row r="21426" spans="1:19" ht="11.25" thickBot="1" x14ac:dyDescent="0.2">
      <c r="A21426" s="112"/>
      <c r="B21426" s="112"/>
      <c r="C21426" s="146" t="s">
        <v>111</v>
      </c>
      <c r="D21426" s="146" t="s">
        <v>111</v>
      </c>
      <c r="E21426" s="146" t="s">
        <v>111</v>
      </c>
      <c r="F21426" s="146" t="s">
        <v>111</v>
      </c>
      <c r="G21426" s="146" t="s">
        <v>111</v>
      </c>
      <c r="H21426" s="146" t="s">
        <v>111</v>
      </c>
      <c r="I21426" s="146" t="s">
        <v>111</v>
      </c>
      <c r="J21426" s="146" t="s">
        <v>111</v>
      </c>
      <c r="K21426" s="146" t="s">
        <v>111</v>
      </c>
      <c r="L21426" s="146" t="s">
        <v>111</v>
      </c>
      <c r="M21426" s="146" t="s">
        <v>111</v>
      </c>
      <c r="N21426" s="146" t="s">
        <v>111</v>
      </c>
      <c r="O21426" s="146" t="s">
        <v>111</v>
      </c>
      <c r="P21426" s="146" t="s">
        <v>111</v>
      </c>
      <c r="Q21426" s="146" t="s">
        <v>111</v>
      </c>
      <c r="R21426" s="146" t="s">
        <v>111</v>
      </c>
      <c r="S21426" s="146" t="s">
        <v>111</v>
      </c>
    </row>
    <row r="21427" spans="1:19" ht="11.25" thickBot="1" x14ac:dyDescent="0.2">
      <c r="A21427" s="107">
        <v>1</v>
      </c>
      <c r="B21427" s="132">
        <v>0.55053240740740739</v>
      </c>
      <c r="C21427" s="141" t="s">
        <v>14500</v>
      </c>
      <c r="D21427" s="141" t="s">
        <v>14500</v>
      </c>
      <c r="E21427" s="108">
        <v>3.0000000000000001E-3</v>
      </c>
      <c r="F21427" s="108">
        <v>3.2000000000000001E-2</v>
      </c>
      <c r="G21427" s="108">
        <v>0.312</v>
      </c>
      <c r="H21427" s="108">
        <v>5.0000000000000001E-3</v>
      </c>
      <c r="I21427" s="108">
        <v>-2.4E-2</v>
      </c>
      <c r="J21427" s="108">
        <v>9.4E-2</v>
      </c>
      <c r="K21427" s="108">
        <v>0.20799999999999999</v>
      </c>
      <c r="L21427" s="133">
        <v>0.76068000000000002</v>
      </c>
      <c r="M21427" s="108">
        <v>1.4E-2</v>
      </c>
      <c r="N21427" s="108">
        <v>1E-3</v>
      </c>
      <c r="O21427" s="108">
        <v>1E-3</v>
      </c>
      <c r="P21427" s="108">
        <v>7.8E-2</v>
      </c>
      <c r="Q21427" s="108">
        <v>0.78100000000000003</v>
      </c>
      <c r="R21427" s="108">
        <v>2E-3</v>
      </c>
      <c r="S21427" s="108">
        <v>3.5000000000000003E-2</v>
      </c>
    </row>
    <row r="21428" spans="1:19" ht="11.25" thickBot="1" x14ac:dyDescent="0.2">
      <c r="A21428" s="112"/>
    </row>
    <row r="21429" spans="1:19" ht="11.25" thickBot="1" x14ac:dyDescent="0.2">
      <c r="A21429" s="135" t="s">
        <v>362</v>
      </c>
      <c r="B21429" s="112"/>
      <c r="C21429" s="141" t="s">
        <v>14501</v>
      </c>
      <c r="D21429" s="141" t="s">
        <v>14501</v>
      </c>
      <c r="E21429" s="136">
        <v>3.0000000000000001E-3</v>
      </c>
      <c r="F21429" s="136">
        <v>3.2000000000000001E-2</v>
      </c>
      <c r="G21429" s="136">
        <v>0.312</v>
      </c>
      <c r="H21429" s="136">
        <v>5.0000000000000001E-3</v>
      </c>
      <c r="I21429" s="136">
        <v>-2.4E-2</v>
      </c>
      <c r="J21429" s="136">
        <v>9.4E-2</v>
      </c>
      <c r="K21429" s="136">
        <v>0.20799999999999999</v>
      </c>
      <c r="L21429" s="137">
        <v>0.76068000000000002</v>
      </c>
      <c r="M21429" s="136">
        <v>1.4E-2</v>
      </c>
      <c r="N21429" s="136">
        <v>1E-3</v>
      </c>
      <c r="O21429" s="136">
        <v>1E-3</v>
      </c>
      <c r="P21429" s="136">
        <v>7.8E-2</v>
      </c>
      <c r="Q21429" s="136">
        <v>0.78100000000000003</v>
      </c>
      <c r="R21429" s="136">
        <v>2E-3</v>
      </c>
      <c r="S21429" s="136">
        <v>3.5000000000000003E-2</v>
      </c>
    </row>
    <row r="21430" spans="1:19" ht="11.25" thickBot="1" x14ac:dyDescent="0.2">
      <c r="A21430" s="112"/>
    </row>
    <row r="21431" spans="1:19" ht="11.25" thickBot="1" x14ac:dyDescent="0.2">
      <c r="A21431" s="138" t="s">
        <v>364</v>
      </c>
      <c r="B21431" s="112"/>
      <c r="C21431" s="141" t="s">
        <v>14501</v>
      </c>
      <c r="D21431" s="141" t="s">
        <v>14501</v>
      </c>
      <c r="E21431" s="136">
        <v>0</v>
      </c>
      <c r="F21431" s="136">
        <v>0</v>
      </c>
      <c r="G21431" s="136">
        <v>0</v>
      </c>
      <c r="H21431" s="136">
        <v>0</v>
      </c>
      <c r="I21431" s="136">
        <v>0</v>
      </c>
      <c r="J21431" s="136">
        <v>0</v>
      </c>
      <c r="K21431" s="136">
        <v>0</v>
      </c>
      <c r="L21431" s="140" t="s">
        <v>3713</v>
      </c>
      <c r="M21431" s="136">
        <v>0</v>
      </c>
      <c r="N21431" s="136">
        <v>0</v>
      </c>
      <c r="O21431" s="136">
        <v>0</v>
      </c>
      <c r="P21431" s="136">
        <v>0</v>
      </c>
      <c r="Q21431" s="136">
        <v>0</v>
      </c>
      <c r="R21431" s="136">
        <v>0</v>
      </c>
      <c r="S21431" s="136">
        <v>0</v>
      </c>
    </row>
    <row r="21432" spans="1:19" ht="11.25" thickBot="1" x14ac:dyDescent="0.2">
      <c r="A21432" s="112"/>
    </row>
    <row r="21433" spans="1:19" ht="11.25" thickBot="1" x14ac:dyDescent="0.2">
      <c r="A21433" s="139" t="s">
        <v>366</v>
      </c>
      <c r="B21433" s="112"/>
      <c r="C21433" s="141" t="s">
        <v>14501</v>
      </c>
      <c r="D21433" s="141" t="s">
        <v>14501</v>
      </c>
      <c r="E21433" s="136">
        <v>0</v>
      </c>
      <c r="F21433" s="136">
        <v>0</v>
      </c>
      <c r="G21433" s="136">
        <v>0</v>
      </c>
      <c r="H21433" s="136">
        <v>0</v>
      </c>
      <c r="I21433" s="136">
        <v>0</v>
      </c>
      <c r="J21433" s="136">
        <v>0</v>
      </c>
      <c r="K21433" s="136">
        <v>0</v>
      </c>
      <c r="L21433" s="140" t="s">
        <v>3713</v>
      </c>
      <c r="M21433" s="136">
        <v>0</v>
      </c>
      <c r="N21433" s="136">
        <v>0</v>
      </c>
      <c r="O21433" s="136">
        <v>0</v>
      </c>
      <c r="P21433" s="136">
        <v>0</v>
      </c>
      <c r="Q21433" s="136">
        <v>0</v>
      </c>
      <c r="R21433" s="136">
        <v>0</v>
      </c>
      <c r="S21433" s="136">
        <v>0</v>
      </c>
    </row>
    <row r="21434" spans="1:19" ht="11.25" thickBot="1" x14ac:dyDescent="0.2">
      <c r="A21434" s="112"/>
    </row>
    <row r="21435" spans="1:19" ht="11.25" thickBot="1" x14ac:dyDescent="0.2">
      <c r="A21435" s="106" t="s">
        <v>357</v>
      </c>
      <c r="B21435" s="106" t="s">
        <v>358</v>
      </c>
      <c r="C21435" s="146" t="s">
        <v>16</v>
      </c>
      <c r="D21435" s="146" t="s">
        <v>14502</v>
      </c>
      <c r="E21435" s="146" t="s">
        <v>14503</v>
      </c>
      <c r="F21435" s="146" t="s">
        <v>20</v>
      </c>
      <c r="G21435" s="146" t="s">
        <v>21</v>
      </c>
      <c r="H21435" s="146" t="s">
        <v>22</v>
      </c>
      <c r="I21435" s="146" t="s">
        <v>23</v>
      </c>
      <c r="J21435" s="146" t="s">
        <v>24</v>
      </c>
      <c r="K21435" s="146" t="s">
        <v>26</v>
      </c>
      <c r="L21435" s="146" t="s">
        <v>14504</v>
      </c>
      <c r="M21435" s="146" t="s">
        <v>27</v>
      </c>
      <c r="N21435" s="146" t="s">
        <v>28</v>
      </c>
      <c r="O21435" s="146" t="s">
        <v>29</v>
      </c>
      <c r="P21435" s="146" t="s">
        <v>30</v>
      </c>
      <c r="Q21435" s="146" t="s">
        <v>14505</v>
      </c>
      <c r="R21435" s="146" t="s">
        <v>32</v>
      </c>
      <c r="S21435" s="146" t="s">
        <v>33</v>
      </c>
    </row>
    <row r="21436" spans="1:19" ht="11.25" thickBot="1" x14ac:dyDescent="0.2">
      <c r="A21436" s="112"/>
      <c r="B21436" s="112"/>
      <c r="C21436" s="146" t="s">
        <v>111</v>
      </c>
      <c r="D21436" s="146" t="s">
        <v>111</v>
      </c>
      <c r="E21436" s="146" t="s">
        <v>111</v>
      </c>
      <c r="F21436" s="146" t="s">
        <v>111</v>
      </c>
      <c r="G21436" s="146" t="s">
        <v>111</v>
      </c>
      <c r="H21436" s="146" t="s">
        <v>111</v>
      </c>
      <c r="I21436" s="146" t="s">
        <v>111</v>
      </c>
      <c r="J21436" s="146" t="s">
        <v>111</v>
      </c>
      <c r="K21436" s="146" t="s">
        <v>111</v>
      </c>
      <c r="L21436" s="146" t="s">
        <v>111</v>
      </c>
      <c r="M21436" s="146" t="s">
        <v>111</v>
      </c>
      <c r="N21436" s="146" t="s">
        <v>111</v>
      </c>
      <c r="O21436" s="146" t="s">
        <v>111</v>
      </c>
      <c r="P21436" s="146" t="s">
        <v>111</v>
      </c>
      <c r="Q21436" s="146" t="s">
        <v>111</v>
      </c>
      <c r="R21436" s="146" t="s">
        <v>111</v>
      </c>
      <c r="S21436" s="146" t="s">
        <v>111</v>
      </c>
    </row>
    <row r="21437" spans="1:19" ht="11.25" thickBot="1" x14ac:dyDescent="0.2">
      <c r="A21437" s="107">
        <v>1</v>
      </c>
      <c r="B21437" s="132">
        <v>0.55053240740740739</v>
      </c>
      <c r="C21437" s="108">
        <v>0.52700000000000002</v>
      </c>
      <c r="D21437" s="108">
        <v>0.13500000000000001</v>
      </c>
      <c r="E21437" s="141" t="s">
        <v>14500</v>
      </c>
      <c r="F21437" s="133">
        <v>0.57204999999999995</v>
      </c>
      <c r="G21437" s="108">
        <v>4.7E-2</v>
      </c>
      <c r="H21437" s="108">
        <v>0.13600000000000001</v>
      </c>
      <c r="I21437" s="108">
        <v>6.5000000000000002E-2</v>
      </c>
      <c r="J21437" s="108">
        <v>0.32700000000000001</v>
      </c>
      <c r="K21437" s="133">
        <v>0.61312</v>
      </c>
      <c r="L21437" s="108">
        <v>1.4999999999999999E-2</v>
      </c>
      <c r="M21437" s="141" t="s">
        <v>14500</v>
      </c>
      <c r="N21437" s="108">
        <v>1.2E-2</v>
      </c>
      <c r="O21437" s="141" t="s">
        <v>14500</v>
      </c>
      <c r="P21437" s="141" t="s">
        <v>14500</v>
      </c>
      <c r="Q21437" s="108">
        <v>-2.3E-2</v>
      </c>
      <c r="R21437" s="108">
        <v>1E-3</v>
      </c>
      <c r="S21437" s="108">
        <v>6.0000000000000001E-3</v>
      </c>
    </row>
    <row r="21438" spans="1:19" ht="11.25" thickBot="1" x14ac:dyDescent="0.2">
      <c r="A21438" s="112"/>
    </row>
    <row r="21439" spans="1:19" ht="11.25" thickBot="1" x14ac:dyDescent="0.2">
      <c r="A21439" s="135" t="s">
        <v>362</v>
      </c>
      <c r="B21439" s="112"/>
      <c r="C21439" s="136">
        <v>0.52700000000000002</v>
      </c>
      <c r="D21439" s="136">
        <v>0.13500000000000001</v>
      </c>
      <c r="E21439" s="141" t="s">
        <v>14501</v>
      </c>
      <c r="F21439" s="137">
        <v>0.57204999999999995</v>
      </c>
      <c r="G21439" s="136">
        <v>4.7E-2</v>
      </c>
      <c r="H21439" s="136">
        <v>0.13600000000000001</v>
      </c>
      <c r="I21439" s="136">
        <v>6.5000000000000002E-2</v>
      </c>
      <c r="J21439" s="136">
        <v>0.32700000000000001</v>
      </c>
      <c r="K21439" s="137">
        <v>0.61312</v>
      </c>
      <c r="L21439" s="136">
        <v>1.4999999999999999E-2</v>
      </c>
      <c r="M21439" s="141" t="s">
        <v>14501</v>
      </c>
      <c r="N21439" s="136">
        <v>1.2E-2</v>
      </c>
      <c r="O21439" s="141" t="s">
        <v>14501</v>
      </c>
      <c r="P21439" s="141" t="s">
        <v>14501</v>
      </c>
      <c r="Q21439" s="136">
        <v>-2.3E-2</v>
      </c>
      <c r="R21439" s="136">
        <v>1E-3</v>
      </c>
      <c r="S21439" s="136">
        <v>6.0000000000000001E-3</v>
      </c>
    </row>
    <row r="21440" spans="1:19" ht="11.25" thickBot="1" x14ac:dyDescent="0.2">
      <c r="A21440" s="112"/>
    </row>
    <row r="21441" spans="1:19" ht="11.25" thickBot="1" x14ac:dyDescent="0.2">
      <c r="A21441" s="138" t="s">
        <v>364</v>
      </c>
      <c r="B21441" s="112"/>
      <c r="C21441" s="136">
        <v>0</v>
      </c>
      <c r="D21441" s="136">
        <v>0</v>
      </c>
      <c r="E21441" s="141" t="s">
        <v>14501</v>
      </c>
      <c r="F21441" s="140" t="s">
        <v>3713</v>
      </c>
      <c r="G21441" s="136">
        <v>0</v>
      </c>
      <c r="H21441" s="136">
        <v>0</v>
      </c>
      <c r="I21441" s="136">
        <v>0</v>
      </c>
      <c r="J21441" s="136">
        <v>0</v>
      </c>
      <c r="K21441" s="140" t="s">
        <v>3713</v>
      </c>
      <c r="L21441" s="136">
        <v>0</v>
      </c>
      <c r="M21441" s="141" t="s">
        <v>14501</v>
      </c>
      <c r="N21441" s="136">
        <v>0</v>
      </c>
      <c r="O21441" s="141" t="s">
        <v>14501</v>
      </c>
      <c r="P21441" s="141" t="s">
        <v>14501</v>
      </c>
      <c r="Q21441" s="136">
        <v>0</v>
      </c>
      <c r="R21441" s="136">
        <v>0</v>
      </c>
      <c r="S21441" s="136">
        <v>0</v>
      </c>
    </row>
    <row r="21442" spans="1:19" ht="11.25" thickBot="1" x14ac:dyDescent="0.2">
      <c r="A21442" s="112"/>
    </row>
    <row r="21443" spans="1:19" ht="11.25" thickBot="1" x14ac:dyDescent="0.2">
      <c r="A21443" s="139" t="s">
        <v>366</v>
      </c>
      <c r="B21443" s="112"/>
      <c r="C21443" s="136">
        <v>0</v>
      </c>
      <c r="D21443" s="136">
        <v>0</v>
      </c>
      <c r="E21443" s="141" t="s">
        <v>14501</v>
      </c>
      <c r="F21443" s="140" t="s">
        <v>3713</v>
      </c>
      <c r="G21443" s="136">
        <v>0</v>
      </c>
      <c r="H21443" s="136">
        <v>0</v>
      </c>
      <c r="I21443" s="136">
        <v>0</v>
      </c>
      <c r="J21443" s="136">
        <v>0</v>
      </c>
      <c r="K21443" s="140" t="s">
        <v>3713</v>
      </c>
      <c r="L21443" s="136">
        <v>0</v>
      </c>
      <c r="M21443" s="141" t="s">
        <v>14501</v>
      </c>
      <c r="N21443" s="136">
        <v>0</v>
      </c>
      <c r="O21443" s="141" t="s">
        <v>14501</v>
      </c>
      <c r="P21443" s="141" t="s">
        <v>14501</v>
      </c>
      <c r="Q21443" s="136">
        <v>0</v>
      </c>
      <c r="R21443" s="136">
        <v>0</v>
      </c>
      <c r="S21443" s="136">
        <v>0</v>
      </c>
    </row>
    <row r="21444" spans="1:19" ht="11.25" thickBot="1" x14ac:dyDescent="0.2">
      <c r="A21444" s="112"/>
    </row>
    <row r="21445" spans="1:19" ht="11.25" thickBot="1" x14ac:dyDescent="0.2">
      <c r="A21445" s="106" t="s">
        <v>357</v>
      </c>
      <c r="B21445" s="106" t="s">
        <v>358</v>
      </c>
      <c r="C21445" s="146" t="s">
        <v>35</v>
      </c>
      <c r="D21445" s="146" t="s">
        <v>36</v>
      </c>
      <c r="E21445" s="146" t="s">
        <v>14506</v>
      </c>
      <c r="F21445" s="146" t="s">
        <v>38</v>
      </c>
      <c r="G21445" s="146" t="s">
        <v>39</v>
      </c>
      <c r="H21445" s="146" t="s">
        <v>41</v>
      </c>
      <c r="I21445" s="146" t="s">
        <v>42</v>
      </c>
      <c r="J21445" s="146" t="s">
        <v>43</v>
      </c>
      <c r="K21445" s="146" t="s">
        <v>44</v>
      </c>
      <c r="L21445" s="146" t="s">
        <v>45</v>
      </c>
      <c r="M21445" s="146" t="s">
        <v>46</v>
      </c>
      <c r="N21445" s="146" t="s">
        <v>47</v>
      </c>
      <c r="O21445" s="146" t="s">
        <v>48</v>
      </c>
      <c r="P21445" s="146" t="s">
        <v>49</v>
      </c>
      <c r="Q21445" s="146" t="s">
        <v>50</v>
      </c>
      <c r="R21445" s="146" t="s">
        <v>51</v>
      </c>
      <c r="S21445" s="146" t="s">
        <v>52</v>
      </c>
    </row>
    <row r="21446" spans="1:19" ht="11.25" thickBot="1" x14ac:dyDescent="0.2">
      <c r="A21446" s="112"/>
      <c r="B21446" s="112"/>
      <c r="C21446" s="146" t="s">
        <v>111</v>
      </c>
      <c r="D21446" s="146" t="s">
        <v>111</v>
      </c>
      <c r="E21446" s="146" t="s">
        <v>111</v>
      </c>
      <c r="F21446" s="146" t="s">
        <v>111</v>
      </c>
      <c r="G21446" s="146" t="s">
        <v>111</v>
      </c>
      <c r="H21446" s="146" t="s">
        <v>111</v>
      </c>
      <c r="I21446" s="146" t="s">
        <v>111</v>
      </c>
      <c r="J21446" s="146" t="s">
        <v>111</v>
      </c>
      <c r="K21446" s="146" t="s">
        <v>111</v>
      </c>
      <c r="L21446" s="146" t="s">
        <v>111</v>
      </c>
      <c r="M21446" s="146" t="s">
        <v>111</v>
      </c>
      <c r="N21446" s="146" t="s">
        <v>111</v>
      </c>
      <c r="O21446" s="146" t="s">
        <v>111</v>
      </c>
      <c r="P21446" s="146" t="s">
        <v>111</v>
      </c>
      <c r="Q21446" s="146" t="s">
        <v>111</v>
      </c>
      <c r="R21446" s="146" t="s">
        <v>111</v>
      </c>
      <c r="S21446" s="146" t="s">
        <v>111</v>
      </c>
    </row>
    <row r="21447" spans="1:19" ht="11.25" thickBot="1" x14ac:dyDescent="0.2">
      <c r="A21447" s="107">
        <v>1</v>
      </c>
      <c r="B21447" s="132">
        <v>0.55053240740740739</v>
      </c>
      <c r="C21447" s="133">
        <v>0.51004000000000005</v>
      </c>
      <c r="D21447" s="108">
        <v>0.08</v>
      </c>
      <c r="E21447" s="108">
        <v>6.0000000000000001E-3</v>
      </c>
      <c r="F21447" s="141" t="s">
        <v>14500</v>
      </c>
      <c r="G21447" s="108">
        <v>4.0000000000000001E-3</v>
      </c>
      <c r="H21447" s="108">
        <v>1.22</v>
      </c>
      <c r="I21447" s="108">
        <v>2.1000000000000001E-2</v>
      </c>
      <c r="J21447" s="108">
        <v>2.5999999999999999E-2</v>
      </c>
      <c r="K21447" s="108">
        <v>2E-3</v>
      </c>
      <c r="L21447" s="108">
        <v>2.5000000000000001E-2</v>
      </c>
      <c r="M21447" s="108">
        <v>5.0000000000000001E-3</v>
      </c>
      <c r="N21447" s="108">
        <v>2E-3</v>
      </c>
      <c r="O21447" s="108">
        <v>1.9E-2</v>
      </c>
      <c r="P21447" s="108">
        <v>4.0000000000000001E-3</v>
      </c>
      <c r="Q21447" s="108">
        <v>8.0000000000000002E-3</v>
      </c>
      <c r="R21447" s="108">
        <v>1E-3</v>
      </c>
      <c r="S21447" s="141" t="s">
        <v>14500</v>
      </c>
    </row>
    <row r="21448" spans="1:19" ht="11.25" thickBot="1" x14ac:dyDescent="0.2">
      <c r="A21448" s="112"/>
    </row>
    <row r="21449" spans="1:19" ht="11.25" thickBot="1" x14ac:dyDescent="0.2">
      <c r="A21449" s="135" t="s">
        <v>362</v>
      </c>
      <c r="B21449" s="112"/>
      <c r="C21449" s="137">
        <v>0.51004000000000005</v>
      </c>
      <c r="D21449" s="136">
        <v>0.08</v>
      </c>
      <c r="E21449" s="136">
        <v>6.0000000000000001E-3</v>
      </c>
      <c r="F21449" s="141" t="s">
        <v>14501</v>
      </c>
      <c r="G21449" s="136">
        <v>4.0000000000000001E-3</v>
      </c>
      <c r="H21449" s="136">
        <v>1.22</v>
      </c>
      <c r="I21449" s="136">
        <v>2.1000000000000001E-2</v>
      </c>
      <c r="J21449" s="136">
        <v>2.5999999999999999E-2</v>
      </c>
      <c r="K21449" s="136">
        <v>2E-3</v>
      </c>
      <c r="L21449" s="136">
        <v>2.5000000000000001E-2</v>
      </c>
      <c r="M21449" s="136">
        <v>5.0000000000000001E-3</v>
      </c>
      <c r="N21449" s="136">
        <v>2E-3</v>
      </c>
      <c r="O21449" s="136">
        <v>1.9E-2</v>
      </c>
      <c r="P21449" s="136">
        <v>4.0000000000000001E-3</v>
      </c>
      <c r="Q21449" s="136">
        <v>8.0000000000000002E-3</v>
      </c>
      <c r="R21449" s="136">
        <v>1E-3</v>
      </c>
      <c r="S21449" s="141" t="s">
        <v>14501</v>
      </c>
    </row>
    <row r="21450" spans="1:19" ht="11.25" thickBot="1" x14ac:dyDescent="0.2">
      <c r="A21450" s="112"/>
    </row>
    <row r="21451" spans="1:19" ht="11.25" thickBot="1" x14ac:dyDescent="0.2">
      <c r="A21451" s="138" t="s">
        <v>364</v>
      </c>
      <c r="B21451" s="112"/>
      <c r="C21451" s="140" t="s">
        <v>3713</v>
      </c>
      <c r="D21451" s="136">
        <v>0</v>
      </c>
      <c r="E21451" s="136">
        <v>0</v>
      </c>
      <c r="F21451" s="141" t="s">
        <v>14501</v>
      </c>
      <c r="G21451" s="136">
        <v>0</v>
      </c>
      <c r="H21451" s="136">
        <v>0</v>
      </c>
      <c r="I21451" s="136">
        <v>0</v>
      </c>
      <c r="J21451" s="136">
        <v>0</v>
      </c>
      <c r="K21451" s="136">
        <v>0</v>
      </c>
      <c r="L21451" s="136">
        <v>0</v>
      </c>
      <c r="M21451" s="136">
        <v>0</v>
      </c>
      <c r="N21451" s="136">
        <v>0</v>
      </c>
      <c r="O21451" s="136">
        <v>0</v>
      </c>
      <c r="P21451" s="136">
        <v>0</v>
      </c>
      <c r="Q21451" s="136">
        <v>0</v>
      </c>
      <c r="R21451" s="136">
        <v>0</v>
      </c>
      <c r="S21451" s="141" t="s">
        <v>14501</v>
      </c>
    </row>
    <row r="21452" spans="1:19" ht="11.25" thickBot="1" x14ac:dyDescent="0.2">
      <c r="A21452" s="112"/>
    </row>
    <row r="21453" spans="1:19" ht="11.25" thickBot="1" x14ac:dyDescent="0.2">
      <c r="A21453" s="139" t="s">
        <v>366</v>
      </c>
      <c r="B21453" s="112"/>
      <c r="C21453" s="140" t="s">
        <v>3713</v>
      </c>
      <c r="D21453" s="136">
        <v>0</v>
      </c>
      <c r="E21453" s="136">
        <v>0</v>
      </c>
      <c r="F21453" s="141" t="s">
        <v>14501</v>
      </c>
      <c r="G21453" s="136">
        <v>0</v>
      </c>
      <c r="H21453" s="136">
        <v>0</v>
      </c>
      <c r="I21453" s="136">
        <v>0</v>
      </c>
      <c r="J21453" s="136">
        <v>0</v>
      </c>
      <c r="K21453" s="136">
        <v>0</v>
      </c>
      <c r="L21453" s="136">
        <v>0</v>
      </c>
      <c r="M21453" s="136">
        <v>0</v>
      </c>
      <c r="N21453" s="136">
        <v>0</v>
      </c>
      <c r="O21453" s="136">
        <v>0</v>
      </c>
      <c r="P21453" s="136">
        <v>0</v>
      </c>
      <c r="Q21453" s="136">
        <v>0</v>
      </c>
      <c r="R21453" s="136">
        <v>0</v>
      </c>
      <c r="S21453" s="141" t="s">
        <v>14501</v>
      </c>
    </row>
    <row r="21454" spans="1:19" ht="11.25" thickBot="1" x14ac:dyDescent="0.2">
      <c r="A21454" s="112"/>
    </row>
    <row r="21455" spans="1:19" ht="11.25" thickBot="1" x14ac:dyDescent="0.2">
      <c r="A21455" s="106" t="s">
        <v>357</v>
      </c>
      <c r="B21455" s="106" t="s">
        <v>358</v>
      </c>
      <c r="C21455" s="146" t="s">
        <v>53</v>
      </c>
      <c r="D21455" s="146" t="s">
        <v>54</v>
      </c>
      <c r="E21455" s="146" t="s">
        <v>55</v>
      </c>
      <c r="F21455" s="146" t="s">
        <v>56</v>
      </c>
      <c r="G21455" s="146" t="s">
        <v>14507</v>
      </c>
      <c r="H21455" s="146" t="s">
        <v>57</v>
      </c>
      <c r="I21455" s="146" t="s">
        <v>59</v>
      </c>
      <c r="J21455" s="146" t="s">
        <v>14508</v>
      </c>
      <c r="K21455" s="146" t="s">
        <v>60</v>
      </c>
      <c r="L21455" s="146" t="s">
        <v>61</v>
      </c>
      <c r="M21455" s="146" t="s">
        <v>62</v>
      </c>
      <c r="N21455" s="146" t="s">
        <v>14509</v>
      </c>
      <c r="O21455" s="146" t="s">
        <v>63</v>
      </c>
      <c r="P21455" s="146" t="s">
        <v>64</v>
      </c>
      <c r="Q21455" s="146" t="s">
        <v>66</v>
      </c>
      <c r="R21455" s="146" t="s">
        <v>14510</v>
      </c>
      <c r="S21455" s="146" t="s">
        <v>67</v>
      </c>
    </row>
    <row r="21456" spans="1:19" ht="11.25" thickBot="1" x14ac:dyDescent="0.2">
      <c r="A21456" s="112"/>
      <c r="B21456" s="112"/>
      <c r="C21456" s="146" t="s">
        <v>111</v>
      </c>
      <c r="D21456" s="146" t="s">
        <v>111</v>
      </c>
      <c r="E21456" s="146" t="s">
        <v>111</v>
      </c>
      <c r="F21456" s="146" t="s">
        <v>111</v>
      </c>
      <c r="G21456" s="146" t="s">
        <v>111</v>
      </c>
      <c r="H21456" s="146" t="s">
        <v>111</v>
      </c>
      <c r="I21456" s="146" t="s">
        <v>111</v>
      </c>
      <c r="J21456" s="146" t="s">
        <v>111</v>
      </c>
      <c r="K21456" s="146" t="s">
        <v>111</v>
      </c>
      <c r="L21456" s="146" t="s">
        <v>111</v>
      </c>
      <c r="M21456" s="146" t="s">
        <v>111</v>
      </c>
      <c r="N21456" s="146" t="s">
        <v>111</v>
      </c>
      <c r="O21456" s="146" t="s">
        <v>111</v>
      </c>
      <c r="P21456" s="146" t="s">
        <v>111</v>
      </c>
      <c r="Q21456" s="146" t="s">
        <v>111</v>
      </c>
      <c r="R21456" s="146" t="s">
        <v>111</v>
      </c>
      <c r="S21456" s="146" t="s">
        <v>111</v>
      </c>
    </row>
    <row r="21457" spans="1:19" ht="11.25" thickBot="1" x14ac:dyDescent="0.2">
      <c r="A21457" s="107">
        <v>1</v>
      </c>
      <c r="B21457" s="132">
        <v>0.55053240740740739</v>
      </c>
      <c r="C21457" s="141" t="s">
        <v>14500</v>
      </c>
      <c r="D21457" s="108">
        <v>4.0000000000000001E-3</v>
      </c>
      <c r="E21457" s="141" t="s">
        <v>14500</v>
      </c>
      <c r="F21457" s="108">
        <v>3.0000000000000001E-3</v>
      </c>
      <c r="G21457" s="141" t="s">
        <v>14500</v>
      </c>
      <c r="H21457" s="108">
        <v>3.2000000000000001E-2</v>
      </c>
      <c r="I21457" s="108">
        <v>5.2999999999999999E-2</v>
      </c>
      <c r="J21457" s="141" t="s">
        <v>14518</v>
      </c>
      <c r="K21457" s="141" t="s">
        <v>14500</v>
      </c>
      <c r="L21457" s="141" t="s">
        <v>14500</v>
      </c>
      <c r="M21457" s="108">
        <v>2.4E-2</v>
      </c>
      <c r="N21457" s="108">
        <v>4.3999999999999997E-2</v>
      </c>
      <c r="O21457" s="141" t="s">
        <v>14500</v>
      </c>
      <c r="P21457" s="108">
        <v>0.437</v>
      </c>
      <c r="Q21457" s="133">
        <v>0.40583999999999998</v>
      </c>
      <c r="R21457" s="141" t="s">
        <v>14500</v>
      </c>
      <c r="S21457" s="108">
        <v>8.0000000000000002E-3</v>
      </c>
    </row>
    <row r="21458" spans="1:19" ht="11.25" thickBot="1" x14ac:dyDescent="0.2">
      <c r="A21458" s="112"/>
    </row>
    <row r="21459" spans="1:19" ht="11.25" thickBot="1" x14ac:dyDescent="0.2">
      <c r="A21459" s="135" t="s">
        <v>362</v>
      </c>
      <c r="B21459" s="112"/>
      <c r="C21459" s="141" t="s">
        <v>14501</v>
      </c>
      <c r="D21459" s="136">
        <v>4.0000000000000001E-3</v>
      </c>
      <c r="E21459" s="141" t="s">
        <v>14501</v>
      </c>
      <c r="F21459" s="136">
        <v>3.0000000000000001E-3</v>
      </c>
      <c r="G21459" s="141" t="s">
        <v>14501</v>
      </c>
      <c r="H21459" s="136">
        <v>3.2000000000000001E-2</v>
      </c>
      <c r="I21459" s="136">
        <v>5.2999999999999999E-2</v>
      </c>
      <c r="J21459" s="141" t="s">
        <v>14520</v>
      </c>
      <c r="K21459" s="141" t="s">
        <v>14501</v>
      </c>
      <c r="L21459" s="141" t="s">
        <v>14501</v>
      </c>
      <c r="M21459" s="136">
        <v>2.4E-2</v>
      </c>
      <c r="N21459" s="136">
        <v>4.3999999999999997E-2</v>
      </c>
      <c r="O21459" s="141" t="s">
        <v>14501</v>
      </c>
      <c r="P21459" s="136">
        <v>0.437</v>
      </c>
      <c r="Q21459" s="137">
        <v>0.40583999999999998</v>
      </c>
      <c r="R21459" s="141" t="s">
        <v>14501</v>
      </c>
      <c r="S21459" s="136">
        <v>8.0000000000000002E-3</v>
      </c>
    </row>
    <row r="21460" spans="1:19" ht="11.25" thickBot="1" x14ac:dyDescent="0.2">
      <c r="A21460" s="112"/>
    </row>
    <row r="21461" spans="1:19" ht="11.25" thickBot="1" x14ac:dyDescent="0.2">
      <c r="A21461" s="138" t="s">
        <v>364</v>
      </c>
      <c r="B21461" s="112"/>
      <c r="C21461" s="141" t="s">
        <v>14501</v>
      </c>
      <c r="D21461" s="136">
        <v>0</v>
      </c>
      <c r="E21461" s="141" t="s">
        <v>14501</v>
      </c>
      <c r="F21461" s="136">
        <v>0</v>
      </c>
      <c r="G21461" s="141" t="s">
        <v>14501</v>
      </c>
      <c r="H21461" s="136">
        <v>0</v>
      </c>
      <c r="I21461" s="136">
        <v>0</v>
      </c>
      <c r="J21461" s="141" t="s">
        <v>14501</v>
      </c>
      <c r="K21461" s="141" t="s">
        <v>14501</v>
      </c>
      <c r="L21461" s="141" t="s">
        <v>14501</v>
      </c>
      <c r="M21461" s="136">
        <v>0</v>
      </c>
      <c r="N21461" s="136">
        <v>0</v>
      </c>
      <c r="O21461" s="141" t="s">
        <v>14501</v>
      </c>
      <c r="P21461" s="136">
        <v>0</v>
      </c>
      <c r="Q21461" s="140" t="s">
        <v>3713</v>
      </c>
      <c r="R21461" s="141" t="s">
        <v>14501</v>
      </c>
      <c r="S21461" s="136">
        <v>0</v>
      </c>
    </row>
    <row r="21462" spans="1:19" ht="11.25" thickBot="1" x14ac:dyDescent="0.2">
      <c r="A21462" s="112"/>
    </row>
    <row r="21463" spans="1:19" ht="11.25" thickBot="1" x14ac:dyDescent="0.2">
      <c r="A21463" s="139" t="s">
        <v>366</v>
      </c>
      <c r="B21463" s="112"/>
      <c r="C21463" s="141" t="s">
        <v>14501</v>
      </c>
      <c r="D21463" s="136">
        <v>0</v>
      </c>
      <c r="E21463" s="141" t="s">
        <v>14501</v>
      </c>
      <c r="F21463" s="136">
        <v>0</v>
      </c>
      <c r="G21463" s="141" t="s">
        <v>14501</v>
      </c>
      <c r="H21463" s="136">
        <v>0</v>
      </c>
      <c r="I21463" s="136">
        <v>0</v>
      </c>
      <c r="J21463" s="141" t="s">
        <v>14501</v>
      </c>
      <c r="K21463" s="141" t="s">
        <v>14501</v>
      </c>
      <c r="L21463" s="141" t="s">
        <v>14501</v>
      </c>
      <c r="M21463" s="136">
        <v>0</v>
      </c>
      <c r="N21463" s="136">
        <v>0</v>
      </c>
      <c r="O21463" s="141" t="s">
        <v>14501</v>
      </c>
      <c r="P21463" s="136">
        <v>0</v>
      </c>
      <c r="Q21463" s="140" t="s">
        <v>3713</v>
      </c>
      <c r="R21463" s="141" t="s">
        <v>14501</v>
      </c>
      <c r="S21463" s="136">
        <v>0</v>
      </c>
    </row>
    <row r="21464" spans="1:19" ht="11.25" thickBot="1" x14ac:dyDescent="0.2">
      <c r="A21464" s="112"/>
    </row>
    <row r="21465" spans="1:19" ht="11.25" thickBot="1" x14ac:dyDescent="0.2">
      <c r="A21465" s="106" t="s">
        <v>357</v>
      </c>
      <c r="B21465" s="106" t="s">
        <v>358</v>
      </c>
      <c r="C21465" s="146" t="s">
        <v>68</v>
      </c>
      <c r="D21465" s="146" t="s">
        <v>14511</v>
      </c>
    </row>
    <row r="21466" spans="1:19" ht="11.25" thickBot="1" x14ac:dyDescent="0.2">
      <c r="A21466" s="112"/>
      <c r="B21466" s="112"/>
      <c r="C21466" s="146" t="s">
        <v>111</v>
      </c>
      <c r="D21466" s="146" t="s">
        <v>111</v>
      </c>
    </row>
    <row r="21467" spans="1:19" ht="11.25" thickBot="1" x14ac:dyDescent="0.2">
      <c r="A21467" s="107">
        <v>1</v>
      </c>
      <c r="B21467" s="132">
        <v>0.55053240740740739</v>
      </c>
      <c r="C21467" s="108">
        <v>4.0000000000000001E-3</v>
      </c>
      <c r="D21467" s="141" t="s">
        <v>14500</v>
      </c>
    </row>
    <row r="21468" spans="1:19" ht="11.25" thickBot="1" x14ac:dyDescent="0.2">
      <c r="A21468" s="112"/>
    </row>
    <row r="21469" spans="1:19" ht="11.25" thickBot="1" x14ac:dyDescent="0.2">
      <c r="A21469" s="135" t="s">
        <v>362</v>
      </c>
      <c r="B21469" s="112"/>
      <c r="C21469" s="136">
        <v>4.0000000000000001E-3</v>
      </c>
      <c r="D21469" s="141" t="s">
        <v>14501</v>
      </c>
    </row>
    <row r="21470" spans="1:19" ht="11.25" thickBot="1" x14ac:dyDescent="0.2">
      <c r="A21470" s="112"/>
    </row>
    <row r="21471" spans="1:19" ht="11.25" thickBot="1" x14ac:dyDescent="0.2">
      <c r="A21471" s="138" t="s">
        <v>364</v>
      </c>
      <c r="B21471" s="112"/>
      <c r="C21471" s="136">
        <v>0</v>
      </c>
      <c r="D21471" s="141" t="s">
        <v>14501</v>
      </c>
    </row>
    <row r="21472" spans="1:19" ht="11.25" thickBot="1" x14ac:dyDescent="0.2">
      <c r="A21472" s="112"/>
    </row>
    <row r="21473" spans="1:19" ht="11.25" thickBot="1" x14ac:dyDescent="0.2">
      <c r="A21473" s="139" t="s">
        <v>366</v>
      </c>
      <c r="B21473" s="112"/>
      <c r="C21473" s="136">
        <v>0</v>
      </c>
      <c r="D21473" s="141" t="s">
        <v>14501</v>
      </c>
    </row>
    <row r="21474" spans="1:19" ht="10.5" x14ac:dyDescent="0.15">
      <c r="A21474" s="112"/>
    </row>
    <row r="21475" spans="1:19" x14ac:dyDescent="0.15">
      <c r="A21475" s="129"/>
      <c r="B21475" s="86" t="s">
        <v>1810</v>
      </c>
    </row>
    <row r="21476" spans="1:19" ht="9.75" thickBot="1" x14ac:dyDescent="0.2">
      <c r="A21476" s="81" t="s">
        <v>356</v>
      </c>
    </row>
    <row r="21477" spans="1:19" ht="11.25" thickBot="1" x14ac:dyDescent="0.2">
      <c r="A21477" s="106" t="s">
        <v>357</v>
      </c>
      <c r="B21477" s="106" t="s">
        <v>358</v>
      </c>
      <c r="C21477" s="146" t="s">
        <v>14494</v>
      </c>
      <c r="D21477" s="146" t="s">
        <v>14495</v>
      </c>
      <c r="E21477" s="146" t="s">
        <v>14496</v>
      </c>
      <c r="F21477" s="146" t="s">
        <v>0</v>
      </c>
      <c r="G21477" s="146" t="s">
        <v>1</v>
      </c>
      <c r="H21477" s="146" t="s">
        <v>2</v>
      </c>
      <c r="I21477" s="146" t="s">
        <v>14497</v>
      </c>
      <c r="J21477" s="146" t="s">
        <v>3</v>
      </c>
      <c r="K21477" s="146" t="s">
        <v>14498</v>
      </c>
      <c r="L21477" s="146" t="s">
        <v>7</v>
      </c>
      <c r="M21477" s="146" t="s">
        <v>14499</v>
      </c>
      <c r="N21477" s="146" t="s">
        <v>10</v>
      </c>
      <c r="O21477" s="146" t="s">
        <v>11</v>
      </c>
      <c r="P21477" s="146" t="s">
        <v>12</v>
      </c>
      <c r="Q21477" s="146" t="s">
        <v>13</v>
      </c>
      <c r="R21477" s="146" t="s">
        <v>14</v>
      </c>
      <c r="S21477" s="146" t="s">
        <v>15</v>
      </c>
    </row>
    <row r="21478" spans="1:19" ht="11.25" thickBot="1" x14ac:dyDescent="0.2">
      <c r="A21478" s="112"/>
      <c r="B21478" s="112"/>
      <c r="C21478" s="146" t="s">
        <v>111</v>
      </c>
      <c r="D21478" s="146" t="s">
        <v>111</v>
      </c>
      <c r="E21478" s="146" t="s">
        <v>111</v>
      </c>
      <c r="F21478" s="146" t="s">
        <v>111</v>
      </c>
      <c r="G21478" s="146" t="s">
        <v>111</v>
      </c>
      <c r="H21478" s="146" t="s">
        <v>111</v>
      </c>
      <c r="I21478" s="146" t="s">
        <v>111</v>
      </c>
      <c r="J21478" s="146" t="s">
        <v>111</v>
      </c>
      <c r="K21478" s="146" t="s">
        <v>111</v>
      </c>
      <c r="L21478" s="146" t="s">
        <v>111</v>
      </c>
      <c r="M21478" s="146" t="s">
        <v>111</v>
      </c>
      <c r="N21478" s="146" t="s">
        <v>111</v>
      </c>
      <c r="O21478" s="146" t="s">
        <v>111</v>
      </c>
      <c r="P21478" s="146" t="s">
        <v>111</v>
      </c>
      <c r="Q21478" s="146" t="s">
        <v>111</v>
      </c>
      <c r="R21478" s="146" t="s">
        <v>111</v>
      </c>
      <c r="S21478" s="146" t="s">
        <v>111</v>
      </c>
    </row>
    <row r="21479" spans="1:19" ht="11.25" thickBot="1" x14ac:dyDescent="0.2">
      <c r="A21479" s="107">
        <v>1</v>
      </c>
      <c r="B21479" s="132">
        <v>0.5556712962962963</v>
      </c>
      <c r="C21479" s="141" t="s">
        <v>14500</v>
      </c>
      <c r="D21479" s="141" t="s">
        <v>14500</v>
      </c>
      <c r="E21479" s="108">
        <v>2E-3</v>
      </c>
      <c r="F21479" s="108">
        <v>4.5999999999999999E-2</v>
      </c>
      <c r="G21479" s="108">
        <v>0.214</v>
      </c>
      <c r="H21479" s="108">
        <v>8.0000000000000002E-3</v>
      </c>
      <c r="I21479" s="108">
        <v>-4.2000000000000003E-2</v>
      </c>
      <c r="J21479" s="108">
        <v>5.8000000000000003E-2</v>
      </c>
      <c r="K21479" s="108">
        <v>0.36299999999999999</v>
      </c>
      <c r="L21479" s="133">
        <v>0.69935000000000003</v>
      </c>
      <c r="M21479" s="108">
        <v>1.4999999999999999E-2</v>
      </c>
      <c r="N21479" s="108">
        <v>3.0000000000000001E-3</v>
      </c>
      <c r="O21479" s="108">
        <v>3.0000000000000001E-3</v>
      </c>
      <c r="P21479" s="108">
        <v>4.7E-2</v>
      </c>
      <c r="Q21479" s="108">
        <v>1.3109999999999999</v>
      </c>
      <c r="R21479" s="108">
        <v>4.0000000000000001E-3</v>
      </c>
      <c r="S21479" s="108">
        <v>2.7E-2</v>
      </c>
    </row>
    <row r="21480" spans="1:19" ht="11.25" thickBot="1" x14ac:dyDescent="0.2">
      <c r="A21480" s="112"/>
    </row>
    <row r="21481" spans="1:19" ht="11.25" thickBot="1" x14ac:dyDescent="0.2">
      <c r="A21481" s="135" t="s">
        <v>362</v>
      </c>
      <c r="B21481" s="112"/>
      <c r="C21481" s="141" t="s">
        <v>14501</v>
      </c>
      <c r="D21481" s="141" t="s">
        <v>14501</v>
      </c>
      <c r="E21481" s="136">
        <v>2E-3</v>
      </c>
      <c r="F21481" s="136">
        <v>4.5999999999999999E-2</v>
      </c>
      <c r="G21481" s="136">
        <v>0.214</v>
      </c>
      <c r="H21481" s="136">
        <v>8.0000000000000002E-3</v>
      </c>
      <c r="I21481" s="136">
        <v>-4.2000000000000003E-2</v>
      </c>
      <c r="J21481" s="136">
        <v>5.8000000000000003E-2</v>
      </c>
      <c r="K21481" s="136">
        <v>0.36299999999999999</v>
      </c>
      <c r="L21481" s="137">
        <v>0.69935000000000003</v>
      </c>
      <c r="M21481" s="136">
        <v>1.4999999999999999E-2</v>
      </c>
      <c r="N21481" s="136">
        <v>3.0000000000000001E-3</v>
      </c>
      <c r="O21481" s="136">
        <v>3.0000000000000001E-3</v>
      </c>
      <c r="P21481" s="136">
        <v>4.7E-2</v>
      </c>
      <c r="Q21481" s="136">
        <v>1.3109999999999999</v>
      </c>
      <c r="R21481" s="136">
        <v>4.0000000000000001E-3</v>
      </c>
      <c r="S21481" s="136">
        <v>2.7E-2</v>
      </c>
    </row>
    <row r="21482" spans="1:19" ht="11.25" thickBot="1" x14ac:dyDescent="0.2">
      <c r="A21482" s="112"/>
    </row>
    <row r="21483" spans="1:19" ht="11.25" thickBot="1" x14ac:dyDescent="0.2">
      <c r="A21483" s="138" t="s">
        <v>364</v>
      </c>
      <c r="B21483" s="112"/>
      <c r="C21483" s="141" t="s">
        <v>14501</v>
      </c>
      <c r="D21483" s="141" t="s">
        <v>14501</v>
      </c>
      <c r="E21483" s="136">
        <v>0</v>
      </c>
      <c r="F21483" s="136">
        <v>0</v>
      </c>
      <c r="G21483" s="136">
        <v>0</v>
      </c>
      <c r="H21483" s="136">
        <v>0</v>
      </c>
      <c r="I21483" s="136">
        <v>0</v>
      </c>
      <c r="J21483" s="136">
        <v>0</v>
      </c>
      <c r="K21483" s="136">
        <v>0</v>
      </c>
      <c r="L21483" s="140" t="s">
        <v>3713</v>
      </c>
      <c r="M21483" s="136">
        <v>0</v>
      </c>
      <c r="N21483" s="136">
        <v>0</v>
      </c>
      <c r="O21483" s="136">
        <v>0</v>
      </c>
      <c r="P21483" s="136">
        <v>0</v>
      </c>
      <c r="Q21483" s="136">
        <v>0</v>
      </c>
      <c r="R21483" s="136">
        <v>0</v>
      </c>
      <c r="S21483" s="136">
        <v>0</v>
      </c>
    </row>
    <row r="21484" spans="1:19" ht="11.25" thickBot="1" x14ac:dyDescent="0.2">
      <c r="A21484" s="112"/>
    </row>
    <row r="21485" spans="1:19" ht="11.25" thickBot="1" x14ac:dyDescent="0.2">
      <c r="A21485" s="139" t="s">
        <v>366</v>
      </c>
      <c r="B21485" s="112"/>
      <c r="C21485" s="141" t="s">
        <v>14501</v>
      </c>
      <c r="D21485" s="141" t="s">
        <v>14501</v>
      </c>
      <c r="E21485" s="136">
        <v>0</v>
      </c>
      <c r="F21485" s="136">
        <v>0</v>
      </c>
      <c r="G21485" s="136">
        <v>0</v>
      </c>
      <c r="H21485" s="136">
        <v>0</v>
      </c>
      <c r="I21485" s="136">
        <v>0</v>
      </c>
      <c r="J21485" s="136">
        <v>0</v>
      </c>
      <c r="K21485" s="136">
        <v>0</v>
      </c>
      <c r="L21485" s="140" t="s">
        <v>3713</v>
      </c>
      <c r="M21485" s="136">
        <v>0</v>
      </c>
      <c r="N21485" s="136">
        <v>0</v>
      </c>
      <c r="O21485" s="136">
        <v>0</v>
      </c>
      <c r="P21485" s="136">
        <v>0</v>
      </c>
      <c r="Q21485" s="136">
        <v>0</v>
      </c>
      <c r="R21485" s="136">
        <v>0</v>
      </c>
      <c r="S21485" s="136">
        <v>0</v>
      </c>
    </row>
    <row r="21486" spans="1:19" ht="11.25" thickBot="1" x14ac:dyDescent="0.2">
      <c r="A21486" s="112"/>
    </row>
    <row r="21487" spans="1:19" ht="11.25" thickBot="1" x14ac:dyDescent="0.2">
      <c r="A21487" s="106" t="s">
        <v>357</v>
      </c>
      <c r="B21487" s="106" t="s">
        <v>358</v>
      </c>
      <c r="C21487" s="146" t="s">
        <v>16</v>
      </c>
      <c r="D21487" s="146" t="s">
        <v>14502</v>
      </c>
      <c r="E21487" s="146" t="s">
        <v>14503</v>
      </c>
      <c r="F21487" s="146" t="s">
        <v>20</v>
      </c>
      <c r="G21487" s="146" t="s">
        <v>21</v>
      </c>
      <c r="H21487" s="146" t="s">
        <v>22</v>
      </c>
      <c r="I21487" s="146" t="s">
        <v>23</v>
      </c>
      <c r="J21487" s="146" t="s">
        <v>24</v>
      </c>
      <c r="K21487" s="146" t="s">
        <v>26</v>
      </c>
      <c r="L21487" s="146" t="s">
        <v>14504</v>
      </c>
      <c r="M21487" s="146" t="s">
        <v>27</v>
      </c>
      <c r="N21487" s="146" t="s">
        <v>28</v>
      </c>
      <c r="O21487" s="146" t="s">
        <v>29</v>
      </c>
      <c r="P21487" s="146" t="s">
        <v>30</v>
      </c>
      <c r="Q21487" s="146" t="s">
        <v>14505</v>
      </c>
      <c r="R21487" s="146" t="s">
        <v>32</v>
      </c>
      <c r="S21487" s="146" t="s">
        <v>33</v>
      </c>
    </row>
    <row r="21488" spans="1:19" ht="11.25" thickBot="1" x14ac:dyDescent="0.2">
      <c r="A21488" s="112"/>
      <c r="B21488" s="112"/>
      <c r="C21488" s="146" t="s">
        <v>111</v>
      </c>
      <c r="D21488" s="146" t="s">
        <v>111</v>
      </c>
      <c r="E21488" s="146" t="s">
        <v>111</v>
      </c>
      <c r="F21488" s="146" t="s">
        <v>111</v>
      </c>
      <c r="G21488" s="146" t="s">
        <v>111</v>
      </c>
      <c r="H21488" s="146" t="s">
        <v>111</v>
      </c>
      <c r="I21488" s="146" t="s">
        <v>111</v>
      </c>
      <c r="J21488" s="146" t="s">
        <v>111</v>
      </c>
      <c r="K21488" s="146" t="s">
        <v>111</v>
      </c>
      <c r="L21488" s="146" t="s">
        <v>111</v>
      </c>
      <c r="M21488" s="146" t="s">
        <v>111</v>
      </c>
      <c r="N21488" s="146" t="s">
        <v>111</v>
      </c>
      <c r="O21488" s="146" t="s">
        <v>111</v>
      </c>
      <c r="P21488" s="146" t="s">
        <v>111</v>
      </c>
      <c r="Q21488" s="146" t="s">
        <v>111</v>
      </c>
      <c r="R21488" s="146" t="s">
        <v>111</v>
      </c>
      <c r="S21488" s="146" t="s">
        <v>111</v>
      </c>
    </row>
    <row r="21489" spans="1:19" ht="11.25" thickBot="1" x14ac:dyDescent="0.2">
      <c r="A21489" s="107">
        <v>1</v>
      </c>
      <c r="B21489" s="132">
        <v>0.5556712962962963</v>
      </c>
      <c r="C21489" s="108">
        <v>0.63300000000000001</v>
      </c>
      <c r="D21489" s="108">
        <v>0.24</v>
      </c>
      <c r="E21489" s="108">
        <v>1E-3</v>
      </c>
      <c r="F21489" s="133">
        <v>0.58540999999999999</v>
      </c>
      <c r="G21489" s="141" t="s">
        <v>14558</v>
      </c>
      <c r="H21489" s="108">
        <v>0.13600000000000001</v>
      </c>
      <c r="I21489" s="108">
        <v>5.5E-2</v>
      </c>
      <c r="J21489" s="108">
        <v>0.36799999999999999</v>
      </c>
      <c r="K21489" s="133">
        <v>0.60809999999999997</v>
      </c>
      <c r="L21489" s="108">
        <v>4.3999999999999997E-2</v>
      </c>
      <c r="M21489" s="108">
        <v>1E-3</v>
      </c>
      <c r="N21489" s="108">
        <v>3.1E-2</v>
      </c>
      <c r="O21489" s="141" t="s">
        <v>14500</v>
      </c>
      <c r="P21489" s="141" t="s">
        <v>14500</v>
      </c>
      <c r="Q21489" s="108">
        <v>-4.0000000000000001E-3</v>
      </c>
      <c r="R21489" s="108">
        <v>3.0000000000000001E-3</v>
      </c>
      <c r="S21489" s="108">
        <v>2.1999999999999999E-2</v>
      </c>
    </row>
    <row r="21490" spans="1:19" ht="11.25" thickBot="1" x14ac:dyDescent="0.2">
      <c r="A21490" s="112"/>
    </row>
    <row r="21491" spans="1:19" ht="11.25" thickBot="1" x14ac:dyDescent="0.2">
      <c r="A21491" s="135" t="s">
        <v>362</v>
      </c>
      <c r="B21491" s="112"/>
      <c r="C21491" s="136">
        <v>0.63300000000000001</v>
      </c>
      <c r="D21491" s="136">
        <v>0.24</v>
      </c>
      <c r="E21491" s="136">
        <v>1E-3</v>
      </c>
      <c r="F21491" s="137">
        <v>0.58540999999999999</v>
      </c>
      <c r="G21491" s="141" t="s">
        <v>14559</v>
      </c>
      <c r="H21491" s="136">
        <v>0.13600000000000001</v>
      </c>
      <c r="I21491" s="136">
        <v>5.5E-2</v>
      </c>
      <c r="J21491" s="136">
        <v>0.36799999999999999</v>
      </c>
      <c r="K21491" s="137">
        <v>0.60809999999999997</v>
      </c>
      <c r="L21491" s="136">
        <v>4.3999999999999997E-2</v>
      </c>
      <c r="M21491" s="136">
        <v>1E-3</v>
      </c>
      <c r="N21491" s="136">
        <v>3.1E-2</v>
      </c>
      <c r="O21491" s="141" t="s">
        <v>14501</v>
      </c>
      <c r="P21491" s="141" t="s">
        <v>14501</v>
      </c>
      <c r="Q21491" s="136">
        <v>-4.0000000000000001E-3</v>
      </c>
      <c r="R21491" s="136">
        <v>3.0000000000000001E-3</v>
      </c>
      <c r="S21491" s="136">
        <v>2.1999999999999999E-2</v>
      </c>
    </row>
    <row r="21492" spans="1:19" ht="11.25" thickBot="1" x14ac:dyDescent="0.2">
      <c r="A21492" s="112"/>
    </row>
    <row r="21493" spans="1:19" ht="11.25" thickBot="1" x14ac:dyDescent="0.2">
      <c r="A21493" s="138" t="s">
        <v>364</v>
      </c>
      <c r="B21493" s="112"/>
      <c r="C21493" s="136">
        <v>0</v>
      </c>
      <c r="D21493" s="136">
        <v>0</v>
      </c>
      <c r="E21493" s="136">
        <v>0</v>
      </c>
      <c r="F21493" s="140" t="s">
        <v>3713</v>
      </c>
      <c r="G21493" s="141" t="s">
        <v>14501</v>
      </c>
      <c r="H21493" s="136">
        <v>0</v>
      </c>
      <c r="I21493" s="136">
        <v>0</v>
      </c>
      <c r="J21493" s="136">
        <v>0</v>
      </c>
      <c r="K21493" s="140" t="s">
        <v>3713</v>
      </c>
      <c r="L21493" s="136">
        <v>0</v>
      </c>
      <c r="M21493" s="136">
        <v>0</v>
      </c>
      <c r="N21493" s="136">
        <v>0</v>
      </c>
      <c r="O21493" s="141" t="s">
        <v>14501</v>
      </c>
      <c r="P21493" s="141" t="s">
        <v>14501</v>
      </c>
      <c r="Q21493" s="136">
        <v>0</v>
      </c>
      <c r="R21493" s="136">
        <v>0</v>
      </c>
      <c r="S21493" s="136">
        <v>0</v>
      </c>
    </row>
    <row r="21494" spans="1:19" ht="11.25" thickBot="1" x14ac:dyDescent="0.2">
      <c r="A21494" s="112"/>
    </row>
    <row r="21495" spans="1:19" ht="11.25" thickBot="1" x14ac:dyDescent="0.2">
      <c r="A21495" s="139" t="s">
        <v>366</v>
      </c>
      <c r="B21495" s="112"/>
      <c r="C21495" s="136">
        <v>0</v>
      </c>
      <c r="D21495" s="136">
        <v>0</v>
      </c>
      <c r="E21495" s="136">
        <v>0</v>
      </c>
      <c r="F21495" s="140" t="s">
        <v>3713</v>
      </c>
      <c r="G21495" s="141" t="s">
        <v>14501</v>
      </c>
      <c r="H21495" s="136">
        <v>0</v>
      </c>
      <c r="I21495" s="136">
        <v>0</v>
      </c>
      <c r="J21495" s="136">
        <v>0</v>
      </c>
      <c r="K21495" s="140" t="s">
        <v>3713</v>
      </c>
      <c r="L21495" s="136">
        <v>0</v>
      </c>
      <c r="M21495" s="136">
        <v>0</v>
      </c>
      <c r="N21495" s="136">
        <v>0</v>
      </c>
      <c r="O21495" s="141" t="s">
        <v>14501</v>
      </c>
      <c r="P21495" s="141" t="s">
        <v>14501</v>
      </c>
      <c r="Q21495" s="136">
        <v>0</v>
      </c>
      <c r="R21495" s="136">
        <v>0</v>
      </c>
      <c r="S21495" s="136">
        <v>0</v>
      </c>
    </row>
    <row r="21496" spans="1:19" ht="11.25" thickBot="1" x14ac:dyDescent="0.2">
      <c r="A21496" s="112"/>
    </row>
    <row r="21497" spans="1:19" ht="11.25" thickBot="1" x14ac:dyDescent="0.2">
      <c r="A21497" s="106" t="s">
        <v>357</v>
      </c>
      <c r="B21497" s="106" t="s">
        <v>358</v>
      </c>
      <c r="C21497" s="146" t="s">
        <v>35</v>
      </c>
      <c r="D21497" s="146" t="s">
        <v>36</v>
      </c>
      <c r="E21497" s="146" t="s">
        <v>14506</v>
      </c>
      <c r="F21497" s="146" t="s">
        <v>38</v>
      </c>
      <c r="G21497" s="146" t="s">
        <v>39</v>
      </c>
      <c r="H21497" s="146" t="s">
        <v>41</v>
      </c>
      <c r="I21497" s="146" t="s">
        <v>42</v>
      </c>
      <c r="J21497" s="146" t="s">
        <v>43</v>
      </c>
      <c r="K21497" s="146" t="s">
        <v>44</v>
      </c>
      <c r="L21497" s="146" t="s">
        <v>45</v>
      </c>
      <c r="M21497" s="146" t="s">
        <v>46</v>
      </c>
      <c r="N21497" s="146" t="s">
        <v>47</v>
      </c>
      <c r="O21497" s="146" t="s">
        <v>48</v>
      </c>
      <c r="P21497" s="146" t="s">
        <v>49</v>
      </c>
      <c r="Q21497" s="146" t="s">
        <v>50</v>
      </c>
      <c r="R21497" s="146" t="s">
        <v>51</v>
      </c>
      <c r="S21497" s="146" t="s">
        <v>52</v>
      </c>
    </row>
    <row r="21498" spans="1:19" ht="11.25" thickBot="1" x14ac:dyDescent="0.2">
      <c r="A21498" s="112"/>
      <c r="B21498" s="112"/>
      <c r="C21498" s="146" t="s">
        <v>111</v>
      </c>
      <c r="D21498" s="146" t="s">
        <v>111</v>
      </c>
      <c r="E21498" s="146" t="s">
        <v>111</v>
      </c>
      <c r="F21498" s="146" t="s">
        <v>111</v>
      </c>
      <c r="G21498" s="146" t="s">
        <v>111</v>
      </c>
      <c r="H21498" s="146" t="s">
        <v>111</v>
      </c>
      <c r="I21498" s="146" t="s">
        <v>111</v>
      </c>
      <c r="J21498" s="146" t="s">
        <v>111</v>
      </c>
      <c r="K21498" s="146" t="s">
        <v>111</v>
      </c>
      <c r="L21498" s="146" t="s">
        <v>111</v>
      </c>
      <c r="M21498" s="146" t="s">
        <v>111</v>
      </c>
      <c r="N21498" s="146" t="s">
        <v>111</v>
      </c>
      <c r="O21498" s="146" t="s">
        <v>111</v>
      </c>
      <c r="P21498" s="146" t="s">
        <v>111</v>
      </c>
      <c r="Q21498" s="146" t="s">
        <v>111</v>
      </c>
      <c r="R21498" s="146" t="s">
        <v>111</v>
      </c>
      <c r="S21498" s="146" t="s">
        <v>111</v>
      </c>
    </row>
    <row r="21499" spans="1:19" ht="11.25" thickBot="1" x14ac:dyDescent="0.2">
      <c r="A21499" s="107">
        <v>1</v>
      </c>
      <c r="B21499" s="132">
        <v>0.5556712962962963</v>
      </c>
      <c r="C21499" s="133">
        <v>0.50544</v>
      </c>
      <c r="D21499" s="108">
        <v>5.2999999999999999E-2</v>
      </c>
      <c r="E21499" s="108">
        <v>1.7000000000000001E-2</v>
      </c>
      <c r="F21499" s="141" t="s">
        <v>14500</v>
      </c>
      <c r="G21499" s="108">
        <v>3.0000000000000001E-3</v>
      </c>
      <c r="H21499" s="108">
        <v>0.73</v>
      </c>
      <c r="I21499" s="108">
        <v>1.9E-2</v>
      </c>
      <c r="J21499" s="108">
        <v>6.0999999999999999E-2</v>
      </c>
      <c r="K21499" s="108">
        <v>5.0000000000000001E-3</v>
      </c>
      <c r="L21499" s="108">
        <v>1.4999999999999999E-2</v>
      </c>
      <c r="M21499" s="108">
        <v>0.01</v>
      </c>
      <c r="N21499" s="141" t="s">
        <v>14500</v>
      </c>
      <c r="O21499" s="108">
        <v>1.9E-2</v>
      </c>
      <c r="P21499" s="108">
        <v>4.0000000000000001E-3</v>
      </c>
      <c r="Q21499" s="108">
        <v>8.5000000000000006E-2</v>
      </c>
      <c r="R21499" s="108">
        <v>5.0000000000000001E-3</v>
      </c>
      <c r="S21499" s="108">
        <v>0.02</v>
      </c>
    </row>
    <row r="21500" spans="1:19" ht="11.25" thickBot="1" x14ac:dyDescent="0.2">
      <c r="A21500" s="112"/>
    </row>
    <row r="21501" spans="1:19" ht="11.25" thickBot="1" x14ac:dyDescent="0.2">
      <c r="A21501" s="135" t="s">
        <v>362</v>
      </c>
      <c r="B21501" s="112"/>
      <c r="C21501" s="137">
        <v>0.50544</v>
      </c>
      <c r="D21501" s="136">
        <v>5.2999999999999999E-2</v>
      </c>
      <c r="E21501" s="136">
        <v>1.7000000000000001E-2</v>
      </c>
      <c r="F21501" s="141" t="s">
        <v>14501</v>
      </c>
      <c r="G21501" s="136">
        <v>3.0000000000000001E-3</v>
      </c>
      <c r="H21501" s="136">
        <v>0.73</v>
      </c>
      <c r="I21501" s="136">
        <v>1.9E-2</v>
      </c>
      <c r="J21501" s="136">
        <v>6.0999999999999999E-2</v>
      </c>
      <c r="K21501" s="136">
        <v>5.0000000000000001E-3</v>
      </c>
      <c r="L21501" s="136">
        <v>1.4999999999999999E-2</v>
      </c>
      <c r="M21501" s="136">
        <v>0.01</v>
      </c>
      <c r="N21501" s="141" t="s">
        <v>14501</v>
      </c>
      <c r="O21501" s="136">
        <v>1.9E-2</v>
      </c>
      <c r="P21501" s="136">
        <v>4.0000000000000001E-3</v>
      </c>
      <c r="Q21501" s="136">
        <v>8.5000000000000006E-2</v>
      </c>
      <c r="R21501" s="136">
        <v>5.0000000000000001E-3</v>
      </c>
      <c r="S21501" s="136">
        <v>0.02</v>
      </c>
    </row>
    <row r="21502" spans="1:19" ht="11.25" thickBot="1" x14ac:dyDescent="0.2">
      <c r="A21502" s="112"/>
    </row>
    <row r="21503" spans="1:19" ht="11.25" thickBot="1" x14ac:dyDescent="0.2">
      <c r="A21503" s="138" t="s">
        <v>364</v>
      </c>
      <c r="B21503" s="112"/>
      <c r="C21503" s="140" t="s">
        <v>3713</v>
      </c>
      <c r="D21503" s="136">
        <v>0</v>
      </c>
      <c r="E21503" s="136">
        <v>0</v>
      </c>
      <c r="F21503" s="141" t="s">
        <v>14501</v>
      </c>
      <c r="G21503" s="136">
        <v>0</v>
      </c>
      <c r="H21503" s="136">
        <v>0</v>
      </c>
      <c r="I21503" s="136">
        <v>0</v>
      </c>
      <c r="J21503" s="136">
        <v>0</v>
      </c>
      <c r="K21503" s="136">
        <v>0</v>
      </c>
      <c r="L21503" s="136">
        <v>0</v>
      </c>
      <c r="M21503" s="136">
        <v>0</v>
      </c>
      <c r="N21503" s="141" t="s">
        <v>14501</v>
      </c>
      <c r="O21503" s="136">
        <v>0</v>
      </c>
      <c r="P21503" s="136">
        <v>0</v>
      </c>
      <c r="Q21503" s="136">
        <v>0</v>
      </c>
      <c r="R21503" s="136">
        <v>0</v>
      </c>
      <c r="S21503" s="136">
        <v>0</v>
      </c>
    </row>
    <row r="21504" spans="1:19" ht="11.25" thickBot="1" x14ac:dyDescent="0.2">
      <c r="A21504" s="112"/>
    </row>
    <row r="21505" spans="1:19" ht="11.25" thickBot="1" x14ac:dyDescent="0.2">
      <c r="A21505" s="139" t="s">
        <v>366</v>
      </c>
      <c r="B21505" s="112"/>
      <c r="C21505" s="140" t="s">
        <v>3713</v>
      </c>
      <c r="D21505" s="136">
        <v>0</v>
      </c>
      <c r="E21505" s="136">
        <v>0</v>
      </c>
      <c r="F21505" s="141" t="s">
        <v>14501</v>
      </c>
      <c r="G21505" s="136">
        <v>0</v>
      </c>
      <c r="H21505" s="136">
        <v>0</v>
      </c>
      <c r="I21505" s="136">
        <v>0</v>
      </c>
      <c r="J21505" s="136">
        <v>0</v>
      </c>
      <c r="K21505" s="136">
        <v>0</v>
      </c>
      <c r="L21505" s="136">
        <v>0</v>
      </c>
      <c r="M21505" s="136">
        <v>0</v>
      </c>
      <c r="N21505" s="141" t="s">
        <v>14501</v>
      </c>
      <c r="O21505" s="136">
        <v>0</v>
      </c>
      <c r="P21505" s="136">
        <v>0</v>
      </c>
      <c r="Q21505" s="136">
        <v>0</v>
      </c>
      <c r="R21505" s="136">
        <v>0</v>
      </c>
      <c r="S21505" s="136">
        <v>0</v>
      </c>
    </row>
    <row r="21506" spans="1:19" ht="11.25" thickBot="1" x14ac:dyDescent="0.2">
      <c r="A21506" s="112"/>
    </row>
    <row r="21507" spans="1:19" ht="11.25" thickBot="1" x14ac:dyDescent="0.2">
      <c r="A21507" s="106" t="s">
        <v>357</v>
      </c>
      <c r="B21507" s="106" t="s">
        <v>358</v>
      </c>
      <c r="C21507" s="146" t="s">
        <v>53</v>
      </c>
      <c r="D21507" s="146" t="s">
        <v>54</v>
      </c>
      <c r="E21507" s="146" t="s">
        <v>55</v>
      </c>
      <c r="F21507" s="146" t="s">
        <v>56</v>
      </c>
      <c r="G21507" s="146" t="s">
        <v>14507</v>
      </c>
      <c r="H21507" s="146" t="s">
        <v>57</v>
      </c>
      <c r="I21507" s="146" t="s">
        <v>59</v>
      </c>
      <c r="J21507" s="146" t="s">
        <v>14508</v>
      </c>
      <c r="K21507" s="146" t="s">
        <v>60</v>
      </c>
      <c r="L21507" s="146" t="s">
        <v>61</v>
      </c>
      <c r="M21507" s="146" t="s">
        <v>62</v>
      </c>
      <c r="N21507" s="146" t="s">
        <v>14509</v>
      </c>
      <c r="O21507" s="146" t="s">
        <v>63</v>
      </c>
      <c r="P21507" s="146" t="s">
        <v>64</v>
      </c>
      <c r="Q21507" s="146" t="s">
        <v>66</v>
      </c>
      <c r="R21507" s="146" t="s">
        <v>14510</v>
      </c>
      <c r="S21507" s="146" t="s">
        <v>67</v>
      </c>
    </row>
    <row r="21508" spans="1:19" ht="11.25" thickBot="1" x14ac:dyDescent="0.2">
      <c r="A21508" s="112"/>
      <c r="B21508" s="112"/>
      <c r="C21508" s="146" t="s">
        <v>111</v>
      </c>
      <c r="D21508" s="146" t="s">
        <v>111</v>
      </c>
      <c r="E21508" s="146" t="s">
        <v>111</v>
      </c>
      <c r="F21508" s="146" t="s">
        <v>111</v>
      </c>
      <c r="G21508" s="146" t="s">
        <v>111</v>
      </c>
      <c r="H21508" s="146" t="s">
        <v>111</v>
      </c>
      <c r="I21508" s="146" t="s">
        <v>111</v>
      </c>
      <c r="J21508" s="146" t="s">
        <v>111</v>
      </c>
      <c r="K21508" s="146" t="s">
        <v>111</v>
      </c>
      <c r="L21508" s="146" t="s">
        <v>111</v>
      </c>
      <c r="M21508" s="146" t="s">
        <v>111</v>
      </c>
      <c r="N21508" s="146" t="s">
        <v>111</v>
      </c>
      <c r="O21508" s="146" t="s">
        <v>111</v>
      </c>
      <c r="P21508" s="146" t="s">
        <v>111</v>
      </c>
      <c r="Q21508" s="146" t="s">
        <v>111</v>
      </c>
      <c r="R21508" s="146" t="s">
        <v>111</v>
      </c>
      <c r="S21508" s="146" t="s">
        <v>111</v>
      </c>
    </row>
    <row r="21509" spans="1:19" ht="11.25" thickBot="1" x14ac:dyDescent="0.2">
      <c r="A21509" s="107">
        <v>1</v>
      </c>
      <c r="B21509" s="132">
        <v>0.5556712962962963</v>
      </c>
      <c r="C21509" s="108">
        <v>2E-3</v>
      </c>
      <c r="D21509" s="108">
        <v>1.2E-2</v>
      </c>
      <c r="E21509" s="141" t="s">
        <v>14500</v>
      </c>
      <c r="F21509" s="108">
        <v>8.9999999999999993E-3</v>
      </c>
      <c r="G21509" s="141" t="s">
        <v>14500</v>
      </c>
      <c r="H21509" s="108">
        <v>3.2000000000000001E-2</v>
      </c>
      <c r="I21509" s="108">
        <v>4.3999999999999997E-2</v>
      </c>
      <c r="J21509" s="141" t="s">
        <v>14518</v>
      </c>
      <c r="K21509" s="108">
        <v>2E-3</v>
      </c>
      <c r="L21509" s="108">
        <v>7.0000000000000001E-3</v>
      </c>
      <c r="M21509" s="108">
        <v>1.0999999999999999E-2</v>
      </c>
      <c r="N21509" s="108">
        <v>-2E-3</v>
      </c>
      <c r="O21509" s="108">
        <v>4.0000000000000001E-3</v>
      </c>
      <c r="P21509" s="108">
        <v>1.2669999999999999</v>
      </c>
      <c r="Q21509" s="133">
        <v>0.40788000000000002</v>
      </c>
      <c r="R21509" s="141" t="s">
        <v>14500</v>
      </c>
      <c r="S21509" s="108">
        <v>1.2E-2</v>
      </c>
    </row>
    <row r="21510" spans="1:19" ht="11.25" thickBot="1" x14ac:dyDescent="0.2">
      <c r="A21510" s="112"/>
    </row>
    <row r="21511" spans="1:19" ht="11.25" thickBot="1" x14ac:dyDescent="0.2">
      <c r="A21511" s="135" t="s">
        <v>362</v>
      </c>
      <c r="B21511" s="112"/>
      <c r="C21511" s="136">
        <v>2E-3</v>
      </c>
      <c r="D21511" s="136">
        <v>1.2E-2</v>
      </c>
      <c r="E21511" s="141" t="s">
        <v>14501</v>
      </c>
      <c r="F21511" s="136">
        <v>8.9999999999999993E-3</v>
      </c>
      <c r="G21511" s="141" t="s">
        <v>14501</v>
      </c>
      <c r="H21511" s="136">
        <v>3.2000000000000001E-2</v>
      </c>
      <c r="I21511" s="136">
        <v>4.3999999999999997E-2</v>
      </c>
      <c r="J21511" s="141" t="s">
        <v>14520</v>
      </c>
      <c r="K21511" s="136">
        <v>2E-3</v>
      </c>
      <c r="L21511" s="136">
        <v>7.0000000000000001E-3</v>
      </c>
      <c r="M21511" s="136">
        <v>1.0999999999999999E-2</v>
      </c>
      <c r="N21511" s="136">
        <v>-2E-3</v>
      </c>
      <c r="O21511" s="136">
        <v>4.0000000000000001E-3</v>
      </c>
      <c r="P21511" s="136">
        <v>1.2669999999999999</v>
      </c>
      <c r="Q21511" s="137">
        <v>0.40788000000000002</v>
      </c>
      <c r="R21511" s="141" t="s">
        <v>14501</v>
      </c>
      <c r="S21511" s="136">
        <v>1.2E-2</v>
      </c>
    </row>
    <row r="21512" spans="1:19" ht="11.25" thickBot="1" x14ac:dyDescent="0.2">
      <c r="A21512" s="112"/>
    </row>
    <row r="21513" spans="1:19" ht="11.25" thickBot="1" x14ac:dyDescent="0.2">
      <c r="A21513" s="138" t="s">
        <v>364</v>
      </c>
      <c r="B21513" s="112"/>
      <c r="C21513" s="136">
        <v>0</v>
      </c>
      <c r="D21513" s="136">
        <v>0</v>
      </c>
      <c r="E21513" s="141" t="s">
        <v>14501</v>
      </c>
      <c r="F21513" s="136">
        <v>0</v>
      </c>
      <c r="G21513" s="141" t="s">
        <v>14501</v>
      </c>
      <c r="H21513" s="136">
        <v>0</v>
      </c>
      <c r="I21513" s="136">
        <v>0</v>
      </c>
      <c r="J21513" s="141" t="s">
        <v>14501</v>
      </c>
      <c r="K21513" s="136">
        <v>0</v>
      </c>
      <c r="L21513" s="136">
        <v>0</v>
      </c>
      <c r="M21513" s="136">
        <v>0</v>
      </c>
      <c r="N21513" s="136">
        <v>0</v>
      </c>
      <c r="O21513" s="136">
        <v>0</v>
      </c>
      <c r="P21513" s="136">
        <v>0</v>
      </c>
      <c r="Q21513" s="140" t="s">
        <v>3713</v>
      </c>
      <c r="R21513" s="141" t="s">
        <v>14501</v>
      </c>
      <c r="S21513" s="136">
        <v>0</v>
      </c>
    </row>
    <row r="21514" spans="1:19" ht="11.25" thickBot="1" x14ac:dyDescent="0.2">
      <c r="A21514" s="112"/>
    </row>
    <row r="21515" spans="1:19" ht="11.25" thickBot="1" x14ac:dyDescent="0.2">
      <c r="A21515" s="139" t="s">
        <v>366</v>
      </c>
      <c r="B21515" s="112"/>
      <c r="C21515" s="136">
        <v>0</v>
      </c>
      <c r="D21515" s="136">
        <v>0</v>
      </c>
      <c r="E21515" s="141" t="s">
        <v>14501</v>
      </c>
      <c r="F21515" s="136">
        <v>0</v>
      </c>
      <c r="G21515" s="141" t="s">
        <v>14501</v>
      </c>
      <c r="H21515" s="136">
        <v>0</v>
      </c>
      <c r="I21515" s="136">
        <v>0</v>
      </c>
      <c r="J21515" s="141" t="s">
        <v>14501</v>
      </c>
      <c r="K21515" s="136">
        <v>0</v>
      </c>
      <c r="L21515" s="136">
        <v>0</v>
      </c>
      <c r="M21515" s="136">
        <v>0</v>
      </c>
      <c r="N21515" s="136">
        <v>0</v>
      </c>
      <c r="O21515" s="136">
        <v>0</v>
      </c>
      <c r="P21515" s="136">
        <v>0</v>
      </c>
      <c r="Q21515" s="140" t="s">
        <v>3713</v>
      </c>
      <c r="R21515" s="141" t="s">
        <v>14501</v>
      </c>
      <c r="S21515" s="136">
        <v>0</v>
      </c>
    </row>
    <row r="21516" spans="1:19" ht="11.25" thickBot="1" x14ac:dyDescent="0.2">
      <c r="A21516" s="112"/>
    </row>
    <row r="21517" spans="1:19" ht="11.25" thickBot="1" x14ac:dyDescent="0.2">
      <c r="A21517" s="106" t="s">
        <v>357</v>
      </c>
      <c r="B21517" s="106" t="s">
        <v>358</v>
      </c>
      <c r="C21517" s="146" t="s">
        <v>68</v>
      </c>
      <c r="D21517" s="146" t="s">
        <v>14511</v>
      </c>
    </row>
    <row r="21518" spans="1:19" ht="11.25" thickBot="1" x14ac:dyDescent="0.2">
      <c r="A21518" s="112"/>
      <c r="B21518" s="112"/>
      <c r="C21518" s="146" t="s">
        <v>111</v>
      </c>
      <c r="D21518" s="146" t="s">
        <v>111</v>
      </c>
    </row>
    <row r="21519" spans="1:19" ht="11.25" thickBot="1" x14ac:dyDescent="0.2">
      <c r="A21519" s="107">
        <v>1</v>
      </c>
      <c r="B21519" s="132">
        <v>0.5556712962962963</v>
      </c>
      <c r="C21519" s="108">
        <v>6.0000000000000001E-3</v>
      </c>
      <c r="D21519" s="141" t="s">
        <v>14500</v>
      </c>
    </row>
    <row r="21520" spans="1:19" ht="11.25" thickBot="1" x14ac:dyDescent="0.2">
      <c r="A21520" s="112"/>
    </row>
    <row r="21521" spans="1:19" ht="11.25" thickBot="1" x14ac:dyDescent="0.2">
      <c r="A21521" s="135" t="s">
        <v>362</v>
      </c>
      <c r="B21521" s="112"/>
      <c r="C21521" s="136">
        <v>6.0000000000000001E-3</v>
      </c>
      <c r="D21521" s="141" t="s">
        <v>14501</v>
      </c>
    </row>
    <row r="21522" spans="1:19" ht="11.25" thickBot="1" x14ac:dyDescent="0.2">
      <c r="A21522" s="112"/>
    </row>
    <row r="21523" spans="1:19" ht="11.25" thickBot="1" x14ac:dyDescent="0.2">
      <c r="A21523" s="138" t="s">
        <v>364</v>
      </c>
      <c r="B21523" s="112"/>
      <c r="C21523" s="136">
        <v>0</v>
      </c>
      <c r="D21523" s="141" t="s">
        <v>14501</v>
      </c>
    </row>
    <row r="21524" spans="1:19" ht="11.25" thickBot="1" x14ac:dyDescent="0.2">
      <c r="A21524" s="112"/>
    </row>
    <row r="21525" spans="1:19" ht="11.25" thickBot="1" x14ac:dyDescent="0.2">
      <c r="A21525" s="139" t="s">
        <v>366</v>
      </c>
      <c r="B21525" s="112"/>
      <c r="C21525" s="136">
        <v>0</v>
      </c>
      <c r="D21525" s="141" t="s">
        <v>14501</v>
      </c>
    </row>
    <row r="21526" spans="1:19" ht="10.5" x14ac:dyDescent="0.15">
      <c r="A21526" s="112"/>
    </row>
    <row r="21527" spans="1:19" x14ac:dyDescent="0.15">
      <c r="A21527" s="129"/>
      <c r="B21527" s="86" t="s">
        <v>1881</v>
      </c>
    </row>
    <row r="21528" spans="1:19" ht="9.75" thickBot="1" x14ac:dyDescent="0.2">
      <c r="A21528" s="81" t="s">
        <v>356</v>
      </c>
    </row>
    <row r="21529" spans="1:19" ht="11.25" thickBot="1" x14ac:dyDescent="0.2">
      <c r="A21529" s="106" t="s">
        <v>357</v>
      </c>
      <c r="B21529" s="106" t="s">
        <v>358</v>
      </c>
      <c r="C21529" s="146" t="s">
        <v>14494</v>
      </c>
      <c r="D21529" s="146" t="s">
        <v>14495</v>
      </c>
      <c r="E21529" s="146" t="s">
        <v>14496</v>
      </c>
      <c r="F21529" s="146" t="s">
        <v>0</v>
      </c>
      <c r="G21529" s="146" t="s">
        <v>1</v>
      </c>
      <c r="H21529" s="146" t="s">
        <v>2</v>
      </c>
      <c r="I21529" s="146" t="s">
        <v>14497</v>
      </c>
      <c r="J21529" s="146" t="s">
        <v>3</v>
      </c>
      <c r="K21529" s="146" t="s">
        <v>14498</v>
      </c>
      <c r="L21529" s="146" t="s">
        <v>7</v>
      </c>
      <c r="M21529" s="146" t="s">
        <v>14499</v>
      </c>
      <c r="N21529" s="146" t="s">
        <v>10</v>
      </c>
      <c r="O21529" s="146" t="s">
        <v>11</v>
      </c>
      <c r="P21529" s="146" t="s">
        <v>12</v>
      </c>
      <c r="Q21529" s="146" t="s">
        <v>13</v>
      </c>
      <c r="R21529" s="146" t="s">
        <v>14</v>
      </c>
      <c r="S21529" s="146" t="s">
        <v>15</v>
      </c>
    </row>
    <row r="21530" spans="1:19" ht="11.25" thickBot="1" x14ac:dyDescent="0.2">
      <c r="A21530" s="112"/>
      <c r="B21530" s="112"/>
      <c r="C21530" s="146" t="s">
        <v>111</v>
      </c>
      <c r="D21530" s="146" t="s">
        <v>111</v>
      </c>
      <c r="E21530" s="146" t="s">
        <v>111</v>
      </c>
      <c r="F21530" s="146" t="s">
        <v>111</v>
      </c>
      <c r="G21530" s="146" t="s">
        <v>111</v>
      </c>
      <c r="H21530" s="146" t="s">
        <v>111</v>
      </c>
      <c r="I21530" s="146" t="s">
        <v>111</v>
      </c>
      <c r="J21530" s="146" t="s">
        <v>111</v>
      </c>
      <c r="K21530" s="146" t="s">
        <v>111</v>
      </c>
      <c r="L21530" s="146" t="s">
        <v>111</v>
      </c>
      <c r="M21530" s="146" t="s">
        <v>111</v>
      </c>
      <c r="N21530" s="146" t="s">
        <v>111</v>
      </c>
      <c r="O21530" s="146" t="s">
        <v>111</v>
      </c>
      <c r="P21530" s="146" t="s">
        <v>111</v>
      </c>
      <c r="Q21530" s="146" t="s">
        <v>111</v>
      </c>
      <c r="R21530" s="146" t="s">
        <v>111</v>
      </c>
      <c r="S21530" s="146" t="s">
        <v>111</v>
      </c>
    </row>
    <row r="21531" spans="1:19" ht="11.25" thickBot="1" x14ac:dyDescent="0.2">
      <c r="A21531" s="107">
        <v>1</v>
      </c>
      <c r="B21531" s="132">
        <v>0.56079861111111107</v>
      </c>
      <c r="C21531" s="141" t="s">
        <v>14500</v>
      </c>
      <c r="D21531" s="141" t="s">
        <v>14500</v>
      </c>
      <c r="E21531" s="108">
        <v>2E-3</v>
      </c>
      <c r="F21531" s="108">
        <v>3.7999999999999999E-2</v>
      </c>
      <c r="G21531" s="108">
        <v>0.29599999999999999</v>
      </c>
      <c r="H21531" s="108">
        <v>5.0000000000000001E-3</v>
      </c>
      <c r="I21531" s="108">
        <v>1E-3</v>
      </c>
      <c r="J21531" s="108">
        <v>4.9000000000000002E-2</v>
      </c>
      <c r="K21531" s="108">
        <v>3.8479999999999999</v>
      </c>
      <c r="L21531" s="133">
        <v>0.71014999999999995</v>
      </c>
      <c r="M21531" s="108">
        <v>2.3E-2</v>
      </c>
      <c r="N21531" s="108">
        <v>-1E-3</v>
      </c>
      <c r="O21531" s="108">
        <v>2E-3</v>
      </c>
      <c r="P21531" s="108">
        <v>0.13900000000000001</v>
      </c>
      <c r="Q21531" s="108">
        <v>1.113</v>
      </c>
      <c r="R21531" s="108">
        <v>2E-3</v>
      </c>
      <c r="S21531" s="108">
        <v>3.6999999999999998E-2</v>
      </c>
    </row>
    <row r="21532" spans="1:19" ht="11.25" thickBot="1" x14ac:dyDescent="0.2">
      <c r="A21532" s="112"/>
    </row>
    <row r="21533" spans="1:19" ht="11.25" thickBot="1" x14ac:dyDescent="0.2">
      <c r="A21533" s="135" t="s">
        <v>362</v>
      </c>
      <c r="B21533" s="112"/>
      <c r="C21533" s="141" t="s">
        <v>14501</v>
      </c>
      <c r="D21533" s="141" t="s">
        <v>14501</v>
      </c>
      <c r="E21533" s="136">
        <v>2E-3</v>
      </c>
      <c r="F21533" s="136">
        <v>3.7999999999999999E-2</v>
      </c>
      <c r="G21533" s="136">
        <v>0.29599999999999999</v>
      </c>
      <c r="H21533" s="136">
        <v>5.0000000000000001E-3</v>
      </c>
      <c r="I21533" s="136">
        <v>1E-3</v>
      </c>
      <c r="J21533" s="136">
        <v>4.9000000000000002E-2</v>
      </c>
      <c r="K21533" s="136">
        <v>3.8479999999999999</v>
      </c>
      <c r="L21533" s="137">
        <v>0.71014999999999995</v>
      </c>
      <c r="M21533" s="136">
        <v>2.3E-2</v>
      </c>
      <c r="N21533" s="136">
        <v>-1E-3</v>
      </c>
      <c r="O21533" s="136">
        <v>2E-3</v>
      </c>
      <c r="P21533" s="136">
        <v>0.13900000000000001</v>
      </c>
      <c r="Q21533" s="136">
        <v>1.113</v>
      </c>
      <c r="R21533" s="136">
        <v>2E-3</v>
      </c>
      <c r="S21533" s="136">
        <v>3.6999999999999998E-2</v>
      </c>
    </row>
    <row r="21534" spans="1:19" ht="11.25" thickBot="1" x14ac:dyDescent="0.2">
      <c r="A21534" s="112"/>
    </row>
    <row r="21535" spans="1:19" ht="11.25" thickBot="1" x14ac:dyDescent="0.2">
      <c r="A21535" s="138" t="s">
        <v>364</v>
      </c>
      <c r="B21535" s="112"/>
      <c r="C21535" s="141" t="s">
        <v>14501</v>
      </c>
      <c r="D21535" s="141" t="s">
        <v>14501</v>
      </c>
      <c r="E21535" s="136">
        <v>0</v>
      </c>
      <c r="F21535" s="136">
        <v>0</v>
      </c>
      <c r="G21535" s="136">
        <v>0</v>
      </c>
      <c r="H21535" s="136">
        <v>0</v>
      </c>
      <c r="I21535" s="136">
        <v>0</v>
      </c>
      <c r="J21535" s="136">
        <v>0</v>
      </c>
      <c r="K21535" s="136">
        <v>0</v>
      </c>
      <c r="L21535" s="140" t="s">
        <v>3713</v>
      </c>
      <c r="M21535" s="136">
        <v>0</v>
      </c>
      <c r="N21535" s="136">
        <v>0</v>
      </c>
      <c r="O21535" s="136">
        <v>0</v>
      </c>
      <c r="P21535" s="136">
        <v>0</v>
      </c>
      <c r="Q21535" s="136">
        <v>0</v>
      </c>
      <c r="R21535" s="136">
        <v>0</v>
      </c>
      <c r="S21535" s="136">
        <v>0</v>
      </c>
    </row>
    <row r="21536" spans="1:19" ht="11.25" thickBot="1" x14ac:dyDescent="0.2">
      <c r="A21536" s="112"/>
    </row>
    <row r="21537" spans="1:19" ht="11.25" thickBot="1" x14ac:dyDescent="0.2">
      <c r="A21537" s="139" t="s">
        <v>366</v>
      </c>
      <c r="B21537" s="112"/>
      <c r="C21537" s="141" t="s">
        <v>14501</v>
      </c>
      <c r="D21537" s="141" t="s">
        <v>14501</v>
      </c>
      <c r="E21537" s="136">
        <v>0</v>
      </c>
      <c r="F21537" s="136">
        <v>0</v>
      </c>
      <c r="G21537" s="136">
        <v>0</v>
      </c>
      <c r="H21537" s="136">
        <v>0</v>
      </c>
      <c r="I21537" s="136">
        <v>0</v>
      </c>
      <c r="J21537" s="136">
        <v>0</v>
      </c>
      <c r="K21537" s="136">
        <v>0</v>
      </c>
      <c r="L21537" s="140" t="s">
        <v>3713</v>
      </c>
      <c r="M21537" s="136">
        <v>0</v>
      </c>
      <c r="N21537" s="136">
        <v>0</v>
      </c>
      <c r="O21537" s="136">
        <v>0</v>
      </c>
      <c r="P21537" s="136">
        <v>0</v>
      </c>
      <c r="Q21537" s="136">
        <v>0</v>
      </c>
      <c r="R21537" s="136">
        <v>0</v>
      </c>
      <c r="S21537" s="136">
        <v>0</v>
      </c>
    </row>
    <row r="21538" spans="1:19" ht="11.25" thickBot="1" x14ac:dyDescent="0.2">
      <c r="A21538" s="112"/>
    </row>
    <row r="21539" spans="1:19" ht="11.25" thickBot="1" x14ac:dyDescent="0.2">
      <c r="A21539" s="106" t="s">
        <v>357</v>
      </c>
      <c r="B21539" s="106" t="s">
        <v>358</v>
      </c>
      <c r="C21539" s="146" t="s">
        <v>16</v>
      </c>
      <c r="D21539" s="146" t="s">
        <v>14502</v>
      </c>
      <c r="E21539" s="146" t="s">
        <v>14503</v>
      </c>
      <c r="F21539" s="146" t="s">
        <v>20</v>
      </c>
      <c r="G21539" s="146" t="s">
        <v>21</v>
      </c>
      <c r="H21539" s="146" t="s">
        <v>22</v>
      </c>
      <c r="I21539" s="146" t="s">
        <v>23</v>
      </c>
      <c r="J21539" s="146" t="s">
        <v>24</v>
      </c>
      <c r="K21539" s="146" t="s">
        <v>26</v>
      </c>
      <c r="L21539" s="146" t="s">
        <v>14504</v>
      </c>
      <c r="M21539" s="146" t="s">
        <v>27</v>
      </c>
      <c r="N21539" s="146" t="s">
        <v>28</v>
      </c>
      <c r="O21539" s="146" t="s">
        <v>29</v>
      </c>
      <c r="P21539" s="146" t="s">
        <v>30</v>
      </c>
      <c r="Q21539" s="146" t="s">
        <v>14505</v>
      </c>
      <c r="R21539" s="146" t="s">
        <v>32</v>
      </c>
      <c r="S21539" s="146" t="s">
        <v>33</v>
      </c>
    </row>
    <row r="21540" spans="1:19" ht="11.25" thickBot="1" x14ac:dyDescent="0.2">
      <c r="A21540" s="112"/>
      <c r="B21540" s="112"/>
      <c r="C21540" s="146" t="s">
        <v>111</v>
      </c>
      <c r="D21540" s="146" t="s">
        <v>111</v>
      </c>
      <c r="E21540" s="146" t="s">
        <v>111</v>
      </c>
      <c r="F21540" s="146" t="s">
        <v>111</v>
      </c>
      <c r="G21540" s="146" t="s">
        <v>111</v>
      </c>
      <c r="H21540" s="146" t="s">
        <v>111</v>
      </c>
      <c r="I21540" s="146" t="s">
        <v>111</v>
      </c>
      <c r="J21540" s="146" t="s">
        <v>111</v>
      </c>
      <c r="K21540" s="146" t="s">
        <v>111</v>
      </c>
      <c r="L21540" s="146" t="s">
        <v>111</v>
      </c>
      <c r="M21540" s="146" t="s">
        <v>111</v>
      </c>
      <c r="N21540" s="146" t="s">
        <v>111</v>
      </c>
      <c r="O21540" s="146" t="s">
        <v>111</v>
      </c>
      <c r="P21540" s="146" t="s">
        <v>111</v>
      </c>
      <c r="Q21540" s="146" t="s">
        <v>111</v>
      </c>
      <c r="R21540" s="146" t="s">
        <v>111</v>
      </c>
      <c r="S21540" s="146" t="s">
        <v>111</v>
      </c>
    </row>
    <row r="21541" spans="1:19" ht="11.25" thickBot="1" x14ac:dyDescent="0.2">
      <c r="A21541" s="107">
        <v>1</v>
      </c>
      <c r="B21541" s="132">
        <v>0.56079861111111107</v>
      </c>
      <c r="C21541" s="108">
        <v>0.53900000000000003</v>
      </c>
      <c r="D21541" s="108">
        <v>0.156</v>
      </c>
      <c r="E21541" s="141" t="s">
        <v>14500</v>
      </c>
      <c r="F21541" s="133">
        <v>0.61450000000000005</v>
      </c>
      <c r="G21541" s="141" t="s">
        <v>14512</v>
      </c>
      <c r="H21541" s="141" t="s">
        <v>14513</v>
      </c>
      <c r="I21541" s="108">
        <v>0.06</v>
      </c>
      <c r="J21541" s="108">
        <v>0.68200000000000005</v>
      </c>
      <c r="K21541" s="133">
        <v>0.60663</v>
      </c>
      <c r="L21541" s="108">
        <v>1.4999999999999999E-2</v>
      </c>
      <c r="M21541" s="108">
        <v>1E-3</v>
      </c>
      <c r="N21541" s="108">
        <v>0.02</v>
      </c>
      <c r="O21541" s="141" t="s">
        <v>14500</v>
      </c>
      <c r="P21541" s="141" t="s">
        <v>14500</v>
      </c>
      <c r="Q21541" s="108">
        <v>-1.9E-2</v>
      </c>
      <c r="R21541" s="108">
        <v>3.0000000000000001E-3</v>
      </c>
      <c r="S21541" s="108">
        <v>6.0000000000000001E-3</v>
      </c>
    </row>
    <row r="21542" spans="1:19" ht="11.25" thickBot="1" x14ac:dyDescent="0.2">
      <c r="A21542" s="112"/>
    </row>
    <row r="21543" spans="1:19" ht="11.25" thickBot="1" x14ac:dyDescent="0.2">
      <c r="A21543" s="135" t="s">
        <v>362</v>
      </c>
      <c r="B21543" s="112"/>
      <c r="C21543" s="136">
        <v>0.53900000000000003</v>
      </c>
      <c r="D21543" s="136">
        <v>0.156</v>
      </c>
      <c r="E21543" s="141" t="s">
        <v>14501</v>
      </c>
      <c r="F21543" s="137">
        <v>0.61450000000000005</v>
      </c>
      <c r="G21543" s="141" t="s">
        <v>14514</v>
      </c>
      <c r="H21543" s="141" t="s">
        <v>14515</v>
      </c>
      <c r="I21543" s="136">
        <v>0.06</v>
      </c>
      <c r="J21543" s="136">
        <v>0.68200000000000005</v>
      </c>
      <c r="K21543" s="137">
        <v>0.60663</v>
      </c>
      <c r="L21543" s="136">
        <v>1.4999999999999999E-2</v>
      </c>
      <c r="M21543" s="136">
        <v>1E-3</v>
      </c>
      <c r="N21543" s="136">
        <v>0.02</v>
      </c>
      <c r="O21543" s="141" t="s">
        <v>14501</v>
      </c>
      <c r="P21543" s="141" t="s">
        <v>14501</v>
      </c>
      <c r="Q21543" s="136">
        <v>-1.9E-2</v>
      </c>
      <c r="R21543" s="136">
        <v>3.0000000000000001E-3</v>
      </c>
      <c r="S21543" s="136">
        <v>6.0000000000000001E-3</v>
      </c>
    </row>
    <row r="21544" spans="1:19" ht="11.25" thickBot="1" x14ac:dyDescent="0.2">
      <c r="A21544" s="112"/>
    </row>
    <row r="21545" spans="1:19" ht="11.25" thickBot="1" x14ac:dyDescent="0.2">
      <c r="A21545" s="138" t="s">
        <v>364</v>
      </c>
      <c r="B21545" s="112"/>
      <c r="C21545" s="136">
        <v>0</v>
      </c>
      <c r="D21545" s="136">
        <v>0</v>
      </c>
      <c r="E21545" s="141" t="s">
        <v>14501</v>
      </c>
      <c r="F21545" s="140" t="s">
        <v>3713</v>
      </c>
      <c r="G21545" s="141" t="s">
        <v>14501</v>
      </c>
      <c r="H21545" s="141" t="s">
        <v>14501</v>
      </c>
      <c r="I21545" s="136">
        <v>0</v>
      </c>
      <c r="J21545" s="136">
        <v>0</v>
      </c>
      <c r="K21545" s="140" t="s">
        <v>3713</v>
      </c>
      <c r="L21545" s="136">
        <v>0</v>
      </c>
      <c r="M21545" s="136">
        <v>0</v>
      </c>
      <c r="N21545" s="136">
        <v>0</v>
      </c>
      <c r="O21545" s="141" t="s">
        <v>14501</v>
      </c>
      <c r="P21545" s="141" t="s">
        <v>14501</v>
      </c>
      <c r="Q21545" s="136">
        <v>0</v>
      </c>
      <c r="R21545" s="136">
        <v>0</v>
      </c>
      <c r="S21545" s="136">
        <v>0</v>
      </c>
    </row>
    <row r="21546" spans="1:19" ht="11.25" thickBot="1" x14ac:dyDescent="0.2">
      <c r="A21546" s="112"/>
    </row>
    <row r="21547" spans="1:19" ht="11.25" thickBot="1" x14ac:dyDescent="0.2">
      <c r="A21547" s="139" t="s">
        <v>366</v>
      </c>
      <c r="B21547" s="112"/>
      <c r="C21547" s="136">
        <v>0</v>
      </c>
      <c r="D21547" s="136">
        <v>0</v>
      </c>
      <c r="E21547" s="141" t="s">
        <v>14501</v>
      </c>
      <c r="F21547" s="140" t="s">
        <v>3713</v>
      </c>
      <c r="G21547" s="141" t="s">
        <v>14501</v>
      </c>
      <c r="H21547" s="141" t="s">
        <v>14501</v>
      </c>
      <c r="I21547" s="136">
        <v>0</v>
      </c>
      <c r="J21547" s="136">
        <v>0</v>
      </c>
      <c r="K21547" s="140" t="s">
        <v>3713</v>
      </c>
      <c r="L21547" s="136">
        <v>0</v>
      </c>
      <c r="M21547" s="136">
        <v>0</v>
      </c>
      <c r="N21547" s="136">
        <v>0</v>
      </c>
      <c r="O21547" s="141" t="s">
        <v>14501</v>
      </c>
      <c r="P21547" s="141" t="s">
        <v>14501</v>
      </c>
      <c r="Q21547" s="136">
        <v>0</v>
      </c>
      <c r="R21547" s="136">
        <v>0</v>
      </c>
      <c r="S21547" s="136">
        <v>0</v>
      </c>
    </row>
    <row r="21548" spans="1:19" ht="11.25" thickBot="1" x14ac:dyDescent="0.2">
      <c r="A21548" s="112"/>
    </row>
    <row r="21549" spans="1:19" ht="11.25" thickBot="1" x14ac:dyDescent="0.2">
      <c r="A21549" s="106" t="s">
        <v>357</v>
      </c>
      <c r="B21549" s="106" t="s">
        <v>358</v>
      </c>
      <c r="C21549" s="146" t="s">
        <v>35</v>
      </c>
      <c r="D21549" s="146" t="s">
        <v>36</v>
      </c>
      <c r="E21549" s="146" t="s">
        <v>14506</v>
      </c>
      <c r="F21549" s="146" t="s">
        <v>38</v>
      </c>
      <c r="G21549" s="146" t="s">
        <v>39</v>
      </c>
      <c r="H21549" s="146" t="s">
        <v>41</v>
      </c>
      <c r="I21549" s="146" t="s">
        <v>42</v>
      </c>
      <c r="J21549" s="146" t="s">
        <v>43</v>
      </c>
      <c r="K21549" s="146" t="s">
        <v>44</v>
      </c>
      <c r="L21549" s="146" t="s">
        <v>45</v>
      </c>
      <c r="M21549" s="146" t="s">
        <v>46</v>
      </c>
      <c r="N21549" s="146" t="s">
        <v>47</v>
      </c>
      <c r="O21549" s="146" t="s">
        <v>48</v>
      </c>
      <c r="P21549" s="146" t="s">
        <v>49</v>
      </c>
      <c r="Q21549" s="146" t="s">
        <v>50</v>
      </c>
      <c r="R21549" s="146" t="s">
        <v>51</v>
      </c>
      <c r="S21549" s="146" t="s">
        <v>52</v>
      </c>
    </row>
    <row r="21550" spans="1:19" ht="11.25" thickBot="1" x14ac:dyDescent="0.2">
      <c r="A21550" s="112"/>
      <c r="B21550" s="112"/>
      <c r="C21550" s="146" t="s">
        <v>111</v>
      </c>
      <c r="D21550" s="146" t="s">
        <v>111</v>
      </c>
      <c r="E21550" s="146" t="s">
        <v>111</v>
      </c>
      <c r="F21550" s="146" t="s">
        <v>111</v>
      </c>
      <c r="G21550" s="146" t="s">
        <v>111</v>
      </c>
      <c r="H21550" s="146" t="s">
        <v>111</v>
      </c>
      <c r="I21550" s="146" t="s">
        <v>111</v>
      </c>
      <c r="J21550" s="146" t="s">
        <v>111</v>
      </c>
      <c r="K21550" s="146" t="s">
        <v>111</v>
      </c>
      <c r="L21550" s="146" t="s">
        <v>111</v>
      </c>
      <c r="M21550" s="146" t="s">
        <v>111</v>
      </c>
      <c r="N21550" s="146" t="s">
        <v>111</v>
      </c>
      <c r="O21550" s="146" t="s">
        <v>111</v>
      </c>
      <c r="P21550" s="146" t="s">
        <v>111</v>
      </c>
      <c r="Q21550" s="146" t="s">
        <v>111</v>
      </c>
      <c r="R21550" s="146" t="s">
        <v>111</v>
      </c>
      <c r="S21550" s="146" t="s">
        <v>111</v>
      </c>
    </row>
    <row r="21551" spans="1:19" ht="11.25" thickBot="1" x14ac:dyDescent="0.2">
      <c r="A21551" s="107">
        <v>1</v>
      </c>
      <c r="B21551" s="132">
        <v>0.56079861111111107</v>
      </c>
      <c r="C21551" s="133">
        <v>0.50271999999999994</v>
      </c>
      <c r="D21551" s="108">
        <v>9.2999999999999999E-2</v>
      </c>
      <c r="E21551" s="108">
        <v>8.0000000000000002E-3</v>
      </c>
      <c r="F21551" s="141" t="s">
        <v>14500</v>
      </c>
      <c r="G21551" s="108">
        <v>1.4E-2</v>
      </c>
      <c r="H21551" s="108">
        <v>1.208</v>
      </c>
      <c r="I21551" s="108">
        <v>2.5000000000000001E-2</v>
      </c>
      <c r="J21551" s="108">
        <v>6.4000000000000001E-2</v>
      </c>
      <c r="K21551" s="108">
        <v>5.0000000000000001E-3</v>
      </c>
      <c r="L21551" s="108">
        <v>3.5000000000000003E-2</v>
      </c>
      <c r="M21551" s="108">
        <v>0.01</v>
      </c>
      <c r="N21551" s="108">
        <v>2E-3</v>
      </c>
      <c r="O21551" s="108">
        <v>6.0000000000000001E-3</v>
      </c>
      <c r="P21551" s="108">
        <v>3.0000000000000001E-3</v>
      </c>
      <c r="Q21551" s="108">
        <v>4.0000000000000001E-3</v>
      </c>
      <c r="R21551" s="108">
        <v>2E-3</v>
      </c>
      <c r="S21551" s="108">
        <v>4.0000000000000001E-3</v>
      </c>
    </row>
    <row r="21552" spans="1:19" ht="11.25" thickBot="1" x14ac:dyDescent="0.2">
      <c r="A21552" s="112"/>
    </row>
    <row r="21553" spans="1:19" ht="11.25" thickBot="1" x14ac:dyDescent="0.2">
      <c r="A21553" s="135" t="s">
        <v>362</v>
      </c>
      <c r="B21553" s="112"/>
      <c r="C21553" s="137">
        <v>0.50271999999999994</v>
      </c>
      <c r="D21553" s="136">
        <v>9.2999999999999999E-2</v>
      </c>
      <c r="E21553" s="136">
        <v>8.0000000000000002E-3</v>
      </c>
      <c r="F21553" s="141" t="s">
        <v>14501</v>
      </c>
      <c r="G21553" s="136">
        <v>1.4E-2</v>
      </c>
      <c r="H21553" s="136">
        <v>1.208</v>
      </c>
      <c r="I21553" s="136">
        <v>2.5000000000000001E-2</v>
      </c>
      <c r="J21553" s="136">
        <v>6.4000000000000001E-2</v>
      </c>
      <c r="K21553" s="136">
        <v>5.0000000000000001E-3</v>
      </c>
      <c r="L21553" s="136">
        <v>3.5000000000000003E-2</v>
      </c>
      <c r="M21553" s="136">
        <v>0.01</v>
      </c>
      <c r="N21553" s="136">
        <v>2E-3</v>
      </c>
      <c r="O21553" s="136">
        <v>6.0000000000000001E-3</v>
      </c>
      <c r="P21553" s="136">
        <v>3.0000000000000001E-3</v>
      </c>
      <c r="Q21553" s="136">
        <v>4.0000000000000001E-3</v>
      </c>
      <c r="R21553" s="136">
        <v>2E-3</v>
      </c>
      <c r="S21553" s="136">
        <v>4.0000000000000001E-3</v>
      </c>
    </row>
    <row r="21554" spans="1:19" ht="11.25" thickBot="1" x14ac:dyDescent="0.2">
      <c r="A21554" s="112"/>
    </row>
    <row r="21555" spans="1:19" ht="11.25" thickBot="1" x14ac:dyDescent="0.2">
      <c r="A21555" s="138" t="s">
        <v>364</v>
      </c>
      <c r="B21555" s="112"/>
      <c r="C21555" s="140" t="s">
        <v>3713</v>
      </c>
      <c r="D21555" s="136">
        <v>0</v>
      </c>
      <c r="E21555" s="136">
        <v>0</v>
      </c>
      <c r="F21555" s="141" t="s">
        <v>14501</v>
      </c>
      <c r="G21555" s="136">
        <v>0</v>
      </c>
      <c r="H21555" s="136">
        <v>0</v>
      </c>
      <c r="I21555" s="136">
        <v>0</v>
      </c>
      <c r="J21555" s="136">
        <v>0</v>
      </c>
      <c r="K21555" s="136">
        <v>0</v>
      </c>
      <c r="L21555" s="136">
        <v>0</v>
      </c>
      <c r="M21555" s="136">
        <v>0</v>
      </c>
      <c r="N21555" s="136">
        <v>0</v>
      </c>
      <c r="O21555" s="136">
        <v>0</v>
      </c>
      <c r="P21555" s="136">
        <v>0</v>
      </c>
      <c r="Q21555" s="136">
        <v>0</v>
      </c>
      <c r="R21555" s="136">
        <v>0</v>
      </c>
      <c r="S21555" s="136">
        <v>0</v>
      </c>
    </row>
    <row r="21556" spans="1:19" ht="11.25" thickBot="1" x14ac:dyDescent="0.2">
      <c r="A21556" s="112"/>
    </row>
    <row r="21557" spans="1:19" ht="11.25" thickBot="1" x14ac:dyDescent="0.2">
      <c r="A21557" s="139" t="s">
        <v>366</v>
      </c>
      <c r="B21557" s="112"/>
      <c r="C21557" s="140" t="s">
        <v>3713</v>
      </c>
      <c r="D21557" s="136">
        <v>0</v>
      </c>
      <c r="E21557" s="136">
        <v>0</v>
      </c>
      <c r="F21557" s="141" t="s">
        <v>14501</v>
      </c>
      <c r="G21557" s="136">
        <v>0</v>
      </c>
      <c r="H21557" s="136">
        <v>0</v>
      </c>
      <c r="I21557" s="136">
        <v>0</v>
      </c>
      <c r="J21557" s="136">
        <v>0</v>
      </c>
      <c r="K21557" s="136">
        <v>0</v>
      </c>
      <c r="L21557" s="136">
        <v>0</v>
      </c>
      <c r="M21557" s="136">
        <v>0</v>
      </c>
      <c r="N21557" s="136">
        <v>0</v>
      </c>
      <c r="O21557" s="136">
        <v>0</v>
      </c>
      <c r="P21557" s="136">
        <v>0</v>
      </c>
      <c r="Q21557" s="136">
        <v>0</v>
      </c>
      <c r="R21557" s="136">
        <v>0</v>
      </c>
      <c r="S21557" s="136">
        <v>0</v>
      </c>
    </row>
    <row r="21558" spans="1:19" ht="11.25" thickBot="1" x14ac:dyDescent="0.2">
      <c r="A21558" s="112"/>
    </row>
    <row r="21559" spans="1:19" ht="11.25" thickBot="1" x14ac:dyDescent="0.2">
      <c r="A21559" s="106" t="s">
        <v>357</v>
      </c>
      <c r="B21559" s="106" t="s">
        <v>358</v>
      </c>
      <c r="C21559" s="146" t="s">
        <v>53</v>
      </c>
      <c r="D21559" s="146" t="s">
        <v>54</v>
      </c>
      <c r="E21559" s="146" t="s">
        <v>55</v>
      </c>
      <c r="F21559" s="146" t="s">
        <v>56</v>
      </c>
      <c r="G21559" s="146" t="s">
        <v>14507</v>
      </c>
      <c r="H21559" s="146" t="s">
        <v>57</v>
      </c>
      <c r="I21559" s="146" t="s">
        <v>59</v>
      </c>
      <c r="J21559" s="146" t="s">
        <v>14508</v>
      </c>
      <c r="K21559" s="146" t="s">
        <v>60</v>
      </c>
      <c r="L21559" s="146" t="s">
        <v>61</v>
      </c>
      <c r="M21559" s="146" t="s">
        <v>62</v>
      </c>
      <c r="N21559" s="146" t="s">
        <v>14509</v>
      </c>
      <c r="O21559" s="146" t="s">
        <v>63</v>
      </c>
      <c r="P21559" s="146" t="s">
        <v>64</v>
      </c>
      <c r="Q21559" s="146" t="s">
        <v>66</v>
      </c>
      <c r="R21559" s="146" t="s">
        <v>14510</v>
      </c>
      <c r="S21559" s="146" t="s">
        <v>67</v>
      </c>
    </row>
    <row r="21560" spans="1:19" ht="11.25" thickBot="1" x14ac:dyDescent="0.2">
      <c r="A21560" s="112"/>
      <c r="B21560" s="112"/>
      <c r="C21560" s="146" t="s">
        <v>111</v>
      </c>
      <c r="D21560" s="146" t="s">
        <v>111</v>
      </c>
      <c r="E21560" s="146" t="s">
        <v>111</v>
      </c>
      <c r="F21560" s="146" t="s">
        <v>111</v>
      </c>
      <c r="G21560" s="146" t="s">
        <v>111</v>
      </c>
      <c r="H21560" s="146" t="s">
        <v>111</v>
      </c>
      <c r="I21560" s="146" t="s">
        <v>111</v>
      </c>
      <c r="J21560" s="146" t="s">
        <v>111</v>
      </c>
      <c r="K21560" s="146" t="s">
        <v>111</v>
      </c>
      <c r="L21560" s="146" t="s">
        <v>111</v>
      </c>
      <c r="M21560" s="146" t="s">
        <v>111</v>
      </c>
      <c r="N21560" s="146" t="s">
        <v>111</v>
      </c>
      <c r="O21560" s="146" t="s">
        <v>111</v>
      </c>
      <c r="P21560" s="146" t="s">
        <v>111</v>
      </c>
      <c r="Q21560" s="146" t="s">
        <v>111</v>
      </c>
      <c r="R21560" s="146" t="s">
        <v>111</v>
      </c>
      <c r="S21560" s="146" t="s">
        <v>111</v>
      </c>
    </row>
    <row r="21561" spans="1:19" ht="11.25" thickBot="1" x14ac:dyDescent="0.2">
      <c r="A21561" s="107">
        <v>1</v>
      </c>
      <c r="B21561" s="132">
        <v>0.56079861111111107</v>
      </c>
      <c r="C21561" s="108">
        <v>1E-3</v>
      </c>
      <c r="D21561" s="108">
        <v>1.0999999999999999E-2</v>
      </c>
      <c r="E21561" s="108">
        <v>1E-3</v>
      </c>
      <c r="F21561" s="141" t="s">
        <v>14500</v>
      </c>
      <c r="G21561" s="108">
        <v>1E-3</v>
      </c>
      <c r="H21561" s="108">
        <v>3.5999999999999997E-2</v>
      </c>
      <c r="I21561" s="108">
        <v>3.6999999999999998E-2</v>
      </c>
      <c r="J21561" s="141" t="s">
        <v>14518</v>
      </c>
      <c r="K21561" s="141" t="s">
        <v>14500</v>
      </c>
      <c r="L21561" s="141" t="s">
        <v>14500</v>
      </c>
      <c r="M21561" s="108">
        <v>8.0000000000000002E-3</v>
      </c>
      <c r="N21561" s="141" t="s">
        <v>14519</v>
      </c>
      <c r="O21561" s="108">
        <v>2E-3</v>
      </c>
      <c r="P21561" s="108">
        <v>0.25700000000000001</v>
      </c>
      <c r="Q21561" s="133">
        <v>0.41141</v>
      </c>
      <c r="R21561" s="141" t="s">
        <v>14500</v>
      </c>
      <c r="S21561" s="108">
        <v>1.4E-2</v>
      </c>
    </row>
    <row r="21562" spans="1:19" ht="11.25" thickBot="1" x14ac:dyDescent="0.2">
      <c r="A21562" s="112"/>
    </row>
    <row r="21563" spans="1:19" ht="11.25" thickBot="1" x14ac:dyDescent="0.2">
      <c r="A21563" s="135" t="s">
        <v>362</v>
      </c>
      <c r="B21563" s="112"/>
      <c r="C21563" s="136">
        <v>1E-3</v>
      </c>
      <c r="D21563" s="136">
        <v>1.0999999999999999E-2</v>
      </c>
      <c r="E21563" s="136">
        <v>1E-3</v>
      </c>
      <c r="F21563" s="141" t="s">
        <v>14501</v>
      </c>
      <c r="G21563" s="136">
        <v>1E-3</v>
      </c>
      <c r="H21563" s="136">
        <v>3.5999999999999997E-2</v>
      </c>
      <c r="I21563" s="136">
        <v>3.6999999999999998E-2</v>
      </c>
      <c r="J21563" s="141" t="s">
        <v>14520</v>
      </c>
      <c r="K21563" s="141" t="s">
        <v>14501</v>
      </c>
      <c r="L21563" s="141" t="s">
        <v>14501</v>
      </c>
      <c r="M21563" s="136">
        <v>8.0000000000000002E-3</v>
      </c>
      <c r="N21563" s="141" t="s">
        <v>14521</v>
      </c>
      <c r="O21563" s="136">
        <v>2E-3</v>
      </c>
      <c r="P21563" s="136">
        <v>0.25700000000000001</v>
      </c>
      <c r="Q21563" s="137">
        <v>0.41141</v>
      </c>
      <c r="R21563" s="141" t="s">
        <v>14501</v>
      </c>
      <c r="S21563" s="136">
        <v>1.4E-2</v>
      </c>
    </row>
    <row r="21564" spans="1:19" ht="11.25" thickBot="1" x14ac:dyDescent="0.2">
      <c r="A21564" s="112"/>
    </row>
    <row r="21565" spans="1:19" ht="11.25" thickBot="1" x14ac:dyDescent="0.2">
      <c r="A21565" s="138" t="s">
        <v>364</v>
      </c>
      <c r="B21565" s="112"/>
      <c r="C21565" s="136">
        <v>0</v>
      </c>
      <c r="D21565" s="136">
        <v>0</v>
      </c>
      <c r="E21565" s="136">
        <v>0</v>
      </c>
      <c r="F21565" s="141" t="s">
        <v>14501</v>
      </c>
      <c r="G21565" s="136">
        <v>0</v>
      </c>
      <c r="H21565" s="136">
        <v>0</v>
      </c>
      <c r="I21565" s="136">
        <v>0</v>
      </c>
      <c r="J21565" s="141" t="s">
        <v>14501</v>
      </c>
      <c r="K21565" s="141" t="s">
        <v>14501</v>
      </c>
      <c r="L21565" s="141" t="s">
        <v>14501</v>
      </c>
      <c r="M21565" s="136">
        <v>0</v>
      </c>
      <c r="N21565" s="141" t="s">
        <v>14501</v>
      </c>
      <c r="O21565" s="136">
        <v>0</v>
      </c>
      <c r="P21565" s="136">
        <v>0</v>
      </c>
      <c r="Q21565" s="140" t="s">
        <v>3713</v>
      </c>
      <c r="R21565" s="141" t="s">
        <v>14501</v>
      </c>
      <c r="S21565" s="136">
        <v>0</v>
      </c>
    </row>
    <row r="21566" spans="1:19" ht="11.25" thickBot="1" x14ac:dyDescent="0.2">
      <c r="A21566" s="112"/>
    </row>
    <row r="21567" spans="1:19" ht="11.25" thickBot="1" x14ac:dyDescent="0.2">
      <c r="A21567" s="139" t="s">
        <v>366</v>
      </c>
      <c r="B21567" s="112"/>
      <c r="C21567" s="136">
        <v>0</v>
      </c>
      <c r="D21567" s="136">
        <v>0</v>
      </c>
      <c r="E21567" s="136">
        <v>0</v>
      </c>
      <c r="F21567" s="141" t="s">
        <v>14501</v>
      </c>
      <c r="G21567" s="136">
        <v>0</v>
      </c>
      <c r="H21567" s="136">
        <v>0</v>
      </c>
      <c r="I21567" s="136">
        <v>0</v>
      </c>
      <c r="J21567" s="141" t="s">
        <v>14501</v>
      </c>
      <c r="K21567" s="141" t="s">
        <v>14501</v>
      </c>
      <c r="L21567" s="141" t="s">
        <v>14501</v>
      </c>
      <c r="M21567" s="136">
        <v>0</v>
      </c>
      <c r="N21567" s="141" t="s">
        <v>14501</v>
      </c>
      <c r="O21567" s="136">
        <v>0</v>
      </c>
      <c r="P21567" s="136">
        <v>0</v>
      </c>
      <c r="Q21567" s="140" t="s">
        <v>3713</v>
      </c>
      <c r="R21567" s="141" t="s">
        <v>14501</v>
      </c>
      <c r="S21567" s="136">
        <v>0</v>
      </c>
    </row>
    <row r="21568" spans="1:19" ht="11.25" thickBot="1" x14ac:dyDescent="0.2">
      <c r="A21568" s="112"/>
    </row>
    <row r="21569" spans="1:19" ht="11.25" thickBot="1" x14ac:dyDescent="0.2">
      <c r="A21569" s="106" t="s">
        <v>357</v>
      </c>
      <c r="B21569" s="106" t="s">
        <v>358</v>
      </c>
      <c r="C21569" s="146" t="s">
        <v>68</v>
      </c>
      <c r="D21569" s="146" t="s">
        <v>14511</v>
      </c>
    </row>
    <row r="21570" spans="1:19" ht="11.25" thickBot="1" x14ac:dyDescent="0.2">
      <c r="A21570" s="112"/>
      <c r="B21570" s="112"/>
      <c r="C21570" s="146" t="s">
        <v>111</v>
      </c>
      <c r="D21570" s="146" t="s">
        <v>111</v>
      </c>
    </row>
    <row r="21571" spans="1:19" ht="11.25" thickBot="1" x14ac:dyDescent="0.2">
      <c r="A21571" s="107">
        <v>1</v>
      </c>
      <c r="B21571" s="132">
        <v>0.56079861111111107</v>
      </c>
      <c r="C21571" s="108">
        <v>3.0000000000000001E-3</v>
      </c>
      <c r="D21571" s="141" t="s">
        <v>14500</v>
      </c>
    </row>
    <row r="21572" spans="1:19" ht="11.25" thickBot="1" x14ac:dyDescent="0.2">
      <c r="A21572" s="112"/>
    </row>
    <row r="21573" spans="1:19" ht="11.25" thickBot="1" x14ac:dyDescent="0.2">
      <c r="A21573" s="135" t="s">
        <v>362</v>
      </c>
      <c r="B21573" s="112"/>
      <c r="C21573" s="136">
        <v>3.0000000000000001E-3</v>
      </c>
      <c r="D21573" s="141" t="s">
        <v>14501</v>
      </c>
    </row>
    <row r="21574" spans="1:19" ht="11.25" thickBot="1" x14ac:dyDescent="0.2">
      <c r="A21574" s="112"/>
    </row>
    <row r="21575" spans="1:19" ht="11.25" thickBot="1" x14ac:dyDescent="0.2">
      <c r="A21575" s="138" t="s">
        <v>364</v>
      </c>
      <c r="B21575" s="112"/>
      <c r="C21575" s="136">
        <v>0</v>
      </c>
      <c r="D21575" s="141" t="s">
        <v>14501</v>
      </c>
    </row>
    <row r="21576" spans="1:19" ht="11.25" thickBot="1" x14ac:dyDescent="0.2">
      <c r="A21576" s="112"/>
    </row>
    <row r="21577" spans="1:19" ht="11.25" thickBot="1" x14ac:dyDescent="0.2">
      <c r="A21577" s="139" t="s">
        <v>366</v>
      </c>
      <c r="B21577" s="112"/>
      <c r="C21577" s="136">
        <v>0</v>
      </c>
      <c r="D21577" s="141" t="s">
        <v>14501</v>
      </c>
    </row>
    <row r="21578" spans="1:19" ht="10.5" x14ac:dyDescent="0.15">
      <c r="A21578" s="112"/>
    </row>
    <row r="21579" spans="1:19" x14ac:dyDescent="0.15">
      <c r="A21579" s="129"/>
      <c r="B21579" s="86" t="s">
        <v>1952</v>
      </c>
    </row>
    <row r="21580" spans="1:19" ht="9.75" thickBot="1" x14ac:dyDescent="0.2">
      <c r="A21580" s="81" t="s">
        <v>356</v>
      </c>
    </row>
    <row r="21581" spans="1:19" ht="11.25" thickBot="1" x14ac:dyDescent="0.2">
      <c r="A21581" s="106" t="s">
        <v>357</v>
      </c>
      <c r="B21581" s="106" t="s">
        <v>358</v>
      </c>
      <c r="C21581" s="146" t="s">
        <v>14494</v>
      </c>
      <c r="D21581" s="146" t="s">
        <v>14495</v>
      </c>
      <c r="E21581" s="146" t="s">
        <v>14496</v>
      </c>
      <c r="F21581" s="146" t="s">
        <v>0</v>
      </c>
      <c r="G21581" s="146" t="s">
        <v>1</v>
      </c>
      <c r="H21581" s="146" t="s">
        <v>2</v>
      </c>
      <c r="I21581" s="146" t="s">
        <v>14497</v>
      </c>
      <c r="J21581" s="146" t="s">
        <v>3</v>
      </c>
      <c r="K21581" s="146" t="s">
        <v>14498</v>
      </c>
      <c r="L21581" s="146" t="s">
        <v>7</v>
      </c>
      <c r="M21581" s="146" t="s">
        <v>14499</v>
      </c>
      <c r="N21581" s="146" t="s">
        <v>10</v>
      </c>
      <c r="O21581" s="146" t="s">
        <v>11</v>
      </c>
      <c r="P21581" s="146" t="s">
        <v>12</v>
      </c>
      <c r="Q21581" s="146" t="s">
        <v>13</v>
      </c>
      <c r="R21581" s="146" t="s">
        <v>14</v>
      </c>
      <c r="S21581" s="146" t="s">
        <v>15</v>
      </c>
    </row>
    <row r="21582" spans="1:19" ht="11.25" thickBot="1" x14ac:dyDescent="0.2">
      <c r="A21582" s="112"/>
      <c r="B21582" s="112"/>
      <c r="C21582" s="146" t="s">
        <v>111</v>
      </c>
      <c r="D21582" s="146" t="s">
        <v>111</v>
      </c>
      <c r="E21582" s="146" t="s">
        <v>111</v>
      </c>
      <c r="F21582" s="146" t="s">
        <v>111</v>
      </c>
      <c r="G21582" s="146" t="s">
        <v>111</v>
      </c>
      <c r="H21582" s="146" t="s">
        <v>111</v>
      </c>
      <c r="I21582" s="146" t="s">
        <v>111</v>
      </c>
      <c r="J21582" s="146" t="s">
        <v>111</v>
      </c>
      <c r="K21582" s="146" t="s">
        <v>111</v>
      </c>
      <c r="L21582" s="146" t="s">
        <v>111</v>
      </c>
      <c r="M21582" s="146" t="s">
        <v>111</v>
      </c>
      <c r="N21582" s="146" t="s">
        <v>111</v>
      </c>
      <c r="O21582" s="146" t="s">
        <v>111</v>
      </c>
      <c r="P21582" s="146" t="s">
        <v>111</v>
      </c>
      <c r="Q21582" s="146" t="s">
        <v>111</v>
      </c>
      <c r="R21582" s="146" t="s">
        <v>111</v>
      </c>
      <c r="S21582" s="146" t="s">
        <v>111</v>
      </c>
    </row>
    <row r="21583" spans="1:19" ht="11.25" thickBot="1" x14ac:dyDescent="0.2">
      <c r="A21583" s="107">
        <v>1</v>
      </c>
      <c r="B21583" s="132">
        <v>0.56593749999999998</v>
      </c>
      <c r="C21583" s="141" t="s">
        <v>14500</v>
      </c>
      <c r="D21583" s="141" t="s">
        <v>14500</v>
      </c>
      <c r="E21583" s="108">
        <v>2E-3</v>
      </c>
      <c r="F21583" s="108">
        <v>7.0999999999999994E-2</v>
      </c>
      <c r="G21583" s="108">
        <v>0.32500000000000001</v>
      </c>
      <c r="H21583" s="108">
        <v>8.0000000000000002E-3</v>
      </c>
      <c r="I21583" s="108">
        <v>-0.03</v>
      </c>
      <c r="J21583" s="108">
        <v>6.6000000000000003E-2</v>
      </c>
      <c r="K21583" s="108">
        <v>0.17199999999999999</v>
      </c>
      <c r="L21583" s="133">
        <v>0.69794999999999996</v>
      </c>
      <c r="M21583" s="108">
        <v>3.6999999999999998E-2</v>
      </c>
      <c r="N21583" s="108">
        <v>-1E-3</v>
      </c>
      <c r="O21583" s="108">
        <v>3.0000000000000001E-3</v>
      </c>
      <c r="P21583" s="108">
        <v>0.13300000000000001</v>
      </c>
      <c r="Q21583" s="108">
        <v>1.351</v>
      </c>
      <c r="R21583" s="108">
        <v>3.0000000000000001E-3</v>
      </c>
      <c r="S21583" s="108">
        <v>0.03</v>
      </c>
    </row>
    <row r="21584" spans="1:19" ht="11.25" thickBot="1" x14ac:dyDescent="0.2">
      <c r="A21584" s="112"/>
    </row>
    <row r="21585" spans="1:19" ht="11.25" thickBot="1" x14ac:dyDescent="0.2">
      <c r="A21585" s="135" t="s">
        <v>362</v>
      </c>
      <c r="B21585" s="112"/>
      <c r="C21585" s="141" t="s">
        <v>14501</v>
      </c>
      <c r="D21585" s="141" t="s">
        <v>14501</v>
      </c>
      <c r="E21585" s="136">
        <v>2E-3</v>
      </c>
      <c r="F21585" s="136">
        <v>7.0999999999999994E-2</v>
      </c>
      <c r="G21585" s="136">
        <v>0.32500000000000001</v>
      </c>
      <c r="H21585" s="136">
        <v>8.0000000000000002E-3</v>
      </c>
      <c r="I21585" s="136">
        <v>-0.03</v>
      </c>
      <c r="J21585" s="136">
        <v>6.6000000000000003E-2</v>
      </c>
      <c r="K21585" s="136">
        <v>0.17199999999999999</v>
      </c>
      <c r="L21585" s="137">
        <v>0.69794999999999996</v>
      </c>
      <c r="M21585" s="136">
        <v>3.6999999999999998E-2</v>
      </c>
      <c r="N21585" s="136">
        <v>-1E-3</v>
      </c>
      <c r="O21585" s="136">
        <v>3.0000000000000001E-3</v>
      </c>
      <c r="P21585" s="136">
        <v>0.13300000000000001</v>
      </c>
      <c r="Q21585" s="136">
        <v>1.351</v>
      </c>
      <c r="R21585" s="136">
        <v>3.0000000000000001E-3</v>
      </c>
      <c r="S21585" s="136">
        <v>0.03</v>
      </c>
    </row>
    <row r="21586" spans="1:19" ht="11.25" thickBot="1" x14ac:dyDescent="0.2">
      <c r="A21586" s="112"/>
    </row>
    <row r="21587" spans="1:19" ht="11.25" thickBot="1" x14ac:dyDescent="0.2">
      <c r="A21587" s="138" t="s">
        <v>364</v>
      </c>
      <c r="B21587" s="112"/>
      <c r="C21587" s="141" t="s">
        <v>14501</v>
      </c>
      <c r="D21587" s="141" t="s">
        <v>14501</v>
      </c>
      <c r="E21587" s="136">
        <v>0</v>
      </c>
      <c r="F21587" s="136">
        <v>0</v>
      </c>
      <c r="G21587" s="136">
        <v>0</v>
      </c>
      <c r="H21587" s="136">
        <v>0</v>
      </c>
      <c r="I21587" s="136">
        <v>0</v>
      </c>
      <c r="J21587" s="136">
        <v>0</v>
      </c>
      <c r="K21587" s="136">
        <v>0</v>
      </c>
      <c r="L21587" s="140" t="s">
        <v>3713</v>
      </c>
      <c r="M21587" s="136">
        <v>0</v>
      </c>
      <c r="N21587" s="136">
        <v>0</v>
      </c>
      <c r="O21587" s="136">
        <v>0</v>
      </c>
      <c r="P21587" s="136">
        <v>0</v>
      </c>
      <c r="Q21587" s="136">
        <v>0</v>
      </c>
      <c r="R21587" s="136">
        <v>0</v>
      </c>
      <c r="S21587" s="136">
        <v>0</v>
      </c>
    </row>
    <row r="21588" spans="1:19" ht="11.25" thickBot="1" x14ac:dyDescent="0.2">
      <c r="A21588" s="112"/>
    </row>
    <row r="21589" spans="1:19" ht="11.25" thickBot="1" x14ac:dyDescent="0.2">
      <c r="A21589" s="139" t="s">
        <v>366</v>
      </c>
      <c r="B21589" s="112"/>
      <c r="C21589" s="141" t="s">
        <v>14501</v>
      </c>
      <c r="D21589" s="141" t="s">
        <v>14501</v>
      </c>
      <c r="E21589" s="136">
        <v>0</v>
      </c>
      <c r="F21589" s="136">
        <v>0</v>
      </c>
      <c r="G21589" s="136">
        <v>0</v>
      </c>
      <c r="H21589" s="136">
        <v>0</v>
      </c>
      <c r="I21589" s="136">
        <v>0</v>
      </c>
      <c r="J21589" s="136">
        <v>0</v>
      </c>
      <c r="K21589" s="136">
        <v>0</v>
      </c>
      <c r="L21589" s="140" t="s">
        <v>3713</v>
      </c>
      <c r="M21589" s="136">
        <v>0</v>
      </c>
      <c r="N21589" s="136">
        <v>0</v>
      </c>
      <c r="O21589" s="136">
        <v>0</v>
      </c>
      <c r="P21589" s="136">
        <v>0</v>
      </c>
      <c r="Q21589" s="136">
        <v>0</v>
      </c>
      <c r="R21589" s="136">
        <v>0</v>
      </c>
      <c r="S21589" s="136">
        <v>0</v>
      </c>
    </row>
    <row r="21590" spans="1:19" ht="11.25" thickBot="1" x14ac:dyDescent="0.2">
      <c r="A21590" s="112"/>
    </row>
    <row r="21591" spans="1:19" ht="11.25" thickBot="1" x14ac:dyDescent="0.2">
      <c r="A21591" s="106" t="s">
        <v>357</v>
      </c>
      <c r="B21591" s="106" t="s">
        <v>358</v>
      </c>
      <c r="C21591" s="146" t="s">
        <v>16</v>
      </c>
      <c r="D21591" s="146" t="s">
        <v>14502</v>
      </c>
      <c r="E21591" s="146" t="s">
        <v>14503</v>
      </c>
      <c r="F21591" s="146" t="s">
        <v>20</v>
      </c>
      <c r="G21591" s="146" t="s">
        <v>21</v>
      </c>
      <c r="H21591" s="146" t="s">
        <v>22</v>
      </c>
      <c r="I21591" s="146" t="s">
        <v>23</v>
      </c>
      <c r="J21591" s="146" t="s">
        <v>24</v>
      </c>
      <c r="K21591" s="146" t="s">
        <v>26</v>
      </c>
      <c r="L21591" s="146" t="s">
        <v>14504</v>
      </c>
      <c r="M21591" s="146" t="s">
        <v>27</v>
      </c>
      <c r="N21591" s="146" t="s">
        <v>28</v>
      </c>
      <c r="O21591" s="146" t="s">
        <v>29</v>
      </c>
      <c r="P21591" s="146" t="s">
        <v>30</v>
      </c>
      <c r="Q21591" s="146" t="s">
        <v>14505</v>
      </c>
      <c r="R21591" s="146" t="s">
        <v>32</v>
      </c>
      <c r="S21591" s="146" t="s">
        <v>33</v>
      </c>
    </row>
    <row r="21592" spans="1:19" ht="11.25" thickBot="1" x14ac:dyDescent="0.2">
      <c r="A21592" s="112"/>
      <c r="B21592" s="112"/>
      <c r="C21592" s="146" t="s">
        <v>111</v>
      </c>
      <c r="D21592" s="146" t="s">
        <v>111</v>
      </c>
      <c r="E21592" s="146" t="s">
        <v>111</v>
      </c>
      <c r="F21592" s="146" t="s">
        <v>111</v>
      </c>
      <c r="G21592" s="146" t="s">
        <v>111</v>
      </c>
      <c r="H21592" s="146" t="s">
        <v>111</v>
      </c>
      <c r="I21592" s="146" t="s">
        <v>111</v>
      </c>
      <c r="J21592" s="146" t="s">
        <v>111</v>
      </c>
      <c r="K21592" s="146" t="s">
        <v>111</v>
      </c>
      <c r="L21592" s="146" t="s">
        <v>111</v>
      </c>
      <c r="M21592" s="146" t="s">
        <v>111</v>
      </c>
      <c r="N21592" s="146" t="s">
        <v>111</v>
      </c>
      <c r="O21592" s="146" t="s">
        <v>111</v>
      </c>
      <c r="P21592" s="146" t="s">
        <v>111</v>
      </c>
      <c r="Q21592" s="146" t="s">
        <v>111</v>
      </c>
      <c r="R21592" s="146" t="s">
        <v>111</v>
      </c>
      <c r="S21592" s="146" t="s">
        <v>111</v>
      </c>
    </row>
    <row r="21593" spans="1:19" ht="11.25" thickBot="1" x14ac:dyDescent="0.2">
      <c r="A21593" s="107">
        <v>1</v>
      </c>
      <c r="B21593" s="132">
        <v>0.56593749999999998</v>
      </c>
      <c r="C21593" s="108">
        <v>0.54900000000000004</v>
      </c>
      <c r="D21593" s="108">
        <v>0.09</v>
      </c>
      <c r="E21593" s="108">
        <v>1E-3</v>
      </c>
      <c r="F21593" s="133">
        <v>0.60901000000000005</v>
      </c>
      <c r="G21593" s="141" t="s">
        <v>14560</v>
      </c>
      <c r="H21593" s="108">
        <v>0.13500000000000001</v>
      </c>
      <c r="I21593" s="108">
        <v>3.5000000000000003E-2</v>
      </c>
      <c r="J21593" s="108">
        <v>0.82699999999999996</v>
      </c>
      <c r="K21593" s="133">
        <v>0.60143999999999997</v>
      </c>
      <c r="L21593" s="108">
        <v>1.4E-2</v>
      </c>
      <c r="M21593" s="108">
        <v>1E-3</v>
      </c>
      <c r="N21593" s="108">
        <v>3.9E-2</v>
      </c>
      <c r="O21593" s="141" t="s">
        <v>14500</v>
      </c>
      <c r="P21593" s="141" t="s">
        <v>14500</v>
      </c>
      <c r="Q21593" s="108">
        <v>-1.7999999999999999E-2</v>
      </c>
      <c r="R21593" s="108">
        <v>3.0000000000000001E-3</v>
      </c>
      <c r="S21593" s="108">
        <v>8.9999999999999993E-3</v>
      </c>
    </row>
    <row r="21594" spans="1:19" ht="11.25" thickBot="1" x14ac:dyDescent="0.2">
      <c r="A21594" s="112"/>
    </row>
    <row r="21595" spans="1:19" ht="11.25" thickBot="1" x14ac:dyDescent="0.2">
      <c r="A21595" s="135" t="s">
        <v>362</v>
      </c>
      <c r="B21595" s="112"/>
      <c r="C21595" s="136">
        <v>0.54900000000000004</v>
      </c>
      <c r="D21595" s="136">
        <v>0.09</v>
      </c>
      <c r="E21595" s="136">
        <v>1E-3</v>
      </c>
      <c r="F21595" s="137">
        <v>0.60901000000000005</v>
      </c>
      <c r="G21595" s="141" t="s">
        <v>14561</v>
      </c>
      <c r="H21595" s="136">
        <v>0.13500000000000001</v>
      </c>
      <c r="I21595" s="136">
        <v>3.5000000000000003E-2</v>
      </c>
      <c r="J21595" s="136">
        <v>0.82699999999999996</v>
      </c>
      <c r="K21595" s="137">
        <v>0.60143999999999997</v>
      </c>
      <c r="L21595" s="136">
        <v>1.4E-2</v>
      </c>
      <c r="M21595" s="136">
        <v>1E-3</v>
      </c>
      <c r="N21595" s="136">
        <v>3.9E-2</v>
      </c>
      <c r="O21595" s="141" t="s">
        <v>14501</v>
      </c>
      <c r="P21595" s="141" t="s">
        <v>14501</v>
      </c>
      <c r="Q21595" s="136">
        <v>-1.7999999999999999E-2</v>
      </c>
      <c r="R21595" s="136">
        <v>3.0000000000000001E-3</v>
      </c>
      <c r="S21595" s="136">
        <v>8.9999999999999993E-3</v>
      </c>
    </row>
    <row r="21596" spans="1:19" ht="11.25" thickBot="1" x14ac:dyDescent="0.2">
      <c r="A21596" s="112"/>
    </row>
    <row r="21597" spans="1:19" ht="11.25" thickBot="1" x14ac:dyDescent="0.2">
      <c r="A21597" s="138" t="s">
        <v>364</v>
      </c>
      <c r="B21597" s="112"/>
      <c r="C21597" s="136">
        <v>0</v>
      </c>
      <c r="D21597" s="136">
        <v>0</v>
      </c>
      <c r="E21597" s="136">
        <v>0</v>
      </c>
      <c r="F21597" s="140" t="s">
        <v>3713</v>
      </c>
      <c r="G21597" s="141" t="s">
        <v>14501</v>
      </c>
      <c r="H21597" s="136">
        <v>0</v>
      </c>
      <c r="I21597" s="136">
        <v>0</v>
      </c>
      <c r="J21597" s="136">
        <v>0</v>
      </c>
      <c r="K21597" s="140" t="s">
        <v>3713</v>
      </c>
      <c r="L21597" s="136">
        <v>0</v>
      </c>
      <c r="M21597" s="136">
        <v>0</v>
      </c>
      <c r="N21597" s="136">
        <v>0</v>
      </c>
      <c r="O21597" s="141" t="s">
        <v>14501</v>
      </c>
      <c r="P21597" s="141" t="s">
        <v>14501</v>
      </c>
      <c r="Q21597" s="136">
        <v>0</v>
      </c>
      <c r="R21597" s="136">
        <v>0</v>
      </c>
      <c r="S21597" s="136">
        <v>0</v>
      </c>
    </row>
    <row r="21598" spans="1:19" ht="11.25" thickBot="1" x14ac:dyDescent="0.2">
      <c r="A21598" s="112"/>
    </row>
    <row r="21599" spans="1:19" ht="11.25" thickBot="1" x14ac:dyDescent="0.2">
      <c r="A21599" s="139" t="s">
        <v>366</v>
      </c>
      <c r="B21599" s="112"/>
      <c r="C21599" s="136">
        <v>0</v>
      </c>
      <c r="D21599" s="136">
        <v>0</v>
      </c>
      <c r="E21599" s="136">
        <v>0</v>
      </c>
      <c r="F21599" s="140" t="s">
        <v>3713</v>
      </c>
      <c r="G21599" s="141" t="s">
        <v>14501</v>
      </c>
      <c r="H21599" s="136">
        <v>0</v>
      </c>
      <c r="I21599" s="136">
        <v>0</v>
      </c>
      <c r="J21599" s="136">
        <v>0</v>
      </c>
      <c r="K21599" s="140" t="s">
        <v>3713</v>
      </c>
      <c r="L21599" s="136">
        <v>0</v>
      </c>
      <c r="M21599" s="136">
        <v>0</v>
      </c>
      <c r="N21599" s="136">
        <v>0</v>
      </c>
      <c r="O21599" s="141" t="s">
        <v>14501</v>
      </c>
      <c r="P21599" s="141" t="s">
        <v>14501</v>
      </c>
      <c r="Q21599" s="136">
        <v>0</v>
      </c>
      <c r="R21599" s="136">
        <v>0</v>
      </c>
      <c r="S21599" s="136">
        <v>0</v>
      </c>
    </row>
    <row r="21600" spans="1:19" ht="11.25" thickBot="1" x14ac:dyDescent="0.2">
      <c r="A21600" s="112"/>
    </row>
    <row r="21601" spans="1:19" ht="11.25" thickBot="1" x14ac:dyDescent="0.2">
      <c r="A21601" s="106" t="s">
        <v>357</v>
      </c>
      <c r="B21601" s="106" t="s">
        <v>358</v>
      </c>
      <c r="C21601" s="146" t="s">
        <v>35</v>
      </c>
      <c r="D21601" s="146" t="s">
        <v>36</v>
      </c>
      <c r="E21601" s="146" t="s">
        <v>14506</v>
      </c>
      <c r="F21601" s="146" t="s">
        <v>38</v>
      </c>
      <c r="G21601" s="146" t="s">
        <v>39</v>
      </c>
      <c r="H21601" s="146" t="s">
        <v>41</v>
      </c>
      <c r="I21601" s="146" t="s">
        <v>42</v>
      </c>
      <c r="J21601" s="146" t="s">
        <v>43</v>
      </c>
      <c r="K21601" s="146" t="s">
        <v>44</v>
      </c>
      <c r="L21601" s="146" t="s">
        <v>45</v>
      </c>
      <c r="M21601" s="146" t="s">
        <v>46</v>
      </c>
      <c r="N21601" s="146" t="s">
        <v>47</v>
      </c>
      <c r="O21601" s="146" t="s">
        <v>48</v>
      </c>
      <c r="P21601" s="146" t="s">
        <v>49</v>
      </c>
      <c r="Q21601" s="146" t="s">
        <v>50</v>
      </c>
      <c r="R21601" s="146" t="s">
        <v>51</v>
      </c>
      <c r="S21601" s="146" t="s">
        <v>52</v>
      </c>
    </row>
    <row r="21602" spans="1:19" ht="11.25" thickBot="1" x14ac:dyDescent="0.2">
      <c r="A21602" s="112"/>
      <c r="B21602" s="112"/>
      <c r="C21602" s="146" t="s">
        <v>111</v>
      </c>
      <c r="D21602" s="146" t="s">
        <v>111</v>
      </c>
      <c r="E21602" s="146" t="s">
        <v>111</v>
      </c>
      <c r="F21602" s="146" t="s">
        <v>111</v>
      </c>
      <c r="G21602" s="146" t="s">
        <v>111</v>
      </c>
      <c r="H21602" s="146" t="s">
        <v>111</v>
      </c>
      <c r="I21602" s="146" t="s">
        <v>111</v>
      </c>
      <c r="J21602" s="146" t="s">
        <v>111</v>
      </c>
      <c r="K21602" s="146" t="s">
        <v>111</v>
      </c>
      <c r="L21602" s="146" t="s">
        <v>111</v>
      </c>
      <c r="M21602" s="146" t="s">
        <v>111</v>
      </c>
      <c r="N21602" s="146" t="s">
        <v>111</v>
      </c>
      <c r="O21602" s="146" t="s">
        <v>111</v>
      </c>
      <c r="P21602" s="146" t="s">
        <v>111</v>
      </c>
      <c r="Q21602" s="146" t="s">
        <v>111</v>
      </c>
      <c r="R21602" s="146" t="s">
        <v>111</v>
      </c>
      <c r="S21602" s="146" t="s">
        <v>111</v>
      </c>
    </row>
    <row r="21603" spans="1:19" ht="11.25" thickBot="1" x14ac:dyDescent="0.2">
      <c r="A21603" s="107">
        <v>1</v>
      </c>
      <c r="B21603" s="132">
        <v>0.56593749999999998</v>
      </c>
      <c r="C21603" s="133">
        <v>0.51243000000000005</v>
      </c>
      <c r="D21603" s="108">
        <v>2.7E-2</v>
      </c>
      <c r="E21603" s="108">
        <v>2E-3</v>
      </c>
      <c r="F21603" s="141" t="s">
        <v>14500</v>
      </c>
      <c r="G21603" s="108">
        <v>4.0000000000000001E-3</v>
      </c>
      <c r="H21603" s="108">
        <v>1.4670000000000001</v>
      </c>
      <c r="I21603" s="108">
        <v>2.1999999999999999E-2</v>
      </c>
      <c r="J21603" s="108">
        <v>6.5000000000000002E-2</v>
      </c>
      <c r="K21603" s="108">
        <v>3.0000000000000001E-3</v>
      </c>
      <c r="L21603" s="108">
        <v>2.3E-2</v>
      </c>
      <c r="M21603" s="108">
        <v>0.01</v>
      </c>
      <c r="N21603" s="108">
        <v>2E-3</v>
      </c>
      <c r="O21603" s="108">
        <v>1.0999999999999999E-2</v>
      </c>
      <c r="P21603" s="108">
        <v>4.0000000000000001E-3</v>
      </c>
      <c r="Q21603" s="108">
        <v>3.0000000000000001E-3</v>
      </c>
      <c r="R21603" s="108">
        <v>1E-3</v>
      </c>
      <c r="S21603" s="108">
        <v>5.0000000000000001E-3</v>
      </c>
    </row>
    <row r="21604" spans="1:19" ht="11.25" thickBot="1" x14ac:dyDescent="0.2">
      <c r="A21604" s="112"/>
    </row>
    <row r="21605" spans="1:19" ht="11.25" thickBot="1" x14ac:dyDescent="0.2">
      <c r="A21605" s="135" t="s">
        <v>362</v>
      </c>
      <c r="B21605" s="112"/>
      <c r="C21605" s="137">
        <v>0.51243000000000005</v>
      </c>
      <c r="D21605" s="136">
        <v>2.7E-2</v>
      </c>
      <c r="E21605" s="136">
        <v>2E-3</v>
      </c>
      <c r="F21605" s="141" t="s">
        <v>14501</v>
      </c>
      <c r="G21605" s="136">
        <v>4.0000000000000001E-3</v>
      </c>
      <c r="H21605" s="136">
        <v>1.4670000000000001</v>
      </c>
      <c r="I21605" s="136">
        <v>2.1999999999999999E-2</v>
      </c>
      <c r="J21605" s="136">
        <v>6.5000000000000002E-2</v>
      </c>
      <c r="K21605" s="136">
        <v>3.0000000000000001E-3</v>
      </c>
      <c r="L21605" s="136">
        <v>2.3E-2</v>
      </c>
      <c r="M21605" s="136">
        <v>0.01</v>
      </c>
      <c r="N21605" s="136">
        <v>2E-3</v>
      </c>
      <c r="O21605" s="136">
        <v>1.0999999999999999E-2</v>
      </c>
      <c r="P21605" s="136">
        <v>4.0000000000000001E-3</v>
      </c>
      <c r="Q21605" s="136">
        <v>3.0000000000000001E-3</v>
      </c>
      <c r="R21605" s="136">
        <v>1E-3</v>
      </c>
      <c r="S21605" s="136">
        <v>5.0000000000000001E-3</v>
      </c>
    </row>
    <row r="21606" spans="1:19" ht="11.25" thickBot="1" x14ac:dyDescent="0.2">
      <c r="A21606" s="112"/>
    </row>
    <row r="21607" spans="1:19" ht="11.25" thickBot="1" x14ac:dyDescent="0.2">
      <c r="A21607" s="138" t="s">
        <v>364</v>
      </c>
      <c r="B21607" s="112"/>
      <c r="C21607" s="140" t="s">
        <v>3713</v>
      </c>
      <c r="D21607" s="136">
        <v>0</v>
      </c>
      <c r="E21607" s="136">
        <v>0</v>
      </c>
      <c r="F21607" s="141" t="s">
        <v>14501</v>
      </c>
      <c r="G21607" s="136">
        <v>0</v>
      </c>
      <c r="H21607" s="136">
        <v>0</v>
      </c>
      <c r="I21607" s="136">
        <v>0</v>
      </c>
      <c r="J21607" s="136">
        <v>0</v>
      </c>
      <c r="K21607" s="136">
        <v>0</v>
      </c>
      <c r="L21607" s="136">
        <v>0</v>
      </c>
      <c r="M21607" s="136">
        <v>0</v>
      </c>
      <c r="N21607" s="136">
        <v>0</v>
      </c>
      <c r="O21607" s="136">
        <v>0</v>
      </c>
      <c r="P21607" s="136">
        <v>0</v>
      </c>
      <c r="Q21607" s="136">
        <v>0</v>
      </c>
      <c r="R21607" s="136">
        <v>0</v>
      </c>
      <c r="S21607" s="136">
        <v>0</v>
      </c>
    </row>
    <row r="21608" spans="1:19" ht="11.25" thickBot="1" x14ac:dyDescent="0.2">
      <c r="A21608" s="112"/>
    </row>
    <row r="21609" spans="1:19" ht="11.25" thickBot="1" x14ac:dyDescent="0.2">
      <c r="A21609" s="139" t="s">
        <v>366</v>
      </c>
      <c r="B21609" s="112"/>
      <c r="C21609" s="140" t="s">
        <v>3713</v>
      </c>
      <c r="D21609" s="136">
        <v>0</v>
      </c>
      <c r="E21609" s="136">
        <v>0</v>
      </c>
      <c r="F21609" s="141" t="s">
        <v>14501</v>
      </c>
      <c r="G21609" s="136">
        <v>0</v>
      </c>
      <c r="H21609" s="136">
        <v>0</v>
      </c>
      <c r="I21609" s="136">
        <v>0</v>
      </c>
      <c r="J21609" s="136">
        <v>0</v>
      </c>
      <c r="K21609" s="136">
        <v>0</v>
      </c>
      <c r="L21609" s="136">
        <v>0</v>
      </c>
      <c r="M21609" s="136">
        <v>0</v>
      </c>
      <c r="N21609" s="136">
        <v>0</v>
      </c>
      <c r="O21609" s="136">
        <v>0</v>
      </c>
      <c r="P21609" s="136">
        <v>0</v>
      </c>
      <c r="Q21609" s="136">
        <v>0</v>
      </c>
      <c r="R21609" s="136">
        <v>0</v>
      </c>
      <c r="S21609" s="136">
        <v>0</v>
      </c>
    </row>
    <row r="21610" spans="1:19" ht="11.25" thickBot="1" x14ac:dyDescent="0.2">
      <c r="A21610" s="112"/>
    </row>
    <row r="21611" spans="1:19" ht="11.25" thickBot="1" x14ac:dyDescent="0.2">
      <c r="A21611" s="106" t="s">
        <v>357</v>
      </c>
      <c r="B21611" s="106" t="s">
        <v>358</v>
      </c>
      <c r="C21611" s="146" t="s">
        <v>53</v>
      </c>
      <c r="D21611" s="146" t="s">
        <v>54</v>
      </c>
      <c r="E21611" s="146" t="s">
        <v>55</v>
      </c>
      <c r="F21611" s="146" t="s">
        <v>56</v>
      </c>
      <c r="G21611" s="146" t="s">
        <v>14507</v>
      </c>
      <c r="H21611" s="146" t="s">
        <v>57</v>
      </c>
      <c r="I21611" s="146" t="s">
        <v>59</v>
      </c>
      <c r="J21611" s="146" t="s">
        <v>14508</v>
      </c>
      <c r="K21611" s="146" t="s">
        <v>60</v>
      </c>
      <c r="L21611" s="146" t="s">
        <v>61</v>
      </c>
      <c r="M21611" s="146" t="s">
        <v>62</v>
      </c>
      <c r="N21611" s="146" t="s">
        <v>14509</v>
      </c>
      <c r="O21611" s="146" t="s">
        <v>63</v>
      </c>
      <c r="P21611" s="146" t="s">
        <v>64</v>
      </c>
      <c r="Q21611" s="146" t="s">
        <v>66</v>
      </c>
      <c r="R21611" s="146" t="s">
        <v>14510</v>
      </c>
      <c r="S21611" s="146" t="s">
        <v>67</v>
      </c>
    </row>
    <row r="21612" spans="1:19" ht="11.25" thickBot="1" x14ac:dyDescent="0.2">
      <c r="A21612" s="112"/>
      <c r="B21612" s="112"/>
      <c r="C21612" s="146" t="s">
        <v>111</v>
      </c>
      <c r="D21612" s="146" t="s">
        <v>111</v>
      </c>
      <c r="E21612" s="146" t="s">
        <v>111</v>
      </c>
      <c r="F21612" s="146" t="s">
        <v>111</v>
      </c>
      <c r="G21612" s="146" t="s">
        <v>111</v>
      </c>
      <c r="H21612" s="146" t="s">
        <v>111</v>
      </c>
      <c r="I21612" s="146" t="s">
        <v>111</v>
      </c>
      <c r="J21612" s="146" t="s">
        <v>111</v>
      </c>
      <c r="K21612" s="146" t="s">
        <v>111</v>
      </c>
      <c r="L21612" s="146" t="s">
        <v>111</v>
      </c>
      <c r="M21612" s="146" t="s">
        <v>111</v>
      </c>
      <c r="N21612" s="146" t="s">
        <v>111</v>
      </c>
      <c r="O21612" s="146" t="s">
        <v>111</v>
      </c>
      <c r="P21612" s="146" t="s">
        <v>111</v>
      </c>
      <c r="Q21612" s="146" t="s">
        <v>111</v>
      </c>
      <c r="R21612" s="146" t="s">
        <v>111</v>
      </c>
      <c r="S21612" s="146" t="s">
        <v>111</v>
      </c>
    </row>
    <row r="21613" spans="1:19" ht="11.25" thickBot="1" x14ac:dyDescent="0.2">
      <c r="A21613" s="107">
        <v>1</v>
      </c>
      <c r="B21613" s="132">
        <v>0.56593749999999998</v>
      </c>
      <c r="C21613" s="141" t="s">
        <v>14500</v>
      </c>
      <c r="D21613" s="108">
        <v>4.0000000000000001E-3</v>
      </c>
      <c r="E21613" s="141" t="s">
        <v>14500</v>
      </c>
      <c r="F21613" s="141" t="s">
        <v>14500</v>
      </c>
      <c r="G21613" s="141" t="s">
        <v>14500</v>
      </c>
      <c r="H21613" s="108">
        <v>2.5000000000000001E-2</v>
      </c>
      <c r="I21613" s="108">
        <v>3.5000000000000003E-2</v>
      </c>
      <c r="J21613" s="108">
        <v>0</v>
      </c>
      <c r="K21613" s="141" t="s">
        <v>14500</v>
      </c>
      <c r="L21613" s="141" t="s">
        <v>14500</v>
      </c>
      <c r="M21613" s="108">
        <v>1.9E-2</v>
      </c>
      <c r="N21613" s="108">
        <v>4.2999999999999997E-2</v>
      </c>
      <c r="O21613" s="108">
        <v>2E-3</v>
      </c>
      <c r="P21613" s="108">
        <v>0.41799999999999998</v>
      </c>
      <c r="Q21613" s="133">
        <v>0.41078999999999999</v>
      </c>
      <c r="R21613" s="141" t="s">
        <v>14500</v>
      </c>
      <c r="S21613" s="108">
        <v>1.4E-2</v>
      </c>
    </row>
    <row r="21614" spans="1:19" ht="11.25" thickBot="1" x14ac:dyDescent="0.2">
      <c r="A21614" s="112"/>
    </row>
    <row r="21615" spans="1:19" ht="11.25" thickBot="1" x14ac:dyDescent="0.2">
      <c r="A21615" s="135" t="s">
        <v>362</v>
      </c>
      <c r="B21615" s="112"/>
      <c r="C21615" s="141" t="s">
        <v>14501</v>
      </c>
      <c r="D21615" s="136">
        <v>4.0000000000000001E-3</v>
      </c>
      <c r="E21615" s="141" t="s">
        <v>14501</v>
      </c>
      <c r="F21615" s="141" t="s">
        <v>14501</v>
      </c>
      <c r="G21615" s="141" t="s">
        <v>14501</v>
      </c>
      <c r="H21615" s="136">
        <v>2.5000000000000001E-2</v>
      </c>
      <c r="I21615" s="136">
        <v>3.5000000000000003E-2</v>
      </c>
      <c r="J21615" s="136">
        <v>0</v>
      </c>
      <c r="K21615" s="141" t="s">
        <v>14501</v>
      </c>
      <c r="L21615" s="141" t="s">
        <v>14501</v>
      </c>
      <c r="M21615" s="136">
        <v>1.9E-2</v>
      </c>
      <c r="N21615" s="136">
        <v>4.2999999999999997E-2</v>
      </c>
      <c r="O21615" s="136">
        <v>2E-3</v>
      </c>
      <c r="P21615" s="136">
        <v>0.41799999999999998</v>
      </c>
      <c r="Q21615" s="137">
        <v>0.41078999999999999</v>
      </c>
      <c r="R21615" s="141" t="s">
        <v>14501</v>
      </c>
      <c r="S21615" s="136">
        <v>1.4E-2</v>
      </c>
    </row>
    <row r="21616" spans="1:19" ht="11.25" thickBot="1" x14ac:dyDescent="0.2">
      <c r="A21616" s="112"/>
    </row>
    <row r="21617" spans="1:19" ht="11.25" thickBot="1" x14ac:dyDescent="0.2">
      <c r="A21617" s="138" t="s">
        <v>364</v>
      </c>
      <c r="B21617" s="112"/>
      <c r="C21617" s="141" t="s">
        <v>14501</v>
      </c>
      <c r="D21617" s="136">
        <v>0</v>
      </c>
      <c r="E21617" s="141" t="s">
        <v>14501</v>
      </c>
      <c r="F21617" s="141" t="s">
        <v>14501</v>
      </c>
      <c r="G21617" s="141" t="s">
        <v>14501</v>
      </c>
      <c r="H21617" s="136">
        <v>0</v>
      </c>
      <c r="I21617" s="136">
        <v>0</v>
      </c>
      <c r="J21617" s="136">
        <v>0</v>
      </c>
      <c r="K21617" s="141" t="s">
        <v>14501</v>
      </c>
      <c r="L21617" s="141" t="s">
        <v>14501</v>
      </c>
      <c r="M21617" s="136">
        <v>0</v>
      </c>
      <c r="N21617" s="136">
        <v>0</v>
      </c>
      <c r="O21617" s="136">
        <v>0</v>
      </c>
      <c r="P21617" s="136">
        <v>0</v>
      </c>
      <c r="Q21617" s="140" t="s">
        <v>3713</v>
      </c>
      <c r="R21617" s="141" t="s">
        <v>14501</v>
      </c>
      <c r="S21617" s="136">
        <v>0</v>
      </c>
    </row>
    <row r="21618" spans="1:19" ht="11.25" thickBot="1" x14ac:dyDescent="0.2">
      <c r="A21618" s="112"/>
    </row>
    <row r="21619" spans="1:19" ht="11.25" thickBot="1" x14ac:dyDescent="0.2">
      <c r="A21619" s="139" t="s">
        <v>366</v>
      </c>
      <c r="B21619" s="112"/>
      <c r="C21619" s="141" t="s">
        <v>14501</v>
      </c>
      <c r="D21619" s="136">
        <v>0</v>
      </c>
      <c r="E21619" s="141" t="s">
        <v>14501</v>
      </c>
      <c r="F21619" s="141" t="s">
        <v>14501</v>
      </c>
      <c r="G21619" s="141" t="s">
        <v>14501</v>
      </c>
      <c r="H21619" s="136">
        <v>0</v>
      </c>
      <c r="I21619" s="136">
        <v>0</v>
      </c>
      <c r="J21619" s="136">
        <v>0</v>
      </c>
      <c r="K21619" s="141" t="s">
        <v>14501</v>
      </c>
      <c r="L21619" s="141" t="s">
        <v>14501</v>
      </c>
      <c r="M21619" s="136">
        <v>0</v>
      </c>
      <c r="N21619" s="136">
        <v>0</v>
      </c>
      <c r="O21619" s="136">
        <v>0</v>
      </c>
      <c r="P21619" s="136">
        <v>0</v>
      </c>
      <c r="Q21619" s="140" t="s">
        <v>3713</v>
      </c>
      <c r="R21619" s="141" t="s">
        <v>14501</v>
      </c>
      <c r="S21619" s="136">
        <v>0</v>
      </c>
    </row>
    <row r="21620" spans="1:19" ht="11.25" thickBot="1" x14ac:dyDescent="0.2">
      <c r="A21620" s="112"/>
    </row>
    <row r="21621" spans="1:19" ht="11.25" thickBot="1" x14ac:dyDescent="0.2">
      <c r="A21621" s="106" t="s">
        <v>357</v>
      </c>
      <c r="B21621" s="106" t="s">
        <v>358</v>
      </c>
      <c r="C21621" s="146" t="s">
        <v>68</v>
      </c>
      <c r="D21621" s="146" t="s">
        <v>14511</v>
      </c>
    </row>
    <row r="21622" spans="1:19" ht="11.25" thickBot="1" x14ac:dyDescent="0.2">
      <c r="A21622" s="112"/>
      <c r="B21622" s="112"/>
      <c r="C21622" s="146" t="s">
        <v>111</v>
      </c>
      <c r="D21622" s="146" t="s">
        <v>111</v>
      </c>
    </row>
    <row r="21623" spans="1:19" ht="11.25" thickBot="1" x14ac:dyDescent="0.2">
      <c r="A21623" s="107">
        <v>1</v>
      </c>
      <c r="B21623" s="132">
        <v>0.56593749999999998</v>
      </c>
      <c r="C21623" s="108">
        <v>3.0000000000000001E-3</v>
      </c>
      <c r="D21623" s="141" t="s">
        <v>14500</v>
      </c>
    </row>
    <row r="21624" spans="1:19" ht="11.25" thickBot="1" x14ac:dyDescent="0.2">
      <c r="A21624" s="112"/>
    </row>
    <row r="21625" spans="1:19" ht="11.25" thickBot="1" x14ac:dyDescent="0.2">
      <c r="A21625" s="135" t="s">
        <v>362</v>
      </c>
      <c r="B21625" s="112"/>
      <c r="C21625" s="136">
        <v>3.0000000000000001E-3</v>
      </c>
      <c r="D21625" s="141" t="s">
        <v>14501</v>
      </c>
    </row>
    <row r="21626" spans="1:19" ht="11.25" thickBot="1" x14ac:dyDescent="0.2">
      <c r="A21626" s="112"/>
    </row>
    <row r="21627" spans="1:19" ht="11.25" thickBot="1" x14ac:dyDescent="0.2">
      <c r="A21627" s="138" t="s">
        <v>364</v>
      </c>
      <c r="B21627" s="112"/>
      <c r="C21627" s="136">
        <v>0</v>
      </c>
      <c r="D21627" s="141" t="s">
        <v>14501</v>
      </c>
    </row>
    <row r="21628" spans="1:19" ht="11.25" thickBot="1" x14ac:dyDescent="0.2">
      <c r="A21628" s="112"/>
    </row>
    <row r="21629" spans="1:19" ht="11.25" thickBot="1" x14ac:dyDescent="0.2">
      <c r="A21629" s="139" t="s">
        <v>366</v>
      </c>
      <c r="B21629" s="112"/>
      <c r="C21629" s="136">
        <v>0</v>
      </c>
      <c r="D21629" s="141" t="s">
        <v>14501</v>
      </c>
    </row>
    <row r="21630" spans="1:19" ht="10.5" x14ac:dyDescent="0.15">
      <c r="A21630" s="112"/>
    </row>
    <row r="21631" spans="1:19" x14ac:dyDescent="0.15">
      <c r="A21631" s="129"/>
      <c r="B21631" s="86" t="s">
        <v>2017</v>
      </c>
    </row>
    <row r="21632" spans="1:19" ht="9.75" thickBot="1" x14ac:dyDescent="0.2">
      <c r="A21632" s="81" t="s">
        <v>356</v>
      </c>
    </row>
    <row r="21633" spans="1:19" ht="11.25" thickBot="1" x14ac:dyDescent="0.2">
      <c r="A21633" s="106" t="s">
        <v>357</v>
      </c>
      <c r="B21633" s="106" t="s">
        <v>358</v>
      </c>
      <c r="C21633" s="146" t="s">
        <v>14494</v>
      </c>
      <c r="D21633" s="146" t="s">
        <v>14495</v>
      </c>
      <c r="E21633" s="146" t="s">
        <v>14496</v>
      </c>
      <c r="F21633" s="146" t="s">
        <v>0</v>
      </c>
      <c r="G21633" s="146" t="s">
        <v>1</v>
      </c>
      <c r="H21633" s="146" t="s">
        <v>2</v>
      </c>
      <c r="I21633" s="146" t="s">
        <v>14497</v>
      </c>
      <c r="J21633" s="146" t="s">
        <v>3</v>
      </c>
      <c r="K21633" s="146" t="s">
        <v>14498</v>
      </c>
      <c r="L21633" s="146" t="s">
        <v>7</v>
      </c>
      <c r="M21633" s="146" t="s">
        <v>14499</v>
      </c>
      <c r="N21633" s="146" t="s">
        <v>10</v>
      </c>
      <c r="O21633" s="146" t="s">
        <v>11</v>
      </c>
      <c r="P21633" s="146" t="s">
        <v>12</v>
      </c>
      <c r="Q21633" s="146" t="s">
        <v>13</v>
      </c>
      <c r="R21633" s="146" t="s">
        <v>14</v>
      </c>
      <c r="S21633" s="146" t="s">
        <v>15</v>
      </c>
    </row>
    <row r="21634" spans="1:19" ht="11.25" thickBot="1" x14ac:dyDescent="0.2">
      <c r="A21634" s="112"/>
      <c r="B21634" s="112"/>
      <c r="C21634" s="146" t="s">
        <v>111</v>
      </c>
      <c r="D21634" s="146" t="s">
        <v>111</v>
      </c>
      <c r="E21634" s="146" t="s">
        <v>111</v>
      </c>
      <c r="F21634" s="146" t="s">
        <v>111</v>
      </c>
      <c r="G21634" s="146" t="s">
        <v>111</v>
      </c>
      <c r="H21634" s="146" t="s">
        <v>111</v>
      </c>
      <c r="I21634" s="146" t="s">
        <v>111</v>
      </c>
      <c r="J21634" s="146" t="s">
        <v>111</v>
      </c>
      <c r="K21634" s="146" t="s">
        <v>111</v>
      </c>
      <c r="L21634" s="146" t="s">
        <v>111</v>
      </c>
      <c r="M21634" s="146" t="s">
        <v>111</v>
      </c>
      <c r="N21634" s="146" t="s">
        <v>111</v>
      </c>
      <c r="O21634" s="146" t="s">
        <v>111</v>
      </c>
      <c r="P21634" s="146" t="s">
        <v>111</v>
      </c>
      <c r="Q21634" s="146" t="s">
        <v>111</v>
      </c>
      <c r="R21634" s="146" t="s">
        <v>111</v>
      </c>
      <c r="S21634" s="146" t="s">
        <v>111</v>
      </c>
    </row>
    <row r="21635" spans="1:19" ht="11.25" thickBot="1" x14ac:dyDescent="0.2">
      <c r="A21635" s="107">
        <v>1</v>
      </c>
      <c r="B21635" s="132">
        <v>0.5710763888888889</v>
      </c>
      <c r="C21635" s="141" t="s">
        <v>14500</v>
      </c>
      <c r="D21635" s="141" t="s">
        <v>14500</v>
      </c>
      <c r="E21635" s="108">
        <v>2E-3</v>
      </c>
      <c r="F21635" s="108">
        <v>4.4999999999999998E-2</v>
      </c>
      <c r="G21635" s="108">
        <v>0.33900000000000002</v>
      </c>
      <c r="H21635" s="108">
        <v>5.0000000000000001E-3</v>
      </c>
      <c r="I21635" s="108">
        <v>2.1999999999999999E-2</v>
      </c>
      <c r="J21635" s="108">
        <v>8.5000000000000006E-2</v>
      </c>
      <c r="K21635" s="108">
        <v>-0.745</v>
      </c>
      <c r="L21635" s="133">
        <v>0.71364000000000005</v>
      </c>
      <c r="M21635" s="108">
        <v>1.0999999999999999E-2</v>
      </c>
      <c r="N21635" s="108">
        <v>0</v>
      </c>
      <c r="O21635" s="108">
        <v>2E-3</v>
      </c>
      <c r="P21635" s="108">
        <v>0.11</v>
      </c>
      <c r="Q21635" s="108">
        <v>1.0069999999999999</v>
      </c>
      <c r="R21635" s="108">
        <v>3.0000000000000001E-3</v>
      </c>
      <c r="S21635" s="108">
        <v>4.1000000000000002E-2</v>
      </c>
    </row>
    <row r="21636" spans="1:19" ht="11.25" thickBot="1" x14ac:dyDescent="0.2">
      <c r="A21636" s="112"/>
    </row>
    <row r="21637" spans="1:19" ht="11.25" thickBot="1" x14ac:dyDescent="0.2">
      <c r="A21637" s="135" t="s">
        <v>362</v>
      </c>
      <c r="B21637" s="112"/>
      <c r="C21637" s="141" t="s">
        <v>14501</v>
      </c>
      <c r="D21637" s="141" t="s">
        <v>14501</v>
      </c>
      <c r="E21637" s="136">
        <v>2E-3</v>
      </c>
      <c r="F21637" s="136">
        <v>4.4999999999999998E-2</v>
      </c>
      <c r="G21637" s="136">
        <v>0.33900000000000002</v>
      </c>
      <c r="H21637" s="136">
        <v>5.0000000000000001E-3</v>
      </c>
      <c r="I21637" s="136">
        <v>2.1999999999999999E-2</v>
      </c>
      <c r="J21637" s="136">
        <v>8.5000000000000006E-2</v>
      </c>
      <c r="K21637" s="136">
        <v>-0.745</v>
      </c>
      <c r="L21637" s="137">
        <v>0.71364000000000005</v>
      </c>
      <c r="M21637" s="136">
        <v>1.0999999999999999E-2</v>
      </c>
      <c r="N21637" s="136">
        <v>0</v>
      </c>
      <c r="O21637" s="136">
        <v>2E-3</v>
      </c>
      <c r="P21637" s="136">
        <v>0.11</v>
      </c>
      <c r="Q21637" s="136">
        <v>1.0069999999999999</v>
      </c>
      <c r="R21637" s="136">
        <v>3.0000000000000001E-3</v>
      </c>
      <c r="S21637" s="136">
        <v>4.1000000000000002E-2</v>
      </c>
    </row>
    <row r="21638" spans="1:19" ht="11.25" thickBot="1" x14ac:dyDescent="0.2">
      <c r="A21638" s="112"/>
    </row>
    <row r="21639" spans="1:19" ht="11.25" thickBot="1" x14ac:dyDescent="0.2">
      <c r="A21639" s="138" t="s">
        <v>364</v>
      </c>
      <c r="B21639" s="112"/>
      <c r="C21639" s="141" t="s">
        <v>14501</v>
      </c>
      <c r="D21639" s="141" t="s">
        <v>14501</v>
      </c>
      <c r="E21639" s="136">
        <v>0</v>
      </c>
      <c r="F21639" s="136">
        <v>0</v>
      </c>
      <c r="G21639" s="136">
        <v>0</v>
      </c>
      <c r="H21639" s="136">
        <v>0</v>
      </c>
      <c r="I21639" s="136">
        <v>0</v>
      </c>
      <c r="J21639" s="136">
        <v>0</v>
      </c>
      <c r="K21639" s="136">
        <v>0</v>
      </c>
      <c r="L21639" s="140" t="s">
        <v>3713</v>
      </c>
      <c r="M21639" s="136">
        <v>0</v>
      </c>
      <c r="N21639" s="136">
        <v>0</v>
      </c>
      <c r="O21639" s="136">
        <v>0</v>
      </c>
      <c r="P21639" s="136">
        <v>0</v>
      </c>
      <c r="Q21639" s="136">
        <v>0</v>
      </c>
      <c r="R21639" s="136">
        <v>0</v>
      </c>
      <c r="S21639" s="136">
        <v>0</v>
      </c>
    </row>
    <row r="21640" spans="1:19" ht="11.25" thickBot="1" x14ac:dyDescent="0.2">
      <c r="A21640" s="112"/>
    </row>
    <row r="21641" spans="1:19" ht="11.25" thickBot="1" x14ac:dyDescent="0.2">
      <c r="A21641" s="139" t="s">
        <v>366</v>
      </c>
      <c r="B21641" s="112"/>
      <c r="C21641" s="141" t="s">
        <v>14501</v>
      </c>
      <c r="D21641" s="141" t="s">
        <v>14501</v>
      </c>
      <c r="E21641" s="136">
        <v>0</v>
      </c>
      <c r="F21641" s="136">
        <v>0</v>
      </c>
      <c r="G21641" s="136">
        <v>0</v>
      </c>
      <c r="H21641" s="136">
        <v>0</v>
      </c>
      <c r="I21641" s="136">
        <v>0</v>
      </c>
      <c r="J21641" s="136">
        <v>0</v>
      </c>
      <c r="K21641" s="136">
        <v>0</v>
      </c>
      <c r="L21641" s="140" t="s">
        <v>3713</v>
      </c>
      <c r="M21641" s="136">
        <v>0</v>
      </c>
      <c r="N21641" s="136">
        <v>0</v>
      </c>
      <c r="O21641" s="136">
        <v>0</v>
      </c>
      <c r="P21641" s="136">
        <v>0</v>
      </c>
      <c r="Q21641" s="136">
        <v>0</v>
      </c>
      <c r="R21641" s="136">
        <v>0</v>
      </c>
      <c r="S21641" s="136">
        <v>0</v>
      </c>
    </row>
    <row r="21642" spans="1:19" ht="11.25" thickBot="1" x14ac:dyDescent="0.2">
      <c r="A21642" s="112"/>
    </row>
    <row r="21643" spans="1:19" ht="11.25" thickBot="1" x14ac:dyDescent="0.2">
      <c r="A21643" s="106" t="s">
        <v>357</v>
      </c>
      <c r="B21643" s="106" t="s">
        <v>358</v>
      </c>
      <c r="C21643" s="146" t="s">
        <v>16</v>
      </c>
      <c r="D21643" s="146" t="s">
        <v>14502</v>
      </c>
      <c r="E21643" s="146" t="s">
        <v>14503</v>
      </c>
      <c r="F21643" s="146" t="s">
        <v>20</v>
      </c>
      <c r="G21643" s="146" t="s">
        <v>21</v>
      </c>
      <c r="H21643" s="146" t="s">
        <v>22</v>
      </c>
      <c r="I21643" s="146" t="s">
        <v>23</v>
      </c>
      <c r="J21643" s="146" t="s">
        <v>24</v>
      </c>
      <c r="K21643" s="146" t="s">
        <v>26</v>
      </c>
      <c r="L21643" s="146" t="s">
        <v>14504</v>
      </c>
      <c r="M21643" s="146" t="s">
        <v>27</v>
      </c>
      <c r="N21643" s="146" t="s">
        <v>28</v>
      </c>
      <c r="O21643" s="146" t="s">
        <v>29</v>
      </c>
      <c r="P21643" s="146" t="s">
        <v>30</v>
      </c>
      <c r="Q21643" s="146" t="s">
        <v>14505</v>
      </c>
      <c r="R21643" s="146" t="s">
        <v>32</v>
      </c>
      <c r="S21643" s="146" t="s">
        <v>33</v>
      </c>
    </row>
    <row r="21644" spans="1:19" ht="11.25" thickBot="1" x14ac:dyDescent="0.2">
      <c r="A21644" s="112"/>
      <c r="B21644" s="112"/>
      <c r="C21644" s="146" t="s">
        <v>111</v>
      </c>
      <c r="D21644" s="146" t="s">
        <v>111</v>
      </c>
      <c r="E21644" s="146" t="s">
        <v>111</v>
      </c>
      <c r="F21644" s="146" t="s">
        <v>111</v>
      </c>
      <c r="G21644" s="146" t="s">
        <v>111</v>
      </c>
      <c r="H21644" s="146" t="s">
        <v>111</v>
      </c>
      <c r="I21644" s="146" t="s">
        <v>111</v>
      </c>
      <c r="J21644" s="146" t="s">
        <v>111</v>
      </c>
      <c r="K21644" s="146" t="s">
        <v>111</v>
      </c>
      <c r="L21644" s="146" t="s">
        <v>111</v>
      </c>
      <c r="M21644" s="146" t="s">
        <v>111</v>
      </c>
      <c r="N21644" s="146" t="s">
        <v>111</v>
      </c>
      <c r="O21644" s="146" t="s">
        <v>111</v>
      </c>
      <c r="P21644" s="146" t="s">
        <v>111</v>
      </c>
      <c r="Q21644" s="146" t="s">
        <v>111</v>
      </c>
      <c r="R21644" s="146" t="s">
        <v>111</v>
      </c>
      <c r="S21644" s="146" t="s">
        <v>111</v>
      </c>
    </row>
    <row r="21645" spans="1:19" ht="11.25" thickBot="1" x14ac:dyDescent="0.2">
      <c r="A21645" s="107">
        <v>1</v>
      </c>
      <c r="B21645" s="132">
        <v>0.5710763888888889</v>
      </c>
      <c r="C21645" s="108">
        <v>0.57999999999999996</v>
      </c>
      <c r="D21645" s="108">
        <v>0.16</v>
      </c>
      <c r="E21645" s="108">
        <v>2E-3</v>
      </c>
      <c r="F21645" s="133">
        <v>0.55632000000000004</v>
      </c>
      <c r="G21645" s="141" t="s">
        <v>14558</v>
      </c>
      <c r="H21645" s="108">
        <v>0.13700000000000001</v>
      </c>
      <c r="I21645" s="108">
        <v>3.7999999999999999E-2</v>
      </c>
      <c r="J21645" s="108">
        <v>0.38500000000000001</v>
      </c>
      <c r="K21645" s="133">
        <v>0.59977000000000003</v>
      </c>
      <c r="L21645" s="108">
        <v>4.0000000000000001E-3</v>
      </c>
      <c r="M21645" s="108">
        <v>1E-3</v>
      </c>
      <c r="N21645" s="108">
        <v>3.2000000000000001E-2</v>
      </c>
      <c r="O21645" s="141" t="s">
        <v>14500</v>
      </c>
      <c r="P21645" s="141" t="s">
        <v>14500</v>
      </c>
      <c r="Q21645" s="108">
        <v>-1.6E-2</v>
      </c>
      <c r="R21645" s="108">
        <v>1E-3</v>
      </c>
      <c r="S21645" s="108">
        <v>6.0000000000000001E-3</v>
      </c>
    </row>
    <row r="21646" spans="1:19" ht="11.25" thickBot="1" x14ac:dyDescent="0.2">
      <c r="A21646" s="112"/>
    </row>
    <row r="21647" spans="1:19" ht="11.25" thickBot="1" x14ac:dyDescent="0.2">
      <c r="A21647" s="135" t="s">
        <v>362</v>
      </c>
      <c r="B21647" s="112"/>
      <c r="C21647" s="136">
        <v>0.57999999999999996</v>
      </c>
      <c r="D21647" s="136">
        <v>0.16</v>
      </c>
      <c r="E21647" s="136">
        <v>2E-3</v>
      </c>
      <c r="F21647" s="137">
        <v>0.55632000000000004</v>
      </c>
      <c r="G21647" s="141" t="s">
        <v>14559</v>
      </c>
      <c r="H21647" s="136">
        <v>0.13700000000000001</v>
      </c>
      <c r="I21647" s="136">
        <v>3.7999999999999999E-2</v>
      </c>
      <c r="J21647" s="136">
        <v>0.38500000000000001</v>
      </c>
      <c r="K21647" s="137">
        <v>0.59977000000000003</v>
      </c>
      <c r="L21647" s="136">
        <v>4.0000000000000001E-3</v>
      </c>
      <c r="M21647" s="136">
        <v>1E-3</v>
      </c>
      <c r="N21647" s="136">
        <v>3.2000000000000001E-2</v>
      </c>
      <c r="O21647" s="141" t="s">
        <v>14501</v>
      </c>
      <c r="P21647" s="141" t="s">
        <v>14501</v>
      </c>
      <c r="Q21647" s="136">
        <v>-1.6E-2</v>
      </c>
      <c r="R21647" s="136">
        <v>1E-3</v>
      </c>
      <c r="S21647" s="136">
        <v>6.0000000000000001E-3</v>
      </c>
    </row>
    <row r="21648" spans="1:19" ht="11.25" thickBot="1" x14ac:dyDescent="0.2">
      <c r="A21648" s="112"/>
    </row>
    <row r="21649" spans="1:19" ht="11.25" thickBot="1" x14ac:dyDescent="0.2">
      <c r="A21649" s="138" t="s">
        <v>364</v>
      </c>
      <c r="B21649" s="112"/>
      <c r="C21649" s="136">
        <v>0</v>
      </c>
      <c r="D21649" s="136">
        <v>0</v>
      </c>
      <c r="E21649" s="136">
        <v>0</v>
      </c>
      <c r="F21649" s="140" t="s">
        <v>3713</v>
      </c>
      <c r="G21649" s="141" t="s">
        <v>14501</v>
      </c>
      <c r="H21649" s="136">
        <v>0</v>
      </c>
      <c r="I21649" s="136">
        <v>0</v>
      </c>
      <c r="J21649" s="136">
        <v>0</v>
      </c>
      <c r="K21649" s="140" t="s">
        <v>3713</v>
      </c>
      <c r="L21649" s="136">
        <v>0</v>
      </c>
      <c r="M21649" s="136">
        <v>0</v>
      </c>
      <c r="N21649" s="136">
        <v>0</v>
      </c>
      <c r="O21649" s="141" t="s">
        <v>14501</v>
      </c>
      <c r="P21649" s="141" t="s">
        <v>14501</v>
      </c>
      <c r="Q21649" s="136">
        <v>0</v>
      </c>
      <c r="R21649" s="136">
        <v>0</v>
      </c>
      <c r="S21649" s="136">
        <v>0</v>
      </c>
    </row>
    <row r="21650" spans="1:19" ht="11.25" thickBot="1" x14ac:dyDescent="0.2">
      <c r="A21650" s="112"/>
    </row>
    <row r="21651" spans="1:19" ht="11.25" thickBot="1" x14ac:dyDescent="0.2">
      <c r="A21651" s="139" t="s">
        <v>366</v>
      </c>
      <c r="B21651" s="112"/>
      <c r="C21651" s="136">
        <v>0</v>
      </c>
      <c r="D21651" s="136">
        <v>0</v>
      </c>
      <c r="E21651" s="136">
        <v>0</v>
      </c>
      <c r="F21651" s="140" t="s">
        <v>3713</v>
      </c>
      <c r="G21651" s="141" t="s">
        <v>14501</v>
      </c>
      <c r="H21651" s="136">
        <v>0</v>
      </c>
      <c r="I21651" s="136">
        <v>0</v>
      </c>
      <c r="J21651" s="136">
        <v>0</v>
      </c>
      <c r="K21651" s="140" t="s">
        <v>3713</v>
      </c>
      <c r="L21651" s="136">
        <v>0</v>
      </c>
      <c r="M21651" s="136">
        <v>0</v>
      </c>
      <c r="N21651" s="136">
        <v>0</v>
      </c>
      <c r="O21651" s="141" t="s">
        <v>14501</v>
      </c>
      <c r="P21651" s="141" t="s">
        <v>14501</v>
      </c>
      <c r="Q21651" s="136">
        <v>0</v>
      </c>
      <c r="R21651" s="136">
        <v>0</v>
      </c>
      <c r="S21651" s="136">
        <v>0</v>
      </c>
    </row>
    <row r="21652" spans="1:19" ht="11.25" thickBot="1" x14ac:dyDescent="0.2">
      <c r="A21652" s="112"/>
    </row>
    <row r="21653" spans="1:19" ht="11.25" thickBot="1" x14ac:dyDescent="0.2">
      <c r="A21653" s="106" t="s">
        <v>357</v>
      </c>
      <c r="B21653" s="106" t="s">
        <v>358</v>
      </c>
      <c r="C21653" s="146" t="s">
        <v>35</v>
      </c>
      <c r="D21653" s="146" t="s">
        <v>36</v>
      </c>
      <c r="E21653" s="146" t="s">
        <v>14506</v>
      </c>
      <c r="F21653" s="146" t="s">
        <v>38</v>
      </c>
      <c r="G21653" s="146" t="s">
        <v>39</v>
      </c>
      <c r="H21653" s="146" t="s">
        <v>41</v>
      </c>
      <c r="I21653" s="146" t="s">
        <v>42</v>
      </c>
      <c r="J21653" s="146" t="s">
        <v>43</v>
      </c>
      <c r="K21653" s="146" t="s">
        <v>44</v>
      </c>
      <c r="L21653" s="146" t="s">
        <v>45</v>
      </c>
      <c r="M21653" s="146" t="s">
        <v>46</v>
      </c>
      <c r="N21653" s="146" t="s">
        <v>47</v>
      </c>
      <c r="O21653" s="146" t="s">
        <v>48</v>
      </c>
      <c r="P21653" s="146" t="s">
        <v>49</v>
      </c>
      <c r="Q21653" s="146" t="s">
        <v>50</v>
      </c>
      <c r="R21653" s="146" t="s">
        <v>51</v>
      </c>
      <c r="S21653" s="146" t="s">
        <v>52</v>
      </c>
    </row>
    <row r="21654" spans="1:19" ht="11.25" thickBot="1" x14ac:dyDescent="0.2">
      <c r="A21654" s="112"/>
      <c r="B21654" s="112"/>
      <c r="C21654" s="146" t="s">
        <v>111</v>
      </c>
      <c r="D21654" s="146" t="s">
        <v>111</v>
      </c>
      <c r="E21654" s="146" t="s">
        <v>111</v>
      </c>
      <c r="F21654" s="146" t="s">
        <v>111</v>
      </c>
      <c r="G21654" s="146" t="s">
        <v>111</v>
      </c>
      <c r="H21654" s="146" t="s">
        <v>111</v>
      </c>
      <c r="I21654" s="146" t="s">
        <v>111</v>
      </c>
      <c r="J21654" s="146" t="s">
        <v>111</v>
      </c>
      <c r="K21654" s="146" t="s">
        <v>111</v>
      </c>
      <c r="L21654" s="146" t="s">
        <v>111</v>
      </c>
      <c r="M21654" s="146" t="s">
        <v>111</v>
      </c>
      <c r="N21654" s="146" t="s">
        <v>111</v>
      </c>
      <c r="O21654" s="146" t="s">
        <v>111</v>
      </c>
      <c r="P21654" s="146" t="s">
        <v>111</v>
      </c>
      <c r="Q21654" s="146" t="s">
        <v>111</v>
      </c>
      <c r="R21654" s="146" t="s">
        <v>111</v>
      </c>
      <c r="S21654" s="146" t="s">
        <v>111</v>
      </c>
    </row>
    <row r="21655" spans="1:19" ht="11.25" thickBot="1" x14ac:dyDescent="0.2">
      <c r="A21655" s="107">
        <v>1</v>
      </c>
      <c r="B21655" s="132">
        <v>0.5710763888888889</v>
      </c>
      <c r="C21655" s="133">
        <v>0.51466999999999996</v>
      </c>
      <c r="D21655" s="108">
        <v>4.5999999999999999E-2</v>
      </c>
      <c r="E21655" s="108">
        <v>7.0000000000000001E-3</v>
      </c>
      <c r="F21655" s="141" t="s">
        <v>14500</v>
      </c>
      <c r="G21655" s="108">
        <v>1E-3</v>
      </c>
      <c r="H21655" s="108">
        <v>1.1379999999999999</v>
      </c>
      <c r="I21655" s="108">
        <v>1.7999999999999999E-2</v>
      </c>
      <c r="J21655" s="108">
        <v>0.05</v>
      </c>
      <c r="K21655" s="108">
        <v>5.0000000000000001E-3</v>
      </c>
      <c r="L21655" s="108">
        <v>1.2E-2</v>
      </c>
      <c r="M21655" s="141" t="s">
        <v>14500</v>
      </c>
      <c r="N21655" s="108">
        <v>3.0000000000000001E-3</v>
      </c>
      <c r="O21655" s="141" t="s">
        <v>14500</v>
      </c>
      <c r="P21655" s="141" t="s">
        <v>14500</v>
      </c>
      <c r="Q21655" s="108">
        <v>1.0999999999999999E-2</v>
      </c>
      <c r="R21655" s="108">
        <v>1E-3</v>
      </c>
      <c r="S21655" s="108">
        <v>2E-3</v>
      </c>
    </row>
    <row r="21656" spans="1:19" ht="11.25" thickBot="1" x14ac:dyDescent="0.2">
      <c r="A21656" s="112"/>
    </row>
    <row r="21657" spans="1:19" ht="11.25" thickBot="1" x14ac:dyDescent="0.2">
      <c r="A21657" s="135" t="s">
        <v>362</v>
      </c>
      <c r="B21657" s="112"/>
      <c r="C21657" s="137">
        <v>0.51466999999999996</v>
      </c>
      <c r="D21657" s="136">
        <v>4.5999999999999999E-2</v>
      </c>
      <c r="E21657" s="136">
        <v>7.0000000000000001E-3</v>
      </c>
      <c r="F21657" s="141" t="s">
        <v>14501</v>
      </c>
      <c r="G21657" s="136">
        <v>1E-3</v>
      </c>
      <c r="H21657" s="136">
        <v>1.1379999999999999</v>
      </c>
      <c r="I21657" s="136">
        <v>1.7999999999999999E-2</v>
      </c>
      <c r="J21657" s="136">
        <v>0.05</v>
      </c>
      <c r="K21657" s="136">
        <v>5.0000000000000001E-3</v>
      </c>
      <c r="L21657" s="136">
        <v>1.2E-2</v>
      </c>
      <c r="M21657" s="141" t="s">
        <v>14501</v>
      </c>
      <c r="N21657" s="136">
        <v>3.0000000000000001E-3</v>
      </c>
      <c r="O21657" s="141" t="s">
        <v>14501</v>
      </c>
      <c r="P21657" s="141" t="s">
        <v>14501</v>
      </c>
      <c r="Q21657" s="136">
        <v>1.0999999999999999E-2</v>
      </c>
      <c r="R21657" s="136">
        <v>1E-3</v>
      </c>
      <c r="S21657" s="136">
        <v>2E-3</v>
      </c>
    </row>
    <row r="21658" spans="1:19" ht="11.25" thickBot="1" x14ac:dyDescent="0.2">
      <c r="A21658" s="112"/>
    </row>
    <row r="21659" spans="1:19" ht="11.25" thickBot="1" x14ac:dyDescent="0.2">
      <c r="A21659" s="138" t="s">
        <v>364</v>
      </c>
      <c r="B21659" s="112"/>
      <c r="C21659" s="140" t="s">
        <v>3713</v>
      </c>
      <c r="D21659" s="136">
        <v>0</v>
      </c>
      <c r="E21659" s="136">
        <v>0</v>
      </c>
      <c r="F21659" s="141" t="s">
        <v>14501</v>
      </c>
      <c r="G21659" s="136">
        <v>0</v>
      </c>
      <c r="H21659" s="136">
        <v>0</v>
      </c>
      <c r="I21659" s="136">
        <v>0</v>
      </c>
      <c r="J21659" s="136">
        <v>0</v>
      </c>
      <c r="K21659" s="136">
        <v>0</v>
      </c>
      <c r="L21659" s="136">
        <v>0</v>
      </c>
      <c r="M21659" s="141" t="s">
        <v>14501</v>
      </c>
      <c r="N21659" s="136">
        <v>0</v>
      </c>
      <c r="O21659" s="141" t="s">
        <v>14501</v>
      </c>
      <c r="P21659" s="141" t="s">
        <v>14501</v>
      </c>
      <c r="Q21659" s="136">
        <v>0</v>
      </c>
      <c r="R21659" s="136">
        <v>0</v>
      </c>
      <c r="S21659" s="136">
        <v>0</v>
      </c>
    </row>
    <row r="21660" spans="1:19" ht="11.25" thickBot="1" x14ac:dyDescent="0.2">
      <c r="A21660" s="112"/>
    </row>
    <row r="21661" spans="1:19" ht="11.25" thickBot="1" x14ac:dyDescent="0.2">
      <c r="A21661" s="139" t="s">
        <v>366</v>
      </c>
      <c r="B21661" s="112"/>
      <c r="C21661" s="140" t="s">
        <v>3713</v>
      </c>
      <c r="D21661" s="136">
        <v>0</v>
      </c>
      <c r="E21661" s="136">
        <v>0</v>
      </c>
      <c r="F21661" s="141" t="s">
        <v>14501</v>
      </c>
      <c r="G21661" s="136">
        <v>0</v>
      </c>
      <c r="H21661" s="136">
        <v>0</v>
      </c>
      <c r="I21661" s="136">
        <v>0</v>
      </c>
      <c r="J21661" s="136">
        <v>0</v>
      </c>
      <c r="K21661" s="136">
        <v>0</v>
      </c>
      <c r="L21661" s="136">
        <v>0</v>
      </c>
      <c r="M21661" s="141" t="s">
        <v>14501</v>
      </c>
      <c r="N21661" s="136">
        <v>0</v>
      </c>
      <c r="O21661" s="141" t="s">
        <v>14501</v>
      </c>
      <c r="P21661" s="141" t="s">
        <v>14501</v>
      </c>
      <c r="Q21661" s="136">
        <v>0</v>
      </c>
      <c r="R21661" s="136">
        <v>0</v>
      </c>
      <c r="S21661" s="136">
        <v>0</v>
      </c>
    </row>
    <row r="21662" spans="1:19" ht="11.25" thickBot="1" x14ac:dyDescent="0.2">
      <c r="A21662" s="112"/>
    </row>
    <row r="21663" spans="1:19" ht="11.25" thickBot="1" x14ac:dyDescent="0.2">
      <c r="A21663" s="106" t="s">
        <v>357</v>
      </c>
      <c r="B21663" s="106" t="s">
        <v>358</v>
      </c>
      <c r="C21663" s="146" t="s">
        <v>53</v>
      </c>
      <c r="D21663" s="146" t="s">
        <v>54</v>
      </c>
      <c r="E21663" s="146" t="s">
        <v>55</v>
      </c>
      <c r="F21663" s="146" t="s">
        <v>56</v>
      </c>
      <c r="G21663" s="146" t="s">
        <v>14507</v>
      </c>
      <c r="H21663" s="146" t="s">
        <v>57</v>
      </c>
      <c r="I21663" s="146" t="s">
        <v>59</v>
      </c>
      <c r="J21663" s="146" t="s">
        <v>14508</v>
      </c>
      <c r="K21663" s="146" t="s">
        <v>60</v>
      </c>
      <c r="L21663" s="146" t="s">
        <v>61</v>
      </c>
      <c r="M21663" s="146" t="s">
        <v>62</v>
      </c>
      <c r="N21663" s="146" t="s">
        <v>14509</v>
      </c>
      <c r="O21663" s="146" t="s">
        <v>63</v>
      </c>
      <c r="P21663" s="146" t="s">
        <v>64</v>
      </c>
      <c r="Q21663" s="146" t="s">
        <v>66</v>
      </c>
      <c r="R21663" s="146" t="s">
        <v>14510</v>
      </c>
      <c r="S21663" s="146" t="s">
        <v>67</v>
      </c>
    </row>
    <row r="21664" spans="1:19" ht="11.25" thickBot="1" x14ac:dyDescent="0.2">
      <c r="A21664" s="112"/>
      <c r="B21664" s="112"/>
      <c r="C21664" s="146" t="s">
        <v>111</v>
      </c>
      <c r="D21664" s="146" t="s">
        <v>111</v>
      </c>
      <c r="E21664" s="146" t="s">
        <v>111</v>
      </c>
      <c r="F21664" s="146" t="s">
        <v>111</v>
      </c>
      <c r="G21664" s="146" t="s">
        <v>111</v>
      </c>
      <c r="H21664" s="146" t="s">
        <v>111</v>
      </c>
      <c r="I21664" s="146" t="s">
        <v>111</v>
      </c>
      <c r="J21664" s="146" t="s">
        <v>111</v>
      </c>
      <c r="K21664" s="146" t="s">
        <v>111</v>
      </c>
      <c r="L21664" s="146" t="s">
        <v>111</v>
      </c>
      <c r="M21664" s="146" t="s">
        <v>111</v>
      </c>
      <c r="N21664" s="146" t="s">
        <v>111</v>
      </c>
      <c r="O21664" s="146" t="s">
        <v>111</v>
      </c>
      <c r="P21664" s="146" t="s">
        <v>111</v>
      </c>
      <c r="Q21664" s="146" t="s">
        <v>111</v>
      </c>
      <c r="R21664" s="146" t="s">
        <v>111</v>
      </c>
      <c r="S21664" s="146" t="s">
        <v>111</v>
      </c>
    </row>
    <row r="21665" spans="1:19" ht="11.25" thickBot="1" x14ac:dyDescent="0.2">
      <c r="A21665" s="107">
        <v>1</v>
      </c>
      <c r="B21665" s="132">
        <v>0.5710763888888889</v>
      </c>
      <c r="C21665" s="108">
        <v>1E-3</v>
      </c>
      <c r="D21665" s="108">
        <v>4.0000000000000001E-3</v>
      </c>
      <c r="E21665" s="141" t="s">
        <v>14500</v>
      </c>
      <c r="F21665" s="141" t="s">
        <v>14500</v>
      </c>
      <c r="G21665" s="108">
        <v>1E-3</v>
      </c>
      <c r="H21665" s="108">
        <v>3.3000000000000002E-2</v>
      </c>
      <c r="I21665" s="108">
        <v>5.7000000000000002E-2</v>
      </c>
      <c r="J21665" s="141" t="s">
        <v>14518</v>
      </c>
      <c r="K21665" s="141" t="s">
        <v>14500</v>
      </c>
      <c r="L21665" s="141" t="s">
        <v>14500</v>
      </c>
      <c r="M21665" s="108">
        <v>0.01</v>
      </c>
      <c r="N21665" s="141" t="s">
        <v>14519</v>
      </c>
      <c r="O21665" s="141" t="s">
        <v>14500</v>
      </c>
      <c r="P21665" s="108">
        <v>0.79200000000000004</v>
      </c>
      <c r="Q21665" s="133">
        <v>0.40388000000000002</v>
      </c>
      <c r="R21665" s="141" t="s">
        <v>14500</v>
      </c>
      <c r="S21665" s="108">
        <v>8.0000000000000002E-3</v>
      </c>
    </row>
    <row r="21666" spans="1:19" ht="11.25" thickBot="1" x14ac:dyDescent="0.2">
      <c r="A21666" s="112"/>
    </row>
    <row r="21667" spans="1:19" ht="11.25" thickBot="1" x14ac:dyDescent="0.2">
      <c r="A21667" s="135" t="s">
        <v>362</v>
      </c>
      <c r="B21667" s="112"/>
      <c r="C21667" s="136">
        <v>1E-3</v>
      </c>
      <c r="D21667" s="136">
        <v>4.0000000000000001E-3</v>
      </c>
      <c r="E21667" s="141" t="s">
        <v>14501</v>
      </c>
      <c r="F21667" s="141" t="s">
        <v>14501</v>
      </c>
      <c r="G21667" s="136">
        <v>1E-3</v>
      </c>
      <c r="H21667" s="136">
        <v>3.3000000000000002E-2</v>
      </c>
      <c r="I21667" s="136">
        <v>5.7000000000000002E-2</v>
      </c>
      <c r="J21667" s="141" t="s">
        <v>14520</v>
      </c>
      <c r="K21667" s="141" t="s">
        <v>14501</v>
      </c>
      <c r="L21667" s="141" t="s">
        <v>14501</v>
      </c>
      <c r="M21667" s="136">
        <v>0.01</v>
      </c>
      <c r="N21667" s="141" t="s">
        <v>14521</v>
      </c>
      <c r="O21667" s="141" t="s">
        <v>14501</v>
      </c>
      <c r="P21667" s="136">
        <v>0.79200000000000004</v>
      </c>
      <c r="Q21667" s="137">
        <v>0.40388000000000002</v>
      </c>
      <c r="R21667" s="141" t="s">
        <v>14501</v>
      </c>
      <c r="S21667" s="136">
        <v>8.0000000000000002E-3</v>
      </c>
    </row>
    <row r="21668" spans="1:19" ht="11.25" thickBot="1" x14ac:dyDescent="0.2">
      <c r="A21668" s="112"/>
    </row>
    <row r="21669" spans="1:19" ht="11.25" thickBot="1" x14ac:dyDescent="0.2">
      <c r="A21669" s="138" t="s">
        <v>364</v>
      </c>
      <c r="B21669" s="112"/>
      <c r="C21669" s="136">
        <v>0</v>
      </c>
      <c r="D21669" s="136">
        <v>0</v>
      </c>
      <c r="E21669" s="141" t="s">
        <v>14501</v>
      </c>
      <c r="F21669" s="141" t="s">
        <v>14501</v>
      </c>
      <c r="G21669" s="136">
        <v>0</v>
      </c>
      <c r="H21669" s="136">
        <v>0</v>
      </c>
      <c r="I21669" s="136">
        <v>0</v>
      </c>
      <c r="J21669" s="141" t="s">
        <v>14501</v>
      </c>
      <c r="K21669" s="141" t="s">
        <v>14501</v>
      </c>
      <c r="L21669" s="141" t="s">
        <v>14501</v>
      </c>
      <c r="M21669" s="136">
        <v>0</v>
      </c>
      <c r="N21669" s="141" t="s">
        <v>14501</v>
      </c>
      <c r="O21669" s="141" t="s">
        <v>14501</v>
      </c>
      <c r="P21669" s="136">
        <v>0</v>
      </c>
      <c r="Q21669" s="140" t="s">
        <v>3713</v>
      </c>
      <c r="R21669" s="141" t="s">
        <v>14501</v>
      </c>
      <c r="S21669" s="136">
        <v>0</v>
      </c>
    </row>
    <row r="21670" spans="1:19" ht="11.25" thickBot="1" x14ac:dyDescent="0.2">
      <c r="A21670" s="112"/>
    </row>
    <row r="21671" spans="1:19" ht="11.25" thickBot="1" x14ac:dyDescent="0.2">
      <c r="A21671" s="139" t="s">
        <v>366</v>
      </c>
      <c r="B21671" s="112"/>
      <c r="C21671" s="136">
        <v>0</v>
      </c>
      <c r="D21671" s="136">
        <v>0</v>
      </c>
      <c r="E21671" s="141" t="s">
        <v>14501</v>
      </c>
      <c r="F21671" s="141" t="s">
        <v>14501</v>
      </c>
      <c r="G21671" s="136">
        <v>0</v>
      </c>
      <c r="H21671" s="136">
        <v>0</v>
      </c>
      <c r="I21671" s="136">
        <v>0</v>
      </c>
      <c r="J21671" s="141" t="s">
        <v>14501</v>
      </c>
      <c r="K21671" s="141" t="s">
        <v>14501</v>
      </c>
      <c r="L21671" s="141" t="s">
        <v>14501</v>
      </c>
      <c r="M21671" s="136">
        <v>0</v>
      </c>
      <c r="N21671" s="141" t="s">
        <v>14501</v>
      </c>
      <c r="O21671" s="141" t="s">
        <v>14501</v>
      </c>
      <c r="P21671" s="136">
        <v>0</v>
      </c>
      <c r="Q21671" s="140" t="s">
        <v>3713</v>
      </c>
      <c r="R21671" s="141" t="s">
        <v>14501</v>
      </c>
      <c r="S21671" s="136">
        <v>0</v>
      </c>
    </row>
    <row r="21672" spans="1:19" ht="11.25" thickBot="1" x14ac:dyDescent="0.2">
      <c r="A21672" s="112"/>
    </row>
    <row r="21673" spans="1:19" ht="11.25" thickBot="1" x14ac:dyDescent="0.2">
      <c r="A21673" s="106" t="s">
        <v>357</v>
      </c>
      <c r="B21673" s="106" t="s">
        <v>358</v>
      </c>
      <c r="C21673" s="146" t="s">
        <v>68</v>
      </c>
      <c r="D21673" s="146" t="s">
        <v>14511</v>
      </c>
    </row>
    <row r="21674" spans="1:19" ht="11.25" thickBot="1" x14ac:dyDescent="0.2">
      <c r="A21674" s="112"/>
      <c r="B21674" s="112"/>
      <c r="C21674" s="146" t="s">
        <v>111</v>
      </c>
      <c r="D21674" s="146" t="s">
        <v>111</v>
      </c>
    </row>
    <row r="21675" spans="1:19" ht="11.25" thickBot="1" x14ac:dyDescent="0.2">
      <c r="A21675" s="107">
        <v>1</v>
      </c>
      <c r="B21675" s="132">
        <v>0.5710763888888889</v>
      </c>
      <c r="C21675" s="108">
        <v>3.0000000000000001E-3</v>
      </c>
      <c r="D21675" s="141" t="s">
        <v>14500</v>
      </c>
    </row>
    <row r="21676" spans="1:19" ht="11.25" thickBot="1" x14ac:dyDescent="0.2">
      <c r="A21676" s="112"/>
    </row>
    <row r="21677" spans="1:19" ht="11.25" thickBot="1" x14ac:dyDescent="0.2">
      <c r="A21677" s="135" t="s">
        <v>362</v>
      </c>
      <c r="B21677" s="112"/>
      <c r="C21677" s="136">
        <v>3.0000000000000001E-3</v>
      </c>
      <c r="D21677" s="141" t="s">
        <v>14501</v>
      </c>
    </row>
    <row r="21678" spans="1:19" ht="11.25" thickBot="1" x14ac:dyDescent="0.2">
      <c r="A21678" s="112"/>
    </row>
    <row r="21679" spans="1:19" ht="11.25" thickBot="1" x14ac:dyDescent="0.2">
      <c r="A21679" s="138" t="s">
        <v>364</v>
      </c>
      <c r="B21679" s="112"/>
      <c r="C21679" s="136">
        <v>0</v>
      </c>
      <c r="D21679" s="141" t="s">
        <v>14501</v>
      </c>
    </row>
    <row r="21680" spans="1:19" ht="11.25" thickBot="1" x14ac:dyDescent="0.2">
      <c r="A21680" s="112"/>
    </row>
    <row r="21681" spans="1:19" ht="11.25" thickBot="1" x14ac:dyDescent="0.2">
      <c r="A21681" s="139" t="s">
        <v>366</v>
      </c>
      <c r="B21681" s="112"/>
      <c r="C21681" s="136">
        <v>0</v>
      </c>
      <c r="D21681" s="141" t="s">
        <v>14501</v>
      </c>
    </row>
    <row r="21682" spans="1:19" ht="10.5" x14ac:dyDescent="0.15">
      <c r="A21682" s="112"/>
    </row>
    <row r="21683" spans="1:19" x14ac:dyDescent="0.15">
      <c r="A21683" s="129"/>
      <c r="B21683" s="86" t="s">
        <v>2092</v>
      </c>
    </row>
    <row r="21684" spans="1:19" ht="9.75" thickBot="1" x14ac:dyDescent="0.2">
      <c r="A21684" s="81" t="s">
        <v>356</v>
      </c>
    </row>
    <row r="21685" spans="1:19" ht="11.25" thickBot="1" x14ac:dyDescent="0.2">
      <c r="A21685" s="106" t="s">
        <v>357</v>
      </c>
      <c r="B21685" s="106" t="s">
        <v>358</v>
      </c>
      <c r="C21685" s="146" t="s">
        <v>14494</v>
      </c>
      <c r="D21685" s="146" t="s">
        <v>14495</v>
      </c>
      <c r="E21685" s="146" t="s">
        <v>14496</v>
      </c>
      <c r="F21685" s="146" t="s">
        <v>0</v>
      </c>
      <c r="G21685" s="146" t="s">
        <v>1</v>
      </c>
      <c r="H21685" s="146" t="s">
        <v>2</v>
      </c>
      <c r="I21685" s="146" t="s">
        <v>14497</v>
      </c>
      <c r="J21685" s="146" t="s">
        <v>3</v>
      </c>
      <c r="K21685" s="146" t="s">
        <v>14498</v>
      </c>
      <c r="L21685" s="146" t="s">
        <v>7</v>
      </c>
      <c r="M21685" s="146" t="s">
        <v>14499</v>
      </c>
      <c r="N21685" s="146" t="s">
        <v>10</v>
      </c>
      <c r="O21685" s="146" t="s">
        <v>11</v>
      </c>
      <c r="P21685" s="146" t="s">
        <v>12</v>
      </c>
      <c r="Q21685" s="146" t="s">
        <v>13</v>
      </c>
      <c r="R21685" s="146" t="s">
        <v>14</v>
      </c>
      <c r="S21685" s="146" t="s">
        <v>15</v>
      </c>
    </row>
    <row r="21686" spans="1:19" ht="11.25" thickBot="1" x14ac:dyDescent="0.2">
      <c r="A21686" s="112"/>
      <c r="B21686" s="112"/>
      <c r="C21686" s="146" t="s">
        <v>111</v>
      </c>
      <c r="D21686" s="146" t="s">
        <v>111</v>
      </c>
      <c r="E21686" s="146" t="s">
        <v>111</v>
      </c>
      <c r="F21686" s="146" t="s">
        <v>111</v>
      </c>
      <c r="G21686" s="146" t="s">
        <v>111</v>
      </c>
      <c r="H21686" s="146" t="s">
        <v>111</v>
      </c>
      <c r="I21686" s="146" t="s">
        <v>111</v>
      </c>
      <c r="J21686" s="146" t="s">
        <v>111</v>
      </c>
      <c r="K21686" s="146" t="s">
        <v>111</v>
      </c>
      <c r="L21686" s="146" t="s">
        <v>111</v>
      </c>
      <c r="M21686" s="146" t="s">
        <v>111</v>
      </c>
      <c r="N21686" s="146" t="s">
        <v>111</v>
      </c>
      <c r="O21686" s="146" t="s">
        <v>111</v>
      </c>
      <c r="P21686" s="146" t="s">
        <v>111</v>
      </c>
      <c r="Q21686" s="146" t="s">
        <v>111</v>
      </c>
      <c r="R21686" s="146" t="s">
        <v>111</v>
      </c>
      <c r="S21686" s="146" t="s">
        <v>111</v>
      </c>
    </row>
    <row r="21687" spans="1:19" ht="11.25" thickBot="1" x14ac:dyDescent="0.2">
      <c r="A21687" s="107">
        <v>1</v>
      </c>
      <c r="B21687" s="132">
        <v>0.57622685185185185</v>
      </c>
      <c r="C21687" s="141" t="s">
        <v>14500</v>
      </c>
      <c r="D21687" s="141" t="s">
        <v>14500</v>
      </c>
      <c r="E21687" s="108">
        <v>3.0000000000000001E-3</v>
      </c>
      <c r="F21687" s="108">
        <v>0.02</v>
      </c>
      <c r="G21687" s="108">
        <v>0.309</v>
      </c>
      <c r="H21687" s="108">
        <v>7.0000000000000001E-3</v>
      </c>
      <c r="I21687" s="108">
        <v>-5.7000000000000002E-2</v>
      </c>
      <c r="J21687" s="108">
        <v>0.10100000000000001</v>
      </c>
      <c r="K21687" s="108">
        <v>3.008</v>
      </c>
      <c r="L21687" s="133">
        <v>0.62653000000000003</v>
      </c>
      <c r="M21687" s="108">
        <v>1.4999999999999999E-2</v>
      </c>
      <c r="N21687" s="108">
        <v>2E-3</v>
      </c>
      <c r="O21687" s="108">
        <v>4.0000000000000001E-3</v>
      </c>
      <c r="P21687" s="108">
        <v>0.10299999999999999</v>
      </c>
      <c r="Q21687" s="108">
        <v>2.4169999999999998</v>
      </c>
      <c r="R21687" s="108">
        <v>2E-3</v>
      </c>
      <c r="S21687" s="108">
        <v>0.03</v>
      </c>
    </row>
    <row r="21688" spans="1:19" ht="11.25" thickBot="1" x14ac:dyDescent="0.2">
      <c r="A21688" s="112"/>
    </row>
    <row r="21689" spans="1:19" ht="11.25" thickBot="1" x14ac:dyDescent="0.2">
      <c r="A21689" s="135" t="s">
        <v>362</v>
      </c>
      <c r="B21689" s="112"/>
      <c r="C21689" s="141" t="s">
        <v>14501</v>
      </c>
      <c r="D21689" s="141" t="s">
        <v>14501</v>
      </c>
      <c r="E21689" s="136">
        <v>3.0000000000000001E-3</v>
      </c>
      <c r="F21689" s="136">
        <v>0.02</v>
      </c>
      <c r="G21689" s="136">
        <v>0.309</v>
      </c>
      <c r="H21689" s="136">
        <v>7.0000000000000001E-3</v>
      </c>
      <c r="I21689" s="136">
        <v>-5.7000000000000002E-2</v>
      </c>
      <c r="J21689" s="136">
        <v>0.10100000000000001</v>
      </c>
      <c r="K21689" s="136">
        <v>3.008</v>
      </c>
      <c r="L21689" s="137">
        <v>0.62653000000000003</v>
      </c>
      <c r="M21689" s="136">
        <v>1.4999999999999999E-2</v>
      </c>
      <c r="N21689" s="136">
        <v>2E-3</v>
      </c>
      <c r="O21689" s="136">
        <v>4.0000000000000001E-3</v>
      </c>
      <c r="P21689" s="136">
        <v>0.10299999999999999</v>
      </c>
      <c r="Q21689" s="136">
        <v>2.4169999999999998</v>
      </c>
      <c r="R21689" s="136">
        <v>2E-3</v>
      </c>
      <c r="S21689" s="136">
        <v>0.03</v>
      </c>
    </row>
    <row r="21690" spans="1:19" ht="11.25" thickBot="1" x14ac:dyDescent="0.2">
      <c r="A21690" s="112"/>
    </row>
    <row r="21691" spans="1:19" ht="11.25" thickBot="1" x14ac:dyDescent="0.2">
      <c r="A21691" s="138" t="s">
        <v>364</v>
      </c>
      <c r="B21691" s="112"/>
      <c r="C21691" s="141" t="s">
        <v>14501</v>
      </c>
      <c r="D21691" s="141" t="s">
        <v>14501</v>
      </c>
      <c r="E21691" s="136">
        <v>0</v>
      </c>
      <c r="F21691" s="136">
        <v>0</v>
      </c>
      <c r="G21691" s="136">
        <v>0</v>
      </c>
      <c r="H21691" s="136">
        <v>0</v>
      </c>
      <c r="I21691" s="136">
        <v>0</v>
      </c>
      <c r="J21691" s="136">
        <v>0</v>
      </c>
      <c r="K21691" s="136">
        <v>0</v>
      </c>
      <c r="L21691" s="140" t="s">
        <v>3713</v>
      </c>
      <c r="M21691" s="136">
        <v>0</v>
      </c>
      <c r="N21691" s="136">
        <v>0</v>
      </c>
      <c r="O21691" s="136">
        <v>0</v>
      </c>
      <c r="P21691" s="136">
        <v>0</v>
      </c>
      <c r="Q21691" s="136">
        <v>0</v>
      </c>
      <c r="R21691" s="136">
        <v>0</v>
      </c>
      <c r="S21691" s="136">
        <v>0</v>
      </c>
    </row>
    <row r="21692" spans="1:19" ht="11.25" thickBot="1" x14ac:dyDescent="0.2">
      <c r="A21692" s="112"/>
    </row>
    <row r="21693" spans="1:19" ht="11.25" thickBot="1" x14ac:dyDescent="0.2">
      <c r="A21693" s="139" t="s">
        <v>366</v>
      </c>
      <c r="B21693" s="112"/>
      <c r="C21693" s="141" t="s">
        <v>14501</v>
      </c>
      <c r="D21693" s="141" t="s">
        <v>14501</v>
      </c>
      <c r="E21693" s="136">
        <v>0</v>
      </c>
      <c r="F21693" s="136">
        <v>0</v>
      </c>
      <c r="G21693" s="136">
        <v>0</v>
      </c>
      <c r="H21693" s="136">
        <v>0</v>
      </c>
      <c r="I21693" s="136">
        <v>0</v>
      </c>
      <c r="J21693" s="136">
        <v>0</v>
      </c>
      <c r="K21693" s="136">
        <v>0</v>
      </c>
      <c r="L21693" s="140" t="s">
        <v>3713</v>
      </c>
      <c r="M21693" s="136">
        <v>0</v>
      </c>
      <c r="N21693" s="136">
        <v>0</v>
      </c>
      <c r="O21693" s="136">
        <v>0</v>
      </c>
      <c r="P21693" s="136">
        <v>0</v>
      </c>
      <c r="Q21693" s="136">
        <v>0</v>
      </c>
      <c r="R21693" s="136">
        <v>0</v>
      </c>
      <c r="S21693" s="136">
        <v>0</v>
      </c>
    </row>
    <row r="21694" spans="1:19" ht="11.25" thickBot="1" x14ac:dyDescent="0.2">
      <c r="A21694" s="112"/>
    </row>
    <row r="21695" spans="1:19" ht="11.25" thickBot="1" x14ac:dyDescent="0.2">
      <c r="A21695" s="106" t="s">
        <v>357</v>
      </c>
      <c r="B21695" s="106" t="s">
        <v>358</v>
      </c>
      <c r="C21695" s="146" t="s">
        <v>16</v>
      </c>
      <c r="D21695" s="146" t="s">
        <v>14502</v>
      </c>
      <c r="E21695" s="146" t="s">
        <v>14503</v>
      </c>
      <c r="F21695" s="146" t="s">
        <v>20</v>
      </c>
      <c r="G21695" s="146" t="s">
        <v>21</v>
      </c>
      <c r="H21695" s="146" t="s">
        <v>22</v>
      </c>
      <c r="I21695" s="146" t="s">
        <v>23</v>
      </c>
      <c r="J21695" s="146" t="s">
        <v>24</v>
      </c>
      <c r="K21695" s="146" t="s">
        <v>26</v>
      </c>
      <c r="L21695" s="146" t="s">
        <v>14504</v>
      </c>
      <c r="M21695" s="146" t="s">
        <v>27</v>
      </c>
      <c r="N21695" s="146" t="s">
        <v>28</v>
      </c>
      <c r="O21695" s="146" t="s">
        <v>29</v>
      </c>
      <c r="P21695" s="146" t="s">
        <v>30</v>
      </c>
      <c r="Q21695" s="146" t="s">
        <v>14505</v>
      </c>
      <c r="R21695" s="146" t="s">
        <v>32</v>
      </c>
      <c r="S21695" s="146" t="s">
        <v>33</v>
      </c>
    </row>
    <row r="21696" spans="1:19" ht="11.25" thickBot="1" x14ac:dyDescent="0.2">
      <c r="A21696" s="112"/>
      <c r="B21696" s="112"/>
      <c r="C21696" s="146" t="s">
        <v>111</v>
      </c>
      <c r="D21696" s="146" t="s">
        <v>111</v>
      </c>
      <c r="E21696" s="146" t="s">
        <v>111</v>
      </c>
      <c r="F21696" s="146" t="s">
        <v>111</v>
      </c>
      <c r="G21696" s="146" t="s">
        <v>111</v>
      </c>
      <c r="H21696" s="146" t="s">
        <v>111</v>
      </c>
      <c r="I21696" s="146" t="s">
        <v>111</v>
      </c>
      <c r="J21696" s="146" t="s">
        <v>111</v>
      </c>
      <c r="K21696" s="146" t="s">
        <v>111</v>
      </c>
      <c r="L21696" s="146" t="s">
        <v>111</v>
      </c>
      <c r="M21696" s="146" t="s">
        <v>111</v>
      </c>
      <c r="N21696" s="146" t="s">
        <v>111</v>
      </c>
      <c r="O21696" s="146" t="s">
        <v>111</v>
      </c>
      <c r="P21696" s="146" t="s">
        <v>111</v>
      </c>
      <c r="Q21696" s="146" t="s">
        <v>111</v>
      </c>
      <c r="R21696" s="146" t="s">
        <v>111</v>
      </c>
      <c r="S21696" s="146" t="s">
        <v>111</v>
      </c>
    </row>
    <row r="21697" spans="1:19" ht="11.25" thickBot="1" x14ac:dyDescent="0.2">
      <c r="A21697" s="107">
        <v>1</v>
      </c>
      <c r="B21697" s="132">
        <v>0.57622685185185185</v>
      </c>
      <c r="C21697" s="108">
        <v>0.34</v>
      </c>
      <c r="D21697" s="108">
        <v>0.18</v>
      </c>
      <c r="E21697" s="108">
        <v>1E-3</v>
      </c>
      <c r="F21697" s="133">
        <v>0.55003000000000002</v>
      </c>
      <c r="G21697" s="141" t="s">
        <v>14562</v>
      </c>
      <c r="H21697" s="108">
        <v>0.16400000000000001</v>
      </c>
      <c r="I21697" s="108">
        <v>0.11</v>
      </c>
      <c r="J21697" s="108">
        <v>0.46200000000000002</v>
      </c>
      <c r="K21697" s="133">
        <v>0.58309</v>
      </c>
      <c r="L21697" s="108">
        <v>5.0000000000000001E-3</v>
      </c>
      <c r="M21697" s="108">
        <v>1E-3</v>
      </c>
      <c r="N21697" s="108">
        <v>3.1E-2</v>
      </c>
      <c r="O21697" s="141" t="s">
        <v>14500</v>
      </c>
      <c r="P21697" s="141" t="s">
        <v>14500</v>
      </c>
      <c r="Q21697" s="108">
        <v>-2.1999999999999999E-2</v>
      </c>
      <c r="R21697" s="108">
        <v>2E-3</v>
      </c>
      <c r="S21697" s="141" t="s">
        <v>14500</v>
      </c>
    </row>
    <row r="21698" spans="1:19" ht="11.25" thickBot="1" x14ac:dyDescent="0.2">
      <c r="A21698" s="112"/>
    </row>
    <row r="21699" spans="1:19" ht="11.25" thickBot="1" x14ac:dyDescent="0.2">
      <c r="A21699" s="135" t="s">
        <v>362</v>
      </c>
      <c r="B21699" s="112"/>
      <c r="C21699" s="136">
        <v>0.34</v>
      </c>
      <c r="D21699" s="136">
        <v>0.18</v>
      </c>
      <c r="E21699" s="136">
        <v>1E-3</v>
      </c>
      <c r="F21699" s="137">
        <v>0.55003000000000002</v>
      </c>
      <c r="G21699" s="141" t="s">
        <v>14563</v>
      </c>
      <c r="H21699" s="136">
        <v>0.16400000000000001</v>
      </c>
      <c r="I21699" s="136">
        <v>0.11</v>
      </c>
      <c r="J21699" s="136">
        <v>0.46200000000000002</v>
      </c>
      <c r="K21699" s="137">
        <v>0.58309</v>
      </c>
      <c r="L21699" s="136">
        <v>5.0000000000000001E-3</v>
      </c>
      <c r="M21699" s="136">
        <v>1E-3</v>
      </c>
      <c r="N21699" s="136">
        <v>3.1E-2</v>
      </c>
      <c r="O21699" s="141" t="s">
        <v>14501</v>
      </c>
      <c r="P21699" s="141" t="s">
        <v>14501</v>
      </c>
      <c r="Q21699" s="136">
        <v>-2.1999999999999999E-2</v>
      </c>
      <c r="R21699" s="136">
        <v>2E-3</v>
      </c>
      <c r="S21699" s="141" t="s">
        <v>14501</v>
      </c>
    </row>
    <row r="21700" spans="1:19" ht="11.25" thickBot="1" x14ac:dyDescent="0.2">
      <c r="A21700" s="112"/>
    </row>
    <row r="21701" spans="1:19" ht="11.25" thickBot="1" x14ac:dyDescent="0.2">
      <c r="A21701" s="138" t="s">
        <v>364</v>
      </c>
      <c r="B21701" s="112"/>
      <c r="C21701" s="136">
        <v>0</v>
      </c>
      <c r="D21701" s="136">
        <v>0</v>
      </c>
      <c r="E21701" s="136">
        <v>0</v>
      </c>
      <c r="F21701" s="140" t="s">
        <v>3713</v>
      </c>
      <c r="G21701" s="141" t="s">
        <v>14501</v>
      </c>
      <c r="H21701" s="136">
        <v>0</v>
      </c>
      <c r="I21701" s="136">
        <v>0</v>
      </c>
      <c r="J21701" s="136">
        <v>0</v>
      </c>
      <c r="K21701" s="140" t="s">
        <v>3713</v>
      </c>
      <c r="L21701" s="136">
        <v>0</v>
      </c>
      <c r="M21701" s="136">
        <v>0</v>
      </c>
      <c r="N21701" s="136">
        <v>0</v>
      </c>
      <c r="O21701" s="141" t="s">
        <v>14501</v>
      </c>
      <c r="P21701" s="141" t="s">
        <v>14501</v>
      </c>
      <c r="Q21701" s="136">
        <v>0</v>
      </c>
      <c r="R21701" s="136">
        <v>0</v>
      </c>
      <c r="S21701" s="141" t="s">
        <v>14501</v>
      </c>
    </row>
    <row r="21702" spans="1:19" ht="11.25" thickBot="1" x14ac:dyDescent="0.2">
      <c r="A21702" s="112"/>
    </row>
    <row r="21703" spans="1:19" ht="11.25" thickBot="1" x14ac:dyDescent="0.2">
      <c r="A21703" s="139" t="s">
        <v>366</v>
      </c>
      <c r="B21703" s="112"/>
      <c r="C21703" s="136">
        <v>0</v>
      </c>
      <c r="D21703" s="136">
        <v>0</v>
      </c>
      <c r="E21703" s="136">
        <v>0</v>
      </c>
      <c r="F21703" s="140" t="s">
        <v>3713</v>
      </c>
      <c r="G21703" s="141" t="s">
        <v>14501</v>
      </c>
      <c r="H21703" s="136">
        <v>0</v>
      </c>
      <c r="I21703" s="136">
        <v>0</v>
      </c>
      <c r="J21703" s="136">
        <v>0</v>
      </c>
      <c r="K21703" s="140" t="s">
        <v>3713</v>
      </c>
      <c r="L21703" s="136">
        <v>0</v>
      </c>
      <c r="M21703" s="136">
        <v>0</v>
      </c>
      <c r="N21703" s="136">
        <v>0</v>
      </c>
      <c r="O21703" s="141" t="s">
        <v>14501</v>
      </c>
      <c r="P21703" s="141" t="s">
        <v>14501</v>
      </c>
      <c r="Q21703" s="136">
        <v>0</v>
      </c>
      <c r="R21703" s="136">
        <v>0</v>
      </c>
      <c r="S21703" s="141" t="s">
        <v>14501</v>
      </c>
    </row>
    <row r="21704" spans="1:19" ht="11.25" thickBot="1" x14ac:dyDescent="0.2">
      <c r="A21704" s="112"/>
    </row>
    <row r="21705" spans="1:19" ht="11.25" thickBot="1" x14ac:dyDescent="0.2">
      <c r="A21705" s="106" t="s">
        <v>357</v>
      </c>
      <c r="B21705" s="106" t="s">
        <v>358</v>
      </c>
      <c r="C21705" s="146" t="s">
        <v>35</v>
      </c>
      <c r="D21705" s="146" t="s">
        <v>36</v>
      </c>
      <c r="E21705" s="146" t="s">
        <v>14506</v>
      </c>
      <c r="F21705" s="146" t="s">
        <v>38</v>
      </c>
      <c r="G21705" s="146" t="s">
        <v>39</v>
      </c>
      <c r="H21705" s="146" t="s">
        <v>41</v>
      </c>
      <c r="I21705" s="146" t="s">
        <v>42</v>
      </c>
      <c r="J21705" s="146" t="s">
        <v>43</v>
      </c>
      <c r="K21705" s="146" t="s">
        <v>44</v>
      </c>
      <c r="L21705" s="146" t="s">
        <v>45</v>
      </c>
      <c r="M21705" s="146" t="s">
        <v>46</v>
      </c>
      <c r="N21705" s="146" t="s">
        <v>47</v>
      </c>
      <c r="O21705" s="146" t="s">
        <v>48</v>
      </c>
      <c r="P21705" s="146" t="s">
        <v>49</v>
      </c>
      <c r="Q21705" s="146" t="s">
        <v>50</v>
      </c>
      <c r="R21705" s="146" t="s">
        <v>51</v>
      </c>
      <c r="S21705" s="146" t="s">
        <v>52</v>
      </c>
    </row>
    <row r="21706" spans="1:19" ht="11.25" thickBot="1" x14ac:dyDescent="0.2">
      <c r="A21706" s="112"/>
      <c r="B21706" s="112"/>
      <c r="C21706" s="146" t="s">
        <v>111</v>
      </c>
      <c r="D21706" s="146" t="s">
        <v>111</v>
      </c>
      <c r="E21706" s="146" t="s">
        <v>111</v>
      </c>
      <c r="F21706" s="146" t="s">
        <v>111</v>
      </c>
      <c r="G21706" s="146" t="s">
        <v>111</v>
      </c>
      <c r="H21706" s="146" t="s">
        <v>111</v>
      </c>
      <c r="I21706" s="146" t="s">
        <v>111</v>
      </c>
      <c r="J21706" s="146" t="s">
        <v>111</v>
      </c>
      <c r="K21706" s="146" t="s">
        <v>111</v>
      </c>
      <c r="L21706" s="146" t="s">
        <v>111</v>
      </c>
      <c r="M21706" s="146" t="s">
        <v>111</v>
      </c>
      <c r="N21706" s="146" t="s">
        <v>111</v>
      </c>
      <c r="O21706" s="146" t="s">
        <v>111</v>
      </c>
      <c r="P21706" s="146" t="s">
        <v>111</v>
      </c>
      <c r="Q21706" s="146" t="s">
        <v>111</v>
      </c>
      <c r="R21706" s="146" t="s">
        <v>111</v>
      </c>
      <c r="S21706" s="146" t="s">
        <v>111</v>
      </c>
    </row>
    <row r="21707" spans="1:19" ht="11.25" thickBot="1" x14ac:dyDescent="0.2">
      <c r="A21707" s="107">
        <v>1</v>
      </c>
      <c r="B21707" s="132">
        <v>0.57622685185185185</v>
      </c>
      <c r="C21707" s="133">
        <v>0.48324</v>
      </c>
      <c r="D21707" s="108">
        <v>4.2999999999999997E-2</v>
      </c>
      <c r="E21707" s="141" t="s">
        <v>14500</v>
      </c>
      <c r="F21707" s="141" t="s">
        <v>14500</v>
      </c>
      <c r="G21707" s="108">
        <v>6.0000000000000001E-3</v>
      </c>
      <c r="H21707" s="108">
        <v>0.82799999999999996</v>
      </c>
      <c r="I21707" s="108">
        <v>2.5000000000000001E-2</v>
      </c>
      <c r="J21707" s="108">
        <v>0.06</v>
      </c>
      <c r="K21707" s="108">
        <v>7.0000000000000001E-3</v>
      </c>
      <c r="L21707" s="108">
        <v>1.2E-2</v>
      </c>
      <c r="M21707" s="108">
        <v>5.0000000000000001E-3</v>
      </c>
      <c r="N21707" s="108">
        <v>2E-3</v>
      </c>
      <c r="O21707" s="141" t="s">
        <v>14500</v>
      </c>
      <c r="P21707" s="141" t="s">
        <v>14500</v>
      </c>
      <c r="Q21707" s="108">
        <v>7.0000000000000001E-3</v>
      </c>
      <c r="R21707" s="141" t="s">
        <v>14500</v>
      </c>
      <c r="S21707" s="108">
        <v>1.0999999999999999E-2</v>
      </c>
    </row>
    <row r="21708" spans="1:19" ht="11.25" thickBot="1" x14ac:dyDescent="0.2">
      <c r="A21708" s="112"/>
    </row>
    <row r="21709" spans="1:19" ht="11.25" thickBot="1" x14ac:dyDescent="0.2">
      <c r="A21709" s="135" t="s">
        <v>362</v>
      </c>
      <c r="B21709" s="112"/>
      <c r="C21709" s="137">
        <v>0.48324</v>
      </c>
      <c r="D21709" s="136">
        <v>4.2999999999999997E-2</v>
      </c>
      <c r="E21709" s="141" t="s">
        <v>14501</v>
      </c>
      <c r="F21709" s="141" t="s">
        <v>14501</v>
      </c>
      <c r="G21709" s="136">
        <v>6.0000000000000001E-3</v>
      </c>
      <c r="H21709" s="136">
        <v>0.82799999999999996</v>
      </c>
      <c r="I21709" s="136">
        <v>2.5000000000000001E-2</v>
      </c>
      <c r="J21709" s="136">
        <v>0.06</v>
      </c>
      <c r="K21709" s="136">
        <v>7.0000000000000001E-3</v>
      </c>
      <c r="L21709" s="136">
        <v>1.2E-2</v>
      </c>
      <c r="M21709" s="136">
        <v>5.0000000000000001E-3</v>
      </c>
      <c r="N21709" s="136">
        <v>2E-3</v>
      </c>
      <c r="O21709" s="141" t="s">
        <v>14501</v>
      </c>
      <c r="P21709" s="141" t="s">
        <v>14501</v>
      </c>
      <c r="Q21709" s="136">
        <v>7.0000000000000001E-3</v>
      </c>
      <c r="R21709" s="141" t="s">
        <v>14501</v>
      </c>
      <c r="S21709" s="136">
        <v>1.0999999999999999E-2</v>
      </c>
    </row>
    <row r="21710" spans="1:19" ht="11.25" thickBot="1" x14ac:dyDescent="0.2">
      <c r="A21710" s="112"/>
    </row>
    <row r="21711" spans="1:19" ht="11.25" thickBot="1" x14ac:dyDescent="0.2">
      <c r="A21711" s="138" t="s">
        <v>364</v>
      </c>
      <c r="B21711" s="112"/>
      <c r="C21711" s="140" t="s">
        <v>3713</v>
      </c>
      <c r="D21711" s="136">
        <v>0</v>
      </c>
      <c r="E21711" s="141" t="s">
        <v>14501</v>
      </c>
      <c r="F21711" s="141" t="s">
        <v>14501</v>
      </c>
      <c r="G21711" s="136">
        <v>0</v>
      </c>
      <c r="H21711" s="136">
        <v>0</v>
      </c>
      <c r="I21711" s="136">
        <v>0</v>
      </c>
      <c r="J21711" s="136">
        <v>0</v>
      </c>
      <c r="K21711" s="136">
        <v>0</v>
      </c>
      <c r="L21711" s="136">
        <v>0</v>
      </c>
      <c r="M21711" s="136">
        <v>0</v>
      </c>
      <c r="N21711" s="136">
        <v>0</v>
      </c>
      <c r="O21711" s="141" t="s">
        <v>14501</v>
      </c>
      <c r="P21711" s="141" t="s">
        <v>14501</v>
      </c>
      <c r="Q21711" s="136">
        <v>0</v>
      </c>
      <c r="R21711" s="141" t="s">
        <v>14501</v>
      </c>
      <c r="S21711" s="136">
        <v>0</v>
      </c>
    </row>
    <row r="21712" spans="1:19" ht="11.25" thickBot="1" x14ac:dyDescent="0.2">
      <c r="A21712" s="112"/>
    </row>
    <row r="21713" spans="1:19" ht="11.25" thickBot="1" x14ac:dyDescent="0.2">
      <c r="A21713" s="139" t="s">
        <v>366</v>
      </c>
      <c r="B21713" s="112"/>
      <c r="C21713" s="140" t="s">
        <v>3713</v>
      </c>
      <c r="D21713" s="136">
        <v>0</v>
      </c>
      <c r="E21713" s="141" t="s">
        <v>14501</v>
      </c>
      <c r="F21713" s="141" t="s">
        <v>14501</v>
      </c>
      <c r="G21713" s="136">
        <v>0</v>
      </c>
      <c r="H21713" s="136">
        <v>0</v>
      </c>
      <c r="I21713" s="136">
        <v>0</v>
      </c>
      <c r="J21713" s="136">
        <v>0</v>
      </c>
      <c r="K21713" s="136">
        <v>0</v>
      </c>
      <c r="L21713" s="136">
        <v>0</v>
      </c>
      <c r="M21713" s="136">
        <v>0</v>
      </c>
      <c r="N21713" s="136">
        <v>0</v>
      </c>
      <c r="O21713" s="141" t="s">
        <v>14501</v>
      </c>
      <c r="P21713" s="141" t="s">
        <v>14501</v>
      </c>
      <c r="Q21713" s="136">
        <v>0</v>
      </c>
      <c r="R21713" s="141" t="s">
        <v>14501</v>
      </c>
      <c r="S21713" s="136">
        <v>0</v>
      </c>
    </row>
    <row r="21714" spans="1:19" ht="11.25" thickBot="1" x14ac:dyDescent="0.2">
      <c r="A21714" s="112"/>
    </row>
    <row r="21715" spans="1:19" ht="11.25" thickBot="1" x14ac:dyDescent="0.2">
      <c r="A21715" s="106" t="s">
        <v>357</v>
      </c>
      <c r="B21715" s="106" t="s">
        <v>358</v>
      </c>
      <c r="C21715" s="146" t="s">
        <v>53</v>
      </c>
      <c r="D21715" s="146" t="s">
        <v>54</v>
      </c>
      <c r="E21715" s="146" t="s">
        <v>55</v>
      </c>
      <c r="F21715" s="146" t="s">
        <v>56</v>
      </c>
      <c r="G21715" s="146" t="s">
        <v>14507</v>
      </c>
      <c r="H21715" s="146" t="s">
        <v>57</v>
      </c>
      <c r="I21715" s="146" t="s">
        <v>59</v>
      </c>
      <c r="J21715" s="146" t="s">
        <v>14508</v>
      </c>
      <c r="K21715" s="146" t="s">
        <v>60</v>
      </c>
      <c r="L21715" s="146" t="s">
        <v>61</v>
      </c>
      <c r="M21715" s="146" t="s">
        <v>62</v>
      </c>
      <c r="N21715" s="146" t="s">
        <v>14509</v>
      </c>
      <c r="O21715" s="146" t="s">
        <v>63</v>
      </c>
      <c r="P21715" s="146" t="s">
        <v>64</v>
      </c>
      <c r="Q21715" s="146" t="s">
        <v>66</v>
      </c>
      <c r="R21715" s="146" t="s">
        <v>14510</v>
      </c>
      <c r="S21715" s="146" t="s">
        <v>67</v>
      </c>
    </row>
    <row r="21716" spans="1:19" ht="11.25" thickBot="1" x14ac:dyDescent="0.2">
      <c r="A21716" s="112"/>
      <c r="B21716" s="112"/>
      <c r="C21716" s="146" t="s">
        <v>111</v>
      </c>
      <c r="D21716" s="146" t="s">
        <v>111</v>
      </c>
      <c r="E21716" s="146" t="s">
        <v>111</v>
      </c>
      <c r="F21716" s="146" t="s">
        <v>111</v>
      </c>
      <c r="G21716" s="146" t="s">
        <v>111</v>
      </c>
      <c r="H21716" s="146" t="s">
        <v>111</v>
      </c>
      <c r="I21716" s="146" t="s">
        <v>111</v>
      </c>
      <c r="J21716" s="146" t="s">
        <v>111</v>
      </c>
      <c r="K21716" s="146" t="s">
        <v>111</v>
      </c>
      <c r="L21716" s="146" t="s">
        <v>111</v>
      </c>
      <c r="M21716" s="146" t="s">
        <v>111</v>
      </c>
      <c r="N21716" s="146" t="s">
        <v>111</v>
      </c>
      <c r="O21716" s="146" t="s">
        <v>111</v>
      </c>
      <c r="P21716" s="146" t="s">
        <v>111</v>
      </c>
      <c r="Q21716" s="146" t="s">
        <v>111</v>
      </c>
      <c r="R21716" s="146" t="s">
        <v>111</v>
      </c>
      <c r="S21716" s="146" t="s">
        <v>111</v>
      </c>
    </row>
    <row r="21717" spans="1:19" ht="11.25" thickBot="1" x14ac:dyDescent="0.2">
      <c r="A21717" s="107">
        <v>1</v>
      </c>
      <c r="B21717" s="132">
        <v>0.57622685185185185</v>
      </c>
      <c r="C21717" s="141" t="s">
        <v>14500</v>
      </c>
      <c r="D21717" s="141" t="s">
        <v>14500</v>
      </c>
      <c r="E21717" s="141" t="s">
        <v>14500</v>
      </c>
      <c r="F21717" s="108">
        <v>3.0000000000000001E-3</v>
      </c>
      <c r="G21717" s="141" t="s">
        <v>14500</v>
      </c>
      <c r="H21717" s="108">
        <v>2.8000000000000001E-2</v>
      </c>
      <c r="I21717" s="108">
        <v>3.1E-2</v>
      </c>
      <c r="J21717" s="141" t="s">
        <v>14518</v>
      </c>
      <c r="K21717" s="141" t="s">
        <v>14500</v>
      </c>
      <c r="L21717" s="141" t="s">
        <v>14500</v>
      </c>
      <c r="M21717" s="108">
        <v>6.2E-2</v>
      </c>
      <c r="N21717" s="108">
        <v>0</v>
      </c>
      <c r="O21717" s="108">
        <v>2E-3</v>
      </c>
      <c r="P21717" s="108">
        <v>0.51400000000000001</v>
      </c>
      <c r="Q21717" s="133">
        <v>0.38985999999999998</v>
      </c>
      <c r="R21717" s="141" t="s">
        <v>14500</v>
      </c>
      <c r="S21717" s="108">
        <v>7.0000000000000001E-3</v>
      </c>
    </row>
    <row r="21718" spans="1:19" ht="11.25" thickBot="1" x14ac:dyDescent="0.2">
      <c r="A21718" s="112"/>
    </row>
    <row r="21719" spans="1:19" ht="11.25" thickBot="1" x14ac:dyDescent="0.2">
      <c r="A21719" s="135" t="s">
        <v>362</v>
      </c>
      <c r="B21719" s="112"/>
      <c r="C21719" s="141" t="s">
        <v>14501</v>
      </c>
      <c r="D21719" s="141" t="s">
        <v>14501</v>
      </c>
      <c r="E21719" s="141" t="s">
        <v>14501</v>
      </c>
      <c r="F21719" s="136">
        <v>3.0000000000000001E-3</v>
      </c>
      <c r="G21719" s="141" t="s">
        <v>14501</v>
      </c>
      <c r="H21719" s="136">
        <v>2.8000000000000001E-2</v>
      </c>
      <c r="I21719" s="136">
        <v>3.1E-2</v>
      </c>
      <c r="J21719" s="141" t="s">
        <v>14520</v>
      </c>
      <c r="K21719" s="141" t="s">
        <v>14501</v>
      </c>
      <c r="L21719" s="141" t="s">
        <v>14501</v>
      </c>
      <c r="M21719" s="136">
        <v>6.2E-2</v>
      </c>
      <c r="N21719" s="136">
        <v>0</v>
      </c>
      <c r="O21719" s="136">
        <v>2E-3</v>
      </c>
      <c r="P21719" s="136">
        <v>0.51400000000000001</v>
      </c>
      <c r="Q21719" s="137">
        <v>0.38985999999999998</v>
      </c>
      <c r="R21719" s="141" t="s">
        <v>14501</v>
      </c>
      <c r="S21719" s="136">
        <v>7.0000000000000001E-3</v>
      </c>
    </row>
    <row r="21720" spans="1:19" ht="11.25" thickBot="1" x14ac:dyDescent="0.2">
      <c r="A21720" s="112"/>
    </row>
    <row r="21721" spans="1:19" ht="11.25" thickBot="1" x14ac:dyDescent="0.2">
      <c r="A21721" s="138" t="s">
        <v>364</v>
      </c>
      <c r="B21721" s="112"/>
      <c r="C21721" s="141" t="s">
        <v>14501</v>
      </c>
      <c r="D21721" s="141" t="s">
        <v>14501</v>
      </c>
      <c r="E21721" s="141" t="s">
        <v>14501</v>
      </c>
      <c r="F21721" s="136">
        <v>0</v>
      </c>
      <c r="G21721" s="141" t="s">
        <v>14501</v>
      </c>
      <c r="H21721" s="136">
        <v>0</v>
      </c>
      <c r="I21721" s="136">
        <v>0</v>
      </c>
      <c r="J21721" s="141" t="s">
        <v>14501</v>
      </c>
      <c r="K21721" s="141" t="s">
        <v>14501</v>
      </c>
      <c r="L21721" s="141" t="s">
        <v>14501</v>
      </c>
      <c r="M21721" s="136">
        <v>0</v>
      </c>
      <c r="N21721" s="136">
        <v>0</v>
      </c>
      <c r="O21721" s="136">
        <v>0</v>
      </c>
      <c r="P21721" s="136">
        <v>0</v>
      </c>
      <c r="Q21721" s="140" t="s">
        <v>3713</v>
      </c>
      <c r="R21721" s="141" t="s">
        <v>14501</v>
      </c>
      <c r="S21721" s="136">
        <v>0</v>
      </c>
    </row>
    <row r="21722" spans="1:19" ht="11.25" thickBot="1" x14ac:dyDescent="0.2">
      <c r="A21722" s="112"/>
    </row>
    <row r="21723" spans="1:19" ht="11.25" thickBot="1" x14ac:dyDescent="0.2">
      <c r="A21723" s="139" t="s">
        <v>366</v>
      </c>
      <c r="B21723" s="112"/>
      <c r="C21723" s="141" t="s">
        <v>14501</v>
      </c>
      <c r="D21723" s="141" t="s">
        <v>14501</v>
      </c>
      <c r="E21723" s="141" t="s">
        <v>14501</v>
      </c>
      <c r="F21723" s="136">
        <v>0</v>
      </c>
      <c r="G21723" s="141" t="s">
        <v>14501</v>
      </c>
      <c r="H21723" s="136">
        <v>0</v>
      </c>
      <c r="I21723" s="136">
        <v>0</v>
      </c>
      <c r="J21723" s="141" t="s">
        <v>14501</v>
      </c>
      <c r="K21723" s="141" t="s">
        <v>14501</v>
      </c>
      <c r="L21723" s="141" t="s">
        <v>14501</v>
      </c>
      <c r="M21723" s="136">
        <v>0</v>
      </c>
      <c r="N21723" s="136">
        <v>0</v>
      </c>
      <c r="O21723" s="136">
        <v>0</v>
      </c>
      <c r="P21723" s="136">
        <v>0</v>
      </c>
      <c r="Q21723" s="140" t="s">
        <v>3713</v>
      </c>
      <c r="R21723" s="141" t="s">
        <v>14501</v>
      </c>
      <c r="S21723" s="136">
        <v>0</v>
      </c>
    </row>
    <row r="21724" spans="1:19" ht="11.25" thickBot="1" x14ac:dyDescent="0.2">
      <c r="A21724" s="112"/>
    </row>
    <row r="21725" spans="1:19" ht="11.25" thickBot="1" x14ac:dyDescent="0.2">
      <c r="A21725" s="106" t="s">
        <v>357</v>
      </c>
      <c r="B21725" s="106" t="s">
        <v>358</v>
      </c>
      <c r="C21725" s="146" t="s">
        <v>68</v>
      </c>
      <c r="D21725" s="146" t="s">
        <v>14511</v>
      </c>
    </row>
    <row r="21726" spans="1:19" ht="11.25" thickBot="1" x14ac:dyDescent="0.2">
      <c r="A21726" s="112"/>
      <c r="B21726" s="112"/>
      <c r="C21726" s="146" t="s">
        <v>111</v>
      </c>
      <c r="D21726" s="146" t="s">
        <v>111</v>
      </c>
    </row>
    <row r="21727" spans="1:19" ht="11.25" thickBot="1" x14ac:dyDescent="0.2">
      <c r="A21727" s="107">
        <v>1</v>
      </c>
      <c r="B21727" s="132">
        <v>0.57622685185185185</v>
      </c>
      <c r="C21727" s="108">
        <v>3.0000000000000001E-3</v>
      </c>
      <c r="D21727" s="141" t="s">
        <v>14500</v>
      </c>
    </row>
    <row r="21728" spans="1:19" ht="11.25" thickBot="1" x14ac:dyDescent="0.2">
      <c r="A21728" s="112"/>
    </row>
    <row r="21729" spans="1:19" ht="11.25" thickBot="1" x14ac:dyDescent="0.2">
      <c r="A21729" s="135" t="s">
        <v>362</v>
      </c>
      <c r="B21729" s="112"/>
      <c r="C21729" s="136">
        <v>3.0000000000000001E-3</v>
      </c>
      <c r="D21729" s="141" t="s">
        <v>14501</v>
      </c>
    </row>
    <row r="21730" spans="1:19" ht="11.25" thickBot="1" x14ac:dyDescent="0.2">
      <c r="A21730" s="112"/>
    </row>
    <row r="21731" spans="1:19" ht="11.25" thickBot="1" x14ac:dyDescent="0.2">
      <c r="A21731" s="138" t="s">
        <v>364</v>
      </c>
      <c r="B21731" s="112"/>
      <c r="C21731" s="136">
        <v>0</v>
      </c>
      <c r="D21731" s="141" t="s">
        <v>14501</v>
      </c>
    </row>
    <row r="21732" spans="1:19" ht="11.25" thickBot="1" x14ac:dyDescent="0.2">
      <c r="A21732" s="112"/>
    </row>
    <row r="21733" spans="1:19" ht="11.25" thickBot="1" x14ac:dyDescent="0.2">
      <c r="A21733" s="139" t="s">
        <v>366</v>
      </c>
      <c r="B21733" s="112"/>
      <c r="C21733" s="136">
        <v>0</v>
      </c>
      <c r="D21733" s="141" t="s">
        <v>14501</v>
      </c>
    </row>
    <row r="21734" spans="1:19" ht="10.5" x14ac:dyDescent="0.15">
      <c r="A21734" s="112"/>
    </row>
    <row r="21735" spans="1:19" x14ac:dyDescent="0.15">
      <c r="A21735" s="129"/>
      <c r="B21735" s="86" t="s">
        <v>2160</v>
      </c>
    </row>
    <row r="21736" spans="1:19" ht="9.75" thickBot="1" x14ac:dyDescent="0.2">
      <c r="A21736" s="81" t="s">
        <v>356</v>
      </c>
    </row>
    <row r="21737" spans="1:19" ht="11.25" thickBot="1" x14ac:dyDescent="0.2">
      <c r="A21737" s="106" t="s">
        <v>357</v>
      </c>
      <c r="B21737" s="106" t="s">
        <v>358</v>
      </c>
      <c r="C21737" s="146" t="s">
        <v>14494</v>
      </c>
      <c r="D21737" s="146" t="s">
        <v>14495</v>
      </c>
      <c r="E21737" s="146" t="s">
        <v>14496</v>
      </c>
      <c r="F21737" s="146" t="s">
        <v>0</v>
      </c>
      <c r="G21737" s="146" t="s">
        <v>1</v>
      </c>
      <c r="H21737" s="146" t="s">
        <v>2</v>
      </c>
      <c r="I21737" s="146" t="s">
        <v>14497</v>
      </c>
      <c r="J21737" s="146" t="s">
        <v>3</v>
      </c>
      <c r="K21737" s="146" t="s">
        <v>14498</v>
      </c>
      <c r="L21737" s="146" t="s">
        <v>7</v>
      </c>
      <c r="M21737" s="146" t="s">
        <v>14499</v>
      </c>
      <c r="N21737" s="146" t="s">
        <v>10</v>
      </c>
      <c r="O21737" s="146" t="s">
        <v>11</v>
      </c>
      <c r="P21737" s="146" t="s">
        <v>12</v>
      </c>
      <c r="Q21737" s="146" t="s">
        <v>13</v>
      </c>
      <c r="R21737" s="146" t="s">
        <v>14</v>
      </c>
      <c r="S21737" s="146" t="s">
        <v>15</v>
      </c>
    </row>
    <row r="21738" spans="1:19" ht="11.25" thickBot="1" x14ac:dyDescent="0.2">
      <c r="A21738" s="112"/>
      <c r="B21738" s="112"/>
      <c r="C21738" s="146" t="s">
        <v>111</v>
      </c>
      <c r="D21738" s="146" t="s">
        <v>111</v>
      </c>
      <c r="E21738" s="146" t="s">
        <v>111</v>
      </c>
      <c r="F21738" s="146" t="s">
        <v>111</v>
      </c>
      <c r="G21738" s="146" t="s">
        <v>111</v>
      </c>
      <c r="H21738" s="146" t="s">
        <v>111</v>
      </c>
      <c r="I21738" s="146" t="s">
        <v>111</v>
      </c>
      <c r="J21738" s="146" t="s">
        <v>111</v>
      </c>
      <c r="K21738" s="146" t="s">
        <v>111</v>
      </c>
      <c r="L21738" s="146" t="s">
        <v>111</v>
      </c>
      <c r="M21738" s="146" t="s">
        <v>111</v>
      </c>
      <c r="N21738" s="146" t="s">
        <v>111</v>
      </c>
      <c r="O21738" s="146" t="s">
        <v>111</v>
      </c>
      <c r="P21738" s="146" t="s">
        <v>111</v>
      </c>
      <c r="Q21738" s="146" t="s">
        <v>111</v>
      </c>
      <c r="R21738" s="146" t="s">
        <v>111</v>
      </c>
      <c r="S21738" s="146" t="s">
        <v>111</v>
      </c>
    </row>
    <row r="21739" spans="1:19" ht="11.25" thickBot="1" x14ac:dyDescent="0.2">
      <c r="A21739" s="107">
        <v>1</v>
      </c>
      <c r="B21739" s="132">
        <v>0.58137731481481481</v>
      </c>
      <c r="C21739" s="141" t="s">
        <v>14500</v>
      </c>
      <c r="D21739" s="141" t="s">
        <v>14500</v>
      </c>
      <c r="E21739" s="108">
        <v>2E-3</v>
      </c>
      <c r="F21739" s="108">
        <v>8.4000000000000005E-2</v>
      </c>
      <c r="G21739" s="108">
        <v>0.311</v>
      </c>
      <c r="H21739" s="108">
        <v>5.0000000000000001E-3</v>
      </c>
      <c r="I21739" s="108">
        <v>-0.02</v>
      </c>
      <c r="J21739" s="108">
        <v>0.13400000000000001</v>
      </c>
      <c r="K21739" s="108">
        <v>-1.6919999999999999</v>
      </c>
      <c r="L21739" s="133">
        <v>0.70423000000000002</v>
      </c>
      <c r="M21739" s="108">
        <v>0.01</v>
      </c>
      <c r="N21739" s="108">
        <v>3.0000000000000001E-3</v>
      </c>
      <c r="O21739" s="108">
        <v>2E-3</v>
      </c>
      <c r="P21739" s="108">
        <v>0.11799999999999999</v>
      </c>
      <c r="Q21739" s="108">
        <v>1.496</v>
      </c>
      <c r="R21739" s="108">
        <v>1E-3</v>
      </c>
      <c r="S21739" s="108">
        <v>4.1000000000000002E-2</v>
      </c>
    </row>
    <row r="21740" spans="1:19" ht="11.25" thickBot="1" x14ac:dyDescent="0.2">
      <c r="A21740" s="112"/>
    </row>
    <row r="21741" spans="1:19" ht="11.25" thickBot="1" x14ac:dyDescent="0.2">
      <c r="A21741" s="135" t="s">
        <v>362</v>
      </c>
      <c r="B21741" s="112"/>
      <c r="C21741" s="141" t="s">
        <v>14501</v>
      </c>
      <c r="D21741" s="141" t="s">
        <v>14501</v>
      </c>
      <c r="E21741" s="136">
        <v>2E-3</v>
      </c>
      <c r="F21741" s="136">
        <v>8.4000000000000005E-2</v>
      </c>
      <c r="G21741" s="136">
        <v>0.311</v>
      </c>
      <c r="H21741" s="136">
        <v>5.0000000000000001E-3</v>
      </c>
      <c r="I21741" s="136">
        <v>-0.02</v>
      </c>
      <c r="J21741" s="136">
        <v>0.13400000000000001</v>
      </c>
      <c r="K21741" s="136">
        <v>-1.6919999999999999</v>
      </c>
      <c r="L21741" s="137">
        <v>0.70423000000000002</v>
      </c>
      <c r="M21741" s="136">
        <v>0.01</v>
      </c>
      <c r="N21741" s="136">
        <v>3.0000000000000001E-3</v>
      </c>
      <c r="O21741" s="136">
        <v>2E-3</v>
      </c>
      <c r="P21741" s="136">
        <v>0.11799999999999999</v>
      </c>
      <c r="Q21741" s="136">
        <v>1.496</v>
      </c>
      <c r="R21741" s="136">
        <v>1E-3</v>
      </c>
      <c r="S21741" s="136">
        <v>4.1000000000000002E-2</v>
      </c>
    </row>
    <row r="21742" spans="1:19" ht="11.25" thickBot="1" x14ac:dyDescent="0.2">
      <c r="A21742" s="112"/>
    </row>
    <row r="21743" spans="1:19" ht="11.25" thickBot="1" x14ac:dyDescent="0.2">
      <c r="A21743" s="138" t="s">
        <v>364</v>
      </c>
      <c r="B21743" s="112"/>
      <c r="C21743" s="141" t="s">
        <v>14501</v>
      </c>
      <c r="D21743" s="141" t="s">
        <v>14501</v>
      </c>
      <c r="E21743" s="136">
        <v>0</v>
      </c>
      <c r="F21743" s="136">
        <v>0</v>
      </c>
      <c r="G21743" s="136">
        <v>0</v>
      </c>
      <c r="H21743" s="136">
        <v>0</v>
      </c>
      <c r="I21743" s="136">
        <v>0</v>
      </c>
      <c r="J21743" s="136">
        <v>0</v>
      </c>
      <c r="K21743" s="136">
        <v>0</v>
      </c>
      <c r="L21743" s="140" t="s">
        <v>3713</v>
      </c>
      <c r="M21743" s="136">
        <v>0</v>
      </c>
      <c r="N21743" s="136">
        <v>0</v>
      </c>
      <c r="O21743" s="136">
        <v>0</v>
      </c>
      <c r="P21743" s="136">
        <v>0</v>
      </c>
      <c r="Q21743" s="136">
        <v>0</v>
      </c>
      <c r="R21743" s="136">
        <v>0</v>
      </c>
      <c r="S21743" s="136">
        <v>0</v>
      </c>
    </row>
    <row r="21744" spans="1:19" ht="11.25" thickBot="1" x14ac:dyDescent="0.2">
      <c r="A21744" s="112"/>
    </row>
    <row r="21745" spans="1:19" ht="11.25" thickBot="1" x14ac:dyDescent="0.2">
      <c r="A21745" s="139" t="s">
        <v>366</v>
      </c>
      <c r="B21745" s="112"/>
      <c r="C21745" s="141" t="s">
        <v>14501</v>
      </c>
      <c r="D21745" s="141" t="s">
        <v>14501</v>
      </c>
      <c r="E21745" s="136">
        <v>0</v>
      </c>
      <c r="F21745" s="136">
        <v>0</v>
      </c>
      <c r="G21745" s="136">
        <v>0</v>
      </c>
      <c r="H21745" s="136">
        <v>0</v>
      </c>
      <c r="I21745" s="136">
        <v>0</v>
      </c>
      <c r="J21745" s="136">
        <v>0</v>
      </c>
      <c r="K21745" s="136">
        <v>0</v>
      </c>
      <c r="L21745" s="140" t="s">
        <v>3713</v>
      </c>
      <c r="M21745" s="136">
        <v>0</v>
      </c>
      <c r="N21745" s="136">
        <v>0</v>
      </c>
      <c r="O21745" s="136">
        <v>0</v>
      </c>
      <c r="P21745" s="136">
        <v>0</v>
      </c>
      <c r="Q21745" s="136">
        <v>0</v>
      </c>
      <c r="R21745" s="136">
        <v>0</v>
      </c>
      <c r="S21745" s="136">
        <v>0</v>
      </c>
    </row>
    <row r="21746" spans="1:19" ht="11.25" thickBot="1" x14ac:dyDescent="0.2">
      <c r="A21746" s="112"/>
    </row>
    <row r="21747" spans="1:19" ht="11.25" thickBot="1" x14ac:dyDescent="0.2">
      <c r="A21747" s="106" t="s">
        <v>357</v>
      </c>
      <c r="B21747" s="106" t="s">
        <v>358</v>
      </c>
      <c r="C21747" s="146" t="s">
        <v>16</v>
      </c>
      <c r="D21747" s="146" t="s">
        <v>14502</v>
      </c>
      <c r="E21747" s="146" t="s">
        <v>14503</v>
      </c>
      <c r="F21747" s="146" t="s">
        <v>20</v>
      </c>
      <c r="G21747" s="146" t="s">
        <v>21</v>
      </c>
      <c r="H21747" s="146" t="s">
        <v>22</v>
      </c>
      <c r="I21747" s="146" t="s">
        <v>23</v>
      </c>
      <c r="J21747" s="146" t="s">
        <v>24</v>
      </c>
      <c r="K21747" s="146" t="s">
        <v>26</v>
      </c>
      <c r="L21747" s="146" t="s">
        <v>14504</v>
      </c>
      <c r="M21747" s="146" t="s">
        <v>27</v>
      </c>
      <c r="N21747" s="146" t="s">
        <v>28</v>
      </c>
      <c r="O21747" s="146" t="s">
        <v>29</v>
      </c>
      <c r="P21747" s="146" t="s">
        <v>30</v>
      </c>
      <c r="Q21747" s="146" t="s">
        <v>14505</v>
      </c>
      <c r="R21747" s="146" t="s">
        <v>32</v>
      </c>
      <c r="S21747" s="146" t="s">
        <v>33</v>
      </c>
    </row>
    <row r="21748" spans="1:19" ht="11.25" thickBot="1" x14ac:dyDescent="0.2">
      <c r="A21748" s="112"/>
      <c r="B21748" s="112"/>
      <c r="C21748" s="146" t="s">
        <v>111</v>
      </c>
      <c r="D21748" s="146" t="s">
        <v>111</v>
      </c>
      <c r="E21748" s="146" t="s">
        <v>111</v>
      </c>
      <c r="F21748" s="146" t="s">
        <v>111</v>
      </c>
      <c r="G21748" s="146" t="s">
        <v>111</v>
      </c>
      <c r="H21748" s="146" t="s">
        <v>111</v>
      </c>
      <c r="I21748" s="146" t="s">
        <v>111</v>
      </c>
      <c r="J21748" s="146" t="s">
        <v>111</v>
      </c>
      <c r="K21748" s="146" t="s">
        <v>111</v>
      </c>
      <c r="L21748" s="146" t="s">
        <v>111</v>
      </c>
      <c r="M21748" s="146" t="s">
        <v>111</v>
      </c>
      <c r="N21748" s="146" t="s">
        <v>111</v>
      </c>
      <c r="O21748" s="146" t="s">
        <v>111</v>
      </c>
      <c r="P21748" s="146" t="s">
        <v>111</v>
      </c>
      <c r="Q21748" s="146" t="s">
        <v>111</v>
      </c>
      <c r="R21748" s="146" t="s">
        <v>111</v>
      </c>
      <c r="S21748" s="146" t="s">
        <v>111</v>
      </c>
    </row>
    <row r="21749" spans="1:19" ht="11.25" thickBot="1" x14ac:dyDescent="0.2">
      <c r="A21749" s="107">
        <v>1</v>
      </c>
      <c r="B21749" s="132">
        <v>0.58137731481481481</v>
      </c>
      <c r="C21749" s="108">
        <v>0.61899999999999999</v>
      </c>
      <c r="D21749" s="108">
        <v>0.109</v>
      </c>
      <c r="E21749" s="141" t="s">
        <v>14500</v>
      </c>
      <c r="F21749" s="133">
        <v>0.58540000000000003</v>
      </c>
      <c r="G21749" s="141" t="s">
        <v>14512</v>
      </c>
      <c r="H21749" s="108">
        <v>9.8000000000000004E-2</v>
      </c>
      <c r="I21749" s="108">
        <v>3.5999999999999997E-2</v>
      </c>
      <c r="J21749" s="108">
        <v>0.58699999999999997</v>
      </c>
      <c r="K21749" s="133">
        <v>0.58626999999999996</v>
      </c>
      <c r="L21749" s="108">
        <v>7.0000000000000001E-3</v>
      </c>
      <c r="M21749" s="108">
        <v>2E-3</v>
      </c>
      <c r="N21749" s="108">
        <v>2.8000000000000001E-2</v>
      </c>
      <c r="O21749" s="141" t="s">
        <v>14500</v>
      </c>
      <c r="P21749" s="141" t="s">
        <v>14500</v>
      </c>
      <c r="Q21749" s="108">
        <v>-1.2999999999999999E-2</v>
      </c>
      <c r="R21749" s="108">
        <v>1E-3</v>
      </c>
      <c r="S21749" s="141" t="s">
        <v>14500</v>
      </c>
    </row>
    <row r="21750" spans="1:19" ht="11.25" thickBot="1" x14ac:dyDescent="0.2">
      <c r="A21750" s="112"/>
    </row>
    <row r="21751" spans="1:19" ht="11.25" thickBot="1" x14ac:dyDescent="0.2">
      <c r="A21751" s="135" t="s">
        <v>362</v>
      </c>
      <c r="B21751" s="112"/>
      <c r="C21751" s="136">
        <v>0.61899999999999999</v>
      </c>
      <c r="D21751" s="136">
        <v>0.109</v>
      </c>
      <c r="E21751" s="141" t="s">
        <v>14501</v>
      </c>
      <c r="F21751" s="137">
        <v>0.58540000000000003</v>
      </c>
      <c r="G21751" s="141" t="s">
        <v>14514</v>
      </c>
      <c r="H21751" s="136">
        <v>9.8000000000000004E-2</v>
      </c>
      <c r="I21751" s="136">
        <v>3.5999999999999997E-2</v>
      </c>
      <c r="J21751" s="136">
        <v>0.58699999999999997</v>
      </c>
      <c r="K21751" s="137">
        <v>0.58626999999999996</v>
      </c>
      <c r="L21751" s="136">
        <v>7.0000000000000001E-3</v>
      </c>
      <c r="M21751" s="136">
        <v>2E-3</v>
      </c>
      <c r="N21751" s="136">
        <v>2.8000000000000001E-2</v>
      </c>
      <c r="O21751" s="141" t="s">
        <v>14501</v>
      </c>
      <c r="P21751" s="141" t="s">
        <v>14501</v>
      </c>
      <c r="Q21751" s="136">
        <v>-1.2999999999999999E-2</v>
      </c>
      <c r="R21751" s="136">
        <v>1E-3</v>
      </c>
      <c r="S21751" s="141" t="s">
        <v>14501</v>
      </c>
    </row>
    <row r="21752" spans="1:19" ht="11.25" thickBot="1" x14ac:dyDescent="0.2">
      <c r="A21752" s="112"/>
    </row>
    <row r="21753" spans="1:19" ht="11.25" thickBot="1" x14ac:dyDescent="0.2">
      <c r="A21753" s="138" t="s">
        <v>364</v>
      </c>
      <c r="B21753" s="112"/>
      <c r="C21753" s="136">
        <v>0</v>
      </c>
      <c r="D21753" s="136">
        <v>0</v>
      </c>
      <c r="E21753" s="141" t="s">
        <v>14501</v>
      </c>
      <c r="F21753" s="140" t="s">
        <v>3713</v>
      </c>
      <c r="G21753" s="141" t="s">
        <v>14501</v>
      </c>
      <c r="H21753" s="136">
        <v>0</v>
      </c>
      <c r="I21753" s="136">
        <v>0</v>
      </c>
      <c r="J21753" s="136">
        <v>0</v>
      </c>
      <c r="K21753" s="140" t="s">
        <v>3713</v>
      </c>
      <c r="L21753" s="136">
        <v>0</v>
      </c>
      <c r="M21753" s="136">
        <v>0</v>
      </c>
      <c r="N21753" s="136">
        <v>0</v>
      </c>
      <c r="O21753" s="141" t="s">
        <v>14501</v>
      </c>
      <c r="P21753" s="141" t="s">
        <v>14501</v>
      </c>
      <c r="Q21753" s="136">
        <v>0</v>
      </c>
      <c r="R21753" s="136">
        <v>0</v>
      </c>
      <c r="S21753" s="141" t="s">
        <v>14501</v>
      </c>
    </row>
    <row r="21754" spans="1:19" ht="11.25" thickBot="1" x14ac:dyDescent="0.2">
      <c r="A21754" s="112"/>
    </row>
    <row r="21755" spans="1:19" ht="11.25" thickBot="1" x14ac:dyDescent="0.2">
      <c r="A21755" s="139" t="s">
        <v>366</v>
      </c>
      <c r="B21755" s="112"/>
      <c r="C21755" s="136">
        <v>0</v>
      </c>
      <c r="D21755" s="136">
        <v>0</v>
      </c>
      <c r="E21755" s="141" t="s">
        <v>14501</v>
      </c>
      <c r="F21755" s="140" t="s">
        <v>3713</v>
      </c>
      <c r="G21755" s="141" t="s">
        <v>14501</v>
      </c>
      <c r="H21755" s="136">
        <v>0</v>
      </c>
      <c r="I21755" s="136">
        <v>0</v>
      </c>
      <c r="J21755" s="136">
        <v>0</v>
      </c>
      <c r="K21755" s="140" t="s">
        <v>3713</v>
      </c>
      <c r="L21755" s="136">
        <v>0</v>
      </c>
      <c r="M21755" s="136">
        <v>0</v>
      </c>
      <c r="N21755" s="136">
        <v>0</v>
      </c>
      <c r="O21755" s="141" t="s">
        <v>14501</v>
      </c>
      <c r="P21755" s="141" t="s">
        <v>14501</v>
      </c>
      <c r="Q21755" s="136">
        <v>0</v>
      </c>
      <c r="R21755" s="136">
        <v>0</v>
      </c>
      <c r="S21755" s="141" t="s">
        <v>14501</v>
      </c>
    </row>
    <row r="21756" spans="1:19" ht="11.25" thickBot="1" x14ac:dyDescent="0.2">
      <c r="A21756" s="112"/>
    </row>
    <row r="21757" spans="1:19" ht="11.25" thickBot="1" x14ac:dyDescent="0.2">
      <c r="A21757" s="106" t="s">
        <v>357</v>
      </c>
      <c r="B21757" s="106" t="s">
        <v>358</v>
      </c>
      <c r="C21757" s="146" t="s">
        <v>35</v>
      </c>
      <c r="D21757" s="146" t="s">
        <v>36</v>
      </c>
      <c r="E21757" s="146" t="s">
        <v>14506</v>
      </c>
      <c r="F21757" s="146" t="s">
        <v>38</v>
      </c>
      <c r="G21757" s="146" t="s">
        <v>39</v>
      </c>
      <c r="H21757" s="146" t="s">
        <v>41</v>
      </c>
      <c r="I21757" s="146" t="s">
        <v>42</v>
      </c>
      <c r="J21757" s="146" t="s">
        <v>43</v>
      </c>
      <c r="K21757" s="146" t="s">
        <v>44</v>
      </c>
      <c r="L21757" s="146" t="s">
        <v>45</v>
      </c>
      <c r="M21757" s="146" t="s">
        <v>46</v>
      </c>
      <c r="N21757" s="146" t="s">
        <v>47</v>
      </c>
      <c r="O21757" s="146" t="s">
        <v>48</v>
      </c>
      <c r="P21757" s="146" t="s">
        <v>49</v>
      </c>
      <c r="Q21757" s="146" t="s">
        <v>50</v>
      </c>
      <c r="R21757" s="146" t="s">
        <v>51</v>
      </c>
      <c r="S21757" s="146" t="s">
        <v>52</v>
      </c>
    </row>
    <row r="21758" spans="1:19" ht="11.25" thickBot="1" x14ac:dyDescent="0.2">
      <c r="A21758" s="112"/>
      <c r="B21758" s="112"/>
      <c r="C21758" s="146" t="s">
        <v>111</v>
      </c>
      <c r="D21758" s="146" t="s">
        <v>111</v>
      </c>
      <c r="E21758" s="146" t="s">
        <v>111</v>
      </c>
      <c r="F21758" s="146" t="s">
        <v>111</v>
      </c>
      <c r="G21758" s="146" t="s">
        <v>111</v>
      </c>
      <c r="H21758" s="146" t="s">
        <v>111</v>
      </c>
      <c r="I21758" s="146" t="s">
        <v>111</v>
      </c>
      <c r="J21758" s="146" t="s">
        <v>111</v>
      </c>
      <c r="K21758" s="146" t="s">
        <v>111</v>
      </c>
      <c r="L21758" s="146" t="s">
        <v>111</v>
      </c>
      <c r="M21758" s="146" t="s">
        <v>111</v>
      </c>
      <c r="N21758" s="146" t="s">
        <v>111</v>
      </c>
      <c r="O21758" s="146" t="s">
        <v>111</v>
      </c>
      <c r="P21758" s="146" t="s">
        <v>111</v>
      </c>
      <c r="Q21758" s="146" t="s">
        <v>111</v>
      </c>
      <c r="R21758" s="146" t="s">
        <v>111</v>
      </c>
      <c r="S21758" s="146" t="s">
        <v>111</v>
      </c>
    </row>
    <row r="21759" spans="1:19" ht="11.25" thickBot="1" x14ac:dyDescent="0.2">
      <c r="A21759" s="107">
        <v>1</v>
      </c>
      <c r="B21759" s="132">
        <v>0.58137731481481481</v>
      </c>
      <c r="C21759" s="133">
        <v>0.48848000000000003</v>
      </c>
      <c r="D21759" s="108">
        <v>4.9000000000000002E-2</v>
      </c>
      <c r="E21759" s="108">
        <v>6.0000000000000001E-3</v>
      </c>
      <c r="F21759" s="141" t="s">
        <v>14500</v>
      </c>
      <c r="G21759" s="108">
        <v>4.0000000000000001E-3</v>
      </c>
      <c r="H21759" s="108">
        <v>1.4319999999999999</v>
      </c>
      <c r="I21759" s="108">
        <v>1.2E-2</v>
      </c>
      <c r="J21759" s="108">
        <v>4.2999999999999997E-2</v>
      </c>
      <c r="K21759" s="108">
        <v>4.0000000000000001E-3</v>
      </c>
      <c r="L21759" s="108">
        <v>1.0999999999999999E-2</v>
      </c>
      <c r="M21759" s="108">
        <v>5.0000000000000001E-3</v>
      </c>
      <c r="N21759" s="108">
        <v>2E-3</v>
      </c>
      <c r="O21759" s="108">
        <v>7.0000000000000001E-3</v>
      </c>
      <c r="P21759" s="141" t="s">
        <v>14500</v>
      </c>
      <c r="Q21759" s="108">
        <v>3.0000000000000001E-3</v>
      </c>
      <c r="R21759" s="108">
        <v>2E-3</v>
      </c>
      <c r="S21759" s="141" t="s">
        <v>14500</v>
      </c>
    </row>
    <row r="21760" spans="1:19" ht="11.25" thickBot="1" x14ac:dyDescent="0.2">
      <c r="A21760" s="112"/>
    </row>
    <row r="21761" spans="1:19" ht="11.25" thickBot="1" x14ac:dyDescent="0.2">
      <c r="A21761" s="135" t="s">
        <v>362</v>
      </c>
      <c r="B21761" s="112"/>
      <c r="C21761" s="137">
        <v>0.48848000000000003</v>
      </c>
      <c r="D21761" s="136">
        <v>4.9000000000000002E-2</v>
      </c>
      <c r="E21761" s="136">
        <v>6.0000000000000001E-3</v>
      </c>
      <c r="F21761" s="141" t="s">
        <v>14501</v>
      </c>
      <c r="G21761" s="136">
        <v>4.0000000000000001E-3</v>
      </c>
      <c r="H21761" s="136">
        <v>1.4319999999999999</v>
      </c>
      <c r="I21761" s="136">
        <v>1.2E-2</v>
      </c>
      <c r="J21761" s="136">
        <v>4.2999999999999997E-2</v>
      </c>
      <c r="K21761" s="136">
        <v>4.0000000000000001E-3</v>
      </c>
      <c r="L21761" s="136">
        <v>1.0999999999999999E-2</v>
      </c>
      <c r="M21761" s="136">
        <v>5.0000000000000001E-3</v>
      </c>
      <c r="N21761" s="136">
        <v>2E-3</v>
      </c>
      <c r="O21761" s="136">
        <v>7.0000000000000001E-3</v>
      </c>
      <c r="P21761" s="141" t="s">
        <v>14501</v>
      </c>
      <c r="Q21761" s="136">
        <v>3.0000000000000001E-3</v>
      </c>
      <c r="R21761" s="136">
        <v>2E-3</v>
      </c>
      <c r="S21761" s="141" t="s">
        <v>14501</v>
      </c>
    </row>
    <row r="21762" spans="1:19" ht="11.25" thickBot="1" x14ac:dyDescent="0.2">
      <c r="A21762" s="112"/>
    </row>
    <row r="21763" spans="1:19" ht="11.25" thickBot="1" x14ac:dyDescent="0.2">
      <c r="A21763" s="138" t="s">
        <v>364</v>
      </c>
      <c r="B21763" s="112"/>
      <c r="C21763" s="140" t="s">
        <v>3713</v>
      </c>
      <c r="D21763" s="136">
        <v>0</v>
      </c>
      <c r="E21763" s="136">
        <v>0</v>
      </c>
      <c r="F21763" s="141" t="s">
        <v>14501</v>
      </c>
      <c r="G21763" s="136">
        <v>0</v>
      </c>
      <c r="H21763" s="136">
        <v>0</v>
      </c>
      <c r="I21763" s="136">
        <v>0</v>
      </c>
      <c r="J21763" s="136">
        <v>0</v>
      </c>
      <c r="K21763" s="136">
        <v>0</v>
      </c>
      <c r="L21763" s="136">
        <v>0</v>
      </c>
      <c r="M21763" s="136">
        <v>0</v>
      </c>
      <c r="N21763" s="136">
        <v>0</v>
      </c>
      <c r="O21763" s="136">
        <v>0</v>
      </c>
      <c r="P21763" s="141" t="s">
        <v>14501</v>
      </c>
      <c r="Q21763" s="136">
        <v>0</v>
      </c>
      <c r="R21763" s="136">
        <v>0</v>
      </c>
      <c r="S21763" s="141" t="s">
        <v>14501</v>
      </c>
    </row>
    <row r="21764" spans="1:19" ht="11.25" thickBot="1" x14ac:dyDescent="0.2">
      <c r="A21764" s="112"/>
    </row>
    <row r="21765" spans="1:19" ht="11.25" thickBot="1" x14ac:dyDescent="0.2">
      <c r="A21765" s="139" t="s">
        <v>366</v>
      </c>
      <c r="B21765" s="112"/>
      <c r="C21765" s="140" t="s">
        <v>3713</v>
      </c>
      <c r="D21765" s="136">
        <v>0</v>
      </c>
      <c r="E21765" s="136">
        <v>0</v>
      </c>
      <c r="F21765" s="141" t="s">
        <v>14501</v>
      </c>
      <c r="G21765" s="136">
        <v>0</v>
      </c>
      <c r="H21765" s="136">
        <v>0</v>
      </c>
      <c r="I21765" s="136">
        <v>0</v>
      </c>
      <c r="J21765" s="136">
        <v>0</v>
      </c>
      <c r="K21765" s="136">
        <v>0</v>
      </c>
      <c r="L21765" s="136">
        <v>0</v>
      </c>
      <c r="M21765" s="136">
        <v>0</v>
      </c>
      <c r="N21765" s="136">
        <v>0</v>
      </c>
      <c r="O21765" s="136">
        <v>0</v>
      </c>
      <c r="P21765" s="141" t="s">
        <v>14501</v>
      </c>
      <c r="Q21765" s="136">
        <v>0</v>
      </c>
      <c r="R21765" s="136">
        <v>0</v>
      </c>
      <c r="S21765" s="141" t="s">
        <v>14501</v>
      </c>
    </row>
    <row r="21766" spans="1:19" ht="11.25" thickBot="1" x14ac:dyDescent="0.2">
      <c r="A21766" s="112"/>
    </row>
    <row r="21767" spans="1:19" ht="11.25" thickBot="1" x14ac:dyDescent="0.2">
      <c r="A21767" s="106" t="s">
        <v>357</v>
      </c>
      <c r="B21767" s="106" t="s">
        <v>358</v>
      </c>
      <c r="C21767" s="146" t="s">
        <v>53</v>
      </c>
      <c r="D21767" s="146" t="s">
        <v>54</v>
      </c>
      <c r="E21767" s="146" t="s">
        <v>55</v>
      </c>
      <c r="F21767" s="146" t="s">
        <v>56</v>
      </c>
      <c r="G21767" s="146" t="s">
        <v>14507</v>
      </c>
      <c r="H21767" s="146" t="s">
        <v>57</v>
      </c>
      <c r="I21767" s="146" t="s">
        <v>59</v>
      </c>
      <c r="J21767" s="146" t="s">
        <v>14508</v>
      </c>
      <c r="K21767" s="146" t="s">
        <v>60</v>
      </c>
      <c r="L21767" s="146" t="s">
        <v>61</v>
      </c>
      <c r="M21767" s="146" t="s">
        <v>62</v>
      </c>
      <c r="N21767" s="146" t="s">
        <v>14509</v>
      </c>
      <c r="O21767" s="146" t="s">
        <v>63</v>
      </c>
      <c r="P21767" s="146" t="s">
        <v>64</v>
      </c>
      <c r="Q21767" s="146" t="s">
        <v>66</v>
      </c>
      <c r="R21767" s="146" t="s">
        <v>14510</v>
      </c>
      <c r="S21767" s="146" t="s">
        <v>67</v>
      </c>
    </row>
    <row r="21768" spans="1:19" ht="11.25" thickBot="1" x14ac:dyDescent="0.2">
      <c r="A21768" s="112"/>
      <c r="B21768" s="112"/>
      <c r="C21768" s="146" t="s">
        <v>111</v>
      </c>
      <c r="D21768" s="146" t="s">
        <v>111</v>
      </c>
      <c r="E21768" s="146" t="s">
        <v>111</v>
      </c>
      <c r="F21768" s="146" t="s">
        <v>111</v>
      </c>
      <c r="G21768" s="146" t="s">
        <v>111</v>
      </c>
      <c r="H21768" s="146" t="s">
        <v>111</v>
      </c>
      <c r="I21768" s="146" t="s">
        <v>111</v>
      </c>
      <c r="J21768" s="146" t="s">
        <v>111</v>
      </c>
      <c r="K21768" s="146" t="s">
        <v>111</v>
      </c>
      <c r="L21768" s="146" t="s">
        <v>111</v>
      </c>
      <c r="M21768" s="146" t="s">
        <v>111</v>
      </c>
      <c r="N21768" s="146" t="s">
        <v>111</v>
      </c>
      <c r="O21768" s="146" t="s">
        <v>111</v>
      </c>
      <c r="P21768" s="146" t="s">
        <v>111</v>
      </c>
      <c r="Q21768" s="146" t="s">
        <v>111</v>
      </c>
      <c r="R21768" s="146" t="s">
        <v>111</v>
      </c>
      <c r="S21768" s="146" t="s">
        <v>111</v>
      </c>
    </row>
    <row r="21769" spans="1:19" ht="11.25" thickBot="1" x14ac:dyDescent="0.2">
      <c r="A21769" s="107">
        <v>1</v>
      </c>
      <c r="B21769" s="132">
        <v>0.58137731481481481</v>
      </c>
      <c r="C21769" s="141" t="s">
        <v>14500</v>
      </c>
      <c r="D21769" s="108">
        <v>8.0000000000000002E-3</v>
      </c>
      <c r="E21769" s="141" t="s">
        <v>14500</v>
      </c>
      <c r="F21769" s="108">
        <v>6.0000000000000001E-3</v>
      </c>
      <c r="G21769" s="108">
        <v>1E-3</v>
      </c>
      <c r="H21769" s="108">
        <v>2.5000000000000001E-2</v>
      </c>
      <c r="I21769" s="108">
        <v>4.3999999999999997E-2</v>
      </c>
      <c r="J21769" s="141" t="s">
        <v>14518</v>
      </c>
      <c r="K21769" s="141" t="s">
        <v>14500</v>
      </c>
      <c r="L21769" s="141" t="s">
        <v>14500</v>
      </c>
      <c r="M21769" s="108">
        <v>1.7999999999999999E-2</v>
      </c>
      <c r="N21769" s="108">
        <v>2.5000000000000001E-2</v>
      </c>
      <c r="O21769" s="108">
        <v>2E-3</v>
      </c>
      <c r="P21769" s="108">
        <v>0.44700000000000001</v>
      </c>
      <c r="Q21769" s="133">
        <v>0.39568999999999999</v>
      </c>
      <c r="R21769" s="141" t="s">
        <v>14500</v>
      </c>
      <c r="S21769" s="108">
        <v>8.9999999999999993E-3</v>
      </c>
    </row>
    <row r="21770" spans="1:19" ht="11.25" thickBot="1" x14ac:dyDescent="0.2">
      <c r="A21770" s="112"/>
    </row>
    <row r="21771" spans="1:19" ht="11.25" thickBot="1" x14ac:dyDescent="0.2">
      <c r="A21771" s="135" t="s">
        <v>362</v>
      </c>
      <c r="B21771" s="112"/>
      <c r="C21771" s="141" t="s">
        <v>14501</v>
      </c>
      <c r="D21771" s="136">
        <v>8.0000000000000002E-3</v>
      </c>
      <c r="E21771" s="141" t="s">
        <v>14501</v>
      </c>
      <c r="F21771" s="136">
        <v>6.0000000000000001E-3</v>
      </c>
      <c r="G21771" s="136">
        <v>1E-3</v>
      </c>
      <c r="H21771" s="136">
        <v>2.5000000000000001E-2</v>
      </c>
      <c r="I21771" s="136">
        <v>4.3999999999999997E-2</v>
      </c>
      <c r="J21771" s="141" t="s">
        <v>14520</v>
      </c>
      <c r="K21771" s="141" t="s">
        <v>14501</v>
      </c>
      <c r="L21771" s="141" t="s">
        <v>14501</v>
      </c>
      <c r="M21771" s="136">
        <v>1.7999999999999999E-2</v>
      </c>
      <c r="N21771" s="136">
        <v>2.5000000000000001E-2</v>
      </c>
      <c r="O21771" s="136">
        <v>2E-3</v>
      </c>
      <c r="P21771" s="136">
        <v>0.44700000000000001</v>
      </c>
      <c r="Q21771" s="137">
        <v>0.39568999999999999</v>
      </c>
      <c r="R21771" s="141" t="s">
        <v>14501</v>
      </c>
      <c r="S21771" s="136">
        <v>8.9999999999999993E-3</v>
      </c>
    </row>
    <row r="21772" spans="1:19" ht="11.25" thickBot="1" x14ac:dyDescent="0.2">
      <c r="A21772" s="112"/>
    </row>
    <row r="21773" spans="1:19" ht="11.25" thickBot="1" x14ac:dyDescent="0.2">
      <c r="A21773" s="138" t="s">
        <v>364</v>
      </c>
      <c r="B21773" s="112"/>
      <c r="C21773" s="141" t="s">
        <v>14501</v>
      </c>
      <c r="D21773" s="136">
        <v>0</v>
      </c>
      <c r="E21773" s="141" t="s">
        <v>14501</v>
      </c>
      <c r="F21773" s="136">
        <v>0</v>
      </c>
      <c r="G21773" s="136">
        <v>0</v>
      </c>
      <c r="H21773" s="136">
        <v>0</v>
      </c>
      <c r="I21773" s="136">
        <v>0</v>
      </c>
      <c r="J21773" s="141" t="s">
        <v>14501</v>
      </c>
      <c r="K21773" s="141" t="s">
        <v>14501</v>
      </c>
      <c r="L21773" s="141" t="s">
        <v>14501</v>
      </c>
      <c r="M21773" s="136">
        <v>0</v>
      </c>
      <c r="N21773" s="136">
        <v>0</v>
      </c>
      <c r="O21773" s="136">
        <v>0</v>
      </c>
      <c r="P21773" s="136">
        <v>0</v>
      </c>
      <c r="Q21773" s="140" t="s">
        <v>3713</v>
      </c>
      <c r="R21773" s="141" t="s">
        <v>14501</v>
      </c>
      <c r="S21773" s="136">
        <v>0</v>
      </c>
    </row>
    <row r="21774" spans="1:19" ht="11.25" thickBot="1" x14ac:dyDescent="0.2">
      <c r="A21774" s="112"/>
    </row>
    <row r="21775" spans="1:19" ht="11.25" thickBot="1" x14ac:dyDescent="0.2">
      <c r="A21775" s="139" t="s">
        <v>366</v>
      </c>
      <c r="B21775" s="112"/>
      <c r="C21775" s="141" t="s">
        <v>14501</v>
      </c>
      <c r="D21775" s="136">
        <v>0</v>
      </c>
      <c r="E21775" s="141" t="s">
        <v>14501</v>
      </c>
      <c r="F21775" s="136">
        <v>0</v>
      </c>
      <c r="G21775" s="136">
        <v>0</v>
      </c>
      <c r="H21775" s="136">
        <v>0</v>
      </c>
      <c r="I21775" s="136">
        <v>0</v>
      </c>
      <c r="J21775" s="141" t="s">
        <v>14501</v>
      </c>
      <c r="K21775" s="141" t="s">
        <v>14501</v>
      </c>
      <c r="L21775" s="141" t="s">
        <v>14501</v>
      </c>
      <c r="M21775" s="136">
        <v>0</v>
      </c>
      <c r="N21775" s="136">
        <v>0</v>
      </c>
      <c r="O21775" s="136">
        <v>0</v>
      </c>
      <c r="P21775" s="136">
        <v>0</v>
      </c>
      <c r="Q21775" s="140" t="s">
        <v>3713</v>
      </c>
      <c r="R21775" s="141" t="s">
        <v>14501</v>
      </c>
      <c r="S21775" s="136">
        <v>0</v>
      </c>
    </row>
    <row r="21776" spans="1:19" ht="11.25" thickBot="1" x14ac:dyDescent="0.2">
      <c r="A21776" s="112"/>
    </row>
    <row r="21777" spans="1:19" ht="11.25" thickBot="1" x14ac:dyDescent="0.2">
      <c r="A21777" s="106" t="s">
        <v>357</v>
      </c>
      <c r="B21777" s="106" t="s">
        <v>358</v>
      </c>
      <c r="C21777" s="146" t="s">
        <v>68</v>
      </c>
      <c r="D21777" s="146" t="s">
        <v>14511</v>
      </c>
    </row>
    <row r="21778" spans="1:19" ht="11.25" thickBot="1" x14ac:dyDescent="0.2">
      <c r="A21778" s="112"/>
      <c r="B21778" s="112"/>
      <c r="C21778" s="146" t="s">
        <v>111</v>
      </c>
      <c r="D21778" s="146" t="s">
        <v>111</v>
      </c>
    </row>
    <row r="21779" spans="1:19" ht="11.25" thickBot="1" x14ac:dyDescent="0.2">
      <c r="A21779" s="107">
        <v>1</v>
      </c>
      <c r="B21779" s="132">
        <v>0.58137731481481481</v>
      </c>
      <c r="C21779" s="108">
        <v>4.0000000000000001E-3</v>
      </c>
      <c r="D21779" s="141" t="s">
        <v>14500</v>
      </c>
    </row>
    <row r="21780" spans="1:19" ht="11.25" thickBot="1" x14ac:dyDescent="0.2">
      <c r="A21780" s="112"/>
    </row>
    <row r="21781" spans="1:19" ht="11.25" thickBot="1" x14ac:dyDescent="0.2">
      <c r="A21781" s="135" t="s">
        <v>362</v>
      </c>
      <c r="B21781" s="112"/>
      <c r="C21781" s="136">
        <v>4.0000000000000001E-3</v>
      </c>
      <c r="D21781" s="141" t="s">
        <v>14501</v>
      </c>
    </row>
    <row r="21782" spans="1:19" ht="11.25" thickBot="1" x14ac:dyDescent="0.2">
      <c r="A21782" s="112"/>
    </row>
    <row r="21783" spans="1:19" ht="11.25" thickBot="1" x14ac:dyDescent="0.2">
      <c r="A21783" s="138" t="s">
        <v>364</v>
      </c>
      <c r="B21783" s="112"/>
      <c r="C21783" s="136">
        <v>0</v>
      </c>
      <c r="D21783" s="141" t="s">
        <v>14501</v>
      </c>
    </row>
    <row r="21784" spans="1:19" ht="11.25" thickBot="1" x14ac:dyDescent="0.2">
      <c r="A21784" s="112"/>
    </row>
    <row r="21785" spans="1:19" ht="11.25" thickBot="1" x14ac:dyDescent="0.2">
      <c r="A21785" s="139" t="s">
        <v>366</v>
      </c>
      <c r="B21785" s="112"/>
      <c r="C21785" s="136">
        <v>0</v>
      </c>
      <c r="D21785" s="141" t="s">
        <v>14501</v>
      </c>
    </row>
    <row r="21786" spans="1:19" ht="10.5" x14ac:dyDescent="0.15">
      <c r="A21786" s="112"/>
    </row>
    <row r="21787" spans="1:19" x14ac:dyDescent="0.15">
      <c r="A21787" s="129"/>
      <c r="B21787" s="86" t="s">
        <v>2235</v>
      </c>
    </row>
    <row r="21788" spans="1:19" ht="9.75" thickBot="1" x14ac:dyDescent="0.2">
      <c r="A21788" s="81" t="s">
        <v>356</v>
      </c>
    </row>
    <row r="21789" spans="1:19" ht="11.25" thickBot="1" x14ac:dyDescent="0.2">
      <c r="A21789" s="106" t="s">
        <v>357</v>
      </c>
      <c r="B21789" s="106" t="s">
        <v>358</v>
      </c>
      <c r="C21789" s="146" t="s">
        <v>14494</v>
      </c>
      <c r="D21789" s="146" t="s">
        <v>14495</v>
      </c>
      <c r="E21789" s="146" t="s">
        <v>14496</v>
      </c>
      <c r="F21789" s="146" t="s">
        <v>0</v>
      </c>
      <c r="G21789" s="146" t="s">
        <v>1</v>
      </c>
      <c r="H21789" s="146" t="s">
        <v>2</v>
      </c>
      <c r="I21789" s="146" t="s">
        <v>14497</v>
      </c>
      <c r="J21789" s="146" t="s">
        <v>3</v>
      </c>
      <c r="K21789" s="146" t="s">
        <v>14498</v>
      </c>
      <c r="L21789" s="146" t="s">
        <v>7</v>
      </c>
      <c r="M21789" s="146" t="s">
        <v>14499</v>
      </c>
      <c r="N21789" s="146" t="s">
        <v>10</v>
      </c>
      <c r="O21789" s="146" t="s">
        <v>11</v>
      </c>
      <c r="P21789" s="146" t="s">
        <v>12</v>
      </c>
      <c r="Q21789" s="146" t="s">
        <v>13</v>
      </c>
      <c r="R21789" s="146" t="s">
        <v>14</v>
      </c>
      <c r="S21789" s="146" t="s">
        <v>15</v>
      </c>
    </row>
    <row r="21790" spans="1:19" ht="11.25" thickBot="1" x14ac:dyDescent="0.2">
      <c r="A21790" s="112"/>
      <c r="B21790" s="112"/>
      <c r="C21790" s="146" t="s">
        <v>111</v>
      </c>
      <c r="D21790" s="146" t="s">
        <v>111</v>
      </c>
      <c r="E21790" s="146" t="s">
        <v>111</v>
      </c>
      <c r="F21790" s="146" t="s">
        <v>111</v>
      </c>
      <c r="G21790" s="146" t="s">
        <v>111</v>
      </c>
      <c r="H21790" s="146" t="s">
        <v>111</v>
      </c>
      <c r="I21790" s="146" t="s">
        <v>111</v>
      </c>
      <c r="J21790" s="146" t="s">
        <v>111</v>
      </c>
      <c r="K21790" s="146" t="s">
        <v>111</v>
      </c>
      <c r="L21790" s="146" t="s">
        <v>111</v>
      </c>
      <c r="M21790" s="146" t="s">
        <v>111</v>
      </c>
      <c r="N21790" s="146" t="s">
        <v>111</v>
      </c>
      <c r="O21790" s="146" t="s">
        <v>111</v>
      </c>
      <c r="P21790" s="146" t="s">
        <v>111</v>
      </c>
      <c r="Q21790" s="146" t="s">
        <v>111</v>
      </c>
      <c r="R21790" s="146" t="s">
        <v>111</v>
      </c>
      <c r="S21790" s="146" t="s">
        <v>111</v>
      </c>
    </row>
    <row r="21791" spans="1:19" ht="11.25" thickBot="1" x14ac:dyDescent="0.2">
      <c r="A21791" s="107">
        <v>1</v>
      </c>
      <c r="B21791" s="132">
        <v>0.58653935185185191</v>
      </c>
      <c r="C21791" s="141" t="s">
        <v>14500</v>
      </c>
      <c r="D21791" s="141" t="s">
        <v>14500</v>
      </c>
      <c r="E21791" s="108">
        <v>2E-3</v>
      </c>
      <c r="F21791" s="108">
        <v>5.8000000000000003E-2</v>
      </c>
      <c r="G21791" s="108">
        <v>0.312</v>
      </c>
      <c r="H21791" s="108">
        <v>5.0000000000000001E-3</v>
      </c>
      <c r="I21791" s="108">
        <v>-1.4999999999999999E-2</v>
      </c>
      <c r="J21791" s="108">
        <v>9.6000000000000002E-2</v>
      </c>
      <c r="K21791" s="108">
        <v>-1.1120000000000001</v>
      </c>
      <c r="L21791" s="133">
        <v>0.70840999999999998</v>
      </c>
      <c r="M21791" s="108">
        <v>1.4E-2</v>
      </c>
      <c r="N21791" s="108">
        <v>-1E-3</v>
      </c>
      <c r="O21791" s="108">
        <v>0</v>
      </c>
      <c r="P21791" s="108">
        <v>0.13300000000000001</v>
      </c>
      <c r="Q21791" s="108">
        <v>1.087</v>
      </c>
      <c r="R21791" s="108">
        <v>7.0000000000000001E-3</v>
      </c>
      <c r="S21791" s="108">
        <v>0.03</v>
      </c>
    </row>
    <row r="21792" spans="1:19" ht="11.25" thickBot="1" x14ac:dyDescent="0.2">
      <c r="A21792" s="112"/>
    </row>
    <row r="21793" spans="1:19" ht="11.25" thickBot="1" x14ac:dyDescent="0.2">
      <c r="A21793" s="135" t="s">
        <v>362</v>
      </c>
      <c r="B21793" s="112"/>
      <c r="C21793" s="141" t="s">
        <v>14501</v>
      </c>
      <c r="D21793" s="141" t="s">
        <v>14501</v>
      </c>
      <c r="E21793" s="136">
        <v>2E-3</v>
      </c>
      <c r="F21793" s="136">
        <v>5.8000000000000003E-2</v>
      </c>
      <c r="G21793" s="136">
        <v>0.312</v>
      </c>
      <c r="H21793" s="136">
        <v>5.0000000000000001E-3</v>
      </c>
      <c r="I21793" s="136">
        <v>-1.4999999999999999E-2</v>
      </c>
      <c r="J21793" s="136">
        <v>9.6000000000000002E-2</v>
      </c>
      <c r="K21793" s="136">
        <v>-1.1120000000000001</v>
      </c>
      <c r="L21793" s="137">
        <v>0.70840999999999998</v>
      </c>
      <c r="M21793" s="136">
        <v>1.4E-2</v>
      </c>
      <c r="N21793" s="136">
        <v>-1E-3</v>
      </c>
      <c r="O21793" s="136">
        <v>0</v>
      </c>
      <c r="P21793" s="136">
        <v>0.13300000000000001</v>
      </c>
      <c r="Q21793" s="136">
        <v>1.087</v>
      </c>
      <c r="R21793" s="136">
        <v>7.0000000000000001E-3</v>
      </c>
      <c r="S21793" s="136">
        <v>0.03</v>
      </c>
    </row>
    <row r="21794" spans="1:19" ht="11.25" thickBot="1" x14ac:dyDescent="0.2">
      <c r="A21794" s="112"/>
    </row>
    <row r="21795" spans="1:19" ht="11.25" thickBot="1" x14ac:dyDescent="0.2">
      <c r="A21795" s="138" t="s">
        <v>364</v>
      </c>
      <c r="B21795" s="112"/>
      <c r="C21795" s="141" t="s">
        <v>14501</v>
      </c>
      <c r="D21795" s="141" t="s">
        <v>14501</v>
      </c>
      <c r="E21795" s="136">
        <v>0</v>
      </c>
      <c r="F21795" s="136">
        <v>0</v>
      </c>
      <c r="G21795" s="136">
        <v>0</v>
      </c>
      <c r="H21795" s="136">
        <v>0</v>
      </c>
      <c r="I21795" s="136">
        <v>0</v>
      </c>
      <c r="J21795" s="136">
        <v>0</v>
      </c>
      <c r="K21795" s="136">
        <v>0</v>
      </c>
      <c r="L21795" s="140" t="s">
        <v>3713</v>
      </c>
      <c r="M21795" s="136">
        <v>0</v>
      </c>
      <c r="N21795" s="136">
        <v>0</v>
      </c>
      <c r="O21795" s="136">
        <v>0</v>
      </c>
      <c r="P21795" s="136">
        <v>0</v>
      </c>
      <c r="Q21795" s="136">
        <v>0</v>
      </c>
      <c r="R21795" s="136">
        <v>0</v>
      </c>
      <c r="S21795" s="136">
        <v>0</v>
      </c>
    </row>
    <row r="21796" spans="1:19" ht="11.25" thickBot="1" x14ac:dyDescent="0.2">
      <c r="A21796" s="112"/>
    </row>
    <row r="21797" spans="1:19" ht="11.25" thickBot="1" x14ac:dyDescent="0.2">
      <c r="A21797" s="139" t="s">
        <v>366</v>
      </c>
      <c r="B21797" s="112"/>
      <c r="C21797" s="141" t="s">
        <v>14501</v>
      </c>
      <c r="D21797" s="141" t="s">
        <v>14501</v>
      </c>
      <c r="E21797" s="136">
        <v>0</v>
      </c>
      <c r="F21797" s="136">
        <v>0</v>
      </c>
      <c r="G21797" s="136">
        <v>0</v>
      </c>
      <c r="H21797" s="136">
        <v>0</v>
      </c>
      <c r="I21797" s="136">
        <v>0</v>
      </c>
      <c r="J21797" s="136">
        <v>0</v>
      </c>
      <c r="K21797" s="136">
        <v>0</v>
      </c>
      <c r="L21797" s="140" t="s">
        <v>3713</v>
      </c>
      <c r="M21797" s="136">
        <v>0</v>
      </c>
      <c r="N21797" s="136">
        <v>0</v>
      </c>
      <c r="O21797" s="136">
        <v>0</v>
      </c>
      <c r="P21797" s="136">
        <v>0</v>
      </c>
      <c r="Q21797" s="136">
        <v>0</v>
      </c>
      <c r="R21797" s="136">
        <v>0</v>
      </c>
      <c r="S21797" s="136">
        <v>0</v>
      </c>
    </row>
    <row r="21798" spans="1:19" ht="11.25" thickBot="1" x14ac:dyDescent="0.2">
      <c r="A21798" s="112"/>
    </row>
    <row r="21799" spans="1:19" ht="11.25" thickBot="1" x14ac:dyDescent="0.2">
      <c r="A21799" s="106" t="s">
        <v>357</v>
      </c>
      <c r="B21799" s="106" t="s">
        <v>358</v>
      </c>
      <c r="C21799" s="146" t="s">
        <v>16</v>
      </c>
      <c r="D21799" s="146" t="s">
        <v>14502</v>
      </c>
      <c r="E21799" s="146" t="s">
        <v>14503</v>
      </c>
      <c r="F21799" s="146" t="s">
        <v>20</v>
      </c>
      <c r="G21799" s="146" t="s">
        <v>21</v>
      </c>
      <c r="H21799" s="146" t="s">
        <v>22</v>
      </c>
      <c r="I21799" s="146" t="s">
        <v>23</v>
      </c>
      <c r="J21799" s="146" t="s">
        <v>24</v>
      </c>
      <c r="K21799" s="146" t="s">
        <v>26</v>
      </c>
      <c r="L21799" s="146" t="s">
        <v>14504</v>
      </c>
      <c r="M21799" s="146" t="s">
        <v>27</v>
      </c>
      <c r="N21799" s="146" t="s">
        <v>28</v>
      </c>
      <c r="O21799" s="146" t="s">
        <v>29</v>
      </c>
      <c r="P21799" s="146" t="s">
        <v>30</v>
      </c>
      <c r="Q21799" s="146" t="s">
        <v>14505</v>
      </c>
      <c r="R21799" s="146" t="s">
        <v>32</v>
      </c>
      <c r="S21799" s="146" t="s">
        <v>33</v>
      </c>
    </row>
    <row r="21800" spans="1:19" ht="11.25" thickBot="1" x14ac:dyDescent="0.2">
      <c r="A21800" s="112"/>
      <c r="B21800" s="112"/>
      <c r="C21800" s="146" t="s">
        <v>111</v>
      </c>
      <c r="D21800" s="146" t="s">
        <v>111</v>
      </c>
      <c r="E21800" s="146" t="s">
        <v>111</v>
      </c>
      <c r="F21800" s="146" t="s">
        <v>111</v>
      </c>
      <c r="G21800" s="146" t="s">
        <v>111</v>
      </c>
      <c r="H21800" s="146" t="s">
        <v>111</v>
      </c>
      <c r="I21800" s="146" t="s">
        <v>111</v>
      </c>
      <c r="J21800" s="146" t="s">
        <v>111</v>
      </c>
      <c r="K21800" s="146" t="s">
        <v>111</v>
      </c>
      <c r="L21800" s="146" t="s">
        <v>111</v>
      </c>
      <c r="M21800" s="146" t="s">
        <v>111</v>
      </c>
      <c r="N21800" s="146" t="s">
        <v>111</v>
      </c>
      <c r="O21800" s="146" t="s">
        <v>111</v>
      </c>
      <c r="P21800" s="146" t="s">
        <v>111</v>
      </c>
      <c r="Q21800" s="146" t="s">
        <v>111</v>
      </c>
      <c r="R21800" s="146" t="s">
        <v>111</v>
      </c>
      <c r="S21800" s="146" t="s">
        <v>111</v>
      </c>
    </row>
    <row r="21801" spans="1:19" ht="11.25" thickBot="1" x14ac:dyDescent="0.2">
      <c r="A21801" s="107">
        <v>1</v>
      </c>
      <c r="B21801" s="132">
        <v>0.58653935185185191</v>
      </c>
      <c r="C21801" s="108">
        <v>0.66400000000000003</v>
      </c>
      <c r="D21801" s="108">
        <v>7.1999999999999995E-2</v>
      </c>
      <c r="E21801" s="141" t="s">
        <v>14500</v>
      </c>
      <c r="F21801" s="133">
        <v>0.55239000000000005</v>
      </c>
      <c r="G21801" s="141" t="s">
        <v>14564</v>
      </c>
      <c r="H21801" s="108">
        <v>0.186</v>
      </c>
      <c r="I21801" s="108">
        <v>5.0999999999999997E-2</v>
      </c>
      <c r="J21801" s="108">
        <v>0.76800000000000002</v>
      </c>
      <c r="K21801" s="133">
        <v>0.57960999999999996</v>
      </c>
      <c r="L21801" s="108">
        <v>5.0000000000000001E-3</v>
      </c>
      <c r="M21801" s="108">
        <v>1E-3</v>
      </c>
      <c r="N21801" s="108">
        <v>3.3000000000000002E-2</v>
      </c>
      <c r="O21801" s="141" t="s">
        <v>14500</v>
      </c>
      <c r="P21801" s="108">
        <v>1E-3</v>
      </c>
      <c r="Q21801" s="108">
        <v>-1.9E-2</v>
      </c>
      <c r="R21801" s="141" t="s">
        <v>14548</v>
      </c>
      <c r="S21801" s="141" t="s">
        <v>14500</v>
      </c>
    </row>
    <row r="21802" spans="1:19" ht="11.25" thickBot="1" x14ac:dyDescent="0.2">
      <c r="A21802" s="112"/>
    </row>
    <row r="21803" spans="1:19" ht="11.25" thickBot="1" x14ac:dyDescent="0.2">
      <c r="A21803" s="135" t="s">
        <v>362</v>
      </c>
      <c r="B21803" s="112"/>
      <c r="C21803" s="136">
        <v>0.66400000000000003</v>
      </c>
      <c r="D21803" s="136">
        <v>7.1999999999999995E-2</v>
      </c>
      <c r="E21803" s="141" t="s">
        <v>14501</v>
      </c>
      <c r="F21803" s="137">
        <v>0.55239000000000005</v>
      </c>
      <c r="G21803" s="141" t="s">
        <v>14565</v>
      </c>
      <c r="H21803" s="136">
        <v>0.186</v>
      </c>
      <c r="I21803" s="136">
        <v>5.0999999999999997E-2</v>
      </c>
      <c r="J21803" s="136">
        <v>0.76800000000000002</v>
      </c>
      <c r="K21803" s="137">
        <v>0.57960999999999996</v>
      </c>
      <c r="L21803" s="136">
        <v>5.0000000000000001E-3</v>
      </c>
      <c r="M21803" s="136">
        <v>1E-3</v>
      </c>
      <c r="N21803" s="136">
        <v>3.3000000000000002E-2</v>
      </c>
      <c r="O21803" s="141" t="s">
        <v>14501</v>
      </c>
      <c r="P21803" s="136">
        <v>1E-3</v>
      </c>
      <c r="Q21803" s="136">
        <v>-1.9E-2</v>
      </c>
      <c r="R21803" s="141" t="s">
        <v>14549</v>
      </c>
      <c r="S21803" s="141" t="s">
        <v>14501</v>
      </c>
    </row>
    <row r="21804" spans="1:19" ht="11.25" thickBot="1" x14ac:dyDescent="0.2">
      <c r="A21804" s="112"/>
    </row>
    <row r="21805" spans="1:19" ht="11.25" thickBot="1" x14ac:dyDescent="0.2">
      <c r="A21805" s="138" t="s">
        <v>364</v>
      </c>
      <c r="B21805" s="112"/>
      <c r="C21805" s="136">
        <v>0</v>
      </c>
      <c r="D21805" s="136">
        <v>0</v>
      </c>
      <c r="E21805" s="141" t="s">
        <v>14501</v>
      </c>
      <c r="F21805" s="140" t="s">
        <v>3713</v>
      </c>
      <c r="G21805" s="141" t="s">
        <v>14501</v>
      </c>
      <c r="H21805" s="136">
        <v>0</v>
      </c>
      <c r="I21805" s="136">
        <v>0</v>
      </c>
      <c r="J21805" s="136">
        <v>0</v>
      </c>
      <c r="K21805" s="140" t="s">
        <v>3713</v>
      </c>
      <c r="L21805" s="136">
        <v>0</v>
      </c>
      <c r="M21805" s="136">
        <v>0</v>
      </c>
      <c r="N21805" s="136">
        <v>0</v>
      </c>
      <c r="O21805" s="141" t="s">
        <v>14501</v>
      </c>
      <c r="P21805" s="136">
        <v>0</v>
      </c>
      <c r="Q21805" s="136">
        <v>0</v>
      </c>
      <c r="R21805" s="141" t="s">
        <v>14501</v>
      </c>
      <c r="S21805" s="141" t="s">
        <v>14501</v>
      </c>
    </row>
    <row r="21806" spans="1:19" ht="11.25" thickBot="1" x14ac:dyDescent="0.2">
      <c r="A21806" s="112"/>
    </row>
    <row r="21807" spans="1:19" ht="11.25" thickBot="1" x14ac:dyDescent="0.2">
      <c r="A21807" s="139" t="s">
        <v>366</v>
      </c>
      <c r="B21807" s="112"/>
      <c r="C21807" s="136">
        <v>0</v>
      </c>
      <c r="D21807" s="136">
        <v>0</v>
      </c>
      <c r="E21807" s="141" t="s">
        <v>14501</v>
      </c>
      <c r="F21807" s="140" t="s">
        <v>3713</v>
      </c>
      <c r="G21807" s="141" t="s">
        <v>14501</v>
      </c>
      <c r="H21807" s="136">
        <v>0</v>
      </c>
      <c r="I21807" s="136">
        <v>0</v>
      </c>
      <c r="J21807" s="136">
        <v>0</v>
      </c>
      <c r="K21807" s="140" t="s">
        <v>3713</v>
      </c>
      <c r="L21807" s="136">
        <v>0</v>
      </c>
      <c r="M21807" s="136">
        <v>0</v>
      </c>
      <c r="N21807" s="136">
        <v>0</v>
      </c>
      <c r="O21807" s="141" t="s">
        <v>14501</v>
      </c>
      <c r="P21807" s="136">
        <v>0</v>
      </c>
      <c r="Q21807" s="136">
        <v>0</v>
      </c>
      <c r="R21807" s="141" t="s">
        <v>14501</v>
      </c>
      <c r="S21807" s="141" t="s">
        <v>14501</v>
      </c>
    </row>
    <row r="21808" spans="1:19" ht="11.25" thickBot="1" x14ac:dyDescent="0.2">
      <c r="A21808" s="112"/>
    </row>
    <row r="21809" spans="1:19" ht="11.25" thickBot="1" x14ac:dyDescent="0.2">
      <c r="A21809" s="106" t="s">
        <v>357</v>
      </c>
      <c r="B21809" s="106" t="s">
        <v>358</v>
      </c>
      <c r="C21809" s="146" t="s">
        <v>35</v>
      </c>
      <c r="D21809" s="146" t="s">
        <v>36</v>
      </c>
      <c r="E21809" s="146" t="s">
        <v>14506</v>
      </c>
      <c r="F21809" s="146" t="s">
        <v>38</v>
      </c>
      <c r="G21809" s="146" t="s">
        <v>39</v>
      </c>
      <c r="H21809" s="146" t="s">
        <v>41</v>
      </c>
      <c r="I21809" s="146" t="s">
        <v>42</v>
      </c>
      <c r="J21809" s="146" t="s">
        <v>43</v>
      </c>
      <c r="K21809" s="146" t="s">
        <v>44</v>
      </c>
      <c r="L21809" s="146" t="s">
        <v>45</v>
      </c>
      <c r="M21809" s="146" t="s">
        <v>46</v>
      </c>
      <c r="N21809" s="146" t="s">
        <v>47</v>
      </c>
      <c r="O21809" s="146" t="s">
        <v>48</v>
      </c>
      <c r="P21809" s="146" t="s">
        <v>49</v>
      </c>
      <c r="Q21809" s="146" t="s">
        <v>50</v>
      </c>
      <c r="R21809" s="146" t="s">
        <v>51</v>
      </c>
      <c r="S21809" s="146" t="s">
        <v>52</v>
      </c>
    </row>
    <row r="21810" spans="1:19" ht="11.25" thickBot="1" x14ac:dyDescent="0.2">
      <c r="A21810" s="112"/>
      <c r="B21810" s="112"/>
      <c r="C21810" s="146" t="s">
        <v>111</v>
      </c>
      <c r="D21810" s="146" t="s">
        <v>111</v>
      </c>
      <c r="E21810" s="146" t="s">
        <v>111</v>
      </c>
      <c r="F21810" s="146" t="s">
        <v>111</v>
      </c>
      <c r="G21810" s="146" t="s">
        <v>111</v>
      </c>
      <c r="H21810" s="146" t="s">
        <v>111</v>
      </c>
      <c r="I21810" s="146" t="s">
        <v>111</v>
      </c>
      <c r="J21810" s="146" t="s">
        <v>111</v>
      </c>
      <c r="K21810" s="146" t="s">
        <v>111</v>
      </c>
      <c r="L21810" s="146" t="s">
        <v>111</v>
      </c>
      <c r="M21810" s="146" t="s">
        <v>111</v>
      </c>
      <c r="N21810" s="146" t="s">
        <v>111</v>
      </c>
      <c r="O21810" s="146" t="s">
        <v>111</v>
      </c>
      <c r="P21810" s="146" t="s">
        <v>111</v>
      </c>
      <c r="Q21810" s="146" t="s">
        <v>111</v>
      </c>
      <c r="R21810" s="146" t="s">
        <v>111</v>
      </c>
      <c r="S21810" s="146" t="s">
        <v>111</v>
      </c>
    </row>
    <row r="21811" spans="1:19" ht="11.25" thickBot="1" x14ac:dyDescent="0.2">
      <c r="A21811" s="107">
        <v>1</v>
      </c>
      <c r="B21811" s="132">
        <v>0.58653935185185191</v>
      </c>
      <c r="C21811" s="133">
        <v>0.47281000000000001</v>
      </c>
      <c r="D21811" s="108">
        <v>4.1000000000000002E-2</v>
      </c>
      <c r="E21811" s="141" t="s">
        <v>14500</v>
      </c>
      <c r="F21811" s="141" t="s">
        <v>14500</v>
      </c>
      <c r="G21811" s="108">
        <v>6.0000000000000001E-3</v>
      </c>
      <c r="H21811" s="108">
        <v>1.022</v>
      </c>
      <c r="I21811" s="108">
        <v>1.7999999999999999E-2</v>
      </c>
      <c r="J21811" s="108">
        <v>4.8000000000000001E-2</v>
      </c>
      <c r="K21811" s="108">
        <v>6.0000000000000001E-3</v>
      </c>
      <c r="L21811" s="108">
        <v>8.9999999999999993E-3</v>
      </c>
      <c r="M21811" s="141" t="s">
        <v>14500</v>
      </c>
      <c r="N21811" s="108">
        <v>2E-3</v>
      </c>
      <c r="O21811" s="108">
        <v>1.4999999999999999E-2</v>
      </c>
      <c r="P21811" s="108">
        <v>1E-3</v>
      </c>
      <c r="Q21811" s="108">
        <v>7.0000000000000001E-3</v>
      </c>
      <c r="R21811" s="108">
        <v>1E-3</v>
      </c>
      <c r="S21811" s="108">
        <v>7.0000000000000001E-3</v>
      </c>
    </row>
    <row r="21812" spans="1:19" ht="11.25" thickBot="1" x14ac:dyDescent="0.2">
      <c r="A21812" s="112"/>
    </row>
    <row r="21813" spans="1:19" ht="11.25" thickBot="1" x14ac:dyDescent="0.2">
      <c r="A21813" s="135" t="s">
        <v>362</v>
      </c>
      <c r="B21813" s="112"/>
      <c r="C21813" s="137">
        <v>0.47281000000000001</v>
      </c>
      <c r="D21813" s="136">
        <v>4.1000000000000002E-2</v>
      </c>
      <c r="E21813" s="141" t="s">
        <v>14501</v>
      </c>
      <c r="F21813" s="141" t="s">
        <v>14501</v>
      </c>
      <c r="G21813" s="136">
        <v>6.0000000000000001E-3</v>
      </c>
      <c r="H21813" s="136">
        <v>1.022</v>
      </c>
      <c r="I21813" s="136">
        <v>1.7999999999999999E-2</v>
      </c>
      <c r="J21813" s="136">
        <v>4.8000000000000001E-2</v>
      </c>
      <c r="K21813" s="136">
        <v>6.0000000000000001E-3</v>
      </c>
      <c r="L21813" s="136">
        <v>8.9999999999999993E-3</v>
      </c>
      <c r="M21813" s="141" t="s">
        <v>14501</v>
      </c>
      <c r="N21813" s="136">
        <v>2E-3</v>
      </c>
      <c r="O21813" s="136">
        <v>1.4999999999999999E-2</v>
      </c>
      <c r="P21813" s="136">
        <v>1E-3</v>
      </c>
      <c r="Q21813" s="136">
        <v>7.0000000000000001E-3</v>
      </c>
      <c r="R21813" s="136">
        <v>1E-3</v>
      </c>
      <c r="S21813" s="136">
        <v>7.0000000000000001E-3</v>
      </c>
    </row>
    <row r="21814" spans="1:19" ht="11.25" thickBot="1" x14ac:dyDescent="0.2">
      <c r="A21814" s="112"/>
    </row>
    <row r="21815" spans="1:19" ht="11.25" thickBot="1" x14ac:dyDescent="0.2">
      <c r="A21815" s="138" t="s">
        <v>364</v>
      </c>
      <c r="B21815" s="112"/>
      <c r="C21815" s="140" t="s">
        <v>3713</v>
      </c>
      <c r="D21815" s="136">
        <v>0</v>
      </c>
      <c r="E21815" s="141" t="s">
        <v>14501</v>
      </c>
      <c r="F21815" s="141" t="s">
        <v>14501</v>
      </c>
      <c r="G21815" s="136">
        <v>0</v>
      </c>
      <c r="H21815" s="136">
        <v>0</v>
      </c>
      <c r="I21815" s="136">
        <v>0</v>
      </c>
      <c r="J21815" s="136">
        <v>0</v>
      </c>
      <c r="K21815" s="136">
        <v>0</v>
      </c>
      <c r="L21815" s="136">
        <v>0</v>
      </c>
      <c r="M21815" s="141" t="s">
        <v>14501</v>
      </c>
      <c r="N21815" s="136">
        <v>0</v>
      </c>
      <c r="O21815" s="136">
        <v>0</v>
      </c>
      <c r="P21815" s="136">
        <v>0</v>
      </c>
      <c r="Q21815" s="136">
        <v>0</v>
      </c>
      <c r="R21815" s="136">
        <v>0</v>
      </c>
      <c r="S21815" s="136">
        <v>0</v>
      </c>
    </row>
    <row r="21816" spans="1:19" ht="11.25" thickBot="1" x14ac:dyDescent="0.2">
      <c r="A21816" s="112"/>
    </row>
    <row r="21817" spans="1:19" ht="11.25" thickBot="1" x14ac:dyDescent="0.2">
      <c r="A21817" s="139" t="s">
        <v>366</v>
      </c>
      <c r="B21817" s="112"/>
      <c r="C21817" s="140" t="s">
        <v>3713</v>
      </c>
      <c r="D21817" s="136">
        <v>0</v>
      </c>
      <c r="E21817" s="141" t="s">
        <v>14501</v>
      </c>
      <c r="F21817" s="141" t="s">
        <v>14501</v>
      </c>
      <c r="G21817" s="136">
        <v>0</v>
      </c>
      <c r="H21817" s="136">
        <v>0</v>
      </c>
      <c r="I21817" s="136">
        <v>0</v>
      </c>
      <c r="J21817" s="136">
        <v>0</v>
      </c>
      <c r="K21817" s="136">
        <v>0</v>
      </c>
      <c r="L21817" s="136">
        <v>0</v>
      </c>
      <c r="M21817" s="141" t="s">
        <v>14501</v>
      </c>
      <c r="N21817" s="136">
        <v>0</v>
      </c>
      <c r="O21817" s="136">
        <v>0</v>
      </c>
      <c r="P21817" s="136">
        <v>0</v>
      </c>
      <c r="Q21817" s="136">
        <v>0</v>
      </c>
      <c r="R21817" s="136">
        <v>0</v>
      </c>
      <c r="S21817" s="136">
        <v>0</v>
      </c>
    </row>
    <row r="21818" spans="1:19" ht="11.25" thickBot="1" x14ac:dyDescent="0.2">
      <c r="A21818" s="112"/>
    </row>
    <row r="21819" spans="1:19" ht="11.25" thickBot="1" x14ac:dyDescent="0.2">
      <c r="A21819" s="106" t="s">
        <v>357</v>
      </c>
      <c r="B21819" s="106" t="s">
        <v>358</v>
      </c>
      <c r="C21819" s="146" t="s">
        <v>53</v>
      </c>
      <c r="D21819" s="146" t="s">
        <v>54</v>
      </c>
      <c r="E21819" s="146" t="s">
        <v>55</v>
      </c>
      <c r="F21819" s="146" t="s">
        <v>56</v>
      </c>
      <c r="G21819" s="146" t="s">
        <v>14507</v>
      </c>
      <c r="H21819" s="146" t="s">
        <v>57</v>
      </c>
      <c r="I21819" s="146" t="s">
        <v>59</v>
      </c>
      <c r="J21819" s="146" t="s">
        <v>14508</v>
      </c>
      <c r="K21819" s="146" t="s">
        <v>60</v>
      </c>
      <c r="L21819" s="146" t="s">
        <v>61</v>
      </c>
      <c r="M21819" s="146" t="s">
        <v>62</v>
      </c>
      <c r="N21819" s="146" t="s">
        <v>14509</v>
      </c>
      <c r="O21819" s="146" t="s">
        <v>63</v>
      </c>
      <c r="P21819" s="146" t="s">
        <v>64</v>
      </c>
      <c r="Q21819" s="146" t="s">
        <v>66</v>
      </c>
      <c r="R21819" s="146" t="s">
        <v>14510</v>
      </c>
      <c r="S21819" s="146" t="s">
        <v>67</v>
      </c>
    </row>
    <row r="21820" spans="1:19" ht="11.25" thickBot="1" x14ac:dyDescent="0.2">
      <c r="A21820" s="112"/>
      <c r="B21820" s="112"/>
      <c r="C21820" s="146" t="s">
        <v>111</v>
      </c>
      <c r="D21820" s="146" t="s">
        <v>111</v>
      </c>
      <c r="E21820" s="146" t="s">
        <v>111</v>
      </c>
      <c r="F21820" s="146" t="s">
        <v>111</v>
      </c>
      <c r="G21820" s="146" t="s">
        <v>111</v>
      </c>
      <c r="H21820" s="146" t="s">
        <v>111</v>
      </c>
      <c r="I21820" s="146" t="s">
        <v>111</v>
      </c>
      <c r="J21820" s="146" t="s">
        <v>111</v>
      </c>
      <c r="K21820" s="146" t="s">
        <v>111</v>
      </c>
      <c r="L21820" s="146" t="s">
        <v>111</v>
      </c>
      <c r="M21820" s="146" t="s">
        <v>111</v>
      </c>
      <c r="N21820" s="146" t="s">
        <v>111</v>
      </c>
      <c r="O21820" s="146" t="s">
        <v>111</v>
      </c>
      <c r="P21820" s="146" t="s">
        <v>111</v>
      </c>
      <c r="Q21820" s="146" t="s">
        <v>111</v>
      </c>
      <c r="R21820" s="146" t="s">
        <v>111</v>
      </c>
      <c r="S21820" s="146" t="s">
        <v>111</v>
      </c>
    </row>
    <row r="21821" spans="1:19" ht="11.25" thickBot="1" x14ac:dyDescent="0.2">
      <c r="A21821" s="107">
        <v>1</v>
      </c>
      <c r="B21821" s="132">
        <v>0.58653935185185191</v>
      </c>
      <c r="C21821" s="108">
        <v>1E-3</v>
      </c>
      <c r="D21821" s="108">
        <v>1.2E-2</v>
      </c>
      <c r="E21821" s="141" t="s">
        <v>14500</v>
      </c>
      <c r="F21821" s="141" t="s">
        <v>14500</v>
      </c>
      <c r="G21821" s="141" t="s">
        <v>14500</v>
      </c>
      <c r="H21821" s="108">
        <v>3.1E-2</v>
      </c>
      <c r="I21821" s="108">
        <v>8.5000000000000006E-2</v>
      </c>
      <c r="J21821" s="141" t="s">
        <v>14518</v>
      </c>
      <c r="K21821" s="141" t="s">
        <v>14500</v>
      </c>
      <c r="L21821" s="141" t="s">
        <v>14500</v>
      </c>
      <c r="M21821" s="108">
        <v>1.0999999999999999E-2</v>
      </c>
      <c r="N21821" s="108">
        <v>0</v>
      </c>
      <c r="O21821" s="108">
        <v>4.0000000000000001E-3</v>
      </c>
      <c r="P21821" s="108">
        <v>0.61699999999999999</v>
      </c>
      <c r="Q21821" s="133">
        <v>0.38538</v>
      </c>
      <c r="R21821" s="141" t="s">
        <v>14500</v>
      </c>
      <c r="S21821" s="108">
        <v>8.9999999999999993E-3</v>
      </c>
    </row>
    <row r="21822" spans="1:19" ht="11.25" thickBot="1" x14ac:dyDescent="0.2">
      <c r="A21822" s="112"/>
    </row>
    <row r="21823" spans="1:19" ht="11.25" thickBot="1" x14ac:dyDescent="0.2">
      <c r="A21823" s="135" t="s">
        <v>362</v>
      </c>
      <c r="B21823" s="112"/>
      <c r="C21823" s="136">
        <v>1E-3</v>
      </c>
      <c r="D21823" s="136">
        <v>1.2E-2</v>
      </c>
      <c r="E21823" s="141" t="s">
        <v>14501</v>
      </c>
      <c r="F21823" s="141" t="s">
        <v>14501</v>
      </c>
      <c r="G21823" s="141" t="s">
        <v>14501</v>
      </c>
      <c r="H21823" s="136">
        <v>3.1E-2</v>
      </c>
      <c r="I21823" s="136">
        <v>8.5000000000000006E-2</v>
      </c>
      <c r="J21823" s="141" t="s">
        <v>14520</v>
      </c>
      <c r="K21823" s="141" t="s">
        <v>14501</v>
      </c>
      <c r="L21823" s="141" t="s">
        <v>14501</v>
      </c>
      <c r="M21823" s="136">
        <v>1.0999999999999999E-2</v>
      </c>
      <c r="N21823" s="136">
        <v>0</v>
      </c>
      <c r="O21823" s="136">
        <v>4.0000000000000001E-3</v>
      </c>
      <c r="P21823" s="136">
        <v>0.61699999999999999</v>
      </c>
      <c r="Q21823" s="137">
        <v>0.38538</v>
      </c>
      <c r="R21823" s="141" t="s">
        <v>14501</v>
      </c>
      <c r="S21823" s="136">
        <v>8.9999999999999993E-3</v>
      </c>
    </row>
    <row r="21824" spans="1:19" ht="11.25" thickBot="1" x14ac:dyDescent="0.2">
      <c r="A21824" s="112"/>
    </row>
    <row r="21825" spans="1:19" ht="11.25" thickBot="1" x14ac:dyDescent="0.2">
      <c r="A21825" s="138" t="s">
        <v>364</v>
      </c>
      <c r="B21825" s="112"/>
      <c r="C21825" s="136">
        <v>0</v>
      </c>
      <c r="D21825" s="136">
        <v>0</v>
      </c>
      <c r="E21825" s="141" t="s">
        <v>14501</v>
      </c>
      <c r="F21825" s="141" t="s">
        <v>14501</v>
      </c>
      <c r="G21825" s="141" t="s">
        <v>14501</v>
      </c>
      <c r="H21825" s="136">
        <v>0</v>
      </c>
      <c r="I21825" s="136">
        <v>0</v>
      </c>
      <c r="J21825" s="141" t="s">
        <v>14501</v>
      </c>
      <c r="K21825" s="141" t="s">
        <v>14501</v>
      </c>
      <c r="L21825" s="141" t="s">
        <v>14501</v>
      </c>
      <c r="M21825" s="136">
        <v>0</v>
      </c>
      <c r="N21825" s="136">
        <v>0</v>
      </c>
      <c r="O21825" s="136">
        <v>0</v>
      </c>
      <c r="P21825" s="136">
        <v>0</v>
      </c>
      <c r="Q21825" s="140" t="s">
        <v>3713</v>
      </c>
      <c r="R21825" s="141" t="s">
        <v>14501</v>
      </c>
      <c r="S21825" s="136">
        <v>0</v>
      </c>
    </row>
    <row r="21826" spans="1:19" ht="11.25" thickBot="1" x14ac:dyDescent="0.2">
      <c r="A21826" s="112"/>
    </row>
    <row r="21827" spans="1:19" ht="11.25" thickBot="1" x14ac:dyDescent="0.2">
      <c r="A21827" s="139" t="s">
        <v>366</v>
      </c>
      <c r="B21827" s="112"/>
      <c r="C21827" s="136">
        <v>0</v>
      </c>
      <c r="D21827" s="136">
        <v>0</v>
      </c>
      <c r="E21827" s="141" t="s">
        <v>14501</v>
      </c>
      <c r="F21827" s="141" t="s">
        <v>14501</v>
      </c>
      <c r="G21827" s="141" t="s">
        <v>14501</v>
      </c>
      <c r="H21827" s="136">
        <v>0</v>
      </c>
      <c r="I21827" s="136">
        <v>0</v>
      </c>
      <c r="J21827" s="141" t="s">
        <v>14501</v>
      </c>
      <c r="K21827" s="141" t="s">
        <v>14501</v>
      </c>
      <c r="L21827" s="141" t="s">
        <v>14501</v>
      </c>
      <c r="M21827" s="136">
        <v>0</v>
      </c>
      <c r="N21827" s="136">
        <v>0</v>
      </c>
      <c r="O21827" s="136">
        <v>0</v>
      </c>
      <c r="P21827" s="136">
        <v>0</v>
      </c>
      <c r="Q21827" s="140" t="s">
        <v>3713</v>
      </c>
      <c r="R21827" s="141" t="s">
        <v>14501</v>
      </c>
      <c r="S21827" s="136">
        <v>0</v>
      </c>
    </row>
    <row r="21828" spans="1:19" ht="11.25" thickBot="1" x14ac:dyDescent="0.2">
      <c r="A21828" s="112"/>
    </row>
    <row r="21829" spans="1:19" ht="11.25" thickBot="1" x14ac:dyDescent="0.2">
      <c r="A21829" s="106" t="s">
        <v>357</v>
      </c>
      <c r="B21829" s="106" t="s">
        <v>358</v>
      </c>
      <c r="C21829" s="146" t="s">
        <v>68</v>
      </c>
      <c r="D21829" s="146" t="s">
        <v>14511</v>
      </c>
    </row>
    <row r="21830" spans="1:19" ht="11.25" thickBot="1" x14ac:dyDescent="0.2">
      <c r="A21830" s="112"/>
      <c r="B21830" s="112"/>
      <c r="C21830" s="146" t="s">
        <v>111</v>
      </c>
      <c r="D21830" s="146" t="s">
        <v>111</v>
      </c>
    </row>
    <row r="21831" spans="1:19" ht="11.25" thickBot="1" x14ac:dyDescent="0.2">
      <c r="A21831" s="107">
        <v>1</v>
      </c>
      <c r="B21831" s="132">
        <v>0.58653935185185191</v>
      </c>
      <c r="C21831" s="108">
        <v>6.0000000000000001E-3</v>
      </c>
      <c r="D21831" s="141" t="s">
        <v>14500</v>
      </c>
    </row>
    <row r="21832" spans="1:19" ht="11.25" thickBot="1" x14ac:dyDescent="0.2">
      <c r="A21832" s="112"/>
    </row>
    <row r="21833" spans="1:19" ht="11.25" thickBot="1" x14ac:dyDescent="0.2">
      <c r="A21833" s="135" t="s">
        <v>362</v>
      </c>
      <c r="B21833" s="112"/>
      <c r="C21833" s="136">
        <v>6.0000000000000001E-3</v>
      </c>
      <c r="D21833" s="141" t="s">
        <v>14501</v>
      </c>
    </row>
    <row r="21834" spans="1:19" ht="11.25" thickBot="1" x14ac:dyDescent="0.2">
      <c r="A21834" s="112"/>
    </row>
    <row r="21835" spans="1:19" ht="11.25" thickBot="1" x14ac:dyDescent="0.2">
      <c r="A21835" s="138" t="s">
        <v>364</v>
      </c>
      <c r="B21835" s="112"/>
      <c r="C21835" s="136">
        <v>0</v>
      </c>
      <c r="D21835" s="141" t="s">
        <v>14501</v>
      </c>
    </row>
    <row r="21836" spans="1:19" ht="11.25" thickBot="1" x14ac:dyDescent="0.2">
      <c r="A21836" s="112"/>
    </row>
    <row r="21837" spans="1:19" ht="11.25" thickBot="1" x14ac:dyDescent="0.2">
      <c r="A21837" s="139" t="s">
        <v>366</v>
      </c>
      <c r="B21837" s="112"/>
      <c r="C21837" s="136">
        <v>0</v>
      </c>
      <c r="D21837" s="141" t="s">
        <v>14501</v>
      </c>
    </row>
    <row r="21838" spans="1:19" ht="10.5" x14ac:dyDescent="0.15">
      <c r="A21838" s="112"/>
    </row>
    <row r="21839" spans="1:19" x14ac:dyDescent="0.15">
      <c r="A21839" s="129"/>
      <c r="B21839" s="86" t="s">
        <v>2311</v>
      </c>
    </row>
    <row r="21840" spans="1:19" ht="9.75" thickBot="1" x14ac:dyDescent="0.2">
      <c r="A21840" s="81" t="s">
        <v>356</v>
      </c>
    </row>
    <row r="21841" spans="1:19" ht="11.25" thickBot="1" x14ac:dyDescent="0.2">
      <c r="A21841" s="106" t="s">
        <v>357</v>
      </c>
      <c r="B21841" s="106" t="s">
        <v>358</v>
      </c>
      <c r="C21841" s="146" t="s">
        <v>14494</v>
      </c>
      <c r="D21841" s="146" t="s">
        <v>14495</v>
      </c>
      <c r="E21841" s="146" t="s">
        <v>14496</v>
      </c>
      <c r="F21841" s="146" t="s">
        <v>0</v>
      </c>
      <c r="G21841" s="146" t="s">
        <v>1</v>
      </c>
      <c r="H21841" s="146" t="s">
        <v>2</v>
      </c>
      <c r="I21841" s="146" t="s">
        <v>14497</v>
      </c>
      <c r="J21841" s="146" t="s">
        <v>3</v>
      </c>
      <c r="K21841" s="146" t="s">
        <v>14498</v>
      </c>
      <c r="L21841" s="146" t="s">
        <v>7</v>
      </c>
      <c r="M21841" s="146" t="s">
        <v>14499</v>
      </c>
      <c r="N21841" s="146" t="s">
        <v>10</v>
      </c>
      <c r="O21841" s="146" t="s">
        <v>11</v>
      </c>
      <c r="P21841" s="146" t="s">
        <v>12</v>
      </c>
      <c r="Q21841" s="146" t="s">
        <v>13</v>
      </c>
      <c r="R21841" s="146" t="s">
        <v>14</v>
      </c>
      <c r="S21841" s="146" t="s">
        <v>15</v>
      </c>
    </row>
    <row r="21842" spans="1:19" ht="11.25" thickBot="1" x14ac:dyDescent="0.2">
      <c r="A21842" s="112"/>
      <c r="B21842" s="112"/>
      <c r="C21842" s="146" t="s">
        <v>111</v>
      </c>
      <c r="D21842" s="146" t="s">
        <v>111</v>
      </c>
      <c r="E21842" s="146" t="s">
        <v>111</v>
      </c>
      <c r="F21842" s="146" t="s">
        <v>111</v>
      </c>
      <c r="G21842" s="146" t="s">
        <v>111</v>
      </c>
      <c r="H21842" s="146" t="s">
        <v>111</v>
      </c>
      <c r="I21842" s="146" t="s">
        <v>111</v>
      </c>
      <c r="J21842" s="146" t="s">
        <v>111</v>
      </c>
      <c r="K21842" s="146" t="s">
        <v>111</v>
      </c>
      <c r="L21842" s="146" t="s">
        <v>111</v>
      </c>
      <c r="M21842" s="146" t="s">
        <v>111</v>
      </c>
      <c r="N21842" s="146" t="s">
        <v>111</v>
      </c>
      <c r="O21842" s="146" t="s">
        <v>111</v>
      </c>
      <c r="P21842" s="146" t="s">
        <v>111</v>
      </c>
      <c r="Q21842" s="146" t="s">
        <v>111</v>
      </c>
      <c r="R21842" s="146" t="s">
        <v>111</v>
      </c>
      <c r="S21842" s="146" t="s">
        <v>111</v>
      </c>
    </row>
    <row r="21843" spans="1:19" ht="11.25" thickBot="1" x14ac:dyDescent="0.2">
      <c r="A21843" s="107">
        <v>1</v>
      </c>
      <c r="B21843" s="132">
        <v>0.59168981481481475</v>
      </c>
      <c r="C21843" s="141" t="s">
        <v>14500</v>
      </c>
      <c r="D21843" s="141" t="s">
        <v>14500</v>
      </c>
      <c r="E21843" s="108">
        <v>1E-3</v>
      </c>
      <c r="F21843" s="108">
        <v>7.3999999999999996E-2</v>
      </c>
      <c r="G21843" s="108">
        <v>0.30499999999999999</v>
      </c>
      <c r="H21843" s="108">
        <v>6.0000000000000001E-3</v>
      </c>
      <c r="I21843" s="108">
        <v>-2.1000000000000001E-2</v>
      </c>
      <c r="J21843" s="108">
        <v>0.111</v>
      </c>
      <c r="K21843" s="108">
        <v>-0.47299999999999998</v>
      </c>
      <c r="L21843" s="133">
        <v>0.67356000000000005</v>
      </c>
      <c r="M21843" s="108">
        <v>8.0000000000000002E-3</v>
      </c>
      <c r="N21843" s="108">
        <v>2E-3</v>
      </c>
      <c r="O21843" s="108">
        <v>1E-3</v>
      </c>
      <c r="P21843" s="108">
        <v>0.152</v>
      </c>
      <c r="Q21843" s="108">
        <v>0.88900000000000001</v>
      </c>
      <c r="R21843" s="108">
        <v>4.0000000000000001E-3</v>
      </c>
      <c r="S21843" s="108">
        <v>4.1000000000000002E-2</v>
      </c>
    </row>
    <row r="21844" spans="1:19" ht="11.25" thickBot="1" x14ac:dyDescent="0.2">
      <c r="A21844" s="112"/>
    </row>
    <row r="21845" spans="1:19" ht="11.25" thickBot="1" x14ac:dyDescent="0.2">
      <c r="A21845" s="135" t="s">
        <v>362</v>
      </c>
      <c r="B21845" s="112"/>
      <c r="C21845" s="141" t="s">
        <v>14501</v>
      </c>
      <c r="D21845" s="141" t="s">
        <v>14501</v>
      </c>
      <c r="E21845" s="136">
        <v>1E-3</v>
      </c>
      <c r="F21845" s="136">
        <v>7.3999999999999996E-2</v>
      </c>
      <c r="G21845" s="136">
        <v>0.30499999999999999</v>
      </c>
      <c r="H21845" s="136">
        <v>6.0000000000000001E-3</v>
      </c>
      <c r="I21845" s="136">
        <v>-2.1000000000000001E-2</v>
      </c>
      <c r="J21845" s="136">
        <v>0.111</v>
      </c>
      <c r="K21845" s="136">
        <v>-0.47299999999999998</v>
      </c>
      <c r="L21845" s="137">
        <v>0.67356000000000005</v>
      </c>
      <c r="M21845" s="136">
        <v>8.0000000000000002E-3</v>
      </c>
      <c r="N21845" s="136">
        <v>2E-3</v>
      </c>
      <c r="O21845" s="136">
        <v>1E-3</v>
      </c>
      <c r="P21845" s="136">
        <v>0.152</v>
      </c>
      <c r="Q21845" s="136">
        <v>0.88900000000000001</v>
      </c>
      <c r="R21845" s="136">
        <v>4.0000000000000001E-3</v>
      </c>
      <c r="S21845" s="136">
        <v>4.1000000000000002E-2</v>
      </c>
    </row>
    <row r="21846" spans="1:19" ht="11.25" thickBot="1" x14ac:dyDescent="0.2">
      <c r="A21846" s="112"/>
    </row>
    <row r="21847" spans="1:19" ht="11.25" thickBot="1" x14ac:dyDescent="0.2">
      <c r="A21847" s="138" t="s">
        <v>364</v>
      </c>
      <c r="B21847" s="112"/>
      <c r="C21847" s="141" t="s">
        <v>14501</v>
      </c>
      <c r="D21847" s="141" t="s">
        <v>14501</v>
      </c>
      <c r="E21847" s="136">
        <v>0</v>
      </c>
      <c r="F21847" s="136">
        <v>0</v>
      </c>
      <c r="G21847" s="136">
        <v>0</v>
      </c>
      <c r="H21847" s="136">
        <v>0</v>
      </c>
      <c r="I21847" s="136">
        <v>0</v>
      </c>
      <c r="J21847" s="136">
        <v>0</v>
      </c>
      <c r="K21847" s="136">
        <v>0</v>
      </c>
      <c r="L21847" s="140" t="s">
        <v>3713</v>
      </c>
      <c r="M21847" s="136">
        <v>0</v>
      </c>
      <c r="N21847" s="136">
        <v>0</v>
      </c>
      <c r="O21847" s="136">
        <v>0</v>
      </c>
      <c r="P21847" s="136">
        <v>0</v>
      </c>
      <c r="Q21847" s="136">
        <v>0</v>
      </c>
      <c r="R21847" s="136">
        <v>0</v>
      </c>
      <c r="S21847" s="136">
        <v>0</v>
      </c>
    </row>
    <row r="21848" spans="1:19" ht="11.25" thickBot="1" x14ac:dyDescent="0.2">
      <c r="A21848" s="112"/>
    </row>
    <row r="21849" spans="1:19" ht="11.25" thickBot="1" x14ac:dyDescent="0.2">
      <c r="A21849" s="139" t="s">
        <v>366</v>
      </c>
      <c r="B21849" s="112"/>
      <c r="C21849" s="141" t="s">
        <v>14501</v>
      </c>
      <c r="D21849" s="141" t="s">
        <v>14501</v>
      </c>
      <c r="E21849" s="136">
        <v>0</v>
      </c>
      <c r="F21849" s="136">
        <v>0</v>
      </c>
      <c r="G21849" s="136">
        <v>0</v>
      </c>
      <c r="H21849" s="136">
        <v>0</v>
      </c>
      <c r="I21849" s="136">
        <v>0</v>
      </c>
      <c r="J21849" s="136">
        <v>0</v>
      </c>
      <c r="K21849" s="136">
        <v>0</v>
      </c>
      <c r="L21849" s="140" t="s">
        <v>3713</v>
      </c>
      <c r="M21849" s="136">
        <v>0</v>
      </c>
      <c r="N21849" s="136">
        <v>0</v>
      </c>
      <c r="O21849" s="136">
        <v>0</v>
      </c>
      <c r="P21849" s="136">
        <v>0</v>
      </c>
      <c r="Q21849" s="136">
        <v>0</v>
      </c>
      <c r="R21849" s="136">
        <v>0</v>
      </c>
      <c r="S21849" s="136">
        <v>0</v>
      </c>
    </row>
    <row r="21850" spans="1:19" ht="11.25" thickBot="1" x14ac:dyDescent="0.2">
      <c r="A21850" s="112"/>
    </row>
    <row r="21851" spans="1:19" ht="11.25" thickBot="1" x14ac:dyDescent="0.2">
      <c r="A21851" s="106" t="s">
        <v>357</v>
      </c>
      <c r="B21851" s="106" t="s">
        <v>358</v>
      </c>
      <c r="C21851" s="146" t="s">
        <v>16</v>
      </c>
      <c r="D21851" s="146" t="s">
        <v>14502</v>
      </c>
      <c r="E21851" s="146" t="s">
        <v>14503</v>
      </c>
      <c r="F21851" s="146" t="s">
        <v>20</v>
      </c>
      <c r="G21851" s="146" t="s">
        <v>21</v>
      </c>
      <c r="H21851" s="146" t="s">
        <v>22</v>
      </c>
      <c r="I21851" s="146" t="s">
        <v>23</v>
      </c>
      <c r="J21851" s="146" t="s">
        <v>24</v>
      </c>
      <c r="K21851" s="146" t="s">
        <v>26</v>
      </c>
      <c r="L21851" s="146" t="s">
        <v>14504</v>
      </c>
      <c r="M21851" s="146" t="s">
        <v>27</v>
      </c>
      <c r="N21851" s="146" t="s">
        <v>28</v>
      </c>
      <c r="O21851" s="146" t="s">
        <v>29</v>
      </c>
      <c r="P21851" s="146" t="s">
        <v>30</v>
      </c>
      <c r="Q21851" s="146" t="s">
        <v>14505</v>
      </c>
      <c r="R21851" s="146" t="s">
        <v>32</v>
      </c>
      <c r="S21851" s="146" t="s">
        <v>33</v>
      </c>
    </row>
    <row r="21852" spans="1:19" ht="11.25" thickBot="1" x14ac:dyDescent="0.2">
      <c r="A21852" s="112"/>
      <c r="B21852" s="112"/>
      <c r="C21852" s="146" t="s">
        <v>111</v>
      </c>
      <c r="D21852" s="146" t="s">
        <v>111</v>
      </c>
      <c r="E21852" s="146" t="s">
        <v>111</v>
      </c>
      <c r="F21852" s="146" t="s">
        <v>111</v>
      </c>
      <c r="G21852" s="146" t="s">
        <v>111</v>
      </c>
      <c r="H21852" s="146" t="s">
        <v>111</v>
      </c>
      <c r="I21852" s="146" t="s">
        <v>111</v>
      </c>
      <c r="J21852" s="146" t="s">
        <v>111</v>
      </c>
      <c r="K21852" s="146" t="s">
        <v>111</v>
      </c>
      <c r="L21852" s="146" t="s">
        <v>111</v>
      </c>
      <c r="M21852" s="146" t="s">
        <v>111</v>
      </c>
      <c r="N21852" s="146" t="s">
        <v>111</v>
      </c>
      <c r="O21852" s="146" t="s">
        <v>111</v>
      </c>
      <c r="P21852" s="146" t="s">
        <v>111</v>
      </c>
      <c r="Q21852" s="146" t="s">
        <v>111</v>
      </c>
      <c r="R21852" s="146" t="s">
        <v>111</v>
      </c>
      <c r="S21852" s="146" t="s">
        <v>111</v>
      </c>
    </row>
    <row r="21853" spans="1:19" ht="11.25" thickBot="1" x14ac:dyDescent="0.2">
      <c r="A21853" s="107">
        <v>1</v>
      </c>
      <c r="B21853" s="132">
        <v>0.59168981481481475</v>
      </c>
      <c r="C21853" s="108">
        <v>2.569</v>
      </c>
      <c r="D21853" s="108">
        <v>0.13100000000000001</v>
      </c>
      <c r="E21853" s="141" t="s">
        <v>14500</v>
      </c>
      <c r="F21853" s="133">
        <v>0.54452</v>
      </c>
      <c r="G21853" s="108">
        <v>9.6000000000000002E-2</v>
      </c>
      <c r="H21853" s="108">
        <v>0.32200000000000001</v>
      </c>
      <c r="I21853" s="108">
        <v>0.05</v>
      </c>
      <c r="J21853" s="108">
        <v>0.96399999999999997</v>
      </c>
      <c r="K21853" s="133">
        <v>0.56789999999999996</v>
      </c>
      <c r="L21853" s="108">
        <v>4.0000000000000001E-3</v>
      </c>
      <c r="M21853" s="108">
        <v>1E-3</v>
      </c>
      <c r="N21853" s="108">
        <v>3.7999999999999999E-2</v>
      </c>
      <c r="O21853" s="141" t="s">
        <v>14500</v>
      </c>
      <c r="P21853" s="108">
        <v>1E-3</v>
      </c>
      <c r="Q21853" s="108">
        <v>-2.4E-2</v>
      </c>
      <c r="R21853" s="108">
        <v>3.0000000000000001E-3</v>
      </c>
      <c r="S21853" s="108">
        <v>1.4E-2</v>
      </c>
    </row>
    <row r="21854" spans="1:19" ht="11.25" thickBot="1" x14ac:dyDescent="0.2">
      <c r="A21854" s="112"/>
    </row>
    <row r="21855" spans="1:19" ht="11.25" thickBot="1" x14ac:dyDescent="0.2">
      <c r="A21855" s="135" t="s">
        <v>362</v>
      </c>
      <c r="B21855" s="112"/>
      <c r="C21855" s="136">
        <v>2.569</v>
      </c>
      <c r="D21855" s="136">
        <v>0.13100000000000001</v>
      </c>
      <c r="E21855" s="141" t="s">
        <v>14501</v>
      </c>
      <c r="F21855" s="137">
        <v>0.54452</v>
      </c>
      <c r="G21855" s="136">
        <v>9.6000000000000002E-2</v>
      </c>
      <c r="H21855" s="136">
        <v>0.32200000000000001</v>
      </c>
      <c r="I21855" s="136">
        <v>0.05</v>
      </c>
      <c r="J21855" s="136">
        <v>0.96399999999999997</v>
      </c>
      <c r="K21855" s="137">
        <v>0.56789999999999996</v>
      </c>
      <c r="L21855" s="136">
        <v>4.0000000000000001E-3</v>
      </c>
      <c r="M21855" s="136">
        <v>1E-3</v>
      </c>
      <c r="N21855" s="136">
        <v>3.7999999999999999E-2</v>
      </c>
      <c r="O21855" s="141" t="s">
        <v>14501</v>
      </c>
      <c r="P21855" s="136">
        <v>1E-3</v>
      </c>
      <c r="Q21855" s="136">
        <v>-2.4E-2</v>
      </c>
      <c r="R21855" s="136">
        <v>3.0000000000000001E-3</v>
      </c>
      <c r="S21855" s="136">
        <v>1.4E-2</v>
      </c>
    </row>
    <row r="21856" spans="1:19" ht="11.25" thickBot="1" x14ac:dyDescent="0.2">
      <c r="A21856" s="112"/>
    </row>
    <row r="21857" spans="1:19" ht="11.25" thickBot="1" x14ac:dyDescent="0.2">
      <c r="A21857" s="138" t="s">
        <v>364</v>
      </c>
      <c r="B21857" s="112"/>
      <c r="C21857" s="136">
        <v>0</v>
      </c>
      <c r="D21857" s="136">
        <v>0</v>
      </c>
      <c r="E21857" s="141" t="s">
        <v>14501</v>
      </c>
      <c r="F21857" s="140" t="s">
        <v>3713</v>
      </c>
      <c r="G21857" s="136">
        <v>0</v>
      </c>
      <c r="H21857" s="136">
        <v>0</v>
      </c>
      <c r="I21857" s="136">
        <v>0</v>
      </c>
      <c r="J21857" s="136">
        <v>0</v>
      </c>
      <c r="K21857" s="140" t="s">
        <v>3713</v>
      </c>
      <c r="L21857" s="136">
        <v>0</v>
      </c>
      <c r="M21857" s="136">
        <v>0</v>
      </c>
      <c r="N21857" s="136">
        <v>0</v>
      </c>
      <c r="O21857" s="141" t="s">
        <v>14501</v>
      </c>
      <c r="P21857" s="136">
        <v>0</v>
      </c>
      <c r="Q21857" s="136">
        <v>0</v>
      </c>
      <c r="R21857" s="136">
        <v>0</v>
      </c>
      <c r="S21857" s="136">
        <v>0</v>
      </c>
    </row>
    <row r="21858" spans="1:19" ht="11.25" thickBot="1" x14ac:dyDescent="0.2">
      <c r="A21858" s="112"/>
    </row>
    <row r="21859" spans="1:19" ht="11.25" thickBot="1" x14ac:dyDescent="0.2">
      <c r="A21859" s="139" t="s">
        <v>366</v>
      </c>
      <c r="B21859" s="112"/>
      <c r="C21859" s="136">
        <v>0</v>
      </c>
      <c r="D21859" s="136">
        <v>0</v>
      </c>
      <c r="E21859" s="141" t="s">
        <v>14501</v>
      </c>
      <c r="F21859" s="140" t="s">
        <v>3713</v>
      </c>
      <c r="G21859" s="136">
        <v>0</v>
      </c>
      <c r="H21859" s="136">
        <v>0</v>
      </c>
      <c r="I21859" s="136">
        <v>0</v>
      </c>
      <c r="J21859" s="136">
        <v>0</v>
      </c>
      <c r="K21859" s="140" t="s">
        <v>3713</v>
      </c>
      <c r="L21859" s="136">
        <v>0</v>
      </c>
      <c r="M21859" s="136">
        <v>0</v>
      </c>
      <c r="N21859" s="136">
        <v>0</v>
      </c>
      <c r="O21859" s="141" t="s">
        <v>14501</v>
      </c>
      <c r="P21859" s="136">
        <v>0</v>
      </c>
      <c r="Q21859" s="136">
        <v>0</v>
      </c>
      <c r="R21859" s="136">
        <v>0</v>
      </c>
      <c r="S21859" s="136">
        <v>0</v>
      </c>
    </row>
    <row r="21860" spans="1:19" ht="11.25" thickBot="1" x14ac:dyDescent="0.2">
      <c r="A21860" s="112"/>
    </row>
    <row r="21861" spans="1:19" ht="11.25" thickBot="1" x14ac:dyDescent="0.2">
      <c r="A21861" s="106" t="s">
        <v>357</v>
      </c>
      <c r="B21861" s="106" t="s">
        <v>358</v>
      </c>
      <c r="C21861" s="146" t="s">
        <v>35</v>
      </c>
      <c r="D21861" s="146" t="s">
        <v>36</v>
      </c>
      <c r="E21861" s="146" t="s">
        <v>14506</v>
      </c>
      <c r="F21861" s="146" t="s">
        <v>38</v>
      </c>
      <c r="G21861" s="146" t="s">
        <v>39</v>
      </c>
      <c r="H21861" s="146" t="s">
        <v>41</v>
      </c>
      <c r="I21861" s="146" t="s">
        <v>42</v>
      </c>
      <c r="J21861" s="146" t="s">
        <v>43</v>
      </c>
      <c r="K21861" s="146" t="s">
        <v>44</v>
      </c>
      <c r="L21861" s="146" t="s">
        <v>45</v>
      </c>
      <c r="M21861" s="146" t="s">
        <v>46</v>
      </c>
      <c r="N21861" s="146" t="s">
        <v>47</v>
      </c>
      <c r="O21861" s="146" t="s">
        <v>48</v>
      </c>
      <c r="P21861" s="146" t="s">
        <v>49</v>
      </c>
      <c r="Q21861" s="146" t="s">
        <v>50</v>
      </c>
      <c r="R21861" s="146" t="s">
        <v>51</v>
      </c>
      <c r="S21861" s="146" t="s">
        <v>52</v>
      </c>
    </row>
    <row r="21862" spans="1:19" ht="11.25" thickBot="1" x14ac:dyDescent="0.2">
      <c r="A21862" s="112"/>
      <c r="B21862" s="112"/>
      <c r="C21862" s="146" t="s">
        <v>111</v>
      </c>
      <c r="D21862" s="146" t="s">
        <v>111</v>
      </c>
      <c r="E21862" s="146" t="s">
        <v>111</v>
      </c>
      <c r="F21862" s="146" t="s">
        <v>111</v>
      </c>
      <c r="G21862" s="146" t="s">
        <v>111</v>
      </c>
      <c r="H21862" s="146" t="s">
        <v>111</v>
      </c>
      <c r="I21862" s="146" t="s">
        <v>111</v>
      </c>
      <c r="J21862" s="146" t="s">
        <v>111</v>
      </c>
      <c r="K21862" s="146" t="s">
        <v>111</v>
      </c>
      <c r="L21862" s="146" t="s">
        <v>111</v>
      </c>
      <c r="M21862" s="146" t="s">
        <v>111</v>
      </c>
      <c r="N21862" s="146" t="s">
        <v>111</v>
      </c>
      <c r="O21862" s="146" t="s">
        <v>111</v>
      </c>
      <c r="P21862" s="146" t="s">
        <v>111</v>
      </c>
      <c r="Q21862" s="146" t="s">
        <v>111</v>
      </c>
      <c r="R21862" s="146" t="s">
        <v>111</v>
      </c>
      <c r="S21862" s="146" t="s">
        <v>111</v>
      </c>
    </row>
    <row r="21863" spans="1:19" ht="11.25" thickBot="1" x14ac:dyDescent="0.2">
      <c r="A21863" s="107">
        <v>1</v>
      </c>
      <c r="B21863" s="132">
        <v>0.59168981481481475</v>
      </c>
      <c r="C21863" s="133">
        <v>0.48420999999999997</v>
      </c>
      <c r="D21863" s="108">
        <v>0.44600000000000001</v>
      </c>
      <c r="E21863" s="108">
        <v>3.0000000000000001E-3</v>
      </c>
      <c r="F21863" s="141" t="s">
        <v>14500</v>
      </c>
      <c r="G21863" s="108">
        <v>4.0000000000000001E-3</v>
      </c>
      <c r="H21863" s="108">
        <v>1.8720000000000001</v>
      </c>
      <c r="I21863" s="108">
        <v>1.2E-2</v>
      </c>
      <c r="J21863" s="108">
        <v>4.2999999999999997E-2</v>
      </c>
      <c r="K21863" s="108">
        <v>2E-3</v>
      </c>
      <c r="L21863" s="108">
        <v>8.9999999999999993E-3</v>
      </c>
      <c r="M21863" s="141" t="s">
        <v>14500</v>
      </c>
      <c r="N21863" s="108">
        <v>2E-3</v>
      </c>
      <c r="O21863" s="108">
        <v>6.0000000000000001E-3</v>
      </c>
      <c r="P21863" s="108">
        <v>1E-3</v>
      </c>
      <c r="Q21863" s="108">
        <v>0.01</v>
      </c>
      <c r="R21863" s="108">
        <v>1E-3</v>
      </c>
      <c r="S21863" s="108">
        <v>3.0000000000000001E-3</v>
      </c>
    </row>
    <row r="21864" spans="1:19" ht="11.25" thickBot="1" x14ac:dyDescent="0.2">
      <c r="A21864" s="112"/>
    </row>
    <row r="21865" spans="1:19" ht="11.25" thickBot="1" x14ac:dyDescent="0.2">
      <c r="A21865" s="135" t="s">
        <v>362</v>
      </c>
      <c r="B21865" s="112"/>
      <c r="C21865" s="137">
        <v>0.48420999999999997</v>
      </c>
      <c r="D21865" s="136">
        <v>0.44600000000000001</v>
      </c>
      <c r="E21865" s="136">
        <v>3.0000000000000001E-3</v>
      </c>
      <c r="F21865" s="141" t="s">
        <v>14501</v>
      </c>
      <c r="G21865" s="136">
        <v>4.0000000000000001E-3</v>
      </c>
      <c r="H21865" s="136">
        <v>1.8720000000000001</v>
      </c>
      <c r="I21865" s="136">
        <v>1.2E-2</v>
      </c>
      <c r="J21865" s="136">
        <v>4.2999999999999997E-2</v>
      </c>
      <c r="K21865" s="136">
        <v>2E-3</v>
      </c>
      <c r="L21865" s="136">
        <v>8.9999999999999993E-3</v>
      </c>
      <c r="M21865" s="141" t="s">
        <v>14501</v>
      </c>
      <c r="N21865" s="136">
        <v>2E-3</v>
      </c>
      <c r="O21865" s="136">
        <v>6.0000000000000001E-3</v>
      </c>
      <c r="P21865" s="136">
        <v>1E-3</v>
      </c>
      <c r="Q21865" s="136">
        <v>0.01</v>
      </c>
      <c r="R21865" s="136">
        <v>1E-3</v>
      </c>
      <c r="S21865" s="136">
        <v>3.0000000000000001E-3</v>
      </c>
    </row>
    <row r="21866" spans="1:19" ht="11.25" thickBot="1" x14ac:dyDescent="0.2">
      <c r="A21866" s="112"/>
    </row>
    <row r="21867" spans="1:19" ht="11.25" thickBot="1" x14ac:dyDescent="0.2">
      <c r="A21867" s="138" t="s">
        <v>364</v>
      </c>
      <c r="B21867" s="112"/>
      <c r="C21867" s="140" t="s">
        <v>3713</v>
      </c>
      <c r="D21867" s="136">
        <v>0</v>
      </c>
      <c r="E21867" s="136">
        <v>0</v>
      </c>
      <c r="F21867" s="141" t="s">
        <v>14501</v>
      </c>
      <c r="G21867" s="136">
        <v>0</v>
      </c>
      <c r="H21867" s="136">
        <v>0</v>
      </c>
      <c r="I21867" s="136">
        <v>0</v>
      </c>
      <c r="J21867" s="136">
        <v>0</v>
      </c>
      <c r="K21867" s="136">
        <v>0</v>
      </c>
      <c r="L21867" s="136">
        <v>0</v>
      </c>
      <c r="M21867" s="141" t="s">
        <v>14501</v>
      </c>
      <c r="N21867" s="136">
        <v>0</v>
      </c>
      <c r="O21867" s="136">
        <v>0</v>
      </c>
      <c r="P21867" s="136">
        <v>0</v>
      </c>
      <c r="Q21867" s="136">
        <v>0</v>
      </c>
      <c r="R21867" s="136">
        <v>0</v>
      </c>
      <c r="S21867" s="136">
        <v>0</v>
      </c>
    </row>
    <row r="21868" spans="1:19" ht="11.25" thickBot="1" x14ac:dyDescent="0.2">
      <c r="A21868" s="112"/>
    </row>
    <row r="21869" spans="1:19" ht="11.25" thickBot="1" x14ac:dyDescent="0.2">
      <c r="A21869" s="139" t="s">
        <v>366</v>
      </c>
      <c r="B21869" s="112"/>
      <c r="C21869" s="140" t="s">
        <v>3713</v>
      </c>
      <c r="D21869" s="136">
        <v>0</v>
      </c>
      <c r="E21869" s="136">
        <v>0</v>
      </c>
      <c r="F21869" s="141" t="s">
        <v>14501</v>
      </c>
      <c r="G21869" s="136">
        <v>0</v>
      </c>
      <c r="H21869" s="136">
        <v>0</v>
      </c>
      <c r="I21869" s="136">
        <v>0</v>
      </c>
      <c r="J21869" s="136">
        <v>0</v>
      </c>
      <c r="K21869" s="136">
        <v>0</v>
      </c>
      <c r="L21869" s="136">
        <v>0</v>
      </c>
      <c r="M21869" s="141" t="s">
        <v>14501</v>
      </c>
      <c r="N21869" s="136">
        <v>0</v>
      </c>
      <c r="O21869" s="136">
        <v>0</v>
      </c>
      <c r="P21869" s="136">
        <v>0</v>
      </c>
      <c r="Q21869" s="136">
        <v>0</v>
      </c>
      <c r="R21869" s="136">
        <v>0</v>
      </c>
      <c r="S21869" s="136">
        <v>0</v>
      </c>
    </row>
    <row r="21870" spans="1:19" ht="11.25" thickBot="1" x14ac:dyDescent="0.2">
      <c r="A21870" s="112"/>
    </row>
    <row r="21871" spans="1:19" ht="11.25" thickBot="1" x14ac:dyDescent="0.2">
      <c r="A21871" s="106" t="s">
        <v>357</v>
      </c>
      <c r="B21871" s="106" t="s">
        <v>358</v>
      </c>
      <c r="C21871" s="146" t="s">
        <v>53</v>
      </c>
      <c r="D21871" s="146" t="s">
        <v>54</v>
      </c>
      <c r="E21871" s="146" t="s">
        <v>55</v>
      </c>
      <c r="F21871" s="146" t="s">
        <v>56</v>
      </c>
      <c r="G21871" s="146" t="s">
        <v>14507</v>
      </c>
      <c r="H21871" s="146" t="s">
        <v>57</v>
      </c>
      <c r="I21871" s="146" t="s">
        <v>59</v>
      </c>
      <c r="J21871" s="146" t="s">
        <v>14508</v>
      </c>
      <c r="K21871" s="146" t="s">
        <v>60</v>
      </c>
      <c r="L21871" s="146" t="s">
        <v>61</v>
      </c>
      <c r="M21871" s="146" t="s">
        <v>62</v>
      </c>
      <c r="N21871" s="146" t="s">
        <v>14509</v>
      </c>
      <c r="O21871" s="146" t="s">
        <v>63</v>
      </c>
      <c r="P21871" s="146" t="s">
        <v>64</v>
      </c>
      <c r="Q21871" s="146" t="s">
        <v>66</v>
      </c>
      <c r="R21871" s="146" t="s">
        <v>14510</v>
      </c>
      <c r="S21871" s="146" t="s">
        <v>67</v>
      </c>
    </row>
    <row r="21872" spans="1:19" ht="11.25" thickBot="1" x14ac:dyDescent="0.2">
      <c r="A21872" s="112"/>
      <c r="B21872" s="112"/>
      <c r="C21872" s="146" t="s">
        <v>111</v>
      </c>
      <c r="D21872" s="146" t="s">
        <v>111</v>
      </c>
      <c r="E21872" s="146" t="s">
        <v>111</v>
      </c>
      <c r="F21872" s="146" t="s">
        <v>111</v>
      </c>
      <c r="G21872" s="146" t="s">
        <v>111</v>
      </c>
      <c r="H21872" s="146" t="s">
        <v>111</v>
      </c>
      <c r="I21872" s="146" t="s">
        <v>111</v>
      </c>
      <c r="J21872" s="146" t="s">
        <v>111</v>
      </c>
      <c r="K21872" s="146" t="s">
        <v>111</v>
      </c>
      <c r="L21872" s="146" t="s">
        <v>111</v>
      </c>
      <c r="M21872" s="146" t="s">
        <v>111</v>
      </c>
      <c r="N21872" s="146" t="s">
        <v>111</v>
      </c>
      <c r="O21872" s="146" t="s">
        <v>111</v>
      </c>
      <c r="P21872" s="146" t="s">
        <v>111</v>
      </c>
      <c r="Q21872" s="146" t="s">
        <v>111</v>
      </c>
      <c r="R21872" s="146" t="s">
        <v>111</v>
      </c>
      <c r="S21872" s="146" t="s">
        <v>111</v>
      </c>
    </row>
    <row r="21873" spans="1:19" ht="11.25" thickBot="1" x14ac:dyDescent="0.2">
      <c r="A21873" s="107">
        <v>1</v>
      </c>
      <c r="B21873" s="132">
        <v>0.59168981481481475</v>
      </c>
      <c r="C21873" s="141" t="s">
        <v>14500</v>
      </c>
      <c r="D21873" s="108">
        <v>4.0000000000000001E-3</v>
      </c>
      <c r="E21873" s="141" t="s">
        <v>14500</v>
      </c>
      <c r="F21873" s="108">
        <v>7.0000000000000001E-3</v>
      </c>
      <c r="G21873" s="141" t="s">
        <v>14500</v>
      </c>
      <c r="H21873" s="108">
        <v>5.5E-2</v>
      </c>
      <c r="I21873" s="108">
        <v>7.5999999999999998E-2</v>
      </c>
      <c r="J21873" s="141" t="s">
        <v>14518</v>
      </c>
      <c r="K21873" s="141" t="s">
        <v>14500</v>
      </c>
      <c r="L21873" s="141" t="s">
        <v>14500</v>
      </c>
      <c r="M21873" s="108">
        <v>1.4E-2</v>
      </c>
      <c r="N21873" s="108">
        <v>7.2999999999999995E-2</v>
      </c>
      <c r="O21873" s="141" t="s">
        <v>14500</v>
      </c>
      <c r="P21873" s="108">
        <v>106</v>
      </c>
      <c r="Q21873" s="133">
        <v>0.38407000000000002</v>
      </c>
      <c r="R21873" s="141" t="s">
        <v>14500</v>
      </c>
      <c r="S21873" s="108">
        <v>0.01</v>
      </c>
    </row>
    <row r="21874" spans="1:19" ht="11.25" thickBot="1" x14ac:dyDescent="0.2">
      <c r="A21874" s="112"/>
    </row>
    <row r="21875" spans="1:19" ht="11.25" thickBot="1" x14ac:dyDescent="0.2">
      <c r="A21875" s="135" t="s">
        <v>362</v>
      </c>
      <c r="B21875" s="112"/>
      <c r="C21875" s="141" t="s">
        <v>14501</v>
      </c>
      <c r="D21875" s="136">
        <v>4.0000000000000001E-3</v>
      </c>
      <c r="E21875" s="141" t="s">
        <v>14501</v>
      </c>
      <c r="F21875" s="136">
        <v>7.0000000000000001E-3</v>
      </c>
      <c r="G21875" s="141" t="s">
        <v>14501</v>
      </c>
      <c r="H21875" s="136">
        <v>5.5E-2</v>
      </c>
      <c r="I21875" s="136">
        <v>7.5999999999999998E-2</v>
      </c>
      <c r="J21875" s="141" t="s">
        <v>14520</v>
      </c>
      <c r="K21875" s="141" t="s">
        <v>14501</v>
      </c>
      <c r="L21875" s="141" t="s">
        <v>14501</v>
      </c>
      <c r="M21875" s="136">
        <v>1.4E-2</v>
      </c>
      <c r="N21875" s="136">
        <v>7.2999999999999995E-2</v>
      </c>
      <c r="O21875" s="141" t="s">
        <v>14501</v>
      </c>
      <c r="P21875" s="136">
        <v>106</v>
      </c>
      <c r="Q21875" s="137">
        <v>0.38407000000000002</v>
      </c>
      <c r="R21875" s="141" t="s">
        <v>14501</v>
      </c>
      <c r="S21875" s="136">
        <v>0.01</v>
      </c>
    </row>
    <row r="21876" spans="1:19" ht="11.25" thickBot="1" x14ac:dyDescent="0.2">
      <c r="A21876" s="112"/>
    </row>
    <row r="21877" spans="1:19" ht="11.25" thickBot="1" x14ac:dyDescent="0.2">
      <c r="A21877" s="138" t="s">
        <v>364</v>
      </c>
      <c r="B21877" s="112"/>
      <c r="C21877" s="141" t="s">
        <v>14501</v>
      </c>
      <c r="D21877" s="136">
        <v>0</v>
      </c>
      <c r="E21877" s="141" t="s">
        <v>14501</v>
      </c>
      <c r="F21877" s="136">
        <v>0</v>
      </c>
      <c r="G21877" s="141" t="s">
        <v>14501</v>
      </c>
      <c r="H21877" s="136">
        <v>0</v>
      </c>
      <c r="I21877" s="136">
        <v>0</v>
      </c>
      <c r="J21877" s="141" t="s">
        <v>14501</v>
      </c>
      <c r="K21877" s="141" t="s">
        <v>14501</v>
      </c>
      <c r="L21877" s="141" t="s">
        <v>14501</v>
      </c>
      <c r="M21877" s="136">
        <v>0</v>
      </c>
      <c r="N21877" s="136">
        <v>0</v>
      </c>
      <c r="O21877" s="141" t="s">
        <v>14501</v>
      </c>
      <c r="P21877" s="136">
        <v>0</v>
      </c>
      <c r="Q21877" s="140" t="s">
        <v>3713</v>
      </c>
      <c r="R21877" s="141" t="s">
        <v>14501</v>
      </c>
      <c r="S21877" s="136">
        <v>0</v>
      </c>
    </row>
    <row r="21878" spans="1:19" ht="11.25" thickBot="1" x14ac:dyDescent="0.2">
      <c r="A21878" s="112"/>
    </row>
    <row r="21879" spans="1:19" ht="11.25" thickBot="1" x14ac:dyDescent="0.2">
      <c r="A21879" s="139" t="s">
        <v>366</v>
      </c>
      <c r="B21879" s="112"/>
      <c r="C21879" s="141" t="s">
        <v>14501</v>
      </c>
      <c r="D21879" s="136">
        <v>0</v>
      </c>
      <c r="E21879" s="141" t="s">
        <v>14501</v>
      </c>
      <c r="F21879" s="136">
        <v>0</v>
      </c>
      <c r="G21879" s="141" t="s">
        <v>14501</v>
      </c>
      <c r="H21879" s="136">
        <v>0</v>
      </c>
      <c r="I21879" s="136">
        <v>0</v>
      </c>
      <c r="J21879" s="141" t="s">
        <v>14501</v>
      </c>
      <c r="K21879" s="141" t="s">
        <v>14501</v>
      </c>
      <c r="L21879" s="141" t="s">
        <v>14501</v>
      </c>
      <c r="M21879" s="136">
        <v>0</v>
      </c>
      <c r="N21879" s="136">
        <v>0</v>
      </c>
      <c r="O21879" s="141" t="s">
        <v>14501</v>
      </c>
      <c r="P21879" s="136">
        <v>0</v>
      </c>
      <c r="Q21879" s="140" t="s">
        <v>3713</v>
      </c>
      <c r="R21879" s="141" t="s">
        <v>14501</v>
      </c>
      <c r="S21879" s="136">
        <v>0</v>
      </c>
    </row>
    <row r="21880" spans="1:19" ht="11.25" thickBot="1" x14ac:dyDescent="0.2">
      <c r="A21880" s="112"/>
    </row>
    <row r="21881" spans="1:19" ht="11.25" thickBot="1" x14ac:dyDescent="0.2">
      <c r="A21881" s="106" t="s">
        <v>357</v>
      </c>
      <c r="B21881" s="106" t="s">
        <v>358</v>
      </c>
      <c r="C21881" s="146" t="s">
        <v>68</v>
      </c>
      <c r="D21881" s="146" t="s">
        <v>14511</v>
      </c>
    </row>
    <row r="21882" spans="1:19" ht="11.25" thickBot="1" x14ac:dyDescent="0.2">
      <c r="A21882" s="112"/>
      <c r="B21882" s="112"/>
      <c r="C21882" s="146" t="s">
        <v>111</v>
      </c>
      <c r="D21882" s="146" t="s">
        <v>111</v>
      </c>
    </row>
    <row r="21883" spans="1:19" ht="11.25" thickBot="1" x14ac:dyDescent="0.2">
      <c r="A21883" s="107">
        <v>1</v>
      </c>
      <c r="B21883" s="132">
        <v>0.59168981481481475</v>
      </c>
      <c r="C21883" s="108">
        <v>3.0000000000000001E-3</v>
      </c>
      <c r="D21883" s="141" t="s">
        <v>14500</v>
      </c>
    </row>
    <row r="21884" spans="1:19" ht="11.25" thickBot="1" x14ac:dyDescent="0.2">
      <c r="A21884" s="112"/>
    </row>
    <row r="21885" spans="1:19" ht="11.25" thickBot="1" x14ac:dyDescent="0.2">
      <c r="A21885" s="135" t="s">
        <v>362</v>
      </c>
      <c r="B21885" s="112"/>
      <c r="C21885" s="136">
        <v>3.0000000000000001E-3</v>
      </c>
      <c r="D21885" s="141" t="s">
        <v>14501</v>
      </c>
    </row>
    <row r="21886" spans="1:19" ht="11.25" thickBot="1" x14ac:dyDescent="0.2">
      <c r="A21886" s="112"/>
    </row>
    <row r="21887" spans="1:19" ht="11.25" thickBot="1" x14ac:dyDescent="0.2">
      <c r="A21887" s="138" t="s">
        <v>364</v>
      </c>
      <c r="B21887" s="112"/>
      <c r="C21887" s="136">
        <v>0</v>
      </c>
      <c r="D21887" s="141" t="s">
        <v>14501</v>
      </c>
    </row>
    <row r="21888" spans="1:19" ht="11.25" thickBot="1" x14ac:dyDescent="0.2">
      <c r="A21888" s="112"/>
    </row>
    <row r="21889" spans="1:19" ht="11.25" thickBot="1" x14ac:dyDescent="0.2">
      <c r="A21889" s="139" t="s">
        <v>366</v>
      </c>
      <c r="B21889" s="112"/>
      <c r="C21889" s="136">
        <v>0</v>
      </c>
      <c r="D21889" s="141" t="s">
        <v>14501</v>
      </c>
    </row>
    <row r="21890" spans="1:19" ht="10.5" x14ac:dyDescent="0.15">
      <c r="A21890" s="112"/>
    </row>
    <row r="21891" spans="1:19" x14ac:dyDescent="0.15">
      <c r="A21891" s="129"/>
      <c r="B21891" s="86" t="s">
        <v>2407</v>
      </c>
    </row>
    <row r="21892" spans="1:19" ht="9.75" thickBot="1" x14ac:dyDescent="0.2">
      <c r="A21892" s="81" t="s">
        <v>356</v>
      </c>
    </row>
    <row r="21893" spans="1:19" ht="11.25" thickBot="1" x14ac:dyDescent="0.2">
      <c r="A21893" s="106" t="s">
        <v>357</v>
      </c>
      <c r="B21893" s="106" t="s">
        <v>358</v>
      </c>
      <c r="C21893" s="146" t="s">
        <v>14494</v>
      </c>
      <c r="D21893" s="146" t="s">
        <v>14495</v>
      </c>
      <c r="E21893" s="146" t="s">
        <v>14496</v>
      </c>
      <c r="F21893" s="146" t="s">
        <v>0</v>
      </c>
      <c r="G21893" s="146" t="s">
        <v>1</v>
      </c>
      <c r="H21893" s="146" t="s">
        <v>2</v>
      </c>
      <c r="I21893" s="146" t="s">
        <v>14497</v>
      </c>
      <c r="J21893" s="146" t="s">
        <v>3</v>
      </c>
      <c r="K21893" s="146" t="s">
        <v>14498</v>
      </c>
      <c r="L21893" s="146" t="s">
        <v>7</v>
      </c>
      <c r="M21893" s="146" t="s">
        <v>14499</v>
      </c>
      <c r="N21893" s="146" t="s">
        <v>10</v>
      </c>
      <c r="O21893" s="146" t="s">
        <v>11</v>
      </c>
      <c r="P21893" s="146" t="s">
        <v>12</v>
      </c>
      <c r="Q21893" s="146" t="s">
        <v>13</v>
      </c>
      <c r="R21893" s="146" t="s">
        <v>14</v>
      </c>
      <c r="S21893" s="146" t="s">
        <v>15</v>
      </c>
    </row>
    <row r="21894" spans="1:19" ht="11.25" thickBot="1" x14ac:dyDescent="0.2">
      <c r="A21894" s="112"/>
      <c r="B21894" s="112"/>
      <c r="C21894" s="146" t="s">
        <v>111</v>
      </c>
      <c r="D21894" s="146" t="s">
        <v>111</v>
      </c>
      <c r="E21894" s="146" t="s">
        <v>111</v>
      </c>
      <c r="F21894" s="146" t="s">
        <v>111</v>
      </c>
      <c r="G21894" s="146" t="s">
        <v>111</v>
      </c>
      <c r="H21894" s="146" t="s">
        <v>111</v>
      </c>
      <c r="I21894" s="146" t="s">
        <v>111</v>
      </c>
      <c r="J21894" s="146" t="s">
        <v>111</v>
      </c>
      <c r="K21894" s="146" t="s">
        <v>111</v>
      </c>
      <c r="L21894" s="146" t="s">
        <v>111</v>
      </c>
      <c r="M21894" s="146" t="s">
        <v>111</v>
      </c>
      <c r="N21894" s="146" t="s">
        <v>111</v>
      </c>
      <c r="O21894" s="146" t="s">
        <v>111</v>
      </c>
      <c r="P21894" s="146" t="s">
        <v>111</v>
      </c>
      <c r="Q21894" s="146" t="s">
        <v>111</v>
      </c>
      <c r="R21894" s="146" t="s">
        <v>111</v>
      </c>
      <c r="S21894" s="146" t="s">
        <v>111</v>
      </c>
    </row>
    <row r="21895" spans="1:19" ht="11.25" thickBot="1" x14ac:dyDescent="0.2">
      <c r="A21895" s="107">
        <v>1</v>
      </c>
      <c r="B21895" s="132">
        <v>0.59681712962962963</v>
      </c>
      <c r="C21895" s="141" t="s">
        <v>14500</v>
      </c>
      <c r="D21895" s="141" t="s">
        <v>14500</v>
      </c>
      <c r="E21895" s="108">
        <v>1E-3</v>
      </c>
      <c r="F21895" s="108">
        <v>0.03</v>
      </c>
      <c r="G21895" s="108">
        <v>0.28199999999999997</v>
      </c>
      <c r="H21895" s="108">
        <v>5.0000000000000001E-3</v>
      </c>
      <c r="I21895" s="108">
        <v>-2.5999999999999999E-2</v>
      </c>
      <c r="J21895" s="108">
        <v>0.10299999999999999</v>
      </c>
      <c r="K21895" s="108">
        <v>-1.232</v>
      </c>
      <c r="L21895" s="133">
        <v>0.65961999999999998</v>
      </c>
      <c r="M21895" s="108">
        <v>1.6E-2</v>
      </c>
      <c r="N21895" s="108">
        <v>-1E-3</v>
      </c>
      <c r="O21895" s="108">
        <v>1E-3</v>
      </c>
      <c r="P21895" s="108">
        <v>9.4E-2</v>
      </c>
      <c r="Q21895" s="108">
        <v>0.80300000000000005</v>
      </c>
      <c r="R21895" s="108">
        <v>4.0000000000000001E-3</v>
      </c>
      <c r="S21895" s="108">
        <v>6.6000000000000003E-2</v>
      </c>
    </row>
    <row r="21896" spans="1:19" ht="11.25" thickBot="1" x14ac:dyDescent="0.2">
      <c r="A21896" s="112"/>
    </row>
    <row r="21897" spans="1:19" ht="11.25" thickBot="1" x14ac:dyDescent="0.2">
      <c r="A21897" s="135" t="s">
        <v>362</v>
      </c>
      <c r="B21897" s="112"/>
      <c r="C21897" s="141" t="s">
        <v>14501</v>
      </c>
      <c r="D21897" s="141" t="s">
        <v>14501</v>
      </c>
      <c r="E21897" s="136">
        <v>1E-3</v>
      </c>
      <c r="F21897" s="136">
        <v>0.03</v>
      </c>
      <c r="G21897" s="136">
        <v>0.28199999999999997</v>
      </c>
      <c r="H21897" s="136">
        <v>5.0000000000000001E-3</v>
      </c>
      <c r="I21897" s="136">
        <v>-2.5999999999999999E-2</v>
      </c>
      <c r="J21897" s="136">
        <v>0.10299999999999999</v>
      </c>
      <c r="K21897" s="136">
        <v>-1.232</v>
      </c>
      <c r="L21897" s="137">
        <v>0.65961999999999998</v>
      </c>
      <c r="M21897" s="136">
        <v>1.6E-2</v>
      </c>
      <c r="N21897" s="136">
        <v>-1E-3</v>
      </c>
      <c r="O21897" s="136">
        <v>1E-3</v>
      </c>
      <c r="P21897" s="136">
        <v>9.4E-2</v>
      </c>
      <c r="Q21897" s="136">
        <v>0.80300000000000005</v>
      </c>
      <c r="R21897" s="136">
        <v>4.0000000000000001E-3</v>
      </c>
      <c r="S21897" s="136">
        <v>6.6000000000000003E-2</v>
      </c>
    </row>
    <row r="21898" spans="1:19" ht="11.25" thickBot="1" x14ac:dyDescent="0.2">
      <c r="A21898" s="112"/>
    </row>
    <row r="21899" spans="1:19" ht="11.25" thickBot="1" x14ac:dyDescent="0.2">
      <c r="A21899" s="138" t="s">
        <v>364</v>
      </c>
      <c r="B21899" s="112"/>
      <c r="C21899" s="141" t="s">
        <v>14501</v>
      </c>
      <c r="D21899" s="141" t="s">
        <v>14501</v>
      </c>
      <c r="E21899" s="136">
        <v>0</v>
      </c>
      <c r="F21899" s="136">
        <v>0</v>
      </c>
      <c r="G21899" s="136">
        <v>0</v>
      </c>
      <c r="H21899" s="136">
        <v>0</v>
      </c>
      <c r="I21899" s="136">
        <v>0</v>
      </c>
      <c r="J21899" s="136">
        <v>0</v>
      </c>
      <c r="K21899" s="136">
        <v>0</v>
      </c>
      <c r="L21899" s="140" t="s">
        <v>3713</v>
      </c>
      <c r="M21899" s="136">
        <v>0</v>
      </c>
      <c r="N21899" s="136">
        <v>0</v>
      </c>
      <c r="O21899" s="136">
        <v>0</v>
      </c>
      <c r="P21899" s="136">
        <v>0</v>
      </c>
      <c r="Q21899" s="136">
        <v>0</v>
      </c>
      <c r="R21899" s="136">
        <v>0</v>
      </c>
      <c r="S21899" s="136">
        <v>0</v>
      </c>
    </row>
    <row r="21900" spans="1:19" ht="11.25" thickBot="1" x14ac:dyDescent="0.2">
      <c r="A21900" s="112"/>
    </row>
    <row r="21901" spans="1:19" ht="11.25" thickBot="1" x14ac:dyDescent="0.2">
      <c r="A21901" s="139" t="s">
        <v>366</v>
      </c>
      <c r="B21901" s="112"/>
      <c r="C21901" s="141" t="s">
        <v>14501</v>
      </c>
      <c r="D21901" s="141" t="s">
        <v>14501</v>
      </c>
      <c r="E21901" s="136">
        <v>0</v>
      </c>
      <c r="F21901" s="136">
        <v>0</v>
      </c>
      <c r="G21901" s="136">
        <v>0</v>
      </c>
      <c r="H21901" s="136">
        <v>0</v>
      </c>
      <c r="I21901" s="136">
        <v>0</v>
      </c>
      <c r="J21901" s="136">
        <v>0</v>
      </c>
      <c r="K21901" s="136">
        <v>0</v>
      </c>
      <c r="L21901" s="140" t="s">
        <v>3713</v>
      </c>
      <c r="M21901" s="136">
        <v>0</v>
      </c>
      <c r="N21901" s="136">
        <v>0</v>
      </c>
      <c r="O21901" s="136">
        <v>0</v>
      </c>
      <c r="P21901" s="136">
        <v>0</v>
      </c>
      <c r="Q21901" s="136">
        <v>0</v>
      </c>
      <c r="R21901" s="136">
        <v>0</v>
      </c>
      <c r="S21901" s="136">
        <v>0</v>
      </c>
    </row>
    <row r="21902" spans="1:19" ht="11.25" thickBot="1" x14ac:dyDescent="0.2">
      <c r="A21902" s="112"/>
    </row>
    <row r="21903" spans="1:19" ht="11.25" thickBot="1" x14ac:dyDescent="0.2">
      <c r="A21903" s="106" t="s">
        <v>357</v>
      </c>
      <c r="B21903" s="106" t="s">
        <v>358</v>
      </c>
      <c r="C21903" s="146" t="s">
        <v>16</v>
      </c>
      <c r="D21903" s="146" t="s">
        <v>14502</v>
      </c>
      <c r="E21903" s="146" t="s">
        <v>14503</v>
      </c>
      <c r="F21903" s="146" t="s">
        <v>20</v>
      </c>
      <c r="G21903" s="146" t="s">
        <v>21</v>
      </c>
      <c r="H21903" s="146" t="s">
        <v>22</v>
      </c>
      <c r="I21903" s="146" t="s">
        <v>23</v>
      </c>
      <c r="J21903" s="146" t="s">
        <v>24</v>
      </c>
      <c r="K21903" s="146" t="s">
        <v>26</v>
      </c>
      <c r="L21903" s="146" t="s">
        <v>14504</v>
      </c>
      <c r="M21903" s="146" t="s">
        <v>27</v>
      </c>
      <c r="N21903" s="146" t="s">
        <v>28</v>
      </c>
      <c r="O21903" s="146" t="s">
        <v>29</v>
      </c>
      <c r="P21903" s="146" t="s">
        <v>30</v>
      </c>
      <c r="Q21903" s="146" t="s">
        <v>14505</v>
      </c>
      <c r="R21903" s="146" t="s">
        <v>32</v>
      </c>
      <c r="S21903" s="146" t="s">
        <v>33</v>
      </c>
    </row>
    <row r="21904" spans="1:19" ht="11.25" thickBot="1" x14ac:dyDescent="0.2">
      <c r="A21904" s="112"/>
      <c r="B21904" s="112"/>
      <c r="C21904" s="146" t="s">
        <v>111</v>
      </c>
      <c r="D21904" s="146" t="s">
        <v>111</v>
      </c>
      <c r="E21904" s="146" t="s">
        <v>111</v>
      </c>
      <c r="F21904" s="146" t="s">
        <v>111</v>
      </c>
      <c r="G21904" s="146" t="s">
        <v>111</v>
      </c>
      <c r="H21904" s="146" t="s">
        <v>111</v>
      </c>
      <c r="I21904" s="146" t="s">
        <v>111</v>
      </c>
      <c r="J21904" s="146" t="s">
        <v>111</v>
      </c>
      <c r="K21904" s="146" t="s">
        <v>111</v>
      </c>
      <c r="L21904" s="146" t="s">
        <v>111</v>
      </c>
      <c r="M21904" s="146" t="s">
        <v>111</v>
      </c>
      <c r="N21904" s="146" t="s">
        <v>111</v>
      </c>
      <c r="O21904" s="146" t="s">
        <v>111</v>
      </c>
      <c r="P21904" s="146" t="s">
        <v>111</v>
      </c>
      <c r="Q21904" s="146" t="s">
        <v>111</v>
      </c>
      <c r="R21904" s="146" t="s">
        <v>111</v>
      </c>
      <c r="S21904" s="146" t="s">
        <v>111</v>
      </c>
    </row>
    <row r="21905" spans="1:19" ht="11.25" thickBot="1" x14ac:dyDescent="0.2">
      <c r="A21905" s="107">
        <v>1</v>
      </c>
      <c r="B21905" s="132">
        <v>0.59681712962962963</v>
      </c>
      <c r="C21905" s="108">
        <v>0.51800000000000002</v>
      </c>
      <c r="D21905" s="108">
        <v>5.8999999999999997E-2</v>
      </c>
      <c r="E21905" s="141" t="s">
        <v>14500</v>
      </c>
      <c r="F21905" s="133">
        <v>0.54218</v>
      </c>
      <c r="G21905" s="108">
        <v>0.107</v>
      </c>
      <c r="H21905" s="108">
        <v>0.34399999999999997</v>
      </c>
      <c r="I21905" s="108">
        <v>0.08</v>
      </c>
      <c r="J21905" s="108">
        <v>0.41799999999999998</v>
      </c>
      <c r="K21905" s="133">
        <v>0.56981000000000004</v>
      </c>
      <c r="L21905" s="108">
        <v>2E-3</v>
      </c>
      <c r="M21905" s="141" t="s">
        <v>14500</v>
      </c>
      <c r="N21905" s="108">
        <v>1.2999999999999999E-2</v>
      </c>
      <c r="O21905" s="141" t="s">
        <v>14500</v>
      </c>
      <c r="P21905" s="141" t="s">
        <v>14500</v>
      </c>
      <c r="Q21905" s="108">
        <v>-1.7999999999999999E-2</v>
      </c>
      <c r="R21905" s="108">
        <v>2E-3</v>
      </c>
      <c r="S21905" s="108">
        <v>6.0000000000000001E-3</v>
      </c>
    </row>
    <row r="21906" spans="1:19" ht="11.25" thickBot="1" x14ac:dyDescent="0.2">
      <c r="A21906" s="112"/>
    </row>
    <row r="21907" spans="1:19" ht="11.25" thickBot="1" x14ac:dyDescent="0.2">
      <c r="A21907" s="135" t="s">
        <v>362</v>
      </c>
      <c r="B21907" s="112"/>
      <c r="C21907" s="136">
        <v>0.51800000000000002</v>
      </c>
      <c r="D21907" s="136">
        <v>5.8999999999999997E-2</v>
      </c>
      <c r="E21907" s="141" t="s">
        <v>14501</v>
      </c>
      <c r="F21907" s="137">
        <v>0.54218</v>
      </c>
      <c r="G21907" s="136">
        <v>0.107</v>
      </c>
      <c r="H21907" s="136">
        <v>0.34399999999999997</v>
      </c>
      <c r="I21907" s="136">
        <v>0.08</v>
      </c>
      <c r="J21907" s="136">
        <v>0.41799999999999998</v>
      </c>
      <c r="K21907" s="137">
        <v>0.56981000000000004</v>
      </c>
      <c r="L21907" s="136">
        <v>2E-3</v>
      </c>
      <c r="M21907" s="141" t="s">
        <v>14501</v>
      </c>
      <c r="N21907" s="136">
        <v>1.2999999999999999E-2</v>
      </c>
      <c r="O21907" s="141" t="s">
        <v>14501</v>
      </c>
      <c r="P21907" s="141" t="s">
        <v>14501</v>
      </c>
      <c r="Q21907" s="136">
        <v>-1.7999999999999999E-2</v>
      </c>
      <c r="R21907" s="136">
        <v>2E-3</v>
      </c>
      <c r="S21907" s="136">
        <v>6.0000000000000001E-3</v>
      </c>
    </row>
    <row r="21908" spans="1:19" ht="11.25" thickBot="1" x14ac:dyDescent="0.2">
      <c r="A21908" s="112"/>
    </row>
    <row r="21909" spans="1:19" ht="11.25" thickBot="1" x14ac:dyDescent="0.2">
      <c r="A21909" s="138" t="s">
        <v>364</v>
      </c>
      <c r="B21909" s="112"/>
      <c r="C21909" s="136">
        <v>0</v>
      </c>
      <c r="D21909" s="136">
        <v>0</v>
      </c>
      <c r="E21909" s="141" t="s">
        <v>14501</v>
      </c>
      <c r="F21909" s="140" t="s">
        <v>3713</v>
      </c>
      <c r="G21909" s="136">
        <v>0</v>
      </c>
      <c r="H21909" s="136">
        <v>0</v>
      </c>
      <c r="I21909" s="136">
        <v>0</v>
      </c>
      <c r="J21909" s="136">
        <v>0</v>
      </c>
      <c r="K21909" s="140" t="s">
        <v>3713</v>
      </c>
      <c r="L21909" s="136">
        <v>0</v>
      </c>
      <c r="M21909" s="141" t="s">
        <v>14501</v>
      </c>
      <c r="N21909" s="136">
        <v>0</v>
      </c>
      <c r="O21909" s="141" t="s">
        <v>14501</v>
      </c>
      <c r="P21909" s="141" t="s">
        <v>14501</v>
      </c>
      <c r="Q21909" s="136">
        <v>0</v>
      </c>
      <c r="R21909" s="136">
        <v>0</v>
      </c>
      <c r="S21909" s="136">
        <v>0</v>
      </c>
    </row>
    <row r="21910" spans="1:19" ht="11.25" thickBot="1" x14ac:dyDescent="0.2">
      <c r="A21910" s="112"/>
    </row>
    <row r="21911" spans="1:19" ht="11.25" thickBot="1" x14ac:dyDescent="0.2">
      <c r="A21911" s="139" t="s">
        <v>366</v>
      </c>
      <c r="B21911" s="112"/>
      <c r="C21911" s="136">
        <v>0</v>
      </c>
      <c r="D21911" s="136">
        <v>0</v>
      </c>
      <c r="E21911" s="141" t="s">
        <v>14501</v>
      </c>
      <c r="F21911" s="140" t="s">
        <v>3713</v>
      </c>
      <c r="G21911" s="136">
        <v>0</v>
      </c>
      <c r="H21911" s="136">
        <v>0</v>
      </c>
      <c r="I21911" s="136">
        <v>0</v>
      </c>
      <c r="J21911" s="136">
        <v>0</v>
      </c>
      <c r="K21911" s="140" t="s">
        <v>3713</v>
      </c>
      <c r="L21911" s="136">
        <v>0</v>
      </c>
      <c r="M21911" s="141" t="s">
        <v>14501</v>
      </c>
      <c r="N21911" s="136">
        <v>0</v>
      </c>
      <c r="O21911" s="141" t="s">
        <v>14501</v>
      </c>
      <c r="P21911" s="141" t="s">
        <v>14501</v>
      </c>
      <c r="Q21911" s="136">
        <v>0</v>
      </c>
      <c r="R21911" s="136">
        <v>0</v>
      </c>
      <c r="S21911" s="136">
        <v>0</v>
      </c>
    </row>
    <row r="21912" spans="1:19" ht="11.25" thickBot="1" x14ac:dyDescent="0.2">
      <c r="A21912" s="112"/>
    </row>
    <row r="21913" spans="1:19" ht="11.25" thickBot="1" x14ac:dyDescent="0.2">
      <c r="A21913" s="106" t="s">
        <v>357</v>
      </c>
      <c r="B21913" s="106" t="s">
        <v>358</v>
      </c>
      <c r="C21913" s="146" t="s">
        <v>35</v>
      </c>
      <c r="D21913" s="146" t="s">
        <v>36</v>
      </c>
      <c r="E21913" s="146" t="s">
        <v>14506</v>
      </c>
      <c r="F21913" s="146" t="s">
        <v>38</v>
      </c>
      <c r="G21913" s="146" t="s">
        <v>39</v>
      </c>
      <c r="H21913" s="146" t="s">
        <v>41</v>
      </c>
      <c r="I21913" s="146" t="s">
        <v>42</v>
      </c>
      <c r="J21913" s="146" t="s">
        <v>43</v>
      </c>
      <c r="K21913" s="146" t="s">
        <v>44</v>
      </c>
      <c r="L21913" s="146" t="s">
        <v>45</v>
      </c>
      <c r="M21913" s="146" t="s">
        <v>46</v>
      </c>
      <c r="N21913" s="146" t="s">
        <v>47</v>
      </c>
      <c r="O21913" s="146" t="s">
        <v>48</v>
      </c>
      <c r="P21913" s="146" t="s">
        <v>49</v>
      </c>
      <c r="Q21913" s="146" t="s">
        <v>50</v>
      </c>
      <c r="R21913" s="146" t="s">
        <v>51</v>
      </c>
      <c r="S21913" s="146" t="s">
        <v>52</v>
      </c>
    </row>
    <row r="21914" spans="1:19" ht="11.25" thickBot="1" x14ac:dyDescent="0.2">
      <c r="A21914" s="112"/>
      <c r="B21914" s="112"/>
      <c r="C21914" s="146" t="s">
        <v>111</v>
      </c>
      <c r="D21914" s="146" t="s">
        <v>111</v>
      </c>
      <c r="E21914" s="146" t="s">
        <v>111</v>
      </c>
      <c r="F21914" s="146" t="s">
        <v>111</v>
      </c>
      <c r="G21914" s="146" t="s">
        <v>111</v>
      </c>
      <c r="H21914" s="146" t="s">
        <v>111</v>
      </c>
      <c r="I21914" s="146" t="s">
        <v>111</v>
      </c>
      <c r="J21914" s="146" t="s">
        <v>111</v>
      </c>
      <c r="K21914" s="146" t="s">
        <v>111</v>
      </c>
      <c r="L21914" s="146" t="s">
        <v>111</v>
      </c>
      <c r="M21914" s="146" t="s">
        <v>111</v>
      </c>
      <c r="N21914" s="146" t="s">
        <v>111</v>
      </c>
      <c r="O21914" s="146" t="s">
        <v>111</v>
      </c>
      <c r="P21914" s="146" t="s">
        <v>111</v>
      </c>
      <c r="Q21914" s="146" t="s">
        <v>111</v>
      </c>
      <c r="R21914" s="146" t="s">
        <v>111</v>
      </c>
      <c r="S21914" s="146" t="s">
        <v>111</v>
      </c>
    </row>
    <row r="21915" spans="1:19" ht="11.25" thickBot="1" x14ac:dyDescent="0.2">
      <c r="A21915" s="107">
        <v>1</v>
      </c>
      <c r="B21915" s="132">
        <v>0.59681712962962963</v>
      </c>
      <c r="C21915" s="133">
        <v>0.4703</v>
      </c>
      <c r="D21915" s="108">
        <v>0.02</v>
      </c>
      <c r="E21915" s="141" t="s">
        <v>14500</v>
      </c>
      <c r="F21915" s="141" t="s">
        <v>14500</v>
      </c>
      <c r="G21915" s="108">
        <v>3.0000000000000001E-3</v>
      </c>
      <c r="H21915" s="108">
        <v>1.099</v>
      </c>
      <c r="I21915" s="108">
        <v>1.2999999999999999E-2</v>
      </c>
      <c r="J21915" s="108">
        <v>3.3000000000000002E-2</v>
      </c>
      <c r="K21915" s="108">
        <v>3.0000000000000001E-3</v>
      </c>
      <c r="L21915" s="108">
        <v>2.3E-2</v>
      </c>
      <c r="M21915" s="108">
        <v>1.2E-2</v>
      </c>
      <c r="N21915" s="108">
        <v>3.0000000000000001E-3</v>
      </c>
      <c r="O21915" s="108">
        <v>1.2999999999999999E-2</v>
      </c>
      <c r="P21915" s="108">
        <v>1E-3</v>
      </c>
      <c r="Q21915" s="108">
        <v>4.0000000000000001E-3</v>
      </c>
      <c r="R21915" s="108">
        <v>1E-3</v>
      </c>
      <c r="S21915" s="141" t="s">
        <v>14500</v>
      </c>
    </row>
    <row r="21916" spans="1:19" ht="11.25" thickBot="1" x14ac:dyDescent="0.2">
      <c r="A21916" s="112"/>
    </row>
    <row r="21917" spans="1:19" ht="11.25" thickBot="1" x14ac:dyDescent="0.2">
      <c r="A21917" s="135" t="s">
        <v>362</v>
      </c>
      <c r="B21917" s="112"/>
      <c r="C21917" s="137">
        <v>0.4703</v>
      </c>
      <c r="D21917" s="136">
        <v>0.02</v>
      </c>
      <c r="E21917" s="141" t="s">
        <v>14501</v>
      </c>
      <c r="F21917" s="141" t="s">
        <v>14501</v>
      </c>
      <c r="G21917" s="136">
        <v>3.0000000000000001E-3</v>
      </c>
      <c r="H21917" s="136">
        <v>1.099</v>
      </c>
      <c r="I21917" s="136">
        <v>1.2999999999999999E-2</v>
      </c>
      <c r="J21917" s="136">
        <v>3.3000000000000002E-2</v>
      </c>
      <c r="K21917" s="136">
        <v>3.0000000000000001E-3</v>
      </c>
      <c r="L21917" s="136">
        <v>2.3E-2</v>
      </c>
      <c r="M21917" s="136">
        <v>1.2E-2</v>
      </c>
      <c r="N21917" s="136">
        <v>3.0000000000000001E-3</v>
      </c>
      <c r="O21917" s="136">
        <v>1.2999999999999999E-2</v>
      </c>
      <c r="P21917" s="136">
        <v>1E-3</v>
      </c>
      <c r="Q21917" s="136">
        <v>4.0000000000000001E-3</v>
      </c>
      <c r="R21917" s="136">
        <v>1E-3</v>
      </c>
      <c r="S21917" s="141" t="s">
        <v>14501</v>
      </c>
    </row>
    <row r="21918" spans="1:19" ht="11.25" thickBot="1" x14ac:dyDescent="0.2">
      <c r="A21918" s="112"/>
    </row>
    <row r="21919" spans="1:19" ht="11.25" thickBot="1" x14ac:dyDescent="0.2">
      <c r="A21919" s="138" t="s">
        <v>364</v>
      </c>
      <c r="B21919" s="112"/>
      <c r="C21919" s="140" t="s">
        <v>3713</v>
      </c>
      <c r="D21919" s="136">
        <v>0</v>
      </c>
      <c r="E21919" s="141" t="s">
        <v>14501</v>
      </c>
      <c r="F21919" s="141" t="s">
        <v>14501</v>
      </c>
      <c r="G21919" s="136">
        <v>0</v>
      </c>
      <c r="H21919" s="136">
        <v>0</v>
      </c>
      <c r="I21919" s="136">
        <v>0</v>
      </c>
      <c r="J21919" s="136">
        <v>0</v>
      </c>
      <c r="K21919" s="136">
        <v>0</v>
      </c>
      <c r="L21919" s="136">
        <v>0</v>
      </c>
      <c r="M21919" s="136">
        <v>0</v>
      </c>
      <c r="N21919" s="136">
        <v>0</v>
      </c>
      <c r="O21919" s="136">
        <v>0</v>
      </c>
      <c r="P21919" s="136">
        <v>0</v>
      </c>
      <c r="Q21919" s="136">
        <v>0</v>
      </c>
      <c r="R21919" s="136">
        <v>0</v>
      </c>
      <c r="S21919" s="141" t="s">
        <v>14501</v>
      </c>
    </row>
    <row r="21920" spans="1:19" ht="11.25" thickBot="1" x14ac:dyDescent="0.2">
      <c r="A21920" s="112"/>
    </row>
    <row r="21921" spans="1:19" ht="11.25" thickBot="1" x14ac:dyDescent="0.2">
      <c r="A21921" s="139" t="s">
        <v>366</v>
      </c>
      <c r="B21921" s="112"/>
      <c r="C21921" s="140" t="s">
        <v>3713</v>
      </c>
      <c r="D21921" s="136">
        <v>0</v>
      </c>
      <c r="E21921" s="141" t="s">
        <v>14501</v>
      </c>
      <c r="F21921" s="141" t="s">
        <v>14501</v>
      </c>
      <c r="G21921" s="136">
        <v>0</v>
      </c>
      <c r="H21921" s="136">
        <v>0</v>
      </c>
      <c r="I21921" s="136">
        <v>0</v>
      </c>
      <c r="J21921" s="136">
        <v>0</v>
      </c>
      <c r="K21921" s="136">
        <v>0</v>
      </c>
      <c r="L21921" s="136">
        <v>0</v>
      </c>
      <c r="M21921" s="136">
        <v>0</v>
      </c>
      <c r="N21921" s="136">
        <v>0</v>
      </c>
      <c r="O21921" s="136">
        <v>0</v>
      </c>
      <c r="P21921" s="136">
        <v>0</v>
      </c>
      <c r="Q21921" s="136">
        <v>0</v>
      </c>
      <c r="R21921" s="136">
        <v>0</v>
      </c>
      <c r="S21921" s="141" t="s">
        <v>14501</v>
      </c>
    </row>
    <row r="21922" spans="1:19" ht="11.25" thickBot="1" x14ac:dyDescent="0.2">
      <c r="A21922" s="112"/>
    </row>
    <row r="21923" spans="1:19" ht="11.25" thickBot="1" x14ac:dyDescent="0.2">
      <c r="A21923" s="106" t="s">
        <v>357</v>
      </c>
      <c r="B21923" s="106" t="s">
        <v>358</v>
      </c>
      <c r="C21923" s="146" t="s">
        <v>53</v>
      </c>
      <c r="D21923" s="146" t="s">
        <v>54</v>
      </c>
      <c r="E21923" s="146" t="s">
        <v>55</v>
      </c>
      <c r="F21923" s="146" t="s">
        <v>56</v>
      </c>
      <c r="G21923" s="146" t="s">
        <v>14507</v>
      </c>
      <c r="H21923" s="146" t="s">
        <v>57</v>
      </c>
      <c r="I21923" s="146" t="s">
        <v>59</v>
      </c>
      <c r="J21923" s="146" t="s">
        <v>14508</v>
      </c>
      <c r="K21923" s="146" t="s">
        <v>60</v>
      </c>
      <c r="L21923" s="146" t="s">
        <v>61</v>
      </c>
      <c r="M21923" s="146" t="s">
        <v>62</v>
      </c>
      <c r="N21923" s="146" t="s">
        <v>14509</v>
      </c>
      <c r="O21923" s="146" t="s">
        <v>63</v>
      </c>
      <c r="P21923" s="146" t="s">
        <v>64</v>
      </c>
      <c r="Q21923" s="146" t="s">
        <v>66</v>
      </c>
      <c r="R21923" s="146" t="s">
        <v>14510</v>
      </c>
      <c r="S21923" s="146" t="s">
        <v>67</v>
      </c>
    </row>
    <row r="21924" spans="1:19" ht="11.25" thickBot="1" x14ac:dyDescent="0.2">
      <c r="A21924" s="112"/>
      <c r="B21924" s="112"/>
      <c r="C21924" s="146" t="s">
        <v>111</v>
      </c>
      <c r="D21924" s="146" t="s">
        <v>111</v>
      </c>
      <c r="E21924" s="146" t="s">
        <v>111</v>
      </c>
      <c r="F21924" s="146" t="s">
        <v>111</v>
      </c>
      <c r="G21924" s="146" t="s">
        <v>111</v>
      </c>
      <c r="H21924" s="146" t="s">
        <v>111</v>
      </c>
      <c r="I21924" s="146" t="s">
        <v>111</v>
      </c>
      <c r="J21924" s="146" t="s">
        <v>111</v>
      </c>
      <c r="K21924" s="146" t="s">
        <v>111</v>
      </c>
      <c r="L21924" s="146" t="s">
        <v>111</v>
      </c>
      <c r="M21924" s="146" t="s">
        <v>111</v>
      </c>
      <c r="N21924" s="146" t="s">
        <v>111</v>
      </c>
      <c r="O21924" s="146" t="s">
        <v>111</v>
      </c>
      <c r="P21924" s="146" t="s">
        <v>111</v>
      </c>
      <c r="Q21924" s="146" t="s">
        <v>111</v>
      </c>
      <c r="R21924" s="146" t="s">
        <v>111</v>
      </c>
      <c r="S21924" s="146" t="s">
        <v>111</v>
      </c>
    </row>
    <row r="21925" spans="1:19" ht="11.25" thickBot="1" x14ac:dyDescent="0.2">
      <c r="A21925" s="107">
        <v>1</v>
      </c>
      <c r="B21925" s="132">
        <v>0.59681712962962963</v>
      </c>
      <c r="C21925" s="108">
        <v>1E-3</v>
      </c>
      <c r="D21925" s="108">
        <v>4.0000000000000001E-3</v>
      </c>
      <c r="E21925" s="141" t="s">
        <v>14500</v>
      </c>
      <c r="F21925" s="108">
        <v>6.0000000000000001E-3</v>
      </c>
      <c r="G21925" s="108">
        <v>1E-3</v>
      </c>
      <c r="H21925" s="108">
        <v>0.03</v>
      </c>
      <c r="I21925" s="108">
        <v>6.4000000000000001E-2</v>
      </c>
      <c r="J21925" s="141" t="s">
        <v>14518</v>
      </c>
      <c r="K21925" s="141" t="s">
        <v>14500</v>
      </c>
      <c r="L21925" s="141" t="s">
        <v>14500</v>
      </c>
      <c r="M21925" s="108">
        <v>2.1999999999999999E-2</v>
      </c>
      <c r="N21925" s="108">
        <v>0.01</v>
      </c>
      <c r="O21925" s="108">
        <v>4.0000000000000001E-3</v>
      </c>
      <c r="P21925" s="108">
        <v>0.90100000000000002</v>
      </c>
      <c r="Q21925" s="133">
        <v>0.38202000000000003</v>
      </c>
      <c r="R21925" s="141" t="s">
        <v>14500</v>
      </c>
      <c r="S21925" s="108">
        <v>7.0000000000000001E-3</v>
      </c>
    </row>
    <row r="21926" spans="1:19" ht="11.25" thickBot="1" x14ac:dyDescent="0.2">
      <c r="A21926" s="112"/>
    </row>
    <row r="21927" spans="1:19" ht="11.25" thickBot="1" x14ac:dyDescent="0.2">
      <c r="A21927" s="135" t="s">
        <v>362</v>
      </c>
      <c r="B21927" s="112"/>
      <c r="C21927" s="136">
        <v>1E-3</v>
      </c>
      <c r="D21927" s="136">
        <v>4.0000000000000001E-3</v>
      </c>
      <c r="E21927" s="141" t="s">
        <v>14501</v>
      </c>
      <c r="F21927" s="136">
        <v>6.0000000000000001E-3</v>
      </c>
      <c r="G21927" s="136">
        <v>1E-3</v>
      </c>
      <c r="H21927" s="136">
        <v>0.03</v>
      </c>
      <c r="I21927" s="136">
        <v>6.4000000000000001E-2</v>
      </c>
      <c r="J21927" s="141" t="s">
        <v>14520</v>
      </c>
      <c r="K21927" s="141" t="s">
        <v>14501</v>
      </c>
      <c r="L21927" s="141" t="s">
        <v>14501</v>
      </c>
      <c r="M21927" s="136">
        <v>2.1999999999999999E-2</v>
      </c>
      <c r="N21927" s="136">
        <v>0.01</v>
      </c>
      <c r="O21927" s="136">
        <v>4.0000000000000001E-3</v>
      </c>
      <c r="P21927" s="136">
        <v>0.90100000000000002</v>
      </c>
      <c r="Q21927" s="137">
        <v>0.38202000000000003</v>
      </c>
      <c r="R21927" s="141" t="s">
        <v>14501</v>
      </c>
      <c r="S21927" s="136">
        <v>7.0000000000000001E-3</v>
      </c>
    </row>
    <row r="21928" spans="1:19" ht="11.25" thickBot="1" x14ac:dyDescent="0.2">
      <c r="A21928" s="112"/>
    </row>
    <row r="21929" spans="1:19" ht="11.25" thickBot="1" x14ac:dyDescent="0.2">
      <c r="A21929" s="138" t="s">
        <v>364</v>
      </c>
      <c r="B21929" s="112"/>
      <c r="C21929" s="136">
        <v>0</v>
      </c>
      <c r="D21929" s="136">
        <v>0</v>
      </c>
      <c r="E21929" s="141" t="s">
        <v>14501</v>
      </c>
      <c r="F21929" s="136">
        <v>0</v>
      </c>
      <c r="G21929" s="136">
        <v>0</v>
      </c>
      <c r="H21929" s="136">
        <v>0</v>
      </c>
      <c r="I21929" s="136">
        <v>0</v>
      </c>
      <c r="J21929" s="141" t="s">
        <v>14501</v>
      </c>
      <c r="K21929" s="141" t="s">
        <v>14501</v>
      </c>
      <c r="L21929" s="141" t="s">
        <v>14501</v>
      </c>
      <c r="M21929" s="136">
        <v>0</v>
      </c>
      <c r="N21929" s="136">
        <v>0</v>
      </c>
      <c r="O21929" s="136">
        <v>0</v>
      </c>
      <c r="P21929" s="136">
        <v>0</v>
      </c>
      <c r="Q21929" s="140" t="s">
        <v>3713</v>
      </c>
      <c r="R21929" s="141" t="s">
        <v>14501</v>
      </c>
      <c r="S21929" s="136">
        <v>0</v>
      </c>
    </row>
    <row r="21930" spans="1:19" ht="11.25" thickBot="1" x14ac:dyDescent="0.2">
      <c r="A21930" s="112"/>
    </row>
    <row r="21931" spans="1:19" ht="11.25" thickBot="1" x14ac:dyDescent="0.2">
      <c r="A21931" s="139" t="s">
        <v>366</v>
      </c>
      <c r="B21931" s="112"/>
      <c r="C21931" s="136">
        <v>0</v>
      </c>
      <c r="D21931" s="136">
        <v>0</v>
      </c>
      <c r="E21931" s="141" t="s">
        <v>14501</v>
      </c>
      <c r="F21931" s="136">
        <v>0</v>
      </c>
      <c r="G21931" s="136">
        <v>0</v>
      </c>
      <c r="H21931" s="136">
        <v>0</v>
      </c>
      <c r="I21931" s="136">
        <v>0</v>
      </c>
      <c r="J21931" s="141" t="s">
        <v>14501</v>
      </c>
      <c r="K21931" s="141" t="s">
        <v>14501</v>
      </c>
      <c r="L21931" s="141" t="s">
        <v>14501</v>
      </c>
      <c r="M21931" s="136">
        <v>0</v>
      </c>
      <c r="N21931" s="136">
        <v>0</v>
      </c>
      <c r="O21931" s="136">
        <v>0</v>
      </c>
      <c r="P21931" s="136">
        <v>0</v>
      </c>
      <c r="Q21931" s="140" t="s">
        <v>3713</v>
      </c>
      <c r="R21931" s="141" t="s">
        <v>14501</v>
      </c>
      <c r="S21931" s="136">
        <v>0</v>
      </c>
    </row>
    <row r="21932" spans="1:19" ht="11.25" thickBot="1" x14ac:dyDescent="0.2">
      <c r="A21932" s="112"/>
    </row>
    <row r="21933" spans="1:19" ht="11.25" thickBot="1" x14ac:dyDescent="0.2">
      <c r="A21933" s="106" t="s">
        <v>357</v>
      </c>
      <c r="B21933" s="106" t="s">
        <v>358</v>
      </c>
      <c r="C21933" s="146" t="s">
        <v>68</v>
      </c>
      <c r="D21933" s="146" t="s">
        <v>14511</v>
      </c>
    </row>
    <row r="21934" spans="1:19" ht="11.25" thickBot="1" x14ac:dyDescent="0.2">
      <c r="A21934" s="112"/>
      <c r="B21934" s="112"/>
      <c r="C21934" s="146" t="s">
        <v>111</v>
      </c>
      <c r="D21934" s="146" t="s">
        <v>111</v>
      </c>
    </row>
    <row r="21935" spans="1:19" ht="11.25" thickBot="1" x14ac:dyDescent="0.2">
      <c r="A21935" s="107">
        <v>1</v>
      </c>
      <c r="B21935" s="132">
        <v>0.59681712962962963</v>
      </c>
      <c r="C21935" s="108">
        <v>5.0000000000000001E-3</v>
      </c>
      <c r="D21935" s="141" t="s">
        <v>14500</v>
      </c>
    </row>
    <row r="21936" spans="1:19" ht="11.25" thickBot="1" x14ac:dyDescent="0.2">
      <c r="A21936" s="112"/>
    </row>
    <row r="21937" spans="1:19" ht="11.25" thickBot="1" x14ac:dyDescent="0.2">
      <c r="A21937" s="135" t="s">
        <v>362</v>
      </c>
      <c r="B21937" s="112"/>
      <c r="C21937" s="136">
        <v>5.0000000000000001E-3</v>
      </c>
      <c r="D21937" s="141" t="s">
        <v>14501</v>
      </c>
    </row>
    <row r="21938" spans="1:19" ht="11.25" thickBot="1" x14ac:dyDescent="0.2">
      <c r="A21938" s="112"/>
    </row>
    <row r="21939" spans="1:19" ht="11.25" thickBot="1" x14ac:dyDescent="0.2">
      <c r="A21939" s="138" t="s">
        <v>364</v>
      </c>
      <c r="B21939" s="112"/>
      <c r="C21939" s="136">
        <v>0</v>
      </c>
      <c r="D21939" s="141" t="s">
        <v>14501</v>
      </c>
    </row>
    <row r="21940" spans="1:19" ht="11.25" thickBot="1" x14ac:dyDescent="0.2">
      <c r="A21940" s="112"/>
    </row>
    <row r="21941" spans="1:19" ht="11.25" thickBot="1" x14ac:dyDescent="0.2">
      <c r="A21941" s="139" t="s">
        <v>366</v>
      </c>
      <c r="B21941" s="112"/>
      <c r="C21941" s="136">
        <v>0</v>
      </c>
      <c r="D21941" s="141" t="s">
        <v>14501</v>
      </c>
    </row>
    <row r="21942" spans="1:19" ht="10.5" x14ac:dyDescent="0.15">
      <c r="A21942" s="112"/>
    </row>
    <row r="21943" spans="1:19" x14ac:dyDescent="0.15">
      <c r="A21943" s="129"/>
      <c r="B21943" s="86" t="s">
        <v>2479</v>
      </c>
    </row>
    <row r="21944" spans="1:19" ht="9.75" thickBot="1" x14ac:dyDescent="0.2">
      <c r="A21944" s="81" t="s">
        <v>356</v>
      </c>
    </row>
    <row r="21945" spans="1:19" ht="11.25" thickBot="1" x14ac:dyDescent="0.2">
      <c r="A21945" s="106" t="s">
        <v>357</v>
      </c>
      <c r="B21945" s="106" t="s">
        <v>358</v>
      </c>
      <c r="C21945" s="146" t="s">
        <v>14494</v>
      </c>
      <c r="D21945" s="146" t="s">
        <v>14495</v>
      </c>
      <c r="E21945" s="146" t="s">
        <v>14496</v>
      </c>
      <c r="F21945" s="146" t="s">
        <v>0</v>
      </c>
      <c r="G21945" s="146" t="s">
        <v>1</v>
      </c>
      <c r="H21945" s="146" t="s">
        <v>2</v>
      </c>
      <c r="I21945" s="146" t="s">
        <v>14497</v>
      </c>
      <c r="J21945" s="146" t="s">
        <v>3</v>
      </c>
      <c r="K21945" s="146" t="s">
        <v>14498</v>
      </c>
      <c r="L21945" s="146" t="s">
        <v>7</v>
      </c>
      <c r="M21945" s="146" t="s">
        <v>14499</v>
      </c>
      <c r="N21945" s="146" t="s">
        <v>10</v>
      </c>
      <c r="O21945" s="146" t="s">
        <v>11</v>
      </c>
      <c r="P21945" s="146" t="s">
        <v>12</v>
      </c>
      <c r="Q21945" s="146" t="s">
        <v>13</v>
      </c>
      <c r="R21945" s="146" t="s">
        <v>14</v>
      </c>
      <c r="S21945" s="146" t="s">
        <v>15</v>
      </c>
    </row>
    <row r="21946" spans="1:19" ht="11.25" thickBot="1" x14ac:dyDescent="0.2">
      <c r="A21946" s="112"/>
      <c r="B21946" s="112"/>
      <c r="C21946" s="146" t="s">
        <v>111</v>
      </c>
      <c r="D21946" s="146" t="s">
        <v>111</v>
      </c>
      <c r="E21946" s="146" t="s">
        <v>111</v>
      </c>
      <c r="F21946" s="146" t="s">
        <v>111</v>
      </c>
      <c r="G21946" s="146" t="s">
        <v>111</v>
      </c>
      <c r="H21946" s="146" t="s">
        <v>111</v>
      </c>
      <c r="I21946" s="146" t="s">
        <v>111</v>
      </c>
      <c r="J21946" s="146" t="s">
        <v>111</v>
      </c>
      <c r="K21946" s="146" t="s">
        <v>111</v>
      </c>
      <c r="L21946" s="146" t="s">
        <v>111</v>
      </c>
      <c r="M21946" s="146" t="s">
        <v>111</v>
      </c>
      <c r="N21946" s="146" t="s">
        <v>111</v>
      </c>
      <c r="O21946" s="146" t="s">
        <v>111</v>
      </c>
      <c r="P21946" s="146" t="s">
        <v>111</v>
      </c>
      <c r="Q21946" s="146" t="s">
        <v>111</v>
      </c>
      <c r="R21946" s="146" t="s">
        <v>111</v>
      </c>
      <c r="S21946" s="146" t="s">
        <v>111</v>
      </c>
    </row>
    <row r="21947" spans="1:19" ht="11.25" thickBot="1" x14ac:dyDescent="0.2">
      <c r="A21947" s="107">
        <v>1</v>
      </c>
      <c r="B21947" s="132">
        <v>0.60195601851851854</v>
      </c>
      <c r="C21947" s="141" t="s">
        <v>14500</v>
      </c>
      <c r="D21947" s="141" t="s">
        <v>14500</v>
      </c>
      <c r="E21947" s="108">
        <v>2E-3</v>
      </c>
      <c r="F21947" s="108">
        <v>3.5999999999999997E-2</v>
      </c>
      <c r="G21947" s="108">
        <v>0.315</v>
      </c>
      <c r="H21947" s="108">
        <v>0.01</v>
      </c>
      <c r="I21947" s="108">
        <v>-3.2000000000000001E-2</v>
      </c>
      <c r="J21947" s="108">
        <v>0.123</v>
      </c>
      <c r="K21947" s="108">
        <v>-1.802</v>
      </c>
      <c r="L21947" s="133">
        <v>0.68576000000000004</v>
      </c>
      <c r="M21947" s="108">
        <v>1.9E-2</v>
      </c>
      <c r="N21947" s="108">
        <v>2E-3</v>
      </c>
      <c r="O21947" s="108">
        <v>1E-3</v>
      </c>
      <c r="P21947" s="108">
        <v>0.13300000000000001</v>
      </c>
      <c r="Q21947" s="108">
        <v>1.3460000000000001</v>
      </c>
      <c r="R21947" s="108">
        <v>4.0000000000000001E-3</v>
      </c>
      <c r="S21947" s="108">
        <v>2.5000000000000001E-2</v>
      </c>
    </row>
    <row r="21948" spans="1:19" ht="11.25" thickBot="1" x14ac:dyDescent="0.2">
      <c r="A21948" s="112"/>
    </row>
    <row r="21949" spans="1:19" ht="11.25" thickBot="1" x14ac:dyDescent="0.2">
      <c r="A21949" s="135" t="s">
        <v>362</v>
      </c>
      <c r="B21949" s="112"/>
      <c r="C21949" s="141" t="s">
        <v>14501</v>
      </c>
      <c r="D21949" s="141" t="s">
        <v>14501</v>
      </c>
      <c r="E21949" s="136">
        <v>2E-3</v>
      </c>
      <c r="F21949" s="136">
        <v>3.5999999999999997E-2</v>
      </c>
      <c r="G21949" s="136">
        <v>0.315</v>
      </c>
      <c r="H21949" s="136">
        <v>0.01</v>
      </c>
      <c r="I21949" s="136">
        <v>-3.2000000000000001E-2</v>
      </c>
      <c r="J21949" s="136">
        <v>0.123</v>
      </c>
      <c r="K21949" s="136">
        <v>-1.802</v>
      </c>
      <c r="L21949" s="137">
        <v>0.68576000000000004</v>
      </c>
      <c r="M21949" s="136">
        <v>1.9E-2</v>
      </c>
      <c r="N21949" s="136">
        <v>2E-3</v>
      </c>
      <c r="O21949" s="136">
        <v>1E-3</v>
      </c>
      <c r="P21949" s="136">
        <v>0.13300000000000001</v>
      </c>
      <c r="Q21949" s="136">
        <v>1.3460000000000001</v>
      </c>
      <c r="R21949" s="136">
        <v>4.0000000000000001E-3</v>
      </c>
      <c r="S21949" s="136">
        <v>2.5000000000000001E-2</v>
      </c>
    </row>
    <row r="21950" spans="1:19" ht="11.25" thickBot="1" x14ac:dyDescent="0.2">
      <c r="A21950" s="112"/>
    </row>
    <row r="21951" spans="1:19" ht="11.25" thickBot="1" x14ac:dyDescent="0.2">
      <c r="A21951" s="138" t="s">
        <v>364</v>
      </c>
      <c r="B21951" s="112"/>
      <c r="C21951" s="141" t="s">
        <v>14501</v>
      </c>
      <c r="D21951" s="141" t="s">
        <v>14501</v>
      </c>
      <c r="E21951" s="136">
        <v>0</v>
      </c>
      <c r="F21951" s="136">
        <v>0</v>
      </c>
      <c r="G21951" s="136">
        <v>0</v>
      </c>
      <c r="H21951" s="136">
        <v>0</v>
      </c>
      <c r="I21951" s="136">
        <v>0</v>
      </c>
      <c r="J21951" s="136">
        <v>0</v>
      </c>
      <c r="K21951" s="136">
        <v>0</v>
      </c>
      <c r="L21951" s="140" t="s">
        <v>3713</v>
      </c>
      <c r="M21951" s="136">
        <v>0</v>
      </c>
      <c r="N21951" s="136">
        <v>0</v>
      </c>
      <c r="O21951" s="136">
        <v>0</v>
      </c>
      <c r="P21951" s="136">
        <v>0</v>
      </c>
      <c r="Q21951" s="136">
        <v>0</v>
      </c>
      <c r="R21951" s="136">
        <v>0</v>
      </c>
      <c r="S21951" s="136">
        <v>0</v>
      </c>
    </row>
    <row r="21952" spans="1:19" ht="11.25" thickBot="1" x14ac:dyDescent="0.2">
      <c r="A21952" s="112"/>
    </row>
    <row r="21953" spans="1:19" ht="11.25" thickBot="1" x14ac:dyDescent="0.2">
      <c r="A21953" s="139" t="s">
        <v>366</v>
      </c>
      <c r="B21953" s="112"/>
      <c r="C21953" s="141" t="s">
        <v>14501</v>
      </c>
      <c r="D21953" s="141" t="s">
        <v>14501</v>
      </c>
      <c r="E21953" s="136">
        <v>0</v>
      </c>
      <c r="F21953" s="136">
        <v>0</v>
      </c>
      <c r="G21953" s="136">
        <v>0</v>
      </c>
      <c r="H21953" s="136">
        <v>0</v>
      </c>
      <c r="I21953" s="136">
        <v>0</v>
      </c>
      <c r="J21953" s="136">
        <v>0</v>
      </c>
      <c r="K21953" s="136">
        <v>0</v>
      </c>
      <c r="L21953" s="140" t="s">
        <v>3713</v>
      </c>
      <c r="M21953" s="136">
        <v>0</v>
      </c>
      <c r="N21953" s="136">
        <v>0</v>
      </c>
      <c r="O21953" s="136">
        <v>0</v>
      </c>
      <c r="P21953" s="136">
        <v>0</v>
      </c>
      <c r="Q21953" s="136">
        <v>0</v>
      </c>
      <c r="R21953" s="136">
        <v>0</v>
      </c>
      <c r="S21953" s="136">
        <v>0</v>
      </c>
    </row>
    <row r="21954" spans="1:19" ht="11.25" thickBot="1" x14ac:dyDescent="0.2">
      <c r="A21954" s="112"/>
    </row>
    <row r="21955" spans="1:19" ht="11.25" thickBot="1" x14ac:dyDescent="0.2">
      <c r="A21955" s="106" t="s">
        <v>357</v>
      </c>
      <c r="B21955" s="106" t="s">
        <v>358</v>
      </c>
      <c r="C21955" s="146" t="s">
        <v>16</v>
      </c>
      <c r="D21955" s="146" t="s">
        <v>14502</v>
      </c>
      <c r="E21955" s="146" t="s">
        <v>14503</v>
      </c>
      <c r="F21955" s="146" t="s">
        <v>20</v>
      </c>
      <c r="G21955" s="146" t="s">
        <v>21</v>
      </c>
      <c r="H21955" s="146" t="s">
        <v>22</v>
      </c>
      <c r="I21955" s="146" t="s">
        <v>23</v>
      </c>
      <c r="J21955" s="146" t="s">
        <v>24</v>
      </c>
      <c r="K21955" s="146" t="s">
        <v>26</v>
      </c>
      <c r="L21955" s="146" t="s">
        <v>14504</v>
      </c>
      <c r="M21955" s="146" t="s">
        <v>27</v>
      </c>
      <c r="N21955" s="146" t="s">
        <v>28</v>
      </c>
      <c r="O21955" s="146" t="s">
        <v>29</v>
      </c>
      <c r="P21955" s="146" t="s">
        <v>30</v>
      </c>
      <c r="Q21955" s="146" t="s">
        <v>14505</v>
      </c>
      <c r="R21955" s="146" t="s">
        <v>32</v>
      </c>
      <c r="S21955" s="146" t="s">
        <v>33</v>
      </c>
    </row>
    <row r="21956" spans="1:19" ht="11.25" thickBot="1" x14ac:dyDescent="0.2">
      <c r="A21956" s="112"/>
      <c r="B21956" s="112"/>
      <c r="C21956" s="146" t="s">
        <v>111</v>
      </c>
      <c r="D21956" s="146" t="s">
        <v>111</v>
      </c>
      <c r="E21956" s="146" t="s">
        <v>111</v>
      </c>
      <c r="F21956" s="146" t="s">
        <v>111</v>
      </c>
      <c r="G21956" s="146" t="s">
        <v>111</v>
      </c>
      <c r="H21956" s="146" t="s">
        <v>111</v>
      </c>
      <c r="I21956" s="146" t="s">
        <v>111</v>
      </c>
      <c r="J21956" s="146" t="s">
        <v>111</v>
      </c>
      <c r="K21956" s="146" t="s">
        <v>111</v>
      </c>
      <c r="L21956" s="146" t="s">
        <v>111</v>
      </c>
      <c r="M21956" s="146" t="s">
        <v>111</v>
      </c>
      <c r="N21956" s="146" t="s">
        <v>111</v>
      </c>
      <c r="O21956" s="146" t="s">
        <v>111</v>
      </c>
      <c r="P21956" s="146" t="s">
        <v>111</v>
      </c>
      <c r="Q21956" s="146" t="s">
        <v>111</v>
      </c>
      <c r="R21956" s="146" t="s">
        <v>111</v>
      </c>
      <c r="S21956" s="146" t="s">
        <v>111</v>
      </c>
    </row>
    <row r="21957" spans="1:19" ht="11.25" thickBot="1" x14ac:dyDescent="0.2">
      <c r="A21957" s="107">
        <v>1</v>
      </c>
      <c r="B21957" s="132">
        <v>0.60195601851851854</v>
      </c>
      <c r="C21957" s="108">
        <v>0.34</v>
      </c>
      <c r="D21957" s="108">
        <v>8.5999999999999993E-2</v>
      </c>
      <c r="E21957" s="141" t="s">
        <v>14500</v>
      </c>
      <c r="F21957" s="133">
        <v>0.49579000000000001</v>
      </c>
      <c r="G21957" s="141" t="s">
        <v>14554</v>
      </c>
      <c r="H21957" s="108">
        <v>0.23699999999999999</v>
      </c>
      <c r="I21957" s="108">
        <v>0.03</v>
      </c>
      <c r="J21957" s="108">
        <v>0.63600000000000001</v>
      </c>
      <c r="K21957" s="133">
        <v>0.57211000000000001</v>
      </c>
      <c r="L21957" s="108">
        <v>5.0000000000000001E-3</v>
      </c>
      <c r="M21957" s="108">
        <v>2E-3</v>
      </c>
      <c r="N21957" s="108">
        <v>6.0000000000000001E-3</v>
      </c>
      <c r="O21957" s="141" t="s">
        <v>14500</v>
      </c>
      <c r="P21957" s="141" t="s">
        <v>14500</v>
      </c>
      <c r="Q21957" s="108">
        <v>-2.1000000000000001E-2</v>
      </c>
      <c r="R21957" s="108">
        <v>1E-3</v>
      </c>
      <c r="S21957" s="141" t="s">
        <v>14500</v>
      </c>
    </row>
    <row r="21958" spans="1:19" ht="11.25" thickBot="1" x14ac:dyDescent="0.2">
      <c r="A21958" s="112"/>
    </row>
    <row r="21959" spans="1:19" ht="11.25" thickBot="1" x14ac:dyDescent="0.2">
      <c r="A21959" s="135" t="s">
        <v>362</v>
      </c>
      <c r="B21959" s="112"/>
      <c r="C21959" s="136">
        <v>0.34</v>
      </c>
      <c r="D21959" s="136">
        <v>8.5999999999999993E-2</v>
      </c>
      <c r="E21959" s="141" t="s">
        <v>14501</v>
      </c>
      <c r="F21959" s="137">
        <v>0.49579000000000001</v>
      </c>
      <c r="G21959" s="141" t="s">
        <v>14555</v>
      </c>
      <c r="H21959" s="136">
        <v>0.23699999999999999</v>
      </c>
      <c r="I21959" s="136">
        <v>0.03</v>
      </c>
      <c r="J21959" s="136">
        <v>0.63600000000000001</v>
      </c>
      <c r="K21959" s="137">
        <v>0.57211000000000001</v>
      </c>
      <c r="L21959" s="136">
        <v>5.0000000000000001E-3</v>
      </c>
      <c r="M21959" s="136">
        <v>2E-3</v>
      </c>
      <c r="N21959" s="136">
        <v>6.0000000000000001E-3</v>
      </c>
      <c r="O21959" s="141" t="s">
        <v>14501</v>
      </c>
      <c r="P21959" s="141" t="s">
        <v>14501</v>
      </c>
      <c r="Q21959" s="136">
        <v>-2.1000000000000001E-2</v>
      </c>
      <c r="R21959" s="136">
        <v>1E-3</v>
      </c>
      <c r="S21959" s="141" t="s">
        <v>14501</v>
      </c>
    </row>
    <row r="21960" spans="1:19" ht="11.25" thickBot="1" x14ac:dyDescent="0.2">
      <c r="A21960" s="112"/>
    </row>
    <row r="21961" spans="1:19" ht="11.25" thickBot="1" x14ac:dyDescent="0.2">
      <c r="A21961" s="138" t="s">
        <v>364</v>
      </c>
      <c r="B21961" s="112"/>
      <c r="C21961" s="136">
        <v>0</v>
      </c>
      <c r="D21961" s="136">
        <v>0</v>
      </c>
      <c r="E21961" s="141" t="s">
        <v>14501</v>
      </c>
      <c r="F21961" s="140" t="s">
        <v>3713</v>
      </c>
      <c r="G21961" s="141" t="s">
        <v>14501</v>
      </c>
      <c r="H21961" s="136">
        <v>0</v>
      </c>
      <c r="I21961" s="136">
        <v>0</v>
      </c>
      <c r="J21961" s="136">
        <v>0</v>
      </c>
      <c r="K21961" s="140" t="s">
        <v>3713</v>
      </c>
      <c r="L21961" s="136">
        <v>0</v>
      </c>
      <c r="M21961" s="136">
        <v>0</v>
      </c>
      <c r="N21961" s="136">
        <v>0</v>
      </c>
      <c r="O21961" s="141" t="s">
        <v>14501</v>
      </c>
      <c r="P21961" s="141" t="s">
        <v>14501</v>
      </c>
      <c r="Q21961" s="136">
        <v>0</v>
      </c>
      <c r="R21961" s="136">
        <v>0</v>
      </c>
      <c r="S21961" s="141" t="s">
        <v>14501</v>
      </c>
    </row>
    <row r="21962" spans="1:19" ht="11.25" thickBot="1" x14ac:dyDescent="0.2">
      <c r="A21962" s="112"/>
    </row>
    <row r="21963" spans="1:19" ht="11.25" thickBot="1" x14ac:dyDescent="0.2">
      <c r="A21963" s="139" t="s">
        <v>366</v>
      </c>
      <c r="B21963" s="112"/>
      <c r="C21963" s="136">
        <v>0</v>
      </c>
      <c r="D21963" s="136">
        <v>0</v>
      </c>
      <c r="E21963" s="141" t="s">
        <v>14501</v>
      </c>
      <c r="F21963" s="140" t="s">
        <v>3713</v>
      </c>
      <c r="G21963" s="141" t="s">
        <v>14501</v>
      </c>
      <c r="H21963" s="136">
        <v>0</v>
      </c>
      <c r="I21963" s="136">
        <v>0</v>
      </c>
      <c r="J21963" s="136">
        <v>0</v>
      </c>
      <c r="K21963" s="140" t="s">
        <v>3713</v>
      </c>
      <c r="L21963" s="136">
        <v>0</v>
      </c>
      <c r="M21963" s="136">
        <v>0</v>
      </c>
      <c r="N21963" s="136">
        <v>0</v>
      </c>
      <c r="O21963" s="141" t="s">
        <v>14501</v>
      </c>
      <c r="P21963" s="141" t="s">
        <v>14501</v>
      </c>
      <c r="Q21963" s="136">
        <v>0</v>
      </c>
      <c r="R21963" s="136">
        <v>0</v>
      </c>
      <c r="S21963" s="141" t="s">
        <v>14501</v>
      </c>
    </row>
    <row r="21964" spans="1:19" ht="11.25" thickBot="1" x14ac:dyDescent="0.2">
      <c r="A21964" s="112"/>
    </row>
    <row r="21965" spans="1:19" ht="11.25" thickBot="1" x14ac:dyDescent="0.2">
      <c r="A21965" s="106" t="s">
        <v>357</v>
      </c>
      <c r="B21965" s="106" t="s">
        <v>358</v>
      </c>
      <c r="C21965" s="146" t="s">
        <v>35</v>
      </c>
      <c r="D21965" s="146" t="s">
        <v>36</v>
      </c>
      <c r="E21965" s="146" t="s">
        <v>14506</v>
      </c>
      <c r="F21965" s="146" t="s">
        <v>38</v>
      </c>
      <c r="G21965" s="146" t="s">
        <v>39</v>
      </c>
      <c r="H21965" s="146" t="s">
        <v>41</v>
      </c>
      <c r="I21965" s="146" t="s">
        <v>42</v>
      </c>
      <c r="J21965" s="146" t="s">
        <v>43</v>
      </c>
      <c r="K21965" s="146" t="s">
        <v>44</v>
      </c>
      <c r="L21965" s="146" t="s">
        <v>45</v>
      </c>
      <c r="M21965" s="146" t="s">
        <v>46</v>
      </c>
      <c r="N21965" s="146" t="s">
        <v>47</v>
      </c>
      <c r="O21965" s="146" t="s">
        <v>48</v>
      </c>
      <c r="P21965" s="146" t="s">
        <v>49</v>
      </c>
      <c r="Q21965" s="146" t="s">
        <v>50</v>
      </c>
      <c r="R21965" s="146" t="s">
        <v>51</v>
      </c>
      <c r="S21965" s="146" t="s">
        <v>52</v>
      </c>
    </row>
    <row r="21966" spans="1:19" ht="11.25" thickBot="1" x14ac:dyDescent="0.2">
      <c r="A21966" s="112"/>
      <c r="B21966" s="112"/>
      <c r="C21966" s="146" t="s">
        <v>111</v>
      </c>
      <c r="D21966" s="146" t="s">
        <v>111</v>
      </c>
      <c r="E21966" s="146" t="s">
        <v>111</v>
      </c>
      <c r="F21966" s="146" t="s">
        <v>111</v>
      </c>
      <c r="G21966" s="146" t="s">
        <v>111</v>
      </c>
      <c r="H21966" s="146" t="s">
        <v>111</v>
      </c>
      <c r="I21966" s="146" t="s">
        <v>111</v>
      </c>
      <c r="J21966" s="146" t="s">
        <v>111</v>
      </c>
      <c r="K21966" s="146" t="s">
        <v>111</v>
      </c>
      <c r="L21966" s="146" t="s">
        <v>111</v>
      </c>
      <c r="M21966" s="146" t="s">
        <v>111</v>
      </c>
      <c r="N21966" s="146" t="s">
        <v>111</v>
      </c>
      <c r="O21966" s="146" t="s">
        <v>111</v>
      </c>
      <c r="P21966" s="146" t="s">
        <v>111</v>
      </c>
      <c r="Q21966" s="146" t="s">
        <v>111</v>
      </c>
      <c r="R21966" s="146" t="s">
        <v>111</v>
      </c>
      <c r="S21966" s="146" t="s">
        <v>111</v>
      </c>
    </row>
    <row r="21967" spans="1:19" ht="11.25" thickBot="1" x14ac:dyDescent="0.2">
      <c r="A21967" s="107">
        <v>1</v>
      </c>
      <c r="B21967" s="132">
        <v>0.60195601851851854</v>
      </c>
      <c r="C21967" s="133">
        <v>0.47083000000000003</v>
      </c>
      <c r="D21967" s="108">
        <v>7.2999999999999995E-2</v>
      </c>
      <c r="E21967" s="141" t="s">
        <v>14500</v>
      </c>
      <c r="F21967" s="141" t="s">
        <v>14500</v>
      </c>
      <c r="G21967" s="108">
        <v>2E-3</v>
      </c>
      <c r="H21967" s="108">
        <v>1.7230000000000001</v>
      </c>
      <c r="I21967" s="108">
        <v>2.7E-2</v>
      </c>
      <c r="J21967" s="108">
        <v>0.06</v>
      </c>
      <c r="K21967" s="108">
        <v>1.0999999999999999E-2</v>
      </c>
      <c r="L21967" s="108">
        <v>2.9000000000000001E-2</v>
      </c>
      <c r="M21967" s="108">
        <v>7.0000000000000001E-3</v>
      </c>
      <c r="N21967" s="108">
        <v>3.0000000000000001E-3</v>
      </c>
      <c r="O21967" s="108">
        <v>1.2999999999999999E-2</v>
      </c>
      <c r="P21967" s="108">
        <v>1E-3</v>
      </c>
      <c r="Q21967" s="108">
        <v>1.7999999999999999E-2</v>
      </c>
      <c r="R21967" s="108">
        <v>1E-3</v>
      </c>
      <c r="S21967" s="108">
        <v>8.9999999999999993E-3</v>
      </c>
    </row>
    <row r="21968" spans="1:19" ht="11.25" thickBot="1" x14ac:dyDescent="0.2">
      <c r="A21968" s="112"/>
    </row>
    <row r="21969" spans="1:19" ht="11.25" thickBot="1" x14ac:dyDescent="0.2">
      <c r="A21969" s="135" t="s">
        <v>362</v>
      </c>
      <c r="B21969" s="112"/>
      <c r="C21969" s="137">
        <v>0.47083000000000003</v>
      </c>
      <c r="D21969" s="136">
        <v>7.2999999999999995E-2</v>
      </c>
      <c r="E21969" s="141" t="s">
        <v>14501</v>
      </c>
      <c r="F21969" s="141" t="s">
        <v>14501</v>
      </c>
      <c r="G21969" s="136">
        <v>2E-3</v>
      </c>
      <c r="H21969" s="136">
        <v>1.7230000000000001</v>
      </c>
      <c r="I21969" s="136">
        <v>2.7E-2</v>
      </c>
      <c r="J21969" s="136">
        <v>0.06</v>
      </c>
      <c r="K21969" s="136">
        <v>1.0999999999999999E-2</v>
      </c>
      <c r="L21969" s="136">
        <v>2.9000000000000001E-2</v>
      </c>
      <c r="M21969" s="136">
        <v>7.0000000000000001E-3</v>
      </c>
      <c r="N21969" s="136">
        <v>3.0000000000000001E-3</v>
      </c>
      <c r="O21969" s="136">
        <v>1.2999999999999999E-2</v>
      </c>
      <c r="P21969" s="136">
        <v>1E-3</v>
      </c>
      <c r="Q21969" s="136">
        <v>1.7999999999999999E-2</v>
      </c>
      <c r="R21969" s="136">
        <v>1E-3</v>
      </c>
      <c r="S21969" s="136">
        <v>8.9999999999999993E-3</v>
      </c>
    </row>
    <row r="21970" spans="1:19" ht="11.25" thickBot="1" x14ac:dyDescent="0.2">
      <c r="A21970" s="112"/>
    </row>
    <row r="21971" spans="1:19" ht="11.25" thickBot="1" x14ac:dyDescent="0.2">
      <c r="A21971" s="138" t="s">
        <v>364</v>
      </c>
      <c r="B21971" s="112"/>
      <c r="C21971" s="140" t="s">
        <v>3713</v>
      </c>
      <c r="D21971" s="136">
        <v>0</v>
      </c>
      <c r="E21971" s="141" t="s">
        <v>14501</v>
      </c>
      <c r="F21971" s="141" t="s">
        <v>14501</v>
      </c>
      <c r="G21971" s="136">
        <v>0</v>
      </c>
      <c r="H21971" s="136">
        <v>0</v>
      </c>
      <c r="I21971" s="136">
        <v>0</v>
      </c>
      <c r="J21971" s="136">
        <v>0</v>
      </c>
      <c r="K21971" s="136">
        <v>0</v>
      </c>
      <c r="L21971" s="136">
        <v>0</v>
      </c>
      <c r="M21971" s="136">
        <v>0</v>
      </c>
      <c r="N21971" s="136">
        <v>0</v>
      </c>
      <c r="O21971" s="136">
        <v>0</v>
      </c>
      <c r="P21971" s="136">
        <v>0</v>
      </c>
      <c r="Q21971" s="136">
        <v>0</v>
      </c>
      <c r="R21971" s="136">
        <v>0</v>
      </c>
      <c r="S21971" s="136">
        <v>0</v>
      </c>
    </row>
    <row r="21972" spans="1:19" ht="11.25" thickBot="1" x14ac:dyDescent="0.2">
      <c r="A21972" s="112"/>
    </row>
    <row r="21973" spans="1:19" ht="11.25" thickBot="1" x14ac:dyDescent="0.2">
      <c r="A21973" s="139" t="s">
        <v>366</v>
      </c>
      <c r="B21973" s="112"/>
      <c r="C21973" s="140" t="s">
        <v>3713</v>
      </c>
      <c r="D21973" s="136">
        <v>0</v>
      </c>
      <c r="E21973" s="141" t="s">
        <v>14501</v>
      </c>
      <c r="F21973" s="141" t="s">
        <v>14501</v>
      </c>
      <c r="G21973" s="136">
        <v>0</v>
      </c>
      <c r="H21973" s="136">
        <v>0</v>
      </c>
      <c r="I21973" s="136">
        <v>0</v>
      </c>
      <c r="J21973" s="136">
        <v>0</v>
      </c>
      <c r="K21973" s="136">
        <v>0</v>
      </c>
      <c r="L21973" s="136">
        <v>0</v>
      </c>
      <c r="M21973" s="136">
        <v>0</v>
      </c>
      <c r="N21973" s="136">
        <v>0</v>
      </c>
      <c r="O21973" s="136">
        <v>0</v>
      </c>
      <c r="P21973" s="136">
        <v>0</v>
      </c>
      <c r="Q21973" s="136">
        <v>0</v>
      </c>
      <c r="R21973" s="136">
        <v>0</v>
      </c>
      <c r="S21973" s="136">
        <v>0</v>
      </c>
    </row>
    <row r="21974" spans="1:19" ht="11.25" thickBot="1" x14ac:dyDescent="0.2">
      <c r="A21974" s="112"/>
    </row>
    <row r="21975" spans="1:19" ht="11.25" thickBot="1" x14ac:dyDescent="0.2">
      <c r="A21975" s="106" t="s">
        <v>357</v>
      </c>
      <c r="B21975" s="106" t="s">
        <v>358</v>
      </c>
      <c r="C21975" s="146" t="s">
        <v>53</v>
      </c>
      <c r="D21975" s="146" t="s">
        <v>54</v>
      </c>
      <c r="E21975" s="146" t="s">
        <v>55</v>
      </c>
      <c r="F21975" s="146" t="s">
        <v>56</v>
      </c>
      <c r="G21975" s="146" t="s">
        <v>14507</v>
      </c>
      <c r="H21975" s="146" t="s">
        <v>57</v>
      </c>
      <c r="I21975" s="146" t="s">
        <v>59</v>
      </c>
      <c r="J21975" s="146" t="s">
        <v>14508</v>
      </c>
      <c r="K21975" s="146" t="s">
        <v>60</v>
      </c>
      <c r="L21975" s="146" t="s">
        <v>61</v>
      </c>
      <c r="M21975" s="146" t="s">
        <v>62</v>
      </c>
      <c r="N21975" s="146" t="s">
        <v>14509</v>
      </c>
      <c r="O21975" s="146" t="s">
        <v>63</v>
      </c>
      <c r="P21975" s="146" t="s">
        <v>64</v>
      </c>
      <c r="Q21975" s="146" t="s">
        <v>66</v>
      </c>
      <c r="R21975" s="146" t="s">
        <v>14510</v>
      </c>
      <c r="S21975" s="146" t="s">
        <v>67</v>
      </c>
    </row>
    <row r="21976" spans="1:19" ht="11.25" thickBot="1" x14ac:dyDescent="0.2">
      <c r="A21976" s="112"/>
      <c r="B21976" s="112"/>
      <c r="C21976" s="146" t="s">
        <v>111</v>
      </c>
      <c r="D21976" s="146" t="s">
        <v>111</v>
      </c>
      <c r="E21976" s="146" t="s">
        <v>111</v>
      </c>
      <c r="F21976" s="146" t="s">
        <v>111</v>
      </c>
      <c r="G21976" s="146" t="s">
        <v>111</v>
      </c>
      <c r="H21976" s="146" t="s">
        <v>111</v>
      </c>
      <c r="I21976" s="146" t="s">
        <v>111</v>
      </c>
      <c r="J21976" s="146" t="s">
        <v>111</v>
      </c>
      <c r="K21976" s="146" t="s">
        <v>111</v>
      </c>
      <c r="L21976" s="146" t="s">
        <v>111</v>
      </c>
      <c r="M21976" s="146" t="s">
        <v>111</v>
      </c>
      <c r="N21976" s="146" t="s">
        <v>111</v>
      </c>
      <c r="O21976" s="146" t="s">
        <v>111</v>
      </c>
      <c r="P21976" s="146" t="s">
        <v>111</v>
      </c>
      <c r="Q21976" s="146" t="s">
        <v>111</v>
      </c>
      <c r="R21976" s="146" t="s">
        <v>111</v>
      </c>
      <c r="S21976" s="146" t="s">
        <v>111</v>
      </c>
    </row>
    <row r="21977" spans="1:19" ht="11.25" thickBot="1" x14ac:dyDescent="0.2">
      <c r="A21977" s="107">
        <v>1</v>
      </c>
      <c r="B21977" s="132">
        <v>0.60195601851851854</v>
      </c>
      <c r="C21977" s="108">
        <v>1E-3</v>
      </c>
      <c r="D21977" s="108">
        <v>8.0000000000000002E-3</v>
      </c>
      <c r="E21977" s="108">
        <v>1E-3</v>
      </c>
      <c r="F21977" s="108">
        <v>7.0000000000000001E-3</v>
      </c>
      <c r="G21977" s="141" t="s">
        <v>14500</v>
      </c>
      <c r="H21977" s="108">
        <v>2.5000000000000001E-2</v>
      </c>
      <c r="I21977" s="108">
        <v>5.1999999999999998E-2</v>
      </c>
      <c r="J21977" s="141" t="s">
        <v>14518</v>
      </c>
      <c r="K21977" s="141" t="s">
        <v>14500</v>
      </c>
      <c r="L21977" s="141" t="s">
        <v>14500</v>
      </c>
      <c r="M21977" s="108">
        <v>5.6000000000000001E-2</v>
      </c>
      <c r="N21977" s="108">
        <v>0</v>
      </c>
      <c r="O21977" s="108">
        <v>3.0000000000000001E-3</v>
      </c>
      <c r="P21977" s="108">
        <v>0.58499999999999996</v>
      </c>
      <c r="Q21977" s="133">
        <v>0.38318000000000002</v>
      </c>
      <c r="R21977" s="141" t="s">
        <v>14500</v>
      </c>
      <c r="S21977" s="108">
        <v>1.4E-2</v>
      </c>
    </row>
    <row r="21978" spans="1:19" ht="11.25" thickBot="1" x14ac:dyDescent="0.2">
      <c r="A21978" s="112"/>
    </row>
    <row r="21979" spans="1:19" ht="11.25" thickBot="1" x14ac:dyDescent="0.2">
      <c r="A21979" s="135" t="s">
        <v>362</v>
      </c>
      <c r="B21979" s="112"/>
      <c r="C21979" s="136">
        <v>1E-3</v>
      </c>
      <c r="D21979" s="136">
        <v>8.0000000000000002E-3</v>
      </c>
      <c r="E21979" s="136">
        <v>1E-3</v>
      </c>
      <c r="F21979" s="136">
        <v>7.0000000000000001E-3</v>
      </c>
      <c r="G21979" s="141" t="s">
        <v>14501</v>
      </c>
      <c r="H21979" s="136">
        <v>2.5000000000000001E-2</v>
      </c>
      <c r="I21979" s="136">
        <v>5.1999999999999998E-2</v>
      </c>
      <c r="J21979" s="141" t="s">
        <v>14520</v>
      </c>
      <c r="K21979" s="141" t="s">
        <v>14501</v>
      </c>
      <c r="L21979" s="141" t="s">
        <v>14501</v>
      </c>
      <c r="M21979" s="136">
        <v>5.6000000000000001E-2</v>
      </c>
      <c r="N21979" s="136">
        <v>0</v>
      </c>
      <c r="O21979" s="136">
        <v>3.0000000000000001E-3</v>
      </c>
      <c r="P21979" s="136">
        <v>0.58499999999999996</v>
      </c>
      <c r="Q21979" s="137">
        <v>0.38318000000000002</v>
      </c>
      <c r="R21979" s="141" t="s">
        <v>14501</v>
      </c>
      <c r="S21979" s="136">
        <v>1.4E-2</v>
      </c>
    </row>
    <row r="21980" spans="1:19" ht="11.25" thickBot="1" x14ac:dyDescent="0.2">
      <c r="A21980" s="112"/>
    </row>
    <row r="21981" spans="1:19" ht="11.25" thickBot="1" x14ac:dyDescent="0.2">
      <c r="A21981" s="138" t="s">
        <v>364</v>
      </c>
      <c r="B21981" s="112"/>
      <c r="C21981" s="136">
        <v>0</v>
      </c>
      <c r="D21981" s="136">
        <v>0</v>
      </c>
      <c r="E21981" s="136">
        <v>0</v>
      </c>
      <c r="F21981" s="136">
        <v>0</v>
      </c>
      <c r="G21981" s="141" t="s">
        <v>14501</v>
      </c>
      <c r="H21981" s="136">
        <v>0</v>
      </c>
      <c r="I21981" s="136">
        <v>0</v>
      </c>
      <c r="J21981" s="141" t="s">
        <v>14501</v>
      </c>
      <c r="K21981" s="141" t="s">
        <v>14501</v>
      </c>
      <c r="L21981" s="141" t="s">
        <v>14501</v>
      </c>
      <c r="M21981" s="136">
        <v>0</v>
      </c>
      <c r="N21981" s="136">
        <v>0</v>
      </c>
      <c r="O21981" s="136">
        <v>0</v>
      </c>
      <c r="P21981" s="136">
        <v>0</v>
      </c>
      <c r="Q21981" s="140" t="s">
        <v>3713</v>
      </c>
      <c r="R21981" s="141" t="s">
        <v>14501</v>
      </c>
      <c r="S21981" s="136">
        <v>0</v>
      </c>
    </row>
    <row r="21982" spans="1:19" ht="11.25" thickBot="1" x14ac:dyDescent="0.2">
      <c r="A21982" s="112"/>
    </row>
    <row r="21983" spans="1:19" ht="11.25" thickBot="1" x14ac:dyDescent="0.2">
      <c r="A21983" s="139" t="s">
        <v>366</v>
      </c>
      <c r="B21983" s="112"/>
      <c r="C21983" s="136">
        <v>0</v>
      </c>
      <c r="D21983" s="136">
        <v>0</v>
      </c>
      <c r="E21983" s="136">
        <v>0</v>
      </c>
      <c r="F21983" s="136">
        <v>0</v>
      </c>
      <c r="G21983" s="141" t="s">
        <v>14501</v>
      </c>
      <c r="H21983" s="136">
        <v>0</v>
      </c>
      <c r="I21983" s="136">
        <v>0</v>
      </c>
      <c r="J21983" s="141" t="s">
        <v>14501</v>
      </c>
      <c r="K21983" s="141" t="s">
        <v>14501</v>
      </c>
      <c r="L21983" s="141" t="s">
        <v>14501</v>
      </c>
      <c r="M21983" s="136">
        <v>0</v>
      </c>
      <c r="N21983" s="136">
        <v>0</v>
      </c>
      <c r="O21983" s="136">
        <v>0</v>
      </c>
      <c r="P21983" s="136">
        <v>0</v>
      </c>
      <c r="Q21983" s="140" t="s">
        <v>3713</v>
      </c>
      <c r="R21983" s="141" t="s">
        <v>14501</v>
      </c>
      <c r="S21983" s="136">
        <v>0</v>
      </c>
    </row>
    <row r="21984" spans="1:19" ht="11.25" thickBot="1" x14ac:dyDescent="0.2">
      <c r="A21984" s="112"/>
    </row>
    <row r="21985" spans="1:19" ht="11.25" thickBot="1" x14ac:dyDescent="0.2">
      <c r="A21985" s="106" t="s">
        <v>357</v>
      </c>
      <c r="B21985" s="106" t="s">
        <v>358</v>
      </c>
      <c r="C21985" s="146" t="s">
        <v>68</v>
      </c>
      <c r="D21985" s="146" t="s">
        <v>14511</v>
      </c>
    </row>
    <row r="21986" spans="1:19" ht="11.25" thickBot="1" x14ac:dyDescent="0.2">
      <c r="A21986" s="112"/>
      <c r="B21986" s="112"/>
      <c r="C21986" s="146" t="s">
        <v>111</v>
      </c>
      <c r="D21986" s="146" t="s">
        <v>111</v>
      </c>
    </row>
    <row r="21987" spans="1:19" ht="11.25" thickBot="1" x14ac:dyDescent="0.2">
      <c r="A21987" s="107">
        <v>1</v>
      </c>
      <c r="B21987" s="132">
        <v>0.60195601851851854</v>
      </c>
      <c r="C21987" s="108">
        <v>5.0000000000000001E-3</v>
      </c>
      <c r="D21987" s="141" t="s">
        <v>14500</v>
      </c>
    </row>
    <row r="21988" spans="1:19" ht="11.25" thickBot="1" x14ac:dyDescent="0.2">
      <c r="A21988" s="112"/>
    </row>
    <row r="21989" spans="1:19" ht="11.25" thickBot="1" x14ac:dyDescent="0.2">
      <c r="A21989" s="135" t="s">
        <v>362</v>
      </c>
      <c r="B21989" s="112"/>
      <c r="C21989" s="136">
        <v>5.0000000000000001E-3</v>
      </c>
      <c r="D21989" s="141" t="s">
        <v>14501</v>
      </c>
    </row>
    <row r="21990" spans="1:19" ht="11.25" thickBot="1" x14ac:dyDescent="0.2">
      <c r="A21990" s="112"/>
    </row>
    <row r="21991" spans="1:19" ht="11.25" thickBot="1" x14ac:dyDescent="0.2">
      <c r="A21991" s="138" t="s">
        <v>364</v>
      </c>
      <c r="B21991" s="112"/>
      <c r="C21991" s="136">
        <v>0</v>
      </c>
      <c r="D21991" s="141" t="s">
        <v>14501</v>
      </c>
    </row>
    <row r="21992" spans="1:19" ht="11.25" thickBot="1" x14ac:dyDescent="0.2">
      <c r="A21992" s="112"/>
    </row>
    <row r="21993" spans="1:19" ht="11.25" thickBot="1" x14ac:dyDescent="0.2">
      <c r="A21993" s="139" t="s">
        <v>366</v>
      </c>
      <c r="B21993" s="112"/>
      <c r="C21993" s="136">
        <v>0</v>
      </c>
      <c r="D21993" s="141" t="s">
        <v>14501</v>
      </c>
    </row>
    <row r="21994" spans="1:19" ht="10.5" x14ac:dyDescent="0.15">
      <c r="A21994" s="112"/>
    </row>
    <row r="21995" spans="1:19" x14ac:dyDescent="0.15">
      <c r="A21995" s="129"/>
      <c r="B21995" s="86" t="s">
        <v>2553</v>
      </c>
    </row>
    <row r="21996" spans="1:19" ht="9.75" thickBot="1" x14ac:dyDescent="0.2">
      <c r="A21996" s="81" t="s">
        <v>356</v>
      </c>
    </row>
    <row r="21997" spans="1:19" ht="11.25" thickBot="1" x14ac:dyDescent="0.2">
      <c r="A21997" s="106" t="s">
        <v>357</v>
      </c>
      <c r="B21997" s="106" t="s">
        <v>358</v>
      </c>
      <c r="C21997" s="146" t="s">
        <v>14494</v>
      </c>
      <c r="D21997" s="146" t="s">
        <v>14495</v>
      </c>
      <c r="E21997" s="146" t="s">
        <v>14496</v>
      </c>
      <c r="F21997" s="146" t="s">
        <v>0</v>
      </c>
      <c r="G21997" s="146" t="s">
        <v>1</v>
      </c>
      <c r="H21997" s="146" t="s">
        <v>2</v>
      </c>
      <c r="I21997" s="146" t="s">
        <v>14497</v>
      </c>
      <c r="J21997" s="146" t="s">
        <v>3</v>
      </c>
      <c r="K21997" s="146" t="s">
        <v>14498</v>
      </c>
      <c r="L21997" s="146" t="s">
        <v>7</v>
      </c>
      <c r="M21997" s="146" t="s">
        <v>14499</v>
      </c>
      <c r="N21997" s="146" t="s">
        <v>10</v>
      </c>
      <c r="O21997" s="146" t="s">
        <v>11</v>
      </c>
      <c r="P21997" s="146" t="s">
        <v>12</v>
      </c>
      <c r="Q21997" s="146" t="s">
        <v>13</v>
      </c>
      <c r="R21997" s="146" t="s">
        <v>14</v>
      </c>
      <c r="S21997" s="146" t="s">
        <v>15</v>
      </c>
    </row>
    <row r="21998" spans="1:19" ht="11.25" thickBot="1" x14ac:dyDescent="0.2">
      <c r="A21998" s="112"/>
      <c r="B21998" s="112"/>
      <c r="C21998" s="146" t="s">
        <v>111</v>
      </c>
      <c r="D21998" s="146" t="s">
        <v>111</v>
      </c>
      <c r="E21998" s="146" t="s">
        <v>111</v>
      </c>
      <c r="F21998" s="146" t="s">
        <v>111</v>
      </c>
      <c r="G21998" s="146" t="s">
        <v>111</v>
      </c>
      <c r="H21998" s="146" t="s">
        <v>111</v>
      </c>
      <c r="I21998" s="146" t="s">
        <v>111</v>
      </c>
      <c r="J21998" s="146" t="s">
        <v>111</v>
      </c>
      <c r="K21998" s="146" t="s">
        <v>111</v>
      </c>
      <c r="L21998" s="146" t="s">
        <v>111</v>
      </c>
      <c r="M21998" s="146" t="s">
        <v>111</v>
      </c>
      <c r="N21998" s="146" t="s">
        <v>111</v>
      </c>
      <c r="O21998" s="146" t="s">
        <v>111</v>
      </c>
      <c r="P21998" s="146" t="s">
        <v>111</v>
      </c>
      <c r="Q21998" s="146" t="s">
        <v>111</v>
      </c>
      <c r="R21998" s="146" t="s">
        <v>111</v>
      </c>
      <c r="S21998" s="146" t="s">
        <v>111</v>
      </c>
    </row>
    <row r="21999" spans="1:19" ht="11.25" thickBot="1" x14ac:dyDescent="0.2">
      <c r="A21999" s="107">
        <v>1</v>
      </c>
      <c r="B21999" s="132">
        <v>0.6071064814814815</v>
      </c>
      <c r="C21999" s="108">
        <v>0</v>
      </c>
      <c r="D21999" s="141" t="s">
        <v>14500</v>
      </c>
      <c r="E21999" s="108">
        <v>3.0000000000000001E-3</v>
      </c>
      <c r="F21999" s="108">
        <v>0.02</v>
      </c>
      <c r="G21999" s="108">
        <v>0.36599999999999999</v>
      </c>
      <c r="H21999" s="108">
        <v>8.0000000000000002E-3</v>
      </c>
      <c r="I21999" s="108">
        <v>-7.0000000000000001E-3</v>
      </c>
      <c r="J21999" s="108">
        <v>7.2999999999999995E-2</v>
      </c>
      <c r="K21999" s="108">
        <v>-1.2330000000000001</v>
      </c>
      <c r="L21999" s="133">
        <v>0.62512999999999996</v>
      </c>
      <c r="M21999" s="108">
        <v>2.5000000000000001E-2</v>
      </c>
      <c r="N21999" s="108">
        <v>1E-3</v>
      </c>
      <c r="O21999" s="108">
        <v>3.0000000000000001E-3</v>
      </c>
      <c r="P21999" s="108">
        <v>0.09</v>
      </c>
      <c r="Q21999" s="108">
        <v>1.5089999999999999</v>
      </c>
      <c r="R21999" s="108">
        <v>2E-3</v>
      </c>
      <c r="S21999" s="108">
        <v>5.0000000000000001E-3</v>
      </c>
    </row>
    <row r="22000" spans="1:19" ht="11.25" thickBot="1" x14ac:dyDescent="0.2">
      <c r="A22000" s="112"/>
    </row>
    <row r="22001" spans="1:19" ht="11.25" thickBot="1" x14ac:dyDescent="0.2">
      <c r="A22001" s="135" t="s">
        <v>362</v>
      </c>
      <c r="B22001" s="112"/>
      <c r="C22001" s="136">
        <v>0</v>
      </c>
      <c r="D22001" s="141" t="s">
        <v>14501</v>
      </c>
      <c r="E22001" s="136">
        <v>3.0000000000000001E-3</v>
      </c>
      <c r="F22001" s="136">
        <v>0.02</v>
      </c>
      <c r="G22001" s="136">
        <v>0.36599999999999999</v>
      </c>
      <c r="H22001" s="136">
        <v>8.0000000000000002E-3</v>
      </c>
      <c r="I22001" s="136">
        <v>-7.0000000000000001E-3</v>
      </c>
      <c r="J22001" s="136">
        <v>7.2999999999999995E-2</v>
      </c>
      <c r="K22001" s="136">
        <v>-1.2330000000000001</v>
      </c>
      <c r="L22001" s="137">
        <v>0.62512999999999996</v>
      </c>
      <c r="M22001" s="136">
        <v>2.5000000000000001E-2</v>
      </c>
      <c r="N22001" s="136">
        <v>1E-3</v>
      </c>
      <c r="O22001" s="136">
        <v>3.0000000000000001E-3</v>
      </c>
      <c r="P22001" s="136">
        <v>0.09</v>
      </c>
      <c r="Q22001" s="136">
        <v>1.5089999999999999</v>
      </c>
      <c r="R22001" s="136">
        <v>2E-3</v>
      </c>
      <c r="S22001" s="136">
        <v>5.0000000000000001E-3</v>
      </c>
    </row>
    <row r="22002" spans="1:19" ht="11.25" thickBot="1" x14ac:dyDescent="0.2">
      <c r="A22002" s="112"/>
    </row>
    <row r="22003" spans="1:19" ht="11.25" thickBot="1" x14ac:dyDescent="0.2">
      <c r="A22003" s="138" t="s">
        <v>364</v>
      </c>
      <c r="B22003" s="112"/>
      <c r="C22003" s="136">
        <v>0</v>
      </c>
      <c r="D22003" s="141" t="s">
        <v>14501</v>
      </c>
      <c r="E22003" s="136">
        <v>0</v>
      </c>
      <c r="F22003" s="136">
        <v>0</v>
      </c>
      <c r="G22003" s="136">
        <v>0</v>
      </c>
      <c r="H22003" s="136">
        <v>0</v>
      </c>
      <c r="I22003" s="136">
        <v>0</v>
      </c>
      <c r="J22003" s="136">
        <v>0</v>
      </c>
      <c r="K22003" s="136">
        <v>0</v>
      </c>
      <c r="L22003" s="140" t="s">
        <v>3713</v>
      </c>
      <c r="M22003" s="136">
        <v>0</v>
      </c>
      <c r="N22003" s="136">
        <v>0</v>
      </c>
      <c r="O22003" s="136">
        <v>0</v>
      </c>
      <c r="P22003" s="136">
        <v>0</v>
      </c>
      <c r="Q22003" s="136">
        <v>0</v>
      </c>
      <c r="R22003" s="136">
        <v>0</v>
      </c>
      <c r="S22003" s="136">
        <v>0</v>
      </c>
    </row>
    <row r="22004" spans="1:19" ht="11.25" thickBot="1" x14ac:dyDescent="0.2">
      <c r="A22004" s="112"/>
    </row>
    <row r="22005" spans="1:19" ht="11.25" thickBot="1" x14ac:dyDescent="0.2">
      <c r="A22005" s="139" t="s">
        <v>366</v>
      </c>
      <c r="B22005" s="112"/>
      <c r="C22005" s="136">
        <v>0</v>
      </c>
      <c r="D22005" s="141" t="s">
        <v>14501</v>
      </c>
      <c r="E22005" s="136">
        <v>0</v>
      </c>
      <c r="F22005" s="136">
        <v>0</v>
      </c>
      <c r="G22005" s="136">
        <v>0</v>
      </c>
      <c r="H22005" s="136">
        <v>0</v>
      </c>
      <c r="I22005" s="136">
        <v>0</v>
      </c>
      <c r="J22005" s="136">
        <v>0</v>
      </c>
      <c r="K22005" s="136">
        <v>0</v>
      </c>
      <c r="L22005" s="140" t="s">
        <v>3713</v>
      </c>
      <c r="M22005" s="136">
        <v>0</v>
      </c>
      <c r="N22005" s="136">
        <v>0</v>
      </c>
      <c r="O22005" s="136">
        <v>0</v>
      </c>
      <c r="P22005" s="136">
        <v>0</v>
      </c>
      <c r="Q22005" s="136">
        <v>0</v>
      </c>
      <c r="R22005" s="136">
        <v>0</v>
      </c>
      <c r="S22005" s="136">
        <v>0</v>
      </c>
    </row>
    <row r="22006" spans="1:19" ht="11.25" thickBot="1" x14ac:dyDescent="0.2">
      <c r="A22006" s="112"/>
    </row>
    <row r="22007" spans="1:19" ht="11.25" thickBot="1" x14ac:dyDescent="0.2">
      <c r="A22007" s="106" t="s">
        <v>357</v>
      </c>
      <c r="B22007" s="106" t="s">
        <v>358</v>
      </c>
      <c r="C22007" s="146" t="s">
        <v>16</v>
      </c>
      <c r="D22007" s="146" t="s">
        <v>14502</v>
      </c>
      <c r="E22007" s="146" t="s">
        <v>14503</v>
      </c>
      <c r="F22007" s="146" t="s">
        <v>20</v>
      </c>
      <c r="G22007" s="146" t="s">
        <v>21</v>
      </c>
      <c r="H22007" s="146" t="s">
        <v>22</v>
      </c>
      <c r="I22007" s="146" t="s">
        <v>23</v>
      </c>
      <c r="J22007" s="146" t="s">
        <v>24</v>
      </c>
      <c r="K22007" s="146" t="s">
        <v>26</v>
      </c>
      <c r="L22007" s="146" t="s">
        <v>14504</v>
      </c>
      <c r="M22007" s="146" t="s">
        <v>27</v>
      </c>
      <c r="N22007" s="146" t="s">
        <v>28</v>
      </c>
      <c r="O22007" s="146" t="s">
        <v>29</v>
      </c>
      <c r="P22007" s="146" t="s">
        <v>30</v>
      </c>
      <c r="Q22007" s="146" t="s">
        <v>14505</v>
      </c>
      <c r="R22007" s="146" t="s">
        <v>32</v>
      </c>
      <c r="S22007" s="146" t="s">
        <v>33</v>
      </c>
    </row>
    <row r="22008" spans="1:19" ht="11.25" thickBot="1" x14ac:dyDescent="0.2">
      <c r="A22008" s="112"/>
      <c r="B22008" s="112"/>
      <c r="C22008" s="146" t="s">
        <v>111</v>
      </c>
      <c r="D22008" s="146" t="s">
        <v>111</v>
      </c>
      <c r="E22008" s="146" t="s">
        <v>111</v>
      </c>
      <c r="F22008" s="146" t="s">
        <v>111</v>
      </c>
      <c r="G22008" s="146" t="s">
        <v>111</v>
      </c>
      <c r="H22008" s="146" t="s">
        <v>111</v>
      </c>
      <c r="I22008" s="146" t="s">
        <v>111</v>
      </c>
      <c r="J22008" s="146" t="s">
        <v>111</v>
      </c>
      <c r="K22008" s="146" t="s">
        <v>111</v>
      </c>
      <c r="L22008" s="146" t="s">
        <v>111</v>
      </c>
      <c r="M22008" s="146" t="s">
        <v>111</v>
      </c>
      <c r="N22008" s="146" t="s">
        <v>111</v>
      </c>
      <c r="O22008" s="146" t="s">
        <v>111</v>
      </c>
      <c r="P22008" s="146" t="s">
        <v>111</v>
      </c>
      <c r="Q22008" s="146" t="s">
        <v>111</v>
      </c>
      <c r="R22008" s="146" t="s">
        <v>111</v>
      </c>
      <c r="S22008" s="146" t="s">
        <v>111</v>
      </c>
    </row>
    <row r="22009" spans="1:19" ht="11.25" thickBot="1" x14ac:dyDescent="0.2">
      <c r="A22009" s="107">
        <v>1</v>
      </c>
      <c r="B22009" s="132">
        <v>0.6071064814814815</v>
      </c>
      <c r="C22009" s="108">
        <v>0.377</v>
      </c>
      <c r="D22009" s="108">
        <v>0.33</v>
      </c>
      <c r="E22009" s="108">
        <v>1E-3</v>
      </c>
      <c r="F22009" s="133">
        <v>0.50836000000000003</v>
      </c>
      <c r="G22009" s="108">
        <v>0.08</v>
      </c>
      <c r="H22009" s="108">
        <v>0.249</v>
      </c>
      <c r="I22009" s="108">
        <v>5.0999999999999997E-2</v>
      </c>
      <c r="J22009" s="108">
        <v>0.61399999999999999</v>
      </c>
      <c r="K22009" s="133">
        <v>0.54032999999999998</v>
      </c>
      <c r="L22009" s="108">
        <v>7.0000000000000001E-3</v>
      </c>
      <c r="M22009" s="108">
        <v>1E-3</v>
      </c>
      <c r="N22009" s="108">
        <v>0.03</v>
      </c>
      <c r="O22009" s="141" t="s">
        <v>14500</v>
      </c>
      <c r="P22009" s="141" t="s">
        <v>14500</v>
      </c>
      <c r="Q22009" s="108">
        <v>-1.4E-2</v>
      </c>
      <c r="R22009" s="141" t="s">
        <v>14548</v>
      </c>
      <c r="S22009" s="141" t="s">
        <v>14500</v>
      </c>
    </row>
    <row r="22010" spans="1:19" ht="11.25" thickBot="1" x14ac:dyDescent="0.2">
      <c r="A22010" s="112"/>
    </row>
    <row r="22011" spans="1:19" ht="11.25" thickBot="1" x14ac:dyDescent="0.2">
      <c r="A22011" s="135" t="s">
        <v>362</v>
      </c>
      <c r="B22011" s="112"/>
      <c r="C22011" s="136">
        <v>0.377</v>
      </c>
      <c r="D22011" s="136">
        <v>0.33</v>
      </c>
      <c r="E22011" s="136">
        <v>1E-3</v>
      </c>
      <c r="F22011" s="137">
        <v>0.50836000000000003</v>
      </c>
      <c r="G22011" s="136">
        <v>0.08</v>
      </c>
      <c r="H22011" s="136">
        <v>0.249</v>
      </c>
      <c r="I22011" s="136">
        <v>5.0999999999999997E-2</v>
      </c>
      <c r="J22011" s="136">
        <v>0.61399999999999999</v>
      </c>
      <c r="K22011" s="137">
        <v>0.54032999999999998</v>
      </c>
      <c r="L22011" s="136">
        <v>7.0000000000000001E-3</v>
      </c>
      <c r="M22011" s="136">
        <v>1E-3</v>
      </c>
      <c r="N22011" s="136">
        <v>0.03</v>
      </c>
      <c r="O22011" s="141" t="s">
        <v>14501</v>
      </c>
      <c r="P22011" s="141" t="s">
        <v>14501</v>
      </c>
      <c r="Q22011" s="136">
        <v>-1.4E-2</v>
      </c>
      <c r="R22011" s="141" t="s">
        <v>14549</v>
      </c>
      <c r="S22011" s="141" t="s">
        <v>14501</v>
      </c>
    </row>
    <row r="22012" spans="1:19" ht="11.25" thickBot="1" x14ac:dyDescent="0.2">
      <c r="A22012" s="112"/>
    </row>
    <row r="22013" spans="1:19" ht="11.25" thickBot="1" x14ac:dyDescent="0.2">
      <c r="A22013" s="138" t="s">
        <v>364</v>
      </c>
      <c r="B22013" s="112"/>
      <c r="C22013" s="136">
        <v>0</v>
      </c>
      <c r="D22013" s="136">
        <v>0</v>
      </c>
      <c r="E22013" s="136">
        <v>0</v>
      </c>
      <c r="F22013" s="140" t="s">
        <v>3713</v>
      </c>
      <c r="G22013" s="136">
        <v>0</v>
      </c>
      <c r="H22013" s="136">
        <v>0</v>
      </c>
      <c r="I22013" s="136">
        <v>0</v>
      </c>
      <c r="J22013" s="136">
        <v>0</v>
      </c>
      <c r="K22013" s="140" t="s">
        <v>3713</v>
      </c>
      <c r="L22013" s="136">
        <v>0</v>
      </c>
      <c r="M22013" s="136">
        <v>0</v>
      </c>
      <c r="N22013" s="136">
        <v>0</v>
      </c>
      <c r="O22013" s="141" t="s">
        <v>14501</v>
      </c>
      <c r="P22013" s="141" t="s">
        <v>14501</v>
      </c>
      <c r="Q22013" s="136">
        <v>0</v>
      </c>
      <c r="R22013" s="141" t="s">
        <v>14501</v>
      </c>
      <c r="S22013" s="141" t="s">
        <v>14501</v>
      </c>
    </row>
    <row r="22014" spans="1:19" ht="11.25" thickBot="1" x14ac:dyDescent="0.2">
      <c r="A22014" s="112"/>
    </row>
    <row r="22015" spans="1:19" ht="11.25" thickBot="1" x14ac:dyDescent="0.2">
      <c r="A22015" s="139" t="s">
        <v>366</v>
      </c>
      <c r="B22015" s="112"/>
      <c r="C22015" s="136">
        <v>0</v>
      </c>
      <c r="D22015" s="136">
        <v>0</v>
      </c>
      <c r="E22015" s="136">
        <v>0</v>
      </c>
      <c r="F22015" s="140" t="s">
        <v>3713</v>
      </c>
      <c r="G22015" s="136">
        <v>0</v>
      </c>
      <c r="H22015" s="136">
        <v>0</v>
      </c>
      <c r="I22015" s="136">
        <v>0</v>
      </c>
      <c r="J22015" s="136">
        <v>0</v>
      </c>
      <c r="K22015" s="140" t="s">
        <v>3713</v>
      </c>
      <c r="L22015" s="136">
        <v>0</v>
      </c>
      <c r="M22015" s="136">
        <v>0</v>
      </c>
      <c r="N22015" s="136">
        <v>0</v>
      </c>
      <c r="O22015" s="141" t="s">
        <v>14501</v>
      </c>
      <c r="P22015" s="141" t="s">
        <v>14501</v>
      </c>
      <c r="Q22015" s="136">
        <v>0</v>
      </c>
      <c r="R22015" s="141" t="s">
        <v>14501</v>
      </c>
      <c r="S22015" s="141" t="s">
        <v>14501</v>
      </c>
    </row>
    <row r="22016" spans="1:19" ht="11.25" thickBot="1" x14ac:dyDescent="0.2">
      <c r="A22016" s="112"/>
    </row>
    <row r="22017" spans="1:19" ht="11.25" thickBot="1" x14ac:dyDescent="0.2">
      <c r="A22017" s="106" t="s">
        <v>357</v>
      </c>
      <c r="B22017" s="106" t="s">
        <v>358</v>
      </c>
      <c r="C22017" s="146" t="s">
        <v>35</v>
      </c>
      <c r="D22017" s="146" t="s">
        <v>36</v>
      </c>
      <c r="E22017" s="146" t="s">
        <v>14506</v>
      </c>
      <c r="F22017" s="146" t="s">
        <v>38</v>
      </c>
      <c r="G22017" s="146" t="s">
        <v>39</v>
      </c>
      <c r="H22017" s="146" t="s">
        <v>41</v>
      </c>
      <c r="I22017" s="146" t="s">
        <v>42</v>
      </c>
      <c r="J22017" s="146" t="s">
        <v>43</v>
      </c>
      <c r="K22017" s="146" t="s">
        <v>44</v>
      </c>
      <c r="L22017" s="146" t="s">
        <v>45</v>
      </c>
      <c r="M22017" s="146" t="s">
        <v>46</v>
      </c>
      <c r="N22017" s="146" t="s">
        <v>47</v>
      </c>
      <c r="O22017" s="146" t="s">
        <v>48</v>
      </c>
      <c r="P22017" s="146" t="s">
        <v>49</v>
      </c>
      <c r="Q22017" s="146" t="s">
        <v>50</v>
      </c>
      <c r="R22017" s="146" t="s">
        <v>51</v>
      </c>
      <c r="S22017" s="146" t="s">
        <v>52</v>
      </c>
    </row>
    <row r="22018" spans="1:19" ht="11.25" thickBot="1" x14ac:dyDescent="0.2">
      <c r="A22018" s="112"/>
      <c r="B22018" s="112"/>
      <c r="C22018" s="146" t="s">
        <v>111</v>
      </c>
      <c r="D22018" s="146" t="s">
        <v>111</v>
      </c>
      <c r="E22018" s="146" t="s">
        <v>111</v>
      </c>
      <c r="F22018" s="146" t="s">
        <v>111</v>
      </c>
      <c r="G22018" s="146" t="s">
        <v>111</v>
      </c>
      <c r="H22018" s="146" t="s">
        <v>111</v>
      </c>
      <c r="I22018" s="146" t="s">
        <v>111</v>
      </c>
      <c r="J22018" s="146" t="s">
        <v>111</v>
      </c>
      <c r="K22018" s="146" t="s">
        <v>111</v>
      </c>
      <c r="L22018" s="146" t="s">
        <v>111</v>
      </c>
      <c r="M22018" s="146" t="s">
        <v>111</v>
      </c>
      <c r="N22018" s="146" t="s">
        <v>111</v>
      </c>
      <c r="O22018" s="146" t="s">
        <v>111</v>
      </c>
      <c r="P22018" s="146" t="s">
        <v>111</v>
      </c>
      <c r="Q22018" s="146" t="s">
        <v>111</v>
      </c>
      <c r="R22018" s="146" t="s">
        <v>111</v>
      </c>
      <c r="S22018" s="146" t="s">
        <v>111</v>
      </c>
    </row>
    <row r="22019" spans="1:19" ht="11.25" thickBot="1" x14ac:dyDescent="0.2">
      <c r="A22019" s="107">
        <v>1</v>
      </c>
      <c r="B22019" s="132">
        <v>0.6071064814814815</v>
      </c>
      <c r="C22019" s="133">
        <v>0.45666000000000001</v>
      </c>
      <c r="D22019" s="108">
        <v>1.4E-2</v>
      </c>
      <c r="E22019" s="108">
        <v>3.0000000000000001E-3</v>
      </c>
      <c r="F22019" s="141" t="s">
        <v>14500</v>
      </c>
      <c r="G22019" s="108">
        <v>1.0999999999999999E-2</v>
      </c>
      <c r="H22019" s="108">
        <v>1.29</v>
      </c>
      <c r="I22019" s="108">
        <v>3.9E-2</v>
      </c>
      <c r="J22019" s="108">
        <v>9.1999999999999998E-2</v>
      </c>
      <c r="K22019" s="108">
        <v>8.9999999999999993E-3</v>
      </c>
      <c r="L22019" s="108">
        <v>3.7999999999999999E-2</v>
      </c>
      <c r="M22019" s="108">
        <v>0.01</v>
      </c>
      <c r="N22019" s="108">
        <v>2E-3</v>
      </c>
      <c r="O22019" s="108">
        <v>2.1000000000000001E-2</v>
      </c>
      <c r="P22019" s="108">
        <v>1E-3</v>
      </c>
      <c r="Q22019" s="108">
        <v>8.9999999999999993E-3</v>
      </c>
      <c r="R22019" s="141" t="s">
        <v>14500</v>
      </c>
      <c r="S22019" s="108">
        <v>8.9999999999999993E-3</v>
      </c>
    </row>
    <row r="22020" spans="1:19" ht="11.25" thickBot="1" x14ac:dyDescent="0.2">
      <c r="A22020" s="112"/>
    </row>
    <row r="22021" spans="1:19" ht="11.25" thickBot="1" x14ac:dyDescent="0.2">
      <c r="A22021" s="135" t="s">
        <v>362</v>
      </c>
      <c r="B22021" s="112"/>
      <c r="C22021" s="137">
        <v>0.45666000000000001</v>
      </c>
      <c r="D22021" s="136">
        <v>1.4E-2</v>
      </c>
      <c r="E22021" s="136">
        <v>3.0000000000000001E-3</v>
      </c>
      <c r="F22021" s="141" t="s">
        <v>14501</v>
      </c>
      <c r="G22021" s="136">
        <v>1.0999999999999999E-2</v>
      </c>
      <c r="H22021" s="136">
        <v>1.29</v>
      </c>
      <c r="I22021" s="136">
        <v>3.9E-2</v>
      </c>
      <c r="J22021" s="136">
        <v>9.1999999999999998E-2</v>
      </c>
      <c r="K22021" s="136">
        <v>8.9999999999999993E-3</v>
      </c>
      <c r="L22021" s="136">
        <v>3.7999999999999999E-2</v>
      </c>
      <c r="M22021" s="136">
        <v>0.01</v>
      </c>
      <c r="N22021" s="136">
        <v>2E-3</v>
      </c>
      <c r="O22021" s="136">
        <v>2.1000000000000001E-2</v>
      </c>
      <c r="P22021" s="136">
        <v>1E-3</v>
      </c>
      <c r="Q22021" s="136">
        <v>8.9999999999999993E-3</v>
      </c>
      <c r="R22021" s="141" t="s">
        <v>14501</v>
      </c>
      <c r="S22021" s="136">
        <v>8.9999999999999993E-3</v>
      </c>
    </row>
    <row r="22022" spans="1:19" ht="11.25" thickBot="1" x14ac:dyDescent="0.2">
      <c r="A22022" s="112"/>
    </row>
    <row r="22023" spans="1:19" ht="11.25" thickBot="1" x14ac:dyDescent="0.2">
      <c r="A22023" s="138" t="s">
        <v>364</v>
      </c>
      <c r="B22023" s="112"/>
      <c r="C22023" s="140" t="s">
        <v>3713</v>
      </c>
      <c r="D22023" s="136">
        <v>0</v>
      </c>
      <c r="E22023" s="136">
        <v>0</v>
      </c>
      <c r="F22023" s="141" t="s">
        <v>14501</v>
      </c>
      <c r="G22023" s="136">
        <v>0</v>
      </c>
      <c r="H22023" s="136">
        <v>0</v>
      </c>
      <c r="I22023" s="136">
        <v>0</v>
      </c>
      <c r="J22023" s="136">
        <v>0</v>
      </c>
      <c r="K22023" s="136">
        <v>0</v>
      </c>
      <c r="L22023" s="136">
        <v>0</v>
      </c>
      <c r="M22023" s="136">
        <v>0</v>
      </c>
      <c r="N22023" s="136">
        <v>0</v>
      </c>
      <c r="O22023" s="136">
        <v>0</v>
      </c>
      <c r="P22023" s="136">
        <v>0</v>
      </c>
      <c r="Q22023" s="136">
        <v>0</v>
      </c>
      <c r="R22023" s="141" t="s">
        <v>14501</v>
      </c>
      <c r="S22023" s="136">
        <v>0</v>
      </c>
    </row>
    <row r="22024" spans="1:19" ht="11.25" thickBot="1" x14ac:dyDescent="0.2">
      <c r="A22024" s="112"/>
    </row>
    <row r="22025" spans="1:19" ht="11.25" thickBot="1" x14ac:dyDescent="0.2">
      <c r="A22025" s="139" t="s">
        <v>366</v>
      </c>
      <c r="B22025" s="112"/>
      <c r="C22025" s="140" t="s">
        <v>3713</v>
      </c>
      <c r="D22025" s="136">
        <v>0</v>
      </c>
      <c r="E22025" s="136">
        <v>0</v>
      </c>
      <c r="F22025" s="141" t="s">
        <v>14501</v>
      </c>
      <c r="G22025" s="136">
        <v>0</v>
      </c>
      <c r="H22025" s="136">
        <v>0</v>
      </c>
      <c r="I22025" s="136">
        <v>0</v>
      </c>
      <c r="J22025" s="136">
        <v>0</v>
      </c>
      <c r="K22025" s="136">
        <v>0</v>
      </c>
      <c r="L22025" s="136">
        <v>0</v>
      </c>
      <c r="M22025" s="136">
        <v>0</v>
      </c>
      <c r="N22025" s="136">
        <v>0</v>
      </c>
      <c r="O22025" s="136">
        <v>0</v>
      </c>
      <c r="P22025" s="136">
        <v>0</v>
      </c>
      <c r="Q22025" s="136">
        <v>0</v>
      </c>
      <c r="R22025" s="141" t="s">
        <v>14501</v>
      </c>
      <c r="S22025" s="136">
        <v>0</v>
      </c>
    </row>
    <row r="22026" spans="1:19" ht="11.25" thickBot="1" x14ac:dyDescent="0.2">
      <c r="A22026" s="112"/>
    </row>
    <row r="22027" spans="1:19" ht="11.25" thickBot="1" x14ac:dyDescent="0.2">
      <c r="A22027" s="106" t="s">
        <v>357</v>
      </c>
      <c r="B22027" s="106" t="s">
        <v>358</v>
      </c>
      <c r="C22027" s="146" t="s">
        <v>53</v>
      </c>
      <c r="D22027" s="146" t="s">
        <v>54</v>
      </c>
      <c r="E22027" s="146" t="s">
        <v>55</v>
      </c>
      <c r="F22027" s="146" t="s">
        <v>56</v>
      </c>
      <c r="G22027" s="146" t="s">
        <v>14507</v>
      </c>
      <c r="H22027" s="146" t="s">
        <v>57</v>
      </c>
      <c r="I22027" s="146" t="s">
        <v>59</v>
      </c>
      <c r="J22027" s="146" t="s">
        <v>14508</v>
      </c>
      <c r="K22027" s="146" t="s">
        <v>60</v>
      </c>
      <c r="L22027" s="146" t="s">
        <v>61</v>
      </c>
      <c r="M22027" s="146" t="s">
        <v>62</v>
      </c>
      <c r="N22027" s="146" t="s">
        <v>14509</v>
      </c>
      <c r="O22027" s="146" t="s">
        <v>63</v>
      </c>
      <c r="P22027" s="146" t="s">
        <v>64</v>
      </c>
      <c r="Q22027" s="146" t="s">
        <v>66</v>
      </c>
      <c r="R22027" s="146" t="s">
        <v>14510</v>
      </c>
      <c r="S22027" s="146" t="s">
        <v>67</v>
      </c>
    </row>
    <row r="22028" spans="1:19" ht="11.25" thickBot="1" x14ac:dyDescent="0.2">
      <c r="A22028" s="112"/>
      <c r="B22028" s="112"/>
      <c r="C22028" s="146" t="s">
        <v>111</v>
      </c>
      <c r="D22028" s="146" t="s">
        <v>111</v>
      </c>
      <c r="E22028" s="146" t="s">
        <v>111</v>
      </c>
      <c r="F22028" s="146" t="s">
        <v>111</v>
      </c>
      <c r="G22028" s="146" t="s">
        <v>111</v>
      </c>
      <c r="H22028" s="146" t="s">
        <v>111</v>
      </c>
      <c r="I22028" s="146" t="s">
        <v>111</v>
      </c>
      <c r="J22028" s="146" t="s">
        <v>111</v>
      </c>
      <c r="K22028" s="146" t="s">
        <v>111</v>
      </c>
      <c r="L22028" s="146" t="s">
        <v>111</v>
      </c>
      <c r="M22028" s="146" t="s">
        <v>111</v>
      </c>
      <c r="N22028" s="146" t="s">
        <v>111</v>
      </c>
      <c r="O22028" s="146" t="s">
        <v>111</v>
      </c>
      <c r="P22028" s="146" t="s">
        <v>111</v>
      </c>
      <c r="Q22028" s="146" t="s">
        <v>111</v>
      </c>
      <c r="R22028" s="146" t="s">
        <v>111</v>
      </c>
      <c r="S22028" s="146" t="s">
        <v>111</v>
      </c>
    </row>
    <row r="22029" spans="1:19" ht="11.25" thickBot="1" x14ac:dyDescent="0.2">
      <c r="A22029" s="107">
        <v>1</v>
      </c>
      <c r="B22029" s="132">
        <v>0.6071064814814815</v>
      </c>
      <c r="C22029" s="108">
        <v>1E-3</v>
      </c>
      <c r="D22029" s="141" t="s">
        <v>14500</v>
      </c>
      <c r="E22029" s="108">
        <v>1E-3</v>
      </c>
      <c r="F22029" s="108">
        <v>7.0000000000000001E-3</v>
      </c>
      <c r="G22029" s="108">
        <v>2E-3</v>
      </c>
      <c r="H22029" s="108">
        <v>2.4E-2</v>
      </c>
      <c r="I22029" s="108">
        <v>0.154</v>
      </c>
      <c r="J22029" s="141" t="s">
        <v>14518</v>
      </c>
      <c r="K22029" s="141" t="s">
        <v>14500</v>
      </c>
      <c r="L22029" s="141" t="s">
        <v>14500</v>
      </c>
      <c r="M22029" s="108">
        <v>0.01</v>
      </c>
      <c r="N22029" s="108">
        <v>1E-3</v>
      </c>
      <c r="O22029" s="108">
        <v>3.0000000000000001E-3</v>
      </c>
      <c r="P22029" s="108">
        <v>0.499</v>
      </c>
      <c r="Q22029" s="133">
        <v>0.37369000000000002</v>
      </c>
      <c r="R22029" s="141" t="s">
        <v>14500</v>
      </c>
      <c r="S22029" s="108">
        <v>2.4E-2</v>
      </c>
    </row>
    <row r="22030" spans="1:19" ht="11.25" thickBot="1" x14ac:dyDescent="0.2">
      <c r="A22030" s="112"/>
    </row>
    <row r="22031" spans="1:19" ht="11.25" thickBot="1" x14ac:dyDescent="0.2">
      <c r="A22031" s="135" t="s">
        <v>362</v>
      </c>
      <c r="B22031" s="112"/>
      <c r="C22031" s="136">
        <v>1E-3</v>
      </c>
      <c r="D22031" s="141" t="s">
        <v>14501</v>
      </c>
      <c r="E22031" s="136">
        <v>1E-3</v>
      </c>
      <c r="F22031" s="136">
        <v>7.0000000000000001E-3</v>
      </c>
      <c r="G22031" s="136">
        <v>2E-3</v>
      </c>
      <c r="H22031" s="136">
        <v>2.4E-2</v>
      </c>
      <c r="I22031" s="136">
        <v>0.154</v>
      </c>
      <c r="J22031" s="141" t="s">
        <v>14520</v>
      </c>
      <c r="K22031" s="141" t="s">
        <v>14501</v>
      </c>
      <c r="L22031" s="141" t="s">
        <v>14501</v>
      </c>
      <c r="M22031" s="136">
        <v>0.01</v>
      </c>
      <c r="N22031" s="136">
        <v>1E-3</v>
      </c>
      <c r="O22031" s="136">
        <v>3.0000000000000001E-3</v>
      </c>
      <c r="P22031" s="136">
        <v>0.499</v>
      </c>
      <c r="Q22031" s="137">
        <v>0.37369000000000002</v>
      </c>
      <c r="R22031" s="141" t="s">
        <v>14501</v>
      </c>
      <c r="S22031" s="136">
        <v>2.4E-2</v>
      </c>
    </row>
    <row r="22032" spans="1:19" ht="11.25" thickBot="1" x14ac:dyDescent="0.2">
      <c r="A22032" s="112"/>
    </row>
    <row r="22033" spans="1:19" ht="11.25" thickBot="1" x14ac:dyDescent="0.2">
      <c r="A22033" s="138" t="s">
        <v>364</v>
      </c>
      <c r="B22033" s="112"/>
      <c r="C22033" s="136">
        <v>0</v>
      </c>
      <c r="D22033" s="141" t="s">
        <v>14501</v>
      </c>
      <c r="E22033" s="136">
        <v>0</v>
      </c>
      <c r="F22033" s="136">
        <v>0</v>
      </c>
      <c r="G22033" s="136">
        <v>0</v>
      </c>
      <c r="H22033" s="136">
        <v>0</v>
      </c>
      <c r="I22033" s="136">
        <v>0</v>
      </c>
      <c r="J22033" s="141" t="s">
        <v>14501</v>
      </c>
      <c r="K22033" s="141" t="s">
        <v>14501</v>
      </c>
      <c r="L22033" s="141" t="s">
        <v>14501</v>
      </c>
      <c r="M22033" s="136">
        <v>0</v>
      </c>
      <c r="N22033" s="136">
        <v>0</v>
      </c>
      <c r="O22033" s="136">
        <v>0</v>
      </c>
      <c r="P22033" s="136">
        <v>0</v>
      </c>
      <c r="Q22033" s="140" t="s">
        <v>3713</v>
      </c>
      <c r="R22033" s="141" t="s">
        <v>14501</v>
      </c>
      <c r="S22033" s="136">
        <v>0</v>
      </c>
    </row>
    <row r="22034" spans="1:19" ht="11.25" thickBot="1" x14ac:dyDescent="0.2">
      <c r="A22034" s="112"/>
    </row>
    <row r="22035" spans="1:19" ht="11.25" thickBot="1" x14ac:dyDescent="0.2">
      <c r="A22035" s="139" t="s">
        <v>366</v>
      </c>
      <c r="B22035" s="112"/>
      <c r="C22035" s="136">
        <v>0</v>
      </c>
      <c r="D22035" s="141" t="s">
        <v>14501</v>
      </c>
      <c r="E22035" s="136">
        <v>0</v>
      </c>
      <c r="F22035" s="136">
        <v>0</v>
      </c>
      <c r="G22035" s="136">
        <v>0</v>
      </c>
      <c r="H22035" s="136">
        <v>0</v>
      </c>
      <c r="I22035" s="136">
        <v>0</v>
      </c>
      <c r="J22035" s="141" t="s">
        <v>14501</v>
      </c>
      <c r="K22035" s="141" t="s">
        <v>14501</v>
      </c>
      <c r="L22035" s="141" t="s">
        <v>14501</v>
      </c>
      <c r="M22035" s="136">
        <v>0</v>
      </c>
      <c r="N22035" s="136">
        <v>0</v>
      </c>
      <c r="O22035" s="136">
        <v>0</v>
      </c>
      <c r="P22035" s="136">
        <v>0</v>
      </c>
      <c r="Q22035" s="140" t="s">
        <v>3713</v>
      </c>
      <c r="R22035" s="141" t="s">
        <v>14501</v>
      </c>
      <c r="S22035" s="136">
        <v>0</v>
      </c>
    </row>
    <row r="22036" spans="1:19" ht="11.25" thickBot="1" x14ac:dyDescent="0.2">
      <c r="A22036" s="112"/>
    </row>
    <row r="22037" spans="1:19" ht="11.25" thickBot="1" x14ac:dyDescent="0.2">
      <c r="A22037" s="106" t="s">
        <v>357</v>
      </c>
      <c r="B22037" s="106" t="s">
        <v>358</v>
      </c>
      <c r="C22037" s="146" t="s">
        <v>68</v>
      </c>
      <c r="D22037" s="146" t="s">
        <v>14511</v>
      </c>
    </row>
    <row r="22038" spans="1:19" ht="11.25" thickBot="1" x14ac:dyDescent="0.2">
      <c r="A22038" s="112"/>
      <c r="B22038" s="112"/>
      <c r="C22038" s="146" t="s">
        <v>111</v>
      </c>
      <c r="D22038" s="146" t="s">
        <v>111</v>
      </c>
    </row>
    <row r="22039" spans="1:19" ht="11.25" thickBot="1" x14ac:dyDescent="0.2">
      <c r="A22039" s="107">
        <v>1</v>
      </c>
      <c r="B22039" s="132">
        <v>0.6071064814814815</v>
      </c>
      <c r="C22039" s="108">
        <v>6.0000000000000001E-3</v>
      </c>
      <c r="D22039" s="141" t="s">
        <v>14500</v>
      </c>
    </row>
    <row r="22040" spans="1:19" ht="11.25" thickBot="1" x14ac:dyDescent="0.2">
      <c r="A22040" s="112"/>
    </row>
    <row r="22041" spans="1:19" ht="11.25" thickBot="1" x14ac:dyDescent="0.2">
      <c r="A22041" s="135" t="s">
        <v>362</v>
      </c>
      <c r="B22041" s="112"/>
      <c r="C22041" s="136">
        <v>6.0000000000000001E-3</v>
      </c>
      <c r="D22041" s="141" t="s">
        <v>14501</v>
      </c>
    </row>
    <row r="22042" spans="1:19" ht="11.25" thickBot="1" x14ac:dyDescent="0.2">
      <c r="A22042" s="112"/>
    </row>
    <row r="22043" spans="1:19" ht="11.25" thickBot="1" x14ac:dyDescent="0.2">
      <c r="A22043" s="138" t="s">
        <v>364</v>
      </c>
      <c r="B22043" s="112"/>
      <c r="C22043" s="136">
        <v>0</v>
      </c>
      <c r="D22043" s="141" t="s">
        <v>14501</v>
      </c>
    </row>
    <row r="22044" spans="1:19" ht="11.25" thickBot="1" x14ac:dyDescent="0.2">
      <c r="A22044" s="112"/>
    </row>
    <row r="22045" spans="1:19" ht="11.25" thickBot="1" x14ac:dyDescent="0.2">
      <c r="A22045" s="139" t="s">
        <v>366</v>
      </c>
      <c r="B22045" s="112"/>
      <c r="C22045" s="136">
        <v>0</v>
      </c>
      <c r="D22045" s="141" t="s">
        <v>14501</v>
      </c>
    </row>
    <row r="22046" spans="1:19" ht="10.5" x14ac:dyDescent="0.15">
      <c r="A22046" s="112"/>
    </row>
    <row r="22047" spans="1:19" x14ac:dyDescent="0.15">
      <c r="A22047" s="129"/>
      <c r="B22047" s="86" t="s">
        <v>2620</v>
      </c>
    </row>
    <row r="22048" spans="1:19" ht="9.75" thickBot="1" x14ac:dyDescent="0.2">
      <c r="A22048" s="81" t="s">
        <v>356</v>
      </c>
    </row>
    <row r="22049" spans="1:19" ht="11.25" thickBot="1" x14ac:dyDescent="0.2">
      <c r="A22049" s="106" t="s">
        <v>357</v>
      </c>
      <c r="B22049" s="106" t="s">
        <v>358</v>
      </c>
      <c r="C22049" s="146" t="s">
        <v>14494</v>
      </c>
      <c r="D22049" s="146" t="s">
        <v>14495</v>
      </c>
      <c r="E22049" s="146" t="s">
        <v>14496</v>
      </c>
      <c r="F22049" s="146" t="s">
        <v>0</v>
      </c>
      <c r="G22049" s="146" t="s">
        <v>1</v>
      </c>
      <c r="H22049" s="146" t="s">
        <v>2</v>
      </c>
      <c r="I22049" s="146" t="s">
        <v>14497</v>
      </c>
      <c r="J22049" s="146" t="s">
        <v>3</v>
      </c>
      <c r="K22049" s="146" t="s">
        <v>14498</v>
      </c>
      <c r="L22049" s="146" t="s">
        <v>7</v>
      </c>
      <c r="M22049" s="146" t="s">
        <v>14499</v>
      </c>
      <c r="N22049" s="146" t="s">
        <v>10</v>
      </c>
      <c r="O22049" s="146" t="s">
        <v>11</v>
      </c>
      <c r="P22049" s="146" t="s">
        <v>12</v>
      </c>
      <c r="Q22049" s="146" t="s">
        <v>13</v>
      </c>
      <c r="R22049" s="146" t="s">
        <v>14</v>
      </c>
      <c r="S22049" s="146" t="s">
        <v>15</v>
      </c>
    </row>
    <row r="22050" spans="1:19" ht="11.25" thickBot="1" x14ac:dyDescent="0.2">
      <c r="A22050" s="112"/>
      <c r="B22050" s="112"/>
      <c r="C22050" s="146" t="s">
        <v>111</v>
      </c>
      <c r="D22050" s="146" t="s">
        <v>111</v>
      </c>
      <c r="E22050" s="146" t="s">
        <v>111</v>
      </c>
      <c r="F22050" s="146" t="s">
        <v>111</v>
      </c>
      <c r="G22050" s="146" t="s">
        <v>111</v>
      </c>
      <c r="H22050" s="146" t="s">
        <v>111</v>
      </c>
      <c r="I22050" s="146" t="s">
        <v>111</v>
      </c>
      <c r="J22050" s="146" t="s">
        <v>111</v>
      </c>
      <c r="K22050" s="146" t="s">
        <v>111</v>
      </c>
      <c r="L22050" s="146" t="s">
        <v>111</v>
      </c>
      <c r="M22050" s="146" t="s">
        <v>111</v>
      </c>
      <c r="N22050" s="146" t="s">
        <v>111</v>
      </c>
      <c r="O22050" s="146" t="s">
        <v>111</v>
      </c>
      <c r="P22050" s="146" t="s">
        <v>111</v>
      </c>
      <c r="Q22050" s="146" t="s">
        <v>111</v>
      </c>
      <c r="R22050" s="146" t="s">
        <v>111</v>
      </c>
      <c r="S22050" s="146" t="s">
        <v>111</v>
      </c>
    </row>
    <row r="22051" spans="1:19" ht="11.25" thickBot="1" x14ac:dyDescent="0.2">
      <c r="A22051" s="107">
        <v>1</v>
      </c>
      <c r="B22051" s="132">
        <v>0.61224537037037041</v>
      </c>
      <c r="C22051" s="141" t="s">
        <v>14500</v>
      </c>
      <c r="D22051" s="141" t="s">
        <v>14500</v>
      </c>
      <c r="E22051" s="108">
        <v>3.0000000000000001E-3</v>
      </c>
      <c r="F22051" s="108">
        <v>0.02</v>
      </c>
      <c r="G22051" s="108">
        <v>0.249</v>
      </c>
      <c r="H22051" s="108">
        <v>5.0000000000000001E-3</v>
      </c>
      <c r="I22051" s="108">
        <v>-2.4E-2</v>
      </c>
      <c r="J22051" s="108">
        <v>8.4000000000000005E-2</v>
      </c>
      <c r="K22051" s="108">
        <v>-0.26100000000000001</v>
      </c>
      <c r="L22051" s="133">
        <v>0.64532999999999996</v>
      </c>
      <c r="M22051" s="108">
        <v>1.0999999999999999E-2</v>
      </c>
      <c r="N22051" s="108">
        <v>2E-3</v>
      </c>
      <c r="O22051" s="108">
        <v>2E-3</v>
      </c>
      <c r="P22051" s="108">
        <v>0.14299999999999999</v>
      </c>
      <c r="Q22051" s="108">
        <v>1.361</v>
      </c>
      <c r="R22051" s="108">
        <v>3.0000000000000001E-3</v>
      </c>
      <c r="S22051" s="108">
        <v>3.5000000000000003E-2</v>
      </c>
    </row>
    <row r="22052" spans="1:19" ht="11.25" thickBot="1" x14ac:dyDescent="0.2">
      <c r="A22052" s="112"/>
    </row>
    <row r="22053" spans="1:19" ht="11.25" thickBot="1" x14ac:dyDescent="0.2">
      <c r="A22053" s="135" t="s">
        <v>362</v>
      </c>
      <c r="B22053" s="112"/>
      <c r="C22053" s="141" t="s">
        <v>14501</v>
      </c>
      <c r="D22053" s="141" t="s">
        <v>14501</v>
      </c>
      <c r="E22053" s="136">
        <v>3.0000000000000001E-3</v>
      </c>
      <c r="F22053" s="136">
        <v>0.02</v>
      </c>
      <c r="G22053" s="136">
        <v>0.249</v>
      </c>
      <c r="H22053" s="136">
        <v>5.0000000000000001E-3</v>
      </c>
      <c r="I22053" s="136">
        <v>-2.4E-2</v>
      </c>
      <c r="J22053" s="136">
        <v>8.4000000000000005E-2</v>
      </c>
      <c r="K22053" s="136">
        <v>-0.26100000000000001</v>
      </c>
      <c r="L22053" s="137">
        <v>0.64532999999999996</v>
      </c>
      <c r="M22053" s="136">
        <v>1.0999999999999999E-2</v>
      </c>
      <c r="N22053" s="136">
        <v>2E-3</v>
      </c>
      <c r="O22053" s="136">
        <v>2E-3</v>
      </c>
      <c r="P22053" s="136">
        <v>0.14299999999999999</v>
      </c>
      <c r="Q22053" s="136">
        <v>1.361</v>
      </c>
      <c r="R22053" s="136">
        <v>3.0000000000000001E-3</v>
      </c>
      <c r="S22053" s="136">
        <v>3.5000000000000003E-2</v>
      </c>
    </row>
    <row r="22054" spans="1:19" ht="11.25" thickBot="1" x14ac:dyDescent="0.2">
      <c r="A22054" s="112"/>
    </row>
    <row r="22055" spans="1:19" ht="11.25" thickBot="1" x14ac:dyDescent="0.2">
      <c r="A22055" s="138" t="s">
        <v>364</v>
      </c>
      <c r="B22055" s="112"/>
      <c r="C22055" s="141" t="s">
        <v>14501</v>
      </c>
      <c r="D22055" s="141" t="s">
        <v>14501</v>
      </c>
      <c r="E22055" s="136">
        <v>0</v>
      </c>
      <c r="F22055" s="136">
        <v>0</v>
      </c>
      <c r="G22055" s="136">
        <v>0</v>
      </c>
      <c r="H22055" s="136">
        <v>0</v>
      </c>
      <c r="I22055" s="136">
        <v>0</v>
      </c>
      <c r="J22055" s="136">
        <v>0</v>
      </c>
      <c r="K22055" s="136">
        <v>0</v>
      </c>
      <c r="L22055" s="140" t="s">
        <v>3713</v>
      </c>
      <c r="M22055" s="136">
        <v>0</v>
      </c>
      <c r="N22055" s="136">
        <v>0</v>
      </c>
      <c r="O22055" s="136">
        <v>0</v>
      </c>
      <c r="P22055" s="136">
        <v>0</v>
      </c>
      <c r="Q22055" s="136">
        <v>0</v>
      </c>
      <c r="R22055" s="136">
        <v>0</v>
      </c>
      <c r="S22055" s="136">
        <v>0</v>
      </c>
    </row>
    <row r="22056" spans="1:19" ht="11.25" thickBot="1" x14ac:dyDescent="0.2">
      <c r="A22056" s="112"/>
    </row>
    <row r="22057" spans="1:19" ht="11.25" thickBot="1" x14ac:dyDescent="0.2">
      <c r="A22057" s="139" t="s">
        <v>366</v>
      </c>
      <c r="B22057" s="112"/>
      <c r="C22057" s="141" t="s">
        <v>14501</v>
      </c>
      <c r="D22057" s="141" t="s">
        <v>14501</v>
      </c>
      <c r="E22057" s="136">
        <v>0</v>
      </c>
      <c r="F22057" s="136">
        <v>0</v>
      </c>
      <c r="G22057" s="136">
        <v>0</v>
      </c>
      <c r="H22057" s="136">
        <v>0</v>
      </c>
      <c r="I22057" s="136">
        <v>0</v>
      </c>
      <c r="J22057" s="136">
        <v>0</v>
      </c>
      <c r="K22057" s="136">
        <v>0</v>
      </c>
      <c r="L22057" s="140" t="s">
        <v>3713</v>
      </c>
      <c r="M22057" s="136">
        <v>0</v>
      </c>
      <c r="N22057" s="136">
        <v>0</v>
      </c>
      <c r="O22057" s="136">
        <v>0</v>
      </c>
      <c r="P22057" s="136">
        <v>0</v>
      </c>
      <c r="Q22057" s="136">
        <v>0</v>
      </c>
      <c r="R22057" s="136">
        <v>0</v>
      </c>
      <c r="S22057" s="136">
        <v>0</v>
      </c>
    </row>
    <row r="22058" spans="1:19" ht="11.25" thickBot="1" x14ac:dyDescent="0.2">
      <c r="A22058" s="112"/>
    </row>
    <row r="22059" spans="1:19" ht="11.25" thickBot="1" x14ac:dyDescent="0.2">
      <c r="A22059" s="106" t="s">
        <v>357</v>
      </c>
      <c r="B22059" s="106" t="s">
        <v>358</v>
      </c>
      <c r="C22059" s="146" t="s">
        <v>16</v>
      </c>
      <c r="D22059" s="146" t="s">
        <v>14502</v>
      </c>
      <c r="E22059" s="146" t="s">
        <v>14503</v>
      </c>
      <c r="F22059" s="146" t="s">
        <v>20</v>
      </c>
      <c r="G22059" s="146" t="s">
        <v>21</v>
      </c>
      <c r="H22059" s="146" t="s">
        <v>22</v>
      </c>
      <c r="I22059" s="146" t="s">
        <v>23</v>
      </c>
      <c r="J22059" s="146" t="s">
        <v>24</v>
      </c>
      <c r="K22059" s="146" t="s">
        <v>26</v>
      </c>
      <c r="L22059" s="146" t="s">
        <v>14504</v>
      </c>
      <c r="M22059" s="146" t="s">
        <v>27</v>
      </c>
      <c r="N22059" s="146" t="s">
        <v>28</v>
      </c>
      <c r="O22059" s="146" t="s">
        <v>29</v>
      </c>
      <c r="P22059" s="146" t="s">
        <v>30</v>
      </c>
      <c r="Q22059" s="146" t="s">
        <v>14505</v>
      </c>
      <c r="R22059" s="146" t="s">
        <v>32</v>
      </c>
      <c r="S22059" s="146" t="s">
        <v>33</v>
      </c>
    </row>
    <row r="22060" spans="1:19" ht="11.25" thickBot="1" x14ac:dyDescent="0.2">
      <c r="A22060" s="112"/>
      <c r="B22060" s="112"/>
      <c r="C22060" s="146" t="s">
        <v>111</v>
      </c>
      <c r="D22060" s="146" t="s">
        <v>111</v>
      </c>
      <c r="E22060" s="146" t="s">
        <v>111</v>
      </c>
      <c r="F22060" s="146" t="s">
        <v>111</v>
      </c>
      <c r="G22060" s="146" t="s">
        <v>111</v>
      </c>
      <c r="H22060" s="146" t="s">
        <v>111</v>
      </c>
      <c r="I22060" s="146" t="s">
        <v>111</v>
      </c>
      <c r="J22060" s="146" t="s">
        <v>111</v>
      </c>
      <c r="K22060" s="146" t="s">
        <v>111</v>
      </c>
      <c r="L22060" s="146" t="s">
        <v>111</v>
      </c>
      <c r="M22060" s="146" t="s">
        <v>111</v>
      </c>
      <c r="N22060" s="146" t="s">
        <v>111</v>
      </c>
      <c r="O22060" s="146" t="s">
        <v>111</v>
      </c>
      <c r="P22060" s="146" t="s">
        <v>111</v>
      </c>
      <c r="Q22060" s="146" t="s">
        <v>111</v>
      </c>
      <c r="R22060" s="146" t="s">
        <v>111</v>
      </c>
      <c r="S22060" s="146" t="s">
        <v>111</v>
      </c>
    </row>
    <row r="22061" spans="1:19" ht="11.25" thickBot="1" x14ac:dyDescent="0.2">
      <c r="A22061" s="107">
        <v>1</v>
      </c>
      <c r="B22061" s="132">
        <v>0.61224537037037041</v>
      </c>
      <c r="C22061" s="108">
        <v>0.21299999999999999</v>
      </c>
      <c r="D22061" s="108">
        <v>0.151</v>
      </c>
      <c r="E22061" s="108">
        <v>1E-3</v>
      </c>
      <c r="F22061" s="133">
        <v>0.51387000000000005</v>
      </c>
      <c r="G22061" s="141" t="s">
        <v>14566</v>
      </c>
      <c r="H22061" s="108">
        <v>0.33400000000000002</v>
      </c>
      <c r="I22061" s="108">
        <v>4.7E-2</v>
      </c>
      <c r="J22061" s="108">
        <v>0.35099999999999998</v>
      </c>
      <c r="K22061" s="133">
        <v>0.54261000000000004</v>
      </c>
      <c r="L22061" s="108">
        <v>1.2E-2</v>
      </c>
      <c r="M22061" s="108">
        <v>2E-3</v>
      </c>
      <c r="N22061" s="108">
        <v>2.1000000000000001E-2</v>
      </c>
      <c r="O22061" s="141" t="s">
        <v>14500</v>
      </c>
      <c r="P22061" s="108">
        <v>1E-3</v>
      </c>
      <c r="Q22061" s="108">
        <v>-1.7999999999999999E-2</v>
      </c>
      <c r="R22061" s="108">
        <v>2E-3</v>
      </c>
      <c r="S22061" s="141" t="s">
        <v>14500</v>
      </c>
    </row>
    <row r="22062" spans="1:19" ht="11.25" thickBot="1" x14ac:dyDescent="0.2">
      <c r="A22062" s="112"/>
    </row>
    <row r="22063" spans="1:19" ht="11.25" thickBot="1" x14ac:dyDescent="0.2">
      <c r="A22063" s="135" t="s">
        <v>362</v>
      </c>
      <c r="B22063" s="112"/>
      <c r="C22063" s="136">
        <v>0.21299999999999999</v>
      </c>
      <c r="D22063" s="136">
        <v>0.151</v>
      </c>
      <c r="E22063" s="136">
        <v>1E-3</v>
      </c>
      <c r="F22063" s="137">
        <v>0.51387000000000005</v>
      </c>
      <c r="G22063" s="141" t="s">
        <v>14567</v>
      </c>
      <c r="H22063" s="136">
        <v>0.33400000000000002</v>
      </c>
      <c r="I22063" s="136">
        <v>4.7E-2</v>
      </c>
      <c r="J22063" s="136">
        <v>0.35099999999999998</v>
      </c>
      <c r="K22063" s="137">
        <v>0.54261000000000004</v>
      </c>
      <c r="L22063" s="136">
        <v>1.2E-2</v>
      </c>
      <c r="M22063" s="136">
        <v>2E-3</v>
      </c>
      <c r="N22063" s="136">
        <v>2.1000000000000001E-2</v>
      </c>
      <c r="O22063" s="141" t="s">
        <v>14501</v>
      </c>
      <c r="P22063" s="136">
        <v>1E-3</v>
      </c>
      <c r="Q22063" s="136">
        <v>-1.7999999999999999E-2</v>
      </c>
      <c r="R22063" s="136">
        <v>2E-3</v>
      </c>
      <c r="S22063" s="141" t="s">
        <v>14501</v>
      </c>
    </row>
    <row r="22064" spans="1:19" ht="11.25" thickBot="1" x14ac:dyDescent="0.2">
      <c r="A22064" s="112"/>
    </row>
    <row r="22065" spans="1:19" ht="11.25" thickBot="1" x14ac:dyDescent="0.2">
      <c r="A22065" s="138" t="s">
        <v>364</v>
      </c>
      <c r="B22065" s="112"/>
      <c r="C22065" s="136">
        <v>0</v>
      </c>
      <c r="D22065" s="136">
        <v>0</v>
      </c>
      <c r="E22065" s="136">
        <v>0</v>
      </c>
      <c r="F22065" s="140" t="s">
        <v>3713</v>
      </c>
      <c r="G22065" s="141" t="s">
        <v>14501</v>
      </c>
      <c r="H22065" s="136">
        <v>0</v>
      </c>
      <c r="I22065" s="136">
        <v>0</v>
      </c>
      <c r="J22065" s="136">
        <v>0</v>
      </c>
      <c r="K22065" s="140" t="s">
        <v>3713</v>
      </c>
      <c r="L22065" s="136">
        <v>0</v>
      </c>
      <c r="M22065" s="136">
        <v>0</v>
      </c>
      <c r="N22065" s="136">
        <v>0</v>
      </c>
      <c r="O22065" s="141" t="s">
        <v>14501</v>
      </c>
      <c r="P22065" s="136">
        <v>0</v>
      </c>
      <c r="Q22065" s="136">
        <v>0</v>
      </c>
      <c r="R22065" s="136">
        <v>0</v>
      </c>
      <c r="S22065" s="141" t="s">
        <v>14501</v>
      </c>
    </row>
    <row r="22066" spans="1:19" ht="11.25" thickBot="1" x14ac:dyDescent="0.2">
      <c r="A22066" s="112"/>
    </row>
    <row r="22067" spans="1:19" ht="11.25" thickBot="1" x14ac:dyDescent="0.2">
      <c r="A22067" s="139" t="s">
        <v>366</v>
      </c>
      <c r="B22067" s="112"/>
      <c r="C22067" s="136">
        <v>0</v>
      </c>
      <c r="D22067" s="136">
        <v>0</v>
      </c>
      <c r="E22067" s="136">
        <v>0</v>
      </c>
      <c r="F22067" s="140" t="s">
        <v>3713</v>
      </c>
      <c r="G22067" s="141" t="s">
        <v>14501</v>
      </c>
      <c r="H22067" s="136">
        <v>0</v>
      </c>
      <c r="I22067" s="136">
        <v>0</v>
      </c>
      <c r="J22067" s="136">
        <v>0</v>
      </c>
      <c r="K22067" s="140" t="s">
        <v>3713</v>
      </c>
      <c r="L22067" s="136">
        <v>0</v>
      </c>
      <c r="M22067" s="136">
        <v>0</v>
      </c>
      <c r="N22067" s="136">
        <v>0</v>
      </c>
      <c r="O22067" s="141" t="s">
        <v>14501</v>
      </c>
      <c r="P22067" s="136">
        <v>0</v>
      </c>
      <c r="Q22067" s="136">
        <v>0</v>
      </c>
      <c r="R22067" s="136">
        <v>0</v>
      </c>
      <c r="S22067" s="141" t="s">
        <v>14501</v>
      </c>
    </row>
    <row r="22068" spans="1:19" ht="11.25" thickBot="1" x14ac:dyDescent="0.2">
      <c r="A22068" s="112"/>
    </row>
    <row r="22069" spans="1:19" ht="11.25" thickBot="1" x14ac:dyDescent="0.2">
      <c r="A22069" s="106" t="s">
        <v>357</v>
      </c>
      <c r="B22069" s="106" t="s">
        <v>358</v>
      </c>
      <c r="C22069" s="146" t="s">
        <v>35</v>
      </c>
      <c r="D22069" s="146" t="s">
        <v>36</v>
      </c>
      <c r="E22069" s="146" t="s">
        <v>14506</v>
      </c>
      <c r="F22069" s="146" t="s">
        <v>38</v>
      </c>
      <c r="G22069" s="146" t="s">
        <v>39</v>
      </c>
      <c r="H22069" s="146" t="s">
        <v>41</v>
      </c>
      <c r="I22069" s="146" t="s">
        <v>42</v>
      </c>
      <c r="J22069" s="146" t="s">
        <v>43</v>
      </c>
      <c r="K22069" s="146" t="s">
        <v>44</v>
      </c>
      <c r="L22069" s="146" t="s">
        <v>45</v>
      </c>
      <c r="M22069" s="146" t="s">
        <v>46</v>
      </c>
      <c r="N22069" s="146" t="s">
        <v>47</v>
      </c>
      <c r="O22069" s="146" t="s">
        <v>48</v>
      </c>
      <c r="P22069" s="146" t="s">
        <v>49</v>
      </c>
      <c r="Q22069" s="146" t="s">
        <v>50</v>
      </c>
      <c r="R22069" s="146" t="s">
        <v>51</v>
      </c>
      <c r="S22069" s="146" t="s">
        <v>52</v>
      </c>
    </row>
    <row r="22070" spans="1:19" ht="11.25" thickBot="1" x14ac:dyDescent="0.2">
      <c r="A22070" s="112"/>
      <c r="B22070" s="112"/>
      <c r="C22070" s="146" t="s">
        <v>111</v>
      </c>
      <c r="D22070" s="146" t="s">
        <v>111</v>
      </c>
      <c r="E22070" s="146" t="s">
        <v>111</v>
      </c>
      <c r="F22070" s="146" t="s">
        <v>111</v>
      </c>
      <c r="G22070" s="146" t="s">
        <v>111</v>
      </c>
      <c r="H22070" s="146" t="s">
        <v>111</v>
      </c>
      <c r="I22070" s="146" t="s">
        <v>111</v>
      </c>
      <c r="J22070" s="146" t="s">
        <v>111</v>
      </c>
      <c r="K22070" s="146" t="s">
        <v>111</v>
      </c>
      <c r="L22070" s="146" t="s">
        <v>111</v>
      </c>
      <c r="M22070" s="146" t="s">
        <v>111</v>
      </c>
      <c r="N22070" s="146" t="s">
        <v>111</v>
      </c>
      <c r="O22070" s="146" t="s">
        <v>111</v>
      </c>
      <c r="P22070" s="146" t="s">
        <v>111</v>
      </c>
      <c r="Q22070" s="146" t="s">
        <v>111</v>
      </c>
      <c r="R22070" s="146" t="s">
        <v>111</v>
      </c>
      <c r="S22070" s="146" t="s">
        <v>111</v>
      </c>
    </row>
    <row r="22071" spans="1:19" ht="11.25" thickBot="1" x14ac:dyDescent="0.2">
      <c r="A22071" s="107">
        <v>1</v>
      </c>
      <c r="B22071" s="132">
        <v>0.61224537037037041</v>
      </c>
      <c r="C22071" s="133">
        <v>0.45285999999999998</v>
      </c>
      <c r="D22071" s="108">
        <v>0.02</v>
      </c>
      <c r="E22071" s="108">
        <v>3.0000000000000001E-3</v>
      </c>
      <c r="F22071" s="141" t="s">
        <v>14500</v>
      </c>
      <c r="G22071" s="108">
        <v>1.2E-2</v>
      </c>
      <c r="H22071" s="108">
        <v>0.97499999999999998</v>
      </c>
      <c r="I22071" s="108">
        <v>3.3000000000000002E-2</v>
      </c>
      <c r="J22071" s="108">
        <v>6.7000000000000004E-2</v>
      </c>
      <c r="K22071" s="108">
        <v>4.0000000000000001E-3</v>
      </c>
      <c r="L22071" s="108">
        <v>1.2999999999999999E-2</v>
      </c>
      <c r="M22071" s="108">
        <v>6.0000000000000001E-3</v>
      </c>
      <c r="N22071" s="141" t="s">
        <v>14500</v>
      </c>
      <c r="O22071" s="108">
        <v>2.7E-2</v>
      </c>
      <c r="P22071" s="108">
        <v>3.0000000000000001E-3</v>
      </c>
      <c r="Q22071" s="108">
        <v>1.7000000000000001E-2</v>
      </c>
      <c r="R22071" s="108">
        <v>2E-3</v>
      </c>
      <c r="S22071" s="108">
        <v>8.9999999999999993E-3</v>
      </c>
    </row>
    <row r="22072" spans="1:19" ht="11.25" thickBot="1" x14ac:dyDescent="0.2">
      <c r="A22072" s="112"/>
    </row>
    <row r="22073" spans="1:19" ht="11.25" thickBot="1" x14ac:dyDescent="0.2">
      <c r="A22073" s="135" t="s">
        <v>362</v>
      </c>
      <c r="B22073" s="112"/>
      <c r="C22073" s="137">
        <v>0.45285999999999998</v>
      </c>
      <c r="D22073" s="136">
        <v>0.02</v>
      </c>
      <c r="E22073" s="136">
        <v>3.0000000000000001E-3</v>
      </c>
      <c r="F22073" s="141" t="s">
        <v>14501</v>
      </c>
      <c r="G22073" s="136">
        <v>1.2E-2</v>
      </c>
      <c r="H22073" s="136">
        <v>0.97499999999999998</v>
      </c>
      <c r="I22073" s="136">
        <v>3.3000000000000002E-2</v>
      </c>
      <c r="J22073" s="136">
        <v>6.7000000000000004E-2</v>
      </c>
      <c r="K22073" s="136">
        <v>4.0000000000000001E-3</v>
      </c>
      <c r="L22073" s="136">
        <v>1.2999999999999999E-2</v>
      </c>
      <c r="M22073" s="136">
        <v>6.0000000000000001E-3</v>
      </c>
      <c r="N22073" s="141" t="s">
        <v>14501</v>
      </c>
      <c r="O22073" s="136">
        <v>2.7E-2</v>
      </c>
      <c r="P22073" s="136">
        <v>3.0000000000000001E-3</v>
      </c>
      <c r="Q22073" s="136">
        <v>1.7000000000000001E-2</v>
      </c>
      <c r="R22073" s="136">
        <v>2E-3</v>
      </c>
      <c r="S22073" s="136">
        <v>8.9999999999999993E-3</v>
      </c>
    </row>
    <row r="22074" spans="1:19" ht="11.25" thickBot="1" x14ac:dyDescent="0.2">
      <c r="A22074" s="112"/>
    </row>
    <row r="22075" spans="1:19" ht="11.25" thickBot="1" x14ac:dyDescent="0.2">
      <c r="A22075" s="138" t="s">
        <v>364</v>
      </c>
      <c r="B22075" s="112"/>
      <c r="C22075" s="140" t="s">
        <v>3713</v>
      </c>
      <c r="D22075" s="136">
        <v>0</v>
      </c>
      <c r="E22075" s="136">
        <v>0</v>
      </c>
      <c r="F22075" s="141" t="s">
        <v>14501</v>
      </c>
      <c r="G22075" s="136">
        <v>0</v>
      </c>
      <c r="H22075" s="136">
        <v>0</v>
      </c>
      <c r="I22075" s="136">
        <v>0</v>
      </c>
      <c r="J22075" s="136">
        <v>0</v>
      </c>
      <c r="K22075" s="136">
        <v>0</v>
      </c>
      <c r="L22075" s="136">
        <v>0</v>
      </c>
      <c r="M22075" s="136">
        <v>0</v>
      </c>
      <c r="N22075" s="141" t="s">
        <v>14501</v>
      </c>
      <c r="O22075" s="136">
        <v>0</v>
      </c>
      <c r="P22075" s="136">
        <v>0</v>
      </c>
      <c r="Q22075" s="136">
        <v>0</v>
      </c>
      <c r="R22075" s="136">
        <v>0</v>
      </c>
      <c r="S22075" s="136">
        <v>0</v>
      </c>
    </row>
    <row r="22076" spans="1:19" ht="11.25" thickBot="1" x14ac:dyDescent="0.2">
      <c r="A22076" s="112"/>
    </row>
    <row r="22077" spans="1:19" ht="11.25" thickBot="1" x14ac:dyDescent="0.2">
      <c r="A22077" s="139" t="s">
        <v>366</v>
      </c>
      <c r="B22077" s="112"/>
      <c r="C22077" s="140" t="s">
        <v>3713</v>
      </c>
      <c r="D22077" s="136">
        <v>0</v>
      </c>
      <c r="E22077" s="136">
        <v>0</v>
      </c>
      <c r="F22077" s="141" t="s">
        <v>14501</v>
      </c>
      <c r="G22077" s="136">
        <v>0</v>
      </c>
      <c r="H22077" s="136">
        <v>0</v>
      </c>
      <c r="I22077" s="136">
        <v>0</v>
      </c>
      <c r="J22077" s="136">
        <v>0</v>
      </c>
      <c r="K22077" s="136">
        <v>0</v>
      </c>
      <c r="L22077" s="136">
        <v>0</v>
      </c>
      <c r="M22077" s="136">
        <v>0</v>
      </c>
      <c r="N22077" s="141" t="s">
        <v>14501</v>
      </c>
      <c r="O22077" s="136">
        <v>0</v>
      </c>
      <c r="P22077" s="136">
        <v>0</v>
      </c>
      <c r="Q22077" s="136">
        <v>0</v>
      </c>
      <c r="R22077" s="136">
        <v>0</v>
      </c>
      <c r="S22077" s="136">
        <v>0</v>
      </c>
    </row>
    <row r="22078" spans="1:19" ht="11.25" thickBot="1" x14ac:dyDescent="0.2">
      <c r="A22078" s="112"/>
    </row>
    <row r="22079" spans="1:19" ht="11.25" thickBot="1" x14ac:dyDescent="0.2">
      <c r="A22079" s="106" t="s">
        <v>357</v>
      </c>
      <c r="B22079" s="106" t="s">
        <v>358</v>
      </c>
      <c r="C22079" s="146" t="s">
        <v>53</v>
      </c>
      <c r="D22079" s="146" t="s">
        <v>54</v>
      </c>
      <c r="E22079" s="146" t="s">
        <v>55</v>
      </c>
      <c r="F22079" s="146" t="s">
        <v>56</v>
      </c>
      <c r="G22079" s="146" t="s">
        <v>14507</v>
      </c>
      <c r="H22079" s="146" t="s">
        <v>57</v>
      </c>
      <c r="I22079" s="146" t="s">
        <v>59</v>
      </c>
      <c r="J22079" s="146" t="s">
        <v>14508</v>
      </c>
      <c r="K22079" s="146" t="s">
        <v>60</v>
      </c>
      <c r="L22079" s="146" t="s">
        <v>61</v>
      </c>
      <c r="M22079" s="146" t="s">
        <v>62</v>
      </c>
      <c r="N22079" s="146" t="s">
        <v>14509</v>
      </c>
      <c r="O22079" s="146" t="s">
        <v>63</v>
      </c>
      <c r="P22079" s="146" t="s">
        <v>64</v>
      </c>
      <c r="Q22079" s="146" t="s">
        <v>66</v>
      </c>
      <c r="R22079" s="146" t="s">
        <v>14510</v>
      </c>
      <c r="S22079" s="146" t="s">
        <v>67</v>
      </c>
    </row>
    <row r="22080" spans="1:19" ht="11.25" thickBot="1" x14ac:dyDescent="0.2">
      <c r="A22080" s="112"/>
      <c r="B22080" s="112"/>
      <c r="C22080" s="146" t="s">
        <v>111</v>
      </c>
      <c r="D22080" s="146" t="s">
        <v>111</v>
      </c>
      <c r="E22080" s="146" t="s">
        <v>111</v>
      </c>
      <c r="F22080" s="146" t="s">
        <v>111</v>
      </c>
      <c r="G22080" s="146" t="s">
        <v>111</v>
      </c>
      <c r="H22080" s="146" t="s">
        <v>111</v>
      </c>
      <c r="I22080" s="146" t="s">
        <v>111</v>
      </c>
      <c r="J22080" s="146" t="s">
        <v>111</v>
      </c>
      <c r="K22080" s="146" t="s">
        <v>111</v>
      </c>
      <c r="L22080" s="146" t="s">
        <v>111</v>
      </c>
      <c r="M22080" s="146" t="s">
        <v>111</v>
      </c>
      <c r="N22080" s="146" t="s">
        <v>111</v>
      </c>
      <c r="O22080" s="146" t="s">
        <v>111</v>
      </c>
      <c r="P22080" s="146" t="s">
        <v>111</v>
      </c>
      <c r="Q22080" s="146" t="s">
        <v>111</v>
      </c>
      <c r="R22080" s="146" t="s">
        <v>111</v>
      </c>
      <c r="S22080" s="146" t="s">
        <v>111</v>
      </c>
    </row>
    <row r="22081" spans="1:19" ht="11.25" thickBot="1" x14ac:dyDescent="0.2">
      <c r="A22081" s="107">
        <v>1</v>
      </c>
      <c r="B22081" s="132">
        <v>0.61224537037037041</v>
      </c>
      <c r="C22081" s="108">
        <v>1E-3</v>
      </c>
      <c r="D22081" s="108">
        <v>4.0000000000000001E-3</v>
      </c>
      <c r="E22081" s="108">
        <v>1E-3</v>
      </c>
      <c r="F22081" s="108">
        <v>8.9999999999999993E-3</v>
      </c>
      <c r="G22081" s="108">
        <v>1E-3</v>
      </c>
      <c r="H22081" s="108">
        <v>3.1E-2</v>
      </c>
      <c r="I22081" s="108">
        <v>7.9000000000000001E-2</v>
      </c>
      <c r="J22081" s="141" t="s">
        <v>14518</v>
      </c>
      <c r="K22081" s="141" t="s">
        <v>14500</v>
      </c>
      <c r="L22081" s="141" t="s">
        <v>14500</v>
      </c>
      <c r="M22081" s="108">
        <v>0.01</v>
      </c>
      <c r="N22081" s="108">
        <v>0.05</v>
      </c>
      <c r="O22081" s="108">
        <v>2E-3</v>
      </c>
      <c r="P22081" s="108">
        <v>0.42099999999999999</v>
      </c>
      <c r="Q22081" s="133">
        <v>0.37576999999999999</v>
      </c>
      <c r="R22081" s="141" t="s">
        <v>14500</v>
      </c>
      <c r="S22081" s="108">
        <v>0.02</v>
      </c>
    </row>
    <row r="22082" spans="1:19" ht="11.25" thickBot="1" x14ac:dyDescent="0.2">
      <c r="A22082" s="112"/>
    </row>
    <row r="22083" spans="1:19" ht="11.25" thickBot="1" x14ac:dyDescent="0.2">
      <c r="A22083" s="135" t="s">
        <v>362</v>
      </c>
      <c r="B22083" s="112"/>
      <c r="C22083" s="136">
        <v>1E-3</v>
      </c>
      <c r="D22083" s="136">
        <v>4.0000000000000001E-3</v>
      </c>
      <c r="E22083" s="136">
        <v>1E-3</v>
      </c>
      <c r="F22083" s="136">
        <v>8.9999999999999993E-3</v>
      </c>
      <c r="G22083" s="136">
        <v>1E-3</v>
      </c>
      <c r="H22083" s="136">
        <v>3.1E-2</v>
      </c>
      <c r="I22083" s="136">
        <v>7.9000000000000001E-2</v>
      </c>
      <c r="J22083" s="141" t="s">
        <v>14520</v>
      </c>
      <c r="K22083" s="141" t="s">
        <v>14501</v>
      </c>
      <c r="L22083" s="141" t="s">
        <v>14501</v>
      </c>
      <c r="M22083" s="136">
        <v>0.01</v>
      </c>
      <c r="N22083" s="136">
        <v>0.05</v>
      </c>
      <c r="O22083" s="136">
        <v>2E-3</v>
      </c>
      <c r="P22083" s="136">
        <v>0.42099999999999999</v>
      </c>
      <c r="Q22083" s="137">
        <v>0.37576999999999999</v>
      </c>
      <c r="R22083" s="141" t="s">
        <v>14501</v>
      </c>
      <c r="S22083" s="136">
        <v>0.02</v>
      </c>
    </row>
    <row r="22084" spans="1:19" ht="11.25" thickBot="1" x14ac:dyDescent="0.2">
      <c r="A22084" s="112"/>
    </row>
    <row r="22085" spans="1:19" ht="11.25" thickBot="1" x14ac:dyDescent="0.2">
      <c r="A22085" s="138" t="s">
        <v>364</v>
      </c>
      <c r="B22085" s="112"/>
      <c r="C22085" s="136">
        <v>0</v>
      </c>
      <c r="D22085" s="136">
        <v>0</v>
      </c>
      <c r="E22085" s="136">
        <v>0</v>
      </c>
      <c r="F22085" s="136">
        <v>0</v>
      </c>
      <c r="G22085" s="136">
        <v>0</v>
      </c>
      <c r="H22085" s="136">
        <v>0</v>
      </c>
      <c r="I22085" s="136">
        <v>0</v>
      </c>
      <c r="J22085" s="141" t="s">
        <v>14501</v>
      </c>
      <c r="K22085" s="141" t="s">
        <v>14501</v>
      </c>
      <c r="L22085" s="141" t="s">
        <v>14501</v>
      </c>
      <c r="M22085" s="136">
        <v>0</v>
      </c>
      <c r="N22085" s="136">
        <v>0</v>
      </c>
      <c r="O22085" s="136">
        <v>0</v>
      </c>
      <c r="P22085" s="136">
        <v>0</v>
      </c>
      <c r="Q22085" s="140" t="s">
        <v>3713</v>
      </c>
      <c r="R22085" s="141" t="s">
        <v>14501</v>
      </c>
      <c r="S22085" s="136">
        <v>0</v>
      </c>
    </row>
    <row r="22086" spans="1:19" ht="11.25" thickBot="1" x14ac:dyDescent="0.2">
      <c r="A22086" s="112"/>
    </row>
    <row r="22087" spans="1:19" ht="11.25" thickBot="1" x14ac:dyDescent="0.2">
      <c r="A22087" s="139" t="s">
        <v>366</v>
      </c>
      <c r="B22087" s="112"/>
      <c r="C22087" s="136">
        <v>0</v>
      </c>
      <c r="D22087" s="136">
        <v>0</v>
      </c>
      <c r="E22087" s="136">
        <v>0</v>
      </c>
      <c r="F22087" s="136">
        <v>0</v>
      </c>
      <c r="G22087" s="136">
        <v>0</v>
      </c>
      <c r="H22087" s="136">
        <v>0</v>
      </c>
      <c r="I22087" s="136">
        <v>0</v>
      </c>
      <c r="J22087" s="141" t="s">
        <v>14501</v>
      </c>
      <c r="K22087" s="141" t="s">
        <v>14501</v>
      </c>
      <c r="L22087" s="141" t="s">
        <v>14501</v>
      </c>
      <c r="M22087" s="136">
        <v>0</v>
      </c>
      <c r="N22087" s="136">
        <v>0</v>
      </c>
      <c r="O22087" s="136">
        <v>0</v>
      </c>
      <c r="P22087" s="136">
        <v>0</v>
      </c>
      <c r="Q22087" s="140" t="s">
        <v>3713</v>
      </c>
      <c r="R22087" s="141" t="s">
        <v>14501</v>
      </c>
      <c r="S22087" s="136">
        <v>0</v>
      </c>
    </row>
    <row r="22088" spans="1:19" ht="11.25" thickBot="1" x14ac:dyDescent="0.2">
      <c r="A22088" s="112"/>
    </row>
    <row r="22089" spans="1:19" ht="11.25" thickBot="1" x14ac:dyDescent="0.2">
      <c r="A22089" s="106" t="s">
        <v>357</v>
      </c>
      <c r="B22089" s="106" t="s">
        <v>358</v>
      </c>
      <c r="C22089" s="146" t="s">
        <v>68</v>
      </c>
      <c r="D22089" s="146" t="s">
        <v>14511</v>
      </c>
    </row>
    <row r="22090" spans="1:19" ht="11.25" thickBot="1" x14ac:dyDescent="0.2">
      <c r="A22090" s="112"/>
      <c r="B22090" s="112"/>
      <c r="C22090" s="146" t="s">
        <v>111</v>
      </c>
      <c r="D22090" s="146" t="s">
        <v>111</v>
      </c>
    </row>
    <row r="22091" spans="1:19" ht="11.25" thickBot="1" x14ac:dyDescent="0.2">
      <c r="A22091" s="107">
        <v>1</v>
      </c>
      <c r="B22091" s="132">
        <v>0.61224537037037041</v>
      </c>
      <c r="C22091" s="108">
        <v>5.0000000000000001E-3</v>
      </c>
      <c r="D22091" s="141" t="s">
        <v>14500</v>
      </c>
    </row>
    <row r="22092" spans="1:19" ht="11.25" thickBot="1" x14ac:dyDescent="0.2">
      <c r="A22092" s="112"/>
    </row>
    <row r="22093" spans="1:19" ht="11.25" thickBot="1" x14ac:dyDescent="0.2">
      <c r="A22093" s="135" t="s">
        <v>362</v>
      </c>
      <c r="B22093" s="112"/>
      <c r="C22093" s="136">
        <v>5.0000000000000001E-3</v>
      </c>
      <c r="D22093" s="141" t="s">
        <v>14501</v>
      </c>
    </row>
    <row r="22094" spans="1:19" ht="11.25" thickBot="1" x14ac:dyDescent="0.2">
      <c r="A22094" s="112"/>
    </row>
    <row r="22095" spans="1:19" ht="11.25" thickBot="1" x14ac:dyDescent="0.2">
      <c r="A22095" s="138" t="s">
        <v>364</v>
      </c>
      <c r="B22095" s="112"/>
      <c r="C22095" s="136">
        <v>0</v>
      </c>
      <c r="D22095" s="141" t="s">
        <v>14501</v>
      </c>
    </row>
    <row r="22096" spans="1:19" ht="11.25" thickBot="1" x14ac:dyDescent="0.2">
      <c r="A22096" s="112"/>
    </row>
    <row r="22097" spans="1:19" ht="11.25" thickBot="1" x14ac:dyDescent="0.2">
      <c r="A22097" s="139" t="s">
        <v>366</v>
      </c>
      <c r="B22097" s="112"/>
      <c r="C22097" s="136">
        <v>0</v>
      </c>
      <c r="D22097" s="141" t="s">
        <v>14501</v>
      </c>
    </row>
    <row r="22098" spans="1:19" ht="10.5" x14ac:dyDescent="0.15">
      <c r="A22098" s="112"/>
    </row>
    <row r="22099" spans="1:19" x14ac:dyDescent="0.15">
      <c r="A22099" s="129"/>
      <c r="B22099" s="86" t="s">
        <v>2691</v>
      </c>
    </row>
    <row r="22100" spans="1:19" ht="9.75" thickBot="1" x14ac:dyDescent="0.2">
      <c r="A22100" s="81" t="s">
        <v>356</v>
      </c>
    </row>
    <row r="22101" spans="1:19" ht="11.25" thickBot="1" x14ac:dyDescent="0.2">
      <c r="A22101" s="106" t="s">
        <v>357</v>
      </c>
      <c r="B22101" s="106" t="s">
        <v>358</v>
      </c>
      <c r="C22101" s="146" t="s">
        <v>14494</v>
      </c>
      <c r="D22101" s="146" t="s">
        <v>14495</v>
      </c>
      <c r="E22101" s="146" t="s">
        <v>14496</v>
      </c>
      <c r="F22101" s="146" t="s">
        <v>0</v>
      </c>
      <c r="G22101" s="146" t="s">
        <v>1</v>
      </c>
      <c r="H22101" s="146" t="s">
        <v>2</v>
      </c>
      <c r="I22101" s="146" t="s">
        <v>14497</v>
      </c>
      <c r="J22101" s="146" t="s">
        <v>3</v>
      </c>
      <c r="K22101" s="146" t="s">
        <v>14498</v>
      </c>
      <c r="L22101" s="146" t="s">
        <v>7</v>
      </c>
      <c r="M22101" s="146" t="s">
        <v>14499</v>
      </c>
      <c r="N22101" s="146" t="s">
        <v>10</v>
      </c>
      <c r="O22101" s="146" t="s">
        <v>11</v>
      </c>
      <c r="P22101" s="146" t="s">
        <v>12</v>
      </c>
      <c r="Q22101" s="146" t="s">
        <v>13</v>
      </c>
      <c r="R22101" s="146" t="s">
        <v>14</v>
      </c>
      <c r="S22101" s="146" t="s">
        <v>15</v>
      </c>
    </row>
    <row r="22102" spans="1:19" ht="11.25" thickBot="1" x14ac:dyDescent="0.2">
      <c r="A22102" s="112"/>
      <c r="B22102" s="112"/>
      <c r="C22102" s="146" t="s">
        <v>111</v>
      </c>
      <c r="D22102" s="146" t="s">
        <v>111</v>
      </c>
      <c r="E22102" s="146" t="s">
        <v>111</v>
      </c>
      <c r="F22102" s="146" t="s">
        <v>111</v>
      </c>
      <c r="G22102" s="146" t="s">
        <v>111</v>
      </c>
      <c r="H22102" s="146" t="s">
        <v>111</v>
      </c>
      <c r="I22102" s="146" t="s">
        <v>111</v>
      </c>
      <c r="J22102" s="146" t="s">
        <v>111</v>
      </c>
      <c r="K22102" s="146" t="s">
        <v>111</v>
      </c>
      <c r="L22102" s="146" t="s">
        <v>111</v>
      </c>
      <c r="M22102" s="146" t="s">
        <v>111</v>
      </c>
      <c r="N22102" s="146" t="s">
        <v>111</v>
      </c>
      <c r="O22102" s="146" t="s">
        <v>111</v>
      </c>
      <c r="P22102" s="146" t="s">
        <v>111</v>
      </c>
      <c r="Q22102" s="146" t="s">
        <v>111</v>
      </c>
      <c r="R22102" s="146" t="s">
        <v>111</v>
      </c>
      <c r="S22102" s="146" t="s">
        <v>111</v>
      </c>
    </row>
    <row r="22103" spans="1:19" ht="11.25" thickBot="1" x14ac:dyDescent="0.2">
      <c r="A22103" s="107">
        <v>1</v>
      </c>
      <c r="B22103" s="132">
        <v>0.61738425925925922</v>
      </c>
      <c r="C22103" s="141" t="s">
        <v>14500</v>
      </c>
      <c r="D22103" s="141" t="s">
        <v>14500</v>
      </c>
      <c r="E22103" s="108">
        <v>3.0000000000000001E-3</v>
      </c>
      <c r="F22103" s="108">
        <v>3.7999999999999999E-2</v>
      </c>
      <c r="G22103" s="108">
        <v>0.373</v>
      </c>
      <c r="H22103" s="108">
        <v>0.01</v>
      </c>
      <c r="I22103" s="108">
        <v>-0.02</v>
      </c>
      <c r="J22103" s="108">
        <v>7.0999999999999994E-2</v>
      </c>
      <c r="K22103" s="108">
        <v>-1.339</v>
      </c>
      <c r="L22103" s="133">
        <v>0.61119999999999997</v>
      </c>
      <c r="M22103" s="108">
        <v>1.7000000000000001E-2</v>
      </c>
      <c r="N22103" s="108">
        <v>0</v>
      </c>
      <c r="O22103" s="108">
        <v>2E-3</v>
      </c>
      <c r="P22103" s="108">
        <v>0.158</v>
      </c>
      <c r="Q22103" s="108">
        <v>1.4359999999999999</v>
      </c>
      <c r="R22103" s="108">
        <v>3.0000000000000001E-3</v>
      </c>
      <c r="S22103" s="108">
        <v>5.0999999999999997E-2</v>
      </c>
    </row>
    <row r="22104" spans="1:19" ht="11.25" thickBot="1" x14ac:dyDescent="0.2">
      <c r="A22104" s="112"/>
    </row>
    <row r="22105" spans="1:19" ht="11.25" thickBot="1" x14ac:dyDescent="0.2">
      <c r="A22105" s="135" t="s">
        <v>362</v>
      </c>
      <c r="B22105" s="112"/>
      <c r="C22105" s="141" t="s">
        <v>14501</v>
      </c>
      <c r="D22105" s="141" t="s">
        <v>14501</v>
      </c>
      <c r="E22105" s="136">
        <v>3.0000000000000001E-3</v>
      </c>
      <c r="F22105" s="136">
        <v>3.7999999999999999E-2</v>
      </c>
      <c r="G22105" s="136">
        <v>0.373</v>
      </c>
      <c r="H22105" s="136">
        <v>0.01</v>
      </c>
      <c r="I22105" s="136">
        <v>-0.02</v>
      </c>
      <c r="J22105" s="136">
        <v>7.0999999999999994E-2</v>
      </c>
      <c r="K22105" s="136">
        <v>-1.339</v>
      </c>
      <c r="L22105" s="137">
        <v>0.61119999999999997</v>
      </c>
      <c r="M22105" s="136">
        <v>1.7000000000000001E-2</v>
      </c>
      <c r="N22105" s="136">
        <v>0</v>
      </c>
      <c r="O22105" s="136">
        <v>2E-3</v>
      </c>
      <c r="P22105" s="136">
        <v>0.158</v>
      </c>
      <c r="Q22105" s="136">
        <v>1.4359999999999999</v>
      </c>
      <c r="R22105" s="136">
        <v>3.0000000000000001E-3</v>
      </c>
      <c r="S22105" s="136">
        <v>5.0999999999999997E-2</v>
      </c>
    </row>
    <row r="22106" spans="1:19" ht="11.25" thickBot="1" x14ac:dyDescent="0.2">
      <c r="A22106" s="112"/>
    </row>
    <row r="22107" spans="1:19" ht="11.25" thickBot="1" x14ac:dyDescent="0.2">
      <c r="A22107" s="138" t="s">
        <v>364</v>
      </c>
      <c r="B22107" s="112"/>
      <c r="C22107" s="141" t="s">
        <v>14501</v>
      </c>
      <c r="D22107" s="141" t="s">
        <v>14501</v>
      </c>
      <c r="E22107" s="136">
        <v>0</v>
      </c>
      <c r="F22107" s="136">
        <v>0</v>
      </c>
      <c r="G22107" s="136">
        <v>0</v>
      </c>
      <c r="H22107" s="136">
        <v>0</v>
      </c>
      <c r="I22107" s="136">
        <v>0</v>
      </c>
      <c r="J22107" s="136">
        <v>0</v>
      </c>
      <c r="K22107" s="136">
        <v>0</v>
      </c>
      <c r="L22107" s="140" t="s">
        <v>3713</v>
      </c>
      <c r="M22107" s="136">
        <v>0</v>
      </c>
      <c r="N22107" s="136">
        <v>0</v>
      </c>
      <c r="O22107" s="136">
        <v>0</v>
      </c>
      <c r="P22107" s="136">
        <v>0</v>
      </c>
      <c r="Q22107" s="136">
        <v>0</v>
      </c>
      <c r="R22107" s="136">
        <v>0</v>
      </c>
      <c r="S22107" s="136">
        <v>0</v>
      </c>
    </row>
    <row r="22108" spans="1:19" ht="11.25" thickBot="1" x14ac:dyDescent="0.2">
      <c r="A22108" s="112"/>
    </row>
    <row r="22109" spans="1:19" ht="11.25" thickBot="1" x14ac:dyDescent="0.2">
      <c r="A22109" s="139" t="s">
        <v>366</v>
      </c>
      <c r="B22109" s="112"/>
      <c r="C22109" s="141" t="s">
        <v>14501</v>
      </c>
      <c r="D22109" s="141" t="s">
        <v>14501</v>
      </c>
      <c r="E22109" s="136">
        <v>0</v>
      </c>
      <c r="F22109" s="136">
        <v>0</v>
      </c>
      <c r="G22109" s="136">
        <v>0</v>
      </c>
      <c r="H22109" s="136">
        <v>0</v>
      </c>
      <c r="I22109" s="136">
        <v>0</v>
      </c>
      <c r="J22109" s="136">
        <v>0</v>
      </c>
      <c r="K22109" s="136">
        <v>0</v>
      </c>
      <c r="L22109" s="140" t="s">
        <v>3713</v>
      </c>
      <c r="M22109" s="136">
        <v>0</v>
      </c>
      <c r="N22109" s="136">
        <v>0</v>
      </c>
      <c r="O22109" s="136">
        <v>0</v>
      </c>
      <c r="P22109" s="136">
        <v>0</v>
      </c>
      <c r="Q22109" s="136">
        <v>0</v>
      </c>
      <c r="R22109" s="136">
        <v>0</v>
      </c>
      <c r="S22109" s="136">
        <v>0</v>
      </c>
    </row>
    <row r="22110" spans="1:19" ht="11.25" thickBot="1" x14ac:dyDescent="0.2">
      <c r="A22110" s="112"/>
    </row>
    <row r="22111" spans="1:19" ht="11.25" thickBot="1" x14ac:dyDescent="0.2">
      <c r="A22111" s="106" t="s">
        <v>357</v>
      </c>
      <c r="B22111" s="106" t="s">
        <v>358</v>
      </c>
      <c r="C22111" s="146" t="s">
        <v>16</v>
      </c>
      <c r="D22111" s="146" t="s">
        <v>14502</v>
      </c>
      <c r="E22111" s="146" t="s">
        <v>14503</v>
      </c>
      <c r="F22111" s="146" t="s">
        <v>20</v>
      </c>
      <c r="G22111" s="146" t="s">
        <v>21</v>
      </c>
      <c r="H22111" s="146" t="s">
        <v>22</v>
      </c>
      <c r="I22111" s="146" t="s">
        <v>23</v>
      </c>
      <c r="J22111" s="146" t="s">
        <v>24</v>
      </c>
      <c r="K22111" s="146" t="s">
        <v>26</v>
      </c>
      <c r="L22111" s="146" t="s">
        <v>14504</v>
      </c>
      <c r="M22111" s="146" t="s">
        <v>27</v>
      </c>
      <c r="N22111" s="146" t="s">
        <v>28</v>
      </c>
      <c r="O22111" s="146" t="s">
        <v>29</v>
      </c>
      <c r="P22111" s="146" t="s">
        <v>30</v>
      </c>
      <c r="Q22111" s="146" t="s">
        <v>14505</v>
      </c>
      <c r="R22111" s="146" t="s">
        <v>32</v>
      </c>
      <c r="S22111" s="146" t="s">
        <v>33</v>
      </c>
    </row>
    <row r="22112" spans="1:19" ht="11.25" thickBot="1" x14ac:dyDescent="0.2">
      <c r="A22112" s="112"/>
      <c r="B22112" s="112"/>
      <c r="C22112" s="146" t="s">
        <v>111</v>
      </c>
      <c r="D22112" s="146" t="s">
        <v>111</v>
      </c>
      <c r="E22112" s="146" t="s">
        <v>111</v>
      </c>
      <c r="F22112" s="146" t="s">
        <v>111</v>
      </c>
      <c r="G22112" s="146" t="s">
        <v>111</v>
      </c>
      <c r="H22112" s="146" t="s">
        <v>111</v>
      </c>
      <c r="I22112" s="146" t="s">
        <v>111</v>
      </c>
      <c r="J22112" s="146" t="s">
        <v>111</v>
      </c>
      <c r="K22112" s="146" t="s">
        <v>111</v>
      </c>
      <c r="L22112" s="146" t="s">
        <v>111</v>
      </c>
      <c r="M22112" s="146" t="s">
        <v>111</v>
      </c>
      <c r="N22112" s="146" t="s">
        <v>111</v>
      </c>
      <c r="O22112" s="146" t="s">
        <v>111</v>
      </c>
      <c r="P22112" s="146" t="s">
        <v>111</v>
      </c>
      <c r="Q22112" s="146" t="s">
        <v>111</v>
      </c>
      <c r="R22112" s="146" t="s">
        <v>111</v>
      </c>
      <c r="S22112" s="146" t="s">
        <v>111</v>
      </c>
    </row>
    <row r="22113" spans="1:19" ht="11.25" thickBot="1" x14ac:dyDescent="0.2">
      <c r="A22113" s="107">
        <v>1</v>
      </c>
      <c r="B22113" s="132">
        <v>0.61738425925925922</v>
      </c>
      <c r="C22113" s="108">
        <v>0.372</v>
      </c>
      <c r="D22113" s="108">
        <v>0.124</v>
      </c>
      <c r="E22113" s="141" t="s">
        <v>14500</v>
      </c>
      <c r="F22113" s="133">
        <v>0.50287000000000004</v>
      </c>
      <c r="G22113" s="141" t="s">
        <v>14512</v>
      </c>
      <c r="H22113" s="141" t="s">
        <v>14513</v>
      </c>
      <c r="I22113" s="108">
        <v>7.9000000000000001E-2</v>
      </c>
      <c r="J22113" s="108">
        <v>0.31</v>
      </c>
      <c r="K22113" s="133">
        <v>0.51885000000000003</v>
      </c>
      <c r="L22113" s="108">
        <v>7.0000000000000001E-3</v>
      </c>
      <c r="M22113" s="108">
        <v>2E-3</v>
      </c>
      <c r="N22113" s="108">
        <v>7.0000000000000001E-3</v>
      </c>
      <c r="O22113" s="141" t="s">
        <v>14500</v>
      </c>
      <c r="P22113" s="141" t="s">
        <v>14500</v>
      </c>
      <c r="Q22113" s="108">
        <v>-1.7000000000000001E-2</v>
      </c>
      <c r="R22113" s="108">
        <v>4.0000000000000001E-3</v>
      </c>
      <c r="S22113" s="108">
        <v>1.0999999999999999E-2</v>
      </c>
    </row>
    <row r="22114" spans="1:19" ht="11.25" thickBot="1" x14ac:dyDescent="0.2">
      <c r="A22114" s="112"/>
    </row>
    <row r="22115" spans="1:19" ht="11.25" thickBot="1" x14ac:dyDescent="0.2">
      <c r="A22115" s="135" t="s">
        <v>362</v>
      </c>
      <c r="B22115" s="112"/>
      <c r="C22115" s="136">
        <v>0.372</v>
      </c>
      <c r="D22115" s="136">
        <v>0.124</v>
      </c>
      <c r="E22115" s="141" t="s">
        <v>14501</v>
      </c>
      <c r="F22115" s="137">
        <v>0.50287000000000004</v>
      </c>
      <c r="G22115" s="141" t="s">
        <v>14514</v>
      </c>
      <c r="H22115" s="141" t="s">
        <v>14515</v>
      </c>
      <c r="I22115" s="136">
        <v>7.9000000000000001E-2</v>
      </c>
      <c r="J22115" s="136">
        <v>0.31</v>
      </c>
      <c r="K22115" s="137">
        <v>0.51885000000000003</v>
      </c>
      <c r="L22115" s="136">
        <v>7.0000000000000001E-3</v>
      </c>
      <c r="M22115" s="136">
        <v>2E-3</v>
      </c>
      <c r="N22115" s="136">
        <v>7.0000000000000001E-3</v>
      </c>
      <c r="O22115" s="141" t="s">
        <v>14501</v>
      </c>
      <c r="P22115" s="141" t="s">
        <v>14501</v>
      </c>
      <c r="Q22115" s="136">
        <v>-1.7000000000000001E-2</v>
      </c>
      <c r="R22115" s="136">
        <v>4.0000000000000001E-3</v>
      </c>
      <c r="S22115" s="136">
        <v>1.0999999999999999E-2</v>
      </c>
    </row>
    <row r="22116" spans="1:19" ht="11.25" thickBot="1" x14ac:dyDescent="0.2">
      <c r="A22116" s="112"/>
    </row>
    <row r="22117" spans="1:19" ht="11.25" thickBot="1" x14ac:dyDescent="0.2">
      <c r="A22117" s="138" t="s">
        <v>364</v>
      </c>
      <c r="B22117" s="112"/>
      <c r="C22117" s="136">
        <v>0</v>
      </c>
      <c r="D22117" s="136">
        <v>0</v>
      </c>
      <c r="E22117" s="141" t="s">
        <v>14501</v>
      </c>
      <c r="F22117" s="140" t="s">
        <v>3713</v>
      </c>
      <c r="G22117" s="141" t="s">
        <v>14501</v>
      </c>
      <c r="H22117" s="141" t="s">
        <v>14501</v>
      </c>
      <c r="I22117" s="136">
        <v>0</v>
      </c>
      <c r="J22117" s="136">
        <v>0</v>
      </c>
      <c r="K22117" s="140" t="s">
        <v>3713</v>
      </c>
      <c r="L22117" s="136">
        <v>0</v>
      </c>
      <c r="M22117" s="136">
        <v>0</v>
      </c>
      <c r="N22117" s="136">
        <v>0</v>
      </c>
      <c r="O22117" s="141" t="s">
        <v>14501</v>
      </c>
      <c r="P22117" s="141" t="s">
        <v>14501</v>
      </c>
      <c r="Q22117" s="136">
        <v>0</v>
      </c>
      <c r="R22117" s="136">
        <v>0</v>
      </c>
      <c r="S22117" s="136">
        <v>0</v>
      </c>
    </row>
    <row r="22118" spans="1:19" ht="11.25" thickBot="1" x14ac:dyDescent="0.2">
      <c r="A22118" s="112"/>
    </row>
    <row r="22119" spans="1:19" ht="11.25" thickBot="1" x14ac:dyDescent="0.2">
      <c r="A22119" s="139" t="s">
        <v>366</v>
      </c>
      <c r="B22119" s="112"/>
      <c r="C22119" s="136">
        <v>0</v>
      </c>
      <c r="D22119" s="136">
        <v>0</v>
      </c>
      <c r="E22119" s="141" t="s">
        <v>14501</v>
      </c>
      <c r="F22119" s="140" t="s">
        <v>3713</v>
      </c>
      <c r="G22119" s="141" t="s">
        <v>14501</v>
      </c>
      <c r="H22119" s="141" t="s">
        <v>14501</v>
      </c>
      <c r="I22119" s="136">
        <v>0</v>
      </c>
      <c r="J22119" s="136">
        <v>0</v>
      </c>
      <c r="K22119" s="140" t="s">
        <v>3713</v>
      </c>
      <c r="L22119" s="136">
        <v>0</v>
      </c>
      <c r="M22119" s="136">
        <v>0</v>
      </c>
      <c r="N22119" s="136">
        <v>0</v>
      </c>
      <c r="O22119" s="141" t="s">
        <v>14501</v>
      </c>
      <c r="P22119" s="141" t="s">
        <v>14501</v>
      </c>
      <c r="Q22119" s="136">
        <v>0</v>
      </c>
      <c r="R22119" s="136">
        <v>0</v>
      </c>
      <c r="S22119" s="136">
        <v>0</v>
      </c>
    </row>
    <row r="22120" spans="1:19" ht="11.25" thickBot="1" x14ac:dyDescent="0.2">
      <c r="A22120" s="112"/>
    </row>
    <row r="22121" spans="1:19" ht="11.25" thickBot="1" x14ac:dyDescent="0.2">
      <c r="A22121" s="106" t="s">
        <v>357</v>
      </c>
      <c r="B22121" s="106" t="s">
        <v>358</v>
      </c>
      <c r="C22121" s="146" t="s">
        <v>35</v>
      </c>
      <c r="D22121" s="146" t="s">
        <v>36</v>
      </c>
      <c r="E22121" s="146" t="s">
        <v>14506</v>
      </c>
      <c r="F22121" s="146" t="s">
        <v>38</v>
      </c>
      <c r="G22121" s="146" t="s">
        <v>39</v>
      </c>
      <c r="H22121" s="146" t="s">
        <v>41</v>
      </c>
      <c r="I22121" s="146" t="s">
        <v>42</v>
      </c>
      <c r="J22121" s="146" t="s">
        <v>43</v>
      </c>
      <c r="K22121" s="146" t="s">
        <v>44</v>
      </c>
      <c r="L22121" s="146" t="s">
        <v>45</v>
      </c>
      <c r="M22121" s="146" t="s">
        <v>46</v>
      </c>
      <c r="N22121" s="146" t="s">
        <v>47</v>
      </c>
      <c r="O22121" s="146" t="s">
        <v>48</v>
      </c>
      <c r="P22121" s="146" t="s">
        <v>49</v>
      </c>
      <c r="Q22121" s="146" t="s">
        <v>50</v>
      </c>
      <c r="R22121" s="146" t="s">
        <v>51</v>
      </c>
      <c r="S22121" s="146" t="s">
        <v>52</v>
      </c>
    </row>
    <row r="22122" spans="1:19" ht="11.25" thickBot="1" x14ac:dyDescent="0.2">
      <c r="A22122" s="112"/>
      <c r="B22122" s="112"/>
      <c r="C22122" s="146" t="s">
        <v>111</v>
      </c>
      <c r="D22122" s="146" t="s">
        <v>111</v>
      </c>
      <c r="E22122" s="146" t="s">
        <v>111</v>
      </c>
      <c r="F22122" s="146" t="s">
        <v>111</v>
      </c>
      <c r="G22122" s="146" t="s">
        <v>111</v>
      </c>
      <c r="H22122" s="146" t="s">
        <v>111</v>
      </c>
      <c r="I22122" s="146" t="s">
        <v>111</v>
      </c>
      <c r="J22122" s="146" t="s">
        <v>111</v>
      </c>
      <c r="K22122" s="146" t="s">
        <v>111</v>
      </c>
      <c r="L22122" s="146" t="s">
        <v>111</v>
      </c>
      <c r="M22122" s="146" t="s">
        <v>111</v>
      </c>
      <c r="N22122" s="146" t="s">
        <v>111</v>
      </c>
      <c r="O22122" s="146" t="s">
        <v>111</v>
      </c>
      <c r="P22122" s="146" t="s">
        <v>111</v>
      </c>
      <c r="Q22122" s="146" t="s">
        <v>111</v>
      </c>
      <c r="R22122" s="146" t="s">
        <v>111</v>
      </c>
      <c r="S22122" s="146" t="s">
        <v>111</v>
      </c>
    </row>
    <row r="22123" spans="1:19" ht="11.25" thickBot="1" x14ac:dyDescent="0.2">
      <c r="A22123" s="107">
        <v>1</v>
      </c>
      <c r="B22123" s="132">
        <v>0.61738425925925922</v>
      </c>
      <c r="C22123" s="133">
        <v>0.43583</v>
      </c>
      <c r="D22123" s="108">
        <v>1.2E-2</v>
      </c>
      <c r="E22123" s="108">
        <v>5.0000000000000001E-3</v>
      </c>
      <c r="F22123" s="141" t="s">
        <v>14500</v>
      </c>
      <c r="G22123" s="108">
        <v>5.0000000000000001E-3</v>
      </c>
      <c r="H22123" s="108">
        <v>0.45300000000000001</v>
      </c>
      <c r="I22123" s="108">
        <v>2.9000000000000001E-2</v>
      </c>
      <c r="J22123" s="108">
        <v>8.8999999999999996E-2</v>
      </c>
      <c r="K22123" s="108">
        <v>8.9999999999999993E-3</v>
      </c>
      <c r="L22123" s="108">
        <v>2.4E-2</v>
      </c>
      <c r="M22123" s="108">
        <v>7.0000000000000001E-3</v>
      </c>
      <c r="N22123" s="108">
        <v>2E-3</v>
      </c>
      <c r="O22123" s="141" t="s">
        <v>14500</v>
      </c>
      <c r="P22123" s="108">
        <v>3.0000000000000001E-3</v>
      </c>
      <c r="Q22123" s="108">
        <v>2.3E-2</v>
      </c>
      <c r="R22123" s="108">
        <v>4.0000000000000001E-3</v>
      </c>
      <c r="S22123" s="108">
        <v>2.1000000000000001E-2</v>
      </c>
    </row>
    <row r="22124" spans="1:19" ht="11.25" thickBot="1" x14ac:dyDescent="0.2">
      <c r="A22124" s="112"/>
    </row>
    <row r="22125" spans="1:19" ht="11.25" thickBot="1" x14ac:dyDescent="0.2">
      <c r="A22125" s="135" t="s">
        <v>362</v>
      </c>
      <c r="B22125" s="112"/>
      <c r="C22125" s="137">
        <v>0.43583</v>
      </c>
      <c r="D22125" s="136">
        <v>1.2E-2</v>
      </c>
      <c r="E22125" s="136">
        <v>5.0000000000000001E-3</v>
      </c>
      <c r="F22125" s="141" t="s">
        <v>14501</v>
      </c>
      <c r="G22125" s="136">
        <v>5.0000000000000001E-3</v>
      </c>
      <c r="H22125" s="136">
        <v>0.45300000000000001</v>
      </c>
      <c r="I22125" s="136">
        <v>2.9000000000000001E-2</v>
      </c>
      <c r="J22125" s="136">
        <v>8.8999999999999996E-2</v>
      </c>
      <c r="K22125" s="136">
        <v>8.9999999999999993E-3</v>
      </c>
      <c r="L22125" s="136">
        <v>2.4E-2</v>
      </c>
      <c r="M22125" s="136">
        <v>7.0000000000000001E-3</v>
      </c>
      <c r="N22125" s="136">
        <v>2E-3</v>
      </c>
      <c r="O22125" s="141" t="s">
        <v>14501</v>
      </c>
      <c r="P22125" s="136">
        <v>3.0000000000000001E-3</v>
      </c>
      <c r="Q22125" s="136">
        <v>2.3E-2</v>
      </c>
      <c r="R22125" s="136">
        <v>4.0000000000000001E-3</v>
      </c>
      <c r="S22125" s="136">
        <v>2.1000000000000001E-2</v>
      </c>
    </row>
    <row r="22126" spans="1:19" ht="11.25" thickBot="1" x14ac:dyDescent="0.2">
      <c r="A22126" s="112"/>
    </row>
    <row r="22127" spans="1:19" ht="11.25" thickBot="1" x14ac:dyDescent="0.2">
      <c r="A22127" s="138" t="s">
        <v>364</v>
      </c>
      <c r="B22127" s="112"/>
      <c r="C22127" s="140" t="s">
        <v>3713</v>
      </c>
      <c r="D22127" s="136">
        <v>0</v>
      </c>
      <c r="E22127" s="136">
        <v>0</v>
      </c>
      <c r="F22127" s="141" t="s">
        <v>14501</v>
      </c>
      <c r="G22127" s="136">
        <v>0</v>
      </c>
      <c r="H22127" s="136">
        <v>0</v>
      </c>
      <c r="I22127" s="136">
        <v>0</v>
      </c>
      <c r="J22127" s="136">
        <v>0</v>
      </c>
      <c r="K22127" s="136">
        <v>0</v>
      </c>
      <c r="L22127" s="136">
        <v>0</v>
      </c>
      <c r="M22127" s="136">
        <v>0</v>
      </c>
      <c r="N22127" s="136">
        <v>0</v>
      </c>
      <c r="O22127" s="141" t="s">
        <v>14501</v>
      </c>
      <c r="P22127" s="136">
        <v>0</v>
      </c>
      <c r="Q22127" s="136">
        <v>0</v>
      </c>
      <c r="R22127" s="136">
        <v>0</v>
      </c>
      <c r="S22127" s="136">
        <v>0</v>
      </c>
    </row>
    <row r="22128" spans="1:19" ht="11.25" thickBot="1" x14ac:dyDescent="0.2">
      <c r="A22128" s="112"/>
    </row>
    <row r="22129" spans="1:19" ht="11.25" thickBot="1" x14ac:dyDescent="0.2">
      <c r="A22129" s="139" t="s">
        <v>366</v>
      </c>
      <c r="B22129" s="112"/>
      <c r="C22129" s="140" t="s">
        <v>3713</v>
      </c>
      <c r="D22129" s="136">
        <v>0</v>
      </c>
      <c r="E22129" s="136">
        <v>0</v>
      </c>
      <c r="F22129" s="141" t="s">
        <v>14501</v>
      </c>
      <c r="G22129" s="136">
        <v>0</v>
      </c>
      <c r="H22129" s="136">
        <v>0</v>
      </c>
      <c r="I22129" s="136">
        <v>0</v>
      </c>
      <c r="J22129" s="136">
        <v>0</v>
      </c>
      <c r="K22129" s="136">
        <v>0</v>
      </c>
      <c r="L22129" s="136">
        <v>0</v>
      </c>
      <c r="M22129" s="136">
        <v>0</v>
      </c>
      <c r="N22129" s="136">
        <v>0</v>
      </c>
      <c r="O22129" s="141" t="s">
        <v>14501</v>
      </c>
      <c r="P22129" s="136">
        <v>0</v>
      </c>
      <c r="Q22129" s="136">
        <v>0</v>
      </c>
      <c r="R22129" s="136">
        <v>0</v>
      </c>
      <c r="S22129" s="136">
        <v>0</v>
      </c>
    </row>
    <row r="22130" spans="1:19" ht="11.25" thickBot="1" x14ac:dyDescent="0.2">
      <c r="A22130" s="112"/>
    </row>
    <row r="22131" spans="1:19" ht="11.25" thickBot="1" x14ac:dyDescent="0.2">
      <c r="A22131" s="106" t="s">
        <v>357</v>
      </c>
      <c r="B22131" s="106" t="s">
        <v>358</v>
      </c>
      <c r="C22131" s="146" t="s">
        <v>53</v>
      </c>
      <c r="D22131" s="146" t="s">
        <v>54</v>
      </c>
      <c r="E22131" s="146" t="s">
        <v>55</v>
      </c>
      <c r="F22131" s="146" t="s">
        <v>56</v>
      </c>
      <c r="G22131" s="146" t="s">
        <v>14507</v>
      </c>
      <c r="H22131" s="146" t="s">
        <v>57</v>
      </c>
      <c r="I22131" s="146" t="s">
        <v>59</v>
      </c>
      <c r="J22131" s="146" t="s">
        <v>14508</v>
      </c>
      <c r="K22131" s="146" t="s">
        <v>60</v>
      </c>
      <c r="L22131" s="146" t="s">
        <v>61</v>
      </c>
      <c r="M22131" s="146" t="s">
        <v>62</v>
      </c>
      <c r="N22131" s="146" t="s">
        <v>14509</v>
      </c>
      <c r="O22131" s="146" t="s">
        <v>63</v>
      </c>
      <c r="P22131" s="146" t="s">
        <v>64</v>
      </c>
      <c r="Q22131" s="146" t="s">
        <v>66</v>
      </c>
      <c r="R22131" s="146" t="s">
        <v>14510</v>
      </c>
      <c r="S22131" s="146" t="s">
        <v>67</v>
      </c>
    </row>
    <row r="22132" spans="1:19" ht="11.25" thickBot="1" x14ac:dyDescent="0.2">
      <c r="A22132" s="112"/>
      <c r="B22132" s="112"/>
      <c r="C22132" s="146" t="s">
        <v>111</v>
      </c>
      <c r="D22132" s="146" t="s">
        <v>111</v>
      </c>
      <c r="E22132" s="146" t="s">
        <v>111</v>
      </c>
      <c r="F22132" s="146" t="s">
        <v>111</v>
      </c>
      <c r="G22132" s="146" t="s">
        <v>111</v>
      </c>
      <c r="H22132" s="146" t="s">
        <v>111</v>
      </c>
      <c r="I22132" s="146" t="s">
        <v>111</v>
      </c>
      <c r="J22132" s="146" t="s">
        <v>111</v>
      </c>
      <c r="K22132" s="146" t="s">
        <v>111</v>
      </c>
      <c r="L22132" s="146" t="s">
        <v>111</v>
      </c>
      <c r="M22132" s="146" t="s">
        <v>111</v>
      </c>
      <c r="N22132" s="146" t="s">
        <v>111</v>
      </c>
      <c r="O22132" s="146" t="s">
        <v>111</v>
      </c>
      <c r="P22132" s="146" t="s">
        <v>111</v>
      </c>
      <c r="Q22132" s="146" t="s">
        <v>111</v>
      </c>
      <c r="R22132" s="146" t="s">
        <v>111</v>
      </c>
      <c r="S22132" s="146" t="s">
        <v>111</v>
      </c>
    </row>
    <row r="22133" spans="1:19" ht="11.25" thickBot="1" x14ac:dyDescent="0.2">
      <c r="A22133" s="107">
        <v>1</v>
      </c>
      <c r="B22133" s="132">
        <v>0.61738425925925922</v>
      </c>
      <c r="C22133" s="108">
        <v>1E-3</v>
      </c>
      <c r="D22133" s="108">
        <v>1.2E-2</v>
      </c>
      <c r="E22133" s="141" t="s">
        <v>14500</v>
      </c>
      <c r="F22133" s="108">
        <v>1.2999999999999999E-2</v>
      </c>
      <c r="G22133" s="141" t="s">
        <v>14500</v>
      </c>
      <c r="H22133" s="108">
        <v>2.5999999999999999E-2</v>
      </c>
      <c r="I22133" s="108">
        <v>5.8999999999999997E-2</v>
      </c>
      <c r="J22133" s="141" t="s">
        <v>14518</v>
      </c>
      <c r="K22133" s="141" t="s">
        <v>14500</v>
      </c>
      <c r="L22133" s="141" t="s">
        <v>14500</v>
      </c>
      <c r="M22133" s="108">
        <v>1.6E-2</v>
      </c>
      <c r="N22133" s="108">
        <v>0.03</v>
      </c>
      <c r="O22133" s="108">
        <v>2E-3</v>
      </c>
      <c r="P22133" s="108">
        <v>0.42</v>
      </c>
      <c r="Q22133" s="133">
        <v>0.36728</v>
      </c>
      <c r="R22133" s="141" t="s">
        <v>14500</v>
      </c>
      <c r="S22133" s="108">
        <v>1.7000000000000001E-2</v>
      </c>
    </row>
    <row r="22134" spans="1:19" ht="11.25" thickBot="1" x14ac:dyDescent="0.2">
      <c r="A22134" s="112"/>
    </row>
    <row r="22135" spans="1:19" ht="11.25" thickBot="1" x14ac:dyDescent="0.2">
      <c r="A22135" s="135" t="s">
        <v>362</v>
      </c>
      <c r="B22135" s="112"/>
      <c r="C22135" s="136">
        <v>1E-3</v>
      </c>
      <c r="D22135" s="136">
        <v>1.2E-2</v>
      </c>
      <c r="E22135" s="141" t="s">
        <v>14501</v>
      </c>
      <c r="F22135" s="136">
        <v>1.2999999999999999E-2</v>
      </c>
      <c r="G22135" s="141" t="s">
        <v>14501</v>
      </c>
      <c r="H22135" s="136">
        <v>2.5999999999999999E-2</v>
      </c>
      <c r="I22135" s="136">
        <v>5.8999999999999997E-2</v>
      </c>
      <c r="J22135" s="141" t="s">
        <v>14520</v>
      </c>
      <c r="K22135" s="141" t="s">
        <v>14501</v>
      </c>
      <c r="L22135" s="141" t="s">
        <v>14501</v>
      </c>
      <c r="M22135" s="136">
        <v>1.6E-2</v>
      </c>
      <c r="N22135" s="136">
        <v>0.03</v>
      </c>
      <c r="O22135" s="136">
        <v>2E-3</v>
      </c>
      <c r="P22135" s="136">
        <v>0.42</v>
      </c>
      <c r="Q22135" s="137">
        <v>0.36728</v>
      </c>
      <c r="R22135" s="141" t="s">
        <v>14501</v>
      </c>
      <c r="S22135" s="136">
        <v>1.7000000000000001E-2</v>
      </c>
    </row>
    <row r="22136" spans="1:19" ht="11.25" thickBot="1" x14ac:dyDescent="0.2">
      <c r="A22136" s="112"/>
    </row>
    <row r="22137" spans="1:19" ht="11.25" thickBot="1" x14ac:dyDescent="0.2">
      <c r="A22137" s="138" t="s">
        <v>364</v>
      </c>
      <c r="B22137" s="112"/>
      <c r="C22137" s="136">
        <v>0</v>
      </c>
      <c r="D22137" s="136">
        <v>0</v>
      </c>
      <c r="E22137" s="141" t="s">
        <v>14501</v>
      </c>
      <c r="F22137" s="136">
        <v>0</v>
      </c>
      <c r="G22137" s="141" t="s">
        <v>14501</v>
      </c>
      <c r="H22137" s="136">
        <v>0</v>
      </c>
      <c r="I22137" s="136">
        <v>0</v>
      </c>
      <c r="J22137" s="141" t="s">
        <v>14501</v>
      </c>
      <c r="K22137" s="141" t="s">
        <v>14501</v>
      </c>
      <c r="L22137" s="141" t="s">
        <v>14501</v>
      </c>
      <c r="M22137" s="136">
        <v>0</v>
      </c>
      <c r="N22137" s="136">
        <v>0</v>
      </c>
      <c r="O22137" s="136">
        <v>0</v>
      </c>
      <c r="P22137" s="136">
        <v>0</v>
      </c>
      <c r="Q22137" s="140" t="s">
        <v>3713</v>
      </c>
      <c r="R22137" s="141" t="s">
        <v>14501</v>
      </c>
      <c r="S22137" s="136">
        <v>0</v>
      </c>
    </row>
    <row r="22138" spans="1:19" ht="11.25" thickBot="1" x14ac:dyDescent="0.2">
      <c r="A22138" s="112"/>
    </row>
    <row r="22139" spans="1:19" ht="11.25" thickBot="1" x14ac:dyDescent="0.2">
      <c r="A22139" s="139" t="s">
        <v>366</v>
      </c>
      <c r="B22139" s="112"/>
      <c r="C22139" s="136">
        <v>0</v>
      </c>
      <c r="D22139" s="136">
        <v>0</v>
      </c>
      <c r="E22139" s="141" t="s">
        <v>14501</v>
      </c>
      <c r="F22139" s="136">
        <v>0</v>
      </c>
      <c r="G22139" s="141" t="s">
        <v>14501</v>
      </c>
      <c r="H22139" s="136">
        <v>0</v>
      </c>
      <c r="I22139" s="136">
        <v>0</v>
      </c>
      <c r="J22139" s="141" t="s">
        <v>14501</v>
      </c>
      <c r="K22139" s="141" t="s">
        <v>14501</v>
      </c>
      <c r="L22139" s="141" t="s">
        <v>14501</v>
      </c>
      <c r="M22139" s="136">
        <v>0</v>
      </c>
      <c r="N22139" s="136">
        <v>0</v>
      </c>
      <c r="O22139" s="136">
        <v>0</v>
      </c>
      <c r="P22139" s="136">
        <v>0</v>
      </c>
      <c r="Q22139" s="140" t="s">
        <v>3713</v>
      </c>
      <c r="R22139" s="141" t="s">
        <v>14501</v>
      </c>
      <c r="S22139" s="136">
        <v>0</v>
      </c>
    </row>
    <row r="22140" spans="1:19" ht="11.25" thickBot="1" x14ac:dyDescent="0.2">
      <c r="A22140" s="112"/>
    </row>
    <row r="22141" spans="1:19" ht="11.25" thickBot="1" x14ac:dyDescent="0.2">
      <c r="A22141" s="106" t="s">
        <v>357</v>
      </c>
      <c r="B22141" s="106" t="s">
        <v>358</v>
      </c>
      <c r="C22141" s="146" t="s">
        <v>68</v>
      </c>
      <c r="D22141" s="146" t="s">
        <v>14511</v>
      </c>
    </row>
    <row r="22142" spans="1:19" ht="11.25" thickBot="1" x14ac:dyDescent="0.2">
      <c r="A22142" s="112"/>
      <c r="B22142" s="112"/>
      <c r="C22142" s="146" t="s">
        <v>111</v>
      </c>
      <c r="D22142" s="146" t="s">
        <v>111</v>
      </c>
    </row>
    <row r="22143" spans="1:19" ht="11.25" thickBot="1" x14ac:dyDescent="0.2">
      <c r="A22143" s="107">
        <v>1</v>
      </c>
      <c r="B22143" s="132">
        <v>0.61738425925925922</v>
      </c>
      <c r="C22143" s="108">
        <v>5.0000000000000001E-3</v>
      </c>
      <c r="D22143" s="141" t="s">
        <v>14500</v>
      </c>
    </row>
    <row r="22144" spans="1:19" ht="11.25" thickBot="1" x14ac:dyDescent="0.2">
      <c r="A22144" s="112"/>
    </row>
    <row r="22145" spans="1:19" ht="11.25" thickBot="1" x14ac:dyDescent="0.2">
      <c r="A22145" s="135" t="s">
        <v>362</v>
      </c>
      <c r="B22145" s="112"/>
      <c r="C22145" s="136">
        <v>5.0000000000000001E-3</v>
      </c>
      <c r="D22145" s="141" t="s">
        <v>14501</v>
      </c>
    </row>
    <row r="22146" spans="1:19" ht="11.25" thickBot="1" x14ac:dyDescent="0.2">
      <c r="A22146" s="112"/>
    </row>
    <row r="22147" spans="1:19" ht="11.25" thickBot="1" x14ac:dyDescent="0.2">
      <c r="A22147" s="138" t="s">
        <v>364</v>
      </c>
      <c r="B22147" s="112"/>
      <c r="C22147" s="136">
        <v>0</v>
      </c>
      <c r="D22147" s="141" t="s">
        <v>14501</v>
      </c>
    </row>
    <row r="22148" spans="1:19" ht="11.25" thickBot="1" x14ac:dyDescent="0.2">
      <c r="A22148" s="112"/>
    </row>
    <row r="22149" spans="1:19" ht="11.25" thickBot="1" x14ac:dyDescent="0.2">
      <c r="A22149" s="139" t="s">
        <v>366</v>
      </c>
      <c r="B22149" s="112"/>
      <c r="C22149" s="136">
        <v>0</v>
      </c>
      <c r="D22149" s="141" t="s">
        <v>14501</v>
      </c>
    </row>
    <row r="22150" spans="1:19" ht="10.5" x14ac:dyDescent="0.15">
      <c r="A22150" s="112"/>
    </row>
    <row r="22151" spans="1:19" x14ac:dyDescent="0.15">
      <c r="A22151" s="129"/>
      <c r="B22151" s="86" t="s">
        <v>2757</v>
      </c>
    </row>
    <row r="22152" spans="1:19" ht="9.75" thickBot="1" x14ac:dyDescent="0.2">
      <c r="A22152" s="81" t="s">
        <v>356</v>
      </c>
    </row>
    <row r="22153" spans="1:19" ht="11.25" thickBot="1" x14ac:dyDescent="0.2">
      <c r="A22153" s="106" t="s">
        <v>357</v>
      </c>
      <c r="B22153" s="106" t="s">
        <v>358</v>
      </c>
      <c r="C22153" s="146" t="s">
        <v>14494</v>
      </c>
      <c r="D22153" s="146" t="s">
        <v>14495</v>
      </c>
      <c r="E22153" s="146" t="s">
        <v>14496</v>
      </c>
      <c r="F22153" s="146" t="s">
        <v>0</v>
      </c>
      <c r="G22153" s="146" t="s">
        <v>1</v>
      </c>
      <c r="H22153" s="146" t="s">
        <v>2</v>
      </c>
      <c r="I22153" s="146" t="s">
        <v>14497</v>
      </c>
      <c r="J22153" s="146" t="s">
        <v>3</v>
      </c>
      <c r="K22153" s="146" t="s">
        <v>14498</v>
      </c>
      <c r="L22153" s="146" t="s">
        <v>7</v>
      </c>
      <c r="M22153" s="146" t="s">
        <v>14499</v>
      </c>
      <c r="N22153" s="146" t="s">
        <v>10</v>
      </c>
      <c r="O22153" s="146" t="s">
        <v>11</v>
      </c>
      <c r="P22153" s="146" t="s">
        <v>12</v>
      </c>
      <c r="Q22153" s="146" t="s">
        <v>13</v>
      </c>
      <c r="R22153" s="146" t="s">
        <v>14</v>
      </c>
      <c r="S22153" s="146" t="s">
        <v>15</v>
      </c>
    </row>
    <row r="22154" spans="1:19" ht="11.25" thickBot="1" x14ac:dyDescent="0.2">
      <c r="A22154" s="112"/>
      <c r="B22154" s="112"/>
      <c r="C22154" s="146" t="s">
        <v>111</v>
      </c>
      <c r="D22154" s="146" t="s">
        <v>111</v>
      </c>
      <c r="E22154" s="146" t="s">
        <v>111</v>
      </c>
      <c r="F22154" s="146" t="s">
        <v>111</v>
      </c>
      <c r="G22154" s="146" t="s">
        <v>111</v>
      </c>
      <c r="H22154" s="146" t="s">
        <v>111</v>
      </c>
      <c r="I22154" s="146" t="s">
        <v>111</v>
      </c>
      <c r="J22154" s="146" t="s">
        <v>111</v>
      </c>
      <c r="K22154" s="146" t="s">
        <v>111</v>
      </c>
      <c r="L22154" s="146" t="s">
        <v>111</v>
      </c>
      <c r="M22154" s="146" t="s">
        <v>111</v>
      </c>
      <c r="N22154" s="146" t="s">
        <v>111</v>
      </c>
      <c r="O22154" s="146" t="s">
        <v>111</v>
      </c>
      <c r="P22154" s="146" t="s">
        <v>111</v>
      </c>
      <c r="Q22154" s="146" t="s">
        <v>111</v>
      </c>
      <c r="R22154" s="146" t="s">
        <v>111</v>
      </c>
      <c r="S22154" s="146" t="s">
        <v>111</v>
      </c>
    </row>
    <row r="22155" spans="1:19" ht="11.25" thickBot="1" x14ac:dyDescent="0.2">
      <c r="A22155" s="135" t="s">
        <v>362</v>
      </c>
      <c r="B22155" s="112"/>
      <c r="C22155" s="147" t="s">
        <v>14568</v>
      </c>
      <c r="D22155" s="147" t="s">
        <v>14568</v>
      </c>
      <c r="E22155" s="147" t="s">
        <v>14568</v>
      </c>
      <c r="F22155" s="147" t="s">
        <v>14568</v>
      </c>
      <c r="G22155" s="147" t="s">
        <v>14568</v>
      </c>
      <c r="H22155" s="147" t="s">
        <v>14568</v>
      </c>
      <c r="I22155" s="147" t="s">
        <v>14568</v>
      </c>
      <c r="J22155" s="147" t="s">
        <v>14568</v>
      </c>
      <c r="K22155" s="147" t="s">
        <v>14568</v>
      </c>
      <c r="L22155" s="147" t="s">
        <v>14568</v>
      </c>
      <c r="M22155" s="147" t="s">
        <v>14568</v>
      </c>
      <c r="N22155" s="147" t="s">
        <v>14568</v>
      </c>
      <c r="O22155" s="147" t="s">
        <v>14568</v>
      </c>
      <c r="P22155" s="147" t="s">
        <v>14568</v>
      </c>
      <c r="Q22155" s="147" t="s">
        <v>14568</v>
      </c>
      <c r="R22155" s="147" t="s">
        <v>14568</v>
      </c>
      <c r="S22155" s="147" t="s">
        <v>14568</v>
      </c>
    </row>
    <row r="22156" spans="1:19" ht="11.25" thickBot="1" x14ac:dyDescent="0.2">
      <c r="A22156" s="112"/>
    </row>
    <row r="22157" spans="1:19" ht="11.25" thickBot="1" x14ac:dyDescent="0.2">
      <c r="A22157" s="138" t="s">
        <v>364</v>
      </c>
      <c r="B22157" s="112"/>
      <c r="C22157" s="147" t="s">
        <v>14568</v>
      </c>
      <c r="D22157" s="147" t="s">
        <v>14568</v>
      </c>
      <c r="E22157" s="147" t="s">
        <v>14568</v>
      </c>
      <c r="F22157" s="147" t="s">
        <v>14568</v>
      </c>
      <c r="G22157" s="147" t="s">
        <v>14568</v>
      </c>
      <c r="H22157" s="147" t="s">
        <v>14568</v>
      </c>
      <c r="I22157" s="147" t="s">
        <v>14568</v>
      </c>
      <c r="J22157" s="147" t="s">
        <v>14568</v>
      </c>
      <c r="K22157" s="147" t="s">
        <v>14568</v>
      </c>
      <c r="L22157" s="147" t="s">
        <v>14568</v>
      </c>
      <c r="M22157" s="147" t="s">
        <v>14568</v>
      </c>
      <c r="N22157" s="147" t="s">
        <v>14568</v>
      </c>
      <c r="O22157" s="147" t="s">
        <v>14568</v>
      </c>
      <c r="P22157" s="147" t="s">
        <v>14568</v>
      </c>
      <c r="Q22157" s="147" t="s">
        <v>14568</v>
      </c>
      <c r="R22157" s="147" t="s">
        <v>14568</v>
      </c>
      <c r="S22157" s="147" t="s">
        <v>14568</v>
      </c>
    </row>
    <row r="22158" spans="1:19" ht="11.25" thickBot="1" x14ac:dyDescent="0.2">
      <c r="A22158" s="112"/>
    </row>
    <row r="22159" spans="1:19" ht="11.25" thickBot="1" x14ac:dyDescent="0.2">
      <c r="A22159" s="139" t="s">
        <v>366</v>
      </c>
      <c r="B22159" s="112"/>
      <c r="C22159" s="147" t="s">
        <v>14568</v>
      </c>
      <c r="D22159" s="147" t="s">
        <v>14568</v>
      </c>
      <c r="E22159" s="147" t="s">
        <v>14568</v>
      </c>
      <c r="F22159" s="147" t="s">
        <v>14568</v>
      </c>
      <c r="G22159" s="147" t="s">
        <v>14568</v>
      </c>
      <c r="H22159" s="147" t="s">
        <v>14568</v>
      </c>
      <c r="I22159" s="147" t="s">
        <v>14568</v>
      </c>
      <c r="J22159" s="147" t="s">
        <v>14568</v>
      </c>
      <c r="K22159" s="147" t="s">
        <v>14568</v>
      </c>
      <c r="L22159" s="147" t="s">
        <v>14568</v>
      </c>
      <c r="M22159" s="147" t="s">
        <v>14568</v>
      </c>
      <c r="N22159" s="147" t="s">
        <v>14568</v>
      </c>
      <c r="O22159" s="147" t="s">
        <v>14568</v>
      </c>
      <c r="P22159" s="147" t="s">
        <v>14568</v>
      </c>
      <c r="Q22159" s="147" t="s">
        <v>14568</v>
      </c>
      <c r="R22159" s="147" t="s">
        <v>14568</v>
      </c>
      <c r="S22159" s="147" t="s">
        <v>14568</v>
      </c>
    </row>
    <row r="22160" spans="1:19" ht="11.25" thickBot="1" x14ac:dyDescent="0.2">
      <c r="A22160" s="112"/>
    </row>
    <row r="22161" spans="1:19" ht="11.25" thickBot="1" x14ac:dyDescent="0.2">
      <c r="A22161" s="106" t="s">
        <v>357</v>
      </c>
      <c r="B22161" s="106" t="s">
        <v>358</v>
      </c>
      <c r="C22161" s="146" t="s">
        <v>16</v>
      </c>
      <c r="D22161" s="146" t="s">
        <v>14502</v>
      </c>
      <c r="E22161" s="146" t="s">
        <v>14503</v>
      </c>
      <c r="F22161" s="146" t="s">
        <v>20</v>
      </c>
      <c r="G22161" s="146" t="s">
        <v>21</v>
      </c>
      <c r="H22161" s="146" t="s">
        <v>22</v>
      </c>
      <c r="I22161" s="146" t="s">
        <v>23</v>
      </c>
      <c r="J22161" s="146" t="s">
        <v>24</v>
      </c>
      <c r="K22161" s="146" t="s">
        <v>26</v>
      </c>
      <c r="L22161" s="146" t="s">
        <v>14504</v>
      </c>
      <c r="M22161" s="146" t="s">
        <v>27</v>
      </c>
      <c r="N22161" s="146" t="s">
        <v>28</v>
      </c>
      <c r="O22161" s="146" t="s">
        <v>29</v>
      </c>
      <c r="P22161" s="146" t="s">
        <v>30</v>
      </c>
      <c r="Q22161" s="146" t="s">
        <v>14505</v>
      </c>
      <c r="R22161" s="146" t="s">
        <v>32</v>
      </c>
      <c r="S22161" s="146" t="s">
        <v>33</v>
      </c>
    </row>
    <row r="22162" spans="1:19" ht="11.25" thickBot="1" x14ac:dyDescent="0.2">
      <c r="A22162" s="112"/>
      <c r="B22162" s="112"/>
      <c r="C22162" s="146" t="s">
        <v>111</v>
      </c>
      <c r="D22162" s="146" t="s">
        <v>111</v>
      </c>
      <c r="E22162" s="146" t="s">
        <v>111</v>
      </c>
      <c r="F22162" s="146" t="s">
        <v>111</v>
      </c>
      <c r="G22162" s="146" t="s">
        <v>111</v>
      </c>
      <c r="H22162" s="146" t="s">
        <v>111</v>
      </c>
      <c r="I22162" s="146" t="s">
        <v>111</v>
      </c>
      <c r="J22162" s="146" t="s">
        <v>111</v>
      </c>
      <c r="K22162" s="146" t="s">
        <v>111</v>
      </c>
      <c r="L22162" s="146" t="s">
        <v>111</v>
      </c>
      <c r="M22162" s="146" t="s">
        <v>111</v>
      </c>
      <c r="N22162" s="146" t="s">
        <v>111</v>
      </c>
      <c r="O22162" s="146" t="s">
        <v>111</v>
      </c>
      <c r="P22162" s="146" t="s">
        <v>111</v>
      </c>
      <c r="Q22162" s="146" t="s">
        <v>111</v>
      </c>
      <c r="R22162" s="146" t="s">
        <v>111</v>
      </c>
      <c r="S22162" s="146" t="s">
        <v>111</v>
      </c>
    </row>
    <row r="22163" spans="1:19" ht="11.25" thickBot="1" x14ac:dyDescent="0.2">
      <c r="A22163" s="135" t="s">
        <v>362</v>
      </c>
      <c r="B22163" s="112"/>
      <c r="C22163" s="147" t="s">
        <v>14568</v>
      </c>
      <c r="D22163" s="147" t="s">
        <v>14568</v>
      </c>
      <c r="E22163" s="147" t="s">
        <v>14568</v>
      </c>
      <c r="F22163" s="147" t="s">
        <v>14568</v>
      </c>
      <c r="G22163" s="147" t="s">
        <v>14568</v>
      </c>
      <c r="H22163" s="147" t="s">
        <v>14568</v>
      </c>
      <c r="I22163" s="147" t="s">
        <v>14568</v>
      </c>
      <c r="J22163" s="147" t="s">
        <v>14568</v>
      </c>
      <c r="K22163" s="147" t="s">
        <v>14568</v>
      </c>
      <c r="L22163" s="147" t="s">
        <v>14568</v>
      </c>
      <c r="M22163" s="147" t="s">
        <v>14568</v>
      </c>
      <c r="N22163" s="147" t="s">
        <v>14568</v>
      </c>
      <c r="O22163" s="147" t="s">
        <v>14568</v>
      </c>
      <c r="P22163" s="147" t="s">
        <v>14568</v>
      </c>
      <c r="Q22163" s="147" t="s">
        <v>14568</v>
      </c>
      <c r="R22163" s="147" t="s">
        <v>14568</v>
      </c>
      <c r="S22163" s="147" t="s">
        <v>14568</v>
      </c>
    </row>
    <row r="22164" spans="1:19" ht="11.25" thickBot="1" x14ac:dyDescent="0.2">
      <c r="A22164" s="112"/>
    </row>
    <row r="22165" spans="1:19" ht="11.25" thickBot="1" x14ac:dyDescent="0.2">
      <c r="A22165" s="138" t="s">
        <v>364</v>
      </c>
      <c r="B22165" s="112"/>
      <c r="C22165" s="147" t="s">
        <v>14568</v>
      </c>
      <c r="D22165" s="147" t="s">
        <v>14568</v>
      </c>
      <c r="E22165" s="147" t="s">
        <v>14568</v>
      </c>
      <c r="F22165" s="147" t="s">
        <v>14568</v>
      </c>
      <c r="G22165" s="147" t="s">
        <v>14568</v>
      </c>
      <c r="H22165" s="147" t="s">
        <v>14568</v>
      </c>
      <c r="I22165" s="147" t="s">
        <v>14568</v>
      </c>
      <c r="J22165" s="147" t="s">
        <v>14568</v>
      </c>
      <c r="K22165" s="147" t="s">
        <v>14568</v>
      </c>
      <c r="L22165" s="147" t="s">
        <v>14568</v>
      </c>
      <c r="M22165" s="147" t="s">
        <v>14568</v>
      </c>
      <c r="N22165" s="147" t="s">
        <v>14568</v>
      </c>
      <c r="O22165" s="147" t="s">
        <v>14568</v>
      </c>
      <c r="P22165" s="147" t="s">
        <v>14568</v>
      </c>
      <c r="Q22165" s="147" t="s">
        <v>14568</v>
      </c>
      <c r="R22165" s="147" t="s">
        <v>14568</v>
      </c>
      <c r="S22165" s="147" t="s">
        <v>14568</v>
      </c>
    </row>
    <row r="22166" spans="1:19" ht="11.25" thickBot="1" x14ac:dyDescent="0.2">
      <c r="A22166" s="112"/>
    </row>
    <row r="22167" spans="1:19" ht="11.25" thickBot="1" x14ac:dyDescent="0.2">
      <c r="A22167" s="139" t="s">
        <v>366</v>
      </c>
      <c r="B22167" s="112"/>
      <c r="C22167" s="147" t="s">
        <v>14568</v>
      </c>
      <c r="D22167" s="147" t="s">
        <v>14568</v>
      </c>
      <c r="E22167" s="147" t="s">
        <v>14568</v>
      </c>
      <c r="F22167" s="147" t="s">
        <v>14568</v>
      </c>
      <c r="G22167" s="147" t="s">
        <v>14568</v>
      </c>
      <c r="H22167" s="147" t="s">
        <v>14568</v>
      </c>
      <c r="I22167" s="147" t="s">
        <v>14568</v>
      </c>
      <c r="J22167" s="147" t="s">
        <v>14568</v>
      </c>
      <c r="K22167" s="147" t="s">
        <v>14568</v>
      </c>
      <c r="L22167" s="147" t="s">
        <v>14568</v>
      </c>
      <c r="M22167" s="147" t="s">
        <v>14568</v>
      </c>
      <c r="N22167" s="147" t="s">
        <v>14568</v>
      </c>
      <c r="O22167" s="147" t="s">
        <v>14568</v>
      </c>
      <c r="P22167" s="147" t="s">
        <v>14568</v>
      </c>
      <c r="Q22167" s="147" t="s">
        <v>14568</v>
      </c>
      <c r="R22167" s="147" t="s">
        <v>14568</v>
      </c>
      <c r="S22167" s="147" t="s">
        <v>14568</v>
      </c>
    </row>
    <row r="22168" spans="1:19" ht="11.25" thickBot="1" x14ac:dyDescent="0.2">
      <c r="A22168" s="112"/>
    </row>
    <row r="22169" spans="1:19" ht="11.25" thickBot="1" x14ac:dyDescent="0.2">
      <c r="A22169" s="106" t="s">
        <v>357</v>
      </c>
      <c r="B22169" s="106" t="s">
        <v>358</v>
      </c>
      <c r="C22169" s="146" t="s">
        <v>35</v>
      </c>
      <c r="D22169" s="146" t="s">
        <v>36</v>
      </c>
      <c r="E22169" s="146" t="s">
        <v>14506</v>
      </c>
      <c r="F22169" s="146" t="s">
        <v>38</v>
      </c>
      <c r="G22169" s="146" t="s">
        <v>39</v>
      </c>
      <c r="H22169" s="146" t="s">
        <v>41</v>
      </c>
      <c r="I22169" s="146" t="s">
        <v>42</v>
      </c>
      <c r="J22169" s="146" t="s">
        <v>43</v>
      </c>
      <c r="K22169" s="146" t="s">
        <v>44</v>
      </c>
      <c r="L22169" s="146" t="s">
        <v>45</v>
      </c>
      <c r="M22169" s="146" t="s">
        <v>46</v>
      </c>
      <c r="N22169" s="146" t="s">
        <v>47</v>
      </c>
      <c r="O22169" s="146" t="s">
        <v>48</v>
      </c>
      <c r="P22169" s="146" t="s">
        <v>49</v>
      </c>
      <c r="Q22169" s="146" t="s">
        <v>50</v>
      </c>
      <c r="R22169" s="146" t="s">
        <v>51</v>
      </c>
      <c r="S22169" s="146" t="s">
        <v>52</v>
      </c>
    </row>
    <row r="22170" spans="1:19" ht="11.25" thickBot="1" x14ac:dyDescent="0.2">
      <c r="A22170" s="112"/>
      <c r="B22170" s="112"/>
      <c r="C22170" s="146" t="s">
        <v>111</v>
      </c>
      <c r="D22170" s="146" t="s">
        <v>111</v>
      </c>
      <c r="E22170" s="146" t="s">
        <v>111</v>
      </c>
      <c r="F22170" s="146" t="s">
        <v>111</v>
      </c>
      <c r="G22170" s="146" t="s">
        <v>111</v>
      </c>
      <c r="H22170" s="146" t="s">
        <v>111</v>
      </c>
      <c r="I22170" s="146" t="s">
        <v>111</v>
      </c>
      <c r="J22170" s="146" t="s">
        <v>111</v>
      </c>
      <c r="K22170" s="146" t="s">
        <v>111</v>
      </c>
      <c r="L22170" s="146" t="s">
        <v>111</v>
      </c>
      <c r="M22170" s="146" t="s">
        <v>111</v>
      </c>
      <c r="N22170" s="146" t="s">
        <v>111</v>
      </c>
      <c r="O22170" s="146" t="s">
        <v>111</v>
      </c>
      <c r="P22170" s="146" t="s">
        <v>111</v>
      </c>
      <c r="Q22170" s="146" t="s">
        <v>111</v>
      </c>
      <c r="R22170" s="146" t="s">
        <v>111</v>
      </c>
      <c r="S22170" s="146" t="s">
        <v>111</v>
      </c>
    </row>
    <row r="22171" spans="1:19" ht="11.25" thickBot="1" x14ac:dyDescent="0.2">
      <c r="A22171" s="135" t="s">
        <v>362</v>
      </c>
      <c r="B22171" s="112"/>
      <c r="C22171" s="147" t="s">
        <v>14568</v>
      </c>
      <c r="D22171" s="147" t="s">
        <v>14568</v>
      </c>
      <c r="E22171" s="147" t="s">
        <v>14568</v>
      </c>
      <c r="F22171" s="147" t="s">
        <v>14568</v>
      </c>
      <c r="G22171" s="147" t="s">
        <v>14568</v>
      </c>
      <c r="H22171" s="147" t="s">
        <v>14568</v>
      </c>
      <c r="I22171" s="147" t="s">
        <v>14568</v>
      </c>
      <c r="J22171" s="147" t="s">
        <v>14568</v>
      </c>
      <c r="K22171" s="147" t="s">
        <v>14568</v>
      </c>
      <c r="L22171" s="147" t="s">
        <v>14568</v>
      </c>
      <c r="M22171" s="147" t="s">
        <v>14568</v>
      </c>
      <c r="N22171" s="147" t="s">
        <v>14568</v>
      </c>
      <c r="O22171" s="147" t="s">
        <v>14568</v>
      </c>
      <c r="P22171" s="147" t="s">
        <v>14568</v>
      </c>
      <c r="Q22171" s="147" t="s">
        <v>14568</v>
      </c>
      <c r="R22171" s="147" t="s">
        <v>14568</v>
      </c>
      <c r="S22171" s="147" t="s">
        <v>14568</v>
      </c>
    </row>
    <row r="22172" spans="1:19" ht="11.25" thickBot="1" x14ac:dyDescent="0.2">
      <c r="A22172" s="112"/>
    </row>
    <row r="22173" spans="1:19" ht="11.25" thickBot="1" x14ac:dyDescent="0.2">
      <c r="A22173" s="138" t="s">
        <v>364</v>
      </c>
      <c r="B22173" s="112"/>
      <c r="C22173" s="147" t="s">
        <v>14568</v>
      </c>
      <c r="D22173" s="147" t="s">
        <v>14568</v>
      </c>
      <c r="E22173" s="147" t="s">
        <v>14568</v>
      </c>
      <c r="F22173" s="147" t="s">
        <v>14568</v>
      </c>
      <c r="G22173" s="147" t="s">
        <v>14568</v>
      </c>
      <c r="H22173" s="147" t="s">
        <v>14568</v>
      </c>
      <c r="I22173" s="147" t="s">
        <v>14568</v>
      </c>
      <c r="J22173" s="147" t="s">
        <v>14568</v>
      </c>
      <c r="K22173" s="147" t="s">
        <v>14568</v>
      </c>
      <c r="L22173" s="147" t="s">
        <v>14568</v>
      </c>
      <c r="M22173" s="147" t="s">
        <v>14568</v>
      </c>
      <c r="N22173" s="147" t="s">
        <v>14568</v>
      </c>
      <c r="O22173" s="147" t="s">
        <v>14568</v>
      </c>
      <c r="P22173" s="147" t="s">
        <v>14568</v>
      </c>
      <c r="Q22173" s="147" t="s">
        <v>14568</v>
      </c>
      <c r="R22173" s="147" t="s">
        <v>14568</v>
      </c>
      <c r="S22173" s="147" t="s">
        <v>14568</v>
      </c>
    </row>
    <row r="22174" spans="1:19" ht="11.25" thickBot="1" x14ac:dyDescent="0.2">
      <c r="A22174" s="112"/>
    </row>
    <row r="22175" spans="1:19" ht="11.25" thickBot="1" x14ac:dyDescent="0.2">
      <c r="A22175" s="139" t="s">
        <v>366</v>
      </c>
      <c r="B22175" s="112"/>
      <c r="C22175" s="147" t="s">
        <v>14568</v>
      </c>
      <c r="D22175" s="147" t="s">
        <v>14568</v>
      </c>
      <c r="E22175" s="147" t="s">
        <v>14568</v>
      </c>
      <c r="F22175" s="147" t="s">
        <v>14568</v>
      </c>
      <c r="G22175" s="147" t="s">
        <v>14568</v>
      </c>
      <c r="H22175" s="147" t="s">
        <v>14568</v>
      </c>
      <c r="I22175" s="147" t="s">
        <v>14568</v>
      </c>
      <c r="J22175" s="147" t="s">
        <v>14568</v>
      </c>
      <c r="K22175" s="147" t="s">
        <v>14568</v>
      </c>
      <c r="L22175" s="147" t="s">
        <v>14568</v>
      </c>
      <c r="M22175" s="147" t="s">
        <v>14568</v>
      </c>
      <c r="N22175" s="147" t="s">
        <v>14568</v>
      </c>
      <c r="O22175" s="147" t="s">
        <v>14568</v>
      </c>
      <c r="P22175" s="147" t="s">
        <v>14568</v>
      </c>
      <c r="Q22175" s="147" t="s">
        <v>14568</v>
      </c>
      <c r="R22175" s="147" t="s">
        <v>14568</v>
      </c>
      <c r="S22175" s="147" t="s">
        <v>14568</v>
      </c>
    </row>
    <row r="22176" spans="1:19" ht="11.25" thickBot="1" x14ac:dyDescent="0.2">
      <c r="A22176" s="112"/>
    </row>
    <row r="22177" spans="1:19" ht="11.25" thickBot="1" x14ac:dyDescent="0.2">
      <c r="A22177" s="106" t="s">
        <v>357</v>
      </c>
      <c r="B22177" s="106" t="s">
        <v>358</v>
      </c>
      <c r="C22177" s="146" t="s">
        <v>53</v>
      </c>
      <c r="D22177" s="146" t="s">
        <v>54</v>
      </c>
      <c r="E22177" s="146" t="s">
        <v>55</v>
      </c>
      <c r="F22177" s="146" t="s">
        <v>56</v>
      </c>
      <c r="G22177" s="146" t="s">
        <v>14507</v>
      </c>
      <c r="H22177" s="146" t="s">
        <v>57</v>
      </c>
      <c r="I22177" s="146" t="s">
        <v>59</v>
      </c>
      <c r="J22177" s="146" t="s">
        <v>14508</v>
      </c>
      <c r="K22177" s="146" t="s">
        <v>60</v>
      </c>
      <c r="L22177" s="146" t="s">
        <v>61</v>
      </c>
      <c r="M22177" s="146" t="s">
        <v>62</v>
      </c>
      <c r="N22177" s="146" t="s">
        <v>14509</v>
      </c>
      <c r="O22177" s="146" t="s">
        <v>63</v>
      </c>
      <c r="P22177" s="146" t="s">
        <v>64</v>
      </c>
      <c r="Q22177" s="146" t="s">
        <v>66</v>
      </c>
      <c r="R22177" s="146" t="s">
        <v>14510</v>
      </c>
      <c r="S22177" s="146" t="s">
        <v>67</v>
      </c>
    </row>
    <row r="22178" spans="1:19" ht="11.25" thickBot="1" x14ac:dyDescent="0.2">
      <c r="A22178" s="112"/>
      <c r="B22178" s="112"/>
      <c r="C22178" s="146" t="s">
        <v>111</v>
      </c>
      <c r="D22178" s="146" t="s">
        <v>111</v>
      </c>
      <c r="E22178" s="146" t="s">
        <v>111</v>
      </c>
      <c r="F22178" s="146" t="s">
        <v>111</v>
      </c>
      <c r="G22178" s="146" t="s">
        <v>111</v>
      </c>
      <c r="H22178" s="146" t="s">
        <v>111</v>
      </c>
      <c r="I22178" s="146" t="s">
        <v>111</v>
      </c>
      <c r="J22178" s="146" t="s">
        <v>111</v>
      </c>
      <c r="K22178" s="146" t="s">
        <v>111</v>
      </c>
      <c r="L22178" s="146" t="s">
        <v>111</v>
      </c>
      <c r="M22178" s="146" t="s">
        <v>111</v>
      </c>
      <c r="N22178" s="146" t="s">
        <v>111</v>
      </c>
      <c r="O22178" s="146" t="s">
        <v>111</v>
      </c>
      <c r="P22178" s="146" t="s">
        <v>111</v>
      </c>
      <c r="Q22178" s="146" t="s">
        <v>111</v>
      </c>
      <c r="R22178" s="146" t="s">
        <v>111</v>
      </c>
      <c r="S22178" s="146" t="s">
        <v>111</v>
      </c>
    </row>
    <row r="22179" spans="1:19" ht="11.25" thickBot="1" x14ac:dyDescent="0.2">
      <c r="A22179" s="135" t="s">
        <v>362</v>
      </c>
      <c r="B22179" s="112"/>
      <c r="C22179" s="147" t="s">
        <v>14568</v>
      </c>
      <c r="D22179" s="147" t="s">
        <v>14568</v>
      </c>
      <c r="E22179" s="147" t="s">
        <v>14568</v>
      </c>
      <c r="F22179" s="147" t="s">
        <v>14568</v>
      </c>
      <c r="G22179" s="147" t="s">
        <v>14568</v>
      </c>
      <c r="H22179" s="147" t="s">
        <v>14568</v>
      </c>
      <c r="I22179" s="147" t="s">
        <v>14568</v>
      </c>
      <c r="J22179" s="147" t="s">
        <v>14568</v>
      </c>
      <c r="K22179" s="147" t="s">
        <v>14568</v>
      </c>
      <c r="L22179" s="147" t="s">
        <v>14568</v>
      </c>
      <c r="M22179" s="147" t="s">
        <v>14568</v>
      </c>
      <c r="N22179" s="147" t="s">
        <v>14568</v>
      </c>
      <c r="O22179" s="147" t="s">
        <v>14568</v>
      </c>
      <c r="P22179" s="147" t="s">
        <v>14568</v>
      </c>
      <c r="Q22179" s="147" t="s">
        <v>14568</v>
      </c>
      <c r="R22179" s="147" t="s">
        <v>14568</v>
      </c>
      <c r="S22179" s="147" t="s">
        <v>14568</v>
      </c>
    </row>
    <row r="22180" spans="1:19" ht="11.25" thickBot="1" x14ac:dyDescent="0.2">
      <c r="A22180" s="112"/>
    </row>
    <row r="22181" spans="1:19" ht="11.25" thickBot="1" x14ac:dyDescent="0.2">
      <c r="A22181" s="138" t="s">
        <v>364</v>
      </c>
      <c r="B22181" s="112"/>
      <c r="C22181" s="147" t="s">
        <v>14568</v>
      </c>
      <c r="D22181" s="147" t="s">
        <v>14568</v>
      </c>
      <c r="E22181" s="147" t="s">
        <v>14568</v>
      </c>
      <c r="F22181" s="147" t="s">
        <v>14568</v>
      </c>
      <c r="G22181" s="147" t="s">
        <v>14568</v>
      </c>
      <c r="H22181" s="147" t="s">
        <v>14568</v>
      </c>
      <c r="I22181" s="147" t="s">
        <v>14568</v>
      </c>
      <c r="J22181" s="147" t="s">
        <v>14568</v>
      </c>
      <c r="K22181" s="147" t="s">
        <v>14568</v>
      </c>
      <c r="L22181" s="147" t="s">
        <v>14568</v>
      </c>
      <c r="M22181" s="147" t="s">
        <v>14568</v>
      </c>
      <c r="N22181" s="147" t="s">
        <v>14568</v>
      </c>
      <c r="O22181" s="147" t="s">
        <v>14568</v>
      </c>
      <c r="P22181" s="147" t="s">
        <v>14568</v>
      </c>
      <c r="Q22181" s="147" t="s">
        <v>14568</v>
      </c>
      <c r="R22181" s="147" t="s">
        <v>14568</v>
      </c>
      <c r="S22181" s="147" t="s">
        <v>14568</v>
      </c>
    </row>
    <row r="22182" spans="1:19" ht="11.25" thickBot="1" x14ac:dyDescent="0.2">
      <c r="A22182" s="112"/>
    </row>
    <row r="22183" spans="1:19" ht="11.25" thickBot="1" x14ac:dyDescent="0.2">
      <c r="A22183" s="139" t="s">
        <v>366</v>
      </c>
      <c r="B22183" s="112"/>
      <c r="C22183" s="147" t="s">
        <v>14568</v>
      </c>
      <c r="D22183" s="147" t="s">
        <v>14568</v>
      </c>
      <c r="E22183" s="147" t="s">
        <v>14568</v>
      </c>
      <c r="F22183" s="147" t="s">
        <v>14568</v>
      </c>
      <c r="G22183" s="147" t="s">
        <v>14568</v>
      </c>
      <c r="H22183" s="147" t="s">
        <v>14568</v>
      </c>
      <c r="I22183" s="147" t="s">
        <v>14568</v>
      </c>
      <c r="J22183" s="147" t="s">
        <v>14568</v>
      </c>
      <c r="K22183" s="147" t="s">
        <v>14568</v>
      </c>
      <c r="L22183" s="147" t="s">
        <v>14568</v>
      </c>
      <c r="M22183" s="147" t="s">
        <v>14568</v>
      </c>
      <c r="N22183" s="147" t="s">
        <v>14568</v>
      </c>
      <c r="O22183" s="147" t="s">
        <v>14568</v>
      </c>
      <c r="P22183" s="147" t="s">
        <v>14568</v>
      </c>
      <c r="Q22183" s="147" t="s">
        <v>14568</v>
      </c>
      <c r="R22183" s="147" t="s">
        <v>14568</v>
      </c>
      <c r="S22183" s="147" t="s">
        <v>14568</v>
      </c>
    </row>
    <row r="22184" spans="1:19" ht="11.25" thickBot="1" x14ac:dyDescent="0.2">
      <c r="A22184" s="112"/>
    </row>
    <row r="22185" spans="1:19" ht="11.25" thickBot="1" x14ac:dyDescent="0.2">
      <c r="A22185" s="106" t="s">
        <v>357</v>
      </c>
      <c r="B22185" s="106" t="s">
        <v>358</v>
      </c>
      <c r="C22185" s="146" t="s">
        <v>68</v>
      </c>
      <c r="D22185" s="146" t="s">
        <v>14511</v>
      </c>
    </row>
    <row r="22186" spans="1:19" ht="11.25" thickBot="1" x14ac:dyDescent="0.2">
      <c r="A22186" s="112"/>
      <c r="B22186" s="112"/>
      <c r="C22186" s="146" t="s">
        <v>111</v>
      </c>
      <c r="D22186" s="146" t="s">
        <v>111</v>
      </c>
    </row>
    <row r="22187" spans="1:19" ht="11.25" thickBot="1" x14ac:dyDescent="0.2">
      <c r="A22187" s="135" t="s">
        <v>362</v>
      </c>
      <c r="B22187" s="112"/>
      <c r="C22187" s="147" t="s">
        <v>14568</v>
      </c>
      <c r="D22187" s="147" t="s">
        <v>14568</v>
      </c>
    </row>
    <row r="22188" spans="1:19" ht="11.25" thickBot="1" x14ac:dyDescent="0.2">
      <c r="A22188" s="112"/>
    </row>
    <row r="22189" spans="1:19" ht="11.25" thickBot="1" x14ac:dyDescent="0.2">
      <c r="A22189" s="138" t="s">
        <v>364</v>
      </c>
      <c r="B22189" s="112"/>
      <c r="C22189" s="147" t="s">
        <v>14568</v>
      </c>
      <c r="D22189" s="147" t="s">
        <v>14568</v>
      </c>
    </row>
    <row r="22190" spans="1:19" ht="11.25" thickBot="1" x14ac:dyDescent="0.2">
      <c r="A22190" s="112"/>
    </row>
    <row r="22191" spans="1:19" ht="11.25" thickBot="1" x14ac:dyDescent="0.2">
      <c r="A22191" s="139" t="s">
        <v>366</v>
      </c>
      <c r="B22191" s="112"/>
      <c r="C22191" s="147" t="s">
        <v>14568</v>
      </c>
      <c r="D22191" s="147" t="s">
        <v>14568</v>
      </c>
    </row>
    <row r="22192" spans="1:19" ht="10.5" x14ac:dyDescent="0.15">
      <c r="A22192" s="112"/>
    </row>
    <row r="22193" spans="1:19" x14ac:dyDescent="0.15">
      <c r="A22193" s="129"/>
      <c r="B22193" s="86" t="s">
        <v>2758</v>
      </c>
    </row>
    <row r="22194" spans="1:19" ht="9.75" thickBot="1" x14ac:dyDescent="0.2">
      <c r="A22194" s="81" t="s">
        <v>356</v>
      </c>
    </row>
    <row r="22195" spans="1:19" ht="11.25" thickBot="1" x14ac:dyDescent="0.2">
      <c r="A22195" s="106" t="s">
        <v>357</v>
      </c>
      <c r="B22195" s="106" t="s">
        <v>358</v>
      </c>
      <c r="C22195" s="146" t="s">
        <v>14494</v>
      </c>
      <c r="D22195" s="146" t="s">
        <v>14495</v>
      </c>
      <c r="E22195" s="146" t="s">
        <v>14496</v>
      </c>
      <c r="F22195" s="146" t="s">
        <v>0</v>
      </c>
      <c r="G22195" s="146" t="s">
        <v>1</v>
      </c>
      <c r="H22195" s="146" t="s">
        <v>2</v>
      </c>
      <c r="I22195" s="146" t="s">
        <v>14497</v>
      </c>
      <c r="J22195" s="146" t="s">
        <v>3</v>
      </c>
      <c r="K22195" s="146" t="s">
        <v>14498</v>
      </c>
      <c r="L22195" s="146" t="s">
        <v>7</v>
      </c>
      <c r="M22195" s="146" t="s">
        <v>14499</v>
      </c>
      <c r="N22195" s="146" t="s">
        <v>10</v>
      </c>
      <c r="O22195" s="146" t="s">
        <v>11</v>
      </c>
      <c r="P22195" s="146" t="s">
        <v>12</v>
      </c>
      <c r="Q22195" s="146" t="s">
        <v>13</v>
      </c>
      <c r="R22195" s="146" t="s">
        <v>14</v>
      </c>
      <c r="S22195" s="146" t="s">
        <v>15</v>
      </c>
    </row>
    <row r="22196" spans="1:19" ht="11.25" thickBot="1" x14ac:dyDescent="0.2">
      <c r="A22196" s="112"/>
      <c r="B22196" s="112"/>
      <c r="C22196" s="146" t="s">
        <v>111</v>
      </c>
      <c r="D22196" s="146" t="s">
        <v>111</v>
      </c>
      <c r="E22196" s="146" t="s">
        <v>111</v>
      </c>
      <c r="F22196" s="146" t="s">
        <v>111</v>
      </c>
      <c r="G22196" s="146" t="s">
        <v>111</v>
      </c>
      <c r="H22196" s="146" t="s">
        <v>111</v>
      </c>
      <c r="I22196" s="146" t="s">
        <v>111</v>
      </c>
      <c r="J22196" s="146" t="s">
        <v>111</v>
      </c>
      <c r="K22196" s="146" t="s">
        <v>111</v>
      </c>
      <c r="L22196" s="146" t="s">
        <v>111</v>
      </c>
      <c r="M22196" s="146" t="s">
        <v>111</v>
      </c>
      <c r="N22196" s="146" t="s">
        <v>111</v>
      </c>
      <c r="O22196" s="146" t="s">
        <v>111</v>
      </c>
      <c r="P22196" s="146" t="s">
        <v>111</v>
      </c>
      <c r="Q22196" s="146" t="s">
        <v>111</v>
      </c>
      <c r="R22196" s="146" t="s">
        <v>111</v>
      </c>
      <c r="S22196" s="146" t="s">
        <v>111</v>
      </c>
    </row>
    <row r="22197" spans="1:19" ht="11.25" thickBot="1" x14ac:dyDescent="0.2">
      <c r="A22197" s="107">
        <v>1</v>
      </c>
      <c r="B22197" s="132">
        <v>0.62378472222222225</v>
      </c>
      <c r="C22197" s="108">
        <v>0</v>
      </c>
      <c r="D22197" s="141" t="s">
        <v>14500</v>
      </c>
      <c r="E22197" s="108">
        <v>4.0000000000000001E-3</v>
      </c>
      <c r="F22197" s="108">
        <v>4.3999999999999997E-2</v>
      </c>
      <c r="G22197" s="108">
        <v>0.45</v>
      </c>
      <c r="H22197" s="108">
        <v>0.01</v>
      </c>
      <c r="I22197" s="108">
        <v>-1.0999999999999999E-2</v>
      </c>
      <c r="J22197" s="108">
        <v>4.5999999999999999E-2</v>
      </c>
      <c r="K22197" s="108">
        <v>-0.38100000000000001</v>
      </c>
      <c r="L22197" s="133">
        <v>0.66100999999999999</v>
      </c>
      <c r="M22197" s="108">
        <v>0.01</v>
      </c>
      <c r="N22197" s="108">
        <v>-2E-3</v>
      </c>
      <c r="O22197" s="108">
        <v>3.0000000000000001E-3</v>
      </c>
      <c r="P22197" s="108">
        <v>9.1999999999999998E-2</v>
      </c>
      <c r="Q22197" s="108">
        <v>2.1360000000000001</v>
      </c>
      <c r="R22197" s="108">
        <v>4.0000000000000001E-3</v>
      </c>
      <c r="S22197" s="108">
        <v>4.2999999999999997E-2</v>
      </c>
    </row>
    <row r="22198" spans="1:19" ht="11.25" thickBot="1" x14ac:dyDescent="0.2">
      <c r="A22198" s="112"/>
    </row>
    <row r="22199" spans="1:19" ht="11.25" thickBot="1" x14ac:dyDescent="0.2">
      <c r="A22199" s="135" t="s">
        <v>362</v>
      </c>
      <c r="B22199" s="112"/>
      <c r="C22199" s="136">
        <v>0</v>
      </c>
      <c r="D22199" s="141" t="s">
        <v>14501</v>
      </c>
      <c r="E22199" s="136">
        <v>4.0000000000000001E-3</v>
      </c>
      <c r="F22199" s="136">
        <v>4.3999999999999997E-2</v>
      </c>
      <c r="G22199" s="136">
        <v>0.45</v>
      </c>
      <c r="H22199" s="136">
        <v>0.01</v>
      </c>
      <c r="I22199" s="136">
        <v>-1.0999999999999999E-2</v>
      </c>
      <c r="J22199" s="136">
        <v>4.5999999999999999E-2</v>
      </c>
      <c r="K22199" s="136">
        <v>-0.38100000000000001</v>
      </c>
      <c r="L22199" s="137">
        <v>0.66100999999999999</v>
      </c>
      <c r="M22199" s="136">
        <v>0.01</v>
      </c>
      <c r="N22199" s="136">
        <v>-2E-3</v>
      </c>
      <c r="O22199" s="136">
        <v>3.0000000000000001E-3</v>
      </c>
      <c r="P22199" s="136">
        <v>9.1999999999999998E-2</v>
      </c>
      <c r="Q22199" s="136">
        <v>2.1360000000000001</v>
      </c>
      <c r="R22199" s="136">
        <v>4.0000000000000001E-3</v>
      </c>
      <c r="S22199" s="136">
        <v>4.2999999999999997E-2</v>
      </c>
    </row>
    <row r="22200" spans="1:19" ht="11.25" thickBot="1" x14ac:dyDescent="0.2">
      <c r="A22200" s="112"/>
    </row>
    <row r="22201" spans="1:19" ht="11.25" thickBot="1" x14ac:dyDescent="0.2">
      <c r="A22201" s="138" t="s">
        <v>364</v>
      </c>
      <c r="B22201" s="112"/>
      <c r="C22201" s="136">
        <v>0</v>
      </c>
      <c r="D22201" s="141" t="s">
        <v>14501</v>
      </c>
      <c r="E22201" s="136">
        <v>0</v>
      </c>
      <c r="F22201" s="136">
        <v>0</v>
      </c>
      <c r="G22201" s="136">
        <v>0</v>
      </c>
      <c r="H22201" s="136">
        <v>0</v>
      </c>
      <c r="I22201" s="136">
        <v>0</v>
      </c>
      <c r="J22201" s="136">
        <v>0</v>
      </c>
      <c r="K22201" s="136">
        <v>0</v>
      </c>
      <c r="L22201" s="140" t="s">
        <v>3713</v>
      </c>
      <c r="M22201" s="136">
        <v>0</v>
      </c>
      <c r="N22201" s="136">
        <v>0</v>
      </c>
      <c r="O22201" s="136">
        <v>0</v>
      </c>
      <c r="P22201" s="136">
        <v>0</v>
      </c>
      <c r="Q22201" s="136">
        <v>0</v>
      </c>
      <c r="R22201" s="136">
        <v>0</v>
      </c>
      <c r="S22201" s="136">
        <v>0</v>
      </c>
    </row>
    <row r="22202" spans="1:19" ht="11.25" thickBot="1" x14ac:dyDescent="0.2">
      <c r="A22202" s="112"/>
    </row>
    <row r="22203" spans="1:19" ht="11.25" thickBot="1" x14ac:dyDescent="0.2">
      <c r="A22203" s="139" t="s">
        <v>366</v>
      </c>
      <c r="B22203" s="112"/>
      <c r="C22203" s="136">
        <v>0</v>
      </c>
      <c r="D22203" s="141" t="s">
        <v>14501</v>
      </c>
      <c r="E22203" s="136">
        <v>0</v>
      </c>
      <c r="F22203" s="136">
        <v>0</v>
      </c>
      <c r="G22203" s="136">
        <v>0</v>
      </c>
      <c r="H22203" s="136">
        <v>0</v>
      </c>
      <c r="I22203" s="136">
        <v>0</v>
      </c>
      <c r="J22203" s="136">
        <v>0</v>
      </c>
      <c r="K22203" s="136">
        <v>0</v>
      </c>
      <c r="L22203" s="140" t="s">
        <v>3713</v>
      </c>
      <c r="M22203" s="136">
        <v>0</v>
      </c>
      <c r="N22203" s="136">
        <v>0</v>
      </c>
      <c r="O22203" s="136">
        <v>0</v>
      </c>
      <c r="P22203" s="136">
        <v>0</v>
      </c>
      <c r="Q22203" s="136">
        <v>0</v>
      </c>
      <c r="R22203" s="136">
        <v>0</v>
      </c>
      <c r="S22203" s="136">
        <v>0</v>
      </c>
    </row>
    <row r="22204" spans="1:19" ht="11.25" thickBot="1" x14ac:dyDescent="0.2">
      <c r="A22204" s="112"/>
    </row>
    <row r="22205" spans="1:19" ht="11.25" thickBot="1" x14ac:dyDescent="0.2">
      <c r="A22205" s="106" t="s">
        <v>357</v>
      </c>
      <c r="B22205" s="106" t="s">
        <v>358</v>
      </c>
      <c r="C22205" s="146" t="s">
        <v>16</v>
      </c>
      <c r="D22205" s="146" t="s">
        <v>14502</v>
      </c>
      <c r="E22205" s="146" t="s">
        <v>14503</v>
      </c>
      <c r="F22205" s="146" t="s">
        <v>20</v>
      </c>
      <c r="G22205" s="146" t="s">
        <v>21</v>
      </c>
      <c r="H22205" s="146" t="s">
        <v>22</v>
      </c>
      <c r="I22205" s="146" t="s">
        <v>23</v>
      </c>
      <c r="J22205" s="146" t="s">
        <v>24</v>
      </c>
      <c r="K22205" s="146" t="s">
        <v>26</v>
      </c>
      <c r="L22205" s="146" t="s">
        <v>14504</v>
      </c>
      <c r="M22205" s="146" t="s">
        <v>27</v>
      </c>
      <c r="N22205" s="146" t="s">
        <v>28</v>
      </c>
      <c r="O22205" s="146" t="s">
        <v>29</v>
      </c>
      <c r="P22205" s="146" t="s">
        <v>30</v>
      </c>
      <c r="Q22205" s="146" t="s">
        <v>14505</v>
      </c>
      <c r="R22205" s="146" t="s">
        <v>32</v>
      </c>
      <c r="S22205" s="146" t="s">
        <v>33</v>
      </c>
    </row>
    <row r="22206" spans="1:19" ht="11.25" thickBot="1" x14ac:dyDescent="0.2">
      <c r="A22206" s="112"/>
      <c r="B22206" s="112"/>
      <c r="C22206" s="146" t="s">
        <v>111</v>
      </c>
      <c r="D22206" s="146" t="s">
        <v>111</v>
      </c>
      <c r="E22206" s="146" t="s">
        <v>111</v>
      </c>
      <c r="F22206" s="146" t="s">
        <v>111</v>
      </c>
      <c r="G22206" s="146" t="s">
        <v>111</v>
      </c>
      <c r="H22206" s="146" t="s">
        <v>111</v>
      </c>
      <c r="I22206" s="146" t="s">
        <v>111</v>
      </c>
      <c r="J22206" s="146" t="s">
        <v>111</v>
      </c>
      <c r="K22206" s="146" t="s">
        <v>111</v>
      </c>
      <c r="L22206" s="146" t="s">
        <v>111</v>
      </c>
      <c r="M22206" s="146" t="s">
        <v>111</v>
      </c>
      <c r="N22206" s="146" t="s">
        <v>111</v>
      </c>
      <c r="O22206" s="146" t="s">
        <v>111</v>
      </c>
      <c r="P22206" s="146" t="s">
        <v>111</v>
      </c>
      <c r="Q22206" s="146" t="s">
        <v>111</v>
      </c>
      <c r="R22206" s="146" t="s">
        <v>111</v>
      </c>
      <c r="S22206" s="146" t="s">
        <v>111</v>
      </c>
    </row>
    <row r="22207" spans="1:19" ht="11.25" thickBot="1" x14ac:dyDescent="0.2">
      <c r="A22207" s="107">
        <v>1</v>
      </c>
      <c r="B22207" s="132">
        <v>0.62378472222222225</v>
      </c>
      <c r="C22207" s="108">
        <v>0.29299999999999998</v>
      </c>
      <c r="D22207" s="108">
        <v>0.14099999999999999</v>
      </c>
      <c r="E22207" s="108">
        <v>2E-3</v>
      </c>
      <c r="F22207" s="133">
        <v>0.48871999999999999</v>
      </c>
      <c r="G22207" s="141" t="s">
        <v>14569</v>
      </c>
      <c r="H22207" s="141" t="s">
        <v>14570</v>
      </c>
      <c r="I22207" s="108">
        <v>3.6999999999999998E-2</v>
      </c>
      <c r="J22207" s="108">
        <v>1.0740000000000001</v>
      </c>
      <c r="K22207" s="133">
        <v>0.56408999999999998</v>
      </c>
      <c r="L22207" s="108">
        <v>1.4E-2</v>
      </c>
      <c r="M22207" s="108">
        <v>2E-3</v>
      </c>
      <c r="N22207" s="108">
        <v>4.1000000000000002E-2</v>
      </c>
      <c r="O22207" s="141" t="s">
        <v>14500</v>
      </c>
      <c r="P22207" s="141" t="s">
        <v>14500</v>
      </c>
      <c r="Q22207" s="108">
        <v>-1.4E-2</v>
      </c>
      <c r="R22207" s="108">
        <v>3.0000000000000001E-3</v>
      </c>
      <c r="S22207" s="108">
        <v>6.0000000000000001E-3</v>
      </c>
    </row>
    <row r="22208" spans="1:19" ht="11.25" thickBot="1" x14ac:dyDescent="0.2">
      <c r="A22208" s="112"/>
    </row>
    <row r="22209" spans="1:19" ht="11.25" thickBot="1" x14ac:dyDescent="0.2">
      <c r="A22209" s="135" t="s">
        <v>362</v>
      </c>
      <c r="B22209" s="112"/>
      <c r="C22209" s="136">
        <v>0.29299999999999998</v>
      </c>
      <c r="D22209" s="136">
        <v>0.14099999999999999</v>
      </c>
      <c r="E22209" s="136">
        <v>2E-3</v>
      </c>
      <c r="F22209" s="137">
        <v>0.48871999999999999</v>
      </c>
      <c r="G22209" s="141" t="s">
        <v>14571</v>
      </c>
      <c r="H22209" s="141" t="s">
        <v>14572</v>
      </c>
      <c r="I22209" s="136">
        <v>3.6999999999999998E-2</v>
      </c>
      <c r="J22209" s="136">
        <v>1.0740000000000001</v>
      </c>
      <c r="K22209" s="137">
        <v>0.56408999999999998</v>
      </c>
      <c r="L22209" s="136">
        <v>1.4E-2</v>
      </c>
      <c r="M22209" s="136">
        <v>2E-3</v>
      </c>
      <c r="N22209" s="136">
        <v>4.1000000000000002E-2</v>
      </c>
      <c r="O22209" s="141" t="s">
        <v>14501</v>
      </c>
      <c r="P22209" s="141" t="s">
        <v>14501</v>
      </c>
      <c r="Q22209" s="136">
        <v>-1.4E-2</v>
      </c>
      <c r="R22209" s="136">
        <v>3.0000000000000001E-3</v>
      </c>
      <c r="S22209" s="136">
        <v>6.0000000000000001E-3</v>
      </c>
    </row>
    <row r="22210" spans="1:19" ht="11.25" thickBot="1" x14ac:dyDescent="0.2">
      <c r="A22210" s="112"/>
    </row>
    <row r="22211" spans="1:19" ht="11.25" thickBot="1" x14ac:dyDescent="0.2">
      <c r="A22211" s="138" t="s">
        <v>364</v>
      </c>
      <c r="B22211" s="112"/>
      <c r="C22211" s="136">
        <v>0</v>
      </c>
      <c r="D22211" s="136">
        <v>0</v>
      </c>
      <c r="E22211" s="136">
        <v>0</v>
      </c>
      <c r="F22211" s="140" t="s">
        <v>3713</v>
      </c>
      <c r="G22211" s="141" t="s">
        <v>14501</v>
      </c>
      <c r="H22211" s="141" t="s">
        <v>14501</v>
      </c>
      <c r="I22211" s="136">
        <v>0</v>
      </c>
      <c r="J22211" s="136">
        <v>0</v>
      </c>
      <c r="K22211" s="140" t="s">
        <v>3713</v>
      </c>
      <c r="L22211" s="136">
        <v>0</v>
      </c>
      <c r="M22211" s="136">
        <v>0</v>
      </c>
      <c r="N22211" s="136">
        <v>0</v>
      </c>
      <c r="O22211" s="141" t="s">
        <v>14501</v>
      </c>
      <c r="P22211" s="141" t="s">
        <v>14501</v>
      </c>
      <c r="Q22211" s="136">
        <v>0</v>
      </c>
      <c r="R22211" s="136">
        <v>0</v>
      </c>
      <c r="S22211" s="136">
        <v>0</v>
      </c>
    </row>
    <row r="22212" spans="1:19" ht="11.25" thickBot="1" x14ac:dyDescent="0.2">
      <c r="A22212" s="112"/>
    </row>
    <row r="22213" spans="1:19" ht="11.25" thickBot="1" x14ac:dyDescent="0.2">
      <c r="A22213" s="139" t="s">
        <v>366</v>
      </c>
      <c r="B22213" s="112"/>
      <c r="C22213" s="136">
        <v>0</v>
      </c>
      <c r="D22213" s="136">
        <v>0</v>
      </c>
      <c r="E22213" s="136">
        <v>0</v>
      </c>
      <c r="F22213" s="140" t="s">
        <v>3713</v>
      </c>
      <c r="G22213" s="141" t="s">
        <v>14501</v>
      </c>
      <c r="H22213" s="141" t="s">
        <v>14501</v>
      </c>
      <c r="I22213" s="136">
        <v>0</v>
      </c>
      <c r="J22213" s="136">
        <v>0</v>
      </c>
      <c r="K22213" s="140" t="s">
        <v>3713</v>
      </c>
      <c r="L22213" s="136">
        <v>0</v>
      </c>
      <c r="M22213" s="136">
        <v>0</v>
      </c>
      <c r="N22213" s="136">
        <v>0</v>
      </c>
      <c r="O22213" s="141" t="s">
        <v>14501</v>
      </c>
      <c r="P22213" s="141" t="s">
        <v>14501</v>
      </c>
      <c r="Q22213" s="136">
        <v>0</v>
      </c>
      <c r="R22213" s="136">
        <v>0</v>
      </c>
      <c r="S22213" s="136">
        <v>0</v>
      </c>
    </row>
    <row r="22214" spans="1:19" ht="11.25" thickBot="1" x14ac:dyDescent="0.2">
      <c r="A22214" s="112"/>
    </row>
    <row r="22215" spans="1:19" ht="11.25" thickBot="1" x14ac:dyDescent="0.2">
      <c r="A22215" s="106" t="s">
        <v>357</v>
      </c>
      <c r="B22215" s="106" t="s">
        <v>358</v>
      </c>
      <c r="C22215" s="146" t="s">
        <v>35</v>
      </c>
      <c r="D22215" s="146" t="s">
        <v>36</v>
      </c>
      <c r="E22215" s="146" t="s">
        <v>14506</v>
      </c>
      <c r="F22215" s="146" t="s">
        <v>38</v>
      </c>
      <c r="G22215" s="146" t="s">
        <v>39</v>
      </c>
      <c r="H22215" s="146" t="s">
        <v>41</v>
      </c>
      <c r="I22215" s="146" t="s">
        <v>42</v>
      </c>
      <c r="J22215" s="146" t="s">
        <v>43</v>
      </c>
      <c r="K22215" s="146" t="s">
        <v>44</v>
      </c>
      <c r="L22215" s="146" t="s">
        <v>45</v>
      </c>
      <c r="M22215" s="146" t="s">
        <v>46</v>
      </c>
      <c r="N22215" s="146" t="s">
        <v>47</v>
      </c>
      <c r="O22215" s="146" t="s">
        <v>48</v>
      </c>
      <c r="P22215" s="146" t="s">
        <v>49</v>
      </c>
      <c r="Q22215" s="146" t="s">
        <v>50</v>
      </c>
      <c r="R22215" s="146" t="s">
        <v>51</v>
      </c>
      <c r="S22215" s="146" t="s">
        <v>52</v>
      </c>
    </row>
    <row r="22216" spans="1:19" ht="11.25" thickBot="1" x14ac:dyDescent="0.2">
      <c r="A22216" s="112"/>
      <c r="B22216" s="112"/>
      <c r="C22216" s="146" t="s">
        <v>111</v>
      </c>
      <c r="D22216" s="146" t="s">
        <v>111</v>
      </c>
      <c r="E22216" s="146" t="s">
        <v>111</v>
      </c>
      <c r="F22216" s="146" t="s">
        <v>111</v>
      </c>
      <c r="G22216" s="146" t="s">
        <v>111</v>
      </c>
      <c r="H22216" s="146" t="s">
        <v>111</v>
      </c>
      <c r="I22216" s="146" t="s">
        <v>111</v>
      </c>
      <c r="J22216" s="146" t="s">
        <v>111</v>
      </c>
      <c r="K22216" s="146" t="s">
        <v>111</v>
      </c>
      <c r="L22216" s="146" t="s">
        <v>111</v>
      </c>
      <c r="M22216" s="146" t="s">
        <v>111</v>
      </c>
      <c r="N22216" s="146" t="s">
        <v>111</v>
      </c>
      <c r="O22216" s="146" t="s">
        <v>111</v>
      </c>
      <c r="P22216" s="146" t="s">
        <v>111</v>
      </c>
      <c r="Q22216" s="146" t="s">
        <v>111</v>
      </c>
      <c r="R22216" s="146" t="s">
        <v>111</v>
      </c>
      <c r="S22216" s="146" t="s">
        <v>111</v>
      </c>
    </row>
    <row r="22217" spans="1:19" ht="11.25" thickBot="1" x14ac:dyDescent="0.2">
      <c r="A22217" s="107">
        <v>1</v>
      </c>
      <c r="B22217" s="132">
        <v>0.62378472222222225</v>
      </c>
      <c r="C22217" s="133">
        <v>0.46279999999999999</v>
      </c>
      <c r="D22217" s="108">
        <v>6.0000000000000001E-3</v>
      </c>
      <c r="E22217" s="108">
        <v>3.0000000000000001E-3</v>
      </c>
      <c r="F22217" s="141" t="s">
        <v>14500</v>
      </c>
      <c r="G22217" s="141" t="s">
        <v>14500</v>
      </c>
      <c r="H22217" s="108">
        <v>1.4370000000000001</v>
      </c>
      <c r="I22217" s="108">
        <v>6.7000000000000004E-2</v>
      </c>
      <c r="J22217" s="108">
        <v>0.14299999999999999</v>
      </c>
      <c r="K22217" s="108">
        <v>1.2E-2</v>
      </c>
      <c r="L22217" s="108">
        <v>6.7000000000000004E-2</v>
      </c>
      <c r="M22217" s="108">
        <v>8.9999999999999993E-3</v>
      </c>
      <c r="N22217" s="108">
        <v>2E-3</v>
      </c>
      <c r="O22217" s="108">
        <v>2.7E-2</v>
      </c>
      <c r="P22217" s="108">
        <v>1E-3</v>
      </c>
      <c r="Q22217" s="108">
        <v>1.0999999999999999E-2</v>
      </c>
      <c r="R22217" s="108">
        <v>4.0000000000000001E-3</v>
      </c>
      <c r="S22217" s="108">
        <v>6.0000000000000001E-3</v>
      </c>
    </row>
    <row r="22218" spans="1:19" ht="11.25" thickBot="1" x14ac:dyDescent="0.2">
      <c r="A22218" s="112"/>
    </row>
    <row r="22219" spans="1:19" ht="11.25" thickBot="1" x14ac:dyDescent="0.2">
      <c r="A22219" s="135" t="s">
        <v>362</v>
      </c>
      <c r="B22219" s="112"/>
      <c r="C22219" s="137">
        <v>0.46279999999999999</v>
      </c>
      <c r="D22219" s="136">
        <v>6.0000000000000001E-3</v>
      </c>
      <c r="E22219" s="136">
        <v>3.0000000000000001E-3</v>
      </c>
      <c r="F22219" s="141" t="s">
        <v>14501</v>
      </c>
      <c r="G22219" s="141" t="s">
        <v>14501</v>
      </c>
      <c r="H22219" s="136">
        <v>1.4370000000000001</v>
      </c>
      <c r="I22219" s="136">
        <v>6.7000000000000004E-2</v>
      </c>
      <c r="J22219" s="136">
        <v>0.14299999999999999</v>
      </c>
      <c r="K22219" s="136">
        <v>1.2E-2</v>
      </c>
      <c r="L22219" s="136">
        <v>6.7000000000000004E-2</v>
      </c>
      <c r="M22219" s="136">
        <v>8.9999999999999993E-3</v>
      </c>
      <c r="N22219" s="136">
        <v>2E-3</v>
      </c>
      <c r="O22219" s="136">
        <v>2.7E-2</v>
      </c>
      <c r="P22219" s="136">
        <v>1E-3</v>
      </c>
      <c r="Q22219" s="136">
        <v>1.0999999999999999E-2</v>
      </c>
      <c r="R22219" s="136">
        <v>4.0000000000000001E-3</v>
      </c>
      <c r="S22219" s="136">
        <v>6.0000000000000001E-3</v>
      </c>
    </row>
    <row r="22220" spans="1:19" ht="11.25" thickBot="1" x14ac:dyDescent="0.2">
      <c r="A22220" s="112"/>
    </row>
    <row r="22221" spans="1:19" ht="11.25" thickBot="1" x14ac:dyDescent="0.2">
      <c r="A22221" s="138" t="s">
        <v>364</v>
      </c>
      <c r="B22221" s="112"/>
      <c r="C22221" s="140" t="s">
        <v>3713</v>
      </c>
      <c r="D22221" s="136">
        <v>0</v>
      </c>
      <c r="E22221" s="136">
        <v>0</v>
      </c>
      <c r="F22221" s="141" t="s">
        <v>14501</v>
      </c>
      <c r="G22221" s="141" t="s">
        <v>14501</v>
      </c>
      <c r="H22221" s="136">
        <v>0</v>
      </c>
      <c r="I22221" s="136">
        <v>0</v>
      </c>
      <c r="J22221" s="136">
        <v>0</v>
      </c>
      <c r="K22221" s="136">
        <v>0</v>
      </c>
      <c r="L22221" s="136">
        <v>0</v>
      </c>
      <c r="M22221" s="136">
        <v>0</v>
      </c>
      <c r="N22221" s="136">
        <v>0</v>
      </c>
      <c r="O22221" s="136">
        <v>0</v>
      </c>
      <c r="P22221" s="136">
        <v>0</v>
      </c>
      <c r="Q22221" s="136">
        <v>0</v>
      </c>
      <c r="R22221" s="136">
        <v>0</v>
      </c>
      <c r="S22221" s="136">
        <v>0</v>
      </c>
    </row>
    <row r="22222" spans="1:19" ht="11.25" thickBot="1" x14ac:dyDescent="0.2">
      <c r="A22222" s="112"/>
    </row>
    <row r="22223" spans="1:19" ht="11.25" thickBot="1" x14ac:dyDescent="0.2">
      <c r="A22223" s="139" t="s">
        <v>366</v>
      </c>
      <c r="B22223" s="112"/>
      <c r="C22223" s="140" t="s">
        <v>3713</v>
      </c>
      <c r="D22223" s="136">
        <v>0</v>
      </c>
      <c r="E22223" s="136">
        <v>0</v>
      </c>
      <c r="F22223" s="141" t="s">
        <v>14501</v>
      </c>
      <c r="G22223" s="141" t="s">
        <v>14501</v>
      </c>
      <c r="H22223" s="136">
        <v>0</v>
      </c>
      <c r="I22223" s="136">
        <v>0</v>
      </c>
      <c r="J22223" s="136">
        <v>0</v>
      </c>
      <c r="K22223" s="136">
        <v>0</v>
      </c>
      <c r="L22223" s="136">
        <v>0</v>
      </c>
      <c r="M22223" s="136">
        <v>0</v>
      </c>
      <c r="N22223" s="136">
        <v>0</v>
      </c>
      <c r="O22223" s="136">
        <v>0</v>
      </c>
      <c r="P22223" s="136">
        <v>0</v>
      </c>
      <c r="Q22223" s="136">
        <v>0</v>
      </c>
      <c r="R22223" s="136">
        <v>0</v>
      </c>
      <c r="S22223" s="136">
        <v>0</v>
      </c>
    </row>
    <row r="22224" spans="1:19" ht="11.25" thickBot="1" x14ac:dyDescent="0.2">
      <c r="A22224" s="112"/>
    </row>
    <row r="22225" spans="1:19" ht="11.25" thickBot="1" x14ac:dyDescent="0.2">
      <c r="A22225" s="106" t="s">
        <v>357</v>
      </c>
      <c r="B22225" s="106" t="s">
        <v>358</v>
      </c>
      <c r="C22225" s="146" t="s">
        <v>53</v>
      </c>
      <c r="D22225" s="146" t="s">
        <v>54</v>
      </c>
      <c r="E22225" s="146" t="s">
        <v>55</v>
      </c>
      <c r="F22225" s="146" t="s">
        <v>56</v>
      </c>
      <c r="G22225" s="146" t="s">
        <v>14507</v>
      </c>
      <c r="H22225" s="146" t="s">
        <v>57</v>
      </c>
      <c r="I22225" s="146" t="s">
        <v>59</v>
      </c>
      <c r="J22225" s="146" t="s">
        <v>14508</v>
      </c>
      <c r="K22225" s="146" t="s">
        <v>60</v>
      </c>
      <c r="L22225" s="146" t="s">
        <v>61</v>
      </c>
      <c r="M22225" s="146" t="s">
        <v>62</v>
      </c>
      <c r="N22225" s="146" t="s">
        <v>14509</v>
      </c>
      <c r="O22225" s="146" t="s">
        <v>63</v>
      </c>
      <c r="P22225" s="146" t="s">
        <v>64</v>
      </c>
      <c r="Q22225" s="146" t="s">
        <v>66</v>
      </c>
      <c r="R22225" s="146" t="s">
        <v>14510</v>
      </c>
      <c r="S22225" s="146" t="s">
        <v>67</v>
      </c>
    </row>
    <row r="22226" spans="1:19" ht="11.25" thickBot="1" x14ac:dyDescent="0.2">
      <c r="A22226" s="112"/>
      <c r="B22226" s="112"/>
      <c r="C22226" s="146" t="s">
        <v>111</v>
      </c>
      <c r="D22226" s="146" t="s">
        <v>111</v>
      </c>
      <c r="E22226" s="146" t="s">
        <v>111</v>
      </c>
      <c r="F22226" s="146" t="s">
        <v>111</v>
      </c>
      <c r="G22226" s="146" t="s">
        <v>111</v>
      </c>
      <c r="H22226" s="146" t="s">
        <v>111</v>
      </c>
      <c r="I22226" s="146" t="s">
        <v>111</v>
      </c>
      <c r="J22226" s="146" t="s">
        <v>111</v>
      </c>
      <c r="K22226" s="146" t="s">
        <v>111</v>
      </c>
      <c r="L22226" s="146" t="s">
        <v>111</v>
      </c>
      <c r="M22226" s="146" t="s">
        <v>111</v>
      </c>
      <c r="N22226" s="146" t="s">
        <v>111</v>
      </c>
      <c r="O22226" s="146" t="s">
        <v>111</v>
      </c>
      <c r="P22226" s="146" t="s">
        <v>111</v>
      </c>
      <c r="Q22226" s="146" t="s">
        <v>111</v>
      </c>
      <c r="R22226" s="146" t="s">
        <v>111</v>
      </c>
      <c r="S22226" s="146" t="s">
        <v>111</v>
      </c>
    </row>
    <row r="22227" spans="1:19" ht="11.25" thickBot="1" x14ac:dyDescent="0.2">
      <c r="A22227" s="107">
        <v>1</v>
      </c>
      <c r="B22227" s="132">
        <v>0.62378472222222225</v>
      </c>
      <c r="C22227" s="108">
        <v>1E-3</v>
      </c>
      <c r="D22227" s="108">
        <v>0.01</v>
      </c>
      <c r="E22227" s="108">
        <v>1E-3</v>
      </c>
      <c r="F22227" s="108">
        <v>3.0000000000000001E-3</v>
      </c>
      <c r="G22227" s="108">
        <v>3.0000000000000001E-3</v>
      </c>
      <c r="H22227" s="108">
        <v>4.4999999999999998E-2</v>
      </c>
      <c r="I22227" s="108">
        <v>3.5000000000000003E-2</v>
      </c>
      <c r="J22227" s="141" t="s">
        <v>14518</v>
      </c>
      <c r="K22227" s="141" t="s">
        <v>14500</v>
      </c>
      <c r="L22227" s="141" t="s">
        <v>14500</v>
      </c>
      <c r="M22227" s="108">
        <v>1.2999999999999999E-2</v>
      </c>
      <c r="N22227" s="108">
        <v>0</v>
      </c>
      <c r="O22227" s="108">
        <v>2E-3</v>
      </c>
      <c r="P22227" s="108">
        <v>0.41599999999999998</v>
      </c>
      <c r="Q22227" s="133">
        <v>0.38346000000000002</v>
      </c>
      <c r="R22227" s="141" t="s">
        <v>14500</v>
      </c>
      <c r="S22227" s="108">
        <v>2.5000000000000001E-2</v>
      </c>
    </row>
    <row r="22228" spans="1:19" ht="11.25" thickBot="1" x14ac:dyDescent="0.2">
      <c r="A22228" s="112"/>
    </row>
    <row r="22229" spans="1:19" ht="11.25" thickBot="1" x14ac:dyDescent="0.2">
      <c r="A22229" s="135" t="s">
        <v>362</v>
      </c>
      <c r="B22229" s="112"/>
      <c r="C22229" s="136">
        <v>1E-3</v>
      </c>
      <c r="D22229" s="136">
        <v>0.01</v>
      </c>
      <c r="E22229" s="136">
        <v>1E-3</v>
      </c>
      <c r="F22229" s="136">
        <v>3.0000000000000001E-3</v>
      </c>
      <c r="G22229" s="136">
        <v>3.0000000000000001E-3</v>
      </c>
      <c r="H22229" s="136">
        <v>4.4999999999999998E-2</v>
      </c>
      <c r="I22229" s="136">
        <v>3.5000000000000003E-2</v>
      </c>
      <c r="J22229" s="141" t="s">
        <v>14520</v>
      </c>
      <c r="K22229" s="141" t="s">
        <v>14501</v>
      </c>
      <c r="L22229" s="141" t="s">
        <v>14501</v>
      </c>
      <c r="M22229" s="136">
        <v>1.2999999999999999E-2</v>
      </c>
      <c r="N22229" s="136">
        <v>0</v>
      </c>
      <c r="O22229" s="136">
        <v>2E-3</v>
      </c>
      <c r="P22229" s="136">
        <v>0.41599999999999998</v>
      </c>
      <c r="Q22229" s="137">
        <v>0.38346000000000002</v>
      </c>
      <c r="R22229" s="141" t="s">
        <v>14501</v>
      </c>
      <c r="S22229" s="136">
        <v>2.5000000000000001E-2</v>
      </c>
    </row>
    <row r="22230" spans="1:19" ht="11.25" thickBot="1" x14ac:dyDescent="0.2">
      <c r="A22230" s="112"/>
    </row>
    <row r="22231" spans="1:19" ht="11.25" thickBot="1" x14ac:dyDescent="0.2">
      <c r="A22231" s="138" t="s">
        <v>364</v>
      </c>
      <c r="B22231" s="112"/>
      <c r="C22231" s="136">
        <v>0</v>
      </c>
      <c r="D22231" s="136">
        <v>0</v>
      </c>
      <c r="E22231" s="136">
        <v>0</v>
      </c>
      <c r="F22231" s="136">
        <v>0</v>
      </c>
      <c r="G22231" s="136">
        <v>0</v>
      </c>
      <c r="H22231" s="136">
        <v>0</v>
      </c>
      <c r="I22231" s="136">
        <v>0</v>
      </c>
      <c r="J22231" s="141" t="s">
        <v>14501</v>
      </c>
      <c r="K22231" s="141" t="s">
        <v>14501</v>
      </c>
      <c r="L22231" s="141" t="s">
        <v>14501</v>
      </c>
      <c r="M22231" s="136">
        <v>0</v>
      </c>
      <c r="N22231" s="136">
        <v>0</v>
      </c>
      <c r="O22231" s="136">
        <v>0</v>
      </c>
      <c r="P22231" s="136">
        <v>0</v>
      </c>
      <c r="Q22231" s="140" t="s">
        <v>3713</v>
      </c>
      <c r="R22231" s="141" t="s">
        <v>14501</v>
      </c>
      <c r="S22231" s="136">
        <v>0</v>
      </c>
    </row>
    <row r="22232" spans="1:19" ht="11.25" thickBot="1" x14ac:dyDescent="0.2">
      <c r="A22232" s="112"/>
    </row>
    <row r="22233" spans="1:19" ht="11.25" thickBot="1" x14ac:dyDescent="0.2">
      <c r="A22233" s="139" t="s">
        <v>366</v>
      </c>
      <c r="B22233" s="112"/>
      <c r="C22233" s="136">
        <v>0</v>
      </c>
      <c r="D22233" s="136">
        <v>0</v>
      </c>
      <c r="E22233" s="136">
        <v>0</v>
      </c>
      <c r="F22233" s="136">
        <v>0</v>
      </c>
      <c r="G22233" s="136">
        <v>0</v>
      </c>
      <c r="H22233" s="136">
        <v>0</v>
      </c>
      <c r="I22233" s="136">
        <v>0</v>
      </c>
      <c r="J22233" s="141" t="s">
        <v>14501</v>
      </c>
      <c r="K22233" s="141" t="s">
        <v>14501</v>
      </c>
      <c r="L22233" s="141" t="s">
        <v>14501</v>
      </c>
      <c r="M22233" s="136">
        <v>0</v>
      </c>
      <c r="N22233" s="136">
        <v>0</v>
      </c>
      <c r="O22233" s="136">
        <v>0</v>
      </c>
      <c r="P22233" s="136">
        <v>0</v>
      </c>
      <c r="Q22233" s="140" t="s">
        <v>3713</v>
      </c>
      <c r="R22233" s="141" t="s">
        <v>14501</v>
      </c>
      <c r="S22233" s="136">
        <v>0</v>
      </c>
    </row>
    <row r="22234" spans="1:19" ht="11.25" thickBot="1" x14ac:dyDescent="0.2">
      <c r="A22234" s="112"/>
    </row>
    <row r="22235" spans="1:19" ht="11.25" thickBot="1" x14ac:dyDescent="0.2">
      <c r="A22235" s="106" t="s">
        <v>357</v>
      </c>
      <c r="B22235" s="106" t="s">
        <v>358</v>
      </c>
      <c r="C22235" s="146" t="s">
        <v>68</v>
      </c>
      <c r="D22235" s="146" t="s">
        <v>14511</v>
      </c>
    </row>
    <row r="22236" spans="1:19" ht="11.25" thickBot="1" x14ac:dyDescent="0.2">
      <c r="A22236" s="112"/>
      <c r="B22236" s="112"/>
      <c r="C22236" s="146" t="s">
        <v>111</v>
      </c>
      <c r="D22236" s="146" t="s">
        <v>111</v>
      </c>
    </row>
    <row r="22237" spans="1:19" ht="11.25" thickBot="1" x14ac:dyDescent="0.2">
      <c r="A22237" s="107">
        <v>1</v>
      </c>
      <c r="B22237" s="132">
        <v>0.62378472222222225</v>
      </c>
      <c r="C22237" s="108">
        <v>4.0000000000000001E-3</v>
      </c>
      <c r="D22237" s="141" t="s">
        <v>14500</v>
      </c>
    </row>
    <row r="22238" spans="1:19" ht="11.25" thickBot="1" x14ac:dyDescent="0.2">
      <c r="A22238" s="112"/>
    </row>
    <row r="22239" spans="1:19" ht="11.25" thickBot="1" x14ac:dyDescent="0.2">
      <c r="A22239" s="135" t="s">
        <v>362</v>
      </c>
      <c r="B22239" s="112"/>
      <c r="C22239" s="136">
        <v>4.0000000000000001E-3</v>
      </c>
      <c r="D22239" s="141" t="s">
        <v>14501</v>
      </c>
    </row>
    <row r="22240" spans="1:19" ht="11.25" thickBot="1" x14ac:dyDescent="0.2">
      <c r="A22240" s="112"/>
    </row>
    <row r="22241" spans="1:19" ht="11.25" thickBot="1" x14ac:dyDescent="0.2">
      <c r="A22241" s="138" t="s">
        <v>364</v>
      </c>
      <c r="B22241" s="112"/>
      <c r="C22241" s="136">
        <v>0</v>
      </c>
      <c r="D22241" s="141" t="s">
        <v>14501</v>
      </c>
    </row>
    <row r="22242" spans="1:19" ht="11.25" thickBot="1" x14ac:dyDescent="0.2">
      <c r="A22242" s="112"/>
    </row>
    <row r="22243" spans="1:19" ht="11.25" thickBot="1" x14ac:dyDescent="0.2">
      <c r="A22243" s="139" t="s">
        <v>366</v>
      </c>
      <c r="B22243" s="112"/>
      <c r="C22243" s="136">
        <v>0</v>
      </c>
      <c r="D22243" s="141" t="s">
        <v>14501</v>
      </c>
    </row>
    <row r="22244" spans="1:19" ht="10.5" x14ac:dyDescent="0.15">
      <c r="A22244" s="112"/>
    </row>
    <row r="22245" spans="1:19" x14ac:dyDescent="0.15">
      <c r="A22245" s="129"/>
      <c r="B22245" s="86" t="s">
        <v>2826</v>
      </c>
    </row>
    <row r="22246" spans="1:19" ht="9.75" thickBot="1" x14ac:dyDescent="0.2">
      <c r="A22246" s="81" t="s">
        <v>356</v>
      </c>
    </row>
    <row r="22247" spans="1:19" ht="11.25" thickBot="1" x14ac:dyDescent="0.2">
      <c r="A22247" s="106" t="s">
        <v>357</v>
      </c>
      <c r="B22247" s="106" t="s">
        <v>358</v>
      </c>
      <c r="C22247" s="146" t="s">
        <v>14494</v>
      </c>
      <c r="D22247" s="146" t="s">
        <v>14495</v>
      </c>
      <c r="E22247" s="146" t="s">
        <v>14496</v>
      </c>
      <c r="F22247" s="146" t="s">
        <v>0</v>
      </c>
      <c r="G22247" s="146" t="s">
        <v>1</v>
      </c>
      <c r="H22247" s="146" t="s">
        <v>2</v>
      </c>
      <c r="I22247" s="146" t="s">
        <v>14497</v>
      </c>
      <c r="J22247" s="146" t="s">
        <v>3</v>
      </c>
      <c r="K22247" s="146" t="s">
        <v>14498</v>
      </c>
      <c r="L22247" s="146" t="s">
        <v>7</v>
      </c>
      <c r="M22247" s="146" t="s">
        <v>14499</v>
      </c>
      <c r="N22247" s="146" t="s">
        <v>10</v>
      </c>
      <c r="O22247" s="146" t="s">
        <v>11</v>
      </c>
      <c r="P22247" s="146" t="s">
        <v>12</v>
      </c>
      <c r="Q22247" s="146" t="s">
        <v>13</v>
      </c>
      <c r="R22247" s="146" t="s">
        <v>14</v>
      </c>
      <c r="S22247" s="146" t="s">
        <v>15</v>
      </c>
    </row>
    <row r="22248" spans="1:19" ht="11.25" thickBot="1" x14ac:dyDescent="0.2">
      <c r="A22248" s="112"/>
      <c r="B22248" s="112"/>
      <c r="C22248" s="146" t="s">
        <v>111</v>
      </c>
      <c r="D22248" s="146" t="s">
        <v>111</v>
      </c>
      <c r="E22248" s="146" t="s">
        <v>111</v>
      </c>
      <c r="F22248" s="146" t="s">
        <v>111</v>
      </c>
      <c r="G22248" s="146" t="s">
        <v>111</v>
      </c>
      <c r="H22248" s="146" t="s">
        <v>111</v>
      </c>
      <c r="I22248" s="146" t="s">
        <v>111</v>
      </c>
      <c r="J22248" s="146" t="s">
        <v>111</v>
      </c>
      <c r="K22248" s="146" t="s">
        <v>111</v>
      </c>
      <c r="L22248" s="146" t="s">
        <v>111</v>
      </c>
      <c r="M22248" s="146" t="s">
        <v>111</v>
      </c>
      <c r="N22248" s="146" t="s">
        <v>111</v>
      </c>
      <c r="O22248" s="146" t="s">
        <v>111</v>
      </c>
      <c r="P22248" s="146" t="s">
        <v>111</v>
      </c>
      <c r="Q22248" s="146" t="s">
        <v>111</v>
      </c>
      <c r="R22248" s="146" t="s">
        <v>111</v>
      </c>
      <c r="S22248" s="146" t="s">
        <v>111</v>
      </c>
    </row>
    <row r="22249" spans="1:19" ht="11.25" thickBot="1" x14ac:dyDescent="0.2">
      <c r="A22249" s="107">
        <v>1</v>
      </c>
      <c r="B22249" s="132">
        <v>0.62894675925925925</v>
      </c>
      <c r="C22249" s="141" t="s">
        <v>14500</v>
      </c>
      <c r="D22249" s="141" t="s">
        <v>14500</v>
      </c>
      <c r="E22249" s="108">
        <v>3.0000000000000001E-3</v>
      </c>
      <c r="F22249" s="108">
        <v>5.0999999999999997E-2</v>
      </c>
      <c r="G22249" s="108">
        <v>0.35599999999999998</v>
      </c>
      <c r="H22249" s="108">
        <v>0.01</v>
      </c>
      <c r="I22249" s="108">
        <v>-0.02</v>
      </c>
      <c r="J22249" s="108">
        <v>4.5999999999999999E-2</v>
      </c>
      <c r="K22249" s="108">
        <v>-1.4730000000000001</v>
      </c>
      <c r="L22249" s="133">
        <v>0.62722</v>
      </c>
      <c r="M22249" s="108">
        <v>1.2E-2</v>
      </c>
      <c r="N22249" s="108">
        <v>4.0000000000000001E-3</v>
      </c>
      <c r="O22249" s="108">
        <v>2E-3</v>
      </c>
      <c r="P22249" s="108">
        <v>0.13300000000000001</v>
      </c>
      <c r="Q22249" s="108">
        <v>1.4790000000000001</v>
      </c>
      <c r="R22249" s="108">
        <v>2E-3</v>
      </c>
      <c r="S22249" s="108">
        <v>2.7E-2</v>
      </c>
    </row>
    <row r="22250" spans="1:19" ht="11.25" thickBot="1" x14ac:dyDescent="0.2">
      <c r="A22250" s="112"/>
    </row>
    <row r="22251" spans="1:19" ht="11.25" thickBot="1" x14ac:dyDescent="0.2">
      <c r="A22251" s="135" t="s">
        <v>362</v>
      </c>
      <c r="B22251" s="112"/>
      <c r="C22251" s="141" t="s">
        <v>14501</v>
      </c>
      <c r="D22251" s="141" t="s">
        <v>14501</v>
      </c>
      <c r="E22251" s="136">
        <v>3.0000000000000001E-3</v>
      </c>
      <c r="F22251" s="136">
        <v>5.0999999999999997E-2</v>
      </c>
      <c r="G22251" s="136">
        <v>0.35599999999999998</v>
      </c>
      <c r="H22251" s="136">
        <v>0.01</v>
      </c>
      <c r="I22251" s="136">
        <v>-0.02</v>
      </c>
      <c r="J22251" s="136">
        <v>4.5999999999999999E-2</v>
      </c>
      <c r="K22251" s="136">
        <v>-1.4730000000000001</v>
      </c>
      <c r="L22251" s="137">
        <v>0.62722</v>
      </c>
      <c r="M22251" s="136">
        <v>1.2E-2</v>
      </c>
      <c r="N22251" s="136">
        <v>4.0000000000000001E-3</v>
      </c>
      <c r="O22251" s="136">
        <v>2E-3</v>
      </c>
      <c r="P22251" s="136">
        <v>0.13300000000000001</v>
      </c>
      <c r="Q22251" s="136">
        <v>1.4790000000000001</v>
      </c>
      <c r="R22251" s="136">
        <v>2E-3</v>
      </c>
      <c r="S22251" s="136">
        <v>2.7E-2</v>
      </c>
    </row>
    <row r="22252" spans="1:19" ht="11.25" thickBot="1" x14ac:dyDescent="0.2">
      <c r="A22252" s="112"/>
    </row>
    <row r="22253" spans="1:19" ht="11.25" thickBot="1" x14ac:dyDescent="0.2">
      <c r="A22253" s="138" t="s">
        <v>364</v>
      </c>
      <c r="B22253" s="112"/>
      <c r="C22253" s="141" t="s">
        <v>14501</v>
      </c>
      <c r="D22253" s="141" t="s">
        <v>14501</v>
      </c>
      <c r="E22253" s="136">
        <v>0</v>
      </c>
      <c r="F22253" s="136">
        <v>0</v>
      </c>
      <c r="G22253" s="136">
        <v>0</v>
      </c>
      <c r="H22253" s="136">
        <v>0</v>
      </c>
      <c r="I22253" s="136">
        <v>0</v>
      </c>
      <c r="J22253" s="136">
        <v>0</v>
      </c>
      <c r="K22253" s="136">
        <v>0</v>
      </c>
      <c r="L22253" s="140" t="s">
        <v>3713</v>
      </c>
      <c r="M22253" s="136">
        <v>0</v>
      </c>
      <c r="N22253" s="136">
        <v>0</v>
      </c>
      <c r="O22253" s="136">
        <v>0</v>
      </c>
      <c r="P22253" s="136">
        <v>0</v>
      </c>
      <c r="Q22253" s="136">
        <v>0</v>
      </c>
      <c r="R22253" s="136">
        <v>0</v>
      </c>
      <c r="S22253" s="136">
        <v>0</v>
      </c>
    </row>
    <row r="22254" spans="1:19" ht="11.25" thickBot="1" x14ac:dyDescent="0.2">
      <c r="A22254" s="112"/>
    </row>
    <row r="22255" spans="1:19" ht="11.25" thickBot="1" x14ac:dyDescent="0.2">
      <c r="A22255" s="139" t="s">
        <v>366</v>
      </c>
      <c r="B22255" s="112"/>
      <c r="C22255" s="141" t="s">
        <v>14501</v>
      </c>
      <c r="D22255" s="141" t="s">
        <v>14501</v>
      </c>
      <c r="E22255" s="136">
        <v>0</v>
      </c>
      <c r="F22255" s="136">
        <v>0</v>
      </c>
      <c r="G22255" s="136">
        <v>0</v>
      </c>
      <c r="H22255" s="136">
        <v>0</v>
      </c>
      <c r="I22255" s="136">
        <v>0</v>
      </c>
      <c r="J22255" s="136">
        <v>0</v>
      </c>
      <c r="K22255" s="136">
        <v>0</v>
      </c>
      <c r="L22255" s="140" t="s">
        <v>3713</v>
      </c>
      <c r="M22255" s="136">
        <v>0</v>
      </c>
      <c r="N22255" s="136">
        <v>0</v>
      </c>
      <c r="O22255" s="136">
        <v>0</v>
      </c>
      <c r="P22255" s="136">
        <v>0</v>
      </c>
      <c r="Q22255" s="136">
        <v>0</v>
      </c>
      <c r="R22255" s="136">
        <v>0</v>
      </c>
      <c r="S22255" s="136">
        <v>0</v>
      </c>
    </row>
    <row r="22256" spans="1:19" ht="11.25" thickBot="1" x14ac:dyDescent="0.2">
      <c r="A22256" s="112"/>
    </row>
    <row r="22257" spans="1:19" ht="11.25" thickBot="1" x14ac:dyDescent="0.2">
      <c r="A22257" s="106" t="s">
        <v>357</v>
      </c>
      <c r="B22257" s="106" t="s">
        <v>358</v>
      </c>
      <c r="C22257" s="146" t="s">
        <v>16</v>
      </c>
      <c r="D22257" s="146" t="s">
        <v>14502</v>
      </c>
      <c r="E22257" s="146" t="s">
        <v>14503</v>
      </c>
      <c r="F22257" s="146" t="s">
        <v>20</v>
      </c>
      <c r="G22257" s="146" t="s">
        <v>21</v>
      </c>
      <c r="H22257" s="146" t="s">
        <v>22</v>
      </c>
      <c r="I22257" s="146" t="s">
        <v>23</v>
      </c>
      <c r="J22257" s="146" t="s">
        <v>24</v>
      </c>
      <c r="K22257" s="146" t="s">
        <v>26</v>
      </c>
      <c r="L22257" s="146" t="s">
        <v>14504</v>
      </c>
      <c r="M22257" s="146" t="s">
        <v>27</v>
      </c>
      <c r="N22257" s="146" t="s">
        <v>28</v>
      </c>
      <c r="O22257" s="146" t="s">
        <v>29</v>
      </c>
      <c r="P22257" s="146" t="s">
        <v>30</v>
      </c>
      <c r="Q22257" s="146" t="s">
        <v>14505</v>
      </c>
      <c r="R22257" s="146" t="s">
        <v>32</v>
      </c>
      <c r="S22257" s="146" t="s">
        <v>33</v>
      </c>
    </row>
    <row r="22258" spans="1:19" ht="11.25" thickBot="1" x14ac:dyDescent="0.2">
      <c r="A22258" s="112"/>
      <c r="B22258" s="112"/>
      <c r="C22258" s="146" t="s">
        <v>111</v>
      </c>
      <c r="D22258" s="146" t="s">
        <v>111</v>
      </c>
      <c r="E22258" s="146" t="s">
        <v>111</v>
      </c>
      <c r="F22258" s="146" t="s">
        <v>111</v>
      </c>
      <c r="G22258" s="146" t="s">
        <v>111</v>
      </c>
      <c r="H22258" s="146" t="s">
        <v>111</v>
      </c>
      <c r="I22258" s="146" t="s">
        <v>111</v>
      </c>
      <c r="J22258" s="146" t="s">
        <v>111</v>
      </c>
      <c r="K22258" s="146" t="s">
        <v>111</v>
      </c>
      <c r="L22258" s="146" t="s">
        <v>111</v>
      </c>
      <c r="M22258" s="146" t="s">
        <v>111</v>
      </c>
      <c r="N22258" s="146" t="s">
        <v>111</v>
      </c>
      <c r="O22258" s="146" t="s">
        <v>111</v>
      </c>
      <c r="P22258" s="146" t="s">
        <v>111</v>
      </c>
      <c r="Q22258" s="146" t="s">
        <v>111</v>
      </c>
      <c r="R22258" s="146" t="s">
        <v>111</v>
      </c>
      <c r="S22258" s="146" t="s">
        <v>111</v>
      </c>
    </row>
    <row r="22259" spans="1:19" ht="11.25" thickBot="1" x14ac:dyDescent="0.2">
      <c r="A22259" s="107">
        <v>1</v>
      </c>
      <c r="B22259" s="132">
        <v>0.62894675925925925</v>
      </c>
      <c r="C22259" s="108">
        <v>0.22600000000000001</v>
      </c>
      <c r="D22259" s="108">
        <v>0.14000000000000001</v>
      </c>
      <c r="E22259" s="141" t="s">
        <v>14500</v>
      </c>
      <c r="F22259" s="133">
        <v>0.56496000000000002</v>
      </c>
      <c r="G22259" s="108">
        <v>6.0000000000000001E-3</v>
      </c>
      <c r="H22259" s="141" t="s">
        <v>14573</v>
      </c>
      <c r="I22259" s="108">
        <v>4.9000000000000002E-2</v>
      </c>
      <c r="J22259" s="108">
        <v>0.47299999999999998</v>
      </c>
      <c r="K22259" s="133">
        <v>0.56216999999999995</v>
      </c>
      <c r="L22259" s="108">
        <v>7.0000000000000001E-3</v>
      </c>
      <c r="M22259" s="108">
        <v>2E-3</v>
      </c>
      <c r="N22259" s="108">
        <v>1.7999999999999999E-2</v>
      </c>
      <c r="O22259" s="141" t="s">
        <v>14500</v>
      </c>
      <c r="P22259" s="141" t="s">
        <v>14500</v>
      </c>
      <c r="Q22259" s="108">
        <v>-1.7000000000000001E-2</v>
      </c>
      <c r="R22259" s="108">
        <v>6.0000000000000001E-3</v>
      </c>
      <c r="S22259" s="108">
        <v>6.0000000000000001E-3</v>
      </c>
    </row>
    <row r="22260" spans="1:19" ht="11.25" thickBot="1" x14ac:dyDescent="0.2">
      <c r="A22260" s="112"/>
    </row>
    <row r="22261" spans="1:19" ht="11.25" thickBot="1" x14ac:dyDescent="0.2">
      <c r="A22261" s="135" t="s">
        <v>362</v>
      </c>
      <c r="B22261" s="112"/>
      <c r="C22261" s="136">
        <v>0.22600000000000001</v>
      </c>
      <c r="D22261" s="136">
        <v>0.14000000000000001</v>
      </c>
      <c r="E22261" s="141" t="s">
        <v>14501</v>
      </c>
      <c r="F22261" s="137">
        <v>0.56496000000000002</v>
      </c>
      <c r="G22261" s="136">
        <v>6.0000000000000001E-3</v>
      </c>
      <c r="H22261" s="141" t="s">
        <v>14574</v>
      </c>
      <c r="I22261" s="136">
        <v>4.9000000000000002E-2</v>
      </c>
      <c r="J22261" s="136">
        <v>0.47299999999999998</v>
      </c>
      <c r="K22261" s="137">
        <v>0.56216999999999995</v>
      </c>
      <c r="L22261" s="136">
        <v>7.0000000000000001E-3</v>
      </c>
      <c r="M22261" s="136">
        <v>2E-3</v>
      </c>
      <c r="N22261" s="136">
        <v>1.7999999999999999E-2</v>
      </c>
      <c r="O22261" s="141" t="s">
        <v>14501</v>
      </c>
      <c r="P22261" s="141" t="s">
        <v>14501</v>
      </c>
      <c r="Q22261" s="136">
        <v>-1.7000000000000001E-2</v>
      </c>
      <c r="R22261" s="136">
        <v>6.0000000000000001E-3</v>
      </c>
      <c r="S22261" s="136">
        <v>6.0000000000000001E-3</v>
      </c>
    </row>
    <row r="22262" spans="1:19" ht="11.25" thickBot="1" x14ac:dyDescent="0.2">
      <c r="A22262" s="112"/>
    </row>
    <row r="22263" spans="1:19" ht="11.25" thickBot="1" x14ac:dyDescent="0.2">
      <c r="A22263" s="138" t="s">
        <v>364</v>
      </c>
      <c r="B22263" s="112"/>
      <c r="C22263" s="136">
        <v>0</v>
      </c>
      <c r="D22263" s="136">
        <v>0</v>
      </c>
      <c r="E22263" s="141" t="s">
        <v>14501</v>
      </c>
      <c r="F22263" s="140" t="s">
        <v>3713</v>
      </c>
      <c r="G22263" s="136">
        <v>0</v>
      </c>
      <c r="H22263" s="141" t="s">
        <v>14501</v>
      </c>
      <c r="I22263" s="136">
        <v>0</v>
      </c>
      <c r="J22263" s="136">
        <v>0</v>
      </c>
      <c r="K22263" s="140" t="s">
        <v>3713</v>
      </c>
      <c r="L22263" s="136">
        <v>0</v>
      </c>
      <c r="M22263" s="136">
        <v>0</v>
      </c>
      <c r="N22263" s="136">
        <v>0</v>
      </c>
      <c r="O22263" s="141" t="s">
        <v>14501</v>
      </c>
      <c r="P22263" s="141" t="s">
        <v>14501</v>
      </c>
      <c r="Q22263" s="136">
        <v>0</v>
      </c>
      <c r="R22263" s="136">
        <v>0</v>
      </c>
      <c r="S22263" s="136">
        <v>0</v>
      </c>
    </row>
    <row r="22264" spans="1:19" ht="11.25" thickBot="1" x14ac:dyDescent="0.2">
      <c r="A22264" s="112"/>
    </row>
    <row r="22265" spans="1:19" ht="11.25" thickBot="1" x14ac:dyDescent="0.2">
      <c r="A22265" s="139" t="s">
        <v>366</v>
      </c>
      <c r="B22265" s="112"/>
      <c r="C22265" s="136">
        <v>0</v>
      </c>
      <c r="D22265" s="136">
        <v>0</v>
      </c>
      <c r="E22265" s="141" t="s">
        <v>14501</v>
      </c>
      <c r="F22265" s="140" t="s">
        <v>3713</v>
      </c>
      <c r="G22265" s="136">
        <v>0</v>
      </c>
      <c r="H22265" s="141" t="s">
        <v>14501</v>
      </c>
      <c r="I22265" s="136">
        <v>0</v>
      </c>
      <c r="J22265" s="136">
        <v>0</v>
      </c>
      <c r="K22265" s="140" t="s">
        <v>3713</v>
      </c>
      <c r="L22265" s="136">
        <v>0</v>
      </c>
      <c r="M22265" s="136">
        <v>0</v>
      </c>
      <c r="N22265" s="136">
        <v>0</v>
      </c>
      <c r="O22265" s="141" t="s">
        <v>14501</v>
      </c>
      <c r="P22265" s="141" t="s">
        <v>14501</v>
      </c>
      <c r="Q22265" s="136">
        <v>0</v>
      </c>
      <c r="R22265" s="136">
        <v>0</v>
      </c>
      <c r="S22265" s="136">
        <v>0</v>
      </c>
    </row>
    <row r="22266" spans="1:19" ht="11.25" thickBot="1" x14ac:dyDescent="0.2">
      <c r="A22266" s="112"/>
    </row>
    <row r="22267" spans="1:19" ht="11.25" thickBot="1" x14ac:dyDescent="0.2">
      <c r="A22267" s="106" t="s">
        <v>357</v>
      </c>
      <c r="B22267" s="106" t="s">
        <v>358</v>
      </c>
      <c r="C22267" s="146" t="s">
        <v>35</v>
      </c>
      <c r="D22267" s="146" t="s">
        <v>36</v>
      </c>
      <c r="E22267" s="146" t="s">
        <v>14506</v>
      </c>
      <c r="F22267" s="146" t="s">
        <v>38</v>
      </c>
      <c r="G22267" s="146" t="s">
        <v>39</v>
      </c>
      <c r="H22267" s="146" t="s">
        <v>41</v>
      </c>
      <c r="I22267" s="146" t="s">
        <v>42</v>
      </c>
      <c r="J22267" s="146" t="s">
        <v>43</v>
      </c>
      <c r="K22267" s="146" t="s">
        <v>44</v>
      </c>
      <c r="L22267" s="146" t="s">
        <v>45</v>
      </c>
      <c r="M22267" s="146" t="s">
        <v>46</v>
      </c>
      <c r="N22267" s="146" t="s">
        <v>47</v>
      </c>
      <c r="O22267" s="146" t="s">
        <v>48</v>
      </c>
      <c r="P22267" s="146" t="s">
        <v>49</v>
      </c>
      <c r="Q22267" s="146" t="s">
        <v>50</v>
      </c>
      <c r="R22267" s="146" t="s">
        <v>51</v>
      </c>
      <c r="S22267" s="146" t="s">
        <v>52</v>
      </c>
    </row>
    <row r="22268" spans="1:19" ht="11.25" thickBot="1" x14ac:dyDescent="0.2">
      <c r="A22268" s="112"/>
      <c r="B22268" s="112"/>
      <c r="C22268" s="146" t="s">
        <v>111</v>
      </c>
      <c r="D22268" s="146" t="s">
        <v>111</v>
      </c>
      <c r="E22268" s="146" t="s">
        <v>111</v>
      </c>
      <c r="F22268" s="146" t="s">
        <v>111</v>
      </c>
      <c r="G22268" s="146" t="s">
        <v>111</v>
      </c>
      <c r="H22268" s="146" t="s">
        <v>111</v>
      </c>
      <c r="I22268" s="146" t="s">
        <v>111</v>
      </c>
      <c r="J22268" s="146" t="s">
        <v>111</v>
      </c>
      <c r="K22268" s="146" t="s">
        <v>111</v>
      </c>
      <c r="L22268" s="146" t="s">
        <v>111</v>
      </c>
      <c r="M22268" s="146" t="s">
        <v>111</v>
      </c>
      <c r="N22268" s="146" t="s">
        <v>111</v>
      </c>
      <c r="O22268" s="146" t="s">
        <v>111</v>
      </c>
      <c r="P22268" s="146" t="s">
        <v>111</v>
      </c>
      <c r="Q22268" s="146" t="s">
        <v>111</v>
      </c>
      <c r="R22268" s="146" t="s">
        <v>111</v>
      </c>
      <c r="S22268" s="146" t="s">
        <v>111</v>
      </c>
    </row>
    <row r="22269" spans="1:19" ht="11.25" thickBot="1" x14ac:dyDescent="0.2">
      <c r="A22269" s="107">
        <v>1</v>
      </c>
      <c r="B22269" s="132">
        <v>0.62894675925925925</v>
      </c>
      <c r="C22269" s="133">
        <v>0.49131000000000002</v>
      </c>
      <c r="D22269" s="141" t="s">
        <v>14500</v>
      </c>
      <c r="E22269" s="108">
        <v>6.0000000000000001E-3</v>
      </c>
      <c r="F22269" s="141" t="s">
        <v>14500</v>
      </c>
      <c r="G22269" s="108">
        <v>6.0000000000000001E-3</v>
      </c>
      <c r="H22269" s="108">
        <v>1.885</v>
      </c>
      <c r="I22269" s="108">
        <v>0.04</v>
      </c>
      <c r="J22269" s="108">
        <v>9.2999999999999999E-2</v>
      </c>
      <c r="K22269" s="108">
        <v>7.0000000000000001E-3</v>
      </c>
      <c r="L22269" s="108">
        <v>0.03</v>
      </c>
      <c r="M22269" s="141" t="s">
        <v>14500</v>
      </c>
      <c r="N22269" s="108">
        <v>2E-3</v>
      </c>
      <c r="O22269" s="108">
        <v>2.3E-2</v>
      </c>
      <c r="P22269" s="108">
        <v>2E-3</v>
      </c>
      <c r="Q22269" s="108">
        <v>0.01</v>
      </c>
      <c r="R22269" s="141" t="s">
        <v>14500</v>
      </c>
      <c r="S22269" s="108">
        <v>1.2E-2</v>
      </c>
    </row>
    <row r="22270" spans="1:19" ht="11.25" thickBot="1" x14ac:dyDescent="0.2">
      <c r="A22270" s="112"/>
    </row>
    <row r="22271" spans="1:19" ht="11.25" thickBot="1" x14ac:dyDescent="0.2">
      <c r="A22271" s="135" t="s">
        <v>362</v>
      </c>
      <c r="B22271" s="112"/>
      <c r="C22271" s="137">
        <v>0.49131000000000002</v>
      </c>
      <c r="D22271" s="141" t="s">
        <v>14501</v>
      </c>
      <c r="E22271" s="136">
        <v>6.0000000000000001E-3</v>
      </c>
      <c r="F22271" s="141" t="s">
        <v>14501</v>
      </c>
      <c r="G22271" s="136">
        <v>6.0000000000000001E-3</v>
      </c>
      <c r="H22271" s="136">
        <v>1.885</v>
      </c>
      <c r="I22271" s="136">
        <v>0.04</v>
      </c>
      <c r="J22271" s="136">
        <v>9.2999999999999999E-2</v>
      </c>
      <c r="K22271" s="136">
        <v>7.0000000000000001E-3</v>
      </c>
      <c r="L22271" s="136">
        <v>0.03</v>
      </c>
      <c r="M22271" s="141" t="s">
        <v>14501</v>
      </c>
      <c r="N22271" s="136">
        <v>2E-3</v>
      </c>
      <c r="O22271" s="136">
        <v>2.3E-2</v>
      </c>
      <c r="P22271" s="136">
        <v>2E-3</v>
      </c>
      <c r="Q22271" s="136">
        <v>0.01</v>
      </c>
      <c r="R22271" s="141" t="s">
        <v>14501</v>
      </c>
      <c r="S22271" s="136">
        <v>1.2E-2</v>
      </c>
    </row>
    <row r="22272" spans="1:19" ht="11.25" thickBot="1" x14ac:dyDescent="0.2">
      <c r="A22272" s="112"/>
    </row>
    <row r="22273" spans="1:19" ht="11.25" thickBot="1" x14ac:dyDescent="0.2">
      <c r="A22273" s="138" t="s">
        <v>364</v>
      </c>
      <c r="B22273" s="112"/>
      <c r="C22273" s="140" t="s">
        <v>3713</v>
      </c>
      <c r="D22273" s="141" t="s">
        <v>14501</v>
      </c>
      <c r="E22273" s="136">
        <v>0</v>
      </c>
      <c r="F22273" s="141" t="s">
        <v>14501</v>
      </c>
      <c r="G22273" s="136">
        <v>0</v>
      </c>
      <c r="H22273" s="136">
        <v>0</v>
      </c>
      <c r="I22273" s="136">
        <v>0</v>
      </c>
      <c r="J22273" s="136">
        <v>0</v>
      </c>
      <c r="K22273" s="136">
        <v>0</v>
      </c>
      <c r="L22273" s="136">
        <v>0</v>
      </c>
      <c r="M22273" s="141" t="s">
        <v>14501</v>
      </c>
      <c r="N22273" s="136">
        <v>0</v>
      </c>
      <c r="O22273" s="136">
        <v>0</v>
      </c>
      <c r="P22273" s="136">
        <v>0</v>
      </c>
      <c r="Q22273" s="136">
        <v>0</v>
      </c>
      <c r="R22273" s="141" t="s">
        <v>14501</v>
      </c>
      <c r="S22273" s="136">
        <v>0</v>
      </c>
    </row>
    <row r="22274" spans="1:19" ht="11.25" thickBot="1" x14ac:dyDescent="0.2">
      <c r="A22274" s="112"/>
    </row>
    <row r="22275" spans="1:19" ht="11.25" thickBot="1" x14ac:dyDescent="0.2">
      <c r="A22275" s="139" t="s">
        <v>366</v>
      </c>
      <c r="B22275" s="112"/>
      <c r="C22275" s="140" t="s">
        <v>3713</v>
      </c>
      <c r="D22275" s="141" t="s">
        <v>14501</v>
      </c>
      <c r="E22275" s="136">
        <v>0</v>
      </c>
      <c r="F22275" s="141" t="s">
        <v>14501</v>
      </c>
      <c r="G22275" s="136">
        <v>0</v>
      </c>
      <c r="H22275" s="136">
        <v>0</v>
      </c>
      <c r="I22275" s="136">
        <v>0</v>
      </c>
      <c r="J22275" s="136">
        <v>0</v>
      </c>
      <c r="K22275" s="136">
        <v>0</v>
      </c>
      <c r="L22275" s="136">
        <v>0</v>
      </c>
      <c r="M22275" s="141" t="s">
        <v>14501</v>
      </c>
      <c r="N22275" s="136">
        <v>0</v>
      </c>
      <c r="O22275" s="136">
        <v>0</v>
      </c>
      <c r="P22275" s="136">
        <v>0</v>
      </c>
      <c r="Q22275" s="136">
        <v>0</v>
      </c>
      <c r="R22275" s="141" t="s">
        <v>14501</v>
      </c>
      <c r="S22275" s="136">
        <v>0</v>
      </c>
    </row>
    <row r="22276" spans="1:19" ht="11.25" thickBot="1" x14ac:dyDescent="0.2">
      <c r="A22276" s="112"/>
    </row>
    <row r="22277" spans="1:19" ht="11.25" thickBot="1" x14ac:dyDescent="0.2">
      <c r="A22277" s="106" t="s">
        <v>357</v>
      </c>
      <c r="B22277" s="106" t="s">
        <v>358</v>
      </c>
      <c r="C22277" s="146" t="s">
        <v>53</v>
      </c>
      <c r="D22277" s="146" t="s">
        <v>54</v>
      </c>
      <c r="E22277" s="146" t="s">
        <v>55</v>
      </c>
      <c r="F22277" s="146" t="s">
        <v>56</v>
      </c>
      <c r="G22277" s="146" t="s">
        <v>14507</v>
      </c>
      <c r="H22277" s="146" t="s">
        <v>57</v>
      </c>
      <c r="I22277" s="146" t="s">
        <v>59</v>
      </c>
      <c r="J22277" s="146" t="s">
        <v>14508</v>
      </c>
      <c r="K22277" s="146" t="s">
        <v>60</v>
      </c>
      <c r="L22277" s="146" t="s">
        <v>61</v>
      </c>
      <c r="M22277" s="146" t="s">
        <v>62</v>
      </c>
      <c r="N22277" s="146" t="s">
        <v>14509</v>
      </c>
      <c r="O22277" s="146" t="s">
        <v>63</v>
      </c>
      <c r="P22277" s="146" t="s">
        <v>64</v>
      </c>
      <c r="Q22277" s="146" t="s">
        <v>66</v>
      </c>
      <c r="R22277" s="146" t="s">
        <v>14510</v>
      </c>
      <c r="S22277" s="146" t="s">
        <v>67</v>
      </c>
    </row>
    <row r="22278" spans="1:19" ht="11.25" thickBot="1" x14ac:dyDescent="0.2">
      <c r="A22278" s="112"/>
      <c r="B22278" s="112"/>
      <c r="C22278" s="146" t="s">
        <v>111</v>
      </c>
      <c r="D22278" s="146" t="s">
        <v>111</v>
      </c>
      <c r="E22278" s="146" t="s">
        <v>111</v>
      </c>
      <c r="F22278" s="146" t="s">
        <v>111</v>
      </c>
      <c r="G22278" s="146" t="s">
        <v>111</v>
      </c>
      <c r="H22278" s="146" t="s">
        <v>111</v>
      </c>
      <c r="I22278" s="146" t="s">
        <v>111</v>
      </c>
      <c r="J22278" s="146" t="s">
        <v>111</v>
      </c>
      <c r="K22278" s="146" t="s">
        <v>111</v>
      </c>
      <c r="L22278" s="146" t="s">
        <v>111</v>
      </c>
      <c r="M22278" s="146" t="s">
        <v>111</v>
      </c>
      <c r="N22278" s="146" t="s">
        <v>111</v>
      </c>
      <c r="O22278" s="146" t="s">
        <v>111</v>
      </c>
      <c r="P22278" s="146" t="s">
        <v>111</v>
      </c>
      <c r="Q22278" s="146" t="s">
        <v>111</v>
      </c>
      <c r="R22278" s="146" t="s">
        <v>111</v>
      </c>
      <c r="S22278" s="146" t="s">
        <v>111</v>
      </c>
    </row>
    <row r="22279" spans="1:19" ht="11.25" thickBot="1" x14ac:dyDescent="0.2">
      <c r="A22279" s="107">
        <v>1</v>
      </c>
      <c r="B22279" s="132">
        <v>0.62894675925925925</v>
      </c>
      <c r="C22279" s="108">
        <v>2E-3</v>
      </c>
      <c r="D22279" s="108">
        <v>4.0000000000000001E-3</v>
      </c>
      <c r="E22279" s="141" t="s">
        <v>14500</v>
      </c>
      <c r="F22279" s="141" t="s">
        <v>14500</v>
      </c>
      <c r="G22279" s="108">
        <v>2E-3</v>
      </c>
      <c r="H22279" s="108">
        <v>3.9E-2</v>
      </c>
      <c r="I22279" s="108">
        <v>6.3E-2</v>
      </c>
      <c r="J22279" s="141" t="s">
        <v>14518</v>
      </c>
      <c r="K22279" s="141" t="s">
        <v>14500</v>
      </c>
      <c r="L22279" s="141" t="s">
        <v>14500</v>
      </c>
      <c r="M22279" s="108">
        <v>2.3E-2</v>
      </c>
      <c r="N22279" s="108">
        <v>0</v>
      </c>
      <c r="O22279" s="108">
        <v>6.0000000000000001E-3</v>
      </c>
      <c r="P22279" s="108">
        <v>0.46300000000000002</v>
      </c>
      <c r="Q22279" s="133">
        <v>0.39054</v>
      </c>
      <c r="R22279" s="141" t="s">
        <v>14500</v>
      </c>
      <c r="S22279" s="108">
        <v>2.1999999999999999E-2</v>
      </c>
    </row>
    <row r="22280" spans="1:19" ht="11.25" thickBot="1" x14ac:dyDescent="0.2">
      <c r="A22280" s="112"/>
    </row>
    <row r="22281" spans="1:19" ht="11.25" thickBot="1" x14ac:dyDescent="0.2">
      <c r="A22281" s="135" t="s">
        <v>362</v>
      </c>
      <c r="B22281" s="112"/>
      <c r="C22281" s="136">
        <v>2E-3</v>
      </c>
      <c r="D22281" s="136">
        <v>4.0000000000000001E-3</v>
      </c>
      <c r="E22281" s="141" t="s">
        <v>14501</v>
      </c>
      <c r="F22281" s="141" t="s">
        <v>14501</v>
      </c>
      <c r="G22281" s="136">
        <v>2E-3</v>
      </c>
      <c r="H22281" s="136">
        <v>3.9E-2</v>
      </c>
      <c r="I22281" s="136">
        <v>6.3E-2</v>
      </c>
      <c r="J22281" s="141" t="s">
        <v>14520</v>
      </c>
      <c r="K22281" s="141" t="s">
        <v>14501</v>
      </c>
      <c r="L22281" s="141" t="s">
        <v>14501</v>
      </c>
      <c r="M22281" s="136">
        <v>2.3E-2</v>
      </c>
      <c r="N22281" s="136">
        <v>0</v>
      </c>
      <c r="O22281" s="136">
        <v>6.0000000000000001E-3</v>
      </c>
      <c r="P22281" s="136">
        <v>0.46300000000000002</v>
      </c>
      <c r="Q22281" s="137">
        <v>0.39054</v>
      </c>
      <c r="R22281" s="141" t="s">
        <v>14501</v>
      </c>
      <c r="S22281" s="136">
        <v>2.1999999999999999E-2</v>
      </c>
    </row>
    <row r="22282" spans="1:19" ht="11.25" thickBot="1" x14ac:dyDescent="0.2">
      <c r="A22282" s="112"/>
    </row>
    <row r="22283" spans="1:19" ht="11.25" thickBot="1" x14ac:dyDescent="0.2">
      <c r="A22283" s="138" t="s">
        <v>364</v>
      </c>
      <c r="B22283" s="112"/>
      <c r="C22283" s="136">
        <v>0</v>
      </c>
      <c r="D22283" s="136">
        <v>0</v>
      </c>
      <c r="E22283" s="141" t="s">
        <v>14501</v>
      </c>
      <c r="F22283" s="141" t="s">
        <v>14501</v>
      </c>
      <c r="G22283" s="136">
        <v>0</v>
      </c>
      <c r="H22283" s="136">
        <v>0</v>
      </c>
      <c r="I22283" s="136">
        <v>0</v>
      </c>
      <c r="J22283" s="141" t="s">
        <v>14501</v>
      </c>
      <c r="K22283" s="141" t="s">
        <v>14501</v>
      </c>
      <c r="L22283" s="141" t="s">
        <v>14501</v>
      </c>
      <c r="M22283" s="136">
        <v>0</v>
      </c>
      <c r="N22283" s="136">
        <v>0</v>
      </c>
      <c r="O22283" s="136">
        <v>0</v>
      </c>
      <c r="P22283" s="136">
        <v>0</v>
      </c>
      <c r="Q22283" s="140" t="s">
        <v>3713</v>
      </c>
      <c r="R22283" s="141" t="s">
        <v>14501</v>
      </c>
      <c r="S22283" s="136">
        <v>0</v>
      </c>
    </row>
    <row r="22284" spans="1:19" ht="11.25" thickBot="1" x14ac:dyDescent="0.2">
      <c r="A22284" s="112"/>
    </row>
    <row r="22285" spans="1:19" ht="11.25" thickBot="1" x14ac:dyDescent="0.2">
      <c r="A22285" s="139" t="s">
        <v>366</v>
      </c>
      <c r="B22285" s="112"/>
      <c r="C22285" s="136">
        <v>0</v>
      </c>
      <c r="D22285" s="136">
        <v>0</v>
      </c>
      <c r="E22285" s="141" t="s">
        <v>14501</v>
      </c>
      <c r="F22285" s="141" t="s">
        <v>14501</v>
      </c>
      <c r="G22285" s="136">
        <v>0</v>
      </c>
      <c r="H22285" s="136">
        <v>0</v>
      </c>
      <c r="I22285" s="136">
        <v>0</v>
      </c>
      <c r="J22285" s="141" t="s">
        <v>14501</v>
      </c>
      <c r="K22285" s="141" t="s">
        <v>14501</v>
      </c>
      <c r="L22285" s="141" t="s">
        <v>14501</v>
      </c>
      <c r="M22285" s="136">
        <v>0</v>
      </c>
      <c r="N22285" s="136">
        <v>0</v>
      </c>
      <c r="O22285" s="136">
        <v>0</v>
      </c>
      <c r="P22285" s="136">
        <v>0</v>
      </c>
      <c r="Q22285" s="140" t="s">
        <v>3713</v>
      </c>
      <c r="R22285" s="141" t="s">
        <v>14501</v>
      </c>
      <c r="S22285" s="136">
        <v>0</v>
      </c>
    </row>
    <row r="22286" spans="1:19" ht="11.25" thickBot="1" x14ac:dyDescent="0.2">
      <c r="A22286" s="112"/>
    </row>
    <row r="22287" spans="1:19" ht="11.25" thickBot="1" x14ac:dyDescent="0.2">
      <c r="A22287" s="106" t="s">
        <v>357</v>
      </c>
      <c r="B22287" s="106" t="s">
        <v>358</v>
      </c>
      <c r="C22287" s="146" t="s">
        <v>68</v>
      </c>
      <c r="D22287" s="146" t="s">
        <v>14511</v>
      </c>
    </row>
    <row r="22288" spans="1:19" ht="11.25" thickBot="1" x14ac:dyDescent="0.2">
      <c r="A22288" s="112"/>
      <c r="B22288" s="112"/>
      <c r="C22288" s="146" t="s">
        <v>111</v>
      </c>
      <c r="D22288" s="146" t="s">
        <v>111</v>
      </c>
    </row>
    <row r="22289" spans="1:19" ht="11.25" thickBot="1" x14ac:dyDescent="0.2">
      <c r="A22289" s="107">
        <v>1</v>
      </c>
      <c r="B22289" s="132">
        <v>0.62894675925925925</v>
      </c>
      <c r="C22289" s="108">
        <v>5.0000000000000001E-3</v>
      </c>
      <c r="D22289" s="141" t="s">
        <v>14500</v>
      </c>
    </row>
    <row r="22290" spans="1:19" ht="11.25" thickBot="1" x14ac:dyDescent="0.2">
      <c r="A22290" s="112"/>
    </row>
    <row r="22291" spans="1:19" ht="11.25" thickBot="1" x14ac:dyDescent="0.2">
      <c r="A22291" s="135" t="s">
        <v>362</v>
      </c>
      <c r="B22291" s="112"/>
      <c r="C22291" s="136">
        <v>5.0000000000000001E-3</v>
      </c>
      <c r="D22291" s="141" t="s">
        <v>14501</v>
      </c>
    </row>
    <row r="22292" spans="1:19" ht="11.25" thickBot="1" x14ac:dyDescent="0.2">
      <c r="A22292" s="112"/>
    </row>
    <row r="22293" spans="1:19" ht="11.25" thickBot="1" x14ac:dyDescent="0.2">
      <c r="A22293" s="138" t="s">
        <v>364</v>
      </c>
      <c r="B22293" s="112"/>
      <c r="C22293" s="136">
        <v>0</v>
      </c>
      <c r="D22293" s="141" t="s">
        <v>14501</v>
      </c>
    </row>
    <row r="22294" spans="1:19" ht="11.25" thickBot="1" x14ac:dyDescent="0.2">
      <c r="A22294" s="112"/>
    </row>
    <row r="22295" spans="1:19" ht="11.25" thickBot="1" x14ac:dyDescent="0.2">
      <c r="A22295" s="139" t="s">
        <v>366</v>
      </c>
      <c r="B22295" s="112"/>
      <c r="C22295" s="136">
        <v>0</v>
      </c>
      <c r="D22295" s="141" t="s">
        <v>14501</v>
      </c>
    </row>
    <row r="22296" spans="1:19" ht="10.5" x14ac:dyDescent="0.15">
      <c r="A22296" s="112"/>
    </row>
    <row r="22297" spans="1:19" x14ac:dyDescent="0.15">
      <c r="A22297" s="129"/>
      <c r="B22297" s="86" t="s">
        <v>2896</v>
      </c>
    </row>
    <row r="22298" spans="1:19" ht="9.75" thickBot="1" x14ac:dyDescent="0.2">
      <c r="A22298" s="81" t="s">
        <v>356</v>
      </c>
    </row>
    <row r="22299" spans="1:19" ht="11.25" thickBot="1" x14ac:dyDescent="0.2">
      <c r="A22299" s="106" t="s">
        <v>357</v>
      </c>
      <c r="B22299" s="106" t="s">
        <v>358</v>
      </c>
      <c r="C22299" s="146" t="s">
        <v>14494</v>
      </c>
      <c r="D22299" s="146" t="s">
        <v>14495</v>
      </c>
      <c r="E22299" s="146" t="s">
        <v>14496</v>
      </c>
      <c r="F22299" s="146" t="s">
        <v>0</v>
      </c>
      <c r="G22299" s="146" t="s">
        <v>1</v>
      </c>
      <c r="H22299" s="146" t="s">
        <v>2</v>
      </c>
      <c r="I22299" s="146" t="s">
        <v>14497</v>
      </c>
      <c r="J22299" s="146" t="s">
        <v>3</v>
      </c>
      <c r="K22299" s="146" t="s">
        <v>14498</v>
      </c>
      <c r="L22299" s="146" t="s">
        <v>7</v>
      </c>
      <c r="M22299" s="146" t="s">
        <v>14499</v>
      </c>
      <c r="N22299" s="146" t="s">
        <v>10</v>
      </c>
      <c r="O22299" s="146" t="s">
        <v>11</v>
      </c>
      <c r="P22299" s="146" t="s">
        <v>12</v>
      </c>
      <c r="Q22299" s="146" t="s">
        <v>13</v>
      </c>
      <c r="R22299" s="146" t="s">
        <v>14</v>
      </c>
      <c r="S22299" s="146" t="s">
        <v>15</v>
      </c>
    </row>
    <row r="22300" spans="1:19" ht="11.25" thickBot="1" x14ac:dyDescent="0.2">
      <c r="A22300" s="112"/>
      <c r="B22300" s="112"/>
      <c r="C22300" s="146" t="s">
        <v>111</v>
      </c>
      <c r="D22300" s="146" t="s">
        <v>111</v>
      </c>
      <c r="E22300" s="146" t="s">
        <v>111</v>
      </c>
      <c r="F22300" s="146" t="s">
        <v>111</v>
      </c>
      <c r="G22300" s="146" t="s">
        <v>111</v>
      </c>
      <c r="H22300" s="146" t="s">
        <v>111</v>
      </c>
      <c r="I22300" s="146" t="s">
        <v>111</v>
      </c>
      <c r="J22300" s="146" t="s">
        <v>111</v>
      </c>
      <c r="K22300" s="146" t="s">
        <v>111</v>
      </c>
      <c r="L22300" s="146" t="s">
        <v>111</v>
      </c>
      <c r="M22300" s="146" t="s">
        <v>111</v>
      </c>
      <c r="N22300" s="146" t="s">
        <v>111</v>
      </c>
      <c r="O22300" s="146" t="s">
        <v>111</v>
      </c>
      <c r="P22300" s="146" t="s">
        <v>111</v>
      </c>
      <c r="Q22300" s="146" t="s">
        <v>111</v>
      </c>
      <c r="R22300" s="146" t="s">
        <v>111</v>
      </c>
      <c r="S22300" s="146" t="s">
        <v>111</v>
      </c>
    </row>
    <row r="22301" spans="1:19" ht="11.25" thickBot="1" x14ac:dyDescent="0.2">
      <c r="A22301" s="107">
        <v>1</v>
      </c>
      <c r="B22301" s="132">
        <v>0.6340972222222222</v>
      </c>
      <c r="C22301" s="141" t="s">
        <v>14500</v>
      </c>
      <c r="D22301" s="141" t="s">
        <v>14500</v>
      </c>
      <c r="E22301" s="108">
        <v>2E-3</v>
      </c>
      <c r="F22301" s="108">
        <v>6.8000000000000005E-2</v>
      </c>
      <c r="G22301" s="108">
        <v>0.219</v>
      </c>
      <c r="H22301" s="108">
        <v>1.2999999999999999E-2</v>
      </c>
      <c r="I22301" s="108">
        <v>-2.7E-2</v>
      </c>
      <c r="J22301" s="108">
        <v>8.5000000000000006E-2</v>
      </c>
      <c r="K22301" s="108">
        <v>0.69099999999999995</v>
      </c>
      <c r="L22301" s="133">
        <v>0.61641999999999997</v>
      </c>
      <c r="M22301" s="108">
        <v>1.4999999999999999E-2</v>
      </c>
      <c r="N22301" s="108">
        <v>0</v>
      </c>
      <c r="O22301" s="108">
        <v>5.0000000000000001E-3</v>
      </c>
      <c r="P22301" s="108">
        <v>7.4999999999999997E-2</v>
      </c>
      <c r="Q22301" s="108">
        <v>1.8</v>
      </c>
      <c r="R22301" s="108">
        <v>3.0000000000000001E-3</v>
      </c>
      <c r="S22301" s="108">
        <v>2.5000000000000001E-2</v>
      </c>
    </row>
    <row r="22302" spans="1:19" ht="11.25" thickBot="1" x14ac:dyDescent="0.2">
      <c r="A22302" s="112"/>
    </row>
    <row r="22303" spans="1:19" ht="11.25" thickBot="1" x14ac:dyDescent="0.2">
      <c r="A22303" s="135" t="s">
        <v>362</v>
      </c>
      <c r="B22303" s="112"/>
      <c r="C22303" s="141" t="s">
        <v>14501</v>
      </c>
      <c r="D22303" s="141" t="s">
        <v>14501</v>
      </c>
      <c r="E22303" s="136">
        <v>2E-3</v>
      </c>
      <c r="F22303" s="136">
        <v>6.8000000000000005E-2</v>
      </c>
      <c r="G22303" s="136">
        <v>0.219</v>
      </c>
      <c r="H22303" s="136">
        <v>1.2999999999999999E-2</v>
      </c>
      <c r="I22303" s="136">
        <v>-2.7E-2</v>
      </c>
      <c r="J22303" s="136">
        <v>8.5000000000000006E-2</v>
      </c>
      <c r="K22303" s="136">
        <v>0.69099999999999995</v>
      </c>
      <c r="L22303" s="137">
        <v>0.61641999999999997</v>
      </c>
      <c r="M22303" s="136">
        <v>1.4999999999999999E-2</v>
      </c>
      <c r="N22303" s="136">
        <v>0</v>
      </c>
      <c r="O22303" s="136">
        <v>5.0000000000000001E-3</v>
      </c>
      <c r="P22303" s="136">
        <v>7.4999999999999997E-2</v>
      </c>
      <c r="Q22303" s="136">
        <v>1.8</v>
      </c>
      <c r="R22303" s="136">
        <v>3.0000000000000001E-3</v>
      </c>
      <c r="S22303" s="136">
        <v>2.5000000000000001E-2</v>
      </c>
    </row>
    <row r="22304" spans="1:19" ht="11.25" thickBot="1" x14ac:dyDescent="0.2">
      <c r="A22304" s="112"/>
    </row>
    <row r="22305" spans="1:19" ht="11.25" thickBot="1" x14ac:dyDescent="0.2">
      <c r="A22305" s="138" t="s">
        <v>364</v>
      </c>
      <c r="B22305" s="112"/>
      <c r="C22305" s="141" t="s">
        <v>14501</v>
      </c>
      <c r="D22305" s="141" t="s">
        <v>14501</v>
      </c>
      <c r="E22305" s="136">
        <v>0</v>
      </c>
      <c r="F22305" s="136">
        <v>0</v>
      </c>
      <c r="G22305" s="136">
        <v>0</v>
      </c>
      <c r="H22305" s="136">
        <v>0</v>
      </c>
      <c r="I22305" s="136">
        <v>0</v>
      </c>
      <c r="J22305" s="136">
        <v>0</v>
      </c>
      <c r="K22305" s="136">
        <v>0</v>
      </c>
      <c r="L22305" s="140" t="s">
        <v>3713</v>
      </c>
      <c r="M22305" s="136">
        <v>0</v>
      </c>
      <c r="N22305" s="136">
        <v>0</v>
      </c>
      <c r="O22305" s="136">
        <v>0</v>
      </c>
      <c r="P22305" s="136">
        <v>0</v>
      </c>
      <c r="Q22305" s="136">
        <v>0</v>
      </c>
      <c r="R22305" s="136">
        <v>0</v>
      </c>
      <c r="S22305" s="136">
        <v>0</v>
      </c>
    </row>
    <row r="22306" spans="1:19" ht="11.25" thickBot="1" x14ac:dyDescent="0.2">
      <c r="A22306" s="112"/>
    </row>
    <row r="22307" spans="1:19" ht="11.25" thickBot="1" x14ac:dyDescent="0.2">
      <c r="A22307" s="139" t="s">
        <v>366</v>
      </c>
      <c r="B22307" s="112"/>
      <c r="C22307" s="141" t="s">
        <v>14501</v>
      </c>
      <c r="D22307" s="141" t="s">
        <v>14501</v>
      </c>
      <c r="E22307" s="136">
        <v>0</v>
      </c>
      <c r="F22307" s="136">
        <v>0</v>
      </c>
      <c r="G22307" s="136">
        <v>0</v>
      </c>
      <c r="H22307" s="136">
        <v>0</v>
      </c>
      <c r="I22307" s="136">
        <v>0</v>
      </c>
      <c r="J22307" s="136">
        <v>0</v>
      </c>
      <c r="K22307" s="136">
        <v>0</v>
      </c>
      <c r="L22307" s="140" t="s">
        <v>3713</v>
      </c>
      <c r="M22307" s="136">
        <v>0</v>
      </c>
      <c r="N22307" s="136">
        <v>0</v>
      </c>
      <c r="O22307" s="136">
        <v>0</v>
      </c>
      <c r="P22307" s="136">
        <v>0</v>
      </c>
      <c r="Q22307" s="136">
        <v>0</v>
      </c>
      <c r="R22307" s="136">
        <v>0</v>
      </c>
      <c r="S22307" s="136">
        <v>0</v>
      </c>
    </row>
    <row r="22308" spans="1:19" ht="11.25" thickBot="1" x14ac:dyDescent="0.2">
      <c r="A22308" s="112"/>
    </row>
    <row r="22309" spans="1:19" ht="11.25" thickBot="1" x14ac:dyDescent="0.2">
      <c r="A22309" s="106" t="s">
        <v>357</v>
      </c>
      <c r="B22309" s="106" t="s">
        <v>358</v>
      </c>
      <c r="C22309" s="146" t="s">
        <v>16</v>
      </c>
      <c r="D22309" s="146" t="s">
        <v>14502</v>
      </c>
      <c r="E22309" s="146" t="s">
        <v>14503</v>
      </c>
      <c r="F22309" s="146" t="s">
        <v>20</v>
      </c>
      <c r="G22309" s="146" t="s">
        <v>21</v>
      </c>
      <c r="H22309" s="146" t="s">
        <v>22</v>
      </c>
      <c r="I22309" s="146" t="s">
        <v>23</v>
      </c>
      <c r="J22309" s="146" t="s">
        <v>24</v>
      </c>
      <c r="K22309" s="146" t="s">
        <v>26</v>
      </c>
      <c r="L22309" s="146" t="s">
        <v>14504</v>
      </c>
      <c r="M22309" s="146" t="s">
        <v>27</v>
      </c>
      <c r="N22309" s="146" t="s">
        <v>28</v>
      </c>
      <c r="O22309" s="146" t="s">
        <v>29</v>
      </c>
      <c r="P22309" s="146" t="s">
        <v>30</v>
      </c>
      <c r="Q22309" s="146" t="s">
        <v>14505</v>
      </c>
      <c r="R22309" s="146" t="s">
        <v>32</v>
      </c>
      <c r="S22309" s="146" t="s">
        <v>33</v>
      </c>
    </row>
    <row r="22310" spans="1:19" ht="11.25" thickBot="1" x14ac:dyDescent="0.2">
      <c r="A22310" s="112"/>
      <c r="B22310" s="112"/>
      <c r="C22310" s="146" t="s">
        <v>111</v>
      </c>
      <c r="D22310" s="146" t="s">
        <v>111</v>
      </c>
      <c r="E22310" s="146" t="s">
        <v>111</v>
      </c>
      <c r="F22310" s="146" t="s">
        <v>111</v>
      </c>
      <c r="G22310" s="146" t="s">
        <v>111</v>
      </c>
      <c r="H22310" s="146" t="s">
        <v>111</v>
      </c>
      <c r="I22310" s="146" t="s">
        <v>111</v>
      </c>
      <c r="J22310" s="146" t="s">
        <v>111</v>
      </c>
      <c r="K22310" s="146" t="s">
        <v>111</v>
      </c>
      <c r="L22310" s="146" t="s">
        <v>111</v>
      </c>
      <c r="M22310" s="146" t="s">
        <v>111</v>
      </c>
      <c r="N22310" s="146" t="s">
        <v>111</v>
      </c>
      <c r="O22310" s="146" t="s">
        <v>111</v>
      </c>
      <c r="P22310" s="146" t="s">
        <v>111</v>
      </c>
      <c r="Q22310" s="146" t="s">
        <v>111</v>
      </c>
      <c r="R22310" s="146" t="s">
        <v>111</v>
      </c>
      <c r="S22310" s="146" t="s">
        <v>111</v>
      </c>
    </row>
    <row r="22311" spans="1:19" ht="11.25" thickBot="1" x14ac:dyDescent="0.2">
      <c r="A22311" s="107">
        <v>1</v>
      </c>
      <c r="B22311" s="132">
        <v>0.6340972222222222</v>
      </c>
      <c r="C22311" s="108">
        <v>0.35399999999999998</v>
      </c>
      <c r="D22311" s="108">
        <v>0.223</v>
      </c>
      <c r="E22311" s="108">
        <v>2E-3</v>
      </c>
      <c r="F22311" s="133">
        <v>0.53849999999999998</v>
      </c>
      <c r="G22311" s="108">
        <v>6.3E-2</v>
      </c>
      <c r="H22311" s="108">
        <v>0.20300000000000001</v>
      </c>
      <c r="I22311" s="108">
        <v>4.7E-2</v>
      </c>
      <c r="J22311" s="108">
        <v>0.54400000000000004</v>
      </c>
      <c r="K22311" s="133">
        <v>0.53737999999999997</v>
      </c>
      <c r="L22311" s="108">
        <v>8.9999999999999993E-3</v>
      </c>
      <c r="M22311" s="108">
        <v>2E-3</v>
      </c>
      <c r="N22311" s="108">
        <v>2.5000000000000001E-2</v>
      </c>
      <c r="O22311" s="141" t="s">
        <v>14500</v>
      </c>
      <c r="P22311" s="141" t="s">
        <v>14500</v>
      </c>
      <c r="Q22311" s="108">
        <v>-1.0999999999999999E-2</v>
      </c>
      <c r="R22311" s="108">
        <v>4.0000000000000001E-3</v>
      </c>
      <c r="S22311" s="141" t="s">
        <v>14500</v>
      </c>
    </row>
    <row r="22312" spans="1:19" ht="11.25" thickBot="1" x14ac:dyDescent="0.2">
      <c r="A22312" s="112"/>
    </row>
    <row r="22313" spans="1:19" ht="11.25" thickBot="1" x14ac:dyDescent="0.2">
      <c r="A22313" s="135" t="s">
        <v>362</v>
      </c>
      <c r="B22313" s="112"/>
      <c r="C22313" s="136">
        <v>0.35399999999999998</v>
      </c>
      <c r="D22313" s="136">
        <v>0.223</v>
      </c>
      <c r="E22313" s="136">
        <v>2E-3</v>
      </c>
      <c r="F22313" s="137">
        <v>0.53849999999999998</v>
      </c>
      <c r="G22313" s="136">
        <v>6.3E-2</v>
      </c>
      <c r="H22313" s="136">
        <v>0.20300000000000001</v>
      </c>
      <c r="I22313" s="136">
        <v>4.7E-2</v>
      </c>
      <c r="J22313" s="136">
        <v>0.54400000000000004</v>
      </c>
      <c r="K22313" s="137">
        <v>0.53737999999999997</v>
      </c>
      <c r="L22313" s="136">
        <v>8.9999999999999993E-3</v>
      </c>
      <c r="M22313" s="136">
        <v>2E-3</v>
      </c>
      <c r="N22313" s="136">
        <v>2.5000000000000001E-2</v>
      </c>
      <c r="O22313" s="141" t="s">
        <v>14501</v>
      </c>
      <c r="P22313" s="141" t="s">
        <v>14501</v>
      </c>
      <c r="Q22313" s="136">
        <v>-1.0999999999999999E-2</v>
      </c>
      <c r="R22313" s="136">
        <v>4.0000000000000001E-3</v>
      </c>
      <c r="S22313" s="141" t="s">
        <v>14501</v>
      </c>
    </row>
    <row r="22314" spans="1:19" ht="11.25" thickBot="1" x14ac:dyDescent="0.2">
      <c r="A22314" s="112"/>
    </row>
    <row r="22315" spans="1:19" ht="11.25" thickBot="1" x14ac:dyDescent="0.2">
      <c r="A22315" s="138" t="s">
        <v>364</v>
      </c>
      <c r="B22315" s="112"/>
      <c r="C22315" s="136">
        <v>0</v>
      </c>
      <c r="D22315" s="136">
        <v>0</v>
      </c>
      <c r="E22315" s="136">
        <v>0</v>
      </c>
      <c r="F22315" s="140" t="s">
        <v>3713</v>
      </c>
      <c r="G22315" s="136">
        <v>0</v>
      </c>
      <c r="H22315" s="136">
        <v>0</v>
      </c>
      <c r="I22315" s="136">
        <v>0</v>
      </c>
      <c r="J22315" s="136">
        <v>0</v>
      </c>
      <c r="K22315" s="140" t="s">
        <v>3713</v>
      </c>
      <c r="L22315" s="136">
        <v>0</v>
      </c>
      <c r="M22315" s="136">
        <v>0</v>
      </c>
      <c r="N22315" s="136">
        <v>0</v>
      </c>
      <c r="O22315" s="141" t="s">
        <v>14501</v>
      </c>
      <c r="P22315" s="141" t="s">
        <v>14501</v>
      </c>
      <c r="Q22315" s="136">
        <v>0</v>
      </c>
      <c r="R22315" s="136">
        <v>0</v>
      </c>
      <c r="S22315" s="141" t="s">
        <v>14501</v>
      </c>
    </row>
    <row r="22316" spans="1:19" ht="11.25" thickBot="1" x14ac:dyDescent="0.2">
      <c r="A22316" s="112"/>
    </row>
    <row r="22317" spans="1:19" ht="11.25" thickBot="1" x14ac:dyDescent="0.2">
      <c r="A22317" s="139" t="s">
        <v>366</v>
      </c>
      <c r="B22317" s="112"/>
      <c r="C22317" s="136">
        <v>0</v>
      </c>
      <c r="D22317" s="136">
        <v>0</v>
      </c>
      <c r="E22317" s="136">
        <v>0</v>
      </c>
      <c r="F22317" s="140" t="s">
        <v>3713</v>
      </c>
      <c r="G22317" s="136">
        <v>0</v>
      </c>
      <c r="H22317" s="136">
        <v>0</v>
      </c>
      <c r="I22317" s="136">
        <v>0</v>
      </c>
      <c r="J22317" s="136">
        <v>0</v>
      </c>
      <c r="K22317" s="140" t="s">
        <v>3713</v>
      </c>
      <c r="L22317" s="136">
        <v>0</v>
      </c>
      <c r="M22317" s="136">
        <v>0</v>
      </c>
      <c r="N22317" s="136">
        <v>0</v>
      </c>
      <c r="O22317" s="141" t="s">
        <v>14501</v>
      </c>
      <c r="P22317" s="141" t="s">
        <v>14501</v>
      </c>
      <c r="Q22317" s="136">
        <v>0</v>
      </c>
      <c r="R22317" s="136">
        <v>0</v>
      </c>
      <c r="S22317" s="141" t="s">
        <v>14501</v>
      </c>
    </row>
    <row r="22318" spans="1:19" ht="11.25" thickBot="1" x14ac:dyDescent="0.2">
      <c r="A22318" s="112"/>
    </row>
    <row r="22319" spans="1:19" ht="11.25" thickBot="1" x14ac:dyDescent="0.2">
      <c r="A22319" s="106" t="s">
        <v>357</v>
      </c>
      <c r="B22319" s="106" t="s">
        <v>358</v>
      </c>
      <c r="C22319" s="146" t="s">
        <v>35</v>
      </c>
      <c r="D22319" s="146" t="s">
        <v>36</v>
      </c>
      <c r="E22319" s="146" t="s">
        <v>14506</v>
      </c>
      <c r="F22319" s="146" t="s">
        <v>38</v>
      </c>
      <c r="G22319" s="146" t="s">
        <v>39</v>
      </c>
      <c r="H22319" s="146" t="s">
        <v>41</v>
      </c>
      <c r="I22319" s="146" t="s">
        <v>42</v>
      </c>
      <c r="J22319" s="146" t="s">
        <v>43</v>
      </c>
      <c r="K22319" s="146" t="s">
        <v>44</v>
      </c>
      <c r="L22319" s="146" t="s">
        <v>45</v>
      </c>
      <c r="M22319" s="146" t="s">
        <v>46</v>
      </c>
      <c r="N22319" s="146" t="s">
        <v>47</v>
      </c>
      <c r="O22319" s="146" t="s">
        <v>48</v>
      </c>
      <c r="P22319" s="146" t="s">
        <v>49</v>
      </c>
      <c r="Q22319" s="146" t="s">
        <v>50</v>
      </c>
      <c r="R22319" s="146" t="s">
        <v>51</v>
      </c>
      <c r="S22319" s="146" t="s">
        <v>52</v>
      </c>
    </row>
    <row r="22320" spans="1:19" ht="11.25" thickBot="1" x14ac:dyDescent="0.2">
      <c r="A22320" s="112"/>
      <c r="B22320" s="112"/>
      <c r="C22320" s="146" t="s">
        <v>111</v>
      </c>
      <c r="D22320" s="146" t="s">
        <v>111</v>
      </c>
      <c r="E22320" s="146" t="s">
        <v>111</v>
      </c>
      <c r="F22320" s="146" t="s">
        <v>111</v>
      </c>
      <c r="G22320" s="146" t="s">
        <v>111</v>
      </c>
      <c r="H22320" s="146" t="s">
        <v>111</v>
      </c>
      <c r="I22320" s="146" t="s">
        <v>111</v>
      </c>
      <c r="J22320" s="146" t="s">
        <v>111</v>
      </c>
      <c r="K22320" s="146" t="s">
        <v>111</v>
      </c>
      <c r="L22320" s="146" t="s">
        <v>111</v>
      </c>
      <c r="M22320" s="146" t="s">
        <v>111</v>
      </c>
      <c r="N22320" s="146" t="s">
        <v>111</v>
      </c>
      <c r="O22320" s="146" t="s">
        <v>111</v>
      </c>
      <c r="P22320" s="146" t="s">
        <v>111</v>
      </c>
      <c r="Q22320" s="146" t="s">
        <v>111</v>
      </c>
      <c r="R22320" s="146" t="s">
        <v>111</v>
      </c>
      <c r="S22320" s="146" t="s">
        <v>111</v>
      </c>
    </row>
    <row r="22321" spans="1:19" ht="11.25" thickBot="1" x14ac:dyDescent="0.2">
      <c r="A22321" s="107">
        <v>1</v>
      </c>
      <c r="B22321" s="132">
        <v>0.6340972222222222</v>
      </c>
      <c r="C22321" s="133">
        <v>0.45816000000000001</v>
      </c>
      <c r="D22321" s="108">
        <v>0.01</v>
      </c>
      <c r="E22321" s="108">
        <v>3.0000000000000001E-3</v>
      </c>
      <c r="F22321" s="141" t="s">
        <v>14500</v>
      </c>
      <c r="G22321" s="108">
        <v>7.0000000000000001E-3</v>
      </c>
      <c r="H22321" s="108">
        <v>1.1439999999999999</v>
      </c>
      <c r="I22321" s="108">
        <v>3.2000000000000001E-2</v>
      </c>
      <c r="J22321" s="108">
        <v>9.5000000000000001E-2</v>
      </c>
      <c r="K22321" s="108">
        <v>7.0000000000000001E-3</v>
      </c>
      <c r="L22321" s="108">
        <v>0.04</v>
      </c>
      <c r="M22321" s="108">
        <v>6.0000000000000001E-3</v>
      </c>
      <c r="N22321" s="108">
        <v>2E-3</v>
      </c>
      <c r="O22321" s="108">
        <v>8.0000000000000002E-3</v>
      </c>
      <c r="P22321" s="108">
        <v>3.0000000000000001E-3</v>
      </c>
      <c r="Q22321" s="108">
        <v>1.7999999999999999E-2</v>
      </c>
      <c r="R22321" s="108">
        <v>2E-3</v>
      </c>
      <c r="S22321" s="108">
        <v>6.0000000000000001E-3</v>
      </c>
    </row>
    <row r="22322" spans="1:19" ht="11.25" thickBot="1" x14ac:dyDescent="0.2">
      <c r="A22322" s="112"/>
    </row>
    <row r="22323" spans="1:19" ht="11.25" thickBot="1" x14ac:dyDescent="0.2">
      <c r="A22323" s="135" t="s">
        <v>362</v>
      </c>
      <c r="B22323" s="112"/>
      <c r="C22323" s="137">
        <v>0.45816000000000001</v>
      </c>
      <c r="D22323" s="136">
        <v>0.01</v>
      </c>
      <c r="E22323" s="136">
        <v>3.0000000000000001E-3</v>
      </c>
      <c r="F22323" s="141" t="s">
        <v>14501</v>
      </c>
      <c r="G22323" s="136">
        <v>7.0000000000000001E-3</v>
      </c>
      <c r="H22323" s="136">
        <v>1.1439999999999999</v>
      </c>
      <c r="I22323" s="136">
        <v>3.2000000000000001E-2</v>
      </c>
      <c r="J22323" s="136">
        <v>9.5000000000000001E-2</v>
      </c>
      <c r="K22323" s="136">
        <v>7.0000000000000001E-3</v>
      </c>
      <c r="L22323" s="136">
        <v>0.04</v>
      </c>
      <c r="M22323" s="136">
        <v>6.0000000000000001E-3</v>
      </c>
      <c r="N22323" s="136">
        <v>2E-3</v>
      </c>
      <c r="O22323" s="136">
        <v>8.0000000000000002E-3</v>
      </c>
      <c r="P22323" s="136">
        <v>3.0000000000000001E-3</v>
      </c>
      <c r="Q22323" s="136">
        <v>1.7999999999999999E-2</v>
      </c>
      <c r="R22323" s="136">
        <v>2E-3</v>
      </c>
      <c r="S22323" s="136">
        <v>6.0000000000000001E-3</v>
      </c>
    </row>
    <row r="22324" spans="1:19" ht="11.25" thickBot="1" x14ac:dyDescent="0.2">
      <c r="A22324" s="112"/>
    </row>
    <row r="22325" spans="1:19" ht="11.25" thickBot="1" x14ac:dyDescent="0.2">
      <c r="A22325" s="138" t="s">
        <v>364</v>
      </c>
      <c r="B22325" s="112"/>
      <c r="C22325" s="140" t="s">
        <v>3713</v>
      </c>
      <c r="D22325" s="136">
        <v>0</v>
      </c>
      <c r="E22325" s="136">
        <v>0</v>
      </c>
      <c r="F22325" s="141" t="s">
        <v>14501</v>
      </c>
      <c r="G22325" s="136">
        <v>0</v>
      </c>
      <c r="H22325" s="136">
        <v>0</v>
      </c>
      <c r="I22325" s="136">
        <v>0</v>
      </c>
      <c r="J22325" s="136">
        <v>0</v>
      </c>
      <c r="K22325" s="136">
        <v>0</v>
      </c>
      <c r="L22325" s="136">
        <v>0</v>
      </c>
      <c r="M22325" s="136">
        <v>0</v>
      </c>
      <c r="N22325" s="136">
        <v>0</v>
      </c>
      <c r="O22325" s="136">
        <v>0</v>
      </c>
      <c r="P22325" s="136">
        <v>0</v>
      </c>
      <c r="Q22325" s="136">
        <v>0</v>
      </c>
      <c r="R22325" s="136">
        <v>0</v>
      </c>
      <c r="S22325" s="136">
        <v>0</v>
      </c>
    </row>
    <row r="22326" spans="1:19" ht="11.25" thickBot="1" x14ac:dyDescent="0.2">
      <c r="A22326" s="112"/>
    </row>
    <row r="22327" spans="1:19" ht="11.25" thickBot="1" x14ac:dyDescent="0.2">
      <c r="A22327" s="139" t="s">
        <v>366</v>
      </c>
      <c r="B22327" s="112"/>
      <c r="C22327" s="140" t="s">
        <v>3713</v>
      </c>
      <c r="D22327" s="136">
        <v>0</v>
      </c>
      <c r="E22327" s="136">
        <v>0</v>
      </c>
      <c r="F22327" s="141" t="s">
        <v>14501</v>
      </c>
      <c r="G22327" s="136">
        <v>0</v>
      </c>
      <c r="H22327" s="136">
        <v>0</v>
      </c>
      <c r="I22327" s="136">
        <v>0</v>
      </c>
      <c r="J22327" s="136">
        <v>0</v>
      </c>
      <c r="K22327" s="136">
        <v>0</v>
      </c>
      <c r="L22327" s="136">
        <v>0</v>
      </c>
      <c r="M22327" s="136">
        <v>0</v>
      </c>
      <c r="N22327" s="136">
        <v>0</v>
      </c>
      <c r="O22327" s="136">
        <v>0</v>
      </c>
      <c r="P22327" s="136">
        <v>0</v>
      </c>
      <c r="Q22327" s="136">
        <v>0</v>
      </c>
      <c r="R22327" s="136">
        <v>0</v>
      </c>
      <c r="S22327" s="136">
        <v>0</v>
      </c>
    </row>
    <row r="22328" spans="1:19" ht="11.25" thickBot="1" x14ac:dyDescent="0.2">
      <c r="A22328" s="112"/>
    </row>
    <row r="22329" spans="1:19" ht="11.25" thickBot="1" x14ac:dyDescent="0.2">
      <c r="A22329" s="106" t="s">
        <v>357</v>
      </c>
      <c r="B22329" s="106" t="s">
        <v>358</v>
      </c>
      <c r="C22329" s="146" t="s">
        <v>53</v>
      </c>
      <c r="D22329" s="146" t="s">
        <v>54</v>
      </c>
      <c r="E22329" s="146" t="s">
        <v>55</v>
      </c>
      <c r="F22329" s="146" t="s">
        <v>56</v>
      </c>
      <c r="G22329" s="146" t="s">
        <v>14507</v>
      </c>
      <c r="H22329" s="146" t="s">
        <v>57</v>
      </c>
      <c r="I22329" s="146" t="s">
        <v>59</v>
      </c>
      <c r="J22329" s="146" t="s">
        <v>14508</v>
      </c>
      <c r="K22329" s="146" t="s">
        <v>60</v>
      </c>
      <c r="L22329" s="146" t="s">
        <v>61</v>
      </c>
      <c r="M22329" s="146" t="s">
        <v>62</v>
      </c>
      <c r="N22329" s="146" t="s">
        <v>14509</v>
      </c>
      <c r="O22329" s="146" t="s">
        <v>63</v>
      </c>
      <c r="P22329" s="146" t="s">
        <v>64</v>
      </c>
      <c r="Q22329" s="146" t="s">
        <v>66</v>
      </c>
      <c r="R22329" s="146" t="s">
        <v>14510</v>
      </c>
      <c r="S22329" s="146" t="s">
        <v>67</v>
      </c>
    </row>
    <row r="22330" spans="1:19" ht="11.25" thickBot="1" x14ac:dyDescent="0.2">
      <c r="A22330" s="112"/>
      <c r="B22330" s="112"/>
      <c r="C22330" s="146" t="s">
        <v>111</v>
      </c>
      <c r="D22330" s="146" t="s">
        <v>111</v>
      </c>
      <c r="E22330" s="146" t="s">
        <v>111</v>
      </c>
      <c r="F22330" s="146" t="s">
        <v>111</v>
      </c>
      <c r="G22330" s="146" t="s">
        <v>111</v>
      </c>
      <c r="H22330" s="146" t="s">
        <v>111</v>
      </c>
      <c r="I22330" s="146" t="s">
        <v>111</v>
      </c>
      <c r="J22330" s="146" t="s">
        <v>111</v>
      </c>
      <c r="K22330" s="146" t="s">
        <v>111</v>
      </c>
      <c r="L22330" s="146" t="s">
        <v>111</v>
      </c>
      <c r="M22330" s="146" t="s">
        <v>111</v>
      </c>
      <c r="N22330" s="146" t="s">
        <v>111</v>
      </c>
      <c r="O22330" s="146" t="s">
        <v>111</v>
      </c>
      <c r="P22330" s="146" t="s">
        <v>111</v>
      </c>
      <c r="Q22330" s="146" t="s">
        <v>111</v>
      </c>
      <c r="R22330" s="146" t="s">
        <v>111</v>
      </c>
      <c r="S22330" s="146" t="s">
        <v>111</v>
      </c>
    </row>
    <row r="22331" spans="1:19" ht="11.25" thickBot="1" x14ac:dyDescent="0.2">
      <c r="A22331" s="107">
        <v>1</v>
      </c>
      <c r="B22331" s="132">
        <v>0.6340972222222222</v>
      </c>
      <c r="C22331" s="141" t="s">
        <v>14500</v>
      </c>
      <c r="D22331" s="108">
        <v>1.0999999999999999E-2</v>
      </c>
      <c r="E22331" s="141" t="s">
        <v>14500</v>
      </c>
      <c r="F22331" s="141" t="s">
        <v>14500</v>
      </c>
      <c r="G22331" s="108">
        <v>1E-3</v>
      </c>
      <c r="H22331" s="108">
        <v>3.3000000000000002E-2</v>
      </c>
      <c r="I22331" s="108">
        <v>6.8000000000000005E-2</v>
      </c>
      <c r="J22331" s="141" t="s">
        <v>14518</v>
      </c>
      <c r="K22331" s="141" t="s">
        <v>14500</v>
      </c>
      <c r="L22331" s="141" t="s">
        <v>14500</v>
      </c>
      <c r="M22331" s="108">
        <v>3.4000000000000002E-2</v>
      </c>
      <c r="N22331" s="108">
        <v>1E-3</v>
      </c>
      <c r="O22331" s="108">
        <v>3.0000000000000001E-3</v>
      </c>
      <c r="P22331" s="108">
        <v>0.40899999999999997</v>
      </c>
      <c r="Q22331" s="133">
        <v>0.38178000000000001</v>
      </c>
      <c r="R22331" s="141" t="s">
        <v>14500</v>
      </c>
      <c r="S22331" s="108">
        <v>2.4E-2</v>
      </c>
    </row>
    <row r="22332" spans="1:19" ht="11.25" thickBot="1" x14ac:dyDescent="0.2">
      <c r="A22332" s="112"/>
    </row>
    <row r="22333" spans="1:19" ht="11.25" thickBot="1" x14ac:dyDescent="0.2">
      <c r="A22333" s="135" t="s">
        <v>362</v>
      </c>
      <c r="B22333" s="112"/>
      <c r="C22333" s="141" t="s">
        <v>14501</v>
      </c>
      <c r="D22333" s="136">
        <v>1.0999999999999999E-2</v>
      </c>
      <c r="E22333" s="141" t="s">
        <v>14501</v>
      </c>
      <c r="F22333" s="141" t="s">
        <v>14501</v>
      </c>
      <c r="G22333" s="136">
        <v>1E-3</v>
      </c>
      <c r="H22333" s="136">
        <v>3.3000000000000002E-2</v>
      </c>
      <c r="I22333" s="136">
        <v>6.8000000000000005E-2</v>
      </c>
      <c r="J22333" s="141" t="s">
        <v>14520</v>
      </c>
      <c r="K22333" s="141" t="s">
        <v>14501</v>
      </c>
      <c r="L22333" s="141" t="s">
        <v>14501</v>
      </c>
      <c r="M22333" s="136">
        <v>3.4000000000000002E-2</v>
      </c>
      <c r="N22333" s="136">
        <v>1E-3</v>
      </c>
      <c r="O22333" s="136">
        <v>3.0000000000000001E-3</v>
      </c>
      <c r="P22333" s="136">
        <v>0.40899999999999997</v>
      </c>
      <c r="Q22333" s="137">
        <v>0.38178000000000001</v>
      </c>
      <c r="R22333" s="141" t="s">
        <v>14501</v>
      </c>
      <c r="S22333" s="136">
        <v>2.4E-2</v>
      </c>
    </row>
    <row r="22334" spans="1:19" ht="11.25" thickBot="1" x14ac:dyDescent="0.2">
      <c r="A22334" s="112"/>
    </row>
    <row r="22335" spans="1:19" ht="11.25" thickBot="1" x14ac:dyDescent="0.2">
      <c r="A22335" s="138" t="s">
        <v>364</v>
      </c>
      <c r="B22335" s="112"/>
      <c r="C22335" s="141" t="s">
        <v>14501</v>
      </c>
      <c r="D22335" s="136">
        <v>0</v>
      </c>
      <c r="E22335" s="141" t="s">
        <v>14501</v>
      </c>
      <c r="F22335" s="141" t="s">
        <v>14501</v>
      </c>
      <c r="G22335" s="136">
        <v>0</v>
      </c>
      <c r="H22335" s="136">
        <v>0</v>
      </c>
      <c r="I22335" s="136">
        <v>0</v>
      </c>
      <c r="J22335" s="141" t="s">
        <v>14501</v>
      </c>
      <c r="K22335" s="141" t="s">
        <v>14501</v>
      </c>
      <c r="L22335" s="141" t="s">
        <v>14501</v>
      </c>
      <c r="M22335" s="136">
        <v>0</v>
      </c>
      <c r="N22335" s="136">
        <v>0</v>
      </c>
      <c r="O22335" s="136">
        <v>0</v>
      </c>
      <c r="P22335" s="136">
        <v>0</v>
      </c>
      <c r="Q22335" s="140" t="s">
        <v>3713</v>
      </c>
      <c r="R22335" s="141" t="s">
        <v>14501</v>
      </c>
      <c r="S22335" s="136">
        <v>0</v>
      </c>
    </row>
    <row r="22336" spans="1:19" ht="11.25" thickBot="1" x14ac:dyDescent="0.2">
      <c r="A22336" s="112"/>
    </row>
    <row r="22337" spans="1:19" ht="11.25" thickBot="1" x14ac:dyDescent="0.2">
      <c r="A22337" s="139" t="s">
        <v>366</v>
      </c>
      <c r="B22337" s="112"/>
      <c r="C22337" s="141" t="s">
        <v>14501</v>
      </c>
      <c r="D22337" s="136">
        <v>0</v>
      </c>
      <c r="E22337" s="141" t="s">
        <v>14501</v>
      </c>
      <c r="F22337" s="141" t="s">
        <v>14501</v>
      </c>
      <c r="G22337" s="136">
        <v>0</v>
      </c>
      <c r="H22337" s="136">
        <v>0</v>
      </c>
      <c r="I22337" s="136">
        <v>0</v>
      </c>
      <c r="J22337" s="141" t="s">
        <v>14501</v>
      </c>
      <c r="K22337" s="141" t="s">
        <v>14501</v>
      </c>
      <c r="L22337" s="141" t="s">
        <v>14501</v>
      </c>
      <c r="M22337" s="136">
        <v>0</v>
      </c>
      <c r="N22337" s="136">
        <v>0</v>
      </c>
      <c r="O22337" s="136">
        <v>0</v>
      </c>
      <c r="P22337" s="136">
        <v>0</v>
      </c>
      <c r="Q22337" s="140" t="s">
        <v>3713</v>
      </c>
      <c r="R22337" s="141" t="s">
        <v>14501</v>
      </c>
      <c r="S22337" s="136">
        <v>0</v>
      </c>
    </row>
    <row r="22338" spans="1:19" ht="11.25" thickBot="1" x14ac:dyDescent="0.2">
      <c r="A22338" s="112"/>
    </row>
    <row r="22339" spans="1:19" ht="11.25" thickBot="1" x14ac:dyDescent="0.2">
      <c r="A22339" s="106" t="s">
        <v>357</v>
      </c>
      <c r="B22339" s="106" t="s">
        <v>358</v>
      </c>
      <c r="C22339" s="146" t="s">
        <v>68</v>
      </c>
      <c r="D22339" s="146" t="s">
        <v>14511</v>
      </c>
    </row>
    <row r="22340" spans="1:19" ht="11.25" thickBot="1" x14ac:dyDescent="0.2">
      <c r="A22340" s="112"/>
      <c r="B22340" s="112"/>
      <c r="C22340" s="146" t="s">
        <v>111</v>
      </c>
      <c r="D22340" s="146" t="s">
        <v>111</v>
      </c>
    </row>
    <row r="22341" spans="1:19" ht="11.25" thickBot="1" x14ac:dyDescent="0.2">
      <c r="A22341" s="107">
        <v>1</v>
      </c>
      <c r="B22341" s="132">
        <v>0.6340972222222222</v>
      </c>
      <c r="C22341" s="108">
        <v>7.0000000000000001E-3</v>
      </c>
      <c r="D22341" s="141" t="s">
        <v>14500</v>
      </c>
    </row>
    <row r="22342" spans="1:19" ht="11.25" thickBot="1" x14ac:dyDescent="0.2">
      <c r="A22342" s="112"/>
    </row>
    <row r="22343" spans="1:19" ht="11.25" thickBot="1" x14ac:dyDescent="0.2">
      <c r="A22343" s="135" t="s">
        <v>362</v>
      </c>
      <c r="B22343" s="112"/>
      <c r="C22343" s="136">
        <v>7.0000000000000001E-3</v>
      </c>
      <c r="D22343" s="141" t="s">
        <v>14501</v>
      </c>
    </row>
    <row r="22344" spans="1:19" ht="11.25" thickBot="1" x14ac:dyDescent="0.2">
      <c r="A22344" s="112"/>
    </row>
    <row r="22345" spans="1:19" ht="11.25" thickBot="1" x14ac:dyDescent="0.2">
      <c r="A22345" s="138" t="s">
        <v>364</v>
      </c>
      <c r="B22345" s="112"/>
      <c r="C22345" s="136">
        <v>0</v>
      </c>
      <c r="D22345" s="141" t="s">
        <v>14501</v>
      </c>
    </row>
    <row r="22346" spans="1:19" ht="11.25" thickBot="1" x14ac:dyDescent="0.2">
      <c r="A22346" s="112"/>
    </row>
    <row r="22347" spans="1:19" ht="11.25" thickBot="1" x14ac:dyDescent="0.2">
      <c r="A22347" s="139" t="s">
        <v>366</v>
      </c>
      <c r="B22347" s="112"/>
      <c r="C22347" s="136">
        <v>0</v>
      </c>
      <c r="D22347" s="141" t="s">
        <v>14501</v>
      </c>
    </row>
    <row r="22348" spans="1:19" ht="10.5" x14ac:dyDescent="0.15">
      <c r="A22348" s="112"/>
    </row>
    <row r="22349" spans="1:19" x14ac:dyDescent="0.15">
      <c r="A22349" s="129"/>
      <c r="B22349" s="86" t="s">
        <v>2963</v>
      </c>
    </row>
    <row r="22350" spans="1:19" ht="9.75" thickBot="1" x14ac:dyDescent="0.2">
      <c r="A22350" s="81" t="s">
        <v>356</v>
      </c>
    </row>
    <row r="22351" spans="1:19" ht="11.25" thickBot="1" x14ac:dyDescent="0.2">
      <c r="A22351" s="106" t="s">
        <v>357</v>
      </c>
      <c r="B22351" s="106" t="s">
        <v>358</v>
      </c>
      <c r="C22351" s="146" t="s">
        <v>14494</v>
      </c>
      <c r="D22351" s="146" t="s">
        <v>14495</v>
      </c>
      <c r="E22351" s="146" t="s">
        <v>14496</v>
      </c>
      <c r="F22351" s="146" t="s">
        <v>0</v>
      </c>
      <c r="G22351" s="146" t="s">
        <v>1</v>
      </c>
      <c r="H22351" s="146" t="s">
        <v>2</v>
      </c>
      <c r="I22351" s="146" t="s">
        <v>14497</v>
      </c>
      <c r="J22351" s="146" t="s">
        <v>3</v>
      </c>
      <c r="K22351" s="146" t="s">
        <v>14498</v>
      </c>
      <c r="L22351" s="146" t="s">
        <v>7</v>
      </c>
      <c r="M22351" s="146" t="s">
        <v>14499</v>
      </c>
      <c r="N22351" s="146" t="s">
        <v>10</v>
      </c>
      <c r="O22351" s="146" t="s">
        <v>11</v>
      </c>
      <c r="P22351" s="146" t="s">
        <v>12</v>
      </c>
      <c r="Q22351" s="146" t="s">
        <v>13</v>
      </c>
      <c r="R22351" s="146" t="s">
        <v>14</v>
      </c>
      <c r="S22351" s="146" t="s">
        <v>15</v>
      </c>
    </row>
    <row r="22352" spans="1:19" ht="11.25" thickBot="1" x14ac:dyDescent="0.2">
      <c r="A22352" s="112"/>
      <c r="B22352" s="112"/>
      <c r="C22352" s="146" t="s">
        <v>111</v>
      </c>
      <c r="D22352" s="146" t="s">
        <v>111</v>
      </c>
      <c r="E22352" s="146" t="s">
        <v>111</v>
      </c>
      <c r="F22352" s="146" t="s">
        <v>111</v>
      </c>
      <c r="G22352" s="146" t="s">
        <v>111</v>
      </c>
      <c r="H22352" s="146" t="s">
        <v>111</v>
      </c>
      <c r="I22352" s="146" t="s">
        <v>111</v>
      </c>
      <c r="J22352" s="146" t="s">
        <v>111</v>
      </c>
      <c r="K22352" s="146" t="s">
        <v>111</v>
      </c>
      <c r="L22352" s="146" t="s">
        <v>111</v>
      </c>
      <c r="M22352" s="146" t="s">
        <v>111</v>
      </c>
      <c r="N22352" s="146" t="s">
        <v>111</v>
      </c>
      <c r="O22352" s="146" t="s">
        <v>111</v>
      </c>
      <c r="P22352" s="146" t="s">
        <v>111</v>
      </c>
      <c r="Q22352" s="146" t="s">
        <v>111</v>
      </c>
      <c r="R22352" s="146" t="s">
        <v>111</v>
      </c>
      <c r="S22352" s="146" t="s">
        <v>111</v>
      </c>
    </row>
    <row r="22353" spans="1:19" ht="11.25" thickBot="1" x14ac:dyDescent="0.2">
      <c r="A22353" s="107">
        <v>1</v>
      </c>
      <c r="B22353" s="132">
        <v>0.63924768518518515</v>
      </c>
      <c r="C22353" s="141" t="s">
        <v>14500</v>
      </c>
      <c r="D22353" s="141" t="s">
        <v>14500</v>
      </c>
      <c r="E22353" s="108">
        <v>2E-3</v>
      </c>
      <c r="F22353" s="108">
        <v>5.8999999999999997E-2</v>
      </c>
      <c r="G22353" s="108">
        <v>0.33400000000000002</v>
      </c>
      <c r="H22353" s="108">
        <v>1.0999999999999999E-2</v>
      </c>
      <c r="I22353" s="108">
        <v>-3.1E-2</v>
      </c>
      <c r="J22353" s="108">
        <v>8.4000000000000005E-2</v>
      </c>
      <c r="K22353" s="108">
        <v>-1.306</v>
      </c>
      <c r="L22353" s="133">
        <v>0.67181000000000002</v>
      </c>
      <c r="M22353" s="108">
        <v>0.02</v>
      </c>
      <c r="N22353" s="108">
        <v>0</v>
      </c>
      <c r="O22353" s="108">
        <v>5.0000000000000001E-3</v>
      </c>
      <c r="P22353" s="108">
        <v>0.157</v>
      </c>
      <c r="Q22353" s="108">
        <v>2.4359999999999999</v>
      </c>
      <c r="R22353" s="108">
        <v>3.0000000000000001E-3</v>
      </c>
      <c r="S22353" s="108">
        <v>2.8000000000000001E-2</v>
      </c>
    </row>
    <row r="22354" spans="1:19" ht="11.25" thickBot="1" x14ac:dyDescent="0.2">
      <c r="A22354" s="112"/>
    </row>
    <row r="22355" spans="1:19" ht="11.25" thickBot="1" x14ac:dyDescent="0.2">
      <c r="A22355" s="135" t="s">
        <v>362</v>
      </c>
      <c r="B22355" s="112"/>
      <c r="C22355" s="141" t="s">
        <v>14501</v>
      </c>
      <c r="D22355" s="141" t="s">
        <v>14501</v>
      </c>
      <c r="E22355" s="136">
        <v>2E-3</v>
      </c>
      <c r="F22355" s="136">
        <v>5.8999999999999997E-2</v>
      </c>
      <c r="G22355" s="136">
        <v>0.33400000000000002</v>
      </c>
      <c r="H22355" s="136">
        <v>1.0999999999999999E-2</v>
      </c>
      <c r="I22355" s="136">
        <v>-3.1E-2</v>
      </c>
      <c r="J22355" s="136">
        <v>8.4000000000000005E-2</v>
      </c>
      <c r="K22355" s="136">
        <v>-1.306</v>
      </c>
      <c r="L22355" s="137">
        <v>0.67181000000000002</v>
      </c>
      <c r="M22355" s="136">
        <v>0.02</v>
      </c>
      <c r="N22355" s="136">
        <v>0</v>
      </c>
      <c r="O22355" s="136">
        <v>5.0000000000000001E-3</v>
      </c>
      <c r="P22355" s="136">
        <v>0.157</v>
      </c>
      <c r="Q22355" s="136">
        <v>2.4359999999999999</v>
      </c>
      <c r="R22355" s="136">
        <v>3.0000000000000001E-3</v>
      </c>
      <c r="S22355" s="136">
        <v>2.8000000000000001E-2</v>
      </c>
    </row>
    <row r="22356" spans="1:19" ht="11.25" thickBot="1" x14ac:dyDescent="0.2">
      <c r="A22356" s="112"/>
    </row>
    <row r="22357" spans="1:19" ht="11.25" thickBot="1" x14ac:dyDescent="0.2">
      <c r="A22357" s="138" t="s">
        <v>364</v>
      </c>
      <c r="B22357" s="112"/>
      <c r="C22357" s="141" t="s">
        <v>14501</v>
      </c>
      <c r="D22357" s="141" t="s">
        <v>14501</v>
      </c>
      <c r="E22357" s="136">
        <v>0</v>
      </c>
      <c r="F22357" s="136">
        <v>0</v>
      </c>
      <c r="G22357" s="136">
        <v>0</v>
      </c>
      <c r="H22357" s="136">
        <v>0</v>
      </c>
      <c r="I22357" s="136">
        <v>0</v>
      </c>
      <c r="J22357" s="136">
        <v>0</v>
      </c>
      <c r="K22357" s="136">
        <v>0</v>
      </c>
      <c r="L22357" s="140" t="s">
        <v>3713</v>
      </c>
      <c r="M22357" s="136">
        <v>0</v>
      </c>
      <c r="N22357" s="136">
        <v>0</v>
      </c>
      <c r="O22357" s="136">
        <v>0</v>
      </c>
      <c r="P22357" s="136">
        <v>0</v>
      </c>
      <c r="Q22357" s="136">
        <v>0</v>
      </c>
      <c r="R22357" s="136">
        <v>0</v>
      </c>
      <c r="S22357" s="136">
        <v>0</v>
      </c>
    </row>
    <row r="22358" spans="1:19" ht="11.25" thickBot="1" x14ac:dyDescent="0.2">
      <c r="A22358" s="112"/>
    </row>
    <row r="22359" spans="1:19" ht="11.25" thickBot="1" x14ac:dyDescent="0.2">
      <c r="A22359" s="139" t="s">
        <v>366</v>
      </c>
      <c r="B22359" s="112"/>
      <c r="C22359" s="141" t="s">
        <v>14501</v>
      </c>
      <c r="D22359" s="141" t="s">
        <v>14501</v>
      </c>
      <c r="E22359" s="136">
        <v>0</v>
      </c>
      <c r="F22359" s="136">
        <v>0</v>
      </c>
      <c r="G22359" s="136">
        <v>0</v>
      </c>
      <c r="H22359" s="136">
        <v>0</v>
      </c>
      <c r="I22359" s="136">
        <v>0</v>
      </c>
      <c r="J22359" s="136">
        <v>0</v>
      </c>
      <c r="K22359" s="136">
        <v>0</v>
      </c>
      <c r="L22359" s="140" t="s">
        <v>3713</v>
      </c>
      <c r="M22359" s="136">
        <v>0</v>
      </c>
      <c r="N22359" s="136">
        <v>0</v>
      </c>
      <c r="O22359" s="136">
        <v>0</v>
      </c>
      <c r="P22359" s="136">
        <v>0</v>
      </c>
      <c r="Q22359" s="136">
        <v>0</v>
      </c>
      <c r="R22359" s="136">
        <v>0</v>
      </c>
      <c r="S22359" s="136">
        <v>0</v>
      </c>
    </row>
    <row r="22360" spans="1:19" ht="11.25" thickBot="1" x14ac:dyDescent="0.2">
      <c r="A22360" s="112"/>
    </row>
    <row r="22361" spans="1:19" ht="11.25" thickBot="1" x14ac:dyDescent="0.2">
      <c r="A22361" s="106" t="s">
        <v>357</v>
      </c>
      <c r="B22361" s="106" t="s">
        <v>358</v>
      </c>
      <c r="C22361" s="146" t="s">
        <v>16</v>
      </c>
      <c r="D22361" s="146" t="s">
        <v>14502</v>
      </c>
      <c r="E22361" s="146" t="s">
        <v>14503</v>
      </c>
      <c r="F22361" s="146" t="s">
        <v>20</v>
      </c>
      <c r="G22361" s="146" t="s">
        <v>21</v>
      </c>
      <c r="H22361" s="146" t="s">
        <v>22</v>
      </c>
      <c r="I22361" s="146" t="s">
        <v>23</v>
      </c>
      <c r="J22361" s="146" t="s">
        <v>24</v>
      </c>
      <c r="K22361" s="146" t="s">
        <v>26</v>
      </c>
      <c r="L22361" s="146" t="s">
        <v>14504</v>
      </c>
      <c r="M22361" s="146" t="s">
        <v>27</v>
      </c>
      <c r="N22361" s="146" t="s">
        <v>28</v>
      </c>
      <c r="O22361" s="146" t="s">
        <v>29</v>
      </c>
      <c r="P22361" s="146" t="s">
        <v>30</v>
      </c>
      <c r="Q22361" s="146" t="s">
        <v>14505</v>
      </c>
      <c r="R22361" s="146" t="s">
        <v>32</v>
      </c>
      <c r="S22361" s="146" t="s">
        <v>33</v>
      </c>
    </row>
    <row r="22362" spans="1:19" ht="11.25" thickBot="1" x14ac:dyDescent="0.2">
      <c r="A22362" s="112"/>
      <c r="B22362" s="112"/>
      <c r="C22362" s="146" t="s">
        <v>111</v>
      </c>
      <c r="D22362" s="146" t="s">
        <v>111</v>
      </c>
      <c r="E22362" s="146" t="s">
        <v>111</v>
      </c>
      <c r="F22362" s="146" t="s">
        <v>111</v>
      </c>
      <c r="G22362" s="146" t="s">
        <v>111</v>
      </c>
      <c r="H22362" s="146" t="s">
        <v>111</v>
      </c>
      <c r="I22362" s="146" t="s">
        <v>111</v>
      </c>
      <c r="J22362" s="146" t="s">
        <v>111</v>
      </c>
      <c r="K22362" s="146" t="s">
        <v>111</v>
      </c>
      <c r="L22362" s="146" t="s">
        <v>111</v>
      </c>
      <c r="M22362" s="146" t="s">
        <v>111</v>
      </c>
      <c r="N22362" s="146" t="s">
        <v>111</v>
      </c>
      <c r="O22362" s="146" t="s">
        <v>111</v>
      </c>
      <c r="P22362" s="146" t="s">
        <v>111</v>
      </c>
      <c r="Q22362" s="146" t="s">
        <v>111</v>
      </c>
      <c r="R22362" s="146" t="s">
        <v>111</v>
      </c>
      <c r="S22362" s="146" t="s">
        <v>111</v>
      </c>
    </row>
    <row r="22363" spans="1:19" ht="11.25" thickBot="1" x14ac:dyDescent="0.2">
      <c r="A22363" s="107">
        <v>1</v>
      </c>
      <c r="B22363" s="132">
        <v>0.63924768518518515</v>
      </c>
      <c r="C22363" s="108">
        <v>0.48199999999999998</v>
      </c>
      <c r="D22363" s="108">
        <v>0.21</v>
      </c>
      <c r="E22363" s="108">
        <v>2E-3</v>
      </c>
      <c r="F22363" s="133">
        <v>0.51151000000000002</v>
      </c>
      <c r="G22363" s="108">
        <v>4.2999999999999997E-2</v>
      </c>
      <c r="H22363" s="108">
        <v>0.13900000000000001</v>
      </c>
      <c r="I22363" s="108">
        <v>4.5999999999999999E-2</v>
      </c>
      <c r="J22363" s="108">
        <v>0.751</v>
      </c>
      <c r="K22363" s="133">
        <v>0.56955</v>
      </c>
      <c r="L22363" s="108">
        <v>1.0999999999999999E-2</v>
      </c>
      <c r="M22363" s="108">
        <v>1E-3</v>
      </c>
      <c r="N22363" s="108">
        <v>3.5999999999999997E-2</v>
      </c>
      <c r="O22363" s="141" t="s">
        <v>14500</v>
      </c>
      <c r="P22363" s="141" t="s">
        <v>14500</v>
      </c>
      <c r="Q22363" s="108">
        <v>-1.6E-2</v>
      </c>
      <c r="R22363" s="108">
        <v>2E-3</v>
      </c>
      <c r="S22363" s="108">
        <v>6.0000000000000001E-3</v>
      </c>
    </row>
    <row r="22364" spans="1:19" ht="11.25" thickBot="1" x14ac:dyDescent="0.2">
      <c r="A22364" s="112"/>
    </row>
    <row r="22365" spans="1:19" ht="11.25" thickBot="1" x14ac:dyDescent="0.2">
      <c r="A22365" s="135" t="s">
        <v>362</v>
      </c>
      <c r="B22365" s="112"/>
      <c r="C22365" s="136">
        <v>0.48199999999999998</v>
      </c>
      <c r="D22365" s="136">
        <v>0.21</v>
      </c>
      <c r="E22365" s="136">
        <v>2E-3</v>
      </c>
      <c r="F22365" s="137">
        <v>0.51151000000000002</v>
      </c>
      <c r="G22365" s="136">
        <v>4.2999999999999997E-2</v>
      </c>
      <c r="H22365" s="136">
        <v>0.13900000000000001</v>
      </c>
      <c r="I22365" s="136">
        <v>4.5999999999999999E-2</v>
      </c>
      <c r="J22365" s="136">
        <v>0.751</v>
      </c>
      <c r="K22365" s="137">
        <v>0.56955</v>
      </c>
      <c r="L22365" s="136">
        <v>1.0999999999999999E-2</v>
      </c>
      <c r="M22365" s="136">
        <v>1E-3</v>
      </c>
      <c r="N22365" s="136">
        <v>3.5999999999999997E-2</v>
      </c>
      <c r="O22365" s="141" t="s">
        <v>14501</v>
      </c>
      <c r="P22365" s="141" t="s">
        <v>14501</v>
      </c>
      <c r="Q22365" s="136">
        <v>-1.6E-2</v>
      </c>
      <c r="R22365" s="136">
        <v>2E-3</v>
      </c>
      <c r="S22365" s="136">
        <v>6.0000000000000001E-3</v>
      </c>
    </row>
    <row r="22366" spans="1:19" ht="11.25" thickBot="1" x14ac:dyDescent="0.2">
      <c r="A22366" s="112"/>
    </row>
    <row r="22367" spans="1:19" ht="11.25" thickBot="1" x14ac:dyDescent="0.2">
      <c r="A22367" s="138" t="s">
        <v>364</v>
      </c>
      <c r="B22367" s="112"/>
      <c r="C22367" s="136">
        <v>0</v>
      </c>
      <c r="D22367" s="136">
        <v>0</v>
      </c>
      <c r="E22367" s="136">
        <v>0</v>
      </c>
      <c r="F22367" s="140" t="s">
        <v>3713</v>
      </c>
      <c r="G22367" s="136">
        <v>0</v>
      </c>
      <c r="H22367" s="136">
        <v>0</v>
      </c>
      <c r="I22367" s="136">
        <v>0</v>
      </c>
      <c r="J22367" s="136">
        <v>0</v>
      </c>
      <c r="K22367" s="140" t="s">
        <v>3713</v>
      </c>
      <c r="L22367" s="136">
        <v>0</v>
      </c>
      <c r="M22367" s="136">
        <v>0</v>
      </c>
      <c r="N22367" s="136">
        <v>0</v>
      </c>
      <c r="O22367" s="141" t="s">
        <v>14501</v>
      </c>
      <c r="P22367" s="141" t="s">
        <v>14501</v>
      </c>
      <c r="Q22367" s="136">
        <v>0</v>
      </c>
      <c r="R22367" s="136">
        <v>0</v>
      </c>
      <c r="S22367" s="136">
        <v>0</v>
      </c>
    </row>
    <row r="22368" spans="1:19" ht="11.25" thickBot="1" x14ac:dyDescent="0.2">
      <c r="A22368" s="112"/>
    </row>
    <row r="22369" spans="1:19" ht="11.25" thickBot="1" x14ac:dyDescent="0.2">
      <c r="A22369" s="139" t="s">
        <v>366</v>
      </c>
      <c r="B22369" s="112"/>
      <c r="C22369" s="136">
        <v>0</v>
      </c>
      <c r="D22369" s="136">
        <v>0</v>
      </c>
      <c r="E22369" s="136">
        <v>0</v>
      </c>
      <c r="F22369" s="140" t="s">
        <v>3713</v>
      </c>
      <c r="G22369" s="136">
        <v>0</v>
      </c>
      <c r="H22369" s="136">
        <v>0</v>
      </c>
      <c r="I22369" s="136">
        <v>0</v>
      </c>
      <c r="J22369" s="136">
        <v>0</v>
      </c>
      <c r="K22369" s="140" t="s">
        <v>3713</v>
      </c>
      <c r="L22369" s="136">
        <v>0</v>
      </c>
      <c r="M22369" s="136">
        <v>0</v>
      </c>
      <c r="N22369" s="136">
        <v>0</v>
      </c>
      <c r="O22369" s="141" t="s">
        <v>14501</v>
      </c>
      <c r="P22369" s="141" t="s">
        <v>14501</v>
      </c>
      <c r="Q22369" s="136">
        <v>0</v>
      </c>
      <c r="R22369" s="136">
        <v>0</v>
      </c>
      <c r="S22369" s="136">
        <v>0</v>
      </c>
    </row>
    <row r="22370" spans="1:19" ht="11.25" thickBot="1" x14ac:dyDescent="0.2">
      <c r="A22370" s="112"/>
    </row>
    <row r="22371" spans="1:19" ht="11.25" thickBot="1" x14ac:dyDescent="0.2">
      <c r="A22371" s="106" t="s">
        <v>357</v>
      </c>
      <c r="B22371" s="106" t="s">
        <v>358</v>
      </c>
      <c r="C22371" s="146" t="s">
        <v>35</v>
      </c>
      <c r="D22371" s="146" t="s">
        <v>36</v>
      </c>
      <c r="E22371" s="146" t="s">
        <v>14506</v>
      </c>
      <c r="F22371" s="146" t="s">
        <v>38</v>
      </c>
      <c r="G22371" s="146" t="s">
        <v>39</v>
      </c>
      <c r="H22371" s="146" t="s">
        <v>41</v>
      </c>
      <c r="I22371" s="146" t="s">
        <v>42</v>
      </c>
      <c r="J22371" s="146" t="s">
        <v>43</v>
      </c>
      <c r="K22371" s="146" t="s">
        <v>44</v>
      </c>
      <c r="L22371" s="146" t="s">
        <v>45</v>
      </c>
      <c r="M22371" s="146" t="s">
        <v>46</v>
      </c>
      <c r="N22371" s="146" t="s">
        <v>47</v>
      </c>
      <c r="O22371" s="146" t="s">
        <v>48</v>
      </c>
      <c r="P22371" s="146" t="s">
        <v>49</v>
      </c>
      <c r="Q22371" s="146" t="s">
        <v>50</v>
      </c>
      <c r="R22371" s="146" t="s">
        <v>51</v>
      </c>
      <c r="S22371" s="146" t="s">
        <v>52</v>
      </c>
    </row>
    <row r="22372" spans="1:19" ht="11.25" thickBot="1" x14ac:dyDescent="0.2">
      <c r="A22372" s="112"/>
      <c r="B22372" s="112"/>
      <c r="C22372" s="146" t="s">
        <v>111</v>
      </c>
      <c r="D22372" s="146" t="s">
        <v>111</v>
      </c>
      <c r="E22372" s="146" t="s">
        <v>111</v>
      </c>
      <c r="F22372" s="146" t="s">
        <v>111</v>
      </c>
      <c r="G22372" s="146" t="s">
        <v>111</v>
      </c>
      <c r="H22372" s="146" t="s">
        <v>111</v>
      </c>
      <c r="I22372" s="146" t="s">
        <v>111</v>
      </c>
      <c r="J22372" s="146" t="s">
        <v>111</v>
      </c>
      <c r="K22372" s="146" t="s">
        <v>111</v>
      </c>
      <c r="L22372" s="146" t="s">
        <v>111</v>
      </c>
      <c r="M22372" s="146" t="s">
        <v>111</v>
      </c>
      <c r="N22372" s="146" t="s">
        <v>111</v>
      </c>
      <c r="O22372" s="146" t="s">
        <v>111</v>
      </c>
      <c r="P22372" s="146" t="s">
        <v>111</v>
      </c>
      <c r="Q22372" s="146" t="s">
        <v>111</v>
      </c>
      <c r="R22372" s="146" t="s">
        <v>111</v>
      </c>
      <c r="S22372" s="146" t="s">
        <v>111</v>
      </c>
    </row>
    <row r="22373" spans="1:19" ht="11.25" thickBot="1" x14ac:dyDescent="0.2">
      <c r="A22373" s="107">
        <v>1</v>
      </c>
      <c r="B22373" s="132">
        <v>0.63924768518518515</v>
      </c>
      <c r="C22373" s="133">
        <v>0.47167999999999999</v>
      </c>
      <c r="D22373" s="108">
        <v>1.4E-2</v>
      </c>
      <c r="E22373" s="108">
        <v>7.0000000000000001E-3</v>
      </c>
      <c r="F22373" s="141" t="s">
        <v>14500</v>
      </c>
      <c r="G22373" s="108">
        <v>8.9999999999999993E-3</v>
      </c>
      <c r="H22373" s="108">
        <v>1.1479999999999999</v>
      </c>
      <c r="I22373" s="108">
        <v>4.4999999999999998E-2</v>
      </c>
      <c r="J22373" s="108">
        <v>0.10299999999999999</v>
      </c>
      <c r="K22373" s="108">
        <v>1.2E-2</v>
      </c>
      <c r="L22373" s="108">
        <v>0.02</v>
      </c>
      <c r="M22373" s="108">
        <v>6.0000000000000001E-3</v>
      </c>
      <c r="N22373" s="108">
        <v>6.0000000000000001E-3</v>
      </c>
      <c r="O22373" s="108">
        <v>0.02</v>
      </c>
      <c r="P22373" s="108">
        <v>4.0000000000000001E-3</v>
      </c>
      <c r="Q22373" s="108">
        <v>2.1999999999999999E-2</v>
      </c>
      <c r="R22373" s="108">
        <v>3.0000000000000001E-3</v>
      </c>
      <c r="S22373" s="108">
        <v>8.0000000000000002E-3</v>
      </c>
    </row>
    <row r="22374" spans="1:19" ht="11.25" thickBot="1" x14ac:dyDescent="0.2">
      <c r="A22374" s="112"/>
    </row>
    <row r="22375" spans="1:19" ht="11.25" thickBot="1" x14ac:dyDescent="0.2">
      <c r="A22375" s="135" t="s">
        <v>362</v>
      </c>
      <c r="B22375" s="112"/>
      <c r="C22375" s="137">
        <v>0.47167999999999999</v>
      </c>
      <c r="D22375" s="136">
        <v>1.4E-2</v>
      </c>
      <c r="E22375" s="136">
        <v>7.0000000000000001E-3</v>
      </c>
      <c r="F22375" s="141" t="s">
        <v>14501</v>
      </c>
      <c r="G22375" s="136">
        <v>8.9999999999999993E-3</v>
      </c>
      <c r="H22375" s="136">
        <v>1.1479999999999999</v>
      </c>
      <c r="I22375" s="136">
        <v>4.4999999999999998E-2</v>
      </c>
      <c r="J22375" s="136">
        <v>0.10299999999999999</v>
      </c>
      <c r="K22375" s="136">
        <v>1.2E-2</v>
      </c>
      <c r="L22375" s="136">
        <v>0.02</v>
      </c>
      <c r="M22375" s="136">
        <v>6.0000000000000001E-3</v>
      </c>
      <c r="N22375" s="136">
        <v>6.0000000000000001E-3</v>
      </c>
      <c r="O22375" s="136">
        <v>0.02</v>
      </c>
      <c r="P22375" s="136">
        <v>4.0000000000000001E-3</v>
      </c>
      <c r="Q22375" s="136">
        <v>2.1999999999999999E-2</v>
      </c>
      <c r="R22375" s="136">
        <v>3.0000000000000001E-3</v>
      </c>
      <c r="S22375" s="136">
        <v>8.0000000000000002E-3</v>
      </c>
    </row>
    <row r="22376" spans="1:19" ht="11.25" thickBot="1" x14ac:dyDescent="0.2">
      <c r="A22376" s="112"/>
    </row>
    <row r="22377" spans="1:19" ht="11.25" thickBot="1" x14ac:dyDescent="0.2">
      <c r="A22377" s="138" t="s">
        <v>364</v>
      </c>
      <c r="B22377" s="112"/>
      <c r="C22377" s="140" t="s">
        <v>3713</v>
      </c>
      <c r="D22377" s="136">
        <v>0</v>
      </c>
      <c r="E22377" s="136">
        <v>0</v>
      </c>
      <c r="F22377" s="141" t="s">
        <v>14501</v>
      </c>
      <c r="G22377" s="136">
        <v>0</v>
      </c>
      <c r="H22377" s="136">
        <v>0</v>
      </c>
      <c r="I22377" s="136">
        <v>0</v>
      </c>
      <c r="J22377" s="136">
        <v>0</v>
      </c>
      <c r="K22377" s="136">
        <v>0</v>
      </c>
      <c r="L22377" s="136">
        <v>0</v>
      </c>
      <c r="M22377" s="136">
        <v>0</v>
      </c>
      <c r="N22377" s="136">
        <v>0</v>
      </c>
      <c r="O22377" s="136">
        <v>0</v>
      </c>
      <c r="P22377" s="136">
        <v>0</v>
      </c>
      <c r="Q22377" s="136">
        <v>0</v>
      </c>
      <c r="R22377" s="136">
        <v>0</v>
      </c>
      <c r="S22377" s="136">
        <v>0</v>
      </c>
    </row>
    <row r="22378" spans="1:19" ht="11.25" thickBot="1" x14ac:dyDescent="0.2">
      <c r="A22378" s="112"/>
    </row>
    <row r="22379" spans="1:19" ht="11.25" thickBot="1" x14ac:dyDescent="0.2">
      <c r="A22379" s="139" t="s">
        <v>366</v>
      </c>
      <c r="B22379" s="112"/>
      <c r="C22379" s="140" t="s">
        <v>3713</v>
      </c>
      <c r="D22379" s="136">
        <v>0</v>
      </c>
      <c r="E22379" s="136">
        <v>0</v>
      </c>
      <c r="F22379" s="141" t="s">
        <v>14501</v>
      </c>
      <c r="G22379" s="136">
        <v>0</v>
      </c>
      <c r="H22379" s="136">
        <v>0</v>
      </c>
      <c r="I22379" s="136">
        <v>0</v>
      </c>
      <c r="J22379" s="136">
        <v>0</v>
      </c>
      <c r="K22379" s="136">
        <v>0</v>
      </c>
      <c r="L22379" s="136">
        <v>0</v>
      </c>
      <c r="M22379" s="136">
        <v>0</v>
      </c>
      <c r="N22379" s="136">
        <v>0</v>
      </c>
      <c r="O22379" s="136">
        <v>0</v>
      </c>
      <c r="P22379" s="136">
        <v>0</v>
      </c>
      <c r="Q22379" s="136">
        <v>0</v>
      </c>
      <c r="R22379" s="136">
        <v>0</v>
      </c>
      <c r="S22379" s="136">
        <v>0</v>
      </c>
    </row>
    <row r="22380" spans="1:19" ht="11.25" thickBot="1" x14ac:dyDescent="0.2">
      <c r="A22380" s="112"/>
    </row>
    <row r="22381" spans="1:19" ht="11.25" thickBot="1" x14ac:dyDescent="0.2">
      <c r="A22381" s="106" t="s">
        <v>357</v>
      </c>
      <c r="B22381" s="106" t="s">
        <v>358</v>
      </c>
      <c r="C22381" s="146" t="s">
        <v>53</v>
      </c>
      <c r="D22381" s="146" t="s">
        <v>54</v>
      </c>
      <c r="E22381" s="146" t="s">
        <v>55</v>
      </c>
      <c r="F22381" s="146" t="s">
        <v>56</v>
      </c>
      <c r="G22381" s="146" t="s">
        <v>14507</v>
      </c>
      <c r="H22381" s="146" t="s">
        <v>57</v>
      </c>
      <c r="I22381" s="146" t="s">
        <v>59</v>
      </c>
      <c r="J22381" s="146" t="s">
        <v>14508</v>
      </c>
      <c r="K22381" s="146" t="s">
        <v>60</v>
      </c>
      <c r="L22381" s="146" t="s">
        <v>61</v>
      </c>
      <c r="M22381" s="146" t="s">
        <v>62</v>
      </c>
      <c r="N22381" s="146" t="s">
        <v>14509</v>
      </c>
      <c r="O22381" s="146" t="s">
        <v>63</v>
      </c>
      <c r="P22381" s="146" t="s">
        <v>64</v>
      </c>
      <c r="Q22381" s="146" t="s">
        <v>66</v>
      </c>
      <c r="R22381" s="146" t="s">
        <v>14510</v>
      </c>
      <c r="S22381" s="146" t="s">
        <v>67</v>
      </c>
    </row>
    <row r="22382" spans="1:19" ht="11.25" thickBot="1" x14ac:dyDescent="0.2">
      <c r="A22382" s="112"/>
      <c r="B22382" s="112"/>
      <c r="C22382" s="146" t="s">
        <v>111</v>
      </c>
      <c r="D22382" s="146" t="s">
        <v>111</v>
      </c>
      <c r="E22382" s="146" t="s">
        <v>111</v>
      </c>
      <c r="F22382" s="146" t="s">
        <v>111</v>
      </c>
      <c r="G22382" s="146" t="s">
        <v>111</v>
      </c>
      <c r="H22382" s="146" t="s">
        <v>111</v>
      </c>
      <c r="I22382" s="146" t="s">
        <v>111</v>
      </c>
      <c r="J22382" s="146" t="s">
        <v>111</v>
      </c>
      <c r="K22382" s="146" t="s">
        <v>111</v>
      </c>
      <c r="L22382" s="146" t="s">
        <v>111</v>
      </c>
      <c r="M22382" s="146" t="s">
        <v>111</v>
      </c>
      <c r="N22382" s="146" t="s">
        <v>111</v>
      </c>
      <c r="O22382" s="146" t="s">
        <v>111</v>
      </c>
      <c r="P22382" s="146" t="s">
        <v>111</v>
      </c>
      <c r="Q22382" s="146" t="s">
        <v>111</v>
      </c>
      <c r="R22382" s="146" t="s">
        <v>111</v>
      </c>
      <c r="S22382" s="146" t="s">
        <v>111</v>
      </c>
    </row>
    <row r="22383" spans="1:19" ht="11.25" thickBot="1" x14ac:dyDescent="0.2">
      <c r="A22383" s="107">
        <v>1</v>
      </c>
      <c r="B22383" s="132">
        <v>0.63924768518518515</v>
      </c>
      <c r="C22383" s="108">
        <v>2E-3</v>
      </c>
      <c r="D22383" s="108">
        <v>6.0000000000000001E-3</v>
      </c>
      <c r="E22383" s="141" t="s">
        <v>14500</v>
      </c>
      <c r="F22383" s="108">
        <v>3.0000000000000001E-3</v>
      </c>
      <c r="G22383" s="108">
        <v>1E-3</v>
      </c>
      <c r="H22383" s="108">
        <v>4.3999999999999997E-2</v>
      </c>
      <c r="I22383" s="108">
        <v>4.8000000000000001E-2</v>
      </c>
      <c r="J22383" s="141" t="s">
        <v>14518</v>
      </c>
      <c r="K22383" s="141" t="s">
        <v>14500</v>
      </c>
      <c r="L22383" s="108">
        <v>7.0000000000000001E-3</v>
      </c>
      <c r="M22383" s="108">
        <v>2.1999999999999999E-2</v>
      </c>
      <c r="N22383" s="108">
        <v>0</v>
      </c>
      <c r="O22383" s="108">
        <v>4.0000000000000001E-3</v>
      </c>
      <c r="P22383" s="108">
        <v>0.432</v>
      </c>
      <c r="Q22383" s="133">
        <v>0.39112000000000002</v>
      </c>
      <c r="R22383" s="141" t="s">
        <v>14500</v>
      </c>
      <c r="S22383" s="108">
        <v>2.3E-2</v>
      </c>
    </row>
    <row r="22384" spans="1:19" ht="11.25" thickBot="1" x14ac:dyDescent="0.2">
      <c r="A22384" s="112"/>
    </row>
    <row r="22385" spans="1:19" ht="11.25" thickBot="1" x14ac:dyDescent="0.2">
      <c r="A22385" s="135" t="s">
        <v>362</v>
      </c>
      <c r="B22385" s="112"/>
      <c r="C22385" s="136">
        <v>2E-3</v>
      </c>
      <c r="D22385" s="136">
        <v>6.0000000000000001E-3</v>
      </c>
      <c r="E22385" s="141" t="s">
        <v>14501</v>
      </c>
      <c r="F22385" s="136">
        <v>3.0000000000000001E-3</v>
      </c>
      <c r="G22385" s="136">
        <v>1E-3</v>
      </c>
      <c r="H22385" s="136">
        <v>4.3999999999999997E-2</v>
      </c>
      <c r="I22385" s="136">
        <v>4.8000000000000001E-2</v>
      </c>
      <c r="J22385" s="141" t="s">
        <v>14520</v>
      </c>
      <c r="K22385" s="141" t="s">
        <v>14501</v>
      </c>
      <c r="L22385" s="136">
        <v>7.0000000000000001E-3</v>
      </c>
      <c r="M22385" s="136">
        <v>2.1999999999999999E-2</v>
      </c>
      <c r="N22385" s="136">
        <v>0</v>
      </c>
      <c r="O22385" s="136">
        <v>4.0000000000000001E-3</v>
      </c>
      <c r="P22385" s="136">
        <v>0.432</v>
      </c>
      <c r="Q22385" s="137">
        <v>0.39112000000000002</v>
      </c>
      <c r="R22385" s="141" t="s">
        <v>14501</v>
      </c>
      <c r="S22385" s="136">
        <v>2.3E-2</v>
      </c>
    </row>
    <row r="22386" spans="1:19" ht="11.25" thickBot="1" x14ac:dyDescent="0.2">
      <c r="A22386" s="112"/>
    </row>
    <row r="22387" spans="1:19" ht="11.25" thickBot="1" x14ac:dyDescent="0.2">
      <c r="A22387" s="138" t="s">
        <v>364</v>
      </c>
      <c r="B22387" s="112"/>
      <c r="C22387" s="136">
        <v>0</v>
      </c>
      <c r="D22387" s="136">
        <v>0</v>
      </c>
      <c r="E22387" s="141" t="s">
        <v>14501</v>
      </c>
      <c r="F22387" s="136">
        <v>0</v>
      </c>
      <c r="G22387" s="136">
        <v>0</v>
      </c>
      <c r="H22387" s="136">
        <v>0</v>
      </c>
      <c r="I22387" s="136">
        <v>0</v>
      </c>
      <c r="J22387" s="141" t="s">
        <v>14501</v>
      </c>
      <c r="K22387" s="141" t="s">
        <v>14501</v>
      </c>
      <c r="L22387" s="136">
        <v>0</v>
      </c>
      <c r="M22387" s="136">
        <v>0</v>
      </c>
      <c r="N22387" s="136">
        <v>0</v>
      </c>
      <c r="O22387" s="136">
        <v>0</v>
      </c>
      <c r="P22387" s="136">
        <v>0</v>
      </c>
      <c r="Q22387" s="140" t="s">
        <v>3713</v>
      </c>
      <c r="R22387" s="141" t="s">
        <v>14501</v>
      </c>
      <c r="S22387" s="136">
        <v>0</v>
      </c>
    </row>
    <row r="22388" spans="1:19" ht="11.25" thickBot="1" x14ac:dyDescent="0.2">
      <c r="A22388" s="112"/>
    </row>
    <row r="22389" spans="1:19" ht="11.25" thickBot="1" x14ac:dyDescent="0.2">
      <c r="A22389" s="139" t="s">
        <v>366</v>
      </c>
      <c r="B22389" s="112"/>
      <c r="C22389" s="136">
        <v>0</v>
      </c>
      <c r="D22389" s="136">
        <v>0</v>
      </c>
      <c r="E22389" s="141" t="s">
        <v>14501</v>
      </c>
      <c r="F22389" s="136">
        <v>0</v>
      </c>
      <c r="G22389" s="136">
        <v>0</v>
      </c>
      <c r="H22389" s="136">
        <v>0</v>
      </c>
      <c r="I22389" s="136">
        <v>0</v>
      </c>
      <c r="J22389" s="141" t="s">
        <v>14501</v>
      </c>
      <c r="K22389" s="141" t="s">
        <v>14501</v>
      </c>
      <c r="L22389" s="136">
        <v>0</v>
      </c>
      <c r="M22389" s="136">
        <v>0</v>
      </c>
      <c r="N22389" s="136">
        <v>0</v>
      </c>
      <c r="O22389" s="136">
        <v>0</v>
      </c>
      <c r="P22389" s="136">
        <v>0</v>
      </c>
      <c r="Q22389" s="140" t="s">
        <v>3713</v>
      </c>
      <c r="R22389" s="141" t="s">
        <v>14501</v>
      </c>
      <c r="S22389" s="136">
        <v>0</v>
      </c>
    </row>
    <row r="22390" spans="1:19" ht="11.25" thickBot="1" x14ac:dyDescent="0.2">
      <c r="A22390" s="112"/>
    </row>
    <row r="22391" spans="1:19" ht="11.25" thickBot="1" x14ac:dyDescent="0.2">
      <c r="A22391" s="106" t="s">
        <v>357</v>
      </c>
      <c r="B22391" s="106" t="s">
        <v>358</v>
      </c>
      <c r="C22391" s="146" t="s">
        <v>68</v>
      </c>
      <c r="D22391" s="146" t="s">
        <v>14511</v>
      </c>
    </row>
    <row r="22392" spans="1:19" ht="11.25" thickBot="1" x14ac:dyDescent="0.2">
      <c r="A22392" s="112"/>
      <c r="B22392" s="112"/>
      <c r="C22392" s="146" t="s">
        <v>111</v>
      </c>
      <c r="D22392" s="146" t="s">
        <v>111</v>
      </c>
    </row>
    <row r="22393" spans="1:19" ht="11.25" thickBot="1" x14ac:dyDescent="0.2">
      <c r="A22393" s="107">
        <v>1</v>
      </c>
      <c r="B22393" s="132">
        <v>0.63924768518518515</v>
      </c>
      <c r="C22393" s="108">
        <v>4.0000000000000001E-3</v>
      </c>
      <c r="D22393" s="141" t="s">
        <v>14500</v>
      </c>
    </row>
    <row r="22394" spans="1:19" ht="11.25" thickBot="1" x14ac:dyDescent="0.2">
      <c r="A22394" s="112"/>
    </row>
    <row r="22395" spans="1:19" ht="11.25" thickBot="1" x14ac:dyDescent="0.2">
      <c r="A22395" s="135" t="s">
        <v>362</v>
      </c>
      <c r="B22395" s="112"/>
      <c r="C22395" s="136">
        <v>4.0000000000000001E-3</v>
      </c>
      <c r="D22395" s="141" t="s">
        <v>14501</v>
      </c>
    </row>
    <row r="22396" spans="1:19" ht="11.25" thickBot="1" x14ac:dyDescent="0.2">
      <c r="A22396" s="112"/>
    </row>
    <row r="22397" spans="1:19" ht="11.25" thickBot="1" x14ac:dyDescent="0.2">
      <c r="A22397" s="138" t="s">
        <v>364</v>
      </c>
      <c r="B22397" s="112"/>
      <c r="C22397" s="136">
        <v>0</v>
      </c>
      <c r="D22397" s="141" t="s">
        <v>14501</v>
      </c>
    </row>
    <row r="22398" spans="1:19" ht="11.25" thickBot="1" x14ac:dyDescent="0.2">
      <c r="A22398" s="112"/>
    </row>
    <row r="22399" spans="1:19" ht="11.25" thickBot="1" x14ac:dyDescent="0.2">
      <c r="A22399" s="139" t="s">
        <v>366</v>
      </c>
      <c r="B22399" s="112"/>
      <c r="C22399" s="136">
        <v>0</v>
      </c>
      <c r="D22399" s="141" t="s">
        <v>14501</v>
      </c>
    </row>
    <row r="22400" spans="1:19" ht="10.5" x14ac:dyDescent="0.15">
      <c r="A22400" s="112"/>
    </row>
    <row r="22401" spans="1:19" x14ac:dyDescent="0.15">
      <c r="A22401" s="129"/>
      <c r="B22401" s="86" t="s">
        <v>3031</v>
      </c>
    </row>
    <row r="22402" spans="1:19" ht="9.75" thickBot="1" x14ac:dyDescent="0.2">
      <c r="A22402" s="81" t="s">
        <v>356</v>
      </c>
    </row>
    <row r="22403" spans="1:19" ht="11.25" thickBot="1" x14ac:dyDescent="0.2">
      <c r="A22403" s="106" t="s">
        <v>357</v>
      </c>
      <c r="B22403" s="106" t="s">
        <v>358</v>
      </c>
      <c r="C22403" s="146" t="s">
        <v>14494</v>
      </c>
      <c r="D22403" s="146" t="s">
        <v>14495</v>
      </c>
      <c r="E22403" s="146" t="s">
        <v>14496</v>
      </c>
      <c r="F22403" s="146" t="s">
        <v>0</v>
      </c>
      <c r="G22403" s="146" t="s">
        <v>1</v>
      </c>
      <c r="H22403" s="146" t="s">
        <v>2</v>
      </c>
      <c r="I22403" s="146" t="s">
        <v>14497</v>
      </c>
      <c r="J22403" s="146" t="s">
        <v>3</v>
      </c>
      <c r="K22403" s="146" t="s">
        <v>14498</v>
      </c>
      <c r="L22403" s="146" t="s">
        <v>7</v>
      </c>
      <c r="M22403" s="146" t="s">
        <v>14499</v>
      </c>
      <c r="N22403" s="146" t="s">
        <v>10</v>
      </c>
      <c r="O22403" s="146" t="s">
        <v>11</v>
      </c>
      <c r="P22403" s="146" t="s">
        <v>12</v>
      </c>
      <c r="Q22403" s="146" t="s">
        <v>13</v>
      </c>
      <c r="R22403" s="146" t="s">
        <v>14</v>
      </c>
      <c r="S22403" s="146" t="s">
        <v>15</v>
      </c>
    </row>
    <row r="22404" spans="1:19" ht="11.25" thickBot="1" x14ac:dyDescent="0.2">
      <c r="A22404" s="112"/>
      <c r="B22404" s="112"/>
      <c r="C22404" s="146" t="s">
        <v>111</v>
      </c>
      <c r="D22404" s="146" t="s">
        <v>111</v>
      </c>
      <c r="E22404" s="146" t="s">
        <v>111</v>
      </c>
      <c r="F22404" s="146" t="s">
        <v>111</v>
      </c>
      <c r="G22404" s="146" t="s">
        <v>111</v>
      </c>
      <c r="H22404" s="146" t="s">
        <v>111</v>
      </c>
      <c r="I22404" s="146" t="s">
        <v>111</v>
      </c>
      <c r="J22404" s="146" t="s">
        <v>111</v>
      </c>
      <c r="K22404" s="146" t="s">
        <v>111</v>
      </c>
      <c r="L22404" s="146" t="s">
        <v>111</v>
      </c>
      <c r="M22404" s="146" t="s">
        <v>111</v>
      </c>
      <c r="N22404" s="146" t="s">
        <v>111</v>
      </c>
      <c r="O22404" s="146" t="s">
        <v>111</v>
      </c>
      <c r="P22404" s="146" t="s">
        <v>111</v>
      </c>
      <c r="Q22404" s="146" t="s">
        <v>111</v>
      </c>
      <c r="R22404" s="146" t="s">
        <v>111</v>
      </c>
      <c r="S22404" s="146" t="s">
        <v>111</v>
      </c>
    </row>
    <row r="22405" spans="1:19" ht="11.25" thickBot="1" x14ac:dyDescent="0.2">
      <c r="A22405" s="107">
        <v>1</v>
      </c>
      <c r="B22405" s="132">
        <v>0.64439814814814811</v>
      </c>
      <c r="C22405" s="141" t="s">
        <v>14500</v>
      </c>
      <c r="D22405" s="141" t="s">
        <v>14500</v>
      </c>
      <c r="E22405" s="108">
        <v>4.0000000000000001E-3</v>
      </c>
      <c r="F22405" s="108">
        <v>9.1999999999999998E-2</v>
      </c>
      <c r="G22405" s="108">
        <v>0.376</v>
      </c>
      <c r="H22405" s="108">
        <v>8.9999999999999993E-3</v>
      </c>
      <c r="I22405" s="108">
        <v>-2.1000000000000001E-2</v>
      </c>
      <c r="J22405" s="108">
        <v>2.8000000000000001E-2</v>
      </c>
      <c r="K22405" s="108">
        <v>0.34399999999999997</v>
      </c>
      <c r="L22405" s="133">
        <v>0.70177999999999996</v>
      </c>
      <c r="M22405" s="108">
        <v>0.02</v>
      </c>
      <c r="N22405" s="108">
        <v>2E-3</v>
      </c>
      <c r="O22405" s="108">
        <v>5.0000000000000001E-3</v>
      </c>
      <c r="P22405" s="108">
        <v>0.191</v>
      </c>
      <c r="Q22405" s="108">
        <v>1.9530000000000001</v>
      </c>
      <c r="R22405" s="108">
        <v>6.0000000000000001E-3</v>
      </c>
      <c r="S22405" s="108">
        <v>3.4000000000000002E-2</v>
      </c>
    </row>
    <row r="22406" spans="1:19" ht="11.25" thickBot="1" x14ac:dyDescent="0.2">
      <c r="A22406" s="112"/>
    </row>
    <row r="22407" spans="1:19" ht="11.25" thickBot="1" x14ac:dyDescent="0.2">
      <c r="A22407" s="135" t="s">
        <v>362</v>
      </c>
      <c r="B22407" s="112"/>
      <c r="C22407" s="141" t="s">
        <v>14501</v>
      </c>
      <c r="D22407" s="141" t="s">
        <v>14501</v>
      </c>
      <c r="E22407" s="136">
        <v>4.0000000000000001E-3</v>
      </c>
      <c r="F22407" s="136">
        <v>9.1999999999999998E-2</v>
      </c>
      <c r="G22407" s="136">
        <v>0.376</v>
      </c>
      <c r="H22407" s="136">
        <v>8.9999999999999993E-3</v>
      </c>
      <c r="I22407" s="136">
        <v>-2.1000000000000001E-2</v>
      </c>
      <c r="J22407" s="136">
        <v>2.8000000000000001E-2</v>
      </c>
      <c r="K22407" s="136">
        <v>0.34399999999999997</v>
      </c>
      <c r="L22407" s="137">
        <v>0.70177999999999996</v>
      </c>
      <c r="M22407" s="136">
        <v>0.02</v>
      </c>
      <c r="N22407" s="136">
        <v>2E-3</v>
      </c>
      <c r="O22407" s="136">
        <v>5.0000000000000001E-3</v>
      </c>
      <c r="P22407" s="136">
        <v>0.191</v>
      </c>
      <c r="Q22407" s="136">
        <v>1.9530000000000001</v>
      </c>
      <c r="R22407" s="136">
        <v>6.0000000000000001E-3</v>
      </c>
      <c r="S22407" s="136">
        <v>3.4000000000000002E-2</v>
      </c>
    </row>
    <row r="22408" spans="1:19" ht="11.25" thickBot="1" x14ac:dyDescent="0.2">
      <c r="A22408" s="112"/>
    </row>
    <row r="22409" spans="1:19" ht="11.25" thickBot="1" x14ac:dyDescent="0.2">
      <c r="A22409" s="138" t="s">
        <v>364</v>
      </c>
      <c r="B22409" s="112"/>
      <c r="C22409" s="141" t="s">
        <v>14501</v>
      </c>
      <c r="D22409" s="141" t="s">
        <v>14501</v>
      </c>
      <c r="E22409" s="136">
        <v>0</v>
      </c>
      <c r="F22409" s="136">
        <v>0</v>
      </c>
      <c r="G22409" s="136">
        <v>0</v>
      </c>
      <c r="H22409" s="136">
        <v>0</v>
      </c>
      <c r="I22409" s="136">
        <v>0</v>
      </c>
      <c r="J22409" s="136">
        <v>0</v>
      </c>
      <c r="K22409" s="136">
        <v>0</v>
      </c>
      <c r="L22409" s="140" t="s">
        <v>3713</v>
      </c>
      <c r="M22409" s="136">
        <v>0</v>
      </c>
      <c r="N22409" s="136">
        <v>0</v>
      </c>
      <c r="O22409" s="136">
        <v>0</v>
      </c>
      <c r="P22409" s="136">
        <v>0</v>
      </c>
      <c r="Q22409" s="136">
        <v>0</v>
      </c>
      <c r="R22409" s="136">
        <v>0</v>
      </c>
      <c r="S22409" s="136">
        <v>0</v>
      </c>
    </row>
    <row r="22410" spans="1:19" ht="11.25" thickBot="1" x14ac:dyDescent="0.2">
      <c r="A22410" s="112"/>
    </row>
    <row r="22411" spans="1:19" ht="11.25" thickBot="1" x14ac:dyDescent="0.2">
      <c r="A22411" s="139" t="s">
        <v>366</v>
      </c>
      <c r="B22411" s="112"/>
      <c r="C22411" s="141" t="s">
        <v>14501</v>
      </c>
      <c r="D22411" s="141" t="s">
        <v>14501</v>
      </c>
      <c r="E22411" s="136">
        <v>0</v>
      </c>
      <c r="F22411" s="136">
        <v>0</v>
      </c>
      <c r="G22411" s="136">
        <v>0</v>
      </c>
      <c r="H22411" s="136">
        <v>0</v>
      </c>
      <c r="I22411" s="136">
        <v>0</v>
      </c>
      <c r="J22411" s="136">
        <v>0</v>
      </c>
      <c r="K22411" s="136">
        <v>0</v>
      </c>
      <c r="L22411" s="140" t="s">
        <v>3713</v>
      </c>
      <c r="M22411" s="136">
        <v>0</v>
      </c>
      <c r="N22411" s="136">
        <v>0</v>
      </c>
      <c r="O22411" s="136">
        <v>0</v>
      </c>
      <c r="P22411" s="136">
        <v>0</v>
      </c>
      <c r="Q22411" s="136">
        <v>0</v>
      </c>
      <c r="R22411" s="136">
        <v>0</v>
      </c>
      <c r="S22411" s="136">
        <v>0</v>
      </c>
    </row>
    <row r="22412" spans="1:19" ht="11.25" thickBot="1" x14ac:dyDescent="0.2">
      <c r="A22412" s="112"/>
    </row>
    <row r="22413" spans="1:19" ht="11.25" thickBot="1" x14ac:dyDescent="0.2">
      <c r="A22413" s="106" t="s">
        <v>357</v>
      </c>
      <c r="B22413" s="106" t="s">
        <v>358</v>
      </c>
      <c r="C22413" s="146" t="s">
        <v>16</v>
      </c>
      <c r="D22413" s="146" t="s">
        <v>14502</v>
      </c>
      <c r="E22413" s="146" t="s">
        <v>14503</v>
      </c>
      <c r="F22413" s="146" t="s">
        <v>20</v>
      </c>
      <c r="G22413" s="146" t="s">
        <v>21</v>
      </c>
      <c r="H22413" s="146" t="s">
        <v>22</v>
      </c>
      <c r="I22413" s="146" t="s">
        <v>23</v>
      </c>
      <c r="J22413" s="146" t="s">
        <v>24</v>
      </c>
      <c r="K22413" s="146" t="s">
        <v>26</v>
      </c>
      <c r="L22413" s="146" t="s">
        <v>14504</v>
      </c>
      <c r="M22413" s="146" t="s">
        <v>27</v>
      </c>
      <c r="N22413" s="146" t="s">
        <v>28</v>
      </c>
      <c r="O22413" s="146" t="s">
        <v>29</v>
      </c>
      <c r="P22413" s="146" t="s">
        <v>30</v>
      </c>
      <c r="Q22413" s="146" t="s">
        <v>14505</v>
      </c>
      <c r="R22413" s="146" t="s">
        <v>32</v>
      </c>
      <c r="S22413" s="146" t="s">
        <v>33</v>
      </c>
    </row>
    <row r="22414" spans="1:19" ht="11.25" thickBot="1" x14ac:dyDescent="0.2">
      <c r="A22414" s="112"/>
      <c r="B22414" s="112"/>
      <c r="C22414" s="146" t="s">
        <v>111</v>
      </c>
      <c r="D22414" s="146" t="s">
        <v>111</v>
      </c>
      <c r="E22414" s="146" t="s">
        <v>111</v>
      </c>
      <c r="F22414" s="146" t="s">
        <v>111</v>
      </c>
      <c r="G22414" s="146" t="s">
        <v>111</v>
      </c>
      <c r="H22414" s="146" t="s">
        <v>111</v>
      </c>
      <c r="I22414" s="146" t="s">
        <v>111</v>
      </c>
      <c r="J22414" s="146" t="s">
        <v>111</v>
      </c>
      <c r="K22414" s="146" t="s">
        <v>111</v>
      </c>
      <c r="L22414" s="146" t="s">
        <v>111</v>
      </c>
      <c r="M22414" s="146" t="s">
        <v>111</v>
      </c>
      <c r="N22414" s="146" t="s">
        <v>111</v>
      </c>
      <c r="O22414" s="146" t="s">
        <v>111</v>
      </c>
      <c r="P22414" s="146" t="s">
        <v>111</v>
      </c>
      <c r="Q22414" s="146" t="s">
        <v>111</v>
      </c>
      <c r="R22414" s="146" t="s">
        <v>111</v>
      </c>
      <c r="S22414" s="146" t="s">
        <v>111</v>
      </c>
    </row>
    <row r="22415" spans="1:19" ht="11.25" thickBot="1" x14ac:dyDescent="0.2">
      <c r="A22415" s="107">
        <v>1</v>
      </c>
      <c r="B22415" s="132">
        <v>0.64439814814814811</v>
      </c>
      <c r="C22415" s="108">
        <v>0.38500000000000001</v>
      </c>
      <c r="D22415" s="108">
        <v>0.11600000000000001</v>
      </c>
      <c r="E22415" s="108">
        <v>2E-3</v>
      </c>
      <c r="F22415" s="133">
        <v>0.50678999999999996</v>
      </c>
      <c r="G22415" s="108">
        <v>9.1999999999999998E-2</v>
      </c>
      <c r="H22415" s="108">
        <v>0.28399999999999997</v>
      </c>
      <c r="I22415" s="108">
        <v>2.1000000000000001E-2</v>
      </c>
      <c r="J22415" s="108">
        <v>0.89300000000000002</v>
      </c>
      <c r="K22415" s="133">
        <v>0.54847999999999997</v>
      </c>
      <c r="L22415" s="108">
        <v>8.9999999999999993E-3</v>
      </c>
      <c r="M22415" s="108">
        <v>1E-3</v>
      </c>
      <c r="N22415" s="108">
        <v>2.5000000000000001E-2</v>
      </c>
      <c r="O22415" s="141" t="s">
        <v>14500</v>
      </c>
      <c r="P22415" s="141" t="s">
        <v>14500</v>
      </c>
      <c r="Q22415" s="108">
        <v>-1.7999999999999999E-2</v>
      </c>
      <c r="R22415" s="108">
        <v>5.0000000000000001E-3</v>
      </c>
      <c r="S22415" s="108">
        <v>1.4E-2</v>
      </c>
    </row>
    <row r="22416" spans="1:19" ht="11.25" thickBot="1" x14ac:dyDescent="0.2">
      <c r="A22416" s="112"/>
    </row>
    <row r="22417" spans="1:19" ht="11.25" thickBot="1" x14ac:dyDescent="0.2">
      <c r="A22417" s="135" t="s">
        <v>362</v>
      </c>
      <c r="B22417" s="112"/>
      <c r="C22417" s="136">
        <v>0.38500000000000001</v>
      </c>
      <c r="D22417" s="136">
        <v>0.11600000000000001</v>
      </c>
      <c r="E22417" s="136">
        <v>2E-3</v>
      </c>
      <c r="F22417" s="137">
        <v>0.50678999999999996</v>
      </c>
      <c r="G22417" s="136">
        <v>9.1999999999999998E-2</v>
      </c>
      <c r="H22417" s="136">
        <v>0.28399999999999997</v>
      </c>
      <c r="I22417" s="136">
        <v>2.1000000000000001E-2</v>
      </c>
      <c r="J22417" s="136">
        <v>0.89300000000000002</v>
      </c>
      <c r="K22417" s="137">
        <v>0.54847999999999997</v>
      </c>
      <c r="L22417" s="136">
        <v>8.9999999999999993E-3</v>
      </c>
      <c r="M22417" s="136">
        <v>1E-3</v>
      </c>
      <c r="N22417" s="136">
        <v>2.5000000000000001E-2</v>
      </c>
      <c r="O22417" s="141" t="s">
        <v>14501</v>
      </c>
      <c r="P22417" s="141" t="s">
        <v>14501</v>
      </c>
      <c r="Q22417" s="136">
        <v>-1.7999999999999999E-2</v>
      </c>
      <c r="R22417" s="136">
        <v>5.0000000000000001E-3</v>
      </c>
      <c r="S22417" s="136">
        <v>1.4E-2</v>
      </c>
    </row>
    <row r="22418" spans="1:19" ht="11.25" thickBot="1" x14ac:dyDescent="0.2">
      <c r="A22418" s="112"/>
    </row>
    <row r="22419" spans="1:19" ht="11.25" thickBot="1" x14ac:dyDescent="0.2">
      <c r="A22419" s="138" t="s">
        <v>364</v>
      </c>
      <c r="B22419" s="112"/>
      <c r="C22419" s="136">
        <v>0</v>
      </c>
      <c r="D22419" s="136">
        <v>0</v>
      </c>
      <c r="E22419" s="136">
        <v>0</v>
      </c>
      <c r="F22419" s="140" t="s">
        <v>3713</v>
      </c>
      <c r="G22419" s="136">
        <v>0</v>
      </c>
      <c r="H22419" s="136">
        <v>0</v>
      </c>
      <c r="I22419" s="136">
        <v>0</v>
      </c>
      <c r="J22419" s="136">
        <v>0</v>
      </c>
      <c r="K22419" s="140" t="s">
        <v>3713</v>
      </c>
      <c r="L22419" s="136">
        <v>0</v>
      </c>
      <c r="M22419" s="136">
        <v>0</v>
      </c>
      <c r="N22419" s="136">
        <v>0</v>
      </c>
      <c r="O22419" s="141" t="s">
        <v>14501</v>
      </c>
      <c r="P22419" s="141" t="s">
        <v>14501</v>
      </c>
      <c r="Q22419" s="136">
        <v>0</v>
      </c>
      <c r="R22419" s="136">
        <v>0</v>
      </c>
      <c r="S22419" s="136">
        <v>0</v>
      </c>
    </row>
    <row r="22420" spans="1:19" ht="11.25" thickBot="1" x14ac:dyDescent="0.2">
      <c r="A22420" s="112"/>
    </row>
    <row r="22421" spans="1:19" ht="11.25" thickBot="1" x14ac:dyDescent="0.2">
      <c r="A22421" s="139" t="s">
        <v>366</v>
      </c>
      <c r="B22421" s="112"/>
      <c r="C22421" s="136">
        <v>0</v>
      </c>
      <c r="D22421" s="136">
        <v>0</v>
      </c>
      <c r="E22421" s="136">
        <v>0</v>
      </c>
      <c r="F22421" s="140" t="s">
        <v>3713</v>
      </c>
      <c r="G22421" s="136">
        <v>0</v>
      </c>
      <c r="H22421" s="136">
        <v>0</v>
      </c>
      <c r="I22421" s="136">
        <v>0</v>
      </c>
      <c r="J22421" s="136">
        <v>0</v>
      </c>
      <c r="K22421" s="140" t="s">
        <v>3713</v>
      </c>
      <c r="L22421" s="136">
        <v>0</v>
      </c>
      <c r="M22421" s="136">
        <v>0</v>
      </c>
      <c r="N22421" s="136">
        <v>0</v>
      </c>
      <c r="O22421" s="141" t="s">
        <v>14501</v>
      </c>
      <c r="P22421" s="141" t="s">
        <v>14501</v>
      </c>
      <c r="Q22421" s="136">
        <v>0</v>
      </c>
      <c r="R22421" s="136">
        <v>0</v>
      </c>
      <c r="S22421" s="136">
        <v>0</v>
      </c>
    </row>
    <row r="22422" spans="1:19" ht="11.25" thickBot="1" x14ac:dyDescent="0.2">
      <c r="A22422" s="112"/>
    </row>
    <row r="22423" spans="1:19" ht="11.25" thickBot="1" x14ac:dyDescent="0.2">
      <c r="A22423" s="106" t="s">
        <v>357</v>
      </c>
      <c r="B22423" s="106" t="s">
        <v>358</v>
      </c>
      <c r="C22423" s="146" t="s">
        <v>35</v>
      </c>
      <c r="D22423" s="146" t="s">
        <v>36</v>
      </c>
      <c r="E22423" s="146" t="s">
        <v>14506</v>
      </c>
      <c r="F22423" s="146" t="s">
        <v>38</v>
      </c>
      <c r="G22423" s="146" t="s">
        <v>39</v>
      </c>
      <c r="H22423" s="146" t="s">
        <v>41</v>
      </c>
      <c r="I22423" s="146" t="s">
        <v>42</v>
      </c>
      <c r="J22423" s="146" t="s">
        <v>43</v>
      </c>
      <c r="K22423" s="146" t="s">
        <v>44</v>
      </c>
      <c r="L22423" s="146" t="s">
        <v>45</v>
      </c>
      <c r="M22423" s="146" t="s">
        <v>46</v>
      </c>
      <c r="N22423" s="146" t="s">
        <v>47</v>
      </c>
      <c r="O22423" s="146" t="s">
        <v>48</v>
      </c>
      <c r="P22423" s="146" t="s">
        <v>49</v>
      </c>
      <c r="Q22423" s="146" t="s">
        <v>50</v>
      </c>
      <c r="R22423" s="146" t="s">
        <v>51</v>
      </c>
      <c r="S22423" s="146" t="s">
        <v>52</v>
      </c>
    </row>
    <row r="22424" spans="1:19" ht="11.25" thickBot="1" x14ac:dyDescent="0.2">
      <c r="A22424" s="112"/>
      <c r="B22424" s="112"/>
      <c r="C22424" s="146" t="s">
        <v>111</v>
      </c>
      <c r="D22424" s="146" t="s">
        <v>111</v>
      </c>
      <c r="E22424" s="146" t="s">
        <v>111</v>
      </c>
      <c r="F22424" s="146" t="s">
        <v>111</v>
      </c>
      <c r="G22424" s="146" t="s">
        <v>111</v>
      </c>
      <c r="H22424" s="146" t="s">
        <v>111</v>
      </c>
      <c r="I22424" s="146" t="s">
        <v>111</v>
      </c>
      <c r="J22424" s="146" t="s">
        <v>111</v>
      </c>
      <c r="K22424" s="146" t="s">
        <v>111</v>
      </c>
      <c r="L22424" s="146" t="s">
        <v>111</v>
      </c>
      <c r="M22424" s="146" t="s">
        <v>111</v>
      </c>
      <c r="N22424" s="146" t="s">
        <v>111</v>
      </c>
      <c r="O22424" s="146" t="s">
        <v>111</v>
      </c>
      <c r="P22424" s="146" t="s">
        <v>111</v>
      </c>
      <c r="Q22424" s="146" t="s">
        <v>111</v>
      </c>
      <c r="R22424" s="146" t="s">
        <v>111</v>
      </c>
      <c r="S22424" s="146" t="s">
        <v>111</v>
      </c>
    </row>
    <row r="22425" spans="1:19" ht="11.25" thickBot="1" x14ac:dyDescent="0.2">
      <c r="A22425" s="107">
        <v>1</v>
      </c>
      <c r="B22425" s="132">
        <v>0.64439814814814811</v>
      </c>
      <c r="C22425" s="133">
        <v>0.47295999999999999</v>
      </c>
      <c r="D22425" s="108">
        <v>6.0000000000000001E-3</v>
      </c>
      <c r="E22425" s="108">
        <v>0.01</v>
      </c>
      <c r="F22425" s="141" t="s">
        <v>14500</v>
      </c>
      <c r="G22425" s="108">
        <v>7.0000000000000001E-3</v>
      </c>
      <c r="H22425" s="108">
        <v>2.0379999999999998</v>
      </c>
      <c r="I22425" s="108">
        <v>5.2999999999999999E-2</v>
      </c>
      <c r="J22425" s="108">
        <v>0.104</v>
      </c>
      <c r="K22425" s="108">
        <v>1.2E-2</v>
      </c>
      <c r="L22425" s="108">
        <v>4.5999999999999999E-2</v>
      </c>
      <c r="M22425" s="141" t="s">
        <v>14500</v>
      </c>
      <c r="N22425" s="108">
        <v>3.0000000000000001E-3</v>
      </c>
      <c r="O22425" s="108">
        <v>1.2999999999999999E-2</v>
      </c>
      <c r="P22425" s="108">
        <v>1E-3</v>
      </c>
      <c r="Q22425" s="108">
        <v>1.2E-2</v>
      </c>
      <c r="R22425" s="108">
        <v>2E-3</v>
      </c>
      <c r="S22425" s="108">
        <v>8.9999999999999993E-3</v>
      </c>
    </row>
    <row r="22426" spans="1:19" ht="11.25" thickBot="1" x14ac:dyDescent="0.2">
      <c r="A22426" s="112"/>
    </row>
    <row r="22427" spans="1:19" ht="11.25" thickBot="1" x14ac:dyDescent="0.2">
      <c r="A22427" s="135" t="s">
        <v>362</v>
      </c>
      <c r="B22427" s="112"/>
      <c r="C22427" s="137">
        <v>0.47295999999999999</v>
      </c>
      <c r="D22427" s="136">
        <v>6.0000000000000001E-3</v>
      </c>
      <c r="E22427" s="136">
        <v>0.01</v>
      </c>
      <c r="F22427" s="141" t="s">
        <v>14501</v>
      </c>
      <c r="G22427" s="136">
        <v>7.0000000000000001E-3</v>
      </c>
      <c r="H22427" s="136">
        <v>2.0379999999999998</v>
      </c>
      <c r="I22427" s="136">
        <v>5.2999999999999999E-2</v>
      </c>
      <c r="J22427" s="136">
        <v>0.104</v>
      </c>
      <c r="K22427" s="136">
        <v>1.2E-2</v>
      </c>
      <c r="L22427" s="136">
        <v>4.5999999999999999E-2</v>
      </c>
      <c r="M22427" s="141" t="s">
        <v>14501</v>
      </c>
      <c r="N22427" s="136">
        <v>3.0000000000000001E-3</v>
      </c>
      <c r="O22427" s="136">
        <v>1.2999999999999999E-2</v>
      </c>
      <c r="P22427" s="136">
        <v>1E-3</v>
      </c>
      <c r="Q22427" s="136">
        <v>1.2E-2</v>
      </c>
      <c r="R22427" s="136">
        <v>2E-3</v>
      </c>
      <c r="S22427" s="136">
        <v>8.9999999999999993E-3</v>
      </c>
    </row>
    <row r="22428" spans="1:19" ht="11.25" thickBot="1" x14ac:dyDescent="0.2">
      <c r="A22428" s="112"/>
    </row>
    <row r="22429" spans="1:19" ht="11.25" thickBot="1" x14ac:dyDescent="0.2">
      <c r="A22429" s="138" t="s">
        <v>364</v>
      </c>
      <c r="B22429" s="112"/>
      <c r="C22429" s="140" t="s">
        <v>3713</v>
      </c>
      <c r="D22429" s="136">
        <v>0</v>
      </c>
      <c r="E22429" s="136">
        <v>0</v>
      </c>
      <c r="F22429" s="141" t="s">
        <v>14501</v>
      </c>
      <c r="G22429" s="136">
        <v>0</v>
      </c>
      <c r="H22429" s="136">
        <v>0</v>
      </c>
      <c r="I22429" s="136">
        <v>0</v>
      </c>
      <c r="J22429" s="136">
        <v>0</v>
      </c>
      <c r="K22429" s="136">
        <v>0</v>
      </c>
      <c r="L22429" s="136">
        <v>0</v>
      </c>
      <c r="M22429" s="141" t="s">
        <v>14501</v>
      </c>
      <c r="N22429" s="136">
        <v>0</v>
      </c>
      <c r="O22429" s="136">
        <v>0</v>
      </c>
      <c r="P22429" s="136">
        <v>0</v>
      </c>
      <c r="Q22429" s="136">
        <v>0</v>
      </c>
      <c r="R22429" s="136">
        <v>0</v>
      </c>
      <c r="S22429" s="136">
        <v>0</v>
      </c>
    </row>
    <row r="22430" spans="1:19" ht="11.25" thickBot="1" x14ac:dyDescent="0.2">
      <c r="A22430" s="112"/>
    </row>
    <row r="22431" spans="1:19" ht="11.25" thickBot="1" x14ac:dyDescent="0.2">
      <c r="A22431" s="139" t="s">
        <v>366</v>
      </c>
      <c r="B22431" s="112"/>
      <c r="C22431" s="140" t="s">
        <v>3713</v>
      </c>
      <c r="D22431" s="136">
        <v>0</v>
      </c>
      <c r="E22431" s="136">
        <v>0</v>
      </c>
      <c r="F22431" s="141" t="s">
        <v>14501</v>
      </c>
      <c r="G22431" s="136">
        <v>0</v>
      </c>
      <c r="H22431" s="136">
        <v>0</v>
      </c>
      <c r="I22431" s="136">
        <v>0</v>
      </c>
      <c r="J22431" s="136">
        <v>0</v>
      </c>
      <c r="K22431" s="136">
        <v>0</v>
      </c>
      <c r="L22431" s="136">
        <v>0</v>
      </c>
      <c r="M22431" s="141" t="s">
        <v>14501</v>
      </c>
      <c r="N22431" s="136">
        <v>0</v>
      </c>
      <c r="O22431" s="136">
        <v>0</v>
      </c>
      <c r="P22431" s="136">
        <v>0</v>
      </c>
      <c r="Q22431" s="136">
        <v>0</v>
      </c>
      <c r="R22431" s="136">
        <v>0</v>
      </c>
      <c r="S22431" s="136">
        <v>0</v>
      </c>
    </row>
    <row r="22432" spans="1:19" ht="11.25" thickBot="1" x14ac:dyDescent="0.2">
      <c r="A22432" s="112"/>
    </row>
    <row r="22433" spans="1:19" ht="11.25" thickBot="1" x14ac:dyDescent="0.2">
      <c r="A22433" s="106" t="s">
        <v>357</v>
      </c>
      <c r="B22433" s="106" t="s">
        <v>358</v>
      </c>
      <c r="C22433" s="146" t="s">
        <v>53</v>
      </c>
      <c r="D22433" s="146" t="s">
        <v>54</v>
      </c>
      <c r="E22433" s="146" t="s">
        <v>55</v>
      </c>
      <c r="F22433" s="146" t="s">
        <v>56</v>
      </c>
      <c r="G22433" s="146" t="s">
        <v>14507</v>
      </c>
      <c r="H22433" s="146" t="s">
        <v>57</v>
      </c>
      <c r="I22433" s="146" t="s">
        <v>59</v>
      </c>
      <c r="J22433" s="146" t="s">
        <v>14508</v>
      </c>
      <c r="K22433" s="146" t="s">
        <v>60</v>
      </c>
      <c r="L22433" s="146" t="s">
        <v>61</v>
      </c>
      <c r="M22433" s="146" t="s">
        <v>62</v>
      </c>
      <c r="N22433" s="146" t="s">
        <v>14509</v>
      </c>
      <c r="O22433" s="146" t="s">
        <v>63</v>
      </c>
      <c r="P22433" s="146" t="s">
        <v>64</v>
      </c>
      <c r="Q22433" s="146" t="s">
        <v>66</v>
      </c>
      <c r="R22433" s="146" t="s">
        <v>14510</v>
      </c>
      <c r="S22433" s="146" t="s">
        <v>67</v>
      </c>
    </row>
    <row r="22434" spans="1:19" ht="11.25" thickBot="1" x14ac:dyDescent="0.2">
      <c r="A22434" s="112"/>
      <c r="B22434" s="112"/>
      <c r="C22434" s="146" t="s">
        <v>111</v>
      </c>
      <c r="D22434" s="146" t="s">
        <v>111</v>
      </c>
      <c r="E22434" s="146" t="s">
        <v>111</v>
      </c>
      <c r="F22434" s="146" t="s">
        <v>111</v>
      </c>
      <c r="G22434" s="146" t="s">
        <v>111</v>
      </c>
      <c r="H22434" s="146" t="s">
        <v>111</v>
      </c>
      <c r="I22434" s="146" t="s">
        <v>111</v>
      </c>
      <c r="J22434" s="146" t="s">
        <v>111</v>
      </c>
      <c r="K22434" s="146" t="s">
        <v>111</v>
      </c>
      <c r="L22434" s="146" t="s">
        <v>111</v>
      </c>
      <c r="M22434" s="146" t="s">
        <v>111</v>
      </c>
      <c r="N22434" s="146" t="s">
        <v>111</v>
      </c>
      <c r="O22434" s="146" t="s">
        <v>111</v>
      </c>
      <c r="P22434" s="146" t="s">
        <v>111</v>
      </c>
      <c r="Q22434" s="146" t="s">
        <v>111</v>
      </c>
      <c r="R22434" s="146" t="s">
        <v>111</v>
      </c>
      <c r="S22434" s="146" t="s">
        <v>111</v>
      </c>
    </row>
    <row r="22435" spans="1:19" ht="11.25" thickBot="1" x14ac:dyDescent="0.2">
      <c r="A22435" s="107">
        <v>1</v>
      </c>
      <c r="B22435" s="132">
        <v>0.64439814814814811</v>
      </c>
      <c r="C22435" s="108">
        <v>1E-3</v>
      </c>
      <c r="D22435" s="108">
        <v>1.0999999999999999E-2</v>
      </c>
      <c r="E22435" s="141" t="s">
        <v>14500</v>
      </c>
      <c r="F22435" s="108">
        <v>3.0000000000000001E-3</v>
      </c>
      <c r="G22435" s="108">
        <v>1E-3</v>
      </c>
      <c r="H22435" s="108">
        <v>2.7E-2</v>
      </c>
      <c r="I22435" s="108">
        <v>6.0999999999999999E-2</v>
      </c>
      <c r="J22435" s="141" t="s">
        <v>14518</v>
      </c>
      <c r="K22435" s="141" t="s">
        <v>14500</v>
      </c>
      <c r="L22435" s="108">
        <v>7.0000000000000001E-3</v>
      </c>
      <c r="M22435" s="108">
        <v>6.0000000000000001E-3</v>
      </c>
      <c r="N22435" s="108">
        <v>0.04</v>
      </c>
      <c r="O22435" s="108">
        <v>2E-3</v>
      </c>
      <c r="P22435" s="108">
        <v>0.51600000000000001</v>
      </c>
      <c r="Q22435" s="133">
        <v>0.38458999999999999</v>
      </c>
      <c r="R22435" s="141" t="s">
        <v>14500</v>
      </c>
      <c r="S22435" s="108">
        <v>2.4E-2</v>
      </c>
    </row>
    <row r="22436" spans="1:19" ht="11.25" thickBot="1" x14ac:dyDescent="0.2">
      <c r="A22436" s="112"/>
    </row>
    <row r="22437" spans="1:19" ht="11.25" thickBot="1" x14ac:dyDescent="0.2">
      <c r="A22437" s="135" t="s">
        <v>362</v>
      </c>
      <c r="B22437" s="112"/>
      <c r="C22437" s="136">
        <v>1E-3</v>
      </c>
      <c r="D22437" s="136">
        <v>1.0999999999999999E-2</v>
      </c>
      <c r="E22437" s="141" t="s">
        <v>14501</v>
      </c>
      <c r="F22437" s="136">
        <v>3.0000000000000001E-3</v>
      </c>
      <c r="G22437" s="136">
        <v>1E-3</v>
      </c>
      <c r="H22437" s="136">
        <v>2.7E-2</v>
      </c>
      <c r="I22437" s="136">
        <v>6.0999999999999999E-2</v>
      </c>
      <c r="J22437" s="141" t="s">
        <v>14520</v>
      </c>
      <c r="K22437" s="141" t="s">
        <v>14501</v>
      </c>
      <c r="L22437" s="136">
        <v>7.0000000000000001E-3</v>
      </c>
      <c r="M22437" s="136">
        <v>6.0000000000000001E-3</v>
      </c>
      <c r="N22437" s="136">
        <v>0.04</v>
      </c>
      <c r="O22437" s="136">
        <v>2E-3</v>
      </c>
      <c r="P22437" s="136">
        <v>0.51600000000000001</v>
      </c>
      <c r="Q22437" s="137">
        <v>0.38458999999999999</v>
      </c>
      <c r="R22437" s="141" t="s">
        <v>14501</v>
      </c>
      <c r="S22437" s="136">
        <v>2.4E-2</v>
      </c>
    </row>
    <row r="22438" spans="1:19" ht="11.25" thickBot="1" x14ac:dyDescent="0.2">
      <c r="A22438" s="112"/>
    </row>
    <row r="22439" spans="1:19" ht="11.25" thickBot="1" x14ac:dyDescent="0.2">
      <c r="A22439" s="138" t="s">
        <v>364</v>
      </c>
      <c r="B22439" s="112"/>
      <c r="C22439" s="136">
        <v>0</v>
      </c>
      <c r="D22439" s="136">
        <v>0</v>
      </c>
      <c r="E22439" s="141" t="s">
        <v>14501</v>
      </c>
      <c r="F22439" s="136">
        <v>0</v>
      </c>
      <c r="G22439" s="136">
        <v>0</v>
      </c>
      <c r="H22439" s="136">
        <v>0</v>
      </c>
      <c r="I22439" s="136">
        <v>0</v>
      </c>
      <c r="J22439" s="141" t="s">
        <v>14501</v>
      </c>
      <c r="K22439" s="141" t="s">
        <v>14501</v>
      </c>
      <c r="L22439" s="136">
        <v>0</v>
      </c>
      <c r="M22439" s="136">
        <v>0</v>
      </c>
      <c r="N22439" s="136">
        <v>0</v>
      </c>
      <c r="O22439" s="136">
        <v>0</v>
      </c>
      <c r="P22439" s="136">
        <v>0</v>
      </c>
      <c r="Q22439" s="140" t="s">
        <v>3713</v>
      </c>
      <c r="R22439" s="141" t="s">
        <v>14501</v>
      </c>
      <c r="S22439" s="136">
        <v>0</v>
      </c>
    </row>
    <row r="22440" spans="1:19" ht="11.25" thickBot="1" x14ac:dyDescent="0.2">
      <c r="A22440" s="112"/>
    </row>
    <row r="22441" spans="1:19" ht="11.25" thickBot="1" x14ac:dyDescent="0.2">
      <c r="A22441" s="139" t="s">
        <v>366</v>
      </c>
      <c r="B22441" s="112"/>
      <c r="C22441" s="136">
        <v>0</v>
      </c>
      <c r="D22441" s="136">
        <v>0</v>
      </c>
      <c r="E22441" s="141" t="s">
        <v>14501</v>
      </c>
      <c r="F22441" s="136">
        <v>0</v>
      </c>
      <c r="G22441" s="136">
        <v>0</v>
      </c>
      <c r="H22441" s="136">
        <v>0</v>
      </c>
      <c r="I22441" s="136">
        <v>0</v>
      </c>
      <c r="J22441" s="141" t="s">
        <v>14501</v>
      </c>
      <c r="K22441" s="141" t="s">
        <v>14501</v>
      </c>
      <c r="L22441" s="136">
        <v>0</v>
      </c>
      <c r="M22441" s="136">
        <v>0</v>
      </c>
      <c r="N22441" s="136">
        <v>0</v>
      </c>
      <c r="O22441" s="136">
        <v>0</v>
      </c>
      <c r="P22441" s="136">
        <v>0</v>
      </c>
      <c r="Q22441" s="140" t="s">
        <v>3713</v>
      </c>
      <c r="R22441" s="141" t="s">
        <v>14501</v>
      </c>
      <c r="S22441" s="136">
        <v>0</v>
      </c>
    </row>
    <row r="22442" spans="1:19" ht="11.25" thickBot="1" x14ac:dyDescent="0.2">
      <c r="A22442" s="112"/>
    </row>
    <row r="22443" spans="1:19" ht="11.25" thickBot="1" x14ac:dyDescent="0.2">
      <c r="A22443" s="106" t="s">
        <v>357</v>
      </c>
      <c r="B22443" s="106" t="s">
        <v>358</v>
      </c>
      <c r="C22443" s="146" t="s">
        <v>68</v>
      </c>
      <c r="D22443" s="146" t="s">
        <v>14511</v>
      </c>
    </row>
    <row r="22444" spans="1:19" ht="11.25" thickBot="1" x14ac:dyDescent="0.2">
      <c r="A22444" s="112"/>
      <c r="B22444" s="112"/>
      <c r="C22444" s="146" t="s">
        <v>111</v>
      </c>
      <c r="D22444" s="146" t="s">
        <v>111</v>
      </c>
    </row>
    <row r="22445" spans="1:19" ht="11.25" thickBot="1" x14ac:dyDescent="0.2">
      <c r="A22445" s="107">
        <v>1</v>
      </c>
      <c r="B22445" s="132">
        <v>0.64439814814814811</v>
      </c>
      <c r="C22445" s="108">
        <v>8.0000000000000002E-3</v>
      </c>
      <c r="D22445" s="141" t="s">
        <v>14500</v>
      </c>
    </row>
    <row r="22446" spans="1:19" ht="11.25" thickBot="1" x14ac:dyDescent="0.2">
      <c r="A22446" s="112"/>
    </row>
    <row r="22447" spans="1:19" ht="11.25" thickBot="1" x14ac:dyDescent="0.2">
      <c r="A22447" s="135" t="s">
        <v>362</v>
      </c>
      <c r="B22447" s="112"/>
      <c r="C22447" s="136">
        <v>8.0000000000000002E-3</v>
      </c>
      <c r="D22447" s="141" t="s">
        <v>14501</v>
      </c>
    </row>
    <row r="22448" spans="1:19" ht="11.25" thickBot="1" x14ac:dyDescent="0.2">
      <c r="A22448" s="112"/>
    </row>
    <row r="22449" spans="1:19" ht="11.25" thickBot="1" x14ac:dyDescent="0.2">
      <c r="A22449" s="138" t="s">
        <v>364</v>
      </c>
      <c r="B22449" s="112"/>
      <c r="C22449" s="136">
        <v>0</v>
      </c>
      <c r="D22449" s="141" t="s">
        <v>14501</v>
      </c>
    </row>
    <row r="22450" spans="1:19" ht="11.25" thickBot="1" x14ac:dyDescent="0.2">
      <c r="A22450" s="112"/>
    </row>
    <row r="22451" spans="1:19" ht="11.25" thickBot="1" x14ac:dyDescent="0.2">
      <c r="A22451" s="139" t="s">
        <v>366</v>
      </c>
      <c r="B22451" s="112"/>
      <c r="C22451" s="136">
        <v>0</v>
      </c>
      <c r="D22451" s="141" t="s">
        <v>14501</v>
      </c>
    </row>
    <row r="22452" spans="1:19" ht="10.5" x14ac:dyDescent="0.15">
      <c r="A22452" s="112"/>
    </row>
    <row r="22453" spans="1:19" x14ac:dyDescent="0.15">
      <c r="A22453" s="129"/>
      <c r="B22453" s="86" t="s">
        <v>3100</v>
      </c>
    </row>
    <row r="22454" spans="1:19" ht="9.75" thickBot="1" x14ac:dyDescent="0.2">
      <c r="A22454" s="81" t="s">
        <v>356</v>
      </c>
    </row>
    <row r="22455" spans="1:19" ht="11.25" thickBot="1" x14ac:dyDescent="0.2">
      <c r="A22455" s="106" t="s">
        <v>357</v>
      </c>
      <c r="B22455" s="106" t="s">
        <v>358</v>
      </c>
      <c r="C22455" s="146" t="s">
        <v>14494</v>
      </c>
      <c r="D22455" s="146" t="s">
        <v>14495</v>
      </c>
      <c r="E22455" s="146" t="s">
        <v>14496</v>
      </c>
      <c r="F22455" s="146" t="s">
        <v>0</v>
      </c>
      <c r="G22455" s="146" t="s">
        <v>1</v>
      </c>
      <c r="H22455" s="146" t="s">
        <v>2</v>
      </c>
      <c r="I22455" s="146" t="s">
        <v>14497</v>
      </c>
      <c r="J22455" s="146" t="s">
        <v>3</v>
      </c>
      <c r="K22455" s="146" t="s">
        <v>14498</v>
      </c>
      <c r="L22455" s="146" t="s">
        <v>7</v>
      </c>
      <c r="M22455" s="146" t="s">
        <v>14499</v>
      </c>
      <c r="N22455" s="146" t="s">
        <v>10</v>
      </c>
      <c r="O22455" s="146" t="s">
        <v>11</v>
      </c>
      <c r="P22455" s="146" t="s">
        <v>12</v>
      </c>
      <c r="Q22455" s="146" t="s">
        <v>13</v>
      </c>
      <c r="R22455" s="146" t="s">
        <v>14</v>
      </c>
      <c r="S22455" s="146" t="s">
        <v>15</v>
      </c>
    </row>
    <row r="22456" spans="1:19" ht="11.25" thickBot="1" x14ac:dyDescent="0.2">
      <c r="A22456" s="112"/>
      <c r="B22456" s="112"/>
      <c r="C22456" s="146" t="s">
        <v>111</v>
      </c>
      <c r="D22456" s="146" t="s">
        <v>111</v>
      </c>
      <c r="E22456" s="146" t="s">
        <v>111</v>
      </c>
      <c r="F22456" s="146" t="s">
        <v>111</v>
      </c>
      <c r="G22456" s="146" t="s">
        <v>111</v>
      </c>
      <c r="H22456" s="146" t="s">
        <v>111</v>
      </c>
      <c r="I22456" s="146" t="s">
        <v>111</v>
      </c>
      <c r="J22456" s="146" t="s">
        <v>111</v>
      </c>
      <c r="K22456" s="146" t="s">
        <v>111</v>
      </c>
      <c r="L22456" s="146" t="s">
        <v>111</v>
      </c>
      <c r="M22456" s="146" t="s">
        <v>111</v>
      </c>
      <c r="N22456" s="146" t="s">
        <v>111</v>
      </c>
      <c r="O22456" s="146" t="s">
        <v>111</v>
      </c>
      <c r="P22456" s="146" t="s">
        <v>111</v>
      </c>
      <c r="Q22456" s="146" t="s">
        <v>111</v>
      </c>
      <c r="R22456" s="146" t="s">
        <v>111</v>
      </c>
      <c r="S22456" s="146" t="s">
        <v>111</v>
      </c>
    </row>
    <row r="22457" spans="1:19" ht="11.25" thickBot="1" x14ac:dyDescent="0.2">
      <c r="A22457" s="107">
        <v>1</v>
      </c>
      <c r="B22457" s="132">
        <v>0.64953703703703702</v>
      </c>
      <c r="C22457" s="141" t="s">
        <v>14500</v>
      </c>
      <c r="D22457" s="141" t="s">
        <v>14500</v>
      </c>
      <c r="E22457" s="108">
        <v>4.0000000000000001E-3</v>
      </c>
      <c r="F22457" s="108">
        <v>5.8000000000000003E-2</v>
      </c>
      <c r="G22457" s="108">
        <v>0.39200000000000002</v>
      </c>
      <c r="H22457" s="108">
        <v>1.4E-2</v>
      </c>
      <c r="I22457" s="108">
        <v>-0.04</v>
      </c>
      <c r="J22457" s="108">
        <v>9.0999999999999998E-2</v>
      </c>
      <c r="K22457" s="108">
        <v>0.57999999999999996</v>
      </c>
      <c r="L22457" s="133">
        <v>0.66764000000000001</v>
      </c>
      <c r="M22457" s="108">
        <v>3.5999999999999997E-2</v>
      </c>
      <c r="N22457" s="108">
        <v>3.0000000000000001E-3</v>
      </c>
      <c r="O22457" s="108">
        <v>3.0000000000000001E-3</v>
      </c>
      <c r="P22457" s="108">
        <v>0.128</v>
      </c>
      <c r="Q22457" s="108">
        <v>2.2320000000000002</v>
      </c>
      <c r="R22457" s="108">
        <v>3.0000000000000001E-3</v>
      </c>
      <c r="S22457" s="108">
        <v>0.04</v>
      </c>
    </row>
    <row r="22458" spans="1:19" ht="11.25" thickBot="1" x14ac:dyDescent="0.2">
      <c r="A22458" s="112"/>
    </row>
    <row r="22459" spans="1:19" ht="11.25" thickBot="1" x14ac:dyDescent="0.2">
      <c r="A22459" s="135" t="s">
        <v>362</v>
      </c>
      <c r="B22459" s="112"/>
      <c r="C22459" s="141" t="s">
        <v>14501</v>
      </c>
      <c r="D22459" s="141" t="s">
        <v>14501</v>
      </c>
      <c r="E22459" s="136">
        <v>4.0000000000000001E-3</v>
      </c>
      <c r="F22459" s="136">
        <v>5.8000000000000003E-2</v>
      </c>
      <c r="G22459" s="136">
        <v>0.39200000000000002</v>
      </c>
      <c r="H22459" s="136">
        <v>1.4E-2</v>
      </c>
      <c r="I22459" s="136">
        <v>-0.04</v>
      </c>
      <c r="J22459" s="136">
        <v>9.0999999999999998E-2</v>
      </c>
      <c r="K22459" s="136">
        <v>0.57999999999999996</v>
      </c>
      <c r="L22459" s="137">
        <v>0.66764000000000001</v>
      </c>
      <c r="M22459" s="136">
        <v>3.5999999999999997E-2</v>
      </c>
      <c r="N22459" s="136">
        <v>3.0000000000000001E-3</v>
      </c>
      <c r="O22459" s="136">
        <v>3.0000000000000001E-3</v>
      </c>
      <c r="P22459" s="136">
        <v>0.128</v>
      </c>
      <c r="Q22459" s="136">
        <v>2.2320000000000002</v>
      </c>
      <c r="R22459" s="136">
        <v>3.0000000000000001E-3</v>
      </c>
      <c r="S22459" s="136">
        <v>0.04</v>
      </c>
    </row>
    <row r="22460" spans="1:19" ht="11.25" thickBot="1" x14ac:dyDescent="0.2">
      <c r="A22460" s="112"/>
    </row>
    <row r="22461" spans="1:19" ht="11.25" thickBot="1" x14ac:dyDescent="0.2">
      <c r="A22461" s="138" t="s">
        <v>364</v>
      </c>
      <c r="B22461" s="112"/>
      <c r="C22461" s="141" t="s">
        <v>14501</v>
      </c>
      <c r="D22461" s="141" t="s">
        <v>14501</v>
      </c>
      <c r="E22461" s="136">
        <v>0</v>
      </c>
      <c r="F22461" s="136">
        <v>0</v>
      </c>
      <c r="G22461" s="136">
        <v>0</v>
      </c>
      <c r="H22461" s="136">
        <v>0</v>
      </c>
      <c r="I22461" s="136">
        <v>0</v>
      </c>
      <c r="J22461" s="136">
        <v>0</v>
      </c>
      <c r="K22461" s="136">
        <v>0</v>
      </c>
      <c r="L22461" s="140" t="s">
        <v>3713</v>
      </c>
      <c r="M22461" s="136">
        <v>0</v>
      </c>
      <c r="N22461" s="136">
        <v>0</v>
      </c>
      <c r="O22461" s="136">
        <v>0</v>
      </c>
      <c r="P22461" s="136">
        <v>0</v>
      </c>
      <c r="Q22461" s="136">
        <v>0</v>
      </c>
      <c r="R22461" s="136">
        <v>0</v>
      </c>
      <c r="S22461" s="136">
        <v>0</v>
      </c>
    </row>
    <row r="22462" spans="1:19" ht="11.25" thickBot="1" x14ac:dyDescent="0.2">
      <c r="A22462" s="112"/>
    </row>
    <row r="22463" spans="1:19" ht="11.25" thickBot="1" x14ac:dyDescent="0.2">
      <c r="A22463" s="139" t="s">
        <v>366</v>
      </c>
      <c r="B22463" s="112"/>
      <c r="C22463" s="141" t="s">
        <v>14501</v>
      </c>
      <c r="D22463" s="141" t="s">
        <v>14501</v>
      </c>
      <c r="E22463" s="136">
        <v>0</v>
      </c>
      <c r="F22463" s="136">
        <v>0</v>
      </c>
      <c r="G22463" s="136">
        <v>0</v>
      </c>
      <c r="H22463" s="136">
        <v>0</v>
      </c>
      <c r="I22463" s="136">
        <v>0</v>
      </c>
      <c r="J22463" s="136">
        <v>0</v>
      </c>
      <c r="K22463" s="136">
        <v>0</v>
      </c>
      <c r="L22463" s="140" t="s">
        <v>3713</v>
      </c>
      <c r="M22463" s="136">
        <v>0</v>
      </c>
      <c r="N22463" s="136">
        <v>0</v>
      </c>
      <c r="O22463" s="136">
        <v>0</v>
      </c>
      <c r="P22463" s="136">
        <v>0</v>
      </c>
      <c r="Q22463" s="136">
        <v>0</v>
      </c>
      <c r="R22463" s="136">
        <v>0</v>
      </c>
      <c r="S22463" s="136">
        <v>0</v>
      </c>
    </row>
    <row r="22464" spans="1:19" ht="11.25" thickBot="1" x14ac:dyDescent="0.2">
      <c r="A22464" s="112"/>
    </row>
    <row r="22465" spans="1:19" ht="11.25" thickBot="1" x14ac:dyDescent="0.2">
      <c r="A22465" s="106" t="s">
        <v>357</v>
      </c>
      <c r="B22465" s="106" t="s">
        <v>358</v>
      </c>
      <c r="C22465" s="146" t="s">
        <v>16</v>
      </c>
      <c r="D22465" s="146" t="s">
        <v>14502</v>
      </c>
      <c r="E22465" s="146" t="s">
        <v>14503</v>
      </c>
      <c r="F22465" s="146" t="s">
        <v>20</v>
      </c>
      <c r="G22465" s="146" t="s">
        <v>21</v>
      </c>
      <c r="H22465" s="146" t="s">
        <v>22</v>
      </c>
      <c r="I22465" s="146" t="s">
        <v>23</v>
      </c>
      <c r="J22465" s="146" t="s">
        <v>24</v>
      </c>
      <c r="K22465" s="146" t="s">
        <v>26</v>
      </c>
      <c r="L22465" s="146" t="s">
        <v>14504</v>
      </c>
      <c r="M22465" s="146" t="s">
        <v>27</v>
      </c>
      <c r="N22465" s="146" t="s">
        <v>28</v>
      </c>
      <c r="O22465" s="146" t="s">
        <v>29</v>
      </c>
      <c r="P22465" s="146" t="s">
        <v>30</v>
      </c>
      <c r="Q22465" s="146" t="s">
        <v>14505</v>
      </c>
      <c r="R22465" s="146" t="s">
        <v>32</v>
      </c>
      <c r="S22465" s="146" t="s">
        <v>33</v>
      </c>
    </row>
    <row r="22466" spans="1:19" ht="11.25" thickBot="1" x14ac:dyDescent="0.2">
      <c r="A22466" s="112"/>
      <c r="B22466" s="112"/>
      <c r="C22466" s="146" t="s">
        <v>111</v>
      </c>
      <c r="D22466" s="146" t="s">
        <v>111</v>
      </c>
      <c r="E22466" s="146" t="s">
        <v>111</v>
      </c>
      <c r="F22466" s="146" t="s">
        <v>111</v>
      </c>
      <c r="G22466" s="146" t="s">
        <v>111</v>
      </c>
      <c r="H22466" s="146" t="s">
        <v>111</v>
      </c>
      <c r="I22466" s="146" t="s">
        <v>111</v>
      </c>
      <c r="J22466" s="146" t="s">
        <v>111</v>
      </c>
      <c r="K22466" s="146" t="s">
        <v>111</v>
      </c>
      <c r="L22466" s="146" t="s">
        <v>111</v>
      </c>
      <c r="M22466" s="146" t="s">
        <v>111</v>
      </c>
      <c r="N22466" s="146" t="s">
        <v>111</v>
      </c>
      <c r="O22466" s="146" t="s">
        <v>111</v>
      </c>
      <c r="P22466" s="146" t="s">
        <v>111</v>
      </c>
      <c r="Q22466" s="146" t="s">
        <v>111</v>
      </c>
      <c r="R22466" s="146" t="s">
        <v>111</v>
      </c>
      <c r="S22466" s="146" t="s">
        <v>111</v>
      </c>
    </row>
    <row r="22467" spans="1:19" ht="11.25" thickBot="1" x14ac:dyDescent="0.2">
      <c r="A22467" s="107">
        <v>1</v>
      </c>
      <c r="B22467" s="132">
        <v>0.64953703703703702</v>
      </c>
      <c r="C22467" s="108">
        <v>0.34100000000000003</v>
      </c>
      <c r="D22467" s="108">
        <v>0.14699999999999999</v>
      </c>
      <c r="E22467" s="108">
        <v>1E-3</v>
      </c>
      <c r="F22467" s="133">
        <v>0.54059000000000001</v>
      </c>
      <c r="G22467" s="141" t="s">
        <v>14575</v>
      </c>
      <c r="H22467" s="108">
        <v>0.16700000000000001</v>
      </c>
      <c r="I22467" s="108">
        <v>5.0999999999999997E-2</v>
      </c>
      <c r="J22467" s="108">
        <v>0.496</v>
      </c>
      <c r="K22467" s="133">
        <v>0.55154999999999998</v>
      </c>
      <c r="L22467" s="108">
        <v>2.9000000000000001E-2</v>
      </c>
      <c r="M22467" s="108">
        <v>2E-3</v>
      </c>
      <c r="N22467" s="108">
        <v>2.5000000000000001E-2</v>
      </c>
      <c r="O22467" s="141" t="s">
        <v>14500</v>
      </c>
      <c r="P22467" s="141" t="s">
        <v>14500</v>
      </c>
      <c r="Q22467" s="108">
        <v>-2.1999999999999999E-2</v>
      </c>
      <c r="R22467" s="108">
        <v>2E-3</v>
      </c>
      <c r="S22467" s="108">
        <v>8.0000000000000002E-3</v>
      </c>
    </row>
    <row r="22468" spans="1:19" ht="11.25" thickBot="1" x14ac:dyDescent="0.2">
      <c r="A22468" s="112"/>
    </row>
    <row r="22469" spans="1:19" ht="11.25" thickBot="1" x14ac:dyDescent="0.2">
      <c r="A22469" s="135" t="s">
        <v>362</v>
      </c>
      <c r="B22469" s="112"/>
      <c r="C22469" s="136">
        <v>0.34100000000000003</v>
      </c>
      <c r="D22469" s="136">
        <v>0.14699999999999999</v>
      </c>
      <c r="E22469" s="136">
        <v>1E-3</v>
      </c>
      <c r="F22469" s="137">
        <v>0.54059000000000001</v>
      </c>
      <c r="G22469" s="141" t="s">
        <v>14576</v>
      </c>
      <c r="H22469" s="136">
        <v>0.16700000000000001</v>
      </c>
      <c r="I22469" s="136">
        <v>5.0999999999999997E-2</v>
      </c>
      <c r="J22469" s="136">
        <v>0.496</v>
      </c>
      <c r="K22469" s="137">
        <v>0.55154999999999998</v>
      </c>
      <c r="L22469" s="136">
        <v>2.9000000000000001E-2</v>
      </c>
      <c r="M22469" s="136">
        <v>2E-3</v>
      </c>
      <c r="N22469" s="136">
        <v>2.5000000000000001E-2</v>
      </c>
      <c r="O22469" s="141" t="s">
        <v>14501</v>
      </c>
      <c r="P22469" s="141" t="s">
        <v>14501</v>
      </c>
      <c r="Q22469" s="136">
        <v>-2.1999999999999999E-2</v>
      </c>
      <c r="R22469" s="136">
        <v>2E-3</v>
      </c>
      <c r="S22469" s="136">
        <v>8.0000000000000002E-3</v>
      </c>
    </row>
    <row r="22470" spans="1:19" ht="11.25" thickBot="1" x14ac:dyDescent="0.2">
      <c r="A22470" s="112"/>
    </row>
    <row r="22471" spans="1:19" ht="11.25" thickBot="1" x14ac:dyDescent="0.2">
      <c r="A22471" s="138" t="s">
        <v>364</v>
      </c>
      <c r="B22471" s="112"/>
      <c r="C22471" s="136">
        <v>0</v>
      </c>
      <c r="D22471" s="136">
        <v>0</v>
      </c>
      <c r="E22471" s="136">
        <v>0</v>
      </c>
      <c r="F22471" s="140" t="s">
        <v>3713</v>
      </c>
      <c r="G22471" s="141" t="s">
        <v>14501</v>
      </c>
      <c r="H22471" s="136">
        <v>0</v>
      </c>
      <c r="I22471" s="136">
        <v>0</v>
      </c>
      <c r="J22471" s="136">
        <v>0</v>
      </c>
      <c r="K22471" s="140" t="s">
        <v>3713</v>
      </c>
      <c r="L22471" s="136">
        <v>0</v>
      </c>
      <c r="M22471" s="136">
        <v>0</v>
      </c>
      <c r="N22471" s="136">
        <v>0</v>
      </c>
      <c r="O22471" s="141" t="s">
        <v>14501</v>
      </c>
      <c r="P22471" s="141" t="s">
        <v>14501</v>
      </c>
      <c r="Q22471" s="136">
        <v>0</v>
      </c>
      <c r="R22471" s="136">
        <v>0</v>
      </c>
      <c r="S22471" s="136">
        <v>0</v>
      </c>
    </row>
    <row r="22472" spans="1:19" ht="11.25" thickBot="1" x14ac:dyDescent="0.2">
      <c r="A22472" s="112"/>
    </row>
    <row r="22473" spans="1:19" ht="11.25" thickBot="1" x14ac:dyDescent="0.2">
      <c r="A22473" s="139" t="s">
        <v>366</v>
      </c>
      <c r="B22473" s="112"/>
      <c r="C22473" s="136">
        <v>0</v>
      </c>
      <c r="D22473" s="136">
        <v>0</v>
      </c>
      <c r="E22473" s="136">
        <v>0</v>
      </c>
      <c r="F22473" s="140" t="s">
        <v>3713</v>
      </c>
      <c r="G22473" s="141" t="s">
        <v>14501</v>
      </c>
      <c r="H22473" s="136">
        <v>0</v>
      </c>
      <c r="I22473" s="136">
        <v>0</v>
      </c>
      <c r="J22473" s="136">
        <v>0</v>
      </c>
      <c r="K22473" s="140" t="s">
        <v>3713</v>
      </c>
      <c r="L22473" s="136">
        <v>0</v>
      </c>
      <c r="M22473" s="136">
        <v>0</v>
      </c>
      <c r="N22473" s="136">
        <v>0</v>
      </c>
      <c r="O22473" s="141" t="s">
        <v>14501</v>
      </c>
      <c r="P22473" s="141" t="s">
        <v>14501</v>
      </c>
      <c r="Q22473" s="136">
        <v>0</v>
      </c>
      <c r="R22473" s="136">
        <v>0</v>
      </c>
      <c r="S22473" s="136">
        <v>0</v>
      </c>
    </row>
    <row r="22474" spans="1:19" ht="11.25" thickBot="1" x14ac:dyDescent="0.2">
      <c r="A22474" s="112"/>
    </row>
    <row r="22475" spans="1:19" ht="11.25" thickBot="1" x14ac:dyDescent="0.2">
      <c r="A22475" s="106" t="s">
        <v>357</v>
      </c>
      <c r="B22475" s="106" t="s">
        <v>358</v>
      </c>
      <c r="C22475" s="146" t="s">
        <v>35</v>
      </c>
      <c r="D22475" s="146" t="s">
        <v>36</v>
      </c>
      <c r="E22475" s="146" t="s">
        <v>14506</v>
      </c>
      <c r="F22475" s="146" t="s">
        <v>38</v>
      </c>
      <c r="G22475" s="146" t="s">
        <v>39</v>
      </c>
      <c r="H22475" s="146" t="s">
        <v>41</v>
      </c>
      <c r="I22475" s="146" t="s">
        <v>42</v>
      </c>
      <c r="J22475" s="146" t="s">
        <v>43</v>
      </c>
      <c r="K22475" s="146" t="s">
        <v>44</v>
      </c>
      <c r="L22475" s="146" t="s">
        <v>45</v>
      </c>
      <c r="M22475" s="146" t="s">
        <v>46</v>
      </c>
      <c r="N22475" s="146" t="s">
        <v>47</v>
      </c>
      <c r="O22475" s="146" t="s">
        <v>48</v>
      </c>
      <c r="P22475" s="146" t="s">
        <v>49</v>
      </c>
      <c r="Q22475" s="146" t="s">
        <v>50</v>
      </c>
      <c r="R22475" s="146" t="s">
        <v>51</v>
      </c>
      <c r="S22475" s="146" t="s">
        <v>52</v>
      </c>
    </row>
    <row r="22476" spans="1:19" ht="11.25" thickBot="1" x14ac:dyDescent="0.2">
      <c r="A22476" s="112"/>
      <c r="B22476" s="112"/>
      <c r="C22476" s="146" t="s">
        <v>111</v>
      </c>
      <c r="D22476" s="146" t="s">
        <v>111</v>
      </c>
      <c r="E22476" s="146" t="s">
        <v>111</v>
      </c>
      <c r="F22476" s="146" t="s">
        <v>111</v>
      </c>
      <c r="G22476" s="146" t="s">
        <v>111</v>
      </c>
      <c r="H22476" s="146" t="s">
        <v>111</v>
      </c>
      <c r="I22476" s="146" t="s">
        <v>111</v>
      </c>
      <c r="J22476" s="146" t="s">
        <v>111</v>
      </c>
      <c r="K22476" s="146" t="s">
        <v>111</v>
      </c>
      <c r="L22476" s="146" t="s">
        <v>111</v>
      </c>
      <c r="M22476" s="146" t="s">
        <v>111</v>
      </c>
      <c r="N22476" s="146" t="s">
        <v>111</v>
      </c>
      <c r="O22476" s="146" t="s">
        <v>111</v>
      </c>
      <c r="P22476" s="146" t="s">
        <v>111</v>
      </c>
      <c r="Q22476" s="146" t="s">
        <v>111</v>
      </c>
      <c r="R22476" s="146" t="s">
        <v>111</v>
      </c>
      <c r="S22476" s="146" t="s">
        <v>111</v>
      </c>
    </row>
    <row r="22477" spans="1:19" ht="11.25" thickBot="1" x14ac:dyDescent="0.2">
      <c r="A22477" s="107">
        <v>1</v>
      </c>
      <c r="B22477" s="132">
        <v>0.64953703703703702</v>
      </c>
      <c r="C22477" s="133">
        <v>0.45587</v>
      </c>
      <c r="D22477" s="108">
        <v>0.01</v>
      </c>
      <c r="E22477" s="108">
        <v>5.0000000000000001E-3</v>
      </c>
      <c r="F22477" s="141" t="s">
        <v>14500</v>
      </c>
      <c r="G22477" s="108">
        <v>6.0000000000000001E-3</v>
      </c>
      <c r="H22477" s="108">
        <v>1.5609999999999999</v>
      </c>
      <c r="I22477" s="108">
        <v>0.19800000000000001</v>
      </c>
      <c r="J22477" s="108">
        <v>0.11899999999999999</v>
      </c>
      <c r="K22477" s="108">
        <v>1.0999999999999999E-2</v>
      </c>
      <c r="L22477" s="108">
        <v>5.2999999999999999E-2</v>
      </c>
      <c r="M22477" s="108">
        <v>0.01</v>
      </c>
      <c r="N22477" s="108">
        <v>4.0000000000000001E-3</v>
      </c>
      <c r="O22477" s="108">
        <v>1.4E-2</v>
      </c>
      <c r="P22477" s="108">
        <v>3.0000000000000001E-3</v>
      </c>
      <c r="Q22477" s="108">
        <v>1.6E-2</v>
      </c>
      <c r="R22477" s="108">
        <v>2E-3</v>
      </c>
      <c r="S22477" s="108">
        <v>6.0000000000000001E-3</v>
      </c>
    </row>
    <row r="22478" spans="1:19" ht="11.25" thickBot="1" x14ac:dyDescent="0.2">
      <c r="A22478" s="112"/>
    </row>
    <row r="22479" spans="1:19" ht="11.25" thickBot="1" x14ac:dyDescent="0.2">
      <c r="A22479" s="135" t="s">
        <v>362</v>
      </c>
      <c r="B22479" s="112"/>
      <c r="C22479" s="137">
        <v>0.45587</v>
      </c>
      <c r="D22479" s="136">
        <v>0.01</v>
      </c>
      <c r="E22479" s="136">
        <v>5.0000000000000001E-3</v>
      </c>
      <c r="F22479" s="141" t="s">
        <v>14501</v>
      </c>
      <c r="G22479" s="136">
        <v>6.0000000000000001E-3</v>
      </c>
      <c r="H22479" s="136">
        <v>1.5609999999999999</v>
      </c>
      <c r="I22479" s="136">
        <v>0.19800000000000001</v>
      </c>
      <c r="J22479" s="136">
        <v>0.11899999999999999</v>
      </c>
      <c r="K22479" s="136">
        <v>1.0999999999999999E-2</v>
      </c>
      <c r="L22479" s="136">
        <v>5.2999999999999999E-2</v>
      </c>
      <c r="M22479" s="136">
        <v>0.01</v>
      </c>
      <c r="N22479" s="136">
        <v>4.0000000000000001E-3</v>
      </c>
      <c r="O22479" s="136">
        <v>1.4E-2</v>
      </c>
      <c r="P22479" s="136">
        <v>3.0000000000000001E-3</v>
      </c>
      <c r="Q22479" s="136">
        <v>1.6E-2</v>
      </c>
      <c r="R22479" s="136">
        <v>2E-3</v>
      </c>
      <c r="S22479" s="136">
        <v>6.0000000000000001E-3</v>
      </c>
    </row>
    <row r="22480" spans="1:19" ht="11.25" thickBot="1" x14ac:dyDescent="0.2">
      <c r="A22480" s="112"/>
    </row>
    <row r="22481" spans="1:19" ht="11.25" thickBot="1" x14ac:dyDescent="0.2">
      <c r="A22481" s="138" t="s">
        <v>364</v>
      </c>
      <c r="B22481" s="112"/>
      <c r="C22481" s="140" t="s">
        <v>3713</v>
      </c>
      <c r="D22481" s="136">
        <v>0</v>
      </c>
      <c r="E22481" s="136">
        <v>0</v>
      </c>
      <c r="F22481" s="141" t="s">
        <v>14501</v>
      </c>
      <c r="G22481" s="136">
        <v>0</v>
      </c>
      <c r="H22481" s="136">
        <v>0</v>
      </c>
      <c r="I22481" s="136">
        <v>0</v>
      </c>
      <c r="J22481" s="136">
        <v>0</v>
      </c>
      <c r="K22481" s="136">
        <v>0</v>
      </c>
      <c r="L22481" s="136">
        <v>0</v>
      </c>
      <c r="M22481" s="136">
        <v>0</v>
      </c>
      <c r="N22481" s="136">
        <v>0</v>
      </c>
      <c r="O22481" s="136">
        <v>0</v>
      </c>
      <c r="P22481" s="136">
        <v>0</v>
      </c>
      <c r="Q22481" s="136">
        <v>0</v>
      </c>
      <c r="R22481" s="136">
        <v>0</v>
      </c>
      <c r="S22481" s="136">
        <v>0</v>
      </c>
    </row>
    <row r="22482" spans="1:19" ht="11.25" thickBot="1" x14ac:dyDescent="0.2">
      <c r="A22482" s="112"/>
    </row>
    <row r="22483" spans="1:19" ht="11.25" thickBot="1" x14ac:dyDescent="0.2">
      <c r="A22483" s="139" t="s">
        <v>366</v>
      </c>
      <c r="B22483" s="112"/>
      <c r="C22483" s="140" t="s">
        <v>3713</v>
      </c>
      <c r="D22483" s="136">
        <v>0</v>
      </c>
      <c r="E22483" s="136">
        <v>0</v>
      </c>
      <c r="F22483" s="141" t="s">
        <v>14501</v>
      </c>
      <c r="G22483" s="136">
        <v>0</v>
      </c>
      <c r="H22483" s="136">
        <v>0</v>
      </c>
      <c r="I22483" s="136">
        <v>0</v>
      </c>
      <c r="J22483" s="136">
        <v>0</v>
      </c>
      <c r="K22483" s="136">
        <v>0</v>
      </c>
      <c r="L22483" s="136">
        <v>0</v>
      </c>
      <c r="M22483" s="136">
        <v>0</v>
      </c>
      <c r="N22483" s="136">
        <v>0</v>
      </c>
      <c r="O22483" s="136">
        <v>0</v>
      </c>
      <c r="P22483" s="136">
        <v>0</v>
      </c>
      <c r="Q22483" s="136">
        <v>0</v>
      </c>
      <c r="R22483" s="136">
        <v>0</v>
      </c>
      <c r="S22483" s="136">
        <v>0</v>
      </c>
    </row>
    <row r="22484" spans="1:19" ht="11.25" thickBot="1" x14ac:dyDescent="0.2">
      <c r="A22484" s="112"/>
    </row>
    <row r="22485" spans="1:19" ht="11.25" thickBot="1" x14ac:dyDescent="0.2">
      <c r="A22485" s="106" t="s">
        <v>357</v>
      </c>
      <c r="B22485" s="106" t="s">
        <v>358</v>
      </c>
      <c r="C22485" s="146" t="s">
        <v>53</v>
      </c>
      <c r="D22485" s="146" t="s">
        <v>54</v>
      </c>
      <c r="E22485" s="146" t="s">
        <v>55</v>
      </c>
      <c r="F22485" s="146" t="s">
        <v>56</v>
      </c>
      <c r="G22485" s="146" t="s">
        <v>14507</v>
      </c>
      <c r="H22485" s="146" t="s">
        <v>57</v>
      </c>
      <c r="I22485" s="146" t="s">
        <v>59</v>
      </c>
      <c r="J22485" s="146" t="s">
        <v>14508</v>
      </c>
      <c r="K22485" s="146" t="s">
        <v>60</v>
      </c>
      <c r="L22485" s="146" t="s">
        <v>61</v>
      </c>
      <c r="M22485" s="146" t="s">
        <v>62</v>
      </c>
      <c r="N22485" s="146" t="s">
        <v>14509</v>
      </c>
      <c r="O22485" s="146" t="s">
        <v>63</v>
      </c>
      <c r="P22485" s="146" t="s">
        <v>64</v>
      </c>
      <c r="Q22485" s="146" t="s">
        <v>66</v>
      </c>
      <c r="R22485" s="146" t="s">
        <v>14510</v>
      </c>
      <c r="S22485" s="146" t="s">
        <v>67</v>
      </c>
    </row>
    <row r="22486" spans="1:19" ht="11.25" thickBot="1" x14ac:dyDescent="0.2">
      <c r="A22486" s="112"/>
      <c r="B22486" s="112"/>
      <c r="C22486" s="146" t="s">
        <v>111</v>
      </c>
      <c r="D22486" s="146" t="s">
        <v>111</v>
      </c>
      <c r="E22486" s="146" t="s">
        <v>111</v>
      </c>
      <c r="F22486" s="146" t="s">
        <v>111</v>
      </c>
      <c r="G22486" s="146" t="s">
        <v>111</v>
      </c>
      <c r="H22486" s="146" t="s">
        <v>111</v>
      </c>
      <c r="I22486" s="146" t="s">
        <v>111</v>
      </c>
      <c r="J22486" s="146" t="s">
        <v>111</v>
      </c>
      <c r="K22486" s="146" t="s">
        <v>111</v>
      </c>
      <c r="L22486" s="146" t="s">
        <v>111</v>
      </c>
      <c r="M22486" s="146" t="s">
        <v>111</v>
      </c>
      <c r="N22486" s="146" t="s">
        <v>111</v>
      </c>
      <c r="O22486" s="146" t="s">
        <v>111</v>
      </c>
      <c r="P22486" s="146" t="s">
        <v>111</v>
      </c>
      <c r="Q22486" s="146" t="s">
        <v>111</v>
      </c>
      <c r="R22486" s="146" t="s">
        <v>111</v>
      </c>
      <c r="S22486" s="146" t="s">
        <v>111</v>
      </c>
    </row>
    <row r="22487" spans="1:19" ht="11.25" thickBot="1" x14ac:dyDescent="0.2">
      <c r="A22487" s="107">
        <v>1</v>
      </c>
      <c r="B22487" s="132">
        <v>0.64953703703703702</v>
      </c>
      <c r="C22487" s="141" t="s">
        <v>14500</v>
      </c>
      <c r="D22487" s="108">
        <v>1.4999999999999999E-2</v>
      </c>
      <c r="E22487" s="108">
        <v>1E-3</v>
      </c>
      <c r="F22487" s="108">
        <v>7.0000000000000001E-3</v>
      </c>
      <c r="G22487" s="108">
        <v>2E-3</v>
      </c>
      <c r="H22487" s="108">
        <v>2.1000000000000001E-2</v>
      </c>
      <c r="I22487" s="108">
        <v>6.9000000000000006E-2</v>
      </c>
      <c r="J22487" s="141" t="s">
        <v>14518</v>
      </c>
      <c r="K22487" s="141" t="s">
        <v>14500</v>
      </c>
      <c r="L22487" s="141" t="s">
        <v>14500</v>
      </c>
      <c r="M22487" s="108">
        <v>1.0999999999999999E-2</v>
      </c>
      <c r="N22487" s="108">
        <v>0.01</v>
      </c>
      <c r="O22487" s="108">
        <v>4.0000000000000001E-3</v>
      </c>
      <c r="P22487" s="108">
        <v>1.101</v>
      </c>
      <c r="Q22487" s="133">
        <v>0.38357999999999998</v>
      </c>
      <c r="R22487" s="141" t="s">
        <v>14500</v>
      </c>
      <c r="S22487" s="108">
        <v>2.4E-2</v>
      </c>
    </row>
    <row r="22488" spans="1:19" ht="11.25" thickBot="1" x14ac:dyDescent="0.2">
      <c r="A22488" s="112"/>
    </row>
    <row r="22489" spans="1:19" ht="11.25" thickBot="1" x14ac:dyDescent="0.2">
      <c r="A22489" s="135" t="s">
        <v>362</v>
      </c>
      <c r="B22489" s="112"/>
      <c r="C22489" s="141" t="s">
        <v>14501</v>
      </c>
      <c r="D22489" s="136">
        <v>1.4999999999999999E-2</v>
      </c>
      <c r="E22489" s="136">
        <v>1E-3</v>
      </c>
      <c r="F22489" s="136">
        <v>7.0000000000000001E-3</v>
      </c>
      <c r="G22489" s="136">
        <v>2E-3</v>
      </c>
      <c r="H22489" s="136">
        <v>2.1000000000000001E-2</v>
      </c>
      <c r="I22489" s="136">
        <v>6.9000000000000006E-2</v>
      </c>
      <c r="J22489" s="141" t="s">
        <v>14520</v>
      </c>
      <c r="K22489" s="141" t="s">
        <v>14501</v>
      </c>
      <c r="L22489" s="141" t="s">
        <v>14501</v>
      </c>
      <c r="M22489" s="136">
        <v>1.0999999999999999E-2</v>
      </c>
      <c r="N22489" s="136">
        <v>0.01</v>
      </c>
      <c r="O22489" s="136">
        <v>4.0000000000000001E-3</v>
      </c>
      <c r="P22489" s="136">
        <v>1.101</v>
      </c>
      <c r="Q22489" s="137">
        <v>0.38357999999999998</v>
      </c>
      <c r="R22489" s="141" t="s">
        <v>14501</v>
      </c>
      <c r="S22489" s="136">
        <v>2.4E-2</v>
      </c>
    </row>
    <row r="22490" spans="1:19" ht="11.25" thickBot="1" x14ac:dyDescent="0.2">
      <c r="A22490" s="112"/>
    </row>
    <row r="22491" spans="1:19" ht="11.25" thickBot="1" x14ac:dyDescent="0.2">
      <c r="A22491" s="138" t="s">
        <v>364</v>
      </c>
      <c r="B22491" s="112"/>
      <c r="C22491" s="141" t="s">
        <v>14501</v>
      </c>
      <c r="D22491" s="136">
        <v>0</v>
      </c>
      <c r="E22491" s="136">
        <v>0</v>
      </c>
      <c r="F22491" s="136">
        <v>0</v>
      </c>
      <c r="G22491" s="136">
        <v>0</v>
      </c>
      <c r="H22491" s="136">
        <v>0</v>
      </c>
      <c r="I22491" s="136">
        <v>0</v>
      </c>
      <c r="J22491" s="141" t="s">
        <v>14501</v>
      </c>
      <c r="K22491" s="141" t="s">
        <v>14501</v>
      </c>
      <c r="L22491" s="141" t="s">
        <v>14501</v>
      </c>
      <c r="M22491" s="136">
        <v>0</v>
      </c>
      <c r="N22491" s="136">
        <v>0</v>
      </c>
      <c r="O22491" s="136">
        <v>0</v>
      </c>
      <c r="P22491" s="136">
        <v>0</v>
      </c>
      <c r="Q22491" s="140" t="s">
        <v>3713</v>
      </c>
      <c r="R22491" s="141" t="s">
        <v>14501</v>
      </c>
      <c r="S22491" s="136">
        <v>0</v>
      </c>
    </row>
    <row r="22492" spans="1:19" ht="11.25" thickBot="1" x14ac:dyDescent="0.2">
      <c r="A22492" s="112"/>
    </row>
    <row r="22493" spans="1:19" ht="11.25" thickBot="1" x14ac:dyDescent="0.2">
      <c r="A22493" s="139" t="s">
        <v>366</v>
      </c>
      <c r="B22493" s="112"/>
      <c r="C22493" s="141" t="s">
        <v>14501</v>
      </c>
      <c r="D22493" s="136">
        <v>0</v>
      </c>
      <c r="E22493" s="136">
        <v>0</v>
      </c>
      <c r="F22493" s="136">
        <v>0</v>
      </c>
      <c r="G22493" s="136">
        <v>0</v>
      </c>
      <c r="H22493" s="136">
        <v>0</v>
      </c>
      <c r="I22493" s="136">
        <v>0</v>
      </c>
      <c r="J22493" s="141" t="s">
        <v>14501</v>
      </c>
      <c r="K22493" s="141" t="s">
        <v>14501</v>
      </c>
      <c r="L22493" s="141" t="s">
        <v>14501</v>
      </c>
      <c r="M22493" s="136">
        <v>0</v>
      </c>
      <c r="N22493" s="136">
        <v>0</v>
      </c>
      <c r="O22493" s="136">
        <v>0</v>
      </c>
      <c r="P22493" s="136">
        <v>0</v>
      </c>
      <c r="Q22493" s="140" t="s">
        <v>3713</v>
      </c>
      <c r="R22493" s="141" t="s">
        <v>14501</v>
      </c>
      <c r="S22493" s="136">
        <v>0</v>
      </c>
    </row>
    <row r="22494" spans="1:19" ht="11.25" thickBot="1" x14ac:dyDescent="0.2">
      <c r="A22494" s="112"/>
    </row>
    <row r="22495" spans="1:19" ht="11.25" thickBot="1" x14ac:dyDescent="0.2">
      <c r="A22495" s="106" t="s">
        <v>357</v>
      </c>
      <c r="B22495" s="106" t="s">
        <v>358</v>
      </c>
      <c r="C22495" s="146" t="s">
        <v>68</v>
      </c>
      <c r="D22495" s="146" t="s">
        <v>14511</v>
      </c>
    </row>
    <row r="22496" spans="1:19" ht="11.25" thickBot="1" x14ac:dyDescent="0.2">
      <c r="A22496" s="112"/>
      <c r="B22496" s="112"/>
      <c r="C22496" s="146" t="s">
        <v>111</v>
      </c>
      <c r="D22496" s="146" t="s">
        <v>111</v>
      </c>
    </row>
    <row r="22497" spans="1:19" ht="11.25" thickBot="1" x14ac:dyDescent="0.2">
      <c r="A22497" s="107">
        <v>1</v>
      </c>
      <c r="B22497" s="132">
        <v>0.64953703703703702</v>
      </c>
      <c r="C22497" s="108">
        <v>6.0000000000000001E-3</v>
      </c>
      <c r="D22497" s="141" t="s">
        <v>14500</v>
      </c>
    </row>
    <row r="22498" spans="1:19" ht="11.25" thickBot="1" x14ac:dyDescent="0.2">
      <c r="A22498" s="112"/>
    </row>
    <row r="22499" spans="1:19" ht="11.25" thickBot="1" x14ac:dyDescent="0.2">
      <c r="A22499" s="135" t="s">
        <v>362</v>
      </c>
      <c r="B22499" s="112"/>
      <c r="C22499" s="136">
        <v>6.0000000000000001E-3</v>
      </c>
      <c r="D22499" s="141" t="s">
        <v>14501</v>
      </c>
    </row>
    <row r="22500" spans="1:19" ht="11.25" thickBot="1" x14ac:dyDescent="0.2">
      <c r="A22500" s="112"/>
    </row>
    <row r="22501" spans="1:19" ht="11.25" thickBot="1" x14ac:dyDescent="0.2">
      <c r="A22501" s="138" t="s">
        <v>364</v>
      </c>
      <c r="B22501" s="112"/>
      <c r="C22501" s="136">
        <v>0</v>
      </c>
      <c r="D22501" s="141" t="s">
        <v>14501</v>
      </c>
    </row>
    <row r="22502" spans="1:19" ht="11.25" thickBot="1" x14ac:dyDescent="0.2">
      <c r="A22502" s="112"/>
    </row>
    <row r="22503" spans="1:19" ht="11.25" thickBot="1" x14ac:dyDescent="0.2">
      <c r="A22503" s="139" t="s">
        <v>366</v>
      </c>
      <c r="B22503" s="112"/>
      <c r="C22503" s="136">
        <v>0</v>
      </c>
      <c r="D22503" s="141" t="s">
        <v>14501</v>
      </c>
    </row>
    <row r="22504" spans="1:19" ht="10.5" x14ac:dyDescent="0.15">
      <c r="A22504" s="112"/>
    </row>
    <row r="22505" spans="1:19" x14ac:dyDescent="0.15">
      <c r="A22505" s="129"/>
      <c r="B22505" s="86" t="s">
        <v>3166</v>
      </c>
    </row>
    <row r="22506" spans="1:19" ht="9.75" thickBot="1" x14ac:dyDescent="0.2">
      <c r="A22506" s="81" t="s">
        <v>356</v>
      </c>
    </row>
    <row r="22507" spans="1:19" ht="11.25" thickBot="1" x14ac:dyDescent="0.2">
      <c r="A22507" s="106" t="s">
        <v>357</v>
      </c>
      <c r="B22507" s="106" t="s">
        <v>358</v>
      </c>
      <c r="C22507" s="146" t="s">
        <v>14494</v>
      </c>
      <c r="D22507" s="146" t="s">
        <v>14495</v>
      </c>
      <c r="E22507" s="146" t="s">
        <v>14496</v>
      </c>
      <c r="F22507" s="146" t="s">
        <v>0</v>
      </c>
      <c r="G22507" s="146" t="s">
        <v>1</v>
      </c>
      <c r="H22507" s="146" t="s">
        <v>2</v>
      </c>
      <c r="I22507" s="146" t="s">
        <v>14497</v>
      </c>
      <c r="J22507" s="146" t="s">
        <v>3</v>
      </c>
      <c r="K22507" s="146" t="s">
        <v>14498</v>
      </c>
      <c r="L22507" s="146" t="s">
        <v>7</v>
      </c>
      <c r="M22507" s="146" t="s">
        <v>14499</v>
      </c>
      <c r="N22507" s="146" t="s">
        <v>10</v>
      </c>
      <c r="O22507" s="146" t="s">
        <v>11</v>
      </c>
      <c r="P22507" s="146" t="s">
        <v>12</v>
      </c>
      <c r="Q22507" s="146" t="s">
        <v>13</v>
      </c>
      <c r="R22507" s="146" t="s">
        <v>14</v>
      </c>
      <c r="S22507" s="146" t="s">
        <v>15</v>
      </c>
    </row>
    <row r="22508" spans="1:19" ht="11.25" thickBot="1" x14ac:dyDescent="0.2">
      <c r="A22508" s="112"/>
      <c r="B22508" s="112"/>
      <c r="C22508" s="146" t="s">
        <v>111</v>
      </c>
      <c r="D22508" s="146" t="s">
        <v>111</v>
      </c>
      <c r="E22508" s="146" t="s">
        <v>111</v>
      </c>
      <c r="F22508" s="146" t="s">
        <v>111</v>
      </c>
      <c r="G22508" s="146" t="s">
        <v>111</v>
      </c>
      <c r="H22508" s="146" t="s">
        <v>111</v>
      </c>
      <c r="I22508" s="146" t="s">
        <v>111</v>
      </c>
      <c r="J22508" s="146" t="s">
        <v>111</v>
      </c>
      <c r="K22508" s="146" t="s">
        <v>111</v>
      </c>
      <c r="L22508" s="146" t="s">
        <v>111</v>
      </c>
      <c r="M22508" s="146" t="s">
        <v>111</v>
      </c>
      <c r="N22508" s="146" t="s">
        <v>111</v>
      </c>
      <c r="O22508" s="146" t="s">
        <v>111</v>
      </c>
      <c r="P22508" s="146" t="s">
        <v>111</v>
      </c>
      <c r="Q22508" s="146" t="s">
        <v>111</v>
      </c>
      <c r="R22508" s="146" t="s">
        <v>111</v>
      </c>
      <c r="S22508" s="146" t="s">
        <v>111</v>
      </c>
    </row>
    <row r="22509" spans="1:19" ht="11.25" thickBot="1" x14ac:dyDescent="0.2">
      <c r="A22509" s="107">
        <v>1</v>
      </c>
      <c r="B22509" s="132">
        <v>0.65468749999999998</v>
      </c>
      <c r="C22509" s="141" t="s">
        <v>14500</v>
      </c>
      <c r="D22509" s="141" t="s">
        <v>14500</v>
      </c>
      <c r="E22509" s="108">
        <v>3.0000000000000001E-3</v>
      </c>
      <c r="F22509" s="108">
        <v>3.4000000000000002E-2</v>
      </c>
      <c r="G22509" s="108">
        <v>0.32500000000000001</v>
      </c>
      <c r="H22509" s="108">
        <v>1.2E-2</v>
      </c>
      <c r="I22509" s="108">
        <v>-8.9999999999999993E-3</v>
      </c>
      <c r="J22509" s="108">
        <v>8.1000000000000003E-2</v>
      </c>
      <c r="K22509" s="108">
        <v>-0.28599999999999998</v>
      </c>
      <c r="L22509" s="133">
        <v>0.64044999999999996</v>
      </c>
      <c r="M22509" s="108">
        <v>3.3000000000000002E-2</v>
      </c>
      <c r="N22509" s="108">
        <v>1E-3</v>
      </c>
      <c r="O22509" s="108">
        <v>2E-3</v>
      </c>
      <c r="P22509" s="108">
        <v>9.7000000000000003E-2</v>
      </c>
      <c r="Q22509" s="108">
        <v>2.2690000000000001</v>
      </c>
      <c r="R22509" s="108">
        <v>6.0000000000000001E-3</v>
      </c>
      <c r="S22509" s="108">
        <v>2.7E-2</v>
      </c>
    </row>
    <row r="22510" spans="1:19" ht="11.25" thickBot="1" x14ac:dyDescent="0.2">
      <c r="A22510" s="112"/>
    </row>
    <row r="22511" spans="1:19" ht="11.25" thickBot="1" x14ac:dyDescent="0.2">
      <c r="A22511" s="135" t="s">
        <v>362</v>
      </c>
      <c r="B22511" s="112"/>
      <c r="C22511" s="141" t="s">
        <v>14501</v>
      </c>
      <c r="D22511" s="141" t="s">
        <v>14501</v>
      </c>
      <c r="E22511" s="136">
        <v>3.0000000000000001E-3</v>
      </c>
      <c r="F22511" s="136">
        <v>3.4000000000000002E-2</v>
      </c>
      <c r="G22511" s="136">
        <v>0.32500000000000001</v>
      </c>
      <c r="H22511" s="136">
        <v>1.2E-2</v>
      </c>
      <c r="I22511" s="136">
        <v>-8.9999999999999993E-3</v>
      </c>
      <c r="J22511" s="136">
        <v>8.1000000000000003E-2</v>
      </c>
      <c r="K22511" s="136">
        <v>-0.28599999999999998</v>
      </c>
      <c r="L22511" s="137">
        <v>0.64044999999999996</v>
      </c>
      <c r="M22511" s="136">
        <v>3.3000000000000002E-2</v>
      </c>
      <c r="N22511" s="136">
        <v>1E-3</v>
      </c>
      <c r="O22511" s="136">
        <v>2E-3</v>
      </c>
      <c r="P22511" s="136">
        <v>9.7000000000000003E-2</v>
      </c>
      <c r="Q22511" s="136">
        <v>2.2690000000000001</v>
      </c>
      <c r="R22511" s="136">
        <v>6.0000000000000001E-3</v>
      </c>
      <c r="S22511" s="136">
        <v>2.7E-2</v>
      </c>
    </row>
    <row r="22512" spans="1:19" ht="11.25" thickBot="1" x14ac:dyDescent="0.2">
      <c r="A22512" s="112"/>
    </row>
    <row r="22513" spans="1:19" ht="11.25" thickBot="1" x14ac:dyDescent="0.2">
      <c r="A22513" s="138" t="s">
        <v>364</v>
      </c>
      <c r="B22513" s="112"/>
      <c r="C22513" s="141" t="s">
        <v>14501</v>
      </c>
      <c r="D22513" s="141" t="s">
        <v>14501</v>
      </c>
      <c r="E22513" s="136">
        <v>0</v>
      </c>
      <c r="F22513" s="136">
        <v>0</v>
      </c>
      <c r="G22513" s="136">
        <v>0</v>
      </c>
      <c r="H22513" s="136">
        <v>0</v>
      </c>
      <c r="I22513" s="136">
        <v>0</v>
      </c>
      <c r="J22513" s="136">
        <v>0</v>
      </c>
      <c r="K22513" s="136">
        <v>0</v>
      </c>
      <c r="L22513" s="140" t="s">
        <v>3713</v>
      </c>
      <c r="M22513" s="136">
        <v>0</v>
      </c>
      <c r="N22513" s="136">
        <v>0</v>
      </c>
      <c r="O22513" s="136">
        <v>0</v>
      </c>
      <c r="P22513" s="136">
        <v>0</v>
      </c>
      <c r="Q22513" s="136">
        <v>0</v>
      </c>
      <c r="R22513" s="136">
        <v>0</v>
      </c>
      <c r="S22513" s="136">
        <v>0</v>
      </c>
    </row>
    <row r="22514" spans="1:19" ht="11.25" thickBot="1" x14ac:dyDescent="0.2">
      <c r="A22514" s="112"/>
    </row>
    <row r="22515" spans="1:19" ht="11.25" thickBot="1" x14ac:dyDescent="0.2">
      <c r="A22515" s="139" t="s">
        <v>366</v>
      </c>
      <c r="B22515" s="112"/>
      <c r="C22515" s="141" t="s">
        <v>14501</v>
      </c>
      <c r="D22515" s="141" t="s">
        <v>14501</v>
      </c>
      <c r="E22515" s="136">
        <v>0</v>
      </c>
      <c r="F22515" s="136">
        <v>0</v>
      </c>
      <c r="G22515" s="136">
        <v>0</v>
      </c>
      <c r="H22515" s="136">
        <v>0</v>
      </c>
      <c r="I22515" s="136">
        <v>0</v>
      </c>
      <c r="J22515" s="136">
        <v>0</v>
      </c>
      <c r="K22515" s="136">
        <v>0</v>
      </c>
      <c r="L22515" s="140" t="s">
        <v>3713</v>
      </c>
      <c r="M22515" s="136">
        <v>0</v>
      </c>
      <c r="N22515" s="136">
        <v>0</v>
      </c>
      <c r="O22515" s="136">
        <v>0</v>
      </c>
      <c r="P22515" s="136">
        <v>0</v>
      </c>
      <c r="Q22515" s="136">
        <v>0</v>
      </c>
      <c r="R22515" s="136">
        <v>0</v>
      </c>
      <c r="S22515" s="136">
        <v>0</v>
      </c>
    </row>
    <row r="22516" spans="1:19" ht="11.25" thickBot="1" x14ac:dyDescent="0.2">
      <c r="A22516" s="112"/>
    </row>
    <row r="22517" spans="1:19" ht="11.25" thickBot="1" x14ac:dyDescent="0.2">
      <c r="A22517" s="106" t="s">
        <v>357</v>
      </c>
      <c r="B22517" s="106" t="s">
        <v>358</v>
      </c>
      <c r="C22517" s="146" t="s">
        <v>16</v>
      </c>
      <c r="D22517" s="146" t="s">
        <v>14502</v>
      </c>
      <c r="E22517" s="146" t="s">
        <v>14503</v>
      </c>
      <c r="F22517" s="146" t="s">
        <v>20</v>
      </c>
      <c r="G22517" s="146" t="s">
        <v>21</v>
      </c>
      <c r="H22517" s="146" t="s">
        <v>22</v>
      </c>
      <c r="I22517" s="146" t="s">
        <v>23</v>
      </c>
      <c r="J22517" s="146" t="s">
        <v>24</v>
      </c>
      <c r="K22517" s="146" t="s">
        <v>26</v>
      </c>
      <c r="L22517" s="146" t="s">
        <v>14504</v>
      </c>
      <c r="M22517" s="146" t="s">
        <v>27</v>
      </c>
      <c r="N22517" s="146" t="s">
        <v>28</v>
      </c>
      <c r="O22517" s="146" t="s">
        <v>29</v>
      </c>
      <c r="P22517" s="146" t="s">
        <v>30</v>
      </c>
      <c r="Q22517" s="146" t="s">
        <v>14505</v>
      </c>
      <c r="R22517" s="146" t="s">
        <v>32</v>
      </c>
      <c r="S22517" s="146" t="s">
        <v>33</v>
      </c>
    </row>
    <row r="22518" spans="1:19" ht="11.25" thickBot="1" x14ac:dyDescent="0.2">
      <c r="A22518" s="112"/>
      <c r="B22518" s="112"/>
      <c r="C22518" s="146" t="s">
        <v>111</v>
      </c>
      <c r="D22518" s="146" t="s">
        <v>111</v>
      </c>
      <c r="E22518" s="146" t="s">
        <v>111</v>
      </c>
      <c r="F22518" s="146" t="s">
        <v>111</v>
      </c>
      <c r="G22518" s="146" t="s">
        <v>111</v>
      </c>
      <c r="H22518" s="146" t="s">
        <v>111</v>
      </c>
      <c r="I22518" s="146" t="s">
        <v>111</v>
      </c>
      <c r="J22518" s="146" t="s">
        <v>111</v>
      </c>
      <c r="K22518" s="146" t="s">
        <v>111</v>
      </c>
      <c r="L22518" s="146" t="s">
        <v>111</v>
      </c>
      <c r="M22518" s="146" t="s">
        <v>111</v>
      </c>
      <c r="N22518" s="146" t="s">
        <v>111</v>
      </c>
      <c r="O22518" s="146" t="s">
        <v>111</v>
      </c>
      <c r="P22518" s="146" t="s">
        <v>111</v>
      </c>
      <c r="Q22518" s="146" t="s">
        <v>111</v>
      </c>
      <c r="R22518" s="146" t="s">
        <v>111</v>
      </c>
      <c r="S22518" s="146" t="s">
        <v>111</v>
      </c>
    </row>
    <row r="22519" spans="1:19" ht="11.25" thickBot="1" x14ac:dyDescent="0.2">
      <c r="A22519" s="107">
        <v>1</v>
      </c>
      <c r="B22519" s="132">
        <v>0.65468749999999998</v>
      </c>
      <c r="C22519" s="108">
        <v>0.40200000000000002</v>
      </c>
      <c r="D22519" s="108">
        <v>0.216</v>
      </c>
      <c r="E22519" s="108">
        <v>3.0000000000000001E-3</v>
      </c>
      <c r="F22519" s="133">
        <v>0.51700999999999997</v>
      </c>
      <c r="G22519" s="108">
        <v>5.5E-2</v>
      </c>
      <c r="H22519" s="108">
        <v>0.182</v>
      </c>
      <c r="I22519" s="108">
        <v>0.1</v>
      </c>
      <c r="J22519" s="108">
        <v>0.51800000000000002</v>
      </c>
      <c r="K22519" s="133">
        <v>0.54727000000000003</v>
      </c>
      <c r="L22519" s="108">
        <v>0.01</v>
      </c>
      <c r="M22519" s="108">
        <v>1E-3</v>
      </c>
      <c r="N22519" s="108">
        <v>2.7E-2</v>
      </c>
      <c r="O22519" s="141" t="s">
        <v>14500</v>
      </c>
      <c r="P22519" s="141" t="s">
        <v>14500</v>
      </c>
      <c r="Q22519" s="108">
        <v>-1.6E-2</v>
      </c>
      <c r="R22519" s="108">
        <v>0</v>
      </c>
      <c r="S22519" s="141" t="s">
        <v>14500</v>
      </c>
    </row>
    <row r="22520" spans="1:19" ht="11.25" thickBot="1" x14ac:dyDescent="0.2">
      <c r="A22520" s="112"/>
    </row>
    <row r="22521" spans="1:19" ht="11.25" thickBot="1" x14ac:dyDescent="0.2">
      <c r="A22521" s="135" t="s">
        <v>362</v>
      </c>
      <c r="B22521" s="112"/>
      <c r="C22521" s="136">
        <v>0.40200000000000002</v>
      </c>
      <c r="D22521" s="136">
        <v>0.216</v>
      </c>
      <c r="E22521" s="136">
        <v>3.0000000000000001E-3</v>
      </c>
      <c r="F22521" s="137">
        <v>0.51700999999999997</v>
      </c>
      <c r="G22521" s="136">
        <v>5.5E-2</v>
      </c>
      <c r="H22521" s="136">
        <v>0.182</v>
      </c>
      <c r="I22521" s="136">
        <v>0.1</v>
      </c>
      <c r="J22521" s="136">
        <v>0.51800000000000002</v>
      </c>
      <c r="K22521" s="137">
        <v>0.54727000000000003</v>
      </c>
      <c r="L22521" s="136">
        <v>0.01</v>
      </c>
      <c r="M22521" s="136">
        <v>1E-3</v>
      </c>
      <c r="N22521" s="136">
        <v>2.7E-2</v>
      </c>
      <c r="O22521" s="141" t="s">
        <v>14501</v>
      </c>
      <c r="P22521" s="141" t="s">
        <v>14501</v>
      </c>
      <c r="Q22521" s="136">
        <v>-1.6E-2</v>
      </c>
      <c r="R22521" s="136">
        <v>0</v>
      </c>
      <c r="S22521" s="141" t="s">
        <v>14501</v>
      </c>
    </row>
    <row r="22522" spans="1:19" ht="11.25" thickBot="1" x14ac:dyDescent="0.2">
      <c r="A22522" s="112"/>
    </row>
    <row r="22523" spans="1:19" ht="11.25" thickBot="1" x14ac:dyDescent="0.2">
      <c r="A22523" s="138" t="s">
        <v>364</v>
      </c>
      <c r="B22523" s="112"/>
      <c r="C22523" s="136">
        <v>0</v>
      </c>
      <c r="D22523" s="136">
        <v>0</v>
      </c>
      <c r="E22523" s="136">
        <v>0</v>
      </c>
      <c r="F22523" s="140" t="s">
        <v>3713</v>
      </c>
      <c r="G22523" s="136">
        <v>0</v>
      </c>
      <c r="H22523" s="136">
        <v>0</v>
      </c>
      <c r="I22523" s="136">
        <v>0</v>
      </c>
      <c r="J22523" s="136">
        <v>0</v>
      </c>
      <c r="K22523" s="140" t="s">
        <v>3713</v>
      </c>
      <c r="L22523" s="136">
        <v>0</v>
      </c>
      <c r="M22523" s="136">
        <v>0</v>
      </c>
      <c r="N22523" s="136">
        <v>0</v>
      </c>
      <c r="O22523" s="141" t="s">
        <v>14501</v>
      </c>
      <c r="P22523" s="141" t="s">
        <v>14501</v>
      </c>
      <c r="Q22523" s="136">
        <v>0</v>
      </c>
      <c r="R22523" s="136">
        <v>0</v>
      </c>
      <c r="S22523" s="141" t="s">
        <v>14501</v>
      </c>
    </row>
    <row r="22524" spans="1:19" ht="11.25" thickBot="1" x14ac:dyDescent="0.2">
      <c r="A22524" s="112"/>
    </row>
    <row r="22525" spans="1:19" ht="11.25" thickBot="1" x14ac:dyDescent="0.2">
      <c r="A22525" s="139" t="s">
        <v>366</v>
      </c>
      <c r="B22525" s="112"/>
      <c r="C22525" s="136">
        <v>0</v>
      </c>
      <c r="D22525" s="136">
        <v>0</v>
      </c>
      <c r="E22525" s="136">
        <v>0</v>
      </c>
      <c r="F22525" s="140" t="s">
        <v>3713</v>
      </c>
      <c r="G22525" s="136">
        <v>0</v>
      </c>
      <c r="H22525" s="136">
        <v>0</v>
      </c>
      <c r="I22525" s="136">
        <v>0</v>
      </c>
      <c r="J22525" s="136">
        <v>0</v>
      </c>
      <c r="K22525" s="140" t="s">
        <v>3713</v>
      </c>
      <c r="L22525" s="136">
        <v>0</v>
      </c>
      <c r="M22525" s="136">
        <v>0</v>
      </c>
      <c r="N22525" s="136">
        <v>0</v>
      </c>
      <c r="O22525" s="141" t="s">
        <v>14501</v>
      </c>
      <c r="P22525" s="141" t="s">
        <v>14501</v>
      </c>
      <c r="Q22525" s="136">
        <v>0</v>
      </c>
      <c r="R22525" s="136">
        <v>0</v>
      </c>
      <c r="S22525" s="141" t="s">
        <v>14501</v>
      </c>
    </row>
    <row r="22526" spans="1:19" ht="11.25" thickBot="1" x14ac:dyDescent="0.2">
      <c r="A22526" s="112"/>
    </row>
    <row r="22527" spans="1:19" ht="11.25" thickBot="1" x14ac:dyDescent="0.2">
      <c r="A22527" s="106" t="s">
        <v>357</v>
      </c>
      <c r="B22527" s="106" t="s">
        <v>358</v>
      </c>
      <c r="C22527" s="146" t="s">
        <v>35</v>
      </c>
      <c r="D22527" s="146" t="s">
        <v>36</v>
      </c>
      <c r="E22527" s="146" t="s">
        <v>14506</v>
      </c>
      <c r="F22527" s="146" t="s">
        <v>38</v>
      </c>
      <c r="G22527" s="146" t="s">
        <v>39</v>
      </c>
      <c r="H22527" s="146" t="s">
        <v>41</v>
      </c>
      <c r="I22527" s="146" t="s">
        <v>42</v>
      </c>
      <c r="J22527" s="146" t="s">
        <v>43</v>
      </c>
      <c r="K22527" s="146" t="s">
        <v>44</v>
      </c>
      <c r="L22527" s="146" t="s">
        <v>45</v>
      </c>
      <c r="M22527" s="146" t="s">
        <v>46</v>
      </c>
      <c r="N22527" s="146" t="s">
        <v>47</v>
      </c>
      <c r="O22527" s="146" t="s">
        <v>48</v>
      </c>
      <c r="P22527" s="146" t="s">
        <v>49</v>
      </c>
      <c r="Q22527" s="146" t="s">
        <v>50</v>
      </c>
      <c r="R22527" s="146" t="s">
        <v>51</v>
      </c>
      <c r="S22527" s="146" t="s">
        <v>52</v>
      </c>
    </row>
    <row r="22528" spans="1:19" ht="11.25" thickBot="1" x14ac:dyDescent="0.2">
      <c r="A22528" s="112"/>
      <c r="B22528" s="112"/>
      <c r="C22528" s="146" t="s">
        <v>111</v>
      </c>
      <c r="D22528" s="146" t="s">
        <v>111</v>
      </c>
      <c r="E22528" s="146" t="s">
        <v>111</v>
      </c>
      <c r="F22528" s="146" t="s">
        <v>111</v>
      </c>
      <c r="G22528" s="146" t="s">
        <v>111</v>
      </c>
      <c r="H22528" s="146" t="s">
        <v>111</v>
      </c>
      <c r="I22528" s="146" t="s">
        <v>111</v>
      </c>
      <c r="J22528" s="146" t="s">
        <v>111</v>
      </c>
      <c r="K22528" s="146" t="s">
        <v>111</v>
      </c>
      <c r="L22528" s="146" t="s">
        <v>111</v>
      </c>
      <c r="M22528" s="146" t="s">
        <v>111</v>
      </c>
      <c r="N22528" s="146" t="s">
        <v>111</v>
      </c>
      <c r="O22528" s="146" t="s">
        <v>111</v>
      </c>
      <c r="P22528" s="146" t="s">
        <v>111</v>
      </c>
      <c r="Q22528" s="146" t="s">
        <v>111</v>
      </c>
      <c r="R22528" s="146" t="s">
        <v>111</v>
      </c>
      <c r="S22528" s="146" t="s">
        <v>111</v>
      </c>
    </row>
    <row r="22529" spans="1:19" ht="11.25" thickBot="1" x14ac:dyDescent="0.2">
      <c r="A22529" s="107">
        <v>1</v>
      </c>
      <c r="B22529" s="132">
        <v>0.65468749999999998</v>
      </c>
      <c r="C22529" s="133">
        <v>0.45911000000000002</v>
      </c>
      <c r="D22529" s="108">
        <v>2.1000000000000001E-2</v>
      </c>
      <c r="E22529" s="108">
        <v>8.9999999999999993E-3</v>
      </c>
      <c r="F22529" s="141" t="s">
        <v>14500</v>
      </c>
      <c r="G22529" s="108">
        <v>8.0000000000000002E-3</v>
      </c>
      <c r="H22529" s="108">
        <v>0.96399999999999997</v>
      </c>
      <c r="I22529" s="108">
        <v>4.9000000000000002E-2</v>
      </c>
      <c r="J22529" s="108">
        <v>0.14299999999999999</v>
      </c>
      <c r="K22529" s="108">
        <v>1.0999999999999999E-2</v>
      </c>
      <c r="L22529" s="108">
        <v>4.3999999999999997E-2</v>
      </c>
      <c r="M22529" s="108">
        <v>6.0000000000000001E-3</v>
      </c>
      <c r="N22529" s="108">
        <v>7.0000000000000001E-3</v>
      </c>
      <c r="O22529" s="108">
        <v>0.02</v>
      </c>
      <c r="P22529" s="108">
        <v>3.0000000000000001E-3</v>
      </c>
      <c r="Q22529" s="108">
        <v>1.7999999999999999E-2</v>
      </c>
      <c r="R22529" s="108">
        <v>3.0000000000000001E-3</v>
      </c>
      <c r="S22529" s="108">
        <v>6.0000000000000001E-3</v>
      </c>
    </row>
    <row r="22530" spans="1:19" ht="11.25" thickBot="1" x14ac:dyDescent="0.2">
      <c r="A22530" s="112"/>
    </row>
    <row r="22531" spans="1:19" ht="11.25" thickBot="1" x14ac:dyDescent="0.2">
      <c r="A22531" s="135" t="s">
        <v>362</v>
      </c>
      <c r="B22531" s="112"/>
      <c r="C22531" s="137">
        <v>0.45911000000000002</v>
      </c>
      <c r="D22531" s="136">
        <v>2.1000000000000001E-2</v>
      </c>
      <c r="E22531" s="136">
        <v>8.9999999999999993E-3</v>
      </c>
      <c r="F22531" s="141" t="s">
        <v>14501</v>
      </c>
      <c r="G22531" s="136">
        <v>8.0000000000000002E-3</v>
      </c>
      <c r="H22531" s="136">
        <v>0.96399999999999997</v>
      </c>
      <c r="I22531" s="136">
        <v>4.9000000000000002E-2</v>
      </c>
      <c r="J22531" s="136">
        <v>0.14299999999999999</v>
      </c>
      <c r="K22531" s="136">
        <v>1.0999999999999999E-2</v>
      </c>
      <c r="L22531" s="136">
        <v>4.3999999999999997E-2</v>
      </c>
      <c r="M22531" s="136">
        <v>6.0000000000000001E-3</v>
      </c>
      <c r="N22531" s="136">
        <v>7.0000000000000001E-3</v>
      </c>
      <c r="O22531" s="136">
        <v>0.02</v>
      </c>
      <c r="P22531" s="136">
        <v>3.0000000000000001E-3</v>
      </c>
      <c r="Q22531" s="136">
        <v>1.7999999999999999E-2</v>
      </c>
      <c r="R22531" s="136">
        <v>3.0000000000000001E-3</v>
      </c>
      <c r="S22531" s="136">
        <v>6.0000000000000001E-3</v>
      </c>
    </row>
    <row r="22532" spans="1:19" ht="11.25" thickBot="1" x14ac:dyDescent="0.2">
      <c r="A22532" s="112"/>
    </row>
    <row r="22533" spans="1:19" ht="11.25" thickBot="1" x14ac:dyDescent="0.2">
      <c r="A22533" s="138" t="s">
        <v>364</v>
      </c>
      <c r="B22533" s="112"/>
      <c r="C22533" s="140" t="s">
        <v>3713</v>
      </c>
      <c r="D22533" s="136">
        <v>0</v>
      </c>
      <c r="E22533" s="136">
        <v>0</v>
      </c>
      <c r="F22533" s="141" t="s">
        <v>14501</v>
      </c>
      <c r="G22533" s="136">
        <v>0</v>
      </c>
      <c r="H22533" s="136">
        <v>0</v>
      </c>
      <c r="I22533" s="136">
        <v>0</v>
      </c>
      <c r="J22533" s="136">
        <v>0</v>
      </c>
      <c r="K22533" s="136">
        <v>0</v>
      </c>
      <c r="L22533" s="136">
        <v>0</v>
      </c>
      <c r="M22533" s="136">
        <v>0</v>
      </c>
      <c r="N22533" s="136">
        <v>0</v>
      </c>
      <c r="O22533" s="136">
        <v>0</v>
      </c>
      <c r="P22533" s="136">
        <v>0</v>
      </c>
      <c r="Q22533" s="136">
        <v>0</v>
      </c>
      <c r="R22533" s="136">
        <v>0</v>
      </c>
      <c r="S22533" s="136">
        <v>0</v>
      </c>
    </row>
    <row r="22534" spans="1:19" ht="11.25" thickBot="1" x14ac:dyDescent="0.2">
      <c r="A22534" s="112"/>
    </row>
    <row r="22535" spans="1:19" ht="11.25" thickBot="1" x14ac:dyDescent="0.2">
      <c r="A22535" s="139" t="s">
        <v>366</v>
      </c>
      <c r="B22535" s="112"/>
      <c r="C22535" s="140" t="s">
        <v>3713</v>
      </c>
      <c r="D22535" s="136">
        <v>0</v>
      </c>
      <c r="E22535" s="136">
        <v>0</v>
      </c>
      <c r="F22535" s="141" t="s">
        <v>14501</v>
      </c>
      <c r="G22535" s="136">
        <v>0</v>
      </c>
      <c r="H22535" s="136">
        <v>0</v>
      </c>
      <c r="I22535" s="136">
        <v>0</v>
      </c>
      <c r="J22535" s="136">
        <v>0</v>
      </c>
      <c r="K22535" s="136">
        <v>0</v>
      </c>
      <c r="L22535" s="136">
        <v>0</v>
      </c>
      <c r="M22535" s="136">
        <v>0</v>
      </c>
      <c r="N22535" s="136">
        <v>0</v>
      </c>
      <c r="O22535" s="136">
        <v>0</v>
      </c>
      <c r="P22535" s="136">
        <v>0</v>
      </c>
      <c r="Q22535" s="136">
        <v>0</v>
      </c>
      <c r="R22535" s="136">
        <v>0</v>
      </c>
      <c r="S22535" s="136">
        <v>0</v>
      </c>
    </row>
    <row r="22536" spans="1:19" ht="11.25" thickBot="1" x14ac:dyDescent="0.2">
      <c r="A22536" s="112"/>
    </row>
    <row r="22537" spans="1:19" ht="11.25" thickBot="1" x14ac:dyDescent="0.2">
      <c r="A22537" s="106" t="s">
        <v>357</v>
      </c>
      <c r="B22537" s="106" t="s">
        <v>358</v>
      </c>
      <c r="C22537" s="146" t="s">
        <v>53</v>
      </c>
      <c r="D22537" s="146" t="s">
        <v>54</v>
      </c>
      <c r="E22537" s="146" t="s">
        <v>55</v>
      </c>
      <c r="F22537" s="146" t="s">
        <v>56</v>
      </c>
      <c r="G22537" s="146" t="s">
        <v>14507</v>
      </c>
      <c r="H22537" s="146" t="s">
        <v>57</v>
      </c>
      <c r="I22537" s="146" t="s">
        <v>59</v>
      </c>
      <c r="J22537" s="146" t="s">
        <v>14508</v>
      </c>
      <c r="K22537" s="146" t="s">
        <v>60</v>
      </c>
      <c r="L22537" s="146" t="s">
        <v>61</v>
      </c>
      <c r="M22537" s="146" t="s">
        <v>62</v>
      </c>
      <c r="N22537" s="146" t="s">
        <v>14509</v>
      </c>
      <c r="O22537" s="146" t="s">
        <v>63</v>
      </c>
      <c r="P22537" s="146" t="s">
        <v>64</v>
      </c>
      <c r="Q22537" s="146" t="s">
        <v>66</v>
      </c>
      <c r="R22537" s="146" t="s">
        <v>14510</v>
      </c>
      <c r="S22537" s="146" t="s">
        <v>67</v>
      </c>
    </row>
    <row r="22538" spans="1:19" ht="11.25" thickBot="1" x14ac:dyDescent="0.2">
      <c r="A22538" s="112"/>
      <c r="B22538" s="112"/>
      <c r="C22538" s="146" t="s">
        <v>111</v>
      </c>
      <c r="D22538" s="146" t="s">
        <v>111</v>
      </c>
      <c r="E22538" s="146" t="s">
        <v>111</v>
      </c>
      <c r="F22538" s="146" t="s">
        <v>111</v>
      </c>
      <c r="G22538" s="146" t="s">
        <v>111</v>
      </c>
      <c r="H22538" s="146" t="s">
        <v>111</v>
      </c>
      <c r="I22538" s="146" t="s">
        <v>111</v>
      </c>
      <c r="J22538" s="146" t="s">
        <v>111</v>
      </c>
      <c r="K22538" s="146" t="s">
        <v>111</v>
      </c>
      <c r="L22538" s="146" t="s">
        <v>111</v>
      </c>
      <c r="M22538" s="146" t="s">
        <v>111</v>
      </c>
      <c r="N22538" s="146" t="s">
        <v>111</v>
      </c>
      <c r="O22538" s="146" t="s">
        <v>111</v>
      </c>
      <c r="P22538" s="146" t="s">
        <v>111</v>
      </c>
      <c r="Q22538" s="146" t="s">
        <v>111</v>
      </c>
      <c r="R22538" s="146" t="s">
        <v>111</v>
      </c>
      <c r="S22538" s="146" t="s">
        <v>111</v>
      </c>
    </row>
    <row r="22539" spans="1:19" ht="11.25" thickBot="1" x14ac:dyDescent="0.2">
      <c r="A22539" s="107">
        <v>1</v>
      </c>
      <c r="B22539" s="132">
        <v>0.65468749999999998</v>
      </c>
      <c r="C22539" s="108">
        <v>1E-3</v>
      </c>
      <c r="D22539" s="108">
        <v>4.0000000000000001E-3</v>
      </c>
      <c r="E22539" s="141" t="s">
        <v>14500</v>
      </c>
      <c r="F22539" s="108">
        <v>3.0000000000000001E-3</v>
      </c>
      <c r="G22539" s="141" t="s">
        <v>14500</v>
      </c>
      <c r="H22539" s="108">
        <v>3.7999999999999999E-2</v>
      </c>
      <c r="I22539" s="108">
        <v>2.7E-2</v>
      </c>
      <c r="J22539" s="141" t="s">
        <v>14518</v>
      </c>
      <c r="K22539" s="141" t="s">
        <v>14500</v>
      </c>
      <c r="L22539" s="141" t="s">
        <v>14500</v>
      </c>
      <c r="M22539" s="108">
        <v>5.0000000000000001E-3</v>
      </c>
      <c r="N22539" s="141" t="s">
        <v>14519</v>
      </c>
      <c r="O22539" s="108">
        <v>6.0000000000000001E-3</v>
      </c>
      <c r="P22539" s="108">
        <v>0.64100000000000001</v>
      </c>
      <c r="Q22539" s="133">
        <v>0.38313999999999998</v>
      </c>
      <c r="R22539" s="141" t="s">
        <v>14500</v>
      </c>
      <c r="S22539" s="108">
        <v>2.8000000000000001E-2</v>
      </c>
    </row>
    <row r="22540" spans="1:19" ht="11.25" thickBot="1" x14ac:dyDescent="0.2">
      <c r="A22540" s="112"/>
    </row>
    <row r="22541" spans="1:19" ht="11.25" thickBot="1" x14ac:dyDescent="0.2">
      <c r="A22541" s="135" t="s">
        <v>362</v>
      </c>
      <c r="B22541" s="112"/>
      <c r="C22541" s="136">
        <v>1E-3</v>
      </c>
      <c r="D22541" s="136">
        <v>4.0000000000000001E-3</v>
      </c>
      <c r="E22541" s="141" t="s">
        <v>14501</v>
      </c>
      <c r="F22541" s="136">
        <v>3.0000000000000001E-3</v>
      </c>
      <c r="G22541" s="141" t="s">
        <v>14501</v>
      </c>
      <c r="H22541" s="136">
        <v>3.7999999999999999E-2</v>
      </c>
      <c r="I22541" s="136">
        <v>2.7E-2</v>
      </c>
      <c r="J22541" s="141" t="s">
        <v>14520</v>
      </c>
      <c r="K22541" s="141" t="s">
        <v>14501</v>
      </c>
      <c r="L22541" s="141" t="s">
        <v>14501</v>
      </c>
      <c r="M22541" s="136">
        <v>5.0000000000000001E-3</v>
      </c>
      <c r="N22541" s="141" t="s">
        <v>14521</v>
      </c>
      <c r="O22541" s="136">
        <v>6.0000000000000001E-3</v>
      </c>
      <c r="P22541" s="136">
        <v>0.64100000000000001</v>
      </c>
      <c r="Q22541" s="137">
        <v>0.38313999999999998</v>
      </c>
      <c r="R22541" s="141" t="s">
        <v>14501</v>
      </c>
      <c r="S22541" s="136">
        <v>2.8000000000000001E-2</v>
      </c>
    </row>
    <row r="22542" spans="1:19" ht="11.25" thickBot="1" x14ac:dyDescent="0.2">
      <c r="A22542" s="112"/>
    </row>
    <row r="22543" spans="1:19" ht="11.25" thickBot="1" x14ac:dyDescent="0.2">
      <c r="A22543" s="138" t="s">
        <v>364</v>
      </c>
      <c r="B22543" s="112"/>
      <c r="C22543" s="136">
        <v>0</v>
      </c>
      <c r="D22543" s="136">
        <v>0</v>
      </c>
      <c r="E22543" s="141" t="s">
        <v>14501</v>
      </c>
      <c r="F22543" s="136">
        <v>0</v>
      </c>
      <c r="G22543" s="141" t="s">
        <v>14501</v>
      </c>
      <c r="H22543" s="136">
        <v>0</v>
      </c>
      <c r="I22543" s="136">
        <v>0</v>
      </c>
      <c r="J22543" s="141" t="s">
        <v>14501</v>
      </c>
      <c r="K22543" s="141" t="s">
        <v>14501</v>
      </c>
      <c r="L22543" s="141" t="s">
        <v>14501</v>
      </c>
      <c r="M22543" s="136">
        <v>0</v>
      </c>
      <c r="N22543" s="141" t="s">
        <v>14501</v>
      </c>
      <c r="O22543" s="136">
        <v>0</v>
      </c>
      <c r="P22543" s="136">
        <v>0</v>
      </c>
      <c r="Q22543" s="140" t="s">
        <v>3713</v>
      </c>
      <c r="R22543" s="141" t="s">
        <v>14501</v>
      </c>
      <c r="S22543" s="136">
        <v>0</v>
      </c>
    </row>
    <row r="22544" spans="1:19" ht="11.25" thickBot="1" x14ac:dyDescent="0.2">
      <c r="A22544" s="112"/>
    </row>
    <row r="22545" spans="1:19" ht="11.25" thickBot="1" x14ac:dyDescent="0.2">
      <c r="A22545" s="139" t="s">
        <v>366</v>
      </c>
      <c r="B22545" s="112"/>
      <c r="C22545" s="136">
        <v>0</v>
      </c>
      <c r="D22545" s="136">
        <v>0</v>
      </c>
      <c r="E22545" s="141" t="s">
        <v>14501</v>
      </c>
      <c r="F22545" s="136">
        <v>0</v>
      </c>
      <c r="G22545" s="141" t="s">
        <v>14501</v>
      </c>
      <c r="H22545" s="136">
        <v>0</v>
      </c>
      <c r="I22545" s="136">
        <v>0</v>
      </c>
      <c r="J22545" s="141" t="s">
        <v>14501</v>
      </c>
      <c r="K22545" s="141" t="s">
        <v>14501</v>
      </c>
      <c r="L22545" s="141" t="s">
        <v>14501</v>
      </c>
      <c r="M22545" s="136">
        <v>0</v>
      </c>
      <c r="N22545" s="141" t="s">
        <v>14501</v>
      </c>
      <c r="O22545" s="136">
        <v>0</v>
      </c>
      <c r="P22545" s="136">
        <v>0</v>
      </c>
      <c r="Q22545" s="140" t="s">
        <v>3713</v>
      </c>
      <c r="R22545" s="141" t="s">
        <v>14501</v>
      </c>
      <c r="S22545" s="136">
        <v>0</v>
      </c>
    </row>
    <row r="22546" spans="1:19" ht="11.25" thickBot="1" x14ac:dyDescent="0.2">
      <c r="A22546" s="112"/>
    </row>
    <row r="22547" spans="1:19" ht="11.25" thickBot="1" x14ac:dyDescent="0.2">
      <c r="A22547" s="106" t="s">
        <v>357</v>
      </c>
      <c r="B22547" s="106" t="s">
        <v>358</v>
      </c>
      <c r="C22547" s="146" t="s">
        <v>68</v>
      </c>
      <c r="D22547" s="146" t="s">
        <v>14511</v>
      </c>
    </row>
    <row r="22548" spans="1:19" ht="11.25" thickBot="1" x14ac:dyDescent="0.2">
      <c r="A22548" s="112"/>
      <c r="B22548" s="112"/>
      <c r="C22548" s="146" t="s">
        <v>111</v>
      </c>
      <c r="D22548" s="146" t="s">
        <v>111</v>
      </c>
    </row>
    <row r="22549" spans="1:19" ht="11.25" thickBot="1" x14ac:dyDescent="0.2">
      <c r="A22549" s="107">
        <v>1</v>
      </c>
      <c r="B22549" s="132">
        <v>0.65468749999999998</v>
      </c>
      <c r="C22549" s="108">
        <v>4.0000000000000001E-3</v>
      </c>
      <c r="D22549" s="141" t="s">
        <v>14500</v>
      </c>
    </row>
    <row r="22550" spans="1:19" ht="11.25" thickBot="1" x14ac:dyDescent="0.2">
      <c r="A22550" s="112"/>
    </row>
    <row r="22551" spans="1:19" ht="11.25" thickBot="1" x14ac:dyDescent="0.2">
      <c r="A22551" s="135" t="s">
        <v>362</v>
      </c>
      <c r="B22551" s="112"/>
      <c r="C22551" s="136">
        <v>4.0000000000000001E-3</v>
      </c>
      <c r="D22551" s="141" t="s">
        <v>14501</v>
      </c>
    </row>
    <row r="22552" spans="1:19" ht="11.25" thickBot="1" x14ac:dyDescent="0.2">
      <c r="A22552" s="112"/>
    </row>
    <row r="22553" spans="1:19" ht="11.25" thickBot="1" x14ac:dyDescent="0.2">
      <c r="A22553" s="138" t="s">
        <v>364</v>
      </c>
      <c r="B22553" s="112"/>
      <c r="C22553" s="136">
        <v>0</v>
      </c>
      <c r="D22553" s="141" t="s">
        <v>14501</v>
      </c>
    </row>
    <row r="22554" spans="1:19" ht="11.25" thickBot="1" x14ac:dyDescent="0.2">
      <c r="A22554" s="112"/>
    </row>
    <row r="22555" spans="1:19" ht="11.25" thickBot="1" x14ac:dyDescent="0.2">
      <c r="A22555" s="139" t="s">
        <v>366</v>
      </c>
      <c r="B22555" s="112"/>
      <c r="C22555" s="136">
        <v>0</v>
      </c>
      <c r="D22555" s="141" t="s">
        <v>14501</v>
      </c>
    </row>
    <row r="22556" spans="1:19" ht="10.5" x14ac:dyDescent="0.15">
      <c r="A22556" s="112"/>
    </row>
    <row r="22557" spans="1:19" x14ac:dyDescent="0.15">
      <c r="A22557" s="129"/>
      <c r="B22557" s="86" t="s">
        <v>3234</v>
      </c>
    </row>
    <row r="22558" spans="1:19" ht="9.75" thickBot="1" x14ac:dyDescent="0.2">
      <c r="A22558" s="81" t="s">
        <v>356</v>
      </c>
    </row>
    <row r="22559" spans="1:19" ht="11.25" thickBot="1" x14ac:dyDescent="0.2">
      <c r="A22559" s="106" t="s">
        <v>357</v>
      </c>
      <c r="B22559" s="106" t="s">
        <v>358</v>
      </c>
      <c r="C22559" s="146" t="s">
        <v>14494</v>
      </c>
      <c r="D22559" s="146" t="s">
        <v>14495</v>
      </c>
      <c r="E22559" s="146" t="s">
        <v>14496</v>
      </c>
      <c r="F22559" s="146" t="s">
        <v>0</v>
      </c>
      <c r="G22559" s="146" t="s">
        <v>1</v>
      </c>
      <c r="H22559" s="146" t="s">
        <v>2</v>
      </c>
      <c r="I22559" s="146" t="s">
        <v>14497</v>
      </c>
      <c r="J22559" s="146" t="s">
        <v>3</v>
      </c>
      <c r="K22559" s="146" t="s">
        <v>14498</v>
      </c>
      <c r="L22559" s="146" t="s">
        <v>7</v>
      </c>
      <c r="M22559" s="146" t="s">
        <v>14499</v>
      </c>
      <c r="N22559" s="146" t="s">
        <v>10</v>
      </c>
      <c r="O22559" s="146" t="s">
        <v>11</v>
      </c>
      <c r="P22559" s="146" t="s">
        <v>12</v>
      </c>
      <c r="Q22559" s="146" t="s">
        <v>13</v>
      </c>
      <c r="R22559" s="146" t="s">
        <v>14</v>
      </c>
      <c r="S22559" s="146" t="s">
        <v>15</v>
      </c>
    </row>
    <row r="22560" spans="1:19" ht="11.25" thickBot="1" x14ac:dyDescent="0.2">
      <c r="A22560" s="112"/>
      <c r="B22560" s="112"/>
      <c r="C22560" s="146" t="s">
        <v>111</v>
      </c>
      <c r="D22560" s="146" t="s">
        <v>111</v>
      </c>
      <c r="E22560" s="146" t="s">
        <v>111</v>
      </c>
      <c r="F22560" s="146" t="s">
        <v>111</v>
      </c>
      <c r="G22560" s="146" t="s">
        <v>111</v>
      </c>
      <c r="H22560" s="146" t="s">
        <v>111</v>
      </c>
      <c r="I22560" s="146" t="s">
        <v>111</v>
      </c>
      <c r="J22560" s="146" t="s">
        <v>111</v>
      </c>
      <c r="K22560" s="146" t="s">
        <v>111</v>
      </c>
      <c r="L22560" s="146" t="s">
        <v>111</v>
      </c>
      <c r="M22560" s="146" t="s">
        <v>111</v>
      </c>
      <c r="N22560" s="146" t="s">
        <v>111</v>
      </c>
      <c r="O22560" s="146" t="s">
        <v>111</v>
      </c>
      <c r="P22560" s="146" t="s">
        <v>111</v>
      </c>
      <c r="Q22560" s="146" t="s">
        <v>111</v>
      </c>
      <c r="R22560" s="146" t="s">
        <v>111</v>
      </c>
      <c r="S22560" s="146" t="s">
        <v>111</v>
      </c>
    </row>
    <row r="22561" spans="1:19" ht="11.25" thickBot="1" x14ac:dyDescent="0.2">
      <c r="A22561" s="107">
        <v>1</v>
      </c>
      <c r="B22561" s="132">
        <v>0.65982638888888889</v>
      </c>
      <c r="C22561" s="141" t="s">
        <v>14500</v>
      </c>
      <c r="D22561" s="141" t="s">
        <v>14500</v>
      </c>
      <c r="E22561" s="108">
        <v>1E-3</v>
      </c>
      <c r="F22561" s="108">
        <v>5.8999999999999997E-2</v>
      </c>
      <c r="G22561" s="108">
        <v>0.46800000000000003</v>
      </c>
      <c r="H22561" s="108">
        <v>8.0000000000000002E-3</v>
      </c>
      <c r="I22561" s="108">
        <v>1.4E-2</v>
      </c>
      <c r="J22561" s="108">
        <v>0.16400000000000001</v>
      </c>
      <c r="K22561" s="108">
        <v>-0.40799999999999997</v>
      </c>
      <c r="L22561" s="133">
        <v>0.65020999999999995</v>
      </c>
      <c r="M22561" s="108">
        <v>1.6E-2</v>
      </c>
      <c r="N22561" s="108">
        <v>0</v>
      </c>
      <c r="O22561" s="108">
        <v>2E-3</v>
      </c>
      <c r="P22561" s="108">
        <v>0.121</v>
      </c>
      <c r="Q22561" s="108">
        <v>1.06</v>
      </c>
      <c r="R22561" s="108">
        <v>4.0000000000000001E-3</v>
      </c>
      <c r="S22561" s="108">
        <v>3.5000000000000003E-2</v>
      </c>
    </row>
    <row r="22562" spans="1:19" ht="11.25" thickBot="1" x14ac:dyDescent="0.2">
      <c r="A22562" s="112"/>
    </row>
    <row r="22563" spans="1:19" ht="11.25" thickBot="1" x14ac:dyDescent="0.2">
      <c r="A22563" s="135" t="s">
        <v>362</v>
      </c>
      <c r="B22563" s="112"/>
      <c r="C22563" s="141" t="s">
        <v>14501</v>
      </c>
      <c r="D22563" s="141" t="s">
        <v>14501</v>
      </c>
      <c r="E22563" s="136">
        <v>1E-3</v>
      </c>
      <c r="F22563" s="136">
        <v>5.8999999999999997E-2</v>
      </c>
      <c r="G22563" s="136">
        <v>0.46800000000000003</v>
      </c>
      <c r="H22563" s="136">
        <v>8.0000000000000002E-3</v>
      </c>
      <c r="I22563" s="136">
        <v>1.4E-2</v>
      </c>
      <c r="J22563" s="136">
        <v>0.16400000000000001</v>
      </c>
      <c r="K22563" s="136">
        <v>-0.40799999999999997</v>
      </c>
      <c r="L22563" s="137">
        <v>0.65020999999999995</v>
      </c>
      <c r="M22563" s="136">
        <v>1.6E-2</v>
      </c>
      <c r="N22563" s="136">
        <v>0</v>
      </c>
      <c r="O22563" s="136">
        <v>2E-3</v>
      </c>
      <c r="P22563" s="136">
        <v>0.121</v>
      </c>
      <c r="Q22563" s="136">
        <v>1.06</v>
      </c>
      <c r="R22563" s="136">
        <v>4.0000000000000001E-3</v>
      </c>
      <c r="S22563" s="136">
        <v>3.5000000000000003E-2</v>
      </c>
    </row>
    <row r="22564" spans="1:19" ht="11.25" thickBot="1" x14ac:dyDescent="0.2">
      <c r="A22564" s="112"/>
    </row>
    <row r="22565" spans="1:19" ht="11.25" thickBot="1" x14ac:dyDescent="0.2">
      <c r="A22565" s="138" t="s">
        <v>364</v>
      </c>
      <c r="B22565" s="112"/>
      <c r="C22565" s="141" t="s">
        <v>14501</v>
      </c>
      <c r="D22565" s="141" t="s">
        <v>14501</v>
      </c>
      <c r="E22565" s="136">
        <v>0</v>
      </c>
      <c r="F22565" s="136">
        <v>0</v>
      </c>
      <c r="G22565" s="136">
        <v>0</v>
      </c>
      <c r="H22565" s="136">
        <v>0</v>
      </c>
      <c r="I22565" s="136">
        <v>0</v>
      </c>
      <c r="J22565" s="136">
        <v>0</v>
      </c>
      <c r="K22565" s="136">
        <v>0</v>
      </c>
      <c r="L22565" s="140" t="s">
        <v>3713</v>
      </c>
      <c r="M22565" s="136">
        <v>0</v>
      </c>
      <c r="N22565" s="136">
        <v>0</v>
      </c>
      <c r="O22565" s="136">
        <v>0</v>
      </c>
      <c r="P22565" s="136">
        <v>0</v>
      </c>
      <c r="Q22565" s="136">
        <v>0</v>
      </c>
      <c r="R22565" s="136">
        <v>0</v>
      </c>
      <c r="S22565" s="136">
        <v>0</v>
      </c>
    </row>
    <row r="22566" spans="1:19" ht="11.25" thickBot="1" x14ac:dyDescent="0.2">
      <c r="A22566" s="112"/>
    </row>
    <row r="22567" spans="1:19" ht="11.25" thickBot="1" x14ac:dyDescent="0.2">
      <c r="A22567" s="139" t="s">
        <v>366</v>
      </c>
      <c r="B22567" s="112"/>
      <c r="C22567" s="141" t="s">
        <v>14501</v>
      </c>
      <c r="D22567" s="141" t="s">
        <v>14501</v>
      </c>
      <c r="E22567" s="136">
        <v>0</v>
      </c>
      <c r="F22567" s="136">
        <v>0</v>
      </c>
      <c r="G22567" s="136">
        <v>0</v>
      </c>
      <c r="H22567" s="136">
        <v>0</v>
      </c>
      <c r="I22567" s="136">
        <v>0</v>
      </c>
      <c r="J22567" s="136">
        <v>0</v>
      </c>
      <c r="K22567" s="136">
        <v>0</v>
      </c>
      <c r="L22567" s="140" t="s">
        <v>3713</v>
      </c>
      <c r="M22567" s="136">
        <v>0</v>
      </c>
      <c r="N22567" s="136">
        <v>0</v>
      </c>
      <c r="O22567" s="136">
        <v>0</v>
      </c>
      <c r="P22567" s="136">
        <v>0</v>
      </c>
      <c r="Q22567" s="136">
        <v>0</v>
      </c>
      <c r="R22567" s="136">
        <v>0</v>
      </c>
      <c r="S22567" s="136">
        <v>0</v>
      </c>
    </row>
    <row r="22568" spans="1:19" ht="11.25" thickBot="1" x14ac:dyDescent="0.2">
      <c r="A22568" s="112"/>
    </row>
    <row r="22569" spans="1:19" ht="11.25" thickBot="1" x14ac:dyDescent="0.2">
      <c r="A22569" s="106" t="s">
        <v>357</v>
      </c>
      <c r="B22569" s="106" t="s">
        <v>358</v>
      </c>
      <c r="C22569" s="146" t="s">
        <v>16</v>
      </c>
      <c r="D22569" s="146" t="s">
        <v>14502</v>
      </c>
      <c r="E22569" s="146" t="s">
        <v>14503</v>
      </c>
      <c r="F22569" s="146" t="s">
        <v>20</v>
      </c>
      <c r="G22569" s="146" t="s">
        <v>21</v>
      </c>
      <c r="H22569" s="146" t="s">
        <v>22</v>
      </c>
      <c r="I22569" s="146" t="s">
        <v>23</v>
      </c>
      <c r="J22569" s="146" t="s">
        <v>24</v>
      </c>
      <c r="K22569" s="146" t="s">
        <v>26</v>
      </c>
      <c r="L22569" s="146" t="s">
        <v>14504</v>
      </c>
      <c r="M22569" s="146" t="s">
        <v>27</v>
      </c>
      <c r="N22569" s="146" t="s">
        <v>28</v>
      </c>
      <c r="O22569" s="146" t="s">
        <v>29</v>
      </c>
      <c r="P22569" s="146" t="s">
        <v>30</v>
      </c>
      <c r="Q22569" s="146" t="s">
        <v>14505</v>
      </c>
      <c r="R22569" s="146" t="s">
        <v>32</v>
      </c>
      <c r="S22569" s="146" t="s">
        <v>33</v>
      </c>
    </row>
    <row r="22570" spans="1:19" ht="11.25" thickBot="1" x14ac:dyDescent="0.2">
      <c r="A22570" s="112"/>
      <c r="B22570" s="112"/>
      <c r="C22570" s="146" t="s">
        <v>111</v>
      </c>
      <c r="D22570" s="146" t="s">
        <v>111</v>
      </c>
      <c r="E22570" s="146" t="s">
        <v>111</v>
      </c>
      <c r="F22570" s="146" t="s">
        <v>111</v>
      </c>
      <c r="G22570" s="146" t="s">
        <v>111</v>
      </c>
      <c r="H22570" s="146" t="s">
        <v>111</v>
      </c>
      <c r="I22570" s="146" t="s">
        <v>111</v>
      </c>
      <c r="J22570" s="146" t="s">
        <v>111</v>
      </c>
      <c r="K22570" s="146" t="s">
        <v>111</v>
      </c>
      <c r="L22570" s="146" t="s">
        <v>111</v>
      </c>
      <c r="M22570" s="146" t="s">
        <v>111</v>
      </c>
      <c r="N22570" s="146" t="s">
        <v>111</v>
      </c>
      <c r="O22570" s="146" t="s">
        <v>111</v>
      </c>
      <c r="P22570" s="146" t="s">
        <v>111</v>
      </c>
      <c r="Q22570" s="146" t="s">
        <v>111</v>
      </c>
      <c r="R22570" s="146" t="s">
        <v>111</v>
      </c>
      <c r="S22570" s="146" t="s">
        <v>111</v>
      </c>
    </row>
    <row r="22571" spans="1:19" ht="11.25" thickBot="1" x14ac:dyDescent="0.2">
      <c r="A22571" s="107">
        <v>1</v>
      </c>
      <c r="B22571" s="132">
        <v>0.65982638888888889</v>
      </c>
      <c r="C22571" s="108">
        <v>0.249</v>
      </c>
      <c r="D22571" s="108">
        <v>0.10100000000000001</v>
      </c>
      <c r="E22571" s="141" t="s">
        <v>14500</v>
      </c>
      <c r="F22571" s="133">
        <v>0.50836999999999999</v>
      </c>
      <c r="G22571" s="108">
        <v>4.2999999999999997E-2</v>
      </c>
      <c r="H22571" s="108">
        <v>0.13900000000000001</v>
      </c>
      <c r="I22571" s="108">
        <v>2.7E-2</v>
      </c>
      <c r="J22571" s="108">
        <v>0.80100000000000005</v>
      </c>
      <c r="K22571" s="133">
        <v>0.57335000000000003</v>
      </c>
      <c r="L22571" s="108">
        <v>5.0000000000000001E-3</v>
      </c>
      <c r="M22571" s="108">
        <v>1E-3</v>
      </c>
      <c r="N22571" s="108">
        <v>0.02</v>
      </c>
      <c r="O22571" s="141" t="s">
        <v>14500</v>
      </c>
      <c r="P22571" s="141" t="s">
        <v>14500</v>
      </c>
      <c r="Q22571" s="108">
        <v>-5.0000000000000001E-3</v>
      </c>
      <c r="R22571" s="108">
        <v>0</v>
      </c>
      <c r="S22571" s="108">
        <v>6.0000000000000001E-3</v>
      </c>
    </row>
    <row r="22572" spans="1:19" ht="11.25" thickBot="1" x14ac:dyDescent="0.2">
      <c r="A22572" s="112"/>
    </row>
    <row r="22573" spans="1:19" ht="11.25" thickBot="1" x14ac:dyDescent="0.2">
      <c r="A22573" s="135" t="s">
        <v>362</v>
      </c>
      <c r="B22573" s="112"/>
      <c r="C22573" s="136">
        <v>0.249</v>
      </c>
      <c r="D22573" s="136">
        <v>0.10100000000000001</v>
      </c>
      <c r="E22573" s="141" t="s">
        <v>14501</v>
      </c>
      <c r="F22573" s="137">
        <v>0.50836999999999999</v>
      </c>
      <c r="G22573" s="136">
        <v>4.2999999999999997E-2</v>
      </c>
      <c r="H22573" s="136">
        <v>0.13900000000000001</v>
      </c>
      <c r="I22573" s="136">
        <v>2.7E-2</v>
      </c>
      <c r="J22573" s="136">
        <v>0.80100000000000005</v>
      </c>
      <c r="K22573" s="137">
        <v>0.57335000000000003</v>
      </c>
      <c r="L22573" s="136">
        <v>5.0000000000000001E-3</v>
      </c>
      <c r="M22573" s="136">
        <v>1E-3</v>
      </c>
      <c r="N22573" s="136">
        <v>0.02</v>
      </c>
      <c r="O22573" s="141" t="s">
        <v>14501</v>
      </c>
      <c r="P22573" s="141" t="s">
        <v>14501</v>
      </c>
      <c r="Q22573" s="136">
        <v>-5.0000000000000001E-3</v>
      </c>
      <c r="R22573" s="136">
        <v>0</v>
      </c>
      <c r="S22573" s="136">
        <v>6.0000000000000001E-3</v>
      </c>
    </row>
    <row r="22574" spans="1:19" ht="11.25" thickBot="1" x14ac:dyDescent="0.2">
      <c r="A22574" s="112"/>
    </row>
    <row r="22575" spans="1:19" ht="11.25" thickBot="1" x14ac:dyDescent="0.2">
      <c r="A22575" s="138" t="s">
        <v>364</v>
      </c>
      <c r="B22575" s="112"/>
      <c r="C22575" s="136">
        <v>0</v>
      </c>
      <c r="D22575" s="136">
        <v>0</v>
      </c>
      <c r="E22575" s="141" t="s">
        <v>14501</v>
      </c>
      <c r="F22575" s="140" t="s">
        <v>3713</v>
      </c>
      <c r="G22575" s="136">
        <v>0</v>
      </c>
      <c r="H22575" s="136">
        <v>0</v>
      </c>
      <c r="I22575" s="136">
        <v>0</v>
      </c>
      <c r="J22575" s="136">
        <v>0</v>
      </c>
      <c r="K22575" s="140" t="s">
        <v>3713</v>
      </c>
      <c r="L22575" s="136">
        <v>0</v>
      </c>
      <c r="M22575" s="136">
        <v>0</v>
      </c>
      <c r="N22575" s="136">
        <v>0</v>
      </c>
      <c r="O22575" s="141" t="s">
        <v>14501</v>
      </c>
      <c r="P22575" s="141" t="s">
        <v>14501</v>
      </c>
      <c r="Q22575" s="136">
        <v>0</v>
      </c>
      <c r="R22575" s="136">
        <v>0</v>
      </c>
      <c r="S22575" s="136">
        <v>0</v>
      </c>
    </row>
    <row r="22576" spans="1:19" ht="11.25" thickBot="1" x14ac:dyDescent="0.2">
      <c r="A22576" s="112"/>
    </row>
    <row r="22577" spans="1:19" ht="11.25" thickBot="1" x14ac:dyDescent="0.2">
      <c r="A22577" s="139" t="s">
        <v>366</v>
      </c>
      <c r="B22577" s="112"/>
      <c r="C22577" s="136">
        <v>0</v>
      </c>
      <c r="D22577" s="136">
        <v>0</v>
      </c>
      <c r="E22577" s="141" t="s">
        <v>14501</v>
      </c>
      <c r="F22577" s="140" t="s">
        <v>3713</v>
      </c>
      <c r="G22577" s="136">
        <v>0</v>
      </c>
      <c r="H22577" s="136">
        <v>0</v>
      </c>
      <c r="I22577" s="136">
        <v>0</v>
      </c>
      <c r="J22577" s="136">
        <v>0</v>
      </c>
      <c r="K22577" s="140" t="s">
        <v>3713</v>
      </c>
      <c r="L22577" s="136">
        <v>0</v>
      </c>
      <c r="M22577" s="136">
        <v>0</v>
      </c>
      <c r="N22577" s="136">
        <v>0</v>
      </c>
      <c r="O22577" s="141" t="s">
        <v>14501</v>
      </c>
      <c r="P22577" s="141" t="s">
        <v>14501</v>
      </c>
      <c r="Q22577" s="136">
        <v>0</v>
      </c>
      <c r="R22577" s="136">
        <v>0</v>
      </c>
      <c r="S22577" s="136">
        <v>0</v>
      </c>
    </row>
    <row r="22578" spans="1:19" ht="11.25" thickBot="1" x14ac:dyDescent="0.2">
      <c r="A22578" s="112"/>
    </row>
    <row r="22579" spans="1:19" ht="11.25" thickBot="1" x14ac:dyDescent="0.2">
      <c r="A22579" s="106" t="s">
        <v>357</v>
      </c>
      <c r="B22579" s="106" t="s">
        <v>358</v>
      </c>
      <c r="C22579" s="146" t="s">
        <v>35</v>
      </c>
      <c r="D22579" s="146" t="s">
        <v>36</v>
      </c>
      <c r="E22579" s="146" t="s">
        <v>14506</v>
      </c>
      <c r="F22579" s="146" t="s">
        <v>38</v>
      </c>
      <c r="G22579" s="146" t="s">
        <v>39</v>
      </c>
      <c r="H22579" s="146" t="s">
        <v>41</v>
      </c>
      <c r="I22579" s="146" t="s">
        <v>42</v>
      </c>
      <c r="J22579" s="146" t="s">
        <v>43</v>
      </c>
      <c r="K22579" s="146" t="s">
        <v>44</v>
      </c>
      <c r="L22579" s="146" t="s">
        <v>45</v>
      </c>
      <c r="M22579" s="146" t="s">
        <v>46</v>
      </c>
      <c r="N22579" s="146" t="s">
        <v>47</v>
      </c>
      <c r="O22579" s="146" t="s">
        <v>48</v>
      </c>
      <c r="P22579" s="146" t="s">
        <v>49</v>
      </c>
      <c r="Q22579" s="146" t="s">
        <v>50</v>
      </c>
      <c r="R22579" s="146" t="s">
        <v>51</v>
      </c>
      <c r="S22579" s="146" t="s">
        <v>52</v>
      </c>
    </row>
    <row r="22580" spans="1:19" ht="11.25" thickBot="1" x14ac:dyDescent="0.2">
      <c r="A22580" s="112"/>
      <c r="B22580" s="112"/>
      <c r="C22580" s="146" t="s">
        <v>111</v>
      </c>
      <c r="D22580" s="146" t="s">
        <v>111</v>
      </c>
      <c r="E22580" s="146" t="s">
        <v>111</v>
      </c>
      <c r="F22580" s="146" t="s">
        <v>111</v>
      </c>
      <c r="G22580" s="146" t="s">
        <v>111</v>
      </c>
      <c r="H22580" s="146" t="s">
        <v>111</v>
      </c>
      <c r="I22580" s="146" t="s">
        <v>111</v>
      </c>
      <c r="J22580" s="146" t="s">
        <v>111</v>
      </c>
      <c r="K22580" s="146" t="s">
        <v>111</v>
      </c>
      <c r="L22580" s="146" t="s">
        <v>111</v>
      </c>
      <c r="M22580" s="146" t="s">
        <v>111</v>
      </c>
      <c r="N22580" s="146" t="s">
        <v>111</v>
      </c>
      <c r="O22580" s="146" t="s">
        <v>111</v>
      </c>
      <c r="P22580" s="146" t="s">
        <v>111</v>
      </c>
      <c r="Q22580" s="146" t="s">
        <v>111</v>
      </c>
      <c r="R22580" s="146" t="s">
        <v>111</v>
      </c>
      <c r="S22580" s="146" t="s">
        <v>111</v>
      </c>
    </row>
    <row r="22581" spans="1:19" ht="11.25" thickBot="1" x14ac:dyDescent="0.2">
      <c r="A22581" s="107">
        <v>1</v>
      </c>
      <c r="B22581" s="132">
        <v>0.65982638888888889</v>
      </c>
      <c r="C22581" s="133">
        <v>0.46118999999999999</v>
      </c>
      <c r="D22581" s="108">
        <v>2.5999999999999999E-2</v>
      </c>
      <c r="E22581" s="108">
        <v>3.0000000000000001E-3</v>
      </c>
      <c r="F22581" s="141" t="s">
        <v>14500</v>
      </c>
      <c r="G22581" s="108">
        <v>5.0000000000000001E-3</v>
      </c>
      <c r="H22581" s="108">
        <v>1.976</v>
      </c>
      <c r="I22581" s="108">
        <v>1.9E-2</v>
      </c>
      <c r="J22581" s="108">
        <v>7.3999999999999996E-2</v>
      </c>
      <c r="K22581" s="108">
        <v>3.0000000000000001E-3</v>
      </c>
      <c r="L22581" s="108">
        <v>1.2E-2</v>
      </c>
      <c r="M22581" s="141" t="s">
        <v>14500</v>
      </c>
      <c r="N22581" s="141" t="s">
        <v>14500</v>
      </c>
      <c r="O22581" s="108">
        <v>6.0000000000000001E-3</v>
      </c>
      <c r="P22581" s="108">
        <v>1E-3</v>
      </c>
      <c r="Q22581" s="108">
        <v>4.0000000000000001E-3</v>
      </c>
      <c r="R22581" s="108">
        <v>2E-3</v>
      </c>
      <c r="S22581" s="108">
        <v>6.0000000000000001E-3</v>
      </c>
    </row>
    <row r="22582" spans="1:19" ht="11.25" thickBot="1" x14ac:dyDescent="0.2">
      <c r="A22582" s="112"/>
    </row>
    <row r="22583" spans="1:19" ht="11.25" thickBot="1" x14ac:dyDescent="0.2">
      <c r="A22583" s="135" t="s">
        <v>362</v>
      </c>
      <c r="B22583" s="112"/>
      <c r="C22583" s="137">
        <v>0.46118999999999999</v>
      </c>
      <c r="D22583" s="136">
        <v>2.5999999999999999E-2</v>
      </c>
      <c r="E22583" s="136">
        <v>3.0000000000000001E-3</v>
      </c>
      <c r="F22583" s="141" t="s">
        <v>14501</v>
      </c>
      <c r="G22583" s="136">
        <v>5.0000000000000001E-3</v>
      </c>
      <c r="H22583" s="136">
        <v>1.976</v>
      </c>
      <c r="I22583" s="136">
        <v>1.9E-2</v>
      </c>
      <c r="J22583" s="136">
        <v>7.3999999999999996E-2</v>
      </c>
      <c r="K22583" s="136">
        <v>3.0000000000000001E-3</v>
      </c>
      <c r="L22583" s="136">
        <v>1.2E-2</v>
      </c>
      <c r="M22583" s="141" t="s">
        <v>14501</v>
      </c>
      <c r="N22583" s="141" t="s">
        <v>14501</v>
      </c>
      <c r="O22583" s="136">
        <v>6.0000000000000001E-3</v>
      </c>
      <c r="P22583" s="136">
        <v>1E-3</v>
      </c>
      <c r="Q22583" s="136">
        <v>4.0000000000000001E-3</v>
      </c>
      <c r="R22583" s="136">
        <v>2E-3</v>
      </c>
      <c r="S22583" s="136">
        <v>6.0000000000000001E-3</v>
      </c>
    </row>
    <row r="22584" spans="1:19" ht="11.25" thickBot="1" x14ac:dyDescent="0.2">
      <c r="A22584" s="112"/>
    </row>
    <row r="22585" spans="1:19" ht="11.25" thickBot="1" x14ac:dyDescent="0.2">
      <c r="A22585" s="138" t="s">
        <v>364</v>
      </c>
      <c r="B22585" s="112"/>
      <c r="C22585" s="140" t="s">
        <v>3713</v>
      </c>
      <c r="D22585" s="136">
        <v>0</v>
      </c>
      <c r="E22585" s="136">
        <v>0</v>
      </c>
      <c r="F22585" s="141" t="s">
        <v>14501</v>
      </c>
      <c r="G22585" s="136">
        <v>0</v>
      </c>
      <c r="H22585" s="136">
        <v>0</v>
      </c>
      <c r="I22585" s="136">
        <v>0</v>
      </c>
      <c r="J22585" s="136">
        <v>0</v>
      </c>
      <c r="K22585" s="136">
        <v>0</v>
      </c>
      <c r="L22585" s="136">
        <v>0</v>
      </c>
      <c r="M22585" s="141" t="s">
        <v>14501</v>
      </c>
      <c r="N22585" s="141" t="s">
        <v>14501</v>
      </c>
      <c r="O22585" s="136">
        <v>0</v>
      </c>
      <c r="P22585" s="136">
        <v>0</v>
      </c>
      <c r="Q22585" s="136">
        <v>0</v>
      </c>
      <c r="R22585" s="136">
        <v>0</v>
      </c>
      <c r="S22585" s="136">
        <v>0</v>
      </c>
    </row>
    <row r="22586" spans="1:19" ht="11.25" thickBot="1" x14ac:dyDescent="0.2">
      <c r="A22586" s="112"/>
    </row>
    <row r="22587" spans="1:19" ht="11.25" thickBot="1" x14ac:dyDescent="0.2">
      <c r="A22587" s="139" t="s">
        <v>366</v>
      </c>
      <c r="B22587" s="112"/>
      <c r="C22587" s="140" t="s">
        <v>3713</v>
      </c>
      <c r="D22587" s="136">
        <v>0</v>
      </c>
      <c r="E22587" s="136">
        <v>0</v>
      </c>
      <c r="F22587" s="141" t="s">
        <v>14501</v>
      </c>
      <c r="G22587" s="136">
        <v>0</v>
      </c>
      <c r="H22587" s="136">
        <v>0</v>
      </c>
      <c r="I22587" s="136">
        <v>0</v>
      </c>
      <c r="J22587" s="136">
        <v>0</v>
      </c>
      <c r="K22587" s="136">
        <v>0</v>
      </c>
      <c r="L22587" s="136">
        <v>0</v>
      </c>
      <c r="M22587" s="141" t="s">
        <v>14501</v>
      </c>
      <c r="N22587" s="141" t="s">
        <v>14501</v>
      </c>
      <c r="O22587" s="136">
        <v>0</v>
      </c>
      <c r="P22587" s="136">
        <v>0</v>
      </c>
      <c r="Q22587" s="136">
        <v>0</v>
      </c>
      <c r="R22587" s="136">
        <v>0</v>
      </c>
      <c r="S22587" s="136">
        <v>0</v>
      </c>
    </row>
    <row r="22588" spans="1:19" ht="11.25" thickBot="1" x14ac:dyDescent="0.2">
      <c r="A22588" s="112"/>
    </row>
    <row r="22589" spans="1:19" ht="11.25" thickBot="1" x14ac:dyDescent="0.2">
      <c r="A22589" s="106" t="s">
        <v>357</v>
      </c>
      <c r="B22589" s="106" t="s">
        <v>358</v>
      </c>
      <c r="C22589" s="146" t="s">
        <v>53</v>
      </c>
      <c r="D22589" s="146" t="s">
        <v>54</v>
      </c>
      <c r="E22589" s="146" t="s">
        <v>55</v>
      </c>
      <c r="F22589" s="146" t="s">
        <v>56</v>
      </c>
      <c r="G22589" s="146" t="s">
        <v>14507</v>
      </c>
      <c r="H22589" s="146" t="s">
        <v>57</v>
      </c>
      <c r="I22589" s="146" t="s">
        <v>59</v>
      </c>
      <c r="J22589" s="146" t="s">
        <v>14508</v>
      </c>
      <c r="K22589" s="146" t="s">
        <v>60</v>
      </c>
      <c r="L22589" s="146" t="s">
        <v>61</v>
      </c>
      <c r="M22589" s="146" t="s">
        <v>62</v>
      </c>
      <c r="N22589" s="146" t="s">
        <v>14509</v>
      </c>
      <c r="O22589" s="146" t="s">
        <v>63</v>
      </c>
      <c r="P22589" s="146" t="s">
        <v>64</v>
      </c>
      <c r="Q22589" s="146" t="s">
        <v>66</v>
      </c>
      <c r="R22589" s="146" t="s">
        <v>14510</v>
      </c>
      <c r="S22589" s="146" t="s">
        <v>67</v>
      </c>
    </row>
    <row r="22590" spans="1:19" ht="11.25" thickBot="1" x14ac:dyDescent="0.2">
      <c r="A22590" s="112"/>
      <c r="B22590" s="112"/>
      <c r="C22590" s="146" t="s">
        <v>111</v>
      </c>
      <c r="D22590" s="146" t="s">
        <v>111</v>
      </c>
      <c r="E22590" s="146" t="s">
        <v>111</v>
      </c>
      <c r="F22590" s="146" t="s">
        <v>111</v>
      </c>
      <c r="G22590" s="146" t="s">
        <v>111</v>
      </c>
      <c r="H22590" s="146" t="s">
        <v>111</v>
      </c>
      <c r="I22590" s="146" t="s">
        <v>111</v>
      </c>
      <c r="J22590" s="146" t="s">
        <v>111</v>
      </c>
      <c r="K22590" s="146" t="s">
        <v>111</v>
      </c>
      <c r="L22590" s="146" t="s">
        <v>111</v>
      </c>
      <c r="M22590" s="146" t="s">
        <v>111</v>
      </c>
      <c r="N22590" s="146" t="s">
        <v>111</v>
      </c>
      <c r="O22590" s="146" t="s">
        <v>111</v>
      </c>
      <c r="P22590" s="146" t="s">
        <v>111</v>
      </c>
      <c r="Q22590" s="146" t="s">
        <v>111</v>
      </c>
      <c r="R22590" s="146" t="s">
        <v>111</v>
      </c>
      <c r="S22590" s="146" t="s">
        <v>111</v>
      </c>
    </row>
    <row r="22591" spans="1:19" ht="11.25" thickBot="1" x14ac:dyDescent="0.2">
      <c r="A22591" s="107">
        <v>1</v>
      </c>
      <c r="B22591" s="132">
        <v>0.65982638888888889</v>
      </c>
      <c r="C22591" s="141" t="s">
        <v>14500</v>
      </c>
      <c r="D22591" s="141" t="s">
        <v>14500</v>
      </c>
      <c r="E22591" s="141" t="s">
        <v>14500</v>
      </c>
      <c r="F22591" s="141" t="s">
        <v>14500</v>
      </c>
      <c r="G22591" s="141" t="s">
        <v>14500</v>
      </c>
      <c r="H22591" s="108">
        <v>1.9E-2</v>
      </c>
      <c r="I22591" s="108">
        <v>6.2E-2</v>
      </c>
      <c r="J22591" s="141" t="s">
        <v>14518</v>
      </c>
      <c r="K22591" s="108">
        <v>2E-3</v>
      </c>
      <c r="L22591" s="141" t="s">
        <v>14500</v>
      </c>
      <c r="M22591" s="108">
        <v>1.7999999999999999E-2</v>
      </c>
      <c r="N22591" s="108">
        <v>0</v>
      </c>
      <c r="O22591" s="108">
        <v>4.0000000000000001E-3</v>
      </c>
      <c r="P22591" s="108">
        <v>0.16300000000000001</v>
      </c>
      <c r="Q22591" s="133">
        <v>0.38762000000000002</v>
      </c>
      <c r="R22591" s="141" t="s">
        <v>14500</v>
      </c>
      <c r="S22591" s="108">
        <v>1.4999999999999999E-2</v>
      </c>
    </row>
    <row r="22592" spans="1:19" ht="11.25" thickBot="1" x14ac:dyDescent="0.2">
      <c r="A22592" s="112"/>
    </row>
    <row r="22593" spans="1:19" ht="11.25" thickBot="1" x14ac:dyDescent="0.2">
      <c r="A22593" s="135" t="s">
        <v>362</v>
      </c>
      <c r="B22593" s="112"/>
      <c r="C22593" s="141" t="s">
        <v>14501</v>
      </c>
      <c r="D22593" s="141" t="s">
        <v>14501</v>
      </c>
      <c r="E22593" s="141" t="s">
        <v>14501</v>
      </c>
      <c r="F22593" s="141" t="s">
        <v>14501</v>
      </c>
      <c r="G22593" s="141" t="s">
        <v>14501</v>
      </c>
      <c r="H22593" s="136">
        <v>1.9E-2</v>
      </c>
      <c r="I22593" s="136">
        <v>6.2E-2</v>
      </c>
      <c r="J22593" s="141" t="s">
        <v>14520</v>
      </c>
      <c r="K22593" s="136">
        <v>2E-3</v>
      </c>
      <c r="L22593" s="141" t="s">
        <v>14501</v>
      </c>
      <c r="M22593" s="136">
        <v>1.7999999999999999E-2</v>
      </c>
      <c r="N22593" s="136">
        <v>0</v>
      </c>
      <c r="O22593" s="136">
        <v>4.0000000000000001E-3</v>
      </c>
      <c r="P22593" s="136">
        <v>0.16300000000000001</v>
      </c>
      <c r="Q22593" s="137">
        <v>0.38762000000000002</v>
      </c>
      <c r="R22593" s="141" t="s">
        <v>14501</v>
      </c>
      <c r="S22593" s="136">
        <v>1.4999999999999999E-2</v>
      </c>
    </row>
    <row r="22594" spans="1:19" ht="11.25" thickBot="1" x14ac:dyDescent="0.2">
      <c r="A22594" s="112"/>
    </row>
    <row r="22595" spans="1:19" ht="11.25" thickBot="1" x14ac:dyDescent="0.2">
      <c r="A22595" s="138" t="s">
        <v>364</v>
      </c>
      <c r="B22595" s="112"/>
      <c r="C22595" s="141" t="s">
        <v>14501</v>
      </c>
      <c r="D22595" s="141" t="s">
        <v>14501</v>
      </c>
      <c r="E22595" s="141" t="s">
        <v>14501</v>
      </c>
      <c r="F22595" s="141" t="s">
        <v>14501</v>
      </c>
      <c r="G22595" s="141" t="s">
        <v>14501</v>
      </c>
      <c r="H22595" s="136">
        <v>0</v>
      </c>
      <c r="I22595" s="136">
        <v>0</v>
      </c>
      <c r="J22595" s="141" t="s">
        <v>14501</v>
      </c>
      <c r="K22595" s="136">
        <v>0</v>
      </c>
      <c r="L22595" s="141" t="s">
        <v>14501</v>
      </c>
      <c r="M22595" s="136">
        <v>0</v>
      </c>
      <c r="N22595" s="136">
        <v>0</v>
      </c>
      <c r="O22595" s="136">
        <v>0</v>
      </c>
      <c r="P22595" s="136">
        <v>0</v>
      </c>
      <c r="Q22595" s="140" t="s">
        <v>3713</v>
      </c>
      <c r="R22595" s="141" t="s">
        <v>14501</v>
      </c>
      <c r="S22595" s="136">
        <v>0</v>
      </c>
    </row>
    <row r="22596" spans="1:19" ht="11.25" thickBot="1" x14ac:dyDescent="0.2">
      <c r="A22596" s="112"/>
    </row>
    <row r="22597" spans="1:19" ht="11.25" thickBot="1" x14ac:dyDescent="0.2">
      <c r="A22597" s="139" t="s">
        <v>366</v>
      </c>
      <c r="B22597" s="112"/>
      <c r="C22597" s="141" t="s">
        <v>14501</v>
      </c>
      <c r="D22597" s="141" t="s">
        <v>14501</v>
      </c>
      <c r="E22597" s="141" t="s">
        <v>14501</v>
      </c>
      <c r="F22597" s="141" t="s">
        <v>14501</v>
      </c>
      <c r="G22597" s="141" t="s">
        <v>14501</v>
      </c>
      <c r="H22597" s="136">
        <v>0</v>
      </c>
      <c r="I22597" s="136">
        <v>0</v>
      </c>
      <c r="J22597" s="141" t="s">
        <v>14501</v>
      </c>
      <c r="K22597" s="136">
        <v>0</v>
      </c>
      <c r="L22597" s="141" t="s">
        <v>14501</v>
      </c>
      <c r="M22597" s="136">
        <v>0</v>
      </c>
      <c r="N22597" s="136">
        <v>0</v>
      </c>
      <c r="O22597" s="136">
        <v>0</v>
      </c>
      <c r="P22597" s="136">
        <v>0</v>
      </c>
      <c r="Q22597" s="140" t="s">
        <v>3713</v>
      </c>
      <c r="R22597" s="141" t="s">
        <v>14501</v>
      </c>
      <c r="S22597" s="136">
        <v>0</v>
      </c>
    </row>
    <row r="22598" spans="1:19" ht="11.25" thickBot="1" x14ac:dyDescent="0.2">
      <c r="A22598" s="112"/>
    </row>
    <row r="22599" spans="1:19" ht="11.25" thickBot="1" x14ac:dyDescent="0.2">
      <c r="A22599" s="106" t="s">
        <v>357</v>
      </c>
      <c r="B22599" s="106" t="s">
        <v>358</v>
      </c>
      <c r="C22599" s="146" t="s">
        <v>68</v>
      </c>
      <c r="D22599" s="146" t="s">
        <v>14511</v>
      </c>
    </row>
    <row r="22600" spans="1:19" ht="11.25" thickBot="1" x14ac:dyDescent="0.2">
      <c r="A22600" s="112"/>
      <c r="B22600" s="112"/>
      <c r="C22600" s="146" t="s">
        <v>111</v>
      </c>
      <c r="D22600" s="146" t="s">
        <v>111</v>
      </c>
    </row>
    <row r="22601" spans="1:19" ht="11.25" thickBot="1" x14ac:dyDescent="0.2">
      <c r="A22601" s="107">
        <v>1</v>
      </c>
      <c r="B22601" s="132">
        <v>0.65982638888888889</v>
      </c>
      <c r="C22601" s="108">
        <v>4.0000000000000001E-3</v>
      </c>
      <c r="D22601" s="141" t="s">
        <v>14500</v>
      </c>
    </row>
    <row r="22602" spans="1:19" ht="11.25" thickBot="1" x14ac:dyDescent="0.2">
      <c r="A22602" s="112"/>
    </row>
    <row r="22603" spans="1:19" ht="11.25" thickBot="1" x14ac:dyDescent="0.2">
      <c r="A22603" s="135" t="s">
        <v>362</v>
      </c>
      <c r="B22603" s="112"/>
      <c r="C22603" s="136">
        <v>4.0000000000000001E-3</v>
      </c>
      <c r="D22603" s="141" t="s">
        <v>14501</v>
      </c>
    </row>
    <row r="22604" spans="1:19" ht="11.25" thickBot="1" x14ac:dyDescent="0.2">
      <c r="A22604" s="112"/>
    </row>
    <row r="22605" spans="1:19" ht="11.25" thickBot="1" x14ac:dyDescent="0.2">
      <c r="A22605" s="138" t="s">
        <v>364</v>
      </c>
      <c r="B22605" s="112"/>
      <c r="C22605" s="136">
        <v>0</v>
      </c>
      <c r="D22605" s="141" t="s">
        <v>14501</v>
      </c>
    </row>
    <row r="22606" spans="1:19" ht="11.25" thickBot="1" x14ac:dyDescent="0.2">
      <c r="A22606" s="112"/>
    </row>
    <row r="22607" spans="1:19" ht="11.25" thickBot="1" x14ac:dyDescent="0.2">
      <c r="A22607" s="139" t="s">
        <v>366</v>
      </c>
      <c r="B22607" s="112"/>
      <c r="C22607" s="136">
        <v>0</v>
      </c>
      <c r="D22607" s="141" t="s">
        <v>14501</v>
      </c>
    </row>
    <row r="22608" spans="1:19" ht="10.5" x14ac:dyDescent="0.15">
      <c r="A22608" s="112"/>
    </row>
    <row r="22609" spans="1:19" x14ac:dyDescent="0.15">
      <c r="A22609" s="129"/>
      <c r="B22609" s="86" t="s">
        <v>3311</v>
      </c>
    </row>
    <row r="22610" spans="1:19" ht="9.75" thickBot="1" x14ac:dyDescent="0.2">
      <c r="A22610" s="81" t="s">
        <v>356</v>
      </c>
    </row>
    <row r="22611" spans="1:19" ht="11.25" thickBot="1" x14ac:dyDescent="0.2">
      <c r="A22611" s="106" t="s">
        <v>357</v>
      </c>
      <c r="B22611" s="106" t="s">
        <v>358</v>
      </c>
      <c r="C22611" s="146" t="s">
        <v>14494</v>
      </c>
      <c r="D22611" s="146" t="s">
        <v>14495</v>
      </c>
      <c r="E22611" s="146" t="s">
        <v>14496</v>
      </c>
      <c r="F22611" s="146" t="s">
        <v>0</v>
      </c>
      <c r="G22611" s="146" t="s">
        <v>1</v>
      </c>
      <c r="H22611" s="146" t="s">
        <v>2</v>
      </c>
      <c r="I22611" s="146" t="s">
        <v>14497</v>
      </c>
      <c r="J22611" s="146" t="s">
        <v>3</v>
      </c>
      <c r="K22611" s="146" t="s">
        <v>14498</v>
      </c>
      <c r="L22611" s="146" t="s">
        <v>7</v>
      </c>
      <c r="M22611" s="146" t="s">
        <v>14499</v>
      </c>
      <c r="N22611" s="146" t="s">
        <v>10</v>
      </c>
      <c r="O22611" s="146" t="s">
        <v>11</v>
      </c>
      <c r="P22611" s="146" t="s">
        <v>12</v>
      </c>
      <c r="Q22611" s="146" t="s">
        <v>13</v>
      </c>
      <c r="R22611" s="146" t="s">
        <v>14</v>
      </c>
      <c r="S22611" s="146" t="s">
        <v>15</v>
      </c>
    </row>
    <row r="22612" spans="1:19" ht="11.25" thickBot="1" x14ac:dyDescent="0.2">
      <c r="A22612" s="112"/>
      <c r="B22612" s="112"/>
      <c r="C22612" s="146" t="s">
        <v>111</v>
      </c>
      <c r="D22612" s="146" t="s">
        <v>111</v>
      </c>
      <c r="E22612" s="146" t="s">
        <v>111</v>
      </c>
      <c r="F22612" s="146" t="s">
        <v>111</v>
      </c>
      <c r="G22612" s="146" t="s">
        <v>111</v>
      </c>
      <c r="H22612" s="146" t="s">
        <v>111</v>
      </c>
      <c r="I22612" s="146" t="s">
        <v>111</v>
      </c>
      <c r="J22612" s="146" t="s">
        <v>111</v>
      </c>
      <c r="K22612" s="146" t="s">
        <v>111</v>
      </c>
      <c r="L22612" s="146" t="s">
        <v>111</v>
      </c>
      <c r="M22612" s="146" t="s">
        <v>111</v>
      </c>
      <c r="N22612" s="146" t="s">
        <v>111</v>
      </c>
      <c r="O22612" s="146" t="s">
        <v>111</v>
      </c>
      <c r="P22612" s="146" t="s">
        <v>111</v>
      </c>
      <c r="Q22612" s="146" t="s">
        <v>111</v>
      </c>
      <c r="R22612" s="146" t="s">
        <v>111</v>
      </c>
      <c r="S22612" s="146" t="s">
        <v>111</v>
      </c>
    </row>
    <row r="22613" spans="1:19" ht="11.25" thickBot="1" x14ac:dyDescent="0.2">
      <c r="A22613" s="107">
        <v>1</v>
      </c>
      <c r="B22613" s="132">
        <v>0.66497685185185185</v>
      </c>
      <c r="C22613" s="108">
        <v>0</v>
      </c>
      <c r="D22613" s="141" t="s">
        <v>14500</v>
      </c>
      <c r="E22613" s="108">
        <v>4.0000000000000001E-3</v>
      </c>
      <c r="F22613" s="108">
        <v>6.3E-2</v>
      </c>
      <c r="G22613" s="108">
        <v>0.46200000000000002</v>
      </c>
      <c r="H22613" s="108">
        <v>8.9999999999999993E-3</v>
      </c>
      <c r="I22613" s="108">
        <v>-8.9999999999999993E-3</v>
      </c>
      <c r="J22613" s="108">
        <v>0.11</v>
      </c>
      <c r="K22613" s="108">
        <v>8.9999999999999993E-3</v>
      </c>
      <c r="L22613" s="133">
        <v>0.56938999999999995</v>
      </c>
      <c r="M22613" s="108">
        <v>3.6999999999999998E-2</v>
      </c>
      <c r="N22613" s="108">
        <v>1E-3</v>
      </c>
      <c r="O22613" s="108">
        <v>3.0000000000000001E-3</v>
      </c>
      <c r="P22613" s="108">
        <v>0.13800000000000001</v>
      </c>
      <c r="Q22613" s="108">
        <v>1.6279999999999999</v>
      </c>
      <c r="R22613" s="108">
        <v>2E-3</v>
      </c>
      <c r="S22613" s="108">
        <v>3.6999999999999998E-2</v>
      </c>
    </row>
    <row r="22614" spans="1:19" ht="11.25" thickBot="1" x14ac:dyDescent="0.2">
      <c r="A22614" s="112"/>
    </row>
    <row r="22615" spans="1:19" ht="11.25" thickBot="1" x14ac:dyDescent="0.2">
      <c r="A22615" s="135" t="s">
        <v>362</v>
      </c>
      <c r="B22615" s="112"/>
      <c r="C22615" s="136">
        <v>0</v>
      </c>
      <c r="D22615" s="141" t="s">
        <v>14501</v>
      </c>
      <c r="E22615" s="136">
        <v>4.0000000000000001E-3</v>
      </c>
      <c r="F22615" s="136">
        <v>6.3E-2</v>
      </c>
      <c r="G22615" s="136">
        <v>0.46200000000000002</v>
      </c>
      <c r="H22615" s="136">
        <v>8.9999999999999993E-3</v>
      </c>
      <c r="I22615" s="136">
        <v>-8.9999999999999993E-3</v>
      </c>
      <c r="J22615" s="136">
        <v>0.11</v>
      </c>
      <c r="K22615" s="136">
        <v>8.9999999999999993E-3</v>
      </c>
      <c r="L22615" s="137">
        <v>0.56938999999999995</v>
      </c>
      <c r="M22615" s="136">
        <v>3.6999999999999998E-2</v>
      </c>
      <c r="N22615" s="136">
        <v>1E-3</v>
      </c>
      <c r="O22615" s="136">
        <v>3.0000000000000001E-3</v>
      </c>
      <c r="P22615" s="136">
        <v>0.13800000000000001</v>
      </c>
      <c r="Q22615" s="136">
        <v>1.6279999999999999</v>
      </c>
      <c r="R22615" s="136">
        <v>2E-3</v>
      </c>
      <c r="S22615" s="136">
        <v>3.6999999999999998E-2</v>
      </c>
    </row>
    <row r="22616" spans="1:19" ht="11.25" thickBot="1" x14ac:dyDescent="0.2">
      <c r="A22616" s="112"/>
    </row>
    <row r="22617" spans="1:19" ht="11.25" thickBot="1" x14ac:dyDescent="0.2">
      <c r="A22617" s="138" t="s">
        <v>364</v>
      </c>
      <c r="B22617" s="112"/>
      <c r="C22617" s="136">
        <v>0</v>
      </c>
      <c r="D22617" s="141" t="s">
        <v>14501</v>
      </c>
      <c r="E22617" s="136">
        <v>0</v>
      </c>
      <c r="F22617" s="136">
        <v>0</v>
      </c>
      <c r="G22617" s="136">
        <v>0</v>
      </c>
      <c r="H22617" s="136">
        <v>0</v>
      </c>
      <c r="I22617" s="136">
        <v>0</v>
      </c>
      <c r="J22617" s="136">
        <v>0</v>
      </c>
      <c r="K22617" s="136">
        <v>0</v>
      </c>
      <c r="L22617" s="140" t="s">
        <v>3713</v>
      </c>
      <c r="M22617" s="136">
        <v>0</v>
      </c>
      <c r="N22617" s="136">
        <v>0</v>
      </c>
      <c r="O22617" s="136">
        <v>0</v>
      </c>
      <c r="P22617" s="136">
        <v>0</v>
      </c>
      <c r="Q22617" s="136">
        <v>0</v>
      </c>
      <c r="R22617" s="136">
        <v>0</v>
      </c>
      <c r="S22617" s="136">
        <v>0</v>
      </c>
    </row>
    <row r="22618" spans="1:19" ht="11.25" thickBot="1" x14ac:dyDescent="0.2">
      <c r="A22618" s="112"/>
    </row>
    <row r="22619" spans="1:19" ht="11.25" thickBot="1" x14ac:dyDescent="0.2">
      <c r="A22619" s="139" t="s">
        <v>366</v>
      </c>
      <c r="B22619" s="112"/>
      <c r="C22619" s="136">
        <v>0</v>
      </c>
      <c r="D22619" s="141" t="s">
        <v>14501</v>
      </c>
      <c r="E22619" s="136">
        <v>0</v>
      </c>
      <c r="F22619" s="136">
        <v>0</v>
      </c>
      <c r="G22619" s="136">
        <v>0</v>
      </c>
      <c r="H22619" s="136">
        <v>0</v>
      </c>
      <c r="I22619" s="136">
        <v>0</v>
      </c>
      <c r="J22619" s="136">
        <v>0</v>
      </c>
      <c r="K22619" s="136">
        <v>0</v>
      </c>
      <c r="L22619" s="140" t="s">
        <v>3713</v>
      </c>
      <c r="M22619" s="136">
        <v>0</v>
      </c>
      <c r="N22619" s="136">
        <v>0</v>
      </c>
      <c r="O22619" s="136">
        <v>0</v>
      </c>
      <c r="P22619" s="136">
        <v>0</v>
      </c>
      <c r="Q22619" s="136">
        <v>0</v>
      </c>
      <c r="R22619" s="136">
        <v>0</v>
      </c>
      <c r="S22619" s="136">
        <v>0</v>
      </c>
    </row>
    <row r="22620" spans="1:19" ht="11.25" thickBot="1" x14ac:dyDescent="0.2">
      <c r="A22620" s="112"/>
    </row>
    <row r="22621" spans="1:19" ht="11.25" thickBot="1" x14ac:dyDescent="0.2">
      <c r="A22621" s="106" t="s">
        <v>357</v>
      </c>
      <c r="B22621" s="106" t="s">
        <v>358</v>
      </c>
      <c r="C22621" s="146" t="s">
        <v>16</v>
      </c>
      <c r="D22621" s="146" t="s">
        <v>14502</v>
      </c>
      <c r="E22621" s="146" t="s">
        <v>14503</v>
      </c>
      <c r="F22621" s="146" t="s">
        <v>20</v>
      </c>
      <c r="G22621" s="146" t="s">
        <v>21</v>
      </c>
      <c r="H22621" s="146" t="s">
        <v>22</v>
      </c>
      <c r="I22621" s="146" t="s">
        <v>23</v>
      </c>
      <c r="J22621" s="146" t="s">
        <v>24</v>
      </c>
      <c r="K22621" s="146" t="s">
        <v>26</v>
      </c>
      <c r="L22621" s="146" t="s">
        <v>14504</v>
      </c>
      <c r="M22621" s="146" t="s">
        <v>27</v>
      </c>
      <c r="N22621" s="146" t="s">
        <v>28</v>
      </c>
      <c r="O22621" s="146" t="s">
        <v>29</v>
      </c>
      <c r="P22621" s="146" t="s">
        <v>30</v>
      </c>
      <c r="Q22621" s="146" t="s">
        <v>14505</v>
      </c>
      <c r="R22621" s="146" t="s">
        <v>32</v>
      </c>
      <c r="S22621" s="146" t="s">
        <v>33</v>
      </c>
    </row>
    <row r="22622" spans="1:19" ht="11.25" thickBot="1" x14ac:dyDescent="0.2">
      <c r="A22622" s="112"/>
      <c r="B22622" s="112"/>
      <c r="C22622" s="146" t="s">
        <v>111</v>
      </c>
      <c r="D22622" s="146" t="s">
        <v>111</v>
      </c>
      <c r="E22622" s="146" t="s">
        <v>111</v>
      </c>
      <c r="F22622" s="146" t="s">
        <v>111</v>
      </c>
      <c r="G22622" s="146" t="s">
        <v>111</v>
      </c>
      <c r="H22622" s="146" t="s">
        <v>111</v>
      </c>
      <c r="I22622" s="146" t="s">
        <v>111</v>
      </c>
      <c r="J22622" s="146" t="s">
        <v>111</v>
      </c>
      <c r="K22622" s="146" t="s">
        <v>111</v>
      </c>
      <c r="L22622" s="146" t="s">
        <v>111</v>
      </c>
      <c r="M22622" s="146" t="s">
        <v>111</v>
      </c>
      <c r="N22622" s="146" t="s">
        <v>111</v>
      </c>
      <c r="O22622" s="146" t="s">
        <v>111</v>
      </c>
      <c r="P22622" s="146" t="s">
        <v>111</v>
      </c>
      <c r="Q22622" s="146" t="s">
        <v>111</v>
      </c>
      <c r="R22622" s="146" t="s">
        <v>111</v>
      </c>
      <c r="S22622" s="146" t="s">
        <v>111</v>
      </c>
    </row>
    <row r="22623" spans="1:19" ht="11.25" thickBot="1" x14ac:dyDescent="0.2">
      <c r="A22623" s="107">
        <v>1</v>
      </c>
      <c r="B22623" s="132">
        <v>0.66497685185185185</v>
      </c>
      <c r="C22623" s="108">
        <v>0.46600000000000003</v>
      </c>
      <c r="D22623" s="108">
        <v>0.13500000000000001</v>
      </c>
      <c r="E22623" s="141" t="s">
        <v>14500</v>
      </c>
      <c r="F22623" s="133">
        <v>0.56416999999999995</v>
      </c>
      <c r="G22623" s="108">
        <v>3.3000000000000002E-2</v>
      </c>
      <c r="H22623" s="141" t="s">
        <v>14513</v>
      </c>
      <c r="I22623" s="108">
        <v>0.05</v>
      </c>
      <c r="J22623" s="108">
        <v>0.70099999999999996</v>
      </c>
      <c r="K22623" s="133">
        <v>0.54578000000000004</v>
      </c>
      <c r="L22623" s="108">
        <v>8.9999999999999993E-3</v>
      </c>
      <c r="M22623" s="108">
        <v>1E-3</v>
      </c>
      <c r="N22623" s="108">
        <v>4.1000000000000002E-2</v>
      </c>
      <c r="O22623" s="141" t="s">
        <v>14500</v>
      </c>
      <c r="P22623" s="141" t="s">
        <v>14500</v>
      </c>
      <c r="Q22623" s="108">
        <v>-1.4E-2</v>
      </c>
      <c r="R22623" s="108">
        <v>0</v>
      </c>
      <c r="S22623" s="141" t="s">
        <v>14500</v>
      </c>
    </row>
    <row r="22624" spans="1:19" ht="11.25" thickBot="1" x14ac:dyDescent="0.2">
      <c r="A22624" s="112"/>
    </row>
    <row r="22625" spans="1:19" ht="11.25" thickBot="1" x14ac:dyDescent="0.2">
      <c r="A22625" s="135" t="s">
        <v>362</v>
      </c>
      <c r="B22625" s="112"/>
      <c r="C22625" s="136">
        <v>0.46600000000000003</v>
      </c>
      <c r="D22625" s="136">
        <v>0.13500000000000001</v>
      </c>
      <c r="E22625" s="141" t="s">
        <v>14501</v>
      </c>
      <c r="F22625" s="137">
        <v>0.56416999999999995</v>
      </c>
      <c r="G22625" s="136">
        <v>3.3000000000000002E-2</v>
      </c>
      <c r="H22625" s="141" t="s">
        <v>14515</v>
      </c>
      <c r="I22625" s="136">
        <v>0.05</v>
      </c>
      <c r="J22625" s="136">
        <v>0.70099999999999996</v>
      </c>
      <c r="K22625" s="137">
        <v>0.54578000000000004</v>
      </c>
      <c r="L22625" s="136">
        <v>8.9999999999999993E-3</v>
      </c>
      <c r="M22625" s="136">
        <v>1E-3</v>
      </c>
      <c r="N22625" s="136">
        <v>4.1000000000000002E-2</v>
      </c>
      <c r="O22625" s="141" t="s">
        <v>14501</v>
      </c>
      <c r="P22625" s="141" t="s">
        <v>14501</v>
      </c>
      <c r="Q22625" s="136">
        <v>-1.4E-2</v>
      </c>
      <c r="R22625" s="136">
        <v>0</v>
      </c>
      <c r="S22625" s="141" t="s">
        <v>14501</v>
      </c>
    </row>
    <row r="22626" spans="1:19" ht="11.25" thickBot="1" x14ac:dyDescent="0.2">
      <c r="A22626" s="112"/>
    </row>
    <row r="22627" spans="1:19" ht="11.25" thickBot="1" x14ac:dyDescent="0.2">
      <c r="A22627" s="138" t="s">
        <v>364</v>
      </c>
      <c r="B22627" s="112"/>
      <c r="C22627" s="136">
        <v>0</v>
      </c>
      <c r="D22627" s="136">
        <v>0</v>
      </c>
      <c r="E22627" s="141" t="s">
        <v>14501</v>
      </c>
      <c r="F22627" s="140" t="s">
        <v>3713</v>
      </c>
      <c r="G22627" s="136">
        <v>0</v>
      </c>
      <c r="H22627" s="141" t="s">
        <v>14501</v>
      </c>
      <c r="I22627" s="136">
        <v>0</v>
      </c>
      <c r="J22627" s="136">
        <v>0</v>
      </c>
      <c r="K22627" s="140" t="s">
        <v>3713</v>
      </c>
      <c r="L22627" s="136">
        <v>0</v>
      </c>
      <c r="M22627" s="136">
        <v>0</v>
      </c>
      <c r="N22627" s="136">
        <v>0</v>
      </c>
      <c r="O22627" s="141" t="s">
        <v>14501</v>
      </c>
      <c r="P22627" s="141" t="s">
        <v>14501</v>
      </c>
      <c r="Q22627" s="136">
        <v>0</v>
      </c>
      <c r="R22627" s="136">
        <v>0</v>
      </c>
      <c r="S22627" s="141" t="s">
        <v>14501</v>
      </c>
    </row>
    <row r="22628" spans="1:19" ht="11.25" thickBot="1" x14ac:dyDescent="0.2">
      <c r="A22628" s="112"/>
    </row>
    <row r="22629" spans="1:19" ht="11.25" thickBot="1" x14ac:dyDescent="0.2">
      <c r="A22629" s="139" t="s">
        <v>366</v>
      </c>
      <c r="B22629" s="112"/>
      <c r="C22629" s="136">
        <v>0</v>
      </c>
      <c r="D22629" s="136">
        <v>0</v>
      </c>
      <c r="E22629" s="141" t="s">
        <v>14501</v>
      </c>
      <c r="F22629" s="140" t="s">
        <v>3713</v>
      </c>
      <c r="G22629" s="136">
        <v>0</v>
      </c>
      <c r="H22629" s="141" t="s">
        <v>14501</v>
      </c>
      <c r="I22629" s="136">
        <v>0</v>
      </c>
      <c r="J22629" s="136">
        <v>0</v>
      </c>
      <c r="K22629" s="140" t="s">
        <v>3713</v>
      </c>
      <c r="L22629" s="136">
        <v>0</v>
      </c>
      <c r="M22629" s="136">
        <v>0</v>
      </c>
      <c r="N22629" s="136">
        <v>0</v>
      </c>
      <c r="O22629" s="141" t="s">
        <v>14501</v>
      </c>
      <c r="P22629" s="141" t="s">
        <v>14501</v>
      </c>
      <c r="Q22629" s="136">
        <v>0</v>
      </c>
      <c r="R22629" s="136">
        <v>0</v>
      </c>
      <c r="S22629" s="141" t="s">
        <v>14501</v>
      </c>
    </row>
    <row r="22630" spans="1:19" ht="11.25" thickBot="1" x14ac:dyDescent="0.2">
      <c r="A22630" s="112"/>
    </row>
    <row r="22631" spans="1:19" ht="11.25" thickBot="1" x14ac:dyDescent="0.2">
      <c r="A22631" s="106" t="s">
        <v>357</v>
      </c>
      <c r="B22631" s="106" t="s">
        <v>358</v>
      </c>
      <c r="C22631" s="146" t="s">
        <v>35</v>
      </c>
      <c r="D22631" s="146" t="s">
        <v>36</v>
      </c>
      <c r="E22631" s="146" t="s">
        <v>14506</v>
      </c>
      <c r="F22631" s="146" t="s">
        <v>38</v>
      </c>
      <c r="G22631" s="146" t="s">
        <v>39</v>
      </c>
      <c r="H22631" s="146" t="s">
        <v>41</v>
      </c>
      <c r="I22631" s="146" t="s">
        <v>42</v>
      </c>
      <c r="J22631" s="146" t="s">
        <v>43</v>
      </c>
      <c r="K22631" s="146" t="s">
        <v>44</v>
      </c>
      <c r="L22631" s="146" t="s">
        <v>45</v>
      </c>
      <c r="M22631" s="146" t="s">
        <v>46</v>
      </c>
      <c r="N22631" s="146" t="s">
        <v>47</v>
      </c>
      <c r="O22631" s="146" t="s">
        <v>48</v>
      </c>
      <c r="P22631" s="146" t="s">
        <v>49</v>
      </c>
      <c r="Q22631" s="146" t="s">
        <v>50</v>
      </c>
      <c r="R22631" s="146" t="s">
        <v>51</v>
      </c>
      <c r="S22631" s="146" t="s">
        <v>52</v>
      </c>
    </row>
    <row r="22632" spans="1:19" ht="11.25" thickBot="1" x14ac:dyDescent="0.2">
      <c r="A22632" s="112"/>
      <c r="B22632" s="112"/>
      <c r="C22632" s="146" t="s">
        <v>111</v>
      </c>
      <c r="D22632" s="146" t="s">
        <v>111</v>
      </c>
      <c r="E22632" s="146" t="s">
        <v>111</v>
      </c>
      <c r="F22632" s="146" t="s">
        <v>111</v>
      </c>
      <c r="G22632" s="146" t="s">
        <v>111</v>
      </c>
      <c r="H22632" s="146" t="s">
        <v>111</v>
      </c>
      <c r="I22632" s="146" t="s">
        <v>111</v>
      </c>
      <c r="J22632" s="146" t="s">
        <v>111</v>
      </c>
      <c r="K22632" s="146" t="s">
        <v>111</v>
      </c>
      <c r="L22632" s="146" t="s">
        <v>111</v>
      </c>
      <c r="M22632" s="146" t="s">
        <v>111</v>
      </c>
      <c r="N22632" s="146" t="s">
        <v>111</v>
      </c>
      <c r="O22632" s="146" t="s">
        <v>111</v>
      </c>
      <c r="P22632" s="146" t="s">
        <v>111</v>
      </c>
      <c r="Q22632" s="146" t="s">
        <v>111</v>
      </c>
      <c r="R22632" s="146" t="s">
        <v>111</v>
      </c>
      <c r="S22632" s="146" t="s">
        <v>111</v>
      </c>
    </row>
    <row r="22633" spans="1:19" ht="11.25" thickBot="1" x14ac:dyDescent="0.2">
      <c r="A22633" s="107">
        <v>1</v>
      </c>
      <c r="B22633" s="132">
        <v>0.66497685185185185</v>
      </c>
      <c r="C22633" s="133">
        <v>0.47092000000000001</v>
      </c>
      <c r="D22633" s="108">
        <v>2.1000000000000001E-2</v>
      </c>
      <c r="E22633" s="108">
        <v>3.0000000000000001E-3</v>
      </c>
      <c r="F22633" s="141" t="s">
        <v>14500</v>
      </c>
      <c r="G22633" s="108">
        <v>3.0000000000000001E-3</v>
      </c>
      <c r="H22633" s="108">
        <v>1.206</v>
      </c>
      <c r="I22633" s="108">
        <v>3.5999999999999997E-2</v>
      </c>
      <c r="J22633" s="108">
        <v>8.3000000000000004E-2</v>
      </c>
      <c r="K22633" s="108">
        <v>8.9999999999999993E-3</v>
      </c>
      <c r="L22633" s="108">
        <v>3.9E-2</v>
      </c>
      <c r="M22633" s="108">
        <v>1.2E-2</v>
      </c>
      <c r="N22633" s="141" t="s">
        <v>14500</v>
      </c>
      <c r="O22633" s="108">
        <v>3.4000000000000002E-2</v>
      </c>
      <c r="P22633" s="108">
        <v>2E-3</v>
      </c>
      <c r="Q22633" s="108">
        <v>6.0000000000000001E-3</v>
      </c>
      <c r="R22633" s="108">
        <v>1E-3</v>
      </c>
      <c r="S22633" s="108">
        <v>5.0000000000000001E-3</v>
      </c>
    </row>
    <row r="22634" spans="1:19" ht="11.25" thickBot="1" x14ac:dyDescent="0.2">
      <c r="A22634" s="112"/>
    </row>
    <row r="22635" spans="1:19" ht="11.25" thickBot="1" x14ac:dyDescent="0.2">
      <c r="A22635" s="135" t="s">
        <v>362</v>
      </c>
      <c r="B22635" s="112"/>
      <c r="C22635" s="137">
        <v>0.47092000000000001</v>
      </c>
      <c r="D22635" s="136">
        <v>2.1000000000000001E-2</v>
      </c>
      <c r="E22635" s="136">
        <v>3.0000000000000001E-3</v>
      </c>
      <c r="F22635" s="141" t="s">
        <v>14501</v>
      </c>
      <c r="G22635" s="136">
        <v>3.0000000000000001E-3</v>
      </c>
      <c r="H22635" s="136">
        <v>1.206</v>
      </c>
      <c r="I22635" s="136">
        <v>3.5999999999999997E-2</v>
      </c>
      <c r="J22635" s="136">
        <v>8.3000000000000004E-2</v>
      </c>
      <c r="K22635" s="136">
        <v>8.9999999999999993E-3</v>
      </c>
      <c r="L22635" s="136">
        <v>3.9E-2</v>
      </c>
      <c r="M22635" s="136">
        <v>1.2E-2</v>
      </c>
      <c r="N22635" s="141" t="s">
        <v>14501</v>
      </c>
      <c r="O22635" s="136">
        <v>3.4000000000000002E-2</v>
      </c>
      <c r="P22635" s="136">
        <v>2E-3</v>
      </c>
      <c r="Q22635" s="136">
        <v>6.0000000000000001E-3</v>
      </c>
      <c r="R22635" s="136">
        <v>1E-3</v>
      </c>
      <c r="S22635" s="136">
        <v>5.0000000000000001E-3</v>
      </c>
    </row>
    <row r="22636" spans="1:19" ht="11.25" thickBot="1" x14ac:dyDescent="0.2">
      <c r="A22636" s="112"/>
    </row>
    <row r="22637" spans="1:19" ht="11.25" thickBot="1" x14ac:dyDescent="0.2">
      <c r="A22637" s="138" t="s">
        <v>364</v>
      </c>
      <c r="B22637" s="112"/>
      <c r="C22637" s="140" t="s">
        <v>3713</v>
      </c>
      <c r="D22637" s="136">
        <v>0</v>
      </c>
      <c r="E22637" s="136">
        <v>0</v>
      </c>
      <c r="F22637" s="141" t="s">
        <v>14501</v>
      </c>
      <c r="G22637" s="136">
        <v>0</v>
      </c>
      <c r="H22637" s="136">
        <v>0</v>
      </c>
      <c r="I22637" s="136">
        <v>0</v>
      </c>
      <c r="J22637" s="136">
        <v>0</v>
      </c>
      <c r="K22637" s="136">
        <v>0</v>
      </c>
      <c r="L22637" s="136">
        <v>0</v>
      </c>
      <c r="M22637" s="136">
        <v>0</v>
      </c>
      <c r="N22637" s="141" t="s">
        <v>14501</v>
      </c>
      <c r="O22637" s="136">
        <v>0</v>
      </c>
      <c r="P22637" s="136">
        <v>0</v>
      </c>
      <c r="Q22637" s="136">
        <v>0</v>
      </c>
      <c r="R22637" s="136">
        <v>0</v>
      </c>
      <c r="S22637" s="136">
        <v>0</v>
      </c>
    </row>
    <row r="22638" spans="1:19" ht="11.25" thickBot="1" x14ac:dyDescent="0.2">
      <c r="A22638" s="112"/>
    </row>
    <row r="22639" spans="1:19" ht="11.25" thickBot="1" x14ac:dyDescent="0.2">
      <c r="A22639" s="139" t="s">
        <v>366</v>
      </c>
      <c r="B22639" s="112"/>
      <c r="C22639" s="140" t="s">
        <v>3713</v>
      </c>
      <c r="D22639" s="136">
        <v>0</v>
      </c>
      <c r="E22639" s="136">
        <v>0</v>
      </c>
      <c r="F22639" s="141" t="s">
        <v>14501</v>
      </c>
      <c r="G22639" s="136">
        <v>0</v>
      </c>
      <c r="H22639" s="136">
        <v>0</v>
      </c>
      <c r="I22639" s="136">
        <v>0</v>
      </c>
      <c r="J22639" s="136">
        <v>0</v>
      </c>
      <c r="K22639" s="136">
        <v>0</v>
      </c>
      <c r="L22639" s="136">
        <v>0</v>
      </c>
      <c r="M22639" s="136">
        <v>0</v>
      </c>
      <c r="N22639" s="141" t="s">
        <v>14501</v>
      </c>
      <c r="O22639" s="136">
        <v>0</v>
      </c>
      <c r="P22639" s="136">
        <v>0</v>
      </c>
      <c r="Q22639" s="136">
        <v>0</v>
      </c>
      <c r="R22639" s="136">
        <v>0</v>
      </c>
      <c r="S22639" s="136">
        <v>0</v>
      </c>
    </row>
    <row r="22640" spans="1:19" ht="11.25" thickBot="1" x14ac:dyDescent="0.2">
      <c r="A22640" s="112"/>
    </row>
    <row r="22641" spans="1:19" ht="11.25" thickBot="1" x14ac:dyDescent="0.2">
      <c r="A22641" s="106" t="s">
        <v>357</v>
      </c>
      <c r="B22641" s="106" t="s">
        <v>358</v>
      </c>
      <c r="C22641" s="146" t="s">
        <v>53</v>
      </c>
      <c r="D22641" s="146" t="s">
        <v>54</v>
      </c>
      <c r="E22641" s="146" t="s">
        <v>55</v>
      </c>
      <c r="F22641" s="146" t="s">
        <v>56</v>
      </c>
      <c r="G22641" s="146" t="s">
        <v>14507</v>
      </c>
      <c r="H22641" s="146" t="s">
        <v>57</v>
      </c>
      <c r="I22641" s="146" t="s">
        <v>59</v>
      </c>
      <c r="J22641" s="146" t="s">
        <v>14508</v>
      </c>
      <c r="K22641" s="146" t="s">
        <v>60</v>
      </c>
      <c r="L22641" s="146" t="s">
        <v>61</v>
      </c>
      <c r="M22641" s="146" t="s">
        <v>62</v>
      </c>
      <c r="N22641" s="146" t="s">
        <v>14509</v>
      </c>
      <c r="O22641" s="146" t="s">
        <v>63</v>
      </c>
      <c r="P22641" s="146" t="s">
        <v>64</v>
      </c>
      <c r="Q22641" s="146" t="s">
        <v>66</v>
      </c>
      <c r="R22641" s="146" t="s">
        <v>14510</v>
      </c>
      <c r="S22641" s="146" t="s">
        <v>67</v>
      </c>
    </row>
    <row r="22642" spans="1:19" ht="11.25" thickBot="1" x14ac:dyDescent="0.2">
      <c r="A22642" s="112"/>
      <c r="B22642" s="112"/>
      <c r="C22642" s="146" t="s">
        <v>111</v>
      </c>
      <c r="D22642" s="146" t="s">
        <v>111</v>
      </c>
      <c r="E22642" s="146" t="s">
        <v>111</v>
      </c>
      <c r="F22642" s="146" t="s">
        <v>111</v>
      </c>
      <c r="G22642" s="146" t="s">
        <v>111</v>
      </c>
      <c r="H22642" s="146" t="s">
        <v>111</v>
      </c>
      <c r="I22642" s="146" t="s">
        <v>111</v>
      </c>
      <c r="J22642" s="146" t="s">
        <v>111</v>
      </c>
      <c r="K22642" s="146" t="s">
        <v>111</v>
      </c>
      <c r="L22642" s="146" t="s">
        <v>111</v>
      </c>
      <c r="M22642" s="146" t="s">
        <v>111</v>
      </c>
      <c r="N22642" s="146" t="s">
        <v>111</v>
      </c>
      <c r="O22642" s="146" t="s">
        <v>111</v>
      </c>
      <c r="P22642" s="146" t="s">
        <v>111</v>
      </c>
      <c r="Q22642" s="146" t="s">
        <v>111</v>
      </c>
      <c r="R22642" s="146" t="s">
        <v>111</v>
      </c>
      <c r="S22642" s="146" t="s">
        <v>111</v>
      </c>
    </row>
    <row r="22643" spans="1:19" ht="11.25" thickBot="1" x14ac:dyDescent="0.2">
      <c r="A22643" s="107">
        <v>1</v>
      </c>
      <c r="B22643" s="132">
        <v>0.66497685185185185</v>
      </c>
      <c r="C22643" s="141" t="s">
        <v>14500</v>
      </c>
      <c r="D22643" s="108">
        <v>4.0000000000000001E-3</v>
      </c>
      <c r="E22643" s="141" t="s">
        <v>14500</v>
      </c>
      <c r="F22643" s="141" t="s">
        <v>14500</v>
      </c>
      <c r="G22643" s="141" t="s">
        <v>14500</v>
      </c>
      <c r="H22643" s="108">
        <v>2.9000000000000001E-2</v>
      </c>
      <c r="I22643" s="108">
        <v>5.1999999999999998E-2</v>
      </c>
      <c r="J22643" s="141" t="s">
        <v>14518</v>
      </c>
      <c r="K22643" s="141" t="s">
        <v>14500</v>
      </c>
      <c r="L22643" s="141" t="s">
        <v>14500</v>
      </c>
      <c r="M22643" s="108">
        <v>1.4E-2</v>
      </c>
      <c r="N22643" s="141" t="s">
        <v>14519</v>
      </c>
      <c r="O22643" s="108">
        <v>2E-3</v>
      </c>
      <c r="P22643" s="108">
        <v>0.192</v>
      </c>
      <c r="Q22643" s="133">
        <v>0.38285999999999998</v>
      </c>
      <c r="R22643" s="141" t="s">
        <v>14500</v>
      </c>
      <c r="S22643" s="108">
        <v>3.5000000000000003E-2</v>
      </c>
    </row>
    <row r="22644" spans="1:19" ht="11.25" thickBot="1" x14ac:dyDescent="0.2">
      <c r="A22644" s="112"/>
    </row>
    <row r="22645" spans="1:19" ht="11.25" thickBot="1" x14ac:dyDescent="0.2">
      <c r="A22645" s="135" t="s">
        <v>362</v>
      </c>
      <c r="B22645" s="112"/>
      <c r="C22645" s="141" t="s">
        <v>14501</v>
      </c>
      <c r="D22645" s="136">
        <v>4.0000000000000001E-3</v>
      </c>
      <c r="E22645" s="141" t="s">
        <v>14501</v>
      </c>
      <c r="F22645" s="141" t="s">
        <v>14501</v>
      </c>
      <c r="G22645" s="141" t="s">
        <v>14501</v>
      </c>
      <c r="H22645" s="136">
        <v>2.9000000000000001E-2</v>
      </c>
      <c r="I22645" s="136">
        <v>5.1999999999999998E-2</v>
      </c>
      <c r="J22645" s="141" t="s">
        <v>14520</v>
      </c>
      <c r="K22645" s="141" t="s">
        <v>14501</v>
      </c>
      <c r="L22645" s="141" t="s">
        <v>14501</v>
      </c>
      <c r="M22645" s="136">
        <v>1.4E-2</v>
      </c>
      <c r="N22645" s="141" t="s">
        <v>14521</v>
      </c>
      <c r="O22645" s="136">
        <v>2E-3</v>
      </c>
      <c r="P22645" s="136">
        <v>0.192</v>
      </c>
      <c r="Q22645" s="137">
        <v>0.38285999999999998</v>
      </c>
      <c r="R22645" s="141" t="s">
        <v>14501</v>
      </c>
      <c r="S22645" s="136">
        <v>3.5000000000000003E-2</v>
      </c>
    </row>
    <row r="22646" spans="1:19" ht="11.25" thickBot="1" x14ac:dyDescent="0.2">
      <c r="A22646" s="112"/>
    </row>
    <row r="22647" spans="1:19" ht="11.25" thickBot="1" x14ac:dyDescent="0.2">
      <c r="A22647" s="138" t="s">
        <v>364</v>
      </c>
      <c r="B22647" s="112"/>
      <c r="C22647" s="141" t="s">
        <v>14501</v>
      </c>
      <c r="D22647" s="136">
        <v>0</v>
      </c>
      <c r="E22647" s="141" t="s">
        <v>14501</v>
      </c>
      <c r="F22647" s="141" t="s">
        <v>14501</v>
      </c>
      <c r="G22647" s="141" t="s">
        <v>14501</v>
      </c>
      <c r="H22647" s="136">
        <v>0</v>
      </c>
      <c r="I22647" s="136">
        <v>0</v>
      </c>
      <c r="J22647" s="141" t="s">
        <v>14501</v>
      </c>
      <c r="K22647" s="141" t="s">
        <v>14501</v>
      </c>
      <c r="L22647" s="141" t="s">
        <v>14501</v>
      </c>
      <c r="M22647" s="136">
        <v>0</v>
      </c>
      <c r="N22647" s="141" t="s">
        <v>14501</v>
      </c>
      <c r="O22647" s="136">
        <v>0</v>
      </c>
      <c r="P22647" s="136">
        <v>0</v>
      </c>
      <c r="Q22647" s="140" t="s">
        <v>3713</v>
      </c>
      <c r="R22647" s="141" t="s">
        <v>14501</v>
      </c>
      <c r="S22647" s="136">
        <v>0</v>
      </c>
    </row>
    <row r="22648" spans="1:19" ht="11.25" thickBot="1" x14ac:dyDescent="0.2">
      <c r="A22648" s="112"/>
    </row>
    <row r="22649" spans="1:19" ht="11.25" thickBot="1" x14ac:dyDescent="0.2">
      <c r="A22649" s="139" t="s">
        <v>366</v>
      </c>
      <c r="B22649" s="112"/>
      <c r="C22649" s="141" t="s">
        <v>14501</v>
      </c>
      <c r="D22649" s="136">
        <v>0</v>
      </c>
      <c r="E22649" s="141" t="s">
        <v>14501</v>
      </c>
      <c r="F22649" s="141" t="s">
        <v>14501</v>
      </c>
      <c r="G22649" s="141" t="s">
        <v>14501</v>
      </c>
      <c r="H22649" s="136">
        <v>0</v>
      </c>
      <c r="I22649" s="136">
        <v>0</v>
      </c>
      <c r="J22649" s="141" t="s">
        <v>14501</v>
      </c>
      <c r="K22649" s="141" t="s">
        <v>14501</v>
      </c>
      <c r="L22649" s="141" t="s">
        <v>14501</v>
      </c>
      <c r="M22649" s="136">
        <v>0</v>
      </c>
      <c r="N22649" s="141" t="s">
        <v>14501</v>
      </c>
      <c r="O22649" s="136">
        <v>0</v>
      </c>
      <c r="P22649" s="136">
        <v>0</v>
      </c>
      <c r="Q22649" s="140" t="s">
        <v>3713</v>
      </c>
      <c r="R22649" s="141" t="s">
        <v>14501</v>
      </c>
      <c r="S22649" s="136">
        <v>0</v>
      </c>
    </row>
    <row r="22650" spans="1:19" ht="11.25" thickBot="1" x14ac:dyDescent="0.2">
      <c r="A22650" s="112"/>
    </row>
    <row r="22651" spans="1:19" ht="11.25" thickBot="1" x14ac:dyDescent="0.2">
      <c r="A22651" s="106" t="s">
        <v>357</v>
      </c>
      <c r="B22651" s="106" t="s">
        <v>358</v>
      </c>
      <c r="C22651" s="146" t="s">
        <v>68</v>
      </c>
      <c r="D22651" s="146" t="s">
        <v>14511</v>
      </c>
    </row>
    <row r="22652" spans="1:19" ht="11.25" thickBot="1" x14ac:dyDescent="0.2">
      <c r="A22652" s="112"/>
      <c r="B22652" s="112"/>
      <c r="C22652" s="146" t="s">
        <v>111</v>
      </c>
      <c r="D22652" s="146" t="s">
        <v>111</v>
      </c>
    </row>
    <row r="22653" spans="1:19" ht="11.25" thickBot="1" x14ac:dyDescent="0.2">
      <c r="A22653" s="107">
        <v>1</v>
      </c>
      <c r="B22653" s="132">
        <v>0.66497685185185185</v>
      </c>
      <c r="C22653" s="108">
        <v>6.0000000000000001E-3</v>
      </c>
      <c r="D22653" s="141" t="s">
        <v>14500</v>
      </c>
    </row>
    <row r="22654" spans="1:19" ht="11.25" thickBot="1" x14ac:dyDescent="0.2">
      <c r="A22654" s="112"/>
    </row>
    <row r="22655" spans="1:19" ht="11.25" thickBot="1" x14ac:dyDescent="0.2">
      <c r="A22655" s="135" t="s">
        <v>362</v>
      </c>
      <c r="B22655" s="112"/>
      <c r="C22655" s="136">
        <v>6.0000000000000001E-3</v>
      </c>
      <c r="D22655" s="141" t="s">
        <v>14501</v>
      </c>
    </row>
    <row r="22656" spans="1:19" ht="11.25" thickBot="1" x14ac:dyDescent="0.2">
      <c r="A22656" s="112"/>
    </row>
    <row r="22657" spans="1:19" ht="11.25" thickBot="1" x14ac:dyDescent="0.2">
      <c r="A22657" s="138" t="s">
        <v>364</v>
      </c>
      <c r="B22657" s="112"/>
      <c r="C22657" s="136">
        <v>0</v>
      </c>
      <c r="D22657" s="141" t="s">
        <v>14501</v>
      </c>
    </row>
    <row r="22658" spans="1:19" ht="11.25" thickBot="1" x14ac:dyDescent="0.2">
      <c r="A22658" s="112"/>
    </row>
    <row r="22659" spans="1:19" ht="11.25" thickBot="1" x14ac:dyDescent="0.2">
      <c r="A22659" s="139" t="s">
        <v>366</v>
      </c>
      <c r="B22659" s="112"/>
      <c r="C22659" s="136">
        <v>0</v>
      </c>
      <c r="D22659" s="141" t="s">
        <v>14501</v>
      </c>
    </row>
    <row r="22660" spans="1:19" ht="10.5" x14ac:dyDescent="0.15">
      <c r="A22660" s="112"/>
    </row>
    <row r="22661" spans="1:19" x14ac:dyDescent="0.15">
      <c r="A22661" s="129"/>
      <c r="B22661" s="86" t="s">
        <v>3381</v>
      </c>
    </row>
    <row r="22662" spans="1:19" ht="9.75" thickBot="1" x14ac:dyDescent="0.2">
      <c r="A22662" s="81" t="s">
        <v>356</v>
      </c>
    </row>
    <row r="22663" spans="1:19" ht="11.25" thickBot="1" x14ac:dyDescent="0.2">
      <c r="A22663" s="106" t="s">
        <v>357</v>
      </c>
      <c r="B22663" s="106" t="s">
        <v>358</v>
      </c>
      <c r="C22663" s="146" t="s">
        <v>14494</v>
      </c>
      <c r="D22663" s="146" t="s">
        <v>14495</v>
      </c>
      <c r="E22663" s="146" t="s">
        <v>14496</v>
      </c>
      <c r="F22663" s="146" t="s">
        <v>0</v>
      </c>
      <c r="G22663" s="146" t="s">
        <v>1</v>
      </c>
      <c r="H22663" s="146" t="s">
        <v>2</v>
      </c>
      <c r="I22663" s="146" t="s">
        <v>14497</v>
      </c>
      <c r="J22663" s="146" t="s">
        <v>3</v>
      </c>
      <c r="K22663" s="146" t="s">
        <v>14498</v>
      </c>
      <c r="L22663" s="146" t="s">
        <v>7</v>
      </c>
      <c r="M22663" s="146" t="s">
        <v>14499</v>
      </c>
      <c r="N22663" s="146" t="s">
        <v>10</v>
      </c>
      <c r="O22663" s="146" t="s">
        <v>11</v>
      </c>
      <c r="P22663" s="146" t="s">
        <v>12</v>
      </c>
      <c r="Q22663" s="146" t="s">
        <v>13</v>
      </c>
      <c r="R22663" s="146" t="s">
        <v>14</v>
      </c>
      <c r="S22663" s="146" t="s">
        <v>15</v>
      </c>
    </row>
    <row r="22664" spans="1:19" ht="11.25" thickBot="1" x14ac:dyDescent="0.2">
      <c r="A22664" s="112"/>
      <c r="B22664" s="112"/>
      <c r="C22664" s="146" t="s">
        <v>111</v>
      </c>
      <c r="D22664" s="146" t="s">
        <v>111</v>
      </c>
      <c r="E22664" s="146" t="s">
        <v>111</v>
      </c>
      <c r="F22664" s="146" t="s">
        <v>111</v>
      </c>
      <c r="G22664" s="146" t="s">
        <v>111</v>
      </c>
      <c r="H22664" s="146" t="s">
        <v>111</v>
      </c>
      <c r="I22664" s="146" t="s">
        <v>111</v>
      </c>
      <c r="J22664" s="146" t="s">
        <v>111</v>
      </c>
      <c r="K22664" s="146" t="s">
        <v>111</v>
      </c>
      <c r="L22664" s="146" t="s">
        <v>111</v>
      </c>
      <c r="M22664" s="146" t="s">
        <v>111</v>
      </c>
      <c r="N22664" s="146" t="s">
        <v>111</v>
      </c>
      <c r="O22664" s="146" t="s">
        <v>111</v>
      </c>
      <c r="P22664" s="146" t="s">
        <v>111</v>
      </c>
      <c r="Q22664" s="146" t="s">
        <v>111</v>
      </c>
      <c r="R22664" s="146" t="s">
        <v>111</v>
      </c>
      <c r="S22664" s="146" t="s">
        <v>111</v>
      </c>
    </row>
    <row r="22665" spans="1:19" ht="11.25" thickBot="1" x14ac:dyDescent="0.2">
      <c r="A22665" s="107">
        <v>1</v>
      </c>
      <c r="B22665" s="132">
        <v>0.67011574074074076</v>
      </c>
      <c r="C22665" s="141" t="s">
        <v>14500</v>
      </c>
      <c r="D22665" s="141" t="s">
        <v>14500</v>
      </c>
      <c r="E22665" s="108">
        <v>2E-3</v>
      </c>
      <c r="F22665" s="108">
        <v>5.3999999999999999E-2</v>
      </c>
      <c r="G22665" s="108">
        <v>0.39600000000000002</v>
      </c>
      <c r="H22665" s="108">
        <v>6.0000000000000001E-3</v>
      </c>
      <c r="I22665" s="108">
        <v>-2.7E-2</v>
      </c>
      <c r="J22665" s="108">
        <v>0.20799999999999999</v>
      </c>
      <c r="K22665" s="108">
        <v>1.113</v>
      </c>
      <c r="L22665" s="133">
        <v>0.61570999999999998</v>
      </c>
      <c r="M22665" s="108">
        <v>2.7E-2</v>
      </c>
      <c r="N22665" s="108">
        <v>3.0000000000000001E-3</v>
      </c>
      <c r="O22665" s="108">
        <v>4.0000000000000001E-3</v>
      </c>
      <c r="P22665" s="108">
        <v>0.108</v>
      </c>
      <c r="Q22665" s="108">
        <v>1.3640000000000001</v>
      </c>
      <c r="R22665" s="108">
        <v>5.0000000000000001E-3</v>
      </c>
      <c r="S22665" s="108">
        <v>4.7E-2</v>
      </c>
    </row>
    <row r="22666" spans="1:19" ht="11.25" thickBot="1" x14ac:dyDescent="0.2">
      <c r="A22666" s="112"/>
    </row>
    <row r="22667" spans="1:19" ht="11.25" thickBot="1" x14ac:dyDescent="0.2">
      <c r="A22667" s="135" t="s">
        <v>362</v>
      </c>
      <c r="B22667" s="112"/>
      <c r="C22667" s="141" t="s">
        <v>14501</v>
      </c>
      <c r="D22667" s="141" t="s">
        <v>14501</v>
      </c>
      <c r="E22667" s="136">
        <v>2E-3</v>
      </c>
      <c r="F22667" s="136">
        <v>5.3999999999999999E-2</v>
      </c>
      <c r="G22667" s="136">
        <v>0.39600000000000002</v>
      </c>
      <c r="H22667" s="136">
        <v>6.0000000000000001E-3</v>
      </c>
      <c r="I22667" s="136">
        <v>-2.7E-2</v>
      </c>
      <c r="J22667" s="136">
        <v>0.20799999999999999</v>
      </c>
      <c r="K22667" s="136">
        <v>1.113</v>
      </c>
      <c r="L22667" s="137">
        <v>0.61570999999999998</v>
      </c>
      <c r="M22667" s="136">
        <v>2.7E-2</v>
      </c>
      <c r="N22667" s="136">
        <v>3.0000000000000001E-3</v>
      </c>
      <c r="O22667" s="136">
        <v>4.0000000000000001E-3</v>
      </c>
      <c r="P22667" s="136">
        <v>0.108</v>
      </c>
      <c r="Q22667" s="136">
        <v>1.3640000000000001</v>
      </c>
      <c r="R22667" s="136">
        <v>5.0000000000000001E-3</v>
      </c>
      <c r="S22667" s="136">
        <v>4.7E-2</v>
      </c>
    </row>
    <row r="22668" spans="1:19" ht="11.25" thickBot="1" x14ac:dyDescent="0.2">
      <c r="A22668" s="112"/>
    </row>
    <row r="22669" spans="1:19" ht="11.25" thickBot="1" x14ac:dyDescent="0.2">
      <c r="A22669" s="138" t="s">
        <v>364</v>
      </c>
      <c r="B22669" s="112"/>
      <c r="C22669" s="141" t="s">
        <v>14501</v>
      </c>
      <c r="D22669" s="141" t="s">
        <v>14501</v>
      </c>
      <c r="E22669" s="136">
        <v>0</v>
      </c>
      <c r="F22669" s="136">
        <v>0</v>
      </c>
      <c r="G22669" s="136">
        <v>0</v>
      </c>
      <c r="H22669" s="136">
        <v>0</v>
      </c>
      <c r="I22669" s="136">
        <v>0</v>
      </c>
      <c r="J22669" s="136">
        <v>0</v>
      </c>
      <c r="K22669" s="136">
        <v>0</v>
      </c>
      <c r="L22669" s="140" t="s">
        <v>3713</v>
      </c>
      <c r="M22669" s="136">
        <v>0</v>
      </c>
      <c r="N22669" s="136">
        <v>0</v>
      </c>
      <c r="O22669" s="136">
        <v>0</v>
      </c>
      <c r="P22669" s="136">
        <v>0</v>
      </c>
      <c r="Q22669" s="136">
        <v>0</v>
      </c>
      <c r="R22669" s="136">
        <v>0</v>
      </c>
      <c r="S22669" s="136">
        <v>0</v>
      </c>
    </row>
    <row r="22670" spans="1:19" ht="11.25" thickBot="1" x14ac:dyDescent="0.2">
      <c r="A22670" s="112"/>
    </row>
    <row r="22671" spans="1:19" ht="11.25" thickBot="1" x14ac:dyDescent="0.2">
      <c r="A22671" s="139" t="s">
        <v>366</v>
      </c>
      <c r="B22671" s="112"/>
      <c r="C22671" s="141" t="s">
        <v>14501</v>
      </c>
      <c r="D22671" s="141" t="s">
        <v>14501</v>
      </c>
      <c r="E22671" s="136">
        <v>0</v>
      </c>
      <c r="F22671" s="136">
        <v>0</v>
      </c>
      <c r="G22671" s="136">
        <v>0</v>
      </c>
      <c r="H22671" s="136">
        <v>0</v>
      </c>
      <c r="I22671" s="136">
        <v>0</v>
      </c>
      <c r="J22671" s="136">
        <v>0</v>
      </c>
      <c r="K22671" s="136">
        <v>0</v>
      </c>
      <c r="L22671" s="140" t="s">
        <v>3713</v>
      </c>
      <c r="M22671" s="136">
        <v>0</v>
      </c>
      <c r="N22671" s="136">
        <v>0</v>
      </c>
      <c r="O22671" s="136">
        <v>0</v>
      </c>
      <c r="P22671" s="136">
        <v>0</v>
      </c>
      <c r="Q22671" s="136">
        <v>0</v>
      </c>
      <c r="R22671" s="136">
        <v>0</v>
      </c>
      <c r="S22671" s="136">
        <v>0</v>
      </c>
    </row>
    <row r="22672" spans="1:19" ht="11.25" thickBot="1" x14ac:dyDescent="0.2">
      <c r="A22672" s="112"/>
    </row>
    <row r="22673" spans="1:19" ht="11.25" thickBot="1" x14ac:dyDescent="0.2">
      <c r="A22673" s="106" t="s">
        <v>357</v>
      </c>
      <c r="B22673" s="106" t="s">
        <v>358</v>
      </c>
      <c r="C22673" s="146" t="s">
        <v>16</v>
      </c>
      <c r="D22673" s="146" t="s">
        <v>14502</v>
      </c>
      <c r="E22673" s="146" t="s">
        <v>14503</v>
      </c>
      <c r="F22673" s="146" t="s">
        <v>20</v>
      </c>
      <c r="G22673" s="146" t="s">
        <v>21</v>
      </c>
      <c r="H22673" s="146" t="s">
        <v>22</v>
      </c>
      <c r="I22673" s="146" t="s">
        <v>23</v>
      </c>
      <c r="J22673" s="146" t="s">
        <v>24</v>
      </c>
      <c r="K22673" s="146" t="s">
        <v>26</v>
      </c>
      <c r="L22673" s="146" t="s">
        <v>14504</v>
      </c>
      <c r="M22673" s="146" t="s">
        <v>27</v>
      </c>
      <c r="N22673" s="146" t="s">
        <v>28</v>
      </c>
      <c r="O22673" s="146" t="s">
        <v>29</v>
      </c>
      <c r="P22673" s="146" t="s">
        <v>30</v>
      </c>
      <c r="Q22673" s="146" t="s">
        <v>14505</v>
      </c>
      <c r="R22673" s="146" t="s">
        <v>32</v>
      </c>
      <c r="S22673" s="146" t="s">
        <v>33</v>
      </c>
    </row>
    <row r="22674" spans="1:19" ht="11.25" thickBot="1" x14ac:dyDescent="0.2">
      <c r="A22674" s="112"/>
      <c r="B22674" s="112"/>
      <c r="C22674" s="146" t="s">
        <v>111</v>
      </c>
      <c r="D22674" s="146" t="s">
        <v>111</v>
      </c>
      <c r="E22674" s="146" t="s">
        <v>111</v>
      </c>
      <c r="F22674" s="146" t="s">
        <v>111</v>
      </c>
      <c r="G22674" s="146" t="s">
        <v>111</v>
      </c>
      <c r="H22674" s="146" t="s">
        <v>111</v>
      </c>
      <c r="I22674" s="146" t="s">
        <v>111</v>
      </c>
      <c r="J22674" s="146" t="s">
        <v>111</v>
      </c>
      <c r="K22674" s="146" t="s">
        <v>111</v>
      </c>
      <c r="L22674" s="146" t="s">
        <v>111</v>
      </c>
      <c r="M22674" s="146" t="s">
        <v>111</v>
      </c>
      <c r="N22674" s="146" t="s">
        <v>111</v>
      </c>
      <c r="O22674" s="146" t="s">
        <v>111</v>
      </c>
      <c r="P22674" s="146" t="s">
        <v>111</v>
      </c>
      <c r="Q22674" s="146" t="s">
        <v>111</v>
      </c>
      <c r="R22674" s="146" t="s">
        <v>111</v>
      </c>
      <c r="S22674" s="146" t="s">
        <v>111</v>
      </c>
    </row>
    <row r="22675" spans="1:19" ht="11.25" thickBot="1" x14ac:dyDescent="0.2">
      <c r="A22675" s="107">
        <v>1</v>
      </c>
      <c r="B22675" s="132">
        <v>0.67011574074074076</v>
      </c>
      <c r="C22675" s="108">
        <v>0.33800000000000002</v>
      </c>
      <c r="D22675" s="108">
        <v>8.2000000000000003E-2</v>
      </c>
      <c r="E22675" s="108">
        <v>1E-3</v>
      </c>
      <c r="F22675" s="133">
        <v>0.51465000000000005</v>
      </c>
      <c r="G22675" s="141" t="s">
        <v>14577</v>
      </c>
      <c r="H22675" s="108">
        <v>0.23599999999999999</v>
      </c>
      <c r="I22675" s="108">
        <v>5.7000000000000002E-2</v>
      </c>
      <c r="J22675" s="108">
        <v>0.86899999999999999</v>
      </c>
      <c r="K22675" s="133">
        <v>0.56203999999999998</v>
      </c>
      <c r="L22675" s="108">
        <v>6.0000000000000001E-3</v>
      </c>
      <c r="M22675" s="108">
        <v>1E-3</v>
      </c>
      <c r="N22675" s="108">
        <v>0.02</v>
      </c>
      <c r="O22675" s="141" t="s">
        <v>14500</v>
      </c>
      <c r="P22675" s="141" t="s">
        <v>14500</v>
      </c>
      <c r="Q22675" s="141" t="s">
        <v>14578</v>
      </c>
      <c r="R22675" s="108">
        <v>3.0000000000000001E-3</v>
      </c>
      <c r="S22675" s="108">
        <v>1.4E-2</v>
      </c>
    </row>
    <row r="22676" spans="1:19" ht="11.25" thickBot="1" x14ac:dyDescent="0.2">
      <c r="A22676" s="112"/>
    </row>
    <row r="22677" spans="1:19" ht="11.25" thickBot="1" x14ac:dyDescent="0.2">
      <c r="A22677" s="135" t="s">
        <v>362</v>
      </c>
      <c r="B22677" s="112"/>
      <c r="C22677" s="136">
        <v>0.33800000000000002</v>
      </c>
      <c r="D22677" s="136">
        <v>8.2000000000000003E-2</v>
      </c>
      <c r="E22677" s="136">
        <v>1E-3</v>
      </c>
      <c r="F22677" s="137">
        <v>0.51465000000000005</v>
      </c>
      <c r="G22677" s="141" t="s">
        <v>14579</v>
      </c>
      <c r="H22677" s="136">
        <v>0.23599999999999999</v>
      </c>
      <c r="I22677" s="136">
        <v>5.7000000000000002E-2</v>
      </c>
      <c r="J22677" s="136">
        <v>0.86899999999999999</v>
      </c>
      <c r="K22677" s="137">
        <v>0.56203999999999998</v>
      </c>
      <c r="L22677" s="136">
        <v>6.0000000000000001E-3</v>
      </c>
      <c r="M22677" s="136">
        <v>1E-3</v>
      </c>
      <c r="N22677" s="136">
        <v>0.02</v>
      </c>
      <c r="O22677" s="141" t="s">
        <v>14501</v>
      </c>
      <c r="P22677" s="141" t="s">
        <v>14501</v>
      </c>
      <c r="Q22677" s="141" t="s">
        <v>14580</v>
      </c>
      <c r="R22677" s="136">
        <v>3.0000000000000001E-3</v>
      </c>
      <c r="S22677" s="136">
        <v>1.4E-2</v>
      </c>
    </row>
    <row r="22678" spans="1:19" ht="11.25" thickBot="1" x14ac:dyDescent="0.2">
      <c r="A22678" s="112"/>
    </row>
    <row r="22679" spans="1:19" ht="11.25" thickBot="1" x14ac:dyDescent="0.2">
      <c r="A22679" s="138" t="s">
        <v>364</v>
      </c>
      <c r="B22679" s="112"/>
      <c r="C22679" s="136">
        <v>0</v>
      </c>
      <c r="D22679" s="136">
        <v>0</v>
      </c>
      <c r="E22679" s="136">
        <v>0</v>
      </c>
      <c r="F22679" s="140" t="s">
        <v>3713</v>
      </c>
      <c r="G22679" s="141" t="s">
        <v>14501</v>
      </c>
      <c r="H22679" s="136">
        <v>0</v>
      </c>
      <c r="I22679" s="136">
        <v>0</v>
      </c>
      <c r="J22679" s="136">
        <v>0</v>
      </c>
      <c r="K22679" s="140" t="s">
        <v>3713</v>
      </c>
      <c r="L22679" s="136">
        <v>0</v>
      </c>
      <c r="M22679" s="136">
        <v>0</v>
      </c>
      <c r="N22679" s="136">
        <v>0</v>
      </c>
      <c r="O22679" s="141" t="s">
        <v>14501</v>
      </c>
      <c r="P22679" s="141" t="s">
        <v>14501</v>
      </c>
      <c r="Q22679" s="141" t="s">
        <v>14501</v>
      </c>
      <c r="R22679" s="136">
        <v>0</v>
      </c>
      <c r="S22679" s="136">
        <v>0</v>
      </c>
    </row>
    <row r="22680" spans="1:19" ht="11.25" thickBot="1" x14ac:dyDescent="0.2">
      <c r="A22680" s="112"/>
    </row>
    <row r="22681" spans="1:19" ht="11.25" thickBot="1" x14ac:dyDescent="0.2">
      <c r="A22681" s="139" t="s">
        <v>366</v>
      </c>
      <c r="B22681" s="112"/>
      <c r="C22681" s="136">
        <v>0</v>
      </c>
      <c r="D22681" s="136">
        <v>0</v>
      </c>
      <c r="E22681" s="136">
        <v>0</v>
      </c>
      <c r="F22681" s="140" t="s">
        <v>3713</v>
      </c>
      <c r="G22681" s="141" t="s">
        <v>14501</v>
      </c>
      <c r="H22681" s="136">
        <v>0</v>
      </c>
      <c r="I22681" s="136">
        <v>0</v>
      </c>
      <c r="J22681" s="136">
        <v>0</v>
      </c>
      <c r="K22681" s="140" t="s">
        <v>3713</v>
      </c>
      <c r="L22681" s="136">
        <v>0</v>
      </c>
      <c r="M22681" s="136">
        <v>0</v>
      </c>
      <c r="N22681" s="136">
        <v>0</v>
      </c>
      <c r="O22681" s="141" t="s">
        <v>14501</v>
      </c>
      <c r="P22681" s="141" t="s">
        <v>14501</v>
      </c>
      <c r="Q22681" s="141" t="s">
        <v>14501</v>
      </c>
      <c r="R22681" s="136">
        <v>0</v>
      </c>
      <c r="S22681" s="136">
        <v>0</v>
      </c>
    </row>
    <row r="22682" spans="1:19" ht="11.25" thickBot="1" x14ac:dyDescent="0.2">
      <c r="A22682" s="112"/>
    </row>
    <row r="22683" spans="1:19" ht="11.25" thickBot="1" x14ac:dyDescent="0.2">
      <c r="A22683" s="106" t="s">
        <v>357</v>
      </c>
      <c r="B22683" s="106" t="s">
        <v>358</v>
      </c>
      <c r="C22683" s="146" t="s">
        <v>35</v>
      </c>
      <c r="D22683" s="146" t="s">
        <v>36</v>
      </c>
      <c r="E22683" s="146" t="s">
        <v>14506</v>
      </c>
      <c r="F22683" s="146" t="s">
        <v>38</v>
      </c>
      <c r="G22683" s="146" t="s">
        <v>39</v>
      </c>
      <c r="H22683" s="146" t="s">
        <v>41</v>
      </c>
      <c r="I22683" s="146" t="s">
        <v>42</v>
      </c>
      <c r="J22683" s="146" t="s">
        <v>43</v>
      </c>
      <c r="K22683" s="146" t="s">
        <v>44</v>
      </c>
      <c r="L22683" s="146" t="s">
        <v>45</v>
      </c>
      <c r="M22683" s="146" t="s">
        <v>46</v>
      </c>
      <c r="N22683" s="146" t="s">
        <v>47</v>
      </c>
      <c r="O22683" s="146" t="s">
        <v>48</v>
      </c>
      <c r="P22683" s="146" t="s">
        <v>49</v>
      </c>
      <c r="Q22683" s="146" t="s">
        <v>50</v>
      </c>
      <c r="R22683" s="146" t="s">
        <v>51</v>
      </c>
      <c r="S22683" s="146" t="s">
        <v>52</v>
      </c>
    </row>
    <row r="22684" spans="1:19" ht="11.25" thickBot="1" x14ac:dyDescent="0.2">
      <c r="A22684" s="112"/>
      <c r="B22684" s="112"/>
      <c r="C22684" s="146" t="s">
        <v>111</v>
      </c>
      <c r="D22684" s="146" t="s">
        <v>111</v>
      </c>
      <c r="E22684" s="146" t="s">
        <v>111</v>
      </c>
      <c r="F22684" s="146" t="s">
        <v>111</v>
      </c>
      <c r="G22684" s="146" t="s">
        <v>111</v>
      </c>
      <c r="H22684" s="146" t="s">
        <v>111</v>
      </c>
      <c r="I22684" s="146" t="s">
        <v>111</v>
      </c>
      <c r="J22684" s="146" t="s">
        <v>111</v>
      </c>
      <c r="K22684" s="146" t="s">
        <v>111</v>
      </c>
      <c r="L22684" s="146" t="s">
        <v>111</v>
      </c>
      <c r="M22684" s="146" t="s">
        <v>111</v>
      </c>
      <c r="N22684" s="146" t="s">
        <v>111</v>
      </c>
      <c r="O22684" s="146" t="s">
        <v>111</v>
      </c>
      <c r="P22684" s="146" t="s">
        <v>111</v>
      </c>
      <c r="Q22684" s="146" t="s">
        <v>111</v>
      </c>
      <c r="R22684" s="146" t="s">
        <v>111</v>
      </c>
      <c r="S22684" s="146" t="s">
        <v>111</v>
      </c>
    </row>
    <row r="22685" spans="1:19" ht="11.25" thickBot="1" x14ac:dyDescent="0.2">
      <c r="A22685" s="107">
        <v>1</v>
      </c>
      <c r="B22685" s="132">
        <v>0.67011574074074076</v>
      </c>
      <c r="C22685" s="133">
        <v>0.45179000000000002</v>
      </c>
      <c r="D22685" s="108">
        <v>3.6999999999999998E-2</v>
      </c>
      <c r="E22685" s="108">
        <v>3.0000000000000001E-3</v>
      </c>
      <c r="F22685" s="141" t="s">
        <v>14500</v>
      </c>
      <c r="G22685" s="108">
        <v>5.0000000000000001E-3</v>
      </c>
      <c r="H22685" s="108">
        <v>2.0910000000000002</v>
      </c>
      <c r="I22685" s="108">
        <v>1.9E-2</v>
      </c>
      <c r="J22685" s="108">
        <v>5.8999999999999997E-2</v>
      </c>
      <c r="K22685" s="108">
        <v>6.0000000000000001E-3</v>
      </c>
      <c r="L22685" s="108">
        <v>8.9999999999999993E-3</v>
      </c>
      <c r="M22685" s="108">
        <v>0.01</v>
      </c>
      <c r="N22685" s="141" t="s">
        <v>14500</v>
      </c>
      <c r="O22685" s="108">
        <v>6.0000000000000001E-3</v>
      </c>
      <c r="P22685" s="108">
        <v>2E-3</v>
      </c>
      <c r="Q22685" s="108">
        <v>8.0000000000000002E-3</v>
      </c>
      <c r="R22685" s="108">
        <v>2E-3</v>
      </c>
      <c r="S22685" s="141" t="s">
        <v>14500</v>
      </c>
    </row>
    <row r="22686" spans="1:19" ht="11.25" thickBot="1" x14ac:dyDescent="0.2">
      <c r="A22686" s="112"/>
    </row>
    <row r="22687" spans="1:19" ht="11.25" thickBot="1" x14ac:dyDescent="0.2">
      <c r="A22687" s="135" t="s">
        <v>362</v>
      </c>
      <c r="B22687" s="112"/>
      <c r="C22687" s="137">
        <v>0.45179000000000002</v>
      </c>
      <c r="D22687" s="136">
        <v>3.6999999999999998E-2</v>
      </c>
      <c r="E22687" s="136">
        <v>3.0000000000000001E-3</v>
      </c>
      <c r="F22687" s="141" t="s">
        <v>14501</v>
      </c>
      <c r="G22687" s="136">
        <v>5.0000000000000001E-3</v>
      </c>
      <c r="H22687" s="136">
        <v>2.0910000000000002</v>
      </c>
      <c r="I22687" s="136">
        <v>1.9E-2</v>
      </c>
      <c r="J22687" s="136">
        <v>5.8999999999999997E-2</v>
      </c>
      <c r="K22687" s="136">
        <v>6.0000000000000001E-3</v>
      </c>
      <c r="L22687" s="136">
        <v>8.9999999999999993E-3</v>
      </c>
      <c r="M22687" s="136">
        <v>0.01</v>
      </c>
      <c r="N22687" s="141" t="s">
        <v>14501</v>
      </c>
      <c r="O22687" s="136">
        <v>6.0000000000000001E-3</v>
      </c>
      <c r="P22687" s="136">
        <v>2E-3</v>
      </c>
      <c r="Q22687" s="136">
        <v>8.0000000000000002E-3</v>
      </c>
      <c r="R22687" s="136">
        <v>2E-3</v>
      </c>
      <c r="S22687" s="141" t="s">
        <v>14501</v>
      </c>
    </row>
    <row r="22688" spans="1:19" ht="11.25" thickBot="1" x14ac:dyDescent="0.2">
      <c r="A22688" s="112"/>
    </row>
    <row r="22689" spans="1:19" ht="11.25" thickBot="1" x14ac:dyDescent="0.2">
      <c r="A22689" s="138" t="s">
        <v>364</v>
      </c>
      <c r="B22689" s="112"/>
      <c r="C22689" s="140" t="s">
        <v>3713</v>
      </c>
      <c r="D22689" s="136">
        <v>0</v>
      </c>
      <c r="E22689" s="136">
        <v>0</v>
      </c>
      <c r="F22689" s="141" t="s">
        <v>14501</v>
      </c>
      <c r="G22689" s="136">
        <v>0</v>
      </c>
      <c r="H22689" s="136">
        <v>0</v>
      </c>
      <c r="I22689" s="136">
        <v>0</v>
      </c>
      <c r="J22689" s="136">
        <v>0</v>
      </c>
      <c r="K22689" s="136">
        <v>0</v>
      </c>
      <c r="L22689" s="136">
        <v>0</v>
      </c>
      <c r="M22689" s="136">
        <v>0</v>
      </c>
      <c r="N22689" s="141" t="s">
        <v>14501</v>
      </c>
      <c r="O22689" s="136">
        <v>0</v>
      </c>
      <c r="P22689" s="136">
        <v>0</v>
      </c>
      <c r="Q22689" s="136">
        <v>0</v>
      </c>
      <c r="R22689" s="136">
        <v>0</v>
      </c>
      <c r="S22689" s="141" t="s">
        <v>14501</v>
      </c>
    </row>
    <row r="22690" spans="1:19" ht="11.25" thickBot="1" x14ac:dyDescent="0.2">
      <c r="A22690" s="112"/>
    </row>
    <row r="22691" spans="1:19" ht="11.25" thickBot="1" x14ac:dyDescent="0.2">
      <c r="A22691" s="139" t="s">
        <v>366</v>
      </c>
      <c r="B22691" s="112"/>
      <c r="C22691" s="140" t="s">
        <v>3713</v>
      </c>
      <c r="D22691" s="136">
        <v>0</v>
      </c>
      <c r="E22691" s="136">
        <v>0</v>
      </c>
      <c r="F22691" s="141" t="s">
        <v>14501</v>
      </c>
      <c r="G22691" s="136">
        <v>0</v>
      </c>
      <c r="H22691" s="136">
        <v>0</v>
      </c>
      <c r="I22691" s="136">
        <v>0</v>
      </c>
      <c r="J22691" s="136">
        <v>0</v>
      </c>
      <c r="K22691" s="136">
        <v>0</v>
      </c>
      <c r="L22691" s="136">
        <v>0</v>
      </c>
      <c r="M22691" s="136">
        <v>0</v>
      </c>
      <c r="N22691" s="141" t="s">
        <v>14501</v>
      </c>
      <c r="O22691" s="136">
        <v>0</v>
      </c>
      <c r="P22691" s="136">
        <v>0</v>
      </c>
      <c r="Q22691" s="136">
        <v>0</v>
      </c>
      <c r="R22691" s="136">
        <v>0</v>
      </c>
      <c r="S22691" s="141" t="s">
        <v>14501</v>
      </c>
    </row>
    <row r="22692" spans="1:19" ht="11.25" thickBot="1" x14ac:dyDescent="0.2">
      <c r="A22692" s="112"/>
    </row>
    <row r="22693" spans="1:19" ht="11.25" thickBot="1" x14ac:dyDescent="0.2">
      <c r="A22693" s="106" t="s">
        <v>357</v>
      </c>
      <c r="B22693" s="106" t="s">
        <v>358</v>
      </c>
      <c r="C22693" s="146" t="s">
        <v>53</v>
      </c>
      <c r="D22693" s="146" t="s">
        <v>54</v>
      </c>
      <c r="E22693" s="146" t="s">
        <v>55</v>
      </c>
      <c r="F22693" s="146" t="s">
        <v>56</v>
      </c>
      <c r="G22693" s="146" t="s">
        <v>14507</v>
      </c>
      <c r="H22693" s="146" t="s">
        <v>57</v>
      </c>
      <c r="I22693" s="146" t="s">
        <v>59</v>
      </c>
      <c r="J22693" s="146" t="s">
        <v>14508</v>
      </c>
      <c r="K22693" s="146" t="s">
        <v>60</v>
      </c>
      <c r="L22693" s="146" t="s">
        <v>61</v>
      </c>
      <c r="M22693" s="146" t="s">
        <v>62</v>
      </c>
      <c r="N22693" s="146" t="s">
        <v>14509</v>
      </c>
      <c r="O22693" s="146" t="s">
        <v>63</v>
      </c>
      <c r="P22693" s="146" t="s">
        <v>64</v>
      </c>
      <c r="Q22693" s="146" t="s">
        <v>66</v>
      </c>
      <c r="R22693" s="146" t="s">
        <v>14510</v>
      </c>
      <c r="S22693" s="146" t="s">
        <v>67</v>
      </c>
    </row>
    <row r="22694" spans="1:19" ht="11.25" thickBot="1" x14ac:dyDescent="0.2">
      <c r="A22694" s="112"/>
      <c r="B22694" s="112"/>
      <c r="C22694" s="146" t="s">
        <v>111</v>
      </c>
      <c r="D22694" s="146" t="s">
        <v>111</v>
      </c>
      <c r="E22694" s="146" t="s">
        <v>111</v>
      </c>
      <c r="F22694" s="146" t="s">
        <v>111</v>
      </c>
      <c r="G22694" s="146" t="s">
        <v>111</v>
      </c>
      <c r="H22694" s="146" t="s">
        <v>111</v>
      </c>
      <c r="I22694" s="146" t="s">
        <v>111</v>
      </c>
      <c r="J22694" s="146" t="s">
        <v>111</v>
      </c>
      <c r="K22694" s="146" t="s">
        <v>111</v>
      </c>
      <c r="L22694" s="146" t="s">
        <v>111</v>
      </c>
      <c r="M22694" s="146" t="s">
        <v>111</v>
      </c>
      <c r="N22694" s="146" t="s">
        <v>111</v>
      </c>
      <c r="O22694" s="146" t="s">
        <v>111</v>
      </c>
      <c r="P22694" s="146" t="s">
        <v>111</v>
      </c>
      <c r="Q22694" s="146" t="s">
        <v>111</v>
      </c>
      <c r="R22694" s="146" t="s">
        <v>111</v>
      </c>
      <c r="S22694" s="146" t="s">
        <v>111</v>
      </c>
    </row>
    <row r="22695" spans="1:19" ht="11.25" thickBot="1" x14ac:dyDescent="0.2">
      <c r="A22695" s="107">
        <v>1</v>
      </c>
      <c r="B22695" s="132">
        <v>0.67011574074074076</v>
      </c>
      <c r="C22695" s="108">
        <v>1E-3</v>
      </c>
      <c r="D22695" s="108">
        <v>4.0000000000000001E-3</v>
      </c>
      <c r="E22695" s="108">
        <v>1E-3</v>
      </c>
      <c r="F22695" s="108">
        <v>7.0000000000000001E-3</v>
      </c>
      <c r="G22695" s="141" t="s">
        <v>14500</v>
      </c>
      <c r="H22695" s="108">
        <v>2.3E-2</v>
      </c>
      <c r="I22695" s="108">
        <v>6.7000000000000004E-2</v>
      </c>
      <c r="J22695" s="141" t="s">
        <v>14518</v>
      </c>
      <c r="K22695" s="108">
        <v>2E-3</v>
      </c>
      <c r="L22695" s="141" t="s">
        <v>14500</v>
      </c>
      <c r="M22695" s="108">
        <v>0.02</v>
      </c>
      <c r="N22695" s="108">
        <v>2.5999999999999999E-2</v>
      </c>
      <c r="O22695" s="108">
        <v>4.0000000000000001E-3</v>
      </c>
      <c r="P22695" s="108">
        <v>0.186</v>
      </c>
      <c r="Q22695" s="133">
        <v>0.38645000000000002</v>
      </c>
      <c r="R22695" s="141" t="s">
        <v>14500</v>
      </c>
      <c r="S22695" s="108">
        <v>8.0000000000000002E-3</v>
      </c>
    </row>
    <row r="22696" spans="1:19" ht="11.25" thickBot="1" x14ac:dyDescent="0.2">
      <c r="A22696" s="112"/>
    </row>
    <row r="22697" spans="1:19" ht="11.25" thickBot="1" x14ac:dyDescent="0.2">
      <c r="A22697" s="135" t="s">
        <v>362</v>
      </c>
      <c r="B22697" s="112"/>
      <c r="C22697" s="136">
        <v>1E-3</v>
      </c>
      <c r="D22697" s="136">
        <v>4.0000000000000001E-3</v>
      </c>
      <c r="E22697" s="136">
        <v>1E-3</v>
      </c>
      <c r="F22697" s="136">
        <v>7.0000000000000001E-3</v>
      </c>
      <c r="G22697" s="141" t="s">
        <v>14501</v>
      </c>
      <c r="H22697" s="136">
        <v>2.3E-2</v>
      </c>
      <c r="I22697" s="136">
        <v>6.7000000000000004E-2</v>
      </c>
      <c r="J22697" s="141" t="s">
        <v>14520</v>
      </c>
      <c r="K22697" s="136">
        <v>2E-3</v>
      </c>
      <c r="L22697" s="141" t="s">
        <v>14501</v>
      </c>
      <c r="M22697" s="136">
        <v>0.02</v>
      </c>
      <c r="N22697" s="136">
        <v>2.5999999999999999E-2</v>
      </c>
      <c r="O22697" s="136">
        <v>4.0000000000000001E-3</v>
      </c>
      <c r="P22697" s="136">
        <v>0.186</v>
      </c>
      <c r="Q22697" s="137">
        <v>0.38645000000000002</v>
      </c>
      <c r="R22697" s="141" t="s">
        <v>14501</v>
      </c>
      <c r="S22697" s="136">
        <v>8.0000000000000002E-3</v>
      </c>
    </row>
    <row r="22698" spans="1:19" ht="11.25" thickBot="1" x14ac:dyDescent="0.2">
      <c r="A22698" s="112"/>
    </row>
    <row r="22699" spans="1:19" ht="11.25" thickBot="1" x14ac:dyDescent="0.2">
      <c r="A22699" s="138" t="s">
        <v>364</v>
      </c>
      <c r="B22699" s="112"/>
      <c r="C22699" s="136">
        <v>0</v>
      </c>
      <c r="D22699" s="136">
        <v>0</v>
      </c>
      <c r="E22699" s="136">
        <v>0</v>
      </c>
      <c r="F22699" s="136">
        <v>0</v>
      </c>
      <c r="G22699" s="141" t="s">
        <v>14501</v>
      </c>
      <c r="H22699" s="136">
        <v>0</v>
      </c>
      <c r="I22699" s="136">
        <v>0</v>
      </c>
      <c r="J22699" s="141" t="s">
        <v>14501</v>
      </c>
      <c r="K22699" s="136">
        <v>0</v>
      </c>
      <c r="L22699" s="141" t="s">
        <v>14501</v>
      </c>
      <c r="M22699" s="136">
        <v>0</v>
      </c>
      <c r="N22699" s="136">
        <v>0</v>
      </c>
      <c r="O22699" s="136">
        <v>0</v>
      </c>
      <c r="P22699" s="136">
        <v>0</v>
      </c>
      <c r="Q22699" s="140" t="s">
        <v>3713</v>
      </c>
      <c r="R22699" s="141" t="s">
        <v>14501</v>
      </c>
      <c r="S22699" s="136">
        <v>0</v>
      </c>
    </row>
    <row r="22700" spans="1:19" ht="11.25" thickBot="1" x14ac:dyDescent="0.2">
      <c r="A22700" s="112"/>
    </row>
    <row r="22701" spans="1:19" ht="11.25" thickBot="1" x14ac:dyDescent="0.2">
      <c r="A22701" s="139" t="s">
        <v>366</v>
      </c>
      <c r="B22701" s="112"/>
      <c r="C22701" s="136">
        <v>0</v>
      </c>
      <c r="D22701" s="136">
        <v>0</v>
      </c>
      <c r="E22701" s="136">
        <v>0</v>
      </c>
      <c r="F22701" s="136">
        <v>0</v>
      </c>
      <c r="G22701" s="141" t="s">
        <v>14501</v>
      </c>
      <c r="H22701" s="136">
        <v>0</v>
      </c>
      <c r="I22701" s="136">
        <v>0</v>
      </c>
      <c r="J22701" s="141" t="s">
        <v>14501</v>
      </c>
      <c r="K22701" s="136">
        <v>0</v>
      </c>
      <c r="L22701" s="141" t="s">
        <v>14501</v>
      </c>
      <c r="M22701" s="136">
        <v>0</v>
      </c>
      <c r="N22701" s="136">
        <v>0</v>
      </c>
      <c r="O22701" s="136">
        <v>0</v>
      </c>
      <c r="P22701" s="136">
        <v>0</v>
      </c>
      <c r="Q22701" s="140" t="s">
        <v>3713</v>
      </c>
      <c r="R22701" s="141" t="s">
        <v>14501</v>
      </c>
      <c r="S22701" s="136">
        <v>0</v>
      </c>
    </row>
    <row r="22702" spans="1:19" ht="11.25" thickBot="1" x14ac:dyDescent="0.2">
      <c r="A22702" s="112"/>
    </row>
    <row r="22703" spans="1:19" ht="11.25" thickBot="1" x14ac:dyDescent="0.2">
      <c r="A22703" s="106" t="s">
        <v>357</v>
      </c>
      <c r="B22703" s="106" t="s">
        <v>358</v>
      </c>
      <c r="C22703" s="146" t="s">
        <v>68</v>
      </c>
      <c r="D22703" s="146" t="s">
        <v>14511</v>
      </c>
    </row>
    <row r="22704" spans="1:19" ht="11.25" thickBot="1" x14ac:dyDescent="0.2">
      <c r="A22704" s="112"/>
      <c r="B22704" s="112"/>
      <c r="C22704" s="146" t="s">
        <v>111</v>
      </c>
      <c r="D22704" s="146" t="s">
        <v>111</v>
      </c>
    </row>
    <row r="22705" spans="1:19" ht="11.25" thickBot="1" x14ac:dyDescent="0.2">
      <c r="A22705" s="107">
        <v>1</v>
      </c>
      <c r="B22705" s="132">
        <v>0.67011574074074076</v>
      </c>
      <c r="C22705" s="108">
        <v>4.0000000000000001E-3</v>
      </c>
      <c r="D22705" s="141" t="s">
        <v>14500</v>
      </c>
    </row>
    <row r="22706" spans="1:19" ht="11.25" thickBot="1" x14ac:dyDescent="0.2">
      <c r="A22706" s="112"/>
    </row>
    <row r="22707" spans="1:19" ht="11.25" thickBot="1" x14ac:dyDescent="0.2">
      <c r="A22707" s="135" t="s">
        <v>362</v>
      </c>
      <c r="B22707" s="112"/>
      <c r="C22707" s="136">
        <v>4.0000000000000001E-3</v>
      </c>
      <c r="D22707" s="141" t="s">
        <v>14501</v>
      </c>
    </row>
    <row r="22708" spans="1:19" ht="11.25" thickBot="1" x14ac:dyDescent="0.2">
      <c r="A22708" s="112"/>
    </row>
    <row r="22709" spans="1:19" ht="11.25" thickBot="1" x14ac:dyDescent="0.2">
      <c r="A22709" s="138" t="s">
        <v>364</v>
      </c>
      <c r="B22709" s="112"/>
      <c r="C22709" s="136">
        <v>0</v>
      </c>
      <c r="D22709" s="141" t="s">
        <v>14501</v>
      </c>
    </row>
    <row r="22710" spans="1:19" ht="11.25" thickBot="1" x14ac:dyDescent="0.2">
      <c r="A22710" s="112"/>
    </row>
    <row r="22711" spans="1:19" ht="11.25" thickBot="1" x14ac:dyDescent="0.2">
      <c r="A22711" s="139" t="s">
        <v>366</v>
      </c>
      <c r="B22711" s="112"/>
      <c r="C22711" s="136">
        <v>0</v>
      </c>
      <c r="D22711" s="141" t="s">
        <v>14501</v>
      </c>
    </row>
    <row r="22712" spans="1:19" ht="10.5" x14ac:dyDescent="0.15">
      <c r="A22712" s="112"/>
    </row>
    <row r="22713" spans="1:19" x14ac:dyDescent="0.15">
      <c r="A22713" s="129"/>
      <c r="B22713" s="86" t="s">
        <v>3458</v>
      </c>
    </row>
    <row r="22714" spans="1:19" ht="9.75" thickBot="1" x14ac:dyDescent="0.2">
      <c r="A22714" s="81" t="s">
        <v>356</v>
      </c>
    </row>
    <row r="22715" spans="1:19" ht="11.25" thickBot="1" x14ac:dyDescent="0.2">
      <c r="A22715" s="106" t="s">
        <v>357</v>
      </c>
      <c r="B22715" s="106" t="s">
        <v>358</v>
      </c>
      <c r="C22715" s="146" t="s">
        <v>14494</v>
      </c>
      <c r="D22715" s="146" t="s">
        <v>14495</v>
      </c>
      <c r="E22715" s="146" t="s">
        <v>14496</v>
      </c>
      <c r="F22715" s="146" t="s">
        <v>0</v>
      </c>
      <c r="G22715" s="146" t="s">
        <v>1</v>
      </c>
      <c r="H22715" s="146" t="s">
        <v>2</v>
      </c>
      <c r="I22715" s="146" t="s">
        <v>14497</v>
      </c>
      <c r="J22715" s="146" t="s">
        <v>3</v>
      </c>
      <c r="K22715" s="146" t="s">
        <v>14498</v>
      </c>
      <c r="L22715" s="146" t="s">
        <v>7</v>
      </c>
      <c r="M22715" s="146" t="s">
        <v>14499</v>
      </c>
      <c r="N22715" s="146" t="s">
        <v>10</v>
      </c>
      <c r="O22715" s="146" t="s">
        <v>11</v>
      </c>
      <c r="P22715" s="146" t="s">
        <v>12</v>
      </c>
      <c r="Q22715" s="146" t="s">
        <v>13</v>
      </c>
      <c r="R22715" s="146" t="s">
        <v>14</v>
      </c>
      <c r="S22715" s="146" t="s">
        <v>15</v>
      </c>
    </row>
    <row r="22716" spans="1:19" ht="11.25" thickBot="1" x14ac:dyDescent="0.2">
      <c r="A22716" s="112"/>
      <c r="B22716" s="112"/>
      <c r="C22716" s="146" t="s">
        <v>111</v>
      </c>
      <c r="D22716" s="146" t="s">
        <v>111</v>
      </c>
      <c r="E22716" s="146" t="s">
        <v>111</v>
      </c>
      <c r="F22716" s="146" t="s">
        <v>111</v>
      </c>
      <c r="G22716" s="146" t="s">
        <v>111</v>
      </c>
      <c r="H22716" s="146" t="s">
        <v>111</v>
      </c>
      <c r="I22716" s="146" t="s">
        <v>111</v>
      </c>
      <c r="J22716" s="146" t="s">
        <v>111</v>
      </c>
      <c r="K22716" s="146" t="s">
        <v>111</v>
      </c>
      <c r="L22716" s="146" t="s">
        <v>111</v>
      </c>
      <c r="M22716" s="146" t="s">
        <v>111</v>
      </c>
      <c r="N22716" s="146" t="s">
        <v>111</v>
      </c>
      <c r="O22716" s="146" t="s">
        <v>111</v>
      </c>
      <c r="P22716" s="146" t="s">
        <v>111</v>
      </c>
      <c r="Q22716" s="146" t="s">
        <v>111</v>
      </c>
      <c r="R22716" s="146" t="s">
        <v>111</v>
      </c>
      <c r="S22716" s="146" t="s">
        <v>111</v>
      </c>
    </row>
    <row r="22717" spans="1:19" ht="11.25" thickBot="1" x14ac:dyDescent="0.2">
      <c r="A22717" s="107">
        <v>1</v>
      </c>
      <c r="B22717" s="132">
        <v>0.67525462962962957</v>
      </c>
      <c r="C22717" s="141" t="s">
        <v>14500</v>
      </c>
      <c r="D22717" s="141" t="s">
        <v>14500</v>
      </c>
      <c r="E22717" s="108">
        <v>5.0000000000000001E-3</v>
      </c>
      <c r="F22717" s="108">
        <v>0.08</v>
      </c>
      <c r="G22717" s="108">
        <v>0.27300000000000002</v>
      </c>
      <c r="H22717" s="108">
        <v>8.9999999999999993E-3</v>
      </c>
      <c r="I22717" s="108">
        <v>-0.01</v>
      </c>
      <c r="J22717" s="108">
        <v>0.11600000000000001</v>
      </c>
      <c r="K22717" s="108">
        <v>-1.0129999999999999</v>
      </c>
      <c r="L22717" s="133">
        <v>0.62617999999999996</v>
      </c>
      <c r="M22717" s="108">
        <v>1.7999999999999999E-2</v>
      </c>
      <c r="N22717" s="108">
        <v>0</v>
      </c>
      <c r="O22717" s="108">
        <v>2E-3</v>
      </c>
      <c r="P22717" s="108">
        <v>0.127</v>
      </c>
      <c r="Q22717" s="108">
        <v>1.667</v>
      </c>
      <c r="R22717" s="108">
        <v>5.0000000000000001E-3</v>
      </c>
      <c r="S22717" s="108">
        <v>7.0999999999999994E-2</v>
      </c>
    </row>
    <row r="22718" spans="1:19" ht="11.25" thickBot="1" x14ac:dyDescent="0.2">
      <c r="A22718" s="112"/>
    </row>
    <row r="22719" spans="1:19" ht="11.25" thickBot="1" x14ac:dyDescent="0.2">
      <c r="A22719" s="135" t="s">
        <v>362</v>
      </c>
      <c r="B22719" s="112"/>
      <c r="C22719" s="141" t="s">
        <v>14501</v>
      </c>
      <c r="D22719" s="141" t="s">
        <v>14501</v>
      </c>
      <c r="E22719" s="136">
        <v>5.0000000000000001E-3</v>
      </c>
      <c r="F22719" s="136">
        <v>0.08</v>
      </c>
      <c r="G22719" s="136">
        <v>0.27300000000000002</v>
      </c>
      <c r="H22719" s="136">
        <v>8.9999999999999993E-3</v>
      </c>
      <c r="I22719" s="136">
        <v>-0.01</v>
      </c>
      <c r="J22719" s="136">
        <v>0.11600000000000001</v>
      </c>
      <c r="K22719" s="136">
        <v>-1.0129999999999999</v>
      </c>
      <c r="L22719" s="137">
        <v>0.62617999999999996</v>
      </c>
      <c r="M22719" s="136">
        <v>1.7999999999999999E-2</v>
      </c>
      <c r="N22719" s="136">
        <v>0</v>
      </c>
      <c r="O22719" s="136">
        <v>2E-3</v>
      </c>
      <c r="P22719" s="136">
        <v>0.127</v>
      </c>
      <c r="Q22719" s="136">
        <v>1.667</v>
      </c>
      <c r="R22719" s="136">
        <v>5.0000000000000001E-3</v>
      </c>
      <c r="S22719" s="136">
        <v>7.0999999999999994E-2</v>
      </c>
    </row>
    <row r="22720" spans="1:19" ht="11.25" thickBot="1" x14ac:dyDescent="0.2">
      <c r="A22720" s="112"/>
    </row>
    <row r="22721" spans="1:19" ht="11.25" thickBot="1" x14ac:dyDescent="0.2">
      <c r="A22721" s="138" t="s">
        <v>364</v>
      </c>
      <c r="B22721" s="112"/>
      <c r="C22721" s="141" t="s">
        <v>14501</v>
      </c>
      <c r="D22721" s="141" t="s">
        <v>14501</v>
      </c>
      <c r="E22721" s="136">
        <v>0</v>
      </c>
      <c r="F22721" s="136">
        <v>0</v>
      </c>
      <c r="G22721" s="136">
        <v>0</v>
      </c>
      <c r="H22721" s="136">
        <v>0</v>
      </c>
      <c r="I22721" s="136">
        <v>0</v>
      </c>
      <c r="J22721" s="136">
        <v>0</v>
      </c>
      <c r="K22721" s="136">
        <v>0</v>
      </c>
      <c r="L22721" s="140" t="s">
        <v>3713</v>
      </c>
      <c r="M22721" s="136">
        <v>0</v>
      </c>
      <c r="N22721" s="136">
        <v>0</v>
      </c>
      <c r="O22721" s="136">
        <v>0</v>
      </c>
      <c r="P22721" s="136">
        <v>0</v>
      </c>
      <c r="Q22721" s="136">
        <v>0</v>
      </c>
      <c r="R22721" s="136">
        <v>0</v>
      </c>
      <c r="S22721" s="136">
        <v>0</v>
      </c>
    </row>
    <row r="22722" spans="1:19" ht="11.25" thickBot="1" x14ac:dyDescent="0.2">
      <c r="A22722" s="112"/>
    </row>
    <row r="22723" spans="1:19" ht="11.25" thickBot="1" x14ac:dyDescent="0.2">
      <c r="A22723" s="139" t="s">
        <v>366</v>
      </c>
      <c r="B22723" s="112"/>
      <c r="C22723" s="141" t="s">
        <v>14501</v>
      </c>
      <c r="D22723" s="141" t="s">
        <v>14501</v>
      </c>
      <c r="E22723" s="136">
        <v>0</v>
      </c>
      <c r="F22723" s="136">
        <v>0</v>
      </c>
      <c r="G22723" s="136">
        <v>0</v>
      </c>
      <c r="H22723" s="136">
        <v>0</v>
      </c>
      <c r="I22723" s="136">
        <v>0</v>
      </c>
      <c r="J22723" s="136">
        <v>0</v>
      </c>
      <c r="K22723" s="136">
        <v>0</v>
      </c>
      <c r="L22723" s="140" t="s">
        <v>3713</v>
      </c>
      <c r="M22723" s="136">
        <v>0</v>
      </c>
      <c r="N22723" s="136">
        <v>0</v>
      </c>
      <c r="O22723" s="136">
        <v>0</v>
      </c>
      <c r="P22723" s="136">
        <v>0</v>
      </c>
      <c r="Q22723" s="136">
        <v>0</v>
      </c>
      <c r="R22723" s="136">
        <v>0</v>
      </c>
      <c r="S22723" s="136">
        <v>0</v>
      </c>
    </row>
    <row r="22724" spans="1:19" ht="11.25" thickBot="1" x14ac:dyDescent="0.2">
      <c r="A22724" s="112"/>
    </row>
    <row r="22725" spans="1:19" ht="11.25" thickBot="1" x14ac:dyDescent="0.2">
      <c r="A22725" s="106" t="s">
        <v>357</v>
      </c>
      <c r="B22725" s="106" t="s">
        <v>358</v>
      </c>
      <c r="C22725" s="146" t="s">
        <v>16</v>
      </c>
      <c r="D22725" s="146" t="s">
        <v>14502</v>
      </c>
      <c r="E22725" s="146" t="s">
        <v>14503</v>
      </c>
      <c r="F22725" s="146" t="s">
        <v>20</v>
      </c>
      <c r="G22725" s="146" t="s">
        <v>21</v>
      </c>
      <c r="H22725" s="146" t="s">
        <v>22</v>
      </c>
      <c r="I22725" s="146" t="s">
        <v>23</v>
      </c>
      <c r="J22725" s="146" t="s">
        <v>24</v>
      </c>
      <c r="K22725" s="146" t="s">
        <v>26</v>
      </c>
      <c r="L22725" s="146" t="s">
        <v>14504</v>
      </c>
      <c r="M22725" s="146" t="s">
        <v>27</v>
      </c>
      <c r="N22725" s="146" t="s">
        <v>28</v>
      </c>
      <c r="O22725" s="146" t="s">
        <v>29</v>
      </c>
      <c r="P22725" s="146" t="s">
        <v>30</v>
      </c>
      <c r="Q22725" s="146" t="s">
        <v>14505</v>
      </c>
      <c r="R22725" s="146" t="s">
        <v>32</v>
      </c>
      <c r="S22725" s="146" t="s">
        <v>33</v>
      </c>
    </row>
    <row r="22726" spans="1:19" ht="11.25" thickBot="1" x14ac:dyDescent="0.2">
      <c r="A22726" s="112"/>
      <c r="B22726" s="112"/>
      <c r="C22726" s="146" t="s">
        <v>111</v>
      </c>
      <c r="D22726" s="146" t="s">
        <v>111</v>
      </c>
      <c r="E22726" s="146" t="s">
        <v>111</v>
      </c>
      <c r="F22726" s="146" t="s">
        <v>111</v>
      </c>
      <c r="G22726" s="146" t="s">
        <v>111</v>
      </c>
      <c r="H22726" s="146" t="s">
        <v>111</v>
      </c>
      <c r="I22726" s="146" t="s">
        <v>111</v>
      </c>
      <c r="J22726" s="146" t="s">
        <v>111</v>
      </c>
      <c r="K22726" s="146" t="s">
        <v>111</v>
      </c>
      <c r="L22726" s="146" t="s">
        <v>111</v>
      </c>
      <c r="M22726" s="146" t="s">
        <v>111</v>
      </c>
      <c r="N22726" s="146" t="s">
        <v>111</v>
      </c>
      <c r="O22726" s="146" t="s">
        <v>111</v>
      </c>
      <c r="P22726" s="146" t="s">
        <v>111</v>
      </c>
      <c r="Q22726" s="146" t="s">
        <v>111</v>
      </c>
      <c r="R22726" s="146" t="s">
        <v>111</v>
      </c>
      <c r="S22726" s="146" t="s">
        <v>111</v>
      </c>
    </row>
    <row r="22727" spans="1:19" ht="11.25" thickBot="1" x14ac:dyDescent="0.2">
      <c r="A22727" s="107">
        <v>1</v>
      </c>
      <c r="B22727" s="132">
        <v>0.67525462962962957</v>
      </c>
      <c r="C22727" s="108">
        <v>0.39800000000000002</v>
      </c>
      <c r="D22727" s="108">
        <v>0.09</v>
      </c>
      <c r="E22727" s="108">
        <v>3.0000000000000001E-3</v>
      </c>
      <c r="F22727" s="133">
        <v>0.47455999999999998</v>
      </c>
      <c r="G22727" s="141" t="s">
        <v>14581</v>
      </c>
      <c r="H22727" s="108">
        <v>0.193</v>
      </c>
      <c r="I22727" s="108">
        <v>6.9000000000000006E-2</v>
      </c>
      <c r="J22727" s="108">
        <v>0.53600000000000003</v>
      </c>
      <c r="K22727" s="133">
        <v>0.53681000000000001</v>
      </c>
      <c r="L22727" s="108">
        <v>7.0000000000000001E-3</v>
      </c>
      <c r="M22727" s="108">
        <v>2E-3</v>
      </c>
      <c r="N22727" s="108">
        <v>1.9E-2</v>
      </c>
      <c r="O22727" s="141" t="s">
        <v>14500</v>
      </c>
      <c r="P22727" s="141" t="s">
        <v>14500</v>
      </c>
      <c r="Q22727" s="108">
        <v>-0.02</v>
      </c>
      <c r="R22727" s="108">
        <v>0</v>
      </c>
      <c r="S22727" s="108">
        <v>0.01</v>
      </c>
    </row>
    <row r="22728" spans="1:19" ht="11.25" thickBot="1" x14ac:dyDescent="0.2">
      <c r="A22728" s="112"/>
    </row>
    <row r="22729" spans="1:19" ht="11.25" thickBot="1" x14ac:dyDescent="0.2">
      <c r="A22729" s="135" t="s">
        <v>362</v>
      </c>
      <c r="B22729" s="112"/>
      <c r="C22729" s="136">
        <v>0.39800000000000002</v>
      </c>
      <c r="D22729" s="136">
        <v>0.09</v>
      </c>
      <c r="E22729" s="136">
        <v>3.0000000000000001E-3</v>
      </c>
      <c r="F22729" s="137">
        <v>0.47455999999999998</v>
      </c>
      <c r="G22729" s="141" t="s">
        <v>14582</v>
      </c>
      <c r="H22729" s="136">
        <v>0.193</v>
      </c>
      <c r="I22729" s="136">
        <v>6.9000000000000006E-2</v>
      </c>
      <c r="J22729" s="136">
        <v>0.53600000000000003</v>
      </c>
      <c r="K22729" s="137">
        <v>0.53681000000000001</v>
      </c>
      <c r="L22729" s="136">
        <v>7.0000000000000001E-3</v>
      </c>
      <c r="M22729" s="136">
        <v>2E-3</v>
      </c>
      <c r="N22729" s="136">
        <v>1.9E-2</v>
      </c>
      <c r="O22729" s="141" t="s">
        <v>14501</v>
      </c>
      <c r="P22729" s="141" t="s">
        <v>14501</v>
      </c>
      <c r="Q22729" s="136">
        <v>-0.02</v>
      </c>
      <c r="R22729" s="136">
        <v>0</v>
      </c>
      <c r="S22729" s="136">
        <v>0.01</v>
      </c>
    </row>
    <row r="22730" spans="1:19" ht="11.25" thickBot="1" x14ac:dyDescent="0.2">
      <c r="A22730" s="112"/>
    </row>
    <row r="22731" spans="1:19" ht="11.25" thickBot="1" x14ac:dyDescent="0.2">
      <c r="A22731" s="138" t="s">
        <v>364</v>
      </c>
      <c r="B22731" s="112"/>
      <c r="C22731" s="136">
        <v>0</v>
      </c>
      <c r="D22731" s="136">
        <v>0</v>
      </c>
      <c r="E22731" s="136">
        <v>0</v>
      </c>
      <c r="F22731" s="140" t="s">
        <v>3713</v>
      </c>
      <c r="G22731" s="141" t="s">
        <v>14501</v>
      </c>
      <c r="H22731" s="136">
        <v>0</v>
      </c>
      <c r="I22731" s="136">
        <v>0</v>
      </c>
      <c r="J22731" s="136">
        <v>0</v>
      </c>
      <c r="K22731" s="140" t="s">
        <v>3713</v>
      </c>
      <c r="L22731" s="136">
        <v>0</v>
      </c>
      <c r="M22731" s="136">
        <v>0</v>
      </c>
      <c r="N22731" s="136">
        <v>0</v>
      </c>
      <c r="O22731" s="141" t="s">
        <v>14501</v>
      </c>
      <c r="P22731" s="141" t="s">
        <v>14501</v>
      </c>
      <c r="Q22731" s="136">
        <v>0</v>
      </c>
      <c r="R22731" s="136">
        <v>0</v>
      </c>
      <c r="S22731" s="136">
        <v>0</v>
      </c>
    </row>
    <row r="22732" spans="1:19" ht="11.25" thickBot="1" x14ac:dyDescent="0.2">
      <c r="A22732" s="112"/>
    </row>
    <row r="22733" spans="1:19" ht="11.25" thickBot="1" x14ac:dyDescent="0.2">
      <c r="A22733" s="139" t="s">
        <v>366</v>
      </c>
      <c r="B22733" s="112"/>
      <c r="C22733" s="136">
        <v>0</v>
      </c>
      <c r="D22733" s="136">
        <v>0</v>
      </c>
      <c r="E22733" s="136">
        <v>0</v>
      </c>
      <c r="F22733" s="140" t="s">
        <v>3713</v>
      </c>
      <c r="G22733" s="141" t="s">
        <v>14501</v>
      </c>
      <c r="H22733" s="136">
        <v>0</v>
      </c>
      <c r="I22733" s="136">
        <v>0</v>
      </c>
      <c r="J22733" s="136">
        <v>0</v>
      </c>
      <c r="K22733" s="140" t="s">
        <v>3713</v>
      </c>
      <c r="L22733" s="136">
        <v>0</v>
      </c>
      <c r="M22733" s="136">
        <v>0</v>
      </c>
      <c r="N22733" s="136">
        <v>0</v>
      </c>
      <c r="O22733" s="141" t="s">
        <v>14501</v>
      </c>
      <c r="P22733" s="141" t="s">
        <v>14501</v>
      </c>
      <c r="Q22733" s="136">
        <v>0</v>
      </c>
      <c r="R22733" s="136">
        <v>0</v>
      </c>
      <c r="S22733" s="136">
        <v>0</v>
      </c>
    </row>
    <row r="22734" spans="1:19" ht="11.25" thickBot="1" x14ac:dyDescent="0.2">
      <c r="A22734" s="112"/>
    </row>
    <row r="22735" spans="1:19" ht="11.25" thickBot="1" x14ac:dyDescent="0.2">
      <c r="A22735" s="106" t="s">
        <v>357</v>
      </c>
      <c r="B22735" s="106" t="s">
        <v>358</v>
      </c>
      <c r="C22735" s="146" t="s">
        <v>35</v>
      </c>
      <c r="D22735" s="146" t="s">
        <v>36</v>
      </c>
      <c r="E22735" s="146" t="s">
        <v>14506</v>
      </c>
      <c r="F22735" s="146" t="s">
        <v>38</v>
      </c>
      <c r="G22735" s="146" t="s">
        <v>39</v>
      </c>
      <c r="H22735" s="146" t="s">
        <v>41</v>
      </c>
      <c r="I22735" s="146" t="s">
        <v>42</v>
      </c>
      <c r="J22735" s="146" t="s">
        <v>43</v>
      </c>
      <c r="K22735" s="146" t="s">
        <v>44</v>
      </c>
      <c r="L22735" s="146" t="s">
        <v>45</v>
      </c>
      <c r="M22735" s="146" t="s">
        <v>46</v>
      </c>
      <c r="N22735" s="146" t="s">
        <v>47</v>
      </c>
      <c r="O22735" s="146" t="s">
        <v>48</v>
      </c>
      <c r="P22735" s="146" t="s">
        <v>49</v>
      </c>
      <c r="Q22735" s="146" t="s">
        <v>50</v>
      </c>
      <c r="R22735" s="146" t="s">
        <v>51</v>
      </c>
      <c r="S22735" s="146" t="s">
        <v>52</v>
      </c>
    </row>
    <row r="22736" spans="1:19" ht="11.25" thickBot="1" x14ac:dyDescent="0.2">
      <c r="A22736" s="112"/>
      <c r="B22736" s="112"/>
      <c r="C22736" s="146" t="s">
        <v>111</v>
      </c>
      <c r="D22736" s="146" t="s">
        <v>111</v>
      </c>
      <c r="E22736" s="146" t="s">
        <v>111</v>
      </c>
      <c r="F22736" s="146" t="s">
        <v>111</v>
      </c>
      <c r="G22736" s="146" t="s">
        <v>111</v>
      </c>
      <c r="H22736" s="146" t="s">
        <v>111</v>
      </c>
      <c r="I22736" s="146" t="s">
        <v>111</v>
      </c>
      <c r="J22736" s="146" t="s">
        <v>111</v>
      </c>
      <c r="K22736" s="146" t="s">
        <v>111</v>
      </c>
      <c r="L22736" s="146" t="s">
        <v>111</v>
      </c>
      <c r="M22736" s="146" t="s">
        <v>111</v>
      </c>
      <c r="N22736" s="146" t="s">
        <v>111</v>
      </c>
      <c r="O22736" s="146" t="s">
        <v>111</v>
      </c>
      <c r="P22736" s="146" t="s">
        <v>111</v>
      </c>
      <c r="Q22736" s="146" t="s">
        <v>111</v>
      </c>
      <c r="R22736" s="146" t="s">
        <v>111</v>
      </c>
      <c r="S22736" s="146" t="s">
        <v>111</v>
      </c>
    </row>
    <row r="22737" spans="1:19" ht="11.25" thickBot="1" x14ac:dyDescent="0.2">
      <c r="A22737" s="107">
        <v>1</v>
      </c>
      <c r="B22737" s="132">
        <v>0.67525462962962957</v>
      </c>
      <c r="C22737" s="133">
        <v>0.46026</v>
      </c>
      <c r="D22737" s="108">
        <v>1.4999999999999999E-2</v>
      </c>
      <c r="E22737" s="108">
        <v>3.0000000000000001E-3</v>
      </c>
      <c r="F22737" s="141" t="s">
        <v>14500</v>
      </c>
      <c r="G22737" s="108">
        <v>8.0000000000000002E-3</v>
      </c>
      <c r="H22737" s="108">
        <v>1.599</v>
      </c>
      <c r="I22737" s="108">
        <v>2.7E-2</v>
      </c>
      <c r="J22737" s="108">
        <v>0.10199999999999999</v>
      </c>
      <c r="K22737" s="108">
        <v>1.4999999999999999E-2</v>
      </c>
      <c r="L22737" s="108">
        <v>7.0000000000000007E-2</v>
      </c>
      <c r="M22737" s="108">
        <v>2.4E-2</v>
      </c>
      <c r="N22737" s="108">
        <v>2E-3</v>
      </c>
      <c r="O22737" s="108">
        <v>4.1000000000000002E-2</v>
      </c>
      <c r="P22737" s="108">
        <v>3.0000000000000001E-3</v>
      </c>
      <c r="Q22737" s="108">
        <v>2.5000000000000001E-2</v>
      </c>
      <c r="R22737" s="108">
        <v>3.0000000000000001E-3</v>
      </c>
      <c r="S22737" s="108">
        <v>8.0000000000000002E-3</v>
      </c>
    </row>
    <row r="22738" spans="1:19" ht="11.25" thickBot="1" x14ac:dyDescent="0.2">
      <c r="A22738" s="112"/>
    </row>
    <row r="22739" spans="1:19" ht="11.25" thickBot="1" x14ac:dyDescent="0.2">
      <c r="A22739" s="135" t="s">
        <v>362</v>
      </c>
      <c r="B22739" s="112"/>
      <c r="C22739" s="137">
        <v>0.46026</v>
      </c>
      <c r="D22739" s="136">
        <v>1.4999999999999999E-2</v>
      </c>
      <c r="E22739" s="136">
        <v>3.0000000000000001E-3</v>
      </c>
      <c r="F22739" s="141" t="s">
        <v>14501</v>
      </c>
      <c r="G22739" s="136">
        <v>8.0000000000000002E-3</v>
      </c>
      <c r="H22739" s="136">
        <v>1.599</v>
      </c>
      <c r="I22739" s="136">
        <v>2.7E-2</v>
      </c>
      <c r="J22739" s="136">
        <v>0.10199999999999999</v>
      </c>
      <c r="K22739" s="136">
        <v>1.4999999999999999E-2</v>
      </c>
      <c r="L22739" s="136">
        <v>7.0000000000000007E-2</v>
      </c>
      <c r="M22739" s="136">
        <v>2.4E-2</v>
      </c>
      <c r="N22739" s="136">
        <v>2E-3</v>
      </c>
      <c r="O22739" s="136">
        <v>4.1000000000000002E-2</v>
      </c>
      <c r="P22739" s="136">
        <v>3.0000000000000001E-3</v>
      </c>
      <c r="Q22739" s="136">
        <v>2.5000000000000001E-2</v>
      </c>
      <c r="R22739" s="136">
        <v>3.0000000000000001E-3</v>
      </c>
      <c r="S22739" s="136">
        <v>8.0000000000000002E-3</v>
      </c>
    </row>
    <row r="22740" spans="1:19" ht="11.25" thickBot="1" x14ac:dyDescent="0.2">
      <c r="A22740" s="112"/>
    </row>
    <row r="22741" spans="1:19" ht="11.25" thickBot="1" x14ac:dyDescent="0.2">
      <c r="A22741" s="138" t="s">
        <v>364</v>
      </c>
      <c r="B22741" s="112"/>
      <c r="C22741" s="140" t="s">
        <v>3713</v>
      </c>
      <c r="D22741" s="136">
        <v>0</v>
      </c>
      <c r="E22741" s="136">
        <v>0</v>
      </c>
      <c r="F22741" s="141" t="s">
        <v>14501</v>
      </c>
      <c r="G22741" s="136">
        <v>0</v>
      </c>
      <c r="H22741" s="136">
        <v>0</v>
      </c>
      <c r="I22741" s="136">
        <v>0</v>
      </c>
      <c r="J22741" s="136">
        <v>0</v>
      </c>
      <c r="K22741" s="136">
        <v>0</v>
      </c>
      <c r="L22741" s="136">
        <v>0</v>
      </c>
      <c r="M22741" s="136">
        <v>0</v>
      </c>
      <c r="N22741" s="136">
        <v>0</v>
      </c>
      <c r="O22741" s="136">
        <v>0</v>
      </c>
      <c r="P22741" s="136">
        <v>0</v>
      </c>
      <c r="Q22741" s="136">
        <v>0</v>
      </c>
      <c r="R22741" s="136">
        <v>0</v>
      </c>
      <c r="S22741" s="136">
        <v>0</v>
      </c>
    </row>
    <row r="22742" spans="1:19" ht="11.25" thickBot="1" x14ac:dyDescent="0.2">
      <c r="A22742" s="112"/>
    </row>
    <row r="22743" spans="1:19" ht="11.25" thickBot="1" x14ac:dyDescent="0.2">
      <c r="A22743" s="139" t="s">
        <v>366</v>
      </c>
      <c r="B22743" s="112"/>
      <c r="C22743" s="140" t="s">
        <v>3713</v>
      </c>
      <c r="D22743" s="136">
        <v>0</v>
      </c>
      <c r="E22743" s="136">
        <v>0</v>
      </c>
      <c r="F22743" s="141" t="s">
        <v>14501</v>
      </c>
      <c r="G22743" s="136">
        <v>0</v>
      </c>
      <c r="H22743" s="136">
        <v>0</v>
      </c>
      <c r="I22743" s="136">
        <v>0</v>
      </c>
      <c r="J22743" s="136">
        <v>0</v>
      </c>
      <c r="K22743" s="136">
        <v>0</v>
      </c>
      <c r="L22743" s="136">
        <v>0</v>
      </c>
      <c r="M22743" s="136">
        <v>0</v>
      </c>
      <c r="N22743" s="136">
        <v>0</v>
      </c>
      <c r="O22743" s="136">
        <v>0</v>
      </c>
      <c r="P22743" s="136">
        <v>0</v>
      </c>
      <c r="Q22743" s="136">
        <v>0</v>
      </c>
      <c r="R22743" s="136">
        <v>0</v>
      </c>
      <c r="S22743" s="136">
        <v>0</v>
      </c>
    </row>
    <row r="22744" spans="1:19" ht="11.25" thickBot="1" x14ac:dyDescent="0.2">
      <c r="A22744" s="112"/>
    </row>
    <row r="22745" spans="1:19" ht="11.25" thickBot="1" x14ac:dyDescent="0.2">
      <c r="A22745" s="106" t="s">
        <v>357</v>
      </c>
      <c r="B22745" s="106" t="s">
        <v>358</v>
      </c>
      <c r="C22745" s="146" t="s">
        <v>53</v>
      </c>
      <c r="D22745" s="146" t="s">
        <v>54</v>
      </c>
      <c r="E22745" s="146" t="s">
        <v>55</v>
      </c>
      <c r="F22745" s="146" t="s">
        <v>56</v>
      </c>
      <c r="G22745" s="146" t="s">
        <v>14507</v>
      </c>
      <c r="H22745" s="146" t="s">
        <v>57</v>
      </c>
      <c r="I22745" s="146" t="s">
        <v>59</v>
      </c>
      <c r="J22745" s="146" t="s">
        <v>14508</v>
      </c>
      <c r="K22745" s="146" t="s">
        <v>60</v>
      </c>
      <c r="L22745" s="146" t="s">
        <v>61</v>
      </c>
      <c r="M22745" s="146" t="s">
        <v>62</v>
      </c>
      <c r="N22745" s="146" t="s">
        <v>14509</v>
      </c>
      <c r="O22745" s="146" t="s">
        <v>63</v>
      </c>
      <c r="P22745" s="146" t="s">
        <v>64</v>
      </c>
      <c r="Q22745" s="146" t="s">
        <v>66</v>
      </c>
      <c r="R22745" s="146" t="s">
        <v>14510</v>
      </c>
      <c r="S22745" s="146" t="s">
        <v>67</v>
      </c>
    </row>
    <row r="22746" spans="1:19" ht="11.25" thickBot="1" x14ac:dyDescent="0.2">
      <c r="A22746" s="112"/>
      <c r="B22746" s="112"/>
      <c r="C22746" s="146" t="s">
        <v>111</v>
      </c>
      <c r="D22746" s="146" t="s">
        <v>111</v>
      </c>
      <c r="E22746" s="146" t="s">
        <v>111</v>
      </c>
      <c r="F22746" s="146" t="s">
        <v>111</v>
      </c>
      <c r="G22746" s="146" t="s">
        <v>111</v>
      </c>
      <c r="H22746" s="146" t="s">
        <v>111</v>
      </c>
      <c r="I22746" s="146" t="s">
        <v>111</v>
      </c>
      <c r="J22746" s="146" t="s">
        <v>111</v>
      </c>
      <c r="K22746" s="146" t="s">
        <v>111</v>
      </c>
      <c r="L22746" s="146" t="s">
        <v>111</v>
      </c>
      <c r="M22746" s="146" t="s">
        <v>111</v>
      </c>
      <c r="N22746" s="146" t="s">
        <v>111</v>
      </c>
      <c r="O22746" s="146" t="s">
        <v>111</v>
      </c>
      <c r="P22746" s="146" t="s">
        <v>111</v>
      </c>
      <c r="Q22746" s="146" t="s">
        <v>111</v>
      </c>
      <c r="R22746" s="146" t="s">
        <v>111</v>
      </c>
      <c r="S22746" s="146" t="s">
        <v>111</v>
      </c>
    </row>
    <row r="22747" spans="1:19" ht="11.25" thickBot="1" x14ac:dyDescent="0.2">
      <c r="A22747" s="107">
        <v>1</v>
      </c>
      <c r="B22747" s="132">
        <v>0.67525462962962957</v>
      </c>
      <c r="C22747" s="108">
        <v>1E-3</v>
      </c>
      <c r="D22747" s="108">
        <v>4.0000000000000001E-3</v>
      </c>
      <c r="E22747" s="108">
        <v>2E-3</v>
      </c>
      <c r="F22747" s="108">
        <v>4.0000000000000001E-3</v>
      </c>
      <c r="G22747" s="108">
        <v>2E-3</v>
      </c>
      <c r="H22747" s="108">
        <v>4.1000000000000002E-2</v>
      </c>
      <c r="I22747" s="108">
        <v>4.7E-2</v>
      </c>
      <c r="J22747" s="141" t="s">
        <v>14518</v>
      </c>
      <c r="K22747" s="141" t="s">
        <v>14500</v>
      </c>
      <c r="L22747" s="141" t="s">
        <v>14500</v>
      </c>
      <c r="M22747" s="108">
        <v>2.1000000000000001E-2</v>
      </c>
      <c r="N22747" s="108">
        <v>1E-3</v>
      </c>
      <c r="O22747" s="108">
        <v>6.0000000000000001E-3</v>
      </c>
      <c r="P22747" s="108">
        <v>0.32100000000000001</v>
      </c>
      <c r="Q22747" s="133">
        <v>0.37678</v>
      </c>
      <c r="R22747" s="141" t="s">
        <v>14500</v>
      </c>
      <c r="S22747" s="108">
        <v>1.7000000000000001E-2</v>
      </c>
    </row>
    <row r="22748" spans="1:19" ht="11.25" thickBot="1" x14ac:dyDescent="0.2">
      <c r="A22748" s="112"/>
    </row>
    <row r="22749" spans="1:19" ht="11.25" thickBot="1" x14ac:dyDescent="0.2">
      <c r="A22749" s="135" t="s">
        <v>362</v>
      </c>
      <c r="B22749" s="112"/>
      <c r="C22749" s="136">
        <v>1E-3</v>
      </c>
      <c r="D22749" s="136">
        <v>4.0000000000000001E-3</v>
      </c>
      <c r="E22749" s="136">
        <v>2E-3</v>
      </c>
      <c r="F22749" s="136">
        <v>4.0000000000000001E-3</v>
      </c>
      <c r="G22749" s="136">
        <v>2E-3</v>
      </c>
      <c r="H22749" s="136">
        <v>4.1000000000000002E-2</v>
      </c>
      <c r="I22749" s="136">
        <v>4.7E-2</v>
      </c>
      <c r="J22749" s="141" t="s">
        <v>14520</v>
      </c>
      <c r="K22749" s="141" t="s">
        <v>14501</v>
      </c>
      <c r="L22749" s="141" t="s">
        <v>14501</v>
      </c>
      <c r="M22749" s="136">
        <v>2.1000000000000001E-2</v>
      </c>
      <c r="N22749" s="136">
        <v>1E-3</v>
      </c>
      <c r="O22749" s="136">
        <v>6.0000000000000001E-3</v>
      </c>
      <c r="P22749" s="136">
        <v>0.32100000000000001</v>
      </c>
      <c r="Q22749" s="137">
        <v>0.37678</v>
      </c>
      <c r="R22749" s="141" t="s">
        <v>14501</v>
      </c>
      <c r="S22749" s="136">
        <v>1.7000000000000001E-2</v>
      </c>
    </row>
    <row r="22750" spans="1:19" ht="11.25" thickBot="1" x14ac:dyDescent="0.2">
      <c r="A22750" s="112"/>
    </row>
    <row r="22751" spans="1:19" ht="11.25" thickBot="1" x14ac:dyDescent="0.2">
      <c r="A22751" s="138" t="s">
        <v>364</v>
      </c>
      <c r="B22751" s="112"/>
      <c r="C22751" s="136">
        <v>0</v>
      </c>
      <c r="D22751" s="136">
        <v>0</v>
      </c>
      <c r="E22751" s="136">
        <v>0</v>
      </c>
      <c r="F22751" s="136">
        <v>0</v>
      </c>
      <c r="G22751" s="136">
        <v>0</v>
      </c>
      <c r="H22751" s="136">
        <v>0</v>
      </c>
      <c r="I22751" s="136">
        <v>0</v>
      </c>
      <c r="J22751" s="141" t="s">
        <v>14501</v>
      </c>
      <c r="K22751" s="141" t="s">
        <v>14501</v>
      </c>
      <c r="L22751" s="141" t="s">
        <v>14501</v>
      </c>
      <c r="M22751" s="136">
        <v>0</v>
      </c>
      <c r="N22751" s="136">
        <v>0</v>
      </c>
      <c r="O22751" s="136">
        <v>0</v>
      </c>
      <c r="P22751" s="136">
        <v>0</v>
      </c>
      <c r="Q22751" s="140" t="s">
        <v>3713</v>
      </c>
      <c r="R22751" s="141" t="s">
        <v>14501</v>
      </c>
      <c r="S22751" s="136">
        <v>0</v>
      </c>
    </row>
    <row r="22752" spans="1:19" ht="11.25" thickBot="1" x14ac:dyDescent="0.2">
      <c r="A22752" s="112"/>
    </row>
    <row r="22753" spans="1:19" ht="11.25" thickBot="1" x14ac:dyDescent="0.2">
      <c r="A22753" s="139" t="s">
        <v>366</v>
      </c>
      <c r="B22753" s="112"/>
      <c r="C22753" s="136">
        <v>0</v>
      </c>
      <c r="D22753" s="136">
        <v>0</v>
      </c>
      <c r="E22753" s="136">
        <v>0</v>
      </c>
      <c r="F22753" s="136">
        <v>0</v>
      </c>
      <c r="G22753" s="136">
        <v>0</v>
      </c>
      <c r="H22753" s="136">
        <v>0</v>
      </c>
      <c r="I22753" s="136">
        <v>0</v>
      </c>
      <c r="J22753" s="141" t="s">
        <v>14501</v>
      </c>
      <c r="K22753" s="141" t="s">
        <v>14501</v>
      </c>
      <c r="L22753" s="141" t="s">
        <v>14501</v>
      </c>
      <c r="M22753" s="136">
        <v>0</v>
      </c>
      <c r="N22753" s="136">
        <v>0</v>
      </c>
      <c r="O22753" s="136">
        <v>0</v>
      </c>
      <c r="P22753" s="136">
        <v>0</v>
      </c>
      <c r="Q22753" s="140" t="s">
        <v>3713</v>
      </c>
      <c r="R22753" s="141" t="s">
        <v>14501</v>
      </c>
      <c r="S22753" s="136">
        <v>0</v>
      </c>
    </row>
    <row r="22754" spans="1:19" ht="11.25" thickBot="1" x14ac:dyDescent="0.2">
      <c r="A22754" s="112"/>
    </row>
    <row r="22755" spans="1:19" ht="11.25" thickBot="1" x14ac:dyDescent="0.2">
      <c r="A22755" s="106" t="s">
        <v>357</v>
      </c>
      <c r="B22755" s="106" t="s">
        <v>358</v>
      </c>
      <c r="C22755" s="146" t="s">
        <v>68</v>
      </c>
      <c r="D22755" s="146" t="s">
        <v>14511</v>
      </c>
    </row>
    <row r="22756" spans="1:19" ht="11.25" thickBot="1" x14ac:dyDescent="0.2">
      <c r="A22756" s="112"/>
      <c r="B22756" s="112"/>
      <c r="C22756" s="146" t="s">
        <v>111</v>
      </c>
      <c r="D22756" s="146" t="s">
        <v>111</v>
      </c>
    </row>
    <row r="22757" spans="1:19" ht="11.25" thickBot="1" x14ac:dyDescent="0.2">
      <c r="A22757" s="107">
        <v>1</v>
      </c>
      <c r="B22757" s="132">
        <v>0.67525462962962957</v>
      </c>
      <c r="C22757" s="108">
        <v>8.0000000000000002E-3</v>
      </c>
      <c r="D22757" s="141" t="s">
        <v>14500</v>
      </c>
    </row>
    <row r="22758" spans="1:19" ht="11.25" thickBot="1" x14ac:dyDescent="0.2">
      <c r="A22758" s="112"/>
    </row>
    <row r="22759" spans="1:19" ht="11.25" thickBot="1" x14ac:dyDescent="0.2">
      <c r="A22759" s="135" t="s">
        <v>362</v>
      </c>
      <c r="B22759" s="112"/>
      <c r="C22759" s="136">
        <v>8.0000000000000002E-3</v>
      </c>
      <c r="D22759" s="141" t="s">
        <v>14501</v>
      </c>
    </row>
    <row r="22760" spans="1:19" ht="11.25" thickBot="1" x14ac:dyDescent="0.2">
      <c r="A22760" s="112"/>
    </row>
    <row r="22761" spans="1:19" ht="11.25" thickBot="1" x14ac:dyDescent="0.2">
      <c r="A22761" s="138" t="s">
        <v>364</v>
      </c>
      <c r="B22761" s="112"/>
      <c r="C22761" s="136">
        <v>0</v>
      </c>
      <c r="D22761" s="141" t="s">
        <v>14501</v>
      </c>
    </row>
    <row r="22762" spans="1:19" ht="11.25" thickBot="1" x14ac:dyDescent="0.2">
      <c r="A22762" s="112"/>
    </row>
    <row r="22763" spans="1:19" ht="11.25" thickBot="1" x14ac:dyDescent="0.2">
      <c r="A22763" s="139" t="s">
        <v>366</v>
      </c>
      <c r="B22763" s="112"/>
      <c r="C22763" s="136">
        <v>0</v>
      </c>
      <c r="D22763" s="141" t="s">
        <v>14501</v>
      </c>
    </row>
    <row r="22764" spans="1:19" ht="10.5" x14ac:dyDescent="0.15">
      <c r="A22764" s="112"/>
    </row>
    <row r="22765" spans="1:19" x14ac:dyDescent="0.15">
      <c r="A22765" s="129"/>
      <c r="B22765" s="86" t="s">
        <v>3524</v>
      </c>
    </row>
    <row r="22766" spans="1:19" ht="9.75" thickBot="1" x14ac:dyDescent="0.2">
      <c r="A22766" s="81" t="s">
        <v>356</v>
      </c>
    </row>
    <row r="22767" spans="1:19" ht="11.25" thickBot="1" x14ac:dyDescent="0.2">
      <c r="A22767" s="106" t="s">
        <v>357</v>
      </c>
      <c r="B22767" s="106" t="s">
        <v>358</v>
      </c>
      <c r="C22767" s="146" t="s">
        <v>14494</v>
      </c>
      <c r="D22767" s="146" t="s">
        <v>14495</v>
      </c>
      <c r="E22767" s="146" t="s">
        <v>14496</v>
      </c>
      <c r="F22767" s="146" t="s">
        <v>0</v>
      </c>
      <c r="G22767" s="146" t="s">
        <v>1</v>
      </c>
      <c r="H22767" s="146" t="s">
        <v>2</v>
      </c>
      <c r="I22767" s="146" t="s">
        <v>14497</v>
      </c>
      <c r="J22767" s="146" t="s">
        <v>3</v>
      </c>
      <c r="K22767" s="146" t="s">
        <v>14498</v>
      </c>
      <c r="L22767" s="146" t="s">
        <v>7</v>
      </c>
      <c r="M22767" s="146" t="s">
        <v>14499</v>
      </c>
      <c r="N22767" s="146" t="s">
        <v>10</v>
      </c>
      <c r="O22767" s="146" t="s">
        <v>11</v>
      </c>
      <c r="P22767" s="146" t="s">
        <v>12</v>
      </c>
      <c r="Q22767" s="146" t="s">
        <v>13</v>
      </c>
      <c r="R22767" s="146" t="s">
        <v>14</v>
      </c>
      <c r="S22767" s="146" t="s">
        <v>15</v>
      </c>
    </row>
    <row r="22768" spans="1:19" ht="11.25" thickBot="1" x14ac:dyDescent="0.2">
      <c r="A22768" s="112"/>
      <c r="B22768" s="112"/>
      <c r="C22768" s="146" t="s">
        <v>111</v>
      </c>
      <c r="D22768" s="146" t="s">
        <v>111</v>
      </c>
      <c r="E22768" s="146" t="s">
        <v>111</v>
      </c>
      <c r="F22768" s="146" t="s">
        <v>111</v>
      </c>
      <c r="G22768" s="146" t="s">
        <v>111</v>
      </c>
      <c r="H22768" s="146" t="s">
        <v>111</v>
      </c>
      <c r="I22768" s="146" t="s">
        <v>111</v>
      </c>
      <c r="J22768" s="146" t="s">
        <v>111</v>
      </c>
      <c r="K22768" s="146" t="s">
        <v>111</v>
      </c>
      <c r="L22768" s="146" t="s">
        <v>111</v>
      </c>
      <c r="M22768" s="146" t="s">
        <v>111</v>
      </c>
      <c r="N22768" s="146" t="s">
        <v>111</v>
      </c>
      <c r="O22768" s="146" t="s">
        <v>111</v>
      </c>
      <c r="P22768" s="146" t="s">
        <v>111</v>
      </c>
      <c r="Q22768" s="146" t="s">
        <v>111</v>
      </c>
      <c r="R22768" s="146" t="s">
        <v>111</v>
      </c>
      <c r="S22768" s="146" t="s">
        <v>111</v>
      </c>
    </row>
    <row r="22769" spans="1:19" ht="11.25" thickBot="1" x14ac:dyDescent="0.2">
      <c r="A22769" s="107">
        <v>1</v>
      </c>
      <c r="B22769" s="132">
        <v>0.68040509259259263</v>
      </c>
      <c r="C22769" s="108">
        <v>0</v>
      </c>
      <c r="D22769" s="141" t="s">
        <v>14500</v>
      </c>
      <c r="E22769" s="108">
        <v>5.0000000000000001E-3</v>
      </c>
      <c r="F22769" s="108">
        <v>5.3999999999999999E-2</v>
      </c>
      <c r="G22769" s="108">
        <v>0.28299999999999997</v>
      </c>
      <c r="H22769" s="108">
        <v>1.2999999999999999E-2</v>
      </c>
      <c r="I22769" s="108">
        <v>-4.2999999999999997E-2</v>
      </c>
      <c r="J22769" s="108">
        <v>9.6000000000000002E-2</v>
      </c>
      <c r="K22769" s="108">
        <v>-0.39300000000000002</v>
      </c>
      <c r="L22769" s="133">
        <v>0.63385000000000002</v>
      </c>
      <c r="M22769" s="108">
        <v>2.1999999999999999E-2</v>
      </c>
      <c r="N22769" s="108">
        <v>1E-3</v>
      </c>
      <c r="O22769" s="108">
        <v>2E-3</v>
      </c>
      <c r="P22769" s="108">
        <v>0.14599999999999999</v>
      </c>
      <c r="Q22769" s="108">
        <v>2.1539999999999999</v>
      </c>
      <c r="R22769" s="108">
        <v>2E-3</v>
      </c>
      <c r="S22769" s="108">
        <v>0.04</v>
      </c>
    </row>
    <row r="22770" spans="1:19" ht="11.25" thickBot="1" x14ac:dyDescent="0.2">
      <c r="A22770" s="112"/>
    </row>
    <row r="22771" spans="1:19" ht="11.25" thickBot="1" x14ac:dyDescent="0.2">
      <c r="A22771" s="135" t="s">
        <v>362</v>
      </c>
      <c r="B22771" s="112"/>
      <c r="C22771" s="136">
        <v>0</v>
      </c>
      <c r="D22771" s="141" t="s">
        <v>14501</v>
      </c>
      <c r="E22771" s="136">
        <v>5.0000000000000001E-3</v>
      </c>
      <c r="F22771" s="136">
        <v>5.3999999999999999E-2</v>
      </c>
      <c r="G22771" s="136">
        <v>0.28299999999999997</v>
      </c>
      <c r="H22771" s="136">
        <v>1.2999999999999999E-2</v>
      </c>
      <c r="I22771" s="136">
        <v>-4.2999999999999997E-2</v>
      </c>
      <c r="J22771" s="136">
        <v>9.6000000000000002E-2</v>
      </c>
      <c r="K22771" s="136">
        <v>-0.39300000000000002</v>
      </c>
      <c r="L22771" s="137">
        <v>0.63385000000000002</v>
      </c>
      <c r="M22771" s="136">
        <v>2.1999999999999999E-2</v>
      </c>
      <c r="N22771" s="136">
        <v>1E-3</v>
      </c>
      <c r="O22771" s="136">
        <v>2E-3</v>
      </c>
      <c r="P22771" s="136">
        <v>0.14599999999999999</v>
      </c>
      <c r="Q22771" s="136">
        <v>2.1539999999999999</v>
      </c>
      <c r="R22771" s="136">
        <v>2E-3</v>
      </c>
      <c r="S22771" s="136">
        <v>0.04</v>
      </c>
    </row>
    <row r="22772" spans="1:19" ht="11.25" thickBot="1" x14ac:dyDescent="0.2">
      <c r="A22772" s="112"/>
    </row>
    <row r="22773" spans="1:19" ht="11.25" thickBot="1" x14ac:dyDescent="0.2">
      <c r="A22773" s="138" t="s">
        <v>364</v>
      </c>
      <c r="B22773" s="112"/>
      <c r="C22773" s="136">
        <v>0</v>
      </c>
      <c r="D22773" s="141" t="s">
        <v>14501</v>
      </c>
      <c r="E22773" s="136">
        <v>0</v>
      </c>
      <c r="F22773" s="136">
        <v>0</v>
      </c>
      <c r="G22773" s="136">
        <v>0</v>
      </c>
      <c r="H22773" s="136">
        <v>0</v>
      </c>
      <c r="I22773" s="136">
        <v>0</v>
      </c>
      <c r="J22773" s="136">
        <v>0</v>
      </c>
      <c r="K22773" s="136">
        <v>0</v>
      </c>
      <c r="L22773" s="140" t="s">
        <v>3713</v>
      </c>
      <c r="M22773" s="136">
        <v>0</v>
      </c>
      <c r="N22773" s="136">
        <v>0</v>
      </c>
      <c r="O22773" s="136">
        <v>0</v>
      </c>
      <c r="P22773" s="136">
        <v>0</v>
      </c>
      <c r="Q22773" s="136">
        <v>0</v>
      </c>
      <c r="R22773" s="136">
        <v>0</v>
      </c>
      <c r="S22773" s="136">
        <v>0</v>
      </c>
    </row>
    <row r="22774" spans="1:19" ht="11.25" thickBot="1" x14ac:dyDescent="0.2">
      <c r="A22774" s="112"/>
    </row>
    <row r="22775" spans="1:19" ht="11.25" thickBot="1" x14ac:dyDescent="0.2">
      <c r="A22775" s="139" t="s">
        <v>366</v>
      </c>
      <c r="B22775" s="112"/>
      <c r="C22775" s="136">
        <v>0</v>
      </c>
      <c r="D22775" s="141" t="s">
        <v>14501</v>
      </c>
      <c r="E22775" s="136">
        <v>0</v>
      </c>
      <c r="F22775" s="136">
        <v>0</v>
      </c>
      <c r="G22775" s="136">
        <v>0</v>
      </c>
      <c r="H22775" s="136">
        <v>0</v>
      </c>
      <c r="I22775" s="136">
        <v>0</v>
      </c>
      <c r="J22775" s="136">
        <v>0</v>
      </c>
      <c r="K22775" s="136">
        <v>0</v>
      </c>
      <c r="L22775" s="140" t="s">
        <v>3713</v>
      </c>
      <c r="M22775" s="136">
        <v>0</v>
      </c>
      <c r="N22775" s="136">
        <v>0</v>
      </c>
      <c r="O22775" s="136">
        <v>0</v>
      </c>
      <c r="P22775" s="136">
        <v>0</v>
      </c>
      <c r="Q22775" s="136">
        <v>0</v>
      </c>
      <c r="R22775" s="136">
        <v>0</v>
      </c>
      <c r="S22775" s="136">
        <v>0</v>
      </c>
    </row>
    <row r="22776" spans="1:19" ht="11.25" thickBot="1" x14ac:dyDescent="0.2">
      <c r="A22776" s="112"/>
    </row>
    <row r="22777" spans="1:19" ht="11.25" thickBot="1" x14ac:dyDescent="0.2">
      <c r="A22777" s="106" t="s">
        <v>357</v>
      </c>
      <c r="B22777" s="106" t="s">
        <v>358</v>
      </c>
      <c r="C22777" s="146" t="s">
        <v>16</v>
      </c>
      <c r="D22777" s="146" t="s">
        <v>14502</v>
      </c>
      <c r="E22777" s="146" t="s">
        <v>14503</v>
      </c>
      <c r="F22777" s="146" t="s">
        <v>20</v>
      </c>
      <c r="G22777" s="146" t="s">
        <v>21</v>
      </c>
      <c r="H22777" s="146" t="s">
        <v>22</v>
      </c>
      <c r="I22777" s="146" t="s">
        <v>23</v>
      </c>
      <c r="J22777" s="146" t="s">
        <v>24</v>
      </c>
      <c r="K22777" s="146" t="s">
        <v>26</v>
      </c>
      <c r="L22777" s="146" t="s">
        <v>14504</v>
      </c>
      <c r="M22777" s="146" t="s">
        <v>27</v>
      </c>
      <c r="N22777" s="146" t="s">
        <v>28</v>
      </c>
      <c r="O22777" s="146" t="s">
        <v>29</v>
      </c>
      <c r="P22777" s="146" t="s">
        <v>30</v>
      </c>
      <c r="Q22777" s="146" t="s">
        <v>14505</v>
      </c>
      <c r="R22777" s="146" t="s">
        <v>32</v>
      </c>
      <c r="S22777" s="146" t="s">
        <v>33</v>
      </c>
    </row>
    <row r="22778" spans="1:19" ht="11.25" thickBot="1" x14ac:dyDescent="0.2">
      <c r="A22778" s="112"/>
      <c r="B22778" s="112"/>
      <c r="C22778" s="146" t="s">
        <v>111</v>
      </c>
      <c r="D22778" s="146" t="s">
        <v>111</v>
      </c>
      <c r="E22778" s="146" t="s">
        <v>111</v>
      </c>
      <c r="F22778" s="146" t="s">
        <v>111</v>
      </c>
      <c r="G22778" s="146" t="s">
        <v>111</v>
      </c>
      <c r="H22778" s="146" t="s">
        <v>111</v>
      </c>
      <c r="I22778" s="146" t="s">
        <v>111</v>
      </c>
      <c r="J22778" s="146" t="s">
        <v>111</v>
      </c>
      <c r="K22778" s="146" t="s">
        <v>111</v>
      </c>
      <c r="L22778" s="146" t="s">
        <v>111</v>
      </c>
      <c r="M22778" s="146" t="s">
        <v>111</v>
      </c>
      <c r="N22778" s="146" t="s">
        <v>111</v>
      </c>
      <c r="O22778" s="146" t="s">
        <v>111</v>
      </c>
      <c r="P22778" s="146" t="s">
        <v>111</v>
      </c>
      <c r="Q22778" s="146" t="s">
        <v>111</v>
      </c>
      <c r="R22778" s="146" t="s">
        <v>111</v>
      </c>
      <c r="S22778" s="146" t="s">
        <v>111</v>
      </c>
    </row>
    <row r="22779" spans="1:19" ht="11.25" thickBot="1" x14ac:dyDescent="0.2">
      <c r="A22779" s="107">
        <v>1</v>
      </c>
      <c r="B22779" s="132">
        <v>0.68040509259259263</v>
      </c>
      <c r="C22779" s="108">
        <v>0.39300000000000002</v>
      </c>
      <c r="D22779" s="108">
        <v>0.11700000000000001</v>
      </c>
      <c r="E22779" s="141" t="s">
        <v>14500</v>
      </c>
      <c r="F22779" s="133">
        <v>0.51937</v>
      </c>
      <c r="G22779" s="108">
        <v>4.2999999999999997E-2</v>
      </c>
      <c r="H22779" s="108">
        <v>0.14000000000000001</v>
      </c>
      <c r="I22779" s="108">
        <v>4.3999999999999997E-2</v>
      </c>
      <c r="J22779" s="108">
        <v>0.54100000000000004</v>
      </c>
      <c r="K22779" s="133">
        <v>0.53595000000000004</v>
      </c>
      <c r="L22779" s="108">
        <v>6.0000000000000001E-3</v>
      </c>
      <c r="M22779" s="108">
        <v>2E-3</v>
      </c>
      <c r="N22779" s="108">
        <v>2.1999999999999999E-2</v>
      </c>
      <c r="O22779" s="141" t="s">
        <v>14500</v>
      </c>
      <c r="P22779" s="141" t="s">
        <v>14500</v>
      </c>
      <c r="Q22779" s="108">
        <v>-0.01</v>
      </c>
      <c r="R22779" s="108">
        <v>6.0000000000000001E-3</v>
      </c>
      <c r="S22779" s="108">
        <v>7.0000000000000001E-3</v>
      </c>
    </row>
    <row r="22780" spans="1:19" ht="11.25" thickBot="1" x14ac:dyDescent="0.2">
      <c r="A22780" s="112"/>
    </row>
    <row r="22781" spans="1:19" ht="11.25" thickBot="1" x14ac:dyDescent="0.2">
      <c r="A22781" s="135" t="s">
        <v>362</v>
      </c>
      <c r="B22781" s="112"/>
      <c r="C22781" s="136">
        <v>0.39300000000000002</v>
      </c>
      <c r="D22781" s="136">
        <v>0.11700000000000001</v>
      </c>
      <c r="E22781" s="141" t="s">
        <v>14501</v>
      </c>
      <c r="F22781" s="137">
        <v>0.51937</v>
      </c>
      <c r="G22781" s="136">
        <v>4.2999999999999997E-2</v>
      </c>
      <c r="H22781" s="136">
        <v>0.14000000000000001</v>
      </c>
      <c r="I22781" s="136">
        <v>4.3999999999999997E-2</v>
      </c>
      <c r="J22781" s="136">
        <v>0.54100000000000004</v>
      </c>
      <c r="K22781" s="137">
        <v>0.53595000000000004</v>
      </c>
      <c r="L22781" s="136">
        <v>6.0000000000000001E-3</v>
      </c>
      <c r="M22781" s="136">
        <v>2E-3</v>
      </c>
      <c r="N22781" s="136">
        <v>2.1999999999999999E-2</v>
      </c>
      <c r="O22781" s="141" t="s">
        <v>14501</v>
      </c>
      <c r="P22781" s="141" t="s">
        <v>14501</v>
      </c>
      <c r="Q22781" s="136">
        <v>-0.01</v>
      </c>
      <c r="R22781" s="136">
        <v>6.0000000000000001E-3</v>
      </c>
      <c r="S22781" s="136">
        <v>7.0000000000000001E-3</v>
      </c>
    </row>
    <row r="22782" spans="1:19" ht="11.25" thickBot="1" x14ac:dyDescent="0.2">
      <c r="A22782" s="112"/>
    </row>
    <row r="22783" spans="1:19" ht="11.25" thickBot="1" x14ac:dyDescent="0.2">
      <c r="A22783" s="138" t="s">
        <v>364</v>
      </c>
      <c r="B22783" s="112"/>
      <c r="C22783" s="136">
        <v>0</v>
      </c>
      <c r="D22783" s="136">
        <v>0</v>
      </c>
      <c r="E22783" s="141" t="s">
        <v>14501</v>
      </c>
      <c r="F22783" s="140" t="s">
        <v>3713</v>
      </c>
      <c r="G22783" s="136">
        <v>0</v>
      </c>
      <c r="H22783" s="136">
        <v>0</v>
      </c>
      <c r="I22783" s="136">
        <v>0</v>
      </c>
      <c r="J22783" s="136">
        <v>0</v>
      </c>
      <c r="K22783" s="140" t="s">
        <v>3713</v>
      </c>
      <c r="L22783" s="136">
        <v>0</v>
      </c>
      <c r="M22783" s="136">
        <v>0</v>
      </c>
      <c r="N22783" s="136">
        <v>0</v>
      </c>
      <c r="O22783" s="141" t="s">
        <v>14501</v>
      </c>
      <c r="P22783" s="141" t="s">
        <v>14501</v>
      </c>
      <c r="Q22783" s="136">
        <v>0</v>
      </c>
      <c r="R22783" s="136">
        <v>0</v>
      </c>
      <c r="S22783" s="136">
        <v>0</v>
      </c>
    </row>
    <row r="22784" spans="1:19" ht="11.25" thickBot="1" x14ac:dyDescent="0.2">
      <c r="A22784" s="112"/>
    </row>
    <row r="22785" spans="1:19" ht="11.25" thickBot="1" x14ac:dyDescent="0.2">
      <c r="A22785" s="139" t="s">
        <v>366</v>
      </c>
      <c r="B22785" s="112"/>
      <c r="C22785" s="136">
        <v>0</v>
      </c>
      <c r="D22785" s="136">
        <v>0</v>
      </c>
      <c r="E22785" s="141" t="s">
        <v>14501</v>
      </c>
      <c r="F22785" s="140" t="s">
        <v>3713</v>
      </c>
      <c r="G22785" s="136">
        <v>0</v>
      </c>
      <c r="H22785" s="136">
        <v>0</v>
      </c>
      <c r="I22785" s="136">
        <v>0</v>
      </c>
      <c r="J22785" s="136">
        <v>0</v>
      </c>
      <c r="K22785" s="140" t="s">
        <v>3713</v>
      </c>
      <c r="L22785" s="136">
        <v>0</v>
      </c>
      <c r="M22785" s="136">
        <v>0</v>
      </c>
      <c r="N22785" s="136">
        <v>0</v>
      </c>
      <c r="O22785" s="141" t="s">
        <v>14501</v>
      </c>
      <c r="P22785" s="141" t="s">
        <v>14501</v>
      </c>
      <c r="Q22785" s="136">
        <v>0</v>
      </c>
      <c r="R22785" s="136">
        <v>0</v>
      </c>
      <c r="S22785" s="136">
        <v>0</v>
      </c>
    </row>
    <row r="22786" spans="1:19" ht="11.25" thickBot="1" x14ac:dyDescent="0.2">
      <c r="A22786" s="112"/>
    </row>
    <row r="22787" spans="1:19" ht="11.25" thickBot="1" x14ac:dyDescent="0.2">
      <c r="A22787" s="106" t="s">
        <v>357</v>
      </c>
      <c r="B22787" s="106" t="s">
        <v>358</v>
      </c>
      <c r="C22787" s="146" t="s">
        <v>35</v>
      </c>
      <c r="D22787" s="146" t="s">
        <v>36</v>
      </c>
      <c r="E22787" s="146" t="s">
        <v>14506</v>
      </c>
      <c r="F22787" s="146" t="s">
        <v>38</v>
      </c>
      <c r="G22787" s="146" t="s">
        <v>39</v>
      </c>
      <c r="H22787" s="146" t="s">
        <v>41</v>
      </c>
      <c r="I22787" s="146" t="s">
        <v>42</v>
      </c>
      <c r="J22787" s="146" t="s">
        <v>43</v>
      </c>
      <c r="K22787" s="146" t="s">
        <v>44</v>
      </c>
      <c r="L22787" s="146" t="s">
        <v>45</v>
      </c>
      <c r="M22787" s="146" t="s">
        <v>46</v>
      </c>
      <c r="N22787" s="146" t="s">
        <v>47</v>
      </c>
      <c r="O22787" s="146" t="s">
        <v>48</v>
      </c>
      <c r="P22787" s="146" t="s">
        <v>49</v>
      </c>
      <c r="Q22787" s="146" t="s">
        <v>50</v>
      </c>
      <c r="R22787" s="146" t="s">
        <v>51</v>
      </c>
      <c r="S22787" s="146" t="s">
        <v>52</v>
      </c>
    </row>
    <row r="22788" spans="1:19" ht="11.25" thickBot="1" x14ac:dyDescent="0.2">
      <c r="A22788" s="112"/>
      <c r="B22788" s="112"/>
      <c r="C22788" s="146" t="s">
        <v>111</v>
      </c>
      <c r="D22788" s="146" t="s">
        <v>111</v>
      </c>
      <c r="E22788" s="146" t="s">
        <v>111</v>
      </c>
      <c r="F22788" s="146" t="s">
        <v>111</v>
      </c>
      <c r="G22788" s="146" t="s">
        <v>111</v>
      </c>
      <c r="H22788" s="146" t="s">
        <v>111</v>
      </c>
      <c r="I22788" s="146" t="s">
        <v>111</v>
      </c>
      <c r="J22788" s="146" t="s">
        <v>111</v>
      </c>
      <c r="K22788" s="146" t="s">
        <v>111</v>
      </c>
      <c r="L22788" s="146" t="s">
        <v>111</v>
      </c>
      <c r="M22788" s="146" t="s">
        <v>111</v>
      </c>
      <c r="N22788" s="146" t="s">
        <v>111</v>
      </c>
      <c r="O22788" s="146" t="s">
        <v>111</v>
      </c>
      <c r="P22788" s="146" t="s">
        <v>111</v>
      </c>
      <c r="Q22788" s="146" t="s">
        <v>111</v>
      </c>
      <c r="R22788" s="146" t="s">
        <v>111</v>
      </c>
      <c r="S22788" s="146" t="s">
        <v>111</v>
      </c>
    </row>
    <row r="22789" spans="1:19" ht="11.25" thickBot="1" x14ac:dyDescent="0.2">
      <c r="A22789" s="107">
        <v>1</v>
      </c>
      <c r="B22789" s="132">
        <v>0.68040509259259263</v>
      </c>
      <c r="C22789" s="133">
        <v>0.435</v>
      </c>
      <c r="D22789" s="108">
        <v>1.6E-2</v>
      </c>
      <c r="E22789" s="108">
        <v>3.0000000000000001E-3</v>
      </c>
      <c r="F22789" s="141" t="s">
        <v>14500</v>
      </c>
      <c r="G22789" s="108">
        <v>4.0000000000000001E-3</v>
      </c>
      <c r="H22789" s="108">
        <v>1.607</v>
      </c>
      <c r="I22789" s="108">
        <v>2.5000000000000001E-2</v>
      </c>
      <c r="J22789" s="108">
        <v>8.8999999999999996E-2</v>
      </c>
      <c r="K22789" s="108">
        <v>8.0000000000000002E-3</v>
      </c>
      <c r="L22789" s="108">
        <v>1.6E-2</v>
      </c>
      <c r="M22789" s="108">
        <v>4.5999999999999999E-2</v>
      </c>
      <c r="N22789" s="108">
        <v>2E-3</v>
      </c>
      <c r="O22789" s="108">
        <v>2.5000000000000001E-2</v>
      </c>
      <c r="P22789" s="108">
        <v>3.0000000000000001E-3</v>
      </c>
      <c r="Q22789" s="108">
        <v>1.4999999999999999E-2</v>
      </c>
      <c r="R22789" s="108">
        <v>1E-3</v>
      </c>
      <c r="S22789" s="108">
        <v>5.0000000000000001E-3</v>
      </c>
    </row>
    <row r="22790" spans="1:19" ht="11.25" thickBot="1" x14ac:dyDescent="0.2">
      <c r="A22790" s="112"/>
    </row>
    <row r="22791" spans="1:19" ht="11.25" thickBot="1" x14ac:dyDescent="0.2">
      <c r="A22791" s="135" t="s">
        <v>362</v>
      </c>
      <c r="B22791" s="112"/>
      <c r="C22791" s="137">
        <v>0.435</v>
      </c>
      <c r="D22791" s="136">
        <v>1.6E-2</v>
      </c>
      <c r="E22791" s="136">
        <v>3.0000000000000001E-3</v>
      </c>
      <c r="F22791" s="141" t="s">
        <v>14501</v>
      </c>
      <c r="G22791" s="136">
        <v>4.0000000000000001E-3</v>
      </c>
      <c r="H22791" s="136">
        <v>1.607</v>
      </c>
      <c r="I22791" s="136">
        <v>2.5000000000000001E-2</v>
      </c>
      <c r="J22791" s="136">
        <v>8.8999999999999996E-2</v>
      </c>
      <c r="K22791" s="136">
        <v>8.0000000000000002E-3</v>
      </c>
      <c r="L22791" s="136">
        <v>1.6E-2</v>
      </c>
      <c r="M22791" s="136">
        <v>4.5999999999999999E-2</v>
      </c>
      <c r="N22791" s="136">
        <v>2E-3</v>
      </c>
      <c r="O22791" s="136">
        <v>2.5000000000000001E-2</v>
      </c>
      <c r="P22791" s="136">
        <v>3.0000000000000001E-3</v>
      </c>
      <c r="Q22791" s="136">
        <v>1.4999999999999999E-2</v>
      </c>
      <c r="R22791" s="136">
        <v>1E-3</v>
      </c>
      <c r="S22791" s="136">
        <v>5.0000000000000001E-3</v>
      </c>
    </row>
    <row r="22792" spans="1:19" ht="11.25" thickBot="1" x14ac:dyDescent="0.2">
      <c r="A22792" s="112"/>
    </row>
    <row r="22793" spans="1:19" ht="11.25" thickBot="1" x14ac:dyDescent="0.2">
      <c r="A22793" s="138" t="s">
        <v>364</v>
      </c>
      <c r="B22793" s="112"/>
      <c r="C22793" s="140" t="s">
        <v>3713</v>
      </c>
      <c r="D22793" s="136">
        <v>0</v>
      </c>
      <c r="E22793" s="136">
        <v>0</v>
      </c>
      <c r="F22793" s="141" t="s">
        <v>14501</v>
      </c>
      <c r="G22793" s="136">
        <v>0</v>
      </c>
      <c r="H22793" s="136">
        <v>0</v>
      </c>
      <c r="I22793" s="136">
        <v>0</v>
      </c>
      <c r="J22793" s="136">
        <v>0</v>
      </c>
      <c r="K22793" s="136">
        <v>0</v>
      </c>
      <c r="L22793" s="136">
        <v>0</v>
      </c>
      <c r="M22793" s="136">
        <v>0</v>
      </c>
      <c r="N22793" s="136">
        <v>0</v>
      </c>
      <c r="O22793" s="136">
        <v>0</v>
      </c>
      <c r="P22793" s="136">
        <v>0</v>
      </c>
      <c r="Q22793" s="136">
        <v>0</v>
      </c>
      <c r="R22793" s="136">
        <v>0</v>
      </c>
      <c r="S22793" s="136">
        <v>0</v>
      </c>
    </row>
    <row r="22794" spans="1:19" ht="11.25" thickBot="1" x14ac:dyDescent="0.2">
      <c r="A22794" s="112"/>
    </row>
    <row r="22795" spans="1:19" ht="11.25" thickBot="1" x14ac:dyDescent="0.2">
      <c r="A22795" s="139" t="s">
        <v>366</v>
      </c>
      <c r="B22795" s="112"/>
      <c r="C22795" s="140" t="s">
        <v>3713</v>
      </c>
      <c r="D22795" s="136">
        <v>0</v>
      </c>
      <c r="E22795" s="136">
        <v>0</v>
      </c>
      <c r="F22795" s="141" t="s">
        <v>14501</v>
      </c>
      <c r="G22795" s="136">
        <v>0</v>
      </c>
      <c r="H22795" s="136">
        <v>0</v>
      </c>
      <c r="I22795" s="136">
        <v>0</v>
      </c>
      <c r="J22795" s="136">
        <v>0</v>
      </c>
      <c r="K22795" s="136">
        <v>0</v>
      </c>
      <c r="L22795" s="136">
        <v>0</v>
      </c>
      <c r="M22795" s="136">
        <v>0</v>
      </c>
      <c r="N22795" s="136">
        <v>0</v>
      </c>
      <c r="O22795" s="136">
        <v>0</v>
      </c>
      <c r="P22795" s="136">
        <v>0</v>
      </c>
      <c r="Q22795" s="136">
        <v>0</v>
      </c>
      <c r="R22795" s="136">
        <v>0</v>
      </c>
      <c r="S22795" s="136">
        <v>0</v>
      </c>
    </row>
    <row r="22796" spans="1:19" ht="11.25" thickBot="1" x14ac:dyDescent="0.2">
      <c r="A22796" s="112"/>
    </row>
    <row r="22797" spans="1:19" ht="11.25" thickBot="1" x14ac:dyDescent="0.2">
      <c r="A22797" s="106" t="s">
        <v>357</v>
      </c>
      <c r="B22797" s="106" t="s">
        <v>358</v>
      </c>
      <c r="C22797" s="146" t="s">
        <v>53</v>
      </c>
      <c r="D22797" s="146" t="s">
        <v>54</v>
      </c>
      <c r="E22797" s="146" t="s">
        <v>55</v>
      </c>
      <c r="F22797" s="146" t="s">
        <v>56</v>
      </c>
      <c r="G22797" s="146" t="s">
        <v>14507</v>
      </c>
      <c r="H22797" s="146" t="s">
        <v>57</v>
      </c>
      <c r="I22797" s="146" t="s">
        <v>59</v>
      </c>
      <c r="J22797" s="146" t="s">
        <v>14508</v>
      </c>
      <c r="K22797" s="146" t="s">
        <v>60</v>
      </c>
      <c r="L22797" s="146" t="s">
        <v>61</v>
      </c>
      <c r="M22797" s="146" t="s">
        <v>62</v>
      </c>
      <c r="N22797" s="146" t="s">
        <v>14509</v>
      </c>
      <c r="O22797" s="146" t="s">
        <v>63</v>
      </c>
      <c r="P22797" s="146" t="s">
        <v>64</v>
      </c>
      <c r="Q22797" s="146" t="s">
        <v>66</v>
      </c>
      <c r="R22797" s="146" t="s">
        <v>14510</v>
      </c>
      <c r="S22797" s="146" t="s">
        <v>67</v>
      </c>
    </row>
    <row r="22798" spans="1:19" ht="11.25" thickBot="1" x14ac:dyDescent="0.2">
      <c r="A22798" s="112"/>
      <c r="B22798" s="112"/>
      <c r="C22798" s="146" t="s">
        <v>111</v>
      </c>
      <c r="D22798" s="146" t="s">
        <v>111</v>
      </c>
      <c r="E22798" s="146" t="s">
        <v>111</v>
      </c>
      <c r="F22798" s="146" t="s">
        <v>111</v>
      </c>
      <c r="G22798" s="146" t="s">
        <v>111</v>
      </c>
      <c r="H22798" s="146" t="s">
        <v>111</v>
      </c>
      <c r="I22798" s="146" t="s">
        <v>111</v>
      </c>
      <c r="J22798" s="146" t="s">
        <v>111</v>
      </c>
      <c r="K22798" s="146" t="s">
        <v>111</v>
      </c>
      <c r="L22798" s="146" t="s">
        <v>111</v>
      </c>
      <c r="M22798" s="146" t="s">
        <v>111</v>
      </c>
      <c r="N22798" s="146" t="s">
        <v>111</v>
      </c>
      <c r="O22798" s="146" t="s">
        <v>111</v>
      </c>
      <c r="P22798" s="146" t="s">
        <v>111</v>
      </c>
      <c r="Q22798" s="146" t="s">
        <v>111</v>
      </c>
      <c r="R22798" s="146" t="s">
        <v>111</v>
      </c>
      <c r="S22798" s="146" t="s">
        <v>111</v>
      </c>
    </row>
    <row r="22799" spans="1:19" ht="11.25" thickBot="1" x14ac:dyDescent="0.2">
      <c r="A22799" s="107">
        <v>1</v>
      </c>
      <c r="B22799" s="132">
        <v>0.68040509259259263</v>
      </c>
      <c r="C22799" s="141" t="s">
        <v>14500</v>
      </c>
      <c r="D22799" s="108">
        <v>1.2999999999999999E-2</v>
      </c>
      <c r="E22799" s="141" t="s">
        <v>14500</v>
      </c>
      <c r="F22799" s="108">
        <v>3.0000000000000001E-3</v>
      </c>
      <c r="G22799" s="141" t="s">
        <v>14500</v>
      </c>
      <c r="H22799" s="108">
        <v>2.9000000000000001E-2</v>
      </c>
      <c r="I22799" s="108">
        <v>6.3E-2</v>
      </c>
      <c r="J22799" s="141" t="s">
        <v>14518</v>
      </c>
      <c r="K22799" s="141" t="s">
        <v>14500</v>
      </c>
      <c r="L22799" s="141" t="s">
        <v>14500</v>
      </c>
      <c r="M22799" s="108">
        <v>0.02</v>
      </c>
      <c r="N22799" s="108">
        <v>4.2000000000000003E-2</v>
      </c>
      <c r="O22799" s="108">
        <v>2E-3</v>
      </c>
      <c r="P22799" s="108">
        <v>0.27500000000000002</v>
      </c>
      <c r="Q22799" s="133">
        <v>0.37225999999999998</v>
      </c>
      <c r="R22799" s="141" t="s">
        <v>14500</v>
      </c>
      <c r="S22799" s="108">
        <v>1.7000000000000001E-2</v>
      </c>
    </row>
    <row r="22800" spans="1:19" ht="11.25" thickBot="1" x14ac:dyDescent="0.2">
      <c r="A22800" s="112"/>
    </row>
    <row r="22801" spans="1:19" ht="11.25" thickBot="1" x14ac:dyDescent="0.2">
      <c r="A22801" s="135" t="s">
        <v>362</v>
      </c>
      <c r="B22801" s="112"/>
      <c r="C22801" s="141" t="s">
        <v>14501</v>
      </c>
      <c r="D22801" s="136">
        <v>1.2999999999999999E-2</v>
      </c>
      <c r="E22801" s="141" t="s">
        <v>14501</v>
      </c>
      <c r="F22801" s="136">
        <v>3.0000000000000001E-3</v>
      </c>
      <c r="G22801" s="141" t="s">
        <v>14501</v>
      </c>
      <c r="H22801" s="136">
        <v>2.9000000000000001E-2</v>
      </c>
      <c r="I22801" s="136">
        <v>6.3E-2</v>
      </c>
      <c r="J22801" s="141" t="s">
        <v>14520</v>
      </c>
      <c r="K22801" s="141" t="s">
        <v>14501</v>
      </c>
      <c r="L22801" s="141" t="s">
        <v>14501</v>
      </c>
      <c r="M22801" s="136">
        <v>0.02</v>
      </c>
      <c r="N22801" s="136">
        <v>4.2000000000000003E-2</v>
      </c>
      <c r="O22801" s="136">
        <v>2E-3</v>
      </c>
      <c r="P22801" s="136">
        <v>0.27500000000000002</v>
      </c>
      <c r="Q22801" s="137">
        <v>0.37225999999999998</v>
      </c>
      <c r="R22801" s="141" t="s">
        <v>14501</v>
      </c>
      <c r="S22801" s="136">
        <v>1.7000000000000001E-2</v>
      </c>
    </row>
    <row r="22802" spans="1:19" ht="11.25" thickBot="1" x14ac:dyDescent="0.2">
      <c r="A22802" s="112"/>
    </row>
    <row r="22803" spans="1:19" ht="11.25" thickBot="1" x14ac:dyDescent="0.2">
      <c r="A22803" s="138" t="s">
        <v>364</v>
      </c>
      <c r="B22803" s="112"/>
      <c r="C22803" s="141" t="s">
        <v>14501</v>
      </c>
      <c r="D22803" s="136">
        <v>0</v>
      </c>
      <c r="E22803" s="141" t="s">
        <v>14501</v>
      </c>
      <c r="F22803" s="136">
        <v>0</v>
      </c>
      <c r="G22803" s="141" t="s">
        <v>14501</v>
      </c>
      <c r="H22803" s="136">
        <v>0</v>
      </c>
      <c r="I22803" s="136">
        <v>0</v>
      </c>
      <c r="J22803" s="141" t="s">
        <v>14501</v>
      </c>
      <c r="K22803" s="141" t="s">
        <v>14501</v>
      </c>
      <c r="L22803" s="141" t="s">
        <v>14501</v>
      </c>
      <c r="M22803" s="136">
        <v>0</v>
      </c>
      <c r="N22803" s="136">
        <v>0</v>
      </c>
      <c r="O22803" s="136">
        <v>0</v>
      </c>
      <c r="P22803" s="136">
        <v>0</v>
      </c>
      <c r="Q22803" s="140" t="s">
        <v>3713</v>
      </c>
      <c r="R22803" s="141" t="s">
        <v>14501</v>
      </c>
      <c r="S22803" s="136">
        <v>0</v>
      </c>
    </row>
    <row r="22804" spans="1:19" ht="11.25" thickBot="1" x14ac:dyDescent="0.2">
      <c r="A22804" s="112"/>
    </row>
    <row r="22805" spans="1:19" ht="11.25" thickBot="1" x14ac:dyDescent="0.2">
      <c r="A22805" s="139" t="s">
        <v>366</v>
      </c>
      <c r="B22805" s="112"/>
      <c r="C22805" s="141" t="s">
        <v>14501</v>
      </c>
      <c r="D22805" s="136">
        <v>0</v>
      </c>
      <c r="E22805" s="141" t="s">
        <v>14501</v>
      </c>
      <c r="F22805" s="136">
        <v>0</v>
      </c>
      <c r="G22805" s="141" t="s">
        <v>14501</v>
      </c>
      <c r="H22805" s="136">
        <v>0</v>
      </c>
      <c r="I22805" s="136">
        <v>0</v>
      </c>
      <c r="J22805" s="141" t="s">
        <v>14501</v>
      </c>
      <c r="K22805" s="141" t="s">
        <v>14501</v>
      </c>
      <c r="L22805" s="141" t="s">
        <v>14501</v>
      </c>
      <c r="M22805" s="136">
        <v>0</v>
      </c>
      <c r="N22805" s="136">
        <v>0</v>
      </c>
      <c r="O22805" s="136">
        <v>0</v>
      </c>
      <c r="P22805" s="136">
        <v>0</v>
      </c>
      <c r="Q22805" s="140" t="s">
        <v>3713</v>
      </c>
      <c r="R22805" s="141" t="s">
        <v>14501</v>
      </c>
      <c r="S22805" s="136">
        <v>0</v>
      </c>
    </row>
    <row r="22806" spans="1:19" ht="11.25" thickBot="1" x14ac:dyDescent="0.2">
      <c r="A22806" s="112"/>
    </row>
    <row r="22807" spans="1:19" ht="11.25" thickBot="1" x14ac:dyDescent="0.2">
      <c r="A22807" s="106" t="s">
        <v>357</v>
      </c>
      <c r="B22807" s="106" t="s">
        <v>358</v>
      </c>
      <c r="C22807" s="146" t="s">
        <v>68</v>
      </c>
      <c r="D22807" s="146" t="s">
        <v>14511</v>
      </c>
    </row>
    <row r="22808" spans="1:19" ht="11.25" thickBot="1" x14ac:dyDescent="0.2">
      <c r="A22808" s="112"/>
      <c r="B22808" s="112"/>
      <c r="C22808" s="146" t="s">
        <v>111</v>
      </c>
      <c r="D22808" s="146" t="s">
        <v>111</v>
      </c>
    </row>
    <row r="22809" spans="1:19" ht="11.25" thickBot="1" x14ac:dyDescent="0.2">
      <c r="A22809" s="107">
        <v>1</v>
      </c>
      <c r="B22809" s="132">
        <v>0.68040509259259263</v>
      </c>
      <c r="C22809" s="108">
        <v>5.0000000000000001E-3</v>
      </c>
      <c r="D22809" s="141" t="s">
        <v>14500</v>
      </c>
    </row>
    <row r="22810" spans="1:19" ht="11.25" thickBot="1" x14ac:dyDescent="0.2">
      <c r="A22810" s="112"/>
    </row>
    <row r="22811" spans="1:19" ht="11.25" thickBot="1" x14ac:dyDescent="0.2">
      <c r="A22811" s="135" t="s">
        <v>362</v>
      </c>
      <c r="B22811" s="112"/>
      <c r="C22811" s="136">
        <v>5.0000000000000001E-3</v>
      </c>
      <c r="D22811" s="141" t="s">
        <v>14501</v>
      </c>
    </row>
    <row r="22812" spans="1:19" ht="11.25" thickBot="1" x14ac:dyDescent="0.2">
      <c r="A22812" s="112"/>
    </row>
    <row r="22813" spans="1:19" ht="11.25" thickBot="1" x14ac:dyDescent="0.2">
      <c r="A22813" s="138" t="s">
        <v>364</v>
      </c>
      <c r="B22813" s="112"/>
      <c r="C22813" s="136">
        <v>0</v>
      </c>
      <c r="D22813" s="141" t="s">
        <v>14501</v>
      </c>
    </row>
    <row r="22814" spans="1:19" ht="11.25" thickBot="1" x14ac:dyDescent="0.2">
      <c r="A22814" s="112"/>
    </row>
    <row r="22815" spans="1:19" ht="11.25" thickBot="1" x14ac:dyDescent="0.2">
      <c r="A22815" s="139" t="s">
        <v>366</v>
      </c>
      <c r="B22815" s="112"/>
      <c r="C22815" s="136">
        <v>0</v>
      </c>
      <c r="D22815" s="141" t="s">
        <v>14501</v>
      </c>
    </row>
    <row r="22816" spans="1:19" ht="10.5" x14ac:dyDescent="0.15">
      <c r="A22816" s="112"/>
    </row>
    <row r="22817" spans="1:19" x14ac:dyDescent="0.15">
      <c r="A22817" s="129"/>
      <c r="B22817" s="86" t="s">
        <v>3595</v>
      </c>
    </row>
    <row r="22818" spans="1:19" ht="9.75" thickBot="1" x14ac:dyDescent="0.2">
      <c r="A22818" s="81" t="s">
        <v>356</v>
      </c>
    </row>
    <row r="22819" spans="1:19" ht="11.25" thickBot="1" x14ac:dyDescent="0.2">
      <c r="A22819" s="106" t="s">
        <v>357</v>
      </c>
      <c r="B22819" s="106" t="s">
        <v>358</v>
      </c>
      <c r="C22819" s="146" t="s">
        <v>14494</v>
      </c>
      <c r="D22819" s="146" t="s">
        <v>14495</v>
      </c>
      <c r="E22819" s="146" t="s">
        <v>14496</v>
      </c>
      <c r="F22819" s="146" t="s">
        <v>0</v>
      </c>
      <c r="G22819" s="146" t="s">
        <v>1</v>
      </c>
      <c r="H22819" s="146" t="s">
        <v>2</v>
      </c>
      <c r="I22819" s="146" t="s">
        <v>14497</v>
      </c>
      <c r="J22819" s="146" t="s">
        <v>3</v>
      </c>
      <c r="K22819" s="146" t="s">
        <v>14498</v>
      </c>
      <c r="L22819" s="146" t="s">
        <v>7</v>
      </c>
      <c r="M22819" s="146" t="s">
        <v>14499</v>
      </c>
      <c r="N22819" s="146" t="s">
        <v>10</v>
      </c>
      <c r="O22819" s="146" t="s">
        <v>11</v>
      </c>
      <c r="P22819" s="146" t="s">
        <v>12</v>
      </c>
      <c r="Q22819" s="146" t="s">
        <v>13</v>
      </c>
      <c r="R22819" s="146" t="s">
        <v>14</v>
      </c>
      <c r="S22819" s="146" t="s">
        <v>15</v>
      </c>
    </row>
    <row r="22820" spans="1:19" ht="11.25" thickBot="1" x14ac:dyDescent="0.2">
      <c r="A22820" s="112"/>
      <c r="B22820" s="112"/>
      <c r="C22820" s="146" t="s">
        <v>111</v>
      </c>
      <c r="D22820" s="146" t="s">
        <v>111</v>
      </c>
      <c r="E22820" s="146" t="s">
        <v>111</v>
      </c>
      <c r="F22820" s="146" t="s">
        <v>111</v>
      </c>
      <c r="G22820" s="146" t="s">
        <v>111</v>
      </c>
      <c r="H22820" s="146" t="s">
        <v>111</v>
      </c>
      <c r="I22820" s="146" t="s">
        <v>111</v>
      </c>
      <c r="J22820" s="146" t="s">
        <v>111</v>
      </c>
      <c r="K22820" s="146" t="s">
        <v>111</v>
      </c>
      <c r="L22820" s="146" t="s">
        <v>111</v>
      </c>
      <c r="M22820" s="146" t="s">
        <v>111</v>
      </c>
      <c r="N22820" s="146" t="s">
        <v>111</v>
      </c>
      <c r="O22820" s="146" t="s">
        <v>111</v>
      </c>
      <c r="P22820" s="146" t="s">
        <v>111</v>
      </c>
      <c r="Q22820" s="146" t="s">
        <v>111</v>
      </c>
      <c r="R22820" s="146" t="s">
        <v>111</v>
      </c>
      <c r="S22820" s="146" t="s">
        <v>111</v>
      </c>
    </row>
    <row r="22821" spans="1:19" ht="11.25" thickBot="1" x14ac:dyDescent="0.2">
      <c r="A22821" s="107">
        <v>1</v>
      </c>
      <c r="B22821" s="132">
        <v>0.68554398148148143</v>
      </c>
      <c r="C22821" s="141" t="s">
        <v>14500</v>
      </c>
      <c r="D22821" s="141" t="s">
        <v>14500</v>
      </c>
      <c r="E22821" s="141" t="s">
        <v>14500</v>
      </c>
      <c r="F22821" s="108">
        <v>-4.0000000000000001E-3</v>
      </c>
      <c r="G22821" s="108">
        <v>0</v>
      </c>
      <c r="H22821" s="141" t="s">
        <v>14528</v>
      </c>
      <c r="I22821" s="108">
        <v>-0.05</v>
      </c>
      <c r="J22821" s="108">
        <v>7.0000000000000001E-3</v>
      </c>
      <c r="K22821" s="108">
        <v>-0.05</v>
      </c>
      <c r="L22821" s="133">
        <v>0.64639999999999997</v>
      </c>
      <c r="M22821" s="141" t="s">
        <v>14500</v>
      </c>
      <c r="N22821" s="141" t="s">
        <v>14500</v>
      </c>
      <c r="O22821" s="108">
        <v>0</v>
      </c>
      <c r="P22821" s="108">
        <v>1E-3</v>
      </c>
      <c r="Q22821" s="108">
        <v>0.40400000000000003</v>
      </c>
      <c r="R22821" s="141" t="s">
        <v>14500</v>
      </c>
      <c r="S22821" s="141" t="s">
        <v>14500</v>
      </c>
    </row>
    <row r="22822" spans="1:19" ht="11.25" thickBot="1" x14ac:dyDescent="0.2">
      <c r="A22822" s="112"/>
    </row>
    <row r="22823" spans="1:19" ht="11.25" thickBot="1" x14ac:dyDescent="0.2">
      <c r="A22823" s="135" t="s">
        <v>362</v>
      </c>
      <c r="B22823" s="112"/>
      <c r="C22823" s="141" t="s">
        <v>14501</v>
      </c>
      <c r="D22823" s="141" t="s">
        <v>14501</v>
      </c>
      <c r="E22823" s="141" t="s">
        <v>14501</v>
      </c>
      <c r="F22823" s="136">
        <v>-4.0000000000000001E-3</v>
      </c>
      <c r="G22823" s="136">
        <v>0</v>
      </c>
      <c r="H22823" s="141" t="s">
        <v>14530</v>
      </c>
      <c r="I22823" s="136">
        <v>-0.05</v>
      </c>
      <c r="J22823" s="136">
        <v>7.0000000000000001E-3</v>
      </c>
      <c r="K22823" s="136">
        <v>-0.05</v>
      </c>
      <c r="L22823" s="137">
        <v>0.64639999999999997</v>
      </c>
      <c r="M22823" s="141" t="s">
        <v>14501</v>
      </c>
      <c r="N22823" s="141" t="s">
        <v>14501</v>
      </c>
      <c r="O22823" s="136">
        <v>0</v>
      </c>
      <c r="P22823" s="136">
        <v>1E-3</v>
      </c>
      <c r="Q22823" s="136">
        <v>0.40400000000000003</v>
      </c>
      <c r="R22823" s="141" t="s">
        <v>14501</v>
      </c>
      <c r="S22823" s="141" t="s">
        <v>14501</v>
      </c>
    </row>
    <row r="22824" spans="1:19" ht="11.25" thickBot="1" x14ac:dyDescent="0.2">
      <c r="A22824" s="112"/>
    </row>
    <row r="22825" spans="1:19" ht="11.25" thickBot="1" x14ac:dyDescent="0.2">
      <c r="A22825" s="138" t="s">
        <v>364</v>
      </c>
      <c r="B22825" s="112"/>
      <c r="C22825" s="141" t="s">
        <v>14501</v>
      </c>
      <c r="D22825" s="141" t="s">
        <v>14501</v>
      </c>
      <c r="E22825" s="141" t="s">
        <v>14501</v>
      </c>
      <c r="F22825" s="136">
        <v>0</v>
      </c>
      <c r="G22825" s="136">
        <v>0</v>
      </c>
      <c r="H22825" s="141" t="s">
        <v>14501</v>
      </c>
      <c r="I22825" s="136">
        <v>0</v>
      </c>
      <c r="J22825" s="136">
        <v>0</v>
      </c>
      <c r="K22825" s="136">
        <v>0</v>
      </c>
      <c r="L22825" s="140" t="s">
        <v>3713</v>
      </c>
      <c r="M22825" s="141" t="s">
        <v>14501</v>
      </c>
      <c r="N22825" s="141" t="s">
        <v>14501</v>
      </c>
      <c r="O22825" s="136">
        <v>0</v>
      </c>
      <c r="P22825" s="136">
        <v>0</v>
      </c>
      <c r="Q22825" s="136">
        <v>0</v>
      </c>
      <c r="R22825" s="141" t="s">
        <v>14501</v>
      </c>
      <c r="S22825" s="141" t="s">
        <v>14501</v>
      </c>
    </row>
    <row r="22826" spans="1:19" ht="11.25" thickBot="1" x14ac:dyDescent="0.2">
      <c r="A22826" s="112"/>
    </row>
    <row r="22827" spans="1:19" ht="11.25" thickBot="1" x14ac:dyDescent="0.2">
      <c r="A22827" s="139" t="s">
        <v>366</v>
      </c>
      <c r="B22827" s="112"/>
      <c r="C22827" s="141" t="s">
        <v>14501</v>
      </c>
      <c r="D22827" s="141" t="s">
        <v>14501</v>
      </c>
      <c r="E22827" s="141" t="s">
        <v>14501</v>
      </c>
      <c r="F22827" s="136">
        <v>0</v>
      </c>
      <c r="G22827" s="136">
        <v>0</v>
      </c>
      <c r="H22827" s="141" t="s">
        <v>14501</v>
      </c>
      <c r="I22827" s="136">
        <v>0</v>
      </c>
      <c r="J22827" s="136">
        <v>0</v>
      </c>
      <c r="K22827" s="136">
        <v>0</v>
      </c>
      <c r="L22827" s="140" t="s">
        <v>3713</v>
      </c>
      <c r="M22827" s="141" t="s">
        <v>14501</v>
      </c>
      <c r="N22827" s="141" t="s">
        <v>14501</v>
      </c>
      <c r="O22827" s="136">
        <v>0</v>
      </c>
      <c r="P22827" s="136">
        <v>0</v>
      </c>
      <c r="Q22827" s="136">
        <v>0</v>
      </c>
      <c r="R22827" s="141" t="s">
        <v>14501</v>
      </c>
      <c r="S22827" s="141" t="s">
        <v>14501</v>
      </c>
    </row>
    <row r="22828" spans="1:19" ht="11.25" thickBot="1" x14ac:dyDescent="0.2">
      <c r="A22828" s="112"/>
    </row>
    <row r="22829" spans="1:19" ht="11.25" thickBot="1" x14ac:dyDescent="0.2">
      <c r="A22829" s="106" t="s">
        <v>357</v>
      </c>
      <c r="B22829" s="106" t="s">
        <v>358</v>
      </c>
      <c r="C22829" s="146" t="s">
        <v>16</v>
      </c>
      <c r="D22829" s="146" t="s">
        <v>14502</v>
      </c>
      <c r="E22829" s="146" t="s">
        <v>14503</v>
      </c>
      <c r="F22829" s="146" t="s">
        <v>20</v>
      </c>
      <c r="G22829" s="146" t="s">
        <v>21</v>
      </c>
      <c r="H22829" s="146" t="s">
        <v>22</v>
      </c>
      <c r="I22829" s="146" t="s">
        <v>23</v>
      </c>
      <c r="J22829" s="146" t="s">
        <v>24</v>
      </c>
      <c r="K22829" s="146" t="s">
        <v>26</v>
      </c>
      <c r="L22829" s="146" t="s">
        <v>14504</v>
      </c>
      <c r="M22829" s="146" t="s">
        <v>27</v>
      </c>
      <c r="N22829" s="146" t="s">
        <v>28</v>
      </c>
      <c r="O22829" s="146" t="s">
        <v>29</v>
      </c>
      <c r="P22829" s="146" t="s">
        <v>30</v>
      </c>
      <c r="Q22829" s="146" t="s">
        <v>14505</v>
      </c>
      <c r="R22829" s="146" t="s">
        <v>32</v>
      </c>
      <c r="S22829" s="146" t="s">
        <v>33</v>
      </c>
    </row>
    <row r="22830" spans="1:19" ht="11.25" thickBot="1" x14ac:dyDescent="0.2">
      <c r="A22830" s="112"/>
      <c r="B22830" s="112"/>
      <c r="C22830" s="146" t="s">
        <v>111</v>
      </c>
      <c r="D22830" s="146" t="s">
        <v>111</v>
      </c>
      <c r="E22830" s="146" t="s">
        <v>111</v>
      </c>
      <c r="F22830" s="146" t="s">
        <v>111</v>
      </c>
      <c r="G22830" s="146" t="s">
        <v>111</v>
      </c>
      <c r="H22830" s="146" t="s">
        <v>111</v>
      </c>
      <c r="I22830" s="146" t="s">
        <v>111</v>
      </c>
      <c r="J22830" s="146" t="s">
        <v>111</v>
      </c>
      <c r="K22830" s="146" t="s">
        <v>111</v>
      </c>
      <c r="L22830" s="146" t="s">
        <v>111</v>
      </c>
      <c r="M22830" s="146" t="s">
        <v>111</v>
      </c>
      <c r="N22830" s="146" t="s">
        <v>111</v>
      </c>
      <c r="O22830" s="146" t="s">
        <v>111</v>
      </c>
      <c r="P22830" s="146" t="s">
        <v>111</v>
      </c>
      <c r="Q22830" s="146" t="s">
        <v>111</v>
      </c>
      <c r="R22830" s="146" t="s">
        <v>111</v>
      </c>
      <c r="S22830" s="146" t="s">
        <v>111</v>
      </c>
    </row>
    <row r="22831" spans="1:19" ht="11.25" thickBot="1" x14ac:dyDescent="0.2">
      <c r="A22831" s="107">
        <v>1</v>
      </c>
      <c r="B22831" s="132">
        <v>0.68554398148148143</v>
      </c>
      <c r="C22831" s="108">
        <v>6.0000000000000001E-3</v>
      </c>
      <c r="D22831" s="108">
        <v>2.1000000000000001E-2</v>
      </c>
      <c r="E22831" s="141" t="s">
        <v>14500</v>
      </c>
      <c r="F22831" s="133">
        <v>0.51309000000000005</v>
      </c>
      <c r="G22831" s="141" t="s">
        <v>14512</v>
      </c>
      <c r="H22831" s="141" t="s">
        <v>14513</v>
      </c>
      <c r="I22831" s="141" t="s">
        <v>14500</v>
      </c>
      <c r="J22831" s="141" t="s">
        <v>14529</v>
      </c>
      <c r="K22831" s="133">
        <v>0.51193</v>
      </c>
      <c r="L22831" s="141" t="s">
        <v>14529</v>
      </c>
      <c r="M22831" s="141" t="s">
        <v>14500</v>
      </c>
      <c r="N22831" s="108">
        <v>4.0000000000000001E-3</v>
      </c>
      <c r="O22831" s="141" t="s">
        <v>14500</v>
      </c>
      <c r="P22831" s="141" t="s">
        <v>14500</v>
      </c>
      <c r="Q22831" s="108">
        <v>-2.1999999999999999E-2</v>
      </c>
      <c r="R22831" s="108">
        <v>0</v>
      </c>
      <c r="S22831" s="108">
        <v>7.0000000000000001E-3</v>
      </c>
    </row>
    <row r="22832" spans="1:19" ht="11.25" thickBot="1" x14ac:dyDescent="0.2">
      <c r="A22832" s="112"/>
    </row>
    <row r="22833" spans="1:19" ht="11.25" thickBot="1" x14ac:dyDescent="0.2">
      <c r="A22833" s="135" t="s">
        <v>362</v>
      </c>
      <c r="B22833" s="112"/>
      <c r="C22833" s="136">
        <v>6.0000000000000001E-3</v>
      </c>
      <c r="D22833" s="136">
        <v>2.1000000000000001E-2</v>
      </c>
      <c r="E22833" s="141" t="s">
        <v>14501</v>
      </c>
      <c r="F22833" s="137">
        <v>0.51309000000000005</v>
      </c>
      <c r="G22833" s="141" t="s">
        <v>14514</v>
      </c>
      <c r="H22833" s="141" t="s">
        <v>14515</v>
      </c>
      <c r="I22833" s="141" t="s">
        <v>14501</v>
      </c>
      <c r="J22833" s="141" t="s">
        <v>14531</v>
      </c>
      <c r="K22833" s="137">
        <v>0.51193</v>
      </c>
      <c r="L22833" s="141" t="s">
        <v>14531</v>
      </c>
      <c r="M22833" s="141" t="s">
        <v>14501</v>
      </c>
      <c r="N22833" s="136">
        <v>4.0000000000000001E-3</v>
      </c>
      <c r="O22833" s="141" t="s">
        <v>14501</v>
      </c>
      <c r="P22833" s="141" t="s">
        <v>14501</v>
      </c>
      <c r="Q22833" s="136">
        <v>-2.1999999999999999E-2</v>
      </c>
      <c r="R22833" s="136">
        <v>0</v>
      </c>
      <c r="S22833" s="136">
        <v>7.0000000000000001E-3</v>
      </c>
    </row>
    <row r="22834" spans="1:19" ht="11.25" thickBot="1" x14ac:dyDescent="0.2">
      <c r="A22834" s="112"/>
    </row>
    <row r="22835" spans="1:19" ht="11.25" thickBot="1" x14ac:dyDescent="0.2">
      <c r="A22835" s="138" t="s">
        <v>364</v>
      </c>
      <c r="B22835" s="112"/>
      <c r="C22835" s="136">
        <v>0</v>
      </c>
      <c r="D22835" s="136">
        <v>0</v>
      </c>
      <c r="E22835" s="141" t="s">
        <v>14501</v>
      </c>
      <c r="F22835" s="140" t="s">
        <v>3713</v>
      </c>
      <c r="G22835" s="141" t="s">
        <v>14501</v>
      </c>
      <c r="H22835" s="141" t="s">
        <v>14501</v>
      </c>
      <c r="I22835" s="141" t="s">
        <v>14501</v>
      </c>
      <c r="J22835" s="141" t="s">
        <v>14501</v>
      </c>
      <c r="K22835" s="140" t="s">
        <v>3713</v>
      </c>
      <c r="L22835" s="141" t="s">
        <v>14501</v>
      </c>
      <c r="M22835" s="141" t="s">
        <v>14501</v>
      </c>
      <c r="N22835" s="136">
        <v>0</v>
      </c>
      <c r="O22835" s="141" t="s">
        <v>14501</v>
      </c>
      <c r="P22835" s="141" t="s">
        <v>14501</v>
      </c>
      <c r="Q22835" s="136">
        <v>0</v>
      </c>
      <c r="R22835" s="136">
        <v>0</v>
      </c>
      <c r="S22835" s="136">
        <v>0</v>
      </c>
    </row>
    <row r="22836" spans="1:19" ht="11.25" thickBot="1" x14ac:dyDescent="0.2">
      <c r="A22836" s="112"/>
    </row>
    <row r="22837" spans="1:19" ht="11.25" thickBot="1" x14ac:dyDescent="0.2">
      <c r="A22837" s="139" t="s">
        <v>366</v>
      </c>
      <c r="B22837" s="112"/>
      <c r="C22837" s="136">
        <v>0</v>
      </c>
      <c r="D22837" s="136">
        <v>0</v>
      </c>
      <c r="E22837" s="141" t="s">
        <v>14501</v>
      </c>
      <c r="F22837" s="140" t="s">
        <v>3713</v>
      </c>
      <c r="G22837" s="141" t="s">
        <v>14501</v>
      </c>
      <c r="H22837" s="141" t="s">
        <v>14501</v>
      </c>
      <c r="I22837" s="141" t="s">
        <v>14501</v>
      </c>
      <c r="J22837" s="141" t="s">
        <v>14501</v>
      </c>
      <c r="K22837" s="140" t="s">
        <v>3713</v>
      </c>
      <c r="L22837" s="141" t="s">
        <v>14501</v>
      </c>
      <c r="M22837" s="141" t="s">
        <v>14501</v>
      </c>
      <c r="N22837" s="136">
        <v>0</v>
      </c>
      <c r="O22837" s="141" t="s">
        <v>14501</v>
      </c>
      <c r="P22837" s="141" t="s">
        <v>14501</v>
      </c>
      <c r="Q22837" s="136">
        <v>0</v>
      </c>
      <c r="R22837" s="136">
        <v>0</v>
      </c>
      <c r="S22837" s="136">
        <v>0</v>
      </c>
    </row>
    <row r="22838" spans="1:19" ht="11.25" thickBot="1" x14ac:dyDescent="0.2">
      <c r="A22838" s="112"/>
    </row>
    <row r="22839" spans="1:19" ht="11.25" thickBot="1" x14ac:dyDescent="0.2">
      <c r="A22839" s="106" t="s">
        <v>357</v>
      </c>
      <c r="B22839" s="106" t="s">
        <v>358</v>
      </c>
      <c r="C22839" s="146" t="s">
        <v>35</v>
      </c>
      <c r="D22839" s="146" t="s">
        <v>36</v>
      </c>
      <c r="E22839" s="146" t="s">
        <v>14506</v>
      </c>
      <c r="F22839" s="146" t="s">
        <v>38</v>
      </c>
      <c r="G22839" s="146" t="s">
        <v>39</v>
      </c>
      <c r="H22839" s="146" t="s">
        <v>41</v>
      </c>
      <c r="I22839" s="146" t="s">
        <v>42</v>
      </c>
      <c r="J22839" s="146" t="s">
        <v>43</v>
      </c>
      <c r="K22839" s="146" t="s">
        <v>44</v>
      </c>
      <c r="L22839" s="146" t="s">
        <v>45</v>
      </c>
      <c r="M22839" s="146" t="s">
        <v>46</v>
      </c>
      <c r="N22839" s="146" t="s">
        <v>47</v>
      </c>
      <c r="O22839" s="146" t="s">
        <v>48</v>
      </c>
      <c r="P22839" s="146" t="s">
        <v>49</v>
      </c>
      <c r="Q22839" s="146" t="s">
        <v>50</v>
      </c>
      <c r="R22839" s="146" t="s">
        <v>51</v>
      </c>
      <c r="S22839" s="146" t="s">
        <v>52</v>
      </c>
    </row>
    <row r="22840" spans="1:19" ht="11.25" thickBot="1" x14ac:dyDescent="0.2">
      <c r="A22840" s="112"/>
      <c r="B22840" s="112"/>
      <c r="C22840" s="146" t="s">
        <v>111</v>
      </c>
      <c r="D22840" s="146" t="s">
        <v>111</v>
      </c>
      <c r="E22840" s="146" t="s">
        <v>111</v>
      </c>
      <c r="F22840" s="146" t="s">
        <v>111</v>
      </c>
      <c r="G22840" s="146" t="s">
        <v>111</v>
      </c>
      <c r="H22840" s="146" t="s">
        <v>111</v>
      </c>
      <c r="I22840" s="146" t="s">
        <v>111</v>
      </c>
      <c r="J22840" s="146" t="s">
        <v>111</v>
      </c>
      <c r="K22840" s="146" t="s">
        <v>111</v>
      </c>
      <c r="L22840" s="146" t="s">
        <v>111</v>
      </c>
      <c r="M22840" s="146" t="s">
        <v>111</v>
      </c>
      <c r="N22840" s="146" t="s">
        <v>111</v>
      </c>
      <c r="O22840" s="146" t="s">
        <v>111</v>
      </c>
      <c r="P22840" s="146" t="s">
        <v>111</v>
      </c>
      <c r="Q22840" s="146" t="s">
        <v>111</v>
      </c>
      <c r="R22840" s="146" t="s">
        <v>111</v>
      </c>
      <c r="S22840" s="146" t="s">
        <v>111</v>
      </c>
    </row>
    <row r="22841" spans="1:19" ht="11.25" thickBot="1" x14ac:dyDescent="0.2">
      <c r="A22841" s="107">
        <v>1</v>
      </c>
      <c r="B22841" s="132">
        <v>0.68554398148148143</v>
      </c>
      <c r="C22841" s="133">
        <v>0.43884000000000001</v>
      </c>
      <c r="D22841" s="108">
        <v>0.01</v>
      </c>
      <c r="E22841" s="141" t="s">
        <v>14500</v>
      </c>
      <c r="F22841" s="141" t="s">
        <v>14500</v>
      </c>
      <c r="G22841" s="141" t="s">
        <v>14500</v>
      </c>
      <c r="H22841" s="108">
        <v>0</v>
      </c>
      <c r="I22841" s="141" t="s">
        <v>14500</v>
      </c>
      <c r="J22841" s="108">
        <v>-2E-3</v>
      </c>
      <c r="K22841" s="141" t="s">
        <v>14500</v>
      </c>
      <c r="L22841" s="141" t="s">
        <v>14516</v>
      </c>
      <c r="M22841" s="141" t="s">
        <v>14500</v>
      </c>
      <c r="N22841" s="141" t="s">
        <v>14500</v>
      </c>
      <c r="O22841" s="141" t="s">
        <v>14500</v>
      </c>
      <c r="P22841" s="141" t="s">
        <v>14500</v>
      </c>
      <c r="Q22841" s="141" t="s">
        <v>14500</v>
      </c>
      <c r="R22841" s="141" t="s">
        <v>14500</v>
      </c>
      <c r="S22841" s="141" t="s">
        <v>14500</v>
      </c>
    </row>
    <row r="22842" spans="1:19" ht="11.25" thickBot="1" x14ac:dyDescent="0.2">
      <c r="A22842" s="112"/>
    </row>
    <row r="22843" spans="1:19" ht="11.25" thickBot="1" x14ac:dyDescent="0.2">
      <c r="A22843" s="135" t="s">
        <v>362</v>
      </c>
      <c r="B22843" s="112"/>
      <c r="C22843" s="137">
        <v>0.43884000000000001</v>
      </c>
      <c r="D22843" s="136">
        <v>0.01</v>
      </c>
      <c r="E22843" s="141" t="s">
        <v>14501</v>
      </c>
      <c r="F22843" s="141" t="s">
        <v>14501</v>
      </c>
      <c r="G22843" s="141" t="s">
        <v>14501</v>
      </c>
      <c r="H22843" s="136">
        <v>0</v>
      </c>
      <c r="I22843" s="141" t="s">
        <v>14501</v>
      </c>
      <c r="J22843" s="136">
        <v>-2E-3</v>
      </c>
      <c r="K22843" s="141" t="s">
        <v>14501</v>
      </c>
      <c r="L22843" s="141" t="s">
        <v>14517</v>
      </c>
      <c r="M22843" s="141" t="s">
        <v>14501</v>
      </c>
      <c r="N22843" s="141" t="s">
        <v>14501</v>
      </c>
      <c r="O22843" s="141" t="s">
        <v>14501</v>
      </c>
      <c r="P22843" s="141" t="s">
        <v>14501</v>
      </c>
      <c r="Q22843" s="141" t="s">
        <v>14501</v>
      </c>
      <c r="R22843" s="141" t="s">
        <v>14501</v>
      </c>
      <c r="S22843" s="141" t="s">
        <v>14501</v>
      </c>
    </row>
    <row r="22844" spans="1:19" ht="11.25" thickBot="1" x14ac:dyDescent="0.2">
      <c r="A22844" s="112"/>
    </row>
    <row r="22845" spans="1:19" ht="11.25" thickBot="1" x14ac:dyDescent="0.2">
      <c r="A22845" s="138" t="s">
        <v>364</v>
      </c>
      <c r="B22845" s="112"/>
      <c r="C22845" s="140" t="s">
        <v>3713</v>
      </c>
      <c r="D22845" s="136">
        <v>0</v>
      </c>
      <c r="E22845" s="141" t="s">
        <v>14501</v>
      </c>
      <c r="F22845" s="141" t="s">
        <v>14501</v>
      </c>
      <c r="G22845" s="141" t="s">
        <v>14501</v>
      </c>
      <c r="H22845" s="136">
        <v>0</v>
      </c>
      <c r="I22845" s="141" t="s">
        <v>14501</v>
      </c>
      <c r="J22845" s="136">
        <v>0</v>
      </c>
      <c r="K22845" s="141" t="s">
        <v>14501</v>
      </c>
      <c r="L22845" s="141" t="s">
        <v>14501</v>
      </c>
      <c r="M22845" s="141" t="s">
        <v>14501</v>
      </c>
      <c r="N22845" s="141" t="s">
        <v>14501</v>
      </c>
      <c r="O22845" s="141" t="s">
        <v>14501</v>
      </c>
      <c r="P22845" s="141" t="s">
        <v>14501</v>
      </c>
      <c r="Q22845" s="141" t="s">
        <v>14501</v>
      </c>
      <c r="R22845" s="141" t="s">
        <v>14501</v>
      </c>
      <c r="S22845" s="141" t="s">
        <v>14501</v>
      </c>
    </row>
    <row r="22846" spans="1:19" ht="11.25" thickBot="1" x14ac:dyDescent="0.2">
      <c r="A22846" s="112"/>
    </row>
    <row r="22847" spans="1:19" ht="11.25" thickBot="1" x14ac:dyDescent="0.2">
      <c r="A22847" s="139" t="s">
        <v>366</v>
      </c>
      <c r="B22847" s="112"/>
      <c r="C22847" s="140" t="s">
        <v>3713</v>
      </c>
      <c r="D22847" s="136">
        <v>0</v>
      </c>
      <c r="E22847" s="141" t="s">
        <v>14501</v>
      </c>
      <c r="F22847" s="141" t="s">
        <v>14501</v>
      </c>
      <c r="G22847" s="141" t="s">
        <v>14501</v>
      </c>
      <c r="H22847" s="136">
        <v>0</v>
      </c>
      <c r="I22847" s="141" t="s">
        <v>14501</v>
      </c>
      <c r="J22847" s="136">
        <v>0</v>
      </c>
      <c r="K22847" s="141" t="s">
        <v>14501</v>
      </c>
      <c r="L22847" s="141" t="s">
        <v>14501</v>
      </c>
      <c r="M22847" s="141" t="s">
        <v>14501</v>
      </c>
      <c r="N22847" s="141" t="s">
        <v>14501</v>
      </c>
      <c r="O22847" s="141" t="s">
        <v>14501</v>
      </c>
      <c r="P22847" s="141" t="s">
        <v>14501</v>
      </c>
      <c r="Q22847" s="141" t="s">
        <v>14501</v>
      </c>
      <c r="R22847" s="141" t="s">
        <v>14501</v>
      </c>
      <c r="S22847" s="141" t="s">
        <v>14501</v>
      </c>
    </row>
    <row r="22848" spans="1:19" ht="11.25" thickBot="1" x14ac:dyDescent="0.2">
      <c r="A22848" s="112"/>
    </row>
    <row r="22849" spans="1:19" ht="11.25" thickBot="1" x14ac:dyDescent="0.2">
      <c r="A22849" s="106" t="s">
        <v>357</v>
      </c>
      <c r="B22849" s="106" t="s">
        <v>358</v>
      </c>
      <c r="C22849" s="146" t="s">
        <v>53</v>
      </c>
      <c r="D22849" s="146" t="s">
        <v>54</v>
      </c>
      <c r="E22849" s="146" t="s">
        <v>55</v>
      </c>
      <c r="F22849" s="146" t="s">
        <v>56</v>
      </c>
      <c r="G22849" s="146" t="s">
        <v>14507</v>
      </c>
      <c r="H22849" s="146" t="s">
        <v>57</v>
      </c>
      <c r="I22849" s="146" t="s">
        <v>59</v>
      </c>
      <c r="J22849" s="146" t="s">
        <v>14508</v>
      </c>
      <c r="K22849" s="146" t="s">
        <v>60</v>
      </c>
      <c r="L22849" s="146" t="s">
        <v>61</v>
      </c>
      <c r="M22849" s="146" t="s">
        <v>62</v>
      </c>
      <c r="N22849" s="146" t="s">
        <v>14509</v>
      </c>
      <c r="O22849" s="146" t="s">
        <v>63</v>
      </c>
      <c r="P22849" s="146" t="s">
        <v>64</v>
      </c>
      <c r="Q22849" s="146" t="s">
        <v>66</v>
      </c>
      <c r="R22849" s="146" t="s">
        <v>14510</v>
      </c>
      <c r="S22849" s="146" t="s">
        <v>67</v>
      </c>
    </row>
    <row r="22850" spans="1:19" ht="11.25" thickBot="1" x14ac:dyDescent="0.2">
      <c r="A22850" s="112"/>
      <c r="B22850" s="112"/>
      <c r="C22850" s="146" t="s">
        <v>111</v>
      </c>
      <c r="D22850" s="146" t="s">
        <v>111</v>
      </c>
      <c r="E22850" s="146" t="s">
        <v>111</v>
      </c>
      <c r="F22850" s="146" t="s">
        <v>111</v>
      </c>
      <c r="G22850" s="146" t="s">
        <v>111</v>
      </c>
      <c r="H22850" s="146" t="s">
        <v>111</v>
      </c>
      <c r="I22850" s="146" t="s">
        <v>111</v>
      </c>
      <c r="J22850" s="146" t="s">
        <v>111</v>
      </c>
      <c r="K22850" s="146" t="s">
        <v>111</v>
      </c>
      <c r="L22850" s="146" t="s">
        <v>111</v>
      </c>
      <c r="M22850" s="146" t="s">
        <v>111</v>
      </c>
      <c r="N22850" s="146" t="s">
        <v>111</v>
      </c>
      <c r="O22850" s="146" t="s">
        <v>111</v>
      </c>
      <c r="P22850" s="146" t="s">
        <v>111</v>
      </c>
      <c r="Q22850" s="146" t="s">
        <v>111</v>
      </c>
      <c r="R22850" s="146" t="s">
        <v>111</v>
      </c>
      <c r="S22850" s="146" t="s">
        <v>111</v>
      </c>
    </row>
    <row r="22851" spans="1:19" ht="11.25" thickBot="1" x14ac:dyDescent="0.2">
      <c r="A22851" s="107">
        <v>1</v>
      </c>
      <c r="B22851" s="132">
        <v>0.68554398148148143</v>
      </c>
      <c r="C22851" s="141" t="s">
        <v>14500</v>
      </c>
      <c r="D22851" s="141" t="s">
        <v>14500</v>
      </c>
      <c r="E22851" s="141" t="s">
        <v>14500</v>
      </c>
      <c r="F22851" s="108">
        <v>3.0000000000000001E-3</v>
      </c>
      <c r="G22851" s="141" t="s">
        <v>14500</v>
      </c>
      <c r="H22851" s="108">
        <v>1.0999999999999999E-2</v>
      </c>
      <c r="I22851" s="141" t="s">
        <v>14500</v>
      </c>
      <c r="J22851" s="141" t="s">
        <v>14518</v>
      </c>
      <c r="K22851" s="141" t="s">
        <v>14500</v>
      </c>
      <c r="L22851" s="141" t="s">
        <v>14500</v>
      </c>
      <c r="M22851" s="108">
        <v>2.3E-2</v>
      </c>
      <c r="N22851" s="141" t="s">
        <v>14519</v>
      </c>
      <c r="O22851" s="108">
        <v>2E-3</v>
      </c>
      <c r="P22851" s="108">
        <v>8.0000000000000002E-3</v>
      </c>
      <c r="Q22851" s="133">
        <v>0.38057999999999997</v>
      </c>
      <c r="R22851" s="141" t="s">
        <v>14500</v>
      </c>
      <c r="S22851" s="141" t="s">
        <v>14500</v>
      </c>
    </row>
    <row r="22852" spans="1:19" ht="11.25" thickBot="1" x14ac:dyDescent="0.2">
      <c r="A22852" s="112"/>
    </row>
    <row r="22853" spans="1:19" ht="11.25" thickBot="1" x14ac:dyDescent="0.2">
      <c r="A22853" s="135" t="s">
        <v>362</v>
      </c>
      <c r="B22853" s="112"/>
      <c r="C22853" s="141" t="s">
        <v>14501</v>
      </c>
      <c r="D22853" s="141" t="s">
        <v>14501</v>
      </c>
      <c r="E22853" s="141" t="s">
        <v>14501</v>
      </c>
      <c r="F22853" s="136">
        <v>3.0000000000000001E-3</v>
      </c>
      <c r="G22853" s="141" t="s">
        <v>14501</v>
      </c>
      <c r="H22853" s="136">
        <v>1.0999999999999999E-2</v>
      </c>
      <c r="I22853" s="141" t="s">
        <v>14501</v>
      </c>
      <c r="J22853" s="141" t="s">
        <v>14520</v>
      </c>
      <c r="K22853" s="141" t="s">
        <v>14501</v>
      </c>
      <c r="L22853" s="141" t="s">
        <v>14501</v>
      </c>
      <c r="M22853" s="136">
        <v>2.3E-2</v>
      </c>
      <c r="N22853" s="141" t="s">
        <v>14521</v>
      </c>
      <c r="O22853" s="136">
        <v>2E-3</v>
      </c>
      <c r="P22853" s="136">
        <v>8.0000000000000002E-3</v>
      </c>
      <c r="Q22853" s="137">
        <v>0.38057999999999997</v>
      </c>
      <c r="R22853" s="141" t="s">
        <v>14501</v>
      </c>
      <c r="S22853" s="141" t="s">
        <v>14501</v>
      </c>
    </row>
    <row r="22854" spans="1:19" ht="11.25" thickBot="1" x14ac:dyDescent="0.2">
      <c r="A22854" s="112"/>
    </row>
    <row r="22855" spans="1:19" ht="11.25" thickBot="1" x14ac:dyDescent="0.2">
      <c r="A22855" s="138" t="s">
        <v>364</v>
      </c>
      <c r="B22855" s="112"/>
      <c r="C22855" s="141" t="s">
        <v>14501</v>
      </c>
      <c r="D22855" s="141" t="s">
        <v>14501</v>
      </c>
      <c r="E22855" s="141" t="s">
        <v>14501</v>
      </c>
      <c r="F22855" s="136">
        <v>0</v>
      </c>
      <c r="G22855" s="141" t="s">
        <v>14501</v>
      </c>
      <c r="H22855" s="136">
        <v>0</v>
      </c>
      <c r="I22855" s="141" t="s">
        <v>14501</v>
      </c>
      <c r="J22855" s="141" t="s">
        <v>14501</v>
      </c>
      <c r="K22855" s="141" t="s">
        <v>14501</v>
      </c>
      <c r="L22855" s="141" t="s">
        <v>14501</v>
      </c>
      <c r="M22855" s="136">
        <v>0</v>
      </c>
      <c r="N22855" s="141" t="s">
        <v>14501</v>
      </c>
      <c r="O22855" s="136">
        <v>0</v>
      </c>
      <c r="P22855" s="136">
        <v>0</v>
      </c>
      <c r="Q22855" s="140" t="s">
        <v>3713</v>
      </c>
      <c r="R22855" s="141" t="s">
        <v>14501</v>
      </c>
      <c r="S22855" s="141" t="s">
        <v>14501</v>
      </c>
    </row>
    <row r="22856" spans="1:19" ht="11.25" thickBot="1" x14ac:dyDescent="0.2">
      <c r="A22856" s="112"/>
    </row>
    <row r="22857" spans="1:19" ht="11.25" thickBot="1" x14ac:dyDescent="0.2">
      <c r="A22857" s="139" t="s">
        <v>366</v>
      </c>
      <c r="B22857" s="112"/>
      <c r="C22857" s="141" t="s">
        <v>14501</v>
      </c>
      <c r="D22857" s="141" t="s">
        <v>14501</v>
      </c>
      <c r="E22857" s="141" t="s">
        <v>14501</v>
      </c>
      <c r="F22857" s="136">
        <v>0</v>
      </c>
      <c r="G22857" s="141" t="s">
        <v>14501</v>
      </c>
      <c r="H22857" s="136">
        <v>0</v>
      </c>
      <c r="I22857" s="141" t="s">
        <v>14501</v>
      </c>
      <c r="J22857" s="141" t="s">
        <v>14501</v>
      </c>
      <c r="K22857" s="141" t="s">
        <v>14501</v>
      </c>
      <c r="L22857" s="141" t="s">
        <v>14501</v>
      </c>
      <c r="M22857" s="136">
        <v>0</v>
      </c>
      <c r="N22857" s="141" t="s">
        <v>14501</v>
      </c>
      <c r="O22857" s="136">
        <v>0</v>
      </c>
      <c r="P22857" s="136">
        <v>0</v>
      </c>
      <c r="Q22857" s="140" t="s">
        <v>3713</v>
      </c>
      <c r="R22857" s="141" t="s">
        <v>14501</v>
      </c>
      <c r="S22857" s="141" t="s">
        <v>14501</v>
      </c>
    </row>
    <row r="22858" spans="1:19" ht="11.25" thickBot="1" x14ac:dyDescent="0.2">
      <c r="A22858" s="112"/>
    </row>
    <row r="22859" spans="1:19" ht="11.25" thickBot="1" x14ac:dyDescent="0.2">
      <c r="A22859" s="106" t="s">
        <v>357</v>
      </c>
      <c r="B22859" s="106" t="s">
        <v>358</v>
      </c>
      <c r="C22859" s="146" t="s">
        <v>68</v>
      </c>
      <c r="D22859" s="146" t="s">
        <v>14511</v>
      </c>
    </row>
    <row r="22860" spans="1:19" ht="11.25" thickBot="1" x14ac:dyDescent="0.2">
      <c r="A22860" s="112"/>
      <c r="B22860" s="112"/>
      <c r="C22860" s="146" t="s">
        <v>111</v>
      </c>
      <c r="D22860" s="146" t="s">
        <v>111</v>
      </c>
    </row>
    <row r="22861" spans="1:19" ht="11.25" thickBot="1" x14ac:dyDescent="0.2">
      <c r="A22861" s="107">
        <v>1</v>
      </c>
      <c r="B22861" s="132">
        <v>0.68554398148148143</v>
      </c>
      <c r="C22861" s="141" t="s">
        <v>14500</v>
      </c>
      <c r="D22861" s="141" t="s">
        <v>14500</v>
      </c>
    </row>
    <row r="22862" spans="1:19" ht="11.25" thickBot="1" x14ac:dyDescent="0.2">
      <c r="A22862" s="112"/>
    </row>
    <row r="22863" spans="1:19" ht="11.25" thickBot="1" x14ac:dyDescent="0.2">
      <c r="A22863" s="135" t="s">
        <v>362</v>
      </c>
      <c r="B22863" s="112"/>
      <c r="C22863" s="141" t="s">
        <v>14501</v>
      </c>
      <c r="D22863" s="141" t="s">
        <v>14501</v>
      </c>
    </row>
    <row r="22864" spans="1:19" ht="11.25" thickBot="1" x14ac:dyDescent="0.2">
      <c r="A22864" s="112"/>
    </row>
    <row r="22865" spans="1:19" ht="11.25" thickBot="1" x14ac:dyDescent="0.2">
      <c r="A22865" s="138" t="s">
        <v>364</v>
      </c>
      <c r="B22865" s="112"/>
      <c r="C22865" s="141" t="s">
        <v>14501</v>
      </c>
      <c r="D22865" s="141" t="s">
        <v>14501</v>
      </c>
    </row>
    <row r="22866" spans="1:19" ht="11.25" thickBot="1" x14ac:dyDescent="0.2">
      <c r="A22866" s="112"/>
    </row>
    <row r="22867" spans="1:19" ht="11.25" thickBot="1" x14ac:dyDescent="0.2">
      <c r="A22867" s="139" t="s">
        <v>366</v>
      </c>
      <c r="B22867" s="112"/>
      <c r="C22867" s="141" t="s">
        <v>14501</v>
      </c>
      <c r="D22867" s="141" t="s">
        <v>14501</v>
      </c>
    </row>
    <row r="22868" spans="1:19" ht="10.5" x14ac:dyDescent="0.15">
      <c r="A22868" s="112"/>
    </row>
    <row r="22869" spans="1:19" x14ac:dyDescent="0.15">
      <c r="A22869" s="129"/>
      <c r="B22869" s="86" t="s">
        <v>3616</v>
      </c>
    </row>
    <row r="22870" spans="1:19" ht="9.75" thickBot="1" x14ac:dyDescent="0.2">
      <c r="A22870" s="81" t="s">
        <v>356</v>
      </c>
    </row>
    <row r="22871" spans="1:19" ht="11.25" thickBot="1" x14ac:dyDescent="0.2">
      <c r="A22871" s="106" t="s">
        <v>357</v>
      </c>
      <c r="B22871" s="106" t="s">
        <v>358</v>
      </c>
      <c r="C22871" s="146" t="s">
        <v>14494</v>
      </c>
      <c r="D22871" s="146" t="s">
        <v>14495</v>
      </c>
      <c r="E22871" s="146" t="s">
        <v>14496</v>
      </c>
      <c r="F22871" s="146" t="s">
        <v>0</v>
      </c>
      <c r="G22871" s="146" t="s">
        <v>1</v>
      </c>
      <c r="H22871" s="146" t="s">
        <v>2</v>
      </c>
      <c r="I22871" s="146" t="s">
        <v>14497</v>
      </c>
      <c r="J22871" s="146" t="s">
        <v>3</v>
      </c>
      <c r="K22871" s="146" t="s">
        <v>14498</v>
      </c>
      <c r="L22871" s="146" t="s">
        <v>7</v>
      </c>
      <c r="M22871" s="146" t="s">
        <v>14499</v>
      </c>
      <c r="N22871" s="146" t="s">
        <v>10</v>
      </c>
      <c r="O22871" s="146" t="s">
        <v>11</v>
      </c>
      <c r="P22871" s="146" t="s">
        <v>12</v>
      </c>
      <c r="Q22871" s="146" t="s">
        <v>13</v>
      </c>
      <c r="R22871" s="146" t="s">
        <v>14</v>
      </c>
      <c r="S22871" s="146" t="s">
        <v>15</v>
      </c>
    </row>
    <row r="22872" spans="1:19" ht="11.25" thickBot="1" x14ac:dyDescent="0.2">
      <c r="A22872" s="112"/>
      <c r="B22872" s="112"/>
      <c r="C22872" s="146" t="s">
        <v>111</v>
      </c>
      <c r="D22872" s="146" t="s">
        <v>111</v>
      </c>
      <c r="E22872" s="146" t="s">
        <v>111</v>
      </c>
      <c r="F22872" s="146" t="s">
        <v>111</v>
      </c>
      <c r="G22872" s="146" t="s">
        <v>111</v>
      </c>
      <c r="H22872" s="146" t="s">
        <v>111</v>
      </c>
      <c r="I22872" s="146" t="s">
        <v>111</v>
      </c>
      <c r="J22872" s="146" t="s">
        <v>111</v>
      </c>
      <c r="K22872" s="146" t="s">
        <v>111</v>
      </c>
      <c r="L22872" s="146" t="s">
        <v>111</v>
      </c>
      <c r="M22872" s="146" t="s">
        <v>111</v>
      </c>
      <c r="N22872" s="146" t="s">
        <v>111</v>
      </c>
      <c r="O22872" s="146" t="s">
        <v>111</v>
      </c>
      <c r="P22872" s="146" t="s">
        <v>111</v>
      </c>
      <c r="Q22872" s="146" t="s">
        <v>111</v>
      </c>
      <c r="R22872" s="146" t="s">
        <v>111</v>
      </c>
      <c r="S22872" s="146" t="s">
        <v>111</v>
      </c>
    </row>
    <row r="22873" spans="1:19" ht="11.25" thickBot="1" x14ac:dyDescent="0.2">
      <c r="A22873" s="107">
        <v>1</v>
      </c>
      <c r="B22873" s="132">
        <v>0.6906944444444445</v>
      </c>
      <c r="C22873" s="141" t="s">
        <v>14500</v>
      </c>
      <c r="D22873" s="141" t="s">
        <v>14500</v>
      </c>
      <c r="E22873" s="108">
        <v>1E-3</v>
      </c>
      <c r="F22873" s="108">
        <v>1E-3</v>
      </c>
      <c r="G22873" s="108">
        <v>0.51800000000000002</v>
      </c>
      <c r="H22873" s="108">
        <v>8.0000000000000002E-3</v>
      </c>
      <c r="I22873" s="108">
        <v>-1.2E-2</v>
      </c>
      <c r="J22873" s="108">
        <v>0.11700000000000001</v>
      </c>
      <c r="K22873" s="108">
        <v>-1.302</v>
      </c>
      <c r="L22873" s="133">
        <v>0.67113</v>
      </c>
      <c r="M22873" s="108">
        <v>1.7000000000000001E-2</v>
      </c>
      <c r="N22873" s="108">
        <v>0</v>
      </c>
      <c r="O22873" s="108">
        <v>1E-3</v>
      </c>
      <c r="P22873" s="108">
        <v>0.13800000000000001</v>
      </c>
      <c r="Q22873" s="108">
        <v>0.63300000000000001</v>
      </c>
      <c r="R22873" s="108">
        <v>2E-3</v>
      </c>
      <c r="S22873" s="108">
        <v>1.7000000000000001E-2</v>
      </c>
    </row>
    <row r="22874" spans="1:19" ht="11.25" thickBot="1" x14ac:dyDescent="0.2">
      <c r="A22874" s="112"/>
    </row>
    <row r="22875" spans="1:19" ht="11.25" thickBot="1" x14ac:dyDescent="0.2">
      <c r="A22875" s="135" t="s">
        <v>362</v>
      </c>
      <c r="B22875" s="112"/>
      <c r="C22875" s="141" t="s">
        <v>14501</v>
      </c>
      <c r="D22875" s="141" t="s">
        <v>14501</v>
      </c>
      <c r="E22875" s="136">
        <v>1E-3</v>
      </c>
      <c r="F22875" s="136">
        <v>1E-3</v>
      </c>
      <c r="G22875" s="136">
        <v>0.51800000000000002</v>
      </c>
      <c r="H22875" s="136">
        <v>8.0000000000000002E-3</v>
      </c>
      <c r="I22875" s="136">
        <v>-1.2E-2</v>
      </c>
      <c r="J22875" s="136">
        <v>0.11700000000000001</v>
      </c>
      <c r="K22875" s="136">
        <v>-1.302</v>
      </c>
      <c r="L22875" s="137">
        <v>0.67113</v>
      </c>
      <c r="M22875" s="136">
        <v>1.7000000000000001E-2</v>
      </c>
      <c r="N22875" s="136">
        <v>0</v>
      </c>
      <c r="O22875" s="136">
        <v>1E-3</v>
      </c>
      <c r="P22875" s="136">
        <v>0.13800000000000001</v>
      </c>
      <c r="Q22875" s="136">
        <v>0.63300000000000001</v>
      </c>
      <c r="R22875" s="136">
        <v>2E-3</v>
      </c>
      <c r="S22875" s="136">
        <v>1.7000000000000001E-2</v>
      </c>
    </row>
    <row r="22876" spans="1:19" ht="11.25" thickBot="1" x14ac:dyDescent="0.2">
      <c r="A22876" s="112"/>
    </row>
    <row r="22877" spans="1:19" ht="11.25" thickBot="1" x14ac:dyDescent="0.2">
      <c r="A22877" s="138" t="s">
        <v>364</v>
      </c>
      <c r="B22877" s="112"/>
      <c r="C22877" s="141" t="s">
        <v>14501</v>
      </c>
      <c r="D22877" s="141" t="s">
        <v>14501</v>
      </c>
      <c r="E22877" s="136">
        <v>0</v>
      </c>
      <c r="F22877" s="136">
        <v>0</v>
      </c>
      <c r="G22877" s="136">
        <v>0</v>
      </c>
      <c r="H22877" s="136">
        <v>0</v>
      </c>
      <c r="I22877" s="136">
        <v>0</v>
      </c>
      <c r="J22877" s="136">
        <v>0</v>
      </c>
      <c r="K22877" s="136">
        <v>0</v>
      </c>
      <c r="L22877" s="140" t="s">
        <v>3713</v>
      </c>
      <c r="M22877" s="136">
        <v>0</v>
      </c>
      <c r="N22877" s="136">
        <v>0</v>
      </c>
      <c r="O22877" s="136">
        <v>0</v>
      </c>
      <c r="P22877" s="136">
        <v>0</v>
      </c>
      <c r="Q22877" s="136">
        <v>0</v>
      </c>
      <c r="R22877" s="136">
        <v>0</v>
      </c>
      <c r="S22877" s="136">
        <v>0</v>
      </c>
    </row>
    <row r="22878" spans="1:19" ht="11.25" thickBot="1" x14ac:dyDescent="0.2">
      <c r="A22878" s="112"/>
    </row>
    <row r="22879" spans="1:19" ht="11.25" thickBot="1" x14ac:dyDescent="0.2">
      <c r="A22879" s="139" t="s">
        <v>366</v>
      </c>
      <c r="B22879" s="112"/>
      <c r="C22879" s="141" t="s">
        <v>14501</v>
      </c>
      <c r="D22879" s="141" t="s">
        <v>14501</v>
      </c>
      <c r="E22879" s="136">
        <v>0</v>
      </c>
      <c r="F22879" s="136">
        <v>0</v>
      </c>
      <c r="G22879" s="136">
        <v>0</v>
      </c>
      <c r="H22879" s="136">
        <v>0</v>
      </c>
      <c r="I22879" s="136">
        <v>0</v>
      </c>
      <c r="J22879" s="136">
        <v>0</v>
      </c>
      <c r="K22879" s="136">
        <v>0</v>
      </c>
      <c r="L22879" s="140" t="s">
        <v>3713</v>
      </c>
      <c r="M22879" s="136">
        <v>0</v>
      </c>
      <c r="N22879" s="136">
        <v>0</v>
      </c>
      <c r="O22879" s="136">
        <v>0</v>
      </c>
      <c r="P22879" s="136">
        <v>0</v>
      </c>
      <c r="Q22879" s="136">
        <v>0</v>
      </c>
      <c r="R22879" s="136">
        <v>0</v>
      </c>
      <c r="S22879" s="136">
        <v>0</v>
      </c>
    </row>
    <row r="22880" spans="1:19" ht="11.25" thickBot="1" x14ac:dyDescent="0.2">
      <c r="A22880" s="112"/>
    </row>
    <row r="22881" spans="1:19" ht="11.25" thickBot="1" x14ac:dyDescent="0.2">
      <c r="A22881" s="106" t="s">
        <v>357</v>
      </c>
      <c r="B22881" s="106" t="s">
        <v>358</v>
      </c>
      <c r="C22881" s="146" t="s">
        <v>16</v>
      </c>
      <c r="D22881" s="146" t="s">
        <v>14502</v>
      </c>
      <c r="E22881" s="146" t="s">
        <v>14503</v>
      </c>
      <c r="F22881" s="146" t="s">
        <v>20</v>
      </c>
      <c r="G22881" s="146" t="s">
        <v>21</v>
      </c>
      <c r="H22881" s="146" t="s">
        <v>22</v>
      </c>
      <c r="I22881" s="146" t="s">
        <v>23</v>
      </c>
      <c r="J22881" s="146" t="s">
        <v>24</v>
      </c>
      <c r="K22881" s="146" t="s">
        <v>26</v>
      </c>
      <c r="L22881" s="146" t="s">
        <v>14504</v>
      </c>
      <c r="M22881" s="146" t="s">
        <v>27</v>
      </c>
      <c r="N22881" s="146" t="s">
        <v>28</v>
      </c>
      <c r="O22881" s="146" t="s">
        <v>29</v>
      </c>
      <c r="P22881" s="146" t="s">
        <v>30</v>
      </c>
      <c r="Q22881" s="146" t="s">
        <v>14505</v>
      </c>
      <c r="R22881" s="146" t="s">
        <v>32</v>
      </c>
      <c r="S22881" s="146" t="s">
        <v>33</v>
      </c>
    </row>
    <row r="22882" spans="1:19" ht="11.25" thickBot="1" x14ac:dyDescent="0.2">
      <c r="A22882" s="112"/>
      <c r="B22882" s="112"/>
      <c r="C22882" s="146" t="s">
        <v>111</v>
      </c>
      <c r="D22882" s="146" t="s">
        <v>111</v>
      </c>
      <c r="E22882" s="146" t="s">
        <v>111</v>
      </c>
      <c r="F22882" s="146" t="s">
        <v>111</v>
      </c>
      <c r="G22882" s="146" t="s">
        <v>111</v>
      </c>
      <c r="H22882" s="146" t="s">
        <v>111</v>
      </c>
      <c r="I22882" s="146" t="s">
        <v>111</v>
      </c>
      <c r="J22882" s="146" t="s">
        <v>111</v>
      </c>
      <c r="K22882" s="146" t="s">
        <v>111</v>
      </c>
      <c r="L22882" s="146" t="s">
        <v>111</v>
      </c>
      <c r="M22882" s="146" t="s">
        <v>111</v>
      </c>
      <c r="N22882" s="146" t="s">
        <v>111</v>
      </c>
      <c r="O22882" s="146" t="s">
        <v>111</v>
      </c>
      <c r="P22882" s="146" t="s">
        <v>111</v>
      </c>
      <c r="Q22882" s="146" t="s">
        <v>111</v>
      </c>
      <c r="R22882" s="146" t="s">
        <v>111</v>
      </c>
      <c r="S22882" s="146" t="s">
        <v>111</v>
      </c>
    </row>
    <row r="22883" spans="1:19" ht="11.25" thickBot="1" x14ac:dyDescent="0.2">
      <c r="A22883" s="107">
        <v>1</v>
      </c>
      <c r="B22883" s="132">
        <v>0.6906944444444445</v>
      </c>
      <c r="C22883" s="108">
        <v>0.188</v>
      </c>
      <c r="D22883" s="108">
        <v>0.122</v>
      </c>
      <c r="E22883" s="108">
        <v>6.0000000000000001E-3</v>
      </c>
      <c r="F22883" s="133">
        <v>0.53666999999999998</v>
      </c>
      <c r="G22883" s="108">
        <v>1.7000000000000001E-2</v>
      </c>
      <c r="H22883" s="141" t="s">
        <v>14513</v>
      </c>
      <c r="I22883" s="108">
        <v>6.2E-2</v>
      </c>
      <c r="J22883" s="108">
        <v>0.16900000000000001</v>
      </c>
      <c r="K22883" s="133">
        <v>0.63126000000000004</v>
      </c>
      <c r="L22883" s="108">
        <v>0</v>
      </c>
      <c r="M22883" s="108">
        <v>6.0000000000000001E-3</v>
      </c>
      <c r="N22883" s="108">
        <v>4.0000000000000001E-3</v>
      </c>
      <c r="O22883" s="141" t="s">
        <v>14500</v>
      </c>
      <c r="P22883" s="141" t="s">
        <v>14500</v>
      </c>
      <c r="Q22883" s="108">
        <v>-1.7999999999999999E-2</v>
      </c>
      <c r="R22883" s="108">
        <v>1.4999999999999999E-2</v>
      </c>
      <c r="S22883" s="141" t="s">
        <v>14500</v>
      </c>
    </row>
    <row r="22884" spans="1:19" ht="11.25" thickBot="1" x14ac:dyDescent="0.2">
      <c r="A22884" s="112"/>
    </row>
    <row r="22885" spans="1:19" ht="11.25" thickBot="1" x14ac:dyDescent="0.2">
      <c r="A22885" s="135" t="s">
        <v>362</v>
      </c>
      <c r="B22885" s="112"/>
      <c r="C22885" s="136">
        <v>0.188</v>
      </c>
      <c r="D22885" s="136">
        <v>0.122</v>
      </c>
      <c r="E22885" s="136">
        <v>6.0000000000000001E-3</v>
      </c>
      <c r="F22885" s="137">
        <v>0.53666999999999998</v>
      </c>
      <c r="G22885" s="136">
        <v>1.7000000000000001E-2</v>
      </c>
      <c r="H22885" s="141" t="s">
        <v>14515</v>
      </c>
      <c r="I22885" s="136">
        <v>6.2E-2</v>
      </c>
      <c r="J22885" s="136">
        <v>0.16900000000000001</v>
      </c>
      <c r="K22885" s="137">
        <v>0.63126000000000004</v>
      </c>
      <c r="L22885" s="136">
        <v>0</v>
      </c>
      <c r="M22885" s="136">
        <v>6.0000000000000001E-3</v>
      </c>
      <c r="N22885" s="136">
        <v>4.0000000000000001E-3</v>
      </c>
      <c r="O22885" s="141" t="s">
        <v>14501</v>
      </c>
      <c r="P22885" s="141" t="s">
        <v>14501</v>
      </c>
      <c r="Q22885" s="136">
        <v>-1.7999999999999999E-2</v>
      </c>
      <c r="R22885" s="136">
        <v>1.4999999999999999E-2</v>
      </c>
      <c r="S22885" s="141" t="s">
        <v>14501</v>
      </c>
    </row>
    <row r="22886" spans="1:19" ht="11.25" thickBot="1" x14ac:dyDescent="0.2">
      <c r="A22886" s="112"/>
    </row>
    <row r="22887" spans="1:19" ht="11.25" thickBot="1" x14ac:dyDescent="0.2">
      <c r="A22887" s="138" t="s">
        <v>364</v>
      </c>
      <c r="B22887" s="112"/>
      <c r="C22887" s="136">
        <v>0</v>
      </c>
      <c r="D22887" s="136">
        <v>0</v>
      </c>
      <c r="E22887" s="136">
        <v>0</v>
      </c>
      <c r="F22887" s="140" t="s">
        <v>3713</v>
      </c>
      <c r="G22887" s="136">
        <v>0</v>
      </c>
      <c r="H22887" s="141" t="s">
        <v>14501</v>
      </c>
      <c r="I22887" s="136">
        <v>0</v>
      </c>
      <c r="J22887" s="136">
        <v>0</v>
      </c>
      <c r="K22887" s="140" t="s">
        <v>3713</v>
      </c>
      <c r="L22887" s="136">
        <v>0</v>
      </c>
      <c r="M22887" s="136">
        <v>0</v>
      </c>
      <c r="N22887" s="136">
        <v>0</v>
      </c>
      <c r="O22887" s="141" t="s">
        <v>14501</v>
      </c>
      <c r="P22887" s="141" t="s">
        <v>14501</v>
      </c>
      <c r="Q22887" s="136">
        <v>0</v>
      </c>
      <c r="R22887" s="136">
        <v>0</v>
      </c>
      <c r="S22887" s="141" t="s">
        <v>14501</v>
      </c>
    </row>
    <row r="22888" spans="1:19" ht="11.25" thickBot="1" x14ac:dyDescent="0.2">
      <c r="A22888" s="112"/>
    </row>
    <row r="22889" spans="1:19" ht="11.25" thickBot="1" x14ac:dyDescent="0.2">
      <c r="A22889" s="139" t="s">
        <v>366</v>
      </c>
      <c r="B22889" s="112"/>
      <c r="C22889" s="136">
        <v>0</v>
      </c>
      <c r="D22889" s="136">
        <v>0</v>
      </c>
      <c r="E22889" s="136">
        <v>0</v>
      </c>
      <c r="F22889" s="140" t="s">
        <v>3713</v>
      </c>
      <c r="G22889" s="136">
        <v>0</v>
      </c>
      <c r="H22889" s="141" t="s">
        <v>14501</v>
      </c>
      <c r="I22889" s="136">
        <v>0</v>
      </c>
      <c r="J22889" s="136">
        <v>0</v>
      </c>
      <c r="K22889" s="140" t="s">
        <v>3713</v>
      </c>
      <c r="L22889" s="136">
        <v>0</v>
      </c>
      <c r="M22889" s="136">
        <v>0</v>
      </c>
      <c r="N22889" s="136">
        <v>0</v>
      </c>
      <c r="O22889" s="141" t="s">
        <v>14501</v>
      </c>
      <c r="P22889" s="141" t="s">
        <v>14501</v>
      </c>
      <c r="Q22889" s="136">
        <v>0</v>
      </c>
      <c r="R22889" s="136">
        <v>0</v>
      </c>
      <c r="S22889" s="141" t="s">
        <v>14501</v>
      </c>
    </row>
    <row r="22890" spans="1:19" ht="11.25" thickBot="1" x14ac:dyDescent="0.2">
      <c r="A22890" s="112"/>
    </row>
    <row r="22891" spans="1:19" ht="11.25" thickBot="1" x14ac:dyDescent="0.2">
      <c r="A22891" s="106" t="s">
        <v>357</v>
      </c>
      <c r="B22891" s="106" t="s">
        <v>358</v>
      </c>
      <c r="C22891" s="146" t="s">
        <v>35</v>
      </c>
      <c r="D22891" s="146" t="s">
        <v>36</v>
      </c>
      <c r="E22891" s="146" t="s">
        <v>14506</v>
      </c>
      <c r="F22891" s="146" t="s">
        <v>38</v>
      </c>
      <c r="G22891" s="146" t="s">
        <v>39</v>
      </c>
      <c r="H22891" s="146" t="s">
        <v>41</v>
      </c>
      <c r="I22891" s="146" t="s">
        <v>42</v>
      </c>
      <c r="J22891" s="146" t="s">
        <v>43</v>
      </c>
      <c r="K22891" s="146" t="s">
        <v>44</v>
      </c>
      <c r="L22891" s="146" t="s">
        <v>45</v>
      </c>
      <c r="M22891" s="146" t="s">
        <v>46</v>
      </c>
      <c r="N22891" s="146" t="s">
        <v>47</v>
      </c>
      <c r="O22891" s="146" t="s">
        <v>48</v>
      </c>
      <c r="P22891" s="146" t="s">
        <v>49</v>
      </c>
      <c r="Q22891" s="146" t="s">
        <v>50</v>
      </c>
      <c r="R22891" s="146" t="s">
        <v>51</v>
      </c>
      <c r="S22891" s="146" t="s">
        <v>52</v>
      </c>
    </row>
    <row r="22892" spans="1:19" ht="11.25" thickBot="1" x14ac:dyDescent="0.2">
      <c r="A22892" s="112"/>
      <c r="B22892" s="112"/>
      <c r="C22892" s="146" t="s">
        <v>111</v>
      </c>
      <c r="D22892" s="146" t="s">
        <v>111</v>
      </c>
      <c r="E22892" s="146" t="s">
        <v>111</v>
      </c>
      <c r="F22892" s="146" t="s">
        <v>111</v>
      </c>
      <c r="G22892" s="146" t="s">
        <v>111</v>
      </c>
      <c r="H22892" s="146" t="s">
        <v>111</v>
      </c>
      <c r="I22892" s="146" t="s">
        <v>111</v>
      </c>
      <c r="J22892" s="146" t="s">
        <v>111</v>
      </c>
      <c r="K22892" s="146" t="s">
        <v>111</v>
      </c>
      <c r="L22892" s="146" t="s">
        <v>111</v>
      </c>
      <c r="M22892" s="146" t="s">
        <v>111</v>
      </c>
      <c r="N22892" s="146" t="s">
        <v>111</v>
      </c>
      <c r="O22892" s="146" t="s">
        <v>111</v>
      </c>
      <c r="P22892" s="146" t="s">
        <v>111</v>
      </c>
      <c r="Q22892" s="146" t="s">
        <v>111</v>
      </c>
      <c r="R22892" s="146" t="s">
        <v>111</v>
      </c>
      <c r="S22892" s="146" t="s">
        <v>111</v>
      </c>
    </row>
    <row r="22893" spans="1:19" ht="11.25" thickBot="1" x14ac:dyDescent="0.2">
      <c r="A22893" s="107">
        <v>1</v>
      </c>
      <c r="B22893" s="132">
        <v>0.6906944444444445</v>
      </c>
      <c r="C22893" s="133">
        <v>0.45829999999999999</v>
      </c>
      <c r="D22893" s="108">
        <v>1.7999999999999999E-2</v>
      </c>
      <c r="E22893" s="141" t="s">
        <v>14500</v>
      </c>
      <c r="F22893" s="141" t="s">
        <v>14500</v>
      </c>
      <c r="G22893" s="141" t="s">
        <v>14500</v>
      </c>
      <c r="H22893" s="108">
        <v>4.3070000000000004</v>
      </c>
      <c r="I22893" s="108">
        <v>2.6360000000000001</v>
      </c>
      <c r="J22893" s="108">
        <v>0.57599999999999996</v>
      </c>
      <c r="K22893" s="108">
        <v>0.59499999999999997</v>
      </c>
      <c r="L22893" s="108">
        <v>2.6640000000000001</v>
      </c>
      <c r="M22893" s="108">
        <v>0.503</v>
      </c>
      <c r="N22893" s="108">
        <v>4.8000000000000001E-2</v>
      </c>
      <c r="O22893" s="108">
        <v>1.139</v>
      </c>
      <c r="P22893" s="108">
        <v>0.10299999999999999</v>
      </c>
      <c r="Q22893" s="108">
        <v>0.55400000000000005</v>
      </c>
      <c r="R22893" s="108">
        <v>0.105</v>
      </c>
      <c r="S22893" s="108">
        <v>0.183</v>
      </c>
    </row>
    <row r="22894" spans="1:19" ht="11.25" thickBot="1" x14ac:dyDescent="0.2">
      <c r="A22894" s="112"/>
    </row>
    <row r="22895" spans="1:19" ht="11.25" thickBot="1" x14ac:dyDescent="0.2">
      <c r="A22895" s="135" t="s">
        <v>362</v>
      </c>
      <c r="B22895" s="112"/>
      <c r="C22895" s="137">
        <v>0.45829999999999999</v>
      </c>
      <c r="D22895" s="136">
        <v>1.7999999999999999E-2</v>
      </c>
      <c r="E22895" s="141" t="s">
        <v>14501</v>
      </c>
      <c r="F22895" s="141" t="s">
        <v>14501</v>
      </c>
      <c r="G22895" s="141" t="s">
        <v>14501</v>
      </c>
      <c r="H22895" s="136">
        <v>4.3070000000000004</v>
      </c>
      <c r="I22895" s="136">
        <v>2.6360000000000001</v>
      </c>
      <c r="J22895" s="136">
        <v>0.57599999999999996</v>
      </c>
      <c r="K22895" s="136">
        <v>0.59499999999999997</v>
      </c>
      <c r="L22895" s="136">
        <v>2.6640000000000001</v>
      </c>
      <c r="M22895" s="136">
        <v>0.503</v>
      </c>
      <c r="N22895" s="136">
        <v>4.8000000000000001E-2</v>
      </c>
      <c r="O22895" s="136">
        <v>1.139</v>
      </c>
      <c r="P22895" s="136">
        <v>0.10299999999999999</v>
      </c>
      <c r="Q22895" s="136">
        <v>0.55400000000000005</v>
      </c>
      <c r="R22895" s="136">
        <v>0.105</v>
      </c>
      <c r="S22895" s="136">
        <v>0.183</v>
      </c>
    </row>
    <row r="22896" spans="1:19" ht="11.25" thickBot="1" x14ac:dyDescent="0.2">
      <c r="A22896" s="112"/>
    </row>
    <row r="22897" spans="1:19" ht="11.25" thickBot="1" x14ac:dyDescent="0.2">
      <c r="A22897" s="138" t="s">
        <v>364</v>
      </c>
      <c r="B22897" s="112"/>
      <c r="C22897" s="140" t="s">
        <v>3713</v>
      </c>
      <c r="D22897" s="136">
        <v>0</v>
      </c>
      <c r="E22897" s="141" t="s">
        <v>14501</v>
      </c>
      <c r="F22897" s="141" t="s">
        <v>14501</v>
      </c>
      <c r="G22897" s="141" t="s">
        <v>14501</v>
      </c>
      <c r="H22897" s="136">
        <v>0</v>
      </c>
      <c r="I22897" s="136">
        <v>0</v>
      </c>
      <c r="J22897" s="136">
        <v>0</v>
      </c>
      <c r="K22897" s="136">
        <v>0</v>
      </c>
      <c r="L22897" s="136">
        <v>0</v>
      </c>
      <c r="M22897" s="136">
        <v>0</v>
      </c>
      <c r="N22897" s="136">
        <v>0</v>
      </c>
      <c r="O22897" s="136">
        <v>0</v>
      </c>
      <c r="P22897" s="136">
        <v>0</v>
      </c>
      <c r="Q22897" s="136">
        <v>0</v>
      </c>
      <c r="R22897" s="136">
        <v>0</v>
      </c>
      <c r="S22897" s="136">
        <v>0</v>
      </c>
    </row>
    <row r="22898" spans="1:19" ht="11.25" thickBot="1" x14ac:dyDescent="0.2">
      <c r="A22898" s="112"/>
    </row>
    <row r="22899" spans="1:19" ht="11.25" thickBot="1" x14ac:dyDescent="0.2">
      <c r="A22899" s="139" t="s">
        <v>366</v>
      </c>
      <c r="B22899" s="112"/>
      <c r="C22899" s="140" t="s">
        <v>3713</v>
      </c>
      <c r="D22899" s="136">
        <v>0</v>
      </c>
      <c r="E22899" s="141" t="s">
        <v>14501</v>
      </c>
      <c r="F22899" s="141" t="s">
        <v>14501</v>
      </c>
      <c r="G22899" s="141" t="s">
        <v>14501</v>
      </c>
      <c r="H22899" s="136">
        <v>0</v>
      </c>
      <c r="I22899" s="136">
        <v>0</v>
      </c>
      <c r="J22899" s="136">
        <v>0</v>
      </c>
      <c r="K22899" s="136">
        <v>0</v>
      </c>
      <c r="L22899" s="136">
        <v>0</v>
      </c>
      <c r="M22899" s="136">
        <v>0</v>
      </c>
      <c r="N22899" s="136">
        <v>0</v>
      </c>
      <c r="O22899" s="136">
        <v>0</v>
      </c>
      <c r="P22899" s="136">
        <v>0</v>
      </c>
      <c r="Q22899" s="136">
        <v>0</v>
      </c>
      <c r="R22899" s="136">
        <v>0</v>
      </c>
      <c r="S22899" s="136">
        <v>0</v>
      </c>
    </row>
    <row r="22900" spans="1:19" ht="11.25" thickBot="1" x14ac:dyDescent="0.2">
      <c r="A22900" s="112"/>
    </row>
    <row r="22901" spans="1:19" ht="11.25" thickBot="1" x14ac:dyDescent="0.2">
      <c r="A22901" s="106" t="s">
        <v>357</v>
      </c>
      <c r="B22901" s="106" t="s">
        <v>358</v>
      </c>
      <c r="C22901" s="146" t="s">
        <v>53</v>
      </c>
      <c r="D22901" s="146" t="s">
        <v>54</v>
      </c>
      <c r="E22901" s="146" t="s">
        <v>55</v>
      </c>
      <c r="F22901" s="146" t="s">
        <v>56</v>
      </c>
      <c r="G22901" s="146" t="s">
        <v>14507</v>
      </c>
      <c r="H22901" s="146" t="s">
        <v>57</v>
      </c>
      <c r="I22901" s="146" t="s">
        <v>59</v>
      </c>
      <c r="J22901" s="146" t="s">
        <v>14508</v>
      </c>
      <c r="K22901" s="146" t="s">
        <v>60</v>
      </c>
      <c r="L22901" s="146" t="s">
        <v>61</v>
      </c>
      <c r="M22901" s="146" t="s">
        <v>62</v>
      </c>
      <c r="N22901" s="146" t="s">
        <v>14509</v>
      </c>
      <c r="O22901" s="146" t="s">
        <v>63</v>
      </c>
      <c r="P22901" s="146" t="s">
        <v>64</v>
      </c>
      <c r="Q22901" s="146" t="s">
        <v>66</v>
      </c>
      <c r="R22901" s="146" t="s">
        <v>14510</v>
      </c>
      <c r="S22901" s="146" t="s">
        <v>67</v>
      </c>
    </row>
    <row r="22902" spans="1:19" ht="11.25" thickBot="1" x14ac:dyDescent="0.2">
      <c r="A22902" s="112"/>
      <c r="B22902" s="112"/>
      <c r="C22902" s="146" t="s">
        <v>111</v>
      </c>
      <c r="D22902" s="146" t="s">
        <v>111</v>
      </c>
      <c r="E22902" s="146" t="s">
        <v>111</v>
      </c>
      <c r="F22902" s="146" t="s">
        <v>111</v>
      </c>
      <c r="G22902" s="146" t="s">
        <v>111</v>
      </c>
      <c r="H22902" s="146" t="s">
        <v>111</v>
      </c>
      <c r="I22902" s="146" t="s">
        <v>111</v>
      </c>
      <c r="J22902" s="146" t="s">
        <v>111</v>
      </c>
      <c r="K22902" s="146" t="s">
        <v>111</v>
      </c>
      <c r="L22902" s="146" t="s">
        <v>111</v>
      </c>
      <c r="M22902" s="146" t="s">
        <v>111</v>
      </c>
      <c r="N22902" s="146" t="s">
        <v>111</v>
      </c>
      <c r="O22902" s="146" t="s">
        <v>111</v>
      </c>
      <c r="P22902" s="146" t="s">
        <v>111</v>
      </c>
      <c r="Q22902" s="146" t="s">
        <v>111</v>
      </c>
      <c r="R22902" s="146" t="s">
        <v>111</v>
      </c>
      <c r="S22902" s="146" t="s">
        <v>111</v>
      </c>
    </row>
    <row r="22903" spans="1:19" ht="11.25" thickBot="1" x14ac:dyDescent="0.2">
      <c r="A22903" s="107">
        <v>1</v>
      </c>
      <c r="B22903" s="132">
        <v>0.6906944444444445</v>
      </c>
      <c r="C22903" s="108">
        <v>1.7000000000000001E-2</v>
      </c>
      <c r="D22903" s="108">
        <v>6.5000000000000002E-2</v>
      </c>
      <c r="E22903" s="108">
        <v>5.0000000000000001E-3</v>
      </c>
      <c r="F22903" s="141" t="s">
        <v>14500</v>
      </c>
      <c r="G22903" s="108">
        <v>1E-3</v>
      </c>
      <c r="H22903" s="108">
        <v>1.4E-2</v>
      </c>
      <c r="I22903" s="141" t="s">
        <v>14500</v>
      </c>
      <c r="J22903" s="141" t="s">
        <v>14518</v>
      </c>
      <c r="K22903" s="141" t="s">
        <v>14500</v>
      </c>
      <c r="L22903" s="141" t="s">
        <v>14500</v>
      </c>
      <c r="M22903" s="108">
        <v>1.9E-2</v>
      </c>
      <c r="N22903" s="108">
        <v>0</v>
      </c>
      <c r="O22903" s="108">
        <v>8.0000000000000002E-3</v>
      </c>
      <c r="P22903" s="108">
        <v>0.40899999999999997</v>
      </c>
      <c r="Q22903" s="133">
        <v>0.38378000000000001</v>
      </c>
      <c r="R22903" s="141" t="s">
        <v>14500</v>
      </c>
      <c r="S22903" s="108">
        <v>4.0000000000000001E-3</v>
      </c>
    </row>
    <row r="22904" spans="1:19" ht="11.25" thickBot="1" x14ac:dyDescent="0.2">
      <c r="A22904" s="112"/>
    </row>
    <row r="22905" spans="1:19" ht="11.25" thickBot="1" x14ac:dyDescent="0.2">
      <c r="A22905" s="135" t="s">
        <v>362</v>
      </c>
      <c r="B22905" s="112"/>
      <c r="C22905" s="136">
        <v>1.7000000000000001E-2</v>
      </c>
      <c r="D22905" s="136">
        <v>6.5000000000000002E-2</v>
      </c>
      <c r="E22905" s="136">
        <v>5.0000000000000001E-3</v>
      </c>
      <c r="F22905" s="141" t="s">
        <v>14501</v>
      </c>
      <c r="G22905" s="136">
        <v>1E-3</v>
      </c>
      <c r="H22905" s="136">
        <v>1.4E-2</v>
      </c>
      <c r="I22905" s="141" t="s">
        <v>14501</v>
      </c>
      <c r="J22905" s="141" t="s">
        <v>14520</v>
      </c>
      <c r="K22905" s="141" t="s">
        <v>14501</v>
      </c>
      <c r="L22905" s="141" t="s">
        <v>14501</v>
      </c>
      <c r="M22905" s="136">
        <v>1.9E-2</v>
      </c>
      <c r="N22905" s="136">
        <v>0</v>
      </c>
      <c r="O22905" s="136">
        <v>8.0000000000000002E-3</v>
      </c>
      <c r="P22905" s="136">
        <v>0.40899999999999997</v>
      </c>
      <c r="Q22905" s="137">
        <v>0.38378000000000001</v>
      </c>
      <c r="R22905" s="141" t="s">
        <v>14501</v>
      </c>
      <c r="S22905" s="136">
        <v>4.0000000000000001E-3</v>
      </c>
    </row>
    <row r="22906" spans="1:19" ht="11.25" thickBot="1" x14ac:dyDescent="0.2">
      <c r="A22906" s="112"/>
    </row>
    <row r="22907" spans="1:19" ht="11.25" thickBot="1" x14ac:dyDescent="0.2">
      <c r="A22907" s="138" t="s">
        <v>364</v>
      </c>
      <c r="B22907" s="112"/>
      <c r="C22907" s="136">
        <v>0</v>
      </c>
      <c r="D22907" s="136">
        <v>0</v>
      </c>
      <c r="E22907" s="136">
        <v>0</v>
      </c>
      <c r="F22907" s="141" t="s">
        <v>14501</v>
      </c>
      <c r="G22907" s="136">
        <v>0</v>
      </c>
      <c r="H22907" s="136">
        <v>0</v>
      </c>
      <c r="I22907" s="141" t="s">
        <v>14501</v>
      </c>
      <c r="J22907" s="141" t="s">
        <v>14501</v>
      </c>
      <c r="K22907" s="141" t="s">
        <v>14501</v>
      </c>
      <c r="L22907" s="141" t="s">
        <v>14501</v>
      </c>
      <c r="M22907" s="136">
        <v>0</v>
      </c>
      <c r="N22907" s="136">
        <v>0</v>
      </c>
      <c r="O22907" s="136">
        <v>0</v>
      </c>
      <c r="P22907" s="136">
        <v>0</v>
      </c>
      <c r="Q22907" s="140" t="s">
        <v>3713</v>
      </c>
      <c r="R22907" s="141" t="s">
        <v>14501</v>
      </c>
      <c r="S22907" s="136">
        <v>0</v>
      </c>
    </row>
    <row r="22908" spans="1:19" ht="11.25" thickBot="1" x14ac:dyDescent="0.2">
      <c r="A22908" s="112"/>
    </row>
    <row r="22909" spans="1:19" ht="11.25" thickBot="1" x14ac:dyDescent="0.2">
      <c r="A22909" s="139" t="s">
        <v>366</v>
      </c>
      <c r="B22909" s="112"/>
      <c r="C22909" s="136">
        <v>0</v>
      </c>
      <c r="D22909" s="136">
        <v>0</v>
      </c>
      <c r="E22909" s="136">
        <v>0</v>
      </c>
      <c r="F22909" s="141" t="s">
        <v>14501</v>
      </c>
      <c r="G22909" s="136">
        <v>0</v>
      </c>
      <c r="H22909" s="136">
        <v>0</v>
      </c>
      <c r="I22909" s="141" t="s">
        <v>14501</v>
      </c>
      <c r="J22909" s="141" t="s">
        <v>14501</v>
      </c>
      <c r="K22909" s="141" t="s">
        <v>14501</v>
      </c>
      <c r="L22909" s="141" t="s">
        <v>14501</v>
      </c>
      <c r="M22909" s="136">
        <v>0</v>
      </c>
      <c r="N22909" s="136">
        <v>0</v>
      </c>
      <c r="O22909" s="136">
        <v>0</v>
      </c>
      <c r="P22909" s="136">
        <v>0</v>
      </c>
      <c r="Q22909" s="140" t="s">
        <v>3713</v>
      </c>
      <c r="R22909" s="141" t="s">
        <v>14501</v>
      </c>
      <c r="S22909" s="136">
        <v>0</v>
      </c>
    </row>
    <row r="22910" spans="1:19" ht="11.25" thickBot="1" x14ac:dyDescent="0.2">
      <c r="A22910" s="112"/>
    </row>
    <row r="22911" spans="1:19" ht="11.25" thickBot="1" x14ac:dyDescent="0.2">
      <c r="A22911" s="106" t="s">
        <v>357</v>
      </c>
      <c r="B22911" s="106" t="s">
        <v>358</v>
      </c>
      <c r="C22911" s="146" t="s">
        <v>68</v>
      </c>
      <c r="D22911" s="146" t="s">
        <v>14511</v>
      </c>
    </row>
    <row r="22912" spans="1:19" ht="11.25" thickBot="1" x14ac:dyDescent="0.2">
      <c r="A22912" s="112"/>
      <c r="B22912" s="112"/>
      <c r="C22912" s="146" t="s">
        <v>111</v>
      </c>
      <c r="D22912" s="146" t="s">
        <v>111</v>
      </c>
    </row>
    <row r="22913" spans="1:19" ht="11.25" thickBot="1" x14ac:dyDescent="0.2">
      <c r="A22913" s="107">
        <v>1</v>
      </c>
      <c r="B22913" s="132">
        <v>0.6906944444444445</v>
      </c>
      <c r="C22913" s="108">
        <v>3.0000000000000001E-3</v>
      </c>
      <c r="D22913" s="141" t="s">
        <v>14500</v>
      </c>
    </row>
    <row r="22914" spans="1:19" ht="11.25" thickBot="1" x14ac:dyDescent="0.2">
      <c r="A22914" s="112"/>
    </row>
    <row r="22915" spans="1:19" ht="11.25" thickBot="1" x14ac:dyDescent="0.2">
      <c r="A22915" s="135" t="s">
        <v>362</v>
      </c>
      <c r="B22915" s="112"/>
      <c r="C22915" s="136">
        <v>3.0000000000000001E-3</v>
      </c>
      <c r="D22915" s="141" t="s">
        <v>14501</v>
      </c>
    </row>
    <row r="22916" spans="1:19" ht="11.25" thickBot="1" x14ac:dyDescent="0.2">
      <c r="A22916" s="112"/>
    </row>
    <row r="22917" spans="1:19" ht="11.25" thickBot="1" x14ac:dyDescent="0.2">
      <c r="A22917" s="138" t="s">
        <v>364</v>
      </c>
      <c r="B22917" s="112"/>
      <c r="C22917" s="136">
        <v>0</v>
      </c>
      <c r="D22917" s="141" t="s">
        <v>14501</v>
      </c>
    </row>
    <row r="22918" spans="1:19" ht="11.25" thickBot="1" x14ac:dyDescent="0.2">
      <c r="A22918" s="112"/>
    </row>
    <row r="22919" spans="1:19" ht="11.25" thickBot="1" x14ac:dyDescent="0.2">
      <c r="A22919" s="139" t="s">
        <v>366</v>
      </c>
      <c r="B22919" s="112"/>
      <c r="C22919" s="136">
        <v>0</v>
      </c>
      <c r="D22919" s="141" t="s">
        <v>14501</v>
      </c>
    </row>
    <row r="22920" spans="1:19" ht="10.5" x14ac:dyDescent="0.15">
      <c r="A22920" s="112"/>
    </row>
    <row r="22921" spans="1:19" x14ac:dyDescent="0.15">
      <c r="A22921" s="129"/>
      <c r="B22921" s="86" t="s">
        <v>3695</v>
      </c>
    </row>
    <row r="22922" spans="1:19" ht="9.75" thickBot="1" x14ac:dyDescent="0.2">
      <c r="A22922" s="81" t="s">
        <v>356</v>
      </c>
    </row>
    <row r="22923" spans="1:19" ht="11.25" thickBot="1" x14ac:dyDescent="0.2">
      <c r="A22923" s="106" t="s">
        <v>357</v>
      </c>
      <c r="B22923" s="106" t="s">
        <v>358</v>
      </c>
      <c r="C22923" s="146" t="s">
        <v>14494</v>
      </c>
      <c r="D22923" s="146" t="s">
        <v>14495</v>
      </c>
      <c r="E22923" s="146" t="s">
        <v>14496</v>
      </c>
      <c r="F22923" s="146" t="s">
        <v>0</v>
      </c>
      <c r="G22923" s="146" t="s">
        <v>1</v>
      </c>
      <c r="H22923" s="146" t="s">
        <v>2</v>
      </c>
      <c r="I22923" s="146" t="s">
        <v>14497</v>
      </c>
      <c r="J22923" s="146" t="s">
        <v>3</v>
      </c>
      <c r="K22923" s="146" t="s">
        <v>14498</v>
      </c>
      <c r="L22923" s="146" t="s">
        <v>7</v>
      </c>
      <c r="M22923" s="146" t="s">
        <v>14499</v>
      </c>
      <c r="N22923" s="146" t="s">
        <v>10</v>
      </c>
      <c r="O22923" s="146" t="s">
        <v>11</v>
      </c>
      <c r="P22923" s="146" t="s">
        <v>12</v>
      </c>
      <c r="Q22923" s="146" t="s">
        <v>13</v>
      </c>
      <c r="R22923" s="146" t="s">
        <v>14</v>
      </c>
      <c r="S22923" s="146" t="s">
        <v>15</v>
      </c>
    </row>
    <row r="22924" spans="1:19" ht="11.25" thickBot="1" x14ac:dyDescent="0.2">
      <c r="A22924" s="112"/>
      <c r="B22924" s="112"/>
      <c r="C22924" s="146" t="s">
        <v>111</v>
      </c>
      <c r="D22924" s="146" t="s">
        <v>111</v>
      </c>
      <c r="E22924" s="146" t="s">
        <v>111</v>
      </c>
      <c r="F22924" s="146" t="s">
        <v>111</v>
      </c>
      <c r="G22924" s="146" t="s">
        <v>111</v>
      </c>
      <c r="H22924" s="146" t="s">
        <v>111</v>
      </c>
      <c r="I22924" s="146" t="s">
        <v>111</v>
      </c>
      <c r="J22924" s="146" t="s">
        <v>111</v>
      </c>
      <c r="K22924" s="146" t="s">
        <v>111</v>
      </c>
      <c r="L22924" s="146" t="s">
        <v>111</v>
      </c>
      <c r="M22924" s="146" t="s">
        <v>111</v>
      </c>
      <c r="N22924" s="146" t="s">
        <v>111</v>
      </c>
      <c r="O22924" s="146" t="s">
        <v>111</v>
      </c>
      <c r="P22924" s="146" t="s">
        <v>111</v>
      </c>
      <c r="Q22924" s="146" t="s">
        <v>111</v>
      </c>
      <c r="R22924" s="146" t="s">
        <v>111</v>
      </c>
      <c r="S22924" s="146" t="s">
        <v>111</v>
      </c>
    </row>
    <row r="22925" spans="1:19" ht="11.25" thickBot="1" x14ac:dyDescent="0.2">
      <c r="A22925" s="107">
        <v>1</v>
      </c>
      <c r="B22925" s="132">
        <v>0.69584490740740745</v>
      </c>
      <c r="C22925" s="141" t="s">
        <v>14500</v>
      </c>
      <c r="D22925" s="141" t="s">
        <v>14500</v>
      </c>
      <c r="E22925" s="141" t="s">
        <v>14500</v>
      </c>
      <c r="F22925" s="108">
        <v>3.1E-2</v>
      </c>
      <c r="G22925" s="108">
        <v>0.03</v>
      </c>
      <c r="H22925" s="108">
        <v>7.0000000000000001E-3</v>
      </c>
      <c r="I22925" s="108">
        <v>-3.5999999999999997E-2</v>
      </c>
      <c r="J22925" s="108">
        <v>1.7000000000000001E-2</v>
      </c>
      <c r="K22925" s="108">
        <v>0.151</v>
      </c>
      <c r="L22925" s="133">
        <v>0.57079000000000002</v>
      </c>
      <c r="M22925" s="108">
        <v>0.124</v>
      </c>
      <c r="N22925" s="108">
        <v>1.6E-2</v>
      </c>
      <c r="O22925" s="108">
        <v>1.7000000000000001E-2</v>
      </c>
      <c r="P22925" s="108">
        <v>4.8000000000000001E-2</v>
      </c>
      <c r="Q22925" s="108">
        <v>1.06</v>
      </c>
      <c r="R22925" s="108">
        <v>2.9000000000000001E-2</v>
      </c>
      <c r="S22925" s="108">
        <v>4.2000000000000003E-2</v>
      </c>
    </row>
    <row r="22926" spans="1:19" ht="11.25" thickBot="1" x14ac:dyDescent="0.2">
      <c r="A22926" s="112"/>
    </row>
    <row r="22927" spans="1:19" ht="11.25" thickBot="1" x14ac:dyDescent="0.2">
      <c r="A22927" s="135" t="s">
        <v>362</v>
      </c>
      <c r="B22927" s="112"/>
      <c r="C22927" s="141" t="s">
        <v>14501</v>
      </c>
      <c r="D22927" s="141" t="s">
        <v>14501</v>
      </c>
      <c r="E22927" s="141" t="s">
        <v>14501</v>
      </c>
      <c r="F22927" s="136">
        <v>3.1E-2</v>
      </c>
      <c r="G22927" s="136">
        <v>0.03</v>
      </c>
      <c r="H22927" s="136">
        <v>7.0000000000000001E-3</v>
      </c>
      <c r="I22927" s="136">
        <v>-3.5999999999999997E-2</v>
      </c>
      <c r="J22927" s="136">
        <v>1.7000000000000001E-2</v>
      </c>
      <c r="K22927" s="136">
        <v>0.151</v>
      </c>
      <c r="L22927" s="137">
        <v>0.57079000000000002</v>
      </c>
      <c r="M22927" s="136">
        <v>0.124</v>
      </c>
      <c r="N22927" s="136">
        <v>1.6E-2</v>
      </c>
      <c r="O22927" s="136">
        <v>1.7000000000000001E-2</v>
      </c>
      <c r="P22927" s="136">
        <v>4.8000000000000001E-2</v>
      </c>
      <c r="Q22927" s="136">
        <v>1.06</v>
      </c>
      <c r="R22927" s="136">
        <v>2.9000000000000001E-2</v>
      </c>
      <c r="S22927" s="136">
        <v>4.2000000000000003E-2</v>
      </c>
    </row>
    <row r="22928" spans="1:19" ht="11.25" thickBot="1" x14ac:dyDescent="0.2">
      <c r="A22928" s="112"/>
    </row>
    <row r="22929" spans="1:19" ht="11.25" thickBot="1" x14ac:dyDescent="0.2">
      <c r="A22929" s="138" t="s">
        <v>364</v>
      </c>
      <c r="B22929" s="112"/>
      <c r="C22929" s="141" t="s">
        <v>14501</v>
      </c>
      <c r="D22929" s="141" t="s">
        <v>14501</v>
      </c>
      <c r="E22929" s="141" t="s">
        <v>14501</v>
      </c>
      <c r="F22929" s="136">
        <v>0</v>
      </c>
      <c r="G22929" s="136">
        <v>0</v>
      </c>
      <c r="H22929" s="136">
        <v>0</v>
      </c>
      <c r="I22929" s="136">
        <v>0</v>
      </c>
      <c r="J22929" s="136">
        <v>0</v>
      </c>
      <c r="K22929" s="136">
        <v>0</v>
      </c>
      <c r="L22929" s="140" t="s">
        <v>3713</v>
      </c>
      <c r="M22929" s="136">
        <v>0</v>
      </c>
      <c r="N22929" s="136">
        <v>0</v>
      </c>
      <c r="O22929" s="136">
        <v>0</v>
      </c>
      <c r="P22929" s="136">
        <v>0</v>
      </c>
      <c r="Q22929" s="136">
        <v>0</v>
      </c>
      <c r="R22929" s="136">
        <v>0</v>
      </c>
      <c r="S22929" s="136">
        <v>0</v>
      </c>
    </row>
    <row r="22930" spans="1:19" ht="11.25" thickBot="1" x14ac:dyDescent="0.2">
      <c r="A22930" s="112"/>
    </row>
    <row r="22931" spans="1:19" ht="11.25" thickBot="1" x14ac:dyDescent="0.2">
      <c r="A22931" s="139" t="s">
        <v>366</v>
      </c>
      <c r="B22931" s="112"/>
      <c r="C22931" s="141" t="s">
        <v>14501</v>
      </c>
      <c r="D22931" s="141" t="s">
        <v>14501</v>
      </c>
      <c r="E22931" s="141" t="s">
        <v>14501</v>
      </c>
      <c r="F22931" s="136">
        <v>0</v>
      </c>
      <c r="G22931" s="136">
        <v>0</v>
      </c>
      <c r="H22931" s="136">
        <v>0</v>
      </c>
      <c r="I22931" s="136">
        <v>0</v>
      </c>
      <c r="J22931" s="136">
        <v>0</v>
      </c>
      <c r="K22931" s="136">
        <v>0</v>
      </c>
      <c r="L22931" s="140" t="s">
        <v>3713</v>
      </c>
      <c r="M22931" s="136">
        <v>0</v>
      </c>
      <c r="N22931" s="136">
        <v>0</v>
      </c>
      <c r="O22931" s="136">
        <v>0</v>
      </c>
      <c r="P22931" s="136">
        <v>0</v>
      </c>
      <c r="Q22931" s="136">
        <v>0</v>
      </c>
      <c r="R22931" s="136">
        <v>0</v>
      </c>
      <c r="S22931" s="136">
        <v>0</v>
      </c>
    </row>
    <row r="22932" spans="1:19" ht="11.25" thickBot="1" x14ac:dyDescent="0.2">
      <c r="A22932" s="112"/>
    </row>
    <row r="22933" spans="1:19" ht="11.25" thickBot="1" x14ac:dyDescent="0.2">
      <c r="A22933" s="106" t="s">
        <v>357</v>
      </c>
      <c r="B22933" s="106" t="s">
        <v>358</v>
      </c>
      <c r="C22933" s="146" t="s">
        <v>16</v>
      </c>
      <c r="D22933" s="146" t="s">
        <v>14502</v>
      </c>
      <c r="E22933" s="146" t="s">
        <v>14503</v>
      </c>
      <c r="F22933" s="146" t="s">
        <v>20</v>
      </c>
      <c r="G22933" s="146" t="s">
        <v>21</v>
      </c>
      <c r="H22933" s="146" t="s">
        <v>22</v>
      </c>
      <c r="I22933" s="146" t="s">
        <v>23</v>
      </c>
      <c r="J22933" s="146" t="s">
        <v>24</v>
      </c>
      <c r="K22933" s="146" t="s">
        <v>26</v>
      </c>
      <c r="L22933" s="146" t="s">
        <v>14504</v>
      </c>
      <c r="M22933" s="146" t="s">
        <v>27</v>
      </c>
      <c r="N22933" s="146" t="s">
        <v>28</v>
      </c>
      <c r="O22933" s="146" t="s">
        <v>29</v>
      </c>
      <c r="P22933" s="146" t="s">
        <v>30</v>
      </c>
      <c r="Q22933" s="146" t="s">
        <v>14505</v>
      </c>
      <c r="R22933" s="146" t="s">
        <v>32</v>
      </c>
      <c r="S22933" s="146" t="s">
        <v>33</v>
      </c>
    </row>
    <row r="22934" spans="1:19" ht="11.25" thickBot="1" x14ac:dyDescent="0.2">
      <c r="A22934" s="112"/>
      <c r="B22934" s="112"/>
      <c r="C22934" s="146" t="s">
        <v>111</v>
      </c>
      <c r="D22934" s="146" t="s">
        <v>111</v>
      </c>
      <c r="E22934" s="146" t="s">
        <v>111</v>
      </c>
      <c r="F22934" s="146" t="s">
        <v>111</v>
      </c>
      <c r="G22934" s="146" t="s">
        <v>111</v>
      </c>
      <c r="H22934" s="146" t="s">
        <v>111</v>
      </c>
      <c r="I22934" s="146" t="s">
        <v>111</v>
      </c>
      <c r="J22934" s="146" t="s">
        <v>111</v>
      </c>
      <c r="K22934" s="146" t="s">
        <v>111</v>
      </c>
      <c r="L22934" s="146" t="s">
        <v>111</v>
      </c>
      <c r="M22934" s="146" t="s">
        <v>111</v>
      </c>
      <c r="N22934" s="146" t="s">
        <v>111</v>
      </c>
      <c r="O22934" s="146" t="s">
        <v>111</v>
      </c>
      <c r="P22934" s="146" t="s">
        <v>111</v>
      </c>
      <c r="Q22934" s="146" t="s">
        <v>111</v>
      </c>
      <c r="R22934" s="146" t="s">
        <v>111</v>
      </c>
      <c r="S22934" s="146" t="s">
        <v>111</v>
      </c>
    </row>
    <row r="22935" spans="1:19" ht="11.25" thickBot="1" x14ac:dyDescent="0.2">
      <c r="A22935" s="107">
        <v>1</v>
      </c>
      <c r="B22935" s="132">
        <v>0.69584490740740745</v>
      </c>
      <c r="C22935" s="108">
        <v>7.6999999999999999E-2</v>
      </c>
      <c r="D22935" s="108">
        <v>4.2000000000000003E-2</v>
      </c>
      <c r="E22935" s="108">
        <v>8.0000000000000002E-3</v>
      </c>
      <c r="F22935" s="133">
        <v>0.46749000000000002</v>
      </c>
      <c r="G22935" s="108">
        <v>0.06</v>
      </c>
      <c r="H22935" s="108">
        <v>0.14399999999999999</v>
      </c>
      <c r="I22935" s="108">
        <v>2.4E-2</v>
      </c>
      <c r="J22935" s="108">
        <v>1.7000000000000001E-2</v>
      </c>
      <c r="K22935" s="133">
        <v>0.50409000000000004</v>
      </c>
      <c r="L22935" s="108">
        <v>0.13</v>
      </c>
      <c r="M22935" s="108">
        <v>1.7000000000000001E-2</v>
      </c>
      <c r="N22935" s="108">
        <v>0.115</v>
      </c>
      <c r="O22935" s="108">
        <v>2.1000000000000001E-2</v>
      </c>
      <c r="P22935" s="108">
        <v>1.7000000000000001E-2</v>
      </c>
      <c r="Q22935" s="108">
        <v>-2.1000000000000001E-2</v>
      </c>
      <c r="R22935" s="108">
        <v>2.1999999999999999E-2</v>
      </c>
      <c r="S22935" s="108">
        <v>9.7000000000000003E-2</v>
      </c>
    </row>
    <row r="22936" spans="1:19" ht="11.25" thickBot="1" x14ac:dyDescent="0.2">
      <c r="A22936" s="112"/>
    </row>
    <row r="22937" spans="1:19" ht="11.25" thickBot="1" x14ac:dyDescent="0.2">
      <c r="A22937" s="135" t="s">
        <v>362</v>
      </c>
      <c r="B22937" s="112"/>
      <c r="C22937" s="136">
        <v>7.6999999999999999E-2</v>
      </c>
      <c r="D22937" s="136">
        <v>4.2000000000000003E-2</v>
      </c>
      <c r="E22937" s="136">
        <v>8.0000000000000002E-3</v>
      </c>
      <c r="F22937" s="137">
        <v>0.46749000000000002</v>
      </c>
      <c r="G22937" s="136">
        <v>0.06</v>
      </c>
      <c r="H22937" s="136">
        <v>0.14399999999999999</v>
      </c>
      <c r="I22937" s="136">
        <v>2.4E-2</v>
      </c>
      <c r="J22937" s="136">
        <v>1.7000000000000001E-2</v>
      </c>
      <c r="K22937" s="137">
        <v>0.50409000000000004</v>
      </c>
      <c r="L22937" s="136">
        <v>0.13</v>
      </c>
      <c r="M22937" s="136">
        <v>1.7000000000000001E-2</v>
      </c>
      <c r="N22937" s="136">
        <v>0.115</v>
      </c>
      <c r="O22937" s="136">
        <v>2.1000000000000001E-2</v>
      </c>
      <c r="P22937" s="136">
        <v>1.7000000000000001E-2</v>
      </c>
      <c r="Q22937" s="136">
        <v>-2.1000000000000001E-2</v>
      </c>
      <c r="R22937" s="136">
        <v>2.1999999999999999E-2</v>
      </c>
      <c r="S22937" s="136">
        <v>9.7000000000000003E-2</v>
      </c>
    </row>
    <row r="22938" spans="1:19" ht="11.25" thickBot="1" x14ac:dyDescent="0.2">
      <c r="A22938" s="112"/>
    </row>
    <row r="22939" spans="1:19" ht="11.25" thickBot="1" x14ac:dyDescent="0.2">
      <c r="A22939" s="138" t="s">
        <v>364</v>
      </c>
      <c r="B22939" s="112"/>
      <c r="C22939" s="136">
        <v>0</v>
      </c>
      <c r="D22939" s="136">
        <v>0</v>
      </c>
      <c r="E22939" s="136">
        <v>0</v>
      </c>
      <c r="F22939" s="140" t="s">
        <v>3713</v>
      </c>
      <c r="G22939" s="136">
        <v>0</v>
      </c>
      <c r="H22939" s="136">
        <v>0</v>
      </c>
      <c r="I22939" s="136">
        <v>0</v>
      </c>
      <c r="J22939" s="136">
        <v>0</v>
      </c>
      <c r="K22939" s="140" t="s">
        <v>3713</v>
      </c>
      <c r="L22939" s="136">
        <v>0</v>
      </c>
      <c r="M22939" s="136">
        <v>0</v>
      </c>
      <c r="N22939" s="136">
        <v>0</v>
      </c>
      <c r="O22939" s="136">
        <v>0</v>
      </c>
      <c r="P22939" s="136">
        <v>0</v>
      </c>
      <c r="Q22939" s="136">
        <v>0</v>
      </c>
      <c r="R22939" s="136">
        <v>0</v>
      </c>
      <c r="S22939" s="136">
        <v>0</v>
      </c>
    </row>
    <row r="22940" spans="1:19" ht="11.25" thickBot="1" x14ac:dyDescent="0.2">
      <c r="A22940" s="112"/>
    </row>
    <row r="22941" spans="1:19" ht="11.25" thickBot="1" x14ac:dyDescent="0.2">
      <c r="A22941" s="139" t="s">
        <v>366</v>
      </c>
      <c r="B22941" s="112"/>
      <c r="C22941" s="136">
        <v>0</v>
      </c>
      <c r="D22941" s="136">
        <v>0</v>
      </c>
      <c r="E22941" s="136">
        <v>0</v>
      </c>
      <c r="F22941" s="140" t="s">
        <v>3713</v>
      </c>
      <c r="G22941" s="136">
        <v>0</v>
      </c>
      <c r="H22941" s="136">
        <v>0</v>
      </c>
      <c r="I22941" s="136">
        <v>0</v>
      </c>
      <c r="J22941" s="136">
        <v>0</v>
      </c>
      <c r="K22941" s="140" t="s">
        <v>3713</v>
      </c>
      <c r="L22941" s="136">
        <v>0</v>
      </c>
      <c r="M22941" s="136">
        <v>0</v>
      </c>
      <c r="N22941" s="136">
        <v>0</v>
      </c>
      <c r="O22941" s="136">
        <v>0</v>
      </c>
      <c r="P22941" s="136">
        <v>0</v>
      </c>
      <c r="Q22941" s="136">
        <v>0</v>
      </c>
      <c r="R22941" s="136">
        <v>0</v>
      </c>
      <c r="S22941" s="136">
        <v>0</v>
      </c>
    </row>
    <row r="22942" spans="1:19" ht="11.25" thickBot="1" x14ac:dyDescent="0.2">
      <c r="A22942" s="112"/>
    </row>
    <row r="22943" spans="1:19" ht="11.25" thickBot="1" x14ac:dyDescent="0.2">
      <c r="A22943" s="106" t="s">
        <v>357</v>
      </c>
      <c r="B22943" s="106" t="s">
        <v>358</v>
      </c>
      <c r="C22943" s="146" t="s">
        <v>35</v>
      </c>
      <c r="D22943" s="146" t="s">
        <v>36</v>
      </c>
      <c r="E22943" s="146" t="s">
        <v>14506</v>
      </c>
      <c r="F22943" s="146" t="s">
        <v>38</v>
      </c>
      <c r="G22943" s="146" t="s">
        <v>39</v>
      </c>
      <c r="H22943" s="146" t="s">
        <v>41</v>
      </c>
      <c r="I22943" s="146" t="s">
        <v>42</v>
      </c>
      <c r="J22943" s="146" t="s">
        <v>43</v>
      </c>
      <c r="K22943" s="146" t="s">
        <v>44</v>
      </c>
      <c r="L22943" s="146" t="s">
        <v>45</v>
      </c>
      <c r="M22943" s="146" t="s">
        <v>46</v>
      </c>
      <c r="N22943" s="146" t="s">
        <v>47</v>
      </c>
      <c r="O22943" s="146" t="s">
        <v>48</v>
      </c>
      <c r="P22943" s="146" t="s">
        <v>49</v>
      </c>
      <c r="Q22943" s="146" t="s">
        <v>50</v>
      </c>
      <c r="R22943" s="146" t="s">
        <v>51</v>
      </c>
      <c r="S22943" s="146" t="s">
        <v>52</v>
      </c>
    </row>
    <row r="22944" spans="1:19" ht="11.25" thickBot="1" x14ac:dyDescent="0.2">
      <c r="A22944" s="112"/>
      <c r="B22944" s="112"/>
      <c r="C22944" s="146" t="s">
        <v>111</v>
      </c>
      <c r="D22944" s="146" t="s">
        <v>111</v>
      </c>
      <c r="E22944" s="146" t="s">
        <v>111</v>
      </c>
      <c r="F22944" s="146" t="s">
        <v>111</v>
      </c>
      <c r="G22944" s="146" t="s">
        <v>111</v>
      </c>
      <c r="H22944" s="146" t="s">
        <v>111</v>
      </c>
      <c r="I22944" s="146" t="s">
        <v>111</v>
      </c>
      <c r="J22944" s="146" t="s">
        <v>111</v>
      </c>
      <c r="K22944" s="146" t="s">
        <v>111</v>
      </c>
      <c r="L22944" s="146" t="s">
        <v>111</v>
      </c>
      <c r="M22944" s="146" t="s">
        <v>111</v>
      </c>
      <c r="N22944" s="146" t="s">
        <v>111</v>
      </c>
      <c r="O22944" s="146" t="s">
        <v>111</v>
      </c>
      <c r="P22944" s="146" t="s">
        <v>111</v>
      </c>
      <c r="Q22944" s="146" t="s">
        <v>111</v>
      </c>
      <c r="R22944" s="146" t="s">
        <v>111</v>
      </c>
      <c r="S22944" s="146" t="s">
        <v>111</v>
      </c>
    </row>
    <row r="22945" spans="1:19" ht="11.25" thickBot="1" x14ac:dyDescent="0.2">
      <c r="A22945" s="107">
        <v>1</v>
      </c>
      <c r="B22945" s="132">
        <v>0.69584490740740745</v>
      </c>
      <c r="C22945" s="133">
        <v>0.42820000000000003</v>
      </c>
      <c r="D22945" s="108">
        <v>1.0999999999999999E-2</v>
      </c>
      <c r="E22945" s="108">
        <v>1.6E-2</v>
      </c>
      <c r="F22945" s="141" t="s">
        <v>14500</v>
      </c>
      <c r="G22945" s="108">
        <v>0.04</v>
      </c>
      <c r="H22945" s="108">
        <v>0.56499999999999995</v>
      </c>
      <c r="I22945" s="108">
        <v>3.2000000000000001E-2</v>
      </c>
      <c r="J22945" s="108">
        <v>4.1000000000000002E-2</v>
      </c>
      <c r="K22945" s="108">
        <v>3.6999999999999998E-2</v>
      </c>
      <c r="L22945" s="108">
        <v>2.8000000000000001E-2</v>
      </c>
      <c r="M22945" s="108">
        <v>0.03</v>
      </c>
      <c r="N22945" s="108">
        <v>3.9E-2</v>
      </c>
      <c r="O22945" s="108">
        <v>7.0999999999999994E-2</v>
      </c>
      <c r="P22945" s="108">
        <v>6.0999999999999999E-2</v>
      </c>
      <c r="Q22945" s="108">
        <v>7.0000000000000007E-2</v>
      </c>
      <c r="R22945" s="108">
        <v>6.5000000000000002E-2</v>
      </c>
      <c r="S22945" s="108">
        <v>4.5999999999999999E-2</v>
      </c>
    </row>
    <row r="22946" spans="1:19" ht="11.25" thickBot="1" x14ac:dyDescent="0.2">
      <c r="A22946" s="112"/>
    </row>
    <row r="22947" spans="1:19" ht="11.25" thickBot="1" x14ac:dyDescent="0.2">
      <c r="A22947" s="135" t="s">
        <v>362</v>
      </c>
      <c r="B22947" s="112"/>
      <c r="C22947" s="137">
        <v>0.42820000000000003</v>
      </c>
      <c r="D22947" s="136">
        <v>1.0999999999999999E-2</v>
      </c>
      <c r="E22947" s="136">
        <v>1.6E-2</v>
      </c>
      <c r="F22947" s="141" t="s">
        <v>14501</v>
      </c>
      <c r="G22947" s="136">
        <v>0.04</v>
      </c>
      <c r="H22947" s="136">
        <v>0.56499999999999995</v>
      </c>
      <c r="I22947" s="136">
        <v>3.2000000000000001E-2</v>
      </c>
      <c r="J22947" s="136">
        <v>4.1000000000000002E-2</v>
      </c>
      <c r="K22947" s="136">
        <v>3.6999999999999998E-2</v>
      </c>
      <c r="L22947" s="136">
        <v>2.8000000000000001E-2</v>
      </c>
      <c r="M22947" s="136">
        <v>0.03</v>
      </c>
      <c r="N22947" s="136">
        <v>3.9E-2</v>
      </c>
      <c r="O22947" s="136">
        <v>7.0999999999999994E-2</v>
      </c>
      <c r="P22947" s="136">
        <v>6.0999999999999999E-2</v>
      </c>
      <c r="Q22947" s="136">
        <v>7.0000000000000007E-2</v>
      </c>
      <c r="R22947" s="136">
        <v>6.5000000000000002E-2</v>
      </c>
      <c r="S22947" s="136">
        <v>4.5999999999999999E-2</v>
      </c>
    </row>
    <row r="22948" spans="1:19" ht="11.25" thickBot="1" x14ac:dyDescent="0.2">
      <c r="A22948" s="112"/>
    </row>
    <row r="22949" spans="1:19" ht="11.25" thickBot="1" x14ac:dyDescent="0.2">
      <c r="A22949" s="138" t="s">
        <v>364</v>
      </c>
      <c r="B22949" s="112"/>
      <c r="C22949" s="140" t="s">
        <v>3713</v>
      </c>
      <c r="D22949" s="136">
        <v>0</v>
      </c>
      <c r="E22949" s="136">
        <v>0</v>
      </c>
      <c r="F22949" s="141" t="s">
        <v>14501</v>
      </c>
      <c r="G22949" s="136">
        <v>0</v>
      </c>
      <c r="H22949" s="136">
        <v>0</v>
      </c>
      <c r="I22949" s="136">
        <v>0</v>
      </c>
      <c r="J22949" s="136">
        <v>0</v>
      </c>
      <c r="K22949" s="136">
        <v>0</v>
      </c>
      <c r="L22949" s="136">
        <v>0</v>
      </c>
      <c r="M22949" s="136">
        <v>0</v>
      </c>
      <c r="N22949" s="136">
        <v>0</v>
      </c>
      <c r="O22949" s="136">
        <v>0</v>
      </c>
      <c r="P22949" s="136">
        <v>0</v>
      </c>
      <c r="Q22949" s="136">
        <v>0</v>
      </c>
      <c r="R22949" s="136">
        <v>0</v>
      </c>
      <c r="S22949" s="136">
        <v>0</v>
      </c>
    </row>
    <row r="22950" spans="1:19" ht="11.25" thickBot="1" x14ac:dyDescent="0.2">
      <c r="A22950" s="112"/>
    </row>
    <row r="22951" spans="1:19" ht="11.25" thickBot="1" x14ac:dyDescent="0.2">
      <c r="A22951" s="139" t="s">
        <v>366</v>
      </c>
      <c r="B22951" s="112"/>
      <c r="C22951" s="140" t="s">
        <v>3713</v>
      </c>
      <c r="D22951" s="136">
        <v>0</v>
      </c>
      <c r="E22951" s="136">
        <v>0</v>
      </c>
      <c r="F22951" s="141" t="s">
        <v>14501</v>
      </c>
      <c r="G22951" s="136">
        <v>0</v>
      </c>
      <c r="H22951" s="136">
        <v>0</v>
      </c>
      <c r="I22951" s="136">
        <v>0</v>
      </c>
      <c r="J22951" s="136">
        <v>0</v>
      </c>
      <c r="K22951" s="136">
        <v>0</v>
      </c>
      <c r="L22951" s="136">
        <v>0</v>
      </c>
      <c r="M22951" s="136">
        <v>0</v>
      </c>
      <c r="N22951" s="136">
        <v>0</v>
      </c>
      <c r="O22951" s="136">
        <v>0</v>
      </c>
      <c r="P22951" s="136">
        <v>0</v>
      </c>
      <c r="Q22951" s="136">
        <v>0</v>
      </c>
      <c r="R22951" s="136">
        <v>0</v>
      </c>
      <c r="S22951" s="136">
        <v>0</v>
      </c>
    </row>
    <row r="22952" spans="1:19" ht="11.25" thickBot="1" x14ac:dyDescent="0.2">
      <c r="A22952" s="112"/>
    </row>
    <row r="22953" spans="1:19" ht="11.25" thickBot="1" x14ac:dyDescent="0.2">
      <c r="A22953" s="106" t="s">
        <v>357</v>
      </c>
      <c r="B22953" s="106" t="s">
        <v>358</v>
      </c>
      <c r="C22953" s="146" t="s">
        <v>53</v>
      </c>
      <c r="D22953" s="146" t="s">
        <v>54</v>
      </c>
      <c r="E22953" s="146" t="s">
        <v>55</v>
      </c>
      <c r="F22953" s="146" t="s">
        <v>56</v>
      </c>
      <c r="G22953" s="146" t="s">
        <v>14507</v>
      </c>
      <c r="H22953" s="146" t="s">
        <v>57</v>
      </c>
      <c r="I22953" s="146" t="s">
        <v>59</v>
      </c>
      <c r="J22953" s="146" t="s">
        <v>14508</v>
      </c>
      <c r="K22953" s="146" t="s">
        <v>60</v>
      </c>
      <c r="L22953" s="146" t="s">
        <v>61</v>
      </c>
      <c r="M22953" s="146" t="s">
        <v>62</v>
      </c>
      <c r="N22953" s="146" t="s">
        <v>14509</v>
      </c>
      <c r="O22953" s="146" t="s">
        <v>63</v>
      </c>
      <c r="P22953" s="146" t="s">
        <v>64</v>
      </c>
      <c r="Q22953" s="146" t="s">
        <v>66</v>
      </c>
      <c r="R22953" s="146" t="s">
        <v>14510</v>
      </c>
      <c r="S22953" s="146" t="s">
        <v>67</v>
      </c>
    </row>
    <row r="22954" spans="1:19" ht="11.25" thickBot="1" x14ac:dyDescent="0.2">
      <c r="A22954" s="112"/>
      <c r="B22954" s="112"/>
      <c r="C22954" s="146" t="s">
        <v>111</v>
      </c>
      <c r="D22954" s="146" t="s">
        <v>111</v>
      </c>
      <c r="E22954" s="146" t="s">
        <v>111</v>
      </c>
      <c r="F22954" s="146" t="s">
        <v>111</v>
      </c>
      <c r="G22954" s="146" t="s">
        <v>111</v>
      </c>
      <c r="H22954" s="146" t="s">
        <v>111</v>
      </c>
      <c r="I22954" s="146" t="s">
        <v>111</v>
      </c>
      <c r="J22954" s="146" t="s">
        <v>111</v>
      </c>
      <c r="K22954" s="146" t="s">
        <v>111</v>
      </c>
      <c r="L22954" s="146" t="s">
        <v>111</v>
      </c>
      <c r="M22954" s="146" t="s">
        <v>111</v>
      </c>
      <c r="N22954" s="146" t="s">
        <v>111</v>
      </c>
      <c r="O22954" s="146" t="s">
        <v>111</v>
      </c>
      <c r="P22954" s="146" t="s">
        <v>111</v>
      </c>
      <c r="Q22954" s="146" t="s">
        <v>111</v>
      </c>
      <c r="R22954" s="146" t="s">
        <v>111</v>
      </c>
      <c r="S22954" s="146" t="s">
        <v>111</v>
      </c>
    </row>
    <row r="22955" spans="1:19" ht="11.25" thickBot="1" x14ac:dyDescent="0.2">
      <c r="A22955" s="107">
        <v>1</v>
      </c>
      <c r="B22955" s="132">
        <v>0.69584490740740745</v>
      </c>
      <c r="C22955" s="108">
        <v>5.5E-2</v>
      </c>
      <c r="D22955" s="108">
        <v>7.9000000000000001E-2</v>
      </c>
      <c r="E22955" s="108">
        <v>3.5999999999999997E-2</v>
      </c>
      <c r="F22955" s="108">
        <v>0.53200000000000003</v>
      </c>
      <c r="G22955" s="108">
        <v>1E-3</v>
      </c>
      <c r="H22955" s="108">
        <v>0.55400000000000005</v>
      </c>
      <c r="I22955" s="108">
        <v>0.37</v>
      </c>
      <c r="J22955" s="141" t="s">
        <v>14518</v>
      </c>
      <c r="K22955" s="108">
        <v>8.4000000000000005E-2</v>
      </c>
      <c r="L22955" s="108">
        <v>8.3000000000000004E-2</v>
      </c>
      <c r="M22955" s="108">
        <v>2.8000000000000001E-2</v>
      </c>
      <c r="N22955" s="108">
        <v>0</v>
      </c>
      <c r="O22955" s="108">
        <v>2.0179999999999998</v>
      </c>
      <c r="P22955" s="108">
        <v>0.64</v>
      </c>
      <c r="Q22955" s="133">
        <v>0.38643</v>
      </c>
      <c r="R22955" s="141" t="s">
        <v>14500</v>
      </c>
      <c r="S22955" s="108">
        <v>6.7000000000000004E-2</v>
      </c>
    </row>
    <row r="22956" spans="1:19" ht="11.25" thickBot="1" x14ac:dyDescent="0.2">
      <c r="A22956" s="112"/>
    </row>
    <row r="22957" spans="1:19" ht="11.25" thickBot="1" x14ac:dyDescent="0.2">
      <c r="A22957" s="135" t="s">
        <v>362</v>
      </c>
      <c r="B22957" s="112"/>
      <c r="C22957" s="136">
        <v>5.5E-2</v>
      </c>
      <c r="D22957" s="136">
        <v>7.9000000000000001E-2</v>
      </c>
      <c r="E22957" s="136">
        <v>3.5999999999999997E-2</v>
      </c>
      <c r="F22957" s="136">
        <v>0.53200000000000003</v>
      </c>
      <c r="G22957" s="136">
        <v>1E-3</v>
      </c>
      <c r="H22957" s="136">
        <v>0.55400000000000005</v>
      </c>
      <c r="I22957" s="136">
        <v>0.37</v>
      </c>
      <c r="J22957" s="141" t="s">
        <v>14520</v>
      </c>
      <c r="K22957" s="136">
        <v>8.4000000000000005E-2</v>
      </c>
      <c r="L22957" s="136">
        <v>8.3000000000000004E-2</v>
      </c>
      <c r="M22957" s="136">
        <v>2.8000000000000001E-2</v>
      </c>
      <c r="N22957" s="136">
        <v>0</v>
      </c>
      <c r="O22957" s="136">
        <v>2.0179999999999998</v>
      </c>
      <c r="P22957" s="136">
        <v>0.64</v>
      </c>
      <c r="Q22957" s="137">
        <v>0.38643</v>
      </c>
      <c r="R22957" s="141" t="s">
        <v>14501</v>
      </c>
      <c r="S22957" s="136">
        <v>6.7000000000000004E-2</v>
      </c>
    </row>
    <row r="22958" spans="1:19" ht="11.25" thickBot="1" x14ac:dyDescent="0.2">
      <c r="A22958" s="112"/>
    </row>
    <row r="22959" spans="1:19" ht="11.25" thickBot="1" x14ac:dyDescent="0.2">
      <c r="A22959" s="138" t="s">
        <v>364</v>
      </c>
      <c r="B22959" s="112"/>
      <c r="C22959" s="136">
        <v>0</v>
      </c>
      <c r="D22959" s="136">
        <v>0</v>
      </c>
      <c r="E22959" s="136">
        <v>0</v>
      </c>
      <c r="F22959" s="136">
        <v>0</v>
      </c>
      <c r="G22959" s="136">
        <v>0</v>
      </c>
      <c r="H22959" s="136">
        <v>0</v>
      </c>
      <c r="I22959" s="136">
        <v>0</v>
      </c>
      <c r="J22959" s="141" t="s">
        <v>14501</v>
      </c>
      <c r="K22959" s="136">
        <v>0</v>
      </c>
      <c r="L22959" s="136">
        <v>0</v>
      </c>
      <c r="M22959" s="136">
        <v>0</v>
      </c>
      <c r="N22959" s="136">
        <v>0</v>
      </c>
      <c r="O22959" s="136">
        <v>0</v>
      </c>
      <c r="P22959" s="136">
        <v>0</v>
      </c>
      <c r="Q22959" s="140" t="s">
        <v>3713</v>
      </c>
      <c r="R22959" s="141" t="s">
        <v>14501</v>
      </c>
      <c r="S22959" s="136">
        <v>0</v>
      </c>
    </row>
    <row r="22960" spans="1:19" ht="11.25" thickBot="1" x14ac:dyDescent="0.2">
      <c r="A22960" s="112"/>
    </row>
    <row r="22961" spans="1:19" ht="11.25" thickBot="1" x14ac:dyDescent="0.2">
      <c r="A22961" s="139" t="s">
        <v>366</v>
      </c>
      <c r="B22961" s="112"/>
      <c r="C22961" s="136">
        <v>0</v>
      </c>
      <c r="D22961" s="136">
        <v>0</v>
      </c>
      <c r="E22961" s="136">
        <v>0</v>
      </c>
      <c r="F22961" s="136">
        <v>0</v>
      </c>
      <c r="G22961" s="136">
        <v>0</v>
      </c>
      <c r="H22961" s="136">
        <v>0</v>
      </c>
      <c r="I22961" s="136">
        <v>0</v>
      </c>
      <c r="J22961" s="141" t="s">
        <v>14501</v>
      </c>
      <c r="K22961" s="136">
        <v>0</v>
      </c>
      <c r="L22961" s="136">
        <v>0</v>
      </c>
      <c r="M22961" s="136">
        <v>0</v>
      </c>
      <c r="N22961" s="136">
        <v>0</v>
      </c>
      <c r="O22961" s="136">
        <v>0</v>
      </c>
      <c r="P22961" s="136">
        <v>0</v>
      </c>
      <c r="Q22961" s="140" t="s">
        <v>3713</v>
      </c>
      <c r="R22961" s="141" t="s">
        <v>14501</v>
      </c>
      <c r="S22961" s="136">
        <v>0</v>
      </c>
    </row>
    <row r="22962" spans="1:19" ht="11.25" thickBot="1" x14ac:dyDescent="0.2">
      <c r="A22962" s="112"/>
    </row>
    <row r="22963" spans="1:19" ht="11.25" thickBot="1" x14ac:dyDescent="0.2">
      <c r="A22963" s="106" t="s">
        <v>357</v>
      </c>
      <c r="B22963" s="106" t="s">
        <v>358</v>
      </c>
      <c r="C22963" s="146" t="s">
        <v>68</v>
      </c>
      <c r="D22963" s="146" t="s">
        <v>14511</v>
      </c>
    </row>
    <row r="22964" spans="1:19" ht="11.25" thickBot="1" x14ac:dyDescent="0.2">
      <c r="A22964" s="112"/>
      <c r="B22964" s="112"/>
      <c r="C22964" s="146" t="s">
        <v>111</v>
      </c>
      <c r="D22964" s="146" t="s">
        <v>111</v>
      </c>
    </row>
    <row r="22965" spans="1:19" ht="11.25" thickBot="1" x14ac:dyDescent="0.2">
      <c r="A22965" s="107">
        <v>1</v>
      </c>
      <c r="B22965" s="132">
        <v>0.69584490740740745</v>
      </c>
      <c r="C22965" s="108">
        <v>0.378</v>
      </c>
      <c r="D22965" s="141" t="s">
        <v>14500</v>
      </c>
    </row>
    <row r="22966" spans="1:19" ht="11.25" thickBot="1" x14ac:dyDescent="0.2">
      <c r="A22966" s="112"/>
    </row>
    <row r="22967" spans="1:19" ht="11.25" thickBot="1" x14ac:dyDescent="0.2">
      <c r="A22967" s="135" t="s">
        <v>362</v>
      </c>
      <c r="B22967" s="112"/>
      <c r="C22967" s="136">
        <v>0.378</v>
      </c>
      <c r="D22967" s="141" t="s">
        <v>14501</v>
      </c>
    </row>
    <row r="22968" spans="1:19" ht="11.25" thickBot="1" x14ac:dyDescent="0.2">
      <c r="A22968" s="112"/>
    </row>
    <row r="22969" spans="1:19" ht="11.25" thickBot="1" x14ac:dyDescent="0.2">
      <c r="A22969" s="138" t="s">
        <v>364</v>
      </c>
      <c r="B22969" s="112"/>
      <c r="C22969" s="136">
        <v>0</v>
      </c>
      <c r="D22969" s="141" t="s">
        <v>14501</v>
      </c>
    </row>
    <row r="22970" spans="1:19" ht="11.25" thickBot="1" x14ac:dyDescent="0.2">
      <c r="A22970" s="112"/>
    </row>
    <row r="22971" spans="1:19" ht="11.25" thickBot="1" x14ac:dyDescent="0.2">
      <c r="A22971" s="139" t="s">
        <v>366</v>
      </c>
      <c r="B22971" s="112"/>
      <c r="C22971" s="136">
        <v>0</v>
      </c>
      <c r="D22971" s="141" t="s">
        <v>14501</v>
      </c>
    </row>
    <row r="22972" spans="1:19" ht="10.5" x14ac:dyDescent="0.15">
      <c r="A22972" s="112"/>
    </row>
    <row r="22973" spans="1:19" x14ac:dyDescent="0.15">
      <c r="A22973" s="129"/>
      <c r="B22973" s="86" t="s">
        <v>3727</v>
      </c>
    </row>
    <row r="22974" spans="1:19" ht="9.75" thickBot="1" x14ac:dyDescent="0.2">
      <c r="A22974" s="81" t="s">
        <v>356</v>
      </c>
    </row>
    <row r="22975" spans="1:19" ht="11.25" thickBot="1" x14ac:dyDescent="0.2">
      <c r="A22975" s="106" t="s">
        <v>357</v>
      </c>
      <c r="B22975" s="106" t="s">
        <v>358</v>
      </c>
      <c r="C22975" s="146" t="s">
        <v>14494</v>
      </c>
      <c r="D22975" s="146" t="s">
        <v>14495</v>
      </c>
      <c r="E22975" s="146" t="s">
        <v>14496</v>
      </c>
      <c r="F22975" s="146" t="s">
        <v>0</v>
      </c>
      <c r="G22975" s="146" t="s">
        <v>1</v>
      </c>
      <c r="H22975" s="146" t="s">
        <v>2</v>
      </c>
      <c r="I22975" s="146" t="s">
        <v>14497</v>
      </c>
      <c r="J22975" s="146" t="s">
        <v>3</v>
      </c>
      <c r="K22975" s="146" t="s">
        <v>14498</v>
      </c>
      <c r="L22975" s="146" t="s">
        <v>7</v>
      </c>
      <c r="M22975" s="146" t="s">
        <v>14499</v>
      </c>
      <c r="N22975" s="146" t="s">
        <v>10</v>
      </c>
      <c r="O22975" s="146" t="s">
        <v>11</v>
      </c>
      <c r="P22975" s="146" t="s">
        <v>12</v>
      </c>
      <c r="Q22975" s="146" t="s">
        <v>13</v>
      </c>
      <c r="R22975" s="146" t="s">
        <v>14</v>
      </c>
      <c r="S22975" s="146" t="s">
        <v>15</v>
      </c>
    </row>
    <row r="22976" spans="1:19" ht="11.25" thickBot="1" x14ac:dyDescent="0.2">
      <c r="A22976" s="112"/>
      <c r="B22976" s="112"/>
      <c r="C22976" s="146" t="s">
        <v>111</v>
      </c>
      <c r="D22976" s="146" t="s">
        <v>111</v>
      </c>
      <c r="E22976" s="146" t="s">
        <v>111</v>
      </c>
      <c r="F22976" s="146" t="s">
        <v>111</v>
      </c>
      <c r="G22976" s="146" t="s">
        <v>111</v>
      </c>
      <c r="H22976" s="146" t="s">
        <v>111</v>
      </c>
      <c r="I22976" s="146" t="s">
        <v>111</v>
      </c>
      <c r="J22976" s="146" t="s">
        <v>111</v>
      </c>
      <c r="K22976" s="146" t="s">
        <v>111</v>
      </c>
      <c r="L22976" s="146" t="s">
        <v>111</v>
      </c>
      <c r="M22976" s="146" t="s">
        <v>111</v>
      </c>
      <c r="N22976" s="146" t="s">
        <v>111</v>
      </c>
      <c r="O22976" s="146" t="s">
        <v>111</v>
      </c>
      <c r="P22976" s="146" t="s">
        <v>111</v>
      </c>
      <c r="Q22976" s="146" t="s">
        <v>111</v>
      </c>
      <c r="R22976" s="146" t="s">
        <v>111</v>
      </c>
      <c r="S22976" s="146" t="s">
        <v>111</v>
      </c>
    </row>
    <row r="22977" spans="1:19" ht="11.25" thickBot="1" x14ac:dyDescent="0.2">
      <c r="A22977" s="107">
        <v>1</v>
      </c>
      <c r="B22977" s="132">
        <v>0.70100694444444445</v>
      </c>
      <c r="C22977" s="141" t="s">
        <v>14500</v>
      </c>
      <c r="D22977" s="141" t="s">
        <v>14500</v>
      </c>
      <c r="E22977" s="141" t="s">
        <v>14500</v>
      </c>
      <c r="F22977" s="108">
        <v>-6.0000000000000001E-3</v>
      </c>
      <c r="G22977" s="108">
        <v>0</v>
      </c>
      <c r="H22977" s="108">
        <v>0</v>
      </c>
      <c r="I22977" s="141" t="s">
        <v>14522</v>
      </c>
      <c r="J22977" s="141" t="s">
        <v>14500</v>
      </c>
      <c r="K22977" s="108">
        <v>-3.5939999999999999</v>
      </c>
      <c r="L22977" s="133">
        <v>0.96142000000000005</v>
      </c>
      <c r="M22977" s="108">
        <v>4.0000000000000001E-3</v>
      </c>
      <c r="N22977" s="108">
        <v>0</v>
      </c>
      <c r="O22977" s="108">
        <v>0</v>
      </c>
      <c r="P22977" s="108">
        <v>0</v>
      </c>
      <c r="Q22977" s="108">
        <v>6.0000000000000001E-3</v>
      </c>
      <c r="R22977" s="108">
        <v>1E-3</v>
      </c>
      <c r="S22977" s="108">
        <v>3.0000000000000001E-3</v>
      </c>
    </row>
    <row r="22978" spans="1:19" ht="11.25" thickBot="1" x14ac:dyDescent="0.2">
      <c r="A22978" s="112"/>
    </row>
    <row r="22979" spans="1:19" ht="11.25" thickBot="1" x14ac:dyDescent="0.2">
      <c r="A22979" s="135" t="s">
        <v>362</v>
      </c>
      <c r="B22979" s="112"/>
      <c r="C22979" s="141" t="s">
        <v>14501</v>
      </c>
      <c r="D22979" s="141" t="s">
        <v>14501</v>
      </c>
      <c r="E22979" s="141" t="s">
        <v>14501</v>
      </c>
      <c r="F22979" s="136">
        <v>-6.0000000000000001E-3</v>
      </c>
      <c r="G22979" s="136">
        <v>0</v>
      </c>
      <c r="H22979" s="136">
        <v>0</v>
      </c>
      <c r="I22979" s="141" t="s">
        <v>14523</v>
      </c>
      <c r="J22979" s="141" t="s">
        <v>14501</v>
      </c>
      <c r="K22979" s="136">
        <v>-3.5939999999999999</v>
      </c>
      <c r="L22979" s="137">
        <v>0.96142000000000005</v>
      </c>
      <c r="M22979" s="136">
        <v>4.0000000000000001E-3</v>
      </c>
      <c r="N22979" s="136">
        <v>0</v>
      </c>
      <c r="O22979" s="136">
        <v>0</v>
      </c>
      <c r="P22979" s="136">
        <v>0</v>
      </c>
      <c r="Q22979" s="136">
        <v>6.0000000000000001E-3</v>
      </c>
      <c r="R22979" s="136">
        <v>1E-3</v>
      </c>
      <c r="S22979" s="136">
        <v>3.0000000000000001E-3</v>
      </c>
    </row>
    <row r="22980" spans="1:19" ht="11.25" thickBot="1" x14ac:dyDescent="0.2">
      <c r="A22980" s="112"/>
    </row>
    <row r="22981" spans="1:19" ht="11.25" thickBot="1" x14ac:dyDescent="0.2">
      <c r="A22981" s="138" t="s">
        <v>364</v>
      </c>
      <c r="B22981" s="112"/>
      <c r="C22981" s="141" t="s">
        <v>14501</v>
      </c>
      <c r="D22981" s="141" t="s">
        <v>14501</v>
      </c>
      <c r="E22981" s="141" t="s">
        <v>14501</v>
      </c>
      <c r="F22981" s="136">
        <v>0</v>
      </c>
      <c r="G22981" s="136">
        <v>0</v>
      </c>
      <c r="H22981" s="136">
        <v>0</v>
      </c>
      <c r="I22981" s="141" t="s">
        <v>14501</v>
      </c>
      <c r="J22981" s="141" t="s">
        <v>14501</v>
      </c>
      <c r="K22981" s="136">
        <v>0</v>
      </c>
      <c r="L22981" s="140" t="s">
        <v>3713</v>
      </c>
      <c r="M22981" s="136">
        <v>0</v>
      </c>
      <c r="N22981" s="136">
        <v>0</v>
      </c>
      <c r="O22981" s="136">
        <v>0</v>
      </c>
      <c r="P22981" s="136">
        <v>0</v>
      </c>
      <c r="Q22981" s="136">
        <v>0</v>
      </c>
      <c r="R22981" s="136">
        <v>0</v>
      </c>
      <c r="S22981" s="136">
        <v>0</v>
      </c>
    </row>
    <row r="22982" spans="1:19" ht="11.25" thickBot="1" x14ac:dyDescent="0.2">
      <c r="A22982" s="112"/>
    </row>
    <row r="22983" spans="1:19" ht="11.25" thickBot="1" x14ac:dyDescent="0.2">
      <c r="A22983" s="139" t="s">
        <v>366</v>
      </c>
      <c r="B22983" s="112"/>
      <c r="C22983" s="141" t="s">
        <v>14501</v>
      </c>
      <c r="D22983" s="141" t="s">
        <v>14501</v>
      </c>
      <c r="E22983" s="141" t="s">
        <v>14501</v>
      </c>
      <c r="F22983" s="136">
        <v>0</v>
      </c>
      <c r="G22983" s="136">
        <v>0</v>
      </c>
      <c r="H22983" s="136">
        <v>0</v>
      </c>
      <c r="I22983" s="141" t="s">
        <v>14501</v>
      </c>
      <c r="J22983" s="141" t="s">
        <v>14501</v>
      </c>
      <c r="K22983" s="136">
        <v>0</v>
      </c>
      <c r="L22983" s="140" t="s">
        <v>3713</v>
      </c>
      <c r="M22983" s="136">
        <v>0</v>
      </c>
      <c r="N22983" s="136">
        <v>0</v>
      </c>
      <c r="O22983" s="136">
        <v>0</v>
      </c>
      <c r="P22983" s="136">
        <v>0</v>
      </c>
      <c r="Q22983" s="136">
        <v>0</v>
      </c>
      <c r="R22983" s="136">
        <v>0</v>
      </c>
      <c r="S22983" s="136">
        <v>0</v>
      </c>
    </row>
    <row r="22984" spans="1:19" ht="11.25" thickBot="1" x14ac:dyDescent="0.2">
      <c r="A22984" s="112"/>
    </row>
    <row r="22985" spans="1:19" ht="11.25" thickBot="1" x14ac:dyDescent="0.2">
      <c r="A22985" s="106" t="s">
        <v>357</v>
      </c>
      <c r="B22985" s="106" t="s">
        <v>358</v>
      </c>
      <c r="C22985" s="146" t="s">
        <v>16</v>
      </c>
      <c r="D22985" s="146" t="s">
        <v>14502</v>
      </c>
      <c r="E22985" s="146" t="s">
        <v>14503</v>
      </c>
      <c r="F22985" s="146" t="s">
        <v>20</v>
      </c>
      <c r="G22985" s="146" t="s">
        <v>21</v>
      </c>
      <c r="H22985" s="146" t="s">
        <v>22</v>
      </c>
      <c r="I22985" s="146" t="s">
        <v>23</v>
      </c>
      <c r="J22985" s="146" t="s">
        <v>24</v>
      </c>
      <c r="K22985" s="146" t="s">
        <v>26</v>
      </c>
      <c r="L22985" s="146" t="s">
        <v>14504</v>
      </c>
      <c r="M22985" s="146" t="s">
        <v>27</v>
      </c>
      <c r="N22985" s="146" t="s">
        <v>28</v>
      </c>
      <c r="O22985" s="146" t="s">
        <v>29</v>
      </c>
      <c r="P22985" s="146" t="s">
        <v>30</v>
      </c>
      <c r="Q22985" s="146" t="s">
        <v>14505</v>
      </c>
      <c r="R22985" s="146" t="s">
        <v>32</v>
      </c>
      <c r="S22985" s="146" t="s">
        <v>33</v>
      </c>
    </row>
    <row r="22986" spans="1:19" ht="11.25" thickBot="1" x14ac:dyDescent="0.2">
      <c r="A22986" s="112"/>
      <c r="B22986" s="112"/>
      <c r="C22986" s="146" t="s">
        <v>111</v>
      </c>
      <c r="D22986" s="146" t="s">
        <v>111</v>
      </c>
      <c r="E22986" s="146" t="s">
        <v>111</v>
      </c>
      <c r="F22986" s="146" t="s">
        <v>111</v>
      </c>
      <c r="G22986" s="146" t="s">
        <v>111</v>
      </c>
      <c r="H22986" s="146" t="s">
        <v>111</v>
      </c>
      <c r="I22986" s="146" t="s">
        <v>111</v>
      </c>
      <c r="J22986" s="146" t="s">
        <v>111</v>
      </c>
      <c r="K22986" s="146" t="s">
        <v>111</v>
      </c>
      <c r="L22986" s="146" t="s">
        <v>111</v>
      </c>
      <c r="M22986" s="146" t="s">
        <v>111</v>
      </c>
      <c r="N22986" s="146" t="s">
        <v>111</v>
      </c>
      <c r="O22986" s="146" t="s">
        <v>111</v>
      </c>
      <c r="P22986" s="146" t="s">
        <v>111</v>
      </c>
      <c r="Q22986" s="146" t="s">
        <v>111</v>
      </c>
      <c r="R22986" s="146" t="s">
        <v>111</v>
      </c>
      <c r="S22986" s="146" t="s">
        <v>111</v>
      </c>
    </row>
    <row r="22987" spans="1:19" ht="11.25" thickBot="1" x14ac:dyDescent="0.2">
      <c r="A22987" s="107">
        <v>1</v>
      </c>
      <c r="B22987" s="132">
        <v>0.70100694444444445</v>
      </c>
      <c r="C22987" s="108">
        <v>5.0000000000000001E-3</v>
      </c>
      <c r="D22987" s="108">
        <v>-4.0000000000000001E-3</v>
      </c>
      <c r="E22987" s="141" t="s">
        <v>14500</v>
      </c>
      <c r="F22987" s="133">
        <v>0.87558000000000002</v>
      </c>
      <c r="G22987" s="108">
        <v>0.02</v>
      </c>
      <c r="H22987" s="141" t="s">
        <v>14513</v>
      </c>
      <c r="I22987" s="108">
        <v>2E-3</v>
      </c>
      <c r="J22987" s="141" t="s">
        <v>14529</v>
      </c>
      <c r="K22987" s="133">
        <v>0.84669000000000005</v>
      </c>
      <c r="L22987" s="108">
        <v>1E-3</v>
      </c>
      <c r="M22987" s="108">
        <v>0</v>
      </c>
      <c r="N22987" s="108">
        <v>2E-3</v>
      </c>
      <c r="O22987" s="141" t="s">
        <v>14500</v>
      </c>
      <c r="P22987" s="108">
        <v>1E-3</v>
      </c>
      <c r="Q22987" s="108">
        <v>-2.3E-2</v>
      </c>
      <c r="R22987" s="108">
        <v>-1E-3</v>
      </c>
      <c r="S22987" s="141" t="s">
        <v>14500</v>
      </c>
    </row>
    <row r="22988" spans="1:19" ht="11.25" thickBot="1" x14ac:dyDescent="0.2">
      <c r="A22988" s="112"/>
    </row>
    <row r="22989" spans="1:19" ht="11.25" thickBot="1" x14ac:dyDescent="0.2">
      <c r="A22989" s="135" t="s">
        <v>362</v>
      </c>
      <c r="B22989" s="112"/>
      <c r="C22989" s="136">
        <v>5.0000000000000001E-3</v>
      </c>
      <c r="D22989" s="136">
        <v>-4.0000000000000001E-3</v>
      </c>
      <c r="E22989" s="141" t="s">
        <v>14501</v>
      </c>
      <c r="F22989" s="137">
        <v>0.87558000000000002</v>
      </c>
      <c r="G22989" s="136">
        <v>0.02</v>
      </c>
      <c r="H22989" s="141" t="s">
        <v>14515</v>
      </c>
      <c r="I22989" s="136">
        <v>2E-3</v>
      </c>
      <c r="J22989" s="141" t="s">
        <v>14531</v>
      </c>
      <c r="K22989" s="137">
        <v>0.84669000000000005</v>
      </c>
      <c r="L22989" s="136">
        <v>1E-3</v>
      </c>
      <c r="M22989" s="136">
        <v>0</v>
      </c>
      <c r="N22989" s="136">
        <v>2E-3</v>
      </c>
      <c r="O22989" s="141" t="s">
        <v>14501</v>
      </c>
      <c r="P22989" s="136">
        <v>1E-3</v>
      </c>
      <c r="Q22989" s="136">
        <v>-2.3E-2</v>
      </c>
      <c r="R22989" s="136">
        <v>-1E-3</v>
      </c>
      <c r="S22989" s="141" t="s">
        <v>14501</v>
      </c>
    </row>
    <row r="22990" spans="1:19" ht="11.25" thickBot="1" x14ac:dyDescent="0.2">
      <c r="A22990" s="112"/>
    </row>
    <row r="22991" spans="1:19" ht="11.25" thickBot="1" x14ac:dyDescent="0.2">
      <c r="A22991" s="138" t="s">
        <v>364</v>
      </c>
      <c r="B22991" s="112"/>
      <c r="C22991" s="136">
        <v>0</v>
      </c>
      <c r="D22991" s="136">
        <v>0</v>
      </c>
      <c r="E22991" s="141" t="s">
        <v>14501</v>
      </c>
      <c r="F22991" s="140" t="s">
        <v>3713</v>
      </c>
      <c r="G22991" s="136">
        <v>0</v>
      </c>
      <c r="H22991" s="141" t="s">
        <v>14501</v>
      </c>
      <c r="I22991" s="136">
        <v>0</v>
      </c>
      <c r="J22991" s="141" t="s">
        <v>14501</v>
      </c>
      <c r="K22991" s="140" t="s">
        <v>3713</v>
      </c>
      <c r="L22991" s="136">
        <v>0</v>
      </c>
      <c r="M22991" s="136">
        <v>0</v>
      </c>
      <c r="N22991" s="136">
        <v>0</v>
      </c>
      <c r="O22991" s="141" t="s">
        <v>14501</v>
      </c>
      <c r="P22991" s="136">
        <v>0</v>
      </c>
      <c r="Q22991" s="136">
        <v>0</v>
      </c>
      <c r="R22991" s="136">
        <v>0</v>
      </c>
      <c r="S22991" s="141" t="s">
        <v>14501</v>
      </c>
    </row>
    <row r="22992" spans="1:19" ht="11.25" thickBot="1" x14ac:dyDescent="0.2">
      <c r="A22992" s="112"/>
    </row>
    <row r="22993" spans="1:19" ht="11.25" thickBot="1" x14ac:dyDescent="0.2">
      <c r="A22993" s="139" t="s">
        <v>366</v>
      </c>
      <c r="B22993" s="112"/>
      <c r="C22993" s="136">
        <v>0</v>
      </c>
      <c r="D22993" s="136">
        <v>0</v>
      </c>
      <c r="E22993" s="141" t="s">
        <v>14501</v>
      </c>
      <c r="F22993" s="140" t="s">
        <v>3713</v>
      </c>
      <c r="G22993" s="136">
        <v>0</v>
      </c>
      <c r="H22993" s="141" t="s">
        <v>14501</v>
      </c>
      <c r="I22993" s="136">
        <v>0</v>
      </c>
      <c r="J22993" s="141" t="s">
        <v>14501</v>
      </c>
      <c r="K22993" s="140" t="s">
        <v>3713</v>
      </c>
      <c r="L22993" s="136">
        <v>0</v>
      </c>
      <c r="M22993" s="136">
        <v>0</v>
      </c>
      <c r="N22993" s="136">
        <v>0</v>
      </c>
      <c r="O22993" s="141" t="s">
        <v>14501</v>
      </c>
      <c r="P22993" s="136">
        <v>0</v>
      </c>
      <c r="Q22993" s="136">
        <v>0</v>
      </c>
      <c r="R22993" s="136">
        <v>0</v>
      </c>
      <c r="S22993" s="141" t="s">
        <v>14501</v>
      </c>
    </row>
    <row r="22994" spans="1:19" ht="11.25" thickBot="1" x14ac:dyDescent="0.2">
      <c r="A22994" s="112"/>
    </row>
    <row r="22995" spans="1:19" ht="11.25" thickBot="1" x14ac:dyDescent="0.2">
      <c r="A22995" s="106" t="s">
        <v>357</v>
      </c>
      <c r="B22995" s="106" t="s">
        <v>358</v>
      </c>
      <c r="C22995" s="146" t="s">
        <v>35</v>
      </c>
      <c r="D22995" s="146" t="s">
        <v>36</v>
      </c>
      <c r="E22995" s="146" t="s">
        <v>14506</v>
      </c>
      <c r="F22995" s="146" t="s">
        <v>38</v>
      </c>
      <c r="G22995" s="146" t="s">
        <v>39</v>
      </c>
      <c r="H22995" s="146" t="s">
        <v>41</v>
      </c>
      <c r="I22995" s="146" t="s">
        <v>42</v>
      </c>
      <c r="J22995" s="146" t="s">
        <v>43</v>
      </c>
      <c r="K22995" s="146" t="s">
        <v>44</v>
      </c>
      <c r="L22995" s="146" t="s">
        <v>45</v>
      </c>
      <c r="M22995" s="146" t="s">
        <v>46</v>
      </c>
      <c r="N22995" s="146" t="s">
        <v>47</v>
      </c>
      <c r="O22995" s="146" t="s">
        <v>48</v>
      </c>
      <c r="P22995" s="146" t="s">
        <v>49</v>
      </c>
      <c r="Q22995" s="146" t="s">
        <v>50</v>
      </c>
      <c r="R22995" s="146" t="s">
        <v>51</v>
      </c>
      <c r="S22995" s="146" t="s">
        <v>52</v>
      </c>
    </row>
    <row r="22996" spans="1:19" ht="11.25" thickBot="1" x14ac:dyDescent="0.2">
      <c r="A22996" s="112"/>
      <c r="B22996" s="112"/>
      <c r="C22996" s="146" t="s">
        <v>111</v>
      </c>
      <c r="D22996" s="146" t="s">
        <v>111</v>
      </c>
      <c r="E22996" s="146" t="s">
        <v>111</v>
      </c>
      <c r="F22996" s="146" t="s">
        <v>111</v>
      </c>
      <c r="G22996" s="146" t="s">
        <v>111</v>
      </c>
      <c r="H22996" s="146" t="s">
        <v>111</v>
      </c>
      <c r="I22996" s="146" t="s">
        <v>111</v>
      </c>
      <c r="J22996" s="146" t="s">
        <v>111</v>
      </c>
      <c r="K22996" s="146" t="s">
        <v>111</v>
      </c>
      <c r="L22996" s="146" t="s">
        <v>111</v>
      </c>
      <c r="M22996" s="146" t="s">
        <v>111</v>
      </c>
      <c r="N22996" s="146" t="s">
        <v>111</v>
      </c>
      <c r="O22996" s="146" t="s">
        <v>111</v>
      </c>
      <c r="P22996" s="146" t="s">
        <v>111</v>
      </c>
      <c r="Q22996" s="146" t="s">
        <v>111</v>
      </c>
      <c r="R22996" s="146" t="s">
        <v>111</v>
      </c>
      <c r="S22996" s="146" t="s">
        <v>111</v>
      </c>
    </row>
    <row r="22997" spans="1:19" ht="11.25" thickBot="1" x14ac:dyDescent="0.2">
      <c r="A22997" s="107">
        <v>1</v>
      </c>
      <c r="B22997" s="132">
        <v>0.70100694444444445</v>
      </c>
      <c r="C22997" s="133">
        <v>0.69474999999999998</v>
      </c>
      <c r="D22997" s="141" t="s">
        <v>14500</v>
      </c>
      <c r="E22997" s="141" t="s">
        <v>14500</v>
      </c>
      <c r="F22997" s="141" t="s">
        <v>14500</v>
      </c>
      <c r="G22997" s="141" t="s">
        <v>14500</v>
      </c>
      <c r="H22997" s="108">
        <v>3.0000000000000001E-3</v>
      </c>
      <c r="I22997" s="141" t="s">
        <v>14500</v>
      </c>
      <c r="J22997" s="108">
        <v>-2E-3</v>
      </c>
      <c r="K22997" s="108">
        <v>1E-3</v>
      </c>
      <c r="L22997" s="141" t="s">
        <v>14516</v>
      </c>
      <c r="M22997" s="141" t="s">
        <v>14500</v>
      </c>
      <c r="N22997" s="141" t="s">
        <v>14500</v>
      </c>
      <c r="O22997" s="141" t="s">
        <v>14500</v>
      </c>
      <c r="P22997" s="108">
        <v>1E-3</v>
      </c>
      <c r="Q22997" s="141" t="s">
        <v>14500</v>
      </c>
      <c r="R22997" s="108">
        <v>1E-3</v>
      </c>
      <c r="S22997" s="141" t="s">
        <v>14500</v>
      </c>
    </row>
    <row r="22998" spans="1:19" ht="11.25" thickBot="1" x14ac:dyDescent="0.2">
      <c r="A22998" s="112"/>
    </row>
    <row r="22999" spans="1:19" ht="11.25" thickBot="1" x14ac:dyDescent="0.2">
      <c r="A22999" s="135" t="s">
        <v>362</v>
      </c>
      <c r="B22999" s="112"/>
      <c r="C22999" s="137">
        <v>0.69474999999999998</v>
      </c>
      <c r="D22999" s="141" t="s">
        <v>14501</v>
      </c>
      <c r="E22999" s="141" t="s">
        <v>14501</v>
      </c>
      <c r="F22999" s="141" t="s">
        <v>14501</v>
      </c>
      <c r="G22999" s="141" t="s">
        <v>14501</v>
      </c>
      <c r="H22999" s="136">
        <v>3.0000000000000001E-3</v>
      </c>
      <c r="I22999" s="141" t="s">
        <v>14501</v>
      </c>
      <c r="J22999" s="136">
        <v>-2E-3</v>
      </c>
      <c r="K22999" s="136">
        <v>1E-3</v>
      </c>
      <c r="L22999" s="141" t="s">
        <v>14517</v>
      </c>
      <c r="M22999" s="141" t="s">
        <v>14501</v>
      </c>
      <c r="N22999" s="141" t="s">
        <v>14501</v>
      </c>
      <c r="O22999" s="141" t="s">
        <v>14501</v>
      </c>
      <c r="P22999" s="136">
        <v>1E-3</v>
      </c>
      <c r="Q22999" s="141" t="s">
        <v>14501</v>
      </c>
      <c r="R22999" s="136">
        <v>1E-3</v>
      </c>
      <c r="S22999" s="141" t="s">
        <v>14501</v>
      </c>
    </row>
    <row r="23000" spans="1:19" ht="11.25" thickBot="1" x14ac:dyDescent="0.2">
      <c r="A23000" s="112"/>
    </row>
    <row r="23001" spans="1:19" ht="11.25" thickBot="1" x14ac:dyDescent="0.2">
      <c r="A23001" s="138" t="s">
        <v>364</v>
      </c>
      <c r="B23001" s="112"/>
      <c r="C23001" s="140" t="s">
        <v>3713</v>
      </c>
      <c r="D23001" s="141" t="s">
        <v>14501</v>
      </c>
      <c r="E23001" s="141" t="s">
        <v>14501</v>
      </c>
      <c r="F23001" s="141" t="s">
        <v>14501</v>
      </c>
      <c r="G23001" s="141" t="s">
        <v>14501</v>
      </c>
      <c r="H23001" s="136">
        <v>0</v>
      </c>
      <c r="I23001" s="141" t="s">
        <v>14501</v>
      </c>
      <c r="J23001" s="136">
        <v>0</v>
      </c>
      <c r="K23001" s="136">
        <v>0</v>
      </c>
      <c r="L23001" s="141" t="s">
        <v>14501</v>
      </c>
      <c r="M23001" s="141" t="s">
        <v>14501</v>
      </c>
      <c r="N23001" s="141" t="s">
        <v>14501</v>
      </c>
      <c r="O23001" s="141" t="s">
        <v>14501</v>
      </c>
      <c r="P23001" s="136">
        <v>0</v>
      </c>
      <c r="Q23001" s="141" t="s">
        <v>14501</v>
      </c>
      <c r="R23001" s="136">
        <v>0</v>
      </c>
      <c r="S23001" s="141" t="s">
        <v>14501</v>
      </c>
    </row>
    <row r="23002" spans="1:19" ht="11.25" thickBot="1" x14ac:dyDescent="0.2">
      <c r="A23002" s="112"/>
    </row>
    <row r="23003" spans="1:19" ht="11.25" thickBot="1" x14ac:dyDescent="0.2">
      <c r="A23003" s="139" t="s">
        <v>366</v>
      </c>
      <c r="B23003" s="112"/>
      <c r="C23003" s="140" t="s">
        <v>3713</v>
      </c>
      <c r="D23003" s="141" t="s">
        <v>14501</v>
      </c>
      <c r="E23003" s="141" t="s">
        <v>14501</v>
      </c>
      <c r="F23003" s="141" t="s">
        <v>14501</v>
      </c>
      <c r="G23003" s="141" t="s">
        <v>14501</v>
      </c>
      <c r="H23003" s="136">
        <v>0</v>
      </c>
      <c r="I23003" s="141" t="s">
        <v>14501</v>
      </c>
      <c r="J23003" s="136">
        <v>0</v>
      </c>
      <c r="K23003" s="136">
        <v>0</v>
      </c>
      <c r="L23003" s="141" t="s">
        <v>14501</v>
      </c>
      <c r="M23003" s="141" t="s">
        <v>14501</v>
      </c>
      <c r="N23003" s="141" t="s">
        <v>14501</v>
      </c>
      <c r="O23003" s="141" t="s">
        <v>14501</v>
      </c>
      <c r="P23003" s="136">
        <v>0</v>
      </c>
      <c r="Q23003" s="141" t="s">
        <v>14501</v>
      </c>
      <c r="R23003" s="136">
        <v>0</v>
      </c>
      <c r="S23003" s="141" t="s">
        <v>14501</v>
      </c>
    </row>
    <row r="23004" spans="1:19" ht="11.25" thickBot="1" x14ac:dyDescent="0.2">
      <c r="A23004" s="112"/>
    </row>
    <row r="23005" spans="1:19" ht="11.25" thickBot="1" x14ac:dyDescent="0.2">
      <c r="A23005" s="106" t="s">
        <v>357</v>
      </c>
      <c r="B23005" s="106" t="s">
        <v>358</v>
      </c>
      <c r="C23005" s="146" t="s">
        <v>53</v>
      </c>
      <c r="D23005" s="146" t="s">
        <v>54</v>
      </c>
      <c r="E23005" s="146" t="s">
        <v>55</v>
      </c>
      <c r="F23005" s="146" t="s">
        <v>56</v>
      </c>
      <c r="G23005" s="146" t="s">
        <v>14507</v>
      </c>
      <c r="H23005" s="146" t="s">
        <v>57</v>
      </c>
      <c r="I23005" s="146" t="s">
        <v>59</v>
      </c>
      <c r="J23005" s="146" t="s">
        <v>14508</v>
      </c>
      <c r="K23005" s="146" t="s">
        <v>60</v>
      </c>
      <c r="L23005" s="146" t="s">
        <v>61</v>
      </c>
      <c r="M23005" s="146" t="s">
        <v>62</v>
      </c>
      <c r="N23005" s="146" t="s">
        <v>14509</v>
      </c>
      <c r="O23005" s="146" t="s">
        <v>63</v>
      </c>
      <c r="P23005" s="146" t="s">
        <v>64</v>
      </c>
      <c r="Q23005" s="146" t="s">
        <v>66</v>
      </c>
      <c r="R23005" s="146" t="s">
        <v>14510</v>
      </c>
      <c r="S23005" s="146" t="s">
        <v>67</v>
      </c>
    </row>
    <row r="23006" spans="1:19" ht="11.25" thickBot="1" x14ac:dyDescent="0.2">
      <c r="A23006" s="112"/>
      <c r="B23006" s="112"/>
      <c r="C23006" s="146" t="s">
        <v>111</v>
      </c>
      <c r="D23006" s="146" t="s">
        <v>111</v>
      </c>
      <c r="E23006" s="146" t="s">
        <v>111</v>
      </c>
      <c r="F23006" s="146" t="s">
        <v>111</v>
      </c>
      <c r="G23006" s="146" t="s">
        <v>111</v>
      </c>
      <c r="H23006" s="146" t="s">
        <v>111</v>
      </c>
      <c r="I23006" s="146" t="s">
        <v>111</v>
      </c>
      <c r="J23006" s="146" t="s">
        <v>111</v>
      </c>
      <c r="K23006" s="146" t="s">
        <v>111</v>
      </c>
      <c r="L23006" s="146" t="s">
        <v>111</v>
      </c>
      <c r="M23006" s="146" t="s">
        <v>111</v>
      </c>
      <c r="N23006" s="146" t="s">
        <v>111</v>
      </c>
      <c r="O23006" s="146" t="s">
        <v>111</v>
      </c>
      <c r="P23006" s="146" t="s">
        <v>111</v>
      </c>
      <c r="Q23006" s="146" t="s">
        <v>111</v>
      </c>
      <c r="R23006" s="146" t="s">
        <v>111</v>
      </c>
      <c r="S23006" s="146" t="s">
        <v>111</v>
      </c>
    </row>
    <row r="23007" spans="1:19" ht="11.25" thickBot="1" x14ac:dyDescent="0.2">
      <c r="A23007" s="107">
        <v>1</v>
      </c>
      <c r="B23007" s="132">
        <v>0.70100694444444445</v>
      </c>
      <c r="C23007" s="108">
        <v>1E-3</v>
      </c>
      <c r="D23007" s="141" t="s">
        <v>14500</v>
      </c>
      <c r="E23007" s="108">
        <v>1E-3</v>
      </c>
      <c r="F23007" s="108">
        <v>6.0000000000000001E-3</v>
      </c>
      <c r="G23007" s="141" t="s">
        <v>14500</v>
      </c>
      <c r="H23007" s="108">
        <v>3.0000000000000001E-3</v>
      </c>
      <c r="I23007" s="108">
        <v>2E-3</v>
      </c>
      <c r="J23007" s="141" t="s">
        <v>14518</v>
      </c>
      <c r="K23007" s="141" t="s">
        <v>14500</v>
      </c>
      <c r="L23007" s="141" t="s">
        <v>14500</v>
      </c>
      <c r="M23007" s="108">
        <v>7.0000000000000001E-3</v>
      </c>
      <c r="N23007" s="141" t="s">
        <v>14519</v>
      </c>
      <c r="O23007" s="108">
        <v>0.02</v>
      </c>
      <c r="P23007" s="108">
        <v>1.2E-2</v>
      </c>
      <c r="Q23007" s="133">
        <v>0.59680999999999995</v>
      </c>
      <c r="R23007" s="141" t="s">
        <v>14500</v>
      </c>
      <c r="S23007" s="108">
        <v>1E-3</v>
      </c>
    </row>
    <row r="23008" spans="1:19" ht="11.25" thickBot="1" x14ac:dyDescent="0.2">
      <c r="A23008" s="112"/>
    </row>
    <row r="23009" spans="1:19" ht="11.25" thickBot="1" x14ac:dyDescent="0.2">
      <c r="A23009" s="135" t="s">
        <v>362</v>
      </c>
      <c r="B23009" s="112"/>
      <c r="C23009" s="136">
        <v>1E-3</v>
      </c>
      <c r="D23009" s="141" t="s">
        <v>14501</v>
      </c>
      <c r="E23009" s="136">
        <v>1E-3</v>
      </c>
      <c r="F23009" s="136">
        <v>6.0000000000000001E-3</v>
      </c>
      <c r="G23009" s="141" t="s">
        <v>14501</v>
      </c>
      <c r="H23009" s="136">
        <v>3.0000000000000001E-3</v>
      </c>
      <c r="I23009" s="136">
        <v>2E-3</v>
      </c>
      <c r="J23009" s="141" t="s">
        <v>14520</v>
      </c>
      <c r="K23009" s="141" t="s">
        <v>14501</v>
      </c>
      <c r="L23009" s="141" t="s">
        <v>14501</v>
      </c>
      <c r="M23009" s="136">
        <v>7.0000000000000001E-3</v>
      </c>
      <c r="N23009" s="141" t="s">
        <v>14521</v>
      </c>
      <c r="O23009" s="136">
        <v>0.02</v>
      </c>
      <c r="P23009" s="136">
        <v>1.2E-2</v>
      </c>
      <c r="Q23009" s="137">
        <v>0.59680999999999995</v>
      </c>
      <c r="R23009" s="141" t="s">
        <v>14501</v>
      </c>
      <c r="S23009" s="136">
        <v>1E-3</v>
      </c>
    </row>
    <row r="23010" spans="1:19" ht="11.25" thickBot="1" x14ac:dyDescent="0.2">
      <c r="A23010" s="112"/>
    </row>
    <row r="23011" spans="1:19" ht="11.25" thickBot="1" x14ac:dyDescent="0.2">
      <c r="A23011" s="138" t="s">
        <v>364</v>
      </c>
      <c r="B23011" s="112"/>
      <c r="C23011" s="136">
        <v>0</v>
      </c>
      <c r="D23011" s="141" t="s">
        <v>14501</v>
      </c>
      <c r="E23011" s="136">
        <v>0</v>
      </c>
      <c r="F23011" s="136">
        <v>0</v>
      </c>
      <c r="G23011" s="141" t="s">
        <v>14501</v>
      </c>
      <c r="H23011" s="136">
        <v>0</v>
      </c>
      <c r="I23011" s="136">
        <v>0</v>
      </c>
      <c r="J23011" s="141" t="s">
        <v>14501</v>
      </c>
      <c r="K23011" s="141" t="s">
        <v>14501</v>
      </c>
      <c r="L23011" s="141" t="s">
        <v>14501</v>
      </c>
      <c r="M23011" s="136">
        <v>0</v>
      </c>
      <c r="N23011" s="141" t="s">
        <v>14501</v>
      </c>
      <c r="O23011" s="136">
        <v>0</v>
      </c>
      <c r="P23011" s="136">
        <v>0</v>
      </c>
      <c r="Q23011" s="140" t="s">
        <v>3713</v>
      </c>
      <c r="R23011" s="141" t="s">
        <v>14501</v>
      </c>
      <c r="S23011" s="136">
        <v>0</v>
      </c>
    </row>
    <row r="23012" spans="1:19" ht="11.25" thickBot="1" x14ac:dyDescent="0.2">
      <c r="A23012" s="112"/>
    </row>
    <row r="23013" spans="1:19" ht="11.25" thickBot="1" x14ac:dyDescent="0.2">
      <c r="A23013" s="139" t="s">
        <v>366</v>
      </c>
      <c r="B23013" s="112"/>
      <c r="C23013" s="136">
        <v>0</v>
      </c>
      <c r="D23013" s="141" t="s">
        <v>14501</v>
      </c>
      <c r="E23013" s="136">
        <v>0</v>
      </c>
      <c r="F23013" s="136">
        <v>0</v>
      </c>
      <c r="G23013" s="141" t="s">
        <v>14501</v>
      </c>
      <c r="H23013" s="136">
        <v>0</v>
      </c>
      <c r="I23013" s="136">
        <v>0</v>
      </c>
      <c r="J23013" s="141" t="s">
        <v>14501</v>
      </c>
      <c r="K23013" s="141" t="s">
        <v>14501</v>
      </c>
      <c r="L23013" s="141" t="s">
        <v>14501</v>
      </c>
      <c r="M23013" s="136">
        <v>0</v>
      </c>
      <c r="N23013" s="141" t="s">
        <v>14501</v>
      </c>
      <c r="O23013" s="136">
        <v>0</v>
      </c>
      <c r="P23013" s="136">
        <v>0</v>
      </c>
      <c r="Q23013" s="140" t="s">
        <v>3713</v>
      </c>
      <c r="R23013" s="141" t="s">
        <v>14501</v>
      </c>
      <c r="S23013" s="136">
        <v>0</v>
      </c>
    </row>
    <row r="23014" spans="1:19" ht="11.25" thickBot="1" x14ac:dyDescent="0.2">
      <c r="A23014" s="112"/>
    </row>
    <row r="23015" spans="1:19" ht="11.25" thickBot="1" x14ac:dyDescent="0.2">
      <c r="A23015" s="106" t="s">
        <v>357</v>
      </c>
      <c r="B23015" s="106" t="s">
        <v>358</v>
      </c>
      <c r="C23015" s="146" t="s">
        <v>68</v>
      </c>
      <c r="D23015" s="146" t="s">
        <v>14511</v>
      </c>
    </row>
    <row r="23016" spans="1:19" ht="11.25" thickBot="1" x14ac:dyDescent="0.2">
      <c r="A23016" s="112"/>
      <c r="B23016" s="112"/>
      <c r="C23016" s="146" t="s">
        <v>111</v>
      </c>
      <c r="D23016" s="146" t="s">
        <v>111</v>
      </c>
    </row>
    <row r="23017" spans="1:19" ht="11.25" thickBot="1" x14ac:dyDescent="0.2">
      <c r="A23017" s="107">
        <v>1</v>
      </c>
      <c r="B23017" s="132">
        <v>0.70100694444444445</v>
      </c>
      <c r="C23017" s="108">
        <v>3.0000000000000001E-3</v>
      </c>
      <c r="D23017" s="141" t="s">
        <v>14500</v>
      </c>
    </row>
    <row r="23018" spans="1:19" ht="11.25" thickBot="1" x14ac:dyDescent="0.2">
      <c r="A23018" s="112"/>
    </row>
    <row r="23019" spans="1:19" ht="11.25" thickBot="1" x14ac:dyDescent="0.2">
      <c r="A23019" s="135" t="s">
        <v>362</v>
      </c>
      <c r="B23019" s="112"/>
      <c r="C23019" s="136">
        <v>3.0000000000000001E-3</v>
      </c>
      <c r="D23019" s="141" t="s">
        <v>14501</v>
      </c>
    </row>
    <row r="23020" spans="1:19" ht="11.25" thickBot="1" x14ac:dyDescent="0.2">
      <c r="A23020" s="112"/>
    </row>
    <row r="23021" spans="1:19" ht="11.25" thickBot="1" x14ac:dyDescent="0.2">
      <c r="A23021" s="138" t="s">
        <v>364</v>
      </c>
      <c r="B23021" s="112"/>
      <c r="C23021" s="136">
        <v>0</v>
      </c>
      <c r="D23021" s="141" t="s">
        <v>14501</v>
      </c>
    </row>
    <row r="23022" spans="1:19" ht="11.25" thickBot="1" x14ac:dyDescent="0.2">
      <c r="A23022" s="112"/>
    </row>
    <row r="23023" spans="1:19" ht="11.25" thickBot="1" x14ac:dyDescent="0.2">
      <c r="A23023" s="139" t="s">
        <v>366</v>
      </c>
      <c r="B23023" s="112"/>
      <c r="C23023" s="136">
        <v>0</v>
      </c>
      <c r="D23023" s="141" t="s">
        <v>14501</v>
      </c>
    </row>
    <row r="23024" spans="1:19" ht="10.5" x14ac:dyDescent="0.15">
      <c r="A23024" s="112"/>
    </row>
    <row r="23025" spans="1:19" x14ac:dyDescent="0.15">
      <c r="A23025" s="129"/>
      <c r="B23025" s="86" t="s">
        <v>3798</v>
      </c>
    </row>
    <row r="23026" spans="1:19" ht="9.75" thickBot="1" x14ac:dyDescent="0.2">
      <c r="A23026" s="81" t="s">
        <v>356</v>
      </c>
    </row>
    <row r="23027" spans="1:19" ht="11.25" thickBot="1" x14ac:dyDescent="0.2">
      <c r="A23027" s="106" t="s">
        <v>357</v>
      </c>
      <c r="B23027" s="106" t="s">
        <v>358</v>
      </c>
      <c r="C23027" s="146" t="s">
        <v>14494</v>
      </c>
      <c r="D23027" s="146" t="s">
        <v>14495</v>
      </c>
      <c r="E23027" s="146" t="s">
        <v>14496</v>
      </c>
      <c r="F23027" s="146" t="s">
        <v>0</v>
      </c>
      <c r="G23027" s="146" t="s">
        <v>1</v>
      </c>
      <c r="H23027" s="146" t="s">
        <v>2</v>
      </c>
      <c r="I23027" s="146" t="s">
        <v>14497</v>
      </c>
      <c r="J23027" s="146" t="s">
        <v>3</v>
      </c>
      <c r="K23027" s="146" t="s">
        <v>14498</v>
      </c>
      <c r="L23027" s="146" t="s">
        <v>7</v>
      </c>
      <c r="M23027" s="146" t="s">
        <v>14499</v>
      </c>
      <c r="N23027" s="146" t="s">
        <v>10</v>
      </c>
      <c r="O23027" s="146" t="s">
        <v>11</v>
      </c>
      <c r="P23027" s="146" t="s">
        <v>12</v>
      </c>
      <c r="Q23027" s="146" t="s">
        <v>13</v>
      </c>
      <c r="R23027" s="146" t="s">
        <v>14</v>
      </c>
      <c r="S23027" s="146" t="s">
        <v>15</v>
      </c>
    </row>
    <row r="23028" spans="1:19" ht="11.25" thickBot="1" x14ac:dyDescent="0.2">
      <c r="A23028" s="112"/>
      <c r="B23028" s="112"/>
      <c r="C23028" s="146" t="s">
        <v>111</v>
      </c>
      <c r="D23028" s="146" t="s">
        <v>111</v>
      </c>
      <c r="E23028" s="146" t="s">
        <v>111</v>
      </c>
      <c r="F23028" s="146" t="s">
        <v>111</v>
      </c>
      <c r="G23028" s="146" t="s">
        <v>111</v>
      </c>
      <c r="H23028" s="146" t="s">
        <v>111</v>
      </c>
      <c r="I23028" s="146" t="s">
        <v>111</v>
      </c>
      <c r="J23028" s="146" t="s">
        <v>111</v>
      </c>
      <c r="K23028" s="146" t="s">
        <v>111</v>
      </c>
      <c r="L23028" s="146" t="s">
        <v>111</v>
      </c>
      <c r="M23028" s="146" t="s">
        <v>111</v>
      </c>
      <c r="N23028" s="146" t="s">
        <v>111</v>
      </c>
      <c r="O23028" s="146" t="s">
        <v>111</v>
      </c>
      <c r="P23028" s="146" t="s">
        <v>111</v>
      </c>
      <c r="Q23028" s="146" t="s">
        <v>111</v>
      </c>
      <c r="R23028" s="146" t="s">
        <v>111</v>
      </c>
      <c r="S23028" s="146" t="s">
        <v>111</v>
      </c>
    </row>
    <row r="23029" spans="1:19" ht="11.25" thickBot="1" x14ac:dyDescent="0.2">
      <c r="A23029" s="107">
        <v>1</v>
      </c>
      <c r="B23029" s="132">
        <v>0.70614583333333336</v>
      </c>
      <c r="C23029" s="141" t="s">
        <v>14500</v>
      </c>
      <c r="D23029" s="141" t="s">
        <v>14500</v>
      </c>
      <c r="E23029" s="108">
        <v>1E-3</v>
      </c>
      <c r="F23029" s="108">
        <v>1.9E-2</v>
      </c>
      <c r="G23029" s="108">
        <v>0.24099999999999999</v>
      </c>
      <c r="H23029" s="108">
        <v>2E-3</v>
      </c>
      <c r="I23029" s="108">
        <v>-2.8000000000000001E-2</v>
      </c>
      <c r="J23029" s="108">
        <v>0.09</v>
      </c>
      <c r="K23029" s="108">
        <v>1.8280000000000001</v>
      </c>
      <c r="L23029" s="133">
        <v>0.55859000000000003</v>
      </c>
      <c r="M23029" s="108">
        <v>8.9999999999999993E-3</v>
      </c>
      <c r="N23029" s="108">
        <v>1E-3</v>
      </c>
      <c r="O23029" s="108">
        <v>2E-3</v>
      </c>
      <c r="P23029" s="108">
        <v>3.9E-2</v>
      </c>
      <c r="Q23029" s="108">
        <v>0.46400000000000002</v>
      </c>
      <c r="R23029" s="108">
        <v>0</v>
      </c>
      <c r="S23029" s="108">
        <v>3.2000000000000001E-2</v>
      </c>
    </row>
    <row r="23030" spans="1:19" ht="11.25" thickBot="1" x14ac:dyDescent="0.2">
      <c r="A23030" s="112"/>
    </row>
    <row r="23031" spans="1:19" ht="11.25" thickBot="1" x14ac:dyDescent="0.2">
      <c r="A23031" s="135" t="s">
        <v>362</v>
      </c>
      <c r="B23031" s="112"/>
      <c r="C23031" s="141" t="s">
        <v>14501</v>
      </c>
      <c r="D23031" s="141" t="s">
        <v>14501</v>
      </c>
      <c r="E23031" s="136">
        <v>1E-3</v>
      </c>
      <c r="F23031" s="136">
        <v>1.9E-2</v>
      </c>
      <c r="G23031" s="136">
        <v>0.24099999999999999</v>
      </c>
      <c r="H23031" s="136">
        <v>2E-3</v>
      </c>
      <c r="I23031" s="136">
        <v>-2.8000000000000001E-2</v>
      </c>
      <c r="J23031" s="136">
        <v>0.09</v>
      </c>
      <c r="K23031" s="136">
        <v>1.8280000000000001</v>
      </c>
      <c r="L23031" s="137">
        <v>0.55859000000000003</v>
      </c>
      <c r="M23031" s="136">
        <v>8.9999999999999993E-3</v>
      </c>
      <c r="N23031" s="136">
        <v>1E-3</v>
      </c>
      <c r="O23031" s="136">
        <v>2E-3</v>
      </c>
      <c r="P23031" s="136">
        <v>3.9E-2</v>
      </c>
      <c r="Q23031" s="136">
        <v>0.46400000000000002</v>
      </c>
      <c r="R23031" s="136">
        <v>0</v>
      </c>
      <c r="S23031" s="136">
        <v>3.2000000000000001E-2</v>
      </c>
    </row>
    <row r="23032" spans="1:19" ht="11.25" thickBot="1" x14ac:dyDescent="0.2">
      <c r="A23032" s="112"/>
    </row>
    <row r="23033" spans="1:19" ht="11.25" thickBot="1" x14ac:dyDescent="0.2">
      <c r="A23033" s="138" t="s">
        <v>364</v>
      </c>
      <c r="B23033" s="112"/>
      <c r="C23033" s="141" t="s">
        <v>14501</v>
      </c>
      <c r="D23033" s="141" t="s">
        <v>14501</v>
      </c>
      <c r="E23033" s="136">
        <v>0</v>
      </c>
      <c r="F23033" s="136">
        <v>0</v>
      </c>
      <c r="G23033" s="136">
        <v>0</v>
      </c>
      <c r="H23033" s="136">
        <v>0</v>
      </c>
      <c r="I23033" s="136">
        <v>0</v>
      </c>
      <c r="J23033" s="136">
        <v>0</v>
      </c>
      <c r="K23033" s="136">
        <v>0</v>
      </c>
      <c r="L23033" s="140" t="s">
        <v>3713</v>
      </c>
      <c r="M23033" s="136">
        <v>0</v>
      </c>
      <c r="N23033" s="136">
        <v>0</v>
      </c>
      <c r="O23033" s="136">
        <v>0</v>
      </c>
      <c r="P23033" s="136">
        <v>0</v>
      </c>
      <c r="Q23033" s="136">
        <v>0</v>
      </c>
      <c r="R23033" s="136">
        <v>0</v>
      </c>
      <c r="S23033" s="136">
        <v>0</v>
      </c>
    </row>
    <row r="23034" spans="1:19" ht="11.25" thickBot="1" x14ac:dyDescent="0.2">
      <c r="A23034" s="112"/>
    </row>
    <row r="23035" spans="1:19" ht="11.25" thickBot="1" x14ac:dyDescent="0.2">
      <c r="A23035" s="139" t="s">
        <v>366</v>
      </c>
      <c r="B23035" s="112"/>
      <c r="C23035" s="141" t="s">
        <v>14501</v>
      </c>
      <c r="D23035" s="141" t="s">
        <v>14501</v>
      </c>
      <c r="E23035" s="136">
        <v>0</v>
      </c>
      <c r="F23035" s="136">
        <v>0</v>
      </c>
      <c r="G23035" s="136">
        <v>0</v>
      </c>
      <c r="H23035" s="136">
        <v>0</v>
      </c>
      <c r="I23035" s="136">
        <v>0</v>
      </c>
      <c r="J23035" s="136">
        <v>0</v>
      </c>
      <c r="K23035" s="136">
        <v>0</v>
      </c>
      <c r="L23035" s="140" t="s">
        <v>3713</v>
      </c>
      <c r="M23035" s="136">
        <v>0</v>
      </c>
      <c r="N23035" s="136">
        <v>0</v>
      </c>
      <c r="O23035" s="136">
        <v>0</v>
      </c>
      <c r="P23035" s="136">
        <v>0</v>
      </c>
      <c r="Q23035" s="136">
        <v>0</v>
      </c>
      <c r="R23035" s="136">
        <v>0</v>
      </c>
      <c r="S23035" s="136">
        <v>0</v>
      </c>
    </row>
    <row r="23036" spans="1:19" ht="11.25" thickBot="1" x14ac:dyDescent="0.2">
      <c r="A23036" s="112"/>
    </row>
    <row r="23037" spans="1:19" ht="11.25" thickBot="1" x14ac:dyDescent="0.2">
      <c r="A23037" s="106" t="s">
        <v>357</v>
      </c>
      <c r="B23037" s="106" t="s">
        <v>358</v>
      </c>
      <c r="C23037" s="146" t="s">
        <v>16</v>
      </c>
      <c r="D23037" s="146" t="s">
        <v>14502</v>
      </c>
      <c r="E23037" s="146" t="s">
        <v>14503</v>
      </c>
      <c r="F23037" s="146" t="s">
        <v>20</v>
      </c>
      <c r="G23037" s="146" t="s">
        <v>21</v>
      </c>
      <c r="H23037" s="146" t="s">
        <v>22</v>
      </c>
      <c r="I23037" s="146" t="s">
        <v>23</v>
      </c>
      <c r="J23037" s="146" t="s">
        <v>24</v>
      </c>
      <c r="K23037" s="146" t="s">
        <v>26</v>
      </c>
      <c r="L23037" s="146" t="s">
        <v>14504</v>
      </c>
      <c r="M23037" s="146" t="s">
        <v>27</v>
      </c>
      <c r="N23037" s="146" t="s">
        <v>28</v>
      </c>
      <c r="O23037" s="146" t="s">
        <v>29</v>
      </c>
      <c r="P23037" s="146" t="s">
        <v>30</v>
      </c>
      <c r="Q23037" s="146" t="s">
        <v>14505</v>
      </c>
      <c r="R23037" s="146" t="s">
        <v>32</v>
      </c>
      <c r="S23037" s="146" t="s">
        <v>33</v>
      </c>
    </row>
    <row r="23038" spans="1:19" ht="11.25" thickBot="1" x14ac:dyDescent="0.2">
      <c r="A23038" s="112"/>
      <c r="B23038" s="112"/>
      <c r="C23038" s="146" t="s">
        <v>111</v>
      </c>
      <c r="D23038" s="146" t="s">
        <v>111</v>
      </c>
      <c r="E23038" s="146" t="s">
        <v>111</v>
      </c>
      <c r="F23038" s="146" t="s">
        <v>111</v>
      </c>
      <c r="G23038" s="146" t="s">
        <v>111</v>
      </c>
      <c r="H23038" s="146" t="s">
        <v>111</v>
      </c>
      <c r="I23038" s="146" t="s">
        <v>111</v>
      </c>
      <c r="J23038" s="146" t="s">
        <v>111</v>
      </c>
      <c r="K23038" s="146" t="s">
        <v>111</v>
      </c>
      <c r="L23038" s="146" t="s">
        <v>111</v>
      </c>
      <c r="M23038" s="146" t="s">
        <v>111</v>
      </c>
      <c r="N23038" s="146" t="s">
        <v>111</v>
      </c>
      <c r="O23038" s="146" t="s">
        <v>111</v>
      </c>
      <c r="P23038" s="146" t="s">
        <v>111</v>
      </c>
      <c r="Q23038" s="146" t="s">
        <v>111</v>
      </c>
      <c r="R23038" s="146" t="s">
        <v>111</v>
      </c>
      <c r="S23038" s="146" t="s">
        <v>111</v>
      </c>
    </row>
    <row r="23039" spans="1:19" ht="11.25" thickBot="1" x14ac:dyDescent="0.2">
      <c r="A23039" s="107">
        <v>1</v>
      </c>
      <c r="B23039" s="132">
        <v>0.70614583333333336</v>
      </c>
      <c r="C23039" s="108">
        <v>0.22700000000000001</v>
      </c>
      <c r="D23039" s="108">
        <v>9.9000000000000005E-2</v>
      </c>
      <c r="E23039" s="141" t="s">
        <v>14500</v>
      </c>
      <c r="F23039" s="133">
        <v>0.50129000000000001</v>
      </c>
      <c r="G23039" s="141" t="s">
        <v>14512</v>
      </c>
      <c r="H23039" s="141" t="s">
        <v>14513</v>
      </c>
      <c r="I23039" s="108">
        <v>2.5999999999999999E-2</v>
      </c>
      <c r="J23039" s="108">
        <v>0.24199999999999999</v>
      </c>
      <c r="K23039" s="133">
        <v>0.5252</v>
      </c>
      <c r="L23039" s="108">
        <v>2E-3</v>
      </c>
      <c r="M23039" s="141" t="s">
        <v>14500</v>
      </c>
      <c r="N23039" s="108">
        <v>2.5999999999999999E-2</v>
      </c>
      <c r="O23039" s="141" t="s">
        <v>14500</v>
      </c>
      <c r="P23039" s="141" t="s">
        <v>14500</v>
      </c>
      <c r="Q23039" s="108">
        <v>-2.1000000000000001E-2</v>
      </c>
      <c r="R23039" s="141" t="s">
        <v>14548</v>
      </c>
      <c r="S23039" s="108">
        <v>6.0000000000000001E-3</v>
      </c>
    </row>
    <row r="23040" spans="1:19" ht="11.25" thickBot="1" x14ac:dyDescent="0.2">
      <c r="A23040" s="112"/>
    </row>
    <row r="23041" spans="1:19" ht="11.25" thickBot="1" x14ac:dyDescent="0.2">
      <c r="A23041" s="135" t="s">
        <v>362</v>
      </c>
      <c r="B23041" s="112"/>
      <c r="C23041" s="136">
        <v>0.22700000000000001</v>
      </c>
      <c r="D23041" s="136">
        <v>9.9000000000000005E-2</v>
      </c>
      <c r="E23041" s="141" t="s">
        <v>14501</v>
      </c>
      <c r="F23041" s="137">
        <v>0.50129000000000001</v>
      </c>
      <c r="G23041" s="141" t="s">
        <v>14514</v>
      </c>
      <c r="H23041" s="141" t="s">
        <v>14515</v>
      </c>
      <c r="I23041" s="136">
        <v>2.5999999999999999E-2</v>
      </c>
      <c r="J23041" s="136">
        <v>0.24199999999999999</v>
      </c>
      <c r="K23041" s="137">
        <v>0.5252</v>
      </c>
      <c r="L23041" s="136">
        <v>2E-3</v>
      </c>
      <c r="M23041" s="141" t="s">
        <v>14501</v>
      </c>
      <c r="N23041" s="136">
        <v>2.5999999999999999E-2</v>
      </c>
      <c r="O23041" s="141" t="s">
        <v>14501</v>
      </c>
      <c r="P23041" s="141" t="s">
        <v>14501</v>
      </c>
      <c r="Q23041" s="136">
        <v>-2.1000000000000001E-2</v>
      </c>
      <c r="R23041" s="141" t="s">
        <v>14549</v>
      </c>
      <c r="S23041" s="136">
        <v>6.0000000000000001E-3</v>
      </c>
    </row>
    <row r="23042" spans="1:19" ht="11.25" thickBot="1" x14ac:dyDescent="0.2">
      <c r="A23042" s="112"/>
    </row>
    <row r="23043" spans="1:19" ht="11.25" thickBot="1" x14ac:dyDescent="0.2">
      <c r="A23043" s="138" t="s">
        <v>364</v>
      </c>
      <c r="B23043" s="112"/>
      <c r="C23043" s="136">
        <v>0</v>
      </c>
      <c r="D23043" s="136">
        <v>0</v>
      </c>
      <c r="E23043" s="141" t="s">
        <v>14501</v>
      </c>
      <c r="F23043" s="140" t="s">
        <v>3713</v>
      </c>
      <c r="G23043" s="141" t="s">
        <v>14501</v>
      </c>
      <c r="H23043" s="141" t="s">
        <v>14501</v>
      </c>
      <c r="I23043" s="136">
        <v>0</v>
      </c>
      <c r="J23043" s="136">
        <v>0</v>
      </c>
      <c r="K23043" s="140" t="s">
        <v>3713</v>
      </c>
      <c r="L23043" s="136">
        <v>0</v>
      </c>
      <c r="M23043" s="141" t="s">
        <v>14501</v>
      </c>
      <c r="N23043" s="136">
        <v>0</v>
      </c>
      <c r="O23043" s="141" t="s">
        <v>14501</v>
      </c>
      <c r="P23043" s="141" t="s">
        <v>14501</v>
      </c>
      <c r="Q23043" s="136">
        <v>0</v>
      </c>
      <c r="R23043" s="141" t="s">
        <v>14501</v>
      </c>
      <c r="S23043" s="136">
        <v>0</v>
      </c>
    </row>
    <row r="23044" spans="1:19" ht="11.25" thickBot="1" x14ac:dyDescent="0.2">
      <c r="A23044" s="112"/>
    </row>
    <row r="23045" spans="1:19" ht="11.25" thickBot="1" x14ac:dyDescent="0.2">
      <c r="A23045" s="139" t="s">
        <v>366</v>
      </c>
      <c r="B23045" s="112"/>
      <c r="C23045" s="136">
        <v>0</v>
      </c>
      <c r="D23045" s="136">
        <v>0</v>
      </c>
      <c r="E23045" s="141" t="s">
        <v>14501</v>
      </c>
      <c r="F23045" s="140" t="s">
        <v>3713</v>
      </c>
      <c r="G23045" s="141" t="s">
        <v>14501</v>
      </c>
      <c r="H23045" s="141" t="s">
        <v>14501</v>
      </c>
      <c r="I23045" s="136">
        <v>0</v>
      </c>
      <c r="J23045" s="136">
        <v>0</v>
      </c>
      <c r="K23045" s="140" t="s">
        <v>3713</v>
      </c>
      <c r="L23045" s="136">
        <v>0</v>
      </c>
      <c r="M23045" s="141" t="s">
        <v>14501</v>
      </c>
      <c r="N23045" s="136">
        <v>0</v>
      </c>
      <c r="O23045" s="141" t="s">
        <v>14501</v>
      </c>
      <c r="P23045" s="141" t="s">
        <v>14501</v>
      </c>
      <c r="Q23045" s="136">
        <v>0</v>
      </c>
      <c r="R23045" s="141" t="s">
        <v>14501</v>
      </c>
      <c r="S23045" s="136">
        <v>0</v>
      </c>
    </row>
    <row r="23046" spans="1:19" ht="11.25" thickBot="1" x14ac:dyDescent="0.2">
      <c r="A23046" s="112"/>
    </row>
    <row r="23047" spans="1:19" ht="11.25" thickBot="1" x14ac:dyDescent="0.2">
      <c r="A23047" s="106" t="s">
        <v>357</v>
      </c>
      <c r="B23047" s="106" t="s">
        <v>358</v>
      </c>
      <c r="C23047" s="146" t="s">
        <v>35</v>
      </c>
      <c r="D23047" s="146" t="s">
        <v>36</v>
      </c>
      <c r="E23047" s="146" t="s">
        <v>14506</v>
      </c>
      <c r="F23047" s="146" t="s">
        <v>38</v>
      </c>
      <c r="G23047" s="146" t="s">
        <v>39</v>
      </c>
      <c r="H23047" s="146" t="s">
        <v>41</v>
      </c>
      <c r="I23047" s="146" t="s">
        <v>42</v>
      </c>
      <c r="J23047" s="146" t="s">
        <v>43</v>
      </c>
      <c r="K23047" s="146" t="s">
        <v>44</v>
      </c>
      <c r="L23047" s="146" t="s">
        <v>45</v>
      </c>
      <c r="M23047" s="146" t="s">
        <v>46</v>
      </c>
      <c r="N23047" s="146" t="s">
        <v>47</v>
      </c>
      <c r="O23047" s="146" t="s">
        <v>48</v>
      </c>
      <c r="P23047" s="146" t="s">
        <v>49</v>
      </c>
      <c r="Q23047" s="146" t="s">
        <v>50</v>
      </c>
      <c r="R23047" s="146" t="s">
        <v>51</v>
      </c>
      <c r="S23047" s="146" t="s">
        <v>52</v>
      </c>
    </row>
    <row r="23048" spans="1:19" ht="11.25" thickBot="1" x14ac:dyDescent="0.2">
      <c r="A23048" s="112"/>
      <c r="B23048" s="112"/>
      <c r="C23048" s="146" t="s">
        <v>111</v>
      </c>
      <c r="D23048" s="146" t="s">
        <v>111</v>
      </c>
      <c r="E23048" s="146" t="s">
        <v>111</v>
      </c>
      <c r="F23048" s="146" t="s">
        <v>111</v>
      </c>
      <c r="G23048" s="146" t="s">
        <v>111</v>
      </c>
      <c r="H23048" s="146" t="s">
        <v>111</v>
      </c>
      <c r="I23048" s="146" t="s">
        <v>111</v>
      </c>
      <c r="J23048" s="146" t="s">
        <v>111</v>
      </c>
      <c r="K23048" s="146" t="s">
        <v>111</v>
      </c>
      <c r="L23048" s="146" t="s">
        <v>111</v>
      </c>
      <c r="M23048" s="146" t="s">
        <v>111</v>
      </c>
      <c r="N23048" s="146" t="s">
        <v>111</v>
      </c>
      <c r="O23048" s="146" t="s">
        <v>111</v>
      </c>
      <c r="P23048" s="146" t="s">
        <v>111</v>
      </c>
      <c r="Q23048" s="146" t="s">
        <v>111</v>
      </c>
      <c r="R23048" s="146" t="s">
        <v>111</v>
      </c>
      <c r="S23048" s="146" t="s">
        <v>111</v>
      </c>
    </row>
    <row r="23049" spans="1:19" ht="11.25" thickBot="1" x14ac:dyDescent="0.2">
      <c r="A23049" s="107">
        <v>1</v>
      </c>
      <c r="B23049" s="132">
        <v>0.70614583333333336</v>
      </c>
      <c r="C23049" s="133">
        <v>0.44507000000000002</v>
      </c>
      <c r="D23049" s="108">
        <v>1.6E-2</v>
      </c>
      <c r="E23049" s="108">
        <v>3.0000000000000001E-3</v>
      </c>
      <c r="F23049" s="141" t="s">
        <v>14500</v>
      </c>
      <c r="G23049" s="108">
        <v>2E-3</v>
      </c>
      <c r="H23049" s="108">
        <v>0.57999999999999996</v>
      </c>
      <c r="I23049" s="108">
        <v>6.0000000000000001E-3</v>
      </c>
      <c r="J23049" s="108">
        <v>1.6E-2</v>
      </c>
      <c r="K23049" s="108">
        <v>5.0000000000000001E-3</v>
      </c>
      <c r="L23049" s="108">
        <v>0</v>
      </c>
      <c r="M23049" s="141" t="s">
        <v>14500</v>
      </c>
      <c r="N23049" s="141" t="s">
        <v>14500</v>
      </c>
      <c r="O23049" s="108">
        <v>6.0000000000000001E-3</v>
      </c>
      <c r="P23049" s="108">
        <v>1E-3</v>
      </c>
      <c r="Q23049" s="108">
        <v>5.0000000000000001E-3</v>
      </c>
      <c r="R23049" s="108">
        <v>2E-3</v>
      </c>
      <c r="S23049" s="108">
        <v>6.0000000000000001E-3</v>
      </c>
    </row>
    <row r="23050" spans="1:19" ht="11.25" thickBot="1" x14ac:dyDescent="0.2">
      <c r="A23050" s="112"/>
    </row>
    <row r="23051" spans="1:19" ht="11.25" thickBot="1" x14ac:dyDescent="0.2">
      <c r="A23051" s="135" t="s">
        <v>362</v>
      </c>
      <c r="B23051" s="112"/>
      <c r="C23051" s="137">
        <v>0.44507000000000002</v>
      </c>
      <c r="D23051" s="136">
        <v>1.6E-2</v>
      </c>
      <c r="E23051" s="136">
        <v>3.0000000000000001E-3</v>
      </c>
      <c r="F23051" s="141" t="s">
        <v>14501</v>
      </c>
      <c r="G23051" s="136">
        <v>2E-3</v>
      </c>
      <c r="H23051" s="136">
        <v>0.57999999999999996</v>
      </c>
      <c r="I23051" s="136">
        <v>6.0000000000000001E-3</v>
      </c>
      <c r="J23051" s="136">
        <v>1.6E-2</v>
      </c>
      <c r="K23051" s="136">
        <v>5.0000000000000001E-3</v>
      </c>
      <c r="L23051" s="136">
        <v>0</v>
      </c>
      <c r="M23051" s="141" t="s">
        <v>14501</v>
      </c>
      <c r="N23051" s="141" t="s">
        <v>14501</v>
      </c>
      <c r="O23051" s="136">
        <v>6.0000000000000001E-3</v>
      </c>
      <c r="P23051" s="136">
        <v>1E-3</v>
      </c>
      <c r="Q23051" s="136">
        <v>5.0000000000000001E-3</v>
      </c>
      <c r="R23051" s="136">
        <v>2E-3</v>
      </c>
      <c r="S23051" s="136">
        <v>6.0000000000000001E-3</v>
      </c>
    </row>
    <row r="23052" spans="1:19" ht="11.25" thickBot="1" x14ac:dyDescent="0.2">
      <c r="A23052" s="112"/>
    </row>
    <row r="23053" spans="1:19" ht="11.25" thickBot="1" x14ac:dyDescent="0.2">
      <c r="A23053" s="138" t="s">
        <v>364</v>
      </c>
      <c r="B23053" s="112"/>
      <c r="C23053" s="140" t="s">
        <v>3713</v>
      </c>
      <c r="D23053" s="136">
        <v>0</v>
      </c>
      <c r="E23053" s="136">
        <v>0</v>
      </c>
      <c r="F23053" s="141" t="s">
        <v>14501</v>
      </c>
      <c r="G23053" s="136">
        <v>0</v>
      </c>
      <c r="H23053" s="136">
        <v>0</v>
      </c>
      <c r="I23053" s="136">
        <v>0</v>
      </c>
      <c r="J23053" s="136">
        <v>0</v>
      </c>
      <c r="K23053" s="136">
        <v>0</v>
      </c>
      <c r="L23053" s="136">
        <v>0</v>
      </c>
      <c r="M23053" s="141" t="s">
        <v>14501</v>
      </c>
      <c r="N23053" s="141" t="s">
        <v>14501</v>
      </c>
      <c r="O23053" s="136">
        <v>0</v>
      </c>
      <c r="P23053" s="136">
        <v>0</v>
      </c>
      <c r="Q23053" s="136">
        <v>0</v>
      </c>
      <c r="R23053" s="136">
        <v>0</v>
      </c>
      <c r="S23053" s="136">
        <v>0</v>
      </c>
    </row>
    <row r="23054" spans="1:19" ht="11.25" thickBot="1" x14ac:dyDescent="0.2">
      <c r="A23054" s="112"/>
    </row>
    <row r="23055" spans="1:19" ht="11.25" thickBot="1" x14ac:dyDescent="0.2">
      <c r="A23055" s="139" t="s">
        <v>366</v>
      </c>
      <c r="B23055" s="112"/>
      <c r="C23055" s="140" t="s">
        <v>3713</v>
      </c>
      <c r="D23055" s="136">
        <v>0</v>
      </c>
      <c r="E23055" s="136">
        <v>0</v>
      </c>
      <c r="F23055" s="141" t="s">
        <v>14501</v>
      </c>
      <c r="G23055" s="136">
        <v>0</v>
      </c>
      <c r="H23055" s="136">
        <v>0</v>
      </c>
      <c r="I23055" s="136">
        <v>0</v>
      </c>
      <c r="J23055" s="136">
        <v>0</v>
      </c>
      <c r="K23055" s="136">
        <v>0</v>
      </c>
      <c r="L23055" s="136">
        <v>0</v>
      </c>
      <c r="M23055" s="141" t="s">
        <v>14501</v>
      </c>
      <c r="N23055" s="141" t="s">
        <v>14501</v>
      </c>
      <c r="O23055" s="136">
        <v>0</v>
      </c>
      <c r="P23055" s="136">
        <v>0</v>
      </c>
      <c r="Q23055" s="136">
        <v>0</v>
      </c>
      <c r="R23055" s="136">
        <v>0</v>
      </c>
      <c r="S23055" s="136">
        <v>0</v>
      </c>
    </row>
    <row r="23056" spans="1:19" ht="11.25" thickBot="1" x14ac:dyDescent="0.2">
      <c r="A23056" s="112"/>
    </row>
    <row r="23057" spans="1:19" ht="11.25" thickBot="1" x14ac:dyDescent="0.2">
      <c r="A23057" s="106" t="s">
        <v>357</v>
      </c>
      <c r="B23057" s="106" t="s">
        <v>358</v>
      </c>
      <c r="C23057" s="146" t="s">
        <v>53</v>
      </c>
      <c r="D23057" s="146" t="s">
        <v>54</v>
      </c>
      <c r="E23057" s="146" t="s">
        <v>55</v>
      </c>
      <c r="F23057" s="146" t="s">
        <v>56</v>
      </c>
      <c r="G23057" s="146" t="s">
        <v>14507</v>
      </c>
      <c r="H23057" s="146" t="s">
        <v>57</v>
      </c>
      <c r="I23057" s="146" t="s">
        <v>59</v>
      </c>
      <c r="J23057" s="146" t="s">
        <v>14508</v>
      </c>
      <c r="K23057" s="146" t="s">
        <v>60</v>
      </c>
      <c r="L23057" s="146" t="s">
        <v>61</v>
      </c>
      <c r="M23057" s="146" t="s">
        <v>62</v>
      </c>
      <c r="N23057" s="146" t="s">
        <v>14509</v>
      </c>
      <c r="O23057" s="146" t="s">
        <v>63</v>
      </c>
      <c r="P23057" s="146" t="s">
        <v>64</v>
      </c>
      <c r="Q23057" s="146" t="s">
        <v>66</v>
      </c>
      <c r="R23057" s="146" t="s">
        <v>14510</v>
      </c>
      <c r="S23057" s="146" t="s">
        <v>67</v>
      </c>
    </row>
    <row r="23058" spans="1:19" ht="11.25" thickBot="1" x14ac:dyDescent="0.2">
      <c r="A23058" s="112"/>
      <c r="B23058" s="112"/>
      <c r="C23058" s="146" t="s">
        <v>111</v>
      </c>
      <c r="D23058" s="146" t="s">
        <v>111</v>
      </c>
      <c r="E23058" s="146" t="s">
        <v>111</v>
      </c>
      <c r="F23058" s="146" t="s">
        <v>111</v>
      </c>
      <c r="G23058" s="146" t="s">
        <v>111</v>
      </c>
      <c r="H23058" s="146" t="s">
        <v>111</v>
      </c>
      <c r="I23058" s="146" t="s">
        <v>111</v>
      </c>
      <c r="J23058" s="146" t="s">
        <v>111</v>
      </c>
      <c r="K23058" s="146" t="s">
        <v>111</v>
      </c>
      <c r="L23058" s="146" t="s">
        <v>111</v>
      </c>
      <c r="M23058" s="146" t="s">
        <v>111</v>
      </c>
      <c r="N23058" s="146" t="s">
        <v>111</v>
      </c>
      <c r="O23058" s="146" t="s">
        <v>111</v>
      </c>
      <c r="P23058" s="146" t="s">
        <v>111</v>
      </c>
      <c r="Q23058" s="146" t="s">
        <v>111</v>
      </c>
      <c r="R23058" s="146" t="s">
        <v>111</v>
      </c>
      <c r="S23058" s="146" t="s">
        <v>111</v>
      </c>
    </row>
    <row r="23059" spans="1:19" ht="11.25" thickBot="1" x14ac:dyDescent="0.2">
      <c r="A23059" s="107">
        <v>1</v>
      </c>
      <c r="B23059" s="132">
        <v>0.70614583333333336</v>
      </c>
      <c r="C23059" s="108">
        <v>1E-3</v>
      </c>
      <c r="D23059" s="108">
        <v>4.0000000000000001E-3</v>
      </c>
      <c r="E23059" s="141" t="s">
        <v>14500</v>
      </c>
      <c r="F23059" s="108">
        <v>3.0000000000000001E-3</v>
      </c>
      <c r="G23059" s="141" t="s">
        <v>14500</v>
      </c>
      <c r="H23059" s="108">
        <v>3.3000000000000002E-2</v>
      </c>
      <c r="I23059" s="108">
        <v>6.3E-2</v>
      </c>
      <c r="J23059" s="141" t="s">
        <v>14518</v>
      </c>
      <c r="K23059" s="141" t="s">
        <v>14500</v>
      </c>
      <c r="L23059" s="141" t="s">
        <v>14500</v>
      </c>
      <c r="M23059" s="108">
        <v>1.2999999999999999E-2</v>
      </c>
      <c r="N23059" s="141" t="s">
        <v>14519</v>
      </c>
      <c r="O23059" s="141" t="s">
        <v>14500</v>
      </c>
      <c r="P23059" s="108">
        <v>0.106</v>
      </c>
      <c r="Q23059" s="133">
        <v>0.37827</v>
      </c>
      <c r="R23059" s="141" t="s">
        <v>14500</v>
      </c>
      <c r="S23059" s="108">
        <v>5.0000000000000001E-3</v>
      </c>
    </row>
    <row r="23060" spans="1:19" ht="11.25" thickBot="1" x14ac:dyDescent="0.2">
      <c r="A23060" s="112"/>
    </row>
    <row r="23061" spans="1:19" ht="11.25" thickBot="1" x14ac:dyDescent="0.2">
      <c r="A23061" s="135" t="s">
        <v>362</v>
      </c>
      <c r="B23061" s="112"/>
      <c r="C23061" s="136">
        <v>1E-3</v>
      </c>
      <c r="D23061" s="136">
        <v>4.0000000000000001E-3</v>
      </c>
      <c r="E23061" s="141" t="s">
        <v>14501</v>
      </c>
      <c r="F23061" s="136">
        <v>3.0000000000000001E-3</v>
      </c>
      <c r="G23061" s="141" t="s">
        <v>14501</v>
      </c>
      <c r="H23061" s="136">
        <v>3.3000000000000002E-2</v>
      </c>
      <c r="I23061" s="136">
        <v>6.3E-2</v>
      </c>
      <c r="J23061" s="141" t="s">
        <v>14520</v>
      </c>
      <c r="K23061" s="141" t="s">
        <v>14501</v>
      </c>
      <c r="L23061" s="141" t="s">
        <v>14501</v>
      </c>
      <c r="M23061" s="136">
        <v>1.2999999999999999E-2</v>
      </c>
      <c r="N23061" s="141" t="s">
        <v>14521</v>
      </c>
      <c r="O23061" s="141" t="s">
        <v>14501</v>
      </c>
      <c r="P23061" s="136">
        <v>0.106</v>
      </c>
      <c r="Q23061" s="137">
        <v>0.37827</v>
      </c>
      <c r="R23061" s="141" t="s">
        <v>14501</v>
      </c>
      <c r="S23061" s="136">
        <v>5.0000000000000001E-3</v>
      </c>
    </row>
    <row r="23062" spans="1:19" ht="11.25" thickBot="1" x14ac:dyDescent="0.2">
      <c r="A23062" s="112"/>
    </row>
    <row r="23063" spans="1:19" ht="11.25" thickBot="1" x14ac:dyDescent="0.2">
      <c r="A23063" s="138" t="s">
        <v>364</v>
      </c>
      <c r="B23063" s="112"/>
      <c r="C23063" s="136">
        <v>0</v>
      </c>
      <c r="D23063" s="136">
        <v>0</v>
      </c>
      <c r="E23063" s="141" t="s">
        <v>14501</v>
      </c>
      <c r="F23063" s="136">
        <v>0</v>
      </c>
      <c r="G23063" s="141" t="s">
        <v>14501</v>
      </c>
      <c r="H23063" s="136">
        <v>0</v>
      </c>
      <c r="I23063" s="136">
        <v>0</v>
      </c>
      <c r="J23063" s="141" t="s">
        <v>14501</v>
      </c>
      <c r="K23063" s="141" t="s">
        <v>14501</v>
      </c>
      <c r="L23063" s="141" t="s">
        <v>14501</v>
      </c>
      <c r="M23063" s="136">
        <v>0</v>
      </c>
      <c r="N23063" s="141" t="s">
        <v>14501</v>
      </c>
      <c r="O23063" s="141" t="s">
        <v>14501</v>
      </c>
      <c r="P23063" s="136">
        <v>0</v>
      </c>
      <c r="Q23063" s="140" t="s">
        <v>3713</v>
      </c>
      <c r="R23063" s="141" t="s">
        <v>14501</v>
      </c>
      <c r="S23063" s="136">
        <v>0</v>
      </c>
    </row>
    <row r="23064" spans="1:19" ht="11.25" thickBot="1" x14ac:dyDescent="0.2">
      <c r="A23064" s="112"/>
    </row>
    <row r="23065" spans="1:19" ht="11.25" thickBot="1" x14ac:dyDescent="0.2">
      <c r="A23065" s="139" t="s">
        <v>366</v>
      </c>
      <c r="B23065" s="112"/>
      <c r="C23065" s="136">
        <v>0</v>
      </c>
      <c r="D23065" s="136">
        <v>0</v>
      </c>
      <c r="E23065" s="141" t="s">
        <v>14501</v>
      </c>
      <c r="F23065" s="136">
        <v>0</v>
      </c>
      <c r="G23065" s="141" t="s">
        <v>14501</v>
      </c>
      <c r="H23065" s="136">
        <v>0</v>
      </c>
      <c r="I23065" s="136">
        <v>0</v>
      </c>
      <c r="J23065" s="141" t="s">
        <v>14501</v>
      </c>
      <c r="K23065" s="141" t="s">
        <v>14501</v>
      </c>
      <c r="L23065" s="141" t="s">
        <v>14501</v>
      </c>
      <c r="M23065" s="136">
        <v>0</v>
      </c>
      <c r="N23065" s="141" t="s">
        <v>14501</v>
      </c>
      <c r="O23065" s="141" t="s">
        <v>14501</v>
      </c>
      <c r="P23065" s="136">
        <v>0</v>
      </c>
      <c r="Q23065" s="140" t="s">
        <v>3713</v>
      </c>
      <c r="R23065" s="141" t="s">
        <v>14501</v>
      </c>
      <c r="S23065" s="136">
        <v>0</v>
      </c>
    </row>
    <row r="23066" spans="1:19" ht="11.25" thickBot="1" x14ac:dyDescent="0.2">
      <c r="A23066" s="112"/>
    </row>
    <row r="23067" spans="1:19" ht="11.25" thickBot="1" x14ac:dyDescent="0.2">
      <c r="A23067" s="106" t="s">
        <v>357</v>
      </c>
      <c r="B23067" s="106" t="s">
        <v>358</v>
      </c>
      <c r="C23067" s="146" t="s">
        <v>68</v>
      </c>
      <c r="D23067" s="146" t="s">
        <v>14511</v>
      </c>
    </row>
    <row r="23068" spans="1:19" ht="11.25" thickBot="1" x14ac:dyDescent="0.2">
      <c r="A23068" s="112"/>
      <c r="B23068" s="112"/>
      <c r="C23068" s="146" t="s">
        <v>111</v>
      </c>
      <c r="D23068" s="146" t="s">
        <v>111</v>
      </c>
    </row>
    <row r="23069" spans="1:19" ht="11.25" thickBot="1" x14ac:dyDescent="0.2">
      <c r="A23069" s="107">
        <v>1</v>
      </c>
      <c r="B23069" s="132">
        <v>0.70614583333333336</v>
      </c>
      <c r="C23069" s="108">
        <v>1E-3</v>
      </c>
      <c r="D23069" s="141" t="s">
        <v>14500</v>
      </c>
    </row>
    <row r="23070" spans="1:19" ht="11.25" thickBot="1" x14ac:dyDescent="0.2">
      <c r="A23070" s="112"/>
    </row>
    <row r="23071" spans="1:19" ht="11.25" thickBot="1" x14ac:dyDescent="0.2">
      <c r="A23071" s="135" t="s">
        <v>362</v>
      </c>
      <c r="B23071" s="112"/>
      <c r="C23071" s="136">
        <v>1E-3</v>
      </c>
      <c r="D23071" s="141" t="s">
        <v>14501</v>
      </c>
    </row>
    <row r="23072" spans="1:19" ht="11.25" thickBot="1" x14ac:dyDescent="0.2">
      <c r="A23072" s="112"/>
    </row>
    <row r="23073" spans="1:19" ht="11.25" thickBot="1" x14ac:dyDescent="0.2">
      <c r="A23073" s="138" t="s">
        <v>364</v>
      </c>
      <c r="B23073" s="112"/>
      <c r="C23073" s="136">
        <v>0</v>
      </c>
      <c r="D23073" s="141" t="s">
        <v>14501</v>
      </c>
    </row>
    <row r="23074" spans="1:19" ht="11.25" thickBot="1" x14ac:dyDescent="0.2">
      <c r="A23074" s="112"/>
    </row>
    <row r="23075" spans="1:19" ht="11.25" thickBot="1" x14ac:dyDescent="0.2">
      <c r="A23075" s="139" t="s">
        <v>366</v>
      </c>
      <c r="B23075" s="112"/>
      <c r="C23075" s="136">
        <v>0</v>
      </c>
      <c r="D23075" s="141" t="s">
        <v>14501</v>
      </c>
    </row>
    <row r="23076" spans="1:19" ht="10.5" x14ac:dyDescent="0.15">
      <c r="A23076" s="112"/>
    </row>
    <row r="23077" spans="1:19" x14ac:dyDescent="0.15">
      <c r="A23077" s="129"/>
      <c r="B23077" s="86" t="s">
        <v>3850</v>
      </c>
    </row>
    <row r="23078" spans="1:19" ht="9.75" thickBot="1" x14ac:dyDescent="0.2">
      <c r="A23078" s="81" t="s">
        <v>356</v>
      </c>
    </row>
    <row r="23079" spans="1:19" ht="11.25" thickBot="1" x14ac:dyDescent="0.2">
      <c r="A23079" s="106" t="s">
        <v>357</v>
      </c>
      <c r="B23079" s="106" t="s">
        <v>358</v>
      </c>
      <c r="C23079" s="146" t="s">
        <v>14494</v>
      </c>
      <c r="D23079" s="146" t="s">
        <v>14495</v>
      </c>
      <c r="E23079" s="146" t="s">
        <v>14496</v>
      </c>
      <c r="F23079" s="146" t="s">
        <v>0</v>
      </c>
      <c r="G23079" s="146" t="s">
        <v>1</v>
      </c>
      <c r="H23079" s="146" t="s">
        <v>2</v>
      </c>
      <c r="I23079" s="146" t="s">
        <v>14497</v>
      </c>
      <c r="J23079" s="146" t="s">
        <v>3</v>
      </c>
      <c r="K23079" s="146" t="s">
        <v>14498</v>
      </c>
      <c r="L23079" s="146" t="s">
        <v>7</v>
      </c>
      <c r="M23079" s="146" t="s">
        <v>14499</v>
      </c>
      <c r="N23079" s="146" t="s">
        <v>10</v>
      </c>
      <c r="O23079" s="146" t="s">
        <v>11</v>
      </c>
      <c r="P23079" s="146" t="s">
        <v>12</v>
      </c>
      <c r="Q23079" s="146" t="s">
        <v>13</v>
      </c>
      <c r="R23079" s="146" t="s">
        <v>14</v>
      </c>
      <c r="S23079" s="146" t="s">
        <v>15</v>
      </c>
    </row>
    <row r="23080" spans="1:19" ht="11.25" thickBot="1" x14ac:dyDescent="0.2">
      <c r="A23080" s="112"/>
      <c r="B23080" s="112"/>
      <c r="C23080" s="146" t="s">
        <v>111</v>
      </c>
      <c r="D23080" s="146" t="s">
        <v>111</v>
      </c>
      <c r="E23080" s="146" t="s">
        <v>111</v>
      </c>
      <c r="F23080" s="146" t="s">
        <v>111</v>
      </c>
      <c r="G23080" s="146" t="s">
        <v>111</v>
      </c>
      <c r="H23080" s="146" t="s">
        <v>111</v>
      </c>
      <c r="I23080" s="146" t="s">
        <v>111</v>
      </c>
      <c r="J23080" s="146" t="s">
        <v>111</v>
      </c>
      <c r="K23080" s="146" t="s">
        <v>111</v>
      </c>
      <c r="L23080" s="146" t="s">
        <v>111</v>
      </c>
      <c r="M23080" s="146" t="s">
        <v>111</v>
      </c>
      <c r="N23080" s="146" t="s">
        <v>111</v>
      </c>
      <c r="O23080" s="146" t="s">
        <v>111</v>
      </c>
      <c r="P23080" s="146" t="s">
        <v>111</v>
      </c>
      <c r="Q23080" s="146" t="s">
        <v>111</v>
      </c>
      <c r="R23080" s="146" t="s">
        <v>111</v>
      </c>
      <c r="S23080" s="146" t="s">
        <v>111</v>
      </c>
    </row>
    <row r="23081" spans="1:19" ht="11.25" thickBot="1" x14ac:dyDescent="0.2">
      <c r="A23081" s="107">
        <v>1</v>
      </c>
      <c r="B23081" s="132">
        <v>0.71130787037037047</v>
      </c>
      <c r="C23081" s="141" t="s">
        <v>14500</v>
      </c>
      <c r="D23081" s="141" t="s">
        <v>14500</v>
      </c>
      <c r="E23081" s="141" t="s">
        <v>14500</v>
      </c>
      <c r="F23081" s="108">
        <v>1.2E-2</v>
      </c>
      <c r="G23081" s="108">
        <v>0.434</v>
      </c>
      <c r="H23081" s="108">
        <v>3.0000000000000001E-3</v>
      </c>
      <c r="I23081" s="108">
        <v>-1.2E-2</v>
      </c>
      <c r="J23081" s="108">
        <v>0.13300000000000001</v>
      </c>
      <c r="K23081" s="108">
        <v>0.98099999999999998</v>
      </c>
      <c r="L23081" s="133">
        <v>0.58299000000000001</v>
      </c>
      <c r="M23081" s="108">
        <v>8.9999999999999993E-3</v>
      </c>
      <c r="N23081" s="108">
        <v>1E-3</v>
      </c>
      <c r="O23081" s="108">
        <v>2E-3</v>
      </c>
      <c r="P23081" s="108">
        <v>0.161</v>
      </c>
      <c r="Q23081" s="108">
        <v>0.66800000000000004</v>
      </c>
      <c r="R23081" s="108">
        <v>5.0000000000000001E-3</v>
      </c>
      <c r="S23081" s="108">
        <v>9.0999999999999998E-2</v>
      </c>
    </row>
    <row r="23082" spans="1:19" ht="11.25" thickBot="1" x14ac:dyDescent="0.2">
      <c r="A23082" s="112"/>
    </row>
    <row r="23083" spans="1:19" ht="11.25" thickBot="1" x14ac:dyDescent="0.2">
      <c r="A23083" s="135" t="s">
        <v>362</v>
      </c>
      <c r="B23083" s="112"/>
      <c r="C23083" s="141" t="s">
        <v>14501</v>
      </c>
      <c r="D23083" s="141" t="s">
        <v>14501</v>
      </c>
      <c r="E23083" s="141" t="s">
        <v>14501</v>
      </c>
      <c r="F23083" s="136">
        <v>1.2E-2</v>
      </c>
      <c r="G23083" s="136">
        <v>0.434</v>
      </c>
      <c r="H23083" s="136">
        <v>3.0000000000000001E-3</v>
      </c>
      <c r="I23083" s="136">
        <v>-1.2E-2</v>
      </c>
      <c r="J23083" s="136">
        <v>0.13300000000000001</v>
      </c>
      <c r="K23083" s="136">
        <v>0.98099999999999998</v>
      </c>
      <c r="L23083" s="137">
        <v>0.58299000000000001</v>
      </c>
      <c r="M23083" s="136">
        <v>8.9999999999999993E-3</v>
      </c>
      <c r="N23083" s="136">
        <v>1E-3</v>
      </c>
      <c r="O23083" s="136">
        <v>2E-3</v>
      </c>
      <c r="P23083" s="136">
        <v>0.161</v>
      </c>
      <c r="Q23083" s="136">
        <v>0.66800000000000004</v>
      </c>
      <c r="R23083" s="136">
        <v>5.0000000000000001E-3</v>
      </c>
      <c r="S23083" s="136">
        <v>9.0999999999999998E-2</v>
      </c>
    </row>
    <row r="23084" spans="1:19" ht="11.25" thickBot="1" x14ac:dyDescent="0.2">
      <c r="A23084" s="112"/>
    </row>
    <row r="23085" spans="1:19" ht="11.25" thickBot="1" x14ac:dyDescent="0.2">
      <c r="A23085" s="138" t="s">
        <v>364</v>
      </c>
      <c r="B23085" s="112"/>
      <c r="C23085" s="141" t="s">
        <v>14501</v>
      </c>
      <c r="D23085" s="141" t="s">
        <v>14501</v>
      </c>
      <c r="E23085" s="141" t="s">
        <v>14501</v>
      </c>
      <c r="F23085" s="136">
        <v>0</v>
      </c>
      <c r="G23085" s="136">
        <v>0</v>
      </c>
      <c r="H23085" s="136">
        <v>0</v>
      </c>
      <c r="I23085" s="136">
        <v>0</v>
      </c>
      <c r="J23085" s="136">
        <v>0</v>
      </c>
      <c r="K23085" s="136">
        <v>0</v>
      </c>
      <c r="L23085" s="140" t="s">
        <v>3713</v>
      </c>
      <c r="M23085" s="136">
        <v>0</v>
      </c>
      <c r="N23085" s="136">
        <v>0</v>
      </c>
      <c r="O23085" s="136">
        <v>0</v>
      </c>
      <c r="P23085" s="136">
        <v>0</v>
      </c>
      <c r="Q23085" s="136">
        <v>0</v>
      </c>
      <c r="R23085" s="136">
        <v>0</v>
      </c>
      <c r="S23085" s="136">
        <v>0</v>
      </c>
    </row>
    <row r="23086" spans="1:19" ht="11.25" thickBot="1" x14ac:dyDescent="0.2">
      <c r="A23086" s="112"/>
    </row>
    <row r="23087" spans="1:19" ht="11.25" thickBot="1" x14ac:dyDescent="0.2">
      <c r="A23087" s="139" t="s">
        <v>366</v>
      </c>
      <c r="B23087" s="112"/>
      <c r="C23087" s="141" t="s">
        <v>14501</v>
      </c>
      <c r="D23087" s="141" t="s">
        <v>14501</v>
      </c>
      <c r="E23087" s="141" t="s">
        <v>14501</v>
      </c>
      <c r="F23087" s="136">
        <v>0</v>
      </c>
      <c r="G23087" s="136">
        <v>0</v>
      </c>
      <c r="H23087" s="136">
        <v>0</v>
      </c>
      <c r="I23087" s="136">
        <v>0</v>
      </c>
      <c r="J23087" s="136">
        <v>0</v>
      </c>
      <c r="K23087" s="136">
        <v>0</v>
      </c>
      <c r="L23087" s="140" t="s">
        <v>3713</v>
      </c>
      <c r="M23087" s="136">
        <v>0</v>
      </c>
      <c r="N23087" s="136">
        <v>0</v>
      </c>
      <c r="O23087" s="136">
        <v>0</v>
      </c>
      <c r="P23087" s="136">
        <v>0</v>
      </c>
      <c r="Q23087" s="136">
        <v>0</v>
      </c>
      <c r="R23087" s="136">
        <v>0</v>
      </c>
      <c r="S23087" s="136">
        <v>0</v>
      </c>
    </row>
    <row r="23088" spans="1:19" ht="11.25" thickBot="1" x14ac:dyDescent="0.2">
      <c r="A23088" s="112"/>
    </row>
    <row r="23089" spans="1:19" ht="11.25" thickBot="1" x14ac:dyDescent="0.2">
      <c r="A23089" s="106" t="s">
        <v>357</v>
      </c>
      <c r="B23089" s="106" t="s">
        <v>358</v>
      </c>
      <c r="C23089" s="146" t="s">
        <v>16</v>
      </c>
      <c r="D23089" s="146" t="s">
        <v>14502</v>
      </c>
      <c r="E23089" s="146" t="s">
        <v>14503</v>
      </c>
      <c r="F23089" s="146" t="s">
        <v>20</v>
      </c>
      <c r="G23089" s="146" t="s">
        <v>21</v>
      </c>
      <c r="H23089" s="146" t="s">
        <v>22</v>
      </c>
      <c r="I23089" s="146" t="s">
        <v>23</v>
      </c>
      <c r="J23089" s="146" t="s">
        <v>24</v>
      </c>
      <c r="K23089" s="146" t="s">
        <v>26</v>
      </c>
      <c r="L23089" s="146" t="s">
        <v>14504</v>
      </c>
      <c r="M23089" s="146" t="s">
        <v>27</v>
      </c>
      <c r="N23089" s="146" t="s">
        <v>28</v>
      </c>
      <c r="O23089" s="146" t="s">
        <v>29</v>
      </c>
      <c r="P23089" s="146" t="s">
        <v>30</v>
      </c>
      <c r="Q23089" s="146" t="s">
        <v>14505</v>
      </c>
      <c r="R23089" s="146" t="s">
        <v>32</v>
      </c>
      <c r="S23089" s="146" t="s">
        <v>33</v>
      </c>
    </row>
    <row r="23090" spans="1:19" ht="11.25" thickBot="1" x14ac:dyDescent="0.2">
      <c r="A23090" s="112"/>
      <c r="B23090" s="112"/>
      <c r="C23090" s="146" t="s">
        <v>111</v>
      </c>
      <c r="D23090" s="146" t="s">
        <v>111</v>
      </c>
      <c r="E23090" s="146" t="s">
        <v>111</v>
      </c>
      <c r="F23090" s="146" t="s">
        <v>111</v>
      </c>
      <c r="G23090" s="146" t="s">
        <v>111</v>
      </c>
      <c r="H23090" s="146" t="s">
        <v>111</v>
      </c>
      <c r="I23090" s="146" t="s">
        <v>111</v>
      </c>
      <c r="J23090" s="146" t="s">
        <v>111</v>
      </c>
      <c r="K23090" s="146" t="s">
        <v>111</v>
      </c>
      <c r="L23090" s="146" t="s">
        <v>111</v>
      </c>
      <c r="M23090" s="146" t="s">
        <v>111</v>
      </c>
      <c r="N23090" s="146" t="s">
        <v>111</v>
      </c>
      <c r="O23090" s="146" t="s">
        <v>111</v>
      </c>
      <c r="P23090" s="146" t="s">
        <v>111</v>
      </c>
      <c r="Q23090" s="146" t="s">
        <v>111</v>
      </c>
      <c r="R23090" s="146" t="s">
        <v>111</v>
      </c>
      <c r="S23090" s="146" t="s">
        <v>111</v>
      </c>
    </row>
    <row r="23091" spans="1:19" ht="11.25" thickBot="1" x14ac:dyDescent="0.2">
      <c r="A23091" s="107">
        <v>1</v>
      </c>
      <c r="B23091" s="132">
        <v>0.71130787037037047</v>
      </c>
      <c r="C23091" s="108">
        <v>1.3720000000000001</v>
      </c>
      <c r="D23091" s="108">
        <v>0.29499999999999998</v>
      </c>
      <c r="E23091" s="108">
        <v>2E-3</v>
      </c>
      <c r="F23091" s="133">
        <v>0.48555999999999999</v>
      </c>
      <c r="G23091" s="141" t="s">
        <v>14512</v>
      </c>
      <c r="H23091" s="141" t="s">
        <v>14513</v>
      </c>
      <c r="I23091" s="108">
        <v>0.127</v>
      </c>
      <c r="J23091" s="108">
        <v>0.32600000000000001</v>
      </c>
      <c r="K23091" s="133">
        <v>0.52346999999999999</v>
      </c>
      <c r="L23091" s="108">
        <v>2E-3</v>
      </c>
      <c r="M23091" s="141" t="s">
        <v>14500</v>
      </c>
      <c r="N23091" s="108">
        <v>2.4E-2</v>
      </c>
      <c r="O23091" s="141" t="s">
        <v>14500</v>
      </c>
      <c r="P23091" s="141" t="s">
        <v>14500</v>
      </c>
      <c r="Q23091" s="108">
        <v>-1.2999999999999999E-2</v>
      </c>
      <c r="R23091" s="108">
        <v>2E-3</v>
      </c>
      <c r="S23091" s="108">
        <v>1.4999999999999999E-2</v>
      </c>
    </row>
    <row r="23092" spans="1:19" ht="11.25" thickBot="1" x14ac:dyDescent="0.2">
      <c r="A23092" s="112"/>
    </row>
    <row r="23093" spans="1:19" ht="11.25" thickBot="1" x14ac:dyDescent="0.2">
      <c r="A23093" s="135" t="s">
        <v>362</v>
      </c>
      <c r="B23093" s="112"/>
      <c r="C23093" s="136">
        <v>1.3720000000000001</v>
      </c>
      <c r="D23093" s="136">
        <v>0.29499999999999998</v>
      </c>
      <c r="E23093" s="136">
        <v>2E-3</v>
      </c>
      <c r="F23093" s="137">
        <v>0.48555999999999999</v>
      </c>
      <c r="G23093" s="141" t="s">
        <v>14514</v>
      </c>
      <c r="H23093" s="141" t="s">
        <v>14515</v>
      </c>
      <c r="I23093" s="136">
        <v>0.127</v>
      </c>
      <c r="J23093" s="136">
        <v>0.32600000000000001</v>
      </c>
      <c r="K23093" s="137">
        <v>0.52346999999999999</v>
      </c>
      <c r="L23093" s="136">
        <v>2E-3</v>
      </c>
      <c r="M23093" s="141" t="s">
        <v>14501</v>
      </c>
      <c r="N23093" s="136">
        <v>2.4E-2</v>
      </c>
      <c r="O23093" s="141" t="s">
        <v>14501</v>
      </c>
      <c r="P23093" s="141" t="s">
        <v>14501</v>
      </c>
      <c r="Q23093" s="136">
        <v>-1.2999999999999999E-2</v>
      </c>
      <c r="R23093" s="136">
        <v>2E-3</v>
      </c>
      <c r="S23093" s="136">
        <v>1.4999999999999999E-2</v>
      </c>
    </row>
    <row r="23094" spans="1:19" ht="11.25" thickBot="1" x14ac:dyDescent="0.2">
      <c r="A23094" s="112"/>
    </row>
    <row r="23095" spans="1:19" ht="11.25" thickBot="1" x14ac:dyDescent="0.2">
      <c r="A23095" s="138" t="s">
        <v>364</v>
      </c>
      <c r="B23095" s="112"/>
      <c r="C23095" s="136">
        <v>0</v>
      </c>
      <c r="D23095" s="136">
        <v>0</v>
      </c>
      <c r="E23095" s="136">
        <v>0</v>
      </c>
      <c r="F23095" s="140" t="s">
        <v>3713</v>
      </c>
      <c r="G23095" s="141" t="s">
        <v>14501</v>
      </c>
      <c r="H23095" s="141" t="s">
        <v>14501</v>
      </c>
      <c r="I23095" s="136">
        <v>0</v>
      </c>
      <c r="J23095" s="136">
        <v>0</v>
      </c>
      <c r="K23095" s="140" t="s">
        <v>3713</v>
      </c>
      <c r="L23095" s="136">
        <v>0</v>
      </c>
      <c r="M23095" s="141" t="s">
        <v>14501</v>
      </c>
      <c r="N23095" s="136">
        <v>0</v>
      </c>
      <c r="O23095" s="141" t="s">
        <v>14501</v>
      </c>
      <c r="P23095" s="141" t="s">
        <v>14501</v>
      </c>
      <c r="Q23095" s="136">
        <v>0</v>
      </c>
      <c r="R23095" s="136">
        <v>0</v>
      </c>
      <c r="S23095" s="136">
        <v>0</v>
      </c>
    </row>
    <row r="23096" spans="1:19" ht="11.25" thickBot="1" x14ac:dyDescent="0.2">
      <c r="A23096" s="112"/>
    </row>
    <row r="23097" spans="1:19" ht="11.25" thickBot="1" x14ac:dyDescent="0.2">
      <c r="A23097" s="139" t="s">
        <v>366</v>
      </c>
      <c r="B23097" s="112"/>
      <c r="C23097" s="136">
        <v>0</v>
      </c>
      <c r="D23097" s="136">
        <v>0</v>
      </c>
      <c r="E23097" s="136">
        <v>0</v>
      </c>
      <c r="F23097" s="140" t="s">
        <v>3713</v>
      </c>
      <c r="G23097" s="141" t="s">
        <v>14501</v>
      </c>
      <c r="H23097" s="141" t="s">
        <v>14501</v>
      </c>
      <c r="I23097" s="136">
        <v>0</v>
      </c>
      <c r="J23097" s="136">
        <v>0</v>
      </c>
      <c r="K23097" s="140" t="s">
        <v>3713</v>
      </c>
      <c r="L23097" s="136">
        <v>0</v>
      </c>
      <c r="M23097" s="141" t="s">
        <v>14501</v>
      </c>
      <c r="N23097" s="136">
        <v>0</v>
      </c>
      <c r="O23097" s="141" t="s">
        <v>14501</v>
      </c>
      <c r="P23097" s="141" t="s">
        <v>14501</v>
      </c>
      <c r="Q23097" s="136">
        <v>0</v>
      </c>
      <c r="R23097" s="136">
        <v>0</v>
      </c>
      <c r="S23097" s="136">
        <v>0</v>
      </c>
    </row>
    <row r="23098" spans="1:19" ht="11.25" thickBot="1" x14ac:dyDescent="0.2">
      <c r="A23098" s="112"/>
    </row>
    <row r="23099" spans="1:19" ht="11.25" thickBot="1" x14ac:dyDescent="0.2">
      <c r="A23099" s="106" t="s">
        <v>357</v>
      </c>
      <c r="B23099" s="106" t="s">
        <v>358</v>
      </c>
      <c r="C23099" s="146" t="s">
        <v>35</v>
      </c>
      <c r="D23099" s="146" t="s">
        <v>36</v>
      </c>
      <c r="E23099" s="146" t="s">
        <v>14506</v>
      </c>
      <c r="F23099" s="146" t="s">
        <v>38</v>
      </c>
      <c r="G23099" s="146" t="s">
        <v>39</v>
      </c>
      <c r="H23099" s="146" t="s">
        <v>41</v>
      </c>
      <c r="I23099" s="146" t="s">
        <v>42</v>
      </c>
      <c r="J23099" s="146" t="s">
        <v>43</v>
      </c>
      <c r="K23099" s="146" t="s">
        <v>44</v>
      </c>
      <c r="L23099" s="146" t="s">
        <v>45</v>
      </c>
      <c r="M23099" s="146" t="s">
        <v>46</v>
      </c>
      <c r="N23099" s="146" t="s">
        <v>47</v>
      </c>
      <c r="O23099" s="146" t="s">
        <v>48</v>
      </c>
      <c r="P23099" s="146" t="s">
        <v>49</v>
      </c>
      <c r="Q23099" s="146" t="s">
        <v>50</v>
      </c>
      <c r="R23099" s="146" t="s">
        <v>51</v>
      </c>
      <c r="S23099" s="146" t="s">
        <v>52</v>
      </c>
    </row>
    <row r="23100" spans="1:19" ht="11.25" thickBot="1" x14ac:dyDescent="0.2">
      <c r="A23100" s="112"/>
      <c r="B23100" s="112"/>
      <c r="C23100" s="146" t="s">
        <v>111</v>
      </c>
      <c r="D23100" s="146" t="s">
        <v>111</v>
      </c>
      <c r="E23100" s="146" t="s">
        <v>111</v>
      </c>
      <c r="F23100" s="146" t="s">
        <v>111</v>
      </c>
      <c r="G23100" s="146" t="s">
        <v>111</v>
      </c>
      <c r="H23100" s="146" t="s">
        <v>111</v>
      </c>
      <c r="I23100" s="146" t="s">
        <v>111</v>
      </c>
      <c r="J23100" s="146" t="s">
        <v>111</v>
      </c>
      <c r="K23100" s="146" t="s">
        <v>111</v>
      </c>
      <c r="L23100" s="146" t="s">
        <v>111</v>
      </c>
      <c r="M23100" s="146" t="s">
        <v>111</v>
      </c>
      <c r="N23100" s="146" t="s">
        <v>111</v>
      </c>
      <c r="O23100" s="146" t="s">
        <v>111</v>
      </c>
      <c r="P23100" s="146" t="s">
        <v>111</v>
      </c>
      <c r="Q23100" s="146" t="s">
        <v>111</v>
      </c>
      <c r="R23100" s="146" t="s">
        <v>111</v>
      </c>
      <c r="S23100" s="146" t="s">
        <v>111</v>
      </c>
    </row>
    <row r="23101" spans="1:19" ht="11.25" thickBot="1" x14ac:dyDescent="0.2">
      <c r="A23101" s="107">
        <v>1</v>
      </c>
      <c r="B23101" s="132">
        <v>0.71130787037037047</v>
      </c>
      <c r="C23101" s="133">
        <v>0.43894</v>
      </c>
      <c r="D23101" s="108">
        <v>1.7000000000000001E-2</v>
      </c>
      <c r="E23101" s="108">
        <v>3.0000000000000001E-3</v>
      </c>
      <c r="F23101" s="141" t="s">
        <v>14500</v>
      </c>
      <c r="G23101" s="108">
        <v>5.0000000000000001E-3</v>
      </c>
      <c r="H23101" s="108">
        <v>0.17</v>
      </c>
      <c r="I23101" s="108">
        <v>1.4999999999999999E-2</v>
      </c>
      <c r="J23101" s="108">
        <v>1.7999999999999999E-2</v>
      </c>
      <c r="K23101" s="108">
        <v>4.0000000000000001E-3</v>
      </c>
      <c r="L23101" s="108">
        <v>1E-3</v>
      </c>
      <c r="M23101" s="141" t="s">
        <v>14500</v>
      </c>
      <c r="N23101" s="141" t="s">
        <v>14500</v>
      </c>
      <c r="O23101" s="141" t="s">
        <v>14500</v>
      </c>
      <c r="P23101" s="141" t="s">
        <v>14500</v>
      </c>
      <c r="Q23101" s="141" t="s">
        <v>14500</v>
      </c>
      <c r="R23101" s="108">
        <v>1E-3</v>
      </c>
      <c r="S23101" s="108">
        <v>3.0000000000000001E-3</v>
      </c>
    </row>
    <row r="23102" spans="1:19" ht="11.25" thickBot="1" x14ac:dyDescent="0.2">
      <c r="A23102" s="112"/>
    </row>
    <row r="23103" spans="1:19" ht="11.25" thickBot="1" x14ac:dyDescent="0.2">
      <c r="A23103" s="135" t="s">
        <v>362</v>
      </c>
      <c r="B23103" s="112"/>
      <c r="C23103" s="137">
        <v>0.43894</v>
      </c>
      <c r="D23103" s="136">
        <v>1.7000000000000001E-2</v>
      </c>
      <c r="E23103" s="136">
        <v>3.0000000000000001E-3</v>
      </c>
      <c r="F23103" s="141" t="s">
        <v>14501</v>
      </c>
      <c r="G23103" s="136">
        <v>5.0000000000000001E-3</v>
      </c>
      <c r="H23103" s="136">
        <v>0.17</v>
      </c>
      <c r="I23103" s="136">
        <v>1.4999999999999999E-2</v>
      </c>
      <c r="J23103" s="136">
        <v>1.7999999999999999E-2</v>
      </c>
      <c r="K23103" s="136">
        <v>4.0000000000000001E-3</v>
      </c>
      <c r="L23103" s="136">
        <v>1E-3</v>
      </c>
      <c r="M23103" s="141" t="s">
        <v>14501</v>
      </c>
      <c r="N23103" s="141" t="s">
        <v>14501</v>
      </c>
      <c r="O23103" s="141" t="s">
        <v>14501</v>
      </c>
      <c r="P23103" s="141" t="s">
        <v>14501</v>
      </c>
      <c r="Q23103" s="141" t="s">
        <v>14501</v>
      </c>
      <c r="R23103" s="136">
        <v>1E-3</v>
      </c>
      <c r="S23103" s="136">
        <v>3.0000000000000001E-3</v>
      </c>
    </row>
    <row r="23104" spans="1:19" ht="11.25" thickBot="1" x14ac:dyDescent="0.2">
      <c r="A23104" s="112"/>
    </row>
    <row r="23105" spans="1:19" ht="11.25" thickBot="1" x14ac:dyDescent="0.2">
      <c r="A23105" s="138" t="s">
        <v>364</v>
      </c>
      <c r="B23105" s="112"/>
      <c r="C23105" s="140" t="s">
        <v>3713</v>
      </c>
      <c r="D23105" s="136">
        <v>0</v>
      </c>
      <c r="E23105" s="136">
        <v>0</v>
      </c>
      <c r="F23105" s="141" t="s">
        <v>14501</v>
      </c>
      <c r="G23105" s="136">
        <v>0</v>
      </c>
      <c r="H23105" s="136">
        <v>0</v>
      </c>
      <c r="I23105" s="136">
        <v>0</v>
      </c>
      <c r="J23105" s="136">
        <v>0</v>
      </c>
      <c r="K23105" s="136">
        <v>0</v>
      </c>
      <c r="L23105" s="136">
        <v>0</v>
      </c>
      <c r="M23105" s="141" t="s">
        <v>14501</v>
      </c>
      <c r="N23105" s="141" t="s">
        <v>14501</v>
      </c>
      <c r="O23105" s="141" t="s">
        <v>14501</v>
      </c>
      <c r="P23105" s="141" t="s">
        <v>14501</v>
      </c>
      <c r="Q23105" s="141" t="s">
        <v>14501</v>
      </c>
      <c r="R23105" s="136">
        <v>0</v>
      </c>
      <c r="S23105" s="136">
        <v>0</v>
      </c>
    </row>
    <row r="23106" spans="1:19" ht="11.25" thickBot="1" x14ac:dyDescent="0.2">
      <c r="A23106" s="112"/>
    </row>
    <row r="23107" spans="1:19" ht="11.25" thickBot="1" x14ac:dyDescent="0.2">
      <c r="A23107" s="139" t="s">
        <v>366</v>
      </c>
      <c r="B23107" s="112"/>
      <c r="C23107" s="140" t="s">
        <v>3713</v>
      </c>
      <c r="D23107" s="136">
        <v>0</v>
      </c>
      <c r="E23107" s="136">
        <v>0</v>
      </c>
      <c r="F23107" s="141" t="s">
        <v>14501</v>
      </c>
      <c r="G23107" s="136">
        <v>0</v>
      </c>
      <c r="H23107" s="136">
        <v>0</v>
      </c>
      <c r="I23107" s="136">
        <v>0</v>
      </c>
      <c r="J23107" s="136">
        <v>0</v>
      </c>
      <c r="K23107" s="136">
        <v>0</v>
      </c>
      <c r="L23107" s="136">
        <v>0</v>
      </c>
      <c r="M23107" s="141" t="s">
        <v>14501</v>
      </c>
      <c r="N23107" s="141" t="s">
        <v>14501</v>
      </c>
      <c r="O23107" s="141" t="s">
        <v>14501</v>
      </c>
      <c r="P23107" s="141" t="s">
        <v>14501</v>
      </c>
      <c r="Q23107" s="141" t="s">
        <v>14501</v>
      </c>
      <c r="R23107" s="136">
        <v>0</v>
      </c>
      <c r="S23107" s="136">
        <v>0</v>
      </c>
    </row>
    <row r="23108" spans="1:19" ht="11.25" thickBot="1" x14ac:dyDescent="0.2">
      <c r="A23108" s="112"/>
    </row>
    <row r="23109" spans="1:19" ht="11.25" thickBot="1" x14ac:dyDescent="0.2">
      <c r="A23109" s="106" t="s">
        <v>357</v>
      </c>
      <c r="B23109" s="106" t="s">
        <v>358</v>
      </c>
      <c r="C23109" s="146" t="s">
        <v>53</v>
      </c>
      <c r="D23109" s="146" t="s">
        <v>54</v>
      </c>
      <c r="E23109" s="146" t="s">
        <v>55</v>
      </c>
      <c r="F23109" s="146" t="s">
        <v>56</v>
      </c>
      <c r="G23109" s="146" t="s">
        <v>14507</v>
      </c>
      <c r="H23109" s="146" t="s">
        <v>57</v>
      </c>
      <c r="I23109" s="146" t="s">
        <v>59</v>
      </c>
      <c r="J23109" s="146" t="s">
        <v>14508</v>
      </c>
      <c r="K23109" s="146" t="s">
        <v>60</v>
      </c>
      <c r="L23109" s="146" t="s">
        <v>61</v>
      </c>
      <c r="M23109" s="146" t="s">
        <v>62</v>
      </c>
      <c r="N23109" s="146" t="s">
        <v>14509</v>
      </c>
      <c r="O23109" s="146" t="s">
        <v>63</v>
      </c>
      <c r="P23109" s="146" t="s">
        <v>64</v>
      </c>
      <c r="Q23109" s="146" t="s">
        <v>66</v>
      </c>
      <c r="R23109" s="146" t="s">
        <v>14510</v>
      </c>
      <c r="S23109" s="146" t="s">
        <v>67</v>
      </c>
    </row>
    <row r="23110" spans="1:19" ht="11.25" thickBot="1" x14ac:dyDescent="0.2">
      <c r="A23110" s="112"/>
      <c r="B23110" s="112"/>
      <c r="C23110" s="146" t="s">
        <v>111</v>
      </c>
      <c r="D23110" s="146" t="s">
        <v>111</v>
      </c>
      <c r="E23110" s="146" t="s">
        <v>111</v>
      </c>
      <c r="F23110" s="146" t="s">
        <v>111</v>
      </c>
      <c r="G23110" s="146" t="s">
        <v>111</v>
      </c>
      <c r="H23110" s="146" t="s">
        <v>111</v>
      </c>
      <c r="I23110" s="146" t="s">
        <v>111</v>
      </c>
      <c r="J23110" s="146" t="s">
        <v>111</v>
      </c>
      <c r="K23110" s="146" t="s">
        <v>111</v>
      </c>
      <c r="L23110" s="146" t="s">
        <v>111</v>
      </c>
      <c r="M23110" s="146" t="s">
        <v>111</v>
      </c>
      <c r="N23110" s="146" t="s">
        <v>111</v>
      </c>
      <c r="O23110" s="146" t="s">
        <v>111</v>
      </c>
      <c r="P23110" s="146" t="s">
        <v>111</v>
      </c>
      <c r="Q23110" s="146" t="s">
        <v>111</v>
      </c>
      <c r="R23110" s="146" t="s">
        <v>111</v>
      </c>
      <c r="S23110" s="146" t="s">
        <v>111</v>
      </c>
    </row>
    <row r="23111" spans="1:19" ht="11.25" thickBot="1" x14ac:dyDescent="0.2">
      <c r="A23111" s="107">
        <v>1</v>
      </c>
      <c r="B23111" s="132">
        <v>0.71130787037037047</v>
      </c>
      <c r="C23111" s="141" t="s">
        <v>14500</v>
      </c>
      <c r="D23111" s="108">
        <v>4.0000000000000001E-3</v>
      </c>
      <c r="E23111" s="141" t="s">
        <v>14500</v>
      </c>
      <c r="F23111" s="108">
        <v>3.0000000000000001E-3</v>
      </c>
      <c r="G23111" s="141" t="s">
        <v>14500</v>
      </c>
      <c r="H23111" s="108">
        <v>3.5999999999999997E-2</v>
      </c>
      <c r="I23111" s="108">
        <v>8.8999999999999996E-2</v>
      </c>
      <c r="J23111" s="141" t="s">
        <v>14518</v>
      </c>
      <c r="K23111" s="141" t="s">
        <v>14500</v>
      </c>
      <c r="L23111" s="141" t="s">
        <v>14500</v>
      </c>
      <c r="M23111" s="108">
        <v>2.3E-2</v>
      </c>
      <c r="N23111" s="108">
        <v>1E-3</v>
      </c>
      <c r="O23111" s="108">
        <v>2E-3</v>
      </c>
      <c r="P23111" s="108">
        <v>0.89</v>
      </c>
      <c r="Q23111" s="133">
        <v>0.37759999999999999</v>
      </c>
      <c r="R23111" s="141" t="s">
        <v>14500</v>
      </c>
      <c r="S23111" s="108">
        <v>1.2E-2</v>
      </c>
    </row>
    <row r="23112" spans="1:19" ht="11.25" thickBot="1" x14ac:dyDescent="0.2">
      <c r="A23112" s="112"/>
    </row>
    <row r="23113" spans="1:19" ht="11.25" thickBot="1" x14ac:dyDescent="0.2">
      <c r="A23113" s="135" t="s">
        <v>362</v>
      </c>
      <c r="B23113" s="112"/>
      <c r="C23113" s="141" t="s">
        <v>14501</v>
      </c>
      <c r="D23113" s="136">
        <v>4.0000000000000001E-3</v>
      </c>
      <c r="E23113" s="141" t="s">
        <v>14501</v>
      </c>
      <c r="F23113" s="136">
        <v>3.0000000000000001E-3</v>
      </c>
      <c r="G23113" s="141" t="s">
        <v>14501</v>
      </c>
      <c r="H23113" s="136">
        <v>3.5999999999999997E-2</v>
      </c>
      <c r="I23113" s="136">
        <v>8.8999999999999996E-2</v>
      </c>
      <c r="J23113" s="141" t="s">
        <v>14520</v>
      </c>
      <c r="K23113" s="141" t="s">
        <v>14501</v>
      </c>
      <c r="L23113" s="141" t="s">
        <v>14501</v>
      </c>
      <c r="M23113" s="136">
        <v>2.3E-2</v>
      </c>
      <c r="N23113" s="136">
        <v>1E-3</v>
      </c>
      <c r="O23113" s="136">
        <v>2E-3</v>
      </c>
      <c r="P23113" s="136">
        <v>0.89</v>
      </c>
      <c r="Q23113" s="137">
        <v>0.37759999999999999</v>
      </c>
      <c r="R23113" s="141" t="s">
        <v>14501</v>
      </c>
      <c r="S23113" s="136">
        <v>1.2E-2</v>
      </c>
    </row>
    <row r="23114" spans="1:19" ht="11.25" thickBot="1" x14ac:dyDescent="0.2">
      <c r="A23114" s="112"/>
    </row>
    <row r="23115" spans="1:19" ht="11.25" thickBot="1" x14ac:dyDescent="0.2">
      <c r="A23115" s="138" t="s">
        <v>364</v>
      </c>
      <c r="B23115" s="112"/>
      <c r="C23115" s="141" t="s">
        <v>14501</v>
      </c>
      <c r="D23115" s="136">
        <v>0</v>
      </c>
      <c r="E23115" s="141" t="s">
        <v>14501</v>
      </c>
      <c r="F23115" s="136">
        <v>0</v>
      </c>
      <c r="G23115" s="141" t="s">
        <v>14501</v>
      </c>
      <c r="H23115" s="136">
        <v>0</v>
      </c>
      <c r="I23115" s="136">
        <v>0</v>
      </c>
      <c r="J23115" s="141" t="s">
        <v>14501</v>
      </c>
      <c r="K23115" s="141" t="s">
        <v>14501</v>
      </c>
      <c r="L23115" s="141" t="s">
        <v>14501</v>
      </c>
      <c r="M23115" s="136">
        <v>0</v>
      </c>
      <c r="N23115" s="136">
        <v>0</v>
      </c>
      <c r="O23115" s="136">
        <v>0</v>
      </c>
      <c r="P23115" s="136">
        <v>0</v>
      </c>
      <c r="Q23115" s="140" t="s">
        <v>3713</v>
      </c>
      <c r="R23115" s="141" t="s">
        <v>14501</v>
      </c>
      <c r="S23115" s="136">
        <v>0</v>
      </c>
    </row>
    <row r="23116" spans="1:19" ht="11.25" thickBot="1" x14ac:dyDescent="0.2">
      <c r="A23116" s="112"/>
    </row>
    <row r="23117" spans="1:19" ht="11.25" thickBot="1" x14ac:dyDescent="0.2">
      <c r="A23117" s="139" t="s">
        <v>366</v>
      </c>
      <c r="B23117" s="112"/>
      <c r="C23117" s="141" t="s">
        <v>14501</v>
      </c>
      <c r="D23117" s="136">
        <v>0</v>
      </c>
      <c r="E23117" s="141" t="s">
        <v>14501</v>
      </c>
      <c r="F23117" s="136">
        <v>0</v>
      </c>
      <c r="G23117" s="141" t="s">
        <v>14501</v>
      </c>
      <c r="H23117" s="136">
        <v>0</v>
      </c>
      <c r="I23117" s="136">
        <v>0</v>
      </c>
      <c r="J23117" s="141" t="s">
        <v>14501</v>
      </c>
      <c r="K23117" s="141" t="s">
        <v>14501</v>
      </c>
      <c r="L23117" s="141" t="s">
        <v>14501</v>
      </c>
      <c r="M23117" s="136">
        <v>0</v>
      </c>
      <c r="N23117" s="136">
        <v>0</v>
      </c>
      <c r="O23117" s="136">
        <v>0</v>
      </c>
      <c r="P23117" s="136">
        <v>0</v>
      </c>
      <c r="Q23117" s="140" t="s">
        <v>3713</v>
      </c>
      <c r="R23117" s="141" t="s">
        <v>14501</v>
      </c>
      <c r="S23117" s="136">
        <v>0</v>
      </c>
    </row>
    <row r="23118" spans="1:19" ht="11.25" thickBot="1" x14ac:dyDescent="0.2">
      <c r="A23118" s="112"/>
    </row>
    <row r="23119" spans="1:19" ht="11.25" thickBot="1" x14ac:dyDescent="0.2">
      <c r="A23119" s="106" t="s">
        <v>357</v>
      </c>
      <c r="B23119" s="106" t="s">
        <v>358</v>
      </c>
      <c r="C23119" s="146" t="s">
        <v>68</v>
      </c>
      <c r="D23119" s="146" t="s">
        <v>14511</v>
      </c>
    </row>
    <row r="23120" spans="1:19" ht="11.25" thickBot="1" x14ac:dyDescent="0.2">
      <c r="A23120" s="112"/>
      <c r="B23120" s="112"/>
      <c r="C23120" s="146" t="s">
        <v>111</v>
      </c>
      <c r="D23120" s="146" t="s">
        <v>111</v>
      </c>
    </row>
    <row r="23121" spans="1:19" ht="11.25" thickBot="1" x14ac:dyDescent="0.2">
      <c r="A23121" s="107">
        <v>1</v>
      </c>
      <c r="B23121" s="132">
        <v>0.71130787037037047</v>
      </c>
      <c r="C23121" s="108">
        <v>1E-3</v>
      </c>
      <c r="D23121" s="141" t="s">
        <v>14500</v>
      </c>
    </row>
    <row r="23122" spans="1:19" ht="11.25" thickBot="1" x14ac:dyDescent="0.2">
      <c r="A23122" s="112"/>
    </row>
    <row r="23123" spans="1:19" ht="11.25" thickBot="1" x14ac:dyDescent="0.2">
      <c r="A23123" s="135" t="s">
        <v>362</v>
      </c>
      <c r="B23123" s="112"/>
      <c r="C23123" s="136">
        <v>1E-3</v>
      </c>
      <c r="D23123" s="141" t="s">
        <v>14501</v>
      </c>
    </row>
    <row r="23124" spans="1:19" ht="11.25" thickBot="1" x14ac:dyDescent="0.2">
      <c r="A23124" s="112"/>
    </row>
    <row r="23125" spans="1:19" ht="11.25" thickBot="1" x14ac:dyDescent="0.2">
      <c r="A23125" s="138" t="s">
        <v>364</v>
      </c>
      <c r="B23125" s="112"/>
      <c r="C23125" s="136">
        <v>0</v>
      </c>
      <c r="D23125" s="141" t="s">
        <v>14501</v>
      </c>
    </row>
    <row r="23126" spans="1:19" ht="11.25" thickBot="1" x14ac:dyDescent="0.2">
      <c r="A23126" s="112"/>
    </row>
    <row r="23127" spans="1:19" ht="11.25" thickBot="1" x14ac:dyDescent="0.2">
      <c r="A23127" s="139" t="s">
        <v>366</v>
      </c>
      <c r="B23127" s="112"/>
      <c r="C23127" s="136">
        <v>0</v>
      </c>
      <c r="D23127" s="141" t="s">
        <v>14501</v>
      </c>
    </row>
    <row r="23128" spans="1:19" ht="10.5" x14ac:dyDescent="0.15">
      <c r="A23128" s="112"/>
    </row>
    <row r="23129" spans="1:19" x14ac:dyDescent="0.15">
      <c r="A23129" s="129"/>
      <c r="B23129" s="86" t="s">
        <v>3922</v>
      </c>
    </row>
    <row r="23130" spans="1:19" ht="9.75" thickBot="1" x14ac:dyDescent="0.2">
      <c r="A23130" s="81" t="s">
        <v>356</v>
      </c>
    </row>
    <row r="23131" spans="1:19" ht="11.25" thickBot="1" x14ac:dyDescent="0.2">
      <c r="A23131" s="106" t="s">
        <v>357</v>
      </c>
      <c r="B23131" s="106" t="s">
        <v>358</v>
      </c>
      <c r="C23131" s="146" t="s">
        <v>14494</v>
      </c>
      <c r="D23131" s="146" t="s">
        <v>14495</v>
      </c>
      <c r="E23131" s="146" t="s">
        <v>14496</v>
      </c>
      <c r="F23131" s="146" t="s">
        <v>0</v>
      </c>
      <c r="G23131" s="146" t="s">
        <v>1</v>
      </c>
      <c r="H23131" s="146" t="s">
        <v>2</v>
      </c>
      <c r="I23131" s="146" t="s">
        <v>14497</v>
      </c>
      <c r="J23131" s="146" t="s">
        <v>3</v>
      </c>
      <c r="K23131" s="146" t="s">
        <v>14498</v>
      </c>
      <c r="L23131" s="146" t="s">
        <v>7</v>
      </c>
      <c r="M23131" s="146" t="s">
        <v>14499</v>
      </c>
      <c r="N23131" s="146" t="s">
        <v>10</v>
      </c>
      <c r="O23131" s="146" t="s">
        <v>11</v>
      </c>
      <c r="P23131" s="146" t="s">
        <v>12</v>
      </c>
      <c r="Q23131" s="146" t="s">
        <v>13</v>
      </c>
      <c r="R23131" s="146" t="s">
        <v>14</v>
      </c>
      <c r="S23131" s="146" t="s">
        <v>15</v>
      </c>
    </row>
    <row r="23132" spans="1:19" ht="11.25" thickBot="1" x14ac:dyDescent="0.2">
      <c r="A23132" s="112"/>
      <c r="B23132" s="112"/>
      <c r="C23132" s="146" t="s">
        <v>111</v>
      </c>
      <c r="D23132" s="146" t="s">
        <v>111</v>
      </c>
      <c r="E23132" s="146" t="s">
        <v>111</v>
      </c>
      <c r="F23132" s="146" t="s">
        <v>111</v>
      </c>
      <c r="G23132" s="146" t="s">
        <v>111</v>
      </c>
      <c r="H23132" s="146" t="s">
        <v>111</v>
      </c>
      <c r="I23132" s="146" t="s">
        <v>111</v>
      </c>
      <c r="J23132" s="146" t="s">
        <v>111</v>
      </c>
      <c r="K23132" s="146" t="s">
        <v>111</v>
      </c>
      <c r="L23132" s="146" t="s">
        <v>111</v>
      </c>
      <c r="M23132" s="146" t="s">
        <v>111</v>
      </c>
      <c r="N23132" s="146" t="s">
        <v>111</v>
      </c>
      <c r="O23132" s="146" t="s">
        <v>111</v>
      </c>
      <c r="P23132" s="146" t="s">
        <v>111</v>
      </c>
      <c r="Q23132" s="146" t="s">
        <v>111</v>
      </c>
      <c r="R23132" s="146" t="s">
        <v>111</v>
      </c>
      <c r="S23132" s="146" t="s">
        <v>111</v>
      </c>
    </row>
    <row r="23133" spans="1:19" ht="11.25" thickBot="1" x14ac:dyDescent="0.2">
      <c r="A23133" s="107">
        <v>1</v>
      </c>
      <c r="B23133" s="132">
        <v>0.71646990740740746</v>
      </c>
      <c r="C23133" s="108">
        <v>0</v>
      </c>
      <c r="D23133" s="141" t="s">
        <v>14500</v>
      </c>
      <c r="E23133" s="108">
        <v>6.0000000000000001E-3</v>
      </c>
      <c r="F23133" s="108">
        <v>8.2000000000000003E-2</v>
      </c>
      <c r="G23133" s="108">
        <v>0.501</v>
      </c>
      <c r="H23133" s="108">
        <v>2E-3</v>
      </c>
      <c r="I23133" s="108">
        <v>-4.3999999999999997E-2</v>
      </c>
      <c r="J23133" s="108">
        <v>9.4E-2</v>
      </c>
      <c r="K23133" s="108">
        <v>-0.377</v>
      </c>
      <c r="L23133" s="133">
        <v>0.61746000000000001</v>
      </c>
      <c r="M23133" s="108">
        <v>1.0999999999999999E-2</v>
      </c>
      <c r="N23133" s="108">
        <v>-1E-3</v>
      </c>
      <c r="O23133" s="108">
        <v>1E-3</v>
      </c>
      <c r="P23133" s="108">
        <v>5.8999999999999997E-2</v>
      </c>
      <c r="Q23133" s="108">
        <v>0.71899999999999997</v>
      </c>
      <c r="R23133" s="108">
        <v>2E-3</v>
      </c>
      <c r="S23133" s="108">
        <v>3.7999999999999999E-2</v>
      </c>
    </row>
    <row r="23134" spans="1:19" ht="11.25" thickBot="1" x14ac:dyDescent="0.2">
      <c r="A23134" s="112"/>
    </row>
    <row r="23135" spans="1:19" ht="11.25" thickBot="1" x14ac:dyDescent="0.2">
      <c r="A23135" s="135" t="s">
        <v>362</v>
      </c>
      <c r="B23135" s="112"/>
      <c r="C23135" s="136">
        <v>0</v>
      </c>
      <c r="D23135" s="141" t="s">
        <v>14501</v>
      </c>
      <c r="E23135" s="136">
        <v>6.0000000000000001E-3</v>
      </c>
      <c r="F23135" s="136">
        <v>8.2000000000000003E-2</v>
      </c>
      <c r="G23135" s="136">
        <v>0.501</v>
      </c>
      <c r="H23135" s="136">
        <v>2E-3</v>
      </c>
      <c r="I23135" s="136">
        <v>-4.3999999999999997E-2</v>
      </c>
      <c r="J23135" s="136">
        <v>9.4E-2</v>
      </c>
      <c r="K23135" s="136">
        <v>-0.377</v>
      </c>
      <c r="L23135" s="137">
        <v>0.61746000000000001</v>
      </c>
      <c r="M23135" s="136">
        <v>1.0999999999999999E-2</v>
      </c>
      <c r="N23135" s="136">
        <v>-1E-3</v>
      </c>
      <c r="O23135" s="136">
        <v>1E-3</v>
      </c>
      <c r="P23135" s="136">
        <v>5.8999999999999997E-2</v>
      </c>
      <c r="Q23135" s="136">
        <v>0.71899999999999997</v>
      </c>
      <c r="R23135" s="136">
        <v>2E-3</v>
      </c>
      <c r="S23135" s="136">
        <v>3.7999999999999999E-2</v>
      </c>
    </row>
    <row r="23136" spans="1:19" ht="11.25" thickBot="1" x14ac:dyDescent="0.2">
      <c r="A23136" s="112"/>
    </row>
    <row r="23137" spans="1:19" ht="11.25" thickBot="1" x14ac:dyDescent="0.2">
      <c r="A23137" s="138" t="s">
        <v>364</v>
      </c>
      <c r="B23137" s="112"/>
      <c r="C23137" s="136">
        <v>0</v>
      </c>
      <c r="D23137" s="141" t="s">
        <v>14501</v>
      </c>
      <c r="E23137" s="136">
        <v>0</v>
      </c>
      <c r="F23137" s="136">
        <v>0</v>
      </c>
      <c r="G23137" s="136">
        <v>0</v>
      </c>
      <c r="H23137" s="136">
        <v>0</v>
      </c>
      <c r="I23137" s="136">
        <v>0</v>
      </c>
      <c r="J23137" s="136">
        <v>0</v>
      </c>
      <c r="K23137" s="136">
        <v>0</v>
      </c>
      <c r="L23137" s="140" t="s">
        <v>3713</v>
      </c>
      <c r="M23137" s="136">
        <v>0</v>
      </c>
      <c r="N23137" s="136">
        <v>0</v>
      </c>
      <c r="O23137" s="136">
        <v>0</v>
      </c>
      <c r="P23137" s="136">
        <v>0</v>
      </c>
      <c r="Q23137" s="136">
        <v>0</v>
      </c>
      <c r="R23137" s="136">
        <v>0</v>
      </c>
      <c r="S23137" s="136">
        <v>0</v>
      </c>
    </row>
    <row r="23138" spans="1:19" ht="11.25" thickBot="1" x14ac:dyDescent="0.2">
      <c r="A23138" s="112"/>
    </row>
    <row r="23139" spans="1:19" ht="11.25" thickBot="1" x14ac:dyDescent="0.2">
      <c r="A23139" s="139" t="s">
        <v>366</v>
      </c>
      <c r="B23139" s="112"/>
      <c r="C23139" s="136">
        <v>0</v>
      </c>
      <c r="D23139" s="141" t="s">
        <v>14501</v>
      </c>
      <c r="E23139" s="136">
        <v>0</v>
      </c>
      <c r="F23139" s="136">
        <v>0</v>
      </c>
      <c r="G23139" s="136">
        <v>0</v>
      </c>
      <c r="H23139" s="136">
        <v>0</v>
      </c>
      <c r="I23139" s="136">
        <v>0</v>
      </c>
      <c r="J23139" s="136">
        <v>0</v>
      </c>
      <c r="K23139" s="136">
        <v>0</v>
      </c>
      <c r="L23139" s="140" t="s">
        <v>3713</v>
      </c>
      <c r="M23139" s="136">
        <v>0</v>
      </c>
      <c r="N23139" s="136">
        <v>0</v>
      </c>
      <c r="O23139" s="136">
        <v>0</v>
      </c>
      <c r="P23139" s="136">
        <v>0</v>
      </c>
      <c r="Q23139" s="136">
        <v>0</v>
      </c>
      <c r="R23139" s="136">
        <v>0</v>
      </c>
      <c r="S23139" s="136">
        <v>0</v>
      </c>
    </row>
    <row r="23140" spans="1:19" ht="11.25" thickBot="1" x14ac:dyDescent="0.2">
      <c r="A23140" s="112"/>
    </row>
    <row r="23141" spans="1:19" ht="11.25" thickBot="1" x14ac:dyDescent="0.2">
      <c r="A23141" s="106" t="s">
        <v>357</v>
      </c>
      <c r="B23141" s="106" t="s">
        <v>358</v>
      </c>
      <c r="C23141" s="146" t="s">
        <v>16</v>
      </c>
      <c r="D23141" s="146" t="s">
        <v>14502</v>
      </c>
      <c r="E23141" s="146" t="s">
        <v>14503</v>
      </c>
      <c r="F23141" s="146" t="s">
        <v>20</v>
      </c>
      <c r="G23141" s="146" t="s">
        <v>21</v>
      </c>
      <c r="H23141" s="146" t="s">
        <v>22</v>
      </c>
      <c r="I23141" s="146" t="s">
        <v>23</v>
      </c>
      <c r="J23141" s="146" t="s">
        <v>24</v>
      </c>
      <c r="K23141" s="146" t="s">
        <v>26</v>
      </c>
      <c r="L23141" s="146" t="s">
        <v>14504</v>
      </c>
      <c r="M23141" s="146" t="s">
        <v>27</v>
      </c>
      <c r="N23141" s="146" t="s">
        <v>28</v>
      </c>
      <c r="O23141" s="146" t="s">
        <v>29</v>
      </c>
      <c r="P23141" s="146" t="s">
        <v>30</v>
      </c>
      <c r="Q23141" s="146" t="s">
        <v>14505</v>
      </c>
      <c r="R23141" s="146" t="s">
        <v>32</v>
      </c>
      <c r="S23141" s="146" t="s">
        <v>33</v>
      </c>
    </row>
    <row r="23142" spans="1:19" ht="11.25" thickBot="1" x14ac:dyDescent="0.2">
      <c r="A23142" s="112"/>
      <c r="B23142" s="112"/>
      <c r="C23142" s="146" t="s">
        <v>111</v>
      </c>
      <c r="D23142" s="146" t="s">
        <v>111</v>
      </c>
      <c r="E23142" s="146" t="s">
        <v>111</v>
      </c>
      <c r="F23142" s="146" t="s">
        <v>111</v>
      </c>
      <c r="G23142" s="146" t="s">
        <v>111</v>
      </c>
      <c r="H23142" s="146" t="s">
        <v>111</v>
      </c>
      <c r="I23142" s="146" t="s">
        <v>111</v>
      </c>
      <c r="J23142" s="146" t="s">
        <v>111</v>
      </c>
      <c r="K23142" s="146" t="s">
        <v>111</v>
      </c>
      <c r="L23142" s="146" t="s">
        <v>111</v>
      </c>
      <c r="M23142" s="146" t="s">
        <v>111</v>
      </c>
      <c r="N23142" s="146" t="s">
        <v>111</v>
      </c>
      <c r="O23142" s="146" t="s">
        <v>111</v>
      </c>
      <c r="P23142" s="146" t="s">
        <v>111</v>
      </c>
      <c r="Q23142" s="146" t="s">
        <v>111</v>
      </c>
      <c r="R23142" s="146" t="s">
        <v>111</v>
      </c>
      <c r="S23142" s="146" t="s">
        <v>111</v>
      </c>
    </row>
    <row r="23143" spans="1:19" ht="11.25" thickBot="1" x14ac:dyDescent="0.2">
      <c r="A23143" s="107">
        <v>1</v>
      </c>
      <c r="B23143" s="132">
        <v>0.71646990740740746</v>
      </c>
      <c r="C23143" s="108">
        <v>0.13200000000000001</v>
      </c>
      <c r="D23143" s="108">
        <v>0.11899999999999999</v>
      </c>
      <c r="E23143" s="141" t="s">
        <v>14500</v>
      </c>
      <c r="F23143" s="133">
        <v>0.50836999999999999</v>
      </c>
      <c r="G23143" s="108">
        <v>4.2999999999999997E-2</v>
      </c>
      <c r="H23143" s="108">
        <v>0.14000000000000001</v>
      </c>
      <c r="I23143" s="108">
        <v>3.6999999999999998E-2</v>
      </c>
      <c r="J23143" s="108">
        <v>0.94</v>
      </c>
      <c r="K23143" s="133">
        <v>0.54769000000000001</v>
      </c>
      <c r="L23143" s="108">
        <v>2E-3</v>
      </c>
      <c r="M23143" s="108">
        <v>1E-3</v>
      </c>
      <c r="N23143" s="108">
        <v>1.4E-2</v>
      </c>
      <c r="O23143" s="141" t="s">
        <v>14500</v>
      </c>
      <c r="P23143" s="141" t="s">
        <v>14500</v>
      </c>
      <c r="Q23143" s="108">
        <v>-2.1000000000000001E-2</v>
      </c>
      <c r="R23143" s="108">
        <v>0</v>
      </c>
      <c r="S23143" s="108">
        <v>1.0999999999999999E-2</v>
      </c>
    </row>
    <row r="23144" spans="1:19" ht="11.25" thickBot="1" x14ac:dyDescent="0.2">
      <c r="A23144" s="112"/>
    </row>
    <row r="23145" spans="1:19" ht="11.25" thickBot="1" x14ac:dyDescent="0.2">
      <c r="A23145" s="135" t="s">
        <v>362</v>
      </c>
      <c r="B23145" s="112"/>
      <c r="C23145" s="136">
        <v>0.13200000000000001</v>
      </c>
      <c r="D23145" s="136">
        <v>0.11899999999999999</v>
      </c>
      <c r="E23145" s="141" t="s">
        <v>14501</v>
      </c>
      <c r="F23145" s="137">
        <v>0.50836999999999999</v>
      </c>
      <c r="G23145" s="136">
        <v>4.2999999999999997E-2</v>
      </c>
      <c r="H23145" s="136">
        <v>0.14000000000000001</v>
      </c>
      <c r="I23145" s="136">
        <v>3.6999999999999998E-2</v>
      </c>
      <c r="J23145" s="136">
        <v>0.94</v>
      </c>
      <c r="K23145" s="137">
        <v>0.54769000000000001</v>
      </c>
      <c r="L23145" s="136">
        <v>2E-3</v>
      </c>
      <c r="M23145" s="136">
        <v>1E-3</v>
      </c>
      <c r="N23145" s="136">
        <v>1.4E-2</v>
      </c>
      <c r="O23145" s="141" t="s">
        <v>14501</v>
      </c>
      <c r="P23145" s="141" t="s">
        <v>14501</v>
      </c>
      <c r="Q23145" s="136">
        <v>-2.1000000000000001E-2</v>
      </c>
      <c r="R23145" s="136">
        <v>0</v>
      </c>
      <c r="S23145" s="136">
        <v>1.0999999999999999E-2</v>
      </c>
    </row>
    <row r="23146" spans="1:19" ht="11.25" thickBot="1" x14ac:dyDescent="0.2">
      <c r="A23146" s="112"/>
    </row>
    <row r="23147" spans="1:19" ht="11.25" thickBot="1" x14ac:dyDescent="0.2">
      <c r="A23147" s="138" t="s">
        <v>364</v>
      </c>
      <c r="B23147" s="112"/>
      <c r="C23147" s="136">
        <v>0</v>
      </c>
      <c r="D23147" s="136">
        <v>0</v>
      </c>
      <c r="E23147" s="141" t="s">
        <v>14501</v>
      </c>
      <c r="F23147" s="140" t="s">
        <v>3713</v>
      </c>
      <c r="G23147" s="136">
        <v>0</v>
      </c>
      <c r="H23147" s="136">
        <v>0</v>
      </c>
      <c r="I23147" s="136">
        <v>0</v>
      </c>
      <c r="J23147" s="136">
        <v>0</v>
      </c>
      <c r="K23147" s="140" t="s">
        <v>3713</v>
      </c>
      <c r="L23147" s="136">
        <v>0</v>
      </c>
      <c r="M23147" s="136">
        <v>0</v>
      </c>
      <c r="N23147" s="136">
        <v>0</v>
      </c>
      <c r="O23147" s="141" t="s">
        <v>14501</v>
      </c>
      <c r="P23147" s="141" t="s">
        <v>14501</v>
      </c>
      <c r="Q23147" s="136">
        <v>0</v>
      </c>
      <c r="R23147" s="136">
        <v>0</v>
      </c>
      <c r="S23147" s="136">
        <v>0</v>
      </c>
    </row>
    <row r="23148" spans="1:19" ht="11.25" thickBot="1" x14ac:dyDescent="0.2">
      <c r="A23148" s="112"/>
    </row>
    <row r="23149" spans="1:19" ht="11.25" thickBot="1" x14ac:dyDescent="0.2">
      <c r="A23149" s="139" t="s">
        <v>366</v>
      </c>
      <c r="B23149" s="112"/>
      <c r="C23149" s="136">
        <v>0</v>
      </c>
      <c r="D23149" s="136">
        <v>0</v>
      </c>
      <c r="E23149" s="141" t="s">
        <v>14501</v>
      </c>
      <c r="F23149" s="140" t="s">
        <v>3713</v>
      </c>
      <c r="G23149" s="136">
        <v>0</v>
      </c>
      <c r="H23149" s="136">
        <v>0</v>
      </c>
      <c r="I23149" s="136">
        <v>0</v>
      </c>
      <c r="J23149" s="136">
        <v>0</v>
      </c>
      <c r="K23149" s="140" t="s">
        <v>3713</v>
      </c>
      <c r="L23149" s="136">
        <v>0</v>
      </c>
      <c r="M23149" s="136">
        <v>0</v>
      </c>
      <c r="N23149" s="136">
        <v>0</v>
      </c>
      <c r="O23149" s="141" t="s">
        <v>14501</v>
      </c>
      <c r="P23149" s="141" t="s">
        <v>14501</v>
      </c>
      <c r="Q23149" s="136">
        <v>0</v>
      </c>
      <c r="R23149" s="136">
        <v>0</v>
      </c>
      <c r="S23149" s="136">
        <v>0</v>
      </c>
    </row>
    <row r="23150" spans="1:19" ht="11.25" thickBot="1" x14ac:dyDescent="0.2">
      <c r="A23150" s="112"/>
    </row>
    <row r="23151" spans="1:19" ht="11.25" thickBot="1" x14ac:dyDescent="0.2">
      <c r="A23151" s="106" t="s">
        <v>357</v>
      </c>
      <c r="B23151" s="106" t="s">
        <v>358</v>
      </c>
      <c r="C23151" s="146" t="s">
        <v>35</v>
      </c>
      <c r="D23151" s="146" t="s">
        <v>36</v>
      </c>
      <c r="E23151" s="146" t="s">
        <v>14506</v>
      </c>
      <c r="F23151" s="146" t="s">
        <v>38</v>
      </c>
      <c r="G23151" s="146" t="s">
        <v>39</v>
      </c>
      <c r="H23151" s="146" t="s">
        <v>41</v>
      </c>
      <c r="I23151" s="146" t="s">
        <v>42</v>
      </c>
      <c r="J23151" s="146" t="s">
        <v>43</v>
      </c>
      <c r="K23151" s="146" t="s">
        <v>44</v>
      </c>
      <c r="L23151" s="146" t="s">
        <v>45</v>
      </c>
      <c r="M23151" s="146" t="s">
        <v>46</v>
      </c>
      <c r="N23151" s="146" t="s">
        <v>47</v>
      </c>
      <c r="O23151" s="146" t="s">
        <v>48</v>
      </c>
      <c r="P23151" s="146" t="s">
        <v>49</v>
      </c>
      <c r="Q23151" s="146" t="s">
        <v>50</v>
      </c>
      <c r="R23151" s="146" t="s">
        <v>51</v>
      </c>
      <c r="S23151" s="146" t="s">
        <v>52</v>
      </c>
    </row>
    <row r="23152" spans="1:19" ht="11.25" thickBot="1" x14ac:dyDescent="0.2">
      <c r="A23152" s="112"/>
      <c r="B23152" s="112"/>
      <c r="C23152" s="146" t="s">
        <v>111</v>
      </c>
      <c r="D23152" s="146" t="s">
        <v>111</v>
      </c>
      <c r="E23152" s="146" t="s">
        <v>111</v>
      </c>
      <c r="F23152" s="146" t="s">
        <v>111</v>
      </c>
      <c r="G23152" s="146" t="s">
        <v>111</v>
      </c>
      <c r="H23152" s="146" t="s">
        <v>111</v>
      </c>
      <c r="I23152" s="146" t="s">
        <v>111</v>
      </c>
      <c r="J23152" s="146" t="s">
        <v>111</v>
      </c>
      <c r="K23152" s="146" t="s">
        <v>111</v>
      </c>
      <c r="L23152" s="146" t="s">
        <v>111</v>
      </c>
      <c r="M23152" s="146" t="s">
        <v>111</v>
      </c>
      <c r="N23152" s="146" t="s">
        <v>111</v>
      </c>
      <c r="O23152" s="146" t="s">
        <v>111</v>
      </c>
      <c r="P23152" s="146" t="s">
        <v>111</v>
      </c>
      <c r="Q23152" s="146" t="s">
        <v>111</v>
      </c>
      <c r="R23152" s="146" t="s">
        <v>111</v>
      </c>
      <c r="S23152" s="146" t="s">
        <v>111</v>
      </c>
    </row>
    <row r="23153" spans="1:19" ht="11.25" thickBot="1" x14ac:dyDescent="0.2">
      <c r="A23153" s="107">
        <v>1</v>
      </c>
      <c r="B23153" s="132">
        <v>0.71646990740740746</v>
      </c>
      <c r="C23153" s="133">
        <v>0.44525999999999999</v>
      </c>
      <c r="D23153" s="108">
        <v>1.4999999999999999E-2</v>
      </c>
      <c r="E23153" s="108">
        <v>8.0000000000000002E-3</v>
      </c>
      <c r="F23153" s="141" t="s">
        <v>14500</v>
      </c>
      <c r="G23153" s="108">
        <v>4.0000000000000001E-3</v>
      </c>
      <c r="H23153" s="108">
        <v>1.2050000000000001</v>
      </c>
      <c r="I23153" s="108">
        <v>6.0000000000000001E-3</v>
      </c>
      <c r="J23153" s="108">
        <v>1.7999999999999999E-2</v>
      </c>
      <c r="K23153" s="108">
        <v>1E-3</v>
      </c>
      <c r="L23153" s="108">
        <v>5.0000000000000001E-3</v>
      </c>
      <c r="M23153" s="108">
        <v>6.0000000000000001E-3</v>
      </c>
      <c r="N23153" s="108">
        <v>2E-3</v>
      </c>
      <c r="O23153" s="141" t="s">
        <v>14500</v>
      </c>
      <c r="P23153" s="108">
        <v>1E-3</v>
      </c>
      <c r="Q23153" s="108">
        <v>6.0000000000000001E-3</v>
      </c>
      <c r="R23153" s="108">
        <v>1E-3</v>
      </c>
      <c r="S23153" s="108">
        <v>6.0000000000000001E-3</v>
      </c>
    </row>
    <row r="23154" spans="1:19" ht="11.25" thickBot="1" x14ac:dyDescent="0.2">
      <c r="A23154" s="112"/>
    </row>
    <row r="23155" spans="1:19" ht="11.25" thickBot="1" x14ac:dyDescent="0.2">
      <c r="A23155" s="135" t="s">
        <v>362</v>
      </c>
      <c r="B23155" s="112"/>
      <c r="C23155" s="137">
        <v>0.44525999999999999</v>
      </c>
      <c r="D23155" s="136">
        <v>1.4999999999999999E-2</v>
      </c>
      <c r="E23155" s="136">
        <v>8.0000000000000002E-3</v>
      </c>
      <c r="F23155" s="141" t="s">
        <v>14501</v>
      </c>
      <c r="G23155" s="136">
        <v>4.0000000000000001E-3</v>
      </c>
      <c r="H23155" s="136">
        <v>1.2050000000000001</v>
      </c>
      <c r="I23155" s="136">
        <v>6.0000000000000001E-3</v>
      </c>
      <c r="J23155" s="136">
        <v>1.7999999999999999E-2</v>
      </c>
      <c r="K23155" s="136">
        <v>1E-3</v>
      </c>
      <c r="L23155" s="136">
        <v>5.0000000000000001E-3</v>
      </c>
      <c r="M23155" s="136">
        <v>6.0000000000000001E-3</v>
      </c>
      <c r="N23155" s="136">
        <v>2E-3</v>
      </c>
      <c r="O23155" s="141" t="s">
        <v>14501</v>
      </c>
      <c r="P23155" s="136">
        <v>1E-3</v>
      </c>
      <c r="Q23155" s="136">
        <v>6.0000000000000001E-3</v>
      </c>
      <c r="R23155" s="136">
        <v>1E-3</v>
      </c>
      <c r="S23155" s="136">
        <v>6.0000000000000001E-3</v>
      </c>
    </row>
    <row r="23156" spans="1:19" ht="11.25" thickBot="1" x14ac:dyDescent="0.2">
      <c r="A23156" s="112"/>
    </row>
    <row r="23157" spans="1:19" ht="11.25" thickBot="1" x14ac:dyDescent="0.2">
      <c r="A23157" s="138" t="s">
        <v>364</v>
      </c>
      <c r="B23157" s="112"/>
      <c r="C23157" s="140" t="s">
        <v>3713</v>
      </c>
      <c r="D23157" s="136">
        <v>0</v>
      </c>
      <c r="E23157" s="136">
        <v>0</v>
      </c>
      <c r="F23157" s="141" t="s">
        <v>14501</v>
      </c>
      <c r="G23157" s="136">
        <v>0</v>
      </c>
      <c r="H23157" s="136">
        <v>0</v>
      </c>
      <c r="I23157" s="136">
        <v>0</v>
      </c>
      <c r="J23157" s="136">
        <v>0</v>
      </c>
      <c r="K23157" s="136">
        <v>0</v>
      </c>
      <c r="L23157" s="136">
        <v>0</v>
      </c>
      <c r="M23157" s="136">
        <v>0</v>
      </c>
      <c r="N23157" s="136">
        <v>0</v>
      </c>
      <c r="O23157" s="141" t="s">
        <v>14501</v>
      </c>
      <c r="P23157" s="136">
        <v>0</v>
      </c>
      <c r="Q23157" s="136">
        <v>0</v>
      </c>
      <c r="R23157" s="136">
        <v>0</v>
      </c>
      <c r="S23157" s="136">
        <v>0</v>
      </c>
    </row>
    <row r="23158" spans="1:19" ht="11.25" thickBot="1" x14ac:dyDescent="0.2">
      <c r="A23158" s="112"/>
    </row>
    <row r="23159" spans="1:19" ht="11.25" thickBot="1" x14ac:dyDescent="0.2">
      <c r="A23159" s="139" t="s">
        <v>366</v>
      </c>
      <c r="B23159" s="112"/>
      <c r="C23159" s="140" t="s">
        <v>3713</v>
      </c>
      <c r="D23159" s="136">
        <v>0</v>
      </c>
      <c r="E23159" s="136">
        <v>0</v>
      </c>
      <c r="F23159" s="141" t="s">
        <v>14501</v>
      </c>
      <c r="G23159" s="136">
        <v>0</v>
      </c>
      <c r="H23159" s="136">
        <v>0</v>
      </c>
      <c r="I23159" s="136">
        <v>0</v>
      </c>
      <c r="J23159" s="136">
        <v>0</v>
      </c>
      <c r="K23159" s="136">
        <v>0</v>
      </c>
      <c r="L23159" s="136">
        <v>0</v>
      </c>
      <c r="M23159" s="136">
        <v>0</v>
      </c>
      <c r="N23159" s="136">
        <v>0</v>
      </c>
      <c r="O23159" s="141" t="s">
        <v>14501</v>
      </c>
      <c r="P23159" s="136">
        <v>0</v>
      </c>
      <c r="Q23159" s="136">
        <v>0</v>
      </c>
      <c r="R23159" s="136">
        <v>0</v>
      </c>
      <c r="S23159" s="136">
        <v>0</v>
      </c>
    </row>
    <row r="23160" spans="1:19" ht="11.25" thickBot="1" x14ac:dyDescent="0.2">
      <c r="A23160" s="112"/>
    </row>
    <row r="23161" spans="1:19" ht="11.25" thickBot="1" x14ac:dyDescent="0.2">
      <c r="A23161" s="106" t="s">
        <v>357</v>
      </c>
      <c r="B23161" s="106" t="s">
        <v>358</v>
      </c>
      <c r="C23161" s="146" t="s">
        <v>53</v>
      </c>
      <c r="D23161" s="146" t="s">
        <v>54</v>
      </c>
      <c r="E23161" s="146" t="s">
        <v>55</v>
      </c>
      <c r="F23161" s="146" t="s">
        <v>56</v>
      </c>
      <c r="G23161" s="146" t="s">
        <v>14507</v>
      </c>
      <c r="H23161" s="146" t="s">
        <v>57</v>
      </c>
      <c r="I23161" s="146" t="s">
        <v>59</v>
      </c>
      <c r="J23161" s="146" t="s">
        <v>14508</v>
      </c>
      <c r="K23161" s="146" t="s">
        <v>60</v>
      </c>
      <c r="L23161" s="146" t="s">
        <v>61</v>
      </c>
      <c r="M23161" s="146" t="s">
        <v>62</v>
      </c>
      <c r="N23161" s="146" t="s">
        <v>14509</v>
      </c>
      <c r="O23161" s="146" t="s">
        <v>63</v>
      </c>
      <c r="P23161" s="146" t="s">
        <v>64</v>
      </c>
      <c r="Q23161" s="146" t="s">
        <v>66</v>
      </c>
      <c r="R23161" s="146" t="s">
        <v>14510</v>
      </c>
      <c r="S23161" s="146" t="s">
        <v>67</v>
      </c>
    </row>
    <row r="23162" spans="1:19" ht="11.25" thickBot="1" x14ac:dyDescent="0.2">
      <c r="A23162" s="112"/>
      <c r="B23162" s="112"/>
      <c r="C23162" s="146" t="s">
        <v>111</v>
      </c>
      <c r="D23162" s="146" t="s">
        <v>111</v>
      </c>
      <c r="E23162" s="146" t="s">
        <v>111</v>
      </c>
      <c r="F23162" s="146" t="s">
        <v>111</v>
      </c>
      <c r="G23162" s="146" t="s">
        <v>111</v>
      </c>
      <c r="H23162" s="146" t="s">
        <v>111</v>
      </c>
      <c r="I23162" s="146" t="s">
        <v>111</v>
      </c>
      <c r="J23162" s="146" t="s">
        <v>111</v>
      </c>
      <c r="K23162" s="146" t="s">
        <v>111</v>
      </c>
      <c r="L23162" s="146" t="s">
        <v>111</v>
      </c>
      <c r="M23162" s="146" t="s">
        <v>111</v>
      </c>
      <c r="N23162" s="146" t="s">
        <v>111</v>
      </c>
      <c r="O23162" s="146" t="s">
        <v>111</v>
      </c>
      <c r="P23162" s="146" t="s">
        <v>111</v>
      </c>
      <c r="Q23162" s="146" t="s">
        <v>111</v>
      </c>
      <c r="R23162" s="146" t="s">
        <v>111</v>
      </c>
      <c r="S23162" s="146" t="s">
        <v>111</v>
      </c>
    </row>
    <row r="23163" spans="1:19" ht="11.25" thickBot="1" x14ac:dyDescent="0.2">
      <c r="A23163" s="107">
        <v>1</v>
      </c>
      <c r="B23163" s="132">
        <v>0.71646990740740746</v>
      </c>
      <c r="C23163" s="108">
        <v>1E-3</v>
      </c>
      <c r="D23163" s="141" t="s">
        <v>14500</v>
      </c>
      <c r="E23163" s="141" t="s">
        <v>14500</v>
      </c>
      <c r="F23163" s="108">
        <v>6.0000000000000001E-3</v>
      </c>
      <c r="G23163" s="141" t="s">
        <v>14500</v>
      </c>
      <c r="H23163" s="108">
        <v>3.5999999999999997E-2</v>
      </c>
      <c r="I23163" s="108">
        <v>2.1999999999999999E-2</v>
      </c>
      <c r="J23163" s="141" t="s">
        <v>14518</v>
      </c>
      <c r="K23163" s="141" t="s">
        <v>14500</v>
      </c>
      <c r="L23163" s="141" t="s">
        <v>14500</v>
      </c>
      <c r="M23163" s="108">
        <v>6.0000000000000001E-3</v>
      </c>
      <c r="N23163" s="108">
        <v>1E-3</v>
      </c>
      <c r="O23163" s="141" t="s">
        <v>14500</v>
      </c>
      <c r="P23163" s="108">
        <v>0.26100000000000001</v>
      </c>
      <c r="Q23163" s="133">
        <v>0.38055</v>
      </c>
      <c r="R23163" s="141" t="s">
        <v>14500</v>
      </c>
      <c r="S23163" s="108">
        <v>4.0000000000000001E-3</v>
      </c>
    </row>
    <row r="23164" spans="1:19" ht="11.25" thickBot="1" x14ac:dyDescent="0.2">
      <c r="A23164" s="112"/>
    </row>
    <row r="23165" spans="1:19" ht="11.25" thickBot="1" x14ac:dyDescent="0.2">
      <c r="A23165" s="135" t="s">
        <v>362</v>
      </c>
      <c r="B23165" s="112"/>
      <c r="C23165" s="136">
        <v>1E-3</v>
      </c>
      <c r="D23165" s="141" t="s">
        <v>14501</v>
      </c>
      <c r="E23165" s="141" t="s">
        <v>14501</v>
      </c>
      <c r="F23165" s="136">
        <v>6.0000000000000001E-3</v>
      </c>
      <c r="G23165" s="141" t="s">
        <v>14501</v>
      </c>
      <c r="H23165" s="136">
        <v>3.5999999999999997E-2</v>
      </c>
      <c r="I23165" s="136">
        <v>2.1999999999999999E-2</v>
      </c>
      <c r="J23165" s="141" t="s">
        <v>14520</v>
      </c>
      <c r="K23165" s="141" t="s">
        <v>14501</v>
      </c>
      <c r="L23165" s="141" t="s">
        <v>14501</v>
      </c>
      <c r="M23165" s="136">
        <v>6.0000000000000001E-3</v>
      </c>
      <c r="N23165" s="136">
        <v>1E-3</v>
      </c>
      <c r="O23165" s="141" t="s">
        <v>14501</v>
      </c>
      <c r="P23165" s="136">
        <v>0.26100000000000001</v>
      </c>
      <c r="Q23165" s="137">
        <v>0.38055</v>
      </c>
      <c r="R23165" s="141" t="s">
        <v>14501</v>
      </c>
      <c r="S23165" s="136">
        <v>4.0000000000000001E-3</v>
      </c>
    </row>
    <row r="23166" spans="1:19" ht="11.25" thickBot="1" x14ac:dyDescent="0.2">
      <c r="A23166" s="112"/>
    </row>
    <row r="23167" spans="1:19" ht="11.25" thickBot="1" x14ac:dyDescent="0.2">
      <c r="A23167" s="138" t="s">
        <v>364</v>
      </c>
      <c r="B23167" s="112"/>
      <c r="C23167" s="136">
        <v>0</v>
      </c>
      <c r="D23167" s="141" t="s">
        <v>14501</v>
      </c>
      <c r="E23167" s="141" t="s">
        <v>14501</v>
      </c>
      <c r="F23167" s="136">
        <v>0</v>
      </c>
      <c r="G23167" s="141" t="s">
        <v>14501</v>
      </c>
      <c r="H23167" s="136">
        <v>0</v>
      </c>
      <c r="I23167" s="136">
        <v>0</v>
      </c>
      <c r="J23167" s="141" t="s">
        <v>14501</v>
      </c>
      <c r="K23167" s="141" t="s">
        <v>14501</v>
      </c>
      <c r="L23167" s="141" t="s">
        <v>14501</v>
      </c>
      <c r="M23167" s="136">
        <v>0</v>
      </c>
      <c r="N23167" s="136">
        <v>0</v>
      </c>
      <c r="O23167" s="141" t="s">
        <v>14501</v>
      </c>
      <c r="P23167" s="136">
        <v>0</v>
      </c>
      <c r="Q23167" s="140" t="s">
        <v>3713</v>
      </c>
      <c r="R23167" s="141" t="s">
        <v>14501</v>
      </c>
      <c r="S23167" s="136">
        <v>0</v>
      </c>
    </row>
    <row r="23168" spans="1:19" ht="11.25" thickBot="1" x14ac:dyDescent="0.2">
      <c r="A23168" s="112"/>
    </row>
    <row r="23169" spans="1:19" ht="11.25" thickBot="1" x14ac:dyDescent="0.2">
      <c r="A23169" s="139" t="s">
        <v>366</v>
      </c>
      <c r="B23169" s="112"/>
      <c r="C23169" s="136">
        <v>0</v>
      </c>
      <c r="D23169" s="141" t="s">
        <v>14501</v>
      </c>
      <c r="E23169" s="141" t="s">
        <v>14501</v>
      </c>
      <c r="F23169" s="136">
        <v>0</v>
      </c>
      <c r="G23169" s="141" t="s">
        <v>14501</v>
      </c>
      <c r="H23169" s="136">
        <v>0</v>
      </c>
      <c r="I23169" s="136">
        <v>0</v>
      </c>
      <c r="J23169" s="141" t="s">
        <v>14501</v>
      </c>
      <c r="K23169" s="141" t="s">
        <v>14501</v>
      </c>
      <c r="L23169" s="141" t="s">
        <v>14501</v>
      </c>
      <c r="M23169" s="136">
        <v>0</v>
      </c>
      <c r="N23169" s="136">
        <v>0</v>
      </c>
      <c r="O23169" s="141" t="s">
        <v>14501</v>
      </c>
      <c r="P23169" s="136">
        <v>0</v>
      </c>
      <c r="Q23169" s="140" t="s">
        <v>3713</v>
      </c>
      <c r="R23169" s="141" t="s">
        <v>14501</v>
      </c>
      <c r="S23169" s="136">
        <v>0</v>
      </c>
    </row>
    <row r="23170" spans="1:19" ht="11.25" thickBot="1" x14ac:dyDescent="0.2">
      <c r="A23170" s="112"/>
    </row>
    <row r="23171" spans="1:19" ht="11.25" thickBot="1" x14ac:dyDescent="0.2">
      <c r="A23171" s="106" t="s">
        <v>357</v>
      </c>
      <c r="B23171" s="106" t="s">
        <v>358</v>
      </c>
      <c r="C23171" s="146" t="s">
        <v>68</v>
      </c>
      <c r="D23171" s="146" t="s">
        <v>14511</v>
      </c>
    </row>
    <row r="23172" spans="1:19" ht="11.25" thickBot="1" x14ac:dyDescent="0.2">
      <c r="A23172" s="112"/>
      <c r="B23172" s="112"/>
      <c r="C23172" s="146" t="s">
        <v>111</v>
      </c>
      <c r="D23172" s="146" t="s">
        <v>111</v>
      </c>
    </row>
    <row r="23173" spans="1:19" ht="11.25" thickBot="1" x14ac:dyDescent="0.2">
      <c r="A23173" s="107">
        <v>1</v>
      </c>
      <c r="B23173" s="132">
        <v>0.71646990740740746</v>
      </c>
      <c r="C23173" s="108">
        <v>2E-3</v>
      </c>
      <c r="D23173" s="141" t="s">
        <v>14500</v>
      </c>
    </row>
    <row r="23174" spans="1:19" ht="11.25" thickBot="1" x14ac:dyDescent="0.2">
      <c r="A23174" s="112"/>
    </row>
    <row r="23175" spans="1:19" ht="11.25" thickBot="1" x14ac:dyDescent="0.2">
      <c r="A23175" s="135" t="s">
        <v>362</v>
      </c>
      <c r="B23175" s="112"/>
      <c r="C23175" s="136">
        <v>2E-3</v>
      </c>
      <c r="D23175" s="141" t="s">
        <v>14501</v>
      </c>
    </row>
    <row r="23176" spans="1:19" ht="11.25" thickBot="1" x14ac:dyDescent="0.2">
      <c r="A23176" s="112"/>
    </row>
    <row r="23177" spans="1:19" ht="11.25" thickBot="1" x14ac:dyDescent="0.2">
      <c r="A23177" s="138" t="s">
        <v>364</v>
      </c>
      <c r="B23177" s="112"/>
      <c r="C23177" s="136">
        <v>0</v>
      </c>
      <c r="D23177" s="141" t="s">
        <v>14501</v>
      </c>
    </row>
    <row r="23178" spans="1:19" ht="11.25" thickBot="1" x14ac:dyDescent="0.2">
      <c r="A23178" s="112"/>
    </row>
    <row r="23179" spans="1:19" ht="11.25" thickBot="1" x14ac:dyDescent="0.2">
      <c r="A23179" s="139" t="s">
        <v>366</v>
      </c>
      <c r="B23179" s="112"/>
      <c r="C23179" s="136">
        <v>0</v>
      </c>
      <c r="D23179" s="141" t="s">
        <v>14501</v>
      </c>
    </row>
    <row r="23180" spans="1:19" ht="10.5" x14ac:dyDescent="0.15">
      <c r="A23180" s="112"/>
    </row>
    <row r="23181" spans="1:19" x14ac:dyDescent="0.15">
      <c r="A23181" s="129"/>
      <c r="B23181" s="86" t="s">
        <v>3977</v>
      </c>
    </row>
    <row r="23182" spans="1:19" ht="9.75" thickBot="1" x14ac:dyDescent="0.2">
      <c r="A23182" s="81" t="s">
        <v>356</v>
      </c>
    </row>
    <row r="23183" spans="1:19" ht="11.25" thickBot="1" x14ac:dyDescent="0.2">
      <c r="A23183" s="106" t="s">
        <v>357</v>
      </c>
      <c r="B23183" s="106" t="s">
        <v>358</v>
      </c>
      <c r="C23183" s="146" t="s">
        <v>14494</v>
      </c>
      <c r="D23183" s="146" t="s">
        <v>14495</v>
      </c>
      <c r="E23183" s="146" t="s">
        <v>14496</v>
      </c>
      <c r="F23183" s="146" t="s">
        <v>0</v>
      </c>
      <c r="G23183" s="146" t="s">
        <v>1</v>
      </c>
      <c r="H23183" s="146" t="s">
        <v>2</v>
      </c>
      <c r="I23183" s="146" t="s">
        <v>14497</v>
      </c>
      <c r="J23183" s="146" t="s">
        <v>3</v>
      </c>
      <c r="K23183" s="146" t="s">
        <v>14498</v>
      </c>
      <c r="L23183" s="146" t="s">
        <v>7</v>
      </c>
      <c r="M23183" s="146" t="s">
        <v>14499</v>
      </c>
      <c r="N23183" s="146" t="s">
        <v>10</v>
      </c>
      <c r="O23183" s="146" t="s">
        <v>11</v>
      </c>
      <c r="P23183" s="146" t="s">
        <v>12</v>
      </c>
      <c r="Q23183" s="146" t="s">
        <v>13</v>
      </c>
      <c r="R23183" s="146" t="s">
        <v>14</v>
      </c>
      <c r="S23183" s="146" t="s">
        <v>15</v>
      </c>
    </row>
    <row r="23184" spans="1:19" ht="11.25" thickBot="1" x14ac:dyDescent="0.2">
      <c r="A23184" s="112"/>
      <c r="B23184" s="112"/>
      <c r="C23184" s="146" t="s">
        <v>111</v>
      </c>
      <c r="D23184" s="146" t="s">
        <v>111</v>
      </c>
      <c r="E23184" s="146" t="s">
        <v>111</v>
      </c>
      <c r="F23184" s="146" t="s">
        <v>111</v>
      </c>
      <c r="G23184" s="146" t="s">
        <v>111</v>
      </c>
      <c r="H23184" s="146" t="s">
        <v>111</v>
      </c>
      <c r="I23184" s="146" t="s">
        <v>111</v>
      </c>
      <c r="J23184" s="146" t="s">
        <v>111</v>
      </c>
      <c r="K23184" s="146" t="s">
        <v>111</v>
      </c>
      <c r="L23184" s="146" t="s">
        <v>111</v>
      </c>
      <c r="M23184" s="146" t="s">
        <v>111</v>
      </c>
      <c r="N23184" s="146" t="s">
        <v>111</v>
      </c>
      <c r="O23184" s="146" t="s">
        <v>111</v>
      </c>
      <c r="P23184" s="146" t="s">
        <v>111</v>
      </c>
      <c r="Q23184" s="146" t="s">
        <v>111</v>
      </c>
      <c r="R23184" s="146" t="s">
        <v>111</v>
      </c>
      <c r="S23184" s="146" t="s">
        <v>111</v>
      </c>
    </row>
    <row r="23185" spans="1:19" ht="11.25" thickBot="1" x14ac:dyDescent="0.2">
      <c r="A23185" s="107">
        <v>1</v>
      </c>
      <c r="B23185" s="132">
        <v>0.72162037037037041</v>
      </c>
      <c r="C23185" s="141" t="s">
        <v>14500</v>
      </c>
      <c r="D23185" s="141" t="s">
        <v>14500</v>
      </c>
      <c r="E23185" s="108">
        <v>3.0000000000000001E-3</v>
      </c>
      <c r="F23185" s="108">
        <v>3.1E-2</v>
      </c>
      <c r="G23185" s="108">
        <v>0.53100000000000003</v>
      </c>
      <c r="H23185" s="108">
        <v>5.0000000000000001E-3</v>
      </c>
      <c r="I23185" s="108">
        <v>-4.9000000000000002E-2</v>
      </c>
      <c r="J23185" s="108">
        <v>0.11600000000000001</v>
      </c>
      <c r="K23185" s="108">
        <v>0.71399999999999997</v>
      </c>
      <c r="L23185" s="133">
        <v>0.63522999999999996</v>
      </c>
      <c r="M23185" s="108">
        <v>5.0000000000000001E-3</v>
      </c>
      <c r="N23185" s="108">
        <v>-8.3000000000000004E-2</v>
      </c>
      <c r="O23185" s="108">
        <v>2E-3</v>
      </c>
      <c r="P23185" s="108">
        <v>0.13400000000000001</v>
      </c>
      <c r="Q23185" s="108">
        <v>1.113</v>
      </c>
      <c r="R23185" s="108">
        <v>2E-3</v>
      </c>
      <c r="S23185" s="108">
        <v>6.6000000000000003E-2</v>
      </c>
    </row>
    <row r="23186" spans="1:19" ht="11.25" thickBot="1" x14ac:dyDescent="0.2">
      <c r="A23186" s="112"/>
    </row>
    <row r="23187" spans="1:19" ht="11.25" thickBot="1" x14ac:dyDescent="0.2">
      <c r="A23187" s="135" t="s">
        <v>362</v>
      </c>
      <c r="B23187" s="112"/>
      <c r="C23187" s="141" t="s">
        <v>14501</v>
      </c>
      <c r="D23187" s="141" t="s">
        <v>14501</v>
      </c>
      <c r="E23187" s="136">
        <v>3.0000000000000001E-3</v>
      </c>
      <c r="F23187" s="136">
        <v>3.1E-2</v>
      </c>
      <c r="G23187" s="136">
        <v>0.53100000000000003</v>
      </c>
      <c r="H23187" s="136">
        <v>5.0000000000000001E-3</v>
      </c>
      <c r="I23187" s="136">
        <v>-4.9000000000000002E-2</v>
      </c>
      <c r="J23187" s="136">
        <v>0.11600000000000001</v>
      </c>
      <c r="K23187" s="136">
        <v>0.71399999999999997</v>
      </c>
      <c r="L23187" s="137">
        <v>0.63522999999999996</v>
      </c>
      <c r="M23187" s="136">
        <v>5.0000000000000001E-3</v>
      </c>
      <c r="N23187" s="136">
        <v>-8.3000000000000004E-2</v>
      </c>
      <c r="O23187" s="136">
        <v>2E-3</v>
      </c>
      <c r="P23187" s="136">
        <v>0.13400000000000001</v>
      </c>
      <c r="Q23187" s="136">
        <v>1.113</v>
      </c>
      <c r="R23187" s="136">
        <v>2E-3</v>
      </c>
      <c r="S23187" s="136">
        <v>6.6000000000000003E-2</v>
      </c>
    </row>
    <row r="23188" spans="1:19" ht="11.25" thickBot="1" x14ac:dyDescent="0.2">
      <c r="A23188" s="112"/>
    </row>
    <row r="23189" spans="1:19" ht="11.25" thickBot="1" x14ac:dyDescent="0.2">
      <c r="A23189" s="138" t="s">
        <v>364</v>
      </c>
      <c r="B23189" s="112"/>
      <c r="C23189" s="141" t="s">
        <v>14501</v>
      </c>
      <c r="D23189" s="141" t="s">
        <v>14501</v>
      </c>
      <c r="E23189" s="136">
        <v>0</v>
      </c>
      <c r="F23189" s="136">
        <v>0</v>
      </c>
      <c r="G23189" s="136">
        <v>0</v>
      </c>
      <c r="H23189" s="136">
        <v>0</v>
      </c>
      <c r="I23189" s="136">
        <v>0</v>
      </c>
      <c r="J23189" s="136">
        <v>0</v>
      </c>
      <c r="K23189" s="136">
        <v>0</v>
      </c>
      <c r="L23189" s="140" t="s">
        <v>3713</v>
      </c>
      <c r="M23189" s="136">
        <v>0</v>
      </c>
      <c r="N23189" s="136">
        <v>0</v>
      </c>
      <c r="O23189" s="136">
        <v>0</v>
      </c>
      <c r="P23189" s="136">
        <v>0</v>
      </c>
      <c r="Q23189" s="136">
        <v>0</v>
      </c>
      <c r="R23189" s="136">
        <v>0</v>
      </c>
      <c r="S23189" s="136">
        <v>0</v>
      </c>
    </row>
    <row r="23190" spans="1:19" ht="11.25" thickBot="1" x14ac:dyDescent="0.2">
      <c r="A23190" s="112"/>
    </row>
    <row r="23191" spans="1:19" ht="11.25" thickBot="1" x14ac:dyDescent="0.2">
      <c r="A23191" s="139" t="s">
        <v>366</v>
      </c>
      <c r="B23191" s="112"/>
      <c r="C23191" s="141" t="s">
        <v>14501</v>
      </c>
      <c r="D23191" s="141" t="s">
        <v>14501</v>
      </c>
      <c r="E23191" s="136">
        <v>0</v>
      </c>
      <c r="F23191" s="136">
        <v>0</v>
      </c>
      <c r="G23191" s="136">
        <v>0</v>
      </c>
      <c r="H23191" s="136">
        <v>0</v>
      </c>
      <c r="I23191" s="136">
        <v>0</v>
      </c>
      <c r="J23191" s="136">
        <v>0</v>
      </c>
      <c r="K23191" s="136">
        <v>0</v>
      </c>
      <c r="L23191" s="140" t="s">
        <v>3713</v>
      </c>
      <c r="M23191" s="136">
        <v>0</v>
      </c>
      <c r="N23191" s="136">
        <v>0</v>
      </c>
      <c r="O23191" s="136">
        <v>0</v>
      </c>
      <c r="P23191" s="136">
        <v>0</v>
      </c>
      <c r="Q23191" s="136">
        <v>0</v>
      </c>
      <c r="R23191" s="136">
        <v>0</v>
      </c>
      <c r="S23191" s="136">
        <v>0</v>
      </c>
    </row>
    <row r="23192" spans="1:19" ht="11.25" thickBot="1" x14ac:dyDescent="0.2">
      <c r="A23192" s="112"/>
    </row>
    <row r="23193" spans="1:19" ht="11.25" thickBot="1" x14ac:dyDescent="0.2">
      <c r="A23193" s="106" t="s">
        <v>357</v>
      </c>
      <c r="B23193" s="106" t="s">
        <v>358</v>
      </c>
      <c r="C23193" s="146" t="s">
        <v>16</v>
      </c>
      <c r="D23193" s="146" t="s">
        <v>14502</v>
      </c>
      <c r="E23193" s="146" t="s">
        <v>14503</v>
      </c>
      <c r="F23193" s="146" t="s">
        <v>20</v>
      </c>
      <c r="G23193" s="146" t="s">
        <v>21</v>
      </c>
      <c r="H23193" s="146" t="s">
        <v>22</v>
      </c>
      <c r="I23193" s="146" t="s">
        <v>23</v>
      </c>
      <c r="J23193" s="146" t="s">
        <v>24</v>
      </c>
      <c r="K23193" s="146" t="s">
        <v>26</v>
      </c>
      <c r="L23193" s="146" t="s">
        <v>14504</v>
      </c>
      <c r="M23193" s="146" t="s">
        <v>27</v>
      </c>
      <c r="N23193" s="146" t="s">
        <v>28</v>
      </c>
      <c r="O23193" s="146" t="s">
        <v>29</v>
      </c>
      <c r="P23193" s="146" t="s">
        <v>30</v>
      </c>
      <c r="Q23193" s="146" t="s">
        <v>14505</v>
      </c>
      <c r="R23193" s="146" t="s">
        <v>32</v>
      </c>
      <c r="S23193" s="146" t="s">
        <v>33</v>
      </c>
    </row>
    <row r="23194" spans="1:19" ht="11.25" thickBot="1" x14ac:dyDescent="0.2">
      <c r="A23194" s="112"/>
      <c r="B23194" s="112"/>
      <c r="C23194" s="146" t="s">
        <v>111</v>
      </c>
      <c r="D23194" s="146" t="s">
        <v>111</v>
      </c>
      <c r="E23194" s="146" t="s">
        <v>111</v>
      </c>
      <c r="F23194" s="146" t="s">
        <v>111</v>
      </c>
      <c r="G23194" s="146" t="s">
        <v>111</v>
      </c>
      <c r="H23194" s="146" t="s">
        <v>111</v>
      </c>
      <c r="I23194" s="146" t="s">
        <v>111</v>
      </c>
      <c r="J23194" s="146" t="s">
        <v>111</v>
      </c>
      <c r="K23194" s="146" t="s">
        <v>111</v>
      </c>
      <c r="L23194" s="146" t="s">
        <v>111</v>
      </c>
      <c r="M23194" s="146" t="s">
        <v>111</v>
      </c>
      <c r="N23194" s="146" t="s">
        <v>111</v>
      </c>
      <c r="O23194" s="146" t="s">
        <v>111</v>
      </c>
      <c r="P23194" s="146" t="s">
        <v>111</v>
      </c>
      <c r="Q23194" s="146" t="s">
        <v>111</v>
      </c>
      <c r="R23194" s="146" t="s">
        <v>111</v>
      </c>
      <c r="S23194" s="146" t="s">
        <v>111</v>
      </c>
    </row>
    <row r="23195" spans="1:19" ht="11.25" thickBot="1" x14ac:dyDescent="0.2">
      <c r="A23195" s="107">
        <v>1</v>
      </c>
      <c r="B23195" s="132">
        <v>0.72162037037037041</v>
      </c>
      <c r="C23195" s="108">
        <v>0.436</v>
      </c>
      <c r="D23195" s="108">
        <v>0.26900000000000002</v>
      </c>
      <c r="E23195" s="141" t="s">
        <v>14500</v>
      </c>
      <c r="F23195" s="133">
        <v>0.54137999999999997</v>
      </c>
      <c r="G23195" s="141" t="s">
        <v>14583</v>
      </c>
      <c r="H23195" s="108">
        <v>0.23300000000000001</v>
      </c>
      <c r="I23195" s="108">
        <v>6.7000000000000004E-2</v>
      </c>
      <c r="J23195" s="108">
        <v>0.53700000000000003</v>
      </c>
      <c r="K23195" s="133">
        <v>0.56545999999999996</v>
      </c>
      <c r="L23195" s="108">
        <v>6.0000000000000001E-3</v>
      </c>
      <c r="M23195" s="108">
        <v>2E-3</v>
      </c>
      <c r="N23195" s="108">
        <v>0.03</v>
      </c>
      <c r="O23195" s="141" t="s">
        <v>14500</v>
      </c>
      <c r="P23195" s="141" t="s">
        <v>14500</v>
      </c>
      <c r="Q23195" s="108">
        <v>-1.4999999999999999E-2</v>
      </c>
      <c r="R23195" s="108">
        <v>4.0000000000000001E-3</v>
      </c>
      <c r="S23195" s="108">
        <v>6.0000000000000001E-3</v>
      </c>
    </row>
    <row r="23196" spans="1:19" ht="11.25" thickBot="1" x14ac:dyDescent="0.2">
      <c r="A23196" s="112"/>
    </row>
    <row r="23197" spans="1:19" ht="11.25" thickBot="1" x14ac:dyDescent="0.2">
      <c r="A23197" s="135" t="s">
        <v>362</v>
      </c>
      <c r="B23197" s="112"/>
      <c r="C23197" s="136">
        <v>0.436</v>
      </c>
      <c r="D23197" s="136">
        <v>0.26900000000000002</v>
      </c>
      <c r="E23197" s="141" t="s">
        <v>14501</v>
      </c>
      <c r="F23197" s="137">
        <v>0.54137999999999997</v>
      </c>
      <c r="G23197" s="141" t="s">
        <v>14584</v>
      </c>
      <c r="H23197" s="136">
        <v>0.23300000000000001</v>
      </c>
      <c r="I23197" s="136">
        <v>6.7000000000000004E-2</v>
      </c>
      <c r="J23197" s="136">
        <v>0.53700000000000003</v>
      </c>
      <c r="K23197" s="137">
        <v>0.56545999999999996</v>
      </c>
      <c r="L23197" s="136">
        <v>6.0000000000000001E-3</v>
      </c>
      <c r="M23197" s="136">
        <v>2E-3</v>
      </c>
      <c r="N23197" s="136">
        <v>0.03</v>
      </c>
      <c r="O23197" s="141" t="s">
        <v>14501</v>
      </c>
      <c r="P23197" s="141" t="s">
        <v>14501</v>
      </c>
      <c r="Q23197" s="136">
        <v>-1.4999999999999999E-2</v>
      </c>
      <c r="R23197" s="136">
        <v>4.0000000000000001E-3</v>
      </c>
      <c r="S23197" s="136">
        <v>6.0000000000000001E-3</v>
      </c>
    </row>
    <row r="23198" spans="1:19" ht="11.25" thickBot="1" x14ac:dyDescent="0.2">
      <c r="A23198" s="112"/>
    </row>
    <row r="23199" spans="1:19" ht="11.25" thickBot="1" x14ac:dyDescent="0.2">
      <c r="A23199" s="138" t="s">
        <v>364</v>
      </c>
      <c r="B23199" s="112"/>
      <c r="C23199" s="136">
        <v>0</v>
      </c>
      <c r="D23199" s="136">
        <v>0</v>
      </c>
      <c r="E23199" s="141" t="s">
        <v>14501</v>
      </c>
      <c r="F23199" s="140" t="s">
        <v>3713</v>
      </c>
      <c r="G23199" s="141" t="s">
        <v>14501</v>
      </c>
      <c r="H23199" s="136">
        <v>0</v>
      </c>
      <c r="I23199" s="136">
        <v>0</v>
      </c>
      <c r="J23199" s="136">
        <v>0</v>
      </c>
      <c r="K23199" s="140" t="s">
        <v>3713</v>
      </c>
      <c r="L23199" s="136">
        <v>0</v>
      </c>
      <c r="M23199" s="136">
        <v>0</v>
      </c>
      <c r="N23199" s="136">
        <v>0</v>
      </c>
      <c r="O23199" s="141" t="s">
        <v>14501</v>
      </c>
      <c r="P23199" s="141" t="s">
        <v>14501</v>
      </c>
      <c r="Q23199" s="136">
        <v>0</v>
      </c>
      <c r="R23199" s="136">
        <v>0</v>
      </c>
      <c r="S23199" s="136">
        <v>0</v>
      </c>
    </row>
    <row r="23200" spans="1:19" ht="11.25" thickBot="1" x14ac:dyDescent="0.2">
      <c r="A23200" s="112"/>
    </row>
    <row r="23201" spans="1:19" ht="11.25" thickBot="1" x14ac:dyDescent="0.2">
      <c r="A23201" s="139" t="s">
        <v>366</v>
      </c>
      <c r="B23201" s="112"/>
      <c r="C23201" s="136">
        <v>0</v>
      </c>
      <c r="D23201" s="136">
        <v>0</v>
      </c>
      <c r="E23201" s="141" t="s">
        <v>14501</v>
      </c>
      <c r="F23201" s="140" t="s">
        <v>3713</v>
      </c>
      <c r="G23201" s="141" t="s">
        <v>14501</v>
      </c>
      <c r="H23201" s="136">
        <v>0</v>
      </c>
      <c r="I23201" s="136">
        <v>0</v>
      </c>
      <c r="J23201" s="136">
        <v>0</v>
      </c>
      <c r="K23201" s="140" t="s">
        <v>3713</v>
      </c>
      <c r="L23201" s="136">
        <v>0</v>
      </c>
      <c r="M23201" s="136">
        <v>0</v>
      </c>
      <c r="N23201" s="136">
        <v>0</v>
      </c>
      <c r="O23201" s="141" t="s">
        <v>14501</v>
      </c>
      <c r="P23201" s="141" t="s">
        <v>14501</v>
      </c>
      <c r="Q23201" s="136">
        <v>0</v>
      </c>
      <c r="R23201" s="136">
        <v>0</v>
      </c>
      <c r="S23201" s="136">
        <v>0</v>
      </c>
    </row>
    <row r="23202" spans="1:19" ht="11.25" thickBot="1" x14ac:dyDescent="0.2">
      <c r="A23202" s="112"/>
    </row>
    <row r="23203" spans="1:19" ht="11.25" thickBot="1" x14ac:dyDescent="0.2">
      <c r="A23203" s="106" t="s">
        <v>357</v>
      </c>
      <c r="B23203" s="106" t="s">
        <v>358</v>
      </c>
      <c r="C23203" s="146" t="s">
        <v>35</v>
      </c>
      <c r="D23203" s="146" t="s">
        <v>36</v>
      </c>
      <c r="E23203" s="146" t="s">
        <v>14506</v>
      </c>
      <c r="F23203" s="146" t="s">
        <v>38</v>
      </c>
      <c r="G23203" s="146" t="s">
        <v>39</v>
      </c>
      <c r="H23203" s="146" t="s">
        <v>41</v>
      </c>
      <c r="I23203" s="146" t="s">
        <v>42</v>
      </c>
      <c r="J23203" s="146" t="s">
        <v>43</v>
      </c>
      <c r="K23203" s="146" t="s">
        <v>44</v>
      </c>
      <c r="L23203" s="146" t="s">
        <v>45</v>
      </c>
      <c r="M23203" s="146" t="s">
        <v>46</v>
      </c>
      <c r="N23203" s="146" t="s">
        <v>47</v>
      </c>
      <c r="O23203" s="146" t="s">
        <v>48</v>
      </c>
      <c r="P23203" s="146" t="s">
        <v>49</v>
      </c>
      <c r="Q23203" s="146" t="s">
        <v>50</v>
      </c>
      <c r="R23203" s="146" t="s">
        <v>51</v>
      </c>
      <c r="S23203" s="146" t="s">
        <v>52</v>
      </c>
    </row>
    <row r="23204" spans="1:19" ht="11.25" thickBot="1" x14ac:dyDescent="0.2">
      <c r="A23204" s="112"/>
      <c r="B23204" s="112"/>
      <c r="C23204" s="146" t="s">
        <v>111</v>
      </c>
      <c r="D23204" s="146" t="s">
        <v>111</v>
      </c>
      <c r="E23204" s="146" t="s">
        <v>111</v>
      </c>
      <c r="F23204" s="146" t="s">
        <v>111</v>
      </c>
      <c r="G23204" s="146" t="s">
        <v>111</v>
      </c>
      <c r="H23204" s="146" t="s">
        <v>111</v>
      </c>
      <c r="I23204" s="146" t="s">
        <v>111</v>
      </c>
      <c r="J23204" s="146" t="s">
        <v>111</v>
      </c>
      <c r="K23204" s="146" t="s">
        <v>111</v>
      </c>
      <c r="L23204" s="146" t="s">
        <v>111</v>
      </c>
      <c r="M23204" s="146" t="s">
        <v>111</v>
      </c>
      <c r="N23204" s="146" t="s">
        <v>111</v>
      </c>
      <c r="O23204" s="146" t="s">
        <v>111</v>
      </c>
      <c r="P23204" s="146" t="s">
        <v>111</v>
      </c>
      <c r="Q23204" s="146" t="s">
        <v>111</v>
      </c>
      <c r="R23204" s="146" t="s">
        <v>111</v>
      </c>
      <c r="S23204" s="146" t="s">
        <v>111</v>
      </c>
    </row>
    <row r="23205" spans="1:19" ht="11.25" thickBot="1" x14ac:dyDescent="0.2">
      <c r="A23205" s="107">
        <v>1</v>
      </c>
      <c r="B23205" s="132">
        <v>0.72162037037037041</v>
      </c>
      <c r="C23205" s="133">
        <v>0.45061000000000001</v>
      </c>
      <c r="D23205" s="108">
        <v>1.0999999999999999E-2</v>
      </c>
      <c r="E23205" s="108">
        <v>3.0000000000000001E-3</v>
      </c>
      <c r="F23205" s="141" t="s">
        <v>14500</v>
      </c>
      <c r="G23205" s="108">
        <v>6.0000000000000001E-3</v>
      </c>
      <c r="H23205" s="108">
        <v>1.548</v>
      </c>
      <c r="I23205" s="108">
        <v>0.02</v>
      </c>
      <c r="J23205" s="108">
        <v>3.4000000000000002E-2</v>
      </c>
      <c r="K23205" s="108">
        <v>4.0000000000000001E-3</v>
      </c>
      <c r="L23205" s="108">
        <v>1.2E-2</v>
      </c>
      <c r="M23205" s="108">
        <v>1.2E-2</v>
      </c>
      <c r="N23205" s="108">
        <v>2E-3</v>
      </c>
      <c r="O23205" s="108">
        <v>6.0000000000000001E-3</v>
      </c>
      <c r="P23205" s="108">
        <v>1E-3</v>
      </c>
      <c r="Q23205" s="108">
        <v>8.0000000000000002E-3</v>
      </c>
      <c r="R23205" s="108">
        <v>2E-3</v>
      </c>
      <c r="S23205" s="108">
        <v>3.0000000000000001E-3</v>
      </c>
    </row>
    <row r="23206" spans="1:19" ht="11.25" thickBot="1" x14ac:dyDescent="0.2">
      <c r="A23206" s="112"/>
    </row>
    <row r="23207" spans="1:19" ht="11.25" thickBot="1" x14ac:dyDescent="0.2">
      <c r="A23207" s="135" t="s">
        <v>362</v>
      </c>
      <c r="B23207" s="112"/>
      <c r="C23207" s="137">
        <v>0.45061000000000001</v>
      </c>
      <c r="D23207" s="136">
        <v>1.0999999999999999E-2</v>
      </c>
      <c r="E23207" s="136">
        <v>3.0000000000000001E-3</v>
      </c>
      <c r="F23207" s="141" t="s">
        <v>14501</v>
      </c>
      <c r="G23207" s="136">
        <v>6.0000000000000001E-3</v>
      </c>
      <c r="H23207" s="136">
        <v>1.548</v>
      </c>
      <c r="I23207" s="136">
        <v>0.02</v>
      </c>
      <c r="J23207" s="136">
        <v>3.4000000000000002E-2</v>
      </c>
      <c r="K23207" s="136">
        <v>4.0000000000000001E-3</v>
      </c>
      <c r="L23207" s="136">
        <v>1.2E-2</v>
      </c>
      <c r="M23207" s="136">
        <v>1.2E-2</v>
      </c>
      <c r="N23207" s="136">
        <v>2E-3</v>
      </c>
      <c r="O23207" s="136">
        <v>6.0000000000000001E-3</v>
      </c>
      <c r="P23207" s="136">
        <v>1E-3</v>
      </c>
      <c r="Q23207" s="136">
        <v>8.0000000000000002E-3</v>
      </c>
      <c r="R23207" s="136">
        <v>2E-3</v>
      </c>
      <c r="S23207" s="136">
        <v>3.0000000000000001E-3</v>
      </c>
    </row>
    <row r="23208" spans="1:19" ht="11.25" thickBot="1" x14ac:dyDescent="0.2">
      <c r="A23208" s="112"/>
    </row>
    <row r="23209" spans="1:19" ht="11.25" thickBot="1" x14ac:dyDescent="0.2">
      <c r="A23209" s="138" t="s">
        <v>364</v>
      </c>
      <c r="B23209" s="112"/>
      <c r="C23209" s="140" t="s">
        <v>3713</v>
      </c>
      <c r="D23209" s="136">
        <v>0</v>
      </c>
      <c r="E23209" s="136">
        <v>0</v>
      </c>
      <c r="F23209" s="141" t="s">
        <v>14501</v>
      </c>
      <c r="G23209" s="136">
        <v>0</v>
      </c>
      <c r="H23209" s="136">
        <v>0</v>
      </c>
      <c r="I23209" s="136">
        <v>0</v>
      </c>
      <c r="J23209" s="136">
        <v>0</v>
      </c>
      <c r="K23209" s="136">
        <v>0</v>
      </c>
      <c r="L23209" s="136">
        <v>0</v>
      </c>
      <c r="M23209" s="136">
        <v>0</v>
      </c>
      <c r="N23209" s="136">
        <v>0</v>
      </c>
      <c r="O23209" s="136">
        <v>0</v>
      </c>
      <c r="P23209" s="136">
        <v>0</v>
      </c>
      <c r="Q23209" s="136">
        <v>0</v>
      </c>
      <c r="R23209" s="136">
        <v>0</v>
      </c>
      <c r="S23209" s="136">
        <v>0</v>
      </c>
    </row>
    <row r="23210" spans="1:19" ht="11.25" thickBot="1" x14ac:dyDescent="0.2">
      <c r="A23210" s="112"/>
    </row>
    <row r="23211" spans="1:19" ht="11.25" thickBot="1" x14ac:dyDescent="0.2">
      <c r="A23211" s="139" t="s">
        <v>366</v>
      </c>
      <c r="B23211" s="112"/>
      <c r="C23211" s="140" t="s">
        <v>3713</v>
      </c>
      <c r="D23211" s="136">
        <v>0</v>
      </c>
      <c r="E23211" s="136">
        <v>0</v>
      </c>
      <c r="F23211" s="141" t="s">
        <v>14501</v>
      </c>
      <c r="G23211" s="136">
        <v>0</v>
      </c>
      <c r="H23211" s="136">
        <v>0</v>
      </c>
      <c r="I23211" s="136">
        <v>0</v>
      </c>
      <c r="J23211" s="136">
        <v>0</v>
      </c>
      <c r="K23211" s="136">
        <v>0</v>
      </c>
      <c r="L23211" s="136">
        <v>0</v>
      </c>
      <c r="M23211" s="136">
        <v>0</v>
      </c>
      <c r="N23211" s="136">
        <v>0</v>
      </c>
      <c r="O23211" s="136">
        <v>0</v>
      </c>
      <c r="P23211" s="136">
        <v>0</v>
      </c>
      <c r="Q23211" s="136">
        <v>0</v>
      </c>
      <c r="R23211" s="136">
        <v>0</v>
      </c>
      <c r="S23211" s="136">
        <v>0</v>
      </c>
    </row>
    <row r="23212" spans="1:19" ht="11.25" thickBot="1" x14ac:dyDescent="0.2">
      <c r="A23212" s="112"/>
    </row>
    <row r="23213" spans="1:19" ht="11.25" thickBot="1" x14ac:dyDescent="0.2">
      <c r="A23213" s="106" t="s">
        <v>357</v>
      </c>
      <c r="B23213" s="106" t="s">
        <v>358</v>
      </c>
      <c r="C23213" s="146" t="s">
        <v>53</v>
      </c>
      <c r="D23213" s="146" t="s">
        <v>54</v>
      </c>
      <c r="E23213" s="146" t="s">
        <v>55</v>
      </c>
      <c r="F23213" s="146" t="s">
        <v>56</v>
      </c>
      <c r="G23213" s="146" t="s">
        <v>14507</v>
      </c>
      <c r="H23213" s="146" t="s">
        <v>57</v>
      </c>
      <c r="I23213" s="146" t="s">
        <v>59</v>
      </c>
      <c r="J23213" s="146" t="s">
        <v>14508</v>
      </c>
      <c r="K23213" s="146" t="s">
        <v>60</v>
      </c>
      <c r="L23213" s="146" t="s">
        <v>61</v>
      </c>
      <c r="M23213" s="146" t="s">
        <v>62</v>
      </c>
      <c r="N23213" s="146" t="s">
        <v>14509</v>
      </c>
      <c r="O23213" s="146" t="s">
        <v>63</v>
      </c>
      <c r="P23213" s="146" t="s">
        <v>64</v>
      </c>
      <c r="Q23213" s="146" t="s">
        <v>66</v>
      </c>
      <c r="R23213" s="146" t="s">
        <v>14510</v>
      </c>
      <c r="S23213" s="146" t="s">
        <v>67</v>
      </c>
    </row>
    <row r="23214" spans="1:19" ht="11.25" thickBot="1" x14ac:dyDescent="0.2">
      <c r="A23214" s="112"/>
      <c r="B23214" s="112"/>
      <c r="C23214" s="146" t="s">
        <v>111</v>
      </c>
      <c r="D23214" s="146" t="s">
        <v>111</v>
      </c>
      <c r="E23214" s="146" t="s">
        <v>111</v>
      </c>
      <c r="F23214" s="146" t="s">
        <v>111</v>
      </c>
      <c r="G23214" s="146" t="s">
        <v>111</v>
      </c>
      <c r="H23214" s="146" t="s">
        <v>111</v>
      </c>
      <c r="I23214" s="146" t="s">
        <v>111</v>
      </c>
      <c r="J23214" s="146" t="s">
        <v>111</v>
      </c>
      <c r="K23214" s="146" t="s">
        <v>111</v>
      </c>
      <c r="L23214" s="146" t="s">
        <v>111</v>
      </c>
      <c r="M23214" s="146" t="s">
        <v>111</v>
      </c>
      <c r="N23214" s="146" t="s">
        <v>111</v>
      </c>
      <c r="O23214" s="146" t="s">
        <v>111</v>
      </c>
      <c r="P23214" s="146" t="s">
        <v>111</v>
      </c>
      <c r="Q23214" s="146" t="s">
        <v>111</v>
      </c>
      <c r="R23214" s="146" t="s">
        <v>111</v>
      </c>
      <c r="S23214" s="146" t="s">
        <v>111</v>
      </c>
    </row>
    <row r="23215" spans="1:19" ht="11.25" thickBot="1" x14ac:dyDescent="0.2">
      <c r="A23215" s="107">
        <v>1</v>
      </c>
      <c r="B23215" s="132">
        <v>0.72162037037037041</v>
      </c>
      <c r="C23215" s="141" t="s">
        <v>14500</v>
      </c>
      <c r="D23215" s="108">
        <v>4.0000000000000001E-3</v>
      </c>
      <c r="E23215" s="141" t="s">
        <v>14500</v>
      </c>
      <c r="F23215" s="108">
        <v>4.0000000000000001E-3</v>
      </c>
      <c r="G23215" s="108">
        <v>1E-3</v>
      </c>
      <c r="H23215" s="108">
        <v>3.5000000000000003E-2</v>
      </c>
      <c r="I23215" s="108">
        <v>7.2999999999999995E-2</v>
      </c>
      <c r="J23215" s="141" t="s">
        <v>14518</v>
      </c>
      <c r="K23215" s="108">
        <v>2E-3</v>
      </c>
      <c r="L23215" s="141" t="s">
        <v>14500</v>
      </c>
      <c r="M23215" s="108">
        <v>4.1000000000000002E-2</v>
      </c>
      <c r="N23215" s="108">
        <v>0.01</v>
      </c>
      <c r="O23215" s="108">
        <v>3.0000000000000001E-3</v>
      </c>
      <c r="P23215" s="108">
        <v>6.0030000000000001</v>
      </c>
      <c r="Q23215" s="133">
        <v>0.38305</v>
      </c>
      <c r="R23215" s="141" t="s">
        <v>14500</v>
      </c>
      <c r="S23215" s="108">
        <v>1.4E-2</v>
      </c>
    </row>
    <row r="23216" spans="1:19" ht="11.25" thickBot="1" x14ac:dyDescent="0.2">
      <c r="A23216" s="112"/>
    </row>
    <row r="23217" spans="1:19" ht="11.25" thickBot="1" x14ac:dyDescent="0.2">
      <c r="A23217" s="135" t="s">
        <v>362</v>
      </c>
      <c r="B23217" s="112"/>
      <c r="C23217" s="141" t="s">
        <v>14501</v>
      </c>
      <c r="D23217" s="136">
        <v>4.0000000000000001E-3</v>
      </c>
      <c r="E23217" s="141" t="s">
        <v>14501</v>
      </c>
      <c r="F23217" s="136">
        <v>4.0000000000000001E-3</v>
      </c>
      <c r="G23217" s="136">
        <v>1E-3</v>
      </c>
      <c r="H23217" s="136">
        <v>3.5000000000000003E-2</v>
      </c>
      <c r="I23217" s="136">
        <v>7.2999999999999995E-2</v>
      </c>
      <c r="J23217" s="141" t="s">
        <v>14520</v>
      </c>
      <c r="K23217" s="136">
        <v>2E-3</v>
      </c>
      <c r="L23217" s="141" t="s">
        <v>14501</v>
      </c>
      <c r="M23217" s="136">
        <v>4.1000000000000002E-2</v>
      </c>
      <c r="N23217" s="136">
        <v>0.01</v>
      </c>
      <c r="O23217" s="136">
        <v>3.0000000000000001E-3</v>
      </c>
      <c r="P23217" s="136">
        <v>6.0030000000000001</v>
      </c>
      <c r="Q23217" s="137">
        <v>0.38305</v>
      </c>
      <c r="R23217" s="141" t="s">
        <v>14501</v>
      </c>
      <c r="S23217" s="136">
        <v>1.4E-2</v>
      </c>
    </row>
    <row r="23218" spans="1:19" ht="11.25" thickBot="1" x14ac:dyDescent="0.2">
      <c r="A23218" s="112"/>
    </row>
    <row r="23219" spans="1:19" ht="11.25" thickBot="1" x14ac:dyDescent="0.2">
      <c r="A23219" s="138" t="s">
        <v>364</v>
      </c>
      <c r="B23219" s="112"/>
      <c r="C23219" s="141" t="s">
        <v>14501</v>
      </c>
      <c r="D23219" s="136">
        <v>0</v>
      </c>
      <c r="E23219" s="141" t="s">
        <v>14501</v>
      </c>
      <c r="F23219" s="136">
        <v>0</v>
      </c>
      <c r="G23219" s="136">
        <v>0</v>
      </c>
      <c r="H23219" s="136">
        <v>0</v>
      </c>
      <c r="I23219" s="136">
        <v>0</v>
      </c>
      <c r="J23219" s="141" t="s">
        <v>14501</v>
      </c>
      <c r="K23219" s="136">
        <v>0</v>
      </c>
      <c r="L23219" s="141" t="s">
        <v>14501</v>
      </c>
      <c r="M23219" s="136">
        <v>0</v>
      </c>
      <c r="N23219" s="136">
        <v>0</v>
      </c>
      <c r="O23219" s="136">
        <v>0</v>
      </c>
      <c r="P23219" s="136">
        <v>0</v>
      </c>
      <c r="Q23219" s="140" t="s">
        <v>3713</v>
      </c>
      <c r="R23219" s="141" t="s">
        <v>14501</v>
      </c>
      <c r="S23219" s="136">
        <v>0</v>
      </c>
    </row>
    <row r="23220" spans="1:19" ht="11.25" thickBot="1" x14ac:dyDescent="0.2">
      <c r="A23220" s="112"/>
    </row>
    <row r="23221" spans="1:19" ht="11.25" thickBot="1" x14ac:dyDescent="0.2">
      <c r="A23221" s="139" t="s">
        <v>366</v>
      </c>
      <c r="B23221" s="112"/>
      <c r="C23221" s="141" t="s">
        <v>14501</v>
      </c>
      <c r="D23221" s="136">
        <v>0</v>
      </c>
      <c r="E23221" s="141" t="s">
        <v>14501</v>
      </c>
      <c r="F23221" s="136">
        <v>0</v>
      </c>
      <c r="G23221" s="136">
        <v>0</v>
      </c>
      <c r="H23221" s="136">
        <v>0</v>
      </c>
      <c r="I23221" s="136">
        <v>0</v>
      </c>
      <c r="J23221" s="141" t="s">
        <v>14501</v>
      </c>
      <c r="K23221" s="136">
        <v>0</v>
      </c>
      <c r="L23221" s="141" t="s">
        <v>14501</v>
      </c>
      <c r="M23221" s="136">
        <v>0</v>
      </c>
      <c r="N23221" s="136">
        <v>0</v>
      </c>
      <c r="O23221" s="136">
        <v>0</v>
      </c>
      <c r="P23221" s="136">
        <v>0</v>
      </c>
      <c r="Q23221" s="140" t="s">
        <v>3713</v>
      </c>
      <c r="R23221" s="141" t="s">
        <v>14501</v>
      </c>
      <c r="S23221" s="136">
        <v>0</v>
      </c>
    </row>
    <row r="23222" spans="1:19" ht="11.25" thickBot="1" x14ac:dyDescent="0.2">
      <c r="A23222" s="112"/>
    </row>
    <row r="23223" spans="1:19" ht="11.25" thickBot="1" x14ac:dyDescent="0.2">
      <c r="A23223" s="106" t="s">
        <v>357</v>
      </c>
      <c r="B23223" s="106" t="s">
        <v>358</v>
      </c>
      <c r="C23223" s="146" t="s">
        <v>68</v>
      </c>
      <c r="D23223" s="146" t="s">
        <v>14511</v>
      </c>
    </row>
    <row r="23224" spans="1:19" ht="11.25" thickBot="1" x14ac:dyDescent="0.2">
      <c r="A23224" s="112"/>
      <c r="B23224" s="112"/>
      <c r="C23224" s="146" t="s">
        <v>111</v>
      </c>
      <c r="D23224" s="146" t="s">
        <v>111</v>
      </c>
    </row>
    <row r="23225" spans="1:19" ht="11.25" thickBot="1" x14ac:dyDescent="0.2">
      <c r="A23225" s="107">
        <v>1</v>
      </c>
      <c r="B23225" s="132">
        <v>0.72162037037037041</v>
      </c>
      <c r="C23225" s="108">
        <v>3.0000000000000001E-3</v>
      </c>
      <c r="D23225" s="141" t="s">
        <v>14500</v>
      </c>
    </row>
    <row r="23226" spans="1:19" ht="11.25" thickBot="1" x14ac:dyDescent="0.2">
      <c r="A23226" s="112"/>
    </row>
    <row r="23227" spans="1:19" ht="11.25" thickBot="1" x14ac:dyDescent="0.2">
      <c r="A23227" s="135" t="s">
        <v>362</v>
      </c>
      <c r="B23227" s="112"/>
      <c r="C23227" s="136">
        <v>3.0000000000000001E-3</v>
      </c>
      <c r="D23227" s="141" t="s">
        <v>14501</v>
      </c>
    </row>
    <row r="23228" spans="1:19" ht="11.25" thickBot="1" x14ac:dyDescent="0.2">
      <c r="A23228" s="112"/>
    </row>
    <row r="23229" spans="1:19" ht="11.25" thickBot="1" x14ac:dyDescent="0.2">
      <c r="A23229" s="138" t="s">
        <v>364</v>
      </c>
      <c r="B23229" s="112"/>
      <c r="C23229" s="136">
        <v>0</v>
      </c>
      <c r="D23229" s="141" t="s">
        <v>14501</v>
      </c>
    </row>
    <row r="23230" spans="1:19" ht="11.25" thickBot="1" x14ac:dyDescent="0.2">
      <c r="A23230" s="112"/>
    </row>
    <row r="23231" spans="1:19" ht="11.25" thickBot="1" x14ac:dyDescent="0.2">
      <c r="A23231" s="139" t="s">
        <v>366</v>
      </c>
      <c r="B23231" s="112"/>
      <c r="C23231" s="136">
        <v>0</v>
      </c>
      <c r="D23231" s="141" t="s">
        <v>14501</v>
      </c>
    </row>
    <row r="23232" spans="1:19" ht="10.5" x14ac:dyDescent="0.15">
      <c r="A23232" s="112"/>
    </row>
    <row r="23233" spans="1:19" x14ac:dyDescent="0.15">
      <c r="A23233" s="129"/>
      <c r="B23233" s="86" t="s">
        <v>4042</v>
      </c>
    </row>
    <row r="23234" spans="1:19" ht="9.75" thickBot="1" x14ac:dyDescent="0.2">
      <c r="A23234" s="81" t="s">
        <v>356</v>
      </c>
    </row>
    <row r="23235" spans="1:19" ht="11.25" thickBot="1" x14ac:dyDescent="0.2">
      <c r="A23235" s="106" t="s">
        <v>357</v>
      </c>
      <c r="B23235" s="106" t="s">
        <v>358</v>
      </c>
      <c r="C23235" s="146" t="s">
        <v>14494</v>
      </c>
      <c r="D23235" s="146" t="s">
        <v>14495</v>
      </c>
      <c r="E23235" s="146" t="s">
        <v>14496</v>
      </c>
      <c r="F23235" s="146" t="s">
        <v>0</v>
      </c>
      <c r="G23235" s="146" t="s">
        <v>1</v>
      </c>
      <c r="H23235" s="146" t="s">
        <v>2</v>
      </c>
      <c r="I23235" s="146" t="s">
        <v>14497</v>
      </c>
      <c r="J23235" s="146" t="s">
        <v>3</v>
      </c>
      <c r="K23235" s="146" t="s">
        <v>14498</v>
      </c>
      <c r="L23235" s="146" t="s">
        <v>7</v>
      </c>
      <c r="M23235" s="146" t="s">
        <v>14499</v>
      </c>
      <c r="N23235" s="146" t="s">
        <v>10</v>
      </c>
      <c r="O23235" s="146" t="s">
        <v>11</v>
      </c>
      <c r="P23235" s="146" t="s">
        <v>12</v>
      </c>
      <c r="Q23235" s="146" t="s">
        <v>13</v>
      </c>
      <c r="R23235" s="146" t="s">
        <v>14</v>
      </c>
      <c r="S23235" s="146" t="s">
        <v>15</v>
      </c>
    </row>
    <row r="23236" spans="1:19" ht="11.25" thickBot="1" x14ac:dyDescent="0.2">
      <c r="A23236" s="112"/>
      <c r="B23236" s="112"/>
      <c r="C23236" s="146" t="s">
        <v>111</v>
      </c>
      <c r="D23236" s="146" t="s">
        <v>111</v>
      </c>
      <c r="E23236" s="146" t="s">
        <v>111</v>
      </c>
      <c r="F23236" s="146" t="s">
        <v>111</v>
      </c>
      <c r="G23236" s="146" t="s">
        <v>111</v>
      </c>
      <c r="H23236" s="146" t="s">
        <v>111</v>
      </c>
      <c r="I23236" s="146" t="s">
        <v>111</v>
      </c>
      <c r="J23236" s="146" t="s">
        <v>111</v>
      </c>
      <c r="K23236" s="146" t="s">
        <v>111</v>
      </c>
      <c r="L23236" s="146" t="s">
        <v>111</v>
      </c>
      <c r="M23236" s="146" t="s">
        <v>111</v>
      </c>
      <c r="N23236" s="146" t="s">
        <v>111</v>
      </c>
      <c r="O23236" s="146" t="s">
        <v>111</v>
      </c>
      <c r="P23236" s="146" t="s">
        <v>111</v>
      </c>
      <c r="Q23236" s="146" t="s">
        <v>111</v>
      </c>
      <c r="R23236" s="146" t="s">
        <v>111</v>
      </c>
      <c r="S23236" s="146" t="s">
        <v>111</v>
      </c>
    </row>
    <row r="23237" spans="1:19" ht="11.25" thickBot="1" x14ac:dyDescent="0.2">
      <c r="A23237" s="107">
        <v>1</v>
      </c>
      <c r="B23237" s="132">
        <v>0.72675925925925933</v>
      </c>
      <c r="C23237" s="141" t="s">
        <v>14500</v>
      </c>
      <c r="D23237" s="141" t="s">
        <v>14500</v>
      </c>
      <c r="E23237" s="108">
        <v>2E-3</v>
      </c>
      <c r="F23237" s="108">
        <v>6.8000000000000005E-2</v>
      </c>
      <c r="G23237" s="108">
        <v>0.35699999999999998</v>
      </c>
      <c r="H23237" s="108">
        <v>4.0000000000000001E-3</v>
      </c>
      <c r="I23237" s="108">
        <v>-1.7999999999999999E-2</v>
      </c>
      <c r="J23237" s="108">
        <v>8.3000000000000004E-2</v>
      </c>
      <c r="K23237" s="108">
        <v>-8.5999999999999993E-2</v>
      </c>
      <c r="L23237" s="133">
        <v>0.62375000000000003</v>
      </c>
      <c r="M23237" s="108">
        <v>1.2E-2</v>
      </c>
      <c r="N23237" s="108">
        <v>2E-3</v>
      </c>
      <c r="O23237" s="108">
        <v>0</v>
      </c>
      <c r="P23237" s="108">
        <v>5.0999999999999997E-2</v>
      </c>
      <c r="Q23237" s="108">
        <v>0.78600000000000003</v>
      </c>
      <c r="R23237" s="108">
        <v>2E-3</v>
      </c>
      <c r="S23237" s="108">
        <v>3.2000000000000001E-2</v>
      </c>
    </row>
    <row r="23238" spans="1:19" ht="11.25" thickBot="1" x14ac:dyDescent="0.2">
      <c r="A23238" s="112"/>
    </row>
    <row r="23239" spans="1:19" ht="11.25" thickBot="1" x14ac:dyDescent="0.2">
      <c r="A23239" s="135" t="s">
        <v>362</v>
      </c>
      <c r="B23239" s="112"/>
      <c r="C23239" s="141" t="s">
        <v>14501</v>
      </c>
      <c r="D23239" s="141" t="s">
        <v>14501</v>
      </c>
      <c r="E23239" s="136">
        <v>2E-3</v>
      </c>
      <c r="F23239" s="136">
        <v>6.8000000000000005E-2</v>
      </c>
      <c r="G23239" s="136">
        <v>0.35699999999999998</v>
      </c>
      <c r="H23239" s="136">
        <v>4.0000000000000001E-3</v>
      </c>
      <c r="I23239" s="136">
        <v>-1.7999999999999999E-2</v>
      </c>
      <c r="J23239" s="136">
        <v>8.3000000000000004E-2</v>
      </c>
      <c r="K23239" s="136">
        <v>-8.5999999999999993E-2</v>
      </c>
      <c r="L23239" s="137">
        <v>0.62375000000000003</v>
      </c>
      <c r="M23239" s="136">
        <v>1.2E-2</v>
      </c>
      <c r="N23239" s="136">
        <v>2E-3</v>
      </c>
      <c r="O23239" s="136">
        <v>0</v>
      </c>
      <c r="P23239" s="136">
        <v>5.0999999999999997E-2</v>
      </c>
      <c r="Q23239" s="136">
        <v>0.78600000000000003</v>
      </c>
      <c r="R23239" s="136">
        <v>2E-3</v>
      </c>
      <c r="S23239" s="136">
        <v>3.2000000000000001E-2</v>
      </c>
    </row>
    <row r="23240" spans="1:19" ht="11.25" thickBot="1" x14ac:dyDescent="0.2">
      <c r="A23240" s="112"/>
    </row>
    <row r="23241" spans="1:19" ht="11.25" thickBot="1" x14ac:dyDescent="0.2">
      <c r="A23241" s="138" t="s">
        <v>364</v>
      </c>
      <c r="B23241" s="112"/>
      <c r="C23241" s="141" t="s">
        <v>14501</v>
      </c>
      <c r="D23241" s="141" t="s">
        <v>14501</v>
      </c>
      <c r="E23241" s="136">
        <v>0</v>
      </c>
      <c r="F23241" s="136">
        <v>0</v>
      </c>
      <c r="G23241" s="136">
        <v>0</v>
      </c>
      <c r="H23241" s="136">
        <v>0</v>
      </c>
      <c r="I23241" s="136">
        <v>0</v>
      </c>
      <c r="J23241" s="136">
        <v>0</v>
      </c>
      <c r="K23241" s="136">
        <v>0</v>
      </c>
      <c r="L23241" s="140" t="s">
        <v>3713</v>
      </c>
      <c r="M23241" s="136">
        <v>0</v>
      </c>
      <c r="N23241" s="136">
        <v>0</v>
      </c>
      <c r="O23241" s="136">
        <v>0</v>
      </c>
      <c r="P23241" s="136">
        <v>0</v>
      </c>
      <c r="Q23241" s="136">
        <v>0</v>
      </c>
      <c r="R23241" s="136">
        <v>0</v>
      </c>
      <c r="S23241" s="136">
        <v>0</v>
      </c>
    </row>
    <row r="23242" spans="1:19" ht="11.25" thickBot="1" x14ac:dyDescent="0.2">
      <c r="A23242" s="112"/>
    </row>
    <row r="23243" spans="1:19" ht="11.25" thickBot="1" x14ac:dyDescent="0.2">
      <c r="A23243" s="139" t="s">
        <v>366</v>
      </c>
      <c r="B23243" s="112"/>
      <c r="C23243" s="141" t="s">
        <v>14501</v>
      </c>
      <c r="D23243" s="141" t="s">
        <v>14501</v>
      </c>
      <c r="E23243" s="136">
        <v>0</v>
      </c>
      <c r="F23243" s="136">
        <v>0</v>
      </c>
      <c r="G23243" s="136">
        <v>0</v>
      </c>
      <c r="H23243" s="136">
        <v>0</v>
      </c>
      <c r="I23243" s="136">
        <v>0</v>
      </c>
      <c r="J23243" s="136">
        <v>0</v>
      </c>
      <c r="K23243" s="136">
        <v>0</v>
      </c>
      <c r="L23243" s="140" t="s">
        <v>3713</v>
      </c>
      <c r="M23243" s="136">
        <v>0</v>
      </c>
      <c r="N23243" s="136">
        <v>0</v>
      </c>
      <c r="O23243" s="136">
        <v>0</v>
      </c>
      <c r="P23243" s="136">
        <v>0</v>
      </c>
      <c r="Q23243" s="136">
        <v>0</v>
      </c>
      <c r="R23243" s="136">
        <v>0</v>
      </c>
      <c r="S23243" s="136">
        <v>0</v>
      </c>
    </row>
    <row r="23244" spans="1:19" ht="11.25" thickBot="1" x14ac:dyDescent="0.2">
      <c r="A23244" s="112"/>
    </row>
    <row r="23245" spans="1:19" ht="11.25" thickBot="1" x14ac:dyDescent="0.2">
      <c r="A23245" s="106" t="s">
        <v>357</v>
      </c>
      <c r="B23245" s="106" t="s">
        <v>358</v>
      </c>
      <c r="C23245" s="146" t="s">
        <v>16</v>
      </c>
      <c r="D23245" s="146" t="s">
        <v>14502</v>
      </c>
      <c r="E23245" s="146" t="s">
        <v>14503</v>
      </c>
      <c r="F23245" s="146" t="s">
        <v>20</v>
      </c>
      <c r="G23245" s="146" t="s">
        <v>21</v>
      </c>
      <c r="H23245" s="146" t="s">
        <v>22</v>
      </c>
      <c r="I23245" s="146" t="s">
        <v>23</v>
      </c>
      <c r="J23245" s="146" t="s">
        <v>24</v>
      </c>
      <c r="K23245" s="146" t="s">
        <v>26</v>
      </c>
      <c r="L23245" s="146" t="s">
        <v>14504</v>
      </c>
      <c r="M23245" s="146" t="s">
        <v>27</v>
      </c>
      <c r="N23245" s="146" t="s">
        <v>28</v>
      </c>
      <c r="O23245" s="146" t="s">
        <v>29</v>
      </c>
      <c r="P23245" s="146" t="s">
        <v>30</v>
      </c>
      <c r="Q23245" s="146" t="s">
        <v>14505</v>
      </c>
      <c r="R23245" s="146" t="s">
        <v>32</v>
      </c>
      <c r="S23245" s="146" t="s">
        <v>33</v>
      </c>
    </row>
    <row r="23246" spans="1:19" ht="11.25" thickBot="1" x14ac:dyDescent="0.2">
      <c r="A23246" s="112"/>
      <c r="B23246" s="112"/>
      <c r="C23246" s="146" t="s">
        <v>111</v>
      </c>
      <c r="D23246" s="146" t="s">
        <v>111</v>
      </c>
      <c r="E23246" s="146" t="s">
        <v>111</v>
      </c>
      <c r="F23246" s="146" t="s">
        <v>111</v>
      </c>
      <c r="G23246" s="146" t="s">
        <v>111</v>
      </c>
      <c r="H23246" s="146" t="s">
        <v>111</v>
      </c>
      <c r="I23246" s="146" t="s">
        <v>111</v>
      </c>
      <c r="J23246" s="146" t="s">
        <v>111</v>
      </c>
      <c r="K23246" s="146" t="s">
        <v>111</v>
      </c>
      <c r="L23246" s="146" t="s">
        <v>111</v>
      </c>
      <c r="M23246" s="146" t="s">
        <v>111</v>
      </c>
      <c r="N23246" s="146" t="s">
        <v>111</v>
      </c>
      <c r="O23246" s="146" t="s">
        <v>111</v>
      </c>
      <c r="P23246" s="146" t="s">
        <v>111</v>
      </c>
      <c r="Q23246" s="146" t="s">
        <v>111</v>
      </c>
      <c r="R23246" s="146" t="s">
        <v>111</v>
      </c>
      <c r="S23246" s="146" t="s">
        <v>111</v>
      </c>
    </row>
    <row r="23247" spans="1:19" ht="11.25" thickBot="1" x14ac:dyDescent="0.2">
      <c r="A23247" s="107">
        <v>1</v>
      </c>
      <c r="B23247" s="132">
        <v>0.72675925925925933</v>
      </c>
      <c r="C23247" s="108">
        <v>0.25</v>
      </c>
      <c r="D23247" s="108">
        <v>0.316</v>
      </c>
      <c r="E23247" s="141" t="s">
        <v>14500</v>
      </c>
      <c r="F23247" s="133">
        <v>0.55001999999999995</v>
      </c>
      <c r="G23247" s="141" t="s">
        <v>14585</v>
      </c>
      <c r="H23247" s="108">
        <v>0.15</v>
      </c>
      <c r="I23247" s="108">
        <v>0.124</v>
      </c>
      <c r="J23247" s="108">
        <v>1.0409999999999999</v>
      </c>
      <c r="K23247" s="133">
        <v>0.53637000000000001</v>
      </c>
      <c r="L23247" s="108">
        <v>5.0000000000000001E-3</v>
      </c>
      <c r="M23247" s="108">
        <v>1E-3</v>
      </c>
      <c r="N23247" s="108">
        <v>2.8000000000000001E-2</v>
      </c>
      <c r="O23247" s="141" t="s">
        <v>14500</v>
      </c>
      <c r="P23247" s="141" t="s">
        <v>14500</v>
      </c>
      <c r="Q23247" s="108">
        <v>-1.4E-2</v>
      </c>
      <c r="R23247" s="108">
        <v>0</v>
      </c>
      <c r="S23247" s="108">
        <v>1.0999999999999999E-2</v>
      </c>
    </row>
    <row r="23248" spans="1:19" ht="11.25" thickBot="1" x14ac:dyDescent="0.2">
      <c r="A23248" s="112"/>
    </row>
    <row r="23249" spans="1:19" ht="11.25" thickBot="1" x14ac:dyDescent="0.2">
      <c r="A23249" s="135" t="s">
        <v>362</v>
      </c>
      <c r="B23249" s="112"/>
      <c r="C23249" s="136">
        <v>0.25</v>
      </c>
      <c r="D23249" s="136">
        <v>0.316</v>
      </c>
      <c r="E23249" s="141" t="s">
        <v>14501</v>
      </c>
      <c r="F23249" s="137">
        <v>0.55001999999999995</v>
      </c>
      <c r="G23249" s="141" t="s">
        <v>14586</v>
      </c>
      <c r="H23249" s="136">
        <v>0.15</v>
      </c>
      <c r="I23249" s="136">
        <v>0.124</v>
      </c>
      <c r="J23249" s="136">
        <v>1.0409999999999999</v>
      </c>
      <c r="K23249" s="137">
        <v>0.53637000000000001</v>
      </c>
      <c r="L23249" s="136">
        <v>5.0000000000000001E-3</v>
      </c>
      <c r="M23249" s="136">
        <v>1E-3</v>
      </c>
      <c r="N23249" s="136">
        <v>2.8000000000000001E-2</v>
      </c>
      <c r="O23249" s="141" t="s">
        <v>14501</v>
      </c>
      <c r="P23249" s="141" t="s">
        <v>14501</v>
      </c>
      <c r="Q23249" s="136">
        <v>-1.4E-2</v>
      </c>
      <c r="R23249" s="136">
        <v>0</v>
      </c>
      <c r="S23249" s="136">
        <v>1.0999999999999999E-2</v>
      </c>
    </row>
    <row r="23250" spans="1:19" ht="11.25" thickBot="1" x14ac:dyDescent="0.2">
      <c r="A23250" s="112"/>
    </row>
    <row r="23251" spans="1:19" ht="11.25" thickBot="1" x14ac:dyDescent="0.2">
      <c r="A23251" s="138" t="s">
        <v>364</v>
      </c>
      <c r="B23251" s="112"/>
      <c r="C23251" s="136">
        <v>0</v>
      </c>
      <c r="D23251" s="136">
        <v>0</v>
      </c>
      <c r="E23251" s="141" t="s">
        <v>14501</v>
      </c>
      <c r="F23251" s="140" t="s">
        <v>3713</v>
      </c>
      <c r="G23251" s="141" t="s">
        <v>14501</v>
      </c>
      <c r="H23251" s="136">
        <v>0</v>
      </c>
      <c r="I23251" s="136">
        <v>0</v>
      </c>
      <c r="J23251" s="136">
        <v>0</v>
      </c>
      <c r="K23251" s="140" t="s">
        <v>3713</v>
      </c>
      <c r="L23251" s="136">
        <v>0</v>
      </c>
      <c r="M23251" s="136">
        <v>0</v>
      </c>
      <c r="N23251" s="136">
        <v>0</v>
      </c>
      <c r="O23251" s="141" t="s">
        <v>14501</v>
      </c>
      <c r="P23251" s="141" t="s">
        <v>14501</v>
      </c>
      <c r="Q23251" s="136">
        <v>0</v>
      </c>
      <c r="R23251" s="136">
        <v>0</v>
      </c>
      <c r="S23251" s="136">
        <v>0</v>
      </c>
    </row>
    <row r="23252" spans="1:19" ht="11.25" thickBot="1" x14ac:dyDescent="0.2">
      <c r="A23252" s="112"/>
    </row>
    <row r="23253" spans="1:19" ht="11.25" thickBot="1" x14ac:dyDescent="0.2">
      <c r="A23253" s="139" t="s">
        <v>366</v>
      </c>
      <c r="B23253" s="112"/>
      <c r="C23253" s="136">
        <v>0</v>
      </c>
      <c r="D23253" s="136">
        <v>0</v>
      </c>
      <c r="E23253" s="141" t="s">
        <v>14501</v>
      </c>
      <c r="F23253" s="140" t="s">
        <v>3713</v>
      </c>
      <c r="G23253" s="141" t="s">
        <v>14501</v>
      </c>
      <c r="H23253" s="136">
        <v>0</v>
      </c>
      <c r="I23253" s="136">
        <v>0</v>
      </c>
      <c r="J23253" s="136">
        <v>0</v>
      </c>
      <c r="K23253" s="140" t="s">
        <v>3713</v>
      </c>
      <c r="L23253" s="136">
        <v>0</v>
      </c>
      <c r="M23253" s="136">
        <v>0</v>
      </c>
      <c r="N23253" s="136">
        <v>0</v>
      </c>
      <c r="O23253" s="141" t="s">
        <v>14501</v>
      </c>
      <c r="P23253" s="141" t="s">
        <v>14501</v>
      </c>
      <c r="Q23253" s="136">
        <v>0</v>
      </c>
      <c r="R23253" s="136">
        <v>0</v>
      </c>
      <c r="S23253" s="136">
        <v>0</v>
      </c>
    </row>
    <row r="23254" spans="1:19" ht="11.25" thickBot="1" x14ac:dyDescent="0.2">
      <c r="A23254" s="112"/>
    </row>
    <row r="23255" spans="1:19" ht="11.25" thickBot="1" x14ac:dyDescent="0.2">
      <c r="A23255" s="106" t="s">
        <v>357</v>
      </c>
      <c r="B23255" s="106" t="s">
        <v>358</v>
      </c>
      <c r="C23255" s="146" t="s">
        <v>35</v>
      </c>
      <c r="D23255" s="146" t="s">
        <v>36</v>
      </c>
      <c r="E23255" s="146" t="s">
        <v>14506</v>
      </c>
      <c r="F23255" s="146" t="s">
        <v>38</v>
      </c>
      <c r="G23255" s="146" t="s">
        <v>39</v>
      </c>
      <c r="H23255" s="146" t="s">
        <v>41</v>
      </c>
      <c r="I23255" s="146" t="s">
        <v>42</v>
      </c>
      <c r="J23255" s="146" t="s">
        <v>43</v>
      </c>
      <c r="K23255" s="146" t="s">
        <v>44</v>
      </c>
      <c r="L23255" s="146" t="s">
        <v>45</v>
      </c>
      <c r="M23255" s="146" t="s">
        <v>46</v>
      </c>
      <c r="N23255" s="146" t="s">
        <v>47</v>
      </c>
      <c r="O23255" s="146" t="s">
        <v>48</v>
      </c>
      <c r="P23255" s="146" t="s">
        <v>49</v>
      </c>
      <c r="Q23255" s="146" t="s">
        <v>50</v>
      </c>
      <c r="R23255" s="146" t="s">
        <v>51</v>
      </c>
      <c r="S23255" s="146" t="s">
        <v>52</v>
      </c>
    </row>
    <row r="23256" spans="1:19" ht="11.25" thickBot="1" x14ac:dyDescent="0.2">
      <c r="A23256" s="112"/>
      <c r="B23256" s="112"/>
      <c r="C23256" s="146" t="s">
        <v>111</v>
      </c>
      <c r="D23256" s="146" t="s">
        <v>111</v>
      </c>
      <c r="E23256" s="146" t="s">
        <v>111</v>
      </c>
      <c r="F23256" s="146" t="s">
        <v>111</v>
      </c>
      <c r="G23256" s="146" t="s">
        <v>111</v>
      </c>
      <c r="H23256" s="146" t="s">
        <v>111</v>
      </c>
      <c r="I23256" s="146" t="s">
        <v>111</v>
      </c>
      <c r="J23256" s="146" t="s">
        <v>111</v>
      </c>
      <c r="K23256" s="146" t="s">
        <v>111</v>
      </c>
      <c r="L23256" s="146" t="s">
        <v>111</v>
      </c>
      <c r="M23256" s="146" t="s">
        <v>111</v>
      </c>
      <c r="N23256" s="146" t="s">
        <v>111</v>
      </c>
      <c r="O23256" s="146" t="s">
        <v>111</v>
      </c>
      <c r="P23256" s="146" t="s">
        <v>111</v>
      </c>
      <c r="Q23256" s="146" t="s">
        <v>111</v>
      </c>
      <c r="R23256" s="146" t="s">
        <v>111</v>
      </c>
      <c r="S23256" s="146" t="s">
        <v>111</v>
      </c>
    </row>
    <row r="23257" spans="1:19" ht="11.25" thickBot="1" x14ac:dyDescent="0.2">
      <c r="A23257" s="107">
        <v>1</v>
      </c>
      <c r="B23257" s="132">
        <v>0.72675925925925933</v>
      </c>
      <c r="C23257" s="133">
        <v>0.44479000000000002</v>
      </c>
      <c r="D23257" s="108">
        <v>1.7000000000000001E-2</v>
      </c>
      <c r="E23257" s="108">
        <v>3.0000000000000001E-3</v>
      </c>
      <c r="F23257" s="141" t="s">
        <v>14500</v>
      </c>
      <c r="G23257" s="108">
        <v>3.0000000000000001E-3</v>
      </c>
      <c r="H23257" s="108">
        <v>1.1970000000000001</v>
      </c>
      <c r="I23257" s="108">
        <v>0.01</v>
      </c>
      <c r="J23257" s="108">
        <v>2.8000000000000001E-2</v>
      </c>
      <c r="K23257" s="108">
        <v>5.0000000000000001E-3</v>
      </c>
      <c r="L23257" s="108">
        <v>0</v>
      </c>
      <c r="M23257" s="108">
        <v>1.2E-2</v>
      </c>
      <c r="N23257" s="141" t="s">
        <v>14500</v>
      </c>
      <c r="O23257" s="141" t="s">
        <v>14500</v>
      </c>
      <c r="P23257" s="141" t="s">
        <v>14500</v>
      </c>
      <c r="Q23257" s="108">
        <v>4.0000000000000001E-3</v>
      </c>
      <c r="R23257" s="108">
        <v>1E-3</v>
      </c>
      <c r="S23257" s="141" t="s">
        <v>14500</v>
      </c>
    </row>
    <row r="23258" spans="1:19" ht="11.25" thickBot="1" x14ac:dyDescent="0.2">
      <c r="A23258" s="112"/>
    </row>
    <row r="23259" spans="1:19" ht="11.25" thickBot="1" x14ac:dyDescent="0.2">
      <c r="A23259" s="135" t="s">
        <v>362</v>
      </c>
      <c r="B23259" s="112"/>
      <c r="C23259" s="137">
        <v>0.44479000000000002</v>
      </c>
      <c r="D23259" s="136">
        <v>1.7000000000000001E-2</v>
      </c>
      <c r="E23259" s="136">
        <v>3.0000000000000001E-3</v>
      </c>
      <c r="F23259" s="141" t="s">
        <v>14501</v>
      </c>
      <c r="G23259" s="136">
        <v>3.0000000000000001E-3</v>
      </c>
      <c r="H23259" s="136">
        <v>1.1970000000000001</v>
      </c>
      <c r="I23259" s="136">
        <v>0.01</v>
      </c>
      <c r="J23259" s="136">
        <v>2.8000000000000001E-2</v>
      </c>
      <c r="K23259" s="136">
        <v>5.0000000000000001E-3</v>
      </c>
      <c r="L23259" s="136">
        <v>0</v>
      </c>
      <c r="M23259" s="136">
        <v>1.2E-2</v>
      </c>
      <c r="N23259" s="141" t="s">
        <v>14501</v>
      </c>
      <c r="O23259" s="141" t="s">
        <v>14501</v>
      </c>
      <c r="P23259" s="141" t="s">
        <v>14501</v>
      </c>
      <c r="Q23259" s="136">
        <v>4.0000000000000001E-3</v>
      </c>
      <c r="R23259" s="136">
        <v>1E-3</v>
      </c>
      <c r="S23259" s="141" t="s">
        <v>14501</v>
      </c>
    </row>
    <row r="23260" spans="1:19" ht="11.25" thickBot="1" x14ac:dyDescent="0.2">
      <c r="A23260" s="112"/>
    </row>
    <row r="23261" spans="1:19" ht="11.25" thickBot="1" x14ac:dyDescent="0.2">
      <c r="A23261" s="138" t="s">
        <v>364</v>
      </c>
      <c r="B23261" s="112"/>
      <c r="C23261" s="140" t="s">
        <v>3713</v>
      </c>
      <c r="D23261" s="136">
        <v>0</v>
      </c>
      <c r="E23261" s="136">
        <v>0</v>
      </c>
      <c r="F23261" s="141" t="s">
        <v>14501</v>
      </c>
      <c r="G23261" s="136">
        <v>0</v>
      </c>
      <c r="H23261" s="136">
        <v>0</v>
      </c>
      <c r="I23261" s="136">
        <v>0</v>
      </c>
      <c r="J23261" s="136">
        <v>0</v>
      </c>
      <c r="K23261" s="136">
        <v>0</v>
      </c>
      <c r="L23261" s="136">
        <v>0</v>
      </c>
      <c r="M23261" s="136">
        <v>0</v>
      </c>
      <c r="N23261" s="141" t="s">
        <v>14501</v>
      </c>
      <c r="O23261" s="141" t="s">
        <v>14501</v>
      </c>
      <c r="P23261" s="141" t="s">
        <v>14501</v>
      </c>
      <c r="Q23261" s="136">
        <v>0</v>
      </c>
      <c r="R23261" s="136">
        <v>0</v>
      </c>
      <c r="S23261" s="141" t="s">
        <v>14501</v>
      </c>
    </row>
    <row r="23262" spans="1:19" ht="11.25" thickBot="1" x14ac:dyDescent="0.2">
      <c r="A23262" s="112"/>
    </row>
    <row r="23263" spans="1:19" ht="11.25" thickBot="1" x14ac:dyDescent="0.2">
      <c r="A23263" s="139" t="s">
        <v>366</v>
      </c>
      <c r="B23263" s="112"/>
      <c r="C23263" s="140" t="s">
        <v>3713</v>
      </c>
      <c r="D23263" s="136">
        <v>0</v>
      </c>
      <c r="E23263" s="136">
        <v>0</v>
      </c>
      <c r="F23263" s="141" t="s">
        <v>14501</v>
      </c>
      <c r="G23263" s="136">
        <v>0</v>
      </c>
      <c r="H23263" s="136">
        <v>0</v>
      </c>
      <c r="I23263" s="136">
        <v>0</v>
      </c>
      <c r="J23263" s="136">
        <v>0</v>
      </c>
      <c r="K23263" s="136">
        <v>0</v>
      </c>
      <c r="L23263" s="136">
        <v>0</v>
      </c>
      <c r="M23263" s="136">
        <v>0</v>
      </c>
      <c r="N23263" s="141" t="s">
        <v>14501</v>
      </c>
      <c r="O23263" s="141" t="s">
        <v>14501</v>
      </c>
      <c r="P23263" s="141" t="s">
        <v>14501</v>
      </c>
      <c r="Q23263" s="136">
        <v>0</v>
      </c>
      <c r="R23263" s="136">
        <v>0</v>
      </c>
      <c r="S23263" s="141" t="s">
        <v>14501</v>
      </c>
    </row>
    <row r="23264" spans="1:19" ht="11.25" thickBot="1" x14ac:dyDescent="0.2">
      <c r="A23264" s="112"/>
    </row>
    <row r="23265" spans="1:19" ht="11.25" thickBot="1" x14ac:dyDescent="0.2">
      <c r="A23265" s="106" t="s">
        <v>357</v>
      </c>
      <c r="B23265" s="106" t="s">
        <v>358</v>
      </c>
      <c r="C23265" s="146" t="s">
        <v>53</v>
      </c>
      <c r="D23265" s="146" t="s">
        <v>54</v>
      </c>
      <c r="E23265" s="146" t="s">
        <v>55</v>
      </c>
      <c r="F23265" s="146" t="s">
        <v>56</v>
      </c>
      <c r="G23265" s="146" t="s">
        <v>14507</v>
      </c>
      <c r="H23265" s="146" t="s">
        <v>57</v>
      </c>
      <c r="I23265" s="146" t="s">
        <v>59</v>
      </c>
      <c r="J23265" s="146" t="s">
        <v>14508</v>
      </c>
      <c r="K23265" s="146" t="s">
        <v>60</v>
      </c>
      <c r="L23265" s="146" t="s">
        <v>61</v>
      </c>
      <c r="M23265" s="146" t="s">
        <v>62</v>
      </c>
      <c r="N23265" s="146" t="s">
        <v>14509</v>
      </c>
      <c r="O23265" s="146" t="s">
        <v>63</v>
      </c>
      <c r="P23265" s="146" t="s">
        <v>64</v>
      </c>
      <c r="Q23265" s="146" t="s">
        <v>66</v>
      </c>
      <c r="R23265" s="146" t="s">
        <v>14510</v>
      </c>
      <c r="S23265" s="146" t="s">
        <v>67</v>
      </c>
    </row>
    <row r="23266" spans="1:19" ht="11.25" thickBot="1" x14ac:dyDescent="0.2">
      <c r="A23266" s="112"/>
      <c r="B23266" s="112"/>
      <c r="C23266" s="146" t="s">
        <v>111</v>
      </c>
      <c r="D23266" s="146" t="s">
        <v>111</v>
      </c>
      <c r="E23266" s="146" t="s">
        <v>111</v>
      </c>
      <c r="F23266" s="146" t="s">
        <v>111</v>
      </c>
      <c r="G23266" s="146" t="s">
        <v>111</v>
      </c>
      <c r="H23266" s="146" t="s">
        <v>111</v>
      </c>
      <c r="I23266" s="146" t="s">
        <v>111</v>
      </c>
      <c r="J23266" s="146" t="s">
        <v>111</v>
      </c>
      <c r="K23266" s="146" t="s">
        <v>111</v>
      </c>
      <c r="L23266" s="146" t="s">
        <v>111</v>
      </c>
      <c r="M23266" s="146" t="s">
        <v>111</v>
      </c>
      <c r="N23266" s="146" t="s">
        <v>111</v>
      </c>
      <c r="O23266" s="146" t="s">
        <v>111</v>
      </c>
      <c r="P23266" s="146" t="s">
        <v>111</v>
      </c>
      <c r="Q23266" s="146" t="s">
        <v>111</v>
      </c>
      <c r="R23266" s="146" t="s">
        <v>111</v>
      </c>
      <c r="S23266" s="146" t="s">
        <v>111</v>
      </c>
    </row>
    <row r="23267" spans="1:19" ht="11.25" thickBot="1" x14ac:dyDescent="0.2">
      <c r="A23267" s="107">
        <v>1</v>
      </c>
      <c r="B23267" s="132">
        <v>0.72675925925925933</v>
      </c>
      <c r="C23267" s="141" t="s">
        <v>14500</v>
      </c>
      <c r="D23267" s="141" t="s">
        <v>14500</v>
      </c>
      <c r="E23267" s="108">
        <v>1E-3</v>
      </c>
      <c r="F23267" s="108">
        <v>3.0000000000000001E-3</v>
      </c>
      <c r="G23267" s="108">
        <v>1E-3</v>
      </c>
      <c r="H23267" s="108">
        <v>3.5999999999999997E-2</v>
      </c>
      <c r="I23267" s="108">
        <v>5.8999999999999997E-2</v>
      </c>
      <c r="J23267" s="141" t="s">
        <v>14518</v>
      </c>
      <c r="K23267" s="141" t="s">
        <v>14500</v>
      </c>
      <c r="L23267" s="108">
        <v>8.0000000000000002E-3</v>
      </c>
      <c r="M23267" s="108">
        <v>4.2999999999999997E-2</v>
      </c>
      <c r="N23267" s="108">
        <v>2.8000000000000001E-2</v>
      </c>
      <c r="O23267" s="108">
        <v>2E-3</v>
      </c>
      <c r="P23267" s="108">
        <v>0.35699999999999998</v>
      </c>
      <c r="Q23267" s="133">
        <v>0.37786999999999998</v>
      </c>
      <c r="R23267" s="141" t="s">
        <v>14500</v>
      </c>
      <c r="S23267" s="108">
        <v>0.01</v>
      </c>
    </row>
    <row r="23268" spans="1:19" ht="11.25" thickBot="1" x14ac:dyDescent="0.2">
      <c r="A23268" s="112"/>
    </row>
    <row r="23269" spans="1:19" ht="11.25" thickBot="1" x14ac:dyDescent="0.2">
      <c r="A23269" s="135" t="s">
        <v>362</v>
      </c>
      <c r="B23269" s="112"/>
      <c r="C23269" s="141" t="s">
        <v>14501</v>
      </c>
      <c r="D23269" s="141" t="s">
        <v>14501</v>
      </c>
      <c r="E23269" s="136">
        <v>1E-3</v>
      </c>
      <c r="F23269" s="136">
        <v>3.0000000000000001E-3</v>
      </c>
      <c r="G23269" s="136">
        <v>1E-3</v>
      </c>
      <c r="H23269" s="136">
        <v>3.5999999999999997E-2</v>
      </c>
      <c r="I23269" s="136">
        <v>5.8999999999999997E-2</v>
      </c>
      <c r="J23269" s="141" t="s">
        <v>14520</v>
      </c>
      <c r="K23269" s="141" t="s">
        <v>14501</v>
      </c>
      <c r="L23269" s="136">
        <v>8.0000000000000002E-3</v>
      </c>
      <c r="M23269" s="136">
        <v>4.2999999999999997E-2</v>
      </c>
      <c r="N23269" s="136">
        <v>2.8000000000000001E-2</v>
      </c>
      <c r="O23269" s="136">
        <v>2E-3</v>
      </c>
      <c r="P23269" s="136">
        <v>0.35699999999999998</v>
      </c>
      <c r="Q23269" s="137">
        <v>0.37786999999999998</v>
      </c>
      <c r="R23269" s="141" t="s">
        <v>14501</v>
      </c>
      <c r="S23269" s="136">
        <v>0.01</v>
      </c>
    </row>
    <row r="23270" spans="1:19" ht="11.25" thickBot="1" x14ac:dyDescent="0.2">
      <c r="A23270" s="112"/>
    </row>
    <row r="23271" spans="1:19" ht="11.25" thickBot="1" x14ac:dyDescent="0.2">
      <c r="A23271" s="138" t="s">
        <v>364</v>
      </c>
      <c r="B23271" s="112"/>
      <c r="C23271" s="141" t="s">
        <v>14501</v>
      </c>
      <c r="D23271" s="141" t="s">
        <v>14501</v>
      </c>
      <c r="E23271" s="136">
        <v>0</v>
      </c>
      <c r="F23271" s="136">
        <v>0</v>
      </c>
      <c r="G23271" s="136">
        <v>0</v>
      </c>
      <c r="H23271" s="136">
        <v>0</v>
      </c>
      <c r="I23271" s="136">
        <v>0</v>
      </c>
      <c r="J23271" s="141" t="s">
        <v>14501</v>
      </c>
      <c r="K23271" s="141" t="s">
        <v>14501</v>
      </c>
      <c r="L23271" s="136">
        <v>0</v>
      </c>
      <c r="M23271" s="136">
        <v>0</v>
      </c>
      <c r="N23271" s="136">
        <v>0</v>
      </c>
      <c r="O23271" s="136">
        <v>0</v>
      </c>
      <c r="P23271" s="136">
        <v>0</v>
      </c>
      <c r="Q23271" s="140" t="s">
        <v>3713</v>
      </c>
      <c r="R23271" s="141" t="s">
        <v>14501</v>
      </c>
      <c r="S23271" s="136">
        <v>0</v>
      </c>
    </row>
    <row r="23272" spans="1:19" ht="11.25" thickBot="1" x14ac:dyDescent="0.2">
      <c r="A23272" s="112"/>
    </row>
    <row r="23273" spans="1:19" ht="11.25" thickBot="1" x14ac:dyDescent="0.2">
      <c r="A23273" s="139" t="s">
        <v>366</v>
      </c>
      <c r="B23273" s="112"/>
      <c r="C23273" s="141" t="s">
        <v>14501</v>
      </c>
      <c r="D23273" s="141" t="s">
        <v>14501</v>
      </c>
      <c r="E23273" s="136">
        <v>0</v>
      </c>
      <c r="F23273" s="136">
        <v>0</v>
      </c>
      <c r="G23273" s="136">
        <v>0</v>
      </c>
      <c r="H23273" s="136">
        <v>0</v>
      </c>
      <c r="I23273" s="136">
        <v>0</v>
      </c>
      <c r="J23273" s="141" t="s">
        <v>14501</v>
      </c>
      <c r="K23273" s="141" t="s">
        <v>14501</v>
      </c>
      <c r="L23273" s="136">
        <v>0</v>
      </c>
      <c r="M23273" s="136">
        <v>0</v>
      </c>
      <c r="N23273" s="136">
        <v>0</v>
      </c>
      <c r="O23273" s="136">
        <v>0</v>
      </c>
      <c r="P23273" s="136">
        <v>0</v>
      </c>
      <c r="Q23273" s="140" t="s">
        <v>3713</v>
      </c>
      <c r="R23273" s="141" t="s">
        <v>14501</v>
      </c>
      <c r="S23273" s="136">
        <v>0</v>
      </c>
    </row>
    <row r="23274" spans="1:19" ht="11.25" thickBot="1" x14ac:dyDescent="0.2">
      <c r="A23274" s="112"/>
    </row>
    <row r="23275" spans="1:19" ht="11.25" thickBot="1" x14ac:dyDescent="0.2">
      <c r="A23275" s="106" t="s">
        <v>357</v>
      </c>
      <c r="B23275" s="106" t="s">
        <v>358</v>
      </c>
      <c r="C23275" s="146" t="s">
        <v>68</v>
      </c>
      <c r="D23275" s="146" t="s">
        <v>14511</v>
      </c>
    </row>
    <row r="23276" spans="1:19" ht="11.25" thickBot="1" x14ac:dyDescent="0.2">
      <c r="A23276" s="112"/>
      <c r="B23276" s="112"/>
      <c r="C23276" s="146" t="s">
        <v>111</v>
      </c>
      <c r="D23276" s="146" t="s">
        <v>111</v>
      </c>
    </row>
    <row r="23277" spans="1:19" ht="11.25" thickBot="1" x14ac:dyDescent="0.2">
      <c r="A23277" s="107">
        <v>1</v>
      </c>
      <c r="B23277" s="132">
        <v>0.72675925925925933</v>
      </c>
      <c r="C23277" s="108">
        <v>4.0000000000000001E-3</v>
      </c>
      <c r="D23277" s="141" t="s">
        <v>14500</v>
      </c>
    </row>
    <row r="23278" spans="1:19" ht="11.25" thickBot="1" x14ac:dyDescent="0.2">
      <c r="A23278" s="112"/>
    </row>
    <row r="23279" spans="1:19" ht="11.25" thickBot="1" x14ac:dyDescent="0.2">
      <c r="A23279" s="135" t="s">
        <v>362</v>
      </c>
      <c r="B23279" s="112"/>
      <c r="C23279" s="136">
        <v>4.0000000000000001E-3</v>
      </c>
      <c r="D23279" s="141" t="s">
        <v>14501</v>
      </c>
    </row>
    <row r="23280" spans="1:19" ht="11.25" thickBot="1" x14ac:dyDescent="0.2">
      <c r="A23280" s="112"/>
    </row>
    <row r="23281" spans="1:19" ht="11.25" thickBot="1" x14ac:dyDescent="0.2">
      <c r="A23281" s="138" t="s">
        <v>364</v>
      </c>
      <c r="B23281" s="112"/>
      <c r="C23281" s="136">
        <v>0</v>
      </c>
      <c r="D23281" s="141" t="s">
        <v>14501</v>
      </c>
    </row>
    <row r="23282" spans="1:19" ht="11.25" thickBot="1" x14ac:dyDescent="0.2">
      <c r="A23282" s="112"/>
    </row>
    <row r="23283" spans="1:19" ht="11.25" thickBot="1" x14ac:dyDescent="0.2">
      <c r="A23283" s="139" t="s">
        <v>366</v>
      </c>
      <c r="B23283" s="112"/>
      <c r="C23283" s="136">
        <v>0</v>
      </c>
      <c r="D23283" s="141" t="s">
        <v>14501</v>
      </c>
    </row>
    <row r="23284" spans="1:19" ht="10.5" x14ac:dyDescent="0.15">
      <c r="A23284" s="112"/>
    </row>
    <row r="23285" spans="1:19" x14ac:dyDescent="0.15">
      <c r="A23285" s="129"/>
      <c r="B23285" s="86" t="s">
        <v>4104</v>
      </c>
    </row>
    <row r="23286" spans="1:19" ht="9.75" thickBot="1" x14ac:dyDescent="0.2">
      <c r="A23286" s="81" t="s">
        <v>356</v>
      </c>
    </row>
    <row r="23287" spans="1:19" ht="11.25" thickBot="1" x14ac:dyDescent="0.2">
      <c r="A23287" s="106" t="s">
        <v>357</v>
      </c>
      <c r="B23287" s="106" t="s">
        <v>358</v>
      </c>
      <c r="C23287" s="146" t="s">
        <v>14494</v>
      </c>
      <c r="D23287" s="146" t="s">
        <v>14495</v>
      </c>
      <c r="E23287" s="146" t="s">
        <v>14496</v>
      </c>
      <c r="F23287" s="146" t="s">
        <v>0</v>
      </c>
      <c r="G23287" s="146" t="s">
        <v>1</v>
      </c>
      <c r="H23287" s="146" t="s">
        <v>2</v>
      </c>
      <c r="I23287" s="146" t="s">
        <v>14497</v>
      </c>
      <c r="J23287" s="146" t="s">
        <v>3</v>
      </c>
      <c r="K23287" s="146" t="s">
        <v>14498</v>
      </c>
      <c r="L23287" s="146" t="s">
        <v>7</v>
      </c>
      <c r="M23287" s="146" t="s">
        <v>14499</v>
      </c>
      <c r="N23287" s="146" t="s">
        <v>10</v>
      </c>
      <c r="O23287" s="146" t="s">
        <v>11</v>
      </c>
      <c r="P23287" s="146" t="s">
        <v>12</v>
      </c>
      <c r="Q23287" s="146" t="s">
        <v>13</v>
      </c>
      <c r="R23287" s="146" t="s">
        <v>14</v>
      </c>
      <c r="S23287" s="146" t="s">
        <v>15</v>
      </c>
    </row>
    <row r="23288" spans="1:19" ht="11.25" thickBot="1" x14ac:dyDescent="0.2">
      <c r="A23288" s="112"/>
      <c r="B23288" s="112"/>
      <c r="C23288" s="146" t="s">
        <v>111</v>
      </c>
      <c r="D23288" s="146" t="s">
        <v>111</v>
      </c>
      <c r="E23288" s="146" t="s">
        <v>111</v>
      </c>
      <c r="F23288" s="146" t="s">
        <v>111</v>
      </c>
      <c r="G23288" s="146" t="s">
        <v>111</v>
      </c>
      <c r="H23288" s="146" t="s">
        <v>111</v>
      </c>
      <c r="I23288" s="146" t="s">
        <v>111</v>
      </c>
      <c r="J23288" s="146" t="s">
        <v>111</v>
      </c>
      <c r="K23288" s="146" t="s">
        <v>111</v>
      </c>
      <c r="L23288" s="146" t="s">
        <v>111</v>
      </c>
      <c r="M23288" s="146" t="s">
        <v>111</v>
      </c>
      <c r="N23288" s="146" t="s">
        <v>111</v>
      </c>
      <c r="O23288" s="146" t="s">
        <v>111</v>
      </c>
      <c r="P23288" s="146" t="s">
        <v>111</v>
      </c>
      <c r="Q23288" s="146" t="s">
        <v>111</v>
      </c>
      <c r="R23288" s="146" t="s">
        <v>111</v>
      </c>
      <c r="S23288" s="146" t="s">
        <v>111</v>
      </c>
    </row>
    <row r="23289" spans="1:19" ht="11.25" thickBot="1" x14ac:dyDescent="0.2">
      <c r="A23289" s="107">
        <v>1</v>
      </c>
      <c r="B23289" s="132">
        <v>0.73189814814814813</v>
      </c>
      <c r="C23289" s="141" t="s">
        <v>14500</v>
      </c>
      <c r="D23289" s="141" t="s">
        <v>14500</v>
      </c>
      <c r="E23289" s="108">
        <v>4.0000000000000001E-3</v>
      </c>
      <c r="F23289" s="108">
        <v>6.2E-2</v>
      </c>
      <c r="G23289" s="108">
        <v>0.372</v>
      </c>
      <c r="H23289" s="108">
        <v>2E-3</v>
      </c>
      <c r="I23289" s="108">
        <v>-3.9E-2</v>
      </c>
      <c r="J23289" s="108">
        <v>0.106</v>
      </c>
      <c r="K23289" s="108">
        <v>1.593</v>
      </c>
      <c r="L23289" s="133">
        <v>0.59552000000000005</v>
      </c>
      <c r="M23289" s="108">
        <v>6.0000000000000001E-3</v>
      </c>
      <c r="N23289" s="141" t="s">
        <v>14587</v>
      </c>
      <c r="O23289" s="108">
        <v>2E-3</v>
      </c>
      <c r="P23289" s="108">
        <v>0.13900000000000001</v>
      </c>
      <c r="Q23289" s="108">
        <v>0.55900000000000005</v>
      </c>
      <c r="R23289" s="108">
        <v>1E-3</v>
      </c>
      <c r="S23289" s="108">
        <v>2.5000000000000001E-2</v>
      </c>
    </row>
    <row r="23290" spans="1:19" ht="11.25" thickBot="1" x14ac:dyDescent="0.2">
      <c r="A23290" s="112"/>
    </row>
    <row r="23291" spans="1:19" ht="11.25" thickBot="1" x14ac:dyDescent="0.2">
      <c r="A23291" s="135" t="s">
        <v>362</v>
      </c>
      <c r="B23291" s="112"/>
      <c r="C23291" s="141" t="s">
        <v>14501</v>
      </c>
      <c r="D23291" s="141" t="s">
        <v>14501</v>
      </c>
      <c r="E23291" s="136">
        <v>4.0000000000000001E-3</v>
      </c>
      <c r="F23291" s="136">
        <v>6.2E-2</v>
      </c>
      <c r="G23291" s="136">
        <v>0.372</v>
      </c>
      <c r="H23291" s="136">
        <v>2E-3</v>
      </c>
      <c r="I23291" s="136">
        <v>-3.9E-2</v>
      </c>
      <c r="J23291" s="136">
        <v>0.106</v>
      </c>
      <c r="K23291" s="136">
        <v>1.593</v>
      </c>
      <c r="L23291" s="137">
        <v>0.59552000000000005</v>
      </c>
      <c r="M23291" s="136">
        <v>6.0000000000000001E-3</v>
      </c>
      <c r="N23291" s="141" t="s">
        <v>14588</v>
      </c>
      <c r="O23291" s="136">
        <v>2E-3</v>
      </c>
      <c r="P23291" s="136">
        <v>0.13900000000000001</v>
      </c>
      <c r="Q23291" s="136">
        <v>0.55900000000000005</v>
      </c>
      <c r="R23291" s="136">
        <v>1E-3</v>
      </c>
      <c r="S23291" s="136">
        <v>2.5000000000000001E-2</v>
      </c>
    </row>
    <row r="23292" spans="1:19" ht="11.25" thickBot="1" x14ac:dyDescent="0.2">
      <c r="A23292" s="112"/>
    </row>
    <row r="23293" spans="1:19" ht="11.25" thickBot="1" x14ac:dyDescent="0.2">
      <c r="A23293" s="138" t="s">
        <v>364</v>
      </c>
      <c r="B23293" s="112"/>
      <c r="C23293" s="141" t="s">
        <v>14501</v>
      </c>
      <c r="D23293" s="141" t="s">
        <v>14501</v>
      </c>
      <c r="E23293" s="136">
        <v>0</v>
      </c>
      <c r="F23293" s="136">
        <v>0</v>
      </c>
      <c r="G23293" s="136">
        <v>0</v>
      </c>
      <c r="H23293" s="136">
        <v>0</v>
      </c>
      <c r="I23293" s="136">
        <v>0</v>
      </c>
      <c r="J23293" s="136">
        <v>0</v>
      </c>
      <c r="K23293" s="136">
        <v>0</v>
      </c>
      <c r="L23293" s="140" t="s">
        <v>3713</v>
      </c>
      <c r="M23293" s="136">
        <v>0</v>
      </c>
      <c r="N23293" s="141" t="s">
        <v>14501</v>
      </c>
      <c r="O23293" s="136">
        <v>0</v>
      </c>
      <c r="P23293" s="136">
        <v>0</v>
      </c>
      <c r="Q23293" s="136">
        <v>0</v>
      </c>
      <c r="R23293" s="136">
        <v>0</v>
      </c>
      <c r="S23293" s="136">
        <v>0</v>
      </c>
    </row>
    <row r="23294" spans="1:19" ht="11.25" thickBot="1" x14ac:dyDescent="0.2">
      <c r="A23294" s="112"/>
    </row>
    <row r="23295" spans="1:19" ht="11.25" thickBot="1" x14ac:dyDescent="0.2">
      <c r="A23295" s="139" t="s">
        <v>366</v>
      </c>
      <c r="B23295" s="112"/>
      <c r="C23295" s="141" t="s">
        <v>14501</v>
      </c>
      <c r="D23295" s="141" t="s">
        <v>14501</v>
      </c>
      <c r="E23295" s="136">
        <v>0</v>
      </c>
      <c r="F23295" s="136">
        <v>0</v>
      </c>
      <c r="G23295" s="136">
        <v>0</v>
      </c>
      <c r="H23295" s="136">
        <v>0</v>
      </c>
      <c r="I23295" s="136">
        <v>0</v>
      </c>
      <c r="J23295" s="136">
        <v>0</v>
      </c>
      <c r="K23295" s="136">
        <v>0</v>
      </c>
      <c r="L23295" s="140" t="s">
        <v>3713</v>
      </c>
      <c r="M23295" s="136">
        <v>0</v>
      </c>
      <c r="N23295" s="141" t="s">
        <v>14501</v>
      </c>
      <c r="O23295" s="136">
        <v>0</v>
      </c>
      <c r="P23295" s="136">
        <v>0</v>
      </c>
      <c r="Q23295" s="136">
        <v>0</v>
      </c>
      <c r="R23295" s="136">
        <v>0</v>
      </c>
      <c r="S23295" s="136">
        <v>0</v>
      </c>
    </row>
    <row r="23296" spans="1:19" ht="11.25" thickBot="1" x14ac:dyDescent="0.2">
      <c r="A23296" s="112"/>
    </row>
    <row r="23297" spans="1:19" ht="11.25" thickBot="1" x14ac:dyDescent="0.2">
      <c r="A23297" s="106" t="s">
        <v>357</v>
      </c>
      <c r="B23297" s="106" t="s">
        <v>358</v>
      </c>
      <c r="C23297" s="146" t="s">
        <v>16</v>
      </c>
      <c r="D23297" s="146" t="s">
        <v>14502</v>
      </c>
      <c r="E23297" s="146" t="s">
        <v>14503</v>
      </c>
      <c r="F23297" s="146" t="s">
        <v>20</v>
      </c>
      <c r="G23297" s="146" t="s">
        <v>21</v>
      </c>
      <c r="H23297" s="146" t="s">
        <v>22</v>
      </c>
      <c r="I23297" s="146" t="s">
        <v>23</v>
      </c>
      <c r="J23297" s="146" t="s">
        <v>24</v>
      </c>
      <c r="K23297" s="146" t="s">
        <v>26</v>
      </c>
      <c r="L23297" s="146" t="s">
        <v>14504</v>
      </c>
      <c r="M23297" s="146" t="s">
        <v>27</v>
      </c>
      <c r="N23297" s="146" t="s">
        <v>28</v>
      </c>
      <c r="O23297" s="146" t="s">
        <v>29</v>
      </c>
      <c r="P23297" s="146" t="s">
        <v>30</v>
      </c>
      <c r="Q23297" s="146" t="s">
        <v>14505</v>
      </c>
      <c r="R23297" s="146" t="s">
        <v>32</v>
      </c>
      <c r="S23297" s="146" t="s">
        <v>33</v>
      </c>
    </row>
    <row r="23298" spans="1:19" ht="11.25" thickBot="1" x14ac:dyDescent="0.2">
      <c r="A23298" s="112"/>
      <c r="B23298" s="112"/>
      <c r="C23298" s="146" t="s">
        <v>111</v>
      </c>
      <c r="D23298" s="146" t="s">
        <v>111</v>
      </c>
      <c r="E23298" s="146" t="s">
        <v>111</v>
      </c>
      <c r="F23298" s="146" t="s">
        <v>111</v>
      </c>
      <c r="G23298" s="146" t="s">
        <v>111</v>
      </c>
      <c r="H23298" s="146" t="s">
        <v>111</v>
      </c>
      <c r="I23298" s="146" t="s">
        <v>111</v>
      </c>
      <c r="J23298" s="146" t="s">
        <v>111</v>
      </c>
      <c r="K23298" s="146" t="s">
        <v>111</v>
      </c>
      <c r="L23298" s="146" t="s">
        <v>111</v>
      </c>
      <c r="M23298" s="146" t="s">
        <v>111</v>
      </c>
      <c r="N23298" s="146" t="s">
        <v>111</v>
      </c>
      <c r="O23298" s="146" t="s">
        <v>111</v>
      </c>
      <c r="P23298" s="146" t="s">
        <v>111</v>
      </c>
      <c r="Q23298" s="146" t="s">
        <v>111</v>
      </c>
      <c r="R23298" s="146" t="s">
        <v>111</v>
      </c>
      <c r="S23298" s="146" t="s">
        <v>111</v>
      </c>
    </row>
    <row r="23299" spans="1:19" ht="11.25" thickBot="1" x14ac:dyDescent="0.2">
      <c r="A23299" s="107">
        <v>1</v>
      </c>
      <c r="B23299" s="132">
        <v>0.73189814814814813</v>
      </c>
      <c r="C23299" s="108">
        <v>0.32700000000000001</v>
      </c>
      <c r="D23299" s="108">
        <v>0.221</v>
      </c>
      <c r="E23299" s="141" t="s">
        <v>14500</v>
      </c>
      <c r="F23299" s="133">
        <v>0.54059999999999997</v>
      </c>
      <c r="G23299" s="108">
        <v>1.9E-2</v>
      </c>
      <c r="H23299" s="141" t="s">
        <v>14589</v>
      </c>
      <c r="I23299" s="108">
        <v>6.8000000000000005E-2</v>
      </c>
      <c r="J23299" s="108">
        <v>0.84699999999999998</v>
      </c>
      <c r="K23299" s="133">
        <v>0.55142000000000002</v>
      </c>
      <c r="L23299" s="108">
        <v>6.0000000000000001E-3</v>
      </c>
      <c r="M23299" s="141" t="s">
        <v>14500</v>
      </c>
      <c r="N23299" s="108">
        <v>2.4E-2</v>
      </c>
      <c r="O23299" s="141" t="s">
        <v>14500</v>
      </c>
      <c r="P23299" s="141" t="s">
        <v>14500</v>
      </c>
      <c r="Q23299" s="108">
        <v>-7.0000000000000001E-3</v>
      </c>
      <c r="R23299" s="141" t="s">
        <v>14548</v>
      </c>
      <c r="S23299" s="108">
        <v>1.6E-2</v>
      </c>
    </row>
    <row r="23300" spans="1:19" ht="11.25" thickBot="1" x14ac:dyDescent="0.2">
      <c r="A23300" s="112"/>
    </row>
    <row r="23301" spans="1:19" ht="11.25" thickBot="1" x14ac:dyDescent="0.2">
      <c r="A23301" s="135" t="s">
        <v>362</v>
      </c>
      <c r="B23301" s="112"/>
      <c r="C23301" s="136">
        <v>0.32700000000000001</v>
      </c>
      <c r="D23301" s="136">
        <v>0.221</v>
      </c>
      <c r="E23301" s="141" t="s">
        <v>14501</v>
      </c>
      <c r="F23301" s="137">
        <v>0.54059999999999997</v>
      </c>
      <c r="G23301" s="136">
        <v>1.9E-2</v>
      </c>
      <c r="H23301" s="141" t="s">
        <v>14590</v>
      </c>
      <c r="I23301" s="136">
        <v>6.8000000000000005E-2</v>
      </c>
      <c r="J23301" s="136">
        <v>0.84699999999999998</v>
      </c>
      <c r="K23301" s="137">
        <v>0.55142000000000002</v>
      </c>
      <c r="L23301" s="136">
        <v>6.0000000000000001E-3</v>
      </c>
      <c r="M23301" s="141" t="s">
        <v>14501</v>
      </c>
      <c r="N23301" s="136">
        <v>2.4E-2</v>
      </c>
      <c r="O23301" s="141" t="s">
        <v>14501</v>
      </c>
      <c r="P23301" s="141" t="s">
        <v>14501</v>
      </c>
      <c r="Q23301" s="136">
        <v>-7.0000000000000001E-3</v>
      </c>
      <c r="R23301" s="141" t="s">
        <v>14549</v>
      </c>
      <c r="S23301" s="136">
        <v>1.6E-2</v>
      </c>
    </row>
    <row r="23302" spans="1:19" ht="11.25" thickBot="1" x14ac:dyDescent="0.2">
      <c r="A23302" s="112"/>
    </row>
    <row r="23303" spans="1:19" ht="11.25" thickBot="1" x14ac:dyDescent="0.2">
      <c r="A23303" s="138" t="s">
        <v>364</v>
      </c>
      <c r="B23303" s="112"/>
      <c r="C23303" s="136">
        <v>0</v>
      </c>
      <c r="D23303" s="136">
        <v>0</v>
      </c>
      <c r="E23303" s="141" t="s">
        <v>14501</v>
      </c>
      <c r="F23303" s="140" t="s">
        <v>3713</v>
      </c>
      <c r="G23303" s="136">
        <v>0</v>
      </c>
      <c r="H23303" s="141" t="s">
        <v>14501</v>
      </c>
      <c r="I23303" s="136">
        <v>0</v>
      </c>
      <c r="J23303" s="136">
        <v>0</v>
      </c>
      <c r="K23303" s="140" t="s">
        <v>3713</v>
      </c>
      <c r="L23303" s="136">
        <v>0</v>
      </c>
      <c r="M23303" s="141" t="s">
        <v>14501</v>
      </c>
      <c r="N23303" s="136">
        <v>0</v>
      </c>
      <c r="O23303" s="141" t="s">
        <v>14501</v>
      </c>
      <c r="P23303" s="141" t="s">
        <v>14501</v>
      </c>
      <c r="Q23303" s="136">
        <v>0</v>
      </c>
      <c r="R23303" s="141" t="s">
        <v>14501</v>
      </c>
      <c r="S23303" s="136">
        <v>0</v>
      </c>
    </row>
    <row r="23304" spans="1:19" ht="11.25" thickBot="1" x14ac:dyDescent="0.2">
      <c r="A23304" s="112"/>
    </row>
    <row r="23305" spans="1:19" ht="11.25" thickBot="1" x14ac:dyDescent="0.2">
      <c r="A23305" s="139" t="s">
        <v>366</v>
      </c>
      <c r="B23305" s="112"/>
      <c r="C23305" s="136">
        <v>0</v>
      </c>
      <c r="D23305" s="136">
        <v>0</v>
      </c>
      <c r="E23305" s="141" t="s">
        <v>14501</v>
      </c>
      <c r="F23305" s="140" t="s">
        <v>3713</v>
      </c>
      <c r="G23305" s="136">
        <v>0</v>
      </c>
      <c r="H23305" s="141" t="s">
        <v>14501</v>
      </c>
      <c r="I23305" s="136">
        <v>0</v>
      </c>
      <c r="J23305" s="136">
        <v>0</v>
      </c>
      <c r="K23305" s="140" t="s">
        <v>3713</v>
      </c>
      <c r="L23305" s="136">
        <v>0</v>
      </c>
      <c r="M23305" s="141" t="s">
        <v>14501</v>
      </c>
      <c r="N23305" s="136">
        <v>0</v>
      </c>
      <c r="O23305" s="141" t="s">
        <v>14501</v>
      </c>
      <c r="P23305" s="141" t="s">
        <v>14501</v>
      </c>
      <c r="Q23305" s="136">
        <v>0</v>
      </c>
      <c r="R23305" s="141" t="s">
        <v>14501</v>
      </c>
      <c r="S23305" s="136">
        <v>0</v>
      </c>
    </row>
    <row r="23306" spans="1:19" ht="11.25" thickBot="1" x14ac:dyDescent="0.2">
      <c r="A23306" s="112"/>
    </row>
    <row r="23307" spans="1:19" ht="11.25" thickBot="1" x14ac:dyDescent="0.2">
      <c r="A23307" s="106" t="s">
        <v>357</v>
      </c>
      <c r="B23307" s="106" t="s">
        <v>358</v>
      </c>
      <c r="C23307" s="146" t="s">
        <v>35</v>
      </c>
      <c r="D23307" s="146" t="s">
        <v>36</v>
      </c>
      <c r="E23307" s="146" t="s">
        <v>14506</v>
      </c>
      <c r="F23307" s="146" t="s">
        <v>38</v>
      </c>
      <c r="G23307" s="146" t="s">
        <v>39</v>
      </c>
      <c r="H23307" s="146" t="s">
        <v>41</v>
      </c>
      <c r="I23307" s="146" t="s">
        <v>42</v>
      </c>
      <c r="J23307" s="146" t="s">
        <v>43</v>
      </c>
      <c r="K23307" s="146" t="s">
        <v>44</v>
      </c>
      <c r="L23307" s="146" t="s">
        <v>45</v>
      </c>
      <c r="M23307" s="146" t="s">
        <v>46</v>
      </c>
      <c r="N23307" s="146" t="s">
        <v>47</v>
      </c>
      <c r="O23307" s="146" t="s">
        <v>48</v>
      </c>
      <c r="P23307" s="146" t="s">
        <v>49</v>
      </c>
      <c r="Q23307" s="146" t="s">
        <v>50</v>
      </c>
      <c r="R23307" s="146" t="s">
        <v>51</v>
      </c>
      <c r="S23307" s="146" t="s">
        <v>52</v>
      </c>
    </row>
    <row r="23308" spans="1:19" ht="11.25" thickBot="1" x14ac:dyDescent="0.2">
      <c r="A23308" s="112"/>
      <c r="B23308" s="112"/>
      <c r="C23308" s="146" t="s">
        <v>111</v>
      </c>
      <c r="D23308" s="146" t="s">
        <v>111</v>
      </c>
      <c r="E23308" s="146" t="s">
        <v>111</v>
      </c>
      <c r="F23308" s="146" t="s">
        <v>111</v>
      </c>
      <c r="G23308" s="146" t="s">
        <v>111</v>
      </c>
      <c r="H23308" s="146" t="s">
        <v>111</v>
      </c>
      <c r="I23308" s="146" t="s">
        <v>111</v>
      </c>
      <c r="J23308" s="146" t="s">
        <v>111</v>
      </c>
      <c r="K23308" s="146" t="s">
        <v>111</v>
      </c>
      <c r="L23308" s="146" t="s">
        <v>111</v>
      </c>
      <c r="M23308" s="146" t="s">
        <v>111</v>
      </c>
      <c r="N23308" s="146" t="s">
        <v>111</v>
      </c>
      <c r="O23308" s="146" t="s">
        <v>111</v>
      </c>
      <c r="P23308" s="146" t="s">
        <v>111</v>
      </c>
      <c r="Q23308" s="146" t="s">
        <v>111</v>
      </c>
      <c r="R23308" s="146" t="s">
        <v>111</v>
      </c>
      <c r="S23308" s="146" t="s">
        <v>111</v>
      </c>
    </row>
    <row r="23309" spans="1:19" ht="11.25" thickBot="1" x14ac:dyDescent="0.2">
      <c r="A23309" s="107">
        <v>1</v>
      </c>
      <c r="B23309" s="132">
        <v>0.73189814814814813</v>
      </c>
      <c r="C23309" s="133">
        <v>0.46024999999999999</v>
      </c>
      <c r="D23309" s="108">
        <v>1.0999999999999999E-2</v>
      </c>
      <c r="E23309" s="108">
        <v>3.0000000000000001E-3</v>
      </c>
      <c r="F23309" s="141" t="s">
        <v>14500</v>
      </c>
      <c r="G23309" s="108">
        <v>1.2E-2</v>
      </c>
      <c r="H23309" s="108">
        <v>0.98699999999999999</v>
      </c>
      <c r="I23309" s="108">
        <v>3.0000000000000001E-3</v>
      </c>
      <c r="J23309" s="108">
        <v>1.9E-2</v>
      </c>
      <c r="K23309" s="108">
        <v>2E-3</v>
      </c>
      <c r="L23309" s="108">
        <v>6.0000000000000001E-3</v>
      </c>
      <c r="M23309" s="141" t="s">
        <v>14500</v>
      </c>
      <c r="N23309" s="108">
        <v>3.0000000000000001E-3</v>
      </c>
      <c r="O23309" s="108">
        <v>6.0000000000000001E-3</v>
      </c>
      <c r="P23309" s="108">
        <v>1E-3</v>
      </c>
      <c r="Q23309" s="141" t="s">
        <v>14500</v>
      </c>
      <c r="R23309" s="108">
        <v>1E-3</v>
      </c>
      <c r="S23309" s="108">
        <v>3.0000000000000001E-3</v>
      </c>
    </row>
    <row r="23310" spans="1:19" ht="11.25" thickBot="1" x14ac:dyDescent="0.2">
      <c r="A23310" s="112"/>
    </row>
    <row r="23311" spans="1:19" ht="11.25" thickBot="1" x14ac:dyDescent="0.2">
      <c r="A23311" s="135" t="s">
        <v>362</v>
      </c>
      <c r="B23311" s="112"/>
      <c r="C23311" s="137">
        <v>0.46024999999999999</v>
      </c>
      <c r="D23311" s="136">
        <v>1.0999999999999999E-2</v>
      </c>
      <c r="E23311" s="136">
        <v>3.0000000000000001E-3</v>
      </c>
      <c r="F23311" s="141" t="s">
        <v>14501</v>
      </c>
      <c r="G23311" s="136">
        <v>1.2E-2</v>
      </c>
      <c r="H23311" s="136">
        <v>0.98699999999999999</v>
      </c>
      <c r="I23311" s="136">
        <v>3.0000000000000001E-3</v>
      </c>
      <c r="J23311" s="136">
        <v>1.9E-2</v>
      </c>
      <c r="K23311" s="136">
        <v>2E-3</v>
      </c>
      <c r="L23311" s="136">
        <v>6.0000000000000001E-3</v>
      </c>
      <c r="M23311" s="141" t="s">
        <v>14501</v>
      </c>
      <c r="N23311" s="136">
        <v>3.0000000000000001E-3</v>
      </c>
      <c r="O23311" s="136">
        <v>6.0000000000000001E-3</v>
      </c>
      <c r="P23311" s="136">
        <v>1E-3</v>
      </c>
      <c r="Q23311" s="141" t="s">
        <v>14501</v>
      </c>
      <c r="R23311" s="136">
        <v>1E-3</v>
      </c>
      <c r="S23311" s="136">
        <v>3.0000000000000001E-3</v>
      </c>
    </row>
    <row r="23312" spans="1:19" ht="11.25" thickBot="1" x14ac:dyDescent="0.2">
      <c r="A23312" s="112"/>
    </row>
    <row r="23313" spans="1:19" ht="11.25" thickBot="1" x14ac:dyDescent="0.2">
      <c r="A23313" s="138" t="s">
        <v>364</v>
      </c>
      <c r="B23313" s="112"/>
      <c r="C23313" s="140" t="s">
        <v>3713</v>
      </c>
      <c r="D23313" s="136">
        <v>0</v>
      </c>
      <c r="E23313" s="136">
        <v>0</v>
      </c>
      <c r="F23313" s="141" t="s">
        <v>14501</v>
      </c>
      <c r="G23313" s="136">
        <v>0</v>
      </c>
      <c r="H23313" s="136">
        <v>0</v>
      </c>
      <c r="I23313" s="136">
        <v>0</v>
      </c>
      <c r="J23313" s="136">
        <v>0</v>
      </c>
      <c r="K23313" s="136">
        <v>0</v>
      </c>
      <c r="L23313" s="136">
        <v>0</v>
      </c>
      <c r="M23313" s="141" t="s">
        <v>14501</v>
      </c>
      <c r="N23313" s="136">
        <v>0</v>
      </c>
      <c r="O23313" s="136">
        <v>0</v>
      </c>
      <c r="P23313" s="136">
        <v>0</v>
      </c>
      <c r="Q23313" s="141" t="s">
        <v>14501</v>
      </c>
      <c r="R23313" s="136">
        <v>0</v>
      </c>
      <c r="S23313" s="136">
        <v>0</v>
      </c>
    </row>
    <row r="23314" spans="1:19" ht="11.25" thickBot="1" x14ac:dyDescent="0.2">
      <c r="A23314" s="112"/>
    </row>
    <row r="23315" spans="1:19" ht="11.25" thickBot="1" x14ac:dyDescent="0.2">
      <c r="A23315" s="139" t="s">
        <v>366</v>
      </c>
      <c r="B23315" s="112"/>
      <c r="C23315" s="140" t="s">
        <v>3713</v>
      </c>
      <c r="D23315" s="136">
        <v>0</v>
      </c>
      <c r="E23315" s="136">
        <v>0</v>
      </c>
      <c r="F23315" s="141" t="s">
        <v>14501</v>
      </c>
      <c r="G23315" s="136">
        <v>0</v>
      </c>
      <c r="H23315" s="136">
        <v>0</v>
      </c>
      <c r="I23315" s="136">
        <v>0</v>
      </c>
      <c r="J23315" s="136">
        <v>0</v>
      </c>
      <c r="K23315" s="136">
        <v>0</v>
      </c>
      <c r="L23315" s="136">
        <v>0</v>
      </c>
      <c r="M23315" s="141" t="s">
        <v>14501</v>
      </c>
      <c r="N23315" s="136">
        <v>0</v>
      </c>
      <c r="O23315" s="136">
        <v>0</v>
      </c>
      <c r="P23315" s="136">
        <v>0</v>
      </c>
      <c r="Q23315" s="141" t="s">
        <v>14501</v>
      </c>
      <c r="R23315" s="136">
        <v>0</v>
      </c>
      <c r="S23315" s="136">
        <v>0</v>
      </c>
    </row>
    <row r="23316" spans="1:19" ht="11.25" thickBot="1" x14ac:dyDescent="0.2">
      <c r="A23316" s="112"/>
    </row>
    <row r="23317" spans="1:19" ht="11.25" thickBot="1" x14ac:dyDescent="0.2">
      <c r="A23317" s="106" t="s">
        <v>357</v>
      </c>
      <c r="B23317" s="106" t="s">
        <v>358</v>
      </c>
      <c r="C23317" s="146" t="s">
        <v>53</v>
      </c>
      <c r="D23317" s="146" t="s">
        <v>54</v>
      </c>
      <c r="E23317" s="146" t="s">
        <v>55</v>
      </c>
      <c r="F23317" s="146" t="s">
        <v>56</v>
      </c>
      <c r="G23317" s="146" t="s">
        <v>14507</v>
      </c>
      <c r="H23317" s="146" t="s">
        <v>57</v>
      </c>
      <c r="I23317" s="146" t="s">
        <v>59</v>
      </c>
      <c r="J23317" s="146" t="s">
        <v>14508</v>
      </c>
      <c r="K23317" s="146" t="s">
        <v>60</v>
      </c>
      <c r="L23317" s="146" t="s">
        <v>61</v>
      </c>
      <c r="M23317" s="146" t="s">
        <v>62</v>
      </c>
      <c r="N23317" s="146" t="s">
        <v>14509</v>
      </c>
      <c r="O23317" s="146" t="s">
        <v>63</v>
      </c>
      <c r="P23317" s="146" t="s">
        <v>64</v>
      </c>
      <c r="Q23317" s="146" t="s">
        <v>66</v>
      </c>
      <c r="R23317" s="146" t="s">
        <v>14510</v>
      </c>
      <c r="S23317" s="146" t="s">
        <v>67</v>
      </c>
    </row>
    <row r="23318" spans="1:19" ht="11.25" thickBot="1" x14ac:dyDescent="0.2">
      <c r="A23318" s="112"/>
      <c r="B23318" s="112"/>
      <c r="C23318" s="146" t="s">
        <v>111</v>
      </c>
      <c r="D23318" s="146" t="s">
        <v>111</v>
      </c>
      <c r="E23318" s="146" t="s">
        <v>111</v>
      </c>
      <c r="F23318" s="146" t="s">
        <v>111</v>
      </c>
      <c r="G23318" s="146" t="s">
        <v>111</v>
      </c>
      <c r="H23318" s="146" t="s">
        <v>111</v>
      </c>
      <c r="I23318" s="146" t="s">
        <v>111</v>
      </c>
      <c r="J23318" s="146" t="s">
        <v>111</v>
      </c>
      <c r="K23318" s="146" t="s">
        <v>111</v>
      </c>
      <c r="L23318" s="146" t="s">
        <v>111</v>
      </c>
      <c r="M23318" s="146" t="s">
        <v>111</v>
      </c>
      <c r="N23318" s="146" t="s">
        <v>111</v>
      </c>
      <c r="O23318" s="146" t="s">
        <v>111</v>
      </c>
      <c r="P23318" s="146" t="s">
        <v>111</v>
      </c>
      <c r="Q23318" s="146" t="s">
        <v>111</v>
      </c>
      <c r="R23318" s="146" t="s">
        <v>111</v>
      </c>
      <c r="S23318" s="146" t="s">
        <v>111</v>
      </c>
    </row>
    <row r="23319" spans="1:19" ht="11.25" thickBot="1" x14ac:dyDescent="0.2">
      <c r="A23319" s="107">
        <v>1</v>
      </c>
      <c r="B23319" s="132">
        <v>0.73189814814814813</v>
      </c>
      <c r="C23319" s="141" t="s">
        <v>14500</v>
      </c>
      <c r="D23319" s="108">
        <v>4.0000000000000001E-3</v>
      </c>
      <c r="E23319" s="141" t="s">
        <v>14500</v>
      </c>
      <c r="F23319" s="108">
        <v>3.0000000000000001E-3</v>
      </c>
      <c r="G23319" s="141" t="s">
        <v>14500</v>
      </c>
      <c r="H23319" s="108">
        <v>2.5999999999999999E-2</v>
      </c>
      <c r="I23319" s="108">
        <v>2.5999999999999999E-2</v>
      </c>
      <c r="J23319" s="141" t="s">
        <v>14518</v>
      </c>
      <c r="K23319" s="141" t="s">
        <v>14500</v>
      </c>
      <c r="L23319" s="141" t="s">
        <v>14500</v>
      </c>
      <c r="M23319" s="108">
        <v>2.1999999999999999E-2</v>
      </c>
      <c r="N23319" s="108">
        <v>0</v>
      </c>
      <c r="O23319" s="108">
        <v>3.0000000000000001E-3</v>
      </c>
      <c r="P23319" s="108">
        <v>0.32300000000000001</v>
      </c>
      <c r="Q23319" s="133">
        <v>0.38674999999999998</v>
      </c>
      <c r="R23319" s="141" t="s">
        <v>14500</v>
      </c>
      <c r="S23319" s="108">
        <v>4.0000000000000001E-3</v>
      </c>
    </row>
    <row r="23320" spans="1:19" ht="11.25" thickBot="1" x14ac:dyDescent="0.2">
      <c r="A23320" s="112"/>
    </row>
    <row r="23321" spans="1:19" ht="11.25" thickBot="1" x14ac:dyDescent="0.2">
      <c r="A23321" s="135" t="s">
        <v>362</v>
      </c>
      <c r="B23321" s="112"/>
      <c r="C23321" s="141" t="s">
        <v>14501</v>
      </c>
      <c r="D23321" s="136">
        <v>4.0000000000000001E-3</v>
      </c>
      <c r="E23321" s="141" t="s">
        <v>14501</v>
      </c>
      <c r="F23321" s="136">
        <v>3.0000000000000001E-3</v>
      </c>
      <c r="G23321" s="141" t="s">
        <v>14501</v>
      </c>
      <c r="H23321" s="136">
        <v>2.5999999999999999E-2</v>
      </c>
      <c r="I23321" s="136">
        <v>2.5999999999999999E-2</v>
      </c>
      <c r="J23321" s="141" t="s">
        <v>14520</v>
      </c>
      <c r="K23321" s="141" t="s">
        <v>14501</v>
      </c>
      <c r="L23321" s="141" t="s">
        <v>14501</v>
      </c>
      <c r="M23321" s="136">
        <v>2.1999999999999999E-2</v>
      </c>
      <c r="N23321" s="136">
        <v>0</v>
      </c>
      <c r="O23321" s="136">
        <v>3.0000000000000001E-3</v>
      </c>
      <c r="P23321" s="136">
        <v>0.32300000000000001</v>
      </c>
      <c r="Q23321" s="137">
        <v>0.38674999999999998</v>
      </c>
      <c r="R23321" s="141" t="s">
        <v>14501</v>
      </c>
      <c r="S23321" s="136">
        <v>4.0000000000000001E-3</v>
      </c>
    </row>
    <row r="23322" spans="1:19" ht="11.25" thickBot="1" x14ac:dyDescent="0.2">
      <c r="A23322" s="112"/>
    </row>
    <row r="23323" spans="1:19" ht="11.25" thickBot="1" x14ac:dyDescent="0.2">
      <c r="A23323" s="138" t="s">
        <v>364</v>
      </c>
      <c r="B23323" s="112"/>
      <c r="C23323" s="141" t="s">
        <v>14501</v>
      </c>
      <c r="D23323" s="136">
        <v>0</v>
      </c>
      <c r="E23323" s="141" t="s">
        <v>14501</v>
      </c>
      <c r="F23323" s="136">
        <v>0</v>
      </c>
      <c r="G23323" s="141" t="s">
        <v>14501</v>
      </c>
      <c r="H23323" s="136">
        <v>0</v>
      </c>
      <c r="I23323" s="136">
        <v>0</v>
      </c>
      <c r="J23323" s="141" t="s">
        <v>14501</v>
      </c>
      <c r="K23323" s="141" t="s">
        <v>14501</v>
      </c>
      <c r="L23323" s="141" t="s">
        <v>14501</v>
      </c>
      <c r="M23323" s="136">
        <v>0</v>
      </c>
      <c r="N23323" s="136">
        <v>0</v>
      </c>
      <c r="O23323" s="136">
        <v>0</v>
      </c>
      <c r="P23323" s="136">
        <v>0</v>
      </c>
      <c r="Q23323" s="140" t="s">
        <v>3713</v>
      </c>
      <c r="R23323" s="141" t="s">
        <v>14501</v>
      </c>
      <c r="S23323" s="136">
        <v>0</v>
      </c>
    </row>
    <row r="23324" spans="1:19" ht="11.25" thickBot="1" x14ac:dyDescent="0.2">
      <c r="A23324" s="112"/>
    </row>
    <row r="23325" spans="1:19" ht="11.25" thickBot="1" x14ac:dyDescent="0.2">
      <c r="A23325" s="139" t="s">
        <v>366</v>
      </c>
      <c r="B23325" s="112"/>
      <c r="C23325" s="141" t="s">
        <v>14501</v>
      </c>
      <c r="D23325" s="136">
        <v>0</v>
      </c>
      <c r="E23325" s="141" t="s">
        <v>14501</v>
      </c>
      <c r="F23325" s="136">
        <v>0</v>
      </c>
      <c r="G23325" s="141" t="s">
        <v>14501</v>
      </c>
      <c r="H23325" s="136">
        <v>0</v>
      </c>
      <c r="I23325" s="136">
        <v>0</v>
      </c>
      <c r="J23325" s="141" t="s">
        <v>14501</v>
      </c>
      <c r="K23325" s="141" t="s">
        <v>14501</v>
      </c>
      <c r="L23325" s="141" t="s">
        <v>14501</v>
      </c>
      <c r="M23325" s="136">
        <v>0</v>
      </c>
      <c r="N23325" s="136">
        <v>0</v>
      </c>
      <c r="O23325" s="136">
        <v>0</v>
      </c>
      <c r="P23325" s="136">
        <v>0</v>
      </c>
      <c r="Q23325" s="140" t="s">
        <v>3713</v>
      </c>
      <c r="R23325" s="141" t="s">
        <v>14501</v>
      </c>
      <c r="S23325" s="136">
        <v>0</v>
      </c>
    </row>
    <row r="23326" spans="1:19" ht="11.25" thickBot="1" x14ac:dyDescent="0.2">
      <c r="A23326" s="112"/>
    </row>
    <row r="23327" spans="1:19" ht="11.25" thickBot="1" x14ac:dyDescent="0.2">
      <c r="A23327" s="106" t="s">
        <v>357</v>
      </c>
      <c r="B23327" s="106" t="s">
        <v>358</v>
      </c>
      <c r="C23327" s="146" t="s">
        <v>68</v>
      </c>
      <c r="D23327" s="146" t="s">
        <v>14511</v>
      </c>
    </row>
    <row r="23328" spans="1:19" ht="11.25" thickBot="1" x14ac:dyDescent="0.2">
      <c r="A23328" s="112"/>
      <c r="B23328" s="112"/>
      <c r="C23328" s="146" t="s">
        <v>111</v>
      </c>
      <c r="D23328" s="146" t="s">
        <v>111</v>
      </c>
    </row>
    <row r="23329" spans="1:19" ht="11.25" thickBot="1" x14ac:dyDescent="0.2">
      <c r="A23329" s="107">
        <v>1</v>
      </c>
      <c r="B23329" s="132">
        <v>0.73189814814814813</v>
      </c>
      <c r="C23329" s="108">
        <v>2E-3</v>
      </c>
      <c r="D23329" s="141" t="s">
        <v>14500</v>
      </c>
    </row>
    <row r="23330" spans="1:19" ht="11.25" thickBot="1" x14ac:dyDescent="0.2">
      <c r="A23330" s="112"/>
    </row>
    <row r="23331" spans="1:19" ht="11.25" thickBot="1" x14ac:dyDescent="0.2">
      <c r="A23331" s="135" t="s">
        <v>362</v>
      </c>
      <c r="B23331" s="112"/>
      <c r="C23331" s="136">
        <v>2E-3</v>
      </c>
      <c r="D23331" s="141" t="s">
        <v>14501</v>
      </c>
    </row>
    <row r="23332" spans="1:19" ht="11.25" thickBot="1" x14ac:dyDescent="0.2">
      <c r="A23332" s="112"/>
    </row>
    <row r="23333" spans="1:19" ht="11.25" thickBot="1" x14ac:dyDescent="0.2">
      <c r="A23333" s="138" t="s">
        <v>364</v>
      </c>
      <c r="B23333" s="112"/>
      <c r="C23333" s="136">
        <v>0</v>
      </c>
      <c r="D23333" s="141" t="s">
        <v>14501</v>
      </c>
    </row>
    <row r="23334" spans="1:19" ht="11.25" thickBot="1" x14ac:dyDescent="0.2">
      <c r="A23334" s="112"/>
    </row>
    <row r="23335" spans="1:19" ht="11.25" thickBot="1" x14ac:dyDescent="0.2">
      <c r="A23335" s="139" t="s">
        <v>366</v>
      </c>
      <c r="B23335" s="112"/>
      <c r="C23335" s="136">
        <v>0</v>
      </c>
      <c r="D23335" s="141" t="s">
        <v>14501</v>
      </c>
    </row>
    <row r="23336" spans="1:19" ht="10.5" x14ac:dyDescent="0.15">
      <c r="A23336" s="112"/>
    </row>
    <row r="23337" spans="1:19" x14ac:dyDescent="0.15">
      <c r="A23337" s="129"/>
      <c r="B23337" s="86" t="s">
        <v>4165</v>
      </c>
    </row>
    <row r="23338" spans="1:19" ht="9.75" thickBot="1" x14ac:dyDescent="0.2">
      <c r="A23338" s="81" t="s">
        <v>356</v>
      </c>
    </row>
    <row r="23339" spans="1:19" ht="11.25" thickBot="1" x14ac:dyDescent="0.2">
      <c r="A23339" s="106" t="s">
        <v>357</v>
      </c>
      <c r="B23339" s="106" t="s">
        <v>358</v>
      </c>
      <c r="C23339" s="146" t="s">
        <v>14494</v>
      </c>
      <c r="D23339" s="146" t="s">
        <v>14495</v>
      </c>
      <c r="E23339" s="146" t="s">
        <v>14496</v>
      </c>
      <c r="F23339" s="146" t="s">
        <v>0</v>
      </c>
      <c r="G23339" s="146" t="s">
        <v>1</v>
      </c>
      <c r="H23339" s="146" t="s">
        <v>2</v>
      </c>
      <c r="I23339" s="146" t="s">
        <v>14497</v>
      </c>
      <c r="J23339" s="146" t="s">
        <v>3</v>
      </c>
      <c r="K23339" s="146" t="s">
        <v>14498</v>
      </c>
      <c r="L23339" s="146" t="s">
        <v>7</v>
      </c>
      <c r="M23339" s="146" t="s">
        <v>14499</v>
      </c>
      <c r="N23339" s="146" t="s">
        <v>10</v>
      </c>
      <c r="O23339" s="146" t="s">
        <v>11</v>
      </c>
      <c r="P23339" s="146" t="s">
        <v>12</v>
      </c>
      <c r="Q23339" s="146" t="s">
        <v>13</v>
      </c>
      <c r="R23339" s="146" t="s">
        <v>14</v>
      </c>
      <c r="S23339" s="146" t="s">
        <v>15</v>
      </c>
    </row>
    <row r="23340" spans="1:19" ht="11.25" thickBot="1" x14ac:dyDescent="0.2">
      <c r="A23340" s="112"/>
      <c r="B23340" s="112"/>
      <c r="C23340" s="146" t="s">
        <v>111</v>
      </c>
      <c r="D23340" s="146" t="s">
        <v>111</v>
      </c>
      <c r="E23340" s="146" t="s">
        <v>111</v>
      </c>
      <c r="F23340" s="146" t="s">
        <v>111</v>
      </c>
      <c r="G23340" s="146" t="s">
        <v>111</v>
      </c>
      <c r="H23340" s="146" t="s">
        <v>111</v>
      </c>
      <c r="I23340" s="146" t="s">
        <v>111</v>
      </c>
      <c r="J23340" s="146" t="s">
        <v>111</v>
      </c>
      <c r="K23340" s="146" t="s">
        <v>111</v>
      </c>
      <c r="L23340" s="146" t="s">
        <v>111</v>
      </c>
      <c r="M23340" s="146" t="s">
        <v>111</v>
      </c>
      <c r="N23340" s="146" t="s">
        <v>111</v>
      </c>
      <c r="O23340" s="146" t="s">
        <v>111</v>
      </c>
      <c r="P23340" s="146" t="s">
        <v>111</v>
      </c>
      <c r="Q23340" s="146" t="s">
        <v>111</v>
      </c>
      <c r="R23340" s="146" t="s">
        <v>111</v>
      </c>
      <c r="S23340" s="146" t="s">
        <v>111</v>
      </c>
    </row>
    <row r="23341" spans="1:19" ht="11.25" thickBot="1" x14ac:dyDescent="0.2">
      <c r="A23341" s="107">
        <v>1</v>
      </c>
      <c r="B23341" s="132">
        <v>0.73703703703703705</v>
      </c>
      <c r="C23341" s="141" t="s">
        <v>14500</v>
      </c>
      <c r="D23341" s="141" t="s">
        <v>14500</v>
      </c>
      <c r="E23341" s="108">
        <v>4.0000000000000001E-3</v>
      </c>
      <c r="F23341" s="108">
        <v>8.6999999999999994E-2</v>
      </c>
      <c r="G23341" s="108">
        <v>0.373</v>
      </c>
      <c r="H23341" s="108">
        <v>3.0000000000000001E-3</v>
      </c>
      <c r="I23341" s="108">
        <v>1E-3</v>
      </c>
      <c r="J23341" s="108">
        <v>9.1999999999999998E-2</v>
      </c>
      <c r="K23341" s="108">
        <v>0.47199999999999998</v>
      </c>
      <c r="L23341" s="133">
        <v>0.66171000000000002</v>
      </c>
      <c r="M23341" s="108">
        <v>8.9999999999999993E-3</v>
      </c>
      <c r="N23341" s="108">
        <v>0</v>
      </c>
      <c r="O23341" s="108">
        <v>3.0000000000000001E-3</v>
      </c>
      <c r="P23341" s="108">
        <v>0.15</v>
      </c>
      <c r="Q23341" s="108">
        <v>0.83799999999999997</v>
      </c>
      <c r="R23341" s="108">
        <v>3.0000000000000001E-3</v>
      </c>
      <c r="S23341" s="108">
        <v>3.7999999999999999E-2</v>
      </c>
    </row>
    <row r="23342" spans="1:19" ht="11.25" thickBot="1" x14ac:dyDescent="0.2">
      <c r="A23342" s="112"/>
    </row>
    <row r="23343" spans="1:19" ht="11.25" thickBot="1" x14ac:dyDescent="0.2">
      <c r="A23343" s="135" t="s">
        <v>362</v>
      </c>
      <c r="B23343" s="112"/>
      <c r="C23343" s="141" t="s">
        <v>14501</v>
      </c>
      <c r="D23343" s="141" t="s">
        <v>14501</v>
      </c>
      <c r="E23343" s="136">
        <v>4.0000000000000001E-3</v>
      </c>
      <c r="F23343" s="136">
        <v>8.6999999999999994E-2</v>
      </c>
      <c r="G23343" s="136">
        <v>0.373</v>
      </c>
      <c r="H23343" s="136">
        <v>3.0000000000000001E-3</v>
      </c>
      <c r="I23343" s="136">
        <v>1E-3</v>
      </c>
      <c r="J23343" s="136">
        <v>9.1999999999999998E-2</v>
      </c>
      <c r="K23343" s="136">
        <v>0.47199999999999998</v>
      </c>
      <c r="L23343" s="137">
        <v>0.66171000000000002</v>
      </c>
      <c r="M23343" s="136">
        <v>8.9999999999999993E-3</v>
      </c>
      <c r="N23343" s="136">
        <v>0</v>
      </c>
      <c r="O23343" s="136">
        <v>3.0000000000000001E-3</v>
      </c>
      <c r="P23343" s="136">
        <v>0.15</v>
      </c>
      <c r="Q23343" s="136">
        <v>0.83799999999999997</v>
      </c>
      <c r="R23343" s="136">
        <v>3.0000000000000001E-3</v>
      </c>
      <c r="S23343" s="136">
        <v>3.7999999999999999E-2</v>
      </c>
    </row>
    <row r="23344" spans="1:19" ht="11.25" thickBot="1" x14ac:dyDescent="0.2">
      <c r="A23344" s="112"/>
    </row>
    <row r="23345" spans="1:19" ht="11.25" thickBot="1" x14ac:dyDescent="0.2">
      <c r="A23345" s="138" t="s">
        <v>364</v>
      </c>
      <c r="B23345" s="112"/>
      <c r="C23345" s="141" t="s">
        <v>14501</v>
      </c>
      <c r="D23345" s="141" t="s">
        <v>14501</v>
      </c>
      <c r="E23345" s="136">
        <v>0</v>
      </c>
      <c r="F23345" s="136">
        <v>0</v>
      </c>
      <c r="G23345" s="136">
        <v>0</v>
      </c>
      <c r="H23345" s="136">
        <v>0</v>
      </c>
      <c r="I23345" s="136">
        <v>0</v>
      </c>
      <c r="J23345" s="136">
        <v>0</v>
      </c>
      <c r="K23345" s="136">
        <v>0</v>
      </c>
      <c r="L23345" s="140" t="s">
        <v>3713</v>
      </c>
      <c r="M23345" s="136">
        <v>0</v>
      </c>
      <c r="N23345" s="136">
        <v>0</v>
      </c>
      <c r="O23345" s="136">
        <v>0</v>
      </c>
      <c r="P23345" s="136">
        <v>0</v>
      </c>
      <c r="Q23345" s="136">
        <v>0</v>
      </c>
      <c r="R23345" s="136">
        <v>0</v>
      </c>
      <c r="S23345" s="136">
        <v>0</v>
      </c>
    </row>
    <row r="23346" spans="1:19" ht="11.25" thickBot="1" x14ac:dyDescent="0.2">
      <c r="A23346" s="112"/>
    </row>
    <row r="23347" spans="1:19" ht="11.25" thickBot="1" x14ac:dyDescent="0.2">
      <c r="A23347" s="139" t="s">
        <v>366</v>
      </c>
      <c r="B23347" s="112"/>
      <c r="C23347" s="141" t="s">
        <v>14501</v>
      </c>
      <c r="D23347" s="141" t="s">
        <v>14501</v>
      </c>
      <c r="E23347" s="136">
        <v>0</v>
      </c>
      <c r="F23347" s="136">
        <v>0</v>
      </c>
      <c r="G23347" s="136">
        <v>0</v>
      </c>
      <c r="H23347" s="136">
        <v>0</v>
      </c>
      <c r="I23347" s="136">
        <v>0</v>
      </c>
      <c r="J23347" s="136">
        <v>0</v>
      </c>
      <c r="K23347" s="136">
        <v>0</v>
      </c>
      <c r="L23347" s="140" t="s">
        <v>3713</v>
      </c>
      <c r="M23347" s="136">
        <v>0</v>
      </c>
      <c r="N23347" s="136">
        <v>0</v>
      </c>
      <c r="O23347" s="136">
        <v>0</v>
      </c>
      <c r="P23347" s="136">
        <v>0</v>
      </c>
      <c r="Q23347" s="136">
        <v>0</v>
      </c>
      <c r="R23347" s="136">
        <v>0</v>
      </c>
      <c r="S23347" s="136">
        <v>0</v>
      </c>
    </row>
    <row r="23348" spans="1:19" ht="11.25" thickBot="1" x14ac:dyDescent="0.2">
      <c r="A23348" s="112"/>
    </row>
    <row r="23349" spans="1:19" ht="11.25" thickBot="1" x14ac:dyDescent="0.2">
      <c r="A23349" s="106" t="s">
        <v>357</v>
      </c>
      <c r="B23349" s="106" t="s">
        <v>358</v>
      </c>
      <c r="C23349" s="146" t="s">
        <v>16</v>
      </c>
      <c r="D23349" s="146" t="s">
        <v>14502</v>
      </c>
      <c r="E23349" s="146" t="s">
        <v>14503</v>
      </c>
      <c r="F23349" s="146" t="s">
        <v>20</v>
      </c>
      <c r="G23349" s="146" t="s">
        <v>21</v>
      </c>
      <c r="H23349" s="146" t="s">
        <v>22</v>
      </c>
      <c r="I23349" s="146" t="s">
        <v>23</v>
      </c>
      <c r="J23349" s="146" t="s">
        <v>24</v>
      </c>
      <c r="K23349" s="146" t="s">
        <v>26</v>
      </c>
      <c r="L23349" s="146" t="s">
        <v>14504</v>
      </c>
      <c r="M23349" s="146" t="s">
        <v>27</v>
      </c>
      <c r="N23349" s="146" t="s">
        <v>28</v>
      </c>
      <c r="O23349" s="146" t="s">
        <v>29</v>
      </c>
      <c r="P23349" s="146" t="s">
        <v>30</v>
      </c>
      <c r="Q23349" s="146" t="s">
        <v>14505</v>
      </c>
      <c r="R23349" s="146" t="s">
        <v>32</v>
      </c>
      <c r="S23349" s="146" t="s">
        <v>33</v>
      </c>
    </row>
    <row r="23350" spans="1:19" ht="11.25" thickBot="1" x14ac:dyDescent="0.2">
      <c r="A23350" s="112"/>
      <c r="B23350" s="112"/>
      <c r="C23350" s="146" t="s">
        <v>111</v>
      </c>
      <c r="D23350" s="146" t="s">
        <v>111</v>
      </c>
      <c r="E23350" s="146" t="s">
        <v>111</v>
      </c>
      <c r="F23350" s="146" t="s">
        <v>111</v>
      </c>
      <c r="G23350" s="146" t="s">
        <v>111</v>
      </c>
      <c r="H23350" s="146" t="s">
        <v>111</v>
      </c>
      <c r="I23350" s="146" t="s">
        <v>111</v>
      </c>
      <c r="J23350" s="146" t="s">
        <v>111</v>
      </c>
      <c r="K23350" s="146" t="s">
        <v>111</v>
      </c>
      <c r="L23350" s="146" t="s">
        <v>111</v>
      </c>
      <c r="M23350" s="146" t="s">
        <v>111</v>
      </c>
      <c r="N23350" s="146" t="s">
        <v>111</v>
      </c>
      <c r="O23350" s="146" t="s">
        <v>111</v>
      </c>
      <c r="P23350" s="146" t="s">
        <v>111</v>
      </c>
      <c r="Q23350" s="146" t="s">
        <v>111</v>
      </c>
      <c r="R23350" s="146" t="s">
        <v>111</v>
      </c>
      <c r="S23350" s="146" t="s">
        <v>111</v>
      </c>
    </row>
    <row r="23351" spans="1:19" ht="11.25" thickBot="1" x14ac:dyDescent="0.2">
      <c r="A23351" s="107">
        <v>1</v>
      </c>
      <c r="B23351" s="132">
        <v>0.73703703703703705</v>
      </c>
      <c r="C23351" s="108">
        <v>0.437</v>
      </c>
      <c r="D23351" s="108">
        <v>0.126</v>
      </c>
      <c r="E23351" s="141" t="s">
        <v>14500</v>
      </c>
      <c r="F23351" s="133">
        <v>0.51149999999999995</v>
      </c>
      <c r="G23351" s="108">
        <v>3.1E-2</v>
      </c>
      <c r="H23351" s="141" t="s">
        <v>14513</v>
      </c>
      <c r="I23351" s="108">
        <v>4.8000000000000001E-2</v>
      </c>
      <c r="J23351" s="108">
        <v>1.165</v>
      </c>
      <c r="K23351" s="133">
        <v>0.55737999999999999</v>
      </c>
      <c r="L23351" s="108">
        <v>3.0000000000000001E-3</v>
      </c>
      <c r="M23351" s="108">
        <v>1E-3</v>
      </c>
      <c r="N23351" s="108">
        <v>3.1E-2</v>
      </c>
      <c r="O23351" s="141" t="s">
        <v>14500</v>
      </c>
      <c r="P23351" s="141" t="s">
        <v>14500</v>
      </c>
      <c r="Q23351" s="108">
        <v>-2.1999999999999999E-2</v>
      </c>
      <c r="R23351" s="108">
        <v>2E-3</v>
      </c>
      <c r="S23351" s="108">
        <v>1.9E-2</v>
      </c>
    </row>
    <row r="23352" spans="1:19" ht="11.25" thickBot="1" x14ac:dyDescent="0.2">
      <c r="A23352" s="112"/>
    </row>
    <row r="23353" spans="1:19" ht="11.25" thickBot="1" x14ac:dyDescent="0.2">
      <c r="A23353" s="135" t="s">
        <v>362</v>
      </c>
      <c r="B23353" s="112"/>
      <c r="C23353" s="136">
        <v>0.437</v>
      </c>
      <c r="D23353" s="136">
        <v>0.126</v>
      </c>
      <c r="E23353" s="141" t="s">
        <v>14501</v>
      </c>
      <c r="F23353" s="137">
        <v>0.51149999999999995</v>
      </c>
      <c r="G23353" s="136">
        <v>3.1E-2</v>
      </c>
      <c r="H23353" s="141" t="s">
        <v>14515</v>
      </c>
      <c r="I23353" s="136">
        <v>4.8000000000000001E-2</v>
      </c>
      <c r="J23353" s="136">
        <v>1.165</v>
      </c>
      <c r="K23353" s="137">
        <v>0.55737999999999999</v>
      </c>
      <c r="L23353" s="136">
        <v>3.0000000000000001E-3</v>
      </c>
      <c r="M23353" s="136">
        <v>1E-3</v>
      </c>
      <c r="N23353" s="136">
        <v>3.1E-2</v>
      </c>
      <c r="O23353" s="141" t="s">
        <v>14501</v>
      </c>
      <c r="P23353" s="141" t="s">
        <v>14501</v>
      </c>
      <c r="Q23353" s="136">
        <v>-2.1999999999999999E-2</v>
      </c>
      <c r="R23353" s="136">
        <v>2E-3</v>
      </c>
      <c r="S23353" s="136">
        <v>1.9E-2</v>
      </c>
    </row>
    <row r="23354" spans="1:19" ht="11.25" thickBot="1" x14ac:dyDescent="0.2">
      <c r="A23354" s="112"/>
    </row>
    <row r="23355" spans="1:19" ht="11.25" thickBot="1" x14ac:dyDescent="0.2">
      <c r="A23355" s="138" t="s">
        <v>364</v>
      </c>
      <c r="B23355" s="112"/>
      <c r="C23355" s="136">
        <v>0</v>
      </c>
      <c r="D23355" s="136">
        <v>0</v>
      </c>
      <c r="E23355" s="141" t="s">
        <v>14501</v>
      </c>
      <c r="F23355" s="140" t="s">
        <v>3713</v>
      </c>
      <c r="G23355" s="136">
        <v>0</v>
      </c>
      <c r="H23355" s="141" t="s">
        <v>14501</v>
      </c>
      <c r="I23355" s="136">
        <v>0</v>
      </c>
      <c r="J23355" s="136">
        <v>0</v>
      </c>
      <c r="K23355" s="140" t="s">
        <v>3713</v>
      </c>
      <c r="L23355" s="136">
        <v>0</v>
      </c>
      <c r="M23355" s="136">
        <v>0</v>
      </c>
      <c r="N23355" s="136">
        <v>0</v>
      </c>
      <c r="O23355" s="141" t="s">
        <v>14501</v>
      </c>
      <c r="P23355" s="141" t="s">
        <v>14501</v>
      </c>
      <c r="Q23355" s="136">
        <v>0</v>
      </c>
      <c r="R23355" s="136">
        <v>0</v>
      </c>
      <c r="S23355" s="136">
        <v>0</v>
      </c>
    </row>
    <row r="23356" spans="1:19" ht="11.25" thickBot="1" x14ac:dyDescent="0.2">
      <c r="A23356" s="112"/>
    </row>
    <row r="23357" spans="1:19" ht="11.25" thickBot="1" x14ac:dyDescent="0.2">
      <c r="A23357" s="139" t="s">
        <v>366</v>
      </c>
      <c r="B23357" s="112"/>
      <c r="C23357" s="136">
        <v>0</v>
      </c>
      <c r="D23357" s="136">
        <v>0</v>
      </c>
      <c r="E23357" s="141" t="s">
        <v>14501</v>
      </c>
      <c r="F23357" s="140" t="s">
        <v>3713</v>
      </c>
      <c r="G23357" s="136">
        <v>0</v>
      </c>
      <c r="H23357" s="141" t="s">
        <v>14501</v>
      </c>
      <c r="I23357" s="136">
        <v>0</v>
      </c>
      <c r="J23357" s="136">
        <v>0</v>
      </c>
      <c r="K23357" s="140" t="s">
        <v>3713</v>
      </c>
      <c r="L23357" s="136">
        <v>0</v>
      </c>
      <c r="M23357" s="136">
        <v>0</v>
      </c>
      <c r="N23357" s="136">
        <v>0</v>
      </c>
      <c r="O23357" s="141" t="s">
        <v>14501</v>
      </c>
      <c r="P23357" s="141" t="s">
        <v>14501</v>
      </c>
      <c r="Q23357" s="136">
        <v>0</v>
      </c>
      <c r="R23357" s="136">
        <v>0</v>
      </c>
      <c r="S23357" s="136">
        <v>0</v>
      </c>
    </row>
    <row r="23358" spans="1:19" ht="11.25" thickBot="1" x14ac:dyDescent="0.2">
      <c r="A23358" s="112"/>
    </row>
    <row r="23359" spans="1:19" ht="11.25" thickBot="1" x14ac:dyDescent="0.2">
      <c r="A23359" s="106" t="s">
        <v>357</v>
      </c>
      <c r="B23359" s="106" t="s">
        <v>358</v>
      </c>
      <c r="C23359" s="146" t="s">
        <v>35</v>
      </c>
      <c r="D23359" s="146" t="s">
        <v>36</v>
      </c>
      <c r="E23359" s="146" t="s">
        <v>14506</v>
      </c>
      <c r="F23359" s="146" t="s">
        <v>38</v>
      </c>
      <c r="G23359" s="146" t="s">
        <v>39</v>
      </c>
      <c r="H23359" s="146" t="s">
        <v>41</v>
      </c>
      <c r="I23359" s="146" t="s">
        <v>42</v>
      </c>
      <c r="J23359" s="146" t="s">
        <v>43</v>
      </c>
      <c r="K23359" s="146" t="s">
        <v>44</v>
      </c>
      <c r="L23359" s="146" t="s">
        <v>45</v>
      </c>
      <c r="M23359" s="146" t="s">
        <v>46</v>
      </c>
      <c r="N23359" s="146" t="s">
        <v>47</v>
      </c>
      <c r="O23359" s="146" t="s">
        <v>48</v>
      </c>
      <c r="P23359" s="146" t="s">
        <v>49</v>
      </c>
      <c r="Q23359" s="146" t="s">
        <v>50</v>
      </c>
      <c r="R23359" s="146" t="s">
        <v>51</v>
      </c>
      <c r="S23359" s="146" t="s">
        <v>52</v>
      </c>
    </row>
    <row r="23360" spans="1:19" ht="11.25" thickBot="1" x14ac:dyDescent="0.2">
      <c r="A23360" s="112"/>
      <c r="B23360" s="112"/>
      <c r="C23360" s="146" t="s">
        <v>111</v>
      </c>
      <c r="D23360" s="146" t="s">
        <v>111</v>
      </c>
      <c r="E23360" s="146" t="s">
        <v>111</v>
      </c>
      <c r="F23360" s="146" t="s">
        <v>111</v>
      </c>
      <c r="G23360" s="146" t="s">
        <v>111</v>
      </c>
      <c r="H23360" s="146" t="s">
        <v>111</v>
      </c>
      <c r="I23360" s="146" t="s">
        <v>111</v>
      </c>
      <c r="J23360" s="146" t="s">
        <v>111</v>
      </c>
      <c r="K23360" s="146" t="s">
        <v>111</v>
      </c>
      <c r="L23360" s="146" t="s">
        <v>111</v>
      </c>
      <c r="M23360" s="146" t="s">
        <v>111</v>
      </c>
      <c r="N23360" s="146" t="s">
        <v>111</v>
      </c>
      <c r="O23360" s="146" t="s">
        <v>111</v>
      </c>
      <c r="P23360" s="146" t="s">
        <v>111</v>
      </c>
      <c r="Q23360" s="146" t="s">
        <v>111</v>
      </c>
      <c r="R23360" s="146" t="s">
        <v>111</v>
      </c>
      <c r="S23360" s="146" t="s">
        <v>111</v>
      </c>
    </row>
    <row r="23361" spans="1:19" ht="11.25" thickBot="1" x14ac:dyDescent="0.2">
      <c r="A23361" s="107">
        <v>1</v>
      </c>
      <c r="B23361" s="132">
        <v>0.73703703703703705</v>
      </c>
      <c r="C23361" s="133">
        <v>0.45635999999999999</v>
      </c>
      <c r="D23361" s="108">
        <v>1.2E-2</v>
      </c>
      <c r="E23361" s="108">
        <v>3.0000000000000001E-3</v>
      </c>
      <c r="F23361" s="141" t="s">
        <v>14500</v>
      </c>
      <c r="G23361" s="108">
        <v>4.0000000000000001E-3</v>
      </c>
      <c r="H23361" s="108">
        <v>1.7070000000000001</v>
      </c>
      <c r="I23361" s="108">
        <v>8.0000000000000002E-3</v>
      </c>
      <c r="J23361" s="108">
        <v>2.7E-2</v>
      </c>
      <c r="K23361" s="108">
        <v>5.0000000000000001E-3</v>
      </c>
      <c r="L23361" s="108">
        <v>6.0000000000000001E-3</v>
      </c>
      <c r="M23361" s="108">
        <v>1.0999999999999999E-2</v>
      </c>
      <c r="N23361" s="108">
        <v>4.0000000000000001E-3</v>
      </c>
      <c r="O23361" s="108">
        <v>0.02</v>
      </c>
      <c r="P23361" s="141" t="s">
        <v>14500</v>
      </c>
      <c r="Q23361" s="108">
        <v>4.0000000000000001E-3</v>
      </c>
      <c r="R23361" s="141" t="s">
        <v>14500</v>
      </c>
      <c r="S23361" s="108">
        <v>3.0000000000000001E-3</v>
      </c>
    </row>
    <row r="23362" spans="1:19" ht="11.25" thickBot="1" x14ac:dyDescent="0.2">
      <c r="A23362" s="112"/>
    </row>
    <row r="23363" spans="1:19" ht="11.25" thickBot="1" x14ac:dyDescent="0.2">
      <c r="A23363" s="135" t="s">
        <v>362</v>
      </c>
      <c r="B23363" s="112"/>
      <c r="C23363" s="137">
        <v>0.45635999999999999</v>
      </c>
      <c r="D23363" s="136">
        <v>1.2E-2</v>
      </c>
      <c r="E23363" s="136">
        <v>3.0000000000000001E-3</v>
      </c>
      <c r="F23363" s="141" t="s">
        <v>14501</v>
      </c>
      <c r="G23363" s="136">
        <v>4.0000000000000001E-3</v>
      </c>
      <c r="H23363" s="136">
        <v>1.7070000000000001</v>
      </c>
      <c r="I23363" s="136">
        <v>8.0000000000000002E-3</v>
      </c>
      <c r="J23363" s="136">
        <v>2.7E-2</v>
      </c>
      <c r="K23363" s="136">
        <v>5.0000000000000001E-3</v>
      </c>
      <c r="L23363" s="136">
        <v>6.0000000000000001E-3</v>
      </c>
      <c r="M23363" s="136">
        <v>1.0999999999999999E-2</v>
      </c>
      <c r="N23363" s="136">
        <v>4.0000000000000001E-3</v>
      </c>
      <c r="O23363" s="136">
        <v>0.02</v>
      </c>
      <c r="P23363" s="141" t="s">
        <v>14501</v>
      </c>
      <c r="Q23363" s="136">
        <v>4.0000000000000001E-3</v>
      </c>
      <c r="R23363" s="141" t="s">
        <v>14501</v>
      </c>
      <c r="S23363" s="136">
        <v>3.0000000000000001E-3</v>
      </c>
    </row>
    <row r="23364" spans="1:19" ht="11.25" thickBot="1" x14ac:dyDescent="0.2">
      <c r="A23364" s="112"/>
    </row>
    <row r="23365" spans="1:19" ht="11.25" thickBot="1" x14ac:dyDescent="0.2">
      <c r="A23365" s="138" t="s">
        <v>364</v>
      </c>
      <c r="B23365" s="112"/>
      <c r="C23365" s="140" t="s">
        <v>3713</v>
      </c>
      <c r="D23365" s="136">
        <v>0</v>
      </c>
      <c r="E23365" s="136">
        <v>0</v>
      </c>
      <c r="F23365" s="141" t="s">
        <v>14501</v>
      </c>
      <c r="G23365" s="136">
        <v>0</v>
      </c>
      <c r="H23365" s="136">
        <v>0</v>
      </c>
      <c r="I23365" s="136">
        <v>0</v>
      </c>
      <c r="J23365" s="136">
        <v>0</v>
      </c>
      <c r="K23365" s="136">
        <v>0</v>
      </c>
      <c r="L23365" s="136">
        <v>0</v>
      </c>
      <c r="M23365" s="136">
        <v>0</v>
      </c>
      <c r="N23365" s="136">
        <v>0</v>
      </c>
      <c r="O23365" s="136">
        <v>0</v>
      </c>
      <c r="P23365" s="141" t="s">
        <v>14501</v>
      </c>
      <c r="Q23365" s="136">
        <v>0</v>
      </c>
      <c r="R23365" s="141" t="s">
        <v>14501</v>
      </c>
      <c r="S23365" s="136">
        <v>0</v>
      </c>
    </row>
    <row r="23366" spans="1:19" ht="11.25" thickBot="1" x14ac:dyDescent="0.2">
      <c r="A23366" s="112"/>
    </row>
    <row r="23367" spans="1:19" ht="11.25" thickBot="1" x14ac:dyDescent="0.2">
      <c r="A23367" s="139" t="s">
        <v>366</v>
      </c>
      <c r="B23367" s="112"/>
      <c r="C23367" s="140" t="s">
        <v>3713</v>
      </c>
      <c r="D23367" s="136">
        <v>0</v>
      </c>
      <c r="E23367" s="136">
        <v>0</v>
      </c>
      <c r="F23367" s="141" t="s">
        <v>14501</v>
      </c>
      <c r="G23367" s="136">
        <v>0</v>
      </c>
      <c r="H23367" s="136">
        <v>0</v>
      </c>
      <c r="I23367" s="136">
        <v>0</v>
      </c>
      <c r="J23367" s="136">
        <v>0</v>
      </c>
      <c r="K23367" s="136">
        <v>0</v>
      </c>
      <c r="L23367" s="136">
        <v>0</v>
      </c>
      <c r="M23367" s="136">
        <v>0</v>
      </c>
      <c r="N23367" s="136">
        <v>0</v>
      </c>
      <c r="O23367" s="136">
        <v>0</v>
      </c>
      <c r="P23367" s="141" t="s">
        <v>14501</v>
      </c>
      <c r="Q23367" s="136">
        <v>0</v>
      </c>
      <c r="R23367" s="141" t="s">
        <v>14501</v>
      </c>
      <c r="S23367" s="136">
        <v>0</v>
      </c>
    </row>
    <row r="23368" spans="1:19" ht="11.25" thickBot="1" x14ac:dyDescent="0.2">
      <c r="A23368" s="112"/>
    </row>
    <row r="23369" spans="1:19" ht="11.25" thickBot="1" x14ac:dyDescent="0.2">
      <c r="A23369" s="106" t="s">
        <v>357</v>
      </c>
      <c r="B23369" s="106" t="s">
        <v>358</v>
      </c>
      <c r="C23369" s="146" t="s">
        <v>53</v>
      </c>
      <c r="D23369" s="146" t="s">
        <v>54</v>
      </c>
      <c r="E23369" s="146" t="s">
        <v>55</v>
      </c>
      <c r="F23369" s="146" t="s">
        <v>56</v>
      </c>
      <c r="G23369" s="146" t="s">
        <v>14507</v>
      </c>
      <c r="H23369" s="146" t="s">
        <v>57</v>
      </c>
      <c r="I23369" s="146" t="s">
        <v>59</v>
      </c>
      <c r="J23369" s="146" t="s">
        <v>14508</v>
      </c>
      <c r="K23369" s="146" t="s">
        <v>60</v>
      </c>
      <c r="L23369" s="146" t="s">
        <v>61</v>
      </c>
      <c r="M23369" s="146" t="s">
        <v>62</v>
      </c>
      <c r="N23369" s="146" t="s">
        <v>14509</v>
      </c>
      <c r="O23369" s="146" t="s">
        <v>63</v>
      </c>
      <c r="P23369" s="146" t="s">
        <v>64</v>
      </c>
      <c r="Q23369" s="146" t="s">
        <v>66</v>
      </c>
      <c r="R23369" s="146" t="s">
        <v>14510</v>
      </c>
      <c r="S23369" s="146" t="s">
        <v>67</v>
      </c>
    </row>
    <row r="23370" spans="1:19" ht="11.25" thickBot="1" x14ac:dyDescent="0.2">
      <c r="A23370" s="112"/>
      <c r="B23370" s="112"/>
      <c r="C23370" s="146" t="s">
        <v>111</v>
      </c>
      <c r="D23370" s="146" t="s">
        <v>111</v>
      </c>
      <c r="E23370" s="146" t="s">
        <v>111</v>
      </c>
      <c r="F23370" s="146" t="s">
        <v>111</v>
      </c>
      <c r="G23370" s="146" t="s">
        <v>111</v>
      </c>
      <c r="H23370" s="146" t="s">
        <v>111</v>
      </c>
      <c r="I23370" s="146" t="s">
        <v>111</v>
      </c>
      <c r="J23370" s="146" t="s">
        <v>111</v>
      </c>
      <c r="K23370" s="146" t="s">
        <v>111</v>
      </c>
      <c r="L23370" s="146" t="s">
        <v>111</v>
      </c>
      <c r="M23370" s="146" t="s">
        <v>111</v>
      </c>
      <c r="N23370" s="146" t="s">
        <v>111</v>
      </c>
      <c r="O23370" s="146" t="s">
        <v>111</v>
      </c>
      <c r="P23370" s="146" t="s">
        <v>111</v>
      </c>
      <c r="Q23370" s="146" t="s">
        <v>111</v>
      </c>
      <c r="R23370" s="146" t="s">
        <v>111</v>
      </c>
      <c r="S23370" s="146" t="s">
        <v>111</v>
      </c>
    </row>
    <row r="23371" spans="1:19" ht="11.25" thickBot="1" x14ac:dyDescent="0.2">
      <c r="A23371" s="107">
        <v>1</v>
      </c>
      <c r="B23371" s="132">
        <v>0.73703703703703705</v>
      </c>
      <c r="C23371" s="141" t="s">
        <v>14500</v>
      </c>
      <c r="D23371" s="141" t="s">
        <v>14500</v>
      </c>
      <c r="E23371" s="141" t="s">
        <v>14500</v>
      </c>
      <c r="F23371" s="108">
        <v>3.0000000000000001E-3</v>
      </c>
      <c r="G23371" s="108">
        <v>1E-3</v>
      </c>
      <c r="H23371" s="108">
        <v>3.5999999999999997E-2</v>
      </c>
      <c r="I23371" s="108">
        <v>8.7999999999999995E-2</v>
      </c>
      <c r="J23371" s="141" t="s">
        <v>14518</v>
      </c>
      <c r="K23371" s="141" t="s">
        <v>14500</v>
      </c>
      <c r="L23371" s="141" t="s">
        <v>14500</v>
      </c>
      <c r="M23371" s="108">
        <v>2.4E-2</v>
      </c>
      <c r="N23371" s="108">
        <v>4.9000000000000002E-2</v>
      </c>
      <c r="O23371" s="141" t="s">
        <v>14500</v>
      </c>
      <c r="P23371" s="108">
        <v>0.29399999999999998</v>
      </c>
      <c r="Q23371" s="133">
        <v>0.38235000000000002</v>
      </c>
      <c r="R23371" s="141" t="s">
        <v>14500</v>
      </c>
      <c r="S23371" s="108">
        <v>8.0000000000000002E-3</v>
      </c>
    </row>
    <row r="23372" spans="1:19" ht="11.25" thickBot="1" x14ac:dyDescent="0.2">
      <c r="A23372" s="112"/>
    </row>
    <row r="23373" spans="1:19" ht="11.25" thickBot="1" x14ac:dyDescent="0.2">
      <c r="A23373" s="135" t="s">
        <v>362</v>
      </c>
      <c r="B23373" s="112"/>
      <c r="C23373" s="141" t="s">
        <v>14501</v>
      </c>
      <c r="D23373" s="141" t="s">
        <v>14501</v>
      </c>
      <c r="E23373" s="141" t="s">
        <v>14501</v>
      </c>
      <c r="F23373" s="136">
        <v>3.0000000000000001E-3</v>
      </c>
      <c r="G23373" s="136">
        <v>1E-3</v>
      </c>
      <c r="H23373" s="136">
        <v>3.5999999999999997E-2</v>
      </c>
      <c r="I23373" s="136">
        <v>8.7999999999999995E-2</v>
      </c>
      <c r="J23373" s="141" t="s">
        <v>14520</v>
      </c>
      <c r="K23373" s="141" t="s">
        <v>14501</v>
      </c>
      <c r="L23373" s="141" t="s">
        <v>14501</v>
      </c>
      <c r="M23373" s="136">
        <v>2.4E-2</v>
      </c>
      <c r="N23373" s="136">
        <v>4.9000000000000002E-2</v>
      </c>
      <c r="O23373" s="141" t="s">
        <v>14501</v>
      </c>
      <c r="P23373" s="136">
        <v>0.29399999999999998</v>
      </c>
      <c r="Q23373" s="137">
        <v>0.38235000000000002</v>
      </c>
      <c r="R23373" s="141" t="s">
        <v>14501</v>
      </c>
      <c r="S23373" s="136">
        <v>8.0000000000000002E-3</v>
      </c>
    </row>
    <row r="23374" spans="1:19" ht="11.25" thickBot="1" x14ac:dyDescent="0.2">
      <c r="A23374" s="112"/>
    </row>
    <row r="23375" spans="1:19" ht="11.25" thickBot="1" x14ac:dyDescent="0.2">
      <c r="A23375" s="138" t="s">
        <v>364</v>
      </c>
      <c r="B23375" s="112"/>
      <c r="C23375" s="141" t="s">
        <v>14501</v>
      </c>
      <c r="D23375" s="141" t="s">
        <v>14501</v>
      </c>
      <c r="E23375" s="141" t="s">
        <v>14501</v>
      </c>
      <c r="F23375" s="136">
        <v>0</v>
      </c>
      <c r="G23375" s="136">
        <v>0</v>
      </c>
      <c r="H23375" s="136">
        <v>0</v>
      </c>
      <c r="I23375" s="136">
        <v>0</v>
      </c>
      <c r="J23375" s="141" t="s">
        <v>14501</v>
      </c>
      <c r="K23375" s="141" t="s">
        <v>14501</v>
      </c>
      <c r="L23375" s="141" t="s">
        <v>14501</v>
      </c>
      <c r="M23375" s="136">
        <v>0</v>
      </c>
      <c r="N23375" s="136">
        <v>0</v>
      </c>
      <c r="O23375" s="141" t="s">
        <v>14501</v>
      </c>
      <c r="P23375" s="136">
        <v>0</v>
      </c>
      <c r="Q23375" s="140" t="s">
        <v>3713</v>
      </c>
      <c r="R23375" s="141" t="s">
        <v>14501</v>
      </c>
      <c r="S23375" s="136">
        <v>0</v>
      </c>
    </row>
    <row r="23376" spans="1:19" ht="11.25" thickBot="1" x14ac:dyDescent="0.2">
      <c r="A23376" s="112"/>
    </row>
    <row r="23377" spans="1:19" ht="11.25" thickBot="1" x14ac:dyDescent="0.2">
      <c r="A23377" s="139" t="s">
        <v>366</v>
      </c>
      <c r="B23377" s="112"/>
      <c r="C23377" s="141" t="s">
        <v>14501</v>
      </c>
      <c r="D23377" s="141" t="s">
        <v>14501</v>
      </c>
      <c r="E23377" s="141" t="s">
        <v>14501</v>
      </c>
      <c r="F23377" s="136">
        <v>0</v>
      </c>
      <c r="G23377" s="136">
        <v>0</v>
      </c>
      <c r="H23377" s="136">
        <v>0</v>
      </c>
      <c r="I23377" s="136">
        <v>0</v>
      </c>
      <c r="J23377" s="141" t="s">
        <v>14501</v>
      </c>
      <c r="K23377" s="141" t="s">
        <v>14501</v>
      </c>
      <c r="L23377" s="141" t="s">
        <v>14501</v>
      </c>
      <c r="M23377" s="136">
        <v>0</v>
      </c>
      <c r="N23377" s="136">
        <v>0</v>
      </c>
      <c r="O23377" s="141" t="s">
        <v>14501</v>
      </c>
      <c r="P23377" s="136">
        <v>0</v>
      </c>
      <c r="Q23377" s="140" t="s">
        <v>3713</v>
      </c>
      <c r="R23377" s="141" t="s">
        <v>14501</v>
      </c>
      <c r="S23377" s="136">
        <v>0</v>
      </c>
    </row>
    <row r="23378" spans="1:19" ht="11.25" thickBot="1" x14ac:dyDescent="0.2">
      <c r="A23378" s="112"/>
    </row>
    <row r="23379" spans="1:19" ht="11.25" thickBot="1" x14ac:dyDescent="0.2">
      <c r="A23379" s="106" t="s">
        <v>357</v>
      </c>
      <c r="B23379" s="106" t="s">
        <v>358</v>
      </c>
      <c r="C23379" s="146" t="s">
        <v>68</v>
      </c>
      <c r="D23379" s="146" t="s">
        <v>14511</v>
      </c>
    </row>
    <row r="23380" spans="1:19" ht="11.25" thickBot="1" x14ac:dyDescent="0.2">
      <c r="A23380" s="112"/>
      <c r="B23380" s="112"/>
      <c r="C23380" s="146" t="s">
        <v>111</v>
      </c>
      <c r="D23380" s="146" t="s">
        <v>111</v>
      </c>
    </row>
    <row r="23381" spans="1:19" ht="11.25" thickBot="1" x14ac:dyDescent="0.2">
      <c r="A23381" s="107">
        <v>1</v>
      </c>
      <c r="B23381" s="132">
        <v>0.73703703703703705</v>
      </c>
      <c r="C23381" s="108">
        <v>2E-3</v>
      </c>
      <c r="D23381" s="141" t="s">
        <v>14500</v>
      </c>
    </row>
    <row r="23382" spans="1:19" ht="11.25" thickBot="1" x14ac:dyDescent="0.2">
      <c r="A23382" s="112"/>
    </row>
    <row r="23383" spans="1:19" ht="11.25" thickBot="1" x14ac:dyDescent="0.2">
      <c r="A23383" s="135" t="s">
        <v>362</v>
      </c>
      <c r="B23383" s="112"/>
      <c r="C23383" s="136">
        <v>2E-3</v>
      </c>
      <c r="D23383" s="141" t="s">
        <v>14501</v>
      </c>
    </row>
    <row r="23384" spans="1:19" ht="11.25" thickBot="1" x14ac:dyDescent="0.2">
      <c r="A23384" s="112"/>
    </row>
    <row r="23385" spans="1:19" ht="11.25" thickBot="1" x14ac:dyDescent="0.2">
      <c r="A23385" s="138" t="s">
        <v>364</v>
      </c>
      <c r="B23385" s="112"/>
      <c r="C23385" s="136">
        <v>0</v>
      </c>
      <c r="D23385" s="141" t="s">
        <v>14501</v>
      </c>
    </row>
    <row r="23386" spans="1:19" ht="11.25" thickBot="1" x14ac:dyDescent="0.2">
      <c r="A23386" s="112"/>
    </row>
    <row r="23387" spans="1:19" ht="11.25" thickBot="1" x14ac:dyDescent="0.2">
      <c r="A23387" s="139" t="s">
        <v>366</v>
      </c>
      <c r="B23387" s="112"/>
      <c r="C23387" s="136">
        <v>0</v>
      </c>
      <c r="D23387" s="141" t="s">
        <v>14501</v>
      </c>
    </row>
    <row r="23388" spans="1:19" ht="10.5" x14ac:dyDescent="0.15">
      <c r="A23388" s="112"/>
    </row>
    <row r="23389" spans="1:19" x14ac:dyDescent="0.15">
      <c r="A23389" s="129"/>
      <c r="B23389" s="86" t="s">
        <v>4241</v>
      </c>
    </row>
    <row r="23390" spans="1:19" ht="9.75" thickBot="1" x14ac:dyDescent="0.2">
      <c r="A23390" s="81" t="s">
        <v>356</v>
      </c>
    </row>
    <row r="23391" spans="1:19" ht="11.25" thickBot="1" x14ac:dyDescent="0.2">
      <c r="A23391" s="106" t="s">
        <v>357</v>
      </c>
      <c r="B23391" s="106" t="s">
        <v>358</v>
      </c>
      <c r="C23391" s="146" t="s">
        <v>14494</v>
      </c>
      <c r="D23391" s="146" t="s">
        <v>14495</v>
      </c>
      <c r="E23391" s="146" t="s">
        <v>14496</v>
      </c>
      <c r="F23391" s="146" t="s">
        <v>0</v>
      </c>
      <c r="G23391" s="146" t="s">
        <v>1</v>
      </c>
      <c r="H23391" s="146" t="s">
        <v>2</v>
      </c>
      <c r="I23391" s="146" t="s">
        <v>14497</v>
      </c>
      <c r="J23391" s="146" t="s">
        <v>3</v>
      </c>
      <c r="K23391" s="146" t="s">
        <v>14498</v>
      </c>
      <c r="L23391" s="146" t="s">
        <v>7</v>
      </c>
      <c r="M23391" s="146" t="s">
        <v>14499</v>
      </c>
      <c r="N23391" s="146" t="s">
        <v>10</v>
      </c>
      <c r="O23391" s="146" t="s">
        <v>11</v>
      </c>
      <c r="P23391" s="146" t="s">
        <v>12</v>
      </c>
      <c r="Q23391" s="146" t="s">
        <v>13</v>
      </c>
      <c r="R23391" s="146" t="s">
        <v>14</v>
      </c>
      <c r="S23391" s="146" t="s">
        <v>15</v>
      </c>
    </row>
    <row r="23392" spans="1:19" ht="11.25" thickBot="1" x14ac:dyDescent="0.2">
      <c r="A23392" s="112"/>
      <c r="B23392" s="112"/>
      <c r="C23392" s="146" t="s">
        <v>111</v>
      </c>
      <c r="D23392" s="146" t="s">
        <v>111</v>
      </c>
      <c r="E23392" s="146" t="s">
        <v>111</v>
      </c>
      <c r="F23392" s="146" t="s">
        <v>111</v>
      </c>
      <c r="G23392" s="146" t="s">
        <v>111</v>
      </c>
      <c r="H23392" s="146" t="s">
        <v>111</v>
      </c>
      <c r="I23392" s="146" t="s">
        <v>111</v>
      </c>
      <c r="J23392" s="146" t="s">
        <v>111</v>
      </c>
      <c r="K23392" s="146" t="s">
        <v>111</v>
      </c>
      <c r="L23392" s="146" t="s">
        <v>111</v>
      </c>
      <c r="M23392" s="146" t="s">
        <v>111</v>
      </c>
      <c r="N23392" s="146" t="s">
        <v>111</v>
      </c>
      <c r="O23392" s="146" t="s">
        <v>111</v>
      </c>
      <c r="P23392" s="146" t="s">
        <v>111</v>
      </c>
      <c r="Q23392" s="146" t="s">
        <v>111</v>
      </c>
      <c r="R23392" s="146" t="s">
        <v>111</v>
      </c>
      <c r="S23392" s="146" t="s">
        <v>111</v>
      </c>
    </row>
    <row r="23393" spans="1:19" ht="11.25" thickBot="1" x14ac:dyDescent="0.2">
      <c r="A23393" s="107">
        <v>1</v>
      </c>
      <c r="B23393" s="132">
        <v>0.7421875</v>
      </c>
      <c r="C23393" s="141" t="s">
        <v>14500</v>
      </c>
      <c r="D23393" s="141" t="s">
        <v>14500</v>
      </c>
      <c r="E23393" s="108">
        <v>1E-3</v>
      </c>
      <c r="F23393" s="108">
        <v>6.2E-2</v>
      </c>
      <c r="G23393" s="108">
        <v>0.497</v>
      </c>
      <c r="H23393" s="108">
        <v>3.0000000000000001E-3</v>
      </c>
      <c r="I23393" s="108">
        <v>-2.1999999999999999E-2</v>
      </c>
      <c r="J23393" s="108">
        <v>0.14099999999999999</v>
      </c>
      <c r="K23393" s="108">
        <v>0.26400000000000001</v>
      </c>
      <c r="L23393" s="133">
        <v>0.68645</v>
      </c>
      <c r="M23393" s="141" t="s">
        <v>14500</v>
      </c>
      <c r="N23393" s="108">
        <v>-2E-3</v>
      </c>
      <c r="O23393" s="108">
        <v>0</v>
      </c>
      <c r="P23393" s="108">
        <v>0.17599999999999999</v>
      </c>
      <c r="Q23393" s="108">
        <v>0.79500000000000004</v>
      </c>
      <c r="R23393" s="108">
        <v>2E-3</v>
      </c>
      <c r="S23393" s="108">
        <v>3.9E-2</v>
      </c>
    </row>
    <row r="23394" spans="1:19" ht="11.25" thickBot="1" x14ac:dyDescent="0.2">
      <c r="A23394" s="112"/>
    </row>
    <row r="23395" spans="1:19" ht="11.25" thickBot="1" x14ac:dyDescent="0.2">
      <c r="A23395" s="135" t="s">
        <v>362</v>
      </c>
      <c r="B23395" s="112"/>
      <c r="C23395" s="141" t="s">
        <v>14501</v>
      </c>
      <c r="D23395" s="141" t="s">
        <v>14501</v>
      </c>
      <c r="E23395" s="136">
        <v>1E-3</v>
      </c>
      <c r="F23395" s="136">
        <v>6.2E-2</v>
      </c>
      <c r="G23395" s="136">
        <v>0.497</v>
      </c>
      <c r="H23395" s="136">
        <v>3.0000000000000001E-3</v>
      </c>
      <c r="I23395" s="136">
        <v>-2.1999999999999999E-2</v>
      </c>
      <c r="J23395" s="136">
        <v>0.14099999999999999</v>
      </c>
      <c r="K23395" s="136">
        <v>0.26400000000000001</v>
      </c>
      <c r="L23395" s="137">
        <v>0.68645</v>
      </c>
      <c r="M23395" s="141" t="s">
        <v>14501</v>
      </c>
      <c r="N23395" s="136">
        <v>-2E-3</v>
      </c>
      <c r="O23395" s="136">
        <v>0</v>
      </c>
      <c r="P23395" s="136">
        <v>0.17599999999999999</v>
      </c>
      <c r="Q23395" s="136">
        <v>0.79500000000000004</v>
      </c>
      <c r="R23395" s="136">
        <v>2E-3</v>
      </c>
      <c r="S23395" s="136">
        <v>3.9E-2</v>
      </c>
    </row>
    <row r="23396" spans="1:19" ht="11.25" thickBot="1" x14ac:dyDescent="0.2">
      <c r="A23396" s="112"/>
    </row>
    <row r="23397" spans="1:19" ht="11.25" thickBot="1" x14ac:dyDescent="0.2">
      <c r="A23397" s="138" t="s">
        <v>364</v>
      </c>
      <c r="B23397" s="112"/>
      <c r="C23397" s="141" t="s">
        <v>14501</v>
      </c>
      <c r="D23397" s="141" t="s">
        <v>14501</v>
      </c>
      <c r="E23397" s="136">
        <v>0</v>
      </c>
      <c r="F23397" s="136">
        <v>0</v>
      </c>
      <c r="G23397" s="136">
        <v>0</v>
      </c>
      <c r="H23397" s="136">
        <v>0</v>
      </c>
      <c r="I23397" s="136">
        <v>0</v>
      </c>
      <c r="J23397" s="136">
        <v>0</v>
      </c>
      <c r="K23397" s="136">
        <v>0</v>
      </c>
      <c r="L23397" s="140" t="s">
        <v>3713</v>
      </c>
      <c r="M23397" s="141" t="s">
        <v>14501</v>
      </c>
      <c r="N23397" s="136">
        <v>0</v>
      </c>
      <c r="O23397" s="136">
        <v>0</v>
      </c>
      <c r="P23397" s="136">
        <v>0</v>
      </c>
      <c r="Q23397" s="136">
        <v>0</v>
      </c>
      <c r="R23397" s="136">
        <v>0</v>
      </c>
      <c r="S23397" s="136">
        <v>0</v>
      </c>
    </row>
    <row r="23398" spans="1:19" ht="11.25" thickBot="1" x14ac:dyDescent="0.2">
      <c r="A23398" s="112"/>
    </row>
    <row r="23399" spans="1:19" ht="11.25" thickBot="1" x14ac:dyDescent="0.2">
      <c r="A23399" s="139" t="s">
        <v>366</v>
      </c>
      <c r="B23399" s="112"/>
      <c r="C23399" s="141" t="s">
        <v>14501</v>
      </c>
      <c r="D23399" s="141" t="s">
        <v>14501</v>
      </c>
      <c r="E23399" s="136">
        <v>0</v>
      </c>
      <c r="F23399" s="136">
        <v>0</v>
      </c>
      <c r="G23399" s="136">
        <v>0</v>
      </c>
      <c r="H23399" s="136">
        <v>0</v>
      </c>
      <c r="I23399" s="136">
        <v>0</v>
      </c>
      <c r="J23399" s="136">
        <v>0</v>
      </c>
      <c r="K23399" s="136">
        <v>0</v>
      </c>
      <c r="L23399" s="140" t="s">
        <v>3713</v>
      </c>
      <c r="M23399" s="141" t="s">
        <v>14501</v>
      </c>
      <c r="N23399" s="136">
        <v>0</v>
      </c>
      <c r="O23399" s="136">
        <v>0</v>
      </c>
      <c r="P23399" s="136">
        <v>0</v>
      </c>
      <c r="Q23399" s="136">
        <v>0</v>
      </c>
      <c r="R23399" s="136">
        <v>0</v>
      </c>
      <c r="S23399" s="136">
        <v>0</v>
      </c>
    </row>
    <row r="23400" spans="1:19" ht="11.25" thickBot="1" x14ac:dyDescent="0.2">
      <c r="A23400" s="112"/>
    </row>
    <row r="23401" spans="1:19" ht="11.25" thickBot="1" x14ac:dyDescent="0.2">
      <c r="A23401" s="106" t="s">
        <v>357</v>
      </c>
      <c r="B23401" s="106" t="s">
        <v>358</v>
      </c>
      <c r="C23401" s="146" t="s">
        <v>16</v>
      </c>
      <c r="D23401" s="146" t="s">
        <v>14502</v>
      </c>
      <c r="E23401" s="146" t="s">
        <v>14503</v>
      </c>
      <c r="F23401" s="146" t="s">
        <v>20</v>
      </c>
      <c r="G23401" s="146" t="s">
        <v>21</v>
      </c>
      <c r="H23401" s="146" t="s">
        <v>22</v>
      </c>
      <c r="I23401" s="146" t="s">
        <v>23</v>
      </c>
      <c r="J23401" s="146" t="s">
        <v>24</v>
      </c>
      <c r="K23401" s="146" t="s">
        <v>26</v>
      </c>
      <c r="L23401" s="146" t="s">
        <v>14504</v>
      </c>
      <c r="M23401" s="146" t="s">
        <v>27</v>
      </c>
      <c r="N23401" s="146" t="s">
        <v>28</v>
      </c>
      <c r="O23401" s="146" t="s">
        <v>29</v>
      </c>
      <c r="P23401" s="146" t="s">
        <v>30</v>
      </c>
      <c r="Q23401" s="146" t="s">
        <v>14505</v>
      </c>
      <c r="R23401" s="146" t="s">
        <v>32</v>
      </c>
      <c r="S23401" s="146" t="s">
        <v>33</v>
      </c>
    </row>
    <row r="23402" spans="1:19" ht="11.25" thickBot="1" x14ac:dyDescent="0.2">
      <c r="A23402" s="112"/>
      <c r="B23402" s="112"/>
      <c r="C23402" s="146" t="s">
        <v>111</v>
      </c>
      <c r="D23402" s="146" t="s">
        <v>111</v>
      </c>
      <c r="E23402" s="146" t="s">
        <v>111</v>
      </c>
      <c r="F23402" s="146" t="s">
        <v>111</v>
      </c>
      <c r="G23402" s="146" t="s">
        <v>111</v>
      </c>
      <c r="H23402" s="146" t="s">
        <v>111</v>
      </c>
      <c r="I23402" s="146" t="s">
        <v>111</v>
      </c>
      <c r="J23402" s="146" t="s">
        <v>111</v>
      </c>
      <c r="K23402" s="146" t="s">
        <v>111</v>
      </c>
      <c r="L23402" s="146" t="s">
        <v>111</v>
      </c>
      <c r="M23402" s="146" t="s">
        <v>111</v>
      </c>
      <c r="N23402" s="146" t="s">
        <v>111</v>
      </c>
      <c r="O23402" s="146" t="s">
        <v>111</v>
      </c>
      <c r="P23402" s="146" t="s">
        <v>111</v>
      </c>
      <c r="Q23402" s="146" t="s">
        <v>111</v>
      </c>
      <c r="R23402" s="146" t="s">
        <v>111</v>
      </c>
      <c r="S23402" s="146" t="s">
        <v>111</v>
      </c>
    </row>
    <row r="23403" spans="1:19" ht="11.25" thickBot="1" x14ac:dyDescent="0.2">
      <c r="A23403" s="107">
        <v>1</v>
      </c>
      <c r="B23403" s="132">
        <v>0.7421875</v>
      </c>
      <c r="C23403" s="108">
        <v>0.308</v>
      </c>
      <c r="D23403" s="108">
        <v>0.23200000000000001</v>
      </c>
      <c r="E23403" s="141" t="s">
        <v>14500</v>
      </c>
      <c r="F23403" s="133">
        <v>0.54452999999999996</v>
      </c>
      <c r="G23403" s="108">
        <v>4.9000000000000002E-2</v>
      </c>
      <c r="H23403" s="108">
        <v>0.21299999999999999</v>
      </c>
      <c r="I23403" s="108">
        <v>6.2E-2</v>
      </c>
      <c r="J23403" s="108">
        <v>0.88800000000000001</v>
      </c>
      <c r="K23403" s="133">
        <v>0.54505000000000003</v>
      </c>
      <c r="L23403" s="108">
        <v>2E-3</v>
      </c>
      <c r="M23403" s="108">
        <v>2E-3</v>
      </c>
      <c r="N23403" s="108">
        <v>4.1000000000000002E-2</v>
      </c>
      <c r="O23403" s="141" t="s">
        <v>14500</v>
      </c>
      <c r="P23403" s="141" t="s">
        <v>14500</v>
      </c>
      <c r="Q23403" s="108">
        <v>-2.3E-2</v>
      </c>
      <c r="R23403" s="141" t="s">
        <v>14548</v>
      </c>
      <c r="S23403" s="141" t="s">
        <v>14500</v>
      </c>
    </row>
    <row r="23404" spans="1:19" ht="11.25" thickBot="1" x14ac:dyDescent="0.2">
      <c r="A23404" s="112"/>
    </row>
    <row r="23405" spans="1:19" ht="11.25" thickBot="1" x14ac:dyDescent="0.2">
      <c r="A23405" s="135" t="s">
        <v>362</v>
      </c>
      <c r="B23405" s="112"/>
      <c r="C23405" s="136">
        <v>0.308</v>
      </c>
      <c r="D23405" s="136">
        <v>0.23200000000000001</v>
      </c>
      <c r="E23405" s="141" t="s">
        <v>14501</v>
      </c>
      <c r="F23405" s="137">
        <v>0.54452999999999996</v>
      </c>
      <c r="G23405" s="136">
        <v>4.9000000000000002E-2</v>
      </c>
      <c r="H23405" s="136">
        <v>0.21299999999999999</v>
      </c>
      <c r="I23405" s="136">
        <v>6.2E-2</v>
      </c>
      <c r="J23405" s="136">
        <v>0.88800000000000001</v>
      </c>
      <c r="K23405" s="137">
        <v>0.54505000000000003</v>
      </c>
      <c r="L23405" s="136">
        <v>2E-3</v>
      </c>
      <c r="M23405" s="136">
        <v>2E-3</v>
      </c>
      <c r="N23405" s="136">
        <v>4.1000000000000002E-2</v>
      </c>
      <c r="O23405" s="141" t="s">
        <v>14501</v>
      </c>
      <c r="P23405" s="141" t="s">
        <v>14501</v>
      </c>
      <c r="Q23405" s="136">
        <v>-2.3E-2</v>
      </c>
      <c r="R23405" s="141" t="s">
        <v>14549</v>
      </c>
      <c r="S23405" s="141" t="s">
        <v>14501</v>
      </c>
    </row>
    <row r="23406" spans="1:19" ht="11.25" thickBot="1" x14ac:dyDescent="0.2">
      <c r="A23406" s="112"/>
    </row>
    <row r="23407" spans="1:19" ht="11.25" thickBot="1" x14ac:dyDescent="0.2">
      <c r="A23407" s="138" t="s">
        <v>364</v>
      </c>
      <c r="B23407" s="112"/>
      <c r="C23407" s="136">
        <v>0</v>
      </c>
      <c r="D23407" s="136">
        <v>0</v>
      </c>
      <c r="E23407" s="141" t="s">
        <v>14501</v>
      </c>
      <c r="F23407" s="140" t="s">
        <v>3713</v>
      </c>
      <c r="G23407" s="136">
        <v>0</v>
      </c>
      <c r="H23407" s="136">
        <v>0</v>
      </c>
      <c r="I23407" s="136">
        <v>0</v>
      </c>
      <c r="J23407" s="136">
        <v>0</v>
      </c>
      <c r="K23407" s="140" t="s">
        <v>3713</v>
      </c>
      <c r="L23407" s="136">
        <v>0</v>
      </c>
      <c r="M23407" s="136">
        <v>0</v>
      </c>
      <c r="N23407" s="136">
        <v>0</v>
      </c>
      <c r="O23407" s="141" t="s">
        <v>14501</v>
      </c>
      <c r="P23407" s="141" t="s">
        <v>14501</v>
      </c>
      <c r="Q23407" s="136">
        <v>0</v>
      </c>
      <c r="R23407" s="141" t="s">
        <v>14501</v>
      </c>
      <c r="S23407" s="141" t="s">
        <v>14501</v>
      </c>
    </row>
    <row r="23408" spans="1:19" ht="11.25" thickBot="1" x14ac:dyDescent="0.2">
      <c r="A23408" s="112"/>
    </row>
    <row r="23409" spans="1:19" ht="11.25" thickBot="1" x14ac:dyDescent="0.2">
      <c r="A23409" s="139" t="s">
        <v>366</v>
      </c>
      <c r="B23409" s="112"/>
      <c r="C23409" s="136">
        <v>0</v>
      </c>
      <c r="D23409" s="136">
        <v>0</v>
      </c>
      <c r="E23409" s="141" t="s">
        <v>14501</v>
      </c>
      <c r="F23409" s="140" t="s">
        <v>3713</v>
      </c>
      <c r="G23409" s="136">
        <v>0</v>
      </c>
      <c r="H23409" s="136">
        <v>0</v>
      </c>
      <c r="I23409" s="136">
        <v>0</v>
      </c>
      <c r="J23409" s="136">
        <v>0</v>
      </c>
      <c r="K23409" s="140" t="s">
        <v>3713</v>
      </c>
      <c r="L23409" s="136">
        <v>0</v>
      </c>
      <c r="M23409" s="136">
        <v>0</v>
      </c>
      <c r="N23409" s="136">
        <v>0</v>
      </c>
      <c r="O23409" s="141" t="s">
        <v>14501</v>
      </c>
      <c r="P23409" s="141" t="s">
        <v>14501</v>
      </c>
      <c r="Q23409" s="136">
        <v>0</v>
      </c>
      <c r="R23409" s="141" t="s">
        <v>14501</v>
      </c>
      <c r="S23409" s="141" t="s">
        <v>14501</v>
      </c>
    </row>
    <row r="23410" spans="1:19" ht="11.25" thickBot="1" x14ac:dyDescent="0.2">
      <c r="A23410" s="112"/>
    </row>
    <row r="23411" spans="1:19" ht="11.25" thickBot="1" x14ac:dyDescent="0.2">
      <c r="A23411" s="106" t="s">
        <v>357</v>
      </c>
      <c r="B23411" s="106" t="s">
        <v>358</v>
      </c>
      <c r="C23411" s="146" t="s">
        <v>35</v>
      </c>
      <c r="D23411" s="146" t="s">
        <v>36</v>
      </c>
      <c r="E23411" s="146" t="s">
        <v>14506</v>
      </c>
      <c r="F23411" s="146" t="s">
        <v>38</v>
      </c>
      <c r="G23411" s="146" t="s">
        <v>39</v>
      </c>
      <c r="H23411" s="146" t="s">
        <v>41</v>
      </c>
      <c r="I23411" s="146" t="s">
        <v>42</v>
      </c>
      <c r="J23411" s="146" t="s">
        <v>43</v>
      </c>
      <c r="K23411" s="146" t="s">
        <v>44</v>
      </c>
      <c r="L23411" s="146" t="s">
        <v>45</v>
      </c>
      <c r="M23411" s="146" t="s">
        <v>46</v>
      </c>
      <c r="N23411" s="146" t="s">
        <v>47</v>
      </c>
      <c r="O23411" s="146" t="s">
        <v>48</v>
      </c>
      <c r="P23411" s="146" t="s">
        <v>49</v>
      </c>
      <c r="Q23411" s="146" t="s">
        <v>50</v>
      </c>
      <c r="R23411" s="146" t="s">
        <v>51</v>
      </c>
      <c r="S23411" s="146" t="s">
        <v>52</v>
      </c>
    </row>
    <row r="23412" spans="1:19" ht="11.25" thickBot="1" x14ac:dyDescent="0.2">
      <c r="A23412" s="112"/>
      <c r="B23412" s="112"/>
      <c r="C23412" s="146" t="s">
        <v>111</v>
      </c>
      <c r="D23412" s="146" t="s">
        <v>111</v>
      </c>
      <c r="E23412" s="146" t="s">
        <v>111</v>
      </c>
      <c r="F23412" s="146" t="s">
        <v>111</v>
      </c>
      <c r="G23412" s="146" t="s">
        <v>111</v>
      </c>
      <c r="H23412" s="146" t="s">
        <v>111</v>
      </c>
      <c r="I23412" s="146" t="s">
        <v>111</v>
      </c>
      <c r="J23412" s="146" t="s">
        <v>111</v>
      </c>
      <c r="K23412" s="146" t="s">
        <v>111</v>
      </c>
      <c r="L23412" s="146" t="s">
        <v>111</v>
      </c>
      <c r="M23412" s="146" t="s">
        <v>111</v>
      </c>
      <c r="N23412" s="146" t="s">
        <v>111</v>
      </c>
      <c r="O23412" s="146" t="s">
        <v>111</v>
      </c>
      <c r="P23412" s="146" t="s">
        <v>111</v>
      </c>
      <c r="Q23412" s="146" t="s">
        <v>111</v>
      </c>
      <c r="R23412" s="146" t="s">
        <v>111</v>
      </c>
      <c r="S23412" s="146" t="s">
        <v>111</v>
      </c>
    </row>
    <row r="23413" spans="1:19" ht="11.25" thickBot="1" x14ac:dyDescent="0.2">
      <c r="A23413" s="107">
        <v>1</v>
      </c>
      <c r="B23413" s="132">
        <v>0.7421875</v>
      </c>
      <c r="C23413" s="133">
        <v>0.46304000000000001</v>
      </c>
      <c r="D23413" s="108">
        <v>1.2E-2</v>
      </c>
      <c r="E23413" s="108">
        <v>3.0000000000000001E-3</v>
      </c>
      <c r="F23413" s="141" t="s">
        <v>14500</v>
      </c>
      <c r="G23413" s="108">
        <v>8.0000000000000002E-3</v>
      </c>
      <c r="H23413" s="108">
        <v>2.0680000000000001</v>
      </c>
      <c r="I23413" s="108">
        <v>1.2E-2</v>
      </c>
      <c r="J23413" s="108">
        <v>3.2000000000000001E-2</v>
      </c>
      <c r="K23413" s="108">
        <v>2E-3</v>
      </c>
      <c r="L23413" s="108">
        <v>6.0000000000000001E-3</v>
      </c>
      <c r="M23413" s="108">
        <v>6.0000000000000001E-3</v>
      </c>
      <c r="N23413" s="108">
        <v>2E-3</v>
      </c>
      <c r="O23413" s="108">
        <v>6.0000000000000001E-3</v>
      </c>
      <c r="P23413" s="108">
        <v>2E-3</v>
      </c>
      <c r="Q23413" s="141" t="s">
        <v>14500</v>
      </c>
      <c r="R23413" s="141" t="s">
        <v>14500</v>
      </c>
      <c r="S23413" s="108">
        <v>3.0000000000000001E-3</v>
      </c>
    </row>
    <row r="23414" spans="1:19" ht="11.25" thickBot="1" x14ac:dyDescent="0.2">
      <c r="A23414" s="112"/>
    </row>
    <row r="23415" spans="1:19" ht="11.25" thickBot="1" x14ac:dyDescent="0.2">
      <c r="A23415" s="135" t="s">
        <v>362</v>
      </c>
      <c r="B23415" s="112"/>
      <c r="C23415" s="137">
        <v>0.46304000000000001</v>
      </c>
      <c r="D23415" s="136">
        <v>1.2E-2</v>
      </c>
      <c r="E23415" s="136">
        <v>3.0000000000000001E-3</v>
      </c>
      <c r="F23415" s="141" t="s">
        <v>14501</v>
      </c>
      <c r="G23415" s="136">
        <v>8.0000000000000002E-3</v>
      </c>
      <c r="H23415" s="136">
        <v>2.0680000000000001</v>
      </c>
      <c r="I23415" s="136">
        <v>1.2E-2</v>
      </c>
      <c r="J23415" s="136">
        <v>3.2000000000000001E-2</v>
      </c>
      <c r="K23415" s="136">
        <v>2E-3</v>
      </c>
      <c r="L23415" s="136">
        <v>6.0000000000000001E-3</v>
      </c>
      <c r="M23415" s="136">
        <v>6.0000000000000001E-3</v>
      </c>
      <c r="N23415" s="136">
        <v>2E-3</v>
      </c>
      <c r="O23415" s="136">
        <v>6.0000000000000001E-3</v>
      </c>
      <c r="P23415" s="136">
        <v>2E-3</v>
      </c>
      <c r="Q23415" s="141" t="s">
        <v>14501</v>
      </c>
      <c r="R23415" s="141" t="s">
        <v>14501</v>
      </c>
      <c r="S23415" s="136">
        <v>3.0000000000000001E-3</v>
      </c>
    </row>
    <row r="23416" spans="1:19" ht="11.25" thickBot="1" x14ac:dyDescent="0.2">
      <c r="A23416" s="112"/>
    </row>
    <row r="23417" spans="1:19" ht="11.25" thickBot="1" x14ac:dyDescent="0.2">
      <c r="A23417" s="138" t="s">
        <v>364</v>
      </c>
      <c r="B23417" s="112"/>
      <c r="C23417" s="140" t="s">
        <v>3713</v>
      </c>
      <c r="D23417" s="136">
        <v>0</v>
      </c>
      <c r="E23417" s="136">
        <v>0</v>
      </c>
      <c r="F23417" s="141" t="s">
        <v>14501</v>
      </c>
      <c r="G23417" s="136">
        <v>0</v>
      </c>
      <c r="H23417" s="136">
        <v>0</v>
      </c>
      <c r="I23417" s="136">
        <v>0</v>
      </c>
      <c r="J23417" s="136">
        <v>0</v>
      </c>
      <c r="K23417" s="136">
        <v>0</v>
      </c>
      <c r="L23417" s="136">
        <v>0</v>
      </c>
      <c r="M23417" s="136">
        <v>0</v>
      </c>
      <c r="N23417" s="136">
        <v>0</v>
      </c>
      <c r="O23417" s="136">
        <v>0</v>
      </c>
      <c r="P23417" s="136">
        <v>0</v>
      </c>
      <c r="Q23417" s="141" t="s">
        <v>14501</v>
      </c>
      <c r="R23417" s="141" t="s">
        <v>14501</v>
      </c>
      <c r="S23417" s="136">
        <v>0</v>
      </c>
    </row>
    <row r="23418" spans="1:19" ht="11.25" thickBot="1" x14ac:dyDescent="0.2">
      <c r="A23418" s="112"/>
    </row>
    <row r="23419" spans="1:19" ht="11.25" thickBot="1" x14ac:dyDescent="0.2">
      <c r="A23419" s="139" t="s">
        <v>366</v>
      </c>
      <c r="B23419" s="112"/>
      <c r="C23419" s="140" t="s">
        <v>3713</v>
      </c>
      <c r="D23419" s="136">
        <v>0</v>
      </c>
      <c r="E23419" s="136">
        <v>0</v>
      </c>
      <c r="F23419" s="141" t="s">
        <v>14501</v>
      </c>
      <c r="G23419" s="136">
        <v>0</v>
      </c>
      <c r="H23419" s="136">
        <v>0</v>
      </c>
      <c r="I23419" s="136">
        <v>0</v>
      </c>
      <c r="J23419" s="136">
        <v>0</v>
      </c>
      <c r="K23419" s="136">
        <v>0</v>
      </c>
      <c r="L23419" s="136">
        <v>0</v>
      </c>
      <c r="M23419" s="136">
        <v>0</v>
      </c>
      <c r="N23419" s="136">
        <v>0</v>
      </c>
      <c r="O23419" s="136">
        <v>0</v>
      </c>
      <c r="P23419" s="136">
        <v>0</v>
      </c>
      <c r="Q23419" s="141" t="s">
        <v>14501</v>
      </c>
      <c r="R23419" s="141" t="s">
        <v>14501</v>
      </c>
      <c r="S23419" s="136">
        <v>0</v>
      </c>
    </row>
    <row r="23420" spans="1:19" ht="11.25" thickBot="1" x14ac:dyDescent="0.2">
      <c r="A23420" s="112"/>
    </row>
    <row r="23421" spans="1:19" ht="11.25" thickBot="1" x14ac:dyDescent="0.2">
      <c r="A23421" s="106" t="s">
        <v>357</v>
      </c>
      <c r="B23421" s="106" t="s">
        <v>358</v>
      </c>
      <c r="C23421" s="146" t="s">
        <v>53</v>
      </c>
      <c r="D23421" s="146" t="s">
        <v>54</v>
      </c>
      <c r="E23421" s="146" t="s">
        <v>55</v>
      </c>
      <c r="F23421" s="146" t="s">
        <v>56</v>
      </c>
      <c r="G23421" s="146" t="s">
        <v>14507</v>
      </c>
      <c r="H23421" s="146" t="s">
        <v>57</v>
      </c>
      <c r="I23421" s="146" t="s">
        <v>59</v>
      </c>
      <c r="J23421" s="146" t="s">
        <v>14508</v>
      </c>
      <c r="K23421" s="146" t="s">
        <v>60</v>
      </c>
      <c r="L23421" s="146" t="s">
        <v>61</v>
      </c>
      <c r="M23421" s="146" t="s">
        <v>62</v>
      </c>
      <c r="N23421" s="146" t="s">
        <v>14509</v>
      </c>
      <c r="O23421" s="146" t="s">
        <v>63</v>
      </c>
      <c r="P23421" s="146" t="s">
        <v>64</v>
      </c>
      <c r="Q23421" s="146" t="s">
        <v>66</v>
      </c>
      <c r="R23421" s="146" t="s">
        <v>14510</v>
      </c>
      <c r="S23421" s="146" t="s">
        <v>67</v>
      </c>
    </row>
    <row r="23422" spans="1:19" ht="11.25" thickBot="1" x14ac:dyDescent="0.2">
      <c r="A23422" s="112"/>
      <c r="B23422" s="112"/>
      <c r="C23422" s="146" t="s">
        <v>111</v>
      </c>
      <c r="D23422" s="146" t="s">
        <v>111</v>
      </c>
      <c r="E23422" s="146" t="s">
        <v>111</v>
      </c>
      <c r="F23422" s="146" t="s">
        <v>111</v>
      </c>
      <c r="G23422" s="146" t="s">
        <v>111</v>
      </c>
      <c r="H23422" s="146" t="s">
        <v>111</v>
      </c>
      <c r="I23422" s="146" t="s">
        <v>111</v>
      </c>
      <c r="J23422" s="146" t="s">
        <v>111</v>
      </c>
      <c r="K23422" s="146" t="s">
        <v>111</v>
      </c>
      <c r="L23422" s="146" t="s">
        <v>111</v>
      </c>
      <c r="M23422" s="146" t="s">
        <v>111</v>
      </c>
      <c r="N23422" s="146" t="s">
        <v>111</v>
      </c>
      <c r="O23422" s="146" t="s">
        <v>111</v>
      </c>
      <c r="P23422" s="146" t="s">
        <v>111</v>
      </c>
      <c r="Q23422" s="146" t="s">
        <v>111</v>
      </c>
      <c r="R23422" s="146" t="s">
        <v>111</v>
      </c>
      <c r="S23422" s="146" t="s">
        <v>111</v>
      </c>
    </row>
    <row r="23423" spans="1:19" ht="11.25" thickBot="1" x14ac:dyDescent="0.2">
      <c r="A23423" s="107">
        <v>1</v>
      </c>
      <c r="B23423" s="132">
        <v>0.7421875</v>
      </c>
      <c r="C23423" s="108">
        <v>1E-3</v>
      </c>
      <c r="D23423" s="141" t="s">
        <v>14500</v>
      </c>
      <c r="E23423" s="141" t="s">
        <v>14500</v>
      </c>
      <c r="F23423" s="141" t="s">
        <v>14500</v>
      </c>
      <c r="G23423" s="108">
        <v>1E-3</v>
      </c>
      <c r="H23423" s="108">
        <v>4.9000000000000002E-2</v>
      </c>
      <c r="I23423" s="108">
        <v>0.11899999999999999</v>
      </c>
      <c r="J23423" s="141" t="s">
        <v>14518</v>
      </c>
      <c r="K23423" s="141" t="s">
        <v>14500</v>
      </c>
      <c r="L23423" s="141" t="s">
        <v>14500</v>
      </c>
      <c r="M23423" s="108">
        <v>1.7999999999999999E-2</v>
      </c>
      <c r="N23423" s="108">
        <v>0</v>
      </c>
      <c r="O23423" s="141" t="s">
        <v>14500</v>
      </c>
      <c r="P23423" s="108">
        <v>0.54500000000000004</v>
      </c>
      <c r="Q23423" s="133">
        <v>0.38340000000000002</v>
      </c>
      <c r="R23423" s="141" t="s">
        <v>14500</v>
      </c>
      <c r="S23423" s="108">
        <v>7.0000000000000001E-3</v>
      </c>
    </row>
    <row r="23424" spans="1:19" ht="11.25" thickBot="1" x14ac:dyDescent="0.2">
      <c r="A23424" s="112"/>
    </row>
    <row r="23425" spans="1:19" ht="11.25" thickBot="1" x14ac:dyDescent="0.2">
      <c r="A23425" s="135" t="s">
        <v>362</v>
      </c>
      <c r="B23425" s="112"/>
      <c r="C23425" s="136">
        <v>1E-3</v>
      </c>
      <c r="D23425" s="141" t="s">
        <v>14501</v>
      </c>
      <c r="E23425" s="141" t="s">
        <v>14501</v>
      </c>
      <c r="F23425" s="141" t="s">
        <v>14501</v>
      </c>
      <c r="G23425" s="136">
        <v>1E-3</v>
      </c>
      <c r="H23425" s="136">
        <v>4.9000000000000002E-2</v>
      </c>
      <c r="I23425" s="136">
        <v>0.11899999999999999</v>
      </c>
      <c r="J23425" s="141" t="s">
        <v>14520</v>
      </c>
      <c r="K23425" s="141" t="s">
        <v>14501</v>
      </c>
      <c r="L23425" s="141" t="s">
        <v>14501</v>
      </c>
      <c r="M23425" s="136">
        <v>1.7999999999999999E-2</v>
      </c>
      <c r="N23425" s="136">
        <v>0</v>
      </c>
      <c r="O23425" s="141" t="s">
        <v>14501</v>
      </c>
      <c r="P23425" s="136">
        <v>0.54500000000000004</v>
      </c>
      <c r="Q23425" s="137">
        <v>0.38340000000000002</v>
      </c>
      <c r="R23425" s="141" t="s">
        <v>14501</v>
      </c>
      <c r="S23425" s="136">
        <v>7.0000000000000001E-3</v>
      </c>
    </row>
    <row r="23426" spans="1:19" ht="11.25" thickBot="1" x14ac:dyDescent="0.2">
      <c r="A23426" s="112"/>
    </row>
    <row r="23427" spans="1:19" ht="11.25" thickBot="1" x14ac:dyDescent="0.2">
      <c r="A23427" s="138" t="s">
        <v>364</v>
      </c>
      <c r="B23427" s="112"/>
      <c r="C23427" s="136">
        <v>0</v>
      </c>
      <c r="D23427" s="141" t="s">
        <v>14501</v>
      </c>
      <c r="E23427" s="141" t="s">
        <v>14501</v>
      </c>
      <c r="F23427" s="141" t="s">
        <v>14501</v>
      </c>
      <c r="G23427" s="136">
        <v>0</v>
      </c>
      <c r="H23427" s="136">
        <v>0</v>
      </c>
      <c r="I23427" s="136">
        <v>0</v>
      </c>
      <c r="J23427" s="141" t="s">
        <v>14501</v>
      </c>
      <c r="K23427" s="141" t="s">
        <v>14501</v>
      </c>
      <c r="L23427" s="141" t="s">
        <v>14501</v>
      </c>
      <c r="M23427" s="136">
        <v>0</v>
      </c>
      <c r="N23427" s="136">
        <v>0</v>
      </c>
      <c r="O23427" s="141" t="s">
        <v>14501</v>
      </c>
      <c r="P23427" s="136">
        <v>0</v>
      </c>
      <c r="Q23427" s="140" t="s">
        <v>3713</v>
      </c>
      <c r="R23427" s="141" t="s">
        <v>14501</v>
      </c>
      <c r="S23427" s="136">
        <v>0</v>
      </c>
    </row>
    <row r="23428" spans="1:19" ht="11.25" thickBot="1" x14ac:dyDescent="0.2">
      <c r="A23428" s="112"/>
    </row>
    <row r="23429" spans="1:19" ht="11.25" thickBot="1" x14ac:dyDescent="0.2">
      <c r="A23429" s="139" t="s">
        <v>366</v>
      </c>
      <c r="B23429" s="112"/>
      <c r="C23429" s="136">
        <v>0</v>
      </c>
      <c r="D23429" s="141" t="s">
        <v>14501</v>
      </c>
      <c r="E23429" s="141" t="s">
        <v>14501</v>
      </c>
      <c r="F23429" s="141" t="s">
        <v>14501</v>
      </c>
      <c r="G23429" s="136">
        <v>0</v>
      </c>
      <c r="H23429" s="136">
        <v>0</v>
      </c>
      <c r="I23429" s="136">
        <v>0</v>
      </c>
      <c r="J23429" s="141" t="s">
        <v>14501</v>
      </c>
      <c r="K23429" s="141" t="s">
        <v>14501</v>
      </c>
      <c r="L23429" s="141" t="s">
        <v>14501</v>
      </c>
      <c r="M23429" s="136">
        <v>0</v>
      </c>
      <c r="N23429" s="136">
        <v>0</v>
      </c>
      <c r="O23429" s="141" t="s">
        <v>14501</v>
      </c>
      <c r="P23429" s="136">
        <v>0</v>
      </c>
      <c r="Q23429" s="140" t="s">
        <v>3713</v>
      </c>
      <c r="R23429" s="141" t="s">
        <v>14501</v>
      </c>
      <c r="S23429" s="136">
        <v>0</v>
      </c>
    </row>
    <row r="23430" spans="1:19" ht="11.25" thickBot="1" x14ac:dyDescent="0.2">
      <c r="A23430" s="112"/>
    </row>
    <row r="23431" spans="1:19" ht="11.25" thickBot="1" x14ac:dyDescent="0.2">
      <c r="A23431" s="106" t="s">
        <v>357</v>
      </c>
      <c r="B23431" s="106" t="s">
        <v>358</v>
      </c>
      <c r="C23431" s="146" t="s">
        <v>68</v>
      </c>
      <c r="D23431" s="146" t="s">
        <v>14511</v>
      </c>
    </row>
    <row r="23432" spans="1:19" ht="11.25" thickBot="1" x14ac:dyDescent="0.2">
      <c r="A23432" s="112"/>
      <c r="B23432" s="112"/>
      <c r="C23432" s="146" t="s">
        <v>111</v>
      </c>
      <c r="D23432" s="146" t="s">
        <v>111</v>
      </c>
    </row>
    <row r="23433" spans="1:19" ht="11.25" thickBot="1" x14ac:dyDescent="0.2">
      <c r="A23433" s="107">
        <v>1</v>
      </c>
      <c r="B23433" s="132">
        <v>0.7421875</v>
      </c>
      <c r="C23433" s="108">
        <v>2E-3</v>
      </c>
      <c r="D23433" s="141" t="s">
        <v>14500</v>
      </c>
    </row>
    <row r="23434" spans="1:19" ht="11.25" thickBot="1" x14ac:dyDescent="0.2">
      <c r="A23434" s="112"/>
    </row>
    <row r="23435" spans="1:19" ht="11.25" thickBot="1" x14ac:dyDescent="0.2">
      <c r="A23435" s="135" t="s">
        <v>362</v>
      </c>
      <c r="B23435" s="112"/>
      <c r="C23435" s="136">
        <v>2E-3</v>
      </c>
      <c r="D23435" s="141" t="s">
        <v>14501</v>
      </c>
    </row>
    <row r="23436" spans="1:19" ht="11.25" thickBot="1" x14ac:dyDescent="0.2">
      <c r="A23436" s="112"/>
    </row>
    <row r="23437" spans="1:19" ht="11.25" thickBot="1" x14ac:dyDescent="0.2">
      <c r="A23437" s="138" t="s">
        <v>364</v>
      </c>
      <c r="B23437" s="112"/>
      <c r="C23437" s="136">
        <v>0</v>
      </c>
      <c r="D23437" s="141" t="s">
        <v>14501</v>
      </c>
    </row>
    <row r="23438" spans="1:19" ht="11.25" thickBot="1" x14ac:dyDescent="0.2">
      <c r="A23438" s="112"/>
    </row>
    <row r="23439" spans="1:19" ht="11.25" thickBot="1" x14ac:dyDescent="0.2">
      <c r="A23439" s="139" t="s">
        <v>366</v>
      </c>
      <c r="B23439" s="112"/>
      <c r="C23439" s="136">
        <v>0</v>
      </c>
      <c r="D23439" s="141" t="s">
        <v>14501</v>
      </c>
    </row>
    <row r="23440" spans="1:19" ht="10.5" x14ac:dyDescent="0.15">
      <c r="A23440" s="112"/>
    </row>
    <row r="23441" spans="1:19" x14ac:dyDescent="0.15">
      <c r="A23441" s="129"/>
      <c r="B23441" s="86" t="s">
        <v>4309</v>
      </c>
    </row>
    <row r="23442" spans="1:19" ht="9.75" thickBot="1" x14ac:dyDescent="0.2">
      <c r="A23442" s="81" t="s">
        <v>356</v>
      </c>
    </row>
    <row r="23443" spans="1:19" ht="11.25" thickBot="1" x14ac:dyDescent="0.2">
      <c r="A23443" s="106" t="s">
        <v>357</v>
      </c>
      <c r="B23443" s="106" t="s">
        <v>358</v>
      </c>
      <c r="C23443" s="146" t="s">
        <v>14494</v>
      </c>
      <c r="D23443" s="146" t="s">
        <v>14495</v>
      </c>
      <c r="E23443" s="146" t="s">
        <v>14496</v>
      </c>
      <c r="F23443" s="146" t="s">
        <v>0</v>
      </c>
      <c r="G23443" s="146" t="s">
        <v>1</v>
      </c>
      <c r="H23443" s="146" t="s">
        <v>2</v>
      </c>
      <c r="I23443" s="146" t="s">
        <v>14497</v>
      </c>
      <c r="J23443" s="146" t="s">
        <v>3</v>
      </c>
      <c r="K23443" s="146" t="s">
        <v>14498</v>
      </c>
      <c r="L23443" s="146" t="s">
        <v>7</v>
      </c>
      <c r="M23443" s="146" t="s">
        <v>14499</v>
      </c>
      <c r="N23443" s="146" t="s">
        <v>10</v>
      </c>
      <c r="O23443" s="146" t="s">
        <v>11</v>
      </c>
      <c r="P23443" s="146" t="s">
        <v>12</v>
      </c>
      <c r="Q23443" s="146" t="s">
        <v>13</v>
      </c>
      <c r="R23443" s="146" t="s">
        <v>14</v>
      </c>
      <c r="S23443" s="146" t="s">
        <v>15</v>
      </c>
    </row>
    <row r="23444" spans="1:19" ht="11.25" thickBot="1" x14ac:dyDescent="0.2">
      <c r="A23444" s="112"/>
      <c r="B23444" s="112"/>
      <c r="C23444" s="146" t="s">
        <v>111</v>
      </c>
      <c r="D23444" s="146" t="s">
        <v>111</v>
      </c>
      <c r="E23444" s="146" t="s">
        <v>111</v>
      </c>
      <c r="F23444" s="146" t="s">
        <v>111</v>
      </c>
      <c r="G23444" s="146" t="s">
        <v>111</v>
      </c>
      <c r="H23444" s="146" t="s">
        <v>111</v>
      </c>
      <c r="I23444" s="146" t="s">
        <v>111</v>
      </c>
      <c r="J23444" s="146" t="s">
        <v>111</v>
      </c>
      <c r="K23444" s="146" t="s">
        <v>111</v>
      </c>
      <c r="L23444" s="146" t="s">
        <v>111</v>
      </c>
      <c r="M23444" s="146" t="s">
        <v>111</v>
      </c>
      <c r="N23444" s="146" t="s">
        <v>111</v>
      </c>
      <c r="O23444" s="146" t="s">
        <v>111</v>
      </c>
      <c r="P23444" s="146" t="s">
        <v>111</v>
      </c>
      <c r="Q23444" s="146" t="s">
        <v>111</v>
      </c>
      <c r="R23444" s="146" t="s">
        <v>111</v>
      </c>
      <c r="S23444" s="146" t="s">
        <v>111</v>
      </c>
    </row>
    <row r="23445" spans="1:19" ht="11.25" thickBot="1" x14ac:dyDescent="0.2">
      <c r="A23445" s="107">
        <v>1</v>
      </c>
      <c r="B23445" s="132">
        <v>0.74732638888888892</v>
      </c>
      <c r="C23445" s="141" t="s">
        <v>14500</v>
      </c>
      <c r="D23445" s="141" t="s">
        <v>14500</v>
      </c>
      <c r="E23445" s="108">
        <v>3.0000000000000001E-3</v>
      </c>
      <c r="F23445" s="108">
        <v>5.1999999999999998E-2</v>
      </c>
      <c r="G23445" s="108">
        <v>0.26800000000000002</v>
      </c>
      <c r="H23445" s="108">
        <v>2E-3</v>
      </c>
      <c r="I23445" s="108">
        <v>-1.2999999999999999E-2</v>
      </c>
      <c r="J23445" s="108">
        <v>9.4E-2</v>
      </c>
      <c r="K23445" s="108">
        <v>1.073</v>
      </c>
      <c r="L23445" s="133">
        <v>0.64395000000000002</v>
      </c>
      <c r="M23445" s="108">
        <v>1.4E-2</v>
      </c>
      <c r="N23445" s="108">
        <v>1E-3</v>
      </c>
      <c r="O23445" s="108">
        <v>1E-3</v>
      </c>
      <c r="P23445" s="108">
        <v>0.11</v>
      </c>
      <c r="Q23445" s="108">
        <v>0.77200000000000002</v>
      </c>
      <c r="R23445" s="108">
        <v>4.0000000000000001E-3</v>
      </c>
      <c r="S23445" s="108">
        <v>2.4E-2</v>
      </c>
    </row>
    <row r="23446" spans="1:19" ht="11.25" thickBot="1" x14ac:dyDescent="0.2">
      <c r="A23446" s="112"/>
    </row>
    <row r="23447" spans="1:19" ht="11.25" thickBot="1" x14ac:dyDescent="0.2">
      <c r="A23447" s="135" t="s">
        <v>362</v>
      </c>
      <c r="B23447" s="112"/>
      <c r="C23447" s="141" t="s">
        <v>14501</v>
      </c>
      <c r="D23447" s="141" t="s">
        <v>14501</v>
      </c>
      <c r="E23447" s="136">
        <v>3.0000000000000001E-3</v>
      </c>
      <c r="F23447" s="136">
        <v>5.1999999999999998E-2</v>
      </c>
      <c r="G23447" s="136">
        <v>0.26800000000000002</v>
      </c>
      <c r="H23447" s="136">
        <v>2E-3</v>
      </c>
      <c r="I23447" s="136">
        <v>-1.2999999999999999E-2</v>
      </c>
      <c r="J23447" s="136">
        <v>9.4E-2</v>
      </c>
      <c r="K23447" s="136">
        <v>1.073</v>
      </c>
      <c r="L23447" s="137">
        <v>0.64395000000000002</v>
      </c>
      <c r="M23447" s="136">
        <v>1.4E-2</v>
      </c>
      <c r="N23447" s="136">
        <v>1E-3</v>
      </c>
      <c r="O23447" s="136">
        <v>1E-3</v>
      </c>
      <c r="P23447" s="136">
        <v>0.11</v>
      </c>
      <c r="Q23447" s="136">
        <v>0.77200000000000002</v>
      </c>
      <c r="R23447" s="136">
        <v>4.0000000000000001E-3</v>
      </c>
      <c r="S23447" s="136">
        <v>2.4E-2</v>
      </c>
    </row>
    <row r="23448" spans="1:19" ht="11.25" thickBot="1" x14ac:dyDescent="0.2">
      <c r="A23448" s="112"/>
    </row>
    <row r="23449" spans="1:19" ht="11.25" thickBot="1" x14ac:dyDescent="0.2">
      <c r="A23449" s="138" t="s">
        <v>364</v>
      </c>
      <c r="B23449" s="112"/>
      <c r="C23449" s="141" t="s">
        <v>14501</v>
      </c>
      <c r="D23449" s="141" t="s">
        <v>14501</v>
      </c>
      <c r="E23449" s="136">
        <v>0</v>
      </c>
      <c r="F23449" s="136">
        <v>0</v>
      </c>
      <c r="G23449" s="136">
        <v>0</v>
      </c>
      <c r="H23449" s="136">
        <v>0</v>
      </c>
      <c r="I23449" s="136">
        <v>0</v>
      </c>
      <c r="J23449" s="136">
        <v>0</v>
      </c>
      <c r="K23449" s="136">
        <v>0</v>
      </c>
      <c r="L23449" s="140" t="s">
        <v>3713</v>
      </c>
      <c r="M23449" s="136">
        <v>0</v>
      </c>
      <c r="N23449" s="136">
        <v>0</v>
      </c>
      <c r="O23449" s="136">
        <v>0</v>
      </c>
      <c r="P23449" s="136">
        <v>0</v>
      </c>
      <c r="Q23449" s="136">
        <v>0</v>
      </c>
      <c r="R23449" s="136">
        <v>0</v>
      </c>
      <c r="S23449" s="136">
        <v>0</v>
      </c>
    </row>
    <row r="23450" spans="1:19" ht="11.25" thickBot="1" x14ac:dyDescent="0.2">
      <c r="A23450" s="112"/>
    </row>
    <row r="23451" spans="1:19" ht="11.25" thickBot="1" x14ac:dyDescent="0.2">
      <c r="A23451" s="139" t="s">
        <v>366</v>
      </c>
      <c r="B23451" s="112"/>
      <c r="C23451" s="141" t="s">
        <v>14501</v>
      </c>
      <c r="D23451" s="141" t="s">
        <v>14501</v>
      </c>
      <c r="E23451" s="136">
        <v>0</v>
      </c>
      <c r="F23451" s="136">
        <v>0</v>
      </c>
      <c r="G23451" s="136">
        <v>0</v>
      </c>
      <c r="H23451" s="136">
        <v>0</v>
      </c>
      <c r="I23451" s="136">
        <v>0</v>
      </c>
      <c r="J23451" s="136">
        <v>0</v>
      </c>
      <c r="K23451" s="136">
        <v>0</v>
      </c>
      <c r="L23451" s="140" t="s">
        <v>3713</v>
      </c>
      <c r="M23451" s="136">
        <v>0</v>
      </c>
      <c r="N23451" s="136">
        <v>0</v>
      </c>
      <c r="O23451" s="136">
        <v>0</v>
      </c>
      <c r="P23451" s="136">
        <v>0</v>
      </c>
      <c r="Q23451" s="136">
        <v>0</v>
      </c>
      <c r="R23451" s="136">
        <v>0</v>
      </c>
      <c r="S23451" s="136">
        <v>0</v>
      </c>
    </row>
    <row r="23452" spans="1:19" ht="11.25" thickBot="1" x14ac:dyDescent="0.2">
      <c r="A23452" s="112"/>
    </row>
    <row r="23453" spans="1:19" ht="11.25" thickBot="1" x14ac:dyDescent="0.2">
      <c r="A23453" s="106" t="s">
        <v>357</v>
      </c>
      <c r="B23453" s="106" t="s">
        <v>358</v>
      </c>
      <c r="C23453" s="146" t="s">
        <v>16</v>
      </c>
      <c r="D23453" s="146" t="s">
        <v>14502</v>
      </c>
      <c r="E23453" s="146" t="s">
        <v>14503</v>
      </c>
      <c r="F23453" s="146" t="s">
        <v>20</v>
      </c>
      <c r="G23453" s="146" t="s">
        <v>21</v>
      </c>
      <c r="H23453" s="146" t="s">
        <v>22</v>
      </c>
      <c r="I23453" s="146" t="s">
        <v>23</v>
      </c>
      <c r="J23453" s="146" t="s">
        <v>24</v>
      </c>
      <c r="K23453" s="146" t="s">
        <v>26</v>
      </c>
      <c r="L23453" s="146" t="s">
        <v>14504</v>
      </c>
      <c r="M23453" s="146" t="s">
        <v>27</v>
      </c>
      <c r="N23453" s="146" t="s">
        <v>28</v>
      </c>
      <c r="O23453" s="146" t="s">
        <v>29</v>
      </c>
      <c r="P23453" s="146" t="s">
        <v>30</v>
      </c>
      <c r="Q23453" s="146" t="s">
        <v>14505</v>
      </c>
      <c r="R23453" s="146" t="s">
        <v>32</v>
      </c>
      <c r="S23453" s="146" t="s">
        <v>33</v>
      </c>
    </row>
    <row r="23454" spans="1:19" ht="11.25" thickBot="1" x14ac:dyDescent="0.2">
      <c r="A23454" s="112"/>
      <c r="B23454" s="112"/>
      <c r="C23454" s="146" t="s">
        <v>111</v>
      </c>
      <c r="D23454" s="146" t="s">
        <v>111</v>
      </c>
      <c r="E23454" s="146" t="s">
        <v>111</v>
      </c>
      <c r="F23454" s="146" t="s">
        <v>111</v>
      </c>
      <c r="G23454" s="146" t="s">
        <v>111</v>
      </c>
      <c r="H23454" s="146" t="s">
        <v>111</v>
      </c>
      <c r="I23454" s="146" t="s">
        <v>111</v>
      </c>
      <c r="J23454" s="146" t="s">
        <v>111</v>
      </c>
      <c r="K23454" s="146" t="s">
        <v>111</v>
      </c>
      <c r="L23454" s="146" t="s">
        <v>111</v>
      </c>
      <c r="M23454" s="146" t="s">
        <v>111</v>
      </c>
      <c r="N23454" s="146" t="s">
        <v>111</v>
      </c>
      <c r="O23454" s="146" t="s">
        <v>111</v>
      </c>
      <c r="P23454" s="146" t="s">
        <v>111</v>
      </c>
      <c r="Q23454" s="146" t="s">
        <v>111</v>
      </c>
      <c r="R23454" s="146" t="s">
        <v>111</v>
      </c>
      <c r="S23454" s="146" t="s">
        <v>111</v>
      </c>
    </row>
    <row r="23455" spans="1:19" ht="11.25" thickBot="1" x14ac:dyDescent="0.2">
      <c r="A23455" s="107">
        <v>1</v>
      </c>
      <c r="B23455" s="132">
        <v>0.74732638888888892</v>
      </c>
      <c r="C23455" s="108">
        <v>0.5</v>
      </c>
      <c r="D23455" s="108">
        <v>0.224</v>
      </c>
      <c r="E23455" s="108">
        <v>1E-3</v>
      </c>
      <c r="F23455" s="133">
        <v>0.54137999999999997</v>
      </c>
      <c r="G23455" s="108">
        <v>4.5999999999999999E-2</v>
      </c>
      <c r="H23455" s="108">
        <v>0.15</v>
      </c>
      <c r="I23455" s="108">
        <v>0.16400000000000001</v>
      </c>
      <c r="J23455" s="108">
        <v>0.50800000000000001</v>
      </c>
      <c r="K23455" s="133">
        <v>0.54039999999999999</v>
      </c>
      <c r="L23455" s="108">
        <v>4.0000000000000001E-3</v>
      </c>
      <c r="M23455" s="141" t="s">
        <v>14500</v>
      </c>
      <c r="N23455" s="108">
        <v>2.1000000000000001E-2</v>
      </c>
      <c r="O23455" s="141" t="s">
        <v>14500</v>
      </c>
      <c r="P23455" s="141" t="s">
        <v>14500</v>
      </c>
      <c r="Q23455" s="108">
        <v>-1.9E-2</v>
      </c>
      <c r="R23455" s="108">
        <v>2E-3</v>
      </c>
      <c r="S23455" s="108">
        <v>1.6E-2</v>
      </c>
    </row>
    <row r="23456" spans="1:19" ht="11.25" thickBot="1" x14ac:dyDescent="0.2">
      <c r="A23456" s="112"/>
    </row>
    <row r="23457" spans="1:19" ht="11.25" thickBot="1" x14ac:dyDescent="0.2">
      <c r="A23457" s="135" t="s">
        <v>362</v>
      </c>
      <c r="B23457" s="112"/>
      <c r="C23457" s="136">
        <v>0.5</v>
      </c>
      <c r="D23457" s="136">
        <v>0.224</v>
      </c>
      <c r="E23457" s="136">
        <v>1E-3</v>
      </c>
      <c r="F23457" s="137">
        <v>0.54137999999999997</v>
      </c>
      <c r="G23457" s="136">
        <v>4.5999999999999999E-2</v>
      </c>
      <c r="H23457" s="136">
        <v>0.15</v>
      </c>
      <c r="I23457" s="136">
        <v>0.16400000000000001</v>
      </c>
      <c r="J23457" s="136">
        <v>0.50800000000000001</v>
      </c>
      <c r="K23457" s="137">
        <v>0.54039999999999999</v>
      </c>
      <c r="L23457" s="136">
        <v>4.0000000000000001E-3</v>
      </c>
      <c r="M23457" s="141" t="s">
        <v>14501</v>
      </c>
      <c r="N23457" s="136">
        <v>2.1000000000000001E-2</v>
      </c>
      <c r="O23457" s="141" t="s">
        <v>14501</v>
      </c>
      <c r="P23457" s="141" t="s">
        <v>14501</v>
      </c>
      <c r="Q23457" s="136">
        <v>-1.9E-2</v>
      </c>
      <c r="R23457" s="136">
        <v>2E-3</v>
      </c>
      <c r="S23457" s="136">
        <v>1.6E-2</v>
      </c>
    </row>
    <row r="23458" spans="1:19" ht="11.25" thickBot="1" x14ac:dyDescent="0.2">
      <c r="A23458" s="112"/>
    </row>
    <row r="23459" spans="1:19" ht="11.25" thickBot="1" x14ac:dyDescent="0.2">
      <c r="A23459" s="138" t="s">
        <v>364</v>
      </c>
      <c r="B23459" s="112"/>
      <c r="C23459" s="136">
        <v>0</v>
      </c>
      <c r="D23459" s="136">
        <v>0</v>
      </c>
      <c r="E23459" s="136">
        <v>0</v>
      </c>
      <c r="F23459" s="140" t="s">
        <v>3713</v>
      </c>
      <c r="G23459" s="136">
        <v>0</v>
      </c>
      <c r="H23459" s="136">
        <v>0</v>
      </c>
      <c r="I23459" s="136">
        <v>0</v>
      </c>
      <c r="J23459" s="136">
        <v>0</v>
      </c>
      <c r="K23459" s="140" t="s">
        <v>3713</v>
      </c>
      <c r="L23459" s="136">
        <v>0</v>
      </c>
      <c r="M23459" s="141" t="s">
        <v>14501</v>
      </c>
      <c r="N23459" s="136">
        <v>0</v>
      </c>
      <c r="O23459" s="141" t="s">
        <v>14501</v>
      </c>
      <c r="P23459" s="141" t="s">
        <v>14501</v>
      </c>
      <c r="Q23459" s="136">
        <v>0</v>
      </c>
      <c r="R23459" s="136">
        <v>0</v>
      </c>
      <c r="S23459" s="136">
        <v>0</v>
      </c>
    </row>
    <row r="23460" spans="1:19" ht="11.25" thickBot="1" x14ac:dyDescent="0.2">
      <c r="A23460" s="112"/>
    </row>
    <row r="23461" spans="1:19" ht="11.25" thickBot="1" x14ac:dyDescent="0.2">
      <c r="A23461" s="139" t="s">
        <v>366</v>
      </c>
      <c r="B23461" s="112"/>
      <c r="C23461" s="136">
        <v>0</v>
      </c>
      <c r="D23461" s="136">
        <v>0</v>
      </c>
      <c r="E23461" s="136">
        <v>0</v>
      </c>
      <c r="F23461" s="140" t="s">
        <v>3713</v>
      </c>
      <c r="G23461" s="136">
        <v>0</v>
      </c>
      <c r="H23461" s="136">
        <v>0</v>
      </c>
      <c r="I23461" s="136">
        <v>0</v>
      </c>
      <c r="J23461" s="136">
        <v>0</v>
      </c>
      <c r="K23461" s="140" t="s">
        <v>3713</v>
      </c>
      <c r="L23461" s="136">
        <v>0</v>
      </c>
      <c r="M23461" s="141" t="s">
        <v>14501</v>
      </c>
      <c r="N23461" s="136">
        <v>0</v>
      </c>
      <c r="O23461" s="141" t="s">
        <v>14501</v>
      </c>
      <c r="P23461" s="141" t="s">
        <v>14501</v>
      </c>
      <c r="Q23461" s="136">
        <v>0</v>
      </c>
      <c r="R23461" s="136">
        <v>0</v>
      </c>
      <c r="S23461" s="136">
        <v>0</v>
      </c>
    </row>
    <row r="23462" spans="1:19" ht="11.25" thickBot="1" x14ac:dyDescent="0.2">
      <c r="A23462" s="112"/>
    </row>
    <row r="23463" spans="1:19" ht="11.25" thickBot="1" x14ac:dyDescent="0.2">
      <c r="A23463" s="106" t="s">
        <v>357</v>
      </c>
      <c r="B23463" s="106" t="s">
        <v>358</v>
      </c>
      <c r="C23463" s="146" t="s">
        <v>35</v>
      </c>
      <c r="D23463" s="146" t="s">
        <v>36</v>
      </c>
      <c r="E23463" s="146" t="s">
        <v>14506</v>
      </c>
      <c r="F23463" s="146" t="s">
        <v>38</v>
      </c>
      <c r="G23463" s="146" t="s">
        <v>39</v>
      </c>
      <c r="H23463" s="146" t="s">
        <v>41</v>
      </c>
      <c r="I23463" s="146" t="s">
        <v>42</v>
      </c>
      <c r="J23463" s="146" t="s">
        <v>43</v>
      </c>
      <c r="K23463" s="146" t="s">
        <v>44</v>
      </c>
      <c r="L23463" s="146" t="s">
        <v>45</v>
      </c>
      <c r="M23463" s="146" t="s">
        <v>46</v>
      </c>
      <c r="N23463" s="146" t="s">
        <v>47</v>
      </c>
      <c r="O23463" s="146" t="s">
        <v>48</v>
      </c>
      <c r="P23463" s="146" t="s">
        <v>49</v>
      </c>
      <c r="Q23463" s="146" t="s">
        <v>50</v>
      </c>
      <c r="R23463" s="146" t="s">
        <v>51</v>
      </c>
      <c r="S23463" s="146" t="s">
        <v>52</v>
      </c>
    </row>
    <row r="23464" spans="1:19" ht="11.25" thickBot="1" x14ac:dyDescent="0.2">
      <c r="A23464" s="112"/>
      <c r="B23464" s="112"/>
      <c r="C23464" s="146" t="s">
        <v>111</v>
      </c>
      <c r="D23464" s="146" t="s">
        <v>111</v>
      </c>
      <c r="E23464" s="146" t="s">
        <v>111</v>
      </c>
      <c r="F23464" s="146" t="s">
        <v>111</v>
      </c>
      <c r="G23464" s="146" t="s">
        <v>111</v>
      </c>
      <c r="H23464" s="146" t="s">
        <v>111</v>
      </c>
      <c r="I23464" s="146" t="s">
        <v>111</v>
      </c>
      <c r="J23464" s="146" t="s">
        <v>111</v>
      </c>
      <c r="K23464" s="146" t="s">
        <v>111</v>
      </c>
      <c r="L23464" s="146" t="s">
        <v>111</v>
      </c>
      <c r="M23464" s="146" t="s">
        <v>111</v>
      </c>
      <c r="N23464" s="146" t="s">
        <v>111</v>
      </c>
      <c r="O23464" s="146" t="s">
        <v>111</v>
      </c>
      <c r="P23464" s="146" t="s">
        <v>111</v>
      </c>
      <c r="Q23464" s="146" t="s">
        <v>111</v>
      </c>
      <c r="R23464" s="146" t="s">
        <v>111</v>
      </c>
      <c r="S23464" s="146" t="s">
        <v>111</v>
      </c>
    </row>
    <row r="23465" spans="1:19" ht="11.25" thickBot="1" x14ac:dyDescent="0.2">
      <c r="A23465" s="107">
        <v>1</v>
      </c>
      <c r="B23465" s="132">
        <v>0.74732638888888892</v>
      </c>
      <c r="C23465" s="133">
        <v>0.44231999999999999</v>
      </c>
      <c r="D23465" s="108">
        <v>0.02</v>
      </c>
      <c r="E23465" s="108">
        <v>5.0000000000000001E-3</v>
      </c>
      <c r="F23465" s="141" t="s">
        <v>14500</v>
      </c>
      <c r="G23465" s="108">
        <v>8.9999999999999993E-3</v>
      </c>
      <c r="H23465" s="108">
        <v>0.83599999999999997</v>
      </c>
      <c r="I23465" s="108">
        <v>0.01</v>
      </c>
      <c r="J23465" s="108">
        <v>2.5000000000000001E-2</v>
      </c>
      <c r="K23465" s="108">
        <v>3.0000000000000001E-3</v>
      </c>
      <c r="L23465" s="108">
        <v>0.01</v>
      </c>
      <c r="M23465" s="108">
        <v>6.0000000000000001E-3</v>
      </c>
      <c r="N23465" s="141" t="s">
        <v>14500</v>
      </c>
      <c r="O23465" s="108">
        <v>6.0000000000000001E-3</v>
      </c>
      <c r="P23465" s="108">
        <v>1E-3</v>
      </c>
      <c r="Q23465" s="108">
        <v>7.0000000000000001E-3</v>
      </c>
      <c r="R23465" s="108">
        <v>2E-3</v>
      </c>
      <c r="S23465" s="108">
        <v>3.0000000000000001E-3</v>
      </c>
    </row>
    <row r="23466" spans="1:19" ht="11.25" thickBot="1" x14ac:dyDescent="0.2">
      <c r="A23466" s="112"/>
    </row>
    <row r="23467" spans="1:19" ht="11.25" thickBot="1" x14ac:dyDescent="0.2">
      <c r="A23467" s="135" t="s">
        <v>362</v>
      </c>
      <c r="B23467" s="112"/>
      <c r="C23467" s="137">
        <v>0.44231999999999999</v>
      </c>
      <c r="D23467" s="136">
        <v>0.02</v>
      </c>
      <c r="E23467" s="136">
        <v>5.0000000000000001E-3</v>
      </c>
      <c r="F23467" s="141" t="s">
        <v>14501</v>
      </c>
      <c r="G23467" s="136">
        <v>8.9999999999999993E-3</v>
      </c>
      <c r="H23467" s="136">
        <v>0.83599999999999997</v>
      </c>
      <c r="I23467" s="136">
        <v>0.01</v>
      </c>
      <c r="J23467" s="136">
        <v>2.5000000000000001E-2</v>
      </c>
      <c r="K23467" s="136">
        <v>3.0000000000000001E-3</v>
      </c>
      <c r="L23467" s="136">
        <v>0.01</v>
      </c>
      <c r="M23467" s="136">
        <v>6.0000000000000001E-3</v>
      </c>
      <c r="N23467" s="141" t="s">
        <v>14501</v>
      </c>
      <c r="O23467" s="136">
        <v>6.0000000000000001E-3</v>
      </c>
      <c r="P23467" s="136">
        <v>1E-3</v>
      </c>
      <c r="Q23467" s="136">
        <v>7.0000000000000001E-3</v>
      </c>
      <c r="R23467" s="136">
        <v>2E-3</v>
      </c>
      <c r="S23467" s="136">
        <v>3.0000000000000001E-3</v>
      </c>
    </row>
    <row r="23468" spans="1:19" ht="11.25" thickBot="1" x14ac:dyDescent="0.2">
      <c r="A23468" s="112"/>
    </row>
    <row r="23469" spans="1:19" ht="11.25" thickBot="1" x14ac:dyDescent="0.2">
      <c r="A23469" s="138" t="s">
        <v>364</v>
      </c>
      <c r="B23469" s="112"/>
      <c r="C23469" s="140" t="s">
        <v>3713</v>
      </c>
      <c r="D23469" s="136">
        <v>0</v>
      </c>
      <c r="E23469" s="136">
        <v>0</v>
      </c>
      <c r="F23469" s="141" t="s">
        <v>14501</v>
      </c>
      <c r="G23469" s="136">
        <v>0</v>
      </c>
      <c r="H23469" s="136">
        <v>0</v>
      </c>
      <c r="I23469" s="136">
        <v>0</v>
      </c>
      <c r="J23469" s="136">
        <v>0</v>
      </c>
      <c r="K23469" s="136">
        <v>0</v>
      </c>
      <c r="L23469" s="136">
        <v>0</v>
      </c>
      <c r="M23469" s="136">
        <v>0</v>
      </c>
      <c r="N23469" s="141" t="s">
        <v>14501</v>
      </c>
      <c r="O23469" s="136">
        <v>0</v>
      </c>
      <c r="P23469" s="136">
        <v>0</v>
      </c>
      <c r="Q23469" s="136">
        <v>0</v>
      </c>
      <c r="R23469" s="136">
        <v>0</v>
      </c>
      <c r="S23469" s="136">
        <v>0</v>
      </c>
    </row>
    <row r="23470" spans="1:19" ht="11.25" thickBot="1" x14ac:dyDescent="0.2">
      <c r="A23470" s="112"/>
    </row>
    <row r="23471" spans="1:19" ht="11.25" thickBot="1" x14ac:dyDescent="0.2">
      <c r="A23471" s="139" t="s">
        <v>366</v>
      </c>
      <c r="B23471" s="112"/>
      <c r="C23471" s="140" t="s">
        <v>3713</v>
      </c>
      <c r="D23471" s="136">
        <v>0</v>
      </c>
      <c r="E23471" s="136">
        <v>0</v>
      </c>
      <c r="F23471" s="141" t="s">
        <v>14501</v>
      </c>
      <c r="G23471" s="136">
        <v>0</v>
      </c>
      <c r="H23471" s="136">
        <v>0</v>
      </c>
      <c r="I23471" s="136">
        <v>0</v>
      </c>
      <c r="J23471" s="136">
        <v>0</v>
      </c>
      <c r="K23471" s="136">
        <v>0</v>
      </c>
      <c r="L23471" s="136">
        <v>0</v>
      </c>
      <c r="M23471" s="136">
        <v>0</v>
      </c>
      <c r="N23471" s="141" t="s">
        <v>14501</v>
      </c>
      <c r="O23471" s="136">
        <v>0</v>
      </c>
      <c r="P23471" s="136">
        <v>0</v>
      </c>
      <c r="Q23471" s="136">
        <v>0</v>
      </c>
      <c r="R23471" s="136">
        <v>0</v>
      </c>
      <c r="S23471" s="136">
        <v>0</v>
      </c>
    </row>
    <row r="23472" spans="1:19" ht="11.25" thickBot="1" x14ac:dyDescent="0.2">
      <c r="A23472" s="112"/>
    </row>
    <row r="23473" spans="1:19" ht="11.25" thickBot="1" x14ac:dyDescent="0.2">
      <c r="A23473" s="106" t="s">
        <v>357</v>
      </c>
      <c r="B23473" s="106" t="s">
        <v>358</v>
      </c>
      <c r="C23473" s="146" t="s">
        <v>53</v>
      </c>
      <c r="D23473" s="146" t="s">
        <v>54</v>
      </c>
      <c r="E23473" s="146" t="s">
        <v>55</v>
      </c>
      <c r="F23473" s="146" t="s">
        <v>56</v>
      </c>
      <c r="G23473" s="146" t="s">
        <v>14507</v>
      </c>
      <c r="H23473" s="146" t="s">
        <v>57</v>
      </c>
      <c r="I23473" s="146" t="s">
        <v>59</v>
      </c>
      <c r="J23473" s="146" t="s">
        <v>14508</v>
      </c>
      <c r="K23473" s="146" t="s">
        <v>60</v>
      </c>
      <c r="L23473" s="146" t="s">
        <v>61</v>
      </c>
      <c r="M23473" s="146" t="s">
        <v>62</v>
      </c>
      <c r="N23473" s="146" t="s">
        <v>14509</v>
      </c>
      <c r="O23473" s="146" t="s">
        <v>63</v>
      </c>
      <c r="P23473" s="146" t="s">
        <v>64</v>
      </c>
      <c r="Q23473" s="146" t="s">
        <v>66</v>
      </c>
      <c r="R23473" s="146" t="s">
        <v>14510</v>
      </c>
      <c r="S23473" s="146" t="s">
        <v>67</v>
      </c>
    </row>
    <row r="23474" spans="1:19" ht="11.25" thickBot="1" x14ac:dyDescent="0.2">
      <c r="A23474" s="112"/>
      <c r="B23474" s="112"/>
      <c r="C23474" s="146" t="s">
        <v>111</v>
      </c>
      <c r="D23474" s="146" t="s">
        <v>111</v>
      </c>
      <c r="E23474" s="146" t="s">
        <v>111</v>
      </c>
      <c r="F23474" s="146" t="s">
        <v>111</v>
      </c>
      <c r="G23474" s="146" t="s">
        <v>111</v>
      </c>
      <c r="H23474" s="146" t="s">
        <v>111</v>
      </c>
      <c r="I23474" s="146" t="s">
        <v>111</v>
      </c>
      <c r="J23474" s="146" t="s">
        <v>111</v>
      </c>
      <c r="K23474" s="146" t="s">
        <v>111</v>
      </c>
      <c r="L23474" s="146" t="s">
        <v>111</v>
      </c>
      <c r="M23474" s="146" t="s">
        <v>111</v>
      </c>
      <c r="N23474" s="146" t="s">
        <v>111</v>
      </c>
      <c r="O23474" s="146" t="s">
        <v>111</v>
      </c>
      <c r="P23474" s="146" t="s">
        <v>111</v>
      </c>
      <c r="Q23474" s="146" t="s">
        <v>111</v>
      </c>
      <c r="R23474" s="146" t="s">
        <v>111</v>
      </c>
      <c r="S23474" s="146" t="s">
        <v>111</v>
      </c>
    </row>
    <row r="23475" spans="1:19" ht="11.25" thickBot="1" x14ac:dyDescent="0.2">
      <c r="A23475" s="107">
        <v>1</v>
      </c>
      <c r="B23475" s="132">
        <v>0.74732638888888892</v>
      </c>
      <c r="C23475" s="141" t="s">
        <v>14500</v>
      </c>
      <c r="D23475" s="141" t="s">
        <v>14500</v>
      </c>
      <c r="E23475" s="108">
        <v>1E-3</v>
      </c>
      <c r="F23475" s="108">
        <v>3.0000000000000001E-3</v>
      </c>
      <c r="G23475" s="108">
        <v>1E-3</v>
      </c>
      <c r="H23475" s="108">
        <v>2.5000000000000001E-2</v>
      </c>
      <c r="I23475" s="108">
        <v>1.7000000000000001E-2</v>
      </c>
      <c r="J23475" s="141" t="s">
        <v>14518</v>
      </c>
      <c r="K23475" s="141" t="s">
        <v>14500</v>
      </c>
      <c r="L23475" s="141" t="s">
        <v>14500</v>
      </c>
      <c r="M23475" s="108">
        <v>8.9999999999999993E-3</v>
      </c>
      <c r="N23475" s="108">
        <v>2.9000000000000001E-2</v>
      </c>
      <c r="O23475" s="108">
        <v>4.0000000000000001E-3</v>
      </c>
      <c r="P23475" s="108">
        <v>3.2229999999999999</v>
      </c>
      <c r="Q23475" s="133">
        <v>0.37137999999999999</v>
      </c>
      <c r="R23475" s="141" t="s">
        <v>14500</v>
      </c>
      <c r="S23475" s="108">
        <v>6.0000000000000001E-3</v>
      </c>
    </row>
    <row r="23476" spans="1:19" ht="11.25" thickBot="1" x14ac:dyDescent="0.2">
      <c r="A23476" s="112"/>
    </row>
    <row r="23477" spans="1:19" ht="11.25" thickBot="1" x14ac:dyDescent="0.2">
      <c r="A23477" s="135" t="s">
        <v>362</v>
      </c>
      <c r="B23477" s="112"/>
      <c r="C23477" s="141" t="s">
        <v>14501</v>
      </c>
      <c r="D23477" s="141" t="s">
        <v>14501</v>
      </c>
      <c r="E23477" s="136">
        <v>1E-3</v>
      </c>
      <c r="F23477" s="136">
        <v>3.0000000000000001E-3</v>
      </c>
      <c r="G23477" s="136">
        <v>1E-3</v>
      </c>
      <c r="H23477" s="136">
        <v>2.5000000000000001E-2</v>
      </c>
      <c r="I23477" s="136">
        <v>1.7000000000000001E-2</v>
      </c>
      <c r="J23477" s="141" t="s">
        <v>14520</v>
      </c>
      <c r="K23477" s="141" t="s">
        <v>14501</v>
      </c>
      <c r="L23477" s="141" t="s">
        <v>14501</v>
      </c>
      <c r="M23477" s="136">
        <v>8.9999999999999993E-3</v>
      </c>
      <c r="N23477" s="136">
        <v>2.9000000000000001E-2</v>
      </c>
      <c r="O23477" s="136">
        <v>4.0000000000000001E-3</v>
      </c>
      <c r="P23477" s="136">
        <v>3.2229999999999999</v>
      </c>
      <c r="Q23477" s="137">
        <v>0.37137999999999999</v>
      </c>
      <c r="R23477" s="141" t="s">
        <v>14501</v>
      </c>
      <c r="S23477" s="136">
        <v>6.0000000000000001E-3</v>
      </c>
    </row>
    <row r="23478" spans="1:19" ht="11.25" thickBot="1" x14ac:dyDescent="0.2">
      <c r="A23478" s="112"/>
    </row>
    <row r="23479" spans="1:19" ht="11.25" thickBot="1" x14ac:dyDescent="0.2">
      <c r="A23479" s="138" t="s">
        <v>364</v>
      </c>
      <c r="B23479" s="112"/>
      <c r="C23479" s="141" t="s">
        <v>14501</v>
      </c>
      <c r="D23479" s="141" t="s">
        <v>14501</v>
      </c>
      <c r="E23479" s="136">
        <v>0</v>
      </c>
      <c r="F23479" s="136">
        <v>0</v>
      </c>
      <c r="G23479" s="136">
        <v>0</v>
      </c>
      <c r="H23479" s="136">
        <v>0</v>
      </c>
      <c r="I23479" s="136">
        <v>0</v>
      </c>
      <c r="J23479" s="141" t="s">
        <v>14501</v>
      </c>
      <c r="K23479" s="141" t="s">
        <v>14501</v>
      </c>
      <c r="L23479" s="141" t="s">
        <v>14501</v>
      </c>
      <c r="M23479" s="136">
        <v>0</v>
      </c>
      <c r="N23479" s="136">
        <v>0</v>
      </c>
      <c r="O23479" s="136">
        <v>0</v>
      </c>
      <c r="P23479" s="136">
        <v>0</v>
      </c>
      <c r="Q23479" s="140" t="s">
        <v>3713</v>
      </c>
      <c r="R23479" s="141" t="s">
        <v>14501</v>
      </c>
      <c r="S23479" s="136">
        <v>0</v>
      </c>
    </row>
    <row r="23480" spans="1:19" ht="11.25" thickBot="1" x14ac:dyDescent="0.2">
      <c r="A23480" s="112"/>
    </row>
    <row r="23481" spans="1:19" ht="11.25" thickBot="1" x14ac:dyDescent="0.2">
      <c r="A23481" s="139" t="s">
        <v>366</v>
      </c>
      <c r="B23481" s="112"/>
      <c r="C23481" s="141" t="s">
        <v>14501</v>
      </c>
      <c r="D23481" s="141" t="s">
        <v>14501</v>
      </c>
      <c r="E23481" s="136">
        <v>0</v>
      </c>
      <c r="F23481" s="136">
        <v>0</v>
      </c>
      <c r="G23481" s="136">
        <v>0</v>
      </c>
      <c r="H23481" s="136">
        <v>0</v>
      </c>
      <c r="I23481" s="136">
        <v>0</v>
      </c>
      <c r="J23481" s="141" t="s">
        <v>14501</v>
      </c>
      <c r="K23481" s="141" t="s">
        <v>14501</v>
      </c>
      <c r="L23481" s="141" t="s">
        <v>14501</v>
      </c>
      <c r="M23481" s="136">
        <v>0</v>
      </c>
      <c r="N23481" s="136">
        <v>0</v>
      </c>
      <c r="O23481" s="136">
        <v>0</v>
      </c>
      <c r="P23481" s="136">
        <v>0</v>
      </c>
      <c r="Q23481" s="140" t="s">
        <v>3713</v>
      </c>
      <c r="R23481" s="141" t="s">
        <v>14501</v>
      </c>
      <c r="S23481" s="136">
        <v>0</v>
      </c>
    </row>
    <row r="23482" spans="1:19" ht="11.25" thickBot="1" x14ac:dyDescent="0.2">
      <c r="A23482" s="112"/>
    </row>
    <row r="23483" spans="1:19" ht="11.25" thickBot="1" x14ac:dyDescent="0.2">
      <c r="A23483" s="106" t="s">
        <v>357</v>
      </c>
      <c r="B23483" s="106" t="s">
        <v>358</v>
      </c>
      <c r="C23483" s="146" t="s">
        <v>68</v>
      </c>
      <c r="D23483" s="146" t="s">
        <v>14511</v>
      </c>
    </row>
    <row r="23484" spans="1:19" ht="11.25" thickBot="1" x14ac:dyDescent="0.2">
      <c r="A23484" s="112"/>
      <c r="B23484" s="112"/>
      <c r="C23484" s="146" t="s">
        <v>111</v>
      </c>
      <c r="D23484" s="146" t="s">
        <v>111</v>
      </c>
    </row>
    <row r="23485" spans="1:19" ht="11.25" thickBot="1" x14ac:dyDescent="0.2">
      <c r="A23485" s="107">
        <v>1</v>
      </c>
      <c r="B23485" s="132">
        <v>0.74732638888888892</v>
      </c>
      <c r="C23485" s="108">
        <v>3.0000000000000001E-3</v>
      </c>
      <c r="D23485" s="141" t="s">
        <v>14500</v>
      </c>
    </row>
    <row r="23486" spans="1:19" ht="11.25" thickBot="1" x14ac:dyDescent="0.2">
      <c r="A23486" s="112"/>
    </row>
    <row r="23487" spans="1:19" ht="11.25" thickBot="1" x14ac:dyDescent="0.2">
      <c r="A23487" s="135" t="s">
        <v>362</v>
      </c>
      <c r="B23487" s="112"/>
      <c r="C23487" s="136">
        <v>3.0000000000000001E-3</v>
      </c>
      <c r="D23487" s="141" t="s">
        <v>14501</v>
      </c>
    </row>
    <row r="23488" spans="1:19" ht="11.25" thickBot="1" x14ac:dyDescent="0.2">
      <c r="A23488" s="112"/>
    </row>
    <row r="23489" spans="1:19" ht="11.25" thickBot="1" x14ac:dyDescent="0.2">
      <c r="A23489" s="138" t="s">
        <v>364</v>
      </c>
      <c r="B23489" s="112"/>
      <c r="C23489" s="136">
        <v>0</v>
      </c>
      <c r="D23489" s="141" t="s">
        <v>14501</v>
      </c>
    </row>
    <row r="23490" spans="1:19" ht="11.25" thickBot="1" x14ac:dyDescent="0.2">
      <c r="A23490" s="112"/>
    </row>
    <row r="23491" spans="1:19" ht="11.25" thickBot="1" x14ac:dyDescent="0.2">
      <c r="A23491" s="139" t="s">
        <v>366</v>
      </c>
      <c r="B23491" s="112"/>
      <c r="C23491" s="136">
        <v>0</v>
      </c>
      <c r="D23491" s="141" t="s">
        <v>14501</v>
      </c>
    </row>
    <row r="23492" spans="1:19" ht="10.5" x14ac:dyDescent="0.15">
      <c r="A23492" s="112"/>
    </row>
    <row r="23493" spans="1:19" x14ac:dyDescent="0.15">
      <c r="A23493" s="129"/>
      <c r="B23493" s="86" t="s">
        <v>4374</v>
      </c>
    </row>
    <row r="23494" spans="1:19" ht="9.75" thickBot="1" x14ac:dyDescent="0.2">
      <c r="A23494" s="81" t="s">
        <v>356</v>
      </c>
    </row>
    <row r="23495" spans="1:19" ht="11.25" thickBot="1" x14ac:dyDescent="0.2">
      <c r="A23495" s="106" t="s">
        <v>357</v>
      </c>
      <c r="B23495" s="106" t="s">
        <v>358</v>
      </c>
      <c r="C23495" s="146" t="s">
        <v>14494</v>
      </c>
      <c r="D23495" s="146" t="s">
        <v>14495</v>
      </c>
      <c r="E23495" s="146" t="s">
        <v>14496</v>
      </c>
      <c r="F23495" s="146" t="s">
        <v>0</v>
      </c>
      <c r="G23495" s="146" t="s">
        <v>1</v>
      </c>
      <c r="H23495" s="146" t="s">
        <v>2</v>
      </c>
      <c r="I23495" s="146" t="s">
        <v>14497</v>
      </c>
      <c r="J23495" s="146" t="s">
        <v>3</v>
      </c>
      <c r="K23495" s="146" t="s">
        <v>14498</v>
      </c>
      <c r="L23495" s="146" t="s">
        <v>7</v>
      </c>
      <c r="M23495" s="146" t="s">
        <v>14499</v>
      </c>
      <c r="N23495" s="146" t="s">
        <v>10</v>
      </c>
      <c r="O23495" s="146" t="s">
        <v>11</v>
      </c>
      <c r="P23495" s="146" t="s">
        <v>12</v>
      </c>
      <c r="Q23495" s="146" t="s">
        <v>13</v>
      </c>
      <c r="R23495" s="146" t="s">
        <v>14</v>
      </c>
      <c r="S23495" s="146" t="s">
        <v>15</v>
      </c>
    </row>
    <row r="23496" spans="1:19" ht="11.25" thickBot="1" x14ac:dyDescent="0.2">
      <c r="A23496" s="112"/>
      <c r="B23496" s="112"/>
      <c r="C23496" s="146" t="s">
        <v>111</v>
      </c>
      <c r="D23496" s="146" t="s">
        <v>111</v>
      </c>
      <c r="E23496" s="146" t="s">
        <v>111</v>
      </c>
      <c r="F23496" s="146" t="s">
        <v>111</v>
      </c>
      <c r="G23496" s="146" t="s">
        <v>111</v>
      </c>
      <c r="H23496" s="146" t="s">
        <v>111</v>
      </c>
      <c r="I23496" s="146" t="s">
        <v>111</v>
      </c>
      <c r="J23496" s="146" t="s">
        <v>111</v>
      </c>
      <c r="K23496" s="146" t="s">
        <v>111</v>
      </c>
      <c r="L23496" s="146" t="s">
        <v>111</v>
      </c>
      <c r="M23496" s="146" t="s">
        <v>111</v>
      </c>
      <c r="N23496" s="146" t="s">
        <v>111</v>
      </c>
      <c r="O23496" s="146" t="s">
        <v>111</v>
      </c>
      <c r="P23496" s="146" t="s">
        <v>111</v>
      </c>
      <c r="Q23496" s="146" t="s">
        <v>111</v>
      </c>
      <c r="R23496" s="146" t="s">
        <v>111</v>
      </c>
      <c r="S23496" s="146" t="s">
        <v>111</v>
      </c>
    </row>
    <row r="23497" spans="1:19" ht="11.25" thickBot="1" x14ac:dyDescent="0.2">
      <c r="A23497" s="107">
        <v>1</v>
      </c>
      <c r="B23497" s="132">
        <v>0.75246527777777772</v>
      </c>
      <c r="C23497" s="141" t="s">
        <v>14500</v>
      </c>
      <c r="D23497" s="141" t="s">
        <v>14500</v>
      </c>
      <c r="E23497" s="141" t="s">
        <v>14500</v>
      </c>
      <c r="F23497" s="108">
        <v>8.4000000000000005E-2</v>
      </c>
      <c r="G23497" s="108">
        <v>0.496</v>
      </c>
      <c r="H23497" s="108">
        <v>2E-3</v>
      </c>
      <c r="I23497" s="108">
        <v>-4.1000000000000002E-2</v>
      </c>
      <c r="J23497" s="108">
        <v>8.7999999999999995E-2</v>
      </c>
      <c r="K23497" s="108">
        <v>8.1000000000000003E-2</v>
      </c>
      <c r="L23497" s="133">
        <v>0.64393999999999996</v>
      </c>
      <c r="M23497" s="141" t="s">
        <v>14500</v>
      </c>
      <c r="N23497" s="108">
        <v>0</v>
      </c>
      <c r="O23497" s="108">
        <v>1E-3</v>
      </c>
      <c r="P23497" s="108">
        <v>0.154</v>
      </c>
      <c r="Q23497" s="108">
        <v>2.5499999999999998</v>
      </c>
      <c r="R23497" s="108">
        <v>5.0000000000000001E-3</v>
      </c>
      <c r="S23497" s="108">
        <v>3.5999999999999997E-2</v>
      </c>
    </row>
    <row r="23498" spans="1:19" ht="11.25" thickBot="1" x14ac:dyDescent="0.2">
      <c r="A23498" s="112"/>
    </row>
    <row r="23499" spans="1:19" ht="11.25" thickBot="1" x14ac:dyDescent="0.2">
      <c r="A23499" s="135" t="s">
        <v>362</v>
      </c>
      <c r="B23499" s="112"/>
      <c r="C23499" s="141" t="s">
        <v>14501</v>
      </c>
      <c r="D23499" s="141" t="s">
        <v>14501</v>
      </c>
      <c r="E23499" s="141" t="s">
        <v>14501</v>
      </c>
      <c r="F23499" s="136">
        <v>8.4000000000000005E-2</v>
      </c>
      <c r="G23499" s="136">
        <v>0.496</v>
      </c>
      <c r="H23499" s="136">
        <v>2E-3</v>
      </c>
      <c r="I23499" s="136">
        <v>-4.1000000000000002E-2</v>
      </c>
      <c r="J23499" s="136">
        <v>8.7999999999999995E-2</v>
      </c>
      <c r="K23499" s="136">
        <v>8.1000000000000003E-2</v>
      </c>
      <c r="L23499" s="137">
        <v>0.64393999999999996</v>
      </c>
      <c r="M23499" s="141" t="s">
        <v>14501</v>
      </c>
      <c r="N23499" s="136">
        <v>0</v>
      </c>
      <c r="O23499" s="136">
        <v>1E-3</v>
      </c>
      <c r="P23499" s="136">
        <v>0.154</v>
      </c>
      <c r="Q23499" s="136">
        <v>2.5499999999999998</v>
      </c>
      <c r="R23499" s="136">
        <v>5.0000000000000001E-3</v>
      </c>
      <c r="S23499" s="136">
        <v>3.5999999999999997E-2</v>
      </c>
    </row>
    <row r="23500" spans="1:19" ht="11.25" thickBot="1" x14ac:dyDescent="0.2">
      <c r="A23500" s="112"/>
    </row>
    <row r="23501" spans="1:19" ht="11.25" thickBot="1" x14ac:dyDescent="0.2">
      <c r="A23501" s="138" t="s">
        <v>364</v>
      </c>
      <c r="B23501" s="112"/>
      <c r="C23501" s="141" t="s">
        <v>14501</v>
      </c>
      <c r="D23501" s="141" t="s">
        <v>14501</v>
      </c>
      <c r="E23501" s="141" t="s">
        <v>14501</v>
      </c>
      <c r="F23501" s="136">
        <v>0</v>
      </c>
      <c r="G23501" s="136">
        <v>0</v>
      </c>
      <c r="H23501" s="136">
        <v>0</v>
      </c>
      <c r="I23501" s="136">
        <v>0</v>
      </c>
      <c r="J23501" s="136">
        <v>0</v>
      </c>
      <c r="K23501" s="136">
        <v>0</v>
      </c>
      <c r="L23501" s="140" t="s">
        <v>3713</v>
      </c>
      <c r="M23501" s="141" t="s">
        <v>14501</v>
      </c>
      <c r="N23501" s="136">
        <v>0</v>
      </c>
      <c r="O23501" s="136">
        <v>0</v>
      </c>
      <c r="P23501" s="136">
        <v>0</v>
      </c>
      <c r="Q23501" s="136">
        <v>0</v>
      </c>
      <c r="R23501" s="136">
        <v>0</v>
      </c>
      <c r="S23501" s="136">
        <v>0</v>
      </c>
    </row>
    <row r="23502" spans="1:19" ht="11.25" thickBot="1" x14ac:dyDescent="0.2">
      <c r="A23502" s="112"/>
    </row>
    <row r="23503" spans="1:19" ht="11.25" thickBot="1" x14ac:dyDescent="0.2">
      <c r="A23503" s="139" t="s">
        <v>366</v>
      </c>
      <c r="B23503" s="112"/>
      <c r="C23503" s="141" t="s">
        <v>14501</v>
      </c>
      <c r="D23503" s="141" t="s">
        <v>14501</v>
      </c>
      <c r="E23503" s="141" t="s">
        <v>14501</v>
      </c>
      <c r="F23503" s="136">
        <v>0</v>
      </c>
      <c r="G23503" s="136">
        <v>0</v>
      </c>
      <c r="H23503" s="136">
        <v>0</v>
      </c>
      <c r="I23503" s="136">
        <v>0</v>
      </c>
      <c r="J23503" s="136">
        <v>0</v>
      </c>
      <c r="K23503" s="136">
        <v>0</v>
      </c>
      <c r="L23503" s="140" t="s">
        <v>3713</v>
      </c>
      <c r="M23503" s="141" t="s">
        <v>14501</v>
      </c>
      <c r="N23503" s="136">
        <v>0</v>
      </c>
      <c r="O23503" s="136">
        <v>0</v>
      </c>
      <c r="P23503" s="136">
        <v>0</v>
      </c>
      <c r="Q23503" s="136">
        <v>0</v>
      </c>
      <c r="R23503" s="136">
        <v>0</v>
      </c>
      <c r="S23503" s="136">
        <v>0</v>
      </c>
    </row>
    <row r="23504" spans="1:19" ht="11.25" thickBot="1" x14ac:dyDescent="0.2">
      <c r="A23504" s="112"/>
    </row>
    <row r="23505" spans="1:19" ht="11.25" thickBot="1" x14ac:dyDescent="0.2">
      <c r="A23505" s="106" t="s">
        <v>357</v>
      </c>
      <c r="B23505" s="106" t="s">
        <v>358</v>
      </c>
      <c r="C23505" s="146" t="s">
        <v>16</v>
      </c>
      <c r="D23505" s="146" t="s">
        <v>14502</v>
      </c>
      <c r="E23505" s="146" t="s">
        <v>14503</v>
      </c>
      <c r="F23505" s="146" t="s">
        <v>20</v>
      </c>
      <c r="G23505" s="146" t="s">
        <v>21</v>
      </c>
      <c r="H23505" s="146" t="s">
        <v>22</v>
      </c>
      <c r="I23505" s="146" t="s">
        <v>23</v>
      </c>
      <c r="J23505" s="146" t="s">
        <v>24</v>
      </c>
      <c r="K23505" s="146" t="s">
        <v>26</v>
      </c>
      <c r="L23505" s="146" t="s">
        <v>14504</v>
      </c>
      <c r="M23505" s="146" t="s">
        <v>27</v>
      </c>
      <c r="N23505" s="146" t="s">
        <v>28</v>
      </c>
      <c r="O23505" s="146" t="s">
        <v>29</v>
      </c>
      <c r="P23505" s="146" t="s">
        <v>30</v>
      </c>
      <c r="Q23505" s="146" t="s">
        <v>14505</v>
      </c>
      <c r="R23505" s="146" t="s">
        <v>32</v>
      </c>
      <c r="S23505" s="146" t="s">
        <v>33</v>
      </c>
    </row>
    <row r="23506" spans="1:19" ht="11.25" thickBot="1" x14ac:dyDescent="0.2">
      <c r="A23506" s="112"/>
      <c r="B23506" s="112"/>
      <c r="C23506" s="146" t="s">
        <v>111</v>
      </c>
      <c r="D23506" s="146" t="s">
        <v>111</v>
      </c>
      <c r="E23506" s="146" t="s">
        <v>111</v>
      </c>
      <c r="F23506" s="146" t="s">
        <v>111</v>
      </c>
      <c r="G23506" s="146" t="s">
        <v>111</v>
      </c>
      <c r="H23506" s="146" t="s">
        <v>111</v>
      </c>
      <c r="I23506" s="146" t="s">
        <v>111</v>
      </c>
      <c r="J23506" s="146" t="s">
        <v>111</v>
      </c>
      <c r="K23506" s="146" t="s">
        <v>111</v>
      </c>
      <c r="L23506" s="146" t="s">
        <v>111</v>
      </c>
      <c r="M23506" s="146" t="s">
        <v>111</v>
      </c>
      <c r="N23506" s="146" t="s">
        <v>111</v>
      </c>
      <c r="O23506" s="146" t="s">
        <v>111</v>
      </c>
      <c r="P23506" s="146" t="s">
        <v>111</v>
      </c>
      <c r="Q23506" s="146" t="s">
        <v>111</v>
      </c>
      <c r="R23506" s="146" t="s">
        <v>111</v>
      </c>
      <c r="S23506" s="146" t="s">
        <v>111</v>
      </c>
    </row>
    <row r="23507" spans="1:19" ht="11.25" thickBot="1" x14ac:dyDescent="0.2">
      <c r="A23507" s="107">
        <v>1</v>
      </c>
      <c r="B23507" s="132">
        <v>0.75246527777777772</v>
      </c>
      <c r="C23507" s="108">
        <v>0.22500000000000001</v>
      </c>
      <c r="D23507" s="108">
        <v>0.105</v>
      </c>
      <c r="E23507" s="141" t="s">
        <v>14500</v>
      </c>
      <c r="F23507" s="133">
        <v>0.46671000000000001</v>
      </c>
      <c r="G23507" s="108">
        <v>4.4999999999999998E-2</v>
      </c>
      <c r="H23507" s="108">
        <v>0.14299999999999999</v>
      </c>
      <c r="I23507" s="108">
        <v>5.7000000000000002E-2</v>
      </c>
      <c r="J23507" s="108">
        <v>0.93</v>
      </c>
      <c r="K23507" s="133">
        <v>0.53061999999999998</v>
      </c>
      <c r="L23507" s="108">
        <v>8.0000000000000002E-3</v>
      </c>
      <c r="M23507" s="108">
        <v>2E-3</v>
      </c>
      <c r="N23507" s="108">
        <v>4.3999999999999997E-2</v>
      </c>
      <c r="O23507" s="141" t="s">
        <v>14500</v>
      </c>
      <c r="P23507" s="141" t="s">
        <v>14500</v>
      </c>
      <c r="Q23507" s="108">
        <v>-1.7999999999999999E-2</v>
      </c>
      <c r="R23507" s="108">
        <v>1.2999999999999999E-2</v>
      </c>
      <c r="S23507" s="108">
        <v>1.0999999999999999E-2</v>
      </c>
    </row>
    <row r="23508" spans="1:19" ht="11.25" thickBot="1" x14ac:dyDescent="0.2">
      <c r="A23508" s="112"/>
    </row>
    <row r="23509" spans="1:19" ht="11.25" thickBot="1" x14ac:dyDescent="0.2">
      <c r="A23509" s="135" t="s">
        <v>362</v>
      </c>
      <c r="B23509" s="112"/>
      <c r="C23509" s="136">
        <v>0.22500000000000001</v>
      </c>
      <c r="D23509" s="136">
        <v>0.105</v>
      </c>
      <c r="E23509" s="141" t="s">
        <v>14501</v>
      </c>
      <c r="F23509" s="137">
        <v>0.46671000000000001</v>
      </c>
      <c r="G23509" s="136">
        <v>4.4999999999999998E-2</v>
      </c>
      <c r="H23509" s="136">
        <v>0.14299999999999999</v>
      </c>
      <c r="I23509" s="136">
        <v>5.7000000000000002E-2</v>
      </c>
      <c r="J23509" s="136">
        <v>0.93</v>
      </c>
      <c r="K23509" s="137">
        <v>0.53061999999999998</v>
      </c>
      <c r="L23509" s="136">
        <v>8.0000000000000002E-3</v>
      </c>
      <c r="M23509" s="136">
        <v>2E-3</v>
      </c>
      <c r="N23509" s="136">
        <v>4.3999999999999997E-2</v>
      </c>
      <c r="O23509" s="141" t="s">
        <v>14501</v>
      </c>
      <c r="P23509" s="141" t="s">
        <v>14501</v>
      </c>
      <c r="Q23509" s="136">
        <v>-1.7999999999999999E-2</v>
      </c>
      <c r="R23509" s="136">
        <v>1.2999999999999999E-2</v>
      </c>
      <c r="S23509" s="136">
        <v>1.0999999999999999E-2</v>
      </c>
    </row>
    <row r="23510" spans="1:19" ht="11.25" thickBot="1" x14ac:dyDescent="0.2">
      <c r="A23510" s="112"/>
    </row>
    <row r="23511" spans="1:19" ht="11.25" thickBot="1" x14ac:dyDescent="0.2">
      <c r="A23511" s="138" t="s">
        <v>364</v>
      </c>
      <c r="B23511" s="112"/>
      <c r="C23511" s="136">
        <v>0</v>
      </c>
      <c r="D23511" s="136">
        <v>0</v>
      </c>
      <c r="E23511" s="141" t="s">
        <v>14501</v>
      </c>
      <c r="F23511" s="140" t="s">
        <v>3713</v>
      </c>
      <c r="G23511" s="136">
        <v>0</v>
      </c>
      <c r="H23511" s="136">
        <v>0</v>
      </c>
      <c r="I23511" s="136">
        <v>0</v>
      </c>
      <c r="J23511" s="136">
        <v>0</v>
      </c>
      <c r="K23511" s="140" t="s">
        <v>3713</v>
      </c>
      <c r="L23511" s="136">
        <v>0</v>
      </c>
      <c r="M23511" s="136">
        <v>0</v>
      </c>
      <c r="N23511" s="136">
        <v>0</v>
      </c>
      <c r="O23511" s="141" t="s">
        <v>14501</v>
      </c>
      <c r="P23511" s="141" t="s">
        <v>14501</v>
      </c>
      <c r="Q23511" s="136">
        <v>0</v>
      </c>
      <c r="R23511" s="136">
        <v>0</v>
      </c>
      <c r="S23511" s="136">
        <v>0</v>
      </c>
    </row>
    <row r="23512" spans="1:19" ht="11.25" thickBot="1" x14ac:dyDescent="0.2">
      <c r="A23512" s="112"/>
    </row>
    <row r="23513" spans="1:19" ht="11.25" thickBot="1" x14ac:dyDescent="0.2">
      <c r="A23513" s="139" t="s">
        <v>366</v>
      </c>
      <c r="B23513" s="112"/>
      <c r="C23513" s="136">
        <v>0</v>
      </c>
      <c r="D23513" s="136">
        <v>0</v>
      </c>
      <c r="E23513" s="141" t="s">
        <v>14501</v>
      </c>
      <c r="F23513" s="140" t="s">
        <v>3713</v>
      </c>
      <c r="G23513" s="136">
        <v>0</v>
      </c>
      <c r="H23513" s="136">
        <v>0</v>
      </c>
      <c r="I23513" s="136">
        <v>0</v>
      </c>
      <c r="J23513" s="136">
        <v>0</v>
      </c>
      <c r="K23513" s="140" t="s">
        <v>3713</v>
      </c>
      <c r="L23513" s="136">
        <v>0</v>
      </c>
      <c r="M23513" s="136">
        <v>0</v>
      </c>
      <c r="N23513" s="136">
        <v>0</v>
      </c>
      <c r="O23513" s="141" t="s">
        <v>14501</v>
      </c>
      <c r="P23513" s="141" t="s">
        <v>14501</v>
      </c>
      <c r="Q23513" s="136">
        <v>0</v>
      </c>
      <c r="R23513" s="136">
        <v>0</v>
      </c>
      <c r="S23513" s="136">
        <v>0</v>
      </c>
    </row>
    <row r="23514" spans="1:19" ht="11.25" thickBot="1" x14ac:dyDescent="0.2">
      <c r="A23514" s="112"/>
    </row>
    <row r="23515" spans="1:19" ht="11.25" thickBot="1" x14ac:dyDescent="0.2">
      <c r="A23515" s="106" t="s">
        <v>357</v>
      </c>
      <c r="B23515" s="106" t="s">
        <v>358</v>
      </c>
      <c r="C23515" s="146" t="s">
        <v>35</v>
      </c>
      <c r="D23515" s="146" t="s">
        <v>36</v>
      </c>
      <c r="E23515" s="146" t="s">
        <v>14506</v>
      </c>
      <c r="F23515" s="146" t="s">
        <v>38</v>
      </c>
      <c r="G23515" s="146" t="s">
        <v>39</v>
      </c>
      <c r="H23515" s="146" t="s">
        <v>41</v>
      </c>
      <c r="I23515" s="146" t="s">
        <v>42</v>
      </c>
      <c r="J23515" s="146" t="s">
        <v>43</v>
      </c>
      <c r="K23515" s="146" t="s">
        <v>44</v>
      </c>
      <c r="L23515" s="146" t="s">
        <v>45</v>
      </c>
      <c r="M23515" s="146" t="s">
        <v>46</v>
      </c>
      <c r="N23515" s="146" t="s">
        <v>47</v>
      </c>
      <c r="O23515" s="146" t="s">
        <v>48</v>
      </c>
      <c r="P23515" s="146" t="s">
        <v>49</v>
      </c>
      <c r="Q23515" s="146" t="s">
        <v>50</v>
      </c>
      <c r="R23515" s="146" t="s">
        <v>51</v>
      </c>
      <c r="S23515" s="146" t="s">
        <v>52</v>
      </c>
    </row>
    <row r="23516" spans="1:19" ht="11.25" thickBot="1" x14ac:dyDescent="0.2">
      <c r="A23516" s="112"/>
      <c r="B23516" s="112"/>
      <c r="C23516" s="146" t="s">
        <v>111</v>
      </c>
      <c r="D23516" s="146" t="s">
        <v>111</v>
      </c>
      <c r="E23516" s="146" t="s">
        <v>111</v>
      </c>
      <c r="F23516" s="146" t="s">
        <v>111</v>
      </c>
      <c r="G23516" s="146" t="s">
        <v>111</v>
      </c>
      <c r="H23516" s="146" t="s">
        <v>111</v>
      </c>
      <c r="I23516" s="146" t="s">
        <v>111</v>
      </c>
      <c r="J23516" s="146" t="s">
        <v>111</v>
      </c>
      <c r="K23516" s="146" t="s">
        <v>111</v>
      </c>
      <c r="L23516" s="146" t="s">
        <v>111</v>
      </c>
      <c r="M23516" s="146" t="s">
        <v>111</v>
      </c>
      <c r="N23516" s="146" t="s">
        <v>111</v>
      </c>
      <c r="O23516" s="146" t="s">
        <v>111</v>
      </c>
      <c r="P23516" s="146" t="s">
        <v>111</v>
      </c>
      <c r="Q23516" s="146" t="s">
        <v>111</v>
      </c>
      <c r="R23516" s="146" t="s">
        <v>111</v>
      </c>
      <c r="S23516" s="146" t="s">
        <v>111</v>
      </c>
    </row>
    <row r="23517" spans="1:19" ht="11.25" thickBot="1" x14ac:dyDescent="0.2">
      <c r="A23517" s="107">
        <v>1</v>
      </c>
      <c r="B23517" s="132">
        <v>0.75246527777777772</v>
      </c>
      <c r="C23517" s="133">
        <v>0.42784</v>
      </c>
      <c r="D23517" s="108">
        <v>1.6E-2</v>
      </c>
      <c r="E23517" s="141" t="s">
        <v>14500</v>
      </c>
      <c r="F23517" s="141" t="s">
        <v>14500</v>
      </c>
      <c r="G23517" s="108">
        <v>3.0000000000000001E-3</v>
      </c>
      <c r="H23517" s="108">
        <v>1.9179999999999999</v>
      </c>
      <c r="I23517" s="108">
        <v>7.0000000000000001E-3</v>
      </c>
      <c r="J23517" s="108">
        <v>1.4999999999999999E-2</v>
      </c>
      <c r="K23517" s="108">
        <v>4.0000000000000001E-3</v>
      </c>
      <c r="L23517" s="141" t="s">
        <v>14516</v>
      </c>
      <c r="M23517" s="141" t="s">
        <v>14500</v>
      </c>
      <c r="N23517" s="108">
        <v>3.0000000000000001E-3</v>
      </c>
      <c r="O23517" s="141" t="s">
        <v>14500</v>
      </c>
      <c r="P23517" s="141" t="s">
        <v>14500</v>
      </c>
      <c r="Q23517" s="108">
        <v>6.0000000000000001E-3</v>
      </c>
      <c r="R23517" s="141" t="s">
        <v>14500</v>
      </c>
      <c r="S23517" s="108">
        <v>3.0000000000000001E-3</v>
      </c>
    </row>
    <row r="23518" spans="1:19" ht="11.25" thickBot="1" x14ac:dyDescent="0.2">
      <c r="A23518" s="112"/>
    </row>
    <row r="23519" spans="1:19" ht="11.25" thickBot="1" x14ac:dyDescent="0.2">
      <c r="A23519" s="135" t="s">
        <v>362</v>
      </c>
      <c r="B23519" s="112"/>
      <c r="C23519" s="137">
        <v>0.42784</v>
      </c>
      <c r="D23519" s="136">
        <v>1.6E-2</v>
      </c>
      <c r="E23519" s="141" t="s">
        <v>14501</v>
      </c>
      <c r="F23519" s="141" t="s">
        <v>14501</v>
      </c>
      <c r="G23519" s="136">
        <v>3.0000000000000001E-3</v>
      </c>
      <c r="H23519" s="136">
        <v>1.9179999999999999</v>
      </c>
      <c r="I23519" s="136">
        <v>7.0000000000000001E-3</v>
      </c>
      <c r="J23519" s="136">
        <v>1.4999999999999999E-2</v>
      </c>
      <c r="K23519" s="136">
        <v>4.0000000000000001E-3</v>
      </c>
      <c r="L23519" s="141" t="s">
        <v>14517</v>
      </c>
      <c r="M23519" s="141" t="s">
        <v>14501</v>
      </c>
      <c r="N23519" s="136">
        <v>3.0000000000000001E-3</v>
      </c>
      <c r="O23519" s="141" t="s">
        <v>14501</v>
      </c>
      <c r="P23519" s="141" t="s">
        <v>14501</v>
      </c>
      <c r="Q23519" s="136">
        <v>6.0000000000000001E-3</v>
      </c>
      <c r="R23519" s="141" t="s">
        <v>14501</v>
      </c>
      <c r="S23519" s="136">
        <v>3.0000000000000001E-3</v>
      </c>
    </row>
    <row r="23520" spans="1:19" ht="11.25" thickBot="1" x14ac:dyDescent="0.2">
      <c r="A23520" s="112"/>
    </row>
    <row r="23521" spans="1:19" ht="11.25" thickBot="1" x14ac:dyDescent="0.2">
      <c r="A23521" s="138" t="s">
        <v>364</v>
      </c>
      <c r="B23521" s="112"/>
      <c r="C23521" s="140" t="s">
        <v>3713</v>
      </c>
      <c r="D23521" s="136">
        <v>0</v>
      </c>
      <c r="E23521" s="141" t="s">
        <v>14501</v>
      </c>
      <c r="F23521" s="141" t="s">
        <v>14501</v>
      </c>
      <c r="G23521" s="136">
        <v>0</v>
      </c>
      <c r="H23521" s="136">
        <v>0</v>
      </c>
      <c r="I23521" s="136">
        <v>0</v>
      </c>
      <c r="J23521" s="136">
        <v>0</v>
      </c>
      <c r="K23521" s="136">
        <v>0</v>
      </c>
      <c r="L23521" s="141" t="s">
        <v>14501</v>
      </c>
      <c r="M23521" s="141" t="s">
        <v>14501</v>
      </c>
      <c r="N23521" s="136">
        <v>0</v>
      </c>
      <c r="O23521" s="141" t="s">
        <v>14501</v>
      </c>
      <c r="P23521" s="141" t="s">
        <v>14501</v>
      </c>
      <c r="Q23521" s="136">
        <v>0</v>
      </c>
      <c r="R23521" s="141" t="s">
        <v>14501</v>
      </c>
      <c r="S23521" s="136">
        <v>0</v>
      </c>
    </row>
    <row r="23522" spans="1:19" ht="11.25" thickBot="1" x14ac:dyDescent="0.2">
      <c r="A23522" s="112"/>
    </row>
    <row r="23523" spans="1:19" ht="11.25" thickBot="1" x14ac:dyDescent="0.2">
      <c r="A23523" s="139" t="s">
        <v>366</v>
      </c>
      <c r="B23523" s="112"/>
      <c r="C23523" s="140" t="s">
        <v>3713</v>
      </c>
      <c r="D23523" s="136">
        <v>0</v>
      </c>
      <c r="E23523" s="141" t="s">
        <v>14501</v>
      </c>
      <c r="F23523" s="141" t="s">
        <v>14501</v>
      </c>
      <c r="G23523" s="136">
        <v>0</v>
      </c>
      <c r="H23523" s="136">
        <v>0</v>
      </c>
      <c r="I23523" s="136">
        <v>0</v>
      </c>
      <c r="J23523" s="136">
        <v>0</v>
      </c>
      <c r="K23523" s="136">
        <v>0</v>
      </c>
      <c r="L23523" s="141" t="s">
        <v>14501</v>
      </c>
      <c r="M23523" s="141" t="s">
        <v>14501</v>
      </c>
      <c r="N23523" s="136">
        <v>0</v>
      </c>
      <c r="O23523" s="141" t="s">
        <v>14501</v>
      </c>
      <c r="P23523" s="141" t="s">
        <v>14501</v>
      </c>
      <c r="Q23523" s="136">
        <v>0</v>
      </c>
      <c r="R23523" s="141" t="s">
        <v>14501</v>
      </c>
      <c r="S23523" s="136">
        <v>0</v>
      </c>
    </row>
    <row r="23524" spans="1:19" ht="11.25" thickBot="1" x14ac:dyDescent="0.2">
      <c r="A23524" s="112"/>
    </row>
    <row r="23525" spans="1:19" ht="11.25" thickBot="1" x14ac:dyDescent="0.2">
      <c r="A23525" s="106" t="s">
        <v>357</v>
      </c>
      <c r="B23525" s="106" t="s">
        <v>358</v>
      </c>
      <c r="C23525" s="146" t="s">
        <v>53</v>
      </c>
      <c r="D23525" s="146" t="s">
        <v>54</v>
      </c>
      <c r="E23525" s="146" t="s">
        <v>55</v>
      </c>
      <c r="F23525" s="146" t="s">
        <v>56</v>
      </c>
      <c r="G23525" s="146" t="s">
        <v>14507</v>
      </c>
      <c r="H23525" s="146" t="s">
        <v>57</v>
      </c>
      <c r="I23525" s="146" t="s">
        <v>59</v>
      </c>
      <c r="J23525" s="146" t="s">
        <v>14508</v>
      </c>
      <c r="K23525" s="146" t="s">
        <v>60</v>
      </c>
      <c r="L23525" s="146" t="s">
        <v>61</v>
      </c>
      <c r="M23525" s="146" t="s">
        <v>62</v>
      </c>
      <c r="N23525" s="146" t="s">
        <v>14509</v>
      </c>
      <c r="O23525" s="146" t="s">
        <v>63</v>
      </c>
      <c r="P23525" s="146" t="s">
        <v>64</v>
      </c>
      <c r="Q23525" s="146" t="s">
        <v>66</v>
      </c>
      <c r="R23525" s="146" t="s">
        <v>14510</v>
      </c>
      <c r="S23525" s="146" t="s">
        <v>67</v>
      </c>
    </row>
    <row r="23526" spans="1:19" ht="11.25" thickBot="1" x14ac:dyDescent="0.2">
      <c r="A23526" s="112"/>
      <c r="B23526" s="112"/>
      <c r="C23526" s="146" t="s">
        <v>111</v>
      </c>
      <c r="D23526" s="146" t="s">
        <v>111</v>
      </c>
      <c r="E23526" s="146" t="s">
        <v>111</v>
      </c>
      <c r="F23526" s="146" t="s">
        <v>111</v>
      </c>
      <c r="G23526" s="146" t="s">
        <v>111</v>
      </c>
      <c r="H23526" s="146" t="s">
        <v>111</v>
      </c>
      <c r="I23526" s="146" t="s">
        <v>111</v>
      </c>
      <c r="J23526" s="146" t="s">
        <v>111</v>
      </c>
      <c r="K23526" s="146" t="s">
        <v>111</v>
      </c>
      <c r="L23526" s="146" t="s">
        <v>111</v>
      </c>
      <c r="M23526" s="146" t="s">
        <v>111</v>
      </c>
      <c r="N23526" s="146" t="s">
        <v>111</v>
      </c>
      <c r="O23526" s="146" t="s">
        <v>111</v>
      </c>
      <c r="P23526" s="146" t="s">
        <v>111</v>
      </c>
      <c r="Q23526" s="146" t="s">
        <v>111</v>
      </c>
      <c r="R23526" s="146" t="s">
        <v>111</v>
      </c>
      <c r="S23526" s="146" t="s">
        <v>111</v>
      </c>
    </row>
    <row r="23527" spans="1:19" ht="11.25" thickBot="1" x14ac:dyDescent="0.2">
      <c r="A23527" s="107">
        <v>1</v>
      </c>
      <c r="B23527" s="132">
        <v>0.75246527777777772</v>
      </c>
      <c r="C23527" s="141" t="s">
        <v>14500</v>
      </c>
      <c r="D23527" s="141" t="s">
        <v>14500</v>
      </c>
      <c r="E23527" s="141" t="s">
        <v>14500</v>
      </c>
      <c r="F23527" s="141" t="s">
        <v>14500</v>
      </c>
      <c r="G23527" s="108">
        <v>1E-3</v>
      </c>
      <c r="H23527" s="108">
        <v>0.10199999999999999</v>
      </c>
      <c r="I23527" s="108">
        <v>6.4000000000000001E-2</v>
      </c>
      <c r="J23527" s="141" t="s">
        <v>14518</v>
      </c>
      <c r="K23527" s="141" t="s">
        <v>14500</v>
      </c>
      <c r="L23527" s="141" t="s">
        <v>14500</v>
      </c>
      <c r="M23527" s="108">
        <v>0.124</v>
      </c>
      <c r="N23527" s="108">
        <v>0.16200000000000001</v>
      </c>
      <c r="O23527" s="108">
        <v>3.0000000000000001E-3</v>
      </c>
      <c r="P23527" s="108">
        <v>0.36499999999999999</v>
      </c>
      <c r="Q23527" s="133">
        <v>0.37775999999999998</v>
      </c>
      <c r="R23527" s="141" t="s">
        <v>14500</v>
      </c>
      <c r="S23527" s="108">
        <v>4.0000000000000001E-3</v>
      </c>
    </row>
    <row r="23528" spans="1:19" ht="11.25" thickBot="1" x14ac:dyDescent="0.2">
      <c r="A23528" s="112"/>
    </row>
    <row r="23529" spans="1:19" ht="11.25" thickBot="1" x14ac:dyDescent="0.2">
      <c r="A23529" s="135" t="s">
        <v>362</v>
      </c>
      <c r="B23529" s="112"/>
      <c r="C23529" s="141" t="s">
        <v>14501</v>
      </c>
      <c r="D23529" s="141" t="s">
        <v>14501</v>
      </c>
      <c r="E23529" s="141" t="s">
        <v>14501</v>
      </c>
      <c r="F23529" s="141" t="s">
        <v>14501</v>
      </c>
      <c r="G23529" s="136">
        <v>1E-3</v>
      </c>
      <c r="H23529" s="136">
        <v>0.10199999999999999</v>
      </c>
      <c r="I23529" s="136">
        <v>6.4000000000000001E-2</v>
      </c>
      <c r="J23529" s="141" t="s">
        <v>14520</v>
      </c>
      <c r="K23529" s="141" t="s">
        <v>14501</v>
      </c>
      <c r="L23529" s="141" t="s">
        <v>14501</v>
      </c>
      <c r="M23529" s="136">
        <v>0.124</v>
      </c>
      <c r="N23529" s="136">
        <v>0.16200000000000001</v>
      </c>
      <c r="O23529" s="136">
        <v>3.0000000000000001E-3</v>
      </c>
      <c r="P23529" s="136">
        <v>0.36499999999999999</v>
      </c>
      <c r="Q23529" s="137">
        <v>0.37775999999999998</v>
      </c>
      <c r="R23529" s="141" t="s">
        <v>14501</v>
      </c>
      <c r="S23529" s="136">
        <v>4.0000000000000001E-3</v>
      </c>
    </row>
    <row r="23530" spans="1:19" ht="11.25" thickBot="1" x14ac:dyDescent="0.2">
      <c r="A23530" s="112"/>
    </row>
    <row r="23531" spans="1:19" ht="11.25" thickBot="1" x14ac:dyDescent="0.2">
      <c r="A23531" s="138" t="s">
        <v>364</v>
      </c>
      <c r="B23531" s="112"/>
      <c r="C23531" s="141" t="s">
        <v>14501</v>
      </c>
      <c r="D23531" s="141" t="s">
        <v>14501</v>
      </c>
      <c r="E23531" s="141" t="s">
        <v>14501</v>
      </c>
      <c r="F23531" s="141" t="s">
        <v>14501</v>
      </c>
      <c r="G23531" s="136">
        <v>0</v>
      </c>
      <c r="H23531" s="136">
        <v>0</v>
      </c>
      <c r="I23531" s="136">
        <v>0</v>
      </c>
      <c r="J23531" s="141" t="s">
        <v>14501</v>
      </c>
      <c r="K23531" s="141" t="s">
        <v>14501</v>
      </c>
      <c r="L23531" s="141" t="s">
        <v>14501</v>
      </c>
      <c r="M23531" s="136">
        <v>0</v>
      </c>
      <c r="N23531" s="136">
        <v>0</v>
      </c>
      <c r="O23531" s="136">
        <v>0</v>
      </c>
      <c r="P23531" s="136">
        <v>0</v>
      </c>
      <c r="Q23531" s="140" t="s">
        <v>3713</v>
      </c>
      <c r="R23531" s="141" t="s">
        <v>14501</v>
      </c>
      <c r="S23531" s="136">
        <v>0</v>
      </c>
    </row>
    <row r="23532" spans="1:19" ht="11.25" thickBot="1" x14ac:dyDescent="0.2">
      <c r="A23532" s="112"/>
    </row>
    <row r="23533" spans="1:19" ht="11.25" thickBot="1" x14ac:dyDescent="0.2">
      <c r="A23533" s="139" t="s">
        <v>366</v>
      </c>
      <c r="B23533" s="112"/>
      <c r="C23533" s="141" t="s">
        <v>14501</v>
      </c>
      <c r="D23533" s="141" t="s">
        <v>14501</v>
      </c>
      <c r="E23533" s="141" t="s">
        <v>14501</v>
      </c>
      <c r="F23533" s="141" t="s">
        <v>14501</v>
      </c>
      <c r="G23533" s="136">
        <v>0</v>
      </c>
      <c r="H23533" s="136">
        <v>0</v>
      </c>
      <c r="I23533" s="136">
        <v>0</v>
      </c>
      <c r="J23533" s="141" t="s">
        <v>14501</v>
      </c>
      <c r="K23533" s="141" t="s">
        <v>14501</v>
      </c>
      <c r="L23533" s="141" t="s">
        <v>14501</v>
      </c>
      <c r="M23533" s="136">
        <v>0</v>
      </c>
      <c r="N23533" s="136">
        <v>0</v>
      </c>
      <c r="O23533" s="136">
        <v>0</v>
      </c>
      <c r="P23533" s="136">
        <v>0</v>
      </c>
      <c r="Q23533" s="140" t="s">
        <v>3713</v>
      </c>
      <c r="R23533" s="141" t="s">
        <v>14501</v>
      </c>
      <c r="S23533" s="136">
        <v>0</v>
      </c>
    </row>
    <row r="23534" spans="1:19" ht="11.25" thickBot="1" x14ac:dyDescent="0.2">
      <c r="A23534" s="112"/>
    </row>
    <row r="23535" spans="1:19" ht="11.25" thickBot="1" x14ac:dyDescent="0.2">
      <c r="A23535" s="106" t="s">
        <v>357</v>
      </c>
      <c r="B23535" s="106" t="s">
        <v>358</v>
      </c>
      <c r="C23535" s="146" t="s">
        <v>68</v>
      </c>
      <c r="D23535" s="146" t="s">
        <v>14511</v>
      </c>
    </row>
    <row r="23536" spans="1:19" ht="11.25" thickBot="1" x14ac:dyDescent="0.2">
      <c r="A23536" s="112"/>
      <c r="B23536" s="112"/>
      <c r="C23536" s="146" t="s">
        <v>111</v>
      </c>
      <c r="D23536" s="146" t="s">
        <v>111</v>
      </c>
    </row>
    <row r="23537" spans="1:19" ht="11.25" thickBot="1" x14ac:dyDescent="0.2">
      <c r="A23537" s="107">
        <v>1</v>
      </c>
      <c r="B23537" s="132">
        <v>0.75246527777777772</v>
      </c>
      <c r="C23537" s="141" t="s">
        <v>14500</v>
      </c>
      <c r="D23537" s="141" t="s">
        <v>14500</v>
      </c>
    </row>
    <row r="23538" spans="1:19" ht="11.25" thickBot="1" x14ac:dyDescent="0.2">
      <c r="A23538" s="112"/>
    </row>
    <row r="23539" spans="1:19" ht="11.25" thickBot="1" x14ac:dyDescent="0.2">
      <c r="A23539" s="135" t="s">
        <v>362</v>
      </c>
      <c r="B23539" s="112"/>
      <c r="C23539" s="141" t="s">
        <v>14501</v>
      </c>
      <c r="D23539" s="141" t="s">
        <v>14501</v>
      </c>
    </row>
    <row r="23540" spans="1:19" ht="11.25" thickBot="1" x14ac:dyDescent="0.2">
      <c r="A23540" s="112"/>
    </row>
    <row r="23541" spans="1:19" ht="11.25" thickBot="1" x14ac:dyDescent="0.2">
      <c r="A23541" s="138" t="s">
        <v>364</v>
      </c>
      <c r="B23541" s="112"/>
      <c r="C23541" s="141" t="s">
        <v>14501</v>
      </c>
      <c r="D23541" s="141" t="s">
        <v>14501</v>
      </c>
    </row>
    <row r="23542" spans="1:19" ht="11.25" thickBot="1" x14ac:dyDescent="0.2">
      <c r="A23542" s="112"/>
    </row>
    <row r="23543" spans="1:19" ht="11.25" thickBot="1" x14ac:dyDescent="0.2">
      <c r="A23543" s="139" t="s">
        <v>366</v>
      </c>
      <c r="B23543" s="112"/>
      <c r="C23543" s="141" t="s">
        <v>14501</v>
      </c>
      <c r="D23543" s="141" t="s">
        <v>14501</v>
      </c>
    </row>
    <row r="23544" spans="1:19" ht="10.5" x14ac:dyDescent="0.15">
      <c r="A23544" s="112"/>
    </row>
    <row r="23545" spans="1:19" x14ac:dyDescent="0.15">
      <c r="A23545" s="129"/>
      <c r="B23545" s="86" t="s">
        <v>4443</v>
      </c>
    </row>
    <row r="23546" spans="1:19" ht="9.75" thickBot="1" x14ac:dyDescent="0.2">
      <c r="A23546" s="81" t="s">
        <v>356</v>
      </c>
    </row>
    <row r="23547" spans="1:19" ht="11.25" thickBot="1" x14ac:dyDescent="0.2">
      <c r="A23547" s="106" t="s">
        <v>357</v>
      </c>
      <c r="B23547" s="106" t="s">
        <v>358</v>
      </c>
      <c r="C23547" s="146" t="s">
        <v>14494</v>
      </c>
      <c r="D23547" s="146" t="s">
        <v>14495</v>
      </c>
      <c r="E23547" s="146" t="s">
        <v>14496</v>
      </c>
      <c r="F23547" s="146" t="s">
        <v>0</v>
      </c>
      <c r="G23547" s="146" t="s">
        <v>1</v>
      </c>
      <c r="H23547" s="146" t="s">
        <v>2</v>
      </c>
      <c r="I23547" s="146" t="s">
        <v>14497</v>
      </c>
      <c r="J23547" s="146" t="s">
        <v>3</v>
      </c>
      <c r="K23547" s="146" t="s">
        <v>14498</v>
      </c>
      <c r="L23547" s="146" t="s">
        <v>7</v>
      </c>
      <c r="M23547" s="146" t="s">
        <v>14499</v>
      </c>
      <c r="N23547" s="146" t="s">
        <v>10</v>
      </c>
      <c r="O23547" s="146" t="s">
        <v>11</v>
      </c>
      <c r="P23547" s="146" t="s">
        <v>12</v>
      </c>
      <c r="Q23547" s="146" t="s">
        <v>13</v>
      </c>
      <c r="R23547" s="146" t="s">
        <v>14</v>
      </c>
      <c r="S23547" s="146" t="s">
        <v>15</v>
      </c>
    </row>
    <row r="23548" spans="1:19" ht="11.25" thickBot="1" x14ac:dyDescent="0.2">
      <c r="A23548" s="112"/>
      <c r="B23548" s="112"/>
      <c r="C23548" s="146" t="s">
        <v>111</v>
      </c>
      <c r="D23548" s="146" t="s">
        <v>111</v>
      </c>
      <c r="E23548" s="146" t="s">
        <v>111</v>
      </c>
      <c r="F23548" s="146" t="s">
        <v>111</v>
      </c>
      <c r="G23548" s="146" t="s">
        <v>111</v>
      </c>
      <c r="H23548" s="146" t="s">
        <v>111</v>
      </c>
      <c r="I23548" s="146" t="s">
        <v>111</v>
      </c>
      <c r="J23548" s="146" t="s">
        <v>111</v>
      </c>
      <c r="K23548" s="146" t="s">
        <v>111</v>
      </c>
      <c r="L23548" s="146" t="s">
        <v>111</v>
      </c>
      <c r="M23548" s="146" t="s">
        <v>111</v>
      </c>
      <c r="N23548" s="146" t="s">
        <v>111</v>
      </c>
      <c r="O23548" s="146" t="s">
        <v>111</v>
      </c>
      <c r="P23548" s="146" t="s">
        <v>111</v>
      </c>
      <c r="Q23548" s="146" t="s">
        <v>111</v>
      </c>
      <c r="R23548" s="146" t="s">
        <v>111</v>
      </c>
      <c r="S23548" s="146" t="s">
        <v>111</v>
      </c>
    </row>
    <row r="23549" spans="1:19" ht="11.25" thickBot="1" x14ac:dyDescent="0.2">
      <c r="A23549" s="107">
        <v>1</v>
      </c>
      <c r="B23549" s="132">
        <v>0.75760416666666675</v>
      </c>
      <c r="C23549" s="141" t="s">
        <v>14500</v>
      </c>
      <c r="D23549" s="141" t="s">
        <v>14500</v>
      </c>
      <c r="E23549" s="108">
        <v>3.0000000000000001E-3</v>
      </c>
      <c r="F23549" s="108">
        <v>7.6999999999999999E-2</v>
      </c>
      <c r="G23549" s="108">
        <v>0.41399999999999998</v>
      </c>
      <c r="H23549" s="108">
        <v>4.0000000000000001E-3</v>
      </c>
      <c r="I23549" s="108">
        <v>2.4E-2</v>
      </c>
      <c r="J23549" s="108">
        <v>0.127</v>
      </c>
      <c r="K23549" s="108">
        <v>-0.70899999999999996</v>
      </c>
      <c r="L23549" s="133">
        <v>0.55406</v>
      </c>
      <c r="M23549" s="141" t="s">
        <v>14500</v>
      </c>
      <c r="N23549" s="108">
        <v>2E-3</v>
      </c>
      <c r="O23549" s="108">
        <v>2E-3</v>
      </c>
      <c r="P23549" s="108">
        <v>0.14599999999999999</v>
      </c>
      <c r="Q23549" s="108">
        <v>0.871</v>
      </c>
      <c r="R23549" s="108">
        <v>3.0000000000000001E-3</v>
      </c>
      <c r="S23549" s="108">
        <v>2.4E-2</v>
      </c>
    </row>
    <row r="23550" spans="1:19" ht="11.25" thickBot="1" x14ac:dyDescent="0.2">
      <c r="A23550" s="112"/>
    </row>
    <row r="23551" spans="1:19" ht="11.25" thickBot="1" x14ac:dyDescent="0.2">
      <c r="A23551" s="135" t="s">
        <v>362</v>
      </c>
      <c r="B23551" s="112"/>
      <c r="C23551" s="141" t="s">
        <v>14501</v>
      </c>
      <c r="D23551" s="141" t="s">
        <v>14501</v>
      </c>
      <c r="E23551" s="136">
        <v>3.0000000000000001E-3</v>
      </c>
      <c r="F23551" s="136">
        <v>7.6999999999999999E-2</v>
      </c>
      <c r="G23551" s="136">
        <v>0.41399999999999998</v>
      </c>
      <c r="H23551" s="136">
        <v>4.0000000000000001E-3</v>
      </c>
      <c r="I23551" s="136">
        <v>2.4E-2</v>
      </c>
      <c r="J23551" s="136">
        <v>0.127</v>
      </c>
      <c r="K23551" s="136">
        <v>-0.70899999999999996</v>
      </c>
      <c r="L23551" s="137">
        <v>0.55406</v>
      </c>
      <c r="M23551" s="141" t="s">
        <v>14501</v>
      </c>
      <c r="N23551" s="136">
        <v>2E-3</v>
      </c>
      <c r="O23551" s="136">
        <v>2E-3</v>
      </c>
      <c r="P23551" s="136">
        <v>0.14599999999999999</v>
      </c>
      <c r="Q23551" s="136">
        <v>0.871</v>
      </c>
      <c r="R23551" s="136">
        <v>3.0000000000000001E-3</v>
      </c>
      <c r="S23551" s="136">
        <v>2.4E-2</v>
      </c>
    </row>
    <row r="23552" spans="1:19" ht="11.25" thickBot="1" x14ac:dyDescent="0.2">
      <c r="A23552" s="112"/>
    </row>
    <row r="23553" spans="1:19" ht="11.25" thickBot="1" x14ac:dyDescent="0.2">
      <c r="A23553" s="138" t="s">
        <v>364</v>
      </c>
      <c r="B23553" s="112"/>
      <c r="C23553" s="141" t="s">
        <v>14501</v>
      </c>
      <c r="D23553" s="141" t="s">
        <v>14501</v>
      </c>
      <c r="E23553" s="136">
        <v>0</v>
      </c>
      <c r="F23553" s="136">
        <v>0</v>
      </c>
      <c r="G23553" s="136">
        <v>0</v>
      </c>
      <c r="H23553" s="136">
        <v>0</v>
      </c>
      <c r="I23553" s="136">
        <v>0</v>
      </c>
      <c r="J23553" s="136">
        <v>0</v>
      </c>
      <c r="K23553" s="136">
        <v>0</v>
      </c>
      <c r="L23553" s="140" t="s">
        <v>3713</v>
      </c>
      <c r="M23553" s="141" t="s">
        <v>14501</v>
      </c>
      <c r="N23553" s="136">
        <v>0</v>
      </c>
      <c r="O23553" s="136">
        <v>0</v>
      </c>
      <c r="P23553" s="136">
        <v>0</v>
      </c>
      <c r="Q23553" s="136">
        <v>0</v>
      </c>
      <c r="R23553" s="136">
        <v>0</v>
      </c>
      <c r="S23553" s="136">
        <v>0</v>
      </c>
    </row>
    <row r="23554" spans="1:19" ht="11.25" thickBot="1" x14ac:dyDescent="0.2">
      <c r="A23554" s="112"/>
    </row>
    <row r="23555" spans="1:19" ht="11.25" thickBot="1" x14ac:dyDescent="0.2">
      <c r="A23555" s="139" t="s">
        <v>366</v>
      </c>
      <c r="B23555" s="112"/>
      <c r="C23555" s="141" t="s">
        <v>14501</v>
      </c>
      <c r="D23555" s="141" t="s">
        <v>14501</v>
      </c>
      <c r="E23555" s="136">
        <v>0</v>
      </c>
      <c r="F23555" s="136">
        <v>0</v>
      </c>
      <c r="G23555" s="136">
        <v>0</v>
      </c>
      <c r="H23555" s="136">
        <v>0</v>
      </c>
      <c r="I23555" s="136">
        <v>0</v>
      </c>
      <c r="J23555" s="136">
        <v>0</v>
      </c>
      <c r="K23555" s="136">
        <v>0</v>
      </c>
      <c r="L23555" s="140" t="s">
        <v>3713</v>
      </c>
      <c r="M23555" s="141" t="s">
        <v>14501</v>
      </c>
      <c r="N23555" s="136">
        <v>0</v>
      </c>
      <c r="O23555" s="136">
        <v>0</v>
      </c>
      <c r="P23555" s="136">
        <v>0</v>
      </c>
      <c r="Q23555" s="136">
        <v>0</v>
      </c>
      <c r="R23555" s="136">
        <v>0</v>
      </c>
      <c r="S23555" s="136">
        <v>0</v>
      </c>
    </row>
    <row r="23556" spans="1:19" ht="11.25" thickBot="1" x14ac:dyDescent="0.2">
      <c r="A23556" s="112"/>
    </row>
    <row r="23557" spans="1:19" ht="11.25" thickBot="1" x14ac:dyDescent="0.2">
      <c r="A23557" s="106" t="s">
        <v>357</v>
      </c>
      <c r="B23557" s="106" t="s">
        <v>358</v>
      </c>
      <c r="C23557" s="146" t="s">
        <v>16</v>
      </c>
      <c r="D23557" s="146" t="s">
        <v>14502</v>
      </c>
      <c r="E23557" s="146" t="s">
        <v>14503</v>
      </c>
      <c r="F23557" s="146" t="s">
        <v>20</v>
      </c>
      <c r="G23557" s="146" t="s">
        <v>21</v>
      </c>
      <c r="H23557" s="146" t="s">
        <v>22</v>
      </c>
      <c r="I23557" s="146" t="s">
        <v>23</v>
      </c>
      <c r="J23557" s="146" t="s">
        <v>24</v>
      </c>
      <c r="K23557" s="146" t="s">
        <v>26</v>
      </c>
      <c r="L23557" s="146" t="s">
        <v>14504</v>
      </c>
      <c r="M23557" s="146" t="s">
        <v>27</v>
      </c>
      <c r="N23557" s="146" t="s">
        <v>28</v>
      </c>
      <c r="O23557" s="146" t="s">
        <v>29</v>
      </c>
      <c r="P23557" s="146" t="s">
        <v>30</v>
      </c>
      <c r="Q23557" s="146" t="s">
        <v>14505</v>
      </c>
      <c r="R23557" s="146" t="s">
        <v>32</v>
      </c>
      <c r="S23557" s="146" t="s">
        <v>33</v>
      </c>
    </row>
    <row r="23558" spans="1:19" ht="11.25" thickBot="1" x14ac:dyDescent="0.2">
      <c r="A23558" s="112"/>
      <c r="B23558" s="112"/>
      <c r="C23558" s="146" t="s">
        <v>111</v>
      </c>
      <c r="D23558" s="146" t="s">
        <v>111</v>
      </c>
      <c r="E23558" s="146" t="s">
        <v>111</v>
      </c>
      <c r="F23558" s="146" t="s">
        <v>111</v>
      </c>
      <c r="G23558" s="146" t="s">
        <v>111</v>
      </c>
      <c r="H23558" s="146" t="s">
        <v>111</v>
      </c>
      <c r="I23558" s="146" t="s">
        <v>111</v>
      </c>
      <c r="J23558" s="146" t="s">
        <v>111</v>
      </c>
      <c r="K23558" s="146" t="s">
        <v>111</v>
      </c>
      <c r="L23558" s="146" t="s">
        <v>111</v>
      </c>
      <c r="M23558" s="146" t="s">
        <v>111</v>
      </c>
      <c r="N23558" s="146" t="s">
        <v>111</v>
      </c>
      <c r="O23558" s="146" t="s">
        <v>111</v>
      </c>
      <c r="P23558" s="146" t="s">
        <v>111</v>
      </c>
      <c r="Q23558" s="146" t="s">
        <v>111</v>
      </c>
      <c r="R23558" s="146" t="s">
        <v>111</v>
      </c>
      <c r="S23558" s="146" t="s">
        <v>111</v>
      </c>
    </row>
    <row r="23559" spans="1:19" ht="11.25" thickBot="1" x14ac:dyDescent="0.2">
      <c r="A23559" s="107">
        <v>1</v>
      </c>
      <c r="B23559" s="132">
        <v>0.75760416666666675</v>
      </c>
      <c r="C23559" s="108">
        <v>0.28199999999999997</v>
      </c>
      <c r="D23559" s="108">
        <v>0.107</v>
      </c>
      <c r="E23559" s="141" t="s">
        <v>14500</v>
      </c>
      <c r="F23559" s="133">
        <v>0.47455999999999998</v>
      </c>
      <c r="G23559" s="108">
        <v>5.8000000000000003E-2</v>
      </c>
      <c r="H23559" s="108">
        <v>0.188</v>
      </c>
      <c r="I23559" s="108">
        <v>0.05</v>
      </c>
      <c r="J23559" s="108">
        <v>0.72899999999999998</v>
      </c>
      <c r="K23559" s="133">
        <v>0.51810999999999996</v>
      </c>
      <c r="L23559" s="108">
        <v>3.0000000000000001E-3</v>
      </c>
      <c r="M23559" s="108">
        <v>1E-3</v>
      </c>
      <c r="N23559" s="108">
        <v>5.7000000000000002E-2</v>
      </c>
      <c r="O23559" s="141" t="s">
        <v>14500</v>
      </c>
      <c r="P23559" s="141" t="s">
        <v>14500</v>
      </c>
      <c r="Q23559" s="108">
        <v>-2.3E-2</v>
      </c>
      <c r="R23559" s="108">
        <v>2E-3</v>
      </c>
      <c r="S23559" s="108">
        <v>1.4E-2</v>
      </c>
    </row>
    <row r="23560" spans="1:19" ht="11.25" thickBot="1" x14ac:dyDescent="0.2">
      <c r="A23560" s="112"/>
    </row>
    <row r="23561" spans="1:19" ht="11.25" thickBot="1" x14ac:dyDescent="0.2">
      <c r="A23561" s="135" t="s">
        <v>362</v>
      </c>
      <c r="B23561" s="112"/>
      <c r="C23561" s="136">
        <v>0.28199999999999997</v>
      </c>
      <c r="D23561" s="136">
        <v>0.107</v>
      </c>
      <c r="E23561" s="141" t="s">
        <v>14501</v>
      </c>
      <c r="F23561" s="137">
        <v>0.47455999999999998</v>
      </c>
      <c r="G23561" s="136">
        <v>5.8000000000000003E-2</v>
      </c>
      <c r="H23561" s="136">
        <v>0.188</v>
      </c>
      <c r="I23561" s="136">
        <v>0.05</v>
      </c>
      <c r="J23561" s="136">
        <v>0.72899999999999998</v>
      </c>
      <c r="K23561" s="137">
        <v>0.51810999999999996</v>
      </c>
      <c r="L23561" s="136">
        <v>3.0000000000000001E-3</v>
      </c>
      <c r="M23561" s="136">
        <v>1E-3</v>
      </c>
      <c r="N23561" s="136">
        <v>5.7000000000000002E-2</v>
      </c>
      <c r="O23561" s="141" t="s">
        <v>14501</v>
      </c>
      <c r="P23561" s="141" t="s">
        <v>14501</v>
      </c>
      <c r="Q23561" s="136">
        <v>-2.3E-2</v>
      </c>
      <c r="R23561" s="136">
        <v>2E-3</v>
      </c>
      <c r="S23561" s="136">
        <v>1.4E-2</v>
      </c>
    </row>
    <row r="23562" spans="1:19" ht="11.25" thickBot="1" x14ac:dyDescent="0.2">
      <c r="A23562" s="112"/>
    </row>
    <row r="23563" spans="1:19" ht="11.25" thickBot="1" x14ac:dyDescent="0.2">
      <c r="A23563" s="138" t="s">
        <v>364</v>
      </c>
      <c r="B23563" s="112"/>
      <c r="C23563" s="136">
        <v>0</v>
      </c>
      <c r="D23563" s="136">
        <v>0</v>
      </c>
      <c r="E23563" s="141" t="s">
        <v>14501</v>
      </c>
      <c r="F23563" s="140" t="s">
        <v>3713</v>
      </c>
      <c r="G23563" s="136">
        <v>0</v>
      </c>
      <c r="H23563" s="136">
        <v>0</v>
      </c>
      <c r="I23563" s="136">
        <v>0</v>
      </c>
      <c r="J23563" s="136">
        <v>0</v>
      </c>
      <c r="K23563" s="140" t="s">
        <v>3713</v>
      </c>
      <c r="L23563" s="136">
        <v>0</v>
      </c>
      <c r="M23563" s="136">
        <v>0</v>
      </c>
      <c r="N23563" s="136">
        <v>0</v>
      </c>
      <c r="O23563" s="141" t="s">
        <v>14501</v>
      </c>
      <c r="P23563" s="141" t="s">
        <v>14501</v>
      </c>
      <c r="Q23563" s="136">
        <v>0</v>
      </c>
      <c r="R23563" s="136">
        <v>0</v>
      </c>
      <c r="S23563" s="136">
        <v>0</v>
      </c>
    </row>
    <row r="23564" spans="1:19" ht="11.25" thickBot="1" x14ac:dyDescent="0.2">
      <c r="A23564" s="112"/>
    </row>
    <row r="23565" spans="1:19" ht="11.25" thickBot="1" x14ac:dyDescent="0.2">
      <c r="A23565" s="139" t="s">
        <v>366</v>
      </c>
      <c r="B23565" s="112"/>
      <c r="C23565" s="136">
        <v>0</v>
      </c>
      <c r="D23565" s="136">
        <v>0</v>
      </c>
      <c r="E23565" s="141" t="s">
        <v>14501</v>
      </c>
      <c r="F23565" s="140" t="s">
        <v>3713</v>
      </c>
      <c r="G23565" s="136">
        <v>0</v>
      </c>
      <c r="H23565" s="136">
        <v>0</v>
      </c>
      <c r="I23565" s="136">
        <v>0</v>
      </c>
      <c r="J23565" s="136">
        <v>0</v>
      </c>
      <c r="K23565" s="140" t="s">
        <v>3713</v>
      </c>
      <c r="L23565" s="136">
        <v>0</v>
      </c>
      <c r="M23565" s="136">
        <v>0</v>
      </c>
      <c r="N23565" s="136">
        <v>0</v>
      </c>
      <c r="O23565" s="141" t="s">
        <v>14501</v>
      </c>
      <c r="P23565" s="141" t="s">
        <v>14501</v>
      </c>
      <c r="Q23565" s="136">
        <v>0</v>
      </c>
      <c r="R23565" s="136">
        <v>0</v>
      </c>
      <c r="S23565" s="136">
        <v>0</v>
      </c>
    </row>
    <row r="23566" spans="1:19" ht="11.25" thickBot="1" x14ac:dyDescent="0.2">
      <c r="A23566" s="112"/>
    </row>
    <row r="23567" spans="1:19" ht="11.25" thickBot="1" x14ac:dyDescent="0.2">
      <c r="A23567" s="106" t="s">
        <v>357</v>
      </c>
      <c r="B23567" s="106" t="s">
        <v>358</v>
      </c>
      <c r="C23567" s="146" t="s">
        <v>35</v>
      </c>
      <c r="D23567" s="146" t="s">
        <v>36</v>
      </c>
      <c r="E23567" s="146" t="s">
        <v>14506</v>
      </c>
      <c r="F23567" s="146" t="s">
        <v>38</v>
      </c>
      <c r="G23567" s="146" t="s">
        <v>39</v>
      </c>
      <c r="H23567" s="146" t="s">
        <v>41</v>
      </c>
      <c r="I23567" s="146" t="s">
        <v>42</v>
      </c>
      <c r="J23567" s="146" t="s">
        <v>43</v>
      </c>
      <c r="K23567" s="146" t="s">
        <v>44</v>
      </c>
      <c r="L23567" s="146" t="s">
        <v>45</v>
      </c>
      <c r="M23567" s="146" t="s">
        <v>46</v>
      </c>
      <c r="N23567" s="146" t="s">
        <v>47</v>
      </c>
      <c r="O23567" s="146" t="s">
        <v>48</v>
      </c>
      <c r="P23567" s="146" t="s">
        <v>49</v>
      </c>
      <c r="Q23567" s="146" t="s">
        <v>50</v>
      </c>
      <c r="R23567" s="146" t="s">
        <v>51</v>
      </c>
      <c r="S23567" s="146" t="s">
        <v>52</v>
      </c>
    </row>
    <row r="23568" spans="1:19" ht="11.25" thickBot="1" x14ac:dyDescent="0.2">
      <c r="A23568" s="112"/>
      <c r="B23568" s="112"/>
      <c r="C23568" s="146" t="s">
        <v>111</v>
      </c>
      <c r="D23568" s="146" t="s">
        <v>111</v>
      </c>
      <c r="E23568" s="146" t="s">
        <v>111</v>
      </c>
      <c r="F23568" s="146" t="s">
        <v>111</v>
      </c>
      <c r="G23568" s="146" t="s">
        <v>111</v>
      </c>
      <c r="H23568" s="146" t="s">
        <v>111</v>
      </c>
      <c r="I23568" s="146" t="s">
        <v>111</v>
      </c>
      <c r="J23568" s="146" t="s">
        <v>111</v>
      </c>
      <c r="K23568" s="146" t="s">
        <v>111</v>
      </c>
      <c r="L23568" s="146" t="s">
        <v>111</v>
      </c>
      <c r="M23568" s="146" t="s">
        <v>111</v>
      </c>
      <c r="N23568" s="146" t="s">
        <v>111</v>
      </c>
      <c r="O23568" s="146" t="s">
        <v>111</v>
      </c>
      <c r="P23568" s="146" t="s">
        <v>111</v>
      </c>
      <c r="Q23568" s="146" t="s">
        <v>111</v>
      </c>
      <c r="R23568" s="146" t="s">
        <v>111</v>
      </c>
      <c r="S23568" s="146" t="s">
        <v>111</v>
      </c>
    </row>
    <row r="23569" spans="1:19" ht="11.25" thickBot="1" x14ac:dyDescent="0.2">
      <c r="A23569" s="107">
        <v>1</v>
      </c>
      <c r="B23569" s="132">
        <v>0.75760416666666675</v>
      </c>
      <c r="C23569" s="133">
        <v>0.42237999999999998</v>
      </c>
      <c r="D23569" s="108">
        <v>3.0000000000000001E-3</v>
      </c>
      <c r="E23569" s="141" t="s">
        <v>14500</v>
      </c>
      <c r="F23569" s="141" t="s">
        <v>14500</v>
      </c>
      <c r="G23569" s="108">
        <v>4.0000000000000001E-3</v>
      </c>
      <c r="H23569" s="108">
        <v>1.0429999999999999</v>
      </c>
      <c r="I23569" s="108">
        <v>2.1000000000000001E-2</v>
      </c>
      <c r="J23569" s="108">
        <v>3.5000000000000003E-2</v>
      </c>
      <c r="K23569" s="108">
        <v>3.0000000000000001E-3</v>
      </c>
      <c r="L23569" s="108">
        <v>0.02</v>
      </c>
      <c r="M23569" s="141" t="s">
        <v>14500</v>
      </c>
      <c r="N23569" s="141" t="s">
        <v>14500</v>
      </c>
      <c r="O23569" s="108">
        <v>1.4999999999999999E-2</v>
      </c>
      <c r="P23569" s="108">
        <v>1E-3</v>
      </c>
      <c r="Q23569" s="108">
        <v>4.0000000000000001E-3</v>
      </c>
      <c r="R23569" s="108">
        <v>2E-3</v>
      </c>
      <c r="S23569" s="108">
        <v>3.0000000000000001E-3</v>
      </c>
    </row>
    <row r="23570" spans="1:19" ht="11.25" thickBot="1" x14ac:dyDescent="0.2">
      <c r="A23570" s="112"/>
    </row>
    <row r="23571" spans="1:19" ht="11.25" thickBot="1" x14ac:dyDescent="0.2">
      <c r="A23571" s="135" t="s">
        <v>362</v>
      </c>
      <c r="B23571" s="112"/>
      <c r="C23571" s="137">
        <v>0.42237999999999998</v>
      </c>
      <c r="D23571" s="136">
        <v>3.0000000000000001E-3</v>
      </c>
      <c r="E23571" s="141" t="s">
        <v>14501</v>
      </c>
      <c r="F23571" s="141" t="s">
        <v>14501</v>
      </c>
      <c r="G23571" s="136">
        <v>4.0000000000000001E-3</v>
      </c>
      <c r="H23571" s="136">
        <v>1.0429999999999999</v>
      </c>
      <c r="I23571" s="136">
        <v>2.1000000000000001E-2</v>
      </c>
      <c r="J23571" s="136">
        <v>3.5000000000000003E-2</v>
      </c>
      <c r="K23571" s="136">
        <v>3.0000000000000001E-3</v>
      </c>
      <c r="L23571" s="136">
        <v>0.02</v>
      </c>
      <c r="M23571" s="141" t="s">
        <v>14501</v>
      </c>
      <c r="N23571" s="141" t="s">
        <v>14501</v>
      </c>
      <c r="O23571" s="136">
        <v>1.4999999999999999E-2</v>
      </c>
      <c r="P23571" s="136">
        <v>1E-3</v>
      </c>
      <c r="Q23571" s="136">
        <v>4.0000000000000001E-3</v>
      </c>
      <c r="R23571" s="136">
        <v>2E-3</v>
      </c>
      <c r="S23571" s="136">
        <v>3.0000000000000001E-3</v>
      </c>
    </row>
    <row r="23572" spans="1:19" ht="11.25" thickBot="1" x14ac:dyDescent="0.2">
      <c r="A23572" s="112"/>
    </row>
    <row r="23573" spans="1:19" ht="11.25" thickBot="1" x14ac:dyDescent="0.2">
      <c r="A23573" s="138" t="s">
        <v>364</v>
      </c>
      <c r="B23573" s="112"/>
      <c r="C23573" s="140" t="s">
        <v>3713</v>
      </c>
      <c r="D23573" s="136">
        <v>0</v>
      </c>
      <c r="E23573" s="141" t="s">
        <v>14501</v>
      </c>
      <c r="F23573" s="141" t="s">
        <v>14501</v>
      </c>
      <c r="G23573" s="136">
        <v>0</v>
      </c>
      <c r="H23573" s="136">
        <v>0</v>
      </c>
      <c r="I23573" s="136">
        <v>0</v>
      </c>
      <c r="J23573" s="136">
        <v>0</v>
      </c>
      <c r="K23573" s="136">
        <v>0</v>
      </c>
      <c r="L23573" s="136">
        <v>0</v>
      </c>
      <c r="M23573" s="141" t="s">
        <v>14501</v>
      </c>
      <c r="N23573" s="141" t="s">
        <v>14501</v>
      </c>
      <c r="O23573" s="136">
        <v>0</v>
      </c>
      <c r="P23573" s="136">
        <v>0</v>
      </c>
      <c r="Q23573" s="136">
        <v>0</v>
      </c>
      <c r="R23573" s="136">
        <v>0</v>
      </c>
      <c r="S23573" s="136">
        <v>0</v>
      </c>
    </row>
    <row r="23574" spans="1:19" ht="11.25" thickBot="1" x14ac:dyDescent="0.2">
      <c r="A23574" s="112"/>
    </row>
    <row r="23575" spans="1:19" ht="11.25" thickBot="1" x14ac:dyDescent="0.2">
      <c r="A23575" s="139" t="s">
        <v>366</v>
      </c>
      <c r="B23575" s="112"/>
      <c r="C23575" s="140" t="s">
        <v>3713</v>
      </c>
      <c r="D23575" s="136">
        <v>0</v>
      </c>
      <c r="E23575" s="141" t="s">
        <v>14501</v>
      </c>
      <c r="F23575" s="141" t="s">
        <v>14501</v>
      </c>
      <c r="G23575" s="136">
        <v>0</v>
      </c>
      <c r="H23575" s="136">
        <v>0</v>
      </c>
      <c r="I23575" s="136">
        <v>0</v>
      </c>
      <c r="J23575" s="136">
        <v>0</v>
      </c>
      <c r="K23575" s="136">
        <v>0</v>
      </c>
      <c r="L23575" s="136">
        <v>0</v>
      </c>
      <c r="M23575" s="141" t="s">
        <v>14501</v>
      </c>
      <c r="N23575" s="141" t="s">
        <v>14501</v>
      </c>
      <c r="O23575" s="136">
        <v>0</v>
      </c>
      <c r="P23575" s="136">
        <v>0</v>
      </c>
      <c r="Q23575" s="136">
        <v>0</v>
      </c>
      <c r="R23575" s="136">
        <v>0</v>
      </c>
      <c r="S23575" s="136">
        <v>0</v>
      </c>
    </row>
    <row r="23576" spans="1:19" ht="11.25" thickBot="1" x14ac:dyDescent="0.2">
      <c r="A23576" s="112"/>
    </row>
    <row r="23577" spans="1:19" ht="11.25" thickBot="1" x14ac:dyDescent="0.2">
      <c r="A23577" s="106" t="s">
        <v>357</v>
      </c>
      <c r="B23577" s="106" t="s">
        <v>358</v>
      </c>
      <c r="C23577" s="146" t="s">
        <v>53</v>
      </c>
      <c r="D23577" s="146" t="s">
        <v>54</v>
      </c>
      <c r="E23577" s="146" t="s">
        <v>55</v>
      </c>
      <c r="F23577" s="146" t="s">
        <v>56</v>
      </c>
      <c r="G23577" s="146" t="s">
        <v>14507</v>
      </c>
      <c r="H23577" s="146" t="s">
        <v>57</v>
      </c>
      <c r="I23577" s="146" t="s">
        <v>59</v>
      </c>
      <c r="J23577" s="146" t="s">
        <v>14508</v>
      </c>
      <c r="K23577" s="146" t="s">
        <v>60</v>
      </c>
      <c r="L23577" s="146" t="s">
        <v>61</v>
      </c>
      <c r="M23577" s="146" t="s">
        <v>62</v>
      </c>
      <c r="N23577" s="146" t="s">
        <v>14509</v>
      </c>
      <c r="O23577" s="146" t="s">
        <v>63</v>
      </c>
      <c r="P23577" s="146" t="s">
        <v>64</v>
      </c>
      <c r="Q23577" s="146" t="s">
        <v>66</v>
      </c>
      <c r="R23577" s="146" t="s">
        <v>14510</v>
      </c>
      <c r="S23577" s="146" t="s">
        <v>67</v>
      </c>
    </row>
    <row r="23578" spans="1:19" ht="11.25" thickBot="1" x14ac:dyDescent="0.2">
      <c r="A23578" s="112"/>
      <c r="B23578" s="112"/>
      <c r="C23578" s="146" t="s">
        <v>111</v>
      </c>
      <c r="D23578" s="146" t="s">
        <v>111</v>
      </c>
      <c r="E23578" s="146" t="s">
        <v>111</v>
      </c>
      <c r="F23578" s="146" t="s">
        <v>111</v>
      </c>
      <c r="G23578" s="146" t="s">
        <v>111</v>
      </c>
      <c r="H23578" s="146" t="s">
        <v>111</v>
      </c>
      <c r="I23578" s="146" t="s">
        <v>111</v>
      </c>
      <c r="J23578" s="146" t="s">
        <v>111</v>
      </c>
      <c r="K23578" s="146" t="s">
        <v>111</v>
      </c>
      <c r="L23578" s="146" t="s">
        <v>111</v>
      </c>
      <c r="M23578" s="146" t="s">
        <v>111</v>
      </c>
      <c r="N23578" s="146" t="s">
        <v>111</v>
      </c>
      <c r="O23578" s="146" t="s">
        <v>111</v>
      </c>
      <c r="P23578" s="146" t="s">
        <v>111</v>
      </c>
      <c r="Q23578" s="146" t="s">
        <v>111</v>
      </c>
      <c r="R23578" s="146" t="s">
        <v>111</v>
      </c>
      <c r="S23578" s="146" t="s">
        <v>111</v>
      </c>
    </row>
    <row r="23579" spans="1:19" ht="11.25" thickBot="1" x14ac:dyDescent="0.2">
      <c r="A23579" s="107">
        <v>1</v>
      </c>
      <c r="B23579" s="132">
        <v>0.75760416666666675</v>
      </c>
      <c r="C23579" s="108">
        <v>1E-3</v>
      </c>
      <c r="D23579" s="141" t="s">
        <v>14500</v>
      </c>
      <c r="E23579" s="141" t="s">
        <v>14500</v>
      </c>
      <c r="F23579" s="141" t="s">
        <v>14500</v>
      </c>
      <c r="G23579" s="108">
        <v>1E-3</v>
      </c>
      <c r="H23579" s="108">
        <v>2.9000000000000001E-2</v>
      </c>
      <c r="I23579" s="108">
        <v>0.13200000000000001</v>
      </c>
      <c r="J23579" s="141" t="s">
        <v>14518</v>
      </c>
      <c r="K23579" s="108">
        <v>2E-3</v>
      </c>
      <c r="L23579" s="141" t="s">
        <v>14500</v>
      </c>
      <c r="M23579" s="108">
        <v>0.03</v>
      </c>
      <c r="N23579" s="108">
        <v>0.06</v>
      </c>
      <c r="O23579" s="141" t="s">
        <v>14500</v>
      </c>
      <c r="P23579" s="108">
        <v>0.53200000000000003</v>
      </c>
      <c r="Q23579" s="133">
        <v>0.35753000000000001</v>
      </c>
      <c r="R23579" s="141" t="s">
        <v>14500</v>
      </c>
      <c r="S23579" s="108">
        <v>8.0000000000000002E-3</v>
      </c>
    </row>
    <row r="23580" spans="1:19" ht="11.25" thickBot="1" x14ac:dyDescent="0.2">
      <c r="A23580" s="112"/>
    </row>
    <row r="23581" spans="1:19" ht="11.25" thickBot="1" x14ac:dyDescent="0.2">
      <c r="A23581" s="135" t="s">
        <v>362</v>
      </c>
      <c r="B23581" s="112"/>
      <c r="C23581" s="136">
        <v>1E-3</v>
      </c>
      <c r="D23581" s="141" t="s">
        <v>14501</v>
      </c>
      <c r="E23581" s="141" t="s">
        <v>14501</v>
      </c>
      <c r="F23581" s="141" t="s">
        <v>14501</v>
      </c>
      <c r="G23581" s="136">
        <v>1E-3</v>
      </c>
      <c r="H23581" s="136">
        <v>2.9000000000000001E-2</v>
      </c>
      <c r="I23581" s="136">
        <v>0.13200000000000001</v>
      </c>
      <c r="J23581" s="141" t="s">
        <v>14520</v>
      </c>
      <c r="K23581" s="136">
        <v>2E-3</v>
      </c>
      <c r="L23581" s="141" t="s">
        <v>14501</v>
      </c>
      <c r="M23581" s="136">
        <v>0.03</v>
      </c>
      <c r="N23581" s="136">
        <v>0.06</v>
      </c>
      <c r="O23581" s="141" t="s">
        <v>14501</v>
      </c>
      <c r="P23581" s="136">
        <v>0.53200000000000003</v>
      </c>
      <c r="Q23581" s="137">
        <v>0.35753000000000001</v>
      </c>
      <c r="R23581" s="141" t="s">
        <v>14501</v>
      </c>
      <c r="S23581" s="136">
        <v>8.0000000000000002E-3</v>
      </c>
    </row>
    <row r="23582" spans="1:19" ht="11.25" thickBot="1" x14ac:dyDescent="0.2">
      <c r="A23582" s="112"/>
    </row>
    <row r="23583" spans="1:19" ht="11.25" thickBot="1" x14ac:dyDescent="0.2">
      <c r="A23583" s="138" t="s">
        <v>364</v>
      </c>
      <c r="B23583" s="112"/>
      <c r="C23583" s="136">
        <v>0</v>
      </c>
      <c r="D23583" s="141" t="s">
        <v>14501</v>
      </c>
      <c r="E23583" s="141" t="s">
        <v>14501</v>
      </c>
      <c r="F23583" s="141" t="s">
        <v>14501</v>
      </c>
      <c r="G23583" s="136">
        <v>0</v>
      </c>
      <c r="H23583" s="136">
        <v>0</v>
      </c>
      <c r="I23583" s="136">
        <v>0</v>
      </c>
      <c r="J23583" s="141" t="s">
        <v>14501</v>
      </c>
      <c r="K23583" s="136">
        <v>0</v>
      </c>
      <c r="L23583" s="141" t="s">
        <v>14501</v>
      </c>
      <c r="M23583" s="136">
        <v>0</v>
      </c>
      <c r="N23583" s="136">
        <v>0</v>
      </c>
      <c r="O23583" s="141" t="s">
        <v>14501</v>
      </c>
      <c r="P23583" s="136">
        <v>0</v>
      </c>
      <c r="Q23583" s="140" t="s">
        <v>3713</v>
      </c>
      <c r="R23583" s="141" t="s">
        <v>14501</v>
      </c>
      <c r="S23583" s="136">
        <v>0</v>
      </c>
    </row>
    <row r="23584" spans="1:19" ht="11.25" thickBot="1" x14ac:dyDescent="0.2">
      <c r="A23584" s="112"/>
    </row>
    <row r="23585" spans="1:19" ht="11.25" thickBot="1" x14ac:dyDescent="0.2">
      <c r="A23585" s="139" t="s">
        <v>366</v>
      </c>
      <c r="B23585" s="112"/>
      <c r="C23585" s="136">
        <v>0</v>
      </c>
      <c r="D23585" s="141" t="s">
        <v>14501</v>
      </c>
      <c r="E23585" s="141" t="s">
        <v>14501</v>
      </c>
      <c r="F23585" s="141" t="s">
        <v>14501</v>
      </c>
      <c r="G23585" s="136">
        <v>0</v>
      </c>
      <c r="H23585" s="136">
        <v>0</v>
      </c>
      <c r="I23585" s="136">
        <v>0</v>
      </c>
      <c r="J23585" s="141" t="s">
        <v>14501</v>
      </c>
      <c r="K23585" s="136">
        <v>0</v>
      </c>
      <c r="L23585" s="141" t="s">
        <v>14501</v>
      </c>
      <c r="M23585" s="136">
        <v>0</v>
      </c>
      <c r="N23585" s="136">
        <v>0</v>
      </c>
      <c r="O23585" s="141" t="s">
        <v>14501</v>
      </c>
      <c r="P23585" s="136">
        <v>0</v>
      </c>
      <c r="Q23585" s="140" t="s">
        <v>3713</v>
      </c>
      <c r="R23585" s="141" t="s">
        <v>14501</v>
      </c>
      <c r="S23585" s="136">
        <v>0</v>
      </c>
    </row>
    <row r="23586" spans="1:19" ht="11.25" thickBot="1" x14ac:dyDescent="0.2">
      <c r="A23586" s="112"/>
    </row>
    <row r="23587" spans="1:19" ht="11.25" thickBot="1" x14ac:dyDescent="0.2">
      <c r="A23587" s="106" t="s">
        <v>357</v>
      </c>
      <c r="B23587" s="106" t="s">
        <v>358</v>
      </c>
      <c r="C23587" s="146" t="s">
        <v>68</v>
      </c>
      <c r="D23587" s="146" t="s">
        <v>14511</v>
      </c>
    </row>
    <row r="23588" spans="1:19" ht="11.25" thickBot="1" x14ac:dyDescent="0.2">
      <c r="A23588" s="112"/>
      <c r="B23588" s="112"/>
      <c r="C23588" s="146" t="s">
        <v>111</v>
      </c>
      <c r="D23588" s="146" t="s">
        <v>111</v>
      </c>
    </row>
    <row r="23589" spans="1:19" ht="11.25" thickBot="1" x14ac:dyDescent="0.2">
      <c r="A23589" s="107">
        <v>1</v>
      </c>
      <c r="B23589" s="132">
        <v>0.75760416666666675</v>
      </c>
      <c r="C23589" s="108">
        <v>4.0000000000000001E-3</v>
      </c>
      <c r="D23589" s="141" t="s">
        <v>14500</v>
      </c>
    </row>
    <row r="23590" spans="1:19" ht="11.25" thickBot="1" x14ac:dyDescent="0.2">
      <c r="A23590" s="112"/>
    </row>
    <row r="23591" spans="1:19" ht="11.25" thickBot="1" x14ac:dyDescent="0.2">
      <c r="A23591" s="135" t="s">
        <v>362</v>
      </c>
      <c r="B23591" s="112"/>
      <c r="C23591" s="136">
        <v>4.0000000000000001E-3</v>
      </c>
      <c r="D23591" s="141" t="s">
        <v>14501</v>
      </c>
    </row>
    <row r="23592" spans="1:19" ht="11.25" thickBot="1" x14ac:dyDescent="0.2">
      <c r="A23592" s="112"/>
    </row>
    <row r="23593" spans="1:19" ht="11.25" thickBot="1" x14ac:dyDescent="0.2">
      <c r="A23593" s="138" t="s">
        <v>364</v>
      </c>
      <c r="B23593" s="112"/>
      <c r="C23593" s="136">
        <v>0</v>
      </c>
      <c r="D23593" s="141" t="s">
        <v>14501</v>
      </c>
    </row>
    <row r="23594" spans="1:19" ht="11.25" thickBot="1" x14ac:dyDescent="0.2">
      <c r="A23594" s="112"/>
    </row>
    <row r="23595" spans="1:19" ht="11.25" thickBot="1" x14ac:dyDescent="0.2">
      <c r="A23595" s="139" t="s">
        <v>366</v>
      </c>
      <c r="B23595" s="112"/>
      <c r="C23595" s="136">
        <v>0</v>
      </c>
      <c r="D23595" s="141" t="s">
        <v>14501</v>
      </c>
    </row>
    <row r="23596" spans="1:19" ht="10.5" x14ac:dyDescent="0.15">
      <c r="A23596" s="112"/>
    </row>
    <row r="23597" spans="1:19" x14ac:dyDescent="0.15">
      <c r="A23597" s="129"/>
      <c r="B23597" s="86" t="s">
        <v>4514</v>
      </c>
    </row>
    <row r="23598" spans="1:19" ht="9.75" thickBot="1" x14ac:dyDescent="0.2">
      <c r="A23598" s="81" t="s">
        <v>356</v>
      </c>
    </row>
    <row r="23599" spans="1:19" ht="11.25" thickBot="1" x14ac:dyDescent="0.2">
      <c r="A23599" s="106" t="s">
        <v>357</v>
      </c>
      <c r="B23599" s="106" t="s">
        <v>358</v>
      </c>
      <c r="C23599" s="146" t="s">
        <v>14494</v>
      </c>
      <c r="D23599" s="146" t="s">
        <v>14495</v>
      </c>
      <c r="E23599" s="146" t="s">
        <v>14496</v>
      </c>
      <c r="F23599" s="146" t="s">
        <v>0</v>
      </c>
      <c r="G23599" s="146" t="s">
        <v>1</v>
      </c>
      <c r="H23599" s="146" t="s">
        <v>2</v>
      </c>
      <c r="I23599" s="146" t="s">
        <v>14497</v>
      </c>
      <c r="J23599" s="146" t="s">
        <v>3</v>
      </c>
      <c r="K23599" s="146" t="s">
        <v>14498</v>
      </c>
      <c r="L23599" s="146" t="s">
        <v>7</v>
      </c>
      <c r="M23599" s="146" t="s">
        <v>14499</v>
      </c>
      <c r="N23599" s="146" t="s">
        <v>10</v>
      </c>
      <c r="O23599" s="146" t="s">
        <v>11</v>
      </c>
      <c r="P23599" s="146" t="s">
        <v>12</v>
      </c>
      <c r="Q23599" s="146" t="s">
        <v>13</v>
      </c>
      <c r="R23599" s="146" t="s">
        <v>14</v>
      </c>
      <c r="S23599" s="146" t="s">
        <v>15</v>
      </c>
    </row>
    <row r="23600" spans="1:19" ht="11.25" thickBot="1" x14ac:dyDescent="0.2">
      <c r="A23600" s="112"/>
      <c r="B23600" s="112"/>
      <c r="C23600" s="146" t="s">
        <v>111</v>
      </c>
      <c r="D23600" s="146" t="s">
        <v>111</v>
      </c>
      <c r="E23600" s="146" t="s">
        <v>111</v>
      </c>
      <c r="F23600" s="146" t="s">
        <v>111</v>
      </c>
      <c r="G23600" s="146" t="s">
        <v>111</v>
      </c>
      <c r="H23600" s="146" t="s">
        <v>111</v>
      </c>
      <c r="I23600" s="146" t="s">
        <v>111</v>
      </c>
      <c r="J23600" s="146" t="s">
        <v>111</v>
      </c>
      <c r="K23600" s="146" t="s">
        <v>111</v>
      </c>
      <c r="L23600" s="146" t="s">
        <v>111</v>
      </c>
      <c r="M23600" s="146" t="s">
        <v>111</v>
      </c>
      <c r="N23600" s="146" t="s">
        <v>111</v>
      </c>
      <c r="O23600" s="146" t="s">
        <v>111</v>
      </c>
      <c r="P23600" s="146" t="s">
        <v>111</v>
      </c>
      <c r="Q23600" s="146" t="s">
        <v>111</v>
      </c>
      <c r="R23600" s="146" t="s">
        <v>111</v>
      </c>
      <c r="S23600" s="146" t="s">
        <v>111</v>
      </c>
    </row>
    <row r="23601" spans="1:19" ht="11.25" thickBot="1" x14ac:dyDescent="0.2">
      <c r="A23601" s="107">
        <v>1</v>
      </c>
      <c r="B23601" s="132">
        <v>0.76274305555555555</v>
      </c>
      <c r="C23601" s="108">
        <v>0</v>
      </c>
      <c r="D23601" s="141" t="s">
        <v>14500</v>
      </c>
      <c r="E23601" s="108">
        <v>5.0000000000000001E-3</v>
      </c>
      <c r="F23601" s="108">
        <v>7.3999999999999996E-2</v>
      </c>
      <c r="G23601" s="108">
        <v>0.51400000000000001</v>
      </c>
      <c r="H23601" s="108">
        <v>3.0000000000000001E-3</v>
      </c>
      <c r="I23601" s="108">
        <v>-5.5E-2</v>
      </c>
      <c r="J23601" s="108">
        <v>0.14899999999999999</v>
      </c>
      <c r="K23601" s="108">
        <v>2.1859999999999999</v>
      </c>
      <c r="L23601" s="133">
        <v>0.54847999999999997</v>
      </c>
      <c r="M23601" s="108">
        <v>6.0000000000000001E-3</v>
      </c>
      <c r="N23601" s="108">
        <v>2E-3</v>
      </c>
      <c r="O23601" s="108">
        <v>0</v>
      </c>
      <c r="P23601" s="108">
        <v>0.20200000000000001</v>
      </c>
      <c r="Q23601" s="108">
        <v>0.75700000000000001</v>
      </c>
      <c r="R23601" s="108">
        <v>0.01</v>
      </c>
      <c r="S23601" s="108">
        <v>8.1000000000000003E-2</v>
      </c>
    </row>
    <row r="23602" spans="1:19" ht="11.25" thickBot="1" x14ac:dyDescent="0.2">
      <c r="A23602" s="112"/>
    </row>
    <row r="23603" spans="1:19" ht="11.25" thickBot="1" x14ac:dyDescent="0.2">
      <c r="A23603" s="135" t="s">
        <v>362</v>
      </c>
      <c r="B23603" s="112"/>
      <c r="C23603" s="136">
        <v>0</v>
      </c>
      <c r="D23603" s="141" t="s">
        <v>14501</v>
      </c>
      <c r="E23603" s="136">
        <v>5.0000000000000001E-3</v>
      </c>
      <c r="F23603" s="136">
        <v>7.3999999999999996E-2</v>
      </c>
      <c r="G23603" s="136">
        <v>0.51400000000000001</v>
      </c>
      <c r="H23603" s="136">
        <v>3.0000000000000001E-3</v>
      </c>
      <c r="I23603" s="136">
        <v>-5.5E-2</v>
      </c>
      <c r="J23603" s="136">
        <v>0.14899999999999999</v>
      </c>
      <c r="K23603" s="136">
        <v>2.1859999999999999</v>
      </c>
      <c r="L23603" s="137">
        <v>0.54847999999999997</v>
      </c>
      <c r="M23603" s="136">
        <v>6.0000000000000001E-3</v>
      </c>
      <c r="N23603" s="136">
        <v>2E-3</v>
      </c>
      <c r="O23603" s="136">
        <v>0</v>
      </c>
      <c r="P23603" s="136">
        <v>0.20200000000000001</v>
      </c>
      <c r="Q23603" s="136">
        <v>0.75700000000000001</v>
      </c>
      <c r="R23603" s="136">
        <v>0.01</v>
      </c>
      <c r="S23603" s="136">
        <v>8.1000000000000003E-2</v>
      </c>
    </row>
    <row r="23604" spans="1:19" ht="11.25" thickBot="1" x14ac:dyDescent="0.2">
      <c r="A23604" s="112"/>
    </row>
    <row r="23605" spans="1:19" ht="11.25" thickBot="1" x14ac:dyDescent="0.2">
      <c r="A23605" s="138" t="s">
        <v>364</v>
      </c>
      <c r="B23605" s="112"/>
      <c r="C23605" s="136">
        <v>0</v>
      </c>
      <c r="D23605" s="141" t="s">
        <v>14501</v>
      </c>
      <c r="E23605" s="136">
        <v>0</v>
      </c>
      <c r="F23605" s="136">
        <v>0</v>
      </c>
      <c r="G23605" s="136">
        <v>0</v>
      </c>
      <c r="H23605" s="136">
        <v>0</v>
      </c>
      <c r="I23605" s="136">
        <v>0</v>
      </c>
      <c r="J23605" s="136">
        <v>0</v>
      </c>
      <c r="K23605" s="136">
        <v>0</v>
      </c>
      <c r="L23605" s="140" t="s">
        <v>3713</v>
      </c>
      <c r="M23605" s="136">
        <v>0</v>
      </c>
      <c r="N23605" s="136">
        <v>0</v>
      </c>
      <c r="O23605" s="136">
        <v>0</v>
      </c>
      <c r="P23605" s="136">
        <v>0</v>
      </c>
      <c r="Q23605" s="136">
        <v>0</v>
      </c>
      <c r="R23605" s="136">
        <v>0</v>
      </c>
      <c r="S23605" s="136">
        <v>0</v>
      </c>
    </row>
    <row r="23606" spans="1:19" ht="11.25" thickBot="1" x14ac:dyDescent="0.2">
      <c r="A23606" s="112"/>
    </row>
    <row r="23607" spans="1:19" ht="11.25" thickBot="1" x14ac:dyDescent="0.2">
      <c r="A23607" s="139" t="s">
        <v>366</v>
      </c>
      <c r="B23607" s="112"/>
      <c r="C23607" s="136">
        <v>0</v>
      </c>
      <c r="D23607" s="141" t="s">
        <v>14501</v>
      </c>
      <c r="E23607" s="136">
        <v>0</v>
      </c>
      <c r="F23607" s="136">
        <v>0</v>
      </c>
      <c r="G23607" s="136">
        <v>0</v>
      </c>
      <c r="H23607" s="136">
        <v>0</v>
      </c>
      <c r="I23607" s="136">
        <v>0</v>
      </c>
      <c r="J23607" s="136">
        <v>0</v>
      </c>
      <c r="K23607" s="136">
        <v>0</v>
      </c>
      <c r="L23607" s="140" t="s">
        <v>3713</v>
      </c>
      <c r="M23607" s="136">
        <v>0</v>
      </c>
      <c r="N23607" s="136">
        <v>0</v>
      </c>
      <c r="O23607" s="136">
        <v>0</v>
      </c>
      <c r="P23607" s="136">
        <v>0</v>
      </c>
      <c r="Q23607" s="136">
        <v>0</v>
      </c>
      <c r="R23607" s="136">
        <v>0</v>
      </c>
      <c r="S23607" s="136">
        <v>0</v>
      </c>
    </row>
    <row r="23608" spans="1:19" ht="11.25" thickBot="1" x14ac:dyDescent="0.2">
      <c r="A23608" s="112"/>
    </row>
    <row r="23609" spans="1:19" ht="11.25" thickBot="1" x14ac:dyDescent="0.2">
      <c r="A23609" s="106" t="s">
        <v>357</v>
      </c>
      <c r="B23609" s="106" t="s">
        <v>358</v>
      </c>
      <c r="C23609" s="146" t="s">
        <v>16</v>
      </c>
      <c r="D23609" s="146" t="s">
        <v>14502</v>
      </c>
      <c r="E23609" s="146" t="s">
        <v>14503</v>
      </c>
      <c r="F23609" s="146" t="s">
        <v>20</v>
      </c>
      <c r="G23609" s="146" t="s">
        <v>21</v>
      </c>
      <c r="H23609" s="146" t="s">
        <v>22</v>
      </c>
      <c r="I23609" s="146" t="s">
        <v>23</v>
      </c>
      <c r="J23609" s="146" t="s">
        <v>24</v>
      </c>
      <c r="K23609" s="146" t="s">
        <v>26</v>
      </c>
      <c r="L23609" s="146" t="s">
        <v>14504</v>
      </c>
      <c r="M23609" s="146" t="s">
        <v>27</v>
      </c>
      <c r="N23609" s="146" t="s">
        <v>28</v>
      </c>
      <c r="O23609" s="146" t="s">
        <v>29</v>
      </c>
      <c r="P23609" s="146" t="s">
        <v>30</v>
      </c>
      <c r="Q23609" s="146" t="s">
        <v>14505</v>
      </c>
      <c r="R23609" s="146" t="s">
        <v>32</v>
      </c>
      <c r="S23609" s="146" t="s">
        <v>33</v>
      </c>
    </row>
    <row r="23610" spans="1:19" ht="11.25" thickBot="1" x14ac:dyDescent="0.2">
      <c r="A23610" s="112"/>
      <c r="B23610" s="112"/>
      <c r="C23610" s="146" t="s">
        <v>111</v>
      </c>
      <c r="D23610" s="146" t="s">
        <v>111</v>
      </c>
      <c r="E23610" s="146" t="s">
        <v>111</v>
      </c>
      <c r="F23610" s="146" t="s">
        <v>111</v>
      </c>
      <c r="G23610" s="146" t="s">
        <v>111</v>
      </c>
      <c r="H23610" s="146" t="s">
        <v>111</v>
      </c>
      <c r="I23610" s="146" t="s">
        <v>111</v>
      </c>
      <c r="J23610" s="146" t="s">
        <v>111</v>
      </c>
      <c r="K23610" s="146" t="s">
        <v>111</v>
      </c>
      <c r="L23610" s="146" t="s">
        <v>111</v>
      </c>
      <c r="M23610" s="146" t="s">
        <v>111</v>
      </c>
      <c r="N23610" s="146" t="s">
        <v>111</v>
      </c>
      <c r="O23610" s="146" t="s">
        <v>111</v>
      </c>
      <c r="P23610" s="146" t="s">
        <v>111</v>
      </c>
      <c r="Q23610" s="146" t="s">
        <v>111</v>
      </c>
      <c r="R23610" s="146" t="s">
        <v>111</v>
      </c>
      <c r="S23610" s="146" t="s">
        <v>111</v>
      </c>
    </row>
    <row r="23611" spans="1:19" ht="11.25" thickBot="1" x14ac:dyDescent="0.2">
      <c r="A23611" s="107">
        <v>1</v>
      </c>
      <c r="B23611" s="132">
        <v>0.76274305555555555</v>
      </c>
      <c r="C23611" s="108">
        <v>0.29499999999999998</v>
      </c>
      <c r="D23611" s="108">
        <v>7.4999999999999997E-2</v>
      </c>
      <c r="E23611" s="141" t="s">
        <v>14500</v>
      </c>
      <c r="F23611" s="133">
        <v>0.45648</v>
      </c>
      <c r="G23611" s="141" t="s">
        <v>14591</v>
      </c>
      <c r="H23611" s="108">
        <v>0.253</v>
      </c>
      <c r="I23611" s="108">
        <v>0.112</v>
      </c>
      <c r="J23611" s="108">
        <v>1.589</v>
      </c>
      <c r="K23611" s="133">
        <v>0.50768999999999997</v>
      </c>
      <c r="L23611" s="108">
        <v>3.0000000000000001E-3</v>
      </c>
      <c r="M23611" s="141" t="s">
        <v>14500</v>
      </c>
      <c r="N23611" s="108">
        <v>2.1000000000000001E-2</v>
      </c>
      <c r="O23611" s="141" t="s">
        <v>14500</v>
      </c>
      <c r="P23611" s="141" t="s">
        <v>14500</v>
      </c>
      <c r="Q23611" s="108">
        <v>-2.5000000000000001E-2</v>
      </c>
      <c r="R23611" s="108">
        <v>1E-3</v>
      </c>
      <c r="S23611" s="141" t="s">
        <v>14500</v>
      </c>
    </row>
    <row r="23612" spans="1:19" ht="11.25" thickBot="1" x14ac:dyDescent="0.2">
      <c r="A23612" s="112"/>
    </row>
    <row r="23613" spans="1:19" ht="11.25" thickBot="1" x14ac:dyDescent="0.2">
      <c r="A23613" s="135" t="s">
        <v>362</v>
      </c>
      <c r="B23613" s="112"/>
      <c r="C23613" s="136">
        <v>0.29499999999999998</v>
      </c>
      <c r="D23613" s="136">
        <v>7.4999999999999997E-2</v>
      </c>
      <c r="E23613" s="141" t="s">
        <v>14501</v>
      </c>
      <c r="F23613" s="137">
        <v>0.45648</v>
      </c>
      <c r="G23613" s="141" t="s">
        <v>14592</v>
      </c>
      <c r="H23613" s="136">
        <v>0.253</v>
      </c>
      <c r="I23613" s="136">
        <v>0.112</v>
      </c>
      <c r="J23613" s="136">
        <v>1.589</v>
      </c>
      <c r="K23613" s="137">
        <v>0.50768999999999997</v>
      </c>
      <c r="L23613" s="136">
        <v>3.0000000000000001E-3</v>
      </c>
      <c r="M23613" s="141" t="s">
        <v>14501</v>
      </c>
      <c r="N23613" s="136">
        <v>2.1000000000000001E-2</v>
      </c>
      <c r="O23613" s="141" t="s">
        <v>14501</v>
      </c>
      <c r="P23613" s="141" t="s">
        <v>14501</v>
      </c>
      <c r="Q23613" s="136">
        <v>-2.5000000000000001E-2</v>
      </c>
      <c r="R23613" s="136">
        <v>1E-3</v>
      </c>
      <c r="S23613" s="141" t="s">
        <v>14501</v>
      </c>
    </row>
    <row r="23614" spans="1:19" ht="11.25" thickBot="1" x14ac:dyDescent="0.2">
      <c r="A23614" s="112"/>
    </row>
    <row r="23615" spans="1:19" ht="11.25" thickBot="1" x14ac:dyDescent="0.2">
      <c r="A23615" s="138" t="s">
        <v>364</v>
      </c>
      <c r="B23615" s="112"/>
      <c r="C23615" s="136">
        <v>0</v>
      </c>
      <c r="D23615" s="136">
        <v>0</v>
      </c>
      <c r="E23615" s="141" t="s">
        <v>14501</v>
      </c>
      <c r="F23615" s="140" t="s">
        <v>3713</v>
      </c>
      <c r="G23615" s="141" t="s">
        <v>14501</v>
      </c>
      <c r="H23615" s="136">
        <v>0</v>
      </c>
      <c r="I23615" s="136">
        <v>0</v>
      </c>
      <c r="J23615" s="136">
        <v>0</v>
      </c>
      <c r="K23615" s="140" t="s">
        <v>3713</v>
      </c>
      <c r="L23615" s="136">
        <v>0</v>
      </c>
      <c r="M23615" s="141" t="s">
        <v>14501</v>
      </c>
      <c r="N23615" s="136">
        <v>0</v>
      </c>
      <c r="O23615" s="141" t="s">
        <v>14501</v>
      </c>
      <c r="P23615" s="141" t="s">
        <v>14501</v>
      </c>
      <c r="Q23615" s="136">
        <v>0</v>
      </c>
      <c r="R23615" s="136">
        <v>0</v>
      </c>
      <c r="S23615" s="141" t="s">
        <v>14501</v>
      </c>
    </row>
    <row r="23616" spans="1:19" ht="11.25" thickBot="1" x14ac:dyDescent="0.2">
      <c r="A23616" s="112"/>
    </row>
    <row r="23617" spans="1:19" ht="11.25" thickBot="1" x14ac:dyDescent="0.2">
      <c r="A23617" s="139" t="s">
        <v>366</v>
      </c>
      <c r="B23617" s="112"/>
      <c r="C23617" s="136">
        <v>0</v>
      </c>
      <c r="D23617" s="136">
        <v>0</v>
      </c>
      <c r="E23617" s="141" t="s">
        <v>14501</v>
      </c>
      <c r="F23617" s="140" t="s">
        <v>3713</v>
      </c>
      <c r="G23617" s="141" t="s">
        <v>14501</v>
      </c>
      <c r="H23617" s="136">
        <v>0</v>
      </c>
      <c r="I23617" s="136">
        <v>0</v>
      </c>
      <c r="J23617" s="136">
        <v>0</v>
      </c>
      <c r="K23617" s="140" t="s">
        <v>3713</v>
      </c>
      <c r="L23617" s="136">
        <v>0</v>
      </c>
      <c r="M23617" s="141" t="s">
        <v>14501</v>
      </c>
      <c r="N23617" s="136">
        <v>0</v>
      </c>
      <c r="O23617" s="141" t="s">
        <v>14501</v>
      </c>
      <c r="P23617" s="141" t="s">
        <v>14501</v>
      </c>
      <c r="Q23617" s="136">
        <v>0</v>
      </c>
      <c r="R23617" s="136">
        <v>0</v>
      </c>
      <c r="S23617" s="141" t="s">
        <v>14501</v>
      </c>
    </row>
    <row r="23618" spans="1:19" ht="11.25" thickBot="1" x14ac:dyDescent="0.2">
      <c r="A23618" s="112"/>
    </row>
    <row r="23619" spans="1:19" ht="11.25" thickBot="1" x14ac:dyDescent="0.2">
      <c r="A23619" s="106" t="s">
        <v>357</v>
      </c>
      <c r="B23619" s="106" t="s">
        <v>358</v>
      </c>
      <c r="C23619" s="146" t="s">
        <v>35</v>
      </c>
      <c r="D23619" s="146" t="s">
        <v>36</v>
      </c>
      <c r="E23619" s="146" t="s">
        <v>14506</v>
      </c>
      <c r="F23619" s="146" t="s">
        <v>38</v>
      </c>
      <c r="G23619" s="146" t="s">
        <v>39</v>
      </c>
      <c r="H23619" s="146" t="s">
        <v>41</v>
      </c>
      <c r="I23619" s="146" t="s">
        <v>42</v>
      </c>
      <c r="J23619" s="146" t="s">
        <v>43</v>
      </c>
      <c r="K23619" s="146" t="s">
        <v>44</v>
      </c>
      <c r="L23619" s="146" t="s">
        <v>45</v>
      </c>
      <c r="M23619" s="146" t="s">
        <v>46</v>
      </c>
      <c r="N23619" s="146" t="s">
        <v>47</v>
      </c>
      <c r="O23619" s="146" t="s">
        <v>48</v>
      </c>
      <c r="P23619" s="146" t="s">
        <v>49</v>
      </c>
      <c r="Q23619" s="146" t="s">
        <v>50</v>
      </c>
      <c r="R23619" s="146" t="s">
        <v>51</v>
      </c>
      <c r="S23619" s="146" t="s">
        <v>52</v>
      </c>
    </row>
    <row r="23620" spans="1:19" ht="11.25" thickBot="1" x14ac:dyDescent="0.2">
      <c r="A23620" s="112"/>
      <c r="B23620" s="112"/>
      <c r="C23620" s="146" t="s">
        <v>111</v>
      </c>
      <c r="D23620" s="146" t="s">
        <v>111</v>
      </c>
      <c r="E23620" s="146" t="s">
        <v>111</v>
      </c>
      <c r="F23620" s="146" t="s">
        <v>111</v>
      </c>
      <c r="G23620" s="146" t="s">
        <v>111</v>
      </c>
      <c r="H23620" s="146" t="s">
        <v>111</v>
      </c>
      <c r="I23620" s="146" t="s">
        <v>111</v>
      </c>
      <c r="J23620" s="146" t="s">
        <v>111</v>
      </c>
      <c r="K23620" s="146" t="s">
        <v>111</v>
      </c>
      <c r="L23620" s="146" t="s">
        <v>111</v>
      </c>
      <c r="M23620" s="146" t="s">
        <v>111</v>
      </c>
      <c r="N23620" s="146" t="s">
        <v>111</v>
      </c>
      <c r="O23620" s="146" t="s">
        <v>111</v>
      </c>
      <c r="P23620" s="146" t="s">
        <v>111</v>
      </c>
      <c r="Q23620" s="146" t="s">
        <v>111</v>
      </c>
      <c r="R23620" s="146" t="s">
        <v>111</v>
      </c>
      <c r="S23620" s="146" t="s">
        <v>111</v>
      </c>
    </row>
    <row r="23621" spans="1:19" ht="11.25" thickBot="1" x14ac:dyDescent="0.2">
      <c r="A23621" s="107">
        <v>1</v>
      </c>
      <c r="B23621" s="132">
        <v>0.76274305555555555</v>
      </c>
      <c r="C23621" s="133">
        <v>0.42412</v>
      </c>
      <c r="D23621" s="108">
        <v>0.01</v>
      </c>
      <c r="E23621" s="108">
        <v>3.0000000000000001E-3</v>
      </c>
      <c r="F23621" s="141" t="s">
        <v>14500</v>
      </c>
      <c r="G23621" s="108">
        <v>6.0000000000000001E-3</v>
      </c>
      <c r="H23621" s="108">
        <v>2.73</v>
      </c>
      <c r="I23621" s="108">
        <v>1.2999999999999999E-2</v>
      </c>
      <c r="J23621" s="108">
        <v>2.5000000000000001E-2</v>
      </c>
      <c r="K23621" s="108">
        <v>3.0000000000000001E-3</v>
      </c>
      <c r="L23621" s="108">
        <v>6.0000000000000001E-3</v>
      </c>
      <c r="M23621" s="108">
        <v>6.0000000000000001E-3</v>
      </c>
      <c r="N23621" s="141" t="s">
        <v>14500</v>
      </c>
      <c r="O23621" s="141" t="s">
        <v>14500</v>
      </c>
      <c r="P23621" s="141" t="s">
        <v>14500</v>
      </c>
      <c r="Q23621" s="141" t="s">
        <v>14500</v>
      </c>
      <c r="R23621" s="108">
        <v>1E-3</v>
      </c>
      <c r="S23621" s="141" t="s">
        <v>14500</v>
      </c>
    </row>
    <row r="23622" spans="1:19" ht="11.25" thickBot="1" x14ac:dyDescent="0.2">
      <c r="A23622" s="112"/>
    </row>
    <row r="23623" spans="1:19" ht="11.25" thickBot="1" x14ac:dyDescent="0.2">
      <c r="A23623" s="135" t="s">
        <v>362</v>
      </c>
      <c r="B23623" s="112"/>
      <c r="C23623" s="137">
        <v>0.42412</v>
      </c>
      <c r="D23623" s="136">
        <v>0.01</v>
      </c>
      <c r="E23623" s="136">
        <v>3.0000000000000001E-3</v>
      </c>
      <c r="F23623" s="141" t="s">
        <v>14501</v>
      </c>
      <c r="G23623" s="136">
        <v>6.0000000000000001E-3</v>
      </c>
      <c r="H23623" s="136">
        <v>2.73</v>
      </c>
      <c r="I23623" s="136">
        <v>1.2999999999999999E-2</v>
      </c>
      <c r="J23623" s="136">
        <v>2.5000000000000001E-2</v>
      </c>
      <c r="K23623" s="136">
        <v>3.0000000000000001E-3</v>
      </c>
      <c r="L23623" s="136">
        <v>6.0000000000000001E-3</v>
      </c>
      <c r="M23623" s="136">
        <v>6.0000000000000001E-3</v>
      </c>
      <c r="N23623" s="141" t="s">
        <v>14501</v>
      </c>
      <c r="O23623" s="141" t="s">
        <v>14501</v>
      </c>
      <c r="P23623" s="141" t="s">
        <v>14501</v>
      </c>
      <c r="Q23623" s="141" t="s">
        <v>14501</v>
      </c>
      <c r="R23623" s="136">
        <v>1E-3</v>
      </c>
      <c r="S23623" s="141" t="s">
        <v>14501</v>
      </c>
    </row>
    <row r="23624" spans="1:19" ht="11.25" thickBot="1" x14ac:dyDescent="0.2">
      <c r="A23624" s="112"/>
    </row>
    <row r="23625" spans="1:19" ht="11.25" thickBot="1" x14ac:dyDescent="0.2">
      <c r="A23625" s="138" t="s">
        <v>364</v>
      </c>
      <c r="B23625" s="112"/>
      <c r="C23625" s="140" t="s">
        <v>3713</v>
      </c>
      <c r="D23625" s="136">
        <v>0</v>
      </c>
      <c r="E23625" s="136">
        <v>0</v>
      </c>
      <c r="F23625" s="141" t="s">
        <v>14501</v>
      </c>
      <c r="G23625" s="136">
        <v>0</v>
      </c>
      <c r="H23625" s="136">
        <v>0</v>
      </c>
      <c r="I23625" s="136">
        <v>0</v>
      </c>
      <c r="J23625" s="136">
        <v>0</v>
      </c>
      <c r="K23625" s="136">
        <v>0</v>
      </c>
      <c r="L23625" s="136">
        <v>0</v>
      </c>
      <c r="M23625" s="136">
        <v>0</v>
      </c>
      <c r="N23625" s="141" t="s">
        <v>14501</v>
      </c>
      <c r="O23625" s="141" t="s">
        <v>14501</v>
      </c>
      <c r="P23625" s="141" t="s">
        <v>14501</v>
      </c>
      <c r="Q23625" s="141" t="s">
        <v>14501</v>
      </c>
      <c r="R23625" s="136">
        <v>0</v>
      </c>
      <c r="S23625" s="141" t="s">
        <v>14501</v>
      </c>
    </row>
    <row r="23626" spans="1:19" ht="11.25" thickBot="1" x14ac:dyDescent="0.2">
      <c r="A23626" s="112"/>
    </row>
    <row r="23627" spans="1:19" ht="11.25" thickBot="1" x14ac:dyDescent="0.2">
      <c r="A23627" s="139" t="s">
        <v>366</v>
      </c>
      <c r="B23627" s="112"/>
      <c r="C23627" s="140" t="s">
        <v>3713</v>
      </c>
      <c r="D23627" s="136">
        <v>0</v>
      </c>
      <c r="E23627" s="136">
        <v>0</v>
      </c>
      <c r="F23627" s="141" t="s">
        <v>14501</v>
      </c>
      <c r="G23627" s="136">
        <v>0</v>
      </c>
      <c r="H23627" s="136">
        <v>0</v>
      </c>
      <c r="I23627" s="136">
        <v>0</v>
      </c>
      <c r="J23627" s="136">
        <v>0</v>
      </c>
      <c r="K23627" s="136">
        <v>0</v>
      </c>
      <c r="L23627" s="136">
        <v>0</v>
      </c>
      <c r="M23627" s="136">
        <v>0</v>
      </c>
      <c r="N23627" s="141" t="s">
        <v>14501</v>
      </c>
      <c r="O23627" s="141" t="s">
        <v>14501</v>
      </c>
      <c r="P23627" s="141" t="s">
        <v>14501</v>
      </c>
      <c r="Q23627" s="141" t="s">
        <v>14501</v>
      </c>
      <c r="R23627" s="136">
        <v>0</v>
      </c>
      <c r="S23627" s="141" t="s">
        <v>14501</v>
      </c>
    </row>
    <row r="23628" spans="1:19" ht="11.25" thickBot="1" x14ac:dyDescent="0.2">
      <c r="A23628" s="112"/>
    </row>
    <row r="23629" spans="1:19" ht="11.25" thickBot="1" x14ac:dyDescent="0.2">
      <c r="A23629" s="106" t="s">
        <v>357</v>
      </c>
      <c r="B23629" s="106" t="s">
        <v>358</v>
      </c>
      <c r="C23629" s="146" t="s">
        <v>53</v>
      </c>
      <c r="D23629" s="146" t="s">
        <v>54</v>
      </c>
      <c r="E23629" s="146" t="s">
        <v>55</v>
      </c>
      <c r="F23629" s="146" t="s">
        <v>56</v>
      </c>
      <c r="G23629" s="146" t="s">
        <v>14507</v>
      </c>
      <c r="H23629" s="146" t="s">
        <v>57</v>
      </c>
      <c r="I23629" s="146" t="s">
        <v>59</v>
      </c>
      <c r="J23629" s="146" t="s">
        <v>14508</v>
      </c>
      <c r="K23629" s="146" t="s">
        <v>60</v>
      </c>
      <c r="L23629" s="146" t="s">
        <v>61</v>
      </c>
      <c r="M23629" s="146" t="s">
        <v>62</v>
      </c>
      <c r="N23629" s="146" t="s">
        <v>14509</v>
      </c>
      <c r="O23629" s="146" t="s">
        <v>63</v>
      </c>
      <c r="P23629" s="146" t="s">
        <v>64</v>
      </c>
      <c r="Q23629" s="146" t="s">
        <v>66</v>
      </c>
      <c r="R23629" s="146" t="s">
        <v>14510</v>
      </c>
      <c r="S23629" s="146" t="s">
        <v>67</v>
      </c>
    </row>
    <row r="23630" spans="1:19" ht="11.25" thickBot="1" x14ac:dyDescent="0.2">
      <c r="A23630" s="112"/>
      <c r="B23630" s="112"/>
      <c r="C23630" s="146" t="s">
        <v>111</v>
      </c>
      <c r="D23630" s="146" t="s">
        <v>111</v>
      </c>
      <c r="E23630" s="146" t="s">
        <v>111</v>
      </c>
      <c r="F23630" s="146" t="s">
        <v>111</v>
      </c>
      <c r="G23630" s="146" t="s">
        <v>111</v>
      </c>
      <c r="H23630" s="146" t="s">
        <v>111</v>
      </c>
      <c r="I23630" s="146" t="s">
        <v>111</v>
      </c>
      <c r="J23630" s="146" t="s">
        <v>111</v>
      </c>
      <c r="K23630" s="146" t="s">
        <v>111</v>
      </c>
      <c r="L23630" s="146" t="s">
        <v>111</v>
      </c>
      <c r="M23630" s="146" t="s">
        <v>111</v>
      </c>
      <c r="N23630" s="146" t="s">
        <v>111</v>
      </c>
      <c r="O23630" s="146" t="s">
        <v>111</v>
      </c>
      <c r="P23630" s="146" t="s">
        <v>111</v>
      </c>
      <c r="Q23630" s="146" t="s">
        <v>111</v>
      </c>
      <c r="R23630" s="146" t="s">
        <v>111</v>
      </c>
      <c r="S23630" s="146" t="s">
        <v>111</v>
      </c>
    </row>
    <row r="23631" spans="1:19" ht="11.25" thickBot="1" x14ac:dyDescent="0.2">
      <c r="A23631" s="107">
        <v>1</v>
      </c>
      <c r="B23631" s="132">
        <v>0.76274305555555555</v>
      </c>
      <c r="C23631" s="141" t="s">
        <v>14500</v>
      </c>
      <c r="D23631" s="141" t="s">
        <v>14500</v>
      </c>
      <c r="E23631" s="141" t="s">
        <v>14500</v>
      </c>
      <c r="F23631" s="141" t="s">
        <v>14500</v>
      </c>
      <c r="G23631" s="108">
        <v>1E-3</v>
      </c>
      <c r="H23631" s="108">
        <v>3.5999999999999997E-2</v>
      </c>
      <c r="I23631" s="108">
        <v>0.11799999999999999</v>
      </c>
      <c r="J23631" s="141" t="s">
        <v>14518</v>
      </c>
      <c r="K23631" s="141" t="s">
        <v>14500</v>
      </c>
      <c r="L23631" s="141" t="s">
        <v>14500</v>
      </c>
      <c r="M23631" s="108">
        <v>1.6E-2</v>
      </c>
      <c r="N23631" s="108">
        <v>3.0000000000000001E-3</v>
      </c>
      <c r="O23631" s="108">
        <v>4.0000000000000001E-3</v>
      </c>
      <c r="P23631" s="108">
        <v>9.4E-2</v>
      </c>
      <c r="Q23631" s="133">
        <v>0.36445</v>
      </c>
      <c r="R23631" s="141" t="s">
        <v>14500</v>
      </c>
      <c r="S23631" s="108">
        <v>7.0000000000000001E-3</v>
      </c>
    </row>
    <row r="23632" spans="1:19" ht="11.25" thickBot="1" x14ac:dyDescent="0.2">
      <c r="A23632" s="112"/>
    </row>
    <row r="23633" spans="1:19" ht="11.25" thickBot="1" x14ac:dyDescent="0.2">
      <c r="A23633" s="135" t="s">
        <v>362</v>
      </c>
      <c r="B23633" s="112"/>
      <c r="C23633" s="141" t="s">
        <v>14501</v>
      </c>
      <c r="D23633" s="141" t="s">
        <v>14501</v>
      </c>
      <c r="E23633" s="141" t="s">
        <v>14501</v>
      </c>
      <c r="F23633" s="141" t="s">
        <v>14501</v>
      </c>
      <c r="G23633" s="136">
        <v>1E-3</v>
      </c>
      <c r="H23633" s="136">
        <v>3.5999999999999997E-2</v>
      </c>
      <c r="I23633" s="136">
        <v>0.11799999999999999</v>
      </c>
      <c r="J23633" s="141" t="s">
        <v>14520</v>
      </c>
      <c r="K23633" s="141" t="s">
        <v>14501</v>
      </c>
      <c r="L23633" s="141" t="s">
        <v>14501</v>
      </c>
      <c r="M23633" s="136">
        <v>1.6E-2</v>
      </c>
      <c r="N23633" s="136">
        <v>3.0000000000000001E-3</v>
      </c>
      <c r="O23633" s="136">
        <v>4.0000000000000001E-3</v>
      </c>
      <c r="P23633" s="136">
        <v>9.4E-2</v>
      </c>
      <c r="Q23633" s="137">
        <v>0.36445</v>
      </c>
      <c r="R23633" s="141" t="s">
        <v>14501</v>
      </c>
      <c r="S23633" s="136">
        <v>7.0000000000000001E-3</v>
      </c>
    </row>
    <row r="23634" spans="1:19" ht="11.25" thickBot="1" x14ac:dyDescent="0.2">
      <c r="A23634" s="112"/>
    </row>
    <row r="23635" spans="1:19" ht="11.25" thickBot="1" x14ac:dyDescent="0.2">
      <c r="A23635" s="138" t="s">
        <v>364</v>
      </c>
      <c r="B23635" s="112"/>
      <c r="C23635" s="141" t="s">
        <v>14501</v>
      </c>
      <c r="D23635" s="141" t="s">
        <v>14501</v>
      </c>
      <c r="E23635" s="141" t="s">
        <v>14501</v>
      </c>
      <c r="F23635" s="141" t="s">
        <v>14501</v>
      </c>
      <c r="G23635" s="136">
        <v>0</v>
      </c>
      <c r="H23635" s="136">
        <v>0</v>
      </c>
      <c r="I23635" s="136">
        <v>0</v>
      </c>
      <c r="J23635" s="141" t="s">
        <v>14501</v>
      </c>
      <c r="K23635" s="141" t="s">
        <v>14501</v>
      </c>
      <c r="L23635" s="141" t="s">
        <v>14501</v>
      </c>
      <c r="M23635" s="136">
        <v>0</v>
      </c>
      <c r="N23635" s="136">
        <v>0</v>
      </c>
      <c r="O23635" s="136">
        <v>0</v>
      </c>
      <c r="P23635" s="136">
        <v>0</v>
      </c>
      <c r="Q23635" s="140" t="s">
        <v>3713</v>
      </c>
      <c r="R23635" s="141" t="s">
        <v>14501</v>
      </c>
      <c r="S23635" s="136">
        <v>0</v>
      </c>
    </row>
    <row r="23636" spans="1:19" ht="11.25" thickBot="1" x14ac:dyDescent="0.2">
      <c r="A23636" s="112"/>
    </row>
    <row r="23637" spans="1:19" ht="11.25" thickBot="1" x14ac:dyDescent="0.2">
      <c r="A23637" s="139" t="s">
        <v>366</v>
      </c>
      <c r="B23637" s="112"/>
      <c r="C23637" s="141" t="s">
        <v>14501</v>
      </c>
      <c r="D23637" s="141" t="s">
        <v>14501</v>
      </c>
      <c r="E23637" s="141" t="s">
        <v>14501</v>
      </c>
      <c r="F23637" s="141" t="s">
        <v>14501</v>
      </c>
      <c r="G23637" s="136">
        <v>0</v>
      </c>
      <c r="H23637" s="136">
        <v>0</v>
      </c>
      <c r="I23637" s="136">
        <v>0</v>
      </c>
      <c r="J23637" s="141" t="s">
        <v>14501</v>
      </c>
      <c r="K23637" s="141" t="s">
        <v>14501</v>
      </c>
      <c r="L23637" s="141" t="s">
        <v>14501</v>
      </c>
      <c r="M23637" s="136">
        <v>0</v>
      </c>
      <c r="N23637" s="136">
        <v>0</v>
      </c>
      <c r="O23637" s="136">
        <v>0</v>
      </c>
      <c r="P23637" s="136">
        <v>0</v>
      </c>
      <c r="Q23637" s="140" t="s">
        <v>3713</v>
      </c>
      <c r="R23637" s="141" t="s">
        <v>14501</v>
      </c>
      <c r="S23637" s="136">
        <v>0</v>
      </c>
    </row>
    <row r="23638" spans="1:19" ht="11.25" thickBot="1" x14ac:dyDescent="0.2">
      <c r="A23638" s="112"/>
    </row>
    <row r="23639" spans="1:19" ht="11.25" thickBot="1" x14ac:dyDescent="0.2">
      <c r="A23639" s="106" t="s">
        <v>357</v>
      </c>
      <c r="B23639" s="106" t="s">
        <v>358</v>
      </c>
      <c r="C23639" s="146" t="s">
        <v>68</v>
      </c>
      <c r="D23639" s="146" t="s">
        <v>14511</v>
      </c>
    </row>
    <row r="23640" spans="1:19" ht="11.25" thickBot="1" x14ac:dyDescent="0.2">
      <c r="A23640" s="112"/>
      <c r="B23640" s="112"/>
      <c r="C23640" s="146" t="s">
        <v>111</v>
      </c>
      <c r="D23640" s="146" t="s">
        <v>111</v>
      </c>
    </row>
    <row r="23641" spans="1:19" ht="11.25" thickBot="1" x14ac:dyDescent="0.2">
      <c r="A23641" s="107">
        <v>1</v>
      </c>
      <c r="B23641" s="132">
        <v>0.76274305555555555</v>
      </c>
      <c r="C23641" s="108">
        <v>2E-3</v>
      </c>
      <c r="D23641" s="141" t="s">
        <v>14500</v>
      </c>
    </row>
    <row r="23642" spans="1:19" ht="11.25" thickBot="1" x14ac:dyDescent="0.2">
      <c r="A23642" s="112"/>
    </row>
    <row r="23643" spans="1:19" ht="11.25" thickBot="1" x14ac:dyDescent="0.2">
      <c r="A23643" s="135" t="s">
        <v>362</v>
      </c>
      <c r="B23643" s="112"/>
      <c r="C23643" s="136">
        <v>2E-3</v>
      </c>
      <c r="D23643" s="141" t="s">
        <v>14501</v>
      </c>
    </row>
    <row r="23644" spans="1:19" ht="11.25" thickBot="1" x14ac:dyDescent="0.2">
      <c r="A23644" s="112"/>
    </row>
    <row r="23645" spans="1:19" ht="11.25" thickBot="1" x14ac:dyDescent="0.2">
      <c r="A23645" s="138" t="s">
        <v>364</v>
      </c>
      <c r="B23645" s="112"/>
      <c r="C23645" s="136">
        <v>0</v>
      </c>
      <c r="D23645" s="141" t="s">
        <v>14501</v>
      </c>
    </row>
    <row r="23646" spans="1:19" ht="11.25" thickBot="1" x14ac:dyDescent="0.2">
      <c r="A23646" s="112"/>
    </row>
    <row r="23647" spans="1:19" ht="11.25" thickBot="1" x14ac:dyDescent="0.2">
      <c r="A23647" s="139" t="s">
        <v>366</v>
      </c>
      <c r="B23647" s="112"/>
      <c r="C23647" s="136">
        <v>0</v>
      </c>
      <c r="D23647" s="141" t="s">
        <v>14501</v>
      </c>
    </row>
    <row r="23648" spans="1:19" ht="10.5" x14ac:dyDescent="0.15">
      <c r="A23648" s="112"/>
    </row>
    <row r="23649" spans="1:19" x14ac:dyDescent="0.15">
      <c r="A23649" s="129"/>
      <c r="B23649" s="86" t="s">
        <v>4588</v>
      </c>
    </row>
    <row r="23650" spans="1:19" ht="9.75" thickBot="1" x14ac:dyDescent="0.2">
      <c r="A23650" s="81" t="s">
        <v>356</v>
      </c>
    </row>
    <row r="23651" spans="1:19" ht="11.25" thickBot="1" x14ac:dyDescent="0.2">
      <c r="A23651" s="106" t="s">
        <v>357</v>
      </c>
      <c r="B23651" s="106" t="s">
        <v>358</v>
      </c>
      <c r="C23651" s="146" t="s">
        <v>14494</v>
      </c>
      <c r="D23651" s="146" t="s">
        <v>14495</v>
      </c>
      <c r="E23651" s="146" t="s">
        <v>14496</v>
      </c>
      <c r="F23651" s="146" t="s">
        <v>0</v>
      </c>
      <c r="G23651" s="146" t="s">
        <v>1</v>
      </c>
      <c r="H23651" s="146" t="s">
        <v>2</v>
      </c>
      <c r="I23651" s="146" t="s">
        <v>14497</v>
      </c>
      <c r="J23651" s="146" t="s">
        <v>3</v>
      </c>
      <c r="K23651" s="146" t="s">
        <v>14498</v>
      </c>
      <c r="L23651" s="146" t="s">
        <v>7</v>
      </c>
      <c r="M23651" s="146" t="s">
        <v>14499</v>
      </c>
      <c r="N23651" s="146" t="s">
        <v>10</v>
      </c>
      <c r="O23651" s="146" t="s">
        <v>11</v>
      </c>
      <c r="P23651" s="146" t="s">
        <v>12</v>
      </c>
      <c r="Q23651" s="146" t="s">
        <v>13</v>
      </c>
      <c r="R23651" s="146" t="s">
        <v>14</v>
      </c>
      <c r="S23651" s="146" t="s">
        <v>15</v>
      </c>
    </row>
    <row r="23652" spans="1:19" ht="11.25" thickBot="1" x14ac:dyDescent="0.2">
      <c r="A23652" s="112"/>
      <c r="B23652" s="112"/>
      <c r="C23652" s="146" t="s">
        <v>111</v>
      </c>
      <c r="D23652" s="146" t="s">
        <v>111</v>
      </c>
      <c r="E23652" s="146" t="s">
        <v>111</v>
      </c>
      <c r="F23652" s="146" t="s">
        <v>111</v>
      </c>
      <c r="G23652" s="146" t="s">
        <v>111</v>
      </c>
      <c r="H23652" s="146" t="s">
        <v>111</v>
      </c>
      <c r="I23652" s="146" t="s">
        <v>111</v>
      </c>
      <c r="J23652" s="146" t="s">
        <v>111</v>
      </c>
      <c r="K23652" s="146" t="s">
        <v>111</v>
      </c>
      <c r="L23652" s="146" t="s">
        <v>111</v>
      </c>
      <c r="M23652" s="146" t="s">
        <v>111</v>
      </c>
      <c r="N23652" s="146" t="s">
        <v>111</v>
      </c>
      <c r="O23652" s="146" t="s">
        <v>111</v>
      </c>
      <c r="P23652" s="146" t="s">
        <v>111</v>
      </c>
      <c r="Q23652" s="146" t="s">
        <v>111</v>
      </c>
      <c r="R23652" s="146" t="s">
        <v>111</v>
      </c>
      <c r="S23652" s="146" t="s">
        <v>111</v>
      </c>
    </row>
    <row r="23653" spans="1:19" ht="11.25" thickBot="1" x14ac:dyDescent="0.2">
      <c r="A23653" s="107">
        <v>1</v>
      </c>
      <c r="B23653" s="132">
        <v>0.76789351851851861</v>
      </c>
      <c r="C23653" s="141" t="s">
        <v>14500</v>
      </c>
      <c r="D23653" s="141" t="s">
        <v>14500</v>
      </c>
      <c r="E23653" s="108">
        <v>1E-3</v>
      </c>
      <c r="F23653" s="108">
        <v>6.2E-2</v>
      </c>
      <c r="G23653" s="108">
        <v>0.39</v>
      </c>
      <c r="H23653" s="108">
        <v>1E-3</v>
      </c>
      <c r="I23653" s="108">
        <v>-0.02</v>
      </c>
      <c r="J23653" s="108">
        <v>9.6000000000000002E-2</v>
      </c>
      <c r="K23653" s="108">
        <v>1.869</v>
      </c>
      <c r="L23653" s="133">
        <v>0.61468</v>
      </c>
      <c r="M23653" s="108">
        <v>1.7000000000000001E-2</v>
      </c>
      <c r="N23653" s="108">
        <v>-1E-3</v>
      </c>
      <c r="O23653" s="108">
        <v>1E-3</v>
      </c>
      <c r="P23653" s="108">
        <v>0.13900000000000001</v>
      </c>
      <c r="Q23653" s="108">
        <v>0.68300000000000005</v>
      </c>
      <c r="R23653" s="108">
        <v>5.0000000000000001E-3</v>
      </c>
      <c r="S23653" s="108">
        <v>6.0999999999999999E-2</v>
      </c>
    </row>
    <row r="23654" spans="1:19" ht="11.25" thickBot="1" x14ac:dyDescent="0.2">
      <c r="A23654" s="112"/>
    </row>
    <row r="23655" spans="1:19" ht="11.25" thickBot="1" x14ac:dyDescent="0.2">
      <c r="A23655" s="135" t="s">
        <v>362</v>
      </c>
      <c r="B23655" s="112"/>
      <c r="C23655" s="141" t="s">
        <v>14501</v>
      </c>
      <c r="D23655" s="141" t="s">
        <v>14501</v>
      </c>
      <c r="E23655" s="136">
        <v>1E-3</v>
      </c>
      <c r="F23655" s="136">
        <v>6.2E-2</v>
      </c>
      <c r="G23655" s="136">
        <v>0.39</v>
      </c>
      <c r="H23655" s="136">
        <v>1E-3</v>
      </c>
      <c r="I23655" s="136">
        <v>-0.02</v>
      </c>
      <c r="J23655" s="136">
        <v>9.6000000000000002E-2</v>
      </c>
      <c r="K23655" s="136">
        <v>1.869</v>
      </c>
      <c r="L23655" s="137">
        <v>0.61468</v>
      </c>
      <c r="M23655" s="136">
        <v>1.7000000000000001E-2</v>
      </c>
      <c r="N23655" s="136">
        <v>-1E-3</v>
      </c>
      <c r="O23655" s="136">
        <v>1E-3</v>
      </c>
      <c r="P23655" s="136">
        <v>0.13900000000000001</v>
      </c>
      <c r="Q23655" s="136">
        <v>0.68300000000000005</v>
      </c>
      <c r="R23655" s="136">
        <v>5.0000000000000001E-3</v>
      </c>
      <c r="S23655" s="136">
        <v>6.0999999999999999E-2</v>
      </c>
    </row>
    <row r="23656" spans="1:19" ht="11.25" thickBot="1" x14ac:dyDescent="0.2">
      <c r="A23656" s="112"/>
    </row>
    <row r="23657" spans="1:19" ht="11.25" thickBot="1" x14ac:dyDescent="0.2">
      <c r="A23657" s="138" t="s">
        <v>364</v>
      </c>
      <c r="B23657" s="112"/>
      <c r="C23657" s="141" t="s">
        <v>14501</v>
      </c>
      <c r="D23657" s="141" t="s">
        <v>14501</v>
      </c>
      <c r="E23657" s="136">
        <v>0</v>
      </c>
      <c r="F23657" s="136">
        <v>0</v>
      </c>
      <c r="G23657" s="136">
        <v>0</v>
      </c>
      <c r="H23657" s="136">
        <v>0</v>
      </c>
      <c r="I23657" s="136">
        <v>0</v>
      </c>
      <c r="J23657" s="136">
        <v>0</v>
      </c>
      <c r="K23657" s="136">
        <v>0</v>
      </c>
      <c r="L23657" s="140" t="s">
        <v>3713</v>
      </c>
      <c r="M23657" s="136">
        <v>0</v>
      </c>
      <c r="N23657" s="136">
        <v>0</v>
      </c>
      <c r="O23657" s="136">
        <v>0</v>
      </c>
      <c r="P23657" s="136">
        <v>0</v>
      </c>
      <c r="Q23657" s="136">
        <v>0</v>
      </c>
      <c r="R23657" s="136">
        <v>0</v>
      </c>
      <c r="S23657" s="136">
        <v>0</v>
      </c>
    </row>
    <row r="23658" spans="1:19" ht="11.25" thickBot="1" x14ac:dyDescent="0.2">
      <c r="A23658" s="112"/>
    </row>
    <row r="23659" spans="1:19" ht="11.25" thickBot="1" x14ac:dyDescent="0.2">
      <c r="A23659" s="139" t="s">
        <v>366</v>
      </c>
      <c r="B23659" s="112"/>
      <c r="C23659" s="141" t="s">
        <v>14501</v>
      </c>
      <c r="D23659" s="141" t="s">
        <v>14501</v>
      </c>
      <c r="E23659" s="136">
        <v>0</v>
      </c>
      <c r="F23659" s="136">
        <v>0</v>
      </c>
      <c r="G23659" s="136">
        <v>0</v>
      </c>
      <c r="H23659" s="136">
        <v>0</v>
      </c>
      <c r="I23659" s="136">
        <v>0</v>
      </c>
      <c r="J23659" s="136">
        <v>0</v>
      </c>
      <c r="K23659" s="136">
        <v>0</v>
      </c>
      <c r="L23659" s="140" t="s">
        <v>3713</v>
      </c>
      <c r="M23659" s="136">
        <v>0</v>
      </c>
      <c r="N23659" s="136">
        <v>0</v>
      </c>
      <c r="O23659" s="136">
        <v>0</v>
      </c>
      <c r="P23659" s="136">
        <v>0</v>
      </c>
      <c r="Q23659" s="136">
        <v>0</v>
      </c>
      <c r="R23659" s="136">
        <v>0</v>
      </c>
      <c r="S23659" s="136">
        <v>0</v>
      </c>
    </row>
    <row r="23660" spans="1:19" ht="11.25" thickBot="1" x14ac:dyDescent="0.2">
      <c r="A23660" s="112"/>
    </row>
    <row r="23661" spans="1:19" ht="11.25" thickBot="1" x14ac:dyDescent="0.2">
      <c r="A23661" s="106" t="s">
        <v>357</v>
      </c>
      <c r="B23661" s="106" t="s">
        <v>358</v>
      </c>
      <c r="C23661" s="146" t="s">
        <v>16</v>
      </c>
      <c r="D23661" s="146" t="s">
        <v>14502</v>
      </c>
      <c r="E23661" s="146" t="s">
        <v>14503</v>
      </c>
      <c r="F23661" s="146" t="s">
        <v>20</v>
      </c>
      <c r="G23661" s="146" t="s">
        <v>21</v>
      </c>
      <c r="H23661" s="146" t="s">
        <v>22</v>
      </c>
      <c r="I23661" s="146" t="s">
        <v>23</v>
      </c>
      <c r="J23661" s="146" t="s">
        <v>24</v>
      </c>
      <c r="K23661" s="146" t="s">
        <v>26</v>
      </c>
      <c r="L23661" s="146" t="s">
        <v>14504</v>
      </c>
      <c r="M23661" s="146" t="s">
        <v>27</v>
      </c>
      <c r="N23661" s="146" t="s">
        <v>28</v>
      </c>
      <c r="O23661" s="146" t="s">
        <v>29</v>
      </c>
      <c r="P23661" s="146" t="s">
        <v>30</v>
      </c>
      <c r="Q23661" s="146" t="s">
        <v>14505</v>
      </c>
      <c r="R23661" s="146" t="s">
        <v>32</v>
      </c>
      <c r="S23661" s="146" t="s">
        <v>33</v>
      </c>
    </row>
    <row r="23662" spans="1:19" ht="11.25" thickBot="1" x14ac:dyDescent="0.2">
      <c r="A23662" s="112"/>
      <c r="B23662" s="112"/>
      <c r="C23662" s="146" t="s">
        <v>111</v>
      </c>
      <c r="D23662" s="146" t="s">
        <v>111</v>
      </c>
      <c r="E23662" s="146" t="s">
        <v>111</v>
      </c>
      <c r="F23662" s="146" t="s">
        <v>111</v>
      </c>
      <c r="G23662" s="146" t="s">
        <v>111</v>
      </c>
      <c r="H23662" s="146" t="s">
        <v>111</v>
      </c>
      <c r="I23662" s="146" t="s">
        <v>111</v>
      </c>
      <c r="J23662" s="146" t="s">
        <v>111</v>
      </c>
      <c r="K23662" s="146" t="s">
        <v>111</v>
      </c>
      <c r="L23662" s="146" t="s">
        <v>111</v>
      </c>
      <c r="M23662" s="146" t="s">
        <v>111</v>
      </c>
      <c r="N23662" s="146" t="s">
        <v>111</v>
      </c>
      <c r="O23662" s="146" t="s">
        <v>111</v>
      </c>
      <c r="P23662" s="146" t="s">
        <v>111</v>
      </c>
      <c r="Q23662" s="146" t="s">
        <v>111</v>
      </c>
      <c r="R23662" s="146" t="s">
        <v>111</v>
      </c>
      <c r="S23662" s="146" t="s">
        <v>111</v>
      </c>
    </row>
    <row r="23663" spans="1:19" ht="11.25" thickBot="1" x14ac:dyDescent="0.2">
      <c r="A23663" s="107">
        <v>1</v>
      </c>
      <c r="B23663" s="132">
        <v>0.76789351851851861</v>
      </c>
      <c r="C23663" s="108">
        <v>0.28499999999999998</v>
      </c>
      <c r="D23663" s="108">
        <v>6.2E-2</v>
      </c>
      <c r="E23663" s="141" t="s">
        <v>14500</v>
      </c>
      <c r="F23663" s="133">
        <v>0.47220000000000001</v>
      </c>
      <c r="G23663" s="141" t="s">
        <v>14593</v>
      </c>
      <c r="H23663" s="108">
        <v>0.17399999999999999</v>
      </c>
      <c r="I23663" s="108">
        <v>9.0999999999999998E-2</v>
      </c>
      <c r="J23663" s="108">
        <v>0.80500000000000005</v>
      </c>
      <c r="K23663" s="133">
        <v>0.51095999999999997</v>
      </c>
      <c r="L23663" s="108">
        <v>3.0000000000000001E-3</v>
      </c>
      <c r="M23663" s="108">
        <v>1E-3</v>
      </c>
      <c r="N23663" s="108">
        <v>2.5999999999999999E-2</v>
      </c>
      <c r="O23663" s="141" t="s">
        <v>14500</v>
      </c>
      <c r="P23663" s="141" t="s">
        <v>14500</v>
      </c>
      <c r="Q23663" s="108">
        <v>-1.7999999999999999E-2</v>
      </c>
      <c r="R23663" s="108">
        <v>2E-3</v>
      </c>
      <c r="S23663" s="141" t="s">
        <v>14500</v>
      </c>
    </row>
    <row r="23664" spans="1:19" ht="11.25" thickBot="1" x14ac:dyDescent="0.2">
      <c r="A23664" s="112"/>
    </row>
    <row r="23665" spans="1:19" ht="11.25" thickBot="1" x14ac:dyDescent="0.2">
      <c r="A23665" s="135" t="s">
        <v>362</v>
      </c>
      <c r="B23665" s="112"/>
      <c r="C23665" s="136">
        <v>0.28499999999999998</v>
      </c>
      <c r="D23665" s="136">
        <v>6.2E-2</v>
      </c>
      <c r="E23665" s="141" t="s">
        <v>14501</v>
      </c>
      <c r="F23665" s="137">
        <v>0.47220000000000001</v>
      </c>
      <c r="G23665" s="141" t="s">
        <v>14594</v>
      </c>
      <c r="H23665" s="136">
        <v>0.17399999999999999</v>
      </c>
      <c r="I23665" s="136">
        <v>9.0999999999999998E-2</v>
      </c>
      <c r="J23665" s="136">
        <v>0.80500000000000005</v>
      </c>
      <c r="K23665" s="137">
        <v>0.51095999999999997</v>
      </c>
      <c r="L23665" s="136">
        <v>3.0000000000000001E-3</v>
      </c>
      <c r="M23665" s="136">
        <v>1E-3</v>
      </c>
      <c r="N23665" s="136">
        <v>2.5999999999999999E-2</v>
      </c>
      <c r="O23665" s="141" t="s">
        <v>14501</v>
      </c>
      <c r="P23665" s="141" t="s">
        <v>14501</v>
      </c>
      <c r="Q23665" s="136">
        <v>-1.7999999999999999E-2</v>
      </c>
      <c r="R23665" s="136">
        <v>2E-3</v>
      </c>
      <c r="S23665" s="141" t="s">
        <v>14501</v>
      </c>
    </row>
    <row r="23666" spans="1:19" ht="11.25" thickBot="1" x14ac:dyDescent="0.2">
      <c r="A23666" s="112"/>
    </row>
    <row r="23667" spans="1:19" ht="11.25" thickBot="1" x14ac:dyDescent="0.2">
      <c r="A23667" s="138" t="s">
        <v>364</v>
      </c>
      <c r="B23667" s="112"/>
      <c r="C23667" s="136">
        <v>0</v>
      </c>
      <c r="D23667" s="136">
        <v>0</v>
      </c>
      <c r="E23667" s="141" t="s">
        <v>14501</v>
      </c>
      <c r="F23667" s="140" t="s">
        <v>3713</v>
      </c>
      <c r="G23667" s="141" t="s">
        <v>14501</v>
      </c>
      <c r="H23667" s="136">
        <v>0</v>
      </c>
      <c r="I23667" s="136">
        <v>0</v>
      </c>
      <c r="J23667" s="136">
        <v>0</v>
      </c>
      <c r="K23667" s="140" t="s">
        <v>3713</v>
      </c>
      <c r="L23667" s="136">
        <v>0</v>
      </c>
      <c r="M23667" s="136">
        <v>0</v>
      </c>
      <c r="N23667" s="136">
        <v>0</v>
      </c>
      <c r="O23667" s="141" t="s">
        <v>14501</v>
      </c>
      <c r="P23667" s="141" t="s">
        <v>14501</v>
      </c>
      <c r="Q23667" s="136">
        <v>0</v>
      </c>
      <c r="R23667" s="136">
        <v>0</v>
      </c>
      <c r="S23667" s="141" t="s">
        <v>14501</v>
      </c>
    </row>
    <row r="23668" spans="1:19" ht="11.25" thickBot="1" x14ac:dyDescent="0.2">
      <c r="A23668" s="112"/>
    </row>
    <row r="23669" spans="1:19" ht="11.25" thickBot="1" x14ac:dyDescent="0.2">
      <c r="A23669" s="139" t="s">
        <v>366</v>
      </c>
      <c r="B23669" s="112"/>
      <c r="C23669" s="136">
        <v>0</v>
      </c>
      <c r="D23669" s="136">
        <v>0</v>
      </c>
      <c r="E23669" s="141" t="s">
        <v>14501</v>
      </c>
      <c r="F23669" s="140" t="s">
        <v>3713</v>
      </c>
      <c r="G23669" s="141" t="s">
        <v>14501</v>
      </c>
      <c r="H23669" s="136">
        <v>0</v>
      </c>
      <c r="I23669" s="136">
        <v>0</v>
      </c>
      <c r="J23669" s="136">
        <v>0</v>
      </c>
      <c r="K23669" s="140" t="s">
        <v>3713</v>
      </c>
      <c r="L23669" s="136">
        <v>0</v>
      </c>
      <c r="M23669" s="136">
        <v>0</v>
      </c>
      <c r="N23669" s="136">
        <v>0</v>
      </c>
      <c r="O23669" s="141" t="s">
        <v>14501</v>
      </c>
      <c r="P23669" s="141" t="s">
        <v>14501</v>
      </c>
      <c r="Q23669" s="136">
        <v>0</v>
      </c>
      <c r="R23669" s="136">
        <v>0</v>
      </c>
      <c r="S23669" s="141" t="s">
        <v>14501</v>
      </c>
    </row>
    <row r="23670" spans="1:19" ht="11.25" thickBot="1" x14ac:dyDescent="0.2">
      <c r="A23670" s="112"/>
    </row>
    <row r="23671" spans="1:19" ht="11.25" thickBot="1" x14ac:dyDescent="0.2">
      <c r="A23671" s="106" t="s">
        <v>357</v>
      </c>
      <c r="B23671" s="106" t="s">
        <v>358</v>
      </c>
      <c r="C23671" s="146" t="s">
        <v>35</v>
      </c>
      <c r="D23671" s="146" t="s">
        <v>36</v>
      </c>
      <c r="E23671" s="146" t="s">
        <v>14506</v>
      </c>
      <c r="F23671" s="146" t="s">
        <v>38</v>
      </c>
      <c r="G23671" s="146" t="s">
        <v>39</v>
      </c>
      <c r="H23671" s="146" t="s">
        <v>41</v>
      </c>
      <c r="I23671" s="146" t="s">
        <v>42</v>
      </c>
      <c r="J23671" s="146" t="s">
        <v>43</v>
      </c>
      <c r="K23671" s="146" t="s">
        <v>44</v>
      </c>
      <c r="L23671" s="146" t="s">
        <v>45</v>
      </c>
      <c r="M23671" s="146" t="s">
        <v>46</v>
      </c>
      <c r="N23671" s="146" t="s">
        <v>47</v>
      </c>
      <c r="O23671" s="146" t="s">
        <v>48</v>
      </c>
      <c r="P23671" s="146" t="s">
        <v>49</v>
      </c>
      <c r="Q23671" s="146" t="s">
        <v>50</v>
      </c>
      <c r="R23671" s="146" t="s">
        <v>51</v>
      </c>
      <c r="S23671" s="146" t="s">
        <v>52</v>
      </c>
    </row>
    <row r="23672" spans="1:19" ht="11.25" thickBot="1" x14ac:dyDescent="0.2">
      <c r="A23672" s="112"/>
      <c r="B23672" s="112"/>
      <c r="C23672" s="146" t="s">
        <v>111</v>
      </c>
      <c r="D23672" s="146" t="s">
        <v>111</v>
      </c>
      <c r="E23672" s="146" t="s">
        <v>111</v>
      </c>
      <c r="F23672" s="146" t="s">
        <v>111</v>
      </c>
      <c r="G23672" s="146" t="s">
        <v>111</v>
      </c>
      <c r="H23672" s="146" t="s">
        <v>111</v>
      </c>
      <c r="I23672" s="146" t="s">
        <v>111</v>
      </c>
      <c r="J23672" s="146" t="s">
        <v>111</v>
      </c>
      <c r="K23672" s="146" t="s">
        <v>111</v>
      </c>
      <c r="L23672" s="146" t="s">
        <v>111</v>
      </c>
      <c r="M23672" s="146" t="s">
        <v>111</v>
      </c>
      <c r="N23672" s="146" t="s">
        <v>111</v>
      </c>
      <c r="O23672" s="146" t="s">
        <v>111</v>
      </c>
      <c r="P23672" s="146" t="s">
        <v>111</v>
      </c>
      <c r="Q23672" s="146" t="s">
        <v>111</v>
      </c>
      <c r="R23672" s="146" t="s">
        <v>111</v>
      </c>
      <c r="S23672" s="146" t="s">
        <v>111</v>
      </c>
    </row>
    <row r="23673" spans="1:19" ht="11.25" thickBot="1" x14ac:dyDescent="0.2">
      <c r="A23673" s="107">
        <v>1</v>
      </c>
      <c r="B23673" s="132">
        <v>0.76789351851851861</v>
      </c>
      <c r="C23673" s="133">
        <v>0.41755999999999999</v>
      </c>
      <c r="D23673" s="108">
        <v>3.0000000000000001E-3</v>
      </c>
      <c r="E23673" s="141" t="s">
        <v>14500</v>
      </c>
      <c r="F23673" s="141" t="s">
        <v>14500</v>
      </c>
      <c r="G23673" s="108">
        <v>7.0000000000000001E-3</v>
      </c>
      <c r="H23673" s="108">
        <v>1.899</v>
      </c>
      <c r="I23673" s="108">
        <v>1.4999999999999999E-2</v>
      </c>
      <c r="J23673" s="108">
        <v>2.7E-2</v>
      </c>
      <c r="K23673" s="108">
        <v>3.0000000000000001E-3</v>
      </c>
      <c r="L23673" s="108">
        <v>2.5999999999999999E-2</v>
      </c>
      <c r="M23673" s="141" t="s">
        <v>14500</v>
      </c>
      <c r="N23673" s="108">
        <v>2E-3</v>
      </c>
      <c r="O23673" s="108">
        <v>1.2999999999999999E-2</v>
      </c>
      <c r="P23673" s="108">
        <v>1E-3</v>
      </c>
      <c r="Q23673" s="141" t="s">
        <v>14500</v>
      </c>
      <c r="R23673" s="141" t="s">
        <v>14500</v>
      </c>
      <c r="S23673" s="141" t="s">
        <v>14500</v>
      </c>
    </row>
    <row r="23674" spans="1:19" ht="11.25" thickBot="1" x14ac:dyDescent="0.2">
      <c r="A23674" s="112"/>
    </row>
    <row r="23675" spans="1:19" ht="11.25" thickBot="1" x14ac:dyDescent="0.2">
      <c r="A23675" s="135" t="s">
        <v>362</v>
      </c>
      <c r="B23675" s="112"/>
      <c r="C23675" s="137">
        <v>0.41755999999999999</v>
      </c>
      <c r="D23675" s="136">
        <v>3.0000000000000001E-3</v>
      </c>
      <c r="E23675" s="141" t="s">
        <v>14501</v>
      </c>
      <c r="F23675" s="141" t="s">
        <v>14501</v>
      </c>
      <c r="G23675" s="136">
        <v>7.0000000000000001E-3</v>
      </c>
      <c r="H23675" s="136">
        <v>1.899</v>
      </c>
      <c r="I23675" s="136">
        <v>1.4999999999999999E-2</v>
      </c>
      <c r="J23675" s="136">
        <v>2.7E-2</v>
      </c>
      <c r="K23675" s="136">
        <v>3.0000000000000001E-3</v>
      </c>
      <c r="L23675" s="136">
        <v>2.5999999999999999E-2</v>
      </c>
      <c r="M23675" s="141" t="s">
        <v>14501</v>
      </c>
      <c r="N23675" s="136">
        <v>2E-3</v>
      </c>
      <c r="O23675" s="136">
        <v>1.2999999999999999E-2</v>
      </c>
      <c r="P23675" s="136">
        <v>1E-3</v>
      </c>
      <c r="Q23675" s="141" t="s">
        <v>14501</v>
      </c>
      <c r="R23675" s="141" t="s">
        <v>14501</v>
      </c>
      <c r="S23675" s="141" t="s">
        <v>14501</v>
      </c>
    </row>
    <row r="23676" spans="1:19" ht="11.25" thickBot="1" x14ac:dyDescent="0.2">
      <c r="A23676" s="112"/>
    </row>
    <row r="23677" spans="1:19" ht="11.25" thickBot="1" x14ac:dyDescent="0.2">
      <c r="A23677" s="138" t="s">
        <v>364</v>
      </c>
      <c r="B23677" s="112"/>
      <c r="C23677" s="140" t="s">
        <v>3713</v>
      </c>
      <c r="D23677" s="136">
        <v>0</v>
      </c>
      <c r="E23677" s="141" t="s">
        <v>14501</v>
      </c>
      <c r="F23677" s="141" t="s">
        <v>14501</v>
      </c>
      <c r="G23677" s="136">
        <v>0</v>
      </c>
      <c r="H23677" s="136">
        <v>0</v>
      </c>
      <c r="I23677" s="136">
        <v>0</v>
      </c>
      <c r="J23677" s="136">
        <v>0</v>
      </c>
      <c r="K23677" s="136">
        <v>0</v>
      </c>
      <c r="L23677" s="136">
        <v>0</v>
      </c>
      <c r="M23677" s="141" t="s">
        <v>14501</v>
      </c>
      <c r="N23677" s="136">
        <v>0</v>
      </c>
      <c r="O23677" s="136">
        <v>0</v>
      </c>
      <c r="P23677" s="136">
        <v>0</v>
      </c>
      <c r="Q23677" s="141" t="s">
        <v>14501</v>
      </c>
      <c r="R23677" s="141" t="s">
        <v>14501</v>
      </c>
      <c r="S23677" s="141" t="s">
        <v>14501</v>
      </c>
    </row>
    <row r="23678" spans="1:19" ht="11.25" thickBot="1" x14ac:dyDescent="0.2">
      <c r="A23678" s="112"/>
    </row>
    <row r="23679" spans="1:19" ht="11.25" thickBot="1" x14ac:dyDescent="0.2">
      <c r="A23679" s="139" t="s">
        <v>366</v>
      </c>
      <c r="B23679" s="112"/>
      <c r="C23679" s="140" t="s">
        <v>3713</v>
      </c>
      <c r="D23679" s="136">
        <v>0</v>
      </c>
      <c r="E23679" s="141" t="s">
        <v>14501</v>
      </c>
      <c r="F23679" s="141" t="s">
        <v>14501</v>
      </c>
      <c r="G23679" s="136">
        <v>0</v>
      </c>
      <c r="H23679" s="136">
        <v>0</v>
      </c>
      <c r="I23679" s="136">
        <v>0</v>
      </c>
      <c r="J23679" s="136">
        <v>0</v>
      </c>
      <c r="K23679" s="136">
        <v>0</v>
      </c>
      <c r="L23679" s="136">
        <v>0</v>
      </c>
      <c r="M23679" s="141" t="s">
        <v>14501</v>
      </c>
      <c r="N23679" s="136">
        <v>0</v>
      </c>
      <c r="O23679" s="136">
        <v>0</v>
      </c>
      <c r="P23679" s="136">
        <v>0</v>
      </c>
      <c r="Q23679" s="141" t="s">
        <v>14501</v>
      </c>
      <c r="R23679" s="141" t="s">
        <v>14501</v>
      </c>
      <c r="S23679" s="141" t="s">
        <v>14501</v>
      </c>
    </row>
    <row r="23680" spans="1:19" ht="11.25" thickBot="1" x14ac:dyDescent="0.2">
      <c r="A23680" s="112"/>
    </row>
    <row r="23681" spans="1:19" ht="11.25" thickBot="1" x14ac:dyDescent="0.2">
      <c r="A23681" s="106" t="s">
        <v>357</v>
      </c>
      <c r="B23681" s="106" t="s">
        <v>358</v>
      </c>
      <c r="C23681" s="146" t="s">
        <v>53</v>
      </c>
      <c r="D23681" s="146" t="s">
        <v>54</v>
      </c>
      <c r="E23681" s="146" t="s">
        <v>55</v>
      </c>
      <c r="F23681" s="146" t="s">
        <v>56</v>
      </c>
      <c r="G23681" s="146" t="s">
        <v>14507</v>
      </c>
      <c r="H23681" s="146" t="s">
        <v>57</v>
      </c>
      <c r="I23681" s="146" t="s">
        <v>59</v>
      </c>
      <c r="J23681" s="146" t="s">
        <v>14508</v>
      </c>
      <c r="K23681" s="146" t="s">
        <v>60</v>
      </c>
      <c r="L23681" s="146" t="s">
        <v>61</v>
      </c>
      <c r="M23681" s="146" t="s">
        <v>62</v>
      </c>
      <c r="N23681" s="146" t="s">
        <v>14509</v>
      </c>
      <c r="O23681" s="146" t="s">
        <v>63</v>
      </c>
      <c r="P23681" s="146" t="s">
        <v>64</v>
      </c>
      <c r="Q23681" s="146" t="s">
        <v>66</v>
      </c>
      <c r="R23681" s="146" t="s">
        <v>14510</v>
      </c>
      <c r="S23681" s="146" t="s">
        <v>67</v>
      </c>
    </row>
    <row r="23682" spans="1:19" ht="11.25" thickBot="1" x14ac:dyDescent="0.2">
      <c r="A23682" s="112"/>
      <c r="B23682" s="112"/>
      <c r="C23682" s="146" t="s">
        <v>111</v>
      </c>
      <c r="D23682" s="146" t="s">
        <v>111</v>
      </c>
      <c r="E23682" s="146" t="s">
        <v>111</v>
      </c>
      <c r="F23682" s="146" t="s">
        <v>111</v>
      </c>
      <c r="G23682" s="146" t="s">
        <v>111</v>
      </c>
      <c r="H23682" s="146" t="s">
        <v>111</v>
      </c>
      <c r="I23682" s="146" t="s">
        <v>111</v>
      </c>
      <c r="J23682" s="146" t="s">
        <v>111</v>
      </c>
      <c r="K23682" s="146" t="s">
        <v>111</v>
      </c>
      <c r="L23682" s="146" t="s">
        <v>111</v>
      </c>
      <c r="M23682" s="146" t="s">
        <v>111</v>
      </c>
      <c r="N23682" s="146" t="s">
        <v>111</v>
      </c>
      <c r="O23682" s="146" t="s">
        <v>111</v>
      </c>
      <c r="P23682" s="146" t="s">
        <v>111</v>
      </c>
      <c r="Q23682" s="146" t="s">
        <v>111</v>
      </c>
      <c r="R23682" s="146" t="s">
        <v>111</v>
      </c>
      <c r="S23682" s="146" t="s">
        <v>111</v>
      </c>
    </row>
    <row r="23683" spans="1:19" ht="11.25" thickBot="1" x14ac:dyDescent="0.2">
      <c r="A23683" s="107">
        <v>1</v>
      </c>
      <c r="B23683" s="132">
        <v>0.76789351851851861</v>
      </c>
      <c r="C23683" s="108">
        <v>1E-3</v>
      </c>
      <c r="D23683" s="108">
        <v>4.0000000000000001E-3</v>
      </c>
      <c r="E23683" s="141" t="s">
        <v>14500</v>
      </c>
      <c r="F23683" s="108">
        <v>8.0000000000000002E-3</v>
      </c>
      <c r="G23683" s="141" t="s">
        <v>14500</v>
      </c>
      <c r="H23683" s="108">
        <v>2.5000000000000001E-2</v>
      </c>
      <c r="I23683" s="108">
        <v>8.5000000000000006E-2</v>
      </c>
      <c r="J23683" s="141" t="s">
        <v>14518</v>
      </c>
      <c r="K23683" s="141" t="s">
        <v>14500</v>
      </c>
      <c r="L23683" s="141" t="s">
        <v>14500</v>
      </c>
      <c r="M23683" s="108">
        <v>3.5999999999999997E-2</v>
      </c>
      <c r="N23683" s="108">
        <v>4.3999999999999997E-2</v>
      </c>
      <c r="O23683" s="108">
        <v>6.0000000000000001E-3</v>
      </c>
      <c r="P23683" s="108">
        <v>0.14499999999999999</v>
      </c>
      <c r="Q23683" s="133">
        <v>0.36747999999999997</v>
      </c>
      <c r="R23683" s="141" t="s">
        <v>14500</v>
      </c>
      <c r="S23683" s="108">
        <v>1.7000000000000001E-2</v>
      </c>
    </row>
    <row r="23684" spans="1:19" ht="11.25" thickBot="1" x14ac:dyDescent="0.2">
      <c r="A23684" s="112"/>
    </row>
    <row r="23685" spans="1:19" ht="11.25" thickBot="1" x14ac:dyDescent="0.2">
      <c r="A23685" s="135" t="s">
        <v>362</v>
      </c>
      <c r="B23685" s="112"/>
      <c r="C23685" s="136">
        <v>1E-3</v>
      </c>
      <c r="D23685" s="136">
        <v>4.0000000000000001E-3</v>
      </c>
      <c r="E23685" s="141" t="s">
        <v>14501</v>
      </c>
      <c r="F23685" s="136">
        <v>8.0000000000000002E-3</v>
      </c>
      <c r="G23685" s="141" t="s">
        <v>14501</v>
      </c>
      <c r="H23685" s="136">
        <v>2.5000000000000001E-2</v>
      </c>
      <c r="I23685" s="136">
        <v>8.5000000000000006E-2</v>
      </c>
      <c r="J23685" s="141" t="s">
        <v>14520</v>
      </c>
      <c r="K23685" s="141" t="s">
        <v>14501</v>
      </c>
      <c r="L23685" s="141" t="s">
        <v>14501</v>
      </c>
      <c r="M23685" s="136">
        <v>3.5999999999999997E-2</v>
      </c>
      <c r="N23685" s="136">
        <v>4.3999999999999997E-2</v>
      </c>
      <c r="O23685" s="136">
        <v>6.0000000000000001E-3</v>
      </c>
      <c r="P23685" s="136">
        <v>0.14499999999999999</v>
      </c>
      <c r="Q23685" s="137">
        <v>0.36747999999999997</v>
      </c>
      <c r="R23685" s="141" t="s">
        <v>14501</v>
      </c>
      <c r="S23685" s="136">
        <v>1.7000000000000001E-2</v>
      </c>
    </row>
    <row r="23686" spans="1:19" ht="11.25" thickBot="1" x14ac:dyDescent="0.2">
      <c r="A23686" s="112"/>
    </row>
    <row r="23687" spans="1:19" ht="11.25" thickBot="1" x14ac:dyDescent="0.2">
      <c r="A23687" s="138" t="s">
        <v>364</v>
      </c>
      <c r="B23687" s="112"/>
      <c r="C23687" s="136">
        <v>0</v>
      </c>
      <c r="D23687" s="136">
        <v>0</v>
      </c>
      <c r="E23687" s="141" t="s">
        <v>14501</v>
      </c>
      <c r="F23687" s="136">
        <v>0</v>
      </c>
      <c r="G23687" s="141" t="s">
        <v>14501</v>
      </c>
      <c r="H23687" s="136">
        <v>0</v>
      </c>
      <c r="I23687" s="136">
        <v>0</v>
      </c>
      <c r="J23687" s="141" t="s">
        <v>14501</v>
      </c>
      <c r="K23687" s="141" t="s">
        <v>14501</v>
      </c>
      <c r="L23687" s="141" t="s">
        <v>14501</v>
      </c>
      <c r="M23687" s="136">
        <v>0</v>
      </c>
      <c r="N23687" s="136">
        <v>0</v>
      </c>
      <c r="O23687" s="136">
        <v>0</v>
      </c>
      <c r="P23687" s="136">
        <v>0</v>
      </c>
      <c r="Q23687" s="140" t="s">
        <v>3713</v>
      </c>
      <c r="R23687" s="141" t="s">
        <v>14501</v>
      </c>
      <c r="S23687" s="136">
        <v>0</v>
      </c>
    </row>
    <row r="23688" spans="1:19" ht="11.25" thickBot="1" x14ac:dyDescent="0.2">
      <c r="A23688" s="112"/>
    </row>
    <row r="23689" spans="1:19" ht="11.25" thickBot="1" x14ac:dyDescent="0.2">
      <c r="A23689" s="139" t="s">
        <v>366</v>
      </c>
      <c r="B23689" s="112"/>
      <c r="C23689" s="136">
        <v>0</v>
      </c>
      <c r="D23689" s="136">
        <v>0</v>
      </c>
      <c r="E23689" s="141" t="s">
        <v>14501</v>
      </c>
      <c r="F23689" s="136">
        <v>0</v>
      </c>
      <c r="G23689" s="141" t="s">
        <v>14501</v>
      </c>
      <c r="H23689" s="136">
        <v>0</v>
      </c>
      <c r="I23689" s="136">
        <v>0</v>
      </c>
      <c r="J23689" s="141" t="s">
        <v>14501</v>
      </c>
      <c r="K23689" s="141" t="s">
        <v>14501</v>
      </c>
      <c r="L23689" s="141" t="s">
        <v>14501</v>
      </c>
      <c r="M23689" s="136">
        <v>0</v>
      </c>
      <c r="N23689" s="136">
        <v>0</v>
      </c>
      <c r="O23689" s="136">
        <v>0</v>
      </c>
      <c r="P23689" s="136">
        <v>0</v>
      </c>
      <c r="Q23689" s="140" t="s">
        <v>3713</v>
      </c>
      <c r="R23689" s="141" t="s">
        <v>14501</v>
      </c>
      <c r="S23689" s="136">
        <v>0</v>
      </c>
    </row>
    <row r="23690" spans="1:19" ht="11.25" thickBot="1" x14ac:dyDescent="0.2">
      <c r="A23690" s="112"/>
    </row>
    <row r="23691" spans="1:19" ht="11.25" thickBot="1" x14ac:dyDescent="0.2">
      <c r="A23691" s="106" t="s">
        <v>357</v>
      </c>
      <c r="B23691" s="106" t="s">
        <v>358</v>
      </c>
      <c r="C23691" s="146" t="s">
        <v>68</v>
      </c>
      <c r="D23691" s="146" t="s">
        <v>14511</v>
      </c>
    </row>
    <row r="23692" spans="1:19" ht="11.25" thickBot="1" x14ac:dyDescent="0.2">
      <c r="A23692" s="112"/>
      <c r="B23692" s="112"/>
      <c r="C23692" s="146" t="s">
        <v>111</v>
      </c>
      <c r="D23692" s="146" t="s">
        <v>111</v>
      </c>
    </row>
    <row r="23693" spans="1:19" ht="11.25" thickBot="1" x14ac:dyDescent="0.2">
      <c r="A23693" s="107">
        <v>1</v>
      </c>
      <c r="B23693" s="132">
        <v>0.76789351851851861</v>
      </c>
      <c r="C23693" s="108">
        <v>2E-3</v>
      </c>
      <c r="D23693" s="141" t="s">
        <v>14500</v>
      </c>
    </row>
    <row r="23694" spans="1:19" ht="11.25" thickBot="1" x14ac:dyDescent="0.2">
      <c r="A23694" s="112"/>
    </row>
    <row r="23695" spans="1:19" ht="11.25" thickBot="1" x14ac:dyDescent="0.2">
      <c r="A23695" s="135" t="s">
        <v>362</v>
      </c>
      <c r="B23695" s="112"/>
      <c r="C23695" s="136">
        <v>2E-3</v>
      </c>
      <c r="D23695" s="141" t="s">
        <v>14501</v>
      </c>
    </row>
    <row r="23696" spans="1:19" ht="11.25" thickBot="1" x14ac:dyDescent="0.2">
      <c r="A23696" s="112"/>
    </row>
    <row r="23697" spans="1:19" ht="11.25" thickBot="1" x14ac:dyDescent="0.2">
      <c r="A23697" s="138" t="s">
        <v>364</v>
      </c>
      <c r="B23697" s="112"/>
      <c r="C23697" s="136">
        <v>0</v>
      </c>
      <c r="D23697" s="141" t="s">
        <v>14501</v>
      </c>
    </row>
    <row r="23698" spans="1:19" ht="11.25" thickBot="1" x14ac:dyDescent="0.2">
      <c r="A23698" s="112"/>
    </row>
    <row r="23699" spans="1:19" ht="11.25" thickBot="1" x14ac:dyDescent="0.2">
      <c r="A23699" s="139" t="s">
        <v>366</v>
      </c>
      <c r="B23699" s="112"/>
      <c r="C23699" s="136">
        <v>0</v>
      </c>
      <c r="D23699" s="141" t="s">
        <v>14501</v>
      </c>
    </row>
    <row r="23700" spans="1:19" ht="10.5" x14ac:dyDescent="0.15">
      <c r="A23700" s="112"/>
    </row>
    <row r="23701" spans="1:19" x14ac:dyDescent="0.15">
      <c r="A23701" s="129"/>
      <c r="B23701" s="86" t="s">
        <v>4651</v>
      </c>
    </row>
    <row r="23702" spans="1:19" ht="9.75" thickBot="1" x14ac:dyDescent="0.2">
      <c r="A23702" s="81" t="s">
        <v>356</v>
      </c>
    </row>
    <row r="23703" spans="1:19" ht="11.25" thickBot="1" x14ac:dyDescent="0.2">
      <c r="A23703" s="106" t="s">
        <v>357</v>
      </c>
      <c r="B23703" s="106" t="s">
        <v>358</v>
      </c>
      <c r="C23703" s="146" t="s">
        <v>14494</v>
      </c>
      <c r="D23703" s="146" t="s">
        <v>14495</v>
      </c>
      <c r="E23703" s="146" t="s">
        <v>14496</v>
      </c>
      <c r="F23703" s="146" t="s">
        <v>0</v>
      </c>
      <c r="G23703" s="146" t="s">
        <v>1</v>
      </c>
      <c r="H23703" s="146" t="s">
        <v>2</v>
      </c>
      <c r="I23703" s="146" t="s">
        <v>14497</v>
      </c>
      <c r="J23703" s="146" t="s">
        <v>3</v>
      </c>
      <c r="K23703" s="146" t="s">
        <v>14498</v>
      </c>
      <c r="L23703" s="146" t="s">
        <v>7</v>
      </c>
      <c r="M23703" s="146" t="s">
        <v>14499</v>
      </c>
      <c r="N23703" s="146" t="s">
        <v>10</v>
      </c>
      <c r="O23703" s="146" t="s">
        <v>11</v>
      </c>
      <c r="P23703" s="146" t="s">
        <v>12</v>
      </c>
      <c r="Q23703" s="146" t="s">
        <v>13</v>
      </c>
      <c r="R23703" s="146" t="s">
        <v>14</v>
      </c>
      <c r="S23703" s="146" t="s">
        <v>15</v>
      </c>
    </row>
    <row r="23704" spans="1:19" ht="11.25" thickBot="1" x14ac:dyDescent="0.2">
      <c r="A23704" s="112"/>
      <c r="B23704" s="112"/>
      <c r="C23704" s="146" t="s">
        <v>111</v>
      </c>
      <c r="D23704" s="146" t="s">
        <v>111</v>
      </c>
      <c r="E23704" s="146" t="s">
        <v>111</v>
      </c>
      <c r="F23704" s="146" t="s">
        <v>111</v>
      </c>
      <c r="G23704" s="146" t="s">
        <v>111</v>
      </c>
      <c r="H23704" s="146" t="s">
        <v>111</v>
      </c>
      <c r="I23704" s="146" t="s">
        <v>111</v>
      </c>
      <c r="J23704" s="146" t="s">
        <v>111</v>
      </c>
      <c r="K23704" s="146" t="s">
        <v>111</v>
      </c>
      <c r="L23704" s="146" t="s">
        <v>111</v>
      </c>
      <c r="M23704" s="146" t="s">
        <v>111</v>
      </c>
      <c r="N23704" s="146" t="s">
        <v>111</v>
      </c>
      <c r="O23704" s="146" t="s">
        <v>111</v>
      </c>
      <c r="P23704" s="146" t="s">
        <v>111</v>
      </c>
      <c r="Q23704" s="146" t="s">
        <v>111</v>
      </c>
      <c r="R23704" s="146" t="s">
        <v>111</v>
      </c>
      <c r="S23704" s="146" t="s">
        <v>111</v>
      </c>
    </row>
    <row r="23705" spans="1:19" ht="11.25" thickBot="1" x14ac:dyDescent="0.2">
      <c r="A23705" s="107">
        <v>1</v>
      </c>
      <c r="B23705" s="132">
        <v>0.77303240740740742</v>
      </c>
      <c r="C23705" s="108">
        <v>0</v>
      </c>
      <c r="D23705" s="141" t="s">
        <v>14500</v>
      </c>
      <c r="E23705" s="108">
        <v>4.0000000000000001E-3</v>
      </c>
      <c r="F23705" s="108">
        <v>4.8000000000000001E-2</v>
      </c>
      <c r="G23705" s="108">
        <v>0.48499999999999999</v>
      </c>
      <c r="H23705" s="108">
        <v>2E-3</v>
      </c>
      <c r="I23705" s="108">
        <v>-0.04</v>
      </c>
      <c r="J23705" s="108">
        <v>7.2999999999999995E-2</v>
      </c>
      <c r="K23705" s="108">
        <v>-0.35699999999999998</v>
      </c>
      <c r="L23705" s="133">
        <v>0.59204000000000001</v>
      </c>
      <c r="M23705" s="108">
        <v>1.2999999999999999E-2</v>
      </c>
      <c r="N23705" s="108">
        <v>1E-3</v>
      </c>
      <c r="O23705" s="108">
        <v>2E-3</v>
      </c>
      <c r="P23705" s="108">
        <v>0.13700000000000001</v>
      </c>
      <c r="Q23705" s="108">
        <v>2.121</v>
      </c>
      <c r="R23705" s="108">
        <v>2E-3</v>
      </c>
      <c r="S23705" s="108">
        <v>0.03</v>
      </c>
    </row>
    <row r="23706" spans="1:19" ht="11.25" thickBot="1" x14ac:dyDescent="0.2">
      <c r="A23706" s="112"/>
    </row>
    <row r="23707" spans="1:19" ht="11.25" thickBot="1" x14ac:dyDescent="0.2">
      <c r="A23707" s="135" t="s">
        <v>362</v>
      </c>
      <c r="B23707" s="112"/>
      <c r="C23707" s="136">
        <v>0</v>
      </c>
      <c r="D23707" s="141" t="s">
        <v>14501</v>
      </c>
      <c r="E23707" s="136">
        <v>4.0000000000000001E-3</v>
      </c>
      <c r="F23707" s="136">
        <v>4.8000000000000001E-2</v>
      </c>
      <c r="G23707" s="136">
        <v>0.48499999999999999</v>
      </c>
      <c r="H23707" s="136">
        <v>2E-3</v>
      </c>
      <c r="I23707" s="136">
        <v>-0.04</v>
      </c>
      <c r="J23707" s="136">
        <v>7.2999999999999995E-2</v>
      </c>
      <c r="K23707" s="136">
        <v>-0.35699999999999998</v>
      </c>
      <c r="L23707" s="137">
        <v>0.59204000000000001</v>
      </c>
      <c r="M23707" s="136">
        <v>1.2999999999999999E-2</v>
      </c>
      <c r="N23707" s="136">
        <v>1E-3</v>
      </c>
      <c r="O23707" s="136">
        <v>2E-3</v>
      </c>
      <c r="P23707" s="136">
        <v>0.13700000000000001</v>
      </c>
      <c r="Q23707" s="136">
        <v>2.121</v>
      </c>
      <c r="R23707" s="136">
        <v>2E-3</v>
      </c>
      <c r="S23707" s="136">
        <v>0.03</v>
      </c>
    </row>
    <row r="23708" spans="1:19" ht="11.25" thickBot="1" x14ac:dyDescent="0.2">
      <c r="A23708" s="112"/>
    </row>
    <row r="23709" spans="1:19" ht="11.25" thickBot="1" x14ac:dyDescent="0.2">
      <c r="A23709" s="138" t="s">
        <v>364</v>
      </c>
      <c r="B23709" s="112"/>
      <c r="C23709" s="136">
        <v>0</v>
      </c>
      <c r="D23709" s="141" t="s">
        <v>14501</v>
      </c>
      <c r="E23709" s="136">
        <v>0</v>
      </c>
      <c r="F23709" s="136">
        <v>0</v>
      </c>
      <c r="G23709" s="136">
        <v>0</v>
      </c>
      <c r="H23709" s="136">
        <v>0</v>
      </c>
      <c r="I23709" s="136">
        <v>0</v>
      </c>
      <c r="J23709" s="136">
        <v>0</v>
      </c>
      <c r="K23709" s="136">
        <v>0</v>
      </c>
      <c r="L23709" s="140" t="s">
        <v>3713</v>
      </c>
      <c r="M23709" s="136">
        <v>0</v>
      </c>
      <c r="N23709" s="136">
        <v>0</v>
      </c>
      <c r="O23709" s="136">
        <v>0</v>
      </c>
      <c r="P23709" s="136">
        <v>0</v>
      </c>
      <c r="Q23709" s="136">
        <v>0</v>
      </c>
      <c r="R23709" s="136">
        <v>0</v>
      </c>
      <c r="S23709" s="136">
        <v>0</v>
      </c>
    </row>
    <row r="23710" spans="1:19" ht="11.25" thickBot="1" x14ac:dyDescent="0.2">
      <c r="A23710" s="112"/>
    </row>
    <row r="23711" spans="1:19" ht="11.25" thickBot="1" x14ac:dyDescent="0.2">
      <c r="A23711" s="139" t="s">
        <v>366</v>
      </c>
      <c r="B23711" s="112"/>
      <c r="C23711" s="136">
        <v>0</v>
      </c>
      <c r="D23711" s="141" t="s">
        <v>14501</v>
      </c>
      <c r="E23711" s="136">
        <v>0</v>
      </c>
      <c r="F23711" s="136">
        <v>0</v>
      </c>
      <c r="G23711" s="136">
        <v>0</v>
      </c>
      <c r="H23711" s="136">
        <v>0</v>
      </c>
      <c r="I23711" s="136">
        <v>0</v>
      </c>
      <c r="J23711" s="136">
        <v>0</v>
      </c>
      <c r="K23711" s="136">
        <v>0</v>
      </c>
      <c r="L23711" s="140" t="s">
        <v>3713</v>
      </c>
      <c r="M23711" s="136">
        <v>0</v>
      </c>
      <c r="N23711" s="136">
        <v>0</v>
      </c>
      <c r="O23711" s="136">
        <v>0</v>
      </c>
      <c r="P23711" s="136">
        <v>0</v>
      </c>
      <c r="Q23711" s="136">
        <v>0</v>
      </c>
      <c r="R23711" s="136">
        <v>0</v>
      </c>
      <c r="S23711" s="136">
        <v>0</v>
      </c>
    </row>
    <row r="23712" spans="1:19" ht="11.25" thickBot="1" x14ac:dyDescent="0.2">
      <c r="A23712" s="112"/>
    </row>
    <row r="23713" spans="1:19" ht="11.25" thickBot="1" x14ac:dyDescent="0.2">
      <c r="A23713" s="106" t="s">
        <v>357</v>
      </c>
      <c r="B23713" s="106" t="s">
        <v>358</v>
      </c>
      <c r="C23713" s="146" t="s">
        <v>16</v>
      </c>
      <c r="D23713" s="146" t="s">
        <v>14502</v>
      </c>
      <c r="E23713" s="146" t="s">
        <v>14503</v>
      </c>
      <c r="F23713" s="146" t="s">
        <v>20</v>
      </c>
      <c r="G23713" s="146" t="s">
        <v>21</v>
      </c>
      <c r="H23713" s="146" t="s">
        <v>22</v>
      </c>
      <c r="I23713" s="146" t="s">
        <v>23</v>
      </c>
      <c r="J23713" s="146" t="s">
        <v>24</v>
      </c>
      <c r="K23713" s="146" t="s">
        <v>26</v>
      </c>
      <c r="L23713" s="146" t="s">
        <v>14504</v>
      </c>
      <c r="M23713" s="146" t="s">
        <v>27</v>
      </c>
      <c r="N23713" s="146" t="s">
        <v>28</v>
      </c>
      <c r="O23713" s="146" t="s">
        <v>29</v>
      </c>
      <c r="P23713" s="146" t="s">
        <v>30</v>
      </c>
      <c r="Q23713" s="146" t="s">
        <v>14505</v>
      </c>
      <c r="R23713" s="146" t="s">
        <v>32</v>
      </c>
      <c r="S23713" s="146" t="s">
        <v>33</v>
      </c>
    </row>
    <row r="23714" spans="1:19" ht="11.25" thickBot="1" x14ac:dyDescent="0.2">
      <c r="A23714" s="112"/>
      <c r="B23714" s="112"/>
      <c r="C23714" s="146" t="s">
        <v>111</v>
      </c>
      <c r="D23714" s="146" t="s">
        <v>111</v>
      </c>
      <c r="E23714" s="146" t="s">
        <v>111</v>
      </c>
      <c r="F23714" s="146" t="s">
        <v>111</v>
      </c>
      <c r="G23714" s="146" t="s">
        <v>111</v>
      </c>
      <c r="H23714" s="146" t="s">
        <v>111</v>
      </c>
      <c r="I23714" s="146" t="s">
        <v>111</v>
      </c>
      <c r="J23714" s="146" t="s">
        <v>111</v>
      </c>
      <c r="K23714" s="146" t="s">
        <v>111</v>
      </c>
      <c r="L23714" s="146" t="s">
        <v>111</v>
      </c>
      <c r="M23714" s="146" t="s">
        <v>111</v>
      </c>
      <c r="N23714" s="146" t="s">
        <v>111</v>
      </c>
      <c r="O23714" s="146" t="s">
        <v>111</v>
      </c>
      <c r="P23714" s="146" t="s">
        <v>111</v>
      </c>
      <c r="Q23714" s="146" t="s">
        <v>111</v>
      </c>
      <c r="R23714" s="146" t="s">
        <v>111</v>
      </c>
      <c r="S23714" s="146" t="s">
        <v>111</v>
      </c>
    </row>
    <row r="23715" spans="1:19" ht="11.25" thickBot="1" x14ac:dyDescent="0.2">
      <c r="A23715" s="107">
        <v>1</v>
      </c>
      <c r="B23715" s="132">
        <v>0.77303240740740742</v>
      </c>
      <c r="C23715" s="108">
        <v>0.27200000000000002</v>
      </c>
      <c r="D23715" s="108">
        <v>0.105</v>
      </c>
      <c r="E23715" s="108">
        <v>1E-3</v>
      </c>
      <c r="F23715" s="133">
        <v>0.4612</v>
      </c>
      <c r="G23715" s="108">
        <v>0.05</v>
      </c>
      <c r="H23715" s="108">
        <v>0.14399999999999999</v>
      </c>
      <c r="I23715" s="108">
        <v>7.2999999999999995E-2</v>
      </c>
      <c r="J23715" s="108">
        <v>1.157</v>
      </c>
      <c r="K23715" s="133">
        <v>0.51285999999999998</v>
      </c>
      <c r="L23715" s="108">
        <v>3.0000000000000001E-3</v>
      </c>
      <c r="M23715" s="108">
        <v>1E-3</v>
      </c>
      <c r="N23715" s="108">
        <v>4.5999999999999999E-2</v>
      </c>
      <c r="O23715" s="108">
        <v>8.9999999999999993E-3</v>
      </c>
      <c r="P23715" s="141" t="s">
        <v>14500</v>
      </c>
      <c r="Q23715" s="108">
        <v>-0.02</v>
      </c>
      <c r="R23715" s="108">
        <v>4.0000000000000001E-3</v>
      </c>
      <c r="S23715" s="108">
        <v>1.7000000000000001E-2</v>
      </c>
    </row>
    <row r="23716" spans="1:19" ht="11.25" thickBot="1" x14ac:dyDescent="0.2">
      <c r="A23716" s="112"/>
    </row>
    <row r="23717" spans="1:19" ht="11.25" thickBot="1" x14ac:dyDescent="0.2">
      <c r="A23717" s="135" t="s">
        <v>362</v>
      </c>
      <c r="B23717" s="112"/>
      <c r="C23717" s="136">
        <v>0.27200000000000002</v>
      </c>
      <c r="D23717" s="136">
        <v>0.105</v>
      </c>
      <c r="E23717" s="136">
        <v>1E-3</v>
      </c>
      <c r="F23717" s="137">
        <v>0.4612</v>
      </c>
      <c r="G23717" s="136">
        <v>0.05</v>
      </c>
      <c r="H23717" s="136">
        <v>0.14399999999999999</v>
      </c>
      <c r="I23717" s="136">
        <v>7.2999999999999995E-2</v>
      </c>
      <c r="J23717" s="136">
        <v>1.157</v>
      </c>
      <c r="K23717" s="137">
        <v>0.51285999999999998</v>
      </c>
      <c r="L23717" s="136">
        <v>3.0000000000000001E-3</v>
      </c>
      <c r="M23717" s="136">
        <v>1E-3</v>
      </c>
      <c r="N23717" s="136">
        <v>4.5999999999999999E-2</v>
      </c>
      <c r="O23717" s="136">
        <v>8.9999999999999993E-3</v>
      </c>
      <c r="P23717" s="141" t="s">
        <v>14501</v>
      </c>
      <c r="Q23717" s="136">
        <v>-0.02</v>
      </c>
      <c r="R23717" s="136">
        <v>4.0000000000000001E-3</v>
      </c>
      <c r="S23717" s="136">
        <v>1.7000000000000001E-2</v>
      </c>
    </row>
    <row r="23718" spans="1:19" ht="11.25" thickBot="1" x14ac:dyDescent="0.2">
      <c r="A23718" s="112"/>
    </row>
    <row r="23719" spans="1:19" ht="11.25" thickBot="1" x14ac:dyDescent="0.2">
      <c r="A23719" s="138" t="s">
        <v>364</v>
      </c>
      <c r="B23719" s="112"/>
      <c r="C23719" s="136">
        <v>0</v>
      </c>
      <c r="D23719" s="136">
        <v>0</v>
      </c>
      <c r="E23719" s="136">
        <v>0</v>
      </c>
      <c r="F23719" s="140" t="s">
        <v>3713</v>
      </c>
      <c r="G23719" s="136">
        <v>0</v>
      </c>
      <c r="H23719" s="136">
        <v>0</v>
      </c>
      <c r="I23719" s="136">
        <v>0</v>
      </c>
      <c r="J23719" s="136">
        <v>0</v>
      </c>
      <c r="K23719" s="140" t="s">
        <v>3713</v>
      </c>
      <c r="L23719" s="136">
        <v>0</v>
      </c>
      <c r="M23719" s="136">
        <v>0</v>
      </c>
      <c r="N23719" s="136">
        <v>0</v>
      </c>
      <c r="O23719" s="136">
        <v>0</v>
      </c>
      <c r="P23719" s="141" t="s">
        <v>14501</v>
      </c>
      <c r="Q23719" s="136">
        <v>0</v>
      </c>
      <c r="R23719" s="136">
        <v>0</v>
      </c>
      <c r="S23719" s="136">
        <v>0</v>
      </c>
    </row>
    <row r="23720" spans="1:19" ht="11.25" thickBot="1" x14ac:dyDescent="0.2">
      <c r="A23720" s="112"/>
    </row>
    <row r="23721" spans="1:19" ht="11.25" thickBot="1" x14ac:dyDescent="0.2">
      <c r="A23721" s="139" t="s">
        <v>366</v>
      </c>
      <c r="B23721" s="112"/>
      <c r="C23721" s="136">
        <v>0</v>
      </c>
      <c r="D23721" s="136">
        <v>0</v>
      </c>
      <c r="E23721" s="136">
        <v>0</v>
      </c>
      <c r="F23721" s="140" t="s">
        <v>3713</v>
      </c>
      <c r="G23721" s="136">
        <v>0</v>
      </c>
      <c r="H23721" s="136">
        <v>0</v>
      </c>
      <c r="I23721" s="136">
        <v>0</v>
      </c>
      <c r="J23721" s="136">
        <v>0</v>
      </c>
      <c r="K23721" s="140" t="s">
        <v>3713</v>
      </c>
      <c r="L23721" s="136">
        <v>0</v>
      </c>
      <c r="M23721" s="136">
        <v>0</v>
      </c>
      <c r="N23721" s="136">
        <v>0</v>
      </c>
      <c r="O23721" s="136">
        <v>0</v>
      </c>
      <c r="P23721" s="141" t="s">
        <v>14501</v>
      </c>
      <c r="Q23721" s="136">
        <v>0</v>
      </c>
      <c r="R23721" s="136">
        <v>0</v>
      </c>
      <c r="S23721" s="136">
        <v>0</v>
      </c>
    </row>
    <row r="23722" spans="1:19" ht="11.25" thickBot="1" x14ac:dyDescent="0.2">
      <c r="A23722" s="112"/>
    </row>
    <row r="23723" spans="1:19" ht="11.25" thickBot="1" x14ac:dyDescent="0.2">
      <c r="A23723" s="106" t="s">
        <v>357</v>
      </c>
      <c r="B23723" s="106" t="s">
        <v>358</v>
      </c>
      <c r="C23723" s="146" t="s">
        <v>35</v>
      </c>
      <c r="D23723" s="146" t="s">
        <v>36</v>
      </c>
      <c r="E23723" s="146" t="s">
        <v>14506</v>
      </c>
      <c r="F23723" s="146" t="s">
        <v>38</v>
      </c>
      <c r="G23723" s="146" t="s">
        <v>39</v>
      </c>
      <c r="H23723" s="146" t="s">
        <v>41</v>
      </c>
      <c r="I23723" s="146" t="s">
        <v>42</v>
      </c>
      <c r="J23723" s="146" t="s">
        <v>43</v>
      </c>
      <c r="K23723" s="146" t="s">
        <v>44</v>
      </c>
      <c r="L23723" s="146" t="s">
        <v>45</v>
      </c>
      <c r="M23723" s="146" t="s">
        <v>46</v>
      </c>
      <c r="N23723" s="146" t="s">
        <v>47</v>
      </c>
      <c r="O23723" s="146" t="s">
        <v>48</v>
      </c>
      <c r="P23723" s="146" t="s">
        <v>49</v>
      </c>
      <c r="Q23723" s="146" t="s">
        <v>50</v>
      </c>
      <c r="R23723" s="146" t="s">
        <v>51</v>
      </c>
      <c r="S23723" s="146" t="s">
        <v>52</v>
      </c>
    </row>
    <row r="23724" spans="1:19" ht="11.25" thickBot="1" x14ac:dyDescent="0.2">
      <c r="A23724" s="112"/>
      <c r="B23724" s="112"/>
      <c r="C23724" s="146" t="s">
        <v>111</v>
      </c>
      <c r="D23724" s="146" t="s">
        <v>111</v>
      </c>
      <c r="E23724" s="146" t="s">
        <v>111</v>
      </c>
      <c r="F23724" s="146" t="s">
        <v>111</v>
      </c>
      <c r="G23724" s="146" t="s">
        <v>111</v>
      </c>
      <c r="H23724" s="146" t="s">
        <v>111</v>
      </c>
      <c r="I23724" s="146" t="s">
        <v>111</v>
      </c>
      <c r="J23724" s="146" t="s">
        <v>111</v>
      </c>
      <c r="K23724" s="146" t="s">
        <v>111</v>
      </c>
      <c r="L23724" s="146" t="s">
        <v>111</v>
      </c>
      <c r="M23724" s="146" t="s">
        <v>111</v>
      </c>
      <c r="N23724" s="146" t="s">
        <v>111</v>
      </c>
      <c r="O23724" s="146" t="s">
        <v>111</v>
      </c>
      <c r="P23724" s="146" t="s">
        <v>111</v>
      </c>
      <c r="Q23724" s="146" t="s">
        <v>111</v>
      </c>
      <c r="R23724" s="146" t="s">
        <v>111</v>
      </c>
      <c r="S23724" s="146" t="s">
        <v>111</v>
      </c>
    </row>
    <row r="23725" spans="1:19" ht="11.25" thickBot="1" x14ac:dyDescent="0.2">
      <c r="A23725" s="107">
        <v>1</v>
      </c>
      <c r="B23725" s="132">
        <v>0.77303240740740742</v>
      </c>
      <c r="C23725" s="133">
        <v>0.40964</v>
      </c>
      <c r="D23725" s="108">
        <v>1.0999999999999999E-2</v>
      </c>
      <c r="E23725" s="108">
        <v>3.0000000000000001E-3</v>
      </c>
      <c r="F23725" s="141" t="s">
        <v>14500</v>
      </c>
      <c r="G23725" s="108">
        <v>7.0000000000000001E-3</v>
      </c>
      <c r="H23725" s="108">
        <v>2.569</v>
      </c>
      <c r="I23725" s="108">
        <v>8.0000000000000002E-3</v>
      </c>
      <c r="J23725" s="108">
        <v>8.9999999999999993E-3</v>
      </c>
      <c r="K23725" s="141" t="s">
        <v>14500</v>
      </c>
      <c r="L23725" s="108">
        <v>0</v>
      </c>
      <c r="M23725" s="141" t="s">
        <v>14500</v>
      </c>
      <c r="N23725" s="141" t="s">
        <v>14500</v>
      </c>
      <c r="O23725" s="141" t="s">
        <v>14500</v>
      </c>
      <c r="P23725" s="141" t="s">
        <v>14500</v>
      </c>
      <c r="Q23725" s="141" t="s">
        <v>14500</v>
      </c>
      <c r="R23725" s="108">
        <v>1E-3</v>
      </c>
      <c r="S23725" s="141" t="s">
        <v>14500</v>
      </c>
    </row>
    <row r="23726" spans="1:19" ht="11.25" thickBot="1" x14ac:dyDescent="0.2">
      <c r="A23726" s="112"/>
    </row>
    <row r="23727" spans="1:19" ht="11.25" thickBot="1" x14ac:dyDescent="0.2">
      <c r="A23727" s="135" t="s">
        <v>362</v>
      </c>
      <c r="B23727" s="112"/>
      <c r="C23727" s="137">
        <v>0.40964</v>
      </c>
      <c r="D23727" s="136">
        <v>1.0999999999999999E-2</v>
      </c>
      <c r="E23727" s="136">
        <v>3.0000000000000001E-3</v>
      </c>
      <c r="F23727" s="141" t="s">
        <v>14501</v>
      </c>
      <c r="G23727" s="136">
        <v>7.0000000000000001E-3</v>
      </c>
      <c r="H23727" s="136">
        <v>2.569</v>
      </c>
      <c r="I23727" s="136">
        <v>8.0000000000000002E-3</v>
      </c>
      <c r="J23727" s="136">
        <v>8.9999999999999993E-3</v>
      </c>
      <c r="K23727" s="141" t="s">
        <v>14501</v>
      </c>
      <c r="L23727" s="136">
        <v>0</v>
      </c>
      <c r="M23727" s="141" t="s">
        <v>14501</v>
      </c>
      <c r="N23727" s="141" t="s">
        <v>14501</v>
      </c>
      <c r="O23727" s="141" t="s">
        <v>14501</v>
      </c>
      <c r="P23727" s="141" t="s">
        <v>14501</v>
      </c>
      <c r="Q23727" s="141" t="s">
        <v>14501</v>
      </c>
      <c r="R23727" s="136">
        <v>1E-3</v>
      </c>
      <c r="S23727" s="141" t="s">
        <v>14501</v>
      </c>
    </row>
    <row r="23728" spans="1:19" ht="11.25" thickBot="1" x14ac:dyDescent="0.2">
      <c r="A23728" s="112"/>
    </row>
    <row r="23729" spans="1:19" ht="11.25" thickBot="1" x14ac:dyDescent="0.2">
      <c r="A23729" s="138" t="s">
        <v>364</v>
      </c>
      <c r="B23729" s="112"/>
      <c r="C23729" s="140" t="s">
        <v>3713</v>
      </c>
      <c r="D23729" s="136">
        <v>0</v>
      </c>
      <c r="E23729" s="136">
        <v>0</v>
      </c>
      <c r="F23729" s="141" t="s">
        <v>14501</v>
      </c>
      <c r="G23729" s="136">
        <v>0</v>
      </c>
      <c r="H23729" s="136">
        <v>0</v>
      </c>
      <c r="I23729" s="136">
        <v>0</v>
      </c>
      <c r="J23729" s="136">
        <v>0</v>
      </c>
      <c r="K23729" s="141" t="s">
        <v>14501</v>
      </c>
      <c r="L23729" s="136">
        <v>0</v>
      </c>
      <c r="M23729" s="141" t="s">
        <v>14501</v>
      </c>
      <c r="N23729" s="141" t="s">
        <v>14501</v>
      </c>
      <c r="O23729" s="141" t="s">
        <v>14501</v>
      </c>
      <c r="P23729" s="141" t="s">
        <v>14501</v>
      </c>
      <c r="Q23729" s="141" t="s">
        <v>14501</v>
      </c>
      <c r="R23729" s="136">
        <v>0</v>
      </c>
      <c r="S23729" s="141" t="s">
        <v>14501</v>
      </c>
    </row>
    <row r="23730" spans="1:19" ht="11.25" thickBot="1" x14ac:dyDescent="0.2">
      <c r="A23730" s="112"/>
    </row>
    <row r="23731" spans="1:19" ht="11.25" thickBot="1" x14ac:dyDescent="0.2">
      <c r="A23731" s="139" t="s">
        <v>366</v>
      </c>
      <c r="B23731" s="112"/>
      <c r="C23731" s="140" t="s">
        <v>3713</v>
      </c>
      <c r="D23731" s="136">
        <v>0</v>
      </c>
      <c r="E23731" s="136">
        <v>0</v>
      </c>
      <c r="F23731" s="141" t="s">
        <v>14501</v>
      </c>
      <c r="G23731" s="136">
        <v>0</v>
      </c>
      <c r="H23731" s="136">
        <v>0</v>
      </c>
      <c r="I23731" s="136">
        <v>0</v>
      </c>
      <c r="J23731" s="136">
        <v>0</v>
      </c>
      <c r="K23731" s="141" t="s">
        <v>14501</v>
      </c>
      <c r="L23731" s="136">
        <v>0</v>
      </c>
      <c r="M23731" s="141" t="s">
        <v>14501</v>
      </c>
      <c r="N23731" s="141" t="s">
        <v>14501</v>
      </c>
      <c r="O23731" s="141" t="s">
        <v>14501</v>
      </c>
      <c r="P23731" s="141" t="s">
        <v>14501</v>
      </c>
      <c r="Q23731" s="141" t="s">
        <v>14501</v>
      </c>
      <c r="R23731" s="136">
        <v>0</v>
      </c>
      <c r="S23731" s="141" t="s">
        <v>14501</v>
      </c>
    </row>
    <row r="23732" spans="1:19" ht="11.25" thickBot="1" x14ac:dyDescent="0.2">
      <c r="A23732" s="112"/>
    </row>
    <row r="23733" spans="1:19" ht="11.25" thickBot="1" x14ac:dyDescent="0.2">
      <c r="A23733" s="106" t="s">
        <v>357</v>
      </c>
      <c r="B23733" s="106" t="s">
        <v>358</v>
      </c>
      <c r="C23733" s="146" t="s">
        <v>53</v>
      </c>
      <c r="D23733" s="146" t="s">
        <v>54</v>
      </c>
      <c r="E23733" s="146" t="s">
        <v>55</v>
      </c>
      <c r="F23733" s="146" t="s">
        <v>56</v>
      </c>
      <c r="G23733" s="146" t="s">
        <v>14507</v>
      </c>
      <c r="H23733" s="146" t="s">
        <v>57</v>
      </c>
      <c r="I23733" s="146" t="s">
        <v>59</v>
      </c>
      <c r="J23733" s="146" t="s">
        <v>14508</v>
      </c>
      <c r="K23733" s="146" t="s">
        <v>60</v>
      </c>
      <c r="L23733" s="146" t="s">
        <v>61</v>
      </c>
      <c r="M23733" s="146" t="s">
        <v>62</v>
      </c>
      <c r="N23733" s="146" t="s">
        <v>14509</v>
      </c>
      <c r="O23733" s="146" t="s">
        <v>63</v>
      </c>
      <c r="P23733" s="146" t="s">
        <v>64</v>
      </c>
      <c r="Q23733" s="146" t="s">
        <v>66</v>
      </c>
      <c r="R23733" s="146" t="s">
        <v>14510</v>
      </c>
      <c r="S23733" s="146" t="s">
        <v>67</v>
      </c>
    </row>
    <row r="23734" spans="1:19" ht="11.25" thickBot="1" x14ac:dyDescent="0.2">
      <c r="A23734" s="112"/>
      <c r="B23734" s="112"/>
      <c r="C23734" s="146" t="s">
        <v>111</v>
      </c>
      <c r="D23734" s="146" t="s">
        <v>111</v>
      </c>
      <c r="E23734" s="146" t="s">
        <v>111</v>
      </c>
      <c r="F23734" s="146" t="s">
        <v>111</v>
      </c>
      <c r="G23734" s="146" t="s">
        <v>111</v>
      </c>
      <c r="H23734" s="146" t="s">
        <v>111</v>
      </c>
      <c r="I23734" s="146" t="s">
        <v>111</v>
      </c>
      <c r="J23734" s="146" t="s">
        <v>111</v>
      </c>
      <c r="K23734" s="146" t="s">
        <v>111</v>
      </c>
      <c r="L23734" s="146" t="s">
        <v>111</v>
      </c>
      <c r="M23734" s="146" t="s">
        <v>111</v>
      </c>
      <c r="N23734" s="146" t="s">
        <v>111</v>
      </c>
      <c r="O23734" s="146" t="s">
        <v>111</v>
      </c>
      <c r="P23734" s="146" t="s">
        <v>111</v>
      </c>
      <c r="Q23734" s="146" t="s">
        <v>111</v>
      </c>
      <c r="R23734" s="146" t="s">
        <v>111</v>
      </c>
      <c r="S23734" s="146" t="s">
        <v>111</v>
      </c>
    </row>
    <row r="23735" spans="1:19" ht="11.25" thickBot="1" x14ac:dyDescent="0.2">
      <c r="A23735" s="107">
        <v>1</v>
      </c>
      <c r="B23735" s="132">
        <v>0.77303240740740742</v>
      </c>
      <c r="C23735" s="141" t="s">
        <v>14500</v>
      </c>
      <c r="D23735" s="141" t="s">
        <v>14500</v>
      </c>
      <c r="E23735" s="141" t="s">
        <v>14500</v>
      </c>
      <c r="F23735" s="141" t="s">
        <v>14500</v>
      </c>
      <c r="G23735" s="108">
        <v>3.0000000000000001E-3</v>
      </c>
      <c r="H23735" s="108">
        <v>5.1999999999999998E-2</v>
      </c>
      <c r="I23735" s="108">
        <v>6.5000000000000002E-2</v>
      </c>
      <c r="J23735" s="141" t="s">
        <v>14518</v>
      </c>
      <c r="K23735" s="141" t="s">
        <v>14500</v>
      </c>
      <c r="L23735" s="141" t="s">
        <v>14500</v>
      </c>
      <c r="M23735" s="108">
        <v>3.9E-2</v>
      </c>
      <c r="N23735" s="108">
        <v>3.0000000000000001E-3</v>
      </c>
      <c r="O23735" s="141" t="s">
        <v>14500</v>
      </c>
      <c r="P23735" s="108">
        <v>8.1000000000000003E-2</v>
      </c>
      <c r="Q23735" s="133">
        <v>0.3584</v>
      </c>
      <c r="R23735" s="141" t="s">
        <v>14500</v>
      </c>
      <c r="S23735" s="108">
        <v>4.0000000000000001E-3</v>
      </c>
    </row>
    <row r="23736" spans="1:19" ht="11.25" thickBot="1" x14ac:dyDescent="0.2">
      <c r="A23736" s="112"/>
    </row>
    <row r="23737" spans="1:19" ht="11.25" thickBot="1" x14ac:dyDescent="0.2">
      <c r="A23737" s="135" t="s">
        <v>362</v>
      </c>
      <c r="B23737" s="112"/>
      <c r="C23737" s="141" t="s">
        <v>14501</v>
      </c>
      <c r="D23737" s="141" t="s">
        <v>14501</v>
      </c>
      <c r="E23737" s="141" t="s">
        <v>14501</v>
      </c>
      <c r="F23737" s="141" t="s">
        <v>14501</v>
      </c>
      <c r="G23737" s="136">
        <v>3.0000000000000001E-3</v>
      </c>
      <c r="H23737" s="136">
        <v>5.1999999999999998E-2</v>
      </c>
      <c r="I23737" s="136">
        <v>6.5000000000000002E-2</v>
      </c>
      <c r="J23737" s="141" t="s">
        <v>14520</v>
      </c>
      <c r="K23737" s="141" t="s">
        <v>14501</v>
      </c>
      <c r="L23737" s="141" t="s">
        <v>14501</v>
      </c>
      <c r="M23737" s="136">
        <v>3.9E-2</v>
      </c>
      <c r="N23737" s="136">
        <v>3.0000000000000001E-3</v>
      </c>
      <c r="O23737" s="141" t="s">
        <v>14501</v>
      </c>
      <c r="P23737" s="136">
        <v>8.1000000000000003E-2</v>
      </c>
      <c r="Q23737" s="137">
        <v>0.3584</v>
      </c>
      <c r="R23737" s="141" t="s">
        <v>14501</v>
      </c>
      <c r="S23737" s="136">
        <v>4.0000000000000001E-3</v>
      </c>
    </row>
    <row r="23738" spans="1:19" ht="11.25" thickBot="1" x14ac:dyDescent="0.2">
      <c r="A23738" s="112"/>
    </row>
    <row r="23739" spans="1:19" ht="11.25" thickBot="1" x14ac:dyDescent="0.2">
      <c r="A23739" s="138" t="s">
        <v>364</v>
      </c>
      <c r="B23739" s="112"/>
      <c r="C23739" s="141" t="s">
        <v>14501</v>
      </c>
      <c r="D23739" s="141" t="s">
        <v>14501</v>
      </c>
      <c r="E23739" s="141" t="s">
        <v>14501</v>
      </c>
      <c r="F23739" s="141" t="s">
        <v>14501</v>
      </c>
      <c r="G23739" s="136">
        <v>0</v>
      </c>
      <c r="H23739" s="136">
        <v>0</v>
      </c>
      <c r="I23739" s="136">
        <v>0</v>
      </c>
      <c r="J23739" s="141" t="s">
        <v>14501</v>
      </c>
      <c r="K23739" s="141" t="s">
        <v>14501</v>
      </c>
      <c r="L23739" s="141" t="s">
        <v>14501</v>
      </c>
      <c r="M23739" s="136">
        <v>0</v>
      </c>
      <c r="N23739" s="136">
        <v>0</v>
      </c>
      <c r="O23739" s="141" t="s">
        <v>14501</v>
      </c>
      <c r="P23739" s="136">
        <v>0</v>
      </c>
      <c r="Q23739" s="140" t="s">
        <v>3713</v>
      </c>
      <c r="R23739" s="141" t="s">
        <v>14501</v>
      </c>
      <c r="S23739" s="136">
        <v>0</v>
      </c>
    </row>
    <row r="23740" spans="1:19" ht="11.25" thickBot="1" x14ac:dyDescent="0.2">
      <c r="A23740" s="112"/>
    </row>
    <row r="23741" spans="1:19" ht="11.25" thickBot="1" x14ac:dyDescent="0.2">
      <c r="A23741" s="139" t="s">
        <v>366</v>
      </c>
      <c r="B23741" s="112"/>
      <c r="C23741" s="141" t="s">
        <v>14501</v>
      </c>
      <c r="D23741" s="141" t="s">
        <v>14501</v>
      </c>
      <c r="E23741" s="141" t="s">
        <v>14501</v>
      </c>
      <c r="F23741" s="141" t="s">
        <v>14501</v>
      </c>
      <c r="G23741" s="136">
        <v>0</v>
      </c>
      <c r="H23741" s="136">
        <v>0</v>
      </c>
      <c r="I23741" s="136">
        <v>0</v>
      </c>
      <c r="J23741" s="141" t="s">
        <v>14501</v>
      </c>
      <c r="K23741" s="141" t="s">
        <v>14501</v>
      </c>
      <c r="L23741" s="141" t="s">
        <v>14501</v>
      </c>
      <c r="M23741" s="136">
        <v>0</v>
      </c>
      <c r="N23741" s="136">
        <v>0</v>
      </c>
      <c r="O23741" s="141" t="s">
        <v>14501</v>
      </c>
      <c r="P23741" s="136">
        <v>0</v>
      </c>
      <c r="Q23741" s="140" t="s">
        <v>3713</v>
      </c>
      <c r="R23741" s="141" t="s">
        <v>14501</v>
      </c>
      <c r="S23741" s="136">
        <v>0</v>
      </c>
    </row>
    <row r="23742" spans="1:19" ht="11.25" thickBot="1" x14ac:dyDescent="0.2">
      <c r="A23742" s="112"/>
    </row>
    <row r="23743" spans="1:19" ht="11.25" thickBot="1" x14ac:dyDescent="0.2">
      <c r="A23743" s="106" t="s">
        <v>357</v>
      </c>
      <c r="B23743" s="106" t="s">
        <v>358</v>
      </c>
      <c r="C23743" s="146" t="s">
        <v>68</v>
      </c>
      <c r="D23743" s="146" t="s">
        <v>14511</v>
      </c>
    </row>
    <row r="23744" spans="1:19" ht="11.25" thickBot="1" x14ac:dyDescent="0.2">
      <c r="A23744" s="112"/>
      <c r="B23744" s="112"/>
      <c r="C23744" s="146" t="s">
        <v>111</v>
      </c>
      <c r="D23744" s="146" t="s">
        <v>111</v>
      </c>
    </row>
    <row r="23745" spans="1:19" ht="11.25" thickBot="1" x14ac:dyDescent="0.2">
      <c r="A23745" s="107">
        <v>1</v>
      </c>
      <c r="B23745" s="132">
        <v>0.77303240740740742</v>
      </c>
      <c r="C23745" s="108">
        <v>4.0000000000000001E-3</v>
      </c>
      <c r="D23745" s="141" t="s">
        <v>14500</v>
      </c>
    </row>
    <row r="23746" spans="1:19" ht="11.25" thickBot="1" x14ac:dyDescent="0.2">
      <c r="A23746" s="112"/>
    </row>
    <row r="23747" spans="1:19" ht="11.25" thickBot="1" x14ac:dyDescent="0.2">
      <c r="A23747" s="135" t="s">
        <v>362</v>
      </c>
      <c r="B23747" s="112"/>
      <c r="C23747" s="136">
        <v>4.0000000000000001E-3</v>
      </c>
      <c r="D23747" s="141" t="s">
        <v>14501</v>
      </c>
    </row>
    <row r="23748" spans="1:19" ht="11.25" thickBot="1" x14ac:dyDescent="0.2">
      <c r="A23748" s="112"/>
    </row>
    <row r="23749" spans="1:19" ht="11.25" thickBot="1" x14ac:dyDescent="0.2">
      <c r="A23749" s="138" t="s">
        <v>364</v>
      </c>
      <c r="B23749" s="112"/>
      <c r="C23749" s="136">
        <v>0</v>
      </c>
      <c r="D23749" s="141" t="s">
        <v>14501</v>
      </c>
    </row>
    <row r="23750" spans="1:19" ht="11.25" thickBot="1" x14ac:dyDescent="0.2">
      <c r="A23750" s="112"/>
    </row>
    <row r="23751" spans="1:19" ht="11.25" thickBot="1" x14ac:dyDescent="0.2">
      <c r="A23751" s="139" t="s">
        <v>366</v>
      </c>
      <c r="B23751" s="112"/>
      <c r="C23751" s="136">
        <v>0</v>
      </c>
      <c r="D23751" s="141" t="s">
        <v>14501</v>
      </c>
    </row>
    <row r="23752" spans="1:19" ht="10.5" x14ac:dyDescent="0.15">
      <c r="A23752" s="112"/>
    </row>
    <row r="23753" spans="1:19" x14ac:dyDescent="0.15">
      <c r="A23753" s="129"/>
      <c r="B23753" s="86" t="s">
        <v>4716</v>
      </c>
    </row>
    <row r="23754" spans="1:19" ht="9.75" thickBot="1" x14ac:dyDescent="0.2">
      <c r="A23754" s="81" t="s">
        <v>356</v>
      </c>
    </row>
    <row r="23755" spans="1:19" ht="11.25" thickBot="1" x14ac:dyDescent="0.2">
      <c r="A23755" s="106" t="s">
        <v>357</v>
      </c>
      <c r="B23755" s="106" t="s">
        <v>358</v>
      </c>
      <c r="C23755" s="146" t="s">
        <v>14494</v>
      </c>
      <c r="D23755" s="146" t="s">
        <v>14495</v>
      </c>
      <c r="E23755" s="146" t="s">
        <v>14496</v>
      </c>
      <c r="F23755" s="146" t="s">
        <v>0</v>
      </c>
      <c r="G23755" s="146" t="s">
        <v>1</v>
      </c>
      <c r="H23755" s="146" t="s">
        <v>2</v>
      </c>
      <c r="I23755" s="146" t="s">
        <v>14497</v>
      </c>
      <c r="J23755" s="146" t="s">
        <v>3</v>
      </c>
      <c r="K23755" s="146" t="s">
        <v>14498</v>
      </c>
      <c r="L23755" s="146" t="s">
        <v>7</v>
      </c>
      <c r="M23755" s="146" t="s">
        <v>14499</v>
      </c>
      <c r="N23755" s="146" t="s">
        <v>10</v>
      </c>
      <c r="O23755" s="146" t="s">
        <v>11</v>
      </c>
      <c r="P23755" s="146" t="s">
        <v>12</v>
      </c>
      <c r="Q23755" s="146" t="s">
        <v>13</v>
      </c>
      <c r="R23755" s="146" t="s">
        <v>14</v>
      </c>
      <c r="S23755" s="146" t="s">
        <v>15</v>
      </c>
    </row>
    <row r="23756" spans="1:19" ht="11.25" thickBot="1" x14ac:dyDescent="0.2">
      <c r="A23756" s="112"/>
      <c r="B23756" s="112"/>
      <c r="C23756" s="146" t="s">
        <v>111</v>
      </c>
      <c r="D23756" s="146" t="s">
        <v>111</v>
      </c>
      <c r="E23756" s="146" t="s">
        <v>111</v>
      </c>
      <c r="F23756" s="146" t="s">
        <v>111</v>
      </c>
      <c r="G23756" s="146" t="s">
        <v>111</v>
      </c>
      <c r="H23756" s="146" t="s">
        <v>111</v>
      </c>
      <c r="I23756" s="146" t="s">
        <v>111</v>
      </c>
      <c r="J23756" s="146" t="s">
        <v>111</v>
      </c>
      <c r="K23756" s="146" t="s">
        <v>111</v>
      </c>
      <c r="L23756" s="146" t="s">
        <v>111</v>
      </c>
      <c r="M23756" s="146" t="s">
        <v>111</v>
      </c>
      <c r="N23756" s="146" t="s">
        <v>111</v>
      </c>
      <c r="O23756" s="146" t="s">
        <v>111</v>
      </c>
      <c r="P23756" s="146" t="s">
        <v>111</v>
      </c>
      <c r="Q23756" s="146" t="s">
        <v>111</v>
      </c>
      <c r="R23756" s="146" t="s">
        <v>111</v>
      </c>
      <c r="S23756" s="146" t="s">
        <v>111</v>
      </c>
    </row>
    <row r="23757" spans="1:19" ht="11.25" thickBot="1" x14ac:dyDescent="0.2">
      <c r="A23757" s="107">
        <v>1</v>
      </c>
      <c r="B23757" s="132">
        <v>0.77819444444444441</v>
      </c>
      <c r="C23757" s="141" t="s">
        <v>14500</v>
      </c>
      <c r="D23757" s="141" t="s">
        <v>14500</v>
      </c>
      <c r="E23757" s="108">
        <v>2E-3</v>
      </c>
      <c r="F23757" s="108">
        <v>2.1000000000000001E-2</v>
      </c>
      <c r="G23757" s="108">
        <v>0.39300000000000002</v>
      </c>
      <c r="H23757" s="108">
        <v>5.0000000000000001E-3</v>
      </c>
      <c r="I23757" s="108">
        <v>-3.3000000000000002E-2</v>
      </c>
      <c r="J23757" s="108">
        <v>0.14099999999999999</v>
      </c>
      <c r="K23757" s="108">
        <v>0.67100000000000004</v>
      </c>
      <c r="L23757" s="133">
        <v>0.53315999999999997</v>
      </c>
      <c r="M23757" s="108">
        <v>6.0000000000000001E-3</v>
      </c>
      <c r="N23757" s="108">
        <v>-1E-3</v>
      </c>
      <c r="O23757" s="108">
        <v>0</v>
      </c>
      <c r="P23757" s="108">
        <v>0.112</v>
      </c>
      <c r="Q23757" s="108">
        <v>1.083</v>
      </c>
      <c r="R23757" s="108">
        <v>2E-3</v>
      </c>
      <c r="S23757" s="108">
        <v>1.0999999999999999E-2</v>
      </c>
    </row>
    <row r="23758" spans="1:19" ht="11.25" thickBot="1" x14ac:dyDescent="0.2">
      <c r="A23758" s="112"/>
    </row>
    <row r="23759" spans="1:19" ht="11.25" thickBot="1" x14ac:dyDescent="0.2">
      <c r="A23759" s="135" t="s">
        <v>362</v>
      </c>
      <c r="B23759" s="112"/>
      <c r="C23759" s="141" t="s">
        <v>14501</v>
      </c>
      <c r="D23759" s="141" t="s">
        <v>14501</v>
      </c>
      <c r="E23759" s="136">
        <v>2E-3</v>
      </c>
      <c r="F23759" s="136">
        <v>2.1000000000000001E-2</v>
      </c>
      <c r="G23759" s="136">
        <v>0.39300000000000002</v>
      </c>
      <c r="H23759" s="136">
        <v>5.0000000000000001E-3</v>
      </c>
      <c r="I23759" s="136">
        <v>-3.3000000000000002E-2</v>
      </c>
      <c r="J23759" s="136">
        <v>0.14099999999999999</v>
      </c>
      <c r="K23759" s="136">
        <v>0.67100000000000004</v>
      </c>
      <c r="L23759" s="137">
        <v>0.53315999999999997</v>
      </c>
      <c r="M23759" s="136">
        <v>6.0000000000000001E-3</v>
      </c>
      <c r="N23759" s="136">
        <v>-1E-3</v>
      </c>
      <c r="O23759" s="136">
        <v>0</v>
      </c>
      <c r="P23759" s="136">
        <v>0.112</v>
      </c>
      <c r="Q23759" s="136">
        <v>1.083</v>
      </c>
      <c r="R23759" s="136">
        <v>2E-3</v>
      </c>
      <c r="S23759" s="136">
        <v>1.0999999999999999E-2</v>
      </c>
    </row>
    <row r="23760" spans="1:19" ht="11.25" thickBot="1" x14ac:dyDescent="0.2">
      <c r="A23760" s="112"/>
    </row>
    <row r="23761" spans="1:19" ht="11.25" thickBot="1" x14ac:dyDescent="0.2">
      <c r="A23761" s="138" t="s">
        <v>364</v>
      </c>
      <c r="B23761" s="112"/>
      <c r="C23761" s="141" t="s">
        <v>14501</v>
      </c>
      <c r="D23761" s="141" t="s">
        <v>14501</v>
      </c>
      <c r="E23761" s="136">
        <v>0</v>
      </c>
      <c r="F23761" s="136">
        <v>0</v>
      </c>
      <c r="G23761" s="136">
        <v>0</v>
      </c>
      <c r="H23761" s="136">
        <v>0</v>
      </c>
      <c r="I23761" s="136">
        <v>0</v>
      </c>
      <c r="J23761" s="136">
        <v>0</v>
      </c>
      <c r="K23761" s="136">
        <v>0</v>
      </c>
      <c r="L23761" s="140" t="s">
        <v>3713</v>
      </c>
      <c r="M23761" s="136">
        <v>0</v>
      </c>
      <c r="N23761" s="136">
        <v>0</v>
      </c>
      <c r="O23761" s="136">
        <v>0</v>
      </c>
      <c r="P23761" s="136">
        <v>0</v>
      </c>
      <c r="Q23761" s="136">
        <v>0</v>
      </c>
      <c r="R23761" s="136">
        <v>0</v>
      </c>
      <c r="S23761" s="136">
        <v>0</v>
      </c>
    </row>
    <row r="23762" spans="1:19" ht="11.25" thickBot="1" x14ac:dyDescent="0.2">
      <c r="A23762" s="112"/>
    </row>
    <row r="23763" spans="1:19" ht="11.25" thickBot="1" x14ac:dyDescent="0.2">
      <c r="A23763" s="139" t="s">
        <v>366</v>
      </c>
      <c r="B23763" s="112"/>
      <c r="C23763" s="141" t="s">
        <v>14501</v>
      </c>
      <c r="D23763" s="141" t="s">
        <v>14501</v>
      </c>
      <c r="E23763" s="136">
        <v>0</v>
      </c>
      <c r="F23763" s="136">
        <v>0</v>
      </c>
      <c r="G23763" s="136">
        <v>0</v>
      </c>
      <c r="H23763" s="136">
        <v>0</v>
      </c>
      <c r="I23763" s="136">
        <v>0</v>
      </c>
      <c r="J23763" s="136">
        <v>0</v>
      </c>
      <c r="K23763" s="136">
        <v>0</v>
      </c>
      <c r="L23763" s="140" t="s">
        <v>3713</v>
      </c>
      <c r="M23763" s="136">
        <v>0</v>
      </c>
      <c r="N23763" s="136">
        <v>0</v>
      </c>
      <c r="O23763" s="136">
        <v>0</v>
      </c>
      <c r="P23763" s="136">
        <v>0</v>
      </c>
      <c r="Q23763" s="136">
        <v>0</v>
      </c>
      <c r="R23763" s="136">
        <v>0</v>
      </c>
      <c r="S23763" s="136">
        <v>0</v>
      </c>
    </row>
    <row r="23764" spans="1:19" ht="11.25" thickBot="1" x14ac:dyDescent="0.2">
      <c r="A23764" s="112"/>
    </row>
    <row r="23765" spans="1:19" ht="11.25" thickBot="1" x14ac:dyDescent="0.2">
      <c r="A23765" s="106" t="s">
        <v>357</v>
      </c>
      <c r="B23765" s="106" t="s">
        <v>358</v>
      </c>
      <c r="C23765" s="146" t="s">
        <v>16</v>
      </c>
      <c r="D23765" s="146" t="s">
        <v>14502</v>
      </c>
      <c r="E23765" s="146" t="s">
        <v>14503</v>
      </c>
      <c r="F23765" s="146" t="s">
        <v>20</v>
      </c>
      <c r="G23765" s="146" t="s">
        <v>21</v>
      </c>
      <c r="H23765" s="146" t="s">
        <v>22</v>
      </c>
      <c r="I23765" s="146" t="s">
        <v>23</v>
      </c>
      <c r="J23765" s="146" t="s">
        <v>24</v>
      </c>
      <c r="K23765" s="146" t="s">
        <v>26</v>
      </c>
      <c r="L23765" s="146" t="s">
        <v>14504</v>
      </c>
      <c r="M23765" s="146" t="s">
        <v>27</v>
      </c>
      <c r="N23765" s="146" t="s">
        <v>28</v>
      </c>
      <c r="O23765" s="146" t="s">
        <v>29</v>
      </c>
      <c r="P23765" s="146" t="s">
        <v>30</v>
      </c>
      <c r="Q23765" s="146" t="s">
        <v>14505</v>
      </c>
      <c r="R23765" s="146" t="s">
        <v>32</v>
      </c>
      <c r="S23765" s="146" t="s">
        <v>33</v>
      </c>
    </row>
    <row r="23766" spans="1:19" ht="11.25" thickBot="1" x14ac:dyDescent="0.2">
      <c r="A23766" s="112"/>
      <c r="B23766" s="112"/>
      <c r="C23766" s="146" t="s">
        <v>111</v>
      </c>
      <c r="D23766" s="146" t="s">
        <v>111</v>
      </c>
      <c r="E23766" s="146" t="s">
        <v>111</v>
      </c>
      <c r="F23766" s="146" t="s">
        <v>111</v>
      </c>
      <c r="G23766" s="146" t="s">
        <v>111</v>
      </c>
      <c r="H23766" s="146" t="s">
        <v>111</v>
      </c>
      <c r="I23766" s="146" t="s">
        <v>111</v>
      </c>
      <c r="J23766" s="146" t="s">
        <v>111</v>
      </c>
      <c r="K23766" s="146" t="s">
        <v>111</v>
      </c>
      <c r="L23766" s="146" t="s">
        <v>111</v>
      </c>
      <c r="M23766" s="146" t="s">
        <v>111</v>
      </c>
      <c r="N23766" s="146" t="s">
        <v>111</v>
      </c>
      <c r="O23766" s="146" t="s">
        <v>111</v>
      </c>
      <c r="P23766" s="146" t="s">
        <v>111</v>
      </c>
      <c r="Q23766" s="146" t="s">
        <v>111</v>
      </c>
      <c r="R23766" s="146" t="s">
        <v>111</v>
      </c>
      <c r="S23766" s="146" t="s">
        <v>111</v>
      </c>
    </row>
    <row r="23767" spans="1:19" ht="11.25" thickBot="1" x14ac:dyDescent="0.2">
      <c r="A23767" s="107">
        <v>1</v>
      </c>
      <c r="B23767" s="132">
        <v>0.77819444444444441</v>
      </c>
      <c r="C23767" s="108">
        <v>0.64300000000000002</v>
      </c>
      <c r="D23767" s="108">
        <v>0.32</v>
      </c>
      <c r="E23767" s="141" t="s">
        <v>14595</v>
      </c>
      <c r="F23767" s="133">
        <v>0.47534999999999999</v>
      </c>
      <c r="G23767" s="141" t="s">
        <v>14596</v>
      </c>
      <c r="H23767" s="108">
        <v>0.17799999999999999</v>
      </c>
      <c r="I23767" s="108">
        <v>0.08</v>
      </c>
      <c r="J23767" s="108">
        <v>0.39700000000000002</v>
      </c>
      <c r="K23767" s="133">
        <v>0.46042</v>
      </c>
      <c r="L23767" s="108">
        <v>3.0000000000000001E-3</v>
      </c>
      <c r="M23767" s="108">
        <v>2E-3</v>
      </c>
      <c r="N23767" s="108">
        <v>2.8000000000000001E-2</v>
      </c>
      <c r="O23767" s="141" t="s">
        <v>14500</v>
      </c>
      <c r="P23767" s="141" t="s">
        <v>14500</v>
      </c>
      <c r="Q23767" s="108">
        <v>-2.5000000000000001E-2</v>
      </c>
      <c r="R23767" s="108">
        <v>0</v>
      </c>
      <c r="S23767" s="108">
        <v>7.0000000000000001E-3</v>
      </c>
    </row>
    <row r="23768" spans="1:19" ht="11.25" thickBot="1" x14ac:dyDescent="0.2">
      <c r="A23768" s="112"/>
    </row>
    <row r="23769" spans="1:19" ht="11.25" thickBot="1" x14ac:dyDescent="0.2">
      <c r="A23769" s="135" t="s">
        <v>362</v>
      </c>
      <c r="B23769" s="112"/>
      <c r="C23769" s="136">
        <v>0.64300000000000002</v>
      </c>
      <c r="D23769" s="136">
        <v>0.32</v>
      </c>
      <c r="E23769" s="141" t="s">
        <v>14597</v>
      </c>
      <c r="F23769" s="137">
        <v>0.47534999999999999</v>
      </c>
      <c r="G23769" s="141" t="s">
        <v>14598</v>
      </c>
      <c r="H23769" s="136">
        <v>0.17799999999999999</v>
      </c>
      <c r="I23769" s="136">
        <v>0.08</v>
      </c>
      <c r="J23769" s="136">
        <v>0.39700000000000002</v>
      </c>
      <c r="K23769" s="137">
        <v>0.46042</v>
      </c>
      <c r="L23769" s="136">
        <v>3.0000000000000001E-3</v>
      </c>
      <c r="M23769" s="136">
        <v>2E-3</v>
      </c>
      <c r="N23769" s="136">
        <v>2.8000000000000001E-2</v>
      </c>
      <c r="O23769" s="141" t="s">
        <v>14501</v>
      </c>
      <c r="P23769" s="141" t="s">
        <v>14501</v>
      </c>
      <c r="Q23769" s="136">
        <v>-2.5000000000000001E-2</v>
      </c>
      <c r="R23769" s="136">
        <v>0</v>
      </c>
      <c r="S23769" s="136">
        <v>7.0000000000000001E-3</v>
      </c>
    </row>
    <row r="23770" spans="1:19" ht="11.25" thickBot="1" x14ac:dyDescent="0.2">
      <c r="A23770" s="112"/>
    </row>
    <row r="23771" spans="1:19" ht="11.25" thickBot="1" x14ac:dyDescent="0.2">
      <c r="A23771" s="138" t="s">
        <v>364</v>
      </c>
      <c r="B23771" s="112"/>
      <c r="C23771" s="136">
        <v>0</v>
      </c>
      <c r="D23771" s="136">
        <v>0</v>
      </c>
      <c r="E23771" s="141" t="s">
        <v>14501</v>
      </c>
      <c r="F23771" s="140" t="s">
        <v>3713</v>
      </c>
      <c r="G23771" s="141" t="s">
        <v>14501</v>
      </c>
      <c r="H23771" s="136">
        <v>0</v>
      </c>
      <c r="I23771" s="136">
        <v>0</v>
      </c>
      <c r="J23771" s="136">
        <v>0</v>
      </c>
      <c r="K23771" s="140" t="s">
        <v>3713</v>
      </c>
      <c r="L23771" s="136">
        <v>0</v>
      </c>
      <c r="M23771" s="136">
        <v>0</v>
      </c>
      <c r="N23771" s="136">
        <v>0</v>
      </c>
      <c r="O23771" s="141" t="s">
        <v>14501</v>
      </c>
      <c r="P23771" s="141" t="s">
        <v>14501</v>
      </c>
      <c r="Q23771" s="136">
        <v>0</v>
      </c>
      <c r="R23771" s="136">
        <v>0</v>
      </c>
      <c r="S23771" s="136">
        <v>0</v>
      </c>
    </row>
    <row r="23772" spans="1:19" ht="11.25" thickBot="1" x14ac:dyDescent="0.2">
      <c r="A23772" s="112"/>
    </row>
    <row r="23773" spans="1:19" ht="11.25" thickBot="1" x14ac:dyDescent="0.2">
      <c r="A23773" s="139" t="s">
        <v>366</v>
      </c>
      <c r="B23773" s="112"/>
      <c r="C23773" s="136">
        <v>0</v>
      </c>
      <c r="D23773" s="136">
        <v>0</v>
      </c>
      <c r="E23773" s="141" t="s">
        <v>14501</v>
      </c>
      <c r="F23773" s="140" t="s">
        <v>3713</v>
      </c>
      <c r="G23773" s="141" t="s">
        <v>14501</v>
      </c>
      <c r="H23773" s="136">
        <v>0</v>
      </c>
      <c r="I23773" s="136">
        <v>0</v>
      </c>
      <c r="J23773" s="136">
        <v>0</v>
      </c>
      <c r="K23773" s="140" t="s">
        <v>3713</v>
      </c>
      <c r="L23773" s="136">
        <v>0</v>
      </c>
      <c r="M23773" s="136">
        <v>0</v>
      </c>
      <c r="N23773" s="136">
        <v>0</v>
      </c>
      <c r="O23773" s="141" t="s">
        <v>14501</v>
      </c>
      <c r="P23773" s="141" t="s">
        <v>14501</v>
      </c>
      <c r="Q23773" s="136">
        <v>0</v>
      </c>
      <c r="R23773" s="136">
        <v>0</v>
      </c>
      <c r="S23773" s="136">
        <v>0</v>
      </c>
    </row>
    <row r="23774" spans="1:19" ht="11.25" thickBot="1" x14ac:dyDescent="0.2">
      <c r="A23774" s="112"/>
    </row>
    <row r="23775" spans="1:19" ht="11.25" thickBot="1" x14ac:dyDescent="0.2">
      <c r="A23775" s="106" t="s">
        <v>357</v>
      </c>
      <c r="B23775" s="106" t="s">
        <v>358</v>
      </c>
      <c r="C23775" s="146" t="s">
        <v>35</v>
      </c>
      <c r="D23775" s="146" t="s">
        <v>36</v>
      </c>
      <c r="E23775" s="146" t="s">
        <v>14506</v>
      </c>
      <c r="F23775" s="146" t="s">
        <v>38</v>
      </c>
      <c r="G23775" s="146" t="s">
        <v>39</v>
      </c>
      <c r="H23775" s="146" t="s">
        <v>41</v>
      </c>
      <c r="I23775" s="146" t="s">
        <v>42</v>
      </c>
      <c r="J23775" s="146" t="s">
        <v>43</v>
      </c>
      <c r="K23775" s="146" t="s">
        <v>44</v>
      </c>
      <c r="L23775" s="146" t="s">
        <v>45</v>
      </c>
      <c r="M23775" s="146" t="s">
        <v>46</v>
      </c>
      <c r="N23775" s="146" t="s">
        <v>47</v>
      </c>
      <c r="O23775" s="146" t="s">
        <v>48</v>
      </c>
      <c r="P23775" s="146" t="s">
        <v>49</v>
      </c>
      <c r="Q23775" s="146" t="s">
        <v>50</v>
      </c>
      <c r="R23775" s="146" t="s">
        <v>51</v>
      </c>
      <c r="S23775" s="146" t="s">
        <v>52</v>
      </c>
    </row>
    <row r="23776" spans="1:19" ht="11.25" thickBot="1" x14ac:dyDescent="0.2">
      <c r="A23776" s="112"/>
      <c r="B23776" s="112"/>
      <c r="C23776" s="146" t="s">
        <v>111</v>
      </c>
      <c r="D23776" s="146" t="s">
        <v>111</v>
      </c>
      <c r="E23776" s="146" t="s">
        <v>111</v>
      </c>
      <c r="F23776" s="146" t="s">
        <v>111</v>
      </c>
      <c r="G23776" s="146" t="s">
        <v>111</v>
      </c>
      <c r="H23776" s="146" t="s">
        <v>111</v>
      </c>
      <c r="I23776" s="146" t="s">
        <v>111</v>
      </c>
      <c r="J23776" s="146" t="s">
        <v>111</v>
      </c>
      <c r="K23776" s="146" t="s">
        <v>111</v>
      </c>
      <c r="L23776" s="146" t="s">
        <v>111</v>
      </c>
      <c r="M23776" s="146" t="s">
        <v>111</v>
      </c>
      <c r="N23776" s="146" t="s">
        <v>111</v>
      </c>
      <c r="O23776" s="146" t="s">
        <v>111</v>
      </c>
      <c r="P23776" s="146" t="s">
        <v>111</v>
      </c>
      <c r="Q23776" s="146" t="s">
        <v>111</v>
      </c>
      <c r="R23776" s="146" t="s">
        <v>111</v>
      </c>
      <c r="S23776" s="146" t="s">
        <v>111</v>
      </c>
    </row>
    <row r="23777" spans="1:19" ht="11.25" thickBot="1" x14ac:dyDescent="0.2">
      <c r="A23777" s="107">
        <v>1</v>
      </c>
      <c r="B23777" s="132">
        <v>0.77819444444444441</v>
      </c>
      <c r="C23777" s="133">
        <v>0.40590999999999999</v>
      </c>
      <c r="D23777" s="108">
        <v>2.5000000000000001E-2</v>
      </c>
      <c r="E23777" s="141" t="s">
        <v>14500</v>
      </c>
      <c r="F23777" s="141" t="s">
        <v>14500</v>
      </c>
      <c r="G23777" s="108">
        <v>7.0000000000000001E-3</v>
      </c>
      <c r="H23777" s="108">
        <v>1.1970000000000001</v>
      </c>
      <c r="I23777" s="108">
        <v>2.5000000000000001E-2</v>
      </c>
      <c r="J23777" s="108">
        <v>4.2999999999999997E-2</v>
      </c>
      <c r="K23777" s="108">
        <v>6.0000000000000001E-3</v>
      </c>
      <c r="L23777" s="108">
        <v>1.7000000000000001E-2</v>
      </c>
      <c r="M23777" s="141" t="s">
        <v>14500</v>
      </c>
      <c r="N23777" s="108">
        <v>2E-3</v>
      </c>
      <c r="O23777" s="108">
        <v>1.7000000000000001E-2</v>
      </c>
      <c r="P23777" s="108">
        <v>1E-3</v>
      </c>
      <c r="Q23777" s="108">
        <v>7.0000000000000001E-3</v>
      </c>
      <c r="R23777" s="108">
        <v>1E-3</v>
      </c>
      <c r="S23777" s="108">
        <v>3.0000000000000001E-3</v>
      </c>
    </row>
    <row r="23778" spans="1:19" ht="11.25" thickBot="1" x14ac:dyDescent="0.2">
      <c r="A23778" s="112"/>
    </row>
    <row r="23779" spans="1:19" ht="11.25" thickBot="1" x14ac:dyDescent="0.2">
      <c r="A23779" s="135" t="s">
        <v>362</v>
      </c>
      <c r="B23779" s="112"/>
      <c r="C23779" s="137">
        <v>0.40590999999999999</v>
      </c>
      <c r="D23779" s="136">
        <v>2.5000000000000001E-2</v>
      </c>
      <c r="E23779" s="141" t="s">
        <v>14501</v>
      </c>
      <c r="F23779" s="141" t="s">
        <v>14501</v>
      </c>
      <c r="G23779" s="136">
        <v>7.0000000000000001E-3</v>
      </c>
      <c r="H23779" s="136">
        <v>1.1970000000000001</v>
      </c>
      <c r="I23779" s="136">
        <v>2.5000000000000001E-2</v>
      </c>
      <c r="J23779" s="136">
        <v>4.2999999999999997E-2</v>
      </c>
      <c r="K23779" s="136">
        <v>6.0000000000000001E-3</v>
      </c>
      <c r="L23779" s="136">
        <v>1.7000000000000001E-2</v>
      </c>
      <c r="M23779" s="141" t="s">
        <v>14501</v>
      </c>
      <c r="N23779" s="136">
        <v>2E-3</v>
      </c>
      <c r="O23779" s="136">
        <v>1.7000000000000001E-2</v>
      </c>
      <c r="P23779" s="136">
        <v>1E-3</v>
      </c>
      <c r="Q23779" s="136">
        <v>7.0000000000000001E-3</v>
      </c>
      <c r="R23779" s="136">
        <v>1E-3</v>
      </c>
      <c r="S23779" s="136">
        <v>3.0000000000000001E-3</v>
      </c>
    </row>
    <row r="23780" spans="1:19" ht="11.25" thickBot="1" x14ac:dyDescent="0.2">
      <c r="A23780" s="112"/>
    </row>
    <row r="23781" spans="1:19" ht="11.25" thickBot="1" x14ac:dyDescent="0.2">
      <c r="A23781" s="138" t="s">
        <v>364</v>
      </c>
      <c r="B23781" s="112"/>
      <c r="C23781" s="140" t="s">
        <v>3713</v>
      </c>
      <c r="D23781" s="136">
        <v>0</v>
      </c>
      <c r="E23781" s="141" t="s">
        <v>14501</v>
      </c>
      <c r="F23781" s="141" t="s">
        <v>14501</v>
      </c>
      <c r="G23781" s="136">
        <v>0</v>
      </c>
      <c r="H23781" s="136">
        <v>0</v>
      </c>
      <c r="I23781" s="136">
        <v>0</v>
      </c>
      <c r="J23781" s="136">
        <v>0</v>
      </c>
      <c r="K23781" s="136">
        <v>0</v>
      </c>
      <c r="L23781" s="136">
        <v>0</v>
      </c>
      <c r="M23781" s="141" t="s">
        <v>14501</v>
      </c>
      <c r="N23781" s="136">
        <v>0</v>
      </c>
      <c r="O23781" s="136">
        <v>0</v>
      </c>
      <c r="P23781" s="136">
        <v>0</v>
      </c>
      <c r="Q23781" s="136">
        <v>0</v>
      </c>
      <c r="R23781" s="136">
        <v>0</v>
      </c>
      <c r="S23781" s="136">
        <v>0</v>
      </c>
    </row>
    <row r="23782" spans="1:19" ht="11.25" thickBot="1" x14ac:dyDescent="0.2">
      <c r="A23782" s="112"/>
    </row>
    <row r="23783" spans="1:19" ht="11.25" thickBot="1" x14ac:dyDescent="0.2">
      <c r="A23783" s="139" t="s">
        <v>366</v>
      </c>
      <c r="B23783" s="112"/>
      <c r="C23783" s="140" t="s">
        <v>3713</v>
      </c>
      <c r="D23783" s="136">
        <v>0</v>
      </c>
      <c r="E23783" s="141" t="s">
        <v>14501</v>
      </c>
      <c r="F23783" s="141" t="s">
        <v>14501</v>
      </c>
      <c r="G23783" s="136">
        <v>0</v>
      </c>
      <c r="H23783" s="136">
        <v>0</v>
      </c>
      <c r="I23783" s="136">
        <v>0</v>
      </c>
      <c r="J23783" s="136">
        <v>0</v>
      </c>
      <c r="K23783" s="136">
        <v>0</v>
      </c>
      <c r="L23783" s="136">
        <v>0</v>
      </c>
      <c r="M23783" s="141" t="s">
        <v>14501</v>
      </c>
      <c r="N23783" s="136">
        <v>0</v>
      </c>
      <c r="O23783" s="136">
        <v>0</v>
      </c>
      <c r="P23783" s="136">
        <v>0</v>
      </c>
      <c r="Q23783" s="136">
        <v>0</v>
      </c>
      <c r="R23783" s="136">
        <v>0</v>
      </c>
      <c r="S23783" s="136">
        <v>0</v>
      </c>
    </row>
    <row r="23784" spans="1:19" ht="11.25" thickBot="1" x14ac:dyDescent="0.2">
      <c r="A23784" s="112"/>
    </row>
    <row r="23785" spans="1:19" ht="11.25" thickBot="1" x14ac:dyDescent="0.2">
      <c r="A23785" s="106" t="s">
        <v>357</v>
      </c>
      <c r="B23785" s="106" t="s">
        <v>358</v>
      </c>
      <c r="C23785" s="146" t="s">
        <v>53</v>
      </c>
      <c r="D23785" s="146" t="s">
        <v>54</v>
      </c>
      <c r="E23785" s="146" t="s">
        <v>55</v>
      </c>
      <c r="F23785" s="146" t="s">
        <v>56</v>
      </c>
      <c r="G23785" s="146" t="s">
        <v>14507</v>
      </c>
      <c r="H23785" s="146" t="s">
        <v>57</v>
      </c>
      <c r="I23785" s="146" t="s">
        <v>59</v>
      </c>
      <c r="J23785" s="146" t="s">
        <v>14508</v>
      </c>
      <c r="K23785" s="146" t="s">
        <v>60</v>
      </c>
      <c r="L23785" s="146" t="s">
        <v>61</v>
      </c>
      <c r="M23785" s="146" t="s">
        <v>62</v>
      </c>
      <c r="N23785" s="146" t="s">
        <v>14509</v>
      </c>
      <c r="O23785" s="146" t="s">
        <v>63</v>
      </c>
      <c r="P23785" s="146" t="s">
        <v>64</v>
      </c>
      <c r="Q23785" s="146" t="s">
        <v>66</v>
      </c>
      <c r="R23785" s="146" t="s">
        <v>14510</v>
      </c>
      <c r="S23785" s="146" t="s">
        <v>67</v>
      </c>
    </row>
    <row r="23786" spans="1:19" ht="11.25" thickBot="1" x14ac:dyDescent="0.2">
      <c r="A23786" s="112"/>
      <c r="B23786" s="112"/>
      <c r="C23786" s="146" t="s">
        <v>111</v>
      </c>
      <c r="D23786" s="146" t="s">
        <v>111</v>
      </c>
      <c r="E23786" s="146" t="s">
        <v>111</v>
      </c>
      <c r="F23786" s="146" t="s">
        <v>111</v>
      </c>
      <c r="G23786" s="146" t="s">
        <v>111</v>
      </c>
      <c r="H23786" s="146" t="s">
        <v>111</v>
      </c>
      <c r="I23786" s="146" t="s">
        <v>111</v>
      </c>
      <c r="J23786" s="146" t="s">
        <v>111</v>
      </c>
      <c r="K23786" s="146" t="s">
        <v>111</v>
      </c>
      <c r="L23786" s="146" t="s">
        <v>111</v>
      </c>
      <c r="M23786" s="146" t="s">
        <v>111</v>
      </c>
      <c r="N23786" s="146" t="s">
        <v>111</v>
      </c>
      <c r="O23786" s="146" t="s">
        <v>111</v>
      </c>
      <c r="P23786" s="146" t="s">
        <v>111</v>
      </c>
      <c r="Q23786" s="146" t="s">
        <v>111</v>
      </c>
      <c r="R23786" s="146" t="s">
        <v>111</v>
      </c>
      <c r="S23786" s="146" t="s">
        <v>111</v>
      </c>
    </row>
    <row r="23787" spans="1:19" ht="11.25" thickBot="1" x14ac:dyDescent="0.2">
      <c r="A23787" s="107">
        <v>1</v>
      </c>
      <c r="B23787" s="132">
        <v>0.77819444444444441</v>
      </c>
      <c r="C23787" s="108">
        <v>2E-3</v>
      </c>
      <c r="D23787" s="141" t="s">
        <v>14500</v>
      </c>
      <c r="E23787" s="108">
        <v>1E-3</v>
      </c>
      <c r="F23787" s="108">
        <v>3.0000000000000001E-3</v>
      </c>
      <c r="G23787" s="141" t="s">
        <v>14500</v>
      </c>
      <c r="H23787" s="108">
        <v>3.4000000000000002E-2</v>
      </c>
      <c r="I23787" s="108">
        <v>8.5000000000000006E-2</v>
      </c>
      <c r="J23787" s="141" t="s">
        <v>14518</v>
      </c>
      <c r="K23787" s="141" t="s">
        <v>14500</v>
      </c>
      <c r="L23787" s="141" t="s">
        <v>14500</v>
      </c>
      <c r="M23787" s="108">
        <v>3.3000000000000002E-2</v>
      </c>
      <c r="N23787" s="108">
        <v>3.0000000000000001E-3</v>
      </c>
      <c r="O23787" s="108">
        <v>4.0000000000000001E-3</v>
      </c>
      <c r="P23787" s="108">
        <v>1.5389999999999999</v>
      </c>
      <c r="Q23787" s="133">
        <v>0.35919000000000001</v>
      </c>
      <c r="R23787" s="141" t="s">
        <v>14500</v>
      </c>
      <c r="S23787" s="108">
        <v>1.2E-2</v>
      </c>
    </row>
    <row r="23788" spans="1:19" ht="11.25" thickBot="1" x14ac:dyDescent="0.2">
      <c r="A23788" s="112"/>
    </row>
    <row r="23789" spans="1:19" ht="11.25" thickBot="1" x14ac:dyDescent="0.2">
      <c r="A23789" s="135" t="s">
        <v>362</v>
      </c>
      <c r="B23789" s="112"/>
      <c r="C23789" s="136">
        <v>2E-3</v>
      </c>
      <c r="D23789" s="141" t="s">
        <v>14501</v>
      </c>
      <c r="E23789" s="136">
        <v>1E-3</v>
      </c>
      <c r="F23789" s="136">
        <v>3.0000000000000001E-3</v>
      </c>
      <c r="G23789" s="141" t="s">
        <v>14501</v>
      </c>
      <c r="H23789" s="136">
        <v>3.4000000000000002E-2</v>
      </c>
      <c r="I23789" s="136">
        <v>8.5000000000000006E-2</v>
      </c>
      <c r="J23789" s="141" t="s">
        <v>14520</v>
      </c>
      <c r="K23789" s="141" t="s">
        <v>14501</v>
      </c>
      <c r="L23789" s="141" t="s">
        <v>14501</v>
      </c>
      <c r="M23789" s="136">
        <v>3.3000000000000002E-2</v>
      </c>
      <c r="N23789" s="136">
        <v>3.0000000000000001E-3</v>
      </c>
      <c r="O23789" s="136">
        <v>4.0000000000000001E-3</v>
      </c>
      <c r="P23789" s="136">
        <v>1.5389999999999999</v>
      </c>
      <c r="Q23789" s="137">
        <v>0.35919000000000001</v>
      </c>
      <c r="R23789" s="141" t="s">
        <v>14501</v>
      </c>
      <c r="S23789" s="136">
        <v>1.2E-2</v>
      </c>
    </row>
    <row r="23790" spans="1:19" ht="11.25" thickBot="1" x14ac:dyDescent="0.2">
      <c r="A23790" s="112"/>
    </row>
    <row r="23791" spans="1:19" ht="11.25" thickBot="1" x14ac:dyDescent="0.2">
      <c r="A23791" s="138" t="s">
        <v>364</v>
      </c>
      <c r="B23791" s="112"/>
      <c r="C23791" s="136">
        <v>0</v>
      </c>
      <c r="D23791" s="141" t="s">
        <v>14501</v>
      </c>
      <c r="E23791" s="136">
        <v>0</v>
      </c>
      <c r="F23791" s="136">
        <v>0</v>
      </c>
      <c r="G23791" s="141" t="s">
        <v>14501</v>
      </c>
      <c r="H23791" s="136">
        <v>0</v>
      </c>
      <c r="I23791" s="136">
        <v>0</v>
      </c>
      <c r="J23791" s="141" t="s">
        <v>14501</v>
      </c>
      <c r="K23791" s="141" t="s">
        <v>14501</v>
      </c>
      <c r="L23791" s="141" t="s">
        <v>14501</v>
      </c>
      <c r="M23791" s="136">
        <v>0</v>
      </c>
      <c r="N23791" s="136">
        <v>0</v>
      </c>
      <c r="O23791" s="136">
        <v>0</v>
      </c>
      <c r="P23791" s="136">
        <v>0</v>
      </c>
      <c r="Q23791" s="140" t="s">
        <v>3713</v>
      </c>
      <c r="R23791" s="141" t="s">
        <v>14501</v>
      </c>
      <c r="S23791" s="136">
        <v>0</v>
      </c>
    </row>
    <row r="23792" spans="1:19" ht="11.25" thickBot="1" x14ac:dyDescent="0.2">
      <c r="A23792" s="112"/>
    </row>
    <row r="23793" spans="1:19" ht="11.25" thickBot="1" x14ac:dyDescent="0.2">
      <c r="A23793" s="139" t="s">
        <v>366</v>
      </c>
      <c r="B23793" s="112"/>
      <c r="C23793" s="136">
        <v>0</v>
      </c>
      <c r="D23793" s="141" t="s">
        <v>14501</v>
      </c>
      <c r="E23793" s="136">
        <v>0</v>
      </c>
      <c r="F23793" s="136">
        <v>0</v>
      </c>
      <c r="G23793" s="141" t="s">
        <v>14501</v>
      </c>
      <c r="H23793" s="136">
        <v>0</v>
      </c>
      <c r="I23793" s="136">
        <v>0</v>
      </c>
      <c r="J23793" s="141" t="s">
        <v>14501</v>
      </c>
      <c r="K23793" s="141" t="s">
        <v>14501</v>
      </c>
      <c r="L23793" s="141" t="s">
        <v>14501</v>
      </c>
      <c r="M23793" s="136">
        <v>0</v>
      </c>
      <c r="N23793" s="136">
        <v>0</v>
      </c>
      <c r="O23793" s="136">
        <v>0</v>
      </c>
      <c r="P23793" s="136">
        <v>0</v>
      </c>
      <c r="Q23793" s="140" t="s">
        <v>3713</v>
      </c>
      <c r="R23793" s="141" t="s">
        <v>14501</v>
      </c>
      <c r="S23793" s="136">
        <v>0</v>
      </c>
    </row>
    <row r="23794" spans="1:19" ht="11.25" thickBot="1" x14ac:dyDescent="0.2">
      <c r="A23794" s="112"/>
    </row>
    <row r="23795" spans="1:19" ht="11.25" thickBot="1" x14ac:dyDescent="0.2">
      <c r="A23795" s="106" t="s">
        <v>357</v>
      </c>
      <c r="B23795" s="106" t="s">
        <v>358</v>
      </c>
      <c r="C23795" s="146" t="s">
        <v>68</v>
      </c>
      <c r="D23795" s="146" t="s">
        <v>14511</v>
      </c>
    </row>
    <row r="23796" spans="1:19" ht="11.25" thickBot="1" x14ac:dyDescent="0.2">
      <c r="A23796" s="112"/>
      <c r="B23796" s="112"/>
      <c r="C23796" s="146" t="s">
        <v>111</v>
      </c>
      <c r="D23796" s="146" t="s">
        <v>111</v>
      </c>
    </row>
    <row r="23797" spans="1:19" ht="11.25" thickBot="1" x14ac:dyDescent="0.2">
      <c r="A23797" s="107">
        <v>1</v>
      </c>
      <c r="B23797" s="132">
        <v>0.77819444444444441</v>
      </c>
      <c r="C23797" s="108">
        <v>3.0000000000000001E-3</v>
      </c>
      <c r="D23797" s="141" t="s">
        <v>14500</v>
      </c>
    </row>
    <row r="23798" spans="1:19" ht="11.25" thickBot="1" x14ac:dyDescent="0.2">
      <c r="A23798" s="112"/>
    </row>
    <row r="23799" spans="1:19" ht="11.25" thickBot="1" x14ac:dyDescent="0.2">
      <c r="A23799" s="135" t="s">
        <v>362</v>
      </c>
      <c r="B23799" s="112"/>
      <c r="C23799" s="136">
        <v>3.0000000000000001E-3</v>
      </c>
      <c r="D23799" s="141" t="s">
        <v>14501</v>
      </c>
    </row>
    <row r="23800" spans="1:19" ht="11.25" thickBot="1" x14ac:dyDescent="0.2">
      <c r="A23800" s="112"/>
    </row>
    <row r="23801" spans="1:19" ht="11.25" thickBot="1" x14ac:dyDescent="0.2">
      <c r="A23801" s="138" t="s">
        <v>364</v>
      </c>
      <c r="B23801" s="112"/>
      <c r="C23801" s="136">
        <v>0</v>
      </c>
      <c r="D23801" s="141" t="s">
        <v>14501</v>
      </c>
    </row>
    <row r="23802" spans="1:19" ht="11.25" thickBot="1" x14ac:dyDescent="0.2">
      <c r="A23802" s="112"/>
    </row>
    <row r="23803" spans="1:19" ht="11.25" thickBot="1" x14ac:dyDescent="0.2">
      <c r="A23803" s="139" t="s">
        <v>366</v>
      </c>
      <c r="B23803" s="112"/>
      <c r="C23803" s="136">
        <v>0</v>
      </c>
      <c r="D23803" s="141" t="s">
        <v>14501</v>
      </c>
    </row>
    <row r="23804" spans="1:19" ht="10.5" x14ac:dyDescent="0.15">
      <c r="A23804" s="112"/>
    </row>
    <row r="23805" spans="1:19" x14ac:dyDescent="0.15">
      <c r="A23805" s="129"/>
      <c r="B23805" s="86" t="s">
        <v>4787</v>
      </c>
    </row>
    <row r="23806" spans="1:19" ht="9.75" thickBot="1" x14ac:dyDescent="0.2">
      <c r="A23806" s="81" t="s">
        <v>356</v>
      </c>
    </row>
    <row r="23807" spans="1:19" ht="11.25" thickBot="1" x14ac:dyDescent="0.2">
      <c r="A23807" s="106" t="s">
        <v>357</v>
      </c>
      <c r="B23807" s="106" t="s">
        <v>358</v>
      </c>
      <c r="C23807" s="146" t="s">
        <v>14494</v>
      </c>
      <c r="D23807" s="146" t="s">
        <v>14495</v>
      </c>
      <c r="E23807" s="146" t="s">
        <v>14496</v>
      </c>
      <c r="F23807" s="146" t="s">
        <v>0</v>
      </c>
      <c r="G23807" s="146" t="s">
        <v>1</v>
      </c>
      <c r="H23807" s="146" t="s">
        <v>2</v>
      </c>
      <c r="I23807" s="146" t="s">
        <v>14497</v>
      </c>
      <c r="J23807" s="146" t="s">
        <v>3</v>
      </c>
      <c r="K23807" s="146" t="s">
        <v>14498</v>
      </c>
      <c r="L23807" s="146" t="s">
        <v>7</v>
      </c>
      <c r="M23807" s="146" t="s">
        <v>14499</v>
      </c>
      <c r="N23807" s="146" t="s">
        <v>10</v>
      </c>
      <c r="O23807" s="146" t="s">
        <v>11</v>
      </c>
      <c r="P23807" s="146" t="s">
        <v>12</v>
      </c>
      <c r="Q23807" s="146" t="s">
        <v>13</v>
      </c>
      <c r="R23807" s="146" t="s">
        <v>14</v>
      </c>
      <c r="S23807" s="146" t="s">
        <v>15</v>
      </c>
    </row>
    <row r="23808" spans="1:19" ht="11.25" thickBot="1" x14ac:dyDescent="0.2">
      <c r="A23808" s="112"/>
      <c r="B23808" s="112"/>
      <c r="C23808" s="146" t="s">
        <v>111</v>
      </c>
      <c r="D23808" s="146" t="s">
        <v>111</v>
      </c>
      <c r="E23808" s="146" t="s">
        <v>111</v>
      </c>
      <c r="F23808" s="146" t="s">
        <v>111</v>
      </c>
      <c r="G23808" s="146" t="s">
        <v>111</v>
      </c>
      <c r="H23808" s="146" t="s">
        <v>111</v>
      </c>
      <c r="I23808" s="146" t="s">
        <v>111</v>
      </c>
      <c r="J23808" s="146" t="s">
        <v>111</v>
      </c>
      <c r="K23808" s="146" t="s">
        <v>111</v>
      </c>
      <c r="L23808" s="146" t="s">
        <v>111</v>
      </c>
      <c r="M23808" s="146" t="s">
        <v>111</v>
      </c>
      <c r="N23808" s="146" t="s">
        <v>111</v>
      </c>
      <c r="O23808" s="146" t="s">
        <v>111</v>
      </c>
      <c r="P23808" s="146" t="s">
        <v>111</v>
      </c>
      <c r="Q23808" s="146" t="s">
        <v>111</v>
      </c>
      <c r="R23808" s="146" t="s">
        <v>111</v>
      </c>
      <c r="S23808" s="146" t="s">
        <v>111</v>
      </c>
    </row>
    <row r="23809" spans="1:19" ht="11.25" thickBot="1" x14ac:dyDescent="0.2">
      <c r="A23809" s="107">
        <v>1</v>
      </c>
      <c r="B23809" s="132">
        <v>0.78334490740740748</v>
      </c>
      <c r="C23809" s="141" t="s">
        <v>14500</v>
      </c>
      <c r="D23809" s="141" t="s">
        <v>14500</v>
      </c>
      <c r="E23809" s="108">
        <v>2E-3</v>
      </c>
      <c r="F23809" s="108">
        <v>2.1000000000000001E-2</v>
      </c>
      <c r="G23809" s="108">
        <v>0.41799999999999998</v>
      </c>
      <c r="H23809" s="108">
        <v>6.0000000000000001E-3</v>
      </c>
      <c r="I23809" s="108">
        <v>8.9999999999999993E-3</v>
      </c>
      <c r="J23809" s="108">
        <v>0.16200000000000001</v>
      </c>
      <c r="K23809" s="108">
        <v>3.4009999999999998</v>
      </c>
      <c r="L23809" s="133">
        <v>0.52095000000000002</v>
      </c>
      <c r="M23809" s="108">
        <v>0.02</v>
      </c>
      <c r="N23809" s="108">
        <v>0</v>
      </c>
      <c r="O23809" s="108">
        <v>1E-3</v>
      </c>
      <c r="P23809" s="108">
        <v>0.111</v>
      </c>
      <c r="Q23809" s="108">
        <v>1.28</v>
      </c>
      <c r="R23809" s="108">
        <v>3.0000000000000001E-3</v>
      </c>
      <c r="S23809" s="108">
        <v>6.2E-2</v>
      </c>
    </row>
    <row r="23810" spans="1:19" ht="11.25" thickBot="1" x14ac:dyDescent="0.2">
      <c r="A23810" s="112"/>
    </row>
    <row r="23811" spans="1:19" ht="11.25" thickBot="1" x14ac:dyDescent="0.2">
      <c r="A23811" s="135" t="s">
        <v>362</v>
      </c>
      <c r="B23811" s="112"/>
      <c r="C23811" s="141" t="s">
        <v>14501</v>
      </c>
      <c r="D23811" s="141" t="s">
        <v>14501</v>
      </c>
      <c r="E23811" s="136">
        <v>2E-3</v>
      </c>
      <c r="F23811" s="136">
        <v>2.1000000000000001E-2</v>
      </c>
      <c r="G23811" s="136">
        <v>0.41799999999999998</v>
      </c>
      <c r="H23811" s="136">
        <v>6.0000000000000001E-3</v>
      </c>
      <c r="I23811" s="136">
        <v>8.9999999999999993E-3</v>
      </c>
      <c r="J23811" s="136">
        <v>0.16200000000000001</v>
      </c>
      <c r="K23811" s="136">
        <v>3.4009999999999998</v>
      </c>
      <c r="L23811" s="137">
        <v>0.52095000000000002</v>
      </c>
      <c r="M23811" s="136">
        <v>0.02</v>
      </c>
      <c r="N23811" s="136">
        <v>0</v>
      </c>
      <c r="O23811" s="136">
        <v>1E-3</v>
      </c>
      <c r="P23811" s="136">
        <v>0.111</v>
      </c>
      <c r="Q23811" s="136">
        <v>1.28</v>
      </c>
      <c r="R23811" s="136">
        <v>3.0000000000000001E-3</v>
      </c>
      <c r="S23811" s="136">
        <v>6.2E-2</v>
      </c>
    </row>
    <row r="23812" spans="1:19" ht="11.25" thickBot="1" x14ac:dyDescent="0.2">
      <c r="A23812" s="112"/>
    </row>
    <row r="23813" spans="1:19" ht="11.25" thickBot="1" x14ac:dyDescent="0.2">
      <c r="A23813" s="138" t="s">
        <v>364</v>
      </c>
      <c r="B23813" s="112"/>
      <c r="C23813" s="141" t="s">
        <v>14501</v>
      </c>
      <c r="D23813" s="141" t="s">
        <v>14501</v>
      </c>
      <c r="E23813" s="136">
        <v>0</v>
      </c>
      <c r="F23813" s="136">
        <v>0</v>
      </c>
      <c r="G23813" s="136">
        <v>0</v>
      </c>
      <c r="H23813" s="136">
        <v>0</v>
      </c>
      <c r="I23813" s="136">
        <v>0</v>
      </c>
      <c r="J23813" s="136">
        <v>0</v>
      </c>
      <c r="K23813" s="136">
        <v>0</v>
      </c>
      <c r="L23813" s="140" t="s">
        <v>3713</v>
      </c>
      <c r="M23813" s="136">
        <v>0</v>
      </c>
      <c r="N23813" s="136">
        <v>0</v>
      </c>
      <c r="O23813" s="136">
        <v>0</v>
      </c>
      <c r="P23813" s="136">
        <v>0</v>
      </c>
      <c r="Q23813" s="136">
        <v>0</v>
      </c>
      <c r="R23813" s="136">
        <v>0</v>
      </c>
      <c r="S23813" s="136">
        <v>0</v>
      </c>
    </row>
    <row r="23814" spans="1:19" ht="11.25" thickBot="1" x14ac:dyDescent="0.2">
      <c r="A23814" s="112"/>
    </row>
    <row r="23815" spans="1:19" ht="11.25" thickBot="1" x14ac:dyDescent="0.2">
      <c r="A23815" s="139" t="s">
        <v>366</v>
      </c>
      <c r="B23815" s="112"/>
      <c r="C23815" s="141" t="s">
        <v>14501</v>
      </c>
      <c r="D23815" s="141" t="s">
        <v>14501</v>
      </c>
      <c r="E23815" s="136">
        <v>0</v>
      </c>
      <c r="F23815" s="136">
        <v>0</v>
      </c>
      <c r="G23815" s="136">
        <v>0</v>
      </c>
      <c r="H23815" s="136">
        <v>0</v>
      </c>
      <c r="I23815" s="136">
        <v>0</v>
      </c>
      <c r="J23815" s="136">
        <v>0</v>
      </c>
      <c r="K23815" s="136">
        <v>0</v>
      </c>
      <c r="L23815" s="140" t="s">
        <v>3713</v>
      </c>
      <c r="M23815" s="136">
        <v>0</v>
      </c>
      <c r="N23815" s="136">
        <v>0</v>
      </c>
      <c r="O23815" s="136">
        <v>0</v>
      </c>
      <c r="P23815" s="136">
        <v>0</v>
      </c>
      <c r="Q23815" s="136">
        <v>0</v>
      </c>
      <c r="R23815" s="136">
        <v>0</v>
      </c>
      <c r="S23815" s="136">
        <v>0</v>
      </c>
    </row>
    <row r="23816" spans="1:19" ht="11.25" thickBot="1" x14ac:dyDescent="0.2">
      <c r="A23816" s="112"/>
    </row>
    <row r="23817" spans="1:19" ht="11.25" thickBot="1" x14ac:dyDescent="0.2">
      <c r="A23817" s="106" t="s">
        <v>357</v>
      </c>
      <c r="B23817" s="106" t="s">
        <v>358</v>
      </c>
      <c r="C23817" s="146" t="s">
        <v>16</v>
      </c>
      <c r="D23817" s="146" t="s">
        <v>14502</v>
      </c>
      <c r="E23817" s="146" t="s">
        <v>14503</v>
      </c>
      <c r="F23817" s="146" t="s">
        <v>20</v>
      </c>
      <c r="G23817" s="146" t="s">
        <v>21</v>
      </c>
      <c r="H23817" s="146" t="s">
        <v>22</v>
      </c>
      <c r="I23817" s="146" t="s">
        <v>23</v>
      </c>
      <c r="J23817" s="146" t="s">
        <v>24</v>
      </c>
      <c r="K23817" s="146" t="s">
        <v>26</v>
      </c>
      <c r="L23817" s="146" t="s">
        <v>14504</v>
      </c>
      <c r="M23817" s="146" t="s">
        <v>27</v>
      </c>
      <c r="N23817" s="146" t="s">
        <v>28</v>
      </c>
      <c r="O23817" s="146" t="s">
        <v>29</v>
      </c>
      <c r="P23817" s="146" t="s">
        <v>30</v>
      </c>
      <c r="Q23817" s="146" t="s">
        <v>14505</v>
      </c>
      <c r="R23817" s="146" t="s">
        <v>32</v>
      </c>
      <c r="S23817" s="146" t="s">
        <v>33</v>
      </c>
    </row>
    <row r="23818" spans="1:19" ht="11.25" thickBot="1" x14ac:dyDescent="0.2">
      <c r="A23818" s="112"/>
      <c r="B23818" s="112"/>
      <c r="C23818" s="146" t="s">
        <v>111</v>
      </c>
      <c r="D23818" s="146" t="s">
        <v>111</v>
      </c>
      <c r="E23818" s="146" t="s">
        <v>111</v>
      </c>
      <c r="F23818" s="146" t="s">
        <v>111</v>
      </c>
      <c r="G23818" s="146" t="s">
        <v>111</v>
      </c>
      <c r="H23818" s="146" t="s">
        <v>111</v>
      </c>
      <c r="I23818" s="146" t="s">
        <v>111</v>
      </c>
      <c r="J23818" s="146" t="s">
        <v>111</v>
      </c>
      <c r="K23818" s="146" t="s">
        <v>111</v>
      </c>
      <c r="L23818" s="146" t="s">
        <v>111</v>
      </c>
      <c r="M23818" s="146" t="s">
        <v>111</v>
      </c>
      <c r="N23818" s="146" t="s">
        <v>111</v>
      </c>
      <c r="O23818" s="146" t="s">
        <v>111</v>
      </c>
      <c r="P23818" s="146" t="s">
        <v>111</v>
      </c>
      <c r="Q23818" s="146" t="s">
        <v>111</v>
      </c>
      <c r="R23818" s="146" t="s">
        <v>111</v>
      </c>
      <c r="S23818" s="146" t="s">
        <v>111</v>
      </c>
    </row>
    <row r="23819" spans="1:19" ht="11.25" thickBot="1" x14ac:dyDescent="0.2">
      <c r="A23819" s="107">
        <v>1</v>
      </c>
      <c r="B23819" s="132">
        <v>0.78334490740740748</v>
      </c>
      <c r="C23819" s="108">
        <v>0.439</v>
      </c>
      <c r="D23819" s="108">
        <v>0.23200000000000001</v>
      </c>
      <c r="E23819" s="108">
        <v>1E-3</v>
      </c>
      <c r="F23819" s="133">
        <v>0.42582999999999999</v>
      </c>
      <c r="G23819" s="141" t="s">
        <v>14599</v>
      </c>
      <c r="H23819" s="108">
        <v>0.26200000000000001</v>
      </c>
      <c r="I23819" s="108">
        <v>7.4999999999999997E-2</v>
      </c>
      <c r="J23819" s="108">
        <v>0.372</v>
      </c>
      <c r="K23819" s="133">
        <v>0.48369000000000001</v>
      </c>
      <c r="L23819" s="108">
        <v>6.0000000000000001E-3</v>
      </c>
      <c r="M23819" s="108">
        <v>1E-3</v>
      </c>
      <c r="N23819" s="108">
        <v>1.7000000000000001E-2</v>
      </c>
      <c r="O23819" s="141" t="s">
        <v>14500</v>
      </c>
      <c r="P23819" s="141" t="s">
        <v>14500</v>
      </c>
      <c r="Q23819" s="108">
        <v>-1.0999999999999999E-2</v>
      </c>
      <c r="R23819" s="108">
        <v>2E-3</v>
      </c>
      <c r="S23819" s="141" t="s">
        <v>14500</v>
      </c>
    </row>
    <row r="23820" spans="1:19" ht="11.25" thickBot="1" x14ac:dyDescent="0.2">
      <c r="A23820" s="112"/>
    </row>
    <row r="23821" spans="1:19" ht="11.25" thickBot="1" x14ac:dyDescent="0.2">
      <c r="A23821" s="135" t="s">
        <v>362</v>
      </c>
      <c r="B23821" s="112"/>
      <c r="C23821" s="136">
        <v>0.439</v>
      </c>
      <c r="D23821" s="136">
        <v>0.23200000000000001</v>
      </c>
      <c r="E23821" s="136">
        <v>1E-3</v>
      </c>
      <c r="F23821" s="137">
        <v>0.42582999999999999</v>
      </c>
      <c r="G23821" s="141" t="s">
        <v>14600</v>
      </c>
      <c r="H23821" s="136">
        <v>0.26200000000000001</v>
      </c>
      <c r="I23821" s="136">
        <v>7.4999999999999997E-2</v>
      </c>
      <c r="J23821" s="136">
        <v>0.372</v>
      </c>
      <c r="K23821" s="137">
        <v>0.48369000000000001</v>
      </c>
      <c r="L23821" s="136">
        <v>6.0000000000000001E-3</v>
      </c>
      <c r="M23821" s="136">
        <v>1E-3</v>
      </c>
      <c r="N23821" s="136">
        <v>1.7000000000000001E-2</v>
      </c>
      <c r="O23821" s="141" t="s">
        <v>14501</v>
      </c>
      <c r="P23821" s="141" t="s">
        <v>14501</v>
      </c>
      <c r="Q23821" s="136">
        <v>-1.0999999999999999E-2</v>
      </c>
      <c r="R23821" s="136">
        <v>2E-3</v>
      </c>
      <c r="S23821" s="141" t="s">
        <v>14501</v>
      </c>
    </row>
    <row r="23822" spans="1:19" ht="11.25" thickBot="1" x14ac:dyDescent="0.2">
      <c r="A23822" s="112"/>
    </row>
    <row r="23823" spans="1:19" ht="11.25" thickBot="1" x14ac:dyDescent="0.2">
      <c r="A23823" s="138" t="s">
        <v>364</v>
      </c>
      <c r="B23823" s="112"/>
      <c r="C23823" s="136">
        <v>0</v>
      </c>
      <c r="D23823" s="136">
        <v>0</v>
      </c>
      <c r="E23823" s="136">
        <v>0</v>
      </c>
      <c r="F23823" s="140" t="s">
        <v>3713</v>
      </c>
      <c r="G23823" s="141" t="s">
        <v>14501</v>
      </c>
      <c r="H23823" s="136">
        <v>0</v>
      </c>
      <c r="I23823" s="136">
        <v>0</v>
      </c>
      <c r="J23823" s="136">
        <v>0</v>
      </c>
      <c r="K23823" s="140" t="s">
        <v>3713</v>
      </c>
      <c r="L23823" s="136">
        <v>0</v>
      </c>
      <c r="M23823" s="136">
        <v>0</v>
      </c>
      <c r="N23823" s="136">
        <v>0</v>
      </c>
      <c r="O23823" s="141" t="s">
        <v>14501</v>
      </c>
      <c r="P23823" s="141" t="s">
        <v>14501</v>
      </c>
      <c r="Q23823" s="136">
        <v>0</v>
      </c>
      <c r="R23823" s="136">
        <v>0</v>
      </c>
      <c r="S23823" s="141" t="s">
        <v>14501</v>
      </c>
    </row>
    <row r="23824" spans="1:19" ht="11.25" thickBot="1" x14ac:dyDescent="0.2">
      <c r="A23824" s="112"/>
    </row>
    <row r="23825" spans="1:19" ht="11.25" thickBot="1" x14ac:dyDescent="0.2">
      <c r="A23825" s="139" t="s">
        <v>366</v>
      </c>
      <c r="B23825" s="112"/>
      <c r="C23825" s="136">
        <v>0</v>
      </c>
      <c r="D23825" s="136">
        <v>0</v>
      </c>
      <c r="E23825" s="136">
        <v>0</v>
      </c>
      <c r="F23825" s="140" t="s">
        <v>3713</v>
      </c>
      <c r="G23825" s="141" t="s">
        <v>14501</v>
      </c>
      <c r="H23825" s="136">
        <v>0</v>
      </c>
      <c r="I23825" s="136">
        <v>0</v>
      </c>
      <c r="J23825" s="136">
        <v>0</v>
      </c>
      <c r="K23825" s="140" t="s">
        <v>3713</v>
      </c>
      <c r="L23825" s="136">
        <v>0</v>
      </c>
      <c r="M23825" s="136">
        <v>0</v>
      </c>
      <c r="N23825" s="136">
        <v>0</v>
      </c>
      <c r="O23825" s="141" t="s">
        <v>14501</v>
      </c>
      <c r="P23825" s="141" t="s">
        <v>14501</v>
      </c>
      <c r="Q23825" s="136">
        <v>0</v>
      </c>
      <c r="R23825" s="136">
        <v>0</v>
      </c>
      <c r="S23825" s="141" t="s">
        <v>14501</v>
      </c>
    </row>
    <row r="23826" spans="1:19" ht="11.25" thickBot="1" x14ac:dyDescent="0.2">
      <c r="A23826" s="112"/>
    </row>
    <row r="23827" spans="1:19" ht="11.25" thickBot="1" x14ac:dyDescent="0.2">
      <c r="A23827" s="106" t="s">
        <v>357</v>
      </c>
      <c r="B23827" s="106" t="s">
        <v>358</v>
      </c>
      <c r="C23827" s="146" t="s">
        <v>35</v>
      </c>
      <c r="D23827" s="146" t="s">
        <v>36</v>
      </c>
      <c r="E23827" s="146" t="s">
        <v>14506</v>
      </c>
      <c r="F23827" s="146" t="s">
        <v>38</v>
      </c>
      <c r="G23827" s="146" t="s">
        <v>39</v>
      </c>
      <c r="H23827" s="146" t="s">
        <v>41</v>
      </c>
      <c r="I23827" s="146" t="s">
        <v>42</v>
      </c>
      <c r="J23827" s="146" t="s">
        <v>43</v>
      </c>
      <c r="K23827" s="146" t="s">
        <v>44</v>
      </c>
      <c r="L23827" s="146" t="s">
        <v>45</v>
      </c>
      <c r="M23827" s="146" t="s">
        <v>46</v>
      </c>
      <c r="N23827" s="146" t="s">
        <v>47</v>
      </c>
      <c r="O23827" s="146" t="s">
        <v>48</v>
      </c>
      <c r="P23827" s="146" t="s">
        <v>49</v>
      </c>
      <c r="Q23827" s="146" t="s">
        <v>50</v>
      </c>
      <c r="R23827" s="146" t="s">
        <v>51</v>
      </c>
      <c r="S23827" s="146" t="s">
        <v>52</v>
      </c>
    </row>
    <row r="23828" spans="1:19" ht="11.25" thickBot="1" x14ac:dyDescent="0.2">
      <c r="A23828" s="112"/>
      <c r="B23828" s="112"/>
      <c r="C23828" s="146" t="s">
        <v>111</v>
      </c>
      <c r="D23828" s="146" t="s">
        <v>111</v>
      </c>
      <c r="E23828" s="146" t="s">
        <v>111</v>
      </c>
      <c r="F23828" s="146" t="s">
        <v>111</v>
      </c>
      <c r="G23828" s="146" t="s">
        <v>111</v>
      </c>
      <c r="H23828" s="146" t="s">
        <v>111</v>
      </c>
      <c r="I23828" s="146" t="s">
        <v>111</v>
      </c>
      <c r="J23828" s="146" t="s">
        <v>111</v>
      </c>
      <c r="K23828" s="146" t="s">
        <v>111</v>
      </c>
      <c r="L23828" s="146" t="s">
        <v>111</v>
      </c>
      <c r="M23828" s="146" t="s">
        <v>111</v>
      </c>
      <c r="N23828" s="146" t="s">
        <v>111</v>
      </c>
      <c r="O23828" s="146" t="s">
        <v>111</v>
      </c>
      <c r="P23828" s="146" t="s">
        <v>111</v>
      </c>
      <c r="Q23828" s="146" t="s">
        <v>111</v>
      </c>
      <c r="R23828" s="146" t="s">
        <v>111</v>
      </c>
      <c r="S23828" s="146" t="s">
        <v>111</v>
      </c>
    </row>
    <row r="23829" spans="1:19" ht="11.25" thickBot="1" x14ac:dyDescent="0.2">
      <c r="A23829" s="107">
        <v>1</v>
      </c>
      <c r="B23829" s="132">
        <v>0.78334490740740748</v>
      </c>
      <c r="C23829" s="133">
        <v>0.40110000000000001</v>
      </c>
      <c r="D23829" s="108">
        <v>0.03</v>
      </c>
      <c r="E23829" s="108">
        <v>3.0000000000000001E-3</v>
      </c>
      <c r="F23829" s="141" t="s">
        <v>14500</v>
      </c>
      <c r="G23829" s="108">
        <v>5.0000000000000001E-3</v>
      </c>
      <c r="H23829" s="108">
        <v>1.103</v>
      </c>
      <c r="I23829" s="108">
        <v>1.7000000000000001E-2</v>
      </c>
      <c r="J23829" s="108">
        <v>0.04</v>
      </c>
      <c r="K23829" s="108">
        <v>3.0000000000000001E-3</v>
      </c>
      <c r="L23829" s="108">
        <v>8.0000000000000002E-3</v>
      </c>
      <c r="M23829" s="141" t="s">
        <v>14500</v>
      </c>
      <c r="N23829" s="141" t="s">
        <v>14500</v>
      </c>
      <c r="O23829" s="108">
        <v>7.0000000000000001E-3</v>
      </c>
      <c r="P23829" s="108">
        <v>3.0000000000000001E-3</v>
      </c>
      <c r="Q23829" s="108">
        <v>8.9999999999999993E-3</v>
      </c>
      <c r="R23829" s="108">
        <v>4.0000000000000001E-3</v>
      </c>
      <c r="S23829" s="108">
        <v>0.01</v>
      </c>
    </row>
    <row r="23830" spans="1:19" ht="11.25" thickBot="1" x14ac:dyDescent="0.2">
      <c r="A23830" s="112"/>
    </row>
    <row r="23831" spans="1:19" ht="11.25" thickBot="1" x14ac:dyDescent="0.2">
      <c r="A23831" s="135" t="s">
        <v>362</v>
      </c>
      <c r="B23831" s="112"/>
      <c r="C23831" s="137">
        <v>0.40110000000000001</v>
      </c>
      <c r="D23831" s="136">
        <v>0.03</v>
      </c>
      <c r="E23831" s="136">
        <v>3.0000000000000001E-3</v>
      </c>
      <c r="F23831" s="141" t="s">
        <v>14501</v>
      </c>
      <c r="G23831" s="136">
        <v>5.0000000000000001E-3</v>
      </c>
      <c r="H23831" s="136">
        <v>1.103</v>
      </c>
      <c r="I23831" s="136">
        <v>1.7000000000000001E-2</v>
      </c>
      <c r="J23831" s="136">
        <v>0.04</v>
      </c>
      <c r="K23831" s="136">
        <v>3.0000000000000001E-3</v>
      </c>
      <c r="L23831" s="136">
        <v>8.0000000000000002E-3</v>
      </c>
      <c r="M23831" s="141" t="s">
        <v>14501</v>
      </c>
      <c r="N23831" s="141" t="s">
        <v>14501</v>
      </c>
      <c r="O23831" s="136">
        <v>7.0000000000000001E-3</v>
      </c>
      <c r="P23831" s="136">
        <v>3.0000000000000001E-3</v>
      </c>
      <c r="Q23831" s="136">
        <v>8.9999999999999993E-3</v>
      </c>
      <c r="R23831" s="136">
        <v>4.0000000000000001E-3</v>
      </c>
      <c r="S23831" s="136">
        <v>0.01</v>
      </c>
    </row>
    <row r="23832" spans="1:19" ht="11.25" thickBot="1" x14ac:dyDescent="0.2">
      <c r="A23832" s="112"/>
    </row>
    <row r="23833" spans="1:19" ht="11.25" thickBot="1" x14ac:dyDescent="0.2">
      <c r="A23833" s="138" t="s">
        <v>364</v>
      </c>
      <c r="B23833" s="112"/>
      <c r="C23833" s="140" t="s">
        <v>3713</v>
      </c>
      <c r="D23833" s="136">
        <v>0</v>
      </c>
      <c r="E23833" s="136">
        <v>0</v>
      </c>
      <c r="F23833" s="141" t="s">
        <v>14501</v>
      </c>
      <c r="G23833" s="136">
        <v>0</v>
      </c>
      <c r="H23833" s="136">
        <v>0</v>
      </c>
      <c r="I23833" s="136">
        <v>0</v>
      </c>
      <c r="J23833" s="136">
        <v>0</v>
      </c>
      <c r="K23833" s="136">
        <v>0</v>
      </c>
      <c r="L23833" s="136">
        <v>0</v>
      </c>
      <c r="M23833" s="141" t="s">
        <v>14501</v>
      </c>
      <c r="N23833" s="141" t="s">
        <v>14501</v>
      </c>
      <c r="O23833" s="136">
        <v>0</v>
      </c>
      <c r="P23833" s="136">
        <v>0</v>
      </c>
      <c r="Q23833" s="136">
        <v>0</v>
      </c>
      <c r="R23833" s="136">
        <v>0</v>
      </c>
      <c r="S23833" s="136">
        <v>0</v>
      </c>
    </row>
    <row r="23834" spans="1:19" ht="11.25" thickBot="1" x14ac:dyDescent="0.2">
      <c r="A23834" s="112"/>
    </row>
    <row r="23835" spans="1:19" ht="11.25" thickBot="1" x14ac:dyDescent="0.2">
      <c r="A23835" s="139" t="s">
        <v>366</v>
      </c>
      <c r="B23835" s="112"/>
      <c r="C23835" s="140" t="s">
        <v>3713</v>
      </c>
      <c r="D23835" s="136">
        <v>0</v>
      </c>
      <c r="E23835" s="136">
        <v>0</v>
      </c>
      <c r="F23835" s="141" t="s">
        <v>14501</v>
      </c>
      <c r="G23835" s="136">
        <v>0</v>
      </c>
      <c r="H23835" s="136">
        <v>0</v>
      </c>
      <c r="I23835" s="136">
        <v>0</v>
      </c>
      <c r="J23835" s="136">
        <v>0</v>
      </c>
      <c r="K23835" s="136">
        <v>0</v>
      </c>
      <c r="L23835" s="136">
        <v>0</v>
      </c>
      <c r="M23835" s="141" t="s">
        <v>14501</v>
      </c>
      <c r="N23835" s="141" t="s">
        <v>14501</v>
      </c>
      <c r="O23835" s="136">
        <v>0</v>
      </c>
      <c r="P23835" s="136">
        <v>0</v>
      </c>
      <c r="Q23835" s="136">
        <v>0</v>
      </c>
      <c r="R23835" s="136">
        <v>0</v>
      </c>
      <c r="S23835" s="136">
        <v>0</v>
      </c>
    </row>
    <row r="23836" spans="1:19" ht="11.25" thickBot="1" x14ac:dyDescent="0.2">
      <c r="A23836" s="112"/>
    </row>
    <row r="23837" spans="1:19" ht="11.25" thickBot="1" x14ac:dyDescent="0.2">
      <c r="A23837" s="106" t="s">
        <v>357</v>
      </c>
      <c r="B23837" s="106" t="s">
        <v>358</v>
      </c>
      <c r="C23837" s="146" t="s">
        <v>53</v>
      </c>
      <c r="D23837" s="146" t="s">
        <v>54</v>
      </c>
      <c r="E23837" s="146" t="s">
        <v>55</v>
      </c>
      <c r="F23837" s="146" t="s">
        <v>56</v>
      </c>
      <c r="G23837" s="146" t="s">
        <v>14507</v>
      </c>
      <c r="H23837" s="146" t="s">
        <v>57</v>
      </c>
      <c r="I23837" s="146" t="s">
        <v>59</v>
      </c>
      <c r="J23837" s="146" t="s">
        <v>14508</v>
      </c>
      <c r="K23837" s="146" t="s">
        <v>60</v>
      </c>
      <c r="L23837" s="146" t="s">
        <v>61</v>
      </c>
      <c r="M23837" s="146" t="s">
        <v>62</v>
      </c>
      <c r="N23837" s="146" t="s">
        <v>14509</v>
      </c>
      <c r="O23837" s="146" t="s">
        <v>63</v>
      </c>
      <c r="P23837" s="146" t="s">
        <v>64</v>
      </c>
      <c r="Q23837" s="146" t="s">
        <v>66</v>
      </c>
      <c r="R23837" s="146" t="s">
        <v>14510</v>
      </c>
      <c r="S23837" s="146" t="s">
        <v>67</v>
      </c>
    </row>
    <row r="23838" spans="1:19" ht="11.25" thickBot="1" x14ac:dyDescent="0.2">
      <c r="A23838" s="112"/>
      <c r="B23838" s="112"/>
      <c r="C23838" s="146" t="s">
        <v>111</v>
      </c>
      <c r="D23838" s="146" t="s">
        <v>111</v>
      </c>
      <c r="E23838" s="146" t="s">
        <v>111</v>
      </c>
      <c r="F23838" s="146" t="s">
        <v>111</v>
      </c>
      <c r="G23838" s="146" t="s">
        <v>111</v>
      </c>
      <c r="H23838" s="146" t="s">
        <v>111</v>
      </c>
      <c r="I23838" s="146" t="s">
        <v>111</v>
      </c>
      <c r="J23838" s="146" t="s">
        <v>111</v>
      </c>
      <c r="K23838" s="146" t="s">
        <v>111</v>
      </c>
      <c r="L23838" s="146" t="s">
        <v>111</v>
      </c>
      <c r="M23838" s="146" t="s">
        <v>111</v>
      </c>
      <c r="N23838" s="146" t="s">
        <v>111</v>
      </c>
      <c r="O23838" s="146" t="s">
        <v>111</v>
      </c>
      <c r="P23838" s="146" t="s">
        <v>111</v>
      </c>
      <c r="Q23838" s="146" t="s">
        <v>111</v>
      </c>
      <c r="R23838" s="146" t="s">
        <v>111</v>
      </c>
      <c r="S23838" s="146" t="s">
        <v>111</v>
      </c>
    </row>
    <row r="23839" spans="1:19" ht="11.25" thickBot="1" x14ac:dyDescent="0.2">
      <c r="A23839" s="107">
        <v>1</v>
      </c>
      <c r="B23839" s="132">
        <v>0.78334490740740748</v>
      </c>
      <c r="C23839" s="108">
        <v>1E-3</v>
      </c>
      <c r="D23839" s="108">
        <v>4.0000000000000001E-3</v>
      </c>
      <c r="E23839" s="108">
        <v>1E-3</v>
      </c>
      <c r="F23839" s="108">
        <v>4.0000000000000001E-3</v>
      </c>
      <c r="G23839" s="141" t="s">
        <v>14500</v>
      </c>
      <c r="H23839" s="108">
        <v>2.1000000000000001E-2</v>
      </c>
      <c r="I23839" s="108">
        <v>6.2E-2</v>
      </c>
      <c r="J23839" s="141" t="s">
        <v>14518</v>
      </c>
      <c r="K23839" s="141" t="s">
        <v>14500</v>
      </c>
      <c r="L23839" s="141" t="s">
        <v>14500</v>
      </c>
      <c r="M23839" s="108">
        <v>2.5000000000000001E-2</v>
      </c>
      <c r="N23839" s="108">
        <v>5.0000000000000001E-3</v>
      </c>
      <c r="O23839" s="108">
        <v>8.0000000000000002E-3</v>
      </c>
      <c r="P23839" s="108">
        <v>11.53</v>
      </c>
      <c r="Q23839" s="133">
        <v>0.34798000000000001</v>
      </c>
      <c r="R23839" s="141" t="s">
        <v>14500</v>
      </c>
      <c r="S23839" s="108">
        <v>1.2E-2</v>
      </c>
    </row>
    <row r="23840" spans="1:19" ht="11.25" thickBot="1" x14ac:dyDescent="0.2">
      <c r="A23840" s="112"/>
    </row>
    <row r="23841" spans="1:19" ht="11.25" thickBot="1" x14ac:dyDescent="0.2">
      <c r="A23841" s="135" t="s">
        <v>362</v>
      </c>
      <c r="B23841" s="112"/>
      <c r="C23841" s="136">
        <v>1E-3</v>
      </c>
      <c r="D23841" s="136">
        <v>4.0000000000000001E-3</v>
      </c>
      <c r="E23841" s="136">
        <v>1E-3</v>
      </c>
      <c r="F23841" s="136">
        <v>4.0000000000000001E-3</v>
      </c>
      <c r="G23841" s="141" t="s">
        <v>14501</v>
      </c>
      <c r="H23841" s="136">
        <v>2.1000000000000001E-2</v>
      </c>
      <c r="I23841" s="136">
        <v>6.2E-2</v>
      </c>
      <c r="J23841" s="141" t="s">
        <v>14520</v>
      </c>
      <c r="K23841" s="141" t="s">
        <v>14501</v>
      </c>
      <c r="L23841" s="141" t="s">
        <v>14501</v>
      </c>
      <c r="M23841" s="136">
        <v>2.5000000000000001E-2</v>
      </c>
      <c r="N23841" s="136">
        <v>5.0000000000000001E-3</v>
      </c>
      <c r="O23841" s="136">
        <v>8.0000000000000002E-3</v>
      </c>
      <c r="P23841" s="136">
        <v>11.53</v>
      </c>
      <c r="Q23841" s="137">
        <v>0.34798000000000001</v>
      </c>
      <c r="R23841" s="141" t="s">
        <v>14501</v>
      </c>
      <c r="S23841" s="136">
        <v>1.2E-2</v>
      </c>
    </row>
    <row r="23842" spans="1:19" ht="11.25" thickBot="1" x14ac:dyDescent="0.2">
      <c r="A23842" s="112"/>
    </row>
    <row r="23843" spans="1:19" ht="11.25" thickBot="1" x14ac:dyDescent="0.2">
      <c r="A23843" s="138" t="s">
        <v>364</v>
      </c>
      <c r="B23843" s="112"/>
      <c r="C23843" s="136">
        <v>0</v>
      </c>
      <c r="D23843" s="136">
        <v>0</v>
      </c>
      <c r="E23843" s="136">
        <v>0</v>
      </c>
      <c r="F23843" s="136">
        <v>0</v>
      </c>
      <c r="G23843" s="141" t="s">
        <v>14501</v>
      </c>
      <c r="H23843" s="136">
        <v>0</v>
      </c>
      <c r="I23843" s="136">
        <v>0</v>
      </c>
      <c r="J23843" s="141" t="s">
        <v>14501</v>
      </c>
      <c r="K23843" s="141" t="s">
        <v>14501</v>
      </c>
      <c r="L23843" s="141" t="s">
        <v>14501</v>
      </c>
      <c r="M23843" s="136">
        <v>0</v>
      </c>
      <c r="N23843" s="136">
        <v>0</v>
      </c>
      <c r="O23843" s="136">
        <v>0</v>
      </c>
      <c r="P23843" s="136">
        <v>0</v>
      </c>
      <c r="Q23843" s="140" t="s">
        <v>3713</v>
      </c>
      <c r="R23843" s="141" t="s">
        <v>14501</v>
      </c>
      <c r="S23843" s="136">
        <v>0</v>
      </c>
    </row>
    <row r="23844" spans="1:19" ht="11.25" thickBot="1" x14ac:dyDescent="0.2">
      <c r="A23844" s="112"/>
    </row>
    <row r="23845" spans="1:19" ht="11.25" thickBot="1" x14ac:dyDescent="0.2">
      <c r="A23845" s="139" t="s">
        <v>366</v>
      </c>
      <c r="B23845" s="112"/>
      <c r="C23845" s="136">
        <v>0</v>
      </c>
      <c r="D23845" s="136">
        <v>0</v>
      </c>
      <c r="E23845" s="136">
        <v>0</v>
      </c>
      <c r="F23845" s="136">
        <v>0</v>
      </c>
      <c r="G23845" s="141" t="s">
        <v>14501</v>
      </c>
      <c r="H23845" s="136">
        <v>0</v>
      </c>
      <c r="I23845" s="136">
        <v>0</v>
      </c>
      <c r="J23845" s="141" t="s">
        <v>14501</v>
      </c>
      <c r="K23845" s="141" t="s">
        <v>14501</v>
      </c>
      <c r="L23845" s="141" t="s">
        <v>14501</v>
      </c>
      <c r="M23845" s="136">
        <v>0</v>
      </c>
      <c r="N23845" s="136">
        <v>0</v>
      </c>
      <c r="O23845" s="136">
        <v>0</v>
      </c>
      <c r="P23845" s="136">
        <v>0</v>
      </c>
      <c r="Q23845" s="140" t="s">
        <v>3713</v>
      </c>
      <c r="R23845" s="141" t="s">
        <v>14501</v>
      </c>
      <c r="S23845" s="136">
        <v>0</v>
      </c>
    </row>
    <row r="23846" spans="1:19" ht="11.25" thickBot="1" x14ac:dyDescent="0.2">
      <c r="A23846" s="112"/>
    </row>
    <row r="23847" spans="1:19" ht="11.25" thickBot="1" x14ac:dyDescent="0.2">
      <c r="A23847" s="106" t="s">
        <v>357</v>
      </c>
      <c r="B23847" s="106" t="s">
        <v>358</v>
      </c>
      <c r="C23847" s="146" t="s">
        <v>68</v>
      </c>
      <c r="D23847" s="146" t="s">
        <v>14511</v>
      </c>
    </row>
    <row r="23848" spans="1:19" ht="11.25" thickBot="1" x14ac:dyDescent="0.2">
      <c r="A23848" s="112"/>
      <c r="B23848" s="112"/>
      <c r="C23848" s="146" t="s">
        <v>111</v>
      </c>
      <c r="D23848" s="146" t="s">
        <v>111</v>
      </c>
    </row>
    <row r="23849" spans="1:19" ht="11.25" thickBot="1" x14ac:dyDescent="0.2">
      <c r="A23849" s="107">
        <v>1</v>
      </c>
      <c r="B23849" s="132">
        <v>0.78334490740740748</v>
      </c>
      <c r="C23849" s="108">
        <v>1E-3</v>
      </c>
      <c r="D23849" s="141" t="s">
        <v>14500</v>
      </c>
    </row>
    <row r="23850" spans="1:19" ht="11.25" thickBot="1" x14ac:dyDescent="0.2">
      <c r="A23850" s="112"/>
    </row>
    <row r="23851" spans="1:19" ht="11.25" thickBot="1" x14ac:dyDescent="0.2">
      <c r="A23851" s="135" t="s">
        <v>362</v>
      </c>
      <c r="B23851" s="112"/>
      <c r="C23851" s="136">
        <v>1E-3</v>
      </c>
      <c r="D23851" s="141" t="s">
        <v>14501</v>
      </c>
    </row>
    <row r="23852" spans="1:19" ht="11.25" thickBot="1" x14ac:dyDescent="0.2">
      <c r="A23852" s="112"/>
    </row>
    <row r="23853" spans="1:19" ht="11.25" thickBot="1" x14ac:dyDescent="0.2">
      <c r="A23853" s="138" t="s">
        <v>364</v>
      </c>
      <c r="B23853" s="112"/>
      <c r="C23853" s="136">
        <v>0</v>
      </c>
      <c r="D23853" s="141" t="s">
        <v>14501</v>
      </c>
    </row>
    <row r="23854" spans="1:19" ht="11.25" thickBot="1" x14ac:dyDescent="0.2">
      <c r="A23854" s="112"/>
    </row>
    <row r="23855" spans="1:19" ht="11.25" thickBot="1" x14ac:dyDescent="0.2">
      <c r="A23855" s="139" t="s">
        <v>366</v>
      </c>
      <c r="B23855" s="112"/>
      <c r="C23855" s="136">
        <v>0</v>
      </c>
      <c r="D23855" s="141" t="s">
        <v>14501</v>
      </c>
    </row>
    <row r="23856" spans="1:19" ht="10.5" x14ac:dyDescent="0.15">
      <c r="A23856" s="112"/>
    </row>
    <row r="23857" spans="1:19" x14ac:dyDescent="0.15">
      <c r="A23857" s="129"/>
      <c r="B23857" s="86" t="s">
        <v>4854</v>
      </c>
    </row>
    <row r="23858" spans="1:19" ht="9.75" thickBot="1" x14ac:dyDescent="0.2">
      <c r="A23858" s="81" t="s">
        <v>356</v>
      </c>
    </row>
    <row r="23859" spans="1:19" ht="11.25" thickBot="1" x14ac:dyDescent="0.2">
      <c r="A23859" s="106" t="s">
        <v>357</v>
      </c>
      <c r="B23859" s="106" t="s">
        <v>358</v>
      </c>
      <c r="C23859" s="146" t="s">
        <v>14494</v>
      </c>
      <c r="D23859" s="146" t="s">
        <v>14495</v>
      </c>
      <c r="E23859" s="146" t="s">
        <v>14496</v>
      </c>
      <c r="F23859" s="146" t="s">
        <v>0</v>
      </c>
      <c r="G23859" s="146" t="s">
        <v>1</v>
      </c>
      <c r="H23859" s="146" t="s">
        <v>2</v>
      </c>
      <c r="I23859" s="146" t="s">
        <v>14497</v>
      </c>
      <c r="J23859" s="146" t="s">
        <v>3</v>
      </c>
      <c r="K23859" s="146" t="s">
        <v>14498</v>
      </c>
      <c r="L23859" s="146" t="s">
        <v>7</v>
      </c>
      <c r="M23859" s="146" t="s">
        <v>14499</v>
      </c>
      <c r="N23859" s="146" t="s">
        <v>10</v>
      </c>
      <c r="O23859" s="146" t="s">
        <v>11</v>
      </c>
      <c r="P23859" s="146" t="s">
        <v>12</v>
      </c>
      <c r="Q23859" s="146" t="s">
        <v>13</v>
      </c>
      <c r="R23859" s="146" t="s">
        <v>14</v>
      </c>
      <c r="S23859" s="146" t="s">
        <v>15</v>
      </c>
    </row>
    <row r="23860" spans="1:19" ht="11.25" thickBot="1" x14ac:dyDescent="0.2">
      <c r="A23860" s="112"/>
      <c r="B23860" s="112"/>
      <c r="C23860" s="146" t="s">
        <v>111</v>
      </c>
      <c r="D23860" s="146" t="s">
        <v>111</v>
      </c>
      <c r="E23860" s="146" t="s">
        <v>111</v>
      </c>
      <c r="F23860" s="146" t="s">
        <v>111</v>
      </c>
      <c r="G23860" s="146" t="s">
        <v>111</v>
      </c>
      <c r="H23860" s="146" t="s">
        <v>111</v>
      </c>
      <c r="I23860" s="146" t="s">
        <v>111</v>
      </c>
      <c r="J23860" s="146" t="s">
        <v>111</v>
      </c>
      <c r="K23860" s="146" t="s">
        <v>111</v>
      </c>
      <c r="L23860" s="146" t="s">
        <v>111</v>
      </c>
      <c r="M23860" s="146" t="s">
        <v>111</v>
      </c>
      <c r="N23860" s="146" t="s">
        <v>111</v>
      </c>
      <c r="O23860" s="146" t="s">
        <v>111</v>
      </c>
      <c r="P23860" s="146" t="s">
        <v>111</v>
      </c>
      <c r="Q23860" s="146" t="s">
        <v>111</v>
      </c>
      <c r="R23860" s="146" t="s">
        <v>111</v>
      </c>
      <c r="S23860" s="146" t="s">
        <v>111</v>
      </c>
    </row>
    <row r="23861" spans="1:19" ht="11.25" thickBot="1" x14ac:dyDescent="0.2">
      <c r="A23861" s="107">
        <v>1</v>
      </c>
      <c r="B23861" s="132">
        <v>0.78848379629629628</v>
      </c>
      <c r="C23861" s="141" t="s">
        <v>14500</v>
      </c>
      <c r="D23861" s="141" t="s">
        <v>14500</v>
      </c>
      <c r="E23861" s="108">
        <v>2E-3</v>
      </c>
      <c r="F23861" s="108">
        <v>2.4E-2</v>
      </c>
      <c r="G23861" s="108">
        <v>0.40600000000000003</v>
      </c>
      <c r="H23861" s="108">
        <v>1.0999999999999999E-2</v>
      </c>
      <c r="I23861" s="108">
        <v>-5.3999999999999999E-2</v>
      </c>
      <c r="J23861" s="108">
        <v>0.109</v>
      </c>
      <c r="K23861" s="108">
        <v>3.5999999999999997E-2</v>
      </c>
      <c r="L23861" s="133">
        <v>0.49691999999999997</v>
      </c>
      <c r="M23861" s="108">
        <v>1.7000000000000001E-2</v>
      </c>
      <c r="N23861" s="108">
        <v>3.0000000000000001E-3</v>
      </c>
      <c r="O23861" s="108">
        <v>4.0000000000000001E-3</v>
      </c>
      <c r="P23861" s="108">
        <v>0.157</v>
      </c>
      <c r="Q23861" s="108">
        <v>1.756</v>
      </c>
      <c r="R23861" s="108">
        <v>4.0000000000000001E-3</v>
      </c>
      <c r="S23861" s="108">
        <v>7.4999999999999997E-2</v>
      </c>
    </row>
    <row r="23862" spans="1:19" ht="11.25" thickBot="1" x14ac:dyDescent="0.2">
      <c r="A23862" s="112"/>
    </row>
    <row r="23863" spans="1:19" ht="11.25" thickBot="1" x14ac:dyDescent="0.2">
      <c r="A23863" s="135" t="s">
        <v>362</v>
      </c>
      <c r="B23863" s="112"/>
      <c r="C23863" s="141" t="s">
        <v>14501</v>
      </c>
      <c r="D23863" s="141" t="s">
        <v>14501</v>
      </c>
      <c r="E23863" s="136">
        <v>2E-3</v>
      </c>
      <c r="F23863" s="136">
        <v>2.4E-2</v>
      </c>
      <c r="G23863" s="136">
        <v>0.40600000000000003</v>
      </c>
      <c r="H23863" s="136">
        <v>1.0999999999999999E-2</v>
      </c>
      <c r="I23863" s="136">
        <v>-5.3999999999999999E-2</v>
      </c>
      <c r="J23863" s="136">
        <v>0.109</v>
      </c>
      <c r="K23863" s="136">
        <v>3.5999999999999997E-2</v>
      </c>
      <c r="L23863" s="137">
        <v>0.49691999999999997</v>
      </c>
      <c r="M23863" s="136">
        <v>1.7000000000000001E-2</v>
      </c>
      <c r="N23863" s="136">
        <v>3.0000000000000001E-3</v>
      </c>
      <c r="O23863" s="136">
        <v>4.0000000000000001E-3</v>
      </c>
      <c r="P23863" s="136">
        <v>0.157</v>
      </c>
      <c r="Q23863" s="136">
        <v>1.756</v>
      </c>
      <c r="R23863" s="136">
        <v>4.0000000000000001E-3</v>
      </c>
      <c r="S23863" s="136">
        <v>7.4999999999999997E-2</v>
      </c>
    </row>
    <row r="23864" spans="1:19" ht="11.25" thickBot="1" x14ac:dyDescent="0.2">
      <c r="A23864" s="112"/>
    </row>
    <row r="23865" spans="1:19" ht="11.25" thickBot="1" x14ac:dyDescent="0.2">
      <c r="A23865" s="138" t="s">
        <v>364</v>
      </c>
      <c r="B23865" s="112"/>
      <c r="C23865" s="141" t="s">
        <v>14501</v>
      </c>
      <c r="D23865" s="141" t="s">
        <v>14501</v>
      </c>
      <c r="E23865" s="136">
        <v>0</v>
      </c>
      <c r="F23865" s="136">
        <v>0</v>
      </c>
      <c r="G23865" s="136">
        <v>0</v>
      </c>
      <c r="H23865" s="136">
        <v>0</v>
      </c>
      <c r="I23865" s="136">
        <v>0</v>
      </c>
      <c r="J23865" s="136">
        <v>0</v>
      </c>
      <c r="K23865" s="136">
        <v>0</v>
      </c>
      <c r="L23865" s="140" t="s">
        <v>3713</v>
      </c>
      <c r="M23865" s="136">
        <v>0</v>
      </c>
      <c r="N23865" s="136">
        <v>0</v>
      </c>
      <c r="O23865" s="136">
        <v>0</v>
      </c>
      <c r="P23865" s="136">
        <v>0</v>
      </c>
      <c r="Q23865" s="136">
        <v>0</v>
      </c>
      <c r="R23865" s="136">
        <v>0</v>
      </c>
      <c r="S23865" s="136">
        <v>0</v>
      </c>
    </row>
    <row r="23866" spans="1:19" ht="11.25" thickBot="1" x14ac:dyDescent="0.2">
      <c r="A23866" s="112"/>
    </row>
    <row r="23867" spans="1:19" ht="11.25" thickBot="1" x14ac:dyDescent="0.2">
      <c r="A23867" s="139" t="s">
        <v>366</v>
      </c>
      <c r="B23867" s="112"/>
      <c r="C23867" s="141" t="s">
        <v>14501</v>
      </c>
      <c r="D23867" s="141" t="s">
        <v>14501</v>
      </c>
      <c r="E23867" s="136">
        <v>0</v>
      </c>
      <c r="F23867" s="136">
        <v>0</v>
      </c>
      <c r="G23867" s="136">
        <v>0</v>
      </c>
      <c r="H23867" s="136">
        <v>0</v>
      </c>
      <c r="I23867" s="136">
        <v>0</v>
      </c>
      <c r="J23867" s="136">
        <v>0</v>
      </c>
      <c r="K23867" s="136">
        <v>0</v>
      </c>
      <c r="L23867" s="140" t="s">
        <v>3713</v>
      </c>
      <c r="M23867" s="136">
        <v>0</v>
      </c>
      <c r="N23867" s="136">
        <v>0</v>
      </c>
      <c r="O23867" s="136">
        <v>0</v>
      </c>
      <c r="P23867" s="136">
        <v>0</v>
      </c>
      <c r="Q23867" s="136">
        <v>0</v>
      </c>
      <c r="R23867" s="136">
        <v>0</v>
      </c>
      <c r="S23867" s="136">
        <v>0</v>
      </c>
    </row>
    <row r="23868" spans="1:19" ht="11.25" thickBot="1" x14ac:dyDescent="0.2">
      <c r="A23868" s="112"/>
    </row>
    <row r="23869" spans="1:19" ht="11.25" thickBot="1" x14ac:dyDescent="0.2">
      <c r="A23869" s="106" t="s">
        <v>357</v>
      </c>
      <c r="B23869" s="106" t="s">
        <v>358</v>
      </c>
      <c r="C23869" s="146" t="s">
        <v>16</v>
      </c>
      <c r="D23869" s="146" t="s">
        <v>14502</v>
      </c>
      <c r="E23869" s="146" t="s">
        <v>14503</v>
      </c>
      <c r="F23869" s="146" t="s">
        <v>20</v>
      </c>
      <c r="G23869" s="146" t="s">
        <v>21</v>
      </c>
      <c r="H23869" s="146" t="s">
        <v>22</v>
      </c>
      <c r="I23869" s="146" t="s">
        <v>23</v>
      </c>
      <c r="J23869" s="146" t="s">
        <v>24</v>
      </c>
      <c r="K23869" s="146" t="s">
        <v>26</v>
      </c>
      <c r="L23869" s="146" t="s">
        <v>14504</v>
      </c>
      <c r="M23869" s="146" t="s">
        <v>27</v>
      </c>
      <c r="N23869" s="146" t="s">
        <v>28</v>
      </c>
      <c r="O23869" s="146" t="s">
        <v>29</v>
      </c>
      <c r="P23869" s="146" t="s">
        <v>30</v>
      </c>
      <c r="Q23869" s="146" t="s">
        <v>14505</v>
      </c>
      <c r="R23869" s="146" t="s">
        <v>32</v>
      </c>
      <c r="S23869" s="146" t="s">
        <v>33</v>
      </c>
    </row>
    <row r="23870" spans="1:19" ht="11.25" thickBot="1" x14ac:dyDescent="0.2">
      <c r="A23870" s="112"/>
      <c r="B23870" s="112"/>
      <c r="C23870" s="146" t="s">
        <v>111</v>
      </c>
      <c r="D23870" s="146" t="s">
        <v>111</v>
      </c>
      <c r="E23870" s="146" t="s">
        <v>111</v>
      </c>
      <c r="F23870" s="146" t="s">
        <v>111</v>
      </c>
      <c r="G23870" s="146" t="s">
        <v>111</v>
      </c>
      <c r="H23870" s="146" t="s">
        <v>111</v>
      </c>
      <c r="I23870" s="146" t="s">
        <v>111</v>
      </c>
      <c r="J23870" s="146" t="s">
        <v>111</v>
      </c>
      <c r="K23870" s="146" t="s">
        <v>111</v>
      </c>
      <c r="L23870" s="146" t="s">
        <v>111</v>
      </c>
      <c r="M23870" s="146" t="s">
        <v>111</v>
      </c>
      <c r="N23870" s="146" t="s">
        <v>111</v>
      </c>
      <c r="O23870" s="146" t="s">
        <v>111</v>
      </c>
      <c r="P23870" s="146" t="s">
        <v>111</v>
      </c>
      <c r="Q23870" s="146" t="s">
        <v>111</v>
      </c>
      <c r="R23870" s="146" t="s">
        <v>111</v>
      </c>
      <c r="S23870" s="146" t="s">
        <v>111</v>
      </c>
    </row>
    <row r="23871" spans="1:19" ht="11.25" thickBot="1" x14ac:dyDescent="0.2">
      <c r="A23871" s="107">
        <v>1</v>
      </c>
      <c r="B23871" s="132">
        <v>0.78848379629629628</v>
      </c>
      <c r="C23871" s="108">
        <v>0.44800000000000001</v>
      </c>
      <c r="D23871" s="108">
        <v>0.155</v>
      </c>
      <c r="E23871" s="108">
        <v>1E-3</v>
      </c>
      <c r="F23871" s="133">
        <v>0.50129000000000001</v>
      </c>
      <c r="G23871" s="108">
        <v>4.2999999999999997E-2</v>
      </c>
      <c r="H23871" s="141" t="s">
        <v>14513</v>
      </c>
      <c r="I23871" s="108">
        <v>8.4000000000000005E-2</v>
      </c>
      <c r="J23871" s="108">
        <v>0.317</v>
      </c>
      <c r="K23871" s="133">
        <v>0.47</v>
      </c>
      <c r="L23871" s="108">
        <v>8.0000000000000002E-3</v>
      </c>
      <c r="M23871" s="108">
        <v>1E-3</v>
      </c>
      <c r="N23871" s="108">
        <v>8.9999999999999993E-3</v>
      </c>
      <c r="O23871" s="141" t="s">
        <v>14500</v>
      </c>
      <c r="P23871" s="108">
        <v>1E-3</v>
      </c>
      <c r="Q23871" s="108">
        <v>-1.4E-2</v>
      </c>
      <c r="R23871" s="141" t="s">
        <v>14548</v>
      </c>
      <c r="S23871" s="108">
        <v>1.2E-2</v>
      </c>
    </row>
    <row r="23872" spans="1:19" ht="11.25" thickBot="1" x14ac:dyDescent="0.2">
      <c r="A23872" s="112"/>
    </row>
    <row r="23873" spans="1:19" ht="11.25" thickBot="1" x14ac:dyDescent="0.2">
      <c r="A23873" s="135" t="s">
        <v>362</v>
      </c>
      <c r="B23873" s="112"/>
      <c r="C23873" s="136">
        <v>0.44800000000000001</v>
      </c>
      <c r="D23873" s="136">
        <v>0.155</v>
      </c>
      <c r="E23873" s="136">
        <v>1E-3</v>
      </c>
      <c r="F23873" s="137">
        <v>0.50129000000000001</v>
      </c>
      <c r="G23873" s="136">
        <v>4.2999999999999997E-2</v>
      </c>
      <c r="H23873" s="141" t="s">
        <v>14515</v>
      </c>
      <c r="I23873" s="136">
        <v>8.4000000000000005E-2</v>
      </c>
      <c r="J23873" s="136">
        <v>0.317</v>
      </c>
      <c r="K23873" s="137">
        <v>0.47</v>
      </c>
      <c r="L23873" s="136">
        <v>8.0000000000000002E-3</v>
      </c>
      <c r="M23873" s="136">
        <v>1E-3</v>
      </c>
      <c r="N23873" s="136">
        <v>8.9999999999999993E-3</v>
      </c>
      <c r="O23873" s="141" t="s">
        <v>14501</v>
      </c>
      <c r="P23873" s="136">
        <v>1E-3</v>
      </c>
      <c r="Q23873" s="136">
        <v>-1.4E-2</v>
      </c>
      <c r="R23873" s="141" t="s">
        <v>14549</v>
      </c>
      <c r="S23873" s="136">
        <v>1.2E-2</v>
      </c>
    </row>
    <row r="23874" spans="1:19" ht="11.25" thickBot="1" x14ac:dyDescent="0.2">
      <c r="A23874" s="112"/>
    </row>
    <row r="23875" spans="1:19" ht="11.25" thickBot="1" x14ac:dyDescent="0.2">
      <c r="A23875" s="138" t="s">
        <v>364</v>
      </c>
      <c r="B23875" s="112"/>
      <c r="C23875" s="136">
        <v>0</v>
      </c>
      <c r="D23875" s="136">
        <v>0</v>
      </c>
      <c r="E23875" s="136">
        <v>0</v>
      </c>
      <c r="F23875" s="140" t="s">
        <v>3713</v>
      </c>
      <c r="G23875" s="136">
        <v>0</v>
      </c>
      <c r="H23875" s="141" t="s">
        <v>14501</v>
      </c>
      <c r="I23875" s="136">
        <v>0</v>
      </c>
      <c r="J23875" s="136">
        <v>0</v>
      </c>
      <c r="K23875" s="140" t="s">
        <v>3713</v>
      </c>
      <c r="L23875" s="136">
        <v>0</v>
      </c>
      <c r="M23875" s="136">
        <v>0</v>
      </c>
      <c r="N23875" s="136">
        <v>0</v>
      </c>
      <c r="O23875" s="141" t="s">
        <v>14501</v>
      </c>
      <c r="P23875" s="136">
        <v>0</v>
      </c>
      <c r="Q23875" s="136">
        <v>0</v>
      </c>
      <c r="R23875" s="141" t="s">
        <v>14501</v>
      </c>
      <c r="S23875" s="136">
        <v>0</v>
      </c>
    </row>
    <row r="23876" spans="1:19" ht="11.25" thickBot="1" x14ac:dyDescent="0.2">
      <c r="A23876" s="112"/>
    </row>
    <row r="23877" spans="1:19" ht="11.25" thickBot="1" x14ac:dyDescent="0.2">
      <c r="A23877" s="139" t="s">
        <v>366</v>
      </c>
      <c r="B23877" s="112"/>
      <c r="C23877" s="136">
        <v>0</v>
      </c>
      <c r="D23877" s="136">
        <v>0</v>
      </c>
      <c r="E23877" s="136">
        <v>0</v>
      </c>
      <c r="F23877" s="140" t="s">
        <v>3713</v>
      </c>
      <c r="G23877" s="136">
        <v>0</v>
      </c>
      <c r="H23877" s="141" t="s">
        <v>14501</v>
      </c>
      <c r="I23877" s="136">
        <v>0</v>
      </c>
      <c r="J23877" s="136">
        <v>0</v>
      </c>
      <c r="K23877" s="140" t="s">
        <v>3713</v>
      </c>
      <c r="L23877" s="136">
        <v>0</v>
      </c>
      <c r="M23877" s="136">
        <v>0</v>
      </c>
      <c r="N23877" s="136">
        <v>0</v>
      </c>
      <c r="O23877" s="141" t="s">
        <v>14501</v>
      </c>
      <c r="P23877" s="136">
        <v>0</v>
      </c>
      <c r="Q23877" s="136">
        <v>0</v>
      </c>
      <c r="R23877" s="141" t="s">
        <v>14501</v>
      </c>
      <c r="S23877" s="136">
        <v>0</v>
      </c>
    </row>
    <row r="23878" spans="1:19" ht="11.25" thickBot="1" x14ac:dyDescent="0.2">
      <c r="A23878" s="112"/>
    </row>
    <row r="23879" spans="1:19" ht="11.25" thickBot="1" x14ac:dyDescent="0.2">
      <c r="A23879" s="106" t="s">
        <v>357</v>
      </c>
      <c r="B23879" s="106" t="s">
        <v>358</v>
      </c>
      <c r="C23879" s="146" t="s">
        <v>35</v>
      </c>
      <c r="D23879" s="146" t="s">
        <v>36</v>
      </c>
      <c r="E23879" s="146" t="s">
        <v>14506</v>
      </c>
      <c r="F23879" s="146" t="s">
        <v>38</v>
      </c>
      <c r="G23879" s="146" t="s">
        <v>39</v>
      </c>
      <c r="H23879" s="146" t="s">
        <v>41</v>
      </c>
      <c r="I23879" s="146" t="s">
        <v>42</v>
      </c>
      <c r="J23879" s="146" t="s">
        <v>43</v>
      </c>
      <c r="K23879" s="146" t="s">
        <v>44</v>
      </c>
      <c r="L23879" s="146" t="s">
        <v>45</v>
      </c>
      <c r="M23879" s="146" t="s">
        <v>46</v>
      </c>
      <c r="N23879" s="146" t="s">
        <v>47</v>
      </c>
      <c r="O23879" s="146" t="s">
        <v>48</v>
      </c>
      <c r="P23879" s="146" t="s">
        <v>49</v>
      </c>
      <c r="Q23879" s="146" t="s">
        <v>50</v>
      </c>
      <c r="R23879" s="146" t="s">
        <v>51</v>
      </c>
      <c r="S23879" s="146" t="s">
        <v>52</v>
      </c>
    </row>
    <row r="23880" spans="1:19" ht="11.25" thickBot="1" x14ac:dyDescent="0.2">
      <c r="A23880" s="112"/>
      <c r="B23880" s="112"/>
      <c r="C23880" s="146" t="s">
        <v>111</v>
      </c>
      <c r="D23880" s="146" t="s">
        <v>111</v>
      </c>
      <c r="E23880" s="146" t="s">
        <v>111</v>
      </c>
      <c r="F23880" s="146" t="s">
        <v>111</v>
      </c>
      <c r="G23880" s="146" t="s">
        <v>111</v>
      </c>
      <c r="H23880" s="146" t="s">
        <v>111</v>
      </c>
      <c r="I23880" s="146" t="s">
        <v>111</v>
      </c>
      <c r="J23880" s="146" t="s">
        <v>111</v>
      </c>
      <c r="K23880" s="146" t="s">
        <v>111</v>
      </c>
      <c r="L23880" s="146" t="s">
        <v>111</v>
      </c>
      <c r="M23880" s="146" t="s">
        <v>111</v>
      </c>
      <c r="N23880" s="146" t="s">
        <v>111</v>
      </c>
      <c r="O23880" s="146" t="s">
        <v>111</v>
      </c>
      <c r="P23880" s="146" t="s">
        <v>111</v>
      </c>
      <c r="Q23880" s="146" t="s">
        <v>111</v>
      </c>
      <c r="R23880" s="146" t="s">
        <v>111</v>
      </c>
      <c r="S23880" s="146" t="s">
        <v>111</v>
      </c>
    </row>
    <row r="23881" spans="1:19" ht="11.25" thickBot="1" x14ac:dyDescent="0.2">
      <c r="A23881" s="107">
        <v>1</v>
      </c>
      <c r="B23881" s="132">
        <v>0.78848379629629628</v>
      </c>
      <c r="C23881" s="133">
        <v>0.39391999999999999</v>
      </c>
      <c r="D23881" s="108">
        <v>7.0000000000000007E-2</v>
      </c>
      <c r="E23881" s="141" t="s">
        <v>14500</v>
      </c>
      <c r="F23881" s="141" t="s">
        <v>14500</v>
      </c>
      <c r="G23881" s="108">
        <v>8.9999999999999993E-3</v>
      </c>
      <c r="H23881" s="108">
        <v>0.41</v>
      </c>
      <c r="I23881" s="108">
        <v>5.0999999999999997E-2</v>
      </c>
      <c r="J23881" s="108">
        <v>8.5999999999999993E-2</v>
      </c>
      <c r="K23881" s="108">
        <v>7.0000000000000001E-3</v>
      </c>
      <c r="L23881" s="108">
        <v>0.03</v>
      </c>
      <c r="M23881" s="108">
        <v>6.0000000000000001E-3</v>
      </c>
      <c r="N23881" s="108">
        <v>0.01</v>
      </c>
      <c r="O23881" s="108">
        <v>2.5000000000000001E-2</v>
      </c>
      <c r="P23881" s="108">
        <v>3.0000000000000001E-3</v>
      </c>
      <c r="Q23881" s="108">
        <v>0.02</v>
      </c>
      <c r="R23881" s="108">
        <v>2E-3</v>
      </c>
      <c r="S23881" s="141" t="s">
        <v>14500</v>
      </c>
    </row>
    <row r="23882" spans="1:19" ht="11.25" thickBot="1" x14ac:dyDescent="0.2">
      <c r="A23882" s="112"/>
    </row>
    <row r="23883" spans="1:19" ht="11.25" thickBot="1" x14ac:dyDescent="0.2">
      <c r="A23883" s="135" t="s">
        <v>362</v>
      </c>
      <c r="B23883" s="112"/>
      <c r="C23883" s="137">
        <v>0.39391999999999999</v>
      </c>
      <c r="D23883" s="136">
        <v>7.0000000000000007E-2</v>
      </c>
      <c r="E23883" s="141" t="s">
        <v>14501</v>
      </c>
      <c r="F23883" s="141" t="s">
        <v>14501</v>
      </c>
      <c r="G23883" s="136">
        <v>8.9999999999999993E-3</v>
      </c>
      <c r="H23883" s="136">
        <v>0.41</v>
      </c>
      <c r="I23883" s="136">
        <v>5.0999999999999997E-2</v>
      </c>
      <c r="J23883" s="136">
        <v>8.5999999999999993E-2</v>
      </c>
      <c r="K23883" s="136">
        <v>7.0000000000000001E-3</v>
      </c>
      <c r="L23883" s="136">
        <v>0.03</v>
      </c>
      <c r="M23883" s="136">
        <v>6.0000000000000001E-3</v>
      </c>
      <c r="N23883" s="136">
        <v>0.01</v>
      </c>
      <c r="O23883" s="136">
        <v>2.5000000000000001E-2</v>
      </c>
      <c r="P23883" s="136">
        <v>3.0000000000000001E-3</v>
      </c>
      <c r="Q23883" s="136">
        <v>0.02</v>
      </c>
      <c r="R23883" s="136">
        <v>2E-3</v>
      </c>
      <c r="S23883" s="141" t="s">
        <v>14501</v>
      </c>
    </row>
    <row r="23884" spans="1:19" ht="11.25" thickBot="1" x14ac:dyDescent="0.2">
      <c r="A23884" s="112"/>
    </row>
    <row r="23885" spans="1:19" ht="11.25" thickBot="1" x14ac:dyDescent="0.2">
      <c r="A23885" s="138" t="s">
        <v>364</v>
      </c>
      <c r="B23885" s="112"/>
      <c r="C23885" s="140" t="s">
        <v>3713</v>
      </c>
      <c r="D23885" s="136">
        <v>0</v>
      </c>
      <c r="E23885" s="141" t="s">
        <v>14501</v>
      </c>
      <c r="F23885" s="141" t="s">
        <v>14501</v>
      </c>
      <c r="G23885" s="136">
        <v>0</v>
      </c>
      <c r="H23885" s="136">
        <v>0</v>
      </c>
      <c r="I23885" s="136">
        <v>0</v>
      </c>
      <c r="J23885" s="136">
        <v>0</v>
      </c>
      <c r="K23885" s="136">
        <v>0</v>
      </c>
      <c r="L23885" s="136">
        <v>0</v>
      </c>
      <c r="M23885" s="136">
        <v>0</v>
      </c>
      <c r="N23885" s="136">
        <v>0</v>
      </c>
      <c r="O23885" s="136">
        <v>0</v>
      </c>
      <c r="P23885" s="136">
        <v>0</v>
      </c>
      <c r="Q23885" s="136">
        <v>0</v>
      </c>
      <c r="R23885" s="136">
        <v>0</v>
      </c>
      <c r="S23885" s="141" t="s">
        <v>14501</v>
      </c>
    </row>
    <row r="23886" spans="1:19" ht="11.25" thickBot="1" x14ac:dyDescent="0.2">
      <c r="A23886" s="112"/>
    </row>
    <row r="23887" spans="1:19" ht="11.25" thickBot="1" x14ac:dyDescent="0.2">
      <c r="A23887" s="139" t="s">
        <v>366</v>
      </c>
      <c r="B23887" s="112"/>
      <c r="C23887" s="140" t="s">
        <v>3713</v>
      </c>
      <c r="D23887" s="136">
        <v>0</v>
      </c>
      <c r="E23887" s="141" t="s">
        <v>14501</v>
      </c>
      <c r="F23887" s="141" t="s">
        <v>14501</v>
      </c>
      <c r="G23887" s="136">
        <v>0</v>
      </c>
      <c r="H23887" s="136">
        <v>0</v>
      </c>
      <c r="I23887" s="136">
        <v>0</v>
      </c>
      <c r="J23887" s="136">
        <v>0</v>
      </c>
      <c r="K23887" s="136">
        <v>0</v>
      </c>
      <c r="L23887" s="136">
        <v>0</v>
      </c>
      <c r="M23887" s="136">
        <v>0</v>
      </c>
      <c r="N23887" s="136">
        <v>0</v>
      </c>
      <c r="O23887" s="136">
        <v>0</v>
      </c>
      <c r="P23887" s="136">
        <v>0</v>
      </c>
      <c r="Q23887" s="136">
        <v>0</v>
      </c>
      <c r="R23887" s="136">
        <v>0</v>
      </c>
      <c r="S23887" s="141" t="s">
        <v>14501</v>
      </c>
    </row>
    <row r="23888" spans="1:19" ht="11.25" thickBot="1" x14ac:dyDescent="0.2">
      <c r="A23888" s="112"/>
    </row>
    <row r="23889" spans="1:19" ht="11.25" thickBot="1" x14ac:dyDescent="0.2">
      <c r="A23889" s="106" t="s">
        <v>357</v>
      </c>
      <c r="B23889" s="106" t="s">
        <v>358</v>
      </c>
      <c r="C23889" s="146" t="s">
        <v>53</v>
      </c>
      <c r="D23889" s="146" t="s">
        <v>54</v>
      </c>
      <c r="E23889" s="146" t="s">
        <v>55</v>
      </c>
      <c r="F23889" s="146" t="s">
        <v>56</v>
      </c>
      <c r="G23889" s="146" t="s">
        <v>14507</v>
      </c>
      <c r="H23889" s="146" t="s">
        <v>57</v>
      </c>
      <c r="I23889" s="146" t="s">
        <v>59</v>
      </c>
      <c r="J23889" s="146" t="s">
        <v>14508</v>
      </c>
      <c r="K23889" s="146" t="s">
        <v>60</v>
      </c>
      <c r="L23889" s="146" t="s">
        <v>61</v>
      </c>
      <c r="M23889" s="146" t="s">
        <v>62</v>
      </c>
      <c r="N23889" s="146" t="s">
        <v>14509</v>
      </c>
      <c r="O23889" s="146" t="s">
        <v>63</v>
      </c>
      <c r="P23889" s="146" t="s">
        <v>64</v>
      </c>
      <c r="Q23889" s="146" t="s">
        <v>66</v>
      </c>
      <c r="R23889" s="146" t="s">
        <v>14510</v>
      </c>
      <c r="S23889" s="146" t="s">
        <v>67</v>
      </c>
    </row>
    <row r="23890" spans="1:19" ht="11.25" thickBot="1" x14ac:dyDescent="0.2">
      <c r="A23890" s="112"/>
      <c r="B23890" s="112"/>
      <c r="C23890" s="146" t="s">
        <v>111</v>
      </c>
      <c r="D23890" s="146" t="s">
        <v>111</v>
      </c>
      <c r="E23890" s="146" t="s">
        <v>111</v>
      </c>
      <c r="F23890" s="146" t="s">
        <v>111</v>
      </c>
      <c r="G23890" s="146" t="s">
        <v>111</v>
      </c>
      <c r="H23890" s="146" t="s">
        <v>111</v>
      </c>
      <c r="I23890" s="146" t="s">
        <v>111</v>
      </c>
      <c r="J23890" s="146" t="s">
        <v>111</v>
      </c>
      <c r="K23890" s="146" t="s">
        <v>111</v>
      </c>
      <c r="L23890" s="146" t="s">
        <v>111</v>
      </c>
      <c r="M23890" s="146" t="s">
        <v>111</v>
      </c>
      <c r="N23890" s="146" t="s">
        <v>111</v>
      </c>
      <c r="O23890" s="146" t="s">
        <v>111</v>
      </c>
      <c r="P23890" s="146" t="s">
        <v>111</v>
      </c>
      <c r="Q23890" s="146" t="s">
        <v>111</v>
      </c>
      <c r="R23890" s="146" t="s">
        <v>111</v>
      </c>
      <c r="S23890" s="146" t="s">
        <v>111</v>
      </c>
    </row>
    <row r="23891" spans="1:19" ht="11.25" thickBot="1" x14ac:dyDescent="0.2">
      <c r="A23891" s="107">
        <v>1</v>
      </c>
      <c r="B23891" s="132">
        <v>0.78848379629629628</v>
      </c>
      <c r="C23891" s="108">
        <v>2E-3</v>
      </c>
      <c r="D23891" s="108">
        <v>4.0000000000000001E-3</v>
      </c>
      <c r="E23891" s="108">
        <v>2E-3</v>
      </c>
      <c r="F23891" s="141" t="s">
        <v>14500</v>
      </c>
      <c r="G23891" s="108">
        <v>2E-3</v>
      </c>
      <c r="H23891" s="108">
        <v>2.9000000000000001E-2</v>
      </c>
      <c r="I23891" s="108">
        <v>8.4000000000000005E-2</v>
      </c>
      <c r="J23891" s="141" t="s">
        <v>14518</v>
      </c>
      <c r="K23891" s="141" t="s">
        <v>14500</v>
      </c>
      <c r="L23891" s="141" t="s">
        <v>14500</v>
      </c>
      <c r="M23891" s="108">
        <v>2.5999999999999999E-2</v>
      </c>
      <c r="N23891" s="141" t="s">
        <v>14519</v>
      </c>
      <c r="O23891" s="108">
        <v>4.0000000000000001E-3</v>
      </c>
      <c r="P23891" s="108">
        <v>3.0419999999999998</v>
      </c>
      <c r="Q23891" s="133">
        <v>0.35357</v>
      </c>
      <c r="R23891" s="141" t="s">
        <v>14500</v>
      </c>
      <c r="S23891" s="108">
        <v>2.3E-2</v>
      </c>
    </row>
    <row r="23892" spans="1:19" ht="11.25" thickBot="1" x14ac:dyDescent="0.2">
      <c r="A23892" s="112"/>
    </row>
    <row r="23893" spans="1:19" ht="11.25" thickBot="1" x14ac:dyDescent="0.2">
      <c r="A23893" s="135" t="s">
        <v>362</v>
      </c>
      <c r="B23893" s="112"/>
      <c r="C23893" s="136">
        <v>2E-3</v>
      </c>
      <c r="D23893" s="136">
        <v>4.0000000000000001E-3</v>
      </c>
      <c r="E23893" s="136">
        <v>2E-3</v>
      </c>
      <c r="F23893" s="141" t="s">
        <v>14501</v>
      </c>
      <c r="G23893" s="136">
        <v>2E-3</v>
      </c>
      <c r="H23893" s="136">
        <v>2.9000000000000001E-2</v>
      </c>
      <c r="I23893" s="136">
        <v>8.4000000000000005E-2</v>
      </c>
      <c r="J23893" s="141" t="s">
        <v>14520</v>
      </c>
      <c r="K23893" s="141" t="s">
        <v>14501</v>
      </c>
      <c r="L23893" s="141" t="s">
        <v>14501</v>
      </c>
      <c r="M23893" s="136">
        <v>2.5999999999999999E-2</v>
      </c>
      <c r="N23893" s="141" t="s">
        <v>14521</v>
      </c>
      <c r="O23893" s="136">
        <v>4.0000000000000001E-3</v>
      </c>
      <c r="P23893" s="136">
        <v>3.0419999999999998</v>
      </c>
      <c r="Q23893" s="137">
        <v>0.35357</v>
      </c>
      <c r="R23893" s="141" t="s">
        <v>14501</v>
      </c>
      <c r="S23893" s="136">
        <v>2.3E-2</v>
      </c>
    </row>
    <row r="23894" spans="1:19" ht="11.25" thickBot="1" x14ac:dyDescent="0.2">
      <c r="A23894" s="112"/>
    </row>
    <row r="23895" spans="1:19" ht="11.25" thickBot="1" x14ac:dyDescent="0.2">
      <c r="A23895" s="138" t="s">
        <v>364</v>
      </c>
      <c r="B23895" s="112"/>
      <c r="C23895" s="136">
        <v>0</v>
      </c>
      <c r="D23895" s="136">
        <v>0</v>
      </c>
      <c r="E23895" s="136">
        <v>0</v>
      </c>
      <c r="F23895" s="141" t="s">
        <v>14501</v>
      </c>
      <c r="G23895" s="136">
        <v>0</v>
      </c>
      <c r="H23895" s="136">
        <v>0</v>
      </c>
      <c r="I23895" s="136">
        <v>0</v>
      </c>
      <c r="J23895" s="141" t="s">
        <v>14501</v>
      </c>
      <c r="K23895" s="141" t="s">
        <v>14501</v>
      </c>
      <c r="L23895" s="141" t="s">
        <v>14501</v>
      </c>
      <c r="M23895" s="136">
        <v>0</v>
      </c>
      <c r="N23895" s="141" t="s">
        <v>14501</v>
      </c>
      <c r="O23895" s="136">
        <v>0</v>
      </c>
      <c r="P23895" s="136">
        <v>0</v>
      </c>
      <c r="Q23895" s="140" t="s">
        <v>3713</v>
      </c>
      <c r="R23895" s="141" t="s">
        <v>14501</v>
      </c>
      <c r="S23895" s="136">
        <v>0</v>
      </c>
    </row>
    <row r="23896" spans="1:19" ht="11.25" thickBot="1" x14ac:dyDescent="0.2">
      <c r="A23896" s="112"/>
    </row>
    <row r="23897" spans="1:19" ht="11.25" thickBot="1" x14ac:dyDescent="0.2">
      <c r="A23897" s="139" t="s">
        <v>366</v>
      </c>
      <c r="B23897" s="112"/>
      <c r="C23897" s="136">
        <v>0</v>
      </c>
      <c r="D23897" s="136">
        <v>0</v>
      </c>
      <c r="E23897" s="136">
        <v>0</v>
      </c>
      <c r="F23897" s="141" t="s">
        <v>14501</v>
      </c>
      <c r="G23897" s="136">
        <v>0</v>
      </c>
      <c r="H23897" s="136">
        <v>0</v>
      </c>
      <c r="I23897" s="136">
        <v>0</v>
      </c>
      <c r="J23897" s="141" t="s">
        <v>14501</v>
      </c>
      <c r="K23897" s="141" t="s">
        <v>14501</v>
      </c>
      <c r="L23897" s="141" t="s">
        <v>14501</v>
      </c>
      <c r="M23897" s="136">
        <v>0</v>
      </c>
      <c r="N23897" s="141" t="s">
        <v>14501</v>
      </c>
      <c r="O23897" s="136">
        <v>0</v>
      </c>
      <c r="P23897" s="136">
        <v>0</v>
      </c>
      <c r="Q23897" s="140" t="s">
        <v>3713</v>
      </c>
      <c r="R23897" s="141" t="s">
        <v>14501</v>
      </c>
      <c r="S23897" s="136">
        <v>0</v>
      </c>
    </row>
    <row r="23898" spans="1:19" ht="11.25" thickBot="1" x14ac:dyDescent="0.2">
      <c r="A23898" s="112"/>
    </row>
    <row r="23899" spans="1:19" ht="11.25" thickBot="1" x14ac:dyDescent="0.2">
      <c r="A23899" s="106" t="s">
        <v>357</v>
      </c>
      <c r="B23899" s="106" t="s">
        <v>358</v>
      </c>
      <c r="C23899" s="146" t="s">
        <v>68</v>
      </c>
      <c r="D23899" s="146" t="s">
        <v>14511</v>
      </c>
    </row>
    <row r="23900" spans="1:19" ht="11.25" thickBot="1" x14ac:dyDescent="0.2">
      <c r="A23900" s="112"/>
      <c r="B23900" s="112"/>
      <c r="C23900" s="146" t="s">
        <v>111</v>
      </c>
      <c r="D23900" s="146" t="s">
        <v>111</v>
      </c>
    </row>
    <row r="23901" spans="1:19" ht="11.25" thickBot="1" x14ac:dyDescent="0.2">
      <c r="A23901" s="107">
        <v>1</v>
      </c>
      <c r="B23901" s="132">
        <v>0.78848379629629628</v>
      </c>
      <c r="C23901" s="108">
        <v>3.0000000000000001E-3</v>
      </c>
      <c r="D23901" s="141" t="s">
        <v>14500</v>
      </c>
    </row>
    <row r="23902" spans="1:19" ht="11.25" thickBot="1" x14ac:dyDescent="0.2">
      <c r="A23902" s="112"/>
    </row>
    <row r="23903" spans="1:19" ht="11.25" thickBot="1" x14ac:dyDescent="0.2">
      <c r="A23903" s="135" t="s">
        <v>362</v>
      </c>
      <c r="B23903" s="112"/>
      <c r="C23903" s="136">
        <v>3.0000000000000001E-3</v>
      </c>
      <c r="D23903" s="141" t="s">
        <v>14501</v>
      </c>
    </row>
    <row r="23904" spans="1:19" ht="11.25" thickBot="1" x14ac:dyDescent="0.2">
      <c r="A23904" s="112"/>
    </row>
    <row r="23905" spans="1:19" ht="11.25" thickBot="1" x14ac:dyDescent="0.2">
      <c r="A23905" s="138" t="s">
        <v>364</v>
      </c>
      <c r="B23905" s="112"/>
      <c r="C23905" s="136">
        <v>0</v>
      </c>
      <c r="D23905" s="141" t="s">
        <v>14501</v>
      </c>
    </row>
    <row r="23906" spans="1:19" ht="11.25" thickBot="1" x14ac:dyDescent="0.2">
      <c r="A23906" s="112"/>
    </row>
    <row r="23907" spans="1:19" ht="11.25" thickBot="1" x14ac:dyDescent="0.2">
      <c r="A23907" s="139" t="s">
        <v>366</v>
      </c>
      <c r="B23907" s="112"/>
      <c r="C23907" s="136">
        <v>0</v>
      </c>
      <c r="D23907" s="141" t="s">
        <v>14501</v>
      </c>
    </row>
    <row r="23908" spans="1:19" ht="10.5" x14ac:dyDescent="0.15">
      <c r="A23908" s="112"/>
    </row>
    <row r="23909" spans="1:19" x14ac:dyDescent="0.15">
      <c r="A23909" s="129"/>
      <c r="B23909" s="86" t="s">
        <v>4916</v>
      </c>
    </row>
    <row r="23910" spans="1:19" ht="9.75" thickBot="1" x14ac:dyDescent="0.2">
      <c r="A23910" s="81" t="s">
        <v>356</v>
      </c>
    </row>
    <row r="23911" spans="1:19" ht="11.25" thickBot="1" x14ac:dyDescent="0.2">
      <c r="A23911" s="106" t="s">
        <v>357</v>
      </c>
      <c r="B23911" s="106" t="s">
        <v>358</v>
      </c>
      <c r="C23911" s="146" t="s">
        <v>14494</v>
      </c>
      <c r="D23911" s="146" t="s">
        <v>14495</v>
      </c>
      <c r="E23911" s="146" t="s">
        <v>14496</v>
      </c>
      <c r="F23911" s="146" t="s">
        <v>0</v>
      </c>
      <c r="G23911" s="146" t="s">
        <v>1</v>
      </c>
      <c r="H23911" s="146" t="s">
        <v>2</v>
      </c>
      <c r="I23911" s="146" t="s">
        <v>14497</v>
      </c>
      <c r="J23911" s="146" t="s">
        <v>3</v>
      </c>
      <c r="K23911" s="146" t="s">
        <v>14498</v>
      </c>
      <c r="L23911" s="146" t="s">
        <v>7</v>
      </c>
      <c r="M23911" s="146" t="s">
        <v>14499</v>
      </c>
      <c r="N23911" s="146" t="s">
        <v>10</v>
      </c>
      <c r="O23911" s="146" t="s">
        <v>11</v>
      </c>
      <c r="P23911" s="146" t="s">
        <v>12</v>
      </c>
      <c r="Q23911" s="146" t="s">
        <v>13</v>
      </c>
      <c r="R23911" s="146" t="s">
        <v>14</v>
      </c>
      <c r="S23911" s="146" t="s">
        <v>15</v>
      </c>
    </row>
    <row r="23912" spans="1:19" ht="11.25" thickBot="1" x14ac:dyDescent="0.2">
      <c r="A23912" s="112"/>
      <c r="B23912" s="112"/>
      <c r="C23912" s="146" t="s">
        <v>111</v>
      </c>
      <c r="D23912" s="146" t="s">
        <v>111</v>
      </c>
      <c r="E23912" s="146" t="s">
        <v>111</v>
      </c>
      <c r="F23912" s="146" t="s">
        <v>111</v>
      </c>
      <c r="G23912" s="146" t="s">
        <v>111</v>
      </c>
      <c r="H23912" s="146" t="s">
        <v>111</v>
      </c>
      <c r="I23912" s="146" t="s">
        <v>111</v>
      </c>
      <c r="J23912" s="146" t="s">
        <v>111</v>
      </c>
      <c r="K23912" s="146" t="s">
        <v>111</v>
      </c>
      <c r="L23912" s="146" t="s">
        <v>111</v>
      </c>
      <c r="M23912" s="146" t="s">
        <v>111</v>
      </c>
      <c r="N23912" s="146" t="s">
        <v>111</v>
      </c>
      <c r="O23912" s="146" t="s">
        <v>111</v>
      </c>
      <c r="P23912" s="146" t="s">
        <v>111</v>
      </c>
      <c r="Q23912" s="146" t="s">
        <v>111</v>
      </c>
      <c r="R23912" s="146" t="s">
        <v>111</v>
      </c>
      <c r="S23912" s="146" t="s">
        <v>111</v>
      </c>
    </row>
    <row r="23913" spans="1:19" ht="11.25" thickBot="1" x14ac:dyDescent="0.2">
      <c r="A23913" s="107">
        <v>1</v>
      </c>
      <c r="B23913" s="132">
        <v>0.79363425925925923</v>
      </c>
      <c r="C23913" s="141" t="s">
        <v>14500</v>
      </c>
      <c r="D23913" s="141" t="s">
        <v>14500</v>
      </c>
      <c r="E23913" s="108">
        <v>4.0000000000000001E-3</v>
      </c>
      <c r="F23913" s="108">
        <v>2.9000000000000001E-2</v>
      </c>
      <c r="G23913" s="108">
        <v>0.61199999999999999</v>
      </c>
      <c r="H23913" s="108">
        <v>7.0000000000000001E-3</v>
      </c>
      <c r="I23913" s="108">
        <v>3.0000000000000001E-3</v>
      </c>
      <c r="J23913" s="108">
        <v>0.1</v>
      </c>
      <c r="K23913" s="108">
        <v>-0.79700000000000004</v>
      </c>
      <c r="L23913" s="133">
        <v>0.53664000000000001</v>
      </c>
      <c r="M23913" s="141" t="s">
        <v>14500</v>
      </c>
      <c r="N23913" s="108">
        <v>-2E-3</v>
      </c>
      <c r="O23913" s="108">
        <v>1E-3</v>
      </c>
      <c r="P23913" s="108">
        <v>0.123</v>
      </c>
      <c r="Q23913" s="108">
        <v>1.2949999999999999</v>
      </c>
      <c r="R23913" s="108">
        <v>2E-3</v>
      </c>
      <c r="S23913" s="108">
        <v>7.0000000000000007E-2</v>
      </c>
    </row>
    <row r="23914" spans="1:19" ht="11.25" thickBot="1" x14ac:dyDescent="0.2">
      <c r="A23914" s="112"/>
    </row>
    <row r="23915" spans="1:19" ht="11.25" thickBot="1" x14ac:dyDescent="0.2">
      <c r="A23915" s="135" t="s">
        <v>362</v>
      </c>
      <c r="B23915" s="112"/>
      <c r="C23915" s="141" t="s">
        <v>14501</v>
      </c>
      <c r="D23915" s="141" t="s">
        <v>14501</v>
      </c>
      <c r="E23915" s="136">
        <v>4.0000000000000001E-3</v>
      </c>
      <c r="F23915" s="136">
        <v>2.9000000000000001E-2</v>
      </c>
      <c r="G23915" s="136">
        <v>0.61199999999999999</v>
      </c>
      <c r="H23915" s="136">
        <v>7.0000000000000001E-3</v>
      </c>
      <c r="I23915" s="136">
        <v>3.0000000000000001E-3</v>
      </c>
      <c r="J23915" s="136">
        <v>0.1</v>
      </c>
      <c r="K23915" s="136">
        <v>-0.79700000000000004</v>
      </c>
      <c r="L23915" s="137">
        <v>0.53664000000000001</v>
      </c>
      <c r="M23915" s="141" t="s">
        <v>14501</v>
      </c>
      <c r="N23915" s="136">
        <v>-2E-3</v>
      </c>
      <c r="O23915" s="136">
        <v>1E-3</v>
      </c>
      <c r="P23915" s="136">
        <v>0.123</v>
      </c>
      <c r="Q23915" s="136">
        <v>1.2949999999999999</v>
      </c>
      <c r="R23915" s="136">
        <v>2E-3</v>
      </c>
      <c r="S23915" s="136">
        <v>7.0000000000000007E-2</v>
      </c>
    </row>
    <row r="23916" spans="1:19" ht="11.25" thickBot="1" x14ac:dyDescent="0.2">
      <c r="A23916" s="112"/>
    </row>
    <row r="23917" spans="1:19" ht="11.25" thickBot="1" x14ac:dyDescent="0.2">
      <c r="A23917" s="138" t="s">
        <v>364</v>
      </c>
      <c r="B23917" s="112"/>
      <c r="C23917" s="141" t="s">
        <v>14501</v>
      </c>
      <c r="D23917" s="141" t="s">
        <v>14501</v>
      </c>
      <c r="E23917" s="136">
        <v>0</v>
      </c>
      <c r="F23917" s="136">
        <v>0</v>
      </c>
      <c r="G23917" s="136">
        <v>0</v>
      </c>
      <c r="H23917" s="136">
        <v>0</v>
      </c>
      <c r="I23917" s="136">
        <v>0</v>
      </c>
      <c r="J23917" s="136">
        <v>0</v>
      </c>
      <c r="K23917" s="136">
        <v>0</v>
      </c>
      <c r="L23917" s="140" t="s">
        <v>3713</v>
      </c>
      <c r="M23917" s="141" t="s">
        <v>14501</v>
      </c>
      <c r="N23917" s="136">
        <v>0</v>
      </c>
      <c r="O23917" s="136">
        <v>0</v>
      </c>
      <c r="P23917" s="136">
        <v>0</v>
      </c>
      <c r="Q23917" s="136">
        <v>0</v>
      </c>
      <c r="R23917" s="136">
        <v>0</v>
      </c>
      <c r="S23917" s="136">
        <v>0</v>
      </c>
    </row>
    <row r="23918" spans="1:19" ht="11.25" thickBot="1" x14ac:dyDescent="0.2">
      <c r="A23918" s="112"/>
    </row>
    <row r="23919" spans="1:19" ht="11.25" thickBot="1" x14ac:dyDescent="0.2">
      <c r="A23919" s="139" t="s">
        <v>366</v>
      </c>
      <c r="B23919" s="112"/>
      <c r="C23919" s="141" t="s">
        <v>14501</v>
      </c>
      <c r="D23919" s="141" t="s">
        <v>14501</v>
      </c>
      <c r="E23919" s="136">
        <v>0</v>
      </c>
      <c r="F23919" s="136">
        <v>0</v>
      </c>
      <c r="G23919" s="136">
        <v>0</v>
      </c>
      <c r="H23919" s="136">
        <v>0</v>
      </c>
      <c r="I23919" s="136">
        <v>0</v>
      </c>
      <c r="J23919" s="136">
        <v>0</v>
      </c>
      <c r="K23919" s="136">
        <v>0</v>
      </c>
      <c r="L23919" s="140" t="s">
        <v>3713</v>
      </c>
      <c r="M23919" s="141" t="s">
        <v>14501</v>
      </c>
      <c r="N23919" s="136">
        <v>0</v>
      </c>
      <c r="O23919" s="136">
        <v>0</v>
      </c>
      <c r="P23919" s="136">
        <v>0</v>
      </c>
      <c r="Q23919" s="136">
        <v>0</v>
      </c>
      <c r="R23919" s="136">
        <v>0</v>
      </c>
      <c r="S23919" s="136">
        <v>0</v>
      </c>
    </row>
    <row r="23920" spans="1:19" ht="11.25" thickBot="1" x14ac:dyDescent="0.2">
      <c r="A23920" s="112"/>
    </row>
    <row r="23921" spans="1:19" ht="11.25" thickBot="1" x14ac:dyDescent="0.2">
      <c r="A23921" s="106" t="s">
        <v>357</v>
      </c>
      <c r="B23921" s="106" t="s">
        <v>358</v>
      </c>
      <c r="C23921" s="146" t="s">
        <v>16</v>
      </c>
      <c r="D23921" s="146" t="s">
        <v>14502</v>
      </c>
      <c r="E23921" s="146" t="s">
        <v>14503</v>
      </c>
      <c r="F23921" s="146" t="s">
        <v>20</v>
      </c>
      <c r="G23921" s="146" t="s">
        <v>21</v>
      </c>
      <c r="H23921" s="146" t="s">
        <v>22</v>
      </c>
      <c r="I23921" s="146" t="s">
        <v>23</v>
      </c>
      <c r="J23921" s="146" t="s">
        <v>24</v>
      </c>
      <c r="K23921" s="146" t="s">
        <v>26</v>
      </c>
      <c r="L23921" s="146" t="s">
        <v>14504</v>
      </c>
      <c r="M23921" s="146" t="s">
        <v>27</v>
      </c>
      <c r="N23921" s="146" t="s">
        <v>28</v>
      </c>
      <c r="O23921" s="146" t="s">
        <v>29</v>
      </c>
      <c r="P23921" s="146" t="s">
        <v>30</v>
      </c>
      <c r="Q23921" s="146" t="s">
        <v>14505</v>
      </c>
      <c r="R23921" s="146" t="s">
        <v>32</v>
      </c>
      <c r="S23921" s="146" t="s">
        <v>33</v>
      </c>
    </row>
    <row r="23922" spans="1:19" ht="11.25" thickBot="1" x14ac:dyDescent="0.2">
      <c r="A23922" s="112"/>
      <c r="B23922" s="112"/>
      <c r="C23922" s="146" t="s">
        <v>111</v>
      </c>
      <c r="D23922" s="146" t="s">
        <v>111</v>
      </c>
      <c r="E23922" s="146" t="s">
        <v>111</v>
      </c>
      <c r="F23922" s="146" t="s">
        <v>111</v>
      </c>
      <c r="G23922" s="146" t="s">
        <v>111</v>
      </c>
      <c r="H23922" s="146" t="s">
        <v>111</v>
      </c>
      <c r="I23922" s="146" t="s">
        <v>111</v>
      </c>
      <c r="J23922" s="146" t="s">
        <v>111</v>
      </c>
      <c r="K23922" s="146" t="s">
        <v>111</v>
      </c>
      <c r="L23922" s="146" t="s">
        <v>111</v>
      </c>
      <c r="M23922" s="146" t="s">
        <v>111</v>
      </c>
      <c r="N23922" s="146" t="s">
        <v>111</v>
      </c>
      <c r="O23922" s="146" t="s">
        <v>111</v>
      </c>
      <c r="P23922" s="146" t="s">
        <v>111</v>
      </c>
      <c r="Q23922" s="146" t="s">
        <v>111</v>
      </c>
      <c r="R23922" s="146" t="s">
        <v>111</v>
      </c>
      <c r="S23922" s="146" t="s">
        <v>111</v>
      </c>
    </row>
    <row r="23923" spans="1:19" ht="11.25" thickBot="1" x14ac:dyDescent="0.2">
      <c r="A23923" s="107">
        <v>1</v>
      </c>
      <c r="B23923" s="132">
        <v>0.79363425925925923</v>
      </c>
      <c r="C23923" s="108">
        <v>0.32900000000000001</v>
      </c>
      <c r="D23923" s="108">
        <v>0.26100000000000001</v>
      </c>
      <c r="E23923" s="108">
        <v>2E-3</v>
      </c>
      <c r="F23923" s="133">
        <v>0.43054999999999999</v>
      </c>
      <c r="G23923" s="108">
        <v>4.5999999999999999E-2</v>
      </c>
      <c r="H23923" s="108">
        <v>0.14599999999999999</v>
      </c>
      <c r="I23923" s="108">
        <v>5.5E-2</v>
      </c>
      <c r="J23923" s="108">
        <v>0.91</v>
      </c>
      <c r="K23923" s="133">
        <v>0.50036999999999998</v>
      </c>
      <c r="L23923" s="108">
        <v>5.0000000000000001E-3</v>
      </c>
      <c r="M23923" s="108">
        <v>1E-3</v>
      </c>
      <c r="N23923" s="108">
        <v>1.7000000000000001E-2</v>
      </c>
      <c r="O23923" s="141" t="s">
        <v>14500</v>
      </c>
      <c r="P23923" s="141" t="s">
        <v>14500</v>
      </c>
      <c r="Q23923" s="108">
        <v>-1.2E-2</v>
      </c>
      <c r="R23923" s="108">
        <v>5.0000000000000001E-3</v>
      </c>
      <c r="S23923" s="141" t="s">
        <v>14500</v>
      </c>
    </row>
    <row r="23924" spans="1:19" ht="11.25" thickBot="1" x14ac:dyDescent="0.2">
      <c r="A23924" s="112"/>
    </row>
    <row r="23925" spans="1:19" ht="11.25" thickBot="1" x14ac:dyDescent="0.2">
      <c r="A23925" s="135" t="s">
        <v>362</v>
      </c>
      <c r="B23925" s="112"/>
      <c r="C23925" s="136">
        <v>0.32900000000000001</v>
      </c>
      <c r="D23925" s="136">
        <v>0.26100000000000001</v>
      </c>
      <c r="E23925" s="136">
        <v>2E-3</v>
      </c>
      <c r="F23925" s="137">
        <v>0.43054999999999999</v>
      </c>
      <c r="G23925" s="136">
        <v>4.5999999999999999E-2</v>
      </c>
      <c r="H23925" s="136">
        <v>0.14599999999999999</v>
      </c>
      <c r="I23925" s="136">
        <v>5.5E-2</v>
      </c>
      <c r="J23925" s="136">
        <v>0.91</v>
      </c>
      <c r="K23925" s="137">
        <v>0.50036999999999998</v>
      </c>
      <c r="L23925" s="136">
        <v>5.0000000000000001E-3</v>
      </c>
      <c r="M23925" s="136">
        <v>1E-3</v>
      </c>
      <c r="N23925" s="136">
        <v>1.7000000000000001E-2</v>
      </c>
      <c r="O23925" s="141" t="s">
        <v>14501</v>
      </c>
      <c r="P23925" s="141" t="s">
        <v>14501</v>
      </c>
      <c r="Q23925" s="136">
        <v>-1.2E-2</v>
      </c>
      <c r="R23925" s="136">
        <v>5.0000000000000001E-3</v>
      </c>
      <c r="S23925" s="141" t="s">
        <v>14501</v>
      </c>
    </row>
    <row r="23926" spans="1:19" ht="11.25" thickBot="1" x14ac:dyDescent="0.2">
      <c r="A23926" s="112"/>
    </row>
    <row r="23927" spans="1:19" ht="11.25" thickBot="1" x14ac:dyDescent="0.2">
      <c r="A23927" s="138" t="s">
        <v>364</v>
      </c>
      <c r="B23927" s="112"/>
      <c r="C23927" s="136">
        <v>0</v>
      </c>
      <c r="D23927" s="136">
        <v>0</v>
      </c>
      <c r="E23927" s="136">
        <v>0</v>
      </c>
      <c r="F23927" s="140" t="s">
        <v>3713</v>
      </c>
      <c r="G23927" s="136">
        <v>0</v>
      </c>
      <c r="H23927" s="136">
        <v>0</v>
      </c>
      <c r="I23927" s="136">
        <v>0</v>
      </c>
      <c r="J23927" s="136">
        <v>0</v>
      </c>
      <c r="K23927" s="140" t="s">
        <v>3713</v>
      </c>
      <c r="L23927" s="136">
        <v>0</v>
      </c>
      <c r="M23927" s="136">
        <v>0</v>
      </c>
      <c r="N23927" s="136">
        <v>0</v>
      </c>
      <c r="O23927" s="141" t="s">
        <v>14501</v>
      </c>
      <c r="P23927" s="141" t="s">
        <v>14501</v>
      </c>
      <c r="Q23927" s="136">
        <v>0</v>
      </c>
      <c r="R23927" s="136">
        <v>0</v>
      </c>
      <c r="S23927" s="141" t="s">
        <v>14501</v>
      </c>
    </row>
    <row r="23928" spans="1:19" ht="11.25" thickBot="1" x14ac:dyDescent="0.2">
      <c r="A23928" s="112"/>
    </row>
    <row r="23929" spans="1:19" ht="11.25" thickBot="1" x14ac:dyDescent="0.2">
      <c r="A23929" s="139" t="s">
        <v>366</v>
      </c>
      <c r="B23929" s="112"/>
      <c r="C23929" s="136">
        <v>0</v>
      </c>
      <c r="D23929" s="136">
        <v>0</v>
      </c>
      <c r="E23929" s="136">
        <v>0</v>
      </c>
      <c r="F23929" s="140" t="s">
        <v>3713</v>
      </c>
      <c r="G23929" s="136">
        <v>0</v>
      </c>
      <c r="H23929" s="136">
        <v>0</v>
      </c>
      <c r="I23929" s="136">
        <v>0</v>
      </c>
      <c r="J23929" s="136">
        <v>0</v>
      </c>
      <c r="K23929" s="140" t="s">
        <v>3713</v>
      </c>
      <c r="L23929" s="136">
        <v>0</v>
      </c>
      <c r="M23929" s="136">
        <v>0</v>
      </c>
      <c r="N23929" s="136">
        <v>0</v>
      </c>
      <c r="O23929" s="141" t="s">
        <v>14501</v>
      </c>
      <c r="P23929" s="141" t="s">
        <v>14501</v>
      </c>
      <c r="Q23929" s="136">
        <v>0</v>
      </c>
      <c r="R23929" s="136">
        <v>0</v>
      </c>
      <c r="S23929" s="141" t="s">
        <v>14501</v>
      </c>
    </row>
    <row r="23930" spans="1:19" ht="11.25" thickBot="1" x14ac:dyDescent="0.2">
      <c r="A23930" s="112"/>
    </row>
    <row r="23931" spans="1:19" ht="11.25" thickBot="1" x14ac:dyDescent="0.2">
      <c r="A23931" s="106" t="s">
        <v>357</v>
      </c>
      <c r="B23931" s="106" t="s">
        <v>358</v>
      </c>
      <c r="C23931" s="146" t="s">
        <v>35</v>
      </c>
      <c r="D23931" s="146" t="s">
        <v>36</v>
      </c>
      <c r="E23931" s="146" t="s">
        <v>14506</v>
      </c>
      <c r="F23931" s="146" t="s">
        <v>38</v>
      </c>
      <c r="G23931" s="146" t="s">
        <v>39</v>
      </c>
      <c r="H23931" s="146" t="s">
        <v>41</v>
      </c>
      <c r="I23931" s="146" t="s">
        <v>42</v>
      </c>
      <c r="J23931" s="146" t="s">
        <v>43</v>
      </c>
      <c r="K23931" s="146" t="s">
        <v>44</v>
      </c>
      <c r="L23931" s="146" t="s">
        <v>45</v>
      </c>
      <c r="M23931" s="146" t="s">
        <v>46</v>
      </c>
      <c r="N23931" s="146" t="s">
        <v>47</v>
      </c>
      <c r="O23931" s="146" t="s">
        <v>48</v>
      </c>
      <c r="P23931" s="146" t="s">
        <v>49</v>
      </c>
      <c r="Q23931" s="146" t="s">
        <v>50</v>
      </c>
      <c r="R23931" s="146" t="s">
        <v>51</v>
      </c>
      <c r="S23931" s="146" t="s">
        <v>52</v>
      </c>
    </row>
    <row r="23932" spans="1:19" ht="11.25" thickBot="1" x14ac:dyDescent="0.2">
      <c r="A23932" s="112"/>
      <c r="B23932" s="112"/>
      <c r="C23932" s="146" t="s">
        <v>111</v>
      </c>
      <c r="D23932" s="146" t="s">
        <v>111</v>
      </c>
      <c r="E23932" s="146" t="s">
        <v>111</v>
      </c>
      <c r="F23932" s="146" t="s">
        <v>111</v>
      </c>
      <c r="G23932" s="146" t="s">
        <v>111</v>
      </c>
      <c r="H23932" s="146" t="s">
        <v>111</v>
      </c>
      <c r="I23932" s="146" t="s">
        <v>111</v>
      </c>
      <c r="J23932" s="146" t="s">
        <v>111</v>
      </c>
      <c r="K23932" s="146" t="s">
        <v>111</v>
      </c>
      <c r="L23932" s="146" t="s">
        <v>111</v>
      </c>
      <c r="M23932" s="146" t="s">
        <v>111</v>
      </c>
      <c r="N23932" s="146" t="s">
        <v>111</v>
      </c>
      <c r="O23932" s="146" t="s">
        <v>111</v>
      </c>
      <c r="P23932" s="146" t="s">
        <v>111</v>
      </c>
      <c r="Q23932" s="146" t="s">
        <v>111</v>
      </c>
      <c r="R23932" s="146" t="s">
        <v>111</v>
      </c>
      <c r="S23932" s="146" t="s">
        <v>111</v>
      </c>
    </row>
    <row r="23933" spans="1:19" ht="11.25" thickBot="1" x14ac:dyDescent="0.2">
      <c r="A23933" s="107">
        <v>1</v>
      </c>
      <c r="B23933" s="132">
        <v>0.79363425925925923</v>
      </c>
      <c r="C23933" s="133">
        <v>0.4158</v>
      </c>
      <c r="D23933" s="108">
        <v>8.0000000000000002E-3</v>
      </c>
      <c r="E23933" s="108">
        <v>5.0000000000000001E-3</v>
      </c>
      <c r="F23933" s="141" t="s">
        <v>14500</v>
      </c>
      <c r="G23933" s="108">
        <v>4.0000000000000001E-3</v>
      </c>
      <c r="H23933" s="108">
        <v>1.7709999999999999</v>
      </c>
      <c r="I23933" s="108">
        <v>2.1000000000000001E-2</v>
      </c>
      <c r="J23933" s="108">
        <v>5.6000000000000001E-2</v>
      </c>
      <c r="K23933" s="108">
        <v>4.0000000000000001E-3</v>
      </c>
      <c r="L23933" s="108">
        <v>2.8000000000000001E-2</v>
      </c>
      <c r="M23933" s="108">
        <v>1.4E-2</v>
      </c>
      <c r="N23933" s="108">
        <v>4.0000000000000001E-3</v>
      </c>
      <c r="O23933" s="108">
        <v>1.7000000000000001E-2</v>
      </c>
      <c r="P23933" s="108">
        <v>2E-3</v>
      </c>
      <c r="Q23933" s="108">
        <v>4.0000000000000001E-3</v>
      </c>
      <c r="R23933" s="108">
        <v>2E-3</v>
      </c>
      <c r="S23933" s="108">
        <v>1.0999999999999999E-2</v>
      </c>
    </row>
    <row r="23934" spans="1:19" ht="11.25" thickBot="1" x14ac:dyDescent="0.2">
      <c r="A23934" s="112"/>
    </row>
    <row r="23935" spans="1:19" ht="11.25" thickBot="1" x14ac:dyDescent="0.2">
      <c r="A23935" s="135" t="s">
        <v>362</v>
      </c>
      <c r="B23935" s="112"/>
      <c r="C23935" s="137">
        <v>0.4158</v>
      </c>
      <c r="D23935" s="136">
        <v>8.0000000000000002E-3</v>
      </c>
      <c r="E23935" s="136">
        <v>5.0000000000000001E-3</v>
      </c>
      <c r="F23935" s="141" t="s">
        <v>14501</v>
      </c>
      <c r="G23935" s="136">
        <v>4.0000000000000001E-3</v>
      </c>
      <c r="H23935" s="136">
        <v>1.7709999999999999</v>
      </c>
      <c r="I23935" s="136">
        <v>2.1000000000000001E-2</v>
      </c>
      <c r="J23935" s="136">
        <v>5.6000000000000001E-2</v>
      </c>
      <c r="K23935" s="136">
        <v>4.0000000000000001E-3</v>
      </c>
      <c r="L23935" s="136">
        <v>2.8000000000000001E-2</v>
      </c>
      <c r="M23935" s="136">
        <v>1.4E-2</v>
      </c>
      <c r="N23935" s="136">
        <v>4.0000000000000001E-3</v>
      </c>
      <c r="O23935" s="136">
        <v>1.7000000000000001E-2</v>
      </c>
      <c r="P23935" s="136">
        <v>2E-3</v>
      </c>
      <c r="Q23935" s="136">
        <v>4.0000000000000001E-3</v>
      </c>
      <c r="R23935" s="136">
        <v>2E-3</v>
      </c>
      <c r="S23935" s="136">
        <v>1.0999999999999999E-2</v>
      </c>
    </row>
    <row r="23936" spans="1:19" ht="11.25" thickBot="1" x14ac:dyDescent="0.2">
      <c r="A23936" s="112"/>
    </row>
    <row r="23937" spans="1:19" ht="11.25" thickBot="1" x14ac:dyDescent="0.2">
      <c r="A23937" s="138" t="s">
        <v>364</v>
      </c>
      <c r="B23937" s="112"/>
      <c r="C23937" s="140" t="s">
        <v>3713</v>
      </c>
      <c r="D23937" s="136">
        <v>0</v>
      </c>
      <c r="E23937" s="136">
        <v>0</v>
      </c>
      <c r="F23937" s="141" t="s">
        <v>14501</v>
      </c>
      <c r="G23937" s="136">
        <v>0</v>
      </c>
      <c r="H23937" s="136">
        <v>0</v>
      </c>
      <c r="I23937" s="136">
        <v>0</v>
      </c>
      <c r="J23937" s="136">
        <v>0</v>
      </c>
      <c r="K23937" s="136">
        <v>0</v>
      </c>
      <c r="L23937" s="136">
        <v>0</v>
      </c>
      <c r="M23937" s="136">
        <v>0</v>
      </c>
      <c r="N23937" s="136">
        <v>0</v>
      </c>
      <c r="O23937" s="136">
        <v>0</v>
      </c>
      <c r="P23937" s="136">
        <v>0</v>
      </c>
      <c r="Q23937" s="136">
        <v>0</v>
      </c>
      <c r="R23937" s="136">
        <v>0</v>
      </c>
      <c r="S23937" s="136">
        <v>0</v>
      </c>
    </row>
    <row r="23938" spans="1:19" ht="11.25" thickBot="1" x14ac:dyDescent="0.2">
      <c r="A23938" s="112"/>
    </row>
    <row r="23939" spans="1:19" ht="11.25" thickBot="1" x14ac:dyDescent="0.2">
      <c r="A23939" s="139" t="s">
        <v>366</v>
      </c>
      <c r="B23939" s="112"/>
      <c r="C23939" s="140" t="s">
        <v>3713</v>
      </c>
      <c r="D23939" s="136">
        <v>0</v>
      </c>
      <c r="E23939" s="136">
        <v>0</v>
      </c>
      <c r="F23939" s="141" t="s">
        <v>14501</v>
      </c>
      <c r="G23939" s="136">
        <v>0</v>
      </c>
      <c r="H23939" s="136">
        <v>0</v>
      </c>
      <c r="I23939" s="136">
        <v>0</v>
      </c>
      <c r="J23939" s="136">
        <v>0</v>
      </c>
      <c r="K23939" s="136">
        <v>0</v>
      </c>
      <c r="L23939" s="136">
        <v>0</v>
      </c>
      <c r="M23939" s="136">
        <v>0</v>
      </c>
      <c r="N23939" s="136">
        <v>0</v>
      </c>
      <c r="O23939" s="136">
        <v>0</v>
      </c>
      <c r="P23939" s="136">
        <v>0</v>
      </c>
      <c r="Q23939" s="136">
        <v>0</v>
      </c>
      <c r="R23939" s="136">
        <v>0</v>
      </c>
      <c r="S23939" s="136">
        <v>0</v>
      </c>
    </row>
    <row r="23940" spans="1:19" ht="11.25" thickBot="1" x14ac:dyDescent="0.2">
      <c r="A23940" s="112"/>
    </row>
    <row r="23941" spans="1:19" ht="11.25" thickBot="1" x14ac:dyDescent="0.2">
      <c r="A23941" s="106" t="s">
        <v>357</v>
      </c>
      <c r="B23941" s="106" t="s">
        <v>358</v>
      </c>
      <c r="C23941" s="146" t="s">
        <v>53</v>
      </c>
      <c r="D23941" s="146" t="s">
        <v>54</v>
      </c>
      <c r="E23941" s="146" t="s">
        <v>55</v>
      </c>
      <c r="F23941" s="146" t="s">
        <v>56</v>
      </c>
      <c r="G23941" s="146" t="s">
        <v>14507</v>
      </c>
      <c r="H23941" s="146" t="s">
        <v>57</v>
      </c>
      <c r="I23941" s="146" t="s">
        <v>59</v>
      </c>
      <c r="J23941" s="146" t="s">
        <v>14508</v>
      </c>
      <c r="K23941" s="146" t="s">
        <v>60</v>
      </c>
      <c r="L23941" s="146" t="s">
        <v>61</v>
      </c>
      <c r="M23941" s="146" t="s">
        <v>62</v>
      </c>
      <c r="N23941" s="146" t="s">
        <v>14509</v>
      </c>
      <c r="O23941" s="146" t="s">
        <v>63</v>
      </c>
      <c r="P23941" s="146" t="s">
        <v>64</v>
      </c>
      <c r="Q23941" s="146" t="s">
        <v>66</v>
      </c>
      <c r="R23941" s="146" t="s">
        <v>14510</v>
      </c>
      <c r="S23941" s="146" t="s">
        <v>67</v>
      </c>
    </row>
    <row r="23942" spans="1:19" ht="11.25" thickBot="1" x14ac:dyDescent="0.2">
      <c r="A23942" s="112"/>
      <c r="B23942" s="112"/>
      <c r="C23942" s="146" t="s">
        <v>111</v>
      </c>
      <c r="D23942" s="146" t="s">
        <v>111</v>
      </c>
      <c r="E23942" s="146" t="s">
        <v>111</v>
      </c>
      <c r="F23942" s="146" t="s">
        <v>111</v>
      </c>
      <c r="G23942" s="146" t="s">
        <v>111</v>
      </c>
      <c r="H23942" s="146" t="s">
        <v>111</v>
      </c>
      <c r="I23942" s="146" t="s">
        <v>111</v>
      </c>
      <c r="J23942" s="146" t="s">
        <v>111</v>
      </c>
      <c r="K23942" s="146" t="s">
        <v>111</v>
      </c>
      <c r="L23942" s="146" t="s">
        <v>111</v>
      </c>
      <c r="M23942" s="146" t="s">
        <v>111</v>
      </c>
      <c r="N23942" s="146" t="s">
        <v>111</v>
      </c>
      <c r="O23942" s="146" t="s">
        <v>111</v>
      </c>
      <c r="P23942" s="146" t="s">
        <v>111</v>
      </c>
      <c r="Q23942" s="146" t="s">
        <v>111</v>
      </c>
      <c r="R23942" s="146" t="s">
        <v>111</v>
      </c>
      <c r="S23942" s="146" t="s">
        <v>111</v>
      </c>
    </row>
    <row r="23943" spans="1:19" ht="11.25" thickBot="1" x14ac:dyDescent="0.2">
      <c r="A23943" s="107">
        <v>1</v>
      </c>
      <c r="B23943" s="132">
        <v>0.79363425925925923</v>
      </c>
      <c r="C23943" s="141" t="s">
        <v>14500</v>
      </c>
      <c r="D23943" s="108">
        <v>7.0000000000000001E-3</v>
      </c>
      <c r="E23943" s="108">
        <v>1E-3</v>
      </c>
      <c r="F23943" s="108">
        <v>3.0000000000000001E-3</v>
      </c>
      <c r="G23943" s="141" t="s">
        <v>14500</v>
      </c>
      <c r="H23943" s="108">
        <v>2.1000000000000001E-2</v>
      </c>
      <c r="I23943" s="108">
        <v>2.1999999999999999E-2</v>
      </c>
      <c r="J23943" s="141" t="s">
        <v>14518</v>
      </c>
      <c r="K23943" s="141" t="s">
        <v>14500</v>
      </c>
      <c r="L23943" s="141" t="s">
        <v>14500</v>
      </c>
      <c r="M23943" s="108">
        <v>1.4E-2</v>
      </c>
      <c r="N23943" s="108">
        <v>4.0000000000000001E-3</v>
      </c>
      <c r="O23943" s="141" t="s">
        <v>14500</v>
      </c>
      <c r="P23943" s="108">
        <v>1.518</v>
      </c>
      <c r="Q23943" s="133">
        <v>0.35487000000000002</v>
      </c>
      <c r="R23943" s="141" t="s">
        <v>14500</v>
      </c>
      <c r="S23943" s="108">
        <v>1.4E-2</v>
      </c>
    </row>
    <row r="23944" spans="1:19" ht="11.25" thickBot="1" x14ac:dyDescent="0.2">
      <c r="A23944" s="112"/>
    </row>
    <row r="23945" spans="1:19" ht="11.25" thickBot="1" x14ac:dyDescent="0.2">
      <c r="A23945" s="135" t="s">
        <v>362</v>
      </c>
      <c r="B23945" s="112"/>
      <c r="C23945" s="141" t="s">
        <v>14501</v>
      </c>
      <c r="D23945" s="136">
        <v>7.0000000000000001E-3</v>
      </c>
      <c r="E23945" s="136">
        <v>1E-3</v>
      </c>
      <c r="F23945" s="136">
        <v>3.0000000000000001E-3</v>
      </c>
      <c r="G23945" s="141" t="s">
        <v>14501</v>
      </c>
      <c r="H23945" s="136">
        <v>2.1000000000000001E-2</v>
      </c>
      <c r="I23945" s="136">
        <v>2.1999999999999999E-2</v>
      </c>
      <c r="J23945" s="141" t="s">
        <v>14520</v>
      </c>
      <c r="K23945" s="141" t="s">
        <v>14501</v>
      </c>
      <c r="L23945" s="141" t="s">
        <v>14501</v>
      </c>
      <c r="M23945" s="136">
        <v>1.4E-2</v>
      </c>
      <c r="N23945" s="136">
        <v>4.0000000000000001E-3</v>
      </c>
      <c r="O23945" s="141" t="s">
        <v>14501</v>
      </c>
      <c r="P23945" s="136">
        <v>1.518</v>
      </c>
      <c r="Q23945" s="137">
        <v>0.35487000000000002</v>
      </c>
      <c r="R23945" s="141" t="s">
        <v>14501</v>
      </c>
      <c r="S23945" s="136">
        <v>1.4E-2</v>
      </c>
    </row>
    <row r="23946" spans="1:19" ht="11.25" thickBot="1" x14ac:dyDescent="0.2">
      <c r="A23946" s="112"/>
    </row>
    <row r="23947" spans="1:19" ht="11.25" thickBot="1" x14ac:dyDescent="0.2">
      <c r="A23947" s="138" t="s">
        <v>364</v>
      </c>
      <c r="B23947" s="112"/>
      <c r="C23947" s="141" t="s">
        <v>14501</v>
      </c>
      <c r="D23947" s="136">
        <v>0</v>
      </c>
      <c r="E23947" s="136">
        <v>0</v>
      </c>
      <c r="F23947" s="136">
        <v>0</v>
      </c>
      <c r="G23947" s="141" t="s">
        <v>14501</v>
      </c>
      <c r="H23947" s="136">
        <v>0</v>
      </c>
      <c r="I23947" s="136">
        <v>0</v>
      </c>
      <c r="J23947" s="141" t="s">
        <v>14501</v>
      </c>
      <c r="K23947" s="141" t="s">
        <v>14501</v>
      </c>
      <c r="L23947" s="141" t="s">
        <v>14501</v>
      </c>
      <c r="M23947" s="136">
        <v>0</v>
      </c>
      <c r="N23947" s="136">
        <v>0</v>
      </c>
      <c r="O23947" s="141" t="s">
        <v>14501</v>
      </c>
      <c r="P23947" s="136">
        <v>0</v>
      </c>
      <c r="Q23947" s="140" t="s">
        <v>3713</v>
      </c>
      <c r="R23947" s="141" t="s">
        <v>14501</v>
      </c>
      <c r="S23947" s="136">
        <v>0</v>
      </c>
    </row>
    <row r="23948" spans="1:19" ht="11.25" thickBot="1" x14ac:dyDescent="0.2">
      <c r="A23948" s="112"/>
    </row>
    <row r="23949" spans="1:19" ht="11.25" thickBot="1" x14ac:dyDescent="0.2">
      <c r="A23949" s="139" t="s">
        <v>366</v>
      </c>
      <c r="B23949" s="112"/>
      <c r="C23949" s="141" t="s">
        <v>14501</v>
      </c>
      <c r="D23949" s="136">
        <v>0</v>
      </c>
      <c r="E23949" s="136">
        <v>0</v>
      </c>
      <c r="F23949" s="136">
        <v>0</v>
      </c>
      <c r="G23949" s="141" t="s">
        <v>14501</v>
      </c>
      <c r="H23949" s="136">
        <v>0</v>
      </c>
      <c r="I23949" s="136">
        <v>0</v>
      </c>
      <c r="J23949" s="141" t="s">
        <v>14501</v>
      </c>
      <c r="K23949" s="141" t="s">
        <v>14501</v>
      </c>
      <c r="L23949" s="141" t="s">
        <v>14501</v>
      </c>
      <c r="M23949" s="136">
        <v>0</v>
      </c>
      <c r="N23949" s="136">
        <v>0</v>
      </c>
      <c r="O23949" s="141" t="s">
        <v>14501</v>
      </c>
      <c r="P23949" s="136">
        <v>0</v>
      </c>
      <c r="Q23949" s="140" t="s">
        <v>3713</v>
      </c>
      <c r="R23949" s="141" t="s">
        <v>14501</v>
      </c>
      <c r="S23949" s="136">
        <v>0</v>
      </c>
    </row>
    <row r="23950" spans="1:19" ht="11.25" thickBot="1" x14ac:dyDescent="0.2">
      <c r="A23950" s="112"/>
    </row>
    <row r="23951" spans="1:19" ht="11.25" thickBot="1" x14ac:dyDescent="0.2">
      <c r="A23951" s="106" t="s">
        <v>357</v>
      </c>
      <c r="B23951" s="106" t="s">
        <v>358</v>
      </c>
      <c r="C23951" s="146" t="s">
        <v>68</v>
      </c>
      <c r="D23951" s="146" t="s">
        <v>14511</v>
      </c>
    </row>
    <row r="23952" spans="1:19" ht="11.25" thickBot="1" x14ac:dyDescent="0.2">
      <c r="A23952" s="112"/>
      <c r="B23952" s="112"/>
      <c r="C23952" s="146" t="s">
        <v>111</v>
      </c>
      <c r="D23952" s="146" t="s">
        <v>111</v>
      </c>
    </row>
    <row r="23953" spans="1:19" ht="11.25" thickBot="1" x14ac:dyDescent="0.2">
      <c r="A23953" s="107">
        <v>1</v>
      </c>
      <c r="B23953" s="132">
        <v>0.79363425925925923</v>
      </c>
      <c r="C23953" s="108">
        <v>3.0000000000000001E-3</v>
      </c>
      <c r="D23953" s="141" t="s">
        <v>14500</v>
      </c>
    </row>
    <row r="23954" spans="1:19" ht="11.25" thickBot="1" x14ac:dyDescent="0.2">
      <c r="A23954" s="112"/>
    </row>
    <row r="23955" spans="1:19" ht="11.25" thickBot="1" x14ac:dyDescent="0.2">
      <c r="A23955" s="135" t="s">
        <v>362</v>
      </c>
      <c r="B23955" s="112"/>
      <c r="C23955" s="136">
        <v>3.0000000000000001E-3</v>
      </c>
      <c r="D23955" s="141" t="s">
        <v>14501</v>
      </c>
    </row>
    <row r="23956" spans="1:19" ht="11.25" thickBot="1" x14ac:dyDescent="0.2">
      <c r="A23956" s="112"/>
    </row>
    <row r="23957" spans="1:19" ht="11.25" thickBot="1" x14ac:dyDescent="0.2">
      <c r="A23957" s="138" t="s">
        <v>364</v>
      </c>
      <c r="B23957" s="112"/>
      <c r="C23957" s="136">
        <v>0</v>
      </c>
      <c r="D23957" s="141" t="s">
        <v>14501</v>
      </c>
    </row>
    <row r="23958" spans="1:19" ht="11.25" thickBot="1" x14ac:dyDescent="0.2">
      <c r="A23958" s="112"/>
    </row>
    <row r="23959" spans="1:19" ht="11.25" thickBot="1" x14ac:dyDescent="0.2">
      <c r="A23959" s="139" t="s">
        <v>366</v>
      </c>
      <c r="B23959" s="112"/>
      <c r="C23959" s="136">
        <v>0</v>
      </c>
      <c r="D23959" s="141" t="s">
        <v>14501</v>
      </c>
    </row>
    <row r="23960" spans="1:19" ht="10.5" x14ac:dyDescent="0.15">
      <c r="A23960" s="112"/>
    </row>
    <row r="23961" spans="1:19" x14ac:dyDescent="0.15">
      <c r="A23961" s="129"/>
      <c r="B23961" s="86" t="s">
        <v>4985</v>
      </c>
    </row>
    <row r="23962" spans="1:19" ht="9.75" thickBot="1" x14ac:dyDescent="0.2">
      <c r="A23962" s="81" t="s">
        <v>356</v>
      </c>
    </row>
    <row r="23963" spans="1:19" ht="11.25" thickBot="1" x14ac:dyDescent="0.2">
      <c r="A23963" s="106" t="s">
        <v>357</v>
      </c>
      <c r="B23963" s="106" t="s">
        <v>358</v>
      </c>
      <c r="C23963" s="146" t="s">
        <v>14494</v>
      </c>
      <c r="D23963" s="146" t="s">
        <v>14495</v>
      </c>
      <c r="E23963" s="146" t="s">
        <v>14496</v>
      </c>
      <c r="F23963" s="146" t="s">
        <v>0</v>
      </c>
      <c r="G23963" s="146" t="s">
        <v>1</v>
      </c>
      <c r="H23963" s="146" t="s">
        <v>2</v>
      </c>
      <c r="I23963" s="146" t="s">
        <v>14497</v>
      </c>
      <c r="J23963" s="146" t="s">
        <v>3</v>
      </c>
      <c r="K23963" s="146" t="s">
        <v>14498</v>
      </c>
      <c r="L23963" s="146" t="s">
        <v>7</v>
      </c>
      <c r="M23963" s="146" t="s">
        <v>14499</v>
      </c>
      <c r="N23963" s="146" t="s">
        <v>10</v>
      </c>
      <c r="O23963" s="146" t="s">
        <v>11</v>
      </c>
      <c r="P23963" s="146" t="s">
        <v>12</v>
      </c>
      <c r="Q23963" s="146" t="s">
        <v>13</v>
      </c>
      <c r="R23963" s="146" t="s">
        <v>14</v>
      </c>
      <c r="S23963" s="146" t="s">
        <v>15</v>
      </c>
    </row>
    <row r="23964" spans="1:19" ht="11.25" thickBot="1" x14ac:dyDescent="0.2">
      <c r="A23964" s="112"/>
      <c r="B23964" s="112"/>
      <c r="C23964" s="146" t="s">
        <v>111</v>
      </c>
      <c r="D23964" s="146" t="s">
        <v>111</v>
      </c>
      <c r="E23964" s="146" t="s">
        <v>111</v>
      </c>
      <c r="F23964" s="146" t="s">
        <v>111</v>
      </c>
      <c r="G23964" s="146" t="s">
        <v>111</v>
      </c>
      <c r="H23964" s="146" t="s">
        <v>111</v>
      </c>
      <c r="I23964" s="146" t="s">
        <v>111</v>
      </c>
      <c r="J23964" s="146" t="s">
        <v>111</v>
      </c>
      <c r="K23964" s="146" t="s">
        <v>111</v>
      </c>
      <c r="L23964" s="146" t="s">
        <v>111</v>
      </c>
      <c r="M23964" s="146" t="s">
        <v>111</v>
      </c>
      <c r="N23964" s="146" t="s">
        <v>111</v>
      </c>
      <c r="O23964" s="146" t="s">
        <v>111</v>
      </c>
      <c r="P23964" s="146" t="s">
        <v>111</v>
      </c>
      <c r="Q23964" s="146" t="s">
        <v>111</v>
      </c>
      <c r="R23964" s="146" t="s">
        <v>111</v>
      </c>
      <c r="S23964" s="146" t="s">
        <v>111</v>
      </c>
    </row>
    <row r="23965" spans="1:19" ht="11.25" thickBot="1" x14ac:dyDescent="0.2">
      <c r="A23965" s="107">
        <v>1</v>
      </c>
      <c r="B23965" s="132">
        <v>0.79877314814814815</v>
      </c>
      <c r="C23965" s="141" t="s">
        <v>14500</v>
      </c>
      <c r="D23965" s="141" t="s">
        <v>14500</v>
      </c>
      <c r="E23965" s="108">
        <v>1E-3</v>
      </c>
      <c r="F23965" s="108">
        <v>0.06</v>
      </c>
      <c r="G23965" s="108">
        <v>0.42799999999999999</v>
      </c>
      <c r="H23965" s="108">
        <v>1.2999999999999999E-2</v>
      </c>
      <c r="I23965" s="108">
        <v>0.01</v>
      </c>
      <c r="J23965" s="108">
        <v>8.4000000000000005E-2</v>
      </c>
      <c r="K23965" s="108">
        <v>1.39</v>
      </c>
      <c r="L23965" s="133">
        <v>0.54744000000000004</v>
      </c>
      <c r="M23965" s="108">
        <v>2.4E-2</v>
      </c>
      <c r="N23965" s="108">
        <v>6.0000000000000001E-3</v>
      </c>
      <c r="O23965" s="108">
        <v>2E-3</v>
      </c>
      <c r="P23965" s="108">
        <v>0.114</v>
      </c>
      <c r="Q23965" s="108">
        <v>2.3119999999999998</v>
      </c>
      <c r="R23965" s="108">
        <v>5.0000000000000001E-3</v>
      </c>
      <c r="S23965" s="108">
        <v>6.0999999999999999E-2</v>
      </c>
    </row>
    <row r="23966" spans="1:19" ht="11.25" thickBot="1" x14ac:dyDescent="0.2">
      <c r="A23966" s="112"/>
    </row>
    <row r="23967" spans="1:19" ht="11.25" thickBot="1" x14ac:dyDescent="0.2">
      <c r="A23967" s="135" t="s">
        <v>362</v>
      </c>
      <c r="B23967" s="112"/>
      <c r="C23967" s="141" t="s">
        <v>14501</v>
      </c>
      <c r="D23967" s="141" t="s">
        <v>14501</v>
      </c>
      <c r="E23967" s="136">
        <v>1E-3</v>
      </c>
      <c r="F23967" s="136">
        <v>0.06</v>
      </c>
      <c r="G23967" s="136">
        <v>0.42799999999999999</v>
      </c>
      <c r="H23967" s="136">
        <v>1.2999999999999999E-2</v>
      </c>
      <c r="I23967" s="136">
        <v>0.01</v>
      </c>
      <c r="J23967" s="136">
        <v>8.4000000000000005E-2</v>
      </c>
      <c r="K23967" s="136">
        <v>1.39</v>
      </c>
      <c r="L23967" s="137">
        <v>0.54744000000000004</v>
      </c>
      <c r="M23967" s="136">
        <v>2.4E-2</v>
      </c>
      <c r="N23967" s="136">
        <v>6.0000000000000001E-3</v>
      </c>
      <c r="O23967" s="136">
        <v>2E-3</v>
      </c>
      <c r="P23967" s="136">
        <v>0.114</v>
      </c>
      <c r="Q23967" s="136">
        <v>2.3119999999999998</v>
      </c>
      <c r="R23967" s="136">
        <v>5.0000000000000001E-3</v>
      </c>
      <c r="S23967" s="136">
        <v>6.0999999999999999E-2</v>
      </c>
    </row>
    <row r="23968" spans="1:19" ht="11.25" thickBot="1" x14ac:dyDescent="0.2">
      <c r="A23968" s="112"/>
    </row>
    <row r="23969" spans="1:19" ht="11.25" thickBot="1" x14ac:dyDescent="0.2">
      <c r="A23969" s="138" t="s">
        <v>364</v>
      </c>
      <c r="B23969" s="112"/>
      <c r="C23969" s="141" t="s">
        <v>14501</v>
      </c>
      <c r="D23969" s="141" t="s">
        <v>14501</v>
      </c>
      <c r="E23969" s="136">
        <v>0</v>
      </c>
      <c r="F23969" s="136">
        <v>0</v>
      </c>
      <c r="G23969" s="136">
        <v>0</v>
      </c>
      <c r="H23969" s="136">
        <v>0</v>
      </c>
      <c r="I23969" s="136">
        <v>0</v>
      </c>
      <c r="J23969" s="136">
        <v>0</v>
      </c>
      <c r="K23969" s="136">
        <v>0</v>
      </c>
      <c r="L23969" s="140" t="s">
        <v>3713</v>
      </c>
      <c r="M23969" s="136">
        <v>0</v>
      </c>
      <c r="N23969" s="136">
        <v>0</v>
      </c>
      <c r="O23969" s="136">
        <v>0</v>
      </c>
      <c r="P23969" s="136">
        <v>0</v>
      </c>
      <c r="Q23969" s="136">
        <v>0</v>
      </c>
      <c r="R23969" s="136">
        <v>0</v>
      </c>
      <c r="S23969" s="136">
        <v>0</v>
      </c>
    </row>
    <row r="23970" spans="1:19" ht="11.25" thickBot="1" x14ac:dyDescent="0.2">
      <c r="A23970" s="112"/>
    </row>
    <row r="23971" spans="1:19" ht="11.25" thickBot="1" x14ac:dyDescent="0.2">
      <c r="A23971" s="139" t="s">
        <v>366</v>
      </c>
      <c r="B23971" s="112"/>
      <c r="C23971" s="141" t="s">
        <v>14501</v>
      </c>
      <c r="D23971" s="141" t="s">
        <v>14501</v>
      </c>
      <c r="E23971" s="136">
        <v>0</v>
      </c>
      <c r="F23971" s="136">
        <v>0</v>
      </c>
      <c r="G23971" s="136">
        <v>0</v>
      </c>
      <c r="H23971" s="136">
        <v>0</v>
      </c>
      <c r="I23971" s="136">
        <v>0</v>
      </c>
      <c r="J23971" s="136">
        <v>0</v>
      </c>
      <c r="K23971" s="136">
        <v>0</v>
      </c>
      <c r="L23971" s="140" t="s">
        <v>3713</v>
      </c>
      <c r="M23971" s="136">
        <v>0</v>
      </c>
      <c r="N23971" s="136">
        <v>0</v>
      </c>
      <c r="O23971" s="136">
        <v>0</v>
      </c>
      <c r="P23971" s="136">
        <v>0</v>
      </c>
      <c r="Q23971" s="136">
        <v>0</v>
      </c>
      <c r="R23971" s="136">
        <v>0</v>
      </c>
      <c r="S23971" s="136">
        <v>0</v>
      </c>
    </row>
    <row r="23972" spans="1:19" ht="11.25" thickBot="1" x14ac:dyDescent="0.2">
      <c r="A23972" s="112"/>
    </row>
    <row r="23973" spans="1:19" ht="11.25" thickBot="1" x14ac:dyDescent="0.2">
      <c r="A23973" s="106" t="s">
        <v>357</v>
      </c>
      <c r="B23973" s="106" t="s">
        <v>358</v>
      </c>
      <c r="C23973" s="146" t="s">
        <v>16</v>
      </c>
      <c r="D23973" s="146" t="s">
        <v>14502</v>
      </c>
      <c r="E23973" s="146" t="s">
        <v>14503</v>
      </c>
      <c r="F23973" s="146" t="s">
        <v>20</v>
      </c>
      <c r="G23973" s="146" t="s">
        <v>21</v>
      </c>
      <c r="H23973" s="146" t="s">
        <v>22</v>
      </c>
      <c r="I23973" s="146" t="s">
        <v>23</v>
      </c>
      <c r="J23973" s="146" t="s">
        <v>24</v>
      </c>
      <c r="K23973" s="146" t="s">
        <v>26</v>
      </c>
      <c r="L23973" s="146" t="s">
        <v>14504</v>
      </c>
      <c r="M23973" s="146" t="s">
        <v>27</v>
      </c>
      <c r="N23973" s="146" t="s">
        <v>28</v>
      </c>
      <c r="O23973" s="146" t="s">
        <v>29</v>
      </c>
      <c r="P23973" s="146" t="s">
        <v>30</v>
      </c>
      <c r="Q23973" s="146" t="s">
        <v>14505</v>
      </c>
      <c r="R23973" s="146" t="s">
        <v>32</v>
      </c>
      <c r="S23973" s="146" t="s">
        <v>33</v>
      </c>
    </row>
    <row r="23974" spans="1:19" ht="11.25" thickBot="1" x14ac:dyDescent="0.2">
      <c r="A23974" s="112"/>
      <c r="B23974" s="112"/>
      <c r="C23974" s="146" t="s">
        <v>111</v>
      </c>
      <c r="D23974" s="146" t="s">
        <v>111</v>
      </c>
      <c r="E23974" s="146" t="s">
        <v>111</v>
      </c>
      <c r="F23974" s="146" t="s">
        <v>111</v>
      </c>
      <c r="G23974" s="146" t="s">
        <v>111</v>
      </c>
      <c r="H23974" s="146" t="s">
        <v>111</v>
      </c>
      <c r="I23974" s="146" t="s">
        <v>111</v>
      </c>
      <c r="J23974" s="146" t="s">
        <v>111</v>
      </c>
      <c r="K23974" s="146" t="s">
        <v>111</v>
      </c>
      <c r="L23974" s="146" t="s">
        <v>111</v>
      </c>
      <c r="M23974" s="146" t="s">
        <v>111</v>
      </c>
      <c r="N23974" s="146" t="s">
        <v>111</v>
      </c>
      <c r="O23974" s="146" t="s">
        <v>111</v>
      </c>
      <c r="P23974" s="146" t="s">
        <v>111</v>
      </c>
      <c r="Q23974" s="146" t="s">
        <v>111</v>
      </c>
      <c r="R23974" s="146" t="s">
        <v>111</v>
      </c>
      <c r="S23974" s="146" t="s">
        <v>111</v>
      </c>
    </row>
    <row r="23975" spans="1:19" ht="11.25" thickBot="1" x14ac:dyDescent="0.2">
      <c r="A23975" s="107">
        <v>1</v>
      </c>
      <c r="B23975" s="132">
        <v>0.79877314814814815</v>
      </c>
      <c r="C23975" s="108">
        <v>0.495</v>
      </c>
      <c r="D23975" s="108">
        <v>0.29199999999999998</v>
      </c>
      <c r="E23975" s="108">
        <v>1E-3</v>
      </c>
      <c r="F23975" s="133">
        <v>0.46827999999999997</v>
      </c>
      <c r="G23975" s="108">
        <v>6.0999999999999999E-2</v>
      </c>
      <c r="H23975" s="108">
        <v>0.17499999999999999</v>
      </c>
      <c r="I23975" s="108">
        <v>5.2999999999999999E-2</v>
      </c>
      <c r="J23975" s="108">
        <v>0.46800000000000003</v>
      </c>
      <c r="K23975" s="133">
        <v>0.50495000000000001</v>
      </c>
      <c r="L23975" s="108">
        <v>8.9999999999999993E-3</v>
      </c>
      <c r="M23975" s="108">
        <v>1E-3</v>
      </c>
      <c r="N23975" s="108">
        <v>2.5000000000000001E-2</v>
      </c>
      <c r="O23975" s="141" t="s">
        <v>14500</v>
      </c>
      <c r="P23975" s="108">
        <v>1E-3</v>
      </c>
      <c r="Q23975" s="108">
        <v>-1.0999999999999999E-2</v>
      </c>
      <c r="R23975" s="108">
        <v>0</v>
      </c>
      <c r="S23975" s="108">
        <v>7.0000000000000001E-3</v>
      </c>
    </row>
    <row r="23976" spans="1:19" ht="11.25" thickBot="1" x14ac:dyDescent="0.2">
      <c r="A23976" s="112"/>
    </row>
    <row r="23977" spans="1:19" ht="11.25" thickBot="1" x14ac:dyDescent="0.2">
      <c r="A23977" s="135" t="s">
        <v>362</v>
      </c>
      <c r="B23977" s="112"/>
      <c r="C23977" s="136">
        <v>0.495</v>
      </c>
      <c r="D23977" s="136">
        <v>0.29199999999999998</v>
      </c>
      <c r="E23977" s="136">
        <v>1E-3</v>
      </c>
      <c r="F23977" s="137">
        <v>0.46827999999999997</v>
      </c>
      <c r="G23977" s="136">
        <v>6.0999999999999999E-2</v>
      </c>
      <c r="H23977" s="136">
        <v>0.17499999999999999</v>
      </c>
      <c r="I23977" s="136">
        <v>5.2999999999999999E-2</v>
      </c>
      <c r="J23977" s="136">
        <v>0.46800000000000003</v>
      </c>
      <c r="K23977" s="137">
        <v>0.50495000000000001</v>
      </c>
      <c r="L23977" s="136">
        <v>8.9999999999999993E-3</v>
      </c>
      <c r="M23977" s="136">
        <v>1E-3</v>
      </c>
      <c r="N23977" s="136">
        <v>2.5000000000000001E-2</v>
      </c>
      <c r="O23977" s="141" t="s">
        <v>14501</v>
      </c>
      <c r="P23977" s="136">
        <v>1E-3</v>
      </c>
      <c r="Q23977" s="136">
        <v>-1.0999999999999999E-2</v>
      </c>
      <c r="R23977" s="136">
        <v>0</v>
      </c>
      <c r="S23977" s="136">
        <v>7.0000000000000001E-3</v>
      </c>
    </row>
    <row r="23978" spans="1:19" ht="11.25" thickBot="1" x14ac:dyDescent="0.2">
      <c r="A23978" s="112"/>
    </row>
    <row r="23979" spans="1:19" ht="11.25" thickBot="1" x14ac:dyDescent="0.2">
      <c r="A23979" s="138" t="s">
        <v>364</v>
      </c>
      <c r="B23979" s="112"/>
      <c r="C23979" s="136">
        <v>0</v>
      </c>
      <c r="D23979" s="136">
        <v>0</v>
      </c>
      <c r="E23979" s="136">
        <v>0</v>
      </c>
      <c r="F23979" s="140" t="s">
        <v>3713</v>
      </c>
      <c r="G23979" s="136">
        <v>0</v>
      </c>
      <c r="H23979" s="136">
        <v>0</v>
      </c>
      <c r="I23979" s="136">
        <v>0</v>
      </c>
      <c r="J23979" s="136">
        <v>0</v>
      </c>
      <c r="K23979" s="140" t="s">
        <v>3713</v>
      </c>
      <c r="L23979" s="136">
        <v>0</v>
      </c>
      <c r="M23979" s="136">
        <v>0</v>
      </c>
      <c r="N23979" s="136">
        <v>0</v>
      </c>
      <c r="O23979" s="141" t="s">
        <v>14501</v>
      </c>
      <c r="P23979" s="136">
        <v>0</v>
      </c>
      <c r="Q23979" s="136">
        <v>0</v>
      </c>
      <c r="R23979" s="136">
        <v>0</v>
      </c>
      <c r="S23979" s="136">
        <v>0</v>
      </c>
    </row>
    <row r="23980" spans="1:19" ht="11.25" thickBot="1" x14ac:dyDescent="0.2">
      <c r="A23980" s="112"/>
    </row>
    <row r="23981" spans="1:19" ht="11.25" thickBot="1" x14ac:dyDescent="0.2">
      <c r="A23981" s="139" t="s">
        <v>366</v>
      </c>
      <c r="B23981" s="112"/>
      <c r="C23981" s="136">
        <v>0</v>
      </c>
      <c r="D23981" s="136">
        <v>0</v>
      </c>
      <c r="E23981" s="136">
        <v>0</v>
      </c>
      <c r="F23981" s="140" t="s">
        <v>3713</v>
      </c>
      <c r="G23981" s="136">
        <v>0</v>
      </c>
      <c r="H23981" s="136">
        <v>0</v>
      </c>
      <c r="I23981" s="136">
        <v>0</v>
      </c>
      <c r="J23981" s="136">
        <v>0</v>
      </c>
      <c r="K23981" s="140" t="s">
        <v>3713</v>
      </c>
      <c r="L23981" s="136">
        <v>0</v>
      </c>
      <c r="M23981" s="136">
        <v>0</v>
      </c>
      <c r="N23981" s="136">
        <v>0</v>
      </c>
      <c r="O23981" s="141" t="s">
        <v>14501</v>
      </c>
      <c r="P23981" s="136">
        <v>0</v>
      </c>
      <c r="Q23981" s="136">
        <v>0</v>
      </c>
      <c r="R23981" s="136">
        <v>0</v>
      </c>
      <c r="S23981" s="136">
        <v>0</v>
      </c>
    </row>
    <row r="23982" spans="1:19" ht="11.25" thickBot="1" x14ac:dyDescent="0.2">
      <c r="A23982" s="112"/>
    </row>
    <row r="23983" spans="1:19" ht="11.25" thickBot="1" x14ac:dyDescent="0.2">
      <c r="A23983" s="106" t="s">
        <v>357</v>
      </c>
      <c r="B23983" s="106" t="s">
        <v>358</v>
      </c>
      <c r="C23983" s="146" t="s">
        <v>35</v>
      </c>
      <c r="D23983" s="146" t="s">
        <v>36</v>
      </c>
      <c r="E23983" s="146" t="s">
        <v>14506</v>
      </c>
      <c r="F23983" s="146" t="s">
        <v>38</v>
      </c>
      <c r="G23983" s="146" t="s">
        <v>39</v>
      </c>
      <c r="H23983" s="146" t="s">
        <v>41</v>
      </c>
      <c r="I23983" s="146" t="s">
        <v>42</v>
      </c>
      <c r="J23983" s="146" t="s">
        <v>43</v>
      </c>
      <c r="K23983" s="146" t="s">
        <v>44</v>
      </c>
      <c r="L23983" s="146" t="s">
        <v>45</v>
      </c>
      <c r="M23983" s="146" t="s">
        <v>46</v>
      </c>
      <c r="N23983" s="146" t="s">
        <v>47</v>
      </c>
      <c r="O23983" s="146" t="s">
        <v>48</v>
      </c>
      <c r="P23983" s="146" t="s">
        <v>49</v>
      </c>
      <c r="Q23983" s="146" t="s">
        <v>50</v>
      </c>
      <c r="R23983" s="146" t="s">
        <v>51</v>
      </c>
      <c r="S23983" s="146" t="s">
        <v>52</v>
      </c>
    </row>
    <row r="23984" spans="1:19" ht="11.25" thickBot="1" x14ac:dyDescent="0.2">
      <c r="A23984" s="112"/>
      <c r="B23984" s="112"/>
      <c r="C23984" s="146" t="s">
        <v>111</v>
      </c>
      <c r="D23984" s="146" t="s">
        <v>111</v>
      </c>
      <c r="E23984" s="146" t="s">
        <v>111</v>
      </c>
      <c r="F23984" s="146" t="s">
        <v>111</v>
      </c>
      <c r="G23984" s="146" t="s">
        <v>111</v>
      </c>
      <c r="H23984" s="146" t="s">
        <v>111</v>
      </c>
      <c r="I23984" s="146" t="s">
        <v>111</v>
      </c>
      <c r="J23984" s="146" t="s">
        <v>111</v>
      </c>
      <c r="K23984" s="146" t="s">
        <v>111</v>
      </c>
      <c r="L23984" s="146" t="s">
        <v>111</v>
      </c>
      <c r="M23984" s="146" t="s">
        <v>111</v>
      </c>
      <c r="N23984" s="146" t="s">
        <v>111</v>
      </c>
      <c r="O23984" s="146" t="s">
        <v>111</v>
      </c>
      <c r="P23984" s="146" t="s">
        <v>111</v>
      </c>
      <c r="Q23984" s="146" t="s">
        <v>111</v>
      </c>
      <c r="R23984" s="146" t="s">
        <v>111</v>
      </c>
      <c r="S23984" s="146" t="s">
        <v>111</v>
      </c>
    </row>
    <row r="23985" spans="1:19" ht="11.25" thickBot="1" x14ac:dyDescent="0.2">
      <c r="A23985" s="107">
        <v>1</v>
      </c>
      <c r="B23985" s="132">
        <v>0.79877314814814815</v>
      </c>
      <c r="C23985" s="133">
        <v>0.40743000000000001</v>
      </c>
      <c r="D23985" s="108">
        <v>6.2E-2</v>
      </c>
      <c r="E23985" s="108">
        <v>3.0000000000000001E-3</v>
      </c>
      <c r="F23985" s="141" t="s">
        <v>14500</v>
      </c>
      <c r="G23985" s="108">
        <v>8.0000000000000002E-3</v>
      </c>
      <c r="H23985" s="108">
        <v>2.2869999999999999</v>
      </c>
      <c r="I23985" s="108">
        <v>4.4999999999999998E-2</v>
      </c>
      <c r="J23985" s="108">
        <v>0.11600000000000001</v>
      </c>
      <c r="K23985" s="108">
        <v>1.4E-2</v>
      </c>
      <c r="L23985" s="108">
        <v>3.9E-2</v>
      </c>
      <c r="M23985" s="108">
        <v>6.0000000000000001E-3</v>
      </c>
      <c r="N23985" s="108">
        <v>4.0000000000000001E-3</v>
      </c>
      <c r="O23985" s="108">
        <v>2.5999999999999999E-2</v>
      </c>
      <c r="P23985" s="108">
        <v>2E-3</v>
      </c>
      <c r="Q23985" s="108">
        <v>8.0000000000000002E-3</v>
      </c>
      <c r="R23985" s="108">
        <v>3.0000000000000001E-3</v>
      </c>
      <c r="S23985" s="108">
        <v>7.0000000000000001E-3</v>
      </c>
    </row>
    <row r="23986" spans="1:19" ht="11.25" thickBot="1" x14ac:dyDescent="0.2">
      <c r="A23986" s="112"/>
    </row>
    <row r="23987" spans="1:19" ht="11.25" thickBot="1" x14ac:dyDescent="0.2">
      <c r="A23987" s="135" t="s">
        <v>362</v>
      </c>
      <c r="B23987" s="112"/>
      <c r="C23987" s="137">
        <v>0.40743000000000001</v>
      </c>
      <c r="D23987" s="136">
        <v>6.2E-2</v>
      </c>
      <c r="E23987" s="136">
        <v>3.0000000000000001E-3</v>
      </c>
      <c r="F23987" s="141" t="s">
        <v>14501</v>
      </c>
      <c r="G23987" s="136">
        <v>8.0000000000000002E-3</v>
      </c>
      <c r="H23987" s="136">
        <v>2.2869999999999999</v>
      </c>
      <c r="I23987" s="136">
        <v>4.4999999999999998E-2</v>
      </c>
      <c r="J23987" s="136">
        <v>0.11600000000000001</v>
      </c>
      <c r="K23987" s="136">
        <v>1.4E-2</v>
      </c>
      <c r="L23987" s="136">
        <v>3.9E-2</v>
      </c>
      <c r="M23987" s="136">
        <v>6.0000000000000001E-3</v>
      </c>
      <c r="N23987" s="136">
        <v>4.0000000000000001E-3</v>
      </c>
      <c r="O23987" s="136">
        <v>2.5999999999999999E-2</v>
      </c>
      <c r="P23987" s="136">
        <v>2E-3</v>
      </c>
      <c r="Q23987" s="136">
        <v>8.0000000000000002E-3</v>
      </c>
      <c r="R23987" s="136">
        <v>3.0000000000000001E-3</v>
      </c>
      <c r="S23987" s="136">
        <v>7.0000000000000001E-3</v>
      </c>
    </row>
    <row r="23988" spans="1:19" ht="11.25" thickBot="1" x14ac:dyDescent="0.2">
      <c r="A23988" s="112"/>
    </row>
    <row r="23989" spans="1:19" ht="11.25" thickBot="1" x14ac:dyDescent="0.2">
      <c r="A23989" s="138" t="s">
        <v>364</v>
      </c>
      <c r="B23989" s="112"/>
      <c r="C23989" s="140" t="s">
        <v>3713</v>
      </c>
      <c r="D23989" s="136">
        <v>0</v>
      </c>
      <c r="E23989" s="136">
        <v>0</v>
      </c>
      <c r="F23989" s="141" t="s">
        <v>14501</v>
      </c>
      <c r="G23989" s="136">
        <v>0</v>
      </c>
      <c r="H23989" s="136">
        <v>0</v>
      </c>
      <c r="I23989" s="136">
        <v>0</v>
      </c>
      <c r="J23989" s="136">
        <v>0</v>
      </c>
      <c r="K23989" s="136">
        <v>0</v>
      </c>
      <c r="L23989" s="136">
        <v>0</v>
      </c>
      <c r="M23989" s="136">
        <v>0</v>
      </c>
      <c r="N23989" s="136">
        <v>0</v>
      </c>
      <c r="O23989" s="136">
        <v>0</v>
      </c>
      <c r="P23989" s="136">
        <v>0</v>
      </c>
      <c r="Q23989" s="136">
        <v>0</v>
      </c>
      <c r="R23989" s="136">
        <v>0</v>
      </c>
      <c r="S23989" s="136">
        <v>0</v>
      </c>
    </row>
    <row r="23990" spans="1:19" ht="11.25" thickBot="1" x14ac:dyDescent="0.2">
      <c r="A23990" s="112"/>
    </row>
    <row r="23991" spans="1:19" ht="11.25" thickBot="1" x14ac:dyDescent="0.2">
      <c r="A23991" s="139" t="s">
        <v>366</v>
      </c>
      <c r="B23991" s="112"/>
      <c r="C23991" s="140" t="s">
        <v>3713</v>
      </c>
      <c r="D23991" s="136">
        <v>0</v>
      </c>
      <c r="E23991" s="136">
        <v>0</v>
      </c>
      <c r="F23991" s="141" t="s">
        <v>14501</v>
      </c>
      <c r="G23991" s="136">
        <v>0</v>
      </c>
      <c r="H23991" s="136">
        <v>0</v>
      </c>
      <c r="I23991" s="136">
        <v>0</v>
      </c>
      <c r="J23991" s="136">
        <v>0</v>
      </c>
      <c r="K23991" s="136">
        <v>0</v>
      </c>
      <c r="L23991" s="136">
        <v>0</v>
      </c>
      <c r="M23991" s="136">
        <v>0</v>
      </c>
      <c r="N23991" s="136">
        <v>0</v>
      </c>
      <c r="O23991" s="136">
        <v>0</v>
      </c>
      <c r="P23991" s="136">
        <v>0</v>
      </c>
      <c r="Q23991" s="136">
        <v>0</v>
      </c>
      <c r="R23991" s="136">
        <v>0</v>
      </c>
      <c r="S23991" s="136">
        <v>0</v>
      </c>
    </row>
    <row r="23992" spans="1:19" ht="11.25" thickBot="1" x14ac:dyDescent="0.2">
      <c r="A23992" s="112"/>
    </row>
    <row r="23993" spans="1:19" ht="11.25" thickBot="1" x14ac:dyDescent="0.2">
      <c r="A23993" s="106" t="s">
        <v>357</v>
      </c>
      <c r="B23993" s="106" t="s">
        <v>358</v>
      </c>
      <c r="C23993" s="146" t="s">
        <v>53</v>
      </c>
      <c r="D23993" s="146" t="s">
        <v>54</v>
      </c>
      <c r="E23993" s="146" t="s">
        <v>55</v>
      </c>
      <c r="F23993" s="146" t="s">
        <v>56</v>
      </c>
      <c r="G23993" s="146" t="s">
        <v>14507</v>
      </c>
      <c r="H23993" s="146" t="s">
        <v>57</v>
      </c>
      <c r="I23993" s="146" t="s">
        <v>59</v>
      </c>
      <c r="J23993" s="146" t="s">
        <v>14508</v>
      </c>
      <c r="K23993" s="146" t="s">
        <v>60</v>
      </c>
      <c r="L23993" s="146" t="s">
        <v>61</v>
      </c>
      <c r="M23993" s="146" t="s">
        <v>62</v>
      </c>
      <c r="N23993" s="146" t="s">
        <v>14509</v>
      </c>
      <c r="O23993" s="146" t="s">
        <v>63</v>
      </c>
      <c r="P23993" s="146" t="s">
        <v>64</v>
      </c>
      <c r="Q23993" s="146" t="s">
        <v>66</v>
      </c>
      <c r="R23993" s="146" t="s">
        <v>14510</v>
      </c>
      <c r="S23993" s="146" t="s">
        <v>67</v>
      </c>
    </row>
    <row r="23994" spans="1:19" ht="11.25" thickBot="1" x14ac:dyDescent="0.2">
      <c r="A23994" s="112"/>
      <c r="B23994" s="112"/>
      <c r="C23994" s="146" t="s">
        <v>111</v>
      </c>
      <c r="D23994" s="146" t="s">
        <v>111</v>
      </c>
      <c r="E23994" s="146" t="s">
        <v>111</v>
      </c>
      <c r="F23994" s="146" t="s">
        <v>111</v>
      </c>
      <c r="G23994" s="146" t="s">
        <v>111</v>
      </c>
      <c r="H23994" s="146" t="s">
        <v>111</v>
      </c>
      <c r="I23994" s="146" t="s">
        <v>111</v>
      </c>
      <c r="J23994" s="146" t="s">
        <v>111</v>
      </c>
      <c r="K23994" s="146" t="s">
        <v>111</v>
      </c>
      <c r="L23994" s="146" t="s">
        <v>111</v>
      </c>
      <c r="M23994" s="146" t="s">
        <v>111</v>
      </c>
      <c r="N23994" s="146" t="s">
        <v>111</v>
      </c>
      <c r="O23994" s="146" t="s">
        <v>111</v>
      </c>
      <c r="P23994" s="146" t="s">
        <v>111</v>
      </c>
      <c r="Q23994" s="146" t="s">
        <v>111</v>
      </c>
      <c r="R23994" s="146" t="s">
        <v>111</v>
      </c>
      <c r="S23994" s="146" t="s">
        <v>111</v>
      </c>
    </row>
    <row r="23995" spans="1:19" ht="11.25" thickBot="1" x14ac:dyDescent="0.2">
      <c r="A23995" s="107">
        <v>1</v>
      </c>
      <c r="B23995" s="132">
        <v>0.79877314814814815</v>
      </c>
      <c r="C23995" s="108">
        <v>1E-3</v>
      </c>
      <c r="D23995" s="108">
        <v>8.0000000000000002E-3</v>
      </c>
      <c r="E23995" s="108">
        <v>1E-3</v>
      </c>
      <c r="F23995" s="108">
        <v>8.9999999999999993E-3</v>
      </c>
      <c r="G23995" s="108">
        <v>2E-3</v>
      </c>
      <c r="H23995" s="108">
        <v>2.3E-2</v>
      </c>
      <c r="I23995" s="108">
        <v>5.7000000000000002E-2</v>
      </c>
      <c r="J23995" s="141" t="s">
        <v>14518</v>
      </c>
      <c r="K23995" s="141" t="s">
        <v>14500</v>
      </c>
      <c r="L23995" s="141" t="s">
        <v>14500</v>
      </c>
      <c r="M23995" s="108">
        <v>5.0000000000000001E-3</v>
      </c>
      <c r="N23995" s="108">
        <v>3.0000000000000001E-3</v>
      </c>
      <c r="O23995" s="108">
        <v>4.0000000000000001E-3</v>
      </c>
      <c r="P23995" s="108">
        <v>6.2530000000000001</v>
      </c>
      <c r="Q23995" s="133">
        <v>0.36331999999999998</v>
      </c>
      <c r="R23995" s="141" t="s">
        <v>14500</v>
      </c>
      <c r="S23995" s="108">
        <v>2.4E-2</v>
      </c>
    </row>
    <row r="23996" spans="1:19" ht="11.25" thickBot="1" x14ac:dyDescent="0.2">
      <c r="A23996" s="112"/>
    </row>
    <row r="23997" spans="1:19" ht="11.25" thickBot="1" x14ac:dyDescent="0.2">
      <c r="A23997" s="135" t="s">
        <v>362</v>
      </c>
      <c r="B23997" s="112"/>
      <c r="C23997" s="136">
        <v>1E-3</v>
      </c>
      <c r="D23997" s="136">
        <v>8.0000000000000002E-3</v>
      </c>
      <c r="E23997" s="136">
        <v>1E-3</v>
      </c>
      <c r="F23997" s="136">
        <v>8.9999999999999993E-3</v>
      </c>
      <c r="G23997" s="136">
        <v>2E-3</v>
      </c>
      <c r="H23997" s="136">
        <v>2.3E-2</v>
      </c>
      <c r="I23997" s="136">
        <v>5.7000000000000002E-2</v>
      </c>
      <c r="J23997" s="141" t="s">
        <v>14520</v>
      </c>
      <c r="K23997" s="141" t="s">
        <v>14501</v>
      </c>
      <c r="L23997" s="141" t="s">
        <v>14501</v>
      </c>
      <c r="M23997" s="136">
        <v>5.0000000000000001E-3</v>
      </c>
      <c r="N23997" s="136">
        <v>3.0000000000000001E-3</v>
      </c>
      <c r="O23997" s="136">
        <v>4.0000000000000001E-3</v>
      </c>
      <c r="P23997" s="136">
        <v>6.2530000000000001</v>
      </c>
      <c r="Q23997" s="137">
        <v>0.36331999999999998</v>
      </c>
      <c r="R23997" s="141" t="s">
        <v>14501</v>
      </c>
      <c r="S23997" s="136">
        <v>2.4E-2</v>
      </c>
    </row>
    <row r="23998" spans="1:19" ht="11.25" thickBot="1" x14ac:dyDescent="0.2">
      <c r="A23998" s="112"/>
    </row>
    <row r="23999" spans="1:19" ht="11.25" thickBot="1" x14ac:dyDescent="0.2">
      <c r="A23999" s="138" t="s">
        <v>364</v>
      </c>
      <c r="B23999" s="112"/>
      <c r="C23999" s="136">
        <v>0</v>
      </c>
      <c r="D23999" s="136">
        <v>0</v>
      </c>
      <c r="E23999" s="136">
        <v>0</v>
      </c>
      <c r="F23999" s="136">
        <v>0</v>
      </c>
      <c r="G23999" s="136">
        <v>0</v>
      </c>
      <c r="H23999" s="136">
        <v>0</v>
      </c>
      <c r="I23999" s="136">
        <v>0</v>
      </c>
      <c r="J23999" s="141" t="s">
        <v>14501</v>
      </c>
      <c r="K23999" s="141" t="s">
        <v>14501</v>
      </c>
      <c r="L23999" s="141" t="s">
        <v>14501</v>
      </c>
      <c r="M23999" s="136">
        <v>0</v>
      </c>
      <c r="N23999" s="136">
        <v>0</v>
      </c>
      <c r="O23999" s="136">
        <v>0</v>
      </c>
      <c r="P23999" s="136">
        <v>0</v>
      </c>
      <c r="Q23999" s="140" t="s">
        <v>3713</v>
      </c>
      <c r="R23999" s="141" t="s">
        <v>14501</v>
      </c>
      <c r="S23999" s="136">
        <v>0</v>
      </c>
    </row>
    <row r="24000" spans="1:19" ht="11.25" thickBot="1" x14ac:dyDescent="0.2">
      <c r="A24000" s="112"/>
    </row>
    <row r="24001" spans="1:19" ht="11.25" thickBot="1" x14ac:dyDescent="0.2">
      <c r="A24001" s="139" t="s">
        <v>366</v>
      </c>
      <c r="B24001" s="112"/>
      <c r="C24001" s="136">
        <v>0</v>
      </c>
      <c r="D24001" s="136">
        <v>0</v>
      </c>
      <c r="E24001" s="136">
        <v>0</v>
      </c>
      <c r="F24001" s="136">
        <v>0</v>
      </c>
      <c r="G24001" s="136">
        <v>0</v>
      </c>
      <c r="H24001" s="136">
        <v>0</v>
      </c>
      <c r="I24001" s="136">
        <v>0</v>
      </c>
      <c r="J24001" s="141" t="s">
        <v>14501</v>
      </c>
      <c r="K24001" s="141" t="s">
        <v>14501</v>
      </c>
      <c r="L24001" s="141" t="s">
        <v>14501</v>
      </c>
      <c r="M24001" s="136">
        <v>0</v>
      </c>
      <c r="N24001" s="136">
        <v>0</v>
      </c>
      <c r="O24001" s="136">
        <v>0</v>
      </c>
      <c r="P24001" s="136">
        <v>0</v>
      </c>
      <c r="Q24001" s="140" t="s">
        <v>3713</v>
      </c>
      <c r="R24001" s="141" t="s">
        <v>14501</v>
      </c>
      <c r="S24001" s="136">
        <v>0</v>
      </c>
    </row>
    <row r="24002" spans="1:19" ht="11.25" thickBot="1" x14ac:dyDescent="0.2">
      <c r="A24002" s="112"/>
    </row>
    <row r="24003" spans="1:19" ht="11.25" thickBot="1" x14ac:dyDescent="0.2">
      <c r="A24003" s="106" t="s">
        <v>357</v>
      </c>
      <c r="B24003" s="106" t="s">
        <v>358</v>
      </c>
      <c r="C24003" s="146" t="s">
        <v>68</v>
      </c>
      <c r="D24003" s="146" t="s">
        <v>14511</v>
      </c>
    </row>
    <row r="24004" spans="1:19" ht="11.25" thickBot="1" x14ac:dyDescent="0.2">
      <c r="A24004" s="112"/>
      <c r="B24004" s="112"/>
      <c r="C24004" s="146" t="s">
        <v>111</v>
      </c>
      <c r="D24004" s="146" t="s">
        <v>111</v>
      </c>
    </row>
    <row r="24005" spans="1:19" ht="11.25" thickBot="1" x14ac:dyDescent="0.2">
      <c r="A24005" s="107">
        <v>1</v>
      </c>
      <c r="B24005" s="132">
        <v>0.79877314814814815</v>
      </c>
      <c r="C24005" s="108">
        <v>8.0000000000000002E-3</v>
      </c>
      <c r="D24005" s="141" t="s">
        <v>14500</v>
      </c>
    </row>
    <row r="24006" spans="1:19" ht="11.25" thickBot="1" x14ac:dyDescent="0.2">
      <c r="A24006" s="112"/>
    </row>
    <row r="24007" spans="1:19" ht="11.25" thickBot="1" x14ac:dyDescent="0.2">
      <c r="A24007" s="135" t="s">
        <v>362</v>
      </c>
      <c r="B24007" s="112"/>
      <c r="C24007" s="136">
        <v>8.0000000000000002E-3</v>
      </c>
      <c r="D24007" s="141" t="s">
        <v>14501</v>
      </c>
    </row>
    <row r="24008" spans="1:19" ht="11.25" thickBot="1" x14ac:dyDescent="0.2">
      <c r="A24008" s="112"/>
    </row>
    <row r="24009" spans="1:19" ht="11.25" thickBot="1" x14ac:dyDescent="0.2">
      <c r="A24009" s="138" t="s">
        <v>364</v>
      </c>
      <c r="B24009" s="112"/>
      <c r="C24009" s="136">
        <v>0</v>
      </c>
      <c r="D24009" s="141" t="s">
        <v>14501</v>
      </c>
    </row>
    <row r="24010" spans="1:19" ht="11.25" thickBot="1" x14ac:dyDescent="0.2">
      <c r="A24010" s="112"/>
    </row>
    <row r="24011" spans="1:19" ht="11.25" thickBot="1" x14ac:dyDescent="0.2">
      <c r="A24011" s="139" t="s">
        <v>366</v>
      </c>
      <c r="B24011" s="112"/>
      <c r="C24011" s="136">
        <v>0</v>
      </c>
      <c r="D24011" s="141" t="s">
        <v>14501</v>
      </c>
    </row>
    <row r="24012" spans="1:19" ht="10.5" x14ac:dyDescent="0.15">
      <c r="A24012" s="112"/>
    </row>
    <row r="24013" spans="1:19" x14ac:dyDescent="0.15">
      <c r="A24013" s="129"/>
      <c r="B24013" s="86" t="s">
        <v>5054</v>
      </c>
    </row>
    <row r="24014" spans="1:19" ht="9.75" thickBot="1" x14ac:dyDescent="0.2">
      <c r="A24014" s="81" t="s">
        <v>356</v>
      </c>
    </row>
    <row r="24015" spans="1:19" ht="11.25" thickBot="1" x14ac:dyDescent="0.2">
      <c r="A24015" s="106" t="s">
        <v>357</v>
      </c>
      <c r="B24015" s="106" t="s">
        <v>358</v>
      </c>
      <c r="C24015" s="146" t="s">
        <v>14494</v>
      </c>
      <c r="D24015" s="146" t="s">
        <v>14495</v>
      </c>
      <c r="E24015" s="146" t="s">
        <v>14496</v>
      </c>
      <c r="F24015" s="146" t="s">
        <v>0</v>
      </c>
      <c r="G24015" s="146" t="s">
        <v>1</v>
      </c>
      <c r="H24015" s="146" t="s">
        <v>2</v>
      </c>
      <c r="I24015" s="146" t="s">
        <v>14497</v>
      </c>
      <c r="J24015" s="146" t="s">
        <v>3</v>
      </c>
      <c r="K24015" s="146" t="s">
        <v>14498</v>
      </c>
      <c r="L24015" s="146" t="s">
        <v>7</v>
      </c>
      <c r="M24015" s="146" t="s">
        <v>14499</v>
      </c>
      <c r="N24015" s="146" t="s">
        <v>10</v>
      </c>
      <c r="O24015" s="146" t="s">
        <v>11</v>
      </c>
      <c r="P24015" s="146" t="s">
        <v>12</v>
      </c>
      <c r="Q24015" s="146" t="s">
        <v>13</v>
      </c>
      <c r="R24015" s="146" t="s">
        <v>14</v>
      </c>
      <c r="S24015" s="146" t="s">
        <v>15</v>
      </c>
    </row>
    <row r="24016" spans="1:19" ht="11.25" thickBot="1" x14ac:dyDescent="0.2">
      <c r="A24016" s="112"/>
      <c r="B24016" s="112"/>
      <c r="C24016" s="146" t="s">
        <v>111</v>
      </c>
      <c r="D24016" s="146" t="s">
        <v>111</v>
      </c>
      <c r="E24016" s="146" t="s">
        <v>111</v>
      </c>
      <c r="F24016" s="146" t="s">
        <v>111</v>
      </c>
      <c r="G24016" s="146" t="s">
        <v>111</v>
      </c>
      <c r="H24016" s="146" t="s">
        <v>111</v>
      </c>
      <c r="I24016" s="146" t="s">
        <v>111</v>
      </c>
      <c r="J24016" s="146" t="s">
        <v>111</v>
      </c>
      <c r="K24016" s="146" t="s">
        <v>111</v>
      </c>
      <c r="L24016" s="146" t="s">
        <v>111</v>
      </c>
      <c r="M24016" s="146" t="s">
        <v>111</v>
      </c>
      <c r="N24016" s="146" t="s">
        <v>111</v>
      </c>
      <c r="O24016" s="146" t="s">
        <v>111</v>
      </c>
      <c r="P24016" s="146" t="s">
        <v>111</v>
      </c>
      <c r="Q24016" s="146" t="s">
        <v>111</v>
      </c>
      <c r="R24016" s="146" t="s">
        <v>111</v>
      </c>
      <c r="S24016" s="146" t="s">
        <v>111</v>
      </c>
    </row>
    <row r="24017" spans="1:19" ht="11.25" thickBot="1" x14ac:dyDescent="0.2">
      <c r="A24017" s="107">
        <v>1</v>
      </c>
      <c r="B24017" s="132">
        <v>0.8039236111111111</v>
      </c>
      <c r="C24017" s="141" t="s">
        <v>14500</v>
      </c>
      <c r="D24017" s="141" t="s">
        <v>14500</v>
      </c>
      <c r="E24017" s="108">
        <v>2E-3</v>
      </c>
      <c r="F24017" s="108">
        <v>4.2000000000000003E-2</v>
      </c>
      <c r="G24017" s="108">
        <v>0.40100000000000002</v>
      </c>
      <c r="H24017" s="108">
        <v>3.0000000000000001E-3</v>
      </c>
      <c r="I24017" s="108">
        <v>-3.3000000000000002E-2</v>
      </c>
      <c r="J24017" s="108">
        <v>0.112</v>
      </c>
      <c r="K24017" s="108">
        <v>1.907</v>
      </c>
      <c r="L24017" s="133">
        <v>0.53037000000000001</v>
      </c>
      <c r="M24017" s="108">
        <v>2.3E-2</v>
      </c>
      <c r="N24017" s="108">
        <v>0</v>
      </c>
      <c r="O24017" s="108">
        <v>2E-3</v>
      </c>
      <c r="P24017" s="108">
        <v>8.4000000000000005E-2</v>
      </c>
      <c r="Q24017" s="108">
        <v>1.1599999999999999</v>
      </c>
      <c r="R24017" s="108">
        <v>5.0000000000000001E-3</v>
      </c>
      <c r="S24017" s="108">
        <v>5.2999999999999999E-2</v>
      </c>
    </row>
    <row r="24018" spans="1:19" ht="11.25" thickBot="1" x14ac:dyDescent="0.2">
      <c r="A24018" s="112"/>
    </row>
    <row r="24019" spans="1:19" ht="11.25" thickBot="1" x14ac:dyDescent="0.2">
      <c r="A24019" s="135" t="s">
        <v>362</v>
      </c>
      <c r="B24019" s="112"/>
      <c r="C24019" s="141" t="s">
        <v>14501</v>
      </c>
      <c r="D24019" s="141" t="s">
        <v>14501</v>
      </c>
      <c r="E24019" s="136">
        <v>2E-3</v>
      </c>
      <c r="F24019" s="136">
        <v>4.2000000000000003E-2</v>
      </c>
      <c r="G24019" s="136">
        <v>0.40100000000000002</v>
      </c>
      <c r="H24019" s="136">
        <v>3.0000000000000001E-3</v>
      </c>
      <c r="I24019" s="136">
        <v>-3.3000000000000002E-2</v>
      </c>
      <c r="J24019" s="136">
        <v>0.112</v>
      </c>
      <c r="K24019" s="136">
        <v>1.907</v>
      </c>
      <c r="L24019" s="137">
        <v>0.53037000000000001</v>
      </c>
      <c r="M24019" s="136">
        <v>2.3E-2</v>
      </c>
      <c r="N24019" s="136">
        <v>0</v>
      </c>
      <c r="O24019" s="136">
        <v>2E-3</v>
      </c>
      <c r="P24019" s="136">
        <v>8.4000000000000005E-2</v>
      </c>
      <c r="Q24019" s="136">
        <v>1.1599999999999999</v>
      </c>
      <c r="R24019" s="136">
        <v>5.0000000000000001E-3</v>
      </c>
      <c r="S24019" s="136">
        <v>5.2999999999999999E-2</v>
      </c>
    </row>
    <row r="24020" spans="1:19" ht="11.25" thickBot="1" x14ac:dyDescent="0.2">
      <c r="A24020" s="112"/>
    </row>
    <row r="24021" spans="1:19" ht="11.25" thickBot="1" x14ac:dyDescent="0.2">
      <c r="A24021" s="138" t="s">
        <v>364</v>
      </c>
      <c r="B24021" s="112"/>
      <c r="C24021" s="141" t="s">
        <v>14501</v>
      </c>
      <c r="D24021" s="141" t="s">
        <v>14501</v>
      </c>
      <c r="E24021" s="136">
        <v>0</v>
      </c>
      <c r="F24021" s="136">
        <v>0</v>
      </c>
      <c r="G24021" s="136">
        <v>0</v>
      </c>
      <c r="H24021" s="136">
        <v>0</v>
      </c>
      <c r="I24021" s="136">
        <v>0</v>
      </c>
      <c r="J24021" s="136">
        <v>0</v>
      </c>
      <c r="K24021" s="136">
        <v>0</v>
      </c>
      <c r="L24021" s="140" t="s">
        <v>3713</v>
      </c>
      <c r="M24021" s="136">
        <v>0</v>
      </c>
      <c r="N24021" s="136">
        <v>0</v>
      </c>
      <c r="O24021" s="136">
        <v>0</v>
      </c>
      <c r="P24021" s="136">
        <v>0</v>
      </c>
      <c r="Q24021" s="136">
        <v>0</v>
      </c>
      <c r="R24021" s="136">
        <v>0</v>
      </c>
      <c r="S24021" s="136">
        <v>0</v>
      </c>
    </row>
    <row r="24022" spans="1:19" ht="11.25" thickBot="1" x14ac:dyDescent="0.2">
      <c r="A24022" s="112"/>
    </row>
    <row r="24023" spans="1:19" ht="11.25" thickBot="1" x14ac:dyDescent="0.2">
      <c r="A24023" s="139" t="s">
        <v>366</v>
      </c>
      <c r="B24023" s="112"/>
      <c r="C24023" s="141" t="s">
        <v>14501</v>
      </c>
      <c r="D24023" s="141" t="s">
        <v>14501</v>
      </c>
      <c r="E24023" s="136">
        <v>0</v>
      </c>
      <c r="F24023" s="136">
        <v>0</v>
      </c>
      <c r="G24023" s="136">
        <v>0</v>
      </c>
      <c r="H24023" s="136">
        <v>0</v>
      </c>
      <c r="I24023" s="136">
        <v>0</v>
      </c>
      <c r="J24023" s="136">
        <v>0</v>
      </c>
      <c r="K24023" s="136">
        <v>0</v>
      </c>
      <c r="L24023" s="140" t="s">
        <v>3713</v>
      </c>
      <c r="M24023" s="136">
        <v>0</v>
      </c>
      <c r="N24023" s="136">
        <v>0</v>
      </c>
      <c r="O24023" s="136">
        <v>0</v>
      </c>
      <c r="P24023" s="136">
        <v>0</v>
      </c>
      <c r="Q24023" s="136">
        <v>0</v>
      </c>
      <c r="R24023" s="136">
        <v>0</v>
      </c>
      <c r="S24023" s="136">
        <v>0</v>
      </c>
    </row>
    <row r="24024" spans="1:19" ht="11.25" thickBot="1" x14ac:dyDescent="0.2">
      <c r="A24024" s="112"/>
    </row>
    <row r="24025" spans="1:19" ht="11.25" thickBot="1" x14ac:dyDescent="0.2">
      <c r="A24025" s="106" t="s">
        <v>357</v>
      </c>
      <c r="B24025" s="106" t="s">
        <v>358</v>
      </c>
      <c r="C24025" s="146" t="s">
        <v>16</v>
      </c>
      <c r="D24025" s="146" t="s">
        <v>14502</v>
      </c>
      <c r="E24025" s="146" t="s">
        <v>14503</v>
      </c>
      <c r="F24025" s="146" t="s">
        <v>20</v>
      </c>
      <c r="G24025" s="146" t="s">
        <v>21</v>
      </c>
      <c r="H24025" s="146" t="s">
        <v>22</v>
      </c>
      <c r="I24025" s="146" t="s">
        <v>23</v>
      </c>
      <c r="J24025" s="146" t="s">
        <v>24</v>
      </c>
      <c r="K24025" s="146" t="s">
        <v>26</v>
      </c>
      <c r="L24025" s="146" t="s">
        <v>14504</v>
      </c>
      <c r="M24025" s="146" t="s">
        <v>27</v>
      </c>
      <c r="N24025" s="146" t="s">
        <v>28</v>
      </c>
      <c r="O24025" s="146" t="s">
        <v>29</v>
      </c>
      <c r="P24025" s="146" t="s">
        <v>30</v>
      </c>
      <c r="Q24025" s="146" t="s">
        <v>14505</v>
      </c>
      <c r="R24025" s="146" t="s">
        <v>32</v>
      </c>
      <c r="S24025" s="146" t="s">
        <v>33</v>
      </c>
    </row>
    <row r="24026" spans="1:19" ht="11.25" thickBot="1" x14ac:dyDescent="0.2">
      <c r="A24026" s="112"/>
      <c r="B24026" s="112"/>
      <c r="C24026" s="146" t="s">
        <v>111</v>
      </c>
      <c r="D24026" s="146" t="s">
        <v>111</v>
      </c>
      <c r="E24026" s="146" t="s">
        <v>111</v>
      </c>
      <c r="F24026" s="146" t="s">
        <v>111</v>
      </c>
      <c r="G24026" s="146" t="s">
        <v>111</v>
      </c>
      <c r="H24026" s="146" t="s">
        <v>111</v>
      </c>
      <c r="I24026" s="146" t="s">
        <v>111</v>
      </c>
      <c r="J24026" s="146" t="s">
        <v>111</v>
      </c>
      <c r="K24026" s="146" t="s">
        <v>111</v>
      </c>
      <c r="L24026" s="146" t="s">
        <v>111</v>
      </c>
      <c r="M24026" s="146" t="s">
        <v>111</v>
      </c>
      <c r="N24026" s="146" t="s">
        <v>111</v>
      </c>
      <c r="O24026" s="146" t="s">
        <v>111</v>
      </c>
      <c r="P24026" s="146" t="s">
        <v>111</v>
      </c>
      <c r="Q24026" s="146" t="s">
        <v>111</v>
      </c>
      <c r="R24026" s="146" t="s">
        <v>111</v>
      </c>
      <c r="S24026" s="146" t="s">
        <v>111</v>
      </c>
    </row>
    <row r="24027" spans="1:19" ht="11.25" thickBot="1" x14ac:dyDescent="0.2">
      <c r="A24027" s="107">
        <v>1</v>
      </c>
      <c r="B24027" s="132">
        <v>0.8039236111111111</v>
      </c>
      <c r="C24027" s="108">
        <v>0.375</v>
      </c>
      <c r="D24027" s="108">
        <v>0.31</v>
      </c>
      <c r="E24027" s="141" t="s">
        <v>14500</v>
      </c>
      <c r="F24027" s="133">
        <v>0.45177</v>
      </c>
      <c r="G24027" s="141" t="s">
        <v>14512</v>
      </c>
      <c r="H24027" s="141" t="s">
        <v>14513</v>
      </c>
      <c r="I24027" s="108">
        <v>5.2999999999999999E-2</v>
      </c>
      <c r="J24027" s="108">
        <v>0.73</v>
      </c>
      <c r="K24027" s="133">
        <v>0.47865999999999997</v>
      </c>
      <c r="L24027" s="108">
        <v>8.0000000000000002E-3</v>
      </c>
      <c r="M24027" s="108">
        <v>1E-3</v>
      </c>
      <c r="N24027" s="108">
        <v>8.0000000000000002E-3</v>
      </c>
      <c r="O24027" s="141" t="s">
        <v>14500</v>
      </c>
      <c r="P24027" s="141" t="s">
        <v>14500</v>
      </c>
      <c r="Q24027" s="108">
        <v>-0.02</v>
      </c>
      <c r="R24027" s="108">
        <v>1E-3</v>
      </c>
      <c r="S24027" s="108">
        <v>1.2E-2</v>
      </c>
    </row>
    <row r="24028" spans="1:19" ht="11.25" thickBot="1" x14ac:dyDescent="0.2">
      <c r="A24028" s="112"/>
    </row>
    <row r="24029" spans="1:19" ht="11.25" thickBot="1" x14ac:dyDescent="0.2">
      <c r="A24029" s="135" t="s">
        <v>362</v>
      </c>
      <c r="B24029" s="112"/>
      <c r="C24029" s="136">
        <v>0.375</v>
      </c>
      <c r="D24029" s="136">
        <v>0.31</v>
      </c>
      <c r="E24029" s="141" t="s">
        <v>14501</v>
      </c>
      <c r="F24029" s="137">
        <v>0.45177</v>
      </c>
      <c r="G24029" s="141" t="s">
        <v>14514</v>
      </c>
      <c r="H24029" s="141" t="s">
        <v>14515</v>
      </c>
      <c r="I24029" s="136">
        <v>5.2999999999999999E-2</v>
      </c>
      <c r="J24029" s="136">
        <v>0.73</v>
      </c>
      <c r="K24029" s="137">
        <v>0.47865999999999997</v>
      </c>
      <c r="L24029" s="136">
        <v>8.0000000000000002E-3</v>
      </c>
      <c r="M24029" s="136">
        <v>1E-3</v>
      </c>
      <c r="N24029" s="136">
        <v>8.0000000000000002E-3</v>
      </c>
      <c r="O24029" s="141" t="s">
        <v>14501</v>
      </c>
      <c r="P24029" s="141" t="s">
        <v>14501</v>
      </c>
      <c r="Q24029" s="136">
        <v>-0.02</v>
      </c>
      <c r="R24029" s="136">
        <v>1E-3</v>
      </c>
      <c r="S24029" s="136">
        <v>1.2E-2</v>
      </c>
    </row>
    <row r="24030" spans="1:19" ht="11.25" thickBot="1" x14ac:dyDescent="0.2">
      <c r="A24030" s="112"/>
    </row>
    <row r="24031" spans="1:19" ht="11.25" thickBot="1" x14ac:dyDescent="0.2">
      <c r="A24031" s="138" t="s">
        <v>364</v>
      </c>
      <c r="B24031" s="112"/>
      <c r="C24031" s="136">
        <v>0</v>
      </c>
      <c r="D24031" s="136">
        <v>0</v>
      </c>
      <c r="E24031" s="141" t="s">
        <v>14501</v>
      </c>
      <c r="F24031" s="140" t="s">
        <v>3713</v>
      </c>
      <c r="G24031" s="141" t="s">
        <v>14501</v>
      </c>
      <c r="H24031" s="141" t="s">
        <v>14501</v>
      </c>
      <c r="I24031" s="136">
        <v>0</v>
      </c>
      <c r="J24031" s="136">
        <v>0</v>
      </c>
      <c r="K24031" s="140" t="s">
        <v>3713</v>
      </c>
      <c r="L24031" s="136">
        <v>0</v>
      </c>
      <c r="M24031" s="136">
        <v>0</v>
      </c>
      <c r="N24031" s="136">
        <v>0</v>
      </c>
      <c r="O24031" s="141" t="s">
        <v>14501</v>
      </c>
      <c r="P24031" s="141" t="s">
        <v>14501</v>
      </c>
      <c r="Q24031" s="136">
        <v>0</v>
      </c>
      <c r="R24031" s="136">
        <v>0</v>
      </c>
      <c r="S24031" s="136">
        <v>0</v>
      </c>
    </row>
    <row r="24032" spans="1:19" ht="11.25" thickBot="1" x14ac:dyDescent="0.2">
      <c r="A24032" s="112"/>
    </row>
    <row r="24033" spans="1:19" ht="11.25" thickBot="1" x14ac:dyDescent="0.2">
      <c r="A24033" s="139" t="s">
        <v>366</v>
      </c>
      <c r="B24033" s="112"/>
      <c r="C24033" s="136">
        <v>0</v>
      </c>
      <c r="D24033" s="136">
        <v>0</v>
      </c>
      <c r="E24033" s="141" t="s">
        <v>14501</v>
      </c>
      <c r="F24033" s="140" t="s">
        <v>3713</v>
      </c>
      <c r="G24033" s="141" t="s">
        <v>14501</v>
      </c>
      <c r="H24033" s="141" t="s">
        <v>14501</v>
      </c>
      <c r="I24033" s="136">
        <v>0</v>
      </c>
      <c r="J24033" s="136">
        <v>0</v>
      </c>
      <c r="K24033" s="140" t="s">
        <v>3713</v>
      </c>
      <c r="L24033" s="136">
        <v>0</v>
      </c>
      <c r="M24033" s="136">
        <v>0</v>
      </c>
      <c r="N24033" s="136">
        <v>0</v>
      </c>
      <c r="O24033" s="141" t="s">
        <v>14501</v>
      </c>
      <c r="P24033" s="141" t="s">
        <v>14501</v>
      </c>
      <c r="Q24033" s="136">
        <v>0</v>
      </c>
      <c r="R24033" s="136">
        <v>0</v>
      </c>
      <c r="S24033" s="136">
        <v>0</v>
      </c>
    </row>
    <row r="24034" spans="1:19" ht="11.25" thickBot="1" x14ac:dyDescent="0.2">
      <c r="A24034" s="112"/>
    </row>
    <row r="24035" spans="1:19" ht="11.25" thickBot="1" x14ac:dyDescent="0.2">
      <c r="A24035" s="106" t="s">
        <v>357</v>
      </c>
      <c r="B24035" s="106" t="s">
        <v>358</v>
      </c>
      <c r="C24035" s="146" t="s">
        <v>35</v>
      </c>
      <c r="D24035" s="146" t="s">
        <v>36</v>
      </c>
      <c r="E24035" s="146" t="s">
        <v>14506</v>
      </c>
      <c r="F24035" s="146" t="s">
        <v>38</v>
      </c>
      <c r="G24035" s="146" t="s">
        <v>39</v>
      </c>
      <c r="H24035" s="146" t="s">
        <v>41</v>
      </c>
      <c r="I24035" s="146" t="s">
        <v>42</v>
      </c>
      <c r="J24035" s="146" t="s">
        <v>43</v>
      </c>
      <c r="K24035" s="146" t="s">
        <v>44</v>
      </c>
      <c r="L24035" s="146" t="s">
        <v>45</v>
      </c>
      <c r="M24035" s="146" t="s">
        <v>46</v>
      </c>
      <c r="N24035" s="146" t="s">
        <v>47</v>
      </c>
      <c r="O24035" s="146" t="s">
        <v>48</v>
      </c>
      <c r="P24035" s="146" t="s">
        <v>49</v>
      </c>
      <c r="Q24035" s="146" t="s">
        <v>50</v>
      </c>
      <c r="R24035" s="146" t="s">
        <v>51</v>
      </c>
      <c r="S24035" s="146" t="s">
        <v>52</v>
      </c>
    </row>
    <row r="24036" spans="1:19" ht="11.25" thickBot="1" x14ac:dyDescent="0.2">
      <c r="A24036" s="112"/>
      <c r="B24036" s="112"/>
      <c r="C24036" s="146" t="s">
        <v>111</v>
      </c>
      <c r="D24036" s="146" t="s">
        <v>111</v>
      </c>
      <c r="E24036" s="146" t="s">
        <v>111</v>
      </c>
      <c r="F24036" s="146" t="s">
        <v>111</v>
      </c>
      <c r="G24036" s="146" t="s">
        <v>111</v>
      </c>
      <c r="H24036" s="146" t="s">
        <v>111</v>
      </c>
      <c r="I24036" s="146" t="s">
        <v>111</v>
      </c>
      <c r="J24036" s="146" t="s">
        <v>111</v>
      </c>
      <c r="K24036" s="146" t="s">
        <v>111</v>
      </c>
      <c r="L24036" s="146" t="s">
        <v>111</v>
      </c>
      <c r="M24036" s="146" t="s">
        <v>111</v>
      </c>
      <c r="N24036" s="146" t="s">
        <v>111</v>
      </c>
      <c r="O24036" s="146" t="s">
        <v>111</v>
      </c>
      <c r="P24036" s="146" t="s">
        <v>111</v>
      </c>
      <c r="Q24036" s="146" t="s">
        <v>111</v>
      </c>
      <c r="R24036" s="146" t="s">
        <v>111</v>
      </c>
      <c r="S24036" s="146" t="s">
        <v>111</v>
      </c>
    </row>
    <row r="24037" spans="1:19" ht="11.25" thickBot="1" x14ac:dyDescent="0.2">
      <c r="A24037" s="107">
        <v>1</v>
      </c>
      <c r="B24037" s="132">
        <v>0.8039236111111111</v>
      </c>
      <c r="C24037" s="133">
        <v>0.40316999999999997</v>
      </c>
      <c r="D24037" s="108">
        <v>1.0999999999999999E-2</v>
      </c>
      <c r="E24037" s="141" t="s">
        <v>14500</v>
      </c>
      <c r="F24037" s="141" t="s">
        <v>14500</v>
      </c>
      <c r="G24037" s="108">
        <v>4.0000000000000001E-3</v>
      </c>
      <c r="H24037" s="108">
        <v>1.522</v>
      </c>
      <c r="I24037" s="108">
        <v>1.6E-2</v>
      </c>
      <c r="J24037" s="108">
        <v>2.5000000000000001E-2</v>
      </c>
      <c r="K24037" s="108">
        <v>6.0000000000000001E-3</v>
      </c>
      <c r="L24037" s="108">
        <v>1.7000000000000001E-2</v>
      </c>
      <c r="M24037" s="108">
        <v>6.0000000000000001E-3</v>
      </c>
      <c r="N24037" s="108">
        <v>3.0000000000000001E-3</v>
      </c>
      <c r="O24037" s="108">
        <v>7.0000000000000001E-3</v>
      </c>
      <c r="P24037" s="108">
        <v>2E-3</v>
      </c>
      <c r="Q24037" s="108">
        <v>1.4999999999999999E-2</v>
      </c>
      <c r="R24037" s="108">
        <v>1E-3</v>
      </c>
      <c r="S24037" s="108">
        <v>8.0000000000000002E-3</v>
      </c>
    </row>
    <row r="24038" spans="1:19" ht="11.25" thickBot="1" x14ac:dyDescent="0.2">
      <c r="A24038" s="112"/>
    </row>
    <row r="24039" spans="1:19" ht="11.25" thickBot="1" x14ac:dyDescent="0.2">
      <c r="A24039" s="135" t="s">
        <v>362</v>
      </c>
      <c r="B24039" s="112"/>
      <c r="C24039" s="137">
        <v>0.40316999999999997</v>
      </c>
      <c r="D24039" s="136">
        <v>1.0999999999999999E-2</v>
      </c>
      <c r="E24039" s="141" t="s">
        <v>14501</v>
      </c>
      <c r="F24039" s="141" t="s">
        <v>14501</v>
      </c>
      <c r="G24039" s="136">
        <v>4.0000000000000001E-3</v>
      </c>
      <c r="H24039" s="136">
        <v>1.522</v>
      </c>
      <c r="I24039" s="136">
        <v>1.6E-2</v>
      </c>
      <c r="J24039" s="136">
        <v>2.5000000000000001E-2</v>
      </c>
      <c r="K24039" s="136">
        <v>6.0000000000000001E-3</v>
      </c>
      <c r="L24039" s="136">
        <v>1.7000000000000001E-2</v>
      </c>
      <c r="M24039" s="136">
        <v>6.0000000000000001E-3</v>
      </c>
      <c r="N24039" s="136">
        <v>3.0000000000000001E-3</v>
      </c>
      <c r="O24039" s="136">
        <v>7.0000000000000001E-3</v>
      </c>
      <c r="P24039" s="136">
        <v>2E-3</v>
      </c>
      <c r="Q24039" s="136">
        <v>1.4999999999999999E-2</v>
      </c>
      <c r="R24039" s="136">
        <v>1E-3</v>
      </c>
      <c r="S24039" s="136">
        <v>8.0000000000000002E-3</v>
      </c>
    </row>
    <row r="24040" spans="1:19" ht="11.25" thickBot="1" x14ac:dyDescent="0.2">
      <c r="A24040" s="112"/>
    </row>
    <row r="24041" spans="1:19" ht="11.25" thickBot="1" x14ac:dyDescent="0.2">
      <c r="A24041" s="138" t="s">
        <v>364</v>
      </c>
      <c r="B24041" s="112"/>
      <c r="C24041" s="140" t="s">
        <v>3713</v>
      </c>
      <c r="D24041" s="136">
        <v>0</v>
      </c>
      <c r="E24041" s="141" t="s">
        <v>14501</v>
      </c>
      <c r="F24041" s="141" t="s">
        <v>14501</v>
      </c>
      <c r="G24041" s="136">
        <v>0</v>
      </c>
      <c r="H24041" s="136">
        <v>0</v>
      </c>
      <c r="I24041" s="136">
        <v>0</v>
      </c>
      <c r="J24041" s="136">
        <v>0</v>
      </c>
      <c r="K24041" s="136">
        <v>0</v>
      </c>
      <c r="L24041" s="136">
        <v>0</v>
      </c>
      <c r="M24041" s="136">
        <v>0</v>
      </c>
      <c r="N24041" s="136">
        <v>0</v>
      </c>
      <c r="O24041" s="136">
        <v>0</v>
      </c>
      <c r="P24041" s="136">
        <v>0</v>
      </c>
      <c r="Q24041" s="136">
        <v>0</v>
      </c>
      <c r="R24041" s="136">
        <v>0</v>
      </c>
      <c r="S24041" s="136">
        <v>0</v>
      </c>
    </row>
    <row r="24042" spans="1:19" ht="11.25" thickBot="1" x14ac:dyDescent="0.2">
      <c r="A24042" s="112"/>
    </row>
    <row r="24043" spans="1:19" ht="11.25" thickBot="1" x14ac:dyDescent="0.2">
      <c r="A24043" s="139" t="s">
        <v>366</v>
      </c>
      <c r="B24043" s="112"/>
      <c r="C24043" s="140" t="s">
        <v>3713</v>
      </c>
      <c r="D24043" s="136">
        <v>0</v>
      </c>
      <c r="E24043" s="141" t="s">
        <v>14501</v>
      </c>
      <c r="F24043" s="141" t="s">
        <v>14501</v>
      </c>
      <c r="G24043" s="136">
        <v>0</v>
      </c>
      <c r="H24043" s="136">
        <v>0</v>
      </c>
      <c r="I24043" s="136">
        <v>0</v>
      </c>
      <c r="J24043" s="136">
        <v>0</v>
      </c>
      <c r="K24043" s="136">
        <v>0</v>
      </c>
      <c r="L24043" s="136">
        <v>0</v>
      </c>
      <c r="M24043" s="136">
        <v>0</v>
      </c>
      <c r="N24043" s="136">
        <v>0</v>
      </c>
      <c r="O24043" s="136">
        <v>0</v>
      </c>
      <c r="P24043" s="136">
        <v>0</v>
      </c>
      <c r="Q24043" s="136">
        <v>0</v>
      </c>
      <c r="R24043" s="136">
        <v>0</v>
      </c>
      <c r="S24043" s="136">
        <v>0</v>
      </c>
    </row>
    <row r="24044" spans="1:19" ht="11.25" thickBot="1" x14ac:dyDescent="0.2">
      <c r="A24044" s="112"/>
    </row>
    <row r="24045" spans="1:19" ht="11.25" thickBot="1" x14ac:dyDescent="0.2">
      <c r="A24045" s="106" t="s">
        <v>357</v>
      </c>
      <c r="B24045" s="106" t="s">
        <v>358</v>
      </c>
      <c r="C24045" s="146" t="s">
        <v>53</v>
      </c>
      <c r="D24045" s="146" t="s">
        <v>54</v>
      </c>
      <c r="E24045" s="146" t="s">
        <v>55</v>
      </c>
      <c r="F24045" s="146" t="s">
        <v>56</v>
      </c>
      <c r="G24045" s="146" t="s">
        <v>14507</v>
      </c>
      <c r="H24045" s="146" t="s">
        <v>57</v>
      </c>
      <c r="I24045" s="146" t="s">
        <v>59</v>
      </c>
      <c r="J24045" s="146" t="s">
        <v>14508</v>
      </c>
      <c r="K24045" s="146" t="s">
        <v>60</v>
      </c>
      <c r="L24045" s="146" t="s">
        <v>61</v>
      </c>
      <c r="M24045" s="146" t="s">
        <v>62</v>
      </c>
      <c r="N24045" s="146" t="s">
        <v>14509</v>
      </c>
      <c r="O24045" s="146" t="s">
        <v>63</v>
      </c>
      <c r="P24045" s="146" t="s">
        <v>64</v>
      </c>
      <c r="Q24045" s="146" t="s">
        <v>66</v>
      </c>
      <c r="R24045" s="146" t="s">
        <v>14510</v>
      </c>
      <c r="S24045" s="146" t="s">
        <v>67</v>
      </c>
    </row>
    <row r="24046" spans="1:19" ht="11.25" thickBot="1" x14ac:dyDescent="0.2">
      <c r="A24046" s="112"/>
      <c r="B24046" s="112"/>
      <c r="C24046" s="146" t="s">
        <v>111</v>
      </c>
      <c r="D24046" s="146" t="s">
        <v>111</v>
      </c>
      <c r="E24046" s="146" t="s">
        <v>111</v>
      </c>
      <c r="F24046" s="146" t="s">
        <v>111</v>
      </c>
      <c r="G24046" s="146" t="s">
        <v>111</v>
      </c>
      <c r="H24046" s="146" t="s">
        <v>111</v>
      </c>
      <c r="I24046" s="146" t="s">
        <v>111</v>
      </c>
      <c r="J24046" s="146" t="s">
        <v>111</v>
      </c>
      <c r="K24046" s="146" t="s">
        <v>111</v>
      </c>
      <c r="L24046" s="146" t="s">
        <v>111</v>
      </c>
      <c r="M24046" s="146" t="s">
        <v>111</v>
      </c>
      <c r="N24046" s="146" t="s">
        <v>111</v>
      </c>
      <c r="O24046" s="146" t="s">
        <v>111</v>
      </c>
      <c r="P24046" s="146" t="s">
        <v>111</v>
      </c>
      <c r="Q24046" s="146" t="s">
        <v>111</v>
      </c>
      <c r="R24046" s="146" t="s">
        <v>111</v>
      </c>
      <c r="S24046" s="146" t="s">
        <v>111</v>
      </c>
    </row>
    <row r="24047" spans="1:19" ht="11.25" thickBot="1" x14ac:dyDescent="0.2">
      <c r="A24047" s="107">
        <v>1</v>
      </c>
      <c r="B24047" s="132">
        <v>0.8039236111111111</v>
      </c>
      <c r="C24047" s="141" t="s">
        <v>14500</v>
      </c>
      <c r="D24047" s="108">
        <v>5.0000000000000001E-3</v>
      </c>
      <c r="E24047" s="141" t="s">
        <v>14500</v>
      </c>
      <c r="F24047" s="108">
        <v>3.0000000000000001E-3</v>
      </c>
      <c r="G24047" s="108">
        <v>8.0000000000000002E-3</v>
      </c>
      <c r="H24047" s="108">
        <v>8.0000000000000002E-3</v>
      </c>
      <c r="I24047" s="108">
        <v>0.02</v>
      </c>
      <c r="J24047" s="141" t="s">
        <v>14518</v>
      </c>
      <c r="K24047" s="141" t="s">
        <v>14500</v>
      </c>
      <c r="L24047" s="141" t="s">
        <v>14500</v>
      </c>
      <c r="M24047" s="108">
        <v>1.9E-2</v>
      </c>
      <c r="N24047" s="108">
        <v>4.0000000000000001E-3</v>
      </c>
      <c r="O24047" s="108">
        <v>5.0000000000000001E-3</v>
      </c>
      <c r="P24047" s="108">
        <v>0.91200000000000003</v>
      </c>
      <c r="Q24047" s="133">
        <v>0.34844999999999998</v>
      </c>
      <c r="R24047" s="141" t="s">
        <v>14500</v>
      </c>
      <c r="S24047" s="108">
        <v>8.9999999999999993E-3</v>
      </c>
    </row>
    <row r="24048" spans="1:19" ht="11.25" thickBot="1" x14ac:dyDescent="0.2">
      <c r="A24048" s="112"/>
    </row>
    <row r="24049" spans="1:19" ht="11.25" thickBot="1" x14ac:dyDescent="0.2">
      <c r="A24049" s="135" t="s">
        <v>362</v>
      </c>
      <c r="B24049" s="112"/>
      <c r="C24049" s="141" t="s">
        <v>14501</v>
      </c>
      <c r="D24049" s="136">
        <v>5.0000000000000001E-3</v>
      </c>
      <c r="E24049" s="141" t="s">
        <v>14501</v>
      </c>
      <c r="F24049" s="136">
        <v>3.0000000000000001E-3</v>
      </c>
      <c r="G24049" s="136">
        <v>8.0000000000000002E-3</v>
      </c>
      <c r="H24049" s="136">
        <v>8.0000000000000002E-3</v>
      </c>
      <c r="I24049" s="136">
        <v>0.02</v>
      </c>
      <c r="J24049" s="141" t="s">
        <v>14520</v>
      </c>
      <c r="K24049" s="141" t="s">
        <v>14501</v>
      </c>
      <c r="L24049" s="141" t="s">
        <v>14501</v>
      </c>
      <c r="M24049" s="136">
        <v>1.9E-2</v>
      </c>
      <c r="N24049" s="136">
        <v>4.0000000000000001E-3</v>
      </c>
      <c r="O24049" s="136">
        <v>5.0000000000000001E-3</v>
      </c>
      <c r="P24049" s="136">
        <v>0.91200000000000003</v>
      </c>
      <c r="Q24049" s="137">
        <v>0.34844999999999998</v>
      </c>
      <c r="R24049" s="141" t="s">
        <v>14501</v>
      </c>
      <c r="S24049" s="136">
        <v>8.9999999999999993E-3</v>
      </c>
    </row>
    <row r="24050" spans="1:19" ht="11.25" thickBot="1" x14ac:dyDescent="0.2">
      <c r="A24050" s="112"/>
    </row>
    <row r="24051" spans="1:19" ht="11.25" thickBot="1" x14ac:dyDescent="0.2">
      <c r="A24051" s="138" t="s">
        <v>364</v>
      </c>
      <c r="B24051" s="112"/>
      <c r="C24051" s="141" t="s">
        <v>14501</v>
      </c>
      <c r="D24051" s="136">
        <v>0</v>
      </c>
      <c r="E24051" s="141" t="s">
        <v>14501</v>
      </c>
      <c r="F24051" s="136">
        <v>0</v>
      </c>
      <c r="G24051" s="136">
        <v>0</v>
      </c>
      <c r="H24051" s="136">
        <v>0</v>
      </c>
      <c r="I24051" s="136">
        <v>0</v>
      </c>
      <c r="J24051" s="141" t="s">
        <v>14501</v>
      </c>
      <c r="K24051" s="141" t="s">
        <v>14501</v>
      </c>
      <c r="L24051" s="141" t="s">
        <v>14501</v>
      </c>
      <c r="M24051" s="136">
        <v>0</v>
      </c>
      <c r="N24051" s="136">
        <v>0</v>
      </c>
      <c r="O24051" s="136">
        <v>0</v>
      </c>
      <c r="P24051" s="136">
        <v>0</v>
      </c>
      <c r="Q24051" s="140" t="s">
        <v>3713</v>
      </c>
      <c r="R24051" s="141" t="s">
        <v>14501</v>
      </c>
      <c r="S24051" s="136">
        <v>0</v>
      </c>
    </row>
    <row r="24052" spans="1:19" ht="11.25" thickBot="1" x14ac:dyDescent="0.2">
      <c r="A24052" s="112"/>
    </row>
    <row r="24053" spans="1:19" ht="11.25" thickBot="1" x14ac:dyDescent="0.2">
      <c r="A24053" s="139" t="s">
        <v>366</v>
      </c>
      <c r="B24053" s="112"/>
      <c r="C24053" s="141" t="s">
        <v>14501</v>
      </c>
      <c r="D24053" s="136">
        <v>0</v>
      </c>
      <c r="E24053" s="141" t="s">
        <v>14501</v>
      </c>
      <c r="F24053" s="136">
        <v>0</v>
      </c>
      <c r="G24053" s="136">
        <v>0</v>
      </c>
      <c r="H24053" s="136">
        <v>0</v>
      </c>
      <c r="I24053" s="136">
        <v>0</v>
      </c>
      <c r="J24053" s="141" t="s">
        <v>14501</v>
      </c>
      <c r="K24053" s="141" t="s">
        <v>14501</v>
      </c>
      <c r="L24053" s="141" t="s">
        <v>14501</v>
      </c>
      <c r="M24053" s="136">
        <v>0</v>
      </c>
      <c r="N24053" s="136">
        <v>0</v>
      </c>
      <c r="O24053" s="136">
        <v>0</v>
      </c>
      <c r="P24053" s="136">
        <v>0</v>
      </c>
      <c r="Q24053" s="140" t="s">
        <v>3713</v>
      </c>
      <c r="R24053" s="141" t="s">
        <v>14501</v>
      </c>
      <c r="S24053" s="136">
        <v>0</v>
      </c>
    </row>
    <row r="24054" spans="1:19" ht="11.25" thickBot="1" x14ac:dyDescent="0.2">
      <c r="A24054" s="112"/>
    </row>
    <row r="24055" spans="1:19" ht="11.25" thickBot="1" x14ac:dyDescent="0.2">
      <c r="A24055" s="106" t="s">
        <v>357</v>
      </c>
      <c r="B24055" s="106" t="s">
        <v>358</v>
      </c>
      <c r="C24055" s="146" t="s">
        <v>68</v>
      </c>
      <c r="D24055" s="146" t="s">
        <v>14511</v>
      </c>
    </row>
    <row r="24056" spans="1:19" ht="11.25" thickBot="1" x14ac:dyDescent="0.2">
      <c r="A24056" s="112"/>
      <c r="B24056" s="112"/>
      <c r="C24056" s="146" t="s">
        <v>111</v>
      </c>
      <c r="D24056" s="146" t="s">
        <v>111</v>
      </c>
    </row>
    <row r="24057" spans="1:19" ht="11.25" thickBot="1" x14ac:dyDescent="0.2">
      <c r="A24057" s="107">
        <v>1</v>
      </c>
      <c r="B24057" s="132">
        <v>0.8039236111111111</v>
      </c>
      <c r="C24057" s="108">
        <v>3.0000000000000001E-3</v>
      </c>
      <c r="D24057" s="141" t="s">
        <v>14500</v>
      </c>
    </row>
    <row r="24058" spans="1:19" ht="11.25" thickBot="1" x14ac:dyDescent="0.2">
      <c r="A24058" s="112"/>
    </row>
    <row r="24059" spans="1:19" ht="11.25" thickBot="1" x14ac:dyDescent="0.2">
      <c r="A24059" s="135" t="s">
        <v>362</v>
      </c>
      <c r="B24059" s="112"/>
      <c r="C24059" s="136">
        <v>3.0000000000000001E-3</v>
      </c>
      <c r="D24059" s="141" t="s">
        <v>14501</v>
      </c>
    </row>
    <row r="24060" spans="1:19" ht="11.25" thickBot="1" x14ac:dyDescent="0.2">
      <c r="A24060" s="112"/>
    </row>
    <row r="24061" spans="1:19" ht="11.25" thickBot="1" x14ac:dyDescent="0.2">
      <c r="A24061" s="138" t="s">
        <v>364</v>
      </c>
      <c r="B24061" s="112"/>
      <c r="C24061" s="136">
        <v>0</v>
      </c>
      <c r="D24061" s="141" t="s">
        <v>14501</v>
      </c>
    </row>
    <row r="24062" spans="1:19" ht="11.25" thickBot="1" x14ac:dyDescent="0.2">
      <c r="A24062" s="112"/>
    </row>
    <row r="24063" spans="1:19" ht="11.25" thickBot="1" x14ac:dyDescent="0.2">
      <c r="A24063" s="139" t="s">
        <v>366</v>
      </c>
      <c r="B24063" s="112"/>
      <c r="C24063" s="136">
        <v>0</v>
      </c>
      <c r="D24063" s="141" t="s">
        <v>14501</v>
      </c>
    </row>
    <row r="24064" spans="1:19" ht="10.5" x14ac:dyDescent="0.15">
      <c r="A24064" s="112"/>
    </row>
    <row r="24065" spans="1:19" x14ac:dyDescent="0.15">
      <c r="A24065" s="129"/>
      <c r="B24065" s="86" t="s">
        <v>5121</v>
      </c>
    </row>
    <row r="24066" spans="1:19" ht="9.75" thickBot="1" x14ac:dyDescent="0.2">
      <c r="A24066" s="81" t="s">
        <v>356</v>
      </c>
    </row>
    <row r="24067" spans="1:19" ht="11.25" thickBot="1" x14ac:dyDescent="0.2">
      <c r="A24067" s="106" t="s">
        <v>357</v>
      </c>
      <c r="B24067" s="106" t="s">
        <v>358</v>
      </c>
      <c r="C24067" s="146" t="s">
        <v>14494</v>
      </c>
      <c r="D24067" s="146" t="s">
        <v>14495</v>
      </c>
      <c r="E24067" s="146" t="s">
        <v>14496</v>
      </c>
      <c r="F24067" s="146" t="s">
        <v>0</v>
      </c>
      <c r="G24067" s="146" t="s">
        <v>1</v>
      </c>
      <c r="H24067" s="146" t="s">
        <v>2</v>
      </c>
      <c r="I24067" s="146" t="s">
        <v>14497</v>
      </c>
      <c r="J24067" s="146" t="s">
        <v>3</v>
      </c>
      <c r="K24067" s="146" t="s">
        <v>14498</v>
      </c>
      <c r="L24067" s="146" t="s">
        <v>7</v>
      </c>
      <c r="M24067" s="146" t="s">
        <v>14499</v>
      </c>
      <c r="N24067" s="146" t="s">
        <v>10</v>
      </c>
      <c r="O24067" s="146" t="s">
        <v>11</v>
      </c>
      <c r="P24067" s="146" t="s">
        <v>12</v>
      </c>
      <c r="Q24067" s="146" t="s">
        <v>13</v>
      </c>
      <c r="R24067" s="146" t="s">
        <v>14</v>
      </c>
      <c r="S24067" s="146" t="s">
        <v>15</v>
      </c>
    </row>
    <row r="24068" spans="1:19" ht="11.25" thickBot="1" x14ac:dyDescent="0.2">
      <c r="A24068" s="112"/>
      <c r="B24068" s="112"/>
      <c r="C24068" s="146" t="s">
        <v>111</v>
      </c>
      <c r="D24068" s="146" t="s">
        <v>111</v>
      </c>
      <c r="E24068" s="146" t="s">
        <v>111</v>
      </c>
      <c r="F24068" s="146" t="s">
        <v>111</v>
      </c>
      <c r="G24068" s="146" t="s">
        <v>111</v>
      </c>
      <c r="H24068" s="146" t="s">
        <v>111</v>
      </c>
      <c r="I24068" s="146" t="s">
        <v>111</v>
      </c>
      <c r="J24068" s="146" t="s">
        <v>111</v>
      </c>
      <c r="K24068" s="146" t="s">
        <v>111</v>
      </c>
      <c r="L24068" s="146" t="s">
        <v>111</v>
      </c>
      <c r="M24068" s="146" t="s">
        <v>111</v>
      </c>
      <c r="N24068" s="146" t="s">
        <v>111</v>
      </c>
      <c r="O24068" s="146" t="s">
        <v>111</v>
      </c>
      <c r="P24068" s="146" t="s">
        <v>111</v>
      </c>
      <c r="Q24068" s="146" t="s">
        <v>111</v>
      </c>
      <c r="R24068" s="146" t="s">
        <v>111</v>
      </c>
      <c r="S24068" s="146" t="s">
        <v>111</v>
      </c>
    </row>
    <row r="24069" spans="1:19" ht="11.25" thickBot="1" x14ac:dyDescent="0.2">
      <c r="A24069" s="107">
        <v>1</v>
      </c>
      <c r="B24069" s="132">
        <v>0.80905092592592587</v>
      </c>
      <c r="C24069" s="141" t="s">
        <v>14500</v>
      </c>
      <c r="D24069" s="141" t="s">
        <v>14500</v>
      </c>
      <c r="E24069" s="108">
        <v>2E-3</v>
      </c>
      <c r="F24069" s="108">
        <v>9.2999999999999999E-2</v>
      </c>
      <c r="G24069" s="108">
        <v>0.37</v>
      </c>
      <c r="H24069" s="108">
        <v>1.2E-2</v>
      </c>
      <c r="I24069" s="108">
        <v>-2.5999999999999999E-2</v>
      </c>
      <c r="J24069" s="108">
        <v>8.6999999999999994E-2</v>
      </c>
      <c r="K24069" s="108">
        <v>1.389</v>
      </c>
      <c r="L24069" s="133">
        <v>0.55230999999999997</v>
      </c>
      <c r="M24069" s="108">
        <v>4.8000000000000001E-2</v>
      </c>
      <c r="N24069" s="108">
        <v>1E-3</v>
      </c>
      <c r="O24069" s="108">
        <v>4.0000000000000001E-3</v>
      </c>
      <c r="P24069" s="108">
        <v>0.18</v>
      </c>
      <c r="Q24069" s="108">
        <v>2.8980000000000001</v>
      </c>
      <c r="R24069" s="108">
        <v>6.0000000000000001E-3</v>
      </c>
      <c r="S24069" s="108">
        <v>2.3E-2</v>
      </c>
    </row>
    <row r="24070" spans="1:19" ht="11.25" thickBot="1" x14ac:dyDescent="0.2">
      <c r="A24070" s="112"/>
    </row>
    <row r="24071" spans="1:19" ht="11.25" thickBot="1" x14ac:dyDescent="0.2">
      <c r="A24071" s="135" t="s">
        <v>362</v>
      </c>
      <c r="B24071" s="112"/>
      <c r="C24071" s="141" t="s">
        <v>14501</v>
      </c>
      <c r="D24071" s="141" t="s">
        <v>14501</v>
      </c>
      <c r="E24071" s="136">
        <v>2E-3</v>
      </c>
      <c r="F24071" s="136">
        <v>9.2999999999999999E-2</v>
      </c>
      <c r="G24071" s="136">
        <v>0.37</v>
      </c>
      <c r="H24071" s="136">
        <v>1.2E-2</v>
      </c>
      <c r="I24071" s="136">
        <v>-2.5999999999999999E-2</v>
      </c>
      <c r="J24071" s="136">
        <v>8.6999999999999994E-2</v>
      </c>
      <c r="K24071" s="136">
        <v>1.389</v>
      </c>
      <c r="L24071" s="137">
        <v>0.55230999999999997</v>
      </c>
      <c r="M24071" s="136">
        <v>4.8000000000000001E-2</v>
      </c>
      <c r="N24071" s="136">
        <v>1E-3</v>
      </c>
      <c r="O24071" s="136">
        <v>4.0000000000000001E-3</v>
      </c>
      <c r="P24071" s="136">
        <v>0.18</v>
      </c>
      <c r="Q24071" s="136">
        <v>2.8980000000000001</v>
      </c>
      <c r="R24071" s="136">
        <v>6.0000000000000001E-3</v>
      </c>
      <c r="S24071" s="136">
        <v>2.3E-2</v>
      </c>
    </row>
    <row r="24072" spans="1:19" ht="11.25" thickBot="1" x14ac:dyDescent="0.2">
      <c r="A24072" s="112"/>
    </row>
    <row r="24073" spans="1:19" ht="11.25" thickBot="1" x14ac:dyDescent="0.2">
      <c r="A24073" s="138" t="s">
        <v>364</v>
      </c>
      <c r="B24073" s="112"/>
      <c r="C24073" s="141" t="s">
        <v>14501</v>
      </c>
      <c r="D24073" s="141" t="s">
        <v>14501</v>
      </c>
      <c r="E24073" s="136">
        <v>0</v>
      </c>
      <c r="F24073" s="136">
        <v>0</v>
      </c>
      <c r="G24073" s="136">
        <v>0</v>
      </c>
      <c r="H24073" s="136">
        <v>0</v>
      </c>
      <c r="I24073" s="136">
        <v>0</v>
      </c>
      <c r="J24073" s="136">
        <v>0</v>
      </c>
      <c r="K24073" s="136">
        <v>0</v>
      </c>
      <c r="L24073" s="140" t="s">
        <v>3713</v>
      </c>
      <c r="M24073" s="136">
        <v>0</v>
      </c>
      <c r="N24073" s="136">
        <v>0</v>
      </c>
      <c r="O24073" s="136">
        <v>0</v>
      </c>
      <c r="P24073" s="136">
        <v>0</v>
      </c>
      <c r="Q24073" s="136">
        <v>0</v>
      </c>
      <c r="R24073" s="136">
        <v>0</v>
      </c>
      <c r="S24073" s="136">
        <v>0</v>
      </c>
    </row>
    <row r="24074" spans="1:19" ht="11.25" thickBot="1" x14ac:dyDescent="0.2">
      <c r="A24074" s="112"/>
    </row>
    <row r="24075" spans="1:19" ht="11.25" thickBot="1" x14ac:dyDescent="0.2">
      <c r="A24075" s="139" t="s">
        <v>366</v>
      </c>
      <c r="B24075" s="112"/>
      <c r="C24075" s="141" t="s">
        <v>14501</v>
      </c>
      <c r="D24075" s="141" t="s">
        <v>14501</v>
      </c>
      <c r="E24075" s="136">
        <v>0</v>
      </c>
      <c r="F24075" s="136">
        <v>0</v>
      </c>
      <c r="G24075" s="136">
        <v>0</v>
      </c>
      <c r="H24075" s="136">
        <v>0</v>
      </c>
      <c r="I24075" s="136">
        <v>0</v>
      </c>
      <c r="J24075" s="136">
        <v>0</v>
      </c>
      <c r="K24075" s="136">
        <v>0</v>
      </c>
      <c r="L24075" s="140" t="s">
        <v>3713</v>
      </c>
      <c r="M24075" s="136">
        <v>0</v>
      </c>
      <c r="N24075" s="136">
        <v>0</v>
      </c>
      <c r="O24075" s="136">
        <v>0</v>
      </c>
      <c r="P24075" s="136">
        <v>0</v>
      </c>
      <c r="Q24075" s="136">
        <v>0</v>
      </c>
      <c r="R24075" s="136">
        <v>0</v>
      </c>
      <c r="S24075" s="136">
        <v>0</v>
      </c>
    </row>
    <row r="24076" spans="1:19" ht="11.25" thickBot="1" x14ac:dyDescent="0.2">
      <c r="A24076" s="112"/>
    </row>
    <row r="24077" spans="1:19" ht="11.25" thickBot="1" x14ac:dyDescent="0.2">
      <c r="A24077" s="106" t="s">
        <v>357</v>
      </c>
      <c r="B24077" s="106" t="s">
        <v>358</v>
      </c>
      <c r="C24077" s="146" t="s">
        <v>16</v>
      </c>
      <c r="D24077" s="146" t="s">
        <v>14502</v>
      </c>
      <c r="E24077" s="146" t="s">
        <v>14503</v>
      </c>
      <c r="F24077" s="146" t="s">
        <v>20</v>
      </c>
      <c r="G24077" s="146" t="s">
        <v>21</v>
      </c>
      <c r="H24077" s="146" t="s">
        <v>22</v>
      </c>
      <c r="I24077" s="146" t="s">
        <v>23</v>
      </c>
      <c r="J24077" s="146" t="s">
        <v>24</v>
      </c>
      <c r="K24077" s="146" t="s">
        <v>26</v>
      </c>
      <c r="L24077" s="146" t="s">
        <v>14504</v>
      </c>
      <c r="M24077" s="146" t="s">
        <v>27</v>
      </c>
      <c r="N24077" s="146" t="s">
        <v>28</v>
      </c>
      <c r="O24077" s="146" t="s">
        <v>29</v>
      </c>
      <c r="P24077" s="146" t="s">
        <v>30</v>
      </c>
      <c r="Q24077" s="146" t="s">
        <v>14505</v>
      </c>
      <c r="R24077" s="146" t="s">
        <v>32</v>
      </c>
      <c r="S24077" s="146" t="s">
        <v>33</v>
      </c>
    </row>
    <row r="24078" spans="1:19" ht="11.25" thickBot="1" x14ac:dyDescent="0.2">
      <c r="A24078" s="112"/>
      <c r="B24078" s="112"/>
      <c r="C24078" s="146" t="s">
        <v>111</v>
      </c>
      <c r="D24078" s="146" t="s">
        <v>111</v>
      </c>
      <c r="E24078" s="146" t="s">
        <v>111</v>
      </c>
      <c r="F24078" s="146" t="s">
        <v>111</v>
      </c>
      <c r="G24078" s="146" t="s">
        <v>111</v>
      </c>
      <c r="H24078" s="146" t="s">
        <v>111</v>
      </c>
      <c r="I24078" s="146" t="s">
        <v>111</v>
      </c>
      <c r="J24078" s="146" t="s">
        <v>111</v>
      </c>
      <c r="K24078" s="146" t="s">
        <v>111</v>
      </c>
      <c r="L24078" s="146" t="s">
        <v>111</v>
      </c>
      <c r="M24078" s="146" t="s">
        <v>111</v>
      </c>
      <c r="N24078" s="146" t="s">
        <v>111</v>
      </c>
      <c r="O24078" s="146" t="s">
        <v>111</v>
      </c>
      <c r="P24078" s="146" t="s">
        <v>111</v>
      </c>
      <c r="Q24078" s="146" t="s">
        <v>111</v>
      </c>
      <c r="R24078" s="146" t="s">
        <v>111</v>
      </c>
      <c r="S24078" s="146" t="s">
        <v>111</v>
      </c>
    </row>
    <row r="24079" spans="1:19" ht="11.25" thickBot="1" x14ac:dyDescent="0.2">
      <c r="A24079" s="107">
        <v>1</v>
      </c>
      <c r="B24079" s="132">
        <v>0.80905092592592587</v>
      </c>
      <c r="C24079" s="108">
        <v>0.51300000000000001</v>
      </c>
      <c r="D24079" s="108">
        <v>0.22600000000000001</v>
      </c>
      <c r="E24079" s="108">
        <v>1E-3</v>
      </c>
      <c r="F24079" s="133">
        <v>0.44941999999999999</v>
      </c>
      <c r="G24079" s="141" t="s">
        <v>14601</v>
      </c>
      <c r="H24079" s="108">
        <v>0.14699999999999999</v>
      </c>
      <c r="I24079" s="108">
        <v>0.111</v>
      </c>
      <c r="J24079" s="108">
        <v>0.69899999999999995</v>
      </c>
      <c r="K24079" s="133">
        <v>0.47259000000000001</v>
      </c>
      <c r="L24079" s="108">
        <v>1.2999999999999999E-2</v>
      </c>
      <c r="M24079" s="108">
        <v>1E-3</v>
      </c>
      <c r="N24079" s="108">
        <v>1.9E-2</v>
      </c>
      <c r="O24079" s="141" t="s">
        <v>14500</v>
      </c>
      <c r="P24079" s="141" t="s">
        <v>14500</v>
      </c>
      <c r="Q24079" s="108">
        <v>-3.0000000000000001E-3</v>
      </c>
      <c r="R24079" s="108">
        <v>0</v>
      </c>
      <c r="S24079" s="141" t="s">
        <v>14500</v>
      </c>
    </row>
    <row r="24080" spans="1:19" ht="11.25" thickBot="1" x14ac:dyDescent="0.2">
      <c r="A24080" s="112"/>
    </row>
    <row r="24081" spans="1:19" ht="11.25" thickBot="1" x14ac:dyDescent="0.2">
      <c r="A24081" s="135" t="s">
        <v>362</v>
      </c>
      <c r="B24081" s="112"/>
      <c r="C24081" s="136">
        <v>0.51300000000000001</v>
      </c>
      <c r="D24081" s="136">
        <v>0.22600000000000001</v>
      </c>
      <c r="E24081" s="136">
        <v>1E-3</v>
      </c>
      <c r="F24081" s="137">
        <v>0.44941999999999999</v>
      </c>
      <c r="G24081" s="141" t="s">
        <v>14602</v>
      </c>
      <c r="H24081" s="136">
        <v>0.14699999999999999</v>
      </c>
      <c r="I24081" s="136">
        <v>0.111</v>
      </c>
      <c r="J24081" s="136">
        <v>0.69899999999999995</v>
      </c>
      <c r="K24081" s="137">
        <v>0.47259000000000001</v>
      </c>
      <c r="L24081" s="136">
        <v>1.2999999999999999E-2</v>
      </c>
      <c r="M24081" s="136">
        <v>1E-3</v>
      </c>
      <c r="N24081" s="136">
        <v>1.9E-2</v>
      </c>
      <c r="O24081" s="141" t="s">
        <v>14501</v>
      </c>
      <c r="P24081" s="141" t="s">
        <v>14501</v>
      </c>
      <c r="Q24081" s="136">
        <v>-3.0000000000000001E-3</v>
      </c>
      <c r="R24081" s="136">
        <v>0</v>
      </c>
      <c r="S24081" s="141" t="s">
        <v>14501</v>
      </c>
    </row>
    <row r="24082" spans="1:19" ht="11.25" thickBot="1" x14ac:dyDescent="0.2">
      <c r="A24082" s="112"/>
    </row>
    <row r="24083" spans="1:19" ht="11.25" thickBot="1" x14ac:dyDescent="0.2">
      <c r="A24083" s="138" t="s">
        <v>364</v>
      </c>
      <c r="B24083" s="112"/>
      <c r="C24083" s="136">
        <v>0</v>
      </c>
      <c r="D24083" s="136">
        <v>0</v>
      </c>
      <c r="E24083" s="136">
        <v>0</v>
      </c>
      <c r="F24083" s="140" t="s">
        <v>3713</v>
      </c>
      <c r="G24083" s="141" t="s">
        <v>14501</v>
      </c>
      <c r="H24083" s="136">
        <v>0</v>
      </c>
      <c r="I24083" s="136">
        <v>0</v>
      </c>
      <c r="J24083" s="136">
        <v>0</v>
      </c>
      <c r="K24083" s="140" t="s">
        <v>3713</v>
      </c>
      <c r="L24083" s="136">
        <v>0</v>
      </c>
      <c r="M24083" s="136">
        <v>0</v>
      </c>
      <c r="N24083" s="136">
        <v>0</v>
      </c>
      <c r="O24083" s="141" t="s">
        <v>14501</v>
      </c>
      <c r="P24083" s="141" t="s">
        <v>14501</v>
      </c>
      <c r="Q24083" s="136">
        <v>0</v>
      </c>
      <c r="R24083" s="136">
        <v>0</v>
      </c>
      <c r="S24083" s="141" t="s">
        <v>14501</v>
      </c>
    </row>
    <row r="24084" spans="1:19" ht="11.25" thickBot="1" x14ac:dyDescent="0.2">
      <c r="A24084" s="112"/>
    </row>
    <row r="24085" spans="1:19" ht="11.25" thickBot="1" x14ac:dyDescent="0.2">
      <c r="A24085" s="139" t="s">
        <v>366</v>
      </c>
      <c r="B24085" s="112"/>
      <c r="C24085" s="136">
        <v>0</v>
      </c>
      <c r="D24085" s="136">
        <v>0</v>
      </c>
      <c r="E24085" s="136">
        <v>0</v>
      </c>
      <c r="F24085" s="140" t="s">
        <v>3713</v>
      </c>
      <c r="G24085" s="141" t="s">
        <v>14501</v>
      </c>
      <c r="H24085" s="136">
        <v>0</v>
      </c>
      <c r="I24085" s="136">
        <v>0</v>
      </c>
      <c r="J24085" s="136">
        <v>0</v>
      </c>
      <c r="K24085" s="140" t="s">
        <v>3713</v>
      </c>
      <c r="L24085" s="136">
        <v>0</v>
      </c>
      <c r="M24085" s="136">
        <v>0</v>
      </c>
      <c r="N24085" s="136">
        <v>0</v>
      </c>
      <c r="O24085" s="141" t="s">
        <v>14501</v>
      </c>
      <c r="P24085" s="141" t="s">
        <v>14501</v>
      </c>
      <c r="Q24085" s="136">
        <v>0</v>
      </c>
      <c r="R24085" s="136">
        <v>0</v>
      </c>
      <c r="S24085" s="141" t="s">
        <v>14501</v>
      </c>
    </row>
    <row r="24086" spans="1:19" ht="11.25" thickBot="1" x14ac:dyDescent="0.2">
      <c r="A24086" s="112"/>
    </row>
    <row r="24087" spans="1:19" ht="11.25" thickBot="1" x14ac:dyDescent="0.2">
      <c r="A24087" s="106" t="s">
        <v>357</v>
      </c>
      <c r="B24087" s="106" t="s">
        <v>358</v>
      </c>
      <c r="C24087" s="146" t="s">
        <v>35</v>
      </c>
      <c r="D24087" s="146" t="s">
        <v>36</v>
      </c>
      <c r="E24087" s="146" t="s">
        <v>14506</v>
      </c>
      <c r="F24087" s="146" t="s">
        <v>38</v>
      </c>
      <c r="G24087" s="146" t="s">
        <v>39</v>
      </c>
      <c r="H24087" s="146" t="s">
        <v>41</v>
      </c>
      <c r="I24087" s="146" t="s">
        <v>42</v>
      </c>
      <c r="J24087" s="146" t="s">
        <v>43</v>
      </c>
      <c r="K24087" s="146" t="s">
        <v>44</v>
      </c>
      <c r="L24087" s="146" t="s">
        <v>45</v>
      </c>
      <c r="M24087" s="146" t="s">
        <v>46</v>
      </c>
      <c r="N24087" s="146" t="s">
        <v>47</v>
      </c>
      <c r="O24087" s="146" t="s">
        <v>48</v>
      </c>
      <c r="P24087" s="146" t="s">
        <v>49</v>
      </c>
      <c r="Q24087" s="146" t="s">
        <v>50</v>
      </c>
      <c r="R24087" s="146" t="s">
        <v>51</v>
      </c>
      <c r="S24087" s="146" t="s">
        <v>52</v>
      </c>
    </row>
    <row r="24088" spans="1:19" ht="11.25" thickBot="1" x14ac:dyDescent="0.2">
      <c r="A24088" s="112"/>
      <c r="B24088" s="112"/>
      <c r="C24088" s="146" t="s">
        <v>111</v>
      </c>
      <c r="D24088" s="146" t="s">
        <v>111</v>
      </c>
      <c r="E24088" s="146" t="s">
        <v>111</v>
      </c>
      <c r="F24088" s="146" t="s">
        <v>111</v>
      </c>
      <c r="G24088" s="146" t="s">
        <v>111</v>
      </c>
      <c r="H24088" s="146" t="s">
        <v>111</v>
      </c>
      <c r="I24088" s="146" t="s">
        <v>111</v>
      </c>
      <c r="J24088" s="146" t="s">
        <v>111</v>
      </c>
      <c r="K24088" s="146" t="s">
        <v>111</v>
      </c>
      <c r="L24088" s="146" t="s">
        <v>111</v>
      </c>
      <c r="M24088" s="146" t="s">
        <v>111</v>
      </c>
      <c r="N24088" s="146" t="s">
        <v>111</v>
      </c>
      <c r="O24088" s="146" t="s">
        <v>111</v>
      </c>
      <c r="P24088" s="146" t="s">
        <v>111</v>
      </c>
      <c r="Q24088" s="146" t="s">
        <v>111</v>
      </c>
      <c r="R24088" s="146" t="s">
        <v>111</v>
      </c>
      <c r="S24088" s="146" t="s">
        <v>111</v>
      </c>
    </row>
    <row r="24089" spans="1:19" ht="11.25" thickBot="1" x14ac:dyDescent="0.2">
      <c r="A24089" s="107">
        <v>1</v>
      </c>
      <c r="B24089" s="132">
        <v>0.80905092592592587</v>
      </c>
      <c r="C24089" s="133">
        <v>0.40838999999999998</v>
      </c>
      <c r="D24089" s="108">
        <v>1.4E-2</v>
      </c>
      <c r="E24089" s="141" t="s">
        <v>14500</v>
      </c>
      <c r="F24089" s="141" t="s">
        <v>14500</v>
      </c>
      <c r="G24089" s="108">
        <v>1.2E-2</v>
      </c>
      <c r="H24089" s="108">
        <v>1.3080000000000001</v>
      </c>
      <c r="I24089" s="108">
        <v>4.4999999999999998E-2</v>
      </c>
      <c r="J24089" s="108">
        <v>0.14299999999999999</v>
      </c>
      <c r="K24089" s="108">
        <v>1.2E-2</v>
      </c>
      <c r="L24089" s="108">
        <v>5.1999999999999998E-2</v>
      </c>
      <c r="M24089" s="108">
        <v>1.4E-2</v>
      </c>
      <c r="N24089" s="108">
        <v>5.0000000000000001E-3</v>
      </c>
      <c r="O24089" s="108">
        <v>2.4E-2</v>
      </c>
      <c r="P24089" s="108">
        <v>3.0000000000000001E-3</v>
      </c>
      <c r="Q24089" s="108">
        <v>1.4999999999999999E-2</v>
      </c>
      <c r="R24089" s="108">
        <v>4.0000000000000001E-3</v>
      </c>
      <c r="S24089" s="108">
        <v>6.0000000000000001E-3</v>
      </c>
    </row>
    <row r="24090" spans="1:19" ht="11.25" thickBot="1" x14ac:dyDescent="0.2">
      <c r="A24090" s="112"/>
    </row>
    <row r="24091" spans="1:19" ht="11.25" thickBot="1" x14ac:dyDescent="0.2">
      <c r="A24091" s="135" t="s">
        <v>362</v>
      </c>
      <c r="B24091" s="112"/>
      <c r="C24091" s="137">
        <v>0.40838999999999998</v>
      </c>
      <c r="D24091" s="136">
        <v>1.4E-2</v>
      </c>
      <c r="E24091" s="141" t="s">
        <v>14501</v>
      </c>
      <c r="F24091" s="141" t="s">
        <v>14501</v>
      </c>
      <c r="G24091" s="136">
        <v>1.2E-2</v>
      </c>
      <c r="H24091" s="136">
        <v>1.3080000000000001</v>
      </c>
      <c r="I24091" s="136">
        <v>4.4999999999999998E-2</v>
      </c>
      <c r="J24091" s="136">
        <v>0.14299999999999999</v>
      </c>
      <c r="K24091" s="136">
        <v>1.2E-2</v>
      </c>
      <c r="L24091" s="136">
        <v>5.1999999999999998E-2</v>
      </c>
      <c r="M24091" s="136">
        <v>1.4E-2</v>
      </c>
      <c r="N24091" s="136">
        <v>5.0000000000000001E-3</v>
      </c>
      <c r="O24091" s="136">
        <v>2.4E-2</v>
      </c>
      <c r="P24091" s="136">
        <v>3.0000000000000001E-3</v>
      </c>
      <c r="Q24091" s="136">
        <v>1.4999999999999999E-2</v>
      </c>
      <c r="R24091" s="136">
        <v>4.0000000000000001E-3</v>
      </c>
      <c r="S24091" s="136">
        <v>6.0000000000000001E-3</v>
      </c>
    </row>
    <row r="24092" spans="1:19" ht="11.25" thickBot="1" x14ac:dyDescent="0.2">
      <c r="A24092" s="112"/>
    </row>
    <row r="24093" spans="1:19" ht="11.25" thickBot="1" x14ac:dyDescent="0.2">
      <c r="A24093" s="138" t="s">
        <v>364</v>
      </c>
      <c r="B24093" s="112"/>
      <c r="C24093" s="140" t="s">
        <v>3713</v>
      </c>
      <c r="D24093" s="136">
        <v>0</v>
      </c>
      <c r="E24093" s="141" t="s">
        <v>14501</v>
      </c>
      <c r="F24093" s="141" t="s">
        <v>14501</v>
      </c>
      <c r="G24093" s="136">
        <v>0</v>
      </c>
      <c r="H24093" s="136">
        <v>0</v>
      </c>
      <c r="I24093" s="136">
        <v>0</v>
      </c>
      <c r="J24093" s="136">
        <v>0</v>
      </c>
      <c r="K24093" s="136">
        <v>0</v>
      </c>
      <c r="L24093" s="136">
        <v>0</v>
      </c>
      <c r="M24093" s="136">
        <v>0</v>
      </c>
      <c r="N24093" s="136">
        <v>0</v>
      </c>
      <c r="O24093" s="136">
        <v>0</v>
      </c>
      <c r="P24093" s="136">
        <v>0</v>
      </c>
      <c r="Q24093" s="136">
        <v>0</v>
      </c>
      <c r="R24093" s="136">
        <v>0</v>
      </c>
      <c r="S24093" s="136">
        <v>0</v>
      </c>
    </row>
    <row r="24094" spans="1:19" ht="11.25" thickBot="1" x14ac:dyDescent="0.2">
      <c r="A24094" s="112"/>
    </row>
    <row r="24095" spans="1:19" ht="11.25" thickBot="1" x14ac:dyDescent="0.2">
      <c r="A24095" s="139" t="s">
        <v>366</v>
      </c>
      <c r="B24095" s="112"/>
      <c r="C24095" s="140" t="s">
        <v>3713</v>
      </c>
      <c r="D24095" s="136">
        <v>0</v>
      </c>
      <c r="E24095" s="141" t="s">
        <v>14501</v>
      </c>
      <c r="F24095" s="141" t="s">
        <v>14501</v>
      </c>
      <c r="G24095" s="136">
        <v>0</v>
      </c>
      <c r="H24095" s="136">
        <v>0</v>
      </c>
      <c r="I24095" s="136">
        <v>0</v>
      </c>
      <c r="J24095" s="136">
        <v>0</v>
      </c>
      <c r="K24095" s="136">
        <v>0</v>
      </c>
      <c r="L24095" s="136">
        <v>0</v>
      </c>
      <c r="M24095" s="136">
        <v>0</v>
      </c>
      <c r="N24095" s="136">
        <v>0</v>
      </c>
      <c r="O24095" s="136">
        <v>0</v>
      </c>
      <c r="P24095" s="136">
        <v>0</v>
      </c>
      <c r="Q24095" s="136">
        <v>0</v>
      </c>
      <c r="R24095" s="136">
        <v>0</v>
      </c>
      <c r="S24095" s="136">
        <v>0</v>
      </c>
    </row>
    <row r="24096" spans="1:19" ht="11.25" thickBot="1" x14ac:dyDescent="0.2">
      <c r="A24096" s="112"/>
    </row>
    <row r="24097" spans="1:19" ht="11.25" thickBot="1" x14ac:dyDescent="0.2">
      <c r="A24097" s="106" t="s">
        <v>357</v>
      </c>
      <c r="B24097" s="106" t="s">
        <v>358</v>
      </c>
      <c r="C24097" s="146" t="s">
        <v>53</v>
      </c>
      <c r="D24097" s="146" t="s">
        <v>54</v>
      </c>
      <c r="E24097" s="146" t="s">
        <v>55</v>
      </c>
      <c r="F24097" s="146" t="s">
        <v>56</v>
      </c>
      <c r="G24097" s="146" t="s">
        <v>14507</v>
      </c>
      <c r="H24097" s="146" t="s">
        <v>57</v>
      </c>
      <c r="I24097" s="146" t="s">
        <v>59</v>
      </c>
      <c r="J24097" s="146" t="s">
        <v>14508</v>
      </c>
      <c r="K24097" s="146" t="s">
        <v>60</v>
      </c>
      <c r="L24097" s="146" t="s">
        <v>61</v>
      </c>
      <c r="M24097" s="146" t="s">
        <v>62</v>
      </c>
      <c r="N24097" s="146" t="s">
        <v>14509</v>
      </c>
      <c r="O24097" s="146" t="s">
        <v>63</v>
      </c>
      <c r="P24097" s="146" t="s">
        <v>64</v>
      </c>
      <c r="Q24097" s="146" t="s">
        <v>66</v>
      </c>
      <c r="R24097" s="146" t="s">
        <v>14510</v>
      </c>
      <c r="S24097" s="146" t="s">
        <v>67</v>
      </c>
    </row>
    <row r="24098" spans="1:19" ht="11.25" thickBot="1" x14ac:dyDescent="0.2">
      <c r="A24098" s="112"/>
      <c r="B24098" s="112"/>
      <c r="C24098" s="146" t="s">
        <v>111</v>
      </c>
      <c r="D24098" s="146" t="s">
        <v>111</v>
      </c>
      <c r="E24098" s="146" t="s">
        <v>111</v>
      </c>
      <c r="F24098" s="146" t="s">
        <v>111</v>
      </c>
      <c r="G24098" s="146" t="s">
        <v>111</v>
      </c>
      <c r="H24098" s="146" t="s">
        <v>111</v>
      </c>
      <c r="I24098" s="146" t="s">
        <v>111</v>
      </c>
      <c r="J24098" s="146" t="s">
        <v>111</v>
      </c>
      <c r="K24098" s="146" t="s">
        <v>111</v>
      </c>
      <c r="L24098" s="146" t="s">
        <v>111</v>
      </c>
      <c r="M24098" s="146" t="s">
        <v>111</v>
      </c>
      <c r="N24098" s="146" t="s">
        <v>111</v>
      </c>
      <c r="O24098" s="146" t="s">
        <v>111</v>
      </c>
      <c r="P24098" s="146" t="s">
        <v>111</v>
      </c>
      <c r="Q24098" s="146" t="s">
        <v>111</v>
      </c>
      <c r="R24098" s="146" t="s">
        <v>111</v>
      </c>
      <c r="S24098" s="146" t="s">
        <v>111</v>
      </c>
    </row>
    <row r="24099" spans="1:19" ht="11.25" thickBot="1" x14ac:dyDescent="0.2">
      <c r="A24099" s="107">
        <v>1</v>
      </c>
      <c r="B24099" s="132">
        <v>0.80905092592592587</v>
      </c>
      <c r="C24099" s="108">
        <v>2E-3</v>
      </c>
      <c r="D24099" s="108">
        <v>1.4999999999999999E-2</v>
      </c>
      <c r="E24099" s="141" t="s">
        <v>14500</v>
      </c>
      <c r="F24099" s="141" t="s">
        <v>14500</v>
      </c>
      <c r="G24099" s="141" t="s">
        <v>14500</v>
      </c>
      <c r="H24099" s="108">
        <v>2.5999999999999999E-2</v>
      </c>
      <c r="I24099" s="108">
        <v>1.6E-2</v>
      </c>
      <c r="J24099" s="141" t="s">
        <v>14518</v>
      </c>
      <c r="K24099" s="141" t="s">
        <v>14500</v>
      </c>
      <c r="L24099" s="141" t="s">
        <v>14500</v>
      </c>
      <c r="M24099" s="108">
        <v>8.9999999999999993E-3</v>
      </c>
      <c r="N24099" s="108">
        <v>5.2999999999999999E-2</v>
      </c>
      <c r="O24099" s="108">
        <v>5.0000000000000001E-3</v>
      </c>
      <c r="P24099" s="108">
        <v>2.6059999999999999</v>
      </c>
      <c r="Q24099" s="133">
        <v>0.35476000000000002</v>
      </c>
      <c r="R24099" s="141" t="s">
        <v>14500</v>
      </c>
      <c r="S24099" s="108">
        <v>2.8000000000000001E-2</v>
      </c>
    </row>
    <row r="24100" spans="1:19" ht="11.25" thickBot="1" x14ac:dyDescent="0.2">
      <c r="A24100" s="112"/>
    </row>
    <row r="24101" spans="1:19" ht="11.25" thickBot="1" x14ac:dyDescent="0.2">
      <c r="A24101" s="135" t="s">
        <v>362</v>
      </c>
      <c r="B24101" s="112"/>
      <c r="C24101" s="136">
        <v>2E-3</v>
      </c>
      <c r="D24101" s="136">
        <v>1.4999999999999999E-2</v>
      </c>
      <c r="E24101" s="141" t="s">
        <v>14501</v>
      </c>
      <c r="F24101" s="141" t="s">
        <v>14501</v>
      </c>
      <c r="G24101" s="141" t="s">
        <v>14501</v>
      </c>
      <c r="H24101" s="136">
        <v>2.5999999999999999E-2</v>
      </c>
      <c r="I24101" s="136">
        <v>1.6E-2</v>
      </c>
      <c r="J24101" s="141" t="s">
        <v>14520</v>
      </c>
      <c r="K24101" s="141" t="s">
        <v>14501</v>
      </c>
      <c r="L24101" s="141" t="s">
        <v>14501</v>
      </c>
      <c r="M24101" s="136">
        <v>8.9999999999999993E-3</v>
      </c>
      <c r="N24101" s="136">
        <v>5.2999999999999999E-2</v>
      </c>
      <c r="O24101" s="136">
        <v>5.0000000000000001E-3</v>
      </c>
      <c r="P24101" s="136">
        <v>2.6059999999999999</v>
      </c>
      <c r="Q24101" s="137">
        <v>0.35476000000000002</v>
      </c>
      <c r="R24101" s="141" t="s">
        <v>14501</v>
      </c>
      <c r="S24101" s="136">
        <v>2.8000000000000001E-2</v>
      </c>
    </row>
    <row r="24102" spans="1:19" ht="11.25" thickBot="1" x14ac:dyDescent="0.2">
      <c r="A24102" s="112"/>
    </row>
    <row r="24103" spans="1:19" ht="11.25" thickBot="1" x14ac:dyDescent="0.2">
      <c r="A24103" s="138" t="s">
        <v>364</v>
      </c>
      <c r="B24103" s="112"/>
      <c r="C24103" s="136">
        <v>0</v>
      </c>
      <c r="D24103" s="136">
        <v>0</v>
      </c>
      <c r="E24103" s="141" t="s">
        <v>14501</v>
      </c>
      <c r="F24103" s="141" t="s">
        <v>14501</v>
      </c>
      <c r="G24103" s="141" t="s">
        <v>14501</v>
      </c>
      <c r="H24103" s="136">
        <v>0</v>
      </c>
      <c r="I24103" s="136">
        <v>0</v>
      </c>
      <c r="J24103" s="141" t="s">
        <v>14501</v>
      </c>
      <c r="K24103" s="141" t="s">
        <v>14501</v>
      </c>
      <c r="L24103" s="141" t="s">
        <v>14501</v>
      </c>
      <c r="M24103" s="136">
        <v>0</v>
      </c>
      <c r="N24103" s="136">
        <v>0</v>
      </c>
      <c r="O24103" s="136">
        <v>0</v>
      </c>
      <c r="P24103" s="136">
        <v>0</v>
      </c>
      <c r="Q24103" s="140" t="s">
        <v>3713</v>
      </c>
      <c r="R24103" s="141" t="s">
        <v>14501</v>
      </c>
      <c r="S24103" s="136">
        <v>0</v>
      </c>
    </row>
    <row r="24104" spans="1:19" ht="11.25" thickBot="1" x14ac:dyDescent="0.2">
      <c r="A24104" s="112"/>
    </row>
    <row r="24105" spans="1:19" ht="11.25" thickBot="1" x14ac:dyDescent="0.2">
      <c r="A24105" s="139" t="s">
        <v>366</v>
      </c>
      <c r="B24105" s="112"/>
      <c r="C24105" s="136">
        <v>0</v>
      </c>
      <c r="D24105" s="136">
        <v>0</v>
      </c>
      <c r="E24105" s="141" t="s">
        <v>14501</v>
      </c>
      <c r="F24105" s="141" t="s">
        <v>14501</v>
      </c>
      <c r="G24105" s="141" t="s">
        <v>14501</v>
      </c>
      <c r="H24105" s="136">
        <v>0</v>
      </c>
      <c r="I24105" s="136">
        <v>0</v>
      </c>
      <c r="J24105" s="141" t="s">
        <v>14501</v>
      </c>
      <c r="K24105" s="141" t="s">
        <v>14501</v>
      </c>
      <c r="L24105" s="141" t="s">
        <v>14501</v>
      </c>
      <c r="M24105" s="136">
        <v>0</v>
      </c>
      <c r="N24105" s="136">
        <v>0</v>
      </c>
      <c r="O24105" s="136">
        <v>0</v>
      </c>
      <c r="P24105" s="136">
        <v>0</v>
      </c>
      <c r="Q24105" s="140" t="s">
        <v>3713</v>
      </c>
      <c r="R24105" s="141" t="s">
        <v>14501</v>
      </c>
      <c r="S24105" s="136">
        <v>0</v>
      </c>
    </row>
    <row r="24106" spans="1:19" ht="11.25" thickBot="1" x14ac:dyDescent="0.2">
      <c r="A24106" s="112"/>
    </row>
    <row r="24107" spans="1:19" ht="11.25" thickBot="1" x14ac:dyDescent="0.2">
      <c r="A24107" s="106" t="s">
        <v>357</v>
      </c>
      <c r="B24107" s="106" t="s">
        <v>358</v>
      </c>
      <c r="C24107" s="146" t="s">
        <v>68</v>
      </c>
      <c r="D24107" s="146" t="s">
        <v>14511</v>
      </c>
    </row>
    <row r="24108" spans="1:19" ht="11.25" thickBot="1" x14ac:dyDescent="0.2">
      <c r="A24108" s="112"/>
      <c r="B24108" s="112"/>
      <c r="C24108" s="146" t="s">
        <v>111</v>
      </c>
      <c r="D24108" s="146" t="s">
        <v>111</v>
      </c>
    </row>
    <row r="24109" spans="1:19" ht="11.25" thickBot="1" x14ac:dyDescent="0.2">
      <c r="A24109" s="107">
        <v>1</v>
      </c>
      <c r="B24109" s="132">
        <v>0.80905092592592587</v>
      </c>
      <c r="C24109" s="108">
        <v>6.0000000000000001E-3</v>
      </c>
      <c r="D24109" s="141" t="s">
        <v>14500</v>
      </c>
    </row>
    <row r="24110" spans="1:19" ht="11.25" thickBot="1" x14ac:dyDescent="0.2">
      <c r="A24110" s="112"/>
    </row>
    <row r="24111" spans="1:19" ht="11.25" thickBot="1" x14ac:dyDescent="0.2">
      <c r="A24111" s="135" t="s">
        <v>362</v>
      </c>
      <c r="B24111" s="112"/>
      <c r="C24111" s="136">
        <v>6.0000000000000001E-3</v>
      </c>
      <c r="D24111" s="141" t="s">
        <v>14501</v>
      </c>
    </row>
    <row r="24112" spans="1:19" ht="11.25" thickBot="1" x14ac:dyDescent="0.2">
      <c r="A24112" s="112"/>
    </row>
    <row r="24113" spans="1:19" ht="11.25" thickBot="1" x14ac:dyDescent="0.2">
      <c r="A24113" s="138" t="s">
        <v>364</v>
      </c>
      <c r="B24113" s="112"/>
      <c r="C24113" s="136">
        <v>0</v>
      </c>
      <c r="D24113" s="141" t="s">
        <v>14501</v>
      </c>
    </row>
    <row r="24114" spans="1:19" ht="11.25" thickBot="1" x14ac:dyDescent="0.2">
      <c r="A24114" s="112"/>
    </row>
    <row r="24115" spans="1:19" ht="11.25" thickBot="1" x14ac:dyDescent="0.2">
      <c r="A24115" s="139" t="s">
        <v>366</v>
      </c>
      <c r="B24115" s="112"/>
      <c r="C24115" s="136">
        <v>0</v>
      </c>
      <c r="D24115" s="141" t="s">
        <v>14501</v>
      </c>
    </row>
    <row r="24116" spans="1:19" ht="10.5" x14ac:dyDescent="0.15">
      <c r="A24116" s="112"/>
    </row>
    <row r="24117" spans="1:19" x14ac:dyDescent="0.15">
      <c r="A24117" s="129"/>
      <c r="B24117" s="86" t="s">
        <v>5185</v>
      </c>
    </row>
    <row r="24118" spans="1:19" ht="9.75" thickBot="1" x14ac:dyDescent="0.2">
      <c r="A24118" s="81" t="s">
        <v>356</v>
      </c>
    </row>
    <row r="24119" spans="1:19" ht="11.25" thickBot="1" x14ac:dyDescent="0.2">
      <c r="A24119" s="106" t="s">
        <v>357</v>
      </c>
      <c r="B24119" s="106" t="s">
        <v>358</v>
      </c>
      <c r="C24119" s="146" t="s">
        <v>14494</v>
      </c>
      <c r="D24119" s="146" t="s">
        <v>14495</v>
      </c>
      <c r="E24119" s="146" t="s">
        <v>14496</v>
      </c>
      <c r="F24119" s="146" t="s">
        <v>0</v>
      </c>
      <c r="G24119" s="146" t="s">
        <v>1</v>
      </c>
      <c r="H24119" s="146" t="s">
        <v>2</v>
      </c>
      <c r="I24119" s="146" t="s">
        <v>14497</v>
      </c>
      <c r="J24119" s="146" t="s">
        <v>3</v>
      </c>
      <c r="K24119" s="146" t="s">
        <v>14498</v>
      </c>
      <c r="L24119" s="146" t="s">
        <v>7</v>
      </c>
      <c r="M24119" s="146" t="s">
        <v>14499</v>
      </c>
      <c r="N24119" s="146" t="s">
        <v>10</v>
      </c>
      <c r="O24119" s="146" t="s">
        <v>11</v>
      </c>
      <c r="P24119" s="146" t="s">
        <v>12</v>
      </c>
      <c r="Q24119" s="146" t="s">
        <v>13</v>
      </c>
      <c r="R24119" s="146" t="s">
        <v>14</v>
      </c>
      <c r="S24119" s="146" t="s">
        <v>15</v>
      </c>
    </row>
    <row r="24120" spans="1:19" ht="11.25" thickBot="1" x14ac:dyDescent="0.2">
      <c r="A24120" s="112"/>
      <c r="B24120" s="112"/>
      <c r="C24120" s="146" t="s">
        <v>111</v>
      </c>
      <c r="D24120" s="146" t="s">
        <v>111</v>
      </c>
      <c r="E24120" s="146" t="s">
        <v>111</v>
      </c>
      <c r="F24120" s="146" t="s">
        <v>111</v>
      </c>
      <c r="G24120" s="146" t="s">
        <v>111</v>
      </c>
      <c r="H24120" s="146" t="s">
        <v>111</v>
      </c>
      <c r="I24120" s="146" t="s">
        <v>111</v>
      </c>
      <c r="J24120" s="146" t="s">
        <v>111</v>
      </c>
      <c r="K24120" s="146" t="s">
        <v>111</v>
      </c>
      <c r="L24120" s="146" t="s">
        <v>111</v>
      </c>
      <c r="M24120" s="146" t="s">
        <v>111</v>
      </c>
      <c r="N24120" s="146" t="s">
        <v>111</v>
      </c>
      <c r="O24120" s="146" t="s">
        <v>111</v>
      </c>
      <c r="P24120" s="146" t="s">
        <v>111</v>
      </c>
      <c r="Q24120" s="146" t="s">
        <v>111</v>
      </c>
      <c r="R24120" s="146" t="s">
        <v>111</v>
      </c>
      <c r="S24120" s="146" t="s">
        <v>111</v>
      </c>
    </row>
    <row r="24121" spans="1:19" ht="11.25" thickBot="1" x14ac:dyDescent="0.2">
      <c r="A24121" s="107">
        <v>1</v>
      </c>
      <c r="B24121" s="132">
        <v>0.81420138888888882</v>
      </c>
      <c r="C24121" s="141" t="s">
        <v>14500</v>
      </c>
      <c r="D24121" s="141" t="s">
        <v>14500</v>
      </c>
      <c r="E24121" s="108">
        <v>2E-3</v>
      </c>
      <c r="F24121" s="108">
        <v>4.4999999999999998E-2</v>
      </c>
      <c r="G24121" s="108">
        <v>0.33500000000000002</v>
      </c>
      <c r="H24121" s="108">
        <v>8.9999999999999993E-3</v>
      </c>
      <c r="I24121" s="108">
        <v>-0.02</v>
      </c>
      <c r="J24121" s="108">
        <v>0.123</v>
      </c>
      <c r="K24121" s="108">
        <v>-0.20200000000000001</v>
      </c>
      <c r="L24121" s="133">
        <v>0.61014000000000002</v>
      </c>
      <c r="M24121" s="108">
        <v>1.7000000000000001E-2</v>
      </c>
      <c r="N24121" s="108">
        <v>-1E-3</v>
      </c>
      <c r="O24121" s="108">
        <v>4.0000000000000001E-3</v>
      </c>
      <c r="P24121" s="108">
        <v>0.111</v>
      </c>
      <c r="Q24121" s="108">
        <v>2.0950000000000002</v>
      </c>
      <c r="R24121" s="108">
        <v>3.0000000000000001E-3</v>
      </c>
      <c r="S24121" s="108">
        <v>0.06</v>
      </c>
    </row>
    <row r="24122" spans="1:19" ht="11.25" thickBot="1" x14ac:dyDescent="0.2">
      <c r="A24122" s="112"/>
    </row>
    <row r="24123" spans="1:19" ht="11.25" thickBot="1" x14ac:dyDescent="0.2">
      <c r="A24123" s="135" t="s">
        <v>362</v>
      </c>
      <c r="B24123" s="112"/>
      <c r="C24123" s="141" t="s">
        <v>14501</v>
      </c>
      <c r="D24123" s="141" t="s">
        <v>14501</v>
      </c>
      <c r="E24123" s="136">
        <v>2E-3</v>
      </c>
      <c r="F24123" s="136">
        <v>4.4999999999999998E-2</v>
      </c>
      <c r="G24123" s="136">
        <v>0.33500000000000002</v>
      </c>
      <c r="H24123" s="136">
        <v>8.9999999999999993E-3</v>
      </c>
      <c r="I24123" s="136">
        <v>-0.02</v>
      </c>
      <c r="J24123" s="136">
        <v>0.123</v>
      </c>
      <c r="K24123" s="136">
        <v>-0.20200000000000001</v>
      </c>
      <c r="L24123" s="137">
        <v>0.61014000000000002</v>
      </c>
      <c r="M24123" s="136">
        <v>1.7000000000000001E-2</v>
      </c>
      <c r="N24123" s="136">
        <v>-1E-3</v>
      </c>
      <c r="O24123" s="136">
        <v>4.0000000000000001E-3</v>
      </c>
      <c r="P24123" s="136">
        <v>0.111</v>
      </c>
      <c r="Q24123" s="136">
        <v>2.0950000000000002</v>
      </c>
      <c r="R24123" s="136">
        <v>3.0000000000000001E-3</v>
      </c>
      <c r="S24123" s="136">
        <v>0.06</v>
      </c>
    </row>
    <row r="24124" spans="1:19" ht="11.25" thickBot="1" x14ac:dyDescent="0.2">
      <c r="A24124" s="112"/>
    </row>
    <row r="24125" spans="1:19" ht="11.25" thickBot="1" x14ac:dyDescent="0.2">
      <c r="A24125" s="138" t="s">
        <v>364</v>
      </c>
      <c r="B24125" s="112"/>
      <c r="C24125" s="141" t="s">
        <v>14501</v>
      </c>
      <c r="D24125" s="141" t="s">
        <v>14501</v>
      </c>
      <c r="E24125" s="136">
        <v>0</v>
      </c>
      <c r="F24125" s="136">
        <v>0</v>
      </c>
      <c r="G24125" s="136">
        <v>0</v>
      </c>
      <c r="H24125" s="136">
        <v>0</v>
      </c>
      <c r="I24125" s="136">
        <v>0</v>
      </c>
      <c r="J24125" s="136">
        <v>0</v>
      </c>
      <c r="K24125" s="136">
        <v>0</v>
      </c>
      <c r="L24125" s="140" t="s">
        <v>3713</v>
      </c>
      <c r="M24125" s="136">
        <v>0</v>
      </c>
      <c r="N24125" s="136">
        <v>0</v>
      </c>
      <c r="O24125" s="136">
        <v>0</v>
      </c>
      <c r="P24125" s="136">
        <v>0</v>
      </c>
      <c r="Q24125" s="136">
        <v>0</v>
      </c>
      <c r="R24125" s="136">
        <v>0</v>
      </c>
      <c r="S24125" s="136">
        <v>0</v>
      </c>
    </row>
    <row r="24126" spans="1:19" ht="11.25" thickBot="1" x14ac:dyDescent="0.2">
      <c r="A24126" s="112"/>
    </row>
    <row r="24127" spans="1:19" ht="11.25" thickBot="1" x14ac:dyDescent="0.2">
      <c r="A24127" s="139" t="s">
        <v>366</v>
      </c>
      <c r="B24127" s="112"/>
      <c r="C24127" s="141" t="s">
        <v>14501</v>
      </c>
      <c r="D24127" s="141" t="s">
        <v>14501</v>
      </c>
      <c r="E24127" s="136">
        <v>0</v>
      </c>
      <c r="F24127" s="136">
        <v>0</v>
      </c>
      <c r="G24127" s="136">
        <v>0</v>
      </c>
      <c r="H24127" s="136">
        <v>0</v>
      </c>
      <c r="I24127" s="136">
        <v>0</v>
      </c>
      <c r="J24127" s="136">
        <v>0</v>
      </c>
      <c r="K24127" s="136">
        <v>0</v>
      </c>
      <c r="L24127" s="140" t="s">
        <v>3713</v>
      </c>
      <c r="M24127" s="136">
        <v>0</v>
      </c>
      <c r="N24127" s="136">
        <v>0</v>
      </c>
      <c r="O24127" s="136">
        <v>0</v>
      </c>
      <c r="P24127" s="136">
        <v>0</v>
      </c>
      <c r="Q24127" s="136">
        <v>0</v>
      </c>
      <c r="R24127" s="136">
        <v>0</v>
      </c>
      <c r="S24127" s="136">
        <v>0</v>
      </c>
    </row>
    <row r="24128" spans="1:19" ht="11.25" thickBot="1" x14ac:dyDescent="0.2">
      <c r="A24128" s="112"/>
    </row>
    <row r="24129" spans="1:19" ht="11.25" thickBot="1" x14ac:dyDescent="0.2">
      <c r="A24129" s="106" t="s">
        <v>357</v>
      </c>
      <c r="B24129" s="106" t="s">
        <v>358</v>
      </c>
      <c r="C24129" s="146" t="s">
        <v>16</v>
      </c>
      <c r="D24129" s="146" t="s">
        <v>14502</v>
      </c>
      <c r="E24129" s="146" t="s">
        <v>14503</v>
      </c>
      <c r="F24129" s="146" t="s">
        <v>20</v>
      </c>
      <c r="G24129" s="146" t="s">
        <v>21</v>
      </c>
      <c r="H24129" s="146" t="s">
        <v>22</v>
      </c>
      <c r="I24129" s="146" t="s">
        <v>23</v>
      </c>
      <c r="J24129" s="146" t="s">
        <v>24</v>
      </c>
      <c r="K24129" s="146" t="s">
        <v>26</v>
      </c>
      <c r="L24129" s="146" t="s">
        <v>14504</v>
      </c>
      <c r="M24129" s="146" t="s">
        <v>27</v>
      </c>
      <c r="N24129" s="146" t="s">
        <v>28</v>
      </c>
      <c r="O24129" s="146" t="s">
        <v>29</v>
      </c>
      <c r="P24129" s="146" t="s">
        <v>30</v>
      </c>
      <c r="Q24129" s="146" t="s">
        <v>14505</v>
      </c>
      <c r="R24129" s="146" t="s">
        <v>32</v>
      </c>
      <c r="S24129" s="146" t="s">
        <v>33</v>
      </c>
    </row>
    <row r="24130" spans="1:19" ht="11.25" thickBot="1" x14ac:dyDescent="0.2">
      <c r="A24130" s="112"/>
      <c r="B24130" s="112"/>
      <c r="C24130" s="146" t="s">
        <v>111</v>
      </c>
      <c r="D24130" s="146" t="s">
        <v>111</v>
      </c>
      <c r="E24130" s="146" t="s">
        <v>111</v>
      </c>
      <c r="F24130" s="146" t="s">
        <v>111</v>
      </c>
      <c r="G24130" s="146" t="s">
        <v>111</v>
      </c>
      <c r="H24130" s="146" t="s">
        <v>111</v>
      </c>
      <c r="I24130" s="146" t="s">
        <v>111</v>
      </c>
      <c r="J24130" s="146" t="s">
        <v>111</v>
      </c>
      <c r="K24130" s="146" t="s">
        <v>111</v>
      </c>
      <c r="L24130" s="146" t="s">
        <v>111</v>
      </c>
      <c r="M24130" s="146" t="s">
        <v>111</v>
      </c>
      <c r="N24130" s="146" t="s">
        <v>111</v>
      </c>
      <c r="O24130" s="146" t="s">
        <v>111</v>
      </c>
      <c r="P24130" s="146" t="s">
        <v>111</v>
      </c>
      <c r="Q24130" s="146" t="s">
        <v>111</v>
      </c>
      <c r="R24130" s="146" t="s">
        <v>111</v>
      </c>
      <c r="S24130" s="146" t="s">
        <v>111</v>
      </c>
    </row>
    <row r="24131" spans="1:19" ht="11.25" thickBot="1" x14ac:dyDescent="0.2">
      <c r="A24131" s="107">
        <v>1</v>
      </c>
      <c r="B24131" s="132">
        <v>0.81420138888888882</v>
      </c>
      <c r="C24131" s="108">
        <v>0.434</v>
      </c>
      <c r="D24131" s="108">
        <v>0.23</v>
      </c>
      <c r="E24131" s="108">
        <v>1E-3</v>
      </c>
      <c r="F24131" s="133">
        <v>0.43998999999999999</v>
      </c>
      <c r="G24131" s="141" t="s">
        <v>14603</v>
      </c>
      <c r="H24131" s="108">
        <v>0.21099999999999999</v>
      </c>
      <c r="I24131" s="108">
        <v>3.2000000000000001E-2</v>
      </c>
      <c r="J24131" s="108">
        <v>0.623</v>
      </c>
      <c r="K24131" s="133">
        <v>0.48366999999999999</v>
      </c>
      <c r="L24131" s="108">
        <v>8.0000000000000002E-3</v>
      </c>
      <c r="M24131" s="141" t="s">
        <v>14500</v>
      </c>
      <c r="N24131" s="108">
        <v>8.0000000000000002E-3</v>
      </c>
      <c r="O24131" s="141" t="s">
        <v>14500</v>
      </c>
      <c r="P24131" s="141" t="s">
        <v>14500</v>
      </c>
      <c r="Q24131" s="108">
        <v>-2.4E-2</v>
      </c>
      <c r="R24131" s="108">
        <v>2E-3</v>
      </c>
      <c r="S24131" s="141" t="s">
        <v>14500</v>
      </c>
    </row>
    <row r="24132" spans="1:19" ht="11.25" thickBot="1" x14ac:dyDescent="0.2">
      <c r="A24132" s="112"/>
    </row>
    <row r="24133" spans="1:19" ht="11.25" thickBot="1" x14ac:dyDescent="0.2">
      <c r="A24133" s="135" t="s">
        <v>362</v>
      </c>
      <c r="B24133" s="112"/>
      <c r="C24133" s="136">
        <v>0.434</v>
      </c>
      <c r="D24133" s="136">
        <v>0.23</v>
      </c>
      <c r="E24133" s="136">
        <v>1E-3</v>
      </c>
      <c r="F24133" s="137">
        <v>0.43998999999999999</v>
      </c>
      <c r="G24133" s="141" t="s">
        <v>14604</v>
      </c>
      <c r="H24133" s="136">
        <v>0.21099999999999999</v>
      </c>
      <c r="I24133" s="136">
        <v>3.2000000000000001E-2</v>
      </c>
      <c r="J24133" s="136">
        <v>0.623</v>
      </c>
      <c r="K24133" s="137">
        <v>0.48366999999999999</v>
      </c>
      <c r="L24133" s="136">
        <v>8.0000000000000002E-3</v>
      </c>
      <c r="M24133" s="141" t="s">
        <v>14501</v>
      </c>
      <c r="N24133" s="136">
        <v>8.0000000000000002E-3</v>
      </c>
      <c r="O24133" s="141" t="s">
        <v>14501</v>
      </c>
      <c r="P24133" s="141" t="s">
        <v>14501</v>
      </c>
      <c r="Q24133" s="136">
        <v>-2.4E-2</v>
      </c>
      <c r="R24133" s="136">
        <v>2E-3</v>
      </c>
      <c r="S24133" s="141" t="s">
        <v>14501</v>
      </c>
    </row>
    <row r="24134" spans="1:19" ht="11.25" thickBot="1" x14ac:dyDescent="0.2">
      <c r="A24134" s="112"/>
    </row>
    <row r="24135" spans="1:19" ht="11.25" thickBot="1" x14ac:dyDescent="0.2">
      <c r="A24135" s="138" t="s">
        <v>364</v>
      </c>
      <c r="B24135" s="112"/>
      <c r="C24135" s="136">
        <v>0</v>
      </c>
      <c r="D24135" s="136">
        <v>0</v>
      </c>
      <c r="E24135" s="136">
        <v>0</v>
      </c>
      <c r="F24135" s="140" t="s">
        <v>3713</v>
      </c>
      <c r="G24135" s="141" t="s">
        <v>14501</v>
      </c>
      <c r="H24135" s="136">
        <v>0</v>
      </c>
      <c r="I24135" s="136">
        <v>0</v>
      </c>
      <c r="J24135" s="136">
        <v>0</v>
      </c>
      <c r="K24135" s="140" t="s">
        <v>3713</v>
      </c>
      <c r="L24135" s="136">
        <v>0</v>
      </c>
      <c r="M24135" s="141" t="s">
        <v>14501</v>
      </c>
      <c r="N24135" s="136">
        <v>0</v>
      </c>
      <c r="O24135" s="141" t="s">
        <v>14501</v>
      </c>
      <c r="P24135" s="141" t="s">
        <v>14501</v>
      </c>
      <c r="Q24135" s="136">
        <v>0</v>
      </c>
      <c r="R24135" s="136">
        <v>0</v>
      </c>
      <c r="S24135" s="141" t="s">
        <v>14501</v>
      </c>
    </row>
    <row r="24136" spans="1:19" ht="11.25" thickBot="1" x14ac:dyDescent="0.2">
      <c r="A24136" s="112"/>
    </row>
    <row r="24137" spans="1:19" ht="11.25" thickBot="1" x14ac:dyDescent="0.2">
      <c r="A24137" s="139" t="s">
        <v>366</v>
      </c>
      <c r="B24137" s="112"/>
      <c r="C24137" s="136">
        <v>0</v>
      </c>
      <c r="D24137" s="136">
        <v>0</v>
      </c>
      <c r="E24137" s="136">
        <v>0</v>
      </c>
      <c r="F24137" s="140" t="s">
        <v>3713</v>
      </c>
      <c r="G24137" s="141" t="s">
        <v>14501</v>
      </c>
      <c r="H24137" s="136">
        <v>0</v>
      </c>
      <c r="I24137" s="136">
        <v>0</v>
      </c>
      <c r="J24137" s="136">
        <v>0</v>
      </c>
      <c r="K24137" s="140" t="s">
        <v>3713</v>
      </c>
      <c r="L24137" s="136">
        <v>0</v>
      </c>
      <c r="M24137" s="141" t="s">
        <v>14501</v>
      </c>
      <c r="N24137" s="136">
        <v>0</v>
      </c>
      <c r="O24137" s="141" t="s">
        <v>14501</v>
      </c>
      <c r="P24137" s="141" t="s">
        <v>14501</v>
      </c>
      <c r="Q24137" s="136">
        <v>0</v>
      </c>
      <c r="R24137" s="136">
        <v>0</v>
      </c>
      <c r="S24137" s="141" t="s">
        <v>14501</v>
      </c>
    </row>
    <row r="24138" spans="1:19" ht="11.25" thickBot="1" x14ac:dyDescent="0.2">
      <c r="A24138" s="112"/>
    </row>
    <row r="24139" spans="1:19" ht="11.25" thickBot="1" x14ac:dyDescent="0.2">
      <c r="A24139" s="106" t="s">
        <v>357</v>
      </c>
      <c r="B24139" s="106" t="s">
        <v>358</v>
      </c>
      <c r="C24139" s="146" t="s">
        <v>35</v>
      </c>
      <c r="D24139" s="146" t="s">
        <v>36</v>
      </c>
      <c r="E24139" s="146" t="s">
        <v>14506</v>
      </c>
      <c r="F24139" s="146" t="s">
        <v>38</v>
      </c>
      <c r="G24139" s="146" t="s">
        <v>39</v>
      </c>
      <c r="H24139" s="146" t="s">
        <v>41</v>
      </c>
      <c r="I24139" s="146" t="s">
        <v>42</v>
      </c>
      <c r="J24139" s="146" t="s">
        <v>43</v>
      </c>
      <c r="K24139" s="146" t="s">
        <v>44</v>
      </c>
      <c r="L24139" s="146" t="s">
        <v>45</v>
      </c>
      <c r="M24139" s="146" t="s">
        <v>46</v>
      </c>
      <c r="N24139" s="146" t="s">
        <v>47</v>
      </c>
      <c r="O24139" s="146" t="s">
        <v>48</v>
      </c>
      <c r="P24139" s="146" t="s">
        <v>49</v>
      </c>
      <c r="Q24139" s="146" t="s">
        <v>50</v>
      </c>
      <c r="R24139" s="146" t="s">
        <v>51</v>
      </c>
      <c r="S24139" s="146" t="s">
        <v>52</v>
      </c>
    </row>
    <row r="24140" spans="1:19" ht="11.25" thickBot="1" x14ac:dyDescent="0.2">
      <c r="A24140" s="112"/>
      <c r="B24140" s="112"/>
      <c r="C24140" s="146" t="s">
        <v>111</v>
      </c>
      <c r="D24140" s="146" t="s">
        <v>111</v>
      </c>
      <c r="E24140" s="146" t="s">
        <v>111</v>
      </c>
      <c r="F24140" s="146" t="s">
        <v>111</v>
      </c>
      <c r="G24140" s="146" t="s">
        <v>111</v>
      </c>
      <c r="H24140" s="146" t="s">
        <v>111</v>
      </c>
      <c r="I24140" s="146" t="s">
        <v>111</v>
      </c>
      <c r="J24140" s="146" t="s">
        <v>111</v>
      </c>
      <c r="K24140" s="146" t="s">
        <v>111</v>
      </c>
      <c r="L24140" s="146" t="s">
        <v>111</v>
      </c>
      <c r="M24140" s="146" t="s">
        <v>111</v>
      </c>
      <c r="N24140" s="146" t="s">
        <v>111</v>
      </c>
      <c r="O24140" s="146" t="s">
        <v>111</v>
      </c>
      <c r="P24140" s="146" t="s">
        <v>111</v>
      </c>
      <c r="Q24140" s="146" t="s">
        <v>111</v>
      </c>
      <c r="R24140" s="146" t="s">
        <v>111</v>
      </c>
      <c r="S24140" s="146" t="s">
        <v>111</v>
      </c>
    </row>
    <row r="24141" spans="1:19" ht="11.25" thickBot="1" x14ac:dyDescent="0.2">
      <c r="A24141" s="107">
        <v>1</v>
      </c>
      <c r="B24141" s="132">
        <v>0.81420138888888882</v>
      </c>
      <c r="C24141" s="133">
        <v>0.40229999999999999</v>
      </c>
      <c r="D24141" s="108">
        <v>1.0999999999999999E-2</v>
      </c>
      <c r="E24141" s="108">
        <v>7.0000000000000001E-3</v>
      </c>
      <c r="F24141" s="141" t="s">
        <v>14500</v>
      </c>
      <c r="G24141" s="108">
        <v>8.9999999999999993E-3</v>
      </c>
      <c r="H24141" s="108">
        <v>1.3580000000000001</v>
      </c>
      <c r="I24141" s="108">
        <v>4.7E-2</v>
      </c>
      <c r="J24141" s="108">
        <v>9.6000000000000002E-2</v>
      </c>
      <c r="K24141" s="108">
        <v>1.2E-2</v>
      </c>
      <c r="L24141" s="108">
        <v>3.4000000000000002E-2</v>
      </c>
      <c r="M24141" s="108">
        <v>1.4E-2</v>
      </c>
      <c r="N24141" s="108">
        <v>2E-3</v>
      </c>
      <c r="O24141" s="141" t="s">
        <v>14500</v>
      </c>
      <c r="P24141" s="108">
        <v>3.0000000000000001E-3</v>
      </c>
      <c r="Q24141" s="108">
        <v>8.9999999999999993E-3</v>
      </c>
      <c r="R24141" s="108">
        <v>3.0000000000000001E-3</v>
      </c>
      <c r="S24141" s="108">
        <v>0.01</v>
      </c>
    </row>
    <row r="24142" spans="1:19" ht="11.25" thickBot="1" x14ac:dyDescent="0.2">
      <c r="A24142" s="112"/>
    </row>
    <row r="24143" spans="1:19" ht="11.25" thickBot="1" x14ac:dyDescent="0.2">
      <c r="A24143" s="135" t="s">
        <v>362</v>
      </c>
      <c r="B24143" s="112"/>
      <c r="C24143" s="137">
        <v>0.40229999999999999</v>
      </c>
      <c r="D24143" s="136">
        <v>1.0999999999999999E-2</v>
      </c>
      <c r="E24143" s="136">
        <v>7.0000000000000001E-3</v>
      </c>
      <c r="F24143" s="141" t="s">
        <v>14501</v>
      </c>
      <c r="G24143" s="136">
        <v>8.9999999999999993E-3</v>
      </c>
      <c r="H24143" s="136">
        <v>1.3580000000000001</v>
      </c>
      <c r="I24143" s="136">
        <v>4.7E-2</v>
      </c>
      <c r="J24143" s="136">
        <v>9.6000000000000002E-2</v>
      </c>
      <c r="K24143" s="136">
        <v>1.2E-2</v>
      </c>
      <c r="L24143" s="136">
        <v>3.4000000000000002E-2</v>
      </c>
      <c r="M24143" s="136">
        <v>1.4E-2</v>
      </c>
      <c r="N24143" s="136">
        <v>2E-3</v>
      </c>
      <c r="O24143" s="141" t="s">
        <v>14501</v>
      </c>
      <c r="P24143" s="136">
        <v>3.0000000000000001E-3</v>
      </c>
      <c r="Q24143" s="136">
        <v>8.9999999999999993E-3</v>
      </c>
      <c r="R24143" s="136">
        <v>3.0000000000000001E-3</v>
      </c>
      <c r="S24143" s="136">
        <v>0.01</v>
      </c>
    </row>
    <row r="24144" spans="1:19" ht="11.25" thickBot="1" x14ac:dyDescent="0.2">
      <c r="A24144" s="112"/>
    </row>
    <row r="24145" spans="1:19" ht="11.25" thickBot="1" x14ac:dyDescent="0.2">
      <c r="A24145" s="138" t="s">
        <v>364</v>
      </c>
      <c r="B24145" s="112"/>
      <c r="C24145" s="140" t="s">
        <v>3713</v>
      </c>
      <c r="D24145" s="136">
        <v>0</v>
      </c>
      <c r="E24145" s="136">
        <v>0</v>
      </c>
      <c r="F24145" s="141" t="s">
        <v>14501</v>
      </c>
      <c r="G24145" s="136">
        <v>0</v>
      </c>
      <c r="H24145" s="136">
        <v>0</v>
      </c>
      <c r="I24145" s="136">
        <v>0</v>
      </c>
      <c r="J24145" s="136">
        <v>0</v>
      </c>
      <c r="K24145" s="136">
        <v>0</v>
      </c>
      <c r="L24145" s="136">
        <v>0</v>
      </c>
      <c r="M24145" s="136">
        <v>0</v>
      </c>
      <c r="N24145" s="136">
        <v>0</v>
      </c>
      <c r="O24145" s="141" t="s">
        <v>14501</v>
      </c>
      <c r="P24145" s="136">
        <v>0</v>
      </c>
      <c r="Q24145" s="136">
        <v>0</v>
      </c>
      <c r="R24145" s="136">
        <v>0</v>
      </c>
      <c r="S24145" s="136">
        <v>0</v>
      </c>
    </row>
    <row r="24146" spans="1:19" ht="11.25" thickBot="1" x14ac:dyDescent="0.2">
      <c r="A24146" s="112"/>
    </row>
    <row r="24147" spans="1:19" ht="11.25" thickBot="1" x14ac:dyDescent="0.2">
      <c r="A24147" s="139" t="s">
        <v>366</v>
      </c>
      <c r="B24147" s="112"/>
      <c r="C24147" s="140" t="s">
        <v>3713</v>
      </c>
      <c r="D24147" s="136">
        <v>0</v>
      </c>
      <c r="E24147" s="136">
        <v>0</v>
      </c>
      <c r="F24147" s="141" t="s">
        <v>14501</v>
      </c>
      <c r="G24147" s="136">
        <v>0</v>
      </c>
      <c r="H24147" s="136">
        <v>0</v>
      </c>
      <c r="I24147" s="136">
        <v>0</v>
      </c>
      <c r="J24147" s="136">
        <v>0</v>
      </c>
      <c r="K24147" s="136">
        <v>0</v>
      </c>
      <c r="L24147" s="136">
        <v>0</v>
      </c>
      <c r="M24147" s="136">
        <v>0</v>
      </c>
      <c r="N24147" s="136">
        <v>0</v>
      </c>
      <c r="O24147" s="141" t="s">
        <v>14501</v>
      </c>
      <c r="P24147" s="136">
        <v>0</v>
      </c>
      <c r="Q24147" s="136">
        <v>0</v>
      </c>
      <c r="R24147" s="136">
        <v>0</v>
      </c>
      <c r="S24147" s="136">
        <v>0</v>
      </c>
    </row>
    <row r="24148" spans="1:19" ht="11.25" thickBot="1" x14ac:dyDescent="0.2">
      <c r="A24148" s="112"/>
    </row>
    <row r="24149" spans="1:19" ht="11.25" thickBot="1" x14ac:dyDescent="0.2">
      <c r="A24149" s="106" t="s">
        <v>357</v>
      </c>
      <c r="B24149" s="106" t="s">
        <v>358</v>
      </c>
      <c r="C24149" s="146" t="s">
        <v>53</v>
      </c>
      <c r="D24149" s="146" t="s">
        <v>54</v>
      </c>
      <c r="E24149" s="146" t="s">
        <v>55</v>
      </c>
      <c r="F24149" s="146" t="s">
        <v>56</v>
      </c>
      <c r="G24149" s="146" t="s">
        <v>14507</v>
      </c>
      <c r="H24149" s="146" t="s">
        <v>57</v>
      </c>
      <c r="I24149" s="146" t="s">
        <v>59</v>
      </c>
      <c r="J24149" s="146" t="s">
        <v>14508</v>
      </c>
      <c r="K24149" s="146" t="s">
        <v>60</v>
      </c>
      <c r="L24149" s="146" t="s">
        <v>61</v>
      </c>
      <c r="M24149" s="146" t="s">
        <v>62</v>
      </c>
      <c r="N24149" s="146" t="s">
        <v>14509</v>
      </c>
      <c r="O24149" s="146" t="s">
        <v>63</v>
      </c>
      <c r="P24149" s="146" t="s">
        <v>64</v>
      </c>
      <c r="Q24149" s="146" t="s">
        <v>66</v>
      </c>
      <c r="R24149" s="146" t="s">
        <v>14510</v>
      </c>
      <c r="S24149" s="146" t="s">
        <v>67</v>
      </c>
    </row>
    <row r="24150" spans="1:19" ht="11.25" thickBot="1" x14ac:dyDescent="0.2">
      <c r="A24150" s="112"/>
      <c r="B24150" s="112"/>
      <c r="C24150" s="146" t="s">
        <v>111</v>
      </c>
      <c r="D24150" s="146" t="s">
        <v>111</v>
      </c>
      <c r="E24150" s="146" t="s">
        <v>111</v>
      </c>
      <c r="F24150" s="146" t="s">
        <v>111</v>
      </c>
      <c r="G24150" s="146" t="s">
        <v>111</v>
      </c>
      <c r="H24150" s="146" t="s">
        <v>111</v>
      </c>
      <c r="I24150" s="146" t="s">
        <v>111</v>
      </c>
      <c r="J24150" s="146" t="s">
        <v>111</v>
      </c>
      <c r="K24150" s="146" t="s">
        <v>111</v>
      </c>
      <c r="L24150" s="146" t="s">
        <v>111</v>
      </c>
      <c r="M24150" s="146" t="s">
        <v>111</v>
      </c>
      <c r="N24150" s="146" t="s">
        <v>111</v>
      </c>
      <c r="O24150" s="146" t="s">
        <v>111</v>
      </c>
      <c r="P24150" s="146" t="s">
        <v>111</v>
      </c>
      <c r="Q24150" s="146" t="s">
        <v>111</v>
      </c>
      <c r="R24150" s="146" t="s">
        <v>111</v>
      </c>
      <c r="S24150" s="146" t="s">
        <v>111</v>
      </c>
    </row>
    <row r="24151" spans="1:19" ht="11.25" thickBot="1" x14ac:dyDescent="0.2">
      <c r="A24151" s="107">
        <v>1</v>
      </c>
      <c r="B24151" s="132">
        <v>0.81420138888888882</v>
      </c>
      <c r="C24151" s="108">
        <v>1E-3</v>
      </c>
      <c r="D24151" s="108">
        <v>0.01</v>
      </c>
      <c r="E24151" s="108">
        <v>1E-3</v>
      </c>
      <c r="F24151" s="108">
        <v>3.0000000000000001E-3</v>
      </c>
      <c r="G24151" s="108">
        <v>2E-3</v>
      </c>
      <c r="H24151" s="108">
        <v>1.9E-2</v>
      </c>
      <c r="I24151" s="108">
        <v>1.2E-2</v>
      </c>
      <c r="J24151" s="141" t="s">
        <v>14518</v>
      </c>
      <c r="K24151" s="141" t="s">
        <v>14500</v>
      </c>
      <c r="L24151" s="141" t="s">
        <v>14500</v>
      </c>
      <c r="M24151" s="108">
        <v>1.9E-2</v>
      </c>
      <c r="N24151" s="108">
        <v>4.0000000000000001E-3</v>
      </c>
      <c r="O24151" s="141" t="s">
        <v>14500</v>
      </c>
      <c r="P24151" s="108">
        <v>1.294</v>
      </c>
      <c r="Q24151" s="133">
        <v>0.35077000000000003</v>
      </c>
      <c r="R24151" s="141" t="s">
        <v>14500</v>
      </c>
      <c r="S24151" s="108">
        <v>2.3E-2</v>
      </c>
    </row>
    <row r="24152" spans="1:19" ht="11.25" thickBot="1" x14ac:dyDescent="0.2">
      <c r="A24152" s="112"/>
    </row>
    <row r="24153" spans="1:19" ht="11.25" thickBot="1" x14ac:dyDescent="0.2">
      <c r="A24153" s="135" t="s">
        <v>362</v>
      </c>
      <c r="B24153" s="112"/>
      <c r="C24153" s="136">
        <v>1E-3</v>
      </c>
      <c r="D24153" s="136">
        <v>0.01</v>
      </c>
      <c r="E24153" s="136">
        <v>1E-3</v>
      </c>
      <c r="F24153" s="136">
        <v>3.0000000000000001E-3</v>
      </c>
      <c r="G24153" s="136">
        <v>2E-3</v>
      </c>
      <c r="H24153" s="136">
        <v>1.9E-2</v>
      </c>
      <c r="I24153" s="136">
        <v>1.2E-2</v>
      </c>
      <c r="J24153" s="141" t="s">
        <v>14520</v>
      </c>
      <c r="K24153" s="141" t="s">
        <v>14501</v>
      </c>
      <c r="L24153" s="141" t="s">
        <v>14501</v>
      </c>
      <c r="M24153" s="136">
        <v>1.9E-2</v>
      </c>
      <c r="N24153" s="136">
        <v>4.0000000000000001E-3</v>
      </c>
      <c r="O24153" s="141" t="s">
        <v>14501</v>
      </c>
      <c r="P24153" s="136">
        <v>1.294</v>
      </c>
      <c r="Q24153" s="137">
        <v>0.35077000000000003</v>
      </c>
      <c r="R24153" s="141" t="s">
        <v>14501</v>
      </c>
      <c r="S24153" s="136">
        <v>2.3E-2</v>
      </c>
    </row>
    <row r="24154" spans="1:19" ht="11.25" thickBot="1" x14ac:dyDescent="0.2">
      <c r="A24154" s="112"/>
    </row>
    <row r="24155" spans="1:19" ht="11.25" thickBot="1" x14ac:dyDescent="0.2">
      <c r="A24155" s="138" t="s">
        <v>364</v>
      </c>
      <c r="B24155" s="112"/>
      <c r="C24155" s="136">
        <v>0</v>
      </c>
      <c r="D24155" s="136">
        <v>0</v>
      </c>
      <c r="E24155" s="136">
        <v>0</v>
      </c>
      <c r="F24155" s="136">
        <v>0</v>
      </c>
      <c r="G24155" s="136">
        <v>0</v>
      </c>
      <c r="H24155" s="136">
        <v>0</v>
      </c>
      <c r="I24155" s="136">
        <v>0</v>
      </c>
      <c r="J24155" s="141" t="s">
        <v>14501</v>
      </c>
      <c r="K24155" s="141" t="s">
        <v>14501</v>
      </c>
      <c r="L24155" s="141" t="s">
        <v>14501</v>
      </c>
      <c r="M24155" s="136">
        <v>0</v>
      </c>
      <c r="N24155" s="136">
        <v>0</v>
      </c>
      <c r="O24155" s="141" t="s">
        <v>14501</v>
      </c>
      <c r="P24155" s="136">
        <v>0</v>
      </c>
      <c r="Q24155" s="140" t="s">
        <v>3713</v>
      </c>
      <c r="R24155" s="141" t="s">
        <v>14501</v>
      </c>
      <c r="S24155" s="136">
        <v>0</v>
      </c>
    </row>
    <row r="24156" spans="1:19" ht="11.25" thickBot="1" x14ac:dyDescent="0.2">
      <c r="A24156" s="112"/>
    </row>
    <row r="24157" spans="1:19" ht="11.25" thickBot="1" x14ac:dyDescent="0.2">
      <c r="A24157" s="139" t="s">
        <v>366</v>
      </c>
      <c r="B24157" s="112"/>
      <c r="C24157" s="136">
        <v>0</v>
      </c>
      <c r="D24157" s="136">
        <v>0</v>
      </c>
      <c r="E24157" s="136">
        <v>0</v>
      </c>
      <c r="F24157" s="136">
        <v>0</v>
      </c>
      <c r="G24157" s="136">
        <v>0</v>
      </c>
      <c r="H24157" s="136">
        <v>0</v>
      </c>
      <c r="I24157" s="136">
        <v>0</v>
      </c>
      <c r="J24157" s="141" t="s">
        <v>14501</v>
      </c>
      <c r="K24157" s="141" t="s">
        <v>14501</v>
      </c>
      <c r="L24157" s="141" t="s">
        <v>14501</v>
      </c>
      <c r="M24157" s="136">
        <v>0</v>
      </c>
      <c r="N24157" s="136">
        <v>0</v>
      </c>
      <c r="O24157" s="141" t="s">
        <v>14501</v>
      </c>
      <c r="P24157" s="136">
        <v>0</v>
      </c>
      <c r="Q24157" s="140" t="s">
        <v>3713</v>
      </c>
      <c r="R24157" s="141" t="s">
        <v>14501</v>
      </c>
      <c r="S24157" s="136">
        <v>0</v>
      </c>
    </row>
    <row r="24158" spans="1:19" ht="11.25" thickBot="1" x14ac:dyDescent="0.2">
      <c r="A24158" s="112"/>
    </row>
    <row r="24159" spans="1:19" ht="11.25" thickBot="1" x14ac:dyDescent="0.2">
      <c r="A24159" s="106" t="s">
        <v>357</v>
      </c>
      <c r="B24159" s="106" t="s">
        <v>358</v>
      </c>
      <c r="C24159" s="146" t="s">
        <v>68</v>
      </c>
      <c r="D24159" s="146" t="s">
        <v>14511</v>
      </c>
    </row>
    <row r="24160" spans="1:19" ht="11.25" thickBot="1" x14ac:dyDescent="0.2">
      <c r="A24160" s="112"/>
      <c r="B24160" s="112"/>
      <c r="C24160" s="146" t="s">
        <v>111</v>
      </c>
      <c r="D24160" s="146" t="s">
        <v>111</v>
      </c>
    </row>
    <row r="24161" spans="1:19" ht="11.25" thickBot="1" x14ac:dyDescent="0.2">
      <c r="A24161" s="107">
        <v>1</v>
      </c>
      <c r="B24161" s="132">
        <v>0.81420138888888882</v>
      </c>
      <c r="C24161" s="108">
        <v>2E-3</v>
      </c>
      <c r="D24161" s="141" t="s">
        <v>14500</v>
      </c>
    </row>
    <row r="24162" spans="1:19" ht="11.25" thickBot="1" x14ac:dyDescent="0.2">
      <c r="A24162" s="112"/>
    </row>
    <row r="24163" spans="1:19" ht="11.25" thickBot="1" x14ac:dyDescent="0.2">
      <c r="A24163" s="135" t="s">
        <v>362</v>
      </c>
      <c r="B24163" s="112"/>
      <c r="C24163" s="136">
        <v>2E-3</v>
      </c>
      <c r="D24163" s="141" t="s">
        <v>14501</v>
      </c>
    </row>
    <row r="24164" spans="1:19" ht="11.25" thickBot="1" x14ac:dyDescent="0.2">
      <c r="A24164" s="112"/>
    </row>
    <row r="24165" spans="1:19" ht="11.25" thickBot="1" x14ac:dyDescent="0.2">
      <c r="A24165" s="138" t="s">
        <v>364</v>
      </c>
      <c r="B24165" s="112"/>
      <c r="C24165" s="136">
        <v>0</v>
      </c>
      <c r="D24165" s="141" t="s">
        <v>14501</v>
      </c>
    </row>
    <row r="24166" spans="1:19" ht="11.25" thickBot="1" x14ac:dyDescent="0.2">
      <c r="A24166" s="112"/>
    </row>
    <row r="24167" spans="1:19" ht="11.25" thickBot="1" x14ac:dyDescent="0.2">
      <c r="A24167" s="139" t="s">
        <v>366</v>
      </c>
      <c r="B24167" s="112"/>
      <c r="C24167" s="136">
        <v>0</v>
      </c>
      <c r="D24167" s="141" t="s">
        <v>14501</v>
      </c>
    </row>
    <row r="24168" spans="1:19" ht="10.5" x14ac:dyDescent="0.15">
      <c r="A24168" s="112"/>
    </row>
    <row r="24169" spans="1:19" x14ac:dyDescent="0.15">
      <c r="A24169" s="129"/>
      <c r="B24169" s="86" t="s">
        <v>5253</v>
      </c>
    </row>
    <row r="24170" spans="1:19" ht="9.75" thickBot="1" x14ac:dyDescent="0.2">
      <c r="A24170" s="81" t="s">
        <v>356</v>
      </c>
    </row>
    <row r="24171" spans="1:19" ht="11.25" thickBot="1" x14ac:dyDescent="0.2">
      <c r="A24171" s="106" t="s">
        <v>357</v>
      </c>
      <c r="B24171" s="106" t="s">
        <v>358</v>
      </c>
      <c r="C24171" s="146" t="s">
        <v>14494</v>
      </c>
      <c r="D24171" s="146" t="s">
        <v>14495</v>
      </c>
      <c r="E24171" s="146" t="s">
        <v>14496</v>
      </c>
      <c r="F24171" s="146" t="s">
        <v>0</v>
      </c>
      <c r="G24171" s="146" t="s">
        <v>1</v>
      </c>
      <c r="H24171" s="146" t="s">
        <v>2</v>
      </c>
      <c r="I24171" s="146" t="s">
        <v>14497</v>
      </c>
      <c r="J24171" s="146" t="s">
        <v>3</v>
      </c>
      <c r="K24171" s="146" t="s">
        <v>14498</v>
      </c>
      <c r="L24171" s="146" t="s">
        <v>7</v>
      </c>
      <c r="M24171" s="146" t="s">
        <v>14499</v>
      </c>
      <c r="N24171" s="146" t="s">
        <v>10</v>
      </c>
      <c r="O24171" s="146" t="s">
        <v>11</v>
      </c>
      <c r="P24171" s="146" t="s">
        <v>12</v>
      </c>
      <c r="Q24171" s="146" t="s">
        <v>13</v>
      </c>
      <c r="R24171" s="146" t="s">
        <v>14</v>
      </c>
      <c r="S24171" s="146" t="s">
        <v>15</v>
      </c>
    </row>
    <row r="24172" spans="1:19" ht="11.25" thickBot="1" x14ac:dyDescent="0.2">
      <c r="A24172" s="112"/>
      <c r="B24172" s="112"/>
      <c r="C24172" s="146" t="s">
        <v>111</v>
      </c>
      <c r="D24172" s="146" t="s">
        <v>111</v>
      </c>
      <c r="E24172" s="146" t="s">
        <v>111</v>
      </c>
      <c r="F24172" s="146" t="s">
        <v>111</v>
      </c>
      <c r="G24172" s="146" t="s">
        <v>111</v>
      </c>
      <c r="H24172" s="146" t="s">
        <v>111</v>
      </c>
      <c r="I24172" s="146" t="s">
        <v>111</v>
      </c>
      <c r="J24172" s="146" t="s">
        <v>111</v>
      </c>
      <c r="K24172" s="146" t="s">
        <v>111</v>
      </c>
      <c r="L24172" s="146" t="s">
        <v>111</v>
      </c>
      <c r="M24172" s="146" t="s">
        <v>111</v>
      </c>
      <c r="N24172" s="146" t="s">
        <v>111</v>
      </c>
      <c r="O24172" s="146" t="s">
        <v>111</v>
      </c>
      <c r="P24172" s="146" t="s">
        <v>111</v>
      </c>
      <c r="Q24172" s="146" t="s">
        <v>111</v>
      </c>
      <c r="R24172" s="146" t="s">
        <v>111</v>
      </c>
      <c r="S24172" s="146" t="s">
        <v>111</v>
      </c>
    </row>
    <row r="24173" spans="1:19" ht="11.25" thickBot="1" x14ac:dyDescent="0.2">
      <c r="A24173" s="107">
        <v>1</v>
      </c>
      <c r="B24173" s="132">
        <v>0.81934027777777774</v>
      </c>
      <c r="C24173" s="141" t="s">
        <v>14500</v>
      </c>
      <c r="D24173" s="141" t="s">
        <v>14500</v>
      </c>
      <c r="E24173" s="108">
        <v>4.0000000000000001E-3</v>
      </c>
      <c r="F24173" s="108">
        <v>4.2999999999999997E-2</v>
      </c>
      <c r="G24173" s="108">
        <v>0.439</v>
      </c>
      <c r="H24173" s="108">
        <v>7.0000000000000001E-3</v>
      </c>
      <c r="I24173" s="108">
        <v>-3.9E-2</v>
      </c>
      <c r="J24173" s="108">
        <v>0.15</v>
      </c>
      <c r="K24173" s="108">
        <v>0.98099999999999998</v>
      </c>
      <c r="L24173" s="133">
        <v>0.54917000000000005</v>
      </c>
      <c r="M24173" s="108">
        <v>2.5000000000000001E-2</v>
      </c>
      <c r="N24173" s="108">
        <v>-1E-3</v>
      </c>
      <c r="O24173" s="108">
        <v>2E-3</v>
      </c>
      <c r="P24173" s="108">
        <v>0.156</v>
      </c>
      <c r="Q24173" s="108">
        <v>1.401</v>
      </c>
      <c r="R24173" s="108">
        <v>4.0000000000000001E-3</v>
      </c>
      <c r="S24173" s="108">
        <v>6.5000000000000002E-2</v>
      </c>
    </row>
    <row r="24174" spans="1:19" ht="11.25" thickBot="1" x14ac:dyDescent="0.2">
      <c r="A24174" s="112"/>
    </row>
    <row r="24175" spans="1:19" ht="11.25" thickBot="1" x14ac:dyDescent="0.2">
      <c r="A24175" s="135" t="s">
        <v>362</v>
      </c>
      <c r="B24175" s="112"/>
      <c r="C24175" s="141" t="s">
        <v>14501</v>
      </c>
      <c r="D24175" s="141" t="s">
        <v>14501</v>
      </c>
      <c r="E24175" s="136">
        <v>4.0000000000000001E-3</v>
      </c>
      <c r="F24175" s="136">
        <v>4.2999999999999997E-2</v>
      </c>
      <c r="G24175" s="136">
        <v>0.439</v>
      </c>
      <c r="H24175" s="136">
        <v>7.0000000000000001E-3</v>
      </c>
      <c r="I24175" s="136">
        <v>-3.9E-2</v>
      </c>
      <c r="J24175" s="136">
        <v>0.15</v>
      </c>
      <c r="K24175" s="136">
        <v>0.98099999999999998</v>
      </c>
      <c r="L24175" s="137">
        <v>0.54917000000000005</v>
      </c>
      <c r="M24175" s="136">
        <v>2.5000000000000001E-2</v>
      </c>
      <c r="N24175" s="136">
        <v>-1E-3</v>
      </c>
      <c r="O24175" s="136">
        <v>2E-3</v>
      </c>
      <c r="P24175" s="136">
        <v>0.156</v>
      </c>
      <c r="Q24175" s="136">
        <v>1.401</v>
      </c>
      <c r="R24175" s="136">
        <v>4.0000000000000001E-3</v>
      </c>
      <c r="S24175" s="136">
        <v>6.5000000000000002E-2</v>
      </c>
    </row>
    <row r="24176" spans="1:19" ht="11.25" thickBot="1" x14ac:dyDescent="0.2">
      <c r="A24176" s="112"/>
    </row>
    <row r="24177" spans="1:19" ht="11.25" thickBot="1" x14ac:dyDescent="0.2">
      <c r="A24177" s="138" t="s">
        <v>364</v>
      </c>
      <c r="B24177" s="112"/>
      <c r="C24177" s="141" t="s">
        <v>14501</v>
      </c>
      <c r="D24177" s="141" t="s">
        <v>14501</v>
      </c>
      <c r="E24177" s="136">
        <v>0</v>
      </c>
      <c r="F24177" s="136">
        <v>0</v>
      </c>
      <c r="G24177" s="136">
        <v>0</v>
      </c>
      <c r="H24177" s="136">
        <v>0</v>
      </c>
      <c r="I24177" s="136">
        <v>0</v>
      </c>
      <c r="J24177" s="136">
        <v>0</v>
      </c>
      <c r="K24177" s="136">
        <v>0</v>
      </c>
      <c r="L24177" s="140" t="s">
        <v>3713</v>
      </c>
      <c r="M24177" s="136">
        <v>0</v>
      </c>
      <c r="N24177" s="136">
        <v>0</v>
      </c>
      <c r="O24177" s="136">
        <v>0</v>
      </c>
      <c r="P24177" s="136">
        <v>0</v>
      </c>
      <c r="Q24177" s="136">
        <v>0</v>
      </c>
      <c r="R24177" s="136">
        <v>0</v>
      </c>
      <c r="S24177" s="136">
        <v>0</v>
      </c>
    </row>
    <row r="24178" spans="1:19" ht="11.25" thickBot="1" x14ac:dyDescent="0.2">
      <c r="A24178" s="112"/>
    </row>
    <row r="24179" spans="1:19" ht="11.25" thickBot="1" x14ac:dyDescent="0.2">
      <c r="A24179" s="139" t="s">
        <v>366</v>
      </c>
      <c r="B24179" s="112"/>
      <c r="C24179" s="141" t="s">
        <v>14501</v>
      </c>
      <c r="D24179" s="141" t="s">
        <v>14501</v>
      </c>
      <c r="E24179" s="136">
        <v>0</v>
      </c>
      <c r="F24179" s="136">
        <v>0</v>
      </c>
      <c r="G24179" s="136">
        <v>0</v>
      </c>
      <c r="H24179" s="136">
        <v>0</v>
      </c>
      <c r="I24179" s="136">
        <v>0</v>
      </c>
      <c r="J24179" s="136">
        <v>0</v>
      </c>
      <c r="K24179" s="136">
        <v>0</v>
      </c>
      <c r="L24179" s="140" t="s">
        <v>3713</v>
      </c>
      <c r="M24179" s="136">
        <v>0</v>
      </c>
      <c r="N24179" s="136">
        <v>0</v>
      </c>
      <c r="O24179" s="136">
        <v>0</v>
      </c>
      <c r="P24179" s="136">
        <v>0</v>
      </c>
      <c r="Q24179" s="136">
        <v>0</v>
      </c>
      <c r="R24179" s="136">
        <v>0</v>
      </c>
      <c r="S24179" s="136">
        <v>0</v>
      </c>
    </row>
    <row r="24180" spans="1:19" ht="11.25" thickBot="1" x14ac:dyDescent="0.2">
      <c r="A24180" s="112"/>
    </row>
    <row r="24181" spans="1:19" ht="11.25" thickBot="1" x14ac:dyDescent="0.2">
      <c r="A24181" s="106" t="s">
        <v>357</v>
      </c>
      <c r="B24181" s="106" t="s">
        <v>358</v>
      </c>
      <c r="C24181" s="146" t="s">
        <v>16</v>
      </c>
      <c r="D24181" s="146" t="s">
        <v>14502</v>
      </c>
      <c r="E24181" s="146" t="s">
        <v>14503</v>
      </c>
      <c r="F24181" s="146" t="s">
        <v>20</v>
      </c>
      <c r="G24181" s="146" t="s">
        <v>21</v>
      </c>
      <c r="H24181" s="146" t="s">
        <v>22</v>
      </c>
      <c r="I24181" s="146" t="s">
        <v>23</v>
      </c>
      <c r="J24181" s="146" t="s">
        <v>24</v>
      </c>
      <c r="K24181" s="146" t="s">
        <v>26</v>
      </c>
      <c r="L24181" s="146" t="s">
        <v>14504</v>
      </c>
      <c r="M24181" s="146" t="s">
        <v>27</v>
      </c>
      <c r="N24181" s="146" t="s">
        <v>28</v>
      </c>
      <c r="O24181" s="146" t="s">
        <v>29</v>
      </c>
      <c r="P24181" s="146" t="s">
        <v>30</v>
      </c>
      <c r="Q24181" s="146" t="s">
        <v>14505</v>
      </c>
      <c r="R24181" s="146" t="s">
        <v>32</v>
      </c>
      <c r="S24181" s="146" t="s">
        <v>33</v>
      </c>
    </row>
    <row r="24182" spans="1:19" ht="11.25" thickBot="1" x14ac:dyDescent="0.2">
      <c r="A24182" s="112"/>
      <c r="B24182" s="112"/>
      <c r="C24182" s="146" t="s">
        <v>111</v>
      </c>
      <c r="D24182" s="146" t="s">
        <v>111</v>
      </c>
      <c r="E24182" s="146" t="s">
        <v>111</v>
      </c>
      <c r="F24182" s="146" t="s">
        <v>111</v>
      </c>
      <c r="G24182" s="146" t="s">
        <v>111</v>
      </c>
      <c r="H24182" s="146" t="s">
        <v>111</v>
      </c>
      <c r="I24182" s="146" t="s">
        <v>111</v>
      </c>
      <c r="J24182" s="146" t="s">
        <v>111</v>
      </c>
      <c r="K24182" s="146" t="s">
        <v>111</v>
      </c>
      <c r="L24182" s="146" t="s">
        <v>111</v>
      </c>
      <c r="M24182" s="146" t="s">
        <v>111</v>
      </c>
      <c r="N24182" s="146" t="s">
        <v>111</v>
      </c>
      <c r="O24182" s="146" t="s">
        <v>111</v>
      </c>
      <c r="P24182" s="146" t="s">
        <v>111</v>
      </c>
      <c r="Q24182" s="146" t="s">
        <v>111</v>
      </c>
      <c r="R24182" s="146" t="s">
        <v>111</v>
      </c>
      <c r="S24182" s="146" t="s">
        <v>111</v>
      </c>
    </row>
    <row r="24183" spans="1:19" ht="11.25" thickBot="1" x14ac:dyDescent="0.2">
      <c r="A24183" s="107">
        <v>1</v>
      </c>
      <c r="B24183" s="132">
        <v>0.81934027777777774</v>
      </c>
      <c r="C24183" s="108">
        <v>1.0389999999999999</v>
      </c>
      <c r="D24183" s="108">
        <v>0.312</v>
      </c>
      <c r="E24183" s="141" t="s">
        <v>14500</v>
      </c>
      <c r="F24183" s="133">
        <v>0.48949999999999999</v>
      </c>
      <c r="G24183" s="108">
        <v>3.1E-2</v>
      </c>
      <c r="H24183" s="108">
        <v>9.8000000000000004E-2</v>
      </c>
      <c r="I24183" s="108">
        <v>7.4999999999999997E-2</v>
      </c>
      <c r="J24183" s="108">
        <v>0.61699999999999999</v>
      </c>
      <c r="K24183" s="133">
        <v>0.48588999999999999</v>
      </c>
      <c r="L24183" s="108">
        <v>8.0000000000000002E-3</v>
      </c>
      <c r="M24183" s="141" t="s">
        <v>14500</v>
      </c>
      <c r="N24183" s="108">
        <v>0.03</v>
      </c>
      <c r="O24183" s="141" t="s">
        <v>14500</v>
      </c>
      <c r="P24183" s="141" t="s">
        <v>14500</v>
      </c>
      <c r="Q24183" s="141" t="s">
        <v>14578</v>
      </c>
      <c r="R24183" s="108">
        <v>3.0000000000000001E-3</v>
      </c>
      <c r="S24183" s="108">
        <v>7.0000000000000001E-3</v>
      </c>
    </row>
    <row r="24184" spans="1:19" ht="11.25" thickBot="1" x14ac:dyDescent="0.2">
      <c r="A24184" s="112"/>
    </row>
    <row r="24185" spans="1:19" ht="11.25" thickBot="1" x14ac:dyDescent="0.2">
      <c r="A24185" s="135" t="s">
        <v>362</v>
      </c>
      <c r="B24185" s="112"/>
      <c r="C24185" s="136">
        <v>1.0389999999999999</v>
      </c>
      <c r="D24185" s="136">
        <v>0.312</v>
      </c>
      <c r="E24185" s="141" t="s">
        <v>14501</v>
      </c>
      <c r="F24185" s="137">
        <v>0.48949999999999999</v>
      </c>
      <c r="G24185" s="136">
        <v>3.1E-2</v>
      </c>
      <c r="H24185" s="136">
        <v>9.8000000000000004E-2</v>
      </c>
      <c r="I24185" s="136">
        <v>7.4999999999999997E-2</v>
      </c>
      <c r="J24185" s="136">
        <v>0.61699999999999999</v>
      </c>
      <c r="K24185" s="137">
        <v>0.48588999999999999</v>
      </c>
      <c r="L24185" s="136">
        <v>8.0000000000000002E-3</v>
      </c>
      <c r="M24185" s="141" t="s">
        <v>14501</v>
      </c>
      <c r="N24185" s="136">
        <v>0.03</v>
      </c>
      <c r="O24185" s="141" t="s">
        <v>14501</v>
      </c>
      <c r="P24185" s="141" t="s">
        <v>14501</v>
      </c>
      <c r="Q24185" s="141" t="s">
        <v>14580</v>
      </c>
      <c r="R24185" s="136">
        <v>3.0000000000000001E-3</v>
      </c>
      <c r="S24185" s="136">
        <v>7.0000000000000001E-3</v>
      </c>
    </row>
    <row r="24186" spans="1:19" ht="11.25" thickBot="1" x14ac:dyDescent="0.2">
      <c r="A24186" s="112"/>
    </row>
    <row r="24187" spans="1:19" ht="11.25" thickBot="1" x14ac:dyDescent="0.2">
      <c r="A24187" s="138" t="s">
        <v>364</v>
      </c>
      <c r="B24187" s="112"/>
      <c r="C24187" s="136">
        <v>0</v>
      </c>
      <c r="D24187" s="136">
        <v>0</v>
      </c>
      <c r="E24187" s="141" t="s">
        <v>14501</v>
      </c>
      <c r="F24187" s="140" t="s">
        <v>3713</v>
      </c>
      <c r="G24187" s="136">
        <v>0</v>
      </c>
      <c r="H24187" s="136">
        <v>0</v>
      </c>
      <c r="I24187" s="136">
        <v>0</v>
      </c>
      <c r="J24187" s="136">
        <v>0</v>
      </c>
      <c r="K24187" s="140" t="s">
        <v>3713</v>
      </c>
      <c r="L24187" s="136">
        <v>0</v>
      </c>
      <c r="M24187" s="141" t="s">
        <v>14501</v>
      </c>
      <c r="N24187" s="136">
        <v>0</v>
      </c>
      <c r="O24187" s="141" t="s">
        <v>14501</v>
      </c>
      <c r="P24187" s="141" t="s">
        <v>14501</v>
      </c>
      <c r="Q24187" s="141" t="s">
        <v>14501</v>
      </c>
      <c r="R24187" s="136">
        <v>0</v>
      </c>
      <c r="S24187" s="136">
        <v>0</v>
      </c>
    </row>
    <row r="24188" spans="1:19" ht="11.25" thickBot="1" x14ac:dyDescent="0.2">
      <c r="A24188" s="112"/>
    </row>
    <row r="24189" spans="1:19" ht="11.25" thickBot="1" x14ac:dyDescent="0.2">
      <c r="A24189" s="139" t="s">
        <v>366</v>
      </c>
      <c r="B24189" s="112"/>
      <c r="C24189" s="136">
        <v>0</v>
      </c>
      <c r="D24189" s="136">
        <v>0</v>
      </c>
      <c r="E24189" s="141" t="s">
        <v>14501</v>
      </c>
      <c r="F24189" s="140" t="s">
        <v>3713</v>
      </c>
      <c r="G24189" s="136">
        <v>0</v>
      </c>
      <c r="H24189" s="136">
        <v>0</v>
      </c>
      <c r="I24189" s="136">
        <v>0</v>
      </c>
      <c r="J24189" s="136">
        <v>0</v>
      </c>
      <c r="K24189" s="140" t="s">
        <v>3713</v>
      </c>
      <c r="L24189" s="136">
        <v>0</v>
      </c>
      <c r="M24189" s="141" t="s">
        <v>14501</v>
      </c>
      <c r="N24189" s="136">
        <v>0</v>
      </c>
      <c r="O24189" s="141" t="s">
        <v>14501</v>
      </c>
      <c r="P24189" s="141" t="s">
        <v>14501</v>
      </c>
      <c r="Q24189" s="141" t="s">
        <v>14501</v>
      </c>
      <c r="R24189" s="136">
        <v>0</v>
      </c>
      <c r="S24189" s="136">
        <v>0</v>
      </c>
    </row>
    <row r="24190" spans="1:19" ht="11.25" thickBot="1" x14ac:dyDescent="0.2">
      <c r="A24190" s="112"/>
    </row>
    <row r="24191" spans="1:19" ht="11.25" thickBot="1" x14ac:dyDescent="0.2">
      <c r="A24191" s="106" t="s">
        <v>357</v>
      </c>
      <c r="B24191" s="106" t="s">
        <v>358</v>
      </c>
      <c r="C24191" s="146" t="s">
        <v>35</v>
      </c>
      <c r="D24191" s="146" t="s">
        <v>36</v>
      </c>
      <c r="E24191" s="146" t="s">
        <v>14506</v>
      </c>
      <c r="F24191" s="146" t="s">
        <v>38</v>
      </c>
      <c r="G24191" s="146" t="s">
        <v>39</v>
      </c>
      <c r="H24191" s="146" t="s">
        <v>41</v>
      </c>
      <c r="I24191" s="146" t="s">
        <v>42</v>
      </c>
      <c r="J24191" s="146" t="s">
        <v>43</v>
      </c>
      <c r="K24191" s="146" t="s">
        <v>44</v>
      </c>
      <c r="L24191" s="146" t="s">
        <v>45</v>
      </c>
      <c r="M24191" s="146" t="s">
        <v>46</v>
      </c>
      <c r="N24191" s="146" t="s">
        <v>47</v>
      </c>
      <c r="O24191" s="146" t="s">
        <v>48</v>
      </c>
      <c r="P24191" s="146" t="s">
        <v>49</v>
      </c>
      <c r="Q24191" s="146" t="s">
        <v>50</v>
      </c>
      <c r="R24191" s="146" t="s">
        <v>51</v>
      </c>
      <c r="S24191" s="146" t="s">
        <v>52</v>
      </c>
    </row>
    <row r="24192" spans="1:19" ht="11.25" thickBot="1" x14ac:dyDescent="0.2">
      <c r="A24192" s="112"/>
      <c r="B24192" s="112"/>
      <c r="C24192" s="146" t="s">
        <v>111</v>
      </c>
      <c r="D24192" s="146" t="s">
        <v>111</v>
      </c>
      <c r="E24192" s="146" t="s">
        <v>111</v>
      </c>
      <c r="F24192" s="146" t="s">
        <v>111</v>
      </c>
      <c r="G24192" s="146" t="s">
        <v>111</v>
      </c>
      <c r="H24192" s="146" t="s">
        <v>111</v>
      </c>
      <c r="I24192" s="146" t="s">
        <v>111</v>
      </c>
      <c r="J24192" s="146" t="s">
        <v>111</v>
      </c>
      <c r="K24192" s="146" t="s">
        <v>111</v>
      </c>
      <c r="L24192" s="146" t="s">
        <v>111</v>
      </c>
      <c r="M24192" s="146" t="s">
        <v>111</v>
      </c>
      <c r="N24192" s="146" t="s">
        <v>111</v>
      </c>
      <c r="O24192" s="146" t="s">
        <v>111</v>
      </c>
      <c r="P24192" s="146" t="s">
        <v>111</v>
      </c>
      <c r="Q24192" s="146" t="s">
        <v>111</v>
      </c>
      <c r="R24192" s="146" t="s">
        <v>111</v>
      </c>
      <c r="S24192" s="146" t="s">
        <v>111</v>
      </c>
    </row>
    <row r="24193" spans="1:19" ht="11.25" thickBot="1" x14ac:dyDescent="0.2">
      <c r="A24193" s="107">
        <v>1</v>
      </c>
      <c r="B24193" s="132">
        <v>0.81934027777777774</v>
      </c>
      <c r="C24193" s="133">
        <v>0.41021999999999997</v>
      </c>
      <c r="D24193" s="108">
        <v>3.0000000000000001E-3</v>
      </c>
      <c r="E24193" s="108">
        <v>7.0000000000000001E-3</v>
      </c>
      <c r="F24193" s="141" t="s">
        <v>14500</v>
      </c>
      <c r="G24193" s="108">
        <v>7.0000000000000001E-3</v>
      </c>
      <c r="H24193" s="108">
        <v>1.4770000000000001</v>
      </c>
      <c r="I24193" s="108">
        <v>2.3E-2</v>
      </c>
      <c r="J24193" s="108">
        <v>0.04</v>
      </c>
      <c r="K24193" s="108">
        <v>8.0000000000000002E-3</v>
      </c>
      <c r="L24193" s="108">
        <v>3.2000000000000001E-2</v>
      </c>
      <c r="M24193" s="108">
        <v>6.0000000000000001E-3</v>
      </c>
      <c r="N24193" s="141" t="s">
        <v>14500</v>
      </c>
      <c r="O24193" s="108">
        <v>7.0000000000000001E-3</v>
      </c>
      <c r="P24193" s="108">
        <v>2E-3</v>
      </c>
      <c r="Q24193" s="108">
        <v>8.9999999999999993E-3</v>
      </c>
      <c r="R24193" s="108">
        <v>4.0000000000000001E-3</v>
      </c>
      <c r="S24193" s="108">
        <v>3.0000000000000001E-3</v>
      </c>
    </row>
    <row r="24194" spans="1:19" ht="11.25" thickBot="1" x14ac:dyDescent="0.2">
      <c r="A24194" s="112"/>
    </row>
    <row r="24195" spans="1:19" ht="11.25" thickBot="1" x14ac:dyDescent="0.2">
      <c r="A24195" s="135" t="s">
        <v>362</v>
      </c>
      <c r="B24195" s="112"/>
      <c r="C24195" s="137">
        <v>0.41021999999999997</v>
      </c>
      <c r="D24195" s="136">
        <v>3.0000000000000001E-3</v>
      </c>
      <c r="E24195" s="136">
        <v>7.0000000000000001E-3</v>
      </c>
      <c r="F24195" s="141" t="s">
        <v>14501</v>
      </c>
      <c r="G24195" s="136">
        <v>7.0000000000000001E-3</v>
      </c>
      <c r="H24195" s="136">
        <v>1.4770000000000001</v>
      </c>
      <c r="I24195" s="136">
        <v>2.3E-2</v>
      </c>
      <c r="J24195" s="136">
        <v>0.04</v>
      </c>
      <c r="K24195" s="136">
        <v>8.0000000000000002E-3</v>
      </c>
      <c r="L24195" s="136">
        <v>3.2000000000000001E-2</v>
      </c>
      <c r="M24195" s="136">
        <v>6.0000000000000001E-3</v>
      </c>
      <c r="N24195" s="141" t="s">
        <v>14501</v>
      </c>
      <c r="O24195" s="136">
        <v>7.0000000000000001E-3</v>
      </c>
      <c r="P24195" s="136">
        <v>2E-3</v>
      </c>
      <c r="Q24195" s="136">
        <v>8.9999999999999993E-3</v>
      </c>
      <c r="R24195" s="136">
        <v>4.0000000000000001E-3</v>
      </c>
      <c r="S24195" s="136">
        <v>3.0000000000000001E-3</v>
      </c>
    </row>
    <row r="24196" spans="1:19" ht="11.25" thickBot="1" x14ac:dyDescent="0.2">
      <c r="A24196" s="112"/>
    </row>
    <row r="24197" spans="1:19" ht="11.25" thickBot="1" x14ac:dyDescent="0.2">
      <c r="A24197" s="138" t="s">
        <v>364</v>
      </c>
      <c r="B24197" s="112"/>
      <c r="C24197" s="140" t="s">
        <v>3713</v>
      </c>
      <c r="D24197" s="136">
        <v>0</v>
      </c>
      <c r="E24197" s="136">
        <v>0</v>
      </c>
      <c r="F24197" s="141" t="s">
        <v>14501</v>
      </c>
      <c r="G24197" s="136">
        <v>0</v>
      </c>
      <c r="H24197" s="136">
        <v>0</v>
      </c>
      <c r="I24197" s="136">
        <v>0</v>
      </c>
      <c r="J24197" s="136">
        <v>0</v>
      </c>
      <c r="K24197" s="136">
        <v>0</v>
      </c>
      <c r="L24197" s="136">
        <v>0</v>
      </c>
      <c r="M24197" s="136">
        <v>0</v>
      </c>
      <c r="N24197" s="141" t="s">
        <v>14501</v>
      </c>
      <c r="O24197" s="136">
        <v>0</v>
      </c>
      <c r="P24197" s="136">
        <v>0</v>
      </c>
      <c r="Q24197" s="136">
        <v>0</v>
      </c>
      <c r="R24197" s="136">
        <v>0</v>
      </c>
      <c r="S24197" s="136">
        <v>0</v>
      </c>
    </row>
    <row r="24198" spans="1:19" ht="11.25" thickBot="1" x14ac:dyDescent="0.2">
      <c r="A24198" s="112"/>
    </row>
    <row r="24199" spans="1:19" ht="11.25" thickBot="1" x14ac:dyDescent="0.2">
      <c r="A24199" s="139" t="s">
        <v>366</v>
      </c>
      <c r="B24199" s="112"/>
      <c r="C24199" s="140" t="s">
        <v>3713</v>
      </c>
      <c r="D24199" s="136">
        <v>0</v>
      </c>
      <c r="E24199" s="136">
        <v>0</v>
      </c>
      <c r="F24199" s="141" t="s">
        <v>14501</v>
      </c>
      <c r="G24199" s="136">
        <v>0</v>
      </c>
      <c r="H24199" s="136">
        <v>0</v>
      </c>
      <c r="I24199" s="136">
        <v>0</v>
      </c>
      <c r="J24199" s="136">
        <v>0</v>
      </c>
      <c r="K24199" s="136">
        <v>0</v>
      </c>
      <c r="L24199" s="136">
        <v>0</v>
      </c>
      <c r="M24199" s="136">
        <v>0</v>
      </c>
      <c r="N24199" s="141" t="s">
        <v>14501</v>
      </c>
      <c r="O24199" s="136">
        <v>0</v>
      </c>
      <c r="P24199" s="136">
        <v>0</v>
      </c>
      <c r="Q24199" s="136">
        <v>0</v>
      </c>
      <c r="R24199" s="136">
        <v>0</v>
      </c>
      <c r="S24199" s="136">
        <v>0</v>
      </c>
    </row>
    <row r="24200" spans="1:19" ht="11.25" thickBot="1" x14ac:dyDescent="0.2">
      <c r="A24200" s="112"/>
    </row>
    <row r="24201" spans="1:19" ht="11.25" thickBot="1" x14ac:dyDescent="0.2">
      <c r="A24201" s="106" t="s">
        <v>357</v>
      </c>
      <c r="B24201" s="106" t="s">
        <v>358</v>
      </c>
      <c r="C24201" s="146" t="s">
        <v>53</v>
      </c>
      <c r="D24201" s="146" t="s">
        <v>54</v>
      </c>
      <c r="E24201" s="146" t="s">
        <v>55</v>
      </c>
      <c r="F24201" s="146" t="s">
        <v>56</v>
      </c>
      <c r="G24201" s="146" t="s">
        <v>14507</v>
      </c>
      <c r="H24201" s="146" t="s">
        <v>57</v>
      </c>
      <c r="I24201" s="146" t="s">
        <v>59</v>
      </c>
      <c r="J24201" s="146" t="s">
        <v>14508</v>
      </c>
      <c r="K24201" s="146" t="s">
        <v>60</v>
      </c>
      <c r="L24201" s="146" t="s">
        <v>61</v>
      </c>
      <c r="M24201" s="146" t="s">
        <v>62</v>
      </c>
      <c r="N24201" s="146" t="s">
        <v>14509</v>
      </c>
      <c r="O24201" s="146" t="s">
        <v>63</v>
      </c>
      <c r="P24201" s="146" t="s">
        <v>64</v>
      </c>
      <c r="Q24201" s="146" t="s">
        <v>66</v>
      </c>
      <c r="R24201" s="146" t="s">
        <v>14510</v>
      </c>
      <c r="S24201" s="146" t="s">
        <v>67</v>
      </c>
    </row>
    <row r="24202" spans="1:19" ht="11.25" thickBot="1" x14ac:dyDescent="0.2">
      <c r="A24202" s="112"/>
      <c r="B24202" s="112"/>
      <c r="C24202" s="146" t="s">
        <v>111</v>
      </c>
      <c r="D24202" s="146" t="s">
        <v>111</v>
      </c>
      <c r="E24202" s="146" t="s">
        <v>111</v>
      </c>
      <c r="F24202" s="146" t="s">
        <v>111</v>
      </c>
      <c r="G24202" s="146" t="s">
        <v>111</v>
      </c>
      <c r="H24202" s="146" t="s">
        <v>111</v>
      </c>
      <c r="I24202" s="146" t="s">
        <v>111</v>
      </c>
      <c r="J24202" s="146" t="s">
        <v>111</v>
      </c>
      <c r="K24202" s="146" t="s">
        <v>111</v>
      </c>
      <c r="L24202" s="146" t="s">
        <v>111</v>
      </c>
      <c r="M24202" s="146" t="s">
        <v>111</v>
      </c>
      <c r="N24202" s="146" t="s">
        <v>111</v>
      </c>
      <c r="O24202" s="146" t="s">
        <v>111</v>
      </c>
      <c r="P24202" s="146" t="s">
        <v>111</v>
      </c>
      <c r="Q24202" s="146" t="s">
        <v>111</v>
      </c>
      <c r="R24202" s="146" t="s">
        <v>111</v>
      </c>
      <c r="S24202" s="146" t="s">
        <v>111</v>
      </c>
    </row>
    <row r="24203" spans="1:19" ht="11.25" thickBot="1" x14ac:dyDescent="0.2">
      <c r="A24203" s="107">
        <v>1</v>
      </c>
      <c r="B24203" s="132">
        <v>0.81934027777777774</v>
      </c>
      <c r="C24203" s="141" t="s">
        <v>14500</v>
      </c>
      <c r="D24203" s="108">
        <v>8.9999999999999993E-3</v>
      </c>
      <c r="E24203" s="108">
        <v>1E-3</v>
      </c>
      <c r="F24203" s="108">
        <v>3.0000000000000001E-3</v>
      </c>
      <c r="G24203" s="141" t="s">
        <v>14500</v>
      </c>
      <c r="H24203" s="108">
        <v>1.6E-2</v>
      </c>
      <c r="I24203" s="108">
        <v>5.8000000000000003E-2</v>
      </c>
      <c r="J24203" s="141" t="s">
        <v>14518</v>
      </c>
      <c r="K24203" s="141" t="s">
        <v>14500</v>
      </c>
      <c r="L24203" s="141" t="s">
        <v>14500</v>
      </c>
      <c r="M24203" s="108">
        <v>3.4000000000000002E-2</v>
      </c>
      <c r="N24203" s="141" t="s">
        <v>14519</v>
      </c>
      <c r="O24203" s="141" t="s">
        <v>14500</v>
      </c>
      <c r="P24203" s="108">
        <v>1.03</v>
      </c>
      <c r="Q24203" s="133">
        <v>0.34927999999999998</v>
      </c>
      <c r="R24203" s="141" t="s">
        <v>14500</v>
      </c>
      <c r="S24203" s="108">
        <v>1.6E-2</v>
      </c>
    </row>
    <row r="24204" spans="1:19" ht="11.25" thickBot="1" x14ac:dyDescent="0.2">
      <c r="A24204" s="112"/>
    </row>
    <row r="24205" spans="1:19" ht="11.25" thickBot="1" x14ac:dyDescent="0.2">
      <c r="A24205" s="135" t="s">
        <v>362</v>
      </c>
      <c r="B24205" s="112"/>
      <c r="C24205" s="141" t="s">
        <v>14501</v>
      </c>
      <c r="D24205" s="136">
        <v>8.9999999999999993E-3</v>
      </c>
      <c r="E24205" s="136">
        <v>1E-3</v>
      </c>
      <c r="F24205" s="136">
        <v>3.0000000000000001E-3</v>
      </c>
      <c r="G24205" s="141" t="s">
        <v>14501</v>
      </c>
      <c r="H24205" s="136">
        <v>1.6E-2</v>
      </c>
      <c r="I24205" s="136">
        <v>5.8000000000000003E-2</v>
      </c>
      <c r="J24205" s="141" t="s">
        <v>14520</v>
      </c>
      <c r="K24205" s="141" t="s">
        <v>14501</v>
      </c>
      <c r="L24205" s="141" t="s">
        <v>14501</v>
      </c>
      <c r="M24205" s="136">
        <v>3.4000000000000002E-2</v>
      </c>
      <c r="N24205" s="141" t="s">
        <v>14521</v>
      </c>
      <c r="O24205" s="141" t="s">
        <v>14501</v>
      </c>
      <c r="P24205" s="136">
        <v>1.03</v>
      </c>
      <c r="Q24205" s="137">
        <v>0.34927999999999998</v>
      </c>
      <c r="R24205" s="141" t="s">
        <v>14501</v>
      </c>
      <c r="S24205" s="136">
        <v>1.6E-2</v>
      </c>
    </row>
    <row r="24206" spans="1:19" ht="11.25" thickBot="1" x14ac:dyDescent="0.2">
      <c r="A24206" s="112"/>
    </row>
    <row r="24207" spans="1:19" ht="11.25" thickBot="1" x14ac:dyDescent="0.2">
      <c r="A24207" s="138" t="s">
        <v>364</v>
      </c>
      <c r="B24207" s="112"/>
      <c r="C24207" s="141" t="s">
        <v>14501</v>
      </c>
      <c r="D24207" s="136">
        <v>0</v>
      </c>
      <c r="E24207" s="136">
        <v>0</v>
      </c>
      <c r="F24207" s="136">
        <v>0</v>
      </c>
      <c r="G24207" s="141" t="s">
        <v>14501</v>
      </c>
      <c r="H24207" s="136">
        <v>0</v>
      </c>
      <c r="I24207" s="136">
        <v>0</v>
      </c>
      <c r="J24207" s="141" t="s">
        <v>14501</v>
      </c>
      <c r="K24207" s="141" t="s">
        <v>14501</v>
      </c>
      <c r="L24207" s="141" t="s">
        <v>14501</v>
      </c>
      <c r="M24207" s="136">
        <v>0</v>
      </c>
      <c r="N24207" s="141" t="s">
        <v>14501</v>
      </c>
      <c r="O24207" s="141" t="s">
        <v>14501</v>
      </c>
      <c r="P24207" s="136">
        <v>0</v>
      </c>
      <c r="Q24207" s="140" t="s">
        <v>3713</v>
      </c>
      <c r="R24207" s="141" t="s">
        <v>14501</v>
      </c>
      <c r="S24207" s="136">
        <v>0</v>
      </c>
    </row>
    <row r="24208" spans="1:19" ht="11.25" thickBot="1" x14ac:dyDescent="0.2">
      <c r="A24208" s="112"/>
    </row>
    <row r="24209" spans="1:19" ht="11.25" thickBot="1" x14ac:dyDescent="0.2">
      <c r="A24209" s="139" t="s">
        <v>366</v>
      </c>
      <c r="B24209" s="112"/>
      <c r="C24209" s="141" t="s">
        <v>14501</v>
      </c>
      <c r="D24209" s="136">
        <v>0</v>
      </c>
      <c r="E24209" s="136">
        <v>0</v>
      </c>
      <c r="F24209" s="136">
        <v>0</v>
      </c>
      <c r="G24209" s="141" t="s">
        <v>14501</v>
      </c>
      <c r="H24209" s="136">
        <v>0</v>
      </c>
      <c r="I24209" s="136">
        <v>0</v>
      </c>
      <c r="J24209" s="141" t="s">
        <v>14501</v>
      </c>
      <c r="K24209" s="141" t="s">
        <v>14501</v>
      </c>
      <c r="L24209" s="141" t="s">
        <v>14501</v>
      </c>
      <c r="M24209" s="136">
        <v>0</v>
      </c>
      <c r="N24209" s="141" t="s">
        <v>14501</v>
      </c>
      <c r="O24209" s="141" t="s">
        <v>14501</v>
      </c>
      <c r="P24209" s="136">
        <v>0</v>
      </c>
      <c r="Q24209" s="140" t="s">
        <v>3713</v>
      </c>
      <c r="R24209" s="141" t="s">
        <v>14501</v>
      </c>
      <c r="S24209" s="136">
        <v>0</v>
      </c>
    </row>
    <row r="24210" spans="1:19" ht="11.25" thickBot="1" x14ac:dyDescent="0.2">
      <c r="A24210" s="112"/>
    </row>
    <row r="24211" spans="1:19" ht="11.25" thickBot="1" x14ac:dyDescent="0.2">
      <c r="A24211" s="106" t="s">
        <v>357</v>
      </c>
      <c r="B24211" s="106" t="s">
        <v>358</v>
      </c>
      <c r="C24211" s="146" t="s">
        <v>68</v>
      </c>
      <c r="D24211" s="146" t="s">
        <v>14511</v>
      </c>
    </row>
    <row r="24212" spans="1:19" ht="11.25" thickBot="1" x14ac:dyDescent="0.2">
      <c r="A24212" s="112"/>
      <c r="B24212" s="112"/>
      <c r="C24212" s="146" t="s">
        <v>111</v>
      </c>
      <c r="D24212" s="146" t="s">
        <v>111</v>
      </c>
    </row>
    <row r="24213" spans="1:19" ht="11.25" thickBot="1" x14ac:dyDescent="0.2">
      <c r="A24213" s="107">
        <v>1</v>
      </c>
      <c r="B24213" s="132">
        <v>0.81934027777777774</v>
      </c>
      <c r="C24213" s="108">
        <v>3.0000000000000001E-3</v>
      </c>
      <c r="D24213" s="141" t="s">
        <v>14500</v>
      </c>
    </row>
    <row r="24214" spans="1:19" ht="11.25" thickBot="1" x14ac:dyDescent="0.2">
      <c r="A24214" s="112"/>
    </row>
    <row r="24215" spans="1:19" ht="11.25" thickBot="1" x14ac:dyDescent="0.2">
      <c r="A24215" s="135" t="s">
        <v>362</v>
      </c>
      <c r="B24215" s="112"/>
      <c r="C24215" s="136">
        <v>3.0000000000000001E-3</v>
      </c>
      <c r="D24215" s="141" t="s">
        <v>14501</v>
      </c>
    </row>
    <row r="24216" spans="1:19" ht="11.25" thickBot="1" x14ac:dyDescent="0.2">
      <c r="A24216" s="112"/>
    </row>
    <row r="24217" spans="1:19" ht="11.25" thickBot="1" x14ac:dyDescent="0.2">
      <c r="A24217" s="138" t="s">
        <v>364</v>
      </c>
      <c r="B24217" s="112"/>
      <c r="C24217" s="136">
        <v>0</v>
      </c>
      <c r="D24217" s="141" t="s">
        <v>14501</v>
      </c>
    </row>
    <row r="24218" spans="1:19" ht="11.25" thickBot="1" x14ac:dyDescent="0.2">
      <c r="A24218" s="112"/>
    </row>
    <row r="24219" spans="1:19" ht="11.25" thickBot="1" x14ac:dyDescent="0.2">
      <c r="A24219" s="139" t="s">
        <v>366</v>
      </c>
      <c r="B24219" s="112"/>
      <c r="C24219" s="136">
        <v>0</v>
      </c>
      <c r="D24219" s="141" t="s">
        <v>14501</v>
      </c>
    </row>
    <row r="24220" spans="1:19" ht="10.5" x14ac:dyDescent="0.15">
      <c r="A24220" s="112"/>
    </row>
    <row r="24221" spans="1:19" x14ac:dyDescent="0.15">
      <c r="A24221" s="129"/>
      <c r="B24221" s="86" t="s">
        <v>5314</v>
      </c>
    </row>
    <row r="24222" spans="1:19" ht="9.75" thickBot="1" x14ac:dyDescent="0.2">
      <c r="A24222" s="81" t="s">
        <v>356</v>
      </c>
    </row>
    <row r="24223" spans="1:19" ht="11.25" thickBot="1" x14ac:dyDescent="0.2">
      <c r="A24223" s="106" t="s">
        <v>357</v>
      </c>
      <c r="B24223" s="106" t="s">
        <v>358</v>
      </c>
      <c r="C24223" s="146" t="s">
        <v>14494</v>
      </c>
      <c r="D24223" s="146" t="s">
        <v>14495</v>
      </c>
      <c r="E24223" s="146" t="s">
        <v>14496</v>
      </c>
      <c r="F24223" s="146" t="s">
        <v>0</v>
      </c>
      <c r="G24223" s="146" t="s">
        <v>1</v>
      </c>
      <c r="H24223" s="146" t="s">
        <v>2</v>
      </c>
      <c r="I24223" s="146" t="s">
        <v>14497</v>
      </c>
      <c r="J24223" s="146" t="s">
        <v>3</v>
      </c>
      <c r="K24223" s="146" t="s">
        <v>14498</v>
      </c>
      <c r="L24223" s="146" t="s">
        <v>7</v>
      </c>
      <c r="M24223" s="146" t="s">
        <v>14499</v>
      </c>
      <c r="N24223" s="146" t="s">
        <v>10</v>
      </c>
      <c r="O24223" s="146" t="s">
        <v>11</v>
      </c>
      <c r="P24223" s="146" t="s">
        <v>12</v>
      </c>
      <c r="Q24223" s="146" t="s">
        <v>13</v>
      </c>
      <c r="R24223" s="146" t="s">
        <v>14</v>
      </c>
      <c r="S24223" s="146" t="s">
        <v>15</v>
      </c>
    </row>
    <row r="24224" spans="1:19" ht="11.25" thickBot="1" x14ac:dyDescent="0.2">
      <c r="A24224" s="112"/>
      <c r="B24224" s="112"/>
      <c r="C24224" s="146" t="s">
        <v>111</v>
      </c>
      <c r="D24224" s="146" t="s">
        <v>111</v>
      </c>
      <c r="E24224" s="146" t="s">
        <v>111</v>
      </c>
      <c r="F24224" s="146" t="s">
        <v>111</v>
      </c>
      <c r="G24224" s="146" t="s">
        <v>111</v>
      </c>
      <c r="H24224" s="146" t="s">
        <v>111</v>
      </c>
      <c r="I24224" s="146" t="s">
        <v>111</v>
      </c>
      <c r="J24224" s="146" t="s">
        <v>111</v>
      </c>
      <c r="K24224" s="146" t="s">
        <v>111</v>
      </c>
      <c r="L24224" s="146" t="s">
        <v>111</v>
      </c>
      <c r="M24224" s="146" t="s">
        <v>111</v>
      </c>
      <c r="N24224" s="146" t="s">
        <v>111</v>
      </c>
      <c r="O24224" s="146" t="s">
        <v>111</v>
      </c>
      <c r="P24224" s="146" t="s">
        <v>111</v>
      </c>
      <c r="Q24224" s="146" t="s">
        <v>111</v>
      </c>
      <c r="R24224" s="146" t="s">
        <v>111</v>
      </c>
      <c r="S24224" s="146" t="s">
        <v>111</v>
      </c>
    </row>
    <row r="24225" spans="1:19" ht="11.25" thickBot="1" x14ac:dyDescent="0.2">
      <c r="A24225" s="107">
        <v>1</v>
      </c>
      <c r="B24225" s="132">
        <v>0.82450231481481484</v>
      </c>
      <c r="C24225" s="141" t="s">
        <v>14500</v>
      </c>
      <c r="D24225" s="141" t="s">
        <v>14500</v>
      </c>
      <c r="E24225" s="108">
        <v>2E-3</v>
      </c>
      <c r="F24225" s="108">
        <v>0.04</v>
      </c>
      <c r="G24225" s="108">
        <v>0.30099999999999999</v>
      </c>
      <c r="H24225" s="108">
        <v>1.7000000000000001E-2</v>
      </c>
      <c r="I24225" s="108">
        <v>-2.3E-2</v>
      </c>
      <c r="J24225" s="108">
        <v>7.8E-2</v>
      </c>
      <c r="K24225" s="108">
        <v>0.60099999999999998</v>
      </c>
      <c r="L24225" s="133">
        <v>0.56101999999999996</v>
      </c>
      <c r="M24225" s="108">
        <v>3.6999999999999998E-2</v>
      </c>
      <c r="N24225" s="108">
        <v>3.0000000000000001E-3</v>
      </c>
      <c r="O24225" s="108">
        <v>5.0000000000000001E-3</v>
      </c>
      <c r="P24225" s="108">
        <v>0.13600000000000001</v>
      </c>
      <c r="Q24225" s="108">
        <v>4.0910000000000002</v>
      </c>
      <c r="R24225" s="108">
        <v>8.9999999999999993E-3</v>
      </c>
      <c r="S24225" s="108">
        <v>4.9000000000000002E-2</v>
      </c>
    </row>
    <row r="24226" spans="1:19" ht="11.25" thickBot="1" x14ac:dyDescent="0.2">
      <c r="A24226" s="112"/>
    </row>
    <row r="24227" spans="1:19" ht="11.25" thickBot="1" x14ac:dyDescent="0.2">
      <c r="A24227" s="135" t="s">
        <v>362</v>
      </c>
      <c r="B24227" s="112"/>
      <c r="C24227" s="141" t="s">
        <v>14501</v>
      </c>
      <c r="D24227" s="141" t="s">
        <v>14501</v>
      </c>
      <c r="E24227" s="136">
        <v>2E-3</v>
      </c>
      <c r="F24227" s="136">
        <v>0.04</v>
      </c>
      <c r="G24227" s="136">
        <v>0.30099999999999999</v>
      </c>
      <c r="H24227" s="136">
        <v>1.7000000000000001E-2</v>
      </c>
      <c r="I24227" s="136">
        <v>-2.3E-2</v>
      </c>
      <c r="J24227" s="136">
        <v>7.8E-2</v>
      </c>
      <c r="K24227" s="136">
        <v>0.60099999999999998</v>
      </c>
      <c r="L24227" s="137">
        <v>0.56101999999999996</v>
      </c>
      <c r="M24227" s="136">
        <v>3.6999999999999998E-2</v>
      </c>
      <c r="N24227" s="136">
        <v>3.0000000000000001E-3</v>
      </c>
      <c r="O24227" s="136">
        <v>5.0000000000000001E-3</v>
      </c>
      <c r="P24227" s="136">
        <v>0.13600000000000001</v>
      </c>
      <c r="Q24227" s="136">
        <v>4.0910000000000002</v>
      </c>
      <c r="R24227" s="136">
        <v>8.9999999999999993E-3</v>
      </c>
      <c r="S24227" s="136">
        <v>4.9000000000000002E-2</v>
      </c>
    </row>
    <row r="24228" spans="1:19" ht="11.25" thickBot="1" x14ac:dyDescent="0.2">
      <c r="A24228" s="112"/>
    </row>
    <row r="24229" spans="1:19" ht="11.25" thickBot="1" x14ac:dyDescent="0.2">
      <c r="A24229" s="138" t="s">
        <v>364</v>
      </c>
      <c r="B24229" s="112"/>
      <c r="C24229" s="141" t="s">
        <v>14501</v>
      </c>
      <c r="D24229" s="141" t="s">
        <v>14501</v>
      </c>
      <c r="E24229" s="136">
        <v>0</v>
      </c>
      <c r="F24229" s="136">
        <v>0</v>
      </c>
      <c r="G24229" s="136">
        <v>0</v>
      </c>
      <c r="H24229" s="136">
        <v>0</v>
      </c>
      <c r="I24229" s="136">
        <v>0</v>
      </c>
      <c r="J24229" s="136">
        <v>0</v>
      </c>
      <c r="K24229" s="136">
        <v>0</v>
      </c>
      <c r="L24229" s="140" t="s">
        <v>3713</v>
      </c>
      <c r="M24229" s="136">
        <v>0</v>
      </c>
      <c r="N24229" s="136">
        <v>0</v>
      </c>
      <c r="O24229" s="136">
        <v>0</v>
      </c>
      <c r="P24229" s="136">
        <v>0</v>
      </c>
      <c r="Q24229" s="136">
        <v>0</v>
      </c>
      <c r="R24229" s="136">
        <v>0</v>
      </c>
      <c r="S24229" s="136">
        <v>0</v>
      </c>
    </row>
    <row r="24230" spans="1:19" ht="11.25" thickBot="1" x14ac:dyDescent="0.2">
      <c r="A24230" s="112"/>
    </row>
    <row r="24231" spans="1:19" ht="11.25" thickBot="1" x14ac:dyDescent="0.2">
      <c r="A24231" s="139" t="s">
        <v>366</v>
      </c>
      <c r="B24231" s="112"/>
      <c r="C24231" s="141" t="s">
        <v>14501</v>
      </c>
      <c r="D24231" s="141" t="s">
        <v>14501</v>
      </c>
      <c r="E24231" s="136">
        <v>0</v>
      </c>
      <c r="F24231" s="136">
        <v>0</v>
      </c>
      <c r="G24231" s="136">
        <v>0</v>
      </c>
      <c r="H24231" s="136">
        <v>0</v>
      </c>
      <c r="I24231" s="136">
        <v>0</v>
      </c>
      <c r="J24231" s="136">
        <v>0</v>
      </c>
      <c r="K24231" s="136">
        <v>0</v>
      </c>
      <c r="L24231" s="140" t="s">
        <v>3713</v>
      </c>
      <c r="M24231" s="136">
        <v>0</v>
      </c>
      <c r="N24231" s="136">
        <v>0</v>
      </c>
      <c r="O24231" s="136">
        <v>0</v>
      </c>
      <c r="P24231" s="136">
        <v>0</v>
      </c>
      <c r="Q24231" s="136">
        <v>0</v>
      </c>
      <c r="R24231" s="136">
        <v>0</v>
      </c>
      <c r="S24231" s="136">
        <v>0</v>
      </c>
    </row>
    <row r="24232" spans="1:19" ht="11.25" thickBot="1" x14ac:dyDescent="0.2">
      <c r="A24232" s="112"/>
    </row>
    <row r="24233" spans="1:19" ht="11.25" thickBot="1" x14ac:dyDescent="0.2">
      <c r="A24233" s="106" t="s">
        <v>357</v>
      </c>
      <c r="B24233" s="106" t="s">
        <v>358</v>
      </c>
      <c r="C24233" s="146" t="s">
        <v>16</v>
      </c>
      <c r="D24233" s="146" t="s">
        <v>14502</v>
      </c>
      <c r="E24233" s="146" t="s">
        <v>14503</v>
      </c>
      <c r="F24233" s="146" t="s">
        <v>20</v>
      </c>
      <c r="G24233" s="146" t="s">
        <v>21</v>
      </c>
      <c r="H24233" s="146" t="s">
        <v>22</v>
      </c>
      <c r="I24233" s="146" t="s">
        <v>23</v>
      </c>
      <c r="J24233" s="146" t="s">
        <v>24</v>
      </c>
      <c r="K24233" s="146" t="s">
        <v>26</v>
      </c>
      <c r="L24233" s="146" t="s">
        <v>14504</v>
      </c>
      <c r="M24233" s="146" t="s">
        <v>27</v>
      </c>
      <c r="N24233" s="146" t="s">
        <v>28</v>
      </c>
      <c r="O24233" s="146" t="s">
        <v>29</v>
      </c>
      <c r="P24233" s="146" t="s">
        <v>30</v>
      </c>
      <c r="Q24233" s="146" t="s">
        <v>14505</v>
      </c>
      <c r="R24233" s="146" t="s">
        <v>32</v>
      </c>
      <c r="S24233" s="146" t="s">
        <v>33</v>
      </c>
    </row>
    <row r="24234" spans="1:19" ht="11.25" thickBot="1" x14ac:dyDescent="0.2">
      <c r="A24234" s="112"/>
      <c r="B24234" s="112"/>
      <c r="C24234" s="146" t="s">
        <v>111</v>
      </c>
      <c r="D24234" s="146" t="s">
        <v>111</v>
      </c>
      <c r="E24234" s="146" t="s">
        <v>111</v>
      </c>
      <c r="F24234" s="146" t="s">
        <v>111</v>
      </c>
      <c r="G24234" s="146" t="s">
        <v>111</v>
      </c>
      <c r="H24234" s="146" t="s">
        <v>111</v>
      </c>
      <c r="I24234" s="146" t="s">
        <v>111</v>
      </c>
      <c r="J24234" s="146" t="s">
        <v>111</v>
      </c>
      <c r="K24234" s="146" t="s">
        <v>111</v>
      </c>
      <c r="L24234" s="146" t="s">
        <v>111</v>
      </c>
      <c r="M24234" s="146" t="s">
        <v>111</v>
      </c>
      <c r="N24234" s="146" t="s">
        <v>111</v>
      </c>
      <c r="O24234" s="146" t="s">
        <v>111</v>
      </c>
      <c r="P24234" s="146" t="s">
        <v>111</v>
      </c>
      <c r="Q24234" s="146" t="s">
        <v>111</v>
      </c>
      <c r="R24234" s="146" t="s">
        <v>111</v>
      </c>
      <c r="S24234" s="146" t="s">
        <v>111</v>
      </c>
    </row>
    <row r="24235" spans="1:19" ht="11.25" thickBot="1" x14ac:dyDescent="0.2">
      <c r="A24235" s="107">
        <v>1</v>
      </c>
      <c r="B24235" s="132">
        <v>0.82450231481481484</v>
      </c>
      <c r="C24235" s="108">
        <v>0.51800000000000002</v>
      </c>
      <c r="D24235" s="108">
        <v>0.26100000000000001</v>
      </c>
      <c r="E24235" s="141" t="s">
        <v>14595</v>
      </c>
      <c r="F24235" s="133">
        <v>0.49264000000000002</v>
      </c>
      <c r="G24235" s="108">
        <v>2.9000000000000001E-2</v>
      </c>
      <c r="H24235" s="108">
        <v>0.14299999999999999</v>
      </c>
      <c r="I24235" s="108">
        <v>0.14899999999999999</v>
      </c>
      <c r="J24235" s="108">
        <v>0.42899999999999999</v>
      </c>
      <c r="K24235" s="133">
        <v>0.49585000000000001</v>
      </c>
      <c r="L24235" s="108">
        <v>1.2E-2</v>
      </c>
      <c r="M24235" s="108">
        <v>4.0000000000000001E-3</v>
      </c>
      <c r="N24235" s="108">
        <v>2.9000000000000001E-2</v>
      </c>
      <c r="O24235" s="141" t="s">
        <v>14500</v>
      </c>
      <c r="P24235" s="141" t="s">
        <v>14500</v>
      </c>
      <c r="Q24235" s="108">
        <v>-1.6E-2</v>
      </c>
      <c r="R24235" s="108">
        <v>0</v>
      </c>
      <c r="S24235" s="108">
        <v>1.2E-2</v>
      </c>
    </row>
    <row r="24236" spans="1:19" ht="11.25" thickBot="1" x14ac:dyDescent="0.2">
      <c r="A24236" s="112"/>
    </row>
    <row r="24237" spans="1:19" ht="11.25" thickBot="1" x14ac:dyDescent="0.2">
      <c r="A24237" s="135" t="s">
        <v>362</v>
      </c>
      <c r="B24237" s="112"/>
      <c r="C24237" s="136">
        <v>0.51800000000000002</v>
      </c>
      <c r="D24237" s="136">
        <v>0.26100000000000001</v>
      </c>
      <c r="E24237" s="141" t="s">
        <v>14597</v>
      </c>
      <c r="F24237" s="137">
        <v>0.49264000000000002</v>
      </c>
      <c r="G24237" s="136">
        <v>2.9000000000000001E-2</v>
      </c>
      <c r="H24237" s="136">
        <v>0.14299999999999999</v>
      </c>
      <c r="I24237" s="136">
        <v>0.14899999999999999</v>
      </c>
      <c r="J24237" s="136">
        <v>0.42899999999999999</v>
      </c>
      <c r="K24237" s="137">
        <v>0.49585000000000001</v>
      </c>
      <c r="L24237" s="136">
        <v>1.2E-2</v>
      </c>
      <c r="M24237" s="136">
        <v>4.0000000000000001E-3</v>
      </c>
      <c r="N24237" s="136">
        <v>2.9000000000000001E-2</v>
      </c>
      <c r="O24237" s="141" t="s">
        <v>14501</v>
      </c>
      <c r="P24237" s="141" t="s">
        <v>14501</v>
      </c>
      <c r="Q24237" s="136">
        <v>-1.6E-2</v>
      </c>
      <c r="R24237" s="136">
        <v>0</v>
      </c>
      <c r="S24237" s="136">
        <v>1.2E-2</v>
      </c>
    </row>
    <row r="24238" spans="1:19" ht="11.25" thickBot="1" x14ac:dyDescent="0.2">
      <c r="A24238" s="112"/>
    </row>
    <row r="24239" spans="1:19" ht="11.25" thickBot="1" x14ac:dyDescent="0.2">
      <c r="A24239" s="138" t="s">
        <v>364</v>
      </c>
      <c r="B24239" s="112"/>
      <c r="C24239" s="136">
        <v>0</v>
      </c>
      <c r="D24239" s="136">
        <v>0</v>
      </c>
      <c r="E24239" s="141" t="s">
        <v>14501</v>
      </c>
      <c r="F24239" s="140" t="s">
        <v>3713</v>
      </c>
      <c r="G24239" s="136">
        <v>0</v>
      </c>
      <c r="H24239" s="136">
        <v>0</v>
      </c>
      <c r="I24239" s="136">
        <v>0</v>
      </c>
      <c r="J24239" s="136">
        <v>0</v>
      </c>
      <c r="K24239" s="140" t="s">
        <v>3713</v>
      </c>
      <c r="L24239" s="136">
        <v>0</v>
      </c>
      <c r="M24239" s="136">
        <v>0</v>
      </c>
      <c r="N24239" s="136">
        <v>0</v>
      </c>
      <c r="O24239" s="141" t="s">
        <v>14501</v>
      </c>
      <c r="P24239" s="141" t="s">
        <v>14501</v>
      </c>
      <c r="Q24239" s="136">
        <v>0</v>
      </c>
      <c r="R24239" s="136">
        <v>0</v>
      </c>
      <c r="S24239" s="136">
        <v>0</v>
      </c>
    </row>
    <row r="24240" spans="1:19" ht="11.25" thickBot="1" x14ac:dyDescent="0.2">
      <c r="A24240" s="112"/>
    </row>
    <row r="24241" spans="1:19" ht="11.25" thickBot="1" x14ac:dyDescent="0.2">
      <c r="A24241" s="139" t="s">
        <v>366</v>
      </c>
      <c r="B24241" s="112"/>
      <c r="C24241" s="136">
        <v>0</v>
      </c>
      <c r="D24241" s="136">
        <v>0</v>
      </c>
      <c r="E24241" s="141" t="s">
        <v>14501</v>
      </c>
      <c r="F24241" s="140" t="s">
        <v>3713</v>
      </c>
      <c r="G24241" s="136">
        <v>0</v>
      </c>
      <c r="H24241" s="136">
        <v>0</v>
      </c>
      <c r="I24241" s="136">
        <v>0</v>
      </c>
      <c r="J24241" s="136">
        <v>0</v>
      </c>
      <c r="K24241" s="140" t="s">
        <v>3713</v>
      </c>
      <c r="L24241" s="136">
        <v>0</v>
      </c>
      <c r="M24241" s="136">
        <v>0</v>
      </c>
      <c r="N24241" s="136">
        <v>0</v>
      </c>
      <c r="O24241" s="141" t="s">
        <v>14501</v>
      </c>
      <c r="P24241" s="141" t="s">
        <v>14501</v>
      </c>
      <c r="Q24241" s="136">
        <v>0</v>
      </c>
      <c r="R24241" s="136">
        <v>0</v>
      </c>
      <c r="S24241" s="136">
        <v>0</v>
      </c>
    </row>
    <row r="24242" spans="1:19" ht="11.25" thickBot="1" x14ac:dyDescent="0.2">
      <c r="A24242" s="112"/>
    </row>
    <row r="24243" spans="1:19" ht="11.25" thickBot="1" x14ac:dyDescent="0.2">
      <c r="A24243" s="106" t="s">
        <v>357</v>
      </c>
      <c r="B24243" s="106" t="s">
        <v>358</v>
      </c>
      <c r="C24243" s="146" t="s">
        <v>35</v>
      </c>
      <c r="D24243" s="146" t="s">
        <v>36</v>
      </c>
      <c r="E24243" s="146" t="s">
        <v>14506</v>
      </c>
      <c r="F24243" s="146" t="s">
        <v>38</v>
      </c>
      <c r="G24243" s="146" t="s">
        <v>39</v>
      </c>
      <c r="H24243" s="146" t="s">
        <v>41</v>
      </c>
      <c r="I24243" s="146" t="s">
        <v>42</v>
      </c>
      <c r="J24243" s="146" t="s">
        <v>43</v>
      </c>
      <c r="K24243" s="146" t="s">
        <v>44</v>
      </c>
      <c r="L24243" s="146" t="s">
        <v>45</v>
      </c>
      <c r="M24243" s="146" t="s">
        <v>46</v>
      </c>
      <c r="N24243" s="146" t="s">
        <v>47</v>
      </c>
      <c r="O24243" s="146" t="s">
        <v>48</v>
      </c>
      <c r="P24243" s="146" t="s">
        <v>49</v>
      </c>
      <c r="Q24243" s="146" t="s">
        <v>50</v>
      </c>
      <c r="R24243" s="146" t="s">
        <v>51</v>
      </c>
      <c r="S24243" s="146" t="s">
        <v>52</v>
      </c>
    </row>
    <row r="24244" spans="1:19" ht="11.25" thickBot="1" x14ac:dyDescent="0.2">
      <c r="A24244" s="112"/>
      <c r="B24244" s="112"/>
      <c r="C24244" s="146" t="s">
        <v>111</v>
      </c>
      <c r="D24244" s="146" t="s">
        <v>111</v>
      </c>
      <c r="E24244" s="146" t="s">
        <v>111</v>
      </c>
      <c r="F24244" s="146" t="s">
        <v>111</v>
      </c>
      <c r="G24244" s="146" t="s">
        <v>111</v>
      </c>
      <c r="H24244" s="146" t="s">
        <v>111</v>
      </c>
      <c r="I24244" s="146" t="s">
        <v>111</v>
      </c>
      <c r="J24244" s="146" t="s">
        <v>111</v>
      </c>
      <c r="K24244" s="146" t="s">
        <v>111</v>
      </c>
      <c r="L24244" s="146" t="s">
        <v>111</v>
      </c>
      <c r="M24244" s="146" t="s">
        <v>111</v>
      </c>
      <c r="N24244" s="146" t="s">
        <v>111</v>
      </c>
      <c r="O24244" s="146" t="s">
        <v>111</v>
      </c>
      <c r="P24244" s="146" t="s">
        <v>111</v>
      </c>
      <c r="Q24244" s="146" t="s">
        <v>111</v>
      </c>
      <c r="R24244" s="146" t="s">
        <v>111</v>
      </c>
      <c r="S24244" s="146" t="s">
        <v>111</v>
      </c>
    </row>
    <row r="24245" spans="1:19" ht="11.25" thickBot="1" x14ac:dyDescent="0.2">
      <c r="A24245" s="107">
        <v>1</v>
      </c>
      <c r="B24245" s="132">
        <v>0.82450231481481484</v>
      </c>
      <c r="C24245" s="133">
        <v>0.40437000000000001</v>
      </c>
      <c r="D24245" s="108">
        <v>0.14299999999999999</v>
      </c>
      <c r="E24245" s="108">
        <v>7.0000000000000001E-3</v>
      </c>
      <c r="F24245" s="141" t="s">
        <v>14500</v>
      </c>
      <c r="G24245" s="108">
        <v>2.1000000000000001E-2</v>
      </c>
      <c r="H24245" s="108">
        <v>1.3879999999999999</v>
      </c>
      <c r="I24245" s="108">
        <v>0.11600000000000001</v>
      </c>
      <c r="J24245" s="108">
        <v>0.28599999999999998</v>
      </c>
      <c r="K24245" s="108">
        <v>2.7E-2</v>
      </c>
      <c r="L24245" s="108">
        <v>0.127</v>
      </c>
      <c r="M24245" s="108">
        <v>4.3999999999999997E-2</v>
      </c>
      <c r="N24245" s="108">
        <v>8.0000000000000002E-3</v>
      </c>
      <c r="O24245" s="108">
        <v>4.2000000000000003E-2</v>
      </c>
      <c r="P24245" s="108">
        <v>5.0000000000000001E-3</v>
      </c>
      <c r="Q24245" s="108">
        <v>1.4E-2</v>
      </c>
      <c r="R24245" s="108">
        <v>4.0000000000000001E-3</v>
      </c>
      <c r="S24245" s="108">
        <v>8.9999999999999993E-3</v>
      </c>
    </row>
    <row r="24246" spans="1:19" ht="11.25" thickBot="1" x14ac:dyDescent="0.2">
      <c r="A24246" s="112"/>
    </row>
    <row r="24247" spans="1:19" ht="11.25" thickBot="1" x14ac:dyDescent="0.2">
      <c r="A24247" s="135" t="s">
        <v>362</v>
      </c>
      <c r="B24247" s="112"/>
      <c r="C24247" s="137">
        <v>0.40437000000000001</v>
      </c>
      <c r="D24247" s="136">
        <v>0.14299999999999999</v>
      </c>
      <c r="E24247" s="136">
        <v>7.0000000000000001E-3</v>
      </c>
      <c r="F24247" s="141" t="s">
        <v>14501</v>
      </c>
      <c r="G24247" s="136">
        <v>2.1000000000000001E-2</v>
      </c>
      <c r="H24247" s="136">
        <v>1.3879999999999999</v>
      </c>
      <c r="I24247" s="136">
        <v>0.11600000000000001</v>
      </c>
      <c r="J24247" s="136">
        <v>0.28599999999999998</v>
      </c>
      <c r="K24247" s="136">
        <v>2.7E-2</v>
      </c>
      <c r="L24247" s="136">
        <v>0.127</v>
      </c>
      <c r="M24247" s="136">
        <v>4.3999999999999997E-2</v>
      </c>
      <c r="N24247" s="136">
        <v>8.0000000000000002E-3</v>
      </c>
      <c r="O24247" s="136">
        <v>4.2000000000000003E-2</v>
      </c>
      <c r="P24247" s="136">
        <v>5.0000000000000001E-3</v>
      </c>
      <c r="Q24247" s="136">
        <v>1.4E-2</v>
      </c>
      <c r="R24247" s="136">
        <v>4.0000000000000001E-3</v>
      </c>
      <c r="S24247" s="136">
        <v>8.9999999999999993E-3</v>
      </c>
    </row>
    <row r="24248" spans="1:19" ht="11.25" thickBot="1" x14ac:dyDescent="0.2">
      <c r="A24248" s="112"/>
    </row>
    <row r="24249" spans="1:19" ht="11.25" thickBot="1" x14ac:dyDescent="0.2">
      <c r="A24249" s="138" t="s">
        <v>364</v>
      </c>
      <c r="B24249" s="112"/>
      <c r="C24249" s="140" t="s">
        <v>3713</v>
      </c>
      <c r="D24249" s="136">
        <v>0</v>
      </c>
      <c r="E24249" s="136">
        <v>0</v>
      </c>
      <c r="F24249" s="141" t="s">
        <v>14501</v>
      </c>
      <c r="G24249" s="136">
        <v>0</v>
      </c>
      <c r="H24249" s="136">
        <v>0</v>
      </c>
      <c r="I24249" s="136">
        <v>0</v>
      </c>
      <c r="J24249" s="136">
        <v>0</v>
      </c>
      <c r="K24249" s="136">
        <v>0</v>
      </c>
      <c r="L24249" s="136">
        <v>0</v>
      </c>
      <c r="M24249" s="136">
        <v>0</v>
      </c>
      <c r="N24249" s="136">
        <v>0</v>
      </c>
      <c r="O24249" s="136">
        <v>0</v>
      </c>
      <c r="P24249" s="136">
        <v>0</v>
      </c>
      <c r="Q24249" s="136">
        <v>0</v>
      </c>
      <c r="R24249" s="136">
        <v>0</v>
      </c>
      <c r="S24249" s="136">
        <v>0</v>
      </c>
    </row>
    <row r="24250" spans="1:19" ht="11.25" thickBot="1" x14ac:dyDescent="0.2">
      <c r="A24250" s="112"/>
    </row>
    <row r="24251" spans="1:19" ht="11.25" thickBot="1" x14ac:dyDescent="0.2">
      <c r="A24251" s="139" t="s">
        <v>366</v>
      </c>
      <c r="B24251" s="112"/>
      <c r="C24251" s="140" t="s">
        <v>3713</v>
      </c>
      <c r="D24251" s="136">
        <v>0</v>
      </c>
      <c r="E24251" s="136">
        <v>0</v>
      </c>
      <c r="F24251" s="141" t="s">
        <v>14501</v>
      </c>
      <c r="G24251" s="136">
        <v>0</v>
      </c>
      <c r="H24251" s="136">
        <v>0</v>
      </c>
      <c r="I24251" s="136">
        <v>0</v>
      </c>
      <c r="J24251" s="136">
        <v>0</v>
      </c>
      <c r="K24251" s="136">
        <v>0</v>
      </c>
      <c r="L24251" s="136">
        <v>0</v>
      </c>
      <c r="M24251" s="136">
        <v>0</v>
      </c>
      <c r="N24251" s="136">
        <v>0</v>
      </c>
      <c r="O24251" s="136">
        <v>0</v>
      </c>
      <c r="P24251" s="136">
        <v>0</v>
      </c>
      <c r="Q24251" s="136">
        <v>0</v>
      </c>
      <c r="R24251" s="136">
        <v>0</v>
      </c>
      <c r="S24251" s="136">
        <v>0</v>
      </c>
    </row>
    <row r="24252" spans="1:19" ht="11.25" thickBot="1" x14ac:dyDescent="0.2">
      <c r="A24252" s="112"/>
    </row>
    <row r="24253" spans="1:19" ht="11.25" thickBot="1" x14ac:dyDescent="0.2">
      <c r="A24253" s="106" t="s">
        <v>357</v>
      </c>
      <c r="B24253" s="106" t="s">
        <v>358</v>
      </c>
      <c r="C24253" s="146" t="s">
        <v>53</v>
      </c>
      <c r="D24253" s="146" t="s">
        <v>54</v>
      </c>
      <c r="E24253" s="146" t="s">
        <v>55</v>
      </c>
      <c r="F24253" s="146" t="s">
        <v>56</v>
      </c>
      <c r="G24253" s="146" t="s">
        <v>14507</v>
      </c>
      <c r="H24253" s="146" t="s">
        <v>57</v>
      </c>
      <c r="I24253" s="146" t="s">
        <v>59</v>
      </c>
      <c r="J24253" s="146" t="s">
        <v>14508</v>
      </c>
      <c r="K24253" s="146" t="s">
        <v>60</v>
      </c>
      <c r="L24253" s="146" t="s">
        <v>61</v>
      </c>
      <c r="M24253" s="146" t="s">
        <v>62</v>
      </c>
      <c r="N24253" s="146" t="s">
        <v>14509</v>
      </c>
      <c r="O24253" s="146" t="s">
        <v>63</v>
      </c>
      <c r="P24253" s="146" t="s">
        <v>64</v>
      </c>
      <c r="Q24253" s="146" t="s">
        <v>66</v>
      </c>
      <c r="R24253" s="146" t="s">
        <v>14510</v>
      </c>
      <c r="S24253" s="146" t="s">
        <v>67</v>
      </c>
    </row>
    <row r="24254" spans="1:19" ht="11.25" thickBot="1" x14ac:dyDescent="0.2">
      <c r="A24254" s="112"/>
      <c r="B24254" s="112"/>
      <c r="C24254" s="146" t="s">
        <v>111</v>
      </c>
      <c r="D24254" s="146" t="s">
        <v>111</v>
      </c>
      <c r="E24254" s="146" t="s">
        <v>111</v>
      </c>
      <c r="F24254" s="146" t="s">
        <v>111</v>
      </c>
      <c r="G24254" s="146" t="s">
        <v>111</v>
      </c>
      <c r="H24254" s="146" t="s">
        <v>111</v>
      </c>
      <c r="I24254" s="146" t="s">
        <v>111</v>
      </c>
      <c r="J24254" s="146" t="s">
        <v>111</v>
      </c>
      <c r="K24254" s="146" t="s">
        <v>111</v>
      </c>
      <c r="L24254" s="146" t="s">
        <v>111</v>
      </c>
      <c r="M24254" s="146" t="s">
        <v>111</v>
      </c>
      <c r="N24254" s="146" t="s">
        <v>111</v>
      </c>
      <c r="O24254" s="146" t="s">
        <v>111</v>
      </c>
      <c r="P24254" s="146" t="s">
        <v>111</v>
      </c>
      <c r="Q24254" s="146" t="s">
        <v>111</v>
      </c>
      <c r="R24254" s="146" t="s">
        <v>111</v>
      </c>
      <c r="S24254" s="146" t="s">
        <v>111</v>
      </c>
    </row>
    <row r="24255" spans="1:19" ht="11.25" thickBot="1" x14ac:dyDescent="0.2">
      <c r="A24255" s="107">
        <v>1</v>
      </c>
      <c r="B24255" s="132">
        <v>0.82450231481481484</v>
      </c>
      <c r="C24255" s="108">
        <v>3.0000000000000001E-3</v>
      </c>
      <c r="D24255" s="108">
        <v>1.7000000000000001E-2</v>
      </c>
      <c r="E24255" s="141" t="s">
        <v>14500</v>
      </c>
      <c r="F24255" s="108">
        <v>0.01</v>
      </c>
      <c r="G24255" s="141" t="s">
        <v>14500</v>
      </c>
      <c r="H24255" s="108">
        <v>6.8000000000000005E-2</v>
      </c>
      <c r="I24255" s="108">
        <v>0.02</v>
      </c>
      <c r="J24255" s="141" t="s">
        <v>14518</v>
      </c>
      <c r="K24255" s="141" t="s">
        <v>14500</v>
      </c>
      <c r="L24255" s="141" t="s">
        <v>14500</v>
      </c>
      <c r="M24255" s="108">
        <v>2.4E-2</v>
      </c>
      <c r="N24255" s="108">
        <v>4.5999999999999999E-2</v>
      </c>
      <c r="O24255" s="108">
        <v>5.0000000000000001E-3</v>
      </c>
      <c r="P24255" s="108">
        <v>3.3220000000000001</v>
      </c>
      <c r="Q24255" s="133">
        <v>0.35625000000000001</v>
      </c>
      <c r="R24255" s="141" t="s">
        <v>14500</v>
      </c>
      <c r="S24255" s="108">
        <v>4.4999999999999998E-2</v>
      </c>
    </row>
    <row r="24256" spans="1:19" ht="11.25" thickBot="1" x14ac:dyDescent="0.2">
      <c r="A24256" s="112"/>
    </row>
    <row r="24257" spans="1:19" ht="11.25" thickBot="1" x14ac:dyDescent="0.2">
      <c r="A24257" s="135" t="s">
        <v>362</v>
      </c>
      <c r="B24257" s="112"/>
      <c r="C24257" s="136">
        <v>3.0000000000000001E-3</v>
      </c>
      <c r="D24257" s="136">
        <v>1.7000000000000001E-2</v>
      </c>
      <c r="E24257" s="141" t="s">
        <v>14501</v>
      </c>
      <c r="F24257" s="136">
        <v>0.01</v>
      </c>
      <c r="G24257" s="141" t="s">
        <v>14501</v>
      </c>
      <c r="H24257" s="136">
        <v>6.8000000000000005E-2</v>
      </c>
      <c r="I24257" s="136">
        <v>0.02</v>
      </c>
      <c r="J24257" s="141" t="s">
        <v>14520</v>
      </c>
      <c r="K24257" s="141" t="s">
        <v>14501</v>
      </c>
      <c r="L24257" s="141" t="s">
        <v>14501</v>
      </c>
      <c r="M24257" s="136">
        <v>2.4E-2</v>
      </c>
      <c r="N24257" s="136">
        <v>4.5999999999999999E-2</v>
      </c>
      <c r="O24257" s="136">
        <v>5.0000000000000001E-3</v>
      </c>
      <c r="P24257" s="136">
        <v>3.3220000000000001</v>
      </c>
      <c r="Q24257" s="137">
        <v>0.35625000000000001</v>
      </c>
      <c r="R24257" s="141" t="s">
        <v>14501</v>
      </c>
      <c r="S24257" s="136">
        <v>4.4999999999999998E-2</v>
      </c>
    </row>
    <row r="24258" spans="1:19" ht="11.25" thickBot="1" x14ac:dyDescent="0.2">
      <c r="A24258" s="112"/>
    </row>
    <row r="24259" spans="1:19" ht="11.25" thickBot="1" x14ac:dyDescent="0.2">
      <c r="A24259" s="138" t="s">
        <v>364</v>
      </c>
      <c r="B24259" s="112"/>
      <c r="C24259" s="136">
        <v>0</v>
      </c>
      <c r="D24259" s="136">
        <v>0</v>
      </c>
      <c r="E24259" s="141" t="s">
        <v>14501</v>
      </c>
      <c r="F24259" s="136">
        <v>0</v>
      </c>
      <c r="G24259" s="141" t="s">
        <v>14501</v>
      </c>
      <c r="H24259" s="136">
        <v>0</v>
      </c>
      <c r="I24259" s="136">
        <v>0</v>
      </c>
      <c r="J24259" s="141" t="s">
        <v>14501</v>
      </c>
      <c r="K24259" s="141" t="s">
        <v>14501</v>
      </c>
      <c r="L24259" s="141" t="s">
        <v>14501</v>
      </c>
      <c r="M24259" s="136">
        <v>0</v>
      </c>
      <c r="N24259" s="136">
        <v>0</v>
      </c>
      <c r="O24259" s="136">
        <v>0</v>
      </c>
      <c r="P24259" s="136">
        <v>0</v>
      </c>
      <c r="Q24259" s="140" t="s">
        <v>3713</v>
      </c>
      <c r="R24259" s="141" t="s">
        <v>14501</v>
      </c>
      <c r="S24259" s="136">
        <v>0</v>
      </c>
    </row>
    <row r="24260" spans="1:19" ht="11.25" thickBot="1" x14ac:dyDescent="0.2">
      <c r="A24260" s="112"/>
    </row>
    <row r="24261" spans="1:19" ht="11.25" thickBot="1" x14ac:dyDescent="0.2">
      <c r="A24261" s="139" t="s">
        <v>366</v>
      </c>
      <c r="B24261" s="112"/>
      <c r="C24261" s="136">
        <v>0</v>
      </c>
      <c r="D24261" s="136">
        <v>0</v>
      </c>
      <c r="E24261" s="141" t="s">
        <v>14501</v>
      </c>
      <c r="F24261" s="136">
        <v>0</v>
      </c>
      <c r="G24261" s="141" t="s">
        <v>14501</v>
      </c>
      <c r="H24261" s="136">
        <v>0</v>
      </c>
      <c r="I24261" s="136">
        <v>0</v>
      </c>
      <c r="J24261" s="141" t="s">
        <v>14501</v>
      </c>
      <c r="K24261" s="141" t="s">
        <v>14501</v>
      </c>
      <c r="L24261" s="141" t="s">
        <v>14501</v>
      </c>
      <c r="M24261" s="136">
        <v>0</v>
      </c>
      <c r="N24261" s="136">
        <v>0</v>
      </c>
      <c r="O24261" s="136">
        <v>0</v>
      </c>
      <c r="P24261" s="136">
        <v>0</v>
      </c>
      <c r="Q24261" s="140" t="s">
        <v>3713</v>
      </c>
      <c r="R24261" s="141" t="s">
        <v>14501</v>
      </c>
      <c r="S24261" s="136">
        <v>0</v>
      </c>
    </row>
    <row r="24262" spans="1:19" ht="11.25" thickBot="1" x14ac:dyDescent="0.2">
      <c r="A24262" s="112"/>
    </row>
    <row r="24263" spans="1:19" ht="11.25" thickBot="1" x14ac:dyDescent="0.2">
      <c r="A24263" s="106" t="s">
        <v>357</v>
      </c>
      <c r="B24263" s="106" t="s">
        <v>358</v>
      </c>
      <c r="C24263" s="146" t="s">
        <v>68</v>
      </c>
      <c r="D24263" s="146" t="s">
        <v>14511</v>
      </c>
    </row>
    <row r="24264" spans="1:19" ht="11.25" thickBot="1" x14ac:dyDescent="0.2">
      <c r="A24264" s="112"/>
      <c r="B24264" s="112"/>
      <c r="C24264" s="146" t="s">
        <v>111</v>
      </c>
      <c r="D24264" s="146" t="s">
        <v>111</v>
      </c>
    </row>
    <row r="24265" spans="1:19" ht="11.25" thickBot="1" x14ac:dyDescent="0.2">
      <c r="A24265" s="107">
        <v>1</v>
      </c>
      <c r="B24265" s="132">
        <v>0.82450231481481484</v>
      </c>
      <c r="C24265" s="108">
        <v>1.6E-2</v>
      </c>
      <c r="D24265" s="141" t="s">
        <v>14500</v>
      </c>
    </row>
    <row r="24266" spans="1:19" ht="11.25" thickBot="1" x14ac:dyDescent="0.2">
      <c r="A24266" s="112"/>
    </row>
    <row r="24267" spans="1:19" ht="11.25" thickBot="1" x14ac:dyDescent="0.2">
      <c r="A24267" s="135" t="s">
        <v>362</v>
      </c>
      <c r="B24267" s="112"/>
      <c r="C24267" s="136">
        <v>1.6E-2</v>
      </c>
      <c r="D24267" s="141" t="s">
        <v>14501</v>
      </c>
    </row>
    <row r="24268" spans="1:19" ht="11.25" thickBot="1" x14ac:dyDescent="0.2">
      <c r="A24268" s="112"/>
    </row>
    <row r="24269" spans="1:19" ht="11.25" thickBot="1" x14ac:dyDescent="0.2">
      <c r="A24269" s="138" t="s">
        <v>364</v>
      </c>
      <c r="B24269" s="112"/>
      <c r="C24269" s="136">
        <v>0</v>
      </c>
      <c r="D24269" s="141" t="s">
        <v>14501</v>
      </c>
    </row>
    <row r="24270" spans="1:19" ht="11.25" thickBot="1" x14ac:dyDescent="0.2">
      <c r="A24270" s="112"/>
    </row>
    <row r="24271" spans="1:19" ht="11.25" thickBot="1" x14ac:dyDescent="0.2">
      <c r="A24271" s="139" t="s">
        <v>366</v>
      </c>
      <c r="B24271" s="112"/>
      <c r="C24271" s="136">
        <v>0</v>
      </c>
      <c r="D24271" s="141" t="s">
        <v>14501</v>
      </c>
    </row>
    <row r="24272" spans="1:19" ht="10.5" x14ac:dyDescent="0.15">
      <c r="A24272" s="112"/>
    </row>
    <row r="24273" spans="1:19" x14ac:dyDescent="0.15">
      <c r="A24273" s="129"/>
      <c r="B24273" s="86" t="s">
        <v>5371</v>
      </c>
    </row>
    <row r="24274" spans="1:19" ht="9.75" thickBot="1" x14ac:dyDescent="0.2">
      <c r="A24274" s="81" t="s">
        <v>356</v>
      </c>
    </row>
    <row r="24275" spans="1:19" ht="11.25" thickBot="1" x14ac:dyDescent="0.2">
      <c r="A24275" s="106" t="s">
        <v>357</v>
      </c>
      <c r="B24275" s="106" t="s">
        <v>358</v>
      </c>
      <c r="C24275" s="146" t="s">
        <v>14494</v>
      </c>
      <c r="D24275" s="146" t="s">
        <v>14495</v>
      </c>
      <c r="E24275" s="146" t="s">
        <v>14496</v>
      </c>
      <c r="F24275" s="146" t="s">
        <v>0</v>
      </c>
      <c r="G24275" s="146" t="s">
        <v>1</v>
      </c>
      <c r="H24275" s="146" t="s">
        <v>2</v>
      </c>
      <c r="I24275" s="146" t="s">
        <v>14497</v>
      </c>
      <c r="J24275" s="146" t="s">
        <v>3</v>
      </c>
      <c r="K24275" s="146" t="s">
        <v>14498</v>
      </c>
      <c r="L24275" s="146" t="s">
        <v>7</v>
      </c>
      <c r="M24275" s="146" t="s">
        <v>14499</v>
      </c>
      <c r="N24275" s="146" t="s">
        <v>10</v>
      </c>
      <c r="O24275" s="146" t="s">
        <v>11</v>
      </c>
      <c r="P24275" s="146" t="s">
        <v>12</v>
      </c>
      <c r="Q24275" s="146" t="s">
        <v>13</v>
      </c>
      <c r="R24275" s="146" t="s">
        <v>14</v>
      </c>
      <c r="S24275" s="146" t="s">
        <v>15</v>
      </c>
    </row>
    <row r="24276" spans="1:19" ht="11.25" thickBot="1" x14ac:dyDescent="0.2">
      <c r="A24276" s="112"/>
      <c r="B24276" s="112"/>
      <c r="C24276" s="146" t="s">
        <v>111</v>
      </c>
      <c r="D24276" s="146" t="s">
        <v>111</v>
      </c>
      <c r="E24276" s="146" t="s">
        <v>111</v>
      </c>
      <c r="F24276" s="146" t="s">
        <v>111</v>
      </c>
      <c r="G24276" s="146" t="s">
        <v>111</v>
      </c>
      <c r="H24276" s="146" t="s">
        <v>111</v>
      </c>
      <c r="I24276" s="146" t="s">
        <v>111</v>
      </c>
      <c r="J24276" s="146" t="s">
        <v>111</v>
      </c>
      <c r="K24276" s="146" t="s">
        <v>111</v>
      </c>
      <c r="L24276" s="146" t="s">
        <v>111</v>
      </c>
      <c r="M24276" s="146" t="s">
        <v>111</v>
      </c>
      <c r="N24276" s="146" t="s">
        <v>111</v>
      </c>
      <c r="O24276" s="146" t="s">
        <v>111</v>
      </c>
      <c r="P24276" s="146" t="s">
        <v>111</v>
      </c>
      <c r="Q24276" s="146" t="s">
        <v>111</v>
      </c>
      <c r="R24276" s="146" t="s">
        <v>111</v>
      </c>
      <c r="S24276" s="146" t="s">
        <v>111</v>
      </c>
    </row>
    <row r="24277" spans="1:19" ht="11.25" thickBot="1" x14ac:dyDescent="0.2">
      <c r="A24277" s="107">
        <v>1</v>
      </c>
      <c r="B24277" s="132">
        <v>0.82964120370370376</v>
      </c>
      <c r="C24277" s="141" t="s">
        <v>14500</v>
      </c>
      <c r="D24277" s="141" t="s">
        <v>14500</v>
      </c>
      <c r="E24277" s="108">
        <v>4.0000000000000001E-3</v>
      </c>
      <c r="F24277" s="108">
        <v>0.107</v>
      </c>
      <c r="G24277" s="108">
        <v>0.42299999999999999</v>
      </c>
      <c r="H24277" s="108">
        <v>3.1E-2</v>
      </c>
      <c r="I24277" s="108">
        <v>-1.4999999999999999E-2</v>
      </c>
      <c r="J24277" s="108">
        <v>0.13200000000000001</v>
      </c>
      <c r="K24277" s="108">
        <v>-1.042</v>
      </c>
      <c r="L24277" s="133">
        <v>0.56730000000000003</v>
      </c>
      <c r="M24277" s="108">
        <v>8.3000000000000004E-2</v>
      </c>
      <c r="N24277" s="108">
        <v>3.0000000000000001E-3</v>
      </c>
      <c r="O24277" s="108">
        <v>4.0000000000000001E-3</v>
      </c>
      <c r="P24277" s="108">
        <v>0.14199999999999999</v>
      </c>
      <c r="Q24277" s="108">
        <v>5.5019999999999998</v>
      </c>
      <c r="R24277" s="108">
        <v>8.9999999999999993E-3</v>
      </c>
      <c r="S24277" s="108">
        <v>4.8000000000000001E-2</v>
      </c>
    </row>
    <row r="24278" spans="1:19" ht="11.25" thickBot="1" x14ac:dyDescent="0.2">
      <c r="A24278" s="112"/>
    </row>
    <row r="24279" spans="1:19" ht="11.25" thickBot="1" x14ac:dyDescent="0.2">
      <c r="A24279" s="135" t="s">
        <v>362</v>
      </c>
      <c r="B24279" s="112"/>
      <c r="C24279" s="141" t="s">
        <v>14501</v>
      </c>
      <c r="D24279" s="141" t="s">
        <v>14501</v>
      </c>
      <c r="E24279" s="136">
        <v>4.0000000000000001E-3</v>
      </c>
      <c r="F24279" s="136">
        <v>0.107</v>
      </c>
      <c r="G24279" s="136">
        <v>0.42299999999999999</v>
      </c>
      <c r="H24279" s="136">
        <v>3.1E-2</v>
      </c>
      <c r="I24279" s="136">
        <v>-1.4999999999999999E-2</v>
      </c>
      <c r="J24279" s="136">
        <v>0.13200000000000001</v>
      </c>
      <c r="K24279" s="136">
        <v>-1.042</v>
      </c>
      <c r="L24279" s="137">
        <v>0.56730000000000003</v>
      </c>
      <c r="M24279" s="136">
        <v>8.3000000000000004E-2</v>
      </c>
      <c r="N24279" s="136">
        <v>3.0000000000000001E-3</v>
      </c>
      <c r="O24279" s="136">
        <v>4.0000000000000001E-3</v>
      </c>
      <c r="P24279" s="136">
        <v>0.14199999999999999</v>
      </c>
      <c r="Q24279" s="136">
        <v>5.5019999999999998</v>
      </c>
      <c r="R24279" s="136">
        <v>8.9999999999999993E-3</v>
      </c>
      <c r="S24279" s="136">
        <v>4.8000000000000001E-2</v>
      </c>
    </row>
    <row r="24280" spans="1:19" ht="11.25" thickBot="1" x14ac:dyDescent="0.2">
      <c r="A24280" s="112"/>
    </row>
    <row r="24281" spans="1:19" ht="11.25" thickBot="1" x14ac:dyDescent="0.2">
      <c r="A24281" s="138" t="s">
        <v>364</v>
      </c>
      <c r="B24281" s="112"/>
      <c r="C24281" s="141" t="s">
        <v>14501</v>
      </c>
      <c r="D24281" s="141" t="s">
        <v>14501</v>
      </c>
      <c r="E24281" s="136">
        <v>0</v>
      </c>
      <c r="F24281" s="136">
        <v>0</v>
      </c>
      <c r="G24281" s="136">
        <v>0</v>
      </c>
      <c r="H24281" s="136">
        <v>0</v>
      </c>
      <c r="I24281" s="136">
        <v>0</v>
      </c>
      <c r="J24281" s="136">
        <v>0</v>
      </c>
      <c r="K24281" s="136">
        <v>0</v>
      </c>
      <c r="L24281" s="140" t="s">
        <v>3713</v>
      </c>
      <c r="M24281" s="136">
        <v>0</v>
      </c>
      <c r="N24281" s="136">
        <v>0</v>
      </c>
      <c r="O24281" s="136">
        <v>0</v>
      </c>
      <c r="P24281" s="136">
        <v>0</v>
      </c>
      <c r="Q24281" s="136">
        <v>0</v>
      </c>
      <c r="R24281" s="136">
        <v>0</v>
      </c>
      <c r="S24281" s="136">
        <v>0</v>
      </c>
    </row>
    <row r="24282" spans="1:19" ht="11.25" thickBot="1" x14ac:dyDescent="0.2">
      <c r="A24282" s="112"/>
    </row>
    <row r="24283" spans="1:19" ht="11.25" thickBot="1" x14ac:dyDescent="0.2">
      <c r="A24283" s="139" t="s">
        <v>366</v>
      </c>
      <c r="B24283" s="112"/>
      <c r="C24283" s="141" t="s">
        <v>14501</v>
      </c>
      <c r="D24283" s="141" t="s">
        <v>14501</v>
      </c>
      <c r="E24283" s="136">
        <v>0</v>
      </c>
      <c r="F24283" s="136">
        <v>0</v>
      </c>
      <c r="G24283" s="136">
        <v>0</v>
      </c>
      <c r="H24283" s="136">
        <v>0</v>
      </c>
      <c r="I24283" s="136">
        <v>0</v>
      </c>
      <c r="J24283" s="136">
        <v>0</v>
      </c>
      <c r="K24283" s="136">
        <v>0</v>
      </c>
      <c r="L24283" s="140" t="s">
        <v>3713</v>
      </c>
      <c r="M24283" s="136">
        <v>0</v>
      </c>
      <c r="N24283" s="136">
        <v>0</v>
      </c>
      <c r="O24283" s="136">
        <v>0</v>
      </c>
      <c r="P24283" s="136">
        <v>0</v>
      </c>
      <c r="Q24283" s="136">
        <v>0</v>
      </c>
      <c r="R24283" s="136">
        <v>0</v>
      </c>
      <c r="S24283" s="136">
        <v>0</v>
      </c>
    </row>
    <row r="24284" spans="1:19" ht="11.25" thickBot="1" x14ac:dyDescent="0.2">
      <c r="A24284" s="112"/>
    </row>
    <row r="24285" spans="1:19" ht="11.25" thickBot="1" x14ac:dyDescent="0.2">
      <c r="A24285" s="106" t="s">
        <v>357</v>
      </c>
      <c r="B24285" s="106" t="s">
        <v>358</v>
      </c>
      <c r="C24285" s="146" t="s">
        <v>16</v>
      </c>
      <c r="D24285" s="146" t="s">
        <v>14502</v>
      </c>
      <c r="E24285" s="146" t="s">
        <v>14503</v>
      </c>
      <c r="F24285" s="146" t="s">
        <v>20</v>
      </c>
      <c r="G24285" s="146" t="s">
        <v>21</v>
      </c>
      <c r="H24285" s="146" t="s">
        <v>22</v>
      </c>
      <c r="I24285" s="146" t="s">
        <v>23</v>
      </c>
      <c r="J24285" s="146" t="s">
        <v>24</v>
      </c>
      <c r="K24285" s="146" t="s">
        <v>26</v>
      </c>
      <c r="L24285" s="146" t="s">
        <v>14504</v>
      </c>
      <c r="M24285" s="146" t="s">
        <v>27</v>
      </c>
      <c r="N24285" s="146" t="s">
        <v>28</v>
      </c>
      <c r="O24285" s="146" t="s">
        <v>29</v>
      </c>
      <c r="P24285" s="146" t="s">
        <v>30</v>
      </c>
      <c r="Q24285" s="146" t="s">
        <v>14505</v>
      </c>
      <c r="R24285" s="146" t="s">
        <v>32</v>
      </c>
      <c r="S24285" s="146" t="s">
        <v>33</v>
      </c>
    </row>
    <row r="24286" spans="1:19" ht="11.25" thickBot="1" x14ac:dyDescent="0.2">
      <c r="A24286" s="112"/>
      <c r="B24286" s="112"/>
      <c r="C24286" s="146" t="s">
        <v>111</v>
      </c>
      <c r="D24286" s="146" t="s">
        <v>111</v>
      </c>
      <c r="E24286" s="146" t="s">
        <v>111</v>
      </c>
      <c r="F24286" s="146" t="s">
        <v>111</v>
      </c>
      <c r="G24286" s="146" t="s">
        <v>111</v>
      </c>
      <c r="H24286" s="146" t="s">
        <v>111</v>
      </c>
      <c r="I24286" s="146" t="s">
        <v>111</v>
      </c>
      <c r="J24286" s="146" t="s">
        <v>111</v>
      </c>
      <c r="K24286" s="146" t="s">
        <v>111</v>
      </c>
      <c r="L24286" s="146" t="s">
        <v>111</v>
      </c>
      <c r="M24286" s="146" t="s">
        <v>111</v>
      </c>
      <c r="N24286" s="146" t="s">
        <v>111</v>
      </c>
      <c r="O24286" s="146" t="s">
        <v>111</v>
      </c>
      <c r="P24286" s="146" t="s">
        <v>111</v>
      </c>
      <c r="Q24286" s="146" t="s">
        <v>111</v>
      </c>
      <c r="R24286" s="146" t="s">
        <v>111</v>
      </c>
      <c r="S24286" s="146" t="s">
        <v>111</v>
      </c>
    </row>
    <row r="24287" spans="1:19" ht="11.25" thickBot="1" x14ac:dyDescent="0.2">
      <c r="A24287" s="107">
        <v>1</v>
      </c>
      <c r="B24287" s="132">
        <v>0.82964120370370376</v>
      </c>
      <c r="C24287" s="108">
        <v>0.54500000000000004</v>
      </c>
      <c r="D24287" s="108">
        <v>0.17599999999999999</v>
      </c>
      <c r="E24287" s="108">
        <v>3.0000000000000001E-3</v>
      </c>
      <c r="F24287" s="133">
        <v>0.43525999999999998</v>
      </c>
      <c r="G24287" s="141" t="s">
        <v>14601</v>
      </c>
      <c r="H24287" s="108">
        <v>0.14599999999999999</v>
      </c>
      <c r="I24287" s="108">
        <v>5.6000000000000001E-2</v>
      </c>
      <c r="J24287" s="108">
        <v>0.503</v>
      </c>
      <c r="K24287" s="133">
        <v>0.49902999999999997</v>
      </c>
      <c r="L24287" s="108">
        <v>1.9E-2</v>
      </c>
      <c r="M24287" s="108">
        <v>5.0000000000000001E-3</v>
      </c>
      <c r="N24287" s="108">
        <v>0.04</v>
      </c>
      <c r="O24287" s="141" t="s">
        <v>14500</v>
      </c>
      <c r="P24287" s="141" t="s">
        <v>14500</v>
      </c>
      <c r="Q24287" s="108">
        <v>-1.6E-2</v>
      </c>
      <c r="R24287" s="141" t="s">
        <v>14548</v>
      </c>
      <c r="S24287" s="108">
        <v>7.0000000000000001E-3</v>
      </c>
    </row>
    <row r="24288" spans="1:19" ht="11.25" thickBot="1" x14ac:dyDescent="0.2">
      <c r="A24288" s="112"/>
    </row>
    <row r="24289" spans="1:19" ht="11.25" thickBot="1" x14ac:dyDescent="0.2">
      <c r="A24289" s="135" t="s">
        <v>362</v>
      </c>
      <c r="B24289" s="112"/>
      <c r="C24289" s="136">
        <v>0.54500000000000004</v>
      </c>
      <c r="D24289" s="136">
        <v>0.17599999999999999</v>
      </c>
      <c r="E24289" s="136">
        <v>3.0000000000000001E-3</v>
      </c>
      <c r="F24289" s="137">
        <v>0.43525999999999998</v>
      </c>
      <c r="G24289" s="141" t="s">
        <v>14602</v>
      </c>
      <c r="H24289" s="136">
        <v>0.14599999999999999</v>
      </c>
      <c r="I24289" s="136">
        <v>5.6000000000000001E-2</v>
      </c>
      <c r="J24289" s="136">
        <v>0.503</v>
      </c>
      <c r="K24289" s="137">
        <v>0.49902999999999997</v>
      </c>
      <c r="L24289" s="136">
        <v>1.9E-2</v>
      </c>
      <c r="M24289" s="136">
        <v>5.0000000000000001E-3</v>
      </c>
      <c r="N24289" s="136">
        <v>0.04</v>
      </c>
      <c r="O24289" s="141" t="s">
        <v>14501</v>
      </c>
      <c r="P24289" s="141" t="s">
        <v>14501</v>
      </c>
      <c r="Q24289" s="136">
        <v>-1.6E-2</v>
      </c>
      <c r="R24289" s="141" t="s">
        <v>14549</v>
      </c>
      <c r="S24289" s="136">
        <v>7.0000000000000001E-3</v>
      </c>
    </row>
    <row r="24290" spans="1:19" ht="11.25" thickBot="1" x14ac:dyDescent="0.2">
      <c r="A24290" s="112"/>
    </row>
    <row r="24291" spans="1:19" ht="11.25" thickBot="1" x14ac:dyDescent="0.2">
      <c r="A24291" s="138" t="s">
        <v>364</v>
      </c>
      <c r="B24291" s="112"/>
      <c r="C24291" s="136">
        <v>0</v>
      </c>
      <c r="D24291" s="136">
        <v>0</v>
      </c>
      <c r="E24291" s="136">
        <v>0</v>
      </c>
      <c r="F24291" s="140" t="s">
        <v>3713</v>
      </c>
      <c r="G24291" s="141" t="s">
        <v>14501</v>
      </c>
      <c r="H24291" s="136">
        <v>0</v>
      </c>
      <c r="I24291" s="136">
        <v>0</v>
      </c>
      <c r="J24291" s="136">
        <v>0</v>
      </c>
      <c r="K24291" s="140" t="s">
        <v>3713</v>
      </c>
      <c r="L24291" s="136">
        <v>0</v>
      </c>
      <c r="M24291" s="136">
        <v>0</v>
      </c>
      <c r="N24291" s="136">
        <v>0</v>
      </c>
      <c r="O24291" s="141" t="s">
        <v>14501</v>
      </c>
      <c r="P24291" s="141" t="s">
        <v>14501</v>
      </c>
      <c r="Q24291" s="136">
        <v>0</v>
      </c>
      <c r="R24291" s="141" t="s">
        <v>14501</v>
      </c>
      <c r="S24291" s="136">
        <v>0</v>
      </c>
    </row>
    <row r="24292" spans="1:19" ht="11.25" thickBot="1" x14ac:dyDescent="0.2">
      <c r="A24292" s="112"/>
    </row>
    <row r="24293" spans="1:19" ht="11.25" thickBot="1" x14ac:dyDescent="0.2">
      <c r="A24293" s="139" t="s">
        <v>366</v>
      </c>
      <c r="B24293" s="112"/>
      <c r="C24293" s="136">
        <v>0</v>
      </c>
      <c r="D24293" s="136">
        <v>0</v>
      </c>
      <c r="E24293" s="136">
        <v>0</v>
      </c>
      <c r="F24293" s="140" t="s">
        <v>3713</v>
      </c>
      <c r="G24293" s="141" t="s">
        <v>14501</v>
      </c>
      <c r="H24293" s="136">
        <v>0</v>
      </c>
      <c r="I24293" s="136">
        <v>0</v>
      </c>
      <c r="J24293" s="136">
        <v>0</v>
      </c>
      <c r="K24293" s="140" t="s">
        <v>3713</v>
      </c>
      <c r="L24293" s="136">
        <v>0</v>
      </c>
      <c r="M24293" s="136">
        <v>0</v>
      </c>
      <c r="N24293" s="136">
        <v>0</v>
      </c>
      <c r="O24293" s="141" t="s">
        <v>14501</v>
      </c>
      <c r="P24293" s="141" t="s">
        <v>14501</v>
      </c>
      <c r="Q24293" s="136">
        <v>0</v>
      </c>
      <c r="R24293" s="141" t="s">
        <v>14501</v>
      </c>
      <c r="S24293" s="136">
        <v>0</v>
      </c>
    </row>
    <row r="24294" spans="1:19" ht="11.25" thickBot="1" x14ac:dyDescent="0.2">
      <c r="A24294" s="112"/>
    </row>
    <row r="24295" spans="1:19" ht="11.25" thickBot="1" x14ac:dyDescent="0.2">
      <c r="A24295" s="106" t="s">
        <v>357</v>
      </c>
      <c r="B24295" s="106" t="s">
        <v>358</v>
      </c>
      <c r="C24295" s="146" t="s">
        <v>35</v>
      </c>
      <c r="D24295" s="146" t="s">
        <v>36</v>
      </c>
      <c r="E24295" s="146" t="s">
        <v>14506</v>
      </c>
      <c r="F24295" s="146" t="s">
        <v>38</v>
      </c>
      <c r="G24295" s="146" t="s">
        <v>39</v>
      </c>
      <c r="H24295" s="146" t="s">
        <v>41</v>
      </c>
      <c r="I24295" s="146" t="s">
        <v>42</v>
      </c>
      <c r="J24295" s="146" t="s">
        <v>43</v>
      </c>
      <c r="K24295" s="146" t="s">
        <v>44</v>
      </c>
      <c r="L24295" s="146" t="s">
        <v>45</v>
      </c>
      <c r="M24295" s="146" t="s">
        <v>46</v>
      </c>
      <c r="N24295" s="146" t="s">
        <v>47</v>
      </c>
      <c r="O24295" s="146" t="s">
        <v>48</v>
      </c>
      <c r="P24295" s="146" t="s">
        <v>49</v>
      </c>
      <c r="Q24295" s="146" t="s">
        <v>50</v>
      </c>
      <c r="R24295" s="146" t="s">
        <v>51</v>
      </c>
      <c r="S24295" s="146" t="s">
        <v>52</v>
      </c>
    </row>
    <row r="24296" spans="1:19" ht="11.25" thickBot="1" x14ac:dyDescent="0.2">
      <c r="A24296" s="112"/>
      <c r="B24296" s="112"/>
      <c r="C24296" s="146" t="s">
        <v>111</v>
      </c>
      <c r="D24296" s="146" t="s">
        <v>111</v>
      </c>
      <c r="E24296" s="146" t="s">
        <v>111</v>
      </c>
      <c r="F24296" s="146" t="s">
        <v>111</v>
      </c>
      <c r="G24296" s="146" t="s">
        <v>111</v>
      </c>
      <c r="H24296" s="146" t="s">
        <v>111</v>
      </c>
      <c r="I24296" s="146" t="s">
        <v>111</v>
      </c>
      <c r="J24296" s="146" t="s">
        <v>111</v>
      </c>
      <c r="K24296" s="146" t="s">
        <v>111</v>
      </c>
      <c r="L24296" s="146" t="s">
        <v>111</v>
      </c>
      <c r="M24296" s="146" t="s">
        <v>111</v>
      </c>
      <c r="N24296" s="146" t="s">
        <v>111</v>
      </c>
      <c r="O24296" s="146" t="s">
        <v>111</v>
      </c>
      <c r="P24296" s="146" t="s">
        <v>111</v>
      </c>
      <c r="Q24296" s="146" t="s">
        <v>111</v>
      </c>
      <c r="R24296" s="146" t="s">
        <v>111</v>
      </c>
      <c r="S24296" s="146" t="s">
        <v>111</v>
      </c>
    </row>
    <row r="24297" spans="1:19" ht="11.25" thickBot="1" x14ac:dyDescent="0.2">
      <c r="A24297" s="107">
        <v>1</v>
      </c>
      <c r="B24297" s="132">
        <v>0.82964120370370376</v>
      </c>
      <c r="C24297" s="133">
        <v>0.41092000000000001</v>
      </c>
      <c r="D24297" s="108">
        <v>7.0000000000000001E-3</v>
      </c>
      <c r="E24297" s="141" t="s">
        <v>14500</v>
      </c>
      <c r="F24297" s="141" t="s">
        <v>14500</v>
      </c>
      <c r="G24297" s="108">
        <v>8.0000000000000002E-3</v>
      </c>
      <c r="H24297" s="108">
        <v>1.7150000000000001</v>
      </c>
      <c r="I24297" s="108">
        <v>0.13300000000000001</v>
      </c>
      <c r="J24297" s="108">
        <v>0.34399999999999997</v>
      </c>
      <c r="K24297" s="108">
        <v>3.5000000000000003E-2</v>
      </c>
      <c r="L24297" s="108">
        <v>0.14699999999999999</v>
      </c>
      <c r="M24297" s="108">
        <v>5.1999999999999998E-2</v>
      </c>
      <c r="N24297" s="108">
        <v>7.0000000000000001E-3</v>
      </c>
      <c r="O24297" s="108">
        <v>2.4E-2</v>
      </c>
      <c r="P24297" s="108">
        <v>4.0000000000000001E-3</v>
      </c>
      <c r="Q24297" s="108">
        <v>2.5999999999999999E-2</v>
      </c>
      <c r="R24297" s="108">
        <v>6.0000000000000001E-3</v>
      </c>
      <c r="S24297" s="108">
        <v>7.0000000000000001E-3</v>
      </c>
    </row>
    <row r="24298" spans="1:19" ht="11.25" thickBot="1" x14ac:dyDescent="0.2">
      <c r="A24298" s="112"/>
    </row>
    <row r="24299" spans="1:19" ht="11.25" thickBot="1" x14ac:dyDescent="0.2">
      <c r="A24299" s="135" t="s">
        <v>362</v>
      </c>
      <c r="B24299" s="112"/>
      <c r="C24299" s="137">
        <v>0.41092000000000001</v>
      </c>
      <c r="D24299" s="136">
        <v>7.0000000000000001E-3</v>
      </c>
      <c r="E24299" s="141" t="s">
        <v>14501</v>
      </c>
      <c r="F24299" s="141" t="s">
        <v>14501</v>
      </c>
      <c r="G24299" s="136">
        <v>8.0000000000000002E-3</v>
      </c>
      <c r="H24299" s="136">
        <v>1.7150000000000001</v>
      </c>
      <c r="I24299" s="136">
        <v>0.13300000000000001</v>
      </c>
      <c r="J24299" s="136">
        <v>0.34399999999999997</v>
      </c>
      <c r="K24299" s="136">
        <v>3.5000000000000003E-2</v>
      </c>
      <c r="L24299" s="136">
        <v>0.14699999999999999</v>
      </c>
      <c r="M24299" s="136">
        <v>5.1999999999999998E-2</v>
      </c>
      <c r="N24299" s="136">
        <v>7.0000000000000001E-3</v>
      </c>
      <c r="O24299" s="136">
        <v>2.4E-2</v>
      </c>
      <c r="P24299" s="136">
        <v>4.0000000000000001E-3</v>
      </c>
      <c r="Q24299" s="136">
        <v>2.5999999999999999E-2</v>
      </c>
      <c r="R24299" s="136">
        <v>6.0000000000000001E-3</v>
      </c>
      <c r="S24299" s="136">
        <v>7.0000000000000001E-3</v>
      </c>
    </row>
    <row r="24300" spans="1:19" ht="11.25" thickBot="1" x14ac:dyDescent="0.2">
      <c r="A24300" s="112"/>
    </row>
    <row r="24301" spans="1:19" ht="11.25" thickBot="1" x14ac:dyDescent="0.2">
      <c r="A24301" s="138" t="s">
        <v>364</v>
      </c>
      <c r="B24301" s="112"/>
      <c r="C24301" s="140" t="s">
        <v>3713</v>
      </c>
      <c r="D24301" s="136">
        <v>0</v>
      </c>
      <c r="E24301" s="141" t="s">
        <v>14501</v>
      </c>
      <c r="F24301" s="141" t="s">
        <v>14501</v>
      </c>
      <c r="G24301" s="136">
        <v>0</v>
      </c>
      <c r="H24301" s="136">
        <v>0</v>
      </c>
      <c r="I24301" s="136">
        <v>0</v>
      </c>
      <c r="J24301" s="136">
        <v>0</v>
      </c>
      <c r="K24301" s="136">
        <v>0</v>
      </c>
      <c r="L24301" s="136">
        <v>0</v>
      </c>
      <c r="M24301" s="136">
        <v>0</v>
      </c>
      <c r="N24301" s="136">
        <v>0</v>
      </c>
      <c r="O24301" s="136">
        <v>0</v>
      </c>
      <c r="P24301" s="136">
        <v>0</v>
      </c>
      <c r="Q24301" s="136">
        <v>0</v>
      </c>
      <c r="R24301" s="136">
        <v>0</v>
      </c>
      <c r="S24301" s="136">
        <v>0</v>
      </c>
    </row>
    <row r="24302" spans="1:19" ht="11.25" thickBot="1" x14ac:dyDescent="0.2">
      <c r="A24302" s="112"/>
    </row>
    <row r="24303" spans="1:19" ht="11.25" thickBot="1" x14ac:dyDescent="0.2">
      <c r="A24303" s="139" t="s">
        <v>366</v>
      </c>
      <c r="B24303" s="112"/>
      <c r="C24303" s="140" t="s">
        <v>3713</v>
      </c>
      <c r="D24303" s="136">
        <v>0</v>
      </c>
      <c r="E24303" s="141" t="s">
        <v>14501</v>
      </c>
      <c r="F24303" s="141" t="s">
        <v>14501</v>
      </c>
      <c r="G24303" s="136">
        <v>0</v>
      </c>
      <c r="H24303" s="136">
        <v>0</v>
      </c>
      <c r="I24303" s="136">
        <v>0</v>
      </c>
      <c r="J24303" s="136">
        <v>0</v>
      </c>
      <c r="K24303" s="136">
        <v>0</v>
      </c>
      <c r="L24303" s="136">
        <v>0</v>
      </c>
      <c r="M24303" s="136">
        <v>0</v>
      </c>
      <c r="N24303" s="136">
        <v>0</v>
      </c>
      <c r="O24303" s="136">
        <v>0</v>
      </c>
      <c r="P24303" s="136">
        <v>0</v>
      </c>
      <c r="Q24303" s="136">
        <v>0</v>
      </c>
      <c r="R24303" s="136">
        <v>0</v>
      </c>
      <c r="S24303" s="136">
        <v>0</v>
      </c>
    </row>
    <row r="24304" spans="1:19" ht="11.25" thickBot="1" x14ac:dyDescent="0.2">
      <c r="A24304" s="112"/>
    </row>
    <row r="24305" spans="1:19" ht="11.25" thickBot="1" x14ac:dyDescent="0.2">
      <c r="A24305" s="106" t="s">
        <v>357</v>
      </c>
      <c r="B24305" s="106" t="s">
        <v>358</v>
      </c>
      <c r="C24305" s="146" t="s">
        <v>53</v>
      </c>
      <c r="D24305" s="146" t="s">
        <v>54</v>
      </c>
      <c r="E24305" s="146" t="s">
        <v>55</v>
      </c>
      <c r="F24305" s="146" t="s">
        <v>56</v>
      </c>
      <c r="G24305" s="146" t="s">
        <v>14507</v>
      </c>
      <c r="H24305" s="146" t="s">
        <v>57</v>
      </c>
      <c r="I24305" s="146" t="s">
        <v>59</v>
      </c>
      <c r="J24305" s="146" t="s">
        <v>14508</v>
      </c>
      <c r="K24305" s="146" t="s">
        <v>60</v>
      </c>
      <c r="L24305" s="146" t="s">
        <v>61</v>
      </c>
      <c r="M24305" s="146" t="s">
        <v>62</v>
      </c>
      <c r="N24305" s="146" t="s">
        <v>14509</v>
      </c>
      <c r="O24305" s="146" t="s">
        <v>63</v>
      </c>
      <c r="P24305" s="146" t="s">
        <v>64</v>
      </c>
      <c r="Q24305" s="146" t="s">
        <v>66</v>
      </c>
      <c r="R24305" s="146" t="s">
        <v>14510</v>
      </c>
      <c r="S24305" s="146" t="s">
        <v>67</v>
      </c>
    </row>
    <row r="24306" spans="1:19" ht="11.25" thickBot="1" x14ac:dyDescent="0.2">
      <c r="A24306" s="112"/>
      <c r="B24306" s="112"/>
      <c r="C24306" s="146" t="s">
        <v>111</v>
      </c>
      <c r="D24306" s="146" t="s">
        <v>111</v>
      </c>
      <c r="E24306" s="146" t="s">
        <v>111</v>
      </c>
      <c r="F24306" s="146" t="s">
        <v>111</v>
      </c>
      <c r="G24306" s="146" t="s">
        <v>111</v>
      </c>
      <c r="H24306" s="146" t="s">
        <v>111</v>
      </c>
      <c r="I24306" s="146" t="s">
        <v>111</v>
      </c>
      <c r="J24306" s="146" t="s">
        <v>111</v>
      </c>
      <c r="K24306" s="146" t="s">
        <v>111</v>
      </c>
      <c r="L24306" s="146" t="s">
        <v>111</v>
      </c>
      <c r="M24306" s="146" t="s">
        <v>111</v>
      </c>
      <c r="N24306" s="146" t="s">
        <v>111</v>
      </c>
      <c r="O24306" s="146" t="s">
        <v>111</v>
      </c>
      <c r="P24306" s="146" t="s">
        <v>111</v>
      </c>
      <c r="Q24306" s="146" t="s">
        <v>111</v>
      </c>
      <c r="R24306" s="146" t="s">
        <v>111</v>
      </c>
      <c r="S24306" s="146" t="s">
        <v>111</v>
      </c>
    </row>
    <row r="24307" spans="1:19" ht="11.25" thickBot="1" x14ac:dyDescent="0.2">
      <c r="A24307" s="107">
        <v>1</v>
      </c>
      <c r="B24307" s="132">
        <v>0.82964120370370376</v>
      </c>
      <c r="C24307" s="108">
        <v>4.0000000000000001E-3</v>
      </c>
      <c r="D24307" s="108">
        <v>2.1999999999999999E-2</v>
      </c>
      <c r="E24307" s="141" t="s">
        <v>14500</v>
      </c>
      <c r="F24307" s="108">
        <v>1.0999999999999999E-2</v>
      </c>
      <c r="G24307" s="141" t="s">
        <v>14500</v>
      </c>
      <c r="H24307" s="108">
        <v>0.04</v>
      </c>
      <c r="I24307" s="108">
        <v>2.8000000000000001E-2</v>
      </c>
      <c r="J24307" s="141" t="s">
        <v>14518</v>
      </c>
      <c r="K24307" s="141" t="s">
        <v>14500</v>
      </c>
      <c r="L24307" s="141" t="s">
        <v>14500</v>
      </c>
      <c r="M24307" s="108">
        <v>3.2000000000000001E-2</v>
      </c>
      <c r="N24307" s="108">
        <v>5.8999999999999997E-2</v>
      </c>
      <c r="O24307" s="108">
        <v>6.0000000000000001E-3</v>
      </c>
      <c r="P24307" s="108">
        <v>2.5089999999999999</v>
      </c>
      <c r="Q24307" s="133">
        <v>0.36253000000000002</v>
      </c>
      <c r="R24307" s="141" t="s">
        <v>14500</v>
      </c>
      <c r="S24307" s="108">
        <v>0.08</v>
      </c>
    </row>
    <row r="24308" spans="1:19" ht="11.25" thickBot="1" x14ac:dyDescent="0.2">
      <c r="A24308" s="112"/>
    </row>
    <row r="24309" spans="1:19" ht="11.25" thickBot="1" x14ac:dyDescent="0.2">
      <c r="A24309" s="135" t="s">
        <v>362</v>
      </c>
      <c r="B24309" s="112"/>
      <c r="C24309" s="136">
        <v>4.0000000000000001E-3</v>
      </c>
      <c r="D24309" s="136">
        <v>2.1999999999999999E-2</v>
      </c>
      <c r="E24309" s="141" t="s">
        <v>14501</v>
      </c>
      <c r="F24309" s="136">
        <v>1.0999999999999999E-2</v>
      </c>
      <c r="G24309" s="141" t="s">
        <v>14501</v>
      </c>
      <c r="H24309" s="136">
        <v>0.04</v>
      </c>
      <c r="I24309" s="136">
        <v>2.8000000000000001E-2</v>
      </c>
      <c r="J24309" s="141" t="s">
        <v>14520</v>
      </c>
      <c r="K24309" s="141" t="s">
        <v>14501</v>
      </c>
      <c r="L24309" s="141" t="s">
        <v>14501</v>
      </c>
      <c r="M24309" s="136">
        <v>3.2000000000000001E-2</v>
      </c>
      <c r="N24309" s="136">
        <v>5.8999999999999997E-2</v>
      </c>
      <c r="O24309" s="136">
        <v>6.0000000000000001E-3</v>
      </c>
      <c r="P24309" s="136">
        <v>2.5089999999999999</v>
      </c>
      <c r="Q24309" s="137">
        <v>0.36253000000000002</v>
      </c>
      <c r="R24309" s="141" t="s">
        <v>14501</v>
      </c>
      <c r="S24309" s="136">
        <v>0.08</v>
      </c>
    </row>
    <row r="24310" spans="1:19" ht="11.25" thickBot="1" x14ac:dyDescent="0.2">
      <c r="A24310" s="112"/>
    </row>
    <row r="24311" spans="1:19" ht="11.25" thickBot="1" x14ac:dyDescent="0.2">
      <c r="A24311" s="138" t="s">
        <v>364</v>
      </c>
      <c r="B24311" s="112"/>
      <c r="C24311" s="136">
        <v>0</v>
      </c>
      <c r="D24311" s="136">
        <v>0</v>
      </c>
      <c r="E24311" s="141" t="s">
        <v>14501</v>
      </c>
      <c r="F24311" s="136">
        <v>0</v>
      </c>
      <c r="G24311" s="141" t="s">
        <v>14501</v>
      </c>
      <c r="H24311" s="136">
        <v>0</v>
      </c>
      <c r="I24311" s="136">
        <v>0</v>
      </c>
      <c r="J24311" s="141" t="s">
        <v>14501</v>
      </c>
      <c r="K24311" s="141" t="s">
        <v>14501</v>
      </c>
      <c r="L24311" s="141" t="s">
        <v>14501</v>
      </c>
      <c r="M24311" s="136">
        <v>0</v>
      </c>
      <c r="N24311" s="136">
        <v>0</v>
      </c>
      <c r="O24311" s="136">
        <v>0</v>
      </c>
      <c r="P24311" s="136">
        <v>0</v>
      </c>
      <c r="Q24311" s="140" t="s">
        <v>3713</v>
      </c>
      <c r="R24311" s="141" t="s">
        <v>14501</v>
      </c>
      <c r="S24311" s="136">
        <v>0</v>
      </c>
    </row>
    <row r="24312" spans="1:19" ht="11.25" thickBot="1" x14ac:dyDescent="0.2">
      <c r="A24312" s="112"/>
    </row>
    <row r="24313" spans="1:19" ht="11.25" thickBot="1" x14ac:dyDescent="0.2">
      <c r="A24313" s="139" t="s">
        <v>366</v>
      </c>
      <c r="B24313" s="112"/>
      <c r="C24313" s="136">
        <v>0</v>
      </c>
      <c r="D24313" s="136">
        <v>0</v>
      </c>
      <c r="E24313" s="141" t="s">
        <v>14501</v>
      </c>
      <c r="F24313" s="136">
        <v>0</v>
      </c>
      <c r="G24313" s="141" t="s">
        <v>14501</v>
      </c>
      <c r="H24313" s="136">
        <v>0</v>
      </c>
      <c r="I24313" s="136">
        <v>0</v>
      </c>
      <c r="J24313" s="141" t="s">
        <v>14501</v>
      </c>
      <c r="K24313" s="141" t="s">
        <v>14501</v>
      </c>
      <c r="L24313" s="141" t="s">
        <v>14501</v>
      </c>
      <c r="M24313" s="136">
        <v>0</v>
      </c>
      <c r="N24313" s="136">
        <v>0</v>
      </c>
      <c r="O24313" s="136">
        <v>0</v>
      </c>
      <c r="P24313" s="136">
        <v>0</v>
      </c>
      <c r="Q24313" s="140" t="s">
        <v>3713</v>
      </c>
      <c r="R24313" s="141" t="s">
        <v>14501</v>
      </c>
      <c r="S24313" s="136">
        <v>0</v>
      </c>
    </row>
    <row r="24314" spans="1:19" ht="11.25" thickBot="1" x14ac:dyDescent="0.2">
      <c r="A24314" s="112"/>
    </row>
    <row r="24315" spans="1:19" ht="11.25" thickBot="1" x14ac:dyDescent="0.2">
      <c r="A24315" s="106" t="s">
        <v>357</v>
      </c>
      <c r="B24315" s="106" t="s">
        <v>358</v>
      </c>
      <c r="C24315" s="146" t="s">
        <v>68</v>
      </c>
      <c r="D24315" s="146" t="s">
        <v>14511</v>
      </c>
    </row>
    <row r="24316" spans="1:19" ht="11.25" thickBot="1" x14ac:dyDescent="0.2">
      <c r="A24316" s="112"/>
      <c r="B24316" s="112"/>
      <c r="C24316" s="146" t="s">
        <v>111</v>
      </c>
      <c r="D24316" s="146" t="s">
        <v>111</v>
      </c>
    </row>
    <row r="24317" spans="1:19" ht="11.25" thickBot="1" x14ac:dyDescent="0.2">
      <c r="A24317" s="107">
        <v>1</v>
      </c>
      <c r="B24317" s="132">
        <v>0.82964120370370376</v>
      </c>
      <c r="C24317" s="108">
        <v>1.7000000000000001E-2</v>
      </c>
      <c r="D24317" s="141" t="s">
        <v>14500</v>
      </c>
    </row>
    <row r="24318" spans="1:19" ht="11.25" thickBot="1" x14ac:dyDescent="0.2">
      <c r="A24318" s="112"/>
    </row>
    <row r="24319" spans="1:19" ht="11.25" thickBot="1" x14ac:dyDescent="0.2">
      <c r="A24319" s="135" t="s">
        <v>362</v>
      </c>
      <c r="B24319" s="112"/>
      <c r="C24319" s="136">
        <v>1.7000000000000001E-2</v>
      </c>
      <c r="D24319" s="141" t="s">
        <v>14501</v>
      </c>
    </row>
    <row r="24320" spans="1:19" ht="11.25" thickBot="1" x14ac:dyDescent="0.2">
      <c r="A24320" s="112"/>
    </row>
    <row r="24321" spans="1:19" ht="11.25" thickBot="1" x14ac:dyDescent="0.2">
      <c r="A24321" s="138" t="s">
        <v>364</v>
      </c>
      <c r="B24321" s="112"/>
      <c r="C24321" s="136">
        <v>0</v>
      </c>
      <c r="D24321" s="141" t="s">
        <v>14501</v>
      </c>
    </row>
    <row r="24322" spans="1:19" ht="11.25" thickBot="1" x14ac:dyDescent="0.2">
      <c r="A24322" s="112"/>
    </row>
    <row r="24323" spans="1:19" ht="11.25" thickBot="1" x14ac:dyDescent="0.2">
      <c r="A24323" s="139" t="s">
        <v>366</v>
      </c>
      <c r="B24323" s="112"/>
      <c r="C24323" s="136">
        <v>0</v>
      </c>
      <c r="D24323" s="141" t="s">
        <v>14501</v>
      </c>
    </row>
    <row r="24324" spans="1:19" ht="10.5" x14ac:dyDescent="0.15">
      <c r="A24324" s="112"/>
    </row>
    <row r="24325" spans="1:19" x14ac:dyDescent="0.15">
      <c r="A24325" s="129"/>
      <c r="B24325" s="86" t="s">
        <v>5443</v>
      </c>
    </row>
    <row r="24326" spans="1:19" ht="9.75" thickBot="1" x14ac:dyDescent="0.2">
      <c r="A24326" s="81" t="s">
        <v>356</v>
      </c>
    </row>
    <row r="24327" spans="1:19" ht="11.25" thickBot="1" x14ac:dyDescent="0.2">
      <c r="A24327" s="106" t="s">
        <v>357</v>
      </c>
      <c r="B24327" s="106" t="s">
        <v>358</v>
      </c>
      <c r="C24327" s="146" t="s">
        <v>14494</v>
      </c>
      <c r="D24327" s="146" t="s">
        <v>14495</v>
      </c>
      <c r="E24327" s="146" t="s">
        <v>14496</v>
      </c>
      <c r="F24327" s="146" t="s">
        <v>0</v>
      </c>
      <c r="G24327" s="146" t="s">
        <v>1</v>
      </c>
      <c r="H24327" s="146" t="s">
        <v>2</v>
      </c>
      <c r="I24327" s="146" t="s">
        <v>14497</v>
      </c>
      <c r="J24327" s="146" t="s">
        <v>3</v>
      </c>
      <c r="K24327" s="146" t="s">
        <v>14498</v>
      </c>
      <c r="L24327" s="146" t="s">
        <v>7</v>
      </c>
      <c r="M24327" s="146" t="s">
        <v>14499</v>
      </c>
      <c r="N24327" s="146" t="s">
        <v>10</v>
      </c>
      <c r="O24327" s="146" t="s">
        <v>11</v>
      </c>
      <c r="P24327" s="146" t="s">
        <v>12</v>
      </c>
      <c r="Q24327" s="146" t="s">
        <v>13</v>
      </c>
      <c r="R24327" s="146" t="s">
        <v>14</v>
      </c>
      <c r="S24327" s="146" t="s">
        <v>15</v>
      </c>
    </row>
    <row r="24328" spans="1:19" ht="11.25" thickBot="1" x14ac:dyDescent="0.2">
      <c r="A24328" s="112"/>
      <c r="B24328" s="112"/>
      <c r="C24328" s="146" t="s">
        <v>111</v>
      </c>
      <c r="D24328" s="146" t="s">
        <v>111</v>
      </c>
      <c r="E24328" s="146" t="s">
        <v>111</v>
      </c>
      <c r="F24328" s="146" t="s">
        <v>111</v>
      </c>
      <c r="G24328" s="146" t="s">
        <v>111</v>
      </c>
      <c r="H24328" s="146" t="s">
        <v>111</v>
      </c>
      <c r="I24328" s="146" t="s">
        <v>111</v>
      </c>
      <c r="J24328" s="146" t="s">
        <v>111</v>
      </c>
      <c r="K24328" s="146" t="s">
        <v>111</v>
      </c>
      <c r="L24328" s="146" t="s">
        <v>111</v>
      </c>
      <c r="M24328" s="146" t="s">
        <v>111</v>
      </c>
      <c r="N24328" s="146" t="s">
        <v>111</v>
      </c>
      <c r="O24328" s="146" t="s">
        <v>111</v>
      </c>
      <c r="P24328" s="146" t="s">
        <v>111</v>
      </c>
      <c r="Q24328" s="146" t="s">
        <v>111</v>
      </c>
      <c r="R24328" s="146" t="s">
        <v>111</v>
      </c>
      <c r="S24328" s="146" t="s">
        <v>111</v>
      </c>
    </row>
    <row r="24329" spans="1:19" ht="11.25" thickBot="1" x14ac:dyDescent="0.2">
      <c r="A24329" s="107">
        <v>1</v>
      </c>
      <c r="B24329" s="132">
        <v>0.83479166666666671</v>
      </c>
      <c r="C24329" s="141" t="s">
        <v>14500</v>
      </c>
      <c r="D24329" s="141" t="s">
        <v>14500</v>
      </c>
      <c r="E24329" s="108">
        <v>3.0000000000000001E-3</v>
      </c>
      <c r="F24329" s="108">
        <v>5.6000000000000001E-2</v>
      </c>
      <c r="G24329" s="108">
        <v>0.38500000000000001</v>
      </c>
      <c r="H24329" s="108">
        <v>8.0000000000000002E-3</v>
      </c>
      <c r="I24329" s="108">
        <v>-1.2E-2</v>
      </c>
      <c r="J24329" s="108">
        <v>0.129</v>
      </c>
      <c r="K24329" s="108">
        <v>-0.48199999999999998</v>
      </c>
      <c r="L24329" s="133">
        <v>0.58087999999999995</v>
      </c>
      <c r="M24329" s="108">
        <v>1.7999999999999999E-2</v>
      </c>
      <c r="N24329" s="108">
        <v>0</v>
      </c>
      <c r="O24329" s="108">
        <v>0</v>
      </c>
      <c r="P24329" s="108">
        <v>0.12</v>
      </c>
      <c r="Q24329" s="108">
        <v>1.248</v>
      </c>
      <c r="R24329" s="108">
        <v>3.0000000000000001E-3</v>
      </c>
      <c r="S24329" s="108">
        <v>3.5999999999999997E-2</v>
      </c>
    </row>
    <row r="24330" spans="1:19" ht="11.25" thickBot="1" x14ac:dyDescent="0.2">
      <c r="A24330" s="112"/>
    </row>
    <row r="24331" spans="1:19" ht="11.25" thickBot="1" x14ac:dyDescent="0.2">
      <c r="A24331" s="135" t="s">
        <v>362</v>
      </c>
      <c r="B24331" s="112"/>
      <c r="C24331" s="141" t="s">
        <v>14501</v>
      </c>
      <c r="D24331" s="141" t="s">
        <v>14501</v>
      </c>
      <c r="E24331" s="136">
        <v>3.0000000000000001E-3</v>
      </c>
      <c r="F24331" s="136">
        <v>5.6000000000000001E-2</v>
      </c>
      <c r="G24331" s="136">
        <v>0.38500000000000001</v>
      </c>
      <c r="H24331" s="136">
        <v>8.0000000000000002E-3</v>
      </c>
      <c r="I24331" s="136">
        <v>-1.2E-2</v>
      </c>
      <c r="J24331" s="136">
        <v>0.129</v>
      </c>
      <c r="K24331" s="136">
        <v>-0.48199999999999998</v>
      </c>
      <c r="L24331" s="137">
        <v>0.58087999999999995</v>
      </c>
      <c r="M24331" s="136">
        <v>1.7999999999999999E-2</v>
      </c>
      <c r="N24331" s="136">
        <v>0</v>
      </c>
      <c r="O24331" s="136">
        <v>0</v>
      </c>
      <c r="P24331" s="136">
        <v>0.12</v>
      </c>
      <c r="Q24331" s="136">
        <v>1.248</v>
      </c>
      <c r="R24331" s="136">
        <v>3.0000000000000001E-3</v>
      </c>
      <c r="S24331" s="136">
        <v>3.5999999999999997E-2</v>
      </c>
    </row>
    <row r="24332" spans="1:19" ht="11.25" thickBot="1" x14ac:dyDescent="0.2">
      <c r="A24332" s="112"/>
    </row>
    <row r="24333" spans="1:19" ht="11.25" thickBot="1" x14ac:dyDescent="0.2">
      <c r="A24333" s="138" t="s">
        <v>364</v>
      </c>
      <c r="B24333" s="112"/>
      <c r="C24333" s="141" t="s">
        <v>14501</v>
      </c>
      <c r="D24333" s="141" t="s">
        <v>14501</v>
      </c>
      <c r="E24333" s="136">
        <v>0</v>
      </c>
      <c r="F24333" s="136">
        <v>0</v>
      </c>
      <c r="G24333" s="136">
        <v>0</v>
      </c>
      <c r="H24333" s="136">
        <v>0</v>
      </c>
      <c r="I24333" s="136">
        <v>0</v>
      </c>
      <c r="J24333" s="136">
        <v>0</v>
      </c>
      <c r="K24333" s="136">
        <v>0</v>
      </c>
      <c r="L24333" s="140" t="s">
        <v>3713</v>
      </c>
      <c r="M24333" s="136">
        <v>0</v>
      </c>
      <c r="N24333" s="136">
        <v>0</v>
      </c>
      <c r="O24333" s="136">
        <v>0</v>
      </c>
      <c r="P24333" s="136">
        <v>0</v>
      </c>
      <c r="Q24333" s="136">
        <v>0</v>
      </c>
      <c r="R24333" s="136">
        <v>0</v>
      </c>
      <c r="S24333" s="136">
        <v>0</v>
      </c>
    </row>
    <row r="24334" spans="1:19" ht="11.25" thickBot="1" x14ac:dyDescent="0.2">
      <c r="A24334" s="112"/>
    </row>
    <row r="24335" spans="1:19" ht="11.25" thickBot="1" x14ac:dyDescent="0.2">
      <c r="A24335" s="139" t="s">
        <v>366</v>
      </c>
      <c r="B24335" s="112"/>
      <c r="C24335" s="141" t="s">
        <v>14501</v>
      </c>
      <c r="D24335" s="141" t="s">
        <v>14501</v>
      </c>
      <c r="E24335" s="136">
        <v>0</v>
      </c>
      <c r="F24335" s="136">
        <v>0</v>
      </c>
      <c r="G24335" s="136">
        <v>0</v>
      </c>
      <c r="H24335" s="136">
        <v>0</v>
      </c>
      <c r="I24335" s="136">
        <v>0</v>
      </c>
      <c r="J24335" s="136">
        <v>0</v>
      </c>
      <c r="K24335" s="136">
        <v>0</v>
      </c>
      <c r="L24335" s="140" t="s">
        <v>3713</v>
      </c>
      <c r="M24335" s="136">
        <v>0</v>
      </c>
      <c r="N24335" s="136">
        <v>0</v>
      </c>
      <c r="O24335" s="136">
        <v>0</v>
      </c>
      <c r="P24335" s="136">
        <v>0</v>
      </c>
      <c r="Q24335" s="136">
        <v>0</v>
      </c>
      <c r="R24335" s="136">
        <v>0</v>
      </c>
      <c r="S24335" s="136">
        <v>0</v>
      </c>
    </row>
    <row r="24336" spans="1:19" ht="11.25" thickBot="1" x14ac:dyDescent="0.2">
      <c r="A24336" s="112"/>
    </row>
    <row r="24337" spans="1:19" ht="11.25" thickBot="1" x14ac:dyDescent="0.2">
      <c r="A24337" s="106" t="s">
        <v>357</v>
      </c>
      <c r="B24337" s="106" t="s">
        <v>358</v>
      </c>
      <c r="C24337" s="146" t="s">
        <v>16</v>
      </c>
      <c r="D24337" s="146" t="s">
        <v>14502</v>
      </c>
      <c r="E24337" s="146" t="s">
        <v>14503</v>
      </c>
      <c r="F24337" s="146" t="s">
        <v>20</v>
      </c>
      <c r="G24337" s="146" t="s">
        <v>21</v>
      </c>
      <c r="H24337" s="146" t="s">
        <v>22</v>
      </c>
      <c r="I24337" s="146" t="s">
        <v>23</v>
      </c>
      <c r="J24337" s="146" t="s">
        <v>24</v>
      </c>
      <c r="K24337" s="146" t="s">
        <v>26</v>
      </c>
      <c r="L24337" s="146" t="s">
        <v>14504</v>
      </c>
      <c r="M24337" s="146" t="s">
        <v>27</v>
      </c>
      <c r="N24337" s="146" t="s">
        <v>28</v>
      </c>
      <c r="O24337" s="146" t="s">
        <v>29</v>
      </c>
      <c r="P24337" s="146" t="s">
        <v>30</v>
      </c>
      <c r="Q24337" s="146" t="s">
        <v>14505</v>
      </c>
      <c r="R24337" s="146" t="s">
        <v>32</v>
      </c>
      <c r="S24337" s="146" t="s">
        <v>33</v>
      </c>
    </row>
    <row r="24338" spans="1:19" ht="11.25" thickBot="1" x14ac:dyDescent="0.2">
      <c r="A24338" s="112"/>
      <c r="B24338" s="112"/>
      <c r="C24338" s="146" t="s">
        <v>111</v>
      </c>
      <c r="D24338" s="146" t="s">
        <v>111</v>
      </c>
      <c r="E24338" s="146" t="s">
        <v>111</v>
      </c>
      <c r="F24338" s="146" t="s">
        <v>111</v>
      </c>
      <c r="G24338" s="146" t="s">
        <v>111</v>
      </c>
      <c r="H24338" s="146" t="s">
        <v>111</v>
      </c>
      <c r="I24338" s="146" t="s">
        <v>111</v>
      </c>
      <c r="J24338" s="146" t="s">
        <v>111</v>
      </c>
      <c r="K24338" s="146" t="s">
        <v>111</v>
      </c>
      <c r="L24338" s="146" t="s">
        <v>111</v>
      </c>
      <c r="M24338" s="146" t="s">
        <v>111</v>
      </c>
      <c r="N24338" s="146" t="s">
        <v>111</v>
      </c>
      <c r="O24338" s="146" t="s">
        <v>111</v>
      </c>
      <c r="P24338" s="146" t="s">
        <v>111</v>
      </c>
      <c r="Q24338" s="146" t="s">
        <v>111</v>
      </c>
      <c r="R24338" s="146" t="s">
        <v>111</v>
      </c>
      <c r="S24338" s="146" t="s">
        <v>111</v>
      </c>
    </row>
    <row r="24339" spans="1:19" ht="11.25" thickBot="1" x14ac:dyDescent="0.2">
      <c r="A24339" s="107">
        <v>1</v>
      </c>
      <c r="B24339" s="132">
        <v>0.83479166666666671</v>
      </c>
      <c r="C24339" s="108">
        <v>0.86699999999999999</v>
      </c>
      <c r="D24339" s="108">
        <v>0.17699999999999999</v>
      </c>
      <c r="E24339" s="108">
        <v>1E-3</v>
      </c>
      <c r="F24339" s="133">
        <v>0.48477999999999999</v>
      </c>
      <c r="G24339" s="108">
        <v>4.3999999999999997E-2</v>
      </c>
      <c r="H24339" s="108">
        <v>0.14299999999999999</v>
      </c>
      <c r="I24339" s="108">
        <v>4.2999999999999997E-2</v>
      </c>
      <c r="J24339" s="108">
        <v>0.53100000000000003</v>
      </c>
      <c r="K24339" s="133">
        <v>0.50561999999999996</v>
      </c>
      <c r="L24339" s="108">
        <v>4.0000000000000001E-3</v>
      </c>
      <c r="M24339" s="108">
        <v>2E-3</v>
      </c>
      <c r="N24339" s="108">
        <v>0.03</v>
      </c>
      <c r="O24339" s="141" t="s">
        <v>14500</v>
      </c>
      <c r="P24339" s="141" t="s">
        <v>14500</v>
      </c>
      <c r="Q24339" s="108">
        <v>-2.3E-2</v>
      </c>
      <c r="R24339" s="141" t="s">
        <v>14548</v>
      </c>
      <c r="S24339" s="108">
        <v>7.0000000000000001E-3</v>
      </c>
    </row>
    <row r="24340" spans="1:19" ht="11.25" thickBot="1" x14ac:dyDescent="0.2">
      <c r="A24340" s="112"/>
    </row>
    <row r="24341" spans="1:19" ht="11.25" thickBot="1" x14ac:dyDescent="0.2">
      <c r="A24341" s="135" t="s">
        <v>362</v>
      </c>
      <c r="B24341" s="112"/>
      <c r="C24341" s="136">
        <v>0.86699999999999999</v>
      </c>
      <c r="D24341" s="136">
        <v>0.17699999999999999</v>
      </c>
      <c r="E24341" s="136">
        <v>1E-3</v>
      </c>
      <c r="F24341" s="137">
        <v>0.48477999999999999</v>
      </c>
      <c r="G24341" s="136">
        <v>4.3999999999999997E-2</v>
      </c>
      <c r="H24341" s="136">
        <v>0.14299999999999999</v>
      </c>
      <c r="I24341" s="136">
        <v>4.2999999999999997E-2</v>
      </c>
      <c r="J24341" s="136">
        <v>0.53100000000000003</v>
      </c>
      <c r="K24341" s="137">
        <v>0.50561999999999996</v>
      </c>
      <c r="L24341" s="136">
        <v>4.0000000000000001E-3</v>
      </c>
      <c r="M24341" s="136">
        <v>2E-3</v>
      </c>
      <c r="N24341" s="136">
        <v>0.03</v>
      </c>
      <c r="O24341" s="141" t="s">
        <v>14501</v>
      </c>
      <c r="P24341" s="141" t="s">
        <v>14501</v>
      </c>
      <c r="Q24341" s="136">
        <v>-2.3E-2</v>
      </c>
      <c r="R24341" s="141" t="s">
        <v>14549</v>
      </c>
      <c r="S24341" s="136">
        <v>7.0000000000000001E-3</v>
      </c>
    </row>
    <row r="24342" spans="1:19" ht="11.25" thickBot="1" x14ac:dyDescent="0.2">
      <c r="A24342" s="112"/>
    </row>
    <row r="24343" spans="1:19" ht="11.25" thickBot="1" x14ac:dyDescent="0.2">
      <c r="A24343" s="138" t="s">
        <v>364</v>
      </c>
      <c r="B24343" s="112"/>
      <c r="C24343" s="136">
        <v>0</v>
      </c>
      <c r="D24343" s="136">
        <v>0</v>
      </c>
      <c r="E24343" s="136">
        <v>0</v>
      </c>
      <c r="F24343" s="140" t="s">
        <v>3713</v>
      </c>
      <c r="G24343" s="136">
        <v>0</v>
      </c>
      <c r="H24343" s="136">
        <v>0</v>
      </c>
      <c r="I24343" s="136">
        <v>0</v>
      </c>
      <c r="J24343" s="136">
        <v>0</v>
      </c>
      <c r="K24343" s="140" t="s">
        <v>3713</v>
      </c>
      <c r="L24343" s="136">
        <v>0</v>
      </c>
      <c r="M24343" s="136">
        <v>0</v>
      </c>
      <c r="N24343" s="136">
        <v>0</v>
      </c>
      <c r="O24343" s="141" t="s">
        <v>14501</v>
      </c>
      <c r="P24343" s="141" t="s">
        <v>14501</v>
      </c>
      <c r="Q24343" s="136">
        <v>0</v>
      </c>
      <c r="R24343" s="141" t="s">
        <v>14501</v>
      </c>
      <c r="S24343" s="136">
        <v>0</v>
      </c>
    </row>
    <row r="24344" spans="1:19" ht="11.25" thickBot="1" x14ac:dyDescent="0.2">
      <c r="A24344" s="112"/>
    </row>
    <row r="24345" spans="1:19" ht="11.25" thickBot="1" x14ac:dyDescent="0.2">
      <c r="A24345" s="139" t="s">
        <v>366</v>
      </c>
      <c r="B24345" s="112"/>
      <c r="C24345" s="136">
        <v>0</v>
      </c>
      <c r="D24345" s="136">
        <v>0</v>
      </c>
      <c r="E24345" s="136">
        <v>0</v>
      </c>
      <c r="F24345" s="140" t="s">
        <v>3713</v>
      </c>
      <c r="G24345" s="136">
        <v>0</v>
      </c>
      <c r="H24345" s="136">
        <v>0</v>
      </c>
      <c r="I24345" s="136">
        <v>0</v>
      </c>
      <c r="J24345" s="136">
        <v>0</v>
      </c>
      <c r="K24345" s="140" t="s">
        <v>3713</v>
      </c>
      <c r="L24345" s="136">
        <v>0</v>
      </c>
      <c r="M24345" s="136">
        <v>0</v>
      </c>
      <c r="N24345" s="136">
        <v>0</v>
      </c>
      <c r="O24345" s="141" t="s">
        <v>14501</v>
      </c>
      <c r="P24345" s="141" t="s">
        <v>14501</v>
      </c>
      <c r="Q24345" s="136">
        <v>0</v>
      </c>
      <c r="R24345" s="141" t="s">
        <v>14501</v>
      </c>
      <c r="S24345" s="136">
        <v>0</v>
      </c>
    </row>
    <row r="24346" spans="1:19" ht="11.25" thickBot="1" x14ac:dyDescent="0.2">
      <c r="A24346" s="112"/>
    </row>
    <row r="24347" spans="1:19" ht="11.25" thickBot="1" x14ac:dyDescent="0.2">
      <c r="A24347" s="106" t="s">
        <v>357</v>
      </c>
      <c r="B24347" s="106" t="s">
        <v>358</v>
      </c>
      <c r="C24347" s="146" t="s">
        <v>35</v>
      </c>
      <c r="D24347" s="146" t="s">
        <v>36</v>
      </c>
      <c r="E24347" s="146" t="s">
        <v>14506</v>
      </c>
      <c r="F24347" s="146" t="s">
        <v>38</v>
      </c>
      <c r="G24347" s="146" t="s">
        <v>39</v>
      </c>
      <c r="H24347" s="146" t="s">
        <v>41</v>
      </c>
      <c r="I24347" s="146" t="s">
        <v>42</v>
      </c>
      <c r="J24347" s="146" t="s">
        <v>43</v>
      </c>
      <c r="K24347" s="146" t="s">
        <v>44</v>
      </c>
      <c r="L24347" s="146" t="s">
        <v>45</v>
      </c>
      <c r="M24347" s="146" t="s">
        <v>46</v>
      </c>
      <c r="N24347" s="146" t="s">
        <v>47</v>
      </c>
      <c r="O24347" s="146" t="s">
        <v>48</v>
      </c>
      <c r="P24347" s="146" t="s">
        <v>49</v>
      </c>
      <c r="Q24347" s="146" t="s">
        <v>50</v>
      </c>
      <c r="R24347" s="146" t="s">
        <v>51</v>
      </c>
      <c r="S24347" s="146" t="s">
        <v>52</v>
      </c>
    </row>
    <row r="24348" spans="1:19" ht="11.25" thickBot="1" x14ac:dyDescent="0.2">
      <c r="A24348" s="112"/>
      <c r="B24348" s="112"/>
      <c r="C24348" s="146" t="s">
        <v>111</v>
      </c>
      <c r="D24348" s="146" t="s">
        <v>111</v>
      </c>
      <c r="E24348" s="146" t="s">
        <v>111</v>
      </c>
      <c r="F24348" s="146" t="s">
        <v>111</v>
      </c>
      <c r="G24348" s="146" t="s">
        <v>111</v>
      </c>
      <c r="H24348" s="146" t="s">
        <v>111</v>
      </c>
      <c r="I24348" s="146" t="s">
        <v>111</v>
      </c>
      <c r="J24348" s="146" t="s">
        <v>111</v>
      </c>
      <c r="K24348" s="146" t="s">
        <v>111</v>
      </c>
      <c r="L24348" s="146" t="s">
        <v>111</v>
      </c>
      <c r="M24348" s="146" t="s">
        <v>111</v>
      </c>
      <c r="N24348" s="146" t="s">
        <v>111</v>
      </c>
      <c r="O24348" s="146" t="s">
        <v>111</v>
      </c>
      <c r="P24348" s="146" t="s">
        <v>111</v>
      </c>
      <c r="Q24348" s="146" t="s">
        <v>111</v>
      </c>
      <c r="R24348" s="146" t="s">
        <v>111</v>
      </c>
      <c r="S24348" s="146" t="s">
        <v>111</v>
      </c>
    </row>
    <row r="24349" spans="1:19" ht="11.25" thickBot="1" x14ac:dyDescent="0.2">
      <c r="A24349" s="107">
        <v>1</v>
      </c>
      <c r="B24349" s="132">
        <v>0.83479166666666671</v>
      </c>
      <c r="C24349" s="133">
        <v>0.41617999999999999</v>
      </c>
      <c r="D24349" s="108">
        <v>7.0000000000000001E-3</v>
      </c>
      <c r="E24349" s="141" t="s">
        <v>14500</v>
      </c>
      <c r="F24349" s="141" t="s">
        <v>14500</v>
      </c>
      <c r="G24349" s="108">
        <v>2E-3</v>
      </c>
      <c r="H24349" s="108">
        <v>1.3120000000000001</v>
      </c>
      <c r="I24349" s="108">
        <v>2.9000000000000001E-2</v>
      </c>
      <c r="J24349" s="108">
        <v>6.2E-2</v>
      </c>
      <c r="K24349" s="108">
        <v>6.0000000000000001E-3</v>
      </c>
      <c r="L24349" s="108">
        <v>1.4999999999999999E-2</v>
      </c>
      <c r="M24349" s="108">
        <v>0.01</v>
      </c>
      <c r="N24349" s="108">
        <v>4.0000000000000001E-3</v>
      </c>
      <c r="O24349" s="108">
        <v>1.4999999999999999E-2</v>
      </c>
      <c r="P24349" s="141" t="s">
        <v>14500</v>
      </c>
      <c r="Q24349" s="108">
        <v>1.2E-2</v>
      </c>
      <c r="R24349" s="108">
        <v>1E-3</v>
      </c>
      <c r="S24349" s="108">
        <v>6.0000000000000001E-3</v>
      </c>
    </row>
    <row r="24350" spans="1:19" ht="11.25" thickBot="1" x14ac:dyDescent="0.2">
      <c r="A24350" s="112"/>
    </row>
    <row r="24351" spans="1:19" ht="11.25" thickBot="1" x14ac:dyDescent="0.2">
      <c r="A24351" s="135" t="s">
        <v>362</v>
      </c>
      <c r="B24351" s="112"/>
      <c r="C24351" s="137">
        <v>0.41617999999999999</v>
      </c>
      <c r="D24351" s="136">
        <v>7.0000000000000001E-3</v>
      </c>
      <c r="E24351" s="141" t="s">
        <v>14501</v>
      </c>
      <c r="F24351" s="141" t="s">
        <v>14501</v>
      </c>
      <c r="G24351" s="136">
        <v>2E-3</v>
      </c>
      <c r="H24351" s="136">
        <v>1.3120000000000001</v>
      </c>
      <c r="I24351" s="136">
        <v>2.9000000000000001E-2</v>
      </c>
      <c r="J24351" s="136">
        <v>6.2E-2</v>
      </c>
      <c r="K24351" s="136">
        <v>6.0000000000000001E-3</v>
      </c>
      <c r="L24351" s="136">
        <v>1.4999999999999999E-2</v>
      </c>
      <c r="M24351" s="136">
        <v>0.01</v>
      </c>
      <c r="N24351" s="136">
        <v>4.0000000000000001E-3</v>
      </c>
      <c r="O24351" s="136">
        <v>1.4999999999999999E-2</v>
      </c>
      <c r="P24351" s="141" t="s">
        <v>14501</v>
      </c>
      <c r="Q24351" s="136">
        <v>1.2E-2</v>
      </c>
      <c r="R24351" s="136">
        <v>1E-3</v>
      </c>
      <c r="S24351" s="136">
        <v>6.0000000000000001E-3</v>
      </c>
    </row>
    <row r="24352" spans="1:19" ht="11.25" thickBot="1" x14ac:dyDescent="0.2">
      <c r="A24352" s="112"/>
    </row>
    <row r="24353" spans="1:19" ht="11.25" thickBot="1" x14ac:dyDescent="0.2">
      <c r="A24353" s="138" t="s">
        <v>364</v>
      </c>
      <c r="B24353" s="112"/>
      <c r="C24353" s="140" t="s">
        <v>3713</v>
      </c>
      <c r="D24353" s="136">
        <v>0</v>
      </c>
      <c r="E24353" s="141" t="s">
        <v>14501</v>
      </c>
      <c r="F24353" s="141" t="s">
        <v>14501</v>
      </c>
      <c r="G24353" s="136">
        <v>0</v>
      </c>
      <c r="H24353" s="136">
        <v>0</v>
      </c>
      <c r="I24353" s="136">
        <v>0</v>
      </c>
      <c r="J24353" s="136">
        <v>0</v>
      </c>
      <c r="K24353" s="136">
        <v>0</v>
      </c>
      <c r="L24353" s="136">
        <v>0</v>
      </c>
      <c r="M24353" s="136">
        <v>0</v>
      </c>
      <c r="N24353" s="136">
        <v>0</v>
      </c>
      <c r="O24353" s="136">
        <v>0</v>
      </c>
      <c r="P24353" s="141" t="s">
        <v>14501</v>
      </c>
      <c r="Q24353" s="136">
        <v>0</v>
      </c>
      <c r="R24353" s="136">
        <v>0</v>
      </c>
      <c r="S24353" s="136">
        <v>0</v>
      </c>
    </row>
    <row r="24354" spans="1:19" ht="11.25" thickBot="1" x14ac:dyDescent="0.2">
      <c r="A24354" s="112"/>
    </row>
    <row r="24355" spans="1:19" ht="11.25" thickBot="1" x14ac:dyDescent="0.2">
      <c r="A24355" s="139" t="s">
        <v>366</v>
      </c>
      <c r="B24355" s="112"/>
      <c r="C24355" s="140" t="s">
        <v>3713</v>
      </c>
      <c r="D24355" s="136">
        <v>0</v>
      </c>
      <c r="E24355" s="141" t="s">
        <v>14501</v>
      </c>
      <c r="F24355" s="141" t="s">
        <v>14501</v>
      </c>
      <c r="G24355" s="136">
        <v>0</v>
      </c>
      <c r="H24355" s="136">
        <v>0</v>
      </c>
      <c r="I24355" s="136">
        <v>0</v>
      </c>
      <c r="J24355" s="136">
        <v>0</v>
      </c>
      <c r="K24355" s="136">
        <v>0</v>
      </c>
      <c r="L24355" s="136">
        <v>0</v>
      </c>
      <c r="M24355" s="136">
        <v>0</v>
      </c>
      <c r="N24355" s="136">
        <v>0</v>
      </c>
      <c r="O24355" s="136">
        <v>0</v>
      </c>
      <c r="P24355" s="141" t="s">
        <v>14501</v>
      </c>
      <c r="Q24355" s="136">
        <v>0</v>
      </c>
      <c r="R24355" s="136">
        <v>0</v>
      </c>
      <c r="S24355" s="136">
        <v>0</v>
      </c>
    </row>
    <row r="24356" spans="1:19" ht="11.25" thickBot="1" x14ac:dyDescent="0.2">
      <c r="A24356" s="112"/>
    </row>
    <row r="24357" spans="1:19" ht="11.25" thickBot="1" x14ac:dyDescent="0.2">
      <c r="A24357" s="106" t="s">
        <v>357</v>
      </c>
      <c r="B24357" s="106" t="s">
        <v>358</v>
      </c>
      <c r="C24357" s="146" t="s">
        <v>53</v>
      </c>
      <c r="D24357" s="146" t="s">
        <v>54</v>
      </c>
      <c r="E24357" s="146" t="s">
        <v>55</v>
      </c>
      <c r="F24357" s="146" t="s">
        <v>56</v>
      </c>
      <c r="G24357" s="146" t="s">
        <v>14507</v>
      </c>
      <c r="H24357" s="146" t="s">
        <v>57</v>
      </c>
      <c r="I24357" s="146" t="s">
        <v>59</v>
      </c>
      <c r="J24357" s="146" t="s">
        <v>14508</v>
      </c>
      <c r="K24357" s="146" t="s">
        <v>60</v>
      </c>
      <c r="L24357" s="146" t="s">
        <v>61</v>
      </c>
      <c r="M24357" s="146" t="s">
        <v>62</v>
      </c>
      <c r="N24357" s="146" t="s">
        <v>14509</v>
      </c>
      <c r="O24357" s="146" t="s">
        <v>63</v>
      </c>
      <c r="P24357" s="146" t="s">
        <v>64</v>
      </c>
      <c r="Q24357" s="146" t="s">
        <v>66</v>
      </c>
      <c r="R24357" s="146" t="s">
        <v>14510</v>
      </c>
      <c r="S24357" s="146" t="s">
        <v>67</v>
      </c>
    </row>
    <row r="24358" spans="1:19" ht="11.25" thickBot="1" x14ac:dyDescent="0.2">
      <c r="A24358" s="112"/>
      <c r="B24358" s="112"/>
      <c r="C24358" s="146" t="s">
        <v>111</v>
      </c>
      <c r="D24358" s="146" t="s">
        <v>111</v>
      </c>
      <c r="E24358" s="146" t="s">
        <v>111</v>
      </c>
      <c r="F24358" s="146" t="s">
        <v>111</v>
      </c>
      <c r="G24358" s="146" t="s">
        <v>111</v>
      </c>
      <c r="H24358" s="146" t="s">
        <v>111</v>
      </c>
      <c r="I24358" s="146" t="s">
        <v>111</v>
      </c>
      <c r="J24358" s="146" t="s">
        <v>111</v>
      </c>
      <c r="K24358" s="146" t="s">
        <v>111</v>
      </c>
      <c r="L24358" s="146" t="s">
        <v>111</v>
      </c>
      <c r="M24358" s="146" t="s">
        <v>111</v>
      </c>
      <c r="N24358" s="146" t="s">
        <v>111</v>
      </c>
      <c r="O24358" s="146" t="s">
        <v>111</v>
      </c>
      <c r="P24358" s="146" t="s">
        <v>111</v>
      </c>
      <c r="Q24358" s="146" t="s">
        <v>111</v>
      </c>
      <c r="R24358" s="146" t="s">
        <v>111</v>
      </c>
      <c r="S24358" s="146" t="s">
        <v>111</v>
      </c>
    </row>
    <row r="24359" spans="1:19" ht="11.25" thickBot="1" x14ac:dyDescent="0.2">
      <c r="A24359" s="107">
        <v>1</v>
      </c>
      <c r="B24359" s="132">
        <v>0.83479166666666671</v>
      </c>
      <c r="C24359" s="141" t="s">
        <v>14500</v>
      </c>
      <c r="D24359" s="108">
        <v>1.2E-2</v>
      </c>
      <c r="E24359" s="108">
        <v>1E-3</v>
      </c>
      <c r="F24359" s="108">
        <v>3.0000000000000001E-3</v>
      </c>
      <c r="G24359" s="108">
        <v>2E-3</v>
      </c>
      <c r="H24359" s="108">
        <v>2.8000000000000001E-2</v>
      </c>
      <c r="I24359" s="108">
        <v>3.9E-2</v>
      </c>
      <c r="J24359" s="141" t="s">
        <v>14518</v>
      </c>
      <c r="K24359" s="141" t="s">
        <v>14500</v>
      </c>
      <c r="L24359" s="141" t="s">
        <v>14500</v>
      </c>
      <c r="M24359" s="108">
        <v>2.4E-2</v>
      </c>
      <c r="N24359" s="108">
        <v>9.9000000000000005E-2</v>
      </c>
      <c r="O24359" s="108">
        <v>6.0000000000000001E-3</v>
      </c>
      <c r="P24359" s="108">
        <v>0.13800000000000001</v>
      </c>
      <c r="Q24359" s="133">
        <v>0.36623</v>
      </c>
      <c r="R24359" s="141" t="s">
        <v>14500</v>
      </c>
      <c r="S24359" s="108">
        <v>1.0999999999999999E-2</v>
      </c>
    </row>
    <row r="24360" spans="1:19" ht="11.25" thickBot="1" x14ac:dyDescent="0.2">
      <c r="A24360" s="112"/>
    </row>
    <row r="24361" spans="1:19" ht="11.25" thickBot="1" x14ac:dyDescent="0.2">
      <c r="A24361" s="135" t="s">
        <v>362</v>
      </c>
      <c r="B24361" s="112"/>
      <c r="C24361" s="141" t="s">
        <v>14501</v>
      </c>
      <c r="D24361" s="136">
        <v>1.2E-2</v>
      </c>
      <c r="E24361" s="136">
        <v>1E-3</v>
      </c>
      <c r="F24361" s="136">
        <v>3.0000000000000001E-3</v>
      </c>
      <c r="G24361" s="136">
        <v>2E-3</v>
      </c>
      <c r="H24361" s="136">
        <v>2.8000000000000001E-2</v>
      </c>
      <c r="I24361" s="136">
        <v>3.9E-2</v>
      </c>
      <c r="J24361" s="141" t="s">
        <v>14520</v>
      </c>
      <c r="K24361" s="141" t="s">
        <v>14501</v>
      </c>
      <c r="L24361" s="141" t="s">
        <v>14501</v>
      </c>
      <c r="M24361" s="136">
        <v>2.4E-2</v>
      </c>
      <c r="N24361" s="136">
        <v>9.9000000000000005E-2</v>
      </c>
      <c r="O24361" s="136">
        <v>6.0000000000000001E-3</v>
      </c>
      <c r="P24361" s="136">
        <v>0.13800000000000001</v>
      </c>
      <c r="Q24361" s="137">
        <v>0.36623</v>
      </c>
      <c r="R24361" s="141" t="s">
        <v>14501</v>
      </c>
      <c r="S24361" s="136">
        <v>1.0999999999999999E-2</v>
      </c>
    </row>
    <row r="24362" spans="1:19" ht="11.25" thickBot="1" x14ac:dyDescent="0.2">
      <c r="A24362" s="112"/>
    </row>
    <row r="24363" spans="1:19" ht="11.25" thickBot="1" x14ac:dyDescent="0.2">
      <c r="A24363" s="138" t="s">
        <v>364</v>
      </c>
      <c r="B24363" s="112"/>
      <c r="C24363" s="141" t="s">
        <v>14501</v>
      </c>
      <c r="D24363" s="136">
        <v>0</v>
      </c>
      <c r="E24363" s="136">
        <v>0</v>
      </c>
      <c r="F24363" s="136">
        <v>0</v>
      </c>
      <c r="G24363" s="136">
        <v>0</v>
      </c>
      <c r="H24363" s="136">
        <v>0</v>
      </c>
      <c r="I24363" s="136">
        <v>0</v>
      </c>
      <c r="J24363" s="141" t="s">
        <v>14501</v>
      </c>
      <c r="K24363" s="141" t="s">
        <v>14501</v>
      </c>
      <c r="L24363" s="141" t="s">
        <v>14501</v>
      </c>
      <c r="M24363" s="136">
        <v>0</v>
      </c>
      <c r="N24363" s="136">
        <v>0</v>
      </c>
      <c r="O24363" s="136">
        <v>0</v>
      </c>
      <c r="P24363" s="136">
        <v>0</v>
      </c>
      <c r="Q24363" s="140" t="s">
        <v>3713</v>
      </c>
      <c r="R24363" s="141" t="s">
        <v>14501</v>
      </c>
      <c r="S24363" s="136">
        <v>0</v>
      </c>
    </row>
    <row r="24364" spans="1:19" ht="11.25" thickBot="1" x14ac:dyDescent="0.2">
      <c r="A24364" s="112"/>
    </row>
    <row r="24365" spans="1:19" ht="11.25" thickBot="1" x14ac:dyDescent="0.2">
      <c r="A24365" s="139" t="s">
        <v>366</v>
      </c>
      <c r="B24365" s="112"/>
      <c r="C24365" s="141" t="s">
        <v>14501</v>
      </c>
      <c r="D24365" s="136">
        <v>0</v>
      </c>
      <c r="E24365" s="136">
        <v>0</v>
      </c>
      <c r="F24365" s="136">
        <v>0</v>
      </c>
      <c r="G24365" s="136">
        <v>0</v>
      </c>
      <c r="H24365" s="136">
        <v>0</v>
      </c>
      <c r="I24365" s="136">
        <v>0</v>
      </c>
      <c r="J24365" s="141" t="s">
        <v>14501</v>
      </c>
      <c r="K24365" s="141" t="s">
        <v>14501</v>
      </c>
      <c r="L24365" s="141" t="s">
        <v>14501</v>
      </c>
      <c r="M24365" s="136">
        <v>0</v>
      </c>
      <c r="N24365" s="136">
        <v>0</v>
      </c>
      <c r="O24365" s="136">
        <v>0</v>
      </c>
      <c r="P24365" s="136">
        <v>0</v>
      </c>
      <c r="Q24365" s="140" t="s">
        <v>3713</v>
      </c>
      <c r="R24365" s="141" t="s">
        <v>14501</v>
      </c>
      <c r="S24365" s="136">
        <v>0</v>
      </c>
    </row>
    <row r="24366" spans="1:19" ht="11.25" thickBot="1" x14ac:dyDescent="0.2">
      <c r="A24366" s="112"/>
    </row>
    <row r="24367" spans="1:19" ht="11.25" thickBot="1" x14ac:dyDescent="0.2">
      <c r="A24367" s="106" t="s">
        <v>357</v>
      </c>
      <c r="B24367" s="106" t="s">
        <v>358</v>
      </c>
      <c r="C24367" s="146" t="s">
        <v>68</v>
      </c>
      <c r="D24367" s="146" t="s">
        <v>14511</v>
      </c>
    </row>
    <row r="24368" spans="1:19" ht="11.25" thickBot="1" x14ac:dyDescent="0.2">
      <c r="A24368" s="112"/>
      <c r="B24368" s="112"/>
      <c r="C24368" s="146" t="s">
        <v>111</v>
      </c>
      <c r="D24368" s="146" t="s">
        <v>111</v>
      </c>
    </row>
    <row r="24369" spans="1:19" ht="11.25" thickBot="1" x14ac:dyDescent="0.2">
      <c r="A24369" s="107">
        <v>1</v>
      </c>
      <c r="B24369" s="132">
        <v>0.83479166666666671</v>
      </c>
      <c r="C24369" s="108">
        <v>3.0000000000000001E-3</v>
      </c>
      <c r="D24369" s="141" t="s">
        <v>14500</v>
      </c>
    </row>
    <row r="24370" spans="1:19" ht="11.25" thickBot="1" x14ac:dyDescent="0.2">
      <c r="A24370" s="112"/>
    </row>
    <row r="24371" spans="1:19" ht="11.25" thickBot="1" x14ac:dyDescent="0.2">
      <c r="A24371" s="135" t="s">
        <v>362</v>
      </c>
      <c r="B24371" s="112"/>
      <c r="C24371" s="136">
        <v>3.0000000000000001E-3</v>
      </c>
      <c r="D24371" s="141" t="s">
        <v>14501</v>
      </c>
    </row>
    <row r="24372" spans="1:19" ht="11.25" thickBot="1" x14ac:dyDescent="0.2">
      <c r="A24372" s="112"/>
    </row>
    <row r="24373" spans="1:19" ht="11.25" thickBot="1" x14ac:dyDescent="0.2">
      <c r="A24373" s="138" t="s">
        <v>364</v>
      </c>
      <c r="B24373" s="112"/>
      <c r="C24373" s="136">
        <v>0</v>
      </c>
      <c r="D24373" s="141" t="s">
        <v>14501</v>
      </c>
    </row>
    <row r="24374" spans="1:19" ht="11.25" thickBot="1" x14ac:dyDescent="0.2">
      <c r="A24374" s="112"/>
    </row>
    <row r="24375" spans="1:19" ht="11.25" thickBot="1" x14ac:dyDescent="0.2">
      <c r="A24375" s="139" t="s">
        <v>366</v>
      </c>
      <c r="B24375" s="112"/>
      <c r="C24375" s="136">
        <v>0</v>
      </c>
      <c r="D24375" s="141" t="s">
        <v>14501</v>
      </c>
    </row>
    <row r="24376" spans="1:19" ht="10.5" x14ac:dyDescent="0.15">
      <c r="A24376" s="112"/>
    </row>
    <row r="24377" spans="1:19" x14ac:dyDescent="0.15">
      <c r="A24377" s="129"/>
      <c r="B24377" s="86" t="s">
        <v>5507</v>
      </c>
    </row>
    <row r="24378" spans="1:19" ht="9.75" thickBot="1" x14ac:dyDescent="0.2">
      <c r="A24378" s="81" t="s">
        <v>356</v>
      </c>
    </row>
    <row r="24379" spans="1:19" ht="11.25" thickBot="1" x14ac:dyDescent="0.2">
      <c r="A24379" s="106" t="s">
        <v>357</v>
      </c>
      <c r="B24379" s="106" t="s">
        <v>358</v>
      </c>
      <c r="C24379" s="146" t="s">
        <v>14494</v>
      </c>
      <c r="D24379" s="146" t="s">
        <v>14495</v>
      </c>
      <c r="E24379" s="146" t="s">
        <v>14496</v>
      </c>
      <c r="F24379" s="146" t="s">
        <v>0</v>
      </c>
      <c r="G24379" s="146" t="s">
        <v>1</v>
      </c>
      <c r="H24379" s="146" t="s">
        <v>2</v>
      </c>
      <c r="I24379" s="146" t="s">
        <v>14497</v>
      </c>
      <c r="J24379" s="146" t="s">
        <v>3</v>
      </c>
      <c r="K24379" s="146" t="s">
        <v>14498</v>
      </c>
      <c r="L24379" s="146" t="s">
        <v>7</v>
      </c>
      <c r="M24379" s="146" t="s">
        <v>14499</v>
      </c>
      <c r="N24379" s="146" t="s">
        <v>10</v>
      </c>
      <c r="O24379" s="146" t="s">
        <v>11</v>
      </c>
      <c r="P24379" s="146" t="s">
        <v>12</v>
      </c>
      <c r="Q24379" s="146" t="s">
        <v>13</v>
      </c>
      <c r="R24379" s="146" t="s">
        <v>14</v>
      </c>
      <c r="S24379" s="146" t="s">
        <v>15</v>
      </c>
    </row>
    <row r="24380" spans="1:19" ht="11.25" thickBot="1" x14ac:dyDescent="0.2">
      <c r="A24380" s="112"/>
      <c r="B24380" s="112"/>
      <c r="C24380" s="146" t="s">
        <v>111</v>
      </c>
      <c r="D24380" s="146" t="s">
        <v>111</v>
      </c>
      <c r="E24380" s="146" t="s">
        <v>111</v>
      </c>
      <c r="F24380" s="146" t="s">
        <v>111</v>
      </c>
      <c r="G24380" s="146" t="s">
        <v>111</v>
      </c>
      <c r="H24380" s="146" t="s">
        <v>111</v>
      </c>
      <c r="I24380" s="146" t="s">
        <v>111</v>
      </c>
      <c r="J24380" s="146" t="s">
        <v>111</v>
      </c>
      <c r="K24380" s="146" t="s">
        <v>111</v>
      </c>
      <c r="L24380" s="146" t="s">
        <v>111</v>
      </c>
      <c r="M24380" s="146" t="s">
        <v>111</v>
      </c>
      <c r="N24380" s="146" t="s">
        <v>111</v>
      </c>
      <c r="O24380" s="146" t="s">
        <v>111</v>
      </c>
      <c r="P24380" s="146" t="s">
        <v>111</v>
      </c>
      <c r="Q24380" s="146" t="s">
        <v>111</v>
      </c>
      <c r="R24380" s="146" t="s">
        <v>111</v>
      </c>
      <c r="S24380" s="146" t="s">
        <v>111</v>
      </c>
    </row>
    <row r="24381" spans="1:19" ht="11.25" thickBot="1" x14ac:dyDescent="0.2">
      <c r="A24381" s="107">
        <v>1</v>
      </c>
      <c r="B24381" s="132">
        <v>0.83994212962962955</v>
      </c>
      <c r="C24381" s="141" t="s">
        <v>14500</v>
      </c>
      <c r="D24381" s="141" t="s">
        <v>14500</v>
      </c>
      <c r="E24381" s="108">
        <v>4.0000000000000001E-3</v>
      </c>
      <c r="F24381" s="108">
        <v>4.2999999999999997E-2</v>
      </c>
      <c r="G24381" s="108">
        <v>0.307</v>
      </c>
      <c r="H24381" s="108">
        <v>1.6E-2</v>
      </c>
      <c r="I24381" s="108">
        <v>-2.9000000000000001E-2</v>
      </c>
      <c r="J24381" s="108">
        <v>0.18099999999999999</v>
      </c>
      <c r="K24381" s="108">
        <v>-0.97599999999999998</v>
      </c>
      <c r="L24381" s="133">
        <v>0.58818999999999999</v>
      </c>
      <c r="M24381" s="108">
        <v>3.4000000000000002E-2</v>
      </c>
      <c r="N24381" s="108">
        <v>1E-3</v>
      </c>
      <c r="O24381" s="108">
        <v>5.0000000000000001E-3</v>
      </c>
      <c r="P24381" s="108">
        <v>0.14099999999999999</v>
      </c>
      <c r="Q24381" s="108">
        <v>2.722</v>
      </c>
      <c r="R24381" s="108">
        <v>8.0000000000000002E-3</v>
      </c>
      <c r="S24381" s="108">
        <v>9.0999999999999998E-2</v>
      </c>
    </row>
    <row r="24382" spans="1:19" ht="11.25" thickBot="1" x14ac:dyDescent="0.2">
      <c r="A24382" s="112"/>
    </row>
    <row r="24383" spans="1:19" ht="11.25" thickBot="1" x14ac:dyDescent="0.2">
      <c r="A24383" s="135" t="s">
        <v>362</v>
      </c>
      <c r="B24383" s="112"/>
      <c r="C24383" s="141" t="s">
        <v>14501</v>
      </c>
      <c r="D24383" s="141" t="s">
        <v>14501</v>
      </c>
      <c r="E24383" s="136">
        <v>4.0000000000000001E-3</v>
      </c>
      <c r="F24383" s="136">
        <v>4.2999999999999997E-2</v>
      </c>
      <c r="G24383" s="136">
        <v>0.307</v>
      </c>
      <c r="H24383" s="136">
        <v>1.6E-2</v>
      </c>
      <c r="I24383" s="136">
        <v>-2.9000000000000001E-2</v>
      </c>
      <c r="J24383" s="136">
        <v>0.18099999999999999</v>
      </c>
      <c r="K24383" s="136">
        <v>-0.97599999999999998</v>
      </c>
      <c r="L24383" s="137">
        <v>0.58818999999999999</v>
      </c>
      <c r="M24383" s="136">
        <v>3.4000000000000002E-2</v>
      </c>
      <c r="N24383" s="136">
        <v>1E-3</v>
      </c>
      <c r="O24383" s="136">
        <v>5.0000000000000001E-3</v>
      </c>
      <c r="P24383" s="136">
        <v>0.14099999999999999</v>
      </c>
      <c r="Q24383" s="136">
        <v>2.722</v>
      </c>
      <c r="R24383" s="136">
        <v>8.0000000000000002E-3</v>
      </c>
      <c r="S24383" s="136">
        <v>9.0999999999999998E-2</v>
      </c>
    </row>
    <row r="24384" spans="1:19" ht="11.25" thickBot="1" x14ac:dyDescent="0.2">
      <c r="A24384" s="112"/>
    </row>
    <row r="24385" spans="1:19" ht="11.25" thickBot="1" x14ac:dyDescent="0.2">
      <c r="A24385" s="138" t="s">
        <v>364</v>
      </c>
      <c r="B24385" s="112"/>
      <c r="C24385" s="141" t="s">
        <v>14501</v>
      </c>
      <c r="D24385" s="141" t="s">
        <v>14501</v>
      </c>
      <c r="E24385" s="136">
        <v>0</v>
      </c>
      <c r="F24385" s="136">
        <v>0</v>
      </c>
      <c r="G24385" s="136">
        <v>0</v>
      </c>
      <c r="H24385" s="136">
        <v>0</v>
      </c>
      <c r="I24385" s="136">
        <v>0</v>
      </c>
      <c r="J24385" s="136">
        <v>0</v>
      </c>
      <c r="K24385" s="136">
        <v>0</v>
      </c>
      <c r="L24385" s="140" t="s">
        <v>3713</v>
      </c>
      <c r="M24385" s="136">
        <v>0</v>
      </c>
      <c r="N24385" s="136">
        <v>0</v>
      </c>
      <c r="O24385" s="136">
        <v>0</v>
      </c>
      <c r="P24385" s="136">
        <v>0</v>
      </c>
      <c r="Q24385" s="136">
        <v>0</v>
      </c>
      <c r="R24385" s="136">
        <v>0</v>
      </c>
      <c r="S24385" s="136">
        <v>0</v>
      </c>
    </row>
    <row r="24386" spans="1:19" ht="11.25" thickBot="1" x14ac:dyDescent="0.2">
      <c r="A24386" s="112"/>
    </row>
    <row r="24387" spans="1:19" ht="11.25" thickBot="1" x14ac:dyDescent="0.2">
      <c r="A24387" s="139" t="s">
        <v>366</v>
      </c>
      <c r="B24387" s="112"/>
      <c r="C24387" s="141" t="s">
        <v>14501</v>
      </c>
      <c r="D24387" s="141" t="s">
        <v>14501</v>
      </c>
      <c r="E24387" s="136">
        <v>0</v>
      </c>
      <c r="F24387" s="136">
        <v>0</v>
      </c>
      <c r="G24387" s="136">
        <v>0</v>
      </c>
      <c r="H24387" s="136">
        <v>0</v>
      </c>
      <c r="I24387" s="136">
        <v>0</v>
      </c>
      <c r="J24387" s="136">
        <v>0</v>
      </c>
      <c r="K24387" s="136">
        <v>0</v>
      </c>
      <c r="L24387" s="140" t="s">
        <v>3713</v>
      </c>
      <c r="M24387" s="136">
        <v>0</v>
      </c>
      <c r="N24387" s="136">
        <v>0</v>
      </c>
      <c r="O24387" s="136">
        <v>0</v>
      </c>
      <c r="P24387" s="136">
        <v>0</v>
      </c>
      <c r="Q24387" s="136">
        <v>0</v>
      </c>
      <c r="R24387" s="136">
        <v>0</v>
      </c>
      <c r="S24387" s="136">
        <v>0</v>
      </c>
    </row>
    <row r="24388" spans="1:19" ht="11.25" thickBot="1" x14ac:dyDescent="0.2">
      <c r="A24388" s="112"/>
    </row>
    <row r="24389" spans="1:19" ht="11.25" thickBot="1" x14ac:dyDescent="0.2">
      <c r="A24389" s="106" t="s">
        <v>357</v>
      </c>
      <c r="B24389" s="106" t="s">
        <v>358</v>
      </c>
      <c r="C24389" s="146" t="s">
        <v>16</v>
      </c>
      <c r="D24389" s="146" t="s">
        <v>14502</v>
      </c>
      <c r="E24389" s="146" t="s">
        <v>14503</v>
      </c>
      <c r="F24389" s="146" t="s">
        <v>20</v>
      </c>
      <c r="G24389" s="146" t="s">
        <v>21</v>
      </c>
      <c r="H24389" s="146" t="s">
        <v>22</v>
      </c>
      <c r="I24389" s="146" t="s">
        <v>23</v>
      </c>
      <c r="J24389" s="146" t="s">
        <v>24</v>
      </c>
      <c r="K24389" s="146" t="s">
        <v>26</v>
      </c>
      <c r="L24389" s="146" t="s">
        <v>14504</v>
      </c>
      <c r="M24389" s="146" t="s">
        <v>27</v>
      </c>
      <c r="N24389" s="146" t="s">
        <v>28</v>
      </c>
      <c r="O24389" s="146" t="s">
        <v>29</v>
      </c>
      <c r="P24389" s="146" t="s">
        <v>30</v>
      </c>
      <c r="Q24389" s="146" t="s">
        <v>14505</v>
      </c>
      <c r="R24389" s="146" t="s">
        <v>32</v>
      </c>
      <c r="S24389" s="146" t="s">
        <v>33</v>
      </c>
    </row>
    <row r="24390" spans="1:19" ht="11.25" thickBot="1" x14ac:dyDescent="0.2">
      <c r="A24390" s="112"/>
      <c r="B24390" s="112"/>
      <c r="C24390" s="146" t="s">
        <v>111</v>
      </c>
      <c r="D24390" s="146" t="s">
        <v>111</v>
      </c>
      <c r="E24390" s="146" t="s">
        <v>111</v>
      </c>
      <c r="F24390" s="146" t="s">
        <v>111</v>
      </c>
      <c r="G24390" s="146" t="s">
        <v>111</v>
      </c>
      <c r="H24390" s="146" t="s">
        <v>111</v>
      </c>
      <c r="I24390" s="146" t="s">
        <v>111</v>
      </c>
      <c r="J24390" s="146" t="s">
        <v>111</v>
      </c>
      <c r="K24390" s="146" t="s">
        <v>111</v>
      </c>
      <c r="L24390" s="146" t="s">
        <v>111</v>
      </c>
      <c r="M24390" s="146" t="s">
        <v>111</v>
      </c>
      <c r="N24390" s="146" t="s">
        <v>111</v>
      </c>
      <c r="O24390" s="146" t="s">
        <v>111</v>
      </c>
      <c r="P24390" s="146" t="s">
        <v>111</v>
      </c>
      <c r="Q24390" s="146" t="s">
        <v>111</v>
      </c>
      <c r="R24390" s="146" t="s">
        <v>111</v>
      </c>
      <c r="S24390" s="146" t="s">
        <v>111</v>
      </c>
    </row>
    <row r="24391" spans="1:19" ht="11.25" thickBot="1" x14ac:dyDescent="0.2">
      <c r="A24391" s="107">
        <v>1</v>
      </c>
      <c r="B24391" s="132">
        <v>0.83994212962962955</v>
      </c>
      <c r="C24391" s="108">
        <v>0.47199999999999998</v>
      </c>
      <c r="D24391" s="108">
        <v>0.107</v>
      </c>
      <c r="E24391" s="108">
        <v>2E-3</v>
      </c>
      <c r="F24391" s="133">
        <v>0.46199000000000001</v>
      </c>
      <c r="G24391" s="108">
        <v>8.3000000000000004E-2</v>
      </c>
      <c r="H24391" s="108">
        <v>0.253</v>
      </c>
      <c r="I24391" s="108">
        <v>6.7000000000000004E-2</v>
      </c>
      <c r="J24391" s="108">
        <v>0.54400000000000004</v>
      </c>
      <c r="K24391" s="133">
        <v>0.50287999999999999</v>
      </c>
      <c r="L24391" s="108">
        <v>8.0000000000000002E-3</v>
      </c>
      <c r="M24391" s="108">
        <v>2E-3</v>
      </c>
      <c r="N24391" s="108">
        <v>1.9E-2</v>
      </c>
      <c r="O24391" s="141" t="s">
        <v>14500</v>
      </c>
      <c r="P24391" s="141" t="s">
        <v>14500</v>
      </c>
      <c r="Q24391" s="108">
        <v>-1.6E-2</v>
      </c>
      <c r="R24391" s="108">
        <v>0</v>
      </c>
      <c r="S24391" s="108">
        <v>1.4999999999999999E-2</v>
      </c>
    </row>
    <row r="24392" spans="1:19" ht="11.25" thickBot="1" x14ac:dyDescent="0.2">
      <c r="A24392" s="112"/>
    </row>
    <row r="24393" spans="1:19" ht="11.25" thickBot="1" x14ac:dyDescent="0.2">
      <c r="A24393" s="135" t="s">
        <v>362</v>
      </c>
      <c r="B24393" s="112"/>
      <c r="C24393" s="136">
        <v>0.47199999999999998</v>
      </c>
      <c r="D24393" s="136">
        <v>0.107</v>
      </c>
      <c r="E24393" s="136">
        <v>2E-3</v>
      </c>
      <c r="F24393" s="137">
        <v>0.46199000000000001</v>
      </c>
      <c r="G24393" s="136">
        <v>8.3000000000000004E-2</v>
      </c>
      <c r="H24393" s="136">
        <v>0.253</v>
      </c>
      <c r="I24393" s="136">
        <v>6.7000000000000004E-2</v>
      </c>
      <c r="J24393" s="136">
        <v>0.54400000000000004</v>
      </c>
      <c r="K24393" s="137">
        <v>0.50287999999999999</v>
      </c>
      <c r="L24393" s="136">
        <v>8.0000000000000002E-3</v>
      </c>
      <c r="M24393" s="136">
        <v>2E-3</v>
      </c>
      <c r="N24393" s="136">
        <v>1.9E-2</v>
      </c>
      <c r="O24393" s="141" t="s">
        <v>14501</v>
      </c>
      <c r="P24393" s="141" t="s">
        <v>14501</v>
      </c>
      <c r="Q24393" s="136">
        <v>-1.6E-2</v>
      </c>
      <c r="R24393" s="136">
        <v>0</v>
      </c>
      <c r="S24393" s="136">
        <v>1.4999999999999999E-2</v>
      </c>
    </row>
    <row r="24394" spans="1:19" ht="11.25" thickBot="1" x14ac:dyDescent="0.2">
      <c r="A24394" s="112"/>
    </row>
    <row r="24395" spans="1:19" ht="11.25" thickBot="1" x14ac:dyDescent="0.2">
      <c r="A24395" s="138" t="s">
        <v>364</v>
      </c>
      <c r="B24395" s="112"/>
      <c r="C24395" s="136">
        <v>0</v>
      </c>
      <c r="D24395" s="136">
        <v>0</v>
      </c>
      <c r="E24395" s="136">
        <v>0</v>
      </c>
      <c r="F24395" s="140" t="s">
        <v>3713</v>
      </c>
      <c r="G24395" s="136">
        <v>0</v>
      </c>
      <c r="H24395" s="136">
        <v>0</v>
      </c>
      <c r="I24395" s="136">
        <v>0</v>
      </c>
      <c r="J24395" s="136">
        <v>0</v>
      </c>
      <c r="K24395" s="140" t="s">
        <v>3713</v>
      </c>
      <c r="L24395" s="136">
        <v>0</v>
      </c>
      <c r="M24395" s="136">
        <v>0</v>
      </c>
      <c r="N24395" s="136">
        <v>0</v>
      </c>
      <c r="O24395" s="141" t="s">
        <v>14501</v>
      </c>
      <c r="P24395" s="141" t="s">
        <v>14501</v>
      </c>
      <c r="Q24395" s="136">
        <v>0</v>
      </c>
      <c r="R24395" s="136">
        <v>0</v>
      </c>
      <c r="S24395" s="136">
        <v>0</v>
      </c>
    </row>
    <row r="24396" spans="1:19" ht="11.25" thickBot="1" x14ac:dyDescent="0.2">
      <c r="A24396" s="112"/>
    </row>
    <row r="24397" spans="1:19" ht="11.25" thickBot="1" x14ac:dyDescent="0.2">
      <c r="A24397" s="139" t="s">
        <v>366</v>
      </c>
      <c r="B24397" s="112"/>
      <c r="C24397" s="136">
        <v>0</v>
      </c>
      <c r="D24397" s="136">
        <v>0</v>
      </c>
      <c r="E24397" s="136">
        <v>0</v>
      </c>
      <c r="F24397" s="140" t="s">
        <v>3713</v>
      </c>
      <c r="G24397" s="136">
        <v>0</v>
      </c>
      <c r="H24397" s="136">
        <v>0</v>
      </c>
      <c r="I24397" s="136">
        <v>0</v>
      </c>
      <c r="J24397" s="136">
        <v>0</v>
      </c>
      <c r="K24397" s="140" t="s">
        <v>3713</v>
      </c>
      <c r="L24397" s="136">
        <v>0</v>
      </c>
      <c r="M24397" s="136">
        <v>0</v>
      </c>
      <c r="N24397" s="136">
        <v>0</v>
      </c>
      <c r="O24397" s="141" t="s">
        <v>14501</v>
      </c>
      <c r="P24397" s="141" t="s">
        <v>14501</v>
      </c>
      <c r="Q24397" s="136">
        <v>0</v>
      </c>
      <c r="R24397" s="136">
        <v>0</v>
      </c>
      <c r="S24397" s="136">
        <v>0</v>
      </c>
    </row>
    <row r="24398" spans="1:19" ht="11.25" thickBot="1" x14ac:dyDescent="0.2">
      <c r="A24398" s="112"/>
    </row>
    <row r="24399" spans="1:19" ht="11.25" thickBot="1" x14ac:dyDescent="0.2">
      <c r="A24399" s="106" t="s">
        <v>357</v>
      </c>
      <c r="B24399" s="106" t="s">
        <v>358</v>
      </c>
      <c r="C24399" s="146" t="s">
        <v>35</v>
      </c>
      <c r="D24399" s="146" t="s">
        <v>36</v>
      </c>
      <c r="E24399" s="146" t="s">
        <v>14506</v>
      </c>
      <c r="F24399" s="146" t="s">
        <v>38</v>
      </c>
      <c r="G24399" s="146" t="s">
        <v>39</v>
      </c>
      <c r="H24399" s="146" t="s">
        <v>41</v>
      </c>
      <c r="I24399" s="146" t="s">
        <v>42</v>
      </c>
      <c r="J24399" s="146" t="s">
        <v>43</v>
      </c>
      <c r="K24399" s="146" t="s">
        <v>44</v>
      </c>
      <c r="L24399" s="146" t="s">
        <v>45</v>
      </c>
      <c r="M24399" s="146" t="s">
        <v>46</v>
      </c>
      <c r="N24399" s="146" t="s">
        <v>47</v>
      </c>
      <c r="O24399" s="146" t="s">
        <v>48</v>
      </c>
      <c r="P24399" s="146" t="s">
        <v>49</v>
      </c>
      <c r="Q24399" s="146" t="s">
        <v>50</v>
      </c>
      <c r="R24399" s="146" t="s">
        <v>51</v>
      </c>
      <c r="S24399" s="146" t="s">
        <v>52</v>
      </c>
    </row>
    <row r="24400" spans="1:19" ht="11.25" thickBot="1" x14ac:dyDescent="0.2">
      <c r="A24400" s="112"/>
      <c r="B24400" s="112"/>
      <c r="C24400" s="146" t="s">
        <v>111</v>
      </c>
      <c r="D24400" s="146" t="s">
        <v>111</v>
      </c>
      <c r="E24400" s="146" t="s">
        <v>111</v>
      </c>
      <c r="F24400" s="146" t="s">
        <v>111</v>
      </c>
      <c r="G24400" s="146" t="s">
        <v>111</v>
      </c>
      <c r="H24400" s="146" t="s">
        <v>111</v>
      </c>
      <c r="I24400" s="146" t="s">
        <v>111</v>
      </c>
      <c r="J24400" s="146" t="s">
        <v>111</v>
      </c>
      <c r="K24400" s="146" t="s">
        <v>111</v>
      </c>
      <c r="L24400" s="146" t="s">
        <v>111</v>
      </c>
      <c r="M24400" s="146" t="s">
        <v>111</v>
      </c>
      <c r="N24400" s="146" t="s">
        <v>111</v>
      </c>
      <c r="O24400" s="146" t="s">
        <v>111</v>
      </c>
      <c r="P24400" s="146" t="s">
        <v>111</v>
      </c>
      <c r="Q24400" s="146" t="s">
        <v>111</v>
      </c>
      <c r="R24400" s="146" t="s">
        <v>111</v>
      </c>
      <c r="S24400" s="146" t="s">
        <v>111</v>
      </c>
    </row>
    <row r="24401" spans="1:19" ht="11.25" thickBot="1" x14ac:dyDescent="0.2">
      <c r="A24401" s="107">
        <v>1</v>
      </c>
      <c r="B24401" s="132">
        <v>0.83994212962962955</v>
      </c>
      <c r="C24401" s="133">
        <v>0.41981000000000002</v>
      </c>
      <c r="D24401" s="108">
        <v>3.0000000000000001E-3</v>
      </c>
      <c r="E24401" s="108">
        <v>3.0000000000000001E-3</v>
      </c>
      <c r="F24401" s="141" t="s">
        <v>14500</v>
      </c>
      <c r="G24401" s="108">
        <v>8.9999999999999993E-3</v>
      </c>
      <c r="H24401" s="108">
        <v>1.734</v>
      </c>
      <c r="I24401" s="108">
        <v>6.4000000000000001E-2</v>
      </c>
      <c r="J24401" s="108">
        <v>0.152</v>
      </c>
      <c r="K24401" s="108">
        <v>1.4999999999999999E-2</v>
      </c>
      <c r="L24401" s="108">
        <v>0.04</v>
      </c>
      <c r="M24401" s="108">
        <v>2.5000000000000001E-2</v>
      </c>
      <c r="N24401" s="141" t="s">
        <v>14500</v>
      </c>
      <c r="O24401" s="108">
        <v>2.4E-2</v>
      </c>
      <c r="P24401" s="108">
        <v>1E-3</v>
      </c>
      <c r="Q24401" s="108">
        <v>8.0000000000000002E-3</v>
      </c>
      <c r="R24401" s="108">
        <v>3.0000000000000001E-3</v>
      </c>
      <c r="S24401" s="108">
        <v>8.9999999999999993E-3</v>
      </c>
    </row>
    <row r="24402" spans="1:19" ht="11.25" thickBot="1" x14ac:dyDescent="0.2">
      <c r="A24402" s="112"/>
    </row>
    <row r="24403" spans="1:19" ht="11.25" thickBot="1" x14ac:dyDescent="0.2">
      <c r="A24403" s="135" t="s">
        <v>362</v>
      </c>
      <c r="B24403" s="112"/>
      <c r="C24403" s="137">
        <v>0.41981000000000002</v>
      </c>
      <c r="D24403" s="136">
        <v>3.0000000000000001E-3</v>
      </c>
      <c r="E24403" s="136">
        <v>3.0000000000000001E-3</v>
      </c>
      <c r="F24403" s="141" t="s">
        <v>14501</v>
      </c>
      <c r="G24403" s="136">
        <v>8.9999999999999993E-3</v>
      </c>
      <c r="H24403" s="136">
        <v>1.734</v>
      </c>
      <c r="I24403" s="136">
        <v>6.4000000000000001E-2</v>
      </c>
      <c r="J24403" s="136">
        <v>0.152</v>
      </c>
      <c r="K24403" s="136">
        <v>1.4999999999999999E-2</v>
      </c>
      <c r="L24403" s="136">
        <v>0.04</v>
      </c>
      <c r="M24403" s="136">
        <v>2.5000000000000001E-2</v>
      </c>
      <c r="N24403" s="141" t="s">
        <v>14501</v>
      </c>
      <c r="O24403" s="136">
        <v>2.4E-2</v>
      </c>
      <c r="P24403" s="136">
        <v>1E-3</v>
      </c>
      <c r="Q24403" s="136">
        <v>8.0000000000000002E-3</v>
      </c>
      <c r="R24403" s="136">
        <v>3.0000000000000001E-3</v>
      </c>
      <c r="S24403" s="136">
        <v>8.9999999999999993E-3</v>
      </c>
    </row>
    <row r="24404" spans="1:19" ht="11.25" thickBot="1" x14ac:dyDescent="0.2">
      <c r="A24404" s="112"/>
    </row>
    <row r="24405" spans="1:19" ht="11.25" thickBot="1" x14ac:dyDescent="0.2">
      <c r="A24405" s="138" t="s">
        <v>364</v>
      </c>
      <c r="B24405" s="112"/>
      <c r="C24405" s="140" t="s">
        <v>3713</v>
      </c>
      <c r="D24405" s="136">
        <v>0</v>
      </c>
      <c r="E24405" s="136">
        <v>0</v>
      </c>
      <c r="F24405" s="141" t="s">
        <v>14501</v>
      </c>
      <c r="G24405" s="136">
        <v>0</v>
      </c>
      <c r="H24405" s="136">
        <v>0</v>
      </c>
      <c r="I24405" s="136">
        <v>0</v>
      </c>
      <c r="J24405" s="136">
        <v>0</v>
      </c>
      <c r="K24405" s="136">
        <v>0</v>
      </c>
      <c r="L24405" s="136">
        <v>0</v>
      </c>
      <c r="M24405" s="136">
        <v>0</v>
      </c>
      <c r="N24405" s="141" t="s">
        <v>14501</v>
      </c>
      <c r="O24405" s="136">
        <v>0</v>
      </c>
      <c r="P24405" s="136">
        <v>0</v>
      </c>
      <c r="Q24405" s="136">
        <v>0</v>
      </c>
      <c r="R24405" s="136">
        <v>0</v>
      </c>
      <c r="S24405" s="136">
        <v>0</v>
      </c>
    </row>
    <row r="24406" spans="1:19" ht="11.25" thickBot="1" x14ac:dyDescent="0.2">
      <c r="A24406" s="112"/>
    </row>
    <row r="24407" spans="1:19" ht="11.25" thickBot="1" x14ac:dyDescent="0.2">
      <c r="A24407" s="139" t="s">
        <v>366</v>
      </c>
      <c r="B24407" s="112"/>
      <c r="C24407" s="140" t="s">
        <v>3713</v>
      </c>
      <c r="D24407" s="136">
        <v>0</v>
      </c>
      <c r="E24407" s="136">
        <v>0</v>
      </c>
      <c r="F24407" s="141" t="s">
        <v>14501</v>
      </c>
      <c r="G24407" s="136">
        <v>0</v>
      </c>
      <c r="H24407" s="136">
        <v>0</v>
      </c>
      <c r="I24407" s="136">
        <v>0</v>
      </c>
      <c r="J24407" s="136">
        <v>0</v>
      </c>
      <c r="K24407" s="136">
        <v>0</v>
      </c>
      <c r="L24407" s="136">
        <v>0</v>
      </c>
      <c r="M24407" s="136">
        <v>0</v>
      </c>
      <c r="N24407" s="141" t="s">
        <v>14501</v>
      </c>
      <c r="O24407" s="136">
        <v>0</v>
      </c>
      <c r="P24407" s="136">
        <v>0</v>
      </c>
      <c r="Q24407" s="136">
        <v>0</v>
      </c>
      <c r="R24407" s="136">
        <v>0</v>
      </c>
      <c r="S24407" s="136">
        <v>0</v>
      </c>
    </row>
    <row r="24408" spans="1:19" ht="11.25" thickBot="1" x14ac:dyDescent="0.2">
      <c r="A24408" s="112"/>
    </row>
    <row r="24409" spans="1:19" ht="11.25" thickBot="1" x14ac:dyDescent="0.2">
      <c r="A24409" s="106" t="s">
        <v>357</v>
      </c>
      <c r="B24409" s="106" t="s">
        <v>358</v>
      </c>
      <c r="C24409" s="146" t="s">
        <v>53</v>
      </c>
      <c r="D24409" s="146" t="s">
        <v>54</v>
      </c>
      <c r="E24409" s="146" t="s">
        <v>55</v>
      </c>
      <c r="F24409" s="146" t="s">
        <v>56</v>
      </c>
      <c r="G24409" s="146" t="s">
        <v>14507</v>
      </c>
      <c r="H24409" s="146" t="s">
        <v>57</v>
      </c>
      <c r="I24409" s="146" t="s">
        <v>59</v>
      </c>
      <c r="J24409" s="146" t="s">
        <v>14508</v>
      </c>
      <c r="K24409" s="146" t="s">
        <v>60</v>
      </c>
      <c r="L24409" s="146" t="s">
        <v>61</v>
      </c>
      <c r="M24409" s="146" t="s">
        <v>62</v>
      </c>
      <c r="N24409" s="146" t="s">
        <v>14509</v>
      </c>
      <c r="O24409" s="146" t="s">
        <v>63</v>
      </c>
      <c r="P24409" s="146" t="s">
        <v>64</v>
      </c>
      <c r="Q24409" s="146" t="s">
        <v>66</v>
      </c>
      <c r="R24409" s="146" t="s">
        <v>14510</v>
      </c>
      <c r="S24409" s="146" t="s">
        <v>67</v>
      </c>
    </row>
    <row r="24410" spans="1:19" ht="11.25" thickBot="1" x14ac:dyDescent="0.2">
      <c r="A24410" s="112"/>
      <c r="B24410" s="112"/>
      <c r="C24410" s="146" t="s">
        <v>111</v>
      </c>
      <c r="D24410" s="146" t="s">
        <v>111</v>
      </c>
      <c r="E24410" s="146" t="s">
        <v>111</v>
      </c>
      <c r="F24410" s="146" t="s">
        <v>111</v>
      </c>
      <c r="G24410" s="146" t="s">
        <v>111</v>
      </c>
      <c r="H24410" s="146" t="s">
        <v>111</v>
      </c>
      <c r="I24410" s="146" t="s">
        <v>111</v>
      </c>
      <c r="J24410" s="146" t="s">
        <v>111</v>
      </c>
      <c r="K24410" s="146" t="s">
        <v>111</v>
      </c>
      <c r="L24410" s="146" t="s">
        <v>111</v>
      </c>
      <c r="M24410" s="146" t="s">
        <v>111</v>
      </c>
      <c r="N24410" s="146" t="s">
        <v>111</v>
      </c>
      <c r="O24410" s="146" t="s">
        <v>111</v>
      </c>
      <c r="P24410" s="146" t="s">
        <v>111</v>
      </c>
      <c r="Q24410" s="146" t="s">
        <v>111</v>
      </c>
      <c r="R24410" s="146" t="s">
        <v>111</v>
      </c>
      <c r="S24410" s="146" t="s">
        <v>111</v>
      </c>
    </row>
    <row r="24411" spans="1:19" ht="11.25" thickBot="1" x14ac:dyDescent="0.2">
      <c r="A24411" s="107">
        <v>1</v>
      </c>
      <c r="B24411" s="132">
        <v>0.83994212962962955</v>
      </c>
      <c r="C24411" s="108">
        <v>1E-3</v>
      </c>
      <c r="D24411" s="108">
        <v>1.6E-2</v>
      </c>
      <c r="E24411" s="141" t="s">
        <v>14500</v>
      </c>
      <c r="F24411" s="108">
        <v>3.0000000000000001E-3</v>
      </c>
      <c r="G24411" s="108">
        <v>1E-3</v>
      </c>
      <c r="H24411" s="108">
        <v>2.8000000000000001E-2</v>
      </c>
      <c r="I24411" s="108">
        <v>2.5000000000000001E-2</v>
      </c>
      <c r="J24411" s="141" t="s">
        <v>14518</v>
      </c>
      <c r="K24411" s="141" t="s">
        <v>14500</v>
      </c>
      <c r="L24411" s="108">
        <v>8.0000000000000002E-3</v>
      </c>
      <c r="M24411" s="108">
        <v>2.7E-2</v>
      </c>
      <c r="N24411" s="108">
        <v>3.0000000000000001E-3</v>
      </c>
      <c r="O24411" s="108">
        <v>7.0000000000000001E-3</v>
      </c>
      <c r="P24411" s="108">
        <v>0.73399999999999999</v>
      </c>
      <c r="Q24411" s="133">
        <v>0.35759000000000002</v>
      </c>
      <c r="R24411" s="141" t="s">
        <v>14500</v>
      </c>
      <c r="S24411" s="108">
        <v>3.6999999999999998E-2</v>
      </c>
    </row>
    <row r="24412" spans="1:19" ht="11.25" thickBot="1" x14ac:dyDescent="0.2">
      <c r="A24412" s="112"/>
    </row>
    <row r="24413" spans="1:19" ht="11.25" thickBot="1" x14ac:dyDescent="0.2">
      <c r="A24413" s="135" t="s">
        <v>362</v>
      </c>
      <c r="B24413" s="112"/>
      <c r="C24413" s="136">
        <v>1E-3</v>
      </c>
      <c r="D24413" s="136">
        <v>1.6E-2</v>
      </c>
      <c r="E24413" s="141" t="s">
        <v>14501</v>
      </c>
      <c r="F24413" s="136">
        <v>3.0000000000000001E-3</v>
      </c>
      <c r="G24413" s="136">
        <v>1E-3</v>
      </c>
      <c r="H24413" s="136">
        <v>2.8000000000000001E-2</v>
      </c>
      <c r="I24413" s="136">
        <v>2.5000000000000001E-2</v>
      </c>
      <c r="J24413" s="141" t="s">
        <v>14520</v>
      </c>
      <c r="K24413" s="141" t="s">
        <v>14501</v>
      </c>
      <c r="L24413" s="136">
        <v>8.0000000000000002E-3</v>
      </c>
      <c r="M24413" s="136">
        <v>2.7E-2</v>
      </c>
      <c r="N24413" s="136">
        <v>3.0000000000000001E-3</v>
      </c>
      <c r="O24413" s="136">
        <v>7.0000000000000001E-3</v>
      </c>
      <c r="P24413" s="136">
        <v>0.73399999999999999</v>
      </c>
      <c r="Q24413" s="137">
        <v>0.35759000000000002</v>
      </c>
      <c r="R24413" s="141" t="s">
        <v>14501</v>
      </c>
      <c r="S24413" s="136">
        <v>3.6999999999999998E-2</v>
      </c>
    </row>
    <row r="24414" spans="1:19" ht="11.25" thickBot="1" x14ac:dyDescent="0.2">
      <c r="A24414" s="112"/>
    </row>
    <row r="24415" spans="1:19" ht="11.25" thickBot="1" x14ac:dyDescent="0.2">
      <c r="A24415" s="138" t="s">
        <v>364</v>
      </c>
      <c r="B24415" s="112"/>
      <c r="C24415" s="136">
        <v>0</v>
      </c>
      <c r="D24415" s="136">
        <v>0</v>
      </c>
      <c r="E24415" s="141" t="s">
        <v>14501</v>
      </c>
      <c r="F24415" s="136">
        <v>0</v>
      </c>
      <c r="G24415" s="136">
        <v>0</v>
      </c>
      <c r="H24415" s="136">
        <v>0</v>
      </c>
      <c r="I24415" s="136">
        <v>0</v>
      </c>
      <c r="J24415" s="141" t="s">
        <v>14501</v>
      </c>
      <c r="K24415" s="141" t="s">
        <v>14501</v>
      </c>
      <c r="L24415" s="136">
        <v>0</v>
      </c>
      <c r="M24415" s="136">
        <v>0</v>
      </c>
      <c r="N24415" s="136">
        <v>0</v>
      </c>
      <c r="O24415" s="136">
        <v>0</v>
      </c>
      <c r="P24415" s="136">
        <v>0</v>
      </c>
      <c r="Q24415" s="140" t="s">
        <v>3713</v>
      </c>
      <c r="R24415" s="141" t="s">
        <v>14501</v>
      </c>
      <c r="S24415" s="136">
        <v>0</v>
      </c>
    </row>
    <row r="24416" spans="1:19" ht="11.25" thickBot="1" x14ac:dyDescent="0.2">
      <c r="A24416" s="112"/>
    </row>
    <row r="24417" spans="1:19" ht="11.25" thickBot="1" x14ac:dyDescent="0.2">
      <c r="A24417" s="139" t="s">
        <v>366</v>
      </c>
      <c r="B24417" s="112"/>
      <c r="C24417" s="136">
        <v>0</v>
      </c>
      <c r="D24417" s="136">
        <v>0</v>
      </c>
      <c r="E24417" s="141" t="s">
        <v>14501</v>
      </c>
      <c r="F24417" s="136">
        <v>0</v>
      </c>
      <c r="G24417" s="136">
        <v>0</v>
      </c>
      <c r="H24417" s="136">
        <v>0</v>
      </c>
      <c r="I24417" s="136">
        <v>0</v>
      </c>
      <c r="J24417" s="141" t="s">
        <v>14501</v>
      </c>
      <c r="K24417" s="141" t="s">
        <v>14501</v>
      </c>
      <c r="L24417" s="136">
        <v>0</v>
      </c>
      <c r="M24417" s="136">
        <v>0</v>
      </c>
      <c r="N24417" s="136">
        <v>0</v>
      </c>
      <c r="O24417" s="136">
        <v>0</v>
      </c>
      <c r="P24417" s="136">
        <v>0</v>
      </c>
      <c r="Q24417" s="140" t="s">
        <v>3713</v>
      </c>
      <c r="R24417" s="141" t="s">
        <v>14501</v>
      </c>
      <c r="S24417" s="136">
        <v>0</v>
      </c>
    </row>
    <row r="24418" spans="1:19" ht="11.25" thickBot="1" x14ac:dyDescent="0.2">
      <c r="A24418" s="112"/>
    </row>
    <row r="24419" spans="1:19" ht="11.25" thickBot="1" x14ac:dyDescent="0.2">
      <c r="A24419" s="106" t="s">
        <v>357</v>
      </c>
      <c r="B24419" s="106" t="s">
        <v>358</v>
      </c>
      <c r="C24419" s="146" t="s">
        <v>68</v>
      </c>
      <c r="D24419" s="146" t="s">
        <v>14511</v>
      </c>
    </row>
    <row r="24420" spans="1:19" ht="11.25" thickBot="1" x14ac:dyDescent="0.2">
      <c r="A24420" s="112"/>
      <c r="B24420" s="112"/>
      <c r="C24420" s="146" t="s">
        <v>111</v>
      </c>
      <c r="D24420" s="146" t="s">
        <v>111</v>
      </c>
    </row>
    <row r="24421" spans="1:19" ht="11.25" thickBot="1" x14ac:dyDescent="0.2">
      <c r="A24421" s="107">
        <v>1</v>
      </c>
      <c r="B24421" s="132">
        <v>0.83994212962962955</v>
      </c>
      <c r="C24421" s="108">
        <v>8.0000000000000002E-3</v>
      </c>
      <c r="D24421" s="141" t="s">
        <v>14500</v>
      </c>
    </row>
    <row r="24422" spans="1:19" ht="11.25" thickBot="1" x14ac:dyDescent="0.2">
      <c r="A24422" s="112"/>
    </row>
    <row r="24423" spans="1:19" ht="11.25" thickBot="1" x14ac:dyDescent="0.2">
      <c r="A24423" s="135" t="s">
        <v>362</v>
      </c>
      <c r="B24423" s="112"/>
      <c r="C24423" s="136">
        <v>8.0000000000000002E-3</v>
      </c>
      <c r="D24423" s="141" t="s">
        <v>14501</v>
      </c>
    </row>
    <row r="24424" spans="1:19" ht="11.25" thickBot="1" x14ac:dyDescent="0.2">
      <c r="A24424" s="112"/>
    </row>
    <row r="24425" spans="1:19" ht="11.25" thickBot="1" x14ac:dyDescent="0.2">
      <c r="A24425" s="138" t="s">
        <v>364</v>
      </c>
      <c r="B24425" s="112"/>
      <c r="C24425" s="136">
        <v>0</v>
      </c>
      <c r="D24425" s="141" t="s">
        <v>14501</v>
      </c>
    </row>
    <row r="24426" spans="1:19" ht="11.25" thickBot="1" x14ac:dyDescent="0.2">
      <c r="A24426" s="112"/>
    </row>
    <row r="24427" spans="1:19" ht="11.25" thickBot="1" x14ac:dyDescent="0.2">
      <c r="A24427" s="139" t="s">
        <v>366</v>
      </c>
      <c r="B24427" s="112"/>
      <c r="C24427" s="136">
        <v>0</v>
      </c>
      <c r="D24427" s="141" t="s">
        <v>14501</v>
      </c>
    </row>
    <row r="24428" spans="1:19" ht="10.5" x14ac:dyDescent="0.15">
      <c r="A24428" s="112"/>
    </row>
    <row r="24429" spans="1:19" x14ac:dyDescent="0.15">
      <c r="A24429" s="129"/>
      <c r="B24429" s="86" t="s">
        <v>5578</v>
      </c>
    </row>
    <row r="24430" spans="1:19" ht="9.75" thickBot="1" x14ac:dyDescent="0.2">
      <c r="A24430" s="81" t="s">
        <v>356</v>
      </c>
    </row>
    <row r="24431" spans="1:19" ht="11.25" thickBot="1" x14ac:dyDescent="0.2">
      <c r="A24431" s="106" t="s">
        <v>357</v>
      </c>
      <c r="B24431" s="106" t="s">
        <v>358</v>
      </c>
      <c r="C24431" s="146" t="s">
        <v>14494</v>
      </c>
      <c r="D24431" s="146" t="s">
        <v>14495</v>
      </c>
      <c r="E24431" s="146" t="s">
        <v>14496</v>
      </c>
      <c r="F24431" s="146" t="s">
        <v>0</v>
      </c>
      <c r="G24431" s="146" t="s">
        <v>1</v>
      </c>
      <c r="H24431" s="146" t="s">
        <v>2</v>
      </c>
      <c r="I24431" s="146" t="s">
        <v>14497</v>
      </c>
      <c r="J24431" s="146" t="s">
        <v>3</v>
      </c>
      <c r="K24431" s="146" t="s">
        <v>14498</v>
      </c>
      <c r="L24431" s="146" t="s">
        <v>7</v>
      </c>
      <c r="M24431" s="146" t="s">
        <v>14499</v>
      </c>
      <c r="N24431" s="146" t="s">
        <v>10</v>
      </c>
      <c r="O24431" s="146" t="s">
        <v>11</v>
      </c>
      <c r="P24431" s="146" t="s">
        <v>12</v>
      </c>
      <c r="Q24431" s="146" t="s">
        <v>13</v>
      </c>
      <c r="R24431" s="146" t="s">
        <v>14</v>
      </c>
      <c r="S24431" s="146" t="s">
        <v>15</v>
      </c>
    </row>
    <row r="24432" spans="1:19" ht="11.25" thickBot="1" x14ac:dyDescent="0.2">
      <c r="A24432" s="112"/>
      <c r="B24432" s="112"/>
      <c r="C24432" s="146" t="s">
        <v>111</v>
      </c>
      <c r="D24432" s="146" t="s">
        <v>111</v>
      </c>
      <c r="E24432" s="146" t="s">
        <v>111</v>
      </c>
      <c r="F24432" s="146" t="s">
        <v>111</v>
      </c>
      <c r="G24432" s="146" t="s">
        <v>111</v>
      </c>
      <c r="H24432" s="146" t="s">
        <v>111</v>
      </c>
      <c r="I24432" s="146" t="s">
        <v>111</v>
      </c>
      <c r="J24432" s="146" t="s">
        <v>111</v>
      </c>
      <c r="K24432" s="146" t="s">
        <v>111</v>
      </c>
      <c r="L24432" s="146" t="s">
        <v>111</v>
      </c>
      <c r="M24432" s="146" t="s">
        <v>111</v>
      </c>
      <c r="N24432" s="146" t="s">
        <v>111</v>
      </c>
      <c r="O24432" s="146" t="s">
        <v>111</v>
      </c>
      <c r="P24432" s="146" t="s">
        <v>111</v>
      </c>
      <c r="Q24432" s="146" t="s">
        <v>111</v>
      </c>
      <c r="R24432" s="146" t="s">
        <v>111</v>
      </c>
      <c r="S24432" s="146" t="s">
        <v>111</v>
      </c>
    </row>
    <row r="24433" spans="1:19" ht="11.25" thickBot="1" x14ac:dyDescent="0.2">
      <c r="A24433" s="107">
        <v>1</v>
      </c>
      <c r="B24433" s="132">
        <v>0.84510416666666666</v>
      </c>
      <c r="C24433" s="141" t="s">
        <v>14500</v>
      </c>
      <c r="D24433" s="141" t="s">
        <v>14500</v>
      </c>
      <c r="E24433" s="108">
        <v>1E-3</v>
      </c>
      <c r="F24433" s="108">
        <v>6.0999999999999999E-2</v>
      </c>
      <c r="G24433" s="108">
        <v>0.50700000000000001</v>
      </c>
      <c r="H24433" s="108">
        <v>1.7000000000000001E-2</v>
      </c>
      <c r="I24433" s="108">
        <v>-8.0000000000000002E-3</v>
      </c>
      <c r="J24433" s="108">
        <v>0.17100000000000001</v>
      </c>
      <c r="K24433" s="108">
        <v>0.79800000000000004</v>
      </c>
      <c r="L24433" s="133">
        <v>0.55684</v>
      </c>
      <c r="M24433" s="108">
        <v>4.2000000000000003E-2</v>
      </c>
      <c r="N24433" s="108">
        <v>5.0000000000000001E-3</v>
      </c>
      <c r="O24433" s="108">
        <v>5.0000000000000001E-3</v>
      </c>
      <c r="P24433" s="108">
        <v>0.19900000000000001</v>
      </c>
      <c r="Q24433" s="108">
        <v>3.28</v>
      </c>
      <c r="R24433" s="108">
        <v>6.0000000000000001E-3</v>
      </c>
      <c r="S24433" s="108">
        <v>9.5000000000000001E-2</v>
      </c>
    </row>
    <row r="24434" spans="1:19" ht="11.25" thickBot="1" x14ac:dyDescent="0.2">
      <c r="A24434" s="112"/>
    </row>
    <row r="24435" spans="1:19" ht="11.25" thickBot="1" x14ac:dyDescent="0.2">
      <c r="A24435" s="135" t="s">
        <v>362</v>
      </c>
      <c r="B24435" s="112"/>
      <c r="C24435" s="141" t="s">
        <v>14501</v>
      </c>
      <c r="D24435" s="141" t="s">
        <v>14501</v>
      </c>
      <c r="E24435" s="136">
        <v>1E-3</v>
      </c>
      <c r="F24435" s="136">
        <v>6.0999999999999999E-2</v>
      </c>
      <c r="G24435" s="136">
        <v>0.50700000000000001</v>
      </c>
      <c r="H24435" s="136">
        <v>1.7000000000000001E-2</v>
      </c>
      <c r="I24435" s="136">
        <v>-8.0000000000000002E-3</v>
      </c>
      <c r="J24435" s="136">
        <v>0.17100000000000001</v>
      </c>
      <c r="K24435" s="136">
        <v>0.79800000000000004</v>
      </c>
      <c r="L24435" s="137">
        <v>0.55684</v>
      </c>
      <c r="M24435" s="136">
        <v>4.2000000000000003E-2</v>
      </c>
      <c r="N24435" s="136">
        <v>5.0000000000000001E-3</v>
      </c>
      <c r="O24435" s="136">
        <v>5.0000000000000001E-3</v>
      </c>
      <c r="P24435" s="136">
        <v>0.19900000000000001</v>
      </c>
      <c r="Q24435" s="136">
        <v>3.28</v>
      </c>
      <c r="R24435" s="136">
        <v>6.0000000000000001E-3</v>
      </c>
      <c r="S24435" s="136">
        <v>9.5000000000000001E-2</v>
      </c>
    </row>
    <row r="24436" spans="1:19" ht="11.25" thickBot="1" x14ac:dyDescent="0.2">
      <c r="A24436" s="112"/>
    </row>
    <row r="24437" spans="1:19" ht="11.25" thickBot="1" x14ac:dyDescent="0.2">
      <c r="A24437" s="138" t="s">
        <v>364</v>
      </c>
      <c r="B24437" s="112"/>
      <c r="C24437" s="141" t="s">
        <v>14501</v>
      </c>
      <c r="D24437" s="141" t="s">
        <v>14501</v>
      </c>
      <c r="E24437" s="136">
        <v>0</v>
      </c>
      <c r="F24437" s="136">
        <v>0</v>
      </c>
      <c r="G24437" s="136">
        <v>0</v>
      </c>
      <c r="H24437" s="136">
        <v>0</v>
      </c>
      <c r="I24437" s="136">
        <v>0</v>
      </c>
      <c r="J24437" s="136">
        <v>0</v>
      </c>
      <c r="K24437" s="136">
        <v>0</v>
      </c>
      <c r="L24437" s="140" t="s">
        <v>3713</v>
      </c>
      <c r="M24437" s="136">
        <v>0</v>
      </c>
      <c r="N24437" s="136">
        <v>0</v>
      </c>
      <c r="O24437" s="136">
        <v>0</v>
      </c>
      <c r="P24437" s="136">
        <v>0</v>
      </c>
      <c r="Q24437" s="136">
        <v>0</v>
      </c>
      <c r="R24437" s="136">
        <v>0</v>
      </c>
      <c r="S24437" s="136">
        <v>0</v>
      </c>
    </row>
    <row r="24438" spans="1:19" ht="11.25" thickBot="1" x14ac:dyDescent="0.2">
      <c r="A24438" s="112"/>
    </row>
    <row r="24439" spans="1:19" ht="11.25" thickBot="1" x14ac:dyDescent="0.2">
      <c r="A24439" s="139" t="s">
        <v>366</v>
      </c>
      <c r="B24439" s="112"/>
      <c r="C24439" s="141" t="s">
        <v>14501</v>
      </c>
      <c r="D24439" s="141" t="s">
        <v>14501</v>
      </c>
      <c r="E24439" s="136">
        <v>0</v>
      </c>
      <c r="F24439" s="136">
        <v>0</v>
      </c>
      <c r="G24439" s="136">
        <v>0</v>
      </c>
      <c r="H24439" s="136">
        <v>0</v>
      </c>
      <c r="I24439" s="136">
        <v>0</v>
      </c>
      <c r="J24439" s="136">
        <v>0</v>
      </c>
      <c r="K24439" s="136">
        <v>0</v>
      </c>
      <c r="L24439" s="140" t="s">
        <v>3713</v>
      </c>
      <c r="M24439" s="136">
        <v>0</v>
      </c>
      <c r="N24439" s="136">
        <v>0</v>
      </c>
      <c r="O24439" s="136">
        <v>0</v>
      </c>
      <c r="P24439" s="136">
        <v>0</v>
      </c>
      <c r="Q24439" s="136">
        <v>0</v>
      </c>
      <c r="R24439" s="136">
        <v>0</v>
      </c>
      <c r="S24439" s="136">
        <v>0</v>
      </c>
    </row>
    <row r="24440" spans="1:19" ht="11.25" thickBot="1" x14ac:dyDescent="0.2">
      <c r="A24440" s="112"/>
    </row>
    <row r="24441" spans="1:19" ht="11.25" thickBot="1" x14ac:dyDescent="0.2">
      <c r="A24441" s="106" t="s">
        <v>357</v>
      </c>
      <c r="B24441" s="106" t="s">
        <v>358</v>
      </c>
      <c r="C24441" s="146" t="s">
        <v>16</v>
      </c>
      <c r="D24441" s="146" t="s">
        <v>14502</v>
      </c>
      <c r="E24441" s="146" t="s">
        <v>14503</v>
      </c>
      <c r="F24441" s="146" t="s">
        <v>20</v>
      </c>
      <c r="G24441" s="146" t="s">
        <v>21</v>
      </c>
      <c r="H24441" s="146" t="s">
        <v>22</v>
      </c>
      <c r="I24441" s="146" t="s">
        <v>23</v>
      </c>
      <c r="J24441" s="146" t="s">
        <v>24</v>
      </c>
      <c r="K24441" s="146" t="s">
        <v>26</v>
      </c>
      <c r="L24441" s="146" t="s">
        <v>14504</v>
      </c>
      <c r="M24441" s="146" t="s">
        <v>27</v>
      </c>
      <c r="N24441" s="146" t="s">
        <v>28</v>
      </c>
      <c r="O24441" s="146" t="s">
        <v>29</v>
      </c>
      <c r="P24441" s="146" t="s">
        <v>30</v>
      </c>
      <c r="Q24441" s="146" t="s">
        <v>14505</v>
      </c>
      <c r="R24441" s="146" t="s">
        <v>32</v>
      </c>
      <c r="S24441" s="146" t="s">
        <v>33</v>
      </c>
    </row>
    <row r="24442" spans="1:19" ht="11.25" thickBot="1" x14ac:dyDescent="0.2">
      <c r="A24442" s="112"/>
      <c r="B24442" s="112"/>
      <c r="C24442" s="146" t="s">
        <v>111</v>
      </c>
      <c r="D24442" s="146" t="s">
        <v>111</v>
      </c>
      <c r="E24442" s="146" t="s">
        <v>111</v>
      </c>
      <c r="F24442" s="146" t="s">
        <v>111</v>
      </c>
      <c r="G24442" s="146" t="s">
        <v>111</v>
      </c>
      <c r="H24442" s="146" t="s">
        <v>111</v>
      </c>
      <c r="I24442" s="146" t="s">
        <v>111</v>
      </c>
      <c r="J24442" s="146" t="s">
        <v>111</v>
      </c>
      <c r="K24442" s="146" t="s">
        <v>111</v>
      </c>
      <c r="L24442" s="146" t="s">
        <v>111</v>
      </c>
      <c r="M24442" s="146" t="s">
        <v>111</v>
      </c>
      <c r="N24442" s="146" t="s">
        <v>111</v>
      </c>
      <c r="O24442" s="146" t="s">
        <v>111</v>
      </c>
      <c r="P24442" s="146" t="s">
        <v>111</v>
      </c>
      <c r="Q24442" s="146" t="s">
        <v>111</v>
      </c>
      <c r="R24442" s="146" t="s">
        <v>111</v>
      </c>
      <c r="S24442" s="146" t="s">
        <v>111</v>
      </c>
    </row>
    <row r="24443" spans="1:19" ht="11.25" thickBot="1" x14ac:dyDescent="0.2">
      <c r="A24443" s="107">
        <v>1</v>
      </c>
      <c r="B24443" s="132">
        <v>0.84510416666666666</v>
      </c>
      <c r="C24443" s="108">
        <v>0.83399999999999996</v>
      </c>
      <c r="D24443" s="108">
        <v>0.11899999999999999</v>
      </c>
      <c r="E24443" s="108">
        <v>2E-3</v>
      </c>
      <c r="F24443" s="133">
        <v>0.48321999999999998</v>
      </c>
      <c r="G24443" s="141" t="s">
        <v>14569</v>
      </c>
      <c r="H24443" s="141" t="s">
        <v>14564</v>
      </c>
      <c r="I24443" s="108">
        <v>4.4999999999999998E-2</v>
      </c>
      <c r="J24443" s="108">
        <v>0.69399999999999995</v>
      </c>
      <c r="K24443" s="133">
        <v>0.50341999999999998</v>
      </c>
      <c r="L24443" s="108">
        <v>1.2E-2</v>
      </c>
      <c r="M24443" s="108">
        <v>2E-3</v>
      </c>
      <c r="N24443" s="108">
        <v>1.2E-2</v>
      </c>
      <c r="O24443" s="141" t="s">
        <v>14500</v>
      </c>
      <c r="P24443" s="141" t="s">
        <v>14500</v>
      </c>
      <c r="Q24443" s="108">
        <v>-1.2E-2</v>
      </c>
      <c r="R24443" s="108">
        <v>2E-3</v>
      </c>
      <c r="S24443" s="141" t="s">
        <v>14500</v>
      </c>
    </row>
    <row r="24444" spans="1:19" ht="11.25" thickBot="1" x14ac:dyDescent="0.2">
      <c r="A24444" s="112"/>
    </row>
    <row r="24445" spans="1:19" ht="11.25" thickBot="1" x14ac:dyDescent="0.2">
      <c r="A24445" s="135" t="s">
        <v>362</v>
      </c>
      <c r="B24445" s="112"/>
      <c r="C24445" s="136">
        <v>0.83399999999999996</v>
      </c>
      <c r="D24445" s="136">
        <v>0.11899999999999999</v>
      </c>
      <c r="E24445" s="136">
        <v>2E-3</v>
      </c>
      <c r="F24445" s="137">
        <v>0.48321999999999998</v>
      </c>
      <c r="G24445" s="141" t="s">
        <v>14571</v>
      </c>
      <c r="H24445" s="141" t="s">
        <v>14565</v>
      </c>
      <c r="I24445" s="136">
        <v>4.4999999999999998E-2</v>
      </c>
      <c r="J24445" s="136">
        <v>0.69399999999999995</v>
      </c>
      <c r="K24445" s="137">
        <v>0.50341999999999998</v>
      </c>
      <c r="L24445" s="136">
        <v>1.2E-2</v>
      </c>
      <c r="M24445" s="136">
        <v>2E-3</v>
      </c>
      <c r="N24445" s="136">
        <v>1.2E-2</v>
      </c>
      <c r="O24445" s="141" t="s">
        <v>14501</v>
      </c>
      <c r="P24445" s="141" t="s">
        <v>14501</v>
      </c>
      <c r="Q24445" s="136">
        <v>-1.2E-2</v>
      </c>
      <c r="R24445" s="136">
        <v>2E-3</v>
      </c>
      <c r="S24445" s="141" t="s">
        <v>14501</v>
      </c>
    </row>
    <row r="24446" spans="1:19" ht="11.25" thickBot="1" x14ac:dyDescent="0.2">
      <c r="A24446" s="112"/>
    </row>
    <row r="24447" spans="1:19" ht="11.25" thickBot="1" x14ac:dyDescent="0.2">
      <c r="A24447" s="138" t="s">
        <v>364</v>
      </c>
      <c r="B24447" s="112"/>
      <c r="C24447" s="136">
        <v>0</v>
      </c>
      <c r="D24447" s="136">
        <v>0</v>
      </c>
      <c r="E24447" s="136">
        <v>0</v>
      </c>
      <c r="F24447" s="140" t="s">
        <v>3713</v>
      </c>
      <c r="G24447" s="141" t="s">
        <v>14501</v>
      </c>
      <c r="H24447" s="141" t="s">
        <v>14501</v>
      </c>
      <c r="I24447" s="136">
        <v>0</v>
      </c>
      <c r="J24447" s="136">
        <v>0</v>
      </c>
      <c r="K24447" s="140" t="s">
        <v>3713</v>
      </c>
      <c r="L24447" s="136">
        <v>0</v>
      </c>
      <c r="M24447" s="136">
        <v>0</v>
      </c>
      <c r="N24447" s="136">
        <v>0</v>
      </c>
      <c r="O24447" s="141" t="s">
        <v>14501</v>
      </c>
      <c r="P24447" s="141" t="s">
        <v>14501</v>
      </c>
      <c r="Q24447" s="136">
        <v>0</v>
      </c>
      <c r="R24447" s="136">
        <v>0</v>
      </c>
      <c r="S24447" s="141" t="s">
        <v>14501</v>
      </c>
    </row>
    <row r="24448" spans="1:19" ht="11.25" thickBot="1" x14ac:dyDescent="0.2">
      <c r="A24448" s="112"/>
    </row>
    <row r="24449" spans="1:19" ht="11.25" thickBot="1" x14ac:dyDescent="0.2">
      <c r="A24449" s="139" t="s">
        <v>366</v>
      </c>
      <c r="B24449" s="112"/>
      <c r="C24449" s="136">
        <v>0</v>
      </c>
      <c r="D24449" s="136">
        <v>0</v>
      </c>
      <c r="E24449" s="136">
        <v>0</v>
      </c>
      <c r="F24449" s="140" t="s">
        <v>3713</v>
      </c>
      <c r="G24449" s="141" t="s">
        <v>14501</v>
      </c>
      <c r="H24449" s="141" t="s">
        <v>14501</v>
      </c>
      <c r="I24449" s="136">
        <v>0</v>
      </c>
      <c r="J24449" s="136">
        <v>0</v>
      </c>
      <c r="K24449" s="140" t="s">
        <v>3713</v>
      </c>
      <c r="L24449" s="136">
        <v>0</v>
      </c>
      <c r="M24449" s="136">
        <v>0</v>
      </c>
      <c r="N24449" s="136">
        <v>0</v>
      </c>
      <c r="O24449" s="141" t="s">
        <v>14501</v>
      </c>
      <c r="P24449" s="141" t="s">
        <v>14501</v>
      </c>
      <c r="Q24449" s="136">
        <v>0</v>
      </c>
      <c r="R24449" s="136">
        <v>0</v>
      </c>
      <c r="S24449" s="141" t="s">
        <v>14501</v>
      </c>
    </row>
    <row r="24450" spans="1:19" ht="11.25" thickBot="1" x14ac:dyDescent="0.2">
      <c r="A24450" s="112"/>
    </row>
    <row r="24451" spans="1:19" ht="11.25" thickBot="1" x14ac:dyDescent="0.2">
      <c r="A24451" s="106" t="s">
        <v>357</v>
      </c>
      <c r="B24451" s="106" t="s">
        <v>358</v>
      </c>
      <c r="C24451" s="146" t="s">
        <v>35</v>
      </c>
      <c r="D24451" s="146" t="s">
        <v>36</v>
      </c>
      <c r="E24451" s="146" t="s">
        <v>14506</v>
      </c>
      <c r="F24451" s="146" t="s">
        <v>38</v>
      </c>
      <c r="G24451" s="146" t="s">
        <v>39</v>
      </c>
      <c r="H24451" s="146" t="s">
        <v>41</v>
      </c>
      <c r="I24451" s="146" t="s">
        <v>42</v>
      </c>
      <c r="J24451" s="146" t="s">
        <v>43</v>
      </c>
      <c r="K24451" s="146" t="s">
        <v>44</v>
      </c>
      <c r="L24451" s="146" t="s">
        <v>45</v>
      </c>
      <c r="M24451" s="146" t="s">
        <v>46</v>
      </c>
      <c r="N24451" s="146" t="s">
        <v>47</v>
      </c>
      <c r="O24451" s="146" t="s">
        <v>48</v>
      </c>
      <c r="P24451" s="146" t="s">
        <v>49</v>
      </c>
      <c r="Q24451" s="146" t="s">
        <v>50</v>
      </c>
      <c r="R24451" s="146" t="s">
        <v>51</v>
      </c>
      <c r="S24451" s="146" t="s">
        <v>52</v>
      </c>
    </row>
    <row r="24452" spans="1:19" ht="11.25" thickBot="1" x14ac:dyDescent="0.2">
      <c r="A24452" s="112"/>
      <c r="B24452" s="112"/>
      <c r="C24452" s="146" t="s">
        <v>111</v>
      </c>
      <c r="D24452" s="146" t="s">
        <v>111</v>
      </c>
      <c r="E24452" s="146" t="s">
        <v>111</v>
      </c>
      <c r="F24452" s="146" t="s">
        <v>111</v>
      </c>
      <c r="G24452" s="146" t="s">
        <v>111</v>
      </c>
      <c r="H24452" s="146" t="s">
        <v>111</v>
      </c>
      <c r="I24452" s="146" t="s">
        <v>111</v>
      </c>
      <c r="J24452" s="146" t="s">
        <v>111</v>
      </c>
      <c r="K24452" s="146" t="s">
        <v>111</v>
      </c>
      <c r="L24452" s="146" t="s">
        <v>111</v>
      </c>
      <c r="M24452" s="146" t="s">
        <v>111</v>
      </c>
      <c r="N24452" s="146" t="s">
        <v>111</v>
      </c>
      <c r="O24452" s="146" t="s">
        <v>111</v>
      </c>
      <c r="P24452" s="146" t="s">
        <v>111</v>
      </c>
      <c r="Q24452" s="146" t="s">
        <v>111</v>
      </c>
      <c r="R24452" s="146" t="s">
        <v>111</v>
      </c>
      <c r="S24452" s="146" t="s">
        <v>111</v>
      </c>
    </row>
    <row r="24453" spans="1:19" ht="11.25" thickBot="1" x14ac:dyDescent="0.2">
      <c r="A24453" s="107">
        <v>1</v>
      </c>
      <c r="B24453" s="132">
        <v>0.84510416666666666</v>
      </c>
      <c r="C24453" s="133">
        <v>0.42098999999999998</v>
      </c>
      <c r="D24453" s="108">
        <v>7.0000000000000001E-3</v>
      </c>
      <c r="E24453" s="108">
        <v>6.0000000000000001E-3</v>
      </c>
      <c r="F24453" s="141" t="s">
        <v>14500</v>
      </c>
      <c r="G24453" s="108">
        <v>7.0000000000000001E-3</v>
      </c>
      <c r="H24453" s="108">
        <v>2.1539999999999999</v>
      </c>
      <c r="I24453" s="108">
        <v>7.0999999999999994E-2</v>
      </c>
      <c r="J24453" s="108">
        <v>0.16</v>
      </c>
      <c r="K24453" s="108">
        <v>0.02</v>
      </c>
      <c r="L24453" s="108">
        <v>6.2E-2</v>
      </c>
      <c r="M24453" s="108">
        <v>3.5999999999999997E-2</v>
      </c>
      <c r="N24453" s="108">
        <v>2E-3</v>
      </c>
      <c r="O24453" s="108">
        <v>3.6999999999999998E-2</v>
      </c>
      <c r="P24453" s="108">
        <v>2E-3</v>
      </c>
      <c r="Q24453" s="108">
        <v>8.9999999999999993E-3</v>
      </c>
      <c r="R24453" s="108">
        <v>2E-3</v>
      </c>
      <c r="S24453" s="108">
        <v>1.4E-2</v>
      </c>
    </row>
    <row r="24454" spans="1:19" ht="11.25" thickBot="1" x14ac:dyDescent="0.2">
      <c r="A24454" s="112"/>
    </row>
    <row r="24455" spans="1:19" ht="11.25" thickBot="1" x14ac:dyDescent="0.2">
      <c r="A24455" s="135" t="s">
        <v>362</v>
      </c>
      <c r="B24455" s="112"/>
      <c r="C24455" s="137">
        <v>0.42098999999999998</v>
      </c>
      <c r="D24455" s="136">
        <v>7.0000000000000001E-3</v>
      </c>
      <c r="E24455" s="136">
        <v>6.0000000000000001E-3</v>
      </c>
      <c r="F24455" s="141" t="s">
        <v>14501</v>
      </c>
      <c r="G24455" s="136">
        <v>7.0000000000000001E-3</v>
      </c>
      <c r="H24455" s="136">
        <v>2.1539999999999999</v>
      </c>
      <c r="I24455" s="136">
        <v>7.0999999999999994E-2</v>
      </c>
      <c r="J24455" s="136">
        <v>0.16</v>
      </c>
      <c r="K24455" s="136">
        <v>0.02</v>
      </c>
      <c r="L24455" s="136">
        <v>6.2E-2</v>
      </c>
      <c r="M24455" s="136">
        <v>3.5999999999999997E-2</v>
      </c>
      <c r="N24455" s="136">
        <v>2E-3</v>
      </c>
      <c r="O24455" s="136">
        <v>3.6999999999999998E-2</v>
      </c>
      <c r="P24455" s="136">
        <v>2E-3</v>
      </c>
      <c r="Q24455" s="136">
        <v>8.9999999999999993E-3</v>
      </c>
      <c r="R24455" s="136">
        <v>2E-3</v>
      </c>
      <c r="S24455" s="136">
        <v>1.4E-2</v>
      </c>
    </row>
    <row r="24456" spans="1:19" ht="11.25" thickBot="1" x14ac:dyDescent="0.2">
      <c r="A24456" s="112"/>
    </row>
    <row r="24457" spans="1:19" ht="11.25" thickBot="1" x14ac:dyDescent="0.2">
      <c r="A24457" s="138" t="s">
        <v>364</v>
      </c>
      <c r="B24457" s="112"/>
      <c r="C24457" s="140" t="s">
        <v>3713</v>
      </c>
      <c r="D24457" s="136">
        <v>0</v>
      </c>
      <c r="E24457" s="136">
        <v>0</v>
      </c>
      <c r="F24457" s="141" t="s">
        <v>14501</v>
      </c>
      <c r="G24457" s="136">
        <v>0</v>
      </c>
      <c r="H24457" s="136">
        <v>0</v>
      </c>
      <c r="I24457" s="136">
        <v>0</v>
      </c>
      <c r="J24457" s="136">
        <v>0</v>
      </c>
      <c r="K24457" s="136">
        <v>0</v>
      </c>
      <c r="L24457" s="136">
        <v>0</v>
      </c>
      <c r="M24457" s="136">
        <v>0</v>
      </c>
      <c r="N24457" s="136">
        <v>0</v>
      </c>
      <c r="O24457" s="136">
        <v>0</v>
      </c>
      <c r="P24457" s="136">
        <v>0</v>
      </c>
      <c r="Q24457" s="136">
        <v>0</v>
      </c>
      <c r="R24457" s="136">
        <v>0</v>
      </c>
      <c r="S24457" s="136">
        <v>0</v>
      </c>
    </row>
    <row r="24458" spans="1:19" ht="11.25" thickBot="1" x14ac:dyDescent="0.2">
      <c r="A24458" s="112"/>
    </row>
    <row r="24459" spans="1:19" ht="11.25" thickBot="1" x14ac:dyDescent="0.2">
      <c r="A24459" s="139" t="s">
        <v>366</v>
      </c>
      <c r="B24459" s="112"/>
      <c r="C24459" s="140" t="s">
        <v>3713</v>
      </c>
      <c r="D24459" s="136">
        <v>0</v>
      </c>
      <c r="E24459" s="136">
        <v>0</v>
      </c>
      <c r="F24459" s="141" t="s">
        <v>14501</v>
      </c>
      <c r="G24459" s="136">
        <v>0</v>
      </c>
      <c r="H24459" s="136">
        <v>0</v>
      </c>
      <c r="I24459" s="136">
        <v>0</v>
      </c>
      <c r="J24459" s="136">
        <v>0</v>
      </c>
      <c r="K24459" s="136">
        <v>0</v>
      </c>
      <c r="L24459" s="136">
        <v>0</v>
      </c>
      <c r="M24459" s="136">
        <v>0</v>
      </c>
      <c r="N24459" s="136">
        <v>0</v>
      </c>
      <c r="O24459" s="136">
        <v>0</v>
      </c>
      <c r="P24459" s="136">
        <v>0</v>
      </c>
      <c r="Q24459" s="136">
        <v>0</v>
      </c>
      <c r="R24459" s="136">
        <v>0</v>
      </c>
      <c r="S24459" s="136">
        <v>0</v>
      </c>
    </row>
    <row r="24460" spans="1:19" ht="11.25" thickBot="1" x14ac:dyDescent="0.2">
      <c r="A24460" s="112"/>
    </row>
    <row r="24461" spans="1:19" ht="11.25" thickBot="1" x14ac:dyDescent="0.2">
      <c r="A24461" s="106" t="s">
        <v>357</v>
      </c>
      <c r="B24461" s="106" t="s">
        <v>358</v>
      </c>
      <c r="C24461" s="146" t="s">
        <v>53</v>
      </c>
      <c r="D24461" s="146" t="s">
        <v>54</v>
      </c>
      <c r="E24461" s="146" t="s">
        <v>55</v>
      </c>
      <c r="F24461" s="146" t="s">
        <v>56</v>
      </c>
      <c r="G24461" s="146" t="s">
        <v>14507</v>
      </c>
      <c r="H24461" s="146" t="s">
        <v>57</v>
      </c>
      <c r="I24461" s="146" t="s">
        <v>59</v>
      </c>
      <c r="J24461" s="146" t="s">
        <v>14508</v>
      </c>
      <c r="K24461" s="146" t="s">
        <v>60</v>
      </c>
      <c r="L24461" s="146" t="s">
        <v>61</v>
      </c>
      <c r="M24461" s="146" t="s">
        <v>62</v>
      </c>
      <c r="N24461" s="146" t="s">
        <v>14509</v>
      </c>
      <c r="O24461" s="146" t="s">
        <v>63</v>
      </c>
      <c r="P24461" s="146" t="s">
        <v>64</v>
      </c>
      <c r="Q24461" s="146" t="s">
        <v>66</v>
      </c>
      <c r="R24461" s="146" t="s">
        <v>14510</v>
      </c>
      <c r="S24461" s="146" t="s">
        <v>67</v>
      </c>
    </row>
    <row r="24462" spans="1:19" ht="11.25" thickBot="1" x14ac:dyDescent="0.2">
      <c r="A24462" s="112"/>
      <c r="B24462" s="112"/>
      <c r="C24462" s="146" t="s">
        <v>111</v>
      </c>
      <c r="D24462" s="146" t="s">
        <v>111</v>
      </c>
      <c r="E24462" s="146" t="s">
        <v>111</v>
      </c>
      <c r="F24462" s="146" t="s">
        <v>111</v>
      </c>
      <c r="G24462" s="146" t="s">
        <v>111</v>
      </c>
      <c r="H24462" s="146" t="s">
        <v>111</v>
      </c>
      <c r="I24462" s="146" t="s">
        <v>111</v>
      </c>
      <c r="J24462" s="146" t="s">
        <v>111</v>
      </c>
      <c r="K24462" s="146" t="s">
        <v>111</v>
      </c>
      <c r="L24462" s="146" t="s">
        <v>111</v>
      </c>
      <c r="M24462" s="146" t="s">
        <v>111</v>
      </c>
      <c r="N24462" s="146" t="s">
        <v>111</v>
      </c>
      <c r="O24462" s="146" t="s">
        <v>111</v>
      </c>
      <c r="P24462" s="146" t="s">
        <v>111</v>
      </c>
      <c r="Q24462" s="146" t="s">
        <v>111</v>
      </c>
      <c r="R24462" s="146" t="s">
        <v>111</v>
      </c>
      <c r="S24462" s="146" t="s">
        <v>111</v>
      </c>
    </row>
    <row r="24463" spans="1:19" ht="11.25" thickBot="1" x14ac:dyDescent="0.2">
      <c r="A24463" s="107">
        <v>1</v>
      </c>
      <c r="B24463" s="132">
        <v>0.84510416666666666</v>
      </c>
      <c r="C24463" s="108">
        <v>2E-3</v>
      </c>
      <c r="D24463" s="108">
        <v>8.9999999999999993E-3</v>
      </c>
      <c r="E24463" s="141" t="s">
        <v>14500</v>
      </c>
      <c r="F24463" s="108">
        <v>7.0000000000000001E-3</v>
      </c>
      <c r="G24463" s="108">
        <v>1E-3</v>
      </c>
      <c r="H24463" s="108">
        <v>4.2999999999999997E-2</v>
      </c>
      <c r="I24463" s="108">
        <v>5.8999999999999997E-2</v>
      </c>
      <c r="J24463" s="141" t="s">
        <v>14518</v>
      </c>
      <c r="K24463" s="141" t="s">
        <v>14500</v>
      </c>
      <c r="L24463" s="141" t="s">
        <v>14500</v>
      </c>
      <c r="M24463" s="108">
        <v>5.0000000000000001E-3</v>
      </c>
      <c r="N24463" s="108">
        <v>1.2999999999999999E-2</v>
      </c>
      <c r="O24463" s="108">
        <v>7.0000000000000001E-3</v>
      </c>
      <c r="P24463" s="108">
        <v>2.407</v>
      </c>
      <c r="Q24463" s="133">
        <v>0.36218</v>
      </c>
      <c r="R24463" s="141" t="s">
        <v>14500</v>
      </c>
      <c r="S24463" s="108">
        <v>4.5999999999999999E-2</v>
      </c>
    </row>
    <row r="24464" spans="1:19" ht="11.25" thickBot="1" x14ac:dyDescent="0.2">
      <c r="A24464" s="112"/>
    </row>
    <row r="24465" spans="1:19" ht="11.25" thickBot="1" x14ac:dyDescent="0.2">
      <c r="A24465" s="135" t="s">
        <v>362</v>
      </c>
      <c r="B24465" s="112"/>
      <c r="C24465" s="136">
        <v>2E-3</v>
      </c>
      <c r="D24465" s="136">
        <v>8.9999999999999993E-3</v>
      </c>
      <c r="E24465" s="141" t="s">
        <v>14501</v>
      </c>
      <c r="F24465" s="136">
        <v>7.0000000000000001E-3</v>
      </c>
      <c r="G24465" s="136">
        <v>1E-3</v>
      </c>
      <c r="H24465" s="136">
        <v>4.2999999999999997E-2</v>
      </c>
      <c r="I24465" s="136">
        <v>5.8999999999999997E-2</v>
      </c>
      <c r="J24465" s="141" t="s">
        <v>14520</v>
      </c>
      <c r="K24465" s="141" t="s">
        <v>14501</v>
      </c>
      <c r="L24465" s="141" t="s">
        <v>14501</v>
      </c>
      <c r="M24465" s="136">
        <v>5.0000000000000001E-3</v>
      </c>
      <c r="N24465" s="136">
        <v>1.2999999999999999E-2</v>
      </c>
      <c r="O24465" s="136">
        <v>7.0000000000000001E-3</v>
      </c>
      <c r="P24465" s="136">
        <v>2.407</v>
      </c>
      <c r="Q24465" s="137">
        <v>0.36218</v>
      </c>
      <c r="R24465" s="141" t="s">
        <v>14501</v>
      </c>
      <c r="S24465" s="136">
        <v>4.5999999999999999E-2</v>
      </c>
    </row>
    <row r="24466" spans="1:19" ht="11.25" thickBot="1" x14ac:dyDescent="0.2">
      <c r="A24466" s="112"/>
    </row>
    <row r="24467" spans="1:19" ht="11.25" thickBot="1" x14ac:dyDescent="0.2">
      <c r="A24467" s="138" t="s">
        <v>364</v>
      </c>
      <c r="B24467" s="112"/>
      <c r="C24467" s="136">
        <v>0</v>
      </c>
      <c r="D24467" s="136">
        <v>0</v>
      </c>
      <c r="E24467" s="141" t="s">
        <v>14501</v>
      </c>
      <c r="F24467" s="136">
        <v>0</v>
      </c>
      <c r="G24467" s="136">
        <v>0</v>
      </c>
      <c r="H24467" s="136">
        <v>0</v>
      </c>
      <c r="I24467" s="136">
        <v>0</v>
      </c>
      <c r="J24467" s="141" t="s">
        <v>14501</v>
      </c>
      <c r="K24467" s="141" t="s">
        <v>14501</v>
      </c>
      <c r="L24467" s="141" t="s">
        <v>14501</v>
      </c>
      <c r="M24467" s="136">
        <v>0</v>
      </c>
      <c r="N24467" s="136">
        <v>0</v>
      </c>
      <c r="O24467" s="136">
        <v>0</v>
      </c>
      <c r="P24467" s="136">
        <v>0</v>
      </c>
      <c r="Q24467" s="140" t="s">
        <v>3713</v>
      </c>
      <c r="R24467" s="141" t="s">
        <v>14501</v>
      </c>
      <c r="S24467" s="136">
        <v>0</v>
      </c>
    </row>
    <row r="24468" spans="1:19" ht="11.25" thickBot="1" x14ac:dyDescent="0.2">
      <c r="A24468" s="112"/>
    </row>
    <row r="24469" spans="1:19" ht="11.25" thickBot="1" x14ac:dyDescent="0.2">
      <c r="A24469" s="139" t="s">
        <v>366</v>
      </c>
      <c r="B24469" s="112"/>
      <c r="C24469" s="136">
        <v>0</v>
      </c>
      <c r="D24469" s="136">
        <v>0</v>
      </c>
      <c r="E24469" s="141" t="s">
        <v>14501</v>
      </c>
      <c r="F24469" s="136">
        <v>0</v>
      </c>
      <c r="G24469" s="136">
        <v>0</v>
      </c>
      <c r="H24469" s="136">
        <v>0</v>
      </c>
      <c r="I24469" s="136">
        <v>0</v>
      </c>
      <c r="J24469" s="141" t="s">
        <v>14501</v>
      </c>
      <c r="K24469" s="141" t="s">
        <v>14501</v>
      </c>
      <c r="L24469" s="141" t="s">
        <v>14501</v>
      </c>
      <c r="M24469" s="136">
        <v>0</v>
      </c>
      <c r="N24469" s="136">
        <v>0</v>
      </c>
      <c r="O24469" s="136">
        <v>0</v>
      </c>
      <c r="P24469" s="136">
        <v>0</v>
      </c>
      <c r="Q24469" s="140" t="s">
        <v>3713</v>
      </c>
      <c r="R24469" s="141" t="s">
        <v>14501</v>
      </c>
      <c r="S24469" s="136">
        <v>0</v>
      </c>
    </row>
    <row r="24470" spans="1:19" ht="11.25" thickBot="1" x14ac:dyDescent="0.2">
      <c r="A24470" s="112"/>
    </row>
    <row r="24471" spans="1:19" ht="11.25" thickBot="1" x14ac:dyDescent="0.2">
      <c r="A24471" s="106" t="s">
        <v>357</v>
      </c>
      <c r="B24471" s="106" t="s">
        <v>358</v>
      </c>
      <c r="C24471" s="146" t="s">
        <v>68</v>
      </c>
      <c r="D24471" s="146" t="s">
        <v>14511</v>
      </c>
    </row>
    <row r="24472" spans="1:19" ht="11.25" thickBot="1" x14ac:dyDescent="0.2">
      <c r="A24472" s="112"/>
      <c r="B24472" s="112"/>
      <c r="C24472" s="146" t="s">
        <v>111</v>
      </c>
      <c r="D24472" s="146" t="s">
        <v>111</v>
      </c>
    </row>
    <row r="24473" spans="1:19" ht="11.25" thickBot="1" x14ac:dyDescent="0.2">
      <c r="A24473" s="107">
        <v>1</v>
      </c>
      <c r="B24473" s="132">
        <v>0.84510416666666666</v>
      </c>
      <c r="C24473" s="108">
        <v>7.0000000000000001E-3</v>
      </c>
      <c r="D24473" s="141" t="s">
        <v>14500</v>
      </c>
    </row>
    <row r="24474" spans="1:19" ht="11.25" thickBot="1" x14ac:dyDescent="0.2">
      <c r="A24474" s="112"/>
    </row>
    <row r="24475" spans="1:19" ht="11.25" thickBot="1" x14ac:dyDescent="0.2">
      <c r="A24475" s="135" t="s">
        <v>362</v>
      </c>
      <c r="B24475" s="112"/>
      <c r="C24475" s="136">
        <v>7.0000000000000001E-3</v>
      </c>
      <c r="D24475" s="141" t="s">
        <v>14501</v>
      </c>
    </row>
    <row r="24476" spans="1:19" ht="11.25" thickBot="1" x14ac:dyDescent="0.2">
      <c r="A24476" s="112"/>
    </row>
    <row r="24477" spans="1:19" ht="11.25" thickBot="1" x14ac:dyDescent="0.2">
      <c r="A24477" s="138" t="s">
        <v>364</v>
      </c>
      <c r="B24477" s="112"/>
      <c r="C24477" s="136">
        <v>0</v>
      </c>
      <c r="D24477" s="141" t="s">
        <v>14501</v>
      </c>
    </row>
    <row r="24478" spans="1:19" ht="11.25" thickBot="1" x14ac:dyDescent="0.2">
      <c r="A24478" s="112"/>
    </row>
    <row r="24479" spans="1:19" ht="11.25" thickBot="1" x14ac:dyDescent="0.2">
      <c r="A24479" s="139" t="s">
        <v>366</v>
      </c>
      <c r="B24479" s="112"/>
      <c r="C24479" s="136">
        <v>0</v>
      </c>
      <c r="D24479" s="141" t="s">
        <v>14501</v>
      </c>
    </row>
    <row r="24480" spans="1:19" ht="10.5" x14ac:dyDescent="0.15">
      <c r="A24480" s="112"/>
    </row>
    <row r="24481" spans="1:19" x14ac:dyDescent="0.15">
      <c r="A24481" s="129"/>
      <c r="B24481" s="86" t="s">
        <v>5651</v>
      </c>
    </row>
    <row r="24482" spans="1:19" ht="9.75" thickBot="1" x14ac:dyDescent="0.2">
      <c r="A24482" s="81" t="s">
        <v>356</v>
      </c>
    </row>
    <row r="24483" spans="1:19" ht="11.25" thickBot="1" x14ac:dyDescent="0.2">
      <c r="A24483" s="106" t="s">
        <v>357</v>
      </c>
      <c r="B24483" s="106" t="s">
        <v>358</v>
      </c>
      <c r="C24483" s="146" t="s">
        <v>14494</v>
      </c>
      <c r="D24483" s="146" t="s">
        <v>14495</v>
      </c>
      <c r="E24483" s="146" t="s">
        <v>14496</v>
      </c>
      <c r="F24483" s="146" t="s">
        <v>0</v>
      </c>
      <c r="G24483" s="146" t="s">
        <v>1</v>
      </c>
      <c r="H24483" s="146" t="s">
        <v>2</v>
      </c>
      <c r="I24483" s="146" t="s">
        <v>14497</v>
      </c>
      <c r="J24483" s="146" t="s">
        <v>3</v>
      </c>
      <c r="K24483" s="146" t="s">
        <v>14498</v>
      </c>
      <c r="L24483" s="146" t="s">
        <v>7</v>
      </c>
      <c r="M24483" s="146" t="s">
        <v>14499</v>
      </c>
      <c r="N24483" s="146" t="s">
        <v>10</v>
      </c>
      <c r="O24483" s="146" t="s">
        <v>11</v>
      </c>
      <c r="P24483" s="146" t="s">
        <v>12</v>
      </c>
      <c r="Q24483" s="146" t="s">
        <v>13</v>
      </c>
      <c r="R24483" s="146" t="s">
        <v>14</v>
      </c>
      <c r="S24483" s="146" t="s">
        <v>15</v>
      </c>
    </row>
    <row r="24484" spans="1:19" ht="11.25" thickBot="1" x14ac:dyDescent="0.2">
      <c r="A24484" s="112"/>
      <c r="B24484" s="112"/>
      <c r="C24484" s="146" t="s">
        <v>111</v>
      </c>
      <c r="D24484" s="146" t="s">
        <v>111</v>
      </c>
      <c r="E24484" s="146" t="s">
        <v>111</v>
      </c>
      <c r="F24484" s="146" t="s">
        <v>111</v>
      </c>
      <c r="G24484" s="146" t="s">
        <v>111</v>
      </c>
      <c r="H24484" s="146" t="s">
        <v>111</v>
      </c>
      <c r="I24484" s="146" t="s">
        <v>111</v>
      </c>
      <c r="J24484" s="146" t="s">
        <v>111</v>
      </c>
      <c r="K24484" s="146" t="s">
        <v>111</v>
      </c>
      <c r="L24484" s="146" t="s">
        <v>111</v>
      </c>
      <c r="M24484" s="146" t="s">
        <v>111</v>
      </c>
      <c r="N24484" s="146" t="s">
        <v>111</v>
      </c>
      <c r="O24484" s="146" t="s">
        <v>111</v>
      </c>
      <c r="P24484" s="146" t="s">
        <v>111</v>
      </c>
      <c r="Q24484" s="146" t="s">
        <v>111</v>
      </c>
      <c r="R24484" s="146" t="s">
        <v>111</v>
      </c>
      <c r="S24484" s="146" t="s">
        <v>111</v>
      </c>
    </row>
    <row r="24485" spans="1:19" ht="11.25" thickBot="1" x14ac:dyDescent="0.2">
      <c r="A24485" s="107">
        <v>1</v>
      </c>
      <c r="B24485" s="132">
        <v>0.85024305555555557</v>
      </c>
      <c r="C24485" s="141" t="s">
        <v>14500</v>
      </c>
      <c r="D24485" s="141" t="s">
        <v>14500</v>
      </c>
      <c r="E24485" s="108">
        <v>2E-3</v>
      </c>
      <c r="F24485" s="108">
        <v>2.7E-2</v>
      </c>
      <c r="G24485" s="108">
        <v>0.32500000000000001</v>
      </c>
      <c r="H24485" s="108">
        <v>7.0000000000000001E-3</v>
      </c>
      <c r="I24485" s="108">
        <v>-1.9E-2</v>
      </c>
      <c r="J24485" s="108">
        <v>0.17899999999999999</v>
      </c>
      <c r="K24485" s="108">
        <v>-1.2999999999999999E-2</v>
      </c>
      <c r="L24485" s="133">
        <v>0.60177999999999998</v>
      </c>
      <c r="M24485" s="108">
        <v>4.1000000000000002E-2</v>
      </c>
      <c r="N24485" s="108">
        <v>-1E-3</v>
      </c>
      <c r="O24485" s="108">
        <v>2E-3</v>
      </c>
      <c r="P24485" s="108">
        <v>0.14299999999999999</v>
      </c>
      <c r="Q24485" s="108">
        <v>1.546</v>
      </c>
      <c r="R24485" s="108">
        <v>4.0000000000000001E-3</v>
      </c>
      <c r="S24485" s="108">
        <v>3.5999999999999997E-2</v>
      </c>
    </row>
    <row r="24486" spans="1:19" ht="11.25" thickBot="1" x14ac:dyDescent="0.2">
      <c r="A24486" s="112"/>
    </row>
    <row r="24487" spans="1:19" ht="11.25" thickBot="1" x14ac:dyDescent="0.2">
      <c r="A24487" s="135" t="s">
        <v>362</v>
      </c>
      <c r="B24487" s="112"/>
      <c r="C24487" s="141" t="s">
        <v>14501</v>
      </c>
      <c r="D24487" s="141" t="s">
        <v>14501</v>
      </c>
      <c r="E24487" s="136">
        <v>2E-3</v>
      </c>
      <c r="F24487" s="136">
        <v>2.7E-2</v>
      </c>
      <c r="G24487" s="136">
        <v>0.32500000000000001</v>
      </c>
      <c r="H24487" s="136">
        <v>7.0000000000000001E-3</v>
      </c>
      <c r="I24487" s="136">
        <v>-1.9E-2</v>
      </c>
      <c r="J24487" s="136">
        <v>0.17899999999999999</v>
      </c>
      <c r="K24487" s="136">
        <v>-1.2999999999999999E-2</v>
      </c>
      <c r="L24487" s="137">
        <v>0.60177999999999998</v>
      </c>
      <c r="M24487" s="136">
        <v>4.1000000000000002E-2</v>
      </c>
      <c r="N24487" s="136">
        <v>-1E-3</v>
      </c>
      <c r="O24487" s="136">
        <v>2E-3</v>
      </c>
      <c r="P24487" s="136">
        <v>0.14299999999999999</v>
      </c>
      <c r="Q24487" s="136">
        <v>1.546</v>
      </c>
      <c r="R24487" s="136">
        <v>4.0000000000000001E-3</v>
      </c>
      <c r="S24487" s="136">
        <v>3.5999999999999997E-2</v>
      </c>
    </row>
    <row r="24488" spans="1:19" ht="11.25" thickBot="1" x14ac:dyDescent="0.2">
      <c r="A24488" s="112"/>
    </row>
    <row r="24489" spans="1:19" ht="11.25" thickBot="1" x14ac:dyDescent="0.2">
      <c r="A24489" s="138" t="s">
        <v>364</v>
      </c>
      <c r="B24489" s="112"/>
      <c r="C24489" s="141" t="s">
        <v>14501</v>
      </c>
      <c r="D24489" s="141" t="s">
        <v>14501</v>
      </c>
      <c r="E24489" s="136">
        <v>0</v>
      </c>
      <c r="F24489" s="136">
        <v>0</v>
      </c>
      <c r="G24489" s="136">
        <v>0</v>
      </c>
      <c r="H24489" s="136">
        <v>0</v>
      </c>
      <c r="I24489" s="136">
        <v>0</v>
      </c>
      <c r="J24489" s="136">
        <v>0</v>
      </c>
      <c r="K24489" s="136">
        <v>0</v>
      </c>
      <c r="L24489" s="140" t="s">
        <v>3713</v>
      </c>
      <c r="M24489" s="136">
        <v>0</v>
      </c>
      <c r="N24489" s="136">
        <v>0</v>
      </c>
      <c r="O24489" s="136">
        <v>0</v>
      </c>
      <c r="P24489" s="136">
        <v>0</v>
      </c>
      <c r="Q24489" s="136">
        <v>0</v>
      </c>
      <c r="R24489" s="136">
        <v>0</v>
      </c>
      <c r="S24489" s="136">
        <v>0</v>
      </c>
    </row>
    <row r="24490" spans="1:19" ht="11.25" thickBot="1" x14ac:dyDescent="0.2">
      <c r="A24490" s="112"/>
    </row>
    <row r="24491" spans="1:19" ht="11.25" thickBot="1" x14ac:dyDescent="0.2">
      <c r="A24491" s="139" t="s">
        <v>366</v>
      </c>
      <c r="B24491" s="112"/>
      <c r="C24491" s="141" t="s">
        <v>14501</v>
      </c>
      <c r="D24491" s="141" t="s">
        <v>14501</v>
      </c>
      <c r="E24491" s="136">
        <v>0</v>
      </c>
      <c r="F24491" s="136">
        <v>0</v>
      </c>
      <c r="G24491" s="136">
        <v>0</v>
      </c>
      <c r="H24491" s="136">
        <v>0</v>
      </c>
      <c r="I24491" s="136">
        <v>0</v>
      </c>
      <c r="J24491" s="136">
        <v>0</v>
      </c>
      <c r="K24491" s="136">
        <v>0</v>
      </c>
      <c r="L24491" s="140" t="s">
        <v>3713</v>
      </c>
      <c r="M24491" s="136">
        <v>0</v>
      </c>
      <c r="N24491" s="136">
        <v>0</v>
      </c>
      <c r="O24491" s="136">
        <v>0</v>
      </c>
      <c r="P24491" s="136">
        <v>0</v>
      </c>
      <c r="Q24491" s="136">
        <v>0</v>
      </c>
      <c r="R24491" s="136">
        <v>0</v>
      </c>
      <c r="S24491" s="136">
        <v>0</v>
      </c>
    </row>
    <row r="24492" spans="1:19" ht="11.25" thickBot="1" x14ac:dyDescent="0.2">
      <c r="A24492" s="112"/>
    </row>
    <row r="24493" spans="1:19" ht="11.25" thickBot="1" x14ac:dyDescent="0.2">
      <c r="A24493" s="106" t="s">
        <v>357</v>
      </c>
      <c r="B24493" s="106" t="s">
        <v>358</v>
      </c>
      <c r="C24493" s="146" t="s">
        <v>16</v>
      </c>
      <c r="D24493" s="146" t="s">
        <v>14502</v>
      </c>
      <c r="E24493" s="146" t="s">
        <v>14503</v>
      </c>
      <c r="F24493" s="146" t="s">
        <v>20</v>
      </c>
      <c r="G24493" s="146" t="s">
        <v>21</v>
      </c>
      <c r="H24493" s="146" t="s">
        <v>22</v>
      </c>
      <c r="I24493" s="146" t="s">
        <v>23</v>
      </c>
      <c r="J24493" s="146" t="s">
        <v>24</v>
      </c>
      <c r="K24493" s="146" t="s">
        <v>26</v>
      </c>
      <c r="L24493" s="146" t="s">
        <v>14504</v>
      </c>
      <c r="M24493" s="146" t="s">
        <v>27</v>
      </c>
      <c r="N24493" s="146" t="s">
        <v>28</v>
      </c>
      <c r="O24493" s="146" t="s">
        <v>29</v>
      </c>
      <c r="P24493" s="146" t="s">
        <v>30</v>
      </c>
      <c r="Q24493" s="146" t="s">
        <v>14505</v>
      </c>
      <c r="R24493" s="146" t="s">
        <v>32</v>
      </c>
      <c r="S24493" s="146" t="s">
        <v>33</v>
      </c>
    </row>
    <row r="24494" spans="1:19" ht="11.25" thickBot="1" x14ac:dyDescent="0.2">
      <c r="A24494" s="112"/>
      <c r="B24494" s="112"/>
      <c r="C24494" s="146" t="s">
        <v>111</v>
      </c>
      <c r="D24494" s="146" t="s">
        <v>111</v>
      </c>
      <c r="E24494" s="146" t="s">
        <v>111</v>
      </c>
      <c r="F24494" s="146" t="s">
        <v>111</v>
      </c>
      <c r="G24494" s="146" t="s">
        <v>111</v>
      </c>
      <c r="H24494" s="146" t="s">
        <v>111</v>
      </c>
      <c r="I24494" s="146" t="s">
        <v>111</v>
      </c>
      <c r="J24494" s="146" t="s">
        <v>111</v>
      </c>
      <c r="K24494" s="146" t="s">
        <v>111</v>
      </c>
      <c r="L24494" s="146" t="s">
        <v>111</v>
      </c>
      <c r="M24494" s="146" t="s">
        <v>111</v>
      </c>
      <c r="N24494" s="146" t="s">
        <v>111</v>
      </c>
      <c r="O24494" s="146" t="s">
        <v>111</v>
      </c>
      <c r="P24494" s="146" t="s">
        <v>111</v>
      </c>
      <c r="Q24494" s="146" t="s">
        <v>111</v>
      </c>
      <c r="R24494" s="146" t="s">
        <v>111</v>
      </c>
      <c r="S24494" s="146" t="s">
        <v>111</v>
      </c>
    </row>
    <row r="24495" spans="1:19" ht="11.25" thickBot="1" x14ac:dyDescent="0.2">
      <c r="A24495" s="107">
        <v>1</v>
      </c>
      <c r="B24495" s="132">
        <v>0.85024305555555557</v>
      </c>
      <c r="C24495" s="108">
        <v>0.40799999999999997</v>
      </c>
      <c r="D24495" s="108">
        <v>0.14799999999999999</v>
      </c>
      <c r="E24495" s="108">
        <v>1E-3</v>
      </c>
      <c r="F24495" s="133">
        <v>0.44862000000000002</v>
      </c>
      <c r="G24495" s="141" t="s">
        <v>14601</v>
      </c>
      <c r="H24495" s="108">
        <v>0.14399999999999999</v>
      </c>
      <c r="I24495" s="108">
        <v>3.7999999999999999E-2</v>
      </c>
      <c r="J24495" s="108">
        <v>0.55800000000000005</v>
      </c>
      <c r="K24495" s="133">
        <v>0.51476</v>
      </c>
      <c r="L24495" s="108">
        <v>5.0000000000000001E-3</v>
      </c>
      <c r="M24495" s="108">
        <v>2E-3</v>
      </c>
      <c r="N24495" s="108">
        <v>1.9E-2</v>
      </c>
      <c r="O24495" s="141" t="s">
        <v>14500</v>
      </c>
      <c r="P24495" s="141" t="s">
        <v>14500</v>
      </c>
      <c r="Q24495" s="108">
        <v>-0.02</v>
      </c>
      <c r="R24495" s="108">
        <v>0</v>
      </c>
      <c r="S24495" s="108">
        <v>1.4999999999999999E-2</v>
      </c>
    </row>
    <row r="24496" spans="1:19" ht="11.25" thickBot="1" x14ac:dyDescent="0.2">
      <c r="A24496" s="112"/>
    </row>
    <row r="24497" spans="1:19" ht="11.25" thickBot="1" x14ac:dyDescent="0.2">
      <c r="A24497" s="135" t="s">
        <v>362</v>
      </c>
      <c r="B24497" s="112"/>
      <c r="C24497" s="136">
        <v>0.40799999999999997</v>
      </c>
      <c r="D24497" s="136">
        <v>0.14799999999999999</v>
      </c>
      <c r="E24497" s="136">
        <v>1E-3</v>
      </c>
      <c r="F24497" s="137">
        <v>0.44862000000000002</v>
      </c>
      <c r="G24497" s="141" t="s">
        <v>14602</v>
      </c>
      <c r="H24497" s="136">
        <v>0.14399999999999999</v>
      </c>
      <c r="I24497" s="136">
        <v>3.7999999999999999E-2</v>
      </c>
      <c r="J24497" s="136">
        <v>0.55800000000000005</v>
      </c>
      <c r="K24497" s="137">
        <v>0.51476</v>
      </c>
      <c r="L24497" s="136">
        <v>5.0000000000000001E-3</v>
      </c>
      <c r="M24497" s="136">
        <v>2E-3</v>
      </c>
      <c r="N24497" s="136">
        <v>1.9E-2</v>
      </c>
      <c r="O24497" s="141" t="s">
        <v>14501</v>
      </c>
      <c r="P24497" s="141" t="s">
        <v>14501</v>
      </c>
      <c r="Q24497" s="136">
        <v>-0.02</v>
      </c>
      <c r="R24497" s="136">
        <v>0</v>
      </c>
      <c r="S24497" s="136">
        <v>1.4999999999999999E-2</v>
      </c>
    </row>
    <row r="24498" spans="1:19" ht="11.25" thickBot="1" x14ac:dyDescent="0.2">
      <c r="A24498" s="112"/>
    </row>
    <row r="24499" spans="1:19" ht="11.25" thickBot="1" x14ac:dyDescent="0.2">
      <c r="A24499" s="138" t="s">
        <v>364</v>
      </c>
      <c r="B24499" s="112"/>
      <c r="C24499" s="136">
        <v>0</v>
      </c>
      <c r="D24499" s="136">
        <v>0</v>
      </c>
      <c r="E24499" s="136">
        <v>0</v>
      </c>
      <c r="F24499" s="140" t="s">
        <v>3713</v>
      </c>
      <c r="G24499" s="141" t="s">
        <v>14501</v>
      </c>
      <c r="H24499" s="136">
        <v>0</v>
      </c>
      <c r="I24499" s="136">
        <v>0</v>
      </c>
      <c r="J24499" s="136">
        <v>0</v>
      </c>
      <c r="K24499" s="140" t="s">
        <v>3713</v>
      </c>
      <c r="L24499" s="136">
        <v>0</v>
      </c>
      <c r="M24499" s="136">
        <v>0</v>
      </c>
      <c r="N24499" s="136">
        <v>0</v>
      </c>
      <c r="O24499" s="141" t="s">
        <v>14501</v>
      </c>
      <c r="P24499" s="141" t="s">
        <v>14501</v>
      </c>
      <c r="Q24499" s="136">
        <v>0</v>
      </c>
      <c r="R24499" s="136">
        <v>0</v>
      </c>
      <c r="S24499" s="136">
        <v>0</v>
      </c>
    </row>
    <row r="24500" spans="1:19" ht="11.25" thickBot="1" x14ac:dyDescent="0.2">
      <c r="A24500" s="112"/>
    </row>
    <row r="24501" spans="1:19" ht="11.25" thickBot="1" x14ac:dyDescent="0.2">
      <c r="A24501" s="139" t="s">
        <v>366</v>
      </c>
      <c r="B24501" s="112"/>
      <c r="C24501" s="136">
        <v>0</v>
      </c>
      <c r="D24501" s="136">
        <v>0</v>
      </c>
      <c r="E24501" s="136">
        <v>0</v>
      </c>
      <c r="F24501" s="140" t="s">
        <v>3713</v>
      </c>
      <c r="G24501" s="141" t="s">
        <v>14501</v>
      </c>
      <c r="H24501" s="136">
        <v>0</v>
      </c>
      <c r="I24501" s="136">
        <v>0</v>
      </c>
      <c r="J24501" s="136">
        <v>0</v>
      </c>
      <c r="K24501" s="140" t="s">
        <v>3713</v>
      </c>
      <c r="L24501" s="136">
        <v>0</v>
      </c>
      <c r="M24501" s="136">
        <v>0</v>
      </c>
      <c r="N24501" s="136">
        <v>0</v>
      </c>
      <c r="O24501" s="141" t="s">
        <v>14501</v>
      </c>
      <c r="P24501" s="141" t="s">
        <v>14501</v>
      </c>
      <c r="Q24501" s="136">
        <v>0</v>
      </c>
      <c r="R24501" s="136">
        <v>0</v>
      </c>
      <c r="S24501" s="136">
        <v>0</v>
      </c>
    </row>
    <row r="24502" spans="1:19" ht="11.25" thickBot="1" x14ac:dyDescent="0.2">
      <c r="A24502" s="112"/>
    </row>
    <row r="24503" spans="1:19" ht="11.25" thickBot="1" x14ac:dyDescent="0.2">
      <c r="A24503" s="106" t="s">
        <v>357</v>
      </c>
      <c r="B24503" s="106" t="s">
        <v>358</v>
      </c>
      <c r="C24503" s="146" t="s">
        <v>35</v>
      </c>
      <c r="D24503" s="146" t="s">
        <v>36</v>
      </c>
      <c r="E24503" s="146" t="s">
        <v>14506</v>
      </c>
      <c r="F24503" s="146" t="s">
        <v>38</v>
      </c>
      <c r="G24503" s="146" t="s">
        <v>39</v>
      </c>
      <c r="H24503" s="146" t="s">
        <v>41</v>
      </c>
      <c r="I24503" s="146" t="s">
        <v>42</v>
      </c>
      <c r="J24503" s="146" t="s">
        <v>43</v>
      </c>
      <c r="K24503" s="146" t="s">
        <v>44</v>
      </c>
      <c r="L24503" s="146" t="s">
        <v>45</v>
      </c>
      <c r="M24503" s="146" t="s">
        <v>46</v>
      </c>
      <c r="N24503" s="146" t="s">
        <v>47</v>
      </c>
      <c r="O24503" s="146" t="s">
        <v>48</v>
      </c>
      <c r="P24503" s="146" t="s">
        <v>49</v>
      </c>
      <c r="Q24503" s="146" t="s">
        <v>50</v>
      </c>
      <c r="R24503" s="146" t="s">
        <v>51</v>
      </c>
      <c r="S24503" s="146" t="s">
        <v>52</v>
      </c>
    </row>
    <row r="24504" spans="1:19" ht="11.25" thickBot="1" x14ac:dyDescent="0.2">
      <c r="A24504" s="112"/>
      <c r="B24504" s="112"/>
      <c r="C24504" s="146" t="s">
        <v>111</v>
      </c>
      <c r="D24504" s="146" t="s">
        <v>111</v>
      </c>
      <c r="E24504" s="146" t="s">
        <v>111</v>
      </c>
      <c r="F24504" s="146" t="s">
        <v>111</v>
      </c>
      <c r="G24504" s="146" t="s">
        <v>111</v>
      </c>
      <c r="H24504" s="146" t="s">
        <v>111</v>
      </c>
      <c r="I24504" s="146" t="s">
        <v>111</v>
      </c>
      <c r="J24504" s="146" t="s">
        <v>111</v>
      </c>
      <c r="K24504" s="146" t="s">
        <v>111</v>
      </c>
      <c r="L24504" s="146" t="s">
        <v>111</v>
      </c>
      <c r="M24504" s="146" t="s">
        <v>111</v>
      </c>
      <c r="N24504" s="146" t="s">
        <v>111</v>
      </c>
      <c r="O24504" s="146" t="s">
        <v>111</v>
      </c>
      <c r="P24504" s="146" t="s">
        <v>111</v>
      </c>
      <c r="Q24504" s="146" t="s">
        <v>111</v>
      </c>
      <c r="R24504" s="146" t="s">
        <v>111</v>
      </c>
      <c r="S24504" s="146" t="s">
        <v>111</v>
      </c>
    </row>
    <row r="24505" spans="1:19" ht="11.25" thickBot="1" x14ac:dyDescent="0.2">
      <c r="A24505" s="107">
        <v>1</v>
      </c>
      <c r="B24505" s="132">
        <v>0.85024305555555557</v>
      </c>
      <c r="C24505" s="133">
        <v>0.41171999999999997</v>
      </c>
      <c r="D24505" s="108">
        <v>7.0000000000000001E-3</v>
      </c>
      <c r="E24505" s="141" t="s">
        <v>14500</v>
      </c>
      <c r="F24505" s="141" t="s">
        <v>14500</v>
      </c>
      <c r="G24505" s="108">
        <v>3.0000000000000001E-3</v>
      </c>
      <c r="H24505" s="108">
        <v>1.9330000000000001</v>
      </c>
      <c r="I24505" s="108">
        <v>2.4E-2</v>
      </c>
      <c r="J24505" s="108">
        <v>6.3E-2</v>
      </c>
      <c r="K24505" s="108">
        <v>8.0000000000000002E-3</v>
      </c>
      <c r="L24505" s="108">
        <v>1.6E-2</v>
      </c>
      <c r="M24505" s="108">
        <v>6.0000000000000001E-3</v>
      </c>
      <c r="N24505" s="108">
        <v>3.0000000000000001E-3</v>
      </c>
      <c r="O24505" s="108">
        <v>1.7000000000000001E-2</v>
      </c>
      <c r="P24505" s="141" t="s">
        <v>14500</v>
      </c>
      <c r="Q24505" s="108">
        <v>4.0000000000000001E-3</v>
      </c>
      <c r="R24505" s="108">
        <v>2E-3</v>
      </c>
      <c r="S24505" s="108">
        <v>7.0000000000000001E-3</v>
      </c>
    </row>
    <row r="24506" spans="1:19" ht="11.25" thickBot="1" x14ac:dyDescent="0.2">
      <c r="A24506" s="112"/>
    </row>
    <row r="24507" spans="1:19" ht="11.25" thickBot="1" x14ac:dyDescent="0.2">
      <c r="A24507" s="135" t="s">
        <v>362</v>
      </c>
      <c r="B24507" s="112"/>
      <c r="C24507" s="137">
        <v>0.41171999999999997</v>
      </c>
      <c r="D24507" s="136">
        <v>7.0000000000000001E-3</v>
      </c>
      <c r="E24507" s="141" t="s">
        <v>14501</v>
      </c>
      <c r="F24507" s="141" t="s">
        <v>14501</v>
      </c>
      <c r="G24507" s="136">
        <v>3.0000000000000001E-3</v>
      </c>
      <c r="H24507" s="136">
        <v>1.9330000000000001</v>
      </c>
      <c r="I24507" s="136">
        <v>2.4E-2</v>
      </c>
      <c r="J24507" s="136">
        <v>6.3E-2</v>
      </c>
      <c r="K24507" s="136">
        <v>8.0000000000000002E-3</v>
      </c>
      <c r="L24507" s="136">
        <v>1.6E-2</v>
      </c>
      <c r="M24507" s="136">
        <v>6.0000000000000001E-3</v>
      </c>
      <c r="N24507" s="136">
        <v>3.0000000000000001E-3</v>
      </c>
      <c r="O24507" s="136">
        <v>1.7000000000000001E-2</v>
      </c>
      <c r="P24507" s="141" t="s">
        <v>14501</v>
      </c>
      <c r="Q24507" s="136">
        <v>4.0000000000000001E-3</v>
      </c>
      <c r="R24507" s="136">
        <v>2E-3</v>
      </c>
      <c r="S24507" s="136">
        <v>7.0000000000000001E-3</v>
      </c>
    </row>
    <row r="24508" spans="1:19" ht="11.25" thickBot="1" x14ac:dyDescent="0.2">
      <c r="A24508" s="112"/>
    </row>
    <row r="24509" spans="1:19" ht="11.25" thickBot="1" x14ac:dyDescent="0.2">
      <c r="A24509" s="138" t="s">
        <v>364</v>
      </c>
      <c r="B24509" s="112"/>
      <c r="C24509" s="140" t="s">
        <v>3713</v>
      </c>
      <c r="D24509" s="136">
        <v>0</v>
      </c>
      <c r="E24509" s="141" t="s">
        <v>14501</v>
      </c>
      <c r="F24509" s="141" t="s">
        <v>14501</v>
      </c>
      <c r="G24509" s="136">
        <v>0</v>
      </c>
      <c r="H24509" s="136">
        <v>0</v>
      </c>
      <c r="I24509" s="136">
        <v>0</v>
      </c>
      <c r="J24509" s="136">
        <v>0</v>
      </c>
      <c r="K24509" s="136">
        <v>0</v>
      </c>
      <c r="L24509" s="136">
        <v>0</v>
      </c>
      <c r="M24509" s="136">
        <v>0</v>
      </c>
      <c r="N24509" s="136">
        <v>0</v>
      </c>
      <c r="O24509" s="136">
        <v>0</v>
      </c>
      <c r="P24509" s="141" t="s">
        <v>14501</v>
      </c>
      <c r="Q24509" s="136">
        <v>0</v>
      </c>
      <c r="R24509" s="136">
        <v>0</v>
      </c>
      <c r="S24509" s="136">
        <v>0</v>
      </c>
    </row>
    <row r="24510" spans="1:19" ht="11.25" thickBot="1" x14ac:dyDescent="0.2">
      <c r="A24510" s="112"/>
    </row>
    <row r="24511" spans="1:19" ht="11.25" thickBot="1" x14ac:dyDescent="0.2">
      <c r="A24511" s="139" t="s">
        <v>366</v>
      </c>
      <c r="B24511" s="112"/>
      <c r="C24511" s="140" t="s">
        <v>3713</v>
      </c>
      <c r="D24511" s="136">
        <v>0</v>
      </c>
      <c r="E24511" s="141" t="s">
        <v>14501</v>
      </c>
      <c r="F24511" s="141" t="s">
        <v>14501</v>
      </c>
      <c r="G24511" s="136">
        <v>0</v>
      </c>
      <c r="H24511" s="136">
        <v>0</v>
      </c>
      <c r="I24511" s="136">
        <v>0</v>
      </c>
      <c r="J24511" s="136">
        <v>0</v>
      </c>
      <c r="K24511" s="136">
        <v>0</v>
      </c>
      <c r="L24511" s="136">
        <v>0</v>
      </c>
      <c r="M24511" s="136">
        <v>0</v>
      </c>
      <c r="N24511" s="136">
        <v>0</v>
      </c>
      <c r="O24511" s="136">
        <v>0</v>
      </c>
      <c r="P24511" s="141" t="s">
        <v>14501</v>
      </c>
      <c r="Q24511" s="136">
        <v>0</v>
      </c>
      <c r="R24511" s="136">
        <v>0</v>
      </c>
      <c r="S24511" s="136">
        <v>0</v>
      </c>
    </row>
    <row r="24512" spans="1:19" ht="11.25" thickBot="1" x14ac:dyDescent="0.2">
      <c r="A24512" s="112"/>
    </row>
    <row r="24513" spans="1:19" ht="11.25" thickBot="1" x14ac:dyDescent="0.2">
      <c r="A24513" s="106" t="s">
        <v>357</v>
      </c>
      <c r="B24513" s="106" t="s">
        <v>358</v>
      </c>
      <c r="C24513" s="146" t="s">
        <v>53</v>
      </c>
      <c r="D24513" s="146" t="s">
        <v>54</v>
      </c>
      <c r="E24513" s="146" t="s">
        <v>55</v>
      </c>
      <c r="F24513" s="146" t="s">
        <v>56</v>
      </c>
      <c r="G24513" s="146" t="s">
        <v>14507</v>
      </c>
      <c r="H24513" s="146" t="s">
        <v>57</v>
      </c>
      <c r="I24513" s="146" t="s">
        <v>59</v>
      </c>
      <c r="J24513" s="146" t="s">
        <v>14508</v>
      </c>
      <c r="K24513" s="146" t="s">
        <v>60</v>
      </c>
      <c r="L24513" s="146" t="s">
        <v>61</v>
      </c>
      <c r="M24513" s="146" t="s">
        <v>62</v>
      </c>
      <c r="N24513" s="146" t="s">
        <v>14509</v>
      </c>
      <c r="O24513" s="146" t="s">
        <v>63</v>
      </c>
      <c r="P24513" s="146" t="s">
        <v>64</v>
      </c>
      <c r="Q24513" s="146" t="s">
        <v>66</v>
      </c>
      <c r="R24513" s="146" t="s">
        <v>14510</v>
      </c>
      <c r="S24513" s="146" t="s">
        <v>67</v>
      </c>
    </row>
    <row r="24514" spans="1:19" ht="11.25" thickBot="1" x14ac:dyDescent="0.2">
      <c r="A24514" s="112"/>
      <c r="B24514" s="112"/>
      <c r="C24514" s="146" t="s">
        <v>111</v>
      </c>
      <c r="D24514" s="146" t="s">
        <v>111</v>
      </c>
      <c r="E24514" s="146" t="s">
        <v>111</v>
      </c>
      <c r="F24514" s="146" t="s">
        <v>111</v>
      </c>
      <c r="G24514" s="146" t="s">
        <v>111</v>
      </c>
      <c r="H24514" s="146" t="s">
        <v>111</v>
      </c>
      <c r="I24514" s="146" t="s">
        <v>111</v>
      </c>
      <c r="J24514" s="146" t="s">
        <v>111</v>
      </c>
      <c r="K24514" s="146" t="s">
        <v>111</v>
      </c>
      <c r="L24514" s="146" t="s">
        <v>111</v>
      </c>
      <c r="M24514" s="146" t="s">
        <v>111</v>
      </c>
      <c r="N24514" s="146" t="s">
        <v>111</v>
      </c>
      <c r="O24514" s="146" t="s">
        <v>111</v>
      </c>
      <c r="P24514" s="146" t="s">
        <v>111</v>
      </c>
      <c r="Q24514" s="146" t="s">
        <v>111</v>
      </c>
      <c r="R24514" s="146" t="s">
        <v>111</v>
      </c>
      <c r="S24514" s="146" t="s">
        <v>111</v>
      </c>
    </row>
    <row r="24515" spans="1:19" ht="11.25" thickBot="1" x14ac:dyDescent="0.2">
      <c r="A24515" s="107">
        <v>1</v>
      </c>
      <c r="B24515" s="132">
        <v>0.85024305555555557</v>
      </c>
      <c r="C24515" s="108">
        <v>1E-3</v>
      </c>
      <c r="D24515" s="108">
        <v>7.0000000000000001E-3</v>
      </c>
      <c r="E24515" s="141" t="s">
        <v>14500</v>
      </c>
      <c r="F24515" s="141" t="s">
        <v>14500</v>
      </c>
      <c r="G24515" s="108">
        <v>1E-3</v>
      </c>
      <c r="H24515" s="108">
        <v>1.7999999999999999E-2</v>
      </c>
      <c r="I24515" s="108">
        <v>1.7000000000000001E-2</v>
      </c>
      <c r="J24515" s="141" t="s">
        <v>14518</v>
      </c>
      <c r="K24515" s="141" t="s">
        <v>14500</v>
      </c>
      <c r="L24515" s="141" t="s">
        <v>14500</v>
      </c>
      <c r="M24515" s="108">
        <v>2.4E-2</v>
      </c>
      <c r="N24515" s="108">
        <v>3.1E-2</v>
      </c>
      <c r="O24515" s="108">
        <v>2E-3</v>
      </c>
      <c r="P24515" s="108">
        <v>1.093</v>
      </c>
      <c r="Q24515" s="133">
        <v>0.35896</v>
      </c>
      <c r="R24515" s="141" t="s">
        <v>14500</v>
      </c>
      <c r="S24515" s="108">
        <v>1.2E-2</v>
      </c>
    </row>
    <row r="24516" spans="1:19" ht="11.25" thickBot="1" x14ac:dyDescent="0.2">
      <c r="A24516" s="112"/>
    </row>
    <row r="24517" spans="1:19" ht="11.25" thickBot="1" x14ac:dyDescent="0.2">
      <c r="A24517" s="135" t="s">
        <v>362</v>
      </c>
      <c r="B24517" s="112"/>
      <c r="C24517" s="136">
        <v>1E-3</v>
      </c>
      <c r="D24517" s="136">
        <v>7.0000000000000001E-3</v>
      </c>
      <c r="E24517" s="141" t="s">
        <v>14501</v>
      </c>
      <c r="F24517" s="141" t="s">
        <v>14501</v>
      </c>
      <c r="G24517" s="136">
        <v>1E-3</v>
      </c>
      <c r="H24517" s="136">
        <v>1.7999999999999999E-2</v>
      </c>
      <c r="I24517" s="136">
        <v>1.7000000000000001E-2</v>
      </c>
      <c r="J24517" s="141" t="s">
        <v>14520</v>
      </c>
      <c r="K24517" s="141" t="s">
        <v>14501</v>
      </c>
      <c r="L24517" s="141" t="s">
        <v>14501</v>
      </c>
      <c r="M24517" s="136">
        <v>2.4E-2</v>
      </c>
      <c r="N24517" s="136">
        <v>3.1E-2</v>
      </c>
      <c r="O24517" s="136">
        <v>2E-3</v>
      </c>
      <c r="P24517" s="136">
        <v>1.093</v>
      </c>
      <c r="Q24517" s="137">
        <v>0.35896</v>
      </c>
      <c r="R24517" s="141" t="s">
        <v>14501</v>
      </c>
      <c r="S24517" s="136">
        <v>1.2E-2</v>
      </c>
    </row>
    <row r="24518" spans="1:19" ht="11.25" thickBot="1" x14ac:dyDescent="0.2">
      <c r="A24518" s="112"/>
    </row>
    <row r="24519" spans="1:19" ht="11.25" thickBot="1" x14ac:dyDescent="0.2">
      <c r="A24519" s="138" t="s">
        <v>364</v>
      </c>
      <c r="B24519" s="112"/>
      <c r="C24519" s="136">
        <v>0</v>
      </c>
      <c r="D24519" s="136">
        <v>0</v>
      </c>
      <c r="E24519" s="141" t="s">
        <v>14501</v>
      </c>
      <c r="F24519" s="141" t="s">
        <v>14501</v>
      </c>
      <c r="G24519" s="136">
        <v>0</v>
      </c>
      <c r="H24519" s="136">
        <v>0</v>
      </c>
      <c r="I24519" s="136">
        <v>0</v>
      </c>
      <c r="J24519" s="141" t="s">
        <v>14501</v>
      </c>
      <c r="K24519" s="141" t="s">
        <v>14501</v>
      </c>
      <c r="L24519" s="141" t="s">
        <v>14501</v>
      </c>
      <c r="M24519" s="136">
        <v>0</v>
      </c>
      <c r="N24519" s="136">
        <v>0</v>
      </c>
      <c r="O24519" s="136">
        <v>0</v>
      </c>
      <c r="P24519" s="136">
        <v>0</v>
      </c>
      <c r="Q24519" s="140" t="s">
        <v>3713</v>
      </c>
      <c r="R24519" s="141" t="s">
        <v>14501</v>
      </c>
      <c r="S24519" s="136">
        <v>0</v>
      </c>
    </row>
    <row r="24520" spans="1:19" ht="11.25" thickBot="1" x14ac:dyDescent="0.2">
      <c r="A24520" s="112"/>
    </row>
    <row r="24521" spans="1:19" ht="11.25" thickBot="1" x14ac:dyDescent="0.2">
      <c r="A24521" s="139" t="s">
        <v>366</v>
      </c>
      <c r="B24521" s="112"/>
      <c r="C24521" s="136">
        <v>0</v>
      </c>
      <c r="D24521" s="136">
        <v>0</v>
      </c>
      <c r="E24521" s="141" t="s">
        <v>14501</v>
      </c>
      <c r="F24521" s="141" t="s">
        <v>14501</v>
      </c>
      <c r="G24521" s="136">
        <v>0</v>
      </c>
      <c r="H24521" s="136">
        <v>0</v>
      </c>
      <c r="I24521" s="136">
        <v>0</v>
      </c>
      <c r="J24521" s="141" t="s">
        <v>14501</v>
      </c>
      <c r="K24521" s="141" t="s">
        <v>14501</v>
      </c>
      <c r="L24521" s="141" t="s">
        <v>14501</v>
      </c>
      <c r="M24521" s="136">
        <v>0</v>
      </c>
      <c r="N24521" s="136">
        <v>0</v>
      </c>
      <c r="O24521" s="136">
        <v>0</v>
      </c>
      <c r="P24521" s="136">
        <v>0</v>
      </c>
      <c r="Q24521" s="140" t="s">
        <v>3713</v>
      </c>
      <c r="R24521" s="141" t="s">
        <v>14501</v>
      </c>
      <c r="S24521" s="136">
        <v>0</v>
      </c>
    </row>
    <row r="24522" spans="1:19" ht="11.25" thickBot="1" x14ac:dyDescent="0.2">
      <c r="A24522" s="112"/>
    </row>
    <row r="24523" spans="1:19" ht="11.25" thickBot="1" x14ac:dyDescent="0.2">
      <c r="A24523" s="106" t="s">
        <v>357</v>
      </c>
      <c r="B24523" s="106" t="s">
        <v>358</v>
      </c>
      <c r="C24523" s="146" t="s">
        <v>68</v>
      </c>
      <c r="D24523" s="146" t="s">
        <v>14511</v>
      </c>
    </row>
    <row r="24524" spans="1:19" ht="11.25" thickBot="1" x14ac:dyDescent="0.2">
      <c r="A24524" s="112"/>
      <c r="B24524" s="112"/>
      <c r="C24524" s="146" t="s">
        <v>111</v>
      </c>
      <c r="D24524" s="146" t="s">
        <v>111</v>
      </c>
    </row>
    <row r="24525" spans="1:19" ht="11.25" thickBot="1" x14ac:dyDescent="0.2">
      <c r="A24525" s="107">
        <v>1</v>
      </c>
      <c r="B24525" s="132">
        <v>0.85024305555555557</v>
      </c>
      <c r="C24525" s="108">
        <v>4.0000000000000001E-3</v>
      </c>
      <c r="D24525" s="141" t="s">
        <v>14500</v>
      </c>
    </row>
    <row r="24526" spans="1:19" ht="11.25" thickBot="1" x14ac:dyDescent="0.2">
      <c r="A24526" s="112"/>
    </row>
    <row r="24527" spans="1:19" ht="11.25" thickBot="1" x14ac:dyDescent="0.2">
      <c r="A24527" s="135" t="s">
        <v>362</v>
      </c>
      <c r="B24527" s="112"/>
      <c r="C24527" s="136">
        <v>4.0000000000000001E-3</v>
      </c>
      <c r="D24527" s="141" t="s">
        <v>14501</v>
      </c>
    </row>
    <row r="24528" spans="1:19" ht="11.25" thickBot="1" x14ac:dyDescent="0.2">
      <c r="A24528" s="112"/>
    </row>
    <row r="24529" spans="1:19" ht="11.25" thickBot="1" x14ac:dyDescent="0.2">
      <c r="A24529" s="138" t="s">
        <v>364</v>
      </c>
      <c r="B24529" s="112"/>
      <c r="C24529" s="136">
        <v>0</v>
      </c>
      <c r="D24529" s="141" t="s">
        <v>14501</v>
      </c>
    </row>
    <row r="24530" spans="1:19" ht="11.25" thickBot="1" x14ac:dyDescent="0.2">
      <c r="A24530" s="112"/>
    </row>
    <row r="24531" spans="1:19" ht="11.25" thickBot="1" x14ac:dyDescent="0.2">
      <c r="A24531" s="139" t="s">
        <v>366</v>
      </c>
      <c r="B24531" s="112"/>
      <c r="C24531" s="136">
        <v>0</v>
      </c>
      <c r="D24531" s="141" t="s">
        <v>14501</v>
      </c>
    </row>
    <row r="24532" spans="1:19" ht="10.5" x14ac:dyDescent="0.15">
      <c r="A24532" s="112"/>
    </row>
    <row r="24533" spans="1:19" x14ac:dyDescent="0.15">
      <c r="A24533" s="129"/>
      <c r="B24533" s="86" t="s">
        <v>5715</v>
      </c>
    </row>
    <row r="24534" spans="1:19" ht="9.75" thickBot="1" x14ac:dyDescent="0.2">
      <c r="A24534" s="81" t="s">
        <v>356</v>
      </c>
    </row>
    <row r="24535" spans="1:19" ht="11.25" thickBot="1" x14ac:dyDescent="0.2">
      <c r="A24535" s="106" t="s">
        <v>357</v>
      </c>
      <c r="B24535" s="106" t="s">
        <v>358</v>
      </c>
      <c r="C24535" s="146" t="s">
        <v>14494</v>
      </c>
      <c r="D24535" s="146" t="s">
        <v>14495</v>
      </c>
      <c r="E24535" s="146" t="s">
        <v>14496</v>
      </c>
      <c r="F24535" s="146" t="s">
        <v>0</v>
      </c>
      <c r="G24535" s="146" t="s">
        <v>1</v>
      </c>
      <c r="H24535" s="146" t="s">
        <v>2</v>
      </c>
      <c r="I24535" s="146" t="s">
        <v>14497</v>
      </c>
      <c r="J24535" s="146" t="s">
        <v>3</v>
      </c>
      <c r="K24535" s="146" t="s">
        <v>14498</v>
      </c>
      <c r="L24535" s="146" t="s">
        <v>7</v>
      </c>
      <c r="M24535" s="146" t="s">
        <v>14499</v>
      </c>
      <c r="N24535" s="146" t="s">
        <v>10</v>
      </c>
      <c r="O24535" s="146" t="s">
        <v>11</v>
      </c>
      <c r="P24535" s="146" t="s">
        <v>12</v>
      </c>
      <c r="Q24535" s="146" t="s">
        <v>13</v>
      </c>
      <c r="R24535" s="146" t="s">
        <v>14</v>
      </c>
      <c r="S24535" s="146" t="s">
        <v>15</v>
      </c>
    </row>
    <row r="24536" spans="1:19" ht="11.25" thickBot="1" x14ac:dyDescent="0.2">
      <c r="A24536" s="112"/>
      <c r="B24536" s="112"/>
      <c r="C24536" s="146" t="s">
        <v>111</v>
      </c>
      <c r="D24536" s="146" t="s">
        <v>111</v>
      </c>
      <c r="E24536" s="146" t="s">
        <v>111</v>
      </c>
      <c r="F24536" s="146" t="s">
        <v>111</v>
      </c>
      <c r="G24536" s="146" t="s">
        <v>111</v>
      </c>
      <c r="H24536" s="146" t="s">
        <v>111</v>
      </c>
      <c r="I24536" s="146" t="s">
        <v>111</v>
      </c>
      <c r="J24536" s="146" t="s">
        <v>111</v>
      </c>
      <c r="K24536" s="146" t="s">
        <v>111</v>
      </c>
      <c r="L24536" s="146" t="s">
        <v>111</v>
      </c>
      <c r="M24536" s="146" t="s">
        <v>111</v>
      </c>
      <c r="N24536" s="146" t="s">
        <v>111</v>
      </c>
      <c r="O24536" s="146" t="s">
        <v>111</v>
      </c>
      <c r="P24536" s="146" t="s">
        <v>111</v>
      </c>
      <c r="Q24536" s="146" t="s">
        <v>111</v>
      </c>
      <c r="R24536" s="146" t="s">
        <v>111</v>
      </c>
      <c r="S24536" s="146" t="s">
        <v>111</v>
      </c>
    </row>
    <row r="24537" spans="1:19" ht="11.25" thickBot="1" x14ac:dyDescent="0.2">
      <c r="A24537" s="107">
        <v>1</v>
      </c>
      <c r="B24537" s="132">
        <v>0.85540509259259256</v>
      </c>
      <c r="C24537" s="141" t="s">
        <v>14500</v>
      </c>
      <c r="D24537" s="141" t="s">
        <v>14500</v>
      </c>
      <c r="E24537" s="141" t="s">
        <v>14500</v>
      </c>
      <c r="F24537" s="108">
        <v>-1E-3</v>
      </c>
      <c r="G24537" s="108">
        <v>0</v>
      </c>
      <c r="H24537" s="141" t="s">
        <v>14528</v>
      </c>
      <c r="I24537" s="141" t="s">
        <v>14522</v>
      </c>
      <c r="J24537" s="108">
        <v>1.4999999999999999E-2</v>
      </c>
      <c r="K24537" s="108">
        <v>-0.153</v>
      </c>
      <c r="L24537" s="133">
        <v>0.59341999999999995</v>
      </c>
      <c r="M24537" s="108">
        <v>0.01</v>
      </c>
      <c r="N24537" s="141" t="s">
        <v>14500</v>
      </c>
      <c r="O24537" s="108">
        <v>0</v>
      </c>
      <c r="P24537" s="141" t="s">
        <v>14500</v>
      </c>
      <c r="Q24537" s="108">
        <v>0.42599999999999999</v>
      </c>
      <c r="R24537" s="141" t="s">
        <v>14500</v>
      </c>
      <c r="S24537" s="108">
        <v>2E-3</v>
      </c>
    </row>
    <row r="24538" spans="1:19" ht="11.25" thickBot="1" x14ac:dyDescent="0.2">
      <c r="A24538" s="112"/>
    </row>
    <row r="24539" spans="1:19" ht="11.25" thickBot="1" x14ac:dyDescent="0.2">
      <c r="A24539" s="135" t="s">
        <v>362</v>
      </c>
      <c r="B24539" s="112"/>
      <c r="C24539" s="141" t="s">
        <v>14501</v>
      </c>
      <c r="D24539" s="141" t="s">
        <v>14501</v>
      </c>
      <c r="E24539" s="141" t="s">
        <v>14501</v>
      </c>
      <c r="F24539" s="136">
        <v>-1E-3</v>
      </c>
      <c r="G24539" s="136">
        <v>0</v>
      </c>
      <c r="H24539" s="141" t="s">
        <v>14530</v>
      </c>
      <c r="I24539" s="141" t="s">
        <v>14523</v>
      </c>
      <c r="J24539" s="136">
        <v>1.4999999999999999E-2</v>
      </c>
      <c r="K24539" s="136">
        <v>-0.153</v>
      </c>
      <c r="L24539" s="137">
        <v>0.59341999999999995</v>
      </c>
      <c r="M24539" s="136">
        <v>0.01</v>
      </c>
      <c r="N24539" s="141" t="s">
        <v>14501</v>
      </c>
      <c r="O24539" s="136">
        <v>0</v>
      </c>
      <c r="P24539" s="141" t="s">
        <v>14501</v>
      </c>
      <c r="Q24539" s="136">
        <v>0.42599999999999999</v>
      </c>
      <c r="R24539" s="141" t="s">
        <v>14501</v>
      </c>
      <c r="S24539" s="136">
        <v>2E-3</v>
      </c>
    </row>
    <row r="24540" spans="1:19" ht="11.25" thickBot="1" x14ac:dyDescent="0.2">
      <c r="A24540" s="112"/>
    </row>
    <row r="24541" spans="1:19" ht="11.25" thickBot="1" x14ac:dyDescent="0.2">
      <c r="A24541" s="138" t="s">
        <v>364</v>
      </c>
      <c r="B24541" s="112"/>
      <c r="C24541" s="141" t="s">
        <v>14501</v>
      </c>
      <c r="D24541" s="141" t="s">
        <v>14501</v>
      </c>
      <c r="E24541" s="141" t="s">
        <v>14501</v>
      </c>
      <c r="F24541" s="136">
        <v>0</v>
      </c>
      <c r="G24541" s="136">
        <v>0</v>
      </c>
      <c r="H24541" s="141" t="s">
        <v>14501</v>
      </c>
      <c r="I24541" s="141" t="s">
        <v>14501</v>
      </c>
      <c r="J24541" s="136">
        <v>0</v>
      </c>
      <c r="K24541" s="136">
        <v>0</v>
      </c>
      <c r="L24541" s="140" t="s">
        <v>3713</v>
      </c>
      <c r="M24541" s="136">
        <v>0</v>
      </c>
      <c r="N24541" s="141" t="s">
        <v>14501</v>
      </c>
      <c r="O24541" s="136">
        <v>0</v>
      </c>
      <c r="P24541" s="141" t="s">
        <v>14501</v>
      </c>
      <c r="Q24541" s="136">
        <v>0</v>
      </c>
      <c r="R24541" s="141" t="s">
        <v>14501</v>
      </c>
      <c r="S24541" s="136">
        <v>0</v>
      </c>
    </row>
    <row r="24542" spans="1:19" ht="11.25" thickBot="1" x14ac:dyDescent="0.2">
      <c r="A24542" s="112"/>
    </row>
    <row r="24543" spans="1:19" ht="11.25" thickBot="1" x14ac:dyDescent="0.2">
      <c r="A24543" s="139" t="s">
        <v>366</v>
      </c>
      <c r="B24543" s="112"/>
      <c r="C24543" s="141" t="s">
        <v>14501</v>
      </c>
      <c r="D24543" s="141" t="s">
        <v>14501</v>
      </c>
      <c r="E24543" s="141" t="s">
        <v>14501</v>
      </c>
      <c r="F24543" s="136">
        <v>0</v>
      </c>
      <c r="G24543" s="136">
        <v>0</v>
      </c>
      <c r="H24543" s="141" t="s">
        <v>14501</v>
      </c>
      <c r="I24543" s="141" t="s">
        <v>14501</v>
      </c>
      <c r="J24543" s="136">
        <v>0</v>
      </c>
      <c r="K24543" s="136">
        <v>0</v>
      </c>
      <c r="L24543" s="140" t="s">
        <v>3713</v>
      </c>
      <c r="M24543" s="136">
        <v>0</v>
      </c>
      <c r="N24543" s="141" t="s">
        <v>14501</v>
      </c>
      <c r="O24543" s="136">
        <v>0</v>
      </c>
      <c r="P24543" s="141" t="s">
        <v>14501</v>
      </c>
      <c r="Q24543" s="136">
        <v>0</v>
      </c>
      <c r="R24543" s="141" t="s">
        <v>14501</v>
      </c>
      <c r="S24543" s="136">
        <v>0</v>
      </c>
    </row>
    <row r="24544" spans="1:19" ht="11.25" thickBot="1" x14ac:dyDescent="0.2">
      <c r="A24544" s="112"/>
    </row>
    <row r="24545" spans="1:19" ht="11.25" thickBot="1" x14ac:dyDescent="0.2">
      <c r="A24545" s="106" t="s">
        <v>357</v>
      </c>
      <c r="B24545" s="106" t="s">
        <v>358</v>
      </c>
      <c r="C24545" s="146" t="s">
        <v>16</v>
      </c>
      <c r="D24545" s="146" t="s">
        <v>14502</v>
      </c>
      <c r="E24545" s="146" t="s">
        <v>14503</v>
      </c>
      <c r="F24545" s="146" t="s">
        <v>20</v>
      </c>
      <c r="G24545" s="146" t="s">
        <v>21</v>
      </c>
      <c r="H24545" s="146" t="s">
        <v>22</v>
      </c>
      <c r="I24545" s="146" t="s">
        <v>23</v>
      </c>
      <c r="J24545" s="146" t="s">
        <v>24</v>
      </c>
      <c r="K24545" s="146" t="s">
        <v>26</v>
      </c>
      <c r="L24545" s="146" t="s">
        <v>14504</v>
      </c>
      <c r="M24545" s="146" t="s">
        <v>27</v>
      </c>
      <c r="N24545" s="146" t="s">
        <v>28</v>
      </c>
      <c r="O24545" s="146" t="s">
        <v>29</v>
      </c>
      <c r="P24545" s="146" t="s">
        <v>30</v>
      </c>
      <c r="Q24545" s="146" t="s">
        <v>14505</v>
      </c>
      <c r="R24545" s="146" t="s">
        <v>32</v>
      </c>
      <c r="S24545" s="146" t="s">
        <v>33</v>
      </c>
    </row>
    <row r="24546" spans="1:19" ht="11.25" thickBot="1" x14ac:dyDescent="0.2">
      <c r="A24546" s="112"/>
      <c r="B24546" s="112"/>
      <c r="C24546" s="146" t="s">
        <v>111</v>
      </c>
      <c r="D24546" s="146" t="s">
        <v>111</v>
      </c>
      <c r="E24546" s="146" t="s">
        <v>111</v>
      </c>
      <c r="F24546" s="146" t="s">
        <v>111</v>
      </c>
      <c r="G24546" s="146" t="s">
        <v>111</v>
      </c>
      <c r="H24546" s="146" t="s">
        <v>111</v>
      </c>
      <c r="I24546" s="146" t="s">
        <v>111</v>
      </c>
      <c r="J24546" s="146" t="s">
        <v>111</v>
      </c>
      <c r="K24546" s="146" t="s">
        <v>111</v>
      </c>
      <c r="L24546" s="146" t="s">
        <v>111</v>
      </c>
      <c r="M24546" s="146" t="s">
        <v>111</v>
      </c>
      <c r="N24546" s="146" t="s">
        <v>111</v>
      </c>
      <c r="O24546" s="146" t="s">
        <v>111</v>
      </c>
      <c r="P24546" s="146" t="s">
        <v>111</v>
      </c>
      <c r="Q24546" s="146" t="s">
        <v>111</v>
      </c>
      <c r="R24546" s="146" t="s">
        <v>111</v>
      </c>
      <c r="S24546" s="146" t="s">
        <v>111</v>
      </c>
    </row>
    <row r="24547" spans="1:19" ht="11.25" thickBot="1" x14ac:dyDescent="0.2">
      <c r="A24547" s="107">
        <v>1</v>
      </c>
      <c r="B24547" s="132">
        <v>0.85540509259259256</v>
      </c>
      <c r="C24547" s="108">
        <v>5.0000000000000001E-3</v>
      </c>
      <c r="D24547" s="108">
        <v>8.9999999999999993E-3</v>
      </c>
      <c r="E24547" s="141" t="s">
        <v>14500</v>
      </c>
      <c r="F24547" s="133">
        <v>0.49107000000000001</v>
      </c>
      <c r="G24547" s="141" t="s">
        <v>14605</v>
      </c>
      <c r="H24547" s="108">
        <v>0.14399999999999999</v>
      </c>
      <c r="I24547" s="141" t="s">
        <v>14500</v>
      </c>
      <c r="J24547" s="141" t="s">
        <v>14529</v>
      </c>
      <c r="K24547" s="133">
        <v>0.49251</v>
      </c>
      <c r="L24547" s="141" t="s">
        <v>14529</v>
      </c>
      <c r="M24547" s="141" t="s">
        <v>14500</v>
      </c>
      <c r="N24547" s="141" t="s">
        <v>14500</v>
      </c>
      <c r="O24547" s="141" t="s">
        <v>14500</v>
      </c>
      <c r="P24547" s="141" t="s">
        <v>14500</v>
      </c>
      <c r="Q24547" s="108">
        <v>-1.7999999999999999E-2</v>
      </c>
      <c r="R24547" s="141" t="s">
        <v>14548</v>
      </c>
      <c r="S24547" s="141" t="s">
        <v>14500</v>
      </c>
    </row>
    <row r="24548" spans="1:19" ht="11.25" thickBot="1" x14ac:dyDescent="0.2">
      <c r="A24548" s="112"/>
    </row>
    <row r="24549" spans="1:19" ht="11.25" thickBot="1" x14ac:dyDescent="0.2">
      <c r="A24549" s="135" t="s">
        <v>362</v>
      </c>
      <c r="B24549" s="112"/>
      <c r="C24549" s="136">
        <v>5.0000000000000001E-3</v>
      </c>
      <c r="D24549" s="136">
        <v>8.9999999999999993E-3</v>
      </c>
      <c r="E24549" s="141" t="s">
        <v>14501</v>
      </c>
      <c r="F24549" s="137">
        <v>0.49107000000000001</v>
      </c>
      <c r="G24549" s="141" t="s">
        <v>14606</v>
      </c>
      <c r="H24549" s="136">
        <v>0.14399999999999999</v>
      </c>
      <c r="I24549" s="141" t="s">
        <v>14501</v>
      </c>
      <c r="J24549" s="141" t="s">
        <v>14531</v>
      </c>
      <c r="K24549" s="137">
        <v>0.49251</v>
      </c>
      <c r="L24549" s="141" t="s">
        <v>14531</v>
      </c>
      <c r="M24549" s="141" t="s">
        <v>14501</v>
      </c>
      <c r="N24549" s="141" t="s">
        <v>14501</v>
      </c>
      <c r="O24549" s="141" t="s">
        <v>14501</v>
      </c>
      <c r="P24549" s="141" t="s">
        <v>14501</v>
      </c>
      <c r="Q24549" s="136">
        <v>-1.7999999999999999E-2</v>
      </c>
      <c r="R24549" s="141" t="s">
        <v>14549</v>
      </c>
      <c r="S24549" s="141" t="s">
        <v>14501</v>
      </c>
    </row>
    <row r="24550" spans="1:19" ht="11.25" thickBot="1" x14ac:dyDescent="0.2">
      <c r="A24550" s="112"/>
    </row>
    <row r="24551" spans="1:19" ht="11.25" thickBot="1" x14ac:dyDescent="0.2">
      <c r="A24551" s="138" t="s">
        <v>364</v>
      </c>
      <c r="B24551" s="112"/>
      <c r="C24551" s="136">
        <v>0</v>
      </c>
      <c r="D24551" s="136">
        <v>0</v>
      </c>
      <c r="E24551" s="141" t="s">
        <v>14501</v>
      </c>
      <c r="F24551" s="140" t="s">
        <v>3713</v>
      </c>
      <c r="G24551" s="141" t="s">
        <v>14501</v>
      </c>
      <c r="H24551" s="136">
        <v>0</v>
      </c>
      <c r="I24551" s="141" t="s">
        <v>14501</v>
      </c>
      <c r="J24551" s="141" t="s">
        <v>14501</v>
      </c>
      <c r="K24551" s="140" t="s">
        <v>3713</v>
      </c>
      <c r="L24551" s="141" t="s">
        <v>14501</v>
      </c>
      <c r="M24551" s="141" t="s">
        <v>14501</v>
      </c>
      <c r="N24551" s="141" t="s">
        <v>14501</v>
      </c>
      <c r="O24551" s="141" t="s">
        <v>14501</v>
      </c>
      <c r="P24551" s="141" t="s">
        <v>14501</v>
      </c>
      <c r="Q24551" s="136">
        <v>0</v>
      </c>
      <c r="R24551" s="141" t="s">
        <v>14501</v>
      </c>
      <c r="S24551" s="141" t="s">
        <v>14501</v>
      </c>
    </row>
    <row r="24552" spans="1:19" ht="11.25" thickBot="1" x14ac:dyDescent="0.2">
      <c r="A24552" s="112"/>
    </row>
    <row r="24553" spans="1:19" ht="11.25" thickBot="1" x14ac:dyDescent="0.2">
      <c r="A24553" s="139" t="s">
        <v>366</v>
      </c>
      <c r="B24553" s="112"/>
      <c r="C24553" s="136">
        <v>0</v>
      </c>
      <c r="D24553" s="136">
        <v>0</v>
      </c>
      <c r="E24553" s="141" t="s">
        <v>14501</v>
      </c>
      <c r="F24553" s="140" t="s">
        <v>3713</v>
      </c>
      <c r="G24553" s="141" t="s">
        <v>14501</v>
      </c>
      <c r="H24553" s="136">
        <v>0</v>
      </c>
      <c r="I24553" s="141" t="s">
        <v>14501</v>
      </c>
      <c r="J24553" s="141" t="s">
        <v>14501</v>
      </c>
      <c r="K24553" s="140" t="s">
        <v>3713</v>
      </c>
      <c r="L24553" s="141" t="s">
        <v>14501</v>
      </c>
      <c r="M24553" s="141" t="s">
        <v>14501</v>
      </c>
      <c r="N24553" s="141" t="s">
        <v>14501</v>
      </c>
      <c r="O24553" s="141" t="s">
        <v>14501</v>
      </c>
      <c r="P24553" s="141" t="s">
        <v>14501</v>
      </c>
      <c r="Q24553" s="136">
        <v>0</v>
      </c>
      <c r="R24553" s="141" t="s">
        <v>14501</v>
      </c>
      <c r="S24553" s="141" t="s">
        <v>14501</v>
      </c>
    </row>
    <row r="24554" spans="1:19" ht="11.25" thickBot="1" x14ac:dyDescent="0.2">
      <c r="A24554" s="112"/>
    </row>
    <row r="24555" spans="1:19" ht="11.25" thickBot="1" x14ac:dyDescent="0.2">
      <c r="A24555" s="106" t="s">
        <v>357</v>
      </c>
      <c r="B24555" s="106" t="s">
        <v>358</v>
      </c>
      <c r="C24555" s="146" t="s">
        <v>35</v>
      </c>
      <c r="D24555" s="146" t="s">
        <v>36</v>
      </c>
      <c r="E24555" s="146" t="s">
        <v>14506</v>
      </c>
      <c r="F24555" s="146" t="s">
        <v>38</v>
      </c>
      <c r="G24555" s="146" t="s">
        <v>39</v>
      </c>
      <c r="H24555" s="146" t="s">
        <v>41</v>
      </c>
      <c r="I24555" s="146" t="s">
        <v>42</v>
      </c>
      <c r="J24555" s="146" t="s">
        <v>43</v>
      </c>
      <c r="K24555" s="146" t="s">
        <v>44</v>
      </c>
      <c r="L24555" s="146" t="s">
        <v>45</v>
      </c>
      <c r="M24555" s="146" t="s">
        <v>46</v>
      </c>
      <c r="N24555" s="146" t="s">
        <v>47</v>
      </c>
      <c r="O24555" s="146" t="s">
        <v>48</v>
      </c>
      <c r="P24555" s="146" t="s">
        <v>49</v>
      </c>
      <c r="Q24555" s="146" t="s">
        <v>50</v>
      </c>
      <c r="R24555" s="146" t="s">
        <v>51</v>
      </c>
      <c r="S24555" s="146" t="s">
        <v>52</v>
      </c>
    </row>
    <row r="24556" spans="1:19" ht="11.25" thickBot="1" x14ac:dyDescent="0.2">
      <c r="A24556" s="112"/>
      <c r="B24556" s="112"/>
      <c r="C24556" s="146" t="s">
        <v>111</v>
      </c>
      <c r="D24556" s="146" t="s">
        <v>111</v>
      </c>
      <c r="E24556" s="146" t="s">
        <v>111</v>
      </c>
      <c r="F24556" s="146" t="s">
        <v>111</v>
      </c>
      <c r="G24556" s="146" t="s">
        <v>111</v>
      </c>
      <c r="H24556" s="146" t="s">
        <v>111</v>
      </c>
      <c r="I24556" s="146" t="s">
        <v>111</v>
      </c>
      <c r="J24556" s="146" t="s">
        <v>111</v>
      </c>
      <c r="K24556" s="146" t="s">
        <v>111</v>
      </c>
      <c r="L24556" s="146" t="s">
        <v>111</v>
      </c>
      <c r="M24556" s="146" t="s">
        <v>111</v>
      </c>
      <c r="N24556" s="146" t="s">
        <v>111</v>
      </c>
      <c r="O24556" s="146" t="s">
        <v>111</v>
      </c>
      <c r="P24556" s="146" t="s">
        <v>111</v>
      </c>
      <c r="Q24556" s="146" t="s">
        <v>111</v>
      </c>
      <c r="R24556" s="146" t="s">
        <v>111</v>
      </c>
      <c r="S24556" s="146" t="s">
        <v>111</v>
      </c>
    </row>
    <row r="24557" spans="1:19" ht="11.25" thickBot="1" x14ac:dyDescent="0.2">
      <c r="A24557" s="107">
        <v>1</v>
      </c>
      <c r="B24557" s="132">
        <v>0.85540509259259256</v>
      </c>
      <c r="C24557" s="133">
        <v>0.39956000000000003</v>
      </c>
      <c r="D24557" s="141" t="s">
        <v>14500</v>
      </c>
      <c r="E24557" s="141" t="s">
        <v>14500</v>
      </c>
      <c r="F24557" s="141" t="s">
        <v>14500</v>
      </c>
      <c r="G24557" s="141" t="s">
        <v>14500</v>
      </c>
      <c r="H24557" s="108">
        <v>0</v>
      </c>
      <c r="I24557" s="108">
        <v>1E-3</v>
      </c>
      <c r="J24557" s="108">
        <v>-2E-3</v>
      </c>
      <c r="K24557" s="141" t="s">
        <v>14500</v>
      </c>
      <c r="L24557" s="141" t="s">
        <v>14516</v>
      </c>
      <c r="M24557" s="141" t="s">
        <v>14500</v>
      </c>
      <c r="N24557" s="141" t="s">
        <v>14500</v>
      </c>
      <c r="O24557" s="141" t="s">
        <v>14500</v>
      </c>
      <c r="P24557" s="141" t="s">
        <v>14500</v>
      </c>
      <c r="Q24557" s="141" t="s">
        <v>14500</v>
      </c>
      <c r="R24557" s="141" t="s">
        <v>14500</v>
      </c>
      <c r="S24557" s="141" t="s">
        <v>14500</v>
      </c>
    </row>
    <row r="24558" spans="1:19" ht="11.25" thickBot="1" x14ac:dyDescent="0.2">
      <c r="A24558" s="112"/>
    </row>
    <row r="24559" spans="1:19" ht="11.25" thickBot="1" x14ac:dyDescent="0.2">
      <c r="A24559" s="135" t="s">
        <v>362</v>
      </c>
      <c r="B24559" s="112"/>
      <c r="C24559" s="137">
        <v>0.39956000000000003</v>
      </c>
      <c r="D24559" s="141" t="s">
        <v>14501</v>
      </c>
      <c r="E24559" s="141" t="s">
        <v>14501</v>
      </c>
      <c r="F24559" s="141" t="s">
        <v>14501</v>
      </c>
      <c r="G24559" s="141" t="s">
        <v>14501</v>
      </c>
      <c r="H24559" s="136">
        <v>0</v>
      </c>
      <c r="I24559" s="136">
        <v>1E-3</v>
      </c>
      <c r="J24559" s="136">
        <v>-2E-3</v>
      </c>
      <c r="K24559" s="141" t="s">
        <v>14501</v>
      </c>
      <c r="L24559" s="141" t="s">
        <v>14517</v>
      </c>
      <c r="M24559" s="141" t="s">
        <v>14501</v>
      </c>
      <c r="N24559" s="141" t="s">
        <v>14501</v>
      </c>
      <c r="O24559" s="141" t="s">
        <v>14501</v>
      </c>
      <c r="P24559" s="141" t="s">
        <v>14501</v>
      </c>
      <c r="Q24559" s="141" t="s">
        <v>14501</v>
      </c>
      <c r="R24559" s="141" t="s">
        <v>14501</v>
      </c>
      <c r="S24559" s="141" t="s">
        <v>14501</v>
      </c>
    </row>
    <row r="24560" spans="1:19" ht="11.25" thickBot="1" x14ac:dyDescent="0.2">
      <c r="A24560" s="112"/>
    </row>
    <row r="24561" spans="1:19" ht="11.25" thickBot="1" x14ac:dyDescent="0.2">
      <c r="A24561" s="138" t="s">
        <v>364</v>
      </c>
      <c r="B24561" s="112"/>
      <c r="C24561" s="140" t="s">
        <v>3713</v>
      </c>
      <c r="D24561" s="141" t="s">
        <v>14501</v>
      </c>
      <c r="E24561" s="141" t="s">
        <v>14501</v>
      </c>
      <c r="F24561" s="141" t="s">
        <v>14501</v>
      </c>
      <c r="G24561" s="141" t="s">
        <v>14501</v>
      </c>
      <c r="H24561" s="136">
        <v>0</v>
      </c>
      <c r="I24561" s="136">
        <v>0</v>
      </c>
      <c r="J24561" s="136">
        <v>0</v>
      </c>
      <c r="K24561" s="141" t="s">
        <v>14501</v>
      </c>
      <c r="L24561" s="141" t="s">
        <v>14501</v>
      </c>
      <c r="M24561" s="141" t="s">
        <v>14501</v>
      </c>
      <c r="N24561" s="141" t="s">
        <v>14501</v>
      </c>
      <c r="O24561" s="141" t="s">
        <v>14501</v>
      </c>
      <c r="P24561" s="141" t="s">
        <v>14501</v>
      </c>
      <c r="Q24561" s="141" t="s">
        <v>14501</v>
      </c>
      <c r="R24561" s="141" t="s">
        <v>14501</v>
      </c>
      <c r="S24561" s="141" t="s">
        <v>14501</v>
      </c>
    </row>
    <row r="24562" spans="1:19" ht="11.25" thickBot="1" x14ac:dyDescent="0.2">
      <c r="A24562" s="112"/>
    </row>
    <row r="24563" spans="1:19" ht="11.25" thickBot="1" x14ac:dyDescent="0.2">
      <c r="A24563" s="139" t="s">
        <v>366</v>
      </c>
      <c r="B24563" s="112"/>
      <c r="C24563" s="140" t="s">
        <v>3713</v>
      </c>
      <c r="D24563" s="141" t="s">
        <v>14501</v>
      </c>
      <c r="E24563" s="141" t="s">
        <v>14501</v>
      </c>
      <c r="F24563" s="141" t="s">
        <v>14501</v>
      </c>
      <c r="G24563" s="141" t="s">
        <v>14501</v>
      </c>
      <c r="H24563" s="136">
        <v>0</v>
      </c>
      <c r="I24563" s="136">
        <v>0</v>
      </c>
      <c r="J24563" s="136">
        <v>0</v>
      </c>
      <c r="K24563" s="141" t="s">
        <v>14501</v>
      </c>
      <c r="L24563" s="141" t="s">
        <v>14501</v>
      </c>
      <c r="M24563" s="141" t="s">
        <v>14501</v>
      </c>
      <c r="N24563" s="141" t="s">
        <v>14501</v>
      </c>
      <c r="O24563" s="141" t="s">
        <v>14501</v>
      </c>
      <c r="P24563" s="141" t="s">
        <v>14501</v>
      </c>
      <c r="Q24563" s="141" t="s">
        <v>14501</v>
      </c>
      <c r="R24563" s="141" t="s">
        <v>14501</v>
      </c>
      <c r="S24563" s="141" t="s">
        <v>14501</v>
      </c>
    </row>
    <row r="24564" spans="1:19" ht="11.25" thickBot="1" x14ac:dyDescent="0.2">
      <c r="A24564" s="112"/>
    </row>
    <row r="24565" spans="1:19" ht="11.25" thickBot="1" x14ac:dyDescent="0.2">
      <c r="A24565" s="106" t="s">
        <v>357</v>
      </c>
      <c r="B24565" s="106" t="s">
        <v>358</v>
      </c>
      <c r="C24565" s="146" t="s">
        <v>53</v>
      </c>
      <c r="D24565" s="146" t="s">
        <v>54</v>
      </c>
      <c r="E24565" s="146" t="s">
        <v>55</v>
      </c>
      <c r="F24565" s="146" t="s">
        <v>56</v>
      </c>
      <c r="G24565" s="146" t="s">
        <v>14507</v>
      </c>
      <c r="H24565" s="146" t="s">
        <v>57</v>
      </c>
      <c r="I24565" s="146" t="s">
        <v>59</v>
      </c>
      <c r="J24565" s="146" t="s">
        <v>14508</v>
      </c>
      <c r="K24565" s="146" t="s">
        <v>60</v>
      </c>
      <c r="L24565" s="146" t="s">
        <v>61</v>
      </c>
      <c r="M24565" s="146" t="s">
        <v>62</v>
      </c>
      <c r="N24565" s="146" t="s">
        <v>14509</v>
      </c>
      <c r="O24565" s="146" t="s">
        <v>63</v>
      </c>
      <c r="P24565" s="146" t="s">
        <v>64</v>
      </c>
      <c r="Q24565" s="146" t="s">
        <v>66</v>
      </c>
      <c r="R24565" s="146" t="s">
        <v>14510</v>
      </c>
      <c r="S24565" s="146" t="s">
        <v>67</v>
      </c>
    </row>
    <row r="24566" spans="1:19" ht="11.25" thickBot="1" x14ac:dyDescent="0.2">
      <c r="A24566" s="112"/>
      <c r="B24566" s="112"/>
      <c r="C24566" s="146" t="s">
        <v>111</v>
      </c>
      <c r="D24566" s="146" t="s">
        <v>111</v>
      </c>
      <c r="E24566" s="146" t="s">
        <v>111</v>
      </c>
      <c r="F24566" s="146" t="s">
        <v>111</v>
      </c>
      <c r="G24566" s="146" t="s">
        <v>111</v>
      </c>
      <c r="H24566" s="146" t="s">
        <v>111</v>
      </c>
      <c r="I24566" s="146" t="s">
        <v>111</v>
      </c>
      <c r="J24566" s="146" t="s">
        <v>111</v>
      </c>
      <c r="K24566" s="146" t="s">
        <v>111</v>
      </c>
      <c r="L24566" s="146" t="s">
        <v>111</v>
      </c>
      <c r="M24566" s="146" t="s">
        <v>111</v>
      </c>
      <c r="N24566" s="146" t="s">
        <v>111</v>
      </c>
      <c r="O24566" s="146" t="s">
        <v>111</v>
      </c>
      <c r="P24566" s="146" t="s">
        <v>111</v>
      </c>
      <c r="Q24566" s="146" t="s">
        <v>111</v>
      </c>
      <c r="R24566" s="146" t="s">
        <v>111</v>
      </c>
      <c r="S24566" s="146" t="s">
        <v>111</v>
      </c>
    </row>
    <row r="24567" spans="1:19" ht="11.25" thickBot="1" x14ac:dyDescent="0.2">
      <c r="A24567" s="107">
        <v>1</v>
      </c>
      <c r="B24567" s="132">
        <v>0.85540509259259256</v>
      </c>
      <c r="C24567" s="141" t="s">
        <v>14500</v>
      </c>
      <c r="D24567" s="141" t="s">
        <v>14500</v>
      </c>
      <c r="E24567" s="141" t="s">
        <v>14500</v>
      </c>
      <c r="F24567" s="141" t="s">
        <v>14500</v>
      </c>
      <c r="G24567" s="141" t="s">
        <v>14500</v>
      </c>
      <c r="H24567" s="141" t="s">
        <v>14500</v>
      </c>
      <c r="I24567" s="141" t="s">
        <v>14500</v>
      </c>
      <c r="J24567" s="141" t="s">
        <v>14518</v>
      </c>
      <c r="K24567" s="141" t="s">
        <v>14500</v>
      </c>
      <c r="L24567" s="141" t="s">
        <v>14500</v>
      </c>
      <c r="M24567" s="108">
        <v>2.1000000000000001E-2</v>
      </c>
      <c r="N24567" s="141" t="s">
        <v>14519</v>
      </c>
      <c r="O24567" s="141" t="s">
        <v>14500</v>
      </c>
      <c r="P24567" s="108">
        <v>1.0999999999999999E-2</v>
      </c>
      <c r="Q24567" s="133">
        <v>0.37084</v>
      </c>
      <c r="R24567" s="141" t="s">
        <v>14500</v>
      </c>
      <c r="S24567" s="141" t="s">
        <v>14500</v>
      </c>
    </row>
    <row r="24568" spans="1:19" ht="11.25" thickBot="1" x14ac:dyDescent="0.2">
      <c r="A24568" s="112"/>
    </row>
    <row r="24569" spans="1:19" ht="11.25" thickBot="1" x14ac:dyDescent="0.2">
      <c r="A24569" s="135" t="s">
        <v>362</v>
      </c>
      <c r="B24569" s="112"/>
      <c r="C24569" s="141" t="s">
        <v>14501</v>
      </c>
      <c r="D24569" s="141" t="s">
        <v>14501</v>
      </c>
      <c r="E24569" s="141" t="s">
        <v>14501</v>
      </c>
      <c r="F24569" s="141" t="s">
        <v>14501</v>
      </c>
      <c r="G24569" s="141" t="s">
        <v>14501</v>
      </c>
      <c r="H24569" s="141" t="s">
        <v>14501</v>
      </c>
      <c r="I24569" s="141" t="s">
        <v>14501</v>
      </c>
      <c r="J24569" s="141" t="s">
        <v>14520</v>
      </c>
      <c r="K24569" s="141" t="s">
        <v>14501</v>
      </c>
      <c r="L24569" s="141" t="s">
        <v>14501</v>
      </c>
      <c r="M24569" s="136">
        <v>2.1000000000000001E-2</v>
      </c>
      <c r="N24569" s="141" t="s">
        <v>14521</v>
      </c>
      <c r="O24569" s="141" t="s">
        <v>14501</v>
      </c>
      <c r="P24569" s="136">
        <v>1.0999999999999999E-2</v>
      </c>
      <c r="Q24569" s="137">
        <v>0.37084</v>
      </c>
      <c r="R24569" s="141" t="s">
        <v>14501</v>
      </c>
      <c r="S24569" s="141" t="s">
        <v>14501</v>
      </c>
    </row>
    <row r="24570" spans="1:19" ht="11.25" thickBot="1" x14ac:dyDescent="0.2">
      <c r="A24570" s="112"/>
    </row>
    <row r="24571" spans="1:19" ht="11.25" thickBot="1" x14ac:dyDescent="0.2">
      <c r="A24571" s="138" t="s">
        <v>364</v>
      </c>
      <c r="B24571" s="112"/>
      <c r="C24571" s="141" t="s">
        <v>14501</v>
      </c>
      <c r="D24571" s="141" t="s">
        <v>14501</v>
      </c>
      <c r="E24571" s="141" t="s">
        <v>14501</v>
      </c>
      <c r="F24571" s="141" t="s">
        <v>14501</v>
      </c>
      <c r="G24571" s="141" t="s">
        <v>14501</v>
      </c>
      <c r="H24571" s="141" t="s">
        <v>14501</v>
      </c>
      <c r="I24571" s="141" t="s">
        <v>14501</v>
      </c>
      <c r="J24571" s="141" t="s">
        <v>14501</v>
      </c>
      <c r="K24571" s="141" t="s">
        <v>14501</v>
      </c>
      <c r="L24571" s="141" t="s">
        <v>14501</v>
      </c>
      <c r="M24571" s="136">
        <v>0</v>
      </c>
      <c r="N24571" s="141" t="s">
        <v>14501</v>
      </c>
      <c r="O24571" s="141" t="s">
        <v>14501</v>
      </c>
      <c r="P24571" s="136">
        <v>0</v>
      </c>
      <c r="Q24571" s="140" t="s">
        <v>3713</v>
      </c>
      <c r="R24571" s="141" t="s">
        <v>14501</v>
      </c>
      <c r="S24571" s="141" t="s">
        <v>14501</v>
      </c>
    </row>
    <row r="24572" spans="1:19" ht="11.25" thickBot="1" x14ac:dyDescent="0.2">
      <c r="A24572" s="112"/>
    </row>
    <row r="24573" spans="1:19" ht="11.25" thickBot="1" x14ac:dyDescent="0.2">
      <c r="A24573" s="139" t="s">
        <v>366</v>
      </c>
      <c r="B24573" s="112"/>
      <c r="C24573" s="141" t="s">
        <v>14501</v>
      </c>
      <c r="D24573" s="141" t="s">
        <v>14501</v>
      </c>
      <c r="E24573" s="141" t="s">
        <v>14501</v>
      </c>
      <c r="F24573" s="141" t="s">
        <v>14501</v>
      </c>
      <c r="G24573" s="141" t="s">
        <v>14501</v>
      </c>
      <c r="H24573" s="141" t="s">
        <v>14501</v>
      </c>
      <c r="I24573" s="141" t="s">
        <v>14501</v>
      </c>
      <c r="J24573" s="141" t="s">
        <v>14501</v>
      </c>
      <c r="K24573" s="141" t="s">
        <v>14501</v>
      </c>
      <c r="L24573" s="141" t="s">
        <v>14501</v>
      </c>
      <c r="M24573" s="136">
        <v>0</v>
      </c>
      <c r="N24573" s="141" t="s">
        <v>14501</v>
      </c>
      <c r="O24573" s="141" t="s">
        <v>14501</v>
      </c>
      <c r="P24573" s="136">
        <v>0</v>
      </c>
      <c r="Q24573" s="140" t="s">
        <v>3713</v>
      </c>
      <c r="R24573" s="141" t="s">
        <v>14501</v>
      </c>
      <c r="S24573" s="141" t="s">
        <v>14501</v>
      </c>
    </row>
    <row r="24574" spans="1:19" ht="11.25" thickBot="1" x14ac:dyDescent="0.2">
      <c r="A24574" s="112"/>
    </row>
    <row r="24575" spans="1:19" ht="11.25" thickBot="1" x14ac:dyDescent="0.2">
      <c r="A24575" s="106" t="s">
        <v>357</v>
      </c>
      <c r="B24575" s="106" t="s">
        <v>358</v>
      </c>
      <c r="C24575" s="146" t="s">
        <v>68</v>
      </c>
      <c r="D24575" s="146" t="s">
        <v>14511</v>
      </c>
    </row>
    <row r="24576" spans="1:19" ht="11.25" thickBot="1" x14ac:dyDescent="0.2">
      <c r="A24576" s="112"/>
      <c r="B24576" s="112"/>
      <c r="C24576" s="146" t="s">
        <v>111</v>
      </c>
      <c r="D24576" s="146" t="s">
        <v>111</v>
      </c>
    </row>
    <row r="24577" spans="1:19" ht="11.25" thickBot="1" x14ac:dyDescent="0.2">
      <c r="A24577" s="107">
        <v>1</v>
      </c>
      <c r="B24577" s="132">
        <v>0.85540509259259256</v>
      </c>
      <c r="C24577" s="141" t="s">
        <v>14500</v>
      </c>
      <c r="D24577" s="141" t="s">
        <v>14500</v>
      </c>
    </row>
    <row r="24578" spans="1:19" ht="11.25" thickBot="1" x14ac:dyDescent="0.2">
      <c r="A24578" s="112"/>
    </row>
    <row r="24579" spans="1:19" ht="11.25" thickBot="1" x14ac:dyDescent="0.2">
      <c r="A24579" s="135" t="s">
        <v>362</v>
      </c>
      <c r="B24579" s="112"/>
      <c r="C24579" s="141" t="s">
        <v>14501</v>
      </c>
      <c r="D24579" s="141" t="s">
        <v>14501</v>
      </c>
    </row>
    <row r="24580" spans="1:19" ht="11.25" thickBot="1" x14ac:dyDescent="0.2">
      <c r="A24580" s="112"/>
    </row>
    <row r="24581" spans="1:19" ht="11.25" thickBot="1" x14ac:dyDescent="0.2">
      <c r="A24581" s="138" t="s">
        <v>364</v>
      </c>
      <c r="B24581" s="112"/>
      <c r="C24581" s="141" t="s">
        <v>14501</v>
      </c>
      <c r="D24581" s="141" t="s">
        <v>14501</v>
      </c>
    </row>
    <row r="24582" spans="1:19" ht="11.25" thickBot="1" x14ac:dyDescent="0.2">
      <c r="A24582" s="112"/>
    </row>
    <row r="24583" spans="1:19" ht="11.25" thickBot="1" x14ac:dyDescent="0.2">
      <c r="A24583" s="139" t="s">
        <v>366</v>
      </c>
      <c r="B24583" s="112"/>
      <c r="C24583" s="141" t="s">
        <v>14501</v>
      </c>
      <c r="D24583" s="141" t="s">
        <v>14501</v>
      </c>
    </row>
    <row r="24584" spans="1:19" ht="10.5" x14ac:dyDescent="0.15">
      <c r="A24584" s="112"/>
    </row>
    <row r="24585" spans="1:19" x14ac:dyDescent="0.15">
      <c r="A24585" s="129"/>
      <c r="B24585" s="86" t="s">
        <v>5737</v>
      </c>
    </row>
    <row r="24586" spans="1:19" ht="9.75" thickBot="1" x14ac:dyDescent="0.2">
      <c r="A24586" s="81" t="s">
        <v>356</v>
      </c>
    </row>
    <row r="24587" spans="1:19" ht="11.25" thickBot="1" x14ac:dyDescent="0.2">
      <c r="A24587" s="106" t="s">
        <v>357</v>
      </c>
      <c r="B24587" s="106" t="s">
        <v>358</v>
      </c>
      <c r="C24587" s="146" t="s">
        <v>14494</v>
      </c>
      <c r="D24587" s="146" t="s">
        <v>14495</v>
      </c>
      <c r="E24587" s="146" t="s">
        <v>14496</v>
      </c>
      <c r="F24587" s="146" t="s">
        <v>0</v>
      </c>
      <c r="G24587" s="146" t="s">
        <v>1</v>
      </c>
      <c r="H24587" s="146" t="s">
        <v>2</v>
      </c>
      <c r="I24587" s="146" t="s">
        <v>14497</v>
      </c>
      <c r="J24587" s="146" t="s">
        <v>3</v>
      </c>
      <c r="K24587" s="146" t="s">
        <v>14498</v>
      </c>
      <c r="L24587" s="146" t="s">
        <v>7</v>
      </c>
      <c r="M24587" s="146" t="s">
        <v>14499</v>
      </c>
      <c r="N24587" s="146" t="s">
        <v>10</v>
      </c>
      <c r="O24587" s="146" t="s">
        <v>11</v>
      </c>
      <c r="P24587" s="146" t="s">
        <v>12</v>
      </c>
      <c r="Q24587" s="146" t="s">
        <v>13</v>
      </c>
      <c r="R24587" s="146" t="s">
        <v>14</v>
      </c>
      <c r="S24587" s="146" t="s">
        <v>15</v>
      </c>
    </row>
    <row r="24588" spans="1:19" ht="11.25" thickBot="1" x14ac:dyDescent="0.2">
      <c r="A24588" s="112"/>
      <c r="B24588" s="112"/>
      <c r="C24588" s="146" t="s">
        <v>111</v>
      </c>
      <c r="D24588" s="146" t="s">
        <v>111</v>
      </c>
      <c r="E24588" s="146" t="s">
        <v>111</v>
      </c>
      <c r="F24588" s="146" t="s">
        <v>111</v>
      </c>
      <c r="G24588" s="146" t="s">
        <v>111</v>
      </c>
      <c r="H24588" s="146" t="s">
        <v>111</v>
      </c>
      <c r="I24588" s="146" t="s">
        <v>111</v>
      </c>
      <c r="J24588" s="146" t="s">
        <v>111</v>
      </c>
      <c r="K24588" s="146" t="s">
        <v>111</v>
      </c>
      <c r="L24588" s="146" t="s">
        <v>111</v>
      </c>
      <c r="M24588" s="146" t="s">
        <v>111</v>
      </c>
      <c r="N24588" s="146" t="s">
        <v>111</v>
      </c>
      <c r="O24588" s="146" t="s">
        <v>111</v>
      </c>
      <c r="P24588" s="146" t="s">
        <v>111</v>
      </c>
      <c r="Q24588" s="146" t="s">
        <v>111</v>
      </c>
      <c r="R24588" s="146" t="s">
        <v>111</v>
      </c>
      <c r="S24588" s="146" t="s">
        <v>111</v>
      </c>
    </row>
    <row r="24589" spans="1:19" ht="11.25" thickBot="1" x14ac:dyDescent="0.2">
      <c r="A24589" s="107">
        <v>1</v>
      </c>
      <c r="B24589" s="132">
        <v>0.86056712962962967</v>
      </c>
      <c r="C24589" s="141" t="s">
        <v>14500</v>
      </c>
      <c r="D24589" s="141" t="s">
        <v>14500</v>
      </c>
      <c r="E24589" s="108">
        <v>4.0000000000000001E-3</v>
      </c>
      <c r="F24589" s="108">
        <v>7.0000000000000001E-3</v>
      </c>
      <c r="G24589" s="108">
        <v>0.91100000000000003</v>
      </c>
      <c r="H24589" s="108">
        <v>8.0000000000000002E-3</v>
      </c>
      <c r="I24589" s="108">
        <v>-1.2E-2</v>
      </c>
      <c r="J24589" s="108">
        <v>0.1</v>
      </c>
      <c r="K24589" s="108">
        <v>-0.89500000000000002</v>
      </c>
      <c r="L24589" s="133">
        <v>0.57740000000000002</v>
      </c>
      <c r="M24589" s="108">
        <v>5.0000000000000001E-3</v>
      </c>
      <c r="N24589" s="108">
        <v>2E-3</v>
      </c>
      <c r="O24589" s="108">
        <v>7.0000000000000001E-3</v>
      </c>
      <c r="P24589" s="108">
        <v>0.29599999999999999</v>
      </c>
      <c r="Q24589" s="108">
        <v>1.333</v>
      </c>
      <c r="R24589" s="108">
        <v>2E-3</v>
      </c>
      <c r="S24589" s="108">
        <v>1.4999999999999999E-2</v>
      </c>
    </row>
    <row r="24590" spans="1:19" ht="11.25" thickBot="1" x14ac:dyDescent="0.2">
      <c r="A24590" s="112"/>
    </row>
    <row r="24591" spans="1:19" ht="11.25" thickBot="1" x14ac:dyDescent="0.2">
      <c r="A24591" s="135" t="s">
        <v>362</v>
      </c>
      <c r="B24591" s="112"/>
      <c r="C24591" s="141" t="s">
        <v>14501</v>
      </c>
      <c r="D24591" s="141" t="s">
        <v>14501</v>
      </c>
      <c r="E24591" s="136">
        <v>4.0000000000000001E-3</v>
      </c>
      <c r="F24591" s="136">
        <v>7.0000000000000001E-3</v>
      </c>
      <c r="G24591" s="136">
        <v>0.91100000000000003</v>
      </c>
      <c r="H24591" s="136">
        <v>8.0000000000000002E-3</v>
      </c>
      <c r="I24591" s="136">
        <v>-1.2E-2</v>
      </c>
      <c r="J24591" s="136">
        <v>0.1</v>
      </c>
      <c r="K24591" s="136">
        <v>-0.89500000000000002</v>
      </c>
      <c r="L24591" s="137">
        <v>0.57740000000000002</v>
      </c>
      <c r="M24591" s="136">
        <v>5.0000000000000001E-3</v>
      </c>
      <c r="N24591" s="136">
        <v>2E-3</v>
      </c>
      <c r="O24591" s="136">
        <v>7.0000000000000001E-3</v>
      </c>
      <c r="P24591" s="136">
        <v>0.29599999999999999</v>
      </c>
      <c r="Q24591" s="136">
        <v>1.333</v>
      </c>
      <c r="R24591" s="136">
        <v>2E-3</v>
      </c>
      <c r="S24591" s="136">
        <v>1.4999999999999999E-2</v>
      </c>
    </row>
    <row r="24592" spans="1:19" ht="11.25" thickBot="1" x14ac:dyDescent="0.2">
      <c r="A24592" s="112"/>
    </row>
    <row r="24593" spans="1:19" ht="11.25" thickBot="1" x14ac:dyDescent="0.2">
      <c r="A24593" s="138" t="s">
        <v>364</v>
      </c>
      <c r="B24593" s="112"/>
      <c r="C24593" s="141" t="s">
        <v>14501</v>
      </c>
      <c r="D24593" s="141" t="s">
        <v>14501</v>
      </c>
      <c r="E24593" s="136">
        <v>0</v>
      </c>
      <c r="F24593" s="136">
        <v>0</v>
      </c>
      <c r="G24593" s="136">
        <v>0</v>
      </c>
      <c r="H24593" s="136">
        <v>0</v>
      </c>
      <c r="I24593" s="136">
        <v>0</v>
      </c>
      <c r="J24593" s="136">
        <v>0</v>
      </c>
      <c r="K24593" s="136">
        <v>0</v>
      </c>
      <c r="L24593" s="140" t="s">
        <v>3713</v>
      </c>
      <c r="M24593" s="136">
        <v>0</v>
      </c>
      <c r="N24593" s="136">
        <v>0</v>
      </c>
      <c r="O24593" s="136">
        <v>0</v>
      </c>
      <c r="P24593" s="136">
        <v>0</v>
      </c>
      <c r="Q24593" s="136">
        <v>0</v>
      </c>
      <c r="R24593" s="136">
        <v>0</v>
      </c>
      <c r="S24593" s="136">
        <v>0</v>
      </c>
    </row>
    <row r="24594" spans="1:19" ht="11.25" thickBot="1" x14ac:dyDescent="0.2">
      <c r="A24594" s="112"/>
    </row>
    <row r="24595" spans="1:19" ht="11.25" thickBot="1" x14ac:dyDescent="0.2">
      <c r="A24595" s="139" t="s">
        <v>366</v>
      </c>
      <c r="B24595" s="112"/>
      <c r="C24595" s="141" t="s">
        <v>14501</v>
      </c>
      <c r="D24595" s="141" t="s">
        <v>14501</v>
      </c>
      <c r="E24595" s="136">
        <v>0</v>
      </c>
      <c r="F24595" s="136">
        <v>0</v>
      </c>
      <c r="G24595" s="136">
        <v>0</v>
      </c>
      <c r="H24595" s="136">
        <v>0</v>
      </c>
      <c r="I24595" s="136">
        <v>0</v>
      </c>
      <c r="J24595" s="136">
        <v>0</v>
      </c>
      <c r="K24595" s="136">
        <v>0</v>
      </c>
      <c r="L24595" s="140" t="s">
        <v>3713</v>
      </c>
      <c r="M24595" s="136">
        <v>0</v>
      </c>
      <c r="N24595" s="136">
        <v>0</v>
      </c>
      <c r="O24595" s="136">
        <v>0</v>
      </c>
      <c r="P24595" s="136">
        <v>0</v>
      </c>
      <c r="Q24595" s="136">
        <v>0</v>
      </c>
      <c r="R24595" s="136">
        <v>0</v>
      </c>
      <c r="S24595" s="136">
        <v>0</v>
      </c>
    </row>
    <row r="24596" spans="1:19" ht="11.25" thickBot="1" x14ac:dyDescent="0.2">
      <c r="A24596" s="112"/>
    </row>
    <row r="24597" spans="1:19" ht="11.25" thickBot="1" x14ac:dyDescent="0.2">
      <c r="A24597" s="106" t="s">
        <v>357</v>
      </c>
      <c r="B24597" s="106" t="s">
        <v>358</v>
      </c>
      <c r="C24597" s="146" t="s">
        <v>16</v>
      </c>
      <c r="D24597" s="146" t="s">
        <v>14502</v>
      </c>
      <c r="E24597" s="146" t="s">
        <v>14503</v>
      </c>
      <c r="F24597" s="146" t="s">
        <v>20</v>
      </c>
      <c r="G24597" s="146" t="s">
        <v>21</v>
      </c>
      <c r="H24597" s="146" t="s">
        <v>22</v>
      </c>
      <c r="I24597" s="146" t="s">
        <v>23</v>
      </c>
      <c r="J24597" s="146" t="s">
        <v>24</v>
      </c>
      <c r="K24597" s="146" t="s">
        <v>26</v>
      </c>
      <c r="L24597" s="146" t="s">
        <v>14504</v>
      </c>
      <c r="M24597" s="146" t="s">
        <v>27</v>
      </c>
      <c r="N24597" s="146" t="s">
        <v>28</v>
      </c>
      <c r="O24597" s="146" t="s">
        <v>29</v>
      </c>
      <c r="P24597" s="146" t="s">
        <v>30</v>
      </c>
      <c r="Q24597" s="146" t="s">
        <v>14505</v>
      </c>
      <c r="R24597" s="146" t="s">
        <v>32</v>
      </c>
      <c r="S24597" s="146" t="s">
        <v>33</v>
      </c>
    </row>
    <row r="24598" spans="1:19" ht="11.25" thickBot="1" x14ac:dyDescent="0.2">
      <c r="A24598" s="112"/>
      <c r="B24598" s="112"/>
      <c r="C24598" s="146" t="s">
        <v>111</v>
      </c>
      <c r="D24598" s="146" t="s">
        <v>111</v>
      </c>
      <c r="E24598" s="146" t="s">
        <v>111</v>
      </c>
      <c r="F24598" s="146" t="s">
        <v>111</v>
      </c>
      <c r="G24598" s="146" t="s">
        <v>111</v>
      </c>
      <c r="H24598" s="146" t="s">
        <v>111</v>
      </c>
      <c r="I24598" s="146" t="s">
        <v>111</v>
      </c>
      <c r="J24598" s="146" t="s">
        <v>111</v>
      </c>
      <c r="K24598" s="146" t="s">
        <v>111</v>
      </c>
      <c r="L24598" s="146" t="s">
        <v>111</v>
      </c>
      <c r="M24598" s="146" t="s">
        <v>111</v>
      </c>
      <c r="N24598" s="146" t="s">
        <v>111</v>
      </c>
      <c r="O24598" s="146" t="s">
        <v>111</v>
      </c>
      <c r="P24598" s="146" t="s">
        <v>111</v>
      </c>
      <c r="Q24598" s="146" t="s">
        <v>111</v>
      </c>
      <c r="R24598" s="146" t="s">
        <v>111</v>
      </c>
      <c r="S24598" s="146" t="s">
        <v>111</v>
      </c>
    </row>
    <row r="24599" spans="1:19" ht="11.25" thickBot="1" x14ac:dyDescent="0.2">
      <c r="A24599" s="107">
        <v>1</v>
      </c>
      <c r="B24599" s="132">
        <v>0.86056712962962967</v>
      </c>
      <c r="C24599" s="108">
        <v>0.13500000000000001</v>
      </c>
      <c r="D24599" s="108">
        <v>0.19</v>
      </c>
      <c r="E24599" s="108">
        <v>5.0000000000000001E-3</v>
      </c>
      <c r="F24599" s="133">
        <v>0.49212</v>
      </c>
      <c r="G24599" s="108">
        <v>1.6E-2</v>
      </c>
      <c r="H24599" s="141" t="s">
        <v>14513</v>
      </c>
      <c r="I24599" s="108">
        <v>0.14299999999999999</v>
      </c>
      <c r="J24599" s="108">
        <v>0.36399999999999999</v>
      </c>
      <c r="K24599" s="133">
        <v>0.53086999999999995</v>
      </c>
      <c r="L24599" s="108">
        <v>3.0000000000000001E-3</v>
      </c>
      <c r="M24599" s="108">
        <v>2E-3</v>
      </c>
      <c r="N24599" s="108">
        <v>1.0999999999999999E-2</v>
      </c>
      <c r="O24599" s="141" t="s">
        <v>14500</v>
      </c>
      <c r="P24599" s="141" t="s">
        <v>14500</v>
      </c>
      <c r="Q24599" s="108">
        <v>-1.6E-2</v>
      </c>
      <c r="R24599" s="141" t="s">
        <v>14548</v>
      </c>
      <c r="S24599" s="108">
        <v>1.2E-2</v>
      </c>
    </row>
    <row r="24600" spans="1:19" ht="11.25" thickBot="1" x14ac:dyDescent="0.2">
      <c r="A24600" s="112"/>
    </row>
    <row r="24601" spans="1:19" ht="11.25" thickBot="1" x14ac:dyDescent="0.2">
      <c r="A24601" s="135" t="s">
        <v>362</v>
      </c>
      <c r="B24601" s="112"/>
      <c r="C24601" s="136">
        <v>0.13500000000000001</v>
      </c>
      <c r="D24601" s="136">
        <v>0.19</v>
      </c>
      <c r="E24601" s="136">
        <v>5.0000000000000001E-3</v>
      </c>
      <c r="F24601" s="137">
        <v>0.49212</v>
      </c>
      <c r="G24601" s="136">
        <v>1.6E-2</v>
      </c>
      <c r="H24601" s="141" t="s">
        <v>14515</v>
      </c>
      <c r="I24601" s="136">
        <v>0.14299999999999999</v>
      </c>
      <c r="J24601" s="136">
        <v>0.36399999999999999</v>
      </c>
      <c r="K24601" s="137">
        <v>0.53086999999999995</v>
      </c>
      <c r="L24601" s="136">
        <v>3.0000000000000001E-3</v>
      </c>
      <c r="M24601" s="136">
        <v>2E-3</v>
      </c>
      <c r="N24601" s="136">
        <v>1.0999999999999999E-2</v>
      </c>
      <c r="O24601" s="141" t="s">
        <v>14501</v>
      </c>
      <c r="P24601" s="141" t="s">
        <v>14501</v>
      </c>
      <c r="Q24601" s="136">
        <v>-1.6E-2</v>
      </c>
      <c r="R24601" s="141" t="s">
        <v>14549</v>
      </c>
      <c r="S24601" s="136">
        <v>1.2E-2</v>
      </c>
    </row>
    <row r="24602" spans="1:19" ht="11.25" thickBot="1" x14ac:dyDescent="0.2">
      <c r="A24602" s="112"/>
    </row>
    <row r="24603" spans="1:19" ht="11.25" thickBot="1" x14ac:dyDescent="0.2">
      <c r="A24603" s="138" t="s">
        <v>364</v>
      </c>
      <c r="B24603" s="112"/>
      <c r="C24603" s="136">
        <v>0</v>
      </c>
      <c r="D24603" s="136">
        <v>0</v>
      </c>
      <c r="E24603" s="136">
        <v>0</v>
      </c>
      <c r="F24603" s="140" t="s">
        <v>3713</v>
      </c>
      <c r="G24603" s="136">
        <v>0</v>
      </c>
      <c r="H24603" s="141" t="s">
        <v>14501</v>
      </c>
      <c r="I24603" s="136">
        <v>0</v>
      </c>
      <c r="J24603" s="136">
        <v>0</v>
      </c>
      <c r="K24603" s="140" t="s">
        <v>3713</v>
      </c>
      <c r="L24603" s="136">
        <v>0</v>
      </c>
      <c r="M24603" s="136">
        <v>0</v>
      </c>
      <c r="N24603" s="136">
        <v>0</v>
      </c>
      <c r="O24603" s="141" t="s">
        <v>14501</v>
      </c>
      <c r="P24603" s="141" t="s">
        <v>14501</v>
      </c>
      <c r="Q24603" s="136">
        <v>0</v>
      </c>
      <c r="R24603" s="141" t="s">
        <v>14501</v>
      </c>
      <c r="S24603" s="136">
        <v>0</v>
      </c>
    </row>
    <row r="24604" spans="1:19" ht="11.25" thickBot="1" x14ac:dyDescent="0.2">
      <c r="A24604" s="112"/>
    </row>
    <row r="24605" spans="1:19" ht="11.25" thickBot="1" x14ac:dyDescent="0.2">
      <c r="A24605" s="139" t="s">
        <v>366</v>
      </c>
      <c r="B24605" s="112"/>
      <c r="C24605" s="136">
        <v>0</v>
      </c>
      <c r="D24605" s="136">
        <v>0</v>
      </c>
      <c r="E24605" s="136">
        <v>0</v>
      </c>
      <c r="F24605" s="140" t="s">
        <v>3713</v>
      </c>
      <c r="G24605" s="136">
        <v>0</v>
      </c>
      <c r="H24605" s="141" t="s">
        <v>14501</v>
      </c>
      <c r="I24605" s="136">
        <v>0</v>
      </c>
      <c r="J24605" s="136">
        <v>0</v>
      </c>
      <c r="K24605" s="140" t="s">
        <v>3713</v>
      </c>
      <c r="L24605" s="136">
        <v>0</v>
      </c>
      <c r="M24605" s="136">
        <v>0</v>
      </c>
      <c r="N24605" s="136">
        <v>0</v>
      </c>
      <c r="O24605" s="141" t="s">
        <v>14501</v>
      </c>
      <c r="P24605" s="141" t="s">
        <v>14501</v>
      </c>
      <c r="Q24605" s="136">
        <v>0</v>
      </c>
      <c r="R24605" s="141" t="s">
        <v>14501</v>
      </c>
      <c r="S24605" s="136">
        <v>0</v>
      </c>
    </row>
    <row r="24606" spans="1:19" ht="11.25" thickBot="1" x14ac:dyDescent="0.2">
      <c r="A24606" s="112"/>
    </row>
    <row r="24607" spans="1:19" ht="11.25" thickBot="1" x14ac:dyDescent="0.2">
      <c r="A24607" s="106" t="s">
        <v>357</v>
      </c>
      <c r="B24607" s="106" t="s">
        <v>358</v>
      </c>
      <c r="C24607" s="146" t="s">
        <v>35</v>
      </c>
      <c r="D24607" s="146" t="s">
        <v>36</v>
      </c>
      <c r="E24607" s="146" t="s">
        <v>14506</v>
      </c>
      <c r="F24607" s="146" t="s">
        <v>38</v>
      </c>
      <c r="G24607" s="146" t="s">
        <v>39</v>
      </c>
      <c r="H24607" s="146" t="s">
        <v>41</v>
      </c>
      <c r="I24607" s="146" t="s">
        <v>42</v>
      </c>
      <c r="J24607" s="146" t="s">
        <v>43</v>
      </c>
      <c r="K24607" s="146" t="s">
        <v>44</v>
      </c>
      <c r="L24607" s="146" t="s">
        <v>45</v>
      </c>
      <c r="M24607" s="146" t="s">
        <v>46</v>
      </c>
      <c r="N24607" s="146" t="s">
        <v>47</v>
      </c>
      <c r="O24607" s="146" t="s">
        <v>48</v>
      </c>
      <c r="P24607" s="146" t="s">
        <v>49</v>
      </c>
      <c r="Q24607" s="146" t="s">
        <v>50</v>
      </c>
      <c r="R24607" s="146" t="s">
        <v>51</v>
      </c>
      <c r="S24607" s="146" t="s">
        <v>52</v>
      </c>
    </row>
    <row r="24608" spans="1:19" ht="11.25" thickBot="1" x14ac:dyDescent="0.2">
      <c r="A24608" s="112"/>
      <c r="B24608" s="112"/>
      <c r="C24608" s="146" t="s">
        <v>111</v>
      </c>
      <c r="D24608" s="146" t="s">
        <v>111</v>
      </c>
      <c r="E24608" s="146" t="s">
        <v>111</v>
      </c>
      <c r="F24608" s="146" t="s">
        <v>111</v>
      </c>
      <c r="G24608" s="146" t="s">
        <v>111</v>
      </c>
      <c r="H24608" s="146" t="s">
        <v>111</v>
      </c>
      <c r="I24608" s="146" t="s">
        <v>111</v>
      </c>
      <c r="J24608" s="146" t="s">
        <v>111</v>
      </c>
      <c r="K24608" s="146" t="s">
        <v>111</v>
      </c>
      <c r="L24608" s="146" t="s">
        <v>111</v>
      </c>
      <c r="M24608" s="146" t="s">
        <v>111</v>
      </c>
      <c r="N24608" s="146" t="s">
        <v>111</v>
      </c>
      <c r="O24608" s="146" t="s">
        <v>111</v>
      </c>
      <c r="P24608" s="146" t="s">
        <v>111</v>
      </c>
      <c r="Q24608" s="146" t="s">
        <v>111</v>
      </c>
      <c r="R24608" s="146" t="s">
        <v>111</v>
      </c>
      <c r="S24608" s="146" t="s">
        <v>111</v>
      </c>
    </row>
    <row r="24609" spans="1:19" ht="11.25" thickBot="1" x14ac:dyDescent="0.2">
      <c r="A24609" s="107">
        <v>1</v>
      </c>
      <c r="B24609" s="132">
        <v>0.86056712962962967</v>
      </c>
      <c r="C24609" s="133">
        <v>0.41354999999999997</v>
      </c>
      <c r="D24609" s="108">
        <v>2.9000000000000001E-2</v>
      </c>
      <c r="E24609" s="108">
        <v>0.01</v>
      </c>
      <c r="F24609" s="141" t="s">
        <v>14500</v>
      </c>
      <c r="G24609" s="108">
        <v>5.0000000000000001E-3</v>
      </c>
      <c r="H24609" s="108">
        <v>10.15</v>
      </c>
      <c r="I24609" s="108">
        <v>1.2410000000000001</v>
      </c>
      <c r="J24609" s="108">
        <v>2.1120000000000001</v>
      </c>
      <c r="K24609" s="108">
        <v>0.246</v>
      </c>
      <c r="L24609" s="108">
        <v>1.262</v>
      </c>
      <c r="M24609" s="108">
        <v>0.248</v>
      </c>
      <c r="N24609" s="108">
        <v>0.04</v>
      </c>
      <c r="O24609" s="108">
        <v>0.39800000000000002</v>
      </c>
      <c r="P24609" s="108">
        <v>3.5999999999999997E-2</v>
      </c>
      <c r="Q24609" s="108">
        <v>0.155</v>
      </c>
      <c r="R24609" s="108">
        <v>3.3000000000000002E-2</v>
      </c>
      <c r="S24609" s="108">
        <v>5.7000000000000002E-2</v>
      </c>
    </row>
    <row r="24610" spans="1:19" ht="11.25" thickBot="1" x14ac:dyDescent="0.2">
      <c r="A24610" s="112"/>
    </row>
    <row r="24611" spans="1:19" ht="11.25" thickBot="1" x14ac:dyDescent="0.2">
      <c r="A24611" s="135" t="s">
        <v>362</v>
      </c>
      <c r="B24611" s="112"/>
      <c r="C24611" s="137">
        <v>0.41354999999999997</v>
      </c>
      <c r="D24611" s="136">
        <v>2.9000000000000001E-2</v>
      </c>
      <c r="E24611" s="136">
        <v>0.01</v>
      </c>
      <c r="F24611" s="141" t="s">
        <v>14501</v>
      </c>
      <c r="G24611" s="136">
        <v>5.0000000000000001E-3</v>
      </c>
      <c r="H24611" s="136">
        <v>10.15</v>
      </c>
      <c r="I24611" s="136">
        <v>1.2410000000000001</v>
      </c>
      <c r="J24611" s="136">
        <v>2.1120000000000001</v>
      </c>
      <c r="K24611" s="136">
        <v>0.246</v>
      </c>
      <c r="L24611" s="136">
        <v>1.262</v>
      </c>
      <c r="M24611" s="136">
        <v>0.248</v>
      </c>
      <c r="N24611" s="136">
        <v>0.04</v>
      </c>
      <c r="O24611" s="136">
        <v>0.39800000000000002</v>
      </c>
      <c r="P24611" s="136">
        <v>3.5999999999999997E-2</v>
      </c>
      <c r="Q24611" s="136">
        <v>0.155</v>
      </c>
      <c r="R24611" s="136">
        <v>3.3000000000000002E-2</v>
      </c>
      <c r="S24611" s="136">
        <v>5.7000000000000002E-2</v>
      </c>
    </row>
    <row r="24612" spans="1:19" ht="11.25" thickBot="1" x14ac:dyDescent="0.2">
      <c r="A24612" s="112"/>
    </row>
    <row r="24613" spans="1:19" ht="11.25" thickBot="1" x14ac:dyDescent="0.2">
      <c r="A24613" s="138" t="s">
        <v>364</v>
      </c>
      <c r="B24613" s="112"/>
      <c r="C24613" s="140" t="s">
        <v>3713</v>
      </c>
      <c r="D24613" s="136">
        <v>0</v>
      </c>
      <c r="E24613" s="136">
        <v>0</v>
      </c>
      <c r="F24613" s="141" t="s">
        <v>14501</v>
      </c>
      <c r="G24613" s="136">
        <v>0</v>
      </c>
      <c r="H24613" s="136">
        <v>0</v>
      </c>
      <c r="I24613" s="136">
        <v>0</v>
      </c>
      <c r="J24613" s="136">
        <v>0</v>
      </c>
      <c r="K24613" s="136">
        <v>0</v>
      </c>
      <c r="L24613" s="136">
        <v>0</v>
      </c>
      <c r="M24613" s="136">
        <v>0</v>
      </c>
      <c r="N24613" s="136">
        <v>0</v>
      </c>
      <c r="O24613" s="136">
        <v>0</v>
      </c>
      <c r="P24613" s="136">
        <v>0</v>
      </c>
      <c r="Q24613" s="136">
        <v>0</v>
      </c>
      <c r="R24613" s="136">
        <v>0</v>
      </c>
      <c r="S24613" s="136">
        <v>0</v>
      </c>
    </row>
    <row r="24614" spans="1:19" ht="11.25" thickBot="1" x14ac:dyDescent="0.2">
      <c r="A24614" s="112"/>
    </row>
    <row r="24615" spans="1:19" ht="11.25" thickBot="1" x14ac:dyDescent="0.2">
      <c r="A24615" s="139" t="s">
        <v>366</v>
      </c>
      <c r="B24615" s="112"/>
      <c r="C24615" s="140" t="s">
        <v>3713</v>
      </c>
      <c r="D24615" s="136">
        <v>0</v>
      </c>
      <c r="E24615" s="136">
        <v>0</v>
      </c>
      <c r="F24615" s="141" t="s">
        <v>14501</v>
      </c>
      <c r="G24615" s="136">
        <v>0</v>
      </c>
      <c r="H24615" s="136">
        <v>0</v>
      </c>
      <c r="I24615" s="136">
        <v>0</v>
      </c>
      <c r="J24615" s="136">
        <v>0</v>
      </c>
      <c r="K24615" s="136">
        <v>0</v>
      </c>
      <c r="L24615" s="136">
        <v>0</v>
      </c>
      <c r="M24615" s="136">
        <v>0</v>
      </c>
      <c r="N24615" s="136">
        <v>0</v>
      </c>
      <c r="O24615" s="136">
        <v>0</v>
      </c>
      <c r="P24615" s="136">
        <v>0</v>
      </c>
      <c r="Q24615" s="136">
        <v>0</v>
      </c>
      <c r="R24615" s="136">
        <v>0</v>
      </c>
      <c r="S24615" s="136">
        <v>0</v>
      </c>
    </row>
    <row r="24616" spans="1:19" ht="11.25" thickBot="1" x14ac:dyDescent="0.2">
      <c r="A24616" s="112"/>
    </row>
    <row r="24617" spans="1:19" ht="11.25" thickBot="1" x14ac:dyDescent="0.2">
      <c r="A24617" s="106" t="s">
        <v>357</v>
      </c>
      <c r="B24617" s="106" t="s">
        <v>358</v>
      </c>
      <c r="C24617" s="146" t="s">
        <v>53</v>
      </c>
      <c r="D24617" s="146" t="s">
        <v>54</v>
      </c>
      <c r="E24617" s="146" t="s">
        <v>55</v>
      </c>
      <c r="F24617" s="146" t="s">
        <v>56</v>
      </c>
      <c r="G24617" s="146" t="s">
        <v>14507</v>
      </c>
      <c r="H24617" s="146" t="s">
        <v>57</v>
      </c>
      <c r="I24617" s="146" t="s">
        <v>59</v>
      </c>
      <c r="J24617" s="146" t="s">
        <v>14508</v>
      </c>
      <c r="K24617" s="146" t="s">
        <v>60</v>
      </c>
      <c r="L24617" s="146" t="s">
        <v>61</v>
      </c>
      <c r="M24617" s="146" t="s">
        <v>62</v>
      </c>
      <c r="N24617" s="146" t="s">
        <v>14509</v>
      </c>
      <c r="O24617" s="146" t="s">
        <v>63</v>
      </c>
      <c r="P24617" s="146" t="s">
        <v>64</v>
      </c>
      <c r="Q24617" s="146" t="s">
        <v>66</v>
      </c>
      <c r="R24617" s="146" t="s">
        <v>14510</v>
      </c>
      <c r="S24617" s="146" t="s">
        <v>67</v>
      </c>
    </row>
    <row r="24618" spans="1:19" ht="11.25" thickBot="1" x14ac:dyDescent="0.2">
      <c r="A24618" s="112"/>
      <c r="B24618" s="112"/>
      <c r="C24618" s="146" t="s">
        <v>111</v>
      </c>
      <c r="D24618" s="146" t="s">
        <v>111</v>
      </c>
      <c r="E24618" s="146" t="s">
        <v>111</v>
      </c>
      <c r="F24618" s="146" t="s">
        <v>111</v>
      </c>
      <c r="G24618" s="146" t="s">
        <v>111</v>
      </c>
      <c r="H24618" s="146" t="s">
        <v>111</v>
      </c>
      <c r="I24618" s="146" t="s">
        <v>111</v>
      </c>
      <c r="J24618" s="146" t="s">
        <v>111</v>
      </c>
      <c r="K24618" s="146" t="s">
        <v>111</v>
      </c>
      <c r="L24618" s="146" t="s">
        <v>111</v>
      </c>
      <c r="M24618" s="146" t="s">
        <v>111</v>
      </c>
      <c r="N24618" s="146" t="s">
        <v>111</v>
      </c>
      <c r="O24618" s="146" t="s">
        <v>111</v>
      </c>
      <c r="P24618" s="146" t="s">
        <v>111</v>
      </c>
      <c r="Q24618" s="146" t="s">
        <v>111</v>
      </c>
      <c r="R24618" s="146" t="s">
        <v>111</v>
      </c>
      <c r="S24618" s="146" t="s">
        <v>111</v>
      </c>
    </row>
    <row r="24619" spans="1:19" ht="11.25" thickBot="1" x14ac:dyDescent="0.2">
      <c r="A24619" s="107">
        <v>1</v>
      </c>
      <c r="B24619" s="132">
        <v>0.86056712962962967</v>
      </c>
      <c r="C24619" s="108">
        <v>1.7999999999999999E-2</v>
      </c>
      <c r="D24619" s="108">
        <v>4.5999999999999999E-2</v>
      </c>
      <c r="E24619" s="108">
        <v>3.0000000000000001E-3</v>
      </c>
      <c r="F24619" s="108">
        <v>6.0000000000000001E-3</v>
      </c>
      <c r="G24619" s="141" t="s">
        <v>14500</v>
      </c>
      <c r="H24619" s="108">
        <v>1.7000000000000001E-2</v>
      </c>
      <c r="I24619" s="141" t="s">
        <v>14500</v>
      </c>
      <c r="J24619" s="141" t="s">
        <v>14518</v>
      </c>
      <c r="K24619" s="141" t="s">
        <v>14500</v>
      </c>
      <c r="L24619" s="141" t="s">
        <v>14500</v>
      </c>
      <c r="M24619" s="108">
        <v>2.7E-2</v>
      </c>
      <c r="N24619" s="108">
        <v>0.13500000000000001</v>
      </c>
      <c r="O24619" s="108">
        <v>8.9999999999999993E-3</v>
      </c>
      <c r="P24619" s="108">
        <v>0.79300000000000004</v>
      </c>
      <c r="Q24619" s="133">
        <v>0.36307</v>
      </c>
      <c r="R24619" s="141" t="s">
        <v>14500</v>
      </c>
      <c r="S24619" s="108">
        <v>8.9999999999999993E-3</v>
      </c>
    </row>
    <row r="24620" spans="1:19" ht="11.25" thickBot="1" x14ac:dyDescent="0.2">
      <c r="A24620" s="112"/>
    </row>
    <row r="24621" spans="1:19" ht="11.25" thickBot="1" x14ac:dyDescent="0.2">
      <c r="A24621" s="135" t="s">
        <v>362</v>
      </c>
      <c r="B24621" s="112"/>
      <c r="C24621" s="136">
        <v>1.7999999999999999E-2</v>
      </c>
      <c r="D24621" s="136">
        <v>4.5999999999999999E-2</v>
      </c>
      <c r="E24621" s="136">
        <v>3.0000000000000001E-3</v>
      </c>
      <c r="F24621" s="136">
        <v>6.0000000000000001E-3</v>
      </c>
      <c r="G24621" s="141" t="s">
        <v>14501</v>
      </c>
      <c r="H24621" s="136">
        <v>1.7000000000000001E-2</v>
      </c>
      <c r="I24621" s="141" t="s">
        <v>14501</v>
      </c>
      <c r="J24621" s="141" t="s">
        <v>14520</v>
      </c>
      <c r="K24621" s="141" t="s">
        <v>14501</v>
      </c>
      <c r="L24621" s="141" t="s">
        <v>14501</v>
      </c>
      <c r="M24621" s="136">
        <v>2.7E-2</v>
      </c>
      <c r="N24621" s="136">
        <v>0.13500000000000001</v>
      </c>
      <c r="O24621" s="136">
        <v>8.9999999999999993E-3</v>
      </c>
      <c r="P24621" s="136">
        <v>0.79300000000000004</v>
      </c>
      <c r="Q24621" s="137">
        <v>0.36307</v>
      </c>
      <c r="R24621" s="141" t="s">
        <v>14501</v>
      </c>
      <c r="S24621" s="136">
        <v>8.9999999999999993E-3</v>
      </c>
    </row>
    <row r="24622" spans="1:19" ht="11.25" thickBot="1" x14ac:dyDescent="0.2">
      <c r="A24622" s="112"/>
    </row>
    <row r="24623" spans="1:19" ht="11.25" thickBot="1" x14ac:dyDescent="0.2">
      <c r="A24623" s="138" t="s">
        <v>364</v>
      </c>
      <c r="B24623" s="112"/>
      <c r="C24623" s="136">
        <v>0</v>
      </c>
      <c r="D24623" s="136">
        <v>0</v>
      </c>
      <c r="E24623" s="136">
        <v>0</v>
      </c>
      <c r="F24623" s="136">
        <v>0</v>
      </c>
      <c r="G24623" s="141" t="s">
        <v>14501</v>
      </c>
      <c r="H24623" s="136">
        <v>0</v>
      </c>
      <c r="I24623" s="141" t="s">
        <v>14501</v>
      </c>
      <c r="J24623" s="141" t="s">
        <v>14501</v>
      </c>
      <c r="K24623" s="141" t="s">
        <v>14501</v>
      </c>
      <c r="L24623" s="141" t="s">
        <v>14501</v>
      </c>
      <c r="M24623" s="136">
        <v>0</v>
      </c>
      <c r="N24623" s="136">
        <v>0</v>
      </c>
      <c r="O24623" s="136">
        <v>0</v>
      </c>
      <c r="P24623" s="136">
        <v>0</v>
      </c>
      <c r="Q24623" s="140" t="s">
        <v>3713</v>
      </c>
      <c r="R24623" s="141" t="s">
        <v>14501</v>
      </c>
      <c r="S24623" s="136">
        <v>0</v>
      </c>
    </row>
    <row r="24624" spans="1:19" ht="11.25" thickBot="1" x14ac:dyDescent="0.2">
      <c r="A24624" s="112"/>
    </row>
    <row r="24625" spans="1:19" ht="11.25" thickBot="1" x14ac:dyDescent="0.2">
      <c r="A24625" s="139" t="s">
        <v>366</v>
      </c>
      <c r="B24625" s="112"/>
      <c r="C24625" s="136">
        <v>0</v>
      </c>
      <c r="D24625" s="136">
        <v>0</v>
      </c>
      <c r="E24625" s="136">
        <v>0</v>
      </c>
      <c r="F24625" s="136">
        <v>0</v>
      </c>
      <c r="G24625" s="141" t="s">
        <v>14501</v>
      </c>
      <c r="H24625" s="136">
        <v>0</v>
      </c>
      <c r="I24625" s="141" t="s">
        <v>14501</v>
      </c>
      <c r="J24625" s="141" t="s">
        <v>14501</v>
      </c>
      <c r="K24625" s="141" t="s">
        <v>14501</v>
      </c>
      <c r="L24625" s="141" t="s">
        <v>14501</v>
      </c>
      <c r="M24625" s="136">
        <v>0</v>
      </c>
      <c r="N24625" s="136">
        <v>0</v>
      </c>
      <c r="O24625" s="136">
        <v>0</v>
      </c>
      <c r="P24625" s="136">
        <v>0</v>
      </c>
      <c r="Q24625" s="140" t="s">
        <v>3713</v>
      </c>
      <c r="R24625" s="141" t="s">
        <v>14501</v>
      </c>
      <c r="S24625" s="136">
        <v>0</v>
      </c>
    </row>
    <row r="24626" spans="1:19" ht="11.25" thickBot="1" x14ac:dyDescent="0.2">
      <c r="A24626" s="112"/>
    </row>
    <row r="24627" spans="1:19" ht="11.25" thickBot="1" x14ac:dyDescent="0.2">
      <c r="A24627" s="106" t="s">
        <v>357</v>
      </c>
      <c r="B24627" s="106" t="s">
        <v>358</v>
      </c>
      <c r="C24627" s="146" t="s">
        <v>68</v>
      </c>
      <c r="D24627" s="146" t="s">
        <v>14511</v>
      </c>
    </row>
    <row r="24628" spans="1:19" ht="11.25" thickBot="1" x14ac:dyDescent="0.2">
      <c r="A24628" s="112"/>
      <c r="B24628" s="112"/>
      <c r="C24628" s="146" t="s">
        <v>111</v>
      </c>
      <c r="D24628" s="146" t="s">
        <v>111</v>
      </c>
    </row>
    <row r="24629" spans="1:19" ht="11.25" thickBot="1" x14ac:dyDescent="0.2">
      <c r="A24629" s="107">
        <v>1</v>
      </c>
      <c r="B24629" s="132">
        <v>0.86056712962962967</v>
      </c>
      <c r="C24629" s="108">
        <v>5.0000000000000001E-3</v>
      </c>
      <c r="D24629" s="141" t="s">
        <v>14500</v>
      </c>
    </row>
    <row r="24630" spans="1:19" ht="11.25" thickBot="1" x14ac:dyDescent="0.2">
      <c r="A24630" s="112"/>
    </row>
    <row r="24631" spans="1:19" ht="11.25" thickBot="1" x14ac:dyDescent="0.2">
      <c r="A24631" s="135" t="s">
        <v>362</v>
      </c>
      <c r="B24631" s="112"/>
      <c r="C24631" s="136">
        <v>5.0000000000000001E-3</v>
      </c>
      <c r="D24631" s="141" t="s">
        <v>14501</v>
      </c>
    </row>
    <row r="24632" spans="1:19" ht="11.25" thickBot="1" x14ac:dyDescent="0.2">
      <c r="A24632" s="112"/>
    </row>
    <row r="24633" spans="1:19" ht="11.25" thickBot="1" x14ac:dyDescent="0.2">
      <c r="A24633" s="138" t="s">
        <v>364</v>
      </c>
      <c r="B24633" s="112"/>
      <c r="C24633" s="136">
        <v>0</v>
      </c>
      <c r="D24633" s="141" t="s">
        <v>14501</v>
      </c>
    </row>
    <row r="24634" spans="1:19" ht="11.25" thickBot="1" x14ac:dyDescent="0.2">
      <c r="A24634" s="112"/>
    </row>
    <row r="24635" spans="1:19" ht="11.25" thickBot="1" x14ac:dyDescent="0.2">
      <c r="A24635" s="139" t="s">
        <v>366</v>
      </c>
      <c r="B24635" s="112"/>
      <c r="C24635" s="136">
        <v>0</v>
      </c>
      <c r="D24635" s="141" t="s">
        <v>14501</v>
      </c>
    </row>
    <row r="24636" spans="1:19" ht="10.5" x14ac:dyDescent="0.15">
      <c r="A24636" s="112"/>
    </row>
    <row r="24637" spans="1:19" x14ac:dyDescent="0.15">
      <c r="A24637" s="129"/>
      <c r="B24637" s="86" t="s">
        <v>5812</v>
      </c>
    </row>
    <row r="24638" spans="1:19" ht="9.75" thickBot="1" x14ac:dyDescent="0.2">
      <c r="A24638" s="81" t="s">
        <v>356</v>
      </c>
    </row>
    <row r="24639" spans="1:19" ht="11.25" thickBot="1" x14ac:dyDescent="0.2">
      <c r="A24639" s="106" t="s">
        <v>357</v>
      </c>
      <c r="B24639" s="106" t="s">
        <v>358</v>
      </c>
      <c r="C24639" s="146" t="s">
        <v>14494</v>
      </c>
      <c r="D24639" s="146" t="s">
        <v>14495</v>
      </c>
      <c r="E24639" s="146" t="s">
        <v>14496</v>
      </c>
      <c r="F24639" s="146" t="s">
        <v>0</v>
      </c>
      <c r="G24639" s="146" t="s">
        <v>1</v>
      </c>
      <c r="H24639" s="146" t="s">
        <v>2</v>
      </c>
      <c r="I24639" s="146" t="s">
        <v>14497</v>
      </c>
      <c r="J24639" s="146" t="s">
        <v>3</v>
      </c>
      <c r="K24639" s="146" t="s">
        <v>14498</v>
      </c>
      <c r="L24639" s="146" t="s">
        <v>7</v>
      </c>
      <c r="M24639" s="146" t="s">
        <v>14499</v>
      </c>
      <c r="N24639" s="146" t="s">
        <v>10</v>
      </c>
      <c r="O24639" s="146" t="s">
        <v>11</v>
      </c>
      <c r="P24639" s="146" t="s">
        <v>12</v>
      </c>
      <c r="Q24639" s="146" t="s">
        <v>13</v>
      </c>
      <c r="R24639" s="146" t="s">
        <v>14</v>
      </c>
      <c r="S24639" s="146" t="s">
        <v>15</v>
      </c>
    </row>
    <row r="24640" spans="1:19" ht="11.25" thickBot="1" x14ac:dyDescent="0.2">
      <c r="A24640" s="112"/>
      <c r="B24640" s="112"/>
      <c r="C24640" s="146" t="s">
        <v>111</v>
      </c>
      <c r="D24640" s="146" t="s">
        <v>111</v>
      </c>
      <c r="E24640" s="146" t="s">
        <v>111</v>
      </c>
      <c r="F24640" s="146" t="s">
        <v>111</v>
      </c>
      <c r="G24640" s="146" t="s">
        <v>111</v>
      </c>
      <c r="H24640" s="146" t="s">
        <v>111</v>
      </c>
      <c r="I24640" s="146" t="s">
        <v>111</v>
      </c>
      <c r="J24640" s="146" t="s">
        <v>111</v>
      </c>
      <c r="K24640" s="146" t="s">
        <v>111</v>
      </c>
      <c r="L24640" s="146" t="s">
        <v>111</v>
      </c>
      <c r="M24640" s="146" t="s">
        <v>111</v>
      </c>
      <c r="N24640" s="146" t="s">
        <v>111</v>
      </c>
      <c r="O24640" s="146" t="s">
        <v>111</v>
      </c>
      <c r="P24640" s="146" t="s">
        <v>111</v>
      </c>
      <c r="Q24640" s="146" t="s">
        <v>111</v>
      </c>
      <c r="R24640" s="146" t="s">
        <v>111</v>
      </c>
      <c r="S24640" s="146" t="s">
        <v>111</v>
      </c>
    </row>
    <row r="24641" spans="1:19" ht="11.25" thickBot="1" x14ac:dyDescent="0.2">
      <c r="A24641" s="107">
        <v>1</v>
      </c>
      <c r="B24641" s="132">
        <v>0.86572916666666666</v>
      </c>
      <c r="C24641" s="141" t="s">
        <v>14500</v>
      </c>
      <c r="D24641" s="141" t="s">
        <v>14500</v>
      </c>
      <c r="E24641" s="141" t="s">
        <v>14500</v>
      </c>
      <c r="F24641" s="108">
        <v>3.5000000000000003E-2</v>
      </c>
      <c r="G24641" s="108">
        <v>3.3000000000000002E-2</v>
      </c>
      <c r="H24641" s="108">
        <v>7.0000000000000001E-3</v>
      </c>
      <c r="I24641" s="108">
        <v>-5.5E-2</v>
      </c>
      <c r="J24641" s="108">
        <v>8.0000000000000002E-3</v>
      </c>
      <c r="K24641" s="108">
        <v>1.3</v>
      </c>
      <c r="L24641" s="133">
        <v>0.51468999999999998</v>
      </c>
      <c r="M24641" s="108">
        <v>0.13</v>
      </c>
      <c r="N24641" s="108">
        <v>2.5999999999999999E-2</v>
      </c>
      <c r="O24641" s="108">
        <v>1.6E-2</v>
      </c>
      <c r="P24641" s="108">
        <v>3.5999999999999997E-2</v>
      </c>
      <c r="Q24641" s="108">
        <v>0.97799999999999998</v>
      </c>
      <c r="R24641" s="108">
        <v>2.5999999999999999E-2</v>
      </c>
      <c r="S24641" s="108">
        <v>3.3000000000000002E-2</v>
      </c>
    </row>
    <row r="24642" spans="1:19" ht="11.25" thickBot="1" x14ac:dyDescent="0.2">
      <c r="A24642" s="112"/>
    </row>
    <row r="24643" spans="1:19" ht="11.25" thickBot="1" x14ac:dyDescent="0.2">
      <c r="A24643" s="135" t="s">
        <v>362</v>
      </c>
      <c r="B24643" s="112"/>
      <c r="C24643" s="141" t="s">
        <v>14501</v>
      </c>
      <c r="D24643" s="141" t="s">
        <v>14501</v>
      </c>
      <c r="E24643" s="141" t="s">
        <v>14501</v>
      </c>
      <c r="F24643" s="136">
        <v>3.5000000000000003E-2</v>
      </c>
      <c r="G24643" s="136">
        <v>3.3000000000000002E-2</v>
      </c>
      <c r="H24643" s="136">
        <v>7.0000000000000001E-3</v>
      </c>
      <c r="I24643" s="136">
        <v>-5.5E-2</v>
      </c>
      <c r="J24643" s="136">
        <v>8.0000000000000002E-3</v>
      </c>
      <c r="K24643" s="136">
        <v>1.3</v>
      </c>
      <c r="L24643" s="137">
        <v>0.51468999999999998</v>
      </c>
      <c r="M24643" s="136">
        <v>0.13</v>
      </c>
      <c r="N24643" s="136">
        <v>2.5999999999999999E-2</v>
      </c>
      <c r="O24643" s="136">
        <v>1.6E-2</v>
      </c>
      <c r="P24643" s="136">
        <v>3.5999999999999997E-2</v>
      </c>
      <c r="Q24643" s="136">
        <v>0.97799999999999998</v>
      </c>
      <c r="R24643" s="136">
        <v>2.5999999999999999E-2</v>
      </c>
      <c r="S24643" s="136">
        <v>3.3000000000000002E-2</v>
      </c>
    </row>
    <row r="24644" spans="1:19" ht="11.25" thickBot="1" x14ac:dyDescent="0.2">
      <c r="A24644" s="112"/>
    </row>
    <row r="24645" spans="1:19" ht="11.25" thickBot="1" x14ac:dyDescent="0.2">
      <c r="A24645" s="138" t="s">
        <v>364</v>
      </c>
      <c r="B24645" s="112"/>
      <c r="C24645" s="141" t="s">
        <v>14501</v>
      </c>
      <c r="D24645" s="141" t="s">
        <v>14501</v>
      </c>
      <c r="E24645" s="141" t="s">
        <v>14501</v>
      </c>
      <c r="F24645" s="136">
        <v>0</v>
      </c>
      <c r="G24645" s="136">
        <v>0</v>
      </c>
      <c r="H24645" s="136">
        <v>0</v>
      </c>
      <c r="I24645" s="136">
        <v>0</v>
      </c>
      <c r="J24645" s="136">
        <v>0</v>
      </c>
      <c r="K24645" s="136">
        <v>0</v>
      </c>
      <c r="L24645" s="140" t="s">
        <v>3713</v>
      </c>
      <c r="M24645" s="136">
        <v>0</v>
      </c>
      <c r="N24645" s="136">
        <v>0</v>
      </c>
      <c r="O24645" s="136">
        <v>0</v>
      </c>
      <c r="P24645" s="136">
        <v>0</v>
      </c>
      <c r="Q24645" s="136">
        <v>0</v>
      </c>
      <c r="R24645" s="136">
        <v>0</v>
      </c>
      <c r="S24645" s="136">
        <v>0</v>
      </c>
    </row>
    <row r="24646" spans="1:19" ht="11.25" thickBot="1" x14ac:dyDescent="0.2">
      <c r="A24646" s="112"/>
    </row>
    <row r="24647" spans="1:19" ht="11.25" thickBot="1" x14ac:dyDescent="0.2">
      <c r="A24647" s="139" t="s">
        <v>366</v>
      </c>
      <c r="B24647" s="112"/>
      <c r="C24647" s="141" t="s">
        <v>14501</v>
      </c>
      <c r="D24647" s="141" t="s">
        <v>14501</v>
      </c>
      <c r="E24647" s="141" t="s">
        <v>14501</v>
      </c>
      <c r="F24647" s="136">
        <v>0</v>
      </c>
      <c r="G24647" s="136">
        <v>0</v>
      </c>
      <c r="H24647" s="136">
        <v>0</v>
      </c>
      <c r="I24647" s="136">
        <v>0</v>
      </c>
      <c r="J24647" s="136">
        <v>0</v>
      </c>
      <c r="K24647" s="136">
        <v>0</v>
      </c>
      <c r="L24647" s="140" t="s">
        <v>3713</v>
      </c>
      <c r="M24647" s="136">
        <v>0</v>
      </c>
      <c r="N24647" s="136">
        <v>0</v>
      </c>
      <c r="O24647" s="136">
        <v>0</v>
      </c>
      <c r="P24647" s="136">
        <v>0</v>
      </c>
      <c r="Q24647" s="136">
        <v>0</v>
      </c>
      <c r="R24647" s="136">
        <v>0</v>
      </c>
      <c r="S24647" s="136">
        <v>0</v>
      </c>
    </row>
    <row r="24648" spans="1:19" ht="11.25" thickBot="1" x14ac:dyDescent="0.2">
      <c r="A24648" s="112"/>
    </row>
    <row r="24649" spans="1:19" ht="11.25" thickBot="1" x14ac:dyDescent="0.2">
      <c r="A24649" s="106" t="s">
        <v>357</v>
      </c>
      <c r="B24649" s="106" t="s">
        <v>358</v>
      </c>
      <c r="C24649" s="146" t="s">
        <v>16</v>
      </c>
      <c r="D24649" s="146" t="s">
        <v>14502</v>
      </c>
      <c r="E24649" s="146" t="s">
        <v>14503</v>
      </c>
      <c r="F24649" s="146" t="s">
        <v>20</v>
      </c>
      <c r="G24649" s="146" t="s">
        <v>21</v>
      </c>
      <c r="H24649" s="146" t="s">
        <v>22</v>
      </c>
      <c r="I24649" s="146" t="s">
        <v>23</v>
      </c>
      <c r="J24649" s="146" t="s">
        <v>24</v>
      </c>
      <c r="K24649" s="146" t="s">
        <v>26</v>
      </c>
      <c r="L24649" s="146" t="s">
        <v>14504</v>
      </c>
      <c r="M24649" s="146" t="s">
        <v>27</v>
      </c>
      <c r="N24649" s="146" t="s">
        <v>28</v>
      </c>
      <c r="O24649" s="146" t="s">
        <v>29</v>
      </c>
      <c r="P24649" s="146" t="s">
        <v>30</v>
      </c>
      <c r="Q24649" s="146" t="s">
        <v>14505</v>
      </c>
      <c r="R24649" s="146" t="s">
        <v>32</v>
      </c>
      <c r="S24649" s="146" t="s">
        <v>33</v>
      </c>
    </row>
    <row r="24650" spans="1:19" ht="11.25" thickBot="1" x14ac:dyDescent="0.2">
      <c r="A24650" s="112"/>
      <c r="B24650" s="112"/>
      <c r="C24650" s="146" t="s">
        <v>111</v>
      </c>
      <c r="D24650" s="146" t="s">
        <v>111</v>
      </c>
      <c r="E24650" s="146" t="s">
        <v>111</v>
      </c>
      <c r="F24650" s="146" t="s">
        <v>111</v>
      </c>
      <c r="G24650" s="146" t="s">
        <v>111</v>
      </c>
      <c r="H24650" s="146" t="s">
        <v>111</v>
      </c>
      <c r="I24650" s="146" t="s">
        <v>111</v>
      </c>
      <c r="J24650" s="146" t="s">
        <v>111</v>
      </c>
      <c r="K24650" s="146" t="s">
        <v>111</v>
      </c>
      <c r="L24650" s="146" t="s">
        <v>111</v>
      </c>
      <c r="M24650" s="146" t="s">
        <v>111</v>
      </c>
      <c r="N24650" s="146" t="s">
        <v>111</v>
      </c>
      <c r="O24650" s="146" t="s">
        <v>111</v>
      </c>
      <c r="P24650" s="146" t="s">
        <v>111</v>
      </c>
      <c r="Q24650" s="146" t="s">
        <v>111</v>
      </c>
      <c r="R24650" s="146" t="s">
        <v>111</v>
      </c>
      <c r="S24650" s="146" t="s">
        <v>111</v>
      </c>
    </row>
    <row r="24651" spans="1:19" ht="11.25" thickBot="1" x14ac:dyDescent="0.2">
      <c r="A24651" s="107">
        <v>1</v>
      </c>
      <c r="B24651" s="132">
        <v>0.86572916666666666</v>
      </c>
      <c r="C24651" s="108">
        <v>4.4999999999999998E-2</v>
      </c>
      <c r="D24651" s="108">
        <v>2.5999999999999999E-2</v>
      </c>
      <c r="E24651" s="108">
        <v>5.0000000000000001E-3</v>
      </c>
      <c r="F24651" s="133">
        <v>0.54505999999999999</v>
      </c>
      <c r="G24651" s="108">
        <v>5.1999999999999998E-2</v>
      </c>
      <c r="H24651" s="108">
        <v>0.14099999999999999</v>
      </c>
      <c r="I24651" s="108">
        <v>2.5000000000000001E-2</v>
      </c>
      <c r="J24651" s="108">
        <v>1.0999999999999999E-2</v>
      </c>
      <c r="K24651" s="133">
        <v>0.50190999999999997</v>
      </c>
      <c r="L24651" s="108">
        <v>9.4E-2</v>
      </c>
      <c r="M24651" s="108">
        <v>1.7000000000000001E-2</v>
      </c>
      <c r="N24651" s="108">
        <v>0.105</v>
      </c>
      <c r="O24651" s="108">
        <v>1.4E-2</v>
      </c>
      <c r="P24651" s="108">
        <v>1.6E-2</v>
      </c>
      <c r="Q24651" s="108">
        <v>-1.7000000000000001E-2</v>
      </c>
      <c r="R24651" s="108">
        <v>2.1000000000000001E-2</v>
      </c>
      <c r="S24651" s="108">
        <v>0.124</v>
      </c>
    </row>
    <row r="24652" spans="1:19" ht="11.25" thickBot="1" x14ac:dyDescent="0.2">
      <c r="A24652" s="112"/>
    </row>
    <row r="24653" spans="1:19" ht="11.25" thickBot="1" x14ac:dyDescent="0.2">
      <c r="A24653" s="135" t="s">
        <v>362</v>
      </c>
      <c r="B24653" s="112"/>
      <c r="C24653" s="136">
        <v>4.4999999999999998E-2</v>
      </c>
      <c r="D24653" s="136">
        <v>2.5999999999999999E-2</v>
      </c>
      <c r="E24653" s="136">
        <v>5.0000000000000001E-3</v>
      </c>
      <c r="F24653" s="137">
        <v>0.54505999999999999</v>
      </c>
      <c r="G24653" s="136">
        <v>5.1999999999999998E-2</v>
      </c>
      <c r="H24653" s="136">
        <v>0.14099999999999999</v>
      </c>
      <c r="I24653" s="136">
        <v>2.5000000000000001E-2</v>
      </c>
      <c r="J24653" s="136">
        <v>1.0999999999999999E-2</v>
      </c>
      <c r="K24653" s="137">
        <v>0.50190999999999997</v>
      </c>
      <c r="L24653" s="136">
        <v>9.4E-2</v>
      </c>
      <c r="M24653" s="136">
        <v>1.7000000000000001E-2</v>
      </c>
      <c r="N24653" s="136">
        <v>0.105</v>
      </c>
      <c r="O24653" s="136">
        <v>1.4E-2</v>
      </c>
      <c r="P24653" s="136">
        <v>1.6E-2</v>
      </c>
      <c r="Q24653" s="136">
        <v>-1.7000000000000001E-2</v>
      </c>
      <c r="R24653" s="136">
        <v>2.1000000000000001E-2</v>
      </c>
      <c r="S24653" s="136">
        <v>0.124</v>
      </c>
    </row>
    <row r="24654" spans="1:19" ht="11.25" thickBot="1" x14ac:dyDescent="0.2">
      <c r="A24654" s="112"/>
    </row>
    <row r="24655" spans="1:19" ht="11.25" thickBot="1" x14ac:dyDescent="0.2">
      <c r="A24655" s="138" t="s">
        <v>364</v>
      </c>
      <c r="B24655" s="112"/>
      <c r="C24655" s="136">
        <v>0</v>
      </c>
      <c r="D24655" s="136">
        <v>0</v>
      </c>
      <c r="E24655" s="136">
        <v>0</v>
      </c>
      <c r="F24655" s="140" t="s">
        <v>3713</v>
      </c>
      <c r="G24655" s="136">
        <v>0</v>
      </c>
      <c r="H24655" s="136">
        <v>0</v>
      </c>
      <c r="I24655" s="136">
        <v>0</v>
      </c>
      <c r="J24655" s="136">
        <v>0</v>
      </c>
      <c r="K24655" s="140" t="s">
        <v>3713</v>
      </c>
      <c r="L24655" s="136">
        <v>0</v>
      </c>
      <c r="M24655" s="136">
        <v>0</v>
      </c>
      <c r="N24655" s="136">
        <v>0</v>
      </c>
      <c r="O24655" s="136">
        <v>0</v>
      </c>
      <c r="P24655" s="136">
        <v>0</v>
      </c>
      <c r="Q24655" s="136">
        <v>0</v>
      </c>
      <c r="R24655" s="136">
        <v>0</v>
      </c>
      <c r="S24655" s="136">
        <v>0</v>
      </c>
    </row>
    <row r="24656" spans="1:19" ht="11.25" thickBot="1" x14ac:dyDescent="0.2">
      <c r="A24656" s="112"/>
    </row>
    <row r="24657" spans="1:19" ht="11.25" thickBot="1" x14ac:dyDescent="0.2">
      <c r="A24657" s="139" t="s">
        <v>366</v>
      </c>
      <c r="B24657" s="112"/>
      <c r="C24657" s="136">
        <v>0</v>
      </c>
      <c r="D24657" s="136">
        <v>0</v>
      </c>
      <c r="E24657" s="136">
        <v>0</v>
      </c>
      <c r="F24657" s="140" t="s">
        <v>3713</v>
      </c>
      <c r="G24657" s="136">
        <v>0</v>
      </c>
      <c r="H24657" s="136">
        <v>0</v>
      </c>
      <c r="I24657" s="136">
        <v>0</v>
      </c>
      <c r="J24657" s="136">
        <v>0</v>
      </c>
      <c r="K24657" s="140" t="s">
        <v>3713</v>
      </c>
      <c r="L24657" s="136">
        <v>0</v>
      </c>
      <c r="M24657" s="136">
        <v>0</v>
      </c>
      <c r="N24657" s="136">
        <v>0</v>
      </c>
      <c r="O24657" s="136">
        <v>0</v>
      </c>
      <c r="P24657" s="136">
        <v>0</v>
      </c>
      <c r="Q24657" s="136">
        <v>0</v>
      </c>
      <c r="R24657" s="136">
        <v>0</v>
      </c>
      <c r="S24657" s="136">
        <v>0</v>
      </c>
    </row>
    <row r="24658" spans="1:19" ht="11.25" thickBot="1" x14ac:dyDescent="0.2">
      <c r="A24658" s="112"/>
    </row>
    <row r="24659" spans="1:19" ht="11.25" thickBot="1" x14ac:dyDescent="0.2">
      <c r="A24659" s="106" t="s">
        <v>357</v>
      </c>
      <c r="B24659" s="106" t="s">
        <v>358</v>
      </c>
      <c r="C24659" s="146" t="s">
        <v>35</v>
      </c>
      <c r="D24659" s="146" t="s">
        <v>36</v>
      </c>
      <c r="E24659" s="146" t="s">
        <v>14506</v>
      </c>
      <c r="F24659" s="146" t="s">
        <v>38</v>
      </c>
      <c r="G24659" s="146" t="s">
        <v>39</v>
      </c>
      <c r="H24659" s="146" t="s">
        <v>41</v>
      </c>
      <c r="I24659" s="146" t="s">
        <v>42</v>
      </c>
      <c r="J24659" s="146" t="s">
        <v>43</v>
      </c>
      <c r="K24659" s="146" t="s">
        <v>44</v>
      </c>
      <c r="L24659" s="146" t="s">
        <v>45</v>
      </c>
      <c r="M24659" s="146" t="s">
        <v>46</v>
      </c>
      <c r="N24659" s="146" t="s">
        <v>47</v>
      </c>
      <c r="O24659" s="146" t="s">
        <v>48</v>
      </c>
      <c r="P24659" s="146" t="s">
        <v>49</v>
      </c>
      <c r="Q24659" s="146" t="s">
        <v>50</v>
      </c>
      <c r="R24659" s="146" t="s">
        <v>51</v>
      </c>
      <c r="S24659" s="146" t="s">
        <v>52</v>
      </c>
    </row>
    <row r="24660" spans="1:19" ht="11.25" thickBot="1" x14ac:dyDescent="0.2">
      <c r="A24660" s="112"/>
      <c r="B24660" s="112"/>
      <c r="C24660" s="146" t="s">
        <v>111</v>
      </c>
      <c r="D24660" s="146" t="s">
        <v>111</v>
      </c>
      <c r="E24660" s="146" t="s">
        <v>111</v>
      </c>
      <c r="F24660" s="146" t="s">
        <v>111</v>
      </c>
      <c r="G24660" s="146" t="s">
        <v>111</v>
      </c>
      <c r="H24660" s="146" t="s">
        <v>111</v>
      </c>
      <c r="I24660" s="146" t="s">
        <v>111</v>
      </c>
      <c r="J24660" s="146" t="s">
        <v>111</v>
      </c>
      <c r="K24660" s="146" t="s">
        <v>111</v>
      </c>
      <c r="L24660" s="146" t="s">
        <v>111</v>
      </c>
      <c r="M24660" s="146" t="s">
        <v>111</v>
      </c>
      <c r="N24660" s="146" t="s">
        <v>111</v>
      </c>
      <c r="O24660" s="146" t="s">
        <v>111</v>
      </c>
      <c r="P24660" s="146" t="s">
        <v>111</v>
      </c>
      <c r="Q24660" s="146" t="s">
        <v>111</v>
      </c>
      <c r="R24660" s="146" t="s">
        <v>111</v>
      </c>
      <c r="S24660" s="146" t="s">
        <v>111</v>
      </c>
    </row>
    <row r="24661" spans="1:19" ht="11.25" thickBot="1" x14ac:dyDescent="0.2">
      <c r="A24661" s="107">
        <v>1</v>
      </c>
      <c r="B24661" s="132">
        <v>0.86572916666666666</v>
      </c>
      <c r="C24661" s="133">
        <v>0.41114000000000001</v>
      </c>
      <c r="D24661" s="108">
        <v>1.2E-2</v>
      </c>
      <c r="E24661" s="141" t="s">
        <v>14500</v>
      </c>
      <c r="F24661" s="141" t="s">
        <v>14500</v>
      </c>
      <c r="G24661" s="108">
        <v>3.5000000000000003E-2</v>
      </c>
      <c r="H24661" s="108">
        <v>0.64900000000000002</v>
      </c>
      <c r="I24661" s="108">
        <v>2.5000000000000001E-2</v>
      </c>
      <c r="J24661" s="108">
        <v>2.7E-2</v>
      </c>
      <c r="K24661" s="108">
        <v>2.7E-2</v>
      </c>
      <c r="L24661" s="108">
        <v>0.02</v>
      </c>
      <c r="M24661" s="108">
        <v>4.2999999999999997E-2</v>
      </c>
      <c r="N24661" s="108">
        <v>3.2000000000000001E-2</v>
      </c>
      <c r="O24661" s="108">
        <v>4.9000000000000002E-2</v>
      </c>
      <c r="P24661" s="108">
        <v>5.3999999999999999E-2</v>
      </c>
      <c r="Q24661" s="108">
        <v>0.06</v>
      </c>
      <c r="R24661" s="108">
        <v>5.8999999999999997E-2</v>
      </c>
      <c r="S24661" s="108">
        <v>6.4000000000000001E-2</v>
      </c>
    </row>
    <row r="24662" spans="1:19" ht="11.25" thickBot="1" x14ac:dyDescent="0.2">
      <c r="A24662" s="112"/>
    </row>
    <row r="24663" spans="1:19" ht="11.25" thickBot="1" x14ac:dyDescent="0.2">
      <c r="A24663" s="135" t="s">
        <v>362</v>
      </c>
      <c r="B24663" s="112"/>
      <c r="C24663" s="137">
        <v>0.41114000000000001</v>
      </c>
      <c r="D24663" s="136">
        <v>1.2E-2</v>
      </c>
      <c r="E24663" s="141" t="s">
        <v>14501</v>
      </c>
      <c r="F24663" s="141" t="s">
        <v>14501</v>
      </c>
      <c r="G24663" s="136">
        <v>3.5000000000000003E-2</v>
      </c>
      <c r="H24663" s="136">
        <v>0.64900000000000002</v>
      </c>
      <c r="I24663" s="136">
        <v>2.5000000000000001E-2</v>
      </c>
      <c r="J24663" s="136">
        <v>2.7E-2</v>
      </c>
      <c r="K24663" s="136">
        <v>2.7E-2</v>
      </c>
      <c r="L24663" s="136">
        <v>0.02</v>
      </c>
      <c r="M24663" s="136">
        <v>4.2999999999999997E-2</v>
      </c>
      <c r="N24663" s="136">
        <v>3.2000000000000001E-2</v>
      </c>
      <c r="O24663" s="136">
        <v>4.9000000000000002E-2</v>
      </c>
      <c r="P24663" s="136">
        <v>5.3999999999999999E-2</v>
      </c>
      <c r="Q24663" s="136">
        <v>0.06</v>
      </c>
      <c r="R24663" s="136">
        <v>5.8999999999999997E-2</v>
      </c>
      <c r="S24663" s="136">
        <v>6.4000000000000001E-2</v>
      </c>
    </row>
    <row r="24664" spans="1:19" ht="11.25" thickBot="1" x14ac:dyDescent="0.2">
      <c r="A24664" s="112"/>
    </row>
    <row r="24665" spans="1:19" ht="11.25" thickBot="1" x14ac:dyDescent="0.2">
      <c r="A24665" s="138" t="s">
        <v>364</v>
      </c>
      <c r="B24665" s="112"/>
      <c r="C24665" s="140" t="s">
        <v>3713</v>
      </c>
      <c r="D24665" s="136">
        <v>0</v>
      </c>
      <c r="E24665" s="141" t="s">
        <v>14501</v>
      </c>
      <c r="F24665" s="141" t="s">
        <v>14501</v>
      </c>
      <c r="G24665" s="136">
        <v>0</v>
      </c>
      <c r="H24665" s="136">
        <v>0</v>
      </c>
      <c r="I24665" s="136">
        <v>0</v>
      </c>
      <c r="J24665" s="136">
        <v>0</v>
      </c>
      <c r="K24665" s="136">
        <v>0</v>
      </c>
      <c r="L24665" s="136">
        <v>0</v>
      </c>
      <c r="M24665" s="136">
        <v>0</v>
      </c>
      <c r="N24665" s="136">
        <v>0</v>
      </c>
      <c r="O24665" s="136">
        <v>0</v>
      </c>
      <c r="P24665" s="136">
        <v>0</v>
      </c>
      <c r="Q24665" s="136">
        <v>0</v>
      </c>
      <c r="R24665" s="136">
        <v>0</v>
      </c>
      <c r="S24665" s="136">
        <v>0</v>
      </c>
    </row>
    <row r="24666" spans="1:19" ht="11.25" thickBot="1" x14ac:dyDescent="0.2">
      <c r="A24666" s="112"/>
    </row>
    <row r="24667" spans="1:19" ht="11.25" thickBot="1" x14ac:dyDescent="0.2">
      <c r="A24667" s="139" t="s">
        <v>366</v>
      </c>
      <c r="B24667" s="112"/>
      <c r="C24667" s="140" t="s">
        <v>3713</v>
      </c>
      <c r="D24667" s="136">
        <v>0</v>
      </c>
      <c r="E24667" s="141" t="s">
        <v>14501</v>
      </c>
      <c r="F24667" s="141" t="s">
        <v>14501</v>
      </c>
      <c r="G24667" s="136">
        <v>0</v>
      </c>
      <c r="H24667" s="136">
        <v>0</v>
      </c>
      <c r="I24667" s="136">
        <v>0</v>
      </c>
      <c r="J24667" s="136">
        <v>0</v>
      </c>
      <c r="K24667" s="136">
        <v>0</v>
      </c>
      <c r="L24667" s="136">
        <v>0</v>
      </c>
      <c r="M24667" s="136">
        <v>0</v>
      </c>
      <c r="N24667" s="136">
        <v>0</v>
      </c>
      <c r="O24667" s="136">
        <v>0</v>
      </c>
      <c r="P24667" s="136">
        <v>0</v>
      </c>
      <c r="Q24667" s="136">
        <v>0</v>
      </c>
      <c r="R24667" s="136">
        <v>0</v>
      </c>
      <c r="S24667" s="136">
        <v>0</v>
      </c>
    </row>
    <row r="24668" spans="1:19" ht="11.25" thickBot="1" x14ac:dyDescent="0.2">
      <c r="A24668" s="112"/>
    </row>
    <row r="24669" spans="1:19" ht="11.25" thickBot="1" x14ac:dyDescent="0.2">
      <c r="A24669" s="106" t="s">
        <v>357</v>
      </c>
      <c r="B24669" s="106" t="s">
        <v>358</v>
      </c>
      <c r="C24669" s="146" t="s">
        <v>53</v>
      </c>
      <c r="D24669" s="146" t="s">
        <v>54</v>
      </c>
      <c r="E24669" s="146" t="s">
        <v>55</v>
      </c>
      <c r="F24669" s="146" t="s">
        <v>56</v>
      </c>
      <c r="G24669" s="146" t="s">
        <v>14507</v>
      </c>
      <c r="H24669" s="146" t="s">
        <v>57</v>
      </c>
      <c r="I24669" s="146" t="s">
        <v>59</v>
      </c>
      <c r="J24669" s="146" t="s">
        <v>14508</v>
      </c>
      <c r="K24669" s="146" t="s">
        <v>60</v>
      </c>
      <c r="L24669" s="146" t="s">
        <v>61</v>
      </c>
      <c r="M24669" s="146" t="s">
        <v>62</v>
      </c>
      <c r="N24669" s="146" t="s">
        <v>14509</v>
      </c>
      <c r="O24669" s="146" t="s">
        <v>63</v>
      </c>
      <c r="P24669" s="146" t="s">
        <v>64</v>
      </c>
      <c r="Q24669" s="146" t="s">
        <v>66</v>
      </c>
      <c r="R24669" s="146" t="s">
        <v>14510</v>
      </c>
      <c r="S24669" s="146" t="s">
        <v>67</v>
      </c>
    </row>
    <row r="24670" spans="1:19" ht="11.25" thickBot="1" x14ac:dyDescent="0.2">
      <c r="A24670" s="112"/>
      <c r="B24670" s="112"/>
      <c r="C24670" s="146" t="s">
        <v>111</v>
      </c>
      <c r="D24670" s="146" t="s">
        <v>111</v>
      </c>
      <c r="E24670" s="146" t="s">
        <v>111</v>
      </c>
      <c r="F24670" s="146" t="s">
        <v>111</v>
      </c>
      <c r="G24670" s="146" t="s">
        <v>111</v>
      </c>
      <c r="H24670" s="146" t="s">
        <v>111</v>
      </c>
      <c r="I24670" s="146" t="s">
        <v>111</v>
      </c>
      <c r="J24670" s="146" t="s">
        <v>111</v>
      </c>
      <c r="K24670" s="146" t="s">
        <v>111</v>
      </c>
      <c r="L24670" s="146" t="s">
        <v>111</v>
      </c>
      <c r="M24670" s="146" t="s">
        <v>111</v>
      </c>
      <c r="N24670" s="146" t="s">
        <v>111</v>
      </c>
      <c r="O24670" s="146" t="s">
        <v>111</v>
      </c>
      <c r="P24670" s="146" t="s">
        <v>111</v>
      </c>
      <c r="Q24670" s="146" t="s">
        <v>111</v>
      </c>
      <c r="R24670" s="146" t="s">
        <v>111</v>
      </c>
      <c r="S24670" s="146" t="s">
        <v>111</v>
      </c>
    </row>
    <row r="24671" spans="1:19" ht="11.25" thickBot="1" x14ac:dyDescent="0.2">
      <c r="A24671" s="107">
        <v>1</v>
      </c>
      <c r="B24671" s="132">
        <v>0.86572916666666666</v>
      </c>
      <c r="C24671" s="108">
        <v>5.8999999999999997E-2</v>
      </c>
      <c r="D24671" s="108">
        <v>6.4000000000000001E-2</v>
      </c>
      <c r="E24671" s="108">
        <v>2.9000000000000001E-2</v>
      </c>
      <c r="F24671" s="108">
        <v>0.46400000000000002</v>
      </c>
      <c r="G24671" s="141" t="s">
        <v>14500</v>
      </c>
      <c r="H24671" s="108">
        <v>0.503</v>
      </c>
      <c r="I24671" s="108">
        <v>0.36299999999999999</v>
      </c>
      <c r="J24671" s="141" t="s">
        <v>14518</v>
      </c>
      <c r="K24671" s="108">
        <v>4.8000000000000001E-2</v>
      </c>
      <c r="L24671" s="108">
        <v>0.13400000000000001</v>
      </c>
      <c r="M24671" s="108">
        <v>2.9000000000000001E-2</v>
      </c>
      <c r="N24671" s="141" t="s">
        <v>14519</v>
      </c>
      <c r="O24671" s="108">
        <v>1.85</v>
      </c>
      <c r="P24671" s="108">
        <v>0.57199999999999995</v>
      </c>
      <c r="Q24671" s="133">
        <v>0.37251000000000001</v>
      </c>
      <c r="R24671" s="141" t="s">
        <v>14500</v>
      </c>
      <c r="S24671" s="108">
        <v>4.7E-2</v>
      </c>
    </row>
    <row r="24672" spans="1:19" ht="11.25" thickBot="1" x14ac:dyDescent="0.2">
      <c r="A24672" s="112"/>
    </row>
    <row r="24673" spans="1:19" ht="11.25" thickBot="1" x14ac:dyDescent="0.2">
      <c r="A24673" s="135" t="s">
        <v>362</v>
      </c>
      <c r="B24673" s="112"/>
      <c r="C24673" s="136">
        <v>5.8999999999999997E-2</v>
      </c>
      <c r="D24673" s="136">
        <v>6.4000000000000001E-2</v>
      </c>
      <c r="E24673" s="136">
        <v>2.9000000000000001E-2</v>
      </c>
      <c r="F24673" s="136">
        <v>0.46400000000000002</v>
      </c>
      <c r="G24673" s="141" t="s">
        <v>14501</v>
      </c>
      <c r="H24673" s="136">
        <v>0.503</v>
      </c>
      <c r="I24673" s="136">
        <v>0.36299999999999999</v>
      </c>
      <c r="J24673" s="141" t="s">
        <v>14520</v>
      </c>
      <c r="K24673" s="136">
        <v>4.8000000000000001E-2</v>
      </c>
      <c r="L24673" s="136">
        <v>0.13400000000000001</v>
      </c>
      <c r="M24673" s="136">
        <v>2.9000000000000001E-2</v>
      </c>
      <c r="N24673" s="141" t="s">
        <v>14521</v>
      </c>
      <c r="O24673" s="136">
        <v>1.85</v>
      </c>
      <c r="P24673" s="136">
        <v>0.57199999999999995</v>
      </c>
      <c r="Q24673" s="137">
        <v>0.37251000000000001</v>
      </c>
      <c r="R24673" s="141" t="s">
        <v>14501</v>
      </c>
      <c r="S24673" s="136">
        <v>4.7E-2</v>
      </c>
    </row>
    <row r="24674" spans="1:19" ht="11.25" thickBot="1" x14ac:dyDescent="0.2">
      <c r="A24674" s="112"/>
    </row>
    <row r="24675" spans="1:19" ht="11.25" thickBot="1" x14ac:dyDescent="0.2">
      <c r="A24675" s="138" t="s">
        <v>364</v>
      </c>
      <c r="B24675" s="112"/>
      <c r="C24675" s="136">
        <v>0</v>
      </c>
      <c r="D24675" s="136">
        <v>0</v>
      </c>
      <c r="E24675" s="136">
        <v>0</v>
      </c>
      <c r="F24675" s="136">
        <v>0</v>
      </c>
      <c r="G24675" s="141" t="s">
        <v>14501</v>
      </c>
      <c r="H24675" s="136">
        <v>0</v>
      </c>
      <c r="I24675" s="136">
        <v>0</v>
      </c>
      <c r="J24675" s="141" t="s">
        <v>14501</v>
      </c>
      <c r="K24675" s="136">
        <v>0</v>
      </c>
      <c r="L24675" s="136">
        <v>0</v>
      </c>
      <c r="M24675" s="136">
        <v>0</v>
      </c>
      <c r="N24675" s="141" t="s">
        <v>14501</v>
      </c>
      <c r="O24675" s="136">
        <v>0</v>
      </c>
      <c r="P24675" s="136">
        <v>0</v>
      </c>
      <c r="Q24675" s="140" t="s">
        <v>3713</v>
      </c>
      <c r="R24675" s="141" t="s">
        <v>14501</v>
      </c>
      <c r="S24675" s="136">
        <v>0</v>
      </c>
    </row>
    <row r="24676" spans="1:19" ht="11.25" thickBot="1" x14ac:dyDescent="0.2">
      <c r="A24676" s="112"/>
    </row>
    <row r="24677" spans="1:19" ht="11.25" thickBot="1" x14ac:dyDescent="0.2">
      <c r="A24677" s="139" t="s">
        <v>366</v>
      </c>
      <c r="B24677" s="112"/>
      <c r="C24677" s="136">
        <v>0</v>
      </c>
      <c r="D24677" s="136">
        <v>0</v>
      </c>
      <c r="E24677" s="136">
        <v>0</v>
      </c>
      <c r="F24677" s="136">
        <v>0</v>
      </c>
      <c r="G24677" s="141" t="s">
        <v>14501</v>
      </c>
      <c r="H24677" s="136">
        <v>0</v>
      </c>
      <c r="I24677" s="136">
        <v>0</v>
      </c>
      <c r="J24677" s="141" t="s">
        <v>14501</v>
      </c>
      <c r="K24677" s="136">
        <v>0</v>
      </c>
      <c r="L24677" s="136">
        <v>0</v>
      </c>
      <c r="M24677" s="136">
        <v>0</v>
      </c>
      <c r="N24677" s="141" t="s">
        <v>14501</v>
      </c>
      <c r="O24677" s="136">
        <v>0</v>
      </c>
      <c r="P24677" s="136">
        <v>0</v>
      </c>
      <c r="Q24677" s="140" t="s">
        <v>3713</v>
      </c>
      <c r="R24677" s="141" t="s">
        <v>14501</v>
      </c>
      <c r="S24677" s="136">
        <v>0</v>
      </c>
    </row>
    <row r="24678" spans="1:19" ht="11.25" thickBot="1" x14ac:dyDescent="0.2">
      <c r="A24678" s="112"/>
    </row>
    <row r="24679" spans="1:19" ht="11.25" thickBot="1" x14ac:dyDescent="0.2">
      <c r="A24679" s="106" t="s">
        <v>357</v>
      </c>
      <c r="B24679" s="106" t="s">
        <v>358</v>
      </c>
      <c r="C24679" s="146" t="s">
        <v>68</v>
      </c>
      <c r="D24679" s="146" t="s">
        <v>14511</v>
      </c>
    </row>
    <row r="24680" spans="1:19" ht="11.25" thickBot="1" x14ac:dyDescent="0.2">
      <c r="A24680" s="112"/>
      <c r="B24680" s="112"/>
      <c r="C24680" s="146" t="s">
        <v>111</v>
      </c>
      <c r="D24680" s="146" t="s">
        <v>111</v>
      </c>
    </row>
    <row r="24681" spans="1:19" ht="11.25" thickBot="1" x14ac:dyDescent="0.2">
      <c r="A24681" s="107">
        <v>1</v>
      </c>
      <c r="B24681" s="132">
        <v>0.86572916666666666</v>
      </c>
      <c r="C24681" s="108">
        <v>0.36099999999999999</v>
      </c>
      <c r="D24681" s="141" t="s">
        <v>14500</v>
      </c>
    </row>
    <row r="24682" spans="1:19" ht="11.25" thickBot="1" x14ac:dyDescent="0.2">
      <c r="A24682" s="112"/>
    </row>
    <row r="24683" spans="1:19" ht="11.25" thickBot="1" x14ac:dyDescent="0.2">
      <c r="A24683" s="135" t="s">
        <v>362</v>
      </c>
      <c r="B24683" s="112"/>
      <c r="C24683" s="136">
        <v>0.36099999999999999</v>
      </c>
      <c r="D24683" s="141" t="s">
        <v>14501</v>
      </c>
    </row>
    <row r="24684" spans="1:19" ht="11.25" thickBot="1" x14ac:dyDescent="0.2">
      <c r="A24684" s="112"/>
    </row>
    <row r="24685" spans="1:19" ht="11.25" thickBot="1" x14ac:dyDescent="0.2">
      <c r="A24685" s="138" t="s">
        <v>364</v>
      </c>
      <c r="B24685" s="112"/>
      <c r="C24685" s="136">
        <v>0</v>
      </c>
      <c r="D24685" s="141" t="s">
        <v>14501</v>
      </c>
    </row>
    <row r="24686" spans="1:19" ht="11.25" thickBot="1" x14ac:dyDescent="0.2">
      <c r="A24686" s="112"/>
    </row>
    <row r="24687" spans="1:19" ht="11.25" thickBot="1" x14ac:dyDescent="0.2">
      <c r="A24687" s="139" t="s">
        <v>366</v>
      </c>
      <c r="B24687" s="112"/>
      <c r="C24687" s="136">
        <v>0</v>
      </c>
      <c r="D24687" s="141" t="s">
        <v>14501</v>
      </c>
    </row>
    <row r="24688" spans="1:19" ht="10.5" x14ac:dyDescent="0.15">
      <c r="A24688" s="112"/>
    </row>
    <row r="24689" spans="1:19" x14ac:dyDescent="0.15">
      <c r="A24689" s="129"/>
      <c r="B24689" s="86" t="s">
        <v>5851</v>
      </c>
    </row>
    <row r="24690" spans="1:19" ht="9.75" thickBot="1" x14ac:dyDescent="0.2">
      <c r="A24690" s="81" t="s">
        <v>356</v>
      </c>
    </row>
    <row r="24691" spans="1:19" ht="11.25" thickBot="1" x14ac:dyDescent="0.2">
      <c r="A24691" s="106" t="s">
        <v>357</v>
      </c>
      <c r="B24691" s="106" t="s">
        <v>358</v>
      </c>
      <c r="C24691" s="146" t="s">
        <v>14494</v>
      </c>
      <c r="D24691" s="146" t="s">
        <v>14495</v>
      </c>
      <c r="E24691" s="146" t="s">
        <v>14496</v>
      </c>
      <c r="F24691" s="146" t="s">
        <v>0</v>
      </c>
      <c r="G24691" s="146" t="s">
        <v>1</v>
      </c>
      <c r="H24691" s="146" t="s">
        <v>2</v>
      </c>
      <c r="I24691" s="146" t="s">
        <v>14497</v>
      </c>
      <c r="J24691" s="146" t="s">
        <v>3</v>
      </c>
      <c r="K24691" s="146" t="s">
        <v>14498</v>
      </c>
      <c r="L24691" s="146" t="s">
        <v>7</v>
      </c>
      <c r="M24691" s="146" t="s">
        <v>14499</v>
      </c>
      <c r="N24691" s="146" t="s">
        <v>10</v>
      </c>
      <c r="O24691" s="146" t="s">
        <v>11</v>
      </c>
      <c r="P24691" s="146" t="s">
        <v>12</v>
      </c>
      <c r="Q24691" s="146" t="s">
        <v>13</v>
      </c>
      <c r="R24691" s="146" t="s">
        <v>14</v>
      </c>
      <c r="S24691" s="146" t="s">
        <v>15</v>
      </c>
    </row>
    <row r="24692" spans="1:19" ht="11.25" thickBot="1" x14ac:dyDescent="0.2">
      <c r="A24692" s="112"/>
      <c r="B24692" s="112"/>
      <c r="C24692" s="146" t="s">
        <v>111</v>
      </c>
      <c r="D24692" s="146" t="s">
        <v>111</v>
      </c>
      <c r="E24692" s="146" t="s">
        <v>111</v>
      </c>
      <c r="F24692" s="146" t="s">
        <v>111</v>
      </c>
      <c r="G24692" s="146" t="s">
        <v>111</v>
      </c>
      <c r="H24692" s="146" t="s">
        <v>111</v>
      </c>
      <c r="I24692" s="146" t="s">
        <v>111</v>
      </c>
      <c r="J24692" s="146" t="s">
        <v>111</v>
      </c>
      <c r="K24692" s="146" t="s">
        <v>111</v>
      </c>
      <c r="L24692" s="146" t="s">
        <v>111</v>
      </c>
      <c r="M24692" s="146" t="s">
        <v>111</v>
      </c>
      <c r="N24692" s="146" t="s">
        <v>111</v>
      </c>
      <c r="O24692" s="146" t="s">
        <v>111</v>
      </c>
      <c r="P24692" s="146" t="s">
        <v>111</v>
      </c>
      <c r="Q24692" s="146" t="s">
        <v>111</v>
      </c>
      <c r="R24692" s="146" t="s">
        <v>111</v>
      </c>
      <c r="S24692" s="146" t="s">
        <v>111</v>
      </c>
    </row>
    <row r="24693" spans="1:19" ht="11.25" thickBot="1" x14ac:dyDescent="0.2">
      <c r="A24693" s="107">
        <v>1</v>
      </c>
      <c r="B24693" s="132">
        <v>0.87085648148148154</v>
      </c>
      <c r="C24693" s="141" t="s">
        <v>14500</v>
      </c>
      <c r="D24693" s="141" t="s">
        <v>14500</v>
      </c>
      <c r="E24693" s="141" t="s">
        <v>14500</v>
      </c>
      <c r="F24693" s="108">
        <v>3.0000000000000001E-3</v>
      </c>
      <c r="G24693" s="108">
        <v>0</v>
      </c>
      <c r="H24693" s="108">
        <v>0</v>
      </c>
      <c r="I24693" s="108">
        <v>-5.6000000000000001E-2</v>
      </c>
      <c r="J24693" s="108">
        <v>1.6E-2</v>
      </c>
      <c r="K24693" s="108">
        <v>1.706</v>
      </c>
      <c r="L24693" s="133">
        <v>0.58889000000000002</v>
      </c>
      <c r="M24693" s="141" t="s">
        <v>14500</v>
      </c>
      <c r="N24693" s="141" t="s">
        <v>14528</v>
      </c>
      <c r="O24693" s="141" t="s">
        <v>14529</v>
      </c>
      <c r="P24693" s="108">
        <v>1E-3</v>
      </c>
      <c r="Q24693" s="108">
        <v>2E-3</v>
      </c>
      <c r="R24693" s="108">
        <v>1E-3</v>
      </c>
      <c r="S24693" s="141" t="s">
        <v>14500</v>
      </c>
    </row>
    <row r="24694" spans="1:19" ht="11.25" thickBot="1" x14ac:dyDescent="0.2">
      <c r="A24694" s="112"/>
    </row>
    <row r="24695" spans="1:19" ht="11.25" thickBot="1" x14ac:dyDescent="0.2">
      <c r="A24695" s="135" t="s">
        <v>362</v>
      </c>
      <c r="B24695" s="112"/>
      <c r="C24695" s="141" t="s">
        <v>14501</v>
      </c>
      <c r="D24695" s="141" t="s">
        <v>14501</v>
      </c>
      <c r="E24695" s="141" t="s">
        <v>14501</v>
      </c>
      <c r="F24695" s="136">
        <v>3.0000000000000001E-3</v>
      </c>
      <c r="G24695" s="136">
        <v>0</v>
      </c>
      <c r="H24695" s="136">
        <v>0</v>
      </c>
      <c r="I24695" s="136">
        <v>-5.6000000000000001E-2</v>
      </c>
      <c r="J24695" s="136">
        <v>1.6E-2</v>
      </c>
      <c r="K24695" s="136">
        <v>1.706</v>
      </c>
      <c r="L24695" s="137">
        <v>0.58889000000000002</v>
      </c>
      <c r="M24695" s="141" t="s">
        <v>14501</v>
      </c>
      <c r="N24695" s="141" t="s">
        <v>14530</v>
      </c>
      <c r="O24695" s="141" t="s">
        <v>14531</v>
      </c>
      <c r="P24695" s="136">
        <v>1E-3</v>
      </c>
      <c r="Q24695" s="136">
        <v>2E-3</v>
      </c>
      <c r="R24695" s="136">
        <v>1E-3</v>
      </c>
      <c r="S24695" s="141" t="s">
        <v>14501</v>
      </c>
    </row>
    <row r="24696" spans="1:19" ht="11.25" thickBot="1" x14ac:dyDescent="0.2">
      <c r="A24696" s="112"/>
    </row>
    <row r="24697" spans="1:19" ht="11.25" thickBot="1" x14ac:dyDescent="0.2">
      <c r="A24697" s="138" t="s">
        <v>364</v>
      </c>
      <c r="B24697" s="112"/>
      <c r="C24697" s="141" t="s">
        <v>14501</v>
      </c>
      <c r="D24697" s="141" t="s">
        <v>14501</v>
      </c>
      <c r="E24697" s="141" t="s">
        <v>14501</v>
      </c>
      <c r="F24697" s="136">
        <v>0</v>
      </c>
      <c r="G24697" s="136">
        <v>0</v>
      </c>
      <c r="H24697" s="136">
        <v>0</v>
      </c>
      <c r="I24697" s="136">
        <v>0</v>
      </c>
      <c r="J24697" s="136">
        <v>0</v>
      </c>
      <c r="K24697" s="136">
        <v>0</v>
      </c>
      <c r="L24697" s="140" t="s">
        <v>3713</v>
      </c>
      <c r="M24697" s="141" t="s">
        <v>14501</v>
      </c>
      <c r="N24697" s="141" t="s">
        <v>14501</v>
      </c>
      <c r="O24697" s="141" t="s">
        <v>14501</v>
      </c>
      <c r="P24697" s="136">
        <v>0</v>
      </c>
      <c r="Q24697" s="136">
        <v>0</v>
      </c>
      <c r="R24697" s="136">
        <v>0</v>
      </c>
      <c r="S24697" s="141" t="s">
        <v>14501</v>
      </c>
    </row>
    <row r="24698" spans="1:19" ht="11.25" thickBot="1" x14ac:dyDescent="0.2">
      <c r="A24698" s="112"/>
    </row>
    <row r="24699" spans="1:19" ht="11.25" thickBot="1" x14ac:dyDescent="0.2">
      <c r="A24699" s="139" t="s">
        <v>366</v>
      </c>
      <c r="B24699" s="112"/>
      <c r="C24699" s="141" t="s">
        <v>14501</v>
      </c>
      <c r="D24699" s="141" t="s">
        <v>14501</v>
      </c>
      <c r="E24699" s="141" t="s">
        <v>14501</v>
      </c>
      <c r="F24699" s="136">
        <v>0</v>
      </c>
      <c r="G24699" s="136">
        <v>0</v>
      </c>
      <c r="H24699" s="136">
        <v>0</v>
      </c>
      <c r="I24699" s="136">
        <v>0</v>
      </c>
      <c r="J24699" s="136">
        <v>0</v>
      </c>
      <c r="K24699" s="136">
        <v>0</v>
      </c>
      <c r="L24699" s="140" t="s">
        <v>3713</v>
      </c>
      <c r="M24699" s="141" t="s">
        <v>14501</v>
      </c>
      <c r="N24699" s="141" t="s">
        <v>14501</v>
      </c>
      <c r="O24699" s="141" t="s">
        <v>14501</v>
      </c>
      <c r="P24699" s="136">
        <v>0</v>
      </c>
      <c r="Q24699" s="136">
        <v>0</v>
      </c>
      <c r="R24699" s="136">
        <v>0</v>
      </c>
      <c r="S24699" s="141" t="s">
        <v>14501</v>
      </c>
    </row>
    <row r="24700" spans="1:19" ht="11.25" thickBot="1" x14ac:dyDescent="0.2">
      <c r="A24700" s="112"/>
    </row>
    <row r="24701" spans="1:19" ht="11.25" thickBot="1" x14ac:dyDescent="0.2">
      <c r="A24701" s="106" t="s">
        <v>357</v>
      </c>
      <c r="B24701" s="106" t="s">
        <v>358</v>
      </c>
      <c r="C24701" s="146" t="s">
        <v>16</v>
      </c>
      <c r="D24701" s="146" t="s">
        <v>14502</v>
      </c>
      <c r="E24701" s="146" t="s">
        <v>14503</v>
      </c>
      <c r="F24701" s="146" t="s">
        <v>20</v>
      </c>
      <c r="G24701" s="146" t="s">
        <v>21</v>
      </c>
      <c r="H24701" s="146" t="s">
        <v>22</v>
      </c>
      <c r="I24701" s="146" t="s">
        <v>23</v>
      </c>
      <c r="J24701" s="146" t="s">
        <v>24</v>
      </c>
      <c r="K24701" s="146" t="s">
        <v>26</v>
      </c>
      <c r="L24701" s="146" t="s">
        <v>14504</v>
      </c>
      <c r="M24701" s="146" t="s">
        <v>27</v>
      </c>
      <c r="N24701" s="146" t="s">
        <v>28</v>
      </c>
      <c r="O24701" s="146" t="s">
        <v>29</v>
      </c>
      <c r="P24701" s="146" t="s">
        <v>30</v>
      </c>
      <c r="Q24701" s="146" t="s">
        <v>14505</v>
      </c>
      <c r="R24701" s="146" t="s">
        <v>32</v>
      </c>
      <c r="S24701" s="146" t="s">
        <v>33</v>
      </c>
    </row>
    <row r="24702" spans="1:19" ht="11.25" thickBot="1" x14ac:dyDescent="0.2">
      <c r="A24702" s="112"/>
      <c r="B24702" s="112"/>
      <c r="C24702" s="146" t="s">
        <v>111</v>
      </c>
      <c r="D24702" s="146" t="s">
        <v>111</v>
      </c>
      <c r="E24702" s="146" t="s">
        <v>111</v>
      </c>
      <c r="F24702" s="146" t="s">
        <v>111</v>
      </c>
      <c r="G24702" s="146" t="s">
        <v>111</v>
      </c>
      <c r="H24702" s="146" t="s">
        <v>111</v>
      </c>
      <c r="I24702" s="146" t="s">
        <v>111</v>
      </c>
      <c r="J24702" s="146" t="s">
        <v>111</v>
      </c>
      <c r="K24702" s="146" t="s">
        <v>111</v>
      </c>
      <c r="L24702" s="146" t="s">
        <v>111</v>
      </c>
      <c r="M24702" s="146" t="s">
        <v>111</v>
      </c>
      <c r="N24702" s="146" t="s">
        <v>111</v>
      </c>
      <c r="O24702" s="146" t="s">
        <v>111</v>
      </c>
      <c r="P24702" s="146" t="s">
        <v>111</v>
      </c>
      <c r="Q24702" s="146" t="s">
        <v>111</v>
      </c>
      <c r="R24702" s="146" t="s">
        <v>111</v>
      </c>
      <c r="S24702" s="146" t="s">
        <v>111</v>
      </c>
    </row>
    <row r="24703" spans="1:19" ht="11.25" thickBot="1" x14ac:dyDescent="0.2">
      <c r="A24703" s="107">
        <v>1</v>
      </c>
      <c r="B24703" s="132">
        <v>0.87085648148148154</v>
      </c>
      <c r="C24703" s="108">
        <v>7.0000000000000001E-3</v>
      </c>
      <c r="D24703" s="108">
        <v>0</v>
      </c>
      <c r="E24703" s="108">
        <v>2E-3</v>
      </c>
      <c r="F24703" s="133">
        <v>0.47143000000000002</v>
      </c>
      <c r="G24703" s="141" t="s">
        <v>14512</v>
      </c>
      <c r="H24703" s="141" t="s">
        <v>14513</v>
      </c>
      <c r="I24703" s="141" t="s">
        <v>14500</v>
      </c>
      <c r="J24703" s="141" t="s">
        <v>14529</v>
      </c>
      <c r="K24703" s="133">
        <v>0.48560999999999999</v>
      </c>
      <c r="L24703" s="108">
        <v>1E-3</v>
      </c>
      <c r="M24703" s="141" t="s">
        <v>14500</v>
      </c>
      <c r="N24703" s="108">
        <v>4.0000000000000001E-3</v>
      </c>
      <c r="O24703" s="141" t="s">
        <v>14500</v>
      </c>
      <c r="P24703" s="141" t="s">
        <v>14500</v>
      </c>
      <c r="Q24703" s="108">
        <v>-2.1000000000000001E-2</v>
      </c>
      <c r="R24703" s="108">
        <v>7.0000000000000001E-3</v>
      </c>
      <c r="S24703" s="141" t="s">
        <v>14500</v>
      </c>
    </row>
    <row r="24704" spans="1:19" ht="11.25" thickBot="1" x14ac:dyDescent="0.2">
      <c r="A24704" s="112"/>
    </row>
    <row r="24705" spans="1:19" ht="11.25" thickBot="1" x14ac:dyDescent="0.2">
      <c r="A24705" s="135" t="s">
        <v>362</v>
      </c>
      <c r="B24705" s="112"/>
      <c r="C24705" s="136">
        <v>7.0000000000000001E-3</v>
      </c>
      <c r="D24705" s="136">
        <v>0</v>
      </c>
      <c r="E24705" s="136">
        <v>2E-3</v>
      </c>
      <c r="F24705" s="137">
        <v>0.47143000000000002</v>
      </c>
      <c r="G24705" s="141" t="s">
        <v>14514</v>
      </c>
      <c r="H24705" s="141" t="s">
        <v>14515</v>
      </c>
      <c r="I24705" s="141" t="s">
        <v>14501</v>
      </c>
      <c r="J24705" s="141" t="s">
        <v>14531</v>
      </c>
      <c r="K24705" s="137">
        <v>0.48560999999999999</v>
      </c>
      <c r="L24705" s="136">
        <v>1E-3</v>
      </c>
      <c r="M24705" s="141" t="s">
        <v>14501</v>
      </c>
      <c r="N24705" s="136">
        <v>4.0000000000000001E-3</v>
      </c>
      <c r="O24705" s="141" t="s">
        <v>14501</v>
      </c>
      <c r="P24705" s="141" t="s">
        <v>14501</v>
      </c>
      <c r="Q24705" s="136">
        <v>-2.1000000000000001E-2</v>
      </c>
      <c r="R24705" s="136">
        <v>7.0000000000000001E-3</v>
      </c>
      <c r="S24705" s="141" t="s">
        <v>14501</v>
      </c>
    </row>
    <row r="24706" spans="1:19" ht="11.25" thickBot="1" x14ac:dyDescent="0.2">
      <c r="A24706" s="112"/>
    </row>
    <row r="24707" spans="1:19" ht="11.25" thickBot="1" x14ac:dyDescent="0.2">
      <c r="A24707" s="138" t="s">
        <v>364</v>
      </c>
      <c r="B24707" s="112"/>
      <c r="C24707" s="136">
        <v>0</v>
      </c>
      <c r="D24707" s="136">
        <v>0</v>
      </c>
      <c r="E24707" s="136">
        <v>0</v>
      </c>
      <c r="F24707" s="140" t="s">
        <v>3713</v>
      </c>
      <c r="G24707" s="141" t="s">
        <v>14501</v>
      </c>
      <c r="H24707" s="141" t="s">
        <v>14501</v>
      </c>
      <c r="I24707" s="141" t="s">
        <v>14501</v>
      </c>
      <c r="J24707" s="141" t="s">
        <v>14501</v>
      </c>
      <c r="K24707" s="140" t="s">
        <v>3713</v>
      </c>
      <c r="L24707" s="136">
        <v>0</v>
      </c>
      <c r="M24707" s="141" t="s">
        <v>14501</v>
      </c>
      <c r="N24707" s="136">
        <v>0</v>
      </c>
      <c r="O24707" s="141" t="s">
        <v>14501</v>
      </c>
      <c r="P24707" s="141" t="s">
        <v>14501</v>
      </c>
      <c r="Q24707" s="136">
        <v>0</v>
      </c>
      <c r="R24707" s="136">
        <v>0</v>
      </c>
      <c r="S24707" s="141" t="s">
        <v>14501</v>
      </c>
    </row>
    <row r="24708" spans="1:19" ht="11.25" thickBot="1" x14ac:dyDescent="0.2">
      <c r="A24708" s="112"/>
    </row>
    <row r="24709" spans="1:19" ht="11.25" thickBot="1" x14ac:dyDescent="0.2">
      <c r="A24709" s="139" t="s">
        <v>366</v>
      </c>
      <c r="B24709" s="112"/>
      <c r="C24709" s="136">
        <v>0</v>
      </c>
      <c r="D24709" s="136">
        <v>0</v>
      </c>
      <c r="E24709" s="136">
        <v>0</v>
      </c>
      <c r="F24709" s="140" t="s">
        <v>3713</v>
      </c>
      <c r="G24709" s="141" t="s">
        <v>14501</v>
      </c>
      <c r="H24709" s="141" t="s">
        <v>14501</v>
      </c>
      <c r="I24709" s="141" t="s">
        <v>14501</v>
      </c>
      <c r="J24709" s="141" t="s">
        <v>14501</v>
      </c>
      <c r="K24709" s="140" t="s">
        <v>3713</v>
      </c>
      <c r="L24709" s="136">
        <v>0</v>
      </c>
      <c r="M24709" s="141" t="s">
        <v>14501</v>
      </c>
      <c r="N24709" s="136">
        <v>0</v>
      </c>
      <c r="O24709" s="141" t="s">
        <v>14501</v>
      </c>
      <c r="P24709" s="141" t="s">
        <v>14501</v>
      </c>
      <c r="Q24709" s="136">
        <v>0</v>
      </c>
      <c r="R24709" s="136">
        <v>0</v>
      </c>
      <c r="S24709" s="141" t="s">
        <v>14501</v>
      </c>
    </row>
    <row r="24710" spans="1:19" ht="11.25" thickBot="1" x14ac:dyDescent="0.2">
      <c r="A24710" s="112"/>
    </row>
    <row r="24711" spans="1:19" ht="11.25" thickBot="1" x14ac:dyDescent="0.2">
      <c r="A24711" s="106" t="s">
        <v>357</v>
      </c>
      <c r="B24711" s="106" t="s">
        <v>358</v>
      </c>
      <c r="C24711" s="146" t="s">
        <v>35</v>
      </c>
      <c r="D24711" s="146" t="s">
        <v>36</v>
      </c>
      <c r="E24711" s="146" t="s">
        <v>14506</v>
      </c>
      <c r="F24711" s="146" t="s">
        <v>38</v>
      </c>
      <c r="G24711" s="146" t="s">
        <v>39</v>
      </c>
      <c r="H24711" s="146" t="s">
        <v>41</v>
      </c>
      <c r="I24711" s="146" t="s">
        <v>42</v>
      </c>
      <c r="J24711" s="146" t="s">
        <v>43</v>
      </c>
      <c r="K24711" s="146" t="s">
        <v>44</v>
      </c>
      <c r="L24711" s="146" t="s">
        <v>45</v>
      </c>
      <c r="M24711" s="146" t="s">
        <v>46</v>
      </c>
      <c r="N24711" s="146" t="s">
        <v>47</v>
      </c>
      <c r="O24711" s="146" t="s">
        <v>48</v>
      </c>
      <c r="P24711" s="146" t="s">
        <v>49</v>
      </c>
      <c r="Q24711" s="146" t="s">
        <v>50</v>
      </c>
      <c r="R24711" s="146" t="s">
        <v>51</v>
      </c>
      <c r="S24711" s="146" t="s">
        <v>52</v>
      </c>
    </row>
    <row r="24712" spans="1:19" ht="11.25" thickBot="1" x14ac:dyDescent="0.2">
      <c r="A24712" s="112"/>
      <c r="B24712" s="112"/>
      <c r="C24712" s="146" t="s">
        <v>111</v>
      </c>
      <c r="D24712" s="146" t="s">
        <v>111</v>
      </c>
      <c r="E24712" s="146" t="s">
        <v>111</v>
      </c>
      <c r="F24712" s="146" t="s">
        <v>111</v>
      </c>
      <c r="G24712" s="146" t="s">
        <v>111</v>
      </c>
      <c r="H24712" s="146" t="s">
        <v>111</v>
      </c>
      <c r="I24712" s="146" t="s">
        <v>111</v>
      </c>
      <c r="J24712" s="146" t="s">
        <v>111</v>
      </c>
      <c r="K24712" s="146" t="s">
        <v>111</v>
      </c>
      <c r="L24712" s="146" t="s">
        <v>111</v>
      </c>
      <c r="M24712" s="146" t="s">
        <v>111</v>
      </c>
      <c r="N24712" s="146" t="s">
        <v>111</v>
      </c>
      <c r="O24712" s="146" t="s">
        <v>111</v>
      </c>
      <c r="P24712" s="146" t="s">
        <v>111</v>
      </c>
      <c r="Q24712" s="146" t="s">
        <v>111</v>
      </c>
      <c r="R24712" s="146" t="s">
        <v>111</v>
      </c>
      <c r="S24712" s="146" t="s">
        <v>111</v>
      </c>
    </row>
    <row r="24713" spans="1:19" ht="11.25" thickBot="1" x14ac:dyDescent="0.2">
      <c r="A24713" s="107">
        <v>1</v>
      </c>
      <c r="B24713" s="132">
        <v>0.87085648148148154</v>
      </c>
      <c r="C24713" s="133">
        <v>0.41028999999999999</v>
      </c>
      <c r="D24713" s="141" t="s">
        <v>14500</v>
      </c>
      <c r="E24713" s="141" t="s">
        <v>14500</v>
      </c>
      <c r="F24713" s="141" t="s">
        <v>14500</v>
      </c>
      <c r="G24713" s="141" t="s">
        <v>14500</v>
      </c>
      <c r="H24713" s="108">
        <v>2E-3</v>
      </c>
      <c r="I24713" s="141" t="s">
        <v>14500</v>
      </c>
      <c r="J24713" s="108">
        <v>-2E-3</v>
      </c>
      <c r="K24713" s="141" t="s">
        <v>14500</v>
      </c>
      <c r="L24713" s="141" t="s">
        <v>14516</v>
      </c>
      <c r="M24713" s="141" t="s">
        <v>14500</v>
      </c>
      <c r="N24713" s="141" t="s">
        <v>14500</v>
      </c>
      <c r="O24713" s="141" t="s">
        <v>14500</v>
      </c>
      <c r="P24713" s="141" t="s">
        <v>14500</v>
      </c>
      <c r="Q24713" s="141" t="s">
        <v>14500</v>
      </c>
      <c r="R24713" s="141" t="s">
        <v>14500</v>
      </c>
      <c r="S24713" s="141" t="s">
        <v>14500</v>
      </c>
    </row>
    <row r="24714" spans="1:19" ht="11.25" thickBot="1" x14ac:dyDescent="0.2">
      <c r="A24714" s="112"/>
    </row>
    <row r="24715" spans="1:19" ht="11.25" thickBot="1" x14ac:dyDescent="0.2">
      <c r="A24715" s="135" t="s">
        <v>362</v>
      </c>
      <c r="B24715" s="112"/>
      <c r="C24715" s="137">
        <v>0.41028999999999999</v>
      </c>
      <c r="D24715" s="141" t="s">
        <v>14501</v>
      </c>
      <c r="E24715" s="141" t="s">
        <v>14501</v>
      </c>
      <c r="F24715" s="141" t="s">
        <v>14501</v>
      </c>
      <c r="G24715" s="141" t="s">
        <v>14501</v>
      </c>
      <c r="H24715" s="136">
        <v>2E-3</v>
      </c>
      <c r="I24715" s="141" t="s">
        <v>14501</v>
      </c>
      <c r="J24715" s="136">
        <v>-2E-3</v>
      </c>
      <c r="K24715" s="141" t="s">
        <v>14501</v>
      </c>
      <c r="L24715" s="141" t="s">
        <v>14517</v>
      </c>
      <c r="M24715" s="141" t="s">
        <v>14501</v>
      </c>
      <c r="N24715" s="141" t="s">
        <v>14501</v>
      </c>
      <c r="O24715" s="141" t="s">
        <v>14501</v>
      </c>
      <c r="P24715" s="141" t="s">
        <v>14501</v>
      </c>
      <c r="Q24715" s="141" t="s">
        <v>14501</v>
      </c>
      <c r="R24715" s="141" t="s">
        <v>14501</v>
      </c>
      <c r="S24715" s="141" t="s">
        <v>14501</v>
      </c>
    </row>
    <row r="24716" spans="1:19" ht="11.25" thickBot="1" x14ac:dyDescent="0.2">
      <c r="A24716" s="112"/>
    </row>
    <row r="24717" spans="1:19" ht="11.25" thickBot="1" x14ac:dyDescent="0.2">
      <c r="A24717" s="138" t="s">
        <v>364</v>
      </c>
      <c r="B24717" s="112"/>
      <c r="C24717" s="140" t="s">
        <v>3713</v>
      </c>
      <c r="D24717" s="141" t="s">
        <v>14501</v>
      </c>
      <c r="E24717" s="141" t="s">
        <v>14501</v>
      </c>
      <c r="F24717" s="141" t="s">
        <v>14501</v>
      </c>
      <c r="G24717" s="141" t="s">
        <v>14501</v>
      </c>
      <c r="H24717" s="136">
        <v>0</v>
      </c>
      <c r="I24717" s="141" t="s">
        <v>14501</v>
      </c>
      <c r="J24717" s="136">
        <v>0</v>
      </c>
      <c r="K24717" s="141" t="s">
        <v>14501</v>
      </c>
      <c r="L24717" s="141" t="s">
        <v>14501</v>
      </c>
      <c r="M24717" s="141" t="s">
        <v>14501</v>
      </c>
      <c r="N24717" s="141" t="s">
        <v>14501</v>
      </c>
      <c r="O24717" s="141" t="s">
        <v>14501</v>
      </c>
      <c r="P24717" s="141" t="s">
        <v>14501</v>
      </c>
      <c r="Q24717" s="141" t="s">
        <v>14501</v>
      </c>
      <c r="R24717" s="141" t="s">
        <v>14501</v>
      </c>
      <c r="S24717" s="141" t="s">
        <v>14501</v>
      </c>
    </row>
    <row r="24718" spans="1:19" ht="11.25" thickBot="1" x14ac:dyDescent="0.2">
      <c r="A24718" s="112"/>
    </row>
    <row r="24719" spans="1:19" ht="11.25" thickBot="1" x14ac:dyDescent="0.2">
      <c r="A24719" s="139" t="s">
        <v>366</v>
      </c>
      <c r="B24719" s="112"/>
      <c r="C24719" s="140" t="s">
        <v>3713</v>
      </c>
      <c r="D24719" s="141" t="s">
        <v>14501</v>
      </c>
      <c r="E24719" s="141" t="s">
        <v>14501</v>
      </c>
      <c r="F24719" s="141" t="s">
        <v>14501</v>
      </c>
      <c r="G24719" s="141" t="s">
        <v>14501</v>
      </c>
      <c r="H24719" s="136">
        <v>0</v>
      </c>
      <c r="I24719" s="141" t="s">
        <v>14501</v>
      </c>
      <c r="J24719" s="136">
        <v>0</v>
      </c>
      <c r="K24719" s="141" t="s">
        <v>14501</v>
      </c>
      <c r="L24719" s="141" t="s">
        <v>14501</v>
      </c>
      <c r="M24719" s="141" t="s">
        <v>14501</v>
      </c>
      <c r="N24719" s="141" t="s">
        <v>14501</v>
      </c>
      <c r="O24719" s="141" t="s">
        <v>14501</v>
      </c>
      <c r="P24719" s="141" t="s">
        <v>14501</v>
      </c>
      <c r="Q24719" s="141" t="s">
        <v>14501</v>
      </c>
      <c r="R24719" s="141" t="s">
        <v>14501</v>
      </c>
      <c r="S24719" s="141" t="s">
        <v>14501</v>
      </c>
    </row>
    <row r="24720" spans="1:19" ht="11.25" thickBot="1" x14ac:dyDescent="0.2">
      <c r="A24720" s="112"/>
    </row>
    <row r="24721" spans="1:19" ht="11.25" thickBot="1" x14ac:dyDescent="0.2">
      <c r="A24721" s="106" t="s">
        <v>357</v>
      </c>
      <c r="B24721" s="106" t="s">
        <v>358</v>
      </c>
      <c r="C24721" s="146" t="s">
        <v>53</v>
      </c>
      <c r="D24721" s="146" t="s">
        <v>54</v>
      </c>
      <c r="E24721" s="146" t="s">
        <v>55</v>
      </c>
      <c r="F24721" s="146" t="s">
        <v>56</v>
      </c>
      <c r="G24721" s="146" t="s">
        <v>14507</v>
      </c>
      <c r="H24721" s="146" t="s">
        <v>57</v>
      </c>
      <c r="I24721" s="146" t="s">
        <v>59</v>
      </c>
      <c r="J24721" s="146" t="s">
        <v>14508</v>
      </c>
      <c r="K24721" s="146" t="s">
        <v>60</v>
      </c>
      <c r="L24721" s="146" t="s">
        <v>61</v>
      </c>
      <c r="M24721" s="146" t="s">
        <v>62</v>
      </c>
      <c r="N24721" s="146" t="s">
        <v>14509</v>
      </c>
      <c r="O24721" s="146" t="s">
        <v>63</v>
      </c>
      <c r="P24721" s="146" t="s">
        <v>64</v>
      </c>
      <c r="Q24721" s="146" t="s">
        <v>66</v>
      </c>
      <c r="R24721" s="146" t="s">
        <v>14510</v>
      </c>
      <c r="S24721" s="146" t="s">
        <v>67</v>
      </c>
    </row>
    <row r="24722" spans="1:19" ht="11.25" thickBot="1" x14ac:dyDescent="0.2">
      <c r="A24722" s="112"/>
      <c r="B24722" s="112"/>
      <c r="C24722" s="146" t="s">
        <v>111</v>
      </c>
      <c r="D24722" s="146" t="s">
        <v>111</v>
      </c>
      <c r="E24722" s="146" t="s">
        <v>111</v>
      </c>
      <c r="F24722" s="146" t="s">
        <v>111</v>
      </c>
      <c r="G24722" s="146" t="s">
        <v>111</v>
      </c>
      <c r="H24722" s="146" t="s">
        <v>111</v>
      </c>
      <c r="I24722" s="146" t="s">
        <v>111</v>
      </c>
      <c r="J24722" s="146" t="s">
        <v>111</v>
      </c>
      <c r="K24722" s="146" t="s">
        <v>111</v>
      </c>
      <c r="L24722" s="146" t="s">
        <v>111</v>
      </c>
      <c r="M24722" s="146" t="s">
        <v>111</v>
      </c>
      <c r="N24722" s="146" t="s">
        <v>111</v>
      </c>
      <c r="O24722" s="146" t="s">
        <v>111</v>
      </c>
      <c r="P24722" s="146" t="s">
        <v>111</v>
      </c>
      <c r="Q24722" s="146" t="s">
        <v>111</v>
      </c>
      <c r="R24722" s="146" t="s">
        <v>111</v>
      </c>
      <c r="S24722" s="146" t="s">
        <v>111</v>
      </c>
    </row>
    <row r="24723" spans="1:19" ht="11.25" thickBot="1" x14ac:dyDescent="0.2">
      <c r="A24723" s="107">
        <v>1</v>
      </c>
      <c r="B24723" s="132">
        <v>0.87085648148148154</v>
      </c>
      <c r="C24723" s="141" t="s">
        <v>14500</v>
      </c>
      <c r="D24723" s="141" t="s">
        <v>14500</v>
      </c>
      <c r="E24723" s="141" t="s">
        <v>14500</v>
      </c>
      <c r="F24723" s="141" t="s">
        <v>14500</v>
      </c>
      <c r="G24723" s="141" t="s">
        <v>14500</v>
      </c>
      <c r="H24723" s="141" t="s">
        <v>14500</v>
      </c>
      <c r="I24723" s="141" t="s">
        <v>14500</v>
      </c>
      <c r="J24723" s="141" t="s">
        <v>14518</v>
      </c>
      <c r="K24723" s="141" t="s">
        <v>14500</v>
      </c>
      <c r="L24723" s="141" t="s">
        <v>14500</v>
      </c>
      <c r="M24723" s="108">
        <v>1.7999999999999999E-2</v>
      </c>
      <c r="N24723" s="141" t="s">
        <v>14519</v>
      </c>
      <c r="O24723" s="141" t="s">
        <v>14500</v>
      </c>
      <c r="P24723" s="108">
        <v>-7.0000000000000001E-3</v>
      </c>
      <c r="Q24723" s="133">
        <v>0.37</v>
      </c>
      <c r="R24723" s="141" t="s">
        <v>14500</v>
      </c>
      <c r="S24723" s="141" t="s">
        <v>14500</v>
      </c>
    </row>
    <row r="24724" spans="1:19" ht="11.25" thickBot="1" x14ac:dyDescent="0.2">
      <c r="A24724" s="112"/>
    </row>
    <row r="24725" spans="1:19" ht="11.25" thickBot="1" x14ac:dyDescent="0.2">
      <c r="A24725" s="135" t="s">
        <v>362</v>
      </c>
      <c r="B24725" s="112"/>
      <c r="C24725" s="141" t="s">
        <v>14501</v>
      </c>
      <c r="D24725" s="141" t="s">
        <v>14501</v>
      </c>
      <c r="E24725" s="141" t="s">
        <v>14501</v>
      </c>
      <c r="F24725" s="141" t="s">
        <v>14501</v>
      </c>
      <c r="G24725" s="141" t="s">
        <v>14501</v>
      </c>
      <c r="H24725" s="141" t="s">
        <v>14501</v>
      </c>
      <c r="I24725" s="141" t="s">
        <v>14501</v>
      </c>
      <c r="J24725" s="141" t="s">
        <v>14520</v>
      </c>
      <c r="K24725" s="141" t="s">
        <v>14501</v>
      </c>
      <c r="L24725" s="141" t="s">
        <v>14501</v>
      </c>
      <c r="M24725" s="136">
        <v>1.7999999999999999E-2</v>
      </c>
      <c r="N24725" s="141" t="s">
        <v>14521</v>
      </c>
      <c r="O24725" s="141" t="s">
        <v>14501</v>
      </c>
      <c r="P24725" s="136">
        <v>-7.0000000000000001E-3</v>
      </c>
      <c r="Q24725" s="137">
        <v>0.37</v>
      </c>
      <c r="R24725" s="141" t="s">
        <v>14501</v>
      </c>
      <c r="S24725" s="141" t="s">
        <v>14501</v>
      </c>
    </row>
    <row r="24726" spans="1:19" ht="11.25" thickBot="1" x14ac:dyDescent="0.2">
      <c r="A24726" s="112"/>
    </row>
    <row r="24727" spans="1:19" ht="11.25" thickBot="1" x14ac:dyDescent="0.2">
      <c r="A24727" s="138" t="s">
        <v>364</v>
      </c>
      <c r="B24727" s="112"/>
      <c r="C24727" s="141" t="s">
        <v>14501</v>
      </c>
      <c r="D24727" s="141" t="s">
        <v>14501</v>
      </c>
      <c r="E24727" s="141" t="s">
        <v>14501</v>
      </c>
      <c r="F24727" s="141" t="s">
        <v>14501</v>
      </c>
      <c r="G24727" s="141" t="s">
        <v>14501</v>
      </c>
      <c r="H24727" s="141" t="s">
        <v>14501</v>
      </c>
      <c r="I24727" s="141" t="s">
        <v>14501</v>
      </c>
      <c r="J24727" s="141" t="s">
        <v>14501</v>
      </c>
      <c r="K24727" s="141" t="s">
        <v>14501</v>
      </c>
      <c r="L24727" s="141" t="s">
        <v>14501</v>
      </c>
      <c r="M24727" s="136">
        <v>0</v>
      </c>
      <c r="N24727" s="141" t="s">
        <v>14501</v>
      </c>
      <c r="O24727" s="141" t="s">
        <v>14501</v>
      </c>
      <c r="P24727" s="136">
        <v>0</v>
      </c>
      <c r="Q24727" s="140" t="s">
        <v>3713</v>
      </c>
      <c r="R24727" s="141" t="s">
        <v>14501</v>
      </c>
      <c r="S24727" s="141" t="s">
        <v>14501</v>
      </c>
    </row>
    <row r="24728" spans="1:19" ht="11.25" thickBot="1" x14ac:dyDescent="0.2">
      <c r="A24728" s="112"/>
    </row>
    <row r="24729" spans="1:19" ht="11.25" thickBot="1" x14ac:dyDescent="0.2">
      <c r="A24729" s="139" t="s">
        <v>366</v>
      </c>
      <c r="B24729" s="112"/>
      <c r="C24729" s="141" t="s">
        <v>14501</v>
      </c>
      <c r="D24729" s="141" t="s">
        <v>14501</v>
      </c>
      <c r="E24729" s="141" t="s">
        <v>14501</v>
      </c>
      <c r="F24729" s="141" t="s">
        <v>14501</v>
      </c>
      <c r="G24729" s="141" t="s">
        <v>14501</v>
      </c>
      <c r="H24729" s="141" t="s">
        <v>14501</v>
      </c>
      <c r="I24729" s="141" t="s">
        <v>14501</v>
      </c>
      <c r="J24729" s="141" t="s">
        <v>14501</v>
      </c>
      <c r="K24729" s="141" t="s">
        <v>14501</v>
      </c>
      <c r="L24729" s="141" t="s">
        <v>14501</v>
      </c>
      <c r="M24729" s="136">
        <v>0</v>
      </c>
      <c r="N24729" s="141" t="s">
        <v>14501</v>
      </c>
      <c r="O24729" s="141" t="s">
        <v>14501</v>
      </c>
      <c r="P24729" s="136">
        <v>0</v>
      </c>
      <c r="Q24729" s="140" t="s">
        <v>3713</v>
      </c>
      <c r="R24729" s="141" t="s">
        <v>14501</v>
      </c>
      <c r="S24729" s="141" t="s">
        <v>14501</v>
      </c>
    </row>
    <row r="24730" spans="1:19" ht="11.25" thickBot="1" x14ac:dyDescent="0.2">
      <c r="A24730" s="112"/>
    </row>
    <row r="24731" spans="1:19" ht="11.25" thickBot="1" x14ac:dyDescent="0.2">
      <c r="A24731" s="106" t="s">
        <v>357</v>
      </c>
      <c r="B24731" s="106" t="s">
        <v>358</v>
      </c>
      <c r="C24731" s="146" t="s">
        <v>68</v>
      </c>
      <c r="D24731" s="146" t="s">
        <v>14511</v>
      </c>
    </row>
    <row r="24732" spans="1:19" ht="11.25" thickBot="1" x14ac:dyDescent="0.2">
      <c r="A24732" s="112"/>
      <c r="B24732" s="112"/>
      <c r="C24732" s="146" t="s">
        <v>111</v>
      </c>
      <c r="D24732" s="146" t="s">
        <v>111</v>
      </c>
    </row>
    <row r="24733" spans="1:19" ht="11.25" thickBot="1" x14ac:dyDescent="0.2">
      <c r="A24733" s="107">
        <v>1</v>
      </c>
      <c r="B24733" s="132">
        <v>0.87085648148148154</v>
      </c>
      <c r="C24733" s="141" t="s">
        <v>14500</v>
      </c>
      <c r="D24733" s="141" t="s">
        <v>14500</v>
      </c>
    </row>
    <row r="24734" spans="1:19" ht="11.25" thickBot="1" x14ac:dyDescent="0.2">
      <c r="A24734" s="112"/>
    </row>
    <row r="24735" spans="1:19" ht="11.25" thickBot="1" x14ac:dyDescent="0.2">
      <c r="A24735" s="135" t="s">
        <v>362</v>
      </c>
      <c r="B24735" s="112"/>
      <c r="C24735" s="141" t="s">
        <v>14501</v>
      </c>
      <c r="D24735" s="141" t="s">
        <v>14501</v>
      </c>
    </row>
    <row r="24736" spans="1:19" ht="11.25" thickBot="1" x14ac:dyDescent="0.2">
      <c r="A24736" s="112"/>
    </row>
    <row r="24737" spans="1:19" ht="11.25" thickBot="1" x14ac:dyDescent="0.2">
      <c r="A24737" s="138" t="s">
        <v>364</v>
      </c>
      <c r="B24737" s="112"/>
      <c r="C24737" s="141" t="s">
        <v>14501</v>
      </c>
      <c r="D24737" s="141" t="s">
        <v>14501</v>
      </c>
    </row>
    <row r="24738" spans="1:19" ht="11.25" thickBot="1" x14ac:dyDescent="0.2">
      <c r="A24738" s="112"/>
    </row>
    <row r="24739" spans="1:19" ht="11.25" thickBot="1" x14ac:dyDescent="0.2">
      <c r="A24739" s="139" t="s">
        <v>366</v>
      </c>
      <c r="B24739" s="112"/>
      <c r="C24739" s="141" t="s">
        <v>14501</v>
      </c>
      <c r="D24739" s="141" t="s">
        <v>14501</v>
      </c>
    </row>
    <row r="24740" spans="1:19" ht="10.5" x14ac:dyDescent="0.15">
      <c r="A24740" s="112"/>
    </row>
    <row r="24741" spans="1:19" ht="14.25" x14ac:dyDescent="0.2">
      <c r="A24741" s="80" t="s">
        <v>14607</v>
      </c>
    </row>
    <row r="24742" spans="1:19" ht="10.5" x14ac:dyDescent="0.15">
      <c r="A24742" s="112"/>
    </row>
    <row r="24743" spans="1:19" x14ac:dyDescent="0.15">
      <c r="A24743" s="129"/>
      <c r="B24743" s="86" t="s">
        <v>355</v>
      </c>
    </row>
    <row r="24744" spans="1:19" ht="9.75" thickBot="1" x14ac:dyDescent="0.2">
      <c r="A24744" s="81" t="s">
        <v>5871</v>
      </c>
    </row>
    <row r="24745" spans="1:19" ht="11.25" thickBot="1" x14ac:dyDescent="0.2">
      <c r="A24745" s="106" t="s">
        <v>357</v>
      </c>
      <c r="B24745" s="106" t="s">
        <v>358</v>
      </c>
      <c r="C24745" s="146" t="s">
        <v>14494</v>
      </c>
      <c r="D24745" s="146" t="s">
        <v>14495</v>
      </c>
      <c r="E24745" s="146" t="s">
        <v>14496</v>
      </c>
      <c r="F24745" s="146" t="s">
        <v>0</v>
      </c>
      <c r="G24745" s="146" t="s">
        <v>1</v>
      </c>
      <c r="H24745" s="146" t="s">
        <v>2</v>
      </c>
      <c r="I24745" s="146" t="s">
        <v>14497</v>
      </c>
      <c r="J24745" s="146" t="s">
        <v>3</v>
      </c>
      <c r="K24745" s="146" t="s">
        <v>14498</v>
      </c>
      <c r="L24745" s="146" t="s">
        <v>7</v>
      </c>
      <c r="M24745" s="146" t="s">
        <v>14499</v>
      </c>
      <c r="N24745" s="146" t="s">
        <v>10</v>
      </c>
      <c r="O24745" s="146" t="s">
        <v>11</v>
      </c>
      <c r="P24745" s="146" t="s">
        <v>12</v>
      </c>
      <c r="Q24745" s="146" t="s">
        <v>13</v>
      </c>
      <c r="R24745" s="146" t="s">
        <v>14</v>
      </c>
      <c r="S24745" s="146" t="s">
        <v>15</v>
      </c>
    </row>
    <row r="24746" spans="1:19" ht="11.25" thickBot="1" x14ac:dyDescent="0.2">
      <c r="A24746" s="107">
        <v>1</v>
      </c>
      <c r="B24746" s="132">
        <v>0.40421296296296294</v>
      </c>
      <c r="C24746" s="141" t="s">
        <v>14500</v>
      </c>
      <c r="D24746" s="141" t="s">
        <v>14500</v>
      </c>
      <c r="E24746" s="108">
        <v>33.332999999999998</v>
      </c>
      <c r="F24746" s="108">
        <v>3494.9319999999998</v>
      </c>
      <c r="G24746" s="141" t="s">
        <v>14500</v>
      </c>
      <c r="H24746" s="108">
        <v>33.332999999999998</v>
      </c>
      <c r="I24746" s="108">
        <v>187.50200000000001</v>
      </c>
      <c r="J24746" s="141" t="s">
        <v>14500</v>
      </c>
      <c r="K24746" s="108">
        <v>425.93299999999999</v>
      </c>
      <c r="L24746" s="145">
        <v>9826.1409999999996</v>
      </c>
      <c r="M24746" s="141" t="s">
        <v>14500</v>
      </c>
      <c r="N24746" s="141" t="s">
        <v>14500</v>
      </c>
      <c r="O24746" s="108">
        <v>55.555999999999997</v>
      </c>
      <c r="P24746" s="108">
        <v>33.332999999999998</v>
      </c>
      <c r="Q24746" s="108">
        <v>227.27500000000001</v>
      </c>
      <c r="R24746" s="108">
        <v>33.332999999999998</v>
      </c>
      <c r="S24746" s="141" t="s">
        <v>14500</v>
      </c>
    </row>
    <row r="24747" spans="1:19" ht="11.25" thickBot="1" x14ac:dyDescent="0.2">
      <c r="A24747" s="112"/>
    </row>
    <row r="24748" spans="1:19" ht="11.25" thickBot="1" x14ac:dyDescent="0.2">
      <c r="A24748" s="135" t="s">
        <v>362</v>
      </c>
      <c r="B24748" s="112"/>
      <c r="C24748" s="141" t="s">
        <v>14501</v>
      </c>
      <c r="D24748" s="141" t="s">
        <v>14501</v>
      </c>
      <c r="E24748" s="136">
        <v>33.332999999999998</v>
      </c>
      <c r="F24748" s="136">
        <v>3494.9319999999998</v>
      </c>
      <c r="G24748" s="141" t="s">
        <v>14501</v>
      </c>
      <c r="H24748" s="136">
        <v>33.332999999999998</v>
      </c>
      <c r="I24748" s="136">
        <v>187.50200000000001</v>
      </c>
      <c r="J24748" s="141" t="s">
        <v>14501</v>
      </c>
      <c r="K24748" s="136">
        <v>425.93299999999999</v>
      </c>
      <c r="L24748" s="140">
        <v>9826.1409999999996</v>
      </c>
      <c r="M24748" s="141" t="s">
        <v>14501</v>
      </c>
      <c r="N24748" s="141" t="s">
        <v>14501</v>
      </c>
      <c r="O24748" s="136">
        <v>55.555999999999997</v>
      </c>
      <c r="P24748" s="136">
        <v>33.332999999999998</v>
      </c>
      <c r="Q24748" s="136">
        <v>227.27500000000001</v>
      </c>
      <c r="R24748" s="136">
        <v>33.332999999999998</v>
      </c>
      <c r="S24748" s="141" t="s">
        <v>14501</v>
      </c>
    </row>
    <row r="24749" spans="1:19" ht="11.25" thickBot="1" x14ac:dyDescent="0.2">
      <c r="A24749" s="112"/>
    </row>
    <row r="24750" spans="1:19" ht="11.25" thickBot="1" x14ac:dyDescent="0.2">
      <c r="A24750" s="138" t="s">
        <v>364</v>
      </c>
      <c r="B24750" s="112"/>
      <c r="C24750" s="141" t="s">
        <v>14501</v>
      </c>
      <c r="D24750" s="141" t="s">
        <v>14501</v>
      </c>
      <c r="E24750" s="136">
        <v>0</v>
      </c>
      <c r="F24750" s="136">
        <v>0</v>
      </c>
      <c r="G24750" s="141" t="s">
        <v>14501</v>
      </c>
      <c r="H24750" s="136">
        <v>0</v>
      </c>
      <c r="I24750" s="136">
        <v>0</v>
      </c>
      <c r="J24750" s="141" t="s">
        <v>14501</v>
      </c>
      <c r="K24750" s="136">
        <v>0</v>
      </c>
      <c r="L24750" s="140">
        <v>0</v>
      </c>
      <c r="M24750" s="141" t="s">
        <v>14501</v>
      </c>
      <c r="N24750" s="141" t="s">
        <v>14501</v>
      </c>
      <c r="O24750" s="136">
        <v>0</v>
      </c>
      <c r="P24750" s="136">
        <v>0</v>
      </c>
      <c r="Q24750" s="136">
        <v>0</v>
      </c>
      <c r="R24750" s="136">
        <v>0</v>
      </c>
      <c r="S24750" s="141" t="s">
        <v>14501</v>
      </c>
    </row>
    <row r="24751" spans="1:19" ht="11.25" thickBot="1" x14ac:dyDescent="0.2">
      <c r="A24751" s="112"/>
    </row>
    <row r="24752" spans="1:19" ht="11.25" thickBot="1" x14ac:dyDescent="0.2">
      <c r="A24752" s="139" t="s">
        <v>366</v>
      </c>
      <c r="B24752" s="112"/>
      <c r="C24752" s="141" t="s">
        <v>14501</v>
      </c>
      <c r="D24752" s="141" t="s">
        <v>14501</v>
      </c>
      <c r="E24752" s="136">
        <v>0</v>
      </c>
      <c r="F24752" s="136">
        <v>0</v>
      </c>
      <c r="G24752" s="141" t="s">
        <v>14501</v>
      </c>
      <c r="H24752" s="136">
        <v>0</v>
      </c>
      <c r="I24752" s="136">
        <v>0</v>
      </c>
      <c r="J24752" s="141" t="s">
        <v>14501</v>
      </c>
      <c r="K24752" s="136">
        <v>0</v>
      </c>
      <c r="L24752" s="140">
        <v>0</v>
      </c>
      <c r="M24752" s="141" t="s">
        <v>14501</v>
      </c>
      <c r="N24752" s="141" t="s">
        <v>14501</v>
      </c>
      <c r="O24752" s="136">
        <v>0</v>
      </c>
      <c r="P24752" s="136">
        <v>0</v>
      </c>
      <c r="Q24752" s="136">
        <v>0</v>
      </c>
      <c r="R24752" s="136">
        <v>0</v>
      </c>
      <c r="S24752" s="141" t="s">
        <v>14501</v>
      </c>
    </row>
    <row r="24753" spans="1:19" ht="11.25" thickBot="1" x14ac:dyDescent="0.2">
      <c r="A24753" s="112"/>
    </row>
    <row r="24754" spans="1:19" ht="11.25" thickBot="1" x14ac:dyDescent="0.2">
      <c r="A24754" s="106" t="s">
        <v>357</v>
      </c>
      <c r="B24754" s="106" t="s">
        <v>358</v>
      </c>
      <c r="C24754" s="146" t="s">
        <v>16</v>
      </c>
      <c r="D24754" s="146" t="s">
        <v>14502</v>
      </c>
      <c r="E24754" s="146" t="s">
        <v>14503</v>
      </c>
      <c r="F24754" s="146" t="s">
        <v>20</v>
      </c>
      <c r="G24754" s="146" t="s">
        <v>21</v>
      </c>
      <c r="H24754" s="146" t="s">
        <v>22</v>
      </c>
      <c r="I24754" s="146" t="s">
        <v>23</v>
      </c>
      <c r="J24754" s="146" t="s">
        <v>24</v>
      </c>
      <c r="K24754" s="146" t="s">
        <v>26</v>
      </c>
      <c r="L24754" s="146" t="s">
        <v>14504</v>
      </c>
      <c r="M24754" s="146" t="s">
        <v>27</v>
      </c>
      <c r="N24754" s="146" t="s">
        <v>28</v>
      </c>
      <c r="O24754" s="146" t="s">
        <v>29</v>
      </c>
      <c r="P24754" s="146" t="s">
        <v>30</v>
      </c>
      <c r="Q24754" s="146" t="s">
        <v>14505</v>
      </c>
      <c r="R24754" s="146" t="s">
        <v>32</v>
      </c>
      <c r="S24754" s="146" t="s">
        <v>33</v>
      </c>
    </row>
    <row r="24755" spans="1:19" ht="11.25" thickBot="1" x14ac:dyDescent="0.2">
      <c r="A24755" s="107">
        <v>1</v>
      </c>
      <c r="B24755" s="132">
        <v>0.40421296296296294</v>
      </c>
      <c r="C24755" s="108">
        <v>77.778000000000006</v>
      </c>
      <c r="D24755" s="108">
        <v>119.048</v>
      </c>
      <c r="E24755" s="141" t="s">
        <v>14500</v>
      </c>
      <c r="F24755" s="145">
        <v>10938.194</v>
      </c>
      <c r="G24755" s="141" t="s">
        <v>14500</v>
      </c>
      <c r="H24755" s="141" t="s">
        <v>14500</v>
      </c>
      <c r="I24755" s="141" t="s">
        <v>14500</v>
      </c>
      <c r="J24755" s="141" t="s">
        <v>14500</v>
      </c>
      <c r="K24755" s="145">
        <v>75158.337</v>
      </c>
      <c r="L24755" s="108">
        <v>33.332999999999998</v>
      </c>
      <c r="M24755" s="141" t="s">
        <v>14500</v>
      </c>
      <c r="N24755" s="141" t="s">
        <v>14500</v>
      </c>
      <c r="O24755" s="141" t="s">
        <v>14500</v>
      </c>
      <c r="P24755" s="141" t="s">
        <v>14500</v>
      </c>
      <c r="Q24755" s="108">
        <v>333.339</v>
      </c>
      <c r="R24755" s="141" t="s">
        <v>14500</v>
      </c>
      <c r="S24755" s="141" t="s">
        <v>14500</v>
      </c>
    </row>
    <row r="24756" spans="1:19" ht="11.25" thickBot="1" x14ac:dyDescent="0.2">
      <c r="A24756" s="112"/>
    </row>
    <row r="24757" spans="1:19" ht="11.25" thickBot="1" x14ac:dyDescent="0.2">
      <c r="A24757" s="135" t="s">
        <v>362</v>
      </c>
      <c r="B24757" s="112"/>
      <c r="C24757" s="136">
        <v>77.778000000000006</v>
      </c>
      <c r="D24757" s="136">
        <v>119.048</v>
      </c>
      <c r="E24757" s="141" t="s">
        <v>14501</v>
      </c>
      <c r="F24757" s="140">
        <v>10938.194</v>
      </c>
      <c r="G24757" s="141" t="s">
        <v>14501</v>
      </c>
      <c r="H24757" s="141" t="s">
        <v>14501</v>
      </c>
      <c r="I24757" s="141" t="s">
        <v>14501</v>
      </c>
      <c r="J24757" s="141" t="s">
        <v>14501</v>
      </c>
      <c r="K24757" s="140">
        <v>75158.337</v>
      </c>
      <c r="L24757" s="136">
        <v>33.332999999999998</v>
      </c>
      <c r="M24757" s="141" t="s">
        <v>14501</v>
      </c>
      <c r="N24757" s="141" t="s">
        <v>14501</v>
      </c>
      <c r="O24757" s="141" t="s">
        <v>14501</v>
      </c>
      <c r="P24757" s="141" t="s">
        <v>14501</v>
      </c>
      <c r="Q24757" s="136">
        <v>333.339</v>
      </c>
      <c r="R24757" s="141" t="s">
        <v>14501</v>
      </c>
      <c r="S24757" s="141" t="s">
        <v>14501</v>
      </c>
    </row>
    <row r="24758" spans="1:19" ht="11.25" thickBot="1" x14ac:dyDescent="0.2">
      <c r="A24758" s="112"/>
    </row>
    <row r="24759" spans="1:19" ht="11.25" thickBot="1" x14ac:dyDescent="0.2">
      <c r="A24759" s="138" t="s">
        <v>364</v>
      </c>
      <c r="B24759" s="112"/>
      <c r="C24759" s="136">
        <v>0</v>
      </c>
      <c r="D24759" s="136">
        <v>0</v>
      </c>
      <c r="E24759" s="141" t="s">
        <v>14501</v>
      </c>
      <c r="F24759" s="140">
        <v>0</v>
      </c>
      <c r="G24759" s="141" t="s">
        <v>14501</v>
      </c>
      <c r="H24759" s="141" t="s">
        <v>14501</v>
      </c>
      <c r="I24759" s="141" t="s">
        <v>14501</v>
      </c>
      <c r="J24759" s="141" t="s">
        <v>14501</v>
      </c>
      <c r="K24759" s="140">
        <v>0</v>
      </c>
      <c r="L24759" s="136">
        <v>0</v>
      </c>
      <c r="M24759" s="141" t="s">
        <v>14501</v>
      </c>
      <c r="N24759" s="141" t="s">
        <v>14501</v>
      </c>
      <c r="O24759" s="141" t="s">
        <v>14501</v>
      </c>
      <c r="P24759" s="141" t="s">
        <v>14501</v>
      </c>
      <c r="Q24759" s="136">
        <v>0</v>
      </c>
      <c r="R24759" s="141" t="s">
        <v>14501</v>
      </c>
      <c r="S24759" s="141" t="s">
        <v>14501</v>
      </c>
    </row>
    <row r="24760" spans="1:19" ht="11.25" thickBot="1" x14ac:dyDescent="0.2">
      <c r="A24760" s="112"/>
    </row>
    <row r="24761" spans="1:19" ht="11.25" thickBot="1" x14ac:dyDescent="0.2">
      <c r="A24761" s="139" t="s">
        <v>366</v>
      </c>
      <c r="B24761" s="112"/>
      <c r="C24761" s="136">
        <v>0</v>
      </c>
      <c r="D24761" s="136">
        <v>0</v>
      </c>
      <c r="E24761" s="141" t="s">
        <v>14501</v>
      </c>
      <c r="F24761" s="140">
        <v>0</v>
      </c>
      <c r="G24761" s="141" t="s">
        <v>14501</v>
      </c>
      <c r="H24761" s="141" t="s">
        <v>14501</v>
      </c>
      <c r="I24761" s="141" t="s">
        <v>14501</v>
      </c>
      <c r="J24761" s="141" t="s">
        <v>14501</v>
      </c>
      <c r="K24761" s="140">
        <v>0</v>
      </c>
      <c r="L24761" s="136">
        <v>0</v>
      </c>
      <c r="M24761" s="141" t="s">
        <v>14501</v>
      </c>
      <c r="N24761" s="141" t="s">
        <v>14501</v>
      </c>
      <c r="O24761" s="141" t="s">
        <v>14501</v>
      </c>
      <c r="P24761" s="141" t="s">
        <v>14501</v>
      </c>
      <c r="Q24761" s="136">
        <v>0</v>
      </c>
      <c r="R24761" s="141" t="s">
        <v>14501</v>
      </c>
      <c r="S24761" s="141" t="s">
        <v>14501</v>
      </c>
    </row>
    <row r="24762" spans="1:19" ht="11.25" thickBot="1" x14ac:dyDescent="0.2">
      <c r="A24762" s="112"/>
    </row>
    <row r="24763" spans="1:19" ht="11.25" thickBot="1" x14ac:dyDescent="0.2">
      <c r="A24763" s="106" t="s">
        <v>357</v>
      </c>
      <c r="B24763" s="106" t="s">
        <v>358</v>
      </c>
      <c r="C24763" s="146" t="s">
        <v>35</v>
      </c>
      <c r="D24763" s="146" t="s">
        <v>36</v>
      </c>
      <c r="E24763" s="146" t="s">
        <v>14506</v>
      </c>
      <c r="F24763" s="146" t="s">
        <v>38</v>
      </c>
      <c r="G24763" s="146" t="s">
        <v>39</v>
      </c>
      <c r="H24763" s="146" t="s">
        <v>41</v>
      </c>
      <c r="I24763" s="146" t="s">
        <v>42</v>
      </c>
      <c r="J24763" s="146" t="s">
        <v>43</v>
      </c>
      <c r="K24763" s="146" t="s">
        <v>44</v>
      </c>
      <c r="L24763" s="146" t="s">
        <v>45</v>
      </c>
      <c r="M24763" s="146" t="s">
        <v>46</v>
      </c>
      <c r="N24763" s="146" t="s">
        <v>47</v>
      </c>
      <c r="O24763" s="146" t="s">
        <v>48</v>
      </c>
      <c r="P24763" s="146" t="s">
        <v>49</v>
      </c>
      <c r="Q24763" s="146" t="s">
        <v>50</v>
      </c>
      <c r="R24763" s="146" t="s">
        <v>51</v>
      </c>
      <c r="S24763" s="146" t="s">
        <v>52</v>
      </c>
    </row>
    <row r="24764" spans="1:19" ht="11.25" thickBot="1" x14ac:dyDescent="0.2">
      <c r="A24764" s="107">
        <v>1</v>
      </c>
      <c r="B24764" s="132">
        <v>0.40421296296296294</v>
      </c>
      <c r="C24764" s="145">
        <v>178352.38</v>
      </c>
      <c r="D24764" s="141" t="s">
        <v>14500</v>
      </c>
      <c r="E24764" s="141" t="s">
        <v>14500</v>
      </c>
      <c r="F24764" s="141" t="s">
        <v>14500</v>
      </c>
      <c r="G24764" s="141" t="s">
        <v>14500</v>
      </c>
      <c r="H24764" s="108">
        <v>33.332999999999998</v>
      </c>
      <c r="I24764" s="141" t="s">
        <v>14500</v>
      </c>
      <c r="J24764" s="108">
        <v>66.667000000000002</v>
      </c>
      <c r="K24764" s="141" t="s">
        <v>14500</v>
      </c>
      <c r="L24764" s="141" t="s">
        <v>14500</v>
      </c>
      <c r="M24764" s="141" t="s">
        <v>14500</v>
      </c>
      <c r="N24764" s="141" t="s">
        <v>14500</v>
      </c>
      <c r="O24764" s="141" t="s">
        <v>14500</v>
      </c>
      <c r="P24764" s="141" t="s">
        <v>14500</v>
      </c>
      <c r="Q24764" s="141" t="s">
        <v>14500</v>
      </c>
      <c r="R24764" s="141" t="s">
        <v>14500</v>
      </c>
      <c r="S24764" s="141" t="s">
        <v>14500</v>
      </c>
    </row>
    <row r="24765" spans="1:19" ht="11.25" thickBot="1" x14ac:dyDescent="0.2">
      <c r="A24765" s="112"/>
    </row>
    <row r="24766" spans="1:19" ht="11.25" thickBot="1" x14ac:dyDescent="0.2">
      <c r="A24766" s="135" t="s">
        <v>362</v>
      </c>
      <c r="B24766" s="112"/>
      <c r="C24766" s="140">
        <v>178352.38</v>
      </c>
      <c r="D24766" s="141" t="s">
        <v>14501</v>
      </c>
      <c r="E24766" s="141" t="s">
        <v>14501</v>
      </c>
      <c r="F24766" s="141" t="s">
        <v>14501</v>
      </c>
      <c r="G24766" s="141" t="s">
        <v>14501</v>
      </c>
      <c r="H24766" s="136">
        <v>33.332999999999998</v>
      </c>
      <c r="I24766" s="141" t="s">
        <v>14501</v>
      </c>
      <c r="J24766" s="136">
        <v>66.667000000000002</v>
      </c>
      <c r="K24766" s="141" t="s">
        <v>14501</v>
      </c>
      <c r="L24766" s="141" t="s">
        <v>14501</v>
      </c>
      <c r="M24766" s="141" t="s">
        <v>14501</v>
      </c>
      <c r="N24766" s="141" t="s">
        <v>14501</v>
      </c>
      <c r="O24766" s="141" t="s">
        <v>14501</v>
      </c>
      <c r="P24766" s="141" t="s">
        <v>14501</v>
      </c>
      <c r="Q24766" s="141" t="s">
        <v>14501</v>
      </c>
      <c r="R24766" s="141" t="s">
        <v>14501</v>
      </c>
      <c r="S24766" s="141" t="s">
        <v>14501</v>
      </c>
    </row>
    <row r="24767" spans="1:19" ht="11.25" thickBot="1" x14ac:dyDescent="0.2">
      <c r="A24767" s="112"/>
    </row>
    <row r="24768" spans="1:19" ht="11.25" thickBot="1" x14ac:dyDescent="0.2">
      <c r="A24768" s="138" t="s">
        <v>364</v>
      </c>
      <c r="B24768" s="112"/>
      <c r="C24768" s="140">
        <v>0</v>
      </c>
      <c r="D24768" s="141" t="s">
        <v>14501</v>
      </c>
      <c r="E24768" s="141" t="s">
        <v>14501</v>
      </c>
      <c r="F24768" s="141" t="s">
        <v>14501</v>
      </c>
      <c r="G24768" s="141" t="s">
        <v>14501</v>
      </c>
      <c r="H24768" s="136">
        <v>0</v>
      </c>
      <c r="I24768" s="141" t="s">
        <v>14501</v>
      </c>
      <c r="J24768" s="136">
        <v>0</v>
      </c>
      <c r="K24768" s="141" t="s">
        <v>14501</v>
      </c>
      <c r="L24768" s="141" t="s">
        <v>14501</v>
      </c>
      <c r="M24768" s="141" t="s">
        <v>14501</v>
      </c>
      <c r="N24768" s="141" t="s">
        <v>14501</v>
      </c>
      <c r="O24768" s="141" t="s">
        <v>14501</v>
      </c>
      <c r="P24768" s="141" t="s">
        <v>14501</v>
      </c>
      <c r="Q24768" s="141" t="s">
        <v>14501</v>
      </c>
      <c r="R24768" s="141" t="s">
        <v>14501</v>
      </c>
      <c r="S24768" s="141" t="s">
        <v>14501</v>
      </c>
    </row>
    <row r="24769" spans="1:19" ht="11.25" thickBot="1" x14ac:dyDescent="0.2">
      <c r="A24769" s="112"/>
    </row>
    <row r="24770" spans="1:19" ht="11.25" thickBot="1" x14ac:dyDescent="0.2">
      <c r="A24770" s="139" t="s">
        <v>366</v>
      </c>
      <c r="B24770" s="112"/>
      <c r="C24770" s="140">
        <v>0</v>
      </c>
      <c r="D24770" s="141" t="s">
        <v>14501</v>
      </c>
      <c r="E24770" s="141" t="s">
        <v>14501</v>
      </c>
      <c r="F24770" s="141" t="s">
        <v>14501</v>
      </c>
      <c r="G24770" s="141" t="s">
        <v>14501</v>
      </c>
      <c r="H24770" s="136">
        <v>0</v>
      </c>
      <c r="I24770" s="141" t="s">
        <v>14501</v>
      </c>
      <c r="J24770" s="136">
        <v>0</v>
      </c>
      <c r="K24770" s="141" t="s">
        <v>14501</v>
      </c>
      <c r="L24770" s="141" t="s">
        <v>14501</v>
      </c>
      <c r="M24770" s="141" t="s">
        <v>14501</v>
      </c>
      <c r="N24770" s="141" t="s">
        <v>14501</v>
      </c>
      <c r="O24770" s="141" t="s">
        <v>14501</v>
      </c>
      <c r="P24770" s="141" t="s">
        <v>14501</v>
      </c>
      <c r="Q24770" s="141" t="s">
        <v>14501</v>
      </c>
      <c r="R24770" s="141" t="s">
        <v>14501</v>
      </c>
      <c r="S24770" s="141" t="s">
        <v>14501</v>
      </c>
    </row>
    <row r="24771" spans="1:19" ht="11.25" thickBot="1" x14ac:dyDescent="0.2">
      <c r="A24771" s="112"/>
    </row>
    <row r="24772" spans="1:19" ht="11.25" thickBot="1" x14ac:dyDescent="0.2">
      <c r="A24772" s="106" t="s">
        <v>357</v>
      </c>
      <c r="B24772" s="106" t="s">
        <v>358</v>
      </c>
      <c r="C24772" s="146" t="s">
        <v>53</v>
      </c>
      <c r="D24772" s="146" t="s">
        <v>54</v>
      </c>
      <c r="E24772" s="146" t="s">
        <v>55</v>
      </c>
      <c r="F24772" s="146" t="s">
        <v>56</v>
      </c>
      <c r="G24772" s="146" t="s">
        <v>14507</v>
      </c>
      <c r="H24772" s="146" t="s">
        <v>57</v>
      </c>
      <c r="I24772" s="146" t="s">
        <v>59</v>
      </c>
      <c r="J24772" s="146" t="s">
        <v>14508</v>
      </c>
      <c r="K24772" s="146" t="s">
        <v>60</v>
      </c>
      <c r="L24772" s="146" t="s">
        <v>61</v>
      </c>
      <c r="M24772" s="146" t="s">
        <v>62</v>
      </c>
      <c r="N24772" s="146" t="s">
        <v>14509</v>
      </c>
      <c r="O24772" s="146" t="s">
        <v>63</v>
      </c>
      <c r="P24772" s="146" t="s">
        <v>64</v>
      </c>
      <c r="Q24772" s="146" t="s">
        <v>66</v>
      </c>
      <c r="R24772" s="146" t="s">
        <v>14510</v>
      </c>
      <c r="S24772" s="146" t="s">
        <v>67</v>
      </c>
    </row>
    <row r="24773" spans="1:19" ht="11.25" thickBot="1" x14ac:dyDescent="0.2">
      <c r="A24773" s="107">
        <v>1</v>
      </c>
      <c r="B24773" s="132">
        <v>0.40421296296296294</v>
      </c>
      <c r="C24773" s="141" t="s">
        <v>14500</v>
      </c>
      <c r="D24773" s="141" t="s">
        <v>14500</v>
      </c>
      <c r="E24773" s="141" t="s">
        <v>14500</v>
      </c>
      <c r="F24773" s="141" t="s">
        <v>14500</v>
      </c>
      <c r="G24773" s="141" t="s">
        <v>14500</v>
      </c>
      <c r="H24773" s="108">
        <v>33.332999999999998</v>
      </c>
      <c r="I24773" s="141" t="s">
        <v>14500</v>
      </c>
      <c r="J24773" s="141" t="s">
        <v>14500</v>
      </c>
      <c r="K24773" s="141" t="s">
        <v>14500</v>
      </c>
      <c r="L24773" s="141" t="s">
        <v>14500</v>
      </c>
      <c r="M24773" s="108">
        <v>33.332999999999998</v>
      </c>
      <c r="N24773" s="108">
        <v>33.332999999999998</v>
      </c>
      <c r="O24773" s="141" t="s">
        <v>14500</v>
      </c>
      <c r="P24773" s="108">
        <v>83.334000000000003</v>
      </c>
      <c r="Q24773" s="145">
        <v>739533.76</v>
      </c>
      <c r="R24773" s="141" t="s">
        <v>14500</v>
      </c>
      <c r="S24773" s="141" t="s">
        <v>14500</v>
      </c>
    </row>
    <row r="24774" spans="1:19" ht="11.25" thickBot="1" x14ac:dyDescent="0.2">
      <c r="A24774" s="112"/>
    </row>
    <row r="24775" spans="1:19" ht="11.25" thickBot="1" x14ac:dyDescent="0.2">
      <c r="A24775" s="135" t="s">
        <v>362</v>
      </c>
      <c r="B24775" s="112"/>
      <c r="C24775" s="141" t="s">
        <v>14501</v>
      </c>
      <c r="D24775" s="141" t="s">
        <v>14501</v>
      </c>
      <c r="E24775" s="141" t="s">
        <v>14501</v>
      </c>
      <c r="F24775" s="141" t="s">
        <v>14501</v>
      </c>
      <c r="G24775" s="141" t="s">
        <v>14501</v>
      </c>
      <c r="H24775" s="136">
        <v>33.332999999999998</v>
      </c>
      <c r="I24775" s="141" t="s">
        <v>14501</v>
      </c>
      <c r="J24775" s="141" t="s">
        <v>14501</v>
      </c>
      <c r="K24775" s="141" t="s">
        <v>14501</v>
      </c>
      <c r="L24775" s="141" t="s">
        <v>14501</v>
      </c>
      <c r="M24775" s="136">
        <v>33.332999999999998</v>
      </c>
      <c r="N24775" s="136">
        <v>33.332999999999998</v>
      </c>
      <c r="O24775" s="141" t="s">
        <v>14501</v>
      </c>
      <c r="P24775" s="136">
        <v>83.334000000000003</v>
      </c>
      <c r="Q24775" s="140">
        <v>739533.76</v>
      </c>
      <c r="R24775" s="141" t="s">
        <v>14501</v>
      </c>
      <c r="S24775" s="141" t="s">
        <v>14501</v>
      </c>
    </row>
    <row r="24776" spans="1:19" ht="11.25" thickBot="1" x14ac:dyDescent="0.2">
      <c r="A24776" s="112"/>
    </row>
    <row r="24777" spans="1:19" ht="11.25" thickBot="1" x14ac:dyDescent="0.2">
      <c r="A24777" s="138" t="s">
        <v>364</v>
      </c>
      <c r="B24777" s="112"/>
      <c r="C24777" s="141" t="s">
        <v>14501</v>
      </c>
      <c r="D24777" s="141" t="s">
        <v>14501</v>
      </c>
      <c r="E24777" s="141" t="s">
        <v>14501</v>
      </c>
      <c r="F24777" s="141" t="s">
        <v>14501</v>
      </c>
      <c r="G24777" s="141" t="s">
        <v>14501</v>
      </c>
      <c r="H24777" s="136">
        <v>0</v>
      </c>
      <c r="I24777" s="141" t="s">
        <v>14501</v>
      </c>
      <c r="J24777" s="141" t="s">
        <v>14501</v>
      </c>
      <c r="K24777" s="141" t="s">
        <v>14501</v>
      </c>
      <c r="L24777" s="141" t="s">
        <v>14501</v>
      </c>
      <c r="M24777" s="136">
        <v>0</v>
      </c>
      <c r="N24777" s="136">
        <v>0</v>
      </c>
      <c r="O24777" s="141" t="s">
        <v>14501</v>
      </c>
      <c r="P24777" s="136">
        <v>0</v>
      </c>
      <c r="Q24777" s="140">
        <v>0</v>
      </c>
      <c r="R24777" s="141" t="s">
        <v>14501</v>
      </c>
      <c r="S24777" s="141" t="s">
        <v>14501</v>
      </c>
    </row>
    <row r="24778" spans="1:19" ht="11.25" thickBot="1" x14ac:dyDescent="0.2">
      <c r="A24778" s="112"/>
    </row>
    <row r="24779" spans="1:19" ht="11.25" thickBot="1" x14ac:dyDescent="0.2">
      <c r="A24779" s="139" t="s">
        <v>366</v>
      </c>
      <c r="B24779" s="112"/>
      <c r="C24779" s="141" t="s">
        <v>14501</v>
      </c>
      <c r="D24779" s="141" t="s">
        <v>14501</v>
      </c>
      <c r="E24779" s="141" t="s">
        <v>14501</v>
      </c>
      <c r="F24779" s="141" t="s">
        <v>14501</v>
      </c>
      <c r="G24779" s="141" t="s">
        <v>14501</v>
      </c>
      <c r="H24779" s="136">
        <v>0</v>
      </c>
      <c r="I24779" s="141" t="s">
        <v>14501</v>
      </c>
      <c r="J24779" s="141" t="s">
        <v>14501</v>
      </c>
      <c r="K24779" s="141" t="s">
        <v>14501</v>
      </c>
      <c r="L24779" s="141" t="s">
        <v>14501</v>
      </c>
      <c r="M24779" s="136">
        <v>0</v>
      </c>
      <c r="N24779" s="136">
        <v>0</v>
      </c>
      <c r="O24779" s="141" t="s">
        <v>14501</v>
      </c>
      <c r="P24779" s="136">
        <v>0</v>
      </c>
      <c r="Q24779" s="140">
        <v>0</v>
      </c>
      <c r="R24779" s="141" t="s">
        <v>14501</v>
      </c>
      <c r="S24779" s="141" t="s">
        <v>14501</v>
      </c>
    </row>
    <row r="24780" spans="1:19" ht="11.25" thickBot="1" x14ac:dyDescent="0.2">
      <c r="A24780" s="112"/>
    </row>
    <row r="24781" spans="1:19" ht="11.25" thickBot="1" x14ac:dyDescent="0.2">
      <c r="A24781" s="106" t="s">
        <v>357</v>
      </c>
      <c r="B24781" s="106" t="s">
        <v>358</v>
      </c>
      <c r="C24781" s="146" t="s">
        <v>68</v>
      </c>
      <c r="D24781" s="146" t="s">
        <v>14511</v>
      </c>
    </row>
    <row r="24782" spans="1:19" ht="11.25" thickBot="1" x14ac:dyDescent="0.2">
      <c r="A24782" s="107">
        <v>1</v>
      </c>
      <c r="B24782" s="132">
        <v>0.40421296296296294</v>
      </c>
      <c r="C24782" s="108">
        <v>66.667000000000002</v>
      </c>
      <c r="D24782" s="141" t="s">
        <v>14500</v>
      </c>
    </row>
    <row r="24783" spans="1:19" ht="11.25" thickBot="1" x14ac:dyDescent="0.2">
      <c r="A24783" s="112"/>
    </row>
    <row r="24784" spans="1:19" ht="11.25" thickBot="1" x14ac:dyDescent="0.2">
      <c r="A24784" s="135" t="s">
        <v>362</v>
      </c>
      <c r="B24784" s="112"/>
      <c r="C24784" s="136">
        <v>66.667000000000002</v>
      </c>
      <c r="D24784" s="141" t="s">
        <v>14501</v>
      </c>
    </row>
    <row r="24785" spans="1:19" ht="11.25" thickBot="1" x14ac:dyDescent="0.2">
      <c r="A24785" s="112"/>
    </row>
    <row r="24786" spans="1:19" ht="11.25" thickBot="1" x14ac:dyDescent="0.2">
      <c r="A24786" s="138" t="s">
        <v>364</v>
      </c>
      <c r="B24786" s="112"/>
      <c r="C24786" s="136">
        <v>0</v>
      </c>
      <c r="D24786" s="141" t="s">
        <v>14501</v>
      </c>
    </row>
    <row r="24787" spans="1:19" ht="11.25" thickBot="1" x14ac:dyDescent="0.2">
      <c r="A24787" s="112"/>
    </row>
    <row r="24788" spans="1:19" ht="11.25" thickBot="1" x14ac:dyDescent="0.2">
      <c r="A24788" s="139" t="s">
        <v>366</v>
      </c>
      <c r="B24788" s="112"/>
      <c r="C24788" s="136">
        <v>0</v>
      </c>
      <c r="D24788" s="141" t="s">
        <v>14501</v>
      </c>
    </row>
    <row r="24789" spans="1:19" ht="10.5" x14ac:dyDescent="0.15">
      <c r="A24789" s="112"/>
    </row>
    <row r="24790" spans="1:19" x14ac:dyDescent="0.15">
      <c r="A24790" s="129"/>
      <c r="B24790" s="86" t="s">
        <v>383</v>
      </c>
    </row>
    <row r="24791" spans="1:19" ht="9.75" thickBot="1" x14ac:dyDescent="0.2">
      <c r="A24791" s="81" t="s">
        <v>5871</v>
      </c>
    </row>
    <row r="24792" spans="1:19" ht="11.25" thickBot="1" x14ac:dyDescent="0.2">
      <c r="A24792" s="106" t="s">
        <v>357</v>
      </c>
      <c r="B24792" s="106" t="s">
        <v>358</v>
      </c>
      <c r="C24792" s="146" t="s">
        <v>14494</v>
      </c>
      <c r="D24792" s="146" t="s">
        <v>14495</v>
      </c>
      <c r="E24792" s="146" t="s">
        <v>14496</v>
      </c>
      <c r="F24792" s="146" t="s">
        <v>0</v>
      </c>
      <c r="G24792" s="146" t="s">
        <v>1</v>
      </c>
      <c r="H24792" s="146" t="s">
        <v>2</v>
      </c>
      <c r="I24792" s="146" t="s">
        <v>14497</v>
      </c>
      <c r="J24792" s="146" t="s">
        <v>3</v>
      </c>
      <c r="K24792" s="146" t="s">
        <v>14498</v>
      </c>
      <c r="L24792" s="146" t="s">
        <v>7</v>
      </c>
      <c r="M24792" s="146" t="s">
        <v>14499</v>
      </c>
      <c r="N24792" s="146" t="s">
        <v>10</v>
      </c>
      <c r="O24792" s="146" t="s">
        <v>11</v>
      </c>
      <c r="P24792" s="146" t="s">
        <v>12</v>
      </c>
      <c r="Q24792" s="146" t="s">
        <v>13</v>
      </c>
      <c r="R24792" s="146" t="s">
        <v>14</v>
      </c>
      <c r="S24792" s="146" t="s">
        <v>15</v>
      </c>
    </row>
    <row r="24793" spans="1:19" ht="11.25" thickBot="1" x14ac:dyDescent="0.2">
      <c r="A24793" s="107">
        <v>1</v>
      </c>
      <c r="B24793" s="132">
        <v>0.40932870370370367</v>
      </c>
      <c r="C24793" s="141" t="s">
        <v>14500</v>
      </c>
      <c r="D24793" s="141" t="s">
        <v>14500</v>
      </c>
      <c r="E24793" s="141" t="s">
        <v>14500</v>
      </c>
      <c r="F24793" s="108">
        <v>2911.442</v>
      </c>
      <c r="G24793" s="108">
        <v>55.555999999999997</v>
      </c>
      <c r="H24793" s="108">
        <v>33.332999999999998</v>
      </c>
      <c r="I24793" s="108">
        <v>166.66800000000001</v>
      </c>
      <c r="J24793" s="141" t="s">
        <v>14500</v>
      </c>
      <c r="K24793" s="108">
        <v>388.89600000000002</v>
      </c>
      <c r="L24793" s="145">
        <v>8942.3259999999991</v>
      </c>
      <c r="M24793" s="141" t="s">
        <v>14500</v>
      </c>
      <c r="N24793" s="141" t="s">
        <v>14500</v>
      </c>
      <c r="O24793" s="108">
        <v>74.073999999999998</v>
      </c>
      <c r="P24793" s="141" t="s">
        <v>14500</v>
      </c>
      <c r="Q24793" s="108">
        <v>185.18700000000001</v>
      </c>
      <c r="R24793" s="141" t="s">
        <v>14500</v>
      </c>
      <c r="S24793" s="141" t="s">
        <v>14500</v>
      </c>
    </row>
    <row r="24794" spans="1:19" ht="11.25" thickBot="1" x14ac:dyDescent="0.2">
      <c r="A24794" s="112"/>
    </row>
    <row r="24795" spans="1:19" ht="11.25" thickBot="1" x14ac:dyDescent="0.2">
      <c r="A24795" s="135" t="s">
        <v>362</v>
      </c>
      <c r="B24795" s="112"/>
      <c r="C24795" s="141" t="s">
        <v>14501</v>
      </c>
      <c r="D24795" s="141" t="s">
        <v>14501</v>
      </c>
      <c r="E24795" s="141" t="s">
        <v>14501</v>
      </c>
      <c r="F24795" s="136">
        <v>2911.442</v>
      </c>
      <c r="G24795" s="136">
        <v>55.555999999999997</v>
      </c>
      <c r="H24795" s="136">
        <v>33.332999999999998</v>
      </c>
      <c r="I24795" s="136">
        <v>166.66800000000001</v>
      </c>
      <c r="J24795" s="141" t="s">
        <v>14501</v>
      </c>
      <c r="K24795" s="136">
        <v>388.89600000000002</v>
      </c>
      <c r="L24795" s="140">
        <v>8942.3259999999991</v>
      </c>
      <c r="M24795" s="141" t="s">
        <v>14501</v>
      </c>
      <c r="N24795" s="141" t="s">
        <v>14501</v>
      </c>
      <c r="O24795" s="136">
        <v>74.073999999999998</v>
      </c>
      <c r="P24795" s="141" t="s">
        <v>14501</v>
      </c>
      <c r="Q24795" s="136">
        <v>185.18700000000001</v>
      </c>
      <c r="R24795" s="141" t="s">
        <v>14501</v>
      </c>
      <c r="S24795" s="141" t="s">
        <v>14501</v>
      </c>
    </row>
    <row r="24796" spans="1:19" ht="11.25" thickBot="1" x14ac:dyDescent="0.2">
      <c r="A24796" s="112"/>
    </row>
    <row r="24797" spans="1:19" ht="11.25" thickBot="1" x14ac:dyDescent="0.2">
      <c r="A24797" s="138" t="s">
        <v>364</v>
      </c>
      <c r="B24797" s="112"/>
      <c r="C24797" s="141" t="s">
        <v>14501</v>
      </c>
      <c r="D24797" s="141" t="s">
        <v>14501</v>
      </c>
      <c r="E24797" s="141" t="s">
        <v>14501</v>
      </c>
      <c r="F24797" s="136">
        <v>0</v>
      </c>
      <c r="G24797" s="136">
        <v>0</v>
      </c>
      <c r="H24797" s="136">
        <v>0</v>
      </c>
      <c r="I24797" s="136">
        <v>0</v>
      </c>
      <c r="J24797" s="141" t="s">
        <v>14501</v>
      </c>
      <c r="K24797" s="136">
        <v>0</v>
      </c>
      <c r="L24797" s="140">
        <v>0</v>
      </c>
      <c r="M24797" s="141" t="s">
        <v>14501</v>
      </c>
      <c r="N24797" s="141" t="s">
        <v>14501</v>
      </c>
      <c r="O24797" s="136">
        <v>0</v>
      </c>
      <c r="P24797" s="141" t="s">
        <v>14501</v>
      </c>
      <c r="Q24797" s="136">
        <v>0</v>
      </c>
      <c r="R24797" s="141" t="s">
        <v>14501</v>
      </c>
      <c r="S24797" s="141" t="s">
        <v>14501</v>
      </c>
    </row>
    <row r="24798" spans="1:19" ht="11.25" thickBot="1" x14ac:dyDescent="0.2">
      <c r="A24798" s="112"/>
    </row>
    <row r="24799" spans="1:19" ht="11.25" thickBot="1" x14ac:dyDescent="0.2">
      <c r="A24799" s="139" t="s">
        <v>366</v>
      </c>
      <c r="B24799" s="112"/>
      <c r="C24799" s="141" t="s">
        <v>14501</v>
      </c>
      <c r="D24799" s="141" t="s">
        <v>14501</v>
      </c>
      <c r="E24799" s="141" t="s">
        <v>14501</v>
      </c>
      <c r="F24799" s="136">
        <v>0</v>
      </c>
      <c r="G24799" s="136">
        <v>0</v>
      </c>
      <c r="H24799" s="136">
        <v>0</v>
      </c>
      <c r="I24799" s="136">
        <v>0</v>
      </c>
      <c r="J24799" s="141" t="s">
        <v>14501</v>
      </c>
      <c r="K24799" s="136">
        <v>0</v>
      </c>
      <c r="L24799" s="140">
        <v>0</v>
      </c>
      <c r="M24799" s="141" t="s">
        <v>14501</v>
      </c>
      <c r="N24799" s="141" t="s">
        <v>14501</v>
      </c>
      <c r="O24799" s="136">
        <v>0</v>
      </c>
      <c r="P24799" s="141" t="s">
        <v>14501</v>
      </c>
      <c r="Q24799" s="136">
        <v>0</v>
      </c>
      <c r="R24799" s="141" t="s">
        <v>14501</v>
      </c>
      <c r="S24799" s="141" t="s">
        <v>14501</v>
      </c>
    </row>
    <row r="24800" spans="1:19" ht="11.25" thickBot="1" x14ac:dyDescent="0.2">
      <c r="A24800" s="112"/>
    </row>
    <row r="24801" spans="1:19" ht="11.25" thickBot="1" x14ac:dyDescent="0.2">
      <c r="A24801" s="106" t="s">
        <v>357</v>
      </c>
      <c r="B24801" s="106" t="s">
        <v>358</v>
      </c>
      <c r="C24801" s="146" t="s">
        <v>16</v>
      </c>
      <c r="D24801" s="146" t="s">
        <v>14502</v>
      </c>
      <c r="E24801" s="146" t="s">
        <v>14503</v>
      </c>
      <c r="F24801" s="146" t="s">
        <v>20</v>
      </c>
      <c r="G24801" s="146" t="s">
        <v>21</v>
      </c>
      <c r="H24801" s="146" t="s">
        <v>22</v>
      </c>
      <c r="I24801" s="146" t="s">
        <v>23</v>
      </c>
      <c r="J24801" s="146" t="s">
        <v>24</v>
      </c>
      <c r="K24801" s="146" t="s">
        <v>26</v>
      </c>
      <c r="L24801" s="146" t="s">
        <v>14504</v>
      </c>
      <c r="M24801" s="146" t="s">
        <v>27</v>
      </c>
      <c r="N24801" s="146" t="s">
        <v>28</v>
      </c>
      <c r="O24801" s="146" t="s">
        <v>29</v>
      </c>
      <c r="P24801" s="146" t="s">
        <v>30</v>
      </c>
      <c r="Q24801" s="146" t="s">
        <v>14505</v>
      </c>
      <c r="R24801" s="146" t="s">
        <v>32</v>
      </c>
      <c r="S24801" s="146" t="s">
        <v>33</v>
      </c>
    </row>
    <row r="24802" spans="1:19" ht="11.25" thickBot="1" x14ac:dyDescent="0.2">
      <c r="A24802" s="107">
        <v>1</v>
      </c>
      <c r="B24802" s="132">
        <v>0.40932870370370367</v>
      </c>
      <c r="C24802" s="141" t="s">
        <v>14500</v>
      </c>
      <c r="D24802" s="108">
        <v>111.11199999999999</v>
      </c>
      <c r="E24802" s="141" t="s">
        <v>14500</v>
      </c>
      <c r="F24802" s="145">
        <v>10654.811</v>
      </c>
      <c r="G24802" s="141" t="s">
        <v>14500</v>
      </c>
      <c r="H24802" s="141" t="s">
        <v>14500</v>
      </c>
      <c r="I24802" s="141" t="s">
        <v>14500</v>
      </c>
      <c r="J24802" s="108">
        <v>33.332999999999998</v>
      </c>
      <c r="K24802" s="145">
        <v>67202.714000000007</v>
      </c>
      <c r="L24802" s="108">
        <v>33.332999999999998</v>
      </c>
      <c r="M24802" s="141" t="s">
        <v>14500</v>
      </c>
      <c r="N24802" s="141" t="s">
        <v>14500</v>
      </c>
      <c r="O24802" s="141" t="s">
        <v>14500</v>
      </c>
      <c r="P24802" s="141" t="s">
        <v>14500</v>
      </c>
      <c r="Q24802" s="108">
        <v>238.09800000000001</v>
      </c>
      <c r="R24802" s="108">
        <v>33.332999999999998</v>
      </c>
      <c r="S24802" s="141" t="s">
        <v>14500</v>
      </c>
    </row>
    <row r="24803" spans="1:19" ht="11.25" thickBot="1" x14ac:dyDescent="0.2">
      <c r="A24803" s="112"/>
    </row>
    <row r="24804" spans="1:19" ht="11.25" thickBot="1" x14ac:dyDescent="0.2">
      <c r="A24804" s="135" t="s">
        <v>362</v>
      </c>
      <c r="B24804" s="112"/>
      <c r="C24804" s="141" t="s">
        <v>14501</v>
      </c>
      <c r="D24804" s="136">
        <v>111.11199999999999</v>
      </c>
      <c r="E24804" s="141" t="s">
        <v>14501</v>
      </c>
      <c r="F24804" s="140">
        <v>10654.811</v>
      </c>
      <c r="G24804" s="141" t="s">
        <v>14501</v>
      </c>
      <c r="H24804" s="141" t="s">
        <v>14501</v>
      </c>
      <c r="I24804" s="141" t="s">
        <v>14501</v>
      </c>
      <c r="J24804" s="136">
        <v>33.332999999999998</v>
      </c>
      <c r="K24804" s="140">
        <v>67202.714000000007</v>
      </c>
      <c r="L24804" s="136">
        <v>33.332999999999998</v>
      </c>
      <c r="M24804" s="141" t="s">
        <v>14501</v>
      </c>
      <c r="N24804" s="141" t="s">
        <v>14501</v>
      </c>
      <c r="O24804" s="141" t="s">
        <v>14501</v>
      </c>
      <c r="P24804" s="141" t="s">
        <v>14501</v>
      </c>
      <c r="Q24804" s="136">
        <v>238.09800000000001</v>
      </c>
      <c r="R24804" s="136">
        <v>33.332999999999998</v>
      </c>
      <c r="S24804" s="141" t="s">
        <v>14501</v>
      </c>
    </row>
    <row r="24805" spans="1:19" ht="11.25" thickBot="1" x14ac:dyDescent="0.2">
      <c r="A24805" s="112"/>
    </row>
    <row r="24806" spans="1:19" ht="11.25" thickBot="1" x14ac:dyDescent="0.2">
      <c r="A24806" s="138" t="s">
        <v>364</v>
      </c>
      <c r="B24806" s="112"/>
      <c r="C24806" s="141" t="s">
        <v>14501</v>
      </c>
      <c r="D24806" s="136">
        <v>0</v>
      </c>
      <c r="E24806" s="141" t="s">
        <v>14501</v>
      </c>
      <c r="F24806" s="140">
        <v>0</v>
      </c>
      <c r="G24806" s="141" t="s">
        <v>14501</v>
      </c>
      <c r="H24806" s="141" t="s">
        <v>14501</v>
      </c>
      <c r="I24806" s="141" t="s">
        <v>14501</v>
      </c>
      <c r="J24806" s="136">
        <v>0</v>
      </c>
      <c r="K24806" s="140">
        <v>0</v>
      </c>
      <c r="L24806" s="136">
        <v>0</v>
      </c>
      <c r="M24806" s="141" t="s">
        <v>14501</v>
      </c>
      <c r="N24806" s="141" t="s">
        <v>14501</v>
      </c>
      <c r="O24806" s="141" t="s">
        <v>14501</v>
      </c>
      <c r="P24806" s="141" t="s">
        <v>14501</v>
      </c>
      <c r="Q24806" s="136">
        <v>0</v>
      </c>
      <c r="R24806" s="136">
        <v>0</v>
      </c>
      <c r="S24806" s="141" t="s">
        <v>14501</v>
      </c>
    </row>
    <row r="24807" spans="1:19" ht="11.25" thickBot="1" x14ac:dyDescent="0.2">
      <c r="A24807" s="112"/>
    </row>
    <row r="24808" spans="1:19" ht="11.25" thickBot="1" x14ac:dyDescent="0.2">
      <c r="A24808" s="139" t="s">
        <v>366</v>
      </c>
      <c r="B24808" s="112"/>
      <c r="C24808" s="141" t="s">
        <v>14501</v>
      </c>
      <c r="D24808" s="136">
        <v>0</v>
      </c>
      <c r="E24808" s="141" t="s">
        <v>14501</v>
      </c>
      <c r="F24808" s="140">
        <v>0</v>
      </c>
      <c r="G24808" s="141" t="s">
        <v>14501</v>
      </c>
      <c r="H24808" s="141" t="s">
        <v>14501</v>
      </c>
      <c r="I24808" s="141" t="s">
        <v>14501</v>
      </c>
      <c r="J24808" s="136">
        <v>0</v>
      </c>
      <c r="K24808" s="140">
        <v>0</v>
      </c>
      <c r="L24808" s="136">
        <v>0</v>
      </c>
      <c r="M24808" s="141" t="s">
        <v>14501</v>
      </c>
      <c r="N24808" s="141" t="s">
        <v>14501</v>
      </c>
      <c r="O24808" s="141" t="s">
        <v>14501</v>
      </c>
      <c r="P24808" s="141" t="s">
        <v>14501</v>
      </c>
      <c r="Q24808" s="136">
        <v>0</v>
      </c>
      <c r="R24808" s="136">
        <v>0</v>
      </c>
      <c r="S24808" s="141" t="s">
        <v>14501</v>
      </c>
    </row>
    <row r="24809" spans="1:19" ht="11.25" thickBot="1" x14ac:dyDescent="0.2">
      <c r="A24809" s="112"/>
    </row>
    <row r="24810" spans="1:19" ht="11.25" thickBot="1" x14ac:dyDescent="0.2">
      <c r="A24810" s="106" t="s">
        <v>357</v>
      </c>
      <c r="B24810" s="106" t="s">
        <v>358</v>
      </c>
      <c r="C24810" s="146" t="s">
        <v>35</v>
      </c>
      <c r="D24810" s="146" t="s">
        <v>36</v>
      </c>
      <c r="E24810" s="146" t="s">
        <v>14506</v>
      </c>
      <c r="F24810" s="146" t="s">
        <v>38</v>
      </c>
      <c r="G24810" s="146" t="s">
        <v>39</v>
      </c>
      <c r="H24810" s="146" t="s">
        <v>41</v>
      </c>
      <c r="I24810" s="146" t="s">
        <v>42</v>
      </c>
      <c r="J24810" s="146" t="s">
        <v>43</v>
      </c>
      <c r="K24810" s="146" t="s">
        <v>44</v>
      </c>
      <c r="L24810" s="146" t="s">
        <v>45</v>
      </c>
      <c r="M24810" s="146" t="s">
        <v>46</v>
      </c>
      <c r="N24810" s="146" t="s">
        <v>47</v>
      </c>
      <c r="O24810" s="146" t="s">
        <v>48</v>
      </c>
      <c r="P24810" s="146" t="s">
        <v>49</v>
      </c>
      <c r="Q24810" s="146" t="s">
        <v>50</v>
      </c>
      <c r="R24810" s="146" t="s">
        <v>51</v>
      </c>
      <c r="S24810" s="146" t="s">
        <v>52</v>
      </c>
    </row>
    <row r="24811" spans="1:19" ht="11.25" thickBot="1" x14ac:dyDescent="0.2">
      <c r="A24811" s="107">
        <v>1</v>
      </c>
      <c r="B24811" s="132">
        <v>0.40932870370370367</v>
      </c>
      <c r="C24811" s="145">
        <v>168077.55</v>
      </c>
      <c r="D24811" s="141" t="s">
        <v>14500</v>
      </c>
      <c r="E24811" s="141" t="s">
        <v>14500</v>
      </c>
      <c r="F24811" s="141" t="s">
        <v>14500</v>
      </c>
      <c r="G24811" s="141" t="s">
        <v>14500</v>
      </c>
      <c r="H24811" s="108">
        <v>33.332999999999998</v>
      </c>
      <c r="I24811" s="141" t="s">
        <v>14500</v>
      </c>
      <c r="J24811" s="108">
        <v>95.239000000000004</v>
      </c>
      <c r="K24811" s="141" t="s">
        <v>14500</v>
      </c>
      <c r="L24811" s="108">
        <v>33.332999999999998</v>
      </c>
      <c r="M24811" s="141" t="s">
        <v>14500</v>
      </c>
      <c r="N24811" s="141" t="s">
        <v>14500</v>
      </c>
      <c r="O24811" s="141" t="s">
        <v>14500</v>
      </c>
      <c r="P24811" s="141" t="s">
        <v>14500</v>
      </c>
      <c r="Q24811" s="141" t="s">
        <v>14500</v>
      </c>
      <c r="R24811" s="141" t="s">
        <v>14500</v>
      </c>
      <c r="S24811" s="141" t="s">
        <v>14500</v>
      </c>
    </row>
    <row r="24812" spans="1:19" ht="11.25" thickBot="1" x14ac:dyDescent="0.2">
      <c r="A24812" s="112"/>
    </row>
    <row r="24813" spans="1:19" ht="11.25" thickBot="1" x14ac:dyDescent="0.2">
      <c r="A24813" s="135" t="s">
        <v>362</v>
      </c>
      <c r="B24813" s="112"/>
      <c r="C24813" s="140">
        <v>168077.55</v>
      </c>
      <c r="D24813" s="141" t="s">
        <v>14501</v>
      </c>
      <c r="E24813" s="141" t="s">
        <v>14501</v>
      </c>
      <c r="F24813" s="141" t="s">
        <v>14501</v>
      </c>
      <c r="G24813" s="141" t="s">
        <v>14501</v>
      </c>
      <c r="H24813" s="136">
        <v>33.332999999999998</v>
      </c>
      <c r="I24813" s="141" t="s">
        <v>14501</v>
      </c>
      <c r="J24813" s="136">
        <v>95.239000000000004</v>
      </c>
      <c r="K24813" s="141" t="s">
        <v>14501</v>
      </c>
      <c r="L24813" s="136">
        <v>33.332999999999998</v>
      </c>
      <c r="M24813" s="141" t="s">
        <v>14501</v>
      </c>
      <c r="N24813" s="141" t="s">
        <v>14501</v>
      </c>
      <c r="O24813" s="141" t="s">
        <v>14501</v>
      </c>
      <c r="P24813" s="141" t="s">
        <v>14501</v>
      </c>
      <c r="Q24813" s="141" t="s">
        <v>14501</v>
      </c>
      <c r="R24813" s="141" t="s">
        <v>14501</v>
      </c>
      <c r="S24813" s="141" t="s">
        <v>14501</v>
      </c>
    </row>
    <row r="24814" spans="1:19" ht="11.25" thickBot="1" x14ac:dyDescent="0.2">
      <c r="A24814" s="112"/>
    </row>
    <row r="24815" spans="1:19" ht="11.25" thickBot="1" x14ac:dyDescent="0.2">
      <c r="A24815" s="138" t="s">
        <v>364</v>
      </c>
      <c r="B24815" s="112"/>
      <c r="C24815" s="140">
        <v>0</v>
      </c>
      <c r="D24815" s="141" t="s">
        <v>14501</v>
      </c>
      <c r="E24815" s="141" t="s">
        <v>14501</v>
      </c>
      <c r="F24815" s="141" t="s">
        <v>14501</v>
      </c>
      <c r="G24815" s="141" t="s">
        <v>14501</v>
      </c>
      <c r="H24815" s="136">
        <v>0</v>
      </c>
      <c r="I24815" s="141" t="s">
        <v>14501</v>
      </c>
      <c r="J24815" s="136">
        <v>0</v>
      </c>
      <c r="K24815" s="141" t="s">
        <v>14501</v>
      </c>
      <c r="L24815" s="136">
        <v>0</v>
      </c>
      <c r="M24815" s="141" t="s">
        <v>14501</v>
      </c>
      <c r="N24815" s="141" t="s">
        <v>14501</v>
      </c>
      <c r="O24815" s="141" t="s">
        <v>14501</v>
      </c>
      <c r="P24815" s="141" t="s">
        <v>14501</v>
      </c>
      <c r="Q24815" s="141" t="s">
        <v>14501</v>
      </c>
      <c r="R24815" s="141" t="s">
        <v>14501</v>
      </c>
      <c r="S24815" s="141" t="s">
        <v>14501</v>
      </c>
    </row>
    <row r="24816" spans="1:19" ht="11.25" thickBot="1" x14ac:dyDescent="0.2">
      <c r="A24816" s="112"/>
    </row>
    <row r="24817" spans="1:19" ht="11.25" thickBot="1" x14ac:dyDescent="0.2">
      <c r="A24817" s="139" t="s">
        <v>366</v>
      </c>
      <c r="B24817" s="112"/>
      <c r="C24817" s="140">
        <v>0</v>
      </c>
      <c r="D24817" s="141" t="s">
        <v>14501</v>
      </c>
      <c r="E24817" s="141" t="s">
        <v>14501</v>
      </c>
      <c r="F24817" s="141" t="s">
        <v>14501</v>
      </c>
      <c r="G24817" s="141" t="s">
        <v>14501</v>
      </c>
      <c r="H24817" s="136">
        <v>0</v>
      </c>
      <c r="I24817" s="141" t="s">
        <v>14501</v>
      </c>
      <c r="J24817" s="136">
        <v>0</v>
      </c>
      <c r="K24817" s="141" t="s">
        <v>14501</v>
      </c>
      <c r="L24817" s="136">
        <v>0</v>
      </c>
      <c r="M24817" s="141" t="s">
        <v>14501</v>
      </c>
      <c r="N24817" s="141" t="s">
        <v>14501</v>
      </c>
      <c r="O24817" s="141" t="s">
        <v>14501</v>
      </c>
      <c r="P24817" s="141" t="s">
        <v>14501</v>
      </c>
      <c r="Q24817" s="141" t="s">
        <v>14501</v>
      </c>
      <c r="R24817" s="141" t="s">
        <v>14501</v>
      </c>
      <c r="S24817" s="141" t="s">
        <v>14501</v>
      </c>
    </row>
    <row r="24818" spans="1:19" ht="11.25" thickBot="1" x14ac:dyDescent="0.2">
      <c r="A24818" s="112"/>
    </row>
    <row r="24819" spans="1:19" ht="11.25" thickBot="1" x14ac:dyDescent="0.2">
      <c r="A24819" s="106" t="s">
        <v>357</v>
      </c>
      <c r="B24819" s="106" t="s">
        <v>358</v>
      </c>
      <c r="C24819" s="146" t="s">
        <v>53</v>
      </c>
      <c r="D24819" s="146" t="s">
        <v>54</v>
      </c>
      <c r="E24819" s="146" t="s">
        <v>55</v>
      </c>
      <c r="F24819" s="146" t="s">
        <v>56</v>
      </c>
      <c r="G24819" s="146" t="s">
        <v>14507</v>
      </c>
      <c r="H24819" s="146" t="s">
        <v>57</v>
      </c>
      <c r="I24819" s="146" t="s">
        <v>59</v>
      </c>
      <c r="J24819" s="146" t="s">
        <v>14508</v>
      </c>
      <c r="K24819" s="146" t="s">
        <v>60</v>
      </c>
      <c r="L24819" s="146" t="s">
        <v>61</v>
      </c>
      <c r="M24819" s="146" t="s">
        <v>62</v>
      </c>
      <c r="N24819" s="146" t="s">
        <v>14509</v>
      </c>
      <c r="O24819" s="146" t="s">
        <v>63</v>
      </c>
      <c r="P24819" s="146" t="s">
        <v>64</v>
      </c>
      <c r="Q24819" s="146" t="s">
        <v>66</v>
      </c>
      <c r="R24819" s="146" t="s">
        <v>14510</v>
      </c>
      <c r="S24819" s="146" t="s">
        <v>67</v>
      </c>
    </row>
    <row r="24820" spans="1:19" ht="11.25" thickBot="1" x14ac:dyDescent="0.2">
      <c r="A24820" s="107">
        <v>1</v>
      </c>
      <c r="B24820" s="132">
        <v>0.40932870370370367</v>
      </c>
      <c r="C24820" s="141" t="s">
        <v>14500</v>
      </c>
      <c r="D24820" s="141" t="s">
        <v>14500</v>
      </c>
      <c r="E24820" s="141" t="s">
        <v>14500</v>
      </c>
      <c r="F24820" s="141" t="s">
        <v>14500</v>
      </c>
      <c r="G24820" s="141" t="s">
        <v>14500</v>
      </c>
      <c r="H24820" s="141" t="s">
        <v>14500</v>
      </c>
      <c r="I24820" s="141" t="s">
        <v>14500</v>
      </c>
      <c r="J24820" s="108">
        <v>33.332999999999998</v>
      </c>
      <c r="K24820" s="141" t="s">
        <v>14500</v>
      </c>
      <c r="L24820" s="141" t="s">
        <v>14500</v>
      </c>
      <c r="M24820" s="141" t="s">
        <v>14500</v>
      </c>
      <c r="N24820" s="108">
        <v>33.332999999999998</v>
      </c>
      <c r="O24820" s="141" t="s">
        <v>14500</v>
      </c>
      <c r="P24820" s="108">
        <v>33.332999999999998</v>
      </c>
      <c r="Q24820" s="145">
        <v>727420.85</v>
      </c>
      <c r="R24820" s="141" t="s">
        <v>14500</v>
      </c>
      <c r="S24820" s="141" t="s">
        <v>14500</v>
      </c>
    </row>
    <row r="24821" spans="1:19" ht="11.25" thickBot="1" x14ac:dyDescent="0.2">
      <c r="A24821" s="112"/>
    </row>
    <row r="24822" spans="1:19" ht="11.25" thickBot="1" x14ac:dyDescent="0.2">
      <c r="A24822" s="135" t="s">
        <v>362</v>
      </c>
      <c r="B24822" s="112"/>
      <c r="C24822" s="141" t="s">
        <v>14501</v>
      </c>
      <c r="D24822" s="141" t="s">
        <v>14501</v>
      </c>
      <c r="E24822" s="141" t="s">
        <v>14501</v>
      </c>
      <c r="F24822" s="141" t="s">
        <v>14501</v>
      </c>
      <c r="G24822" s="141" t="s">
        <v>14501</v>
      </c>
      <c r="H24822" s="141" t="s">
        <v>14501</v>
      </c>
      <c r="I24822" s="141" t="s">
        <v>14501</v>
      </c>
      <c r="J24822" s="136">
        <v>33.332999999999998</v>
      </c>
      <c r="K24822" s="141" t="s">
        <v>14501</v>
      </c>
      <c r="L24822" s="141" t="s">
        <v>14501</v>
      </c>
      <c r="M24822" s="141" t="s">
        <v>14501</v>
      </c>
      <c r="N24822" s="136">
        <v>33.332999999999998</v>
      </c>
      <c r="O24822" s="141" t="s">
        <v>14501</v>
      </c>
      <c r="P24822" s="136">
        <v>33.332999999999998</v>
      </c>
      <c r="Q24822" s="140">
        <v>727420.85</v>
      </c>
      <c r="R24822" s="141" t="s">
        <v>14501</v>
      </c>
      <c r="S24822" s="141" t="s">
        <v>14501</v>
      </c>
    </row>
    <row r="24823" spans="1:19" ht="11.25" thickBot="1" x14ac:dyDescent="0.2">
      <c r="A24823" s="112"/>
    </row>
    <row r="24824" spans="1:19" ht="11.25" thickBot="1" x14ac:dyDescent="0.2">
      <c r="A24824" s="138" t="s">
        <v>364</v>
      </c>
      <c r="B24824" s="112"/>
      <c r="C24824" s="141" t="s">
        <v>14501</v>
      </c>
      <c r="D24824" s="141" t="s">
        <v>14501</v>
      </c>
      <c r="E24824" s="141" t="s">
        <v>14501</v>
      </c>
      <c r="F24824" s="141" t="s">
        <v>14501</v>
      </c>
      <c r="G24824" s="141" t="s">
        <v>14501</v>
      </c>
      <c r="H24824" s="141" t="s">
        <v>14501</v>
      </c>
      <c r="I24824" s="141" t="s">
        <v>14501</v>
      </c>
      <c r="J24824" s="136">
        <v>0</v>
      </c>
      <c r="K24824" s="141" t="s">
        <v>14501</v>
      </c>
      <c r="L24824" s="141" t="s">
        <v>14501</v>
      </c>
      <c r="M24824" s="141" t="s">
        <v>14501</v>
      </c>
      <c r="N24824" s="136">
        <v>0</v>
      </c>
      <c r="O24824" s="141" t="s">
        <v>14501</v>
      </c>
      <c r="P24824" s="136">
        <v>0</v>
      </c>
      <c r="Q24824" s="140">
        <v>0</v>
      </c>
      <c r="R24824" s="141" t="s">
        <v>14501</v>
      </c>
      <c r="S24824" s="141" t="s">
        <v>14501</v>
      </c>
    </row>
    <row r="24825" spans="1:19" ht="11.25" thickBot="1" x14ac:dyDescent="0.2">
      <c r="A24825" s="112"/>
    </row>
    <row r="24826" spans="1:19" ht="11.25" thickBot="1" x14ac:dyDescent="0.2">
      <c r="A24826" s="139" t="s">
        <v>366</v>
      </c>
      <c r="B24826" s="112"/>
      <c r="C24826" s="141" t="s">
        <v>14501</v>
      </c>
      <c r="D24826" s="141" t="s">
        <v>14501</v>
      </c>
      <c r="E24826" s="141" t="s">
        <v>14501</v>
      </c>
      <c r="F24826" s="141" t="s">
        <v>14501</v>
      </c>
      <c r="G24826" s="141" t="s">
        <v>14501</v>
      </c>
      <c r="H24826" s="141" t="s">
        <v>14501</v>
      </c>
      <c r="I24826" s="141" t="s">
        <v>14501</v>
      </c>
      <c r="J24826" s="136">
        <v>0</v>
      </c>
      <c r="K24826" s="141" t="s">
        <v>14501</v>
      </c>
      <c r="L24826" s="141" t="s">
        <v>14501</v>
      </c>
      <c r="M24826" s="141" t="s">
        <v>14501</v>
      </c>
      <c r="N24826" s="136">
        <v>0</v>
      </c>
      <c r="O24826" s="141" t="s">
        <v>14501</v>
      </c>
      <c r="P24826" s="136">
        <v>0</v>
      </c>
      <c r="Q24826" s="140">
        <v>0</v>
      </c>
      <c r="R24826" s="141" t="s">
        <v>14501</v>
      </c>
      <c r="S24826" s="141" t="s">
        <v>14501</v>
      </c>
    </row>
    <row r="24827" spans="1:19" ht="11.25" thickBot="1" x14ac:dyDescent="0.2">
      <c r="A24827" s="112"/>
    </row>
    <row r="24828" spans="1:19" ht="11.25" thickBot="1" x14ac:dyDescent="0.2">
      <c r="A24828" s="106" t="s">
        <v>357</v>
      </c>
      <c r="B24828" s="106" t="s">
        <v>358</v>
      </c>
      <c r="C24828" s="146" t="s">
        <v>68</v>
      </c>
      <c r="D24828" s="146" t="s">
        <v>14511</v>
      </c>
    </row>
    <row r="24829" spans="1:19" ht="11.25" thickBot="1" x14ac:dyDescent="0.2">
      <c r="A24829" s="107">
        <v>1</v>
      </c>
      <c r="B24829" s="132">
        <v>0.40932870370370367</v>
      </c>
      <c r="C24829" s="141" t="s">
        <v>14500</v>
      </c>
      <c r="D24829" s="141" t="s">
        <v>14500</v>
      </c>
    </row>
    <row r="24830" spans="1:19" ht="11.25" thickBot="1" x14ac:dyDescent="0.2">
      <c r="A24830" s="112"/>
    </row>
    <row r="24831" spans="1:19" ht="11.25" thickBot="1" x14ac:dyDescent="0.2">
      <c r="A24831" s="135" t="s">
        <v>362</v>
      </c>
      <c r="B24831" s="112"/>
      <c r="C24831" s="141" t="s">
        <v>14501</v>
      </c>
      <c r="D24831" s="141" t="s">
        <v>14501</v>
      </c>
    </row>
    <row r="24832" spans="1:19" ht="11.25" thickBot="1" x14ac:dyDescent="0.2">
      <c r="A24832" s="112"/>
    </row>
    <row r="24833" spans="1:19" ht="11.25" thickBot="1" x14ac:dyDescent="0.2">
      <c r="A24833" s="138" t="s">
        <v>364</v>
      </c>
      <c r="B24833" s="112"/>
      <c r="C24833" s="141" t="s">
        <v>14501</v>
      </c>
      <c r="D24833" s="141" t="s">
        <v>14501</v>
      </c>
    </row>
    <row r="24834" spans="1:19" ht="11.25" thickBot="1" x14ac:dyDescent="0.2">
      <c r="A24834" s="112"/>
    </row>
    <row r="24835" spans="1:19" ht="11.25" thickBot="1" x14ac:dyDescent="0.2">
      <c r="A24835" s="139" t="s">
        <v>366</v>
      </c>
      <c r="B24835" s="112"/>
      <c r="C24835" s="141" t="s">
        <v>14501</v>
      </c>
      <c r="D24835" s="141" t="s">
        <v>14501</v>
      </c>
    </row>
    <row r="24836" spans="1:19" ht="10.5" x14ac:dyDescent="0.15">
      <c r="A24836" s="112"/>
    </row>
    <row r="24837" spans="1:19" x14ac:dyDescent="0.15">
      <c r="A24837" s="129"/>
      <c r="B24837" s="86" t="s">
        <v>432</v>
      </c>
    </row>
    <row r="24838" spans="1:19" ht="9.75" thickBot="1" x14ac:dyDescent="0.2">
      <c r="A24838" s="81" t="s">
        <v>5871</v>
      </c>
    </row>
    <row r="24839" spans="1:19" ht="11.25" thickBot="1" x14ac:dyDescent="0.2">
      <c r="A24839" s="106" t="s">
        <v>357</v>
      </c>
      <c r="B24839" s="106" t="s">
        <v>358</v>
      </c>
      <c r="C24839" s="146" t="s">
        <v>14494</v>
      </c>
      <c r="D24839" s="146" t="s">
        <v>14495</v>
      </c>
      <c r="E24839" s="146" t="s">
        <v>14496</v>
      </c>
      <c r="F24839" s="146" t="s">
        <v>0</v>
      </c>
      <c r="G24839" s="146" t="s">
        <v>1</v>
      </c>
      <c r="H24839" s="146" t="s">
        <v>2</v>
      </c>
      <c r="I24839" s="146" t="s">
        <v>14497</v>
      </c>
      <c r="J24839" s="146" t="s">
        <v>3</v>
      </c>
      <c r="K24839" s="146" t="s">
        <v>14498</v>
      </c>
      <c r="L24839" s="146" t="s">
        <v>7</v>
      </c>
      <c r="M24839" s="146" t="s">
        <v>14499</v>
      </c>
      <c r="N24839" s="146" t="s">
        <v>10</v>
      </c>
      <c r="O24839" s="146" t="s">
        <v>11</v>
      </c>
      <c r="P24839" s="146" t="s">
        <v>12</v>
      </c>
      <c r="Q24839" s="146" t="s">
        <v>13</v>
      </c>
      <c r="R24839" s="146" t="s">
        <v>14</v>
      </c>
      <c r="S24839" s="146" t="s">
        <v>15</v>
      </c>
    </row>
    <row r="24840" spans="1:19" ht="11.25" thickBot="1" x14ac:dyDescent="0.2">
      <c r="A24840" s="107">
        <v>1</v>
      </c>
      <c r="B24840" s="132">
        <v>0.42195601851851849</v>
      </c>
      <c r="C24840" s="141" t="s">
        <v>14500</v>
      </c>
      <c r="D24840" s="141" t="s">
        <v>14500</v>
      </c>
      <c r="E24840" s="141" t="s">
        <v>14500</v>
      </c>
      <c r="F24840" s="108">
        <v>3339.35</v>
      </c>
      <c r="G24840" s="108">
        <v>200.00200000000001</v>
      </c>
      <c r="H24840" s="108">
        <v>66.667000000000002</v>
      </c>
      <c r="I24840" s="108">
        <v>55.555999999999997</v>
      </c>
      <c r="J24840" s="141" t="s">
        <v>14500</v>
      </c>
      <c r="K24840" s="108">
        <v>333.33800000000002</v>
      </c>
      <c r="L24840" s="145">
        <v>8430.9069999999992</v>
      </c>
      <c r="M24840" s="108">
        <v>74.073999999999998</v>
      </c>
      <c r="N24840" s="108">
        <v>129.631</v>
      </c>
      <c r="O24840" s="108">
        <v>129.63</v>
      </c>
      <c r="P24840" s="108">
        <v>177.78</v>
      </c>
      <c r="Q24840" s="108">
        <v>4130.2820000000002</v>
      </c>
      <c r="R24840" s="108">
        <v>33.332999999999998</v>
      </c>
      <c r="S24840" s="108">
        <v>41.667000000000002</v>
      </c>
    </row>
    <row r="24841" spans="1:19" ht="11.25" thickBot="1" x14ac:dyDescent="0.2">
      <c r="A24841" s="112"/>
    </row>
    <row r="24842" spans="1:19" ht="11.25" thickBot="1" x14ac:dyDescent="0.2">
      <c r="A24842" s="135" t="s">
        <v>362</v>
      </c>
      <c r="B24842" s="112"/>
      <c r="C24842" s="141" t="s">
        <v>14501</v>
      </c>
      <c r="D24842" s="141" t="s">
        <v>14501</v>
      </c>
      <c r="E24842" s="141" t="s">
        <v>14501</v>
      </c>
      <c r="F24842" s="136">
        <v>3339.35</v>
      </c>
      <c r="G24842" s="136">
        <v>200.00200000000001</v>
      </c>
      <c r="H24842" s="136">
        <v>66.667000000000002</v>
      </c>
      <c r="I24842" s="136">
        <v>55.555999999999997</v>
      </c>
      <c r="J24842" s="141" t="s">
        <v>14501</v>
      </c>
      <c r="K24842" s="136">
        <v>333.33800000000002</v>
      </c>
      <c r="L24842" s="140">
        <v>8430.9069999999992</v>
      </c>
      <c r="M24842" s="136">
        <v>74.073999999999998</v>
      </c>
      <c r="N24842" s="136">
        <v>129.631</v>
      </c>
      <c r="O24842" s="136">
        <v>129.63</v>
      </c>
      <c r="P24842" s="136">
        <v>177.78</v>
      </c>
      <c r="Q24842" s="136">
        <v>4130.2820000000002</v>
      </c>
      <c r="R24842" s="136">
        <v>33.332999999999998</v>
      </c>
      <c r="S24842" s="136">
        <v>41.667000000000002</v>
      </c>
    </row>
    <row r="24843" spans="1:19" ht="11.25" thickBot="1" x14ac:dyDescent="0.2">
      <c r="A24843" s="112"/>
    </row>
    <row r="24844" spans="1:19" ht="11.25" thickBot="1" x14ac:dyDescent="0.2">
      <c r="A24844" s="138" t="s">
        <v>364</v>
      </c>
      <c r="B24844" s="112"/>
      <c r="C24844" s="141" t="s">
        <v>14501</v>
      </c>
      <c r="D24844" s="141" t="s">
        <v>14501</v>
      </c>
      <c r="E24844" s="141" t="s">
        <v>14501</v>
      </c>
      <c r="F24844" s="136">
        <v>0</v>
      </c>
      <c r="G24844" s="136">
        <v>0</v>
      </c>
      <c r="H24844" s="136">
        <v>0</v>
      </c>
      <c r="I24844" s="136">
        <v>0</v>
      </c>
      <c r="J24844" s="141" t="s">
        <v>14501</v>
      </c>
      <c r="K24844" s="136">
        <v>0</v>
      </c>
      <c r="L24844" s="140">
        <v>0</v>
      </c>
      <c r="M24844" s="136">
        <v>0</v>
      </c>
      <c r="N24844" s="136">
        <v>0</v>
      </c>
      <c r="O24844" s="136">
        <v>0</v>
      </c>
      <c r="P24844" s="136">
        <v>0</v>
      </c>
      <c r="Q24844" s="136">
        <v>0</v>
      </c>
      <c r="R24844" s="136">
        <v>0</v>
      </c>
      <c r="S24844" s="136">
        <v>0</v>
      </c>
    </row>
    <row r="24845" spans="1:19" ht="11.25" thickBot="1" x14ac:dyDescent="0.2">
      <c r="A24845" s="112"/>
    </row>
    <row r="24846" spans="1:19" ht="11.25" thickBot="1" x14ac:dyDescent="0.2">
      <c r="A24846" s="139" t="s">
        <v>366</v>
      </c>
      <c r="B24846" s="112"/>
      <c r="C24846" s="141" t="s">
        <v>14501</v>
      </c>
      <c r="D24846" s="141" t="s">
        <v>14501</v>
      </c>
      <c r="E24846" s="141" t="s">
        <v>14501</v>
      </c>
      <c r="F24846" s="136">
        <v>0</v>
      </c>
      <c r="G24846" s="136">
        <v>0</v>
      </c>
      <c r="H24846" s="136">
        <v>0</v>
      </c>
      <c r="I24846" s="136">
        <v>0</v>
      </c>
      <c r="J24846" s="141" t="s">
        <v>14501</v>
      </c>
      <c r="K24846" s="136">
        <v>0</v>
      </c>
      <c r="L24846" s="140">
        <v>0</v>
      </c>
      <c r="M24846" s="136">
        <v>0</v>
      </c>
      <c r="N24846" s="136">
        <v>0</v>
      </c>
      <c r="O24846" s="136">
        <v>0</v>
      </c>
      <c r="P24846" s="136">
        <v>0</v>
      </c>
      <c r="Q24846" s="136">
        <v>0</v>
      </c>
      <c r="R24846" s="136">
        <v>0</v>
      </c>
      <c r="S24846" s="136">
        <v>0</v>
      </c>
    </row>
    <row r="24847" spans="1:19" ht="11.25" thickBot="1" x14ac:dyDescent="0.2">
      <c r="A24847" s="112"/>
    </row>
    <row r="24848" spans="1:19" ht="11.25" thickBot="1" x14ac:dyDescent="0.2">
      <c r="A24848" s="106" t="s">
        <v>357</v>
      </c>
      <c r="B24848" s="106" t="s">
        <v>358</v>
      </c>
      <c r="C24848" s="146" t="s">
        <v>16</v>
      </c>
      <c r="D24848" s="146" t="s">
        <v>14502</v>
      </c>
      <c r="E24848" s="146" t="s">
        <v>14503</v>
      </c>
      <c r="F24848" s="146" t="s">
        <v>20</v>
      </c>
      <c r="G24848" s="146" t="s">
        <v>21</v>
      </c>
      <c r="H24848" s="146" t="s">
        <v>22</v>
      </c>
      <c r="I24848" s="146" t="s">
        <v>23</v>
      </c>
      <c r="J24848" s="146" t="s">
        <v>24</v>
      </c>
      <c r="K24848" s="146" t="s">
        <v>26</v>
      </c>
      <c r="L24848" s="146" t="s">
        <v>14504</v>
      </c>
      <c r="M24848" s="146" t="s">
        <v>27</v>
      </c>
      <c r="N24848" s="146" t="s">
        <v>28</v>
      </c>
      <c r="O24848" s="146" t="s">
        <v>29</v>
      </c>
      <c r="P24848" s="146" t="s">
        <v>30</v>
      </c>
      <c r="Q24848" s="146" t="s">
        <v>14505</v>
      </c>
      <c r="R24848" s="146" t="s">
        <v>32</v>
      </c>
      <c r="S24848" s="146" t="s">
        <v>33</v>
      </c>
    </row>
    <row r="24849" spans="1:19" ht="11.25" thickBot="1" x14ac:dyDescent="0.2">
      <c r="A24849" s="107">
        <v>1</v>
      </c>
      <c r="B24849" s="132">
        <v>0.42195601851851849</v>
      </c>
      <c r="C24849" s="108">
        <v>74.073999999999998</v>
      </c>
      <c r="D24849" s="108">
        <v>428.58199999999999</v>
      </c>
      <c r="E24849" s="108">
        <v>66.667000000000002</v>
      </c>
      <c r="F24849" s="145">
        <v>9720.6790000000001</v>
      </c>
      <c r="G24849" s="141" t="s">
        <v>14500</v>
      </c>
      <c r="H24849" s="141" t="s">
        <v>14500</v>
      </c>
      <c r="I24849" s="108">
        <v>111.11199999999999</v>
      </c>
      <c r="J24849" s="108">
        <v>33.332999999999998</v>
      </c>
      <c r="K24849" s="145">
        <v>69528.592999999993</v>
      </c>
      <c r="L24849" s="108">
        <v>203.70599999999999</v>
      </c>
      <c r="M24849" s="108">
        <v>55.555999999999997</v>
      </c>
      <c r="N24849" s="108">
        <v>33.332999999999998</v>
      </c>
      <c r="O24849" s="141" t="s">
        <v>14500</v>
      </c>
      <c r="P24849" s="108">
        <v>33.332999999999998</v>
      </c>
      <c r="Q24849" s="108">
        <v>179.01400000000001</v>
      </c>
      <c r="R24849" s="108">
        <v>33.332999999999998</v>
      </c>
      <c r="S24849" s="141" t="s">
        <v>14500</v>
      </c>
    </row>
    <row r="24850" spans="1:19" ht="11.25" thickBot="1" x14ac:dyDescent="0.2">
      <c r="A24850" s="112"/>
    </row>
    <row r="24851" spans="1:19" ht="11.25" thickBot="1" x14ac:dyDescent="0.2">
      <c r="A24851" s="135" t="s">
        <v>362</v>
      </c>
      <c r="B24851" s="112"/>
      <c r="C24851" s="136">
        <v>74.073999999999998</v>
      </c>
      <c r="D24851" s="136">
        <v>428.58199999999999</v>
      </c>
      <c r="E24851" s="136">
        <v>66.667000000000002</v>
      </c>
      <c r="F24851" s="140">
        <v>9720.6790000000001</v>
      </c>
      <c r="G24851" s="141" t="s">
        <v>14501</v>
      </c>
      <c r="H24851" s="141" t="s">
        <v>14501</v>
      </c>
      <c r="I24851" s="136">
        <v>111.11199999999999</v>
      </c>
      <c r="J24851" s="136">
        <v>33.332999999999998</v>
      </c>
      <c r="K24851" s="140">
        <v>69528.592999999993</v>
      </c>
      <c r="L24851" s="136">
        <v>203.70599999999999</v>
      </c>
      <c r="M24851" s="136">
        <v>55.555999999999997</v>
      </c>
      <c r="N24851" s="136">
        <v>33.332999999999998</v>
      </c>
      <c r="O24851" s="141" t="s">
        <v>14501</v>
      </c>
      <c r="P24851" s="136">
        <v>33.332999999999998</v>
      </c>
      <c r="Q24851" s="136">
        <v>179.01400000000001</v>
      </c>
      <c r="R24851" s="136">
        <v>33.332999999999998</v>
      </c>
      <c r="S24851" s="141" t="s">
        <v>14501</v>
      </c>
    </row>
    <row r="24852" spans="1:19" ht="11.25" thickBot="1" x14ac:dyDescent="0.2">
      <c r="A24852" s="112"/>
    </row>
    <row r="24853" spans="1:19" ht="11.25" thickBot="1" x14ac:dyDescent="0.2">
      <c r="A24853" s="138" t="s">
        <v>364</v>
      </c>
      <c r="B24853" s="112"/>
      <c r="C24853" s="136">
        <v>0</v>
      </c>
      <c r="D24853" s="136">
        <v>0</v>
      </c>
      <c r="E24853" s="136">
        <v>0</v>
      </c>
      <c r="F24853" s="140">
        <v>0</v>
      </c>
      <c r="G24853" s="141" t="s">
        <v>14501</v>
      </c>
      <c r="H24853" s="141" t="s">
        <v>14501</v>
      </c>
      <c r="I24853" s="136">
        <v>0</v>
      </c>
      <c r="J24853" s="136">
        <v>0</v>
      </c>
      <c r="K24853" s="140">
        <v>0</v>
      </c>
      <c r="L24853" s="136">
        <v>0</v>
      </c>
      <c r="M24853" s="136">
        <v>0</v>
      </c>
      <c r="N24853" s="136">
        <v>0</v>
      </c>
      <c r="O24853" s="141" t="s">
        <v>14501</v>
      </c>
      <c r="P24853" s="136">
        <v>0</v>
      </c>
      <c r="Q24853" s="136">
        <v>0</v>
      </c>
      <c r="R24853" s="136">
        <v>0</v>
      </c>
      <c r="S24853" s="141" t="s">
        <v>14501</v>
      </c>
    </row>
    <row r="24854" spans="1:19" ht="11.25" thickBot="1" x14ac:dyDescent="0.2">
      <c r="A24854" s="112"/>
    </row>
    <row r="24855" spans="1:19" ht="11.25" thickBot="1" x14ac:dyDescent="0.2">
      <c r="A24855" s="139" t="s">
        <v>366</v>
      </c>
      <c r="B24855" s="112"/>
      <c r="C24855" s="136">
        <v>0</v>
      </c>
      <c r="D24855" s="136">
        <v>0</v>
      </c>
      <c r="E24855" s="136">
        <v>0</v>
      </c>
      <c r="F24855" s="140">
        <v>0</v>
      </c>
      <c r="G24855" s="141" t="s">
        <v>14501</v>
      </c>
      <c r="H24855" s="141" t="s">
        <v>14501</v>
      </c>
      <c r="I24855" s="136">
        <v>0</v>
      </c>
      <c r="J24855" s="136">
        <v>0</v>
      </c>
      <c r="K24855" s="140">
        <v>0</v>
      </c>
      <c r="L24855" s="136">
        <v>0</v>
      </c>
      <c r="M24855" s="136">
        <v>0</v>
      </c>
      <c r="N24855" s="136">
        <v>0</v>
      </c>
      <c r="O24855" s="141" t="s">
        <v>14501</v>
      </c>
      <c r="P24855" s="136">
        <v>0</v>
      </c>
      <c r="Q24855" s="136">
        <v>0</v>
      </c>
      <c r="R24855" s="136">
        <v>0</v>
      </c>
      <c r="S24855" s="141" t="s">
        <v>14501</v>
      </c>
    </row>
    <row r="24856" spans="1:19" ht="11.25" thickBot="1" x14ac:dyDescent="0.2">
      <c r="A24856" s="112"/>
    </row>
    <row r="24857" spans="1:19" ht="11.25" thickBot="1" x14ac:dyDescent="0.2">
      <c r="A24857" s="106" t="s">
        <v>357</v>
      </c>
      <c r="B24857" s="106" t="s">
        <v>358</v>
      </c>
      <c r="C24857" s="146" t="s">
        <v>35</v>
      </c>
      <c r="D24857" s="146" t="s">
        <v>36</v>
      </c>
      <c r="E24857" s="146" t="s">
        <v>14506</v>
      </c>
      <c r="F24857" s="146" t="s">
        <v>38</v>
      </c>
      <c r="G24857" s="146" t="s">
        <v>39</v>
      </c>
      <c r="H24857" s="146" t="s">
        <v>41</v>
      </c>
      <c r="I24857" s="146" t="s">
        <v>42</v>
      </c>
      <c r="J24857" s="146" t="s">
        <v>43</v>
      </c>
      <c r="K24857" s="146" t="s">
        <v>44</v>
      </c>
      <c r="L24857" s="146" t="s">
        <v>45</v>
      </c>
      <c r="M24857" s="146" t="s">
        <v>46</v>
      </c>
      <c r="N24857" s="146" t="s">
        <v>47</v>
      </c>
      <c r="O24857" s="146" t="s">
        <v>48</v>
      </c>
      <c r="P24857" s="146" t="s">
        <v>49</v>
      </c>
      <c r="Q24857" s="146" t="s">
        <v>50</v>
      </c>
      <c r="R24857" s="146" t="s">
        <v>51</v>
      </c>
      <c r="S24857" s="146" t="s">
        <v>52</v>
      </c>
    </row>
    <row r="24858" spans="1:19" ht="11.25" thickBot="1" x14ac:dyDescent="0.2">
      <c r="A24858" s="107">
        <v>1</v>
      </c>
      <c r="B24858" s="132">
        <v>0.42195601851851849</v>
      </c>
      <c r="C24858" s="145">
        <v>167816.36</v>
      </c>
      <c r="D24858" s="108">
        <v>55.555999999999997</v>
      </c>
      <c r="E24858" s="141" t="s">
        <v>14500</v>
      </c>
      <c r="F24858" s="141" t="s">
        <v>14500</v>
      </c>
      <c r="G24858" s="108">
        <v>33.332999999999998</v>
      </c>
      <c r="H24858" s="108">
        <v>537.04999999999995</v>
      </c>
      <c r="I24858" s="141" t="s">
        <v>14500</v>
      </c>
      <c r="J24858" s="108">
        <v>66.667000000000002</v>
      </c>
      <c r="K24858" s="108">
        <v>33.332999999999998</v>
      </c>
      <c r="L24858" s="141" t="s">
        <v>14500</v>
      </c>
      <c r="M24858" s="141" t="s">
        <v>14500</v>
      </c>
      <c r="N24858" s="108">
        <v>111.11199999999999</v>
      </c>
      <c r="O24858" s="108">
        <v>33.332999999999998</v>
      </c>
      <c r="P24858" s="108">
        <v>122.223</v>
      </c>
      <c r="Q24858" s="141" t="s">
        <v>14500</v>
      </c>
      <c r="R24858" s="108">
        <v>111.11199999999999</v>
      </c>
      <c r="S24858" s="108">
        <v>33.332999999999998</v>
      </c>
    </row>
    <row r="24859" spans="1:19" ht="11.25" thickBot="1" x14ac:dyDescent="0.2">
      <c r="A24859" s="112"/>
    </row>
    <row r="24860" spans="1:19" ht="11.25" thickBot="1" x14ac:dyDescent="0.2">
      <c r="A24860" s="135" t="s">
        <v>362</v>
      </c>
      <c r="B24860" s="112"/>
      <c r="C24860" s="140">
        <v>167816.36</v>
      </c>
      <c r="D24860" s="136">
        <v>55.555999999999997</v>
      </c>
      <c r="E24860" s="141" t="s">
        <v>14501</v>
      </c>
      <c r="F24860" s="141" t="s">
        <v>14501</v>
      </c>
      <c r="G24860" s="136">
        <v>33.332999999999998</v>
      </c>
      <c r="H24860" s="136">
        <v>537.04999999999995</v>
      </c>
      <c r="I24860" s="141" t="s">
        <v>14501</v>
      </c>
      <c r="J24860" s="136">
        <v>66.667000000000002</v>
      </c>
      <c r="K24860" s="136">
        <v>33.332999999999998</v>
      </c>
      <c r="L24860" s="141" t="s">
        <v>14501</v>
      </c>
      <c r="M24860" s="141" t="s">
        <v>14501</v>
      </c>
      <c r="N24860" s="136">
        <v>111.11199999999999</v>
      </c>
      <c r="O24860" s="136">
        <v>33.332999999999998</v>
      </c>
      <c r="P24860" s="136">
        <v>122.223</v>
      </c>
      <c r="Q24860" s="141" t="s">
        <v>14501</v>
      </c>
      <c r="R24860" s="136">
        <v>111.11199999999999</v>
      </c>
      <c r="S24860" s="136">
        <v>33.332999999999998</v>
      </c>
    </row>
    <row r="24861" spans="1:19" ht="11.25" thickBot="1" x14ac:dyDescent="0.2">
      <c r="A24861" s="112"/>
    </row>
    <row r="24862" spans="1:19" ht="11.25" thickBot="1" x14ac:dyDescent="0.2">
      <c r="A24862" s="138" t="s">
        <v>364</v>
      </c>
      <c r="B24862" s="112"/>
      <c r="C24862" s="140">
        <v>0</v>
      </c>
      <c r="D24862" s="136">
        <v>0</v>
      </c>
      <c r="E24862" s="141" t="s">
        <v>14501</v>
      </c>
      <c r="F24862" s="141" t="s">
        <v>14501</v>
      </c>
      <c r="G24862" s="136">
        <v>0</v>
      </c>
      <c r="H24862" s="136">
        <v>0</v>
      </c>
      <c r="I24862" s="141" t="s">
        <v>14501</v>
      </c>
      <c r="J24862" s="136">
        <v>0</v>
      </c>
      <c r="K24862" s="136">
        <v>0</v>
      </c>
      <c r="L24862" s="141" t="s">
        <v>14501</v>
      </c>
      <c r="M24862" s="141" t="s">
        <v>14501</v>
      </c>
      <c r="N24862" s="136">
        <v>0</v>
      </c>
      <c r="O24862" s="136">
        <v>0</v>
      </c>
      <c r="P24862" s="136">
        <v>0</v>
      </c>
      <c r="Q24862" s="141" t="s">
        <v>14501</v>
      </c>
      <c r="R24862" s="136">
        <v>0</v>
      </c>
      <c r="S24862" s="136">
        <v>0</v>
      </c>
    </row>
    <row r="24863" spans="1:19" ht="11.25" thickBot="1" x14ac:dyDescent="0.2">
      <c r="A24863" s="112"/>
    </row>
    <row r="24864" spans="1:19" ht="11.25" thickBot="1" x14ac:dyDescent="0.2">
      <c r="A24864" s="139" t="s">
        <v>366</v>
      </c>
      <c r="B24864" s="112"/>
      <c r="C24864" s="140">
        <v>0</v>
      </c>
      <c r="D24864" s="136">
        <v>0</v>
      </c>
      <c r="E24864" s="141" t="s">
        <v>14501</v>
      </c>
      <c r="F24864" s="141" t="s">
        <v>14501</v>
      </c>
      <c r="G24864" s="136">
        <v>0</v>
      </c>
      <c r="H24864" s="136">
        <v>0</v>
      </c>
      <c r="I24864" s="141" t="s">
        <v>14501</v>
      </c>
      <c r="J24864" s="136">
        <v>0</v>
      </c>
      <c r="K24864" s="136">
        <v>0</v>
      </c>
      <c r="L24864" s="141" t="s">
        <v>14501</v>
      </c>
      <c r="M24864" s="141" t="s">
        <v>14501</v>
      </c>
      <c r="N24864" s="136">
        <v>0</v>
      </c>
      <c r="O24864" s="136">
        <v>0</v>
      </c>
      <c r="P24864" s="136">
        <v>0</v>
      </c>
      <c r="Q24864" s="141" t="s">
        <v>14501</v>
      </c>
      <c r="R24864" s="136">
        <v>0</v>
      </c>
      <c r="S24864" s="136">
        <v>0</v>
      </c>
    </row>
    <row r="24865" spans="1:19" ht="11.25" thickBot="1" x14ac:dyDescent="0.2">
      <c r="A24865" s="112"/>
    </row>
    <row r="24866" spans="1:19" ht="11.25" thickBot="1" x14ac:dyDescent="0.2">
      <c r="A24866" s="106" t="s">
        <v>357</v>
      </c>
      <c r="B24866" s="106" t="s">
        <v>358</v>
      </c>
      <c r="C24866" s="146" t="s">
        <v>53</v>
      </c>
      <c r="D24866" s="146" t="s">
        <v>54</v>
      </c>
      <c r="E24866" s="146" t="s">
        <v>55</v>
      </c>
      <c r="F24866" s="146" t="s">
        <v>56</v>
      </c>
      <c r="G24866" s="146" t="s">
        <v>14507</v>
      </c>
      <c r="H24866" s="146" t="s">
        <v>57</v>
      </c>
      <c r="I24866" s="146" t="s">
        <v>59</v>
      </c>
      <c r="J24866" s="146" t="s">
        <v>14508</v>
      </c>
      <c r="K24866" s="146" t="s">
        <v>60</v>
      </c>
      <c r="L24866" s="146" t="s">
        <v>61</v>
      </c>
      <c r="M24866" s="146" t="s">
        <v>62</v>
      </c>
      <c r="N24866" s="146" t="s">
        <v>14509</v>
      </c>
      <c r="O24866" s="146" t="s">
        <v>63</v>
      </c>
      <c r="P24866" s="146" t="s">
        <v>64</v>
      </c>
      <c r="Q24866" s="146" t="s">
        <v>66</v>
      </c>
      <c r="R24866" s="146" t="s">
        <v>14510</v>
      </c>
      <c r="S24866" s="146" t="s">
        <v>67</v>
      </c>
    </row>
    <row r="24867" spans="1:19" ht="11.25" thickBot="1" x14ac:dyDescent="0.2">
      <c r="A24867" s="107">
        <v>1</v>
      </c>
      <c r="B24867" s="132">
        <v>0.42195601851851849</v>
      </c>
      <c r="C24867" s="108">
        <v>66.667000000000002</v>
      </c>
      <c r="D24867" s="141" t="s">
        <v>14500</v>
      </c>
      <c r="E24867" s="108">
        <v>66.667000000000002</v>
      </c>
      <c r="F24867" s="108">
        <v>203.70599999999999</v>
      </c>
      <c r="G24867" s="141" t="s">
        <v>14500</v>
      </c>
      <c r="H24867" s="108">
        <v>134.922</v>
      </c>
      <c r="I24867" s="108">
        <v>233.33600000000001</v>
      </c>
      <c r="J24867" s="141" t="s">
        <v>14500</v>
      </c>
      <c r="K24867" s="108">
        <v>71.429000000000002</v>
      </c>
      <c r="L24867" s="141" t="s">
        <v>14500</v>
      </c>
      <c r="M24867" s="108">
        <v>83.334000000000003</v>
      </c>
      <c r="N24867" s="141" t="s">
        <v>14500</v>
      </c>
      <c r="O24867" s="108">
        <v>2319.67</v>
      </c>
      <c r="P24867" s="108">
        <v>312.505</v>
      </c>
      <c r="Q24867" s="145">
        <v>718050.72</v>
      </c>
      <c r="R24867" s="141" t="s">
        <v>14500</v>
      </c>
      <c r="S24867" s="108">
        <v>101.852</v>
      </c>
    </row>
    <row r="24868" spans="1:19" ht="11.25" thickBot="1" x14ac:dyDescent="0.2">
      <c r="A24868" s="112"/>
    </row>
    <row r="24869" spans="1:19" ht="11.25" thickBot="1" x14ac:dyDescent="0.2">
      <c r="A24869" s="135" t="s">
        <v>362</v>
      </c>
      <c r="B24869" s="112"/>
      <c r="C24869" s="136">
        <v>66.667000000000002</v>
      </c>
      <c r="D24869" s="141" t="s">
        <v>14501</v>
      </c>
      <c r="E24869" s="136">
        <v>66.667000000000002</v>
      </c>
      <c r="F24869" s="136">
        <v>203.70599999999999</v>
      </c>
      <c r="G24869" s="141" t="s">
        <v>14501</v>
      </c>
      <c r="H24869" s="136">
        <v>134.922</v>
      </c>
      <c r="I24869" s="136">
        <v>233.33600000000001</v>
      </c>
      <c r="J24869" s="141" t="s">
        <v>14501</v>
      </c>
      <c r="K24869" s="136">
        <v>71.429000000000002</v>
      </c>
      <c r="L24869" s="141" t="s">
        <v>14501</v>
      </c>
      <c r="M24869" s="136">
        <v>83.334000000000003</v>
      </c>
      <c r="N24869" s="141" t="s">
        <v>14501</v>
      </c>
      <c r="O24869" s="136">
        <v>2319.67</v>
      </c>
      <c r="P24869" s="136">
        <v>312.505</v>
      </c>
      <c r="Q24869" s="140">
        <v>718050.72</v>
      </c>
      <c r="R24869" s="141" t="s">
        <v>14501</v>
      </c>
      <c r="S24869" s="136">
        <v>101.852</v>
      </c>
    </row>
    <row r="24870" spans="1:19" ht="11.25" thickBot="1" x14ac:dyDescent="0.2">
      <c r="A24870" s="112"/>
    </row>
    <row r="24871" spans="1:19" ht="11.25" thickBot="1" x14ac:dyDescent="0.2">
      <c r="A24871" s="138" t="s">
        <v>364</v>
      </c>
      <c r="B24871" s="112"/>
      <c r="C24871" s="136">
        <v>0</v>
      </c>
      <c r="D24871" s="141" t="s">
        <v>14501</v>
      </c>
      <c r="E24871" s="136">
        <v>0</v>
      </c>
      <c r="F24871" s="136">
        <v>0</v>
      </c>
      <c r="G24871" s="141" t="s">
        <v>14501</v>
      </c>
      <c r="H24871" s="136">
        <v>0</v>
      </c>
      <c r="I24871" s="136">
        <v>0</v>
      </c>
      <c r="J24871" s="141" t="s">
        <v>14501</v>
      </c>
      <c r="K24871" s="136">
        <v>0</v>
      </c>
      <c r="L24871" s="141" t="s">
        <v>14501</v>
      </c>
      <c r="M24871" s="136">
        <v>0</v>
      </c>
      <c r="N24871" s="141" t="s">
        <v>14501</v>
      </c>
      <c r="O24871" s="136">
        <v>0</v>
      </c>
      <c r="P24871" s="136">
        <v>0</v>
      </c>
      <c r="Q24871" s="140">
        <v>0</v>
      </c>
      <c r="R24871" s="141" t="s">
        <v>14501</v>
      </c>
      <c r="S24871" s="136">
        <v>0</v>
      </c>
    </row>
    <row r="24872" spans="1:19" ht="11.25" thickBot="1" x14ac:dyDescent="0.2">
      <c r="A24872" s="112"/>
    </row>
    <row r="24873" spans="1:19" ht="11.25" thickBot="1" x14ac:dyDescent="0.2">
      <c r="A24873" s="139" t="s">
        <v>366</v>
      </c>
      <c r="B24873" s="112"/>
      <c r="C24873" s="136">
        <v>0</v>
      </c>
      <c r="D24873" s="141" t="s">
        <v>14501</v>
      </c>
      <c r="E24873" s="136">
        <v>0</v>
      </c>
      <c r="F24873" s="136">
        <v>0</v>
      </c>
      <c r="G24873" s="141" t="s">
        <v>14501</v>
      </c>
      <c r="H24873" s="136">
        <v>0</v>
      </c>
      <c r="I24873" s="136">
        <v>0</v>
      </c>
      <c r="J24873" s="141" t="s">
        <v>14501</v>
      </c>
      <c r="K24873" s="136">
        <v>0</v>
      </c>
      <c r="L24873" s="141" t="s">
        <v>14501</v>
      </c>
      <c r="M24873" s="136">
        <v>0</v>
      </c>
      <c r="N24873" s="141" t="s">
        <v>14501</v>
      </c>
      <c r="O24873" s="136">
        <v>0</v>
      </c>
      <c r="P24873" s="136">
        <v>0</v>
      </c>
      <c r="Q24873" s="140">
        <v>0</v>
      </c>
      <c r="R24873" s="141" t="s">
        <v>14501</v>
      </c>
      <c r="S24873" s="136">
        <v>0</v>
      </c>
    </row>
    <row r="24874" spans="1:19" ht="11.25" thickBot="1" x14ac:dyDescent="0.2">
      <c r="A24874" s="112"/>
    </row>
    <row r="24875" spans="1:19" ht="11.25" thickBot="1" x14ac:dyDescent="0.2">
      <c r="A24875" s="106" t="s">
        <v>357</v>
      </c>
      <c r="B24875" s="106" t="s">
        <v>358</v>
      </c>
      <c r="C24875" s="146" t="s">
        <v>68</v>
      </c>
      <c r="D24875" s="146" t="s">
        <v>14511</v>
      </c>
    </row>
    <row r="24876" spans="1:19" ht="11.25" thickBot="1" x14ac:dyDescent="0.2">
      <c r="A24876" s="107">
        <v>1</v>
      </c>
      <c r="B24876" s="132">
        <v>0.42195601851851849</v>
      </c>
      <c r="C24876" s="108">
        <v>407.41500000000002</v>
      </c>
      <c r="D24876" s="141" t="s">
        <v>14500</v>
      </c>
    </row>
    <row r="24877" spans="1:19" ht="11.25" thickBot="1" x14ac:dyDescent="0.2">
      <c r="A24877" s="112"/>
    </row>
    <row r="24878" spans="1:19" ht="11.25" thickBot="1" x14ac:dyDescent="0.2">
      <c r="A24878" s="135" t="s">
        <v>362</v>
      </c>
      <c r="B24878" s="112"/>
      <c r="C24878" s="136">
        <v>407.41500000000002</v>
      </c>
      <c r="D24878" s="141" t="s">
        <v>14501</v>
      </c>
    </row>
    <row r="24879" spans="1:19" ht="11.25" thickBot="1" x14ac:dyDescent="0.2">
      <c r="A24879" s="112"/>
    </row>
    <row r="24880" spans="1:19" ht="11.25" thickBot="1" x14ac:dyDescent="0.2">
      <c r="A24880" s="138" t="s">
        <v>364</v>
      </c>
      <c r="B24880" s="112"/>
      <c r="C24880" s="136">
        <v>0</v>
      </c>
      <c r="D24880" s="141" t="s">
        <v>14501</v>
      </c>
    </row>
    <row r="24881" spans="1:19" ht="11.25" thickBot="1" x14ac:dyDescent="0.2">
      <c r="A24881" s="112"/>
    </row>
    <row r="24882" spans="1:19" ht="11.25" thickBot="1" x14ac:dyDescent="0.2">
      <c r="A24882" s="139" t="s">
        <v>366</v>
      </c>
      <c r="B24882" s="112"/>
      <c r="C24882" s="136">
        <v>0</v>
      </c>
      <c r="D24882" s="141" t="s">
        <v>14501</v>
      </c>
    </row>
    <row r="24883" spans="1:19" ht="10.5" x14ac:dyDescent="0.15">
      <c r="A24883" s="112"/>
    </row>
    <row r="24884" spans="1:19" x14ac:dyDescent="0.15">
      <c r="A24884" s="129"/>
      <c r="B24884" s="86" t="s">
        <v>457</v>
      </c>
    </row>
    <row r="24885" spans="1:19" ht="9.75" thickBot="1" x14ac:dyDescent="0.2">
      <c r="A24885" s="81" t="s">
        <v>5871</v>
      </c>
    </row>
    <row r="24886" spans="1:19" ht="11.25" thickBot="1" x14ac:dyDescent="0.2">
      <c r="A24886" s="106" t="s">
        <v>357</v>
      </c>
      <c r="B24886" s="106" t="s">
        <v>358</v>
      </c>
      <c r="C24886" s="146" t="s">
        <v>14494</v>
      </c>
      <c r="D24886" s="146" t="s">
        <v>14495</v>
      </c>
      <c r="E24886" s="146" t="s">
        <v>14496</v>
      </c>
      <c r="F24886" s="146" t="s">
        <v>0</v>
      </c>
      <c r="G24886" s="146" t="s">
        <v>1</v>
      </c>
      <c r="H24886" s="146" t="s">
        <v>2</v>
      </c>
      <c r="I24886" s="146" t="s">
        <v>14497</v>
      </c>
      <c r="J24886" s="146" t="s">
        <v>3</v>
      </c>
      <c r="K24886" s="146" t="s">
        <v>14498</v>
      </c>
      <c r="L24886" s="146" t="s">
        <v>7</v>
      </c>
      <c r="M24886" s="146" t="s">
        <v>14499</v>
      </c>
      <c r="N24886" s="146" t="s">
        <v>10</v>
      </c>
      <c r="O24886" s="146" t="s">
        <v>11</v>
      </c>
      <c r="P24886" s="146" t="s">
        <v>12</v>
      </c>
      <c r="Q24886" s="146" t="s">
        <v>13</v>
      </c>
      <c r="R24886" s="146" t="s">
        <v>14</v>
      </c>
      <c r="S24886" s="146" t="s">
        <v>15</v>
      </c>
    </row>
    <row r="24887" spans="1:19" ht="11.25" thickBot="1" x14ac:dyDescent="0.2">
      <c r="A24887" s="107">
        <v>1</v>
      </c>
      <c r="B24887" s="132">
        <v>0.42709490740740735</v>
      </c>
      <c r="C24887" s="141" t="s">
        <v>14500</v>
      </c>
      <c r="D24887" s="141" t="s">
        <v>14500</v>
      </c>
      <c r="E24887" s="108">
        <v>33.332999999999998</v>
      </c>
      <c r="F24887" s="108">
        <v>4364.9690000000001</v>
      </c>
      <c r="G24887" s="108">
        <v>592.60799999999995</v>
      </c>
      <c r="H24887" s="108">
        <v>268.52199999999999</v>
      </c>
      <c r="I24887" s="108">
        <v>55.555999999999997</v>
      </c>
      <c r="J24887" s="108">
        <v>33.332999999999998</v>
      </c>
      <c r="K24887" s="108">
        <v>388.899</v>
      </c>
      <c r="L24887" s="145">
        <v>8614.1689999999999</v>
      </c>
      <c r="M24887" s="108">
        <v>142.858</v>
      </c>
      <c r="N24887" s="108">
        <v>291.67099999999999</v>
      </c>
      <c r="O24887" s="108">
        <v>366.67200000000003</v>
      </c>
      <c r="P24887" s="108">
        <v>794.47</v>
      </c>
      <c r="Q24887" s="108">
        <v>18519.545999999998</v>
      </c>
      <c r="R24887" s="108">
        <v>483.34399999999999</v>
      </c>
      <c r="S24887" s="108">
        <v>166.66800000000001</v>
      </c>
    </row>
    <row r="24888" spans="1:19" ht="11.25" thickBot="1" x14ac:dyDescent="0.2">
      <c r="A24888" s="112"/>
    </row>
    <row r="24889" spans="1:19" ht="11.25" thickBot="1" x14ac:dyDescent="0.2">
      <c r="A24889" s="135" t="s">
        <v>362</v>
      </c>
      <c r="B24889" s="112"/>
      <c r="C24889" s="141" t="s">
        <v>14501</v>
      </c>
      <c r="D24889" s="141" t="s">
        <v>14501</v>
      </c>
      <c r="E24889" s="136">
        <v>33.332999999999998</v>
      </c>
      <c r="F24889" s="136">
        <v>4364.9690000000001</v>
      </c>
      <c r="G24889" s="136">
        <v>592.60799999999995</v>
      </c>
      <c r="H24889" s="136">
        <v>268.52199999999999</v>
      </c>
      <c r="I24889" s="136">
        <v>55.555999999999997</v>
      </c>
      <c r="J24889" s="136">
        <v>33.332999999999998</v>
      </c>
      <c r="K24889" s="136">
        <v>388.899</v>
      </c>
      <c r="L24889" s="140">
        <v>8614.1689999999999</v>
      </c>
      <c r="M24889" s="136">
        <v>142.858</v>
      </c>
      <c r="N24889" s="136">
        <v>291.67099999999999</v>
      </c>
      <c r="O24889" s="136">
        <v>366.67200000000003</v>
      </c>
      <c r="P24889" s="136">
        <v>794.47</v>
      </c>
      <c r="Q24889" s="136">
        <v>18519.545999999998</v>
      </c>
      <c r="R24889" s="136">
        <v>483.34399999999999</v>
      </c>
      <c r="S24889" s="136">
        <v>166.66800000000001</v>
      </c>
    </row>
    <row r="24890" spans="1:19" ht="11.25" thickBot="1" x14ac:dyDescent="0.2">
      <c r="A24890" s="112"/>
    </row>
    <row r="24891" spans="1:19" ht="11.25" thickBot="1" x14ac:dyDescent="0.2">
      <c r="A24891" s="138" t="s">
        <v>364</v>
      </c>
      <c r="B24891" s="112"/>
      <c r="C24891" s="141" t="s">
        <v>14501</v>
      </c>
      <c r="D24891" s="141" t="s">
        <v>14501</v>
      </c>
      <c r="E24891" s="136">
        <v>0</v>
      </c>
      <c r="F24891" s="136">
        <v>0</v>
      </c>
      <c r="G24891" s="136">
        <v>0</v>
      </c>
      <c r="H24891" s="136">
        <v>0</v>
      </c>
      <c r="I24891" s="136">
        <v>0</v>
      </c>
      <c r="J24891" s="136">
        <v>0</v>
      </c>
      <c r="K24891" s="136">
        <v>0</v>
      </c>
      <c r="L24891" s="140">
        <v>0</v>
      </c>
      <c r="M24891" s="136">
        <v>0</v>
      </c>
      <c r="N24891" s="136">
        <v>0</v>
      </c>
      <c r="O24891" s="136">
        <v>0</v>
      </c>
      <c r="P24891" s="136">
        <v>0</v>
      </c>
      <c r="Q24891" s="136">
        <v>0</v>
      </c>
      <c r="R24891" s="136">
        <v>0</v>
      </c>
      <c r="S24891" s="136">
        <v>0</v>
      </c>
    </row>
    <row r="24892" spans="1:19" ht="11.25" thickBot="1" x14ac:dyDescent="0.2">
      <c r="A24892" s="112"/>
    </row>
    <row r="24893" spans="1:19" ht="11.25" thickBot="1" x14ac:dyDescent="0.2">
      <c r="A24893" s="139" t="s">
        <v>366</v>
      </c>
      <c r="B24893" s="112"/>
      <c r="C24893" s="141" t="s">
        <v>14501</v>
      </c>
      <c r="D24893" s="141" t="s">
        <v>14501</v>
      </c>
      <c r="E24893" s="136">
        <v>0</v>
      </c>
      <c r="F24893" s="136">
        <v>0</v>
      </c>
      <c r="G24893" s="136">
        <v>0</v>
      </c>
      <c r="H24893" s="136">
        <v>0</v>
      </c>
      <c r="I24893" s="136">
        <v>0</v>
      </c>
      <c r="J24893" s="136">
        <v>0</v>
      </c>
      <c r="K24893" s="136">
        <v>0</v>
      </c>
      <c r="L24893" s="140">
        <v>0</v>
      </c>
      <c r="M24893" s="136">
        <v>0</v>
      </c>
      <c r="N24893" s="136">
        <v>0</v>
      </c>
      <c r="O24893" s="136">
        <v>0</v>
      </c>
      <c r="P24893" s="136">
        <v>0</v>
      </c>
      <c r="Q24893" s="136">
        <v>0</v>
      </c>
      <c r="R24893" s="136">
        <v>0</v>
      </c>
      <c r="S24893" s="136">
        <v>0</v>
      </c>
    </row>
    <row r="24894" spans="1:19" ht="11.25" thickBot="1" x14ac:dyDescent="0.2">
      <c r="A24894" s="112"/>
    </row>
    <row r="24895" spans="1:19" ht="11.25" thickBot="1" x14ac:dyDescent="0.2">
      <c r="A24895" s="106" t="s">
        <v>357</v>
      </c>
      <c r="B24895" s="106" t="s">
        <v>358</v>
      </c>
      <c r="C24895" s="146" t="s">
        <v>16</v>
      </c>
      <c r="D24895" s="146" t="s">
        <v>14502</v>
      </c>
      <c r="E24895" s="146" t="s">
        <v>14503</v>
      </c>
      <c r="F24895" s="146" t="s">
        <v>20</v>
      </c>
      <c r="G24895" s="146" t="s">
        <v>21</v>
      </c>
      <c r="H24895" s="146" t="s">
        <v>22</v>
      </c>
      <c r="I24895" s="146" t="s">
        <v>23</v>
      </c>
      <c r="J24895" s="146" t="s">
        <v>24</v>
      </c>
      <c r="K24895" s="146" t="s">
        <v>26</v>
      </c>
      <c r="L24895" s="146" t="s">
        <v>14504</v>
      </c>
      <c r="M24895" s="146" t="s">
        <v>27</v>
      </c>
      <c r="N24895" s="146" t="s">
        <v>28</v>
      </c>
      <c r="O24895" s="146" t="s">
        <v>29</v>
      </c>
      <c r="P24895" s="146" t="s">
        <v>30</v>
      </c>
      <c r="Q24895" s="146" t="s">
        <v>14505</v>
      </c>
      <c r="R24895" s="146" t="s">
        <v>32</v>
      </c>
      <c r="S24895" s="146" t="s">
        <v>33</v>
      </c>
    </row>
    <row r="24896" spans="1:19" ht="11.25" thickBot="1" x14ac:dyDescent="0.2">
      <c r="A24896" s="107">
        <v>1</v>
      </c>
      <c r="B24896" s="132">
        <v>0.42709490740740735</v>
      </c>
      <c r="C24896" s="108">
        <v>155.55699999999999</v>
      </c>
      <c r="D24896" s="108">
        <v>472.233</v>
      </c>
      <c r="E24896" s="108">
        <v>33.332999999999998</v>
      </c>
      <c r="F24896" s="145">
        <v>10054.299000000001</v>
      </c>
      <c r="G24896" s="108">
        <v>33.332999999999998</v>
      </c>
      <c r="H24896" s="141" t="s">
        <v>14500</v>
      </c>
      <c r="I24896" s="108">
        <v>259.26299999999998</v>
      </c>
      <c r="J24896" s="108">
        <v>126.985</v>
      </c>
      <c r="K24896" s="145">
        <v>81304.334000000003</v>
      </c>
      <c r="L24896" s="108">
        <v>766.69299999999998</v>
      </c>
      <c r="M24896" s="108">
        <v>222.22499999999999</v>
      </c>
      <c r="N24896" s="108">
        <v>240.74299999999999</v>
      </c>
      <c r="O24896" s="108">
        <v>55.555999999999997</v>
      </c>
      <c r="P24896" s="108">
        <v>74.073999999999998</v>
      </c>
      <c r="Q24896" s="108">
        <v>148.149</v>
      </c>
      <c r="R24896" s="108">
        <v>287.04199999999997</v>
      </c>
      <c r="S24896" s="108">
        <v>190.47900000000001</v>
      </c>
    </row>
    <row r="24897" spans="1:19" ht="11.25" thickBot="1" x14ac:dyDescent="0.2">
      <c r="A24897" s="112"/>
    </row>
    <row r="24898" spans="1:19" ht="11.25" thickBot="1" x14ac:dyDescent="0.2">
      <c r="A24898" s="135" t="s">
        <v>362</v>
      </c>
      <c r="B24898" s="112"/>
      <c r="C24898" s="136">
        <v>155.55699999999999</v>
      </c>
      <c r="D24898" s="136">
        <v>472.233</v>
      </c>
      <c r="E24898" s="136">
        <v>33.332999999999998</v>
      </c>
      <c r="F24898" s="140">
        <v>10054.299000000001</v>
      </c>
      <c r="G24898" s="136">
        <v>33.332999999999998</v>
      </c>
      <c r="H24898" s="141" t="s">
        <v>14501</v>
      </c>
      <c r="I24898" s="136">
        <v>259.26299999999998</v>
      </c>
      <c r="J24898" s="136">
        <v>126.985</v>
      </c>
      <c r="K24898" s="140">
        <v>81304.334000000003</v>
      </c>
      <c r="L24898" s="136">
        <v>766.69299999999998</v>
      </c>
      <c r="M24898" s="136">
        <v>222.22499999999999</v>
      </c>
      <c r="N24898" s="136">
        <v>240.74299999999999</v>
      </c>
      <c r="O24898" s="136">
        <v>55.555999999999997</v>
      </c>
      <c r="P24898" s="136">
        <v>74.073999999999998</v>
      </c>
      <c r="Q24898" s="136">
        <v>148.149</v>
      </c>
      <c r="R24898" s="136">
        <v>287.04199999999997</v>
      </c>
      <c r="S24898" s="136">
        <v>190.47900000000001</v>
      </c>
    </row>
    <row r="24899" spans="1:19" ht="11.25" thickBot="1" x14ac:dyDescent="0.2">
      <c r="A24899" s="112"/>
    </row>
    <row r="24900" spans="1:19" ht="11.25" thickBot="1" x14ac:dyDescent="0.2">
      <c r="A24900" s="138" t="s">
        <v>364</v>
      </c>
      <c r="B24900" s="112"/>
      <c r="C24900" s="136">
        <v>0</v>
      </c>
      <c r="D24900" s="136">
        <v>0</v>
      </c>
      <c r="E24900" s="136">
        <v>0</v>
      </c>
      <c r="F24900" s="140">
        <v>0</v>
      </c>
      <c r="G24900" s="136">
        <v>0</v>
      </c>
      <c r="H24900" s="141" t="s">
        <v>14501</v>
      </c>
      <c r="I24900" s="136">
        <v>0</v>
      </c>
      <c r="J24900" s="136">
        <v>0</v>
      </c>
      <c r="K24900" s="140">
        <v>0</v>
      </c>
      <c r="L24900" s="136">
        <v>0</v>
      </c>
      <c r="M24900" s="136">
        <v>0</v>
      </c>
      <c r="N24900" s="136">
        <v>0</v>
      </c>
      <c r="O24900" s="136">
        <v>0</v>
      </c>
      <c r="P24900" s="136">
        <v>0</v>
      </c>
      <c r="Q24900" s="136">
        <v>0</v>
      </c>
      <c r="R24900" s="136">
        <v>0</v>
      </c>
      <c r="S24900" s="136">
        <v>0</v>
      </c>
    </row>
    <row r="24901" spans="1:19" ht="11.25" thickBot="1" x14ac:dyDescent="0.2">
      <c r="A24901" s="112"/>
    </row>
    <row r="24902" spans="1:19" ht="11.25" thickBot="1" x14ac:dyDescent="0.2">
      <c r="A24902" s="139" t="s">
        <v>366</v>
      </c>
      <c r="B24902" s="112"/>
      <c r="C24902" s="136">
        <v>0</v>
      </c>
      <c r="D24902" s="136">
        <v>0</v>
      </c>
      <c r="E24902" s="136">
        <v>0</v>
      </c>
      <c r="F24902" s="140">
        <v>0</v>
      </c>
      <c r="G24902" s="136">
        <v>0</v>
      </c>
      <c r="H24902" s="141" t="s">
        <v>14501</v>
      </c>
      <c r="I24902" s="136">
        <v>0</v>
      </c>
      <c r="J24902" s="136">
        <v>0</v>
      </c>
      <c r="K24902" s="140">
        <v>0</v>
      </c>
      <c r="L24902" s="136">
        <v>0</v>
      </c>
      <c r="M24902" s="136">
        <v>0</v>
      </c>
      <c r="N24902" s="136">
        <v>0</v>
      </c>
      <c r="O24902" s="136">
        <v>0</v>
      </c>
      <c r="P24902" s="136">
        <v>0</v>
      </c>
      <c r="Q24902" s="136">
        <v>0</v>
      </c>
      <c r="R24902" s="136">
        <v>0</v>
      </c>
      <c r="S24902" s="136">
        <v>0</v>
      </c>
    </row>
    <row r="24903" spans="1:19" ht="11.25" thickBot="1" x14ac:dyDescent="0.2">
      <c r="A24903" s="112"/>
    </row>
    <row r="24904" spans="1:19" ht="11.25" thickBot="1" x14ac:dyDescent="0.2">
      <c r="A24904" s="106" t="s">
        <v>357</v>
      </c>
      <c r="B24904" s="106" t="s">
        <v>358</v>
      </c>
      <c r="C24904" s="146" t="s">
        <v>35</v>
      </c>
      <c r="D24904" s="146" t="s">
        <v>36</v>
      </c>
      <c r="E24904" s="146" t="s">
        <v>14506</v>
      </c>
      <c r="F24904" s="146" t="s">
        <v>38</v>
      </c>
      <c r="G24904" s="146" t="s">
        <v>39</v>
      </c>
      <c r="H24904" s="146" t="s">
        <v>41</v>
      </c>
      <c r="I24904" s="146" t="s">
        <v>42</v>
      </c>
      <c r="J24904" s="146" t="s">
        <v>43</v>
      </c>
      <c r="K24904" s="146" t="s">
        <v>44</v>
      </c>
      <c r="L24904" s="146" t="s">
        <v>45</v>
      </c>
      <c r="M24904" s="146" t="s">
        <v>46</v>
      </c>
      <c r="N24904" s="146" t="s">
        <v>47</v>
      </c>
      <c r="O24904" s="146" t="s">
        <v>48</v>
      </c>
      <c r="P24904" s="146" t="s">
        <v>49</v>
      </c>
      <c r="Q24904" s="146" t="s">
        <v>50</v>
      </c>
      <c r="R24904" s="146" t="s">
        <v>51</v>
      </c>
      <c r="S24904" s="146" t="s">
        <v>52</v>
      </c>
    </row>
    <row r="24905" spans="1:19" ht="11.25" thickBot="1" x14ac:dyDescent="0.2">
      <c r="A24905" s="107">
        <v>1</v>
      </c>
      <c r="B24905" s="132">
        <v>0.42709490740740735</v>
      </c>
      <c r="C24905" s="145">
        <v>169731.08</v>
      </c>
      <c r="D24905" s="108">
        <v>111.11199999999999</v>
      </c>
      <c r="E24905" s="108">
        <v>111.11199999999999</v>
      </c>
      <c r="F24905" s="141" t="s">
        <v>14500</v>
      </c>
      <c r="G24905" s="108">
        <v>148.149</v>
      </c>
      <c r="H24905" s="108">
        <v>2370.6170000000002</v>
      </c>
      <c r="I24905" s="108">
        <v>200.00200000000001</v>
      </c>
      <c r="J24905" s="108">
        <v>284.726</v>
      </c>
      <c r="K24905" s="108">
        <v>119.04900000000001</v>
      </c>
      <c r="L24905" s="108">
        <v>33.332999999999998</v>
      </c>
      <c r="M24905" s="141" t="s">
        <v>14500</v>
      </c>
      <c r="N24905" s="108">
        <v>212.965</v>
      </c>
      <c r="O24905" s="108">
        <v>71.429000000000002</v>
      </c>
      <c r="P24905" s="108">
        <v>277.78100000000001</v>
      </c>
      <c r="Q24905" s="108">
        <v>142.858</v>
      </c>
      <c r="R24905" s="108">
        <v>433.34199999999998</v>
      </c>
      <c r="S24905" s="108">
        <v>74.073999999999998</v>
      </c>
    </row>
    <row r="24906" spans="1:19" ht="11.25" thickBot="1" x14ac:dyDescent="0.2">
      <c r="A24906" s="112"/>
    </row>
    <row r="24907" spans="1:19" ht="11.25" thickBot="1" x14ac:dyDescent="0.2">
      <c r="A24907" s="135" t="s">
        <v>362</v>
      </c>
      <c r="B24907" s="112"/>
      <c r="C24907" s="140">
        <v>169731.08</v>
      </c>
      <c r="D24907" s="136">
        <v>111.11199999999999</v>
      </c>
      <c r="E24907" s="136">
        <v>111.11199999999999</v>
      </c>
      <c r="F24907" s="141" t="s">
        <v>14501</v>
      </c>
      <c r="G24907" s="136">
        <v>148.149</v>
      </c>
      <c r="H24907" s="136">
        <v>2370.6170000000002</v>
      </c>
      <c r="I24907" s="136">
        <v>200.00200000000001</v>
      </c>
      <c r="J24907" s="136">
        <v>284.726</v>
      </c>
      <c r="K24907" s="136">
        <v>119.04900000000001</v>
      </c>
      <c r="L24907" s="136">
        <v>33.332999999999998</v>
      </c>
      <c r="M24907" s="141" t="s">
        <v>14501</v>
      </c>
      <c r="N24907" s="136">
        <v>212.965</v>
      </c>
      <c r="O24907" s="136">
        <v>71.429000000000002</v>
      </c>
      <c r="P24907" s="136">
        <v>277.78100000000001</v>
      </c>
      <c r="Q24907" s="136">
        <v>142.858</v>
      </c>
      <c r="R24907" s="136">
        <v>433.34199999999998</v>
      </c>
      <c r="S24907" s="136">
        <v>74.073999999999998</v>
      </c>
    </row>
    <row r="24908" spans="1:19" ht="11.25" thickBot="1" x14ac:dyDescent="0.2">
      <c r="A24908" s="112"/>
    </row>
    <row r="24909" spans="1:19" ht="11.25" thickBot="1" x14ac:dyDescent="0.2">
      <c r="A24909" s="138" t="s">
        <v>364</v>
      </c>
      <c r="B24909" s="112"/>
      <c r="C24909" s="140">
        <v>0</v>
      </c>
      <c r="D24909" s="136">
        <v>0</v>
      </c>
      <c r="E24909" s="136">
        <v>0</v>
      </c>
      <c r="F24909" s="141" t="s">
        <v>14501</v>
      </c>
      <c r="G24909" s="136">
        <v>0</v>
      </c>
      <c r="H24909" s="136">
        <v>0</v>
      </c>
      <c r="I24909" s="136">
        <v>0</v>
      </c>
      <c r="J24909" s="136">
        <v>0</v>
      </c>
      <c r="K24909" s="136">
        <v>0</v>
      </c>
      <c r="L24909" s="136">
        <v>0</v>
      </c>
      <c r="M24909" s="141" t="s">
        <v>14501</v>
      </c>
      <c r="N24909" s="136">
        <v>0</v>
      </c>
      <c r="O24909" s="136">
        <v>0</v>
      </c>
      <c r="P24909" s="136">
        <v>0</v>
      </c>
      <c r="Q24909" s="136">
        <v>0</v>
      </c>
      <c r="R24909" s="136">
        <v>0</v>
      </c>
      <c r="S24909" s="136">
        <v>0</v>
      </c>
    </row>
    <row r="24910" spans="1:19" ht="11.25" thickBot="1" x14ac:dyDescent="0.2">
      <c r="A24910" s="112"/>
    </row>
    <row r="24911" spans="1:19" ht="11.25" thickBot="1" x14ac:dyDescent="0.2">
      <c r="A24911" s="139" t="s">
        <v>366</v>
      </c>
      <c r="B24911" s="112"/>
      <c r="C24911" s="140">
        <v>0</v>
      </c>
      <c r="D24911" s="136">
        <v>0</v>
      </c>
      <c r="E24911" s="136">
        <v>0</v>
      </c>
      <c r="F24911" s="141" t="s">
        <v>14501</v>
      </c>
      <c r="G24911" s="136">
        <v>0</v>
      </c>
      <c r="H24911" s="136">
        <v>0</v>
      </c>
      <c r="I24911" s="136">
        <v>0</v>
      </c>
      <c r="J24911" s="136">
        <v>0</v>
      </c>
      <c r="K24911" s="136">
        <v>0</v>
      </c>
      <c r="L24911" s="136">
        <v>0</v>
      </c>
      <c r="M24911" s="141" t="s">
        <v>14501</v>
      </c>
      <c r="N24911" s="136">
        <v>0</v>
      </c>
      <c r="O24911" s="136">
        <v>0</v>
      </c>
      <c r="P24911" s="136">
        <v>0</v>
      </c>
      <c r="Q24911" s="136">
        <v>0</v>
      </c>
      <c r="R24911" s="136">
        <v>0</v>
      </c>
      <c r="S24911" s="136">
        <v>0</v>
      </c>
    </row>
    <row r="24912" spans="1:19" ht="11.25" thickBot="1" x14ac:dyDescent="0.2">
      <c r="A24912" s="112"/>
    </row>
    <row r="24913" spans="1:19" ht="11.25" thickBot="1" x14ac:dyDescent="0.2">
      <c r="A24913" s="106" t="s">
        <v>357</v>
      </c>
      <c r="B24913" s="106" t="s">
        <v>358</v>
      </c>
      <c r="C24913" s="146" t="s">
        <v>53</v>
      </c>
      <c r="D24913" s="146" t="s">
        <v>54</v>
      </c>
      <c r="E24913" s="146" t="s">
        <v>55</v>
      </c>
      <c r="F24913" s="146" t="s">
        <v>56</v>
      </c>
      <c r="G24913" s="146" t="s">
        <v>14507</v>
      </c>
      <c r="H24913" s="146" t="s">
        <v>57</v>
      </c>
      <c r="I24913" s="146" t="s">
        <v>59</v>
      </c>
      <c r="J24913" s="146" t="s">
        <v>14508</v>
      </c>
      <c r="K24913" s="146" t="s">
        <v>60</v>
      </c>
      <c r="L24913" s="146" t="s">
        <v>61</v>
      </c>
      <c r="M24913" s="146" t="s">
        <v>62</v>
      </c>
      <c r="N24913" s="146" t="s">
        <v>14509</v>
      </c>
      <c r="O24913" s="146" t="s">
        <v>63</v>
      </c>
      <c r="P24913" s="146" t="s">
        <v>64</v>
      </c>
      <c r="Q24913" s="146" t="s">
        <v>66</v>
      </c>
      <c r="R24913" s="146" t="s">
        <v>14510</v>
      </c>
      <c r="S24913" s="146" t="s">
        <v>67</v>
      </c>
    </row>
    <row r="24914" spans="1:19" ht="11.25" thickBot="1" x14ac:dyDescent="0.2">
      <c r="A24914" s="107">
        <v>1</v>
      </c>
      <c r="B24914" s="132">
        <v>0.42709490740740735</v>
      </c>
      <c r="C24914" s="108">
        <v>703.72299999999996</v>
      </c>
      <c r="D24914" s="108">
        <v>145.83500000000001</v>
      </c>
      <c r="E24914" s="108">
        <v>208.33600000000001</v>
      </c>
      <c r="F24914" s="108">
        <v>1074.124</v>
      </c>
      <c r="G24914" s="141" t="s">
        <v>14500</v>
      </c>
      <c r="H24914" s="108">
        <v>907.44200000000001</v>
      </c>
      <c r="I24914" s="108">
        <v>1185.2449999999999</v>
      </c>
      <c r="J24914" s="141" t="s">
        <v>14500</v>
      </c>
      <c r="K24914" s="108">
        <v>142.858</v>
      </c>
      <c r="L24914" s="108">
        <v>142.85900000000001</v>
      </c>
      <c r="M24914" s="108">
        <v>33.332999999999998</v>
      </c>
      <c r="N24914" s="141" t="s">
        <v>14500</v>
      </c>
      <c r="O24914" s="108">
        <v>7369.1109999999999</v>
      </c>
      <c r="P24914" s="108">
        <v>1125.058</v>
      </c>
      <c r="Q24914" s="145">
        <v>732160.91</v>
      </c>
      <c r="R24914" s="141" t="s">
        <v>14500</v>
      </c>
      <c r="S24914" s="108">
        <v>513.90200000000004</v>
      </c>
    </row>
    <row r="24915" spans="1:19" ht="11.25" thickBot="1" x14ac:dyDescent="0.2">
      <c r="A24915" s="112"/>
    </row>
    <row r="24916" spans="1:19" ht="11.25" thickBot="1" x14ac:dyDescent="0.2">
      <c r="A24916" s="135" t="s">
        <v>362</v>
      </c>
      <c r="B24916" s="112"/>
      <c r="C24916" s="136">
        <v>703.72299999999996</v>
      </c>
      <c r="D24916" s="136">
        <v>145.83500000000001</v>
      </c>
      <c r="E24916" s="136">
        <v>208.33600000000001</v>
      </c>
      <c r="F24916" s="136">
        <v>1074.124</v>
      </c>
      <c r="G24916" s="141" t="s">
        <v>14501</v>
      </c>
      <c r="H24916" s="136">
        <v>907.44200000000001</v>
      </c>
      <c r="I24916" s="136">
        <v>1185.2449999999999</v>
      </c>
      <c r="J24916" s="141" t="s">
        <v>14501</v>
      </c>
      <c r="K24916" s="136">
        <v>142.858</v>
      </c>
      <c r="L24916" s="136">
        <v>142.85900000000001</v>
      </c>
      <c r="M24916" s="136">
        <v>33.332999999999998</v>
      </c>
      <c r="N24916" s="141" t="s">
        <v>14501</v>
      </c>
      <c r="O24916" s="136">
        <v>7369.1109999999999</v>
      </c>
      <c r="P24916" s="136">
        <v>1125.058</v>
      </c>
      <c r="Q24916" s="140">
        <v>732160.91</v>
      </c>
      <c r="R24916" s="141" t="s">
        <v>14501</v>
      </c>
      <c r="S24916" s="136">
        <v>513.90200000000004</v>
      </c>
    </row>
    <row r="24917" spans="1:19" ht="11.25" thickBot="1" x14ac:dyDescent="0.2">
      <c r="A24917" s="112"/>
    </row>
    <row r="24918" spans="1:19" ht="11.25" thickBot="1" x14ac:dyDescent="0.2">
      <c r="A24918" s="138" t="s">
        <v>364</v>
      </c>
      <c r="B24918" s="112"/>
      <c r="C24918" s="136">
        <v>0</v>
      </c>
      <c r="D24918" s="136">
        <v>0</v>
      </c>
      <c r="E24918" s="136">
        <v>0</v>
      </c>
      <c r="F24918" s="136">
        <v>0</v>
      </c>
      <c r="G24918" s="141" t="s">
        <v>14501</v>
      </c>
      <c r="H24918" s="136">
        <v>0</v>
      </c>
      <c r="I24918" s="136">
        <v>0</v>
      </c>
      <c r="J24918" s="141" t="s">
        <v>14501</v>
      </c>
      <c r="K24918" s="136">
        <v>0</v>
      </c>
      <c r="L24918" s="136">
        <v>0</v>
      </c>
      <c r="M24918" s="136">
        <v>0</v>
      </c>
      <c r="N24918" s="141" t="s">
        <v>14501</v>
      </c>
      <c r="O24918" s="136">
        <v>0</v>
      </c>
      <c r="P24918" s="136">
        <v>0</v>
      </c>
      <c r="Q24918" s="140">
        <v>0</v>
      </c>
      <c r="R24918" s="141" t="s">
        <v>14501</v>
      </c>
      <c r="S24918" s="136">
        <v>0</v>
      </c>
    </row>
    <row r="24919" spans="1:19" ht="11.25" thickBot="1" x14ac:dyDescent="0.2">
      <c r="A24919" s="112"/>
    </row>
    <row r="24920" spans="1:19" ht="11.25" thickBot="1" x14ac:dyDescent="0.2">
      <c r="A24920" s="139" t="s">
        <v>366</v>
      </c>
      <c r="B24920" s="112"/>
      <c r="C24920" s="136">
        <v>0</v>
      </c>
      <c r="D24920" s="136">
        <v>0</v>
      </c>
      <c r="E24920" s="136">
        <v>0</v>
      </c>
      <c r="F24920" s="136">
        <v>0</v>
      </c>
      <c r="G24920" s="141" t="s">
        <v>14501</v>
      </c>
      <c r="H24920" s="136">
        <v>0</v>
      </c>
      <c r="I24920" s="136">
        <v>0</v>
      </c>
      <c r="J24920" s="141" t="s">
        <v>14501</v>
      </c>
      <c r="K24920" s="136">
        <v>0</v>
      </c>
      <c r="L24920" s="136">
        <v>0</v>
      </c>
      <c r="M24920" s="136">
        <v>0</v>
      </c>
      <c r="N24920" s="141" t="s">
        <v>14501</v>
      </c>
      <c r="O24920" s="136">
        <v>0</v>
      </c>
      <c r="P24920" s="136">
        <v>0</v>
      </c>
      <c r="Q24920" s="140">
        <v>0</v>
      </c>
      <c r="R24920" s="141" t="s">
        <v>14501</v>
      </c>
      <c r="S24920" s="136">
        <v>0</v>
      </c>
    </row>
    <row r="24921" spans="1:19" ht="11.25" thickBot="1" x14ac:dyDescent="0.2">
      <c r="A24921" s="112"/>
    </row>
    <row r="24922" spans="1:19" ht="11.25" thickBot="1" x14ac:dyDescent="0.2">
      <c r="A24922" s="106" t="s">
        <v>357</v>
      </c>
      <c r="B24922" s="106" t="s">
        <v>358</v>
      </c>
      <c r="C24922" s="146" t="s">
        <v>68</v>
      </c>
      <c r="D24922" s="146" t="s">
        <v>14511</v>
      </c>
    </row>
    <row r="24923" spans="1:19" ht="11.25" thickBot="1" x14ac:dyDescent="0.2">
      <c r="A24923" s="107">
        <v>1</v>
      </c>
      <c r="B24923" s="132">
        <v>0.42709490740740735</v>
      </c>
      <c r="C24923" s="108">
        <v>2597.5059999999999</v>
      </c>
      <c r="D24923" s="141" t="s">
        <v>14500</v>
      </c>
    </row>
    <row r="24924" spans="1:19" ht="11.25" thickBot="1" x14ac:dyDescent="0.2">
      <c r="A24924" s="112"/>
    </row>
    <row r="24925" spans="1:19" ht="11.25" thickBot="1" x14ac:dyDescent="0.2">
      <c r="A24925" s="135" t="s">
        <v>362</v>
      </c>
      <c r="B24925" s="112"/>
      <c r="C24925" s="136">
        <v>2597.5059999999999</v>
      </c>
      <c r="D24925" s="141" t="s">
        <v>14501</v>
      </c>
    </row>
    <row r="24926" spans="1:19" ht="11.25" thickBot="1" x14ac:dyDescent="0.2">
      <c r="A24926" s="112"/>
    </row>
    <row r="24927" spans="1:19" ht="11.25" thickBot="1" x14ac:dyDescent="0.2">
      <c r="A24927" s="138" t="s">
        <v>364</v>
      </c>
      <c r="B24927" s="112"/>
      <c r="C24927" s="136">
        <v>0</v>
      </c>
      <c r="D24927" s="141" t="s">
        <v>14501</v>
      </c>
    </row>
    <row r="24928" spans="1:19" ht="11.25" thickBot="1" x14ac:dyDescent="0.2">
      <c r="A24928" s="112"/>
    </row>
    <row r="24929" spans="1:19" ht="11.25" thickBot="1" x14ac:dyDescent="0.2">
      <c r="A24929" s="139" t="s">
        <v>366</v>
      </c>
      <c r="B24929" s="112"/>
      <c r="C24929" s="136">
        <v>0</v>
      </c>
      <c r="D24929" s="141" t="s">
        <v>14501</v>
      </c>
    </row>
    <row r="24930" spans="1:19" ht="10.5" x14ac:dyDescent="0.15">
      <c r="A24930" s="112"/>
    </row>
    <row r="24931" spans="1:19" x14ac:dyDescent="0.15">
      <c r="A24931" s="129"/>
      <c r="B24931" s="86" t="s">
        <v>486</v>
      </c>
    </row>
    <row r="24932" spans="1:19" ht="9.75" thickBot="1" x14ac:dyDescent="0.2">
      <c r="A24932" s="81" t="s">
        <v>5871</v>
      </c>
    </row>
    <row r="24933" spans="1:19" ht="11.25" thickBot="1" x14ac:dyDescent="0.2">
      <c r="A24933" s="106" t="s">
        <v>357</v>
      </c>
      <c r="B24933" s="106" t="s">
        <v>358</v>
      </c>
      <c r="C24933" s="146" t="s">
        <v>14494</v>
      </c>
      <c r="D24933" s="146" t="s">
        <v>14495</v>
      </c>
      <c r="E24933" s="146" t="s">
        <v>14496</v>
      </c>
      <c r="F24933" s="146" t="s">
        <v>0</v>
      </c>
      <c r="G24933" s="146" t="s">
        <v>1</v>
      </c>
      <c r="H24933" s="146" t="s">
        <v>2</v>
      </c>
      <c r="I24933" s="146" t="s">
        <v>14497</v>
      </c>
      <c r="J24933" s="146" t="s">
        <v>3</v>
      </c>
      <c r="K24933" s="146" t="s">
        <v>14498</v>
      </c>
      <c r="L24933" s="146" t="s">
        <v>7</v>
      </c>
      <c r="M24933" s="146" t="s">
        <v>14499</v>
      </c>
      <c r="N24933" s="146" t="s">
        <v>10</v>
      </c>
      <c r="O24933" s="146" t="s">
        <v>11</v>
      </c>
      <c r="P24933" s="146" t="s">
        <v>12</v>
      </c>
      <c r="Q24933" s="146" t="s">
        <v>13</v>
      </c>
      <c r="R24933" s="146" t="s">
        <v>14</v>
      </c>
      <c r="S24933" s="146" t="s">
        <v>15</v>
      </c>
    </row>
    <row r="24934" spans="1:19" ht="11.25" thickBot="1" x14ac:dyDescent="0.2">
      <c r="A24934" s="107">
        <v>1</v>
      </c>
      <c r="B24934" s="132">
        <v>0.43223379629629632</v>
      </c>
      <c r="C24934" s="141" t="s">
        <v>14500</v>
      </c>
      <c r="D24934" s="141" t="s">
        <v>14500</v>
      </c>
      <c r="E24934" s="141" t="s">
        <v>14500</v>
      </c>
      <c r="F24934" s="108">
        <v>5927.2330000000002</v>
      </c>
      <c r="G24934" s="108">
        <v>1212.191</v>
      </c>
      <c r="H24934" s="108">
        <v>185.18700000000001</v>
      </c>
      <c r="I24934" s="108">
        <v>88.888999999999996</v>
      </c>
      <c r="J24934" s="108">
        <v>66.667000000000002</v>
      </c>
      <c r="K24934" s="108">
        <v>500.01</v>
      </c>
      <c r="L24934" s="145">
        <v>9136.9959999999992</v>
      </c>
      <c r="M24934" s="108">
        <v>388.89800000000002</v>
      </c>
      <c r="N24934" s="108">
        <v>703.72799999999995</v>
      </c>
      <c r="O24934" s="108">
        <v>604.95500000000004</v>
      </c>
      <c r="P24934" s="108">
        <v>1796.4269999999999</v>
      </c>
      <c r="Q24934" s="108">
        <v>37230.883999999998</v>
      </c>
      <c r="R24934" s="108">
        <v>516.67899999999997</v>
      </c>
      <c r="S24934" s="108">
        <v>277.78199999999998</v>
      </c>
    </row>
    <row r="24935" spans="1:19" ht="11.25" thickBot="1" x14ac:dyDescent="0.2">
      <c r="A24935" s="112"/>
    </row>
    <row r="24936" spans="1:19" ht="11.25" thickBot="1" x14ac:dyDescent="0.2">
      <c r="A24936" s="135" t="s">
        <v>362</v>
      </c>
      <c r="B24936" s="112"/>
      <c r="C24936" s="141" t="s">
        <v>14501</v>
      </c>
      <c r="D24936" s="141" t="s">
        <v>14501</v>
      </c>
      <c r="E24936" s="141" t="s">
        <v>14501</v>
      </c>
      <c r="F24936" s="136">
        <v>5927.2330000000002</v>
      </c>
      <c r="G24936" s="136">
        <v>1212.191</v>
      </c>
      <c r="H24936" s="136">
        <v>185.18700000000001</v>
      </c>
      <c r="I24936" s="136">
        <v>88.888999999999996</v>
      </c>
      <c r="J24936" s="136">
        <v>66.667000000000002</v>
      </c>
      <c r="K24936" s="136">
        <v>500.01</v>
      </c>
      <c r="L24936" s="140">
        <v>9136.9959999999992</v>
      </c>
      <c r="M24936" s="136">
        <v>388.89800000000002</v>
      </c>
      <c r="N24936" s="136">
        <v>703.72799999999995</v>
      </c>
      <c r="O24936" s="136">
        <v>604.95500000000004</v>
      </c>
      <c r="P24936" s="136">
        <v>1796.4269999999999</v>
      </c>
      <c r="Q24936" s="136">
        <v>37230.883999999998</v>
      </c>
      <c r="R24936" s="136">
        <v>516.67899999999997</v>
      </c>
      <c r="S24936" s="136">
        <v>277.78199999999998</v>
      </c>
    </row>
    <row r="24937" spans="1:19" ht="11.25" thickBot="1" x14ac:dyDescent="0.2">
      <c r="A24937" s="112"/>
    </row>
    <row r="24938" spans="1:19" ht="11.25" thickBot="1" x14ac:dyDescent="0.2">
      <c r="A24938" s="138" t="s">
        <v>364</v>
      </c>
      <c r="B24938" s="112"/>
      <c r="C24938" s="141" t="s">
        <v>14501</v>
      </c>
      <c r="D24938" s="141" t="s">
        <v>14501</v>
      </c>
      <c r="E24938" s="141" t="s">
        <v>14501</v>
      </c>
      <c r="F24938" s="136">
        <v>0</v>
      </c>
      <c r="G24938" s="136">
        <v>0</v>
      </c>
      <c r="H24938" s="136">
        <v>0</v>
      </c>
      <c r="I24938" s="136">
        <v>0</v>
      </c>
      <c r="J24938" s="136">
        <v>0</v>
      </c>
      <c r="K24938" s="136">
        <v>0</v>
      </c>
      <c r="L24938" s="140">
        <v>0</v>
      </c>
      <c r="M24938" s="136">
        <v>0</v>
      </c>
      <c r="N24938" s="136">
        <v>0</v>
      </c>
      <c r="O24938" s="136">
        <v>0</v>
      </c>
      <c r="P24938" s="136">
        <v>0</v>
      </c>
      <c r="Q24938" s="136">
        <v>0</v>
      </c>
      <c r="R24938" s="136">
        <v>0</v>
      </c>
      <c r="S24938" s="136">
        <v>0</v>
      </c>
    </row>
    <row r="24939" spans="1:19" ht="11.25" thickBot="1" x14ac:dyDescent="0.2">
      <c r="A24939" s="112"/>
    </row>
    <row r="24940" spans="1:19" ht="11.25" thickBot="1" x14ac:dyDescent="0.2">
      <c r="A24940" s="139" t="s">
        <v>366</v>
      </c>
      <c r="B24940" s="112"/>
      <c r="C24940" s="141" t="s">
        <v>14501</v>
      </c>
      <c r="D24940" s="141" t="s">
        <v>14501</v>
      </c>
      <c r="E24940" s="141" t="s">
        <v>14501</v>
      </c>
      <c r="F24940" s="136">
        <v>0</v>
      </c>
      <c r="G24940" s="136">
        <v>0</v>
      </c>
      <c r="H24940" s="136">
        <v>0</v>
      </c>
      <c r="I24940" s="136">
        <v>0</v>
      </c>
      <c r="J24940" s="136">
        <v>0</v>
      </c>
      <c r="K24940" s="136">
        <v>0</v>
      </c>
      <c r="L24940" s="140">
        <v>0</v>
      </c>
      <c r="M24940" s="136">
        <v>0</v>
      </c>
      <c r="N24940" s="136">
        <v>0</v>
      </c>
      <c r="O24940" s="136">
        <v>0</v>
      </c>
      <c r="P24940" s="136">
        <v>0</v>
      </c>
      <c r="Q24940" s="136">
        <v>0</v>
      </c>
      <c r="R24940" s="136">
        <v>0</v>
      </c>
      <c r="S24940" s="136">
        <v>0</v>
      </c>
    </row>
    <row r="24941" spans="1:19" ht="11.25" thickBot="1" x14ac:dyDescent="0.2">
      <c r="A24941" s="112"/>
    </row>
    <row r="24942" spans="1:19" ht="11.25" thickBot="1" x14ac:dyDescent="0.2">
      <c r="A24942" s="106" t="s">
        <v>357</v>
      </c>
      <c r="B24942" s="106" t="s">
        <v>358</v>
      </c>
      <c r="C24942" s="146" t="s">
        <v>16</v>
      </c>
      <c r="D24942" s="146" t="s">
        <v>14502</v>
      </c>
      <c r="E24942" s="146" t="s">
        <v>14503</v>
      </c>
      <c r="F24942" s="146" t="s">
        <v>20</v>
      </c>
      <c r="G24942" s="146" t="s">
        <v>21</v>
      </c>
      <c r="H24942" s="146" t="s">
        <v>22</v>
      </c>
      <c r="I24942" s="146" t="s">
        <v>23</v>
      </c>
      <c r="J24942" s="146" t="s">
        <v>24</v>
      </c>
      <c r="K24942" s="146" t="s">
        <v>26</v>
      </c>
      <c r="L24942" s="146" t="s">
        <v>14504</v>
      </c>
      <c r="M24942" s="146" t="s">
        <v>27</v>
      </c>
      <c r="N24942" s="146" t="s">
        <v>28</v>
      </c>
      <c r="O24942" s="146" t="s">
        <v>29</v>
      </c>
      <c r="P24942" s="146" t="s">
        <v>30</v>
      </c>
      <c r="Q24942" s="146" t="s">
        <v>14505</v>
      </c>
      <c r="R24942" s="146" t="s">
        <v>32</v>
      </c>
      <c r="S24942" s="146" t="s">
        <v>33</v>
      </c>
    </row>
    <row r="24943" spans="1:19" ht="11.25" thickBot="1" x14ac:dyDescent="0.2">
      <c r="A24943" s="107">
        <v>1</v>
      </c>
      <c r="B24943" s="132">
        <v>0.43223379629629632</v>
      </c>
      <c r="C24943" s="108">
        <v>708.36099999999999</v>
      </c>
      <c r="D24943" s="108">
        <v>683.35599999999999</v>
      </c>
      <c r="E24943" s="141" t="s">
        <v>14500</v>
      </c>
      <c r="F24943" s="145">
        <v>10971.852999999999</v>
      </c>
      <c r="G24943" s="141" t="s">
        <v>14500</v>
      </c>
      <c r="H24943" s="141" t="s">
        <v>14500</v>
      </c>
      <c r="I24943" s="108">
        <v>611.13</v>
      </c>
      <c r="J24943" s="108">
        <v>333.33800000000002</v>
      </c>
      <c r="K24943" s="145">
        <v>81491.145000000004</v>
      </c>
      <c r="L24943" s="108">
        <v>1605.0409999999999</v>
      </c>
      <c r="M24943" s="108">
        <v>166.66800000000001</v>
      </c>
      <c r="N24943" s="108">
        <v>333.339</v>
      </c>
      <c r="O24943" s="108">
        <v>100.001</v>
      </c>
      <c r="P24943" s="108">
        <v>240.74299999999999</v>
      </c>
      <c r="Q24943" s="108">
        <v>145.83500000000001</v>
      </c>
      <c r="R24943" s="108">
        <v>383.34</v>
      </c>
      <c r="S24943" s="108">
        <v>166.66800000000001</v>
      </c>
    </row>
    <row r="24944" spans="1:19" ht="11.25" thickBot="1" x14ac:dyDescent="0.2">
      <c r="A24944" s="112"/>
    </row>
    <row r="24945" spans="1:19" ht="11.25" thickBot="1" x14ac:dyDescent="0.2">
      <c r="A24945" s="135" t="s">
        <v>362</v>
      </c>
      <c r="B24945" s="112"/>
      <c r="C24945" s="136">
        <v>708.36099999999999</v>
      </c>
      <c r="D24945" s="136">
        <v>683.35599999999999</v>
      </c>
      <c r="E24945" s="141" t="s">
        <v>14501</v>
      </c>
      <c r="F24945" s="140">
        <v>10971.852999999999</v>
      </c>
      <c r="G24945" s="141" t="s">
        <v>14501</v>
      </c>
      <c r="H24945" s="141" t="s">
        <v>14501</v>
      </c>
      <c r="I24945" s="136">
        <v>611.13</v>
      </c>
      <c r="J24945" s="136">
        <v>333.33800000000002</v>
      </c>
      <c r="K24945" s="140">
        <v>81491.145000000004</v>
      </c>
      <c r="L24945" s="136">
        <v>1605.0409999999999</v>
      </c>
      <c r="M24945" s="136">
        <v>166.66800000000001</v>
      </c>
      <c r="N24945" s="136">
        <v>333.339</v>
      </c>
      <c r="O24945" s="136">
        <v>100.001</v>
      </c>
      <c r="P24945" s="136">
        <v>240.74299999999999</v>
      </c>
      <c r="Q24945" s="136">
        <v>145.83500000000001</v>
      </c>
      <c r="R24945" s="136">
        <v>383.34</v>
      </c>
      <c r="S24945" s="136">
        <v>166.66800000000001</v>
      </c>
    </row>
    <row r="24946" spans="1:19" ht="11.25" thickBot="1" x14ac:dyDescent="0.2">
      <c r="A24946" s="112"/>
    </row>
    <row r="24947" spans="1:19" ht="11.25" thickBot="1" x14ac:dyDescent="0.2">
      <c r="A24947" s="138" t="s">
        <v>364</v>
      </c>
      <c r="B24947" s="112"/>
      <c r="C24947" s="136">
        <v>0</v>
      </c>
      <c r="D24947" s="136">
        <v>0</v>
      </c>
      <c r="E24947" s="141" t="s">
        <v>14501</v>
      </c>
      <c r="F24947" s="140">
        <v>0</v>
      </c>
      <c r="G24947" s="141" t="s">
        <v>14501</v>
      </c>
      <c r="H24947" s="141" t="s">
        <v>14501</v>
      </c>
      <c r="I24947" s="136">
        <v>0</v>
      </c>
      <c r="J24947" s="136">
        <v>0</v>
      </c>
      <c r="K24947" s="140">
        <v>0</v>
      </c>
      <c r="L24947" s="136">
        <v>0</v>
      </c>
      <c r="M24947" s="136">
        <v>0</v>
      </c>
      <c r="N24947" s="136">
        <v>0</v>
      </c>
      <c r="O24947" s="136">
        <v>0</v>
      </c>
      <c r="P24947" s="136">
        <v>0</v>
      </c>
      <c r="Q24947" s="136">
        <v>0</v>
      </c>
      <c r="R24947" s="136">
        <v>0</v>
      </c>
      <c r="S24947" s="136">
        <v>0</v>
      </c>
    </row>
    <row r="24948" spans="1:19" ht="11.25" thickBot="1" x14ac:dyDescent="0.2">
      <c r="A24948" s="112"/>
    </row>
    <row r="24949" spans="1:19" ht="11.25" thickBot="1" x14ac:dyDescent="0.2">
      <c r="A24949" s="139" t="s">
        <v>366</v>
      </c>
      <c r="B24949" s="112"/>
      <c r="C24949" s="136">
        <v>0</v>
      </c>
      <c r="D24949" s="136">
        <v>0</v>
      </c>
      <c r="E24949" s="141" t="s">
        <v>14501</v>
      </c>
      <c r="F24949" s="140">
        <v>0</v>
      </c>
      <c r="G24949" s="141" t="s">
        <v>14501</v>
      </c>
      <c r="H24949" s="141" t="s">
        <v>14501</v>
      </c>
      <c r="I24949" s="136">
        <v>0</v>
      </c>
      <c r="J24949" s="136">
        <v>0</v>
      </c>
      <c r="K24949" s="140">
        <v>0</v>
      </c>
      <c r="L24949" s="136">
        <v>0</v>
      </c>
      <c r="M24949" s="136">
        <v>0</v>
      </c>
      <c r="N24949" s="136">
        <v>0</v>
      </c>
      <c r="O24949" s="136">
        <v>0</v>
      </c>
      <c r="P24949" s="136">
        <v>0</v>
      </c>
      <c r="Q24949" s="136">
        <v>0</v>
      </c>
      <c r="R24949" s="136">
        <v>0</v>
      </c>
      <c r="S24949" s="136">
        <v>0</v>
      </c>
    </row>
    <row r="24950" spans="1:19" ht="11.25" thickBot="1" x14ac:dyDescent="0.2">
      <c r="A24950" s="112"/>
    </row>
    <row r="24951" spans="1:19" ht="11.25" thickBot="1" x14ac:dyDescent="0.2">
      <c r="A24951" s="106" t="s">
        <v>357</v>
      </c>
      <c r="B24951" s="106" t="s">
        <v>358</v>
      </c>
      <c r="C24951" s="146" t="s">
        <v>35</v>
      </c>
      <c r="D24951" s="146" t="s">
        <v>36</v>
      </c>
      <c r="E24951" s="146" t="s">
        <v>14506</v>
      </c>
      <c r="F24951" s="146" t="s">
        <v>38</v>
      </c>
      <c r="G24951" s="146" t="s">
        <v>39</v>
      </c>
      <c r="H24951" s="146" t="s">
        <v>41</v>
      </c>
      <c r="I24951" s="146" t="s">
        <v>42</v>
      </c>
      <c r="J24951" s="146" t="s">
        <v>43</v>
      </c>
      <c r="K24951" s="146" t="s">
        <v>44</v>
      </c>
      <c r="L24951" s="146" t="s">
        <v>45</v>
      </c>
      <c r="M24951" s="146" t="s">
        <v>46</v>
      </c>
      <c r="N24951" s="146" t="s">
        <v>47</v>
      </c>
      <c r="O24951" s="146" t="s">
        <v>48</v>
      </c>
      <c r="P24951" s="146" t="s">
        <v>49</v>
      </c>
      <c r="Q24951" s="146" t="s">
        <v>50</v>
      </c>
      <c r="R24951" s="146" t="s">
        <v>51</v>
      </c>
      <c r="S24951" s="146" t="s">
        <v>52</v>
      </c>
    </row>
    <row r="24952" spans="1:19" ht="11.25" thickBot="1" x14ac:dyDescent="0.2">
      <c r="A24952" s="107">
        <v>1</v>
      </c>
      <c r="B24952" s="132">
        <v>0.43223379629629632</v>
      </c>
      <c r="C24952" s="145">
        <v>174022.26</v>
      </c>
      <c r="D24952" s="141" t="s">
        <v>14500</v>
      </c>
      <c r="E24952" s="108">
        <v>33.332999999999998</v>
      </c>
      <c r="F24952" s="141" t="s">
        <v>14500</v>
      </c>
      <c r="G24952" s="108">
        <v>354.17200000000003</v>
      </c>
      <c r="H24952" s="108">
        <v>4105.6189999999997</v>
      </c>
      <c r="I24952" s="108">
        <v>455.565</v>
      </c>
      <c r="J24952" s="108">
        <v>370.37700000000001</v>
      </c>
      <c r="K24952" s="108">
        <v>402.786</v>
      </c>
      <c r="L24952" s="108">
        <v>100.001</v>
      </c>
      <c r="M24952" s="108">
        <v>129.63</v>
      </c>
      <c r="N24952" s="108">
        <v>230.161</v>
      </c>
      <c r="O24952" s="108">
        <v>166.66900000000001</v>
      </c>
      <c r="P24952" s="108">
        <v>533.34699999999998</v>
      </c>
      <c r="Q24952" s="108">
        <v>230.16300000000001</v>
      </c>
      <c r="R24952" s="108">
        <v>819.47500000000002</v>
      </c>
      <c r="S24952" s="108">
        <v>350.00599999999997</v>
      </c>
    </row>
    <row r="24953" spans="1:19" ht="11.25" thickBot="1" x14ac:dyDescent="0.2">
      <c r="A24953" s="112"/>
    </row>
    <row r="24954" spans="1:19" ht="11.25" thickBot="1" x14ac:dyDescent="0.2">
      <c r="A24954" s="135" t="s">
        <v>362</v>
      </c>
      <c r="B24954" s="112"/>
      <c r="C24954" s="140">
        <v>174022.26</v>
      </c>
      <c r="D24954" s="141" t="s">
        <v>14501</v>
      </c>
      <c r="E24954" s="136">
        <v>33.332999999999998</v>
      </c>
      <c r="F24954" s="141" t="s">
        <v>14501</v>
      </c>
      <c r="G24954" s="136">
        <v>354.17200000000003</v>
      </c>
      <c r="H24954" s="136">
        <v>4105.6189999999997</v>
      </c>
      <c r="I24954" s="136">
        <v>455.565</v>
      </c>
      <c r="J24954" s="136">
        <v>370.37700000000001</v>
      </c>
      <c r="K24954" s="136">
        <v>402.786</v>
      </c>
      <c r="L24954" s="136">
        <v>100.001</v>
      </c>
      <c r="M24954" s="136">
        <v>129.63</v>
      </c>
      <c r="N24954" s="136">
        <v>230.161</v>
      </c>
      <c r="O24954" s="136">
        <v>166.66900000000001</v>
      </c>
      <c r="P24954" s="136">
        <v>533.34699999999998</v>
      </c>
      <c r="Q24954" s="136">
        <v>230.16300000000001</v>
      </c>
      <c r="R24954" s="136">
        <v>819.47500000000002</v>
      </c>
      <c r="S24954" s="136">
        <v>350.00599999999997</v>
      </c>
    </row>
    <row r="24955" spans="1:19" ht="11.25" thickBot="1" x14ac:dyDescent="0.2">
      <c r="A24955" s="112"/>
    </row>
    <row r="24956" spans="1:19" ht="11.25" thickBot="1" x14ac:dyDescent="0.2">
      <c r="A24956" s="138" t="s">
        <v>364</v>
      </c>
      <c r="B24956" s="112"/>
      <c r="C24956" s="140">
        <v>0</v>
      </c>
      <c r="D24956" s="141" t="s">
        <v>14501</v>
      </c>
      <c r="E24956" s="136">
        <v>0</v>
      </c>
      <c r="F24956" s="141" t="s">
        <v>14501</v>
      </c>
      <c r="G24956" s="136">
        <v>0</v>
      </c>
      <c r="H24956" s="136">
        <v>0</v>
      </c>
      <c r="I24956" s="136">
        <v>0</v>
      </c>
      <c r="J24956" s="136">
        <v>0</v>
      </c>
      <c r="K24956" s="136">
        <v>0</v>
      </c>
      <c r="L24956" s="136">
        <v>0</v>
      </c>
      <c r="M24956" s="136">
        <v>0</v>
      </c>
      <c r="N24956" s="136">
        <v>0</v>
      </c>
      <c r="O24956" s="136">
        <v>0</v>
      </c>
      <c r="P24956" s="136">
        <v>0</v>
      </c>
      <c r="Q24956" s="136">
        <v>0</v>
      </c>
      <c r="R24956" s="136">
        <v>0</v>
      </c>
      <c r="S24956" s="136">
        <v>0</v>
      </c>
    </row>
    <row r="24957" spans="1:19" ht="11.25" thickBot="1" x14ac:dyDescent="0.2">
      <c r="A24957" s="112"/>
    </row>
    <row r="24958" spans="1:19" ht="11.25" thickBot="1" x14ac:dyDescent="0.2">
      <c r="A24958" s="139" t="s">
        <v>366</v>
      </c>
      <c r="B24958" s="112"/>
      <c r="C24958" s="140">
        <v>0</v>
      </c>
      <c r="D24958" s="141" t="s">
        <v>14501</v>
      </c>
      <c r="E24958" s="136">
        <v>0</v>
      </c>
      <c r="F24958" s="141" t="s">
        <v>14501</v>
      </c>
      <c r="G24958" s="136">
        <v>0</v>
      </c>
      <c r="H24958" s="136">
        <v>0</v>
      </c>
      <c r="I24958" s="136">
        <v>0</v>
      </c>
      <c r="J24958" s="136">
        <v>0</v>
      </c>
      <c r="K24958" s="136">
        <v>0</v>
      </c>
      <c r="L24958" s="136">
        <v>0</v>
      </c>
      <c r="M24958" s="136">
        <v>0</v>
      </c>
      <c r="N24958" s="136">
        <v>0</v>
      </c>
      <c r="O24958" s="136">
        <v>0</v>
      </c>
      <c r="P24958" s="136">
        <v>0</v>
      </c>
      <c r="Q24958" s="136">
        <v>0</v>
      </c>
      <c r="R24958" s="136">
        <v>0</v>
      </c>
      <c r="S24958" s="136">
        <v>0</v>
      </c>
    </row>
    <row r="24959" spans="1:19" ht="11.25" thickBot="1" x14ac:dyDescent="0.2">
      <c r="A24959" s="112"/>
    </row>
    <row r="24960" spans="1:19" ht="11.25" thickBot="1" x14ac:dyDescent="0.2">
      <c r="A24960" s="106" t="s">
        <v>357</v>
      </c>
      <c r="B24960" s="106" t="s">
        <v>358</v>
      </c>
      <c r="C24960" s="146" t="s">
        <v>53</v>
      </c>
      <c r="D24960" s="146" t="s">
        <v>54</v>
      </c>
      <c r="E24960" s="146" t="s">
        <v>55</v>
      </c>
      <c r="F24960" s="146" t="s">
        <v>56</v>
      </c>
      <c r="G24960" s="146" t="s">
        <v>14507</v>
      </c>
      <c r="H24960" s="146" t="s">
        <v>57</v>
      </c>
      <c r="I24960" s="146" t="s">
        <v>59</v>
      </c>
      <c r="J24960" s="146" t="s">
        <v>14508</v>
      </c>
      <c r="K24960" s="146" t="s">
        <v>60</v>
      </c>
      <c r="L24960" s="146" t="s">
        <v>61</v>
      </c>
      <c r="M24960" s="146" t="s">
        <v>62</v>
      </c>
      <c r="N24960" s="146" t="s">
        <v>14509</v>
      </c>
      <c r="O24960" s="146" t="s">
        <v>63</v>
      </c>
      <c r="P24960" s="146" t="s">
        <v>64</v>
      </c>
      <c r="Q24960" s="146" t="s">
        <v>66</v>
      </c>
      <c r="R24960" s="146" t="s">
        <v>14510</v>
      </c>
      <c r="S24960" s="146" t="s">
        <v>67</v>
      </c>
    </row>
    <row r="24961" spans="1:19" ht="11.25" thickBot="1" x14ac:dyDescent="0.2">
      <c r="A24961" s="107">
        <v>1</v>
      </c>
      <c r="B24961" s="132">
        <v>0.43223379629629632</v>
      </c>
      <c r="C24961" s="108">
        <v>925.96299999999997</v>
      </c>
      <c r="D24961" s="108">
        <v>166.66800000000001</v>
      </c>
      <c r="E24961" s="108">
        <v>618.07299999999998</v>
      </c>
      <c r="F24961" s="108">
        <v>2407.6770000000001</v>
      </c>
      <c r="G24961" s="141" t="s">
        <v>14500</v>
      </c>
      <c r="H24961" s="108">
        <v>1463.047</v>
      </c>
      <c r="I24961" s="108">
        <v>2629.924</v>
      </c>
      <c r="J24961" s="141" t="s">
        <v>14500</v>
      </c>
      <c r="K24961" s="108">
        <v>458.34199999999998</v>
      </c>
      <c r="L24961" s="108">
        <v>177.78</v>
      </c>
      <c r="M24961" s="108">
        <v>33.332999999999998</v>
      </c>
      <c r="N24961" s="141" t="s">
        <v>14500</v>
      </c>
      <c r="O24961" s="108">
        <v>19313.371999999999</v>
      </c>
      <c r="P24961" s="108">
        <v>2203.9169999999999</v>
      </c>
      <c r="Q24961" s="145">
        <v>723882.25</v>
      </c>
      <c r="R24961" s="141" t="s">
        <v>14500</v>
      </c>
      <c r="S24961" s="108">
        <v>814.84699999999998</v>
      </c>
    </row>
    <row r="24962" spans="1:19" ht="11.25" thickBot="1" x14ac:dyDescent="0.2">
      <c r="A24962" s="112"/>
    </row>
    <row r="24963" spans="1:19" ht="11.25" thickBot="1" x14ac:dyDescent="0.2">
      <c r="A24963" s="135" t="s">
        <v>362</v>
      </c>
      <c r="B24963" s="112"/>
      <c r="C24963" s="136">
        <v>925.96299999999997</v>
      </c>
      <c r="D24963" s="136">
        <v>166.66800000000001</v>
      </c>
      <c r="E24963" s="136">
        <v>618.07299999999998</v>
      </c>
      <c r="F24963" s="136">
        <v>2407.6770000000001</v>
      </c>
      <c r="G24963" s="141" t="s">
        <v>14501</v>
      </c>
      <c r="H24963" s="136">
        <v>1463.047</v>
      </c>
      <c r="I24963" s="136">
        <v>2629.924</v>
      </c>
      <c r="J24963" s="141" t="s">
        <v>14501</v>
      </c>
      <c r="K24963" s="136">
        <v>458.34199999999998</v>
      </c>
      <c r="L24963" s="136">
        <v>177.78</v>
      </c>
      <c r="M24963" s="136">
        <v>33.332999999999998</v>
      </c>
      <c r="N24963" s="141" t="s">
        <v>14501</v>
      </c>
      <c r="O24963" s="136">
        <v>19313.371999999999</v>
      </c>
      <c r="P24963" s="136">
        <v>2203.9169999999999</v>
      </c>
      <c r="Q24963" s="140">
        <v>723882.25</v>
      </c>
      <c r="R24963" s="141" t="s">
        <v>14501</v>
      </c>
      <c r="S24963" s="136">
        <v>814.84699999999998</v>
      </c>
    </row>
    <row r="24964" spans="1:19" ht="11.25" thickBot="1" x14ac:dyDescent="0.2">
      <c r="A24964" s="112"/>
    </row>
    <row r="24965" spans="1:19" ht="11.25" thickBot="1" x14ac:dyDescent="0.2">
      <c r="A24965" s="138" t="s">
        <v>364</v>
      </c>
      <c r="B24965" s="112"/>
      <c r="C24965" s="136">
        <v>0</v>
      </c>
      <c r="D24965" s="136">
        <v>0</v>
      </c>
      <c r="E24965" s="136">
        <v>0</v>
      </c>
      <c r="F24965" s="136">
        <v>0</v>
      </c>
      <c r="G24965" s="141" t="s">
        <v>14501</v>
      </c>
      <c r="H24965" s="136">
        <v>0</v>
      </c>
      <c r="I24965" s="136">
        <v>0</v>
      </c>
      <c r="J24965" s="141" t="s">
        <v>14501</v>
      </c>
      <c r="K24965" s="136">
        <v>0</v>
      </c>
      <c r="L24965" s="136">
        <v>0</v>
      </c>
      <c r="M24965" s="136">
        <v>0</v>
      </c>
      <c r="N24965" s="141" t="s">
        <v>14501</v>
      </c>
      <c r="O24965" s="136">
        <v>0</v>
      </c>
      <c r="P24965" s="136">
        <v>0</v>
      </c>
      <c r="Q24965" s="140">
        <v>0</v>
      </c>
      <c r="R24965" s="141" t="s">
        <v>14501</v>
      </c>
      <c r="S24965" s="136">
        <v>0</v>
      </c>
    </row>
    <row r="24966" spans="1:19" ht="11.25" thickBot="1" x14ac:dyDescent="0.2">
      <c r="A24966" s="112"/>
    </row>
    <row r="24967" spans="1:19" ht="11.25" thickBot="1" x14ac:dyDescent="0.2">
      <c r="A24967" s="139" t="s">
        <v>366</v>
      </c>
      <c r="B24967" s="112"/>
      <c r="C24967" s="136">
        <v>0</v>
      </c>
      <c r="D24967" s="136">
        <v>0</v>
      </c>
      <c r="E24967" s="136">
        <v>0</v>
      </c>
      <c r="F24967" s="136">
        <v>0</v>
      </c>
      <c r="G24967" s="141" t="s">
        <v>14501</v>
      </c>
      <c r="H24967" s="136">
        <v>0</v>
      </c>
      <c r="I24967" s="136">
        <v>0</v>
      </c>
      <c r="J24967" s="141" t="s">
        <v>14501</v>
      </c>
      <c r="K24967" s="136">
        <v>0</v>
      </c>
      <c r="L24967" s="136">
        <v>0</v>
      </c>
      <c r="M24967" s="136">
        <v>0</v>
      </c>
      <c r="N24967" s="141" t="s">
        <v>14501</v>
      </c>
      <c r="O24967" s="136">
        <v>0</v>
      </c>
      <c r="P24967" s="136">
        <v>0</v>
      </c>
      <c r="Q24967" s="140">
        <v>0</v>
      </c>
      <c r="R24967" s="141" t="s">
        <v>14501</v>
      </c>
      <c r="S24967" s="136">
        <v>0</v>
      </c>
    </row>
    <row r="24968" spans="1:19" ht="11.25" thickBot="1" x14ac:dyDescent="0.2">
      <c r="A24968" s="112"/>
    </row>
    <row r="24969" spans="1:19" ht="11.25" thickBot="1" x14ac:dyDescent="0.2">
      <c r="A24969" s="106" t="s">
        <v>357</v>
      </c>
      <c r="B24969" s="106" t="s">
        <v>358</v>
      </c>
      <c r="C24969" s="146" t="s">
        <v>68</v>
      </c>
      <c r="D24969" s="146" t="s">
        <v>14511</v>
      </c>
    </row>
    <row r="24970" spans="1:19" ht="11.25" thickBot="1" x14ac:dyDescent="0.2">
      <c r="A24970" s="107">
        <v>1</v>
      </c>
      <c r="B24970" s="132">
        <v>0.43223379629629632</v>
      </c>
      <c r="C24970" s="108">
        <v>5682.0219999999999</v>
      </c>
      <c r="D24970" s="141" t="s">
        <v>14500</v>
      </c>
    </row>
    <row r="24971" spans="1:19" ht="11.25" thickBot="1" x14ac:dyDescent="0.2">
      <c r="A24971" s="112"/>
    </row>
    <row r="24972" spans="1:19" ht="11.25" thickBot="1" x14ac:dyDescent="0.2">
      <c r="A24972" s="135" t="s">
        <v>362</v>
      </c>
      <c r="B24972" s="112"/>
      <c r="C24972" s="136">
        <v>5682.0219999999999</v>
      </c>
      <c r="D24972" s="141" t="s">
        <v>14501</v>
      </c>
    </row>
    <row r="24973" spans="1:19" ht="11.25" thickBot="1" x14ac:dyDescent="0.2">
      <c r="A24973" s="112"/>
    </row>
    <row r="24974" spans="1:19" ht="11.25" thickBot="1" x14ac:dyDescent="0.2">
      <c r="A24974" s="138" t="s">
        <v>364</v>
      </c>
      <c r="B24974" s="112"/>
      <c r="C24974" s="136">
        <v>0</v>
      </c>
      <c r="D24974" s="141" t="s">
        <v>14501</v>
      </c>
    </row>
    <row r="24975" spans="1:19" ht="11.25" thickBot="1" x14ac:dyDescent="0.2">
      <c r="A24975" s="112"/>
    </row>
    <row r="24976" spans="1:19" ht="11.25" thickBot="1" x14ac:dyDescent="0.2">
      <c r="A24976" s="139" t="s">
        <v>366</v>
      </c>
      <c r="B24976" s="112"/>
      <c r="C24976" s="136">
        <v>0</v>
      </c>
      <c r="D24976" s="141" t="s">
        <v>14501</v>
      </c>
    </row>
    <row r="24977" spans="1:19" ht="10.5" x14ac:dyDescent="0.15">
      <c r="A24977" s="112"/>
    </row>
    <row r="24978" spans="1:19" x14ac:dyDescent="0.15">
      <c r="A24978" s="129"/>
      <c r="B24978" s="86" t="s">
        <v>527</v>
      </c>
    </row>
    <row r="24979" spans="1:19" ht="9.75" thickBot="1" x14ac:dyDescent="0.2">
      <c r="A24979" s="81" t="s">
        <v>5871</v>
      </c>
    </row>
    <row r="24980" spans="1:19" ht="11.25" thickBot="1" x14ac:dyDescent="0.2">
      <c r="A24980" s="106" t="s">
        <v>357</v>
      </c>
      <c r="B24980" s="106" t="s">
        <v>358</v>
      </c>
      <c r="C24980" s="146" t="s">
        <v>14494</v>
      </c>
      <c r="D24980" s="146" t="s">
        <v>14495</v>
      </c>
      <c r="E24980" s="146" t="s">
        <v>14496</v>
      </c>
      <c r="F24980" s="146" t="s">
        <v>0</v>
      </c>
      <c r="G24980" s="146" t="s">
        <v>1</v>
      </c>
      <c r="H24980" s="146" t="s">
        <v>2</v>
      </c>
      <c r="I24980" s="146" t="s">
        <v>14497</v>
      </c>
      <c r="J24980" s="146" t="s">
        <v>3</v>
      </c>
      <c r="K24980" s="146" t="s">
        <v>14498</v>
      </c>
      <c r="L24980" s="146" t="s">
        <v>7</v>
      </c>
      <c r="M24980" s="146" t="s">
        <v>14499</v>
      </c>
      <c r="N24980" s="146" t="s">
        <v>10</v>
      </c>
      <c r="O24980" s="146" t="s">
        <v>11</v>
      </c>
      <c r="P24980" s="146" t="s">
        <v>12</v>
      </c>
      <c r="Q24980" s="146" t="s">
        <v>13</v>
      </c>
      <c r="R24980" s="146" t="s">
        <v>14</v>
      </c>
      <c r="S24980" s="146" t="s">
        <v>15</v>
      </c>
    </row>
    <row r="24981" spans="1:19" ht="11.25" thickBot="1" x14ac:dyDescent="0.2">
      <c r="A24981" s="107">
        <v>1</v>
      </c>
      <c r="B24981" s="132">
        <v>0.44253472222222223</v>
      </c>
      <c r="C24981" s="141" t="s">
        <v>14500</v>
      </c>
      <c r="D24981" s="141" t="s">
        <v>14500</v>
      </c>
      <c r="E24981" s="141" t="s">
        <v>14500</v>
      </c>
      <c r="F24981" s="108">
        <v>11744.548000000001</v>
      </c>
      <c r="G24981" s="108">
        <v>6501.6049999999996</v>
      </c>
      <c r="H24981" s="108">
        <v>1296.3610000000001</v>
      </c>
      <c r="I24981" s="108">
        <v>74.073999999999998</v>
      </c>
      <c r="J24981" s="108">
        <v>55.555999999999997</v>
      </c>
      <c r="K24981" s="108">
        <v>472.23099999999999</v>
      </c>
      <c r="L24981" s="145">
        <v>9492.7469999999994</v>
      </c>
      <c r="M24981" s="108">
        <v>1759.39</v>
      </c>
      <c r="N24981" s="108">
        <v>3204.1149999999998</v>
      </c>
      <c r="O24981" s="108">
        <v>2494.098</v>
      </c>
      <c r="P24981" s="108">
        <v>11789.215</v>
      </c>
      <c r="Q24981" s="108">
        <v>192244.87</v>
      </c>
      <c r="R24981" s="108">
        <v>3867.2649999999999</v>
      </c>
      <c r="S24981" s="108">
        <v>1150.06</v>
      </c>
    </row>
    <row r="24982" spans="1:19" ht="11.25" thickBot="1" x14ac:dyDescent="0.2">
      <c r="A24982" s="112"/>
    </row>
    <row r="24983" spans="1:19" ht="11.25" thickBot="1" x14ac:dyDescent="0.2">
      <c r="A24983" s="135" t="s">
        <v>362</v>
      </c>
      <c r="B24983" s="112"/>
      <c r="C24983" s="141" t="s">
        <v>14501</v>
      </c>
      <c r="D24983" s="141" t="s">
        <v>14501</v>
      </c>
      <c r="E24983" s="141" t="s">
        <v>14501</v>
      </c>
      <c r="F24983" s="136">
        <v>11744.548000000001</v>
      </c>
      <c r="G24983" s="136">
        <v>6501.6049999999996</v>
      </c>
      <c r="H24983" s="136">
        <v>1296.3610000000001</v>
      </c>
      <c r="I24983" s="136">
        <v>74.073999999999998</v>
      </c>
      <c r="J24983" s="136">
        <v>55.555999999999997</v>
      </c>
      <c r="K24983" s="136">
        <v>472.23099999999999</v>
      </c>
      <c r="L24983" s="140">
        <v>9492.7469999999994</v>
      </c>
      <c r="M24983" s="136">
        <v>1759.39</v>
      </c>
      <c r="N24983" s="136">
        <v>3204.1149999999998</v>
      </c>
      <c r="O24983" s="136">
        <v>2494.098</v>
      </c>
      <c r="P24983" s="136">
        <v>11789.215</v>
      </c>
      <c r="Q24983" s="136">
        <v>192244.87</v>
      </c>
      <c r="R24983" s="136">
        <v>3867.2649999999999</v>
      </c>
      <c r="S24983" s="136">
        <v>1150.06</v>
      </c>
    </row>
    <row r="24984" spans="1:19" ht="11.25" thickBot="1" x14ac:dyDescent="0.2">
      <c r="A24984" s="112"/>
    </row>
    <row r="24985" spans="1:19" ht="11.25" thickBot="1" x14ac:dyDescent="0.2">
      <c r="A24985" s="138" t="s">
        <v>364</v>
      </c>
      <c r="B24985" s="112"/>
      <c r="C24985" s="141" t="s">
        <v>14501</v>
      </c>
      <c r="D24985" s="141" t="s">
        <v>14501</v>
      </c>
      <c r="E24985" s="141" t="s">
        <v>14501</v>
      </c>
      <c r="F24985" s="136">
        <v>0</v>
      </c>
      <c r="G24985" s="136">
        <v>0</v>
      </c>
      <c r="H24985" s="136">
        <v>0</v>
      </c>
      <c r="I24985" s="136">
        <v>0</v>
      </c>
      <c r="J24985" s="136">
        <v>0</v>
      </c>
      <c r="K24985" s="136">
        <v>0</v>
      </c>
      <c r="L24985" s="140">
        <v>0</v>
      </c>
      <c r="M24985" s="136">
        <v>0</v>
      </c>
      <c r="N24985" s="136">
        <v>0</v>
      </c>
      <c r="O24985" s="136">
        <v>0</v>
      </c>
      <c r="P24985" s="136">
        <v>0</v>
      </c>
      <c r="Q24985" s="136">
        <v>0</v>
      </c>
      <c r="R24985" s="136">
        <v>0</v>
      </c>
      <c r="S24985" s="136">
        <v>0</v>
      </c>
    </row>
    <row r="24986" spans="1:19" ht="11.25" thickBot="1" x14ac:dyDescent="0.2">
      <c r="A24986" s="112"/>
    </row>
    <row r="24987" spans="1:19" ht="11.25" thickBot="1" x14ac:dyDescent="0.2">
      <c r="A24987" s="139" t="s">
        <v>366</v>
      </c>
      <c r="B24987" s="112"/>
      <c r="C24987" s="141" t="s">
        <v>14501</v>
      </c>
      <c r="D24987" s="141" t="s">
        <v>14501</v>
      </c>
      <c r="E24987" s="141" t="s">
        <v>14501</v>
      </c>
      <c r="F24987" s="136">
        <v>0</v>
      </c>
      <c r="G24987" s="136">
        <v>0</v>
      </c>
      <c r="H24987" s="136">
        <v>0</v>
      </c>
      <c r="I24987" s="136">
        <v>0</v>
      </c>
      <c r="J24987" s="136">
        <v>0</v>
      </c>
      <c r="K24987" s="136">
        <v>0</v>
      </c>
      <c r="L24987" s="140">
        <v>0</v>
      </c>
      <c r="M24987" s="136">
        <v>0</v>
      </c>
      <c r="N24987" s="136">
        <v>0</v>
      </c>
      <c r="O24987" s="136">
        <v>0</v>
      </c>
      <c r="P24987" s="136">
        <v>0</v>
      </c>
      <c r="Q24987" s="136">
        <v>0</v>
      </c>
      <c r="R24987" s="136">
        <v>0</v>
      </c>
      <c r="S24987" s="136">
        <v>0</v>
      </c>
    </row>
    <row r="24988" spans="1:19" ht="11.25" thickBot="1" x14ac:dyDescent="0.2">
      <c r="A24988" s="112"/>
    </row>
    <row r="24989" spans="1:19" ht="11.25" thickBot="1" x14ac:dyDescent="0.2">
      <c r="A24989" s="106" t="s">
        <v>357</v>
      </c>
      <c r="B24989" s="106" t="s">
        <v>358</v>
      </c>
      <c r="C24989" s="146" t="s">
        <v>16</v>
      </c>
      <c r="D24989" s="146" t="s">
        <v>14502</v>
      </c>
      <c r="E24989" s="146" t="s">
        <v>14503</v>
      </c>
      <c r="F24989" s="146" t="s">
        <v>20</v>
      </c>
      <c r="G24989" s="146" t="s">
        <v>21</v>
      </c>
      <c r="H24989" s="146" t="s">
        <v>22</v>
      </c>
      <c r="I24989" s="146" t="s">
        <v>23</v>
      </c>
      <c r="J24989" s="146" t="s">
        <v>24</v>
      </c>
      <c r="K24989" s="146" t="s">
        <v>26</v>
      </c>
      <c r="L24989" s="146" t="s">
        <v>14504</v>
      </c>
      <c r="M24989" s="146" t="s">
        <v>27</v>
      </c>
      <c r="N24989" s="146" t="s">
        <v>28</v>
      </c>
      <c r="O24989" s="146" t="s">
        <v>29</v>
      </c>
      <c r="P24989" s="146" t="s">
        <v>30</v>
      </c>
      <c r="Q24989" s="146" t="s">
        <v>14505</v>
      </c>
      <c r="R24989" s="146" t="s">
        <v>32</v>
      </c>
      <c r="S24989" s="146" t="s">
        <v>33</v>
      </c>
    </row>
    <row r="24990" spans="1:19" ht="11.25" thickBot="1" x14ac:dyDescent="0.2">
      <c r="A24990" s="107">
        <v>1</v>
      </c>
      <c r="B24990" s="132">
        <v>0.44253472222222223</v>
      </c>
      <c r="C24990" s="108">
        <v>1400.08</v>
      </c>
      <c r="D24990" s="108">
        <v>1650.1130000000001</v>
      </c>
      <c r="E24990" s="108">
        <v>266.67099999999999</v>
      </c>
      <c r="F24990" s="145">
        <v>10821.484</v>
      </c>
      <c r="G24990" s="108">
        <v>119.048</v>
      </c>
      <c r="H24990" s="108">
        <v>41.667000000000002</v>
      </c>
      <c r="I24990" s="108">
        <v>2283.5700000000002</v>
      </c>
      <c r="J24990" s="108">
        <v>1316.7370000000001</v>
      </c>
      <c r="K24990" s="145">
        <v>75052.156000000003</v>
      </c>
      <c r="L24990" s="108">
        <v>7418.8779999999997</v>
      </c>
      <c r="M24990" s="108">
        <v>1500.095</v>
      </c>
      <c r="N24990" s="108">
        <v>1700.127</v>
      </c>
      <c r="O24990" s="108">
        <v>351.85700000000003</v>
      </c>
      <c r="P24990" s="108">
        <v>1296.375</v>
      </c>
      <c r="Q24990" s="108">
        <v>185.18700000000001</v>
      </c>
      <c r="R24990" s="108">
        <v>1633.4469999999999</v>
      </c>
      <c r="S24990" s="108">
        <v>1129.69</v>
      </c>
    </row>
    <row r="24991" spans="1:19" ht="11.25" thickBot="1" x14ac:dyDescent="0.2">
      <c r="A24991" s="112"/>
    </row>
    <row r="24992" spans="1:19" ht="11.25" thickBot="1" x14ac:dyDescent="0.2">
      <c r="A24992" s="135" t="s">
        <v>362</v>
      </c>
      <c r="B24992" s="112"/>
      <c r="C24992" s="136">
        <v>1400.08</v>
      </c>
      <c r="D24992" s="136">
        <v>1650.1130000000001</v>
      </c>
      <c r="E24992" s="136">
        <v>266.67099999999999</v>
      </c>
      <c r="F24992" s="140">
        <v>10821.484</v>
      </c>
      <c r="G24992" s="136">
        <v>119.048</v>
      </c>
      <c r="H24992" s="136">
        <v>41.667000000000002</v>
      </c>
      <c r="I24992" s="136">
        <v>2283.5700000000002</v>
      </c>
      <c r="J24992" s="136">
        <v>1316.7370000000001</v>
      </c>
      <c r="K24992" s="140">
        <v>75052.156000000003</v>
      </c>
      <c r="L24992" s="136">
        <v>7418.8779999999997</v>
      </c>
      <c r="M24992" s="136">
        <v>1500.095</v>
      </c>
      <c r="N24992" s="136">
        <v>1700.127</v>
      </c>
      <c r="O24992" s="136">
        <v>351.85700000000003</v>
      </c>
      <c r="P24992" s="136">
        <v>1296.375</v>
      </c>
      <c r="Q24992" s="136">
        <v>185.18700000000001</v>
      </c>
      <c r="R24992" s="136">
        <v>1633.4469999999999</v>
      </c>
      <c r="S24992" s="136">
        <v>1129.69</v>
      </c>
    </row>
    <row r="24993" spans="1:19" ht="11.25" thickBot="1" x14ac:dyDescent="0.2">
      <c r="A24993" s="112"/>
    </row>
    <row r="24994" spans="1:19" ht="11.25" thickBot="1" x14ac:dyDescent="0.2">
      <c r="A24994" s="138" t="s">
        <v>364</v>
      </c>
      <c r="B24994" s="112"/>
      <c r="C24994" s="136">
        <v>0</v>
      </c>
      <c r="D24994" s="136">
        <v>0</v>
      </c>
      <c r="E24994" s="136">
        <v>0</v>
      </c>
      <c r="F24994" s="140">
        <v>0</v>
      </c>
      <c r="G24994" s="136">
        <v>0</v>
      </c>
      <c r="H24994" s="136">
        <v>0</v>
      </c>
      <c r="I24994" s="136">
        <v>0</v>
      </c>
      <c r="J24994" s="136">
        <v>0</v>
      </c>
      <c r="K24994" s="140">
        <v>0</v>
      </c>
      <c r="L24994" s="136">
        <v>0</v>
      </c>
      <c r="M24994" s="136">
        <v>0</v>
      </c>
      <c r="N24994" s="136">
        <v>0</v>
      </c>
      <c r="O24994" s="136">
        <v>0</v>
      </c>
      <c r="P24994" s="136">
        <v>0</v>
      </c>
      <c r="Q24994" s="136">
        <v>0</v>
      </c>
      <c r="R24994" s="136">
        <v>0</v>
      </c>
      <c r="S24994" s="136">
        <v>0</v>
      </c>
    </row>
    <row r="24995" spans="1:19" ht="11.25" thickBot="1" x14ac:dyDescent="0.2">
      <c r="A24995" s="112"/>
    </row>
    <row r="24996" spans="1:19" ht="11.25" thickBot="1" x14ac:dyDescent="0.2">
      <c r="A24996" s="139" t="s">
        <v>366</v>
      </c>
      <c r="B24996" s="112"/>
      <c r="C24996" s="136">
        <v>0</v>
      </c>
      <c r="D24996" s="136">
        <v>0</v>
      </c>
      <c r="E24996" s="136">
        <v>0</v>
      </c>
      <c r="F24996" s="140">
        <v>0</v>
      </c>
      <c r="G24996" s="136">
        <v>0</v>
      </c>
      <c r="H24996" s="136">
        <v>0</v>
      </c>
      <c r="I24996" s="136">
        <v>0</v>
      </c>
      <c r="J24996" s="136">
        <v>0</v>
      </c>
      <c r="K24996" s="140">
        <v>0</v>
      </c>
      <c r="L24996" s="136">
        <v>0</v>
      </c>
      <c r="M24996" s="136">
        <v>0</v>
      </c>
      <c r="N24996" s="136">
        <v>0</v>
      </c>
      <c r="O24996" s="136">
        <v>0</v>
      </c>
      <c r="P24996" s="136">
        <v>0</v>
      </c>
      <c r="Q24996" s="136">
        <v>0</v>
      </c>
      <c r="R24996" s="136">
        <v>0</v>
      </c>
      <c r="S24996" s="136">
        <v>0</v>
      </c>
    </row>
    <row r="24997" spans="1:19" ht="11.25" thickBot="1" x14ac:dyDescent="0.2">
      <c r="A24997" s="112"/>
    </row>
    <row r="24998" spans="1:19" ht="11.25" thickBot="1" x14ac:dyDescent="0.2">
      <c r="A24998" s="106" t="s">
        <v>357</v>
      </c>
      <c r="B24998" s="106" t="s">
        <v>358</v>
      </c>
      <c r="C24998" s="146" t="s">
        <v>35</v>
      </c>
      <c r="D24998" s="146" t="s">
        <v>36</v>
      </c>
      <c r="E24998" s="146" t="s">
        <v>14506</v>
      </c>
      <c r="F24998" s="146" t="s">
        <v>38</v>
      </c>
      <c r="G24998" s="146" t="s">
        <v>39</v>
      </c>
      <c r="H24998" s="146" t="s">
        <v>41</v>
      </c>
      <c r="I24998" s="146" t="s">
        <v>42</v>
      </c>
      <c r="J24998" s="146" t="s">
        <v>43</v>
      </c>
      <c r="K24998" s="146" t="s">
        <v>44</v>
      </c>
      <c r="L24998" s="146" t="s">
        <v>45</v>
      </c>
      <c r="M24998" s="146" t="s">
        <v>46</v>
      </c>
      <c r="N24998" s="146" t="s">
        <v>47</v>
      </c>
      <c r="O24998" s="146" t="s">
        <v>48</v>
      </c>
      <c r="P24998" s="146" t="s">
        <v>49</v>
      </c>
      <c r="Q24998" s="146" t="s">
        <v>50</v>
      </c>
      <c r="R24998" s="146" t="s">
        <v>51</v>
      </c>
      <c r="S24998" s="146" t="s">
        <v>52</v>
      </c>
    </row>
    <row r="24999" spans="1:19" ht="11.25" thickBot="1" x14ac:dyDescent="0.2">
      <c r="A24999" s="107">
        <v>1</v>
      </c>
      <c r="B24999" s="132">
        <v>0.44253472222222223</v>
      </c>
      <c r="C24999" s="145">
        <v>182637.1</v>
      </c>
      <c r="D24999" s="108">
        <v>203.70599999999999</v>
      </c>
      <c r="E24999" s="108">
        <v>354.173</v>
      </c>
      <c r="F24999" s="141" t="s">
        <v>14500</v>
      </c>
      <c r="G24999" s="108">
        <v>1400.0909999999999</v>
      </c>
      <c r="H24999" s="108">
        <v>22897.371999999999</v>
      </c>
      <c r="I24999" s="108">
        <v>1183.393</v>
      </c>
      <c r="J24999" s="108">
        <v>1512.44</v>
      </c>
      <c r="K24999" s="108">
        <v>1759.3979999999999</v>
      </c>
      <c r="L24999" s="108">
        <v>291.67099999999999</v>
      </c>
      <c r="M24999" s="108">
        <v>259.26299999999998</v>
      </c>
      <c r="N24999" s="108">
        <v>1500.104</v>
      </c>
      <c r="O24999" s="108">
        <v>870.40099999999995</v>
      </c>
      <c r="P24999" s="108">
        <v>4148.8739999999998</v>
      </c>
      <c r="Q24999" s="108">
        <v>1129.6849999999999</v>
      </c>
      <c r="R24999" s="108">
        <v>4674.4960000000001</v>
      </c>
      <c r="S24999" s="108">
        <v>1463.05</v>
      </c>
    </row>
    <row r="25000" spans="1:19" ht="11.25" thickBot="1" x14ac:dyDescent="0.2">
      <c r="A25000" s="112"/>
    </row>
    <row r="25001" spans="1:19" ht="11.25" thickBot="1" x14ac:dyDescent="0.2">
      <c r="A25001" s="135" t="s">
        <v>362</v>
      </c>
      <c r="B25001" s="112"/>
      <c r="C25001" s="140">
        <v>182637.1</v>
      </c>
      <c r="D25001" s="136">
        <v>203.70599999999999</v>
      </c>
      <c r="E25001" s="136">
        <v>354.173</v>
      </c>
      <c r="F25001" s="141" t="s">
        <v>14501</v>
      </c>
      <c r="G25001" s="136">
        <v>1400.0909999999999</v>
      </c>
      <c r="H25001" s="136">
        <v>22897.371999999999</v>
      </c>
      <c r="I25001" s="136">
        <v>1183.393</v>
      </c>
      <c r="J25001" s="136">
        <v>1512.44</v>
      </c>
      <c r="K25001" s="136">
        <v>1759.3979999999999</v>
      </c>
      <c r="L25001" s="136">
        <v>291.67099999999999</v>
      </c>
      <c r="M25001" s="136">
        <v>259.26299999999998</v>
      </c>
      <c r="N25001" s="136">
        <v>1500.104</v>
      </c>
      <c r="O25001" s="136">
        <v>870.40099999999995</v>
      </c>
      <c r="P25001" s="136">
        <v>4148.8739999999998</v>
      </c>
      <c r="Q25001" s="136">
        <v>1129.6849999999999</v>
      </c>
      <c r="R25001" s="136">
        <v>4674.4960000000001</v>
      </c>
      <c r="S25001" s="136">
        <v>1463.05</v>
      </c>
    </row>
    <row r="25002" spans="1:19" ht="11.25" thickBot="1" x14ac:dyDescent="0.2">
      <c r="A25002" s="112"/>
    </row>
    <row r="25003" spans="1:19" ht="11.25" thickBot="1" x14ac:dyDescent="0.2">
      <c r="A25003" s="138" t="s">
        <v>364</v>
      </c>
      <c r="B25003" s="112"/>
      <c r="C25003" s="140">
        <v>0</v>
      </c>
      <c r="D25003" s="136">
        <v>0</v>
      </c>
      <c r="E25003" s="136">
        <v>0</v>
      </c>
      <c r="F25003" s="141" t="s">
        <v>14501</v>
      </c>
      <c r="G25003" s="136">
        <v>0</v>
      </c>
      <c r="H25003" s="136">
        <v>0</v>
      </c>
      <c r="I25003" s="136">
        <v>0</v>
      </c>
      <c r="J25003" s="136">
        <v>0</v>
      </c>
      <c r="K25003" s="136">
        <v>0</v>
      </c>
      <c r="L25003" s="136">
        <v>0</v>
      </c>
      <c r="M25003" s="136">
        <v>0</v>
      </c>
      <c r="N25003" s="136">
        <v>0</v>
      </c>
      <c r="O25003" s="136">
        <v>0</v>
      </c>
      <c r="P25003" s="136">
        <v>0</v>
      </c>
      <c r="Q25003" s="136">
        <v>0</v>
      </c>
      <c r="R25003" s="136">
        <v>0</v>
      </c>
      <c r="S25003" s="136">
        <v>0</v>
      </c>
    </row>
    <row r="25004" spans="1:19" ht="11.25" thickBot="1" x14ac:dyDescent="0.2">
      <c r="A25004" s="112"/>
    </row>
    <row r="25005" spans="1:19" ht="11.25" thickBot="1" x14ac:dyDescent="0.2">
      <c r="A25005" s="139" t="s">
        <v>366</v>
      </c>
      <c r="B25005" s="112"/>
      <c r="C25005" s="140">
        <v>0</v>
      </c>
      <c r="D25005" s="136">
        <v>0</v>
      </c>
      <c r="E25005" s="136">
        <v>0</v>
      </c>
      <c r="F25005" s="141" t="s">
        <v>14501</v>
      </c>
      <c r="G25005" s="136">
        <v>0</v>
      </c>
      <c r="H25005" s="136">
        <v>0</v>
      </c>
      <c r="I25005" s="136">
        <v>0</v>
      </c>
      <c r="J25005" s="136">
        <v>0</v>
      </c>
      <c r="K25005" s="136">
        <v>0</v>
      </c>
      <c r="L25005" s="136">
        <v>0</v>
      </c>
      <c r="M25005" s="136">
        <v>0</v>
      </c>
      <c r="N25005" s="136">
        <v>0</v>
      </c>
      <c r="O25005" s="136">
        <v>0</v>
      </c>
      <c r="P25005" s="136">
        <v>0</v>
      </c>
      <c r="Q25005" s="136">
        <v>0</v>
      </c>
      <c r="R25005" s="136">
        <v>0</v>
      </c>
      <c r="S25005" s="136">
        <v>0</v>
      </c>
    </row>
    <row r="25006" spans="1:19" ht="11.25" thickBot="1" x14ac:dyDescent="0.2">
      <c r="A25006" s="112"/>
    </row>
    <row r="25007" spans="1:19" ht="11.25" thickBot="1" x14ac:dyDescent="0.2">
      <c r="A25007" s="106" t="s">
        <v>357</v>
      </c>
      <c r="B25007" s="106" t="s">
        <v>358</v>
      </c>
      <c r="C25007" s="146" t="s">
        <v>53</v>
      </c>
      <c r="D25007" s="146" t="s">
        <v>54</v>
      </c>
      <c r="E25007" s="146" t="s">
        <v>55</v>
      </c>
      <c r="F25007" s="146" t="s">
        <v>56</v>
      </c>
      <c r="G25007" s="146" t="s">
        <v>14507</v>
      </c>
      <c r="H25007" s="146" t="s">
        <v>57</v>
      </c>
      <c r="I25007" s="146" t="s">
        <v>59</v>
      </c>
      <c r="J25007" s="146" t="s">
        <v>14508</v>
      </c>
      <c r="K25007" s="146" t="s">
        <v>60</v>
      </c>
      <c r="L25007" s="146" t="s">
        <v>61</v>
      </c>
      <c r="M25007" s="146" t="s">
        <v>62</v>
      </c>
      <c r="N25007" s="146" t="s">
        <v>14509</v>
      </c>
      <c r="O25007" s="146" t="s">
        <v>63</v>
      </c>
      <c r="P25007" s="146" t="s">
        <v>64</v>
      </c>
      <c r="Q25007" s="146" t="s">
        <v>66</v>
      </c>
      <c r="R25007" s="146" t="s">
        <v>14510</v>
      </c>
      <c r="S25007" s="146" t="s">
        <v>67</v>
      </c>
    </row>
    <row r="25008" spans="1:19" ht="11.25" thickBot="1" x14ac:dyDescent="0.2">
      <c r="A25008" s="107">
        <v>1</v>
      </c>
      <c r="B25008" s="132">
        <v>0.44253472222222223</v>
      </c>
      <c r="C25008" s="108">
        <v>5717.4660000000003</v>
      </c>
      <c r="D25008" s="108">
        <v>944.48299999999995</v>
      </c>
      <c r="E25008" s="108">
        <v>3035.08</v>
      </c>
      <c r="F25008" s="108">
        <v>11017.351000000001</v>
      </c>
      <c r="G25008" s="141" t="s">
        <v>14500</v>
      </c>
      <c r="H25008" s="108">
        <v>6279.4790000000003</v>
      </c>
      <c r="I25008" s="108">
        <v>12970.142</v>
      </c>
      <c r="J25008" s="141" t="s">
        <v>14500</v>
      </c>
      <c r="K25008" s="108">
        <v>1683.453</v>
      </c>
      <c r="L25008" s="108">
        <v>1018.564</v>
      </c>
      <c r="M25008" s="108">
        <v>333.33800000000002</v>
      </c>
      <c r="N25008" s="108">
        <v>74.073999999999998</v>
      </c>
      <c r="O25008" s="108">
        <v>77331.922999999995</v>
      </c>
      <c r="P25008" s="108">
        <v>9960.8410000000003</v>
      </c>
      <c r="Q25008" s="145">
        <v>740658.4</v>
      </c>
      <c r="R25008" s="141" t="s">
        <v>14500</v>
      </c>
      <c r="S25008" s="108">
        <v>3778.4650000000001</v>
      </c>
    </row>
    <row r="25009" spans="1:19" ht="11.25" thickBot="1" x14ac:dyDescent="0.2">
      <c r="A25009" s="112"/>
    </row>
    <row r="25010" spans="1:19" ht="11.25" thickBot="1" x14ac:dyDescent="0.2">
      <c r="A25010" s="135" t="s">
        <v>362</v>
      </c>
      <c r="B25010" s="112"/>
      <c r="C25010" s="136">
        <v>5717.4660000000003</v>
      </c>
      <c r="D25010" s="136">
        <v>944.48299999999995</v>
      </c>
      <c r="E25010" s="136">
        <v>3035.08</v>
      </c>
      <c r="F25010" s="136">
        <v>11017.351000000001</v>
      </c>
      <c r="G25010" s="141" t="s">
        <v>14501</v>
      </c>
      <c r="H25010" s="136">
        <v>6279.4790000000003</v>
      </c>
      <c r="I25010" s="136">
        <v>12970.142</v>
      </c>
      <c r="J25010" s="141" t="s">
        <v>14501</v>
      </c>
      <c r="K25010" s="136">
        <v>1683.453</v>
      </c>
      <c r="L25010" s="136">
        <v>1018.564</v>
      </c>
      <c r="M25010" s="136">
        <v>333.33800000000002</v>
      </c>
      <c r="N25010" s="136">
        <v>74.073999999999998</v>
      </c>
      <c r="O25010" s="136">
        <v>77331.922999999995</v>
      </c>
      <c r="P25010" s="136">
        <v>9960.8410000000003</v>
      </c>
      <c r="Q25010" s="140">
        <v>740658.4</v>
      </c>
      <c r="R25010" s="141" t="s">
        <v>14501</v>
      </c>
      <c r="S25010" s="136">
        <v>3778.4650000000001</v>
      </c>
    </row>
    <row r="25011" spans="1:19" ht="11.25" thickBot="1" x14ac:dyDescent="0.2">
      <c r="A25011" s="112"/>
    </row>
    <row r="25012" spans="1:19" ht="11.25" thickBot="1" x14ac:dyDescent="0.2">
      <c r="A25012" s="138" t="s">
        <v>364</v>
      </c>
      <c r="B25012" s="112"/>
      <c r="C25012" s="136">
        <v>0</v>
      </c>
      <c r="D25012" s="136">
        <v>0</v>
      </c>
      <c r="E25012" s="136">
        <v>0</v>
      </c>
      <c r="F25012" s="136">
        <v>0</v>
      </c>
      <c r="G25012" s="141" t="s">
        <v>14501</v>
      </c>
      <c r="H25012" s="136">
        <v>0</v>
      </c>
      <c r="I25012" s="136">
        <v>0</v>
      </c>
      <c r="J25012" s="141" t="s">
        <v>14501</v>
      </c>
      <c r="K25012" s="136">
        <v>0</v>
      </c>
      <c r="L25012" s="136">
        <v>0</v>
      </c>
      <c r="M25012" s="136">
        <v>0</v>
      </c>
      <c r="N25012" s="136">
        <v>0</v>
      </c>
      <c r="O25012" s="136">
        <v>0</v>
      </c>
      <c r="P25012" s="136">
        <v>0</v>
      </c>
      <c r="Q25012" s="140">
        <v>0</v>
      </c>
      <c r="R25012" s="141" t="s">
        <v>14501</v>
      </c>
      <c r="S25012" s="136">
        <v>0</v>
      </c>
    </row>
    <row r="25013" spans="1:19" ht="11.25" thickBot="1" x14ac:dyDescent="0.2">
      <c r="A25013" s="112"/>
    </row>
    <row r="25014" spans="1:19" ht="11.25" thickBot="1" x14ac:dyDescent="0.2">
      <c r="A25014" s="139" t="s">
        <v>366</v>
      </c>
      <c r="B25014" s="112"/>
      <c r="C25014" s="136">
        <v>0</v>
      </c>
      <c r="D25014" s="136">
        <v>0</v>
      </c>
      <c r="E25014" s="136">
        <v>0</v>
      </c>
      <c r="F25014" s="136">
        <v>0</v>
      </c>
      <c r="G25014" s="141" t="s">
        <v>14501</v>
      </c>
      <c r="H25014" s="136">
        <v>0</v>
      </c>
      <c r="I25014" s="136">
        <v>0</v>
      </c>
      <c r="J25014" s="141" t="s">
        <v>14501</v>
      </c>
      <c r="K25014" s="136">
        <v>0</v>
      </c>
      <c r="L25014" s="136">
        <v>0</v>
      </c>
      <c r="M25014" s="136">
        <v>0</v>
      </c>
      <c r="N25014" s="136">
        <v>0</v>
      </c>
      <c r="O25014" s="136">
        <v>0</v>
      </c>
      <c r="P25014" s="136">
        <v>0</v>
      </c>
      <c r="Q25014" s="140">
        <v>0</v>
      </c>
      <c r="R25014" s="141" t="s">
        <v>14501</v>
      </c>
      <c r="S25014" s="136">
        <v>0</v>
      </c>
    </row>
    <row r="25015" spans="1:19" ht="11.25" thickBot="1" x14ac:dyDescent="0.2">
      <c r="A25015" s="112"/>
    </row>
    <row r="25016" spans="1:19" ht="11.25" thickBot="1" x14ac:dyDescent="0.2">
      <c r="A25016" s="106" t="s">
        <v>357</v>
      </c>
      <c r="B25016" s="106" t="s">
        <v>358</v>
      </c>
      <c r="C25016" s="146" t="s">
        <v>68</v>
      </c>
      <c r="D25016" s="146" t="s">
        <v>14511</v>
      </c>
    </row>
    <row r="25017" spans="1:19" ht="11.25" thickBot="1" x14ac:dyDescent="0.2">
      <c r="A25017" s="107">
        <v>1</v>
      </c>
      <c r="B25017" s="132">
        <v>0.44253472222222223</v>
      </c>
      <c r="C25017" s="108">
        <v>26890.232</v>
      </c>
      <c r="D25017" s="108">
        <v>33.332999999999998</v>
      </c>
    </row>
    <row r="25018" spans="1:19" ht="11.25" thickBot="1" x14ac:dyDescent="0.2">
      <c r="A25018" s="112"/>
    </row>
    <row r="25019" spans="1:19" ht="11.25" thickBot="1" x14ac:dyDescent="0.2">
      <c r="A25019" s="135" t="s">
        <v>362</v>
      </c>
      <c r="B25019" s="112"/>
      <c r="C25019" s="136">
        <v>26890.232</v>
      </c>
      <c r="D25019" s="136">
        <v>33.332999999999998</v>
      </c>
    </row>
    <row r="25020" spans="1:19" ht="11.25" thickBot="1" x14ac:dyDescent="0.2">
      <c r="A25020" s="112"/>
    </row>
    <row r="25021" spans="1:19" ht="11.25" thickBot="1" x14ac:dyDescent="0.2">
      <c r="A25021" s="138" t="s">
        <v>364</v>
      </c>
      <c r="B25021" s="112"/>
      <c r="C25021" s="136">
        <v>0</v>
      </c>
      <c r="D25021" s="136">
        <v>0</v>
      </c>
    </row>
    <row r="25022" spans="1:19" ht="11.25" thickBot="1" x14ac:dyDescent="0.2">
      <c r="A25022" s="112"/>
    </row>
    <row r="25023" spans="1:19" ht="11.25" thickBot="1" x14ac:dyDescent="0.2">
      <c r="A25023" s="139" t="s">
        <v>366</v>
      </c>
      <c r="B25023" s="112"/>
      <c r="C25023" s="136">
        <v>0</v>
      </c>
      <c r="D25023" s="136">
        <v>0</v>
      </c>
    </row>
    <row r="25024" spans="1:19" ht="10.5" x14ac:dyDescent="0.15">
      <c r="A25024" s="112"/>
    </row>
    <row r="25025" spans="1:19" x14ac:dyDescent="0.15">
      <c r="A25025" s="129"/>
      <c r="B25025" s="86" t="s">
        <v>580</v>
      </c>
    </row>
    <row r="25026" spans="1:19" ht="9.75" thickBot="1" x14ac:dyDescent="0.2">
      <c r="A25026" s="81" t="s">
        <v>5871</v>
      </c>
    </row>
    <row r="25027" spans="1:19" ht="11.25" thickBot="1" x14ac:dyDescent="0.2">
      <c r="A25027" s="106" t="s">
        <v>357</v>
      </c>
      <c r="B25027" s="106" t="s">
        <v>358</v>
      </c>
      <c r="C25027" s="146" t="s">
        <v>14494</v>
      </c>
      <c r="D25027" s="146" t="s">
        <v>14495</v>
      </c>
      <c r="E25027" s="146" t="s">
        <v>14496</v>
      </c>
      <c r="F25027" s="146" t="s">
        <v>0</v>
      </c>
      <c r="G25027" s="146" t="s">
        <v>1</v>
      </c>
      <c r="H25027" s="146" t="s">
        <v>2</v>
      </c>
      <c r="I25027" s="146" t="s">
        <v>14497</v>
      </c>
      <c r="J25027" s="146" t="s">
        <v>3</v>
      </c>
      <c r="K25027" s="146" t="s">
        <v>14498</v>
      </c>
      <c r="L25027" s="146" t="s">
        <v>7</v>
      </c>
      <c r="M25027" s="146" t="s">
        <v>14499</v>
      </c>
      <c r="N25027" s="146" t="s">
        <v>10</v>
      </c>
      <c r="O25027" s="146" t="s">
        <v>11</v>
      </c>
      <c r="P25027" s="146" t="s">
        <v>12</v>
      </c>
      <c r="Q25027" s="146" t="s">
        <v>13</v>
      </c>
      <c r="R25027" s="146" t="s">
        <v>14</v>
      </c>
      <c r="S25027" s="146" t="s">
        <v>15</v>
      </c>
    </row>
    <row r="25028" spans="1:19" ht="11.25" thickBot="1" x14ac:dyDescent="0.2">
      <c r="A25028" s="107">
        <v>1</v>
      </c>
      <c r="B25028" s="132">
        <v>0.44768518518518513</v>
      </c>
      <c r="C25028" s="141" t="s">
        <v>14500</v>
      </c>
      <c r="D25028" s="141" t="s">
        <v>14500</v>
      </c>
      <c r="E25028" s="141" t="s">
        <v>14500</v>
      </c>
      <c r="F25028" s="108">
        <v>20260.691999999999</v>
      </c>
      <c r="G25028" s="108">
        <v>12706.583000000001</v>
      </c>
      <c r="H25028" s="108">
        <v>3370.8049999999998</v>
      </c>
      <c r="I25028" s="141" t="s">
        <v>14500</v>
      </c>
      <c r="J25028" s="108">
        <v>133.334</v>
      </c>
      <c r="K25028" s="108">
        <v>433.34300000000002</v>
      </c>
      <c r="L25028" s="145">
        <v>9553.8700000000008</v>
      </c>
      <c r="M25028" s="108">
        <v>3083.7579999999998</v>
      </c>
      <c r="N25028" s="108">
        <v>6032.2650000000003</v>
      </c>
      <c r="O25028" s="108">
        <v>4250.76</v>
      </c>
      <c r="P25028" s="108">
        <v>21183.94</v>
      </c>
      <c r="Q25028" s="108">
        <v>367927.16</v>
      </c>
      <c r="R25028" s="108">
        <v>7552.3680000000004</v>
      </c>
      <c r="S25028" s="108">
        <v>2200.1990000000001</v>
      </c>
    </row>
    <row r="25029" spans="1:19" ht="11.25" thickBot="1" x14ac:dyDescent="0.2">
      <c r="A25029" s="112"/>
    </row>
    <row r="25030" spans="1:19" ht="11.25" thickBot="1" x14ac:dyDescent="0.2">
      <c r="A25030" s="135" t="s">
        <v>362</v>
      </c>
      <c r="B25030" s="112"/>
      <c r="C25030" s="141" t="s">
        <v>14501</v>
      </c>
      <c r="D25030" s="141" t="s">
        <v>14501</v>
      </c>
      <c r="E25030" s="141" t="s">
        <v>14501</v>
      </c>
      <c r="F25030" s="136">
        <v>20260.691999999999</v>
      </c>
      <c r="G25030" s="136">
        <v>12706.583000000001</v>
      </c>
      <c r="H25030" s="136">
        <v>3370.8049999999998</v>
      </c>
      <c r="I25030" s="141" t="s">
        <v>14501</v>
      </c>
      <c r="J25030" s="136">
        <v>133.334</v>
      </c>
      <c r="K25030" s="136">
        <v>433.34300000000002</v>
      </c>
      <c r="L25030" s="140">
        <v>9553.8700000000008</v>
      </c>
      <c r="M25030" s="136">
        <v>3083.7579999999998</v>
      </c>
      <c r="N25030" s="136">
        <v>6032.2650000000003</v>
      </c>
      <c r="O25030" s="136">
        <v>4250.76</v>
      </c>
      <c r="P25030" s="136">
        <v>21183.94</v>
      </c>
      <c r="Q25030" s="136">
        <v>367927.16</v>
      </c>
      <c r="R25030" s="136">
        <v>7552.3680000000004</v>
      </c>
      <c r="S25030" s="136">
        <v>2200.1990000000001</v>
      </c>
    </row>
    <row r="25031" spans="1:19" ht="11.25" thickBot="1" x14ac:dyDescent="0.2">
      <c r="A25031" s="112"/>
    </row>
    <row r="25032" spans="1:19" ht="11.25" thickBot="1" x14ac:dyDescent="0.2">
      <c r="A25032" s="138" t="s">
        <v>364</v>
      </c>
      <c r="B25032" s="112"/>
      <c r="C25032" s="141" t="s">
        <v>14501</v>
      </c>
      <c r="D25032" s="141" t="s">
        <v>14501</v>
      </c>
      <c r="E25032" s="141" t="s">
        <v>14501</v>
      </c>
      <c r="F25032" s="136">
        <v>0</v>
      </c>
      <c r="G25032" s="136">
        <v>0</v>
      </c>
      <c r="H25032" s="136">
        <v>0</v>
      </c>
      <c r="I25032" s="141" t="s">
        <v>14501</v>
      </c>
      <c r="J25032" s="136">
        <v>0</v>
      </c>
      <c r="K25032" s="136">
        <v>0</v>
      </c>
      <c r="L25032" s="140">
        <v>0</v>
      </c>
      <c r="M25032" s="136">
        <v>0</v>
      </c>
      <c r="N25032" s="136">
        <v>0</v>
      </c>
      <c r="O25032" s="136">
        <v>0</v>
      </c>
      <c r="P25032" s="136">
        <v>0</v>
      </c>
      <c r="Q25032" s="136">
        <v>0</v>
      </c>
      <c r="R25032" s="136">
        <v>0</v>
      </c>
      <c r="S25032" s="136">
        <v>0</v>
      </c>
    </row>
    <row r="25033" spans="1:19" ht="11.25" thickBot="1" x14ac:dyDescent="0.2">
      <c r="A25033" s="112"/>
    </row>
    <row r="25034" spans="1:19" ht="11.25" thickBot="1" x14ac:dyDescent="0.2">
      <c r="A25034" s="139" t="s">
        <v>366</v>
      </c>
      <c r="B25034" s="112"/>
      <c r="C25034" s="141" t="s">
        <v>14501</v>
      </c>
      <c r="D25034" s="141" t="s">
        <v>14501</v>
      </c>
      <c r="E25034" s="141" t="s">
        <v>14501</v>
      </c>
      <c r="F25034" s="136">
        <v>0</v>
      </c>
      <c r="G25034" s="136">
        <v>0</v>
      </c>
      <c r="H25034" s="136">
        <v>0</v>
      </c>
      <c r="I25034" s="141" t="s">
        <v>14501</v>
      </c>
      <c r="J25034" s="136">
        <v>0</v>
      </c>
      <c r="K25034" s="136">
        <v>0</v>
      </c>
      <c r="L25034" s="140">
        <v>0</v>
      </c>
      <c r="M25034" s="136">
        <v>0</v>
      </c>
      <c r="N25034" s="136">
        <v>0</v>
      </c>
      <c r="O25034" s="136">
        <v>0</v>
      </c>
      <c r="P25034" s="136">
        <v>0</v>
      </c>
      <c r="Q25034" s="136">
        <v>0</v>
      </c>
      <c r="R25034" s="136">
        <v>0</v>
      </c>
      <c r="S25034" s="136">
        <v>0</v>
      </c>
    </row>
    <row r="25035" spans="1:19" ht="11.25" thickBot="1" x14ac:dyDescent="0.2">
      <c r="A25035" s="112"/>
    </row>
    <row r="25036" spans="1:19" ht="11.25" thickBot="1" x14ac:dyDescent="0.2">
      <c r="A25036" s="106" t="s">
        <v>357</v>
      </c>
      <c r="B25036" s="106" t="s">
        <v>358</v>
      </c>
      <c r="C25036" s="146" t="s">
        <v>16</v>
      </c>
      <c r="D25036" s="146" t="s">
        <v>14502</v>
      </c>
      <c r="E25036" s="146" t="s">
        <v>14503</v>
      </c>
      <c r="F25036" s="146" t="s">
        <v>20</v>
      </c>
      <c r="G25036" s="146" t="s">
        <v>21</v>
      </c>
      <c r="H25036" s="146" t="s">
        <v>22</v>
      </c>
      <c r="I25036" s="146" t="s">
        <v>23</v>
      </c>
      <c r="J25036" s="146" t="s">
        <v>24</v>
      </c>
      <c r="K25036" s="146" t="s">
        <v>26</v>
      </c>
      <c r="L25036" s="146" t="s">
        <v>14504</v>
      </c>
      <c r="M25036" s="146" t="s">
        <v>27</v>
      </c>
      <c r="N25036" s="146" t="s">
        <v>28</v>
      </c>
      <c r="O25036" s="146" t="s">
        <v>29</v>
      </c>
      <c r="P25036" s="146" t="s">
        <v>30</v>
      </c>
      <c r="Q25036" s="146" t="s">
        <v>14505</v>
      </c>
      <c r="R25036" s="146" t="s">
        <v>32</v>
      </c>
      <c r="S25036" s="146" t="s">
        <v>33</v>
      </c>
    </row>
    <row r="25037" spans="1:19" ht="11.25" thickBot="1" x14ac:dyDescent="0.2">
      <c r="A25037" s="107">
        <v>1</v>
      </c>
      <c r="B25037" s="132">
        <v>0.44768518518518513</v>
      </c>
      <c r="C25037" s="108">
        <v>3461.5880000000002</v>
      </c>
      <c r="D25037" s="108">
        <v>1650.1210000000001</v>
      </c>
      <c r="E25037" s="108">
        <v>383.339</v>
      </c>
      <c r="F25037" s="145">
        <v>10888.207</v>
      </c>
      <c r="G25037" s="108">
        <v>174.60499999999999</v>
      </c>
      <c r="H25037" s="108">
        <v>33.332999999999998</v>
      </c>
      <c r="I25037" s="108">
        <v>5251.17</v>
      </c>
      <c r="J25037" s="108">
        <v>2827.47</v>
      </c>
      <c r="K25037" s="145">
        <v>83121.376000000004</v>
      </c>
      <c r="L25037" s="108">
        <v>14993.147999999999</v>
      </c>
      <c r="M25037" s="108">
        <v>2766.9969999999998</v>
      </c>
      <c r="N25037" s="108">
        <v>3517.2289999999998</v>
      </c>
      <c r="O25037" s="108">
        <v>481.49200000000002</v>
      </c>
      <c r="P25037" s="108">
        <v>2561.9899999999998</v>
      </c>
      <c r="Q25037" s="108">
        <v>196.97200000000001</v>
      </c>
      <c r="R25037" s="108">
        <v>4134.0860000000002</v>
      </c>
      <c r="S25037" s="108">
        <v>2345.9140000000002</v>
      </c>
    </row>
    <row r="25038" spans="1:19" ht="11.25" thickBot="1" x14ac:dyDescent="0.2">
      <c r="A25038" s="112"/>
    </row>
    <row r="25039" spans="1:19" ht="11.25" thickBot="1" x14ac:dyDescent="0.2">
      <c r="A25039" s="135" t="s">
        <v>362</v>
      </c>
      <c r="B25039" s="112"/>
      <c r="C25039" s="136">
        <v>3461.5880000000002</v>
      </c>
      <c r="D25039" s="136">
        <v>1650.1210000000001</v>
      </c>
      <c r="E25039" s="136">
        <v>383.339</v>
      </c>
      <c r="F25039" s="140">
        <v>10888.207</v>
      </c>
      <c r="G25039" s="136">
        <v>174.60499999999999</v>
      </c>
      <c r="H25039" s="136">
        <v>33.332999999999998</v>
      </c>
      <c r="I25039" s="136">
        <v>5251.17</v>
      </c>
      <c r="J25039" s="136">
        <v>2827.47</v>
      </c>
      <c r="K25039" s="140">
        <v>83121.376000000004</v>
      </c>
      <c r="L25039" s="136">
        <v>14993.147999999999</v>
      </c>
      <c r="M25039" s="136">
        <v>2766.9969999999998</v>
      </c>
      <c r="N25039" s="136">
        <v>3517.2289999999998</v>
      </c>
      <c r="O25039" s="136">
        <v>481.49200000000002</v>
      </c>
      <c r="P25039" s="136">
        <v>2561.9899999999998</v>
      </c>
      <c r="Q25039" s="136">
        <v>196.97200000000001</v>
      </c>
      <c r="R25039" s="136">
        <v>4134.0860000000002</v>
      </c>
      <c r="S25039" s="136">
        <v>2345.9140000000002</v>
      </c>
    </row>
    <row r="25040" spans="1:19" ht="11.25" thickBot="1" x14ac:dyDescent="0.2">
      <c r="A25040" s="112"/>
    </row>
    <row r="25041" spans="1:19" ht="11.25" thickBot="1" x14ac:dyDescent="0.2">
      <c r="A25041" s="138" t="s">
        <v>364</v>
      </c>
      <c r="B25041" s="112"/>
      <c r="C25041" s="136">
        <v>0</v>
      </c>
      <c r="D25041" s="136">
        <v>0</v>
      </c>
      <c r="E25041" s="136">
        <v>0</v>
      </c>
      <c r="F25041" s="140">
        <v>0</v>
      </c>
      <c r="G25041" s="136">
        <v>0</v>
      </c>
      <c r="H25041" s="136">
        <v>0</v>
      </c>
      <c r="I25041" s="136">
        <v>0</v>
      </c>
      <c r="J25041" s="136">
        <v>0</v>
      </c>
      <c r="K25041" s="140">
        <v>0</v>
      </c>
      <c r="L25041" s="136">
        <v>0</v>
      </c>
      <c r="M25041" s="136">
        <v>0</v>
      </c>
      <c r="N25041" s="136">
        <v>0</v>
      </c>
      <c r="O25041" s="136">
        <v>0</v>
      </c>
      <c r="P25041" s="136">
        <v>0</v>
      </c>
      <c r="Q25041" s="136">
        <v>0</v>
      </c>
      <c r="R25041" s="136">
        <v>0</v>
      </c>
      <c r="S25041" s="136">
        <v>0</v>
      </c>
    </row>
    <row r="25042" spans="1:19" ht="11.25" thickBot="1" x14ac:dyDescent="0.2">
      <c r="A25042" s="112"/>
    </row>
    <row r="25043" spans="1:19" ht="11.25" thickBot="1" x14ac:dyDescent="0.2">
      <c r="A25043" s="139" t="s">
        <v>366</v>
      </c>
      <c r="B25043" s="112"/>
      <c r="C25043" s="136">
        <v>0</v>
      </c>
      <c r="D25043" s="136">
        <v>0</v>
      </c>
      <c r="E25043" s="136">
        <v>0</v>
      </c>
      <c r="F25043" s="140">
        <v>0</v>
      </c>
      <c r="G25043" s="136">
        <v>0</v>
      </c>
      <c r="H25043" s="136">
        <v>0</v>
      </c>
      <c r="I25043" s="136">
        <v>0</v>
      </c>
      <c r="J25043" s="136">
        <v>0</v>
      </c>
      <c r="K25043" s="140">
        <v>0</v>
      </c>
      <c r="L25043" s="136">
        <v>0</v>
      </c>
      <c r="M25043" s="136">
        <v>0</v>
      </c>
      <c r="N25043" s="136">
        <v>0</v>
      </c>
      <c r="O25043" s="136">
        <v>0</v>
      </c>
      <c r="P25043" s="136">
        <v>0</v>
      </c>
      <c r="Q25043" s="136">
        <v>0</v>
      </c>
      <c r="R25043" s="136">
        <v>0</v>
      </c>
      <c r="S25043" s="136">
        <v>0</v>
      </c>
    </row>
    <row r="25044" spans="1:19" ht="11.25" thickBot="1" x14ac:dyDescent="0.2">
      <c r="A25044" s="112"/>
    </row>
    <row r="25045" spans="1:19" ht="11.25" thickBot="1" x14ac:dyDescent="0.2">
      <c r="A25045" s="106" t="s">
        <v>357</v>
      </c>
      <c r="B25045" s="106" t="s">
        <v>358</v>
      </c>
      <c r="C25045" s="146" t="s">
        <v>35</v>
      </c>
      <c r="D25045" s="146" t="s">
        <v>36</v>
      </c>
      <c r="E25045" s="146" t="s">
        <v>14506</v>
      </c>
      <c r="F25045" s="146" t="s">
        <v>38</v>
      </c>
      <c r="G25045" s="146" t="s">
        <v>39</v>
      </c>
      <c r="H25045" s="146" t="s">
        <v>41</v>
      </c>
      <c r="I25045" s="146" t="s">
        <v>42</v>
      </c>
      <c r="J25045" s="146" t="s">
        <v>43</v>
      </c>
      <c r="K25045" s="146" t="s">
        <v>44</v>
      </c>
      <c r="L25045" s="146" t="s">
        <v>45</v>
      </c>
      <c r="M25045" s="146" t="s">
        <v>46</v>
      </c>
      <c r="N25045" s="146" t="s">
        <v>47</v>
      </c>
      <c r="O25045" s="146" t="s">
        <v>48</v>
      </c>
      <c r="P25045" s="146" t="s">
        <v>49</v>
      </c>
      <c r="Q25045" s="146" t="s">
        <v>50</v>
      </c>
      <c r="R25045" s="146" t="s">
        <v>51</v>
      </c>
      <c r="S25045" s="146" t="s">
        <v>52</v>
      </c>
    </row>
    <row r="25046" spans="1:19" ht="11.25" thickBot="1" x14ac:dyDescent="0.2">
      <c r="A25046" s="107">
        <v>1</v>
      </c>
      <c r="B25046" s="132">
        <v>0.44768518518518513</v>
      </c>
      <c r="C25046" s="145">
        <v>183950.04</v>
      </c>
      <c r="D25046" s="108">
        <v>437.51</v>
      </c>
      <c r="E25046" s="108">
        <v>618.07500000000005</v>
      </c>
      <c r="F25046" s="141" t="s">
        <v>14500</v>
      </c>
      <c r="G25046" s="108">
        <v>3364.6610000000001</v>
      </c>
      <c r="H25046" s="108">
        <v>49828.264999999999</v>
      </c>
      <c r="I25046" s="108">
        <v>2466.9430000000002</v>
      </c>
      <c r="J25046" s="108">
        <v>3633.893</v>
      </c>
      <c r="K25046" s="108">
        <v>3908.027</v>
      </c>
      <c r="L25046" s="108">
        <v>638.90700000000004</v>
      </c>
      <c r="M25046" s="108">
        <v>648.16800000000001</v>
      </c>
      <c r="N25046" s="108">
        <v>3092.9969999999998</v>
      </c>
      <c r="O25046" s="108">
        <v>1537.1379999999999</v>
      </c>
      <c r="P25046" s="108">
        <v>7602.558</v>
      </c>
      <c r="Q25046" s="108">
        <v>1963.1220000000001</v>
      </c>
      <c r="R25046" s="108">
        <v>9503.5419999999995</v>
      </c>
      <c r="S25046" s="108">
        <v>2808.9769999999999</v>
      </c>
    </row>
    <row r="25047" spans="1:19" ht="11.25" thickBot="1" x14ac:dyDescent="0.2">
      <c r="A25047" s="112"/>
    </row>
    <row r="25048" spans="1:19" ht="11.25" thickBot="1" x14ac:dyDescent="0.2">
      <c r="A25048" s="135" t="s">
        <v>362</v>
      </c>
      <c r="B25048" s="112"/>
      <c r="C25048" s="140">
        <v>183950.04</v>
      </c>
      <c r="D25048" s="136">
        <v>437.51</v>
      </c>
      <c r="E25048" s="136">
        <v>618.07500000000005</v>
      </c>
      <c r="F25048" s="141" t="s">
        <v>14501</v>
      </c>
      <c r="G25048" s="136">
        <v>3364.6610000000001</v>
      </c>
      <c r="H25048" s="136">
        <v>49828.264999999999</v>
      </c>
      <c r="I25048" s="136">
        <v>2466.9430000000002</v>
      </c>
      <c r="J25048" s="136">
        <v>3633.893</v>
      </c>
      <c r="K25048" s="136">
        <v>3908.027</v>
      </c>
      <c r="L25048" s="136">
        <v>638.90700000000004</v>
      </c>
      <c r="M25048" s="136">
        <v>648.16800000000001</v>
      </c>
      <c r="N25048" s="136">
        <v>3092.9969999999998</v>
      </c>
      <c r="O25048" s="136">
        <v>1537.1379999999999</v>
      </c>
      <c r="P25048" s="136">
        <v>7602.558</v>
      </c>
      <c r="Q25048" s="136">
        <v>1963.1220000000001</v>
      </c>
      <c r="R25048" s="136">
        <v>9503.5419999999995</v>
      </c>
      <c r="S25048" s="136">
        <v>2808.9769999999999</v>
      </c>
    </row>
    <row r="25049" spans="1:19" ht="11.25" thickBot="1" x14ac:dyDescent="0.2">
      <c r="A25049" s="112"/>
    </row>
    <row r="25050" spans="1:19" ht="11.25" thickBot="1" x14ac:dyDescent="0.2">
      <c r="A25050" s="138" t="s">
        <v>364</v>
      </c>
      <c r="B25050" s="112"/>
      <c r="C25050" s="140">
        <v>0</v>
      </c>
      <c r="D25050" s="136">
        <v>0</v>
      </c>
      <c r="E25050" s="136">
        <v>0</v>
      </c>
      <c r="F25050" s="141" t="s">
        <v>14501</v>
      </c>
      <c r="G25050" s="136">
        <v>0</v>
      </c>
      <c r="H25050" s="136">
        <v>0</v>
      </c>
      <c r="I25050" s="136">
        <v>0</v>
      </c>
      <c r="J25050" s="136">
        <v>0</v>
      </c>
      <c r="K25050" s="136">
        <v>0</v>
      </c>
      <c r="L25050" s="136">
        <v>0</v>
      </c>
      <c r="M25050" s="136">
        <v>0</v>
      </c>
      <c r="N25050" s="136">
        <v>0</v>
      </c>
      <c r="O25050" s="136">
        <v>0</v>
      </c>
      <c r="P25050" s="136">
        <v>0</v>
      </c>
      <c r="Q25050" s="136">
        <v>0</v>
      </c>
      <c r="R25050" s="136">
        <v>0</v>
      </c>
      <c r="S25050" s="136">
        <v>0</v>
      </c>
    </row>
    <row r="25051" spans="1:19" ht="11.25" thickBot="1" x14ac:dyDescent="0.2">
      <c r="A25051" s="112"/>
    </row>
    <row r="25052" spans="1:19" ht="11.25" thickBot="1" x14ac:dyDescent="0.2">
      <c r="A25052" s="139" t="s">
        <v>366</v>
      </c>
      <c r="B25052" s="112"/>
      <c r="C25052" s="140">
        <v>0</v>
      </c>
      <c r="D25052" s="136">
        <v>0</v>
      </c>
      <c r="E25052" s="136">
        <v>0</v>
      </c>
      <c r="F25052" s="141" t="s">
        <v>14501</v>
      </c>
      <c r="G25052" s="136">
        <v>0</v>
      </c>
      <c r="H25052" s="136">
        <v>0</v>
      </c>
      <c r="I25052" s="136">
        <v>0</v>
      </c>
      <c r="J25052" s="136">
        <v>0</v>
      </c>
      <c r="K25052" s="136">
        <v>0</v>
      </c>
      <c r="L25052" s="136">
        <v>0</v>
      </c>
      <c r="M25052" s="136">
        <v>0</v>
      </c>
      <c r="N25052" s="136">
        <v>0</v>
      </c>
      <c r="O25052" s="136">
        <v>0</v>
      </c>
      <c r="P25052" s="136">
        <v>0</v>
      </c>
      <c r="Q25052" s="136">
        <v>0</v>
      </c>
      <c r="R25052" s="136">
        <v>0</v>
      </c>
      <c r="S25052" s="136">
        <v>0</v>
      </c>
    </row>
    <row r="25053" spans="1:19" ht="11.25" thickBot="1" x14ac:dyDescent="0.2">
      <c r="A25053" s="112"/>
    </row>
    <row r="25054" spans="1:19" ht="11.25" thickBot="1" x14ac:dyDescent="0.2">
      <c r="A25054" s="106" t="s">
        <v>357</v>
      </c>
      <c r="B25054" s="106" t="s">
        <v>358</v>
      </c>
      <c r="C25054" s="146" t="s">
        <v>53</v>
      </c>
      <c r="D25054" s="146" t="s">
        <v>54</v>
      </c>
      <c r="E25054" s="146" t="s">
        <v>55</v>
      </c>
      <c r="F25054" s="146" t="s">
        <v>56</v>
      </c>
      <c r="G25054" s="146" t="s">
        <v>14507</v>
      </c>
      <c r="H25054" s="146" t="s">
        <v>57</v>
      </c>
      <c r="I25054" s="146" t="s">
        <v>59</v>
      </c>
      <c r="J25054" s="146" t="s">
        <v>14508</v>
      </c>
      <c r="K25054" s="146" t="s">
        <v>60</v>
      </c>
      <c r="L25054" s="146" t="s">
        <v>61</v>
      </c>
      <c r="M25054" s="146" t="s">
        <v>62</v>
      </c>
      <c r="N25054" s="146" t="s">
        <v>14509</v>
      </c>
      <c r="O25054" s="146" t="s">
        <v>63</v>
      </c>
      <c r="P25054" s="146" t="s">
        <v>64</v>
      </c>
      <c r="Q25054" s="146" t="s">
        <v>66</v>
      </c>
      <c r="R25054" s="146" t="s">
        <v>14510</v>
      </c>
      <c r="S25054" s="146" t="s">
        <v>67</v>
      </c>
    </row>
    <row r="25055" spans="1:19" ht="11.25" thickBot="1" x14ac:dyDescent="0.2">
      <c r="A25055" s="107">
        <v>1</v>
      </c>
      <c r="B25055" s="132">
        <v>0.44768518518518513</v>
      </c>
      <c r="C25055" s="108">
        <v>9713.7479999999996</v>
      </c>
      <c r="D25055" s="108">
        <v>2111.2890000000002</v>
      </c>
      <c r="E25055" s="108">
        <v>5050.451</v>
      </c>
      <c r="F25055" s="108">
        <v>23226.809000000001</v>
      </c>
      <c r="G25055" s="108">
        <v>148.15</v>
      </c>
      <c r="H25055" s="108">
        <v>14793.123</v>
      </c>
      <c r="I25055" s="108">
        <v>28243.200000000001</v>
      </c>
      <c r="J25055" s="141" t="s">
        <v>14500</v>
      </c>
      <c r="K25055" s="108">
        <v>3809.22</v>
      </c>
      <c r="L25055" s="108">
        <v>2118.2269999999999</v>
      </c>
      <c r="M25055" s="108">
        <v>685.20600000000002</v>
      </c>
      <c r="N25055" s="108">
        <v>126.985</v>
      </c>
      <c r="O25055" s="108">
        <v>175847.81</v>
      </c>
      <c r="P25055" s="108">
        <v>19960.946</v>
      </c>
      <c r="Q25055" s="145">
        <v>762663.74</v>
      </c>
      <c r="R25055" s="141" t="s">
        <v>14500</v>
      </c>
      <c r="S25055" s="108">
        <v>8410.4989999999998</v>
      </c>
    </row>
    <row r="25056" spans="1:19" ht="11.25" thickBot="1" x14ac:dyDescent="0.2">
      <c r="A25056" s="112"/>
    </row>
    <row r="25057" spans="1:19" ht="11.25" thickBot="1" x14ac:dyDescent="0.2">
      <c r="A25057" s="135" t="s">
        <v>362</v>
      </c>
      <c r="B25057" s="112"/>
      <c r="C25057" s="136">
        <v>9713.7479999999996</v>
      </c>
      <c r="D25057" s="136">
        <v>2111.2890000000002</v>
      </c>
      <c r="E25057" s="136">
        <v>5050.451</v>
      </c>
      <c r="F25057" s="136">
        <v>23226.809000000001</v>
      </c>
      <c r="G25057" s="136">
        <v>148.15</v>
      </c>
      <c r="H25057" s="136">
        <v>14793.123</v>
      </c>
      <c r="I25057" s="136">
        <v>28243.200000000001</v>
      </c>
      <c r="J25057" s="141" t="s">
        <v>14501</v>
      </c>
      <c r="K25057" s="136">
        <v>3809.22</v>
      </c>
      <c r="L25057" s="136">
        <v>2118.2269999999999</v>
      </c>
      <c r="M25057" s="136">
        <v>685.20600000000002</v>
      </c>
      <c r="N25057" s="136">
        <v>126.985</v>
      </c>
      <c r="O25057" s="136">
        <v>175847.81</v>
      </c>
      <c r="P25057" s="136">
        <v>19960.946</v>
      </c>
      <c r="Q25057" s="140">
        <v>762663.74</v>
      </c>
      <c r="R25057" s="141" t="s">
        <v>14501</v>
      </c>
      <c r="S25057" s="136">
        <v>8410.4989999999998</v>
      </c>
    </row>
    <row r="25058" spans="1:19" ht="11.25" thickBot="1" x14ac:dyDescent="0.2">
      <c r="A25058" s="112"/>
    </row>
    <row r="25059" spans="1:19" ht="11.25" thickBot="1" x14ac:dyDescent="0.2">
      <c r="A25059" s="138" t="s">
        <v>364</v>
      </c>
      <c r="B25059" s="112"/>
      <c r="C25059" s="136">
        <v>0</v>
      </c>
      <c r="D25059" s="136">
        <v>0</v>
      </c>
      <c r="E25059" s="136">
        <v>0</v>
      </c>
      <c r="F25059" s="136">
        <v>0</v>
      </c>
      <c r="G25059" s="136">
        <v>0</v>
      </c>
      <c r="H25059" s="136">
        <v>0</v>
      </c>
      <c r="I25059" s="136">
        <v>0</v>
      </c>
      <c r="J25059" s="141" t="s">
        <v>14501</v>
      </c>
      <c r="K25059" s="136">
        <v>0</v>
      </c>
      <c r="L25059" s="136">
        <v>0</v>
      </c>
      <c r="M25059" s="136">
        <v>0</v>
      </c>
      <c r="N25059" s="136">
        <v>0</v>
      </c>
      <c r="O25059" s="136">
        <v>0</v>
      </c>
      <c r="P25059" s="136">
        <v>0</v>
      </c>
      <c r="Q25059" s="140">
        <v>0</v>
      </c>
      <c r="R25059" s="141" t="s">
        <v>14501</v>
      </c>
      <c r="S25059" s="136">
        <v>0</v>
      </c>
    </row>
    <row r="25060" spans="1:19" ht="11.25" thickBot="1" x14ac:dyDescent="0.2">
      <c r="A25060" s="112"/>
    </row>
    <row r="25061" spans="1:19" ht="11.25" thickBot="1" x14ac:dyDescent="0.2">
      <c r="A25061" s="139" t="s">
        <v>366</v>
      </c>
      <c r="B25061" s="112"/>
      <c r="C25061" s="136">
        <v>0</v>
      </c>
      <c r="D25061" s="136">
        <v>0</v>
      </c>
      <c r="E25061" s="136">
        <v>0</v>
      </c>
      <c r="F25061" s="136">
        <v>0</v>
      </c>
      <c r="G25061" s="136">
        <v>0</v>
      </c>
      <c r="H25061" s="136">
        <v>0</v>
      </c>
      <c r="I25061" s="136">
        <v>0</v>
      </c>
      <c r="J25061" s="141" t="s">
        <v>14501</v>
      </c>
      <c r="K25061" s="136">
        <v>0</v>
      </c>
      <c r="L25061" s="136">
        <v>0</v>
      </c>
      <c r="M25061" s="136">
        <v>0</v>
      </c>
      <c r="N25061" s="136">
        <v>0</v>
      </c>
      <c r="O25061" s="136">
        <v>0</v>
      </c>
      <c r="P25061" s="136">
        <v>0</v>
      </c>
      <c r="Q25061" s="140">
        <v>0</v>
      </c>
      <c r="R25061" s="141" t="s">
        <v>14501</v>
      </c>
      <c r="S25061" s="136">
        <v>0</v>
      </c>
    </row>
    <row r="25062" spans="1:19" ht="11.25" thickBot="1" x14ac:dyDescent="0.2">
      <c r="A25062" s="112"/>
    </row>
    <row r="25063" spans="1:19" ht="11.25" thickBot="1" x14ac:dyDescent="0.2">
      <c r="A25063" s="106" t="s">
        <v>357</v>
      </c>
      <c r="B25063" s="106" t="s">
        <v>358</v>
      </c>
      <c r="C25063" s="146" t="s">
        <v>68</v>
      </c>
      <c r="D25063" s="146" t="s">
        <v>14511</v>
      </c>
    </row>
    <row r="25064" spans="1:19" ht="11.25" thickBot="1" x14ac:dyDescent="0.2">
      <c r="A25064" s="107">
        <v>1</v>
      </c>
      <c r="B25064" s="132">
        <v>0.44768518518518513</v>
      </c>
      <c r="C25064" s="108">
        <v>54537.514999999999</v>
      </c>
      <c r="D25064" s="108">
        <v>74.073999999999998</v>
      </c>
    </row>
    <row r="25065" spans="1:19" ht="11.25" thickBot="1" x14ac:dyDescent="0.2">
      <c r="A25065" s="112"/>
    </row>
    <row r="25066" spans="1:19" ht="11.25" thickBot="1" x14ac:dyDescent="0.2">
      <c r="A25066" s="135" t="s">
        <v>362</v>
      </c>
      <c r="B25066" s="112"/>
      <c r="C25066" s="136">
        <v>54537.514999999999</v>
      </c>
      <c r="D25066" s="136">
        <v>74.073999999999998</v>
      </c>
    </row>
    <row r="25067" spans="1:19" ht="11.25" thickBot="1" x14ac:dyDescent="0.2">
      <c r="A25067" s="112"/>
    </row>
    <row r="25068" spans="1:19" ht="11.25" thickBot="1" x14ac:dyDescent="0.2">
      <c r="A25068" s="138" t="s">
        <v>364</v>
      </c>
      <c r="B25068" s="112"/>
      <c r="C25068" s="136">
        <v>0</v>
      </c>
      <c r="D25068" s="136">
        <v>0</v>
      </c>
    </row>
    <row r="25069" spans="1:19" ht="11.25" thickBot="1" x14ac:dyDescent="0.2">
      <c r="A25069" s="112"/>
    </row>
    <row r="25070" spans="1:19" ht="11.25" thickBot="1" x14ac:dyDescent="0.2">
      <c r="A25070" s="139" t="s">
        <v>366</v>
      </c>
      <c r="B25070" s="112"/>
      <c r="C25070" s="136">
        <v>0</v>
      </c>
      <c r="D25070" s="136">
        <v>0</v>
      </c>
    </row>
    <row r="25071" spans="1:19" ht="10.5" x14ac:dyDescent="0.15">
      <c r="A25071" s="112"/>
    </row>
    <row r="25072" spans="1:19" x14ac:dyDescent="0.15">
      <c r="A25072" s="129"/>
      <c r="B25072" s="86" t="s">
        <v>641</v>
      </c>
    </row>
    <row r="25073" spans="1:19" ht="9.75" thickBot="1" x14ac:dyDescent="0.2">
      <c r="A25073" s="81" t="s">
        <v>5871</v>
      </c>
    </row>
    <row r="25074" spans="1:19" ht="11.25" thickBot="1" x14ac:dyDescent="0.2">
      <c r="A25074" s="106" t="s">
        <v>357</v>
      </c>
      <c r="B25074" s="106" t="s">
        <v>358</v>
      </c>
      <c r="C25074" s="146" t="s">
        <v>14494</v>
      </c>
      <c r="D25074" s="146" t="s">
        <v>14495</v>
      </c>
      <c r="E25074" s="146" t="s">
        <v>14496</v>
      </c>
      <c r="F25074" s="146" t="s">
        <v>0</v>
      </c>
      <c r="G25074" s="146" t="s">
        <v>1</v>
      </c>
      <c r="H25074" s="146" t="s">
        <v>2</v>
      </c>
      <c r="I25074" s="146" t="s">
        <v>14497</v>
      </c>
      <c r="J25074" s="146" t="s">
        <v>3</v>
      </c>
      <c r="K25074" s="146" t="s">
        <v>14498</v>
      </c>
      <c r="L25074" s="146" t="s">
        <v>7</v>
      </c>
      <c r="M25074" s="146" t="s">
        <v>14499</v>
      </c>
      <c r="N25074" s="146" t="s">
        <v>10</v>
      </c>
      <c r="O25074" s="146" t="s">
        <v>11</v>
      </c>
      <c r="P25074" s="146" t="s">
        <v>12</v>
      </c>
      <c r="Q25074" s="146" t="s">
        <v>13</v>
      </c>
      <c r="R25074" s="146" t="s">
        <v>14</v>
      </c>
      <c r="S25074" s="146" t="s">
        <v>15</v>
      </c>
    </row>
    <row r="25075" spans="1:19" ht="11.25" thickBot="1" x14ac:dyDescent="0.2">
      <c r="A25075" s="107">
        <v>1</v>
      </c>
      <c r="B25075" s="132">
        <v>0.45284722222222223</v>
      </c>
      <c r="C25075" s="141" t="s">
        <v>14500</v>
      </c>
      <c r="D25075" s="141" t="s">
        <v>14500</v>
      </c>
      <c r="E25075" s="141" t="s">
        <v>14500</v>
      </c>
      <c r="F25075" s="108">
        <v>157997.78</v>
      </c>
      <c r="G25075" s="108">
        <v>126205.69</v>
      </c>
      <c r="H25075" s="108">
        <v>32130.844000000001</v>
      </c>
      <c r="I25075" s="108">
        <v>129.63</v>
      </c>
      <c r="J25075" s="108">
        <v>925.96199999999999</v>
      </c>
      <c r="K25075" s="108">
        <v>407.41500000000002</v>
      </c>
      <c r="L25075" s="145">
        <v>10432.226000000001</v>
      </c>
      <c r="M25075" s="108">
        <v>29285.401000000002</v>
      </c>
      <c r="N25075" s="108">
        <v>65343.252</v>
      </c>
      <c r="O25075" s="108">
        <v>40835.836000000003</v>
      </c>
      <c r="P25075" s="141" t="s">
        <v>14608</v>
      </c>
      <c r="Q25075" s="141" t="s">
        <v>14609</v>
      </c>
      <c r="R25075" s="108">
        <v>74540.597999999998</v>
      </c>
      <c r="S25075" s="108">
        <v>23004.918000000001</v>
      </c>
    </row>
    <row r="25076" spans="1:19" ht="11.25" thickBot="1" x14ac:dyDescent="0.2">
      <c r="A25076" s="112"/>
    </row>
    <row r="25077" spans="1:19" ht="11.25" thickBot="1" x14ac:dyDescent="0.2">
      <c r="A25077" s="135" t="s">
        <v>362</v>
      </c>
      <c r="B25077" s="112"/>
      <c r="C25077" s="141" t="s">
        <v>14501</v>
      </c>
      <c r="D25077" s="141" t="s">
        <v>14501</v>
      </c>
      <c r="E25077" s="141" t="s">
        <v>14501</v>
      </c>
      <c r="F25077" s="136">
        <v>157997.78</v>
      </c>
      <c r="G25077" s="136">
        <v>126205.69</v>
      </c>
      <c r="H25077" s="136">
        <v>32130.844000000001</v>
      </c>
      <c r="I25077" s="136">
        <v>129.63</v>
      </c>
      <c r="J25077" s="136">
        <v>925.96199999999999</v>
      </c>
      <c r="K25077" s="136">
        <v>407.41500000000002</v>
      </c>
      <c r="L25077" s="140">
        <v>10432.226000000001</v>
      </c>
      <c r="M25077" s="136">
        <v>29285.401000000002</v>
      </c>
      <c r="N25077" s="136">
        <v>65343.252</v>
      </c>
      <c r="O25077" s="136">
        <v>40835.836000000003</v>
      </c>
      <c r="P25077" s="141" t="s">
        <v>14610</v>
      </c>
      <c r="Q25077" s="141" t="s">
        <v>14611</v>
      </c>
      <c r="R25077" s="136">
        <v>74540.597999999998</v>
      </c>
      <c r="S25077" s="136">
        <v>23004.918000000001</v>
      </c>
    </row>
    <row r="25078" spans="1:19" ht="11.25" thickBot="1" x14ac:dyDescent="0.2">
      <c r="A25078" s="112"/>
    </row>
    <row r="25079" spans="1:19" ht="11.25" thickBot="1" x14ac:dyDescent="0.2">
      <c r="A25079" s="138" t="s">
        <v>364</v>
      </c>
      <c r="B25079" s="112"/>
      <c r="C25079" s="141" t="s">
        <v>14501</v>
      </c>
      <c r="D25079" s="141" t="s">
        <v>14501</v>
      </c>
      <c r="E25079" s="141" t="s">
        <v>14501</v>
      </c>
      <c r="F25079" s="136">
        <v>0</v>
      </c>
      <c r="G25079" s="136">
        <v>0</v>
      </c>
      <c r="H25079" s="136">
        <v>0</v>
      </c>
      <c r="I25079" s="136">
        <v>0</v>
      </c>
      <c r="J25079" s="136">
        <v>0</v>
      </c>
      <c r="K25079" s="136">
        <v>0</v>
      </c>
      <c r="L25079" s="140">
        <v>0</v>
      </c>
      <c r="M25079" s="136">
        <v>0</v>
      </c>
      <c r="N25079" s="136">
        <v>0</v>
      </c>
      <c r="O25079" s="136">
        <v>0</v>
      </c>
      <c r="P25079" s="141" t="s">
        <v>3712</v>
      </c>
      <c r="Q25079" s="141" t="s">
        <v>3712</v>
      </c>
      <c r="R25079" s="136">
        <v>0</v>
      </c>
      <c r="S25079" s="136">
        <v>0</v>
      </c>
    </row>
    <row r="25080" spans="1:19" ht="11.25" thickBot="1" x14ac:dyDescent="0.2">
      <c r="A25080" s="112"/>
    </row>
    <row r="25081" spans="1:19" ht="11.25" thickBot="1" x14ac:dyDescent="0.2">
      <c r="A25081" s="139" t="s">
        <v>366</v>
      </c>
      <c r="B25081" s="112"/>
      <c r="C25081" s="141" t="s">
        <v>14501</v>
      </c>
      <c r="D25081" s="141" t="s">
        <v>14501</v>
      </c>
      <c r="E25081" s="141" t="s">
        <v>14501</v>
      </c>
      <c r="F25081" s="136">
        <v>0</v>
      </c>
      <c r="G25081" s="136">
        <v>0</v>
      </c>
      <c r="H25081" s="136">
        <v>0</v>
      </c>
      <c r="I25081" s="136">
        <v>0</v>
      </c>
      <c r="J25081" s="136">
        <v>0</v>
      </c>
      <c r="K25081" s="136">
        <v>0</v>
      </c>
      <c r="L25081" s="140">
        <v>0</v>
      </c>
      <c r="M25081" s="136">
        <v>0</v>
      </c>
      <c r="N25081" s="136">
        <v>0</v>
      </c>
      <c r="O25081" s="136">
        <v>0</v>
      </c>
      <c r="P25081" s="141" t="s">
        <v>3712</v>
      </c>
      <c r="Q25081" s="141" t="s">
        <v>3712</v>
      </c>
      <c r="R25081" s="136">
        <v>0</v>
      </c>
      <c r="S25081" s="136">
        <v>0</v>
      </c>
    </row>
    <row r="25082" spans="1:19" ht="11.25" thickBot="1" x14ac:dyDescent="0.2">
      <c r="A25082" s="112"/>
    </row>
    <row r="25083" spans="1:19" ht="11.25" thickBot="1" x14ac:dyDescent="0.2">
      <c r="A25083" s="106" t="s">
        <v>357</v>
      </c>
      <c r="B25083" s="106" t="s">
        <v>358</v>
      </c>
      <c r="C25083" s="146" t="s">
        <v>16</v>
      </c>
      <c r="D25083" s="146" t="s">
        <v>14502</v>
      </c>
      <c r="E25083" s="146" t="s">
        <v>14503</v>
      </c>
      <c r="F25083" s="146" t="s">
        <v>20</v>
      </c>
      <c r="G25083" s="146" t="s">
        <v>21</v>
      </c>
      <c r="H25083" s="146" t="s">
        <v>22</v>
      </c>
      <c r="I25083" s="146" t="s">
        <v>23</v>
      </c>
      <c r="J25083" s="146" t="s">
        <v>24</v>
      </c>
      <c r="K25083" s="146" t="s">
        <v>26</v>
      </c>
      <c r="L25083" s="146" t="s">
        <v>14504</v>
      </c>
      <c r="M25083" s="146" t="s">
        <v>27</v>
      </c>
      <c r="N25083" s="146" t="s">
        <v>28</v>
      </c>
      <c r="O25083" s="146" t="s">
        <v>29</v>
      </c>
      <c r="P25083" s="146" t="s">
        <v>30</v>
      </c>
      <c r="Q25083" s="146" t="s">
        <v>14505</v>
      </c>
      <c r="R25083" s="146" t="s">
        <v>32</v>
      </c>
      <c r="S25083" s="146" t="s">
        <v>33</v>
      </c>
    </row>
    <row r="25084" spans="1:19" ht="11.25" thickBot="1" x14ac:dyDescent="0.2">
      <c r="A25084" s="107">
        <v>1</v>
      </c>
      <c r="B25084" s="132">
        <v>0.45284722222222223</v>
      </c>
      <c r="C25084" s="108">
        <v>33963.385000000002</v>
      </c>
      <c r="D25084" s="108">
        <v>10888.108</v>
      </c>
      <c r="E25084" s="108">
        <v>4617.5780000000004</v>
      </c>
      <c r="F25084" s="145">
        <v>11438.645</v>
      </c>
      <c r="G25084" s="108">
        <v>2300.2130000000002</v>
      </c>
      <c r="H25084" s="108">
        <v>269.84399999999999</v>
      </c>
      <c r="I25084" s="108">
        <v>50945.578999999998</v>
      </c>
      <c r="J25084" s="108">
        <v>26755.219000000001</v>
      </c>
      <c r="K25084" s="145">
        <v>92271.831999999995</v>
      </c>
      <c r="L25084" s="108">
        <v>162936.22</v>
      </c>
      <c r="M25084" s="108">
        <v>36346.409</v>
      </c>
      <c r="N25084" s="108">
        <v>37476.186999999998</v>
      </c>
      <c r="O25084" s="108">
        <v>3809.2689999999998</v>
      </c>
      <c r="P25084" s="108">
        <v>25123.493999999999</v>
      </c>
      <c r="Q25084" s="108">
        <v>4261.9049999999997</v>
      </c>
      <c r="R25084" s="108">
        <v>35921.51</v>
      </c>
      <c r="S25084" s="108">
        <v>24341.795999999998</v>
      </c>
    </row>
    <row r="25085" spans="1:19" ht="11.25" thickBot="1" x14ac:dyDescent="0.2">
      <c r="A25085" s="112"/>
    </row>
    <row r="25086" spans="1:19" ht="11.25" thickBot="1" x14ac:dyDescent="0.2">
      <c r="A25086" s="135" t="s">
        <v>362</v>
      </c>
      <c r="B25086" s="112"/>
      <c r="C25086" s="136">
        <v>33963.385000000002</v>
      </c>
      <c r="D25086" s="136">
        <v>10888.108</v>
      </c>
      <c r="E25086" s="136">
        <v>4617.5780000000004</v>
      </c>
      <c r="F25086" s="140">
        <v>11438.645</v>
      </c>
      <c r="G25086" s="136">
        <v>2300.2130000000002</v>
      </c>
      <c r="H25086" s="136">
        <v>269.84399999999999</v>
      </c>
      <c r="I25086" s="136">
        <v>50945.578999999998</v>
      </c>
      <c r="J25086" s="136">
        <v>26755.219000000001</v>
      </c>
      <c r="K25086" s="140">
        <v>92271.831999999995</v>
      </c>
      <c r="L25086" s="136">
        <v>162936.22</v>
      </c>
      <c r="M25086" s="136">
        <v>36346.409</v>
      </c>
      <c r="N25086" s="136">
        <v>37476.186999999998</v>
      </c>
      <c r="O25086" s="136">
        <v>3809.2689999999998</v>
      </c>
      <c r="P25086" s="136">
        <v>25123.493999999999</v>
      </c>
      <c r="Q25086" s="136">
        <v>4261.9049999999997</v>
      </c>
      <c r="R25086" s="136">
        <v>35921.51</v>
      </c>
      <c r="S25086" s="136">
        <v>24341.795999999998</v>
      </c>
    </row>
    <row r="25087" spans="1:19" ht="11.25" thickBot="1" x14ac:dyDescent="0.2">
      <c r="A25087" s="112"/>
    </row>
    <row r="25088" spans="1:19" ht="11.25" thickBot="1" x14ac:dyDescent="0.2">
      <c r="A25088" s="138" t="s">
        <v>364</v>
      </c>
      <c r="B25088" s="112"/>
      <c r="C25088" s="136">
        <v>0</v>
      </c>
      <c r="D25088" s="136">
        <v>0</v>
      </c>
      <c r="E25088" s="136">
        <v>0</v>
      </c>
      <c r="F25088" s="140">
        <v>0</v>
      </c>
      <c r="G25088" s="136">
        <v>0</v>
      </c>
      <c r="H25088" s="136">
        <v>0</v>
      </c>
      <c r="I25088" s="136">
        <v>0</v>
      </c>
      <c r="J25088" s="136">
        <v>0</v>
      </c>
      <c r="K25088" s="140">
        <v>0</v>
      </c>
      <c r="L25088" s="136">
        <v>0</v>
      </c>
      <c r="M25088" s="136">
        <v>0</v>
      </c>
      <c r="N25088" s="136">
        <v>0</v>
      </c>
      <c r="O25088" s="136">
        <v>0</v>
      </c>
      <c r="P25088" s="136">
        <v>0</v>
      </c>
      <c r="Q25088" s="136">
        <v>0</v>
      </c>
      <c r="R25088" s="136">
        <v>0</v>
      </c>
      <c r="S25088" s="136">
        <v>0</v>
      </c>
    </row>
    <row r="25089" spans="1:19" ht="11.25" thickBot="1" x14ac:dyDescent="0.2">
      <c r="A25089" s="112"/>
    </row>
    <row r="25090" spans="1:19" ht="11.25" thickBot="1" x14ac:dyDescent="0.2">
      <c r="A25090" s="139" t="s">
        <v>366</v>
      </c>
      <c r="B25090" s="112"/>
      <c r="C25090" s="136">
        <v>0</v>
      </c>
      <c r="D25090" s="136">
        <v>0</v>
      </c>
      <c r="E25090" s="136">
        <v>0</v>
      </c>
      <c r="F25090" s="140">
        <v>0</v>
      </c>
      <c r="G25090" s="136">
        <v>0</v>
      </c>
      <c r="H25090" s="136">
        <v>0</v>
      </c>
      <c r="I25090" s="136">
        <v>0</v>
      </c>
      <c r="J25090" s="136">
        <v>0</v>
      </c>
      <c r="K25090" s="140">
        <v>0</v>
      </c>
      <c r="L25090" s="136">
        <v>0</v>
      </c>
      <c r="M25090" s="136">
        <v>0</v>
      </c>
      <c r="N25090" s="136">
        <v>0</v>
      </c>
      <c r="O25090" s="136">
        <v>0</v>
      </c>
      <c r="P25090" s="136">
        <v>0</v>
      </c>
      <c r="Q25090" s="136">
        <v>0</v>
      </c>
      <c r="R25090" s="136">
        <v>0</v>
      </c>
      <c r="S25090" s="136">
        <v>0</v>
      </c>
    </row>
    <row r="25091" spans="1:19" ht="11.25" thickBot="1" x14ac:dyDescent="0.2">
      <c r="A25091" s="112"/>
    </row>
    <row r="25092" spans="1:19" ht="11.25" thickBot="1" x14ac:dyDescent="0.2">
      <c r="A25092" s="106" t="s">
        <v>357</v>
      </c>
      <c r="B25092" s="106" t="s">
        <v>358</v>
      </c>
      <c r="C25092" s="146" t="s">
        <v>35</v>
      </c>
      <c r="D25092" s="146" t="s">
        <v>36</v>
      </c>
      <c r="E25092" s="146" t="s">
        <v>14506</v>
      </c>
      <c r="F25092" s="146" t="s">
        <v>38</v>
      </c>
      <c r="G25092" s="146" t="s">
        <v>39</v>
      </c>
      <c r="H25092" s="146" t="s">
        <v>41</v>
      </c>
      <c r="I25092" s="146" t="s">
        <v>42</v>
      </c>
      <c r="J25092" s="146" t="s">
        <v>43</v>
      </c>
      <c r="K25092" s="146" t="s">
        <v>44</v>
      </c>
      <c r="L25092" s="146" t="s">
        <v>45</v>
      </c>
      <c r="M25092" s="146" t="s">
        <v>46</v>
      </c>
      <c r="N25092" s="146" t="s">
        <v>47</v>
      </c>
      <c r="O25092" s="146" t="s">
        <v>48</v>
      </c>
      <c r="P25092" s="146" t="s">
        <v>49</v>
      </c>
      <c r="Q25092" s="146" t="s">
        <v>50</v>
      </c>
      <c r="R25092" s="146" t="s">
        <v>51</v>
      </c>
      <c r="S25092" s="146" t="s">
        <v>52</v>
      </c>
    </row>
    <row r="25093" spans="1:19" ht="11.25" thickBot="1" x14ac:dyDescent="0.2">
      <c r="A25093" s="107">
        <v>1</v>
      </c>
      <c r="B25093" s="132">
        <v>0.45284722222222223</v>
      </c>
      <c r="C25093" s="145">
        <v>192928.25</v>
      </c>
      <c r="D25093" s="108">
        <v>3339.3760000000002</v>
      </c>
      <c r="E25093" s="108">
        <v>3630.1410000000001</v>
      </c>
      <c r="F25093" s="108">
        <v>144.447</v>
      </c>
      <c r="G25093" s="108">
        <v>35283.637999999999</v>
      </c>
      <c r="H25093" s="108">
        <v>508903.83</v>
      </c>
      <c r="I25093" s="108">
        <v>26280.894</v>
      </c>
      <c r="J25093" s="108">
        <v>36959.232000000004</v>
      </c>
      <c r="K25093" s="108">
        <v>41736.482000000004</v>
      </c>
      <c r="L25093" s="108">
        <v>8058.1670000000004</v>
      </c>
      <c r="M25093" s="108">
        <v>7477.6120000000001</v>
      </c>
      <c r="N25093" s="108">
        <v>31786.758000000002</v>
      </c>
      <c r="O25093" s="108">
        <v>16003.96</v>
      </c>
      <c r="P25093" s="108">
        <v>81374.17</v>
      </c>
      <c r="Q25093" s="108">
        <v>20393.146000000001</v>
      </c>
      <c r="R25093" s="108">
        <v>77989.938999999998</v>
      </c>
      <c r="S25093" s="108">
        <v>32765.1</v>
      </c>
    </row>
    <row r="25094" spans="1:19" ht="11.25" thickBot="1" x14ac:dyDescent="0.2">
      <c r="A25094" s="112"/>
    </row>
    <row r="25095" spans="1:19" ht="11.25" thickBot="1" x14ac:dyDescent="0.2">
      <c r="A25095" s="135" t="s">
        <v>362</v>
      </c>
      <c r="B25095" s="112"/>
      <c r="C25095" s="140">
        <v>192928.25</v>
      </c>
      <c r="D25095" s="136">
        <v>3339.3760000000002</v>
      </c>
      <c r="E25095" s="136">
        <v>3630.1410000000001</v>
      </c>
      <c r="F25095" s="136">
        <v>144.447</v>
      </c>
      <c r="G25095" s="136">
        <v>35283.637999999999</v>
      </c>
      <c r="H25095" s="136">
        <v>508903.83</v>
      </c>
      <c r="I25095" s="136">
        <v>26280.894</v>
      </c>
      <c r="J25095" s="136">
        <v>36959.232000000004</v>
      </c>
      <c r="K25095" s="136">
        <v>41736.482000000004</v>
      </c>
      <c r="L25095" s="136">
        <v>8058.1670000000004</v>
      </c>
      <c r="M25095" s="136">
        <v>7477.6120000000001</v>
      </c>
      <c r="N25095" s="136">
        <v>31786.758000000002</v>
      </c>
      <c r="O25095" s="136">
        <v>16003.96</v>
      </c>
      <c r="P25095" s="136">
        <v>81374.17</v>
      </c>
      <c r="Q25095" s="136">
        <v>20393.146000000001</v>
      </c>
      <c r="R25095" s="136">
        <v>77989.938999999998</v>
      </c>
      <c r="S25095" s="136">
        <v>32765.1</v>
      </c>
    </row>
    <row r="25096" spans="1:19" ht="11.25" thickBot="1" x14ac:dyDescent="0.2">
      <c r="A25096" s="112"/>
    </row>
    <row r="25097" spans="1:19" ht="11.25" thickBot="1" x14ac:dyDescent="0.2">
      <c r="A25097" s="138" t="s">
        <v>364</v>
      </c>
      <c r="B25097" s="112"/>
      <c r="C25097" s="140">
        <v>0</v>
      </c>
      <c r="D25097" s="136">
        <v>0</v>
      </c>
      <c r="E25097" s="136">
        <v>0</v>
      </c>
      <c r="F25097" s="136">
        <v>0</v>
      </c>
      <c r="G25097" s="136">
        <v>0</v>
      </c>
      <c r="H25097" s="136">
        <v>0</v>
      </c>
      <c r="I25097" s="136">
        <v>0</v>
      </c>
      <c r="J25097" s="136">
        <v>0</v>
      </c>
      <c r="K25097" s="136">
        <v>0</v>
      </c>
      <c r="L25097" s="136">
        <v>0</v>
      </c>
      <c r="M25097" s="136">
        <v>0</v>
      </c>
      <c r="N25097" s="136">
        <v>0</v>
      </c>
      <c r="O25097" s="136">
        <v>0</v>
      </c>
      <c r="P25097" s="136">
        <v>0</v>
      </c>
      <c r="Q25097" s="136">
        <v>0</v>
      </c>
      <c r="R25097" s="136">
        <v>0</v>
      </c>
      <c r="S25097" s="136">
        <v>0</v>
      </c>
    </row>
    <row r="25098" spans="1:19" ht="11.25" thickBot="1" x14ac:dyDescent="0.2">
      <c r="A25098" s="112"/>
    </row>
    <row r="25099" spans="1:19" ht="11.25" thickBot="1" x14ac:dyDescent="0.2">
      <c r="A25099" s="139" t="s">
        <v>366</v>
      </c>
      <c r="B25099" s="112"/>
      <c r="C25099" s="140">
        <v>0</v>
      </c>
      <c r="D25099" s="136">
        <v>0</v>
      </c>
      <c r="E25099" s="136">
        <v>0</v>
      </c>
      <c r="F25099" s="136">
        <v>0</v>
      </c>
      <c r="G25099" s="136">
        <v>0</v>
      </c>
      <c r="H25099" s="136">
        <v>0</v>
      </c>
      <c r="I25099" s="136">
        <v>0</v>
      </c>
      <c r="J25099" s="136">
        <v>0</v>
      </c>
      <c r="K25099" s="136">
        <v>0</v>
      </c>
      <c r="L25099" s="136">
        <v>0</v>
      </c>
      <c r="M25099" s="136">
        <v>0</v>
      </c>
      <c r="N25099" s="136">
        <v>0</v>
      </c>
      <c r="O25099" s="136">
        <v>0</v>
      </c>
      <c r="P25099" s="136">
        <v>0</v>
      </c>
      <c r="Q25099" s="136">
        <v>0</v>
      </c>
      <c r="R25099" s="136">
        <v>0</v>
      </c>
      <c r="S25099" s="136">
        <v>0</v>
      </c>
    </row>
    <row r="25100" spans="1:19" ht="11.25" thickBot="1" x14ac:dyDescent="0.2">
      <c r="A25100" s="112"/>
    </row>
    <row r="25101" spans="1:19" ht="11.25" thickBot="1" x14ac:dyDescent="0.2">
      <c r="A25101" s="106" t="s">
        <v>357</v>
      </c>
      <c r="B25101" s="106" t="s">
        <v>358</v>
      </c>
      <c r="C25101" s="146" t="s">
        <v>53</v>
      </c>
      <c r="D25101" s="146" t="s">
        <v>54</v>
      </c>
      <c r="E25101" s="146" t="s">
        <v>55</v>
      </c>
      <c r="F25101" s="146" t="s">
        <v>56</v>
      </c>
      <c r="G25101" s="146" t="s">
        <v>14507</v>
      </c>
      <c r="H25101" s="146" t="s">
        <v>57</v>
      </c>
      <c r="I25101" s="146" t="s">
        <v>59</v>
      </c>
      <c r="J25101" s="146" t="s">
        <v>14508</v>
      </c>
      <c r="K25101" s="146" t="s">
        <v>60</v>
      </c>
      <c r="L25101" s="146" t="s">
        <v>61</v>
      </c>
      <c r="M25101" s="146" t="s">
        <v>62</v>
      </c>
      <c r="N25101" s="146" t="s">
        <v>14509</v>
      </c>
      <c r="O25101" s="146" t="s">
        <v>63</v>
      </c>
      <c r="P25101" s="146" t="s">
        <v>64</v>
      </c>
      <c r="Q25101" s="146" t="s">
        <v>66</v>
      </c>
      <c r="R25101" s="146" t="s">
        <v>14510</v>
      </c>
      <c r="S25101" s="146" t="s">
        <v>67</v>
      </c>
    </row>
    <row r="25102" spans="1:19" ht="11.25" thickBot="1" x14ac:dyDescent="0.2">
      <c r="A25102" s="107">
        <v>1</v>
      </c>
      <c r="B25102" s="132">
        <v>0.45284722222222223</v>
      </c>
      <c r="C25102" s="108">
        <v>107932.23</v>
      </c>
      <c r="D25102" s="108">
        <v>25644.178</v>
      </c>
      <c r="E25102" s="108">
        <v>57382.218000000001</v>
      </c>
      <c r="F25102" s="108">
        <v>238882.86</v>
      </c>
      <c r="G25102" s="108">
        <v>506.18700000000001</v>
      </c>
      <c r="H25102" s="108">
        <v>146697.16</v>
      </c>
      <c r="I25102" s="108">
        <v>281296.31</v>
      </c>
      <c r="J25102" s="141" t="s">
        <v>14500</v>
      </c>
      <c r="K25102" s="108">
        <v>50425.889000000003</v>
      </c>
      <c r="L25102" s="108">
        <v>19350.342000000001</v>
      </c>
      <c r="M25102" s="108">
        <v>6779.7280000000001</v>
      </c>
      <c r="N25102" s="108">
        <v>958.37</v>
      </c>
      <c r="O25102" s="108">
        <v>1671742.2</v>
      </c>
      <c r="P25102" s="108">
        <v>197583.77</v>
      </c>
      <c r="Q25102" s="145">
        <v>757241.79</v>
      </c>
      <c r="R25102" s="141" t="s">
        <v>14500</v>
      </c>
      <c r="S25102" s="108">
        <v>84612.418000000005</v>
      </c>
    </row>
    <row r="25103" spans="1:19" ht="11.25" thickBot="1" x14ac:dyDescent="0.2">
      <c r="A25103" s="112"/>
    </row>
    <row r="25104" spans="1:19" ht="11.25" thickBot="1" x14ac:dyDescent="0.2">
      <c r="A25104" s="135" t="s">
        <v>362</v>
      </c>
      <c r="B25104" s="112"/>
      <c r="C25104" s="136">
        <v>107932.23</v>
      </c>
      <c r="D25104" s="136">
        <v>25644.178</v>
      </c>
      <c r="E25104" s="136">
        <v>57382.218000000001</v>
      </c>
      <c r="F25104" s="136">
        <v>238882.86</v>
      </c>
      <c r="G25104" s="136">
        <v>506.18700000000001</v>
      </c>
      <c r="H25104" s="136">
        <v>146697.16</v>
      </c>
      <c r="I25104" s="136">
        <v>281296.31</v>
      </c>
      <c r="J25104" s="141" t="s">
        <v>14501</v>
      </c>
      <c r="K25104" s="136">
        <v>50425.889000000003</v>
      </c>
      <c r="L25104" s="136">
        <v>19350.342000000001</v>
      </c>
      <c r="M25104" s="136">
        <v>6779.7280000000001</v>
      </c>
      <c r="N25104" s="136">
        <v>958.37</v>
      </c>
      <c r="O25104" s="136">
        <v>1671742.2</v>
      </c>
      <c r="P25104" s="136">
        <v>197583.77</v>
      </c>
      <c r="Q25104" s="140">
        <v>757241.79</v>
      </c>
      <c r="R25104" s="141" t="s">
        <v>14501</v>
      </c>
      <c r="S25104" s="136">
        <v>84612.418000000005</v>
      </c>
    </row>
    <row r="25105" spans="1:19" ht="11.25" thickBot="1" x14ac:dyDescent="0.2">
      <c r="A25105" s="112"/>
    </row>
    <row r="25106" spans="1:19" ht="11.25" thickBot="1" x14ac:dyDescent="0.2">
      <c r="A25106" s="138" t="s">
        <v>364</v>
      </c>
      <c r="B25106" s="112"/>
      <c r="C25106" s="136">
        <v>0</v>
      </c>
      <c r="D25106" s="136">
        <v>0</v>
      </c>
      <c r="E25106" s="136">
        <v>0</v>
      </c>
      <c r="F25106" s="136">
        <v>0</v>
      </c>
      <c r="G25106" s="136">
        <v>0</v>
      </c>
      <c r="H25106" s="136">
        <v>0</v>
      </c>
      <c r="I25106" s="136">
        <v>0</v>
      </c>
      <c r="J25106" s="141" t="s">
        <v>14501</v>
      </c>
      <c r="K25106" s="136">
        <v>0</v>
      </c>
      <c r="L25106" s="136">
        <v>0</v>
      </c>
      <c r="M25106" s="136">
        <v>0</v>
      </c>
      <c r="N25106" s="136">
        <v>0</v>
      </c>
      <c r="O25106" s="136">
        <v>0</v>
      </c>
      <c r="P25106" s="136">
        <v>0</v>
      </c>
      <c r="Q25106" s="140">
        <v>0</v>
      </c>
      <c r="R25106" s="141" t="s">
        <v>14501</v>
      </c>
      <c r="S25106" s="136">
        <v>0</v>
      </c>
    </row>
    <row r="25107" spans="1:19" ht="11.25" thickBot="1" x14ac:dyDescent="0.2">
      <c r="A25107" s="112"/>
    </row>
    <row r="25108" spans="1:19" ht="11.25" thickBot="1" x14ac:dyDescent="0.2">
      <c r="A25108" s="139" t="s">
        <v>366</v>
      </c>
      <c r="B25108" s="112"/>
      <c r="C25108" s="136">
        <v>0</v>
      </c>
      <c r="D25108" s="136">
        <v>0</v>
      </c>
      <c r="E25108" s="136">
        <v>0</v>
      </c>
      <c r="F25108" s="136">
        <v>0</v>
      </c>
      <c r="G25108" s="136">
        <v>0</v>
      </c>
      <c r="H25108" s="136">
        <v>0</v>
      </c>
      <c r="I25108" s="136">
        <v>0</v>
      </c>
      <c r="J25108" s="141" t="s">
        <v>14501</v>
      </c>
      <c r="K25108" s="136">
        <v>0</v>
      </c>
      <c r="L25108" s="136">
        <v>0</v>
      </c>
      <c r="M25108" s="136">
        <v>0</v>
      </c>
      <c r="N25108" s="136">
        <v>0</v>
      </c>
      <c r="O25108" s="136">
        <v>0</v>
      </c>
      <c r="P25108" s="136">
        <v>0</v>
      </c>
      <c r="Q25108" s="140">
        <v>0</v>
      </c>
      <c r="R25108" s="141" t="s">
        <v>14501</v>
      </c>
      <c r="S25108" s="136">
        <v>0</v>
      </c>
    </row>
    <row r="25109" spans="1:19" ht="11.25" thickBot="1" x14ac:dyDescent="0.2">
      <c r="A25109" s="112"/>
    </row>
    <row r="25110" spans="1:19" ht="11.25" thickBot="1" x14ac:dyDescent="0.2">
      <c r="A25110" s="106" t="s">
        <v>357</v>
      </c>
      <c r="B25110" s="106" t="s">
        <v>358</v>
      </c>
      <c r="C25110" s="146" t="s">
        <v>68</v>
      </c>
      <c r="D25110" s="146" t="s">
        <v>14511</v>
      </c>
    </row>
    <row r="25111" spans="1:19" ht="11.25" thickBot="1" x14ac:dyDescent="0.2">
      <c r="A25111" s="107">
        <v>1</v>
      </c>
      <c r="B25111" s="132">
        <v>0.45284722222222223</v>
      </c>
      <c r="C25111" s="108">
        <v>556882.62</v>
      </c>
      <c r="D25111" s="108">
        <v>437.51</v>
      </c>
    </row>
    <row r="25112" spans="1:19" ht="11.25" thickBot="1" x14ac:dyDescent="0.2">
      <c r="A25112" s="112"/>
    </row>
    <row r="25113" spans="1:19" ht="11.25" thickBot="1" x14ac:dyDescent="0.2">
      <c r="A25113" s="135" t="s">
        <v>362</v>
      </c>
      <c r="B25113" s="112"/>
      <c r="C25113" s="136">
        <v>556882.62</v>
      </c>
      <c r="D25113" s="136">
        <v>437.51</v>
      </c>
    </row>
    <row r="25114" spans="1:19" ht="11.25" thickBot="1" x14ac:dyDescent="0.2">
      <c r="A25114" s="112"/>
    </row>
    <row r="25115" spans="1:19" ht="11.25" thickBot="1" x14ac:dyDescent="0.2">
      <c r="A25115" s="138" t="s">
        <v>364</v>
      </c>
      <c r="B25115" s="112"/>
      <c r="C25115" s="136">
        <v>0</v>
      </c>
      <c r="D25115" s="136">
        <v>0</v>
      </c>
    </row>
    <row r="25116" spans="1:19" ht="11.25" thickBot="1" x14ac:dyDescent="0.2">
      <c r="A25116" s="112"/>
    </row>
    <row r="25117" spans="1:19" ht="11.25" thickBot="1" x14ac:dyDescent="0.2">
      <c r="A25117" s="139" t="s">
        <v>366</v>
      </c>
      <c r="B25117" s="112"/>
      <c r="C25117" s="136">
        <v>0</v>
      </c>
      <c r="D25117" s="136">
        <v>0</v>
      </c>
    </row>
    <row r="25118" spans="1:19" ht="10.5" x14ac:dyDescent="0.15">
      <c r="A25118" s="112"/>
    </row>
    <row r="25119" spans="1:19" x14ac:dyDescent="0.15">
      <c r="A25119" s="129"/>
      <c r="B25119" s="86" t="s">
        <v>909</v>
      </c>
    </row>
    <row r="25120" spans="1:19" ht="9.75" thickBot="1" x14ac:dyDescent="0.2">
      <c r="A25120" s="81" t="s">
        <v>5871</v>
      </c>
    </row>
    <row r="25121" spans="1:19" ht="11.25" thickBot="1" x14ac:dyDescent="0.2">
      <c r="A25121" s="106" t="s">
        <v>357</v>
      </c>
      <c r="B25121" s="106" t="s">
        <v>358</v>
      </c>
      <c r="C25121" s="146" t="s">
        <v>14494</v>
      </c>
      <c r="D25121" s="146" t="s">
        <v>14495</v>
      </c>
      <c r="E25121" s="146" t="s">
        <v>14496</v>
      </c>
      <c r="F25121" s="146" t="s">
        <v>0</v>
      </c>
      <c r="G25121" s="146" t="s">
        <v>1</v>
      </c>
      <c r="H25121" s="146" t="s">
        <v>2</v>
      </c>
      <c r="I25121" s="146" t="s">
        <v>14497</v>
      </c>
      <c r="J25121" s="146" t="s">
        <v>3</v>
      </c>
      <c r="K25121" s="146" t="s">
        <v>14498</v>
      </c>
      <c r="L25121" s="146" t="s">
        <v>7</v>
      </c>
      <c r="M25121" s="146" t="s">
        <v>14499</v>
      </c>
      <c r="N25121" s="146" t="s">
        <v>10</v>
      </c>
      <c r="O25121" s="146" t="s">
        <v>11</v>
      </c>
      <c r="P25121" s="146" t="s">
        <v>12</v>
      </c>
      <c r="Q25121" s="146" t="s">
        <v>13</v>
      </c>
      <c r="R25121" s="146" t="s">
        <v>14</v>
      </c>
      <c r="S25121" s="146" t="s">
        <v>15</v>
      </c>
    </row>
    <row r="25122" spans="1:19" ht="11.25" thickBot="1" x14ac:dyDescent="0.2">
      <c r="A25122" s="107">
        <v>1</v>
      </c>
      <c r="B25122" s="132">
        <v>0.45798611111111115</v>
      </c>
      <c r="C25122" s="141" t="s">
        <v>14500</v>
      </c>
      <c r="D25122" s="141" t="s">
        <v>14500</v>
      </c>
      <c r="E25122" s="141" t="s">
        <v>14500</v>
      </c>
      <c r="F25122" s="108">
        <v>3239.2959999999998</v>
      </c>
      <c r="G25122" s="108">
        <v>74.073999999999998</v>
      </c>
      <c r="H25122" s="108">
        <v>55.555999999999997</v>
      </c>
      <c r="I25122" s="108">
        <v>55.555999999999997</v>
      </c>
      <c r="J25122" s="141" t="s">
        <v>14500</v>
      </c>
      <c r="K25122" s="108">
        <v>555.57000000000005</v>
      </c>
      <c r="L25122" s="145">
        <v>10065.281999999999</v>
      </c>
      <c r="M25122" s="141" t="s">
        <v>14500</v>
      </c>
      <c r="N25122" s="141" t="s">
        <v>14500</v>
      </c>
      <c r="O25122" s="141" t="s">
        <v>14500</v>
      </c>
      <c r="P25122" s="141" t="s">
        <v>14500</v>
      </c>
      <c r="Q25122" s="108">
        <v>351.85700000000003</v>
      </c>
      <c r="R25122" s="141" t="s">
        <v>14500</v>
      </c>
      <c r="S25122" s="141" t="s">
        <v>14500</v>
      </c>
    </row>
    <row r="25123" spans="1:19" ht="11.25" thickBot="1" x14ac:dyDescent="0.2">
      <c r="A25123" s="112"/>
    </row>
    <row r="25124" spans="1:19" ht="11.25" thickBot="1" x14ac:dyDescent="0.2">
      <c r="A25124" s="135" t="s">
        <v>362</v>
      </c>
      <c r="B25124" s="112"/>
      <c r="C25124" s="141" t="s">
        <v>14501</v>
      </c>
      <c r="D25124" s="141" t="s">
        <v>14501</v>
      </c>
      <c r="E25124" s="141" t="s">
        <v>14501</v>
      </c>
      <c r="F25124" s="136">
        <v>3239.2959999999998</v>
      </c>
      <c r="G25124" s="136">
        <v>74.073999999999998</v>
      </c>
      <c r="H25124" s="136">
        <v>55.555999999999997</v>
      </c>
      <c r="I25124" s="136">
        <v>55.555999999999997</v>
      </c>
      <c r="J25124" s="141" t="s">
        <v>14501</v>
      </c>
      <c r="K25124" s="136">
        <v>555.57000000000005</v>
      </c>
      <c r="L25124" s="140">
        <v>10065.281999999999</v>
      </c>
      <c r="M25124" s="141" t="s">
        <v>14501</v>
      </c>
      <c r="N25124" s="141" t="s">
        <v>14501</v>
      </c>
      <c r="O25124" s="141" t="s">
        <v>14501</v>
      </c>
      <c r="P25124" s="141" t="s">
        <v>14501</v>
      </c>
      <c r="Q25124" s="136">
        <v>351.85700000000003</v>
      </c>
      <c r="R25124" s="141" t="s">
        <v>14501</v>
      </c>
      <c r="S25124" s="141" t="s">
        <v>14501</v>
      </c>
    </row>
    <row r="25125" spans="1:19" ht="11.25" thickBot="1" x14ac:dyDescent="0.2">
      <c r="A25125" s="112"/>
    </row>
    <row r="25126" spans="1:19" ht="11.25" thickBot="1" x14ac:dyDescent="0.2">
      <c r="A25126" s="138" t="s">
        <v>364</v>
      </c>
      <c r="B25126" s="112"/>
      <c r="C25126" s="141" t="s">
        <v>14501</v>
      </c>
      <c r="D25126" s="141" t="s">
        <v>14501</v>
      </c>
      <c r="E25126" s="141" t="s">
        <v>14501</v>
      </c>
      <c r="F25126" s="136">
        <v>0</v>
      </c>
      <c r="G25126" s="136">
        <v>0</v>
      </c>
      <c r="H25126" s="136">
        <v>0</v>
      </c>
      <c r="I25126" s="136">
        <v>0</v>
      </c>
      <c r="J25126" s="141" t="s">
        <v>14501</v>
      </c>
      <c r="K25126" s="136">
        <v>0</v>
      </c>
      <c r="L25126" s="140">
        <v>0</v>
      </c>
      <c r="M25126" s="141" t="s">
        <v>14501</v>
      </c>
      <c r="N25126" s="141" t="s">
        <v>14501</v>
      </c>
      <c r="O25126" s="141" t="s">
        <v>14501</v>
      </c>
      <c r="P25126" s="141" t="s">
        <v>14501</v>
      </c>
      <c r="Q25126" s="136">
        <v>0</v>
      </c>
      <c r="R25126" s="141" t="s">
        <v>14501</v>
      </c>
      <c r="S25126" s="141" t="s">
        <v>14501</v>
      </c>
    </row>
    <row r="25127" spans="1:19" ht="11.25" thickBot="1" x14ac:dyDescent="0.2">
      <c r="A25127" s="112"/>
    </row>
    <row r="25128" spans="1:19" ht="11.25" thickBot="1" x14ac:dyDescent="0.2">
      <c r="A25128" s="139" t="s">
        <v>366</v>
      </c>
      <c r="B25128" s="112"/>
      <c r="C25128" s="141" t="s">
        <v>14501</v>
      </c>
      <c r="D25128" s="141" t="s">
        <v>14501</v>
      </c>
      <c r="E25128" s="141" t="s">
        <v>14501</v>
      </c>
      <c r="F25128" s="136">
        <v>0</v>
      </c>
      <c r="G25128" s="136">
        <v>0</v>
      </c>
      <c r="H25128" s="136">
        <v>0</v>
      </c>
      <c r="I25128" s="136">
        <v>0</v>
      </c>
      <c r="J25128" s="141" t="s">
        <v>14501</v>
      </c>
      <c r="K25128" s="136">
        <v>0</v>
      </c>
      <c r="L25128" s="140">
        <v>0</v>
      </c>
      <c r="M25128" s="141" t="s">
        <v>14501</v>
      </c>
      <c r="N25128" s="141" t="s">
        <v>14501</v>
      </c>
      <c r="O25128" s="141" t="s">
        <v>14501</v>
      </c>
      <c r="P25128" s="141" t="s">
        <v>14501</v>
      </c>
      <c r="Q25128" s="136">
        <v>0</v>
      </c>
      <c r="R25128" s="141" t="s">
        <v>14501</v>
      </c>
      <c r="S25128" s="141" t="s">
        <v>14501</v>
      </c>
    </row>
    <row r="25129" spans="1:19" ht="11.25" thickBot="1" x14ac:dyDescent="0.2">
      <c r="A25129" s="112"/>
    </row>
    <row r="25130" spans="1:19" ht="11.25" thickBot="1" x14ac:dyDescent="0.2">
      <c r="A25130" s="106" t="s">
        <v>357</v>
      </c>
      <c r="B25130" s="106" t="s">
        <v>358</v>
      </c>
      <c r="C25130" s="146" t="s">
        <v>16</v>
      </c>
      <c r="D25130" s="146" t="s">
        <v>14502</v>
      </c>
      <c r="E25130" s="146" t="s">
        <v>14503</v>
      </c>
      <c r="F25130" s="146" t="s">
        <v>20</v>
      </c>
      <c r="G25130" s="146" t="s">
        <v>21</v>
      </c>
      <c r="H25130" s="146" t="s">
        <v>22</v>
      </c>
      <c r="I25130" s="146" t="s">
        <v>23</v>
      </c>
      <c r="J25130" s="146" t="s">
        <v>24</v>
      </c>
      <c r="K25130" s="146" t="s">
        <v>26</v>
      </c>
      <c r="L25130" s="146" t="s">
        <v>14504</v>
      </c>
      <c r="M25130" s="146" t="s">
        <v>27</v>
      </c>
      <c r="N25130" s="146" t="s">
        <v>28</v>
      </c>
      <c r="O25130" s="146" t="s">
        <v>29</v>
      </c>
      <c r="P25130" s="146" t="s">
        <v>30</v>
      </c>
      <c r="Q25130" s="146" t="s">
        <v>14505</v>
      </c>
      <c r="R25130" s="146" t="s">
        <v>32</v>
      </c>
      <c r="S25130" s="146" t="s">
        <v>33</v>
      </c>
    </row>
    <row r="25131" spans="1:19" ht="11.25" thickBot="1" x14ac:dyDescent="0.2">
      <c r="A25131" s="107">
        <v>1</v>
      </c>
      <c r="B25131" s="132">
        <v>0.45798611111111115</v>
      </c>
      <c r="C25131" s="141" t="s">
        <v>14500</v>
      </c>
      <c r="D25131" s="108">
        <v>111.11199999999999</v>
      </c>
      <c r="E25131" s="141" t="s">
        <v>14500</v>
      </c>
      <c r="F25131" s="145">
        <v>11772.378000000001</v>
      </c>
      <c r="G25131" s="141" t="s">
        <v>14500</v>
      </c>
      <c r="H25131" s="141" t="s">
        <v>14500</v>
      </c>
      <c r="I25131" s="108">
        <v>33.332999999999998</v>
      </c>
      <c r="J25131" s="141" t="s">
        <v>14500</v>
      </c>
      <c r="K25131" s="145">
        <v>82603.78</v>
      </c>
      <c r="L25131" s="108">
        <v>74.073999999999998</v>
      </c>
      <c r="M25131" s="141" t="s">
        <v>14500</v>
      </c>
      <c r="N25131" s="108">
        <v>351.85700000000003</v>
      </c>
      <c r="O25131" s="141" t="s">
        <v>14500</v>
      </c>
      <c r="P25131" s="141" t="s">
        <v>14500</v>
      </c>
      <c r="Q25131" s="108">
        <v>166.66800000000001</v>
      </c>
      <c r="R25131" s="108">
        <v>900.03499999999997</v>
      </c>
      <c r="S25131" s="108">
        <v>33.332999999999998</v>
      </c>
    </row>
    <row r="25132" spans="1:19" ht="11.25" thickBot="1" x14ac:dyDescent="0.2">
      <c r="A25132" s="112"/>
    </row>
    <row r="25133" spans="1:19" ht="11.25" thickBot="1" x14ac:dyDescent="0.2">
      <c r="A25133" s="135" t="s">
        <v>362</v>
      </c>
      <c r="B25133" s="112"/>
      <c r="C25133" s="141" t="s">
        <v>14501</v>
      </c>
      <c r="D25133" s="136">
        <v>111.11199999999999</v>
      </c>
      <c r="E25133" s="141" t="s">
        <v>14501</v>
      </c>
      <c r="F25133" s="140">
        <v>11772.378000000001</v>
      </c>
      <c r="G25133" s="141" t="s">
        <v>14501</v>
      </c>
      <c r="H25133" s="141" t="s">
        <v>14501</v>
      </c>
      <c r="I25133" s="136">
        <v>33.332999999999998</v>
      </c>
      <c r="J25133" s="141" t="s">
        <v>14501</v>
      </c>
      <c r="K25133" s="140">
        <v>82603.78</v>
      </c>
      <c r="L25133" s="136">
        <v>74.073999999999998</v>
      </c>
      <c r="M25133" s="141" t="s">
        <v>14501</v>
      </c>
      <c r="N25133" s="136">
        <v>351.85700000000003</v>
      </c>
      <c r="O25133" s="141" t="s">
        <v>14501</v>
      </c>
      <c r="P25133" s="141" t="s">
        <v>14501</v>
      </c>
      <c r="Q25133" s="136">
        <v>166.66800000000001</v>
      </c>
      <c r="R25133" s="136">
        <v>900.03499999999997</v>
      </c>
      <c r="S25133" s="136">
        <v>33.332999999999998</v>
      </c>
    </row>
    <row r="25134" spans="1:19" ht="11.25" thickBot="1" x14ac:dyDescent="0.2">
      <c r="A25134" s="112"/>
    </row>
    <row r="25135" spans="1:19" ht="11.25" thickBot="1" x14ac:dyDescent="0.2">
      <c r="A25135" s="138" t="s">
        <v>364</v>
      </c>
      <c r="B25135" s="112"/>
      <c r="C25135" s="141" t="s">
        <v>14501</v>
      </c>
      <c r="D25135" s="136">
        <v>0</v>
      </c>
      <c r="E25135" s="141" t="s">
        <v>14501</v>
      </c>
      <c r="F25135" s="140">
        <v>0</v>
      </c>
      <c r="G25135" s="141" t="s">
        <v>14501</v>
      </c>
      <c r="H25135" s="141" t="s">
        <v>14501</v>
      </c>
      <c r="I25135" s="136">
        <v>0</v>
      </c>
      <c r="J25135" s="141" t="s">
        <v>14501</v>
      </c>
      <c r="K25135" s="140">
        <v>0</v>
      </c>
      <c r="L25135" s="136">
        <v>0</v>
      </c>
      <c r="M25135" s="141" t="s">
        <v>14501</v>
      </c>
      <c r="N25135" s="136">
        <v>0</v>
      </c>
      <c r="O25135" s="141" t="s">
        <v>14501</v>
      </c>
      <c r="P25135" s="141" t="s">
        <v>14501</v>
      </c>
      <c r="Q25135" s="136">
        <v>0</v>
      </c>
      <c r="R25135" s="136">
        <v>0</v>
      </c>
      <c r="S25135" s="136">
        <v>0</v>
      </c>
    </row>
    <row r="25136" spans="1:19" ht="11.25" thickBot="1" x14ac:dyDescent="0.2">
      <c r="A25136" s="112"/>
    </row>
    <row r="25137" spans="1:19" ht="11.25" thickBot="1" x14ac:dyDescent="0.2">
      <c r="A25137" s="139" t="s">
        <v>366</v>
      </c>
      <c r="B25137" s="112"/>
      <c r="C25137" s="141" t="s">
        <v>14501</v>
      </c>
      <c r="D25137" s="136">
        <v>0</v>
      </c>
      <c r="E25137" s="141" t="s">
        <v>14501</v>
      </c>
      <c r="F25137" s="140">
        <v>0</v>
      </c>
      <c r="G25137" s="141" t="s">
        <v>14501</v>
      </c>
      <c r="H25137" s="141" t="s">
        <v>14501</v>
      </c>
      <c r="I25137" s="136">
        <v>0</v>
      </c>
      <c r="J25137" s="141" t="s">
        <v>14501</v>
      </c>
      <c r="K25137" s="140">
        <v>0</v>
      </c>
      <c r="L25137" s="136">
        <v>0</v>
      </c>
      <c r="M25137" s="141" t="s">
        <v>14501</v>
      </c>
      <c r="N25137" s="136">
        <v>0</v>
      </c>
      <c r="O25137" s="141" t="s">
        <v>14501</v>
      </c>
      <c r="P25137" s="141" t="s">
        <v>14501</v>
      </c>
      <c r="Q25137" s="136">
        <v>0</v>
      </c>
      <c r="R25137" s="136">
        <v>0</v>
      </c>
      <c r="S25137" s="136">
        <v>0</v>
      </c>
    </row>
    <row r="25138" spans="1:19" ht="11.25" thickBot="1" x14ac:dyDescent="0.2">
      <c r="A25138" s="112"/>
    </row>
    <row r="25139" spans="1:19" ht="11.25" thickBot="1" x14ac:dyDescent="0.2">
      <c r="A25139" s="106" t="s">
        <v>357</v>
      </c>
      <c r="B25139" s="106" t="s">
        <v>358</v>
      </c>
      <c r="C25139" s="146" t="s">
        <v>35</v>
      </c>
      <c r="D25139" s="146" t="s">
        <v>36</v>
      </c>
      <c r="E25139" s="146" t="s">
        <v>14506</v>
      </c>
      <c r="F25139" s="146" t="s">
        <v>38</v>
      </c>
      <c r="G25139" s="146" t="s">
        <v>39</v>
      </c>
      <c r="H25139" s="146" t="s">
        <v>41</v>
      </c>
      <c r="I25139" s="146" t="s">
        <v>42</v>
      </c>
      <c r="J25139" s="146" t="s">
        <v>43</v>
      </c>
      <c r="K25139" s="146" t="s">
        <v>44</v>
      </c>
      <c r="L25139" s="146" t="s">
        <v>45</v>
      </c>
      <c r="M25139" s="146" t="s">
        <v>46</v>
      </c>
      <c r="N25139" s="146" t="s">
        <v>47</v>
      </c>
      <c r="O25139" s="146" t="s">
        <v>48</v>
      </c>
      <c r="P25139" s="146" t="s">
        <v>49</v>
      </c>
      <c r="Q25139" s="146" t="s">
        <v>50</v>
      </c>
      <c r="R25139" s="146" t="s">
        <v>51</v>
      </c>
      <c r="S25139" s="146" t="s">
        <v>52</v>
      </c>
    </row>
    <row r="25140" spans="1:19" ht="11.25" thickBot="1" x14ac:dyDescent="0.2">
      <c r="A25140" s="107">
        <v>1</v>
      </c>
      <c r="B25140" s="132">
        <v>0.45798611111111115</v>
      </c>
      <c r="C25140" s="145">
        <v>186655.78</v>
      </c>
      <c r="D25140" s="141" t="s">
        <v>14500</v>
      </c>
      <c r="E25140" s="141" t="s">
        <v>14500</v>
      </c>
      <c r="F25140" s="141" t="s">
        <v>14500</v>
      </c>
      <c r="G25140" s="141" t="s">
        <v>14500</v>
      </c>
      <c r="H25140" s="108">
        <v>71.429000000000002</v>
      </c>
      <c r="I25140" s="108">
        <v>33.332999999999998</v>
      </c>
      <c r="J25140" s="141" t="s">
        <v>14500</v>
      </c>
      <c r="K25140" s="141" t="s">
        <v>14500</v>
      </c>
      <c r="L25140" s="141" t="s">
        <v>14500</v>
      </c>
      <c r="M25140" s="141" t="s">
        <v>14500</v>
      </c>
      <c r="N25140" s="141" t="s">
        <v>14500</v>
      </c>
      <c r="O25140" s="141" t="s">
        <v>14500</v>
      </c>
      <c r="P25140" s="141" t="s">
        <v>14500</v>
      </c>
      <c r="Q25140" s="141" t="s">
        <v>14500</v>
      </c>
      <c r="R25140" s="141" t="s">
        <v>14500</v>
      </c>
      <c r="S25140" s="141" t="s">
        <v>14500</v>
      </c>
    </row>
    <row r="25141" spans="1:19" ht="11.25" thickBot="1" x14ac:dyDescent="0.2">
      <c r="A25141" s="112"/>
    </row>
    <row r="25142" spans="1:19" ht="11.25" thickBot="1" x14ac:dyDescent="0.2">
      <c r="A25142" s="135" t="s">
        <v>362</v>
      </c>
      <c r="B25142" s="112"/>
      <c r="C25142" s="140">
        <v>186655.78</v>
      </c>
      <c r="D25142" s="141" t="s">
        <v>14501</v>
      </c>
      <c r="E25142" s="141" t="s">
        <v>14501</v>
      </c>
      <c r="F25142" s="141" t="s">
        <v>14501</v>
      </c>
      <c r="G25142" s="141" t="s">
        <v>14501</v>
      </c>
      <c r="H25142" s="136">
        <v>71.429000000000002</v>
      </c>
      <c r="I25142" s="136">
        <v>33.332999999999998</v>
      </c>
      <c r="J25142" s="141" t="s">
        <v>14501</v>
      </c>
      <c r="K25142" s="141" t="s">
        <v>14501</v>
      </c>
      <c r="L25142" s="141" t="s">
        <v>14501</v>
      </c>
      <c r="M25142" s="141" t="s">
        <v>14501</v>
      </c>
      <c r="N25142" s="141" t="s">
        <v>14501</v>
      </c>
      <c r="O25142" s="141" t="s">
        <v>14501</v>
      </c>
      <c r="P25142" s="141" t="s">
        <v>14501</v>
      </c>
      <c r="Q25142" s="141" t="s">
        <v>14501</v>
      </c>
      <c r="R25142" s="141" t="s">
        <v>14501</v>
      </c>
      <c r="S25142" s="141" t="s">
        <v>14501</v>
      </c>
    </row>
    <row r="25143" spans="1:19" ht="11.25" thickBot="1" x14ac:dyDescent="0.2">
      <c r="A25143" s="112"/>
    </row>
    <row r="25144" spans="1:19" ht="11.25" thickBot="1" x14ac:dyDescent="0.2">
      <c r="A25144" s="138" t="s">
        <v>364</v>
      </c>
      <c r="B25144" s="112"/>
      <c r="C25144" s="140">
        <v>0</v>
      </c>
      <c r="D25144" s="141" t="s">
        <v>14501</v>
      </c>
      <c r="E25144" s="141" t="s">
        <v>14501</v>
      </c>
      <c r="F25144" s="141" t="s">
        <v>14501</v>
      </c>
      <c r="G25144" s="141" t="s">
        <v>14501</v>
      </c>
      <c r="H25144" s="136">
        <v>0</v>
      </c>
      <c r="I25144" s="136">
        <v>0</v>
      </c>
      <c r="J25144" s="141" t="s">
        <v>14501</v>
      </c>
      <c r="K25144" s="141" t="s">
        <v>14501</v>
      </c>
      <c r="L25144" s="141" t="s">
        <v>14501</v>
      </c>
      <c r="M25144" s="141" t="s">
        <v>14501</v>
      </c>
      <c r="N25144" s="141" t="s">
        <v>14501</v>
      </c>
      <c r="O25144" s="141" t="s">
        <v>14501</v>
      </c>
      <c r="P25144" s="141" t="s">
        <v>14501</v>
      </c>
      <c r="Q25144" s="141" t="s">
        <v>14501</v>
      </c>
      <c r="R25144" s="141" t="s">
        <v>14501</v>
      </c>
      <c r="S25144" s="141" t="s">
        <v>14501</v>
      </c>
    </row>
    <row r="25145" spans="1:19" ht="11.25" thickBot="1" x14ac:dyDescent="0.2">
      <c r="A25145" s="112"/>
    </row>
    <row r="25146" spans="1:19" ht="11.25" thickBot="1" x14ac:dyDescent="0.2">
      <c r="A25146" s="139" t="s">
        <v>366</v>
      </c>
      <c r="B25146" s="112"/>
      <c r="C25146" s="140">
        <v>0</v>
      </c>
      <c r="D25146" s="141" t="s">
        <v>14501</v>
      </c>
      <c r="E25146" s="141" t="s">
        <v>14501</v>
      </c>
      <c r="F25146" s="141" t="s">
        <v>14501</v>
      </c>
      <c r="G25146" s="141" t="s">
        <v>14501</v>
      </c>
      <c r="H25146" s="136">
        <v>0</v>
      </c>
      <c r="I25146" s="136">
        <v>0</v>
      </c>
      <c r="J25146" s="141" t="s">
        <v>14501</v>
      </c>
      <c r="K25146" s="141" t="s">
        <v>14501</v>
      </c>
      <c r="L25146" s="141" t="s">
        <v>14501</v>
      </c>
      <c r="M25146" s="141" t="s">
        <v>14501</v>
      </c>
      <c r="N25146" s="141" t="s">
        <v>14501</v>
      </c>
      <c r="O25146" s="141" t="s">
        <v>14501</v>
      </c>
      <c r="P25146" s="141" t="s">
        <v>14501</v>
      </c>
      <c r="Q25146" s="141" t="s">
        <v>14501</v>
      </c>
      <c r="R25146" s="141" t="s">
        <v>14501</v>
      </c>
      <c r="S25146" s="141" t="s">
        <v>14501</v>
      </c>
    </row>
    <row r="25147" spans="1:19" ht="11.25" thickBot="1" x14ac:dyDescent="0.2">
      <c r="A25147" s="112"/>
    </row>
    <row r="25148" spans="1:19" ht="11.25" thickBot="1" x14ac:dyDescent="0.2">
      <c r="A25148" s="106" t="s">
        <v>357</v>
      </c>
      <c r="B25148" s="106" t="s">
        <v>358</v>
      </c>
      <c r="C25148" s="146" t="s">
        <v>53</v>
      </c>
      <c r="D25148" s="146" t="s">
        <v>54</v>
      </c>
      <c r="E25148" s="146" t="s">
        <v>55</v>
      </c>
      <c r="F25148" s="146" t="s">
        <v>56</v>
      </c>
      <c r="G25148" s="146" t="s">
        <v>14507</v>
      </c>
      <c r="H25148" s="146" t="s">
        <v>57</v>
      </c>
      <c r="I25148" s="146" t="s">
        <v>59</v>
      </c>
      <c r="J25148" s="146" t="s">
        <v>14508</v>
      </c>
      <c r="K25148" s="146" t="s">
        <v>60</v>
      </c>
      <c r="L25148" s="146" t="s">
        <v>61</v>
      </c>
      <c r="M25148" s="146" t="s">
        <v>62</v>
      </c>
      <c r="N25148" s="146" t="s">
        <v>14509</v>
      </c>
      <c r="O25148" s="146" t="s">
        <v>63</v>
      </c>
      <c r="P25148" s="146" t="s">
        <v>64</v>
      </c>
      <c r="Q25148" s="146" t="s">
        <v>66</v>
      </c>
      <c r="R25148" s="146" t="s">
        <v>14510</v>
      </c>
      <c r="S25148" s="146" t="s">
        <v>67</v>
      </c>
    </row>
    <row r="25149" spans="1:19" ht="11.25" thickBot="1" x14ac:dyDescent="0.2">
      <c r="A25149" s="107">
        <v>1</v>
      </c>
      <c r="B25149" s="132">
        <v>0.45798611111111115</v>
      </c>
      <c r="C25149" s="141" t="s">
        <v>14500</v>
      </c>
      <c r="D25149" s="141" t="s">
        <v>14500</v>
      </c>
      <c r="E25149" s="141" t="s">
        <v>14500</v>
      </c>
      <c r="F25149" s="141" t="s">
        <v>14500</v>
      </c>
      <c r="G25149" s="141" t="s">
        <v>14500</v>
      </c>
      <c r="H25149" s="108">
        <v>261.90899999999999</v>
      </c>
      <c r="I25149" s="108">
        <v>33.332999999999998</v>
      </c>
      <c r="J25149" s="141" t="s">
        <v>14500</v>
      </c>
      <c r="K25149" s="141" t="s">
        <v>14500</v>
      </c>
      <c r="L25149" s="141" t="s">
        <v>14500</v>
      </c>
      <c r="M25149" s="108">
        <v>33.332999999999998</v>
      </c>
      <c r="N25149" s="141" t="s">
        <v>14500</v>
      </c>
      <c r="O25149" s="108">
        <v>111.11199999999999</v>
      </c>
      <c r="P25149" s="108">
        <v>74.073999999999998</v>
      </c>
      <c r="Q25149" s="145">
        <v>770407.69</v>
      </c>
      <c r="R25149" s="141" t="s">
        <v>14500</v>
      </c>
      <c r="S25149" s="141" t="s">
        <v>14500</v>
      </c>
    </row>
    <row r="25150" spans="1:19" ht="11.25" thickBot="1" x14ac:dyDescent="0.2">
      <c r="A25150" s="112"/>
    </row>
    <row r="25151" spans="1:19" ht="11.25" thickBot="1" x14ac:dyDescent="0.2">
      <c r="A25151" s="135" t="s">
        <v>362</v>
      </c>
      <c r="B25151" s="112"/>
      <c r="C25151" s="141" t="s">
        <v>14501</v>
      </c>
      <c r="D25151" s="141" t="s">
        <v>14501</v>
      </c>
      <c r="E25151" s="141" t="s">
        <v>14501</v>
      </c>
      <c r="F25151" s="141" t="s">
        <v>14501</v>
      </c>
      <c r="G25151" s="141" t="s">
        <v>14501</v>
      </c>
      <c r="H25151" s="136">
        <v>261.90899999999999</v>
      </c>
      <c r="I25151" s="136">
        <v>33.332999999999998</v>
      </c>
      <c r="J25151" s="141" t="s">
        <v>14501</v>
      </c>
      <c r="K25151" s="141" t="s">
        <v>14501</v>
      </c>
      <c r="L25151" s="141" t="s">
        <v>14501</v>
      </c>
      <c r="M25151" s="136">
        <v>33.332999999999998</v>
      </c>
      <c r="N25151" s="141" t="s">
        <v>14501</v>
      </c>
      <c r="O25151" s="136">
        <v>111.11199999999999</v>
      </c>
      <c r="P25151" s="136">
        <v>74.073999999999998</v>
      </c>
      <c r="Q25151" s="140">
        <v>770407.69</v>
      </c>
      <c r="R25151" s="141" t="s">
        <v>14501</v>
      </c>
      <c r="S25151" s="141" t="s">
        <v>14501</v>
      </c>
    </row>
    <row r="25152" spans="1:19" ht="11.25" thickBot="1" x14ac:dyDescent="0.2">
      <c r="A25152" s="112"/>
    </row>
    <row r="25153" spans="1:19" ht="11.25" thickBot="1" x14ac:dyDescent="0.2">
      <c r="A25153" s="138" t="s">
        <v>364</v>
      </c>
      <c r="B25153" s="112"/>
      <c r="C25153" s="141" t="s">
        <v>14501</v>
      </c>
      <c r="D25153" s="141" t="s">
        <v>14501</v>
      </c>
      <c r="E25153" s="141" t="s">
        <v>14501</v>
      </c>
      <c r="F25153" s="141" t="s">
        <v>14501</v>
      </c>
      <c r="G25153" s="141" t="s">
        <v>14501</v>
      </c>
      <c r="H25153" s="136">
        <v>0</v>
      </c>
      <c r="I25153" s="136">
        <v>0</v>
      </c>
      <c r="J25153" s="141" t="s">
        <v>14501</v>
      </c>
      <c r="K25153" s="141" t="s">
        <v>14501</v>
      </c>
      <c r="L25153" s="141" t="s">
        <v>14501</v>
      </c>
      <c r="M25153" s="136">
        <v>0</v>
      </c>
      <c r="N25153" s="141" t="s">
        <v>14501</v>
      </c>
      <c r="O25153" s="136">
        <v>0</v>
      </c>
      <c r="P25153" s="136">
        <v>0</v>
      </c>
      <c r="Q25153" s="140">
        <v>0</v>
      </c>
      <c r="R25153" s="141" t="s">
        <v>14501</v>
      </c>
      <c r="S25153" s="141" t="s">
        <v>14501</v>
      </c>
    </row>
    <row r="25154" spans="1:19" ht="11.25" thickBot="1" x14ac:dyDescent="0.2">
      <c r="A25154" s="112"/>
    </row>
    <row r="25155" spans="1:19" ht="11.25" thickBot="1" x14ac:dyDescent="0.2">
      <c r="A25155" s="139" t="s">
        <v>366</v>
      </c>
      <c r="B25155" s="112"/>
      <c r="C25155" s="141" t="s">
        <v>14501</v>
      </c>
      <c r="D25155" s="141" t="s">
        <v>14501</v>
      </c>
      <c r="E25155" s="141" t="s">
        <v>14501</v>
      </c>
      <c r="F25155" s="141" t="s">
        <v>14501</v>
      </c>
      <c r="G25155" s="141" t="s">
        <v>14501</v>
      </c>
      <c r="H25155" s="136">
        <v>0</v>
      </c>
      <c r="I25155" s="136">
        <v>0</v>
      </c>
      <c r="J25155" s="141" t="s">
        <v>14501</v>
      </c>
      <c r="K25155" s="141" t="s">
        <v>14501</v>
      </c>
      <c r="L25155" s="141" t="s">
        <v>14501</v>
      </c>
      <c r="M25155" s="136">
        <v>0</v>
      </c>
      <c r="N25155" s="141" t="s">
        <v>14501</v>
      </c>
      <c r="O25155" s="136">
        <v>0</v>
      </c>
      <c r="P25155" s="136">
        <v>0</v>
      </c>
      <c r="Q25155" s="140">
        <v>0</v>
      </c>
      <c r="R25155" s="141" t="s">
        <v>14501</v>
      </c>
      <c r="S25155" s="141" t="s">
        <v>14501</v>
      </c>
    </row>
    <row r="25156" spans="1:19" ht="11.25" thickBot="1" x14ac:dyDescent="0.2">
      <c r="A25156" s="112"/>
    </row>
    <row r="25157" spans="1:19" ht="11.25" thickBot="1" x14ac:dyDescent="0.2">
      <c r="A25157" s="106" t="s">
        <v>357</v>
      </c>
      <c r="B25157" s="106" t="s">
        <v>358</v>
      </c>
      <c r="C25157" s="146" t="s">
        <v>68</v>
      </c>
      <c r="D25157" s="146" t="s">
        <v>14511</v>
      </c>
    </row>
    <row r="25158" spans="1:19" ht="11.25" thickBot="1" x14ac:dyDescent="0.2">
      <c r="A25158" s="107">
        <v>1</v>
      </c>
      <c r="B25158" s="132">
        <v>0.45798611111111115</v>
      </c>
      <c r="C25158" s="141" t="s">
        <v>14500</v>
      </c>
      <c r="D25158" s="141" t="s">
        <v>14500</v>
      </c>
    </row>
    <row r="25159" spans="1:19" ht="11.25" thickBot="1" x14ac:dyDescent="0.2">
      <c r="A25159" s="112"/>
    </row>
    <row r="25160" spans="1:19" ht="11.25" thickBot="1" x14ac:dyDescent="0.2">
      <c r="A25160" s="135" t="s">
        <v>362</v>
      </c>
      <c r="B25160" s="112"/>
      <c r="C25160" s="141" t="s">
        <v>14501</v>
      </c>
      <c r="D25160" s="141" t="s">
        <v>14501</v>
      </c>
    </row>
    <row r="25161" spans="1:19" ht="11.25" thickBot="1" x14ac:dyDescent="0.2">
      <c r="A25161" s="112"/>
    </row>
    <row r="25162" spans="1:19" ht="11.25" thickBot="1" x14ac:dyDescent="0.2">
      <c r="A25162" s="138" t="s">
        <v>364</v>
      </c>
      <c r="B25162" s="112"/>
      <c r="C25162" s="141" t="s">
        <v>14501</v>
      </c>
      <c r="D25162" s="141" t="s">
        <v>14501</v>
      </c>
    </row>
    <row r="25163" spans="1:19" ht="11.25" thickBot="1" x14ac:dyDescent="0.2">
      <c r="A25163" s="112"/>
    </row>
    <row r="25164" spans="1:19" ht="11.25" thickBot="1" x14ac:dyDescent="0.2">
      <c r="A25164" s="139" t="s">
        <v>366</v>
      </c>
      <c r="B25164" s="112"/>
      <c r="C25164" s="141" t="s">
        <v>14501</v>
      </c>
      <c r="D25164" s="141" t="s">
        <v>14501</v>
      </c>
    </row>
    <row r="25165" spans="1:19" ht="10.5" x14ac:dyDescent="0.15">
      <c r="A25165" s="112"/>
    </row>
    <row r="25166" spans="1:19" x14ac:dyDescent="0.15">
      <c r="A25166" s="129"/>
      <c r="B25166" s="86" t="s">
        <v>934</v>
      </c>
    </row>
    <row r="25167" spans="1:19" ht="9.75" thickBot="1" x14ac:dyDescent="0.2">
      <c r="A25167" s="81" t="s">
        <v>5871</v>
      </c>
    </row>
    <row r="25168" spans="1:19" ht="11.25" thickBot="1" x14ac:dyDescent="0.2">
      <c r="A25168" s="106" t="s">
        <v>357</v>
      </c>
      <c r="B25168" s="106" t="s">
        <v>358</v>
      </c>
      <c r="C25168" s="146" t="s">
        <v>14494</v>
      </c>
      <c r="D25168" s="146" t="s">
        <v>14495</v>
      </c>
      <c r="E25168" s="146" t="s">
        <v>14496</v>
      </c>
      <c r="F25168" s="146" t="s">
        <v>0</v>
      </c>
      <c r="G25168" s="146" t="s">
        <v>1</v>
      </c>
      <c r="H25168" s="146" t="s">
        <v>2</v>
      </c>
      <c r="I25168" s="146" t="s">
        <v>14497</v>
      </c>
      <c r="J25168" s="146" t="s">
        <v>3</v>
      </c>
      <c r="K25168" s="146" t="s">
        <v>14498</v>
      </c>
      <c r="L25168" s="146" t="s">
        <v>7</v>
      </c>
      <c r="M25168" s="146" t="s">
        <v>14499</v>
      </c>
      <c r="N25168" s="146" t="s">
        <v>10</v>
      </c>
      <c r="O25168" s="146" t="s">
        <v>11</v>
      </c>
      <c r="P25168" s="146" t="s">
        <v>12</v>
      </c>
      <c r="Q25168" s="146" t="s">
        <v>13</v>
      </c>
      <c r="R25168" s="146" t="s">
        <v>14</v>
      </c>
      <c r="S25168" s="146" t="s">
        <v>15</v>
      </c>
    </row>
    <row r="25169" spans="1:19" ht="11.25" thickBot="1" x14ac:dyDescent="0.2">
      <c r="A25169" s="107">
        <v>1</v>
      </c>
      <c r="B25169" s="132">
        <v>0.46311342592592591</v>
      </c>
      <c r="C25169" s="141" t="s">
        <v>14500</v>
      </c>
      <c r="D25169" s="141" t="s">
        <v>14500</v>
      </c>
      <c r="E25169" s="141" t="s">
        <v>14500</v>
      </c>
      <c r="F25169" s="108">
        <v>4673.1419999999998</v>
      </c>
      <c r="G25169" s="108">
        <v>476.86</v>
      </c>
      <c r="H25169" s="108">
        <v>2407.6469999999999</v>
      </c>
      <c r="I25169" s="108">
        <v>33.332999999999998</v>
      </c>
      <c r="J25169" s="141" t="s">
        <v>14500</v>
      </c>
      <c r="K25169" s="108">
        <v>454.55500000000001</v>
      </c>
      <c r="L25169" s="145">
        <v>8808.7810000000009</v>
      </c>
      <c r="M25169" s="141" t="s">
        <v>14612</v>
      </c>
      <c r="N25169" s="108">
        <v>185.18700000000001</v>
      </c>
      <c r="O25169" s="108">
        <v>55.555999999999997</v>
      </c>
      <c r="P25169" s="108">
        <v>111.11199999999999</v>
      </c>
      <c r="Q25169" s="108">
        <v>3883.3290000000002</v>
      </c>
      <c r="R25169" s="108">
        <v>33.332999999999998</v>
      </c>
      <c r="S25169" s="108">
        <v>155.55699999999999</v>
      </c>
    </row>
    <row r="25170" spans="1:19" ht="11.25" thickBot="1" x14ac:dyDescent="0.2">
      <c r="A25170" s="112"/>
    </row>
    <row r="25171" spans="1:19" ht="11.25" thickBot="1" x14ac:dyDescent="0.2">
      <c r="A25171" s="135" t="s">
        <v>362</v>
      </c>
      <c r="B25171" s="112"/>
      <c r="C25171" s="141" t="s">
        <v>14501</v>
      </c>
      <c r="D25171" s="141" t="s">
        <v>14501</v>
      </c>
      <c r="E25171" s="141" t="s">
        <v>14501</v>
      </c>
      <c r="F25171" s="136">
        <v>4673.1419999999998</v>
      </c>
      <c r="G25171" s="136">
        <v>476.86</v>
      </c>
      <c r="H25171" s="136">
        <v>2407.6469999999999</v>
      </c>
      <c r="I25171" s="136">
        <v>33.332999999999998</v>
      </c>
      <c r="J25171" s="141" t="s">
        <v>14501</v>
      </c>
      <c r="K25171" s="136">
        <v>454.55500000000001</v>
      </c>
      <c r="L25171" s="140">
        <v>8808.7810000000009</v>
      </c>
      <c r="M25171" s="141" t="s">
        <v>14613</v>
      </c>
      <c r="N25171" s="136">
        <v>185.18700000000001</v>
      </c>
      <c r="O25171" s="136">
        <v>55.555999999999997</v>
      </c>
      <c r="P25171" s="136">
        <v>111.11199999999999</v>
      </c>
      <c r="Q25171" s="136">
        <v>3883.3290000000002</v>
      </c>
      <c r="R25171" s="136">
        <v>33.332999999999998</v>
      </c>
      <c r="S25171" s="136">
        <v>155.55699999999999</v>
      </c>
    </row>
    <row r="25172" spans="1:19" ht="11.25" thickBot="1" x14ac:dyDescent="0.2">
      <c r="A25172" s="112"/>
    </row>
    <row r="25173" spans="1:19" ht="11.25" thickBot="1" x14ac:dyDescent="0.2">
      <c r="A25173" s="138" t="s">
        <v>364</v>
      </c>
      <c r="B25173" s="112"/>
      <c r="C25173" s="141" t="s">
        <v>14501</v>
      </c>
      <c r="D25173" s="141" t="s">
        <v>14501</v>
      </c>
      <c r="E25173" s="141" t="s">
        <v>14501</v>
      </c>
      <c r="F25173" s="136">
        <v>0</v>
      </c>
      <c r="G25173" s="136">
        <v>0</v>
      </c>
      <c r="H25173" s="136">
        <v>0</v>
      </c>
      <c r="I25173" s="136">
        <v>0</v>
      </c>
      <c r="J25173" s="141" t="s">
        <v>14501</v>
      </c>
      <c r="K25173" s="136">
        <v>0</v>
      </c>
      <c r="L25173" s="140">
        <v>0</v>
      </c>
      <c r="M25173" s="141" t="s">
        <v>3712</v>
      </c>
      <c r="N25173" s="136">
        <v>0</v>
      </c>
      <c r="O25173" s="136">
        <v>0</v>
      </c>
      <c r="P25173" s="136">
        <v>0</v>
      </c>
      <c r="Q25173" s="136">
        <v>0</v>
      </c>
      <c r="R25173" s="136">
        <v>0</v>
      </c>
      <c r="S25173" s="136">
        <v>0</v>
      </c>
    </row>
    <row r="25174" spans="1:19" ht="11.25" thickBot="1" x14ac:dyDescent="0.2">
      <c r="A25174" s="112"/>
    </row>
    <row r="25175" spans="1:19" ht="11.25" thickBot="1" x14ac:dyDescent="0.2">
      <c r="A25175" s="139" t="s">
        <v>366</v>
      </c>
      <c r="B25175" s="112"/>
      <c r="C25175" s="141" t="s">
        <v>14501</v>
      </c>
      <c r="D25175" s="141" t="s">
        <v>14501</v>
      </c>
      <c r="E25175" s="141" t="s">
        <v>14501</v>
      </c>
      <c r="F25175" s="136">
        <v>0</v>
      </c>
      <c r="G25175" s="136">
        <v>0</v>
      </c>
      <c r="H25175" s="136">
        <v>0</v>
      </c>
      <c r="I25175" s="136">
        <v>0</v>
      </c>
      <c r="J25175" s="141" t="s">
        <v>14501</v>
      </c>
      <c r="K25175" s="136">
        <v>0</v>
      </c>
      <c r="L25175" s="140">
        <v>0</v>
      </c>
      <c r="M25175" s="141" t="s">
        <v>3712</v>
      </c>
      <c r="N25175" s="136">
        <v>0</v>
      </c>
      <c r="O25175" s="136">
        <v>0</v>
      </c>
      <c r="P25175" s="136">
        <v>0</v>
      </c>
      <c r="Q25175" s="136">
        <v>0</v>
      </c>
      <c r="R25175" s="136">
        <v>0</v>
      </c>
      <c r="S25175" s="136">
        <v>0</v>
      </c>
    </row>
    <row r="25176" spans="1:19" ht="11.25" thickBot="1" x14ac:dyDescent="0.2">
      <c r="A25176" s="112"/>
    </row>
    <row r="25177" spans="1:19" ht="11.25" thickBot="1" x14ac:dyDescent="0.2">
      <c r="A25177" s="106" t="s">
        <v>357</v>
      </c>
      <c r="B25177" s="106" t="s">
        <v>358</v>
      </c>
      <c r="C25177" s="146" t="s">
        <v>16</v>
      </c>
      <c r="D25177" s="146" t="s">
        <v>14502</v>
      </c>
      <c r="E25177" s="146" t="s">
        <v>14503</v>
      </c>
      <c r="F25177" s="146" t="s">
        <v>20</v>
      </c>
      <c r="G25177" s="146" t="s">
        <v>21</v>
      </c>
      <c r="H25177" s="146" t="s">
        <v>22</v>
      </c>
      <c r="I25177" s="146" t="s">
        <v>23</v>
      </c>
      <c r="J25177" s="146" t="s">
        <v>24</v>
      </c>
      <c r="K25177" s="146" t="s">
        <v>26</v>
      </c>
      <c r="L25177" s="146" t="s">
        <v>14504</v>
      </c>
      <c r="M25177" s="146" t="s">
        <v>27</v>
      </c>
      <c r="N25177" s="146" t="s">
        <v>28</v>
      </c>
      <c r="O25177" s="146" t="s">
        <v>29</v>
      </c>
      <c r="P25177" s="146" t="s">
        <v>30</v>
      </c>
      <c r="Q25177" s="146" t="s">
        <v>14505</v>
      </c>
      <c r="R25177" s="146" t="s">
        <v>32</v>
      </c>
      <c r="S25177" s="146" t="s">
        <v>33</v>
      </c>
    </row>
    <row r="25178" spans="1:19" ht="11.25" thickBot="1" x14ac:dyDescent="0.2">
      <c r="A25178" s="107">
        <v>1</v>
      </c>
      <c r="B25178" s="132">
        <v>0.46311342592592591</v>
      </c>
      <c r="C25178" s="108">
        <v>555.572</v>
      </c>
      <c r="D25178" s="108">
        <v>7669.1610000000001</v>
      </c>
      <c r="E25178" s="108">
        <v>33.332999999999998</v>
      </c>
      <c r="F25178" s="145">
        <v>11071.855</v>
      </c>
      <c r="G25178" s="108">
        <v>200.00200000000001</v>
      </c>
      <c r="H25178" s="141" t="s">
        <v>14500</v>
      </c>
      <c r="I25178" s="108">
        <v>33.332999999999998</v>
      </c>
      <c r="J25178" s="141" t="s">
        <v>14500</v>
      </c>
      <c r="K25178" s="145">
        <v>78303.494000000006</v>
      </c>
      <c r="L25178" s="108">
        <v>11472.494000000001</v>
      </c>
      <c r="M25178" s="108">
        <v>51752.03</v>
      </c>
      <c r="N25178" s="108">
        <v>211.114</v>
      </c>
      <c r="O25178" s="141" t="s">
        <v>14500</v>
      </c>
      <c r="P25178" s="141" t="s">
        <v>14500</v>
      </c>
      <c r="Q25178" s="108">
        <v>144.44499999999999</v>
      </c>
      <c r="R25178" s="108">
        <v>74.073999999999998</v>
      </c>
      <c r="S25178" s="141" t="s">
        <v>14500</v>
      </c>
    </row>
    <row r="25179" spans="1:19" ht="11.25" thickBot="1" x14ac:dyDescent="0.2">
      <c r="A25179" s="112"/>
    </row>
    <row r="25180" spans="1:19" ht="11.25" thickBot="1" x14ac:dyDescent="0.2">
      <c r="A25180" s="135" t="s">
        <v>362</v>
      </c>
      <c r="B25180" s="112"/>
      <c r="C25180" s="136">
        <v>555.572</v>
      </c>
      <c r="D25180" s="136">
        <v>7669.1610000000001</v>
      </c>
      <c r="E25180" s="136">
        <v>33.332999999999998</v>
      </c>
      <c r="F25180" s="140">
        <v>11071.855</v>
      </c>
      <c r="G25180" s="136">
        <v>200.00200000000001</v>
      </c>
      <c r="H25180" s="141" t="s">
        <v>14501</v>
      </c>
      <c r="I25180" s="136">
        <v>33.332999999999998</v>
      </c>
      <c r="J25180" s="141" t="s">
        <v>14501</v>
      </c>
      <c r="K25180" s="140">
        <v>78303.494000000006</v>
      </c>
      <c r="L25180" s="136">
        <v>11472.494000000001</v>
      </c>
      <c r="M25180" s="136">
        <v>51752.03</v>
      </c>
      <c r="N25180" s="136">
        <v>211.114</v>
      </c>
      <c r="O25180" s="141" t="s">
        <v>14501</v>
      </c>
      <c r="P25180" s="141" t="s">
        <v>14501</v>
      </c>
      <c r="Q25180" s="136">
        <v>144.44499999999999</v>
      </c>
      <c r="R25180" s="136">
        <v>74.073999999999998</v>
      </c>
      <c r="S25180" s="141" t="s">
        <v>14501</v>
      </c>
    </row>
    <row r="25181" spans="1:19" ht="11.25" thickBot="1" x14ac:dyDescent="0.2">
      <c r="A25181" s="112"/>
    </row>
    <row r="25182" spans="1:19" ht="11.25" thickBot="1" x14ac:dyDescent="0.2">
      <c r="A25182" s="138" t="s">
        <v>364</v>
      </c>
      <c r="B25182" s="112"/>
      <c r="C25182" s="136">
        <v>0</v>
      </c>
      <c r="D25182" s="136">
        <v>0</v>
      </c>
      <c r="E25182" s="136">
        <v>0</v>
      </c>
      <c r="F25182" s="140">
        <v>0</v>
      </c>
      <c r="G25182" s="136">
        <v>0</v>
      </c>
      <c r="H25182" s="141" t="s">
        <v>14501</v>
      </c>
      <c r="I25182" s="136">
        <v>0</v>
      </c>
      <c r="J25182" s="141" t="s">
        <v>14501</v>
      </c>
      <c r="K25182" s="140">
        <v>0</v>
      </c>
      <c r="L25182" s="136">
        <v>0</v>
      </c>
      <c r="M25182" s="136">
        <v>0</v>
      </c>
      <c r="N25182" s="136">
        <v>0</v>
      </c>
      <c r="O25182" s="141" t="s">
        <v>14501</v>
      </c>
      <c r="P25182" s="141" t="s">
        <v>14501</v>
      </c>
      <c r="Q25182" s="136">
        <v>0</v>
      </c>
      <c r="R25182" s="136">
        <v>0</v>
      </c>
      <c r="S25182" s="141" t="s">
        <v>14501</v>
      </c>
    </row>
    <row r="25183" spans="1:19" ht="11.25" thickBot="1" x14ac:dyDescent="0.2">
      <c r="A25183" s="112"/>
    </row>
    <row r="25184" spans="1:19" ht="11.25" thickBot="1" x14ac:dyDescent="0.2">
      <c r="A25184" s="139" t="s">
        <v>366</v>
      </c>
      <c r="B25184" s="112"/>
      <c r="C25184" s="136">
        <v>0</v>
      </c>
      <c r="D25184" s="136">
        <v>0</v>
      </c>
      <c r="E25184" s="136">
        <v>0</v>
      </c>
      <c r="F25184" s="140">
        <v>0</v>
      </c>
      <c r="G25184" s="136">
        <v>0</v>
      </c>
      <c r="H25184" s="141" t="s">
        <v>14501</v>
      </c>
      <c r="I25184" s="136">
        <v>0</v>
      </c>
      <c r="J25184" s="141" t="s">
        <v>14501</v>
      </c>
      <c r="K25184" s="140">
        <v>0</v>
      </c>
      <c r="L25184" s="136">
        <v>0</v>
      </c>
      <c r="M25184" s="136">
        <v>0</v>
      </c>
      <c r="N25184" s="136">
        <v>0</v>
      </c>
      <c r="O25184" s="141" t="s">
        <v>14501</v>
      </c>
      <c r="P25184" s="141" t="s">
        <v>14501</v>
      </c>
      <c r="Q25184" s="136">
        <v>0</v>
      </c>
      <c r="R25184" s="136">
        <v>0</v>
      </c>
      <c r="S25184" s="141" t="s">
        <v>14501</v>
      </c>
    </row>
    <row r="25185" spans="1:19" ht="11.25" thickBot="1" x14ac:dyDescent="0.2">
      <c r="A25185" s="112"/>
    </row>
    <row r="25186" spans="1:19" ht="11.25" thickBot="1" x14ac:dyDescent="0.2">
      <c r="A25186" s="106" t="s">
        <v>357</v>
      </c>
      <c r="B25186" s="106" t="s">
        <v>358</v>
      </c>
      <c r="C25186" s="146" t="s">
        <v>35</v>
      </c>
      <c r="D25186" s="146" t="s">
        <v>36</v>
      </c>
      <c r="E25186" s="146" t="s">
        <v>14506</v>
      </c>
      <c r="F25186" s="146" t="s">
        <v>38</v>
      </c>
      <c r="G25186" s="146" t="s">
        <v>39</v>
      </c>
      <c r="H25186" s="146" t="s">
        <v>41</v>
      </c>
      <c r="I25186" s="146" t="s">
        <v>42</v>
      </c>
      <c r="J25186" s="146" t="s">
        <v>43</v>
      </c>
      <c r="K25186" s="146" t="s">
        <v>44</v>
      </c>
      <c r="L25186" s="146" t="s">
        <v>45</v>
      </c>
      <c r="M25186" s="146" t="s">
        <v>46</v>
      </c>
      <c r="N25186" s="146" t="s">
        <v>47</v>
      </c>
      <c r="O25186" s="146" t="s">
        <v>48</v>
      </c>
      <c r="P25186" s="146" t="s">
        <v>49</v>
      </c>
      <c r="Q25186" s="146" t="s">
        <v>50</v>
      </c>
      <c r="R25186" s="146" t="s">
        <v>51</v>
      </c>
      <c r="S25186" s="146" t="s">
        <v>52</v>
      </c>
    </row>
    <row r="25187" spans="1:19" ht="11.25" thickBot="1" x14ac:dyDescent="0.2">
      <c r="A25187" s="107">
        <v>1</v>
      </c>
      <c r="B25187" s="132">
        <v>0.46311342592592591</v>
      </c>
      <c r="C25187" s="145">
        <v>180466.8</v>
      </c>
      <c r="D25187" s="108">
        <v>645.85199999999998</v>
      </c>
      <c r="E25187" s="108">
        <v>1933.5039999999999</v>
      </c>
      <c r="F25187" s="141" t="s">
        <v>14500</v>
      </c>
      <c r="G25187" s="108">
        <v>33.332999999999998</v>
      </c>
      <c r="H25187" s="108">
        <v>425.93400000000003</v>
      </c>
      <c r="I25187" s="108">
        <v>100.001</v>
      </c>
      <c r="J25187" s="108">
        <v>41.667000000000002</v>
      </c>
      <c r="K25187" s="141" t="s">
        <v>14500</v>
      </c>
      <c r="L25187" s="141" t="s">
        <v>14500</v>
      </c>
      <c r="M25187" s="141" t="s">
        <v>14500</v>
      </c>
      <c r="N25187" s="141" t="s">
        <v>14500</v>
      </c>
      <c r="O25187" s="141" t="s">
        <v>14500</v>
      </c>
      <c r="P25187" s="141" t="s">
        <v>14500</v>
      </c>
      <c r="Q25187" s="141" t="s">
        <v>14500</v>
      </c>
      <c r="R25187" s="141" t="s">
        <v>14500</v>
      </c>
      <c r="S25187" s="141" t="s">
        <v>14500</v>
      </c>
    </row>
    <row r="25188" spans="1:19" ht="11.25" thickBot="1" x14ac:dyDescent="0.2">
      <c r="A25188" s="112"/>
    </row>
    <row r="25189" spans="1:19" ht="11.25" thickBot="1" x14ac:dyDescent="0.2">
      <c r="A25189" s="135" t="s">
        <v>362</v>
      </c>
      <c r="B25189" s="112"/>
      <c r="C25189" s="140">
        <v>180466.8</v>
      </c>
      <c r="D25189" s="136">
        <v>645.85199999999998</v>
      </c>
      <c r="E25189" s="136">
        <v>1933.5039999999999</v>
      </c>
      <c r="F25189" s="141" t="s">
        <v>14501</v>
      </c>
      <c r="G25189" s="136">
        <v>33.332999999999998</v>
      </c>
      <c r="H25189" s="136">
        <v>425.93400000000003</v>
      </c>
      <c r="I25189" s="136">
        <v>100.001</v>
      </c>
      <c r="J25189" s="136">
        <v>41.667000000000002</v>
      </c>
      <c r="K25189" s="141" t="s">
        <v>14501</v>
      </c>
      <c r="L25189" s="141" t="s">
        <v>14501</v>
      </c>
      <c r="M25189" s="141" t="s">
        <v>14501</v>
      </c>
      <c r="N25189" s="141" t="s">
        <v>14501</v>
      </c>
      <c r="O25189" s="141" t="s">
        <v>14501</v>
      </c>
      <c r="P25189" s="141" t="s">
        <v>14501</v>
      </c>
      <c r="Q25189" s="141" t="s">
        <v>14501</v>
      </c>
      <c r="R25189" s="141" t="s">
        <v>14501</v>
      </c>
      <c r="S25189" s="141" t="s">
        <v>14501</v>
      </c>
    </row>
    <row r="25190" spans="1:19" ht="11.25" thickBot="1" x14ac:dyDescent="0.2">
      <c r="A25190" s="112"/>
    </row>
    <row r="25191" spans="1:19" ht="11.25" thickBot="1" x14ac:dyDescent="0.2">
      <c r="A25191" s="138" t="s">
        <v>364</v>
      </c>
      <c r="B25191" s="112"/>
      <c r="C25191" s="140">
        <v>0</v>
      </c>
      <c r="D25191" s="136">
        <v>0</v>
      </c>
      <c r="E25191" s="136">
        <v>0</v>
      </c>
      <c r="F25191" s="141" t="s">
        <v>14501</v>
      </c>
      <c r="G25191" s="136">
        <v>0</v>
      </c>
      <c r="H25191" s="136">
        <v>0</v>
      </c>
      <c r="I25191" s="136">
        <v>0</v>
      </c>
      <c r="J25191" s="136">
        <v>0</v>
      </c>
      <c r="K25191" s="141" t="s">
        <v>14501</v>
      </c>
      <c r="L25191" s="141" t="s">
        <v>14501</v>
      </c>
      <c r="M25191" s="141" t="s">
        <v>14501</v>
      </c>
      <c r="N25191" s="141" t="s">
        <v>14501</v>
      </c>
      <c r="O25191" s="141" t="s">
        <v>14501</v>
      </c>
      <c r="P25191" s="141" t="s">
        <v>14501</v>
      </c>
      <c r="Q25191" s="141" t="s">
        <v>14501</v>
      </c>
      <c r="R25191" s="141" t="s">
        <v>14501</v>
      </c>
      <c r="S25191" s="141" t="s">
        <v>14501</v>
      </c>
    </row>
    <row r="25192" spans="1:19" ht="11.25" thickBot="1" x14ac:dyDescent="0.2">
      <c r="A25192" s="112"/>
    </row>
    <row r="25193" spans="1:19" ht="11.25" thickBot="1" x14ac:dyDescent="0.2">
      <c r="A25193" s="139" t="s">
        <v>366</v>
      </c>
      <c r="B25193" s="112"/>
      <c r="C25193" s="140">
        <v>0</v>
      </c>
      <c r="D25193" s="136">
        <v>0</v>
      </c>
      <c r="E25193" s="136">
        <v>0</v>
      </c>
      <c r="F25193" s="141" t="s">
        <v>14501</v>
      </c>
      <c r="G25193" s="136">
        <v>0</v>
      </c>
      <c r="H25193" s="136">
        <v>0</v>
      </c>
      <c r="I25193" s="136">
        <v>0</v>
      </c>
      <c r="J25193" s="136">
        <v>0</v>
      </c>
      <c r="K25193" s="141" t="s">
        <v>14501</v>
      </c>
      <c r="L25193" s="141" t="s">
        <v>14501</v>
      </c>
      <c r="M25193" s="141" t="s">
        <v>14501</v>
      </c>
      <c r="N25193" s="141" t="s">
        <v>14501</v>
      </c>
      <c r="O25193" s="141" t="s">
        <v>14501</v>
      </c>
      <c r="P25193" s="141" t="s">
        <v>14501</v>
      </c>
      <c r="Q25193" s="141" t="s">
        <v>14501</v>
      </c>
      <c r="R25193" s="141" t="s">
        <v>14501</v>
      </c>
      <c r="S25193" s="141" t="s">
        <v>14501</v>
      </c>
    </row>
    <row r="25194" spans="1:19" ht="11.25" thickBot="1" x14ac:dyDescent="0.2">
      <c r="A25194" s="112"/>
    </row>
    <row r="25195" spans="1:19" ht="11.25" thickBot="1" x14ac:dyDescent="0.2">
      <c r="A25195" s="106" t="s">
        <v>357</v>
      </c>
      <c r="B25195" s="106" t="s">
        <v>358</v>
      </c>
      <c r="C25195" s="146" t="s">
        <v>53</v>
      </c>
      <c r="D25195" s="146" t="s">
        <v>54</v>
      </c>
      <c r="E25195" s="146" t="s">
        <v>55</v>
      </c>
      <c r="F25195" s="146" t="s">
        <v>56</v>
      </c>
      <c r="G25195" s="146" t="s">
        <v>14507</v>
      </c>
      <c r="H25195" s="146" t="s">
        <v>57</v>
      </c>
      <c r="I25195" s="146" t="s">
        <v>59</v>
      </c>
      <c r="J25195" s="146" t="s">
        <v>14508</v>
      </c>
      <c r="K25195" s="146" t="s">
        <v>60</v>
      </c>
      <c r="L25195" s="146" t="s">
        <v>61</v>
      </c>
      <c r="M25195" s="146" t="s">
        <v>62</v>
      </c>
      <c r="N25195" s="146" t="s">
        <v>14509</v>
      </c>
      <c r="O25195" s="146" t="s">
        <v>63</v>
      </c>
      <c r="P25195" s="146" t="s">
        <v>64</v>
      </c>
      <c r="Q25195" s="146" t="s">
        <v>66</v>
      </c>
      <c r="R25195" s="146" t="s">
        <v>14510</v>
      </c>
      <c r="S25195" s="146" t="s">
        <v>67</v>
      </c>
    </row>
    <row r="25196" spans="1:19" ht="11.25" thickBot="1" x14ac:dyDescent="0.2">
      <c r="A25196" s="107">
        <v>1</v>
      </c>
      <c r="B25196" s="132">
        <v>0.46311342592592591</v>
      </c>
      <c r="C25196" s="141" t="s">
        <v>14500</v>
      </c>
      <c r="D25196" s="108">
        <v>33.332999999999998</v>
      </c>
      <c r="E25196" s="141" t="s">
        <v>14500</v>
      </c>
      <c r="F25196" s="108">
        <v>1463.0550000000001</v>
      </c>
      <c r="G25196" s="108">
        <v>33817.642999999996</v>
      </c>
      <c r="H25196" s="108">
        <v>5445.6059999999998</v>
      </c>
      <c r="I25196" s="141" t="s">
        <v>14500</v>
      </c>
      <c r="J25196" s="141" t="s">
        <v>14500</v>
      </c>
      <c r="K25196" s="141" t="s">
        <v>14500</v>
      </c>
      <c r="L25196" s="108">
        <v>66.667000000000002</v>
      </c>
      <c r="M25196" s="108">
        <v>407.41699999999997</v>
      </c>
      <c r="N25196" s="108">
        <v>66.667000000000002</v>
      </c>
      <c r="O25196" s="108">
        <v>33.332999999999998</v>
      </c>
      <c r="P25196" s="108">
        <v>6625.4120000000003</v>
      </c>
      <c r="Q25196" s="145">
        <v>752460.64</v>
      </c>
      <c r="R25196" s="141" t="s">
        <v>14500</v>
      </c>
      <c r="S25196" s="108">
        <v>216.66900000000001</v>
      </c>
    </row>
    <row r="25197" spans="1:19" ht="11.25" thickBot="1" x14ac:dyDescent="0.2">
      <c r="A25197" s="112"/>
    </row>
    <row r="25198" spans="1:19" ht="11.25" thickBot="1" x14ac:dyDescent="0.2">
      <c r="A25198" s="135" t="s">
        <v>362</v>
      </c>
      <c r="B25198" s="112"/>
      <c r="C25198" s="141" t="s">
        <v>14501</v>
      </c>
      <c r="D25198" s="136">
        <v>33.332999999999998</v>
      </c>
      <c r="E25198" s="141" t="s">
        <v>14501</v>
      </c>
      <c r="F25198" s="136">
        <v>1463.0550000000001</v>
      </c>
      <c r="G25198" s="136">
        <v>33817.642999999996</v>
      </c>
      <c r="H25198" s="136">
        <v>5445.6059999999998</v>
      </c>
      <c r="I25198" s="141" t="s">
        <v>14501</v>
      </c>
      <c r="J25198" s="141" t="s">
        <v>14501</v>
      </c>
      <c r="K25198" s="141" t="s">
        <v>14501</v>
      </c>
      <c r="L25198" s="136">
        <v>66.667000000000002</v>
      </c>
      <c r="M25198" s="136">
        <v>407.41699999999997</v>
      </c>
      <c r="N25198" s="136">
        <v>66.667000000000002</v>
      </c>
      <c r="O25198" s="136">
        <v>33.332999999999998</v>
      </c>
      <c r="P25198" s="136">
        <v>6625.4120000000003</v>
      </c>
      <c r="Q25198" s="140">
        <v>752460.64</v>
      </c>
      <c r="R25198" s="141" t="s">
        <v>14501</v>
      </c>
      <c r="S25198" s="136">
        <v>216.66900000000001</v>
      </c>
    </row>
    <row r="25199" spans="1:19" ht="11.25" thickBot="1" x14ac:dyDescent="0.2">
      <c r="A25199" s="112"/>
    </row>
    <row r="25200" spans="1:19" ht="11.25" thickBot="1" x14ac:dyDescent="0.2">
      <c r="A25200" s="138" t="s">
        <v>364</v>
      </c>
      <c r="B25200" s="112"/>
      <c r="C25200" s="141" t="s">
        <v>14501</v>
      </c>
      <c r="D25200" s="136">
        <v>0</v>
      </c>
      <c r="E25200" s="141" t="s">
        <v>14501</v>
      </c>
      <c r="F25200" s="136">
        <v>0</v>
      </c>
      <c r="G25200" s="136">
        <v>0</v>
      </c>
      <c r="H25200" s="136">
        <v>0</v>
      </c>
      <c r="I25200" s="141" t="s">
        <v>14501</v>
      </c>
      <c r="J25200" s="141" t="s">
        <v>14501</v>
      </c>
      <c r="K25200" s="141" t="s">
        <v>14501</v>
      </c>
      <c r="L25200" s="136">
        <v>0</v>
      </c>
      <c r="M25200" s="136">
        <v>0</v>
      </c>
      <c r="N25200" s="136">
        <v>0</v>
      </c>
      <c r="O25200" s="136">
        <v>0</v>
      </c>
      <c r="P25200" s="136">
        <v>0</v>
      </c>
      <c r="Q25200" s="140">
        <v>0</v>
      </c>
      <c r="R25200" s="141" t="s">
        <v>14501</v>
      </c>
      <c r="S25200" s="136">
        <v>0</v>
      </c>
    </row>
    <row r="25201" spans="1:19" ht="11.25" thickBot="1" x14ac:dyDescent="0.2">
      <c r="A25201" s="112"/>
    </row>
    <row r="25202" spans="1:19" ht="11.25" thickBot="1" x14ac:dyDescent="0.2">
      <c r="A25202" s="139" t="s">
        <v>366</v>
      </c>
      <c r="B25202" s="112"/>
      <c r="C25202" s="141" t="s">
        <v>14501</v>
      </c>
      <c r="D25202" s="136">
        <v>0</v>
      </c>
      <c r="E25202" s="141" t="s">
        <v>14501</v>
      </c>
      <c r="F25202" s="136">
        <v>0</v>
      </c>
      <c r="G25202" s="136">
        <v>0</v>
      </c>
      <c r="H25202" s="136">
        <v>0</v>
      </c>
      <c r="I25202" s="141" t="s">
        <v>14501</v>
      </c>
      <c r="J25202" s="141" t="s">
        <v>14501</v>
      </c>
      <c r="K25202" s="141" t="s">
        <v>14501</v>
      </c>
      <c r="L25202" s="136">
        <v>0</v>
      </c>
      <c r="M25202" s="136">
        <v>0</v>
      </c>
      <c r="N25202" s="136">
        <v>0</v>
      </c>
      <c r="O25202" s="136">
        <v>0</v>
      </c>
      <c r="P25202" s="136">
        <v>0</v>
      </c>
      <c r="Q25202" s="140">
        <v>0</v>
      </c>
      <c r="R25202" s="141" t="s">
        <v>14501</v>
      </c>
      <c r="S25202" s="136">
        <v>0</v>
      </c>
    </row>
    <row r="25203" spans="1:19" ht="11.25" thickBot="1" x14ac:dyDescent="0.2">
      <c r="A25203" s="112"/>
    </row>
    <row r="25204" spans="1:19" ht="11.25" thickBot="1" x14ac:dyDescent="0.2">
      <c r="A25204" s="106" t="s">
        <v>357</v>
      </c>
      <c r="B25204" s="106" t="s">
        <v>358</v>
      </c>
      <c r="C25204" s="146" t="s">
        <v>68</v>
      </c>
      <c r="D25204" s="146" t="s">
        <v>14511</v>
      </c>
    </row>
    <row r="25205" spans="1:19" ht="11.25" thickBot="1" x14ac:dyDescent="0.2">
      <c r="A25205" s="107">
        <v>1</v>
      </c>
      <c r="B25205" s="132">
        <v>0.46311342592592591</v>
      </c>
      <c r="C25205" s="108">
        <v>333.34100000000001</v>
      </c>
      <c r="D25205" s="141" t="s">
        <v>14500</v>
      </c>
    </row>
    <row r="25206" spans="1:19" ht="11.25" thickBot="1" x14ac:dyDescent="0.2">
      <c r="A25206" s="112"/>
    </row>
    <row r="25207" spans="1:19" ht="11.25" thickBot="1" x14ac:dyDescent="0.2">
      <c r="A25207" s="135" t="s">
        <v>362</v>
      </c>
      <c r="B25207" s="112"/>
      <c r="C25207" s="136">
        <v>333.34100000000001</v>
      </c>
      <c r="D25207" s="141" t="s">
        <v>14501</v>
      </c>
    </row>
    <row r="25208" spans="1:19" ht="11.25" thickBot="1" x14ac:dyDescent="0.2">
      <c r="A25208" s="112"/>
    </row>
    <row r="25209" spans="1:19" ht="11.25" thickBot="1" x14ac:dyDescent="0.2">
      <c r="A25209" s="138" t="s">
        <v>364</v>
      </c>
      <c r="B25209" s="112"/>
      <c r="C25209" s="136">
        <v>0</v>
      </c>
      <c r="D25209" s="141" t="s">
        <v>14501</v>
      </c>
    </row>
    <row r="25210" spans="1:19" ht="11.25" thickBot="1" x14ac:dyDescent="0.2">
      <c r="A25210" s="112"/>
    </row>
    <row r="25211" spans="1:19" ht="11.25" thickBot="1" x14ac:dyDescent="0.2">
      <c r="A25211" s="139" t="s">
        <v>366</v>
      </c>
      <c r="B25211" s="112"/>
      <c r="C25211" s="136">
        <v>0</v>
      </c>
      <c r="D25211" s="141" t="s">
        <v>14501</v>
      </c>
    </row>
    <row r="25212" spans="1:19" ht="10.5" x14ac:dyDescent="0.15">
      <c r="A25212" s="112"/>
    </row>
    <row r="25213" spans="1:19" x14ac:dyDescent="0.15">
      <c r="A25213" s="129"/>
      <c r="B25213" s="86" t="s">
        <v>981</v>
      </c>
    </row>
    <row r="25214" spans="1:19" ht="9.75" thickBot="1" x14ac:dyDescent="0.2">
      <c r="A25214" s="81" t="s">
        <v>5871</v>
      </c>
    </row>
    <row r="25215" spans="1:19" ht="11.25" thickBot="1" x14ac:dyDescent="0.2">
      <c r="A25215" s="106" t="s">
        <v>357</v>
      </c>
      <c r="B25215" s="106" t="s">
        <v>358</v>
      </c>
      <c r="C25215" s="146" t="s">
        <v>14494</v>
      </c>
      <c r="D25215" s="146" t="s">
        <v>14495</v>
      </c>
      <c r="E25215" s="146" t="s">
        <v>14496</v>
      </c>
      <c r="F25215" s="146" t="s">
        <v>0</v>
      </c>
      <c r="G25215" s="146" t="s">
        <v>1</v>
      </c>
      <c r="H25215" s="146" t="s">
        <v>2</v>
      </c>
      <c r="I25215" s="146" t="s">
        <v>14497</v>
      </c>
      <c r="J25215" s="146" t="s">
        <v>3</v>
      </c>
      <c r="K25215" s="146" t="s">
        <v>14498</v>
      </c>
      <c r="L25215" s="146" t="s">
        <v>7</v>
      </c>
      <c r="M25215" s="146" t="s">
        <v>14499</v>
      </c>
      <c r="N25215" s="146" t="s">
        <v>10</v>
      </c>
      <c r="O25215" s="146" t="s">
        <v>11</v>
      </c>
      <c r="P25215" s="146" t="s">
        <v>12</v>
      </c>
      <c r="Q25215" s="146" t="s">
        <v>13</v>
      </c>
      <c r="R25215" s="146" t="s">
        <v>14</v>
      </c>
      <c r="S25215" s="146" t="s">
        <v>15</v>
      </c>
    </row>
    <row r="25216" spans="1:19" ht="11.25" thickBot="1" x14ac:dyDescent="0.2">
      <c r="A25216" s="107">
        <v>1</v>
      </c>
      <c r="B25216" s="132">
        <v>0.46824074074074074</v>
      </c>
      <c r="C25216" s="141" t="s">
        <v>14500</v>
      </c>
      <c r="D25216" s="141" t="s">
        <v>14500</v>
      </c>
      <c r="E25216" s="141" t="s">
        <v>14500</v>
      </c>
      <c r="F25216" s="108">
        <v>4334.1120000000001</v>
      </c>
      <c r="G25216" s="108">
        <v>974.78599999999994</v>
      </c>
      <c r="H25216" s="108">
        <v>2870.7</v>
      </c>
      <c r="I25216" s="108">
        <v>33.332999999999998</v>
      </c>
      <c r="J25216" s="108">
        <v>66.667000000000002</v>
      </c>
      <c r="K25216" s="108">
        <v>425.935</v>
      </c>
      <c r="L25216" s="145">
        <v>10109.737999999999</v>
      </c>
      <c r="M25216" s="141" t="s">
        <v>14614</v>
      </c>
      <c r="N25216" s="108">
        <v>33.332999999999998</v>
      </c>
      <c r="O25216" s="108">
        <v>83.334000000000003</v>
      </c>
      <c r="P25216" s="108">
        <v>129.63</v>
      </c>
      <c r="Q25216" s="108">
        <v>4445.241</v>
      </c>
      <c r="R25216" s="141" t="s">
        <v>14500</v>
      </c>
      <c r="S25216" s="108">
        <v>33.332999999999998</v>
      </c>
    </row>
    <row r="25217" spans="1:19" ht="11.25" thickBot="1" x14ac:dyDescent="0.2">
      <c r="A25217" s="112"/>
    </row>
    <row r="25218" spans="1:19" ht="11.25" thickBot="1" x14ac:dyDescent="0.2">
      <c r="A25218" s="135" t="s">
        <v>362</v>
      </c>
      <c r="B25218" s="112"/>
      <c r="C25218" s="141" t="s">
        <v>14501</v>
      </c>
      <c r="D25218" s="141" t="s">
        <v>14501</v>
      </c>
      <c r="E25218" s="141" t="s">
        <v>14501</v>
      </c>
      <c r="F25218" s="136">
        <v>4334.1120000000001</v>
      </c>
      <c r="G25218" s="136">
        <v>974.78599999999994</v>
      </c>
      <c r="H25218" s="136">
        <v>2870.7</v>
      </c>
      <c r="I25218" s="136">
        <v>33.332999999999998</v>
      </c>
      <c r="J25218" s="136">
        <v>66.667000000000002</v>
      </c>
      <c r="K25218" s="136">
        <v>425.935</v>
      </c>
      <c r="L25218" s="140">
        <v>10109.737999999999</v>
      </c>
      <c r="M25218" s="141" t="s">
        <v>14615</v>
      </c>
      <c r="N25218" s="136">
        <v>33.332999999999998</v>
      </c>
      <c r="O25218" s="136">
        <v>83.334000000000003</v>
      </c>
      <c r="P25218" s="136">
        <v>129.63</v>
      </c>
      <c r="Q25218" s="136">
        <v>4445.241</v>
      </c>
      <c r="R25218" s="141" t="s">
        <v>14501</v>
      </c>
      <c r="S25218" s="136">
        <v>33.332999999999998</v>
      </c>
    </row>
    <row r="25219" spans="1:19" ht="11.25" thickBot="1" x14ac:dyDescent="0.2">
      <c r="A25219" s="112"/>
    </row>
    <row r="25220" spans="1:19" ht="11.25" thickBot="1" x14ac:dyDescent="0.2">
      <c r="A25220" s="138" t="s">
        <v>364</v>
      </c>
      <c r="B25220" s="112"/>
      <c r="C25220" s="141" t="s">
        <v>14501</v>
      </c>
      <c r="D25220" s="141" t="s">
        <v>14501</v>
      </c>
      <c r="E25220" s="141" t="s">
        <v>14501</v>
      </c>
      <c r="F25220" s="136">
        <v>0</v>
      </c>
      <c r="G25220" s="136">
        <v>0</v>
      </c>
      <c r="H25220" s="136">
        <v>0</v>
      </c>
      <c r="I25220" s="136">
        <v>0</v>
      </c>
      <c r="J25220" s="136">
        <v>0</v>
      </c>
      <c r="K25220" s="136">
        <v>0</v>
      </c>
      <c r="L25220" s="140">
        <v>0</v>
      </c>
      <c r="M25220" s="141" t="s">
        <v>3712</v>
      </c>
      <c r="N25220" s="136">
        <v>0</v>
      </c>
      <c r="O25220" s="136">
        <v>0</v>
      </c>
      <c r="P25220" s="136">
        <v>0</v>
      </c>
      <c r="Q25220" s="136">
        <v>0</v>
      </c>
      <c r="R25220" s="141" t="s">
        <v>14501</v>
      </c>
      <c r="S25220" s="136">
        <v>0</v>
      </c>
    </row>
    <row r="25221" spans="1:19" ht="11.25" thickBot="1" x14ac:dyDescent="0.2">
      <c r="A25221" s="112"/>
    </row>
    <row r="25222" spans="1:19" ht="11.25" thickBot="1" x14ac:dyDescent="0.2">
      <c r="A25222" s="139" t="s">
        <v>366</v>
      </c>
      <c r="B25222" s="112"/>
      <c r="C25222" s="141" t="s">
        <v>14501</v>
      </c>
      <c r="D25222" s="141" t="s">
        <v>14501</v>
      </c>
      <c r="E25222" s="141" t="s">
        <v>14501</v>
      </c>
      <c r="F25222" s="136">
        <v>0</v>
      </c>
      <c r="G25222" s="136">
        <v>0</v>
      </c>
      <c r="H25222" s="136">
        <v>0</v>
      </c>
      <c r="I25222" s="136">
        <v>0</v>
      </c>
      <c r="J25222" s="136">
        <v>0</v>
      </c>
      <c r="K25222" s="136">
        <v>0</v>
      </c>
      <c r="L25222" s="140">
        <v>0</v>
      </c>
      <c r="M25222" s="141" t="s">
        <v>3712</v>
      </c>
      <c r="N25222" s="136">
        <v>0</v>
      </c>
      <c r="O25222" s="136">
        <v>0</v>
      </c>
      <c r="P25222" s="136">
        <v>0</v>
      </c>
      <c r="Q25222" s="136">
        <v>0</v>
      </c>
      <c r="R25222" s="141" t="s">
        <v>14501</v>
      </c>
      <c r="S25222" s="136">
        <v>0</v>
      </c>
    </row>
    <row r="25223" spans="1:19" ht="11.25" thickBot="1" x14ac:dyDescent="0.2">
      <c r="A25223" s="112"/>
    </row>
    <row r="25224" spans="1:19" ht="11.25" thickBot="1" x14ac:dyDescent="0.2">
      <c r="A25224" s="106" t="s">
        <v>357</v>
      </c>
      <c r="B25224" s="106" t="s">
        <v>358</v>
      </c>
      <c r="C25224" s="146" t="s">
        <v>16</v>
      </c>
      <c r="D25224" s="146" t="s">
        <v>14502</v>
      </c>
      <c r="E25224" s="146" t="s">
        <v>14503</v>
      </c>
      <c r="F25224" s="146" t="s">
        <v>20</v>
      </c>
      <c r="G25224" s="146" t="s">
        <v>21</v>
      </c>
      <c r="H25224" s="146" t="s">
        <v>22</v>
      </c>
      <c r="I25224" s="146" t="s">
        <v>23</v>
      </c>
      <c r="J25224" s="146" t="s">
        <v>24</v>
      </c>
      <c r="K25224" s="146" t="s">
        <v>26</v>
      </c>
      <c r="L25224" s="146" t="s">
        <v>14504</v>
      </c>
      <c r="M25224" s="146" t="s">
        <v>27</v>
      </c>
      <c r="N25224" s="146" t="s">
        <v>28</v>
      </c>
      <c r="O25224" s="146" t="s">
        <v>29</v>
      </c>
      <c r="P25224" s="146" t="s">
        <v>30</v>
      </c>
      <c r="Q25224" s="146" t="s">
        <v>14505</v>
      </c>
      <c r="R25224" s="146" t="s">
        <v>32</v>
      </c>
      <c r="S25224" s="146" t="s">
        <v>33</v>
      </c>
    </row>
    <row r="25225" spans="1:19" ht="11.25" thickBot="1" x14ac:dyDescent="0.2">
      <c r="A25225" s="107">
        <v>1</v>
      </c>
      <c r="B25225" s="132">
        <v>0.46824074074074074</v>
      </c>
      <c r="C25225" s="108">
        <v>483.34399999999999</v>
      </c>
      <c r="D25225" s="108">
        <v>8503.0040000000008</v>
      </c>
      <c r="E25225" s="108">
        <v>77.778000000000006</v>
      </c>
      <c r="F25225" s="145">
        <v>12206.212</v>
      </c>
      <c r="G25225" s="108">
        <v>166.66800000000001</v>
      </c>
      <c r="H25225" s="141" t="s">
        <v>14500</v>
      </c>
      <c r="I25225" s="108">
        <v>66.667000000000002</v>
      </c>
      <c r="J25225" s="108">
        <v>33.332999999999998</v>
      </c>
      <c r="K25225" s="145">
        <v>83773.64</v>
      </c>
      <c r="L25225" s="108">
        <v>12540.17</v>
      </c>
      <c r="M25225" s="108">
        <v>59070.851000000002</v>
      </c>
      <c r="N25225" s="108">
        <v>104.167</v>
      </c>
      <c r="O25225" s="141" t="s">
        <v>14500</v>
      </c>
      <c r="P25225" s="141" t="s">
        <v>14500</v>
      </c>
      <c r="Q25225" s="108">
        <v>111.11199999999999</v>
      </c>
      <c r="R25225" s="108">
        <v>74.073999999999998</v>
      </c>
      <c r="S25225" s="141" t="s">
        <v>14500</v>
      </c>
    </row>
    <row r="25226" spans="1:19" ht="11.25" thickBot="1" x14ac:dyDescent="0.2">
      <c r="A25226" s="112"/>
    </row>
    <row r="25227" spans="1:19" ht="11.25" thickBot="1" x14ac:dyDescent="0.2">
      <c r="A25227" s="135" t="s">
        <v>362</v>
      </c>
      <c r="B25227" s="112"/>
      <c r="C25227" s="136">
        <v>483.34399999999999</v>
      </c>
      <c r="D25227" s="136">
        <v>8503.0040000000008</v>
      </c>
      <c r="E25227" s="136">
        <v>77.778000000000006</v>
      </c>
      <c r="F25227" s="140">
        <v>12206.212</v>
      </c>
      <c r="G25227" s="136">
        <v>166.66800000000001</v>
      </c>
      <c r="H25227" s="141" t="s">
        <v>14501</v>
      </c>
      <c r="I25227" s="136">
        <v>66.667000000000002</v>
      </c>
      <c r="J25227" s="136">
        <v>33.332999999999998</v>
      </c>
      <c r="K25227" s="140">
        <v>83773.64</v>
      </c>
      <c r="L25227" s="136">
        <v>12540.17</v>
      </c>
      <c r="M25227" s="136">
        <v>59070.851000000002</v>
      </c>
      <c r="N25227" s="136">
        <v>104.167</v>
      </c>
      <c r="O25227" s="141" t="s">
        <v>14501</v>
      </c>
      <c r="P25227" s="141" t="s">
        <v>14501</v>
      </c>
      <c r="Q25227" s="136">
        <v>111.11199999999999</v>
      </c>
      <c r="R25227" s="136">
        <v>74.073999999999998</v>
      </c>
      <c r="S25227" s="141" t="s">
        <v>14501</v>
      </c>
    </row>
    <row r="25228" spans="1:19" ht="11.25" thickBot="1" x14ac:dyDescent="0.2">
      <c r="A25228" s="112"/>
    </row>
    <row r="25229" spans="1:19" ht="11.25" thickBot="1" x14ac:dyDescent="0.2">
      <c r="A25229" s="138" t="s">
        <v>364</v>
      </c>
      <c r="B25229" s="112"/>
      <c r="C25229" s="136">
        <v>0</v>
      </c>
      <c r="D25229" s="136">
        <v>0</v>
      </c>
      <c r="E25229" s="136">
        <v>0</v>
      </c>
      <c r="F25229" s="140">
        <v>0</v>
      </c>
      <c r="G25229" s="136">
        <v>0</v>
      </c>
      <c r="H25229" s="141" t="s">
        <v>14501</v>
      </c>
      <c r="I25229" s="136">
        <v>0</v>
      </c>
      <c r="J25229" s="136">
        <v>0</v>
      </c>
      <c r="K25229" s="140">
        <v>0</v>
      </c>
      <c r="L25229" s="136">
        <v>0</v>
      </c>
      <c r="M25229" s="136">
        <v>0</v>
      </c>
      <c r="N25229" s="136">
        <v>0</v>
      </c>
      <c r="O25229" s="141" t="s">
        <v>14501</v>
      </c>
      <c r="P25229" s="141" t="s">
        <v>14501</v>
      </c>
      <c r="Q25229" s="136">
        <v>0</v>
      </c>
      <c r="R25229" s="136">
        <v>0</v>
      </c>
      <c r="S25229" s="141" t="s">
        <v>14501</v>
      </c>
    </row>
    <row r="25230" spans="1:19" ht="11.25" thickBot="1" x14ac:dyDescent="0.2">
      <c r="A25230" s="112"/>
    </row>
    <row r="25231" spans="1:19" ht="11.25" thickBot="1" x14ac:dyDescent="0.2">
      <c r="A25231" s="139" t="s">
        <v>366</v>
      </c>
      <c r="B25231" s="112"/>
      <c r="C25231" s="136">
        <v>0</v>
      </c>
      <c r="D25231" s="136">
        <v>0</v>
      </c>
      <c r="E25231" s="136">
        <v>0</v>
      </c>
      <c r="F25231" s="140">
        <v>0</v>
      </c>
      <c r="G25231" s="136">
        <v>0</v>
      </c>
      <c r="H25231" s="141" t="s">
        <v>14501</v>
      </c>
      <c r="I25231" s="136">
        <v>0</v>
      </c>
      <c r="J25231" s="136">
        <v>0</v>
      </c>
      <c r="K25231" s="140">
        <v>0</v>
      </c>
      <c r="L25231" s="136">
        <v>0</v>
      </c>
      <c r="M25231" s="136">
        <v>0</v>
      </c>
      <c r="N25231" s="136">
        <v>0</v>
      </c>
      <c r="O25231" s="141" t="s">
        <v>14501</v>
      </c>
      <c r="P25231" s="141" t="s">
        <v>14501</v>
      </c>
      <c r="Q25231" s="136">
        <v>0</v>
      </c>
      <c r="R25231" s="136">
        <v>0</v>
      </c>
      <c r="S25231" s="141" t="s">
        <v>14501</v>
      </c>
    </row>
    <row r="25232" spans="1:19" ht="11.25" thickBot="1" x14ac:dyDescent="0.2">
      <c r="A25232" s="112"/>
    </row>
    <row r="25233" spans="1:19" ht="11.25" thickBot="1" x14ac:dyDescent="0.2">
      <c r="A25233" s="106" t="s">
        <v>357</v>
      </c>
      <c r="B25233" s="106" t="s">
        <v>358</v>
      </c>
      <c r="C25233" s="146" t="s">
        <v>35</v>
      </c>
      <c r="D25233" s="146" t="s">
        <v>36</v>
      </c>
      <c r="E25233" s="146" t="s">
        <v>14506</v>
      </c>
      <c r="F25233" s="146" t="s">
        <v>38</v>
      </c>
      <c r="G25233" s="146" t="s">
        <v>39</v>
      </c>
      <c r="H25233" s="146" t="s">
        <v>41</v>
      </c>
      <c r="I25233" s="146" t="s">
        <v>42</v>
      </c>
      <c r="J25233" s="146" t="s">
        <v>43</v>
      </c>
      <c r="K25233" s="146" t="s">
        <v>44</v>
      </c>
      <c r="L25233" s="146" t="s">
        <v>45</v>
      </c>
      <c r="M25233" s="146" t="s">
        <v>46</v>
      </c>
      <c r="N25233" s="146" t="s">
        <v>47</v>
      </c>
      <c r="O25233" s="146" t="s">
        <v>48</v>
      </c>
      <c r="P25233" s="146" t="s">
        <v>49</v>
      </c>
      <c r="Q25233" s="146" t="s">
        <v>50</v>
      </c>
      <c r="R25233" s="146" t="s">
        <v>51</v>
      </c>
      <c r="S25233" s="146" t="s">
        <v>52</v>
      </c>
    </row>
    <row r="25234" spans="1:19" ht="11.25" thickBot="1" x14ac:dyDescent="0.2">
      <c r="A25234" s="107">
        <v>1</v>
      </c>
      <c r="B25234" s="132">
        <v>0.46824074074074074</v>
      </c>
      <c r="C25234" s="145">
        <v>188523.56</v>
      </c>
      <c r="D25234" s="108">
        <v>1074.127</v>
      </c>
      <c r="E25234" s="108">
        <v>2146.0160000000001</v>
      </c>
      <c r="F25234" s="141" t="s">
        <v>14500</v>
      </c>
      <c r="G25234" s="141" t="s">
        <v>14500</v>
      </c>
      <c r="H25234" s="108">
        <v>357.15</v>
      </c>
      <c r="I25234" s="141" t="s">
        <v>14500</v>
      </c>
      <c r="J25234" s="108">
        <v>55.555999999999997</v>
      </c>
      <c r="K25234" s="141" t="s">
        <v>14500</v>
      </c>
      <c r="L25234" s="141" t="s">
        <v>14500</v>
      </c>
      <c r="M25234" s="141" t="s">
        <v>14500</v>
      </c>
      <c r="N25234" s="141" t="s">
        <v>14500</v>
      </c>
      <c r="O25234" s="141" t="s">
        <v>14500</v>
      </c>
      <c r="P25234" s="141" t="s">
        <v>14500</v>
      </c>
      <c r="Q25234" s="141" t="s">
        <v>14500</v>
      </c>
      <c r="R25234" s="141" t="s">
        <v>14500</v>
      </c>
      <c r="S25234" s="141" t="s">
        <v>14500</v>
      </c>
    </row>
    <row r="25235" spans="1:19" ht="11.25" thickBot="1" x14ac:dyDescent="0.2">
      <c r="A25235" s="112"/>
    </row>
    <row r="25236" spans="1:19" ht="11.25" thickBot="1" x14ac:dyDescent="0.2">
      <c r="A25236" s="135" t="s">
        <v>362</v>
      </c>
      <c r="B25236" s="112"/>
      <c r="C25236" s="140">
        <v>188523.56</v>
      </c>
      <c r="D25236" s="136">
        <v>1074.127</v>
      </c>
      <c r="E25236" s="136">
        <v>2146.0160000000001</v>
      </c>
      <c r="F25236" s="141" t="s">
        <v>14501</v>
      </c>
      <c r="G25236" s="141" t="s">
        <v>14501</v>
      </c>
      <c r="H25236" s="136">
        <v>357.15</v>
      </c>
      <c r="I25236" s="141" t="s">
        <v>14501</v>
      </c>
      <c r="J25236" s="136">
        <v>55.555999999999997</v>
      </c>
      <c r="K25236" s="141" t="s">
        <v>14501</v>
      </c>
      <c r="L25236" s="141" t="s">
        <v>14501</v>
      </c>
      <c r="M25236" s="141" t="s">
        <v>14501</v>
      </c>
      <c r="N25236" s="141" t="s">
        <v>14501</v>
      </c>
      <c r="O25236" s="141" t="s">
        <v>14501</v>
      </c>
      <c r="P25236" s="141" t="s">
        <v>14501</v>
      </c>
      <c r="Q25236" s="141" t="s">
        <v>14501</v>
      </c>
      <c r="R25236" s="141" t="s">
        <v>14501</v>
      </c>
      <c r="S25236" s="141" t="s">
        <v>14501</v>
      </c>
    </row>
    <row r="25237" spans="1:19" ht="11.25" thickBot="1" x14ac:dyDescent="0.2">
      <c r="A25237" s="112"/>
    </row>
    <row r="25238" spans="1:19" ht="11.25" thickBot="1" x14ac:dyDescent="0.2">
      <c r="A25238" s="138" t="s">
        <v>364</v>
      </c>
      <c r="B25238" s="112"/>
      <c r="C25238" s="140">
        <v>0</v>
      </c>
      <c r="D25238" s="136">
        <v>0</v>
      </c>
      <c r="E25238" s="136">
        <v>0</v>
      </c>
      <c r="F25238" s="141" t="s">
        <v>14501</v>
      </c>
      <c r="G25238" s="141" t="s">
        <v>14501</v>
      </c>
      <c r="H25238" s="136">
        <v>0</v>
      </c>
      <c r="I25238" s="141" t="s">
        <v>14501</v>
      </c>
      <c r="J25238" s="136">
        <v>0</v>
      </c>
      <c r="K25238" s="141" t="s">
        <v>14501</v>
      </c>
      <c r="L25238" s="141" t="s">
        <v>14501</v>
      </c>
      <c r="M25238" s="141" t="s">
        <v>14501</v>
      </c>
      <c r="N25238" s="141" t="s">
        <v>14501</v>
      </c>
      <c r="O25238" s="141" t="s">
        <v>14501</v>
      </c>
      <c r="P25238" s="141" t="s">
        <v>14501</v>
      </c>
      <c r="Q25238" s="141" t="s">
        <v>14501</v>
      </c>
      <c r="R25238" s="141" t="s">
        <v>14501</v>
      </c>
      <c r="S25238" s="141" t="s">
        <v>14501</v>
      </c>
    </row>
    <row r="25239" spans="1:19" ht="11.25" thickBot="1" x14ac:dyDescent="0.2">
      <c r="A25239" s="112"/>
    </row>
    <row r="25240" spans="1:19" ht="11.25" thickBot="1" x14ac:dyDescent="0.2">
      <c r="A25240" s="139" t="s">
        <v>366</v>
      </c>
      <c r="B25240" s="112"/>
      <c r="C25240" s="140">
        <v>0</v>
      </c>
      <c r="D25240" s="136">
        <v>0</v>
      </c>
      <c r="E25240" s="136">
        <v>0</v>
      </c>
      <c r="F25240" s="141" t="s">
        <v>14501</v>
      </c>
      <c r="G25240" s="141" t="s">
        <v>14501</v>
      </c>
      <c r="H25240" s="136">
        <v>0</v>
      </c>
      <c r="I25240" s="141" t="s">
        <v>14501</v>
      </c>
      <c r="J25240" s="136">
        <v>0</v>
      </c>
      <c r="K25240" s="141" t="s">
        <v>14501</v>
      </c>
      <c r="L25240" s="141" t="s">
        <v>14501</v>
      </c>
      <c r="M25240" s="141" t="s">
        <v>14501</v>
      </c>
      <c r="N25240" s="141" t="s">
        <v>14501</v>
      </c>
      <c r="O25240" s="141" t="s">
        <v>14501</v>
      </c>
      <c r="P25240" s="141" t="s">
        <v>14501</v>
      </c>
      <c r="Q25240" s="141" t="s">
        <v>14501</v>
      </c>
      <c r="R25240" s="141" t="s">
        <v>14501</v>
      </c>
      <c r="S25240" s="141" t="s">
        <v>14501</v>
      </c>
    </row>
    <row r="25241" spans="1:19" ht="11.25" thickBot="1" x14ac:dyDescent="0.2">
      <c r="A25241" s="112"/>
    </row>
    <row r="25242" spans="1:19" ht="11.25" thickBot="1" x14ac:dyDescent="0.2">
      <c r="A25242" s="106" t="s">
        <v>357</v>
      </c>
      <c r="B25242" s="106" t="s">
        <v>358</v>
      </c>
      <c r="C25242" s="146" t="s">
        <v>53</v>
      </c>
      <c r="D25242" s="146" t="s">
        <v>54</v>
      </c>
      <c r="E25242" s="146" t="s">
        <v>55</v>
      </c>
      <c r="F25242" s="146" t="s">
        <v>56</v>
      </c>
      <c r="G25242" s="146" t="s">
        <v>14507</v>
      </c>
      <c r="H25242" s="146" t="s">
        <v>57</v>
      </c>
      <c r="I25242" s="146" t="s">
        <v>59</v>
      </c>
      <c r="J25242" s="146" t="s">
        <v>14508</v>
      </c>
      <c r="K25242" s="146" t="s">
        <v>60</v>
      </c>
      <c r="L25242" s="146" t="s">
        <v>61</v>
      </c>
      <c r="M25242" s="146" t="s">
        <v>62</v>
      </c>
      <c r="N25242" s="146" t="s">
        <v>14509</v>
      </c>
      <c r="O25242" s="146" t="s">
        <v>63</v>
      </c>
      <c r="P25242" s="146" t="s">
        <v>64</v>
      </c>
      <c r="Q25242" s="146" t="s">
        <v>66</v>
      </c>
      <c r="R25242" s="146" t="s">
        <v>14510</v>
      </c>
      <c r="S25242" s="146" t="s">
        <v>67</v>
      </c>
    </row>
    <row r="25243" spans="1:19" ht="11.25" thickBot="1" x14ac:dyDescent="0.2">
      <c r="A25243" s="107">
        <v>1</v>
      </c>
      <c r="B25243" s="132">
        <v>0.46824074074074074</v>
      </c>
      <c r="C25243" s="141" t="s">
        <v>14500</v>
      </c>
      <c r="D25243" s="141" t="s">
        <v>14500</v>
      </c>
      <c r="E25243" s="141" t="s">
        <v>14500</v>
      </c>
      <c r="F25243" s="108">
        <v>1777.925</v>
      </c>
      <c r="G25243" s="108">
        <v>45388.125</v>
      </c>
      <c r="H25243" s="108">
        <v>6606.7740000000003</v>
      </c>
      <c r="I25243" s="108">
        <v>33.332999999999998</v>
      </c>
      <c r="J25243" s="141" t="s">
        <v>14500</v>
      </c>
      <c r="K25243" s="108">
        <v>33.332999999999998</v>
      </c>
      <c r="L25243" s="108">
        <v>33.332999999999998</v>
      </c>
      <c r="M25243" s="108">
        <v>322.22699999999998</v>
      </c>
      <c r="N25243" s="141" t="s">
        <v>14500</v>
      </c>
      <c r="O25243" s="141" t="s">
        <v>14500</v>
      </c>
      <c r="P25243" s="108">
        <v>7792.6840000000002</v>
      </c>
      <c r="Q25243" s="145">
        <v>754330.12</v>
      </c>
      <c r="R25243" s="141" t="s">
        <v>14500</v>
      </c>
      <c r="S25243" s="108">
        <v>333.339</v>
      </c>
    </row>
    <row r="25244" spans="1:19" ht="11.25" thickBot="1" x14ac:dyDescent="0.2">
      <c r="A25244" s="112"/>
    </row>
    <row r="25245" spans="1:19" ht="11.25" thickBot="1" x14ac:dyDescent="0.2">
      <c r="A25245" s="135" t="s">
        <v>362</v>
      </c>
      <c r="B25245" s="112"/>
      <c r="C25245" s="141" t="s">
        <v>14501</v>
      </c>
      <c r="D25245" s="141" t="s">
        <v>14501</v>
      </c>
      <c r="E25245" s="141" t="s">
        <v>14501</v>
      </c>
      <c r="F25245" s="136">
        <v>1777.925</v>
      </c>
      <c r="G25245" s="136">
        <v>45388.125</v>
      </c>
      <c r="H25245" s="136">
        <v>6606.7740000000003</v>
      </c>
      <c r="I25245" s="136">
        <v>33.332999999999998</v>
      </c>
      <c r="J25245" s="141" t="s">
        <v>14501</v>
      </c>
      <c r="K25245" s="136">
        <v>33.332999999999998</v>
      </c>
      <c r="L25245" s="136">
        <v>33.332999999999998</v>
      </c>
      <c r="M25245" s="136">
        <v>322.22699999999998</v>
      </c>
      <c r="N25245" s="141" t="s">
        <v>14501</v>
      </c>
      <c r="O25245" s="141" t="s">
        <v>14501</v>
      </c>
      <c r="P25245" s="136">
        <v>7792.6840000000002</v>
      </c>
      <c r="Q25245" s="140">
        <v>754330.12</v>
      </c>
      <c r="R25245" s="141" t="s">
        <v>14501</v>
      </c>
      <c r="S25245" s="136">
        <v>333.339</v>
      </c>
    </row>
    <row r="25246" spans="1:19" ht="11.25" thickBot="1" x14ac:dyDescent="0.2">
      <c r="A25246" s="112"/>
    </row>
    <row r="25247" spans="1:19" ht="11.25" thickBot="1" x14ac:dyDescent="0.2">
      <c r="A25247" s="138" t="s">
        <v>364</v>
      </c>
      <c r="B25247" s="112"/>
      <c r="C25247" s="141" t="s">
        <v>14501</v>
      </c>
      <c r="D25247" s="141" t="s">
        <v>14501</v>
      </c>
      <c r="E25247" s="141" t="s">
        <v>14501</v>
      </c>
      <c r="F25247" s="136">
        <v>0</v>
      </c>
      <c r="G25247" s="136">
        <v>0</v>
      </c>
      <c r="H25247" s="136">
        <v>0</v>
      </c>
      <c r="I25247" s="136">
        <v>0</v>
      </c>
      <c r="J25247" s="141" t="s">
        <v>14501</v>
      </c>
      <c r="K25247" s="136">
        <v>0</v>
      </c>
      <c r="L25247" s="136">
        <v>0</v>
      </c>
      <c r="M25247" s="136">
        <v>0</v>
      </c>
      <c r="N25247" s="141" t="s">
        <v>14501</v>
      </c>
      <c r="O25247" s="141" t="s">
        <v>14501</v>
      </c>
      <c r="P25247" s="136">
        <v>0</v>
      </c>
      <c r="Q25247" s="140">
        <v>0</v>
      </c>
      <c r="R25247" s="141" t="s">
        <v>14501</v>
      </c>
      <c r="S25247" s="136">
        <v>0</v>
      </c>
    </row>
    <row r="25248" spans="1:19" ht="11.25" thickBot="1" x14ac:dyDescent="0.2">
      <c r="A25248" s="112"/>
    </row>
    <row r="25249" spans="1:19" ht="11.25" thickBot="1" x14ac:dyDescent="0.2">
      <c r="A25249" s="139" t="s">
        <v>366</v>
      </c>
      <c r="B25249" s="112"/>
      <c r="C25249" s="141" t="s">
        <v>14501</v>
      </c>
      <c r="D25249" s="141" t="s">
        <v>14501</v>
      </c>
      <c r="E25249" s="141" t="s">
        <v>14501</v>
      </c>
      <c r="F25249" s="136">
        <v>0</v>
      </c>
      <c r="G25249" s="136">
        <v>0</v>
      </c>
      <c r="H25249" s="136">
        <v>0</v>
      </c>
      <c r="I25249" s="136">
        <v>0</v>
      </c>
      <c r="J25249" s="141" t="s">
        <v>14501</v>
      </c>
      <c r="K25249" s="136">
        <v>0</v>
      </c>
      <c r="L25249" s="136">
        <v>0</v>
      </c>
      <c r="M25249" s="136">
        <v>0</v>
      </c>
      <c r="N25249" s="141" t="s">
        <v>14501</v>
      </c>
      <c r="O25249" s="141" t="s">
        <v>14501</v>
      </c>
      <c r="P25249" s="136">
        <v>0</v>
      </c>
      <c r="Q25249" s="140">
        <v>0</v>
      </c>
      <c r="R25249" s="141" t="s">
        <v>14501</v>
      </c>
      <c r="S25249" s="136">
        <v>0</v>
      </c>
    </row>
    <row r="25250" spans="1:19" ht="11.25" thickBot="1" x14ac:dyDescent="0.2">
      <c r="A25250" s="112"/>
    </row>
    <row r="25251" spans="1:19" ht="11.25" thickBot="1" x14ac:dyDescent="0.2">
      <c r="A25251" s="106" t="s">
        <v>357</v>
      </c>
      <c r="B25251" s="106" t="s">
        <v>358</v>
      </c>
      <c r="C25251" s="146" t="s">
        <v>68</v>
      </c>
      <c r="D25251" s="146" t="s">
        <v>14511</v>
      </c>
    </row>
    <row r="25252" spans="1:19" ht="11.25" thickBot="1" x14ac:dyDescent="0.2">
      <c r="A25252" s="107">
        <v>1</v>
      </c>
      <c r="B25252" s="132">
        <v>0.46824074074074074</v>
      </c>
      <c r="C25252" s="108">
        <v>407.416</v>
      </c>
      <c r="D25252" s="141" t="s">
        <v>14500</v>
      </c>
    </row>
    <row r="25253" spans="1:19" ht="11.25" thickBot="1" x14ac:dyDescent="0.2">
      <c r="A25253" s="112"/>
    </row>
    <row r="25254" spans="1:19" ht="11.25" thickBot="1" x14ac:dyDescent="0.2">
      <c r="A25254" s="135" t="s">
        <v>362</v>
      </c>
      <c r="B25254" s="112"/>
      <c r="C25254" s="136">
        <v>407.416</v>
      </c>
      <c r="D25254" s="141" t="s">
        <v>14501</v>
      </c>
    </row>
    <row r="25255" spans="1:19" ht="11.25" thickBot="1" x14ac:dyDescent="0.2">
      <c r="A25255" s="112"/>
    </row>
    <row r="25256" spans="1:19" ht="11.25" thickBot="1" x14ac:dyDescent="0.2">
      <c r="A25256" s="138" t="s">
        <v>364</v>
      </c>
      <c r="B25256" s="112"/>
      <c r="C25256" s="136">
        <v>0</v>
      </c>
      <c r="D25256" s="141" t="s">
        <v>14501</v>
      </c>
    </row>
    <row r="25257" spans="1:19" ht="11.25" thickBot="1" x14ac:dyDescent="0.2">
      <c r="A25257" s="112"/>
    </row>
    <row r="25258" spans="1:19" ht="11.25" thickBot="1" x14ac:dyDescent="0.2">
      <c r="A25258" s="139" t="s">
        <v>366</v>
      </c>
      <c r="B25258" s="112"/>
      <c r="C25258" s="136">
        <v>0</v>
      </c>
      <c r="D25258" s="141" t="s">
        <v>14501</v>
      </c>
    </row>
    <row r="25259" spans="1:19" ht="10.5" x14ac:dyDescent="0.15">
      <c r="A25259" s="112"/>
    </row>
    <row r="25260" spans="1:19" x14ac:dyDescent="0.15">
      <c r="A25260" s="129"/>
      <c r="B25260" s="86" t="s">
        <v>1030</v>
      </c>
    </row>
    <row r="25261" spans="1:19" ht="9.75" thickBot="1" x14ac:dyDescent="0.2">
      <c r="A25261" s="81" t="s">
        <v>5871</v>
      </c>
    </row>
    <row r="25262" spans="1:19" ht="11.25" thickBot="1" x14ac:dyDescent="0.2">
      <c r="A25262" s="106" t="s">
        <v>357</v>
      </c>
      <c r="B25262" s="106" t="s">
        <v>358</v>
      </c>
      <c r="C25262" s="146" t="s">
        <v>14494</v>
      </c>
      <c r="D25262" s="146" t="s">
        <v>14495</v>
      </c>
      <c r="E25262" s="146" t="s">
        <v>14496</v>
      </c>
      <c r="F25262" s="146" t="s">
        <v>0</v>
      </c>
      <c r="G25262" s="146" t="s">
        <v>1</v>
      </c>
      <c r="H25262" s="146" t="s">
        <v>2</v>
      </c>
      <c r="I25262" s="146" t="s">
        <v>14497</v>
      </c>
      <c r="J25262" s="146" t="s">
        <v>3</v>
      </c>
      <c r="K25262" s="146" t="s">
        <v>14498</v>
      </c>
      <c r="L25262" s="146" t="s">
        <v>7</v>
      </c>
      <c r="M25262" s="146" t="s">
        <v>14499</v>
      </c>
      <c r="N25262" s="146" t="s">
        <v>10</v>
      </c>
      <c r="O25262" s="146" t="s">
        <v>11</v>
      </c>
      <c r="P25262" s="146" t="s">
        <v>12</v>
      </c>
      <c r="Q25262" s="146" t="s">
        <v>13</v>
      </c>
      <c r="R25262" s="146" t="s">
        <v>14</v>
      </c>
      <c r="S25262" s="146" t="s">
        <v>15</v>
      </c>
    </row>
    <row r="25263" spans="1:19" ht="11.25" thickBot="1" x14ac:dyDescent="0.2">
      <c r="A25263" s="107">
        <v>1</v>
      </c>
      <c r="B25263" s="132">
        <v>0.47337962962962959</v>
      </c>
      <c r="C25263" s="141" t="s">
        <v>14500</v>
      </c>
      <c r="D25263" s="141" t="s">
        <v>14500</v>
      </c>
      <c r="E25263" s="108">
        <v>33.332999999999998</v>
      </c>
      <c r="F25263" s="108">
        <v>3222.6640000000002</v>
      </c>
      <c r="G25263" s="108">
        <v>747.49900000000002</v>
      </c>
      <c r="H25263" s="141" t="s">
        <v>14500</v>
      </c>
      <c r="I25263" s="108">
        <v>111.11199999999999</v>
      </c>
      <c r="J25263" s="108">
        <v>33.332999999999998</v>
      </c>
      <c r="K25263" s="108">
        <v>466.67700000000002</v>
      </c>
      <c r="L25263" s="145">
        <v>9353.7139999999999</v>
      </c>
      <c r="M25263" s="141" t="s">
        <v>14616</v>
      </c>
      <c r="N25263" s="108">
        <v>271.608</v>
      </c>
      <c r="O25263" s="108">
        <v>231.48400000000001</v>
      </c>
      <c r="P25263" s="108">
        <v>33.332999999999998</v>
      </c>
      <c r="Q25263" s="108">
        <v>1233.3969999999999</v>
      </c>
      <c r="R25263" s="141" t="s">
        <v>14500</v>
      </c>
      <c r="S25263" s="141" t="s">
        <v>14500</v>
      </c>
    </row>
    <row r="25264" spans="1:19" ht="11.25" thickBot="1" x14ac:dyDescent="0.2">
      <c r="A25264" s="112"/>
    </row>
    <row r="25265" spans="1:19" ht="11.25" thickBot="1" x14ac:dyDescent="0.2">
      <c r="A25265" s="135" t="s">
        <v>362</v>
      </c>
      <c r="B25265" s="112"/>
      <c r="C25265" s="141" t="s">
        <v>14501</v>
      </c>
      <c r="D25265" s="141" t="s">
        <v>14501</v>
      </c>
      <c r="E25265" s="136">
        <v>33.332999999999998</v>
      </c>
      <c r="F25265" s="136">
        <v>3222.6640000000002</v>
      </c>
      <c r="G25265" s="136">
        <v>747.49900000000002</v>
      </c>
      <c r="H25265" s="141" t="s">
        <v>14501</v>
      </c>
      <c r="I25265" s="136">
        <v>111.11199999999999</v>
      </c>
      <c r="J25265" s="136">
        <v>33.332999999999998</v>
      </c>
      <c r="K25265" s="136">
        <v>466.67700000000002</v>
      </c>
      <c r="L25265" s="140">
        <v>9353.7139999999999</v>
      </c>
      <c r="M25265" s="141" t="s">
        <v>14617</v>
      </c>
      <c r="N25265" s="136">
        <v>271.608</v>
      </c>
      <c r="O25265" s="136">
        <v>231.48400000000001</v>
      </c>
      <c r="P25265" s="136">
        <v>33.332999999999998</v>
      </c>
      <c r="Q25265" s="136">
        <v>1233.3969999999999</v>
      </c>
      <c r="R25265" s="141" t="s">
        <v>14501</v>
      </c>
      <c r="S25265" s="141" t="s">
        <v>14501</v>
      </c>
    </row>
    <row r="25266" spans="1:19" ht="11.25" thickBot="1" x14ac:dyDescent="0.2">
      <c r="A25266" s="112"/>
    </row>
    <row r="25267" spans="1:19" ht="11.25" thickBot="1" x14ac:dyDescent="0.2">
      <c r="A25267" s="138" t="s">
        <v>364</v>
      </c>
      <c r="B25267" s="112"/>
      <c r="C25267" s="141" t="s">
        <v>14501</v>
      </c>
      <c r="D25267" s="141" t="s">
        <v>14501</v>
      </c>
      <c r="E25267" s="136">
        <v>0</v>
      </c>
      <c r="F25267" s="136">
        <v>0</v>
      </c>
      <c r="G25267" s="136">
        <v>0</v>
      </c>
      <c r="H25267" s="141" t="s">
        <v>14501</v>
      </c>
      <c r="I25267" s="136">
        <v>0</v>
      </c>
      <c r="J25267" s="136">
        <v>0</v>
      </c>
      <c r="K25267" s="136">
        <v>0</v>
      </c>
      <c r="L25267" s="140">
        <v>0</v>
      </c>
      <c r="M25267" s="141" t="s">
        <v>3712</v>
      </c>
      <c r="N25267" s="136">
        <v>0</v>
      </c>
      <c r="O25267" s="136">
        <v>0</v>
      </c>
      <c r="P25267" s="136">
        <v>0</v>
      </c>
      <c r="Q25267" s="136">
        <v>0</v>
      </c>
      <c r="R25267" s="141" t="s">
        <v>14501</v>
      </c>
      <c r="S25267" s="141" t="s">
        <v>14501</v>
      </c>
    </row>
    <row r="25268" spans="1:19" ht="11.25" thickBot="1" x14ac:dyDescent="0.2">
      <c r="A25268" s="112"/>
    </row>
    <row r="25269" spans="1:19" ht="11.25" thickBot="1" x14ac:dyDescent="0.2">
      <c r="A25269" s="139" t="s">
        <v>366</v>
      </c>
      <c r="B25269" s="112"/>
      <c r="C25269" s="141" t="s">
        <v>14501</v>
      </c>
      <c r="D25269" s="141" t="s">
        <v>14501</v>
      </c>
      <c r="E25269" s="136">
        <v>0</v>
      </c>
      <c r="F25269" s="136">
        <v>0</v>
      </c>
      <c r="G25269" s="136">
        <v>0</v>
      </c>
      <c r="H25269" s="141" t="s">
        <v>14501</v>
      </c>
      <c r="I25269" s="136">
        <v>0</v>
      </c>
      <c r="J25269" s="136">
        <v>0</v>
      </c>
      <c r="K25269" s="136">
        <v>0</v>
      </c>
      <c r="L25269" s="140">
        <v>0</v>
      </c>
      <c r="M25269" s="141" t="s">
        <v>3712</v>
      </c>
      <c r="N25269" s="136">
        <v>0</v>
      </c>
      <c r="O25269" s="136">
        <v>0</v>
      </c>
      <c r="P25269" s="136">
        <v>0</v>
      </c>
      <c r="Q25269" s="136">
        <v>0</v>
      </c>
      <c r="R25269" s="141" t="s">
        <v>14501</v>
      </c>
      <c r="S25269" s="141" t="s">
        <v>14501</v>
      </c>
    </row>
    <row r="25270" spans="1:19" ht="11.25" thickBot="1" x14ac:dyDescent="0.2">
      <c r="A25270" s="112"/>
    </row>
    <row r="25271" spans="1:19" ht="11.25" thickBot="1" x14ac:dyDescent="0.2">
      <c r="A25271" s="106" t="s">
        <v>357</v>
      </c>
      <c r="B25271" s="106" t="s">
        <v>358</v>
      </c>
      <c r="C25271" s="146" t="s">
        <v>16</v>
      </c>
      <c r="D25271" s="146" t="s">
        <v>14502</v>
      </c>
      <c r="E25271" s="146" t="s">
        <v>14503</v>
      </c>
      <c r="F25271" s="146" t="s">
        <v>20</v>
      </c>
      <c r="G25271" s="146" t="s">
        <v>21</v>
      </c>
      <c r="H25271" s="146" t="s">
        <v>22</v>
      </c>
      <c r="I25271" s="146" t="s">
        <v>23</v>
      </c>
      <c r="J25271" s="146" t="s">
        <v>24</v>
      </c>
      <c r="K25271" s="146" t="s">
        <v>26</v>
      </c>
      <c r="L25271" s="146" t="s">
        <v>14504</v>
      </c>
      <c r="M25271" s="146" t="s">
        <v>27</v>
      </c>
      <c r="N25271" s="146" t="s">
        <v>28</v>
      </c>
      <c r="O25271" s="146" t="s">
        <v>29</v>
      </c>
      <c r="P25271" s="146" t="s">
        <v>30</v>
      </c>
      <c r="Q25271" s="146" t="s">
        <v>14505</v>
      </c>
      <c r="R25271" s="146" t="s">
        <v>32</v>
      </c>
      <c r="S25271" s="146" t="s">
        <v>33</v>
      </c>
    </row>
    <row r="25272" spans="1:19" ht="11.25" thickBot="1" x14ac:dyDescent="0.2">
      <c r="A25272" s="107">
        <v>1</v>
      </c>
      <c r="B25272" s="132">
        <v>0.47337962962962959</v>
      </c>
      <c r="C25272" s="108">
        <v>592.60900000000004</v>
      </c>
      <c r="D25272" s="108">
        <v>901.27</v>
      </c>
      <c r="E25272" s="141" t="s">
        <v>14500</v>
      </c>
      <c r="F25272" s="145">
        <v>11372.093000000001</v>
      </c>
      <c r="G25272" s="141" t="s">
        <v>14500</v>
      </c>
      <c r="H25272" s="141" t="s">
        <v>14500</v>
      </c>
      <c r="I25272" s="108">
        <v>33.332999999999998</v>
      </c>
      <c r="J25272" s="108">
        <v>71.429000000000002</v>
      </c>
      <c r="K25272" s="145">
        <v>82154.081000000006</v>
      </c>
      <c r="L25272" s="108">
        <v>13374.300999999999</v>
      </c>
      <c r="M25272" s="108">
        <v>8743.7510000000002</v>
      </c>
      <c r="N25272" s="141" t="s">
        <v>14500</v>
      </c>
      <c r="O25272" s="141" t="s">
        <v>14500</v>
      </c>
      <c r="P25272" s="141" t="s">
        <v>14500</v>
      </c>
      <c r="Q25272" s="108">
        <v>203.70599999999999</v>
      </c>
      <c r="R25272" s="108">
        <v>66.667000000000002</v>
      </c>
      <c r="S25272" s="141" t="s">
        <v>14500</v>
      </c>
    </row>
    <row r="25273" spans="1:19" ht="11.25" thickBot="1" x14ac:dyDescent="0.2">
      <c r="A25273" s="112"/>
    </row>
    <row r="25274" spans="1:19" ht="11.25" thickBot="1" x14ac:dyDescent="0.2">
      <c r="A25274" s="135" t="s">
        <v>362</v>
      </c>
      <c r="B25274" s="112"/>
      <c r="C25274" s="136">
        <v>592.60900000000004</v>
      </c>
      <c r="D25274" s="136">
        <v>901.27</v>
      </c>
      <c r="E25274" s="141" t="s">
        <v>14501</v>
      </c>
      <c r="F25274" s="140">
        <v>11372.093000000001</v>
      </c>
      <c r="G25274" s="141" t="s">
        <v>14501</v>
      </c>
      <c r="H25274" s="141" t="s">
        <v>14501</v>
      </c>
      <c r="I25274" s="136">
        <v>33.332999999999998</v>
      </c>
      <c r="J25274" s="136">
        <v>71.429000000000002</v>
      </c>
      <c r="K25274" s="140">
        <v>82154.081000000006</v>
      </c>
      <c r="L25274" s="136">
        <v>13374.300999999999</v>
      </c>
      <c r="M25274" s="136">
        <v>8743.7510000000002</v>
      </c>
      <c r="N25274" s="141" t="s">
        <v>14501</v>
      </c>
      <c r="O25274" s="141" t="s">
        <v>14501</v>
      </c>
      <c r="P25274" s="141" t="s">
        <v>14501</v>
      </c>
      <c r="Q25274" s="136">
        <v>203.70599999999999</v>
      </c>
      <c r="R25274" s="136">
        <v>66.667000000000002</v>
      </c>
      <c r="S25274" s="141" t="s">
        <v>14501</v>
      </c>
    </row>
    <row r="25275" spans="1:19" ht="11.25" thickBot="1" x14ac:dyDescent="0.2">
      <c r="A25275" s="112"/>
    </row>
    <row r="25276" spans="1:19" ht="11.25" thickBot="1" x14ac:dyDescent="0.2">
      <c r="A25276" s="138" t="s">
        <v>364</v>
      </c>
      <c r="B25276" s="112"/>
      <c r="C25276" s="136">
        <v>0</v>
      </c>
      <c r="D25276" s="136">
        <v>0</v>
      </c>
      <c r="E25276" s="141" t="s">
        <v>14501</v>
      </c>
      <c r="F25276" s="140">
        <v>0</v>
      </c>
      <c r="G25276" s="141" t="s">
        <v>14501</v>
      </c>
      <c r="H25276" s="141" t="s">
        <v>14501</v>
      </c>
      <c r="I25276" s="136">
        <v>0</v>
      </c>
      <c r="J25276" s="136">
        <v>0</v>
      </c>
      <c r="K25276" s="140">
        <v>0</v>
      </c>
      <c r="L25276" s="136">
        <v>0</v>
      </c>
      <c r="M25276" s="136">
        <v>0</v>
      </c>
      <c r="N25276" s="141" t="s">
        <v>14501</v>
      </c>
      <c r="O25276" s="141" t="s">
        <v>14501</v>
      </c>
      <c r="P25276" s="141" t="s">
        <v>14501</v>
      </c>
      <c r="Q25276" s="136">
        <v>0</v>
      </c>
      <c r="R25276" s="136">
        <v>0</v>
      </c>
      <c r="S25276" s="141" t="s">
        <v>14501</v>
      </c>
    </row>
    <row r="25277" spans="1:19" ht="11.25" thickBot="1" x14ac:dyDescent="0.2">
      <c r="A25277" s="112"/>
    </row>
    <row r="25278" spans="1:19" ht="11.25" thickBot="1" x14ac:dyDescent="0.2">
      <c r="A25278" s="139" t="s">
        <v>366</v>
      </c>
      <c r="B25278" s="112"/>
      <c r="C25278" s="136">
        <v>0</v>
      </c>
      <c r="D25278" s="136">
        <v>0</v>
      </c>
      <c r="E25278" s="141" t="s">
        <v>14501</v>
      </c>
      <c r="F25278" s="140">
        <v>0</v>
      </c>
      <c r="G25278" s="141" t="s">
        <v>14501</v>
      </c>
      <c r="H25278" s="141" t="s">
        <v>14501</v>
      </c>
      <c r="I25278" s="136">
        <v>0</v>
      </c>
      <c r="J25278" s="136">
        <v>0</v>
      </c>
      <c r="K25278" s="140">
        <v>0</v>
      </c>
      <c r="L25278" s="136">
        <v>0</v>
      </c>
      <c r="M25278" s="136">
        <v>0</v>
      </c>
      <c r="N25278" s="141" t="s">
        <v>14501</v>
      </c>
      <c r="O25278" s="141" t="s">
        <v>14501</v>
      </c>
      <c r="P25278" s="141" t="s">
        <v>14501</v>
      </c>
      <c r="Q25278" s="136">
        <v>0</v>
      </c>
      <c r="R25278" s="136">
        <v>0</v>
      </c>
      <c r="S25278" s="141" t="s">
        <v>14501</v>
      </c>
    </row>
    <row r="25279" spans="1:19" ht="11.25" thickBot="1" x14ac:dyDescent="0.2">
      <c r="A25279" s="112"/>
    </row>
    <row r="25280" spans="1:19" ht="11.25" thickBot="1" x14ac:dyDescent="0.2">
      <c r="A25280" s="106" t="s">
        <v>357</v>
      </c>
      <c r="B25280" s="106" t="s">
        <v>358</v>
      </c>
      <c r="C25280" s="146" t="s">
        <v>35</v>
      </c>
      <c r="D25280" s="146" t="s">
        <v>36</v>
      </c>
      <c r="E25280" s="146" t="s">
        <v>14506</v>
      </c>
      <c r="F25280" s="146" t="s">
        <v>38</v>
      </c>
      <c r="G25280" s="146" t="s">
        <v>39</v>
      </c>
      <c r="H25280" s="146" t="s">
        <v>41</v>
      </c>
      <c r="I25280" s="146" t="s">
        <v>42</v>
      </c>
      <c r="J25280" s="146" t="s">
        <v>43</v>
      </c>
      <c r="K25280" s="146" t="s">
        <v>44</v>
      </c>
      <c r="L25280" s="146" t="s">
        <v>45</v>
      </c>
      <c r="M25280" s="146" t="s">
        <v>46</v>
      </c>
      <c r="N25280" s="146" t="s">
        <v>47</v>
      </c>
      <c r="O25280" s="146" t="s">
        <v>48</v>
      </c>
      <c r="P25280" s="146" t="s">
        <v>49</v>
      </c>
      <c r="Q25280" s="146" t="s">
        <v>50</v>
      </c>
      <c r="R25280" s="146" t="s">
        <v>51</v>
      </c>
      <c r="S25280" s="146" t="s">
        <v>52</v>
      </c>
    </row>
    <row r="25281" spans="1:19" ht="11.25" thickBot="1" x14ac:dyDescent="0.2">
      <c r="A25281" s="107">
        <v>1</v>
      </c>
      <c r="B25281" s="132">
        <v>0.47337962962962959</v>
      </c>
      <c r="C25281" s="145">
        <v>180378.66</v>
      </c>
      <c r="D25281" s="108">
        <v>111.11199999999999</v>
      </c>
      <c r="E25281" s="108">
        <v>33.332999999999998</v>
      </c>
      <c r="F25281" s="141" t="s">
        <v>14500</v>
      </c>
      <c r="G25281" s="141" t="s">
        <v>14500</v>
      </c>
      <c r="H25281" s="108">
        <v>111.11199999999999</v>
      </c>
      <c r="I25281" s="108">
        <v>33.332999999999998</v>
      </c>
      <c r="J25281" s="108">
        <v>33.332999999999998</v>
      </c>
      <c r="K25281" s="108">
        <v>33.332999999999998</v>
      </c>
      <c r="L25281" s="141" t="s">
        <v>14500</v>
      </c>
      <c r="M25281" s="141" t="s">
        <v>14500</v>
      </c>
      <c r="N25281" s="141" t="s">
        <v>14500</v>
      </c>
      <c r="O25281" s="141" t="s">
        <v>14500</v>
      </c>
      <c r="P25281" s="141" t="s">
        <v>14500</v>
      </c>
      <c r="Q25281" s="141" t="s">
        <v>14500</v>
      </c>
      <c r="R25281" s="141" t="s">
        <v>14500</v>
      </c>
      <c r="S25281" s="141" t="s">
        <v>14500</v>
      </c>
    </row>
    <row r="25282" spans="1:19" ht="11.25" thickBot="1" x14ac:dyDescent="0.2">
      <c r="A25282" s="112"/>
    </row>
    <row r="25283" spans="1:19" ht="11.25" thickBot="1" x14ac:dyDescent="0.2">
      <c r="A25283" s="135" t="s">
        <v>362</v>
      </c>
      <c r="B25283" s="112"/>
      <c r="C25283" s="140">
        <v>180378.66</v>
      </c>
      <c r="D25283" s="136">
        <v>111.11199999999999</v>
      </c>
      <c r="E25283" s="136">
        <v>33.332999999999998</v>
      </c>
      <c r="F25283" s="141" t="s">
        <v>14501</v>
      </c>
      <c r="G25283" s="141" t="s">
        <v>14501</v>
      </c>
      <c r="H25283" s="136">
        <v>111.11199999999999</v>
      </c>
      <c r="I25283" s="136">
        <v>33.332999999999998</v>
      </c>
      <c r="J25283" s="136">
        <v>33.332999999999998</v>
      </c>
      <c r="K25283" s="136">
        <v>33.332999999999998</v>
      </c>
      <c r="L25283" s="141" t="s">
        <v>14501</v>
      </c>
      <c r="M25283" s="141" t="s">
        <v>14501</v>
      </c>
      <c r="N25283" s="141" t="s">
        <v>14501</v>
      </c>
      <c r="O25283" s="141" t="s">
        <v>14501</v>
      </c>
      <c r="P25283" s="141" t="s">
        <v>14501</v>
      </c>
      <c r="Q25283" s="141" t="s">
        <v>14501</v>
      </c>
      <c r="R25283" s="141" t="s">
        <v>14501</v>
      </c>
      <c r="S25283" s="141" t="s">
        <v>14501</v>
      </c>
    </row>
    <row r="25284" spans="1:19" ht="11.25" thickBot="1" x14ac:dyDescent="0.2">
      <c r="A25284" s="112"/>
    </row>
    <row r="25285" spans="1:19" ht="11.25" thickBot="1" x14ac:dyDescent="0.2">
      <c r="A25285" s="138" t="s">
        <v>364</v>
      </c>
      <c r="B25285" s="112"/>
      <c r="C25285" s="140">
        <v>0</v>
      </c>
      <c r="D25285" s="136">
        <v>0</v>
      </c>
      <c r="E25285" s="136">
        <v>0</v>
      </c>
      <c r="F25285" s="141" t="s">
        <v>14501</v>
      </c>
      <c r="G25285" s="141" t="s">
        <v>14501</v>
      </c>
      <c r="H25285" s="136">
        <v>0</v>
      </c>
      <c r="I25285" s="136">
        <v>0</v>
      </c>
      <c r="J25285" s="136">
        <v>0</v>
      </c>
      <c r="K25285" s="136">
        <v>0</v>
      </c>
      <c r="L25285" s="141" t="s">
        <v>14501</v>
      </c>
      <c r="M25285" s="141" t="s">
        <v>14501</v>
      </c>
      <c r="N25285" s="141" t="s">
        <v>14501</v>
      </c>
      <c r="O25285" s="141" t="s">
        <v>14501</v>
      </c>
      <c r="P25285" s="141" t="s">
        <v>14501</v>
      </c>
      <c r="Q25285" s="141" t="s">
        <v>14501</v>
      </c>
      <c r="R25285" s="141" t="s">
        <v>14501</v>
      </c>
      <c r="S25285" s="141" t="s">
        <v>14501</v>
      </c>
    </row>
    <row r="25286" spans="1:19" ht="11.25" thickBot="1" x14ac:dyDescent="0.2">
      <c r="A25286" s="112"/>
    </row>
    <row r="25287" spans="1:19" ht="11.25" thickBot="1" x14ac:dyDescent="0.2">
      <c r="A25287" s="139" t="s">
        <v>366</v>
      </c>
      <c r="B25287" s="112"/>
      <c r="C25287" s="140">
        <v>0</v>
      </c>
      <c r="D25287" s="136">
        <v>0</v>
      </c>
      <c r="E25287" s="136">
        <v>0</v>
      </c>
      <c r="F25287" s="141" t="s">
        <v>14501</v>
      </c>
      <c r="G25287" s="141" t="s">
        <v>14501</v>
      </c>
      <c r="H25287" s="136">
        <v>0</v>
      </c>
      <c r="I25287" s="136">
        <v>0</v>
      </c>
      <c r="J25287" s="136">
        <v>0</v>
      </c>
      <c r="K25287" s="136">
        <v>0</v>
      </c>
      <c r="L25287" s="141" t="s">
        <v>14501</v>
      </c>
      <c r="M25287" s="141" t="s">
        <v>14501</v>
      </c>
      <c r="N25287" s="141" t="s">
        <v>14501</v>
      </c>
      <c r="O25287" s="141" t="s">
        <v>14501</v>
      </c>
      <c r="P25287" s="141" t="s">
        <v>14501</v>
      </c>
      <c r="Q25287" s="141" t="s">
        <v>14501</v>
      </c>
      <c r="R25287" s="141" t="s">
        <v>14501</v>
      </c>
      <c r="S25287" s="141" t="s">
        <v>14501</v>
      </c>
    </row>
    <row r="25288" spans="1:19" ht="11.25" thickBot="1" x14ac:dyDescent="0.2">
      <c r="A25288" s="112"/>
    </row>
    <row r="25289" spans="1:19" ht="11.25" thickBot="1" x14ac:dyDescent="0.2">
      <c r="A25289" s="106" t="s">
        <v>357</v>
      </c>
      <c r="B25289" s="106" t="s">
        <v>358</v>
      </c>
      <c r="C25289" s="146" t="s">
        <v>53</v>
      </c>
      <c r="D25289" s="146" t="s">
        <v>54</v>
      </c>
      <c r="E25289" s="146" t="s">
        <v>55</v>
      </c>
      <c r="F25289" s="146" t="s">
        <v>56</v>
      </c>
      <c r="G25289" s="146" t="s">
        <v>14507</v>
      </c>
      <c r="H25289" s="146" t="s">
        <v>57</v>
      </c>
      <c r="I25289" s="146" t="s">
        <v>59</v>
      </c>
      <c r="J25289" s="146" t="s">
        <v>14508</v>
      </c>
      <c r="K25289" s="146" t="s">
        <v>60</v>
      </c>
      <c r="L25289" s="146" t="s">
        <v>61</v>
      </c>
      <c r="M25289" s="146" t="s">
        <v>62</v>
      </c>
      <c r="N25289" s="146" t="s">
        <v>14509</v>
      </c>
      <c r="O25289" s="146" t="s">
        <v>63</v>
      </c>
      <c r="P25289" s="146" t="s">
        <v>64</v>
      </c>
      <c r="Q25289" s="146" t="s">
        <v>66</v>
      </c>
      <c r="R25289" s="146" t="s">
        <v>14510</v>
      </c>
      <c r="S25289" s="146" t="s">
        <v>67</v>
      </c>
    </row>
    <row r="25290" spans="1:19" ht="11.25" thickBot="1" x14ac:dyDescent="0.2">
      <c r="A25290" s="107">
        <v>1</v>
      </c>
      <c r="B25290" s="132">
        <v>0.47337962962962959</v>
      </c>
      <c r="C25290" s="141" t="s">
        <v>14500</v>
      </c>
      <c r="D25290" s="141" t="s">
        <v>14500</v>
      </c>
      <c r="E25290" s="141" t="s">
        <v>14500</v>
      </c>
      <c r="F25290" s="108">
        <v>1703.8230000000001</v>
      </c>
      <c r="G25290" s="108">
        <v>7428.1450000000004</v>
      </c>
      <c r="H25290" s="108">
        <v>166.66800000000001</v>
      </c>
      <c r="I25290" s="108">
        <v>66.667000000000002</v>
      </c>
      <c r="J25290" s="141" t="s">
        <v>14500</v>
      </c>
      <c r="K25290" s="108">
        <v>66.667000000000002</v>
      </c>
      <c r="L25290" s="108">
        <v>33.332999999999998</v>
      </c>
      <c r="M25290" s="108">
        <v>71.429000000000002</v>
      </c>
      <c r="N25290" s="108">
        <v>33.332999999999998</v>
      </c>
      <c r="O25290" s="108">
        <v>33.332999999999998</v>
      </c>
      <c r="P25290" s="108">
        <v>2981.8960000000002</v>
      </c>
      <c r="Q25290" s="145">
        <v>738457.45</v>
      </c>
      <c r="R25290" s="141" t="s">
        <v>14500</v>
      </c>
      <c r="S25290" s="141" t="s">
        <v>14500</v>
      </c>
    </row>
    <row r="25291" spans="1:19" ht="11.25" thickBot="1" x14ac:dyDescent="0.2">
      <c r="A25291" s="112"/>
    </row>
    <row r="25292" spans="1:19" ht="11.25" thickBot="1" x14ac:dyDescent="0.2">
      <c r="A25292" s="135" t="s">
        <v>362</v>
      </c>
      <c r="B25292" s="112"/>
      <c r="C25292" s="141" t="s">
        <v>14501</v>
      </c>
      <c r="D25292" s="141" t="s">
        <v>14501</v>
      </c>
      <c r="E25292" s="141" t="s">
        <v>14501</v>
      </c>
      <c r="F25292" s="136">
        <v>1703.8230000000001</v>
      </c>
      <c r="G25292" s="136">
        <v>7428.1450000000004</v>
      </c>
      <c r="H25292" s="136">
        <v>166.66800000000001</v>
      </c>
      <c r="I25292" s="136">
        <v>66.667000000000002</v>
      </c>
      <c r="J25292" s="141" t="s">
        <v>14501</v>
      </c>
      <c r="K25292" s="136">
        <v>66.667000000000002</v>
      </c>
      <c r="L25292" s="136">
        <v>33.332999999999998</v>
      </c>
      <c r="M25292" s="136">
        <v>71.429000000000002</v>
      </c>
      <c r="N25292" s="136">
        <v>33.332999999999998</v>
      </c>
      <c r="O25292" s="136">
        <v>33.332999999999998</v>
      </c>
      <c r="P25292" s="136">
        <v>2981.8960000000002</v>
      </c>
      <c r="Q25292" s="140">
        <v>738457.45</v>
      </c>
      <c r="R25292" s="141" t="s">
        <v>14501</v>
      </c>
      <c r="S25292" s="141" t="s">
        <v>14501</v>
      </c>
    </row>
    <row r="25293" spans="1:19" ht="11.25" thickBot="1" x14ac:dyDescent="0.2">
      <c r="A25293" s="112"/>
    </row>
    <row r="25294" spans="1:19" ht="11.25" thickBot="1" x14ac:dyDescent="0.2">
      <c r="A25294" s="138" t="s">
        <v>364</v>
      </c>
      <c r="B25294" s="112"/>
      <c r="C25294" s="141" t="s">
        <v>14501</v>
      </c>
      <c r="D25294" s="141" t="s">
        <v>14501</v>
      </c>
      <c r="E25294" s="141" t="s">
        <v>14501</v>
      </c>
      <c r="F25294" s="136">
        <v>0</v>
      </c>
      <c r="G25294" s="136">
        <v>0</v>
      </c>
      <c r="H25294" s="136">
        <v>0</v>
      </c>
      <c r="I25294" s="136">
        <v>0</v>
      </c>
      <c r="J25294" s="141" t="s">
        <v>14501</v>
      </c>
      <c r="K25294" s="136">
        <v>0</v>
      </c>
      <c r="L25294" s="136">
        <v>0</v>
      </c>
      <c r="M25294" s="136">
        <v>0</v>
      </c>
      <c r="N25294" s="136">
        <v>0</v>
      </c>
      <c r="O25294" s="136">
        <v>0</v>
      </c>
      <c r="P25294" s="136">
        <v>0</v>
      </c>
      <c r="Q25294" s="140">
        <v>0</v>
      </c>
      <c r="R25294" s="141" t="s">
        <v>14501</v>
      </c>
      <c r="S25294" s="141" t="s">
        <v>14501</v>
      </c>
    </row>
    <row r="25295" spans="1:19" ht="11.25" thickBot="1" x14ac:dyDescent="0.2">
      <c r="A25295" s="112"/>
    </row>
    <row r="25296" spans="1:19" ht="11.25" thickBot="1" x14ac:dyDescent="0.2">
      <c r="A25296" s="139" t="s">
        <v>366</v>
      </c>
      <c r="B25296" s="112"/>
      <c r="C25296" s="141" t="s">
        <v>14501</v>
      </c>
      <c r="D25296" s="141" t="s">
        <v>14501</v>
      </c>
      <c r="E25296" s="141" t="s">
        <v>14501</v>
      </c>
      <c r="F25296" s="136">
        <v>0</v>
      </c>
      <c r="G25296" s="136">
        <v>0</v>
      </c>
      <c r="H25296" s="136">
        <v>0</v>
      </c>
      <c r="I25296" s="136">
        <v>0</v>
      </c>
      <c r="J25296" s="141" t="s">
        <v>14501</v>
      </c>
      <c r="K25296" s="136">
        <v>0</v>
      </c>
      <c r="L25296" s="136">
        <v>0</v>
      </c>
      <c r="M25296" s="136">
        <v>0</v>
      </c>
      <c r="N25296" s="136">
        <v>0</v>
      </c>
      <c r="O25296" s="136">
        <v>0</v>
      </c>
      <c r="P25296" s="136">
        <v>0</v>
      </c>
      <c r="Q25296" s="140">
        <v>0</v>
      </c>
      <c r="R25296" s="141" t="s">
        <v>14501</v>
      </c>
      <c r="S25296" s="141" t="s">
        <v>14501</v>
      </c>
    </row>
    <row r="25297" spans="1:19" ht="11.25" thickBot="1" x14ac:dyDescent="0.2">
      <c r="A25297" s="112"/>
    </row>
    <row r="25298" spans="1:19" ht="11.25" thickBot="1" x14ac:dyDescent="0.2">
      <c r="A25298" s="106" t="s">
        <v>357</v>
      </c>
      <c r="B25298" s="106" t="s">
        <v>358</v>
      </c>
      <c r="C25298" s="146" t="s">
        <v>68</v>
      </c>
      <c r="D25298" s="146" t="s">
        <v>14511</v>
      </c>
    </row>
    <row r="25299" spans="1:19" ht="11.25" thickBot="1" x14ac:dyDescent="0.2">
      <c r="A25299" s="107">
        <v>1</v>
      </c>
      <c r="B25299" s="132">
        <v>0.47337962962962959</v>
      </c>
      <c r="C25299" s="141" t="s">
        <v>14500</v>
      </c>
      <c r="D25299" s="141" t="s">
        <v>14500</v>
      </c>
    </row>
    <row r="25300" spans="1:19" ht="11.25" thickBot="1" x14ac:dyDescent="0.2">
      <c r="A25300" s="112"/>
    </row>
    <row r="25301" spans="1:19" ht="11.25" thickBot="1" x14ac:dyDescent="0.2">
      <c r="A25301" s="135" t="s">
        <v>362</v>
      </c>
      <c r="B25301" s="112"/>
      <c r="C25301" s="141" t="s">
        <v>14501</v>
      </c>
      <c r="D25301" s="141" t="s">
        <v>14501</v>
      </c>
    </row>
    <row r="25302" spans="1:19" ht="11.25" thickBot="1" x14ac:dyDescent="0.2">
      <c r="A25302" s="112"/>
    </row>
    <row r="25303" spans="1:19" ht="11.25" thickBot="1" x14ac:dyDescent="0.2">
      <c r="A25303" s="138" t="s">
        <v>364</v>
      </c>
      <c r="B25303" s="112"/>
      <c r="C25303" s="141" t="s">
        <v>14501</v>
      </c>
      <c r="D25303" s="141" t="s">
        <v>14501</v>
      </c>
    </row>
    <row r="25304" spans="1:19" ht="11.25" thickBot="1" x14ac:dyDescent="0.2">
      <c r="A25304" s="112"/>
    </row>
    <row r="25305" spans="1:19" ht="11.25" thickBot="1" x14ac:dyDescent="0.2">
      <c r="A25305" s="139" t="s">
        <v>366</v>
      </c>
      <c r="B25305" s="112"/>
      <c r="C25305" s="141" t="s">
        <v>14501</v>
      </c>
      <c r="D25305" s="141" t="s">
        <v>14501</v>
      </c>
    </row>
    <row r="25306" spans="1:19" ht="10.5" x14ac:dyDescent="0.15">
      <c r="A25306" s="112"/>
    </row>
    <row r="25307" spans="1:19" x14ac:dyDescent="0.15">
      <c r="A25307" s="129"/>
      <c r="B25307" s="86" t="s">
        <v>1065</v>
      </c>
    </row>
    <row r="25308" spans="1:19" ht="9.75" thickBot="1" x14ac:dyDescent="0.2">
      <c r="A25308" s="81" t="s">
        <v>5871</v>
      </c>
    </row>
    <row r="25309" spans="1:19" ht="11.25" thickBot="1" x14ac:dyDescent="0.2">
      <c r="A25309" s="106" t="s">
        <v>357</v>
      </c>
      <c r="B25309" s="106" t="s">
        <v>358</v>
      </c>
      <c r="C25309" s="146" t="s">
        <v>14494</v>
      </c>
      <c r="D25309" s="146" t="s">
        <v>14495</v>
      </c>
      <c r="E25309" s="146" t="s">
        <v>14496</v>
      </c>
      <c r="F25309" s="146" t="s">
        <v>0</v>
      </c>
      <c r="G25309" s="146" t="s">
        <v>1</v>
      </c>
      <c r="H25309" s="146" t="s">
        <v>2</v>
      </c>
      <c r="I25309" s="146" t="s">
        <v>14497</v>
      </c>
      <c r="J25309" s="146" t="s">
        <v>3</v>
      </c>
      <c r="K25309" s="146" t="s">
        <v>14498</v>
      </c>
      <c r="L25309" s="146" t="s">
        <v>7</v>
      </c>
      <c r="M25309" s="146" t="s">
        <v>14499</v>
      </c>
      <c r="N25309" s="146" t="s">
        <v>10</v>
      </c>
      <c r="O25309" s="146" t="s">
        <v>11</v>
      </c>
      <c r="P25309" s="146" t="s">
        <v>12</v>
      </c>
      <c r="Q25309" s="146" t="s">
        <v>13</v>
      </c>
      <c r="R25309" s="146" t="s">
        <v>14</v>
      </c>
      <c r="S25309" s="146" t="s">
        <v>15</v>
      </c>
    </row>
    <row r="25310" spans="1:19" ht="11.25" thickBot="1" x14ac:dyDescent="0.2">
      <c r="A25310" s="107">
        <v>1</v>
      </c>
      <c r="B25310" s="132">
        <v>0.47851851851851851</v>
      </c>
      <c r="C25310" s="141" t="s">
        <v>14500</v>
      </c>
      <c r="D25310" s="141" t="s">
        <v>14500</v>
      </c>
      <c r="E25310" s="141" t="s">
        <v>14500</v>
      </c>
      <c r="F25310" s="108">
        <v>3189.299</v>
      </c>
      <c r="G25310" s="108">
        <v>838.41099999999994</v>
      </c>
      <c r="H25310" s="141" t="s">
        <v>14500</v>
      </c>
      <c r="I25310" s="108">
        <v>33.332999999999998</v>
      </c>
      <c r="J25310" s="108">
        <v>66.667000000000002</v>
      </c>
      <c r="K25310" s="108">
        <v>566.68100000000004</v>
      </c>
      <c r="L25310" s="145">
        <v>9353.5750000000007</v>
      </c>
      <c r="M25310" s="141" t="s">
        <v>14618</v>
      </c>
      <c r="N25310" s="108">
        <v>296.3</v>
      </c>
      <c r="O25310" s="108">
        <v>222.226</v>
      </c>
      <c r="P25310" s="108">
        <v>66.667000000000002</v>
      </c>
      <c r="Q25310" s="108">
        <v>1083.383</v>
      </c>
      <c r="R25310" s="141" t="s">
        <v>14500</v>
      </c>
      <c r="S25310" s="108">
        <v>41.667000000000002</v>
      </c>
    </row>
    <row r="25311" spans="1:19" ht="11.25" thickBot="1" x14ac:dyDescent="0.2">
      <c r="A25311" s="112"/>
    </row>
    <row r="25312" spans="1:19" ht="11.25" thickBot="1" x14ac:dyDescent="0.2">
      <c r="A25312" s="135" t="s">
        <v>362</v>
      </c>
      <c r="B25312" s="112"/>
      <c r="C25312" s="141" t="s">
        <v>14501</v>
      </c>
      <c r="D25312" s="141" t="s">
        <v>14501</v>
      </c>
      <c r="E25312" s="141" t="s">
        <v>14501</v>
      </c>
      <c r="F25312" s="136">
        <v>3189.299</v>
      </c>
      <c r="G25312" s="136">
        <v>838.41099999999994</v>
      </c>
      <c r="H25312" s="141" t="s">
        <v>14501</v>
      </c>
      <c r="I25312" s="136">
        <v>33.332999999999998</v>
      </c>
      <c r="J25312" s="136">
        <v>66.667000000000002</v>
      </c>
      <c r="K25312" s="136">
        <v>566.68100000000004</v>
      </c>
      <c r="L25312" s="140">
        <v>9353.5750000000007</v>
      </c>
      <c r="M25312" s="141" t="s">
        <v>14619</v>
      </c>
      <c r="N25312" s="136">
        <v>296.3</v>
      </c>
      <c r="O25312" s="136">
        <v>222.226</v>
      </c>
      <c r="P25312" s="136">
        <v>66.667000000000002</v>
      </c>
      <c r="Q25312" s="136">
        <v>1083.383</v>
      </c>
      <c r="R25312" s="141" t="s">
        <v>14501</v>
      </c>
      <c r="S25312" s="136">
        <v>41.667000000000002</v>
      </c>
    </row>
    <row r="25313" spans="1:19" ht="11.25" thickBot="1" x14ac:dyDescent="0.2">
      <c r="A25313" s="112"/>
    </row>
    <row r="25314" spans="1:19" ht="11.25" thickBot="1" x14ac:dyDescent="0.2">
      <c r="A25314" s="138" t="s">
        <v>364</v>
      </c>
      <c r="B25314" s="112"/>
      <c r="C25314" s="141" t="s">
        <v>14501</v>
      </c>
      <c r="D25314" s="141" t="s">
        <v>14501</v>
      </c>
      <c r="E25314" s="141" t="s">
        <v>14501</v>
      </c>
      <c r="F25314" s="136">
        <v>0</v>
      </c>
      <c r="G25314" s="136">
        <v>0</v>
      </c>
      <c r="H25314" s="141" t="s">
        <v>14501</v>
      </c>
      <c r="I25314" s="136">
        <v>0</v>
      </c>
      <c r="J25314" s="136">
        <v>0</v>
      </c>
      <c r="K25314" s="136">
        <v>0</v>
      </c>
      <c r="L25314" s="140">
        <v>0</v>
      </c>
      <c r="M25314" s="141" t="s">
        <v>3712</v>
      </c>
      <c r="N25314" s="136">
        <v>0</v>
      </c>
      <c r="O25314" s="136">
        <v>0</v>
      </c>
      <c r="P25314" s="136">
        <v>0</v>
      </c>
      <c r="Q25314" s="136">
        <v>0</v>
      </c>
      <c r="R25314" s="141" t="s">
        <v>14501</v>
      </c>
      <c r="S25314" s="136">
        <v>0</v>
      </c>
    </row>
    <row r="25315" spans="1:19" ht="11.25" thickBot="1" x14ac:dyDescent="0.2">
      <c r="A25315" s="112"/>
    </row>
    <row r="25316" spans="1:19" ht="11.25" thickBot="1" x14ac:dyDescent="0.2">
      <c r="A25316" s="139" t="s">
        <v>366</v>
      </c>
      <c r="B25316" s="112"/>
      <c r="C25316" s="141" t="s">
        <v>14501</v>
      </c>
      <c r="D25316" s="141" t="s">
        <v>14501</v>
      </c>
      <c r="E25316" s="141" t="s">
        <v>14501</v>
      </c>
      <c r="F25316" s="136">
        <v>0</v>
      </c>
      <c r="G25316" s="136">
        <v>0</v>
      </c>
      <c r="H25316" s="141" t="s">
        <v>14501</v>
      </c>
      <c r="I25316" s="136">
        <v>0</v>
      </c>
      <c r="J25316" s="136">
        <v>0</v>
      </c>
      <c r="K25316" s="136">
        <v>0</v>
      </c>
      <c r="L25316" s="140">
        <v>0</v>
      </c>
      <c r="M25316" s="141" t="s">
        <v>3712</v>
      </c>
      <c r="N25316" s="136">
        <v>0</v>
      </c>
      <c r="O25316" s="136">
        <v>0</v>
      </c>
      <c r="P25316" s="136">
        <v>0</v>
      </c>
      <c r="Q25316" s="136">
        <v>0</v>
      </c>
      <c r="R25316" s="141" t="s">
        <v>14501</v>
      </c>
      <c r="S25316" s="136">
        <v>0</v>
      </c>
    </row>
    <row r="25317" spans="1:19" ht="11.25" thickBot="1" x14ac:dyDescent="0.2">
      <c r="A25317" s="112"/>
    </row>
    <row r="25318" spans="1:19" ht="11.25" thickBot="1" x14ac:dyDescent="0.2">
      <c r="A25318" s="106" t="s">
        <v>357</v>
      </c>
      <c r="B25318" s="106" t="s">
        <v>358</v>
      </c>
      <c r="C25318" s="146" t="s">
        <v>16</v>
      </c>
      <c r="D25318" s="146" t="s">
        <v>14502</v>
      </c>
      <c r="E25318" s="146" t="s">
        <v>14503</v>
      </c>
      <c r="F25318" s="146" t="s">
        <v>20</v>
      </c>
      <c r="G25318" s="146" t="s">
        <v>21</v>
      </c>
      <c r="H25318" s="146" t="s">
        <v>22</v>
      </c>
      <c r="I25318" s="146" t="s">
        <v>23</v>
      </c>
      <c r="J25318" s="146" t="s">
        <v>24</v>
      </c>
      <c r="K25318" s="146" t="s">
        <v>26</v>
      </c>
      <c r="L25318" s="146" t="s">
        <v>14504</v>
      </c>
      <c r="M25318" s="146" t="s">
        <v>27</v>
      </c>
      <c r="N25318" s="146" t="s">
        <v>28</v>
      </c>
      <c r="O25318" s="146" t="s">
        <v>29</v>
      </c>
      <c r="P25318" s="146" t="s">
        <v>30</v>
      </c>
      <c r="Q25318" s="146" t="s">
        <v>14505</v>
      </c>
      <c r="R25318" s="146" t="s">
        <v>32</v>
      </c>
      <c r="S25318" s="146" t="s">
        <v>33</v>
      </c>
    </row>
    <row r="25319" spans="1:19" ht="11.25" thickBot="1" x14ac:dyDescent="0.2">
      <c r="A25319" s="107">
        <v>1</v>
      </c>
      <c r="B25319" s="132">
        <v>0.47851851851851851</v>
      </c>
      <c r="C25319" s="108">
        <v>537.05100000000004</v>
      </c>
      <c r="D25319" s="108">
        <v>629.64599999999996</v>
      </c>
      <c r="E25319" s="141" t="s">
        <v>14500</v>
      </c>
      <c r="F25319" s="145">
        <v>10888.183000000001</v>
      </c>
      <c r="G25319" s="108">
        <v>66.667000000000002</v>
      </c>
      <c r="H25319" s="141" t="s">
        <v>14500</v>
      </c>
      <c r="I25319" s="141" t="s">
        <v>14500</v>
      </c>
      <c r="J25319" s="108">
        <v>74.073999999999998</v>
      </c>
      <c r="K25319" s="145">
        <v>76697.332999999999</v>
      </c>
      <c r="L25319" s="108">
        <v>12139.815000000001</v>
      </c>
      <c r="M25319" s="108">
        <v>8465.8420000000006</v>
      </c>
      <c r="N25319" s="108">
        <v>33.332999999999998</v>
      </c>
      <c r="O25319" s="141" t="s">
        <v>14500</v>
      </c>
      <c r="P25319" s="141" t="s">
        <v>14500</v>
      </c>
      <c r="Q25319" s="108">
        <v>41.667000000000002</v>
      </c>
      <c r="R25319" s="108">
        <v>111.11199999999999</v>
      </c>
      <c r="S25319" s="141" t="s">
        <v>14500</v>
      </c>
    </row>
    <row r="25320" spans="1:19" ht="11.25" thickBot="1" x14ac:dyDescent="0.2">
      <c r="A25320" s="112"/>
    </row>
    <row r="25321" spans="1:19" ht="11.25" thickBot="1" x14ac:dyDescent="0.2">
      <c r="A25321" s="135" t="s">
        <v>362</v>
      </c>
      <c r="B25321" s="112"/>
      <c r="C25321" s="136">
        <v>537.05100000000004</v>
      </c>
      <c r="D25321" s="136">
        <v>629.64599999999996</v>
      </c>
      <c r="E25321" s="141" t="s">
        <v>14501</v>
      </c>
      <c r="F25321" s="140">
        <v>10888.183000000001</v>
      </c>
      <c r="G25321" s="136">
        <v>66.667000000000002</v>
      </c>
      <c r="H25321" s="141" t="s">
        <v>14501</v>
      </c>
      <c r="I25321" s="141" t="s">
        <v>14501</v>
      </c>
      <c r="J25321" s="136">
        <v>74.073999999999998</v>
      </c>
      <c r="K25321" s="140">
        <v>76697.332999999999</v>
      </c>
      <c r="L25321" s="136">
        <v>12139.815000000001</v>
      </c>
      <c r="M25321" s="136">
        <v>8465.8420000000006</v>
      </c>
      <c r="N25321" s="136">
        <v>33.332999999999998</v>
      </c>
      <c r="O25321" s="141" t="s">
        <v>14501</v>
      </c>
      <c r="P25321" s="141" t="s">
        <v>14501</v>
      </c>
      <c r="Q25321" s="136">
        <v>41.667000000000002</v>
      </c>
      <c r="R25321" s="136">
        <v>111.11199999999999</v>
      </c>
      <c r="S25321" s="141" t="s">
        <v>14501</v>
      </c>
    </row>
    <row r="25322" spans="1:19" ht="11.25" thickBot="1" x14ac:dyDescent="0.2">
      <c r="A25322" s="112"/>
    </row>
    <row r="25323" spans="1:19" ht="11.25" thickBot="1" x14ac:dyDescent="0.2">
      <c r="A25323" s="138" t="s">
        <v>364</v>
      </c>
      <c r="B25323" s="112"/>
      <c r="C25323" s="136">
        <v>0</v>
      </c>
      <c r="D25323" s="136">
        <v>0</v>
      </c>
      <c r="E25323" s="141" t="s">
        <v>14501</v>
      </c>
      <c r="F25323" s="140">
        <v>0</v>
      </c>
      <c r="G25323" s="136">
        <v>0</v>
      </c>
      <c r="H25323" s="141" t="s">
        <v>14501</v>
      </c>
      <c r="I25323" s="141" t="s">
        <v>14501</v>
      </c>
      <c r="J25323" s="136">
        <v>0</v>
      </c>
      <c r="K25323" s="140">
        <v>0</v>
      </c>
      <c r="L25323" s="136">
        <v>0</v>
      </c>
      <c r="M25323" s="136">
        <v>0</v>
      </c>
      <c r="N25323" s="136">
        <v>0</v>
      </c>
      <c r="O25323" s="141" t="s">
        <v>14501</v>
      </c>
      <c r="P25323" s="141" t="s">
        <v>14501</v>
      </c>
      <c r="Q25323" s="136">
        <v>0</v>
      </c>
      <c r="R25323" s="136">
        <v>0</v>
      </c>
      <c r="S25323" s="141" t="s">
        <v>14501</v>
      </c>
    </row>
    <row r="25324" spans="1:19" ht="11.25" thickBot="1" x14ac:dyDescent="0.2">
      <c r="A25324" s="112"/>
    </row>
    <row r="25325" spans="1:19" ht="11.25" thickBot="1" x14ac:dyDescent="0.2">
      <c r="A25325" s="139" t="s">
        <v>366</v>
      </c>
      <c r="B25325" s="112"/>
      <c r="C25325" s="136">
        <v>0</v>
      </c>
      <c r="D25325" s="136">
        <v>0</v>
      </c>
      <c r="E25325" s="141" t="s">
        <v>14501</v>
      </c>
      <c r="F25325" s="140">
        <v>0</v>
      </c>
      <c r="G25325" s="136">
        <v>0</v>
      </c>
      <c r="H25325" s="141" t="s">
        <v>14501</v>
      </c>
      <c r="I25325" s="141" t="s">
        <v>14501</v>
      </c>
      <c r="J25325" s="136">
        <v>0</v>
      </c>
      <c r="K25325" s="140">
        <v>0</v>
      </c>
      <c r="L25325" s="136">
        <v>0</v>
      </c>
      <c r="M25325" s="136">
        <v>0</v>
      </c>
      <c r="N25325" s="136">
        <v>0</v>
      </c>
      <c r="O25325" s="141" t="s">
        <v>14501</v>
      </c>
      <c r="P25325" s="141" t="s">
        <v>14501</v>
      </c>
      <c r="Q25325" s="136">
        <v>0</v>
      </c>
      <c r="R25325" s="136">
        <v>0</v>
      </c>
      <c r="S25325" s="141" t="s">
        <v>14501</v>
      </c>
    </row>
    <row r="25326" spans="1:19" ht="11.25" thickBot="1" x14ac:dyDescent="0.2">
      <c r="A25326" s="112"/>
    </row>
    <row r="25327" spans="1:19" ht="11.25" thickBot="1" x14ac:dyDescent="0.2">
      <c r="A25327" s="106" t="s">
        <v>357</v>
      </c>
      <c r="B25327" s="106" t="s">
        <v>358</v>
      </c>
      <c r="C25327" s="146" t="s">
        <v>35</v>
      </c>
      <c r="D25327" s="146" t="s">
        <v>36</v>
      </c>
      <c r="E25327" s="146" t="s">
        <v>14506</v>
      </c>
      <c r="F25327" s="146" t="s">
        <v>38</v>
      </c>
      <c r="G25327" s="146" t="s">
        <v>39</v>
      </c>
      <c r="H25327" s="146" t="s">
        <v>41</v>
      </c>
      <c r="I25327" s="146" t="s">
        <v>42</v>
      </c>
      <c r="J25327" s="146" t="s">
        <v>43</v>
      </c>
      <c r="K25327" s="146" t="s">
        <v>44</v>
      </c>
      <c r="L25327" s="146" t="s">
        <v>45</v>
      </c>
      <c r="M25327" s="146" t="s">
        <v>46</v>
      </c>
      <c r="N25327" s="146" t="s">
        <v>47</v>
      </c>
      <c r="O25327" s="146" t="s">
        <v>48</v>
      </c>
      <c r="P25327" s="146" t="s">
        <v>49</v>
      </c>
      <c r="Q25327" s="146" t="s">
        <v>50</v>
      </c>
      <c r="R25327" s="146" t="s">
        <v>51</v>
      </c>
      <c r="S25327" s="146" t="s">
        <v>52</v>
      </c>
    </row>
    <row r="25328" spans="1:19" ht="11.25" thickBot="1" x14ac:dyDescent="0.2">
      <c r="A25328" s="107">
        <v>1</v>
      </c>
      <c r="B25328" s="132">
        <v>0.47851851851851851</v>
      </c>
      <c r="C25328" s="145">
        <v>176846.43</v>
      </c>
      <c r="D25328" s="108">
        <v>100.001</v>
      </c>
      <c r="E25328" s="141" t="s">
        <v>14500</v>
      </c>
      <c r="F25328" s="141" t="s">
        <v>14500</v>
      </c>
      <c r="G25328" s="141" t="s">
        <v>14500</v>
      </c>
      <c r="H25328" s="108">
        <v>222.226</v>
      </c>
      <c r="I25328" s="108">
        <v>83.334000000000003</v>
      </c>
      <c r="J25328" s="108">
        <v>148.15</v>
      </c>
      <c r="K25328" s="108">
        <v>33.332999999999998</v>
      </c>
      <c r="L25328" s="141" t="s">
        <v>14500</v>
      </c>
      <c r="M25328" s="141" t="s">
        <v>14500</v>
      </c>
      <c r="N25328" s="141" t="s">
        <v>14500</v>
      </c>
      <c r="O25328" s="141" t="s">
        <v>14500</v>
      </c>
      <c r="P25328" s="141" t="s">
        <v>14500</v>
      </c>
      <c r="Q25328" s="141" t="s">
        <v>14500</v>
      </c>
      <c r="R25328" s="141" t="s">
        <v>14500</v>
      </c>
      <c r="S25328" s="141" t="s">
        <v>14500</v>
      </c>
    </row>
    <row r="25329" spans="1:19" ht="11.25" thickBot="1" x14ac:dyDescent="0.2">
      <c r="A25329" s="112"/>
    </row>
    <row r="25330" spans="1:19" ht="11.25" thickBot="1" x14ac:dyDescent="0.2">
      <c r="A25330" s="135" t="s">
        <v>362</v>
      </c>
      <c r="B25330" s="112"/>
      <c r="C25330" s="140">
        <v>176846.43</v>
      </c>
      <c r="D25330" s="136">
        <v>100.001</v>
      </c>
      <c r="E25330" s="141" t="s">
        <v>14501</v>
      </c>
      <c r="F25330" s="141" t="s">
        <v>14501</v>
      </c>
      <c r="G25330" s="141" t="s">
        <v>14501</v>
      </c>
      <c r="H25330" s="136">
        <v>222.226</v>
      </c>
      <c r="I25330" s="136">
        <v>83.334000000000003</v>
      </c>
      <c r="J25330" s="136">
        <v>148.15</v>
      </c>
      <c r="K25330" s="136">
        <v>33.332999999999998</v>
      </c>
      <c r="L25330" s="141" t="s">
        <v>14501</v>
      </c>
      <c r="M25330" s="141" t="s">
        <v>14501</v>
      </c>
      <c r="N25330" s="141" t="s">
        <v>14501</v>
      </c>
      <c r="O25330" s="141" t="s">
        <v>14501</v>
      </c>
      <c r="P25330" s="141" t="s">
        <v>14501</v>
      </c>
      <c r="Q25330" s="141" t="s">
        <v>14501</v>
      </c>
      <c r="R25330" s="141" t="s">
        <v>14501</v>
      </c>
      <c r="S25330" s="141" t="s">
        <v>14501</v>
      </c>
    </row>
    <row r="25331" spans="1:19" ht="11.25" thickBot="1" x14ac:dyDescent="0.2">
      <c r="A25331" s="112"/>
    </row>
    <row r="25332" spans="1:19" ht="11.25" thickBot="1" x14ac:dyDescent="0.2">
      <c r="A25332" s="138" t="s">
        <v>364</v>
      </c>
      <c r="B25332" s="112"/>
      <c r="C25332" s="140">
        <v>0</v>
      </c>
      <c r="D25332" s="136">
        <v>0</v>
      </c>
      <c r="E25332" s="141" t="s">
        <v>14501</v>
      </c>
      <c r="F25332" s="141" t="s">
        <v>14501</v>
      </c>
      <c r="G25332" s="141" t="s">
        <v>14501</v>
      </c>
      <c r="H25332" s="136">
        <v>0</v>
      </c>
      <c r="I25332" s="136">
        <v>0</v>
      </c>
      <c r="J25332" s="136">
        <v>0</v>
      </c>
      <c r="K25332" s="136">
        <v>0</v>
      </c>
      <c r="L25332" s="141" t="s">
        <v>14501</v>
      </c>
      <c r="M25332" s="141" t="s">
        <v>14501</v>
      </c>
      <c r="N25332" s="141" t="s">
        <v>14501</v>
      </c>
      <c r="O25332" s="141" t="s">
        <v>14501</v>
      </c>
      <c r="P25332" s="141" t="s">
        <v>14501</v>
      </c>
      <c r="Q25332" s="141" t="s">
        <v>14501</v>
      </c>
      <c r="R25332" s="141" t="s">
        <v>14501</v>
      </c>
      <c r="S25332" s="141" t="s">
        <v>14501</v>
      </c>
    </row>
    <row r="25333" spans="1:19" ht="11.25" thickBot="1" x14ac:dyDescent="0.2">
      <c r="A25333" s="112"/>
    </row>
    <row r="25334" spans="1:19" ht="11.25" thickBot="1" x14ac:dyDescent="0.2">
      <c r="A25334" s="139" t="s">
        <v>366</v>
      </c>
      <c r="B25334" s="112"/>
      <c r="C25334" s="140">
        <v>0</v>
      </c>
      <c r="D25334" s="136">
        <v>0</v>
      </c>
      <c r="E25334" s="141" t="s">
        <v>14501</v>
      </c>
      <c r="F25334" s="141" t="s">
        <v>14501</v>
      </c>
      <c r="G25334" s="141" t="s">
        <v>14501</v>
      </c>
      <c r="H25334" s="136">
        <v>0</v>
      </c>
      <c r="I25334" s="136">
        <v>0</v>
      </c>
      <c r="J25334" s="136">
        <v>0</v>
      </c>
      <c r="K25334" s="136">
        <v>0</v>
      </c>
      <c r="L25334" s="141" t="s">
        <v>14501</v>
      </c>
      <c r="M25334" s="141" t="s">
        <v>14501</v>
      </c>
      <c r="N25334" s="141" t="s">
        <v>14501</v>
      </c>
      <c r="O25334" s="141" t="s">
        <v>14501</v>
      </c>
      <c r="P25334" s="141" t="s">
        <v>14501</v>
      </c>
      <c r="Q25334" s="141" t="s">
        <v>14501</v>
      </c>
      <c r="R25334" s="141" t="s">
        <v>14501</v>
      </c>
      <c r="S25334" s="141" t="s">
        <v>14501</v>
      </c>
    </row>
    <row r="25335" spans="1:19" ht="11.25" thickBot="1" x14ac:dyDescent="0.2">
      <c r="A25335" s="112"/>
    </row>
    <row r="25336" spans="1:19" ht="11.25" thickBot="1" x14ac:dyDescent="0.2">
      <c r="A25336" s="106" t="s">
        <v>357</v>
      </c>
      <c r="B25336" s="106" t="s">
        <v>358</v>
      </c>
      <c r="C25336" s="146" t="s">
        <v>53</v>
      </c>
      <c r="D25336" s="146" t="s">
        <v>54</v>
      </c>
      <c r="E25336" s="146" t="s">
        <v>55</v>
      </c>
      <c r="F25336" s="146" t="s">
        <v>56</v>
      </c>
      <c r="G25336" s="146" t="s">
        <v>14507</v>
      </c>
      <c r="H25336" s="146" t="s">
        <v>57</v>
      </c>
      <c r="I25336" s="146" t="s">
        <v>59</v>
      </c>
      <c r="J25336" s="146" t="s">
        <v>14508</v>
      </c>
      <c r="K25336" s="146" t="s">
        <v>60</v>
      </c>
      <c r="L25336" s="146" t="s">
        <v>61</v>
      </c>
      <c r="M25336" s="146" t="s">
        <v>62</v>
      </c>
      <c r="N25336" s="146" t="s">
        <v>14509</v>
      </c>
      <c r="O25336" s="146" t="s">
        <v>63</v>
      </c>
      <c r="P25336" s="146" t="s">
        <v>64</v>
      </c>
      <c r="Q25336" s="146" t="s">
        <v>66</v>
      </c>
      <c r="R25336" s="146" t="s">
        <v>14510</v>
      </c>
      <c r="S25336" s="146" t="s">
        <v>67</v>
      </c>
    </row>
    <row r="25337" spans="1:19" ht="11.25" thickBot="1" x14ac:dyDescent="0.2">
      <c r="A25337" s="107">
        <v>1</v>
      </c>
      <c r="B25337" s="132">
        <v>0.47851851851851851</v>
      </c>
      <c r="C25337" s="141" t="s">
        <v>14500</v>
      </c>
      <c r="D25337" s="141" t="s">
        <v>14500</v>
      </c>
      <c r="E25337" s="141" t="s">
        <v>14500</v>
      </c>
      <c r="F25337" s="108">
        <v>2450.8710000000001</v>
      </c>
      <c r="G25337" s="108">
        <v>7113.1940000000004</v>
      </c>
      <c r="H25337" s="108">
        <v>41.667000000000002</v>
      </c>
      <c r="I25337" s="108">
        <v>111.11199999999999</v>
      </c>
      <c r="J25337" s="141" t="s">
        <v>14500</v>
      </c>
      <c r="K25337" s="141" t="s">
        <v>14500</v>
      </c>
      <c r="L25337" s="141" t="s">
        <v>14500</v>
      </c>
      <c r="M25337" s="108">
        <v>111.11199999999999</v>
      </c>
      <c r="N25337" s="141" t="s">
        <v>14500</v>
      </c>
      <c r="O25337" s="141" t="s">
        <v>14500</v>
      </c>
      <c r="P25337" s="108">
        <v>3259.74</v>
      </c>
      <c r="Q25337" s="145">
        <v>726430.2</v>
      </c>
      <c r="R25337" s="141" t="s">
        <v>14500</v>
      </c>
      <c r="S25337" s="141" t="s">
        <v>14500</v>
      </c>
    </row>
    <row r="25338" spans="1:19" ht="11.25" thickBot="1" x14ac:dyDescent="0.2">
      <c r="A25338" s="112"/>
    </row>
    <row r="25339" spans="1:19" ht="11.25" thickBot="1" x14ac:dyDescent="0.2">
      <c r="A25339" s="135" t="s">
        <v>362</v>
      </c>
      <c r="B25339" s="112"/>
      <c r="C25339" s="141" t="s">
        <v>14501</v>
      </c>
      <c r="D25339" s="141" t="s">
        <v>14501</v>
      </c>
      <c r="E25339" s="141" t="s">
        <v>14501</v>
      </c>
      <c r="F25339" s="136">
        <v>2450.8710000000001</v>
      </c>
      <c r="G25339" s="136">
        <v>7113.1940000000004</v>
      </c>
      <c r="H25339" s="136">
        <v>41.667000000000002</v>
      </c>
      <c r="I25339" s="136">
        <v>111.11199999999999</v>
      </c>
      <c r="J25339" s="141" t="s">
        <v>14501</v>
      </c>
      <c r="K25339" s="141" t="s">
        <v>14501</v>
      </c>
      <c r="L25339" s="141" t="s">
        <v>14501</v>
      </c>
      <c r="M25339" s="136">
        <v>111.11199999999999</v>
      </c>
      <c r="N25339" s="141" t="s">
        <v>14501</v>
      </c>
      <c r="O25339" s="141" t="s">
        <v>14501</v>
      </c>
      <c r="P25339" s="136">
        <v>3259.74</v>
      </c>
      <c r="Q25339" s="140">
        <v>726430.2</v>
      </c>
      <c r="R25339" s="141" t="s">
        <v>14501</v>
      </c>
      <c r="S25339" s="141" t="s">
        <v>14501</v>
      </c>
    </row>
    <row r="25340" spans="1:19" ht="11.25" thickBot="1" x14ac:dyDescent="0.2">
      <c r="A25340" s="112"/>
    </row>
    <row r="25341" spans="1:19" ht="11.25" thickBot="1" x14ac:dyDescent="0.2">
      <c r="A25341" s="138" t="s">
        <v>364</v>
      </c>
      <c r="B25341" s="112"/>
      <c r="C25341" s="141" t="s">
        <v>14501</v>
      </c>
      <c r="D25341" s="141" t="s">
        <v>14501</v>
      </c>
      <c r="E25341" s="141" t="s">
        <v>14501</v>
      </c>
      <c r="F25341" s="136">
        <v>0</v>
      </c>
      <c r="G25341" s="136">
        <v>0</v>
      </c>
      <c r="H25341" s="136">
        <v>0</v>
      </c>
      <c r="I25341" s="136">
        <v>0</v>
      </c>
      <c r="J25341" s="141" t="s">
        <v>14501</v>
      </c>
      <c r="K25341" s="141" t="s">
        <v>14501</v>
      </c>
      <c r="L25341" s="141" t="s">
        <v>14501</v>
      </c>
      <c r="M25341" s="136">
        <v>0</v>
      </c>
      <c r="N25341" s="141" t="s">
        <v>14501</v>
      </c>
      <c r="O25341" s="141" t="s">
        <v>14501</v>
      </c>
      <c r="P25341" s="136">
        <v>0</v>
      </c>
      <c r="Q25341" s="140">
        <v>0</v>
      </c>
      <c r="R25341" s="141" t="s">
        <v>14501</v>
      </c>
      <c r="S25341" s="141" t="s">
        <v>14501</v>
      </c>
    </row>
    <row r="25342" spans="1:19" ht="11.25" thickBot="1" x14ac:dyDescent="0.2">
      <c r="A25342" s="112"/>
    </row>
    <row r="25343" spans="1:19" ht="11.25" thickBot="1" x14ac:dyDescent="0.2">
      <c r="A25343" s="139" t="s">
        <v>366</v>
      </c>
      <c r="B25343" s="112"/>
      <c r="C25343" s="141" t="s">
        <v>14501</v>
      </c>
      <c r="D25343" s="141" t="s">
        <v>14501</v>
      </c>
      <c r="E25343" s="141" t="s">
        <v>14501</v>
      </c>
      <c r="F25343" s="136">
        <v>0</v>
      </c>
      <c r="G25343" s="136">
        <v>0</v>
      </c>
      <c r="H25343" s="136">
        <v>0</v>
      </c>
      <c r="I25343" s="136">
        <v>0</v>
      </c>
      <c r="J25343" s="141" t="s">
        <v>14501</v>
      </c>
      <c r="K25343" s="141" t="s">
        <v>14501</v>
      </c>
      <c r="L25343" s="141" t="s">
        <v>14501</v>
      </c>
      <c r="M25343" s="136">
        <v>0</v>
      </c>
      <c r="N25343" s="141" t="s">
        <v>14501</v>
      </c>
      <c r="O25343" s="141" t="s">
        <v>14501</v>
      </c>
      <c r="P25343" s="136">
        <v>0</v>
      </c>
      <c r="Q25343" s="140">
        <v>0</v>
      </c>
      <c r="R25343" s="141" t="s">
        <v>14501</v>
      </c>
      <c r="S25343" s="141" t="s">
        <v>14501</v>
      </c>
    </row>
    <row r="25344" spans="1:19" ht="11.25" thickBot="1" x14ac:dyDescent="0.2">
      <c r="A25344" s="112"/>
    </row>
    <row r="25345" spans="1:19" ht="11.25" thickBot="1" x14ac:dyDescent="0.2">
      <c r="A25345" s="106" t="s">
        <v>357</v>
      </c>
      <c r="B25345" s="106" t="s">
        <v>358</v>
      </c>
      <c r="C25345" s="146" t="s">
        <v>68</v>
      </c>
      <c r="D25345" s="146" t="s">
        <v>14511</v>
      </c>
    </row>
    <row r="25346" spans="1:19" ht="11.25" thickBot="1" x14ac:dyDescent="0.2">
      <c r="A25346" s="107">
        <v>1</v>
      </c>
      <c r="B25346" s="132">
        <v>0.47851851851851851</v>
      </c>
      <c r="C25346" s="141" t="s">
        <v>14500</v>
      </c>
      <c r="D25346" s="141" t="s">
        <v>14500</v>
      </c>
    </row>
    <row r="25347" spans="1:19" ht="11.25" thickBot="1" x14ac:dyDescent="0.2">
      <c r="A25347" s="112"/>
    </row>
    <row r="25348" spans="1:19" ht="11.25" thickBot="1" x14ac:dyDescent="0.2">
      <c r="A25348" s="135" t="s">
        <v>362</v>
      </c>
      <c r="B25348" s="112"/>
      <c r="C25348" s="141" t="s">
        <v>14501</v>
      </c>
      <c r="D25348" s="141" t="s">
        <v>14501</v>
      </c>
    </row>
    <row r="25349" spans="1:19" ht="11.25" thickBot="1" x14ac:dyDescent="0.2">
      <c r="A25349" s="112"/>
    </row>
    <row r="25350" spans="1:19" ht="11.25" thickBot="1" x14ac:dyDescent="0.2">
      <c r="A25350" s="138" t="s">
        <v>364</v>
      </c>
      <c r="B25350" s="112"/>
      <c r="C25350" s="141" t="s">
        <v>14501</v>
      </c>
      <c r="D25350" s="141" t="s">
        <v>14501</v>
      </c>
    </row>
    <row r="25351" spans="1:19" ht="11.25" thickBot="1" x14ac:dyDescent="0.2">
      <c r="A25351" s="112"/>
    </row>
    <row r="25352" spans="1:19" ht="11.25" thickBot="1" x14ac:dyDescent="0.2">
      <c r="A25352" s="139" t="s">
        <v>366</v>
      </c>
      <c r="B25352" s="112"/>
      <c r="C25352" s="141" t="s">
        <v>14501</v>
      </c>
      <c r="D25352" s="141" t="s">
        <v>14501</v>
      </c>
    </row>
    <row r="25353" spans="1:19" ht="10.5" x14ac:dyDescent="0.15">
      <c r="A25353" s="112"/>
    </row>
    <row r="25354" spans="1:19" x14ac:dyDescent="0.15">
      <c r="A25354" s="129"/>
      <c r="B25354" s="86" t="s">
        <v>1101</v>
      </c>
    </row>
    <row r="25355" spans="1:19" ht="9.75" thickBot="1" x14ac:dyDescent="0.2">
      <c r="A25355" s="81" t="s">
        <v>5871</v>
      </c>
    </row>
    <row r="25356" spans="1:19" ht="11.25" thickBot="1" x14ac:dyDescent="0.2">
      <c r="A25356" s="106" t="s">
        <v>357</v>
      </c>
      <c r="B25356" s="106" t="s">
        <v>358</v>
      </c>
      <c r="C25356" s="146" t="s">
        <v>14494</v>
      </c>
      <c r="D25356" s="146" t="s">
        <v>14495</v>
      </c>
      <c r="E25356" s="146" t="s">
        <v>14496</v>
      </c>
      <c r="F25356" s="146" t="s">
        <v>0</v>
      </c>
      <c r="G25356" s="146" t="s">
        <v>1</v>
      </c>
      <c r="H25356" s="146" t="s">
        <v>2</v>
      </c>
      <c r="I25356" s="146" t="s">
        <v>14497</v>
      </c>
      <c r="J25356" s="146" t="s">
        <v>3</v>
      </c>
      <c r="K25356" s="146" t="s">
        <v>14498</v>
      </c>
      <c r="L25356" s="146" t="s">
        <v>7</v>
      </c>
      <c r="M25356" s="146" t="s">
        <v>14499</v>
      </c>
      <c r="N25356" s="146" t="s">
        <v>10</v>
      </c>
      <c r="O25356" s="146" t="s">
        <v>11</v>
      </c>
      <c r="P25356" s="146" t="s">
        <v>12</v>
      </c>
      <c r="Q25356" s="146" t="s">
        <v>13</v>
      </c>
      <c r="R25356" s="146" t="s">
        <v>14</v>
      </c>
      <c r="S25356" s="146" t="s">
        <v>15</v>
      </c>
    </row>
    <row r="25357" spans="1:19" ht="11.25" thickBot="1" x14ac:dyDescent="0.2">
      <c r="A25357" s="107">
        <v>1</v>
      </c>
      <c r="B25357" s="132">
        <v>0.48364583333333333</v>
      </c>
      <c r="C25357" s="141" t="s">
        <v>14500</v>
      </c>
      <c r="D25357" s="141" t="s">
        <v>14500</v>
      </c>
      <c r="E25357" s="141" t="s">
        <v>14500</v>
      </c>
      <c r="F25357" s="108">
        <v>3395.5010000000002</v>
      </c>
      <c r="G25357" s="108">
        <v>583.35</v>
      </c>
      <c r="H25357" s="108">
        <v>33.332999999999998</v>
      </c>
      <c r="I25357" s="108">
        <v>138.88999999999999</v>
      </c>
      <c r="J25357" s="108">
        <v>33.332999999999998</v>
      </c>
      <c r="K25357" s="108">
        <v>388.89699999999999</v>
      </c>
      <c r="L25357" s="145">
        <v>9398.1589999999997</v>
      </c>
      <c r="M25357" s="141" t="s">
        <v>14620</v>
      </c>
      <c r="N25357" s="108">
        <v>166.66800000000001</v>
      </c>
      <c r="O25357" s="108">
        <v>119.04900000000001</v>
      </c>
      <c r="P25357" s="141" t="s">
        <v>14500</v>
      </c>
      <c r="Q25357" s="108">
        <v>1600.1110000000001</v>
      </c>
      <c r="R25357" s="141" t="s">
        <v>14500</v>
      </c>
      <c r="S25357" s="141" t="s">
        <v>14500</v>
      </c>
    </row>
    <row r="25358" spans="1:19" ht="11.25" thickBot="1" x14ac:dyDescent="0.2">
      <c r="A25358" s="112"/>
    </row>
    <row r="25359" spans="1:19" ht="11.25" thickBot="1" x14ac:dyDescent="0.2">
      <c r="A25359" s="135" t="s">
        <v>362</v>
      </c>
      <c r="B25359" s="112"/>
      <c r="C25359" s="141" t="s">
        <v>14501</v>
      </c>
      <c r="D25359" s="141" t="s">
        <v>14501</v>
      </c>
      <c r="E25359" s="141" t="s">
        <v>14501</v>
      </c>
      <c r="F25359" s="136">
        <v>3395.5010000000002</v>
      </c>
      <c r="G25359" s="136">
        <v>583.35</v>
      </c>
      <c r="H25359" s="136">
        <v>33.332999999999998</v>
      </c>
      <c r="I25359" s="136">
        <v>138.88999999999999</v>
      </c>
      <c r="J25359" s="136">
        <v>33.332999999999998</v>
      </c>
      <c r="K25359" s="136">
        <v>388.89699999999999</v>
      </c>
      <c r="L25359" s="140">
        <v>9398.1589999999997</v>
      </c>
      <c r="M25359" s="141" t="s">
        <v>14621</v>
      </c>
      <c r="N25359" s="136">
        <v>166.66800000000001</v>
      </c>
      <c r="O25359" s="136">
        <v>119.04900000000001</v>
      </c>
      <c r="P25359" s="141" t="s">
        <v>14501</v>
      </c>
      <c r="Q25359" s="136">
        <v>1600.1110000000001</v>
      </c>
      <c r="R25359" s="141" t="s">
        <v>14501</v>
      </c>
      <c r="S25359" s="141" t="s">
        <v>14501</v>
      </c>
    </row>
    <row r="25360" spans="1:19" ht="11.25" thickBot="1" x14ac:dyDescent="0.2">
      <c r="A25360" s="112"/>
    </row>
    <row r="25361" spans="1:19" ht="11.25" thickBot="1" x14ac:dyDescent="0.2">
      <c r="A25361" s="138" t="s">
        <v>364</v>
      </c>
      <c r="B25361" s="112"/>
      <c r="C25361" s="141" t="s">
        <v>14501</v>
      </c>
      <c r="D25361" s="141" t="s">
        <v>14501</v>
      </c>
      <c r="E25361" s="141" t="s">
        <v>14501</v>
      </c>
      <c r="F25361" s="136">
        <v>0</v>
      </c>
      <c r="G25361" s="136">
        <v>0</v>
      </c>
      <c r="H25361" s="136">
        <v>0</v>
      </c>
      <c r="I25361" s="136">
        <v>0</v>
      </c>
      <c r="J25361" s="136">
        <v>0</v>
      </c>
      <c r="K25361" s="136">
        <v>0</v>
      </c>
      <c r="L25361" s="140">
        <v>0</v>
      </c>
      <c r="M25361" s="141" t="s">
        <v>3712</v>
      </c>
      <c r="N25361" s="136">
        <v>0</v>
      </c>
      <c r="O25361" s="136">
        <v>0</v>
      </c>
      <c r="P25361" s="141" t="s">
        <v>14501</v>
      </c>
      <c r="Q25361" s="136">
        <v>0</v>
      </c>
      <c r="R25361" s="141" t="s">
        <v>14501</v>
      </c>
      <c r="S25361" s="141" t="s">
        <v>14501</v>
      </c>
    </row>
    <row r="25362" spans="1:19" ht="11.25" thickBot="1" x14ac:dyDescent="0.2">
      <c r="A25362" s="112"/>
    </row>
    <row r="25363" spans="1:19" ht="11.25" thickBot="1" x14ac:dyDescent="0.2">
      <c r="A25363" s="139" t="s">
        <v>366</v>
      </c>
      <c r="B25363" s="112"/>
      <c r="C25363" s="141" t="s">
        <v>14501</v>
      </c>
      <c r="D25363" s="141" t="s">
        <v>14501</v>
      </c>
      <c r="E25363" s="141" t="s">
        <v>14501</v>
      </c>
      <c r="F25363" s="136">
        <v>0</v>
      </c>
      <c r="G25363" s="136">
        <v>0</v>
      </c>
      <c r="H25363" s="136">
        <v>0</v>
      </c>
      <c r="I25363" s="136">
        <v>0</v>
      </c>
      <c r="J25363" s="136">
        <v>0</v>
      </c>
      <c r="K25363" s="136">
        <v>0</v>
      </c>
      <c r="L25363" s="140">
        <v>0</v>
      </c>
      <c r="M25363" s="141" t="s">
        <v>3712</v>
      </c>
      <c r="N25363" s="136">
        <v>0</v>
      </c>
      <c r="O25363" s="136">
        <v>0</v>
      </c>
      <c r="P25363" s="141" t="s">
        <v>14501</v>
      </c>
      <c r="Q25363" s="136">
        <v>0</v>
      </c>
      <c r="R25363" s="141" t="s">
        <v>14501</v>
      </c>
      <c r="S25363" s="141" t="s">
        <v>14501</v>
      </c>
    </row>
    <row r="25364" spans="1:19" ht="11.25" thickBot="1" x14ac:dyDescent="0.2">
      <c r="A25364" s="112"/>
    </row>
    <row r="25365" spans="1:19" ht="11.25" thickBot="1" x14ac:dyDescent="0.2">
      <c r="A25365" s="106" t="s">
        <v>357</v>
      </c>
      <c r="B25365" s="106" t="s">
        <v>358</v>
      </c>
      <c r="C25365" s="146" t="s">
        <v>16</v>
      </c>
      <c r="D25365" s="146" t="s">
        <v>14502</v>
      </c>
      <c r="E25365" s="146" t="s">
        <v>14503</v>
      </c>
      <c r="F25365" s="146" t="s">
        <v>20</v>
      </c>
      <c r="G25365" s="146" t="s">
        <v>21</v>
      </c>
      <c r="H25365" s="146" t="s">
        <v>22</v>
      </c>
      <c r="I25365" s="146" t="s">
        <v>23</v>
      </c>
      <c r="J25365" s="146" t="s">
        <v>24</v>
      </c>
      <c r="K25365" s="146" t="s">
        <v>26</v>
      </c>
      <c r="L25365" s="146" t="s">
        <v>14504</v>
      </c>
      <c r="M25365" s="146" t="s">
        <v>27</v>
      </c>
      <c r="N25365" s="146" t="s">
        <v>28</v>
      </c>
      <c r="O25365" s="146" t="s">
        <v>29</v>
      </c>
      <c r="P25365" s="146" t="s">
        <v>30</v>
      </c>
      <c r="Q25365" s="146" t="s">
        <v>14505</v>
      </c>
      <c r="R25365" s="146" t="s">
        <v>32</v>
      </c>
      <c r="S25365" s="146" t="s">
        <v>33</v>
      </c>
    </row>
    <row r="25366" spans="1:19" ht="11.25" thickBot="1" x14ac:dyDescent="0.2">
      <c r="A25366" s="107">
        <v>1</v>
      </c>
      <c r="B25366" s="132">
        <v>0.48364583333333333</v>
      </c>
      <c r="C25366" s="108">
        <v>383.34</v>
      </c>
      <c r="D25366" s="108">
        <v>479.17599999999999</v>
      </c>
      <c r="E25366" s="108">
        <v>33.332999999999998</v>
      </c>
      <c r="F25366" s="145">
        <v>10554.575000000001</v>
      </c>
      <c r="G25366" s="108">
        <v>83.334000000000003</v>
      </c>
      <c r="H25366" s="141" t="s">
        <v>14500</v>
      </c>
      <c r="I25366" s="141" t="s">
        <v>14500</v>
      </c>
      <c r="J25366" s="141" t="s">
        <v>14500</v>
      </c>
      <c r="K25366" s="145">
        <v>83549.907000000007</v>
      </c>
      <c r="L25366" s="108">
        <v>34216.964999999997</v>
      </c>
      <c r="M25366" s="108">
        <v>49916.281999999999</v>
      </c>
      <c r="N25366" s="108">
        <v>111.11199999999999</v>
      </c>
      <c r="O25366" s="141" t="s">
        <v>14500</v>
      </c>
      <c r="P25366" s="141" t="s">
        <v>14500</v>
      </c>
      <c r="Q25366" s="108">
        <v>119.048</v>
      </c>
      <c r="R25366" s="108">
        <v>33.332999999999998</v>
      </c>
      <c r="S25366" s="141" t="s">
        <v>14500</v>
      </c>
    </row>
    <row r="25367" spans="1:19" ht="11.25" thickBot="1" x14ac:dyDescent="0.2">
      <c r="A25367" s="112"/>
    </row>
    <row r="25368" spans="1:19" ht="11.25" thickBot="1" x14ac:dyDescent="0.2">
      <c r="A25368" s="135" t="s">
        <v>362</v>
      </c>
      <c r="B25368" s="112"/>
      <c r="C25368" s="136">
        <v>383.34</v>
      </c>
      <c r="D25368" s="136">
        <v>479.17599999999999</v>
      </c>
      <c r="E25368" s="136">
        <v>33.332999999999998</v>
      </c>
      <c r="F25368" s="140">
        <v>10554.575000000001</v>
      </c>
      <c r="G25368" s="136">
        <v>83.334000000000003</v>
      </c>
      <c r="H25368" s="141" t="s">
        <v>14501</v>
      </c>
      <c r="I25368" s="141" t="s">
        <v>14501</v>
      </c>
      <c r="J25368" s="141" t="s">
        <v>14501</v>
      </c>
      <c r="K25368" s="140">
        <v>83549.907000000007</v>
      </c>
      <c r="L25368" s="136">
        <v>34216.964999999997</v>
      </c>
      <c r="M25368" s="136">
        <v>49916.281999999999</v>
      </c>
      <c r="N25368" s="136">
        <v>111.11199999999999</v>
      </c>
      <c r="O25368" s="141" t="s">
        <v>14501</v>
      </c>
      <c r="P25368" s="141" t="s">
        <v>14501</v>
      </c>
      <c r="Q25368" s="136">
        <v>119.048</v>
      </c>
      <c r="R25368" s="136">
        <v>33.332999999999998</v>
      </c>
      <c r="S25368" s="141" t="s">
        <v>14501</v>
      </c>
    </row>
    <row r="25369" spans="1:19" ht="11.25" thickBot="1" x14ac:dyDescent="0.2">
      <c r="A25369" s="112"/>
    </row>
    <row r="25370" spans="1:19" ht="11.25" thickBot="1" x14ac:dyDescent="0.2">
      <c r="A25370" s="138" t="s">
        <v>364</v>
      </c>
      <c r="B25370" s="112"/>
      <c r="C25370" s="136">
        <v>0</v>
      </c>
      <c r="D25370" s="136">
        <v>0</v>
      </c>
      <c r="E25370" s="136">
        <v>0</v>
      </c>
      <c r="F25370" s="140">
        <v>0</v>
      </c>
      <c r="G25370" s="136">
        <v>0</v>
      </c>
      <c r="H25370" s="141" t="s">
        <v>14501</v>
      </c>
      <c r="I25370" s="141" t="s">
        <v>14501</v>
      </c>
      <c r="J25370" s="141" t="s">
        <v>14501</v>
      </c>
      <c r="K25370" s="140">
        <v>0</v>
      </c>
      <c r="L25370" s="136">
        <v>0</v>
      </c>
      <c r="M25370" s="136">
        <v>0</v>
      </c>
      <c r="N25370" s="136">
        <v>0</v>
      </c>
      <c r="O25370" s="141" t="s">
        <v>14501</v>
      </c>
      <c r="P25370" s="141" t="s">
        <v>14501</v>
      </c>
      <c r="Q25370" s="136">
        <v>0</v>
      </c>
      <c r="R25370" s="136">
        <v>0</v>
      </c>
      <c r="S25370" s="141" t="s">
        <v>14501</v>
      </c>
    </row>
    <row r="25371" spans="1:19" ht="11.25" thickBot="1" x14ac:dyDescent="0.2">
      <c r="A25371" s="112"/>
    </row>
    <row r="25372" spans="1:19" ht="11.25" thickBot="1" x14ac:dyDescent="0.2">
      <c r="A25372" s="139" t="s">
        <v>366</v>
      </c>
      <c r="B25372" s="112"/>
      <c r="C25372" s="136">
        <v>0</v>
      </c>
      <c r="D25372" s="136">
        <v>0</v>
      </c>
      <c r="E25372" s="136">
        <v>0</v>
      </c>
      <c r="F25372" s="140">
        <v>0</v>
      </c>
      <c r="G25372" s="136">
        <v>0</v>
      </c>
      <c r="H25372" s="141" t="s">
        <v>14501</v>
      </c>
      <c r="I25372" s="141" t="s">
        <v>14501</v>
      </c>
      <c r="J25372" s="141" t="s">
        <v>14501</v>
      </c>
      <c r="K25372" s="140">
        <v>0</v>
      </c>
      <c r="L25372" s="136">
        <v>0</v>
      </c>
      <c r="M25372" s="136">
        <v>0</v>
      </c>
      <c r="N25372" s="136">
        <v>0</v>
      </c>
      <c r="O25372" s="141" t="s">
        <v>14501</v>
      </c>
      <c r="P25372" s="141" t="s">
        <v>14501</v>
      </c>
      <c r="Q25372" s="136">
        <v>0</v>
      </c>
      <c r="R25372" s="136">
        <v>0</v>
      </c>
      <c r="S25372" s="141" t="s">
        <v>14501</v>
      </c>
    </row>
    <row r="25373" spans="1:19" ht="11.25" thickBot="1" x14ac:dyDescent="0.2">
      <c r="A25373" s="112"/>
    </row>
    <row r="25374" spans="1:19" ht="11.25" thickBot="1" x14ac:dyDescent="0.2">
      <c r="A25374" s="106" t="s">
        <v>357</v>
      </c>
      <c r="B25374" s="106" t="s">
        <v>358</v>
      </c>
      <c r="C25374" s="146" t="s">
        <v>35</v>
      </c>
      <c r="D25374" s="146" t="s">
        <v>36</v>
      </c>
      <c r="E25374" s="146" t="s">
        <v>14506</v>
      </c>
      <c r="F25374" s="146" t="s">
        <v>38</v>
      </c>
      <c r="G25374" s="146" t="s">
        <v>39</v>
      </c>
      <c r="H25374" s="146" t="s">
        <v>41</v>
      </c>
      <c r="I25374" s="146" t="s">
        <v>42</v>
      </c>
      <c r="J25374" s="146" t="s">
        <v>43</v>
      </c>
      <c r="K25374" s="146" t="s">
        <v>44</v>
      </c>
      <c r="L25374" s="146" t="s">
        <v>45</v>
      </c>
      <c r="M25374" s="146" t="s">
        <v>46</v>
      </c>
      <c r="N25374" s="146" t="s">
        <v>47</v>
      </c>
      <c r="O25374" s="146" t="s">
        <v>48</v>
      </c>
      <c r="P25374" s="146" t="s">
        <v>49</v>
      </c>
      <c r="Q25374" s="146" t="s">
        <v>50</v>
      </c>
      <c r="R25374" s="146" t="s">
        <v>51</v>
      </c>
      <c r="S25374" s="146" t="s">
        <v>52</v>
      </c>
    </row>
    <row r="25375" spans="1:19" ht="11.25" thickBot="1" x14ac:dyDescent="0.2">
      <c r="A25375" s="107">
        <v>1</v>
      </c>
      <c r="B25375" s="132">
        <v>0.48364583333333333</v>
      </c>
      <c r="C25375" s="145">
        <v>179351.38</v>
      </c>
      <c r="D25375" s="108">
        <v>277.78199999999998</v>
      </c>
      <c r="E25375" s="108">
        <v>129.63</v>
      </c>
      <c r="F25375" s="141" t="s">
        <v>14500</v>
      </c>
      <c r="G25375" s="141" t="s">
        <v>14500</v>
      </c>
      <c r="H25375" s="108">
        <v>1129.6949999999999</v>
      </c>
      <c r="I25375" s="141" t="s">
        <v>14500</v>
      </c>
      <c r="J25375" s="108">
        <v>425.935</v>
      </c>
      <c r="K25375" s="141" t="s">
        <v>14500</v>
      </c>
      <c r="L25375" s="141" t="s">
        <v>14500</v>
      </c>
      <c r="M25375" s="141" t="s">
        <v>14500</v>
      </c>
      <c r="N25375" s="141" t="s">
        <v>14500</v>
      </c>
      <c r="O25375" s="141" t="s">
        <v>14500</v>
      </c>
      <c r="P25375" s="108">
        <v>33.332999999999998</v>
      </c>
      <c r="Q25375" s="141" t="s">
        <v>14500</v>
      </c>
      <c r="R25375" s="141" t="s">
        <v>14500</v>
      </c>
      <c r="S25375" s="141" t="s">
        <v>14500</v>
      </c>
    </row>
    <row r="25376" spans="1:19" ht="11.25" thickBot="1" x14ac:dyDescent="0.2">
      <c r="A25376" s="112"/>
    </row>
    <row r="25377" spans="1:19" ht="11.25" thickBot="1" x14ac:dyDescent="0.2">
      <c r="A25377" s="135" t="s">
        <v>362</v>
      </c>
      <c r="B25377" s="112"/>
      <c r="C25377" s="140">
        <v>179351.38</v>
      </c>
      <c r="D25377" s="136">
        <v>277.78199999999998</v>
      </c>
      <c r="E25377" s="136">
        <v>129.63</v>
      </c>
      <c r="F25377" s="141" t="s">
        <v>14501</v>
      </c>
      <c r="G25377" s="141" t="s">
        <v>14501</v>
      </c>
      <c r="H25377" s="136">
        <v>1129.6949999999999</v>
      </c>
      <c r="I25377" s="141" t="s">
        <v>14501</v>
      </c>
      <c r="J25377" s="136">
        <v>425.935</v>
      </c>
      <c r="K25377" s="141" t="s">
        <v>14501</v>
      </c>
      <c r="L25377" s="141" t="s">
        <v>14501</v>
      </c>
      <c r="M25377" s="141" t="s">
        <v>14501</v>
      </c>
      <c r="N25377" s="141" t="s">
        <v>14501</v>
      </c>
      <c r="O25377" s="141" t="s">
        <v>14501</v>
      </c>
      <c r="P25377" s="136">
        <v>33.332999999999998</v>
      </c>
      <c r="Q25377" s="141" t="s">
        <v>14501</v>
      </c>
      <c r="R25377" s="141" t="s">
        <v>14501</v>
      </c>
      <c r="S25377" s="141" t="s">
        <v>14501</v>
      </c>
    </row>
    <row r="25378" spans="1:19" ht="11.25" thickBot="1" x14ac:dyDescent="0.2">
      <c r="A25378" s="112"/>
    </row>
    <row r="25379" spans="1:19" ht="11.25" thickBot="1" x14ac:dyDescent="0.2">
      <c r="A25379" s="138" t="s">
        <v>364</v>
      </c>
      <c r="B25379" s="112"/>
      <c r="C25379" s="140">
        <v>0</v>
      </c>
      <c r="D25379" s="136">
        <v>0</v>
      </c>
      <c r="E25379" s="136">
        <v>0</v>
      </c>
      <c r="F25379" s="141" t="s">
        <v>14501</v>
      </c>
      <c r="G25379" s="141" t="s">
        <v>14501</v>
      </c>
      <c r="H25379" s="136">
        <v>0</v>
      </c>
      <c r="I25379" s="141" t="s">
        <v>14501</v>
      </c>
      <c r="J25379" s="136">
        <v>0</v>
      </c>
      <c r="K25379" s="141" t="s">
        <v>14501</v>
      </c>
      <c r="L25379" s="141" t="s">
        <v>14501</v>
      </c>
      <c r="M25379" s="141" t="s">
        <v>14501</v>
      </c>
      <c r="N25379" s="141" t="s">
        <v>14501</v>
      </c>
      <c r="O25379" s="141" t="s">
        <v>14501</v>
      </c>
      <c r="P25379" s="136">
        <v>0</v>
      </c>
      <c r="Q25379" s="141" t="s">
        <v>14501</v>
      </c>
      <c r="R25379" s="141" t="s">
        <v>14501</v>
      </c>
      <c r="S25379" s="141" t="s">
        <v>14501</v>
      </c>
    </row>
    <row r="25380" spans="1:19" ht="11.25" thickBot="1" x14ac:dyDescent="0.2">
      <c r="A25380" s="112"/>
    </row>
    <row r="25381" spans="1:19" ht="11.25" thickBot="1" x14ac:dyDescent="0.2">
      <c r="A25381" s="139" t="s">
        <v>366</v>
      </c>
      <c r="B25381" s="112"/>
      <c r="C25381" s="140">
        <v>0</v>
      </c>
      <c r="D25381" s="136">
        <v>0</v>
      </c>
      <c r="E25381" s="136">
        <v>0</v>
      </c>
      <c r="F25381" s="141" t="s">
        <v>14501</v>
      </c>
      <c r="G25381" s="141" t="s">
        <v>14501</v>
      </c>
      <c r="H25381" s="136">
        <v>0</v>
      </c>
      <c r="I25381" s="141" t="s">
        <v>14501</v>
      </c>
      <c r="J25381" s="136">
        <v>0</v>
      </c>
      <c r="K25381" s="141" t="s">
        <v>14501</v>
      </c>
      <c r="L25381" s="141" t="s">
        <v>14501</v>
      </c>
      <c r="M25381" s="141" t="s">
        <v>14501</v>
      </c>
      <c r="N25381" s="141" t="s">
        <v>14501</v>
      </c>
      <c r="O25381" s="141" t="s">
        <v>14501</v>
      </c>
      <c r="P25381" s="136">
        <v>0</v>
      </c>
      <c r="Q25381" s="141" t="s">
        <v>14501</v>
      </c>
      <c r="R25381" s="141" t="s">
        <v>14501</v>
      </c>
      <c r="S25381" s="141" t="s">
        <v>14501</v>
      </c>
    </row>
    <row r="25382" spans="1:19" ht="11.25" thickBot="1" x14ac:dyDescent="0.2">
      <c r="A25382" s="112"/>
    </row>
    <row r="25383" spans="1:19" ht="11.25" thickBot="1" x14ac:dyDescent="0.2">
      <c r="A25383" s="106" t="s">
        <v>357</v>
      </c>
      <c r="B25383" s="106" t="s">
        <v>358</v>
      </c>
      <c r="C25383" s="146" t="s">
        <v>53</v>
      </c>
      <c r="D25383" s="146" t="s">
        <v>54</v>
      </c>
      <c r="E25383" s="146" t="s">
        <v>55</v>
      </c>
      <c r="F25383" s="146" t="s">
        <v>56</v>
      </c>
      <c r="G25383" s="146" t="s">
        <v>14507</v>
      </c>
      <c r="H25383" s="146" t="s">
        <v>57</v>
      </c>
      <c r="I25383" s="146" t="s">
        <v>59</v>
      </c>
      <c r="J25383" s="146" t="s">
        <v>14508</v>
      </c>
      <c r="K25383" s="146" t="s">
        <v>60</v>
      </c>
      <c r="L25383" s="146" t="s">
        <v>61</v>
      </c>
      <c r="M25383" s="146" t="s">
        <v>62</v>
      </c>
      <c r="N25383" s="146" t="s">
        <v>14509</v>
      </c>
      <c r="O25383" s="146" t="s">
        <v>63</v>
      </c>
      <c r="P25383" s="146" t="s">
        <v>64</v>
      </c>
      <c r="Q25383" s="146" t="s">
        <v>66</v>
      </c>
      <c r="R25383" s="146" t="s">
        <v>14510</v>
      </c>
      <c r="S25383" s="146" t="s">
        <v>67</v>
      </c>
    </row>
    <row r="25384" spans="1:19" ht="11.25" thickBot="1" x14ac:dyDescent="0.2">
      <c r="A25384" s="107">
        <v>1</v>
      </c>
      <c r="B25384" s="132">
        <v>0.48364583333333333</v>
      </c>
      <c r="C25384" s="141" t="s">
        <v>14500</v>
      </c>
      <c r="D25384" s="141" t="s">
        <v>14500</v>
      </c>
      <c r="E25384" s="141" t="s">
        <v>14500</v>
      </c>
      <c r="F25384" s="108">
        <v>3500.5160000000001</v>
      </c>
      <c r="G25384" s="108">
        <v>35106.730000000003</v>
      </c>
      <c r="H25384" s="108">
        <v>703.72799999999995</v>
      </c>
      <c r="I25384" s="141" t="s">
        <v>14500</v>
      </c>
      <c r="J25384" s="141" t="s">
        <v>14500</v>
      </c>
      <c r="K25384" s="108">
        <v>101.852</v>
      </c>
      <c r="L25384" s="108">
        <v>33.332999999999998</v>
      </c>
      <c r="M25384" s="108">
        <v>222.22499999999999</v>
      </c>
      <c r="N25384" s="141" t="s">
        <v>14500</v>
      </c>
      <c r="O25384" s="141" t="s">
        <v>14500</v>
      </c>
      <c r="P25384" s="108">
        <v>5550.7150000000001</v>
      </c>
      <c r="Q25384" s="145">
        <v>719457.97</v>
      </c>
      <c r="R25384" s="141" t="s">
        <v>14500</v>
      </c>
      <c r="S25384" s="108">
        <v>101.852</v>
      </c>
    </row>
    <row r="25385" spans="1:19" ht="11.25" thickBot="1" x14ac:dyDescent="0.2">
      <c r="A25385" s="112"/>
    </row>
    <row r="25386" spans="1:19" ht="11.25" thickBot="1" x14ac:dyDescent="0.2">
      <c r="A25386" s="135" t="s">
        <v>362</v>
      </c>
      <c r="B25386" s="112"/>
      <c r="C25386" s="141" t="s">
        <v>14501</v>
      </c>
      <c r="D25386" s="141" t="s">
        <v>14501</v>
      </c>
      <c r="E25386" s="141" t="s">
        <v>14501</v>
      </c>
      <c r="F25386" s="136">
        <v>3500.5160000000001</v>
      </c>
      <c r="G25386" s="136">
        <v>35106.730000000003</v>
      </c>
      <c r="H25386" s="136">
        <v>703.72799999999995</v>
      </c>
      <c r="I25386" s="141" t="s">
        <v>14501</v>
      </c>
      <c r="J25386" s="141" t="s">
        <v>14501</v>
      </c>
      <c r="K25386" s="136">
        <v>101.852</v>
      </c>
      <c r="L25386" s="136">
        <v>33.332999999999998</v>
      </c>
      <c r="M25386" s="136">
        <v>222.22499999999999</v>
      </c>
      <c r="N25386" s="141" t="s">
        <v>14501</v>
      </c>
      <c r="O25386" s="141" t="s">
        <v>14501</v>
      </c>
      <c r="P25386" s="136">
        <v>5550.7150000000001</v>
      </c>
      <c r="Q25386" s="140">
        <v>719457.97</v>
      </c>
      <c r="R25386" s="141" t="s">
        <v>14501</v>
      </c>
      <c r="S25386" s="136">
        <v>101.852</v>
      </c>
    </row>
    <row r="25387" spans="1:19" ht="11.25" thickBot="1" x14ac:dyDescent="0.2">
      <c r="A25387" s="112"/>
    </row>
    <row r="25388" spans="1:19" ht="11.25" thickBot="1" x14ac:dyDescent="0.2">
      <c r="A25388" s="138" t="s">
        <v>364</v>
      </c>
      <c r="B25388" s="112"/>
      <c r="C25388" s="141" t="s">
        <v>14501</v>
      </c>
      <c r="D25388" s="141" t="s">
        <v>14501</v>
      </c>
      <c r="E25388" s="141" t="s">
        <v>14501</v>
      </c>
      <c r="F25388" s="136">
        <v>0</v>
      </c>
      <c r="G25388" s="136">
        <v>0</v>
      </c>
      <c r="H25388" s="136">
        <v>0</v>
      </c>
      <c r="I25388" s="141" t="s">
        <v>14501</v>
      </c>
      <c r="J25388" s="141" t="s">
        <v>14501</v>
      </c>
      <c r="K25388" s="136">
        <v>0</v>
      </c>
      <c r="L25388" s="136">
        <v>0</v>
      </c>
      <c r="M25388" s="136">
        <v>0</v>
      </c>
      <c r="N25388" s="141" t="s">
        <v>14501</v>
      </c>
      <c r="O25388" s="141" t="s">
        <v>14501</v>
      </c>
      <c r="P25388" s="136">
        <v>0</v>
      </c>
      <c r="Q25388" s="140">
        <v>0</v>
      </c>
      <c r="R25388" s="141" t="s">
        <v>14501</v>
      </c>
      <c r="S25388" s="136">
        <v>0</v>
      </c>
    </row>
    <row r="25389" spans="1:19" ht="11.25" thickBot="1" x14ac:dyDescent="0.2">
      <c r="A25389" s="112"/>
    </row>
    <row r="25390" spans="1:19" ht="11.25" thickBot="1" x14ac:dyDescent="0.2">
      <c r="A25390" s="139" t="s">
        <v>366</v>
      </c>
      <c r="B25390" s="112"/>
      <c r="C25390" s="141" t="s">
        <v>14501</v>
      </c>
      <c r="D25390" s="141" t="s">
        <v>14501</v>
      </c>
      <c r="E25390" s="141" t="s">
        <v>14501</v>
      </c>
      <c r="F25390" s="136">
        <v>0</v>
      </c>
      <c r="G25390" s="136">
        <v>0</v>
      </c>
      <c r="H25390" s="136">
        <v>0</v>
      </c>
      <c r="I25390" s="141" t="s">
        <v>14501</v>
      </c>
      <c r="J25390" s="141" t="s">
        <v>14501</v>
      </c>
      <c r="K25390" s="136">
        <v>0</v>
      </c>
      <c r="L25390" s="136">
        <v>0</v>
      </c>
      <c r="M25390" s="136">
        <v>0</v>
      </c>
      <c r="N25390" s="141" t="s">
        <v>14501</v>
      </c>
      <c r="O25390" s="141" t="s">
        <v>14501</v>
      </c>
      <c r="P25390" s="136">
        <v>0</v>
      </c>
      <c r="Q25390" s="140">
        <v>0</v>
      </c>
      <c r="R25390" s="141" t="s">
        <v>14501</v>
      </c>
      <c r="S25390" s="136">
        <v>0</v>
      </c>
    </row>
    <row r="25391" spans="1:19" ht="11.25" thickBot="1" x14ac:dyDescent="0.2">
      <c r="A25391" s="112"/>
    </row>
    <row r="25392" spans="1:19" ht="11.25" thickBot="1" x14ac:dyDescent="0.2">
      <c r="A25392" s="106" t="s">
        <v>357</v>
      </c>
      <c r="B25392" s="106" t="s">
        <v>358</v>
      </c>
      <c r="C25392" s="146" t="s">
        <v>68</v>
      </c>
      <c r="D25392" s="146" t="s">
        <v>14511</v>
      </c>
    </row>
    <row r="25393" spans="1:19" ht="11.25" thickBot="1" x14ac:dyDescent="0.2">
      <c r="A25393" s="107">
        <v>1</v>
      </c>
      <c r="B25393" s="132">
        <v>0.48364583333333333</v>
      </c>
      <c r="C25393" s="108">
        <v>129.63</v>
      </c>
      <c r="D25393" s="141" t="s">
        <v>14500</v>
      </c>
    </row>
    <row r="25394" spans="1:19" ht="11.25" thickBot="1" x14ac:dyDescent="0.2">
      <c r="A25394" s="112"/>
    </row>
    <row r="25395" spans="1:19" ht="11.25" thickBot="1" x14ac:dyDescent="0.2">
      <c r="A25395" s="135" t="s">
        <v>362</v>
      </c>
      <c r="B25395" s="112"/>
      <c r="C25395" s="136">
        <v>129.63</v>
      </c>
      <c r="D25395" s="141" t="s">
        <v>14501</v>
      </c>
    </row>
    <row r="25396" spans="1:19" ht="11.25" thickBot="1" x14ac:dyDescent="0.2">
      <c r="A25396" s="112"/>
    </row>
    <row r="25397" spans="1:19" ht="11.25" thickBot="1" x14ac:dyDescent="0.2">
      <c r="A25397" s="138" t="s">
        <v>364</v>
      </c>
      <c r="B25397" s="112"/>
      <c r="C25397" s="136">
        <v>0</v>
      </c>
      <c r="D25397" s="141" t="s">
        <v>14501</v>
      </c>
    </row>
    <row r="25398" spans="1:19" ht="11.25" thickBot="1" x14ac:dyDescent="0.2">
      <c r="A25398" s="112"/>
    </row>
    <row r="25399" spans="1:19" ht="11.25" thickBot="1" x14ac:dyDescent="0.2">
      <c r="A25399" s="139" t="s">
        <v>366</v>
      </c>
      <c r="B25399" s="112"/>
      <c r="C25399" s="136">
        <v>0</v>
      </c>
      <c r="D25399" s="141" t="s">
        <v>14501</v>
      </c>
    </row>
    <row r="25400" spans="1:19" ht="10.5" x14ac:dyDescent="0.15">
      <c r="A25400" s="112"/>
    </row>
    <row r="25401" spans="1:19" x14ac:dyDescent="0.15">
      <c r="A25401" s="129"/>
      <c r="B25401" s="86" t="s">
        <v>1140</v>
      </c>
    </row>
    <row r="25402" spans="1:19" ht="9.75" thickBot="1" x14ac:dyDescent="0.2">
      <c r="A25402" s="81" t="s">
        <v>5871</v>
      </c>
    </row>
    <row r="25403" spans="1:19" ht="11.25" thickBot="1" x14ac:dyDescent="0.2">
      <c r="A25403" s="106" t="s">
        <v>357</v>
      </c>
      <c r="B25403" s="106" t="s">
        <v>358</v>
      </c>
      <c r="C25403" s="146" t="s">
        <v>14494</v>
      </c>
      <c r="D25403" s="146" t="s">
        <v>14495</v>
      </c>
      <c r="E25403" s="146" t="s">
        <v>14496</v>
      </c>
      <c r="F25403" s="146" t="s">
        <v>0</v>
      </c>
      <c r="G25403" s="146" t="s">
        <v>1</v>
      </c>
      <c r="H25403" s="146" t="s">
        <v>2</v>
      </c>
      <c r="I25403" s="146" t="s">
        <v>14497</v>
      </c>
      <c r="J25403" s="146" t="s">
        <v>3</v>
      </c>
      <c r="K25403" s="146" t="s">
        <v>14498</v>
      </c>
      <c r="L25403" s="146" t="s">
        <v>7</v>
      </c>
      <c r="M25403" s="146" t="s">
        <v>14499</v>
      </c>
      <c r="N25403" s="146" t="s">
        <v>10</v>
      </c>
      <c r="O25403" s="146" t="s">
        <v>11</v>
      </c>
      <c r="P25403" s="146" t="s">
        <v>12</v>
      </c>
      <c r="Q25403" s="146" t="s">
        <v>13</v>
      </c>
      <c r="R25403" s="146" t="s">
        <v>14</v>
      </c>
      <c r="S25403" s="146" t="s">
        <v>15</v>
      </c>
    </row>
    <row r="25404" spans="1:19" ht="11.25" thickBot="1" x14ac:dyDescent="0.2">
      <c r="A25404" s="107">
        <v>1</v>
      </c>
      <c r="B25404" s="132">
        <v>0.48877314814814815</v>
      </c>
      <c r="C25404" s="141" t="s">
        <v>14500</v>
      </c>
      <c r="D25404" s="141" t="s">
        <v>14500</v>
      </c>
      <c r="E25404" s="141" t="s">
        <v>14500</v>
      </c>
      <c r="F25404" s="108">
        <v>4229.0959999999995</v>
      </c>
      <c r="G25404" s="108">
        <v>927.81100000000004</v>
      </c>
      <c r="H25404" s="108">
        <v>150.001</v>
      </c>
      <c r="I25404" s="108">
        <v>33.332999999999998</v>
      </c>
      <c r="J25404" s="108">
        <v>119.04900000000001</v>
      </c>
      <c r="K25404" s="108">
        <v>166.66800000000001</v>
      </c>
      <c r="L25404" s="145">
        <v>10137.689</v>
      </c>
      <c r="M25404" s="141" t="s">
        <v>14622</v>
      </c>
      <c r="N25404" s="108">
        <v>71.429000000000002</v>
      </c>
      <c r="O25404" s="108">
        <v>144.446</v>
      </c>
      <c r="P25404" s="108">
        <v>33.332999999999998</v>
      </c>
      <c r="Q25404" s="108">
        <v>2222.4029999999998</v>
      </c>
      <c r="R25404" s="141" t="s">
        <v>14500</v>
      </c>
      <c r="S25404" s="108">
        <v>74.073999999999998</v>
      </c>
    </row>
    <row r="25405" spans="1:19" ht="11.25" thickBot="1" x14ac:dyDescent="0.2">
      <c r="A25405" s="112"/>
    </row>
    <row r="25406" spans="1:19" ht="11.25" thickBot="1" x14ac:dyDescent="0.2">
      <c r="A25406" s="135" t="s">
        <v>362</v>
      </c>
      <c r="B25406" s="112"/>
      <c r="C25406" s="141" t="s">
        <v>14501</v>
      </c>
      <c r="D25406" s="141" t="s">
        <v>14501</v>
      </c>
      <c r="E25406" s="141" t="s">
        <v>14501</v>
      </c>
      <c r="F25406" s="136">
        <v>4229.0959999999995</v>
      </c>
      <c r="G25406" s="136">
        <v>927.81100000000004</v>
      </c>
      <c r="H25406" s="136">
        <v>150.001</v>
      </c>
      <c r="I25406" s="136">
        <v>33.332999999999998</v>
      </c>
      <c r="J25406" s="136">
        <v>119.04900000000001</v>
      </c>
      <c r="K25406" s="136">
        <v>166.66800000000001</v>
      </c>
      <c r="L25406" s="140">
        <v>10137.689</v>
      </c>
      <c r="M25406" s="141" t="s">
        <v>14623</v>
      </c>
      <c r="N25406" s="136">
        <v>71.429000000000002</v>
      </c>
      <c r="O25406" s="136">
        <v>144.446</v>
      </c>
      <c r="P25406" s="136">
        <v>33.332999999999998</v>
      </c>
      <c r="Q25406" s="136">
        <v>2222.4029999999998</v>
      </c>
      <c r="R25406" s="141" t="s">
        <v>14501</v>
      </c>
      <c r="S25406" s="136">
        <v>74.073999999999998</v>
      </c>
    </row>
    <row r="25407" spans="1:19" ht="11.25" thickBot="1" x14ac:dyDescent="0.2">
      <c r="A25407" s="112"/>
    </row>
    <row r="25408" spans="1:19" ht="11.25" thickBot="1" x14ac:dyDescent="0.2">
      <c r="A25408" s="138" t="s">
        <v>364</v>
      </c>
      <c r="B25408" s="112"/>
      <c r="C25408" s="141" t="s">
        <v>14501</v>
      </c>
      <c r="D25408" s="141" t="s">
        <v>14501</v>
      </c>
      <c r="E25408" s="141" t="s">
        <v>14501</v>
      </c>
      <c r="F25408" s="136">
        <v>0</v>
      </c>
      <c r="G25408" s="136">
        <v>0</v>
      </c>
      <c r="H25408" s="136">
        <v>0</v>
      </c>
      <c r="I25408" s="136">
        <v>0</v>
      </c>
      <c r="J25408" s="136">
        <v>0</v>
      </c>
      <c r="K25408" s="136">
        <v>0</v>
      </c>
      <c r="L25408" s="140">
        <v>0</v>
      </c>
      <c r="M25408" s="141" t="s">
        <v>3712</v>
      </c>
      <c r="N25408" s="136">
        <v>0</v>
      </c>
      <c r="O25408" s="136">
        <v>0</v>
      </c>
      <c r="P25408" s="136">
        <v>0</v>
      </c>
      <c r="Q25408" s="136">
        <v>0</v>
      </c>
      <c r="R25408" s="141" t="s">
        <v>14501</v>
      </c>
      <c r="S25408" s="136">
        <v>0</v>
      </c>
    </row>
    <row r="25409" spans="1:19" ht="11.25" thickBot="1" x14ac:dyDescent="0.2">
      <c r="A25409" s="112"/>
    </row>
    <row r="25410" spans="1:19" ht="11.25" thickBot="1" x14ac:dyDescent="0.2">
      <c r="A25410" s="139" t="s">
        <v>366</v>
      </c>
      <c r="B25410" s="112"/>
      <c r="C25410" s="141" t="s">
        <v>14501</v>
      </c>
      <c r="D25410" s="141" t="s">
        <v>14501</v>
      </c>
      <c r="E25410" s="141" t="s">
        <v>14501</v>
      </c>
      <c r="F25410" s="136">
        <v>0</v>
      </c>
      <c r="G25410" s="136">
        <v>0</v>
      </c>
      <c r="H25410" s="136">
        <v>0</v>
      </c>
      <c r="I25410" s="136">
        <v>0</v>
      </c>
      <c r="J25410" s="136">
        <v>0</v>
      </c>
      <c r="K25410" s="136">
        <v>0</v>
      </c>
      <c r="L25410" s="140">
        <v>0</v>
      </c>
      <c r="M25410" s="141" t="s">
        <v>3712</v>
      </c>
      <c r="N25410" s="136">
        <v>0</v>
      </c>
      <c r="O25410" s="136">
        <v>0</v>
      </c>
      <c r="P25410" s="136">
        <v>0</v>
      </c>
      <c r="Q25410" s="136">
        <v>0</v>
      </c>
      <c r="R25410" s="141" t="s">
        <v>14501</v>
      </c>
      <c r="S25410" s="136">
        <v>0</v>
      </c>
    </row>
    <row r="25411" spans="1:19" ht="11.25" thickBot="1" x14ac:dyDescent="0.2">
      <c r="A25411" s="112"/>
    </row>
    <row r="25412" spans="1:19" ht="11.25" thickBot="1" x14ac:dyDescent="0.2">
      <c r="A25412" s="106" t="s">
        <v>357</v>
      </c>
      <c r="B25412" s="106" t="s">
        <v>358</v>
      </c>
      <c r="C25412" s="146" t="s">
        <v>16</v>
      </c>
      <c r="D25412" s="146" t="s">
        <v>14502</v>
      </c>
      <c r="E25412" s="146" t="s">
        <v>14503</v>
      </c>
      <c r="F25412" s="146" t="s">
        <v>20</v>
      </c>
      <c r="G25412" s="146" t="s">
        <v>21</v>
      </c>
      <c r="H25412" s="146" t="s">
        <v>22</v>
      </c>
      <c r="I25412" s="146" t="s">
        <v>23</v>
      </c>
      <c r="J25412" s="146" t="s">
        <v>24</v>
      </c>
      <c r="K25412" s="146" t="s">
        <v>26</v>
      </c>
      <c r="L25412" s="146" t="s">
        <v>14504</v>
      </c>
      <c r="M25412" s="146" t="s">
        <v>27</v>
      </c>
      <c r="N25412" s="146" t="s">
        <v>28</v>
      </c>
      <c r="O25412" s="146" t="s">
        <v>29</v>
      </c>
      <c r="P25412" s="146" t="s">
        <v>30</v>
      </c>
      <c r="Q25412" s="146" t="s">
        <v>14505</v>
      </c>
      <c r="R25412" s="146" t="s">
        <v>32</v>
      </c>
      <c r="S25412" s="146" t="s">
        <v>33</v>
      </c>
    </row>
    <row r="25413" spans="1:19" ht="11.25" thickBot="1" x14ac:dyDescent="0.2">
      <c r="A25413" s="107">
        <v>1</v>
      </c>
      <c r="B25413" s="132">
        <v>0.48877314814814815</v>
      </c>
      <c r="C25413" s="108">
        <v>555.56899999999996</v>
      </c>
      <c r="D25413" s="108">
        <v>566.67999999999995</v>
      </c>
      <c r="E25413" s="141" t="s">
        <v>14500</v>
      </c>
      <c r="F25413" s="145">
        <v>11205.23</v>
      </c>
      <c r="G25413" s="108">
        <v>74.073999999999998</v>
      </c>
      <c r="H25413" s="141" t="s">
        <v>14500</v>
      </c>
      <c r="I25413" s="141" t="s">
        <v>14500</v>
      </c>
      <c r="J25413" s="108">
        <v>41.667000000000002</v>
      </c>
      <c r="K25413" s="145">
        <v>79264.974000000002</v>
      </c>
      <c r="L25413" s="108">
        <v>11488.994000000001</v>
      </c>
      <c r="M25413" s="108">
        <v>90855.046000000002</v>
      </c>
      <c r="N25413" s="108">
        <v>419.76299999999998</v>
      </c>
      <c r="O25413" s="141" t="s">
        <v>14500</v>
      </c>
      <c r="P25413" s="141" t="s">
        <v>14500</v>
      </c>
      <c r="Q25413" s="108">
        <v>95.239000000000004</v>
      </c>
      <c r="R25413" s="108">
        <v>33.332999999999998</v>
      </c>
      <c r="S25413" s="141" t="s">
        <v>14500</v>
      </c>
    </row>
    <row r="25414" spans="1:19" ht="11.25" thickBot="1" x14ac:dyDescent="0.2">
      <c r="A25414" s="112"/>
    </row>
    <row r="25415" spans="1:19" ht="11.25" thickBot="1" x14ac:dyDescent="0.2">
      <c r="A25415" s="135" t="s">
        <v>362</v>
      </c>
      <c r="B25415" s="112"/>
      <c r="C25415" s="136">
        <v>555.56899999999996</v>
      </c>
      <c r="D25415" s="136">
        <v>566.67999999999995</v>
      </c>
      <c r="E25415" s="141" t="s">
        <v>14501</v>
      </c>
      <c r="F25415" s="140">
        <v>11205.23</v>
      </c>
      <c r="G25415" s="136">
        <v>74.073999999999998</v>
      </c>
      <c r="H25415" s="141" t="s">
        <v>14501</v>
      </c>
      <c r="I25415" s="141" t="s">
        <v>14501</v>
      </c>
      <c r="J25415" s="136">
        <v>41.667000000000002</v>
      </c>
      <c r="K25415" s="140">
        <v>79264.974000000002</v>
      </c>
      <c r="L25415" s="136">
        <v>11488.994000000001</v>
      </c>
      <c r="M25415" s="136">
        <v>90855.046000000002</v>
      </c>
      <c r="N25415" s="136">
        <v>419.76299999999998</v>
      </c>
      <c r="O25415" s="141" t="s">
        <v>14501</v>
      </c>
      <c r="P25415" s="141" t="s">
        <v>14501</v>
      </c>
      <c r="Q25415" s="136">
        <v>95.239000000000004</v>
      </c>
      <c r="R25415" s="136">
        <v>33.332999999999998</v>
      </c>
      <c r="S25415" s="141" t="s">
        <v>14501</v>
      </c>
    </row>
    <row r="25416" spans="1:19" ht="11.25" thickBot="1" x14ac:dyDescent="0.2">
      <c r="A25416" s="112"/>
    </row>
    <row r="25417" spans="1:19" ht="11.25" thickBot="1" x14ac:dyDescent="0.2">
      <c r="A25417" s="138" t="s">
        <v>364</v>
      </c>
      <c r="B25417" s="112"/>
      <c r="C25417" s="136">
        <v>0</v>
      </c>
      <c r="D25417" s="136">
        <v>0</v>
      </c>
      <c r="E25417" s="141" t="s">
        <v>14501</v>
      </c>
      <c r="F25417" s="140">
        <v>0</v>
      </c>
      <c r="G25417" s="136">
        <v>0</v>
      </c>
      <c r="H25417" s="141" t="s">
        <v>14501</v>
      </c>
      <c r="I25417" s="141" t="s">
        <v>14501</v>
      </c>
      <c r="J25417" s="136">
        <v>0</v>
      </c>
      <c r="K25417" s="140">
        <v>0</v>
      </c>
      <c r="L25417" s="136">
        <v>0</v>
      </c>
      <c r="M25417" s="136">
        <v>0</v>
      </c>
      <c r="N25417" s="136">
        <v>0</v>
      </c>
      <c r="O25417" s="141" t="s">
        <v>14501</v>
      </c>
      <c r="P25417" s="141" t="s">
        <v>14501</v>
      </c>
      <c r="Q25417" s="136">
        <v>0</v>
      </c>
      <c r="R25417" s="136">
        <v>0</v>
      </c>
      <c r="S25417" s="141" t="s">
        <v>14501</v>
      </c>
    </row>
    <row r="25418" spans="1:19" ht="11.25" thickBot="1" x14ac:dyDescent="0.2">
      <c r="A25418" s="112"/>
    </row>
    <row r="25419" spans="1:19" ht="11.25" thickBot="1" x14ac:dyDescent="0.2">
      <c r="A25419" s="139" t="s">
        <v>366</v>
      </c>
      <c r="B25419" s="112"/>
      <c r="C25419" s="136">
        <v>0</v>
      </c>
      <c r="D25419" s="136">
        <v>0</v>
      </c>
      <c r="E25419" s="141" t="s">
        <v>14501</v>
      </c>
      <c r="F25419" s="140">
        <v>0</v>
      </c>
      <c r="G25419" s="136">
        <v>0</v>
      </c>
      <c r="H25419" s="141" t="s">
        <v>14501</v>
      </c>
      <c r="I25419" s="141" t="s">
        <v>14501</v>
      </c>
      <c r="J25419" s="136">
        <v>0</v>
      </c>
      <c r="K25419" s="140">
        <v>0</v>
      </c>
      <c r="L25419" s="136">
        <v>0</v>
      </c>
      <c r="M25419" s="136">
        <v>0</v>
      </c>
      <c r="N25419" s="136">
        <v>0</v>
      </c>
      <c r="O25419" s="141" t="s">
        <v>14501</v>
      </c>
      <c r="P25419" s="141" t="s">
        <v>14501</v>
      </c>
      <c r="Q25419" s="136">
        <v>0</v>
      </c>
      <c r="R25419" s="136">
        <v>0</v>
      </c>
      <c r="S25419" s="141" t="s">
        <v>14501</v>
      </c>
    </row>
    <row r="25420" spans="1:19" ht="11.25" thickBot="1" x14ac:dyDescent="0.2">
      <c r="A25420" s="112"/>
    </row>
    <row r="25421" spans="1:19" ht="11.25" thickBot="1" x14ac:dyDescent="0.2">
      <c r="A25421" s="106" t="s">
        <v>357</v>
      </c>
      <c r="B25421" s="106" t="s">
        <v>358</v>
      </c>
      <c r="C25421" s="146" t="s">
        <v>35</v>
      </c>
      <c r="D25421" s="146" t="s">
        <v>36</v>
      </c>
      <c r="E25421" s="146" t="s">
        <v>14506</v>
      </c>
      <c r="F25421" s="146" t="s">
        <v>38</v>
      </c>
      <c r="G25421" s="146" t="s">
        <v>39</v>
      </c>
      <c r="H25421" s="146" t="s">
        <v>41</v>
      </c>
      <c r="I25421" s="146" t="s">
        <v>42</v>
      </c>
      <c r="J25421" s="146" t="s">
        <v>43</v>
      </c>
      <c r="K25421" s="146" t="s">
        <v>44</v>
      </c>
      <c r="L25421" s="146" t="s">
        <v>45</v>
      </c>
      <c r="M25421" s="146" t="s">
        <v>46</v>
      </c>
      <c r="N25421" s="146" t="s">
        <v>47</v>
      </c>
      <c r="O25421" s="146" t="s">
        <v>48</v>
      </c>
      <c r="P25421" s="146" t="s">
        <v>49</v>
      </c>
      <c r="Q25421" s="146" t="s">
        <v>50</v>
      </c>
      <c r="R25421" s="146" t="s">
        <v>51</v>
      </c>
      <c r="S25421" s="146" t="s">
        <v>52</v>
      </c>
    </row>
    <row r="25422" spans="1:19" ht="11.25" thickBot="1" x14ac:dyDescent="0.2">
      <c r="A25422" s="107">
        <v>1</v>
      </c>
      <c r="B25422" s="132">
        <v>0.48877314814814815</v>
      </c>
      <c r="C25422" s="145">
        <v>181887.49</v>
      </c>
      <c r="D25422" s="108">
        <v>925.95899999999995</v>
      </c>
      <c r="E25422" s="108">
        <v>203.70599999999999</v>
      </c>
      <c r="F25422" s="141" t="s">
        <v>14500</v>
      </c>
      <c r="G25422" s="141" t="s">
        <v>14500</v>
      </c>
      <c r="H25422" s="108">
        <v>88.888999999999996</v>
      </c>
      <c r="I25422" s="108">
        <v>33.332999999999998</v>
      </c>
      <c r="J25422" s="108">
        <v>316.67200000000003</v>
      </c>
      <c r="K25422" s="141" t="s">
        <v>14500</v>
      </c>
      <c r="L25422" s="141" t="s">
        <v>14500</v>
      </c>
      <c r="M25422" s="141" t="s">
        <v>14500</v>
      </c>
      <c r="N25422" s="141" t="s">
        <v>14500</v>
      </c>
      <c r="O25422" s="141" t="s">
        <v>14500</v>
      </c>
      <c r="P25422" s="141" t="s">
        <v>14500</v>
      </c>
      <c r="Q25422" s="141" t="s">
        <v>14500</v>
      </c>
      <c r="R25422" s="141" t="s">
        <v>14500</v>
      </c>
      <c r="S25422" s="141" t="s">
        <v>14500</v>
      </c>
    </row>
    <row r="25423" spans="1:19" ht="11.25" thickBot="1" x14ac:dyDescent="0.2">
      <c r="A25423" s="112"/>
    </row>
    <row r="25424" spans="1:19" ht="11.25" thickBot="1" x14ac:dyDescent="0.2">
      <c r="A25424" s="135" t="s">
        <v>362</v>
      </c>
      <c r="B25424" s="112"/>
      <c r="C25424" s="140">
        <v>181887.49</v>
      </c>
      <c r="D25424" s="136">
        <v>925.95899999999995</v>
      </c>
      <c r="E25424" s="136">
        <v>203.70599999999999</v>
      </c>
      <c r="F25424" s="141" t="s">
        <v>14501</v>
      </c>
      <c r="G25424" s="141" t="s">
        <v>14501</v>
      </c>
      <c r="H25424" s="136">
        <v>88.888999999999996</v>
      </c>
      <c r="I25424" s="136">
        <v>33.332999999999998</v>
      </c>
      <c r="J25424" s="136">
        <v>316.67200000000003</v>
      </c>
      <c r="K25424" s="141" t="s">
        <v>14501</v>
      </c>
      <c r="L25424" s="141" t="s">
        <v>14501</v>
      </c>
      <c r="M25424" s="141" t="s">
        <v>14501</v>
      </c>
      <c r="N25424" s="141" t="s">
        <v>14501</v>
      </c>
      <c r="O25424" s="141" t="s">
        <v>14501</v>
      </c>
      <c r="P25424" s="141" t="s">
        <v>14501</v>
      </c>
      <c r="Q25424" s="141" t="s">
        <v>14501</v>
      </c>
      <c r="R25424" s="141" t="s">
        <v>14501</v>
      </c>
      <c r="S25424" s="141" t="s">
        <v>14501</v>
      </c>
    </row>
    <row r="25425" spans="1:19" ht="11.25" thickBot="1" x14ac:dyDescent="0.2">
      <c r="A25425" s="112"/>
    </row>
    <row r="25426" spans="1:19" ht="11.25" thickBot="1" x14ac:dyDescent="0.2">
      <c r="A25426" s="138" t="s">
        <v>364</v>
      </c>
      <c r="B25426" s="112"/>
      <c r="C25426" s="140">
        <v>0</v>
      </c>
      <c r="D25426" s="136">
        <v>0</v>
      </c>
      <c r="E25426" s="136">
        <v>0</v>
      </c>
      <c r="F25426" s="141" t="s">
        <v>14501</v>
      </c>
      <c r="G25426" s="141" t="s">
        <v>14501</v>
      </c>
      <c r="H25426" s="136">
        <v>0</v>
      </c>
      <c r="I25426" s="136">
        <v>0</v>
      </c>
      <c r="J25426" s="136">
        <v>0</v>
      </c>
      <c r="K25426" s="141" t="s">
        <v>14501</v>
      </c>
      <c r="L25426" s="141" t="s">
        <v>14501</v>
      </c>
      <c r="M25426" s="141" t="s">
        <v>14501</v>
      </c>
      <c r="N25426" s="141" t="s">
        <v>14501</v>
      </c>
      <c r="O25426" s="141" t="s">
        <v>14501</v>
      </c>
      <c r="P25426" s="141" t="s">
        <v>14501</v>
      </c>
      <c r="Q25426" s="141" t="s">
        <v>14501</v>
      </c>
      <c r="R25426" s="141" t="s">
        <v>14501</v>
      </c>
      <c r="S25426" s="141" t="s">
        <v>14501</v>
      </c>
    </row>
    <row r="25427" spans="1:19" ht="11.25" thickBot="1" x14ac:dyDescent="0.2">
      <c r="A25427" s="112"/>
    </row>
    <row r="25428" spans="1:19" ht="11.25" thickBot="1" x14ac:dyDescent="0.2">
      <c r="A25428" s="139" t="s">
        <v>366</v>
      </c>
      <c r="B25428" s="112"/>
      <c r="C25428" s="140">
        <v>0</v>
      </c>
      <c r="D25428" s="136">
        <v>0</v>
      </c>
      <c r="E25428" s="136">
        <v>0</v>
      </c>
      <c r="F25428" s="141" t="s">
        <v>14501</v>
      </c>
      <c r="G25428" s="141" t="s">
        <v>14501</v>
      </c>
      <c r="H25428" s="136">
        <v>0</v>
      </c>
      <c r="I25428" s="136">
        <v>0</v>
      </c>
      <c r="J25428" s="136">
        <v>0</v>
      </c>
      <c r="K25428" s="141" t="s">
        <v>14501</v>
      </c>
      <c r="L25428" s="141" t="s">
        <v>14501</v>
      </c>
      <c r="M25428" s="141" t="s">
        <v>14501</v>
      </c>
      <c r="N25428" s="141" t="s">
        <v>14501</v>
      </c>
      <c r="O25428" s="141" t="s">
        <v>14501</v>
      </c>
      <c r="P25428" s="141" t="s">
        <v>14501</v>
      </c>
      <c r="Q25428" s="141" t="s">
        <v>14501</v>
      </c>
      <c r="R25428" s="141" t="s">
        <v>14501</v>
      </c>
      <c r="S25428" s="141" t="s">
        <v>14501</v>
      </c>
    </row>
    <row r="25429" spans="1:19" ht="11.25" thickBot="1" x14ac:dyDescent="0.2">
      <c r="A25429" s="112"/>
    </row>
    <row r="25430" spans="1:19" ht="11.25" thickBot="1" x14ac:dyDescent="0.2">
      <c r="A25430" s="106" t="s">
        <v>357</v>
      </c>
      <c r="B25430" s="106" t="s">
        <v>358</v>
      </c>
      <c r="C25430" s="146" t="s">
        <v>53</v>
      </c>
      <c r="D25430" s="146" t="s">
        <v>54</v>
      </c>
      <c r="E25430" s="146" t="s">
        <v>55</v>
      </c>
      <c r="F25430" s="146" t="s">
        <v>56</v>
      </c>
      <c r="G25430" s="146" t="s">
        <v>14507</v>
      </c>
      <c r="H25430" s="146" t="s">
        <v>57</v>
      </c>
      <c r="I25430" s="146" t="s">
        <v>59</v>
      </c>
      <c r="J25430" s="146" t="s">
        <v>14508</v>
      </c>
      <c r="K25430" s="146" t="s">
        <v>60</v>
      </c>
      <c r="L25430" s="146" t="s">
        <v>61</v>
      </c>
      <c r="M25430" s="146" t="s">
        <v>62</v>
      </c>
      <c r="N25430" s="146" t="s">
        <v>14509</v>
      </c>
      <c r="O25430" s="146" t="s">
        <v>63</v>
      </c>
      <c r="P25430" s="146" t="s">
        <v>64</v>
      </c>
      <c r="Q25430" s="146" t="s">
        <v>66</v>
      </c>
      <c r="R25430" s="146" t="s">
        <v>14510</v>
      </c>
      <c r="S25430" s="146" t="s">
        <v>67</v>
      </c>
    </row>
    <row r="25431" spans="1:19" ht="11.25" thickBot="1" x14ac:dyDescent="0.2">
      <c r="A25431" s="107">
        <v>1</v>
      </c>
      <c r="B25431" s="132">
        <v>0.48877314814814815</v>
      </c>
      <c r="C25431" s="141" t="s">
        <v>14500</v>
      </c>
      <c r="D25431" s="141" t="s">
        <v>14500</v>
      </c>
      <c r="E25431" s="141" t="s">
        <v>14500</v>
      </c>
      <c r="F25431" s="108">
        <v>1926.0930000000001</v>
      </c>
      <c r="G25431" s="108">
        <v>50890.909</v>
      </c>
      <c r="H25431" s="108">
        <v>3179.4270000000001</v>
      </c>
      <c r="I25431" s="141" t="s">
        <v>14500</v>
      </c>
      <c r="J25431" s="141" t="s">
        <v>14500</v>
      </c>
      <c r="K25431" s="141" t="s">
        <v>14500</v>
      </c>
      <c r="L25431" s="108">
        <v>33.332999999999998</v>
      </c>
      <c r="M25431" s="108">
        <v>380.96</v>
      </c>
      <c r="N25431" s="108">
        <v>33.332999999999998</v>
      </c>
      <c r="O25431" s="108">
        <v>41.667000000000002</v>
      </c>
      <c r="P25431" s="108">
        <v>4692.2629999999999</v>
      </c>
      <c r="Q25431" s="145">
        <v>715769.27</v>
      </c>
      <c r="R25431" s="141" t="s">
        <v>14500</v>
      </c>
      <c r="S25431" s="108">
        <v>305.56200000000001</v>
      </c>
    </row>
    <row r="25432" spans="1:19" ht="11.25" thickBot="1" x14ac:dyDescent="0.2">
      <c r="A25432" s="112"/>
    </row>
    <row r="25433" spans="1:19" ht="11.25" thickBot="1" x14ac:dyDescent="0.2">
      <c r="A25433" s="135" t="s">
        <v>362</v>
      </c>
      <c r="B25433" s="112"/>
      <c r="C25433" s="141" t="s">
        <v>14501</v>
      </c>
      <c r="D25433" s="141" t="s">
        <v>14501</v>
      </c>
      <c r="E25433" s="141" t="s">
        <v>14501</v>
      </c>
      <c r="F25433" s="136">
        <v>1926.0930000000001</v>
      </c>
      <c r="G25433" s="136">
        <v>50890.909</v>
      </c>
      <c r="H25433" s="136">
        <v>3179.4270000000001</v>
      </c>
      <c r="I25433" s="141" t="s">
        <v>14501</v>
      </c>
      <c r="J25433" s="141" t="s">
        <v>14501</v>
      </c>
      <c r="K25433" s="141" t="s">
        <v>14501</v>
      </c>
      <c r="L25433" s="136">
        <v>33.332999999999998</v>
      </c>
      <c r="M25433" s="136">
        <v>380.96</v>
      </c>
      <c r="N25433" s="136">
        <v>33.332999999999998</v>
      </c>
      <c r="O25433" s="136">
        <v>41.667000000000002</v>
      </c>
      <c r="P25433" s="136">
        <v>4692.2629999999999</v>
      </c>
      <c r="Q25433" s="140">
        <v>715769.27</v>
      </c>
      <c r="R25433" s="141" t="s">
        <v>14501</v>
      </c>
      <c r="S25433" s="136">
        <v>305.56200000000001</v>
      </c>
    </row>
    <row r="25434" spans="1:19" ht="11.25" thickBot="1" x14ac:dyDescent="0.2">
      <c r="A25434" s="112"/>
    </row>
    <row r="25435" spans="1:19" ht="11.25" thickBot="1" x14ac:dyDescent="0.2">
      <c r="A25435" s="138" t="s">
        <v>364</v>
      </c>
      <c r="B25435" s="112"/>
      <c r="C25435" s="141" t="s">
        <v>14501</v>
      </c>
      <c r="D25435" s="141" t="s">
        <v>14501</v>
      </c>
      <c r="E25435" s="141" t="s">
        <v>14501</v>
      </c>
      <c r="F25435" s="136">
        <v>0</v>
      </c>
      <c r="G25435" s="136">
        <v>0</v>
      </c>
      <c r="H25435" s="136">
        <v>0</v>
      </c>
      <c r="I25435" s="141" t="s">
        <v>14501</v>
      </c>
      <c r="J25435" s="141" t="s">
        <v>14501</v>
      </c>
      <c r="K25435" s="141" t="s">
        <v>14501</v>
      </c>
      <c r="L25435" s="136">
        <v>0</v>
      </c>
      <c r="M25435" s="136">
        <v>0</v>
      </c>
      <c r="N25435" s="136">
        <v>0</v>
      </c>
      <c r="O25435" s="136">
        <v>0</v>
      </c>
      <c r="P25435" s="136">
        <v>0</v>
      </c>
      <c r="Q25435" s="140">
        <v>0</v>
      </c>
      <c r="R25435" s="141" t="s">
        <v>14501</v>
      </c>
      <c r="S25435" s="136">
        <v>0</v>
      </c>
    </row>
    <row r="25436" spans="1:19" ht="11.25" thickBot="1" x14ac:dyDescent="0.2">
      <c r="A25436" s="112"/>
    </row>
    <row r="25437" spans="1:19" ht="11.25" thickBot="1" x14ac:dyDescent="0.2">
      <c r="A25437" s="139" t="s">
        <v>366</v>
      </c>
      <c r="B25437" s="112"/>
      <c r="C25437" s="141" t="s">
        <v>14501</v>
      </c>
      <c r="D25437" s="141" t="s">
        <v>14501</v>
      </c>
      <c r="E25437" s="141" t="s">
        <v>14501</v>
      </c>
      <c r="F25437" s="136">
        <v>0</v>
      </c>
      <c r="G25437" s="136">
        <v>0</v>
      </c>
      <c r="H25437" s="136">
        <v>0</v>
      </c>
      <c r="I25437" s="141" t="s">
        <v>14501</v>
      </c>
      <c r="J25437" s="141" t="s">
        <v>14501</v>
      </c>
      <c r="K25437" s="141" t="s">
        <v>14501</v>
      </c>
      <c r="L25437" s="136">
        <v>0</v>
      </c>
      <c r="M25437" s="136">
        <v>0</v>
      </c>
      <c r="N25437" s="136">
        <v>0</v>
      </c>
      <c r="O25437" s="136">
        <v>0</v>
      </c>
      <c r="P25437" s="136">
        <v>0</v>
      </c>
      <c r="Q25437" s="140">
        <v>0</v>
      </c>
      <c r="R25437" s="141" t="s">
        <v>14501</v>
      </c>
      <c r="S25437" s="136">
        <v>0</v>
      </c>
    </row>
    <row r="25438" spans="1:19" ht="11.25" thickBot="1" x14ac:dyDescent="0.2">
      <c r="A25438" s="112"/>
    </row>
    <row r="25439" spans="1:19" ht="11.25" thickBot="1" x14ac:dyDescent="0.2">
      <c r="A25439" s="106" t="s">
        <v>357</v>
      </c>
      <c r="B25439" s="106" t="s">
        <v>358</v>
      </c>
      <c r="C25439" s="146" t="s">
        <v>68</v>
      </c>
      <c r="D25439" s="146" t="s">
        <v>14511</v>
      </c>
    </row>
    <row r="25440" spans="1:19" ht="11.25" thickBot="1" x14ac:dyDescent="0.2">
      <c r="A25440" s="107">
        <v>1</v>
      </c>
      <c r="B25440" s="132">
        <v>0.48877314814814815</v>
      </c>
      <c r="C25440" s="108">
        <v>285.71800000000002</v>
      </c>
      <c r="D25440" s="141" t="s">
        <v>14500</v>
      </c>
    </row>
    <row r="25441" spans="1:19" ht="11.25" thickBot="1" x14ac:dyDescent="0.2">
      <c r="A25441" s="112"/>
    </row>
    <row r="25442" spans="1:19" ht="11.25" thickBot="1" x14ac:dyDescent="0.2">
      <c r="A25442" s="135" t="s">
        <v>362</v>
      </c>
      <c r="B25442" s="112"/>
      <c r="C25442" s="136">
        <v>285.71800000000002</v>
      </c>
      <c r="D25442" s="141" t="s">
        <v>14501</v>
      </c>
    </row>
    <row r="25443" spans="1:19" ht="11.25" thickBot="1" x14ac:dyDescent="0.2">
      <c r="A25443" s="112"/>
    </row>
    <row r="25444" spans="1:19" ht="11.25" thickBot="1" x14ac:dyDescent="0.2">
      <c r="A25444" s="138" t="s">
        <v>364</v>
      </c>
      <c r="B25444" s="112"/>
      <c r="C25444" s="136">
        <v>0</v>
      </c>
      <c r="D25444" s="141" t="s">
        <v>14501</v>
      </c>
    </row>
    <row r="25445" spans="1:19" ht="11.25" thickBot="1" x14ac:dyDescent="0.2">
      <c r="A25445" s="112"/>
    </row>
    <row r="25446" spans="1:19" ht="11.25" thickBot="1" x14ac:dyDescent="0.2">
      <c r="A25446" s="139" t="s">
        <v>366</v>
      </c>
      <c r="B25446" s="112"/>
      <c r="C25446" s="136">
        <v>0</v>
      </c>
      <c r="D25446" s="141" t="s">
        <v>14501</v>
      </c>
    </row>
    <row r="25447" spans="1:19" ht="10.5" x14ac:dyDescent="0.15">
      <c r="A25447" s="112"/>
    </row>
    <row r="25448" spans="1:19" x14ac:dyDescent="0.15">
      <c r="A25448" s="129"/>
      <c r="B25448" s="86" t="s">
        <v>1182</v>
      </c>
    </row>
    <row r="25449" spans="1:19" ht="9.75" thickBot="1" x14ac:dyDescent="0.2">
      <c r="A25449" s="81" t="s">
        <v>5871</v>
      </c>
    </row>
    <row r="25450" spans="1:19" ht="11.25" thickBot="1" x14ac:dyDescent="0.2">
      <c r="A25450" s="106" t="s">
        <v>357</v>
      </c>
      <c r="B25450" s="106" t="s">
        <v>358</v>
      </c>
      <c r="C25450" s="146" t="s">
        <v>14494</v>
      </c>
      <c r="D25450" s="146" t="s">
        <v>14495</v>
      </c>
      <c r="E25450" s="146" t="s">
        <v>14496</v>
      </c>
      <c r="F25450" s="146" t="s">
        <v>0</v>
      </c>
      <c r="G25450" s="146" t="s">
        <v>1</v>
      </c>
      <c r="H25450" s="146" t="s">
        <v>2</v>
      </c>
      <c r="I25450" s="146" t="s">
        <v>14497</v>
      </c>
      <c r="J25450" s="146" t="s">
        <v>3</v>
      </c>
      <c r="K25450" s="146" t="s">
        <v>14498</v>
      </c>
      <c r="L25450" s="146" t="s">
        <v>7</v>
      </c>
      <c r="M25450" s="146" t="s">
        <v>14499</v>
      </c>
      <c r="N25450" s="146" t="s">
        <v>10</v>
      </c>
      <c r="O25450" s="146" t="s">
        <v>11</v>
      </c>
      <c r="P25450" s="146" t="s">
        <v>12</v>
      </c>
      <c r="Q25450" s="146" t="s">
        <v>13</v>
      </c>
      <c r="R25450" s="146" t="s">
        <v>14</v>
      </c>
      <c r="S25450" s="146" t="s">
        <v>15</v>
      </c>
    </row>
    <row r="25451" spans="1:19" ht="11.25" thickBot="1" x14ac:dyDescent="0.2">
      <c r="A25451" s="107">
        <v>1</v>
      </c>
      <c r="B25451" s="132">
        <v>0.4939236111111111</v>
      </c>
      <c r="C25451" s="141" t="s">
        <v>14500</v>
      </c>
      <c r="D25451" s="141" t="s">
        <v>14500</v>
      </c>
      <c r="E25451" s="108">
        <v>33.332999999999998</v>
      </c>
      <c r="F25451" s="108">
        <v>3250.4450000000002</v>
      </c>
      <c r="G25451" s="108">
        <v>757.60199999999998</v>
      </c>
      <c r="H25451" s="108">
        <v>177.779</v>
      </c>
      <c r="I25451" s="108">
        <v>74.073999999999998</v>
      </c>
      <c r="J25451" s="108">
        <v>33.332999999999998</v>
      </c>
      <c r="K25451" s="108">
        <v>416.67500000000001</v>
      </c>
      <c r="L25451" s="145">
        <v>10187.816999999999</v>
      </c>
      <c r="M25451" s="141" t="s">
        <v>14624</v>
      </c>
      <c r="N25451" s="108">
        <v>33.332999999999998</v>
      </c>
      <c r="O25451" s="108">
        <v>55.555999999999997</v>
      </c>
      <c r="P25451" s="108">
        <v>33.332999999999998</v>
      </c>
      <c r="Q25451" s="108">
        <v>870.40300000000002</v>
      </c>
      <c r="R25451" s="141" t="s">
        <v>14500</v>
      </c>
      <c r="S25451" s="141" t="s">
        <v>14500</v>
      </c>
    </row>
    <row r="25452" spans="1:19" ht="11.25" thickBot="1" x14ac:dyDescent="0.2">
      <c r="A25452" s="112"/>
    </row>
    <row r="25453" spans="1:19" ht="11.25" thickBot="1" x14ac:dyDescent="0.2">
      <c r="A25453" s="135" t="s">
        <v>362</v>
      </c>
      <c r="B25453" s="112"/>
      <c r="C25453" s="141" t="s">
        <v>14501</v>
      </c>
      <c r="D25453" s="141" t="s">
        <v>14501</v>
      </c>
      <c r="E25453" s="136">
        <v>33.332999999999998</v>
      </c>
      <c r="F25453" s="136">
        <v>3250.4450000000002</v>
      </c>
      <c r="G25453" s="136">
        <v>757.60199999999998</v>
      </c>
      <c r="H25453" s="136">
        <v>177.779</v>
      </c>
      <c r="I25453" s="136">
        <v>74.073999999999998</v>
      </c>
      <c r="J25453" s="136">
        <v>33.332999999999998</v>
      </c>
      <c r="K25453" s="136">
        <v>416.67500000000001</v>
      </c>
      <c r="L25453" s="140">
        <v>10187.816999999999</v>
      </c>
      <c r="M25453" s="141" t="s">
        <v>14625</v>
      </c>
      <c r="N25453" s="136">
        <v>33.332999999999998</v>
      </c>
      <c r="O25453" s="136">
        <v>55.555999999999997</v>
      </c>
      <c r="P25453" s="136">
        <v>33.332999999999998</v>
      </c>
      <c r="Q25453" s="136">
        <v>870.40300000000002</v>
      </c>
      <c r="R25453" s="141" t="s">
        <v>14501</v>
      </c>
      <c r="S25453" s="141" t="s">
        <v>14501</v>
      </c>
    </row>
    <row r="25454" spans="1:19" ht="11.25" thickBot="1" x14ac:dyDescent="0.2">
      <c r="A25454" s="112"/>
    </row>
    <row r="25455" spans="1:19" ht="11.25" thickBot="1" x14ac:dyDescent="0.2">
      <c r="A25455" s="138" t="s">
        <v>364</v>
      </c>
      <c r="B25455" s="112"/>
      <c r="C25455" s="141" t="s">
        <v>14501</v>
      </c>
      <c r="D25455" s="141" t="s">
        <v>14501</v>
      </c>
      <c r="E25455" s="136">
        <v>0</v>
      </c>
      <c r="F25455" s="136">
        <v>0</v>
      </c>
      <c r="G25455" s="136">
        <v>0</v>
      </c>
      <c r="H25455" s="136">
        <v>0</v>
      </c>
      <c r="I25455" s="136">
        <v>0</v>
      </c>
      <c r="J25455" s="136">
        <v>0</v>
      </c>
      <c r="K25455" s="136">
        <v>0</v>
      </c>
      <c r="L25455" s="140">
        <v>0</v>
      </c>
      <c r="M25455" s="141" t="s">
        <v>3712</v>
      </c>
      <c r="N25455" s="136">
        <v>0</v>
      </c>
      <c r="O25455" s="136">
        <v>0</v>
      </c>
      <c r="P25455" s="136">
        <v>0</v>
      </c>
      <c r="Q25455" s="136">
        <v>0</v>
      </c>
      <c r="R25455" s="141" t="s">
        <v>14501</v>
      </c>
      <c r="S25455" s="141" t="s">
        <v>14501</v>
      </c>
    </row>
    <row r="25456" spans="1:19" ht="11.25" thickBot="1" x14ac:dyDescent="0.2">
      <c r="A25456" s="112"/>
    </row>
    <row r="25457" spans="1:19" ht="11.25" thickBot="1" x14ac:dyDescent="0.2">
      <c r="A25457" s="139" t="s">
        <v>366</v>
      </c>
      <c r="B25457" s="112"/>
      <c r="C25457" s="141" t="s">
        <v>14501</v>
      </c>
      <c r="D25457" s="141" t="s">
        <v>14501</v>
      </c>
      <c r="E25457" s="136">
        <v>0</v>
      </c>
      <c r="F25457" s="136">
        <v>0</v>
      </c>
      <c r="G25457" s="136">
        <v>0</v>
      </c>
      <c r="H25457" s="136">
        <v>0</v>
      </c>
      <c r="I25457" s="136">
        <v>0</v>
      </c>
      <c r="J25457" s="136">
        <v>0</v>
      </c>
      <c r="K25457" s="136">
        <v>0</v>
      </c>
      <c r="L25457" s="140">
        <v>0</v>
      </c>
      <c r="M25457" s="141" t="s">
        <v>3712</v>
      </c>
      <c r="N25457" s="136">
        <v>0</v>
      </c>
      <c r="O25457" s="136">
        <v>0</v>
      </c>
      <c r="P25457" s="136">
        <v>0</v>
      </c>
      <c r="Q25457" s="136">
        <v>0</v>
      </c>
      <c r="R25457" s="141" t="s">
        <v>14501</v>
      </c>
      <c r="S25457" s="141" t="s">
        <v>14501</v>
      </c>
    </row>
    <row r="25458" spans="1:19" ht="11.25" thickBot="1" x14ac:dyDescent="0.2">
      <c r="A25458" s="112"/>
    </row>
    <row r="25459" spans="1:19" ht="11.25" thickBot="1" x14ac:dyDescent="0.2">
      <c r="A25459" s="106" t="s">
        <v>357</v>
      </c>
      <c r="B25459" s="106" t="s">
        <v>358</v>
      </c>
      <c r="C25459" s="146" t="s">
        <v>16</v>
      </c>
      <c r="D25459" s="146" t="s">
        <v>14502</v>
      </c>
      <c r="E25459" s="146" t="s">
        <v>14503</v>
      </c>
      <c r="F25459" s="146" t="s">
        <v>20</v>
      </c>
      <c r="G25459" s="146" t="s">
        <v>21</v>
      </c>
      <c r="H25459" s="146" t="s">
        <v>22</v>
      </c>
      <c r="I25459" s="146" t="s">
        <v>23</v>
      </c>
      <c r="J25459" s="146" t="s">
        <v>24</v>
      </c>
      <c r="K25459" s="146" t="s">
        <v>26</v>
      </c>
      <c r="L25459" s="146" t="s">
        <v>14504</v>
      </c>
      <c r="M25459" s="146" t="s">
        <v>27</v>
      </c>
      <c r="N25459" s="146" t="s">
        <v>28</v>
      </c>
      <c r="O25459" s="146" t="s">
        <v>29</v>
      </c>
      <c r="P25459" s="146" t="s">
        <v>30</v>
      </c>
      <c r="Q25459" s="146" t="s">
        <v>14505</v>
      </c>
      <c r="R25459" s="146" t="s">
        <v>32</v>
      </c>
      <c r="S25459" s="146" t="s">
        <v>33</v>
      </c>
    </row>
    <row r="25460" spans="1:19" ht="11.25" thickBot="1" x14ac:dyDescent="0.2">
      <c r="A25460" s="107">
        <v>1</v>
      </c>
      <c r="B25460" s="132">
        <v>0.4939236111111111</v>
      </c>
      <c r="C25460" s="108">
        <v>388.89800000000002</v>
      </c>
      <c r="D25460" s="108">
        <v>419.76100000000002</v>
      </c>
      <c r="E25460" s="108">
        <v>33.332999999999998</v>
      </c>
      <c r="F25460" s="145">
        <v>11505.355</v>
      </c>
      <c r="G25460" s="108">
        <v>74.073999999999998</v>
      </c>
      <c r="H25460" s="141" t="s">
        <v>14500</v>
      </c>
      <c r="I25460" s="141" t="s">
        <v>14500</v>
      </c>
      <c r="J25460" s="141" t="s">
        <v>14500</v>
      </c>
      <c r="K25460" s="145">
        <v>81650.569000000003</v>
      </c>
      <c r="L25460" s="108">
        <v>9470.5339999999997</v>
      </c>
      <c r="M25460" s="108">
        <v>75026.61</v>
      </c>
      <c r="N25460" s="108">
        <v>194.447</v>
      </c>
      <c r="O25460" s="141" t="s">
        <v>14500</v>
      </c>
      <c r="P25460" s="141" t="s">
        <v>14500</v>
      </c>
      <c r="Q25460" s="108">
        <v>142.858</v>
      </c>
      <c r="R25460" s="108">
        <v>111.11199999999999</v>
      </c>
      <c r="S25460" s="141" t="s">
        <v>14500</v>
      </c>
    </row>
    <row r="25461" spans="1:19" ht="11.25" thickBot="1" x14ac:dyDescent="0.2">
      <c r="A25461" s="112"/>
    </row>
    <row r="25462" spans="1:19" ht="11.25" thickBot="1" x14ac:dyDescent="0.2">
      <c r="A25462" s="135" t="s">
        <v>362</v>
      </c>
      <c r="B25462" s="112"/>
      <c r="C25462" s="136">
        <v>388.89800000000002</v>
      </c>
      <c r="D25462" s="136">
        <v>419.76100000000002</v>
      </c>
      <c r="E25462" s="136">
        <v>33.332999999999998</v>
      </c>
      <c r="F25462" s="140">
        <v>11505.355</v>
      </c>
      <c r="G25462" s="136">
        <v>74.073999999999998</v>
      </c>
      <c r="H25462" s="141" t="s">
        <v>14501</v>
      </c>
      <c r="I25462" s="141" t="s">
        <v>14501</v>
      </c>
      <c r="J25462" s="141" t="s">
        <v>14501</v>
      </c>
      <c r="K25462" s="140">
        <v>81650.569000000003</v>
      </c>
      <c r="L25462" s="136">
        <v>9470.5339999999997</v>
      </c>
      <c r="M25462" s="136">
        <v>75026.61</v>
      </c>
      <c r="N25462" s="136">
        <v>194.447</v>
      </c>
      <c r="O25462" s="141" t="s">
        <v>14501</v>
      </c>
      <c r="P25462" s="141" t="s">
        <v>14501</v>
      </c>
      <c r="Q25462" s="136">
        <v>142.858</v>
      </c>
      <c r="R25462" s="136">
        <v>111.11199999999999</v>
      </c>
      <c r="S25462" s="141" t="s">
        <v>14501</v>
      </c>
    </row>
    <row r="25463" spans="1:19" ht="11.25" thickBot="1" x14ac:dyDescent="0.2">
      <c r="A25463" s="112"/>
    </row>
    <row r="25464" spans="1:19" ht="11.25" thickBot="1" x14ac:dyDescent="0.2">
      <c r="A25464" s="138" t="s">
        <v>364</v>
      </c>
      <c r="B25464" s="112"/>
      <c r="C25464" s="136">
        <v>0</v>
      </c>
      <c r="D25464" s="136">
        <v>0</v>
      </c>
      <c r="E25464" s="136">
        <v>0</v>
      </c>
      <c r="F25464" s="140">
        <v>0</v>
      </c>
      <c r="G25464" s="136">
        <v>0</v>
      </c>
      <c r="H25464" s="141" t="s">
        <v>14501</v>
      </c>
      <c r="I25464" s="141" t="s">
        <v>14501</v>
      </c>
      <c r="J25464" s="141" t="s">
        <v>14501</v>
      </c>
      <c r="K25464" s="140">
        <v>0</v>
      </c>
      <c r="L25464" s="136">
        <v>0</v>
      </c>
      <c r="M25464" s="136">
        <v>0</v>
      </c>
      <c r="N25464" s="136">
        <v>0</v>
      </c>
      <c r="O25464" s="141" t="s">
        <v>14501</v>
      </c>
      <c r="P25464" s="141" t="s">
        <v>14501</v>
      </c>
      <c r="Q25464" s="136">
        <v>0</v>
      </c>
      <c r="R25464" s="136">
        <v>0</v>
      </c>
      <c r="S25464" s="141" t="s">
        <v>14501</v>
      </c>
    </row>
    <row r="25465" spans="1:19" ht="11.25" thickBot="1" x14ac:dyDescent="0.2">
      <c r="A25465" s="112"/>
    </row>
    <row r="25466" spans="1:19" ht="11.25" thickBot="1" x14ac:dyDescent="0.2">
      <c r="A25466" s="139" t="s">
        <v>366</v>
      </c>
      <c r="B25466" s="112"/>
      <c r="C25466" s="136">
        <v>0</v>
      </c>
      <c r="D25466" s="136">
        <v>0</v>
      </c>
      <c r="E25466" s="136">
        <v>0</v>
      </c>
      <c r="F25466" s="140">
        <v>0</v>
      </c>
      <c r="G25466" s="136">
        <v>0</v>
      </c>
      <c r="H25466" s="141" t="s">
        <v>14501</v>
      </c>
      <c r="I25466" s="141" t="s">
        <v>14501</v>
      </c>
      <c r="J25466" s="141" t="s">
        <v>14501</v>
      </c>
      <c r="K25466" s="140">
        <v>0</v>
      </c>
      <c r="L25466" s="136">
        <v>0</v>
      </c>
      <c r="M25466" s="136">
        <v>0</v>
      </c>
      <c r="N25466" s="136">
        <v>0</v>
      </c>
      <c r="O25466" s="141" t="s">
        <v>14501</v>
      </c>
      <c r="P25466" s="141" t="s">
        <v>14501</v>
      </c>
      <c r="Q25466" s="136">
        <v>0</v>
      </c>
      <c r="R25466" s="136">
        <v>0</v>
      </c>
      <c r="S25466" s="141" t="s">
        <v>14501</v>
      </c>
    </row>
    <row r="25467" spans="1:19" ht="11.25" thickBot="1" x14ac:dyDescent="0.2">
      <c r="A25467" s="112"/>
    </row>
    <row r="25468" spans="1:19" ht="11.25" thickBot="1" x14ac:dyDescent="0.2">
      <c r="A25468" s="106" t="s">
        <v>357</v>
      </c>
      <c r="B25468" s="106" t="s">
        <v>358</v>
      </c>
      <c r="C25468" s="146" t="s">
        <v>35</v>
      </c>
      <c r="D25468" s="146" t="s">
        <v>36</v>
      </c>
      <c r="E25468" s="146" t="s">
        <v>14506</v>
      </c>
      <c r="F25468" s="146" t="s">
        <v>38</v>
      </c>
      <c r="G25468" s="146" t="s">
        <v>39</v>
      </c>
      <c r="H25468" s="146" t="s">
        <v>41</v>
      </c>
      <c r="I25468" s="146" t="s">
        <v>42</v>
      </c>
      <c r="J25468" s="146" t="s">
        <v>43</v>
      </c>
      <c r="K25468" s="146" t="s">
        <v>44</v>
      </c>
      <c r="L25468" s="146" t="s">
        <v>45</v>
      </c>
      <c r="M25468" s="146" t="s">
        <v>46</v>
      </c>
      <c r="N25468" s="146" t="s">
        <v>47</v>
      </c>
      <c r="O25468" s="146" t="s">
        <v>48</v>
      </c>
      <c r="P25468" s="146" t="s">
        <v>49</v>
      </c>
      <c r="Q25468" s="146" t="s">
        <v>50</v>
      </c>
      <c r="R25468" s="146" t="s">
        <v>51</v>
      </c>
      <c r="S25468" s="146" t="s">
        <v>52</v>
      </c>
    </row>
    <row r="25469" spans="1:19" ht="11.25" thickBot="1" x14ac:dyDescent="0.2">
      <c r="A25469" s="107">
        <v>1</v>
      </c>
      <c r="B25469" s="132">
        <v>0.4939236111111111</v>
      </c>
      <c r="C25469" s="145">
        <v>180003.84</v>
      </c>
      <c r="D25469" s="108">
        <v>851.88300000000004</v>
      </c>
      <c r="E25469" s="108">
        <v>101.852</v>
      </c>
      <c r="F25469" s="141" t="s">
        <v>14500</v>
      </c>
      <c r="G25469" s="141" t="s">
        <v>14500</v>
      </c>
      <c r="H25469" s="108">
        <v>33.332999999999998</v>
      </c>
      <c r="I25469" s="108">
        <v>111.11199999999999</v>
      </c>
      <c r="J25469" s="108">
        <v>83.334000000000003</v>
      </c>
      <c r="K25469" s="108">
        <v>33.332999999999998</v>
      </c>
      <c r="L25469" s="141" t="s">
        <v>14500</v>
      </c>
      <c r="M25469" s="141" t="s">
        <v>14500</v>
      </c>
      <c r="N25469" s="141" t="s">
        <v>14500</v>
      </c>
      <c r="O25469" s="141" t="s">
        <v>14500</v>
      </c>
      <c r="P25469" s="141" t="s">
        <v>14500</v>
      </c>
      <c r="Q25469" s="141" t="s">
        <v>14500</v>
      </c>
      <c r="R25469" s="141" t="s">
        <v>14500</v>
      </c>
      <c r="S25469" s="141" t="s">
        <v>14500</v>
      </c>
    </row>
    <row r="25470" spans="1:19" ht="11.25" thickBot="1" x14ac:dyDescent="0.2">
      <c r="A25470" s="112"/>
    </row>
    <row r="25471" spans="1:19" ht="11.25" thickBot="1" x14ac:dyDescent="0.2">
      <c r="A25471" s="135" t="s">
        <v>362</v>
      </c>
      <c r="B25471" s="112"/>
      <c r="C25471" s="140">
        <v>180003.84</v>
      </c>
      <c r="D25471" s="136">
        <v>851.88300000000004</v>
      </c>
      <c r="E25471" s="136">
        <v>101.852</v>
      </c>
      <c r="F25471" s="141" t="s">
        <v>14501</v>
      </c>
      <c r="G25471" s="141" t="s">
        <v>14501</v>
      </c>
      <c r="H25471" s="136">
        <v>33.332999999999998</v>
      </c>
      <c r="I25471" s="136">
        <v>111.11199999999999</v>
      </c>
      <c r="J25471" s="136">
        <v>83.334000000000003</v>
      </c>
      <c r="K25471" s="136">
        <v>33.332999999999998</v>
      </c>
      <c r="L25471" s="141" t="s">
        <v>14501</v>
      </c>
      <c r="M25471" s="141" t="s">
        <v>14501</v>
      </c>
      <c r="N25471" s="141" t="s">
        <v>14501</v>
      </c>
      <c r="O25471" s="141" t="s">
        <v>14501</v>
      </c>
      <c r="P25471" s="141" t="s">
        <v>14501</v>
      </c>
      <c r="Q25471" s="141" t="s">
        <v>14501</v>
      </c>
      <c r="R25471" s="141" t="s">
        <v>14501</v>
      </c>
      <c r="S25471" s="141" t="s">
        <v>14501</v>
      </c>
    </row>
    <row r="25472" spans="1:19" ht="11.25" thickBot="1" x14ac:dyDescent="0.2">
      <c r="A25472" s="112"/>
    </row>
    <row r="25473" spans="1:19" ht="11.25" thickBot="1" x14ac:dyDescent="0.2">
      <c r="A25473" s="138" t="s">
        <v>364</v>
      </c>
      <c r="B25473" s="112"/>
      <c r="C25473" s="140">
        <v>0</v>
      </c>
      <c r="D25473" s="136">
        <v>0</v>
      </c>
      <c r="E25473" s="136">
        <v>0</v>
      </c>
      <c r="F25473" s="141" t="s">
        <v>14501</v>
      </c>
      <c r="G25473" s="141" t="s">
        <v>14501</v>
      </c>
      <c r="H25473" s="136">
        <v>0</v>
      </c>
      <c r="I25473" s="136">
        <v>0</v>
      </c>
      <c r="J25473" s="136">
        <v>0</v>
      </c>
      <c r="K25473" s="136">
        <v>0</v>
      </c>
      <c r="L25473" s="141" t="s">
        <v>14501</v>
      </c>
      <c r="M25473" s="141" t="s">
        <v>14501</v>
      </c>
      <c r="N25473" s="141" t="s">
        <v>14501</v>
      </c>
      <c r="O25473" s="141" t="s">
        <v>14501</v>
      </c>
      <c r="P25473" s="141" t="s">
        <v>14501</v>
      </c>
      <c r="Q25473" s="141" t="s">
        <v>14501</v>
      </c>
      <c r="R25473" s="141" t="s">
        <v>14501</v>
      </c>
      <c r="S25473" s="141" t="s">
        <v>14501</v>
      </c>
    </row>
    <row r="25474" spans="1:19" ht="11.25" thickBot="1" x14ac:dyDescent="0.2">
      <c r="A25474" s="112"/>
    </row>
    <row r="25475" spans="1:19" ht="11.25" thickBot="1" x14ac:dyDescent="0.2">
      <c r="A25475" s="139" t="s">
        <v>366</v>
      </c>
      <c r="B25475" s="112"/>
      <c r="C25475" s="140">
        <v>0</v>
      </c>
      <c r="D25475" s="136">
        <v>0</v>
      </c>
      <c r="E25475" s="136">
        <v>0</v>
      </c>
      <c r="F25475" s="141" t="s">
        <v>14501</v>
      </c>
      <c r="G25475" s="141" t="s">
        <v>14501</v>
      </c>
      <c r="H25475" s="136">
        <v>0</v>
      </c>
      <c r="I25475" s="136">
        <v>0</v>
      </c>
      <c r="J25475" s="136">
        <v>0</v>
      </c>
      <c r="K25475" s="136">
        <v>0</v>
      </c>
      <c r="L25475" s="141" t="s">
        <v>14501</v>
      </c>
      <c r="M25475" s="141" t="s">
        <v>14501</v>
      </c>
      <c r="N25475" s="141" t="s">
        <v>14501</v>
      </c>
      <c r="O25475" s="141" t="s">
        <v>14501</v>
      </c>
      <c r="P25475" s="141" t="s">
        <v>14501</v>
      </c>
      <c r="Q25475" s="141" t="s">
        <v>14501</v>
      </c>
      <c r="R25475" s="141" t="s">
        <v>14501</v>
      </c>
      <c r="S25475" s="141" t="s">
        <v>14501</v>
      </c>
    </row>
    <row r="25476" spans="1:19" ht="11.25" thickBot="1" x14ac:dyDescent="0.2">
      <c r="A25476" s="112"/>
    </row>
    <row r="25477" spans="1:19" ht="11.25" thickBot="1" x14ac:dyDescent="0.2">
      <c r="A25477" s="106" t="s">
        <v>357</v>
      </c>
      <c r="B25477" s="106" t="s">
        <v>358</v>
      </c>
      <c r="C25477" s="146" t="s">
        <v>53</v>
      </c>
      <c r="D25477" s="146" t="s">
        <v>54</v>
      </c>
      <c r="E25477" s="146" t="s">
        <v>55</v>
      </c>
      <c r="F25477" s="146" t="s">
        <v>56</v>
      </c>
      <c r="G25477" s="146" t="s">
        <v>14507</v>
      </c>
      <c r="H25477" s="146" t="s">
        <v>57</v>
      </c>
      <c r="I25477" s="146" t="s">
        <v>59</v>
      </c>
      <c r="J25477" s="146" t="s">
        <v>14508</v>
      </c>
      <c r="K25477" s="146" t="s">
        <v>60</v>
      </c>
      <c r="L25477" s="146" t="s">
        <v>61</v>
      </c>
      <c r="M25477" s="146" t="s">
        <v>62</v>
      </c>
      <c r="N25477" s="146" t="s">
        <v>14509</v>
      </c>
      <c r="O25477" s="146" t="s">
        <v>63</v>
      </c>
      <c r="P25477" s="146" t="s">
        <v>64</v>
      </c>
      <c r="Q25477" s="146" t="s">
        <v>66</v>
      </c>
      <c r="R25477" s="146" t="s">
        <v>14510</v>
      </c>
      <c r="S25477" s="146" t="s">
        <v>67</v>
      </c>
    </row>
    <row r="25478" spans="1:19" ht="11.25" thickBot="1" x14ac:dyDescent="0.2">
      <c r="A25478" s="107">
        <v>1</v>
      </c>
      <c r="B25478" s="132">
        <v>0.4939236111111111</v>
      </c>
      <c r="C25478" s="141" t="s">
        <v>14500</v>
      </c>
      <c r="D25478" s="108">
        <v>74.073999999999998</v>
      </c>
      <c r="E25478" s="141" t="s">
        <v>14500</v>
      </c>
      <c r="F25478" s="108">
        <v>1666.7840000000001</v>
      </c>
      <c r="G25478" s="108">
        <v>42970.427000000003</v>
      </c>
      <c r="H25478" s="108">
        <v>2481.7660000000001</v>
      </c>
      <c r="I25478" s="108">
        <v>33.332999999999998</v>
      </c>
      <c r="J25478" s="141" t="s">
        <v>14500</v>
      </c>
      <c r="K25478" s="141" t="s">
        <v>14500</v>
      </c>
      <c r="L25478" s="108">
        <v>33.332999999999998</v>
      </c>
      <c r="M25478" s="108">
        <v>270.83699999999999</v>
      </c>
      <c r="N25478" s="141" t="s">
        <v>14500</v>
      </c>
      <c r="O25478" s="108">
        <v>144.44499999999999</v>
      </c>
      <c r="P25478" s="108">
        <v>4000.645</v>
      </c>
      <c r="Q25478" s="145">
        <v>713735.95</v>
      </c>
      <c r="R25478" s="141" t="s">
        <v>14500</v>
      </c>
      <c r="S25478" s="108">
        <v>208.33699999999999</v>
      </c>
    </row>
    <row r="25479" spans="1:19" ht="11.25" thickBot="1" x14ac:dyDescent="0.2">
      <c r="A25479" s="112"/>
    </row>
    <row r="25480" spans="1:19" ht="11.25" thickBot="1" x14ac:dyDescent="0.2">
      <c r="A25480" s="135" t="s">
        <v>362</v>
      </c>
      <c r="B25480" s="112"/>
      <c r="C25480" s="141" t="s">
        <v>14501</v>
      </c>
      <c r="D25480" s="136">
        <v>74.073999999999998</v>
      </c>
      <c r="E25480" s="141" t="s">
        <v>14501</v>
      </c>
      <c r="F25480" s="136">
        <v>1666.7840000000001</v>
      </c>
      <c r="G25480" s="136">
        <v>42970.427000000003</v>
      </c>
      <c r="H25480" s="136">
        <v>2481.7660000000001</v>
      </c>
      <c r="I25480" s="136">
        <v>33.332999999999998</v>
      </c>
      <c r="J25480" s="141" t="s">
        <v>14501</v>
      </c>
      <c r="K25480" s="141" t="s">
        <v>14501</v>
      </c>
      <c r="L25480" s="136">
        <v>33.332999999999998</v>
      </c>
      <c r="M25480" s="136">
        <v>270.83699999999999</v>
      </c>
      <c r="N25480" s="141" t="s">
        <v>14501</v>
      </c>
      <c r="O25480" s="136">
        <v>144.44499999999999</v>
      </c>
      <c r="P25480" s="136">
        <v>4000.645</v>
      </c>
      <c r="Q25480" s="140">
        <v>713735.95</v>
      </c>
      <c r="R25480" s="141" t="s">
        <v>14501</v>
      </c>
      <c r="S25480" s="136">
        <v>208.33699999999999</v>
      </c>
    </row>
    <row r="25481" spans="1:19" ht="11.25" thickBot="1" x14ac:dyDescent="0.2">
      <c r="A25481" s="112"/>
    </row>
    <row r="25482" spans="1:19" ht="11.25" thickBot="1" x14ac:dyDescent="0.2">
      <c r="A25482" s="138" t="s">
        <v>364</v>
      </c>
      <c r="B25482" s="112"/>
      <c r="C25482" s="141" t="s">
        <v>14501</v>
      </c>
      <c r="D25482" s="136">
        <v>0</v>
      </c>
      <c r="E25482" s="141" t="s">
        <v>14501</v>
      </c>
      <c r="F25482" s="136">
        <v>0</v>
      </c>
      <c r="G25482" s="136">
        <v>0</v>
      </c>
      <c r="H25482" s="136">
        <v>0</v>
      </c>
      <c r="I25482" s="136">
        <v>0</v>
      </c>
      <c r="J25482" s="141" t="s">
        <v>14501</v>
      </c>
      <c r="K25482" s="141" t="s">
        <v>14501</v>
      </c>
      <c r="L25482" s="136">
        <v>0</v>
      </c>
      <c r="M25482" s="136">
        <v>0</v>
      </c>
      <c r="N25482" s="141" t="s">
        <v>14501</v>
      </c>
      <c r="O25482" s="136">
        <v>0</v>
      </c>
      <c r="P25482" s="136">
        <v>0</v>
      </c>
      <c r="Q25482" s="140">
        <v>0</v>
      </c>
      <c r="R25482" s="141" t="s">
        <v>14501</v>
      </c>
      <c r="S25482" s="136">
        <v>0</v>
      </c>
    </row>
    <row r="25483" spans="1:19" ht="11.25" thickBot="1" x14ac:dyDescent="0.2">
      <c r="A25483" s="112"/>
    </row>
    <row r="25484" spans="1:19" ht="11.25" thickBot="1" x14ac:dyDescent="0.2">
      <c r="A25484" s="139" t="s">
        <v>366</v>
      </c>
      <c r="B25484" s="112"/>
      <c r="C25484" s="141" t="s">
        <v>14501</v>
      </c>
      <c r="D25484" s="136">
        <v>0</v>
      </c>
      <c r="E25484" s="141" t="s">
        <v>14501</v>
      </c>
      <c r="F25484" s="136">
        <v>0</v>
      </c>
      <c r="G25484" s="136">
        <v>0</v>
      </c>
      <c r="H25484" s="136">
        <v>0</v>
      </c>
      <c r="I25484" s="136">
        <v>0</v>
      </c>
      <c r="J25484" s="141" t="s">
        <v>14501</v>
      </c>
      <c r="K25484" s="141" t="s">
        <v>14501</v>
      </c>
      <c r="L25484" s="136">
        <v>0</v>
      </c>
      <c r="M25484" s="136">
        <v>0</v>
      </c>
      <c r="N25484" s="141" t="s">
        <v>14501</v>
      </c>
      <c r="O25484" s="136">
        <v>0</v>
      </c>
      <c r="P25484" s="136">
        <v>0</v>
      </c>
      <c r="Q25484" s="140">
        <v>0</v>
      </c>
      <c r="R25484" s="141" t="s">
        <v>14501</v>
      </c>
      <c r="S25484" s="136">
        <v>0</v>
      </c>
    </row>
    <row r="25485" spans="1:19" ht="11.25" thickBot="1" x14ac:dyDescent="0.2">
      <c r="A25485" s="112"/>
    </row>
    <row r="25486" spans="1:19" ht="11.25" thickBot="1" x14ac:dyDescent="0.2">
      <c r="A25486" s="106" t="s">
        <v>357</v>
      </c>
      <c r="B25486" s="106" t="s">
        <v>358</v>
      </c>
      <c r="C25486" s="146" t="s">
        <v>68</v>
      </c>
      <c r="D25486" s="146" t="s">
        <v>14511</v>
      </c>
    </row>
    <row r="25487" spans="1:19" ht="11.25" thickBot="1" x14ac:dyDescent="0.2">
      <c r="A25487" s="107">
        <v>1</v>
      </c>
      <c r="B25487" s="132">
        <v>0.4939236111111111</v>
      </c>
      <c r="C25487" s="108">
        <v>340.28399999999999</v>
      </c>
      <c r="D25487" s="141" t="s">
        <v>14500</v>
      </c>
    </row>
    <row r="25488" spans="1:19" ht="11.25" thickBot="1" x14ac:dyDescent="0.2">
      <c r="A25488" s="112"/>
    </row>
    <row r="25489" spans="1:19" ht="11.25" thickBot="1" x14ac:dyDescent="0.2">
      <c r="A25489" s="135" t="s">
        <v>362</v>
      </c>
      <c r="B25489" s="112"/>
      <c r="C25489" s="136">
        <v>340.28399999999999</v>
      </c>
      <c r="D25489" s="141" t="s">
        <v>14501</v>
      </c>
    </row>
    <row r="25490" spans="1:19" ht="11.25" thickBot="1" x14ac:dyDescent="0.2">
      <c r="A25490" s="112"/>
    </row>
    <row r="25491" spans="1:19" ht="11.25" thickBot="1" x14ac:dyDescent="0.2">
      <c r="A25491" s="138" t="s">
        <v>364</v>
      </c>
      <c r="B25491" s="112"/>
      <c r="C25491" s="136">
        <v>0</v>
      </c>
      <c r="D25491" s="141" t="s">
        <v>14501</v>
      </c>
    </row>
    <row r="25492" spans="1:19" ht="11.25" thickBot="1" x14ac:dyDescent="0.2">
      <c r="A25492" s="112"/>
    </row>
    <row r="25493" spans="1:19" ht="11.25" thickBot="1" x14ac:dyDescent="0.2">
      <c r="A25493" s="139" t="s">
        <v>366</v>
      </c>
      <c r="B25493" s="112"/>
      <c r="C25493" s="136">
        <v>0</v>
      </c>
      <c r="D25493" s="141" t="s">
        <v>14501</v>
      </c>
    </row>
    <row r="25494" spans="1:19" ht="10.5" x14ac:dyDescent="0.15">
      <c r="A25494" s="112"/>
    </row>
    <row r="25495" spans="1:19" x14ac:dyDescent="0.15">
      <c r="A25495" s="129"/>
      <c r="B25495" s="86" t="s">
        <v>1223</v>
      </c>
    </row>
    <row r="25496" spans="1:19" ht="9.75" thickBot="1" x14ac:dyDescent="0.2">
      <c r="A25496" s="81" t="s">
        <v>5871</v>
      </c>
    </row>
    <row r="25497" spans="1:19" ht="11.25" thickBot="1" x14ac:dyDescent="0.2">
      <c r="A25497" s="106" t="s">
        <v>357</v>
      </c>
      <c r="B25497" s="106" t="s">
        <v>358</v>
      </c>
      <c r="C25497" s="146" t="s">
        <v>14494</v>
      </c>
      <c r="D25497" s="146" t="s">
        <v>14495</v>
      </c>
      <c r="E25497" s="146" t="s">
        <v>14496</v>
      </c>
      <c r="F25497" s="146" t="s">
        <v>0</v>
      </c>
      <c r="G25497" s="146" t="s">
        <v>1</v>
      </c>
      <c r="H25497" s="146" t="s">
        <v>2</v>
      </c>
      <c r="I25497" s="146" t="s">
        <v>14497</v>
      </c>
      <c r="J25497" s="146" t="s">
        <v>3</v>
      </c>
      <c r="K25497" s="146" t="s">
        <v>14498</v>
      </c>
      <c r="L25497" s="146" t="s">
        <v>7</v>
      </c>
      <c r="M25497" s="146" t="s">
        <v>14499</v>
      </c>
      <c r="N25497" s="146" t="s">
        <v>10</v>
      </c>
      <c r="O25497" s="146" t="s">
        <v>11</v>
      </c>
      <c r="P25497" s="146" t="s">
        <v>12</v>
      </c>
      <c r="Q25497" s="146" t="s">
        <v>13</v>
      </c>
      <c r="R25497" s="146" t="s">
        <v>14</v>
      </c>
      <c r="S25497" s="146" t="s">
        <v>15</v>
      </c>
    </row>
    <row r="25498" spans="1:19" ht="11.25" thickBot="1" x14ac:dyDescent="0.2">
      <c r="A25498" s="107">
        <v>1</v>
      </c>
      <c r="B25498" s="132">
        <v>0.4990856481481481</v>
      </c>
      <c r="C25498" s="141" t="s">
        <v>14500</v>
      </c>
      <c r="D25498" s="141" t="s">
        <v>14500</v>
      </c>
      <c r="E25498" s="141" t="s">
        <v>14500</v>
      </c>
      <c r="F25498" s="108">
        <v>5178.8559999999998</v>
      </c>
      <c r="G25498" s="108">
        <v>620.38699999999994</v>
      </c>
      <c r="H25498" s="108">
        <v>66.667000000000002</v>
      </c>
      <c r="I25498" s="108">
        <v>33.332999999999998</v>
      </c>
      <c r="J25498" s="141" t="s">
        <v>14500</v>
      </c>
      <c r="K25498" s="108">
        <v>366.673</v>
      </c>
      <c r="L25498" s="145">
        <v>9842.9930000000004</v>
      </c>
      <c r="M25498" s="108">
        <v>193445.48</v>
      </c>
      <c r="N25498" s="108">
        <v>111.11199999999999</v>
      </c>
      <c r="O25498" s="108">
        <v>33.332999999999998</v>
      </c>
      <c r="P25498" s="141" t="s">
        <v>14500</v>
      </c>
      <c r="Q25498" s="108">
        <v>1166.7380000000001</v>
      </c>
      <c r="R25498" s="141" t="s">
        <v>14500</v>
      </c>
      <c r="S25498" s="108">
        <v>66.667000000000002</v>
      </c>
    </row>
    <row r="25499" spans="1:19" ht="11.25" thickBot="1" x14ac:dyDescent="0.2">
      <c r="A25499" s="112"/>
    </row>
    <row r="25500" spans="1:19" ht="11.25" thickBot="1" x14ac:dyDescent="0.2">
      <c r="A25500" s="135" t="s">
        <v>362</v>
      </c>
      <c r="B25500" s="112"/>
      <c r="C25500" s="141" t="s">
        <v>14501</v>
      </c>
      <c r="D25500" s="141" t="s">
        <v>14501</v>
      </c>
      <c r="E25500" s="141" t="s">
        <v>14501</v>
      </c>
      <c r="F25500" s="136">
        <v>5178.8559999999998</v>
      </c>
      <c r="G25500" s="136">
        <v>620.38699999999994</v>
      </c>
      <c r="H25500" s="136">
        <v>66.667000000000002</v>
      </c>
      <c r="I25500" s="136">
        <v>33.332999999999998</v>
      </c>
      <c r="J25500" s="141" t="s">
        <v>14501</v>
      </c>
      <c r="K25500" s="136">
        <v>366.673</v>
      </c>
      <c r="L25500" s="140">
        <v>9842.9930000000004</v>
      </c>
      <c r="M25500" s="136">
        <v>193445.48</v>
      </c>
      <c r="N25500" s="136">
        <v>111.11199999999999</v>
      </c>
      <c r="O25500" s="136">
        <v>33.332999999999998</v>
      </c>
      <c r="P25500" s="141" t="s">
        <v>14501</v>
      </c>
      <c r="Q25500" s="136">
        <v>1166.7380000000001</v>
      </c>
      <c r="R25500" s="141" t="s">
        <v>14501</v>
      </c>
      <c r="S25500" s="136">
        <v>66.667000000000002</v>
      </c>
    </row>
    <row r="25501" spans="1:19" ht="11.25" thickBot="1" x14ac:dyDescent="0.2">
      <c r="A25501" s="112"/>
    </row>
    <row r="25502" spans="1:19" ht="11.25" thickBot="1" x14ac:dyDescent="0.2">
      <c r="A25502" s="138" t="s">
        <v>364</v>
      </c>
      <c r="B25502" s="112"/>
      <c r="C25502" s="141" t="s">
        <v>14501</v>
      </c>
      <c r="D25502" s="141" t="s">
        <v>14501</v>
      </c>
      <c r="E25502" s="141" t="s">
        <v>14501</v>
      </c>
      <c r="F25502" s="136">
        <v>0</v>
      </c>
      <c r="G25502" s="136">
        <v>0</v>
      </c>
      <c r="H25502" s="136">
        <v>0</v>
      </c>
      <c r="I25502" s="136">
        <v>0</v>
      </c>
      <c r="J25502" s="141" t="s">
        <v>14501</v>
      </c>
      <c r="K25502" s="136">
        <v>0</v>
      </c>
      <c r="L25502" s="140">
        <v>0</v>
      </c>
      <c r="M25502" s="136">
        <v>0</v>
      </c>
      <c r="N25502" s="136">
        <v>0</v>
      </c>
      <c r="O25502" s="136">
        <v>0</v>
      </c>
      <c r="P25502" s="141" t="s">
        <v>14501</v>
      </c>
      <c r="Q25502" s="136">
        <v>0</v>
      </c>
      <c r="R25502" s="141" t="s">
        <v>14501</v>
      </c>
      <c r="S25502" s="136">
        <v>0</v>
      </c>
    </row>
    <row r="25503" spans="1:19" ht="11.25" thickBot="1" x14ac:dyDescent="0.2">
      <c r="A25503" s="112"/>
    </row>
    <row r="25504" spans="1:19" ht="11.25" thickBot="1" x14ac:dyDescent="0.2">
      <c r="A25504" s="139" t="s">
        <v>366</v>
      </c>
      <c r="B25504" s="112"/>
      <c r="C25504" s="141" t="s">
        <v>14501</v>
      </c>
      <c r="D25504" s="141" t="s">
        <v>14501</v>
      </c>
      <c r="E25504" s="141" t="s">
        <v>14501</v>
      </c>
      <c r="F25504" s="136">
        <v>0</v>
      </c>
      <c r="G25504" s="136">
        <v>0</v>
      </c>
      <c r="H25504" s="136">
        <v>0</v>
      </c>
      <c r="I25504" s="136">
        <v>0</v>
      </c>
      <c r="J25504" s="141" t="s">
        <v>14501</v>
      </c>
      <c r="K25504" s="136">
        <v>0</v>
      </c>
      <c r="L25504" s="140">
        <v>0</v>
      </c>
      <c r="M25504" s="136">
        <v>0</v>
      </c>
      <c r="N25504" s="136">
        <v>0</v>
      </c>
      <c r="O25504" s="136">
        <v>0</v>
      </c>
      <c r="P25504" s="141" t="s">
        <v>14501</v>
      </c>
      <c r="Q25504" s="136">
        <v>0</v>
      </c>
      <c r="R25504" s="141" t="s">
        <v>14501</v>
      </c>
      <c r="S25504" s="136">
        <v>0</v>
      </c>
    </row>
    <row r="25505" spans="1:19" ht="11.25" thickBot="1" x14ac:dyDescent="0.2">
      <c r="A25505" s="112"/>
    </row>
    <row r="25506" spans="1:19" ht="11.25" thickBot="1" x14ac:dyDescent="0.2">
      <c r="A25506" s="106" t="s">
        <v>357</v>
      </c>
      <c r="B25506" s="106" t="s">
        <v>358</v>
      </c>
      <c r="C25506" s="146" t="s">
        <v>16</v>
      </c>
      <c r="D25506" s="146" t="s">
        <v>14502</v>
      </c>
      <c r="E25506" s="146" t="s">
        <v>14503</v>
      </c>
      <c r="F25506" s="146" t="s">
        <v>20</v>
      </c>
      <c r="G25506" s="146" t="s">
        <v>21</v>
      </c>
      <c r="H25506" s="146" t="s">
        <v>22</v>
      </c>
      <c r="I25506" s="146" t="s">
        <v>23</v>
      </c>
      <c r="J25506" s="146" t="s">
        <v>24</v>
      </c>
      <c r="K25506" s="146" t="s">
        <v>26</v>
      </c>
      <c r="L25506" s="146" t="s">
        <v>14504</v>
      </c>
      <c r="M25506" s="146" t="s">
        <v>27</v>
      </c>
      <c r="N25506" s="146" t="s">
        <v>28</v>
      </c>
      <c r="O25506" s="146" t="s">
        <v>29</v>
      </c>
      <c r="P25506" s="146" t="s">
        <v>30</v>
      </c>
      <c r="Q25506" s="146" t="s">
        <v>14505</v>
      </c>
      <c r="R25506" s="146" t="s">
        <v>32</v>
      </c>
      <c r="S25506" s="146" t="s">
        <v>33</v>
      </c>
    </row>
    <row r="25507" spans="1:19" ht="11.25" thickBot="1" x14ac:dyDescent="0.2">
      <c r="A25507" s="107">
        <v>1</v>
      </c>
      <c r="B25507" s="132">
        <v>0.4990856481481481</v>
      </c>
      <c r="C25507" s="108">
        <v>460.32799999999997</v>
      </c>
      <c r="D25507" s="108">
        <v>129.63</v>
      </c>
      <c r="E25507" s="141" t="s">
        <v>14500</v>
      </c>
      <c r="F25507" s="145">
        <v>12172.784</v>
      </c>
      <c r="G25507" s="108">
        <v>111.11199999999999</v>
      </c>
      <c r="H25507" s="141" t="s">
        <v>14500</v>
      </c>
      <c r="I25507" s="108">
        <v>33.332999999999998</v>
      </c>
      <c r="J25507" s="141" t="s">
        <v>14500</v>
      </c>
      <c r="K25507" s="145">
        <v>81346.009000000005</v>
      </c>
      <c r="L25507" s="108">
        <v>14625.954</v>
      </c>
      <c r="M25507" s="108">
        <v>18389.739000000001</v>
      </c>
      <c r="N25507" s="108">
        <v>41.667000000000002</v>
      </c>
      <c r="O25507" s="141" t="s">
        <v>14500</v>
      </c>
      <c r="P25507" s="141" t="s">
        <v>14500</v>
      </c>
      <c r="Q25507" s="108">
        <v>111.11199999999999</v>
      </c>
      <c r="R25507" s="108">
        <v>148.15</v>
      </c>
      <c r="S25507" s="141" t="s">
        <v>14500</v>
      </c>
    </row>
    <row r="25508" spans="1:19" ht="11.25" thickBot="1" x14ac:dyDescent="0.2">
      <c r="A25508" s="112"/>
    </row>
    <row r="25509" spans="1:19" ht="11.25" thickBot="1" x14ac:dyDescent="0.2">
      <c r="A25509" s="135" t="s">
        <v>362</v>
      </c>
      <c r="B25509" s="112"/>
      <c r="C25509" s="136">
        <v>460.32799999999997</v>
      </c>
      <c r="D25509" s="136">
        <v>129.63</v>
      </c>
      <c r="E25509" s="141" t="s">
        <v>14501</v>
      </c>
      <c r="F25509" s="140">
        <v>12172.784</v>
      </c>
      <c r="G25509" s="136">
        <v>111.11199999999999</v>
      </c>
      <c r="H25509" s="141" t="s">
        <v>14501</v>
      </c>
      <c r="I25509" s="136">
        <v>33.332999999999998</v>
      </c>
      <c r="J25509" s="141" t="s">
        <v>14501</v>
      </c>
      <c r="K25509" s="140">
        <v>81346.009000000005</v>
      </c>
      <c r="L25509" s="136">
        <v>14625.954</v>
      </c>
      <c r="M25509" s="136">
        <v>18389.739000000001</v>
      </c>
      <c r="N25509" s="136">
        <v>41.667000000000002</v>
      </c>
      <c r="O25509" s="141" t="s">
        <v>14501</v>
      </c>
      <c r="P25509" s="141" t="s">
        <v>14501</v>
      </c>
      <c r="Q25509" s="136">
        <v>111.11199999999999</v>
      </c>
      <c r="R25509" s="136">
        <v>148.15</v>
      </c>
      <c r="S25509" s="141" t="s">
        <v>14501</v>
      </c>
    </row>
    <row r="25510" spans="1:19" ht="11.25" thickBot="1" x14ac:dyDescent="0.2">
      <c r="A25510" s="112"/>
    </row>
    <row r="25511" spans="1:19" ht="11.25" thickBot="1" x14ac:dyDescent="0.2">
      <c r="A25511" s="138" t="s">
        <v>364</v>
      </c>
      <c r="B25511" s="112"/>
      <c r="C25511" s="136">
        <v>0</v>
      </c>
      <c r="D25511" s="136">
        <v>0</v>
      </c>
      <c r="E25511" s="141" t="s">
        <v>14501</v>
      </c>
      <c r="F25511" s="140">
        <v>0</v>
      </c>
      <c r="G25511" s="136">
        <v>0</v>
      </c>
      <c r="H25511" s="141" t="s">
        <v>14501</v>
      </c>
      <c r="I25511" s="136">
        <v>0</v>
      </c>
      <c r="J25511" s="141" t="s">
        <v>14501</v>
      </c>
      <c r="K25511" s="140">
        <v>0</v>
      </c>
      <c r="L25511" s="136">
        <v>0</v>
      </c>
      <c r="M25511" s="136">
        <v>0</v>
      </c>
      <c r="N25511" s="136">
        <v>0</v>
      </c>
      <c r="O25511" s="141" t="s">
        <v>14501</v>
      </c>
      <c r="P25511" s="141" t="s">
        <v>14501</v>
      </c>
      <c r="Q25511" s="136">
        <v>0</v>
      </c>
      <c r="R25511" s="136">
        <v>0</v>
      </c>
      <c r="S25511" s="141" t="s">
        <v>14501</v>
      </c>
    </row>
    <row r="25512" spans="1:19" ht="11.25" thickBot="1" x14ac:dyDescent="0.2">
      <c r="A25512" s="112"/>
    </row>
    <row r="25513" spans="1:19" ht="11.25" thickBot="1" x14ac:dyDescent="0.2">
      <c r="A25513" s="139" t="s">
        <v>366</v>
      </c>
      <c r="B25513" s="112"/>
      <c r="C25513" s="136">
        <v>0</v>
      </c>
      <c r="D25513" s="136">
        <v>0</v>
      </c>
      <c r="E25513" s="141" t="s">
        <v>14501</v>
      </c>
      <c r="F25513" s="140">
        <v>0</v>
      </c>
      <c r="G25513" s="136">
        <v>0</v>
      </c>
      <c r="H25513" s="141" t="s">
        <v>14501</v>
      </c>
      <c r="I25513" s="136">
        <v>0</v>
      </c>
      <c r="J25513" s="141" t="s">
        <v>14501</v>
      </c>
      <c r="K25513" s="140">
        <v>0</v>
      </c>
      <c r="L25513" s="136">
        <v>0</v>
      </c>
      <c r="M25513" s="136">
        <v>0</v>
      </c>
      <c r="N25513" s="136">
        <v>0</v>
      </c>
      <c r="O25513" s="141" t="s">
        <v>14501</v>
      </c>
      <c r="P25513" s="141" t="s">
        <v>14501</v>
      </c>
      <c r="Q25513" s="136">
        <v>0</v>
      </c>
      <c r="R25513" s="136">
        <v>0</v>
      </c>
      <c r="S25513" s="141" t="s">
        <v>14501</v>
      </c>
    </row>
    <row r="25514" spans="1:19" ht="11.25" thickBot="1" x14ac:dyDescent="0.2">
      <c r="A25514" s="112"/>
    </row>
    <row r="25515" spans="1:19" ht="11.25" thickBot="1" x14ac:dyDescent="0.2">
      <c r="A25515" s="106" t="s">
        <v>357</v>
      </c>
      <c r="B25515" s="106" t="s">
        <v>358</v>
      </c>
      <c r="C25515" s="146" t="s">
        <v>35</v>
      </c>
      <c r="D25515" s="146" t="s">
        <v>36</v>
      </c>
      <c r="E25515" s="146" t="s">
        <v>14506</v>
      </c>
      <c r="F25515" s="146" t="s">
        <v>38</v>
      </c>
      <c r="G25515" s="146" t="s">
        <v>39</v>
      </c>
      <c r="H25515" s="146" t="s">
        <v>41</v>
      </c>
      <c r="I25515" s="146" t="s">
        <v>42</v>
      </c>
      <c r="J25515" s="146" t="s">
        <v>43</v>
      </c>
      <c r="K25515" s="146" t="s">
        <v>44</v>
      </c>
      <c r="L25515" s="146" t="s">
        <v>45</v>
      </c>
      <c r="M25515" s="146" t="s">
        <v>46</v>
      </c>
      <c r="N25515" s="146" t="s">
        <v>47</v>
      </c>
      <c r="O25515" s="146" t="s">
        <v>48</v>
      </c>
      <c r="P25515" s="146" t="s">
        <v>49</v>
      </c>
      <c r="Q25515" s="146" t="s">
        <v>50</v>
      </c>
      <c r="R25515" s="146" t="s">
        <v>51</v>
      </c>
      <c r="S25515" s="146" t="s">
        <v>52</v>
      </c>
    </row>
    <row r="25516" spans="1:19" ht="11.25" thickBot="1" x14ac:dyDescent="0.2">
      <c r="A25516" s="107">
        <v>1</v>
      </c>
      <c r="B25516" s="132">
        <v>0.4990856481481481</v>
      </c>
      <c r="C25516" s="145">
        <v>181729.4</v>
      </c>
      <c r="D25516" s="108">
        <v>66.667000000000002</v>
      </c>
      <c r="E25516" s="108">
        <v>33.332999999999998</v>
      </c>
      <c r="F25516" s="141" t="s">
        <v>14500</v>
      </c>
      <c r="G25516" s="141" t="s">
        <v>14500</v>
      </c>
      <c r="H25516" s="108">
        <v>270.83699999999999</v>
      </c>
      <c r="I25516" s="141" t="s">
        <v>14500</v>
      </c>
      <c r="J25516" s="141" t="s">
        <v>14500</v>
      </c>
      <c r="K25516" s="141" t="s">
        <v>14500</v>
      </c>
      <c r="L25516" s="141" t="s">
        <v>14500</v>
      </c>
      <c r="M25516" s="141" t="s">
        <v>14500</v>
      </c>
      <c r="N25516" s="141" t="s">
        <v>14500</v>
      </c>
      <c r="O25516" s="141" t="s">
        <v>14500</v>
      </c>
      <c r="P25516" s="141" t="s">
        <v>14500</v>
      </c>
      <c r="Q25516" s="141" t="s">
        <v>14500</v>
      </c>
      <c r="R25516" s="141" t="s">
        <v>14500</v>
      </c>
      <c r="S25516" s="141" t="s">
        <v>14500</v>
      </c>
    </row>
    <row r="25517" spans="1:19" ht="11.25" thickBot="1" x14ac:dyDescent="0.2">
      <c r="A25517" s="112"/>
    </row>
    <row r="25518" spans="1:19" ht="11.25" thickBot="1" x14ac:dyDescent="0.2">
      <c r="A25518" s="135" t="s">
        <v>362</v>
      </c>
      <c r="B25518" s="112"/>
      <c r="C25518" s="140">
        <v>181729.4</v>
      </c>
      <c r="D25518" s="136">
        <v>66.667000000000002</v>
      </c>
      <c r="E25518" s="136">
        <v>33.332999999999998</v>
      </c>
      <c r="F25518" s="141" t="s">
        <v>14501</v>
      </c>
      <c r="G25518" s="141" t="s">
        <v>14501</v>
      </c>
      <c r="H25518" s="136">
        <v>270.83699999999999</v>
      </c>
      <c r="I25518" s="141" t="s">
        <v>14501</v>
      </c>
      <c r="J25518" s="141" t="s">
        <v>14501</v>
      </c>
      <c r="K25518" s="141" t="s">
        <v>14501</v>
      </c>
      <c r="L25518" s="141" t="s">
        <v>14501</v>
      </c>
      <c r="M25518" s="141" t="s">
        <v>14501</v>
      </c>
      <c r="N25518" s="141" t="s">
        <v>14501</v>
      </c>
      <c r="O25518" s="141" t="s">
        <v>14501</v>
      </c>
      <c r="P25518" s="141" t="s">
        <v>14501</v>
      </c>
      <c r="Q25518" s="141" t="s">
        <v>14501</v>
      </c>
      <c r="R25518" s="141" t="s">
        <v>14501</v>
      </c>
      <c r="S25518" s="141" t="s">
        <v>14501</v>
      </c>
    </row>
    <row r="25519" spans="1:19" ht="11.25" thickBot="1" x14ac:dyDescent="0.2">
      <c r="A25519" s="112"/>
    </row>
    <row r="25520" spans="1:19" ht="11.25" thickBot="1" x14ac:dyDescent="0.2">
      <c r="A25520" s="138" t="s">
        <v>364</v>
      </c>
      <c r="B25520" s="112"/>
      <c r="C25520" s="140">
        <v>0</v>
      </c>
      <c r="D25520" s="136">
        <v>0</v>
      </c>
      <c r="E25520" s="136">
        <v>0</v>
      </c>
      <c r="F25520" s="141" t="s">
        <v>14501</v>
      </c>
      <c r="G25520" s="141" t="s">
        <v>14501</v>
      </c>
      <c r="H25520" s="136">
        <v>0</v>
      </c>
      <c r="I25520" s="141" t="s">
        <v>14501</v>
      </c>
      <c r="J25520" s="141" t="s">
        <v>14501</v>
      </c>
      <c r="K25520" s="141" t="s">
        <v>14501</v>
      </c>
      <c r="L25520" s="141" t="s">
        <v>14501</v>
      </c>
      <c r="M25520" s="141" t="s">
        <v>14501</v>
      </c>
      <c r="N25520" s="141" t="s">
        <v>14501</v>
      </c>
      <c r="O25520" s="141" t="s">
        <v>14501</v>
      </c>
      <c r="P25520" s="141" t="s">
        <v>14501</v>
      </c>
      <c r="Q25520" s="141" t="s">
        <v>14501</v>
      </c>
      <c r="R25520" s="141" t="s">
        <v>14501</v>
      </c>
      <c r="S25520" s="141" t="s">
        <v>14501</v>
      </c>
    </row>
    <row r="25521" spans="1:19" ht="11.25" thickBot="1" x14ac:dyDescent="0.2">
      <c r="A25521" s="112"/>
    </row>
    <row r="25522" spans="1:19" ht="11.25" thickBot="1" x14ac:dyDescent="0.2">
      <c r="A25522" s="139" t="s">
        <v>366</v>
      </c>
      <c r="B25522" s="112"/>
      <c r="C25522" s="140">
        <v>0</v>
      </c>
      <c r="D25522" s="136">
        <v>0</v>
      </c>
      <c r="E25522" s="136">
        <v>0</v>
      </c>
      <c r="F25522" s="141" t="s">
        <v>14501</v>
      </c>
      <c r="G25522" s="141" t="s">
        <v>14501</v>
      </c>
      <c r="H25522" s="136">
        <v>0</v>
      </c>
      <c r="I25522" s="141" t="s">
        <v>14501</v>
      </c>
      <c r="J25522" s="141" t="s">
        <v>14501</v>
      </c>
      <c r="K25522" s="141" t="s">
        <v>14501</v>
      </c>
      <c r="L25522" s="141" t="s">
        <v>14501</v>
      </c>
      <c r="M25522" s="141" t="s">
        <v>14501</v>
      </c>
      <c r="N25522" s="141" t="s">
        <v>14501</v>
      </c>
      <c r="O25522" s="141" t="s">
        <v>14501</v>
      </c>
      <c r="P25522" s="141" t="s">
        <v>14501</v>
      </c>
      <c r="Q25522" s="141" t="s">
        <v>14501</v>
      </c>
      <c r="R25522" s="141" t="s">
        <v>14501</v>
      </c>
      <c r="S25522" s="141" t="s">
        <v>14501</v>
      </c>
    </row>
    <row r="25523" spans="1:19" ht="11.25" thickBot="1" x14ac:dyDescent="0.2">
      <c r="A25523" s="112"/>
    </row>
    <row r="25524" spans="1:19" ht="11.25" thickBot="1" x14ac:dyDescent="0.2">
      <c r="A25524" s="106" t="s">
        <v>357</v>
      </c>
      <c r="B25524" s="106" t="s">
        <v>358</v>
      </c>
      <c r="C25524" s="146" t="s">
        <v>53</v>
      </c>
      <c r="D25524" s="146" t="s">
        <v>54</v>
      </c>
      <c r="E25524" s="146" t="s">
        <v>55</v>
      </c>
      <c r="F25524" s="146" t="s">
        <v>56</v>
      </c>
      <c r="G25524" s="146" t="s">
        <v>14507</v>
      </c>
      <c r="H25524" s="146" t="s">
        <v>57</v>
      </c>
      <c r="I25524" s="146" t="s">
        <v>59</v>
      </c>
      <c r="J25524" s="146" t="s">
        <v>14508</v>
      </c>
      <c r="K25524" s="146" t="s">
        <v>60</v>
      </c>
      <c r="L25524" s="146" t="s">
        <v>61</v>
      </c>
      <c r="M25524" s="146" t="s">
        <v>62</v>
      </c>
      <c r="N25524" s="146" t="s">
        <v>14509</v>
      </c>
      <c r="O25524" s="146" t="s">
        <v>63</v>
      </c>
      <c r="P25524" s="146" t="s">
        <v>64</v>
      </c>
      <c r="Q25524" s="146" t="s">
        <v>66</v>
      </c>
      <c r="R25524" s="146" t="s">
        <v>14510</v>
      </c>
      <c r="S25524" s="146" t="s">
        <v>67</v>
      </c>
    </row>
    <row r="25525" spans="1:19" ht="11.25" thickBot="1" x14ac:dyDescent="0.2">
      <c r="A25525" s="107">
        <v>1</v>
      </c>
      <c r="B25525" s="132">
        <v>0.4990856481481481</v>
      </c>
      <c r="C25525" s="141" t="s">
        <v>14500</v>
      </c>
      <c r="D25525" s="141" t="s">
        <v>14500</v>
      </c>
      <c r="E25525" s="141" t="s">
        <v>14500</v>
      </c>
      <c r="F25525" s="108">
        <v>1383.42</v>
      </c>
      <c r="G25525" s="108">
        <v>13384.044</v>
      </c>
      <c r="H25525" s="108">
        <v>261.90800000000002</v>
      </c>
      <c r="I25525" s="141" t="s">
        <v>14500</v>
      </c>
      <c r="J25525" s="141" t="s">
        <v>14500</v>
      </c>
      <c r="K25525" s="108">
        <v>33.332999999999998</v>
      </c>
      <c r="L25525" s="141" t="s">
        <v>14500</v>
      </c>
      <c r="M25525" s="108">
        <v>142.858</v>
      </c>
      <c r="N25525" s="141" t="s">
        <v>14500</v>
      </c>
      <c r="O25525" s="141" t="s">
        <v>14500</v>
      </c>
      <c r="P25525" s="108">
        <v>3173.2330000000002</v>
      </c>
      <c r="Q25525" s="145">
        <v>743997.48</v>
      </c>
      <c r="R25525" s="141" t="s">
        <v>14500</v>
      </c>
      <c r="S25525" s="108">
        <v>33.332999999999998</v>
      </c>
    </row>
    <row r="25526" spans="1:19" ht="11.25" thickBot="1" x14ac:dyDescent="0.2">
      <c r="A25526" s="112"/>
    </row>
    <row r="25527" spans="1:19" ht="11.25" thickBot="1" x14ac:dyDescent="0.2">
      <c r="A25527" s="135" t="s">
        <v>362</v>
      </c>
      <c r="B25527" s="112"/>
      <c r="C25527" s="141" t="s">
        <v>14501</v>
      </c>
      <c r="D25527" s="141" t="s">
        <v>14501</v>
      </c>
      <c r="E25527" s="141" t="s">
        <v>14501</v>
      </c>
      <c r="F25527" s="136">
        <v>1383.42</v>
      </c>
      <c r="G25527" s="136">
        <v>13384.044</v>
      </c>
      <c r="H25527" s="136">
        <v>261.90800000000002</v>
      </c>
      <c r="I25527" s="141" t="s">
        <v>14501</v>
      </c>
      <c r="J25527" s="141" t="s">
        <v>14501</v>
      </c>
      <c r="K25527" s="136">
        <v>33.332999999999998</v>
      </c>
      <c r="L25527" s="141" t="s">
        <v>14501</v>
      </c>
      <c r="M25527" s="136">
        <v>142.858</v>
      </c>
      <c r="N25527" s="141" t="s">
        <v>14501</v>
      </c>
      <c r="O25527" s="141" t="s">
        <v>14501</v>
      </c>
      <c r="P25527" s="136">
        <v>3173.2330000000002</v>
      </c>
      <c r="Q25527" s="140">
        <v>743997.48</v>
      </c>
      <c r="R25527" s="141" t="s">
        <v>14501</v>
      </c>
      <c r="S25527" s="136">
        <v>33.332999999999998</v>
      </c>
    </row>
    <row r="25528" spans="1:19" ht="11.25" thickBot="1" x14ac:dyDescent="0.2">
      <c r="A25528" s="112"/>
    </row>
    <row r="25529" spans="1:19" ht="11.25" thickBot="1" x14ac:dyDescent="0.2">
      <c r="A25529" s="138" t="s">
        <v>364</v>
      </c>
      <c r="B25529" s="112"/>
      <c r="C25529" s="141" t="s">
        <v>14501</v>
      </c>
      <c r="D25529" s="141" t="s">
        <v>14501</v>
      </c>
      <c r="E25529" s="141" t="s">
        <v>14501</v>
      </c>
      <c r="F25529" s="136">
        <v>0</v>
      </c>
      <c r="G25529" s="136">
        <v>0</v>
      </c>
      <c r="H25529" s="136">
        <v>0</v>
      </c>
      <c r="I25529" s="141" t="s">
        <v>14501</v>
      </c>
      <c r="J25529" s="141" t="s">
        <v>14501</v>
      </c>
      <c r="K25529" s="136">
        <v>0</v>
      </c>
      <c r="L25529" s="141" t="s">
        <v>14501</v>
      </c>
      <c r="M25529" s="136">
        <v>0</v>
      </c>
      <c r="N25529" s="141" t="s">
        <v>14501</v>
      </c>
      <c r="O25529" s="141" t="s">
        <v>14501</v>
      </c>
      <c r="P25529" s="136">
        <v>0</v>
      </c>
      <c r="Q25529" s="140">
        <v>0</v>
      </c>
      <c r="R25529" s="141" t="s">
        <v>14501</v>
      </c>
      <c r="S25529" s="136">
        <v>0</v>
      </c>
    </row>
    <row r="25530" spans="1:19" ht="11.25" thickBot="1" x14ac:dyDescent="0.2">
      <c r="A25530" s="112"/>
    </row>
    <row r="25531" spans="1:19" ht="11.25" thickBot="1" x14ac:dyDescent="0.2">
      <c r="A25531" s="139" t="s">
        <v>366</v>
      </c>
      <c r="B25531" s="112"/>
      <c r="C25531" s="141" t="s">
        <v>14501</v>
      </c>
      <c r="D25531" s="141" t="s">
        <v>14501</v>
      </c>
      <c r="E25531" s="141" t="s">
        <v>14501</v>
      </c>
      <c r="F25531" s="136">
        <v>0</v>
      </c>
      <c r="G25531" s="136">
        <v>0</v>
      </c>
      <c r="H25531" s="136">
        <v>0</v>
      </c>
      <c r="I25531" s="141" t="s">
        <v>14501</v>
      </c>
      <c r="J25531" s="141" t="s">
        <v>14501</v>
      </c>
      <c r="K25531" s="136">
        <v>0</v>
      </c>
      <c r="L25531" s="141" t="s">
        <v>14501</v>
      </c>
      <c r="M25531" s="136">
        <v>0</v>
      </c>
      <c r="N25531" s="141" t="s">
        <v>14501</v>
      </c>
      <c r="O25531" s="141" t="s">
        <v>14501</v>
      </c>
      <c r="P25531" s="136">
        <v>0</v>
      </c>
      <c r="Q25531" s="140">
        <v>0</v>
      </c>
      <c r="R25531" s="141" t="s">
        <v>14501</v>
      </c>
      <c r="S25531" s="136">
        <v>0</v>
      </c>
    </row>
    <row r="25532" spans="1:19" ht="11.25" thickBot="1" x14ac:dyDescent="0.2">
      <c r="A25532" s="112"/>
    </row>
    <row r="25533" spans="1:19" ht="11.25" thickBot="1" x14ac:dyDescent="0.2">
      <c r="A25533" s="106" t="s">
        <v>357</v>
      </c>
      <c r="B25533" s="106" t="s">
        <v>358</v>
      </c>
      <c r="C25533" s="146" t="s">
        <v>68</v>
      </c>
      <c r="D25533" s="146" t="s">
        <v>14511</v>
      </c>
    </row>
    <row r="25534" spans="1:19" ht="11.25" thickBot="1" x14ac:dyDescent="0.2">
      <c r="A25534" s="107">
        <v>1</v>
      </c>
      <c r="B25534" s="132">
        <v>0.4990856481481481</v>
      </c>
      <c r="C25534" s="141" t="s">
        <v>14500</v>
      </c>
      <c r="D25534" s="141" t="s">
        <v>14500</v>
      </c>
    </row>
    <row r="25535" spans="1:19" ht="11.25" thickBot="1" x14ac:dyDescent="0.2">
      <c r="A25535" s="112"/>
    </row>
    <row r="25536" spans="1:19" ht="11.25" thickBot="1" x14ac:dyDescent="0.2">
      <c r="A25536" s="135" t="s">
        <v>362</v>
      </c>
      <c r="B25536" s="112"/>
      <c r="C25536" s="141" t="s">
        <v>14501</v>
      </c>
      <c r="D25536" s="141" t="s">
        <v>14501</v>
      </c>
    </row>
    <row r="25537" spans="1:19" ht="11.25" thickBot="1" x14ac:dyDescent="0.2">
      <c r="A25537" s="112"/>
    </row>
    <row r="25538" spans="1:19" ht="11.25" thickBot="1" x14ac:dyDescent="0.2">
      <c r="A25538" s="138" t="s">
        <v>364</v>
      </c>
      <c r="B25538" s="112"/>
      <c r="C25538" s="141" t="s">
        <v>14501</v>
      </c>
      <c r="D25538" s="141" t="s">
        <v>14501</v>
      </c>
    </row>
    <row r="25539" spans="1:19" ht="11.25" thickBot="1" x14ac:dyDescent="0.2">
      <c r="A25539" s="112"/>
    </row>
    <row r="25540" spans="1:19" ht="11.25" thickBot="1" x14ac:dyDescent="0.2">
      <c r="A25540" s="139" t="s">
        <v>366</v>
      </c>
      <c r="B25540" s="112"/>
      <c r="C25540" s="141" t="s">
        <v>14501</v>
      </c>
      <c r="D25540" s="141" t="s">
        <v>14501</v>
      </c>
    </row>
    <row r="25541" spans="1:19" ht="10.5" x14ac:dyDescent="0.15">
      <c r="A25541" s="112"/>
    </row>
    <row r="25542" spans="1:19" x14ac:dyDescent="0.15">
      <c r="A25542" s="129"/>
      <c r="B25542" s="86" t="s">
        <v>1265</v>
      </c>
    </row>
    <row r="25543" spans="1:19" ht="9.75" thickBot="1" x14ac:dyDescent="0.2">
      <c r="A25543" s="81" t="s">
        <v>5871</v>
      </c>
    </row>
    <row r="25544" spans="1:19" ht="11.25" thickBot="1" x14ac:dyDescent="0.2">
      <c r="A25544" s="106" t="s">
        <v>357</v>
      </c>
      <c r="B25544" s="106" t="s">
        <v>358</v>
      </c>
      <c r="C25544" s="146" t="s">
        <v>14494</v>
      </c>
      <c r="D25544" s="146" t="s">
        <v>14495</v>
      </c>
      <c r="E25544" s="146" t="s">
        <v>14496</v>
      </c>
      <c r="F25544" s="146" t="s">
        <v>0</v>
      </c>
      <c r="G25544" s="146" t="s">
        <v>1</v>
      </c>
      <c r="H25544" s="146" t="s">
        <v>2</v>
      </c>
      <c r="I25544" s="146" t="s">
        <v>14497</v>
      </c>
      <c r="J25544" s="146" t="s">
        <v>3</v>
      </c>
      <c r="K25544" s="146" t="s">
        <v>14498</v>
      </c>
      <c r="L25544" s="146" t="s">
        <v>7</v>
      </c>
      <c r="M25544" s="146" t="s">
        <v>14499</v>
      </c>
      <c r="N25544" s="146" t="s">
        <v>10</v>
      </c>
      <c r="O25544" s="146" t="s">
        <v>11</v>
      </c>
      <c r="P25544" s="146" t="s">
        <v>12</v>
      </c>
      <c r="Q25544" s="146" t="s">
        <v>13</v>
      </c>
      <c r="R25544" s="146" t="s">
        <v>14</v>
      </c>
      <c r="S25544" s="146" t="s">
        <v>15</v>
      </c>
    </row>
    <row r="25545" spans="1:19" ht="11.25" thickBot="1" x14ac:dyDescent="0.2">
      <c r="A25545" s="107">
        <v>1</v>
      </c>
      <c r="B25545" s="132">
        <v>0.50423611111111111</v>
      </c>
      <c r="C25545" s="141" t="s">
        <v>14500</v>
      </c>
      <c r="D25545" s="141" t="s">
        <v>14500</v>
      </c>
      <c r="E25545" s="141" t="s">
        <v>14500</v>
      </c>
      <c r="F25545" s="108">
        <v>5352.9269999999997</v>
      </c>
      <c r="G25545" s="108">
        <v>357.149</v>
      </c>
      <c r="H25545" s="108">
        <v>111.11199999999999</v>
      </c>
      <c r="I25545" s="141" t="s">
        <v>14500</v>
      </c>
      <c r="J25545" s="108">
        <v>74.073999999999998</v>
      </c>
      <c r="K25545" s="108">
        <v>400.00799999999998</v>
      </c>
      <c r="L25545" s="145">
        <v>9042.2939999999999</v>
      </c>
      <c r="M25545" s="108">
        <v>188641.28</v>
      </c>
      <c r="N25545" s="108">
        <v>33.332999999999998</v>
      </c>
      <c r="O25545" s="108">
        <v>41.667000000000002</v>
      </c>
      <c r="P25545" s="108">
        <v>83.334000000000003</v>
      </c>
      <c r="Q25545" s="108">
        <v>800.02800000000002</v>
      </c>
      <c r="R25545" s="141" t="s">
        <v>14500</v>
      </c>
      <c r="S25545" s="108">
        <v>33.332999999999998</v>
      </c>
    </row>
    <row r="25546" spans="1:19" ht="11.25" thickBot="1" x14ac:dyDescent="0.2">
      <c r="A25546" s="112"/>
    </row>
    <row r="25547" spans="1:19" ht="11.25" thickBot="1" x14ac:dyDescent="0.2">
      <c r="A25547" s="135" t="s">
        <v>362</v>
      </c>
      <c r="B25547" s="112"/>
      <c r="C25547" s="141" t="s">
        <v>14501</v>
      </c>
      <c r="D25547" s="141" t="s">
        <v>14501</v>
      </c>
      <c r="E25547" s="141" t="s">
        <v>14501</v>
      </c>
      <c r="F25547" s="136">
        <v>5352.9269999999997</v>
      </c>
      <c r="G25547" s="136">
        <v>357.149</v>
      </c>
      <c r="H25547" s="136">
        <v>111.11199999999999</v>
      </c>
      <c r="I25547" s="141" t="s">
        <v>14501</v>
      </c>
      <c r="J25547" s="136">
        <v>74.073999999999998</v>
      </c>
      <c r="K25547" s="136">
        <v>400.00799999999998</v>
      </c>
      <c r="L25547" s="140">
        <v>9042.2939999999999</v>
      </c>
      <c r="M25547" s="136">
        <v>188641.28</v>
      </c>
      <c r="N25547" s="136">
        <v>33.332999999999998</v>
      </c>
      <c r="O25547" s="136">
        <v>41.667000000000002</v>
      </c>
      <c r="P25547" s="136">
        <v>83.334000000000003</v>
      </c>
      <c r="Q25547" s="136">
        <v>800.02800000000002</v>
      </c>
      <c r="R25547" s="141" t="s">
        <v>14501</v>
      </c>
      <c r="S25547" s="136">
        <v>33.332999999999998</v>
      </c>
    </row>
    <row r="25548" spans="1:19" ht="11.25" thickBot="1" x14ac:dyDescent="0.2">
      <c r="A25548" s="112"/>
    </row>
    <row r="25549" spans="1:19" ht="11.25" thickBot="1" x14ac:dyDescent="0.2">
      <c r="A25549" s="138" t="s">
        <v>364</v>
      </c>
      <c r="B25549" s="112"/>
      <c r="C25549" s="141" t="s">
        <v>14501</v>
      </c>
      <c r="D25549" s="141" t="s">
        <v>14501</v>
      </c>
      <c r="E25549" s="141" t="s">
        <v>14501</v>
      </c>
      <c r="F25549" s="136">
        <v>0</v>
      </c>
      <c r="G25549" s="136">
        <v>0</v>
      </c>
      <c r="H25549" s="136">
        <v>0</v>
      </c>
      <c r="I25549" s="141" t="s">
        <v>14501</v>
      </c>
      <c r="J25549" s="136">
        <v>0</v>
      </c>
      <c r="K25549" s="136">
        <v>0</v>
      </c>
      <c r="L25549" s="140">
        <v>0</v>
      </c>
      <c r="M25549" s="136">
        <v>0</v>
      </c>
      <c r="N25549" s="136">
        <v>0</v>
      </c>
      <c r="O25549" s="136">
        <v>0</v>
      </c>
      <c r="P25549" s="136">
        <v>0</v>
      </c>
      <c r="Q25549" s="136">
        <v>0</v>
      </c>
      <c r="R25549" s="141" t="s">
        <v>14501</v>
      </c>
      <c r="S25549" s="136">
        <v>0</v>
      </c>
    </row>
    <row r="25550" spans="1:19" ht="11.25" thickBot="1" x14ac:dyDescent="0.2">
      <c r="A25550" s="112"/>
    </row>
    <row r="25551" spans="1:19" ht="11.25" thickBot="1" x14ac:dyDescent="0.2">
      <c r="A25551" s="139" t="s">
        <v>366</v>
      </c>
      <c r="B25551" s="112"/>
      <c r="C25551" s="141" t="s">
        <v>14501</v>
      </c>
      <c r="D25551" s="141" t="s">
        <v>14501</v>
      </c>
      <c r="E25551" s="141" t="s">
        <v>14501</v>
      </c>
      <c r="F25551" s="136">
        <v>0</v>
      </c>
      <c r="G25551" s="136">
        <v>0</v>
      </c>
      <c r="H25551" s="136">
        <v>0</v>
      </c>
      <c r="I25551" s="141" t="s">
        <v>14501</v>
      </c>
      <c r="J25551" s="136">
        <v>0</v>
      </c>
      <c r="K25551" s="136">
        <v>0</v>
      </c>
      <c r="L25551" s="140">
        <v>0</v>
      </c>
      <c r="M25551" s="136">
        <v>0</v>
      </c>
      <c r="N25551" s="136">
        <v>0</v>
      </c>
      <c r="O25551" s="136">
        <v>0</v>
      </c>
      <c r="P25551" s="136">
        <v>0</v>
      </c>
      <c r="Q25551" s="136">
        <v>0</v>
      </c>
      <c r="R25551" s="141" t="s">
        <v>14501</v>
      </c>
      <c r="S25551" s="136">
        <v>0</v>
      </c>
    </row>
    <row r="25552" spans="1:19" ht="11.25" thickBot="1" x14ac:dyDescent="0.2">
      <c r="A25552" s="112"/>
    </row>
    <row r="25553" spans="1:19" ht="11.25" thickBot="1" x14ac:dyDescent="0.2">
      <c r="A25553" s="106" t="s">
        <v>357</v>
      </c>
      <c r="B25553" s="106" t="s">
        <v>358</v>
      </c>
      <c r="C25553" s="146" t="s">
        <v>16</v>
      </c>
      <c r="D25553" s="146" t="s">
        <v>14502</v>
      </c>
      <c r="E25553" s="146" t="s">
        <v>14503</v>
      </c>
      <c r="F25553" s="146" t="s">
        <v>20</v>
      </c>
      <c r="G25553" s="146" t="s">
        <v>21</v>
      </c>
      <c r="H25553" s="146" t="s">
        <v>22</v>
      </c>
      <c r="I25553" s="146" t="s">
        <v>23</v>
      </c>
      <c r="J25553" s="146" t="s">
        <v>24</v>
      </c>
      <c r="K25553" s="146" t="s">
        <v>26</v>
      </c>
      <c r="L25553" s="146" t="s">
        <v>14504</v>
      </c>
      <c r="M25553" s="146" t="s">
        <v>27</v>
      </c>
      <c r="N25553" s="146" t="s">
        <v>28</v>
      </c>
      <c r="O25553" s="146" t="s">
        <v>29</v>
      </c>
      <c r="P25553" s="146" t="s">
        <v>30</v>
      </c>
      <c r="Q25553" s="146" t="s">
        <v>14505</v>
      </c>
      <c r="R25553" s="146" t="s">
        <v>32</v>
      </c>
      <c r="S25553" s="146" t="s">
        <v>33</v>
      </c>
    </row>
    <row r="25554" spans="1:19" ht="11.25" thickBot="1" x14ac:dyDescent="0.2">
      <c r="A25554" s="107">
        <v>1</v>
      </c>
      <c r="B25554" s="132">
        <v>0.50423611111111111</v>
      </c>
      <c r="C25554" s="108">
        <v>344.45</v>
      </c>
      <c r="D25554" s="108">
        <v>238.09800000000001</v>
      </c>
      <c r="E25554" s="141" t="s">
        <v>14500</v>
      </c>
      <c r="F25554" s="145">
        <v>12439.67</v>
      </c>
      <c r="G25554" s="141" t="s">
        <v>14500</v>
      </c>
      <c r="H25554" s="141" t="s">
        <v>14500</v>
      </c>
      <c r="I25554" s="141" t="s">
        <v>14500</v>
      </c>
      <c r="J25554" s="141" t="s">
        <v>14500</v>
      </c>
      <c r="K25554" s="145">
        <v>87294.516000000003</v>
      </c>
      <c r="L25554" s="108">
        <v>15626.957</v>
      </c>
      <c r="M25554" s="108">
        <v>16807.061000000002</v>
      </c>
      <c r="N25554" s="108">
        <v>55.555999999999997</v>
      </c>
      <c r="O25554" s="141" t="s">
        <v>14500</v>
      </c>
      <c r="P25554" s="141" t="s">
        <v>14500</v>
      </c>
      <c r="Q25554" s="108">
        <v>166.66800000000001</v>
      </c>
      <c r="R25554" s="108">
        <v>66.667000000000002</v>
      </c>
      <c r="S25554" s="141" t="s">
        <v>14500</v>
      </c>
    </row>
    <row r="25555" spans="1:19" ht="11.25" thickBot="1" x14ac:dyDescent="0.2">
      <c r="A25555" s="112"/>
    </row>
    <row r="25556" spans="1:19" ht="11.25" thickBot="1" x14ac:dyDescent="0.2">
      <c r="A25556" s="135" t="s">
        <v>362</v>
      </c>
      <c r="B25556" s="112"/>
      <c r="C25556" s="136">
        <v>344.45</v>
      </c>
      <c r="D25556" s="136">
        <v>238.09800000000001</v>
      </c>
      <c r="E25556" s="141" t="s">
        <v>14501</v>
      </c>
      <c r="F25556" s="140">
        <v>12439.67</v>
      </c>
      <c r="G25556" s="141" t="s">
        <v>14501</v>
      </c>
      <c r="H25556" s="141" t="s">
        <v>14501</v>
      </c>
      <c r="I25556" s="141" t="s">
        <v>14501</v>
      </c>
      <c r="J25556" s="141" t="s">
        <v>14501</v>
      </c>
      <c r="K25556" s="140">
        <v>87294.516000000003</v>
      </c>
      <c r="L25556" s="136">
        <v>15626.957</v>
      </c>
      <c r="M25556" s="136">
        <v>16807.061000000002</v>
      </c>
      <c r="N25556" s="136">
        <v>55.555999999999997</v>
      </c>
      <c r="O25556" s="141" t="s">
        <v>14501</v>
      </c>
      <c r="P25556" s="141" t="s">
        <v>14501</v>
      </c>
      <c r="Q25556" s="136">
        <v>166.66800000000001</v>
      </c>
      <c r="R25556" s="136">
        <v>66.667000000000002</v>
      </c>
      <c r="S25556" s="141" t="s">
        <v>14501</v>
      </c>
    </row>
    <row r="25557" spans="1:19" ht="11.25" thickBot="1" x14ac:dyDescent="0.2">
      <c r="A25557" s="112"/>
    </row>
    <row r="25558" spans="1:19" ht="11.25" thickBot="1" x14ac:dyDescent="0.2">
      <c r="A25558" s="138" t="s">
        <v>364</v>
      </c>
      <c r="B25558" s="112"/>
      <c r="C25558" s="136">
        <v>0</v>
      </c>
      <c r="D25558" s="136">
        <v>0</v>
      </c>
      <c r="E25558" s="141" t="s">
        <v>14501</v>
      </c>
      <c r="F25558" s="140">
        <v>0</v>
      </c>
      <c r="G25558" s="141" t="s">
        <v>14501</v>
      </c>
      <c r="H25558" s="141" t="s">
        <v>14501</v>
      </c>
      <c r="I25558" s="141" t="s">
        <v>14501</v>
      </c>
      <c r="J25558" s="141" t="s">
        <v>14501</v>
      </c>
      <c r="K25558" s="140">
        <v>0</v>
      </c>
      <c r="L25558" s="136">
        <v>0</v>
      </c>
      <c r="M25558" s="136">
        <v>0</v>
      </c>
      <c r="N25558" s="136">
        <v>0</v>
      </c>
      <c r="O25558" s="141" t="s">
        <v>14501</v>
      </c>
      <c r="P25558" s="141" t="s">
        <v>14501</v>
      </c>
      <c r="Q25558" s="136">
        <v>0</v>
      </c>
      <c r="R25558" s="136">
        <v>0</v>
      </c>
      <c r="S25558" s="141" t="s">
        <v>14501</v>
      </c>
    </row>
    <row r="25559" spans="1:19" ht="11.25" thickBot="1" x14ac:dyDescent="0.2">
      <c r="A25559" s="112"/>
    </row>
    <row r="25560" spans="1:19" ht="11.25" thickBot="1" x14ac:dyDescent="0.2">
      <c r="A25560" s="139" t="s">
        <v>366</v>
      </c>
      <c r="B25560" s="112"/>
      <c r="C25560" s="136">
        <v>0</v>
      </c>
      <c r="D25560" s="136">
        <v>0</v>
      </c>
      <c r="E25560" s="141" t="s">
        <v>14501</v>
      </c>
      <c r="F25560" s="140">
        <v>0</v>
      </c>
      <c r="G25560" s="141" t="s">
        <v>14501</v>
      </c>
      <c r="H25560" s="141" t="s">
        <v>14501</v>
      </c>
      <c r="I25560" s="141" t="s">
        <v>14501</v>
      </c>
      <c r="J25560" s="141" t="s">
        <v>14501</v>
      </c>
      <c r="K25560" s="140">
        <v>0</v>
      </c>
      <c r="L25560" s="136">
        <v>0</v>
      </c>
      <c r="M25560" s="136">
        <v>0</v>
      </c>
      <c r="N25560" s="136">
        <v>0</v>
      </c>
      <c r="O25560" s="141" t="s">
        <v>14501</v>
      </c>
      <c r="P25560" s="141" t="s">
        <v>14501</v>
      </c>
      <c r="Q25560" s="136">
        <v>0</v>
      </c>
      <c r="R25560" s="136">
        <v>0</v>
      </c>
      <c r="S25560" s="141" t="s">
        <v>14501</v>
      </c>
    </row>
    <row r="25561" spans="1:19" ht="11.25" thickBot="1" x14ac:dyDescent="0.2">
      <c r="A25561" s="112"/>
    </row>
    <row r="25562" spans="1:19" ht="11.25" thickBot="1" x14ac:dyDescent="0.2">
      <c r="A25562" s="106" t="s">
        <v>357</v>
      </c>
      <c r="B25562" s="106" t="s">
        <v>358</v>
      </c>
      <c r="C25562" s="146" t="s">
        <v>35</v>
      </c>
      <c r="D25562" s="146" t="s">
        <v>36</v>
      </c>
      <c r="E25562" s="146" t="s">
        <v>14506</v>
      </c>
      <c r="F25562" s="146" t="s">
        <v>38</v>
      </c>
      <c r="G25562" s="146" t="s">
        <v>39</v>
      </c>
      <c r="H25562" s="146" t="s">
        <v>41</v>
      </c>
      <c r="I25562" s="146" t="s">
        <v>42</v>
      </c>
      <c r="J25562" s="146" t="s">
        <v>43</v>
      </c>
      <c r="K25562" s="146" t="s">
        <v>44</v>
      </c>
      <c r="L25562" s="146" t="s">
        <v>45</v>
      </c>
      <c r="M25562" s="146" t="s">
        <v>46</v>
      </c>
      <c r="N25562" s="146" t="s">
        <v>47</v>
      </c>
      <c r="O25562" s="146" t="s">
        <v>48</v>
      </c>
      <c r="P25562" s="146" t="s">
        <v>49</v>
      </c>
      <c r="Q25562" s="146" t="s">
        <v>50</v>
      </c>
      <c r="R25562" s="146" t="s">
        <v>51</v>
      </c>
      <c r="S25562" s="146" t="s">
        <v>52</v>
      </c>
    </row>
    <row r="25563" spans="1:19" ht="11.25" thickBot="1" x14ac:dyDescent="0.2">
      <c r="A25563" s="107">
        <v>1</v>
      </c>
      <c r="B25563" s="132">
        <v>0.50423611111111111</v>
      </c>
      <c r="C25563" s="145">
        <v>184013.66</v>
      </c>
      <c r="D25563" s="108">
        <v>66.667000000000002</v>
      </c>
      <c r="E25563" s="141" t="s">
        <v>14500</v>
      </c>
      <c r="F25563" s="141" t="s">
        <v>14500</v>
      </c>
      <c r="G25563" s="141" t="s">
        <v>14500</v>
      </c>
      <c r="H25563" s="108">
        <v>518.53200000000004</v>
      </c>
      <c r="I25563" s="141" t="s">
        <v>14500</v>
      </c>
      <c r="J25563" s="108">
        <v>100.001</v>
      </c>
      <c r="K25563" s="141" t="s">
        <v>14500</v>
      </c>
      <c r="L25563" s="141" t="s">
        <v>14500</v>
      </c>
      <c r="M25563" s="141" t="s">
        <v>14500</v>
      </c>
      <c r="N25563" s="141" t="s">
        <v>14500</v>
      </c>
      <c r="O25563" s="141" t="s">
        <v>14500</v>
      </c>
      <c r="P25563" s="141" t="s">
        <v>14500</v>
      </c>
      <c r="Q25563" s="141" t="s">
        <v>14500</v>
      </c>
      <c r="R25563" s="141" t="s">
        <v>14500</v>
      </c>
      <c r="S25563" s="108">
        <v>33.332999999999998</v>
      </c>
    </row>
    <row r="25564" spans="1:19" ht="11.25" thickBot="1" x14ac:dyDescent="0.2">
      <c r="A25564" s="112"/>
    </row>
    <row r="25565" spans="1:19" ht="11.25" thickBot="1" x14ac:dyDescent="0.2">
      <c r="A25565" s="135" t="s">
        <v>362</v>
      </c>
      <c r="B25565" s="112"/>
      <c r="C25565" s="140">
        <v>184013.66</v>
      </c>
      <c r="D25565" s="136">
        <v>66.667000000000002</v>
      </c>
      <c r="E25565" s="141" t="s">
        <v>14501</v>
      </c>
      <c r="F25565" s="141" t="s">
        <v>14501</v>
      </c>
      <c r="G25565" s="141" t="s">
        <v>14501</v>
      </c>
      <c r="H25565" s="136">
        <v>518.53200000000004</v>
      </c>
      <c r="I25565" s="141" t="s">
        <v>14501</v>
      </c>
      <c r="J25565" s="136">
        <v>100.001</v>
      </c>
      <c r="K25565" s="141" t="s">
        <v>14501</v>
      </c>
      <c r="L25565" s="141" t="s">
        <v>14501</v>
      </c>
      <c r="M25565" s="141" t="s">
        <v>14501</v>
      </c>
      <c r="N25565" s="141" t="s">
        <v>14501</v>
      </c>
      <c r="O25565" s="141" t="s">
        <v>14501</v>
      </c>
      <c r="P25565" s="141" t="s">
        <v>14501</v>
      </c>
      <c r="Q25565" s="141" t="s">
        <v>14501</v>
      </c>
      <c r="R25565" s="141" t="s">
        <v>14501</v>
      </c>
      <c r="S25565" s="136">
        <v>33.332999999999998</v>
      </c>
    </row>
    <row r="25566" spans="1:19" ht="11.25" thickBot="1" x14ac:dyDescent="0.2">
      <c r="A25566" s="112"/>
    </row>
    <row r="25567" spans="1:19" ht="11.25" thickBot="1" x14ac:dyDescent="0.2">
      <c r="A25567" s="138" t="s">
        <v>364</v>
      </c>
      <c r="B25567" s="112"/>
      <c r="C25567" s="140">
        <v>0</v>
      </c>
      <c r="D25567" s="136">
        <v>0</v>
      </c>
      <c r="E25567" s="141" t="s">
        <v>14501</v>
      </c>
      <c r="F25567" s="141" t="s">
        <v>14501</v>
      </c>
      <c r="G25567" s="141" t="s">
        <v>14501</v>
      </c>
      <c r="H25567" s="136">
        <v>0</v>
      </c>
      <c r="I25567" s="141" t="s">
        <v>14501</v>
      </c>
      <c r="J25567" s="136">
        <v>0</v>
      </c>
      <c r="K25567" s="141" t="s">
        <v>14501</v>
      </c>
      <c r="L25567" s="141" t="s">
        <v>14501</v>
      </c>
      <c r="M25567" s="141" t="s">
        <v>14501</v>
      </c>
      <c r="N25567" s="141" t="s">
        <v>14501</v>
      </c>
      <c r="O25567" s="141" t="s">
        <v>14501</v>
      </c>
      <c r="P25567" s="141" t="s">
        <v>14501</v>
      </c>
      <c r="Q25567" s="141" t="s">
        <v>14501</v>
      </c>
      <c r="R25567" s="141" t="s">
        <v>14501</v>
      </c>
      <c r="S25567" s="136">
        <v>0</v>
      </c>
    </row>
    <row r="25568" spans="1:19" ht="11.25" thickBot="1" x14ac:dyDescent="0.2">
      <c r="A25568" s="112"/>
    </row>
    <row r="25569" spans="1:19" ht="11.25" thickBot="1" x14ac:dyDescent="0.2">
      <c r="A25569" s="139" t="s">
        <v>366</v>
      </c>
      <c r="B25569" s="112"/>
      <c r="C25569" s="140">
        <v>0</v>
      </c>
      <c r="D25569" s="136">
        <v>0</v>
      </c>
      <c r="E25569" s="141" t="s">
        <v>14501</v>
      </c>
      <c r="F25569" s="141" t="s">
        <v>14501</v>
      </c>
      <c r="G25569" s="141" t="s">
        <v>14501</v>
      </c>
      <c r="H25569" s="136">
        <v>0</v>
      </c>
      <c r="I25569" s="141" t="s">
        <v>14501</v>
      </c>
      <c r="J25569" s="136">
        <v>0</v>
      </c>
      <c r="K25569" s="141" t="s">
        <v>14501</v>
      </c>
      <c r="L25569" s="141" t="s">
        <v>14501</v>
      </c>
      <c r="M25569" s="141" t="s">
        <v>14501</v>
      </c>
      <c r="N25569" s="141" t="s">
        <v>14501</v>
      </c>
      <c r="O25569" s="141" t="s">
        <v>14501</v>
      </c>
      <c r="P25569" s="141" t="s">
        <v>14501</v>
      </c>
      <c r="Q25569" s="141" t="s">
        <v>14501</v>
      </c>
      <c r="R25569" s="141" t="s">
        <v>14501</v>
      </c>
      <c r="S25569" s="136">
        <v>0</v>
      </c>
    </row>
    <row r="25570" spans="1:19" ht="11.25" thickBot="1" x14ac:dyDescent="0.2">
      <c r="A25570" s="112"/>
    </row>
    <row r="25571" spans="1:19" ht="11.25" thickBot="1" x14ac:dyDescent="0.2">
      <c r="A25571" s="106" t="s">
        <v>357</v>
      </c>
      <c r="B25571" s="106" t="s">
        <v>358</v>
      </c>
      <c r="C25571" s="146" t="s">
        <v>53</v>
      </c>
      <c r="D25571" s="146" t="s">
        <v>54</v>
      </c>
      <c r="E25571" s="146" t="s">
        <v>55</v>
      </c>
      <c r="F25571" s="146" t="s">
        <v>56</v>
      </c>
      <c r="G25571" s="146" t="s">
        <v>14507</v>
      </c>
      <c r="H25571" s="146" t="s">
        <v>57</v>
      </c>
      <c r="I25571" s="146" t="s">
        <v>59</v>
      </c>
      <c r="J25571" s="146" t="s">
        <v>14508</v>
      </c>
      <c r="K25571" s="146" t="s">
        <v>60</v>
      </c>
      <c r="L25571" s="146" t="s">
        <v>61</v>
      </c>
      <c r="M25571" s="146" t="s">
        <v>62</v>
      </c>
      <c r="N25571" s="146" t="s">
        <v>14509</v>
      </c>
      <c r="O25571" s="146" t="s">
        <v>63</v>
      </c>
      <c r="P25571" s="146" t="s">
        <v>64</v>
      </c>
      <c r="Q25571" s="146" t="s">
        <v>66</v>
      </c>
      <c r="R25571" s="146" t="s">
        <v>14510</v>
      </c>
      <c r="S25571" s="146" t="s">
        <v>67</v>
      </c>
    </row>
    <row r="25572" spans="1:19" ht="11.25" thickBot="1" x14ac:dyDescent="0.2">
      <c r="A25572" s="107">
        <v>1</v>
      </c>
      <c r="B25572" s="132">
        <v>0.50423611111111111</v>
      </c>
      <c r="C25572" s="141" t="s">
        <v>14500</v>
      </c>
      <c r="D25572" s="141" t="s">
        <v>14500</v>
      </c>
      <c r="E25572" s="141" t="s">
        <v>14500</v>
      </c>
      <c r="F25572" s="108">
        <v>1327.2360000000001</v>
      </c>
      <c r="G25572" s="108">
        <v>12234.557000000001</v>
      </c>
      <c r="H25572" s="108">
        <v>187.50200000000001</v>
      </c>
      <c r="I25572" s="141" t="s">
        <v>14500</v>
      </c>
      <c r="J25572" s="141" t="s">
        <v>14500</v>
      </c>
      <c r="K25572" s="108">
        <v>33.332999999999998</v>
      </c>
      <c r="L25572" s="141" t="s">
        <v>14500</v>
      </c>
      <c r="M25572" s="108">
        <v>155.55799999999999</v>
      </c>
      <c r="N25572" s="141" t="s">
        <v>14500</v>
      </c>
      <c r="O25572" s="141" t="s">
        <v>14500</v>
      </c>
      <c r="P25572" s="108">
        <v>3482.0030000000002</v>
      </c>
      <c r="Q25572" s="145">
        <v>742040.09</v>
      </c>
      <c r="R25572" s="141" t="s">
        <v>14500</v>
      </c>
      <c r="S25572" s="141" t="s">
        <v>14500</v>
      </c>
    </row>
    <row r="25573" spans="1:19" ht="11.25" thickBot="1" x14ac:dyDescent="0.2">
      <c r="A25573" s="112"/>
    </row>
    <row r="25574" spans="1:19" ht="11.25" thickBot="1" x14ac:dyDescent="0.2">
      <c r="A25574" s="135" t="s">
        <v>362</v>
      </c>
      <c r="B25574" s="112"/>
      <c r="C25574" s="141" t="s">
        <v>14501</v>
      </c>
      <c r="D25574" s="141" t="s">
        <v>14501</v>
      </c>
      <c r="E25574" s="141" t="s">
        <v>14501</v>
      </c>
      <c r="F25574" s="136">
        <v>1327.2360000000001</v>
      </c>
      <c r="G25574" s="136">
        <v>12234.557000000001</v>
      </c>
      <c r="H25574" s="136">
        <v>187.50200000000001</v>
      </c>
      <c r="I25574" s="141" t="s">
        <v>14501</v>
      </c>
      <c r="J25574" s="141" t="s">
        <v>14501</v>
      </c>
      <c r="K25574" s="136">
        <v>33.332999999999998</v>
      </c>
      <c r="L25574" s="141" t="s">
        <v>14501</v>
      </c>
      <c r="M25574" s="136">
        <v>155.55799999999999</v>
      </c>
      <c r="N25574" s="141" t="s">
        <v>14501</v>
      </c>
      <c r="O25574" s="141" t="s">
        <v>14501</v>
      </c>
      <c r="P25574" s="136">
        <v>3482.0030000000002</v>
      </c>
      <c r="Q25574" s="140">
        <v>742040.09</v>
      </c>
      <c r="R25574" s="141" t="s">
        <v>14501</v>
      </c>
      <c r="S25574" s="141" t="s">
        <v>14501</v>
      </c>
    </row>
    <row r="25575" spans="1:19" ht="11.25" thickBot="1" x14ac:dyDescent="0.2">
      <c r="A25575" s="112"/>
    </row>
    <row r="25576" spans="1:19" ht="11.25" thickBot="1" x14ac:dyDescent="0.2">
      <c r="A25576" s="138" t="s">
        <v>364</v>
      </c>
      <c r="B25576" s="112"/>
      <c r="C25576" s="141" t="s">
        <v>14501</v>
      </c>
      <c r="D25576" s="141" t="s">
        <v>14501</v>
      </c>
      <c r="E25576" s="141" t="s">
        <v>14501</v>
      </c>
      <c r="F25576" s="136">
        <v>0</v>
      </c>
      <c r="G25576" s="136">
        <v>0</v>
      </c>
      <c r="H25576" s="136">
        <v>0</v>
      </c>
      <c r="I25576" s="141" t="s">
        <v>14501</v>
      </c>
      <c r="J25576" s="141" t="s">
        <v>14501</v>
      </c>
      <c r="K25576" s="136">
        <v>0</v>
      </c>
      <c r="L25576" s="141" t="s">
        <v>14501</v>
      </c>
      <c r="M25576" s="136">
        <v>0</v>
      </c>
      <c r="N25576" s="141" t="s">
        <v>14501</v>
      </c>
      <c r="O25576" s="141" t="s">
        <v>14501</v>
      </c>
      <c r="P25576" s="136">
        <v>0</v>
      </c>
      <c r="Q25576" s="140">
        <v>0</v>
      </c>
      <c r="R25576" s="141" t="s">
        <v>14501</v>
      </c>
      <c r="S25576" s="141" t="s">
        <v>14501</v>
      </c>
    </row>
    <row r="25577" spans="1:19" ht="11.25" thickBot="1" x14ac:dyDescent="0.2">
      <c r="A25577" s="112"/>
    </row>
    <row r="25578" spans="1:19" ht="11.25" thickBot="1" x14ac:dyDescent="0.2">
      <c r="A25578" s="139" t="s">
        <v>366</v>
      </c>
      <c r="B25578" s="112"/>
      <c r="C25578" s="141" t="s">
        <v>14501</v>
      </c>
      <c r="D25578" s="141" t="s">
        <v>14501</v>
      </c>
      <c r="E25578" s="141" t="s">
        <v>14501</v>
      </c>
      <c r="F25578" s="136">
        <v>0</v>
      </c>
      <c r="G25578" s="136">
        <v>0</v>
      </c>
      <c r="H25578" s="136">
        <v>0</v>
      </c>
      <c r="I25578" s="141" t="s">
        <v>14501</v>
      </c>
      <c r="J25578" s="141" t="s">
        <v>14501</v>
      </c>
      <c r="K25578" s="136">
        <v>0</v>
      </c>
      <c r="L25578" s="141" t="s">
        <v>14501</v>
      </c>
      <c r="M25578" s="136">
        <v>0</v>
      </c>
      <c r="N25578" s="141" t="s">
        <v>14501</v>
      </c>
      <c r="O25578" s="141" t="s">
        <v>14501</v>
      </c>
      <c r="P25578" s="136">
        <v>0</v>
      </c>
      <c r="Q25578" s="140">
        <v>0</v>
      </c>
      <c r="R25578" s="141" t="s">
        <v>14501</v>
      </c>
      <c r="S25578" s="141" t="s">
        <v>14501</v>
      </c>
    </row>
    <row r="25579" spans="1:19" ht="11.25" thickBot="1" x14ac:dyDescent="0.2">
      <c r="A25579" s="112"/>
    </row>
    <row r="25580" spans="1:19" ht="11.25" thickBot="1" x14ac:dyDescent="0.2">
      <c r="A25580" s="106" t="s">
        <v>357</v>
      </c>
      <c r="B25580" s="106" t="s">
        <v>358</v>
      </c>
      <c r="C25580" s="146" t="s">
        <v>68</v>
      </c>
      <c r="D25580" s="146" t="s">
        <v>14511</v>
      </c>
    </row>
    <row r="25581" spans="1:19" ht="11.25" thickBot="1" x14ac:dyDescent="0.2">
      <c r="A25581" s="107">
        <v>1</v>
      </c>
      <c r="B25581" s="132">
        <v>0.50423611111111111</v>
      </c>
      <c r="C25581" s="141" t="s">
        <v>14500</v>
      </c>
      <c r="D25581" s="141" t="s">
        <v>14500</v>
      </c>
    </row>
    <row r="25582" spans="1:19" ht="11.25" thickBot="1" x14ac:dyDescent="0.2">
      <c r="A25582" s="112"/>
    </row>
    <row r="25583" spans="1:19" ht="11.25" thickBot="1" x14ac:dyDescent="0.2">
      <c r="A25583" s="135" t="s">
        <v>362</v>
      </c>
      <c r="B25583" s="112"/>
      <c r="C25583" s="141" t="s">
        <v>14501</v>
      </c>
      <c r="D25583" s="141" t="s">
        <v>14501</v>
      </c>
    </row>
    <row r="25584" spans="1:19" ht="11.25" thickBot="1" x14ac:dyDescent="0.2">
      <c r="A25584" s="112"/>
    </row>
    <row r="25585" spans="1:19" ht="11.25" thickBot="1" x14ac:dyDescent="0.2">
      <c r="A25585" s="138" t="s">
        <v>364</v>
      </c>
      <c r="B25585" s="112"/>
      <c r="C25585" s="141" t="s">
        <v>14501</v>
      </c>
      <c r="D25585" s="141" t="s">
        <v>14501</v>
      </c>
    </row>
    <row r="25586" spans="1:19" ht="11.25" thickBot="1" x14ac:dyDescent="0.2">
      <c r="A25586" s="112"/>
    </row>
    <row r="25587" spans="1:19" ht="11.25" thickBot="1" x14ac:dyDescent="0.2">
      <c r="A25587" s="139" t="s">
        <v>366</v>
      </c>
      <c r="B25587" s="112"/>
      <c r="C25587" s="141" t="s">
        <v>14501</v>
      </c>
      <c r="D25587" s="141" t="s">
        <v>14501</v>
      </c>
    </row>
    <row r="25588" spans="1:19" ht="10.5" x14ac:dyDescent="0.15">
      <c r="A25588" s="112"/>
    </row>
    <row r="25589" spans="1:19" x14ac:dyDescent="0.15">
      <c r="A25589" s="129"/>
      <c r="B25589" s="86" t="s">
        <v>1307</v>
      </c>
    </row>
    <row r="25590" spans="1:19" ht="9.75" thickBot="1" x14ac:dyDescent="0.2">
      <c r="A25590" s="81" t="s">
        <v>5871</v>
      </c>
    </row>
    <row r="25591" spans="1:19" ht="11.25" thickBot="1" x14ac:dyDescent="0.2">
      <c r="A25591" s="106" t="s">
        <v>357</v>
      </c>
      <c r="B25591" s="106" t="s">
        <v>358</v>
      </c>
      <c r="C25591" s="146" t="s">
        <v>14494</v>
      </c>
      <c r="D25591" s="146" t="s">
        <v>14495</v>
      </c>
      <c r="E25591" s="146" t="s">
        <v>14496</v>
      </c>
      <c r="F25591" s="146" t="s">
        <v>0</v>
      </c>
      <c r="G25591" s="146" t="s">
        <v>1</v>
      </c>
      <c r="H25591" s="146" t="s">
        <v>2</v>
      </c>
      <c r="I25591" s="146" t="s">
        <v>14497</v>
      </c>
      <c r="J25591" s="146" t="s">
        <v>3</v>
      </c>
      <c r="K25591" s="146" t="s">
        <v>14498</v>
      </c>
      <c r="L25591" s="146" t="s">
        <v>7</v>
      </c>
      <c r="M25591" s="146" t="s">
        <v>14499</v>
      </c>
      <c r="N25591" s="146" t="s">
        <v>10</v>
      </c>
      <c r="O25591" s="146" t="s">
        <v>11</v>
      </c>
      <c r="P25591" s="146" t="s">
        <v>12</v>
      </c>
      <c r="Q25591" s="146" t="s">
        <v>13</v>
      </c>
      <c r="R25591" s="146" t="s">
        <v>14</v>
      </c>
      <c r="S25591" s="146" t="s">
        <v>15</v>
      </c>
    </row>
    <row r="25592" spans="1:19" ht="11.25" thickBot="1" x14ac:dyDescent="0.2">
      <c r="A25592" s="107">
        <v>1</v>
      </c>
      <c r="B25592" s="132">
        <v>0.50938657407407406</v>
      </c>
      <c r="C25592" s="141" t="s">
        <v>14500</v>
      </c>
      <c r="D25592" s="141" t="s">
        <v>14500</v>
      </c>
      <c r="E25592" s="108">
        <v>33.332999999999998</v>
      </c>
      <c r="F25592" s="108">
        <v>3161.5210000000002</v>
      </c>
      <c r="G25592" s="141" t="s">
        <v>14500</v>
      </c>
      <c r="H25592" s="141" t="s">
        <v>14500</v>
      </c>
      <c r="I25592" s="108">
        <v>74.073999999999998</v>
      </c>
      <c r="J25592" s="141" t="s">
        <v>14500</v>
      </c>
      <c r="K25592" s="108">
        <v>357.149</v>
      </c>
      <c r="L25592" s="145">
        <v>9514.8979999999992</v>
      </c>
      <c r="M25592" s="141" t="s">
        <v>14500</v>
      </c>
      <c r="N25592" s="141" t="s">
        <v>14500</v>
      </c>
      <c r="O25592" s="108">
        <v>111.11199999999999</v>
      </c>
      <c r="P25592" s="108">
        <v>33.332999999999998</v>
      </c>
      <c r="Q25592" s="108">
        <v>311.11500000000001</v>
      </c>
      <c r="R25592" s="141" t="s">
        <v>14500</v>
      </c>
      <c r="S25592" s="141" t="s">
        <v>14500</v>
      </c>
    </row>
    <row r="25593" spans="1:19" ht="11.25" thickBot="1" x14ac:dyDescent="0.2">
      <c r="A25593" s="112"/>
    </row>
    <row r="25594" spans="1:19" ht="11.25" thickBot="1" x14ac:dyDescent="0.2">
      <c r="A25594" s="135" t="s">
        <v>362</v>
      </c>
      <c r="B25594" s="112"/>
      <c r="C25594" s="141" t="s">
        <v>14501</v>
      </c>
      <c r="D25594" s="141" t="s">
        <v>14501</v>
      </c>
      <c r="E25594" s="136">
        <v>33.332999999999998</v>
      </c>
      <c r="F25594" s="136">
        <v>3161.5210000000002</v>
      </c>
      <c r="G25594" s="141" t="s">
        <v>14501</v>
      </c>
      <c r="H25594" s="141" t="s">
        <v>14501</v>
      </c>
      <c r="I25594" s="136">
        <v>74.073999999999998</v>
      </c>
      <c r="J25594" s="141" t="s">
        <v>14501</v>
      </c>
      <c r="K25594" s="136">
        <v>357.149</v>
      </c>
      <c r="L25594" s="140">
        <v>9514.8979999999992</v>
      </c>
      <c r="M25594" s="141" t="s">
        <v>14501</v>
      </c>
      <c r="N25594" s="141" t="s">
        <v>14501</v>
      </c>
      <c r="O25594" s="136">
        <v>111.11199999999999</v>
      </c>
      <c r="P25594" s="136">
        <v>33.332999999999998</v>
      </c>
      <c r="Q25594" s="136">
        <v>311.11500000000001</v>
      </c>
      <c r="R25594" s="141" t="s">
        <v>14501</v>
      </c>
      <c r="S25594" s="141" t="s">
        <v>14501</v>
      </c>
    </row>
    <row r="25595" spans="1:19" ht="11.25" thickBot="1" x14ac:dyDescent="0.2">
      <c r="A25595" s="112"/>
    </row>
    <row r="25596" spans="1:19" ht="11.25" thickBot="1" x14ac:dyDescent="0.2">
      <c r="A25596" s="138" t="s">
        <v>364</v>
      </c>
      <c r="B25596" s="112"/>
      <c r="C25596" s="141" t="s">
        <v>14501</v>
      </c>
      <c r="D25596" s="141" t="s">
        <v>14501</v>
      </c>
      <c r="E25596" s="136">
        <v>0</v>
      </c>
      <c r="F25596" s="136">
        <v>0</v>
      </c>
      <c r="G25596" s="141" t="s">
        <v>14501</v>
      </c>
      <c r="H25596" s="141" t="s">
        <v>14501</v>
      </c>
      <c r="I25596" s="136">
        <v>0</v>
      </c>
      <c r="J25596" s="141" t="s">
        <v>14501</v>
      </c>
      <c r="K25596" s="136">
        <v>0</v>
      </c>
      <c r="L25596" s="140">
        <v>0</v>
      </c>
      <c r="M25596" s="141" t="s">
        <v>14501</v>
      </c>
      <c r="N25596" s="141" t="s">
        <v>14501</v>
      </c>
      <c r="O25596" s="136">
        <v>0</v>
      </c>
      <c r="P25596" s="136">
        <v>0</v>
      </c>
      <c r="Q25596" s="136">
        <v>0</v>
      </c>
      <c r="R25596" s="141" t="s">
        <v>14501</v>
      </c>
      <c r="S25596" s="141" t="s">
        <v>14501</v>
      </c>
    </row>
    <row r="25597" spans="1:19" ht="11.25" thickBot="1" x14ac:dyDescent="0.2">
      <c r="A25597" s="112"/>
    </row>
    <row r="25598" spans="1:19" ht="11.25" thickBot="1" x14ac:dyDescent="0.2">
      <c r="A25598" s="139" t="s">
        <v>366</v>
      </c>
      <c r="B25598" s="112"/>
      <c r="C25598" s="141" t="s">
        <v>14501</v>
      </c>
      <c r="D25598" s="141" t="s">
        <v>14501</v>
      </c>
      <c r="E25598" s="136">
        <v>0</v>
      </c>
      <c r="F25598" s="136">
        <v>0</v>
      </c>
      <c r="G25598" s="141" t="s">
        <v>14501</v>
      </c>
      <c r="H25598" s="141" t="s">
        <v>14501</v>
      </c>
      <c r="I25598" s="136">
        <v>0</v>
      </c>
      <c r="J25598" s="141" t="s">
        <v>14501</v>
      </c>
      <c r="K25598" s="136">
        <v>0</v>
      </c>
      <c r="L25598" s="140">
        <v>0</v>
      </c>
      <c r="M25598" s="141" t="s">
        <v>14501</v>
      </c>
      <c r="N25598" s="141" t="s">
        <v>14501</v>
      </c>
      <c r="O25598" s="136">
        <v>0</v>
      </c>
      <c r="P25598" s="136">
        <v>0</v>
      </c>
      <c r="Q25598" s="136">
        <v>0</v>
      </c>
      <c r="R25598" s="141" t="s">
        <v>14501</v>
      </c>
      <c r="S25598" s="141" t="s">
        <v>14501</v>
      </c>
    </row>
    <row r="25599" spans="1:19" ht="11.25" thickBot="1" x14ac:dyDescent="0.2">
      <c r="A25599" s="112"/>
    </row>
    <row r="25600" spans="1:19" ht="11.25" thickBot="1" x14ac:dyDescent="0.2">
      <c r="A25600" s="106" t="s">
        <v>357</v>
      </c>
      <c r="B25600" s="106" t="s">
        <v>358</v>
      </c>
      <c r="C25600" s="146" t="s">
        <v>16</v>
      </c>
      <c r="D25600" s="146" t="s">
        <v>14502</v>
      </c>
      <c r="E25600" s="146" t="s">
        <v>14503</v>
      </c>
      <c r="F25600" s="146" t="s">
        <v>20</v>
      </c>
      <c r="G25600" s="146" t="s">
        <v>21</v>
      </c>
      <c r="H25600" s="146" t="s">
        <v>22</v>
      </c>
      <c r="I25600" s="146" t="s">
        <v>23</v>
      </c>
      <c r="J25600" s="146" t="s">
        <v>24</v>
      </c>
      <c r="K25600" s="146" t="s">
        <v>26</v>
      </c>
      <c r="L25600" s="146" t="s">
        <v>14504</v>
      </c>
      <c r="M25600" s="146" t="s">
        <v>27</v>
      </c>
      <c r="N25600" s="146" t="s">
        <v>28</v>
      </c>
      <c r="O25600" s="146" t="s">
        <v>29</v>
      </c>
      <c r="P25600" s="146" t="s">
        <v>30</v>
      </c>
      <c r="Q25600" s="146" t="s">
        <v>14505</v>
      </c>
      <c r="R25600" s="146" t="s">
        <v>32</v>
      </c>
      <c r="S25600" s="146" t="s">
        <v>33</v>
      </c>
    </row>
    <row r="25601" spans="1:19" ht="11.25" thickBot="1" x14ac:dyDescent="0.2">
      <c r="A25601" s="107">
        <v>1</v>
      </c>
      <c r="B25601" s="132">
        <v>0.50938657407407406</v>
      </c>
      <c r="C25601" s="108">
        <v>111.11199999999999</v>
      </c>
      <c r="D25601" s="108">
        <v>83.334000000000003</v>
      </c>
      <c r="E25601" s="141" t="s">
        <v>14500</v>
      </c>
      <c r="F25601" s="145">
        <v>11588.896000000001</v>
      </c>
      <c r="G25601" s="141" t="s">
        <v>14500</v>
      </c>
      <c r="H25601" s="141" t="s">
        <v>14500</v>
      </c>
      <c r="I25601" s="141" t="s">
        <v>14500</v>
      </c>
      <c r="J25601" s="141" t="s">
        <v>14500</v>
      </c>
      <c r="K25601" s="145">
        <v>82186.915999999997</v>
      </c>
      <c r="L25601" s="108">
        <v>288.89499999999998</v>
      </c>
      <c r="M25601" s="141" t="s">
        <v>14500</v>
      </c>
      <c r="N25601" s="108">
        <v>33.332999999999998</v>
      </c>
      <c r="O25601" s="141" t="s">
        <v>14500</v>
      </c>
      <c r="P25601" s="141" t="s">
        <v>14500</v>
      </c>
      <c r="Q25601" s="108">
        <v>33.332999999999998</v>
      </c>
      <c r="R25601" s="108">
        <v>33.332999999999998</v>
      </c>
      <c r="S25601" s="141" t="s">
        <v>14500</v>
      </c>
    </row>
    <row r="25602" spans="1:19" ht="11.25" thickBot="1" x14ac:dyDescent="0.2">
      <c r="A25602" s="112"/>
    </row>
    <row r="25603" spans="1:19" ht="11.25" thickBot="1" x14ac:dyDescent="0.2">
      <c r="A25603" s="135" t="s">
        <v>362</v>
      </c>
      <c r="B25603" s="112"/>
      <c r="C25603" s="136">
        <v>111.11199999999999</v>
      </c>
      <c r="D25603" s="136">
        <v>83.334000000000003</v>
      </c>
      <c r="E25603" s="141" t="s">
        <v>14501</v>
      </c>
      <c r="F25603" s="140">
        <v>11588.896000000001</v>
      </c>
      <c r="G25603" s="141" t="s">
        <v>14501</v>
      </c>
      <c r="H25603" s="141" t="s">
        <v>14501</v>
      </c>
      <c r="I25603" s="141" t="s">
        <v>14501</v>
      </c>
      <c r="J25603" s="141" t="s">
        <v>14501</v>
      </c>
      <c r="K25603" s="140">
        <v>82186.915999999997</v>
      </c>
      <c r="L25603" s="136">
        <v>288.89499999999998</v>
      </c>
      <c r="M25603" s="141" t="s">
        <v>14501</v>
      </c>
      <c r="N25603" s="136">
        <v>33.332999999999998</v>
      </c>
      <c r="O25603" s="141" t="s">
        <v>14501</v>
      </c>
      <c r="P25603" s="141" t="s">
        <v>14501</v>
      </c>
      <c r="Q25603" s="136">
        <v>33.332999999999998</v>
      </c>
      <c r="R25603" s="136">
        <v>33.332999999999998</v>
      </c>
      <c r="S25603" s="141" t="s">
        <v>14501</v>
      </c>
    </row>
    <row r="25604" spans="1:19" ht="11.25" thickBot="1" x14ac:dyDescent="0.2">
      <c r="A25604" s="112"/>
    </row>
    <row r="25605" spans="1:19" ht="11.25" thickBot="1" x14ac:dyDescent="0.2">
      <c r="A25605" s="138" t="s">
        <v>364</v>
      </c>
      <c r="B25605" s="112"/>
      <c r="C25605" s="136">
        <v>0</v>
      </c>
      <c r="D25605" s="136">
        <v>0</v>
      </c>
      <c r="E25605" s="141" t="s">
        <v>14501</v>
      </c>
      <c r="F25605" s="140">
        <v>0</v>
      </c>
      <c r="G25605" s="141" t="s">
        <v>14501</v>
      </c>
      <c r="H25605" s="141" t="s">
        <v>14501</v>
      </c>
      <c r="I25605" s="141" t="s">
        <v>14501</v>
      </c>
      <c r="J25605" s="141" t="s">
        <v>14501</v>
      </c>
      <c r="K25605" s="140">
        <v>0</v>
      </c>
      <c r="L25605" s="136">
        <v>0</v>
      </c>
      <c r="M25605" s="141" t="s">
        <v>14501</v>
      </c>
      <c r="N25605" s="136">
        <v>0</v>
      </c>
      <c r="O25605" s="141" t="s">
        <v>14501</v>
      </c>
      <c r="P25605" s="141" t="s">
        <v>14501</v>
      </c>
      <c r="Q25605" s="136">
        <v>0</v>
      </c>
      <c r="R25605" s="136">
        <v>0</v>
      </c>
      <c r="S25605" s="141" t="s">
        <v>14501</v>
      </c>
    </row>
    <row r="25606" spans="1:19" ht="11.25" thickBot="1" x14ac:dyDescent="0.2">
      <c r="A25606" s="112"/>
    </row>
    <row r="25607" spans="1:19" ht="11.25" thickBot="1" x14ac:dyDescent="0.2">
      <c r="A25607" s="139" t="s">
        <v>366</v>
      </c>
      <c r="B25607" s="112"/>
      <c r="C25607" s="136">
        <v>0</v>
      </c>
      <c r="D25607" s="136">
        <v>0</v>
      </c>
      <c r="E25607" s="141" t="s">
        <v>14501</v>
      </c>
      <c r="F25607" s="140">
        <v>0</v>
      </c>
      <c r="G25607" s="141" t="s">
        <v>14501</v>
      </c>
      <c r="H25607" s="141" t="s">
        <v>14501</v>
      </c>
      <c r="I25607" s="141" t="s">
        <v>14501</v>
      </c>
      <c r="J25607" s="141" t="s">
        <v>14501</v>
      </c>
      <c r="K25607" s="140">
        <v>0</v>
      </c>
      <c r="L25607" s="136">
        <v>0</v>
      </c>
      <c r="M25607" s="141" t="s">
        <v>14501</v>
      </c>
      <c r="N25607" s="136">
        <v>0</v>
      </c>
      <c r="O25607" s="141" t="s">
        <v>14501</v>
      </c>
      <c r="P25607" s="141" t="s">
        <v>14501</v>
      </c>
      <c r="Q25607" s="136">
        <v>0</v>
      </c>
      <c r="R25607" s="136">
        <v>0</v>
      </c>
      <c r="S25607" s="141" t="s">
        <v>14501</v>
      </c>
    </row>
    <row r="25608" spans="1:19" ht="11.25" thickBot="1" x14ac:dyDescent="0.2">
      <c r="A25608" s="112"/>
    </row>
    <row r="25609" spans="1:19" ht="11.25" thickBot="1" x14ac:dyDescent="0.2">
      <c r="A25609" s="106" t="s">
        <v>357</v>
      </c>
      <c r="B25609" s="106" t="s">
        <v>358</v>
      </c>
      <c r="C25609" s="146" t="s">
        <v>35</v>
      </c>
      <c r="D25609" s="146" t="s">
        <v>36</v>
      </c>
      <c r="E25609" s="146" t="s">
        <v>14506</v>
      </c>
      <c r="F25609" s="146" t="s">
        <v>38</v>
      </c>
      <c r="G25609" s="146" t="s">
        <v>39</v>
      </c>
      <c r="H25609" s="146" t="s">
        <v>41</v>
      </c>
      <c r="I25609" s="146" t="s">
        <v>42</v>
      </c>
      <c r="J25609" s="146" t="s">
        <v>43</v>
      </c>
      <c r="K25609" s="146" t="s">
        <v>44</v>
      </c>
      <c r="L25609" s="146" t="s">
        <v>45</v>
      </c>
      <c r="M25609" s="146" t="s">
        <v>46</v>
      </c>
      <c r="N25609" s="146" t="s">
        <v>47</v>
      </c>
      <c r="O25609" s="146" t="s">
        <v>48</v>
      </c>
      <c r="P25609" s="146" t="s">
        <v>49</v>
      </c>
      <c r="Q25609" s="146" t="s">
        <v>50</v>
      </c>
      <c r="R25609" s="146" t="s">
        <v>51</v>
      </c>
      <c r="S25609" s="146" t="s">
        <v>52</v>
      </c>
    </row>
    <row r="25610" spans="1:19" ht="11.25" thickBot="1" x14ac:dyDescent="0.2">
      <c r="A25610" s="107">
        <v>1</v>
      </c>
      <c r="B25610" s="132">
        <v>0.50938657407407406</v>
      </c>
      <c r="C25610" s="145">
        <v>186756.65</v>
      </c>
      <c r="D25610" s="141" t="s">
        <v>14500</v>
      </c>
      <c r="E25610" s="141" t="s">
        <v>14500</v>
      </c>
      <c r="F25610" s="141" t="s">
        <v>14500</v>
      </c>
      <c r="G25610" s="141" t="s">
        <v>14500</v>
      </c>
      <c r="H25610" s="141" t="s">
        <v>14500</v>
      </c>
      <c r="I25610" s="141" t="s">
        <v>14500</v>
      </c>
      <c r="J25610" s="108">
        <v>66.667000000000002</v>
      </c>
      <c r="K25610" s="141" t="s">
        <v>14500</v>
      </c>
      <c r="L25610" s="141" t="s">
        <v>14500</v>
      </c>
      <c r="M25610" s="141" t="s">
        <v>14500</v>
      </c>
      <c r="N25610" s="141" t="s">
        <v>14500</v>
      </c>
      <c r="O25610" s="141" t="s">
        <v>14500</v>
      </c>
      <c r="P25610" s="141" t="s">
        <v>14500</v>
      </c>
      <c r="Q25610" s="141" t="s">
        <v>14500</v>
      </c>
      <c r="R25610" s="141" t="s">
        <v>14500</v>
      </c>
      <c r="S25610" s="141" t="s">
        <v>14500</v>
      </c>
    </row>
    <row r="25611" spans="1:19" ht="11.25" thickBot="1" x14ac:dyDescent="0.2">
      <c r="A25611" s="112"/>
    </row>
    <row r="25612" spans="1:19" ht="11.25" thickBot="1" x14ac:dyDescent="0.2">
      <c r="A25612" s="135" t="s">
        <v>362</v>
      </c>
      <c r="B25612" s="112"/>
      <c r="C25612" s="140">
        <v>186756.65</v>
      </c>
      <c r="D25612" s="141" t="s">
        <v>14501</v>
      </c>
      <c r="E25612" s="141" t="s">
        <v>14501</v>
      </c>
      <c r="F25612" s="141" t="s">
        <v>14501</v>
      </c>
      <c r="G25612" s="141" t="s">
        <v>14501</v>
      </c>
      <c r="H25612" s="141" t="s">
        <v>14501</v>
      </c>
      <c r="I25612" s="141" t="s">
        <v>14501</v>
      </c>
      <c r="J25612" s="136">
        <v>66.667000000000002</v>
      </c>
      <c r="K25612" s="141" t="s">
        <v>14501</v>
      </c>
      <c r="L25612" s="141" t="s">
        <v>14501</v>
      </c>
      <c r="M25612" s="141" t="s">
        <v>14501</v>
      </c>
      <c r="N25612" s="141" t="s">
        <v>14501</v>
      </c>
      <c r="O25612" s="141" t="s">
        <v>14501</v>
      </c>
      <c r="P25612" s="141" t="s">
        <v>14501</v>
      </c>
      <c r="Q25612" s="141" t="s">
        <v>14501</v>
      </c>
      <c r="R25612" s="141" t="s">
        <v>14501</v>
      </c>
      <c r="S25612" s="141" t="s">
        <v>14501</v>
      </c>
    </row>
    <row r="25613" spans="1:19" ht="11.25" thickBot="1" x14ac:dyDescent="0.2">
      <c r="A25613" s="112"/>
    </row>
    <row r="25614" spans="1:19" ht="11.25" thickBot="1" x14ac:dyDescent="0.2">
      <c r="A25614" s="138" t="s">
        <v>364</v>
      </c>
      <c r="B25614" s="112"/>
      <c r="C25614" s="140">
        <v>0</v>
      </c>
      <c r="D25614" s="141" t="s">
        <v>14501</v>
      </c>
      <c r="E25614" s="141" t="s">
        <v>14501</v>
      </c>
      <c r="F25614" s="141" t="s">
        <v>14501</v>
      </c>
      <c r="G25614" s="141" t="s">
        <v>14501</v>
      </c>
      <c r="H25614" s="141" t="s">
        <v>14501</v>
      </c>
      <c r="I25614" s="141" t="s">
        <v>14501</v>
      </c>
      <c r="J25614" s="136">
        <v>0</v>
      </c>
      <c r="K25614" s="141" t="s">
        <v>14501</v>
      </c>
      <c r="L25614" s="141" t="s">
        <v>14501</v>
      </c>
      <c r="M25614" s="141" t="s">
        <v>14501</v>
      </c>
      <c r="N25614" s="141" t="s">
        <v>14501</v>
      </c>
      <c r="O25614" s="141" t="s">
        <v>14501</v>
      </c>
      <c r="P25614" s="141" t="s">
        <v>14501</v>
      </c>
      <c r="Q25614" s="141" t="s">
        <v>14501</v>
      </c>
      <c r="R25614" s="141" t="s">
        <v>14501</v>
      </c>
      <c r="S25614" s="141" t="s">
        <v>14501</v>
      </c>
    </row>
    <row r="25615" spans="1:19" ht="11.25" thickBot="1" x14ac:dyDescent="0.2">
      <c r="A25615" s="112"/>
    </row>
    <row r="25616" spans="1:19" ht="11.25" thickBot="1" x14ac:dyDescent="0.2">
      <c r="A25616" s="139" t="s">
        <v>366</v>
      </c>
      <c r="B25616" s="112"/>
      <c r="C25616" s="140">
        <v>0</v>
      </c>
      <c r="D25616" s="141" t="s">
        <v>14501</v>
      </c>
      <c r="E25616" s="141" t="s">
        <v>14501</v>
      </c>
      <c r="F25616" s="141" t="s">
        <v>14501</v>
      </c>
      <c r="G25616" s="141" t="s">
        <v>14501</v>
      </c>
      <c r="H25616" s="141" t="s">
        <v>14501</v>
      </c>
      <c r="I25616" s="141" t="s">
        <v>14501</v>
      </c>
      <c r="J25616" s="136">
        <v>0</v>
      </c>
      <c r="K25616" s="141" t="s">
        <v>14501</v>
      </c>
      <c r="L25616" s="141" t="s">
        <v>14501</v>
      </c>
      <c r="M25616" s="141" t="s">
        <v>14501</v>
      </c>
      <c r="N25616" s="141" t="s">
        <v>14501</v>
      </c>
      <c r="O25616" s="141" t="s">
        <v>14501</v>
      </c>
      <c r="P25616" s="141" t="s">
        <v>14501</v>
      </c>
      <c r="Q25616" s="141" t="s">
        <v>14501</v>
      </c>
      <c r="R25616" s="141" t="s">
        <v>14501</v>
      </c>
      <c r="S25616" s="141" t="s">
        <v>14501</v>
      </c>
    </row>
    <row r="25617" spans="1:19" ht="11.25" thickBot="1" x14ac:dyDescent="0.2">
      <c r="A25617" s="112"/>
    </row>
    <row r="25618" spans="1:19" ht="11.25" thickBot="1" x14ac:dyDescent="0.2">
      <c r="A25618" s="106" t="s">
        <v>357</v>
      </c>
      <c r="B25618" s="106" t="s">
        <v>358</v>
      </c>
      <c r="C25618" s="146" t="s">
        <v>53</v>
      </c>
      <c r="D25618" s="146" t="s">
        <v>54</v>
      </c>
      <c r="E25618" s="146" t="s">
        <v>55</v>
      </c>
      <c r="F25618" s="146" t="s">
        <v>56</v>
      </c>
      <c r="G25618" s="146" t="s">
        <v>14507</v>
      </c>
      <c r="H25618" s="146" t="s">
        <v>57</v>
      </c>
      <c r="I25618" s="146" t="s">
        <v>59</v>
      </c>
      <c r="J25618" s="146" t="s">
        <v>14508</v>
      </c>
      <c r="K25618" s="146" t="s">
        <v>60</v>
      </c>
      <c r="L25618" s="146" t="s">
        <v>61</v>
      </c>
      <c r="M25618" s="146" t="s">
        <v>62</v>
      </c>
      <c r="N25618" s="146" t="s">
        <v>14509</v>
      </c>
      <c r="O25618" s="146" t="s">
        <v>63</v>
      </c>
      <c r="P25618" s="146" t="s">
        <v>64</v>
      </c>
      <c r="Q25618" s="146" t="s">
        <v>66</v>
      </c>
      <c r="R25618" s="146" t="s">
        <v>14510</v>
      </c>
      <c r="S25618" s="146" t="s">
        <v>67</v>
      </c>
    </row>
    <row r="25619" spans="1:19" ht="11.25" thickBot="1" x14ac:dyDescent="0.2">
      <c r="A25619" s="107">
        <v>1</v>
      </c>
      <c r="B25619" s="132">
        <v>0.50938657407407406</v>
      </c>
      <c r="C25619" s="141" t="s">
        <v>14500</v>
      </c>
      <c r="D25619" s="141" t="s">
        <v>14500</v>
      </c>
      <c r="E25619" s="141" t="s">
        <v>14500</v>
      </c>
      <c r="F25619" s="108">
        <v>33.332999999999998</v>
      </c>
      <c r="G25619" s="108">
        <v>33.332999999999998</v>
      </c>
      <c r="H25619" s="108">
        <v>41.667000000000002</v>
      </c>
      <c r="I25619" s="141" t="s">
        <v>14500</v>
      </c>
      <c r="J25619" s="141" t="s">
        <v>14500</v>
      </c>
      <c r="K25619" s="141" t="s">
        <v>14500</v>
      </c>
      <c r="L25619" s="141" t="s">
        <v>14500</v>
      </c>
      <c r="M25619" s="108">
        <v>33.332999999999998</v>
      </c>
      <c r="N25619" s="141" t="s">
        <v>14500</v>
      </c>
      <c r="O25619" s="141" t="s">
        <v>14500</v>
      </c>
      <c r="P25619" s="108">
        <v>55.555999999999997</v>
      </c>
      <c r="Q25619" s="145">
        <v>748565.84</v>
      </c>
      <c r="R25619" s="141" t="s">
        <v>14500</v>
      </c>
      <c r="S25619" s="141" t="s">
        <v>14500</v>
      </c>
    </row>
    <row r="25620" spans="1:19" ht="11.25" thickBot="1" x14ac:dyDescent="0.2">
      <c r="A25620" s="112"/>
    </row>
    <row r="25621" spans="1:19" ht="11.25" thickBot="1" x14ac:dyDescent="0.2">
      <c r="A25621" s="135" t="s">
        <v>362</v>
      </c>
      <c r="B25621" s="112"/>
      <c r="C25621" s="141" t="s">
        <v>14501</v>
      </c>
      <c r="D25621" s="141" t="s">
        <v>14501</v>
      </c>
      <c r="E25621" s="141" t="s">
        <v>14501</v>
      </c>
      <c r="F25621" s="136">
        <v>33.332999999999998</v>
      </c>
      <c r="G25621" s="136">
        <v>33.332999999999998</v>
      </c>
      <c r="H25621" s="136">
        <v>41.667000000000002</v>
      </c>
      <c r="I25621" s="141" t="s">
        <v>14501</v>
      </c>
      <c r="J25621" s="141" t="s">
        <v>14501</v>
      </c>
      <c r="K25621" s="141" t="s">
        <v>14501</v>
      </c>
      <c r="L25621" s="141" t="s">
        <v>14501</v>
      </c>
      <c r="M25621" s="136">
        <v>33.332999999999998</v>
      </c>
      <c r="N25621" s="141" t="s">
        <v>14501</v>
      </c>
      <c r="O25621" s="141" t="s">
        <v>14501</v>
      </c>
      <c r="P25621" s="136">
        <v>55.555999999999997</v>
      </c>
      <c r="Q25621" s="140">
        <v>748565.84</v>
      </c>
      <c r="R25621" s="141" t="s">
        <v>14501</v>
      </c>
      <c r="S25621" s="141" t="s">
        <v>14501</v>
      </c>
    </row>
    <row r="25622" spans="1:19" ht="11.25" thickBot="1" x14ac:dyDescent="0.2">
      <c r="A25622" s="112"/>
    </row>
    <row r="25623" spans="1:19" ht="11.25" thickBot="1" x14ac:dyDescent="0.2">
      <c r="A25623" s="138" t="s">
        <v>364</v>
      </c>
      <c r="B25623" s="112"/>
      <c r="C25623" s="141" t="s">
        <v>14501</v>
      </c>
      <c r="D25623" s="141" t="s">
        <v>14501</v>
      </c>
      <c r="E25623" s="141" t="s">
        <v>14501</v>
      </c>
      <c r="F25623" s="136">
        <v>0</v>
      </c>
      <c r="G25623" s="136">
        <v>0</v>
      </c>
      <c r="H25623" s="136">
        <v>0</v>
      </c>
      <c r="I25623" s="141" t="s">
        <v>14501</v>
      </c>
      <c r="J25623" s="141" t="s">
        <v>14501</v>
      </c>
      <c r="K25623" s="141" t="s">
        <v>14501</v>
      </c>
      <c r="L25623" s="141" t="s">
        <v>14501</v>
      </c>
      <c r="M25623" s="136">
        <v>0</v>
      </c>
      <c r="N25623" s="141" t="s">
        <v>14501</v>
      </c>
      <c r="O25623" s="141" t="s">
        <v>14501</v>
      </c>
      <c r="P25623" s="136">
        <v>0</v>
      </c>
      <c r="Q25623" s="140">
        <v>0</v>
      </c>
      <c r="R25623" s="141" t="s">
        <v>14501</v>
      </c>
      <c r="S25623" s="141" t="s">
        <v>14501</v>
      </c>
    </row>
    <row r="25624" spans="1:19" ht="11.25" thickBot="1" x14ac:dyDescent="0.2">
      <c r="A25624" s="112"/>
    </row>
    <row r="25625" spans="1:19" ht="11.25" thickBot="1" x14ac:dyDescent="0.2">
      <c r="A25625" s="139" t="s">
        <v>366</v>
      </c>
      <c r="B25625" s="112"/>
      <c r="C25625" s="141" t="s">
        <v>14501</v>
      </c>
      <c r="D25625" s="141" t="s">
        <v>14501</v>
      </c>
      <c r="E25625" s="141" t="s">
        <v>14501</v>
      </c>
      <c r="F25625" s="136">
        <v>0</v>
      </c>
      <c r="G25625" s="136">
        <v>0</v>
      </c>
      <c r="H25625" s="136">
        <v>0</v>
      </c>
      <c r="I25625" s="141" t="s">
        <v>14501</v>
      </c>
      <c r="J25625" s="141" t="s">
        <v>14501</v>
      </c>
      <c r="K25625" s="141" t="s">
        <v>14501</v>
      </c>
      <c r="L25625" s="141" t="s">
        <v>14501</v>
      </c>
      <c r="M25625" s="136">
        <v>0</v>
      </c>
      <c r="N25625" s="141" t="s">
        <v>14501</v>
      </c>
      <c r="O25625" s="141" t="s">
        <v>14501</v>
      </c>
      <c r="P25625" s="136">
        <v>0</v>
      </c>
      <c r="Q25625" s="140">
        <v>0</v>
      </c>
      <c r="R25625" s="141" t="s">
        <v>14501</v>
      </c>
      <c r="S25625" s="141" t="s">
        <v>14501</v>
      </c>
    </row>
    <row r="25626" spans="1:19" ht="11.25" thickBot="1" x14ac:dyDescent="0.2">
      <c r="A25626" s="112"/>
    </row>
    <row r="25627" spans="1:19" ht="11.25" thickBot="1" x14ac:dyDescent="0.2">
      <c r="A25627" s="106" t="s">
        <v>357</v>
      </c>
      <c r="B25627" s="106" t="s">
        <v>358</v>
      </c>
      <c r="C25627" s="146" t="s">
        <v>68</v>
      </c>
      <c r="D25627" s="146" t="s">
        <v>14511</v>
      </c>
    </row>
    <row r="25628" spans="1:19" ht="11.25" thickBot="1" x14ac:dyDescent="0.2">
      <c r="A25628" s="107">
        <v>1</v>
      </c>
      <c r="B25628" s="132">
        <v>0.50938657407407406</v>
      </c>
      <c r="C25628" s="141" t="s">
        <v>14500</v>
      </c>
      <c r="D25628" s="141" t="s">
        <v>14500</v>
      </c>
    </row>
    <row r="25629" spans="1:19" ht="11.25" thickBot="1" x14ac:dyDescent="0.2">
      <c r="A25629" s="112"/>
    </row>
    <row r="25630" spans="1:19" ht="11.25" thickBot="1" x14ac:dyDescent="0.2">
      <c r="A25630" s="135" t="s">
        <v>362</v>
      </c>
      <c r="B25630" s="112"/>
      <c r="C25630" s="141" t="s">
        <v>14501</v>
      </c>
      <c r="D25630" s="141" t="s">
        <v>14501</v>
      </c>
    </row>
    <row r="25631" spans="1:19" ht="11.25" thickBot="1" x14ac:dyDescent="0.2">
      <c r="A25631" s="112"/>
    </row>
    <row r="25632" spans="1:19" ht="11.25" thickBot="1" x14ac:dyDescent="0.2">
      <c r="A25632" s="138" t="s">
        <v>364</v>
      </c>
      <c r="B25632" s="112"/>
      <c r="C25632" s="141" t="s">
        <v>14501</v>
      </c>
      <c r="D25632" s="141" t="s">
        <v>14501</v>
      </c>
    </row>
    <row r="25633" spans="1:19" ht="11.25" thickBot="1" x14ac:dyDescent="0.2">
      <c r="A25633" s="112"/>
    </row>
    <row r="25634" spans="1:19" ht="11.25" thickBot="1" x14ac:dyDescent="0.2">
      <c r="A25634" s="139" t="s">
        <v>366</v>
      </c>
      <c r="B25634" s="112"/>
      <c r="C25634" s="141" t="s">
        <v>14501</v>
      </c>
      <c r="D25634" s="141" t="s">
        <v>14501</v>
      </c>
    </row>
    <row r="25635" spans="1:19" ht="10.5" x14ac:dyDescent="0.15">
      <c r="A25635" s="112"/>
    </row>
    <row r="25636" spans="1:19" x14ac:dyDescent="0.15">
      <c r="A25636" s="129"/>
      <c r="B25636" s="86" t="s">
        <v>1331</v>
      </c>
    </row>
    <row r="25637" spans="1:19" ht="9.75" thickBot="1" x14ac:dyDescent="0.2">
      <c r="A25637" s="81" t="s">
        <v>5871</v>
      </c>
    </row>
    <row r="25638" spans="1:19" ht="11.25" thickBot="1" x14ac:dyDescent="0.2">
      <c r="A25638" s="106" t="s">
        <v>357</v>
      </c>
      <c r="B25638" s="106" t="s">
        <v>358</v>
      </c>
      <c r="C25638" s="146" t="s">
        <v>14494</v>
      </c>
      <c r="D25638" s="146" t="s">
        <v>14495</v>
      </c>
      <c r="E25638" s="146" t="s">
        <v>14496</v>
      </c>
      <c r="F25638" s="146" t="s">
        <v>0</v>
      </c>
      <c r="G25638" s="146" t="s">
        <v>1</v>
      </c>
      <c r="H25638" s="146" t="s">
        <v>2</v>
      </c>
      <c r="I25638" s="146" t="s">
        <v>14497</v>
      </c>
      <c r="J25638" s="146" t="s">
        <v>3</v>
      </c>
      <c r="K25638" s="146" t="s">
        <v>14498</v>
      </c>
      <c r="L25638" s="146" t="s">
        <v>7</v>
      </c>
      <c r="M25638" s="146" t="s">
        <v>14499</v>
      </c>
      <c r="N25638" s="146" t="s">
        <v>10</v>
      </c>
      <c r="O25638" s="146" t="s">
        <v>11</v>
      </c>
      <c r="P25638" s="146" t="s">
        <v>12</v>
      </c>
      <c r="Q25638" s="146" t="s">
        <v>13</v>
      </c>
      <c r="R25638" s="146" t="s">
        <v>14</v>
      </c>
      <c r="S25638" s="146" t="s">
        <v>15</v>
      </c>
    </row>
    <row r="25639" spans="1:19" ht="11.25" thickBot="1" x14ac:dyDescent="0.2">
      <c r="A25639" s="107">
        <v>1</v>
      </c>
      <c r="B25639" s="132">
        <v>0.5145601851851852</v>
      </c>
      <c r="C25639" s="141" t="s">
        <v>14500</v>
      </c>
      <c r="D25639" s="108">
        <v>33.332999999999998</v>
      </c>
      <c r="E25639" s="141" t="s">
        <v>14500</v>
      </c>
      <c r="F25639" s="108">
        <v>3061.4879999999998</v>
      </c>
      <c r="G25639" s="108">
        <v>66.667000000000002</v>
      </c>
      <c r="H25639" s="141" t="s">
        <v>14500</v>
      </c>
      <c r="I25639" s="108">
        <v>41.667000000000002</v>
      </c>
      <c r="J25639" s="141" t="s">
        <v>14500</v>
      </c>
      <c r="K25639" s="108">
        <v>416.67500000000001</v>
      </c>
      <c r="L25639" s="145">
        <v>9526.1769999999997</v>
      </c>
      <c r="M25639" s="141" t="s">
        <v>14500</v>
      </c>
      <c r="N25639" s="141" t="s">
        <v>14500</v>
      </c>
      <c r="O25639" s="141" t="s">
        <v>14500</v>
      </c>
      <c r="P25639" s="141" t="s">
        <v>14500</v>
      </c>
      <c r="Q25639" s="108">
        <v>383.34</v>
      </c>
      <c r="R25639" s="141" t="s">
        <v>14500</v>
      </c>
      <c r="S25639" s="141" t="s">
        <v>14500</v>
      </c>
    </row>
    <row r="25640" spans="1:19" ht="11.25" thickBot="1" x14ac:dyDescent="0.2">
      <c r="A25640" s="112"/>
    </row>
    <row r="25641" spans="1:19" ht="11.25" thickBot="1" x14ac:dyDescent="0.2">
      <c r="A25641" s="135" t="s">
        <v>362</v>
      </c>
      <c r="B25641" s="112"/>
      <c r="C25641" s="141" t="s">
        <v>14501</v>
      </c>
      <c r="D25641" s="136">
        <v>33.332999999999998</v>
      </c>
      <c r="E25641" s="141" t="s">
        <v>14501</v>
      </c>
      <c r="F25641" s="136">
        <v>3061.4879999999998</v>
      </c>
      <c r="G25641" s="136">
        <v>66.667000000000002</v>
      </c>
      <c r="H25641" s="141" t="s">
        <v>14501</v>
      </c>
      <c r="I25641" s="136">
        <v>41.667000000000002</v>
      </c>
      <c r="J25641" s="141" t="s">
        <v>14501</v>
      </c>
      <c r="K25641" s="136">
        <v>416.67500000000001</v>
      </c>
      <c r="L25641" s="140">
        <v>9526.1769999999997</v>
      </c>
      <c r="M25641" s="141" t="s">
        <v>14501</v>
      </c>
      <c r="N25641" s="141" t="s">
        <v>14501</v>
      </c>
      <c r="O25641" s="141" t="s">
        <v>14501</v>
      </c>
      <c r="P25641" s="141" t="s">
        <v>14501</v>
      </c>
      <c r="Q25641" s="136">
        <v>383.34</v>
      </c>
      <c r="R25641" s="141" t="s">
        <v>14501</v>
      </c>
      <c r="S25641" s="141" t="s">
        <v>14501</v>
      </c>
    </row>
    <row r="25642" spans="1:19" ht="11.25" thickBot="1" x14ac:dyDescent="0.2">
      <c r="A25642" s="112"/>
    </row>
    <row r="25643" spans="1:19" ht="11.25" thickBot="1" x14ac:dyDescent="0.2">
      <c r="A25643" s="138" t="s">
        <v>364</v>
      </c>
      <c r="B25643" s="112"/>
      <c r="C25643" s="141" t="s">
        <v>14501</v>
      </c>
      <c r="D25643" s="136">
        <v>0</v>
      </c>
      <c r="E25643" s="141" t="s">
        <v>14501</v>
      </c>
      <c r="F25643" s="136">
        <v>0</v>
      </c>
      <c r="G25643" s="136">
        <v>0</v>
      </c>
      <c r="H25643" s="141" t="s">
        <v>14501</v>
      </c>
      <c r="I25643" s="136">
        <v>0</v>
      </c>
      <c r="J25643" s="141" t="s">
        <v>14501</v>
      </c>
      <c r="K25643" s="136">
        <v>0</v>
      </c>
      <c r="L25643" s="140">
        <v>0</v>
      </c>
      <c r="M25643" s="141" t="s">
        <v>14501</v>
      </c>
      <c r="N25643" s="141" t="s">
        <v>14501</v>
      </c>
      <c r="O25643" s="141" t="s">
        <v>14501</v>
      </c>
      <c r="P25643" s="141" t="s">
        <v>14501</v>
      </c>
      <c r="Q25643" s="136">
        <v>0</v>
      </c>
      <c r="R25643" s="141" t="s">
        <v>14501</v>
      </c>
      <c r="S25643" s="141" t="s">
        <v>14501</v>
      </c>
    </row>
    <row r="25644" spans="1:19" ht="11.25" thickBot="1" x14ac:dyDescent="0.2">
      <c r="A25644" s="112"/>
    </row>
    <row r="25645" spans="1:19" ht="11.25" thickBot="1" x14ac:dyDescent="0.2">
      <c r="A25645" s="139" t="s">
        <v>366</v>
      </c>
      <c r="B25645" s="112"/>
      <c r="C25645" s="141" t="s">
        <v>14501</v>
      </c>
      <c r="D25645" s="136">
        <v>0</v>
      </c>
      <c r="E25645" s="141" t="s">
        <v>14501</v>
      </c>
      <c r="F25645" s="136">
        <v>0</v>
      </c>
      <c r="G25645" s="136">
        <v>0</v>
      </c>
      <c r="H25645" s="141" t="s">
        <v>14501</v>
      </c>
      <c r="I25645" s="136">
        <v>0</v>
      </c>
      <c r="J25645" s="141" t="s">
        <v>14501</v>
      </c>
      <c r="K25645" s="136">
        <v>0</v>
      </c>
      <c r="L25645" s="140">
        <v>0</v>
      </c>
      <c r="M25645" s="141" t="s">
        <v>14501</v>
      </c>
      <c r="N25645" s="141" t="s">
        <v>14501</v>
      </c>
      <c r="O25645" s="141" t="s">
        <v>14501</v>
      </c>
      <c r="P25645" s="141" t="s">
        <v>14501</v>
      </c>
      <c r="Q25645" s="136">
        <v>0</v>
      </c>
      <c r="R25645" s="141" t="s">
        <v>14501</v>
      </c>
      <c r="S25645" s="141" t="s">
        <v>14501</v>
      </c>
    </row>
    <row r="25646" spans="1:19" ht="11.25" thickBot="1" x14ac:dyDescent="0.2">
      <c r="A25646" s="112"/>
    </row>
    <row r="25647" spans="1:19" ht="11.25" thickBot="1" x14ac:dyDescent="0.2">
      <c r="A25647" s="106" t="s">
        <v>357</v>
      </c>
      <c r="B25647" s="106" t="s">
        <v>358</v>
      </c>
      <c r="C25647" s="146" t="s">
        <v>16</v>
      </c>
      <c r="D25647" s="146" t="s">
        <v>14502</v>
      </c>
      <c r="E25647" s="146" t="s">
        <v>14503</v>
      </c>
      <c r="F25647" s="146" t="s">
        <v>20</v>
      </c>
      <c r="G25647" s="146" t="s">
        <v>21</v>
      </c>
      <c r="H25647" s="146" t="s">
        <v>22</v>
      </c>
      <c r="I25647" s="146" t="s">
        <v>23</v>
      </c>
      <c r="J25647" s="146" t="s">
        <v>24</v>
      </c>
      <c r="K25647" s="146" t="s">
        <v>26</v>
      </c>
      <c r="L25647" s="146" t="s">
        <v>14504</v>
      </c>
      <c r="M25647" s="146" t="s">
        <v>27</v>
      </c>
      <c r="N25647" s="146" t="s">
        <v>28</v>
      </c>
      <c r="O25647" s="146" t="s">
        <v>29</v>
      </c>
      <c r="P25647" s="146" t="s">
        <v>30</v>
      </c>
      <c r="Q25647" s="146" t="s">
        <v>14505</v>
      </c>
      <c r="R25647" s="146" t="s">
        <v>32</v>
      </c>
      <c r="S25647" s="146" t="s">
        <v>33</v>
      </c>
    </row>
    <row r="25648" spans="1:19" ht="11.25" thickBot="1" x14ac:dyDescent="0.2">
      <c r="A25648" s="107">
        <v>1</v>
      </c>
      <c r="B25648" s="132">
        <v>0.5145601851851852</v>
      </c>
      <c r="C25648" s="108">
        <v>77.778000000000006</v>
      </c>
      <c r="D25648" s="108">
        <v>74.073999999999998</v>
      </c>
      <c r="E25648" s="141" t="s">
        <v>14500</v>
      </c>
      <c r="F25648" s="145">
        <v>12606.731</v>
      </c>
      <c r="G25648" s="141" t="s">
        <v>14500</v>
      </c>
      <c r="H25648" s="141" t="s">
        <v>14500</v>
      </c>
      <c r="I25648" s="141" t="s">
        <v>14500</v>
      </c>
      <c r="J25648" s="141" t="s">
        <v>14500</v>
      </c>
      <c r="K25648" s="145">
        <v>86998.428</v>
      </c>
      <c r="L25648" s="108">
        <v>277.78199999999998</v>
      </c>
      <c r="M25648" s="141" t="s">
        <v>14500</v>
      </c>
      <c r="N25648" s="108">
        <v>33.332999999999998</v>
      </c>
      <c r="O25648" s="141" t="s">
        <v>14500</v>
      </c>
      <c r="P25648" s="141" t="s">
        <v>14500</v>
      </c>
      <c r="Q25648" s="108">
        <v>119.048</v>
      </c>
      <c r="R25648" s="108">
        <v>71.429000000000002</v>
      </c>
      <c r="S25648" s="141" t="s">
        <v>14500</v>
      </c>
    </row>
    <row r="25649" spans="1:19" ht="11.25" thickBot="1" x14ac:dyDescent="0.2">
      <c r="A25649" s="112"/>
    </row>
    <row r="25650" spans="1:19" ht="11.25" thickBot="1" x14ac:dyDescent="0.2">
      <c r="A25650" s="135" t="s">
        <v>362</v>
      </c>
      <c r="B25650" s="112"/>
      <c r="C25650" s="136">
        <v>77.778000000000006</v>
      </c>
      <c r="D25650" s="136">
        <v>74.073999999999998</v>
      </c>
      <c r="E25650" s="141" t="s">
        <v>14501</v>
      </c>
      <c r="F25650" s="140">
        <v>12606.731</v>
      </c>
      <c r="G25650" s="141" t="s">
        <v>14501</v>
      </c>
      <c r="H25650" s="141" t="s">
        <v>14501</v>
      </c>
      <c r="I25650" s="141" t="s">
        <v>14501</v>
      </c>
      <c r="J25650" s="141" t="s">
        <v>14501</v>
      </c>
      <c r="K25650" s="140">
        <v>86998.428</v>
      </c>
      <c r="L25650" s="136">
        <v>277.78199999999998</v>
      </c>
      <c r="M25650" s="141" t="s">
        <v>14501</v>
      </c>
      <c r="N25650" s="136">
        <v>33.332999999999998</v>
      </c>
      <c r="O25650" s="141" t="s">
        <v>14501</v>
      </c>
      <c r="P25650" s="141" t="s">
        <v>14501</v>
      </c>
      <c r="Q25650" s="136">
        <v>119.048</v>
      </c>
      <c r="R25650" s="136">
        <v>71.429000000000002</v>
      </c>
      <c r="S25650" s="141" t="s">
        <v>14501</v>
      </c>
    </row>
    <row r="25651" spans="1:19" ht="11.25" thickBot="1" x14ac:dyDescent="0.2">
      <c r="A25651" s="112"/>
    </row>
    <row r="25652" spans="1:19" ht="11.25" thickBot="1" x14ac:dyDescent="0.2">
      <c r="A25652" s="138" t="s">
        <v>364</v>
      </c>
      <c r="B25652" s="112"/>
      <c r="C25652" s="136">
        <v>0</v>
      </c>
      <c r="D25652" s="136">
        <v>0</v>
      </c>
      <c r="E25652" s="141" t="s">
        <v>14501</v>
      </c>
      <c r="F25652" s="140">
        <v>0</v>
      </c>
      <c r="G25652" s="141" t="s">
        <v>14501</v>
      </c>
      <c r="H25652" s="141" t="s">
        <v>14501</v>
      </c>
      <c r="I25652" s="141" t="s">
        <v>14501</v>
      </c>
      <c r="J25652" s="141" t="s">
        <v>14501</v>
      </c>
      <c r="K25652" s="140">
        <v>0</v>
      </c>
      <c r="L25652" s="136">
        <v>0</v>
      </c>
      <c r="M25652" s="141" t="s">
        <v>14501</v>
      </c>
      <c r="N25652" s="136">
        <v>0</v>
      </c>
      <c r="O25652" s="141" t="s">
        <v>14501</v>
      </c>
      <c r="P25652" s="141" t="s">
        <v>14501</v>
      </c>
      <c r="Q25652" s="136">
        <v>0</v>
      </c>
      <c r="R25652" s="136">
        <v>0</v>
      </c>
      <c r="S25652" s="141" t="s">
        <v>14501</v>
      </c>
    </row>
    <row r="25653" spans="1:19" ht="11.25" thickBot="1" x14ac:dyDescent="0.2">
      <c r="A25653" s="112"/>
    </row>
    <row r="25654" spans="1:19" ht="11.25" thickBot="1" x14ac:dyDescent="0.2">
      <c r="A25654" s="139" t="s">
        <v>366</v>
      </c>
      <c r="B25654" s="112"/>
      <c r="C25654" s="136">
        <v>0</v>
      </c>
      <c r="D25654" s="136">
        <v>0</v>
      </c>
      <c r="E25654" s="141" t="s">
        <v>14501</v>
      </c>
      <c r="F25654" s="140">
        <v>0</v>
      </c>
      <c r="G25654" s="141" t="s">
        <v>14501</v>
      </c>
      <c r="H25654" s="141" t="s">
        <v>14501</v>
      </c>
      <c r="I25654" s="141" t="s">
        <v>14501</v>
      </c>
      <c r="J25654" s="141" t="s">
        <v>14501</v>
      </c>
      <c r="K25654" s="140">
        <v>0</v>
      </c>
      <c r="L25654" s="136">
        <v>0</v>
      </c>
      <c r="M25654" s="141" t="s">
        <v>14501</v>
      </c>
      <c r="N25654" s="136">
        <v>0</v>
      </c>
      <c r="O25654" s="141" t="s">
        <v>14501</v>
      </c>
      <c r="P25654" s="141" t="s">
        <v>14501</v>
      </c>
      <c r="Q25654" s="136">
        <v>0</v>
      </c>
      <c r="R25654" s="136">
        <v>0</v>
      </c>
      <c r="S25654" s="141" t="s">
        <v>14501</v>
      </c>
    </row>
    <row r="25655" spans="1:19" ht="11.25" thickBot="1" x14ac:dyDescent="0.2">
      <c r="A25655" s="112"/>
    </row>
    <row r="25656" spans="1:19" ht="11.25" thickBot="1" x14ac:dyDescent="0.2">
      <c r="A25656" s="106" t="s">
        <v>357</v>
      </c>
      <c r="B25656" s="106" t="s">
        <v>358</v>
      </c>
      <c r="C25656" s="146" t="s">
        <v>35</v>
      </c>
      <c r="D25656" s="146" t="s">
        <v>36</v>
      </c>
      <c r="E25656" s="146" t="s">
        <v>14506</v>
      </c>
      <c r="F25656" s="146" t="s">
        <v>38</v>
      </c>
      <c r="G25656" s="146" t="s">
        <v>39</v>
      </c>
      <c r="H25656" s="146" t="s">
        <v>41</v>
      </c>
      <c r="I25656" s="146" t="s">
        <v>42</v>
      </c>
      <c r="J25656" s="146" t="s">
        <v>43</v>
      </c>
      <c r="K25656" s="146" t="s">
        <v>44</v>
      </c>
      <c r="L25656" s="146" t="s">
        <v>45</v>
      </c>
      <c r="M25656" s="146" t="s">
        <v>46</v>
      </c>
      <c r="N25656" s="146" t="s">
        <v>47</v>
      </c>
      <c r="O25656" s="146" t="s">
        <v>48</v>
      </c>
      <c r="P25656" s="146" t="s">
        <v>49</v>
      </c>
      <c r="Q25656" s="146" t="s">
        <v>50</v>
      </c>
      <c r="R25656" s="146" t="s">
        <v>51</v>
      </c>
      <c r="S25656" s="146" t="s">
        <v>52</v>
      </c>
    </row>
    <row r="25657" spans="1:19" ht="11.25" thickBot="1" x14ac:dyDescent="0.2">
      <c r="A25657" s="107">
        <v>1</v>
      </c>
      <c r="B25657" s="132">
        <v>0.5145601851851852</v>
      </c>
      <c r="C25657" s="145">
        <v>190687.49</v>
      </c>
      <c r="D25657" s="141" t="s">
        <v>14500</v>
      </c>
      <c r="E25657" s="141" t="s">
        <v>14500</v>
      </c>
      <c r="F25657" s="141" t="s">
        <v>14500</v>
      </c>
      <c r="G25657" s="141" t="s">
        <v>14500</v>
      </c>
      <c r="H25657" s="108">
        <v>33.332999999999998</v>
      </c>
      <c r="I25657" s="141" t="s">
        <v>14500</v>
      </c>
      <c r="J25657" s="108">
        <v>33.332999999999998</v>
      </c>
      <c r="K25657" s="141" t="s">
        <v>14500</v>
      </c>
      <c r="L25657" s="141" t="s">
        <v>14500</v>
      </c>
      <c r="M25657" s="141" t="s">
        <v>14500</v>
      </c>
      <c r="N25657" s="141" t="s">
        <v>14500</v>
      </c>
      <c r="O25657" s="141" t="s">
        <v>14500</v>
      </c>
      <c r="P25657" s="141" t="s">
        <v>14500</v>
      </c>
      <c r="Q25657" s="141" t="s">
        <v>14500</v>
      </c>
      <c r="R25657" s="141" t="s">
        <v>14500</v>
      </c>
      <c r="S25657" s="141" t="s">
        <v>14500</v>
      </c>
    </row>
    <row r="25658" spans="1:19" ht="11.25" thickBot="1" x14ac:dyDescent="0.2">
      <c r="A25658" s="112"/>
    </row>
    <row r="25659" spans="1:19" ht="11.25" thickBot="1" x14ac:dyDescent="0.2">
      <c r="A25659" s="135" t="s">
        <v>362</v>
      </c>
      <c r="B25659" s="112"/>
      <c r="C25659" s="140">
        <v>190687.49</v>
      </c>
      <c r="D25659" s="141" t="s">
        <v>14501</v>
      </c>
      <c r="E25659" s="141" t="s">
        <v>14501</v>
      </c>
      <c r="F25659" s="141" t="s">
        <v>14501</v>
      </c>
      <c r="G25659" s="141" t="s">
        <v>14501</v>
      </c>
      <c r="H25659" s="136">
        <v>33.332999999999998</v>
      </c>
      <c r="I25659" s="141" t="s">
        <v>14501</v>
      </c>
      <c r="J25659" s="136">
        <v>33.332999999999998</v>
      </c>
      <c r="K25659" s="141" t="s">
        <v>14501</v>
      </c>
      <c r="L25659" s="141" t="s">
        <v>14501</v>
      </c>
      <c r="M25659" s="141" t="s">
        <v>14501</v>
      </c>
      <c r="N25659" s="141" t="s">
        <v>14501</v>
      </c>
      <c r="O25659" s="141" t="s">
        <v>14501</v>
      </c>
      <c r="P25659" s="141" t="s">
        <v>14501</v>
      </c>
      <c r="Q25659" s="141" t="s">
        <v>14501</v>
      </c>
      <c r="R25659" s="141" t="s">
        <v>14501</v>
      </c>
      <c r="S25659" s="141" t="s">
        <v>14501</v>
      </c>
    </row>
    <row r="25660" spans="1:19" ht="11.25" thickBot="1" x14ac:dyDescent="0.2">
      <c r="A25660" s="112"/>
    </row>
    <row r="25661" spans="1:19" ht="11.25" thickBot="1" x14ac:dyDescent="0.2">
      <c r="A25661" s="138" t="s">
        <v>364</v>
      </c>
      <c r="B25661" s="112"/>
      <c r="C25661" s="140">
        <v>0</v>
      </c>
      <c r="D25661" s="141" t="s">
        <v>14501</v>
      </c>
      <c r="E25661" s="141" t="s">
        <v>14501</v>
      </c>
      <c r="F25661" s="141" t="s">
        <v>14501</v>
      </c>
      <c r="G25661" s="141" t="s">
        <v>14501</v>
      </c>
      <c r="H25661" s="136">
        <v>0</v>
      </c>
      <c r="I25661" s="141" t="s">
        <v>14501</v>
      </c>
      <c r="J25661" s="136">
        <v>0</v>
      </c>
      <c r="K25661" s="141" t="s">
        <v>14501</v>
      </c>
      <c r="L25661" s="141" t="s">
        <v>14501</v>
      </c>
      <c r="M25661" s="141" t="s">
        <v>14501</v>
      </c>
      <c r="N25661" s="141" t="s">
        <v>14501</v>
      </c>
      <c r="O25661" s="141" t="s">
        <v>14501</v>
      </c>
      <c r="P25661" s="141" t="s">
        <v>14501</v>
      </c>
      <c r="Q25661" s="141" t="s">
        <v>14501</v>
      </c>
      <c r="R25661" s="141" t="s">
        <v>14501</v>
      </c>
      <c r="S25661" s="141" t="s">
        <v>14501</v>
      </c>
    </row>
    <row r="25662" spans="1:19" ht="11.25" thickBot="1" x14ac:dyDescent="0.2">
      <c r="A25662" s="112"/>
    </row>
    <row r="25663" spans="1:19" ht="11.25" thickBot="1" x14ac:dyDescent="0.2">
      <c r="A25663" s="139" t="s">
        <v>366</v>
      </c>
      <c r="B25663" s="112"/>
      <c r="C25663" s="140">
        <v>0</v>
      </c>
      <c r="D25663" s="141" t="s">
        <v>14501</v>
      </c>
      <c r="E25663" s="141" t="s">
        <v>14501</v>
      </c>
      <c r="F25663" s="141" t="s">
        <v>14501</v>
      </c>
      <c r="G25663" s="141" t="s">
        <v>14501</v>
      </c>
      <c r="H25663" s="136">
        <v>0</v>
      </c>
      <c r="I25663" s="141" t="s">
        <v>14501</v>
      </c>
      <c r="J25663" s="136">
        <v>0</v>
      </c>
      <c r="K25663" s="141" t="s">
        <v>14501</v>
      </c>
      <c r="L25663" s="141" t="s">
        <v>14501</v>
      </c>
      <c r="M25663" s="141" t="s">
        <v>14501</v>
      </c>
      <c r="N25663" s="141" t="s">
        <v>14501</v>
      </c>
      <c r="O25663" s="141" t="s">
        <v>14501</v>
      </c>
      <c r="P25663" s="141" t="s">
        <v>14501</v>
      </c>
      <c r="Q25663" s="141" t="s">
        <v>14501</v>
      </c>
      <c r="R25663" s="141" t="s">
        <v>14501</v>
      </c>
      <c r="S25663" s="141" t="s">
        <v>14501</v>
      </c>
    </row>
    <row r="25664" spans="1:19" ht="11.25" thickBot="1" x14ac:dyDescent="0.2">
      <c r="A25664" s="112"/>
    </row>
    <row r="25665" spans="1:19" ht="11.25" thickBot="1" x14ac:dyDescent="0.2">
      <c r="A25665" s="106" t="s">
        <v>357</v>
      </c>
      <c r="B25665" s="106" t="s">
        <v>358</v>
      </c>
      <c r="C25665" s="146" t="s">
        <v>53</v>
      </c>
      <c r="D25665" s="146" t="s">
        <v>54</v>
      </c>
      <c r="E25665" s="146" t="s">
        <v>55</v>
      </c>
      <c r="F25665" s="146" t="s">
        <v>56</v>
      </c>
      <c r="G25665" s="146" t="s">
        <v>14507</v>
      </c>
      <c r="H25665" s="146" t="s">
        <v>57</v>
      </c>
      <c r="I25665" s="146" t="s">
        <v>59</v>
      </c>
      <c r="J25665" s="146" t="s">
        <v>14508</v>
      </c>
      <c r="K25665" s="146" t="s">
        <v>60</v>
      </c>
      <c r="L25665" s="146" t="s">
        <v>61</v>
      </c>
      <c r="M25665" s="146" t="s">
        <v>62</v>
      </c>
      <c r="N25665" s="146" t="s">
        <v>14509</v>
      </c>
      <c r="O25665" s="146" t="s">
        <v>63</v>
      </c>
      <c r="P25665" s="146" t="s">
        <v>64</v>
      </c>
      <c r="Q25665" s="146" t="s">
        <v>66</v>
      </c>
      <c r="R25665" s="146" t="s">
        <v>14510</v>
      </c>
      <c r="S25665" s="146" t="s">
        <v>67</v>
      </c>
    </row>
    <row r="25666" spans="1:19" ht="11.25" thickBot="1" x14ac:dyDescent="0.2">
      <c r="A25666" s="107">
        <v>1</v>
      </c>
      <c r="B25666" s="132">
        <v>0.5145601851851852</v>
      </c>
      <c r="C25666" s="141" t="s">
        <v>14500</v>
      </c>
      <c r="D25666" s="141" t="s">
        <v>14500</v>
      </c>
      <c r="E25666" s="141" t="s">
        <v>14500</v>
      </c>
      <c r="F25666" s="108">
        <v>33.332999999999998</v>
      </c>
      <c r="G25666" s="108">
        <v>119.048</v>
      </c>
      <c r="H25666" s="141" t="s">
        <v>14500</v>
      </c>
      <c r="I25666" s="141" t="s">
        <v>14500</v>
      </c>
      <c r="J25666" s="141" t="s">
        <v>14500</v>
      </c>
      <c r="K25666" s="141" t="s">
        <v>14500</v>
      </c>
      <c r="L25666" s="141" t="s">
        <v>14500</v>
      </c>
      <c r="M25666" s="108">
        <v>41.667000000000002</v>
      </c>
      <c r="N25666" s="108">
        <v>33.332999999999998</v>
      </c>
      <c r="O25666" s="141" t="s">
        <v>14500</v>
      </c>
      <c r="P25666" s="108">
        <v>166.66800000000001</v>
      </c>
      <c r="Q25666" s="145">
        <v>755327.63</v>
      </c>
      <c r="R25666" s="141" t="s">
        <v>14500</v>
      </c>
      <c r="S25666" s="108">
        <v>55.555999999999997</v>
      </c>
    </row>
    <row r="25667" spans="1:19" ht="11.25" thickBot="1" x14ac:dyDescent="0.2">
      <c r="A25667" s="112"/>
    </row>
    <row r="25668" spans="1:19" ht="11.25" thickBot="1" x14ac:dyDescent="0.2">
      <c r="A25668" s="135" t="s">
        <v>362</v>
      </c>
      <c r="B25668" s="112"/>
      <c r="C25668" s="141" t="s">
        <v>14501</v>
      </c>
      <c r="D25668" s="141" t="s">
        <v>14501</v>
      </c>
      <c r="E25668" s="141" t="s">
        <v>14501</v>
      </c>
      <c r="F25668" s="136">
        <v>33.332999999999998</v>
      </c>
      <c r="G25668" s="136">
        <v>119.048</v>
      </c>
      <c r="H25668" s="141" t="s">
        <v>14501</v>
      </c>
      <c r="I25668" s="141" t="s">
        <v>14501</v>
      </c>
      <c r="J25668" s="141" t="s">
        <v>14501</v>
      </c>
      <c r="K25668" s="141" t="s">
        <v>14501</v>
      </c>
      <c r="L25668" s="141" t="s">
        <v>14501</v>
      </c>
      <c r="M25668" s="136">
        <v>41.667000000000002</v>
      </c>
      <c r="N25668" s="136">
        <v>33.332999999999998</v>
      </c>
      <c r="O25668" s="141" t="s">
        <v>14501</v>
      </c>
      <c r="P25668" s="136">
        <v>166.66800000000001</v>
      </c>
      <c r="Q25668" s="140">
        <v>755327.63</v>
      </c>
      <c r="R25668" s="141" t="s">
        <v>14501</v>
      </c>
      <c r="S25668" s="136">
        <v>55.555999999999997</v>
      </c>
    </row>
    <row r="25669" spans="1:19" ht="11.25" thickBot="1" x14ac:dyDescent="0.2">
      <c r="A25669" s="112"/>
    </row>
    <row r="25670" spans="1:19" ht="11.25" thickBot="1" x14ac:dyDescent="0.2">
      <c r="A25670" s="138" t="s">
        <v>364</v>
      </c>
      <c r="B25670" s="112"/>
      <c r="C25670" s="141" t="s">
        <v>14501</v>
      </c>
      <c r="D25670" s="141" t="s">
        <v>14501</v>
      </c>
      <c r="E25670" s="141" t="s">
        <v>14501</v>
      </c>
      <c r="F25670" s="136">
        <v>0</v>
      </c>
      <c r="G25670" s="136">
        <v>0</v>
      </c>
      <c r="H25670" s="141" t="s">
        <v>14501</v>
      </c>
      <c r="I25670" s="141" t="s">
        <v>14501</v>
      </c>
      <c r="J25670" s="141" t="s">
        <v>14501</v>
      </c>
      <c r="K25670" s="141" t="s">
        <v>14501</v>
      </c>
      <c r="L25670" s="141" t="s">
        <v>14501</v>
      </c>
      <c r="M25670" s="136">
        <v>0</v>
      </c>
      <c r="N25670" s="136">
        <v>0</v>
      </c>
      <c r="O25670" s="141" t="s">
        <v>14501</v>
      </c>
      <c r="P25670" s="136">
        <v>0</v>
      </c>
      <c r="Q25670" s="140">
        <v>0</v>
      </c>
      <c r="R25670" s="141" t="s">
        <v>14501</v>
      </c>
      <c r="S25670" s="136">
        <v>0</v>
      </c>
    </row>
    <row r="25671" spans="1:19" ht="11.25" thickBot="1" x14ac:dyDescent="0.2">
      <c r="A25671" s="112"/>
    </row>
    <row r="25672" spans="1:19" ht="11.25" thickBot="1" x14ac:dyDescent="0.2">
      <c r="A25672" s="139" t="s">
        <v>366</v>
      </c>
      <c r="B25672" s="112"/>
      <c r="C25672" s="141" t="s">
        <v>14501</v>
      </c>
      <c r="D25672" s="141" t="s">
        <v>14501</v>
      </c>
      <c r="E25672" s="141" t="s">
        <v>14501</v>
      </c>
      <c r="F25672" s="136">
        <v>0</v>
      </c>
      <c r="G25672" s="136">
        <v>0</v>
      </c>
      <c r="H25672" s="141" t="s">
        <v>14501</v>
      </c>
      <c r="I25672" s="141" t="s">
        <v>14501</v>
      </c>
      <c r="J25672" s="141" t="s">
        <v>14501</v>
      </c>
      <c r="K25672" s="141" t="s">
        <v>14501</v>
      </c>
      <c r="L25672" s="141" t="s">
        <v>14501</v>
      </c>
      <c r="M25672" s="136">
        <v>0</v>
      </c>
      <c r="N25672" s="136">
        <v>0</v>
      </c>
      <c r="O25672" s="141" t="s">
        <v>14501</v>
      </c>
      <c r="P25672" s="136">
        <v>0</v>
      </c>
      <c r="Q25672" s="140">
        <v>0</v>
      </c>
      <c r="R25672" s="141" t="s">
        <v>14501</v>
      </c>
      <c r="S25672" s="136">
        <v>0</v>
      </c>
    </row>
    <row r="25673" spans="1:19" ht="11.25" thickBot="1" x14ac:dyDescent="0.2">
      <c r="A25673" s="112"/>
    </row>
    <row r="25674" spans="1:19" ht="11.25" thickBot="1" x14ac:dyDescent="0.2">
      <c r="A25674" s="106" t="s">
        <v>357</v>
      </c>
      <c r="B25674" s="106" t="s">
        <v>358</v>
      </c>
      <c r="C25674" s="146" t="s">
        <v>68</v>
      </c>
      <c r="D25674" s="146" t="s">
        <v>14511</v>
      </c>
    </row>
    <row r="25675" spans="1:19" ht="11.25" thickBot="1" x14ac:dyDescent="0.2">
      <c r="A25675" s="107">
        <v>1</v>
      </c>
      <c r="B25675" s="132">
        <v>0.5145601851851852</v>
      </c>
      <c r="C25675" s="141" t="s">
        <v>14500</v>
      </c>
      <c r="D25675" s="141" t="s">
        <v>14500</v>
      </c>
    </row>
    <row r="25676" spans="1:19" ht="11.25" thickBot="1" x14ac:dyDescent="0.2">
      <c r="A25676" s="112"/>
    </row>
    <row r="25677" spans="1:19" ht="11.25" thickBot="1" x14ac:dyDescent="0.2">
      <c r="A25677" s="135" t="s">
        <v>362</v>
      </c>
      <c r="B25677" s="112"/>
      <c r="C25677" s="141" t="s">
        <v>14501</v>
      </c>
      <c r="D25677" s="141" t="s">
        <v>14501</v>
      </c>
    </row>
    <row r="25678" spans="1:19" ht="11.25" thickBot="1" x14ac:dyDescent="0.2">
      <c r="A25678" s="112"/>
    </row>
    <row r="25679" spans="1:19" ht="11.25" thickBot="1" x14ac:dyDescent="0.2">
      <c r="A25679" s="138" t="s">
        <v>364</v>
      </c>
      <c r="B25679" s="112"/>
      <c r="C25679" s="141" t="s">
        <v>14501</v>
      </c>
      <c r="D25679" s="141" t="s">
        <v>14501</v>
      </c>
    </row>
    <row r="25680" spans="1:19" ht="11.25" thickBot="1" x14ac:dyDescent="0.2">
      <c r="A25680" s="112"/>
    </row>
    <row r="25681" spans="1:19" ht="11.25" thickBot="1" x14ac:dyDescent="0.2">
      <c r="A25681" s="139" t="s">
        <v>366</v>
      </c>
      <c r="B25681" s="112"/>
      <c r="C25681" s="141" t="s">
        <v>14501</v>
      </c>
      <c r="D25681" s="141" t="s">
        <v>14501</v>
      </c>
    </row>
    <row r="25682" spans="1:19" ht="10.5" x14ac:dyDescent="0.15">
      <c r="A25682" s="112"/>
    </row>
    <row r="25683" spans="1:19" x14ac:dyDescent="0.15">
      <c r="A25683" s="129"/>
      <c r="B25683" s="86" t="s">
        <v>1354</v>
      </c>
    </row>
    <row r="25684" spans="1:19" ht="9.75" thickBot="1" x14ac:dyDescent="0.2">
      <c r="A25684" s="81" t="s">
        <v>5871</v>
      </c>
    </row>
    <row r="25685" spans="1:19" ht="11.25" thickBot="1" x14ac:dyDescent="0.2">
      <c r="A25685" s="106" t="s">
        <v>357</v>
      </c>
      <c r="B25685" s="106" t="s">
        <v>358</v>
      </c>
      <c r="C25685" s="146" t="s">
        <v>14494</v>
      </c>
      <c r="D25685" s="146" t="s">
        <v>14495</v>
      </c>
      <c r="E25685" s="146" t="s">
        <v>14496</v>
      </c>
      <c r="F25685" s="146" t="s">
        <v>0</v>
      </c>
      <c r="G25685" s="146" t="s">
        <v>1</v>
      </c>
      <c r="H25685" s="146" t="s">
        <v>2</v>
      </c>
      <c r="I25685" s="146" t="s">
        <v>14497</v>
      </c>
      <c r="J25685" s="146" t="s">
        <v>3</v>
      </c>
      <c r="K25685" s="146" t="s">
        <v>14498</v>
      </c>
      <c r="L25685" s="146" t="s">
        <v>7</v>
      </c>
      <c r="M25685" s="146" t="s">
        <v>14499</v>
      </c>
      <c r="N25685" s="146" t="s">
        <v>10</v>
      </c>
      <c r="O25685" s="146" t="s">
        <v>11</v>
      </c>
      <c r="P25685" s="146" t="s">
        <v>12</v>
      </c>
      <c r="Q25685" s="146" t="s">
        <v>13</v>
      </c>
      <c r="R25685" s="146" t="s">
        <v>14</v>
      </c>
      <c r="S25685" s="146" t="s">
        <v>15</v>
      </c>
    </row>
    <row r="25686" spans="1:19" ht="11.25" thickBot="1" x14ac:dyDescent="0.2">
      <c r="A25686" s="107">
        <v>1</v>
      </c>
      <c r="B25686" s="132">
        <v>0.51971064814814816</v>
      </c>
      <c r="C25686" s="141" t="s">
        <v>14500</v>
      </c>
      <c r="D25686" s="141" t="s">
        <v>14500</v>
      </c>
      <c r="E25686" s="141" t="s">
        <v>14500</v>
      </c>
      <c r="F25686" s="108">
        <v>3372.6930000000002</v>
      </c>
      <c r="G25686" s="108">
        <v>1055.5999999999999</v>
      </c>
      <c r="H25686" s="108">
        <v>111.11199999999999</v>
      </c>
      <c r="I25686" s="108">
        <v>92.593000000000004</v>
      </c>
      <c r="J25686" s="108">
        <v>41.667000000000002</v>
      </c>
      <c r="K25686" s="108">
        <v>425.93400000000003</v>
      </c>
      <c r="L25686" s="145">
        <v>10265.450999999999</v>
      </c>
      <c r="M25686" s="141" t="s">
        <v>14626</v>
      </c>
      <c r="N25686" s="108">
        <v>233.33600000000001</v>
      </c>
      <c r="O25686" s="108">
        <v>155.55699999999999</v>
      </c>
      <c r="P25686" s="141" t="s">
        <v>14500</v>
      </c>
      <c r="Q25686" s="108">
        <v>1633.442</v>
      </c>
      <c r="R25686" s="141" t="s">
        <v>14500</v>
      </c>
      <c r="S25686" s="108">
        <v>66.667000000000002</v>
      </c>
    </row>
    <row r="25687" spans="1:19" ht="11.25" thickBot="1" x14ac:dyDescent="0.2">
      <c r="A25687" s="112"/>
    </row>
    <row r="25688" spans="1:19" ht="11.25" thickBot="1" x14ac:dyDescent="0.2">
      <c r="A25688" s="135" t="s">
        <v>362</v>
      </c>
      <c r="B25688" s="112"/>
      <c r="C25688" s="141" t="s">
        <v>14501</v>
      </c>
      <c r="D25688" s="141" t="s">
        <v>14501</v>
      </c>
      <c r="E25688" s="141" t="s">
        <v>14501</v>
      </c>
      <c r="F25688" s="136">
        <v>3372.6930000000002</v>
      </c>
      <c r="G25688" s="136">
        <v>1055.5999999999999</v>
      </c>
      <c r="H25688" s="136">
        <v>111.11199999999999</v>
      </c>
      <c r="I25688" s="136">
        <v>92.593000000000004</v>
      </c>
      <c r="J25688" s="136">
        <v>41.667000000000002</v>
      </c>
      <c r="K25688" s="136">
        <v>425.93400000000003</v>
      </c>
      <c r="L25688" s="140">
        <v>10265.450999999999</v>
      </c>
      <c r="M25688" s="141" t="s">
        <v>14627</v>
      </c>
      <c r="N25688" s="136">
        <v>233.33600000000001</v>
      </c>
      <c r="O25688" s="136">
        <v>155.55699999999999</v>
      </c>
      <c r="P25688" s="141" t="s">
        <v>14501</v>
      </c>
      <c r="Q25688" s="136">
        <v>1633.442</v>
      </c>
      <c r="R25688" s="141" t="s">
        <v>14501</v>
      </c>
      <c r="S25688" s="136">
        <v>66.667000000000002</v>
      </c>
    </row>
    <row r="25689" spans="1:19" ht="11.25" thickBot="1" x14ac:dyDescent="0.2">
      <c r="A25689" s="112"/>
    </row>
    <row r="25690" spans="1:19" ht="11.25" thickBot="1" x14ac:dyDescent="0.2">
      <c r="A25690" s="138" t="s">
        <v>364</v>
      </c>
      <c r="B25690" s="112"/>
      <c r="C25690" s="141" t="s">
        <v>14501</v>
      </c>
      <c r="D25690" s="141" t="s">
        <v>14501</v>
      </c>
      <c r="E25690" s="141" t="s">
        <v>14501</v>
      </c>
      <c r="F25690" s="136">
        <v>0</v>
      </c>
      <c r="G25690" s="136">
        <v>0</v>
      </c>
      <c r="H25690" s="136">
        <v>0</v>
      </c>
      <c r="I25690" s="136">
        <v>0</v>
      </c>
      <c r="J25690" s="136">
        <v>0</v>
      </c>
      <c r="K25690" s="136">
        <v>0</v>
      </c>
      <c r="L25690" s="140">
        <v>0</v>
      </c>
      <c r="M25690" s="141" t="s">
        <v>3712</v>
      </c>
      <c r="N25690" s="136">
        <v>0</v>
      </c>
      <c r="O25690" s="136">
        <v>0</v>
      </c>
      <c r="P25690" s="141" t="s">
        <v>14501</v>
      </c>
      <c r="Q25690" s="136">
        <v>0</v>
      </c>
      <c r="R25690" s="141" t="s">
        <v>14501</v>
      </c>
      <c r="S25690" s="136">
        <v>0</v>
      </c>
    </row>
    <row r="25691" spans="1:19" ht="11.25" thickBot="1" x14ac:dyDescent="0.2">
      <c r="A25691" s="112"/>
    </row>
    <row r="25692" spans="1:19" ht="11.25" thickBot="1" x14ac:dyDescent="0.2">
      <c r="A25692" s="139" t="s">
        <v>366</v>
      </c>
      <c r="B25692" s="112"/>
      <c r="C25692" s="141" t="s">
        <v>14501</v>
      </c>
      <c r="D25692" s="141" t="s">
        <v>14501</v>
      </c>
      <c r="E25692" s="141" t="s">
        <v>14501</v>
      </c>
      <c r="F25692" s="136">
        <v>0</v>
      </c>
      <c r="G25692" s="136">
        <v>0</v>
      </c>
      <c r="H25692" s="136">
        <v>0</v>
      </c>
      <c r="I25692" s="136">
        <v>0</v>
      </c>
      <c r="J25692" s="136">
        <v>0</v>
      </c>
      <c r="K25692" s="136">
        <v>0</v>
      </c>
      <c r="L25692" s="140">
        <v>0</v>
      </c>
      <c r="M25692" s="141" t="s">
        <v>3712</v>
      </c>
      <c r="N25692" s="136">
        <v>0</v>
      </c>
      <c r="O25692" s="136">
        <v>0</v>
      </c>
      <c r="P25692" s="141" t="s">
        <v>14501</v>
      </c>
      <c r="Q25692" s="136">
        <v>0</v>
      </c>
      <c r="R25692" s="141" t="s">
        <v>14501</v>
      </c>
      <c r="S25692" s="136">
        <v>0</v>
      </c>
    </row>
    <row r="25693" spans="1:19" ht="11.25" thickBot="1" x14ac:dyDescent="0.2">
      <c r="A25693" s="112"/>
    </row>
    <row r="25694" spans="1:19" ht="11.25" thickBot="1" x14ac:dyDescent="0.2">
      <c r="A25694" s="106" t="s">
        <v>357</v>
      </c>
      <c r="B25694" s="106" t="s">
        <v>358</v>
      </c>
      <c r="C25694" s="146" t="s">
        <v>16</v>
      </c>
      <c r="D25694" s="146" t="s">
        <v>14502</v>
      </c>
      <c r="E25694" s="146" t="s">
        <v>14503</v>
      </c>
      <c r="F25694" s="146" t="s">
        <v>20</v>
      </c>
      <c r="G25694" s="146" t="s">
        <v>21</v>
      </c>
      <c r="H25694" s="146" t="s">
        <v>22</v>
      </c>
      <c r="I25694" s="146" t="s">
        <v>23</v>
      </c>
      <c r="J25694" s="146" t="s">
        <v>24</v>
      </c>
      <c r="K25694" s="146" t="s">
        <v>26</v>
      </c>
      <c r="L25694" s="146" t="s">
        <v>14504</v>
      </c>
      <c r="M25694" s="146" t="s">
        <v>27</v>
      </c>
      <c r="N25694" s="146" t="s">
        <v>28</v>
      </c>
      <c r="O25694" s="146" t="s">
        <v>29</v>
      </c>
      <c r="P25694" s="146" t="s">
        <v>30</v>
      </c>
      <c r="Q25694" s="146" t="s">
        <v>14505</v>
      </c>
      <c r="R25694" s="146" t="s">
        <v>32</v>
      </c>
      <c r="S25694" s="146" t="s">
        <v>33</v>
      </c>
    </row>
    <row r="25695" spans="1:19" ht="11.25" thickBot="1" x14ac:dyDescent="0.2">
      <c r="A25695" s="107">
        <v>1</v>
      </c>
      <c r="B25695" s="132">
        <v>0.51971064814814816</v>
      </c>
      <c r="C25695" s="108">
        <v>450.00900000000001</v>
      </c>
      <c r="D25695" s="108">
        <v>283.33699999999999</v>
      </c>
      <c r="E25695" s="141" t="s">
        <v>14500</v>
      </c>
      <c r="F25695" s="145">
        <v>11655.409</v>
      </c>
      <c r="G25695" s="108">
        <v>33.332999999999998</v>
      </c>
      <c r="H25695" s="108">
        <v>33.332999999999998</v>
      </c>
      <c r="I25695" s="141" t="s">
        <v>14500</v>
      </c>
      <c r="J25695" s="141" t="s">
        <v>14500</v>
      </c>
      <c r="K25695" s="145">
        <v>87352.37</v>
      </c>
      <c r="L25695" s="108">
        <v>44267.252999999997</v>
      </c>
      <c r="M25695" s="108">
        <v>67302.921000000002</v>
      </c>
      <c r="N25695" s="108">
        <v>74.073999999999998</v>
      </c>
      <c r="O25695" s="141" t="s">
        <v>14500</v>
      </c>
      <c r="P25695" s="141" t="s">
        <v>14500</v>
      </c>
      <c r="Q25695" s="108">
        <v>66.667000000000002</v>
      </c>
      <c r="R25695" s="108">
        <v>33.332999999999998</v>
      </c>
      <c r="S25695" s="141" t="s">
        <v>14500</v>
      </c>
    </row>
    <row r="25696" spans="1:19" ht="11.25" thickBot="1" x14ac:dyDescent="0.2">
      <c r="A25696" s="112"/>
    </row>
    <row r="25697" spans="1:19" ht="11.25" thickBot="1" x14ac:dyDescent="0.2">
      <c r="A25697" s="135" t="s">
        <v>362</v>
      </c>
      <c r="B25697" s="112"/>
      <c r="C25697" s="136">
        <v>450.00900000000001</v>
      </c>
      <c r="D25697" s="136">
        <v>283.33699999999999</v>
      </c>
      <c r="E25697" s="141" t="s">
        <v>14501</v>
      </c>
      <c r="F25697" s="140">
        <v>11655.409</v>
      </c>
      <c r="G25697" s="136">
        <v>33.332999999999998</v>
      </c>
      <c r="H25697" s="136">
        <v>33.332999999999998</v>
      </c>
      <c r="I25697" s="141" t="s">
        <v>14501</v>
      </c>
      <c r="J25697" s="141" t="s">
        <v>14501</v>
      </c>
      <c r="K25697" s="140">
        <v>87352.37</v>
      </c>
      <c r="L25697" s="136">
        <v>44267.252999999997</v>
      </c>
      <c r="M25697" s="136">
        <v>67302.921000000002</v>
      </c>
      <c r="N25697" s="136">
        <v>74.073999999999998</v>
      </c>
      <c r="O25697" s="141" t="s">
        <v>14501</v>
      </c>
      <c r="P25697" s="141" t="s">
        <v>14501</v>
      </c>
      <c r="Q25697" s="136">
        <v>66.667000000000002</v>
      </c>
      <c r="R25697" s="136">
        <v>33.332999999999998</v>
      </c>
      <c r="S25697" s="141" t="s">
        <v>14501</v>
      </c>
    </row>
    <row r="25698" spans="1:19" ht="11.25" thickBot="1" x14ac:dyDescent="0.2">
      <c r="A25698" s="112"/>
    </row>
    <row r="25699" spans="1:19" ht="11.25" thickBot="1" x14ac:dyDescent="0.2">
      <c r="A25699" s="138" t="s">
        <v>364</v>
      </c>
      <c r="B25699" s="112"/>
      <c r="C25699" s="136">
        <v>0</v>
      </c>
      <c r="D25699" s="136">
        <v>0</v>
      </c>
      <c r="E25699" s="141" t="s">
        <v>14501</v>
      </c>
      <c r="F25699" s="140">
        <v>0</v>
      </c>
      <c r="G25699" s="136">
        <v>0</v>
      </c>
      <c r="H25699" s="136">
        <v>0</v>
      </c>
      <c r="I25699" s="141" t="s">
        <v>14501</v>
      </c>
      <c r="J25699" s="141" t="s">
        <v>14501</v>
      </c>
      <c r="K25699" s="140">
        <v>0</v>
      </c>
      <c r="L25699" s="136">
        <v>0</v>
      </c>
      <c r="M25699" s="136">
        <v>0</v>
      </c>
      <c r="N25699" s="136">
        <v>0</v>
      </c>
      <c r="O25699" s="141" t="s">
        <v>14501</v>
      </c>
      <c r="P25699" s="141" t="s">
        <v>14501</v>
      </c>
      <c r="Q25699" s="136">
        <v>0</v>
      </c>
      <c r="R25699" s="136">
        <v>0</v>
      </c>
      <c r="S25699" s="141" t="s">
        <v>14501</v>
      </c>
    </row>
    <row r="25700" spans="1:19" ht="11.25" thickBot="1" x14ac:dyDescent="0.2">
      <c r="A25700" s="112"/>
    </row>
    <row r="25701" spans="1:19" ht="11.25" thickBot="1" x14ac:dyDescent="0.2">
      <c r="A25701" s="139" t="s">
        <v>366</v>
      </c>
      <c r="B25701" s="112"/>
      <c r="C25701" s="136">
        <v>0</v>
      </c>
      <c r="D25701" s="136">
        <v>0</v>
      </c>
      <c r="E25701" s="141" t="s">
        <v>14501</v>
      </c>
      <c r="F25701" s="140">
        <v>0</v>
      </c>
      <c r="G25701" s="136">
        <v>0</v>
      </c>
      <c r="H25701" s="136">
        <v>0</v>
      </c>
      <c r="I25701" s="141" t="s">
        <v>14501</v>
      </c>
      <c r="J25701" s="141" t="s">
        <v>14501</v>
      </c>
      <c r="K25701" s="140">
        <v>0</v>
      </c>
      <c r="L25701" s="136">
        <v>0</v>
      </c>
      <c r="M25701" s="136">
        <v>0</v>
      </c>
      <c r="N25701" s="136">
        <v>0</v>
      </c>
      <c r="O25701" s="141" t="s">
        <v>14501</v>
      </c>
      <c r="P25701" s="141" t="s">
        <v>14501</v>
      </c>
      <c r="Q25701" s="136">
        <v>0</v>
      </c>
      <c r="R25701" s="136">
        <v>0</v>
      </c>
      <c r="S25701" s="141" t="s">
        <v>14501</v>
      </c>
    </row>
    <row r="25702" spans="1:19" ht="11.25" thickBot="1" x14ac:dyDescent="0.2">
      <c r="A25702" s="112"/>
    </row>
    <row r="25703" spans="1:19" ht="11.25" thickBot="1" x14ac:dyDescent="0.2">
      <c r="A25703" s="106" t="s">
        <v>357</v>
      </c>
      <c r="B25703" s="106" t="s">
        <v>358</v>
      </c>
      <c r="C25703" s="146" t="s">
        <v>35</v>
      </c>
      <c r="D25703" s="146" t="s">
        <v>36</v>
      </c>
      <c r="E25703" s="146" t="s">
        <v>14506</v>
      </c>
      <c r="F25703" s="146" t="s">
        <v>38</v>
      </c>
      <c r="G25703" s="146" t="s">
        <v>39</v>
      </c>
      <c r="H25703" s="146" t="s">
        <v>41</v>
      </c>
      <c r="I25703" s="146" t="s">
        <v>42</v>
      </c>
      <c r="J25703" s="146" t="s">
        <v>43</v>
      </c>
      <c r="K25703" s="146" t="s">
        <v>44</v>
      </c>
      <c r="L25703" s="146" t="s">
        <v>45</v>
      </c>
      <c r="M25703" s="146" t="s">
        <v>46</v>
      </c>
      <c r="N25703" s="146" t="s">
        <v>47</v>
      </c>
      <c r="O25703" s="146" t="s">
        <v>48</v>
      </c>
      <c r="P25703" s="146" t="s">
        <v>49</v>
      </c>
      <c r="Q25703" s="146" t="s">
        <v>50</v>
      </c>
      <c r="R25703" s="146" t="s">
        <v>51</v>
      </c>
      <c r="S25703" s="146" t="s">
        <v>52</v>
      </c>
    </row>
    <row r="25704" spans="1:19" ht="11.25" thickBot="1" x14ac:dyDescent="0.2">
      <c r="A25704" s="107">
        <v>1</v>
      </c>
      <c r="B25704" s="132">
        <v>0.51971064814814816</v>
      </c>
      <c r="C25704" s="145">
        <v>191808.06</v>
      </c>
      <c r="D25704" s="108">
        <v>316.67099999999999</v>
      </c>
      <c r="E25704" s="108">
        <v>74.073999999999998</v>
      </c>
      <c r="F25704" s="141" t="s">
        <v>14500</v>
      </c>
      <c r="G25704" s="108">
        <v>33.332999999999998</v>
      </c>
      <c r="H25704" s="108">
        <v>1133.396</v>
      </c>
      <c r="I25704" s="108">
        <v>95.239000000000004</v>
      </c>
      <c r="J25704" s="108">
        <v>144.44499999999999</v>
      </c>
      <c r="K25704" s="141" t="s">
        <v>14500</v>
      </c>
      <c r="L25704" s="141" t="s">
        <v>14500</v>
      </c>
      <c r="M25704" s="141" t="s">
        <v>14500</v>
      </c>
      <c r="N25704" s="141" t="s">
        <v>14500</v>
      </c>
      <c r="O25704" s="108">
        <v>33.332999999999998</v>
      </c>
      <c r="P25704" s="108">
        <v>33.332999999999998</v>
      </c>
      <c r="Q25704" s="141" t="s">
        <v>14500</v>
      </c>
      <c r="R25704" s="141" t="s">
        <v>14500</v>
      </c>
      <c r="S25704" s="141" t="s">
        <v>14500</v>
      </c>
    </row>
    <row r="25705" spans="1:19" ht="11.25" thickBot="1" x14ac:dyDescent="0.2">
      <c r="A25705" s="112"/>
    </row>
    <row r="25706" spans="1:19" ht="11.25" thickBot="1" x14ac:dyDescent="0.2">
      <c r="A25706" s="135" t="s">
        <v>362</v>
      </c>
      <c r="B25706" s="112"/>
      <c r="C25706" s="140">
        <v>191808.06</v>
      </c>
      <c r="D25706" s="136">
        <v>316.67099999999999</v>
      </c>
      <c r="E25706" s="136">
        <v>74.073999999999998</v>
      </c>
      <c r="F25706" s="141" t="s">
        <v>14501</v>
      </c>
      <c r="G25706" s="136">
        <v>33.332999999999998</v>
      </c>
      <c r="H25706" s="136">
        <v>1133.396</v>
      </c>
      <c r="I25706" s="136">
        <v>95.239000000000004</v>
      </c>
      <c r="J25706" s="136">
        <v>144.44499999999999</v>
      </c>
      <c r="K25706" s="141" t="s">
        <v>14501</v>
      </c>
      <c r="L25706" s="141" t="s">
        <v>14501</v>
      </c>
      <c r="M25706" s="141" t="s">
        <v>14501</v>
      </c>
      <c r="N25706" s="141" t="s">
        <v>14501</v>
      </c>
      <c r="O25706" s="136">
        <v>33.332999999999998</v>
      </c>
      <c r="P25706" s="136">
        <v>33.332999999999998</v>
      </c>
      <c r="Q25706" s="141" t="s">
        <v>14501</v>
      </c>
      <c r="R25706" s="141" t="s">
        <v>14501</v>
      </c>
      <c r="S25706" s="141" t="s">
        <v>14501</v>
      </c>
    </row>
    <row r="25707" spans="1:19" ht="11.25" thickBot="1" x14ac:dyDescent="0.2">
      <c r="A25707" s="112"/>
    </row>
    <row r="25708" spans="1:19" ht="11.25" thickBot="1" x14ac:dyDescent="0.2">
      <c r="A25708" s="138" t="s">
        <v>364</v>
      </c>
      <c r="B25708" s="112"/>
      <c r="C25708" s="140">
        <v>0</v>
      </c>
      <c r="D25708" s="136">
        <v>0</v>
      </c>
      <c r="E25708" s="136">
        <v>0</v>
      </c>
      <c r="F25708" s="141" t="s">
        <v>14501</v>
      </c>
      <c r="G25708" s="136">
        <v>0</v>
      </c>
      <c r="H25708" s="136">
        <v>0</v>
      </c>
      <c r="I25708" s="136">
        <v>0</v>
      </c>
      <c r="J25708" s="136">
        <v>0</v>
      </c>
      <c r="K25708" s="141" t="s">
        <v>14501</v>
      </c>
      <c r="L25708" s="141" t="s">
        <v>14501</v>
      </c>
      <c r="M25708" s="141" t="s">
        <v>14501</v>
      </c>
      <c r="N25708" s="141" t="s">
        <v>14501</v>
      </c>
      <c r="O25708" s="136">
        <v>0</v>
      </c>
      <c r="P25708" s="136">
        <v>0</v>
      </c>
      <c r="Q25708" s="141" t="s">
        <v>14501</v>
      </c>
      <c r="R25708" s="141" t="s">
        <v>14501</v>
      </c>
      <c r="S25708" s="141" t="s">
        <v>14501</v>
      </c>
    </row>
    <row r="25709" spans="1:19" ht="11.25" thickBot="1" x14ac:dyDescent="0.2">
      <c r="A25709" s="112"/>
    </row>
    <row r="25710" spans="1:19" ht="11.25" thickBot="1" x14ac:dyDescent="0.2">
      <c r="A25710" s="139" t="s">
        <v>366</v>
      </c>
      <c r="B25710" s="112"/>
      <c r="C25710" s="140">
        <v>0</v>
      </c>
      <c r="D25710" s="136">
        <v>0</v>
      </c>
      <c r="E25710" s="136">
        <v>0</v>
      </c>
      <c r="F25710" s="141" t="s">
        <v>14501</v>
      </c>
      <c r="G25710" s="136">
        <v>0</v>
      </c>
      <c r="H25710" s="136">
        <v>0</v>
      </c>
      <c r="I25710" s="136">
        <v>0</v>
      </c>
      <c r="J25710" s="136">
        <v>0</v>
      </c>
      <c r="K25710" s="141" t="s">
        <v>14501</v>
      </c>
      <c r="L25710" s="141" t="s">
        <v>14501</v>
      </c>
      <c r="M25710" s="141" t="s">
        <v>14501</v>
      </c>
      <c r="N25710" s="141" t="s">
        <v>14501</v>
      </c>
      <c r="O25710" s="136">
        <v>0</v>
      </c>
      <c r="P25710" s="136">
        <v>0</v>
      </c>
      <c r="Q25710" s="141" t="s">
        <v>14501</v>
      </c>
      <c r="R25710" s="141" t="s">
        <v>14501</v>
      </c>
      <c r="S25710" s="141" t="s">
        <v>14501</v>
      </c>
    </row>
    <row r="25711" spans="1:19" ht="11.25" thickBot="1" x14ac:dyDescent="0.2">
      <c r="A25711" s="112"/>
    </row>
    <row r="25712" spans="1:19" ht="11.25" thickBot="1" x14ac:dyDescent="0.2">
      <c r="A25712" s="106" t="s">
        <v>357</v>
      </c>
      <c r="B25712" s="106" t="s">
        <v>358</v>
      </c>
      <c r="C25712" s="146" t="s">
        <v>53</v>
      </c>
      <c r="D25712" s="146" t="s">
        <v>54</v>
      </c>
      <c r="E25712" s="146" t="s">
        <v>55</v>
      </c>
      <c r="F25712" s="146" t="s">
        <v>56</v>
      </c>
      <c r="G25712" s="146" t="s">
        <v>14507</v>
      </c>
      <c r="H25712" s="146" t="s">
        <v>57</v>
      </c>
      <c r="I25712" s="146" t="s">
        <v>59</v>
      </c>
      <c r="J25712" s="146" t="s">
        <v>14508</v>
      </c>
      <c r="K25712" s="146" t="s">
        <v>60</v>
      </c>
      <c r="L25712" s="146" t="s">
        <v>61</v>
      </c>
      <c r="M25712" s="146" t="s">
        <v>62</v>
      </c>
      <c r="N25712" s="146" t="s">
        <v>14509</v>
      </c>
      <c r="O25712" s="146" t="s">
        <v>63</v>
      </c>
      <c r="P25712" s="146" t="s">
        <v>64</v>
      </c>
      <c r="Q25712" s="146" t="s">
        <v>66</v>
      </c>
      <c r="R25712" s="146" t="s">
        <v>14510</v>
      </c>
      <c r="S25712" s="146" t="s">
        <v>67</v>
      </c>
    </row>
    <row r="25713" spans="1:19" ht="11.25" thickBot="1" x14ac:dyDescent="0.2">
      <c r="A25713" s="107">
        <v>1</v>
      </c>
      <c r="B25713" s="132">
        <v>0.51971064814814816</v>
      </c>
      <c r="C25713" s="141" t="s">
        <v>14500</v>
      </c>
      <c r="D25713" s="141" t="s">
        <v>14500</v>
      </c>
      <c r="E25713" s="141" t="s">
        <v>14500</v>
      </c>
      <c r="F25713" s="108">
        <v>4883.6670000000004</v>
      </c>
      <c r="G25713" s="108">
        <v>42979.106</v>
      </c>
      <c r="H25713" s="108">
        <v>851.88699999999994</v>
      </c>
      <c r="I25713" s="141" t="s">
        <v>14500</v>
      </c>
      <c r="J25713" s="141" t="s">
        <v>14500</v>
      </c>
      <c r="K25713" s="108">
        <v>33.332999999999998</v>
      </c>
      <c r="L25713" s="108">
        <v>41.667000000000002</v>
      </c>
      <c r="M25713" s="108">
        <v>185.18700000000001</v>
      </c>
      <c r="N25713" s="141" t="s">
        <v>14500</v>
      </c>
      <c r="O25713" s="108">
        <v>41.667000000000002</v>
      </c>
      <c r="P25713" s="108">
        <v>6606.9870000000001</v>
      </c>
      <c r="Q25713" s="145">
        <v>749957.34</v>
      </c>
      <c r="R25713" s="141" t="s">
        <v>14500</v>
      </c>
      <c r="S25713" s="108">
        <v>33.332999999999998</v>
      </c>
    </row>
    <row r="25714" spans="1:19" ht="11.25" thickBot="1" x14ac:dyDescent="0.2">
      <c r="A25714" s="112"/>
    </row>
    <row r="25715" spans="1:19" ht="11.25" thickBot="1" x14ac:dyDescent="0.2">
      <c r="A25715" s="135" t="s">
        <v>362</v>
      </c>
      <c r="B25715" s="112"/>
      <c r="C25715" s="141" t="s">
        <v>14501</v>
      </c>
      <c r="D25715" s="141" t="s">
        <v>14501</v>
      </c>
      <c r="E25715" s="141" t="s">
        <v>14501</v>
      </c>
      <c r="F25715" s="136">
        <v>4883.6670000000004</v>
      </c>
      <c r="G25715" s="136">
        <v>42979.106</v>
      </c>
      <c r="H25715" s="136">
        <v>851.88699999999994</v>
      </c>
      <c r="I25715" s="141" t="s">
        <v>14501</v>
      </c>
      <c r="J25715" s="141" t="s">
        <v>14501</v>
      </c>
      <c r="K25715" s="136">
        <v>33.332999999999998</v>
      </c>
      <c r="L25715" s="136">
        <v>41.667000000000002</v>
      </c>
      <c r="M25715" s="136">
        <v>185.18700000000001</v>
      </c>
      <c r="N25715" s="141" t="s">
        <v>14501</v>
      </c>
      <c r="O25715" s="136">
        <v>41.667000000000002</v>
      </c>
      <c r="P25715" s="136">
        <v>6606.9870000000001</v>
      </c>
      <c r="Q25715" s="140">
        <v>749957.34</v>
      </c>
      <c r="R25715" s="141" t="s">
        <v>14501</v>
      </c>
      <c r="S25715" s="136">
        <v>33.332999999999998</v>
      </c>
    </row>
    <row r="25716" spans="1:19" ht="11.25" thickBot="1" x14ac:dyDescent="0.2">
      <c r="A25716" s="112"/>
    </row>
    <row r="25717" spans="1:19" ht="11.25" thickBot="1" x14ac:dyDescent="0.2">
      <c r="A25717" s="138" t="s">
        <v>364</v>
      </c>
      <c r="B25717" s="112"/>
      <c r="C25717" s="141" t="s">
        <v>14501</v>
      </c>
      <c r="D25717" s="141" t="s">
        <v>14501</v>
      </c>
      <c r="E25717" s="141" t="s">
        <v>14501</v>
      </c>
      <c r="F25717" s="136">
        <v>0</v>
      </c>
      <c r="G25717" s="136">
        <v>0</v>
      </c>
      <c r="H25717" s="136">
        <v>0</v>
      </c>
      <c r="I25717" s="141" t="s">
        <v>14501</v>
      </c>
      <c r="J25717" s="141" t="s">
        <v>14501</v>
      </c>
      <c r="K25717" s="136">
        <v>0</v>
      </c>
      <c r="L25717" s="136">
        <v>0</v>
      </c>
      <c r="M25717" s="136">
        <v>0</v>
      </c>
      <c r="N25717" s="141" t="s">
        <v>14501</v>
      </c>
      <c r="O25717" s="136">
        <v>0</v>
      </c>
      <c r="P25717" s="136">
        <v>0</v>
      </c>
      <c r="Q25717" s="140">
        <v>0</v>
      </c>
      <c r="R25717" s="141" t="s">
        <v>14501</v>
      </c>
      <c r="S25717" s="136">
        <v>0</v>
      </c>
    </row>
    <row r="25718" spans="1:19" ht="11.25" thickBot="1" x14ac:dyDescent="0.2">
      <c r="A25718" s="112"/>
    </row>
    <row r="25719" spans="1:19" ht="11.25" thickBot="1" x14ac:dyDescent="0.2">
      <c r="A25719" s="139" t="s">
        <v>366</v>
      </c>
      <c r="B25719" s="112"/>
      <c r="C25719" s="141" t="s">
        <v>14501</v>
      </c>
      <c r="D25719" s="141" t="s">
        <v>14501</v>
      </c>
      <c r="E25719" s="141" t="s">
        <v>14501</v>
      </c>
      <c r="F25719" s="136">
        <v>0</v>
      </c>
      <c r="G25719" s="136">
        <v>0</v>
      </c>
      <c r="H25719" s="136">
        <v>0</v>
      </c>
      <c r="I25719" s="141" t="s">
        <v>14501</v>
      </c>
      <c r="J25719" s="141" t="s">
        <v>14501</v>
      </c>
      <c r="K25719" s="136">
        <v>0</v>
      </c>
      <c r="L25719" s="136">
        <v>0</v>
      </c>
      <c r="M25719" s="136">
        <v>0</v>
      </c>
      <c r="N25719" s="141" t="s">
        <v>14501</v>
      </c>
      <c r="O25719" s="136">
        <v>0</v>
      </c>
      <c r="P25719" s="136">
        <v>0</v>
      </c>
      <c r="Q25719" s="140">
        <v>0</v>
      </c>
      <c r="R25719" s="141" t="s">
        <v>14501</v>
      </c>
      <c r="S25719" s="136">
        <v>0</v>
      </c>
    </row>
    <row r="25720" spans="1:19" ht="11.25" thickBot="1" x14ac:dyDescent="0.2">
      <c r="A25720" s="112"/>
    </row>
    <row r="25721" spans="1:19" ht="11.25" thickBot="1" x14ac:dyDescent="0.2">
      <c r="A25721" s="106" t="s">
        <v>357</v>
      </c>
      <c r="B25721" s="106" t="s">
        <v>358</v>
      </c>
      <c r="C25721" s="146" t="s">
        <v>68</v>
      </c>
      <c r="D25721" s="146" t="s">
        <v>14511</v>
      </c>
    </row>
    <row r="25722" spans="1:19" ht="11.25" thickBot="1" x14ac:dyDescent="0.2">
      <c r="A25722" s="107">
        <v>1</v>
      </c>
      <c r="B25722" s="132">
        <v>0.51971064814814816</v>
      </c>
      <c r="C25722" s="108">
        <v>203.70599999999999</v>
      </c>
      <c r="D25722" s="141" t="s">
        <v>14500</v>
      </c>
    </row>
    <row r="25723" spans="1:19" ht="11.25" thickBot="1" x14ac:dyDescent="0.2">
      <c r="A25723" s="112"/>
    </row>
    <row r="25724" spans="1:19" ht="11.25" thickBot="1" x14ac:dyDescent="0.2">
      <c r="A25724" s="135" t="s">
        <v>362</v>
      </c>
      <c r="B25724" s="112"/>
      <c r="C25724" s="136">
        <v>203.70599999999999</v>
      </c>
      <c r="D25724" s="141" t="s">
        <v>14501</v>
      </c>
    </row>
    <row r="25725" spans="1:19" ht="11.25" thickBot="1" x14ac:dyDescent="0.2">
      <c r="A25725" s="112"/>
    </row>
    <row r="25726" spans="1:19" ht="11.25" thickBot="1" x14ac:dyDescent="0.2">
      <c r="A25726" s="138" t="s">
        <v>364</v>
      </c>
      <c r="B25726" s="112"/>
      <c r="C25726" s="136">
        <v>0</v>
      </c>
      <c r="D25726" s="141" t="s">
        <v>14501</v>
      </c>
    </row>
    <row r="25727" spans="1:19" ht="11.25" thickBot="1" x14ac:dyDescent="0.2">
      <c r="A25727" s="112"/>
    </row>
    <row r="25728" spans="1:19" ht="11.25" thickBot="1" x14ac:dyDescent="0.2">
      <c r="A25728" s="139" t="s">
        <v>366</v>
      </c>
      <c r="B25728" s="112"/>
      <c r="C25728" s="136">
        <v>0</v>
      </c>
      <c r="D25728" s="141" t="s">
        <v>14501</v>
      </c>
    </row>
    <row r="25729" spans="1:19" ht="10.5" x14ac:dyDescent="0.15">
      <c r="A25729" s="112"/>
    </row>
    <row r="25730" spans="1:19" x14ac:dyDescent="0.15">
      <c r="A25730" s="129"/>
      <c r="B25730" s="86" t="s">
        <v>1397</v>
      </c>
    </row>
    <row r="25731" spans="1:19" ht="9.75" thickBot="1" x14ac:dyDescent="0.2">
      <c r="A25731" s="81" t="s">
        <v>5871</v>
      </c>
    </row>
    <row r="25732" spans="1:19" ht="11.25" thickBot="1" x14ac:dyDescent="0.2">
      <c r="A25732" s="106" t="s">
        <v>357</v>
      </c>
      <c r="B25732" s="106" t="s">
        <v>358</v>
      </c>
      <c r="C25732" s="146" t="s">
        <v>14494</v>
      </c>
      <c r="D25732" s="146" t="s">
        <v>14495</v>
      </c>
      <c r="E25732" s="146" t="s">
        <v>14496</v>
      </c>
      <c r="F25732" s="146" t="s">
        <v>0</v>
      </c>
      <c r="G25732" s="146" t="s">
        <v>1</v>
      </c>
      <c r="H25732" s="146" t="s">
        <v>2</v>
      </c>
      <c r="I25732" s="146" t="s">
        <v>14497</v>
      </c>
      <c r="J25732" s="146" t="s">
        <v>3</v>
      </c>
      <c r="K25732" s="146" t="s">
        <v>14498</v>
      </c>
      <c r="L25732" s="146" t="s">
        <v>7</v>
      </c>
      <c r="M25732" s="146" t="s">
        <v>14499</v>
      </c>
      <c r="N25732" s="146" t="s">
        <v>10</v>
      </c>
      <c r="O25732" s="146" t="s">
        <v>11</v>
      </c>
      <c r="P25732" s="146" t="s">
        <v>12</v>
      </c>
      <c r="Q25732" s="146" t="s">
        <v>13</v>
      </c>
      <c r="R25732" s="146" t="s">
        <v>14</v>
      </c>
      <c r="S25732" s="146" t="s">
        <v>15</v>
      </c>
    </row>
    <row r="25733" spans="1:19" ht="11.25" thickBot="1" x14ac:dyDescent="0.2">
      <c r="A25733" s="107">
        <v>1</v>
      </c>
      <c r="B25733" s="132">
        <v>0.52487268518518515</v>
      </c>
      <c r="C25733" s="141" t="s">
        <v>14500</v>
      </c>
      <c r="D25733" s="141" t="s">
        <v>14500</v>
      </c>
      <c r="E25733" s="141" t="s">
        <v>14500</v>
      </c>
      <c r="F25733" s="108">
        <v>12876.393</v>
      </c>
      <c r="G25733" s="108">
        <v>6701.7209999999995</v>
      </c>
      <c r="H25733" s="108">
        <v>1740.8620000000001</v>
      </c>
      <c r="I25733" s="108">
        <v>33.332999999999998</v>
      </c>
      <c r="J25733" s="108">
        <v>41.667000000000002</v>
      </c>
      <c r="K25733" s="108">
        <v>425.935</v>
      </c>
      <c r="L25733" s="145">
        <v>9926.43</v>
      </c>
      <c r="M25733" s="108">
        <v>1800.1379999999999</v>
      </c>
      <c r="N25733" s="108">
        <v>3481.9740000000002</v>
      </c>
      <c r="O25733" s="108">
        <v>2333.5430000000001</v>
      </c>
      <c r="P25733" s="108">
        <v>10588.079</v>
      </c>
      <c r="Q25733" s="108">
        <v>202210.76</v>
      </c>
      <c r="R25733" s="108">
        <v>4017.3879999999999</v>
      </c>
      <c r="S25733" s="108">
        <v>1100.0519999999999</v>
      </c>
    </row>
    <row r="25734" spans="1:19" ht="11.25" thickBot="1" x14ac:dyDescent="0.2">
      <c r="A25734" s="112"/>
    </row>
    <row r="25735" spans="1:19" ht="11.25" thickBot="1" x14ac:dyDescent="0.2">
      <c r="A25735" s="135" t="s">
        <v>362</v>
      </c>
      <c r="B25735" s="112"/>
      <c r="C25735" s="141" t="s">
        <v>14501</v>
      </c>
      <c r="D25735" s="141" t="s">
        <v>14501</v>
      </c>
      <c r="E25735" s="141" t="s">
        <v>14501</v>
      </c>
      <c r="F25735" s="136">
        <v>12876.393</v>
      </c>
      <c r="G25735" s="136">
        <v>6701.7209999999995</v>
      </c>
      <c r="H25735" s="136">
        <v>1740.8620000000001</v>
      </c>
      <c r="I25735" s="136">
        <v>33.332999999999998</v>
      </c>
      <c r="J25735" s="136">
        <v>41.667000000000002</v>
      </c>
      <c r="K25735" s="136">
        <v>425.935</v>
      </c>
      <c r="L25735" s="140">
        <v>9926.43</v>
      </c>
      <c r="M25735" s="136">
        <v>1800.1379999999999</v>
      </c>
      <c r="N25735" s="136">
        <v>3481.9740000000002</v>
      </c>
      <c r="O25735" s="136">
        <v>2333.5430000000001</v>
      </c>
      <c r="P25735" s="136">
        <v>10588.079</v>
      </c>
      <c r="Q25735" s="136">
        <v>202210.76</v>
      </c>
      <c r="R25735" s="136">
        <v>4017.3879999999999</v>
      </c>
      <c r="S25735" s="136">
        <v>1100.0519999999999</v>
      </c>
    </row>
    <row r="25736" spans="1:19" ht="11.25" thickBot="1" x14ac:dyDescent="0.2">
      <c r="A25736" s="112"/>
    </row>
    <row r="25737" spans="1:19" ht="11.25" thickBot="1" x14ac:dyDescent="0.2">
      <c r="A25737" s="138" t="s">
        <v>364</v>
      </c>
      <c r="B25737" s="112"/>
      <c r="C25737" s="141" t="s">
        <v>14501</v>
      </c>
      <c r="D25737" s="141" t="s">
        <v>14501</v>
      </c>
      <c r="E25737" s="141" t="s">
        <v>14501</v>
      </c>
      <c r="F25737" s="136">
        <v>0</v>
      </c>
      <c r="G25737" s="136">
        <v>0</v>
      </c>
      <c r="H25737" s="136">
        <v>0</v>
      </c>
      <c r="I25737" s="136">
        <v>0</v>
      </c>
      <c r="J25737" s="136">
        <v>0</v>
      </c>
      <c r="K25737" s="136">
        <v>0</v>
      </c>
      <c r="L25737" s="140">
        <v>0</v>
      </c>
      <c r="M25737" s="136">
        <v>0</v>
      </c>
      <c r="N25737" s="136">
        <v>0</v>
      </c>
      <c r="O25737" s="136">
        <v>0</v>
      </c>
      <c r="P25737" s="136">
        <v>0</v>
      </c>
      <c r="Q25737" s="136">
        <v>0</v>
      </c>
      <c r="R25737" s="136">
        <v>0</v>
      </c>
      <c r="S25737" s="136">
        <v>0</v>
      </c>
    </row>
    <row r="25738" spans="1:19" ht="11.25" thickBot="1" x14ac:dyDescent="0.2">
      <c r="A25738" s="112"/>
    </row>
    <row r="25739" spans="1:19" ht="11.25" thickBot="1" x14ac:dyDescent="0.2">
      <c r="A25739" s="139" t="s">
        <v>366</v>
      </c>
      <c r="B25739" s="112"/>
      <c r="C25739" s="141" t="s">
        <v>14501</v>
      </c>
      <c r="D25739" s="141" t="s">
        <v>14501</v>
      </c>
      <c r="E25739" s="141" t="s">
        <v>14501</v>
      </c>
      <c r="F25739" s="136">
        <v>0</v>
      </c>
      <c r="G25739" s="136">
        <v>0</v>
      </c>
      <c r="H25739" s="136">
        <v>0</v>
      </c>
      <c r="I25739" s="136">
        <v>0</v>
      </c>
      <c r="J25739" s="136">
        <v>0</v>
      </c>
      <c r="K25739" s="136">
        <v>0</v>
      </c>
      <c r="L25739" s="140">
        <v>0</v>
      </c>
      <c r="M25739" s="136">
        <v>0</v>
      </c>
      <c r="N25739" s="136">
        <v>0</v>
      </c>
      <c r="O25739" s="136">
        <v>0</v>
      </c>
      <c r="P25739" s="136">
        <v>0</v>
      </c>
      <c r="Q25739" s="136">
        <v>0</v>
      </c>
      <c r="R25739" s="136">
        <v>0</v>
      </c>
      <c r="S25739" s="136">
        <v>0</v>
      </c>
    </row>
    <row r="25740" spans="1:19" ht="11.25" thickBot="1" x14ac:dyDescent="0.2">
      <c r="A25740" s="112"/>
    </row>
    <row r="25741" spans="1:19" ht="11.25" thickBot="1" x14ac:dyDescent="0.2">
      <c r="A25741" s="106" t="s">
        <v>357</v>
      </c>
      <c r="B25741" s="106" t="s">
        <v>358</v>
      </c>
      <c r="C25741" s="146" t="s">
        <v>16</v>
      </c>
      <c r="D25741" s="146" t="s">
        <v>14502</v>
      </c>
      <c r="E25741" s="146" t="s">
        <v>14503</v>
      </c>
      <c r="F25741" s="146" t="s">
        <v>20</v>
      </c>
      <c r="G25741" s="146" t="s">
        <v>21</v>
      </c>
      <c r="H25741" s="146" t="s">
        <v>22</v>
      </c>
      <c r="I25741" s="146" t="s">
        <v>23</v>
      </c>
      <c r="J25741" s="146" t="s">
        <v>24</v>
      </c>
      <c r="K25741" s="146" t="s">
        <v>26</v>
      </c>
      <c r="L25741" s="146" t="s">
        <v>14504</v>
      </c>
      <c r="M25741" s="146" t="s">
        <v>27</v>
      </c>
      <c r="N25741" s="146" t="s">
        <v>28</v>
      </c>
      <c r="O25741" s="146" t="s">
        <v>29</v>
      </c>
      <c r="P25741" s="146" t="s">
        <v>30</v>
      </c>
      <c r="Q25741" s="146" t="s">
        <v>14505</v>
      </c>
      <c r="R25741" s="146" t="s">
        <v>32</v>
      </c>
      <c r="S25741" s="146" t="s">
        <v>33</v>
      </c>
    </row>
    <row r="25742" spans="1:19" ht="11.25" thickBot="1" x14ac:dyDescent="0.2">
      <c r="A25742" s="107">
        <v>1</v>
      </c>
      <c r="B25742" s="132">
        <v>0.52487268518518515</v>
      </c>
      <c r="C25742" s="108">
        <v>2166.87</v>
      </c>
      <c r="D25742" s="108">
        <v>1512.442</v>
      </c>
      <c r="E25742" s="108">
        <v>293.65600000000001</v>
      </c>
      <c r="F25742" s="145">
        <v>11683.455</v>
      </c>
      <c r="G25742" s="108">
        <v>187.50299999999999</v>
      </c>
      <c r="H25742" s="108">
        <v>33.332999999999998</v>
      </c>
      <c r="I25742" s="108">
        <v>2983.703</v>
      </c>
      <c r="J25742" s="108">
        <v>1316.74</v>
      </c>
      <c r="K25742" s="145">
        <v>87436.255999999994</v>
      </c>
      <c r="L25742" s="108">
        <v>7835.9530000000004</v>
      </c>
      <c r="M25742" s="108">
        <v>1583.432</v>
      </c>
      <c r="N25742" s="108">
        <v>1750.1289999999999</v>
      </c>
      <c r="O25742" s="108">
        <v>200.00200000000001</v>
      </c>
      <c r="P25742" s="108">
        <v>984.89499999999998</v>
      </c>
      <c r="Q25742" s="108">
        <v>203.70500000000001</v>
      </c>
      <c r="R25742" s="108">
        <v>1833.4639999999999</v>
      </c>
      <c r="S25742" s="108">
        <v>1233.4059999999999</v>
      </c>
    </row>
    <row r="25743" spans="1:19" ht="11.25" thickBot="1" x14ac:dyDescent="0.2">
      <c r="A25743" s="112"/>
    </row>
    <row r="25744" spans="1:19" ht="11.25" thickBot="1" x14ac:dyDescent="0.2">
      <c r="A25744" s="135" t="s">
        <v>362</v>
      </c>
      <c r="B25744" s="112"/>
      <c r="C25744" s="136">
        <v>2166.87</v>
      </c>
      <c r="D25744" s="136">
        <v>1512.442</v>
      </c>
      <c r="E25744" s="136">
        <v>293.65600000000001</v>
      </c>
      <c r="F25744" s="140">
        <v>11683.455</v>
      </c>
      <c r="G25744" s="136">
        <v>187.50299999999999</v>
      </c>
      <c r="H25744" s="136">
        <v>33.332999999999998</v>
      </c>
      <c r="I25744" s="136">
        <v>2983.703</v>
      </c>
      <c r="J25744" s="136">
        <v>1316.74</v>
      </c>
      <c r="K25744" s="140">
        <v>87436.255999999994</v>
      </c>
      <c r="L25744" s="136">
        <v>7835.9530000000004</v>
      </c>
      <c r="M25744" s="136">
        <v>1583.432</v>
      </c>
      <c r="N25744" s="136">
        <v>1750.1289999999999</v>
      </c>
      <c r="O25744" s="136">
        <v>200.00200000000001</v>
      </c>
      <c r="P25744" s="136">
        <v>984.89499999999998</v>
      </c>
      <c r="Q25744" s="136">
        <v>203.70500000000001</v>
      </c>
      <c r="R25744" s="136">
        <v>1833.4639999999999</v>
      </c>
      <c r="S25744" s="136">
        <v>1233.4059999999999</v>
      </c>
    </row>
    <row r="25745" spans="1:19" ht="11.25" thickBot="1" x14ac:dyDescent="0.2">
      <c r="A25745" s="112"/>
    </row>
    <row r="25746" spans="1:19" ht="11.25" thickBot="1" x14ac:dyDescent="0.2">
      <c r="A25746" s="138" t="s">
        <v>364</v>
      </c>
      <c r="B25746" s="112"/>
      <c r="C25746" s="136">
        <v>0</v>
      </c>
      <c r="D25746" s="136">
        <v>0</v>
      </c>
      <c r="E25746" s="136">
        <v>0</v>
      </c>
      <c r="F25746" s="140">
        <v>0</v>
      </c>
      <c r="G25746" s="136">
        <v>0</v>
      </c>
      <c r="H25746" s="136">
        <v>0</v>
      </c>
      <c r="I25746" s="136">
        <v>0</v>
      </c>
      <c r="J25746" s="136">
        <v>0</v>
      </c>
      <c r="K25746" s="140">
        <v>0</v>
      </c>
      <c r="L25746" s="136">
        <v>0</v>
      </c>
      <c r="M25746" s="136">
        <v>0</v>
      </c>
      <c r="N25746" s="136">
        <v>0</v>
      </c>
      <c r="O25746" s="136">
        <v>0</v>
      </c>
      <c r="P25746" s="136">
        <v>0</v>
      </c>
      <c r="Q25746" s="136">
        <v>0</v>
      </c>
      <c r="R25746" s="136">
        <v>0</v>
      </c>
      <c r="S25746" s="136">
        <v>0</v>
      </c>
    </row>
    <row r="25747" spans="1:19" ht="11.25" thickBot="1" x14ac:dyDescent="0.2">
      <c r="A25747" s="112"/>
    </row>
    <row r="25748" spans="1:19" ht="11.25" thickBot="1" x14ac:dyDescent="0.2">
      <c r="A25748" s="139" t="s">
        <v>366</v>
      </c>
      <c r="B25748" s="112"/>
      <c r="C25748" s="136">
        <v>0</v>
      </c>
      <c r="D25748" s="136">
        <v>0</v>
      </c>
      <c r="E25748" s="136">
        <v>0</v>
      </c>
      <c r="F25748" s="140">
        <v>0</v>
      </c>
      <c r="G25748" s="136">
        <v>0</v>
      </c>
      <c r="H25748" s="136">
        <v>0</v>
      </c>
      <c r="I25748" s="136">
        <v>0</v>
      </c>
      <c r="J25748" s="136">
        <v>0</v>
      </c>
      <c r="K25748" s="140">
        <v>0</v>
      </c>
      <c r="L25748" s="136">
        <v>0</v>
      </c>
      <c r="M25748" s="136">
        <v>0</v>
      </c>
      <c r="N25748" s="136">
        <v>0</v>
      </c>
      <c r="O25748" s="136">
        <v>0</v>
      </c>
      <c r="P25748" s="136">
        <v>0</v>
      </c>
      <c r="Q25748" s="136">
        <v>0</v>
      </c>
      <c r="R25748" s="136">
        <v>0</v>
      </c>
      <c r="S25748" s="136">
        <v>0</v>
      </c>
    </row>
    <row r="25749" spans="1:19" ht="11.25" thickBot="1" x14ac:dyDescent="0.2">
      <c r="A25749" s="112"/>
    </row>
    <row r="25750" spans="1:19" ht="11.25" thickBot="1" x14ac:dyDescent="0.2">
      <c r="A25750" s="106" t="s">
        <v>357</v>
      </c>
      <c r="B25750" s="106" t="s">
        <v>358</v>
      </c>
      <c r="C25750" s="146" t="s">
        <v>35</v>
      </c>
      <c r="D25750" s="146" t="s">
        <v>36</v>
      </c>
      <c r="E25750" s="146" t="s">
        <v>14506</v>
      </c>
      <c r="F25750" s="146" t="s">
        <v>38</v>
      </c>
      <c r="G25750" s="146" t="s">
        <v>39</v>
      </c>
      <c r="H25750" s="146" t="s">
        <v>41</v>
      </c>
      <c r="I25750" s="146" t="s">
        <v>42</v>
      </c>
      <c r="J25750" s="146" t="s">
        <v>43</v>
      </c>
      <c r="K25750" s="146" t="s">
        <v>44</v>
      </c>
      <c r="L25750" s="146" t="s">
        <v>45</v>
      </c>
      <c r="M25750" s="146" t="s">
        <v>46</v>
      </c>
      <c r="N25750" s="146" t="s">
        <v>47</v>
      </c>
      <c r="O25750" s="146" t="s">
        <v>48</v>
      </c>
      <c r="P25750" s="146" t="s">
        <v>49</v>
      </c>
      <c r="Q25750" s="146" t="s">
        <v>50</v>
      </c>
      <c r="R25750" s="146" t="s">
        <v>51</v>
      </c>
      <c r="S25750" s="146" t="s">
        <v>52</v>
      </c>
    </row>
    <row r="25751" spans="1:19" ht="11.25" thickBot="1" x14ac:dyDescent="0.2">
      <c r="A25751" s="107">
        <v>1</v>
      </c>
      <c r="B25751" s="132">
        <v>0.52487268518518515</v>
      </c>
      <c r="C25751" s="145">
        <v>187395.44</v>
      </c>
      <c r="D25751" s="108">
        <v>250.005</v>
      </c>
      <c r="E25751" s="108">
        <v>240.744</v>
      </c>
      <c r="F25751" s="108">
        <v>33.332999999999998</v>
      </c>
      <c r="G25751" s="108">
        <v>2148.3389999999999</v>
      </c>
      <c r="H25751" s="108">
        <v>23307.851999999999</v>
      </c>
      <c r="I25751" s="108">
        <v>1889.0309999999999</v>
      </c>
      <c r="J25751" s="108">
        <v>2111.2979999999998</v>
      </c>
      <c r="K25751" s="108">
        <v>2074.2559999999999</v>
      </c>
      <c r="L25751" s="108">
        <v>375.00900000000001</v>
      </c>
      <c r="M25751" s="108">
        <v>555.57100000000003</v>
      </c>
      <c r="N25751" s="108">
        <v>1660.6110000000001</v>
      </c>
      <c r="O25751" s="108">
        <v>851.88499999999999</v>
      </c>
      <c r="P25751" s="108">
        <v>4111.8220000000001</v>
      </c>
      <c r="Q25751" s="108">
        <v>1296.374</v>
      </c>
      <c r="R25751" s="108">
        <v>4150.8010000000004</v>
      </c>
      <c r="S25751" s="108">
        <v>1592.703</v>
      </c>
    </row>
    <row r="25752" spans="1:19" ht="11.25" thickBot="1" x14ac:dyDescent="0.2">
      <c r="A25752" s="112"/>
    </row>
    <row r="25753" spans="1:19" ht="11.25" thickBot="1" x14ac:dyDescent="0.2">
      <c r="A25753" s="135" t="s">
        <v>362</v>
      </c>
      <c r="B25753" s="112"/>
      <c r="C25753" s="140">
        <v>187395.44</v>
      </c>
      <c r="D25753" s="136">
        <v>250.005</v>
      </c>
      <c r="E25753" s="136">
        <v>240.744</v>
      </c>
      <c r="F25753" s="136">
        <v>33.332999999999998</v>
      </c>
      <c r="G25753" s="136">
        <v>2148.3389999999999</v>
      </c>
      <c r="H25753" s="136">
        <v>23307.851999999999</v>
      </c>
      <c r="I25753" s="136">
        <v>1889.0309999999999</v>
      </c>
      <c r="J25753" s="136">
        <v>2111.2979999999998</v>
      </c>
      <c r="K25753" s="136">
        <v>2074.2559999999999</v>
      </c>
      <c r="L25753" s="136">
        <v>375.00900000000001</v>
      </c>
      <c r="M25753" s="136">
        <v>555.57100000000003</v>
      </c>
      <c r="N25753" s="136">
        <v>1660.6110000000001</v>
      </c>
      <c r="O25753" s="136">
        <v>851.88499999999999</v>
      </c>
      <c r="P25753" s="136">
        <v>4111.8220000000001</v>
      </c>
      <c r="Q25753" s="136">
        <v>1296.374</v>
      </c>
      <c r="R25753" s="136">
        <v>4150.8010000000004</v>
      </c>
      <c r="S25753" s="136">
        <v>1592.703</v>
      </c>
    </row>
    <row r="25754" spans="1:19" ht="11.25" thickBot="1" x14ac:dyDescent="0.2">
      <c r="A25754" s="112"/>
    </row>
    <row r="25755" spans="1:19" ht="11.25" thickBot="1" x14ac:dyDescent="0.2">
      <c r="A25755" s="138" t="s">
        <v>364</v>
      </c>
      <c r="B25755" s="112"/>
      <c r="C25755" s="140">
        <v>0</v>
      </c>
      <c r="D25755" s="136">
        <v>0</v>
      </c>
      <c r="E25755" s="136">
        <v>0</v>
      </c>
      <c r="F25755" s="136">
        <v>0</v>
      </c>
      <c r="G25755" s="136">
        <v>0</v>
      </c>
      <c r="H25755" s="136">
        <v>0</v>
      </c>
      <c r="I25755" s="136">
        <v>0</v>
      </c>
      <c r="J25755" s="136">
        <v>0</v>
      </c>
      <c r="K25755" s="136">
        <v>0</v>
      </c>
      <c r="L25755" s="136">
        <v>0</v>
      </c>
      <c r="M25755" s="136">
        <v>0</v>
      </c>
      <c r="N25755" s="136">
        <v>0</v>
      </c>
      <c r="O25755" s="136">
        <v>0</v>
      </c>
      <c r="P25755" s="136">
        <v>0</v>
      </c>
      <c r="Q25755" s="136">
        <v>0</v>
      </c>
      <c r="R25755" s="136">
        <v>0</v>
      </c>
      <c r="S25755" s="136">
        <v>0</v>
      </c>
    </row>
    <row r="25756" spans="1:19" ht="11.25" thickBot="1" x14ac:dyDescent="0.2">
      <c r="A25756" s="112"/>
    </row>
    <row r="25757" spans="1:19" ht="11.25" thickBot="1" x14ac:dyDescent="0.2">
      <c r="A25757" s="139" t="s">
        <v>366</v>
      </c>
      <c r="B25757" s="112"/>
      <c r="C25757" s="140">
        <v>0</v>
      </c>
      <c r="D25757" s="136">
        <v>0</v>
      </c>
      <c r="E25757" s="136">
        <v>0</v>
      </c>
      <c r="F25757" s="136">
        <v>0</v>
      </c>
      <c r="G25757" s="136">
        <v>0</v>
      </c>
      <c r="H25757" s="136">
        <v>0</v>
      </c>
      <c r="I25757" s="136">
        <v>0</v>
      </c>
      <c r="J25757" s="136">
        <v>0</v>
      </c>
      <c r="K25757" s="136">
        <v>0</v>
      </c>
      <c r="L25757" s="136">
        <v>0</v>
      </c>
      <c r="M25757" s="136">
        <v>0</v>
      </c>
      <c r="N25757" s="136">
        <v>0</v>
      </c>
      <c r="O25757" s="136">
        <v>0</v>
      </c>
      <c r="P25757" s="136">
        <v>0</v>
      </c>
      <c r="Q25757" s="136">
        <v>0</v>
      </c>
      <c r="R25757" s="136">
        <v>0</v>
      </c>
      <c r="S25757" s="136">
        <v>0</v>
      </c>
    </row>
    <row r="25758" spans="1:19" ht="11.25" thickBot="1" x14ac:dyDescent="0.2">
      <c r="A25758" s="112"/>
    </row>
    <row r="25759" spans="1:19" ht="11.25" thickBot="1" x14ac:dyDescent="0.2">
      <c r="A25759" s="106" t="s">
        <v>357</v>
      </c>
      <c r="B25759" s="106" t="s">
        <v>358</v>
      </c>
      <c r="C25759" s="146" t="s">
        <v>53</v>
      </c>
      <c r="D25759" s="146" t="s">
        <v>54</v>
      </c>
      <c r="E25759" s="146" t="s">
        <v>55</v>
      </c>
      <c r="F25759" s="146" t="s">
        <v>56</v>
      </c>
      <c r="G25759" s="146" t="s">
        <v>14507</v>
      </c>
      <c r="H25759" s="146" t="s">
        <v>57</v>
      </c>
      <c r="I25759" s="146" t="s">
        <v>59</v>
      </c>
      <c r="J25759" s="146" t="s">
        <v>14508</v>
      </c>
      <c r="K25759" s="146" t="s">
        <v>60</v>
      </c>
      <c r="L25759" s="146" t="s">
        <v>61</v>
      </c>
      <c r="M25759" s="146" t="s">
        <v>62</v>
      </c>
      <c r="N25759" s="146" t="s">
        <v>14509</v>
      </c>
      <c r="O25759" s="146" t="s">
        <v>63</v>
      </c>
      <c r="P25759" s="146" t="s">
        <v>64</v>
      </c>
      <c r="Q25759" s="146" t="s">
        <v>66</v>
      </c>
      <c r="R25759" s="146" t="s">
        <v>14510</v>
      </c>
      <c r="S25759" s="146" t="s">
        <v>67</v>
      </c>
    </row>
    <row r="25760" spans="1:19" ht="11.25" thickBot="1" x14ac:dyDescent="0.2">
      <c r="A25760" s="107">
        <v>1</v>
      </c>
      <c r="B25760" s="132">
        <v>0.52487268518518515</v>
      </c>
      <c r="C25760" s="108">
        <v>4667.6710000000003</v>
      </c>
      <c r="D25760" s="108">
        <v>1166.722</v>
      </c>
      <c r="E25760" s="108">
        <v>2802.81</v>
      </c>
      <c r="F25760" s="108">
        <v>11598.181</v>
      </c>
      <c r="G25760" s="108">
        <v>33.332999999999998</v>
      </c>
      <c r="H25760" s="108">
        <v>7817.3040000000001</v>
      </c>
      <c r="I25760" s="108">
        <v>13241.869000000001</v>
      </c>
      <c r="J25760" s="141" t="s">
        <v>14500</v>
      </c>
      <c r="K25760" s="108">
        <v>1916.8209999999999</v>
      </c>
      <c r="L25760" s="108">
        <v>866.70600000000002</v>
      </c>
      <c r="M25760" s="108">
        <v>493.84100000000001</v>
      </c>
      <c r="N25760" s="141" t="s">
        <v>14500</v>
      </c>
      <c r="O25760" s="108">
        <v>87022.008000000002</v>
      </c>
      <c r="P25760" s="108">
        <v>9479.2389999999996</v>
      </c>
      <c r="Q25760" s="145">
        <v>761072.42</v>
      </c>
      <c r="R25760" s="141" t="s">
        <v>14500</v>
      </c>
      <c r="S25760" s="108">
        <v>4037.7629999999999</v>
      </c>
    </row>
    <row r="25761" spans="1:19" ht="11.25" thickBot="1" x14ac:dyDescent="0.2">
      <c r="A25761" s="112"/>
    </row>
    <row r="25762" spans="1:19" ht="11.25" thickBot="1" x14ac:dyDescent="0.2">
      <c r="A25762" s="135" t="s">
        <v>362</v>
      </c>
      <c r="B25762" s="112"/>
      <c r="C25762" s="136">
        <v>4667.6710000000003</v>
      </c>
      <c r="D25762" s="136">
        <v>1166.722</v>
      </c>
      <c r="E25762" s="136">
        <v>2802.81</v>
      </c>
      <c r="F25762" s="136">
        <v>11598.181</v>
      </c>
      <c r="G25762" s="136">
        <v>33.332999999999998</v>
      </c>
      <c r="H25762" s="136">
        <v>7817.3040000000001</v>
      </c>
      <c r="I25762" s="136">
        <v>13241.869000000001</v>
      </c>
      <c r="J25762" s="141" t="s">
        <v>14501</v>
      </c>
      <c r="K25762" s="136">
        <v>1916.8209999999999</v>
      </c>
      <c r="L25762" s="136">
        <v>866.70600000000002</v>
      </c>
      <c r="M25762" s="136">
        <v>493.84100000000001</v>
      </c>
      <c r="N25762" s="141" t="s">
        <v>14501</v>
      </c>
      <c r="O25762" s="136">
        <v>87022.008000000002</v>
      </c>
      <c r="P25762" s="136">
        <v>9479.2389999999996</v>
      </c>
      <c r="Q25762" s="140">
        <v>761072.42</v>
      </c>
      <c r="R25762" s="141" t="s">
        <v>14501</v>
      </c>
      <c r="S25762" s="136">
        <v>4037.7629999999999</v>
      </c>
    </row>
    <row r="25763" spans="1:19" ht="11.25" thickBot="1" x14ac:dyDescent="0.2">
      <c r="A25763" s="112"/>
    </row>
    <row r="25764" spans="1:19" ht="11.25" thickBot="1" x14ac:dyDescent="0.2">
      <c r="A25764" s="138" t="s">
        <v>364</v>
      </c>
      <c r="B25764" s="112"/>
      <c r="C25764" s="136">
        <v>0</v>
      </c>
      <c r="D25764" s="136">
        <v>0</v>
      </c>
      <c r="E25764" s="136">
        <v>0</v>
      </c>
      <c r="F25764" s="136">
        <v>0</v>
      </c>
      <c r="G25764" s="136">
        <v>0</v>
      </c>
      <c r="H25764" s="136">
        <v>0</v>
      </c>
      <c r="I25764" s="136">
        <v>0</v>
      </c>
      <c r="J25764" s="141" t="s">
        <v>14501</v>
      </c>
      <c r="K25764" s="136">
        <v>0</v>
      </c>
      <c r="L25764" s="136">
        <v>0</v>
      </c>
      <c r="M25764" s="136">
        <v>0</v>
      </c>
      <c r="N25764" s="141" t="s">
        <v>14501</v>
      </c>
      <c r="O25764" s="136">
        <v>0</v>
      </c>
      <c r="P25764" s="136">
        <v>0</v>
      </c>
      <c r="Q25764" s="140">
        <v>0</v>
      </c>
      <c r="R25764" s="141" t="s">
        <v>14501</v>
      </c>
      <c r="S25764" s="136">
        <v>0</v>
      </c>
    </row>
    <row r="25765" spans="1:19" ht="11.25" thickBot="1" x14ac:dyDescent="0.2">
      <c r="A25765" s="112"/>
    </row>
    <row r="25766" spans="1:19" ht="11.25" thickBot="1" x14ac:dyDescent="0.2">
      <c r="A25766" s="139" t="s">
        <v>366</v>
      </c>
      <c r="B25766" s="112"/>
      <c r="C25766" s="136">
        <v>0</v>
      </c>
      <c r="D25766" s="136">
        <v>0</v>
      </c>
      <c r="E25766" s="136">
        <v>0</v>
      </c>
      <c r="F25766" s="136">
        <v>0</v>
      </c>
      <c r="G25766" s="136">
        <v>0</v>
      </c>
      <c r="H25766" s="136">
        <v>0</v>
      </c>
      <c r="I25766" s="136">
        <v>0</v>
      </c>
      <c r="J25766" s="141" t="s">
        <v>14501</v>
      </c>
      <c r="K25766" s="136">
        <v>0</v>
      </c>
      <c r="L25766" s="136">
        <v>0</v>
      </c>
      <c r="M25766" s="136">
        <v>0</v>
      </c>
      <c r="N25766" s="141" t="s">
        <v>14501</v>
      </c>
      <c r="O25766" s="136">
        <v>0</v>
      </c>
      <c r="P25766" s="136">
        <v>0</v>
      </c>
      <c r="Q25766" s="140">
        <v>0</v>
      </c>
      <c r="R25766" s="141" t="s">
        <v>14501</v>
      </c>
      <c r="S25766" s="136">
        <v>0</v>
      </c>
    </row>
    <row r="25767" spans="1:19" ht="11.25" thickBot="1" x14ac:dyDescent="0.2">
      <c r="A25767" s="112"/>
    </row>
    <row r="25768" spans="1:19" ht="11.25" thickBot="1" x14ac:dyDescent="0.2">
      <c r="A25768" s="106" t="s">
        <v>357</v>
      </c>
      <c r="B25768" s="106" t="s">
        <v>358</v>
      </c>
      <c r="C25768" s="146" t="s">
        <v>68</v>
      </c>
      <c r="D25768" s="146" t="s">
        <v>14511</v>
      </c>
    </row>
    <row r="25769" spans="1:19" ht="11.25" thickBot="1" x14ac:dyDescent="0.2">
      <c r="A25769" s="107">
        <v>1</v>
      </c>
      <c r="B25769" s="132">
        <v>0.52487268518518515</v>
      </c>
      <c r="C25769" s="108">
        <v>27523.556</v>
      </c>
      <c r="D25769" s="108">
        <v>83.334000000000003</v>
      </c>
    </row>
    <row r="25770" spans="1:19" ht="11.25" thickBot="1" x14ac:dyDescent="0.2">
      <c r="A25770" s="112"/>
    </row>
    <row r="25771" spans="1:19" ht="11.25" thickBot="1" x14ac:dyDescent="0.2">
      <c r="A25771" s="135" t="s">
        <v>362</v>
      </c>
      <c r="B25771" s="112"/>
      <c r="C25771" s="136">
        <v>27523.556</v>
      </c>
      <c r="D25771" s="136">
        <v>83.334000000000003</v>
      </c>
    </row>
    <row r="25772" spans="1:19" ht="11.25" thickBot="1" x14ac:dyDescent="0.2">
      <c r="A25772" s="112"/>
    </row>
    <row r="25773" spans="1:19" ht="11.25" thickBot="1" x14ac:dyDescent="0.2">
      <c r="A25773" s="138" t="s">
        <v>364</v>
      </c>
      <c r="B25773" s="112"/>
      <c r="C25773" s="136">
        <v>0</v>
      </c>
      <c r="D25773" s="136">
        <v>0</v>
      </c>
    </row>
    <row r="25774" spans="1:19" ht="11.25" thickBot="1" x14ac:dyDescent="0.2">
      <c r="A25774" s="112"/>
    </row>
    <row r="25775" spans="1:19" ht="11.25" thickBot="1" x14ac:dyDescent="0.2">
      <c r="A25775" s="139" t="s">
        <v>366</v>
      </c>
      <c r="B25775" s="112"/>
      <c r="C25775" s="136">
        <v>0</v>
      </c>
      <c r="D25775" s="136">
        <v>0</v>
      </c>
    </row>
    <row r="25776" spans="1:19" ht="10.5" x14ac:dyDescent="0.15">
      <c r="A25776" s="112"/>
    </row>
    <row r="25777" spans="1:19" x14ac:dyDescent="0.15">
      <c r="A25777" s="129"/>
      <c r="B25777" s="86" t="s">
        <v>1450</v>
      </c>
    </row>
    <row r="25778" spans="1:19" ht="9.75" thickBot="1" x14ac:dyDescent="0.2">
      <c r="A25778" s="81" t="s">
        <v>5871</v>
      </c>
    </row>
    <row r="25779" spans="1:19" ht="11.25" thickBot="1" x14ac:dyDescent="0.2">
      <c r="A25779" s="106" t="s">
        <v>357</v>
      </c>
      <c r="B25779" s="106" t="s">
        <v>358</v>
      </c>
      <c r="C25779" s="146" t="s">
        <v>14494</v>
      </c>
      <c r="D25779" s="146" t="s">
        <v>14495</v>
      </c>
      <c r="E25779" s="146" t="s">
        <v>14496</v>
      </c>
      <c r="F25779" s="146" t="s">
        <v>0</v>
      </c>
      <c r="G25779" s="146" t="s">
        <v>1</v>
      </c>
      <c r="H25779" s="146" t="s">
        <v>2</v>
      </c>
      <c r="I25779" s="146" t="s">
        <v>14497</v>
      </c>
      <c r="J25779" s="146" t="s">
        <v>3</v>
      </c>
      <c r="K25779" s="146" t="s">
        <v>14498</v>
      </c>
      <c r="L25779" s="146" t="s">
        <v>7</v>
      </c>
      <c r="M25779" s="146" t="s">
        <v>14499</v>
      </c>
      <c r="N25779" s="146" t="s">
        <v>10</v>
      </c>
      <c r="O25779" s="146" t="s">
        <v>11</v>
      </c>
      <c r="P25779" s="146" t="s">
        <v>12</v>
      </c>
      <c r="Q25779" s="146" t="s">
        <v>13</v>
      </c>
      <c r="R25779" s="146" t="s">
        <v>14</v>
      </c>
      <c r="S25779" s="146" t="s">
        <v>15</v>
      </c>
    </row>
    <row r="25780" spans="1:19" ht="11.25" thickBot="1" x14ac:dyDescent="0.2">
      <c r="A25780" s="107">
        <v>1</v>
      </c>
      <c r="B25780" s="132">
        <v>0.53001157407407407</v>
      </c>
      <c r="C25780" s="141" t="s">
        <v>14500</v>
      </c>
      <c r="D25780" s="141" t="s">
        <v>14500</v>
      </c>
      <c r="E25780" s="108">
        <v>74.073999999999998</v>
      </c>
      <c r="F25780" s="108">
        <v>11149.531999999999</v>
      </c>
      <c r="G25780" s="108">
        <v>55303.375</v>
      </c>
      <c r="H25780" s="108">
        <v>981.52200000000005</v>
      </c>
      <c r="I25780" s="108">
        <v>185.18700000000001</v>
      </c>
      <c r="J25780" s="108">
        <v>472.23099999999999</v>
      </c>
      <c r="K25780" s="108">
        <v>366.673</v>
      </c>
      <c r="L25780" s="145">
        <v>11082.918</v>
      </c>
      <c r="M25780" s="108">
        <v>119.048</v>
      </c>
      <c r="N25780" s="108">
        <v>83.334000000000003</v>
      </c>
      <c r="O25780" s="108">
        <v>222.22499999999999</v>
      </c>
      <c r="P25780" s="108">
        <v>17779.778999999999</v>
      </c>
      <c r="Q25780" s="108">
        <v>109405.42</v>
      </c>
      <c r="R25780" s="108">
        <v>222.22499999999999</v>
      </c>
      <c r="S25780" s="108">
        <v>233.33600000000001</v>
      </c>
    </row>
    <row r="25781" spans="1:19" ht="11.25" thickBot="1" x14ac:dyDescent="0.2">
      <c r="A25781" s="112"/>
    </row>
    <row r="25782" spans="1:19" ht="11.25" thickBot="1" x14ac:dyDescent="0.2">
      <c r="A25782" s="135" t="s">
        <v>362</v>
      </c>
      <c r="B25782" s="112"/>
      <c r="C25782" s="141" t="s">
        <v>14501</v>
      </c>
      <c r="D25782" s="141" t="s">
        <v>14501</v>
      </c>
      <c r="E25782" s="136">
        <v>74.073999999999998</v>
      </c>
      <c r="F25782" s="136">
        <v>11149.531999999999</v>
      </c>
      <c r="G25782" s="136">
        <v>55303.375</v>
      </c>
      <c r="H25782" s="136">
        <v>981.52200000000005</v>
      </c>
      <c r="I25782" s="136">
        <v>185.18700000000001</v>
      </c>
      <c r="J25782" s="136">
        <v>472.23099999999999</v>
      </c>
      <c r="K25782" s="136">
        <v>366.673</v>
      </c>
      <c r="L25782" s="140">
        <v>11082.918</v>
      </c>
      <c r="M25782" s="136">
        <v>119.048</v>
      </c>
      <c r="N25782" s="136">
        <v>83.334000000000003</v>
      </c>
      <c r="O25782" s="136">
        <v>222.22499999999999</v>
      </c>
      <c r="P25782" s="136">
        <v>17779.778999999999</v>
      </c>
      <c r="Q25782" s="136">
        <v>109405.42</v>
      </c>
      <c r="R25782" s="136">
        <v>222.22499999999999</v>
      </c>
      <c r="S25782" s="136">
        <v>233.33600000000001</v>
      </c>
    </row>
    <row r="25783" spans="1:19" ht="11.25" thickBot="1" x14ac:dyDescent="0.2">
      <c r="A25783" s="112"/>
    </row>
    <row r="25784" spans="1:19" ht="11.25" thickBot="1" x14ac:dyDescent="0.2">
      <c r="A25784" s="138" t="s">
        <v>364</v>
      </c>
      <c r="B25784" s="112"/>
      <c r="C25784" s="141" t="s">
        <v>14501</v>
      </c>
      <c r="D25784" s="141" t="s">
        <v>14501</v>
      </c>
      <c r="E25784" s="136">
        <v>0</v>
      </c>
      <c r="F25784" s="136">
        <v>0</v>
      </c>
      <c r="G25784" s="136">
        <v>0</v>
      </c>
      <c r="H25784" s="136">
        <v>0</v>
      </c>
      <c r="I25784" s="136">
        <v>0</v>
      </c>
      <c r="J25784" s="136">
        <v>0</v>
      </c>
      <c r="K25784" s="136">
        <v>0</v>
      </c>
      <c r="L25784" s="140">
        <v>0</v>
      </c>
      <c r="M25784" s="136">
        <v>0</v>
      </c>
      <c r="N25784" s="136">
        <v>0</v>
      </c>
      <c r="O25784" s="136">
        <v>0</v>
      </c>
      <c r="P25784" s="136">
        <v>0</v>
      </c>
      <c r="Q25784" s="136">
        <v>0</v>
      </c>
      <c r="R25784" s="136">
        <v>0</v>
      </c>
      <c r="S25784" s="136">
        <v>0</v>
      </c>
    </row>
    <row r="25785" spans="1:19" ht="11.25" thickBot="1" x14ac:dyDescent="0.2">
      <c r="A25785" s="112"/>
    </row>
    <row r="25786" spans="1:19" ht="11.25" thickBot="1" x14ac:dyDescent="0.2">
      <c r="A25786" s="139" t="s">
        <v>366</v>
      </c>
      <c r="B25786" s="112"/>
      <c r="C25786" s="141" t="s">
        <v>14501</v>
      </c>
      <c r="D25786" s="141" t="s">
        <v>14501</v>
      </c>
      <c r="E25786" s="136">
        <v>0</v>
      </c>
      <c r="F25786" s="136">
        <v>0</v>
      </c>
      <c r="G25786" s="136">
        <v>0</v>
      </c>
      <c r="H25786" s="136">
        <v>0</v>
      </c>
      <c r="I25786" s="136">
        <v>0</v>
      </c>
      <c r="J25786" s="136">
        <v>0</v>
      </c>
      <c r="K25786" s="136">
        <v>0</v>
      </c>
      <c r="L25786" s="140">
        <v>0</v>
      </c>
      <c r="M25786" s="136">
        <v>0</v>
      </c>
      <c r="N25786" s="136">
        <v>0</v>
      </c>
      <c r="O25786" s="136">
        <v>0</v>
      </c>
      <c r="P25786" s="136">
        <v>0</v>
      </c>
      <c r="Q25786" s="136">
        <v>0</v>
      </c>
      <c r="R25786" s="136">
        <v>0</v>
      </c>
      <c r="S25786" s="136">
        <v>0</v>
      </c>
    </row>
    <row r="25787" spans="1:19" ht="11.25" thickBot="1" x14ac:dyDescent="0.2">
      <c r="A25787" s="112"/>
    </row>
    <row r="25788" spans="1:19" ht="11.25" thickBot="1" x14ac:dyDescent="0.2">
      <c r="A25788" s="106" t="s">
        <v>357</v>
      </c>
      <c r="B25788" s="106" t="s">
        <v>358</v>
      </c>
      <c r="C25788" s="146" t="s">
        <v>16</v>
      </c>
      <c r="D25788" s="146" t="s">
        <v>14502</v>
      </c>
      <c r="E25788" s="146" t="s">
        <v>14503</v>
      </c>
      <c r="F25788" s="146" t="s">
        <v>20</v>
      </c>
      <c r="G25788" s="146" t="s">
        <v>21</v>
      </c>
      <c r="H25788" s="146" t="s">
        <v>22</v>
      </c>
      <c r="I25788" s="146" t="s">
        <v>23</v>
      </c>
      <c r="J25788" s="146" t="s">
        <v>24</v>
      </c>
      <c r="K25788" s="146" t="s">
        <v>26</v>
      </c>
      <c r="L25788" s="146" t="s">
        <v>14504</v>
      </c>
      <c r="M25788" s="146" t="s">
        <v>27</v>
      </c>
      <c r="N25788" s="146" t="s">
        <v>28</v>
      </c>
      <c r="O25788" s="146" t="s">
        <v>29</v>
      </c>
      <c r="P25788" s="146" t="s">
        <v>30</v>
      </c>
      <c r="Q25788" s="146" t="s">
        <v>14505</v>
      </c>
      <c r="R25788" s="146" t="s">
        <v>32</v>
      </c>
      <c r="S25788" s="146" t="s">
        <v>33</v>
      </c>
    </row>
    <row r="25789" spans="1:19" ht="11.25" thickBot="1" x14ac:dyDescent="0.2">
      <c r="A25789" s="107">
        <v>1</v>
      </c>
      <c r="B25789" s="132">
        <v>0.53001157407407407</v>
      </c>
      <c r="C25789" s="108">
        <v>13858.013000000001</v>
      </c>
      <c r="D25789" s="108">
        <v>5701.3289999999997</v>
      </c>
      <c r="E25789" s="141" t="s">
        <v>14500</v>
      </c>
      <c r="F25789" s="145">
        <v>12673.362999999999</v>
      </c>
      <c r="G25789" s="141" t="s">
        <v>14500</v>
      </c>
      <c r="H25789" s="108">
        <v>77.778000000000006</v>
      </c>
      <c r="I25789" s="108">
        <v>4100.7280000000001</v>
      </c>
      <c r="J25789" s="108">
        <v>43602.461000000003</v>
      </c>
      <c r="K25789" s="145">
        <v>96442.057000000001</v>
      </c>
      <c r="L25789" s="108">
        <v>240.74299999999999</v>
      </c>
      <c r="M25789" s="108">
        <v>33.332999999999998</v>
      </c>
      <c r="N25789" s="108">
        <v>516.67899999999997</v>
      </c>
      <c r="O25789" s="141" t="s">
        <v>14500</v>
      </c>
      <c r="P25789" s="141" t="s">
        <v>14500</v>
      </c>
      <c r="Q25789" s="108">
        <v>277.78100000000001</v>
      </c>
      <c r="R25789" s="108">
        <v>244.44800000000001</v>
      </c>
      <c r="S25789" s="108">
        <v>129.63</v>
      </c>
    </row>
    <row r="25790" spans="1:19" ht="11.25" thickBot="1" x14ac:dyDescent="0.2">
      <c r="A25790" s="112"/>
    </row>
    <row r="25791" spans="1:19" ht="11.25" thickBot="1" x14ac:dyDescent="0.2">
      <c r="A25791" s="135" t="s">
        <v>362</v>
      </c>
      <c r="B25791" s="112"/>
      <c r="C25791" s="136">
        <v>13858.013000000001</v>
      </c>
      <c r="D25791" s="136">
        <v>5701.3289999999997</v>
      </c>
      <c r="E25791" s="141" t="s">
        <v>14501</v>
      </c>
      <c r="F25791" s="140">
        <v>12673.362999999999</v>
      </c>
      <c r="G25791" s="141" t="s">
        <v>14501</v>
      </c>
      <c r="H25791" s="136">
        <v>77.778000000000006</v>
      </c>
      <c r="I25791" s="136">
        <v>4100.7280000000001</v>
      </c>
      <c r="J25791" s="136">
        <v>43602.461000000003</v>
      </c>
      <c r="K25791" s="140">
        <v>96442.057000000001</v>
      </c>
      <c r="L25791" s="136">
        <v>240.74299999999999</v>
      </c>
      <c r="M25791" s="136">
        <v>33.332999999999998</v>
      </c>
      <c r="N25791" s="136">
        <v>516.67899999999997</v>
      </c>
      <c r="O25791" s="141" t="s">
        <v>14501</v>
      </c>
      <c r="P25791" s="141" t="s">
        <v>14501</v>
      </c>
      <c r="Q25791" s="136">
        <v>277.78100000000001</v>
      </c>
      <c r="R25791" s="136">
        <v>244.44800000000001</v>
      </c>
      <c r="S25791" s="136">
        <v>129.63</v>
      </c>
    </row>
    <row r="25792" spans="1:19" ht="11.25" thickBot="1" x14ac:dyDescent="0.2">
      <c r="A25792" s="112"/>
    </row>
    <row r="25793" spans="1:19" ht="11.25" thickBot="1" x14ac:dyDescent="0.2">
      <c r="A25793" s="138" t="s">
        <v>364</v>
      </c>
      <c r="B25793" s="112"/>
      <c r="C25793" s="136">
        <v>0</v>
      </c>
      <c r="D25793" s="136">
        <v>0</v>
      </c>
      <c r="E25793" s="141" t="s">
        <v>14501</v>
      </c>
      <c r="F25793" s="140">
        <v>0</v>
      </c>
      <c r="G25793" s="141" t="s">
        <v>14501</v>
      </c>
      <c r="H25793" s="136">
        <v>0</v>
      </c>
      <c r="I25793" s="136">
        <v>0</v>
      </c>
      <c r="J25793" s="136">
        <v>0</v>
      </c>
      <c r="K25793" s="140">
        <v>0</v>
      </c>
      <c r="L25793" s="136">
        <v>0</v>
      </c>
      <c r="M25793" s="136">
        <v>0</v>
      </c>
      <c r="N25793" s="136">
        <v>0</v>
      </c>
      <c r="O25793" s="141" t="s">
        <v>14501</v>
      </c>
      <c r="P25793" s="141" t="s">
        <v>14501</v>
      </c>
      <c r="Q25793" s="136">
        <v>0</v>
      </c>
      <c r="R25793" s="136">
        <v>0</v>
      </c>
      <c r="S25793" s="136">
        <v>0</v>
      </c>
    </row>
    <row r="25794" spans="1:19" ht="11.25" thickBot="1" x14ac:dyDescent="0.2">
      <c r="A25794" s="112"/>
    </row>
    <row r="25795" spans="1:19" ht="11.25" thickBot="1" x14ac:dyDescent="0.2">
      <c r="A25795" s="139" t="s">
        <v>366</v>
      </c>
      <c r="B25795" s="112"/>
      <c r="C25795" s="136">
        <v>0</v>
      </c>
      <c r="D25795" s="136">
        <v>0</v>
      </c>
      <c r="E25795" s="141" t="s">
        <v>14501</v>
      </c>
      <c r="F25795" s="140">
        <v>0</v>
      </c>
      <c r="G25795" s="141" t="s">
        <v>14501</v>
      </c>
      <c r="H25795" s="136">
        <v>0</v>
      </c>
      <c r="I25795" s="136">
        <v>0</v>
      </c>
      <c r="J25795" s="136">
        <v>0</v>
      </c>
      <c r="K25795" s="140">
        <v>0</v>
      </c>
      <c r="L25795" s="136">
        <v>0</v>
      </c>
      <c r="M25795" s="136">
        <v>0</v>
      </c>
      <c r="N25795" s="136">
        <v>0</v>
      </c>
      <c r="O25795" s="141" t="s">
        <v>14501</v>
      </c>
      <c r="P25795" s="141" t="s">
        <v>14501</v>
      </c>
      <c r="Q25795" s="136">
        <v>0</v>
      </c>
      <c r="R25795" s="136">
        <v>0</v>
      </c>
      <c r="S25795" s="136">
        <v>0</v>
      </c>
    </row>
    <row r="25796" spans="1:19" ht="11.25" thickBot="1" x14ac:dyDescent="0.2">
      <c r="A25796" s="112"/>
    </row>
    <row r="25797" spans="1:19" ht="11.25" thickBot="1" x14ac:dyDescent="0.2">
      <c r="A25797" s="106" t="s">
        <v>357</v>
      </c>
      <c r="B25797" s="106" t="s">
        <v>358</v>
      </c>
      <c r="C25797" s="146" t="s">
        <v>35</v>
      </c>
      <c r="D25797" s="146" t="s">
        <v>36</v>
      </c>
      <c r="E25797" s="146" t="s">
        <v>14506</v>
      </c>
      <c r="F25797" s="146" t="s">
        <v>38</v>
      </c>
      <c r="G25797" s="146" t="s">
        <v>39</v>
      </c>
      <c r="H25797" s="146" t="s">
        <v>41</v>
      </c>
      <c r="I25797" s="146" t="s">
        <v>42</v>
      </c>
      <c r="J25797" s="146" t="s">
        <v>43</v>
      </c>
      <c r="K25797" s="146" t="s">
        <v>44</v>
      </c>
      <c r="L25797" s="146" t="s">
        <v>45</v>
      </c>
      <c r="M25797" s="146" t="s">
        <v>46</v>
      </c>
      <c r="N25797" s="146" t="s">
        <v>47</v>
      </c>
      <c r="O25797" s="146" t="s">
        <v>48</v>
      </c>
      <c r="P25797" s="146" t="s">
        <v>49</v>
      </c>
      <c r="Q25797" s="146" t="s">
        <v>50</v>
      </c>
      <c r="R25797" s="146" t="s">
        <v>51</v>
      </c>
      <c r="S25797" s="146" t="s">
        <v>52</v>
      </c>
    </row>
    <row r="25798" spans="1:19" ht="11.25" thickBot="1" x14ac:dyDescent="0.2">
      <c r="A25798" s="107">
        <v>1</v>
      </c>
      <c r="B25798" s="132">
        <v>0.53001157407407407</v>
      </c>
      <c r="C25798" s="145">
        <v>203930.08</v>
      </c>
      <c r="D25798" s="108">
        <v>1814.9559999999999</v>
      </c>
      <c r="E25798" s="108">
        <v>33.332999999999998</v>
      </c>
      <c r="F25798" s="141" t="s">
        <v>14500</v>
      </c>
      <c r="G25798" s="108">
        <v>179.01400000000001</v>
      </c>
      <c r="H25798" s="108">
        <v>23540.617999999999</v>
      </c>
      <c r="I25798" s="108">
        <v>400.00799999999998</v>
      </c>
      <c r="J25798" s="108">
        <v>1750.124</v>
      </c>
      <c r="K25798" s="108">
        <v>150.001</v>
      </c>
      <c r="L25798" s="108">
        <v>166.66800000000001</v>
      </c>
      <c r="M25798" s="108">
        <v>55.555999999999997</v>
      </c>
      <c r="N25798" s="108">
        <v>111.11199999999999</v>
      </c>
      <c r="O25798" s="108">
        <v>111.11199999999999</v>
      </c>
      <c r="P25798" s="141" t="s">
        <v>14500</v>
      </c>
      <c r="Q25798" s="108">
        <v>74.073999999999998</v>
      </c>
      <c r="R25798" s="141" t="s">
        <v>14500</v>
      </c>
      <c r="S25798" s="108">
        <v>83.334000000000003</v>
      </c>
    </row>
    <row r="25799" spans="1:19" ht="11.25" thickBot="1" x14ac:dyDescent="0.2">
      <c r="A25799" s="112"/>
    </row>
    <row r="25800" spans="1:19" ht="11.25" thickBot="1" x14ac:dyDescent="0.2">
      <c r="A25800" s="135" t="s">
        <v>362</v>
      </c>
      <c r="B25800" s="112"/>
      <c r="C25800" s="140">
        <v>203930.08</v>
      </c>
      <c r="D25800" s="136">
        <v>1814.9559999999999</v>
      </c>
      <c r="E25800" s="136">
        <v>33.332999999999998</v>
      </c>
      <c r="F25800" s="141" t="s">
        <v>14501</v>
      </c>
      <c r="G25800" s="136">
        <v>179.01400000000001</v>
      </c>
      <c r="H25800" s="136">
        <v>23540.617999999999</v>
      </c>
      <c r="I25800" s="136">
        <v>400.00799999999998</v>
      </c>
      <c r="J25800" s="136">
        <v>1750.124</v>
      </c>
      <c r="K25800" s="136">
        <v>150.001</v>
      </c>
      <c r="L25800" s="136">
        <v>166.66800000000001</v>
      </c>
      <c r="M25800" s="136">
        <v>55.555999999999997</v>
      </c>
      <c r="N25800" s="136">
        <v>111.11199999999999</v>
      </c>
      <c r="O25800" s="136">
        <v>111.11199999999999</v>
      </c>
      <c r="P25800" s="141" t="s">
        <v>14501</v>
      </c>
      <c r="Q25800" s="136">
        <v>74.073999999999998</v>
      </c>
      <c r="R25800" s="141" t="s">
        <v>14501</v>
      </c>
      <c r="S25800" s="136">
        <v>83.334000000000003</v>
      </c>
    </row>
    <row r="25801" spans="1:19" ht="11.25" thickBot="1" x14ac:dyDescent="0.2">
      <c r="A25801" s="112"/>
    </row>
    <row r="25802" spans="1:19" ht="11.25" thickBot="1" x14ac:dyDescent="0.2">
      <c r="A25802" s="138" t="s">
        <v>364</v>
      </c>
      <c r="B25802" s="112"/>
      <c r="C25802" s="140">
        <v>0</v>
      </c>
      <c r="D25802" s="136">
        <v>0</v>
      </c>
      <c r="E25802" s="136">
        <v>0</v>
      </c>
      <c r="F25802" s="141" t="s">
        <v>14501</v>
      </c>
      <c r="G25802" s="136">
        <v>0</v>
      </c>
      <c r="H25802" s="136">
        <v>0</v>
      </c>
      <c r="I25802" s="136">
        <v>0</v>
      </c>
      <c r="J25802" s="136">
        <v>0</v>
      </c>
      <c r="K25802" s="136">
        <v>0</v>
      </c>
      <c r="L25802" s="136">
        <v>0</v>
      </c>
      <c r="M25802" s="136">
        <v>0</v>
      </c>
      <c r="N25802" s="136">
        <v>0</v>
      </c>
      <c r="O25802" s="136">
        <v>0</v>
      </c>
      <c r="P25802" s="141" t="s">
        <v>14501</v>
      </c>
      <c r="Q25802" s="136">
        <v>0</v>
      </c>
      <c r="R25802" s="141" t="s">
        <v>14501</v>
      </c>
      <c r="S25802" s="136">
        <v>0</v>
      </c>
    </row>
    <row r="25803" spans="1:19" ht="11.25" thickBot="1" x14ac:dyDescent="0.2">
      <c r="A25803" s="112"/>
    </row>
    <row r="25804" spans="1:19" ht="11.25" thickBot="1" x14ac:dyDescent="0.2">
      <c r="A25804" s="139" t="s">
        <v>366</v>
      </c>
      <c r="B25804" s="112"/>
      <c r="C25804" s="140">
        <v>0</v>
      </c>
      <c r="D25804" s="136">
        <v>0</v>
      </c>
      <c r="E25804" s="136">
        <v>0</v>
      </c>
      <c r="F25804" s="141" t="s">
        <v>14501</v>
      </c>
      <c r="G25804" s="136">
        <v>0</v>
      </c>
      <c r="H25804" s="136">
        <v>0</v>
      </c>
      <c r="I25804" s="136">
        <v>0</v>
      </c>
      <c r="J25804" s="136">
        <v>0</v>
      </c>
      <c r="K25804" s="136">
        <v>0</v>
      </c>
      <c r="L25804" s="136">
        <v>0</v>
      </c>
      <c r="M25804" s="136">
        <v>0</v>
      </c>
      <c r="N25804" s="136">
        <v>0</v>
      </c>
      <c r="O25804" s="136">
        <v>0</v>
      </c>
      <c r="P25804" s="141" t="s">
        <v>14501</v>
      </c>
      <c r="Q25804" s="136">
        <v>0</v>
      </c>
      <c r="R25804" s="141" t="s">
        <v>14501</v>
      </c>
      <c r="S25804" s="136">
        <v>0</v>
      </c>
    </row>
    <row r="25805" spans="1:19" ht="11.25" thickBot="1" x14ac:dyDescent="0.2">
      <c r="A25805" s="112"/>
    </row>
    <row r="25806" spans="1:19" ht="11.25" thickBot="1" x14ac:dyDescent="0.2">
      <c r="A25806" s="106" t="s">
        <v>357</v>
      </c>
      <c r="B25806" s="106" t="s">
        <v>358</v>
      </c>
      <c r="C25806" s="146" t="s">
        <v>53</v>
      </c>
      <c r="D25806" s="146" t="s">
        <v>54</v>
      </c>
      <c r="E25806" s="146" t="s">
        <v>55</v>
      </c>
      <c r="F25806" s="146" t="s">
        <v>56</v>
      </c>
      <c r="G25806" s="146" t="s">
        <v>14507</v>
      </c>
      <c r="H25806" s="146" t="s">
        <v>57</v>
      </c>
      <c r="I25806" s="146" t="s">
        <v>59</v>
      </c>
      <c r="J25806" s="146" t="s">
        <v>14508</v>
      </c>
      <c r="K25806" s="146" t="s">
        <v>60</v>
      </c>
      <c r="L25806" s="146" t="s">
        <v>61</v>
      </c>
      <c r="M25806" s="146" t="s">
        <v>62</v>
      </c>
      <c r="N25806" s="146" t="s">
        <v>14509</v>
      </c>
      <c r="O25806" s="146" t="s">
        <v>63</v>
      </c>
      <c r="P25806" s="146" t="s">
        <v>64</v>
      </c>
      <c r="Q25806" s="146" t="s">
        <v>66</v>
      </c>
      <c r="R25806" s="146" t="s">
        <v>14510</v>
      </c>
      <c r="S25806" s="146" t="s">
        <v>67</v>
      </c>
    </row>
    <row r="25807" spans="1:19" ht="11.25" thickBot="1" x14ac:dyDescent="0.2">
      <c r="A25807" s="107">
        <v>1</v>
      </c>
      <c r="B25807" s="132">
        <v>0.53001157407407407</v>
      </c>
      <c r="C25807" s="141" t="s">
        <v>14500</v>
      </c>
      <c r="D25807" s="108">
        <v>66.667000000000002</v>
      </c>
      <c r="E25807" s="141" t="s">
        <v>14500</v>
      </c>
      <c r="F25807" s="108">
        <v>33.332999999999998</v>
      </c>
      <c r="G25807" s="141" t="s">
        <v>14500</v>
      </c>
      <c r="H25807" s="108">
        <v>388.89699999999999</v>
      </c>
      <c r="I25807" s="108">
        <v>1759.3869999999999</v>
      </c>
      <c r="J25807" s="141" t="s">
        <v>14500</v>
      </c>
      <c r="K25807" s="108">
        <v>55.555999999999997</v>
      </c>
      <c r="L25807" s="141" t="s">
        <v>14500</v>
      </c>
      <c r="M25807" s="108">
        <v>66.667000000000002</v>
      </c>
      <c r="N25807" s="108">
        <v>95.239000000000004</v>
      </c>
      <c r="O25807" s="108">
        <v>111.11199999999999</v>
      </c>
      <c r="P25807" s="108">
        <v>5995.3339999999998</v>
      </c>
      <c r="Q25807" s="145">
        <v>777797.41</v>
      </c>
      <c r="R25807" s="141" t="s">
        <v>14500</v>
      </c>
      <c r="S25807" s="108">
        <v>571.44600000000003</v>
      </c>
    </row>
    <row r="25808" spans="1:19" ht="11.25" thickBot="1" x14ac:dyDescent="0.2">
      <c r="A25808" s="112"/>
    </row>
    <row r="25809" spans="1:19" ht="11.25" thickBot="1" x14ac:dyDescent="0.2">
      <c r="A25809" s="135" t="s">
        <v>362</v>
      </c>
      <c r="B25809" s="112"/>
      <c r="C25809" s="141" t="s">
        <v>14501</v>
      </c>
      <c r="D25809" s="136">
        <v>66.667000000000002</v>
      </c>
      <c r="E25809" s="141" t="s">
        <v>14501</v>
      </c>
      <c r="F25809" s="136">
        <v>33.332999999999998</v>
      </c>
      <c r="G25809" s="141" t="s">
        <v>14501</v>
      </c>
      <c r="H25809" s="136">
        <v>388.89699999999999</v>
      </c>
      <c r="I25809" s="136">
        <v>1759.3869999999999</v>
      </c>
      <c r="J25809" s="141" t="s">
        <v>14501</v>
      </c>
      <c r="K25809" s="136">
        <v>55.555999999999997</v>
      </c>
      <c r="L25809" s="141" t="s">
        <v>14501</v>
      </c>
      <c r="M25809" s="136">
        <v>66.667000000000002</v>
      </c>
      <c r="N25809" s="136">
        <v>95.239000000000004</v>
      </c>
      <c r="O25809" s="136">
        <v>111.11199999999999</v>
      </c>
      <c r="P25809" s="136">
        <v>5995.3339999999998</v>
      </c>
      <c r="Q25809" s="140">
        <v>777797.41</v>
      </c>
      <c r="R25809" s="141" t="s">
        <v>14501</v>
      </c>
      <c r="S25809" s="136">
        <v>571.44600000000003</v>
      </c>
    </row>
    <row r="25810" spans="1:19" ht="11.25" thickBot="1" x14ac:dyDescent="0.2">
      <c r="A25810" s="112"/>
    </row>
    <row r="25811" spans="1:19" ht="11.25" thickBot="1" x14ac:dyDescent="0.2">
      <c r="A25811" s="138" t="s">
        <v>364</v>
      </c>
      <c r="B25811" s="112"/>
      <c r="C25811" s="141" t="s">
        <v>14501</v>
      </c>
      <c r="D25811" s="136">
        <v>0</v>
      </c>
      <c r="E25811" s="141" t="s">
        <v>14501</v>
      </c>
      <c r="F25811" s="136">
        <v>0</v>
      </c>
      <c r="G25811" s="141" t="s">
        <v>14501</v>
      </c>
      <c r="H25811" s="136">
        <v>0</v>
      </c>
      <c r="I25811" s="136">
        <v>0</v>
      </c>
      <c r="J25811" s="141" t="s">
        <v>14501</v>
      </c>
      <c r="K25811" s="136">
        <v>0</v>
      </c>
      <c r="L25811" s="141" t="s">
        <v>14501</v>
      </c>
      <c r="M25811" s="136">
        <v>0</v>
      </c>
      <c r="N25811" s="136">
        <v>0</v>
      </c>
      <c r="O25811" s="136">
        <v>0</v>
      </c>
      <c r="P25811" s="136">
        <v>0</v>
      </c>
      <c r="Q25811" s="140">
        <v>0</v>
      </c>
      <c r="R25811" s="141" t="s">
        <v>14501</v>
      </c>
      <c r="S25811" s="136">
        <v>0</v>
      </c>
    </row>
    <row r="25812" spans="1:19" ht="11.25" thickBot="1" x14ac:dyDescent="0.2">
      <c r="A25812" s="112"/>
    </row>
    <row r="25813" spans="1:19" ht="11.25" thickBot="1" x14ac:dyDescent="0.2">
      <c r="A25813" s="139" t="s">
        <v>366</v>
      </c>
      <c r="B25813" s="112"/>
      <c r="C25813" s="141" t="s">
        <v>14501</v>
      </c>
      <c r="D25813" s="136">
        <v>0</v>
      </c>
      <c r="E25813" s="141" t="s">
        <v>14501</v>
      </c>
      <c r="F25813" s="136">
        <v>0</v>
      </c>
      <c r="G25813" s="141" t="s">
        <v>14501</v>
      </c>
      <c r="H25813" s="136">
        <v>0</v>
      </c>
      <c r="I25813" s="136">
        <v>0</v>
      </c>
      <c r="J25813" s="141" t="s">
        <v>14501</v>
      </c>
      <c r="K25813" s="136">
        <v>0</v>
      </c>
      <c r="L25813" s="141" t="s">
        <v>14501</v>
      </c>
      <c r="M25813" s="136">
        <v>0</v>
      </c>
      <c r="N25813" s="136">
        <v>0</v>
      </c>
      <c r="O25813" s="136">
        <v>0</v>
      </c>
      <c r="P25813" s="136">
        <v>0</v>
      </c>
      <c r="Q25813" s="140">
        <v>0</v>
      </c>
      <c r="R25813" s="141" t="s">
        <v>14501</v>
      </c>
      <c r="S25813" s="136">
        <v>0</v>
      </c>
    </row>
    <row r="25814" spans="1:19" ht="11.25" thickBot="1" x14ac:dyDescent="0.2">
      <c r="A25814" s="112"/>
    </row>
    <row r="25815" spans="1:19" ht="11.25" thickBot="1" x14ac:dyDescent="0.2">
      <c r="A25815" s="106" t="s">
        <v>357</v>
      </c>
      <c r="B25815" s="106" t="s">
        <v>358</v>
      </c>
      <c r="C25815" s="146" t="s">
        <v>68</v>
      </c>
      <c r="D25815" s="146" t="s">
        <v>14511</v>
      </c>
    </row>
    <row r="25816" spans="1:19" ht="11.25" thickBot="1" x14ac:dyDescent="0.2">
      <c r="A25816" s="107">
        <v>1</v>
      </c>
      <c r="B25816" s="132">
        <v>0.53001157407407407</v>
      </c>
      <c r="C25816" s="108">
        <v>212.96600000000001</v>
      </c>
      <c r="D25816" s="141" t="s">
        <v>14500</v>
      </c>
    </row>
    <row r="25817" spans="1:19" ht="11.25" thickBot="1" x14ac:dyDescent="0.2">
      <c r="A25817" s="112"/>
    </row>
    <row r="25818" spans="1:19" ht="11.25" thickBot="1" x14ac:dyDescent="0.2">
      <c r="A25818" s="135" t="s">
        <v>362</v>
      </c>
      <c r="B25818" s="112"/>
      <c r="C25818" s="136">
        <v>212.96600000000001</v>
      </c>
      <c r="D25818" s="141" t="s">
        <v>14501</v>
      </c>
    </row>
    <row r="25819" spans="1:19" ht="11.25" thickBot="1" x14ac:dyDescent="0.2">
      <c r="A25819" s="112"/>
    </row>
    <row r="25820" spans="1:19" ht="11.25" thickBot="1" x14ac:dyDescent="0.2">
      <c r="A25820" s="138" t="s">
        <v>364</v>
      </c>
      <c r="B25820" s="112"/>
      <c r="C25820" s="136">
        <v>0</v>
      </c>
      <c r="D25820" s="141" t="s">
        <v>14501</v>
      </c>
    </row>
    <row r="25821" spans="1:19" ht="11.25" thickBot="1" x14ac:dyDescent="0.2">
      <c r="A25821" s="112"/>
    </row>
    <row r="25822" spans="1:19" ht="11.25" thickBot="1" x14ac:dyDescent="0.2">
      <c r="A25822" s="139" t="s">
        <v>366</v>
      </c>
      <c r="B25822" s="112"/>
      <c r="C25822" s="136">
        <v>0</v>
      </c>
      <c r="D25822" s="141" t="s">
        <v>14501</v>
      </c>
    </row>
    <row r="25823" spans="1:19" ht="10.5" x14ac:dyDescent="0.15">
      <c r="A25823" s="112"/>
    </row>
    <row r="25824" spans="1:19" x14ac:dyDescent="0.15">
      <c r="A25824" s="129"/>
      <c r="B25824" s="86" t="s">
        <v>1525</v>
      </c>
    </row>
    <row r="25825" spans="1:19" ht="9.75" thickBot="1" x14ac:dyDescent="0.2">
      <c r="A25825" s="81" t="s">
        <v>5871</v>
      </c>
    </row>
    <row r="25826" spans="1:19" ht="11.25" thickBot="1" x14ac:dyDescent="0.2">
      <c r="A25826" s="106" t="s">
        <v>357</v>
      </c>
      <c r="B25826" s="106" t="s">
        <v>358</v>
      </c>
      <c r="C25826" s="146" t="s">
        <v>14494</v>
      </c>
      <c r="D25826" s="146" t="s">
        <v>14495</v>
      </c>
      <c r="E25826" s="146" t="s">
        <v>14496</v>
      </c>
      <c r="F25826" s="146" t="s">
        <v>0</v>
      </c>
      <c r="G25826" s="146" t="s">
        <v>1</v>
      </c>
      <c r="H25826" s="146" t="s">
        <v>2</v>
      </c>
      <c r="I25826" s="146" t="s">
        <v>14497</v>
      </c>
      <c r="J25826" s="146" t="s">
        <v>3</v>
      </c>
      <c r="K25826" s="146" t="s">
        <v>14498</v>
      </c>
      <c r="L25826" s="146" t="s">
        <v>7</v>
      </c>
      <c r="M25826" s="146" t="s">
        <v>14499</v>
      </c>
      <c r="N25826" s="146" t="s">
        <v>10</v>
      </c>
      <c r="O25826" s="146" t="s">
        <v>11</v>
      </c>
      <c r="P25826" s="146" t="s">
        <v>12</v>
      </c>
      <c r="Q25826" s="146" t="s">
        <v>13</v>
      </c>
      <c r="R25826" s="146" t="s">
        <v>14</v>
      </c>
      <c r="S25826" s="146" t="s">
        <v>15</v>
      </c>
    </row>
    <row r="25827" spans="1:19" ht="11.25" thickBot="1" x14ac:dyDescent="0.2">
      <c r="A25827" s="107">
        <v>1</v>
      </c>
      <c r="B25827" s="132">
        <v>0.53515046296296298</v>
      </c>
      <c r="C25827" s="108">
        <v>33.332999999999998</v>
      </c>
      <c r="D25827" s="141" t="s">
        <v>14500</v>
      </c>
      <c r="E25827" s="108">
        <v>66.667000000000002</v>
      </c>
      <c r="F25827" s="108">
        <v>7757.982</v>
      </c>
      <c r="G25827" s="108">
        <v>43436.794999999998</v>
      </c>
      <c r="H25827" s="108">
        <v>761.93</v>
      </c>
      <c r="I25827" s="108">
        <v>74.073999999999998</v>
      </c>
      <c r="J25827" s="108">
        <v>616.69200000000001</v>
      </c>
      <c r="K25827" s="108">
        <v>375.00700000000001</v>
      </c>
      <c r="L25827" s="145">
        <v>9626.0130000000008</v>
      </c>
      <c r="M25827" s="108">
        <v>100</v>
      </c>
      <c r="N25827" s="108">
        <v>185.18700000000001</v>
      </c>
      <c r="O25827" s="108">
        <v>183.33500000000001</v>
      </c>
      <c r="P25827" s="108">
        <v>16256.861999999999</v>
      </c>
      <c r="Q25827" s="108">
        <v>97994.921000000002</v>
      </c>
      <c r="R25827" s="108">
        <v>66.667000000000002</v>
      </c>
      <c r="S25827" s="108">
        <v>383.34</v>
      </c>
    </row>
    <row r="25828" spans="1:19" ht="11.25" thickBot="1" x14ac:dyDescent="0.2">
      <c r="A25828" s="112"/>
    </row>
    <row r="25829" spans="1:19" ht="11.25" thickBot="1" x14ac:dyDescent="0.2">
      <c r="A25829" s="135" t="s">
        <v>362</v>
      </c>
      <c r="B25829" s="112"/>
      <c r="C25829" s="136">
        <v>33.332999999999998</v>
      </c>
      <c r="D25829" s="141" t="s">
        <v>14501</v>
      </c>
      <c r="E25829" s="136">
        <v>66.667000000000002</v>
      </c>
      <c r="F25829" s="136">
        <v>7757.982</v>
      </c>
      <c r="G25829" s="136">
        <v>43436.794999999998</v>
      </c>
      <c r="H25829" s="136">
        <v>761.93</v>
      </c>
      <c r="I25829" s="136">
        <v>74.073999999999998</v>
      </c>
      <c r="J25829" s="136">
        <v>616.69200000000001</v>
      </c>
      <c r="K25829" s="136">
        <v>375.00700000000001</v>
      </c>
      <c r="L25829" s="140">
        <v>9626.0130000000008</v>
      </c>
      <c r="M25829" s="136">
        <v>100</v>
      </c>
      <c r="N25829" s="136">
        <v>185.18700000000001</v>
      </c>
      <c r="O25829" s="136">
        <v>183.33500000000001</v>
      </c>
      <c r="P25829" s="136">
        <v>16256.861999999999</v>
      </c>
      <c r="Q25829" s="136">
        <v>97994.921000000002</v>
      </c>
      <c r="R25829" s="136">
        <v>66.667000000000002</v>
      </c>
      <c r="S25829" s="136">
        <v>383.34</v>
      </c>
    </row>
    <row r="25830" spans="1:19" ht="11.25" thickBot="1" x14ac:dyDescent="0.2">
      <c r="A25830" s="112"/>
    </row>
    <row r="25831" spans="1:19" ht="11.25" thickBot="1" x14ac:dyDescent="0.2">
      <c r="A25831" s="138" t="s">
        <v>364</v>
      </c>
      <c r="B25831" s="112"/>
      <c r="C25831" s="136">
        <v>0</v>
      </c>
      <c r="D25831" s="141" t="s">
        <v>14501</v>
      </c>
      <c r="E25831" s="136">
        <v>0</v>
      </c>
      <c r="F25831" s="136">
        <v>0</v>
      </c>
      <c r="G25831" s="136">
        <v>0</v>
      </c>
      <c r="H25831" s="136">
        <v>0</v>
      </c>
      <c r="I25831" s="136">
        <v>0</v>
      </c>
      <c r="J25831" s="136">
        <v>0</v>
      </c>
      <c r="K25831" s="136">
        <v>0</v>
      </c>
      <c r="L25831" s="140">
        <v>0</v>
      </c>
      <c r="M25831" s="136">
        <v>0</v>
      </c>
      <c r="N25831" s="136">
        <v>0</v>
      </c>
      <c r="O25831" s="136">
        <v>0</v>
      </c>
      <c r="P25831" s="136">
        <v>0</v>
      </c>
      <c r="Q25831" s="136">
        <v>0</v>
      </c>
      <c r="R25831" s="136">
        <v>0</v>
      </c>
      <c r="S25831" s="136">
        <v>0</v>
      </c>
    </row>
    <row r="25832" spans="1:19" ht="11.25" thickBot="1" x14ac:dyDescent="0.2">
      <c r="A25832" s="112"/>
    </row>
    <row r="25833" spans="1:19" ht="11.25" thickBot="1" x14ac:dyDescent="0.2">
      <c r="A25833" s="139" t="s">
        <v>366</v>
      </c>
      <c r="B25833" s="112"/>
      <c r="C25833" s="136">
        <v>0</v>
      </c>
      <c r="D25833" s="141" t="s">
        <v>14501</v>
      </c>
      <c r="E25833" s="136">
        <v>0</v>
      </c>
      <c r="F25833" s="136">
        <v>0</v>
      </c>
      <c r="G25833" s="136">
        <v>0</v>
      </c>
      <c r="H25833" s="136">
        <v>0</v>
      </c>
      <c r="I25833" s="136">
        <v>0</v>
      </c>
      <c r="J25833" s="136">
        <v>0</v>
      </c>
      <c r="K25833" s="136">
        <v>0</v>
      </c>
      <c r="L25833" s="140">
        <v>0</v>
      </c>
      <c r="M25833" s="136">
        <v>0</v>
      </c>
      <c r="N25833" s="136">
        <v>0</v>
      </c>
      <c r="O25833" s="136">
        <v>0</v>
      </c>
      <c r="P25833" s="136">
        <v>0</v>
      </c>
      <c r="Q25833" s="136">
        <v>0</v>
      </c>
      <c r="R25833" s="136">
        <v>0</v>
      </c>
      <c r="S25833" s="136">
        <v>0</v>
      </c>
    </row>
    <row r="25834" spans="1:19" ht="11.25" thickBot="1" x14ac:dyDescent="0.2">
      <c r="A25834" s="112"/>
    </row>
    <row r="25835" spans="1:19" ht="11.25" thickBot="1" x14ac:dyDescent="0.2">
      <c r="A25835" s="106" t="s">
        <v>357</v>
      </c>
      <c r="B25835" s="106" t="s">
        <v>358</v>
      </c>
      <c r="C25835" s="146" t="s">
        <v>16</v>
      </c>
      <c r="D25835" s="146" t="s">
        <v>14502</v>
      </c>
      <c r="E25835" s="146" t="s">
        <v>14503</v>
      </c>
      <c r="F25835" s="146" t="s">
        <v>20</v>
      </c>
      <c r="G25835" s="146" t="s">
        <v>21</v>
      </c>
      <c r="H25835" s="146" t="s">
        <v>22</v>
      </c>
      <c r="I25835" s="146" t="s">
        <v>23</v>
      </c>
      <c r="J25835" s="146" t="s">
        <v>24</v>
      </c>
      <c r="K25835" s="146" t="s">
        <v>26</v>
      </c>
      <c r="L25835" s="146" t="s">
        <v>14504</v>
      </c>
      <c r="M25835" s="146" t="s">
        <v>27</v>
      </c>
      <c r="N25835" s="146" t="s">
        <v>28</v>
      </c>
      <c r="O25835" s="146" t="s">
        <v>29</v>
      </c>
      <c r="P25835" s="146" t="s">
        <v>30</v>
      </c>
      <c r="Q25835" s="146" t="s">
        <v>14505</v>
      </c>
      <c r="R25835" s="146" t="s">
        <v>32</v>
      </c>
      <c r="S25835" s="146" t="s">
        <v>33</v>
      </c>
    </row>
    <row r="25836" spans="1:19" ht="11.25" thickBot="1" x14ac:dyDescent="0.2">
      <c r="A25836" s="107">
        <v>1</v>
      </c>
      <c r="B25836" s="132">
        <v>0.53515046296296298</v>
      </c>
      <c r="C25836" s="108">
        <v>6351.6779999999999</v>
      </c>
      <c r="D25836" s="108">
        <v>1648.2639999999999</v>
      </c>
      <c r="E25836" s="108">
        <v>33.332999999999998</v>
      </c>
      <c r="F25836" s="145">
        <v>11839.085999999999</v>
      </c>
      <c r="G25836" s="141" t="s">
        <v>14500</v>
      </c>
      <c r="H25836" s="108">
        <v>122.223</v>
      </c>
      <c r="I25836" s="108">
        <v>4111.7969999999996</v>
      </c>
      <c r="J25836" s="108">
        <v>23947.760999999999</v>
      </c>
      <c r="K25836" s="145">
        <v>90532.418999999994</v>
      </c>
      <c r="L25836" s="108">
        <v>333.339</v>
      </c>
      <c r="M25836" s="108">
        <v>111.11199999999999</v>
      </c>
      <c r="N25836" s="108">
        <v>206.352</v>
      </c>
      <c r="O25836" s="141" t="s">
        <v>14500</v>
      </c>
      <c r="P25836" s="141" t="s">
        <v>14500</v>
      </c>
      <c r="Q25836" s="108">
        <v>120.371</v>
      </c>
      <c r="R25836" s="108">
        <v>33.332999999999998</v>
      </c>
      <c r="S25836" s="108">
        <v>55.555999999999997</v>
      </c>
    </row>
    <row r="25837" spans="1:19" ht="11.25" thickBot="1" x14ac:dyDescent="0.2">
      <c r="A25837" s="112"/>
    </row>
    <row r="25838" spans="1:19" ht="11.25" thickBot="1" x14ac:dyDescent="0.2">
      <c r="A25838" s="135" t="s">
        <v>362</v>
      </c>
      <c r="B25838" s="112"/>
      <c r="C25838" s="136">
        <v>6351.6779999999999</v>
      </c>
      <c r="D25838" s="136">
        <v>1648.2639999999999</v>
      </c>
      <c r="E25838" s="136">
        <v>33.332999999999998</v>
      </c>
      <c r="F25838" s="140">
        <v>11839.085999999999</v>
      </c>
      <c r="G25838" s="141" t="s">
        <v>14501</v>
      </c>
      <c r="H25838" s="136">
        <v>122.223</v>
      </c>
      <c r="I25838" s="136">
        <v>4111.7969999999996</v>
      </c>
      <c r="J25838" s="136">
        <v>23947.760999999999</v>
      </c>
      <c r="K25838" s="140">
        <v>90532.418999999994</v>
      </c>
      <c r="L25838" s="136">
        <v>333.339</v>
      </c>
      <c r="M25838" s="136">
        <v>111.11199999999999</v>
      </c>
      <c r="N25838" s="136">
        <v>206.352</v>
      </c>
      <c r="O25838" s="141" t="s">
        <v>14501</v>
      </c>
      <c r="P25838" s="141" t="s">
        <v>14501</v>
      </c>
      <c r="Q25838" s="136">
        <v>120.371</v>
      </c>
      <c r="R25838" s="136">
        <v>33.332999999999998</v>
      </c>
      <c r="S25838" s="136">
        <v>55.555999999999997</v>
      </c>
    </row>
    <row r="25839" spans="1:19" ht="11.25" thickBot="1" x14ac:dyDescent="0.2">
      <c r="A25839" s="112"/>
    </row>
    <row r="25840" spans="1:19" ht="11.25" thickBot="1" x14ac:dyDescent="0.2">
      <c r="A25840" s="138" t="s">
        <v>364</v>
      </c>
      <c r="B25840" s="112"/>
      <c r="C25840" s="136">
        <v>0</v>
      </c>
      <c r="D25840" s="136">
        <v>0</v>
      </c>
      <c r="E25840" s="136">
        <v>0</v>
      </c>
      <c r="F25840" s="140">
        <v>0</v>
      </c>
      <c r="G25840" s="141" t="s">
        <v>14501</v>
      </c>
      <c r="H25840" s="136">
        <v>0</v>
      </c>
      <c r="I25840" s="136">
        <v>0</v>
      </c>
      <c r="J25840" s="136">
        <v>0</v>
      </c>
      <c r="K25840" s="140">
        <v>0</v>
      </c>
      <c r="L25840" s="136">
        <v>0</v>
      </c>
      <c r="M25840" s="136">
        <v>0</v>
      </c>
      <c r="N25840" s="136">
        <v>0</v>
      </c>
      <c r="O25840" s="141" t="s">
        <v>14501</v>
      </c>
      <c r="P25840" s="141" t="s">
        <v>14501</v>
      </c>
      <c r="Q25840" s="136">
        <v>0</v>
      </c>
      <c r="R25840" s="136">
        <v>0</v>
      </c>
      <c r="S25840" s="136">
        <v>0</v>
      </c>
    </row>
    <row r="25841" spans="1:19" ht="11.25" thickBot="1" x14ac:dyDescent="0.2">
      <c r="A25841" s="112"/>
    </row>
    <row r="25842" spans="1:19" ht="11.25" thickBot="1" x14ac:dyDescent="0.2">
      <c r="A25842" s="139" t="s">
        <v>366</v>
      </c>
      <c r="B25842" s="112"/>
      <c r="C25842" s="136">
        <v>0</v>
      </c>
      <c r="D25842" s="136">
        <v>0</v>
      </c>
      <c r="E25842" s="136">
        <v>0</v>
      </c>
      <c r="F25842" s="140">
        <v>0</v>
      </c>
      <c r="G25842" s="141" t="s">
        <v>14501</v>
      </c>
      <c r="H25842" s="136">
        <v>0</v>
      </c>
      <c r="I25842" s="136">
        <v>0</v>
      </c>
      <c r="J25842" s="136">
        <v>0</v>
      </c>
      <c r="K25842" s="140">
        <v>0</v>
      </c>
      <c r="L25842" s="136">
        <v>0</v>
      </c>
      <c r="M25842" s="136">
        <v>0</v>
      </c>
      <c r="N25842" s="136">
        <v>0</v>
      </c>
      <c r="O25842" s="141" t="s">
        <v>14501</v>
      </c>
      <c r="P25842" s="141" t="s">
        <v>14501</v>
      </c>
      <c r="Q25842" s="136">
        <v>0</v>
      </c>
      <c r="R25842" s="136">
        <v>0</v>
      </c>
      <c r="S25842" s="136">
        <v>0</v>
      </c>
    </row>
    <row r="25843" spans="1:19" ht="11.25" thickBot="1" x14ac:dyDescent="0.2">
      <c r="A25843" s="112"/>
    </row>
    <row r="25844" spans="1:19" ht="11.25" thickBot="1" x14ac:dyDescent="0.2">
      <c r="A25844" s="106" t="s">
        <v>357</v>
      </c>
      <c r="B25844" s="106" t="s">
        <v>358</v>
      </c>
      <c r="C25844" s="146" t="s">
        <v>35</v>
      </c>
      <c r="D25844" s="146" t="s">
        <v>36</v>
      </c>
      <c r="E25844" s="146" t="s">
        <v>14506</v>
      </c>
      <c r="F25844" s="146" t="s">
        <v>38</v>
      </c>
      <c r="G25844" s="146" t="s">
        <v>39</v>
      </c>
      <c r="H25844" s="146" t="s">
        <v>41</v>
      </c>
      <c r="I25844" s="146" t="s">
        <v>42</v>
      </c>
      <c r="J25844" s="146" t="s">
        <v>43</v>
      </c>
      <c r="K25844" s="146" t="s">
        <v>44</v>
      </c>
      <c r="L25844" s="146" t="s">
        <v>45</v>
      </c>
      <c r="M25844" s="146" t="s">
        <v>46</v>
      </c>
      <c r="N25844" s="146" t="s">
        <v>47</v>
      </c>
      <c r="O25844" s="146" t="s">
        <v>48</v>
      </c>
      <c r="P25844" s="146" t="s">
        <v>49</v>
      </c>
      <c r="Q25844" s="146" t="s">
        <v>50</v>
      </c>
      <c r="R25844" s="146" t="s">
        <v>51</v>
      </c>
      <c r="S25844" s="146" t="s">
        <v>52</v>
      </c>
    </row>
    <row r="25845" spans="1:19" ht="11.25" thickBot="1" x14ac:dyDescent="0.2">
      <c r="A25845" s="107">
        <v>1</v>
      </c>
      <c r="B25845" s="132">
        <v>0.53515046296296298</v>
      </c>
      <c r="C25845" s="145">
        <v>194538.01</v>
      </c>
      <c r="D25845" s="108">
        <v>866.702</v>
      </c>
      <c r="E25845" s="108">
        <v>33.332999999999998</v>
      </c>
      <c r="F25845" s="141" t="s">
        <v>14500</v>
      </c>
      <c r="G25845" s="108">
        <v>270.83699999999999</v>
      </c>
      <c r="H25845" s="108">
        <v>17185.161</v>
      </c>
      <c r="I25845" s="108">
        <v>462.97199999999998</v>
      </c>
      <c r="J25845" s="108">
        <v>1500.0909999999999</v>
      </c>
      <c r="K25845" s="108">
        <v>312.50400000000002</v>
      </c>
      <c r="L25845" s="108">
        <v>119.04900000000001</v>
      </c>
      <c r="M25845" s="141" t="s">
        <v>14500</v>
      </c>
      <c r="N25845" s="108">
        <v>33.332999999999998</v>
      </c>
      <c r="O25845" s="108">
        <v>74.073999999999998</v>
      </c>
      <c r="P25845" s="141" t="s">
        <v>14500</v>
      </c>
      <c r="Q25845" s="108">
        <v>129.63</v>
      </c>
      <c r="R25845" s="108">
        <v>71.429000000000002</v>
      </c>
      <c r="S25845" s="108">
        <v>74.073999999999998</v>
      </c>
    </row>
    <row r="25846" spans="1:19" ht="11.25" thickBot="1" x14ac:dyDescent="0.2">
      <c r="A25846" s="112"/>
    </row>
    <row r="25847" spans="1:19" ht="11.25" thickBot="1" x14ac:dyDescent="0.2">
      <c r="A25847" s="135" t="s">
        <v>362</v>
      </c>
      <c r="B25847" s="112"/>
      <c r="C25847" s="140">
        <v>194538.01</v>
      </c>
      <c r="D25847" s="136">
        <v>866.702</v>
      </c>
      <c r="E25847" s="136">
        <v>33.332999999999998</v>
      </c>
      <c r="F25847" s="141" t="s">
        <v>14501</v>
      </c>
      <c r="G25847" s="136">
        <v>270.83699999999999</v>
      </c>
      <c r="H25847" s="136">
        <v>17185.161</v>
      </c>
      <c r="I25847" s="136">
        <v>462.97199999999998</v>
      </c>
      <c r="J25847" s="136">
        <v>1500.0909999999999</v>
      </c>
      <c r="K25847" s="136">
        <v>312.50400000000002</v>
      </c>
      <c r="L25847" s="136">
        <v>119.04900000000001</v>
      </c>
      <c r="M25847" s="141" t="s">
        <v>14501</v>
      </c>
      <c r="N25847" s="136">
        <v>33.332999999999998</v>
      </c>
      <c r="O25847" s="136">
        <v>74.073999999999998</v>
      </c>
      <c r="P25847" s="141" t="s">
        <v>14501</v>
      </c>
      <c r="Q25847" s="136">
        <v>129.63</v>
      </c>
      <c r="R25847" s="136">
        <v>71.429000000000002</v>
      </c>
      <c r="S25847" s="136">
        <v>74.073999999999998</v>
      </c>
    </row>
    <row r="25848" spans="1:19" ht="11.25" thickBot="1" x14ac:dyDescent="0.2">
      <c r="A25848" s="112"/>
    </row>
    <row r="25849" spans="1:19" ht="11.25" thickBot="1" x14ac:dyDescent="0.2">
      <c r="A25849" s="138" t="s">
        <v>364</v>
      </c>
      <c r="B25849" s="112"/>
      <c r="C25849" s="140">
        <v>0</v>
      </c>
      <c r="D25849" s="136">
        <v>0</v>
      </c>
      <c r="E25849" s="136">
        <v>0</v>
      </c>
      <c r="F25849" s="141" t="s">
        <v>14501</v>
      </c>
      <c r="G25849" s="136">
        <v>0</v>
      </c>
      <c r="H25849" s="136">
        <v>0</v>
      </c>
      <c r="I25849" s="136">
        <v>0</v>
      </c>
      <c r="J25849" s="136">
        <v>0</v>
      </c>
      <c r="K25849" s="136">
        <v>0</v>
      </c>
      <c r="L25849" s="136">
        <v>0</v>
      </c>
      <c r="M25849" s="141" t="s">
        <v>14501</v>
      </c>
      <c r="N25849" s="136">
        <v>0</v>
      </c>
      <c r="O25849" s="136">
        <v>0</v>
      </c>
      <c r="P25849" s="141" t="s">
        <v>14501</v>
      </c>
      <c r="Q25849" s="136">
        <v>0</v>
      </c>
      <c r="R25849" s="136">
        <v>0</v>
      </c>
      <c r="S25849" s="136">
        <v>0</v>
      </c>
    </row>
    <row r="25850" spans="1:19" ht="11.25" thickBot="1" x14ac:dyDescent="0.2">
      <c r="A25850" s="112"/>
    </row>
    <row r="25851" spans="1:19" ht="11.25" thickBot="1" x14ac:dyDescent="0.2">
      <c r="A25851" s="139" t="s">
        <v>366</v>
      </c>
      <c r="B25851" s="112"/>
      <c r="C25851" s="140">
        <v>0</v>
      </c>
      <c r="D25851" s="136">
        <v>0</v>
      </c>
      <c r="E25851" s="136">
        <v>0</v>
      </c>
      <c r="F25851" s="141" t="s">
        <v>14501</v>
      </c>
      <c r="G25851" s="136">
        <v>0</v>
      </c>
      <c r="H25851" s="136">
        <v>0</v>
      </c>
      <c r="I25851" s="136">
        <v>0</v>
      </c>
      <c r="J25851" s="136">
        <v>0</v>
      </c>
      <c r="K25851" s="136">
        <v>0</v>
      </c>
      <c r="L25851" s="136">
        <v>0</v>
      </c>
      <c r="M25851" s="141" t="s">
        <v>14501</v>
      </c>
      <c r="N25851" s="136">
        <v>0</v>
      </c>
      <c r="O25851" s="136">
        <v>0</v>
      </c>
      <c r="P25851" s="141" t="s">
        <v>14501</v>
      </c>
      <c r="Q25851" s="136">
        <v>0</v>
      </c>
      <c r="R25851" s="136">
        <v>0</v>
      </c>
      <c r="S25851" s="136">
        <v>0</v>
      </c>
    </row>
    <row r="25852" spans="1:19" ht="11.25" thickBot="1" x14ac:dyDescent="0.2">
      <c r="A25852" s="112"/>
    </row>
    <row r="25853" spans="1:19" ht="11.25" thickBot="1" x14ac:dyDescent="0.2">
      <c r="A25853" s="106" t="s">
        <v>357</v>
      </c>
      <c r="B25853" s="106" t="s">
        <v>358</v>
      </c>
      <c r="C25853" s="146" t="s">
        <v>53</v>
      </c>
      <c r="D25853" s="146" t="s">
        <v>54</v>
      </c>
      <c r="E25853" s="146" t="s">
        <v>55</v>
      </c>
      <c r="F25853" s="146" t="s">
        <v>56</v>
      </c>
      <c r="G25853" s="146" t="s">
        <v>14507</v>
      </c>
      <c r="H25853" s="146" t="s">
        <v>57</v>
      </c>
      <c r="I25853" s="146" t="s">
        <v>59</v>
      </c>
      <c r="J25853" s="146" t="s">
        <v>14508</v>
      </c>
      <c r="K25853" s="146" t="s">
        <v>60</v>
      </c>
      <c r="L25853" s="146" t="s">
        <v>61</v>
      </c>
      <c r="M25853" s="146" t="s">
        <v>62</v>
      </c>
      <c r="N25853" s="146" t="s">
        <v>14509</v>
      </c>
      <c r="O25853" s="146" t="s">
        <v>63</v>
      </c>
      <c r="P25853" s="146" t="s">
        <v>64</v>
      </c>
      <c r="Q25853" s="146" t="s">
        <v>66</v>
      </c>
      <c r="R25853" s="146" t="s">
        <v>14510</v>
      </c>
      <c r="S25853" s="146" t="s">
        <v>67</v>
      </c>
    </row>
    <row r="25854" spans="1:19" ht="11.25" thickBot="1" x14ac:dyDescent="0.2">
      <c r="A25854" s="107">
        <v>1</v>
      </c>
      <c r="B25854" s="132">
        <v>0.53515046296296298</v>
      </c>
      <c r="C25854" s="141" t="s">
        <v>14500</v>
      </c>
      <c r="D25854" s="108">
        <v>33.332999999999998</v>
      </c>
      <c r="E25854" s="108">
        <v>33.332999999999998</v>
      </c>
      <c r="F25854" s="108">
        <v>33.332999999999998</v>
      </c>
      <c r="G25854" s="108">
        <v>33.332999999999998</v>
      </c>
      <c r="H25854" s="108">
        <v>203.70599999999999</v>
      </c>
      <c r="I25854" s="108">
        <v>1648.269</v>
      </c>
      <c r="J25854" s="141" t="s">
        <v>14500</v>
      </c>
      <c r="K25854" s="141" t="s">
        <v>14500</v>
      </c>
      <c r="L25854" s="141" t="s">
        <v>14500</v>
      </c>
      <c r="M25854" s="108">
        <v>83.334000000000003</v>
      </c>
      <c r="N25854" s="108">
        <v>41.667000000000002</v>
      </c>
      <c r="O25854" s="108">
        <v>33.332999999999998</v>
      </c>
      <c r="P25854" s="108">
        <v>4871.4489999999996</v>
      </c>
      <c r="Q25854" s="145">
        <v>745701.32</v>
      </c>
      <c r="R25854" s="141" t="s">
        <v>14500</v>
      </c>
      <c r="S25854" s="108">
        <v>400.00799999999998</v>
      </c>
    </row>
    <row r="25855" spans="1:19" ht="11.25" thickBot="1" x14ac:dyDescent="0.2">
      <c r="A25855" s="112"/>
    </row>
    <row r="25856" spans="1:19" ht="11.25" thickBot="1" x14ac:dyDescent="0.2">
      <c r="A25856" s="135" t="s">
        <v>362</v>
      </c>
      <c r="B25856" s="112"/>
      <c r="C25856" s="141" t="s">
        <v>14501</v>
      </c>
      <c r="D25856" s="136">
        <v>33.332999999999998</v>
      </c>
      <c r="E25856" s="136">
        <v>33.332999999999998</v>
      </c>
      <c r="F25856" s="136">
        <v>33.332999999999998</v>
      </c>
      <c r="G25856" s="136">
        <v>33.332999999999998</v>
      </c>
      <c r="H25856" s="136">
        <v>203.70599999999999</v>
      </c>
      <c r="I25856" s="136">
        <v>1648.269</v>
      </c>
      <c r="J25856" s="141" t="s">
        <v>14501</v>
      </c>
      <c r="K25856" s="141" t="s">
        <v>14501</v>
      </c>
      <c r="L25856" s="141" t="s">
        <v>14501</v>
      </c>
      <c r="M25856" s="136">
        <v>83.334000000000003</v>
      </c>
      <c r="N25856" s="136">
        <v>41.667000000000002</v>
      </c>
      <c r="O25856" s="136">
        <v>33.332999999999998</v>
      </c>
      <c r="P25856" s="136">
        <v>4871.4489999999996</v>
      </c>
      <c r="Q25856" s="140">
        <v>745701.32</v>
      </c>
      <c r="R25856" s="141" t="s">
        <v>14501</v>
      </c>
      <c r="S25856" s="136">
        <v>400.00799999999998</v>
      </c>
    </row>
    <row r="25857" spans="1:19" ht="11.25" thickBot="1" x14ac:dyDescent="0.2">
      <c r="A25857" s="112"/>
    </row>
    <row r="25858" spans="1:19" ht="11.25" thickBot="1" x14ac:dyDescent="0.2">
      <c r="A25858" s="138" t="s">
        <v>364</v>
      </c>
      <c r="B25858" s="112"/>
      <c r="C25858" s="141" t="s">
        <v>14501</v>
      </c>
      <c r="D25858" s="136">
        <v>0</v>
      </c>
      <c r="E25858" s="136">
        <v>0</v>
      </c>
      <c r="F25858" s="136">
        <v>0</v>
      </c>
      <c r="G25858" s="136">
        <v>0</v>
      </c>
      <c r="H25858" s="136">
        <v>0</v>
      </c>
      <c r="I25858" s="136">
        <v>0</v>
      </c>
      <c r="J25858" s="141" t="s">
        <v>14501</v>
      </c>
      <c r="K25858" s="141" t="s">
        <v>14501</v>
      </c>
      <c r="L25858" s="141" t="s">
        <v>14501</v>
      </c>
      <c r="M25858" s="136">
        <v>0</v>
      </c>
      <c r="N25858" s="136">
        <v>0</v>
      </c>
      <c r="O25858" s="136">
        <v>0</v>
      </c>
      <c r="P25858" s="136">
        <v>0</v>
      </c>
      <c r="Q25858" s="140">
        <v>0</v>
      </c>
      <c r="R25858" s="141" t="s">
        <v>14501</v>
      </c>
      <c r="S25858" s="136">
        <v>0</v>
      </c>
    </row>
    <row r="25859" spans="1:19" ht="11.25" thickBot="1" x14ac:dyDescent="0.2">
      <c r="A25859" s="112"/>
    </row>
    <row r="25860" spans="1:19" ht="11.25" thickBot="1" x14ac:dyDescent="0.2">
      <c r="A25860" s="139" t="s">
        <v>366</v>
      </c>
      <c r="B25860" s="112"/>
      <c r="C25860" s="141" t="s">
        <v>14501</v>
      </c>
      <c r="D25860" s="136">
        <v>0</v>
      </c>
      <c r="E25860" s="136">
        <v>0</v>
      </c>
      <c r="F25860" s="136">
        <v>0</v>
      </c>
      <c r="G25860" s="136">
        <v>0</v>
      </c>
      <c r="H25860" s="136">
        <v>0</v>
      </c>
      <c r="I25860" s="136">
        <v>0</v>
      </c>
      <c r="J25860" s="141" t="s">
        <v>14501</v>
      </c>
      <c r="K25860" s="141" t="s">
        <v>14501</v>
      </c>
      <c r="L25860" s="141" t="s">
        <v>14501</v>
      </c>
      <c r="M25860" s="136">
        <v>0</v>
      </c>
      <c r="N25860" s="136">
        <v>0</v>
      </c>
      <c r="O25860" s="136">
        <v>0</v>
      </c>
      <c r="P25860" s="136">
        <v>0</v>
      </c>
      <c r="Q25860" s="140">
        <v>0</v>
      </c>
      <c r="R25860" s="141" t="s">
        <v>14501</v>
      </c>
      <c r="S25860" s="136">
        <v>0</v>
      </c>
    </row>
    <row r="25861" spans="1:19" ht="11.25" thickBot="1" x14ac:dyDescent="0.2">
      <c r="A25861" s="112"/>
    </row>
    <row r="25862" spans="1:19" ht="11.25" thickBot="1" x14ac:dyDescent="0.2">
      <c r="A25862" s="106" t="s">
        <v>357</v>
      </c>
      <c r="B25862" s="106" t="s">
        <v>358</v>
      </c>
      <c r="C25862" s="146" t="s">
        <v>68</v>
      </c>
      <c r="D25862" s="146" t="s">
        <v>14511</v>
      </c>
    </row>
    <row r="25863" spans="1:19" ht="11.25" thickBot="1" x14ac:dyDescent="0.2">
      <c r="A25863" s="107">
        <v>1</v>
      </c>
      <c r="B25863" s="132">
        <v>0.53515046296296298</v>
      </c>
      <c r="C25863" s="108">
        <v>145.83500000000001</v>
      </c>
      <c r="D25863" s="141" t="s">
        <v>14500</v>
      </c>
    </row>
    <row r="25864" spans="1:19" ht="11.25" thickBot="1" x14ac:dyDescent="0.2">
      <c r="A25864" s="112"/>
    </row>
    <row r="25865" spans="1:19" ht="11.25" thickBot="1" x14ac:dyDescent="0.2">
      <c r="A25865" s="135" t="s">
        <v>362</v>
      </c>
      <c r="B25865" s="112"/>
      <c r="C25865" s="136">
        <v>145.83500000000001</v>
      </c>
      <c r="D25865" s="141" t="s">
        <v>14501</v>
      </c>
    </row>
    <row r="25866" spans="1:19" ht="11.25" thickBot="1" x14ac:dyDescent="0.2">
      <c r="A25866" s="112"/>
    </row>
    <row r="25867" spans="1:19" ht="11.25" thickBot="1" x14ac:dyDescent="0.2">
      <c r="A25867" s="138" t="s">
        <v>364</v>
      </c>
      <c r="B25867" s="112"/>
      <c r="C25867" s="136">
        <v>0</v>
      </c>
      <c r="D25867" s="141" t="s">
        <v>14501</v>
      </c>
    </row>
    <row r="25868" spans="1:19" ht="11.25" thickBot="1" x14ac:dyDescent="0.2">
      <c r="A25868" s="112"/>
    </row>
    <row r="25869" spans="1:19" ht="11.25" thickBot="1" x14ac:dyDescent="0.2">
      <c r="A25869" s="139" t="s">
        <v>366</v>
      </c>
      <c r="B25869" s="112"/>
      <c r="C25869" s="136">
        <v>0</v>
      </c>
      <c r="D25869" s="141" t="s">
        <v>14501</v>
      </c>
    </row>
    <row r="25870" spans="1:19" ht="10.5" x14ac:dyDescent="0.15">
      <c r="A25870" s="112"/>
    </row>
    <row r="25871" spans="1:19" x14ac:dyDescent="0.15">
      <c r="A25871" s="129"/>
      <c r="B25871" s="86" t="s">
        <v>1600</v>
      </c>
    </row>
    <row r="25872" spans="1:19" ht="9.75" thickBot="1" x14ac:dyDescent="0.2">
      <c r="A25872" s="81" t="s">
        <v>5871</v>
      </c>
    </row>
    <row r="25873" spans="1:19" ht="11.25" thickBot="1" x14ac:dyDescent="0.2">
      <c r="A25873" s="106" t="s">
        <v>357</v>
      </c>
      <c r="B25873" s="106" t="s">
        <v>358</v>
      </c>
      <c r="C25873" s="146" t="s">
        <v>14494</v>
      </c>
      <c r="D25873" s="146" t="s">
        <v>14495</v>
      </c>
      <c r="E25873" s="146" t="s">
        <v>14496</v>
      </c>
      <c r="F25873" s="146" t="s">
        <v>0</v>
      </c>
      <c r="G25873" s="146" t="s">
        <v>1</v>
      </c>
      <c r="H25873" s="146" t="s">
        <v>2</v>
      </c>
      <c r="I25873" s="146" t="s">
        <v>14497</v>
      </c>
      <c r="J25873" s="146" t="s">
        <v>3</v>
      </c>
      <c r="K25873" s="146" t="s">
        <v>14498</v>
      </c>
      <c r="L25873" s="146" t="s">
        <v>7</v>
      </c>
      <c r="M25873" s="146" t="s">
        <v>14499</v>
      </c>
      <c r="N25873" s="146" t="s">
        <v>10</v>
      </c>
      <c r="O25873" s="146" t="s">
        <v>11</v>
      </c>
      <c r="P25873" s="146" t="s">
        <v>12</v>
      </c>
      <c r="Q25873" s="146" t="s">
        <v>13</v>
      </c>
      <c r="R25873" s="146" t="s">
        <v>14</v>
      </c>
      <c r="S25873" s="146" t="s">
        <v>15</v>
      </c>
    </row>
    <row r="25874" spans="1:19" ht="11.25" thickBot="1" x14ac:dyDescent="0.2">
      <c r="A25874" s="107">
        <v>1</v>
      </c>
      <c r="B25874" s="132">
        <v>0.54027777777777775</v>
      </c>
      <c r="C25874" s="108">
        <v>33.332999999999998</v>
      </c>
      <c r="D25874" s="141" t="s">
        <v>14500</v>
      </c>
      <c r="E25874" s="108">
        <v>111.11199999999999</v>
      </c>
      <c r="F25874" s="108">
        <v>6963.0940000000001</v>
      </c>
      <c r="G25874" s="108">
        <v>36670.392</v>
      </c>
      <c r="H25874" s="108">
        <v>766.69</v>
      </c>
      <c r="I25874" s="108">
        <v>159.72399999999999</v>
      </c>
      <c r="J25874" s="108">
        <v>655.572</v>
      </c>
      <c r="K25874" s="108">
        <v>611.12400000000002</v>
      </c>
      <c r="L25874" s="145">
        <v>10699.352999999999</v>
      </c>
      <c r="M25874" s="108">
        <v>150.001</v>
      </c>
      <c r="N25874" s="108">
        <v>129.631</v>
      </c>
      <c r="O25874" s="108">
        <v>437.52</v>
      </c>
      <c r="P25874" s="108">
        <v>15693.659</v>
      </c>
      <c r="Q25874" s="108">
        <v>105882.78</v>
      </c>
      <c r="R25874" s="108">
        <v>326.39400000000001</v>
      </c>
      <c r="S25874" s="108">
        <v>1148.202</v>
      </c>
    </row>
    <row r="25875" spans="1:19" ht="11.25" thickBot="1" x14ac:dyDescent="0.2">
      <c r="A25875" s="112"/>
    </row>
    <row r="25876" spans="1:19" ht="11.25" thickBot="1" x14ac:dyDescent="0.2">
      <c r="A25876" s="135" t="s">
        <v>362</v>
      </c>
      <c r="B25876" s="112"/>
      <c r="C25876" s="136">
        <v>33.332999999999998</v>
      </c>
      <c r="D25876" s="141" t="s">
        <v>14501</v>
      </c>
      <c r="E25876" s="136">
        <v>111.11199999999999</v>
      </c>
      <c r="F25876" s="136">
        <v>6963.0940000000001</v>
      </c>
      <c r="G25876" s="136">
        <v>36670.392</v>
      </c>
      <c r="H25876" s="136">
        <v>766.69</v>
      </c>
      <c r="I25876" s="136">
        <v>159.72399999999999</v>
      </c>
      <c r="J25876" s="136">
        <v>655.572</v>
      </c>
      <c r="K25876" s="136">
        <v>611.12400000000002</v>
      </c>
      <c r="L25876" s="140">
        <v>10699.352999999999</v>
      </c>
      <c r="M25876" s="136">
        <v>150.001</v>
      </c>
      <c r="N25876" s="136">
        <v>129.631</v>
      </c>
      <c r="O25876" s="136">
        <v>437.52</v>
      </c>
      <c r="P25876" s="136">
        <v>15693.659</v>
      </c>
      <c r="Q25876" s="136">
        <v>105882.78</v>
      </c>
      <c r="R25876" s="136">
        <v>326.39400000000001</v>
      </c>
      <c r="S25876" s="136">
        <v>1148.202</v>
      </c>
    </row>
    <row r="25877" spans="1:19" ht="11.25" thickBot="1" x14ac:dyDescent="0.2">
      <c r="A25877" s="112"/>
    </row>
    <row r="25878" spans="1:19" ht="11.25" thickBot="1" x14ac:dyDescent="0.2">
      <c r="A25878" s="138" t="s">
        <v>364</v>
      </c>
      <c r="B25878" s="112"/>
      <c r="C25878" s="136">
        <v>0</v>
      </c>
      <c r="D25878" s="141" t="s">
        <v>14501</v>
      </c>
      <c r="E25878" s="136">
        <v>0</v>
      </c>
      <c r="F25878" s="136">
        <v>0</v>
      </c>
      <c r="G25878" s="136">
        <v>0</v>
      </c>
      <c r="H25878" s="136">
        <v>0</v>
      </c>
      <c r="I25878" s="136">
        <v>0</v>
      </c>
      <c r="J25878" s="136">
        <v>0</v>
      </c>
      <c r="K25878" s="136">
        <v>0</v>
      </c>
      <c r="L25878" s="140">
        <v>0</v>
      </c>
      <c r="M25878" s="136">
        <v>0</v>
      </c>
      <c r="N25878" s="136">
        <v>0</v>
      </c>
      <c r="O25878" s="136">
        <v>0</v>
      </c>
      <c r="P25878" s="136">
        <v>0</v>
      </c>
      <c r="Q25878" s="136">
        <v>0</v>
      </c>
      <c r="R25878" s="136">
        <v>0</v>
      </c>
      <c r="S25878" s="136">
        <v>0</v>
      </c>
    </row>
    <row r="25879" spans="1:19" ht="11.25" thickBot="1" x14ac:dyDescent="0.2">
      <c r="A25879" s="112"/>
    </row>
    <row r="25880" spans="1:19" ht="11.25" thickBot="1" x14ac:dyDescent="0.2">
      <c r="A25880" s="139" t="s">
        <v>366</v>
      </c>
      <c r="B25880" s="112"/>
      <c r="C25880" s="136">
        <v>0</v>
      </c>
      <c r="D25880" s="141" t="s">
        <v>14501</v>
      </c>
      <c r="E25880" s="136">
        <v>0</v>
      </c>
      <c r="F25880" s="136">
        <v>0</v>
      </c>
      <c r="G25880" s="136">
        <v>0</v>
      </c>
      <c r="H25880" s="136">
        <v>0</v>
      </c>
      <c r="I25880" s="136">
        <v>0</v>
      </c>
      <c r="J25880" s="136">
        <v>0</v>
      </c>
      <c r="K25880" s="136">
        <v>0</v>
      </c>
      <c r="L25880" s="140">
        <v>0</v>
      </c>
      <c r="M25880" s="136">
        <v>0</v>
      </c>
      <c r="N25880" s="136">
        <v>0</v>
      </c>
      <c r="O25880" s="136">
        <v>0</v>
      </c>
      <c r="P25880" s="136">
        <v>0</v>
      </c>
      <c r="Q25880" s="136">
        <v>0</v>
      </c>
      <c r="R25880" s="136">
        <v>0</v>
      </c>
      <c r="S25880" s="136">
        <v>0</v>
      </c>
    </row>
    <row r="25881" spans="1:19" ht="11.25" thickBot="1" x14ac:dyDescent="0.2">
      <c r="A25881" s="112"/>
    </row>
    <row r="25882" spans="1:19" ht="11.25" thickBot="1" x14ac:dyDescent="0.2">
      <c r="A25882" s="106" t="s">
        <v>357</v>
      </c>
      <c r="B25882" s="106" t="s">
        <v>358</v>
      </c>
      <c r="C25882" s="146" t="s">
        <v>16</v>
      </c>
      <c r="D25882" s="146" t="s">
        <v>14502</v>
      </c>
      <c r="E25882" s="146" t="s">
        <v>14503</v>
      </c>
      <c r="F25882" s="146" t="s">
        <v>20</v>
      </c>
      <c r="G25882" s="146" t="s">
        <v>21</v>
      </c>
      <c r="H25882" s="146" t="s">
        <v>22</v>
      </c>
      <c r="I25882" s="146" t="s">
        <v>23</v>
      </c>
      <c r="J25882" s="146" t="s">
        <v>24</v>
      </c>
      <c r="K25882" s="146" t="s">
        <v>26</v>
      </c>
      <c r="L25882" s="146" t="s">
        <v>14504</v>
      </c>
      <c r="M25882" s="146" t="s">
        <v>27</v>
      </c>
      <c r="N25882" s="146" t="s">
        <v>28</v>
      </c>
      <c r="O25882" s="146" t="s">
        <v>29</v>
      </c>
      <c r="P25882" s="146" t="s">
        <v>30</v>
      </c>
      <c r="Q25882" s="146" t="s">
        <v>14505</v>
      </c>
      <c r="R25882" s="146" t="s">
        <v>32</v>
      </c>
      <c r="S25882" s="146" t="s">
        <v>33</v>
      </c>
    </row>
    <row r="25883" spans="1:19" ht="11.25" thickBot="1" x14ac:dyDescent="0.2">
      <c r="A25883" s="107">
        <v>1</v>
      </c>
      <c r="B25883" s="132">
        <v>0.54027777777777775</v>
      </c>
      <c r="C25883" s="108">
        <v>8552.9789999999994</v>
      </c>
      <c r="D25883" s="108">
        <v>1200.059</v>
      </c>
      <c r="E25883" s="108">
        <v>33.332999999999998</v>
      </c>
      <c r="F25883" s="145">
        <v>11438.794</v>
      </c>
      <c r="G25883" s="141" t="s">
        <v>14500</v>
      </c>
      <c r="H25883" s="108">
        <v>33.332999999999998</v>
      </c>
      <c r="I25883" s="108">
        <v>5434.6</v>
      </c>
      <c r="J25883" s="108">
        <v>13807.992</v>
      </c>
      <c r="K25883" s="145">
        <v>90091.78</v>
      </c>
      <c r="L25883" s="108">
        <v>95.239000000000004</v>
      </c>
      <c r="M25883" s="141" t="s">
        <v>14500</v>
      </c>
      <c r="N25883" s="108">
        <v>145.834</v>
      </c>
      <c r="O25883" s="141" t="s">
        <v>14500</v>
      </c>
      <c r="P25883" s="141" t="s">
        <v>14500</v>
      </c>
      <c r="Q25883" s="108">
        <v>100.001</v>
      </c>
      <c r="R25883" s="141" t="s">
        <v>14500</v>
      </c>
      <c r="S25883" s="108">
        <v>66.667000000000002</v>
      </c>
    </row>
    <row r="25884" spans="1:19" ht="11.25" thickBot="1" x14ac:dyDescent="0.2">
      <c r="A25884" s="112"/>
    </row>
    <row r="25885" spans="1:19" ht="11.25" thickBot="1" x14ac:dyDescent="0.2">
      <c r="A25885" s="135" t="s">
        <v>362</v>
      </c>
      <c r="B25885" s="112"/>
      <c r="C25885" s="136">
        <v>8552.9789999999994</v>
      </c>
      <c r="D25885" s="136">
        <v>1200.059</v>
      </c>
      <c r="E25885" s="136">
        <v>33.332999999999998</v>
      </c>
      <c r="F25885" s="140">
        <v>11438.794</v>
      </c>
      <c r="G25885" s="141" t="s">
        <v>14501</v>
      </c>
      <c r="H25885" s="136">
        <v>33.332999999999998</v>
      </c>
      <c r="I25885" s="136">
        <v>5434.6</v>
      </c>
      <c r="J25885" s="136">
        <v>13807.992</v>
      </c>
      <c r="K25885" s="140">
        <v>90091.78</v>
      </c>
      <c r="L25885" s="136">
        <v>95.239000000000004</v>
      </c>
      <c r="M25885" s="141" t="s">
        <v>14501</v>
      </c>
      <c r="N25885" s="136">
        <v>145.834</v>
      </c>
      <c r="O25885" s="141" t="s">
        <v>14501</v>
      </c>
      <c r="P25885" s="141" t="s">
        <v>14501</v>
      </c>
      <c r="Q25885" s="136">
        <v>100.001</v>
      </c>
      <c r="R25885" s="141" t="s">
        <v>14501</v>
      </c>
      <c r="S25885" s="136">
        <v>66.667000000000002</v>
      </c>
    </row>
    <row r="25886" spans="1:19" ht="11.25" thickBot="1" x14ac:dyDescent="0.2">
      <c r="A25886" s="112"/>
    </row>
    <row r="25887" spans="1:19" ht="11.25" thickBot="1" x14ac:dyDescent="0.2">
      <c r="A25887" s="138" t="s">
        <v>364</v>
      </c>
      <c r="B25887" s="112"/>
      <c r="C25887" s="136">
        <v>0</v>
      </c>
      <c r="D25887" s="136">
        <v>0</v>
      </c>
      <c r="E25887" s="136">
        <v>0</v>
      </c>
      <c r="F25887" s="140">
        <v>0</v>
      </c>
      <c r="G25887" s="141" t="s">
        <v>14501</v>
      </c>
      <c r="H25887" s="136">
        <v>0</v>
      </c>
      <c r="I25887" s="136">
        <v>0</v>
      </c>
      <c r="J25887" s="136">
        <v>0</v>
      </c>
      <c r="K25887" s="140">
        <v>0</v>
      </c>
      <c r="L25887" s="136">
        <v>0</v>
      </c>
      <c r="M25887" s="141" t="s">
        <v>14501</v>
      </c>
      <c r="N25887" s="136">
        <v>0</v>
      </c>
      <c r="O25887" s="141" t="s">
        <v>14501</v>
      </c>
      <c r="P25887" s="141" t="s">
        <v>14501</v>
      </c>
      <c r="Q25887" s="136">
        <v>0</v>
      </c>
      <c r="R25887" s="141" t="s">
        <v>14501</v>
      </c>
      <c r="S25887" s="136">
        <v>0</v>
      </c>
    </row>
    <row r="25888" spans="1:19" ht="11.25" thickBot="1" x14ac:dyDescent="0.2">
      <c r="A25888" s="112"/>
    </row>
    <row r="25889" spans="1:19" ht="11.25" thickBot="1" x14ac:dyDescent="0.2">
      <c r="A25889" s="139" t="s">
        <v>366</v>
      </c>
      <c r="B25889" s="112"/>
      <c r="C25889" s="136">
        <v>0</v>
      </c>
      <c r="D25889" s="136">
        <v>0</v>
      </c>
      <c r="E25889" s="136">
        <v>0</v>
      </c>
      <c r="F25889" s="140">
        <v>0</v>
      </c>
      <c r="G25889" s="141" t="s">
        <v>14501</v>
      </c>
      <c r="H25889" s="136">
        <v>0</v>
      </c>
      <c r="I25889" s="136">
        <v>0</v>
      </c>
      <c r="J25889" s="136">
        <v>0</v>
      </c>
      <c r="K25889" s="140">
        <v>0</v>
      </c>
      <c r="L25889" s="136">
        <v>0</v>
      </c>
      <c r="M25889" s="141" t="s">
        <v>14501</v>
      </c>
      <c r="N25889" s="136">
        <v>0</v>
      </c>
      <c r="O25889" s="141" t="s">
        <v>14501</v>
      </c>
      <c r="P25889" s="141" t="s">
        <v>14501</v>
      </c>
      <c r="Q25889" s="136">
        <v>0</v>
      </c>
      <c r="R25889" s="141" t="s">
        <v>14501</v>
      </c>
      <c r="S25889" s="136">
        <v>0</v>
      </c>
    </row>
    <row r="25890" spans="1:19" ht="11.25" thickBot="1" x14ac:dyDescent="0.2">
      <c r="A25890" s="112"/>
    </row>
    <row r="25891" spans="1:19" ht="11.25" thickBot="1" x14ac:dyDescent="0.2">
      <c r="A25891" s="106" t="s">
        <v>357</v>
      </c>
      <c r="B25891" s="106" t="s">
        <v>358</v>
      </c>
      <c r="C25891" s="146" t="s">
        <v>35</v>
      </c>
      <c r="D25891" s="146" t="s">
        <v>36</v>
      </c>
      <c r="E25891" s="146" t="s">
        <v>14506</v>
      </c>
      <c r="F25891" s="146" t="s">
        <v>38</v>
      </c>
      <c r="G25891" s="146" t="s">
        <v>39</v>
      </c>
      <c r="H25891" s="146" t="s">
        <v>41</v>
      </c>
      <c r="I25891" s="146" t="s">
        <v>42</v>
      </c>
      <c r="J25891" s="146" t="s">
        <v>43</v>
      </c>
      <c r="K25891" s="146" t="s">
        <v>44</v>
      </c>
      <c r="L25891" s="146" t="s">
        <v>45</v>
      </c>
      <c r="M25891" s="146" t="s">
        <v>46</v>
      </c>
      <c r="N25891" s="146" t="s">
        <v>47</v>
      </c>
      <c r="O25891" s="146" t="s">
        <v>48</v>
      </c>
      <c r="P25891" s="146" t="s">
        <v>49</v>
      </c>
      <c r="Q25891" s="146" t="s">
        <v>50</v>
      </c>
      <c r="R25891" s="146" t="s">
        <v>51</v>
      </c>
      <c r="S25891" s="146" t="s">
        <v>52</v>
      </c>
    </row>
    <row r="25892" spans="1:19" ht="11.25" thickBot="1" x14ac:dyDescent="0.2">
      <c r="A25892" s="107">
        <v>1</v>
      </c>
      <c r="B25892" s="132">
        <v>0.54027777777777775</v>
      </c>
      <c r="C25892" s="145">
        <v>193861.36</v>
      </c>
      <c r="D25892" s="108">
        <v>500.01100000000002</v>
      </c>
      <c r="E25892" s="141" t="s">
        <v>14500</v>
      </c>
      <c r="F25892" s="141" t="s">
        <v>14500</v>
      </c>
      <c r="G25892" s="108">
        <v>216.66900000000001</v>
      </c>
      <c r="H25892" s="108">
        <v>5600.0940000000001</v>
      </c>
      <c r="I25892" s="108">
        <v>822.26</v>
      </c>
      <c r="J25892" s="108">
        <v>1537.1320000000001</v>
      </c>
      <c r="K25892" s="108">
        <v>166.66800000000001</v>
      </c>
      <c r="L25892" s="108">
        <v>244.45</v>
      </c>
      <c r="M25892" s="108">
        <v>41.667000000000002</v>
      </c>
      <c r="N25892" s="141" t="s">
        <v>14500</v>
      </c>
      <c r="O25892" s="108">
        <v>33.332999999999998</v>
      </c>
      <c r="P25892" s="108">
        <v>111.11199999999999</v>
      </c>
      <c r="Q25892" s="108">
        <v>129.631</v>
      </c>
      <c r="R25892" s="108">
        <v>33.332999999999998</v>
      </c>
      <c r="S25892" s="108">
        <v>55.555999999999997</v>
      </c>
    </row>
    <row r="25893" spans="1:19" ht="11.25" thickBot="1" x14ac:dyDescent="0.2">
      <c r="A25893" s="112"/>
    </row>
    <row r="25894" spans="1:19" ht="11.25" thickBot="1" x14ac:dyDescent="0.2">
      <c r="A25894" s="135" t="s">
        <v>362</v>
      </c>
      <c r="B25894" s="112"/>
      <c r="C25894" s="140">
        <v>193861.36</v>
      </c>
      <c r="D25894" s="136">
        <v>500.01100000000002</v>
      </c>
      <c r="E25894" s="141" t="s">
        <v>14501</v>
      </c>
      <c r="F25894" s="141" t="s">
        <v>14501</v>
      </c>
      <c r="G25894" s="136">
        <v>216.66900000000001</v>
      </c>
      <c r="H25894" s="136">
        <v>5600.0940000000001</v>
      </c>
      <c r="I25894" s="136">
        <v>822.26</v>
      </c>
      <c r="J25894" s="136">
        <v>1537.1320000000001</v>
      </c>
      <c r="K25894" s="136">
        <v>166.66800000000001</v>
      </c>
      <c r="L25894" s="136">
        <v>244.45</v>
      </c>
      <c r="M25894" s="136">
        <v>41.667000000000002</v>
      </c>
      <c r="N25894" s="141" t="s">
        <v>14501</v>
      </c>
      <c r="O25894" s="136">
        <v>33.332999999999998</v>
      </c>
      <c r="P25894" s="136">
        <v>111.11199999999999</v>
      </c>
      <c r="Q25894" s="136">
        <v>129.631</v>
      </c>
      <c r="R25894" s="136">
        <v>33.332999999999998</v>
      </c>
      <c r="S25894" s="136">
        <v>55.555999999999997</v>
      </c>
    </row>
    <row r="25895" spans="1:19" ht="11.25" thickBot="1" x14ac:dyDescent="0.2">
      <c r="A25895" s="112"/>
    </row>
    <row r="25896" spans="1:19" ht="11.25" thickBot="1" x14ac:dyDescent="0.2">
      <c r="A25896" s="138" t="s">
        <v>364</v>
      </c>
      <c r="B25896" s="112"/>
      <c r="C25896" s="140">
        <v>0</v>
      </c>
      <c r="D25896" s="136">
        <v>0</v>
      </c>
      <c r="E25896" s="141" t="s">
        <v>14501</v>
      </c>
      <c r="F25896" s="141" t="s">
        <v>14501</v>
      </c>
      <c r="G25896" s="136">
        <v>0</v>
      </c>
      <c r="H25896" s="136">
        <v>0</v>
      </c>
      <c r="I25896" s="136">
        <v>0</v>
      </c>
      <c r="J25896" s="136">
        <v>0</v>
      </c>
      <c r="K25896" s="136">
        <v>0</v>
      </c>
      <c r="L25896" s="136">
        <v>0</v>
      </c>
      <c r="M25896" s="136">
        <v>0</v>
      </c>
      <c r="N25896" s="141" t="s">
        <v>14501</v>
      </c>
      <c r="O25896" s="136">
        <v>0</v>
      </c>
      <c r="P25896" s="136">
        <v>0</v>
      </c>
      <c r="Q25896" s="136">
        <v>0</v>
      </c>
      <c r="R25896" s="136">
        <v>0</v>
      </c>
      <c r="S25896" s="136">
        <v>0</v>
      </c>
    </row>
    <row r="25897" spans="1:19" ht="11.25" thickBot="1" x14ac:dyDescent="0.2">
      <c r="A25897" s="112"/>
    </row>
    <row r="25898" spans="1:19" ht="11.25" thickBot="1" x14ac:dyDescent="0.2">
      <c r="A25898" s="139" t="s">
        <v>366</v>
      </c>
      <c r="B25898" s="112"/>
      <c r="C25898" s="140">
        <v>0</v>
      </c>
      <c r="D25898" s="136">
        <v>0</v>
      </c>
      <c r="E25898" s="141" t="s">
        <v>14501</v>
      </c>
      <c r="F25898" s="141" t="s">
        <v>14501</v>
      </c>
      <c r="G25898" s="136">
        <v>0</v>
      </c>
      <c r="H25898" s="136">
        <v>0</v>
      </c>
      <c r="I25898" s="136">
        <v>0</v>
      </c>
      <c r="J25898" s="136">
        <v>0</v>
      </c>
      <c r="K25898" s="136">
        <v>0</v>
      </c>
      <c r="L25898" s="136">
        <v>0</v>
      </c>
      <c r="M25898" s="136">
        <v>0</v>
      </c>
      <c r="N25898" s="141" t="s">
        <v>14501</v>
      </c>
      <c r="O25898" s="136">
        <v>0</v>
      </c>
      <c r="P25898" s="136">
        <v>0</v>
      </c>
      <c r="Q25898" s="136">
        <v>0</v>
      </c>
      <c r="R25898" s="136">
        <v>0</v>
      </c>
      <c r="S25898" s="136">
        <v>0</v>
      </c>
    </row>
    <row r="25899" spans="1:19" ht="11.25" thickBot="1" x14ac:dyDescent="0.2">
      <c r="A25899" s="112"/>
    </row>
    <row r="25900" spans="1:19" ht="11.25" thickBot="1" x14ac:dyDescent="0.2">
      <c r="A25900" s="106" t="s">
        <v>357</v>
      </c>
      <c r="B25900" s="106" t="s">
        <v>358</v>
      </c>
      <c r="C25900" s="146" t="s">
        <v>53</v>
      </c>
      <c r="D25900" s="146" t="s">
        <v>54</v>
      </c>
      <c r="E25900" s="146" t="s">
        <v>55</v>
      </c>
      <c r="F25900" s="146" t="s">
        <v>56</v>
      </c>
      <c r="G25900" s="146" t="s">
        <v>14507</v>
      </c>
      <c r="H25900" s="146" t="s">
        <v>57</v>
      </c>
      <c r="I25900" s="146" t="s">
        <v>59</v>
      </c>
      <c r="J25900" s="146" t="s">
        <v>14508</v>
      </c>
      <c r="K25900" s="146" t="s">
        <v>60</v>
      </c>
      <c r="L25900" s="146" t="s">
        <v>61</v>
      </c>
      <c r="M25900" s="146" t="s">
        <v>62</v>
      </c>
      <c r="N25900" s="146" t="s">
        <v>14509</v>
      </c>
      <c r="O25900" s="146" t="s">
        <v>63</v>
      </c>
      <c r="P25900" s="146" t="s">
        <v>64</v>
      </c>
      <c r="Q25900" s="146" t="s">
        <v>66</v>
      </c>
      <c r="R25900" s="146" t="s">
        <v>14510</v>
      </c>
      <c r="S25900" s="146" t="s">
        <v>67</v>
      </c>
    </row>
    <row r="25901" spans="1:19" ht="11.25" thickBot="1" x14ac:dyDescent="0.2">
      <c r="A25901" s="107">
        <v>1</v>
      </c>
      <c r="B25901" s="132">
        <v>0.54027777777777775</v>
      </c>
      <c r="C25901" s="108">
        <v>33.332999999999998</v>
      </c>
      <c r="D25901" s="141" t="s">
        <v>14500</v>
      </c>
      <c r="E25901" s="108">
        <v>33.332999999999998</v>
      </c>
      <c r="F25901" s="108">
        <v>33.332999999999998</v>
      </c>
      <c r="G25901" s="108">
        <v>33.332999999999998</v>
      </c>
      <c r="H25901" s="108">
        <v>270.83800000000002</v>
      </c>
      <c r="I25901" s="108">
        <v>1314.893</v>
      </c>
      <c r="J25901" s="141" t="s">
        <v>14500</v>
      </c>
      <c r="K25901" s="108">
        <v>33.332999999999998</v>
      </c>
      <c r="L25901" s="141" t="s">
        <v>14500</v>
      </c>
      <c r="M25901" s="108">
        <v>157.40899999999999</v>
      </c>
      <c r="N25901" s="108">
        <v>33.332999999999998</v>
      </c>
      <c r="O25901" s="108">
        <v>33.332999999999998</v>
      </c>
      <c r="P25901" s="108">
        <v>2296.5329999999999</v>
      </c>
      <c r="Q25901" s="145">
        <v>742261.6</v>
      </c>
      <c r="R25901" s="141" t="s">
        <v>14500</v>
      </c>
      <c r="S25901" s="108">
        <v>462.97399999999999</v>
      </c>
    </row>
    <row r="25902" spans="1:19" ht="11.25" thickBot="1" x14ac:dyDescent="0.2">
      <c r="A25902" s="112"/>
    </row>
    <row r="25903" spans="1:19" ht="11.25" thickBot="1" x14ac:dyDescent="0.2">
      <c r="A25903" s="135" t="s">
        <v>362</v>
      </c>
      <c r="B25903" s="112"/>
      <c r="C25903" s="136">
        <v>33.332999999999998</v>
      </c>
      <c r="D25903" s="141" t="s">
        <v>14501</v>
      </c>
      <c r="E25903" s="136">
        <v>33.332999999999998</v>
      </c>
      <c r="F25903" s="136">
        <v>33.332999999999998</v>
      </c>
      <c r="G25903" s="136">
        <v>33.332999999999998</v>
      </c>
      <c r="H25903" s="136">
        <v>270.83800000000002</v>
      </c>
      <c r="I25903" s="136">
        <v>1314.893</v>
      </c>
      <c r="J25903" s="141" t="s">
        <v>14501</v>
      </c>
      <c r="K25903" s="136">
        <v>33.332999999999998</v>
      </c>
      <c r="L25903" s="141" t="s">
        <v>14501</v>
      </c>
      <c r="M25903" s="136">
        <v>157.40899999999999</v>
      </c>
      <c r="N25903" s="136">
        <v>33.332999999999998</v>
      </c>
      <c r="O25903" s="136">
        <v>33.332999999999998</v>
      </c>
      <c r="P25903" s="136">
        <v>2296.5329999999999</v>
      </c>
      <c r="Q25903" s="140">
        <v>742261.6</v>
      </c>
      <c r="R25903" s="141" t="s">
        <v>14501</v>
      </c>
      <c r="S25903" s="136">
        <v>462.97399999999999</v>
      </c>
    </row>
    <row r="25904" spans="1:19" ht="11.25" thickBot="1" x14ac:dyDescent="0.2">
      <c r="A25904" s="112"/>
    </row>
    <row r="25905" spans="1:19" ht="11.25" thickBot="1" x14ac:dyDescent="0.2">
      <c r="A25905" s="138" t="s">
        <v>364</v>
      </c>
      <c r="B25905" s="112"/>
      <c r="C25905" s="136">
        <v>0</v>
      </c>
      <c r="D25905" s="141" t="s">
        <v>14501</v>
      </c>
      <c r="E25905" s="136">
        <v>0</v>
      </c>
      <c r="F25905" s="136">
        <v>0</v>
      </c>
      <c r="G25905" s="136">
        <v>0</v>
      </c>
      <c r="H25905" s="136">
        <v>0</v>
      </c>
      <c r="I25905" s="136">
        <v>0</v>
      </c>
      <c r="J25905" s="141" t="s">
        <v>14501</v>
      </c>
      <c r="K25905" s="136">
        <v>0</v>
      </c>
      <c r="L25905" s="141" t="s">
        <v>14501</v>
      </c>
      <c r="M25905" s="136">
        <v>0</v>
      </c>
      <c r="N25905" s="136">
        <v>0</v>
      </c>
      <c r="O25905" s="136">
        <v>0</v>
      </c>
      <c r="P25905" s="136">
        <v>0</v>
      </c>
      <c r="Q25905" s="140">
        <v>0</v>
      </c>
      <c r="R25905" s="141" t="s">
        <v>14501</v>
      </c>
      <c r="S25905" s="136">
        <v>0</v>
      </c>
    </row>
    <row r="25906" spans="1:19" ht="11.25" thickBot="1" x14ac:dyDescent="0.2">
      <c r="A25906" s="112"/>
    </row>
    <row r="25907" spans="1:19" ht="11.25" thickBot="1" x14ac:dyDescent="0.2">
      <c r="A25907" s="139" t="s">
        <v>366</v>
      </c>
      <c r="B25907" s="112"/>
      <c r="C25907" s="136">
        <v>0</v>
      </c>
      <c r="D25907" s="141" t="s">
        <v>14501</v>
      </c>
      <c r="E25907" s="136">
        <v>0</v>
      </c>
      <c r="F25907" s="136">
        <v>0</v>
      </c>
      <c r="G25907" s="136">
        <v>0</v>
      </c>
      <c r="H25907" s="136">
        <v>0</v>
      </c>
      <c r="I25907" s="136">
        <v>0</v>
      </c>
      <c r="J25907" s="141" t="s">
        <v>14501</v>
      </c>
      <c r="K25907" s="136">
        <v>0</v>
      </c>
      <c r="L25907" s="141" t="s">
        <v>14501</v>
      </c>
      <c r="M25907" s="136">
        <v>0</v>
      </c>
      <c r="N25907" s="136">
        <v>0</v>
      </c>
      <c r="O25907" s="136">
        <v>0</v>
      </c>
      <c r="P25907" s="136">
        <v>0</v>
      </c>
      <c r="Q25907" s="140">
        <v>0</v>
      </c>
      <c r="R25907" s="141" t="s">
        <v>14501</v>
      </c>
      <c r="S25907" s="136">
        <v>0</v>
      </c>
    </row>
    <row r="25908" spans="1:19" ht="11.25" thickBot="1" x14ac:dyDescent="0.2">
      <c r="A25908" s="112"/>
    </row>
    <row r="25909" spans="1:19" ht="11.25" thickBot="1" x14ac:dyDescent="0.2">
      <c r="A25909" s="106" t="s">
        <v>357</v>
      </c>
      <c r="B25909" s="106" t="s">
        <v>358</v>
      </c>
      <c r="C25909" s="146" t="s">
        <v>68</v>
      </c>
      <c r="D25909" s="146" t="s">
        <v>14511</v>
      </c>
    </row>
    <row r="25910" spans="1:19" ht="11.25" thickBot="1" x14ac:dyDescent="0.2">
      <c r="A25910" s="107">
        <v>1</v>
      </c>
      <c r="B25910" s="132">
        <v>0.54027777777777775</v>
      </c>
      <c r="C25910" s="108">
        <v>142.858</v>
      </c>
      <c r="D25910" s="141" t="s">
        <v>14500</v>
      </c>
    </row>
    <row r="25911" spans="1:19" ht="11.25" thickBot="1" x14ac:dyDescent="0.2">
      <c r="A25911" s="112"/>
    </row>
    <row r="25912" spans="1:19" ht="11.25" thickBot="1" x14ac:dyDescent="0.2">
      <c r="A25912" s="135" t="s">
        <v>362</v>
      </c>
      <c r="B25912" s="112"/>
      <c r="C25912" s="136">
        <v>142.858</v>
      </c>
      <c r="D25912" s="141" t="s">
        <v>14501</v>
      </c>
    </row>
    <row r="25913" spans="1:19" ht="11.25" thickBot="1" x14ac:dyDescent="0.2">
      <c r="A25913" s="112"/>
    </row>
    <row r="25914" spans="1:19" ht="11.25" thickBot="1" x14ac:dyDescent="0.2">
      <c r="A25914" s="138" t="s">
        <v>364</v>
      </c>
      <c r="B25914" s="112"/>
      <c r="C25914" s="136">
        <v>0</v>
      </c>
      <c r="D25914" s="141" t="s">
        <v>14501</v>
      </c>
    </row>
    <row r="25915" spans="1:19" ht="11.25" thickBot="1" x14ac:dyDescent="0.2">
      <c r="A25915" s="112"/>
    </row>
    <row r="25916" spans="1:19" ht="11.25" thickBot="1" x14ac:dyDescent="0.2">
      <c r="A25916" s="139" t="s">
        <v>366</v>
      </c>
      <c r="B25916" s="112"/>
      <c r="C25916" s="136">
        <v>0</v>
      </c>
      <c r="D25916" s="141" t="s">
        <v>14501</v>
      </c>
    </row>
    <row r="25917" spans="1:19" ht="10.5" x14ac:dyDescent="0.15">
      <c r="A25917" s="112"/>
    </row>
    <row r="25918" spans="1:19" x14ac:dyDescent="0.15">
      <c r="A25918" s="129"/>
      <c r="B25918" s="86" t="s">
        <v>1676</v>
      </c>
    </row>
    <row r="25919" spans="1:19" ht="9.75" thickBot="1" x14ac:dyDescent="0.2">
      <c r="A25919" s="81" t="s">
        <v>5871</v>
      </c>
    </row>
    <row r="25920" spans="1:19" ht="11.25" thickBot="1" x14ac:dyDescent="0.2">
      <c r="A25920" s="106" t="s">
        <v>357</v>
      </c>
      <c r="B25920" s="106" t="s">
        <v>358</v>
      </c>
      <c r="C25920" s="146" t="s">
        <v>14494</v>
      </c>
      <c r="D25920" s="146" t="s">
        <v>14495</v>
      </c>
      <c r="E25920" s="146" t="s">
        <v>14496</v>
      </c>
      <c r="F25920" s="146" t="s">
        <v>0</v>
      </c>
      <c r="G25920" s="146" t="s">
        <v>1</v>
      </c>
      <c r="H25920" s="146" t="s">
        <v>2</v>
      </c>
      <c r="I25920" s="146" t="s">
        <v>14497</v>
      </c>
      <c r="J25920" s="146" t="s">
        <v>3</v>
      </c>
      <c r="K25920" s="146" t="s">
        <v>14498</v>
      </c>
      <c r="L25920" s="146" t="s">
        <v>7</v>
      </c>
      <c r="M25920" s="146" t="s">
        <v>14499</v>
      </c>
      <c r="N25920" s="146" t="s">
        <v>10</v>
      </c>
      <c r="O25920" s="146" t="s">
        <v>11</v>
      </c>
      <c r="P25920" s="146" t="s">
        <v>12</v>
      </c>
      <c r="Q25920" s="146" t="s">
        <v>13</v>
      </c>
      <c r="R25920" s="146" t="s">
        <v>14</v>
      </c>
      <c r="S25920" s="146" t="s">
        <v>15</v>
      </c>
    </row>
    <row r="25921" spans="1:19" ht="11.25" thickBot="1" x14ac:dyDescent="0.2">
      <c r="A25921" s="107">
        <v>1</v>
      </c>
      <c r="B25921" s="132">
        <v>0.54540509259259262</v>
      </c>
      <c r="C25921" s="108">
        <v>33.332999999999998</v>
      </c>
      <c r="D25921" s="141" t="s">
        <v>14500</v>
      </c>
      <c r="E25921" s="108">
        <v>33.332999999999998</v>
      </c>
      <c r="F25921" s="108">
        <v>7685.74</v>
      </c>
      <c r="G25921" s="108">
        <v>35984.188999999998</v>
      </c>
      <c r="H25921" s="108">
        <v>788.91200000000003</v>
      </c>
      <c r="I25921" s="108">
        <v>133.334</v>
      </c>
      <c r="J25921" s="108">
        <v>407.41699999999997</v>
      </c>
      <c r="K25921" s="108">
        <v>393.94600000000003</v>
      </c>
      <c r="L25921" s="145">
        <v>10159.912</v>
      </c>
      <c r="M25921" s="141" t="s">
        <v>14500</v>
      </c>
      <c r="N25921" s="108">
        <v>111.11199999999999</v>
      </c>
      <c r="O25921" s="108">
        <v>136.364</v>
      </c>
      <c r="P25921" s="108">
        <v>6868.6009999999997</v>
      </c>
      <c r="Q25921" s="108">
        <v>88732.153000000006</v>
      </c>
      <c r="R25921" s="108">
        <v>175.92699999999999</v>
      </c>
      <c r="S25921" s="108">
        <v>350.00599999999997</v>
      </c>
    </row>
    <row r="25922" spans="1:19" ht="11.25" thickBot="1" x14ac:dyDescent="0.2">
      <c r="A25922" s="112"/>
    </row>
    <row r="25923" spans="1:19" ht="11.25" thickBot="1" x14ac:dyDescent="0.2">
      <c r="A25923" s="135" t="s">
        <v>362</v>
      </c>
      <c r="B25923" s="112"/>
      <c r="C25923" s="136">
        <v>33.332999999999998</v>
      </c>
      <c r="D25923" s="141" t="s">
        <v>14501</v>
      </c>
      <c r="E25923" s="136">
        <v>33.332999999999998</v>
      </c>
      <c r="F25923" s="136">
        <v>7685.74</v>
      </c>
      <c r="G25923" s="136">
        <v>35984.188999999998</v>
      </c>
      <c r="H25923" s="136">
        <v>788.91200000000003</v>
      </c>
      <c r="I25923" s="136">
        <v>133.334</v>
      </c>
      <c r="J25923" s="136">
        <v>407.41699999999997</v>
      </c>
      <c r="K25923" s="136">
        <v>393.94600000000003</v>
      </c>
      <c r="L25923" s="140">
        <v>10159.912</v>
      </c>
      <c r="M25923" s="141" t="s">
        <v>14501</v>
      </c>
      <c r="N25923" s="136">
        <v>111.11199999999999</v>
      </c>
      <c r="O25923" s="136">
        <v>136.364</v>
      </c>
      <c r="P25923" s="136">
        <v>6868.6009999999997</v>
      </c>
      <c r="Q25923" s="136">
        <v>88732.153000000006</v>
      </c>
      <c r="R25923" s="136">
        <v>175.92699999999999</v>
      </c>
      <c r="S25923" s="136">
        <v>350.00599999999997</v>
      </c>
    </row>
    <row r="25924" spans="1:19" ht="11.25" thickBot="1" x14ac:dyDescent="0.2">
      <c r="A25924" s="112"/>
    </row>
    <row r="25925" spans="1:19" ht="11.25" thickBot="1" x14ac:dyDescent="0.2">
      <c r="A25925" s="138" t="s">
        <v>364</v>
      </c>
      <c r="B25925" s="112"/>
      <c r="C25925" s="136">
        <v>0</v>
      </c>
      <c r="D25925" s="141" t="s">
        <v>14501</v>
      </c>
      <c r="E25925" s="136">
        <v>0</v>
      </c>
      <c r="F25925" s="136">
        <v>0</v>
      </c>
      <c r="G25925" s="136">
        <v>0</v>
      </c>
      <c r="H25925" s="136">
        <v>0</v>
      </c>
      <c r="I25925" s="136">
        <v>0</v>
      </c>
      <c r="J25925" s="136">
        <v>0</v>
      </c>
      <c r="K25925" s="136">
        <v>0</v>
      </c>
      <c r="L25925" s="140">
        <v>0</v>
      </c>
      <c r="M25925" s="141" t="s">
        <v>14501</v>
      </c>
      <c r="N25925" s="136">
        <v>0</v>
      </c>
      <c r="O25925" s="136">
        <v>0</v>
      </c>
      <c r="P25925" s="136">
        <v>0</v>
      </c>
      <c r="Q25925" s="136">
        <v>0</v>
      </c>
      <c r="R25925" s="136">
        <v>0</v>
      </c>
      <c r="S25925" s="136">
        <v>0</v>
      </c>
    </row>
    <row r="25926" spans="1:19" ht="11.25" thickBot="1" x14ac:dyDescent="0.2">
      <c r="A25926" s="112"/>
    </row>
    <row r="25927" spans="1:19" ht="11.25" thickBot="1" x14ac:dyDescent="0.2">
      <c r="A25927" s="139" t="s">
        <v>366</v>
      </c>
      <c r="B25927" s="112"/>
      <c r="C25927" s="136">
        <v>0</v>
      </c>
      <c r="D25927" s="141" t="s">
        <v>14501</v>
      </c>
      <c r="E25927" s="136">
        <v>0</v>
      </c>
      <c r="F25927" s="136">
        <v>0</v>
      </c>
      <c r="G25927" s="136">
        <v>0</v>
      </c>
      <c r="H25927" s="136">
        <v>0</v>
      </c>
      <c r="I25927" s="136">
        <v>0</v>
      </c>
      <c r="J25927" s="136">
        <v>0</v>
      </c>
      <c r="K25927" s="136">
        <v>0</v>
      </c>
      <c r="L25927" s="140">
        <v>0</v>
      </c>
      <c r="M25927" s="141" t="s">
        <v>14501</v>
      </c>
      <c r="N25927" s="136">
        <v>0</v>
      </c>
      <c r="O25927" s="136">
        <v>0</v>
      </c>
      <c r="P25927" s="136">
        <v>0</v>
      </c>
      <c r="Q25927" s="136">
        <v>0</v>
      </c>
      <c r="R25927" s="136">
        <v>0</v>
      </c>
      <c r="S25927" s="136">
        <v>0</v>
      </c>
    </row>
    <row r="25928" spans="1:19" ht="11.25" thickBot="1" x14ac:dyDescent="0.2">
      <c r="A25928" s="112"/>
    </row>
    <row r="25929" spans="1:19" ht="11.25" thickBot="1" x14ac:dyDescent="0.2">
      <c r="A25929" s="106" t="s">
        <v>357</v>
      </c>
      <c r="B25929" s="106" t="s">
        <v>358</v>
      </c>
      <c r="C25929" s="146" t="s">
        <v>16</v>
      </c>
      <c r="D25929" s="146" t="s">
        <v>14502</v>
      </c>
      <c r="E25929" s="146" t="s">
        <v>14503</v>
      </c>
      <c r="F25929" s="146" t="s">
        <v>20</v>
      </c>
      <c r="G25929" s="146" t="s">
        <v>21</v>
      </c>
      <c r="H25929" s="146" t="s">
        <v>22</v>
      </c>
      <c r="I25929" s="146" t="s">
        <v>23</v>
      </c>
      <c r="J25929" s="146" t="s">
        <v>24</v>
      </c>
      <c r="K25929" s="146" t="s">
        <v>26</v>
      </c>
      <c r="L25929" s="146" t="s">
        <v>14504</v>
      </c>
      <c r="M25929" s="146" t="s">
        <v>27</v>
      </c>
      <c r="N25929" s="146" t="s">
        <v>28</v>
      </c>
      <c r="O25929" s="146" t="s">
        <v>29</v>
      </c>
      <c r="P25929" s="146" t="s">
        <v>30</v>
      </c>
      <c r="Q25929" s="146" t="s">
        <v>14505</v>
      </c>
      <c r="R25929" s="146" t="s">
        <v>32</v>
      </c>
      <c r="S25929" s="146" t="s">
        <v>33</v>
      </c>
    </row>
    <row r="25930" spans="1:19" ht="11.25" thickBot="1" x14ac:dyDescent="0.2">
      <c r="A25930" s="107">
        <v>1</v>
      </c>
      <c r="B25930" s="132">
        <v>0.54540509259259262</v>
      </c>
      <c r="C25930" s="108">
        <v>4417.4399999999996</v>
      </c>
      <c r="D25930" s="108">
        <v>1250.069</v>
      </c>
      <c r="E25930" s="141" t="s">
        <v>14500</v>
      </c>
      <c r="F25930" s="145">
        <v>12356.231</v>
      </c>
      <c r="G25930" s="108">
        <v>33.332999999999998</v>
      </c>
      <c r="H25930" s="141" t="s">
        <v>14500</v>
      </c>
      <c r="I25930" s="108">
        <v>2179.1930000000002</v>
      </c>
      <c r="J25930" s="108">
        <v>60074.574000000001</v>
      </c>
      <c r="K25930" s="145">
        <v>89114.425000000003</v>
      </c>
      <c r="L25930" s="108">
        <v>160.495</v>
      </c>
      <c r="M25930" s="108">
        <v>33.332999999999998</v>
      </c>
      <c r="N25930" s="108">
        <v>212.96700000000001</v>
      </c>
      <c r="O25930" s="141" t="s">
        <v>14500</v>
      </c>
      <c r="P25930" s="141" t="s">
        <v>14500</v>
      </c>
      <c r="Q25930" s="108">
        <v>74.073999999999998</v>
      </c>
      <c r="R25930" s="108">
        <v>33.332999999999998</v>
      </c>
      <c r="S25930" s="141" t="s">
        <v>14500</v>
      </c>
    </row>
    <row r="25931" spans="1:19" ht="11.25" thickBot="1" x14ac:dyDescent="0.2">
      <c r="A25931" s="112"/>
    </row>
    <row r="25932" spans="1:19" ht="11.25" thickBot="1" x14ac:dyDescent="0.2">
      <c r="A25932" s="135" t="s">
        <v>362</v>
      </c>
      <c r="B25932" s="112"/>
      <c r="C25932" s="136">
        <v>4417.4399999999996</v>
      </c>
      <c r="D25932" s="136">
        <v>1250.069</v>
      </c>
      <c r="E25932" s="141" t="s">
        <v>14501</v>
      </c>
      <c r="F25932" s="140">
        <v>12356.231</v>
      </c>
      <c r="G25932" s="136">
        <v>33.332999999999998</v>
      </c>
      <c r="H25932" s="141" t="s">
        <v>14501</v>
      </c>
      <c r="I25932" s="136">
        <v>2179.1930000000002</v>
      </c>
      <c r="J25932" s="136">
        <v>60074.574000000001</v>
      </c>
      <c r="K25932" s="140">
        <v>89114.425000000003</v>
      </c>
      <c r="L25932" s="136">
        <v>160.495</v>
      </c>
      <c r="M25932" s="136">
        <v>33.332999999999998</v>
      </c>
      <c r="N25932" s="136">
        <v>212.96700000000001</v>
      </c>
      <c r="O25932" s="141" t="s">
        <v>14501</v>
      </c>
      <c r="P25932" s="141" t="s">
        <v>14501</v>
      </c>
      <c r="Q25932" s="136">
        <v>74.073999999999998</v>
      </c>
      <c r="R25932" s="136">
        <v>33.332999999999998</v>
      </c>
      <c r="S25932" s="141" t="s">
        <v>14501</v>
      </c>
    </row>
    <row r="25933" spans="1:19" ht="11.25" thickBot="1" x14ac:dyDescent="0.2">
      <c r="A25933" s="112"/>
    </row>
    <row r="25934" spans="1:19" ht="11.25" thickBot="1" x14ac:dyDescent="0.2">
      <c r="A25934" s="138" t="s">
        <v>364</v>
      </c>
      <c r="B25934" s="112"/>
      <c r="C25934" s="136">
        <v>0</v>
      </c>
      <c r="D25934" s="136">
        <v>0</v>
      </c>
      <c r="E25934" s="141" t="s">
        <v>14501</v>
      </c>
      <c r="F25934" s="140">
        <v>0</v>
      </c>
      <c r="G25934" s="136">
        <v>0</v>
      </c>
      <c r="H25934" s="141" t="s">
        <v>14501</v>
      </c>
      <c r="I25934" s="136">
        <v>0</v>
      </c>
      <c r="J25934" s="136">
        <v>0</v>
      </c>
      <c r="K25934" s="140">
        <v>0</v>
      </c>
      <c r="L25934" s="136">
        <v>0</v>
      </c>
      <c r="M25934" s="136">
        <v>0</v>
      </c>
      <c r="N25934" s="136">
        <v>0</v>
      </c>
      <c r="O25934" s="141" t="s">
        <v>14501</v>
      </c>
      <c r="P25934" s="141" t="s">
        <v>14501</v>
      </c>
      <c r="Q25934" s="136">
        <v>0</v>
      </c>
      <c r="R25934" s="136">
        <v>0</v>
      </c>
      <c r="S25934" s="141" t="s">
        <v>14501</v>
      </c>
    </row>
    <row r="25935" spans="1:19" ht="11.25" thickBot="1" x14ac:dyDescent="0.2">
      <c r="A25935" s="112"/>
    </row>
    <row r="25936" spans="1:19" ht="11.25" thickBot="1" x14ac:dyDescent="0.2">
      <c r="A25936" s="139" t="s">
        <v>366</v>
      </c>
      <c r="B25936" s="112"/>
      <c r="C25936" s="136">
        <v>0</v>
      </c>
      <c r="D25936" s="136">
        <v>0</v>
      </c>
      <c r="E25936" s="141" t="s">
        <v>14501</v>
      </c>
      <c r="F25936" s="140">
        <v>0</v>
      </c>
      <c r="G25936" s="136">
        <v>0</v>
      </c>
      <c r="H25936" s="141" t="s">
        <v>14501</v>
      </c>
      <c r="I25936" s="136">
        <v>0</v>
      </c>
      <c r="J25936" s="136">
        <v>0</v>
      </c>
      <c r="K25936" s="140">
        <v>0</v>
      </c>
      <c r="L25936" s="136">
        <v>0</v>
      </c>
      <c r="M25936" s="136">
        <v>0</v>
      </c>
      <c r="N25936" s="136">
        <v>0</v>
      </c>
      <c r="O25936" s="141" t="s">
        <v>14501</v>
      </c>
      <c r="P25936" s="141" t="s">
        <v>14501</v>
      </c>
      <c r="Q25936" s="136">
        <v>0</v>
      </c>
      <c r="R25936" s="136">
        <v>0</v>
      </c>
      <c r="S25936" s="141" t="s">
        <v>14501</v>
      </c>
    </row>
    <row r="25937" spans="1:19" ht="11.25" thickBot="1" x14ac:dyDescent="0.2">
      <c r="A25937" s="112"/>
    </row>
    <row r="25938" spans="1:19" ht="11.25" thickBot="1" x14ac:dyDescent="0.2">
      <c r="A25938" s="106" t="s">
        <v>357</v>
      </c>
      <c r="B25938" s="106" t="s">
        <v>358</v>
      </c>
      <c r="C25938" s="146" t="s">
        <v>35</v>
      </c>
      <c r="D25938" s="146" t="s">
        <v>36</v>
      </c>
      <c r="E25938" s="146" t="s">
        <v>14506</v>
      </c>
      <c r="F25938" s="146" t="s">
        <v>38</v>
      </c>
      <c r="G25938" s="146" t="s">
        <v>39</v>
      </c>
      <c r="H25938" s="146" t="s">
        <v>41</v>
      </c>
      <c r="I25938" s="146" t="s">
        <v>42</v>
      </c>
      <c r="J25938" s="146" t="s">
        <v>43</v>
      </c>
      <c r="K25938" s="146" t="s">
        <v>44</v>
      </c>
      <c r="L25938" s="146" t="s">
        <v>45</v>
      </c>
      <c r="M25938" s="146" t="s">
        <v>46</v>
      </c>
      <c r="N25938" s="146" t="s">
        <v>47</v>
      </c>
      <c r="O25938" s="146" t="s">
        <v>48</v>
      </c>
      <c r="P25938" s="146" t="s">
        <v>49</v>
      </c>
      <c r="Q25938" s="146" t="s">
        <v>50</v>
      </c>
      <c r="R25938" s="146" t="s">
        <v>51</v>
      </c>
      <c r="S25938" s="146" t="s">
        <v>52</v>
      </c>
    </row>
    <row r="25939" spans="1:19" ht="11.25" thickBot="1" x14ac:dyDescent="0.2">
      <c r="A25939" s="107">
        <v>1</v>
      </c>
      <c r="B25939" s="132">
        <v>0.54540509259259262</v>
      </c>
      <c r="C25939" s="145">
        <v>197455.82</v>
      </c>
      <c r="D25939" s="108">
        <v>592.60599999999999</v>
      </c>
      <c r="E25939" s="108">
        <v>41.667000000000002</v>
      </c>
      <c r="F25939" s="141" t="s">
        <v>14500</v>
      </c>
      <c r="G25939" s="108">
        <v>74.073999999999998</v>
      </c>
      <c r="H25939" s="108">
        <v>18115.233</v>
      </c>
      <c r="I25939" s="108">
        <v>388.89699999999999</v>
      </c>
      <c r="J25939" s="108">
        <v>1242.492</v>
      </c>
      <c r="K25939" s="108">
        <v>148.15</v>
      </c>
      <c r="L25939" s="108">
        <v>185.18700000000001</v>
      </c>
      <c r="M25939" s="141" t="s">
        <v>14500</v>
      </c>
      <c r="N25939" s="108">
        <v>66.667000000000002</v>
      </c>
      <c r="O25939" s="108">
        <v>71.429000000000002</v>
      </c>
      <c r="P25939" s="108">
        <v>33.332999999999998</v>
      </c>
      <c r="Q25939" s="108">
        <v>33.332999999999998</v>
      </c>
      <c r="R25939" s="108">
        <v>33.332999999999998</v>
      </c>
      <c r="S25939" s="108">
        <v>71.429000000000002</v>
      </c>
    </row>
    <row r="25940" spans="1:19" ht="11.25" thickBot="1" x14ac:dyDescent="0.2">
      <c r="A25940" s="112"/>
    </row>
    <row r="25941" spans="1:19" ht="11.25" thickBot="1" x14ac:dyDescent="0.2">
      <c r="A25941" s="135" t="s">
        <v>362</v>
      </c>
      <c r="B25941" s="112"/>
      <c r="C25941" s="140">
        <v>197455.82</v>
      </c>
      <c r="D25941" s="136">
        <v>592.60599999999999</v>
      </c>
      <c r="E25941" s="136">
        <v>41.667000000000002</v>
      </c>
      <c r="F25941" s="141" t="s">
        <v>14501</v>
      </c>
      <c r="G25941" s="136">
        <v>74.073999999999998</v>
      </c>
      <c r="H25941" s="136">
        <v>18115.233</v>
      </c>
      <c r="I25941" s="136">
        <v>388.89699999999999</v>
      </c>
      <c r="J25941" s="136">
        <v>1242.492</v>
      </c>
      <c r="K25941" s="136">
        <v>148.15</v>
      </c>
      <c r="L25941" s="136">
        <v>185.18700000000001</v>
      </c>
      <c r="M25941" s="141" t="s">
        <v>14501</v>
      </c>
      <c r="N25941" s="136">
        <v>66.667000000000002</v>
      </c>
      <c r="O25941" s="136">
        <v>71.429000000000002</v>
      </c>
      <c r="P25941" s="136">
        <v>33.332999999999998</v>
      </c>
      <c r="Q25941" s="136">
        <v>33.332999999999998</v>
      </c>
      <c r="R25941" s="136">
        <v>33.332999999999998</v>
      </c>
      <c r="S25941" s="136">
        <v>71.429000000000002</v>
      </c>
    </row>
    <row r="25942" spans="1:19" ht="11.25" thickBot="1" x14ac:dyDescent="0.2">
      <c r="A25942" s="112"/>
    </row>
    <row r="25943" spans="1:19" ht="11.25" thickBot="1" x14ac:dyDescent="0.2">
      <c r="A25943" s="138" t="s">
        <v>364</v>
      </c>
      <c r="B25943" s="112"/>
      <c r="C25943" s="140">
        <v>0</v>
      </c>
      <c r="D25943" s="136">
        <v>0</v>
      </c>
      <c r="E25943" s="136">
        <v>0</v>
      </c>
      <c r="F25943" s="141" t="s">
        <v>14501</v>
      </c>
      <c r="G25943" s="136">
        <v>0</v>
      </c>
      <c r="H25943" s="136">
        <v>0</v>
      </c>
      <c r="I25943" s="136">
        <v>0</v>
      </c>
      <c r="J25943" s="136">
        <v>0</v>
      </c>
      <c r="K25943" s="136">
        <v>0</v>
      </c>
      <c r="L25943" s="136">
        <v>0</v>
      </c>
      <c r="M25943" s="141" t="s">
        <v>14501</v>
      </c>
      <c r="N25943" s="136">
        <v>0</v>
      </c>
      <c r="O25943" s="136">
        <v>0</v>
      </c>
      <c r="P25943" s="136">
        <v>0</v>
      </c>
      <c r="Q25943" s="136">
        <v>0</v>
      </c>
      <c r="R25943" s="136">
        <v>0</v>
      </c>
      <c r="S25943" s="136">
        <v>0</v>
      </c>
    </row>
    <row r="25944" spans="1:19" ht="11.25" thickBot="1" x14ac:dyDescent="0.2">
      <c r="A25944" s="112"/>
    </row>
    <row r="25945" spans="1:19" ht="11.25" thickBot="1" x14ac:dyDescent="0.2">
      <c r="A25945" s="139" t="s">
        <v>366</v>
      </c>
      <c r="B25945" s="112"/>
      <c r="C25945" s="140">
        <v>0</v>
      </c>
      <c r="D25945" s="136">
        <v>0</v>
      </c>
      <c r="E25945" s="136">
        <v>0</v>
      </c>
      <c r="F25945" s="141" t="s">
        <v>14501</v>
      </c>
      <c r="G25945" s="136">
        <v>0</v>
      </c>
      <c r="H25945" s="136">
        <v>0</v>
      </c>
      <c r="I25945" s="136">
        <v>0</v>
      </c>
      <c r="J25945" s="136">
        <v>0</v>
      </c>
      <c r="K25945" s="136">
        <v>0</v>
      </c>
      <c r="L25945" s="136">
        <v>0</v>
      </c>
      <c r="M25945" s="141" t="s">
        <v>14501</v>
      </c>
      <c r="N25945" s="136">
        <v>0</v>
      </c>
      <c r="O25945" s="136">
        <v>0</v>
      </c>
      <c r="P25945" s="136">
        <v>0</v>
      </c>
      <c r="Q25945" s="136">
        <v>0</v>
      </c>
      <c r="R25945" s="136">
        <v>0</v>
      </c>
      <c r="S25945" s="136">
        <v>0</v>
      </c>
    </row>
    <row r="25946" spans="1:19" ht="11.25" thickBot="1" x14ac:dyDescent="0.2">
      <c r="A25946" s="112"/>
    </row>
    <row r="25947" spans="1:19" ht="11.25" thickBot="1" x14ac:dyDescent="0.2">
      <c r="A25947" s="106" t="s">
        <v>357</v>
      </c>
      <c r="B25947" s="106" t="s">
        <v>358</v>
      </c>
      <c r="C25947" s="146" t="s">
        <v>53</v>
      </c>
      <c r="D25947" s="146" t="s">
        <v>54</v>
      </c>
      <c r="E25947" s="146" t="s">
        <v>55</v>
      </c>
      <c r="F25947" s="146" t="s">
        <v>56</v>
      </c>
      <c r="G25947" s="146" t="s">
        <v>14507</v>
      </c>
      <c r="H25947" s="146" t="s">
        <v>57</v>
      </c>
      <c r="I25947" s="146" t="s">
        <v>59</v>
      </c>
      <c r="J25947" s="146" t="s">
        <v>14508</v>
      </c>
      <c r="K25947" s="146" t="s">
        <v>60</v>
      </c>
      <c r="L25947" s="146" t="s">
        <v>61</v>
      </c>
      <c r="M25947" s="146" t="s">
        <v>62</v>
      </c>
      <c r="N25947" s="146" t="s">
        <v>14509</v>
      </c>
      <c r="O25947" s="146" t="s">
        <v>63</v>
      </c>
      <c r="P25947" s="146" t="s">
        <v>64</v>
      </c>
      <c r="Q25947" s="146" t="s">
        <v>66</v>
      </c>
      <c r="R25947" s="146" t="s">
        <v>14510</v>
      </c>
      <c r="S25947" s="146" t="s">
        <v>67</v>
      </c>
    </row>
    <row r="25948" spans="1:19" ht="11.25" thickBot="1" x14ac:dyDescent="0.2">
      <c r="A25948" s="107">
        <v>1</v>
      </c>
      <c r="B25948" s="132">
        <v>0.54540509259259262</v>
      </c>
      <c r="C25948" s="141" t="s">
        <v>14500</v>
      </c>
      <c r="D25948" s="108">
        <v>33.332999999999998</v>
      </c>
      <c r="E25948" s="108">
        <v>33.332999999999998</v>
      </c>
      <c r="F25948" s="108">
        <v>33.332999999999998</v>
      </c>
      <c r="G25948" s="108">
        <v>33.332999999999998</v>
      </c>
      <c r="H25948" s="108">
        <v>407.41399999999999</v>
      </c>
      <c r="I25948" s="108">
        <v>562.51400000000001</v>
      </c>
      <c r="J25948" s="141" t="s">
        <v>14500</v>
      </c>
      <c r="K25948" s="141" t="s">
        <v>14500</v>
      </c>
      <c r="L25948" s="141" t="s">
        <v>14500</v>
      </c>
      <c r="M25948" s="108">
        <v>66.667000000000002</v>
      </c>
      <c r="N25948" s="108">
        <v>111.11199999999999</v>
      </c>
      <c r="O25948" s="141" t="s">
        <v>14500</v>
      </c>
      <c r="P25948" s="108">
        <v>1771.742</v>
      </c>
      <c r="Q25948" s="145">
        <v>734991.2</v>
      </c>
      <c r="R25948" s="141" t="s">
        <v>14500</v>
      </c>
      <c r="S25948" s="108">
        <v>458.34399999999999</v>
      </c>
    </row>
    <row r="25949" spans="1:19" ht="11.25" thickBot="1" x14ac:dyDescent="0.2">
      <c r="A25949" s="112"/>
    </row>
    <row r="25950" spans="1:19" ht="11.25" thickBot="1" x14ac:dyDescent="0.2">
      <c r="A25950" s="135" t="s">
        <v>362</v>
      </c>
      <c r="B25950" s="112"/>
      <c r="C25950" s="141" t="s">
        <v>14501</v>
      </c>
      <c r="D25950" s="136">
        <v>33.332999999999998</v>
      </c>
      <c r="E25950" s="136">
        <v>33.332999999999998</v>
      </c>
      <c r="F25950" s="136">
        <v>33.332999999999998</v>
      </c>
      <c r="G25950" s="136">
        <v>33.332999999999998</v>
      </c>
      <c r="H25950" s="136">
        <v>407.41399999999999</v>
      </c>
      <c r="I25950" s="136">
        <v>562.51400000000001</v>
      </c>
      <c r="J25950" s="141" t="s">
        <v>14501</v>
      </c>
      <c r="K25950" s="141" t="s">
        <v>14501</v>
      </c>
      <c r="L25950" s="141" t="s">
        <v>14501</v>
      </c>
      <c r="M25950" s="136">
        <v>66.667000000000002</v>
      </c>
      <c r="N25950" s="136">
        <v>111.11199999999999</v>
      </c>
      <c r="O25950" s="141" t="s">
        <v>14501</v>
      </c>
      <c r="P25950" s="136">
        <v>1771.742</v>
      </c>
      <c r="Q25950" s="140">
        <v>734991.2</v>
      </c>
      <c r="R25950" s="141" t="s">
        <v>14501</v>
      </c>
      <c r="S25950" s="136">
        <v>458.34399999999999</v>
      </c>
    </row>
    <row r="25951" spans="1:19" ht="11.25" thickBot="1" x14ac:dyDescent="0.2">
      <c r="A25951" s="112"/>
    </row>
    <row r="25952" spans="1:19" ht="11.25" thickBot="1" x14ac:dyDescent="0.2">
      <c r="A25952" s="138" t="s">
        <v>364</v>
      </c>
      <c r="B25952" s="112"/>
      <c r="C25952" s="141" t="s">
        <v>14501</v>
      </c>
      <c r="D25952" s="136">
        <v>0</v>
      </c>
      <c r="E25952" s="136">
        <v>0</v>
      </c>
      <c r="F25952" s="136">
        <v>0</v>
      </c>
      <c r="G25952" s="136">
        <v>0</v>
      </c>
      <c r="H25952" s="136">
        <v>0</v>
      </c>
      <c r="I25952" s="136">
        <v>0</v>
      </c>
      <c r="J25952" s="141" t="s">
        <v>14501</v>
      </c>
      <c r="K25952" s="141" t="s">
        <v>14501</v>
      </c>
      <c r="L25952" s="141" t="s">
        <v>14501</v>
      </c>
      <c r="M25952" s="136">
        <v>0</v>
      </c>
      <c r="N25952" s="136">
        <v>0</v>
      </c>
      <c r="O25952" s="141" t="s">
        <v>14501</v>
      </c>
      <c r="P25952" s="136">
        <v>0</v>
      </c>
      <c r="Q25952" s="140">
        <v>0</v>
      </c>
      <c r="R25952" s="141" t="s">
        <v>14501</v>
      </c>
      <c r="S25952" s="136">
        <v>0</v>
      </c>
    </row>
    <row r="25953" spans="1:19" ht="11.25" thickBot="1" x14ac:dyDescent="0.2">
      <c r="A25953" s="112"/>
    </row>
    <row r="25954" spans="1:19" ht="11.25" thickBot="1" x14ac:dyDescent="0.2">
      <c r="A25954" s="139" t="s">
        <v>366</v>
      </c>
      <c r="B25954" s="112"/>
      <c r="C25954" s="141" t="s">
        <v>14501</v>
      </c>
      <c r="D25954" s="136">
        <v>0</v>
      </c>
      <c r="E25954" s="136">
        <v>0</v>
      </c>
      <c r="F25954" s="136">
        <v>0</v>
      </c>
      <c r="G25954" s="136">
        <v>0</v>
      </c>
      <c r="H25954" s="136">
        <v>0</v>
      </c>
      <c r="I25954" s="136">
        <v>0</v>
      </c>
      <c r="J25954" s="141" t="s">
        <v>14501</v>
      </c>
      <c r="K25954" s="141" t="s">
        <v>14501</v>
      </c>
      <c r="L25954" s="141" t="s">
        <v>14501</v>
      </c>
      <c r="M25954" s="136">
        <v>0</v>
      </c>
      <c r="N25954" s="136">
        <v>0</v>
      </c>
      <c r="O25954" s="141" t="s">
        <v>14501</v>
      </c>
      <c r="P25954" s="136">
        <v>0</v>
      </c>
      <c r="Q25954" s="140">
        <v>0</v>
      </c>
      <c r="R25954" s="141" t="s">
        <v>14501</v>
      </c>
      <c r="S25954" s="136">
        <v>0</v>
      </c>
    </row>
    <row r="25955" spans="1:19" ht="11.25" thickBot="1" x14ac:dyDescent="0.2">
      <c r="A25955" s="112"/>
    </row>
    <row r="25956" spans="1:19" ht="11.25" thickBot="1" x14ac:dyDescent="0.2">
      <c r="A25956" s="106" t="s">
        <v>357</v>
      </c>
      <c r="B25956" s="106" t="s">
        <v>358</v>
      </c>
      <c r="C25956" s="146" t="s">
        <v>68</v>
      </c>
      <c r="D25956" s="146" t="s">
        <v>14511</v>
      </c>
    </row>
    <row r="25957" spans="1:19" ht="11.25" thickBot="1" x14ac:dyDescent="0.2">
      <c r="A25957" s="107">
        <v>1</v>
      </c>
      <c r="B25957" s="132">
        <v>0.54540509259259262</v>
      </c>
      <c r="C25957" s="108">
        <v>66.667000000000002</v>
      </c>
      <c r="D25957" s="141" t="s">
        <v>14500</v>
      </c>
    </row>
    <row r="25958" spans="1:19" ht="11.25" thickBot="1" x14ac:dyDescent="0.2">
      <c r="A25958" s="112"/>
    </row>
    <row r="25959" spans="1:19" ht="11.25" thickBot="1" x14ac:dyDescent="0.2">
      <c r="A25959" s="135" t="s">
        <v>362</v>
      </c>
      <c r="B25959" s="112"/>
      <c r="C25959" s="136">
        <v>66.667000000000002</v>
      </c>
      <c r="D25959" s="141" t="s">
        <v>14501</v>
      </c>
    </row>
    <row r="25960" spans="1:19" ht="11.25" thickBot="1" x14ac:dyDescent="0.2">
      <c r="A25960" s="112"/>
    </row>
    <row r="25961" spans="1:19" ht="11.25" thickBot="1" x14ac:dyDescent="0.2">
      <c r="A25961" s="138" t="s">
        <v>364</v>
      </c>
      <c r="B25961" s="112"/>
      <c r="C25961" s="136">
        <v>0</v>
      </c>
      <c r="D25961" s="141" t="s">
        <v>14501</v>
      </c>
    </row>
    <row r="25962" spans="1:19" ht="11.25" thickBot="1" x14ac:dyDescent="0.2">
      <c r="A25962" s="112"/>
    </row>
    <row r="25963" spans="1:19" ht="11.25" thickBot="1" x14ac:dyDescent="0.2">
      <c r="A25963" s="139" t="s">
        <v>366</v>
      </c>
      <c r="B25963" s="112"/>
      <c r="C25963" s="136">
        <v>0</v>
      </c>
      <c r="D25963" s="141" t="s">
        <v>14501</v>
      </c>
    </row>
    <row r="25964" spans="1:19" ht="10.5" x14ac:dyDescent="0.15">
      <c r="A25964" s="112"/>
    </row>
    <row r="25965" spans="1:19" x14ac:dyDescent="0.15">
      <c r="A25965" s="129"/>
      <c r="B25965" s="86" t="s">
        <v>1738</v>
      </c>
    </row>
    <row r="25966" spans="1:19" ht="9.75" thickBot="1" x14ac:dyDescent="0.2">
      <c r="A25966" s="81" t="s">
        <v>5871</v>
      </c>
    </row>
    <row r="25967" spans="1:19" ht="11.25" thickBot="1" x14ac:dyDescent="0.2">
      <c r="A25967" s="106" t="s">
        <v>357</v>
      </c>
      <c r="B25967" s="106" t="s">
        <v>358</v>
      </c>
      <c r="C25967" s="146" t="s">
        <v>14494</v>
      </c>
      <c r="D25967" s="146" t="s">
        <v>14495</v>
      </c>
      <c r="E25967" s="146" t="s">
        <v>14496</v>
      </c>
      <c r="F25967" s="146" t="s">
        <v>0</v>
      </c>
      <c r="G25967" s="146" t="s">
        <v>1</v>
      </c>
      <c r="H25967" s="146" t="s">
        <v>2</v>
      </c>
      <c r="I25967" s="146" t="s">
        <v>14497</v>
      </c>
      <c r="J25967" s="146" t="s">
        <v>3</v>
      </c>
      <c r="K25967" s="146" t="s">
        <v>14498</v>
      </c>
      <c r="L25967" s="146" t="s">
        <v>7</v>
      </c>
      <c r="M25967" s="146" t="s">
        <v>14499</v>
      </c>
      <c r="N25967" s="146" t="s">
        <v>10</v>
      </c>
      <c r="O25967" s="146" t="s">
        <v>11</v>
      </c>
      <c r="P25967" s="146" t="s">
        <v>12</v>
      </c>
      <c r="Q25967" s="146" t="s">
        <v>13</v>
      </c>
      <c r="R25967" s="146" t="s">
        <v>14</v>
      </c>
      <c r="S25967" s="146" t="s">
        <v>15</v>
      </c>
    </row>
    <row r="25968" spans="1:19" ht="11.25" thickBot="1" x14ac:dyDescent="0.2">
      <c r="A25968" s="107">
        <v>1</v>
      </c>
      <c r="B25968" s="132">
        <v>0.55053240740740739</v>
      </c>
      <c r="C25968" s="141" t="s">
        <v>14500</v>
      </c>
      <c r="D25968" s="141" t="s">
        <v>14500</v>
      </c>
      <c r="E25968" s="108">
        <v>129.631</v>
      </c>
      <c r="F25968" s="108">
        <v>10493.403</v>
      </c>
      <c r="G25968" s="108">
        <v>43938.864000000001</v>
      </c>
      <c r="H25968" s="108">
        <v>870.40499999999997</v>
      </c>
      <c r="I25968" s="108">
        <v>148.149</v>
      </c>
      <c r="J25968" s="108">
        <v>547.63300000000004</v>
      </c>
      <c r="K25968" s="108">
        <v>548.62599999999998</v>
      </c>
      <c r="L25968" s="145">
        <v>12139.643</v>
      </c>
      <c r="M25968" s="108">
        <v>111.11199999999999</v>
      </c>
      <c r="N25968" s="108">
        <v>101.852</v>
      </c>
      <c r="O25968" s="108">
        <v>185.18700000000001</v>
      </c>
      <c r="P25968" s="108">
        <v>12306.226000000001</v>
      </c>
      <c r="Q25968" s="108">
        <v>95212.736000000004</v>
      </c>
      <c r="R25968" s="108">
        <v>208.33600000000001</v>
      </c>
      <c r="S25968" s="108">
        <v>616.68399999999997</v>
      </c>
    </row>
    <row r="25969" spans="1:19" ht="11.25" thickBot="1" x14ac:dyDescent="0.2">
      <c r="A25969" s="112"/>
    </row>
    <row r="25970" spans="1:19" ht="11.25" thickBot="1" x14ac:dyDescent="0.2">
      <c r="A25970" s="135" t="s">
        <v>362</v>
      </c>
      <c r="B25970" s="112"/>
      <c r="C25970" s="141" t="s">
        <v>14501</v>
      </c>
      <c r="D25970" s="141" t="s">
        <v>14501</v>
      </c>
      <c r="E25970" s="136">
        <v>129.631</v>
      </c>
      <c r="F25970" s="136">
        <v>10493.403</v>
      </c>
      <c r="G25970" s="136">
        <v>43938.864000000001</v>
      </c>
      <c r="H25970" s="136">
        <v>870.40499999999997</v>
      </c>
      <c r="I25970" s="136">
        <v>148.149</v>
      </c>
      <c r="J25970" s="136">
        <v>547.63300000000004</v>
      </c>
      <c r="K25970" s="136">
        <v>548.62599999999998</v>
      </c>
      <c r="L25970" s="140">
        <v>12139.643</v>
      </c>
      <c r="M25970" s="136">
        <v>111.11199999999999</v>
      </c>
      <c r="N25970" s="136">
        <v>101.852</v>
      </c>
      <c r="O25970" s="136">
        <v>185.18700000000001</v>
      </c>
      <c r="P25970" s="136">
        <v>12306.226000000001</v>
      </c>
      <c r="Q25970" s="136">
        <v>95212.736000000004</v>
      </c>
      <c r="R25970" s="136">
        <v>208.33600000000001</v>
      </c>
      <c r="S25970" s="136">
        <v>616.68399999999997</v>
      </c>
    </row>
    <row r="25971" spans="1:19" ht="11.25" thickBot="1" x14ac:dyDescent="0.2">
      <c r="A25971" s="112"/>
    </row>
    <row r="25972" spans="1:19" ht="11.25" thickBot="1" x14ac:dyDescent="0.2">
      <c r="A25972" s="138" t="s">
        <v>364</v>
      </c>
      <c r="B25972" s="112"/>
      <c r="C25972" s="141" t="s">
        <v>14501</v>
      </c>
      <c r="D25972" s="141" t="s">
        <v>14501</v>
      </c>
      <c r="E25972" s="136">
        <v>0</v>
      </c>
      <c r="F25972" s="136">
        <v>0</v>
      </c>
      <c r="G25972" s="136">
        <v>0</v>
      </c>
      <c r="H25972" s="136">
        <v>0</v>
      </c>
      <c r="I25972" s="136">
        <v>0</v>
      </c>
      <c r="J25972" s="136">
        <v>0</v>
      </c>
      <c r="K25972" s="136">
        <v>0</v>
      </c>
      <c r="L25972" s="140">
        <v>0</v>
      </c>
      <c r="M25972" s="136">
        <v>0</v>
      </c>
      <c r="N25972" s="136">
        <v>0</v>
      </c>
      <c r="O25972" s="136">
        <v>0</v>
      </c>
      <c r="P25972" s="136">
        <v>0</v>
      </c>
      <c r="Q25972" s="136">
        <v>0</v>
      </c>
      <c r="R25972" s="136">
        <v>0</v>
      </c>
      <c r="S25972" s="136">
        <v>0</v>
      </c>
    </row>
    <row r="25973" spans="1:19" ht="11.25" thickBot="1" x14ac:dyDescent="0.2">
      <c r="A25973" s="112"/>
    </row>
    <row r="25974" spans="1:19" ht="11.25" thickBot="1" x14ac:dyDescent="0.2">
      <c r="A25974" s="139" t="s">
        <v>366</v>
      </c>
      <c r="B25974" s="112"/>
      <c r="C25974" s="141" t="s">
        <v>14501</v>
      </c>
      <c r="D25974" s="141" t="s">
        <v>14501</v>
      </c>
      <c r="E25974" s="136">
        <v>0</v>
      </c>
      <c r="F25974" s="136">
        <v>0</v>
      </c>
      <c r="G25974" s="136">
        <v>0</v>
      </c>
      <c r="H25974" s="136">
        <v>0</v>
      </c>
      <c r="I25974" s="136">
        <v>0</v>
      </c>
      <c r="J25974" s="136">
        <v>0</v>
      </c>
      <c r="K25974" s="136">
        <v>0</v>
      </c>
      <c r="L25974" s="140">
        <v>0</v>
      </c>
      <c r="M25974" s="136">
        <v>0</v>
      </c>
      <c r="N25974" s="136">
        <v>0</v>
      </c>
      <c r="O25974" s="136">
        <v>0</v>
      </c>
      <c r="P25974" s="136">
        <v>0</v>
      </c>
      <c r="Q25974" s="136">
        <v>0</v>
      </c>
      <c r="R25974" s="136">
        <v>0</v>
      </c>
      <c r="S25974" s="136">
        <v>0</v>
      </c>
    </row>
    <row r="25975" spans="1:19" ht="11.25" thickBot="1" x14ac:dyDescent="0.2">
      <c r="A25975" s="112"/>
    </row>
    <row r="25976" spans="1:19" ht="11.25" thickBot="1" x14ac:dyDescent="0.2">
      <c r="A25976" s="106" t="s">
        <v>357</v>
      </c>
      <c r="B25976" s="106" t="s">
        <v>358</v>
      </c>
      <c r="C25976" s="146" t="s">
        <v>16</v>
      </c>
      <c r="D25976" s="146" t="s">
        <v>14502</v>
      </c>
      <c r="E25976" s="146" t="s">
        <v>14503</v>
      </c>
      <c r="F25976" s="146" t="s">
        <v>20</v>
      </c>
      <c r="G25976" s="146" t="s">
        <v>21</v>
      </c>
      <c r="H25976" s="146" t="s">
        <v>22</v>
      </c>
      <c r="I25976" s="146" t="s">
        <v>23</v>
      </c>
      <c r="J25976" s="146" t="s">
        <v>24</v>
      </c>
      <c r="K25976" s="146" t="s">
        <v>26</v>
      </c>
      <c r="L25976" s="146" t="s">
        <v>14504</v>
      </c>
      <c r="M25976" s="146" t="s">
        <v>27</v>
      </c>
      <c r="N25976" s="146" t="s">
        <v>28</v>
      </c>
      <c r="O25976" s="146" t="s">
        <v>29</v>
      </c>
      <c r="P25976" s="146" t="s">
        <v>30</v>
      </c>
      <c r="Q25976" s="146" t="s">
        <v>14505</v>
      </c>
      <c r="R25976" s="146" t="s">
        <v>32</v>
      </c>
      <c r="S25976" s="146" t="s">
        <v>33</v>
      </c>
    </row>
    <row r="25977" spans="1:19" ht="11.25" thickBot="1" x14ac:dyDescent="0.2">
      <c r="A25977" s="107">
        <v>1</v>
      </c>
      <c r="B25977" s="132">
        <v>0.55053240740740739</v>
      </c>
      <c r="C25977" s="108">
        <v>9620.5769999999993</v>
      </c>
      <c r="D25977" s="108">
        <v>2463.2150000000001</v>
      </c>
      <c r="E25977" s="141" t="s">
        <v>14500</v>
      </c>
      <c r="F25977" s="145">
        <v>12139.546</v>
      </c>
      <c r="G25977" s="108">
        <v>74.073999999999998</v>
      </c>
      <c r="H25977" s="108">
        <v>33.332999999999998</v>
      </c>
      <c r="I25977" s="108">
        <v>3467.1570000000002</v>
      </c>
      <c r="J25977" s="108">
        <v>23929.267</v>
      </c>
      <c r="K25977" s="145">
        <v>94627.134999999995</v>
      </c>
      <c r="L25977" s="108">
        <v>658.75900000000001</v>
      </c>
      <c r="M25977" s="141" t="s">
        <v>14500</v>
      </c>
      <c r="N25977" s="108">
        <v>129.63</v>
      </c>
      <c r="O25977" s="141" t="s">
        <v>14500</v>
      </c>
      <c r="P25977" s="141" t="s">
        <v>14500</v>
      </c>
      <c r="Q25977" s="108">
        <v>66.667000000000002</v>
      </c>
      <c r="R25977" s="108">
        <v>55.555999999999997</v>
      </c>
      <c r="S25977" s="108">
        <v>33.332999999999998</v>
      </c>
    </row>
    <row r="25978" spans="1:19" ht="11.25" thickBot="1" x14ac:dyDescent="0.2">
      <c r="A25978" s="112"/>
    </row>
    <row r="25979" spans="1:19" ht="11.25" thickBot="1" x14ac:dyDescent="0.2">
      <c r="A25979" s="135" t="s">
        <v>362</v>
      </c>
      <c r="B25979" s="112"/>
      <c r="C25979" s="136">
        <v>9620.5769999999993</v>
      </c>
      <c r="D25979" s="136">
        <v>2463.2150000000001</v>
      </c>
      <c r="E25979" s="141" t="s">
        <v>14501</v>
      </c>
      <c r="F25979" s="140">
        <v>12139.546</v>
      </c>
      <c r="G25979" s="136">
        <v>74.073999999999998</v>
      </c>
      <c r="H25979" s="136">
        <v>33.332999999999998</v>
      </c>
      <c r="I25979" s="136">
        <v>3467.1570000000002</v>
      </c>
      <c r="J25979" s="136">
        <v>23929.267</v>
      </c>
      <c r="K25979" s="140">
        <v>94627.134999999995</v>
      </c>
      <c r="L25979" s="136">
        <v>658.75900000000001</v>
      </c>
      <c r="M25979" s="141" t="s">
        <v>14501</v>
      </c>
      <c r="N25979" s="136">
        <v>129.63</v>
      </c>
      <c r="O25979" s="141" t="s">
        <v>14501</v>
      </c>
      <c r="P25979" s="141" t="s">
        <v>14501</v>
      </c>
      <c r="Q25979" s="136">
        <v>66.667000000000002</v>
      </c>
      <c r="R25979" s="136">
        <v>55.555999999999997</v>
      </c>
      <c r="S25979" s="136">
        <v>33.332999999999998</v>
      </c>
    </row>
    <row r="25980" spans="1:19" ht="11.25" thickBot="1" x14ac:dyDescent="0.2">
      <c r="A25980" s="112"/>
    </row>
    <row r="25981" spans="1:19" ht="11.25" thickBot="1" x14ac:dyDescent="0.2">
      <c r="A25981" s="138" t="s">
        <v>364</v>
      </c>
      <c r="B25981" s="112"/>
      <c r="C25981" s="136">
        <v>0</v>
      </c>
      <c r="D25981" s="136">
        <v>0</v>
      </c>
      <c r="E25981" s="141" t="s">
        <v>14501</v>
      </c>
      <c r="F25981" s="140">
        <v>0</v>
      </c>
      <c r="G25981" s="136">
        <v>0</v>
      </c>
      <c r="H25981" s="136">
        <v>0</v>
      </c>
      <c r="I25981" s="136">
        <v>0</v>
      </c>
      <c r="J25981" s="136">
        <v>0</v>
      </c>
      <c r="K25981" s="140">
        <v>0</v>
      </c>
      <c r="L25981" s="136">
        <v>0</v>
      </c>
      <c r="M25981" s="141" t="s">
        <v>14501</v>
      </c>
      <c r="N25981" s="136">
        <v>0</v>
      </c>
      <c r="O25981" s="141" t="s">
        <v>14501</v>
      </c>
      <c r="P25981" s="141" t="s">
        <v>14501</v>
      </c>
      <c r="Q25981" s="136">
        <v>0</v>
      </c>
      <c r="R25981" s="136">
        <v>0</v>
      </c>
      <c r="S25981" s="136">
        <v>0</v>
      </c>
    </row>
    <row r="25982" spans="1:19" ht="11.25" thickBot="1" x14ac:dyDescent="0.2">
      <c r="A25982" s="112"/>
    </row>
    <row r="25983" spans="1:19" ht="11.25" thickBot="1" x14ac:dyDescent="0.2">
      <c r="A25983" s="139" t="s">
        <v>366</v>
      </c>
      <c r="B25983" s="112"/>
      <c r="C25983" s="136">
        <v>0</v>
      </c>
      <c r="D25983" s="136">
        <v>0</v>
      </c>
      <c r="E25983" s="141" t="s">
        <v>14501</v>
      </c>
      <c r="F25983" s="140">
        <v>0</v>
      </c>
      <c r="G25983" s="136">
        <v>0</v>
      </c>
      <c r="H25983" s="136">
        <v>0</v>
      </c>
      <c r="I25983" s="136">
        <v>0</v>
      </c>
      <c r="J25983" s="136">
        <v>0</v>
      </c>
      <c r="K25983" s="140">
        <v>0</v>
      </c>
      <c r="L25983" s="136">
        <v>0</v>
      </c>
      <c r="M25983" s="141" t="s">
        <v>14501</v>
      </c>
      <c r="N25983" s="136">
        <v>0</v>
      </c>
      <c r="O25983" s="141" t="s">
        <v>14501</v>
      </c>
      <c r="P25983" s="141" t="s">
        <v>14501</v>
      </c>
      <c r="Q25983" s="136">
        <v>0</v>
      </c>
      <c r="R25983" s="136">
        <v>0</v>
      </c>
      <c r="S25983" s="136">
        <v>0</v>
      </c>
    </row>
    <row r="25984" spans="1:19" ht="11.25" thickBot="1" x14ac:dyDescent="0.2">
      <c r="A25984" s="112"/>
    </row>
    <row r="25985" spans="1:19" ht="11.25" thickBot="1" x14ac:dyDescent="0.2">
      <c r="A25985" s="106" t="s">
        <v>357</v>
      </c>
      <c r="B25985" s="106" t="s">
        <v>358</v>
      </c>
      <c r="C25985" s="146" t="s">
        <v>35</v>
      </c>
      <c r="D25985" s="146" t="s">
        <v>36</v>
      </c>
      <c r="E25985" s="146" t="s">
        <v>14506</v>
      </c>
      <c r="F25985" s="146" t="s">
        <v>38</v>
      </c>
      <c r="G25985" s="146" t="s">
        <v>39</v>
      </c>
      <c r="H25985" s="146" t="s">
        <v>41</v>
      </c>
      <c r="I25985" s="146" t="s">
        <v>42</v>
      </c>
      <c r="J25985" s="146" t="s">
        <v>43</v>
      </c>
      <c r="K25985" s="146" t="s">
        <v>44</v>
      </c>
      <c r="L25985" s="146" t="s">
        <v>45</v>
      </c>
      <c r="M25985" s="146" t="s">
        <v>46</v>
      </c>
      <c r="N25985" s="146" t="s">
        <v>47</v>
      </c>
      <c r="O25985" s="146" t="s">
        <v>48</v>
      </c>
      <c r="P25985" s="146" t="s">
        <v>49</v>
      </c>
      <c r="Q25985" s="146" t="s">
        <v>50</v>
      </c>
      <c r="R25985" s="146" t="s">
        <v>51</v>
      </c>
      <c r="S25985" s="146" t="s">
        <v>52</v>
      </c>
    </row>
    <row r="25986" spans="1:19" ht="11.25" thickBot="1" x14ac:dyDescent="0.2">
      <c r="A25986" s="107">
        <v>1</v>
      </c>
      <c r="B25986" s="132">
        <v>0.55053240740740739</v>
      </c>
      <c r="C25986" s="145">
        <v>197542.65</v>
      </c>
      <c r="D25986" s="108">
        <v>981.53200000000004</v>
      </c>
      <c r="E25986" s="108">
        <v>83.334000000000003</v>
      </c>
      <c r="F25986" s="141" t="s">
        <v>14500</v>
      </c>
      <c r="G25986" s="108">
        <v>95.239000000000004</v>
      </c>
      <c r="H25986" s="108">
        <v>26097.530999999999</v>
      </c>
      <c r="I25986" s="108">
        <v>611.12599999999998</v>
      </c>
      <c r="J25986" s="108">
        <v>870.40200000000004</v>
      </c>
      <c r="K25986" s="108">
        <v>101.852</v>
      </c>
      <c r="L25986" s="108">
        <v>214.28899999999999</v>
      </c>
      <c r="M25986" s="108">
        <v>33.332999999999998</v>
      </c>
      <c r="N25986" s="108">
        <v>33.332999999999998</v>
      </c>
      <c r="O25986" s="108">
        <v>111.11199999999999</v>
      </c>
      <c r="P25986" s="108">
        <v>148.149</v>
      </c>
      <c r="Q25986" s="108">
        <v>83.334000000000003</v>
      </c>
      <c r="R25986" s="108">
        <v>41.667000000000002</v>
      </c>
      <c r="S25986" s="141" t="s">
        <v>14500</v>
      </c>
    </row>
    <row r="25987" spans="1:19" ht="11.25" thickBot="1" x14ac:dyDescent="0.2">
      <c r="A25987" s="112"/>
    </row>
    <row r="25988" spans="1:19" ht="11.25" thickBot="1" x14ac:dyDescent="0.2">
      <c r="A25988" s="135" t="s">
        <v>362</v>
      </c>
      <c r="B25988" s="112"/>
      <c r="C25988" s="140">
        <v>197542.65</v>
      </c>
      <c r="D25988" s="136">
        <v>981.53200000000004</v>
      </c>
      <c r="E25988" s="136">
        <v>83.334000000000003</v>
      </c>
      <c r="F25988" s="141" t="s">
        <v>14501</v>
      </c>
      <c r="G25988" s="136">
        <v>95.239000000000004</v>
      </c>
      <c r="H25988" s="136">
        <v>26097.530999999999</v>
      </c>
      <c r="I25988" s="136">
        <v>611.12599999999998</v>
      </c>
      <c r="J25988" s="136">
        <v>870.40200000000004</v>
      </c>
      <c r="K25988" s="136">
        <v>101.852</v>
      </c>
      <c r="L25988" s="136">
        <v>214.28899999999999</v>
      </c>
      <c r="M25988" s="136">
        <v>33.332999999999998</v>
      </c>
      <c r="N25988" s="136">
        <v>33.332999999999998</v>
      </c>
      <c r="O25988" s="136">
        <v>111.11199999999999</v>
      </c>
      <c r="P25988" s="136">
        <v>148.149</v>
      </c>
      <c r="Q25988" s="136">
        <v>83.334000000000003</v>
      </c>
      <c r="R25988" s="136">
        <v>41.667000000000002</v>
      </c>
      <c r="S25988" s="141" t="s">
        <v>14501</v>
      </c>
    </row>
    <row r="25989" spans="1:19" ht="11.25" thickBot="1" x14ac:dyDescent="0.2">
      <c r="A25989" s="112"/>
    </row>
    <row r="25990" spans="1:19" ht="11.25" thickBot="1" x14ac:dyDescent="0.2">
      <c r="A25990" s="138" t="s">
        <v>364</v>
      </c>
      <c r="B25990" s="112"/>
      <c r="C25990" s="140">
        <v>0</v>
      </c>
      <c r="D25990" s="136">
        <v>0</v>
      </c>
      <c r="E25990" s="136">
        <v>0</v>
      </c>
      <c r="F25990" s="141" t="s">
        <v>14501</v>
      </c>
      <c r="G25990" s="136">
        <v>0</v>
      </c>
      <c r="H25990" s="136">
        <v>0</v>
      </c>
      <c r="I25990" s="136">
        <v>0</v>
      </c>
      <c r="J25990" s="136">
        <v>0</v>
      </c>
      <c r="K25990" s="136">
        <v>0</v>
      </c>
      <c r="L25990" s="136">
        <v>0</v>
      </c>
      <c r="M25990" s="136">
        <v>0</v>
      </c>
      <c r="N25990" s="136">
        <v>0</v>
      </c>
      <c r="O25990" s="136">
        <v>0</v>
      </c>
      <c r="P25990" s="136">
        <v>0</v>
      </c>
      <c r="Q25990" s="136">
        <v>0</v>
      </c>
      <c r="R25990" s="136">
        <v>0</v>
      </c>
      <c r="S25990" s="141" t="s">
        <v>14501</v>
      </c>
    </row>
    <row r="25991" spans="1:19" ht="11.25" thickBot="1" x14ac:dyDescent="0.2">
      <c r="A25991" s="112"/>
    </row>
    <row r="25992" spans="1:19" ht="11.25" thickBot="1" x14ac:dyDescent="0.2">
      <c r="A25992" s="139" t="s">
        <v>366</v>
      </c>
      <c r="B25992" s="112"/>
      <c r="C25992" s="140">
        <v>0</v>
      </c>
      <c r="D25992" s="136">
        <v>0</v>
      </c>
      <c r="E25992" s="136">
        <v>0</v>
      </c>
      <c r="F25992" s="141" t="s">
        <v>14501</v>
      </c>
      <c r="G25992" s="136">
        <v>0</v>
      </c>
      <c r="H25992" s="136">
        <v>0</v>
      </c>
      <c r="I25992" s="136">
        <v>0</v>
      </c>
      <c r="J25992" s="136">
        <v>0</v>
      </c>
      <c r="K25992" s="136">
        <v>0</v>
      </c>
      <c r="L25992" s="136">
        <v>0</v>
      </c>
      <c r="M25992" s="136">
        <v>0</v>
      </c>
      <c r="N25992" s="136">
        <v>0</v>
      </c>
      <c r="O25992" s="136">
        <v>0</v>
      </c>
      <c r="P25992" s="136">
        <v>0</v>
      </c>
      <c r="Q25992" s="136">
        <v>0</v>
      </c>
      <c r="R25992" s="136">
        <v>0</v>
      </c>
      <c r="S25992" s="141" t="s">
        <v>14501</v>
      </c>
    </row>
    <row r="25993" spans="1:19" ht="11.25" thickBot="1" x14ac:dyDescent="0.2">
      <c r="A25993" s="112"/>
    </row>
    <row r="25994" spans="1:19" ht="11.25" thickBot="1" x14ac:dyDescent="0.2">
      <c r="A25994" s="106" t="s">
        <v>357</v>
      </c>
      <c r="B25994" s="106" t="s">
        <v>358</v>
      </c>
      <c r="C25994" s="146" t="s">
        <v>53</v>
      </c>
      <c r="D25994" s="146" t="s">
        <v>54</v>
      </c>
      <c r="E25994" s="146" t="s">
        <v>55</v>
      </c>
      <c r="F25994" s="146" t="s">
        <v>56</v>
      </c>
      <c r="G25994" s="146" t="s">
        <v>14507</v>
      </c>
      <c r="H25994" s="146" t="s">
        <v>57</v>
      </c>
      <c r="I25994" s="146" t="s">
        <v>59</v>
      </c>
      <c r="J25994" s="146" t="s">
        <v>14508</v>
      </c>
      <c r="K25994" s="146" t="s">
        <v>60</v>
      </c>
      <c r="L25994" s="146" t="s">
        <v>61</v>
      </c>
      <c r="M25994" s="146" t="s">
        <v>62</v>
      </c>
      <c r="N25994" s="146" t="s">
        <v>14509</v>
      </c>
      <c r="O25994" s="146" t="s">
        <v>63</v>
      </c>
      <c r="P25994" s="146" t="s">
        <v>64</v>
      </c>
      <c r="Q25994" s="146" t="s">
        <v>66</v>
      </c>
      <c r="R25994" s="146" t="s">
        <v>14510</v>
      </c>
      <c r="S25994" s="146" t="s">
        <v>67</v>
      </c>
    </row>
    <row r="25995" spans="1:19" ht="11.25" thickBot="1" x14ac:dyDescent="0.2">
      <c r="A25995" s="107">
        <v>1</v>
      </c>
      <c r="B25995" s="132">
        <v>0.55053240740740739</v>
      </c>
      <c r="C25995" s="141" t="s">
        <v>14500</v>
      </c>
      <c r="D25995" s="108">
        <v>33.332999999999998</v>
      </c>
      <c r="E25995" s="141" t="s">
        <v>14500</v>
      </c>
      <c r="F25995" s="108">
        <v>33.332999999999998</v>
      </c>
      <c r="G25995" s="141" t="s">
        <v>14500</v>
      </c>
      <c r="H25995" s="108">
        <v>270.83699999999999</v>
      </c>
      <c r="I25995" s="108">
        <v>1074.1300000000001</v>
      </c>
      <c r="J25995" s="141" t="s">
        <v>14500</v>
      </c>
      <c r="K25995" s="141" t="s">
        <v>14500</v>
      </c>
      <c r="L25995" s="141" t="s">
        <v>14500</v>
      </c>
      <c r="M25995" s="108">
        <v>166.66800000000001</v>
      </c>
      <c r="N25995" s="108">
        <v>74.073999999999998</v>
      </c>
      <c r="O25995" s="141" t="s">
        <v>14500</v>
      </c>
      <c r="P25995" s="108">
        <v>3803.0889999999999</v>
      </c>
      <c r="Q25995" s="145">
        <v>758074.13</v>
      </c>
      <c r="R25995" s="141" t="s">
        <v>14500</v>
      </c>
      <c r="S25995" s="108">
        <v>333.339</v>
      </c>
    </row>
    <row r="25996" spans="1:19" ht="11.25" thickBot="1" x14ac:dyDescent="0.2">
      <c r="A25996" s="112"/>
    </row>
    <row r="25997" spans="1:19" ht="11.25" thickBot="1" x14ac:dyDescent="0.2">
      <c r="A25997" s="135" t="s">
        <v>362</v>
      </c>
      <c r="B25997" s="112"/>
      <c r="C25997" s="141" t="s">
        <v>14501</v>
      </c>
      <c r="D25997" s="136">
        <v>33.332999999999998</v>
      </c>
      <c r="E25997" s="141" t="s">
        <v>14501</v>
      </c>
      <c r="F25997" s="136">
        <v>33.332999999999998</v>
      </c>
      <c r="G25997" s="141" t="s">
        <v>14501</v>
      </c>
      <c r="H25997" s="136">
        <v>270.83699999999999</v>
      </c>
      <c r="I25997" s="136">
        <v>1074.1300000000001</v>
      </c>
      <c r="J25997" s="141" t="s">
        <v>14501</v>
      </c>
      <c r="K25997" s="141" t="s">
        <v>14501</v>
      </c>
      <c r="L25997" s="141" t="s">
        <v>14501</v>
      </c>
      <c r="M25997" s="136">
        <v>166.66800000000001</v>
      </c>
      <c r="N25997" s="136">
        <v>74.073999999999998</v>
      </c>
      <c r="O25997" s="141" t="s">
        <v>14501</v>
      </c>
      <c r="P25997" s="136">
        <v>3803.0889999999999</v>
      </c>
      <c r="Q25997" s="140">
        <v>758074.13</v>
      </c>
      <c r="R25997" s="141" t="s">
        <v>14501</v>
      </c>
      <c r="S25997" s="136">
        <v>333.339</v>
      </c>
    </row>
    <row r="25998" spans="1:19" ht="11.25" thickBot="1" x14ac:dyDescent="0.2">
      <c r="A25998" s="112"/>
    </row>
    <row r="25999" spans="1:19" ht="11.25" thickBot="1" x14ac:dyDescent="0.2">
      <c r="A25999" s="138" t="s">
        <v>364</v>
      </c>
      <c r="B25999" s="112"/>
      <c r="C25999" s="141" t="s">
        <v>14501</v>
      </c>
      <c r="D25999" s="136">
        <v>0</v>
      </c>
      <c r="E25999" s="141" t="s">
        <v>14501</v>
      </c>
      <c r="F25999" s="136">
        <v>0</v>
      </c>
      <c r="G25999" s="141" t="s">
        <v>14501</v>
      </c>
      <c r="H25999" s="136">
        <v>0</v>
      </c>
      <c r="I25999" s="136">
        <v>0</v>
      </c>
      <c r="J25999" s="141" t="s">
        <v>14501</v>
      </c>
      <c r="K25999" s="141" t="s">
        <v>14501</v>
      </c>
      <c r="L25999" s="141" t="s">
        <v>14501</v>
      </c>
      <c r="M25999" s="136">
        <v>0</v>
      </c>
      <c r="N25999" s="136">
        <v>0</v>
      </c>
      <c r="O25999" s="141" t="s">
        <v>14501</v>
      </c>
      <c r="P25999" s="136">
        <v>0</v>
      </c>
      <c r="Q25999" s="140">
        <v>0</v>
      </c>
      <c r="R25999" s="141" t="s">
        <v>14501</v>
      </c>
      <c r="S25999" s="136">
        <v>0</v>
      </c>
    </row>
    <row r="26000" spans="1:19" ht="11.25" thickBot="1" x14ac:dyDescent="0.2">
      <c r="A26000" s="112"/>
    </row>
    <row r="26001" spans="1:19" ht="11.25" thickBot="1" x14ac:dyDescent="0.2">
      <c r="A26001" s="139" t="s">
        <v>366</v>
      </c>
      <c r="B26001" s="112"/>
      <c r="C26001" s="141" t="s">
        <v>14501</v>
      </c>
      <c r="D26001" s="136">
        <v>0</v>
      </c>
      <c r="E26001" s="141" t="s">
        <v>14501</v>
      </c>
      <c r="F26001" s="136">
        <v>0</v>
      </c>
      <c r="G26001" s="141" t="s">
        <v>14501</v>
      </c>
      <c r="H26001" s="136">
        <v>0</v>
      </c>
      <c r="I26001" s="136">
        <v>0</v>
      </c>
      <c r="J26001" s="141" t="s">
        <v>14501</v>
      </c>
      <c r="K26001" s="141" t="s">
        <v>14501</v>
      </c>
      <c r="L26001" s="141" t="s">
        <v>14501</v>
      </c>
      <c r="M26001" s="136">
        <v>0</v>
      </c>
      <c r="N26001" s="136">
        <v>0</v>
      </c>
      <c r="O26001" s="141" t="s">
        <v>14501</v>
      </c>
      <c r="P26001" s="136">
        <v>0</v>
      </c>
      <c r="Q26001" s="140">
        <v>0</v>
      </c>
      <c r="R26001" s="141" t="s">
        <v>14501</v>
      </c>
      <c r="S26001" s="136">
        <v>0</v>
      </c>
    </row>
    <row r="26002" spans="1:19" ht="11.25" thickBot="1" x14ac:dyDescent="0.2">
      <c r="A26002" s="112"/>
    </row>
    <row r="26003" spans="1:19" ht="11.25" thickBot="1" x14ac:dyDescent="0.2">
      <c r="A26003" s="106" t="s">
        <v>357</v>
      </c>
      <c r="B26003" s="106" t="s">
        <v>358</v>
      </c>
      <c r="C26003" s="146" t="s">
        <v>68</v>
      </c>
      <c r="D26003" s="146" t="s">
        <v>14511</v>
      </c>
    </row>
    <row r="26004" spans="1:19" ht="11.25" thickBot="1" x14ac:dyDescent="0.2">
      <c r="A26004" s="107">
        <v>1</v>
      </c>
      <c r="B26004" s="132">
        <v>0.55053240740740739</v>
      </c>
      <c r="C26004" s="108">
        <v>142.858</v>
      </c>
      <c r="D26004" s="141" t="s">
        <v>14500</v>
      </c>
    </row>
    <row r="26005" spans="1:19" ht="11.25" thickBot="1" x14ac:dyDescent="0.2">
      <c r="A26005" s="112"/>
    </row>
    <row r="26006" spans="1:19" ht="11.25" thickBot="1" x14ac:dyDescent="0.2">
      <c r="A26006" s="135" t="s">
        <v>362</v>
      </c>
      <c r="B26006" s="112"/>
      <c r="C26006" s="136">
        <v>142.858</v>
      </c>
      <c r="D26006" s="141" t="s">
        <v>14501</v>
      </c>
    </row>
    <row r="26007" spans="1:19" ht="11.25" thickBot="1" x14ac:dyDescent="0.2">
      <c r="A26007" s="112"/>
    </row>
    <row r="26008" spans="1:19" ht="11.25" thickBot="1" x14ac:dyDescent="0.2">
      <c r="A26008" s="138" t="s">
        <v>364</v>
      </c>
      <c r="B26008" s="112"/>
      <c r="C26008" s="136">
        <v>0</v>
      </c>
      <c r="D26008" s="141" t="s">
        <v>14501</v>
      </c>
    </row>
    <row r="26009" spans="1:19" ht="11.25" thickBot="1" x14ac:dyDescent="0.2">
      <c r="A26009" s="112"/>
    </row>
    <row r="26010" spans="1:19" ht="11.25" thickBot="1" x14ac:dyDescent="0.2">
      <c r="A26010" s="139" t="s">
        <v>366</v>
      </c>
      <c r="B26010" s="112"/>
      <c r="C26010" s="136">
        <v>0</v>
      </c>
      <c r="D26010" s="141" t="s">
        <v>14501</v>
      </c>
    </row>
    <row r="26011" spans="1:19" ht="10.5" x14ac:dyDescent="0.15">
      <c r="A26011" s="112"/>
    </row>
    <row r="26012" spans="1:19" x14ac:dyDescent="0.15">
      <c r="A26012" s="129"/>
      <c r="B26012" s="86" t="s">
        <v>1810</v>
      </c>
    </row>
    <row r="26013" spans="1:19" ht="9.75" thickBot="1" x14ac:dyDescent="0.2">
      <c r="A26013" s="81" t="s">
        <v>5871</v>
      </c>
    </row>
    <row r="26014" spans="1:19" ht="11.25" thickBot="1" x14ac:dyDescent="0.2">
      <c r="A26014" s="106" t="s">
        <v>357</v>
      </c>
      <c r="B26014" s="106" t="s">
        <v>358</v>
      </c>
      <c r="C26014" s="146" t="s">
        <v>14494</v>
      </c>
      <c r="D26014" s="146" t="s">
        <v>14495</v>
      </c>
      <c r="E26014" s="146" t="s">
        <v>14496</v>
      </c>
      <c r="F26014" s="146" t="s">
        <v>0</v>
      </c>
      <c r="G26014" s="146" t="s">
        <v>1</v>
      </c>
      <c r="H26014" s="146" t="s">
        <v>2</v>
      </c>
      <c r="I26014" s="146" t="s">
        <v>14497</v>
      </c>
      <c r="J26014" s="146" t="s">
        <v>3</v>
      </c>
      <c r="K26014" s="146" t="s">
        <v>14498</v>
      </c>
      <c r="L26014" s="146" t="s">
        <v>7</v>
      </c>
      <c r="M26014" s="146" t="s">
        <v>14499</v>
      </c>
      <c r="N26014" s="146" t="s">
        <v>10</v>
      </c>
      <c r="O26014" s="146" t="s">
        <v>11</v>
      </c>
      <c r="P26014" s="146" t="s">
        <v>12</v>
      </c>
      <c r="Q26014" s="146" t="s">
        <v>13</v>
      </c>
      <c r="R26014" s="146" t="s">
        <v>14</v>
      </c>
      <c r="S26014" s="146" t="s">
        <v>15</v>
      </c>
    </row>
    <row r="26015" spans="1:19" ht="11.25" thickBot="1" x14ac:dyDescent="0.2">
      <c r="A26015" s="107">
        <v>1</v>
      </c>
      <c r="B26015" s="132">
        <v>0.5556712962962963</v>
      </c>
      <c r="C26015" s="141" t="s">
        <v>14500</v>
      </c>
      <c r="D26015" s="141" t="s">
        <v>14500</v>
      </c>
      <c r="E26015" s="108">
        <v>66.667000000000002</v>
      </c>
      <c r="F26015" s="108">
        <v>12161.503000000001</v>
      </c>
      <c r="G26015" s="108">
        <v>27713.39</v>
      </c>
      <c r="H26015" s="108">
        <v>1277.8499999999999</v>
      </c>
      <c r="I26015" s="108">
        <v>83.334000000000003</v>
      </c>
      <c r="J26015" s="108">
        <v>312.50400000000002</v>
      </c>
      <c r="K26015" s="108">
        <v>518.53</v>
      </c>
      <c r="L26015" s="145">
        <v>11160.858</v>
      </c>
      <c r="M26015" s="108">
        <v>111.11199999999999</v>
      </c>
      <c r="N26015" s="108">
        <v>351.858</v>
      </c>
      <c r="O26015" s="108">
        <v>395.84100000000001</v>
      </c>
      <c r="P26015" s="108">
        <v>7224.2969999999996</v>
      </c>
      <c r="Q26015" s="108">
        <v>154309.47</v>
      </c>
      <c r="R26015" s="108">
        <v>312.505</v>
      </c>
      <c r="S26015" s="108">
        <v>466.67700000000002</v>
      </c>
    </row>
    <row r="26016" spans="1:19" ht="11.25" thickBot="1" x14ac:dyDescent="0.2">
      <c r="A26016" s="112"/>
    </row>
    <row r="26017" spans="1:19" ht="11.25" thickBot="1" x14ac:dyDescent="0.2">
      <c r="A26017" s="135" t="s">
        <v>362</v>
      </c>
      <c r="B26017" s="112"/>
      <c r="C26017" s="141" t="s">
        <v>14501</v>
      </c>
      <c r="D26017" s="141" t="s">
        <v>14501</v>
      </c>
      <c r="E26017" s="136">
        <v>66.667000000000002</v>
      </c>
      <c r="F26017" s="136">
        <v>12161.503000000001</v>
      </c>
      <c r="G26017" s="136">
        <v>27713.39</v>
      </c>
      <c r="H26017" s="136">
        <v>1277.8499999999999</v>
      </c>
      <c r="I26017" s="136">
        <v>83.334000000000003</v>
      </c>
      <c r="J26017" s="136">
        <v>312.50400000000002</v>
      </c>
      <c r="K26017" s="136">
        <v>518.53</v>
      </c>
      <c r="L26017" s="140">
        <v>11160.858</v>
      </c>
      <c r="M26017" s="136">
        <v>111.11199999999999</v>
      </c>
      <c r="N26017" s="136">
        <v>351.858</v>
      </c>
      <c r="O26017" s="136">
        <v>395.84100000000001</v>
      </c>
      <c r="P26017" s="136">
        <v>7224.2969999999996</v>
      </c>
      <c r="Q26017" s="136">
        <v>154309.47</v>
      </c>
      <c r="R26017" s="136">
        <v>312.505</v>
      </c>
      <c r="S26017" s="136">
        <v>466.67700000000002</v>
      </c>
    </row>
    <row r="26018" spans="1:19" ht="11.25" thickBot="1" x14ac:dyDescent="0.2">
      <c r="A26018" s="112"/>
    </row>
    <row r="26019" spans="1:19" ht="11.25" thickBot="1" x14ac:dyDescent="0.2">
      <c r="A26019" s="138" t="s">
        <v>364</v>
      </c>
      <c r="B26019" s="112"/>
      <c r="C26019" s="141" t="s">
        <v>14501</v>
      </c>
      <c r="D26019" s="141" t="s">
        <v>14501</v>
      </c>
      <c r="E26019" s="136">
        <v>0</v>
      </c>
      <c r="F26019" s="136">
        <v>0</v>
      </c>
      <c r="G26019" s="136">
        <v>0</v>
      </c>
      <c r="H26019" s="136">
        <v>0</v>
      </c>
      <c r="I26019" s="136">
        <v>0</v>
      </c>
      <c r="J26019" s="136">
        <v>0</v>
      </c>
      <c r="K26019" s="136">
        <v>0</v>
      </c>
      <c r="L26019" s="140">
        <v>0</v>
      </c>
      <c r="M26019" s="136">
        <v>0</v>
      </c>
      <c r="N26019" s="136">
        <v>0</v>
      </c>
      <c r="O26019" s="136">
        <v>0</v>
      </c>
      <c r="P26019" s="136">
        <v>0</v>
      </c>
      <c r="Q26019" s="136">
        <v>0</v>
      </c>
      <c r="R26019" s="136">
        <v>0</v>
      </c>
      <c r="S26019" s="136">
        <v>0</v>
      </c>
    </row>
    <row r="26020" spans="1:19" ht="11.25" thickBot="1" x14ac:dyDescent="0.2">
      <c r="A26020" s="112"/>
    </row>
    <row r="26021" spans="1:19" ht="11.25" thickBot="1" x14ac:dyDescent="0.2">
      <c r="A26021" s="139" t="s">
        <v>366</v>
      </c>
      <c r="B26021" s="112"/>
      <c r="C26021" s="141" t="s">
        <v>14501</v>
      </c>
      <c r="D26021" s="141" t="s">
        <v>14501</v>
      </c>
      <c r="E26021" s="136">
        <v>0</v>
      </c>
      <c r="F26021" s="136">
        <v>0</v>
      </c>
      <c r="G26021" s="136">
        <v>0</v>
      </c>
      <c r="H26021" s="136">
        <v>0</v>
      </c>
      <c r="I26021" s="136">
        <v>0</v>
      </c>
      <c r="J26021" s="136">
        <v>0</v>
      </c>
      <c r="K26021" s="136">
        <v>0</v>
      </c>
      <c r="L26021" s="140">
        <v>0</v>
      </c>
      <c r="M26021" s="136">
        <v>0</v>
      </c>
      <c r="N26021" s="136">
        <v>0</v>
      </c>
      <c r="O26021" s="136">
        <v>0</v>
      </c>
      <c r="P26021" s="136">
        <v>0</v>
      </c>
      <c r="Q26021" s="136">
        <v>0</v>
      </c>
      <c r="R26021" s="136">
        <v>0</v>
      </c>
      <c r="S26021" s="136">
        <v>0</v>
      </c>
    </row>
    <row r="26022" spans="1:19" ht="11.25" thickBot="1" x14ac:dyDescent="0.2">
      <c r="A26022" s="112"/>
    </row>
    <row r="26023" spans="1:19" ht="11.25" thickBot="1" x14ac:dyDescent="0.2">
      <c r="A26023" s="106" t="s">
        <v>357</v>
      </c>
      <c r="B26023" s="106" t="s">
        <v>358</v>
      </c>
      <c r="C26023" s="146" t="s">
        <v>16</v>
      </c>
      <c r="D26023" s="146" t="s">
        <v>14502</v>
      </c>
      <c r="E26023" s="146" t="s">
        <v>14503</v>
      </c>
      <c r="F26023" s="146" t="s">
        <v>20</v>
      </c>
      <c r="G26023" s="146" t="s">
        <v>21</v>
      </c>
      <c r="H26023" s="146" t="s">
        <v>22</v>
      </c>
      <c r="I26023" s="146" t="s">
        <v>23</v>
      </c>
      <c r="J26023" s="146" t="s">
        <v>24</v>
      </c>
      <c r="K26023" s="146" t="s">
        <v>26</v>
      </c>
      <c r="L26023" s="146" t="s">
        <v>14504</v>
      </c>
      <c r="M26023" s="146" t="s">
        <v>27</v>
      </c>
      <c r="N26023" s="146" t="s">
        <v>28</v>
      </c>
      <c r="O26023" s="146" t="s">
        <v>29</v>
      </c>
      <c r="P26023" s="146" t="s">
        <v>30</v>
      </c>
      <c r="Q26023" s="146" t="s">
        <v>14505</v>
      </c>
      <c r="R26023" s="146" t="s">
        <v>32</v>
      </c>
      <c r="S26023" s="146" t="s">
        <v>33</v>
      </c>
    </row>
    <row r="26024" spans="1:19" ht="11.25" thickBot="1" x14ac:dyDescent="0.2">
      <c r="A26024" s="107">
        <v>1</v>
      </c>
      <c r="B26024" s="132">
        <v>0.5556712962962963</v>
      </c>
      <c r="C26024" s="108">
        <v>11555.519</v>
      </c>
      <c r="D26024" s="108">
        <v>4284.1360000000004</v>
      </c>
      <c r="E26024" s="108">
        <v>33.332999999999998</v>
      </c>
      <c r="F26024" s="145">
        <v>12423.200999999999</v>
      </c>
      <c r="G26024" s="141" t="s">
        <v>14500</v>
      </c>
      <c r="H26024" s="108">
        <v>33.332999999999998</v>
      </c>
      <c r="I26024" s="108">
        <v>2944.797</v>
      </c>
      <c r="J26024" s="108">
        <v>26713.213</v>
      </c>
      <c r="K26024" s="145">
        <v>93852.201000000001</v>
      </c>
      <c r="L26024" s="108">
        <v>1796.499</v>
      </c>
      <c r="M26024" s="108">
        <v>74.073999999999998</v>
      </c>
      <c r="N26024" s="108">
        <v>333.33800000000002</v>
      </c>
      <c r="O26024" s="141" t="s">
        <v>14500</v>
      </c>
      <c r="P26024" s="141" t="s">
        <v>14500</v>
      </c>
      <c r="Q26024" s="108">
        <v>259.262</v>
      </c>
      <c r="R26024" s="108">
        <v>95.239000000000004</v>
      </c>
      <c r="S26024" s="108">
        <v>126.985</v>
      </c>
    </row>
    <row r="26025" spans="1:19" ht="11.25" thickBot="1" x14ac:dyDescent="0.2">
      <c r="A26025" s="112"/>
    </row>
    <row r="26026" spans="1:19" ht="11.25" thickBot="1" x14ac:dyDescent="0.2">
      <c r="A26026" s="135" t="s">
        <v>362</v>
      </c>
      <c r="B26026" s="112"/>
      <c r="C26026" s="136">
        <v>11555.519</v>
      </c>
      <c r="D26026" s="136">
        <v>4284.1360000000004</v>
      </c>
      <c r="E26026" s="136">
        <v>33.332999999999998</v>
      </c>
      <c r="F26026" s="140">
        <v>12423.200999999999</v>
      </c>
      <c r="G26026" s="141" t="s">
        <v>14501</v>
      </c>
      <c r="H26026" s="136">
        <v>33.332999999999998</v>
      </c>
      <c r="I26026" s="136">
        <v>2944.797</v>
      </c>
      <c r="J26026" s="136">
        <v>26713.213</v>
      </c>
      <c r="K26026" s="140">
        <v>93852.201000000001</v>
      </c>
      <c r="L26026" s="136">
        <v>1796.499</v>
      </c>
      <c r="M26026" s="136">
        <v>74.073999999999998</v>
      </c>
      <c r="N26026" s="136">
        <v>333.33800000000002</v>
      </c>
      <c r="O26026" s="141" t="s">
        <v>14501</v>
      </c>
      <c r="P26026" s="141" t="s">
        <v>14501</v>
      </c>
      <c r="Q26026" s="136">
        <v>259.262</v>
      </c>
      <c r="R26026" s="136">
        <v>95.239000000000004</v>
      </c>
      <c r="S26026" s="136">
        <v>126.985</v>
      </c>
    </row>
    <row r="26027" spans="1:19" ht="11.25" thickBot="1" x14ac:dyDescent="0.2">
      <c r="A26027" s="112"/>
    </row>
    <row r="26028" spans="1:19" ht="11.25" thickBot="1" x14ac:dyDescent="0.2">
      <c r="A26028" s="138" t="s">
        <v>364</v>
      </c>
      <c r="B26028" s="112"/>
      <c r="C26028" s="136">
        <v>0</v>
      </c>
      <c r="D26028" s="136">
        <v>0</v>
      </c>
      <c r="E26028" s="136">
        <v>0</v>
      </c>
      <c r="F26028" s="140">
        <v>0</v>
      </c>
      <c r="G26028" s="141" t="s">
        <v>14501</v>
      </c>
      <c r="H26028" s="136">
        <v>0</v>
      </c>
      <c r="I26028" s="136">
        <v>0</v>
      </c>
      <c r="J26028" s="136">
        <v>0</v>
      </c>
      <c r="K26028" s="140">
        <v>0</v>
      </c>
      <c r="L26028" s="136">
        <v>0</v>
      </c>
      <c r="M26028" s="136">
        <v>0</v>
      </c>
      <c r="N26028" s="136">
        <v>0</v>
      </c>
      <c r="O26028" s="141" t="s">
        <v>14501</v>
      </c>
      <c r="P26028" s="141" t="s">
        <v>14501</v>
      </c>
      <c r="Q26028" s="136">
        <v>0</v>
      </c>
      <c r="R26028" s="136">
        <v>0</v>
      </c>
      <c r="S26028" s="136">
        <v>0</v>
      </c>
    </row>
    <row r="26029" spans="1:19" ht="11.25" thickBot="1" x14ac:dyDescent="0.2">
      <c r="A26029" s="112"/>
    </row>
    <row r="26030" spans="1:19" ht="11.25" thickBot="1" x14ac:dyDescent="0.2">
      <c r="A26030" s="139" t="s">
        <v>366</v>
      </c>
      <c r="B26030" s="112"/>
      <c r="C26030" s="136">
        <v>0</v>
      </c>
      <c r="D26030" s="136">
        <v>0</v>
      </c>
      <c r="E26030" s="136">
        <v>0</v>
      </c>
      <c r="F26030" s="140">
        <v>0</v>
      </c>
      <c r="G26030" s="141" t="s">
        <v>14501</v>
      </c>
      <c r="H26030" s="136">
        <v>0</v>
      </c>
      <c r="I26030" s="136">
        <v>0</v>
      </c>
      <c r="J26030" s="136">
        <v>0</v>
      </c>
      <c r="K26030" s="140">
        <v>0</v>
      </c>
      <c r="L26030" s="136">
        <v>0</v>
      </c>
      <c r="M26030" s="136">
        <v>0</v>
      </c>
      <c r="N26030" s="136">
        <v>0</v>
      </c>
      <c r="O26030" s="141" t="s">
        <v>14501</v>
      </c>
      <c r="P26030" s="141" t="s">
        <v>14501</v>
      </c>
      <c r="Q26030" s="136">
        <v>0</v>
      </c>
      <c r="R26030" s="136">
        <v>0</v>
      </c>
      <c r="S26030" s="136">
        <v>0</v>
      </c>
    </row>
    <row r="26031" spans="1:19" ht="11.25" thickBot="1" x14ac:dyDescent="0.2">
      <c r="A26031" s="112"/>
    </row>
    <row r="26032" spans="1:19" ht="11.25" thickBot="1" x14ac:dyDescent="0.2">
      <c r="A26032" s="106" t="s">
        <v>357</v>
      </c>
      <c r="B26032" s="106" t="s">
        <v>358</v>
      </c>
      <c r="C26032" s="146" t="s">
        <v>35</v>
      </c>
      <c r="D26032" s="146" t="s">
        <v>36</v>
      </c>
      <c r="E26032" s="146" t="s">
        <v>14506</v>
      </c>
      <c r="F26032" s="146" t="s">
        <v>38</v>
      </c>
      <c r="G26032" s="146" t="s">
        <v>39</v>
      </c>
      <c r="H26032" s="146" t="s">
        <v>41</v>
      </c>
      <c r="I26032" s="146" t="s">
        <v>42</v>
      </c>
      <c r="J26032" s="146" t="s">
        <v>43</v>
      </c>
      <c r="K26032" s="146" t="s">
        <v>44</v>
      </c>
      <c r="L26032" s="146" t="s">
        <v>45</v>
      </c>
      <c r="M26032" s="146" t="s">
        <v>46</v>
      </c>
      <c r="N26032" s="146" t="s">
        <v>47</v>
      </c>
      <c r="O26032" s="146" t="s">
        <v>48</v>
      </c>
      <c r="P26032" s="146" t="s">
        <v>49</v>
      </c>
      <c r="Q26032" s="146" t="s">
        <v>50</v>
      </c>
      <c r="R26032" s="146" t="s">
        <v>51</v>
      </c>
      <c r="S26032" s="146" t="s">
        <v>52</v>
      </c>
    </row>
    <row r="26033" spans="1:19" ht="11.25" thickBot="1" x14ac:dyDescent="0.2">
      <c r="A26033" s="107">
        <v>1</v>
      </c>
      <c r="B26033" s="132">
        <v>0.5556712962962963</v>
      </c>
      <c r="C26033" s="145">
        <v>195760.69</v>
      </c>
      <c r="D26033" s="108">
        <v>650.01900000000001</v>
      </c>
      <c r="E26033" s="108">
        <v>222.22499999999999</v>
      </c>
      <c r="F26033" s="141" t="s">
        <v>14500</v>
      </c>
      <c r="G26033" s="108">
        <v>74.073999999999998</v>
      </c>
      <c r="H26033" s="108">
        <v>15561.013000000001</v>
      </c>
      <c r="I26033" s="108">
        <v>550.01300000000003</v>
      </c>
      <c r="J26033" s="108">
        <v>1850.1410000000001</v>
      </c>
      <c r="K26033" s="108">
        <v>212.965</v>
      </c>
      <c r="L26033" s="108">
        <v>142.858</v>
      </c>
      <c r="M26033" s="108">
        <v>66.667000000000002</v>
      </c>
      <c r="N26033" s="141" t="s">
        <v>14500</v>
      </c>
      <c r="O26033" s="108">
        <v>111.11199999999999</v>
      </c>
      <c r="P26033" s="108">
        <v>166.66900000000001</v>
      </c>
      <c r="Q26033" s="108">
        <v>857.22500000000002</v>
      </c>
      <c r="R26033" s="108">
        <v>190.47900000000001</v>
      </c>
      <c r="S26033" s="108">
        <v>277.78300000000002</v>
      </c>
    </row>
    <row r="26034" spans="1:19" ht="11.25" thickBot="1" x14ac:dyDescent="0.2">
      <c r="A26034" s="112"/>
    </row>
    <row r="26035" spans="1:19" ht="11.25" thickBot="1" x14ac:dyDescent="0.2">
      <c r="A26035" s="135" t="s">
        <v>362</v>
      </c>
      <c r="B26035" s="112"/>
      <c r="C26035" s="140">
        <v>195760.69</v>
      </c>
      <c r="D26035" s="136">
        <v>650.01900000000001</v>
      </c>
      <c r="E26035" s="136">
        <v>222.22499999999999</v>
      </c>
      <c r="F26035" s="141" t="s">
        <v>14501</v>
      </c>
      <c r="G26035" s="136">
        <v>74.073999999999998</v>
      </c>
      <c r="H26035" s="136">
        <v>15561.013000000001</v>
      </c>
      <c r="I26035" s="136">
        <v>550.01300000000003</v>
      </c>
      <c r="J26035" s="136">
        <v>1850.1410000000001</v>
      </c>
      <c r="K26035" s="136">
        <v>212.965</v>
      </c>
      <c r="L26035" s="136">
        <v>142.858</v>
      </c>
      <c r="M26035" s="136">
        <v>66.667000000000002</v>
      </c>
      <c r="N26035" s="141" t="s">
        <v>14501</v>
      </c>
      <c r="O26035" s="136">
        <v>111.11199999999999</v>
      </c>
      <c r="P26035" s="136">
        <v>166.66900000000001</v>
      </c>
      <c r="Q26035" s="136">
        <v>857.22500000000002</v>
      </c>
      <c r="R26035" s="136">
        <v>190.47900000000001</v>
      </c>
      <c r="S26035" s="136">
        <v>277.78300000000002</v>
      </c>
    </row>
    <row r="26036" spans="1:19" ht="11.25" thickBot="1" x14ac:dyDescent="0.2">
      <c r="A26036" s="112"/>
    </row>
    <row r="26037" spans="1:19" ht="11.25" thickBot="1" x14ac:dyDescent="0.2">
      <c r="A26037" s="138" t="s">
        <v>364</v>
      </c>
      <c r="B26037" s="112"/>
      <c r="C26037" s="140">
        <v>0</v>
      </c>
      <c r="D26037" s="136">
        <v>0</v>
      </c>
      <c r="E26037" s="136">
        <v>0</v>
      </c>
      <c r="F26037" s="141" t="s">
        <v>14501</v>
      </c>
      <c r="G26037" s="136">
        <v>0</v>
      </c>
      <c r="H26037" s="136">
        <v>0</v>
      </c>
      <c r="I26037" s="136">
        <v>0</v>
      </c>
      <c r="J26037" s="136">
        <v>0</v>
      </c>
      <c r="K26037" s="136">
        <v>0</v>
      </c>
      <c r="L26037" s="136">
        <v>0</v>
      </c>
      <c r="M26037" s="136">
        <v>0</v>
      </c>
      <c r="N26037" s="141" t="s">
        <v>14501</v>
      </c>
      <c r="O26037" s="136">
        <v>0</v>
      </c>
      <c r="P26037" s="136">
        <v>0</v>
      </c>
      <c r="Q26037" s="136">
        <v>0</v>
      </c>
      <c r="R26037" s="136">
        <v>0</v>
      </c>
      <c r="S26037" s="136">
        <v>0</v>
      </c>
    </row>
    <row r="26038" spans="1:19" ht="11.25" thickBot="1" x14ac:dyDescent="0.2">
      <c r="A26038" s="112"/>
    </row>
    <row r="26039" spans="1:19" ht="11.25" thickBot="1" x14ac:dyDescent="0.2">
      <c r="A26039" s="139" t="s">
        <v>366</v>
      </c>
      <c r="B26039" s="112"/>
      <c r="C26039" s="140">
        <v>0</v>
      </c>
      <c r="D26039" s="136">
        <v>0</v>
      </c>
      <c r="E26039" s="136">
        <v>0</v>
      </c>
      <c r="F26039" s="141" t="s">
        <v>14501</v>
      </c>
      <c r="G26039" s="136">
        <v>0</v>
      </c>
      <c r="H26039" s="136">
        <v>0</v>
      </c>
      <c r="I26039" s="136">
        <v>0</v>
      </c>
      <c r="J26039" s="136">
        <v>0</v>
      </c>
      <c r="K26039" s="136">
        <v>0</v>
      </c>
      <c r="L26039" s="136">
        <v>0</v>
      </c>
      <c r="M26039" s="136">
        <v>0</v>
      </c>
      <c r="N26039" s="141" t="s">
        <v>14501</v>
      </c>
      <c r="O26039" s="136">
        <v>0</v>
      </c>
      <c r="P26039" s="136">
        <v>0</v>
      </c>
      <c r="Q26039" s="136">
        <v>0</v>
      </c>
      <c r="R26039" s="136">
        <v>0</v>
      </c>
      <c r="S26039" s="136">
        <v>0</v>
      </c>
    </row>
    <row r="26040" spans="1:19" ht="11.25" thickBot="1" x14ac:dyDescent="0.2">
      <c r="A26040" s="112"/>
    </row>
    <row r="26041" spans="1:19" ht="11.25" thickBot="1" x14ac:dyDescent="0.2">
      <c r="A26041" s="106" t="s">
        <v>357</v>
      </c>
      <c r="B26041" s="106" t="s">
        <v>358</v>
      </c>
      <c r="C26041" s="146" t="s">
        <v>53</v>
      </c>
      <c r="D26041" s="146" t="s">
        <v>54</v>
      </c>
      <c r="E26041" s="146" t="s">
        <v>55</v>
      </c>
      <c r="F26041" s="146" t="s">
        <v>56</v>
      </c>
      <c r="G26041" s="146" t="s">
        <v>14507</v>
      </c>
      <c r="H26041" s="146" t="s">
        <v>57</v>
      </c>
      <c r="I26041" s="146" t="s">
        <v>59</v>
      </c>
      <c r="J26041" s="146" t="s">
        <v>14508</v>
      </c>
      <c r="K26041" s="146" t="s">
        <v>60</v>
      </c>
      <c r="L26041" s="146" t="s">
        <v>61</v>
      </c>
      <c r="M26041" s="146" t="s">
        <v>62</v>
      </c>
      <c r="N26041" s="146" t="s">
        <v>14509</v>
      </c>
      <c r="O26041" s="146" t="s">
        <v>63</v>
      </c>
      <c r="P26041" s="146" t="s">
        <v>64</v>
      </c>
      <c r="Q26041" s="146" t="s">
        <v>66</v>
      </c>
      <c r="R26041" s="146" t="s">
        <v>14510</v>
      </c>
      <c r="S26041" s="146" t="s">
        <v>67</v>
      </c>
    </row>
    <row r="26042" spans="1:19" ht="11.25" thickBot="1" x14ac:dyDescent="0.2">
      <c r="A26042" s="107">
        <v>1</v>
      </c>
      <c r="B26042" s="132">
        <v>0.5556712962962963</v>
      </c>
      <c r="C26042" s="108">
        <v>74.073999999999998</v>
      </c>
      <c r="D26042" s="108">
        <v>111.11199999999999</v>
      </c>
      <c r="E26042" s="141" t="s">
        <v>14500</v>
      </c>
      <c r="F26042" s="108">
        <v>104.167</v>
      </c>
      <c r="G26042" s="141" t="s">
        <v>14500</v>
      </c>
      <c r="H26042" s="108">
        <v>270.83699999999999</v>
      </c>
      <c r="I26042" s="108">
        <v>907.44200000000001</v>
      </c>
      <c r="J26042" s="141" t="s">
        <v>14500</v>
      </c>
      <c r="K26042" s="108">
        <v>33.332999999999998</v>
      </c>
      <c r="L26042" s="108">
        <v>33.332999999999998</v>
      </c>
      <c r="M26042" s="108">
        <v>74.073999999999998</v>
      </c>
      <c r="N26042" s="108">
        <v>33.332999999999998</v>
      </c>
      <c r="O26042" s="108">
        <v>83.334000000000003</v>
      </c>
      <c r="P26042" s="108">
        <v>10189.824000000001</v>
      </c>
      <c r="Q26042" s="145">
        <v>761883.63</v>
      </c>
      <c r="R26042" s="141" t="s">
        <v>14500</v>
      </c>
      <c r="S26042" s="108">
        <v>537.05100000000004</v>
      </c>
    </row>
    <row r="26043" spans="1:19" ht="11.25" thickBot="1" x14ac:dyDescent="0.2">
      <c r="A26043" s="112"/>
    </row>
    <row r="26044" spans="1:19" ht="11.25" thickBot="1" x14ac:dyDescent="0.2">
      <c r="A26044" s="135" t="s">
        <v>362</v>
      </c>
      <c r="B26044" s="112"/>
      <c r="C26044" s="136">
        <v>74.073999999999998</v>
      </c>
      <c r="D26044" s="136">
        <v>111.11199999999999</v>
      </c>
      <c r="E26044" s="141" t="s">
        <v>14501</v>
      </c>
      <c r="F26044" s="136">
        <v>104.167</v>
      </c>
      <c r="G26044" s="141" t="s">
        <v>14501</v>
      </c>
      <c r="H26044" s="136">
        <v>270.83699999999999</v>
      </c>
      <c r="I26044" s="136">
        <v>907.44200000000001</v>
      </c>
      <c r="J26044" s="141" t="s">
        <v>14501</v>
      </c>
      <c r="K26044" s="136">
        <v>33.332999999999998</v>
      </c>
      <c r="L26044" s="136">
        <v>33.332999999999998</v>
      </c>
      <c r="M26044" s="136">
        <v>74.073999999999998</v>
      </c>
      <c r="N26044" s="136">
        <v>33.332999999999998</v>
      </c>
      <c r="O26044" s="136">
        <v>83.334000000000003</v>
      </c>
      <c r="P26044" s="136">
        <v>10189.824000000001</v>
      </c>
      <c r="Q26044" s="140">
        <v>761883.63</v>
      </c>
      <c r="R26044" s="141" t="s">
        <v>14501</v>
      </c>
      <c r="S26044" s="136">
        <v>537.05100000000004</v>
      </c>
    </row>
    <row r="26045" spans="1:19" ht="11.25" thickBot="1" x14ac:dyDescent="0.2">
      <c r="A26045" s="112"/>
    </row>
    <row r="26046" spans="1:19" ht="11.25" thickBot="1" x14ac:dyDescent="0.2">
      <c r="A26046" s="138" t="s">
        <v>364</v>
      </c>
      <c r="B26046" s="112"/>
      <c r="C26046" s="136">
        <v>0</v>
      </c>
      <c r="D26046" s="136">
        <v>0</v>
      </c>
      <c r="E26046" s="141" t="s">
        <v>14501</v>
      </c>
      <c r="F26046" s="136">
        <v>0</v>
      </c>
      <c r="G26046" s="141" t="s">
        <v>14501</v>
      </c>
      <c r="H26046" s="136">
        <v>0</v>
      </c>
      <c r="I26046" s="136">
        <v>0</v>
      </c>
      <c r="J26046" s="141" t="s">
        <v>14501</v>
      </c>
      <c r="K26046" s="136">
        <v>0</v>
      </c>
      <c r="L26046" s="136">
        <v>0</v>
      </c>
      <c r="M26046" s="136">
        <v>0</v>
      </c>
      <c r="N26046" s="136">
        <v>0</v>
      </c>
      <c r="O26046" s="136">
        <v>0</v>
      </c>
      <c r="P26046" s="136">
        <v>0</v>
      </c>
      <c r="Q26046" s="140">
        <v>0</v>
      </c>
      <c r="R26046" s="141" t="s">
        <v>14501</v>
      </c>
      <c r="S26046" s="136">
        <v>0</v>
      </c>
    </row>
    <row r="26047" spans="1:19" ht="11.25" thickBot="1" x14ac:dyDescent="0.2">
      <c r="A26047" s="112"/>
    </row>
    <row r="26048" spans="1:19" ht="11.25" thickBot="1" x14ac:dyDescent="0.2">
      <c r="A26048" s="139" t="s">
        <v>366</v>
      </c>
      <c r="B26048" s="112"/>
      <c r="C26048" s="136">
        <v>0</v>
      </c>
      <c r="D26048" s="136">
        <v>0</v>
      </c>
      <c r="E26048" s="141" t="s">
        <v>14501</v>
      </c>
      <c r="F26048" s="136">
        <v>0</v>
      </c>
      <c r="G26048" s="141" t="s">
        <v>14501</v>
      </c>
      <c r="H26048" s="136">
        <v>0</v>
      </c>
      <c r="I26048" s="136">
        <v>0</v>
      </c>
      <c r="J26048" s="141" t="s">
        <v>14501</v>
      </c>
      <c r="K26048" s="136">
        <v>0</v>
      </c>
      <c r="L26048" s="136">
        <v>0</v>
      </c>
      <c r="M26048" s="136">
        <v>0</v>
      </c>
      <c r="N26048" s="136">
        <v>0</v>
      </c>
      <c r="O26048" s="136">
        <v>0</v>
      </c>
      <c r="P26048" s="136">
        <v>0</v>
      </c>
      <c r="Q26048" s="140">
        <v>0</v>
      </c>
      <c r="R26048" s="141" t="s">
        <v>14501</v>
      </c>
      <c r="S26048" s="136">
        <v>0</v>
      </c>
    </row>
    <row r="26049" spans="1:19" ht="11.25" thickBot="1" x14ac:dyDescent="0.2">
      <c r="A26049" s="112"/>
    </row>
    <row r="26050" spans="1:19" ht="11.25" thickBot="1" x14ac:dyDescent="0.2">
      <c r="A26050" s="106" t="s">
        <v>357</v>
      </c>
      <c r="B26050" s="106" t="s">
        <v>358</v>
      </c>
      <c r="C26050" s="146" t="s">
        <v>68</v>
      </c>
      <c r="D26050" s="146" t="s">
        <v>14511</v>
      </c>
    </row>
    <row r="26051" spans="1:19" ht="11.25" thickBot="1" x14ac:dyDescent="0.2">
      <c r="A26051" s="107">
        <v>1</v>
      </c>
      <c r="B26051" s="132">
        <v>0.5556712962962963</v>
      </c>
      <c r="C26051" s="108">
        <v>222.22499999999999</v>
      </c>
      <c r="D26051" s="141" t="s">
        <v>14500</v>
      </c>
    </row>
    <row r="26052" spans="1:19" ht="11.25" thickBot="1" x14ac:dyDescent="0.2">
      <c r="A26052" s="112"/>
    </row>
    <row r="26053" spans="1:19" ht="11.25" thickBot="1" x14ac:dyDescent="0.2">
      <c r="A26053" s="135" t="s">
        <v>362</v>
      </c>
      <c r="B26053" s="112"/>
      <c r="C26053" s="136">
        <v>222.22499999999999</v>
      </c>
      <c r="D26053" s="141" t="s">
        <v>14501</v>
      </c>
    </row>
    <row r="26054" spans="1:19" ht="11.25" thickBot="1" x14ac:dyDescent="0.2">
      <c r="A26054" s="112"/>
    </row>
    <row r="26055" spans="1:19" ht="11.25" thickBot="1" x14ac:dyDescent="0.2">
      <c r="A26055" s="138" t="s">
        <v>364</v>
      </c>
      <c r="B26055" s="112"/>
      <c r="C26055" s="136">
        <v>0</v>
      </c>
      <c r="D26055" s="141" t="s">
        <v>14501</v>
      </c>
    </row>
    <row r="26056" spans="1:19" ht="11.25" thickBot="1" x14ac:dyDescent="0.2">
      <c r="A26056" s="112"/>
    </row>
    <row r="26057" spans="1:19" ht="11.25" thickBot="1" x14ac:dyDescent="0.2">
      <c r="A26057" s="139" t="s">
        <v>366</v>
      </c>
      <c r="B26057" s="112"/>
      <c r="C26057" s="136">
        <v>0</v>
      </c>
      <c r="D26057" s="141" t="s">
        <v>14501</v>
      </c>
    </row>
    <row r="26058" spans="1:19" ht="10.5" x14ac:dyDescent="0.15">
      <c r="A26058" s="112"/>
    </row>
    <row r="26059" spans="1:19" x14ac:dyDescent="0.15">
      <c r="A26059" s="129"/>
      <c r="B26059" s="86" t="s">
        <v>1881</v>
      </c>
    </row>
    <row r="26060" spans="1:19" ht="9.75" thickBot="1" x14ac:dyDescent="0.2">
      <c r="A26060" s="81" t="s">
        <v>5871</v>
      </c>
    </row>
    <row r="26061" spans="1:19" ht="11.25" thickBot="1" x14ac:dyDescent="0.2">
      <c r="A26061" s="106" t="s">
        <v>357</v>
      </c>
      <c r="B26061" s="106" t="s">
        <v>358</v>
      </c>
      <c r="C26061" s="146" t="s">
        <v>14494</v>
      </c>
      <c r="D26061" s="146" t="s">
        <v>14495</v>
      </c>
      <c r="E26061" s="146" t="s">
        <v>14496</v>
      </c>
      <c r="F26061" s="146" t="s">
        <v>0</v>
      </c>
      <c r="G26061" s="146" t="s">
        <v>1</v>
      </c>
      <c r="H26061" s="146" t="s">
        <v>2</v>
      </c>
      <c r="I26061" s="146" t="s">
        <v>14497</v>
      </c>
      <c r="J26061" s="146" t="s">
        <v>3</v>
      </c>
      <c r="K26061" s="146" t="s">
        <v>14498</v>
      </c>
      <c r="L26061" s="146" t="s">
        <v>7</v>
      </c>
      <c r="M26061" s="146" t="s">
        <v>14499</v>
      </c>
      <c r="N26061" s="146" t="s">
        <v>10</v>
      </c>
      <c r="O26061" s="146" t="s">
        <v>11</v>
      </c>
      <c r="P26061" s="146" t="s">
        <v>12</v>
      </c>
      <c r="Q26061" s="146" t="s">
        <v>13</v>
      </c>
      <c r="R26061" s="146" t="s">
        <v>14</v>
      </c>
      <c r="S26061" s="146" t="s">
        <v>15</v>
      </c>
    </row>
    <row r="26062" spans="1:19" ht="11.25" thickBot="1" x14ac:dyDescent="0.2">
      <c r="A26062" s="107">
        <v>1</v>
      </c>
      <c r="B26062" s="132">
        <v>0.56079861111111107</v>
      </c>
      <c r="C26062" s="141" t="s">
        <v>14500</v>
      </c>
      <c r="D26062" s="141" t="s">
        <v>14500</v>
      </c>
      <c r="E26062" s="108">
        <v>88.888999999999996</v>
      </c>
      <c r="F26062" s="108">
        <v>10871.468000000001</v>
      </c>
      <c r="G26062" s="108">
        <v>38875.474000000002</v>
      </c>
      <c r="H26062" s="108">
        <v>750.024</v>
      </c>
      <c r="I26062" s="108">
        <v>212.96600000000001</v>
      </c>
      <c r="J26062" s="108">
        <v>266.67</v>
      </c>
      <c r="K26062" s="108">
        <v>849.23800000000006</v>
      </c>
      <c r="L26062" s="145">
        <v>11333.271000000001</v>
      </c>
      <c r="M26062" s="108">
        <v>177.779</v>
      </c>
      <c r="N26062" s="108">
        <v>138.88999999999999</v>
      </c>
      <c r="O26062" s="108">
        <v>277.78100000000001</v>
      </c>
      <c r="P26062" s="108">
        <v>21886.544999999998</v>
      </c>
      <c r="Q26062" s="108">
        <v>135013.74</v>
      </c>
      <c r="R26062" s="108">
        <v>166.66800000000001</v>
      </c>
      <c r="S26062" s="108">
        <v>655.572</v>
      </c>
    </row>
    <row r="26063" spans="1:19" ht="11.25" thickBot="1" x14ac:dyDescent="0.2">
      <c r="A26063" s="112"/>
    </row>
    <row r="26064" spans="1:19" ht="11.25" thickBot="1" x14ac:dyDescent="0.2">
      <c r="A26064" s="135" t="s">
        <v>362</v>
      </c>
      <c r="B26064" s="112"/>
      <c r="C26064" s="141" t="s">
        <v>14501</v>
      </c>
      <c r="D26064" s="141" t="s">
        <v>14501</v>
      </c>
      <c r="E26064" s="136">
        <v>88.888999999999996</v>
      </c>
      <c r="F26064" s="136">
        <v>10871.468000000001</v>
      </c>
      <c r="G26064" s="136">
        <v>38875.474000000002</v>
      </c>
      <c r="H26064" s="136">
        <v>750.024</v>
      </c>
      <c r="I26064" s="136">
        <v>212.96600000000001</v>
      </c>
      <c r="J26064" s="136">
        <v>266.67</v>
      </c>
      <c r="K26064" s="136">
        <v>849.23800000000006</v>
      </c>
      <c r="L26064" s="140">
        <v>11333.271000000001</v>
      </c>
      <c r="M26064" s="136">
        <v>177.779</v>
      </c>
      <c r="N26064" s="136">
        <v>138.88999999999999</v>
      </c>
      <c r="O26064" s="136">
        <v>277.78100000000001</v>
      </c>
      <c r="P26064" s="136">
        <v>21886.544999999998</v>
      </c>
      <c r="Q26064" s="136">
        <v>135013.74</v>
      </c>
      <c r="R26064" s="136">
        <v>166.66800000000001</v>
      </c>
      <c r="S26064" s="136">
        <v>655.572</v>
      </c>
    </row>
    <row r="26065" spans="1:19" ht="11.25" thickBot="1" x14ac:dyDescent="0.2">
      <c r="A26065" s="112"/>
    </row>
    <row r="26066" spans="1:19" ht="11.25" thickBot="1" x14ac:dyDescent="0.2">
      <c r="A26066" s="138" t="s">
        <v>364</v>
      </c>
      <c r="B26066" s="112"/>
      <c r="C26066" s="141" t="s">
        <v>14501</v>
      </c>
      <c r="D26066" s="141" t="s">
        <v>14501</v>
      </c>
      <c r="E26066" s="136">
        <v>0</v>
      </c>
      <c r="F26066" s="136">
        <v>0</v>
      </c>
      <c r="G26066" s="136">
        <v>0</v>
      </c>
      <c r="H26066" s="136">
        <v>0</v>
      </c>
      <c r="I26066" s="136">
        <v>0</v>
      </c>
      <c r="J26066" s="136">
        <v>0</v>
      </c>
      <c r="K26066" s="136">
        <v>0</v>
      </c>
      <c r="L26066" s="140">
        <v>0</v>
      </c>
      <c r="M26066" s="136">
        <v>0</v>
      </c>
      <c r="N26066" s="136">
        <v>0</v>
      </c>
      <c r="O26066" s="136">
        <v>0</v>
      </c>
      <c r="P26066" s="136">
        <v>0</v>
      </c>
      <c r="Q26066" s="136">
        <v>0</v>
      </c>
      <c r="R26066" s="136">
        <v>0</v>
      </c>
      <c r="S26066" s="136">
        <v>0</v>
      </c>
    </row>
    <row r="26067" spans="1:19" ht="11.25" thickBot="1" x14ac:dyDescent="0.2">
      <c r="A26067" s="112"/>
    </row>
    <row r="26068" spans="1:19" ht="11.25" thickBot="1" x14ac:dyDescent="0.2">
      <c r="A26068" s="139" t="s">
        <v>366</v>
      </c>
      <c r="B26068" s="112"/>
      <c r="C26068" s="141" t="s">
        <v>14501</v>
      </c>
      <c r="D26068" s="141" t="s">
        <v>14501</v>
      </c>
      <c r="E26068" s="136">
        <v>0</v>
      </c>
      <c r="F26068" s="136">
        <v>0</v>
      </c>
      <c r="G26068" s="136">
        <v>0</v>
      </c>
      <c r="H26068" s="136">
        <v>0</v>
      </c>
      <c r="I26068" s="136">
        <v>0</v>
      </c>
      <c r="J26068" s="136">
        <v>0</v>
      </c>
      <c r="K26068" s="136">
        <v>0</v>
      </c>
      <c r="L26068" s="140">
        <v>0</v>
      </c>
      <c r="M26068" s="136">
        <v>0</v>
      </c>
      <c r="N26068" s="136">
        <v>0</v>
      </c>
      <c r="O26068" s="136">
        <v>0</v>
      </c>
      <c r="P26068" s="136">
        <v>0</v>
      </c>
      <c r="Q26068" s="136">
        <v>0</v>
      </c>
      <c r="R26068" s="136">
        <v>0</v>
      </c>
      <c r="S26068" s="136">
        <v>0</v>
      </c>
    </row>
    <row r="26069" spans="1:19" ht="11.25" thickBot="1" x14ac:dyDescent="0.2">
      <c r="A26069" s="112"/>
    </row>
    <row r="26070" spans="1:19" ht="11.25" thickBot="1" x14ac:dyDescent="0.2">
      <c r="A26070" s="106" t="s">
        <v>357</v>
      </c>
      <c r="B26070" s="106" t="s">
        <v>358</v>
      </c>
      <c r="C26070" s="146" t="s">
        <v>16</v>
      </c>
      <c r="D26070" s="146" t="s">
        <v>14502</v>
      </c>
      <c r="E26070" s="146" t="s">
        <v>14503</v>
      </c>
      <c r="F26070" s="146" t="s">
        <v>20</v>
      </c>
      <c r="G26070" s="146" t="s">
        <v>21</v>
      </c>
      <c r="H26070" s="146" t="s">
        <v>22</v>
      </c>
      <c r="I26070" s="146" t="s">
        <v>23</v>
      </c>
      <c r="J26070" s="146" t="s">
        <v>24</v>
      </c>
      <c r="K26070" s="146" t="s">
        <v>26</v>
      </c>
      <c r="L26070" s="146" t="s">
        <v>14504</v>
      </c>
      <c r="M26070" s="146" t="s">
        <v>27</v>
      </c>
      <c r="N26070" s="146" t="s">
        <v>28</v>
      </c>
      <c r="O26070" s="146" t="s">
        <v>29</v>
      </c>
      <c r="P26070" s="146" t="s">
        <v>30</v>
      </c>
      <c r="Q26070" s="146" t="s">
        <v>14505</v>
      </c>
      <c r="R26070" s="146" t="s">
        <v>32</v>
      </c>
      <c r="S26070" s="146" t="s">
        <v>33</v>
      </c>
    </row>
    <row r="26071" spans="1:19" ht="11.25" thickBot="1" x14ac:dyDescent="0.2">
      <c r="A26071" s="107">
        <v>1</v>
      </c>
      <c r="B26071" s="132">
        <v>0.56079861111111107</v>
      </c>
      <c r="C26071" s="108">
        <v>10237.737999999999</v>
      </c>
      <c r="D26071" s="108">
        <v>2950.3380000000002</v>
      </c>
      <c r="E26071" s="141" t="s">
        <v>14500</v>
      </c>
      <c r="F26071" s="145">
        <v>13040.487999999999</v>
      </c>
      <c r="G26071" s="141" t="s">
        <v>14500</v>
      </c>
      <c r="H26071" s="141" t="s">
        <v>14500</v>
      </c>
      <c r="I26071" s="108">
        <v>3233.7620000000002</v>
      </c>
      <c r="J26071" s="108">
        <v>49535.080999999998</v>
      </c>
      <c r="K26071" s="145">
        <v>93624.842000000004</v>
      </c>
      <c r="L26071" s="108">
        <v>655.57799999999997</v>
      </c>
      <c r="M26071" s="108">
        <v>77.778000000000006</v>
      </c>
      <c r="N26071" s="108">
        <v>208.33600000000001</v>
      </c>
      <c r="O26071" s="141" t="s">
        <v>14500</v>
      </c>
      <c r="P26071" s="141" t="s">
        <v>14500</v>
      </c>
      <c r="Q26071" s="108">
        <v>101.852</v>
      </c>
      <c r="R26071" s="108">
        <v>111.11199999999999</v>
      </c>
      <c r="S26071" s="108">
        <v>33.332999999999998</v>
      </c>
    </row>
    <row r="26072" spans="1:19" ht="11.25" thickBot="1" x14ac:dyDescent="0.2">
      <c r="A26072" s="112"/>
    </row>
    <row r="26073" spans="1:19" ht="11.25" thickBot="1" x14ac:dyDescent="0.2">
      <c r="A26073" s="135" t="s">
        <v>362</v>
      </c>
      <c r="B26073" s="112"/>
      <c r="C26073" s="136">
        <v>10237.737999999999</v>
      </c>
      <c r="D26073" s="136">
        <v>2950.3380000000002</v>
      </c>
      <c r="E26073" s="141" t="s">
        <v>14501</v>
      </c>
      <c r="F26073" s="140">
        <v>13040.487999999999</v>
      </c>
      <c r="G26073" s="141" t="s">
        <v>14501</v>
      </c>
      <c r="H26073" s="141" t="s">
        <v>14501</v>
      </c>
      <c r="I26073" s="136">
        <v>3233.7620000000002</v>
      </c>
      <c r="J26073" s="136">
        <v>49535.080999999998</v>
      </c>
      <c r="K26073" s="140">
        <v>93624.842000000004</v>
      </c>
      <c r="L26073" s="136">
        <v>655.57799999999997</v>
      </c>
      <c r="M26073" s="136">
        <v>77.778000000000006</v>
      </c>
      <c r="N26073" s="136">
        <v>208.33600000000001</v>
      </c>
      <c r="O26073" s="141" t="s">
        <v>14501</v>
      </c>
      <c r="P26073" s="141" t="s">
        <v>14501</v>
      </c>
      <c r="Q26073" s="136">
        <v>101.852</v>
      </c>
      <c r="R26073" s="136">
        <v>111.11199999999999</v>
      </c>
      <c r="S26073" s="136">
        <v>33.332999999999998</v>
      </c>
    </row>
    <row r="26074" spans="1:19" ht="11.25" thickBot="1" x14ac:dyDescent="0.2">
      <c r="A26074" s="112"/>
    </row>
    <row r="26075" spans="1:19" ht="11.25" thickBot="1" x14ac:dyDescent="0.2">
      <c r="A26075" s="138" t="s">
        <v>364</v>
      </c>
      <c r="B26075" s="112"/>
      <c r="C26075" s="136">
        <v>0</v>
      </c>
      <c r="D26075" s="136">
        <v>0</v>
      </c>
      <c r="E26075" s="141" t="s">
        <v>14501</v>
      </c>
      <c r="F26075" s="140">
        <v>0</v>
      </c>
      <c r="G26075" s="141" t="s">
        <v>14501</v>
      </c>
      <c r="H26075" s="141" t="s">
        <v>14501</v>
      </c>
      <c r="I26075" s="136">
        <v>0</v>
      </c>
      <c r="J26075" s="136">
        <v>0</v>
      </c>
      <c r="K26075" s="140">
        <v>0</v>
      </c>
      <c r="L26075" s="136">
        <v>0</v>
      </c>
      <c r="M26075" s="136">
        <v>0</v>
      </c>
      <c r="N26075" s="136">
        <v>0</v>
      </c>
      <c r="O26075" s="141" t="s">
        <v>14501</v>
      </c>
      <c r="P26075" s="141" t="s">
        <v>14501</v>
      </c>
      <c r="Q26075" s="136">
        <v>0</v>
      </c>
      <c r="R26075" s="136">
        <v>0</v>
      </c>
      <c r="S26075" s="136">
        <v>0</v>
      </c>
    </row>
    <row r="26076" spans="1:19" ht="11.25" thickBot="1" x14ac:dyDescent="0.2">
      <c r="A26076" s="112"/>
    </row>
    <row r="26077" spans="1:19" ht="11.25" thickBot="1" x14ac:dyDescent="0.2">
      <c r="A26077" s="139" t="s">
        <v>366</v>
      </c>
      <c r="B26077" s="112"/>
      <c r="C26077" s="136">
        <v>0</v>
      </c>
      <c r="D26077" s="136">
        <v>0</v>
      </c>
      <c r="E26077" s="141" t="s">
        <v>14501</v>
      </c>
      <c r="F26077" s="140">
        <v>0</v>
      </c>
      <c r="G26077" s="141" t="s">
        <v>14501</v>
      </c>
      <c r="H26077" s="141" t="s">
        <v>14501</v>
      </c>
      <c r="I26077" s="136">
        <v>0</v>
      </c>
      <c r="J26077" s="136">
        <v>0</v>
      </c>
      <c r="K26077" s="140">
        <v>0</v>
      </c>
      <c r="L26077" s="136">
        <v>0</v>
      </c>
      <c r="M26077" s="136">
        <v>0</v>
      </c>
      <c r="N26077" s="136">
        <v>0</v>
      </c>
      <c r="O26077" s="141" t="s">
        <v>14501</v>
      </c>
      <c r="P26077" s="141" t="s">
        <v>14501</v>
      </c>
      <c r="Q26077" s="136">
        <v>0</v>
      </c>
      <c r="R26077" s="136">
        <v>0</v>
      </c>
      <c r="S26077" s="136">
        <v>0</v>
      </c>
    </row>
    <row r="26078" spans="1:19" ht="11.25" thickBot="1" x14ac:dyDescent="0.2">
      <c r="A26078" s="112"/>
    </row>
    <row r="26079" spans="1:19" ht="11.25" thickBot="1" x14ac:dyDescent="0.2">
      <c r="A26079" s="106" t="s">
        <v>357</v>
      </c>
      <c r="B26079" s="106" t="s">
        <v>358</v>
      </c>
      <c r="C26079" s="146" t="s">
        <v>35</v>
      </c>
      <c r="D26079" s="146" t="s">
        <v>36</v>
      </c>
      <c r="E26079" s="146" t="s">
        <v>14506</v>
      </c>
      <c r="F26079" s="146" t="s">
        <v>38</v>
      </c>
      <c r="G26079" s="146" t="s">
        <v>39</v>
      </c>
      <c r="H26079" s="146" t="s">
        <v>41</v>
      </c>
      <c r="I26079" s="146" t="s">
        <v>42</v>
      </c>
      <c r="J26079" s="146" t="s">
        <v>43</v>
      </c>
      <c r="K26079" s="146" t="s">
        <v>44</v>
      </c>
      <c r="L26079" s="146" t="s">
        <v>45</v>
      </c>
      <c r="M26079" s="146" t="s">
        <v>46</v>
      </c>
      <c r="N26079" s="146" t="s">
        <v>47</v>
      </c>
      <c r="O26079" s="146" t="s">
        <v>48</v>
      </c>
      <c r="P26079" s="146" t="s">
        <v>49</v>
      </c>
      <c r="Q26079" s="146" t="s">
        <v>50</v>
      </c>
      <c r="R26079" s="146" t="s">
        <v>51</v>
      </c>
      <c r="S26079" s="146" t="s">
        <v>52</v>
      </c>
    </row>
    <row r="26080" spans="1:19" ht="11.25" thickBot="1" x14ac:dyDescent="0.2">
      <c r="A26080" s="107">
        <v>1</v>
      </c>
      <c r="B26080" s="132">
        <v>0.56079861111111107</v>
      </c>
      <c r="C26080" s="145">
        <v>194706.39</v>
      </c>
      <c r="D26080" s="108">
        <v>1123.5150000000001</v>
      </c>
      <c r="E26080" s="108">
        <v>101.852</v>
      </c>
      <c r="F26080" s="141" t="s">
        <v>14500</v>
      </c>
      <c r="G26080" s="108">
        <v>354.173</v>
      </c>
      <c r="H26080" s="108">
        <v>25662.937000000002</v>
      </c>
      <c r="I26080" s="108">
        <v>729.19</v>
      </c>
      <c r="J26080" s="108">
        <v>1944.598</v>
      </c>
      <c r="K26080" s="108">
        <v>201.39099999999999</v>
      </c>
      <c r="L26080" s="108">
        <v>277.78300000000002</v>
      </c>
      <c r="M26080" s="108">
        <v>66.667000000000002</v>
      </c>
      <c r="N26080" s="108">
        <v>33.332999999999998</v>
      </c>
      <c r="O26080" s="108">
        <v>33.332999999999998</v>
      </c>
      <c r="P26080" s="108">
        <v>111.11199999999999</v>
      </c>
      <c r="Q26080" s="108">
        <v>41.667000000000002</v>
      </c>
      <c r="R26080" s="108">
        <v>66.667000000000002</v>
      </c>
      <c r="S26080" s="108">
        <v>55.555999999999997</v>
      </c>
    </row>
    <row r="26081" spans="1:19" ht="11.25" thickBot="1" x14ac:dyDescent="0.2">
      <c r="A26081" s="112"/>
    </row>
    <row r="26082" spans="1:19" ht="11.25" thickBot="1" x14ac:dyDescent="0.2">
      <c r="A26082" s="135" t="s">
        <v>362</v>
      </c>
      <c r="B26082" s="112"/>
      <c r="C26082" s="140">
        <v>194706.39</v>
      </c>
      <c r="D26082" s="136">
        <v>1123.5150000000001</v>
      </c>
      <c r="E26082" s="136">
        <v>101.852</v>
      </c>
      <c r="F26082" s="141" t="s">
        <v>14501</v>
      </c>
      <c r="G26082" s="136">
        <v>354.173</v>
      </c>
      <c r="H26082" s="136">
        <v>25662.937000000002</v>
      </c>
      <c r="I26082" s="136">
        <v>729.19</v>
      </c>
      <c r="J26082" s="136">
        <v>1944.598</v>
      </c>
      <c r="K26082" s="136">
        <v>201.39099999999999</v>
      </c>
      <c r="L26082" s="136">
        <v>277.78300000000002</v>
      </c>
      <c r="M26082" s="136">
        <v>66.667000000000002</v>
      </c>
      <c r="N26082" s="136">
        <v>33.332999999999998</v>
      </c>
      <c r="O26082" s="136">
        <v>33.332999999999998</v>
      </c>
      <c r="P26082" s="136">
        <v>111.11199999999999</v>
      </c>
      <c r="Q26082" s="136">
        <v>41.667000000000002</v>
      </c>
      <c r="R26082" s="136">
        <v>66.667000000000002</v>
      </c>
      <c r="S26082" s="136">
        <v>55.555999999999997</v>
      </c>
    </row>
    <row r="26083" spans="1:19" ht="11.25" thickBot="1" x14ac:dyDescent="0.2">
      <c r="A26083" s="112"/>
    </row>
    <row r="26084" spans="1:19" ht="11.25" thickBot="1" x14ac:dyDescent="0.2">
      <c r="A26084" s="138" t="s">
        <v>364</v>
      </c>
      <c r="B26084" s="112"/>
      <c r="C26084" s="140">
        <v>0</v>
      </c>
      <c r="D26084" s="136">
        <v>0</v>
      </c>
      <c r="E26084" s="136">
        <v>0</v>
      </c>
      <c r="F26084" s="141" t="s">
        <v>14501</v>
      </c>
      <c r="G26084" s="136">
        <v>0</v>
      </c>
      <c r="H26084" s="136">
        <v>0</v>
      </c>
      <c r="I26084" s="136">
        <v>0</v>
      </c>
      <c r="J26084" s="136">
        <v>0</v>
      </c>
      <c r="K26084" s="136">
        <v>0</v>
      </c>
      <c r="L26084" s="136">
        <v>0</v>
      </c>
      <c r="M26084" s="136">
        <v>0</v>
      </c>
      <c r="N26084" s="136">
        <v>0</v>
      </c>
      <c r="O26084" s="136">
        <v>0</v>
      </c>
      <c r="P26084" s="136">
        <v>0</v>
      </c>
      <c r="Q26084" s="136">
        <v>0</v>
      </c>
      <c r="R26084" s="136">
        <v>0</v>
      </c>
      <c r="S26084" s="136">
        <v>0</v>
      </c>
    </row>
    <row r="26085" spans="1:19" ht="11.25" thickBot="1" x14ac:dyDescent="0.2">
      <c r="A26085" s="112"/>
    </row>
    <row r="26086" spans="1:19" ht="11.25" thickBot="1" x14ac:dyDescent="0.2">
      <c r="A26086" s="139" t="s">
        <v>366</v>
      </c>
      <c r="B26086" s="112"/>
      <c r="C26086" s="140">
        <v>0</v>
      </c>
      <c r="D26086" s="136">
        <v>0</v>
      </c>
      <c r="E26086" s="136">
        <v>0</v>
      </c>
      <c r="F26086" s="141" t="s">
        <v>14501</v>
      </c>
      <c r="G26086" s="136">
        <v>0</v>
      </c>
      <c r="H26086" s="136">
        <v>0</v>
      </c>
      <c r="I26086" s="136">
        <v>0</v>
      </c>
      <c r="J26086" s="136">
        <v>0</v>
      </c>
      <c r="K26086" s="136">
        <v>0</v>
      </c>
      <c r="L26086" s="136">
        <v>0</v>
      </c>
      <c r="M26086" s="136">
        <v>0</v>
      </c>
      <c r="N26086" s="136">
        <v>0</v>
      </c>
      <c r="O26086" s="136">
        <v>0</v>
      </c>
      <c r="P26086" s="136">
        <v>0</v>
      </c>
      <c r="Q26086" s="136">
        <v>0</v>
      </c>
      <c r="R26086" s="136">
        <v>0</v>
      </c>
      <c r="S26086" s="136">
        <v>0</v>
      </c>
    </row>
    <row r="26087" spans="1:19" ht="11.25" thickBot="1" x14ac:dyDescent="0.2">
      <c r="A26087" s="112"/>
    </row>
    <row r="26088" spans="1:19" ht="11.25" thickBot="1" x14ac:dyDescent="0.2">
      <c r="A26088" s="106" t="s">
        <v>357</v>
      </c>
      <c r="B26088" s="106" t="s">
        <v>358</v>
      </c>
      <c r="C26088" s="146" t="s">
        <v>53</v>
      </c>
      <c r="D26088" s="146" t="s">
        <v>54</v>
      </c>
      <c r="E26088" s="146" t="s">
        <v>55</v>
      </c>
      <c r="F26088" s="146" t="s">
        <v>56</v>
      </c>
      <c r="G26088" s="146" t="s">
        <v>14507</v>
      </c>
      <c r="H26088" s="146" t="s">
        <v>57</v>
      </c>
      <c r="I26088" s="146" t="s">
        <v>59</v>
      </c>
      <c r="J26088" s="146" t="s">
        <v>14508</v>
      </c>
      <c r="K26088" s="146" t="s">
        <v>60</v>
      </c>
      <c r="L26088" s="146" t="s">
        <v>61</v>
      </c>
      <c r="M26088" s="146" t="s">
        <v>62</v>
      </c>
      <c r="N26088" s="146" t="s">
        <v>14509</v>
      </c>
      <c r="O26088" s="146" t="s">
        <v>63</v>
      </c>
      <c r="P26088" s="146" t="s">
        <v>64</v>
      </c>
      <c r="Q26088" s="146" t="s">
        <v>66</v>
      </c>
      <c r="R26088" s="146" t="s">
        <v>14510</v>
      </c>
      <c r="S26088" s="146" t="s">
        <v>67</v>
      </c>
    </row>
    <row r="26089" spans="1:19" ht="11.25" thickBot="1" x14ac:dyDescent="0.2">
      <c r="A26089" s="107">
        <v>1</v>
      </c>
      <c r="B26089" s="132">
        <v>0.56079861111111107</v>
      </c>
      <c r="C26089" s="108">
        <v>33.332999999999998</v>
      </c>
      <c r="D26089" s="108">
        <v>101.852</v>
      </c>
      <c r="E26089" s="108">
        <v>33.332999999999998</v>
      </c>
      <c r="F26089" s="141" t="s">
        <v>14500</v>
      </c>
      <c r="G26089" s="108">
        <v>33.332999999999998</v>
      </c>
      <c r="H26089" s="108">
        <v>305.56</v>
      </c>
      <c r="I26089" s="108">
        <v>766.69200000000001</v>
      </c>
      <c r="J26089" s="141" t="s">
        <v>14500</v>
      </c>
      <c r="K26089" s="141" t="s">
        <v>14500</v>
      </c>
      <c r="L26089" s="141" t="s">
        <v>14500</v>
      </c>
      <c r="M26089" s="108">
        <v>55.555999999999997</v>
      </c>
      <c r="N26089" s="141" t="s">
        <v>14500</v>
      </c>
      <c r="O26089" s="108">
        <v>41.667000000000002</v>
      </c>
      <c r="P26089" s="108">
        <v>2055.7649999999999</v>
      </c>
      <c r="Q26089" s="145">
        <v>768480.99</v>
      </c>
      <c r="R26089" s="141" t="s">
        <v>14500</v>
      </c>
      <c r="S26089" s="108">
        <v>625.01599999999996</v>
      </c>
    </row>
    <row r="26090" spans="1:19" ht="11.25" thickBot="1" x14ac:dyDescent="0.2">
      <c r="A26090" s="112"/>
    </row>
    <row r="26091" spans="1:19" ht="11.25" thickBot="1" x14ac:dyDescent="0.2">
      <c r="A26091" s="135" t="s">
        <v>362</v>
      </c>
      <c r="B26091" s="112"/>
      <c r="C26091" s="136">
        <v>33.332999999999998</v>
      </c>
      <c r="D26091" s="136">
        <v>101.852</v>
      </c>
      <c r="E26091" s="136">
        <v>33.332999999999998</v>
      </c>
      <c r="F26091" s="141" t="s">
        <v>14501</v>
      </c>
      <c r="G26091" s="136">
        <v>33.332999999999998</v>
      </c>
      <c r="H26091" s="136">
        <v>305.56</v>
      </c>
      <c r="I26091" s="136">
        <v>766.69200000000001</v>
      </c>
      <c r="J26091" s="141" t="s">
        <v>14501</v>
      </c>
      <c r="K26091" s="141" t="s">
        <v>14501</v>
      </c>
      <c r="L26091" s="141" t="s">
        <v>14501</v>
      </c>
      <c r="M26091" s="136">
        <v>55.555999999999997</v>
      </c>
      <c r="N26091" s="141" t="s">
        <v>14501</v>
      </c>
      <c r="O26091" s="136">
        <v>41.667000000000002</v>
      </c>
      <c r="P26091" s="136">
        <v>2055.7649999999999</v>
      </c>
      <c r="Q26091" s="140">
        <v>768480.99</v>
      </c>
      <c r="R26091" s="141" t="s">
        <v>14501</v>
      </c>
      <c r="S26091" s="136">
        <v>625.01599999999996</v>
      </c>
    </row>
    <row r="26092" spans="1:19" ht="11.25" thickBot="1" x14ac:dyDescent="0.2">
      <c r="A26092" s="112"/>
    </row>
    <row r="26093" spans="1:19" ht="11.25" thickBot="1" x14ac:dyDescent="0.2">
      <c r="A26093" s="138" t="s">
        <v>364</v>
      </c>
      <c r="B26093" s="112"/>
      <c r="C26093" s="136">
        <v>0</v>
      </c>
      <c r="D26093" s="136">
        <v>0</v>
      </c>
      <c r="E26093" s="136">
        <v>0</v>
      </c>
      <c r="F26093" s="141" t="s">
        <v>14501</v>
      </c>
      <c r="G26093" s="136">
        <v>0</v>
      </c>
      <c r="H26093" s="136">
        <v>0</v>
      </c>
      <c r="I26093" s="136">
        <v>0</v>
      </c>
      <c r="J26093" s="141" t="s">
        <v>14501</v>
      </c>
      <c r="K26093" s="141" t="s">
        <v>14501</v>
      </c>
      <c r="L26093" s="141" t="s">
        <v>14501</v>
      </c>
      <c r="M26093" s="136">
        <v>0</v>
      </c>
      <c r="N26093" s="141" t="s">
        <v>14501</v>
      </c>
      <c r="O26093" s="136">
        <v>0</v>
      </c>
      <c r="P26093" s="136">
        <v>0</v>
      </c>
      <c r="Q26093" s="140">
        <v>0</v>
      </c>
      <c r="R26093" s="141" t="s">
        <v>14501</v>
      </c>
      <c r="S26093" s="136">
        <v>0</v>
      </c>
    </row>
    <row r="26094" spans="1:19" ht="11.25" thickBot="1" x14ac:dyDescent="0.2">
      <c r="A26094" s="112"/>
    </row>
    <row r="26095" spans="1:19" ht="11.25" thickBot="1" x14ac:dyDescent="0.2">
      <c r="A26095" s="139" t="s">
        <v>366</v>
      </c>
      <c r="B26095" s="112"/>
      <c r="C26095" s="136">
        <v>0</v>
      </c>
      <c r="D26095" s="136">
        <v>0</v>
      </c>
      <c r="E26095" s="136">
        <v>0</v>
      </c>
      <c r="F26095" s="141" t="s">
        <v>14501</v>
      </c>
      <c r="G26095" s="136">
        <v>0</v>
      </c>
      <c r="H26095" s="136">
        <v>0</v>
      </c>
      <c r="I26095" s="136">
        <v>0</v>
      </c>
      <c r="J26095" s="141" t="s">
        <v>14501</v>
      </c>
      <c r="K26095" s="141" t="s">
        <v>14501</v>
      </c>
      <c r="L26095" s="141" t="s">
        <v>14501</v>
      </c>
      <c r="M26095" s="136">
        <v>0</v>
      </c>
      <c r="N26095" s="141" t="s">
        <v>14501</v>
      </c>
      <c r="O26095" s="136">
        <v>0</v>
      </c>
      <c r="P26095" s="136">
        <v>0</v>
      </c>
      <c r="Q26095" s="140">
        <v>0</v>
      </c>
      <c r="R26095" s="141" t="s">
        <v>14501</v>
      </c>
      <c r="S26095" s="136">
        <v>0</v>
      </c>
    </row>
    <row r="26096" spans="1:19" ht="11.25" thickBot="1" x14ac:dyDescent="0.2">
      <c r="A26096" s="112"/>
    </row>
    <row r="26097" spans="1:19" ht="11.25" thickBot="1" x14ac:dyDescent="0.2">
      <c r="A26097" s="106" t="s">
        <v>357</v>
      </c>
      <c r="B26097" s="106" t="s">
        <v>358</v>
      </c>
      <c r="C26097" s="146" t="s">
        <v>68</v>
      </c>
      <c r="D26097" s="146" t="s">
        <v>14511</v>
      </c>
    </row>
    <row r="26098" spans="1:19" ht="11.25" thickBot="1" x14ac:dyDescent="0.2">
      <c r="A26098" s="107">
        <v>1</v>
      </c>
      <c r="B26098" s="132">
        <v>0.56079861111111107</v>
      </c>
      <c r="C26098" s="108">
        <v>111.11199999999999</v>
      </c>
      <c r="D26098" s="141" t="s">
        <v>14500</v>
      </c>
    </row>
    <row r="26099" spans="1:19" ht="11.25" thickBot="1" x14ac:dyDescent="0.2">
      <c r="A26099" s="112"/>
    </row>
    <row r="26100" spans="1:19" ht="11.25" thickBot="1" x14ac:dyDescent="0.2">
      <c r="A26100" s="135" t="s">
        <v>362</v>
      </c>
      <c r="B26100" s="112"/>
      <c r="C26100" s="136">
        <v>111.11199999999999</v>
      </c>
      <c r="D26100" s="141" t="s">
        <v>14501</v>
      </c>
    </row>
    <row r="26101" spans="1:19" ht="11.25" thickBot="1" x14ac:dyDescent="0.2">
      <c r="A26101" s="112"/>
    </row>
    <row r="26102" spans="1:19" ht="11.25" thickBot="1" x14ac:dyDescent="0.2">
      <c r="A26102" s="138" t="s">
        <v>364</v>
      </c>
      <c r="B26102" s="112"/>
      <c r="C26102" s="136">
        <v>0</v>
      </c>
      <c r="D26102" s="141" t="s">
        <v>14501</v>
      </c>
    </row>
    <row r="26103" spans="1:19" ht="11.25" thickBot="1" x14ac:dyDescent="0.2">
      <c r="A26103" s="112"/>
    </row>
    <row r="26104" spans="1:19" ht="11.25" thickBot="1" x14ac:dyDescent="0.2">
      <c r="A26104" s="139" t="s">
        <v>366</v>
      </c>
      <c r="B26104" s="112"/>
      <c r="C26104" s="136">
        <v>0</v>
      </c>
      <c r="D26104" s="141" t="s">
        <v>14501</v>
      </c>
    </row>
    <row r="26105" spans="1:19" ht="10.5" x14ac:dyDescent="0.15">
      <c r="A26105" s="112"/>
    </row>
    <row r="26106" spans="1:19" x14ac:dyDescent="0.15">
      <c r="A26106" s="129"/>
      <c r="B26106" s="86" t="s">
        <v>1952</v>
      </c>
    </row>
    <row r="26107" spans="1:19" ht="9.75" thickBot="1" x14ac:dyDescent="0.2">
      <c r="A26107" s="81" t="s">
        <v>5871</v>
      </c>
    </row>
    <row r="26108" spans="1:19" ht="11.25" thickBot="1" x14ac:dyDescent="0.2">
      <c r="A26108" s="106" t="s">
        <v>357</v>
      </c>
      <c r="B26108" s="106" t="s">
        <v>358</v>
      </c>
      <c r="C26108" s="146" t="s">
        <v>14494</v>
      </c>
      <c r="D26108" s="146" t="s">
        <v>14495</v>
      </c>
      <c r="E26108" s="146" t="s">
        <v>14496</v>
      </c>
      <c r="F26108" s="146" t="s">
        <v>0</v>
      </c>
      <c r="G26108" s="146" t="s">
        <v>1</v>
      </c>
      <c r="H26108" s="146" t="s">
        <v>2</v>
      </c>
      <c r="I26108" s="146" t="s">
        <v>14497</v>
      </c>
      <c r="J26108" s="146" t="s">
        <v>3</v>
      </c>
      <c r="K26108" s="146" t="s">
        <v>14498</v>
      </c>
      <c r="L26108" s="146" t="s">
        <v>7</v>
      </c>
      <c r="M26108" s="146" t="s">
        <v>14499</v>
      </c>
      <c r="N26108" s="146" t="s">
        <v>10</v>
      </c>
      <c r="O26108" s="146" t="s">
        <v>11</v>
      </c>
      <c r="P26108" s="146" t="s">
        <v>12</v>
      </c>
      <c r="Q26108" s="146" t="s">
        <v>13</v>
      </c>
      <c r="R26108" s="146" t="s">
        <v>14</v>
      </c>
      <c r="S26108" s="146" t="s">
        <v>15</v>
      </c>
    </row>
    <row r="26109" spans="1:19" ht="11.25" thickBot="1" x14ac:dyDescent="0.2">
      <c r="A26109" s="107">
        <v>1</v>
      </c>
      <c r="B26109" s="132">
        <v>0.56593749999999998</v>
      </c>
      <c r="C26109" s="141" t="s">
        <v>14500</v>
      </c>
      <c r="D26109" s="141" t="s">
        <v>14500</v>
      </c>
      <c r="E26109" s="108">
        <v>100.001</v>
      </c>
      <c r="F26109" s="108">
        <v>16928.338</v>
      </c>
      <c r="G26109" s="108">
        <v>41992.322999999997</v>
      </c>
      <c r="H26109" s="108">
        <v>1148.2049999999999</v>
      </c>
      <c r="I26109" s="108">
        <v>119.04900000000001</v>
      </c>
      <c r="J26109" s="108">
        <v>351.858</v>
      </c>
      <c r="K26109" s="108">
        <v>500.01100000000002</v>
      </c>
      <c r="L26109" s="145">
        <v>11138.445</v>
      </c>
      <c r="M26109" s="108">
        <v>277.78199999999998</v>
      </c>
      <c r="N26109" s="108">
        <v>141.976</v>
      </c>
      <c r="O26109" s="108">
        <v>345.685</v>
      </c>
      <c r="P26109" s="108">
        <v>20578.415000000001</v>
      </c>
      <c r="Q26109" s="108">
        <v>161672.20000000001</v>
      </c>
      <c r="R26109" s="108">
        <v>246.03399999999999</v>
      </c>
      <c r="S26109" s="108">
        <v>533.346</v>
      </c>
    </row>
    <row r="26110" spans="1:19" ht="11.25" thickBot="1" x14ac:dyDescent="0.2">
      <c r="A26110" s="112"/>
    </row>
    <row r="26111" spans="1:19" ht="11.25" thickBot="1" x14ac:dyDescent="0.2">
      <c r="A26111" s="135" t="s">
        <v>362</v>
      </c>
      <c r="B26111" s="112"/>
      <c r="C26111" s="141" t="s">
        <v>14501</v>
      </c>
      <c r="D26111" s="141" t="s">
        <v>14501</v>
      </c>
      <c r="E26111" s="136">
        <v>100.001</v>
      </c>
      <c r="F26111" s="136">
        <v>16928.338</v>
      </c>
      <c r="G26111" s="136">
        <v>41992.322999999997</v>
      </c>
      <c r="H26111" s="136">
        <v>1148.2049999999999</v>
      </c>
      <c r="I26111" s="136">
        <v>119.04900000000001</v>
      </c>
      <c r="J26111" s="136">
        <v>351.858</v>
      </c>
      <c r="K26111" s="136">
        <v>500.01100000000002</v>
      </c>
      <c r="L26111" s="140">
        <v>11138.445</v>
      </c>
      <c r="M26111" s="136">
        <v>277.78199999999998</v>
      </c>
      <c r="N26111" s="136">
        <v>141.976</v>
      </c>
      <c r="O26111" s="136">
        <v>345.685</v>
      </c>
      <c r="P26111" s="136">
        <v>20578.415000000001</v>
      </c>
      <c r="Q26111" s="136">
        <v>161672.20000000001</v>
      </c>
      <c r="R26111" s="136">
        <v>246.03399999999999</v>
      </c>
      <c r="S26111" s="136">
        <v>533.346</v>
      </c>
    </row>
    <row r="26112" spans="1:19" ht="11.25" thickBot="1" x14ac:dyDescent="0.2">
      <c r="A26112" s="112"/>
    </row>
    <row r="26113" spans="1:19" ht="11.25" thickBot="1" x14ac:dyDescent="0.2">
      <c r="A26113" s="138" t="s">
        <v>364</v>
      </c>
      <c r="B26113" s="112"/>
      <c r="C26113" s="141" t="s">
        <v>14501</v>
      </c>
      <c r="D26113" s="141" t="s">
        <v>14501</v>
      </c>
      <c r="E26113" s="136">
        <v>0</v>
      </c>
      <c r="F26113" s="136">
        <v>0</v>
      </c>
      <c r="G26113" s="136">
        <v>0</v>
      </c>
      <c r="H26113" s="136">
        <v>0</v>
      </c>
      <c r="I26113" s="136">
        <v>0</v>
      </c>
      <c r="J26113" s="136">
        <v>0</v>
      </c>
      <c r="K26113" s="136">
        <v>0</v>
      </c>
      <c r="L26113" s="140">
        <v>0</v>
      </c>
      <c r="M26113" s="136">
        <v>0</v>
      </c>
      <c r="N26113" s="136">
        <v>0</v>
      </c>
      <c r="O26113" s="136">
        <v>0</v>
      </c>
      <c r="P26113" s="136">
        <v>0</v>
      </c>
      <c r="Q26113" s="136">
        <v>0</v>
      </c>
      <c r="R26113" s="136">
        <v>0</v>
      </c>
      <c r="S26113" s="136">
        <v>0</v>
      </c>
    </row>
    <row r="26114" spans="1:19" ht="11.25" thickBot="1" x14ac:dyDescent="0.2">
      <c r="A26114" s="112"/>
    </row>
    <row r="26115" spans="1:19" ht="11.25" thickBot="1" x14ac:dyDescent="0.2">
      <c r="A26115" s="139" t="s">
        <v>366</v>
      </c>
      <c r="B26115" s="112"/>
      <c r="C26115" s="141" t="s">
        <v>14501</v>
      </c>
      <c r="D26115" s="141" t="s">
        <v>14501</v>
      </c>
      <c r="E26115" s="136">
        <v>0</v>
      </c>
      <c r="F26115" s="136">
        <v>0</v>
      </c>
      <c r="G26115" s="136">
        <v>0</v>
      </c>
      <c r="H26115" s="136">
        <v>0</v>
      </c>
      <c r="I26115" s="136">
        <v>0</v>
      </c>
      <c r="J26115" s="136">
        <v>0</v>
      </c>
      <c r="K26115" s="136">
        <v>0</v>
      </c>
      <c r="L26115" s="140">
        <v>0</v>
      </c>
      <c r="M26115" s="136">
        <v>0</v>
      </c>
      <c r="N26115" s="136">
        <v>0</v>
      </c>
      <c r="O26115" s="136">
        <v>0</v>
      </c>
      <c r="P26115" s="136">
        <v>0</v>
      </c>
      <c r="Q26115" s="136">
        <v>0</v>
      </c>
      <c r="R26115" s="136">
        <v>0</v>
      </c>
      <c r="S26115" s="136">
        <v>0</v>
      </c>
    </row>
    <row r="26116" spans="1:19" ht="11.25" thickBot="1" x14ac:dyDescent="0.2">
      <c r="A26116" s="112"/>
    </row>
    <row r="26117" spans="1:19" ht="11.25" thickBot="1" x14ac:dyDescent="0.2">
      <c r="A26117" s="106" t="s">
        <v>357</v>
      </c>
      <c r="B26117" s="106" t="s">
        <v>358</v>
      </c>
      <c r="C26117" s="146" t="s">
        <v>16</v>
      </c>
      <c r="D26117" s="146" t="s">
        <v>14502</v>
      </c>
      <c r="E26117" s="146" t="s">
        <v>14503</v>
      </c>
      <c r="F26117" s="146" t="s">
        <v>20</v>
      </c>
      <c r="G26117" s="146" t="s">
        <v>21</v>
      </c>
      <c r="H26117" s="146" t="s">
        <v>22</v>
      </c>
      <c r="I26117" s="146" t="s">
        <v>23</v>
      </c>
      <c r="J26117" s="146" t="s">
        <v>24</v>
      </c>
      <c r="K26117" s="146" t="s">
        <v>26</v>
      </c>
      <c r="L26117" s="146" t="s">
        <v>14504</v>
      </c>
      <c r="M26117" s="146" t="s">
        <v>27</v>
      </c>
      <c r="N26117" s="146" t="s">
        <v>28</v>
      </c>
      <c r="O26117" s="146" t="s">
        <v>29</v>
      </c>
      <c r="P26117" s="146" t="s">
        <v>30</v>
      </c>
      <c r="Q26117" s="146" t="s">
        <v>14505</v>
      </c>
      <c r="R26117" s="146" t="s">
        <v>32</v>
      </c>
      <c r="S26117" s="146" t="s">
        <v>33</v>
      </c>
    </row>
    <row r="26118" spans="1:19" ht="11.25" thickBot="1" x14ac:dyDescent="0.2">
      <c r="A26118" s="107">
        <v>1</v>
      </c>
      <c r="B26118" s="132">
        <v>0.56593749999999998</v>
      </c>
      <c r="C26118" s="108">
        <v>10321.142</v>
      </c>
      <c r="D26118" s="108">
        <v>1750.136</v>
      </c>
      <c r="E26118" s="108">
        <v>55.555999999999997</v>
      </c>
      <c r="F26118" s="145">
        <v>12923.959000000001</v>
      </c>
      <c r="G26118" s="141" t="s">
        <v>14500</v>
      </c>
      <c r="H26118" s="108">
        <v>33.332999999999998</v>
      </c>
      <c r="I26118" s="108">
        <v>1842.7139999999999</v>
      </c>
      <c r="J26118" s="108">
        <v>59518.065999999999</v>
      </c>
      <c r="K26118" s="145">
        <v>92823.44</v>
      </c>
      <c r="L26118" s="108">
        <v>611.12900000000002</v>
      </c>
      <c r="M26118" s="108">
        <v>74.073999999999998</v>
      </c>
      <c r="N26118" s="108">
        <v>416.67599999999999</v>
      </c>
      <c r="O26118" s="141" t="s">
        <v>14500</v>
      </c>
      <c r="P26118" s="141" t="s">
        <v>14500</v>
      </c>
      <c r="Q26118" s="108">
        <v>111.11199999999999</v>
      </c>
      <c r="R26118" s="108">
        <v>104.167</v>
      </c>
      <c r="S26118" s="108">
        <v>55.555999999999997</v>
      </c>
    </row>
    <row r="26119" spans="1:19" ht="11.25" thickBot="1" x14ac:dyDescent="0.2">
      <c r="A26119" s="112"/>
    </row>
    <row r="26120" spans="1:19" ht="11.25" thickBot="1" x14ac:dyDescent="0.2">
      <c r="A26120" s="135" t="s">
        <v>362</v>
      </c>
      <c r="B26120" s="112"/>
      <c r="C26120" s="136">
        <v>10321.142</v>
      </c>
      <c r="D26120" s="136">
        <v>1750.136</v>
      </c>
      <c r="E26120" s="136">
        <v>55.555999999999997</v>
      </c>
      <c r="F26120" s="140">
        <v>12923.959000000001</v>
      </c>
      <c r="G26120" s="141" t="s">
        <v>14501</v>
      </c>
      <c r="H26120" s="136">
        <v>33.332999999999998</v>
      </c>
      <c r="I26120" s="136">
        <v>1842.7139999999999</v>
      </c>
      <c r="J26120" s="136">
        <v>59518.065999999999</v>
      </c>
      <c r="K26120" s="140">
        <v>92823.44</v>
      </c>
      <c r="L26120" s="136">
        <v>611.12900000000002</v>
      </c>
      <c r="M26120" s="136">
        <v>74.073999999999998</v>
      </c>
      <c r="N26120" s="136">
        <v>416.67599999999999</v>
      </c>
      <c r="O26120" s="141" t="s">
        <v>14501</v>
      </c>
      <c r="P26120" s="141" t="s">
        <v>14501</v>
      </c>
      <c r="Q26120" s="136">
        <v>111.11199999999999</v>
      </c>
      <c r="R26120" s="136">
        <v>104.167</v>
      </c>
      <c r="S26120" s="136">
        <v>55.555999999999997</v>
      </c>
    </row>
    <row r="26121" spans="1:19" ht="11.25" thickBot="1" x14ac:dyDescent="0.2">
      <c r="A26121" s="112"/>
    </row>
    <row r="26122" spans="1:19" ht="11.25" thickBot="1" x14ac:dyDescent="0.2">
      <c r="A26122" s="138" t="s">
        <v>364</v>
      </c>
      <c r="B26122" s="112"/>
      <c r="C26122" s="136">
        <v>0</v>
      </c>
      <c r="D26122" s="136">
        <v>0</v>
      </c>
      <c r="E26122" s="136">
        <v>0</v>
      </c>
      <c r="F26122" s="140">
        <v>0</v>
      </c>
      <c r="G26122" s="141" t="s">
        <v>14501</v>
      </c>
      <c r="H26122" s="136">
        <v>0</v>
      </c>
      <c r="I26122" s="136">
        <v>0</v>
      </c>
      <c r="J26122" s="136">
        <v>0</v>
      </c>
      <c r="K26122" s="140">
        <v>0</v>
      </c>
      <c r="L26122" s="136">
        <v>0</v>
      </c>
      <c r="M26122" s="136">
        <v>0</v>
      </c>
      <c r="N26122" s="136">
        <v>0</v>
      </c>
      <c r="O26122" s="141" t="s">
        <v>14501</v>
      </c>
      <c r="P26122" s="141" t="s">
        <v>14501</v>
      </c>
      <c r="Q26122" s="136">
        <v>0</v>
      </c>
      <c r="R26122" s="136">
        <v>0</v>
      </c>
      <c r="S26122" s="136">
        <v>0</v>
      </c>
    </row>
    <row r="26123" spans="1:19" ht="11.25" thickBot="1" x14ac:dyDescent="0.2">
      <c r="A26123" s="112"/>
    </row>
    <row r="26124" spans="1:19" ht="11.25" thickBot="1" x14ac:dyDescent="0.2">
      <c r="A26124" s="139" t="s">
        <v>366</v>
      </c>
      <c r="B26124" s="112"/>
      <c r="C26124" s="136">
        <v>0</v>
      </c>
      <c r="D26124" s="136">
        <v>0</v>
      </c>
      <c r="E26124" s="136">
        <v>0</v>
      </c>
      <c r="F26124" s="140">
        <v>0</v>
      </c>
      <c r="G26124" s="141" t="s">
        <v>14501</v>
      </c>
      <c r="H26124" s="136">
        <v>0</v>
      </c>
      <c r="I26124" s="136">
        <v>0</v>
      </c>
      <c r="J26124" s="136">
        <v>0</v>
      </c>
      <c r="K26124" s="140">
        <v>0</v>
      </c>
      <c r="L26124" s="136">
        <v>0</v>
      </c>
      <c r="M26124" s="136">
        <v>0</v>
      </c>
      <c r="N26124" s="136">
        <v>0</v>
      </c>
      <c r="O26124" s="141" t="s">
        <v>14501</v>
      </c>
      <c r="P26124" s="141" t="s">
        <v>14501</v>
      </c>
      <c r="Q26124" s="136">
        <v>0</v>
      </c>
      <c r="R26124" s="136">
        <v>0</v>
      </c>
      <c r="S26124" s="136">
        <v>0</v>
      </c>
    </row>
    <row r="26125" spans="1:19" ht="11.25" thickBot="1" x14ac:dyDescent="0.2">
      <c r="A26125" s="112"/>
    </row>
    <row r="26126" spans="1:19" ht="11.25" thickBot="1" x14ac:dyDescent="0.2">
      <c r="A26126" s="106" t="s">
        <v>357</v>
      </c>
      <c r="B26126" s="106" t="s">
        <v>358</v>
      </c>
      <c r="C26126" s="146" t="s">
        <v>35</v>
      </c>
      <c r="D26126" s="146" t="s">
        <v>36</v>
      </c>
      <c r="E26126" s="146" t="s">
        <v>14506</v>
      </c>
      <c r="F26126" s="146" t="s">
        <v>38</v>
      </c>
      <c r="G26126" s="146" t="s">
        <v>39</v>
      </c>
      <c r="H26126" s="146" t="s">
        <v>41</v>
      </c>
      <c r="I26126" s="146" t="s">
        <v>42</v>
      </c>
      <c r="J26126" s="146" t="s">
        <v>43</v>
      </c>
      <c r="K26126" s="146" t="s">
        <v>44</v>
      </c>
      <c r="L26126" s="146" t="s">
        <v>45</v>
      </c>
      <c r="M26126" s="146" t="s">
        <v>46</v>
      </c>
      <c r="N26126" s="146" t="s">
        <v>47</v>
      </c>
      <c r="O26126" s="146" t="s">
        <v>48</v>
      </c>
      <c r="P26126" s="146" t="s">
        <v>49</v>
      </c>
      <c r="Q26126" s="146" t="s">
        <v>50</v>
      </c>
      <c r="R26126" s="146" t="s">
        <v>51</v>
      </c>
      <c r="S26126" s="146" t="s">
        <v>52</v>
      </c>
    </row>
    <row r="26127" spans="1:19" ht="11.25" thickBot="1" x14ac:dyDescent="0.2">
      <c r="A26127" s="107">
        <v>1</v>
      </c>
      <c r="B26127" s="132">
        <v>0.56593749999999998</v>
      </c>
      <c r="C26127" s="145">
        <v>198467.47</v>
      </c>
      <c r="D26127" s="108">
        <v>333.33800000000002</v>
      </c>
      <c r="E26127" s="108">
        <v>33.332999999999998</v>
      </c>
      <c r="F26127" s="141" t="s">
        <v>14500</v>
      </c>
      <c r="G26127" s="108">
        <v>101.852</v>
      </c>
      <c r="H26127" s="108">
        <v>31577.796999999999</v>
      </c>
      <c r="I26127" s="108">
        <v>650.01900000000001</v>
      </c>
      <c r="J26127" s="108">
        <v>2000.1679999999999</v>
      </c>
      <c r="K26127" s="108">
        <v>129.631</v>
      </c>
      <c r="L26127" s="108">
        <v>200.00200000000001</v>
      </c>
      <c r="M26127" s="108">
        <v>66.667000000000002</v>
      </c>
      <c r="N26127" s="108">
        <v>33.332999999999998</v>
      </c>
      <c r="O26127" s="108">
        <v>66.667000000000002</v>
      </c>
      <c r="P26127" s="108">
        <v>166.66900000000001</v>
      </c>
      <c r="Q26127" s="108">
        <v>33.332999999999998</v>
      </c>
      <c r="R26127" s="108">
        <v>33.332999999999998</v>
      </c>
      <c r="S26127" s="108">
        <v>74.073999999999998</v>
      </c>
    </row>
    <row r="26128" spans="1:19" ht="11.25" thickBot="1" x14ac:dyDescent="0.2">
      <c r="A26128" s="112"/>
    </row>
    <row r="26129" spans="1:19" ht="11.25" thickBot="1" x14ac:dyDescent="0.2">
      <c r="A26129" s="135" t="s">
        <v>362</v>
      </c>
      <c r="B26129" s="112"/>
      <c r="C26129" s="140">
        <v>198467.47</v>
      </c>
      <c r="D26129" s="136">
        <v>333.33800000000002</v>
      </c>
      <c r="E26129" s="136">
        <v>33.332999999999998</v>
      </c>
      <c r="F26129" s="141" t="s">
        <v>14501</v>
      </c>
      <c r="G26129" s="136">
        <v>101.852</v>
      </c>
      <c r="H26129" s="136">
        <v>31577.796999999999</v>
      </c>
      <c r="I26129" s="136">
        <v>650.01900000000001</v>
      </c>
      <c r="J26129" s="136">
        <v>2000.1679999999999</v>
      </c>
      <c r="K26129" s="136">
        <v>129.631</v>
      </c>
      <c r="L26129" s="136">
        <v>200.00200000000001</v>
      </c>
      <c r="M26129" s="136">
        <v>66.667000000000002</v>
      </c>
      <c r="N26129" s="136">
        <v>33.332999999999998</v>
      </c>
      <c r="O26129" s="136">
        <v>66.667000000000002</v>
      </c>
      <c r="P26129" s="136">
        <v>166.66900000000001</v>
      </c>
      <c r="Q26129" s="136">
        <v>33.332999999999998</v>
      </c>
      <c r="R26129" s="136">
        <v>33.332999999999998</v>
      </c>
      <c r="S26129" s="136">
        <v>74.073999999999998</v>
      </c>
    </row>
    <row r="26130" spans="1:19" ht="11.25" thickBot="1" x14ac:dyDescent="0.2">
      <c r="A26130" s="112"/>
    </row>
    <row r="26131" spans="1:19" ht="11.25" thickBot="1" x14ac:dyDescent="0.2">
      <c r="A26131" s="138" t="s">
        <v>364</v>
      </c>
      <c r="B26131" s="112"/>
      <c r="C26131" s="140">
        <v>0</v>
      </c>
      <c r="D26131" s="136">
        <v>0</v>
      </c>
      <c r="E26131" s="136">
        <v>0</v>
      </c>
      <c r="F26131" s="141" t="s">
        <v>14501</v>
      </c>
      <c r="G26131" s="136">
        <v>0</v>
      </c>
      <c r="H26131" s="136">
        <v>0</v>
      </c>
      <c r="I26131" s="136">
        <v>0</v>
      </c>
      <c r="J26131" s="136">
        <v>0</v>
      </c>
      <c r="K26131" s="136">
        <v>0</v>
      </c>
      <c r="L26131" s="136">
        <v>0</v>
      </c>
      <c r="M26131" s="136">
        <v>0</v>
      </c>
      <c r="N26131" s="136">
        <v>0</v>
      </c>
      <c r="O26131" s="136">
        <v>0</v>
      </c>
      <c r="P26131" s="136">
        <v>0</v>
      </c>
      <c r="Q26131" s="136">
        <v>0</v>
      </c>
      <c r="R26131" s="136">
        <v>0</v>
      </c>
      <c r="S26131" s="136">
        <v>0</v>
      </c>
    </row>
    <row r="26132" spans="1:19" ht="11.25" thickBot="1" x14ac:dyDescent="0.2">
      <c r="A26132" s="112"/>
    </row>
    <row r="26133" spans="1:19" ht="11.25" thickBot="1" x14ac:dyDescent="0.2">
      <c r="A26133" s="139" t="s">
        <v>366</v>
      </c>
      <c r="B26133" s="112"/>
      <c r="C26133" s="140">
        <v>0</v>
      </c>
      <c r="D26133" s="136">
        <v>0</v>
      </c>
      <c r="E26133" s="136">
        <v>0</v>
      </c>
      <c r="F26133" s="141" t="s">
        <v>14501</v>
      </c>
      <c r="G26133" s="136">
        <v>0</v>
      </c>
      <c r="H26133" s="136">
        <v>0</v>
      </c>
      <c r="I26133" s="136">
        <v>0</v>
      </c>
      <c r="J26133" s="136">
        <v>0</v>
      </c>
      <c r="K26133" s="136">
        <v>0</v>
      </c>
      <c r="L26133" s="136">
        <v>0</v>
      </c>
      <c r="M26133" s="136">
        <v>0</v>
      </c>
      <c r="N26133" s="136">
        <v>0</v>
      </c>
      <c r="O26133" s="136">
        <v>0</v>
      </c>
      <c r="P26133" s="136">
        <v>0</v>
      </c>
      <c r="Q26133" s="136">
        <v>0</v>
      </c>
      <c r="R26133" s="136">
        <v>0</v>
      </c>
      <c r="S26133" s="136">
        <v>0</v>
      </c>
    </row>
    <row r="26134" spans="1:19" ht="11.25" thickBot="1" x14ac:dyDescent="0.2">
      <c r="A26134" s="112"/>
    </row>
    <row r="26135" spans="1:19" ht="11.25" thickBot="1" x14ac:dyDescent="0.2">
      <c r="A26135" s="106" t="s">
        <v>357</v>
      </c>
      <c r="B26135" s="106" t="s">
        <v>358</v>
      </c>
      <c r="C26135" s="146" t="s">
        <v>53</v>
      </c>
      <c r="D26135" s="146" t="s">
        <v>54</v>
      </c>
      <c r="E26135" s="146" t="s">
        <v>55</v>
      </c>
      <c r="F26135" s="146" t="s">
        <v>56</v>
      </c>
      <c r="G26135" s="146" t="s">
        <v>14507</v>
      </c>
      <c r="H26135" s="146" t="s">
        <v>57</v>
      </c>
      <c r="I26135" s="146" t="s">
        <v>59</v>
      </c>
      <c r="J26135" s="146" t="s">
        <v>14508</v>
      </c>
      <c r="K26135" s="146" t="s">
        <v>60</v>
      </c>
      <c r="L26135" s="146" t="s">
        <v>61</v>
      </c>
      <c r="M26135" s="146" t="s">
        <v>62</v>
      </c>
      <c r="N26135" s="146" t="s">
        <v>14509</v>
      </c>
      <c r="O26135" s="146" t="s">
        <v>63</v>
      </c>
      <c r="P26135" s="146" t="s">
        <v>64</v>
      </c>
      <c r="Q26135" s="146" t="s">
        <v>66</v>
      </c>
      <c r="R26135" s="146" t="s">
        <v>14510</v>
      </c>
      <c r="S26135" s="146" t="s">
        <v>67</v>
      </c>
    </row>
    <row r="26136" spans="1:19" ht="11.25" thickBot="1" x14ac:dyDescent="0.2">
      <c r="A26136" s="107">
        <v>1</v>
      </c>
      <c r="B26136" s="132">
        <v>0.56593749999999998</v>
      </c>
      <c r="C26136" s="141" t="s">
        <v>14500</v>
      </c>
      <c r="D26136" s="108">
        <v>41.667000000000002</v>
      </c>
      <c r="E26136" s="141" t="s">
        <v>14500</v>
      </c>
      <c r="F26136" s="141" t="s">
        <v>14500</v>
      </c>
      <c r="G26136" s="141" t="s">
        <v>14500</v>
      </c>
      <c r="H26136" s="108">
        <v>208.33600000000001</v>
      </c>
      <c r="I26136" s="108">
        <v>712.14400000000001</v>
      </c>
      <c r="J26136" s="108">
        <v>33.332999999999998</v>
      </c>
      <c r="K26136" s="141" t="s">
        <v>14500</v>
      </c>
      <c r="L26136" s="141" t="s">
        <v>14500</v>
      </c>
      <c r="M26136" s="108">
        <v>134.922</v>
      </c>
      <c r="N26136" s="108">
        <v>74.073999999999998</v>
      </c>
      <c r="O26136" s="108">
        <v>41.667000000000002</v>
      </c>
      <c r="P26136" s="108">
        <v>3420.223</v>
      </c>
      <c r="Q26136" s="145">
        <v>767327.8</v>
      </c>
      <c r="R26136" s="141" t="s">
        <v>14500</v>
      </c>
      <c r="S26136" s="108">
        <v>629.64599999999996</v>
      </c>
    </row>
    <row r="26137" spans="1:19" ht="11.25" thickBot="1" x14ac:dyDescent="0.2">
      <c r="A26137" s="112"/>
    </row>
    <row r="26138" spans="1:19" ht="11.25" thickBot="1" x14ac:dyDescent="0.2">
      <c r="A26138" s="135" t="s">
        <v>362</v>
      </c>
      <c r="B26138" s="112"/>
      <c r="C26138" s="141" t="s">
        <v>14501</v>
      </c>
      <c r="D26138" s="136">
        <v>41.667000000000002</v>
      </c>
      <c r="E26138" s="141" t="s">
        <v>14501</v>
      </c>
      <c r="F26138" s="141" t="s">
        <v>14501</v>
      </c>
      <c r="G26138" s="141" t="s">
        <v>14501</v>
      </c>
      <c r="H26138" s="136">
        <v>208.33600000000001</v>
      </c>
      <c r="I26138" s="136">
        <v>712.14400000000001</v>
      </c>
      <c r="J26138" s="136">
        <v>33.332999999999998</v>
      </c>
      <c r="K26138" s="141" t="s">
        <v>14501</v>
      </c>
      <c r="L26138" s="141" t="s">
        <v>14501</v>
      </c>
      <c r="M26138" s="136">
        <v>134.922</v>
      </c>
      <c r="N26138" s="136">
        <v>74.073999999999998</v>
      </c>
      <c r="O26138" s="136">
        <v>41.667000000000002</v>
      </c>
      <c r="P26138" s="136">
        <v>3420.223</v>
      </c>
      <c r="Q26138" s="140">
        <v>767327.8</v>
      </c>
      <c r="R26138" s="141" t="s">
        <v>14501</v>
      </c>
      <c r="S26138" s="136">
        <v>629.64599999999996</v>
      </c>
    </row>
    <row r="26139" spans="1:19" ht="11.25" thickBot="1" x14ac:dyDescent="0.2">
      <c r="A26139" s="112"/>
    </row>
    <row r="26140" spans="1:19" ht="11.25" thickBot="1" x14ac:dyDescent="0.2">
      <c r="A26140" s="138" t="s">
        <v>364</v>
      </c>
      <c r="B26140" s="112"/>
      <c r="C26140" s="141" t="s">
        <v>14501</v>
      </c>
      <c r="D26140" s="136">
        <v>0</v>
      </c>
      <c r="E26140" s="141" t="s">
        <v>14501</v>
      </c>
      <c r="F26140" s="141" t="s">
        <v>14501</v>
      </c>
      <c r="G26140" s="141" t="s">
        <v>14501</v>
      </c>
      <c r="H26140" s="136">
        <v>0</v>
      </c>
      <c r="I26140" s="136">
        <v>0</v>
      </c>
      <c r="J26140" s="136">
        <v>0</v>
      </c>
      <c r="K26140" s="141" t="s">
        <v>14501</v>
      </c>
      <c r="L26140" s="141" t="s">
        <v>14501</v>
      </c>
      <c r="M26140" s="136">
        <v>0</v>
      </c>
      <c r="N26140" s="136">
        <v>0</v>
      </c>
      <c r="O26140" s="136">
        <v>0</v>
      </c>
      <c r="P26140" s="136">
        <v>0</v>
      </c>
      <c r="Q26140" s="140">
        <v>0</v>
      </c>
      <c r="R26140" s="141" t="s">
        <v>14501</v>
      </c>
      <c r="S26140" s="136">
        <v>0</v>
      </c>
    </row>
    <row r="26141" spans="1:19" ht="11.25" thickBot="1" x14ac:dyDescent="0.2">
      <c r="A26141" s="112"/>
    </row>
    <row r="26142" spans="1:19" ht="11.25" thickBot="1" x14ac:dyDescent="0.2">
      <c r="A26142" s="139" t="s">
        <v>366</v>
      </c>
      <c r="B26142" s="112"/>
      <c r="C26142" s="141" t="s">
        <v>14501</v>
      </c>
      <c r="D26142" s="136">
        <v>0</v>
      </c>
      <c r="E26142" s="141" t="s">
        <v>14501</v>
      </c>
      <c r="F26142" s="141" t="s">
        <v>14501</v>
      </c>
      <c r="G26142" s="141" t="s">
        <v>14501</v>
      </c>
      <c r="H26142" s="136">
        <v>0</v>
      </c>
      <c r="I26142" s="136">
        <v>0</v>
      </c>
      <c r="J26142" s="136">
        <v>0</v>
      </c>
      <c r="K26142" s="141" t="s">
        <v>14501</v>
      </c>
      <c r="L26142" s="141" t="s">
        <v>14501</v>
      </c>
      <c r="M26142" s="136">
        <v>0</v>
      </c>
      <c r="N26142" s="136">
        <v>0</v>
      </c>
      <c r="O26142" s="136">
        <v>0</v>
      </c>
      <c r="P26142" s="136">
        <v>0</v>
      </c>
      <c r="Q26142" s="140">
        <v>0</v>
      </c>
      <c r="R26142" s="141" t="s">
        <v>14501</v>
      </c>
      <c r="S26142" s="136">
        <v>0</v>
      </c>
    </row>
    <row r="26143" spans="1:19" ht="11.25" thickBot="1" x14ac:dyDescent="0.2">
      <c r="A26143" s="112"/>
    </row>
    <row r="26144" spans="1:19" ht="11.25" thickBot="1" x14ac:dyDescent="0.2">
      <c r="A26144" s="106" t="s">
        <v>357</v>
      </c>
      <c r="B26144" s="106" t="s">
        <v>358</v>
      </c>
      <c r="C26144" s="146" t="s">
        <v>68</v>
      </c>
      <c r="D26144" s="146" t="s">
        <v>14511</v>
      </c>
    </row>
    <row r="26145" spans="1:19" ht="11.25" thickBot="1" x14ac:dyDescent="0.2">
      <c r="A26145" s="107">
        <v>1</v>
      </c>
      <c r="B26145" s="132">
        <v>0.56593749999999998</v>
      </c>
      <c r="C26145" s="108">
        <v>104.167</v>
      </c>
      <c r="D26145" s="141" t="s">
        <v>14500</v>
      </c>
    </row>
    <row r="26146" spans="1:19" ht="11.25" thickBot="1" x14ac:dyDescent="0.2">
      <c r="A26146" s="112"/>
    </row>
    <row r="26147" spans="1:19" ht="11.25" thickBot="1" x14ac:dyDescent="0.2">
      <c r="A26147" s="135" t="s">
        <v>362</v>
      </c>
      <c r="B26147" s="112"/>
      <c r="C26147" s="136">
        <v>104.167</v>
      </c>
      <c r="D26147" s="141" t="s">
        <v>14501</v>
      </c>
    </row>
    <row r="26148" spans="1:19" ht="11.25" thickBot="1" x14ac:dyDescent="0.2">
      <c r="A26148" s="112"/>
    </row>
    <row r="26149" spans="1:19" ht="11.25" thickBot="1" x14ac:dyDescent="0.2">
      <c r="A26149" s="138" t="s">
        <v>364</v>
      </c>
      <c r="B26149" s="112"/>
      <c r="C26149" s="136">
        <v>0</v>
      </c>
      <c r="D26149" s="141" t="s">
        <v>14501</v>
      </c>
    </row>
    <row r="26150" spans="1:19" ht="11.25" thickBot="1" x14ac:dyDescent="0.2">
      <c r="A26150" s="112"/>
    </row>
    <row r="26151" spans="1:19" ht="11.25" thickBot="1" x14ac:dyDescent="0.2">
      <c r="A26151" s="139" t="s">
        <v>366</v>
      </c>
      <c r="B26151" s="112"/>
      <c r="C26151" s="136">
        <v>0</v>
      </c>
      <c r="D26151" s="141" t="s">
        <v>14501</v>
      </c>
    </row>
    <row r="26152" spans="1:19" ht="10.5" x14ac:dyDescent="0.15">
      <c r="A26152" s="112"/>
    </row>
    <row r="26153" spans="1:19" x14ac:dyDescent="0.15">
      <c r="A26153" s="129"/>
      <c r="B26153" s="86" t="s">
        <v>2017</v>
      </c>
    </row>
    <row r="26154" spans="1:19" ht="9.75" thickBot="1" x14ac:dyDescent="0.2">
      <c r="A26154" s="81" t="s">
        <v>5871</v>
      </c>
    </row>
    <row r="26155" spans="1:19" ht="11.25" thickBot="1" x14ac:dyDescent="0.2">
      <c r="A26155" s="106" t="s">
        <v>357</v>
      </c>
      <c r="B26155" s="106" t="s">
        <v>358</v>
      </c>
      <c r="C26155" s="146" t="s">
        <v>14494</v>
      </c>
      <c r="D26155" s="146" t="s">
        <v>14495</v>
      </c>
      <c r="E26155" s="146" t="s">
        <v>14496</v>
      </c>
      <c r="F26155" s="146" t="s">
        <v>0</v>
      </c>
      <c r="G26155" s="146" t="s">
        <v>1</v>
      </c>
      <c r="H26155" s="146" t="s">
        <v>2</v>
      </c>
      <c r="I26155" s="146" t="s">
        <v>14497</v>
      </c>
      <c r="J26155" s="146" t="s">
        <v>3</v>
      </c>
      <c r="K26155" s="146" t="s">
        <v>14498</v>
      </c>
      <c r="L26155" s="146" t="s">
        <v>7</v>
      </c>
      <c r="M26155" s="146" t="s">
        <v>14499</v>
      </c>
      <c r="N26155" s="146" t="s">
        <v>10</v>
      </c>
      <c r="O26155" s="146" t="s">
        <v>11</v>
      </c>
      <c r="P26155" s="146" t="s">
        <v>12</v>
      </c>
      <c r="Q26155" s="146" t="s">
        <v>13</v>
      </c>
      <c r="R26155" s="146" t="s">
        <v>14</v>
      </c>
      <c r="S26155" s="146" t="s">
        <v>15</v>
      </c>
    </row>
    <row r="26156" spans="1:19" ht="11.25" thickBot="1" x14ac:dyDescent="0.2">
      <c r="A26156" s="107">
        <v>1</v>
      </c>
      <c r="B26156" s="132">
        <v>0.5710763888888889</v>
      </c>
      <c r="C26156" s="141" t="s">
        <v>14500</v>
      </c>
      <c r="D26156" s="141" t="s">
        <v>14500</v>
      </c>
      <c r="E26156" s="108">
        <v>74.073999999999998</v>
      </c>
      <c r="F26156" s="108">
        <v>12209.27</v>
      </c>
      <c r="G26156" s="108">
        <v>44761.644999999997</v>
      </c>
      <c r="H26156" s="108">
        <v>766.69100000000003</v>
      </c>
      <c r="I26156" s="108">
        <v>277.78199999999998</v>
      </c>
      <c r="J26156" s="108">
        <v>462.97199999999998</v>
      </c>
      <c r="K26156" s="108">
        <v>425.93400000000003</v>
      </c>
      <c r="L26156" s="145">
        <v>11388.864</v>
      </c>
      <c r="M26156" s="108">
        <v>83.334000000000003</v>
      </c>
      <c r="N26156" s="108">
        <v>185.18700000000001</v>
      </c>
      <c r="O26156" s="108">
        <v>240.74299999999999</v>
      </c>
      <c r="P26156" s="108">
        <v>16561.594000000001</v>
      </c>
      <c r="Q26156" s="108">
        <v>117109.32</v>
      </c>
      <c r="R26156" s="108">
        <v>271.60899999999998</v>
      </c>
      <c r="S26156" s="108">
        <v>685.20699999999999</v>
      </c>
    </row>
    <row r="26157" spans="1:19" ht="11.25" thickBot="1" x14ac:dyDescent="0.2">
      <c r="A26157" s="112"/>
    </row>
    <row r="26158" spans="1:19" ht="11.25" thickBot="1" x14ac:dyDescent="0.2">
      <c r="A26158" s="135" t="s">
        <v>362</v>
      </c>
      <c r="B26158" s="112"/>
      <c r="C26158" s="141" t="s">
        <v>14501</v>
      </c>
      <c r="D26158" s="141" t="s">
        <v>14501</v>
      </c>
      <c r="E26158" s="136">
        <v>74.073999999999998</v>
      </c>
      <c r="F26158" s="136">
        <v>12209.27</v>
      </c>
      <c r="G26158" s="136">
        <v>44761.644999999997</v>
      </c>
      <c r="H26158" s="136">
        <v>766.69100000000003</v>
      </c>
      <c r="I26158" s="136">
        <v>277.78199999999998</v>
      </c>
      <c r="J26158" s="136">
        <v>462.97199999999998</v>
      </c>
      <c r="K26158" s="136">
        <v>425.93400000000003</v>
      </c>
      <c r="L26158" s="140">
        <v>11388.864</v>
      </c>
      <c r="M26158" s="136">
        <v>83.334000000000003</v>
      </c>
      <c r="N26158" s="136">
        <v>185.18700000000001</v>
      </c>
      <c r="O26158" s="136">
        <v>240.74299999999999</v>
      </c>
      <c r="P26158" s="136">
        <v>16561.594000000001</v>
      </c>
      <c r="Q26158" s="136">
        <v>117109.32</v>
      </c>
      <c r="R26158" s="136">
        <v>271.60899999999998</v>
      </c>
      <c r="S26158" s="136">
        <v>685.20699999999999</v>
      </c>
    </row>
    <row r="26159" spans="1:19" ht="11.25" thickBot="1" x14ac:dyDescent="0.2">
      <c r="A26159" s="112"/>
    </row>
    <row r="26160" spans="1:19" ht="11.25" thickBot="1" x14ac:dyDescent="0.2">
      <c r="A26160" s="138" t="s">
        <v>364</v>
      </c>
      <c r="B26160" s="112"/>
      <c r="C26160" s="141" t="s">
        <v>14501</v>
      </c>
      <c r="D26160" s="141" t="s">
        <v>14501</v>
      </c>
      <c r="E26160" s="136">
        <v>0</v>
      </c>
      <c r="F26160" s="136">
        <v>0</v>
      </c>
      <c r="G26160" s="136">
        <v>0</v>
      </c>
      <c r="H26160" s="136">
        <v>0</v>
      </c>
      <c r="I26160" s="136">
        <v>0</v>
      </c>
      <c r="J26160" s="136">
        <v>0</v>
      </c>
      <c r="K26160" s="136">
        <v>0</v>
      </c>
      <c r="L26160" s="140">
        <v>0</v>
      </c>
      <c r="M26160" s="136">
        <v>0</v>
      </c>
      <c r="N26160" s="136">
        <v>0</v>
      </c>
      <c r="O26160" s="136">
        <v>0</v>
      </c>
      <c r="P26160" s="136">
        <v>0</v>
      </c>
      <c r="Q26160" s="136">
        <v>0</v>
      </c>
      <c r="R26160" s="136">
        <v>0</v>
      </c>
      <c r="S26160" s="136">
        <v>0</v>
      </c>
    </row>
    <row r="26161" spans="1:19" ht="11.25" thickBot="1" x14ac:dyDescent="0.2">
      <c r="A26161" s="112"/>
    </row>
    <row r="26162" spans="1:19" ht="11.25" thickBot="1" x14ac:dyDescent="0.2">
      <c r="A26162" s="139" t="s">
        <v>366</v>
      </c>
      <c r="B26162" s="112"/>
      <c r="C26162" s="141" t="s">
        <v>14501</v>
      </c>
      <c r="D26162" s="141" t="s">
        <v>14501</v>
      </c>
      <c r="E26162" s="136">
        <v>0</v>
      </c>
      <c r="F26162" s="136">
        <v>0</v>
      </c>
      <c r="G26162" s="136">
        <v>0</v>
      </c>
      <c r="H26162" s="136">
        <v>0</v>
      </c>
      <c r="I26162" s="136">
        <v>0</v>
      </c>
      <c r="J26162" s="136">
        <v>0</v>
      </c>
      <c r="K26162" s="136">
        <v>0</v>
      </c>
      <c r="L26162" s="140">
        <v>0</v>
      </c>
      <c r="M26162" s="136">
        <v>0</v>
      </c>
      <c r="N26162" s="136">
        <v>0</v>
      </c>
      <c r="O26162" s="136">
        <v>0</v>
      </c>
      <c r="P26162" s="136">
        <v>0</v>
      </c>
      <c r="Q26162" s="136">
        <v>0</v>
      </c>
      <c r="R26162" s="136">
        <v>0</v>
      </c>
      <c r="S26162" s="136">
        <v>0</v>
      </c>
    </row>
    <row r="26163" spans="1:19" ht="11.25" thickBot="1" x14ac:dyDescent="0.2">
      <c r="A26163" s="112"/>
    </row>
    <row r="26164" spans="1:19" ht="11.25" thickBot="1" x14ac:dyDescent="0.2">
      <c r="A26164" s="106" t="s">
        <v>357</v>
      </c>
      <c r="B26164" s="106" t="s">
        <v>358</v>
      </c>
      <c r="C26164" s="146" t="s">
        <v>16</v>
      </c>
      <c r="D26164" s="146" t="s">
        <v>14502</v>
      </c>
      <c r="E26164" s="146" t="s">
        <v>14503</v>
      </c>
      <c r="F26164" s="146" t="s">
        <v>20</v>
      </c>
      <c r="G26164" s="146" t="s">
        <v>21</v>
      </c>
      <c r="H26164" s="146" t="s">
        <v>22</v>
      </c>
      <c r="I26164" s="146" t="s">
        <v>23</v>
      </c>
      <c r="J26164" s="146" t="s">
        <v>24</v>
      </c>
      <c r="K26164" s="146" t="s">
        <v>26</v>
      </c>
      <c r="L26164" s="146" t="s">
        <v>14504</v>
      </c>
      <c r="M26164" s="146" t="s">
        <v>27</v>
      </c>
      <c r="N26164" s="146" t="s">
        <v>28</v>
      </c>
      <c r="O26164" s="146" t="s">
        <v>29</v>
      </c>
      <c r="P26164" s="146" t="s">
        <v>30</v>
      </c>
      <c r="Q26164" s="146" t="s">
        <v>14505</v>
      </c>
      <c r="R26164" s="146" t="s">
        <v>32</v>
      </c>
      <c r="S26164" s="146" t="s">
        <v>33</v>
      </c>
    </row>
    <row r="26165" spans="1:19" ht="11.25" thickBot="1" x14ac:dyDescent="0.2">
      <c r="A26165" s="107">
        <v>1</v>
      </c>
      <c r="B26165" s="132">
        <v>0.5710763888888889</v>
      </c>
      <c r="C26165" s="108">
        <v>10204.145</v>
      </c>
      <c r="D26165" s="108">
        <v>2800.3409999999999</v>
      </c>
      <c r="E26165" s="108">
        <v>74.073999999999998</v>
      </c>
      <c r="F26165" s="145">
        <v>11805.683000000001</v>
      </c>
      <c r="G26165" s="141" t="s">
        <v>14500</v>
      </c>
      <c r="H26165" s="108">
        <v>33.332999999999998</v>
      </c>
      <c r="I26165" s="108">
        <v>2000.192</v>
      </c>
      <c r="J26165" s="108">
        <v>27531.588</v>
      </c>
      <c r="K26165" s="145">
        <v>92565.816999999995</v>
      </c>
      <c r="L26165" s="108">
        <v>203.70599999999999</v>
      </c>
      <c r="M26165" s="108">
        <v>55.555999999999997</v>
      </c>
      <c r="N26165" s="108">
        <v>333.33800000000002</v>
      </c>
      <c r="O26165" s="141" t="s">
        <v>14500</v>
      </c>
      <c r="P26165" s="141" t="s">
        <v>14500</v>
      </c>
      <c r="Q26165" s="108">
        <v>134.922</v>
      </c>
      <c r="R26165" s="108">
        <v>71.429000000000002</v>
      </c>
      <c r="S26165" s="108">
        <v>33.332999999999998</v>
      </c>
    </row>
    <row r="26166" spans="1:19" ht="11.25" thickBot="1" x14ac:dyDescent="0.2">
      <c r="A26166" s="112"/>
    </row>
    <row r="26167" spans="1:19" ht="11.25" thickBot="1" x14ac:dyDescent="0.2">
      <c r="A26167" s="135" t="s">
        <v>362</v>
      </c>
      <c r="B26167" s="112"/>
      <c r="C26167" s="136">
        <v>10204.145</v>
      </c>
      <c r="D26167" s="136">
        <v>2800.3409999999999</v>
      </c>
      <c r="E26167" s="136">
        <v>74.073999999999998</v>
      </c>
      <c r="F26167" s="140">
        <v>11805.683000000001</v>
      </c>
      <c r="G26167" s="141" t="s">
        <v>14501</v>
      </c>
      <c r="H26167" s="136">
        <v>33.332999999999998</v>
      </c>
      <c r="I26167" s="136">
        <v>2000.192</v>
      </c>
      <c r="J26167" s="136">
        <v>27531.588</v>
      </c>
      <c r="K26167" s="140">
        <v>92565.816999999995</v>
      </c>
      <c r="L26167" s="136">
        <v>203.70599999999999</v>
      </c>
      <c r="M26167" s="136">
        <v>55.555999999999997</v>
      </c>
      <c r="N26167" s="136">
        <v>333.33800000000002</v>
      </c>
      <c r="O26167" s="141" t="s">
        <v>14501</v>
      </c>
      <c r="P26167" s="141" t="s">
        <v>14501</v>
      </c>
      <c r="Q26167" s="136">
        <v>134.922</v>
      </c>
      <c r="R26167" s="136">
        <v>71.429000000000002</v>
      </c>
      <c r="S26167" s="136">
        <v>33.332999999999998</v>
      </c>
    </row>
    <row r="26168" spans="1:19" ht="11.25" thickBot="1" x14ac:dyDescent="0.2">
      <c r="A26168" s="112"/>
    </row>
    <row r="26169" spans="1:19" ht="11.25" thickBot="1" x14ac:dyDescent="0.2">
      <c r="A26169" s="138" t="s">
        <v>364</v>
      </c>
      <c r="B26169" s="112"/>
      <c r="C26169" s="136">
        <v>0</v>
      </c>
      <c r="D26169" s="136">
        <v>0</v>
      </c>
      <c r="E26169" s="136">
        <v>0</v>
      </c>
      <c r="F26169" s="140">
        <v>0</v>
      </c>
      <c r="G26169" s="141" t="s">
        <v>14501</v>
      </c>
      <c r="H26169" s="136">
        <v>0</v>
      </c>
      <c r="I26169" s="136">
        <v>0</v>
      </c>
      <c r="J26169" s="136">
        <v>0</v>
      </c>
      <c r="K26169" s="140">
        <v>0</v>
      </c>
      <c r="L26169" s="136">
        <v>0</v>
      </c>
      <c r="M26169" s="136">
        <v>0</v>
      </c>
      <c r="N26169" s="136">
        <v>0</v>
      </c>
      <c r="O26169" s="141" t="s">
        <v>14501</v>
      </c>
      <c r="P26169" s="141" t="s">
        <v>14501</v>
      </c>
      <c r="Q26169" s="136">
        <v>0</v>
      </c>
      <c r="R26169" s="136">
        <v>0</v>
      </c>
      <c r="S26169" s="136">
        <v>0</v>
      </c>
    </row>
    <row r="26170" spans="1:19" ht="11.25" thickBot="1" x14ac:dyDescent="0.2">
      <c r="A26170" s="112"/>
    </row>
    <row r="26171" spans="1:19" ht="11.25" thickBot="1" x14ac:dyDescent="0.2">
      <c r="A26171" s="139" t="s">
        <v>366</v>
      </c>
      <c r="B26171" s="112"/>
      <c r="C26171" s="136">
        <v>0</v>
      </c>
      <c r="D26171" s="136">
        <v>0</v>
      </c>
      <c r="E26171" s="136">
        <v>0</v>
      </c>
      <c r="F26171" s="140">
        <v>0</v>
      </c>
      <c r="G26171" s="141" t="s">
        <v>14501</v>
      </c>
      <c r="H26171" s="136">
        <v>0</v>
      </c>
      <c r="I26171" s="136">
        <v>0</v>
      </c>
      <c r="J26171" s="136">
        <v>0</v>
      </c>
      <c r="K26171" s="140">
        <v>0</v>
      </c>
      <c r="L26171" s="136">
        <v>0</v>
      </c>
      <c r="M26171" s="136">
        <v>0</v>
      </c>
      <c r="N26171" s="136">
        <v>0</v>
      </c>
      <c r="O26171" s="141" t="s">
        <v>14501</v>
      </c>
      <c r="P26171" s="141" t="s">
        <v>14501</v>
      </c>
      <c r="Q26171" s="136">
        <v>0</v>
      </c>
      <c r="R26171" s="136">
        <v>0</v>
      </c>
      <c r="S26171" s="136">
        <v>0</v>
      </c>
    </row>
    <row r="26172" spans="1:19" ht="11.25" thickBot="1" x14ac:dyDescent="0.2">
      <c r="A26172" s="112"/>
    </row>
    <row r="26173" spans="1:19" ht="11.25" thickBot="1" x14ac:dyDescent="0.2">
      <c r="A26173" s="106" t="s">
        <v>357</v>
      </c>
      <c r="B26173" s="106" t="s">
        <v>358</v>
      </c>
      <c r="C26173" s="146" t="s">
        <v>35</v>
      </c>
      <c r="D26173" s="146" t="s">
        <v>36</v>
      </c>
      <c r="E26173" s="146" t="s">
        <v>14506</v>
      </c>
      <c r="F26173" s="146" t="s">
        <v>38</v>
      </c>
      <c r="G26173" s="146" t="s">
        <v>39</v>
      </c>
      <c r="H26173" s="146" t="s">
        <v>41</v>
      </c>
      <c r="I26173" s="146" t="s">
        <v>42</v>
      </c>
      <c r="J26173" s="146" t="s">
        <v>43</v>
      </c>
      <c r="K26173" s="146" t="s">
        <v>44</v>
      </c>
      <c r="L26173" s="146" t="s">
        <v>45</v>
      </c>
      <c r="M26173" s="146" t="s">
        <v>46</v>
      </c>
      <c r="N26173" s="146" t="s">
        <v>47</v>
      </c>
      <c r="O26173" s="146" t="s">
        <v>48</v>
      </c>
      <c r="P26173" s="146" t="s">
        <v>49</v>
      </c>
      <c r="Q26173" s="146" t="s">
        <v>50</v>
      </c>
      <c r="R26173" s="146" t="s">
        <v>51</v>
      </c>
      <c r="S26173" s="146" t="s">
        <v>52</v>
      </c>
    </row>
    <row r="26174" spans="1:19" ht="11.25" thickBot="1" x14ac:dyDescent="0.2">
      <c r="A26174" s="107">
        <v>1</v>
      </c>
      <c r="B26174" s="132">
        <v>0.5710763888888889</v>
      </c>
      <c r="C26174" s="145">
        <v>199336.56</v>
      </c>
      <c r="D26174" s="108">
        <v>574.08900000000006</v>
      </c>
      <c r="E26174" s="108">
        <v>100.001</v>
      </c>
      <c r="F26174" s="141" t="s">
        <v>14500</v>
      </c>
      <c r="G26174" s="108">
        <v>33.332999999999998</v>
      </c>
      <c r="H26174" s="108">
        <v>24460.149000000001</v>
      </c>
      <c r="I26174" s="108">
        <v>537.05100000000004</v>
      </c>
      <c r="J26174" s="108">
        <v>1574.1880000000001</v>
      </c>
      <c r="K26174" s="108">
        <v>222.22499999999999</v>
      </c>
      <c r="L26174" s="108">
        <v>122.223</v>
      </c>
      <c r="M26174" s="141" t="s">
        <v>14500</v>
      </c>
      <c r="N26174" s="108">
        <v>66.667000000000002</v>
      </c>
      <c r="O26174" s="141" t="s">
        <v>14500</v>
      </c>
      <c r="P26174" s="141" t="s">
        <v>14500</v>
      </c>
      <c r="Q26174" s="108">
        <v>111.11199999999999</v>
      </c>
      <c r="R26174" s="108">
        <v>33.332999999999998</v>
      </c>
      <c r="S26174" s="108">
        <v>33.332999999999998</v>
      </c>
    </row>
    <row r="26175" spans="1:19" ht="11.25" thickBot="1" x14ac:dyDescent="0.2">
      <c r="A26175" s="112"/>
    </row>
    <row r="26176" spans="1:19" ht="11.25" thickBot="1" x14ac:dyDescent="0.2">
      <c r="A26176" s="135" t="s">
        <v>362</v>
      </c>
      <c r="B26176" s="112"/>
      <c r="C26176" s="140">
        <v>199336.56</v>
      </c>
      <c r="D26176" s="136">
        <v>574.08900000000006</v>
      </c>
      <c r="E26176" s="136">
        <v>100.001</v>
      </c>
      <c r="F26176" s="141" t="s">
        <v>14501</v>
      </c>
      <c r="G26176" s="136">
        <v>33.332999999999998</v>
      </c>
      <c r="H26176" s="136">
        <v>24460.149000000001</v>
      </c>
      <c r="I26176" s="136">
        <v>537.05100000000004</v>
      </c>
      <c r="J26176" s="136">
        <v>1574.1880000000001</v>
      </c>
      <c r="K26176" s="136">
        <v>222.22499999999999</v>
      </c>
      <c r="L26176" s="136">
        <v>122.223</v>
      </c>
      <c r="M26176" s="141" t="s">
        <v>14501</v>
      </c>
      <c r="N26176" s="136">
        <v>66.667000000000002</v>
      </c>
      <c r="O26176" s="141" t="s">
        <v>14501</v>
      </c>
      <c r="P26176" s="141" t="s">
        <v>14501</v>
      </c>
      <c r="Q26176" s="136">
        <v>111.11199999999999</v>
      </c>
      <c r="R26176" s="136">
        <v>33.332999999999998</v>
      </c>
      <c r="S26176" s="136">
        <v>33.332999999999998</v>
      </c>
    </row>
    <row r="26177" spans="1:19" ht="11.25" thickBot="1" x14ac:dyDescent="0.2">
      <c r="A26177" s="112"/>
    </row>
    <row r="26178" spans="1:19" ht="11.25" thickBot="1" x14ac:dyDescent="0.2">
      <c r="A26178" s="138" t="s">
        <v>364</v>
      </c>
      <c r="B26178" s="112"/>
      <c r="C26178" s="140">
        <v>0</v>
      </c>
      <c r="D26178" s="136">
        <v>0</v>
      </c>
      <c r="E26178" s="136">
        <v>0</v>
      </c>
      <c r="F26178" s="141" t="s">
        <v>14501</v>
      </c>
      <c r="G26178" s="136">
        <v>0</v>
      </c>
      <c r="H26178" s="136">
        <v>0</v>
      </c>
      <c r="I26178" s="136">
        <v>0</v>
      </c>
      <c r="J26178" s="136">
        <v>0</v>
      </c>
      <c r="K26178" s="136">
        <v>0</v>
      </c>
      <c r="L26178" s="136">
        <v>0</v>
      </c>
      <c r="M26178" s="141" t="s">
        <v>14501</v>
      </c>
      <c r="N26178" s="136">
        <v>0</v>
      </c>
      <c r="O26178" s="141" t="s">
        <v>14501</v>
      </c>
      <c r="P26178" s="141" t="s">
        <v>14501</v>
      </c>
      <c r="Q26178" s="136">
        <v>0</v>
      </c>
      <c r="R26178" s="136">
        <v>0</v>
      </c>
      <c r="S26178" s="136">
        <v>0</v>
      </c>
    </row>
    <row r="26179" spans="1:19" ht="11.25" thickBot="1" x14ac:dyDescent="0.2">
      <c r="A26179" s="112"/>
    </row>
    <row r="26180" spans="1:19" ht="11.25" thickBot="1" x14ac:dyDescent="0.2">
      <c r="A26180" s="139" t="s">
        <v>366</v>
      </c>
      <c r="B26180" s="112"/>
      <c r="C26180" s="140">
        <v>0</v>
      </c>
      <c r="D26180" s="136">
        <v>0</v>
      </c>
      <c r="E26180" s="136">
        <v>0</v>
      </c>
      <c r="F26180" s="141" t="s">
        <v>14501</v>
      </c>
      <c r="G26180" s="136">
        <v>0</v>
      </c>
      <c r="H26180" s="136">
        <v>0</v>
      </c>
      <c r="I26180" s="136">
        <v>0</v>
      </c>
      <c r="J26180" s="136">
        <v>0</v>
      </c>
      <c r="K26180" s="136">
        <v>0</v>
      </c>
      <c r="L26180" s="136">
        <v>0</v>
      </c>
      <c r="M26180" s="141" t="s">
        <v>14501</v>
      </c>
      <c r="N26180" s="136">
        <v>0</v>
      </c>
      <c r="O26180" s="141" t="s">
        <v>14501</v>
      </c>
      <c r="P26180" s="141" t="s">
        <v>14501</v>
      </c>
      <c r="Q26180" s="136">
        <v>0</v>
      </c>
      <c r="R26180" s="136">
        <v>0</v>
      </c>
      <c r="S26180" s="136">
        <v>0</v>
      </c>
    </row>
    <row r="26181" spans="1:19" ht="11.25" thickBot="1" x14ac:dyDescent="0.2">
      <c r="A26181" s="112"/>
    </row>
    <row r="26182" spans="1:19" ht="11.25" thickBot="1" x14ac:dyDescent="0.2">
      <c r="A26182" s="106" t="s">
        <v>357</v>
      </c>
      <c r="B26182" s="106" t="s">
        <v>358</v>
      </c>
      <c r="C26182" s="146" t="s">
        <v>53</v>
      </c>
      <c r="D26182" s="146" t="s">
        <v>54</v>
      </c>
      <c r="E26182" s="146" t="s">
        <v>55</v>
      </c>
      <c r="F26182" s="146" t="s">
        <v>56</v>
      </c>
      <c r="G26182" s="146" t="s">
        <v>14507</v>
      </c>
      <c r="H26182" s="146" t="s">
        <v>57</v>
      </c>
      <c r="I26182" s="146" t="s">
        <v>59</v>
      </c>
      <c r="J26182" s="146" t="s">
        <v>14508</v>
      </c>
      <c r="K26182" s="146" t="s">
        <v>60</v>
      </c>
      <c r="L26182" s="146" t="s">
        <v>61</v>
      </c>
      <c r="M26182" s="146" t="s">
        <v>62</v>
      </c>
      <c r="N26182" s="146" t="s">
        <v>14509</v>
      </c>
      <c r="O26182" s="146" t="s">
        <v>63</v>
      </c>
      <c r="P26182" s="146" t="s">
        <v>64</v>
      </c>
      <c r="Q26182" s="146" t="s">
        <v>66</v>
      </c>
      <c r="R26182" s="146" t="s">
        <v>14510</v>
      </c>
      <c r="S26182" s="146" t="s">
        <v>67</v>
      </c>
    </row>
    <row r="26183" spans="1:19" ht="11.25" thickBot="1" x14ac:dyDescent="0.2">
      <c r="A26183" s="107">
        <v>1</v>
      </c>
      <c r="B26183" s="132">
        <v>0.5710763888888889</v>
      </c>
      <c r="C26183" s="108">
        <v>33.332999999999998</v>
      </c>
      <c r="D26183" s="108">
        <v>33.332999999999998</v>
      </c>
      <c r="E26183" s="141" t="s">
        <v>14500</v>
      </c>
      <c r="F26183" s="141" t="s">
        <v>14500</v>
      </c>
      <c r="G26183" s="108">
        <v>33.332999999999998</v>
      </c>
      <c r="H26183" s="108">
        <v>277.78100000000001</v>
      </c>
      <c r="I26183" s="108">
        <v>1148.2070000000001</v>
      </c>
      <c r="J26183" s="141" t="s">
        <v>14500</v>
      </c>
      <c r="K26183" s="141" t="s">
        <v>14500</v>
      </c>
      <c r="L26183" s="141" t="s">
        <v>14500</v>
      </c>
      <c r="M26183" s="108">
        <v>66.667000000000002</v>
      </c>
      <c r="N26183" s="141" t="s">
        <v>14500</v>
      </c>
      <c r="O26183" s="141" t="s">
        <v>14500</v>
      </c>
      <c r="P26183" s="108">
        <v>6261.0010000000002</v>
      </c>
      <c r="Q26183" s="145">
        <v>754428.22</v>
      </c>
      <c r="R26183" s="141" t="s">
        <v>14500</v>
      </c>
      <c r="S26183" s="108">
        <v>333.34</v>
      </c>
    </row>
    <row r="26184" spans="1:19" ht="11.25" thickBot="1" x14ac:dyDescent="0.2">
      <c r="A26184" s="112"/>
    </row>
    <row r="26185" spans="1:19" ht="11.25" thickBot="1" x14ac:dyDescent="0.2">
      <c r="A26185" s="135" t="s">
        <v>362</v>
      </c>
      <c r="B26185" s="112"/>
      <c r="C26185" s="136">
        <v>33.332999999999998</v>
      </c>
      <c r="D26185" s="136">
        <v>33.332999999999998</v>
      </c>
      <c r="E26185" s="141" t="s">
        <v>14501</v>
      </c>
      <c r="F26185" s="141" t="s">
        <v>14501</v>
      </c>
      <c r="G26185" s="136">
        <v>33.332999999999998</v>
      </c>
      <c r="H26185" s="136">
        <v>277.78100000000001</v>
      </c>
      <c r="I26185" s="136">
        <v>1148.2070000000001</v>
      </c>
      <c r="J26185" s="141" t="s">
        <v>14501</v>
      </c>
      <c r="K26185" s="141" t="s">
        <v>14501</v>
      </c>
      <c r="L26185" s="141" t="s">
        <v>14501</v>
      </c>
      <c r="M26185" s="136">
        <v>66.667000000000002</v>
      </c>
      <c r="N26185" s="141" t="s">
        <v>14501</v>
      </c>
      <c r="O26185" s="141" t="s">
        <v>14501</v>
      </c>
      <c r="P26185" s="136">
        <v>6261.0010000000002</v>
      </c>
      <c r="Q26185" s="140">
        <v>754428.22</v>
      </c>
      <c r="R26185" s="141" t="s">
        <v>14501</v>
      </c>
      <c r="S26185" s="136">
        <v>333.34</v>
      </c>
    </row>
    <row r="26186" spans="1:19" ht="11.25" thickBot="1" x14ac:dyDescent="0.2">
      <c r="A26186" s="112"/>
    </row>
    <row r="26187" spans="1:19" ht="11.25" thickBot="1" x14ac:dyDescent="0.2">
      <c r="A26187" s="138" t="s">
        <v>364</v>
      </c>
      <c r="B26187" s="112"/>
      <c r="C26187" s="136">
        <v>0</v>
      </c>
      <c r="D26187" s="136">
        <v>0</v>
      </c>
      <c r="E26187" s="141" t="s">
        <v>14501</v>
      </c>
      <c r="F26187" s="141" t="s">
        <v>14501</v>
      </c>
      <c r="G26187" s="136">
        <v>0</v>
      </c>
      <c r="H26187" s="136">
        <v>0</v>
      </c>
      <c r="I26187" s="136">
        <v>0</v>
      </c>
      <c r="J26187" s="141" t="s">
        <v>14501</v>
      </c>
      <c r="K26187" s="141" t="s">
        <v>14501</v>
      </c>
      <c r="L26187" s="141" t="s">
        <v>14501</v>
      </c>
      <c r="M26187" s="136">
        <v>0</v>
      </c>
      <c r="N26187" s="141" t="s">
        <v>14501</v>
      </c>
      <c r="O26187" s="141" t="s">
        <v>14501</v>
      </c>
      <c r="P26187" s="136">
        <v>0</v>
      </c>
      <c r="Q26187" s="140">
        <v>0</v>
      </c>
      <c r="R26187" s="141" t="s">
        <v>14501</v>
      </c>
      <c r="S26187" s="136">
        <v>0</v>
      </c>
    </row>
    <row r="26188" spans="1:19" ht="11.25" thickBot="1" x14ac:dyDescent="0.2">
      <c r="A26188" s="112"/>
    </row>
    <row r="26189" spans="1:19" ht="11.25" thickBot="1" x14ac:dyDescent="0.2">
      <c r="A26189" s="139" t="s">
        <v>366</v>
      </c>
      <c r="B26189" s="112"/>
      <c r="C26189" s="136">
        <v>0</v>
      </c>
      <c r="D26189" s="136">
        <v>0</v>
      </c>
      <c r="E26189" s="141" t="s">
        <v>14501</v>
      </c>
      <c r="F26189" s="141" t="s">
        <v>14501</v>
      </c>
      <c r="G26189" s="136">
        <v>0</v>
      </c>
      <c r="H26189" s="136">
        <v>0</v>
      </c>
      <c r="I26189" s="136">
        <v>0</v>
      </c>
      <c r="J26189" s="141" t="s">
        <v>14501</v>
      </c>
      <c r="K26189" s="141" t="s">
        <v>14501</v>
      </c>
      <c r="L26189" s="141" t="s">
        <v>14501</v>
      </c>
      <c r="M26189" s="136">
        <v>0</v>
      </c>
      <c r="N26189" s="141" t="s">
        <v>14501</v>
      </c>
      <c r="O26189" s="141" t="s">
        <v>14501</v>
      </c>
      <c r="P26189" s="136">
        <v>0</v>
      </c>
      <c r="Q26189" s="140">
        <v>0</v>
      </c>
      <c r="R26189" s="141" t="s">
        <v>14501</v>
      </c>
      <c r="S26189" s="136">
        <v>0</v>
      </c>
    </row>
    <row r="26190" spans="1:19" ht="11.25" thickBot="1" x14ac:dyDescent="0.2">
      <c r="A26190" s="112"/>
    </row>
    <row r="26191" spans="1:19" ht="11.25" thickBot="1" x14ac:dyDescent="0.2">
      <c r="A26191" s="106" t="s">
        <v>357</v>
      </c>
      <c r="B26191" s="106" t="s">
        <v>358</v>
      </c>
      <c r="C26191" s="146" t="s">
        <v>68</v>
      </c>
      <c r="D26191" s="146" t="s">
        <v>14511</v>
      </c>
    </row>
    <row r="26192" spans="1:19" ht="11.25" thickBot="1" x14ac:dyDescent="0.2">
      <c r="A26192" s="107">
        <v>1</v>
      </c>
      <c r="B26192" s="132">
        <v>0.5710763888888889</v>
      </c>
      <c r="C26192" s="108">
        <v>129.631</v>
      </c>
      <c r="D26192" s="141" t="s">
        <v>14500</v>
      </c>
    </row>
    <row r="26193" spans="1:19" ht="11.25" thickBot="1" x14ac:dyDescent="0.2">
      <c r="A26193" s="112"/>
    </row>
    <row r="26194" spans="1:19" ht="11.25" thickBot="1" x14ac:dyDescent="0.2">
      <c r="A26194" s="135" t="s">
        <v>362</v>
      </c>
      <c r="B26194" s="112"/>
      <c r="C26194" s="136">
        <v>129.631</v>
      </c>
      <c r="D26194" s="141" t="s">
        <v>14501</v>
      </c>
    </row>
    <row r="26195" spans="1:19" ht="11.25" thickBot="1" x14ac:dyDescent="0.2">
      <c r="A26195" s="112"/>
    </row>
    <row r="26196" spans="1:19" ht="11.25" thickBot="1" x14ac:dyDescent="0.2">
      <c r="A26196" s="138" t="s">
        <v>364</v>
      </c>
      <c r="B26196" s="112"/>
      <c r="C26196" s="136">
        <v>0</v>
      </c>
      <c r="D26196" s="141" t="s">
        <v>14501</v>
      </c>
    </row>
    <row r="26197" spans="1:19" ht="11.25" thickBot="1" x14ac:dyDescent="0.2">
      <c r="A26197" s="112"/>
    </row>
    <row r="26198" spans="1:19" ht="11.25" thickBot="1" x14ac:dyDescent="0.2">
      <c r="A26198" s="139" t="s">
        <v>366</v>
      </c>
      <c r="B26198" s="112"/>
      <c r="C26198" s="136">
        <v>0</v>
      </c>
      <c r="D26198" s="141" t="s">
        <v>14501</v>
      </c>
    </row>
    <row r="26199" spans="1:19" ht="10.5" x14ac:dyDescent="0.15">
      <c r="A26199" s="112"/>
    </row>
    <row r="26200" spans="1:19" x14ac:dyDescent="0.15">
      <c r="A26200" s="129"/>
      <c r="B26200" s="86" t="s">
        <v>2092</v>
      </c>
    </row>
    <row r="26201" spans="1:19" ht="9.75" thickBot="1" x14ac:dyDescent="0.2">
      <c r="A26201" s="81" t="s">
        <v>5871</v>
      </c>
    </row>
    <row r="26202" spans="1:19" ht="11.25" thickBot="1" x14ac:dyDescent="0.2">
      <c r="A26202" s="106" t="s">
        <v>357</v>
      </c>
      <c r="B26202" s="106" t="s">
        <v>358</v>
      </c>
      <c r="C26202" s="146" t="s">
        <v>14494</v>
      </c>
      <c r="D26202" s="146" t="s">
        <v>14495</v>
      </c>
      <c r="E26202" s="146" t="s">
        <v>14496</v>
      </c>
      <c r="F26202" s="146" t="s">
        <v>0</v>
      </c>
      <c r="G26202" s="146" t="s">
        <v>1</v>
      </c>
      <c r="H26202" s="146" t="s">
        <v>2</v>
      </c>
      <c r="I26202" s="146" t="s">
        <v>14497</v>
      </c>
      <c r="J26202" s="146" t="s">
        <v>3</v>
      </c>
      <c r="K26202" s="146" t="s">
        <v>14498</v>
      </c>
      <c r="L26202" s="146" t="s">
        <v>7</v>
      </c>
      <c r="M26202" s="146" t="s">
        <v>14499</v>
      </c>
      <c r="N26202" s="146" t="s">
        <v>10</v>
      </c>
      <c r="O26202" s="146" t="s">
        <v>11</v>
      </c>
      <c r="P26202" s="146" t="s">
        <v>12</v>
      </c>
      <c r="Q26202" s="146" t="s">
        <v>13</v>
      </c>
      <c r="R26202" s="146" t="s">
        <v>14</v>
      </c>
      <c r="S26202" s="146" t="s">
        <v>15</v>
      </c>
    </row>
    <row r="26203" spans="1:19" ht="11.25" thickBot="1" x14ac:dyDescent="0.2">
      <c r="A26203" s="107">
        <v>1</v>
      </c>
      <c r="B26203" s="132">
        <v>0.57622685185185185</v>
      </c>
      <c r="C26203" s="141" t="s">
        <v>14500</v>
      </c>
      <c r="D26203" s="141" t="s">
        <v>14500</v>
      </c>
      <c r="E26203" s="108">
        <v>111.11199999999999</v>
      </c>
      <c r="F26203" s="108">
        <v>6668.4560000000001</v>
      </c>
      <c r="G26203" s="108">
        <v>35822.822999999997</v>
      </c>
      <c r="H26203" s="108">
        <v>981.52599999999995</v>
      </c>
      <c r="I26203" s="108">
        <v>33.332999999999998</v>
      </c>
      <c r="J26203" s="108">
        <v>483.34800000000001</v>
      </c>
      <c r="K26203" s="108">
        <v>680.58299999999997</v>
      </c>
      <c r="L26203" s="145">
        <v>9998.7139999999999</v>
      </c>
      <c r="M26203" s="108">
        <v>104.167</v>
      </c>
      <c r="N26203" s="108">
        <v>166.66800000000001</v>
      </c>
      <c r="O26203" s="108">
        <v>370.37700000000001</v>
      </c>
      <c r="P26203" s="108">
        <v>14322.441999999999</v>
      </c>
      <c r="Q26203" s="108">
        <v>260096.37</v>
      </c>
      <c r="R26203" s="108">
        <v>188.89099999999999</v>
      </c>
      <c r="S26203" s="108">
        <v>472.23099999999999</v>
      </c>
    </row>
    <row r="26204" spans="1:19" ht="11.25" thickBot="1" x14ac:dyDescent="0.2">
      <c r="A26204" s="112"/>
    </row>
    <row r="26205" spans="1:19" ht="11.25" thickBot="1" x14ac:dyDescent="0.2">
      <c r="A26205" s="135" t="s">
        <v>362</v>
      </c>
      <c r="B26205" s="112"/>
      <c r="C26205" s="141" t="s">
        <v>14501</v>
      </c>
      <c r="D26205" s="141" t="s">
        <v>14501</v>
      </c>
      <c r="E26205" s="136">
        <v>111.11199999999999</v>
      </c>
      <c r="F26205" s="136">
        <v>6668.4560000000001</v>
      </c>
      <c r="G26205" s="136">
        <v>35822.822999999997</v>
      </c>
      <c r="H26205" s="136">
        <v>981.52599999999995</v>
      </c>
      <c r="I26205" s="136">
        <v>33.332999999999998</v>
      </c>
      <c r="J26205" s="136">
        <v>483.34800000000001</v>
      </c>
      <c r="K26205" s="136">
        <v>680.58299999999997</v>
      </c>
      <c r="L26205" s="140">
        <v>9998.7139999999999</v>
      </c>
      <c r="M26205" s="136">
        <v>104.167</v>
      </c>
      <c r="N26205" s="136">
        <v>166.66800000000001</v>
      </c>
      <c r="O26205" s="136">
        <v>370.37700000000001</v>
      </c>
      <c r="P26205" s="136">
        <v>14322.441999999999</v>
      </c>
      <c r="Q26205" s="136">
        <v>260096.37</v>
      </c>
      <c r="R26205" s="136">
        <v>188.89099999999999</v>
      </c>
      <c r="S26205" s="136">
        <v>472.23099999999999</v>
      </c>
    </row>
    <row r="26206" spans="1:19" ht="11.25" thickBot="1" x14ac:dyDescent="0.2">
      <c r="A26206" s="112"/>
    </row>
    <row r="26207" spans="1:19" ht="11.25" thickBot="1" x14ac:dyDescent="0.2">
      <c r="A26207" s="138" t="s">
        <v>364</v>
      </c>
      <c r="B26207" s="112"/>
      <c r="C26207" s="141" t="s">
        <v>14501</v>
      </c>
      <c r="D26207" s="141" t="s">
        <v>14501</v>
      </c>
      <c r="E26207" s="136">
        <v>0</v>
      </c>
      <c r="F26207" s="136">
        <v>0</v>
      </c>
      <c r="G26207" s="136">
        <v>0</v>
      </c>
      <c r="H26207" s="136">
        <v>0</v>
      </c>
      <c r="I26207" s="136">
        <v>0</v>
      </c>
      <c r="J26207" s="136">
        <v>0</v>
      </c>
      <c r="K26207" s="136">
        <v>0</v>
      </c>
      <c r="L26207" s="140">
        <v>0</v>
      </c>
      <c r="M26207" s="136">
        <v>0</v>
      </c>
      <c r="N26207" s="136">
        <v>0</v>
      </c>
      <c r="O26207" s="136">
        <v>0</v>
      </c>
      <c r="P26207" s="136">
        <v>0</v>
      </c>
      <c r="Q26207" s="136">
        <v>0</v>
      </c>
      <c r="R26207" s="136">
        <v>0</v>
      </c>
      <c r="S26207" s="136">
        <v>0</v>
      </c>
    </row>
    <row r="26208" spans="1:19" ht="11.25" thickBot="1" x14ac:dyDescent="0.2">
      <c r="A26208" s="112"/>
    </row>
    <row r="26209" spans="1:19" ht="11.25" thickBot="1" x14ac:dyDescent="0.2">
      <c r="A26209" s="139" t="s">
        <v>366</v>
      </c>
      <c r="B26209" s="112"/>
      <c r="C26209" s="141" t="s">
        <v>14501</v>
      </c>
      <c r="D26209" s="141" t="s">
        <v>14501</v>
      </c>
      <c r="E26209" s="136">
        <v>0</v>
      </c>
      <c r="F26209" s="136">
        <v>0</v>
      </c>
      <c r="G26209" s="136">
        <v>0</v>
      </c>
      <c r="H26209" s="136">
        <v>0</v>
      </c>
      <c r="I26209" s="136">
        <v>0</v>
      </c>
      <c r="J26209" s="136">
        <v>0</v>
      </c>
      <c r="K26209" s="136">
        <v>0</v>
      </c>
      <c r="L26209" s="140">
        <v>0</v>
      </c>
      <c r="M26209" s="136">
        <v>0</v>
      </c>
      <c r="N26209" s="136">
        <v>0</v>
      </c>
      <c r="O26209" s="136">
        <v>0</v>
      </c>
      <c r="P26209" s="136">
        <v>0</v>
      </c>
      <c r="Q26209" s="136">
        <v>0</v>
      </c>
      <c r="R26209" s="136">
        <v>0</v>
      </c>
      <c r="S26209" s="136">
        <v>0</v>
      </c>
    </row>
    <row r="26210" spans="1:19" ht="11.25" thickBot="1" x14ac:dyDescent="0.2">
      <c r="A26210" s="112"/>
    </row>
    <row r="26211" spans="1:19" ht="11.25" thickBot="1" x14ac:dyDescent="0.2">
      <c r="A26211" s="106" t="s">
        <v>357</v>
      </c>
      <c r="B26211" s="106" t="s">
        <v>358</v>
      </c>
      <c r="C26211" s="146" t="s">
        <v>16</v>
      </c>
      <c r="D26211" s="146" t="s">
        <v>14502</v>
      </c>
      <c r="E26211" s="146" t="s">
        <v>14503</v>
      </c>
      <c r="F26211" s="146" t="s">
        <v>20</v>
      </c>
      <c r="G26211" s="146" t="s">
        <v>21</v>
      </c>
      <c r="H26211" s="146" t="s">
        <v>22</v>
      </c>
      <c r="I26211" s="146" t="s">
        <v>23</v>
      </c>
      <c r="J26211" s="146" t="s">
        <v>24</v>
      </c>
      <c r="K26211" s="146" t="s">
        <v>26</v>
      </c>
      <c r="L26211" s="146" t="s">
        <v>14504</v>
      </c>
      <c r="M26211" s="146" t="s">
        <v>27</v>
      </c>
      <c r="N26211" s="146" t="s">
        <v>28</v>
      </c>
      <c r="O26211" s="146" t="s">
        <v>29</v>
      </c>
      <c r="P26211" s="146" t="s">
        <v>30</v>
      </c>
      <c r="Q26211" s="146" t="s">
        <v>14505</v>
      </c>
      <c r="R26211" s="146" t="s">
        <v>32</v>
      </c>
      <c r="S26211" s="146" t="s">
        <v>33</v>
      </c>
    </row>
    <row r="26212" spans="1:19" ht="11.25" thickBot="1" x14ac:dyDescent="0.2">
      <c r="A26212" s="107">
        <v>1</v>
      </c>
      <c r="B26212" s="132">
        <v>0.57622685185185185</v>
      </c>
      <c r="C26212" s="108">
        <v>5768.0190000000002</v>
      </c>
      <c r="D26212" s="108">
        <v>3033.6930000000002</v>
      </c>
      <c r="E26212" s="108">
        <v>33.332999999999998</v>
      </c>
      <c r="F26212" s="145">
        <v>11672.277</v>
      </c>
      <c r="G26212" s="141" t="s">
        <v>14500</v>
      </c>
      <c r="H26212" s="108">
        <v>55.555999999999997</v>
      </c>
      <c r="I26212" s="108">
        <v>5593.799</v>
      </c>
      <c r="J26212" s="108">
        <v>32125.678</v>
      </c>
      <c r="K26212" s="145">
        <v>89991.345000000001</v>
      </c>
      <c r="L26212" s="108">
        <v>227.27500000000001</v>
      </c>
      <c r="M26212" s="108">
        <v>71.429000000000002</v>
      </c>
      <c r="N26212" s="108">
        <v>312.505</v>
      </c>
      <c r="O26212" s="141" t="s">
        <v>14500</v>
      </c>
      <c r="P26212" s="141" t="s">
        <v>14500</v>
      </c>
      <c r="Q26212" s="108">
        <v>71.429000000000002</v>
      </c>
      <c r="R26212" s="108">
        <v>74.073999999999998</v>
      </c>
      <c r="S26212" s="141" t="s">
        <v>14500</v>
      </c>
    </row>
    <row r="26213" spans="1:19" ht="11.25" thickBot="1" x14ac:dyDescent="0.2">
      <c r="A26213" s="112"/>
    </row>
    <row r="26214" spans="1:19" ht="11.25" thickBot="1" x14ac:dyDescent="0.2">
      <c r="A26214" s="135" t="s">
        <v>362</v>
      </c>
      <c r="B26214" s="112"/>
      <c r="C26214" s="136">
        <v>5768.0190000000002</v>
      </c>
      <c r="D26214" s="136">
        <v>3033.6930000000002</v>
      </c>
      <c r="E26214" s="136">
        <v>33.332999999999998</v>
      </c>
      <c r="F26214" s="140">
        <v>11672.277</v>
      </c>
      <c r="G26214" s="141" t="s">
        <v>14501</v>
      </c>
      <c r="H26214" s="136">
        <v>55.555999999999997</v>
      </c>
      <c r="I26214" s="136">
        <v>5593.799</v>
      </c>
      <c r="J26214" s="136">
        <v>32125.678</v>
      </c>
      <c r="K26214" s="140">
        <v>89991.345000000001</v>
      </c>
      <c r="L26214" s="136">
        <v>227.27500000000001</v>
      </c>
      <c r="M26214" s="136">
        <v>71.429000000000002</v>
      </c>
      <c r="N26214" s="136">
        <v>312.505</v>
      </c>
      <c r="O26214" s="141" t="s">
        <v>14501</v>
      </c>
      <c r="P26214" s="141" t="s">
        <v>14501</v>
      </c>
      <c r="Q26214" s="136">
        <v>71.429000000000002</v>
      </c>
      <c r="R26214" s="136">
        <v>74.073999999999998</v>
      </c>
      <c r="S26214" s="141" t="s">
        <v>14501</v>
      </c>
    </row>
    <row r="26215" spans="1:19" ht="11.25" thickBot="1" x14ac:dyDescent="0.2">
      <c r="A26215" s="112"/>
    </row>
    <row r="26216" spans="1:19" ht="11.25" thickBot="1" x14ac:dyDescent="0.2">
      <c r="A26216" s="138" t="s">
        <v>364</v>
      </c>
      <c r="B26216" s="112"/>
      <c r="C26216" s="136">
        <v>0</v>
      </c>
      <c r="D26216" s="136">
        <v>0</v>
      </c>
      <c r="E26216" s="136">
        <v>0</v>
      </c>
      <c r="F26216" s="140">
        <v>0</v>
      </c>
      <c r="G26216" s="141" t="s">
        <v>14501</v>
      </c>
      <c r="H26216" s="136">
        <v>0</v>
      </c>
      <c r="I26216" s="136">
        <v>0</v>
      </c>
      <c r="J26216" s="136">
        <v>0</v>
      </c>
      <c r="K26216" s="140">
        <v>0</v>
      </c>
      <c r="L26216" s="136">
        <v>0</v>
      </c>
      <c r="M26216" s="136">
        <v>0</v>
      </c>
      <c r="N26216" s="136">
        <v>0</v>
      </c>
      <c r="O26216" s="141" t="s">
        <v>14501</v>
      </c>
      <c r="P26216" s="141" t="s">
        <v>14501</v>
      </c>
      <c r="Q26216" s="136">
        <v>0</v>
      </c>
      <c r="R26216" s="136">
        <v>0</v>
      </c>
      <c r="S26216" s="141" t="s">
        <v>14501</v>
      </c>
    </row>
    <row r="26217" spans="1:19" ht="11.25" thickBot="1" x14ac:dyDescent="0.2">
      <c r="A26217" s="112"/>
    </row>
    <row r="26218" spans="1:19" ht="11.25" thickBot="1" x14ac:dyDescent="0.2">
      <c r="A26218" s="139" t="s">
        <v>366</v>
      </c>
      <c r="B26218" s="112"/>
      <c r="C26218" s="136">
        <v>0</v>
      </c>
      <c r="D26218" s="136">
        <v>0</v>
      </c>
      <c r="E26218" s="136">
        <v>0</v>
      </c>
      <c r="F26218" s="140">
        <v>0</v>
      </c>
      <c r="G26218" s="141" t="s">
        <v>14501</v>
      </c>
      <c r="H26218" s="136">
        <v>0</v>
      </c>
      <c r="I26218" s="136">
        <v>0</v>
      </c>
      <c r="J26218" s="136">
        <v>0</v>
      </c>
      <c r="K26218" s="140">
        <v>0</v>
      </c>
      <c r="L26218" s="136">
        <v>0</v>
      </c>
      <c r="M26218" s="136">
        <v>0</v>
      </c>
      <c r="N26218" s="136">
        <v>0</v>
      </c>
      <c r="O26218" s="141" t="s">
        <v>14501</v>
      </c>
      <c r="P26218" s="141" t="s">
        <v>14501</v>
      </c>
      <c r="Q26218" s="136">
        <v>0</v>
      </c>
      <c r="R26218" s="136">
        <v>0</v>
      </c>
      <c r="S26218" s="141" t="s">
        <v>14501</v>
      </c>
    </row>
    <row r="26219" spans="1:19" ht="11.25" thickBot="1" x14ac:dyDescent="0.2">
      <c r="A26219" s="112"/>
    </row>
    <row r="26220" spans="1:19" ht="11.25" thickBot="1" x14ac:dyDescent="0.2">
      <c r="A26220" s="106" t="s">
        <v>357</v>
      </c>
      <c r="B26220" s="106" t="s">
        <v>358</v>
      </c>
      <c r="C26220" s="146" t="s">
        <v>35</v>
      </c>
      <c r="D26220" s="146" t="s">
        <v>36</v>
      </c>
      <c r="E26220" s="146" t="s">
        <v>14506</v>
      </c>
      <c r="F26220" s="146" t="s">
        <v>38</v>
      </c>
      <c r="G26220" s="146" t="s">
        <v>39</v>
      </c>
      <c r="H26220" s="146" t="s">
        <v>41</v>
      </c>
      <c r="I26220" s="146" t="s">
        <v>42</v>
      </c>
      <c r="J26220" s="146" t="s">
        <v>43</v>
      </c>
      <c r="K26220" s="146" t="s">
        <v>44</v>
      </c>
      <c r="L26220" s="146" t="s">
        <v>45</v>
      </c>
      <c r="M26220" s="146" t="s">
        <v>46</v>
      </c>
      <c r="N26220" s="146" t="s">
        <v>47</v>
      </c>
      <c r="O26220" s="146" t="s">
        <v>48</v>
      </c>
      <c r="P26220" s="146" t="s">
        <v>49</v>
      </c>
      <c r="Q26220" s="146" t="s">
        <v>50</v>
      </c>
      <c r="R26220" s="146" t="s">
        <v>51</v>
      </c>
      <c r="S26220" s="146" t="s">
        <v>52</v>
      </c>
    </row>
    <row r="26221" spans="1:19" ht="11.25" thickBot="1" x14ac:dyDescent="0.2">
      <c r="A26221" s="107">
        <v>1</v>
      </c>
      <c r="B26221" s="132">
        <v>0.57622685185185185</v>
      </c>
      <c r="C26221" s="145">
        <v>187160.85</v>
      </c>
      <c r="D26221" s="108">
        <v>500.01100000000002</v>
      </c>
      <c r="E26221" s="141" t="s">
        <v>14500</v>
      </c>
      <c r="F26221" s="141" t="s">
        <v>14500</v>
      </c>
      <c r="G26221" s="108">
        <v>148.15</v>
      </c>
      <c r="H26221" s="108">
        <v>16862.536</v>
      </c>
      <c r="I26221" s="108">
        <v>703.726</v>
      </c>
      <c r="J26221" s="108">
        <v>1766.799</v>
      </c>
      <c r="K26221" s="108">
        <v>277.78199999999998</v>
      </c>
      <c r="L26221" s="108">
        <v>116.667</v>
      </c>
      <c r="M26221" s="108">
        <v>33.332999999999998</v>
      </c>
      <c r="N26221" s="108">
        <v>33.332999999999998</v>
      </c>
      <c r="O26221" s="141" t="s">
        <v>14500</v>
      </c>
      <c r="P26221" s="141" t="s">
        <v>14500</v>
      </c>
      <c r="Q26221" s="108">
        <v>66.667000000000002</v>
      </c>
      <c r="R26221" s="141" t="s">
        <v>14500</v>
      </c>
      <c r="S26221" s="108">
        <v>148.149</v>
      </c>
    </row>
    <row r="26222" spans="1:19" ht="11.25" thickBot="1" x14ac:dyDescent="0.2">
      <c r="A26222" s="112"/>
    </row>
    <row r="26223" spans="1:19" ht="11.25" thickBot="1" x14ac:dyDescent="0.2">
      <c r="A26223" s="135" t="s">
        <v>362</v>
      </c>
      <c r="B26223" s="112"/>
      <c r="C26223" s="140">
        <v>187160.85</v>
      </c>
      <c r="D26223" s="136">
        <v>500.01100000000002</v>
      </c>
      <c r="E26223" s="141" t="s">
        <v>14501</v>
      </c>
      <c r="F26223" s="141" t="s">
        <v>14501</v>
      </c>
      <c r="G26223" s="136">
        <v>148.15</v>
      </c>
      <c r="H26223" s="136">
        <v>16862.536</v>
      </c>
      <c r="I26223" s="136">
        <v>703.726</v>
      </c>
      <c r="J26223" s="136">
        <v>1766.799</v>
      </c>
      <c r="K26223" s="136">
        <v>277.78199999999998</v>
      </c>
      <c r="L26223" s="136">
        <v>116.667</v>
      </c>
      <c r="M26223" s="136">
        <v>33.332999999999998</v>
      </c>
      <c r="N26223" s="136">
        <v>33.332999999999998</v>
      </c>
      <c r="O26223" s="141" t="s">
        <v>14501</v>
      </c>
      <c r="P26223" s="141" t="s">
        <v>14501</v>
      </c>
      <c r="Q26223" s="136">
        <v>66.667000000000002</v>
      </c>
      <c r="R26223" s="141" t="s">
        <v>14501</v>
      </c>
      <c r="S26223" s="136">
        <v>148.149</v>
      </c>
    </row>
    <row r="26224" spans="1:19" ht="11.25" thickBot="1" x14ac:dyDescent="0.2">
      <c r="A26224" s="112"/>
    </row>
    <row r="26225" spans="1:19" ht="11.25" thickBot="1" x14ac:dyDescent="0.2">
      <c r="A26225" s="138" t="s">
        <v>364</v>
      </c>
      <c r="B26225" s="112"/>
      <c r="C26225" s="140">
        <v>0</v>
      </c>
      <c r="D26225" s="136">
        <v>0</v>
      </c>
      <c r="E26225" s="141" t="s">
        <v>14501</v>
      </c>
      <c r="F26225" s="141" t="s">
        <v>14501</v>
      </c>
      <c r="G26225" s="136">
        <v>0</v>
      </c>
      <c r="H26225" s="136">
        <v>0</v>
      </c>
      <c r="I26225" s="136">
        <v>0</v>
      </c>
      <c r="J26225" s="136">
        <v>0</v>
      </c>
      <c r="K26225" s="136">
        <v>0</v>
      </c>
      <c r="L26225" s="136">
        <v>0</v>
      </c>
      <c r="M26225" s="136">
        <v>0</v>
      </c>
      <c r="N26225" s="136">
        <v>0</v>
      </c>
      <c r="O26225" s="141" t="s">
        <v>14501</v>
      </c>
      <c r="P26225" s="141" t="s">
        <v>14501</v>
      </c>
      <c r="Q26225" s="136">
        <v>0</v>
      </c>
      <c r="R26225" s="141" t="s">
        <v>14501</v>
      </c>
      <c r="S26225" s="136">
        <v>0</v>
      </c>
    </row>
    <row r="26226" spans="1:19" ht="11.25" thickBot="1" x14ac:dyDescent="0.2">
      <c r="A26226" s="112"/>
    </row>
    <row r="26227" spans="1:19" ht="11.25" thickBot="1" x14ac:dyDescent="0.2">
      <c r="A26227" s="139" t="s">
        <v>366</v>
      </c>
      <c r="B26227" s="112"/>
      <c r="C26227" s="140">
        <v>0</v>
      </c>
      <c r="D26227" s="136">
        <v>0</v>
      </c>
      <c r="E26227" s="141" t="s">
        <v>14501</v>
      </c>
      <c r="F26227" s="141" t="s">
        <v>14501</v>
      </c>
      <c r="G26227" s="136">
        <v>0</v>
      </c>
      <c r="H26227" s="136">
        <v>0</v>
      </c>
      <c r="I26227" s="136">
        <v>0</v>
      </c>
      <c r="J26227" s="136">
        <v>0</v>
      </c>
      <c r="K26227" s="136">
        <v>0</v>
      </c>
      <c r="L26227" s="136">
        <v>0</v>
      </c>
      <c r="M26227" s="136">
        <v>0</v>
      </c>
      <c r="N26227" s="136">
        <v>0</v>
      </c>
      <c r="O26227" s="141" t="s">
        <v>14501</v>
      </c>
      <c r="P26227" s="141" t="s">
        <v>14501</v>
      </c>
      <c r="Q26227" s="136">
        <v>0</v>
      </c>
      <c r="R26227" s="141" t="s">
        <v>14501</v>
      </c>
      <c r="S26227" s="136">
        <v>0</v>
      </c>
    </row>
    <row r="26228" spans="1:19" ht="11.25" thickBot="1" x14ac:dyDescent="0.2">
      <c r="A26228" s="112"/>
    </row>
    <row r="26229" spans="1:19" ht="11.25" thickBot="1" x14ac:dyDescent="0.2">
      <c r="A26229" s="106" t="s">
        <v>357</v>
      </c>
      <c r="B26229" s="106" t="s">
        <v>358</v>
      </c>
      <c r="C26229" s="146" t="s">
        <v>53</v>
      </c>
      <c r="D26229" s="146" t="s">
        <v>54</v>
      </c>
      <c r="E26229" s="146" t="s">
        <v>55</v>
      </c>
      <c r="F26229" s="146" t="s">
        <v>56</v>
      </c>
      <c r="G26229" s="146" t="s">
        <v>14507</v>
      </c>
      <c r="H26229" s="146" t="s">
        <v>57</v>
      </c>
      <c r="I26229" s="146" t="s">
        <v>59</v>
      </c>
      <c r="J26229" s="146" t="s">
        <v>14508</v>
      </c>
      <c r="K26229" s="146" t="s">
        <v>60</v>
      </c>
      <c r="L26229" s="146" t="s">
        <v>61</v>
      </c>
      <c r="M26229" s="146" t="s">
        <v>62</v>
      </c>
      <c r="N26229" s="146" t="s">
        <v>14509</v>
      </c>
      <c r="O26229" s="146" t="s">
        <v>63</v>
      </c>
      <c r="P26229" s="146" t="s">
        <v>64</v>
      </c>
      <c r="Q26229" s="146" t="s">
        <v>66</v>
      </c>
      <c r="R26229" s="146" t="s">
        <v>14510</v>
      </c>
      <c r="S26229" s="146" t="s">
        <v>67</v>
      </c>
    </row>
    <row r="26230" spans="1:19" ht="11.25" thickBot="1" x14ac:dyDescent="0.2">
      <c r="A26230" s="107">
        <v>1</v>
      </c>
      <c r="B26230" s="132">
        <v>0.57622685185185185</v>
      </c>
      <c r="C26230" s="141" t="s">
        <v>14500</v>
      </c>
      <c r="D26230" s="141" t="s">
        <v>14500</v>
      </c>
      <c r="E26230" s="141" t="s">
        <v>14500</v>
      </c>
      <c r="F26230" s="108">
        <v>33.332999999999998</v>
      </c>
      <c r="G26230" s="141" t="s">
        <v>14500</v>
      </c>
      <c r="H26230" s="108">
        <v>222.22499999999999</v>
      </c>
      <c r="I26230" s="108">
        <v>604.95600000000002</v>
      </c>
      <c r="J26230" s="141" t="s">
        <v>14500</v>
      </c>
      <c r="K26230" s="141" t="s">
        <v>14500</v>
      </c>
      <c r="L26230" s="141" t="s">
        <v>14500</v>
      </c>
      <c r="M26230" s="108">
        <v>412.70600000000002</v>
      </c>
      <c r="N26230" s="108">
        <v>33.332999999999998</v>
      </c>
      <c r="O26230" s="108">
        <v>33.332999999999998</v>
      </c>
      <c r="P26230" s="108">
        <v>3630.24</v>
      </c>
      <c r="Q26230" s="145">
        <v>728222.9</v>
      </c>
      <c r="R26230" s="141" t="s">
        <v>14500</v>
      </c>
      <c r="S26230" s="108">
        <v>277.78199999999998</v>
      </c>
    </row>
    <row r="26231" spans="1:19" ht="11.25" thickBot="1" x14ac:dyDescent="0.2">
      <c r="A26231" s="112"/>
    </row>
    <row r="26232" spans="1:19" ht="11.25" thickBot="1" x14ac:dyDescent="0.2">
      <c r="A26232" s="135" t="s">
        <v>362</v>
      </c>
      <c r="B26232" s="112"/>
      <c r="C26232" s="141" t="s">
        <v>14501</v>
      </c>
      <c r="D26232" s="141" t="s">
        <v>14501</v>
      </c>
      <c r="E26232" s="141" t="s">
        <v>14501</v>
      </c>
      <c r="F26232" s="136">
        <v>33.332999999999998</v>
      </c>
      <c r="G26232" s="141" t="s">
        <v>14501</v>
      </c>
      <c r="H26232" s="136">
        <v>222.22499999999999</v>
      </c>
      <c r="I26232" s="136">
        <v>604.95600000000002</v>
      </c>
      <c r="J26232" s="141" t="s">
        <v>14501</v>
      </c>
      <c r="K26232" s="141" t="s">
        <v>14501</v>
      </c>
      <c r="L26232" s="141" t="s">
        <v>14501</v>
      </c>
      <c r="M26232" s="136">
        <v>412.70600000000002</v>
      </c>
      <c r="N26232" s="136">
        <v>33.332999999999998</v>
      </c>
      <c r="O26232" s="136">
        <v>33.332999999999998</v>
      </c>
      <c r="P26232" s="136">
        <v>3630.24</v>
      </c>
      <c r="Q26232" s="140">
        <v>728222.9</v>
      </c>
      <c r="R26232" s="141" t="s">
        <v>14501</v>
      </c>
      <c r="S26232" s="136">
        <v>277.78199999999998</v>
      </c>
    </row>
    <row r="26233" spans="1:19" ht="11.25" thickBot="1" x14ac:dyDescent="0.2">
      <c r="A26233" s="112"/>
    </row>
    <row r="26234" spans="1:19" ht="11.25" thickBot="1" x14ac:dyDescent="0.2">
      <c r="A26234" s="138" t="s">
        <v>364</v>
      </c>
      <c r="B26234" s="112"/>
      <c r="C26234" s="141" t="s">
        <v>14501</v>
      </c>
      <c r="D26234" s="141" t="s">
        <v>14501</v>
      </c>
      <c r="E26234" s="141" t="s">
        <v>14501</v>
      </c>
      <c r="F26234" s="136">
        <v>0</v>
      </c>
      <c r="G26234" s="141" t="s">
        <v>14501</v>
      </c>
      <c r="H26234" s="136">
        <v>0</v>
      </c>
      <c r="I26234" s="136">
        <v>0</v>
      </c>
      <c r="J26234" s="141" t="s">
        <v>14501</v>
      </c>
      <c r="K26234" s="141" t="s">
        <v>14501</v>
      </c>
      <c r="L26234" s="141" t="s">
        <v>14501</v>
      </c>
      <c r="M26234" s="136">
        <v>0</v>
      </c>
      <c r="N26234" s="136">
        <v>0</v>
      </c>
      <c r="O26234" s="136">
        <v>0</v>
      </c>
      <c r="P26234" s="136">
        <v>0</v>
      </c>
      <c r="Q26234" s="140">
        <v>0</v>
      </c>
      <c r="R26234" s="141" t="s">
        <v>14501</v>
      </c>
      <c r="S26234" s="136">
        <v>0</v>
      </c>
    </row>
    <row r="26235" spans="1:19" ht="11.25" thickBot="1" x14ac:dyDescent="0.2">
      <c r="A26235" s="112"/>
    </row>
    <row r="26236" spans="1:19" ht="11.25" thickBot="1" x14ac:dyDescent="0.2">
      <c r="A26236" s="139" t="s">
        <v>366</v>
      </c>
      <c r="B26236" s="112"/>
      <c r="C26236" s="141" t="s">
        <v>14501</v>
      </c>
      <c r="D26236" s="141" t="s">
        <v>14501</v>
      </c>
      <c r="E26236" s="141" t="s">
        <v>14501</v>
      </c>
      <c r="F26236" s="136">
        <v>0</v>
      </c>
      <c r="G26236" s="141" t="s">
        <v>14501</v>
      </c>
      <c r="H26236" s="136">
        <v>0</v>
      </c>
      <c r="I26236" s="136">
        <v>0</v>
      </c>
      <c r="J26236" s="141" t="s">
        <v>14501</v>
      </c>
      <c r="K26236" s="141" t="s">
        <v>14501</v>
      </c>
      <c r="L26236" s="141" t="s">
        <v>14501</v>
      </c>
      <c r="M26236" s="136">
        <v>0</v>
      </c>
      <c r="N26236" s="136">
        <v>0</v>
      </c>
      <c r="O26236" s="136">
        <v>0</v>
      </c>
      <c r="P26236" s="136">
        <v>0</v>
      </c>
      <c r="Q26236" s="140">
        <v>0</v>
      </c>
      <c r="R26236" s="141" t="s">
        <v>14501</v>
      </c>
      <c r="S26236" s="136">
        <v>0</v>
      </c>
    </row>
    <row r="26237" spans="1:19" ht="11.25" thickBot="1" x14ac:dyDescent="0.2">
      <c r="A26237" s="112"/>
    </row>
    <row r="26238" spans="1:19" ht="11.25" thickBot="1" x14ac:dyDescent="0.2">
      <c r="A26238" s="106" t="s">
        <v>357</v>
      </c>
      <c r="B26238" s="106" t="s">
        <v>358</v>
      </c>
      <c r="C26238" s="146" t="s">
        <v>68</v>
      </c>
      <c r="D26238" s="146" t="s">
        <v>14511</v>
      </c>
    </row>
    <row r="26239" spans="1:19" ht="11.25" thickBot="1" x14ac:dyDescent="0.2">
      <c r="A26239" s="107">
        <v>1</v>
      </c>
      <c r="B26239" s="132">
        <v>0.57622685185185185</v>
      </c>
      <c r="C26239" s="108">
        <v>119.048</v>
      </c>
      <c r="D26239" s="141" t="s">
        <v>14500</v>
      </c>
    </row>
    <row r="26240" spans="1:19" ht="11.25" thickBot="1" x14ac:dyDescent="0.2">
      <c r="A26240" s="112"/>
    </row>
    <row r="26241" spans="1:19" ht="11.25" thickBot="1" x14ac:dyDescent="0.2">
      <c r="A26241" s="135" t="s">
        <v>362</v>
      </c>
      <c r="B26241" s="112"/>
      <c r="C26241" s="136">
        <v>119.048</v>
      </c>
      <c r="D26241" s="141" t="s">
        <v>14501</v>
      </c>
    </row>
    <row r="26242" spans="1:19" ht="11.25" thickBot="1" x14ac:dyDescent="0.2">
      <c r="A26242" s="112"/>
    </row>
    <row r="26243" spans="1:19" ht="11.25" thickBot="1" x14ac:dyDescent="0.2">
      <c r="A26243" s="138" t="s">
        <v>364</v>
      </c>
      <c r="B26243" s="112"/>
      <c r="C26243" s="136">
        <v>0</v>
      </c>
      <c r="D26243" s="141" t="s">
        <v>14501</v>
      </c>
    </row>
    <row r="26244" spans="1:19" ht="11.25" thickBot="1" x14ac:dyDescent="0.2">
      <c r="A26244" s="112"/>
    </row>
    <row r="26245" spans="1:19" ht="11.25" thickBot="1" x14ac:dyDescent="0.2">
      <c r="A26245" s="139" t="s">
        <v>366</v>
      </c>
      <c r="B26245" s="112"/>
      <c r="C26245" s="136">
        <v>0</v>
      </c>
      <c r="D26245" s="141" t="s">
        <v>14501</v>
      </c>
    </row>
    <row r="26246" spans="1:19" ht="10.5" x14ac:dyDescent="0.15">
      <c r="A26246" s="112"/>
    </row>
    <row r="26247" spans="1:19" x14ac:dyDescent="0.15">
      <c r="A26247" s="129"/>
      <c r="B26247" s="86" t="s">
        <v>2160</v>
      </c>
    </row>
    <row r="26248" spans="1:19" ht="9.75" thickBot="1" x14ac:dyDescent="0.2">
      <c r="A26248" s="81" t="s">
        <v>5871</v>
      </c>
    </row>
    <row r="26249" spans="1:19" ht="11.25" thickBot="1" x14ac:dyDescent="0.2">
      <c r="A26249" s="106" t="s">
        <v>357</v>
      </c>
      <c r="B26249" s="106" t="s">
        <v>358</v>
      </c>
      <c r="C26249" s="146" t="s">
        <v>14494</v>
      </c>
      <c r="D26249" s="146" t="s">
        <v>14495</v>
      </c>
      <c r="E26249" s="146" t="s">
        <v>14496</v>
      </c>
      <c r="F26249" s="146" t="s">
        <v>0</v>
      </c>
      <c r="G26249" s="146" t="s">
        <v>1</v>
      </c>
      <c r="H26249" s="146" t="s">
        <v>2</v>
      </c>
      <c r="I26249" s="146" t="s">
        <v>14497</v>
      </c>
      <c r="J26249" s="146" t="s">
        <v>3</v>
      </c>
      <c r="K26249" s="146" t="s">
        <v>14498</v>
      </c>
      <c r="L26249" s="146" t="s">
        <v>7</v>
      </c>
      <c r="M26249" s="146" t="s">
        <v>14499</v>
      </c>
      <c r="N26249" s="146" t="s">
        <v>10</v>
      </c>
      <c r="O26249" s="146" t="s">
        <v>11</v>
      </c>
      <c r="P26249" s="146" t="s">
        <v>12</v>
      </c>
      <c r="Q26249" s="146" t="s">
        <v>13</v>
      </c>
      <c r="R26249" s="146" t="s">
        <v>14</v>
      </c>
      <c r="S26249" s="146" t="s">
        <v>15</v>
      </c>
    </row>
    <row r="26250" spans="1:19" ht="11.25" thickBot="1" x14ac:dyDescent="0.2">
      <c r="A26250" s="107">
        <v>1</v>
      </c>
      <c r="B26250" s="132">
        <v>0.58137731481481481</v>
      </c>
      <c r="C26250" s="141" t="s">
        <v>14500</v>
      </c>
      <c r="D26250" s="141" t="s">
        <v>14500</v>
      </c>
      <c r="E26250" s="108">
        <v>71.429000000000002</v>
      </c>
      <c r="F26250" s="108">
        <v>19371.13</v>
      </c>
      <c r="G26250" s="108">
        <v>40465.546999999999</v>
      </c>
      <c r="H26250" s="108">
        <v>796.32500000000005</v>
      </c>
      <c r="I26250" s="108">
        <v>150.001</v>
      </c>
      <c r="J26250" s="108">
        <v>722.24900000000002</v>
      </c>
      <c r="K26250" s="108">
        <v>333.33800000000002</v>
      </c>
      <c r="L26250" s="145">
        <v>11238.673000000001</v>
      </c>
      <c r="M26250" s="108">
        <v>74.073999999999998</v>
      </c>
      <c r="N26250" s="108">
        <v>243.059</v>
      </c>
      <c r="O26250" s="108">
        <v>244.45099999999999</v>
      </c>
      <c r="P26250" s="108">
        <v>18049.455999999998</v>
      </c>
      <c r="Q26250" s="108">
        <v>176733.17</v>
      </c>
      <c r="R26250" s="108">
        <v>125.001</v>
      </c>
      <c r="S26250" s="108">
        <v>700.02099999999996</v>
      </c>
    </row>
    <row r="26251" spans="1:19" ht="11.25" thickBot="1" x14ac:dyDescent="0.2">
      <c r="A26251" s="112"/>
    </row>
    <row r="26252" spans="1:19" ht="11.25" thickBot="1" x14ac:dyDescent="0.2">
      <c r="A26252" s="135" t="s">
        <v>362</v>
      </c>
      <c r="B26252" s="112"/>
      <c r="C26252" s="141" t="s">
        <v>14501</v>
      </c>
      <c r="D26252" s="141" t="s">
        <v>14501</v>
      </c>
      <c r="E26252" s="136">
        <v>71.429000000000002</v>
      </c>
      <c r="F26252" s="136">
        <v>19371.13</v>
      </c>
      <c r="G26252" s="136">
        <v>40465.546999999999</v>
      </c>
      <c r="H26252" s="136">
        <v>796.32500000000005</v>
      </c>
      <c r="I26252" s="136">
        <v>150.001</v>
      </c>
      <c r="J26252" s="136">
        <v>722.24900000000002</v>
      </c>
      <c r="K26252" s="136">
        <v>333.33800000000002</v>
      </c>
      <c r="L26252" s="140">
        <v>11238.673000000001</v>
      </c>
      <c r="M26252" s="136">
        <v>74.073999999999998</v>
      </c>
      <c r="N26252" s="136">
        <v>243.059</v>
      </c>
      <c r="O26252" s="136">
        <v>244.45099999999999</v>
      </c>
      <c r="P26252" s="136">
        <v>18049.455999999998</v>
      </c>
      <c r="Q26252" s="136">
        <v>176733.17</v>
      </c>
      <c r="R26252" s="136">
        <v>125.001</v>
      </c>
      <c r="S26252" s="136">
        <v>700.02099999999996</v>
      </c>
    </row>
    <row r="26253" spans="1:19" ht="11.25" thickBot="1" x14ac:dyDescent="0.2">
      <c r="A26253" s="112"/>
    </row>
    <row r="26254" spans="1:19" ht="11.25" thickBot="1" x14ac:dyDescent="0.2">
      <c r="A26254" s="138" t="s">
        <v>364</v>
      </c>
      <c r="B26254" s="112"/>
      <c r="C26254" s="141" t="s">
        <v>14501</v>
      </c>
      <c r="D26254" s="141" t="s">
        <v>14501</v>
      </c>
      <c r="E26254" s="136">
        <v>0</v>
      </c>
      <c r="F26254" s="136">
        <v>0</v>
      </c>
      <c r="G26254" s="136">
        <v>0</v>
      </c>
      <c r="H26254" s="136">
        <v>0</v>
      </c>
      <c r="I26254" s="136">
        <v>0</v>
      </c>
      <c r="J26254" s="136">
        <v>0</v>
      </c>
      <c r="K26254" s="136">
        <v>0</v>
      </c>
      <c r="L26254" s="140">
        <v>0</v>
      </c>
      <c r="M26254" s="136">
        <v>0</v>
      </c>
      <c r="N26254" s="136">
        <v>0</v>
      </c>
      <c r="O26254" s="136">
        <v>0</v>
      </c>
      <c r="P26254" s="136">
        <v>0</v>
      </c>
      <c r="Q26254" s="136">
        <v>0</v>
      </c>
      <c r="R26254" s="136">
        <v>0</v>
      </c>
      <c r="S26254" s="136">
        <v>0</v>
      </c>
    </row>
    <row r="26255" spans="1:19" ht="11.25" thickBot="1" x14ac:dyDescent="0.2">
      <c r="A26255" s="112"/>
    </row>
    <row r="26256" spans="1:19" ht="11.25" thickBot="1" x14ac:dyDescent="0.2">
      <c r="A26256" s="139" t="s">
        <v>366</v>
      </c>
      <c r="B26256" s="112"/>
      <c r="C26256" s="141" t="s">
        <v>14501</v>
      </c>
      <c r="D26256" s="141" t="s">
        <v>14501</v>
      </c>
      <c r="E26256" s="136">
        <v>0</v>
      </c>
      <c r="F26256" s="136">
        <v>0</v>
      </c>
      <c r="G26256" s="136">
        <v>0</v>
      </c>
      <c r="H26256" s="136">
        <v>0</v>
      </c>
      <c r="I26256" s="136">
        <v>0</v>
      </c>
      <c r="J26256" s="136">
        <v>0</v>
      </c>
      <c r="K26256" s="136">
        <v>0</v>
      </c>
      <c r="L26256" s="140">
        <v>0</v>
      </c>
      <c r="M26256" s="136">
        <v>0</v>
      </c>
      <c r="N26256" s="136">
        <v>0</v>
      </c>
      <c r="O26256" s="136">
        <v>0</v>
      </c>
      <c r="P26256" s="136">
        <v>0</v>
      </c>
      <c r="Q26256" s="136">
        <v>0</v>
      </c>
      <c r="R26256" s="136">
        <v>0</v>
      </c>
      <c r="S26256" s="136">
        <v>0</v>
      </c>
    </row>
    <row r="26257" spans="1:19" ht="11.25" thickBot="1" x14ac:dyDescent="0.2">
      <c r="A26257" s="112"/>
    </row>
    <row r="26258" spans="1:19" ht="11.25" thickBot="1" x14ac:dyDescent="0.2">
      <c r="A26258" s="106" t="s">
        <v>357</v>
      </c>
      <c r="B26258" s="106" t="s">
        <v>358</v>
      </c>
      <c r="C26258" s="146" t="s">
        <v>16</v>
      </c>
      <c r="D26258" s="146" t="s">
        <v>14502</v>
      </c>
      <c r="E26258" s="146" t="s">
        <v>14503</v>
      </c>
      <c r="F26258" s="146" t="s">
        <v>20</v>
      </c>
      <c r="G26258" s="146" t="s">
        <v>21</v>
      </c>
      <c r="H26258" s="146" t="s">
        <v>22</v>
      </c>
      <c r="I26258" s="146" t="s">
        <v>23</v>
      </c>
      <c r="J26258" s="146" t="s">
        <v>24</v>
      </c>
      <c r="K26258" s="146" t="s">
        <v>26</v>
      </c>
      <c r="L26258" s="146" t="s">
        <v>14504</v>
      </c>
      <c r="M26258" s="146" t="s">
        <v>27</v>
      </c>
      <c r="N26258" s="146" t="s">
        <v>28</v>
      </c>
      <c r="O26258" s="146" t="s">
        <v>29</v>
      </c>
      <c r="P26258" s="146" t="s">
        <v>30</v>
      </c>
      <c r="Q26258" s="146" t="s">
        <v>14505</v>
      </c>
      <c r="R26258" s="146" t="s">
        <v>32</v>
      </c>
      <c r="S26258" s="146" t="s">
        <v>33</v>
      </c>
    </row>
    <row r="26259" spans="1:19" ht="11.25" thickBot="1" x14ac:dyDescent="0.2">
      <c r="A26259" s="107">
        <v>1</v>
      </c>
      <c r="B26259" s="132">
        <v>0.58137731481481481</v>
      </c>
      <c r="C26259" s="108">
        <v>11305.064</v>
      </c>
      <c r="D26259" s="108">
        <v>2016.829</v>
      </c>
      <c r="E26259" s="141" t="s">
        <v>14500</v>
      </c>
      <c r="F26259" s="145">
        <v>12422.963</v>
      </c>
      <c r="G26259" s="141" t="s">
        <v>14500</v>
      </c>
      <c r="H26259" s="108">
        <v>33.332999999999998</v>
      </c>
      <c r="I26259" s="108">
        <v>1850.134</v>
      </c>
      <c r="J26259" s="108">
        <v>41131.618000000002</v>
      </c>
      <c r="K26259" s="145">
        <v>90482.172999999995</v>
      </c>
      <c r="L26259" s="108">
        <v>305.56</v>
      </c>
      <c r="M26259" s="108">
        <v>111.11199999999999</v>
      </c>
      <c r="N26259" s="108">
        <v>291.67099999999999</v>
      </c>
      <c r="O26259" s="141" t="s">
        <v>14500</v>
      </c>
      <c r="P26259" s="141" t="s">
        <v>14500</v>
      </c>
      <c r="Q26259" s="108">
        <v>155.55799999999999</v>
      </c>
      <c r="R26259" s="108">
        <v>66.667000000000002</v>
      </c>
      <c r="S26259" s="141" t="s">
        <v>14500</v>
      </c>
    </row>
    <row r="26260" spans="1:19" ht="11.25" thickBot="1" x14ac:dyDescent="0.2">
      <c r="A26260" s="112"/>
    </row>
    <row r="26261" spans="1:19" ht="11.25" thickBot="1" x14ac:dyDescent="0.2">
      <c r="A26261" s="135" t="s">
        <v>362</v>
      </c>
      <c r="B26261" s="112"/>
      <c r="C26261" s="136">
        <v>11305.064</v>
      </c>
      <c r="D26261" s="136">
        <v>2016.829</v>
      </c>
      <c r="E26261" s="141" t="s">
        <v>14501</v>
      </c>
      <c r="F26261" s="140">
        <v>12422.963</v>
      </c>
      <c r="G26261" s="141" t="s">
        <v>14501</v>
      </c>
      <c r="H26261" s="136">
        <v>33.332999999999998</v>
      </c>
      <c r="I26261" s="136">
        <v>1850.134</v>
      </c>
      <c r="J26261" s="136">
        <v>41131.618000000002</v>
      </c>
      <c r="K26261" s="140">
        <v>90482.172999999995</v>
      </c>
      <c r="L26261" s="136">
        <v>305.56</v>
      </c>
      <c r="M26261" s="136">
        <v>111.11199999999999</v>
      </c>
      <c r="N26261" s="136">
        <v>291.67099999999999</v>
      </c>
      <c r="O26261" s="141" t="s">
        <v>14501</v>
      </c>
      <c r="P26261" s="141" t="s">
        <v>14501</v>
      </c>
      <c r="Q26261" s="136">
        <v>155.55799999999999</v>
      </c>
      <c r="R26261" s="136">
        <v>66.667000000000002</v>
      </c>
      <c r="S26261" s="141" t="s">
        <v>14501</v>
      </c>
    </row>
    <row r="26262" spans="1:19" ht="11.25" thickBot="1" x14ac:dyDescent="0.2">
      <c r="A26262" s="112"/>
    </row>
    <row r="26263" spans="1:19" ht="11.25" thickBot="1" x14ac:dyDescent="0.2">
      <c r="A26263" s="138" t="s">
        <v>364</v>
      </c>
      <c r="B26263" s="112"/>
      <c r="C26263" s="136">
        <v>0</v>
      </c>
      <c r="D26263" s="136">
        <v>0</v>
      </c>
      <c r="E26263" s="141" t="s">
        <v>14501</v>
      </c>
      <c r="F26263" s="140">
        <v>0</v>
      </c>
      <c r="G26263" s="141" t="s">
        <v>14501</v>
      </c>
      <c r="H26263" s="136">
        <v>0</v>
      </c>
      <c r="I26263" s="136">
        <v>0</v>
      </c>
      <c r="J26263" s="136">
        <v>0</v>
      </c>
      <c r="K26263" s="140">
        <v>0</v>
      </c>
      <c r="L26263" s="136">
        <v>0</v>
      </c>
      <c r="M26263" s="136">
        <v>0</v>
      </c>
      <c r="N26263" s="136">
        <v>0</v>
      </c>
      <c r="O26263" s="141" t="s">
        <v>14501</v>
      </c>
      <c r="P26263" s="141" t="s">
        <v>14501</v>
      </c>
      <c r="Q26263" s="136">
        <v>0</v>
      </c>
      <c r="R26263" s="136">
        <v>0</v>
      </c>
      <c r="S26263" s="141" t="s">
        <v>14501</v>
      </c>
    </row>
    <row r="26264" spans="1:19" ht="11.25" thickBot="1" x14ac:dyDescent="0.2">
      <c r="A26264" s="112"/>
    </row>
    <row r="26265" spans="1:19" ht="11.25" thickBot="1" x14ac:dyDescent="0.2">
      <c r="A26265" s="139" t="s">
        <v>366</v>
      </c>
      <c r="B26265" s="112"/>
      <c r="C26265" s="136">
        <v>0</v>
      </c>
      <c r="D26265" s="136">
        <v>0</v>
      </c>
      <c r="E26265" s="141" t="s">
        <v>14501</v>
      </c>
      <c r="F26265" s="140">
        <v>0</v>
      </c>
      <c r="G26265" s="141" t="s">
        <v>14501</v>
      </c>
      <c r="H26265" s="136">
        <v>0</v>
      </c>
      <c r="I26265" s="136">
        <v>0</v>
      </c>
      <c r="J26265" s="136">
        <v>0</v>
      </c>
      <c r="K26265" s="140">
        <v>0</v>
      </c>
      <c r="L26265" s="136">
        <v>0</v>
      </c>
      <c r="M26265" s="136">
        <v>0</v>
      </c>
      <c r="N26265" s="136">
        <v>0</v>
      </c>
      <c r="O26265" s="141" t="s">
        <v>14501</v>
      </c>
      <c r="P26265" s="141" t="s">
        <v>14501</v>
      </c>
      <c r="Q26265" s="136">
        <v>0</v>
      </c>
      <c r="R26265" s="136">
        <v>0</v>
      </c>
      <c r="S26265" s="141" t="s">
        <v>14501</v>
      </c>
    </row>
    <row r="26266" spans="1:19" ht="11.25" thickBot="1" x14ac:dyDescent="0.2">
      <c r="A26266" s="112"/>
    </row>
    <row r="26267" spans="1:19" ht="11.25" thickBot="1" x14ac:dyDescent="0.2">
      <c r="A26267" s="106" t="s">
        <v>357</v>
      </c>
      <c r="B26267" s="106" t="s">
        <v>358</v>
      </c>
      <c r="C26267" s="146" t="s">
        <v>35</v>
      </c>
      <c r="D26267" s="146" t="s">
        <v>36</v>
      </c>
      <c r="E26267" s="146" t="s">
        <v>14506</v>
      </c>
      <c r="F26267" s="146" t="s">
        <v>38</v>
      </c>
      <c r="G26267" s="146" t="s">
        <v>39</v>
      </c>
      <c r="H26267" s="146" t="s">
        <v>41</v>
      </c>
      <c r="I26267" s="146" t="s">
        <v>42</v>
      </c>
      <c r="J26267" s="146" t="s">
        <v>43</v>
      </c>
      <c r="K26267" s="146" t="s">
        <v>44</v>
      </c>
      <c r="L26267" s="146" t="s">
        <v>45</v>
      </c>
      <c r="M26267" s="146" t="s">
        <v>46</v>
      </c>
      <c r="N26267" s="146" t="s">
        <v>47</v>
      </c>
      <c r="O26267" s="146" t="s">
        <v>48</v>
      </c>
      <c r="P26267" s="146" t="s">
        <v>49</v>
      </c>
      <c r="Q26267" s="146" t="s">
        <v>50</v>
      </c>
      <c r="R26267" s="146" t="s">
        <v>51</v>
      </c>
      <c r="S26267" s="146" t="s">
        <v>52</v>
      </c>
    </row>
    <row r="26268" spans="1:19" ht="11.25" thickBot="1" x14ac:dyDescent="0.2">
      <c r="A26268" s="107">
        <v>1</v>
      </c>
      <c r="B26268" s="132">
        <v>0.58137731481481481</v>
      </c>
      <c r="C26268" s="145">
        <v>189190.35</v>
      </c>
      <c r="D26268" s="108">
        <v>574.08699999999999</v>
      </c>
      <c r="E26268" s="108">
        <v>74.073999999999998</v>
      </c>
      <c r="F26268" s="141" t="s">
        <v>14500</v>
      </c>
      <c r="G26268" s="108">
        <v>95.239000000000004</v>
      </c>
      <c r="H26268" s="108">
        <v>29471.907999999999</v>
      </c>
      <c r="I26268" s="108">
        <v>350.00700000000001</v>
      </c>
      <c r="J26268" s="108">
        <v>1314.8889999999999</v>
      </c>
      <c r="K26268" s="108">
        <v>155.55699999999999</v>
      </c>
      <c r="L26268" s="108">
        <v>111.11199999999999</v>
      </c>
      <c r="M26268" s="108">
        <v>33.332999999999998</v>
      </c>
      <c r="N26268" s="108">
        <v>33.332999999999998</v>
      </c>
      <c r="O26268" s="108">
        <v>41.667000000000002</v>
      </c>
      <c r="P26268" s="141" t="s">
        <v>14500</v>
      </c>
      <c r="Q26268" s="108">
        <v>33.332999999999998</v>
      </c>
      <c r="R26268" s="108">
        <v>74.073999999999998</v>
      </c>
      <c r="S26268" s="141" t="s">
        <v>14500</v>
      </c>
    </row>
    <row r="26269" spans="1:19" ht="11.25" thickBot="1" x14ac:dyDescent="0.2">
      <c r="A26269" s="112"/>
    </row>
    <row r="26270" spans="1:19" ht="11.25" thickBot="1" x14ac:dyDescent="0.2">
      <c r="A26270" s="135" t="s">
        <v>362</v>
      </c>
      <c r="B26270" s="112"/>
      <c r="C26270" s="140">
        <v>189190.35</v>
      </c>
      <c r="D26270" s="136">
        <v>574.08699999999999</v>
      </c>
      <c r="E26270" s="136">
        <v>74.073999999999998</v>
      </c>
      <c r="F26270" s="141" t="s">
        <v>14501</v>
      </c>
      <c r="G26270" s="136">
        <v>95.239000000000004</v>
      </c>
      <c r="H26270" s="136">
        <v>29471.907999999999</v>
      </c>
      <c r="I26270" s="136">
        <v>350.00700000000001</v>
      </c>
      <c r="J26270" s="136">
        <v>1314.8889999999999</v>
      </c>
      <c r="K26270" s="136">
        <v>155.55699999999999</v>
      </c>
      <c r="L26270" s="136">
        <v>111.11199999999999</v>
      </c>
      <c r="M26270" s="136">
        <v>33.332999999999998</v>
      </c>
      <c r="N26270" s="136">
        <v>33.332999999999998</v>
      </c>
      <c r="O26270" s="136">
        <v>41.667000000000002</v>
      </c>
      <c r="P26270" s="141" t="s">
        <v>14501</v>
      </c>
      <c r="Q26270" s="136">
        <v>33.332999999999998</v>
      </c>
      <c r="R26270" s="136">
        <v>74.073999999999998</v>
      </c>
      <c r="S26270" s="141" t="s">
        <v>14501</v>
      </c>
    </row>
    <row r="26271" spans="1:19" ht="11.25" thickBot="1" x14ac:dyDescent="0.2">
      <c r="A26271" s="112"/>
    </row>
    <row r="26272" spans="1:19" ht="11.25" thickBot="1" x14ac:dyDescent="0.2">
      <c r="A26272" s="138" t="s">
        <v>364</v>
      </c>
      <c r="B26272" s="112"/>
      <c r="C26272" s="140">
        <v>0</v>
      </c>
      <c r="D26272" s="136">
        <v>0</v>
      </c>
      <c r="E26272" s="136">
        <v>0</v>
      </c>
      <c r="F26272" s="141" t="s">
        <v>14501</v>
      </c>
      <c r="G26272" s="136">
        <v>0</v>
      </c>
      <c r="H26272" s="136">
        <v>0</v>
      </c>
      <c r="I26272" s="136">
        <v>0</v>
      </c>
      <c r="J26272" s="136">
        <v>0</v>
      </c>
      <c r="K26272" s="136">
        <v>0</v>
      </c>
      <c r="L26272" s="136">
        <v>0</v>
      </c>
      <c r="M26272" s="136">
        <v>0</v>
      </c>
      <c r="N26272" s="136">
        <v>0</v>
      </c>
      <c r="O26272" s="136">
        <v>0</v>
      </c>
      <c r="P26272" s="141" t="s">
        <v>14501</v>
      </c>
      <c r="Q26272" s="136">
        <v>0</v>
      </c>
      <c r="R26272" s="136">
        <v>0</v>
      </c>
      <c r="S26272" s="141" t="s">
        <v>14501</v>
      </c>
    </row>
    <row r="26273" spans="1:19" ht="11.25" thickBot="1" x14ac:dyDescent="0.2">
      <c r="A26273" s="112"/>
    </row>
    <row r="26274" spans="1:19" ht="11.25" thickBot="1" x14ac:dyDescent="0.2">
      <c r="A26274" s="139" t="s">
        <v>366</v>
      </c>
      <c r="B26274" s="112"/>
      <c r="C26274" s="140">
        <v>0</v>
      </c>
      <c r="D26274" s="136">
        <v>0</v>
      </c>
      <c r="E26274" s="136">
        <v>0</v>
      </c>
      <c r="F26274" s="141" t="s">
        <v>14501</v>
      </c>
      <c r="G26274" s="136">
        <v>0</v>
      </c>
      <c r="H26274" s="136">
        <v>0</v>
      </c>
      <c r="I26274" s="136">
        <v>0</v>
      </c>
      <c r="J26274" s="136">
        <v>0</v>
      </c>
      <c r="K26274" s="136">
        <v>0</v>
      </c>
      <c r="L26274" s="136">
        <v>0</v>
      </c>
      <c r="M26274" s="136">
        <v>0</v>
      </c>
      <c r="N26274" s="136">
        <v>0</v>
      </c>
      <c r="O26274" s="136">
        <v>0</v>
      </c>
      <c r="P26274" s="141" t="s">
        <v>14501</v>
      </c>
      <c r="Q26274" s="136">
        <v>0</v>
      </c>
      <c r="R26274" s="136">
        <v>0</v>
      </c>
      <c r="S26274" s="141" t="s">
        <v>14501</v>
      </c>
    </row>
    <row r="26275" spans="1:19" ht="11.25" thickBot="1" x14ac:dyDescent="0.2">
      <c r="A26275" s="112"/>
    </row>
    <row r="26276" spans="1:19" ht="11.25" thickBot="1" x14ac:dyDescent="0.2">
      <c r="A26276" s="106" t="s">
        <v>357</v>
      </c>
      <c r="B26276" s="106" t="s">
        <v>358</v>
      </c>
      <c r="C26276" s="146" t="s">
        <v>53</v>
      </c>
      <c r="D26276" s="146" t="s">
        <v>54</v>
      </c>
      <c r="E26276" s="146" t="s">
        <v>55</v>
      </c>
      <c r="F26276" s="146" t="s">
        <v>56</v>
      </c>
      <c r="G26276" s="146" t="s">
        <v>14507</v>
      </c>
      <c r="H26276" s="146" t="s">
        <v>57</v>
      </c>
      <c r="I26276" s="146" t="s">
        <v>59</v>
      </c>
      <c r="J26276" s="146" t="s">
        <v>14508</v>
      </c>
      <c r="K26276" s="146" t="s">
        <v>60</v>
      </c>
      <c r="L26276" s="146" t="s">
        <v>61</v>
      </c>
      <c r="M26276" s="146" t="s">
        <v>62</v>
      </c>
      <c r="N26276" s="146" t="s">
        <v>14509</v>
      </c>
      <c r="O26276" s="146" t="s">
        <v>63</v>
      </c>
      <c r="P26276" s="146" t="s">
        <v>64</v>
      </c>
      <c r="Q26276" s="146" t="s">
        <v>66</v>
      </c>
      <c r="R26276" s="146" t="s">
        <v>14510</v>
      </c>
      <c r="S26276" s="146" t="s">
        <v>67</v>
      </c>
    </row>
    <row r="26277" spans="1:19" ht="11.25" thickBot="1" x14ac:dyDescent="0.2">
      <c r="A26277" s="107">
        <v>1</v>
      </c>
      <c r="B26277" s="132">
        <v>0.58137731481481481</v>
      </c>
      <c r="C26277" s="141" t="s">
        <v>14500</v>
      </c>
      <c r="D26277" s="108">
        <v>74.073999999999998</v>
      </c>
      <c r="E26277" s="141" t="s">
        <v>14500</v>
      </c>
      <c r="F26277" s="108">
        <v>74.073999999999998</v>
      </c>
      <c r="G26277" s="108">
        <v>55.555999999999997</v>
      </c>
      <c r="H26277" s="108">
        <v>200.00200000000001</v>
      </c>
      <c r="I26277" s="108">
        <v>875.03399999999999</v>
      </c>
      <c r="J26277" s="141" t="s">
        <v>14500</v>
      </c>
      <c r="K26277" s="141" t="s">
        <v>14500</v>
      </c>
      <c r="L26277" s="141" t="s">
        <v>14500</v>
      </c>
      <c r="M26277" s="108">
        <v>119.048</v>
      </c>
      <c r="N26277" s="108">
        <v>55.555999999999997</v>
      </c>
      <c r="O26277" s="108">
        <v>33.332999999999998</v>
      </c>
      <c r="P26277" s="108">
        <v>3500.5529999999999</v>
      </c>
      <c r="Q26277" s="145">
        <v>739127.23</v>
      </c>
      <c r="R26277" s="141" t="s">
        <v>14500</v>
      </c>
      <c r="S26277" s="108">
        <v>388.89600000000002</v>
      </c>
    </row>
    <row r="26278" spans="1:19" ht="11.25" thickBot="1" x14ac:dyDescent="0.2">
      <c r="A26278" s="112"/>
    </row>
    <row r="26279" spans="1:19" ht="11.25" thickBot="1" x14ac:dyDescent="0.2">
      <c r="A26279" s="135" t="s">
        <v>362</v>
      </c>
      <c r="B26279" s="112"/>
      <c r="C26279" s="141" t="s">
        <v>14501</v>
      </c>
      <c r="D26279" s="136">
        <v>74.073999999999998</v>
      </c>
      <c r="E26279" s="141" t="s">
        <v>14501</v>
      </c>
      <c r="F26279" s="136">
        <v>74.073999999999998</v>
      </c>
      <c r="G26279" s="136">
        <v>55.555999999999997</v>
      </c>
      <c r="H26279" s="136">
        <v>200.00200000000001</v>
      </c>
      <c r="I26279" s="136">
        <v>875.03399999999999</v>
      </c>
      <c r="J26279" s="141" t="s">
        <v>14501</v>
      </c>
      <c r="K26279" s="141" t="s">
        <v>14501</v>
      </c>
      <c r="L26279" s="141" t="s">
        <v>14501</v>
      </c>
      <c r="M26279" s="136">
        <v>119.048</v>
      </c>
      <c r="N26279" s="136">
        <v>55.555999999999997</v>
      </c>
      <c r="O26279" s="136">
        <v>33.332999999999998</v>
      </c>
      <c r="P26279" s="136">
        <v>3500.5529999999999</v>
      </c>
      <c r="Q26279" s="140">
        <v>739127.23</v>
      </c>
      <c r="R26279" s="141" t="s">
        <v>14501</v>
      </c>
      <c r="S26279" s="136">
        <v>388.89600000000002</v>
      </c>
    </row>
    <row r="26280" spans="1:19" ht="11.25" thickBot="1" x14ac:dyDescent="0.2">
      <c r="A26280" s="112"/>
    </row>
    <row r="26281" spans="1:19" ht="11.25" thickBot="1" x14ac:dyDescent="0.2">
      <c r="A26281" s="138" t="s">
        <v>364</v>
      </c>
      <c r="B26281" s="112"/>
      <c r="C26281" s="141" t="s">
        <v>14501</v>
      </c>
      <c r="D26281" s="136">
        <v>0</v>
      </c>
      <c r="E26281" s="141" t="s">
        <v>14501</v>
      </c>
      <c r="F26281" s="136">
        <v>0</v>
      </c>
      <c r="G26281" s="136">
        <v>0</v>
      </c>
      <c r="H26281" s="136">
        <v>0</v>
      </c>
      <c r="I26281" s="136">
        <v>0</v>
      </c>
      <c r="J26281" s="141" t="s">
        <v>14501</v>
      </c>
      <c r="K26281" s="141" t="s">
        <v>14501</v>
      </c>
      <c r="L26281" s="141" t="s">
        <v>14501</v>
      </c>
      <c r="M26281" s="136">
        <v>0</v>
      </c>
      <c r="N26281" s="136">
        <v>0</v>
      </c>
      <c r="O26281" s="136">
        <v>0</v>
      </c>
      <c r="P26281" s="136">
        <v>0</v>
      </c>
      <c r="Q26281" s="140">
        <v>0</v>
      </c>
      <c r="R26281" s="141" t="s">
        <v>14501</v>
      </c>
      <c r="S26281" s="136">
        <v>0</v>
      </c>
    </row>
    <row r="26282" spans="1:19" ht="11.25" thickBot="1" x14ac:dyDescent="0.2">
      <c r="A26282" s="112"/>
    </row>
    <row r="26283" spans="1:19" ht="11.25" thickBot="1" x14ac:dyDescent="0.2">
      <c r="A26283" s="139" t="s">
        <v>366</v>
      </c>
      <c r="B26283" s="112"/>
      <c r="C26283" s="141" t="s">
        <v>14501</v>
      </c>
      <c r="D26283" s="136">
        <v>0</v>
      </c>
      <c r="E26283" s="141" t="s">
        <v>14501</v>
      </c>
      <c r="F26283" s="136">
        <v>0</v>
      </c>
      <c r="G26283" s="136">
        <v>0</v>
      </c>
      <c r="H26283" s="136">
        <v>0</v>
      </c>
      <c r="I26283" s="136">
        <v>0</v>
      </c>
      <c r="J26283" s="141" t="s">
        <v>14501</v>
      </c>
      <c r="K26283" s="141" t="s">
        <v>14501</v>
      </c>
      <c r="L26283" s="141" t="s">
        <v>14501</v>
      </c>
      <c r="M26283" s="136">
        <v>0</v>
      </c>
      <c r="N26283" s="136">
        <v>0</v>
      </c>
      <c r="O26283" s="136">
        <v>0</v>
      </c>
      <c r="P26283" s="136">
        <v>0</v>
      </c>
      <c r="Q26283" s="140">
        <v>0</v>
      </c>
      <c r="R26283" s="141" t="s">
        <v>14501</v>
      </c>
      <c r="S26283" s="136">
        <v>0</v>
      </c>
    </row>
    <row r="26284" spans="1:19" ht="11.25" thickBot="1" x14ac:dyDescent="0.2">
      <c r="A26284" s="112"/>
    </row>
    <row r="26285" spans="1:19" ht="11.25" thickBot="1" x14ac:dyDescent="0.2">
      <c r="A26285" s="106" t="s">
        <v>357</v>
      </c>
      <c r="B26285" s="106" t="s">
        <v>358</v>
      </c>
      <c r="C26285" s="146" t="s">
        <v>68</v>
      </c>
      <c r="D26285" s="146" t="s">
        <v>14511</v>
      </c>
    </row>
    <row r="26286" spans="1:19" ht="11.25" thickBot="1" x14ac:dyDescent="0.2">
      <c r="A26286" s="107">
        <v>1</v>
      </c>
      <c r="B26286" s="132">
        <v>0.58137731481481481</v>
      </c>
      <c r="C26286" s="108">
        <v>166.66800000000001</v>
      </c>
      <c r="D26286" s="141" t="s">
        <v>14500</v>
      </c>
    </row>
    <row r="26287" spans="1:19" ht="11.25" thickBot="1" x14ac:dyDescent="0.2">
      <c r="A26287" s="112"/>
    </row>
    <row r="26288" spans="1:19" ht="11.25" thickBot="1" x14ac:dyDescent="0.2">
      <c r="A26288" s="135" t="s">
        <v>362</v>
      </c>
      <c r="B26288" s="112"/>
      <c r="C26288" s="136">
        <v>166.66800000000001</v>
      </c>
      <c r="D26288" s="141" t="s">
        <v>14501</v>
      </c>
    </row>
    <row r="26289" spans="1:19" ht="11.25" thickBot="1" x14ac:dyDescent="0.2">
      <c r="A26289" s="112"/>
    </row>
    <row r="26290" spans="1:19" ht="11.25" thickBot="1" x14ac:dyDescent="0.2">
      <c r="A26290" s="138" t="s">
        <v>364</v>
      </c>
      <c r="B26290" s="112"/>
      <c r="C26290" s="136">
        <v>0</v>
      </c>
      <c r="D26290" s="141" t="s">
        <v>14501</v>
      </c>
    </row>
    <row r="26291" spans="1:19" ht="11.25" thickBot="1" x14ac:dyDescent="0.2">
      <c r="A26291" s="112"/>
    </row>
    <row r="26292" spans="1:19" ht="11.25" thickBot="1" x14ac:dyDescent="0.2">
      <c r="A26292" s="139" t="s">
        <v>366</v>
      </c>
      <c r="B26292" s="112"/>
      <c r="C26292" s="136">
        <v>0</v>
      </c>
      <c r="D26292" s="141" t="s">
        <v>14501</v>
      </c>
    </row>
    <row r="26293" spans="1:19" ht="10.5" x14ac:dyDescent="0.15">
      <c r="A26293" s="112"/>
    </row>
    <row r="26294" spans="1:19" x14ac:dyDescent="0.15">
      <c r="A26294" s="129"/>
      <c r="B26294" s="86" t="s">
        <v>2235</v>
      </c>
    </row>
    <row r="26295" spans="1:19" ht="9.75" thickBot="1" x14ac:dyDescent="0.2">
      <c r="A26295" s="81" t="s">
        <v>5871</v>
      </c>
    </row>
    <row r="26296" spans="1:19" ht="11.25" thickBot="1" x14ac:dyDescent="0.2">
      <c r="A26296" s="106" t="s">
        <v>357</v>
      </c>
      <c r="B26296" s="106" t="s">
        <v>358</v>
      </c>
      <c r="C26296" s="146" t="s">
        <v>14494</v>
      </c>
      <c r="D26296" s="146" t="s">
        <v>14495</v>
      </c>
      <c r="E26296" s="146" t="s">
        <v>14496</v>
      </c>
      <c r="F26296" s="146" t="s">
        <v>0</v>
      </c>
      <c r="G26296" s="146" t="s">
        <v>1</v>
      </c>
      <c r="H26296" s="146" t="s">
        <v>2</v>
      </c>
      <c r="I26296" s="146" t="s">
        <v>14497</v>
      </c>
      <c r="J26296" s="146" t="s">
        <v>3</v>
      </c>
      <c r="K26296" s="146" t="s">
        <v>14498</v>
      </c>
      <c r="L26296" s="146" t="s">
        <v>7</v>
      </c>
      <c r="M26296" s="146" t="s">
        <v>14499</v>
      </c>
      <c r="N26296" s="146" t="s">
        <v>10</v>
      </c>
      <c r="O26296" s="146" t="s">
        <v>11</v>
      </c>
      <c r="P26296" s="146" t="s">
        <v>12</v>
      </c>
      <c r="Q26296" s="146" t="s">
        <v>13</v>
      </c>
      <c r="R26296" s="146" t="s">
        <v>14</v>
      </c>
      <c r="S26296" s="146" t="s">
        <v>15</v>
      </c>
    </row>
    <row r="26297" spans="1:19" ht="11.25" thickBot="1" x14ac:dyDescent="0.2">
      <c r="A26297" s="107">
        <v>1</v>
      </c>
      <c r="B26297" s="132">
        <v>0.58653935185185191</v>
      </c>
      <c r="C26297" s="141" t="s">
        <v>14500</v>
      </c>
      <c r="D26297" s="141" t="s">
        <v>14500</v>
      </c>
      <c r="E26297" s="108">
        <v>74.073999999999998</v>
      </c>
      <c r="F26297" s="108">
        <v>14731.041999999999</v>
      </c>
      <c r="G26297" s="108">
        <v>40848.36</v>
      </c>
      <c r="H26297" s="108">
        <v>808.673</v>
      </c>
      <c r="I26297" s="108">
        <v>166.66800000000001</v>
      </c>
      <c r="J26297" s="108">
        <v>518.53</v>
      </c>
      <c r="K26297" s="108">
        <v>388.89600000000002</v>
      </c>
      <c r="L26297" s="145">
        <v>11305.467000000001</v>
      </c>
      <c r="M26297" s="108">
        <v>104.167</v>
      </c>
      <c r="N26297" s="108">
        <v>111.11199999999999</v>
      </c>
      <c r="O26297" s="108">
        <v>125.001</v>
      </c>
      <c r="P26297" s="108">
        <v>19899.811000000002</v>
      </c>
      <c r="Q26297" s="108">
        <v>125493.58</v>
      </c>
      <c r="R26297" s="108">
        <v>625.01700000000005</v>
      </c>
      <c r="S26297" s="108">
        <v>500.01100000000002</v>
      </c>
    </row>
    <row r="26298" spans="1:19" ht="11.25" thickBot="1" x14ac:dyDescent="0.2">
      <c r="A26298" s="112"/>
    </row>
    <row r="26299" spans="1:19" ht="11.25" thickBot="1" x14ac:dyDescent="0.2">
      <c r="A26299" s="135" t="s">
        <v>362</v>
      </c>
      <c r="B26299" s="112"/>
      <c r="C26299" s="141" t="s">
        <v>14501</v>
      </c>
      <c r="D26299" s="141" t="s">
        <v>14501</v>
      </c>
      <c r="E26299" s="136">
        <v>74.073999999999998</v>
      </c>
      <c r="F26299" s="136">
        <v>14731.041999999999</v>
      </c>
      <c r="G26299" s="136">
        <v>40848.36</v>
      </c>
      <c r="H26299" s="136">
        <v>808.673</v>
      </c>
      <c r="I26299" s="136">
        <v>166.66800000000001</v>
      </c>
      <c r="J26299" s="136">
        <v>518.53</v>
      </c>
      <c r="K26299" s="136">
        <v>388.89600000000002</v>
      </c>
      <c r="L26299" s="140">
        <v>11305.467000000001</v>
      </c>
      <c r="M26299" s="136">
        <v>104.167</v>
      </c>
      <c r="N26299" s="136">
        <v>111.11199999999999</v>
      </c>
      <c r="O26299" s="136">
        <v>125.001</v>
      </c>
      <c r="P26299" s="136">
        <v>19899.811000000002</v>
      </c>
      <c r="Q26299" s="136">
        <v>125493.58</v>
      </c>
      <c r="R26299" s="136">
        <v>625.01700000000005</v>
      </c>
      <c r="S26299" s="136">
        <v>500.01100000000002</v>
      </c>
    </row>
    <row r="26300" spans="1:19" ht="11.25" thickBot="1" x14ac:dyDescent="0.2">
      <c r="A26300" s="112"/>
    </row>
    <row r="26301" spans="1:19" ht="11.25" thickBot="1" x14ac:dyDescent="0.2">
      <c r="A26301" s="138" t="s">
        <v>364</v>
      </c>
      <c r="B26301" s="112"/>
      <c r="C26301" s="141" t="s">
        <v>14501</v>
      </c>
      <c r="D26301" s="141" t="s">
        <v>14501</v>
      </c>
      <c r="E26301" s="136">
        <v>0</v>
      </c>
      <c r="F26301" s="136">
        <v>0</v>
      </c>
      <c r="G26301" s="136">
        <v>0</v>
      </c>
      <c r="H26301" s="136">
        <v>0</v>
      </c>
      <c r="I26301" s="136">
        <v>0</v>
      </c>
      <c r="J26301" s="136">
        <v>0</v>
      </c>
      <c r="K26301" s="136">
        <v>0</v>
      </c>
      <c r="L26301" s="140">
        <v>0</v>
      </c>
      <c r="M26301" s="136">
        <v>0</v>
      </c>
      <c r="N26301" s="136">
        <v>0</v>
      </c>
      <c r="O26301" s="136">
        <v>0</v>
      </c>
      <c r="P26301" s="136">
        <v>0</v>
      </c>
      <c r="Q26301" s="136">
        <v>0</v>
      </c>
      <c r="R26301" s="136">
        <v>0</v>
      </c>
      <c r="S26301" s="136">
        <v>0</v>
      </c>
    </row>
    <row r="26302" spans="1:19" ht="11.25" thickBot="1" x14ac:dyDescent="0.2">
      <c r="A26302" s="112"/>
    </row>
    <row r="26303" spans="1:19" ht="11.25" thickBot="1" x14ac:dyDescent="0.2">
      <c r="A26303" s="139" t="s">
        <v>366</v>
      </c>
      <c r="B26303" s="112"/>
      <c r="C26303" s="141" t="s">
        <v>14501</v>
      </c>
      <c r="D26303" s="141" t="s">
        <v>14501</v>
      </c>
      <c r="E26303" s="136">
        <v>0</v>
      </c>
      <c r="F26303" s="136">
        <v>0</v>
      </c>
      <c r="G26303" s="136">
        <v>0</v>
      </c>
      <c r="H26303" s="136">
        <v>0</v>
      </c>
      <c r="I26303" s="136">
        <v>0</v>
      </c>
      <c r="J26303" s="136">
        <v>0</v>
      </c>
      <c r="K26303" s="136">
        <v>0</v>
      </c>
      <c r="L26303" s="140">
        <v>0</v>
      </c>
      <c r="M26303" s="136">
        <v>0</v>
      </c>
      <c r="N26303" s="136">
        <v>0</v>
      </c>
      <c r="O26303" s="136">
        <v>0</v>
      </c>
      <c r="P26303" s="136">
        <v>0</v>
      </c>
      <c r="Q26303" s="136">
        <v>0</v>
      </c>
      <c r="R26303" s="136">
        <v>0</v>
      </c>
      <c r="S26303" s="136">
        <v>0</v>
      </c>
    </row>
    <row r="26304" spans="1:19" ht="11.25" thickBot="1" x14ac:dyDescent="0.2">
      <c r="A26304" s="112"/>
    </row>
    <row r="26305" spans="1:19" ht="11.25" thickBot="1" x14ac:dyDescent="0.2">
      <c r="A26305" s="106" t="s">
        <v>357</v>
      </c>
      <c r="B26305" s="106" t="s">
        <v>358</v>
      </c>
      <c r="C26305" s="146" t="s">
        <v>16</v>
      </c>
      <c r="D26305" s="146" t="s">
        <v>14502</v>
      </c>
      <c r="E26305" s="146" t="s">
        <v>14503</v>
      </c>
      <c r="F26305" s="146" t="s">
        <v>20</v>
      </c>
      <c r="G26305" s="146" t="s">
        <v>21</v>
      </c>
      <c r="H26305" s="146" t="s">
        <v>22</v>
      </c>
      <c r="I26305" s="146" t="s">
        <v>23</v>
      </c>
      <c r="J26305" s="146" t="s">
        <v>24</v>
      </c>
      <c r="K26305" s="146" t="s">
        <v>26</v>
      </c>
      <c r="L26305" s="146" t="s">
        <v>14504</v>
      </c>
      <c r="M26305" s="146" t="s">
        <v>27</v>
      </c>
      <c r="N26305" s="146" t="s">
        <v>28</v>
      </c>
      <c r="O26305" s="146" t="s">
        <v>29</v>
      </c>
      <c r="P26305" s="146" t="s">
        <v>30</v>
      </c>
      <c r="Q26305" s="146" t="s">
        <v>14505</v>
      </c>
      <c r="R26305" s="146" t="s">
        <v>32</v>
      </c>
      <c r="S26305" s="146" t="s">
        <v>33</v>
      </c>
    </row>
    <row r="26306" spans="1:19" ht="11.25" thickBot="1" x14ac:dyDescent="0.2">
      <c r="A26306" s="107">
        <v>1</v>
      </c>
      <c r="B26306" s="132">
        <v>0.58653935185185191</v>
      </c>
      <c r="C26306" s="108">
        <v>11605.574000000001</v>
      </c>
      <c r="D26306" s="108">
        <v>1316.7470000000001</v>
      </c>
      <c r="E26306" s="141" t="s">
        <v>14500</v>
      </c>
      <c r="F26306" s="145">
        <v>11722.449000000001</v>
      </c>
      <c r="G26306" s="141" t="s">
        <v>14500</v>
      </c>
      <c r="H26306" s="108">
        <v>74.073999999999998</v>
      </c>
      <c r="I26306" s="108">
        <v>2583.61</v>
      </c>
      <c r="J26306" s="108">
        <v>53107.294999999998</v>
      </c>
      <c r="K26306" s="145">
        <v>89455.334000000003</v>
      </c>
      <c r="L26306" s="108">
        <v>231.48500000000001</v>
      </c>
      <c r="M26306" s="108">
        <v>66.667000000000002</v>
      </c>
      <c r="N26306" s="108">
        <v>333.339</v>
      </c>
      <c r="O26306" s="141" t="s">
        <v>14500</v>
      </c>
      <c r="P26306" s="108">
        <v>33.332999999999998</v>
      </c>
      <c r="Q26306" s="108">
        <v>101.852</v>
      </c>
      <c r="R26306" s="141" t="s">
        <v>14500</v>
      </c>
      <c r="S26306" s="141" t="s">
        <v>14500</v>
      </c>
    </row>
    <row r="26307" spans="1:19" ht="11.25" thickBot="1" x14ac:dyDescent="0.2">
      <c r="A26307" s="112"/>
    </row>
    <row r="26308" spans="1:19" ht="11.25" thickBot="1" x14ac:dyDescent="0.2">
      <c r="A26308" s="135" t="s">
        <v>362</v>
      </c>
      <c r="B26308" s="112"/>
      <c r="C26308" s="136">
        <v>11605.574000000001</v>
      </c>
      <c r="D26308" s="136">
        <v>1316.7470000000001</v>
      </c>
      <c r="E26308" s="141" t="s">
        <v>14501</v>
      </c>
      <c r="F26308" s="140">
        <v>11722.449000000001</v>
      </c>
      <c r="G26308" s="141" t="s">
        <v>14501</v>
      </c>
      <c r="H26308" s="136">
        <v>74.073999999999998</v>
      </c>
      <c r="I26308" s="136">
        <v>2583.61</v>
      </c>
      <c r="J26308" s="136">
        <v>53107.294999999998</v>
      </c>
      <c r="K26308" s="140">
        <v>89455.334000000003</v>
      </c>
      <c r="L26308" s="136">
        <v>231.48500000000001</v>
      </c>
      <c r="M26308" s="136">
        <v>66.667000000000002</v>
      </c>
      <c r="N26308" s="136">
        <v>333.339</v>
      </c>
      <c r="O26308" s="141" t="s">
        <v>14501</v>
      </c>
      <c r="P26308" s="136">
        <v>33.332999999999998</v>
      </c>
      <c r="Q26308" s="136">
        <v>101.852</v>
      </c>
      <c r="R26308" s="141" t="s">
        <v>14501</v>
      </c>
      <c r="S26308" s="141" t="s">
        <v>14501</v>
      </c>
    </row>
    <row r="26309" spans="1:19" ht="11.25" thickBot="1" x14ac:dyDescent="0.2">
      <c r="A26309" s="112"/>
    </row>
    <row r="26310" spans="1:19" ht="11.25" thickBot="1" x14ac:dyDescent="0.2">
      <c r="A26310" s="138" t="s">
        <v>364</v>
      </c>
      <c r="B26310" s="112"/>
      <c r="C26310" s="136">
        <v>0</v>
      </c>
      <c r="D26310" s="136">
        <v>0</v>
      </c>
      <c r="E26310" s="141" t="s">
        <v>14501</v>
      </c>
      <c r="F26310" s="140">
        <v>0</v>
      </c>
      <c r="G26310" s="141" t="s">
        <v>14501</v>
      </c>
      <c r="H26310" s="136">
        <v>0</v>
      </c>
      <c r="I26310" s="136">
        <v>0</v>
      </c>
      <c r="J26310" s="136">
        <v>0</v>
      </c>
      <c r="K26310" s="140">
        <v>0</v>
      </c>
      <c r="L26310" s="136">
        <v>0</v>
      </c>
      <c r="M26310" s="136">
        <v>0</v>
      </c>
      <c r="N26310" s="136">
        <v>0</v>
      </c>
      <c r="O26310" s="141" t="s">
        <v>14501</v>
      </c>
      <c r="P26310" s="136">
        <v>0</v>
      </c>
      <c r="Q26310" s="136">
        <v>0</v>
      </c>
      <c r="R26310" s="141" t="s">
        <v>14501</v>
      </c>
      <c r="S26310" s="141" t="s">
        <v>14501</v>
      </c>
    </row>
    <row r="26311" spans="1:19" ht="11.25" thickBot="1" x14ac:dyDescent="0.2">
      <c r="A26311" s="112"/>
    </row>
    <row r="26312" spans="1:19" ht="11.25" thickBot="1" x14ac:dyDescent="0.2">
      <c r="A26312" s="139" t="s">
        <v>366</v>
      </c>
      <c r="B26312" s="112"/>
      <c r="C26312" s="136">
        <v>0</v>
      </c>
      <c r="D26312" s="136">
        <v>0</v>
      </c>
      <c r="E26312" s="141" t="s">
        <v>14501</v>
      </c>
      <c r="F26312" s="140">
        <v>0</v>
      </c>
      <c r="G26312" s="141" t="s">
        <v>14501</v>
      </c>
      <c r="H26312" s="136">
        <v>0</v>
      </c>
      <c r="I26312" s="136">
        <v>0</v>
      </c>
      <c r="J26312" s="136">
        <v>0</v>
      </c>
      <c r="K26312" s="140">
        <v>0</v>
      </c>
      <c r="L26312" s="136">
        <v>0</v>
      </c>
      <c r="M26312" s="136">
        <v>0</v>
      </c>
      <c r="N26312" s="136">
        <v>0</v>
      </c>
      <c r="O26312" s="141" t="s">
        <v>14501</v>
      </c>
      <c r="P26312" s="136">
        <v>0</v>
      </c>
      <c r="Q26312" s="136">
        <v>0</v>
      </c>
      <c r="R26312" s="141" t="s">
        <v>14501</v>
      </c>
      <c r="S26312" s="141" t="s">
        <v>14501</v>
      </c>
    </row>
    <row r="26313" spans="1:19" ht="11.25" thickBot="1" x14ac:dyDescent="0.2">
      <c r="A26313" s="112"/>
    </row>
    <row r="26314" spans="1:19" ht="11.25" thickBot="1" x14ac:dyDescent="0.2">
      <c r="A26314" s="106" t="s">
        <v>357</v>
      </c>
      <c r="B26314" s="106" t="s">
        <v>358</v>
      </c>
      <c r="C26314" s="146" t="s">
        <v>35</v>
      </c>
      <c r="D26314" s="146" t="s">
        <v>36</v>
      </c>
      <c r="E26314" s="146" t="s">
        <v>14506</v>
      </c>
      <c r="F26314" s="146" t="s">
        <v>38</v>
      </c>
      <c r="G26314" s="146" t="s">
        <v>39</v>
      </c>
      <c r="H26314" s="146" t="s">
        <v>41</v>
      </c>
      <c r="I26314" s="146" t="s">
        <v>42</v>
      </c>
      <c r="J26314" s="146" t="s">
        <v>43</v>
      </c>
      <c r="K26314" s="146" t="s">
        <v>44</v>
      </c>
      <c r="L26314" s="146" t="s">
        <v>45</v>
      </c>
      <c r="M26314" s="146" t="s">
        <v>46</v>
      </c>
      <c r="N26314" s="146" t="s">
        <v>47</v>
      </c>
      <c r="O26314" s="146" t="s">
        <v>48</v>
      </c>
      <c r="P26314" s="146" t="s">
        <v>49</v>
      </c>
      <c r="Q26314" s="146" t="s">
        <v>50</v>
      </c>
      <c r="R26314" s="146" t="s">
        <v>51</v>
      </c>
      <c r="S26314" s="146" t="s">
        <v>52</v>
      </c>
    </row>
    <row r="26315" spans="1:19" ht="11.25" thickBot="1" x14ac:dyDescent="0.2">
      <c r="A26315" s="107">
        <v>1</v>
      </c>
      <c r="B26315" s="132">
        <v>0.58653935185185191</v>
      </c>
      <c r="C26315" s="145">
        <v>183122.07</v>
      </c>
      <c r="D26315" s="108">
        <v>466.678</v>
      </c>
      <c r="E26315" s="141" t="s">
        <v>14500</v>
      </c>
      <c r="F26315" s="141" t="s">
        <v>14500</v>
      </c>
      <c r="G26315" s="108">
        <v>142.858</v>
      </c>
      <c r="H26315" s="108">
        <v>20418.174999999999</v>
      </c>
      <c r="I26315" s="108">
        <v>500.01100000000002</v>
      </c>
      <c r="J26315" s="108">
        <v>1401.3240000000001</v>
      </c>
      <c r="K26315" s="108">
        <v>230.161</v>
      </c>
      <c r="L26315" s="108">
        <v>92.593000000000004</v>
      </c>
      <c r="M26315" s="141" t="s">
        <v>14500</v>
      </c>
      <c r="N26315" s="108">
        <v>33.332999999999998</v>
      </c>
      <c r="O26315" s="108">
        <v>83.334000000000003</v>
      </c>
      <c r="P26315" s="108">
        <v>33.332999999999998</v>
      </c>
      <c r="Q26315" s="108">
        <v>66.667000000000002</v>
      </c>
      <c r="R26315" s="108">
        <v>41.667000000000002</v>
      </c>
      <c r="S26315" s="108">
        <v>95.239000000000004</v>
      </c>
    </row>
    <row r="26316" spans="1:19" ht="11.25" thickBot="1" x14ac:dyDescent="0.2">
      <c r="A26316" s="112"/>
    </row>
    <row r="26317" spans="1:19" ht="11.25" thickBot="1" x14ac:dyDescent="0.2">
      <c r="A26317" s="135" t="s">
        <v>362</v>
      </c>
      <c r="B26317" s="112"/>
      <c r="C26317" s="140">
        <v>183122.07</v>
      </c>
      <c r="D26317" s="136">
        <v>466.678</v>
      </c>
      <c r="E26317" s="141" t="s">
        <v>14501</v>
      </c>
      <c r="F26317" s="141" t="s">
        <v>14501</v>
      </c>
      <c r="G26317" s="136">
        <v>142.858</v>
      </c>
      <c r="H26317" s="136">
        <v>20418.174999999999</v>
      </c>
      <c r="I26317" s="136">
        <v>500.01100000000002</v>
      </c>
      <c r="J26317" s="136">
        <v>1401.3240000000001</v>
      </c>
      <c r="K26317" s="136">
        <v>230.161</v>
      </c>
      <c r="L26317" s="136">
        <v>92.593000000000004</v>
      </c>
      <c r="M26317" s="141" t="s">
        <v>14501</v>
      </c>
      <c r="N26317" s="136">
        <v>33.332999999999998</v>
      </c>
      <c r="O26317" s="136">
        <v>83.334000000000003</v>
      </c>
      <c r="P26317" s="136">
        <v>33.332999999999998</v>
      </c>
      <c r="Q26317" s="136">
        <v>66.667000000000002</v>
      </c>
      <c r="R26317" s="136">
        <v>41.667000000000002</v>
      </c>
      <c r="S26317" s="136">
        <v>95.239000000000004</v>
      </c>
    </row>
    <row r="26318" spans="1:19" ht="11.25" thickBot="1" x14ac:dyDescent="0.2">
      <c r="A26318" s="112"/>
    </row>
    <row r="26319" spans="1:19" ht="11.25" thickBot="1" x14ac:dyDescent="0.2">
      <c r="A26319" s="138" t="s">
        <v>364</v>
      </c>
      <c r="B26319" s="112"/>
      <c r="C26319" s="140">
        <v>0</v>
      </c>
      <c r="D26319" s="136">
        <v>0</v>
      </c>
      <c r="E26319" s="141" t="s">
        <v>14501</v>
      </c>
      <c r="F26319" s="141" t="s">
        <v>14501</v>
      </c>
      <c r="G26319" s="136">
        <v>0</v>
      </c>
      <c r="H26319" s="136">
        <v>0</v>
      </c>
      <c r="I26319" s="136">
        <v>0</v>
      </c>
      <c r="J26319" s="136">
        <v>0</v>
      </c>
      <c r="K26319" s="136">
        <v>0</v>
      </c>
      <c r="L26319" s="136">
        <v>0</v>
      </c>
      <c r="M26319" s="141" t="s">
        <v>14501</v>
      </c>
      <c r="N26319" s="136">
        <v>0</v>
      </c>
      <c r="O26319" s="136">
        <v>0</v>
      </c>
      <c r="P26319" s="136">
        <v>0</v>
      </c>
      <c r="Q26319" s="136">
        <v>0</v>
      </c>
      <c r="R26319" s="136">
        <v>0</v>
      </c>
      <c r="S26319" s="136">
        <v>0</v>
      </c>
    </row>
    <row r="26320" spans="1:19" ht="11.25" thickBot="1" x14ac:dyDescent="0.2">
      <c r="A26320" s="112"/>
    </row>
    <row r="26321" spans="1:19" ht="11.25" thickBot="1" x14ac:dyDescent="0.2">
      <c r="A26321" s="139" t="s">
        <v>366</v>
      </c>
      <c r="B26321" s="112"/>
      <c r="C26321" s="140">
        <v>0</v>
      </c>
      <c r="D26321" s="136">
        <v>0</v>
      </c>
      <c r="E26321" s="141" t="s">
        <v>14501</v>
      </c>
      <c r="F26321" s="141" t="s">
        <v>14501</v>
      </c>
      <c r="G26321" s="136">
        <v>0</v>
      </c>
      <c r="H26321" s="136">
        <v>0</v>
      </c>
      <c r="I26321" s="136">
        <v>0</v>
      </c>
      <c r="J26321" s="136">
        <v>0</v>
      </c>
      <c r="K26321" s="136">
        <v>0</v>
      </c>
      <c r="L26321" s="136">
        <v>0</v>
      </c>
      <c r="M26321" s="141" t="s">
        <v>14501</v>
      </c>
      <c r="N26321" s="136">
        <v>0</v>
      </c>
      <c r="O26321" s="136">
        <v>0</v>
      </c>
      <c r="P26321" s="136">
        <v>0</v>
      </c>
      <c r="Q26321" s="136">
        <v>0</v>
      </c>
      <c r="R26321" s="136">
        <v>0</v>
      </c>
      <c r="S26321" s="136">
        <v>0</v>
      </c>
    </row>
    <row r="26322" spans="1:19" ht="11.25" thickBot="1" x14ac:dyDescent="0.2">
      <c r="A26322" s="112"/>
    </row>
    <row r="26323" spans="1:19" ht="11.25" thickBot="1" x14ac:dyDescent="0.2">
      <c r="A26323" s="106" t="s">
        <v>357</v>
      </c>
      <c r="B26323" s="106" t="s">
        <v>358</v>
      </c>
      <c r="C26323" s="146" t="s">
        <v>53</v>
      </c>
      <c r="D26323" s="146" t="s">
        <v>54</v>
      </c>
      <c r="E26323" s="146" t="s">
        <v>55</v>
      </c>
      <c r="F26323" s="146" t="s">
        <v>56</v>
      </c>
      <c r="G26323" s="146" t="s">
        <v>14507</v>
      </c>
      <c r="H26323" s="146" t="s">
        <v>57</v>
      </c>
      <c r="I26323" s="146" t="s">
        <v>59</v>
      </c>
      <c r="J26323" s="146" t="s">
        <v>14508</v>
      </c>
      <c r="K26323" s="146" t="s">
        <v>60</v>
      </c>
      <c r="L26323" s="146" t="s">
        <v>61</v>
      </c>
      <c r="M26323" s="146" t="s">
        <v>62</v>
      </c>
      <c r="N26323" s="146" t="s">
        <v>14509</v>
      </c>
      <c r="O26323" s="146" t="s">
        <v>63</v>
      </c>
      <c r="P26323" s="146" t="s">
        <v>64</v>
      </c>
      <c r="Q26323" s="146" t="s">
        <v>66</v>
      </c>
      <c r="R26323" s="146" t="s">
        <v>14510</v>
      </c>
      <c r="S26323" s="146" t="s">
        <v>67</v>
      </c>
    </row>
    <row r="26324" spans="1:19" ht="11.25" thickBot="1" x14ac:dyDescent="0.2">
      <c r="A26324" s="107">
        <v>1</v>
      </c>
      <c r="B26324" s="132">
        <v>0.58653935185185191</v>
      </c>
      <c r="C26324" s="108">
        <v>33.332999999999998</v>
      </c>
      <c r="D26324" s="108">
        <v>104.167</v>
      </c>
      <c r="E26324" s="141" t="s">
        <v>14500</v>
      </c>
      <c r="F26324" s="141" t="s">
        <v>14500</v>
      </c>
      <c r="G26324" s="141" t="s">
        <v>14500</v>
      </c>
      <c r="H26324" s="108">
        <v>240.744</v>
      </c>
      <c r="I26324" s="108">
        <v>1629.7460000000001</v>
      </c>
      <c r="J26324" s="141" t="s">
        <v>14500</v>
      </c>
      <c r="K26324" s="141" t="s">
        <v>14500</v>
      </c>
      <c r="L26324" s="141" t="s">
        <v>14500</v>
      </c>
      <c r="M26324" s="108">
        <v>74.073999999999998</v>
      </c>
      <c r="N26324" s="108">
        <v>33.332999999999998</v>
      </c>
      <c r="O26324" s="108">
        <v>74.073999999999998</v>
      </c>
      <c r="P26324" s="108">
        <v>4797.2669999999998</v>
      </c>
      <c r="Q26324" s="145">
        <v>719870.49</v>
      </c>
      <c r="R26324" s="141" t="s">
        <v>14500</v>
      </c>
      <c r="S26324" s="108">
        <v>370.37799999999999</v>
      </c>
    </row>
    <row r="26325" spans="1:19" ht="11.25" thickBot="1" x14ac:dyDescent="0.2">
      <c r="A26325" s="112"/>
    </row>
    <row r="26326" spans="1:19" ht="11.25" thickBot="1" x14ac:dyDescent="0.2">
      <c r="A26326" s="135" t="s">
        <v>362</v>
      </c>
      <c r="B26326" s="112"/>
      <c r="C26326" s="136">
        <v>33.332999999999998</v>
      </c>
      <c r="D26326" s="136">
        <v>104.167</v>
      </c>
      <c r="E26326" s="141" t="s">
        <v>14501</v>
      </c>
      <c r="F26326" s="141" t="s">
        <v>14501</v>
      </c>
      <c r="G26326" s="141" t="s">
        <v>14501</v>
      </c>
      <c r="H26326" s="136">
        <v>240.744</v>
      </c>
      <c r="I26326" s="136">
        <v>1629.7460000000001</v>
      </c>
      <c r="J26326" s="141" t="s">
        <v>14501</v>
      </c>
      <c r="K26326" s="141" t="s">
        <v>14501</v>
      </c>
      <c r="L26326" s="141" t="s">
        <v>14501</v>
      </c>
      <c r="M26326" s="136">
        <v>74.073999999999998</v>
      </c>
      <c r="N26326" s="136">
        <v>33.332999999999998</v>
      </c>
      <c r="O26326" s="136">
        <v>74.073999999999998</v>
      </c>
      <c r="P26326" s="136">
        <v>4797.2669999999998</v>
      </c>
      <c r="Q26326" s="140">
        <v>719870.49</v>
      </c>
      <c r="R26326" s="141" t="s">
        <v>14501</v>
      </c>
      <c r="S26326" s="136">
        <v>370.37799999999999</v>
      </c>
    </row>
    <row r="26327" spans="1:19" ht="11.25" thickBot="1" x14ac:dyDescent="0.2">
      <c r="A26327" s="112"/>
    </row>
    <row r="26328" spans="1:19" ht="11.25" thickBot="1" x14ac:dyDescent="0.2">
      <c r="A26328" s="138" t="s">
        <v>364</v>
      </c>
      <c r="B26328" s="112"/>
      <c r="C26328" s="136">
        <v>0</v>
      </c>
      <c r="D26328" s="136">
        <v>0</v>
      </c>
      <c r="E26328" s="141" t="s">
        <v>14501</v>
      </c>
      <c r="F26328" s="141" t="s">
        <v>14501</v>
      </c>
      <c r="G26328" s="141" t="s">
        <v>14501</v>
      </c>
      <c r="H26328" s="136">
        <v>0</v>
      </c>
      <c r="I26328" s="136">
        <v>0</v>
      </c>
      <c r="J26328" s="141" t="s">
        <v>14501</v>
      </c>
      <c r="K26328" s="141" t="s">
        <v>14501</v>
      </c>
      <c r="L26328" s="141" t="s">
        <v>14501</v>
      </c>
      <c r="M26328" s="136">
        <v>0</v>
      </c>
      <c r="N26328" s="136">
        <v>0</v>
      </c>
      <c r="O26328" s="136">
        <v>0</v>
      </c>
      <c r="P26328" s="136">
        <v>0</v>
      </c>
      <c r="Q26328" s="140">
        <v>0</v>
      </c>
      <c r="R26328" s="141" t="s">
        <v>14501</v>
      </c>
      <c r="S26328" s="136">
        <v>0</v>
      </c>
    </row>
    <row r="26329" spans="1:19" ht="11.25" thickBot="1" x14ac:dyDescent="0.2">
      <c r="A26329" s="112"/>
    </row>
    <row r="26330" spans="1:19" ht="11.25" thickBot="1" x14ac:dyDescent="0.2">
      <c r="A26330" s="139" t="s">
        <v>366</v>
      </c>
      <c r="B26330" s="112"/>
      <c r="C26330" s="136">
        <v>0</v>
      </c>
      <c r="D26330" s="136">
        <v>0</v>
      </c>
      <c r="E26330" s="141" t="s">
        <v>14501</v>
      </c>
      <c r="F26330" s="141" t="s">
        <v>14501</v>
      </c>
      <c r="G26330" s="141" t="s">
        <v>14501</v>
      </c>
      <c r="H26330" s="136">
        <v>0</v>
      </c>
      <c r="I26330" s="136">
        <v>0</v>
      </c>
      <c r="J26330" s="141" t="s">
        <v>14501</v>
      </c>
      <c r="K26330" s="141" t="s">
        <v>14501</v>
      </c>
      <c r="L26330" s="141" t="s">
        <v>14501</v>
      </c>
      <c r="M26330" s="136">
        <v>0</v>
      </c>
      <c r="N26330" s="136">
        <v>0</v>
      </c>
      <c r="O26330" s="136">
        <v>0</v>
      </c>
      <c r="P26330" s="136">
        <v>0</v>
      </c>
      <c r="Q26330" s="140">
        <v>0</v>
      </c>
      <c r="R26330" s="141" t="s">
        <v>14501</v>
      </c>
      <c r="S26330" s="136">
        <v>0</v>
      </c>
    </row>
    <row r="26331" spans="1:19" ht="11.25" thickBot="1" x14ac:dyDescent="0.2">
      <c r="A26331" s="112"/>
    </row>
    <row r="26332" spans="1:19" ht="11.25" thickBot="1" x14ac:dyDescent="0.2">
      <c r="A26332" s="106" t="s">
        <v>357</v>
      </c>
      <c r="B26332" s="106" t="s">
        <v>358</v>
      </c>
      <c r="C26332" s="146" t="s">
        <v>68</v>
      </c>
      <c r="D26332" s="146" t="s">
        <v>14511</v>
      </c>
    </row>
    <row r="26333" spans="1:19" ht="11.25" thickBot="1" x14ac:dyDescent="0.2">
      <c r="A26333" s="107">
        <v>1</v>
      </c>
      <c r="B26333" s="132">
        <v>0.58653935185185191</v>
      </c>
      <c r="C26333" s="108">
        <v>222.22399999999999</v>
      </c>
      <c r="D26333" s="141" t="s">
        <v>14500</v>
      </c>
    </row>
    <row r="26334" spans="1:19" ht="11.25" thickBot="1" x14ac:dyDescent="0.2">
      <c r="A26334" s="112"/>
    </row>
    <row r="26335" spans="1:19" ht="11.25" thickBot="1" x14ac:dyDescent="0.2">
      <c r="A26335" s="135" t="s">
        <v>362</v>
      </c>
      <c r="B26335" s="112"/>
      <c r="C26335" s="136">
        <v>222.22399999999999</v>
      </c>
      <c r="D26335" s="141" t="s">
        <v>14501</v>
      </c>
    </row>
    <row r="26336" spans="1:19" ht="11.25" thickBot="1" x14ac:dyDescent="0.2">
      <c r="A26336" s="112"/>
    </row>
    <row r="26337" spans="1:19" ht="11.25" thickBot="1" x14ac:dyDescent="0.2">
      <c r="A26337" s="138" t="s">
        <v>364</v>
      </c>
      <c r="B26337" s="112"/>
      <c r="C26337" s="136">
        <v>0</v>
      </c>
      <c r="D26337" s="141" t="s">
        <v>14501</v>
      </c>
    </row>
    <row r="26338" spans="1:19" ht="11.25" thickBot="1" x14ac:dyDescent="0.2">
      <c r="A26338" s="112"/>
    </row>
    <row r="26339" spans="1:19" ht="11.25" thickBot="1" x14ac:dyDescent="0.2">
      <c r="A26339" s="139" t="s">
        <v>366</v>
      </c>
      <c r="B26339" s="112"/>
      <c r="C26339" s="136">
        <v>0</v>
      </c>
      <c r="D26339" s="141" t="s">
        <v>14501</v>
      </c>
    </row>
    <row r="26340" spans="1:19" ht="10.5" x14ac:dyDescent="0.15">
      <c r="A26340" s="112"/>
    </row>
    <row r="26341" spans="1:19" x14ac:dyDescent="0.15">
      <c r="A26341" s="129"/>
      <c r="B26341" s="86" t="s">
        <v>2311</v>
      </c>
    </row>
    <row r="26342" spans="1:19" ht="9.75" thickBot="1" x14ac:dyDescent="0.2">
      <c r="A26342" s="81" t="s">
        <v>5871</v>
      </c>
    </row>
    <row r="26343" spans="1:19" ht="11.25" thickBot="1" x14ac:dyDescent="0.2">
      <c r="A26343" s="106" t="s">
        <v>357</v>
      </c>
      <c r="B26343" s="106" t="s">
        <v>358</v>
      </c>
      <c r="C26343" s="146" t="s">
        <v>14494</v>
      </c>
      <c r="D26343" s="146" t="s">
        <v>14495</v>
      </c>
      <c r="E26343" s="146" t="s">
        <v>14496</v>
      </c>
      <c r="F26343" s="146" t="s">
        <v>0</v>
      </c>
      <c r="G26343" s="146" t="s">
        <v>1</v>
      </c>
      <c r="H26343" s="146" t="s">
        <v>2</v>
      </c>
      <c r="I26343" s="146" t="s">
        <v>14497</v>
      </c>
      <c r="J26343" s="146" t="s">
        <v>3</v>
      </c>
      <c r="K26343" s="146" t="s">
        <v>14498</v>
      </c>
      <c r="L26343" s="146" t="s">
        <v>7</v>
      </c>
      <c r="M26343" s="146" t="s">
        <v>14499</v>
      </c>
      <c r="N26343" s="146" t="s">
        <v>10</v>
      </c>
      <c r="O26343" s="146" t="s">
        <v>11</v>
      </c>
      <c r="P26343" s="146" t="s">
        <v>12</v>
      </c>
      <c r="Q26343" s="146" t="s">
        <v>13</v>
      </c>
      <c r="R26343" s="146" t="s">
        <v>14</v>
      </c>
      <c r="S26343" s="146" t="s">
        <v>15</v>
      </c>
    </row>
    <row r="26344" spans="1:19" ht="11.25" thickBot="1" x14ac:dyDescent="0.2">
      <c r="A26344" s="107">
        <v>1</v>
      </c>
      <c r="B26344" s="132">
        <v>0.59168981481481475</v>
      </c>
      <c r="C26344" s="141" t="s">
        <v>14500</v>
      </c>
      <c r="D26344" s="141" t="s">
        <v>14500</v>
      </c>
      <c r="E26344" s="108">
        <v>33.332999999999998</v>
      </c>
      <c r="F26344" s="108">
        <v>16819.084999999999</v>
      </c>
      <c r="G26344" s="108">
        <v>37962.65</v>
      </c>
      <c r="H26344" s="108">
        <v>833.36500000000001</v>
      </c>
      <c r="I26344" s="108">
        <v>138.88999999999999</v>
      </c>
      <c r="J26344" s="108">
        <v>574.08799999999997</v>
      </c>
      <c r="K26344" s="108">
        <v>425.935</v>
      </c>
      <c r="L26344" s="145">
        <v>10749.333000000001</v>
      </c>
      <c r="M26344" s="108">
        <v>55.555999999999997</v>
      </c>
      <c r="N26344" s="108">
        <v>138.88999999999999</v>
      </c>
      <c r="O26344" s="108">
        <v>145.83500000000001</v>
      </c>
      <c r="P26344" s="108">
        <v>21986.987000000001</v>
      </c>
      <c r="Q26344" s="108">
        <v>99255.247000000003</v>
      </c>
      <c r="R26344" s="108">
        <v>333.33800000000002</v>
      </c>
      <c r="S26344" s="108">
        <v>666.68399999999997</v>
      </c>
    </row>
    <row r="26345" spans="1:19" ht="11.25" thickBot="1" x14ac:dyDescent="0.2">
      <c r="A26345" s="112"/>
    </row>
    <row r="26346" spans="1:19" ht="11.25" thickBot="1" x14ac:dyDescent="0.2">
      <c r="A26346" s="135" t="s">
        <v>362</v>
      </c>
      <c r="B26346" s="112"/>
      <c r="C26346" s="141" t="s">
        <v>14501</v>
      </c>
      <c r="D26346" s="141" t="s">
        <v>14501</v>
      </c>
      <c r="E26346" s="136">
        <v>33.332999999999998</v>
      </c>
      <c r="F26346" s="136">
        <v>16819.084999999999</v>
      </c>
      <c r="G26346" s="136">
        <v>37962.65</v>
      </c>
      <c r="H26346" s="136">
        <v>833.36500000000001</v>
      </c>
      <c r="I26346" s="136">
        <v>138.88999999999999</v>
      </c>
      <c r="J26346" s="136">
        <v>574.08799999999997</v>
      </c>
      <c r="K26346" s="136">
        <v>425.935</v>
      </c>
      <c r="L26346" s="140">
        <v>10749.333000000001</v>
      </c>
      <c r="M26346" s="136">
        <v>55.555999999999997</v>
      </c>
      <c r="N26346" s="136">
        <v>138.88999999999999</v>
      </c>
      <c r="O26346" s="136">
        <v>145.83500000000001</v>
      </c>
      <c r="P26346" s="136">
        <v>21986.987000000001</v>
      </c>
      <c r="Q26346" s="136">
        <v>99255.247000000003</v>
      </c>
      <c r="R26346" s="136">
        <v>333.33800000000002</v>
      </c>
      <c r="S26346" s="136">
        <v>666.68399999999997</v>
      </c>
    </row>
    <row r="26347" spans="1:19" ht="11.25" thickBot="1" x14ac:dyDescent="0.2">
      <c r="A26347" s="112"/>
    </row>
    <row r="26348" spans="1:19" ht="11.25" thickBot="1" x14ac:dyDescent="0.2">
      <c r="A26348" s="138" t="s">
        <v>364</v>
      </c>
      <c r="B26348" s="112"/>
      <c r="C26348" s="141" t="s">
        <v>14501</v>
      </c>
      <c r="D26348" s="141" t="s">
        <v>14501</v>
      </c>
      <c r="E26348" s="136">
        <v>0</v>
      </c>
      <c r="F26348" s="136">
        <v>0</v>
      </c>
      <c r="G26348" s="136">
        <v>0</v>
      </c>
      <c r="H26348" s="136">
        <v>0</v>
      </c>
      <c r="I26348" s="136">
        <v>0</v>
      </c>
      <c r="J26348" s="136">
        <v>0</v>
      </c>
      <c r="K26348" s="136">
        <v>0</v>
      </c>
      <c r="L26348" s="140">
        <v>0</v>
      </c>
      <c r="M26348" s="136">
        <v>0</v>
      </c>
      <c r="N26348" s="136">
        <v>0</v>
      </c>
      <c r="O26348" s="136">
        <v>0</v>
      </c>
      <c r="P26348" s="136">
        <v>0</v>
      </c>
      <c r="Q26348" s="136">
        <v>0</v>
      </c>
      <c r="R26348" s="136">
        <v>0</v>
      </c>
      <c r="S26348" s="136">
        <v>0</v>
      </c>
    </row>
    <row r="26349" spans="1:19" ht="11.25" thickBot="1" x14ac:dyDescent="0.2">
      <c r="A26349" s="112"/>
    </row>
    <row r="26350" spans="1:19" ht="11.25" thickBot="1" x14ac:dyDescent="0.2">
      <c r="A26350" s="139" t="s">
        <v>366</v>
      </c>
      <c r="B26350" s="112"/>
      <c r="C26350" s="141" t="s">
        <v>14501</v>
      </c>
      <c r="D26350" s="141" t="s">
        <v>14501</v>
      </c>
      <c r="E26350" s="136">
        <v>0</v>
      </c>
      <c r="F26350" s="136">
        <v>0</v>
      </c>
      <c r="G26350" s="136">
        <v>0</v>
      </c>
      <c r="H26350" s="136">
        <v>0</v>
      </c>
      <c r="I26350" s="136">
        <v>0</v>
      </c>
      <c r="J26350" s="136">
        <v>0</v>
      </c>
      <c r="K26350" s="136">
        <v>0</v>
      </c>
      <c r="L26350" s="140">
        <v>0</v>
      </c>
      <c r="M26350" s="136">
        <v>0</v>
      </c>
      <c r="N26350" s="136">
        <v>0</v>
      </c>
      <c r="O26350" s="136">
        <v>0</v>
      </c>
      <c r="P26350" s="136">
        <v>0</v>
      </c>
      <c r="Q26350" s="136">
        <v>0</v>
      </c>
      <c r="R26350" s="136">
        <v>0</v>
      </c>
      <c r="S26350" s="136">
        <v>0</v>
      </c>
    </row>
    <row r="26351" spans="1:19" ht="11.25" thickBot="1" x14ac:dyDescent="0.2">
      <c r="A26351" s="112"/>
    </row>
    <row r="26352" spans="1:19" ht="11.25" thickBot="1" x14ac:dyDescent="0.2">
      <c r="A26352" s="106" t="s">
        <v>357</v>
      </c>
      <c r="B26352" s="106" t="s">
        <v>358</v>
      </c>
      <c r="C26352" s="146" t="s">
        <v>16</v>
      </c>
      <c r="D26352" s="146" t="s">
        <v>14502</v>
      </c>
      <c r="E26352" s="146" t="s">
        <v>14503</v>
      </c>
      <c r="F26352" s="146" t="s">
        <v>20</v>
      </c>
      <c r="G26352" s="146" t="s">
        <v>21</v>
      </c>
      <c r="H26352" s="146" t="s">
        <v>22</v>
      </c>
      <c r="I26352" s="146" t="s">
        <v>23</v>
      </c>
      <c r="J26352" s="146" t="s">
        <v>24</v>
      </c>
      <c r="K26352" s="146" t="s">
        <v>26</v>
      </c>
      <c r="L26352" s="146" t="s">
        <v>14504</v>
      </c>
      <c r="M26352" s="146" t="s">
        <v>27</v>
      </c>
      <c r="N26352" s="146" t="s">
        <v>28</v>
      </c>
      <c r="O26352" s="146" t="s">
        <v>29</v>
      </c>
      <c r="P26352" s="146" t="s">
        <v>30</v>
      </c>
      <c r="Q26352" s="146" t="s">
        <v>14505</v>
      </c>
      <c r="R26352" s="146" t="s">
        <v>32</v>
      </c>
      <c r="S26352" s="146" t="s">
        <v>33</v>
      </c>
    </row>
    <row r="26353" spans="1:19" ht="11.25" thickBot="1" x14ac:dyDescent="0.2">
      <c r="A26353" s="107">
        <v>1</v>
      </c>
      <c r="B26353" s="132">
        <v>0.59168981481481475</v>
      </c>
      <c r="C26353" s="108">
        <v>43927.023999999998</v>
      </c>
      <c r="D26353" s="108">
        <v>2250.2130000000002</v>
      </c>
      <c r="E26353" s="141" t="s">
        <v>14500</v>
      </c>
      <c r="F26353" s="145">
        <v>11555.405000000001</v>
      </c>
      <c r="G26353" s="108">
        <v>41.667000000000002</v>
      </c>
      <c r="H26353" s="108">
        <v>185.18700000000001</v>
      </c>
      <c r="I26353" s="108">
        <v>2483.598</v>
      </c>
      <c r="J26353" s="108">
        <v>65315.239000000001</v>
      </c>
      <c r="K26353" s="145">
        <v>87647.437999999995</v>
      </c>
      <c r="L26353" s="108">
        <v>203.70599999999999</v>
      </c>
      <c r="M26353" s="108">
        <v>41.667000000000002</v>
      </c>
      <c r="N26353" s="108">
        <v>383.34</v>
      </c>
      <c r="O26353" s="141" t="s">
        <v>14500</v>
      </c>
      <c r="P26353" s="108">
        <v>33.332999999999998</v>
      </c>
      <c r="Q26353" s="108">
        <v>55.555999999999997</v>
      </c>
      <c r="R26353" s="108">
        <v>92.593000000000004</v>
      </c>
      <c r="S26353" s="108">
        <v>77.778000000000006</v>
      </c>
    </row>
    <row r="26354" spans="1:19" ht="11.25" thickBot="1" x14ac:dyDescent="0.2">
      <c r="A26354" s="112"/>
    </row>
    <row r="26355" spans="1:19" ht="11.25" thickBot="1" x14ac:dyDescent="0.2">
      <c r="A26355" s="135" t="s">
        <v>362</v>
      </c>
      <c r="B26355" s="112"/>
      <c r="C26355" s="136">
        <v>43927.023999999998</v>
      </c>
      <c r="D26355" s="136">
        <v>2250.2130000000002</v>
      </c>
      <c r="E26355" s="141" t="s">
        <v>14501</v>
      </c>
      <c r="F26355" s="140">
        <v>11555.405000000001</v>
      </c>
      <c r="G26355" s="136">
        <v>41.667000000000002</v>
      </c>
      <c r="H26355" s="136">
        <v>185.18700000000001</v>
      </c>
      <c r="I26355" s="136">
        <v>2483.598</v>
      </c>
      <c r="J26355" s="136">
        <v>65315.239000000001</v>
      </c>
      <c r="K26355" s="140">
        <v>87647.437999999995</v>
      </c>
      <c r="L26355" s="136">
        <v>203.70599999999999</v>
      </c>
      <c r="M26355" s="136">
        <v>41.667000000000002</v>
      </c>
      <c r="N26355" s="136">
        <v>383.34</v>
      </c>
      <c r="O26355" s="141" t="s">
        <v>14501</v>
      </c>
      <c r="P26355" s="136">
        <v>33.332999999999998</v>
      </c>
      <c r="Q26355" s="136">
        <v>55.555999999999997</v>
      </c>
      <c r="R26355" s="136">
        <v>92.593000000000004</v>
      </c>
      <c r="S26355" s="136">
        <v>77.778000000000006</v>
      </c>
    </row>
    <row r="26356" spans="1:19" ht="11.25" thickBot="1" x14ac:dyDescent="0.2">
      <c r="A26356" s="112"/>
    </row>
    <row r="26357" spans="1:19" ht="11.25" thickBot="1" x14ac:dyDescent="0.2">
      <c r="A26357" s="138" t="s">
        <v>364</v>
      </c>
      <c r="B26357" s="112"/>
      <c r="C26357" s="136">
        <v>0</v>
      </c>
      <c r="D26357" s="136">
        <v>0</v>
      </c>
      <c r="E26357" s="141" t="s">
        <v>14501</v>
      </c>
      <c r="F26357" s="140">
        <v>0</v>
      </c>
      <c r="G26357" s="136">
        <v>0</v>
      </c>
      <c r="H26357" s="136">
        <v>0</v>
      </c>
      <c r="I26357" s="136">
        <v>0</v>
      </c>
      <c r="J26357" s="136">
        <v>0</v>
      </c>
      <c r="K26357" s="140">
        <v>0</v>
      </c>
      <c r="L26357" s="136">
        <v>0</v>
      </c>
      <c r="M26357" s="136">
        <v>0</v>
      </c>
      <c r="N26357" s="136">
        <v>0</v>
      </c>
      <c r="O26357" s="141" t="s">
        <v>14501</v>
      </c>
      <c r="P26357" s="136">
        <v>0</v>
      </c>
      <c r="Q26357" s="136">
        <v>0</v>
      </c>
      <c r="R26357" s="136">
        <v>0</v>
      </c>
      <c r="S26357" s="136">
        <v>0</v>
      </c>
    </row>
    <row r="26358" spans="1:19" ht="11.25" thickBot="1" x14ac:dyDescent="0.2">
      <c r="A26358" s="112"/>
    </row>
    <row r="26359" spans="1:19" ht="11.25" thickBot="1" x14ac:dyDescent="0.2">
      <c r="A26359" s="139" t="s">
        <v>366</v>
      </c>
      <c r="B26359" s="112"/>
      <c r="C26359" s="136">
        <v>0</v>
      </c>
      <c r="D26359" s="136">
        <v>0</v>
      </c>
      <c r="E26359" s="141" t="s">
        <v>14501</v>
      </c>
      <c r="F26359" s="140">
        <v>0</v>
      </c>
      <c r="G26359" s="136">
        <v>0</v>
      </c>
      <c r="H26359" s="136">
        <v>0</v>
      </c>
      <c r="I26359" s="136">
        <v>0</v>
      </c>
      <c r="J26359" s="136">
        <v>0</v>
      </c>
      <c r="K26359" s="140">
        <v>0</v>
      </c>
      <c r="L26359" s="136">
        <v>0</v>
      </c>
      <c r="M26359" s="136">
        <v>0</v>
      </c>
      <c r="N26359" s="136">
        <v>0</v>
      </c>
      <c r="O26359" s="141" t="s">
        <v>14501</v>
      </c>
      <c r="P26359" s="136">
        <v>0</v>
      </c>
      <c r="Q26359" s="136">
        <v>0</v>
      </c>
      <c r="R26359" s="136">
        <v>0</v>
      </c>
      <c r="S26359" s="136">
        <v>0</v>
      </c>
    </row>
    <row r="26360" spans="1:19" ht="11.25" thickBot="1" x14ac:dyDescent="0.2">
      <c r="A26360" s="112"/>
    </row>
    <row r="26361" spans="1:19" ht="11.25" thickBot="1" x14ac:dyDescent="0.2">
      <c r="A26361" s="106" t="s">
        <v>357</v>
      </c>
      <c r="B26361" s="106" t="s">
        <v>358</v>
      </c>
      <c r="C26361" s="146" t="s">
        <v>35</v>
      </c>
      <c r="D26361" s="146" t="s">
        <v>36</v>
      </c>
      <c r="E26361" s="146" t="s">
        <v>14506</v>
      </c>
      <c r="F26361" s="146" t="s">
        <v>38</v>
      </c>
      <c r="G26361" s="146" t="s">
        <v>39</v>
      </c>
      <c r="H26361" s="146" t="s">
        <v>41</v>
      </c>
      <c r="I26361" s="146" t="s">
        <v>42</v>
      </c>
      <c r="J26361" s="146" t="s">
        <v>43</v>
      </c>
      <c r="K26361" s="146" t="s">
        <v>44</v>
      </c>
      <c r="L26361" s="146" t="s">
        <v>45</v>
      </c>
      <c r="M26361" s="146" t="s">
        <v>46</v>
      </c>
      <c r="N26361" s="146" t="s">
        <v>47</v>
      </c>
      <c r="O26361" s="146" t="s">
        <v>48</v>
      </c>
      <c r="P26361" s="146" t="s">
        <v>49</v>
      </c>
      <c r="Q26361" s="146" t="s">
        <v>50</v>
      </c>
      <c r="R26361" s="146" t="s">
        <v>51</v>
      </c>
      <c r="S26361" s="146" t="s">
        <v>52</v>
      </c>
    </row>
    <row r="26362" spans="1:19" ht="11.25" thickBot="1" x14ac:dyDescent="0.2">
      <c r="A26362" s="107">
        <v>1</v>
      </c>
      <c r="B26362" s="132">
        <v>0.59168981481481475</v>
      </c>
      <c r="C26362" s="145">
        <v>187538.17</v>
      </c>
      <c r="D26362" s="108">
        <v>5201.0929999999998</v>
      </c>
      <c r="E26362" s="108">
        <v>33.332999999999998</v>
      </c>
      <c r="F26362" s="141" t="s">
        <v>14500</v>
      </c>
      <c r="G26362" s="108">
        <v>111.11199999999999</v>
      </c>
      <c r="H26362" s="108">
        <v>37947.357000000004</v>
      </c>
      <c r="I26362" s="108">
        <v>333.339</v>
      </c>
      <c r="J26362" s="108">
        <v>1277.8409999999999</v>
      </c>
      <c r="K26362" s="108">
        <v>66.667000000000002</v>
      </c>
      <c r="L26362" s="108">
        <v>92.593000000000004</v>
      </c>
      <c r="M26362" s="141" t="s">
        <v>14500</v>
      </c>
      <c r="N26362" s="108">
        <v>33.332999999999998</v>
      </c>
      <c r="O26362" s="108">
        <v>33.332999999999998</v>
      </c>
      <c r="P26362" s="108">
        <v>33.332999999999998</v>
      </c>
      <c r="Q26362" s="108">
        <v>95.239000000000004</v>
      </c>
      <c r="R26362" s="108">
        <v>33.332999999999998</v>
      </c>
      <c r="S26362" s="108">
        <v>33.332999999999998</v>
      </c>
    </row>
    <row r="26363" spans="1:19" ht="11.25" thickBot="1" x14ac:dyDescent="0.2">
      <c r="A26363" s="112"/>
    </row>
    <row r="26364" spans="1:19" ht="11.25" thickBot="1" x14ac:dyDescent="0.2">
      <c r="A26364" s="135" t="s">
        <v>362</v>
      </c>
      <c r="B26364" s="112"/>
      <c r="C26364" s="140">
        <v>187538.17</v>
      </c>
      <c r="D26364" s="136">
        <v>5201.0929999999998</v>
      </c>
      <c r="E26364" s="136">
        <v>33.332999999999998</v>
      </c>
      <c r="F26364" s="141" t="s">
        <v>14501</v>
      </c>
      <c r="G26364" s="136">
        <v>111.11199999999999</v>
      </c>
      <c r="H26364" s="136">
        <v>37947.357000000004</v>
      </c>
      <c r="I26364" s="136">
        <v>333.339</v>
      </c>
      <c r="J26364" s="136">
        <v>1277.8409999999999</v>
      </c>
      <c r="K26364" s="136">
        <v>66.667000000000002</v>
      </c>
      <c r="L26364" s="136">
        <v>92.593000000000004</v>
      </c>
      <c r="M26364" s="141" t="s">
        <v>14501</v>
      </c>
      <c r="N26364" s="136">
        <v>33.332999999999998</v>
      </c>
      <c r="O26364" s="136">
        <v>33.332999999999998</v>
      </c>
      <c r="P26364" s="136">
        <v>33.332999999999998</v>
      </c>
      <c r="Q26364" s="136">
        <v>95.239000000000004</v>
      </c>
      <c r="R26364" s="136">
        <v>33.332999999999998</v>
      </c>
      <c r="S26364" s="136">
        <v>33.332999999999998</v>
      </c>
    </row>
    <row r="26365" spans="1:19" ht="11.25" thickBot="1" x14ac:dyDescent="0.2">
      <c r="A26365" s="112"/>
    </row>
    <row r="26366" spans="1:19" ht="11.25" thickBot="1" x14ac:dyDescent="0.2">
      <c r="A26366" s="138" t="s">
        <v>364</v>
      </c>
      <c r="B26366" s="112"/>
      <c r="C26366" s="140">
        <v>0</v>
      </c>
      <c r="D26366" s="136">
        <v>0</v>
      </c>
      <c r="E26366" s="136">
        <v>0</v>
      </c>
      <c r="F26366" s="141" t="s">
        <v>14501</v>
      </c>
      <c r="G26366" s="136">
        <v>0</v>
      </c>
      <c r="H26366" s="136">
        <v>0</v>
      </c>
      <c r="I26366" s="136">
        <v>0</v>
      </c>
      <c r="J26366" s="136">
        <v>0</v>
      </c>
      <c r="K26366" s="136">
        <v>0</v>
      </c>
      <c r="L26366" s="136">
        <v>0</v>
      </c>
      <c r="M26366" s="141" t="s">
        <v>14501</v>
      </c>
      <c r="N26366" s="136">
        <v>0</v>
      </c>
      <c r="O26366" s="136">
        <v>0</v>
      </c>
      <c r="P26366" s="136">
        <v>0</v>
      </c>
      <c r="Q26366" s="136">
        <v>0</v>
      </c>
      <c r="R26366" s="136">
        <v>0</v>
      </c>
      <c r="S26366" s="136">
        <v>0</v>
      </c>
    </row>
    <row r="26367" spans="1:19" ht="11.25" thickBot="1" x14ac:dyDescent="0.2">
      <c r="A26367" s="112"/>
    </row>
    <row r="26368" spans="1:19" ht="11.25" thickBot="1" x14ac:dyDescent="0.2">
      <c r="A26368" s="139" t="s">
        <v>366</v>
      </c>
      <c r="B26368" s="112"/>
      <c r="C26368" s="140">
        <v>0</v>
      </c>
      <c r="D26368" s="136">
        <v>0</v>
      </c>
      <c r="E26368" s="136">
        <v>0</v>
      </c>
      <c r="F26368" s="141" t="s">
        <v>14501</v>
      </c>
      <c r="G26368" s="136">
        <v>0</v>
      </c>
      <c r="H26368" s="136">
        <v>0</v>
      </c>
      <c r="I26368" s="136">
        <v>0</v>
      </c>
      <c r="J26368" s="136">
        <v>0</v>
      </c>
      <c r="K26368" s="136">
        <v>0</v>
      </c>
      <c r="L26368" s="136">
        <v>0</v>
      </c>
      <c r="M26368" s="141" t="s">
        <v>14501</v>
      </c>
      <c r="N26368" s="136">
        <v>0</v>
      </c>
      <c r="O26368" s="136">
        <v>0</v>
      </c>
      <c r="P26368" s="136">
        <v>0</v>
      </c>
      <c r="Q26368" s="136">
        <v>0</v>
      </c>
      <c r="R26368" s="136">
        <v>0</v>
      </c>
      <c r="S26368" s="136">
        <v>0</v>
      </c>
    </row>
    <row r="26369" spans="1:19" ht="11.25" thickBot="1" x14ac:dyDescent="0.2">
      <c r="A26369" s="112"/>
    </row>
    <row r="26370" spans="1:19" ht="11.25" thickBot="1" x14ac:dyDescent="0.2">
      <c r="A26370" s="106" t="s">
        <v>357</v>
      </c>
      <c r="B26370" s="106" t="s">
        <v>358</v>
      </c>
      <c r="C26370" s="146" t="s">
        <v>53</v>
      </c>
      <c r="D26370" s="146" t="s">
        <v>54</v>
      </c>
      <c r="E26370" s="146" t="s">
        <v>55</v>
      </c>
      <c r="F26370" s="146" t="s">
        <v>56</v>
      </c>
      <c r="G26370" s="146" t="s">
        <v>14507</v>
      </c>
      <c r="H26370" s="146" t="s">
        <v>57</v>
      </c>
      <c r="I26370" s="146" t="s">
        <v>59</v>
      </c>
      <c r="J26370" s="146" t="s">
        <v>14508</v>
      </c>
      <c r="K26370" s="146" t="s">
        <v>60</v>
      </c>
      <c r="L26370" s="146" t="s">
        <v>61</v>
      </c>
      <c r="M26370" s="146" t="s">
        <v>62</v>
      </c>
      <c r="N26370" s="146" t="s">
        <v>14509</v>
      </c>
      <c r="O26370" s="146" t="s">
        <v>63</v>
      </c>
      <c r="P26370" s="146" t="s">
        <v>64</v>
      </c>
      <c r="Q26370" s="146" t="s">
        <v>66</v>
      </c>
      <c r="R26370" s="146" t="s">
        <v>14510</v>
      </c>
      <c r="S26370" s="146" t="s">
        <v>67</v>
      </c>
    </row>
    <row r="26371" spans="1:19" ht="11.25" thickBot="1" x14ac:dyDescent="0.2">
      <c r="A26371" s="107">
        <v>1</v>
      </c>
      <c r="B26371" s="132">
        <v>0.59168981481481475</v>
      </c>
      <c r="C26371" s="141" t="s">
        <v>14500</v>
      </c>
      <c r="D26371" s="108">
        <v>33.332999999999998</v>
      </c>
      <c r="E26371" s="141" t="s">
        <v>14500</v>
      </c>
      <c r="F26371" s="108">
        <v>83.334000000000003</v>
      </c>
      <c r="G26371" s="141" t="s">
        <v>14500</v>
      </c>
      <c r="H26371" s="108">
        <v>433.34300000000002</v>
      </c>
      <c r="I26371" s="108">
        <v>1463.056</v>
      </c>
      <c r="J26371" s="141" t="s">
        <v>14500</v>
      </c>
      <c r="K26371" s="141" t="s">
        <v>14500</v>
      </c>
      <c r="L26371" s="141" t="s">
        <v>14500</v>
      </c>
      <c r="M26371" s="108">
        <v>95.239000000000004</v>
      </c>
      <c r="N26371" s="108">
        <v>95.239000000000004</v>
      </c>
      <c r="O26371" s="141" t="s">
        <v>14500</v>
      </c>
      <c r="P26371" s="108">
        <v>790653.13</v>
      </c>
      <c r="Q26371" s="145">
        <v>717412.32</v>
      </c>
      <c r="R26371" s="141" t="s">
        <v>14500</v>
      </c>
      <c r="S26371" s="108">
        <v>407.41500000000002</v>
      </c>
    </row>
    <row r="26372" spans="1:19" ht="11.25" thickBot="1" x14ac:dyDescent="0.2">
      <c r="A26372" s="112"/>
    </row>
    <row r="26373" spans="1:19" ht="11.25" thickBot="1" x14ac:dyDescent="0.2">
      <c r="A26373" s="135" t="s">
        <v>362</v>
      </c>
      <c r="B26373" s="112"/>
      <c r="C26373" s="141" t="s">
        <v>14501</v>
      </c>
      <c r="D26373" s="136">
        <v>33.332999999999998</v>
      </c>
      <c r="E26373" s="141" t="s">
        <v>14501</v>
      </c>
      <c r="F26373" s="136">
        <v>83.334000000000003</v>
      </c>
      <c r="G26373" s="141" t="s">
        <v>14501</v>
      </c>
      <c r="H26373" s="136">
        <v>433.34300000000002</v>
      </c>
      <c r="I26373" s="136">
        <v>1463.056</v>
      </c>
      <c r="J26373" s="141" t="s">
        <v>14501</v>
      </c>
      <c r="K26373" s="141" t="s">
        <v>14501</v>
      </c>
      <c r="L26373" s="141" t="s">
        <v>14501</v>
      </c>
      <c r="M26373" s="136">
        <v>95.239000000000004</v>
      </c>
      <c r="N26373" s="136">
        <v>95.239000000000004</v>
      </c>
      <c r="O26373" s="141" t="s">
        <v>14501</v>
      </c>
      <c r="P26373" s="136">
        <v>790653.13</v>
      </c>
      <c r="Q26373" s="140">
        <v>717412.32</v>
      </c>
      <c r="R26373" s="141" t="s">
        <v>14501</v>
      </c>
      <c r="S26373" s="136">
        <v>407.41500000000002</v>
      </c>
    </row>
    <row r="26374" spans="1:19" ht="11.25" thickBot="1" x14ac:dyDescent="0.2">
      <c r="A26374" s="112"/>
    </row>
    <row r="26375" spans="1:19" ht="11.25" thickBot="1" x14ac:dyDescent="0.2">
      <c r="A26375" s="138" t="s">
        <v>364</v>
      </c>
      <c r="B26375" s="112"/>
      <c r="C26375" s="141" t="s">
        <v>14501</v>
      </c>
      <c r="D26375" s="136">
        <v>0</v>
      </c>
      <c r="E26375" s="141" t="s">
        <v>14501</v>
      </c>
      <c r="F26375" s="136">
        <v>0</v>
      </c>
      <c r="G26375" s="141" t="s">
        <v>14501</v>
      </c>
      <c r="H26375" s="136">
        <v>0</v>
      </c>
      <c r="I26375" s="136">
        <v>0</v>
      </c>
      <c r="J26375" s="141" t="s">
        <v>14501</v>
      </c>
      <c r="K26375" s="141" t="s">
        <v>14501</v>
      </c>
      <c r="L26375" s="141" t="s">
        <v>14501</v>
      </c>
      <c r="M26375" s="136">
        <v>0</v>
      </c>
      <c r="N26375" s="136">
        <v>0</v>
      </c>
      <c r="O26375" s="141" t="s">
        <v>14501</v>
      </c>
      <c r="P26375" s="136">
        <v>0</v>
      </c>
      <c r="Q26375" s="140">
        <v>0</v>
      </c>
      <c r="R26375" s="141" t="s">
        <v>14501</v>
      </c>
      <c r="S26375" s="136">
        <v>0</v>
      </c>
    </row>
    <row r="26376" spans="1:19" ht="11.25" thickBot="1" x14ac:dyDescent="0.2">
      <c r="A26376" s="112"/>
    </row>
    <row r="26377" spans="1:19" ht="11.25" thickBot="1" x14ac:dyDescent="0.2">
      <c r="A26377" s="139" t="s">
        <v>366</v>
      </c>
      <c r="B26377" s="112"/>
      <c r="C26377" s="141" t="s">
        <v>14501</v>
      </c>
      <c r="D26377" s="136">
        <v>0</v>
      </c>
      <c r="E26377" s="141" t="s">
        <v>14501</v>
      </c>
      <c r="F26377" s="136">
        <v>0</v>
      </c>
      <c r="G26377" s="141" t="s">
        <v>14501</v>
      </c>
      <c r="H26377" s="136">
        <v>0</v>
      </c>
      <c r="I26377" s="136">
        <v>0</v>
      </c>
      <c r="J26377" s="141" t="s">
        <v>14501</v>
      </c>
      <c r="K26377" s="141" t="s">
        <v>14501</v>
      </c>
      <c r="L26377" s="141" t="s">
        <v>14501</v>
      </c>
      <c r="M26377" s="136">
        <v>0</v>
      </c>
      <c r="N26377" s="136">
        <v>0</v>
      </c>
      <c r="O26377" s="141" t="s">
        <v>14501</v>
      </c>
      <c r="P26377" s="136">
        <v>0</v>
      </c>
      <c r="Q26377" s="140">
        <v>0</v>
      </c>
      <c r="R26377" s="141" t="s">
        <v>14501</v>
      </c>
      <c r="S26377" s="136">
        <v>0</v>
      </c>
    </row>
    <row r="26378" spans="1:19" ht="11.25" thickBot="1" x14ac:dyDescent="0.2">
      <c r="A26378" s="112"/>
    </row>
    <row r="26379" spans="1:19" ht="11.25" thickBot="1" x14ac:dyDescent="0.2">
      <c r="A26379" s="106" t="s">
        <v>357</v>
      </c>
      <c r="B26379" s="106" t="s">
        <v>358</v>
      </c>
      <c r="C26379" s="146" t="s">
        <v>68</v>
      </c>
      <c r="D26379" s="146" t="s">
        <v>14511</v>
      </c>
    </row>
    <row r="26380" spans="1:19" ht="11.25" thickBot="1" x14ac:dyDescent="0.2">
      <c r="A26380" s="107">
        <v>1</v>
      </c>
      <c r="B26380" s="132">
        <v>0.59168981481481475</v>
      </c>
      <c r="C26380" s="108">
        <v>104.167</v>
      </c>
      <c r="D26380" s="141" t="s">
        <v>14500</v>
      </c>
    </row>
    <row r="26381" spans="1:19" ht="11.25" thickBot="1" x14ac:dyDescent="0.2">
      <c r="A26381" s="112"/>
    </row>
    <row r="26382" spans="1:19" ht="11.25" thickBot="1" x14ac:dyDescent="0.2">
      <c r="A26382" s="135" t="s">
        <v>362</v>
      </c>
      <c r="B26382" s="112"/>
      <c r="C26382" s="136">
        <v>104.167</v>
      </c>
      <c r="D26382" s="141" t="s">
        <v>14501</v>
      </c>
    </row>
    <row r="26383" spans="1:19" ht="11.25" thickBot="1" x14ac:dyDescent="0.2">
      <c r="A26383" s="112"/>
    </row>
    <row r="26384" spans="1:19" ht="11.25" thickBot="1" x14ac:dyDescent="0.2">
      <c r="A26384" s="138" t="s">
        <v>364</v>
      </c>
      <c r="B26384" s="112"/>
      <c r="C26384" s="136">
        <v>0</v>
      </c>
      <c r="D26384" s="141" t="s">
        <v>14501</v>
      </c>
    </row>
    <row r="26385" spans="1:19" ht="11.25" thickBot="1" x14ac:dyDescent="0.2">
      <c r="A26385" s="112"/>
    </row>
    <row r="26386" spans="1:19" ht="11.25" thickBot="1" x14ac:dyDescent="0.2">
      <c r="A26386" s="139" t="s">
        <v>366</v>
      </c>
      <c r="B26386" s="112"/>
      <c r="C26386" s="136">
        <v>0</v>
      </c>
      <c r="D26386" s="141" t="s">
        <v>14501</v>
      </c>
    </row>
    <row r="26387" spans="1:19" ht="10.5" x14ac:dyDescent="0.15">
      <c r="A26387" s="112"/>
    </row>
    <row r="26388" spans="1:19" x14ac:dyDescent="0.15">
      <c r="A26388" s="129"/>
      <c r="B26388" s="86" t="s">
        <v>2407</v>
      </c>
    </row>
    <row r="26389" spans="1:19" ht="9.75" thickBot="1" x14ac:dyDescent="0.2">
      <c r="A26389" s="81" t="s">
        <v>5871</v>
      </c>
    </row>
    <row r="26390" spans="1:19" ht="11.25" thickBot="1" x14ac:dyDescent="0.2">
      <c r="A26390" s="106" t="s">
        <v>357</v>
      </c>
      <c r="B26390" s="106" t="s">
        <v>358</v>
      </c>
      <c r="C26390" s="146" t="s">
        <v>14494</v>
      </c>
      <c r="D26390" s="146" t="s">
        <v>14495</v>
      </c>
      <c r="E26390" s="146" t="s">
        <v>14496</v>
      </c>
      <c r="F26390" s="146" t="s">
        <v>0</v>
      </c>
      <c r="G26390" s="146" t="s">
        <v>1</v>
      </c>
      <c r="H26390" s="146" t="s">
        <v>2</v>
      </c>
      <c r="I26390" s="146" t="s">
        <v>14497</v>
      </c>
      <c r="J26390" s="146" t="s">
        <v>3</v>
      </c>
      <c r="K26390" s="146" t="s">
        <v>14498</v>
      </c>
      <c r="L26390" s="146" t="s">
        <v>7</v>
      </c>
      <c r="M26390" s="146" t="s">
        <v>14499</v>
      </c>
      <c r="N26390" s="146" t="s">
        <v>10</v>
      </c>
      <c r="O26390" s="146" t="s">
        <v>11</v>
      </c>
      <c r="P26390" s="146" t="s">
        <v>12</v>
      </c>
      <c r="Q26390" s="146" t="s">
        <v>13</v>
      </c>
      <c r="R26390" s="146" t="s">
        <v>14</v>
      </c>
      <c r="S26390" s="146" t="s">
        <v>15</v>
      </c>
    </row>
    <row r="26391" spans="1:19" ht="11.25" thickBot="1" x14ac:dyDescent="0.2">
      <c r="A26391" s="107">
        <v>1</v>
      </c>
      <c r="B26391" s="132">
        <v>0.59681712962962963</v>
      </c>
      <c r="C26391" s="141" t="s">
        <v>14500</v>
      </c>
      <c r="D26391" s="141" t="s">
        <v>14500</v>
      </c>
      <c r="E26391" s="108">
        <v>33.332999999999998</v>
      </c>
      <c r="F26391" s="108">
        <v>8719.7649999999994</v>
      </c>
      <c r="G26391" s="108">
        <v>34457.872000000003</v>
      </c>
      <c r="H26391" s="108">
        <v>685.20500000000004</v>
      </c>
      <c r="I26391" s="108">
        <v>122.223</v>
      </c>
      <c r="J26391" s="108">
        <v>518.53099999999995</v>
      </c>
      <c r="K26391" s="108">
        <v>351.858</v>
      </c>
      <c r="L26391" s="145">
        <v>10526.882</v>
      </c>
      <c r="M26391" s="108">
        <v>111.11199999999999</v>
      </c>
      <c r="N26391" s="108">
        <v>142.858</v>
      </c>
      <c r="O26391" s="108">
        <v>129.63</v>
      </c>
      <c r="P26391" s="108">
        <v>13440.826999999999</v>
      </c>
      <c r="Q26391" s="108">
        <v>88438.096999999994</v>
      </c>
      <c r="R26391" s="108">
        <v>327.16500000000002</v>
      </c>
      <c r="S26391" s="108">
        <v>1050.0419999999999</v>
      </c>
    </row>
    <row r="26392" spans="1:19" ht="11.25" thickBot="1" x14ac:dyDescent="0.2">
      <c r="A26392" s="112"/>
    </row>
    <row r="26393" spans="1:19" ht="11.25" thickBot="1" x14ac:dyDescent="0.2">
      <c r="A26393" s="135" t="s">
        <v>362</v>
      </c>
      <c r="B26393" s="112"/>
      <c r="C26393" s="141" t="s">
        <v>14501</v>
      </c>
      <c r="D26393" s="141" t="s">
        <v>14501</v>
      </c>
      <c r="E26393" s="136">
        <v>33.332999999999998</v>
      </c>
      <c r="F26393" s="136">
        <v>8719.7649999999994</v>
      </c>
      <c r="G26393" s="136">
        <v>34457.872000000003</v>
      </c>
      <c r="H26393" s="136">
        <v>685.20500000000004</v>
      </c>
      <c r="I26393" s="136">
        <v>122.223</v>
      </c>
      <c r="J26393" s="136">
        <v>518.53099999999995</v>
      </c>
      <c r="K26393" s="136">
        <v>351.858</v>
      </c>
      <c r="L26393" s="140">
        <v>10526.882</v>
      </c>
      <c r="M26393" s="136">
        <v>111.11199999999999</v>
      </c>
      <c r="N26393" s="136">
        <v>142.858</v>
      </c>
      <c r="O26393" s="136">
        <v>129.63</v>
      </c>
      <c r="P26393" s="136">
        <v>13440.826999999999</v>
      </c>
      <c r="Q26393" s="136">
        <v>88438.096999999994</v>
      </c>
      <c r="R26393" s="136">
        <v>327.16500000000002</v>
      </c>
      <c r="S26393" s="136">
        <v>1050.0419999999999</v>
      </c>
    </row>
    <row r="26394" spans="1:19" ht="11.25" thickBot="1" x14ac:dyDescent="0.2">
      <c r="A26394" s="112"/>
    </row>
    <row r="26395" spans="1:19" ht="11.25" thickBot="1" x14ac:dyDescent="0.2">
      <c r="A26395" s="138" t="s">
        <v>364</v>
      </c>
      <c r="B26395" s="112"/>
      <c r="C26395" s="141" t="s">
        <v>14501</v>
      </c>
      <c r="D26395" s="141" t="s">
        <v>14501</v>
      </c>
      <c r="E26395" s="136">
        <v>0</v>
      </c>
      <c r="F26395" s="136">
        <v>0</v>
      </c>
      <c r="G26395" s="136">
        <v>0</v>
      </c>
      <c r="H26395" s="136">
        <v>0</v>
      </c>
      <c r="I26395" s="136">
        <v>0</v>
      </c>
      <c r="J26395" s="136">
        <v>0</v>
      </c>
      <c r="K26395" s="136">
        <v>0</v>
      </c>
      <c r="L26395" s="140">
        <v>0</v>
      </c>
      <c r="M26395" s="136">
        <v>0</v>
      </c>
      <c r="N26395" s="136">
        <v>0</v>
      </c>
      <c r="O26395" s="136">
        <v>0</v>
      </c>
      <c r="P26395" s="136">
        <v>0</v>
      </c>
      <c r="Q26395" s="136">
        <v>0</v>
      </c>
      <c r="R26395" s="136">
        <v>0</v>
      </c>
      <c r="S26395" s="136">
        <v>0</v>
      </c>
    </row>
    <row r="26396" spans="1:19" ht="11.25" thickBot="1" x14ac:dyDescent="0.2">
      <c r="A26396" s="112"/>
    </row>
    <row r="26397" spans="1:19" ht="11.25" thickBot="1" x14ac:dyDescent="0.2">
      <c r="A26397" s="139" t="s">
        <v>366</v>
      </c>
      <c r="B26397" s="112"/>
      <c r="C26397" s="141" t="s">
        <v>14501</v>
      </c>
      <c r="D26397" s="141" t="s">
        <v>14501</v>
      </c>
      <c r="E26397" s="136">
        <v>0</v>
      </c>
      <c r="F26397" s="136">
        <v>0</v>
      </c>
      <c r="G26397" s="136">
        <v>0</v>
      </c>
      <c r="H26397" s="136">
        <v>0</v>
      </c>
      <c r="I26397" s="136">
        <v>0</v>
      </c>
      <c r="J26397" s="136">
        <v>0</v>
      </c>
      <c r="K26397" s="136">
        <v>0</v>
      </c>
      <c r="L26397" s="140">
        <v>0</v>
      </c>
      <c r="M26397" s="136">
        <v>0</v>
      </c>
      <c r="N26397" s="136">
        <v>0</v>
      </c>
      <c r="O26397" s="136">
        <v>0</v>
      </c>
      <c r="P26397" s="136">
        <v>0</v>
      </c>
      <c r="Q26397" s="136">
        <v>0</v>
      </c>
      <c r="R26397" s="136">
        <v>0</v>
      </c>
      <c r="S26397" s="136">
        <v>0</v>
      </c>
    </row>
    <row r="26398" spans="1:19" ht="11.25" thickBot="1" x14ac:dyDescent="0.2">
      <c r="A26398" s="112"/>
    </row>
    <row r="26399" spans="1:19" ht="11.25" thickBot="1" x14ac:dyDescent="0.2">
      <c r="A26399" s="106" t="s">
        <v>357</v>
      </c>
      <c r="B26399" s="106" t="s">
        <v>358</v>
      </c>
      <c r="C26399" s="146" t="s">
        <v>16</v>
      </c>
      <c r="D26399" s="146" t="s">
        <v>14502</v>
      </c>
      <c r="E26399" s="146" t="s">
        <v>14503</v>
      </c>
      <c r="F26399" s="146" t="s">
        <v>20</v>
      </c>
      <c r="G26399" s="146" t="s">
        <v>21</v>
      </c>
      <c r="H26399" s="146" t="s">
        <v>22</v>
      </c>
      <c r="I26399" s="146" t="s">
        <v>23</v>
      </c>
      <c r="J26399" s="146" t="s">
        <v>24</v>
      </c>
      <c r="K26399" s="146" t="s">
        <v>26</v>
      </c>
      <c r="L26399" s="146" t="s">
        <v>14504</v>
      </c>
      <c r="M26399" s="146" t="s">
        <v>27</v>
      </c>
      <c r="N26399" s="146" t="s">
        <v>28</v>
      </c>
      <c r="O26399" s="146" t="s">
        <v>29</v>
      </c>
      <c r="P26399" s="146" t="s">
        <v>30</v>
      </c>
      <c r="Q26399" s="146" t="s">
        <v>14505</v>
      </c>
      <c r="R26399" s="146" t="s">
        <v>32</v>
      </c>
      <c r="S26399" s="146" t="s">
        <v>33</v>
      </c>
    </row>
    <row r="26400" spans="1:19" ht="11.25" thickBot="1" x14ac:dyDescent="0.2">
      <c r="A26400" s="107">
        <v>1</v>
      </c>
      <c r="B26400" s="132">
        <v>0.59681712962962963</v>
      </c>
      <c r="C26400" s="108">
        <v>8786.4470000000001</v>
      </c>
      <c r="D26400" s="108">
        <v>1066.7190000000001</v>
      </c>
      <c r="E26400" s="141" t="s">
        <v>14500</v>
      </c>
      <c r="F26400" s="145">
        <v>11505.763000000001</v>
      </c>
      <c r="G26400" s="108">
        <v>74.073999999999998</v>
      </c>
      <c r="H26400" s="108">
        <v>203.70599999999999</v>
      </c>
      <c r="I26400" s="108">
        <v>3967.2950000000001</v>
      </c>
      <c r="J26400" s="108">
        <v>28401.555</v>
      </c>
      <c r="K26400" s="145">
        <v>87942.972999999998</v>
      </c>
      <c r="L26400" s="108">
        <v>104.167</v>
      </c>
      <c r="M26400" s="141" t="s">
        <v>14500</v>
      </c>
      <c r="N26400" s="108">
        <v>125.001</v>
      </c>
      <c r="O26400" s="141" t="s">
        <v>14500</v>
      </c>
      <c r="P26400" s="141" t="s">
        <v>14500</v>
      </c>
      <c r="Q26400" s="108">
        <v>104.167</v>
      </c>
      <c r="R26400" s="108">
        <v>74.073999999999998</v>
      </c>
      <c r="S26400" s="108">
        <v>33.332999999999998</v>
      </c>
    </row>
    <row r="26401" spans="1:19" ht="11.25" thickBot="1" x14ac:dyDescent="0.2">
      <c r="A26401" s="112"/>
    </row>
    <row r="26402" spans="1:19" ht="11.25" thickBot="1" x14ac:dyDescent="0.2">
      <c r="A26402" s="135" t="s">
        <v>362</v>
      </c>
      <c r="B26402" s="112"/>
      <c r="C26402" s="136">
        <v>8786.4470000000001</v>
      </c>
      <c r="D26402" s="136">
        <v>1066.7190000000001</v>
      </c>
      <c r="E26402" s="141" t="s">
        <v>14501</v>
      </c>
      <c r="F26402" s="140">
        <v>11505.763000000001</v>
      </c>
      <c r="G26402" s="136">
        <v>74.073999999999998</v>
      </c>
      <c r="H26402" s="136">
        <v>203.70599999999999</v>
      </c>
      <c r="I26402" s="136">
        <v>3967.2950000000001</v>
      </c>
      <c r="J26402" s="136">
        <v>28401.555</v>
      </c>
      <c r="K26402" s="140">
        <v>87942.972999999998</v>
      </c>
      <c r="L26402" s="136">
        <v>104.167</v>
      </c>
      <c r="M26402" s="141" t="s">
        <v>14501</v>
      </c>
      <c r="N26402" s="136">
        <v>125.001</v>
      </c>
      <c r="O26402" s="141" t="s">
        <v>14501</v>
      </c>
      <c r="P26402" s="141" t="s">
        <v>14501</v>
      </c>
      <c r="Q26402" s="136">
        <v>104.167</v>
      </c>
      <c r="R26402" s="136">
        <v>74.073999999999998</v>
      </c>
      <c r="S26402" s="136">
        <v>33.332999999999998</v>
      </c>
    </row>
    <row r="26403" spans="1:19" ht="11.25" thickBot="1" x14ac:dyDescent="0.2">
      <c r="A26403" s="112"/>
    </row>
    <row r="26404" spans="1:19" ht="11.25" thickBot="1" x14ac:dyDescent="0.2">
      <c r="A26404" s="138" t="s">
        <v>364</v>
      </c>
      <c r="B26404" s="112"/>
      <c r="C26404" s="136">
        <v>0</v>
      </c>
      <c r="D26404" s="136">
        <v>0</v>
      </c>
      <c r="E26404" s="141" t="s">
        <v>14501</v>
      </c>
      <c r="F26404" s="140">
        <v>0</v>
      </c>
      <c r="G26404" s="136">
        <v>0</v>
      </c>
      <c r="H26404" s="136">
        <v>0</v>
      </c>
      <c r="I26404" s="136">
        <v>0</v>
      </c>
      <c r="J26404" s="136">
        <v>0</v>
      </c>
      <c r="K26404" s="140">
        <v>0</v>
      </c>
      <c r="L26404" s="136">
        <v>0</v>
      </c>
      <c r="M26404" s="141" t="s">
        <v>14501</v>
      </c>
      <c r="N26404" s="136">
        <v>0</v>
      </c>
      <c r="O26404" s="141" t="s">
        <v>14501</v>
      </c>
      <c r="P26404" s="141" t="s">
        <v>14501</v>
      </c>
      <c r="Q26404" s="136">
        <v>0</v>
      </c>
      <c r="R26404" s="136">
        <v>0</v>
      </c>
      <c r="S26404" s="136">
        <v>0</v>
      </c>
    </row>
    <row r="26405" spans="1:19" ht="11.25" thickBot="1" x14ac:dyDescent="0.2">
      <c r="A26405" s="112"/>
    </row>
    <row r="26406" spans="1:19" ht="11.25" thickBot="1" x14ac:dyDescent="0.2">
      <c r="A26406" s="139" t="s">
        <v>366</v>
      </c>
      <c r="B26406" s="112"/>
      <c r="C26406" s="136">
        <v>0</v>
      </c>
      <c r="D26406" s="136">
        <v>0</v>
      </c>
      <c r="E26406" s="141" t="s">
        <v>14501</v>
      </c>
      <c r="F26406" s="140">
        <v>0</v>
      </c>
      <c r="G26406" s="136">
        <v>0</v>
      </c>
      <c r="H26406" s="136">
        <v>0</v>
      </c>
      <c r="I26406" s="136">
        <v>0</v>
      </c>
      <c r="J26406" s="136">
        <v>0</v>
      </c>
      <c r="K26406" s="140">
        <v>0</v>
      </c>
      <c r="L26406" s="136">
        <v>0</v>
      </c>
      <c r="M26406" s="141" t="s">
        <v>14501</v>
      </c>
      <c r="N26406" s="136">
        <v>0</v>
      </c>
      <c r="O26406" s="141" t="s">
        <v>14501</v>
      </c>
      <c r="P26406" s="141" t="s">
        <v>14501</v>
      </c>
      <c r="Q26406" s="136">
        <v>0</v>
      </c>
      <c r="R26406" s="136">
        <v>0</v>
      </c>
      <c r="S26406" s="136">
        <v>0</v>
      </c>
    </row>
    <row r="26407" spans="1:19" ht="11.25" thickBot="1" x14ac:dyDescent="0.2">
      <c r="A26407" s="112"/>
    </row>
    <row r="26408" spans="1:19" ht="11.25" thickBot="1" x14ac:dyDescent="0.2">
      <c r="A26408" s="106" t="s">
        <v>357</v>
      </c>
      <c r="B26408" s="106" t="s">
        <v>358</v>
      </c>
      <c r="C26408" s="146" t="s">
        <v>35</v>
      </c>
      <c r="D26408" s="146" t="s">
        <v>36</v>
      </c>
      <c r="E26408" s="146" t="s">
        <v>14506</v>
      </c>
      <c r="F26408" s="146" t="s">
        <v>38</v>
      </c>
      <c r="G26408" s="146" t="s">
        <v>39</v>
      </c>
      <c r="H26408" s="146" t="s">
        <v>41</v>
      </c>
      <c r="I26408" s="146" t="s">
        <v>42</v>
      </c>
      <c r="J26408" s="146" t="s">
        <v>43</v>
      </c>
      <c r="K26408" s="146" t="s">
        <v>44</v>
      </c>
      <c r="L26408" s="146" t="s">
        <v>45</v>
      </c>
      <c r="M26408" s="146" t="s">
        <v>46</v>
      </c>
      <c r="N26408" s="146" t="s">
        <v>47</v>
      </c>
      <c r="O26408" s="146" t="s">
        <v>48</v>
      </c>
      <c r="P26408" s="146" t="s">
        <v>49</v>
      </c>
      <c r="Q26408" s="146" t="s">
        <v>50</v>
      </c>
      <c r="R26408" s="146" t="s">
        <v>51</v>
      </c>
      <c r="S26408" s="146" t="s">
        <v>52</v>
      </c>
    </row>
    <row r="26409" spans="1:19" ht="11.25" thickBot="1" x14ac:dyDescent="0.2">
      <c r="A26409" s="107">
        <v>1</v>
      </c>
      <c r="B26409" s="132">
        <v>0.59681712962962963</v>
      </c>
      <c r="C26409" s="145">
        <v>182150.19</v>
      </c>
      <c r="D26409" s="108">
        <v>222.22499999999999</v>
      </c>
      <c r="E26409" s="141" t="s">
        <v>14500</v>
      </c>
      <c r="F26409" s="141" t="s">
        <v>14500</v>
      </c>
      <c r="G26409" s="108">
        <v>66.667000000000002</v>
      </c>
      <c r="H26409" s="108">
        <v>21804.191999999999</v>
      </c>
      <c r="I26409" s="108">
        <v>351.858</v>
      </c>
      <c r="J26409" s="108">
        <v>981.52300000000002</v>
      </c>
      <c r="K26409" s="108">
        <v>111.11199999999999</v>
      </c>
      <c r="L26409" s="108">
        <v>185.18700000000001</v>
      </c>
      <c r="M26409" s="108">
        <v>74.073999999999998</v>
      </c>
      <c r="N26409" s="108">
        <v>66.667000000000002</v>
      </c>
      <c r="O26409" s="108">
        <v>74.073999999999998</v>
      </c>
      <c r="P26409" s="108">
        <v>33.332999999999998</v>
      </c>
      <c r="Q26409" s="108">
        <v>33.332999999999998</v>
      </c>
      <c r="R26409" s="108">
        <v>33.332999999999998</v>
      </c>
      <c r="S26409" s="141" t="s">
        <v>14500</v>
      </c>
    </row>
    <row r="26410" spans="1:19" ht="11.25" thickBot="1" x14ac:dyDescent="0.2">
      <c r="A26410" s="112"/>
    </row>
    <row r="26411" spans="1:19" ht="11.25" thickBot="1" x14ac:dyDescent="0.2">
      <c r="A26411" s="135" t="s">
        <v>362</v>
      </c>
      <c r="B26411" s="112"/>
      <c r="C26411" s="140">
        <v>182150.19</v>
      </c>
      <c r="D26411" s="136">
        <v>222.22499999999999</v>
      </c>
      <c r="E26411" s="141" t="s">
        <v>14501</v>
      </c>
      <c r="F26411" s="141" t="s">
        <v>14501</v>
      </c>
      <c r="G26411" s="136">
        <v>66.667000000000002</v>
      </c>
      <c r="H26411" s="136">
        <v>21804.191999999999</v>
      </c>
      <c r="I26411" s="136">
        <v>351.858</v>
      </c>
      <c r="J26411" s="136">
        <v>981.52300000000002</v>
      </c>
      <c r="K26411" s="136">
        <v>111.11199999999999</v>
      </c>
      <c r="L26411" s="136">
        <v>185.18700000000001</v>
      </c>
      <c r="M26411" s="136">
        <v>74.073999999999998</v>
      </c>
      <c r="N26411" s="136">
        <v>66.667000000000002</v>
      </c>
      <c r="O26411" s="136">
        <v>74.073999999999998</v>
      </c>
      <c r="P26411" s="136">
        <v>33.332999999999998</v>
      </c>
      <c r="Q26411" s="136">
        <v>33.332999999999998</v>
      </c>
      <c r="R26411" s="136">
        <v>33.332999999999998</v>
      </c>
      <c r="S26411" s="141" t="s">
        <v>14501</v>
      </c>
    </row>
    <row r="26412" spans="1:19" ht="11.25" thickBot="1" x14ac:dyDescent="0.2">
      <c r="A26412" s="112"/>
    </row>
    <row r="26413" spans="1:19" ht="11.25" thickBot="1" x14ac:dyDescent="0.2">
      <c r="A26413" s="138" t="s">
        <v>364</v>
      </c>
      <c r="B26413" s="112"/>
      <c r="C26413" s="140">
        <v>0</v>
      </c>
      <c r="D26413" s="136">
        <v>0</v>
      </c>
      <c r="E26413" s="141" t="s">
        <v>14501</v>
      </c>
      <c r="F26413" s="141" t="s">
        <v>14501</v>
      </c>
      <c r="G26413" s="136">
        <v>0</v>
      </c>
      <c r="H26413" s="136">
        <v>0</v>
      </c>
      <c r="I26413" s="136">
        <v>0</v>
      </c>
      <c r="J26413" s="136">
        <v>0</v>
      </c>
      <c r="K26413" s="136">
        <v>0</v>
      </c>
      <c r="L26413" s="136">
        <v>0</v>
      </c>
      <c r="M26413" s="136">
        <v>0</v>
      </c>
      <c r="N26413" s="136">
        <v>0</v>
      </c>
      <c r="O26413" s="136">
        <v>0</v>
      </c>
      <c r="P26413" s="136">
        <v>0</v>
      </c>
      <c r="Q26413" s="136">
        <v>0</v>
      </c>
      <c r="R26413" s="136">
        <v>0</v>
      </c>
      <c r="S26413" s="141" t="s">
        <v>14501</v>
      </c>
    </row>
    <row r="26414" spans="1:19" ht="11.25" thickBot="1" x14ac:dyDescent="0.2">
      <c r="A26414" s="112"/>
    </row>
    <row r="26415" spans="1:19" ht="11.25" thickBot="1" x14ac:dyDescent="0.2">
      <c r="A26415" s="139" t="s">
        <v>366</v>
      </c>
      <c r="B26415" s="112"/>
      <c r="C26415" s="140">
        <v>0</v>
      </c>
      <c r="D26415" s="136">
        <v>0</v>
      </c>
      <c r="E26415" s="141" t="s">
        <v>14501</v>
      </c>
      <c r="F26415" s="141" t="s">
        <v>14501</v>
      </c>
      <c r="G26415" s="136">
        <v>0</v>
      </c>
      <c r="H26415" s="136">
        <v>0</v>
      </c>
      <c r="I26415" s="136">
        <v>0</v>
      </c>
      <c r="J26415" s="136">
        <v>0</v>
      </c>
      <c r="K26415" s="136">
        <v>0</v>
      </c>
      <c r="L26415" s="136">
        <v>0</v>
      </c>
      <c r="M26415" s="136">
        <v>0</v>
      </c>
      <c r="N26415" s="136">
        <v>0</v>
      </c>
      <c r="O26415" s="136">
        <v>0</v>
      </c>
      <c r="P26415" s="136">
        <v>0</v>
      </c>
      <c r="Q26415" s="136">
        <v>0</v>
      </c>
      <c r="R26415" s="136">
        <v>0</v>
      </c>
      <c r="S26415" s="141" t="s">
        <v>14501</v>
      </c>
    </row>
    <row r="26416" spans="1:19" ht="11.25" thickBot="1" x14ac:dyDescent="0.2">
      <c r="A26416" s="112"/>
    </row>
    <row r="26417" spans="1:19" ht="11.25" thickBot="1" x14ac:dyDescent="0.2">
      <c r="A26417" s="106" t="s">
        <v>357</v>
      </c>
      <c r="B26417" s="106" t="s">
        <v>358</v>
      </c>
      <c r="C26417" s="146" t="s">
        <v>53</v>
      </c>
      <c r="D26417" s="146" t="s">
        <v>54</v>
      </c>
      <c r="E26417" s="146" t="s">
        <v>55</v>
      </c>
      <c r="F26417" s="146" t="s">
        <v>56</v>
      </c>
      <c r="G26417" s="146" t="s">
        <v>14507</v>
      </c>
      <c r="H26417" s="146" t="s">
        <v>57</v>
      </c>
      <c r="I26417" s="146" t="s">
        <v>59</v>
      </c>
      <c r="J26417" s="146" t="s">
        <v>14508</v>
      </c>
      <c r="K26417" s="146" t="s">
        <v>60</v>
      </c>
      <c r="L26417" s="146" t="s">
        <v>61</v>
      </c>
      <c r="M26417" s="146" t="s">
        <v>62</v>
      </c>
      <c r="N26417" s="146" t="s">
        <v>14509</v>
      </c>
      <c r="O26417" s="146" t="s">
        <v>63</v>
      </c>
      <c r="P26417" s="146" t="s">
        <v>64</v>
      </c>
      <c r="Q26417" s="146" t="s">
        <v>66</v>
      </c>
      <c r="R26417" s="146" t="s">
        <v>14510</v>
      </c>
      <c r="S26417" s="146" t="s">
        <v>67</v>
      </c>
    </row>
    <row r="26418" spans="1:19" ht="11.25" thickBot="1" x14ac:dyDescent="0.2">
      <c r="A26418" s="107">
        <v>1</v>
      </c>
      <c r="B26418" s="132">
        <v>0.59681712962962963</v>
      </c>
      <c r="C26418" s="108">
        <v>33.332999999999998</v>
      </c>
      <c r="D26418" s="108">
        <v>33.332999999999998</v>
      </c>
      <c r="E26418" s="141" t="s">
        <v>14500</v>
      </c>
      <c r="F26418" s="108">
        <v>66.667000000000002</v>
      </c>
      <c r="G26418" s="108">
        <v>41.667000000000002</v>
      </c>
      <c r="H26418" s="108">
        <v>233.33600000000001</v>
      </c>
      <c r="I26418" s="108">
        <v>1222.2850000000001</v>
      </c>
      <c r="J26418" s="141" t="s">
        <v>14500</v>
      </c>
      <c r="K26418" s="141" t="s">
        <v>14500</v>
      </c>
      <c r="L26418" s="141" t="s">
        <v>14500</v>
      </c>
      <c r="M26418" s="108">
        <v>145.83500000000001</v>
      </c>
      <c r="N26418" s="108">
        <v>41.667000000000002</v>
      </c>
      <c r="O26418" s="108">
        <v>74.073999999999998</v>
      </c>
      <c r="P26418" s="108">
        <v>6409.1270000000004</v>
      </c>
      <c r="Q26418" s="145">
        <v>713593.38</v>
      </c>
      <c r="R26418" s="141" t="s">
        <v>14500</v>
      </c>
      <c r="S26418" s="108">
        <v>301.59199999999998</v>
      </c>
    </row>
    <row r="26419" spans="1:19" ht="11.25" thickBot="1" x14ac:dyDescent="0.2">
      <c r="A26419" s="112"/>
    </row>
    <row r="26420" spans="1:19" ht="11.25" thickBot="1" x14ac:dyDescent="0.2">
      <c r="A26420" s="135" t="s">
        <v>362</v>
      </c>
      <c r="B26420" s="112"/>
      <c r="C26420" s="136">
        <v>33.332999999999998</v>
      </c>
      <c r="D26420" s="136">
        <v>33.332999999999998</v>
      </c>
      <c r="E26420" s="141" t="s">
        <v>14501</v>
      </c>
      <c r="F26420" s="136">
        <v>66.667000000000002</v>
      </c>
      <c r="G26420" s="136">
        <v>41.667000000000002</v>
      </c>
      <c r="H26420" s="136">
        <v>233.33600000000001</v>
      </c>
      <c r="I26420" s="136">
        <v>1222.2850000000001</v>
      </c>
      <c r="J26420" s="141" t="s">
        <v>14501</v>
      </c>
      <c r="K26420" s="141" t="s">
        <v>14501</v>
      </c>
      <c r="L26420" s="141" t="s">
        <v>14501</v>
      </c>
      <c r="M26420" s="136">
        <v>145.83500000000001</v>
      </c>
      <c r="N26420" s="136">
        <v>41.667000000000002</v>
      </c>
      <c r="O26420" s="136">
        <v>74.073999999999998</v>
      </c>
      <c r="P26420" s="136">
        <v>6409.1270000000004</v>
      </c>
      <c r="Q26420" s="140">
        <v>713593.38</v>
      </c>
      <c r="R26420" s="141" t="s">
        <v>14501</v>
      </c>
      <c r="S26420" s="136">
        <v>301.59199999999998</v>
      </c>
    </row>
    <row r="26421" spans="1:19" ht="11.25" thickBot="1" x14ac:dyDescent="0.2">
      <c r="A26421" s="112"/>
    </row>
    <row r="26422" spans="1:19" ht="11.25" thickBot="1" x14ac:dyDescent="0.2">
      <c r="A26422" s="138" t="s">
        <v>364</v>
      </c>
      <c r="B26422" s="112"/>
      <c r="C26422" s="136">
        <v>0</v>
      </c>
      <c r="D26422" s="136">
        <v>0</v>
      </c>
      <c r="E26422" s="141" t="s">
        <v>14501</v>
      </c>
      <c r="F26422" s="136">
        <v>0</v>
      </c>
      <c r="G26422" s="136">
        <v>0</v>
      </c>
      <c r="H26422" s="136">
        <v>0</v>
      </c>
      <c r="I26422" s="136">
        <v>0</v>
      </c>
      <c r="J26422" s="141" t="s">
        <v>14501</v>
      </c>
      <c r="K26422" s="141" t="s">
        <v>14501</v>
      </c>
      <c r="L26422" s="141" t="s">
        <v>14501</v>
      </c>
      <c r="M26422" s="136">
        <v>0</v>
      </c>
      <c r="N26422" s="136">
        <v>0</v>
      </c>
      <c r="O26422" s="136">
        <v>0</v>
      </c>
      <c r="P26422" s="136">
        <v>0</v>
      </c>
      <c r="Q26422" s="140">
        <v>0</v>
      </c>
      <c r="R26422" s="141" t="s">
        <v>14501</v>
      </c>
      <c r="S26422" s="136">
        <v>0</v>
      </c>
    </row>
    <row r="26423" spans="1:19" ht="11.25" thickBot="1" x14ac:dyDescent="0.2">
      <c r="A26423" s="112"/>
    </row>
    <row r="26424" spans="1:19" ht="11.25" thickBot="1" x14ac:dyDescent="0.2">
      <c r="A26424" s="139" t="s">
        <v>366</v>
      </c>
      <c r="B26424" s="112"/>
      <c r="C26424" s="136">
        <v>0</v>
      </c>
      <c r="D26424" s="136">
        <v>0</v>
      </c>
      <c r="E26424" s="141" t="s">
        <v>14501</v>
      </c>
      <c r="F26424" s="136">
        <v>0</v>
      </c>
      <c r="G26424" s="136">
        <v>0</v>
      </c>
      <c r="H26424" s="136">
        <v>0</v>
      </c>
      <c r="I26424" s="136">
        <v>0</v>
      </c>
      <c r="J26424" s="141" t="s">
        <v>14501</v>
      </c>
      <c r="K26424" s="141" t="s">
        <v>14501</v>
      </c>
      <c r="L26424" s="141" t="s">
        <v>14501</v>
      </c>
      <c r="M26424" s="136">
        <v>0</v>
      </c>
      <c r="N26424" s="136">
        <v>0</v>
      </c>
      <c r="O26424" s="136">
        <v>0</v>
      </c>
      <c r="P26424" s="136">
        <v>0</v>
      </c>
      <c r="Q26424" s="140">
        <v>0</v>
      </c>
      <c r="R26424" s="141" t="s">
        <v>14501</v>
      </c>
      <c r="S26424" s="136">
        <v>0</v>
      </c>
    </row>
    <row r="26425" spans="1:19" ht="11.25" thickBot="1" x14ac:dyDescent="0.2">
      <c r="A26425" s="112"/>
    </row>
    <row r="26426" spans="1:19" ht="11.25" thickBot="1" x14ac:dyDescent="0.2">
      <c r="A26426" s="106" t="s">
        <v>357</v>
      </c>
      <c r="B26426" s="106" t="s">
        <v>358</v>
      </c>
      <c r="C26426" s="146" t="s">
        <v>68</v>
      </c>
      <c r="D26426" s="146" t="s">
        <v>14511</v>
      </c>
    </row>
    <row r="26427" spans="1:19" ht="11.25" thickBot="1" x14ac:dyDescent="0.2">
      <c r="A26427" s="107">
        <v>1</v>
      </c>
      <c r="B26427" s="132">
        <v>0.59681712962962963</v>
      </c>
      <c r="C26427" s="108">
        <v>166.66800000000001</v>
      </c>
      <c r="D26427" s="141" t="s">
        <v>14500</v>
      </c>
    </row>
    <row r="26428" spans="1:19" ht="11.25" thickBot="1" x14ac:dyDescent="0.2">
      <c r="A26428" s="112"/>
    </row>
    <row r="26429" spans="1:19" ht="11.25" thickBot="1" x14ac:dyDescent="0.2">
      <c r="A26429" s="135" t="s">
        <v>362</v>
      </c>
      <c r="B26429" s="112"/>
      <c r="C26429" s="136">
        <v>166.66800000000001</v>
      </c>
      <c r="D26429" s="141" t="s">
        <v>14501</v>
      </c>
    </row>
    <row r="26430" spans="1:19" ht="11.25" thickBot="1" x14ac:dyDescent="0.2">
      <c r="A26430" s="112"/>
    </row>
    <row r="26431" spans="1:19" ht="11.25" thickBot="1" x14ac:dyDescent="0.2">
      <c r="A26431" s="138" t="s">
        <v>364</v>
      </c>
      <c r="B26431" s="112"/>
      <c r="C26431" s="136">
        <v>0</v>
      </c>
      <c r="D26431" s="141" t="s">
        <v>14501</v>
      </c>
    </row>
    <row r="26432" spans="1:19" ht="11.25" thickBot="1" x14ac:dyDescent="0.2">
      <c r="A26432" s="112"/>
    </row>
    <row r="26433" spans="1:19" ht="11.25" thickBot="1" x14ac:dyDescent="0.2">
      <c r="A26433" s="139" t="s">
        <v>366</v>
      </c>
      <c r="B26433" s="112"/>
      <c r="C26433" s="136">
        <v>0</v>
      </c>
      <c r="D26433" s="141" t="s">
        <v>14501</v>
      </c>
    </row>
    <row r="26434" spans="1:19" ht="10.5" x14ac:dyDescent="0.15">
      <c r="A26434" s="112"/>
    </row>
    <row r="26435" spans="1:19" x14ac:dyDescent="0.15">
      <c r="A26435" s="129"/>
      <c r="B26435" s="86" t="s">
        <v>2479</v>
      </c>
    </row>
    <row r="26436" spans="1:19" ht="9.75" thickBot="1" x14ac:dyDescent="0.2">
      <c r="A26436" s="81" t="s">
        <v>5871</v>
      </c>
    </row>
    <row r="26437" spans="1:19" ht="11.25" thickBot="1" x14ac:dyDescent="0.2">
      <c r="A26437" s="106" t="s">
        <v>357</v>
      </c>
      <c r="B26437" s="106" t="s">
        <v>358</v>
      </c>
      <c r="C26437" s="146" t="s">
        <v>14494</v>
      </c>
      <c r="D26437" s="146" t="s">
        <v>14495</v>
      </c>
      <c r="E26437" s="146" t="s">
        <v>14496</v>
      </c>
      <c r="F26437" s="146" t="s">
        <v>0</v>
      </c>
      <c r="G26437" s="146" t="s">
        <v>1</v>
      </c>
      <c r="H26437" s="146" t="s">
        <v>2</v>
      </c>
      <c r="I26437" s="146" t="s">
        <v>14497</v>
      </c>
      <c r="J26437" s="146" t="s">
        <v>3</v>
      </c>
      <c r="K26437" s="146" t="s">
        <v>14498</v>
      </c>
      <c r="L26437" s="146" t="s">
        <v>7</v>
      </c>
      <c r="M26437" s="146" t="s">
        <v>14499</v>
      </c>
      <c r="N26437" s="146" t="s">
        <v>10</v>
      </c>
      <c r="O26437" s="146" t="s">
        <v>11</v>
      </c>
      <c r="P26437" s="146" t="s">
        <v>12</v>
      </c>
      <c r="Q26437" s="146" t="s">
        <v>13</v>
      </c>
      <c r="R26437" s="146" t="s">
        <v>14</v>
      </c>
      <c r="S26437" s="146" t="s">
        <v>15</v>
      </c>
    </row>
    <row r="26438" spans="1:19" ht="11.25" thickBot="1" x14ac:dyDescent="0.2">
      <c r="A26438" s="107">
        <v>1</v>
      </c>
      <c r="B26438" s="132">
        <v>0.60195601851851854</v>
      </c>
      <c r="C26438" s="141" t="s">
        <v>14500</v>
      </c>
      <c r="D26438" s="141" t="s">
        <v>14500</v>
      </c>
      <c r="E26438" s="108">
        <v>88.888999999999996</v>
      </c>
      <c r="F26438" s="108">
        <v>10143.036</v>
      </c>
      <c r="G26438" s="108">
        <v>39897.279000000002</v>
      </c>
      <c r="H26438" s="108">
        <v>1518.6189999999999</v>
      </c>
      <c r="I26438" s="108">
        <v>111.11199999999999</v>
      </c>
      <c r="J26438" s="108">
        <v>645.85599999999999</v>
      </c>
      <c r="K26438" s="108">
        <v>314.81900000000002</v>
      </c>
      <c r="L26438" s="145">
        <v>10944.050999999999</v>
      </c>
      <c r="M26438" s="108">
        <v>138.88999999999999</v>
      </c>
      <c r="N26438" s="108">
        <v>138.88999999999999</v>
      </c>
      <c r="O26438" s="108">
        <v>203.70699999999999</v>
      </c>
      <c r="P26438" s="108">
        <v>18714.723000000002</v>
      </c>
      <c r="Q26438" s="108">
        <v>144991.18</v>
      </c>
      <c r="R26438" s="108">
        <v>309.529</v>
      </c>
      <c r="S26438" s="108">
        <v>388.89699999999999</v>
      </c>
    </row>
    <row r="26439" spans="1:19" ht="11.25" thickBot="1" x14ac:dyDescent="0.2">
      <c r="A26439" s="112"/>
    </row>
    <row r="26440" spans="1:19" ht="11.25" thickBot="1" x14ac:dyDescent="0.2">
      <c r="A26440" s="135" t="s">
        <v>362</v>
      </c>
      <c r="B26440" s="112"/>
      <c r="C26440" s="141" t="s">
        <v>14501</v>
      </c>
      <c r="D26440" s="141" t="s">
        <v>14501</v>
      </c>
      <c r="E26440" s="136">
        <v>88.888999999999996</v>
      </c>
      <c r="F26440" s="136">
        <v>10143.036</v>
      </c>
      <c r="G26440" s="136">
        <v>39897.279000000002</v>
      </c>
      <c r="H26440" s="136">
        <v>1518.6189999999999</v>
      </c>
      <c r="I26440" s="136">
        <v>111.11199999999999</v>
      </c>
      <c r="J26440" s="136">
        <v>645.85599999999999</v>
      </c>
      <c r="K26440" s="136">
        <v>314.81900000000002</v>
      </c>
      <c r="L26440" s="140">
        <v>10944.050999999999</v>
      </c>
      <c r="M26440" s="136">
        <v>138.88999999999999</v>
      </c>
      <c r="N26440" s="136">
        <v>138.88999999999999</v>
      </c>
      <c r="O26440" s="136">
        <v>203.70699999999999</v>
      </c>
      <c r="P26440" s="136">
        <v>18714.723000000002</v>
      </c>
      <c r="Q26440" s="136">
        <v>144991.18</v>
      </c>
      <c r="R26440" s="136">
        <v>309.529</v>
      </c>
      <c r="S26440" s="136">
        <v>388.89699999999999</v>
      </c>
    </row>
    <row r="26441" spans="1:19" ht="11.25" thickBot="1" x14ac:dyDescent="0.2">
      <c r="A26441" s="112"/>
    </row>
    <row r="26442" spans="1:19" ht="11.25" thickBot="1" x14ac:dyDescent="0.2">
      <c r="A26442" s="138" t="s">
        <v>364</v>
      </c>
      <c r="B26442" s="112"/>
      <c r="C26442" s="141" t="s">
        <v>14501</v>
      </c>
      <c r="D26442" s="141" t="s">
        <v>14501</v>
      </c>
      <c r="E26442" s="136">
        <v>0</v>
      </c>
      <c r="F26442" s="136">
        <v>0</v>
      </c>
      <c r="G26442" s="136">
        <v>0</v>
      </c>
      <c r="H26442" s="136">
        <v>0</v>
      </c>
      <c r="I26442" s="136">
        <v>0</v>
      </c>
      <c r="J26442" s="136">
        <v>0</v>
      </c>
      <c r="K26442" s="136">
        <v>0</v>
      </c>
      <c r="L26442" s="140">
        <v>0</v>
      </c>
      <c r="M26442" s="136">
        <v>0</v>
      </c>
      <c r="N26442" s="136">
        <v>0</v>
      </c>
      <c r="O26442" s="136">
        <v>0</v>
      </c>
      <c r="P26442" s="136">
        <v>0</v>
      </c>
      <c r="Q26442" s="136">
        <v>0</v>
      </c>
      <c r="R26442" s="136">
        <v>0</v>
      </c>
      <c r="S26442" s="136">
        <v>0</v>
      </c>
    </row>
    <row r="26443" spans="1:19" ht="11.25" thickBot="1" x14ac:dyDescent="0.2">
      <c r="A26443" s="112"/>
    </row>
    <row r="26444" spans="1:19" ht="11.25" thickBot="1" x14ac:dyDescent="0.2">
      <c r="A26444" s="139" t="s">
        <v>366</v>
      </c>
      <c r="B26444" s="112"/>
      <c r="C26444" s="141" t="s">
        <v>14501</v>
      </c>
      <c r="D26444" s="141" t="s">
        <v>14501</v>
      </c>
      <c r="E26444" s="136">
        <v>0</v>
      </c>
      <c r="F26444" s="136">
        <v>0</v>
      </c>
      <c r="G26444" s="136">
        <v>0</v>
      </c>
      <c r="H26444" s="136">
        <v>0</v>
      </c>
      <c r="I26444" s="136">
        <v>0</v>
      </c>
      <c r="J26444" s="136">
        <v>0</v>
      </c>
      <c r="K26444" s="136">
        <v>0</v>
      </c>
      <c r="L26444" s="140">
        <v>0</v>
      </c>
      <c r="M26444" s="136">
        <v>0</v>
      </c>
      <c r="N26444" s="136">
        <v>0</v>
      </c>
      <c r="O26444" s="136">
        <v>0</v>
      </c>
      <c r="P26444" s="136">
        <v>0</v>
      </c>
      <c r="Q26444" s="136">
        <v>0</v>
      </c>
      <c r="R26444" s="136">
        <v>0</v>
      </c>
      <c r="S26444" s="136">
        <v>0</v>
      </c>
    </row>
    <row r="26445" spans="1:19" ht="11.25" thickBot="1" x14ac:dyDescent="0.2">
      <c r="A26445" s="112"/>
    </row>
    <row r="26446" spans="1:19" ht="11.25" thickBot="1" x14ac:dyDescent="0.2">
      <c r="A26446" s="106" t="s">
        <v>357</v>
      </c>
      <c r="B26446" s="106" t="s">
        <v>358</v>
      </c>
      <c r="C26446" s="146" t="s">
        <v>16</v>
      </c>
      <c r="D26446" s="146" t="s">
        <v>14502</v>
      </c>
      <c r="E26446" s="146" t="s">
        <v>14503</v>
      </c>
      <c r="F26446" s="146" t="s">
        <v>20</v>
      </c>
      <c r="G26446" s="146" t="s">
        <v>21</v>
      </c>
      <c r="H26446" s="146" t="s">
        <v>22</v>
      </c>
      <c r="I26446" s="146" t="s">
        <v>23</v>
      </c>
      <c r="J26446" s="146" t="s">
        <v>24</v>
      </c>
      <c r="K26446" s="146" t="s">
        <v>26</v>
      </c>
      <c r="L26446" s="146" t="s">
        <v>14504</v>
      </c>
      <c r="M26446" s="146" t="s">
        <v>27</v>
      </c>
      <c r="N26446" s="146" t="s">
        <v>28</v>
      </c>
      <c r="O26446" s="146" t="s">
        <v>29</v>
      </c>
      <c r="P26446" s="146" t="s">
        <v>30</v>
      </c>
      <c r="Q26446" s="146" t="s">
        <v>14505</v>
      </c>
      <c r="R26446" s="146" t="s">
        <v>32</v>
      </c>
      <c r="S26446" s="146" t="s">
        <v>33</v>
      </c>
    </row>
    <row r="26447" spans="1:19" ht="11.25" thickBot="1" x14ac:dyDescent="0.2">
      <c r="A26447" s="107">
        <v>1</v>
      </c>
      <c r="B26447" s="132">
        <v>0.60195601851851854</v>
      </c>
      <c r="C26447" s="108">
        <v>5417.9</v>
      </c>
      <c r="D26447" s="108">
        <v>1416.7439999999999</v>
      </c>
      <c r="E26447" s="141" t="s">
        <v>14500</v>
      </c>
      <c r="F26447" s="145">
        <v>10521.272999999999</v>
      </c>
      <c r="G26447" s="141" t="s">
        <v>14500</v>
      </c>
      <c r="H26447" s="108">
        <v>111.11199999999999</v>
      </c>
      <c r="I26447" s="108">
        <v>1483.43</v>
      </c>
      <c r="J26447" s="108">
        <v>43127.885000000002</v>
      </c>
      <c r="K26447" s="145">
        <v>88297.914999999994</v>
      </c>
      <c r="L26447" s="108">
        <v>240.744</v>
      </c>
      <c r="M26447" s="108">
        <v>95.239000000000004</v>
      </c>
      <c r="N26447" s="108">
        <v>55.555999999999997</v>
      </c>
      <c r="O26447" s="141" t="s">
        <v>14500</v>
      </c>
      <c r="P26447" s="141" t="s">
        <v>14500</v>
      </c>
      <c r="Q26447" s="108">
        <v>74.073999999999998</v>
      </c>
      <c r="R26447" s="108">
        <v>55.555999999999997</v>
      </c>
      <c r="S26447" s="141" t="s">
        <v>14500</v>
      </c>
    </row>
    <row r="26448" spans="1:19" ht="11.25" thickBot="1" x14ac:dyDescent="0.2">
      <c r="A26448" s="112"/>
    </row>
    <row r="26449" spans="1:19" ht="11.25" thickBot="1" x14ac:dyDescent="0.2">
      <c r="A26449" s="135" t="s">
        <v>362</v>
      </c>
      <c r="B26449" s="112"/>
      <c r="C26449" s="136">
        <v>5417.9</v>
      </c>
      <c r="D26449" s="136">
        <v>1416.7439999999999</v>
      </c>
      <c r="E26449" s="141" t="s">
        <v>14501</v>
      </c>
      <c r="F26449" s="140">
        <v>10521.272999999999</v>
      </c>
      <c r="G26449" s="141" t="s">
        <v>14501</v>
      </c>
      <c r="H26449" s="136">
        <v>111.11199999999999</v>
      </c>
      <c r="I26449" s="136">
        <v>1483.43</v>
      </c>
      <c r="J26449" s="136">
        <v>43127.885000000002</v>
      </c>
      <c r="K26449" s="140">
        <v>88297.914999999994</v>
      </c>
      <c r="L26449" s="136">
        <v>240.744</v>
      </c>
      <c r="M26449" s="136">
        <v>95.239000000000004</v>
      </c>
      <c r="N26449" s="136">
        <v>55.555999999999997</v>
      </c>
      <c r="O26449" s="141" t="s">
        <v>14501</v>
      </c>
      <c r="P26449" s="141" t="s">
        <v>14501</v>
      </c>
      <c r="Q26449" s="136">
        <v>74.073999999999998</v>
      </c>
      <c r="R26449" s="136">
        <v>55.555999999999997</v>
      </c>
      <c r="S26449" s="141" t="s">
        <v>14501</v>
      </c>
    </row>
    <row r="26450" spans="1:19" ht="11.25" thickBot="1" x14ac:dyDescent="0.2">
      <c r="A26450" s="112"/>
    </row>
    <row r="26451" spans="1:19" ht="11.25" thickBot="1" x14ac:dyDescent="0.2">
      <c r="A26451" s="138" t="s">
        <v>364</v>
      </c>
      <c r="B26451" s="112"/>
      <c r="C26451" s="136">
        <v>0</v>
      </c>
      <c r="D26451" s="136">
        <v>0</v>
      </c>
      <c r="E26451" s="141" t="s">
        <v>14501</v>
      </c>
      <c r="F26451" s="140">
        <v>0</v>
      </c>
      <c r="G26451" s="141" t="s">
        <v>14501</v>
      </c>
      <c r="H26451" s="136">
        <v>0</v>
      </c>
      <c r="I26451" s="136">
        <v>0</v>
      </c>
      <c r="J26451" s="136">
        <v>0</v>
      </c>
      <c r="K26451" s="140">
        <v>0</v>
      </c>
      <c r="L26451" s="136">
        <v>0</v>
      </c>
      <c r="M26451" s="136">
        <v>0</v>
      </c>
      <c r="N26451" s="136">
        <v>0</v>
      </c>
      <c r="O26451" s="141" t="s">
        <v>14501</v>
      </c>
      <c r="P26451" s="141" t="s">
        <v>14501</v>
      </c>
      <c r="Q26451" s="136">
        <v>0</v>
      </c>
      <c r="R26451" s="136">
        <v>0</v>
      </c>
      <c r="S26451" s="141" t="s">
        <v>14501</v>
      </c>
    </row>
    <row r="26452" spans="1:19" ht="11.25" thickBot="1" x14ac:dyDescent="0.2">
      <c r="A26452" s="112"/>
    </row>
    <row r="26453" spans="1:19" ht="11.25" thickBot="1" x14ac:dyDescent="0.2">
      <c r="A26453" s="139" t="s">
        <v>366</v>
      </c>
      <c r="B26453" s="112"/>
      <c r="C26453" s="136">
        <v>0</v>
      </c>
      <c r="D26453" s="136">
        <v>0</v>
      </c>
      <c r="E26453" s="141" t="s">
        <v>14501</v>
      </c>
      <c r="F26453" s="140">
        <v>0</v>
      </c>
      <c r="G26453" s="141" t="s">
        <v>14501</v>
      </c>
      <c r="H26453" s="136">
        <v>0</v>
      </c>
      <c r="I26453" s="136">
        <v>0</v>
      </c>
      <c r="J26453" s="136">
        <v>0</v>
      </c>
      <c r="K26453" s="140">
        <v>0</v>
      </c>
      <c r="L26453" s="136">
        <v>0</v>
      </c>
      <c r="M26453" s="136">
        <v>0</v>
      </c>
      <c r="N26453" s="136">
        <v>0</v>
      </c>
      <c r="O26453" s="141" t="s">
        <v>14501</v>
      </c>
      <c r="P26453" s="141" t="s">
        <v>14501</v>
      </c>
      <c r="Q26453" s="136">
        <v>0</v>
      </c>
      <c r="R26453" s="136">
        <v>0</v>
      </c>
      <c r="S26453" s="141" t="s">
        <v>14501</v>
      </c>
    </row>
    <row r="26454" spans="1:19" ht="11.25" thickBot="1" x14ac:dyDescent="0.2">
      <c r="A26454" s="112"/>
    </row>
    <row r="26455" spans="1:19" ht="11.25" thickBot="1" x14ac:dyDescent="0.2">
      <c r="A26455" s="106" t="s">
        <v>357</v>
      </c>
      <c r="B26455" s="106" t="s">
        <v>358</v>
      </c>
      <c r="C26455" s="146" t="s">
        <v>35</v>
      </c>
      <c r="D26455" s="146" t="s">
        <v>36</v>
      </c>
      <c r="E26455" s="146" t="s">
        <v>14506</v>
      </c>
      <c r="F26455" s="146" t="s">
        <v>38</v>
      </c>
      <c r="G26455" s="146" t="s">
        <v>39</v>
      </c>
      <c r="H26455" s="146" t="s">
        <v>41</v>
      </c>
      <c r="I26455" s="146" t="s">
        <v>42</v>
      </c>
      <c r="J26455" s="146" t="s">
        <v>43</v>
      </c>
      <c r="K26455" s="146" t="s">
        <v>44</v>
      </c>
      <c r="L26455" s="146" t="s">
        <v>45</v>
      </c>
      <c r="M26455" s="146" t="s">
        <v>46</v>
      </c>
      <c r="N26455" s="146" t="s">
        <v>47</v>
      </c>
      <c r="O26455" s="146" t="s">
        <v>48</v>
      </c>
      <c r="P26455" s="146" t="s">
        <v>49</v>
      </c>
      <c r="Q26455" s="146" t="s">
        <v>50</v>
      </c>
      <c r="R26455" s="146" t="s">
        <v>51</v>
      </c>
      <c r="S26455" s="146" t="s">
        <v>52</v>
      </c>
    </row>
    <row r="26456" spans="1:19" ht="11.25" thickBot="1" x14ac:dyDescent="0.2">
      <c r="A26456" s="107">
        <v>1</v>
      </c>
      <c r="B26456" s="132">
        <v>0.60195601851851854</v>
      </c>
      <c r="C26456" s="145">
        <v>182355.25</v>
      </c>
      <c r="D26456" s="108">
        <v>833.36199999999997</v>
      </c>
      <c r="E26456" s="141" t="s">
        <v>14500</v>
      </c>
      <c r="F26456" s="141" t="s">
        <v>14500</v>
      </c>
      <c r="G26456" s="108">
        <v>41.667000000000002</v>
      </c>
      <c r="H26456" s="108">
        <v>34218.699000000001</v>
      </c>
      <c r="I26456" s="108">
        <v>729.18799999999999</v>
      </c>
      <c r="J26456" s="108">
        <v>1703.8340000000001</v>
      </c>
      <c r="K26456" s="108">
        <v>407.41500000000002</v>
      </c>
      <c r="L26456" s="108">
        <v>222.22499999999999</v>
      </c>
      <c r="M26456" s="108">
        <v>41.667000000000002</v>
      </c>
      <c r="N26456" s="108">
        <v>71.429000000000002</v>
      </c>
      <c r="O26456" s="108">
        <v>74.073999999999998</v>
      </c>
      <c r="P26456" s="108">
        <v>33.332999999999998</v>
      </c>
      <c r="Q26456" s="108">
        <v>166.66800000000001</v>
      </c>
      <c r="R26456" s="108">
        <v>33.332999999999998</v>
      </c>
      <c r="S26456" s="108">
        <v>111.11199999999999</v>
      </c>
    </row>
    <row r="26457" spans="1:19" ht="11.25" thickBot="1" x14ac:dyDescent="0.2">
      <c r="A26457" s="112"/>
    </row>
    <row r="26458" spans="1:19" ht="11.25" thickBot="1" x14ac:dyDescent="0.2">
      <c r="A26458" s="135" t="s">
        <v>362</v>
      </c>
      <c r="B26458" s="112"/>
      <c r="C26458" s="140">
        <v>182355.25</v>
      </c>
      <c r="D26458" s="136">
        <v>833.36199999999997</v>
      </c>
      <c r="E26458" s="141" t="s">
        <v>14501</v>
      </c>
      <c r="F26458" s="141" t="s">
        <v>14501</v>
      </c>
      <c r="G26458" s="136">
        <v>41.667000000000002</v>
      </c>
      <c r="H26458" s="136">
        <v>34218.699000000001</v>
      </c>
      <c r="I26458" s="136">
        <v>729.18799999999999</v>
      </c>
      <c r="J26458" s="136">
        <v>1703.8340000000001</v>
      </c>
      <c r="K26458" s="136">
        <v>407.41500000000002</v>
      </c>
      <c r="L26458" s="136">
        <v>222.22499999999999</v>
      </c>
      <c r="M26458" s="136">
        <v>41.667000000000002</v>
      </c>
      <c r="N26458" s="136">
        <v>71.429000000000002</v>
      </c>
      <c r="O26458" s="136">
        <v>74.073999999999998</v>
      </c>
      <c r="P26458" s="136">
        <v>33.332999999999998</v>
      </c>
      <c r="Q26458" s="136">
        <v>166.66800000000001</v>
      </c>
      <c r="R26458" s="136">
        <v>33.332999999999998</v>
      </c>
      <c r="S26458" s="136">
        <v>111.11199999999999</v>
      </c>
    </row>
    <row r="26459" spans="1:19" ht="11.25" thickBot="1" x14ac:dyDescent="0.2">
      <c r="A26459" s="112"/>
    </row>
    <row r="26460" spans="1:19" ht="11.25" thickBot="1" x14ac:dyDescent="0.2">
      <c r="A26460" s="138" t="s">
        <v>364</v>
      </c>
      <c r="B26460" s="112"/>
      <c r="C26460" s="140">
        <v>0</v>
      </c>
      <c r="D26460" s="136">
        <v>0</v>
      </c>
      <c r="E26460" s="141" t="s">
        <v>14501</v>
      </c>
      <c r="F26460" s="141" t="s">
        <v>14501</v>
      </c>
      <c r="G26460" s="136">
        <v>0</v>
      </c>
      <c r="H26460" s="136">
        <v>0</v>
      </c>
      <c r="I26460" s="136">
        <v>0</v>
      </c>
      <c r="J26460" s="136">
        <v>0</v>
      </c>
      <c r="K26460" s="136">
        <v>0</v>
      </c>
      <c r="L26460" s="136">
        <v>0</v>
      </c>
      <c r="M26460" s="136">
        <v>0</v>
      </c>
      <c r="N26460" s="136">
        <v>0</v>
      </c>
      <c r="O26460" s="136">
        <v>0</v>
      </c>
      <c r="P26460" s="136">
        <v>0</v>
      </c>
      <c r="Q26460" s="136">
        <v>0</v>
      </c>
      <c r="R26460" s="136">
        <v>0</v>
      </c>
      <c r="S26460" s="136">
        <v>0</v>
      </c>
    </row>
    <row r="26461" spans="1:19" ht="11.25" thickBot="1" x14ac:dyDescent="0.2">
      <c r="A26461" s="112"/>
    </row>
    <row r="26462" spans="1:19" ht="11.25" thickBot="1" x14ac:dyDescent="0.2">
      <c r="A26462" s="139" t="s">
        <v>366</v>
      </c>
      <c r="B26462" s="112"/>
      <c r="C26462" s="140">
        <v>0</v>
      </c>
      <c r="D26462" s="136">
        <v>0</v>
      </c>
      <c r="E26462" s="141" t="s">
        <v>14501</v>
      </c>
      <c r="F26462" s="141" t="s">
        <v>14501</v>
      </c>
      <c r="G26462" s="136">
        <v>0</v>
      </c>
      <c r="H26462" s="136">
        <v>0</v>
      </c>
      <c r="I26462" s="136">
        <v>0</v>
      </c>
      <c r="J26462" s="136">
        <v>0</v>
      </c>
      <c r="K26462" s="136">
        <v>0</v>
      </c>
      <c r="L26462" s="136">
        <v>0</v>
      </c>
      <c r="M26462" s="136">
        <v>0</v>
      </c>
      <c r="N26462" s="136">
        <v>0</v>
      </c>
      <c r="O26462" s="136">
        <v>0</v>
      </c>
      <c r="P26462" s="136">
        <v>0</v>
      </c>
      <c r="Q26462" s="136">
        <v>0</v>
      </c>
      <c r="R26462" s="136">
        <v>0</v>
      </c>
      <c r="S26462" s="136">
        <v>0</v>
      </c>
    </row>
    <row r="26463" spans="1:19" ht="11.25" thickBot="1" x14ac:dyDescent="0.2">
      <c r="A26463" s="112"/>
    </row>
    <row r="26464" spans="1:19" ht="11.25" thickBot="1" x14ac:dyDescent="0.2">
      <c r="A26464" s="106" t="s">
        <v>357</v>
      </c>
      <c r="B26464" s="106" t="s">
        <v>358</v>
      </c>
      <c r="C26464" s="146" t="s">
        <v>53</v>
      </c>
      <c r="D26464" s="146" t="s">
        <v>54</v>
      </c>
      <c r="E26464" s="146" t="s">
        <v>55</v>
      </c>
      <c r="F26464" s="146" t="s">
        <v>56</v>
      </c>
      <c r="G26464" s="146" t="s">
        <v>14507</v>
      </c>
      <c r="H26464" s="146" t="s">
        <v>57</v>
      </c>
      <c r="I26464" s="146" t="s">
        <v>59</v>
      </c>
      <c r="J26464" s="146" t="s">
        <v>14508</v>
      </c>
      <c r="K26464" s="146" t="s">
        <v>60</v>
      </c>
      <c r="L26464" s="146" t="s">
        <v>61</v>
      </c>
      <c r="M26464" s="146" t="s">
        <v>62</v>
      </c>
      <c r="N26464" s="146" t="s">
        <v>14509</v>
      </c>
      <c r="O26464" s="146" t="s">
        <v>63</v>
      </c>
      <c r="P26464" s="146" t="s">
        <v>64</v>
      </c>
      <c r="Q26464" s="146" t="s">
        <v>66</v>
      </c>
      <c r="R26464" s="146" t="s">
        <v>14510</v>
      </c>
      <c r="S26464" s="146" t="s">
        <v>67</v>
      </c>
    </row>
    <row r="26465" spans="1:19" ht="11.25" thickBot="1" x14ac:dyDescent="0.2">
      <c r="A26465" s="107">
        <v>1</v>
      </c>
      <c r="B26465" s="132">
        <v>0.60195601851851854</v>
      </c>
      <c r="C26465" s="108">
        <v>33.332999999999998</v>
      </c>
      <c r="D26465" s="108">
        <v>66.667000000000002</v>
      </c>
      <c r="E26465" s="108">
        <v>33.332999999999998</v>
      </c>
      <c r="F26465" s="108">
        <v>77.778000000000006</v>
      </c>
      <c r="G26465" s="141" t="s">
        <v>14500</v>
      </c>
      <c r="H26465" s="108">
        <v>194.446</v>
      </c>
      <c r="I26465" s="108">
        <v>1000.047</v>
      </c>
      <c r="J26465" s="141" t="s">
        <v>14500</v>
      </c>
      <c r="K26465" s="141" t="s">
        <v>14500</v>
      </c>
      <c r="L26465" s="141" t="s">
        <v>14500</v>
      </c>
      <c r="M26465" s="108">
        <v>370.37700000000001</v>
      </c>
      <c r="N26465" s="108">
        <v>33.332999999999998</v>
      </c>
      <c r="O26465" s="108">
        <v>66.667000000000002</v>
      </c>
      <c r="P26465" s="108">
        <v>4507.0969999999998</v>
      </c>
      <c r="Q26465" s="145">
        <v>715763.66</v>
      </c>
      <c r="R26465" s="141" t="s">
        <v>14500</v>
      </c>
      <c r="S26465" s="108">
        <v>583.34900000000005</v>
      </c>
    </row>
    <row r="26466" spans="1:19" ht="11.25" thickBot="1" x14ac:dyDescent="0.2">
      <c r="A26466" s="112"/>
    </row>
    <row r="26467" spans="1:19" ht="11.25" thickBot="1" x14ac:dyDescent="0.2">
      <c r="A26467" s="135" t="s">
        <v>362</v>
      </c>
      <c r="B26467" s="112"/>
      <c r="C26467" s="136">
        <v>33.332999999999998</v>
      </c>
      <c r="D26467" s="136">
        <v>66.667000000000002</v>
      </c>
      <c r="E26467" s="136">
        <v>33.332999999999998</v>
      </c>
      <c r="F26467" s="136">
        <v>77.778000000000006</v>
      </c>
      <c r="G26467" s="141" t="s">
        <v>14501</v>
      </c>
      <c r="H26467" s="136">
        <v>194.446</v>
      </c>
      <c r="I26467" s="136">
        <v>1000.047</v>
      </c>
      <c r="J26467" s="141" t="s">
        <v>14501</v>
      </c>
      <c r="K26467" s="141" t="s">
        <v>14501</v>
      </c>
      <c r="L26467" s="141" t="s">
        <v>14501</v>
      </c>
      <c r="M26467" s="136">
        <v>370.37700000000001</v>
      </c>
      <c r="N26467" s="136">
        <v>33.332999999999998</v>
      </c>
      <c r="O26467" s="136">
        <v>66.667000000000002</v>
      </c>
      <c r="P26467" s="136">
        <v>4507.0969999999998</v>
      </c>
      <c r="Q26467" s="140">
        <v>715763.66</v>
      </c>
      <c r="R26467" s="141" t="s">
        <v>14501</v>
      </c>
      <c r="S26467" s="136">
        <v>583.34900000000005</v>
      </c>
    </row>
    <row r="26468" spans="1:19" ht="11.25" thickBot="1" x14ac:dyDescent="0.2">
      <c r="A26468" s="112"/>
    </row>
    <row r="26469" spans="1:19" ht="11.25" thickBot="1" x14ac:dyDescent="0.2">
      <c r="A26469" s="138" t="s">
        <v>364</v>
      </c>
      <c r="B26469" s="112"/>
      <c r="C26469" s="136">
        <v>0</v>
      </c>
      <c r="D26469" s="136">
        <v>0</v>
      </c>
      <c r="E26469" s="136">
        <v>0</v>
      </c>
      <c r="F26469" s="136">
        <v>0</v>
      </c>
      <c r="G26469" s="141" t="s">
        <v>14501</v>
      </c>
      <c r="H26469" s="136">
        <v>0</v>
      </c>
      <c r="I26469" s="136">
        <v>0</v>
      </c>
      <c r="J26469" s="141" t="s">
        <v>14501</v>
      </c>
      <c r="K26469" s="141" t="s">
        <v>14501</v>
      </c>
      <c r="L26469" s="141" t="s">
        <v>14501</v>
      </c>
      <c r="M26469" s="136">
        <v>0</v>
      </c>
      <c r="N26469" s="136">
        <v>0</v>
      </c>
      <c r="O26469" s="136">
        <v>0</v>
      </c>
      <c r="P26469" s="136">
        <v>0</v>
      </c>
      <c r="Q26469" s="140">
        <v>0</v>
      </c>
      <c r="R26469" s="141" t="s">
        <v>14501</v>
      </c>
      <c r="S26469" s="136">
        <v>0</v>
      </c>
    </row>
    <row r="26470" spans="1:19" ht="11.25" thickBot="1" x14ac:dyDescent="0.2">
      <c r="A26470" s="112"/>
    </row>
    <row r="26471" spans="1:19" ht="11.25" thickBot="1" x14ac:dyDescent="0.2">
      <c r="A26471" s="139" t="s">
        <v>366</v>
      </c>
      <c r="B26471" s="112"/>
      <c r="C26471" s="136">
        <v>0</v>
      </c>
      <c r="D26471" s="136">
        <v>0</v>
      </c>
      <c r="E26471" s="136">
        <v>0</v>
      </c>
      <c r="F26471" s="136">
        <v>0</v>
      </c>
      <c r="G26471" s="141" t="s">
        <v>14501</v>
      </c>
      <c r="H26471" s="136">
        <v>0</v>
      </c>
      <c r="I26471" s="136">
        <v>0</v>
      </c>
      <c r="J26471" s="141" t="s">
        <v>14501</v>
      </c>
      <c r="K26471" s="141" t="s">
        <v>14501</v>
      </c>
      <c r="L26471" s="141" t="s">
        <v>14501</v>
      </c>
      <c r="M26471" s="136">
        <v>0</v>
      </c>
      <c r="N26471" s="136">
        <v>0</v>
      </c>
      <c r="O26471" s="136">
        <v>0</v>
      </c>
      <c r="P26471" s="136">
        <v>0</v>
      </c>
      <c r="Q26471" s="140">
        <v>0</v>
      </c>
      <c r="R26471" s="141" t="s">
        <v>14501</v>
      </c>
      <c r="S26471" s="136">
        <v>0</v>
      </c>
    </row>
    <row r="26472" spans="1:19" ht="11.25" thickBot="1" x14ac:dyDescent="0.2">
      <c r="A26472" s="112"/>
    </row>
    <row r="26473" spans="1:19" ht="11.25" thickBot="1" x14ac:dyDescent="0.2">
      <c r="A26473" s="106" t="s">
        <v>357</v>
      </c>
      <c r="B26473" s="106" t="s">
        <v>358</v>
      </c>
      <c r="C26473" s="146" t="s">
        <v>68</v>
      </c>
      <c r="D26473" s="146" t="s">
        <v>14511</v>
      </c>
    </row>
    <row r="26474" spans="1:19" ht="11.25" thickBot="1" x14ac:dyDescent="0.2">
      <c r="A26474" s="107">
        <v>1</v>
      </c>
      <c r="B26474" s="132">
        <v>0.60195601851851854</v>
      </c>
      <c r="C26474" s="108">
        <v>177.779</v>
      </c>
      <c r="D26474" s="141" t="s">
        <v>14500</v>
      </c>
    </row>
    <row r="26475" spans="1:19" ht="11.25" thickBot="1" x14ac:dyDescent="0.2">
      <c r="A26475" s="112"/>
    </row>
    <row r="26476" spans="1:19" ht="11.25" thickBot="1" x14ac:dyDescent="0.2">
      <c r="A26476" s="135" t="s">
        <v>362</v>
      </c>
      <c r="B26476" s="112"/>
      <c r="C26476" s="136">
        <v>177.779</v>
      </c>
      <c r="D26476" s="141" t="s">
        <v>14501</v>
      </c>
    </row>
    <row r="26477" spans="1:19" ht="11.25" thickBot="1" x14ac:dyDescent="0.2">
      <c r="A26477" s="112"/>
    </row>
    <row r="26478" spans="1:19" ht="11.25" thickBot="1" x14ac:dyDescent="0.2">
      <c r="A26478" s="138" t="s">
        <v>364</v>
      </c>
      <c r="B26478" s="112"/>
      <c r="C26478" s="136">
        <v>0</v>
      </c>
      <c r="D26478" s="141" t="s">
        <v>14501</v>
      </c>
    </row>
    <row r="26479" spans="1:19" ht="11.25" thickBot="1" x14ac:dyDescent="0.2">
      <c r="A26479" s="112"/>
    </row>
    <row r="26480" spans="1:19" ht="11.25" thickBot="1" x14ac:dyDescent="0.2">
      <c r="A26480" s="139" t="s">
        <v>366</v>
      </c>
      <c r="B26480" s="112"/>
      <c r="C26480" s="136">
        <v>0</v>
      </c>
      <c r="D26480" s="141" t="s">
        <v>14501</v>
      </c>
    </row>
    <row r="26481" spans="1:19" ht="10.5" x14ac:dyDescent="0.15">
      <c r="A26481" s="112"/>
    </row>
    <row r="26482" spans="1:19" x14ac:dyDescent="0.15">
      <c r="A26482" s="129"/>
      <c r="B26482" s="86" t="s">
        <v>2553</v>
      </c>
    </row>
    <row r="26483" spans="1:19" ht="9.75" thickBot="1" x14ac:dyDescent="0.2">
      <c r="A26483" s="81" t="s">
        <v>5871</v>
      </c>
    </row>
    <row r="26484" spans="1:19" ht="11.25" thickBot="1" x14ac:dyDescent="0.2">
      <c r="A26484" s="106" t="s">
        <v>357</v>
      </c>
      <c r="B26484" s="106" t="s">
        <v>358</v>
      </c>
      <c r="C26484" s="146" t="s">
        <v>14494</v>
      </c>
      <c r="D26484" s="146" t="s">
        <v>14495</v>
      </c>
      <c r="E26484" s="146" t="s">
        <v>14496</v>
      </c>
      <c r="F26484" s="146" t="s">
        <v>0</v>
      </c>
      <c r="G26484" s="146" t="s">
        <v>1</v>
      </c>
      <c r="H26484" s="146" t="s">
        <v>2</v>
      </c>
      <c r="I26484" s="146" t="s">
        <v>14497</v>
      </c>
      <c r="J26484" s="146" t="s">
        <v>3</v>
      </c>
      <c r="K26484" s="146" t="s">
        <v>14498</v>
      </c>
      <c r="L26484" s="146" t="s">
        <v>7</v>
      </c>
      <c r="M26484" s="146" t="s">
        <v>14499</v>
      </c>
      <c r="N26484" s="146" t="s">
        <v>10</v>
      </c>
      <c r="O26484" s="146" t="s">
        <v>11</v>
      </c>
      <c r="P26484" s="146" t="s">
        <v>12</v>
      </c>
      <c r="Q26484" s="146" t="s">
        <v>13</v>
      </c>
      <c r="R26484" s="146" t="s">
        <v>14</v>
      </c>
      <c r="S26484" s="146" t="s">
        <v>15</v>
      </c>
    </row>
    <row r="26485" spans="1:19" ht="11.25" thickBot="1" x14ac:dyDescent="0.2">
      <c r="A26485" s="107">
        <v>1</v>
      </c>
      <c r="B26485" s="132">
        <v>0.6071064814814815</v>
      </c>
      <c r="C26485" s="108">
        <v>33.332999999999998</v>
      </c>
      <c r="D26485" s="141" t="s">
        <v>14500</v>
      </c>
      <c r="E26485" s="108">
        <v>111.11199999999999</v>
      </c>
      <c r="F26485" s="108">
        <v>6662.8959999999997</v>
      </c>
      <c r="G26485" s="108">
        <v>42337.008000000002</v>
      </c>
      <c r="H26485" s="108">
        <v>1100.056</v>
      </c>
      <c r="I26485" s="108">
        <v>166.66800000000001</v>
      </c>
      <c r="J26485" s="108">
        <v>351.858</v>
      </c>
      <c r="K26485" s="108">
        <v>333.339</v>
      </c>
      <c r="L26485" s="145">
        <v>9976.3780000000006</v>
      </c>
      <c r="M26485" s="108">
        <v>166.66800000000001</v>
      </c>
      <c r="N26485" s="108">
        <v>191.36</v>
      </c>
      <c r="O26485" s="108">
        <v>277.78199999999998</v>
      </c>
      <c r="P26485" s="108">
        <v>12106.066000000001</v>
      </c>
      <c r="Q26485" s="108">
        <v>156655.85</v>
      </c>
      <c r="R26485" s="108">
        <v>129.63</v>
      </c>
      <c r="S26485" s="108">
        <v>71.429000000000002</v>
      </c>
    </row>
    <row r="26486" spans="1:19" ht="11.25" thickBot="1" x14ac:dyDescent="0.2">
      <c r="A26486" s="112"/>
    </row>
    <row r="26487" spans="1:19" ht="11.25" thickBot="1" x14ac:dyDescent="0.2">
      <c r="A26487" s="135" t="s">
        <v>362</v>
      </c>
      <c r="B26487" s="112"/>
      <c r="C26487" s="136">
        <v>33.332999999999998</v>
      </c>
      <c r="D26487" s="141" t="s">
        <v>14501</v>
      </c>
      <c r="E26487" s="136">
        <v>111.11199999999999</v>
      </c>
      <c r="F26487" s="136">
        <v>6662.8959999999997</v>
      </c>
      <c r="G26487" s="136">
        <v>42337.008000000002</v>
      </c>
      <c r="H26487" s="136">
        <v>1100.056</v>
      </c>
      <c r="I26487" s="136">
        <v>166.66800000000001</v>
      </c>
      <c r="J26487" s="136">
        <v>351.858</v>
      </c>
      <c r="K26487" s="136">
        <v>333.339</v>
      </c>
      <c r="L26487" s="140">
        <v>9976.3780000000006</v>
      </c>
      <c r="M26487" s="136">
        <v>166.66800000000001</v>
      </c>
      <c r="N26487" s="136">
        <v>191.36</v>
      </c>
      <c r="O26487" s="136">
        <v>277.78199999999998</v>
      </c>
      <c r="P26487" s="136">
        <v>12106.066000000001</v>
      </c>
      <c r="Q26487" s="136">
        <v>156655.85</v>
      </c>
      <c r="R26487" s="136">
        <v>129.63</v>
      </c>
      <c r="S26487" s="136">
        <v>71.429000000000002</v>
      </c>
    </row>
    <row r="26488" spans="1:19" ht="11.25" thickBot="1" x14ac:dyDescent="0.2">
      <c r="A26488" s="112"/>
    </row>
    <row r="26489" spans="1:19" ht="11.25" thickBot="1" x14ac:dyDescent="0.2">
      <c r="A26489" s="138" t="s">
        <v>364</v>
      </c>
      <c r="B26489" s="112"/>
      <c r="C26489" s="136">
        <v>0</v>
      </c>
      <c r="D26489" s="141" t="s">
        <v>14501</v>
      </c>
      <c r="E26489" s="136">
        <v>0</v>
      </c>
      <c r="F26489" s="136">
        <v>0</v>
      </c>
      <c r="G26489" s="136">
        <v>0</v>
      </c>
      <c r="H26489" s="136">
        <v>0</v>
      </c>
      <c r="I26489" s="136">
        <v>0</v>
      </c>
      <c r="J26489" s="136">
        <v>0</v>
      </c>
      <c r="K26489" s="136">
        <v>0</v>
      </c>
      <c r="L26489" s="140">
        <v>0</v>
      </c>
      <c r="M26489" s="136">
        <v>0</v>
      </c>
      <c r="N26489" s="136">
        <v>0</v>
      </c>
      <c r="O26489" s="136">
        <v>0</v>
      </c>
      <c r="P26489" s="136">
        <v>0</v>
      </c>
      <c r="Q26489" s="136">
        <v>0</v>
      </c>
      <c r="R26489" s="136">
        <v>0</v>
      </c>
      <c r="S26489" s="136">
        <v>0</v>
      </c>
    </row>
    <row r="26490" spans="1:19" ht="11.25" thickBot="1" x14ac:dyDescent="0.2">
      <c r="A26490" s="112"/>
    </row>
    <row r="26491" spans="1:19" ht="11.25" thickBot="1" x14ac:dyDescent="0.2">
      <c r="A26491" s="139" t="s">
        <v>366</v>
      </c>
      <c r="B26491" s="112"/>
      <c r="C26491" s="136">
        <v>0</v>
      </c>
      <c r="D26491" s="141" t="s">
        <v>14501</v>
      </c>
      <c r="E26491" s="136">
        <v>0</v>
      </c>
      <c r="F26491" s="136">
        <v>0</v>
      </c>
      <c r="G26491" s="136">
        <v>0</v>
      </c>
      <c r="H26491" s="136">
        <v>0</v>
      </c>
      <c r="I26491" s="136">
        <v>0</v>
      </c>
      <c r="J26491" s="136">
        <v>0</v>
      </c>
      <c r="K26491" s="136">
        <v>0</v>
      </c>
      <c r="L26491" s="140">
        <v>0</v>
      </c>
      <c r="M26491" s="136">
        <v>0</v>
      </c>
      <c r="N26491" s="136">
        <v>0</v>
      </c>
      <c r="O26491" s="136">
        <v>0</v>
      </c>
      <c r="P26491" s="136">
        <v>0</v>
      </c>
      <c r="Q26491" s="136">
        <v>0</v>
      </c>
      <c r="R26491" s="136">
        <v>0</v>
      </c>
      <c r="S26491" s="136">
        <v>0</v>
      </c>
    </row>
    <row r="26492" spans="1:19" ht="11.25" thickBot="1" x14ac:dyDescent="0.2">
      <c r="A26492" s="112"/>
    </row>
    <row r="26493" spans="1:19" ht="11.25" thickBot="1" x14ac:dyDescent="0.2">
      <c r="A26493" s="106" t="s">
        <v>357</v>
      </c>
      <c r="B26493" s="106" t="s">
        <v>358</v>
      </c>
      <c r="C26493" s="146" t="s">
        <v>16</v>
      </c>
      <c r="D26493" s="146" t="s">
        <v>14502</v>
      </c>
      <c r="E26493" s="146" t="s">
        <v>14503</v>
      </c>
      <c r="F26493" s="146" t="s">
        <v>20</v>
      </c>
      <c r="G26493" s="146" t="s">
        <v>21</v>
      </c>
      <c r="H26493" s="146" t="s">
        <v>22</v>
      </c>
      <c r="I26493" s="146" t="s">
        <v>23</v>
      </c>
      <c r="J26493" s="146" t="s">
        <v>24</v>
      </c>
      <c r="K26493" s="146" t="s">
        <v>26</v>
      </c>
      <c r="L26493" s="146" t="s">
        <v>14504</v>
      </c>
      <c r="M26493" s="146" t="s">
        <v>27</v>
      </c>
      <c r="N26493" s="146" t="s">
        <v>28</v>
      </c>
      <c r="O26493" s="146" t="s">
        <v>29</v>
      </c>
      <c r="P26493" s="146" t="s">
        <v>30</v>
      </c>
      <c r="Q26493" s="146" t="s">
        <v>14505</v>
      </c>
      <c r="R26493" s="146" t="s">
        <v>32</v>
      </c>
      <c r="S26493" s="146" t="s">
        <v>33</v>
      </c>
    </row>
    <row r="26494" spans="1:19" ht="11.25" thickBot="1" x14ac:dyDescent="0.2">
      <c r="A26494" s="107">
        <v>1</v>
      </c>
      <c r="B26494" s="132">
        <v>0.6071064814814815</v>
      </c>
      <c r="C26494" s="108">
        <v>6001.5140000000001</v>
      </c>
      <c r="D26494" s="108">
        <v>5101.0649999999996</v>
      </c>
      <c r="E26494" s="108">
        <v>41.667000000000002</v>
      </c>
      <c r="F26494" s="145">
        <v>10788.058999999999</v>
      </c>
      <c r="G26494" s="108">
        <v>66.667000000000002</v>
      </c>
      <c r="H26494" s="108">
        <v>118.056</v>
      </c>
      <c r="I26494" s="108">
        <v>2426.1770000000001</v>
      </c>
      <c r="J26494" s="108">
        <v>39534.512000000002</v>
      </c>
      <c r="K26494" s="145">
        <v>83391.975000000006</v>
      </c>
      <c r="L26494" s="108">
        <v>296.3</v>
      </c>
      <c r="M26494" s="108">
        <v>33.332999999999998</v>
      </c>
      <c r="N26494" s="108">
        <v>288.892</v>
      </c>
      <c r="O26494" s="141" t="s">
        <v>14500</v>
      </c>
      <c r="P26494" s="141" t="s">
        <v>14500</v>
      </c>
      <c r="Q26494" s="108">
        <v>134.922</v>
      </c>
      <c r="R26494" s="141" t="s">
        <v>14500</v>
      </c>
      <c r="S26494" s="141" t="s">
        <v>14500</v>
      </c>
    </row>
    <row r="26495" spans="1:19" ht="11.25" thickBot="1" x14ac:dyDescent="0.2">
      <c r="A26495" s="112"/>
    </row>
    <row r="26496" spans="1:19" ht="11.25" thickBot="1" x14ac:dyDescent="0.2">
      <c r="A26496" s="135" t="s">
        <v>362</v>
      </c>
      <c r="B26496" s="112"/>
      <c r="C26496" s="136">
        <v>6001.5140000000001</v>
      </c>
      <c r="D26496" s="136">
        <v>5101.0649999999996</v>
      </c>
      <c r="E26496" s="136">
        <v>41.667000000000002</v>
      </c>
      <c r="F26496" s="140">
        <v>10788.058999999999</v>
      </c>
      <c r="G26496" s="136">
        <v>66.667000000000002</v>
      </c>
      <c r="H26496" s="136">
        <v>118.056</v>
      </c>
      <c r="I26496" s="136">
        <v>2426.1770000000001</v>
      </c>
      <c r="J26496" s="136">
        <v>39534.512000000002</v>
      </c>
      <c r="K26496" s="140">
        <v>83391.975000000006</v>
      </c>
      <c r="L26496" s="136">
        <v>296.3</v>
      </c>
      <c r="M26496" s="136">
        <v>33.332999999999998</v>
      </c>
      <c r="N26496" s="136">
        <v>288.892</v>
      </c>
      <c r="O26496" s="141" t="s">
        <v>14501</v>
      </c>
      <c r="P26496" s="141" t="s">
        <v>14501</v>
      </c>
      <c r="Q26496" s="136">
        <v>134.922</v>
      </c>
      <c r="R26496" s="141" t="s">
        <v>14501</v>
      </c>
      <c r="S26496" s="141" t="s">
        <v>14501</v>
      </c>
    </row>
    <row r="26497" spans="1:19" ht="11.25" thickBot="1" x14ac:dyDescent="0.2">
      <c r="A26497" s="112"/>
    </row>
    <row r="26498" spans="1:19" ht="11.25" thickBot="1" x14ac:dyDescent="0.2">
      <c r="A26498" s="138" t="s">
        <v>364</v>
      </c>
      <c r="B26498" s="112"/>
      <c r="C26498" s="136">
        <v>0</v>
      </c>
      <c r="D26498" s="136">
        <v>0</v>
      </c>
      <c r="E26498" s="136">
        <v>0</v>
      </c>
      <c r="F26498" s="140">
        <v>0</v>
      </c>
      <c r="G26498" s="136">
        <v>0</v>
      </c>
      <c r="H26498" s="136">
        <v>0</v>
      </c>
      <c r="I26498" s="136">
        <v>0</v>
      </c>
      <c r="J26498" s="136">
        <v>0</v>
      </c>
      <c r="K26498" s="140">
        <v>0</v>
      </c>
      <c r="L26498" s="136">
        <v>0</v>
      </c>
      <c r="M26498" s="136">
        <v>0</v>
      </c>
      <c r="N26498" s="136">
        <v>0</v>
      </c>
      <c r="O26498" s="141" t="s">
        <v>14501</v>
      </c>
      <c r="P26498" s="141" t="s">
        <v>14501</v>
      </c>
      <c r="Q26498" s="136">
        <v>0</v>
      </c>
      <c r="R26498" s="141" t="s">
        <v>14501</v>
      </c>
      <c r="S26498" s="141" t="s">
        <v>14501</v>
      </c>
    </row>
    <row r="26499" spans="1:19" ht="11.25" thickBot="1" x14ac:dyDescent="0.2">
      <c r="A26499" s="112"/>
    </row>
    <row r="26500" spans="1:19" ht="11.25" thickBot="1" x14ac:dyDescent="0.2">
      <c r="A26500" s="139" t="s">
        <v>366</v>
      </c>
      <c r="B26500" s="112"/>
      <c r="C26500" s="136">
        <v>0</v>
      </c>
      <c r="D26500" s="136">
        <v>0</v>
      </c>
      <c r="E26500" s="136">
        <v>0</v>
      </c>
      <c r="F26500" s="140">
        <v>0</v>
      </c>
      <c r="G26500" s="136">
        <v>0</v>
      </c>
      <c r="H26500" s="136">
        <v>0</v>
      </c>
      <c r="I26500" s="136">
        <v>0</v>
      </c>
      <c r="J26500" s="136">
        <v>0</v>
      </c>
      <c r="K26500" s="140">
        <v>0</v>
      </c>
      <c r="L26500" s="136">
        <v>0</v>
      </c>
      <c r="M26500" s="136">
        <v>0</v>
      </c>
      <c r="N26500" s="136">
        <v>0</v>
      </c>
      <c r="O26500" s="141" t="s">
        <v>14501</v>
      </c>
      <c r="P26500" s="141" t="s">
        <v>14501</v>
      </c>
      <c r="Q26500" s="136">
        <v>0</v>
      </c>
      <c r="R26500" s="141" t="s">
        <v>14501</v>
      </c>
      <c r="S26500" s="141" t="s">
        <v>14501</v>
      </c>
    </row>
    <row r="26501" spans="1:19" ht="11.25" thickBot="1" x14ac:dyDescent="0.2">
      <c r="A26501" s="112"/>
    </row>
    <row r="26502" spans="1:19" ht="11.25" thickBot="1" x14ac:dyDescent="0.2">
      <c r="A26502" s="106" t="s">
        <v>357</v>
      </c>
      <c r="B26502" s="106" t="s">
        <v>358</v>
      </c>
      <c r="C26502" s="146" t="s">
        <v>35</v>
      </c>
      <c r="D26502" s="146" t="s">
        <v>36</v>
      </c>
      <c r="E26502" s="146" t="s">
        <v>14506</v>
      </c>
      <c r="F26502" s="146" t="s">
        <v>38</v>
      </c>
      <c r="G26502" s="146" t="s">
        <v>39</v>
      </c>
      <c r="H26502" s="146" t="s">
        <v>41</v>
      </c>
      <c r="I26502" s="146" t="s">
        <v>42</v>
      </c>
      <c r="J26502" s="146" t="s">
        <v>43</v>
      </c>
      <c r="K26502" s="146" t="s">
        <v>44</v>
      </c>
      <c r="L26502" s="146" t="s">
        <v>45</v>
      </c>
      <c r="M26502" s="146" t="s">
        <v>46</v>
      </c>
      <c r="N26502" s="146" t="s">
        <v>47</v>
      </c>
      <c r="O26502" s="146" t="s">
        <v>48</v>
      </c>
      <c r="P26502" s="146" t="s">
        <v>49</v>
      </c>
      <c r="Q26502" s="146" t="s">
        <v>50</v>
      </c>
      <c r="R26502" s="146" t="s">
        <v>51</v>
      </c>
      <c r="S26502" s="146" t="s">
        <v>52</v>
      </c>
    </row>
    <row r="26503" spans="1:19" ht="11.25" thickBot="1" x14ac:dyDescent="0.2">
      <c r="A26503" s="107">
        <v>1</v>
      </c>
      <c r="B26503" s="132">
        <v>0.6071064814814815</v>
      </c>
      <c r="C26503" s="145">
        <v>176865.71</v>
      </c>
      <c r="D26503" s="108">
        <v>159.72300000000001</v>
      </c>
      <c r="E26503" s="108">
        <v>33.332999999999998</v>
      </c>
      <c r="F26503" s="141" t="s">
        <v>14500</v>
      </c>
      <c r="G26503" s="108">
        <v>250.00299999999999</v>
      </c>
      <c r="H26503" s="108">
        <v>24895.686000000002</v>
      </c>
      <c r="I26503" s="108">
        <v>1037.085</v>
      </c>
      <c r="J26503" s="108">
        <v>2500.2739999999999</v>
      </c>
      <c r="K26503" s="108">
        <v>350.00599999999997</v>
      </c>
      <c r="L26503" s="108">
        <v>270.83699999999999</v>
      </c>
      <c r="M26503" s="108">
        <v>55.555999999999997</v>
      </c>
      <c r="N26503" s="108">
        <v>33.332999999999998</v>
      </c>
      <c r="O26503" s="108">
        <v>111.11199999999999</v>
      </c>
      <c r="P26503" s="108">
        <v>33.332999999999998</v>
      </c>
      <c r="Q26503" s="108">
        <v>83.334000000000003</v>
      </c>
      <c r="R26503" s="141" t="s">
        <v>14500</v>
      </c>
      <c r="S26503" s="108">
        <v>111.11199999999999</v>
      </c>
    </row>
    <row r="26504" spans="1:19" ht="11.25" thickBot="1" x14ac:dyDescent="0.2">
      <c r="A26504" s="112"/>
    </row>
    <row r="26505" spans="1:19" ht="11.25" thickBot="1" x14ac:dyDescent="0.2">
      <c r="A26505" s="135" t="s">
        <v>362</v>
      </c>
      <c r="B26505" s="112"/>
      <c r="C26505" s="140">
        <v>176865.71</v>
      </c>
      <c r="D26505" s="136">
        <v>159.72300000000001</v>
      </c>
      <c r="E26505" s="136">
        <v>33.332999999999998</v>
      </c>
      <c r="F26505" s="141" t="s">
        <v>14501</v>
      </c>
      <c r="G26505" s="136">
        <v>250.00299999999999</v>
      </c>
      <c r="H26505" s="136">
        <v>24895.686000000002</v>
      </c>
      <c r="I26505" s="136">
        <v>1037.085</v>
      </c>
      <c r="J26505" s="136">
        <v>2500.2739999999999</v>
      </c>
      <c r="K26505" s="136">
        <v>350.00599999999997</v>
      </c>
      <c r="L26505" s="136">
        <v>270.83699999999999</v>
      </c>
      <c r="M26505" s="136">
        <v>55.555999999999997</v>
      </c>
      <c r="N26505" s="136">
        <v>33.332999999999998</v>
      </c>
      <c r="O26505" s="136">
        <v>111.11199999999999</v>
      </c>
      <c r="P26505" s="136">
        <v>33.332999999999998</v>
      </c>
      <c r="Q26505" s="136">
        <v>83.334000000000003</v>
      </c>
      <c r="R26505" s="141" t="s">
        <v>14501</v>
      </c>
      <c r="S26505" s="136">
        <v>111.11199999999999</v>
      </c>
    </row>
    <row r="26506" spans="1:19" ht="11.25" thickBot="1" x14ac:dyDescent="0.2">
      <c r="A26506" s="112"/>
    </row>
    <row r="26507" spans="1:19" ht="11.25" thickBot="1" x14ac:dyDescent="0.2">
      <c r="A26507" s="138" t="s">
        <v>364</v>
      </c>
      <c r="B26507" s="112"/>
      <c r="C26507" s="140">
        <v>0</v>
      </c>
      <c r="D26507" s="136">
        <v>0</v>
      </c>
      <c r="E26507" s="136">
        <v>0</v>
      </c>
      <c r="F26507" s="141" t="s">
        <v>14501</v>
      </c>
      <c r="G26507" s="136">
        <v>0</v>
      </c>
      <c r="H26507" s="136">
        <v>0</v>
      </c>
      <c r="I26507" s="136">
        <v>0</v>
      </c>
      <c r="J26507" s="136">
        <v>0</v>
      </c>
      <c r="K26507" s="136">
        <v>0</v>
      </c>
      <c r="L26507" s="136">
        <v>0</v>
      </c>
      <c r="M26507" s="136">
        <v>0</v>
      </c>
      <c r="N26507" s="136">
        <v>0</v>
      </c>
      <c r="O26507" s="136">
        <v>0</v>
      </c>
      <c r="P26507" s="136">
        <v>0</v>
      </c>
      <c r="Q26507" s="136">
        <v>0</v>
      </c>
      <c r="R26507" s="141" t="s">
        <v>14501</v>
      </c>
      <c r="S26507" s="136">
        <v>0</v>
      </c>
    </row>
    <row r="26508" spans="1:19" ht="11.25" thickBot="1" x14ac:dyDescent="0.2">
      <c r="A26508" s="112"/>
    </row>
    <row r="26509" spans="1:19" ht="11.25" thickBot="1" x14ac:dyDescent="0.2">
      <c r="A26509" s="139" t="s">
        <v>366</v>
      </c>
      <c r="B26509" s="112"/>
      <c r="C26509" s="140">
        <v>0</v>
      </c>
      <c r="D26509" s="136">
        <v>0</v>
      </c>
      <c r="E26509" s="136">
        <v>0</v>
      </c>
      <c r="F26509" s="141" t="s">
        <v>14501</v>
      </c>
      <c r="G26509" s="136">
        <v>0</v>
      </c>
      <c r="H26509" s="136">
        <v>0</v>
      </c>
      <c r="I26509" s="136">
        <v>0</v>
      </c>
      <c r="J26509" s="136">
        <v>0</v>
      </c>
      <c r="K26509" s="136">
        <v>0</v>
      </c>
      <c r="L26509" s="136">
        <v>0</v>
      </c>
      <c r="M26509" s="136">
        <v>0</v>
      </c>
      <c r="N26509" s="136">
        <v>0</v>
      </c>
      <c r="O26509" s="136">
        <v>0</v>
      </c>
      <c r="P26509" s="136">
        <v>0</v>
      </c>
      <c r="Q26509" s="136">
        <v>0</v>
      </c>
      <c r="R26509" s="141" t="s">
        <v>14501</v>
      </c>
      <c r="S26509" s="136">
        <v>0</v>
      </c>
    </row>
    <row r="26510" spans="1:19" ht="11.25" thickBot="1" x14ac:dyDescent="0.2">
      <c r="A26510" s="112"/>
    </row>
    <row r="26511" spans="1:19" ht="11.25" thickBot="1" x14ac:dyDescent="0.2">
      <c r="A26511" s="106" t="s">
        <v>357</v>
      </c>
      <c r="B26511" s="106" t="s">
        <v>358</v>
      </c>
      <c r="C26511" s="146" t="s">
        <v>53</v>
      </c>
      <c r="D26511" s="146" t="s">
        <v>54</v>
      </c>
      <c r="E26511" s="146" t="s">
        <v>55</v>
      </c>
      <c r="F26511" s="146" t="s">
        <v>56</v>
      </c>
      <c r="G26511" s="146" t="s">
        <v>14507</v>
      </c>
      <c r="H26511" s="146" t="s">
        <v>57</v>
      </c>
      <c r="I26511" s="146" t="s">
        <v>59</v>
      </c>
      <c r="J26511" s="146" t="s">
        <v>14508</v>
      </c>
      <c r="K26511" s="146" t="s">
        <v>60</v>
      </c>
      <c r="L26511" s="146" t="s">
        <v>61</v>
      </c>
      <c r="M26511" s="146" t="s">
        <v>62</v>
      </c>
      <c r="N26511" s="146" t="s">
        <v>14509</v>
      </c>
      <c r="O26511" s="146" t="s">
        <v>63</v>
      </c>
      <c r="P26511" s="146" t="s">
        <v>64</v>
      </c>
      <c r="Q26511" s="146" t="s">
        <v>66</v>
      </c>
      <c r="R26511" s="146" t="s">
        <v>14510</v>
      </c>
      <c r="S26511" s="146" t="s">
        <v>67</v>
      </c>
    </row>
    <row r="26512" spans="1:19" ht="11.25" thickBot="1" x14ac:dyDescent="0.2">
      <c r="A26512" s="107">
        <v>1</v>
      </c>
      <c r="B26512" s="132">
        <v>0.6071064814814815</v>
      </c>
      <c r="C26512" s="108">
        <v>33.332999999999998</v>
      </c>
      <c r="D26512" s="141" t="s">
        <v>14500</v>
      </c>
      <c r="E26512" s="108">
        <v>33.332999999999998</v>
      </c>
      <c r="F26512" s="108">
        <v>74.073999999999998</v>
      </c>
      <c r="G26512" s="108">
        <v>55.555999999999997</v>
      </c>
      <c r="H26512" s="108">
        <v>185.18700000000001</v>
      </c>
      <c r="I26512" s="108">
        <v>2870.7370000000001</v>
      </c>
      <c r="J26512" s="141" t="s">
        <v>14500</v>
      </c>
      <c r="K26512" s="141" t="s">
        <v>14500</v>
      </c>
      <c r="L26512" s="141" t="s">
        <v>14500</v>
      </c>
      <c r="M26512" s="108">
        <v>66.667000000000002</v>
      </c>
      <c r="N26512" s="108">
        <v>33.332999999999998</v>
      </c>
      <c r="O26512" s="108">
        <v>55.555999999999997</v>
      </c>
      <c r="P26512" s="108">
        <v>3759.884</v>
      </c>
      <c r="Q26512" s="145">
        <v>698023.76</v>
      </c>
      <c r="R26512" s="141" t="s">
        <v>14500</v>
      </c>
      <c r="S26512" s="108">
        <v>963.00199999999995</v>
      </c>
    </row>
    <row r="26513" spans="1:19" ht="11.25" thickBot="1" x14ac:dyDescent="0.2">
      <c r="A26513" s="112"/>
    </row>
    <row r="26514" spans="1:19" ht="11.25" thickBot="1" x14ac:dyDescent="0.2">
      <c r="A26514" s="135" t="s">
        <v>362</v>
      </c>
      <c r="B26514" s="112"/>
      <c r="C26514" s="136">
        <v>33.332999999999998</v>
      </c>
      <c r="D26514" s="141" t="s">
        <v>14501</v>
      </c>
      <c r="E26514" s="136">
        <v>33.332999999999998</v>
      </c>
      <c r="F26514" s="136">
        <v>74.073999999999998</v>
      </c>
      <c r="G26514" s="136">
        <v>55.555999999999997</v>
      </c>
      <c r="H26514" s="136">
        <v>185.18700000000001</v>
      </c>
      <c r="I26514" s="136">
        <v>2870.7370000000001</v>
      </c>
      <c r="J26514" s="141" t="s">
        <v>14501</v>
      </c>
      <c r="K26514" s="141" t="s">
        <v>14501</v>
      </c>
      <c r="L26514" s="141" t="s">
        <v>14501</v>
      </c>
      <c r="M26514" s="136">
        <v>66.667000000000002</v>
      </c>
      <c r="N26514" s="136">
        <v>33.332999999999998</v>
      </c>
      <c r="O26514" s="136">
        <v>55.555999999999997</v>
      </c>
      <c r="P26514" s="136">
        <v>3759.884</v>
      </c>
      <c r="Q26514" s="140">
        <v>698023.76</v>
      </c>
      <c r="R26514" s="141" t="s">
        <v>14501</v>
      </c>
      <c r="S26514" s="136">
        <v>963.00199999999995</v>
      </c>
    </row>
    <row r="26515" spans="1:19" ht="11.25" thickBot="1" x14ac:dyDescent="0.2">
      <c r="A26515" s="112"/>
    </row>
    <row r="26516" spans="1:19" ht="11.25" thickBot="1" x14ac:dyDescent="0.2">
      <c r="A26516" s="138" t="s">
        <v>364</v>
      </c>
      <c r="B26516" s="112"/>
      <c r="C26516" s="136">
        <v>0</v>
      </c>
      <c r="D26516" s="141" t="s">
        <v>14501</v>
      </c>
      <c r="E26516" s="136">
        <v>0</v>
      </c>
      <c r="F26516" s="136">
        <v>0</v>
      </c>
      <c r="G26516" s="136">
        <v>0</v>
      </c>
      <c r="H26516" s="136">
        <v>0</v>
      </c>
      <c r="I26516" s="136">
        <v>0</v>
      </c>
      <c r="J26516" s="141" t="s">
        <v>14501</v>
      </c>
      <c r="K26516" s="141" t="s">
        <v>14501</v>
      </c>
      <c r="L26516" s="141" t="s">
        <v>14501</v>
      </c>
      <c r="M26516" s="136">
        <v>0</v>
      </c>
      <c r="N26516" s="136">
        <v>0</v>
      </c>
      <c r="O26516" s="136">
        <v>0</v>
      </c>
      <c r="P26516" s="136">
        <v>0</v>
      </c>
      <c r="Q26516" s="140">
        <v>0</v>
      </c>
      <c r="R26516" s="141" t="s">
        <v>14501</v>
      </c>
      <c r="S26516" s="136">
        <v>0</v>
      </c>
    </row>
    <row r="26517" spans="1:19" ht="11.25" thickBot="1" x14ac:dyDescent="0.2">
      <c r="A26517" s="112"/>
    </row>
    <row r="26518" spans="1:19" ht="11.25" thickBot="1" x14ac:dyDescent="0.2">
      <c r="A26518" s="139" t="s">
        <v>366</v>
      </c>
      <c r="B26518" s="112"/>
      <c r="C26518" s="136">
        <v>0</v>
      </c>
      <c r="D26518" s="141" t="s">
        <v>14501</v>
      </c>
      <c r="E26518" s="136">
        <v>0</v>
      </c>
      <c r="F26518" s="136">
        <v>0</v>
      </c>
      <c r="G26518" s="136">
        <v>0</v>
      </c>
      <c r="H26518" s="136">
        <v>0</v>
      </c>
      <c r="I26518" s="136">
        <v>0</v>
      </c>
      <c r="J26518" s="141" t="s">
        <v>14501</v>
      </c>
      <c r="K26518" s="141" t="s">
        <v>14501</v>
      </c>
      <c r="L26518" s="141" t="s">
        <v>14501</v>
      </c>
      <c r="M26518" s="136">
        <v>0</v>
      </c>
      <c r="N26518" s="136">
        <v>0</v>
      </c>
      <c r="O26518" s="136">
        <v>0</v>
      </c>
      <c r="P26518" s="136">
        <v>0</v>
      </c>
      <c r="Q26518" s="140">
        <v>0</v>
      </c>
      <c r="R26518" s="141" t="s">
        <v>14501</v>
      </c>
      <c r="S26518" s="136">
        <v>0</v>
      </c>
    </row>
    <row r="26519" spans="1:19" ht="11.25" thickBot="1" x14ac:dyDescent="0.2">
      <c r="A26519" s="112"/>
    </row>
    <row r="26520" spans="1:19" ht="11.25" thickBot="1" x14ac:dyDescent="0.2">
      <c r="A26520" s="106" t="s">
        <v>357</v>
      </c>
      <c r="B26520" s="106" t="s">
        <v>358</v>
      </c>
      <c r="C26520" s="146" t="s">
        <v>68</v>
      </c>
      <c r="D26520" s="146" t="s">
        <v>14511</v>
      </c>
    </row>
    <row r="26521" spans="1:19" ht="11.25" thickBot="1" x14ac:dyDescent="0.2">
      <c r="A26521" s="107">
        <v>1</v>
      </c>
      <c r="B26521" s="132">
        <v>0.6071064814814815</v>
      </c>
      <c r="C26521" s="108">
        <v>230.16200000000001</v>
      </c>
      <c r="D26521" s="141" t="s">
        <v>14500</v>
      </c>
    </row>
    <row r="26522" spans="1:19" ht="11.25" thickBot="1" x14ac:dyDescent="0.2">
      <c r="A26522" s="112"/>
    </row>
    <row r="26523" spans="1:19" ht="11.25" thickBot="1" x14ac:dyDescent="0.2">
      <c r="A26523" s="135" t="s">
        <v>362</v>
      </c>
      <c r="B26523" s="112"/>
      <c r="C26523" s="136">
        <v>230.16200000000001</v>
      </c>
      <c r="D26523" s="141" t="s">
        <v>14501</v>
      </c>
    </row>
    <row r="26524" spans="1:19" ht="11.25" thickBot="1" x14ac:dyDescent="0.2">
      <c r="A26524" s="112"/>
    </row>
    <row r="26525" spans="1:19" ht="11.25" thickBot="1" x14ac:dyDescent="0.2">
      <c r="A26525" s="138" t="s">
        <v>364</v>
      </c>
      <c r="B26525" s="112"/>
      <c r="C26525" s="136">
        <v>0</v>
      </c>
      <c r="D26525" s="141" t="s">
        <v>14501</v>
      </c>
    </row>
    <row r="26526" spans="1:19" ht="11.25" thickBot="1" x14ac:dyDescent="0.2">
      <c r="A26526" s="112"/>
    </row>
    <row r="26527" spans="1:19" ht="11.25" thickBot="1" x14ac:dyDescent="0.2">
      <c r="A26527" s="139" t="s">
        <v>366</v>
      </c>
      <c r="B26527" s="112"/>
      <c r="C26527" s="136">
        <v>0</v>
      </c>
      <c r="D26527" s="141" t="s">
        <v>14501</v>
      </c>
    </row>
    <row r="26528" spans="1:19" ht="10.5" x14ac:dyDescent="0.15">
      <c r="A26528" s="112"/>
    </row>
    <row r="26529" spans="1:19" x14ac:dyDescent="0.15">
      <c r="A26529" s="129"/>
      <c r="B26529" s="86" t="s">
        <v>2620</v>
      </c>
    </row>
    <row r="26530" spans="1:19" ht="9.75" thickBot="1" x14ac:dyDescent="0.2">
      <c r="A26530" s="81" t="s">
        <v>5871</v>
      </c>
    </row>
    <row r="26531" spans="1:19" ht="11.25" thickBot="1" x14ac:dyDescent="0.2">
      <c r="A26531" s="106" t="s">
        <v>357</v>
      </c>
      <c r="B26531" s="106" t="s">
        <v>358</v>
      </c>
      <c r="C26531" s="146" t="s">
        <v>14494</v>
      </c>
      <c r="D26531" s="146" t="s">
        <v>14495</v>
      </c>
      <c r="E26531" s="146" t="s">
        <v>14496</v>
      </c>
      <c r="F26531" s="146" t="s">
        <v>0</v>
      </c>
      <c r="G26531" s="146" t="s">
        <v>1</v>
      </c>
      <c r="H26531" s="146" t="s">
        <v>2</v>
      </c>
      <c r="I26531" s="146" t="s">
        <v>14497</v>
      </c>
      <c r="J26531" s="146" t="s">
        <v>3</v>
      </c>
      <c r="K26531" s="146" t="s">
        <v>14498</v>
      </c>
      <c r="L26531" s="146" t="s">
        <v>7</v>
      </c>
      <c r="M26531" s="146" t="s">
        <v>14499</v>
      </c>
      <c r="N26531" s="146" t="s">
        <v>10</v>
      </c>
      <c r="O26531" s="146" t="s">
        <v>11</v>
      </c>
      <c r="P26531" s="146" t="s">
        <v>12</v>
      </c>
      <c r="Q26531" s="146" t="s">
        <v>13</v>
      </c>
      <c r="R26531" s="146" t="s">
        <v>14</v>
      </c>
      <c r="S26531" s="146" t="s">
        <v>15</v>
      </c>
    </row>
    <row r="26532" spans="1:19" ht="11.25" thickBot="1" x14ac:dyDescent="0.2">
      <c r="A26532" s="107">
        <v>1</v>
      </c>
      <c r="B26532" s="132">
        <v>0.61224537037037041</v>
      </c>
      <c r="C26532" s="141" t="s">
        <v>14500</v>
      </c>
      <c r="D26532" s="141" t="s">
        <v>14500</v>
      </c>
      <c r="E26532" s="108">
        <v>129.63</v>
      </c>
      <c r="F26532" s="108">
        <v>6835.2520000000004</v>
      </c>
      <c r="G26532" s="108">
        <v>29685.34</v>
      </c>
      <c r="H26532" s="108">
        <v>666.68700000000001</v>
      </c>
      <c r="I26532" s="108">
        <v>125.001</v>
      </c>
      <c r="J26532" s="108">
        <v>416.67399999999998</v>
      </c>
      <c r="K26532" s="108">
        <v>425.935</v>
      </c>
      <c r="L26532" s="145">
        <v>10298.812</v>
      </c>
      <c r="M26532" s="108">
        <v>74.073999999999998</v>
      </c>
      <c r="N26532" s="108">
        <v>129.631</v>
      </c>
      <c r="O26532" s="108">
        <v>270.83699999999999</v>
      </c>
      <c r="P26532" s="108">
        <v>19749.203000000001</v>
      </c>
      <c r="Q26532" s="108">
        <v>144408.97</v>
      </c>
      <c r="R26532" s="108">
        <v>194.446</v>
      </c>
      <c r="S26532" s="108">
        <v>537.05200000000002</v>
      </c>
    </row>
    <row r="26533" spans="1:19" ht="11.25" thickBot="1" x14ac:dyDescent="0.2">
      <c r="A26533" s="112"/>
    </row>
    <row r="26534" spans="1:19" ht="11.25" thickBot="1" x14ac:dyDescent="0.2">
      <c r="A26534" s="135" t="s">
        <v>362</v>
      </c>
      <c r="B26534" s="112"/>
      <c r="C26534" s="141" t="s">
        <v>14501</v>
      </c>
      <c r="D26534" s="141" t="s">
        <v>14501</v>
      </c>
      <c r="E26534" s="136">
        <v>129.63</v>
      </c>
      <c r="F26534" s="136">
        <v>6835.2520000000004</v>
      </c>
      <c r="G26534" s="136">
        <v>29685.34</v>
      </c>
      <c r="H26534" s="136">
        <v>666.68700000000001</v>
      </c>
      <c r="I26534" s="136">
        <v>125.001</v>
      </c>
      <c r="J26534" s="136">
        <v>416.67399999999998</v>
      </c>
      <c r="K26534" s="136">
        <v>425.935</v>
      </c>
      <c r="L26534" s="140">
        <v>10298.812</v>
      </c>
      <c r="M26534" s="136">
        <v>74.073999999999998</v>
      </c>
      <c r="N26534" s="136">
        <v>129.631</v>
      </c>
      <c r="O26534" s="136">
        <v>270.83699999999999</v>
      </c>
      <c r="P26534" s="136">
        <v>19749.203000000001</v>
      </c>
      <c r="Q26534" s="136">
        <v>144408.97</v>
      </c>
      <c r="R26534" s="136">
        <v>194.446</v>
      </c>
      <c r="S26534" s="136">
        <v>537.05200000000002</v>
      </c>
    </row>
    <row r="26535" spans="1:19" ht="11.25" thickBot="1" x14ac:dyDescent="0.2">
      <c r="A26535" s="112"/>
    </row>
    <row r="26536" spans="1:19" ht="11.25" thickBot="1" x14ac:dyDescent="0.2">
      <c r="A26536" s="138" t="s">
        <v>364</v>
      </c>
      <c r="B26536" s="112"/>
      <c r="C26536" s="141" t="s">
        <v>14501</v>
      </c>
      <c r="D26536" s="141" t="s">
        <v>14501</v>
      </c>
      <c r="E26536" s="136">
        <v>0</v>
      </c>
      <c r="F26536" s="136">
        <v>0</v>
      </c>
      <c r="G26536" s="136">
        <v>0</v>
      </c>
      <c r="H26536" s="136">
        <v>0</v>
      </c>
      <c r="I26536" s="136">
        <v>0</v>
      </c>
      <c r="J26536" s="136">
        <v>0</v>
      </c>
      <c r="K26536" s="136">
        <v>0</v>
      </c>
      <c r="L26536" s="140">
        <v>0</v>
      </c>
      <c r="M26536" s="136">
        <v>0</v>
      </c>
      <c r="N26536" s="136">
        <v>0</v>
      </c>
      <c r="O26536" s="136">
        <v>0</v>
      </c>
      <c r="P26536" s="136">
        <v>0</v>
      </c>
      <c r="Q26536" s="136">
        <v>0</v>
      </c>
      <c r="R26536" s="136">
        <v>0</v>
      </c>
      <c r="S26536" s="136">
        <v>0</v>
      </c>
    </row>
    <row r="26537" spans="1:19" ht="11.25" thickBot="1" x14ac:dyDescent="0.2">
      <c r="A26537" s="112"/>
    </row>
    <row r="26538" spans="1:19" ht="11.25" thickBot="1" x14ac:dyDescent="0.2">
      <c r="A26538" s="139" t="s">
        <v>366</v>
      </c>
      <c r="B26538" s="112"/>
      <c r="C26538" s="141" t="s">
        <v>14501</v>
      </c>
      <c r="D26538" s="141" t="s">
        <v>14501</v>
      </c>
      <c r="E26538" s="136">
        <v>0</v>
      </c>
      <c r="F26538" s="136">
        <v>0</v>
      </c>
      <c r="G26538" s="136">
        <v>0</v>
      </c>
      <c r="H26538" s="136">
        <v>0</v>
      </c>
      <c r="I26538" s="136">
        <v>0</v>
      </c>
      <c r="J26538" s="136">
        <v>0</v>
      </c>
      <c r="K26538" s="136">
        <v>0</v>
      </c>
      <c r="L26538" s="140">
        <v>0</v>
      </c>
      <c r="M26538" s="136">
        <v>0</v>
      </c>
      <c r="N26538" s="136">
        <v>0</v>
      </c>
      <c r="O26538" s="136">
        <v>0</v>
      </c>
      <c r="P26538" s="136">
        <v>0</v>
      </c>
      <c r="Q26538" s="136">
        <v>0</v>
      </c>
      <c r="R26538" s="136">
        <v>0</v>
      </c>
      <c r="S26538" s="136">
        <v>0</v>
      </c>
    </row>
    <row r="26539" spans="1:19" ht="11.25" thickBot="1" x14ac:dyDescent="0.2">
      <c r="A26539" s="112"/>
    </row>
    <row r="26540" spans="1:19" ht="11.25" thickBot="1" x14ac:dyDescent="0.2">
      <c r="A26540" s="106" t="s">
        <v>357</v>
      </c>
      <c r="B26540" s="106" t="s">
        <v>358</v>
      </c>
      <c r="C26540" s="146" t="s">
        <v>16</v>
      </c>
      <c r="D26540" s="146" t="s">
        <v>14502</v>
      </c>
      <c r="E26540" s="146" t="s">
        <v>14503</v>
      </c>
      <c r="F26540" s="146" t="s">
        <v>20</v>
      </c>
      <c r="G26540" s="146" t="s">
        <v>21</v>
      </c>
      <c r="H26540" s="146" t="s">
        <v>22</v>
      </c>
      <c r="I26540" s="146" t="s">
        <v>23</v>
      </c>
      <c r="J26540" s="146" t="s">
        <v>24</v>
      </c>
      <c r="K26540" s="146" t="s">
        <v>26</v>
      </c>
      <c r="L26540" s="146" t="s">
        <v>14504</v>
      </c>
      <c r="M26540" s="146" t="s">
        <v>27</v>
      </c>
      <c r="N26540" s="146" t="s">
        <v>28</v>
      </c>
      <c r="O26540" s="146" t="s">
        <v>29</v>
      </c>
      <c r="P26540" s="146" t="s">
        <v>30</v>
      </c>
      <c r="Q26540" s="146" t="s">
        <v>14505</v>
      </c>
      <c r="R26540" s="146" t="s">
        <v>32</v>
      </c>
      <c r="S26540" s="146" t="s">
        <v>33</v>
      </c>
    </row>
    <row r="26541" spans="1:19" ht="11.25" thickBot="1" x14ac:dyDescent="0.2">
      <c r="A26541" s="107">
        <v>1</v>
      </c>
      <c r="B26541" s="132">
        <v>0.61224537037037041</v>
      </c>
      <c r="C26541" s="108">
        <v>3450.4940000000001</v>
      </c>
      <c r="D26541" s="108">
        <v>2433.58</v>
      </c>
      <c r="E26541" s="108">
        <v>33.332999999999998</v>
      </c>
      <c r="F26541" s="145">
        <v>10904.964</v>
      </c>
      <c r="G26541" s="141" t="s">
        <v>14500</v>
      </c>
      <c r="H26541" s="108">
        <v>185.18700000000001</v>
      </c>
      <c r="I26541" s="108">
        <v>2210.1170000000002</v>
      </c>
      <c r="J26541" s="108">
        <v>22754.394</v>
      </c>
      <c r="K26541" s="145">
        <v>83744.638000000006</v>
      </c>
      <c r="L26541" s="108">
        <v>455.565</v>
      </c>
      <c r="M26541" s="108">
        <v>83.334000000000003</v>
      </c>
      <c r="N26541" s="108">
        <v>203.70599999999999</v>
      </c>
      <c r="O26541" s="141" t="s">
        <v>14500</v>
      </c>
      <c r="P26541" s="108">
        <v>33.332999999999998</v>
      </c>
      <c r="Q26541" s="108">
        <v>104.167</v>
      </c>
      <c r="R26541" s="108">
        <v>66.667000000000002</v>
      </c>
      <c r="S26541" s="141" t="s">
        <v>14500</v>
      </c>
    </row>
    <row r="26542" spans="1:19" ht="11.25" thickBot="1" x14ac:dyDescent="0.2">
      <c r="A26542" s="112"/>
    </row>
    <row r="26543" spans="1:19" ht="11.25" thickBot="1" x14ac:dyDescent="0.2">
      <c r="A26543" s="135" t="s">
        <v>362</v>
      </c>
      <c r="B26543" s="112"/>
      <c r="C26543" s="136">
        <v>3450.4940000000001</v>
      </c>
      <c r="D26543" s="136">
        <v>2433.58</v>
      </c>
      <c r="E26543" s="136">
        <v>33.332999999999998</v>
      </c>
      <c r="F26543" s="140">
        <v>10904.964</v>
      </c>
      <c r="G26543" s="141" t="s">
        <v>14501</v>
      </c>
      <c r="H26543" s="136">
        <v>185.18700000000001</v>
      </c>
      <c r="I26543" s="136">
        <v>2210.1170000000002</v>
      </c>
      <c r="J26543" s="136">
        <v>22754.394</v>
      </c>
      <c r="K26543" s="140">
        <v>83744.638000000006</v>
      </c>
      <c r="L26543" s="136">
        <v>455.565</v>
      </c>
      <c r="M26543" s="136">
        <v>83.334000000000003</v>
      </c>
      <c r="N26543" s="136">
        <v>203.70599999999999</v>
      </c>
      <c r="O26543" s="141" t="s">
        <v>14501</v>
      </c>
      <c r="P26543" s="136">
        <v>33.332999999999998</v>
      </c>
      <c r="Q26543" s="136">
        <v>104.167</v>
      </c>
      <c r="R26543" s="136">
        <v>66.667000000000002</v>
      </c>
      <c r="S26543" s="141" t="s">
        <v>14501</v>
      </c>
    </row>
    <row r="26544" spans="1:19" ht="11.25" thickBot="1" x14ac:dyDescent="0.2">
      <c r="A26544" s="112"/>
    </row>
    <row r="26545" spans="1:19" ht="11.25" thickBot="1" x14ac:dyDescent="0.2">
      <c r="A26545" s="138" t="s">
        <v>364</v>
      </c>
      <c r="B26545" s="112"/>
      <c r="C26545" s="136">
        <v>0</v>
      </c>
      <c r="D26545" s="136">
        <v>0</v>
      </c>
      <c r="E26545" s="136">
        <v>0</v>
      </c>
      <c r="F26545" s="140">
        <v>0</v>
      </c>
      <c r="G26545" s="141" t="s">
        <v>14501</v>
      </c>
      <c r="H26545" s="136">
        <v>0</v>
      </c>
      <c r="I26545" s="136">
        <v>0</v>
      </c>
      <c r="J26545" s="136">
        <v>0</v>
      </c>
      <c r="K26545" s="140">
        <v>0</v>
      </c>
      <c r="L26545" s="136">
        <v>0</v>
      </c>
      <c r="M26545" s="136">
        <v>0</v>
      </c>
      <c r="N26545" s="136">
        <v>0</v>
      </c>
      <c r="O26545" s="141" t="s">
        <v>14501</v>
      </c>
      <c r="P26545" s="136">
        <v>0</v>
      </c>
      <c r="Q26545" s="136">
        <v>0</v>
      </c>
      <c r="R26545" s="136">
        <v>0</v>
      </c>
      <c r="S26545" s="141" t="s">
        <v>14501</v>
      </c>
    </row>
    <row r="26546" spans="1:19" ht="11.25" thickBot="1" x14ac:dyDescent="0.2">
      <c r="A26546" s="112"/>
    </row>
    <row r="26547" spans="1:19" ht="11.25" thickBot="1" x14ac:dyDescent="0.2">
      <c r="A26547" s="139" t="s">
        <v>366</v>
      </c>
      <c r="B26547" s="112"/>
      <c r="C26547" s="136">
        <v>0</v>
      </c>
      <c r="D26547" s="136">
        <v>0</v>
      </c>
      <c r="E26547" s="136">
        <v>0</v>
      </c>
      <c r="F26547" s="140">
        <v>0</v>
      </c>
      <c r="G26547" s="141" t="s">
        <v>14501</v>
      </c>
      <c r="H26547" s="136">
        <v>0</v>
      </c>
      <c r="I26547" s="136">
        <v>0</v>
      </c>
      <c r="J26547" s="136">
        <v>0</v>
      </c>
      <c r="K26547" s="140">
        <v>0</v>
      </c>
      <c r="L26547" s="136">
        <v>0</v>
      </c>
      <c r="M26547" s="136">
        <v>0</v>
      </c>
      <c r="N26547" s="136">
        <v>0</v>
      </c>
      <c r="O26547" s="141" t="s">
        <v>14501</v>
      </c>
      <c r="P26547" s="136">
        <v>0</v>
      </c>
      <c r="Q26547" s="136">
        <v>0</v>
      </c>
      <c r="R26547" s="136">
        <v>0</v>
      </c>
      <c r="S26547" s="141" t="s">
        <v>14501</v>
      </c>
    </row>
    <row r="26548" spans="1:19" ht="11.25" thickBot="1" x14ac:dyDescent="0.2">
      <c r="A26548" s="112"/>
    </row>
    <row r="26549" spans="1:19" ht="11.25" thickBot="1" x14ac:dyDescent="0.2">
      <c r="A26549" s="106" t="s">
        <v>357</v>
      </c>
      <c r="B26549" s="106" t="s">
        <v>358</v>
      </c>
      <c r="C26549" s="146" t="s">
        <v>35</v>
      </c>
      <c r="D26549" s="146" t="s">
        <v>36</v>
      </c>
      <c r="E26549" s="146" t="s">
        <v>14506</v>
      </c>
      <c r="F26549" s="146" t="s">
        <v>38</v>
      </c>
      <c r="G26549" s="146" t="s">
        <v>39</v>
      </c>
      <c r="H26549" s="146" t="s">
        <v>41</v>
      </c>
      <c r="I26549" s="146" t="s">
        <v>42</v>
      </c>
      <c r="J26549" s="146" t="s">
        <v>43</v>
      </c>
      <c r="K26549" s="146" t="s">
        <v>44</v>
      </c>
      <c r="L26549" s="146" t="s">
        <v>45</v>
      </c>
      <c r="M26549" s="146" t="s">
        <v>46</v>
      </c>
      <c r="N26549" s="146" t="s">
        <v>47</v>
      </c>
      <c r="O26549" s="146" t="s">
        <v>48</v>
      </c>
      <c r="P26549" s="146" t="s">
        <v>49</v>
      </c>
      <c r="Q26549" s="146" t="s">
        <v>50</v>
      </c>
      <c r="R26549" s="146" t="s">
        <v>51</v>
      </c>
      <c r="S26549" s="146" t="s">
        <v>52</v>
      </c>
    </row>
    <row r="26550" spans="1:19" ht="11.25" thickBot="1" x14ac:dyDescent="0.2">
      <c r="A26550" s="107">
        <v>1</v>
      </c>
      <c r="B26550" s="132">
        <v>0.61224537037037041</v>
      </c>
      <c r="C26550" s="145">
        <v>175396.47</v>
      </c>
      <c r="D26550" s="108">
        <v>216.66900000000001</v>
      </c>
      <c r="E26550" s="108">
        <v>33.332999999999998</v>
      </c>
      <c r="F26550" s="141" t="s">
        <v>14500</v>
      </c>
      <c r="G26550" s="108">
        <v>277.78199999999998</v>
      </c>
      <c r="H26550" s="108">
        <v>18748.835999999999</v>
      </c>
      <c r="I26550" s="108">
        <v>870.41200000000003</v>
      </c>
      <c r="J26550" s="108">
        <v>1850.1469999999999</v>
      </c>
      <c r="K26550" s="108">
        <v>166.66800000000001</v>
      </c>
      <c r="L26550" s="108">
        <v>116.667</v>
      </c>
      <c r="M26550" s="108">
        <v>33.332999999999998</v>
      </c>
      <c r="N26550" s="141" t="s">
        <v>14500</v>
      </c>
      <c r="O26550" s="108">
        <v>145.83500000000001</v>
      </c>
      <c r="P26550" s="108">
        <v>111.11199999999999</v>
      </c>
      <c r="Q26550" s="108">
        <v>158.732</v>
      </c>
      <c r="R26550" s="108">
        <v>83.334000000000003</v>
      </c>
      <c r="S26550" s="108">
        <v>111.11199999999999</v>
      </c>
    </row>
    <row r="26551" spans="1:19" ht="11.25" thickBot="1" x14ac:dyDescent="0.2">
      <c r="A26551" s="112"/>
    </row>
    <row r="26552" spans="1:19" ht="11.25" thickBot="1" x14ac:dyDescent="0.2">
      <c r="A26552" s="135" t="s">
        <v>362</v>
      </c>
      <c r="B26552" s="112"/>
      <c r="C26552" s="140">
        <v>175396.47</v>
      </c>
      <c r="D26552" s="136">
        <v>216.66900000000001</v>
      </c>
      <c r="E26552" s="136">
        <v>33.332999999999998</v>
      </c>
      <c r="F26552" s="141" t="s">
        <v>14501</v>
      </c>
      <c r="G26552" s="136">
        <v>277.78199999999998</v>
      </c>
      <c r="H26552" s="136">
        <v>18748.835999999999</v>
      </c>
      <c r="I26552" s="136">
        <v>870.41200000000003</v>
      </c>
      <c r="J26552" s="136">
        <v>1850.1469999999999</v>
      </c>
      <c r="K26552" s="136">
        <v>166.66800000000001</v>
      </c>
      <c r="L26552" s="136">
        <v>116.667</v>
      </c>
      <c r="M26552" s="136">
        <v>33.332999999999998</v>
      </c>
      <c r="N26552" s="141" t="s">
        <v>14501</v>
      </c>
      <c r="O26552" s="136">
        <v>145.83500000000001</v>
      </c>
      <c r="P26552" s="136">
        <v>111.11199999999999</v>
      </c>
      <c r="Q26552" s="136">
        <v>158.732</v>
      </c>
      <c r="R26552" s="136">
        <v>83.334000000000003</v>
      </c>
      <c r="S26552" s="136">
        <v>111.11199999999999</v>
      </c>
    </row>
    <row r="26553" spans="1:19" ht="11.25" thickBot="1" x14ac:dyDescent="0.2">
      <c r="A26553" s="112"/>
    </row>
    <row r="26554" spans="1:19" ht="11.25" thickBot="1" x14ac:dyDescent="0.2">
      <c r="A26554" s="138" t="s">
        <v>364</v>
      </c>
      <c r="B26554" s="112"/>
      <c r="C26554" s="140">
        <v>0</v>
      </c>
      <c r="D26554" s="136">
        <v>0</v>
      </c>
      <c r="E26554" s="136">
        <v>0</v>
      </c>
      <c r="F26554" s="141" t="s">
        <v>14501</v>
      </c>
      <c r="G26554" s="136">
        <v>0</v>
      </c>
      <c r="H26554" s="136">
        <v>0</v>
      </c>
      <c r="I26554" s="136">
        <v>0</v>
      </c>
      <c r="J26554" s="136">
        <v>0</v>
      </c>
      <c r="K26554" s="136">
        <v>0</v>
      </c>
      <c r="L26554" s="136">
        <v>0</v>
      </c>
      <c r="M26554" s="136">
        <v>0</v>
      </c>
      <c r="N26554" s="141" t="s">
        <v>14501</v>
      </c>
      <c r="O26554" s="136">
        <v>0</v>
      </c>
      <c r="P26554" s="136">
        <v>0</v>
      </c>
      <c r="Q26554" s="136">
        <v>0</v>
      </c>
      <c r="R26554" s="136">
        <v>0</v>
      </c>
      <c r="S26554" s="136">
        <v>0</v>
      </c>
    </row>
    <row r="26555" spans="1:19" ht="11.25" thickBot="1" x14ac:dyDescent="0.2">
      <c r="A26555" s="112"/>
    </row>
    <row r="26556" spans="1:19" ht="11.25" thickBot="1" x14ac:dyDescent="0.2">
      <c r="A26556" s="139" t="s">
        <v>366</v>
      </c>
      <c r="B26556" s="112"/>
      <c r="C26556" s="140">
        <v>0</v>
      </c>
      <c r="D26556" s="136">
        <v>0</v>
      </c>
      <c r="E26556" s="136">
        <v>0</v>
      </c>
      <c r="F26556" s="141" t="s">
        <v>14501</v>
      </c>
      <c r="G26556" s="136">
        <v>0</v>
      </c>
      <c r="H26556" s="136">
        <v>0</v>
      </c>
      <c r="I26556" s="136">
        <v>0</v>
      </c>
      <c r="J26556" s="136">
        <v>0</v>
      </c>
      <c r="K26556" s="136">
        <v>0</v>
      </c>
      <c r="L26556" s="136">
        <v>0</v>
      </c>
      <c r="M26556" s="136">
        <v>0</v>
      </c>
      <c r="N26556" s="141" t="s">
        <v>14501</v>
      </c>
      <c r="O26556" s="136">
        <v>0</v>
      </c>
      <c r="P26556" s="136">
        <v>0</v>
      </c>
      <c r="Q26556" s="136">
        <v>0</v>
      </c>
      <c r="R26556" s="136">
        <v>0</v>
      </c>
      <c r="S26556" s="136">
        <v>0</v>
      </c>
    </row>
    <row r="26557" spans="1:19" ht="11.25" thickBot="1" x14ac:dyDescent="0.2">
      <c r="A26557" s="112"/>
    </row>
    <row r="26558" spans="1:19" ht="11.25" thickBot="1" x14ac:dyDescent="0.2">
      <c r="A26558" s="106" t="s">
        <v>357</v>
      </c>
      <c r="B26558" s="106" t="s">
        <v>358</v>
      </c>
      <c r="C26558" s="146" t="s">
        <v>53</v>
      </c>
      <c r="D26558" s="146" t="s">
        <v>54</v>
      </c>
      <c r="E26558" s="146" t="s">
        <v>55</v>
      </c>
      <c r="F26558" s="146" t="s">
        <v>56</v>
      </c>
      <c r="G26558" s="146" t="s">
        <v>14507</v>
      </c>
      <c r="H26558" s="146" t="s">
        <v>57</v>
      </c>
      <c r="I26558" s="146" t="s">
        <v>59</v>
      </c>
      <c r="J26558" s="146" t="s">
        <v>14508</v>
      </c>
      <c r="K26558" s="146" t="s">
        <v>60</v>
      </c>
      <c r="L26558" s="146" t="s">
        <v>61</v>
      </c>
      <c r="M26558" s="146" t="s">
        <v>62</v>
      </c>
      <c r="N26558" s="146" t="s">
        <v>14509</v>
      </c>
      <c r="O26558" s="146" t="s">
        <v>63</v>
      </c>
      <c r="P26558" s="146" t="s">
        <v>64</v>
      </c>
      <c r="Q26558" s="146" t="s">
        <v>66</v>
      </c>
      <c r="R26558" s="146" t="s">
        <v>14510</v>
      </c>
      <c r="S26558" s="146" t="s">
        <v>67</v>
      </c>
    </row>
    <row r="26559" spans="1:19" ht="11.25" thickBot="1" x14ac:dyDescent="0.2">
      <c r="A26559" s="107">
        <v>1</v>
      </c>
      <c r="B26559" s="132">
        <v>0.61224537037037041</v>
      </c>
      <c r="C26559" s="108">
        <v>33.332999999999998</v>
      </c>
      <c r="D26559" s="108">
        <v>33.332999999999998</v>
      </c>
      <c r="E26559" s="108">
        <v>33.332999999999998</v>
      </c>
      <c r="F26559" s="108">
        <v>101.852</v>
      </c>
      <c r="G26559" s="108">
        <v>33.332999999999998</v>
      </c>
      <c r="H26559" s="108">
        <v>233.33600000000001</v>
      </c>
      <c r="I26559" s="108">
        <v>1481.576</v>
      </c>
      <c r="J26559" s="141" t="s">
        <v>14500</v>
      </c>
      <c r="K26559" s="141" t="s">
        <v>14500</v>
      </c>
      <c r="L26559" s="141" t="s">
        <v>14500</v>
      </c>
      <c r="M26559" s="108">
        <v>66.667000000000002</v>
      </c>
      <c r="N26559" s="108">
        <v>74.073999999999998</v>
      </c>
      <c r="O26559" s="108">
        <v>33.332999999999998</v>
      </c>
      <c r="P26559" s="108">
        <v>3383.2080000000001</v>
      </c>
      <c r="Q26559" s="145">
        <v>701921.81</v>
      </c>
      <c r="R26559" s="141" t="s">
        <v>14500</v>
      </c>
      <c r="S26559" s="108">
        <v>812.53</v>
      </c>
    </row>
    <row r="26560" spans="1:19" ht="11.25" thickBot="1" x14ac:dyDescent="0.2">
      <c r="A26560" s="112"/>
    </row>
    <row r="26561" spans="1:19" ht="11.25" thickBot="1" x14ac:dyDescent="0.2">
      <c r="A26561" s="135" t="s">
        <v>362</v>
      </c>
      <c r="B26561" s="112"/>
      <c r="C26561" s="136">
        <v>33.332999999999998</v>
      </c>
      <c r="D26561" s="136">
        <v>33.332999999999998</v>
      </c>
      <c r="E26561" s="136">
        <v>33.332999999999998</v>
      </c>
      <c r="F26561" s="136">
        <v>101.852</v>
      </c>
      <c r="G26561" s="136">
        <v>33.332999999999998</v>
      </c>
      <c r="H26561" s="136">
        <v>233.33600000000001</v>
      </c>
      <c r="I26561" s="136">
        <v>1481.576</v>
      </c>
      <c r="J26561" s="141" t="s">
        <v>14501</v>
      </c>
      <c r="K26561" s="141" t="s">
        <v>14501</v>
      </c>
      <c r="L26561" s="141" t="s">
        <v>14501</v>
      </c>
      <c r="M26561" s="136">
        <v>66.667000000000002</v>
      </c>
      <c r="N26561" s="136">
        <v>74.073999999999998</v>
      </c>
      <c r="O26561" s="136">
        <v>33.332999999999998</v>
      </c>
      <c r="P26561" s="136">
        <v>3383.2080000000001</v>
      </c>
      <c r="Q26561" s="140">
        <v>701921.81</v>
      </c>
      <c r="R26561" s="141" t="s">
        <v>14501</v>
      </c>
      <c r="S26561" s="136">
        <v>812.53</v>
      </c>
    </row>
    <row r="26562" spans="1:19" ht="11.25" thickBot="1" x14ac:dyDescent="0.2">
      <c r="A26562" s="112"/>
    </row>
    <row r="26563" spans="1:19" ht="11.25" thickBot="1" x14ac:dyDescent="0.2">
      <c r="A26563" s="138" t="s">
        <v>364</v>
      </c>
      <c r="B26563" s="112"/>
      <c r="C26563" s="136">
        <v>0</v>
      </c>
      <c r="D26563" s="136">
        <v>0</v>
      </c>
      <c r="E26563" s="136">
        <v>0</v>
      </c>
      <c r="F26563" s="136">
        <v>0</v>
      </c>
      <c r="G26563" s="136">
        <v>0</v>
      </c>
      <c r="H26563" s="136">
        <v>0</v>
      </c>
      <c r="I26563" s="136">
        <v>0</v>
      </c>
      <c r="J26563" s="141" t="s">
        <v>14501</v>
      </c>
      <c r="K26563" s="141" t="s">
        <v>14501</v>
      </c>
      <c r="L26563" s="141" t="s">
        <v>14501</v>
      </c>
      <c r="M26563" s="136">
        <v>0</v>
      </c>
      <c r="N26563" s="136">
        <v>0</v>
      </c>
      <c r="O26563" s="136">
        <v>0</v>
      </c>
      <c r="P26563" s="136">
        <v>0</v>
      </c>
      <c r="Q26563" s="140">
        <v>0</v>
      </c>
      <c r="R26563" s="141" t="s">
        <v>14501</v>
      </c>
      <c r="S26563" s="136">
        <v>0</v>
      </c>
    </row>
    <row r="26564" spans="1:19" ht="11.25" thickBot="1" x14ac:dyDescent="0.2">
      <c r="A26564" s="112"/>
    </row>
    <row r="26565" spans="1:19" ht="11.25" thickBot="1" x14ac:dyDescent="0.2">
      <c r="A26565" s="139" t="s">
        <v>366</v>
      </c>
      <c r="B26565" s="112"/>
      <c r="C26565" s="136">
        <v>0</v>
      </c>
      <c r="D26565" s="136">
        <v>0</v>
      </c>
      <c r="E26565" s="136">
        <v>0</v>
      </c>
      <c r="F26565" s="136">
        <v>0</v>
      </c>
      <c r="G26565" s="136">
        <v>0</v>
      </c>
      <c r="H26565" s="136">
        <v>0</v>
      </c>
      <c r="I26565" s="136">
        <v>0</v>
      </c>
      <c r="J26565" s="141" t="s">
        <v>14501</v>
      </c>
      <c r="K26565" s="141" t="s">
        <v>14501</v>
      </c>
      <c r="L26565" s="141" t="s">
        <v>14501</v>
      </c>
      <c r="M26565" s="136">
        <v>0</v>
      </c>
      <c r="N26565" s="136">
        <v>0</v>
      </c>
      <c r="O26565" s="136">
        <v>0</v>
      </c>
      <c r="P26565" s="136">
        <v>0</v>
      </c>
      <c r="Q26565" s="140">
        <v>0</v>
      </c>
      <c r="R26565" s="141" t="s">
        <v>14501</v>
      </c>
      <c r="S26565" s="136">
        <v>0</v>
      </c>
    </row>
    <row r="26566" spans="1:19" ht="11.25" thickBot="1" x14ac:dyDescent="0.2">
      <c r="A26566" s="112"/>
    </row>
    <row r="26567" spans="1:19" ht="11.25" thickBot="1" x14ac:dyDescent="0.2">
      <c r="A26567" s="106" t="s">
        <v>357</v>
      </c>
      <c r="B26567" s="106" t="s">
        <v>358</v>
      </c>
      <c r="C26567" s="146" t="s">
        <v>68</v>
      </c>
      <c r="D26567" s="146" t="s">
        <v>14511</v>
      </c>
    </row>
    <row r="26568" spans="1:19" ht="11.25" thickBot="1" x14ac:dyDescent="0.2">
      <c r="A26568" s="107">
        <v>1</v>
      </c>
      <c r="B26568" s="132">
        <v>0.61224537037037041</v>
      </c>
      <c r="C26568" s="108">
        <v>174.60499999999999</v>
      </c>
      <c r="D26568" s="141" t="s">
        <v>14500</v>
      </c>
    </row>
    <row r="26569" spans="1:19" ht="11.25" thickBot="1" x14ac:dyDescent="0.2">
      <c r="A26569" s="112"/>
    </row>
    <row r="26570" spans="1:19" ht="11.25" thickBot="1" x14ac:dyDescent="0.2">
      <c r="A26570" s="135" t="s">
        <v>362</v>
      </c>
      <c r="B26570" s="112"/>
      <c r="C26570" s="136">
        <v>174.60499999999999</v>
      </c>
      <c r="D26570" s="141" t="s">
        <v>14501</v>
      </c>
    </row>
    <row r="26571" spans="1:19" ht="11.25" thickBot="1" x14ac:dyDescent="0.2">
      <c r="A26571" s="112"/>
    </row>
    <row r="26572" spans="1:19" ht="11.25" thickBot="1" x14ac:dyDescent="0.2">
      <c r="A26572" s="138" t="s">
        <v>364</v>
      </c>
      <c r="B26572" s="112"/>
      <c r="C26572" s="136">
        <v>0</v>
      </c>
      <c r="D26572" s="141" t="s">
        <v>14501</v>
      </c>
    </row>
    <row r="26573" spans="1:19" ht="11.25" thickBot="1" x14ac:dyDescent="0.2">
      <c r="A26573" s="112"/>
    </row>
    <row r="26574" spans="1:19" ht="11.25" thickBot="1" x14ac:dyDescent="0.2">
      <c r="A26574" s="139" t="s">
        <v>366</v>
      </c>
      <c r="B26574" s="112"/>
      <c r="C26574" s="136">
        <v>0</v>
      </c>
      <c r="D26574" s="141" t="s">
        <v>14501</v>
      </c>
    </row>
    <row r="26575" spans="1:19" ht="10.5" x14ac:dyDescent="0.15">
      <c r="A26575" s="112"/>
    </row>
    <row r="26576" spans="1:19" x14ac:dyDescent="0.15">
      <c r="A26576" s="129"/>
      <c r="B26576" s="86" t="s">
        <v>2691</v>
      </c>
    </row>
    <row r="26577" spans="1:19" ht="9.75" thickBot="1" x14ac:dyDescent="0.2">
      <c r="A26577" s="81" t="s">
        <v>5871</v>
      </c>
    </row>
    <row r="26578" spans="1:19" ht="11.25" thickBot="1" x14ac:dyDescent="0.2">
      <c r="A26578" s="106" t="s">
        <v>357</v>
      </c>
      <c r="B26578" s="106" t="s">
        <v>358</v>
      </c>
      <c r="C26578" s="146" t="s">
        <v>14494</v>
      </c>
      <c r="D26578" s="146" t="s">
        <v>14495</v>
      </c>
      <c r="E26578" s="146" t="s">
        <v>14496</v>
      </c>
      <c r="F26578" s="146" t="s">
        <v>0</v>
      </c>
      <c r="G26578" s="146" t="s">
        <v>1</v>
      </c>
      <c r="H26578" s="146" t="s">
        <v>2</v>
      </c>
      <c r="I26578" s="146" t="s">
        <v>14497</v>
      </c>
      <c r="J26578" s="146" t="s">
        <v>3</v>
      </c>
      <c r="K26578" s="146" t="s">
        <v>14498</v>
      </c>
      <c r="L26578" s="146" t="s">
        <v>7</v>
      </c>
      <c r="M26578" s="146" t="s">
        <v>14499</v>
      </c>
      <c r="N26578" s="146" t="s">
        <v>10</v>
      </c>
      <c r="O26578" s="146" t="s">
        <v>11</v>
      </c>
      <c r="P26578" s="146" t="s">
        <v>12</v>
      </c>
      <c r="Q26578" s="146" t="s">
        <v>13</v>
      </c>
      <c r="R26578" s="146" t="s">
        <v>14</v>
      </c>
      <c r="S26578" s="146" t="s">
        <v>15</v>
      </c>
    </row>
    <row r="26579" spans="1:19" ht="11.25" thickBot="1" x14ac:dyDescent="0.2">
      <c r="A26579" s="107">
        <v>1</v>
      </c>
      <c r="B26579" s="132">
        <v>0.61738425925925922</v>
      </c>
      <c r="C26579" s="141" t="s">
        <v>14500</v>
      </c>
      <c r="D26579" s="141" t="s">
        <v>14500</v>
      </c>
      <c r="E26579" s="108">
        <v>101.852</v>
      </c>
      <c r="F26579" s="108">
        <v>9386.8639999999996</v>
      </c>
      <c r="G26579" s="108">
        <v>42137.129000000001</v>
      </c>
      <c r="H26579" s="108">
        <v>1316.741</v>
      </c>
      <c r="I26579" s="108">
        <v>129.63</v>
      </c>
      <c r="J26579" s="108">
        <v>333.33800000000002</v>
      </c>
      <c r="K26579" s="108">
        <v>317.46600000000001</v>
      </c>
      <c r="L26579" s="145">
        <v>9754.0110000000004</v>
      </c>
      <c r="M26579" s="108">
        <v>111.11199999999999</v>
      </c>
      <c r="N26579" s="108">
        <v>250.00399999999999</v>
      </c>
      <c r="O26579" s="108">
        <v>250.00299999999999</v>
      </c>
      <c r="P26579" s="108">
        <v>20985.071</v>
      </c>
      <c r="Q26579" s="108">
        <v>146567.69</v>
      </c>
      <c r="R26579" s="108">
        <v>259.26299999999998</v>
      </c>
      <c r="S26579" s="108">
        <v>753.11099999999999</v>
      </c>
    </row>
    <row r="26580" spans="1:19" ht="11.25" thickBot="1" x14ac:dyDescent="0.2">
      <c r="A26580" s="112"/>
    </row>
    <row r="26581" spans="1:19" ht="11.25" thickBot="1" x14ac:dyDescent="0.2">
      <c r="A26581" s="135" t="s">
        <v>362</v>
      </c>
      <c r="B26581" s="112"/>
      <c r="C26581" s="141" t="s">
        <v>14501</v>
      </c>
      <c r="D26581" s="141" t="s">
        <v>14501</v>
      </c>
      <c r="E26581" s="136">
        <v>101.852</v>
      </c>
      <c r="F26581" s="136">
        <v>9386.8639999999996</v>
      </c>
      <c r="G26581" s="136">
        <v>42137.129000000001</v>
      </c>
      <c r="H26581" s="136">
        <v>1316.741</v>
      </c>
      <c r="I26581" s="136">
        <v>129.63</v>
      </c>
      <c r="J26581" s="136">
        <v>333.33800000000002</v>
      </c>
      <c r="K26581" s="136">
        <v>317.46600000000001</v>
      </c>
      <c r="L26581" s="140">
        <v>9754.0110000000004</v>
      </c>
      <c r="M26581" s="136">
        <v>111.11199999999999</v>
      </c>
      <c r="N26581" s="136">
        <v>250.00399999999999</v>
      </c>
      <c r="O26581" s="136">
        <v>250.00299999999999</v>
      </c>
      <c r="P26581" s="136">
        <v>20985.071</v>
      </c>
      <c r="Q26581" s="136">
        <v>146567.69</v>
      </c>
      <c r="R26581" s="136">
        <v>259.26299999999998</v>
      </c>
      <c r="S26581" s="136">
        <v>753.11099999999999</v>
      </c>
    </row>
    <row r="26582" spans="1:19" ht="11.25" thickBot="1" x14ac:dyDescent="0.2">
      <c r="A26582" s="112"/>
    </row>
    <row r="26583" spans="1:19" ht="11.25" thickBot="1" x14ac:dyDescent="0.2">
      <c r="A26583" s="138" t="s">
        <v>364</v>
      </c>
      <c r="B26583" s="112"/>
      <c r="C26583" s="141" t="s">
        <v>14501</v>
      </c>
      <c r="D26583" s="141" t="s">
        <v>14501</v>
      </c>
      <c r="E26583" s="136">
        <v>0</v>
      </c>
      <c r="F26583" s="136">
        <v>0</v>
      </c>
      <c r="G26583" s="136">
        <v>0</v>
      </c>
      <c r="H26583" s="136">
        <v>0</v>
      </c>
      <c r="I26583" s="136">
        <v>0</v>
      </c>
      <c r="J26583" s="136">
        <v>0</v>
      </c>
      <c r="K26583" s="136">
        <v>0</v>
      </c>
      <c r="L26583" s="140">
        <v>0</v>
      </c>
      <c r="M26583" s="136">
        <v>0</v>
      </c>
      <c r="N26583" s="136">
        <v>0</v>
      </c>
      <c r="O26583" s="136">
        <v>0</v>
      </c>
      <c r="P26583" s="136">
        <v>0</v>
      </c>
      <c r="Q26583" s="136">
        <v>0</v>
      </c>
      <c r="R26583" s="136">
        <v>0</v>
      </c>
      <c r="S26583" s="136">
        <v>0</v>
      </c>
    </row>
    <row r="26584" spans="1:19" ht="11.25" thickBot="1" x14ac:dyDescent="0.2">
      <c r="A26584" s="112"/>
    </row>
    <row r="26585" spans="1:19" ht="11.25" thickBot="1" x14ac:dyDescent="0.2">
      <c r="A26585" s="139" t="s">
        <v>366</v>
      </c>
      <c r="B26585" s="112"/>
      <c r="C26585" s="141" t="s">
        <v>14501</v>
      </c>
      <c r="D26585" s="141" t="s">
        <v>14501</v>
      </c>
      <c r="E26585" s="136">
        <v>0</v>
      </c>
      <c r="F26585" s="136">
        <v>0</v>
      </c>
      <c r="G26585" s="136">
        <v>0</v>
      </c>
      <c r="H26585" s="136">
        <v>0</v>
      </c>
      <c r="I26585" s="136">
        <v>0</v>
      </c>
      <c r="J26585" s="136">
        <v>0</v>
      </c>
      <c r="K26585" s="136">
        <v>0</v>
      </c>
      <c r="L26585" s="140">
        <v>0</v>
      </c>
      <c r="M26585" s="136">
        <v>0</v>
      </c>
      <c r="N26585" s="136">
        <v>0</v>
      </c>
      <c r="O26585" s="136">
        <v>0</v>
      </c>
      <c r="P26585" s="136">
        <v>0</v>
      </c>
      <c r="Q26585" s="136">
        <v>0</v>
      </c>
      <c r="R26585" s="136">
        <v>0</v>
      </c>
      <c r="S26585" s="136">
        <v>0</v>
      </c>
    </row>
    <row r="26586" spans="1:19" ht="11.25" thickBot="1" x14ac:dyDescent="0.2">
      <c r="A26586" s="112"/>
    </row>
    <row r="26587" spans="1:19" ht="11.25" thickBot="1" x14ac:dyDescent="0.2">
      <c r="A26587" s="106" t="s">
        <v>357</v>
      </c>
      <c r="B26587" s="106" t="s">
        <v>358</v>
      </c>
      <c r="C26587" s="146" t="s">
        <v>16</v>
      </c>
      <c r="D26587" s="146" t="s">
        <v>14502</v>
      </c>
      <c r="E26587" s="146" t="s">
        <v>14503</v>
      </c>
      <c r="F26587" s="146" t="s">
        <v>20</v>
      </c>
      <c r="G26587" s="146" t="s">
        <v>21</v>
      </c>
      <c r="H26587" s="146" t="s">
        <v>22</v>
      </c>
      <c r="I26587" s="146" t="s">
        <v>23</v>
      </c>
      <c r="J26587" s="146" t="s">
        <v>24</v>
      </c>
      <c r="K26587" s="146" t="s">
        <v>26</v>
      </c>
      <c r="L26587" s="146" t="s">
        <v>14504</v>
      </c>
      <c r="M26587" s="146" t="s">
        <v>27</v>
      </c>
      <c r="N26587" s="146" t="s">
        <v>28</v>
      </c>
      <c r="O26587" s="146" t="s">
        <v>29</v>
      </c>
      <c r="P26587" s="146" t="s">
        <v>30</v>
      </c>
      <c r="Q26587" s="146" t="s">
        <v>14505</v>
      </c>
      <c r="R26587" s="146" t="s">
        <v>32</v>
      </c>
      <c r="S26587" s="146" t="s">
        <v>33</v>
      </c>
    </row>
    <row r="26588" spans="1:19" ht="11.25" thickBot="1" x14ac:dyDescent="0.2">
      <c r="A26588" s="107">
        <v>1</v>
      </c>
      <c r="B26588" s="132">
        <v>0.61738425925925922</v>
      </c>
      <c r="C26588" s="108">
        <v>5851.4639999999999</v>
      </c>
      <c r="D26588" s="108">
        <v>1963.1410000000001</v>
      </c>
      <c r="E26588" s="141" t="s">
        <v>14500</v>
      </c>
      <c r="F26588" s="145">
        <v>10671.456</v>
      </c>
      <c r="G26588" s="141" t="s">
        <v>14500</v>
      </c>
      <c r="H26588" s="141" t="s">
        <v>14500</v>
      </c>
      <c r="I26588" s="108">
        <v>3600.5329999999999</v>
      </c>
      <c r="J26588" s="108">
        <v>19187.644</v>
      </c>
      <c r="K26588" s="145">
        <v>80078.111999999994</v>
      </c>
      <c r="L26588" s="108">
        <v>285.72000000000003</v>
      </c>
      <c r="M26588" s="108">
        <v>111.11199999999999</v>
      </c>
      <c r="N26588" s="108">
        <v>66.667000000000002</v>
      </c>
      <c r="O26588" s="141" t="s">
        <v>14500</v>
      </c>
      <c r="P26588" s="141" t="s">
        <v>14500</v>
      </c>
      <c r="Q26588" s="108">
        <v>111.11199999999999</v>
      </c>
      <c r="R26588" s="108">
        <v>111.11199999999999</v>
      </c>
      <c r="S26588" s="108">
        <v>55.555999999999997</v>
      </c>
    </row>
    <row r="26589" spans="1:19" ht="11.25" thickBot="1" x14ac:dyDescent="0.2">
      <c r="A26589" s="112"/>
    </row>
    <row r="26590" spans="1:19" ht="11.25" thickBot="1" x14ac:dyDescent="0.2">
      <c r="A26590" s="135" t="s">
        <v>362</v>
      </c>
      <c r="B26590" s="112"/>
      <c r="C26590" s="136">
        <v>5851.4639999999999</v>
      </c>
      <c r="D26590" s="136">
        <v>1963.1410000000001</v>
      </c>
      <c r="E26590" s="141" t="s">
        <v>14501</v>
      </c>
      <c r="F26590" s="140">
        <v>10671.456</v>
      </c>
      <c r="G26590" s="141" t="s">
        <v>14501</v>
      </c>
      <c r="H26590" s="141" t="s">
        <v>14501</v>
      </c>
      <c r="I26590" s="136">
        <v>3600.5329999999999</v>
      </c>
      <c r="J26590" s="136">
        <v>19187.644</v>
      </c>
      <c r="K26590" s="140">
        <v>80078.111999999994</v>
      </c>
      <c r="L26590" s="136">
        <v>285.72000000000003</v>
      </c>
      <c r="M26590" s="136">
        <v>111.11199999999999</v>
      </c>
      <c r="N26590" s="136">
        <v>66.667000000000002</v>
      </c>
      <c r="O26590" s="141" t="s">
        <v>14501</v>
      </c>
      <c r="P26590" s="141" t="s">
        <v>14501</v>
      </c>
      <c r="Q26590" s="136">
        <v>111.11199999999999</v>
      </c>
      <c r="R26590" s="136">
        <v>111.11199999999999</v>
      </c>
      <c r="S26590" s="136">
        <v>55.555999999999997</v>
      </c>
    </row>
    <row r="26591" spans="1:19" ht="11.25" thickBot="1" x14ac:dyDescent="0.2">
      <c r="A26591" s="112"/>
    </row>
    <row r="26592" spans="1:19" ht="11.25" thickBot="1" x14ac:dyDescent="0.2">
      <c r="A26592" s="138" t="s">
        <v>364</v>
      </c>
      <c r="B26592" s="112"/>
      <c r="C26592" s="136">
        <v>0</v>
      </c>
      <c r="D26592" s="136">
        <v>0</v>
      </c>
      <c r="E26592" s="141" t="s">
        <v>14501</v>
      </c>
      <c r="F26592" s="140">
        <v>0</v>
      </c>
      <c r="G26592" s="141" t="s">
        <v>14501</v>
      </c>
      <c r="H26592" s="141" t="s">
        <v>14501</v>
      </c>
      <c r="I26592" s="136">
        <v>0</v>
      </c>
      <c r="J26592" s="136">
        <v>0</v>
      </c>
      <c r="K26592" s="140">
        <v>0</v>
      </c>
      <c r="L26592" s="136">
        <v>0</v>
      </c>
      <c r="M26592" s="136">
        <v>0</v>
      </c>
      <c r="N26592" s="136">
        <v>0</v>
      </c>
      <c r="O26592" s="141" t="s">
        <v>14501</v>
      </c>
      <c r="P26592" s="141" t="s">
        <v>14501</v>
      </c>
      <c r="Q26592" s="136">
        <v>0</v>
      </c>
      <c r="R26592" s="136">
        <v>0</v>
      </c>
      <c r="S26592" s="136">
        <v>0</v>
      </c>
    </row>
    <row r="26593" spans="1:19" ht="11.25" thickBot="1" x14ac:dyDescent="0.2">
      <c r="A26593" s="112"/>
    </row>
    <row r="26594" spans="1:19" ht="11.25" thickBot="1" x14ac:dyDescent="0.2">
      <c r="A26594" s="139" t="s">
        <v>366</v>
      </c>
      <c r="B26594" s="112"/>
      <c r="C26594" s="136">
        <v>0</v>
      </c>
      <c r="D26594" s="136">
        <v>0</v>
      </c>
      <c r="E26594" s="141" t="s">
        <v>14501</v>
      </c>
      <c r="F26594" s="140">
        <v>0</v>
      </c>
      <c r="G26594" s="141" t="s">
        <v>14501</v>
      </c>
      <c r="H26594" s="141" t="s">
        <v>14501</v>
      </c>
      <c r="I26594" s="136">
        <v>0</v>
      </c>
      <c r="J26594" s="136">
        <v>0</v>
      </c>
      <c r="K26594" s="140">
        <v>0</v>
      </c>
      <c r="L26594" s="136">
        <v>0</v>
      </c>
      <c r="M26594" s="136">
        <v>0</v>
      </c>
      <c r="N26594" s="136">
        <v>0</v>
      </c>
      <c r="O26594" s="141" t="s">
        <v>14501</v>
      </c>
      <c r="P26594" s="141" t="s">
        <v>14501</v>
      </c>
      <c r="Q26594" s="136">
        <v>0</v>
      </c>
      <c r="R26594" s="136">
        <v>0</v>
      </c>
      <c r="S26594" s="136">
        <v>0</v>
      </c>
    </row>
    <row r="26595" spans="1:19" ht="11.25" thickBot="1" x14ac:dyDescent="0.2">
      <c r="A26595" s="112"/>
    </row>
    <row r="26596" spans="1:19" ht="11.25" thickBot="1" x14ac:dyDescent="0.2">
      <c r="A26596" s="106" t="s">
        <v>357</v>
      </c>
      <c r="B26596" s="106" t="s">
        <v>358</v>
      </c>
      <c r="C26596" s="146" t="s">
        <v>35</v>
      </c>
      <c r="D26596" s="146" t="s">
        <v>36</v>
      </c>
      <c r="E26596" s="146" t="s">
        <v>14506</v>
      </c>
      <c r="F26596" s="146" t="s">
        <v>38</v>
      </c>
      <c r="G26596" s="146" t="s">
        <v>39</v>
      </c>
      <c r="H26596" s="146" t="s">
        <v>41</v>
      </c>
      <c r="I26596" s="146" t="s">
        <v>42</v>
      </c>
      <c r="J26596" s="146" t="s">
        <v>43</v>
      </c>
      <c r="K26596" s="146" t="s">
        <v>44</v>
      </c>
      <c r="L26596" s="146" t="s">
        <v>45</v>
      </c>
      <c r="M26596" s="146" t="s">
        <v>46</v>
      </c>
      <c r="N26596" s="146" t="s">
        <v>47</v>
      </c>
      <c r="O26596" s="146" t="s">
        <v>48</v>
      </c>
      <c r="P26596" s="146" t="s">
        <v>49</v>
      </c>
      <c r="Q26596" s="146" t="s">
        <v>50</v>
      </c>
      <c r="R26596" s="146" t="s">
        <v>51</v>
      </c>
      <c r="S26596" s="146" t="s">
        <v>52</v>
      </c>
    </row>
    <row r="26597" spans="1:19" ht="11.25" thickBot="1" x14ac:dyDescent="0.2">
      <c r="A26597" s="107">
        <v>1</v>
      </c>
      <c r="B26597" s="132">
        <v>0.61738425925925922</v>
      </c>
      <c r="C26597" s="145">
        <v>168798.05</v>
      </c>
      <c r="D26597" s="108">
        <v>129.63</v>
      </c>
      <c r="E26597" s="108">
        <v>55.555999999999997</v>
      </c>
      <c r="F26597" s="141" t="s">
        <v>14500</v>
      </c>
      <c r="G26597" s="108">
        <v>120.371</v>
      </c>
      <c r="H26597" s="108">
        <v>8447.5010000000002</v>
      </c>
      <c r="I26597" s="108">
        <v>750.02300000000002</v>
      </c>
      <c r="J26597" s="108">
        <v>2333.5520000000001</v>
      </c>
      <c r="K26597" s="108">
        <v>333.339</v>
      </c>
      <c r="L26597" s="108">
        <v>175.92699999999999</v>
      </c>
      <c r="M26597" s="108">
        <v>41.667000000000002</v>
      </c>
      <c r="N26597" s="108">
        <v>33.332999999999998</v>
      </c>
      <c r="O26597" s="141" t="s">
        <v>14500</v>
      </c>
      <c r="P26597" s="108">
        <v>125.001</v>
      </c>
      <c r="Q26597" s="108">
        <v>203.70599999999999</v>
      </c>
      <c r="R26597" s="108">
        <v>129.631</v>
      </c>
      <c r="S26597" s="108">
        <v>261.90899999999999</v>
      </c>
    </row>
    <row r="26598" spans="1:19" ht="11.25" thickBot="1" x14ac:dyDescent="0.2">
      <c r="A26598" s="112"/>
    </row>
    <row r="26599" spans="1:19" ht="11.25" thickBot="1" x14ac:dyDescent="0.2">
      <c r="A26599" s="135" t="s">
        <v>362</v>
      </c>
      <c r="B26599" s="112"/>
      <c r="C26599" s="140">
        <v>168798.05</v>
      </c>
      <c r="D26599" s="136">
        <v>129.63</v>
      </c>
      <c r="E26599" s="136">
        <v>55.555999999999997</v>
      </c>
      <c r="F26599" s="141" t="s">
        <v>14501</v>
      </c>
      <c r="G26599" s="136">
        <v>120.371</v>
      </c>
      <c r="H26599" s="136">
        <v>8447.5010000000002</v>
      </c>
      <c r="I26599" s="136">
        <v>750.02300000000002</v>
      </c>
      <c r="J26599" s="136">
        <v>2333.5520000000001</v>
      </c>
      <c r="K26599" s="136">
        <v>333.339</v>
      </c>
      <c r="L26599" s="136">
        <v>175.92699999999999</v>
      </c>
      <c r="M26599" s="136">
        <v>41.667000000000002</v>
      </c>
      <c r="N26599" s="136">
        <v>33.332999999999998</v>
      </c>
      <c r="O26599" s="141" t="s">
        <v>14501</v>
      </c>
      <c r="P26599" s="136">
        <v>125.001</v>
      </c>
      <c r="Q26599" s="136">
        <v>203.70599999999999</v>
      </c>
      <c r="R26599" s="136">
        <v>129.631</v>
      </c>
      <c r="S26599" s="136">
        <v>261.90899999999999</v>
      </c>
    </row>
    <row r="26600" spans="1:19" ht="11.25" thickBot="1" x14ac:dyDescent="0.2">
      <c r="A26600" s="112"/>
    </row>
    <row r="26601" spans="1:19" ht="11.25" thickBot="1" x14ac:dyDescent="0.2">
      <c r="A26601" s="138" t="s">
        <v>364</v>
      </c>
      <c r="B26601" s="112"/>
      <c r="C26601" s="140">
        <v>0</v>
      </c>
      <c r="D26601" s="136">
        <v>0</v>
      </c>
      <c r="E26601" s="136">
        <v>0</v>
      </c>
      <c r="F26601" s="141" t="s">
        <v>14501</v>
      </c>
      <c r="G26601" s="136">
        <v>0</v>
      </c>
      <c r="H26601" s="136">
        <v>0</v>
      </c>
      <c r="I26601" s="136">
        <v>0</v>
      </c>
      <c r="J26601" s="136">
        <v>0</v>
      </c>
      <c r="K26601" s="136">
        <v>0</v>
      </c>
      <c r="L26601" s="136">
        <v>0</v>
      </c>
      <c r="M26601" s="136">
        <v>0</v>
      </c>
      <c r="N26601" s="136">
        <v>0</v>
      </c>
      <c r="O26601" s="141" t="s">
        <v>14501</v>
      </c>
      <c r="P26601" s="136">
        <v>0</v>
      </c>
      <c r="Q26601" s="136">
        <v>0</v>
      </c>
      <c r="R26601" s="136">
        <v>0</v>
      </c>
      <c r="S26601" s="136">
        <v>0</v>
      </c>
    </row>
    <row r="26602" spans="1:19" ht="11.25" thickBot="1" x14ac:dyDescent="0.2">
      <c r="A26602" s="112"/>
    </row>
    <row r="26603" spans="1:19" ht="11.25" thickBot="1" x14ac:dyDescent="0.2">
      <c r="A26603" s="139" t="s">
        <v>366</v>
      </c>
      <c r="B26603" s="112"/>
      <c r="C26603" s="140">
        <v>0</v>
      </c>
      <c r="D26603" s="136">
        <v>0</v>
      </c>
      <c r="E26603" s="136">
        <v>0</v>
      </c>
      <c r="F26603" s="141" t="s">
        <v>14501</v>
      </c>
      <c r="G26603" s="136">
        <v>0</v>
      </c>
      <c r="H26603" s="136">
        <v>0</v>
      </c>
      <c r="I26603" s="136">
        <v>0</v>
      </c>
      <c r="J26603" s="136">
        <v>0</v>
      </c>
      <c r="K26603" s="136">
        <v>0</v>
      </c>
      <c r="L26603" s="136">
        <v>0</v>
      </c>
      <c r="M26603" s="136">
        <v>0</v>
      </c>
      <c r="N26603" s="136">
        <v>0</v>
      </c>
      <c r="O26603" s="141" t="s">
        <v>14501</v>
      </c>
      <c r="P26603" s="136">
        <v>0</v>
      </c>
      <c r="Q26603" s="136">
        <v>0</v>
      </c>
      <c r="R26603" s="136">
        <v>0</v>
      </c>
      <c r="S26603" s="136">
        <v>0</v>
      </c>
    </row>
    <row r="26604" spans="1:19" ht="11.25" thickBot="1" x14ac:dyDescent="0.2">
      <c r="A26604" s="112"/>
    </row>
    <row r="26605" spans="1:19" ht="11.25" thickBot="1" x14ac:dyDescent="0.2">
      <c r="A26605" s="106" t="s">
        <v>357</v>
      </c>
      <c r="B26605" s="106" t="s">
        <v>358</v>
      </c>
      <c r="C26605" s="146" t="s">
        <v>53</v>
      </c>
      <c r="D26605" s="146" t="s">
        <v>54</v>
      </c>
      <c r="E26605" s="146" t="s">
        <v>55</v>
      </c>
      <c r="F26605" s="146" t="s">
        <v>56</v>
      </c>
      <c r="G26605" s="146" t="s">
        <v>14507</v>
      </c>
      <c r="H26605" s="146" t="s">
        <v>57</v>
      </c>
      <c r="I26605" s="146" t="s">
        <v>59</v>
      </c>
      <c r="J26605" s="146" t="s">
        <v>14508</v>
      </c>
      <c r="K26605" s="146" t="s">
        <v>60</v>
      </c>
      <c r="L26605" s="146" t="s">
        <v>61</v>
      </c>
      <c r="M26605" s="146" t="s">
        <v>62</v>
      </c>
      <c r="N26605" s="146" t="s">
        <v>14509</v>
      </c>
      <c r="O26605" s="146" t="s">
        <v>63</v>
      </c>
      <c r="P26605" s="146" t="s">
        <v>64</v>
      </c>
      <c r="Q26605" s="146" t="s">
        <v>66</v>
      </c>
      <c r="R26605" s="146" t="s">
        <v>14510</v>
      </c>
      <c r="S26605" s="146" t="s">
        <v>67</v>
      </c>
    </row>
    <row r="26606" spans="1:19" ht="11.25" thickBot="1" x14ac:dyDescent="0.2">
      <c r="A26606" s="107">
        <v>1</v>
      </c>
      <c r="B26606" s="132">
        <v>0.61738425925925922</v>
      </c>
      <c r="C26606" s="108">
        <v>33.332999999999998</v>
      </c>
      <c r="D26606" s="108">
        <v>101.852</v>
      </c>
      <c r="E26606" s="141" t="s">
        <v>14500</v>
      </c>
      <c r="F26606" s="108">
        <v>138.88999999999999</v>
      </c>
      <c r="G26606" s="141" t="s">
        <v>14500</v>
      </c>
      <c r="H26606" s="108">
        <v>194.446</v>
      </c>
      <c r="I26606" s="108">
        <v>1074.123</v>
      </c>
      <c r="J26606" s="141" t="s">
        <v>14500</v>
      </c>
      <c r="K26606" s="141" t="s">
        <v>14500</v>
      </c>
      <c r="L26606" s="141" t="s">
        <v>14500</v>
      </c>
      <c r="M26606" s="108">
        <v>100.001</v>
      </c>
      <c r="N26606" s="108">
        <v>55.555999999999997</v>
      </c>
      <c r="O26606" s="108">
        <v>33.332999999999998</v>
      </c>
      <c r="P26606" s="108">
        <v>2981.8919999999998</v>
      </c>
      <c r="Q26606" s="145">
        <v>686050.24</v>
      </c>
      <c r="R26606" s="141" t="s">
        <v>14500</v>
      </c>
      <c r="S26606" s="108">
        <v>645.85500000000002</v>
      </c>
    </row>
    <row r="26607" spans="1:19" ht="11.25" thickBot="1" x14ac:dyDescent="0.2">
      <c r="A26607" s="112"/>
    </row>
    <row r="26608" spans="1:19" ht="11.25" thickBot="1" x14ac:dyDescent="0.2">
      <c r="A26608" s="135" t="s">
        <v>362</v>
      </c>
      <c r="B26608" s="112"/>
      <c r="C26608" s="136">
        <v>33.332999999999998</v>
      </c>
      <c r="D26608" s="136">
        <v>101.852</v>
      </c>
      <c r="E26608" s="141" t="s">
        <v>14501</v>
      </c>
      <c r="F26608" s="136">
        <v>138.88999999999999</v>
      </c>
      <c r="G26608" s="141" t="s">
        <v>14501</v>
      </c>
      <c r="H26608" s="136">
        <v>194.446</v>
      </c>
      <c r="I26608" s="136">
        <v>1074.123</v>
      </c>
      <c r="J26608" s="141" t="s">
        <v>14501</v>
      </c>
      <c r="K26608" s="141" t="s">
        <v>14501</v>
      </c>
      <c r="L26608" s="141" t="s">
        <v>14501</v>
      </c>
      <c r="M26608" s="136">
        <v>100.001</v>
      </c>
      <c r="N26608" s="136">
        <v>55.555999999999997</v>
      </c>
      <c r="O26608" s="136">
        <v>33.332999999999998</v>
      </c>
      <c r="P26608" s="136">
        <v>2981.8919999999998</v>
      </c>
      <c r="Q26608" s="140">
        <v>686050.24</v>
      </c>
      <c r="R26608" s="141" t="s">
        <v>14501</v>
      </c>
      <c r="S26608" s="136">
        <v>645.85500000000002</v>
      </c>
    </row>
    <row r="26609" spans="1:19" ht="11.25" thickBot="1" x14ac:dyDescent="0.2">
      <c r="A26609" s="112"/>
    </row>
    <row r="26610" spans="1:19" ht="11.25" thickBot="1" x14ac:dyDescent="0.2">
      <c r="A26610" s="138" t="s">
        <v>364</v>
      </c>
      <c r="B26610" s="112"/>
      <c r="C26610" s="136">
        <v>0</v>
      </c>
      <c r="D26610" s="136">
        <v>0</v>
      </c>
      <c r="E26610" s="141" t="s">
        <v>14501</v>
      </c>
      <c r="F26610" s="136">
        <v>0</v>
      </c>
      <c r="G26610" s="141" t="s">
        <v>14501</v>
      </c>
      <c r="H26610" s="136">
        <v>0</v>
      </c>
      <c r="I26610" s="136">
        <v>0</v>
      </c>
      <c r="J26610" s="141" t="s">
        <v>14501</v>
      </c>
      <c r="K26610" s="141" t="s">
        <v>14501</v>
      </c>
      <c r="L26610" s="141" t="s">
        <v>14501</v>
      </c>
      <c r="M26610" s="136">
        <v>0</v>
      </c>
      <c r="N26610" s="136">
        <v>0</v>
      </c>
      <c r="O26610" s="136">
        <v>0</v>
      </c>
      <c r="P26610" s="136">
        <v>0</v>
      </c>
      <c r="Q26610" s="140">
        <v>0</v>
      </c>
      <c r="R26610" s="141" t="s">
        <v>14501</v>
      </c>
      <c r="S26610" s="136">
        <v>0</v>
      </c>
    </row>
    <row r="26611" spans="1:19" ht="11.25" thickBot="1" x14ac:dyDescent="0.2">
      <c r="A26611" s="112"/>
    </row>
    <row r="26612" spans="1:19" ht="11.25" thickBot="1" x14ac:dyDescent="0.2">
      <c r="A26612" s="139" t="s">
        <v>366</v>
      </c>
      <c r="B26612" s="112"/>
      <c r="C26612" s="136">
        <v>0</v>
      </c>
      <c r="D26612" s="136">
        <v>0</v>
      </c>
      <c r="E26612" s="141" t="s">
        <v>14501</v>
      </c>
      <c r="F26612" s="136">
        <v>0</v>
      </c>
      <c r="G26612" s="141" t="s">
        <v>14501</v>
      </c>
      <c r="H26612" s="136">
        <v>0</v>
      </c>
      <c r="I26612" s="136">
        <v>0</v>
      </c>
      <c r="J26612" s="141" t="s">
        <v>14501</v>
      </c>
      <c r="K26612" s="141" t="s">
        <v>14501</v>
      </c>
      <c r="L26612" s="141" t="s">
        <v>14501</v>
      </c>
      <c r="M26612" s="136">
        <v>0</v>
      </c>
      <c r="N26612" s="136">
        <v>0</v>
      </c>
      <c r="O26612" s="136">
        <v>0</v>
      </c>
      <c r="P26612" s="136">
        <v>0</v>
      </c>
      <c r="Q26612" s="140">
        <v>0</v>
      </c>
      <c r="R26612" s="141" t="s">
        <v>14501</v>
      </c>
      <c r="S26612" s="136">
        <v>0</v>
      </c>
    </row>
    <row r="26613" spans="1:19" ht="11.25" thickBot="1" x14ac:dyDescent="0.2">
      <c r="A26613" s="112"/>
    </row>
    <row r="26614" spans="1:19" ht="11.25" thickBot="1" x14ac:dyDescent="0.2">
      <c r="A26614" s="106" t="s">
        <v>357</v>
      </c>
      <c r="B26614" s="106" t="s">
        <v>358</v>
      </c>
      <c r="C26614" s="146" t="s">
        <v>68</v>
      </c>
      <c r="D26614" s="146" t="s">
        <v>14511</v>
      </c>
    </row>
    <row r="26615" spans="1:19" ht="11.25" thickBot="1" x14ac:dyDescent="0.2">
      <c r="A26615" s="107">
        <v>1</v>
      </c>
      <c r="B26615" s="132">
        <v>0.61738425925925922</v>
      </c>
      <c r="C26615" s="108">
        <v>187.50200000000001</v>
      </c>
      <c r="D26615" s="141" t="s">
        <v>14500</v>
      </c>
    </row>
    <row r="26616" spans="1:19" ht="11.25" thickBot="1" x14ac:dyDescent="0.2">
      <c r="A26616" s="112"/>
    </row>
    <row r="26617" spans="1:19" ht="11.25" thickBot="1" x14ac:dyDescent="0.2">
      <c r="A26617" s="135" t="s">
        <v>362</v>
      </c>
      <c r="B26617" s="112"/>
      <c r="C26617" s="136">
        <v>187.50200000000001</v>
      </c>
      <c r="D26617" s="141" t="s">
        <v>14501</v>
      </c>
    </row>
    <row r="26618" spans="1:19" ht="11.25" thickBot="1" x14ac:dyDescent="0.2">
      <c r="A26618" s="112"/>
    </row>
    <row r="26619" spans="1:19" ht="11.25" thickBot="1" x14ac:dyDescent="0.2">
      <c r="A26619" s="138" t="s">
        <v>364</v>
      </c>
      <c r="B26619" s="112"/>
      <c r="C26619" s="136">
        <v>0</v>
      </c>
      <c r="D26619" s="141" t="s">
        <v>14501</v>
      </c>
    </row>
    <row r="26620" spans="1:19" ht="11.25" thickBot="1" x14ac:dyDescent="0.2">
      <c r="A26620" s="112"/>
    </row>
    <row r="26621" spans="1:19" ht="11.25" thickBot="1" x14ac:dyDescent="0.2">
      <c r="A26621" s="139" t="s">
        <v>366</v>
      </c>
      <c r="B26621" s="112"/>
      <c r="C26621" s="136">
        <v>0</v>
      </c>
      <c r="D26621" s="141" t="s">
        <v>14501</v>
      </c>
    </row>
    <row r="26622" spans="1:19" ht="10.5" x14ac:dyDescent="0.15">
      <c r="A26622" s="112"/>
    </row>
    <row r="26623" spans="1:19" x14ac:dyDescent="0.15">
      <c r="A26623" s="129"/>
      <c r="B26623" s="86" t="s">
        <v>2757</v>
      </c>
    </row>
    <row r="26624" spans="1:19" ht="9.75" thickBot="1" x14ac:dyDescent="0.2">
      <c r="A26624" s="81" t="s">
        <v>5871</v>
      </c>
    </row>
    <row r="26625" spans="1:19" ht="11.25" thickBot="1" x14ac:dyDescent="0.2">
      <c r="A26625" s="106" t="s">
        <v>357</v>
      </c>
      <c r="B26625" s="106" t="s">
        <v>358</v>
      </c>
      <c r="C26625" s="146" t="s">
        <v>14494</v>
      </c>
      <c r="D26625" s="146" t="s">
        <v>14495</v>
      </c>
      <c r="E26625" s="146" t="s">
        <v>14496</v>
      </c>
      <c r="F26625" s="146" t="s">
        <v>0</v>
      </c>
      <c r="G26625" s="146" t="s">
        <v>1</v>
      </c>
      <c r="H26625" s="146" t="s">
        <v>2</v>
      </c>
      <c r="I26625" s="146" t="s">
        <v>14497</v>
      </c>
      <c r="J26625" s="146" t="s">
        <v>3</v>
      </c>
      <c r="K26625" s="146" t="s">
        <v>14498</v>
      </c>
      <c r="L26625" s="146" t="s">
        <v>7</v>
      </c>
      <c r="M26625" s="146" t="s">
        <v>14499</v>
      </c>
      <c r="N26625" s="146" t="s">
        <v>10</v>
      </c>
      <c r="O26625" s="146" t="s">
        <v>11</v>
      </c>
      <c r="P26625" s="146" t="s">
        <v>12</v>
      </c>
      <c r="Q26625" s="146" t="s">
        <v>13</v>
      </c>
      <c r="R26625" s="146" t="s">
        <v>14</v>
      </c>
      <c r="S26625" s="146" t="s">
        <v>15</v>
      </c>
    </row>
    <row r="26626" spans="1:19" ht="11.25" thickBot="1" x14ac:dyDescent="0.2">
      <c r="A26626" s="135" t="s">
        <v>362</v>
      </c>
      <c r="B26626" s="112"/>
      <c r="C26626" s="147" t="s">
        <v>14568</v>
      </c>
      <c r="D26626" s="147" t="s">
        <v>14568</v>
      </c>
      <c r="E26626" s="147" t="s">
        <v>14568</v>
      </c>
      <c r="F26626" s="147" t="s">
        <v>14568</v>
      </c>
      <c r="G26626" s="147" t="s">
        <v>14568</v>
      </c>
      <c r="H26626" s="147" t="s">
        <v>14568</v>
      </c>
      <c r="I26626" s="147" t="s">
        <v>14568</v>
      </c>
      <c r="J26626" s="147" t="s">
        <v>14568</v>
      </c>
      <c r="K26626" s="147" t="s">
        <v>14568</v>
      </c>
      <c r="L26626" s="147" t="s">
        <v>14568</v>
      </c>
      <c r="M26626" s="147" t="s">
        <v>14568</v>
      </c>
      <c r="N26626" s="147" t="s">
        <v>14568</v>
      </c>
      <c r="O26626" s="147" t="s">
        <v>14568</v>
      </c>
      <c r="P26626" s="147" t="s">
        <v>14568</v>
      </c>
      <c r="Q26626" s="147" t="s">
        <v>14568</v>
      </c>
      <c r="R26626" s="147" t="s">
        <v>14568</v>
      </c>
      <c r="S26626" s="147" t="s">
        <v>14568</v>
      </c>
    </row>
    <row r="26627" spans="1:19" ht="11.25" thickBot="1" x14ac:dyDescent="0.2">
      <c r="A26627" s="112"/>
    </row>
    <row r="26628" spans="1:19" ht="11.25" thickBot="1" x14ac:dyDescent="0.2">
      <c r="A26628" s="138" t="s">
        <v>364</v>
      </c>
      <c r="B26628" s="112"/>
      <c r="C26628" s="147" t="s">
        <v>14568</v>
      </c>
      <c r="D26628" s="147" t="s">
        <v>14568</v>
      </c>
      <c r="E26628" s="147" t="s">
        <v>14568</v>
      </c>
      <c r="F26628" s="147" t="s">
        <v>14568</v>
      </c>
      <c r="G26628" s="147" t="s">
        <v>14568</v>
      </c>
      <c r="H26628" s="147" t="s">
        <v>14568</v>
      </c>
      <c r="I26628" s="147" t="s">
        <v>14568</v>
      </c>
      <c r="J26628" s="147" t="s">
        <v>14568</v>
      </c>
      <c r="K26628" s="147" t="s">
        <v>14568</v>
      </c>
      <c r="L26628" s="147" t="s">
        <v>14568</v>
      </c>
      <c r="M26628" s="147" t="s">
        <v>14568</v>
      </c>
      <c r="N26628" s="147" t="s">
        <v>14568</v>
      </c>
      <c r="O26628" s="147" t="s">
        <v>14568</v>
      </c>
      <c r="P26628" s="147" t="s">
        <v>14568</v>
      </c>
      <c r="Q26628" s="147" t="s">
        <v>14568</v>
      </c>
      <c r="R26628" s="147" t="s">
        <v>14568</v>
      </c>
      <c r="S26628" s="147" t="s">
        <v>14568</v>
      </c>
    </row>
    <row r="26629" spans="1:19" ht="11.25" thickBot="1" x14ac:dyDescent="0.2">
      <c r="A26629" s="112"/>
    </row>
    <row r="26630" spans="1:19" ht="11.25" thickBot="1" x14ac:dyDescent="0.2">
      <c r="A26630" s="139" t="s">
        <v>366</v>
      </c>
      <c r="B26630" s="112"/>
      <c r="C26630" s="147" t="s">
        <v>14568</v>
      </c>
      <c r="D26630" s="147" t="s">
        <v>14568</v>
      </c>
      <c r="E26630" s="147" t="s">
        <v>14568</v>
      </c>
      <c r="F26630" s="147" t="s">
        <v>14568</v>
      </c>
      <c r="G26630" s="147" t="s">
        <v>14568</v>
      </c>
      <c r="H26630" s="147" t="s">
        <v>14568</v>
      </c>
      <c r="I26630" s="147" t="s">
        <v>14568</v>
      </c>
      <c r="J26630" s="147" t="s">
        <v>14568</v>
      </c>
      <c r="K26630" s="147" t="s">
        <v>14568</v>
      </c>
      <c r="L26630" s="147" t="s">
        <v>14568</v>
      </c>
      <c r="M26630" s="147" t="s">
        <v>14568</v>
      </c>
      <c r="N26630" s="147" t="s">
        <v>14568</v>
      </c>
      <c r="O26630" s="147" t="s">
        <v>14568</v>
      </c>
      <c r="P26630" s="147" t="s">
        <v>14568</v>
      </c>
      <c r="Q26630" s="147" t="s">
        <v>14568</v>
      </c>
      <c r="R26630" s="147" t="s">
        <v>14568</v>
      </c>
      <c r="S26630" s="147" t="s">
        <v>14568</v>
      </c>
    </row>
    <row r="26631" spans="1:19" ht="11.25" thickBot="1" x14ac:dyDescent="0.2">
      <c r="A26631" s="112"/>
    </row>
    <row r="26632" spans="1:19" ht="11.25" thickBot="1" x14ac:dyDescent="0.2">
      <c r="A26632" s="106" t="s">
        <v>357</v>
      </c>
      <c r="B26632" s="106" t="s">
        <v>358</v>
      </c>
      <c r="C26632" s="146" t="s">
        <v>16</v>
      </c>
      <c r="D26632" s="146" t="s">
        <v>14502</v>
      </c>
      <c r="E26632" s="146" t="s">
        <v>14503</v>
      </c>
      <c r="F26632" s="146" t="s">
        <v>20</v>
      </c>
      <c r="G26632" s="146" t="s">
        <v>21</v>
      </c>
      <c r="H26632" s="146" t="s">
        <v>22</v>
      </c>
      <c r="I26632" s="146" t="s">
        <v>23</v>
      </c>
      <c r="J26632" s="146" t="s">
        <v>24</v>
      </c>
      <c r="K26632" s="146" t="s">
        <v>26</v>
      </c>
      <c r="L26632" s="146" t="s">
        <v>14504</v>
      </c>
      <c r="M26632" s="146" t="s">
        <v>27</v>
      </c>
      <c r="N26632" s="146" t="s">
        <v>28</v>
      </c>
      <c r="O26632" s="146" t="s">
        <v>29</v>
      </c>
      <c r="P26632" s="146" t="s">
        <v>30</v>
      </c>
      <c r="Q26632" s="146" t="s">
        <v>14505</v>
      </c>
      <c r="R26632" s="146" t="s">
        <v>32</v>
      </c>
      <c r="S26632" s="146" t="s">
        <v>33</v>
      </c>
    </row>
    <row r="26633" spans="1:19" ht="11.25" thickBot="1" x14ac:dyDescent="0.2">
      <c r="A26633" s="135" t="s">
        <v>362</v>
      </c>
      <c r="B26633" s="112"/>
      <c r="C26633" s="147" t="s">
        <v>14568</v>
      </c>
      <c r="D26633" s="147" t="s">
        <v>14568</v>
      </c>
      <c r="E26633" s="147" t="s">
        <v>14568</v>
      </c>
      <c r="F26633" s="147" t="s">
        <v>14568</v>
      </c>
      <c r="G26633" s="147" t="s">
        <v>14568</v>
      </c>
      <c r="H26633" s="147" t="s">
        <v>14568</v>
      </c>
      <c r="I26633" s="147" t="s">
        <v>14568</v>
      </c>
      <c r="J26633" s="147" t="s">
        <v>14568</v>
      </c>
      <c r="K26633" s="147" t="s">
        <v>14568</v>
      </c>
      <c r="L26633" s="147" t="s">
        <v>14568</v>
      </c>
      <c r="M26633" s="147" t="s">
        <v>14568</v>
      </c>
      <c r="N26633" s="147" t="s">
        <v>14568</v>
      </c>
      <c r="O26633" s="147" t="s">
        <v>14568</v>
      </c>
      <c r="P26633" s="147" t="s">
        <v>14568</v>
      </c>
      <c r="Q26633" s="147" t="s">
        <v>14568</v>
      </c>
      <c r="R26633" s="147" t="s">
        <v>14568</v>
      </c>
      <c r="S26633" s="147" t="s">
        <v>14568</v>
      </c>
    </row>
    <row r="26634" spans="1:19" ht="11.25" thickBot="1" x14ac:dyDescent="0.2">
      <c r="A26634" s="112"/>
    </row>
    <row r="26635" spans="1:19" ht="11.25" thickBot="1" x14ac:dyDescent="0.2">
      <c r="A26635" s="138" t="s">
        <v>364</v>
      </c>
      <c r="B26635" s="112"/>
      <c r="C26635" s="147" t="s">
        <v>14568</v>
      </c>
      <c r="D26635" s="147" t="s">
        <v>14568</v>
      </c>
      <c r="E26635" s="147" t="s">
        <v>14568</v>
      </c>
      <c r="F26635" s="147" t="s">
        <v>14568</v>
      </c>
      <c r="G26635" s="147" t="s">
        <v>14568</v>
      </c>
      <c r="H26635" s="147" t="s">
        <v>14568</v>
      </c>
      <c r="I26635" s="147" t="s">
        <v>14568</v>
      </c>
      <c r="J26635" s="147" t="s">
        <v>14568</v>
      </c>
      <c r="K26635" s="147" t="s">
        <v>14568</v>
      </c>
      <c r="L26635" s="147" t="s">
        <v>14568</v>
      </c>
      <c r="M26635" s="147" t="s">
        <v>14568</v>
      </c>
      <c r="N26635" s="147" t="s">
        <v>14568</v>
      </c>
      <c r="O26635" s="147" t="s">
        <v>14568</v>
      </c>
      <c r="P26635" s="147" t="s">
        <v>14568</v>
      </c>
      <c r="Q26635" s="147" t="s">
        <v>14568</v>
      </c>
      <c r="R26635" s="147" t="s">
        <v>14568</v>
      </c>
      <c r="S26635" s="147" t="s">
        <v>14568</v>
      </c>
    </row>
    <row r="26636" spans="1:19" ht="11.25" thickBot="1" x14ac:dyDescent="0.2">
      <c r="A26636" s="112"/>
    </row>
    <row r="26637" spans="1:19" ht="11.25" thickBot="1" x14ac:dyDescent="0.2">
      <c r="A26637" s="139" t="s">
        <v>366</v>
      </c>
      <c r="B26637" s="112"/>
      <c r="C26637" s="147" t="s">
        <v>14568</v>
      </c>
      <c r="D26637" s="147" t="s">
        <v>14568</v>
      </c>
      <c r="E26637" s="147" t="s">
        <v>14568</v>
      </c>
      <c r="F26637" s="147" t="s">
        <v>14568</v>
      </c>
      <c r="G26637" s="147" t="s">
        <v>14568</v>
      </c>
      <c r="H26637" s="147" t="s">
        <v>14568</v>
      </c>
      <c r="I26637" s="147" t="s">
        <v>14568</v>
      </c>
      <c r="J26637" s="147" t="s">
        <v>14568</v>
      </c>
      <c r="K26637" s="147" t="s">
        <v>14568</v>
      </c>
      <c r="L26637" s="147" t="s">
        <v>14568</v>
      </c>
      <c r="M26637" s="147" t="s">
        <v>14568</v>
      </c>
      <c r="N26637" s="147" t="s">
        <v>14568</v>
      </c>
      <c r="O26637" s="147" t="s">
        <v>14568</v>
      </c>
      <c r="P26637" s="147" t="s">
        <v>14568</v>
      </c>
      <c r="Q26637" s="147" t="s">
        <v>14568</v>
      </c>
      <c r="R26637" s="147" t="s">
        <v>14568</v>
      </c>
      <c r="S26637" s="147" t="s">
        <v>14568</v>
      </c>
    </row>
    <row r="26638" spans="1:19" ht="11.25" thickBot="1" x14ac:dyDescent="0.2">
      <c r="A26638" s="112"/>
    </row>
    <row r="26639" spans="1:19" ht="11.25" thickBot="1" x14ac:dyDescent="0.2">
      <c r="A26639" s="106" t="s">
        <v>357</v>
      </c>
      <c r="B26639" s="106" t="s">
        <v>358</v>
      </c>
      <c r="C26639" s="146" t="s">
        <v>35</v>
      </c>
      <c r="D26639" s="146" t="s">
        <v>36</v>
      </c>
      <c r="E26639" s="146" t="s">
        <v>14506</v>
      </c>
      <c r="F26639" s="146" t="s">
        <v>38</v>
      </c>
      <c r="G26639" s="146" t="s">
        <v>39</v>
      </c>
      <c r="H26639" s="146" t="s">
        <v>41</v>
      </c>
      <c r="I26639" s="146" t="s">
        <v>42</v>
      </c>
      <c r="J26639" s="146" t="s">
        <v>43</v>
      </c>
      <c r="K26639" s="146" t="s">
        <v>44</v>
      </c>
      <c r="L26639" s="146" t="s">
        <v>45</v>
      </c>
      <c r="M26639" s="146" t="s">
        <v>46</v>
      </c>
      <c r="N26639" s="146" t="s">
        <v>47</v>
      </c>
      <c r="O26639" s="146" t="s">
        <v>48</v>
      </c>
      <c r="P26639" s="146" t="s">
        <v>49</v>
      </c>
      <c r="Q26639" s="146" t="s">
        <v>50</v>
      </c>
      <c r="R26639" s="146" t="s">
        <v>51</v>
      </c>
      <c r="S26639" s="146" t="s">
        <v>52</v>
      </c>
    </row>
    <row r="26640" spans="1:19" ht="11.25" thickBot="1" x14ac:dyDescent="0.2">
      <c r="A26640" s="135" t="s">
        <v>362</v>
      </c>
      <c r="B26640" s="112"/>
      <c r="C26640" s="147" t="s">
        <v>14568</v>
      </c>
      <c r="D26640" s="147" t="s">
        <v>14568</v>
      </c>
      <c r="E26640" s="147" t="s">
        <v>14568</v>
      </c>
      <c r="F26640" s="147" t="s">
        <v>14568</v>
      </c>
      <c r="G26640" s="147" t="s">
        <v>14568</v>
      </c>
      <c r="H26640" s="147" t="s">
        <v>14568</v>
      </c>
      <c r="I26640" s="147" t="s">
        <v>14568</v>
      </c>
      <c r="J26640" s="147" t="s">
        <v>14568</v>
      </c>
      <c r="K26640" s="147" t="s">
        <v>14568</v>
      </c>
      <c r="L26640" s="147" t="s">
        <v>14568</v>
      </c>
      <c r="M26640" s="147" t="s">
        <v>14568</v>
      </c>
      <c r="N26640" s="147" t="s">
        <v>14568</v>
      </c>
      <c r="O26640" s="147" t="s">
        <v>14568</v>
      </c>
      <c r="P26640" s="147" t="s">
        <v>14568</v>
      </c>
      <c r="Q26640" s="147" t="s">
        <v>14568</v>
      </c>
      <c r="R26640" s="147" t="s">
        <v>14568</v>
      </c>
      <c r="S26640" s="147" t="s">
        <v>14568</v>
      </c>
    </row>
    <row r="26641" spans="1:19" ht="11.25" thickBot="1" x14ac:dyDescent="0.2">
      <c r="A26641" s="112"/>
    </row>
    <row r="26642" spans="1:19" ht="11.25" thickBot="1" x14ac:dyDescent="0.2">
      <c r="A26642" s="138" t="s">
        <v>364</v>
      </c>
      <c r="B26642" s="112"/>
      <c r="C26642" s="147" t="s">
        <v>14568</v>
      </c>
      <c r="D26642" s="147" t="s">
        <v>14568</v>
      </c>
      <c r="E26642" s="147" t="s">
        <v>14568</v>
      </c>
      <c r="F26642" s="147" t="s">
        <v>14568</v>
      </c>
      <c r="G26642" s="147" t="s">
        <v>14568</v>
      </c>
      <c r="H26642" s="147" t="s">
        <v>14568</v>
      </c>
      <c r="I26642" s="147" t="s">
        <v>14568</v>
      </c>
      <c r="J26642" s="147" t="s">
        <v>14568</v>
      </c>
      <c r="K26642" s="147" t="s">
        <v>14568</v>
      </c>
      <c r="L26642" s="147" t="s">
        <v>14568</v>
      </c>
      <c r="M26642" s="147" t="s">
        <v>14568</v>
      </c>
      <c r="N26642" s="147" t="s">
        <v>14568</v>
      </c>
      <c r="O26642" s="147" t="s">
        <v>14568</v>
      </c>
      <c r="P26642" s="147" t="s">
        <v>14568</v>
      </c>
      <c r="Q26642" s="147" t="s">
        <v>14568</v>
      </c>
      <c r="R26642" s="147" t="s">
        <v>14568</v>
      </c>
      <c r="S26642" s="147" t="s">
        <v>14568</v>
      </c>
    </row>
    <row r="26643" spans="1:19" ht="11.25" thickBot="1" x14ac:dyDescent="0.2">
      <c r="A26643" s="112"/>
    </row>
    <row r="26644" spans="1:19" ht="11.25" thickBot="1" x14ac:dyDescent="0.2">
      <c r="A26644" s="139" t="s">
        <v>366</v>
      </c>
      <c r="B26644" s="112"/>
      <c r="C26644" s="147" t="s">
        <v>14568</v>
      </c>
      <c r="D26644" s="147" t="s">
        <v>14568</v>
      </c>
      <c r="E26644" s="147" t="s">
        <v>14568</v>
      </c>
      <c r="F26644" s="147" t="s">
        <v>14568</v>
      </c>
      <c r="G26644" s="147" t="s">
        <v>14568</v>
      </c>
      <c r="H26644" s="147" t="s">
        <v>14568</v>
      </c>
      <c r="I26644" s="147" t="s">
        <v>14568</v>
      </c>
      <c r="J26644" s="147" t="s">
        <v>14568</v>
      </c>
      <c r="K26644" s="147" t="s">
        <v>14568</v>
      </c>
      <c r="L26644" s="147" t="s">
        <v>14568</v>
      </c>
      <c r="M26644" s="147" t="s">
        <v>14568</v>
      </c>
      <c r="N26644" s="147" t="s">
        <v>14568</v>
      </c>
      <c r="O26644" s="147" t="s">
        <v>14568</v>
      </c>
      <c r="P26644" s="147" t="s">
        <v>14568</v>
      </c>
      <c r="Q26644" s="147" t="s">
        <v>14568</v>
      </c>
      <c r="R26644" s="147" t="s">
        <v>14568</v>
      </c>
      <c r="S26644" s="147" t="s">
        <v>14568</v>
      </c>
    </row>
    <row r="26645" spans="1:19" ht="11.25" thickBot="1" x14ac:dyDescent="0.2">
      <c r="A26645" s="112"/>
    </row>
    <row r="26646" spans="1:19" ht="11.25" thickBot="1" x14ac:dyDescent="0.2">
      <c r="A26646" s="106" t="s">
        <v>357</v>
      </c>
      <c r="B26646" s="106" t="s">
        <v>358</v>
      </c>
      <c r="C26646" s="146" t="s">
        <v>53</v>
      </c>
      <c r="D26646" s="146" t="s">
        <v>54</v>
      </c>
      <c r="E26646" s="146" t="s">
        <v>55</v>
      </c>
      <c r="F26646" s="146" t="s">
        <v>56</v>
      </c>
      <c r="G26646" s="146" t="s">
        <v>14507</v>
      </c>
      <c r="H26646" s="146" t="s">
        <v>57</v>
      </c>
      <c r="I26646" s="146" t="s">
        <v>59</v>
      </c>
      <c r="J26646" s="146" t="s">
        <v>14508</v>
      </c>
      <c r="K26646" s="146" t="s">
        <v>60</v>
      </c>
      <c r="L26646" s="146" t="s">
        <v>61</v>
      </c>
      <c r="M26646" s="146" t="s">
        <v>62</v>
      </c>
      <c r="N26646" s="146" t="s">
        <v>14509</v>
      </c>
      <c r="O26646" s="146" t="s">
        <v>63</v>
      </c>
      <c r="P26646" s="146" t="s">
        <v>64</v>
      </c>
      <c r="Q26646" s="146" t="s">
        <v>66</v>
      </c>
      <c r="R26646" s="146" t="s">
        <v>14510</v>
      </c>
      <c r="S26646" s="146" t="s">
        <v>67</v>
      </c>
    </row>
    <row r="26647" spans="1:19" ht="11.25" thickBot="1" x14ac:dyDescent="0.2">
      <c r="A26647" s="135" t="s">
        <v>362</v>
      </c>
      <c r="B26647" s="112"/>
      <c r="C26647" s="147" t="s">
        <v>14568</v>
      </c>
      <c r="D26647" s="147" t="s">
        <v>14568</v>
      </c>
      <c r="E26647" s="147" t="s">
        <v>14568</v>
      </c>
      <c r="F26647" s="147" t="s">
        <v>14568</v>
      </c>
      <c r="G26647" s="147" t="s">
        <v>14568</v>
      </c>
      <c r="H26647" s="147" t="s">
        <v>14568</v>
      </c>
      <c r="I26647" s="147" t="s">
        <v>14568</v>
      </c>
      <c r="J26647" s="147" t="s">
        <v>14568</v>
      </c>
      <c r="K26647" s="147" t="s">
        <v>14568</v>
      </c>
      <c r="L26647" s="147" t="s">
        <v>14568</v>
      </c>
      <c r="M26647" s="147" t="s">
        <v>14568</v>
      </c>
      <c r="N26647" s="147" t="s">
        <v>14568</v>
      </c>
      <c r="O26647" s="147" t="s">
        <v>14568</v>
      </c>
      <c r="P26647" s="147" t="s">
        <v>14568</v>
      </c>
      <c r="Q26647" s="147" t="s">
        <v>14568</v>
      </c>
      <c r="R26647" s="147" t="s">
        <v>14568</v>
      </c>
      <c r="S26647" s="147" t="s">
        <v>14568</v>
      </c>
    </row>
    <row r="26648" spans="1:19" ht="11.25" thickBot="1" x14ac:dyDescent="0.2">
      <c r="A26648" s="112"/>
    </row>
    <row r="26649" spans="1:19" ht="11.25" thickBot="1" x14ac:dyDescent="0.2">
      <c r="A26649" s="138" t="s">
        <v>364</v>
      </c>
      <c r="B26649" s="112"/>
      <c r="C26649" s="147" t="s">
        <v>14568</v>
      </c>
      <c r="D26649" s="147" t="s">
        <v>14568</v>
      </c>
      <c r="E26649" s="147" t="s">
        <v>14568</v>
      </c>
      <c r="F26649" s="147" t="s">
        <v>14568</v>
      </c>
      <c r="G26649" s="147" t="s">
        <v>14568</v>
      </c>
      <c r="H26649" s="147" t="s">
        <v>14568</v>
      </c>
      <c r="I26649" s="147" t="s">
        <v>14568</v>
      </c>
      <c r="J26649" s="147" t="s">
        <v>14568</v>
      </c>
      <c r="K26649" s="147" t="s">
        <v>14568</v>
      </c>
      <c r="L26649" s="147" t="s">
        <v>14568</v>
      </c>
      <c r="M26649" s="147" t="s">
        <v>14568</v>
      </c>
      <c r="N26649" s="147" t="s">
        <v>14568</v>
      </c>
      <c r="O26649" s="147" t="s">
        <v>14568</v>
      </c>
      <c r="P26649" s="147" t="s">
        <v>14568</v>
      </c>
      <c r="Q26649" s="147" t="s">
        <v>14568</v>
      </c>
      <c r="R26649" s="147" t="s">
        <v>14568</v>
      </c>
      <c r="S26649" s="147" t="s">
        <v>14568</v>
      </c>
    </row>
    <row r="26650" spans="1:19" ht="11.25" thickBot="1" x14ac:dyDescent="0.2">
      <c r="A26650" s="112"/>
    </row>
    <row r="26651" spans="1:19" ht="11.25" thickBot="1" x14ac:dyDescent="0.2">
      <c r="A26651" s="139" t="s">
        <v>366</v>
      </c>
      <c r="B26651" s="112"/>
      <c r="C26651" s="147" t="s">
        <v>14568</v>
      </c>
      <c r="D26651" s="147" t="s">
        <v>14568</v>
      </c>
      <c r="E26651" s="147" t="s">
        <v>14568</v>
      </c>
      <c r="F26651" s="147" t="s">
        <v>14568</v>
      </c>
      <c r="G26651" s="147" t="s">
        <v>14568</v>
      </c>
      <c r="H26651" s="147" t="s">
        <v>14568</v>
      </c>
      <c r="I26651" s="147" t="s">
        <v>14568</v>
      </c>
      <c r="J26651" s="147" t="s">
        <v>14568</v>
      </c>
      <c r="K26651" s="147" t="s">
        <v>14568</v>
      </c>
      <c r="L26651" s="147" t="s">
        <v>14568</v>
      </c>
      <c r="M26651" s="147" t="s">
        <v>14568</v>
      </c>
      <c r="N26651" s="147" t="s">
        <v>14568</v>
      </c>
      <c r="O26651" s="147" t="s">
        <v>14568</v>
      </c>
      <c r="P26651" s="147" t="s">
        <v>14568</v>
      </c>
      <c r="Q26651" s="147" t="s">
        <v>14568</v>
      </c>
      <c r="R26651" s="147" t="s">
        <v>14568</v>
      </c>
      <c r="S26651" s="147" t="s">
        <v>14568</v>
      </c>
    </row>
    <row r="26652" spans="1:19" ht="11.25" thickBot="1" x14ac:dyDescent="0.2">
      <c r="A26652" s="112"/>
    </row>
    <row r="26653" spans="1:19" ht="11.25" thickBot="1" x14ac:dyDescent="0.2">
      <c r="A26653" s="106" t="s">
        <v>357</v>
      </c>
      <c r="B26653" s="106" t="s">
        <v>358</v>
      </c>
      <c r="C26653" s="146" t="s">
        <v>68</v>
      </c>
      <c r="D26653" s="146" t="s">
        <v>14511</v>
      </c>
    </row>
    <row r="26654" spans="1:19" ht="11.25" thickBot="1" x14ac:dyDescent="0.2">
      <c r="A26654" s="135" t="s">
        <v>362</v>
      </c>
      <c r="B26654" s="112"/>
      <c r="C26654" s="147" t="s">
        <v>14568</v>
      </c>
      <c r="D26654" s="147" t="s">
        <v>14568</v>
      </c>
    </row>
    <row r="26655" spans="1:19" ht="11.25" thickBot="1" x14ac:dyDescent="0.2">
      <c r="A26655" s="112"/>
    </row>
    <row r="26656" spans="1:19" ht="11.25" thickBot="1" x14ac:dyDescent="0.2">
      <c r="A26656" s="138" t="s">
        <v>364</v>
      </c>
      <c r="B26656" s="112"/>
      <c r="C26656" s="147" t="s">
        <v>14568</v>
      </c>
      <c r="D26656" s="147" t="s">
        <v>14568</v>
      </c>
    </row>
    <row r="26657" spans="1:19" ht="11.25" thickBot="1" x14ac:dyDescent="0.2">
      <c r="A26657" s="112"/>
    </row>
    <row r="26658" spans="1:19" ht="11.25" thickBot="1" x14ac:dyDescent="0.2">
      <c r="A26658" s="139" t="s">
        <v>366</v>
      </c>
      <c r="B26658" s="112"/>
      <c r="C26658" s="147" t="s">
        <v>14568</v>
      </c>
      <c r="D26658" s="147" t="s">
        <v>14568</v>
      </c>
    </row>
    <row r="26659" spans="1:19" ht="10.5" x14ac:dyDescent="0.15">
      <c r="A26659" s="112"/>
    </row>
    <row r="26660" spans="1:19" x14ac:dyDescent="0.15">
      <c r="A26660" s="129"/>
      <c r="B26660" s="86" t="s">
        <v>2758</v>
      </c>
    </row>
    <row r="26661" spans="1:19" ht="9.75" thickBot="1" x14ac:dyDescent="0.2">
      <c r="A26661" s="81" t="s">
        <v>5871</v>
      </c>
    </row>
    <row r="26662" spans="1:19" ht="11.25" thickBot="1" x14ac:dyDescent="0.2">
      <c r="A26662" s="106" t="s">
        <v>357</v>
      </c>
      <c r="B26662" s="106" t="s">
        <v>358</v>
      </c>
      <c r="C26662" s="146" t="s">
        <v>14494</v>
      </c>
      <c r="D26662" s="146" t="s">
        <v>14495</v>
      </c>
      <c r="E26662" s="146" t="s">
        <v>14496</v>
      </c>
      <c r="F26662" s="146" t="s">
        <v>0</v>
      </c>
      <c r="G26662" s="146" t="s">
        <v>1</v>
      </c>
      <c r="H26662" s="146" t="s">
        <v>2</v>
      </c>
      <c r="I26662" s="146" t="s">
        <v>14497</v>
      </c>
      <c r="J26662" s="146" t="s">
        <v>3</v>
      </c>
      <c r="K26662" s="146" t="s">
        <v>14498</v>
      </c>
      <c r="L26662" s="146" t="s">
        <v>7</v>
      </c>
      <c r="M26662" s="146" t="s">
        <v>14499</v>
      </c>
      <c r="N26662" s="146" t="s">
        <v>10</v>
      </c>
      <c r="O26662" s="146" t="s">
        <v>11</v>
      </c>
      <c r="P26662" s="146" t="s">
        <v>12</v>
      </c>
      <c r="Q26662" s="146" t="s">
        <v>13</v>
      </c>
      <c r="R26662" s="146" t="s">
        <v>14</v>
      </c>
      <c r="S26662" s="146" t="s">
        <v>15</v>
      </c>
    </row>
    <row r="26663" spans="1:19" ht="11.25" thickBot="1" x14ac:dyDescent="0.2">
      <c r="A26663" s="107">
        <v>1</v>
      </c>
      <c r="B26663" s="132">
        <v>0.62378472222222225</v>
      </c>
      <c r="C26663" s="108">
        <v>33.332999999999998</v>
      </c>
      <c r="D26663" s="141" t="s">
        <v>14500</v>
      </c>
      <c r="E26663" s="108">
        <v>166.66800000000001</v>
      </c>
      <c r="F26663" s="108">
        <v>11155.027</v>
      </c>
      <c r="G26663" s="108">
        <v>54933.82</v>
      </c>
      <c r="H26663" s="108">
        <v>1463.0530000000001</v>
      </c>
      <c r="I26663" s="108">
        <v>166.66800000000001</v>
      </c>
      <c r="J26663" s="108">
        <v>234.57</v>
      </c>
      <c r="K26663" s="108">
        <v>425.93700000000001</v>
      </c>
      <c r="L26663" s="145">
        <v>10549.055</v>
      </c>
      <c r="M26663" s="108">
        <v>71.429000000000002</v>
      </c>
      <c r="N26663" s="108">
        <v>261.91000000000003</v>
      </c>
      <c r="O26663" s="108">
        <v>296.3</v>
      </c>
      <c r="P26663" s="108">
        <v>12598.948</v>
      </c>
      <c r="Q26663" s="108">
        <v>224090.43</v>
      </c>
      <c r="R26663" s="108">
        <v>322.22899999999998</v>
      </c>
      <c r="S26663" s="108">
        <v>648.16600000000005</v>
      </c>
    </row>
    <row r="26664" spans="1:19" ht="11.25" thickBot="1" x14ac:dyDescent="0.2">
      <c r="A26664" s="112"/>
    </row>
    <row r="26665" spans="1:19" ht="11.25" thickBot="1" x14ac:dyDescent="0.2">
      <c r="A26665" s="135" t="s">
        <v>362</v>
      </c>
      <c r="B26665" s="112"/>
      <c r="C26665" s="136">
        <v>33.332999999999998</v>
      </c>
      <c r="D26665" s="141" t="s">
        <v>14501</v>
      </c>
      <c r="E26665" s="136">
        <v>166.66800000000001</v>
      </c>
      <c r="F26665" s="136">
        <v>11155.027</v>
      </c>
      <c r="G26665" s="136">
        <v>54933.82</v>
      </c>
      <c r="H26665" s="136">
        <v>1463.0530000000001</v>
      </c>
      <c r="I26665" s="136">
        <v>166.66800000000001</v>
      </c>
      <c r="J26665" s="136">
        <v>234.57</v>
      </c>
      <c r="K26665" s="136">
        <v>425.93700000000001</v>
      </c>
      <c r="L26665" s="140">
        <v>10549.055</v>
      </c>
      <c r="M26665" s="136">
        <v>71.429000000000002</v>
      </c>
      <c r="N26665" s="136">
        <v>261.91000000000003</v>
      </c>
      <c r="O26665" s="136">
        <v>296.3</v>
      </c>
      <c r="P26665" s="136">
        <v>12598.948</v>
      </c>
      <c r="Q26665" s="136">
        <v>224090.43</v>
      </c>
      <c r="R26665" s="136">
        <v>322.22899999999998</v>
      </c>
      <c r="S26665" s="136">
        <v>648.16600000000005</v>
      </c>
    </row>
    <row r="26666" spans="1:19" ht="11.25" thickBot="1" x14ac:dyDescent="0.2">
      <c r="A26666" s="112"/>
    </row>
    <row r="26667" spans="1:19" ht="11.25" thickBot="1" x14ac:dyDescent="0.2">
      <c r="A26667" s="138" t="s">
        <v>364</v>
      </c>
      <c r="B26667" s="112"/>
      <c r="C26667" s="136">
        <v>0</v>
      </c>
      <c r="D26667" s="141" t="s">
        <v>14501</v>
      </c>
      <c r="E26667" s="136">
        <v>0</v>
      </c>
      <c r="F26667" s="136">
        <v>0</v>
      </c>
      <c r="G26667" s="136">
        <v>0</v>
      </c>
      <c r="H26667" s="136">
        <v>0</v>
      </c>
      <c r="I26667" s="136">
        <v>0</v>
      </c>
      <c r="J26667" s="136">
        <v>0</v>
      </c>
      <c r="K26667" s="136">
        <v>0</v>
      </c>
      <c r="L26667" s="140">
        <v>0</v>
      </c>
      <c r="M26667" s="136">
        <v>0</v>
      </c>
      <c r="N26667" s="136">
        <v>0</v>
      </c>
      <c r="O26667" s="136">
        <v>0</v>
      </c>
      <c r="P26667" s="136">
        <v>0</v>
      </c>
      <c r="Q26667" s="136">
        <v>0</v>
      </c>
      <c r="R26667" s="136">
        <v>0</v>
      </c>
      <c r="S26667" s="136">
        <v>0</v>
      </c>
    </row>
    <row r="26668" spans="1:19" ht="11.25" thickBot="1" x14ac:dyDescent="0.2">
      <c r="A26668" s="112"/>
    </row>
    <row r="26669" spans="1:19" ht="11.25" thickBot="1" x14ac:dyDescent="0.2">
      <c r="A26669" s="139" t="s">
        <v>366</v>
      </c>
      <c r="B26669" s="112"/>
      <c r="C26669" s="136">
        <v>0</v>
      </c>
      <c r="D26669" s="141" t="s">
        <v>14501</v>
      </c>
      <c r="E26669" s="136">
        <v>0</v>
      </c>
      <c r="F26669" s="136">
        <v>0</v>
      </c>
      <c r="G26669" s="136">
        <v>0</v>
      </c>
      <c r="H26669" s="136">
        <v>0</v>
      </c>
      <c r="I26669" s="136">
        <v>0</v>
      </c>
      <c r="J26669" s="136">
        <v>0</v>
      </c>
      <c r="K26669" s="136">
        <v>0</v>
      </c>
      <c r="L26669" s="140">
        <v>0</v>
      </c>
      <c r="M26669" s="136">
        <v>0</v>
      </c>
      <c r="N26669" s="136">
        <v>0</v>
      </c>
      <c r="O26669" s="136">
        <v>0</v>
      </c>
      <c r="P26669" s="136">
        <v>0</v>
      </c>
      <c r="Q26669" s="136">
        <v>0</v>
      </c>
      <c r="R26669" s="136">
        <v>0</v>
      </c>
      <c r="S26669" s="136">
        <v>0</v>
      </c>
    </row>
    <row r="26670" spans="1:19" ht="11.25" thickBot="1" x14ac:dyDescent="0.2">
      <c r="A26670" s="112"/>
    </row>
    <row r="26671" spans="1:19" ht="11.25" thickBot="1" x14ac:dyDescent="0.2">
      <c r="A26671" s="106" t="s">
        <v>357</v>
      </c>
      <c r="B26671" s="106" t="s">
        <v>358</v>
      </c>
      <c r="C26671" s="146" t="s">
        <v>16</v>
      </c>
      <c r="D26671" s="146" t="s">
        <v>14502</v>
      </c>
      <c r="E26671" s="146" t="s">
        <v>14503</v>
      </c>
      <c r="F26671" s="146" t="s">
        <v>20</v>
      </c>
      <c r="G26671" s="146" t="s">
        <v>21</v>
      </c>
      <c r="H26671" s="146" t="s">
        <v>22</v>
      </c>
      <c r="I26671" s="146" t="s">
        <v>23</v>
      </c>
      <c r="J26671" s="146" t="s">
        <v>24</v>
      </c>
      <c r="K26671" s="146" t="s">
        <v>26</v>
      </c>
      <c r="L26671" s="146" t="s">
        <v>14504</v>
      </c>
      <c r="M26671" s="146" t="s">
        <v>27</v>
      </c>
      <c r="N26671" s="146" t="s">
        <v>28</v>
      </c>
      <c r="O26671" s="146" t="s">
        <v>29</v>
      </c>
      <c r="P26671" s="146" t="s">
        <v>30</v>
      </c>
      <c r="Q26671" s="146" t="s">
        <v>14505</v>
      </c>
      <c r="R26671" s="146" t="s">
        <v>32</v>
      </c>
      <c r="S26671" s="146" t="s">
        <v>33</v>
      </c>
    </row>
    <row r="26672" spans="1:19" ht="11.25" thickBot="1" x14ac:dyDescent="0.2">
      <c r="A26672" s="107">
        <v>1</v>
      </c>
      <c r="B26672" s="132">
        <v>0.62378472222222225</v>
      </c>
      <c r="C26672" s="108">
        <v>4584.2529999999997</v>
      </c>
      <c r="D26672" s="108">
        <v>2200.1990000000001</v>
      </c>
      <c r="E26672" s="108">
        <v>77.778000000000006</v>
      </c>
      <c r="F26672" s="145">
        <v>10371.199000000001</v>
      </c>
      <c r="G26672" s="141" t="s">
        <v>14500</v>
      </c>
      <c r="H26672" s="141" t="s">
        <v>14500</v>
      </c>
      <c r="I26672" s="108">
        <v>1766.796</v>
      </c>
      <c r="J26672" s="108">
        <v>71793.038</v>
      </c>
      <c r="K26672" s="145">
        <v>87059.39</v>
      </c>
      <c r="L26672" s="108">
        <v>574.09</v>
      </c>
      <c r="M26672" s="108">
        <v>111.11199999999999</v>
      </c>
      <c r="N26672" s="108">
        <v>407.416</v>
      </c>
      <c r="O26672" s="141" t="s">
        <v>14500</v>
      </c>
      <c r="P26672" s="141" t="s">
        <v>14500</v>
      </c>
      <c r="Q26672" s="108">
        <v>142.85900000000001</v>
      </c>
      <c r="R26672" s="108">
        <v>95.239000000000004</v>
      </c>
      <c r="S26672" s="108">
        <v>33.332999999999998</v>
      </c>
    </row>
    <row r="26673" spans="1:19" ht="11.25" thickBot="1" x14ac:dyDescent="0.2">
      <c r="A26673" s="112"/>
    </row>
    <row r="26674" spans="1:19" ht="11.25" thickBot="1" x14ac:dyDescent="0.2">
      <c r="A26674" s="135" t="s">
        <v>362</v>
      </c>
      <c r="B26674" s="112"/>
      <c r="C26674" s="136">
        <v>4584.2529999999997</v>
      </c>
      <c r="D26674" s="136">
        <v>2200.1990000000001</v>
      </c>
      <c r="E26674" s="136">
        <v>77.778000000000006</v>
      </c>
      <c r="F26674" s="140">
        <v>10371.199000000001</v>
      </c>
      <c r="G26674" s="141" t="s">
        <v>14501</v>
      </c>
      <c r="H26674" s="141" t="s">
        <v>14501</v>
      </c>
      <c r="I26674" s="136">
        <v>1766.796</v>
      </c>
      <c r="J26674" s="136">
        <v>71793.038</v>
      </c>
      <c r="K26674" s="140">
        <v>87059.39</v>
      </c>
      <c r="L26674" s="136">
        <v>574.09</v>
      </c>
      <c r="M26674" s="136">
        <v>111.11199999999999</v>
      </c>
      <c r="N26674" s="136">
        <v>407.416</v>
      </c>
      <c r="O26674" s="141" t="s">
        <v>14501</v>
      </c>
      <c r="P26674" s="141" t="s">
        <v>14501</v>
      </c>
      <c r="Q26674" s="136">
        <v>142.85900000000001</v>
      </c>
      <c r="R26674" s="136">
        <v>95.239000000000004</v>
      </c>
      <c r="S26674" s="136">
        <v>33.332999999999998</v>
      </c>
    </row>
    <row r="26675" spans="1:19" ht="11.25" thickBot="1" x14ac:dyDescent="0.2">
      <c r="A26675" s="112"/>
    </row>
    <row r="26676" spans="1:19" ht="11.25" thickBot="1" x14ac:dyDescent="0.2">
      <c r="A26676" s="138" t="s">
        <v>364</v>
      </c>
      <c r="B26676" s="112"/>
      <c r="C26676" s="136">
        <v>0</v>
      </c>
      <c r="D26676" s="136">
        <v>0</v>
      </c>
      <c r="E26676" s="136">
        <v>0</v>
      </c>
      <c r="F26676" s="140">
        <v>0</v>
      </c>
      <c r="G26676" s="141" t="s">
        <v>14501</v>
      </c>
      <c r="H26676" s="141" t="s">
        <v>14501</v>
      </c>
      <c r="I26676" s="136">
        <v>0</v>
      </c>
      <c r="J26676" s="136">
        <v>0</v>
      </c>
      <c r="K26676" s="140">
        <v>0</v>
      </c>
      <c r="L26676" s="136">
        <v>0</v>
      </c>
      <c r="M26676" s="136">
        <v>0</v>
      </c>
      <c r="N26676" s="136">
        <v>0</v>
      </c>
      <c r="O26676" s="141" t="s">
        <v>14501</v>
      </c>
      <c r="P26676" s="141" t="s">
        <v>14501</v>
      </c>
      <c r="Q26676" s="136">
        <v>0</v>
      </c>
      <c r="R26676" s="136">
        <v>0</v>
      </c>
      <c r="S26676" s="136">
        <v>0</v>
      </c>
    </row>
    <row r="26677" spans="1:19" ht="11.25" thickBot="1" x14ac:dyDescent="0.2">
      <c r="A26677" s="112"/>
    </row>
    <row r="26678" spans="1:19" ht="11.25" thickBot="1" x14ac:dyDescent="0.2">
      <c r="A26678" s="139" t="s">
        <v>366</v>
      </c>
      <c r="B26678" s="112"/>
      <c r="C26678" s="136">
        <v>0</v>
      </c>
      <c r="D26678" s="136">
        <v>0</v>
      </c>
      <c r="E26678" s="136">
        <v>0</v>
      </c>
      <c r="F26678" s="140">
        <v>0</v>
      </c>
      <c r="G26678" s="141" t="s">
        <v>14501</v>
      </c>
      <c r="H26678" s="141" t="s">
        <v>14501</v>
      </c>
      <c r="I26678" s="136">
        <v>0</v>
      </c>
      <c r="J26678" s="136">
        <v>0</v>
      </c>
      <c r="K26678" s="140">
        <v>0</v>
      </c>
      <c r="L26678" s="136">
        <v>0</v>
      </c>
      <c r="M26678" s="136">
        <v>0</v>
      </c>
      <c r="N26678" s="136">
        <v>0</v>
      </c>
      <c r="O26678" s="141" t="s">
        <v>14501</v>
      </c>
      <c r="P26678" s="141" t="s">
        <v>14501</v>
      </c>
      <c r="Q26678" s="136">
        <v>0</v>
      </c>
      <c r="R26678" s="136">
        <v>0</v>
      </c>
      <c r="S26678" s="136">
        <v>0</v>
      </c>
    </row>
    <row r="26679" spans="1:19" ht="11.25" thickBot="1" x14ac:dyDescent="0.2">
      <c r="A26679" s="112"/>
    </row>
    <row r="26680" spans="1:19" ht="11.25" thickBot="1" x14ac:dyDescent="0.2">
      <c r="A26680" s="106" t="s">
        <v>357</v>
      </c>
      <c r="B26680" s="106" t="s">
        <v>358</v>
      </c>
      <c r="C26680" s="146" t="s">
        <v>35</v>
      </c>
      <c r="D26680" s="146" t="s">
        <v>36</v>
      </c>
      <c r="E26680" s="146" t="s">
        <v>14506</v>
      </c>
      <c r="F26680" s="146" t="s">
        <v>38</v>
      </c>
      <c r="G26680" s="146" t="s">
        <v>39</v>
      </c>
      <c r="H26680" s="146" t="s">
        <v>41</v>
      </c>
      <c r="I26680" s="146" t="s">
        <v>42</v>
      </c>
      <c r="J26680" s="146" t="s">
        <v>43</v>
      </c>
      <c r="K26680" s="146" t="s">
        <v>44</v>
      </c>
      <c r="L26680" s="146" t="s">
        <v>45</v>
      </c>
      <c r="M26680" s="146" t="s">
        <v>46</v>
      </c>
      <c r="N26680" s="146" t="s">
        <v>47</v>
      </c>
      <c r="O26680" s="146" t="s">
        <v>48</v>
      </c>
      <c r="P26680" s="146" t="s">
        <v>49</v>
      </c>
      <c r="Q26680" s="146" t="s">
        <v>50</v>
      </c>
      <c r="R26680" s="146" t="s">
        <v>51</v>
      </c>
      <c r="S26680" s="146" t="s">
        <v>52</v>
      </c>
    </row>
    <row r="26681" spans="1:19" ht="11.25" thickBot="1" x14ac:dyDescent="0.2">
      <c r="A26681" s="107">
        <v>1</v>
      </c>
      <c r="B26681" s="132">
        <v>0.62378472222222225</v>
      </c>
      <c r="C26681" s="145">
        <v>179244.09</v>
      </c>
      <c r="D26681" s="108">
        <v>66.667000000000002</v>
      </c>
      <c r="E26681" s="108">
        <v>41.667000000000002</v>
      </c>
      <c r="F26681" s="141" t="s">
        <v>14500</v>
      </c>
      <c r="G26681" s="141" t="s">
        <v>14500</v>
      </c>
      <c r="H26681" s="108">
        <v>28202.416000000001</v>
      </c>
      <c r="I26681" s="108">
        <v>1805.684</v>
      </c>
      <c r="J26681" s="108">
        <v>3914.2</v>
      </c>
      <c r="K26681" s="108">
        <v>462.97399999999999</v>
      </c>
      <c r="L26681" s="108">
        <v>462.97500000000002</v>
      </c>
      <c r="M26681" s="108">
        <v>55.555999999999997</v>
      </c>
      <c r="N26681" s="108">
        <v>33.332999999999998</v>
      </c>
      <c r="O26681" s="108">
        <v>148.149</v>
      </c>
      <c r="P26681" s="108">
        <v>33.332999999999998</v>
      </c>
      <c r="Q26681" s="108">
        <v>104.167</v>
      </c>
      <c r="R26681" s="108">
        <v>138.89099999999999</v>
      </c>
      <c r="S26681" s="108">
        <v>74.073999999999998</v>
      </c>
    </row>
    <row r="26682" spans="1:19" ht="11.25" thickBot="1" x14ac:dyDescent="0.2">
      <c r="A26682" s="112"/>
    </row>
    <row r="26683" spans="1:19" ht="11.25" thickBot="1" x14ac:dyDescent="0.2">
      <c r="A26683" s="135" t="s">
        <v>362</v>
      </c>
      <c r="B26683" s="112"/>
      <c r="C26683" s="140">
        <v>179244.09</v>
      </c>
      <c r="D26683" s="136">
        <v>66.667000000000002</v>
      </c>
      <c r="E26683" s="136">
        <v>41.667000000000002</v>
      </c>
      <c r="F26683" s="141" t="s">
        <v>14501</v>
      </c>
      <c r="G26683" s="141" t="s">
        <v>14501</v>
      </c>
      <c r="H26683" s="136">
        <v>28202.416000000001</v>
      </c>
      <c r="I26683" s="136">
        <v>1805.684</v>
      </c>
      <c r="J26683" s="136">
        <v>3914.2</v>
      </c>
      <c r="K26683" s="136">
        <v>462.97399999999999</v>
      </c>
      <c r="L26683" s="136">
        <v>462.97500000000002</v>
      </c>
      <c r="M26683" s="136">
        <v>55.555999999999997</v>
      </c>
      <c r="N26683" s="136">
        <v>33.332999999999998</v>
      </c>
      <c r="O26683" s="136">
        <v>148.149</v>
      </c>
      <c r="P26683" s="136">
        <v>33.332999999999998</v>
      </c>
      <c r="Q26683" s="136">
        <v>104.167</v>
      </c>
      <c r="R26683" s="136">
        <v>138.89099999999999</v>
      </c>
      <c r="S26683" s="136">
        <v>74.073999999999998</v>
      </c>
    </row>
    <row r="26684" spans="1:19" ht="11.25" thickBot="1" x14ac:dyDescent="0.2">
      <c r="A26684" s="112"/>
    </row>
    <row r="26685" spans="1:19" ht="11.25" thickBot="1" x14ac:dyDescent="0.2">
      <c r="A26685" s="138" t="s">
        <v>364</v>
      </c>
      <c r="B26685" s="112"/>
      <c r="C26685" s="140">
        <v>0</v>
      </c>
      <c r="D26685" s="136">
        <v>0</v>
      </c>
      <c r="E26685" s="136">
        <v>0</v>
      </c>
      <c r="F26685" s="141" t="s">
        <v>14501</v>
      </c>
      <c r="G26685" s="141" t="s">
        <v>14501</v>
      </c>
      <c r="H26685" s="136">
        <v>0</v>
      </c>
      <c r="I26685" s="136">
        <v>0</v>
      </c>
      <c r="J26685" s="136">
        <v>0</v>
      </c>
      <c r="K26685" s="136">
        <v>0</v>
      </c>
      <c r="L26685" s="136">
        <v>0</v>
      </c>
      <c r="M26685" s="136">
        <v>0</v>
      </c>
      <c r="N26685" s="136">
        <v>0</v>
      </c>
      <c r="O26685" s="136">
        <v>0</v>
      </c>
      <c r="P26685" s="136">
        <v>0</v>
      </c>
      <c r="Q26685" s="136">
        <v>0</v>
      </c>
      <c r="R26685" s="136">
        <v>0</v>
      </c>
      <c r="S26685" s="136">
        <v>0</v>
      </c>
    </row>
    <row r="26686" spans="1:19" ht="11.25" thickBot="1" x14ac:dyDescent="0.2">
      <c r="A26686" s="112"/>
    </row>
    <row r="26687" spans="1:19" ht="11.25" thickBot="1" x14ac:dyDescent="0.2">
      <c r="A26687" s="139" t="s">
        <v>366</v>
      </c>
      <c r="B26687" s="112"/>
      <c r="C26687" s="140">
        <v>0</v>
      </c>
      <c r="D26687" s="136">
        <v>0</v>
      </c>
      <c r="E26687" s="136">
        <v>0</v>
      </c>
      <c r="F26687" s="141" t="s">
        <v>14501</v>
      </c>
      <c r="G26687" s="141" t="s">
        <v>14501</v>
      </c>
      <c r="H26687" s="136">
        <v>0</v>
      </c>
      <c r="I26687" s="136">
        <v>0</v>
      </c>
      <c r="J26687" s="136">
        <v>0</v>
      </c>
      <c r="K26687" s="136">
        <v>0</v>
      </c>
      <c r="L26687" s="136">
        <v>0</v>
      </c>
      <c r="M26687" s="136">
        <v>0</v>
      </c>
      <c r="N26687" s="136">
        <v>0</v>
      </c>
      <c r="O26687" s="136">
        <v>0</v>
      </c>
      <c r="P26687" s="136">
        <v>0</v>
      </c>
      <c r="Q26687" s="136">
        <v>0</v>
      </c>
      <c r="R26687" s="136">
        <v>0</v>
      </c>
      <c r="S26687" s="136">
        <v>0</v>
      </c>
    </row>
    <row r="26688" spans="1:19" ht="11.25" thickBot="1" x14ac:dyDescent="0.2">
      <c r="A26688" s="112"/>
    </row>
    <row r="26689" spans="1:19" ht="11.25" thickBot="1" x14ac:dyDescent="0.2">
      <c r="A26689" s="106" t="s">
        <v>357</v>
      </c>
      <c r="B26689" s="106" t="s">
        <v>358</v>
      </c>
      <c r="C26689" s="146" t="s">
        <v>53</v>
      </c>
      <c r="D26689" s="146" t="s">
        <v>54</v>
      </c>
      <c r="E26689" s="146" t="s">
        <v>55</v>
      </c>
      <c r="F26689" s="146" t="s">
        <v>56</v>
      </c>
      <c r="G26689" s="146" t="s">
        <v>14507</v>
      </c>
      <c r="H26689" s="146" t="s">
        <v>57</v>
      </c>
      <c r="I26689" s="146" t="s">
        <v>59</v>
      </c>
      <c r="J26689" s="146" t="s">
        <v>14508</v>
      </c>
      <c r="K26689" s="146" t="s">
        <v>60</v>
      </c>
      <c r="L26689" s="146" t="s">
        <v>61</v>
      </c>
      <c r="M26689" s="146" t="s">
        <v>62</v>
      </c>
      <c r="N26689" s="146" t="s">
        <v>14509</v>
      </c>
      <c r="O26689" s="146" t="s">
        <v>63</v>
      </c>
      <c r="P26689" s="146" t="s">
        <v>64</v>
      </c>
      <c r="Q26689" s="146" t="s">
        <v>66</v>
      </c>
      <c r="R26689" s="146" t="s">
        <v>14510</v>
      </c>
      <c r="S26689" s="146" t="s">
        <v>67</v>
      </c>
    </row>
    <row r="26690" spans="1:19" ht="11.25" thickBot="1" x14ac:dyDescent="0.2">
      <c r="A26690" s="107">
        <v>1</v>
      </c>
      <c r="B26690" s="132">
        <v>0.62378472222222225</v>
      </c>
      <c r="C26690" s="108">
        <v>41.667000000000002</v>
      </c>
      <c r="D26690" s="108">
        <v>83.334000000000003</v>
      </c>
      <c r="E26690" s="108">
        <v>33.332999999999998</v>
      </c>
      <c r="F26690" s="108">
        <v>33.332999999999998</v>
      </c>
      <c r="G26690" s="108">
        <v>95.239000000000004</v>
      </c>
      <c r="H26690" s="108">
        <v>354.173</v>
      </c>
      <c r="I26690" s="108">
        <v>666.68700000000001</v>
      </c>
      <c r="J26690" s="141" t="s">
        <v>14500</v>
      </c>
      <c r="K26690" s="141" t="s">
        <v>14500</v>
      </c>
      <c r="L26690" s="141" t="s">
        <v>14500</v>
      </c>
      <c r="M26690" s="108">
        <v>83.334000000000003</v>
      </c>
      <c r="N26690" s="108">
        <v>33.332999999999998</v>
      </c>
      <c r="O26690" s="108">
        <v>33.332999999999998</v>
      </c>
      <c r="P26690" s="108">
        <v>3093.02</v>
      </c>
      <c r="Q26690" s="145">
        <v>716282.02</v>
      </c>
      <c r="R26690" s="141" t="s">
        <v>14500</v>
      </c>
      <c r="S26690" s="108">
        <v>1000.045</v>
      </c>
    </row>
    <row r="26691" spans="1:19" ht="11.25" thickBot="1" x14ac:dyDescent="0.2">
      <c r="A26691" s="112"/>
    </row>
    <row r="26692" spans="1:19" ht="11.25" thickBot="1" x14ac:dyDescent="0.2">
      <c r="A26692" s="135" t="s">
        <v>362</v>
      </c>
      <c r="B26692" s="112"/>
      <c r="C26692" s="136">
        <v>41.667000000000002</v>
      </c>
      <c r="D26692" s="136">
        <v>83.334000000000003</v>
      </c>
      <c r="E26692" s="136">
        <v>33.332999999999998</v>
      </c>
      <c r="F26692" s="136">
        <v>33.332999999999998</v>
      </c>
      <c r="G26692" s="136">
        <v>95.239000000000004</v>
      </c>
      <c r="H26692" s="136">
        <v>354.173</v>
      </c>
      <c r="I26692" s="136">
        <v>666.68700000000001</v>
      </c>
      <c r="J26692" s="141" t="s">
        <v>14501</v>
      </c>
      <c r="K26692" s="141" t="s">
        <v>14501</v>
      </c>
      <c r="L26692" s="141" t="s">
        <v>14501</v>
      </c>
      <c r="M26692" s="136">
        <v>83.334000000000003</v>
      </c>
      <c r="N26692" s="136">
        <v>33.332999999999998</v>
      </c>
      <c r="O26692" s="136">
        <v>33.332999999999998</v>
      </c>
      <c r="P26692" s="136">
        <v>3093.02</v>
      </c>
      <c r="Q26692" s="140">
        <v>716282.02</v>
      </c>
      <c r="R26692" s="141" t="s">
        <v>14501</v>
      </c>
      <c r="S26692" s="136">
        <v>1000.045</v>
      </c>
    </row>
    <row r="26693" spans="1:19" ht="11.25" thickBot="1" x14ac:dyDescent="0.2">
      <c r="A26693" s="112"/>
    </row>
    <row r="26694" spans="1:19" ht="11.25" thickBot="1" x14ac:dyDescent="0.2">
      <c r="A26694" s="138" t="s">
        <v>364</v>
      </c>
      <c r="B26694" s="112"/>
      <c r="C26694" s="136">
        <v>0</v>
      </c>
      <c r="D26694" s="136">
        <v>0</v>
      </c>
      <c r="E26694" s="136">
        <v>0</v>
      </c>
      <c r="F26694" s="136">
        <v>0</v>
      </c>
      <c r="G26694" s="136">
        <v>0</v>
      </c>
      <c r="H26694" s="136">
        <v>0</v>
      </c>
      <c r="I26694" s="136">
        <v>0</v>
      </c>
      <c r="J26694" s="141" t="s">
        <v>14501</v>
      </c>
      <c r="K26694" s="141" t="s">
        <v>14501</v>
      </c>
      <c r="L26694" s="141" t="s">
        <v>14501</v>
      </c>
      <c r="M26694" s="136">
        <v>0</v>
      </c>
      <c r="N26694" s="136">
        <v>0</v>
      </c>
      <c r="O26694" s="136">
        <v>0</v>
      </c>
      <c r="P26694" s="136">
        <v>0</v>
      </c>
      <c r="Q26694" s="140">
        <v>0</v>
      </c>
      <c r="R26694" s="141" t="s">
        <v>14501</v>
      </c>
      <c r="S26694" s="136">
        <v>0</v>
      </c>
    </row>
    <row r="26695" spans="1:19" ht="11.25" thickBot="1" x14ac:dyDescent="0.2">
      <c r="A26695" s="112"/>
    </row>
    <row r="26696" spans="1:19" ht="11.25" thickBot="1" x14ac:dyDescent="0.2">
      <c r="A26696" s="139" t="s">
        <v>366</v>
      </c>
      <c r="B26696" s="112"/>
      <c r="C26696" s="136">
        <v>0</v>
      </c>
      <c r="D26696" s="136">
        <v>0</v>
      </c>
      <c r="E26696" s="136">
        <v>0</v>
      </c>
      <c r="F26696" s="136">
        <v>0</v>
      </c>
      <c r="G26696" s="136">
        <v>0</v>
      </c>
      <c r="H26696" s="136">
        <v>0</v>
      </c>
      <c r="I26696" s="136">
        <v>0</v>
      </c>
      <c r="J26696" s="141" t="s">
        <v>14501</v>
      </c>
      <c r="K26696" s="141" t="s">
        <v>14501</v>
      </c>
      <c r="L26696" s="141" t="s">
        <v>14501</v>
      </c>
      <c r="M26696" s="136">
        <v>0</v>
      </c>
      <c r="N26696" s="136">
        <v>0</v>
      </c>
      <c r="O26696" s="136">
        <v>0</v>
      </c>
      <c r="P26696" s="136">
        <v>0</v>
      </c>
      <c r="Q26696" s="140">
        <v>0</v>
      </c>
      <c r="R26696" s="141" t="s">
        <v>14501</v>
      </c>
      <c r="S26696" s="136">
        <v>0</v>
      </c>
    </row>
    <row r="26697" spans="1:19" ht="11.25" thickBot="1" x14ac:dyDescent="0.2">
      <c r="A26697" s="112"/>
    </row>
    <row r="26698" spans="1:19" ht="11.25" thickBot="1" x14ac:dyDescent="0.2">
      <c r="A26698" s="106" t="s">
        <v>357</v>
      </c>
      <c r="B26698" s="106" t="s">
        <v>358</v>
      </c>
      <c r="C26698" s="146" t="s">
        <v>68</v>
      </c>
      <c r="D26698" s="146" t="s">
        <v>14511</v>
      </c>
    </row>
    <row r="26699" spans="1:19" ht="11.25" thickBot="1" x14ac:dyDescent="0.2">
      <c r="A26699" s="107">
        <v>1</v>
      </c>
      <c r="B26699" s="132">
        <v>0.62378472222222225</v>
      </c>
      <c r="C26699" s="108">
        <v>166.66900000000001</v>
      </c>
      <c r="D26699" s="141" t="s">
        <v>14500</v>
      </c>
    </row>
    <row r="26700" spans="1:19" ht="11.25" thickBot="1" x14ac:dyDescent="0.2">
      <c r="A26700" s="112"/>
    </row>
    <row r="26701" spans="1:19" ht="11.25" thickBot="1" x14ac:dyDescent="0.2">
      <c r="A26701" s="135" t="s">
        <v>362</v>
      </c>
      <c r="B26701" s="112"/>
      <c r="C26701" s="136">
        <v>166.66900000000001</v>
      </c>
      <c r="D26701" s="141" t="s">
        <v>14501</v>
      </c>
    </row>
    <row r="26702" spans="1:19" ht="11.25" thickBot="1" x14ac:dyDescent="0.2">
      <c r="A26702" s="112"/>
    </row>
    <row r="26703" spans="1:19" ht="11.25" thickBot="1" x14ac:dyDescent="0.2">
      <c r="A26703" s="138" t="s">
        <v>364</v>
      </c>
      <c r="B26703" s="112"/>
      <c r="C26703" s="136">
        <v>0</v>
      </c>
      <c r="D26703" s="141" t="s">
        <v>14501</v>
      </c>
    </row>
    <row r="26704" spans="1:19" ht="11.25" thickBot="1" x14ac:dyDescent="0.2">
      <c r="A26704" s="112"/>
    </row>
    <row r="26705" spans="1:19" ht="11.25" thickBot="1" x14ac:dyDescent="0.2">
      <c r="A26705" s="139" t="s">
        <v>366</v>
      </c>
      <c r="B26705" s="112"/>
      <c r="C26705" s="136">
        <v>0</v>
      </c>
      <c r="D26705" s="141" t="s">
        <v>14501</v>
      </c>
    </row>
    <row r="26706" spans="1:19" ht="10.5" x14ac:dyDescent="0.15">
      <c r="A26706" s="112"/>
    </row>
    <row r="26707" spans="1:19" x14ac:dyDescent="0.15">
      <c r="A26707" s="129"/>
      <c r="B26707" s="86" t="s">
        <v>2826</v>
      </c>
    </row>
    <row r="26708" spans="1:19" ht="9.75" thickBot="1" x14ac:dyDescent="0.2">
      <c r="A26708" s="81" t="s">
        <v>5871</v>
      </c>
    </row>
    <row r="26709" spans="1:19" ht="11.25" thickBot="1" x14ac:dyDescent="0.2">
      <c r="A26709" s="106" t="s">
        <v>357</v>
      </c>
      <c r="B26709" s="106" t="s">
        <v>358</v>
      </c>
      <c r="C26709" s="146" t="s">
        <v>14494</v>
      </c>
      <c r="D26709" s="146" t="s">
        <v>14495</v>
      </c>
      <c r="E26709" s="146" t="s">
        <v>14496</v>
      </c>
      <c r="F26709" s="146" t="s">
        <v>0</v>
      </c>
      <c r="G26709" s="146" t="s">
        <v>1</v>
      </c>
      <c r="H26709" s="146" t="s">
        <v>2</v>
      </c>
      <c r="I26709" s="146" t="s">
        <v>14497</v>
      </c>
      <c r="J26709" s="146" t="s">
        <v>3</v>
      </c>
      <c r="K26709" s="146" t="s">
        <v>14498</v>
      </c>
      <c r="L26709" s="146" t="s">
        <v>7</v>
      </c>
      <c r="M26709" s="146" t="s">
        <v>14499</v>
      </c>
      <c r="N26709" s="146" t="s">
        <v>10</v>
      </c>
      <c r="O26709" s="146" t="s">
        <v>11</v>
      </c>
      <c r="P26709" s="146" t="s">
        <v>12</v>
      </c>
      <c r="Q26709" s="146" t="s">
        <v>13</v>
      </c>
      <c r="R26709" s="146" t="s">
        <v>14</v>
      </c>
      <c r="S26709" s="146" t="s">
        <v>15</v>
      </c>
    </row>
    <row r="26710" spans="1:19" ht="11.25" thickBot="1" x14ac:dyDescent="0.2">
      <c r="A26710" s="107">
        <v>1</v>
      </c>
      <c r="B26710" s="132">
        <v>0.62894675925925925</v>
      </c>
      <c r="C26710" s="141" t="s">
        <v>14500</v>
      </c>
      <c r="D26710" s="141" t="s">
        <v>14500</v>
      </c>
      <c r="E26710" s="108">
        <v>129.63</v>
      </c>
      <c r="F26710" s="108">
        <v>11794.361000000001</v>
      </c>
      <c r="G26710" s="108">
        <v>41256.665999999997</v>
      </c>
      <c r="H26710" s="108">
        <v>1382.8019999999999</v>
      </c>
      <c r="I26710" s="108">
        <v>133.334</v>
      </c>
      <c r="J26710" s="108">
        <v>222.22399999999999</v>
      </c>
      <c r="K26710" s="108">
        <v>314.81900000000002</v>
      </c>
      <c r="L26710" s="145">
        <v>10009.694</v>
      </c>
      <c r="M26710" s="108">
        <v>83.334000000000003</v>
      </c>
      <c r="N26710" s="108">
        <v>250.00399999999999</v>
      </c>
      <c r="O26710" s="108">
        <v>259.26299999999998</v>
      </c>
      <c r="P26710" s="108">
        <v>18791.223000000002</v>
      </c>
      <c r="Q26710" s="108">
        <v>161259.47</v>
      </c>
      <c r="R26710" s="108">
        <v>200.00200000000001</v>
      </c>
      <c r="S26710" s="108">
        <v>433.34100000000001</v>
      </c>
    </row>
    <row r="26711" spans="1:19" ht="11.25" thickBot="1" x14ac:dyDescent="0.2">
      <c r="A26711" s="112"/>
    </row>
    <row r="26712" spans="1:19" ht="11.25" thickBot="1" x14ac:dyDescent="0.2">
      <c r="A26712" s="135" t="s">
        <v>362</v>
      </c>
      <c r="B26712" s="112"/>
      <c r="C26712" s="141" t="s">
        <v>14501</v>
      </c>
      <c r="D26712" s="141" t="s">
        <v>14501</v>
      </c>
      <c r="E26712" s="136">
        <v>129.63</v>
      </c>
      <c r="F26712" s="136">
        <v>11794.361000000001</v>
      </c>
      <c r="G26712" s="136">
        <v>41256.665999999997</v>
      </c>
      <c r="H26712" s="136">
        <v>1382.8019999999999</v>
      </c>
      <c r="I26712" s="136">
        <v>133.334</v>
      </c>
      <c r="J26712" s="136">
        <v>222.22399999999999</v>
      </c>
      <c r="K26712" s="136">
        <v>314.81900000000002</v>
      </c>
      <c r="L26712" s="140">
        <v>10009.694</v>
      </c>
      <c r="M26712" s="136">
        <v>83.334000000000003</v>
      </c>
      <c r="N26712" s="136">
        <v>250.00399999999999</v>
      </c>
      <c r="O26712" s="136">
        <v>259.26299999999998</v>
      </c>
      <c r="P26712" s="136">
        <v>18791.223000000002</v>
      </c>
      <c r="Q26712" s="136">
        <v>161259.47</v>
      </c>
      <c r="R26712" s="136">
        <v>200.00200000000001</v>
      </c>
      <c r="S26712" s="136">
        <v>433.34100000000001</v>
      </c>
    </row>
    <row r="26713" spans="1:19" ht="11.25" thickBot="1" x14ac:dyDescent="0.2">
      <c r="A26713" s="112"/>
    </row>
    <row r="26714" spans="1:19" ht="11.25" thickBot="1" x14ac:dyDescent="0.2">
      <c r="A26714" s="138" t="s">
        <v>364</v>
      </c>
      <c r="B26714" s="112"/>
      <c r="C26714" s="141" t="s">
        <v>14501</v>
      </c>
      <c r="D26714" s="141" t="s">
        <v>14501</v>
      </c>
      <c r="E26714" s="136">
        <v>0</v>
      </c>
      <c r="F26714" s="136">
        <v>0</v>
      </c>
      <c r="G26714" s="136">
        <v>0</v>
      </c>
      <c r="H26714" s="136">
        <v>0</v>
      </c>
      <c r="I26714" s="136">
        <v>0</v>
      </c>
      <c r="J26714" s="136">
        <v>0</v>
      </c>
      <c r="K26714" s="136">
        <v>0</v>
      </c>
      <c r="L26714" s="140">
        <v>0</v>
      </c>
      <c r="M26714" s="136">
        <v>0</v>
      </c>
      <c r="N26714" s="136">
        <v>0</v>
      </c>
      <c r="O26714" s="136">
        <v>0</v>
      </c>
      <c r="P26714" s="136">
        <v>0</v>
      </c>
      <c r="Q26714" s="136">
        <v>0</v>
      </c>
      <c r="R26714" s="136">
        <v>0</v>
      </c>
      <c r="S26714" s="136">
        <v>0</v>
      </c>
    </row>
    <row r="26715" spans="1:19" ht="11.25" thickBot="1" x14ac:dyDescent="0.2">
      <c r="A26715" s="112"/>
    </row>
    <row r="26716" spans="1:19" ht="11.25" thickBot="1" x14ac:dyDescent="0.2">
      <c r="A26716" s="139" t="s">
        <v>366</v>
      </c>
      <c r="B26716" s="112"/>
      <c r="C26716" s="141" t="s">
        <v>14501</v>
      </c>
      <c r="D26716" s="141" t="s">
        <v>14501</v>
      </c>
      <c r="E26716" s="136">
        <v>0</v>
      </c>
      <c r="F26716" s="136">
        <v>0</v>
      </c>
      <c r="G26716" s="136">
        <v>0</v>
      </c>
      <c r="H26716" s="136">
        <v>0</v>
      </c>
      <c r="I26716" s="136">
        <v>0</v>
      </c>
      <c r="J26716" s="136">
        <v>0</v>
      </c>
      <c r="K26716" s="136">
        <v>0</v>
      </c>
      <c r="L26716" s="140">
        <v>0</v>
      </c>
      <c r="M26716" s="136">
        <v>0</v>
      </c>
      <c r="N26716" s="136">
        <v>0</v>
      </c>
      <c r="O26716" s="136">
        <v>0</v>
      </c>
      <c r="P26716" s="136">
        <v>0</v>
      </c>
      <c r="Q26716" s="136">
        <v>0</v>
      </c>
      <c r="R26716" s="136">
        <v>0</v>
      </c>
      <c r="S26716" s="136">
        <v>0</v>
      </c>
    </row>
    <row r="26717" spans="1:19" ht="11.25" thickBot="1" x14ac:dyDescent="0.2">
      <c r="A26717" s="112"/>
    </row>
    <row r="26718" spans="1:19" ht="11.25" thickBot="1" x14ac:dyDescent="0.2">
      <c r="A26718" s="106" t="s">
        <v>357</v>
      </c>
      <c r="B26718" s="106" t="s">
        <v>358</v>
      </c>
      <c r="C26718" s="146" t="s">
        <v>16</v>
      </c>
      <c r="D26718" s="146" t="s">
        <v>14502</v>
      </c>
      <c r="E26718" s="146" t="s">
        <v>14503</v>
      </c>
      <c r="F26718" s="146" t="s">
        <v>20</v>
      </c>
      <c r="G26718" s="146" t="s">
        <v>21</v>
      </c>
      <c r="H26718" s="146" t="s">
        <v>22</v>
      </c>
      <c r="I26718" s="146" t="s">
        <v>23</v>
      </c>
      <c r="J26718" s="146" t="s">
        <v>24</v>
      </c>
      <c r="K26718" s="146" t="s">
        <v>26</v>
      </c>
      <c r="L26718" s="146" t="s">
        <v>14504</v>
      </c>
      <c r="M26718" s="146" t="s">
        <v>27</v>
      </c>
      <c r="N26718" s="146" t="s">
        <v>28</v>
      </c>
      <c r="O26718" s="146" t="s">
        <v>29</v>
      </c>
      <c r="P26718" s="146" t="s">
        <v>30</v>
      </c>
      <c r="Q26718" s="146" t="s">
        <v>14505</v>
      </c>
      <c r="R26718" s="146" t="s">
        <v>32</v>
      </c>
      <c r="S26718" s="146" t="s">
        <v>33</v>
      </c>
    </row>
    <row r="26719" spans="1:19" ht="11.25" thickBot="1" x14ac:dyDescent="0.2">
      <c r="A26719" s="107">
        <v>1</v>
      </c>
      <c r="B26719" s="132">
        <v>0.62894675925925925</v>
      </c>
      <c r="C26719" s="108">
        <v>3917.3240000000001</v>
      </c>
      <c r="D26719" s="108">
        <v>2433.587</v>
      </c>
      <c r="E26719" s="141" t="s">
        <v>14500</v>
      </c>
      <c r="F26719" s="145">
        <v>11989.034</v>
      </c>
      <c r="G26719" s="108">
        <v>33.332999999999998</v>
      </c>
      <c r="H26719" s="141" t="s">
        <v>14500</v>
      </c>
      <c r="I26719" s="108">
        <v>2463.2159999999999</v>
      </c>
      <c r="J26719" s="108">
        <v>31809.243999999999</v>
      </c>
      <c r="K26719" s="145">
        <v>86762.870999999999</v>
      </c>
      <c r="L26719" s="108">
        <v>312.505</v>
      </c>
      <c r="M26719" s="108">
        <v>101.852</v>
      </c>
      <c r="N26719" s="108">
        <v>183.33500000000001</v>
      </c>
      <c r="O26719" s="141" t="s">
        <v>14500</v>
      </c>
      <c r="P26719" s="141" t="s">
        <v>14500</v>
      </c>
      <c r="Q26719" s="108">
        <v>120.371</v>
      </c>
      <c r="R26719" s="108">
        <v>166.66800000000001</v>
      </c>
      <c r="S26719" s="108">
        <v>33.332999999999998</v>
      </c>
    </row>
    <row r="26720" spans="1:19" ht="11.25" thickBot="1" x14ac:dyDescent="0.2">
      <c r="A26720" s="112"/>
    </row>
    <row r="26721" spans="1:19" ht="11.25" thickBot="1" x14ac:dyDescent="0.2">
      <c r="A26721" s="135" t="s">
        <v>362</v>
      </c>
      <c r="B26721" s="112"/>
      <c r="C26721" s="136">
        <v>3917.3240000000001</v>
      </c>
      <c r="D26721" s="136">
        <v>2433.587</v>
      </c>
      <c r="E26721" s="141" t="s">
        <v>14501</v>
      </c>
      <c r="F26721" s="140">
        <v>11989.034</v>
      </c>
      <c r="G26721" s="136">
        <v>33.332999999999998</v>
      </c>
      <c r="H26721" s="141" t="s">
        <v>14501</v>
      </c>
      <c r="I26721" s="136">
        <v>2463.2159999999999</v>
      </c>
      <c r="J26721" s="136">
        <v>31809.243999999999</v>
      </c>
      <c r="K26721" s="140">
        <v>86762.870999999999</v>
      </c>
      <c r="L26721" s="136">
        <v>312.505</v>
      </c>
      <c r="M26721" s="136">
        <v>101.852</v>
      </c>
      <c r="N26721" s="136">
        <v>183.33500000000001</v>
      </c>
      <c r="O26721" s="141" t="s">
        <v>14501</v>
      </c>
      <c r="P26721" s="141" t="s">
        <v>14501</v>
      </c>
      <c r="Q26721" s="136">
        <v>120.371</v>
      </c>
      <c r="R26721" s="136">
        <v>166.66800000000001</v>
      </c>
      <c r="S26721" s="136">
        <v>33.332999999999998</v>
      </c>
    </row>
    <row r="26722" spans="1:19" ht="11.25" thickBot="1" x14ac:dyDescent="0.2">
      <c r="A26722" s="112"/>
    </row>
    <row r="26723" spans="1:19" ht="11.25" thickBot="1" x14ac:dyDescent="0.2">
      <c r="A26723" s="138" t="s">
        <v>364</v>
      </c>
      <c r="B26723" s="112"/>
      <c r="C26723" s="136">
        <v>0</v>
      </c>
      <c r="D26723" s="136">
        <v>0</v>
      </c>
      <c r="E26723" s="141" t="s">
        <v>14501</v>
      </c>
      <c r="F26723" s="140">
        <v>0</v>
      </c>
      <c r="G26723" s="136">
        <v>0</v>
      </c>
      <c r="H26723" s="141" t="s">
        <v>14501</v>
      </c>
      <c r="I26723" s="136">
        <v>0</v>
      </c>
      <c r="J26723" s="136">
        <v>0</v>
      </c>
      <c r="K26723" s="140">
        <v>0</v>
      </c>
      <c r="L26723" s="136">
        <v>0</v>
      </c>
      <c r="M26723" s="136">
        <v>0</v>
      </c>
      <c r="N26723" s="136">
        <v>0</v>
      </c>
      <c r="O26723" s="141" t="s">
        <v>14501</v>
      </c>
      <c r="P26723" s="141" t="s">
        <v>14501</v>
      </c>
      <c r="Q26723" s="136">
        <v>0</v>
      </c>
      <c r="R26723" s="136">
        <v>0</v>
      </c>
      <c r="S26723" s="136">
        <v>0</v>
      </c>
    </row>
    <row r="26724" spans="1:19" ht="11.25" thickBot="1" x14ac:dyDescent="0.2">
      <c r="A26724" s="112"/>
    </row>
    <row r="26725" spans="1:19" ht="11.25" thickBot="1" x14ac:dyDescent="0.2">
      <c r="A26725" s="139" t="s">
        <v>366</v>
      </c>
      <c r="B26725" s="112"/>
      <c r="C26725" s="136">
        <v>0</v>
      </c>
      <c r="D26725" s="136">
        <v>0</v>
      </c>
      <c r="E26725" s="141" t="s">
        <v>14501</v>
      </c>
      <c r="F26725" s="140">
        <v>0</v>
      </c>
      <c r="G26725" s="136">
        <v>0</v>
      </c>
      <c r="H26725" s="141" t="s">
        <v>14501</v>
      </c>
      <c r="I26725" s="136">
        <v>0</v>
      </c>
      <c r="J26725" s="136">
        <v>0</v>
      </c>
      <c r="K26725" s="140">
        <v>0</v>
      </c>
      <c r="L26725" s="136">
        <v>0</v>
      </c>
      <c r="M26725" s="136">
        <v>0</v>
      </c>
      <c r="N26725" s="136">
        <v>0</v>
      </c>
      <c r="O26725" s="141" t="s">
        <v>14501</v>
      </c>
      <c r="P26725" s="141" t="s">
        <v>14501</v>
      </c>
      <c r="Q26725" s="136">
        <v>0</v>
      </c>
      <c r="R26725" s="136">
        <v>0</v>
      </c>
      <c r="S26725" s="136">
        <v>0</v>
      </c>
    </row>
    <row r="26726" spans="1:19" ht="11.25" thickBot="1" x14ac:dyDescent="0.2">
      <c r="A26726" s="112"/>
    </row>
    <row r="26727" spans="1:19" ht="11.25" thickBot="1" x14ac:dyDescent="0.2">
      <c r="A26727" s="106" t="s">
        <v>357</v>
      </c>
      <c r="B26727" s="106" t="s">
        <v>358</v>
      </c>
      <c r="C26727" s="146" t="s">
        <v>35</v>
      </c>
      <c r="D26727" s="146" t="s">
        <v>36</v>
      </c>
      <c r="E26727" s="146" t="s">
        <v>14506</v>
      </c>
      <c r="F26727" s="146" t="s">
        <v>38</v>
      </c>
      <c r="G26727" s="146" t="s">
        <v>39</v>
      </c>
      <c r="H26727" s="146" t="s">
        <v>41</v>
      </c>
      <c r="I26727" s="146" t="s">
        <v>42</v>
      </c>
      <c r="J26727" s="146" t="s">
        <v>43</v>
      </c>
      <c r="K26727" s="146" t="s">
        <v>44</v>
      </c>
      <c r="L26727" s="146" t="s">
        <v>45</v>
      </c>
      <c r="M26727" s="146" t="s">
        <v>46</v>
      </c>
      <c r="N26727" s="146" t="s">
        <v>47</v>
      </c>
      <c r="O26727" s="146" t="s">
        <v>48</v>
      </c>
      <c r="P26727" s="146" t="s">
        <v>49</v>
      </c>
      <c r="Q26727" s="146" t="s">
        <v>50</v>
      </c>
      <c r="R26727" s="146" t="s">
        <v>51</v>
      </c>
      <c r="S26727" s="146" t="s">
        <v>52</v>
      </c>
    </row>
    <row r="26728" spans="1:19" ht="11.25" thickBot="1" x14ac:dyDescent="0.2">
      <c r="A26728" s="107">
        <v>1</v>
      </c>
      <c r="B26728" s="132">
        <v>0.62894675925925925</v>
      </c>
      <c r="C26728" s="145">
        <v>190287.35999999999</v>
      </c>
      <c r="D26728" s="141" t="s">
        <v>14500</v>
      </c>
      <c r="E26728" s="108">
        <v>77.778000000000006</v>
      </c>
      <c r="F26728" s="141" t="s">
        <v>14500</v>
      </c>
      <c r="G26728" s="108">
        <v>148.15</v>
      </c>
      <c r="H26728" s="108">
        <v>38799.196000000004</v>
      </c>
      <c r="I26728" s="108">
        <v>1148.203</v>
      </c>
      <c r="J26728" s="108">
        <v>2691.6509999999998</v>
      </c>
      <c r="K26728" s="108">
        <v>266.67</v>
      </c>
      <c r="L26728" s="108">
        <v>240.744</v>
      </c>
      <c r="M26728" s="141" t="s">
        <v>14500</v>
      </c>
      <c r="N26728" s="108">
        <v>33.332999999999998</v>
      </c>
      <c r="O26728" s="108">
        <v>129.63</v>
      </c>
      <c r="P26728" s="108">
        <v>74.073999999999998</v>
      </c>
      <c r="Q26728" s="108">
        <v>95.239000000000004</v>
      </c>
      <c r="R26728" s="141" t="s">
        <v>14500</v>
      </c>
      <c r="S26728" s="108">
        <v>158.732</v>
      </c>
    </row>
    <row r="26729" spans="1:19" ht="11.25" thickBot="1" x14ac:dyDescent="0.2">
      <c r="A26729" s="112"/>
    </row>
    <row r="26730" spans="1:19" ht="11.25" thickBot="1" x14ac:dyDescent="0.2">
      <c r="A26730" s="135" t="s">
        <v>362</v>
      </c>
      <c r="B26730" s="112"/>
      <c r="C26730" s="140">
        <v>190287.35999999999</v>
      </c>
      <c r="D26730" s="141" t="s">
        <v>14501</v>
      </c>
      <c r="E26730" s="136">
        <v>77.778000000000006</v>
      </c>
      <c r="F26730" s="141" t="s">
        <v>14501</v>
      </c>
      <c r="G26730" s="136">
        <v>148.15</v>
      </c>
      <c r="H26730" s="136">
        <v>38799.196000000004</v>
      </c>
      <c r="I26730" s="136">
        <v>1148.203</v>
      </c>
      <c r="J26730" s="136">
        <v>2691.6509999999998</v>
      </c>
      <c r="K26730" s="136">
        <v>266.67</v>
      </c>
      <c r="L26730" s="136">
        <v>240.744</v>
      </c>
      <c r="M26730" s="141" t="s">
        <v>14501</v>
      </c>
      <c r="N26730" s="136">
        <v>33.332999999999998</v>
      </c>
      <c r="O26730" s="136">
        <v>129.63</v>
      </c>
      <c r="P26730" s="136">
        <v>74.073999999999998</v>
      </c>
      <c r="Q26730" s="136">
        <v>95.239000000000004</v>
      </c>
      <c r="R26730" s="141" t="s">
        <v>14501</v>
      </c>
      <c r="S26730" s="136">
        <v>158.732</v>
      </c>
    </row>
    <row r="26731" spans="1:19" ht="11.25" thickBot="1" x14ac:dyDescent="0.2">
      <c r="A26731" s="112"/>
    </row>
    <row r="26732" spans="1:19" ht="11.25" thickBot="1" x14ac:dyDescent="0.2">
      <c r="A26732" s="138" t="s">
        <v>364</v>
      </c>
      <c r="B26732" s="112"/>
      <c r="C26732" s="140">
        <v>0</v>
      </c>
      <c r="D26732" s="141" t="s">
        <v>14501</v>
      </c>
      <c r="E26732" s="136">
        <v>0</v>
      </c>
      <c r="F26732" s="141" t="s">
        <v>14501</v>
      </c>
      <c r="G26732" s="136">
        <v>0</v>
      </c>
      <c r="H26732" s="136">
        <v>0</v>
      </c>
      <c r="I26732" s="136">
        <v>0</v>
      </c>
      <c r="J26732" s="136">
        <v>0</v>
      </c>
      <c r="K26732" s="136">
        <v>0</v>
      </c>
      <c r="L26732" s="136">
        <v>0</v>
      </c>
      <c r="M26732" s="141" t="s">
        <v>14501</v>
      </c>
      <c r="N26732" s="136">
        <v>0</v>
      </c>
      <c r="O26732" s="136">
        <v>0</v>
      </c>
      <c r="P26732" s="136">
        <v>0</v>
      </c>
      <c r="Q26732" s="136">
        <v>0</v>
      </c>
      <c r="R26732" s="141" t="s">
        <v>14501</v>
      </c>
      <c r="S26732" s="136">
        <v>0</v>
      </c>
    </row>
    <row r="26733" spans="1:19" ht="11.25" thickBot="1" x14ac:dyDescent="0.2">
      <c r="A26733" s="112"/>
    </row>
    <row r="26734" spans="1:19" ht="11.25" thickBot="1" x14ac:dyDescent="0.2">
      <c r="A26734" s="139" t="s">
        <v>366</v>
      </c>
      <c r="B26734" s="112"/>
      <c r="C26734" s="140">
        <v>0</v>
      </c>
      <c r="D26734" s="141" t="s">
        <v>14501</v>
      </c>
      <c r="E26734" s="136">
        <v>0</v>
      </c>
      <c r="F26734" s="141" t="s">
        <v>14501</v>
      </c>
      <c r="G26734" s="136">
        <v>0</v>
      </c>
      <c r="H26734" s="136">
        <v>0</v>
      </c>
      <c r="I26734" s="136">
        <v>0</v>
      </c>
      <c r="J26734" s="136">
        <v>0</v>
      </c>
      <c r="K26734" s="136">
        <v>0</v>
      </c>
      <c r="L26734" s="136">
        <v>0</v>
      </c>
      <c r="M26734" s="141" t="s">
        <v>14501</v>
      </c>
      <c r="N26734" s="136">
        <v>0</v>
      </c>
      <c r="O26734" s="136">
        <v>0</v>
      </c>
      <c r="P26734" s="136">
        <v>0</v>
      </c>
      <c r="Q26734" s="136">
        <v>0</v>
      </c>
      <c r="R26734" s="141" t="s">
        <v>14501</v>
      </c>
      <c r="S26734" s="136">
        <v>0</v>
      </c>
    </row>
    <row r="26735" spans="1:19" ht="11.25" thickBot="1" x14ac:dyDescent="0.2">
      <c r="A26735" s="112"/>
    </row>
    <row r="26736" spans="1:19" ht="11.25" thickBot="1" x14ac:dyDescent="0.2">
      <c r="A26736" s="106" t="s">
        <v>357</v>
      </c>
      <c r="B26736" s="106" t="s">
        <v>358</v>
      </c>
      <c r="C26736" s="146" t="s">
        <v>53</v>
      </c>
      <c r="D26736" s="146" t="s">
        <v>54</v>
      </c>
      <c r="E26736" s="146" t="s">
        <v>55</v>
      </c>
      <c r="F26736" s="146" t="s">
        <v>56</v>
      </c>
      <c r="G26736" s="146" t="s">
        <v>14507</v>
      </c>
      <c r="H26736" s="146" t="s">
        <v>57</v>
      </c>
      <c r="I26736" s="146" t="s">
        <v>59</v>
      </c>
      <c r="J26736" s="146" t="s">
        <v>14508</v>
      </c>
      <c r="K26736" s="146" t="s">
        <v>60</v>
      </c>
      <c r="L26736" s="146" t="s">
        <v>61</v>
      </c>
      <c r="M26736" s="146" t="s">
        <v>62</v>
      </c>
      <c r="N26736" s="146" t="s">
        <v>14509</v>
      </c>
      <c r="O26736" s="146" t="s">
        <v>63</v>
      </c>
      <c r="P26736" s="146" t="s">
        <v>64</v>
      </c>
      <c r="Q26736" s="146" t="s">
        <v>66</v>
      </c>
      <c r="R26736" s="146" t="s">
        <v>14510</v>
      </c>
      <c r="S26736" s="146" t="s">
        <v>67</v>
      </c>
    </row>
    <row r="26737" spans="1:19" ht="11.25" thickBot="1" x14ac:dyDescent="0.2">
      <c r="A26737" s="107">
        <v>1</v>
      </c>
      <c r="B26737" s="132">
        <v>0.62894675925925925</v>
      </c>
      <c r="C26737" s="108">
        <v>66.667000000000002</v>
      </c>
      <c r="D26737" s="108">
        <v>33.332999999999998</v>
      </c>
      <c r="E26737" s="141" t="s">
        <v>14500</v>
      </c>
      <c r="F26737" s="141" t="s">
        <v>14500</v>
      </c>
      <c r="G26737" s="108">
        <v>74.073999999999998</v>
      </c>
      <c r="H26737" s="108">
        <v>312.505</v>
      </c>
      <c r="I26737" s="108">
        <v>1229.2339999999999</v>
      </c>
      <c r="J26737" s="141" t="s">
        <v>14500</v>
      </c>
      <c r="K26737" s="141" t="s">
        <v>14500</v>
      </c>
      <c r="L26737" s="141" t="s">
        <v>14500</v>
      </c>
      <c r="M26737" s="108">
        <v>155.55799999999999</v>
      </c>
      <c r="N26737" s="108">
        <v>33.332999999999998</v>
      </c>
      <c r="O26737" s="108">
        <v>111.11199999999999</v>
      </c>
      <c r="P26737" s="108">
        <v>3611.7</v>
      </c>
      <c r="Q26737" s="145">
        <v>729501.01</v>
      </c>
      <c r="R26737" s="141" t="s">
        <v>14500</v>
      </c>
      <c r="S26737" s="108">
        <v>907.44600000000003</v>
      </c>
    </row>
    <row r="26738" spans="1:19" ht="11.25" thickBot="1" x14ac:dyDescent="0.2">
      <c r="A26738" s="112"/>
    </row>
    <row r="26739" spans="1:19" ht="11.25" thickBot="1" x14ac:dyDescent="0.2">
      <c r="A26739" s="135" t="s">
        <v>362</v>
      </c>
      <c r="B26739" s="112"/>
      <c r="C26739" s="136">
        <v>66.667000000000002</v>
      </c>
      <c r="D26739" s="136">
        <v>33.332999999999998</v>
      </c>
      <c r="E26739" s="141" t="s">
        <v>14501</v>
      </c>
      <c r="F26739" s="141" t="s">
        <v>14501</v>
      </c>
      <c r="G26739" s="136">
        <v>74.073999999999998</v>
      </c>
      <c r="H26739" s="136">
        <v>312.505</v>
      </c>
      <c r="I26739" s="136">
        <v>1229.2339999999999</v>
      </c>
      <c r="J26739" s="141" t="s">
        <v>14501</v>
      </c>
      <c r="K26739" s="141" t="s">
        <v>14501</v>
      </c>
      <c r="L26739" s="141" t="s">
        <v>14501</v>
      </c>
      <c r="M26739" s="136">
        <v>155.55799999999999</v>
      </c>
      <c r="N26739" s="136">
        <v>33.332999999999998</v>
      </c>
      <c r="O26739" s="136">
        <v>111.11199999999999</v>
      </c>
      <c r="P26739" s="136">
        <v>3611.7</v>
      </c>
      <c r="Q26739" s="140">
        <v>729501.01</v>
      </c>
      <c r="R26739" s="141" t="s">
        <v>14501</v>
      </c>
      <c r="S26739" s="136">
        <v>907.44600000000003</v>
      </c>
    </row>
    <row r="26740" spans="1:19" ht="11.25" thickBot="1" x14ac:dyDescent="0.2">
      <c r="A26740" s="112"/>
    </row>
    <row r="26741" spans="1:19" ht="11.25" thickBot="1" x14ac:dyDescent="0.2">
      <c r="A26741" s="138" t="s">
        <v>364</v>
      </c>
      <c r="B26741" s="112"/>
      <c r="C26741" s="136">
        <v>0</v>
      </c>
      <c r="D26741" s="136">
        <v>0</v>
      </c>
      <c r="E26741" s="141" t="s">
        <v>14501</v>
      </c>
      <c r="F26741" s="141" t="s">
        <v>14501</v>
      </c>
      <c r="G26741" s="136">
        <v>0</v>
      </c>
      <c r="H26741" s="136">
        <v>0</v>
      </c>
      <c r="I26741" s="136">
        <v>0</v>
      </c>
      <c r="J26741" s="141" t="s">
        <v>14501</v>
      </c>
      <c r="K26741" s="141" t="s">
        <v>14501</v>
      </c>
      <c r="L26741" s="141" t="s">
        <v>14501</v>
      </c>
      <c r="M26741" s="136">
        <v>0</v>
      </c>
      <c r="N26741" s="136">
        <v>0</v>
      </c>
      <c r="O26741" s="136">
        <v>0</v>
      </c>
      <c r="P26741" s="136">
        <v>0</v>
      </c>
      <c r="Q26741" s="140">
        <v>0</v>
      </c>
      <c r="R26741" s="141" t="s">
        <v>14501</v>
      </c>
      <c r="S26741" s="136">
        <v>0</v>
      </c>
    </row>
    <row r="26742" spans="1:19" ht="11.25" thickBot="1" x14ac:dyDescent="0.2">
      <c r="A26742" s="112"/>
    </row>
    <row r="26743" spans="1:19" ht="11.25" thickBot="1" x14ac:dyDescent="0.2">
      <c r="A26743" s="139" t="s">
        <v>366</v>
      </c>
      <c r="B26743" s="112"/>
      <c r="C26743" s="136">
        <v>0</v>
      </c>
      <c r="D26743" s="136">
        <v>0</v>
      </c>
      <c r="E26743" s="141" t="s">
        <v>14501</v>
      </c>
      <c r="F26743" s="141" t="s">
        <v>14501</v>
      </c>
      <c r="G26743" s="136">
        <v>0</v>
      </c>
      <c r="H26743" s="136">
        <v>0</v>
      </c>
      <c r="I26743" s="136">
        <v>0</v>
      </c>
      <c r="J26743" s="141" t="s">
        <v>14501</v>
      </c>
      <c r="K26743" s="141" t="s">
        <v>14501</v>
      </c>
      <c r="L26743" s="141" t="s">
        <v>14501</v>
      </c>
      <c r="M26743" s="136">
        <v>0</v>
      </c>
      <c r="N26743" s="136">
        <v>0</v>
      </c>
      <c r="O26743" s="136">
        <v>0</v>
      </c>
      <c r="P26743" s="136">
        <v>0</v>
      </c>
      <c r="Q26743" s="140">
        <v>0</v>
      </c>
      <c r="R26743" s="141" t="s">
        <v>14501</v>
      </c>
      <c r="S26743" s="136">
        <v>0</v>
      </c>
    </row>
    <row r="26744" spans="1:19" ht="11.25" thickBot="1" x14ac:dyDescent="0.2">
      <c r="A26744" s="112"/>
    </row>
    <row r="26745" spans="1:19" ht="11.25" thickBot="1" x14ac:dyDescent="0.2">
      <c r="A26745" s="106" t="s">
        <v>357</v>
      </c>
      <c r="B26745" s="106" t="s">
        <v>358</v>
      </c>
      <c r="C26745" s="146" t="s">
        <v>68</v>
      </c>
      <c r="D26745" s="146" t="s">
        <v>14511</v>
      </c>
    </row>
    <row r="26746" spans="1:19" ht="11.25" thickBot="1" x14ac:dyDescent="0.2">
      <c r="A26746" s="107">
        <v>1</v>
      </c>
      <c r="B26746" s="132">
        <v>0.62894675925925925</v>
      </c>
      <c r="C26746" s="108">
        <v>194.446</v>
      </c>
      <c r="D26746" s="141" t="s">
        <v>14500</v>
      </c>
    </row>
    <row r="26747" spans="1:19" ht="11.25" thickBot="1" x14ac:dyDescent="0.2">
      <c r="A26747" s="112"/>
    </row>
    <row r="26748" spans="1:19" ht="11.25" thickBot="1" x14ac:dyDescent="0.2">
      <c r="A26748" s="135" t="s">
        <v>362</v>
      </c>
      <c r="B26748" s="112"/>
      <c r="C26748" s="136">
        <v>194.446</v>
      </c>
      <c r="D26748" s="141" t="s">
        <v>14501</v>
      </c>
    </row>
    <row r="26749" spans="1:19" ht="11.25" thickBot="1" x14ac:dyDescent="0.2">
      <c r="A26749" s="112"/>
    </row>
    <row r="26750" spans="1:19" ht="11.25" thickBot="1" x14ac:dyDescent="0.2">
      <c r="A26750" s="138" t="s">
        <v>364</v>
      </c>
      <c r="B26750" s="112"/>
      <c r="C26750" s="136">
        <v>0</v>
      </c>
      <c r="D26750" s="141" t="s">
        <v>14501</v>
      </c>
    </row>
    <row r="26751" spans="1:19" ht="11.25" thickBot="1" x14ac:dyDescent="0.2">
      <c r="A26751" s="112"/>
    </row>
    <row r="26752" spans="1:19" ht="11.25" thickBot="1" x14ac:dyDescent="0.2">
      <c r="A26752" s="139" t="s">
        <v>366</v>
      </c>
      <c r="B26752" s="112"/>
      <c r="C26752" s="136">
        <v>0</v>
      </c>
      <c r="D26752" s="141" t="s">
        <v>14501</v>
      </c>
    </row>
    <row r="26753" spans="1:19" ht="10.5" x14ac:dyDescent="0.15">
      <c r="A26753" s="112"/>
    </row>
    <row r="26754" spans="1:19" x14ac:dyDescent="0.15">
      <c r="A26754" s="129"/>
      <c r="B26754" s="86" t="s">
        <v>2896</v>
      </c>
    </row>
    <row r="26755" spans="1:19" ht="9.75" thickBot="1" x14ac:dyDescent="0.2">
      <c r="A26755" s="81" t="s">
        <v>5871</v>
      </c>
    </row>
    <row r="26756" spans="1:19" ht="11.25" thickBot="1" x14ac:dyDescent="0.2">
      <c r="A26756" s="106" t="s">
        <v>357</v>
      </c>
      <c r="B26756" s="106" t="s">
        <v>358</v>
      </c>
      <c r="C26756" s="146" t="s">
        <v>14494</v>
      </c>
      <c r="D26756" s="146" t="s">
        <v>14495</v>
      </c>
      <c r="E26756" s="146" t="s">
        <v>14496</v>
      </c>
      <c r="F26756" s="146" t="s">
        <v>0</v>
      </c>
      <c r="G26756" s="146" t="s">
        <v>1</v>
      </c>
      <c r="H26756" s="146" t="s">
        <v>2</v>
      </c>
      <c r="I26756" s="146" t="s">
        <v>14497</v>
      </c>
      <c r="J26756" s="146" t="s">
        <v>3</v>
      </c>
      <c r="K26756" s="146" t="s">
        <v>14498</v>
      </c>
      <c r="L26756" s="146" t="s">
        <v>7</v>
      </c>
      <c r="M26756" s="146" t="s">
        <v>14499</v>
      </c>
      <c r="N26756" s="146" t="s">
        <v>10</v>
      </c>
      <c r="O26756" s="146" t="s">
        <v>11</v>
      </c>
      <c r="P26756" s="146" t="s">
        <v>12</v>
      </c>
      <c r="Q26756" s="146" t="s">
        <v>13</v>
      </c>
      <c r="R26756" s="146" t="s">
        <v>14</v>
      </c>
      <c r="S26756" s="146" t="s">
        <v>15</v>
      </c>
    </row>
    <row r="26757" spans="1:19" ht="11.25" thickBot="1" x14ac:dyDescent="0.2">
      <c r="A26757" s="107">
        <v>1</v>
      </c>
      <c r="B26757" s="132">
        <v>0.6340972222222222</v>
      </c>
      <c r="C26757" s="141" t="s">
        <v>14500</v>
      </c>
      <c r="D26757" s="141" t="s">
        <v>14500</v>
      </c>
      <c r="E26757" s="108">
        <v>74.073999999999998</v>
      </c>
      <c r="F26757" s="108">
        <v>14413.998</v>
      </c>
      <c r="G26757" s="108">
        <v>24940.74</v>
      </c>
      <c r="H26757" s="108">
        <v>1703.8219999999999</v>
      </c>
      <c r="I26757" s="108">
        <v>111.11199999999999</v>
      </c>
      <c r="J26757" s="108">
        <v>400.00700000000001</v>
      </c>
      <c r="K26757" s="108">
        <v>483.34500000000003</v>
      </c>
      <c r="L26757" s="145">
        <v>9837.3989999999994</v>
      </c>
      <c r="M26757" s="108">
        <v>101.852</v>
      </c>
      <c r="N26757" s="108">
        <v>277.78100000000001</v>
      </c>
      <c r="O26757" s="108">
        <v>500.01100000000002</v>
      </c>
      <c r="P26757" s="108">
        <v>10221.085999999999</v>
      </c>
      <c r="Q26757" s="108">
        <v>190198.13</v>
      </c>
      <c r="R26757" s="108">
        <v>212.964</v>
      </c>
      <c r="S26757" s="108">
        <v>382.72300000000001</v>
      </c>
    </row>
    <row r="26758" spans="1:19" ht="11.25" thickBot="1" x14ac:dyDescent="0.2">
      <c r="A26758" s="112"/>
    </row>
    <row r="26759" spans="1:19" ht="11.25" thickBot="1" x14ac:dyDescent="0.2">
      <c r="A26759" s="135" t="s">
        <v>362</v>
      </c>
      <c r="B26759" s="112"/>
      <c r="C26759" s="141" t="s">
        <v>14501</v>
      </c>
      <c r="D26759" s="141" t="s">
        <v>14501</v>
      </c>
      <c r="E26759" s="136">
        <v>74.073999999999998</v>
      </c>
      <c r="F26759" s="136">
        <v>14413.998</v>
      </c>
      <c r="G26759" s="136">
        <v>24940.74</v>
      </c>
      <c r="H26759" s="136">
        <v>1703.8219999999999</v>
      </c>
      <c r="I26759" s="136">
        <v>111.11199999999999</v>
      </c>
      <c r="J26759" s="136">
        <v>400.00700000000001</v>
      </c>
      <c r="K26759" s="136">
        <v>483.34500000000003</v>
      </c>
      <c r="L26759" s="140">
        <v>9837.3989999999994</v>
      </c>
      <c r="M26759" s="136">
        <v>101.852</v>
      </c>
      <c r="N26759" s="136">
        <v>277.78100000000001</v>
      </c>
      <c r="O26759" s="136">
        <v>500.01100000000002</v>
      </c>
      <c r="P26759" s="136">
        <v>10221.085999999999</v>
      </c>
      <c r="Q26759" s="136">
        <v>190198.13</v>
      </c>
      <c r="R26759" s="136">
        <v>212.964</v>
      </c>
      <c r="S26759" s="136">
        <v>382.72300000000001</v>
      </c>
    </row>
    <row r="26760" spans="1:19" ht="11.25" thickBot="1" x14ac:dyDescent="0.2">
      <c r="A26760" s="112"/>
    </row>
    <row r="26761" spans="1:19" ht="11.25" thickBot="1" x14ac:dyDescent="0.2">
      <c r="A26761" s="138" t="s">
        <v>364</v>
      </c>
      <c r="B26761" s="112"/>
      <c r="C26761" s="141" t="s">
        <v>14501</v>
      </c>
      <c r="D26761" s="141" t="s">
        <v>14501</v>
      </c>
      <c r="E26761" s="136">
        <v>0</v>
      </c>
      <c r="F26761" s="136">
        <v>0</v>
      </c>
      <c r="G26761" s="136">
        <v>0</v>
      </c>
      <c r="H26761" s="136">
        <v>0</v>
      </c>
      <c r="I26761" s="136">
        <v>0</v>
      </c>
      <c r="J26761" s="136">
        <v>0</v>
      </c>
      <c r="K26761" s="136">
        <v>0</v>
      </c>
      <c r="L26761" s="140">
        <v>0</v>
      </c>
      <c r="M26761" s="136">
        <v>0</v>
      </c>
      <c r="N26761" s="136">
        <v>0</v>
      </c>
      <c r="O26761" s="136">
        <v>0</v>
      </c>
      <c r="P26761" s="136">
        <v>0</v>
      </c>
      <c r="Q26761" s="136">
        <v>0</v>
      </c>
      <c r="R26761" s="136">
        <v>0</v>
      </c>
      <c r="S26761" s="136">
        <v>0</v>
      </c>
    </row>
    <row r="26762" spans="1:19" ht="11.25" thickBot="1" x14ac:dyDescent="0.2">
      <c r="A26762" s="112"/>
    </row>
    <row r="26763" spans="1:19" ht="11.25" thickBot="1" x14ac:dyDescent="0.2">
      <c r="A26763" s="139" t="s">
        <v>366</v>
      </c>
      <c r="B26763" s="112"/>
      <c r="C26763" s="141" t="s">
        <v>14501</v>
      </c>
      <c r="D26763" s="141" t="s">
        <v>14501</v>
      </c>
      <c r="E26763" s="136">
        <v>0</v>
      </c>
      <c r="F26763" s="136">
        <v>0</v>
      </c>
      <c r="G26763" s="136">
        <v>0</v>
      </c>
      <c r="H26763" s="136">
        <v>0</v>
      </c>
      <c r="I26763" s="136">
        <v>0</v>
      </c>
      <c r="J26763" s="136">
        <v>0</v>
      </c>
      <c r="K26763" s="136">
        <v>0</v>
      </c>
      <c r="L26763" s="140">
        <v>0</v>
      </c>
      <c r="M26763" s="136">
        <v>0</v>
      </c>
      <c r="N26763" s="136">
        <v>0</v>
      </c>
      <c r="O26763" s="136">
        <v>0</v>
      </c>
      <c r="P26763" s="136">
        <v>0</v>
      </c>
      <c r="Q26763" s="136">
        <v>0</v>
      </c>
      <c r="R26763" s="136">
        <v>0</v>
      </c>
      <c r="S26763" s="136">
        <v>0</v>
      </c>
    </row>
    <row r="26764" spans="1:19" ht="11.25" thickBot="1" x14ac:dyDescent="0.2">
      <c r="A26764" s="112"/>
    </row>
    <row r="26765" spans="1:19" ht="11.25" thickBot="1" x14ac:dyDescent="0.2">
      <c r="A26765" s="106" t="s">
        <v>357</v>
      </c>
      <c r="B26765" s="106" t="s">
        <v>358</v>
      </c>
      <c r="C26765" s="146" t="s">
        <v>16</v>
      </c>
      <c r="D26765" s="146" t="s">
        <v>14502</v>
      </c>
      <c r="E26765" s="146" t="s">
        <v>14503</v>
      </c>
      <c r="F26765" s="146" t="s">
        <v>20</v>
      </c>
      <c r="G26765" s="146" t="s">
        <v>21</v>
      </c>
      <c r="H26765" s="146" t="s">
        <v>22</v>
      </c>
      <c r="I26765" s="146" t="s">
        <v>23</v>
      </c>
      <c r="J26765" s="146" t="s">
        <v>24</v>
      </c>
      <c r="K26765" s="146" t="s">
        <v>26</v>
      </c>
      <c r="L26765" s="146" t="s">
        <v>14504</v>
      </c>
      <c r="M26765" s="146" t="s">
        <v>27</v>
      </c>
      <c r="N26765" s="146" t="s">
        <v>28</v>
      </c>
      <c r="O26765" s="146" t="s">
        <v>29</v>
      </c>
      <c r="P26765" s="146" t="s">
        <v>30</v>
      </c>
      <c r="Q26765" s="146" t="s">
        <v>14505</v>
      </c>
      <c r="R26765" s="146" t="s">
        <v>32</v>
      </c>
      <c r="S26765" s="146" t="s">
        <v>33</v>
      </c>
    </row>
    <row r="26766" spans="1:19" ht="11.25" thickBot="1" x14ac:dyDescent="0.2">
      <c r="A26766" s="107">
        <v>1</v>
      </c>
      <c r="B26766" s="132">
        <v>0.6340972222222222</v>
      </c>
      <c r="C26766" s="108">
        <v>5884.7470000000003</v>
      </c>
      <c r="D26766" s="108">
        <v>3650.5619999999999</v>
      </c>
      <c r="E26766" s="108">
        <v>83.334000000000003</v>
      </c>
      <c r="F26766" s="145">
        <v>11427.643</v>
      </c>
      <c r="G26766" s="108">
        <v>55.555999999999997</v>
      </c>
      <c r="H26766" s="108">
        <v>83.334000000000003</v>
      </c>
      <c r="I26766" s="108">
        <v>2240.9569999999999</v>
      </c>
      <c r="J26766" s="108">
        <v>34990.898999999998</v>
      </c>
      <c r="K26766" s="145">
        <v>82937.516000000003</v>
      </c>
      <c r="L26766" s="108">
        <v>370.37700000000001</v>
      </c>
      <c r="M26766" s="108">
        <v>101.852</v>
      </c>
      <c r="N26766" s="108">
        <v>240.74299999999999</v>
      </c>
      <c r="O26766" s="141" t="s">
        <v>14500</v>
      </c>
      <c r="P26766" s="141" t="s">
        <v>14500</v>
      </c>
      <c r="Q26766" s="108">
        <v>166.66800000000001</v>
      </c>
      <c r="R26766" s="108">
        <v>111.11199999999999</v>
      </c>
      <c r="S26766" s="141" t="s">
        <v>14500</v>
      </c>
    </row>
    <row r="26767" spans="1:19" ht="11.25" thickBot="1" x14ac:dyDescent="0.2">
      <c r="A26767" s="112"/>
    </row>
    <row r="26768" spans="1:19" ht="11.25" thickBot="1" x14ac:dyDescent="0.2">
      <c r="A26768" s="135" t="s">
        <v>362</v>
      </c>
      <c r="B26768" s="112"/>
      <c r="C26768" s="136">
        <v>5884.7470000000003</v>
      </c>
      <c r="D26768" s="136">
        <v>3650.5619999999999</v>
      </c>
      <c r="E26768" s="136">
        <v>83.334000000000003</v>
      </c>
      <c r="F26768" s="140">
        <v>11427.643</v>
      </c>
      <c r="G26768" s="136">
        <v>55.555999999999997</v>
      </c>
      <c r="H26768" s="136">
        <v>83.334000000000003</v>
      </c>
      <c r="I26768" s="136">
        <v>2240.9569999999999</v>
      </c>
      <c r="J26768" s="136">
        <v>34990.898999999998</v>
      </c>
      <c r="K26768" s="140">
        <v>82937.516000000003</v>
      </c>
      <c r="L26768" s="136">
        <v>370.37700000000001</v>
      </c>
      <c r="M26768" s="136">
        <v>101.852</v>
      </c>
      <c r="N26768" s="136">
        <v>240.74299999999999</v>
      </c>
      <c r="O26768" s="141" t="s">
        <v>14501</v>
      </c>
      <c r="P26768" s="141" t="s">
        <v>14501</v>
      </c>
      <c r="Q26768" s="136">
        <v>166.66800000000001</v>
      </c>
      <c r="R26768" s="136">
        <v>111.11199999999999</v>
      </c>
      <c r="S26768" s="141" t="s">
        <v>14501</v>
      </c>
    </row>
    <row r="26769" spans="1:19" ht="11.25" thickBot="1" x14ac:dyDescent="0.2">
      <c r="A26769" s="112"/>
    </row>
    <row r="26770" spans="1:19" ht="11.25" thickBot="1" x14ac:dyDescent="0.2">
      <c r="A26770" s="138" t="s">
        <v>364</v>
      </c>
      <c r="B26770" s="112"/>
      <c r="C26770" s="136">
        <v>0</v>
      </c>
      <c r="D26770" s="136">
        <v>0</v>
      </c>
      <c r="E26770" s="136">
        <v>0</v>
      </c>
      <c r="F26770" s="140">
        <v>0</v>
      </c>
      <c r="G26770" s="136">
        <v>0</v>
      </c>
      <c r="H26770" s="136">
        <v>0</v>
      </c>
      <c r="I26770" s="136">
        <v>0</v>
      </c>
      <c r="J26770" s="136">
        <v>0</v>
      </c>
      <c r="K26770" s="140">
        <v>0</v>
      </c>
      <c r="L26770" s="136">
        <v>0</v>
      </c>
      <c r="M26770" s="136">
        <v>0</v>
      </c>
      <c r="N26770" s="136">
        <v>0</v>
      </c>
      <c r="O26770" s="141" t="s">
        <v>14501</v>
      </c>
      <c r="P26770" s="141" t="s">
        <v>14501</v>
      </c>
      <c r="Q26770" s="136">
        <v>0</v>
      </c>
      <c r="R26770" s="136">
        <v>0</v>
      </c>
      <c r="S26770" s="141" t="s">
        <v>14501</v>
      </c>
    </row>
    <row r="26771" spans="1:19" ht="11.25" thickBot="1" x14ac:dyDescent="0.2">
      <c r="A26771" s="112"/>
    </row>
    <row r="26772" spans="1:19" ht="11.25" thickBot="1" x14ac:dyDescent="0.2">
      <c r="A26772" s="139" t="s">
        <v>366</v>
      </c>
      <c r="B26772" s="112"/>
      <c r="C26772" s="136">
        <v>0</v>
      </c>
      <c r="D26772" s="136">
        <v>0</v>
      </c>
      <c r="E26772" s="136">
        <v>0</v>
      </c>
      <c r="F26772" s="140">
        <v>0</v>
      </c>
      <c r="G26772" s="136">
        <v>0</v>
      </c>
      <c r="H26772" s="136">
        <v>0</v>
      </c>
      <c r="I26772" s="136">
        <v>0</v>
      </c>
      <c r="J26772" s="136">
        <v>0</v>
      </c>
      <c r="K26772" s="140">
        <v>0</v>
      </c>
      <c r="L26772" s="136">
        <v>0</v>
      </c>
      <c r="M26772" s="136">
        <v>0</v>
      </c>
      <c r="N26772" s="136">
        <v>0</v>
      </c>
      <c r="O26772" s="141" t="s">
        <v>14501</v>
      </c>
      <c r="P26772" s="141" t="s">
        <v>14501</v>
      </c>
      <c r="Q26772" s="136">
        <v>0</v>
      </c>
      <c r="R26772" s="136">
        <v>0</v>
      </c>
      <c r="S26772" s="141" t="s">
        <v>14501</v>
      </c>
    </row>
    <row r="26773" spans="1:19" ht="11.25" thickBot="1" x14ac:dyDescent="0.2">
      <c r="A26773" s="112"/>
    </row>
    <row r="26774" spans="1:19" ht="11.25" thickBot="1" x14ac:dyDescent="0.2">
      <c r="A26774" s="106" t="s">
        <v>357</v>
      </c>
      <c r="B26774" s="106" t="s">
        <v>358</v>
      </c>
      <c r="C26774" s="146" t="s">
        <v>35</v>
      </c>
      <c r="D26774" s="146" t="s">
        <v>36</v>
      </c>
      <c r="E26774" s="146" t="s">
        <v>14506</v>
      </c>
      <c r="F26774" s="146" t="s">
        <v>38</v>
      </c>
      <c r="G26774" s="146" t="s">
        <v>39</v>
      </c>
      <c r="H26774" s="146" t="s">
        <v>41</v>
      </c>
      <c r="I26774" s="146" t="s">
        <v>42</v>
      </c>
      <c r="J26774" s="146" t="s">
        <v>43</v>
      </c>
      <c r="K26774" s="146" t="s">
        <v>44</v>
      </c>
      <c r="L26774" s="146" t="s">
        <v>45</v>
      </c>
      <c r="M26774" s="146" t="s">
        <v>46</v>
      </c>
      <c r="N26774" s="146" t="s">
        <v>47</v>
      </c>
      <c r="O26774" s="146" t="s">
        <v>48</v>
      </c>
      <c r="P26774" s="146" t="s">
        <v>49</v>
      </c>
      <c r="Q26774" s="146" t="s">
        <v>50</v>
      </c>
      <c r="R26774" s="146" t="s">
        <v>51</v>
      </c>
      <c r="S26774" s="146" t="s">
        <v>52</v>
      </c>
    </row>
    <row r="26775" spans="1:19" ht="11.25" thickBot="1" x14ac:dyDescent="0.2">
      <c r="A26775" s="107">
        <v>1</v>
      </c>
      <c r="B26775" s="132">
        <v>0.6340972222222222</v>
      </c>
      <c r="C26775" s="145">
        <v>177446.26</v>
      </c>
      <c r="D26775" s="108">
        <v>111.11199999999999</v>
      </c>
      <c r="E26775" s="108">
        <v>33.332999999999998</v>
      </c>
      <c r="F26775" s="141" t="s">
        <v>14500</v>
      </c>
      <c r="G26775" s="108">
        <v>155.55699999999999</v>
      </c>
      <c r="H26775" s="108">
        <v>22273.125</v>
      </c>
      <c r="I26775" s="108">
        <v>866.70100000000002</v>
      </c>
      <c r="J26775" s="108">
        <v>2611.4079999999999</v>
      </c>
      <c r="K26775" s="108">
        <v>283.33699999999999</v>
      </c>
      <c r="L26775" s="108">
        <v>288.89299999999997</v>
      </c>
      <c r="M26775" s="108">
        <v>33.332999999999998</v>
      </c>
      <c r="N26775" s="108">
        <v>41.667000000000002</v>
      </c>
      <c r="O26775" s="108">
        <v>41.667000000000002</v>
      </c>
      <c r="P26775" s="108">
        <v>111.11199999999999</v>
      </c>
      <c r="Q26775" s="108">
        <v>166.66800000000001</v>
      </c>
      <c r="R26775" s="108">
        <v>66.667000000000002</v>
      </c>
      <c r="S26775" s="108">
        <v>71.429000000000002</v>
      </c>
    </row>
    <row r="26776" spans="1:19" ht="11.25" thickBot="1" x14ac:dyDescent="0.2">
      <c r="A26776" s="112"/>
    </row>
    <row r="26777" spans="1:19" ht="11.25" thickBot="1" x14ac:dyDescent="0.2">
      <c r="A26777" s="135" t="s">
        <v>362</v>
      </c>
      <c r="B26777" s="112"/>
      <c r="C26777" s="140">
        <v>177446.26</v>
      </c>
      <c r="D26777" s="136">
        <v>111.11199999999999</v>
      </c>
      <c r="E26777" s="136">
        <v>33.332999999999998</v>
      </c>
      <c r="F26777" s="141" t="s">
        <v>14501</v>
      </c>
      <c r="G26777" s="136">
        <v>155.55699999999999</v>
      </c>
      <c r="H26777" s="136">
        <v>22273.125</v>
      </c>
      <c r="I26777" s="136">
        <v>866.70100000000002</v>
      </c>
      <c r="J26777" s="136">
        <v>2611.4079999999999</v>
      </c>
      <c r="K26777" s="136">
        <v>283.33699999999999</v>
      </c>
      <c r="L26777" s="136">
        <v>288.89299999999997</v>
      </c>
      <c r="M26777" s="136">
        <v>33.332999999999998</v>
      </c>
      <c r="N26777" s="136">
        <v>41.667000000000002</v>
      </c>
      <c r="O26777" s="136">
        <v>41.667000000000002</v>
      </c>
      <c r="P26777" s="136">
        <v>111.11199999999999</v>
      </c>
      <c r="Q26777" s="136">
        <v>166.66800000000001</v>
      </c>
      <c r="R26777" s="136">
        <v>66.667000000000002</v>
      </c>
      <c r="S26777" s="136">
        <v>71.429000000000002</v>
      </c>
    </row>
    <row r="26778" spans="1:19" ht="11.25" thickBot="1" x14ac:dyDescent="0.2">
      <c r="A26778" s="112"/>
    </row>
    <row r="26779" spans="1:19" ht="11.25" thickBot="1" x14ac:dyDescent="0.2">
      <c r="A26779" s="138" t="s">
        <v>364</v>
      </c>
      <c r="B26779" s="112"/>
      <c r="C26779" s="140">
        <v>0</v>
      </c>
      <c r="D26779" s="136">
        <v>0</v>
      </c>
      <c r="E26779" s="136">
        <v>0</v>
      </c>
      <c r="F26779" s="141" t="s">
        <v>14501</v>
      </c>
      <c r="G26779" s="136">
        <v>0</v>
      </c>
      <c r="H26779" s="136">
        <v>0</v>
      </c>
      <c r="I26779" s="136">
        <v>0</v>
      </c>
      <c r="J26779" s="136">
        <v>0</v>
      </c>
      <c r="K26779" s="136">
        <v>0</v>
      </c>
      <c r="L26779" s="136">
        <v>0</v>
      </c>
      <c r="M26779" s="136">
        <v>0</v>
      </c>
      <c r="N26779" s="136">
        <v>0</v>
      </c>
      <c r="O26779" s="136">
        <v>0</v>
      </c>
      <c r="P26779" s="136">
        <v>0</v>
      </c>
      <c r="Q26779" s="136">
        <v>0</v>
      </c>
      <c r="R26779" s="136">
        <v>0</v>
      </c>
      <c r="S26779" s="136">
        <v>0</v>
      </c>
    </row>
    <row r="26780" spans="1:19" ht="11.25" thickBot="1" x14ac:dyDescent="0.2">
      <c r="A26780" s="112"/>
    </row>
    <row r="26781" spans="1:19" ht="11.25" thickBot="1" x14ac:dyDescent="0.2">
      <c r="A26781" s="139" t="s">
        <v>366</v>
      </c>
      <c r="B26781" s="112"/>
      <c r="C26781" s="140">
        <v>0</v>
      </c>
      <c r="D26781" s="136">
        <v>0</v>
      </c>
      <c r="E26781" s="136">
        <v>0</v>
      </c>
      <c r="F26781" s="141" t="s">
        <v>14501</v>
      </c>
      <c r="G26781" s="136">
        <v>0</v>
      </c>
      <c r="H26781" s="136">
        <v>0</v>
      </c>
      <c r="I26781" s="136">
        <v>0</v>
      </c>
      <c r="J26781" s="136">
        <v>0</v>
      </c>
      <c r="K26781" s="136">
        <v>0</v>
      </c>
      <c r="L26781" s="136">
        <v>0</v>
      </c>
      <c r="M26781" s="136">
        <v>0</v>
      </c>
      <c r="N26781" s="136">
        <v>0</v>
      </c>
      <c r="O26781" s="136">
        <v>0</v>
      </c>
      <c r="P26781" s="136">
        <v>0</v>
      </c>
      <c r="Q26781" s="136">
        <v>0</v>
      </c>
      <c r="R26781" s="136">
        <v>0</v>
      </c>
      <c r="S26781" s="136">
        <v>0</v>
      </c>
    </row>
    <row r="26782" spans="1:19" ht="11.25" thickBot="1" x14ac:dyDescent="0.2">
      <c r="A26782" s="112"/>
    </row>
    <row r="26783" spans="1:19" ht="11.25" thickBot="1" x14ac:dyDescent="0.2">
      <c r="A26783" s="106" t="s">
        <v>357</v>
      </c>
      <c r="B26783" s="106" t="s">
        <v>358</v>
      </c>
      <c r="C26783" s="146" t="s">
        <v>53</v>
      </c>
      <c r="D26783" s="146" t="s">
        <v>54</v>
      </c>
      <c r="E26783" s="146" t="s">
        <v>55</v>
      </c>
      <c r="F26783" s="146" t="s">
        <v>56</v>
      </c>
      <c r="G26783" s="146" t="s">
        <v>14507</v>
      </c>
      <c r="H26783" s="146" t="s">
        <v>57</v>
      </c>
      <c r="I26783" s="146" t="s">
        <v>59</v>
      </c>
      <c r="J26783" s="146" t="s">
        <v>14508</v>
      </c>
      <c r="K26783" s="146" t="s">
        <v>60</v>
      </c>
      <c r="L26783" s="146" t="s">
        <v>61</v>
      </c>
      <c r="M26783" s="146" t="s">
        <v>62</v>
      </c>
      <c r="N26783" s="146" t="s">
        <v>14509</v>
      </c>
      <c r="O26783" s="146" t="s">
        <v>63</v>
      </c>
      <c r="P26783" s="146" t="s">
        <v>64</v>
      </c>
      <c r="Q26783" s="146" t="s">
        <v>66</v>
      </c>
      <c r="R26783" s="146" t="s">
        <v>14510</v>
      </c>
      <c r="S26783" s="146" t="s">
        <v>67</v>
      </c>
    </row>
    <row r="26784" spans="1:19" ht="11.25" thickBot="1" x14ac:dyDescent="0.2">
      <c r="A26784" s="107">
        <v>1</v>
      </c>
      <c r="B26784" s="132">
        <v>0.6340972222222222</v>
      </c>
      <c r="C26784" s="141" t="s">
        <v>14500</v>
      </c>
      <c r="D26784" s="108">
        <v>95.239000000000004</v>
      </c>
      <c r="E26784" s="141" t="s">
        <v>14500</v>
      </c>
      <c r="F26784" s="141" t="s">
        <v>14500</v>
      </c>
      <c r="G26784" s="108">
        <v>33.332999999999998</v>
      </c>
      <c r="H26784" s="108">
        <v>259.26299999999998</v>
      </c>
      <c r="I26784" s="108">
        <v>1296.367</v>
      </c>
      <c r="J26784" s="141" t="s">
        <v>14500</v>
      </c>
      <c r="K26784" s="141" t="s">
        <v>14500</v>
      </c>
      <c r="L26784" s="141" t="s">
        <v>14500</v>
      </c>
      <c r="M26784" s="108">
        <v>222.22499999999999</v>
      </c>
      <c r="N26784" s="108">
        <v>33.332999999999998</v>
      </c>
      <c r="O26784" s="108">
        <v>55.555999999999997</v>
      </c>
      <c r="P26784" s="108">
        <v>3068.3090000000002</v>
      </c>
      <c r="Q26784" s="145">
        <v>713133.23</v>
      </c>
      <c r="R26784" s="141" t="s">
        <v>14500</v>
      </c>
      <c r="S26784" s="108">
        <v>958.37900000000002</v>
      </c>
    </row>
    <row r="26785" spans="1:19" ht="11.25" thickBot="1" x14ac:dyDescent="0.2">
      <c r="A26785" s="112"/>
    </row>
    <row r="26786" spans="1:19" ht="11.25" thickBot="1" x14ac:dyDescent="0.2">
      <c r="A26786" s="135" t="s">
        <v>362</v>
      </c>
      <c r="B26786" s="112"/>
      <c r="C26786" s="141" t="s">
        <v>14501</v>
      </c>
      <c r="D26786" s="136">
        <v>95.239000000000004</v>
      </c>
      <c r="E26786" s="141" t="s">
        <v>14501</v>
      </c>
      <c r="F26786" s="141" t="s">
        <v>14501</v>
      </c>
      <c r="G26786" s="136">
        <v>33.332999999999998</v>
      </c>
      <c r="H26786" s="136">
        <v>259.26299999999998</v>
      </c>
      <c r="I26786" s="136">
        <v>1296.367</v>
      </c>
      <c r="J26786" s="141" t="s">
        <v>14501</v>
      </c>
      <c r="K26786" s="141" t="s">
        <v>14501</v>
      </c>
      <c r="L26786" s="141" t="s">
        <v>14501</v>
      </c>
      <c r="M26786" s="136">
        <v>222.22499999999999</v>
      </c>
      <c r="N26786" s="136">
        <v>33.332999999999998</v>
      </c>
      <c r="O26786" s="136">
        <v>55.555999999999997</v>
      </c>
      <c r="P26786" s="136">
        <v>3068.3090000000002</v>
      </c>
      <c r="Q26786" s="140">
        <v>713133.23</v>
      </c>
      <c r="R26786" s="141" t="s">
        <v>14501</v>
      </c>
      <c r="S26786" s="136">
        <v>958.37900000000002</v>
      </c>
    </row>
    <row r="26787" spans="1:19" ht="11.25" thickBot="1" x14ac:dyDescent="0.2">
      <c r="A26787" s="112"/>
    </row>
    <row r="26788" spans="1:19" ht="11.25" thickBot="1" x14ac:dyDescent="0.2">
      <c r="A26788" s="138" t="s">
        <v>364</v>
      </c>
      <c r="B26788" s="112"/>
      <c r="C26788" s="141" t="s">
        <v>14501</v>
      </c>
      <c r="D26788" s="136">
        <v>0</v>
      </c>
      <c r="E26788" s="141" t="s">
        <v>14501</v>
      </c>
      <c r="F26788" s="141" t="s">
        <v>14501</v>
      </c>
      <c r="G26788" s="136">
        <v>0</v>
      </c>
      <c r="H26788" s="136">
        <v>0</v>
      </c>
      <c r="I26788" s="136">
        <v>0</v>
      </c>
      <c r="J26788" s="141" t="s">
        <v>14501</v>
      </c>
      <c r="K26788" s="141" t="s">
        <v>14501</v>
      </c>
      <c r="L26788" s="141" t="s">
        <v>14501</v>
      </c>
      <c r="M26788" s="136">
        <v>0</v>
      </c>
      <c r="N26788" s="136">
        <v>0</v>
      </c>
      <c r="O26788" s="136">
        <v>0</v>
      </c>
      <c r="P26788" s="136">
        <v>0</v>
      </c>
      <c r="Q26788" s="140">
        <v>0</v>
      </c>
      <c r="R26788" s="141" t="s">
        <v>14501</v>
      </c>
      <c r="S26788" s="136">
        <v>0</v>
      </c>
    </row>
    <row r="26789" spans="1:19" ht="11.25" thickBot="1" x14ac:dyDescent="0.2">
      <c r="A26789" s="112"/>
    </row>
    <row r="26790" spans="1:19" ht="11.25" thickBot="1" x14ac:dyDescent="0.2">
      <c r="A26790" s="139" t="s">
        <v>366</v>
      </c>
      <c r="B26790" s="112"/>
      <c r="C26790" s="141" t="s">
        <v>14501</v>
      </c>
      <c r="D26790" s="136">
        <v>0</v>
      </c>
      <c r="E26790" s="141" t="s">
        <v>14501</v>
      </c>
      <c r="F26790" s="141" t="s">
        <v>14501</v>
      </c>
      <c r="G26790" s="136">
        <v>0</v>
      </c>
      <c r="H26790" s="136">
        <v>0</v>
      </c>
      <c r="I26790" s="136">
        <v>0</v>
      </c>
      <c r="J26790" s="141" t="s">
        <v>14501</v>
      </c>
      <c r="K26790" s="141" t="s">
        <v>14501</v>
      </c>
      <c r="L26790" s="141" t="s">
        <v>14501</v>
      </c>
      <c r="M26790" s="136">
        <v>0</v>
      </c>
      <c r="N26790" s="136">
        <v>0</v>
      </c>
      <c r="O26790" s="136">
        <v>0</v>
      </c>
      <c r="P26790" s="136">
        <v>0</v>
      </c>
      <c r="Q26790" s="140">
        <v>0</v>
      </c>
      <c r="R26790" s="141" t="s">
        <v>14501</v>
      </c>
      <c r="S26790" s="136">
        <v>0</v>
      </c>
    </row>
    <row r="26791" spans="1:19" ht="11.25" thickBot="1" x14ac:dyDescent="0.2">
      <c r="A26791" s="112"/>
    </row>
    <row r="26792" spans="1:19" ht="11.25" thickBot="1" x14ac:dyDescent="0.2">
      <c r="A26792" s="106" t="s">
        <v>357</v>
      </c>
      <c r="B26792" s="106" t="s">
        <v>358</v>
      </c>
      <c r="C26792" s="146" t="s">
        <v>68</v>
      </c>
      <c r="D26792" s="146" t="s">
        <v>14511</v>
      </c>
    </row>
    <row r="26793" spans="1:19" ht="11.25" thickBot="1" x14ac:dyDescent="0.2">
      <c r="A26793" s="107">
        <v>1</v>
      </c>
      <c r="B26793" s="132">
        <v>0.6340972222222222</v>
      </c>
      <c r="C26793" s="108">
        <v>263.892</v>
      </c>
      <c r="D26793" s="141" t="s">
        <v>14500</v>
      </c>
    </row>
    <row r="26794" spans="1:19" ht="11.25" thickBot="1" x14ac:dyDescent="0.2">
      <c r="A26794" s="112"/>
    </row>
    <row r="26795" spans="1:19" ht="11.25" thickBot="1" x14ac:dyDescent="0.2">
      <c r="A26795" s="135" t="s">
        <v>362</v>
      </c>
      <c r="B26795" s="112"/>
      <c r="C26795" s="136">
        <v>263.892</v>
      </c>
      <c r="D26795" s="141" t="s">
        <v>14501</v>
      </c>
    </row>
    <row r="26796" spans="1:19" ht="11.25" thickBot="1" x14ac:dyDescent="0.2">
      <c r="A26796" s="112"/>
    </row>
    <row r="26797" spans="1:19" ht="11.25" thickBot="1" x14ac:dyDescent="0.2">
      <c r="A26797" s="138" t="s">
        <v>364</v>
      </c>
      <c r="B26797" s="112"/>
      <c r="C26797" s="136">
        <v>0</v>
      </c>
      <c r="D26797" s="141" t="s">
        <v>14501</v>
      </c>
    </row>
    <row r="26798" spans="1:19" ht="11.25" thickBot="1" x14ac:dyDescent="0.2">
      <c r="A26798" s="112"/>
    </row>
    <row r="26799" spans="1:19" ht="11.25" thickBot="1" x14ac:dyDescent="0.2">
      <c r="A26799" s="139" t="s">
        <v>366</v>
      </c>
      <c r="B26799" s="112"/>
      <c r="C26799" s="136">
        <v>0</v>
      </c>
      <c r="D26799" s="141" t="s">
        <v>14501</v>
      </c>
    </row>
    <row r="26800" spans="1:19" ht="10.5" x14ac:dyDescent="0.15">
      <c r="A26800" s="112"/>
    </row>
    <row r="26801" spans="1:19" x14ac:dyDescent="0.15">
      <c r="A26801" s="129"/>
      <c r="B26801" s="86" t="s">
        <v>2963</v>
      </c>
    </row>
    <row r="26802" spans="1:19" ht="9.75" thickBot="1" x14ac:dyDescent="0.2">
      <c r="A26802" s="81" t="s">
        <v>5871</v>
      </c>
    </row>
    <row r="26803" spans="1:19" ht="11.25" thickBot="1" x14ac:dyDescent="0.2">
      <c r="A26803" s="106" t="s">
        <v>357</v>
      </c>
      <c r="B26803" s="106" t="s">
        <v>358</v>
      </c>
      <c r="C26803" s="146" t="s">
        <v>14494</v>
      </c>
      <c r="D26803" s="146" t="s">
        <v>14495</v>
      </c>
      <c r="E26803" s="146" t="s">
        <v>14496</v>
      </c>
      <c r="F26803" s="146" t="s">
        <v>0</v>
      </c>
      <c r="G26803" s="146" t="s">
        <v>1</v>
      </c>
      <c r="H26803" s="146" t="s">
        <v>2</v>
      </c>
      <c r="I26803" s="146" t="s">
        <v>14497</v>
      </c>
      <c r="J26803" s="146" t="s">
        <v>3</v>
      </c>
      <c r="K26803" s="146" t="s">
        <v>14498</v>
      </c>
      <c r="L26803" s="146" t="s">
        <v>7</v>
      </c>
      <c r="M26803" s="146" t="s">
        <v>14499</v>
      </c>
      <c r="N26803" s="146" t="s">
        <v>10</v>
      </c>
      <c r="O26803" s="146" t="s">
        <v>11</v>
      </c>
      <c r="P26803" s="146" t="s">
        <v>12</v>
      </c>
      <c r="Q26803" s="146" t="s">
        <v>13</v>
      </c>
      <c r="R26803" s="146" t="s">
        <v>14</v>
      </c>
      <c r="S26803" s="146" t="s">
        <v>15</v>
      </c>
    </row>
    <row r="26804" spans="1:19" ht="11.25" thickBot="1" x14ac:dyDescent="0.2">
      <c r="A26804" s="107">
        <v>1</v>
      </c>
      <c r="B26804" s="132">
        <v>0.63924768518518515</v>
      </c>
      <c r="C26804" s="141" t="s">
        <v>14500</v>
      </c>
      <c r="D26804" s="141" t="s">
        <v>14500</v>
      </c>
      <c r="E26804" s="108">
        <v>88.888999999999996</v>
      </c>
      <c r="F26804" s="108">
        <v>14119.082</v>
      </c>
      <c r="G26804" s="108">
        <v>41483.821000000004</v>
      </c>
      <c r="H26804" s="108">
        <v>1633.443</v>
      </c>
      <c r="I26804" s="108">
        <v>111.11199999999999</v>
      </c>
      <c r="J26804" s="108">
        <v>433.34100000000001</v>
      </c>
      <c r="K26804" s="108">
        <v>351.858</v>
      </c>
      <c r="L26804" s="145">
        <v>10721.432000000001</v>
      </c>
      <c r="M26804" s="108">
        <v>142.85900000000001</v>
      </c>
      <c r="N26804" s="108">
        <v>196.97200000000001</v>
      </c>
      <c r="O26804" s="108">
        <v>500.01100000000002</v>
      </c>
      <c r="P26804" s="108">
        <v>22070.366999999998</v>
      </c>
      <c r="Q26804" s="108">
        <v>263373.94</v>
      </c>
      <c r="R26804" s="108">
        <v>250.00299999999999</v>
      </c>
      <c r="S26804" s="108">
        <v>433.34399999999999</v>
      </c>
    </row>
    <row r="26805" spans="1:19" ht="11.25" thickBot="1" x14ac:dyDescent="0.2">
      <c r="A26805" s="112"/>
    </row>
    <row r="26806" spans="1:19" ht="11.25" thickBot="1" x14ac:dyDescent="0.2">
      <c r="A26806" s="135" t="s">
        <v>362</v>
      </c>
      <c r="B26806" s="112"/>
      <c r="C26806" s="141" t="s">
        <v>14501</v>
      </c>
      <c r="D26806" s="141" t="s">
        <v>14501</v>
      </c>
      <c r="E26806" s="136">
        <v>88.888999999999996</v>
      </c>
      <c r="F26806" s="136">
        <v>14119.082</v>
      </c>
      <c r="G26806" s="136">
        <v>41483.821000000004</v>
      </c>
      <c r="H26806" s="136">
        <v>1633.443</v>
      </c>
      <c r="I26806" s="136">
        <v>111.11199999999999</v>
      </c>
      <c r="J26806" s="136">
        <v>433.34100000000001</v>
      </c>
      <c r="K26806" s="136">
        <v>351.858</v>
      </c>
      <c r="L26806" s="140">
        <v>10721.432000000001</v>
      </c>
      <c r="M26806" s="136">
        <v>142.85900000000001</v>
      </c>
      <c r="N26806" s="136">
        <v>196.97200000000001</v>
      </c>
      <c r="O26806" s="136">
        <v>500.01100000000002</v>
      </c>
      <c r="P26806" s="136">
        <v>22070.366999999998</v>
      </c>
      <c r="Q26806" s="136">
        <v>263373.94</v>
      </c>
      <c r="R26806" s="136">
        <v>250.00299999999999</v>
      </c>
      <c r="S26806" s="136">
        <v>433.34399999999999</v>
      </c>
    </row>
    <row r="26807" spans="1:19" ht="11.25" thickBot="1" x14ac:dyDescent="0.2">
      <c r="A26807" s="112"/>
    </row>
    <row r="26808" spans="1:19" ht="11.25" thickBot="1" x14ac:dyDescent="0.2">
      <c r="A26808" s="138" t="s">
        <v>364</v>
      </c>
      <c r="B26808" s="112"/>
      <c r="C26808" s="141" t="s">
        <v>14501</v>
      </c>
      <c r="D26808" s="141" t="s">
        <v>14501</v>
      </c>
      <c r="E26808" s="136">
        <v>0</v>
      </c>
      <c r="F26808" s="136">
        <v>0</v>
      </c>
      <c r="G26808" s="136">
        <v>0</v>
      </c>
      <c r="H26808" s="136">
        <v>0</v>
      </c>
      <c r="I26808" s="136">
        <v>0</v>
      </c>
      <c r="J26808" s="136">
        <v>0</v>
      </c>
      <c r="K26808" s="136">
        <v>0</v>
      </c>
      <c r="L26808" s="140">
        <v>0</v>
      </c>
      <c r="M26808" s="136">
        <v>0</v>
      </c>
      <c r="N26808" s="136">
        <v>0</v>
      </c>
      <c r="O26808" s="136">
        <v>0</v>
      </c>
      <c r="P26808" s="136">
        <v>0</v>
      </c>
      <c r="Q26808" s="136">
        <v>0</v>
      </c>
      <c r="R26808" s="136">
        <v>0</v>
      </c>
      <c r="S26808" s="136">
        <v>0</v>
      </c>
    </row>
    <row r="26809" spans="1:19" ht="11.25" thickBot="1" x14ac:dyDescent="0.2">
      <c r="A26809" s="112"/>
    </row>
    <row r="26810" spans="1:19" ht="11.25" thickBot="1" x14ac:dyDescent="0.2">
      <c r="A26810" s="139" t="s">
        <v>366</v>
      </c>
      <c r="B26810" s="112"/>
      <c r="C26810" s="141" t="s">
        <v>14501</v>
      </c>
      <c r="D26810" s="141" t="s">
        <v>14501</v>
      </c>
      <c r="E26810" s="136">
        <v>0</v>
      </c>
      <c r="F26810" s="136">
        <v>0</v>
      </c>
      <c r="G26810" s="136">
        <v>0</v>
      </c>
      <c r="H26810" s="136">
        <v>0</v>
      </c>
      <c r="I26810" s="136">
        <v>0</v>
      </c>
      <c r="J26810" s="136">
        <v>0</v>
      </c>
      <c r="K26810" s="136">
        <v>0</v>
      </c>
      <c r="L26810" s="140">
        <v>0</v>
      </c>
      <c r="M26810" s="136">
        <v>0</v>
      </c>
      <c r="N26810" s="136">
        <v>0</v>
      </c>
      <c r="O26810" s="136">
        <v>0</v>
      </c>
      <c r="P26810" s="136">
        <v>0</v>
      </c>
      <c r="Q26810" s="136">
        <v>0</v>
      </c>
      <c r="R26810" s="136">
        <v>0</v>
      </c>
      <c r="S26810" s="136">
        <v>0</v>
      </c>
    </row>
    <row r="26811" spans="1:19" ht="11.25" thickBot="1" x14ac:dyDescent="0.2">
      <c r="A26811" s="112"/>
    </row>
    <row r="26812" spans="1:19" ht="11.25" thickBot="1" x14ac:dyDescent="0.2">
      <c r="A26812" s="106" t="s">
        <v>357</v>
      </c>
      <c r="B26812" s="106" t="s">
        <v>358</v>
      </c>
      <c r="C26812" s="146" t="s">
        <v>16</v>
      </c>
      <c r="D26812" s="146" t="s">
        <v>14502</v>
      </c>
      <c r="E26812" s="146" t="s">
        <v>14503</v>
      </c>
      <c r="F26812" s="146" t="s">
        <v>20</v>
      </c>
      <c r="G26812" s="146" t="s">
        <v>21</v>
      </c>
      <c r="H26812" s="146" t="s">
        <v>22</v>
      </c>
      <c r="I26812" s="146" t="s">
        <v>23</v>
      </c>
      <c r="J26812" s="146" t="s">
        <v>24</v>
      </c>
      <c r="K26812" s="146" t="s">
        <v>26</v>
      </c>
      <c r="L26812" s="146" t="s">
        <v>14504</v>
      </c>
      <c r="M26812" s="146" t="s">
        <v>27</v>
      </c>
      <c r="N26812" s="146" t="s">
        <v>28</v>
      </c>
      <c r="O26812" s="146" t="s">
        <v>29</v>
      </c>
      <c r="P26812" s="146" t="s">
        <v>30</v>
      </c>
      <c r="Q26812" s="146" t="s">
        <v>14505</v>
      </c>
      <c r="R26812" s="146" t="s">
        <v>32</v>
      </c>
      <c r="S26812" s="146" t="s">
        <v>33</v>
      </c>
    </row>
    <row r="26813" spans="1:19" ht="11.25" thickBot="1" x14ac:dyDescent="0.2">
      <c r="A26813" s="107">
        <v>1</v>
      </c>
      <c r="B26813" s="132">
        <v>0.63924768518518515</v>
      </c>
      <c r="C26813" s="108">
        <v>7835.8329999999996</v>
      </c>
      <c r="D26813" s="108">
        <v>3350.4989999999998</v>
      </c>
      <c r="E26813" s="108">
        <v>83.334000000000003</v>
      </c>
      <c r="F26813" s="145">
        <v>10854.757</v>
      </c>
      <c r="G26813" s="108">
        <v>33.332999999999998</v>
      </c>
      <c r="H26813" s="108">
        <v>33.332999999999998</v>
      </c>
      <c r="I26813" s="108">
        <v>2283.5549999999998</v>
      </c>
      <c r="J26813" s="108">
        <v>50800.680999999997</v>
      </c>
      <c r="K26813" s="145">
        <v>87902.648000000001</v>
      </c>
      <c r="L26813" s="108">
        <v>466.67700000000002</v>
      </c>
      <c r="M26813" s="108">
        <v>74.073999999999998</v>
      </c>
      <c r="N26813" s="108">
        <v>357.149</v>
      </c>
      <c r="O26813" s="141" t="s">
        <v>14500</v>
      </c>
      <c r="P26813" s="141" t="s">
        <v>14500</v>
      </c>
      <c r="Q26813" s="108">
        <v>129.63</v>
      </c>
      <c r="R26813" s="108">
        <v>74.073999999999998</v>
      </c>
      <c r="S26813" s="108">
        <v>33.332999999999998</v>
      </c>
    </row>
    <row r="26814" spans="1:19" ht="11.25" thickBot="1" x14ac:dyDescent="0.2">
      <c r="A26814" s="112"/>
    </row>
    <row r="26815" spans="1:19" ht="11.25" thickBot="1" x14ac:dyDescent="0.2">
      <c r="A26815" s="135" t="s">
        <v>362</v>
      </c>
      <c r="B26815" s="112"/>
      <c r="C26815" s="136">
        <v>7835.8329999999996</v>
      </c>
      <c r="D26815" s="136">
        <v>3350.4989999999998</v>
      </c>
      <c r="E26815" s="136">
        <v>83.334000000000003</v>
      </c>
      <c r="F26815" s="140">
        <v>10854.757</v>
      </c>
      <c r="G26815" s="136">
        <v>33.332999999999998</v>
      </c>
      <c r="H26815" s="136">
        <v>33.332999999999998</v>
      </c>
      <c r="I26815" s="136">
        <v>2283.5549999999998</v>
      </c>
      <c r="J26815" s="136">
        <v>50800.680999999997</v>
      </c>
      <c r="K26815" s="140">
        <v>87902.648000000001</v>
      </c>
      <c r="L26815" s="136">
        <v>466.67700000000002</v>
      </c>
      <c r="M26815" s="136">
        <v>74.073999999999998</v>
      </c>
      <c r="N26815" s="136">
        <v>357.149</v>
      </c>
      <c r="O26815" s="141" t="s">
        <v>14501</v>
      </c>
      <c r="P26815" s="141" t="s">
        <v>14501</v>
      </c>
      <c r="Q26815" s="136">
        <v>129.63</v>
      </c>
      <c r="R26815" s="136">
        <v>74.073999999999998</v>
      </c>
      <c r="S26815" s="136">
        <v>33.332999999999998</v>
      </c>
    </row>
    <row r="26816" spans="1:19" ht="11.25" thickBot="1" x14ac:dyDescent="0.2">
      <c r="A26816" s="112"/>
    </row>
    <row r="26817" spans="1:19" ht="11.25" thickBot="1" x14ac:dyDescent="0.2">
      <c r="A26817" s="138" t="s">
        <v>364</v>
      </c>
      <c r="B26817" s="112"/>
      <c r="C26817" s="136">
        <v>0</v>
      </c>
      <c r="D26817" s="136">
        <v>0</v>
      </c>
      <c r="E26817" s="136">
        <v>0</v>
      </c>
      <c r="F26817" s="140">
        <v>0</v>
      </c>
      <c r="G26817" s="136">
        <v>0</v>
      </c>
      <c r="H26817" s="136">
        <v>0</v>
      </c>
      <c r="I26817" s="136">
        <v>0</v>
      </c>
      <c r="J26817" s="136">
        <v>0</v>
      </c>
      <c r="K26817" s="140">
        <v>0</v>
      </c>
      <c r="L26817" s="136">
        <v>0</v>
      </c>
      <c r="M26817" s="136">
        <v>0</v>
      </c>
      <c r="N26817" s="136">
        <v>0</v>
      </c>
      <c r="O26817" s="141" t="s">
        <v>14501</v>
      </c>
      <c r="P26817" s="141" t="s">
        <v>14501</v>
      </c>
      <c r="Q26817" s="136">
        <v>0</v>
      </c>
      <c r="R26817" s="136">
        <v>0</v>
      </c>
      <c r="S26817" s="136">
        <v>0</v>
      </c>
    </row>
    <row r="26818" spans="1:19" ht="11.25" thickBot="1" x14ac:dyDescent="0.2">
      <c r="A26818" s="112"/>
    </row>
    <row r="26819" spans="1:19" ht="11.25" thickBot="1" x14ac:dyDescent="0.2">
      <c r="A26819" s="139" t="s">
        <v>366</v>
      </c>
      <c r="B26819" s="112"/>
      <c r="C26819" s="136">
        <v>0</v>
      </c>
      <c r="D26819" s="136">
        <v>0</v>
      </c>
      <c r="E26819" s="136">
        <v>0</v>
      </c>
      <c r="F26819" s="140">
        <v>0</v>
      </c>
      <c r="G26819" s="136">
        <v>0</v>
      </c>
      <c r="H26819" s="136">
        <v>0</v>
      </c>
      <c r="I26819" s="136">
        <v>0</v>
      </c>
      <c r="J26819" s="136">
        <v>0</v>
      </c>
      <c r="K26819" s="140">
        <v>0</v>
      </c>
      <c r="L26819" s="136">
        <v>0</v>
      </c>
      <c r="M26819" s="136">
        <v>0</v>
      </c>
      <c r="N26819" s="136">
        <v>0</v>
      </c>
      <c r="O26819" s="141" t="s">
        <v>14501</v>
      </c>
      <c r="P26819" s="141" t="s">
        <v>14501</v>
      </c>
      <c r="Q26819" s="136">
        <v>0</v>
      </c>
      <c r="R26819" s="136">
        <v>0</v>
      </c>
      <c r="S26819" s="136">
        <v>0</v>
      </c>
    </row>
    <row r="26820" spans="1:19" ht="11.25" thickBot="1" x14ac:dyDescent="0.2">
      <c r="A26820" s="112"/>
    </row>
    <row r="26821" spans="1:19" ht="11.25" thickBot="1" x14ac:dyDescent="0.2">
      <c r="A26821" s="106" t="s">
        <v>357</v>
      </c>
      <c r="B26821" s="106" t="s">
        <v>358</v>
      </c>
      <c r="C26821" s="146" t="s">
        <v>35</v>
      </c>
      <c r="D26821" s="146" t="s">
        <v>36</v>
      </c>
      <c r="E26821" s="146" t="s">
        <v>14506</v>
      </c>
      <c r="F26821" s="146" t="s">
        <v>38</v>
      </c>
      <c r="G26821" s="146" t="s">
        <v>39</v>
      </c>
      <c r="H26821" s="146" t="s">
        <v>41</v>
      </c>
      <c r="I26821" s="146" t="s">
        <v>42</v>
      </c>
      <c r="J26821" s="146" t="s">
        <v>43</v>
      </c>
      <c r="K26821" s="146" t="s">
        <v>44</v>
      </c>
      <c r="L26821" s="146" t="s">
        <v>45</v>
      </c>
      <c r="M26821" s="146" t="s">
        <v>46</v>
      </c>
      <c r="N26821" s="146" t="s">
        <v>47</v>
      </c>
      <c r="O26821" s="146" t="s">
        <v>48</v>
      </c>
      <c r="P26821" s="146" t="s">
        <v>49</v>
      </c>
      <c r="Q26821" s="146" t="s">
        <v>50</v>
      </c>
      <c r="R26821" s="146" t="s">
        <v>51</v>
      </c>
      <c r="S26821" s="146" t="s">
        <v>52</v>
      </c>
    </row>
    <row r="26822" spans="1:19" ht="11.25" thickBot="1" x14ac:dyDescent="0.2">
      <c r="A26822" s="107">
        <v>1</v>
      </c>
      <c r="B26822" s="132">
        <v>0.63924768518518515</v>
      </c>
      <c r="C26822" s="145">
        <v>182683.58</v>
      </c>
      <c r="D26822" s="108">
        <v>155.55699999999999</v>
      </c>
      <c r="E26822" s="108">
        <v>83.334000000000003</v>
      </c>
      <c r="F26822" s="141" t="s">
        <v>14500</v>
      </c>
      <c r="G26822" s="108">
        <v>215.28100000000001</v>
      </c>
      <c r="H26822" s="108">
        <v>22990.288</v>
      </c>
      <c r="I26822" s="108">
        <v>1250.07</v>
      </c>
      <c r="J26822" s="108">
        <v>2883.7150000000001</v>
      </c>
      <c r="K26822" s="108">
        <v>481.49200000000002</v>
      </c>
      <c r="L26822" s="108">
        <v>166.66800000000001</v>
      </c>
      <c r="M26822" s="108">
        <v>33.332999999999998</v>
      </c>
      <c r="N26822" s="108">
        <v>129.63</v>
      </c>
      <c r="O26822" s="108">
        <v>111.11199999999999</v>
      </c>
      <c r="P26822" s="108">
        <v>166.66800000000001</v>
      </c>
      <c r="Q26822" s="108">
        <v>206.352</v>
      </c>
      <c r="R26822" s="108">
        <v>101.852</v>
      </c>
      <c r="S26822" s="108">
        <v>111.11199999999999</v>
      </c>
    </row>
    <row r="26823" spans="1:19" ht="11.25" thickBot="1" x14ac:dyDescent="0.2">
      <c r="A26823" s="112"/>
    </row>
    <row r="26824" spans="1:19" ht="11.25" thickBot="1" x14ac:dyDescent="0.2">
      <c r="A26824" s="135" t="s">
        <v>362</v>
      </c>
      <c r="B26824" s="112"/>
      <c r="C26824" s="140">
        <v>182683.58</v>
      </c>
      <c r="D26824" s="136">
        <v>155.55699999999999</v>
      </c>
      <c r="E26824" s="136">
        <v>83.334000000000003</v>
      </c>
      <c r="F26824" s="141" t="s">
        <v>14501</v>
      </c>
      <c r="G26824" s="136">
        <v>215.28100000000001</v>
      </c>
      <c r="H26824" s="136">
        <v>22990.288</v>
      </c>
      <c r="I26824" s="136">
        <v>1250.07</v>
      </c>
      <c r="J26824" s="136">
        <v>2883.7150000000001</v>
      </c>
      <c r="K26824" s="136">
        <v>481.49200000000002</v>
      </c>
      <c r="L26824" s="136">
        <v>166.66800000000001</v>
      </c>
      <c r="M26824" s="136">
        <v>33.332999999999998</v>
      </c>
      <c r="N26824" s="136">
        <v>129.63</v>
      </c>
      <c r="O26824" s="136">
        <v>111.11199999999999</v>
      </c>
      <c r="P26824" s="136">
        <v>166.66800000000001</v>
      </c>
      <c r="Q26824" s="136">
        <v>206.352</v>
      </c>
      <c r="R26824" s="136">
        <v>101.852</v>
      </c>
      <c r="S26824" s="136">
        <v>111.11199999999999</v>
      </c>
    </row>
    <row r="26825" spans="1:19" ht="11.25" thickBot="1" x14ac:dyDescent="0.2">
      <c r="A26825" s="112"/>
    </row>
    <row r="26826" spans="1:19" ht="11.25" thickBot="1" x14ac:dyDescent="0.2">
      <c r="A26826" s="138" t="s">
        <v>364</v>
      </c>
      <c r="B26826" s="112"/>
      <c r="C26826" s="140">
        <v>0</v>
      </c>
      <c r="D26826" s="136">
        <v>0</v>
      </c>
      <c r="E26826" s="136">
        <v>0</v>
      </c>
      <c r="F26826" s="141" t="s">
        <v>14501</v>
      </c>
      <c r="G26826" s="136">
        <v>0</v>
      </c>
      <c r="H26826" s="136">
        <v>0</v>
      </c>
      <c r="I26826" s="136">
        <v>0</v>
      </c>
      <c r="J26826" s="136">
        <v>0</v>
      </c>
      <c r="K26826" s="136">
        <v>0</v>
      </c>
      <c r="L26826" s="136">
        <v>0</v>
      </c>
      <c r="M26826" s="136">
        <v>0</v>
      </c>
      <c r="N26826" s="136">
        <v>0</v>
      </c>
      <c r="O26826" s="136">
        <v>0</v>
      </c>
      <c r="P26826" s="136">
        <v>0</v>
      </c>
      <c r="Q26826" s="136">
        <v>0</v>
      </c>
      <c r="R26826" s="136">
        <v>0</v>
      </c>
      <c r="S26826" s="136">
        <v>0</v>
      </c>
    </row>
    <row r="26827" spans="1:19" ht="11.25" thickBot="1" x14ac:dyDescent="0.2">
      <c r="A26827" s="112"/>
    </row>
    <row r="26828" spans="1:19" ht="11.25" thickBot="1" x14ac:dyDescent="0.2">
      <c r="A26828" s="139" t="s">
        <v>366</v>
      </c>
      <c r="B26828" s="112"/>
      <c r="C26828" s="140">
        <v>0</v>
      </c>
      <c r="D26828" s="136">
        <v>0</v>
      </c>
      <c r="E26828" s="136">
        <v>0</v>
      </c>
      <c r="F26828" s="141" t="s">
        <v>14501</v>
      </c>
      <c r="G26828" s="136">
        <v>0</v>
      </c>
      <c r="H26828" s="136">
        <v>0</v>
      </c>
      <c r="I26828" s="136">
        <v>0</v>
      </c>
      <c r="J26828" s="136">
        <v>0</v>
      </c>
      <c r="K26828" s="136">
        <v>0</v>
      </c>
      <c r="L26828" s="136">
        <v>0</v>
      </c>
      <c r="M26828" s="136">
        <v>0</v>
      </c>
      <c r="N26828" s="136">
        <v>0</v>
      </c>
      <c r="O26828" s="136">
        <v>0</v>
      </c>
      <c r="P26828" s="136">
        <v>0</v>
      </c>
      <c r="Q26828" s="136">
        <v>0</v>
      </c>
      <c r="R26828" s="136">
        <v>0</v>
      </c>
      <c r="S26828" s="136">
        <v>0</v>
      </c>
    </row>
    <row r="26829" spans="1:19" ht="11.25" thickBot="1" x14ac:dyDescent="0.2">
      <c r="A26829" s="112"/>
    </row>
    <row r="26830" spans="1:19" ht="11.25" thickBot="1" x14ac:dyDescent="0.2">
      <c r="A26830" s="106" t="s">
        <v>357</v>
      </c>
      <c r="B26830" s="106" t="s">
        <v>358</v>
      </c>
      <c r="C26830" s="146" t="s">
        <v>53</v>
      </c>
      <c r="D26830" s="146" t="s">
        <v>54</v>
      </c>
      <c r="E26830" s="146" t="s">
        <v>55</v>
      </c>
      <c r="F26830" s="146" t="s">
        <v>56</v>
      </c>
      <c r="G26830" s="146" t="s">
        <v>14507</v>
      </c>
      <c r="H26830" s="146" t="s">
        <v>57</v>
      </c>
      <c r="I26830" s="146" t="s">
        <v>59</v>
      </c>
      <c r="J26830" s="146" t="s">
        <v>14508</v>
      </c>
      <c r="K26830" s="146" t="s">
        <v>60</v>
      </c>
      <c r="L26830" s="146" t="s">
        <v>61</v>
      </c>
      <c r="M26830" s="146" t="s">
        <v>62</v>
      </c>
      <c r="N26830" s="146" t="s">
        <v>14509</v>
      </c>
      <c r="O26830" s="146" t="s">
        <v>63</v>
      </c>
      <c r="P26830" s="146" t="s">
        <v>64</v>
      </c>
      <c r="Q26830" s="146" t="s">
        <v>66</v>
      </c>
      <c r="R26830" s="146" t="s">
        <v>14510</v>
      </c>
      <c r="S26830" s="146" t="s">
        <v>67</v>
      </c>
    </row>
    <row r="26831" spans="1:19" ht="11.25" thickBot="1" x14ac:dyDescent="0.2">
      <c r="A26831" s="107">
        <v>1</v>
      </c>
      <c r="B26831" s="132">
        <v>0.63924768518518515</v>
      </c>
      <c r="C26831" s="108">
        <v>95.239000000000004</v>
      </c>
      <c r="D26831" s="108">
        <v>55.555999999999997</v>
      </c>
      <c r="E26831" s="141" t="s">
        <v>14500</v>
      </c>
      <c r="F26831" s="108">
        <v>33.332999999999998</v>
      </c>
      <c r="G26831" s="108">
        <v>33.332999999999998</v>
      </c>
      <c r="H26831" s="108">
        <v>351.85700000000003</v>
      </c>
      <c r="I26831" s="108">
        <v>925.96199999999999</v>
      </c>
      <c r="J26831" s="141" t="s">
        <v>14500</v>
      </c>
      <c r="K26831" s="141" t="s">
        <v>14500</v>
      </c>
      <c r="L26831" s="108">
        <v>33.332999999999998</v>
      </c>
      <c r="M26831" s="108">
        <v>148.149</v>
      </c>
      <c r="N26831" s="108">
        <v>33.332999999999998</v>
      </c>
      <c r="O26831" s="108">
        <v>83.334000000000003</v>
      </c>
      <c r="P26831" s="108">
        <v>3852.53</v>
      </c>
      <c r="Q26831" s="145">
        <v>730591.48</v>
      </c>
      <c r="R26831" s="141" t="s">
        <v>14500</v>
      </c>
      <c r="S26831" s="108">
        <v>963.00400000000002</v>
      </c>
    </row>
    <row r="26832" spans="1:19" ht="11.25" thickBot="1" x14ac:dyDescent="0.2">
      <c r="A26832" s="112"/>
    </row>
    <row r="26833" spans="1:19" ht="11.25" thickBot="1" x14ac:dyDescent="0.2">
      <c r="A26833" s="135" t="s">
        <v>362</v>
      </c>
      <c r="B26833" s="112"/>
      <c r="C26833" s="136">
        <v>95.239000000000004</v>
      </c>
      <c r="D26833" s="136">
        <v>55.555999999999997</v>
      </c>
      <c r="E26833" s="141" t="s">
        <v>14501</v>
      </c>
      <c r="F26833" s="136">
        <v>33.332999999999998</v>
      </c>
      <c r="G26833" s="136">
        <v>33.332999999999998</v>
      </c>
      <c r="H26833" s="136">
        <v>351.85700000000003</v>
      </c>
      <c r="I26833" s="136">
        <v>925.96199999999999</v>
      </c>
      <c r="J26833" s="141" t="s">
        <v>14501</v>
      </c>
      <c r="K26833" s="141" t="s">
        <v>14501</v>
      </c>
      <c r="L26833" s="136">
        <v>33.332999999999998</v>
      </c>
      <c r="M26833" s="136">
        <v>148.149</v>
      </c>
      <c r="N26833" s="136">
        <v>33.332999999999998</v>
      </c>
      <c r="O26833" s="136">
        <v>83.334000000000003</v>
      </c>
      <c r="P26833" s="136">
        <v>3852.53</v>
      </c>
      <c r="Q26833" s="140">
        <v>730591.48</v>
      </c>
      <c r="R26833" s="141" t="s">
        <v>14501</v>
      </c>
      <c r="S26833" s="136">
        <v>963.00400000000002</v>
      </c>
    </row>
    <row r="26834" spans="1:19" ht="11.25" thickBot="1" x14ac:dyDescent="0.2">
      <c r="A26834" s="112"/>
    </row>
    <row r="26835" spans="1:19" ht="11.25" thickBot="1" x14ac:dyDescent="0.2">
      <c r="A26835" s="138" t="s">
        <v>364</v>
      </c>
      <c r="B26835" s="112"/>
      <c r="C26835" s="136">
        <v>0</v>
      </c>
      <c r="D26835" s="136">
        <v>0</v>
      </c>
      <c r="E26835" s="141" t="s">
        <v>14501</v>
      </c>
      <c r="F26835" s="136">
        <v>0</v>
      </c>
      <c r="G26835" s="136">
        <v>0</v>
      </c>
      <c r="H26835" s="136">
        <v>0</v>
      </c>
      <c r="I26835" s="136">
        <v>0</v>
      </c>
      <c r="J26835" s="141" t="s">
        <v>14501</v>
      </c>
      <c r="K26835" s="141" t="s">
        <v>14501</v>
      </c>
      <c r="L26835" s="136">
        <v>0</v>
      </c>
      <c r="M26835" s="136">
        <v>0</v>
      </c>
      <c r="N26835" s="136">
        <v>0</v>
      </c>
      <c r="O26835" s="136">
        <v>0</v>
      </c>
      <c r="P26835" s="136">
        <v>0</v>
      </c>
      <c r="Q26835" s="140">
        <v>0</v>
      </c>
      <c r="R26835" s="141" t="s">
        <v>14501</v>
      </c>
      <c r="S26835" s="136">
        <v>0</v>
      </c>
    </row>
    <row r="26836" spans="1:19" ht="11.25" thickBot="1" x14ac:dyDescent="0.2">
      <c r="A26836" s="112"/>
    </row>
    <row r="26837" spans="1:19" ht="11.25" thickBot="1" x14ac:dyDescent="0.2">
      <c r="A26837" s="139" t="s">
        <v>366</v>
      </c>
      <c r="B26837" s="112"/>
      <c r="C26837" s="136">
        <v>0</v>
      </c>
      <c r="D26837" s="136">
        <v>0</v>
      </c>
      <c r="E26837" s="141" t="s">
        <v>14501</v>
      </c>
      <c r="F26837" s="136">
        <v>0</v>
      </c>
      <c r="G26837" s="136">
        <v>0</v>
      </c>
      <c r="H26837" s="136">
        <v>0</v>
      </c>
      <c r="I26837" s="136">
        <v>0</v>
      </c>
      <c r="J26837" s="141" t="s">
        <v>14501</v>
      </c>
      <c r="K26837" s="141" t="s">
        <v>14501</v>
      </c>
      <c r="L26837" s="136">
        <v>0</v>
      </c>
      <c r="M26837" s="136">
        <v>0</v>
      </c>
      <c r="N26837" s="136">
        <v>0</v>
      </c>
      <c r="O26837" s="136">
        <v>0</v>
      </c>
      <c r="P26837" s="136">
        <v>0</v>
      </c>
      <c r="Q26837" s="140">
        <v>0</v>
      </c>
      <c r="R26837" s="141" t="s">
        <v>14501</v>
      </c>
      <c r="S26837" s="136">
        <v>0</v>
      </c>
    </row>
    <row r="26838" spans="1:19" ht="11.25" thickBot="1" x14ac:dyDescent="0.2">
      <c r="A26838" s="112"/>
    </row>
    <row r="26839" spans="1:19" ht="11.25" thickBot="1" x14ac:dyDescent="0.2">
      <c r="A26839" s="106" t="s">
        <v>357</v>
      </c>
      <c r="B26839" s="106" t="s">
        <v>358</v>
      </c>
      <c r="C26839" s="146" t="s">
        <v>68</v>
      </c>
      <c r="D26839" s="146" t="s">
        <v>14511</v>
      </c>
    </row>
    <row r="26840" spans="1:19" ht="11.25" thickBot="1" x14ac:dyDescent="0.2">
      <c r="A26840" s="107">
        <v>1</v>
      </c>
      <c r="B26840" s="132">
        <v>0.63924768518518515</v>
      </c>
      <c r="C26840" s="108">
        <v>166.66800000000001</v>
      </c>
      <c r="D26840" s="141" t="s">
        <v>14500</v>
      </c>
    </row>
    <row r="26841" spans="1:19" ht="11.25" thickBot="1" x14ac:dyDescent="0.2">
      <c r="A26841" s="112"/>
    </row>
    <row r="26842" spans="1:19" ht="11.25" thickBot="1" x14ac:dyDescent="0.2">
      <c r="A26842" s="135" t="s">
        <v>362</v>
      </c>
      <c r="B26842" s="112"/>
      <c r="C26842" s="136">
        <v>166.66800000000001</v>
      </c>
      <c r="D26842" s="141" t="s">
        <v>14501</v>
      </c>
    </row>
    <row r="26843" spans="1:19" ht="11.25" thickBot="1" x14ac:dyDescent="0.2">
      <c r="A26843" s="112"/>
    </row>
    <row r="26844" spans="1:19" ht="11.25" thickBot="1" x14ac:dyDescent="0.2">
      <c r="A26844" s="138" t="s">
        <v>364</v>
      </c>
      <c r="B26844" s="112"/>
      <c r="C26844" s="136">
        <v>0</v>
      </c>
      <c r="D26844" s="141" t="s">
        <v>14501</v>
      </c>
    </row>
    <row r="26845" spans="1:19" ht="11.25" thickBot="1" x14ac:dyDescent="0.2">
      <c r="A26845" s="112"/>
    </row>
    <row r="26846" spans="1:19" ht="11.25" thickBot="1" x14ac:dyDescent="0.2">
      <c r="A26846" s="139" t="s">
        <v>366</v>
      </c>
      <c r="B26846" s="112"/>
      <c r="C26846" s="136">
        <v>0</v>
      </c>
      <c r="D26846" s="141" t="s">
        <v>14501</v>
      </c>
    </row>
    <row r="26847" spans="1:19" ht="10.5" x14ac:dyDescent="0.15">
      <c r="A26847" s="112"/>
    </row>
    <row r="26848" spans="1:19" x14ac:dyDescent="0.15">
      <c r="A26848" s="129"/>
      <c r="B26848" s="86" t="s">
        <v>3031</v>
      </c>
    </row>
    <row r="26849" spans="1:19" ht="9.75" thickBot="1" x14ac:dyDescent="0.2">
      <c r="A26849" s="81" t="s">
        <v>5871</v>
      </c>
    </row>
    <row r="26850" spans="1:19" ht="11.25" thickBot="1" x14ac:dyDescent="0.2">
      <c r="A26850" s="106" t="s">
        <v>357</v>
      </c>
      <c r="B26850" s="106" t="s">
        <v>358</v>
      </c>
      <c r="C26850" s="146" t="s">
        <v>14494</v>
      </c>
      <c r="D26850" s="146" t="s">
        <v>14495</v>
      </c>
      <c r="E26850" s="146" t="s">
        <v>14496</v>
      </c>
      <c r="F26850" s="146" t="s">
        <v>0</v>
      </c>
      <c r="G26850" s="146" t="s">
        <v>1</v>
      </c>
      <c r="H26850" s="146" t="s">
        <v>2</v>
      </c>
      <c r="I26850" s="146" t="s">
        <v>14497</v>
      </c>
      <c r="J26850" s="146" t="s">
        <v>3</v>
      </c>
      <c r="K26850" s="146" t="s">
        <v>14498</v>
      </c>
      <c r="L26850" s="146" t="s">
        <v>7</v>
      </c>
      <c r="M26850" s="146" t="s">
        <v>14499</v>
      </c>
      <c r="N26850" s="146" t="s">
        <v>10</v>
      </c>
      <c r="O26850" s="146" t="s">
        <v>11</v>
      </c>
      <c r="P26850" s="146" t="s">
        <v>12</v>
      </c>
      <c r="Q26850" s="146" t="s">
        <v>13</v>
      </c>
      <c r="R26850" s="146" t="s">
        <v>14</v>
      </c>
      <c r="S26850" s="146" t="s">
        <v>15</v>
      </c>
    </row>
    <row r="26851" spans="1:19" ht="11.25" thickBot="1" x14ac:dyDescent="0.2">
      <c r="A26851" s="107">
        <v>1</v>
      </c>
      <c r="B26851" s="132">
        <v>0.64439814814814811</v>
      </c>
      <c r="C26851" s="141" t="s">
        <v>14500</v>
      </c>
      <c r="D26851" s="141" t="s">
        <v>14500</v>
      </c>
      <c r="E26851" s="108">
        <v>177.78100000000001</v>
      </c>
      <c r="F26851" s="108">
        <v>20873.142</v>
      </c>
      <c r="G26851" s="108">
        <v>48809.521999999997</v>
      </c>
      <c r="H26851" s="108">
        <v>1300.0730000000001</v>
      </c>
      <c r="I26851" s="108">
        <v>145.83500000000001</v>
      </c>
      <c r="J26851" s="108">
        <v>148.149</v>
      </c>
      <c r="K26851" s="108">
        <v>518.53</v>
      </c>
      <c r="L26851" s="145">
        <v>11199.634</v>
      </c>
      <c r="M26851" s="108">
        <v>145.83500000000001</v>
      </c>
      <c r="N26851" s="108">
        <v>300.00400000000002</v>
      </c>
      <c r="O26851" s="108">
        <v>518.53300000000002</v>
      </c>
      <c r="P26851" s="108">
        <v>27417.326000000001</v>
      </c>
      <c r="Q26851" s="108">
        <v>215103.33</v>
      </c>
      <c r="R26851" s="108">
        <v>468.26299999999998</v>
      </c>
      <c r="S26851" s="108">
        <v>533.346</v>
      </c>
    </row>
    <row r="26852" spans="1:19" ht="11.25" thickBot="1" x14ac:dyDescent="0.2">
      <c r="A26852" s="112"/>
    </row>
    <row r="26853" spans="1:19" ht="11.25" thickBot="1" x14ac:dyDescent="0.2">
      <c r="A26853" s="135" t="s">
        <v>362</v>
      </c>
      <c r="B26853" s="112"/>
      <c r="C26853" s="141" t="s">
        <v>14501</v>
      </c>
      <c r="D26853" s="141" t="s">
        <v>14501</v>
      </c>
      <c r="E26853" s="136">
        <v>177.78100000000001</v>
      </c>
      <c r="F26853" s="136">
        <v>20873.142</v>
      </c>
      <c r="G26853" s="136">
        <v>48809.521999999997</v>
      </c>
      <c r="H26853" s="136">
        <v>1300.0730000000001</v>
      </c>
      <c r="I26853" s="136">
        <v>145.83500000000001</v>
      </c>
      <c r="J26853" s="136">
        <v>148.149</v>
      </c>
      <c r="K26853" s="136">
        <v>518.53</v>
      </c>
      <c r="L26853" s="140">
        <v>11199.634</v>
      </c>
      <c r="M26853" s="136">
        <v>145.83500000000001</v>
      </c>
      <c r="N26853" s="136">
        <v>300.00400000000002</v>
      </c>
      <c r="O26853" s="136">
        <v>518.53300000000002</v>
      </c>
      <c r="P26853" s="136">
        <v>27417.326000000001</v>
      </c>
      <c r="Q26853" s="136">
        <v>215103.33</v>
      </c>
      <c r="R26853" s="136">
        <v>468.26299999999998</v>
      </c>
      <c r="S26853" s="136">
        <v>533.346</v>
      </c>
    </row>
    <row r="26854" spans="1:19" ht="11.25" thickBot="1" x14ac:dyDescent="0.2">
      <c r="A26854" s="112"/>
    </row>
    <row r="26855" spans="1:19" ht="11.25" thickBot="1" x14ac:dyDescent="0.2">
      <c r="A26855" s="138" t="s">
        <v>364</v>
      </c>
      <c r="B26855" s="112"/>
      <c r="C26855" s="141" t="s">
        <v>14501</v>
      </c>
      <c r="D26855" s="141" t="s">
        <v>14501</v>
      </c>
      <c r="E26855" s="136">
        <v>0</v>
      </c>
      <c r="F26855" s="136">
        <v>0</v>
      </c>
      <c r="G26855" s="136">
        <v>0</v>
      </c>
      <c r="H26855" s="136">
        <v>0</v>
      </c>
      <c r="I26855" s="136">
        <v>0</v>
      </c>
      <c r="J26855" s="136">
        <v>0</v>
      </c>
      <c r="K26855" s="136">
        <v>0</v>
      </c>
      <c r="L26855" s="140">
        <v>0</v>
      </c>
      <c r="M26855" s="136">
        <v>0</v>
      </c>
      <c r="N26855" s="136">
        <v>0</v>
      </c>
      <c r="O26855" s="136">
        <v>0</v>
      </c>
      <c r="P26855" s="136">
        <v>0</v>
      </c>
      <c r="Q26855" s="136">
        <v>0</v>
      </c>
      <c r="R26855" s="136">
        <v>0</v>
      </c>
      <c r="S26855" s="136">
        <v>0</v>
      </c>
    </row>
    <row r="26856" spans="1:19" ht="11.25" thickBot="1" x14ac:dyDescent="0.2">
      <c r="A26856" s="112"/>
    </row>
    <row r="26857" spans="1:19" ht="11.25" thickBot="1" x14ac:dyDescent="0.2">
      <c r="A26857" s="139" t="s">
        <v>366</v>
      </c>
      <c r="B26857" s="112"/>
      <c r="C26857" s="141" t="s">
        <v>14501</v>
      </c>
      <c r="D26857" s="141" t="s">
        <v>14501</v>
      </c>
      <c r="E26857" s="136">
        <v>0</v>
      </c>
      <c r="F26857" s="136">
        <v>0</v>
      </c>
      <c r="G26857" s="136">
        <v>0</v>
      </c>
      <c r="H26857" s="136">
        <v>0</v>
      </c>
      <c r="I26857" s="136">
        <v>0</v>
      </c>
      <c r="J26857" s="136">
        <v>0</v>
      </c>
      <c r="K26857" s="136">
        <v>0</v>
      </c>
      <c r="L26857" s="140">
        <v>0</v>
      </c>
      <c r="M26857" s="136">
        <v>0</v>
      </c>
      <c r="N26857" s="136">
        <v>0</v>
      </c>
      <c r="O26857" s="136">
        <v>0</v>
      </c>
      <c r="P26857" s="136">
        <v>0</v>
      </c>
      <c r="Q26857" s="136">
        <v>0</v>
      </c>
      <c r="R26857" s="136">
        <v>0</v>
      </c>
      <c r="S26857" s="136">
        <v>0</v>
      </c>
    </row>
    <row r="26858" spans="1:19" ht="11.25" thickBot="1" x14ac:dyDescent="0.2">
      <c r="A26858" s="112"/>
    </row>
    <row r="26859" spans="1:19" ht="11.25" thickBot="1" x14ac:dyDescent="0.2">
      <c r="A26859" s="106" t="s">
        <v>357</v>
      </c>
      <c r="B26859" s="106" t="s">
        <v>358</v>
      </c>
      <c r="C26859" s="146" t="s">
        <v>16</v>
      </c>
      <c r="D26859" s="146" t="s">
        <v>14502</v>
      </c>
      <c r="E26859" s="146" t="s">
        <v>14503</v>
      </c>
      <c r="F26859" s="146" t="s">
        <v>20</v>
      </c>
      <c r="G26859" s="146" t="s">
        <v>21</v>
      </c>
      <c r="H26859" s="146" t="s">
        <v>22</v>
      </c>
      <c r="I26859" s="146" t="s">
        <v>23</v>
      </c>
      <c r="J26859" s="146" t="s">
        <v>24</v>
      </c>
      <c r="K26859" s="146" t="s">
        <v>26</v>
      </c>
      <c r="L26859" s="146" t="s">
        <v>14504</v>
      </c>
      <c r="M26859" s="146" t="s">
        <v>27</v>
      </c>
      <c r="N26859" s="146" t="s">
        <v>28</v>
      </c>
      <c r="O26859" s="146" t="s">
        <v>29</v>
      </c>
      <c r="P26859" s="146" t="s">
        <v>30</v>
      </c>
      <c r="Q26859" s="146" t="s">
        <v>14505</v>
      </c>
      <c r="R26859" s="146" t="s">
        <v>32</v>
      </c>
      <c r="S26859" s="146" t="s">
        <v>33</v>
      </c>
    </row>
    <row r="26860" spans="1:19" ht="11.25" thickBot="1" x14ac:dyDescent="0.2">
      <c r="A26860" s="107">
        <v>1</v>
      </c>
      <c r="B26860" s="132">
        <v>0.64439814814814811</v>
      </c>
      <c r="C26860" s="108">
        <v>6268.2650000000003</v>
      </c>
      <c r="D26860" s="108">
        <v>1907.566</v>
      </c>
      <c r="E26860" s="108">
        <v>66.667000000000002</v>
      </c>
      <c r="F26860" s="145">
        <v>10754.742</v>
      </c>
      <c r="G26860" s="108">
        <v>83.334000000000003</v>
      </c>
      <c r="H26860" s="108">
        <v>145.83500000000001</v>
      </c>
      <c r="I26860" s="108">
        <v>1016.711</v>
      </c>
      <c r="J26860" s="108">
        <v>58304.271999999997</v>
      </c>
      <c r="K26860" s="145">
        <v>84651.205000000002</v>
      </c>
      <c r="L26860" s="108">
        <v>351.858</v>
      </c>
      <c r="M26860" s="108">
        <v>74.073999999999998</v>
      </c>
      <c r="N26860" s="108">
        <v>244.447</v>
      </c>
      <c r="O26860" s="141" t="s">
        <v>14500</v>
      </c>
      <c r="P26860" s="141" t="s">
        <v>14500</v>
      </c>
      <c r="Q26860" s="108">
        <v>104.167</v>
      </c>
      <c r="R26860" s="108">
        <v>138.89099999999999</v>
      </c>
      <c r="S26860" s="108">
        <v>74.073999999999998</v>
      </c>
    </row>
    <row r="26861" spans="1:19" ht="11.25" thickBot="1" x14ac:dyDescent="0.2">
      <c r="A26861" s="112"/>
    </row>
    <row r="26862" spans="1:19" ht="11.25" thickBot="1" x14ac:dyDescent="0.2">
      <c r="A26862" s="135" t="s">
        <v>362</v>
      </c>
      <c r="B26862" s="112"/>
      <c r="C26862" s="136">
        <v>6268.2650000000003</v>
      </c>
      <c r="D26862" s="136">
        <v>1907.566</v>
      </c>
      <c r="E26862" s="136">
        <v>66.667000000000002</v>
      </c>
      <c r="F26862" s="140">
        <v>10754.742</v>
      </c>
      <c r="G26862" s="136">
        <v>83.334000000000003</v>
      </c>
      <c r="H26862" s="136">
        <v>145.83500000000001</v>
      </c>
      <c r="I26862" s="136">
        <v>1016.711</v>
      </c>
      <c r="J26862" s="136">
        <v>58304.271999999997</v>
      </c>
      <c r="K26862" s="140">
        <v>84651.205000000002</v>
      </c>
      <c r="L26862" s="136">
        <v>351.858</v>
      </c>
      <c r="M26862" s="136">
        <v>74.073999999999998</v>
      </c>
      <c r="N26862" s="136">
        <v>244.447</v>
      </c>
      <c r="O26862" s="141" t="s">
        <v>14501</v>
      </c>
      <c r="P26862" s="141" t="s">
        <v>14501</v>
      </c>
      <c r="Q26862" s="136">
        <v>104.167</v>
      </c>
      <c r="R26862" s="136">
        <v>138.89099999999999</v>
      </c>
      <c r="S26862" s="136">
        <v>74.073999999999998</v>
      </c>
    </row>
    <row r="26863" spans="1:19" ht="11.25" thickBot="1" x14ac:dyDescent="0.2">
      <c r="A26863" s="112"/>
    </row>
    <row r="26864" spans="1:19" ht="11.25" thickBot="1" x14ac:dyDescent="0.2">
      <c r="A26864" s="138" t="s">
        <v>364</v>
      </c>
      <c r="B26864" s="112"/>
      <c r="C26864" s="136">
        <v>0</v>
      </c>
      <c r="D26864" s="136">
        <v>0</v>
      </c>
      <c r="E26864" s="136">
        <v>0</v>
      </c>
      <c r="F26864" s="140">
        <v>0</v>
      </c>
      <c r="G26864" s="136">
        <v>0</v>
      </c>
      <c r="H26864" s="136">
        <v>0</v>
      </c>
      <c r="I26864" s="136">
        <v>0</v>
      </c>
      <c r="J26864" s="136">
        <v>0</v>
      </c>
      <c r="K26864" s="140">
        <v>0</v>
      </c>
      <c r="L26864" s="136">
        <v>0</v>
      </c>
      <c r="M26864" s="136">
        <v>0</v>
      </c>
      <c r="N26864" s="136">
        <v>0</v>
      </c>
      <c r="O26864" s="141" t="s">
        <v>14501</v>
      </c>
      <c r="P26864" s="141" t="s">
        <v>14501</v>
      </c>
      <c r="Q26864" s="136">
        <v>0</v>
      </c>
      <c r="R26864" s="136">
        <v>0</v>
      </c>
      <c r="S26864" s="136">
        <v>0</v>
      </c>
    </row>
    <row r="26865" spans="1:19" ht="11.25" thickBot="1" x14ac:dyDescent="0.2">
      <c r="A26865" s="112"/>
    </row>
    <row r="26866" spans="1:19" ht="11.25" thickBot="1" x14ac:dyDescent="0.2">
      <c r="A26866" s="139" t="s">
        <v>366</v>
      </c>
      <c r="B26866" s="112"/>
      <c r="C26866" s="136">
        <v>0</v>
      </c>
      <c r="D26866" s="136">
        <v>0</v>
      </c>
      <c r="E26866" s="136">
        <v>0</v>
      </c>
      <c r="F26866" s="140">
        <v>0</v>
      </c>
      <c r="G26866" s="136">
        <v>0</v>
      </c>
      <c r="H26866" s="136">
        <v>0</v>
      </c>
      <c r="I26866" s="136">
        <v>0</v>
      </c>
      <c r="J26866" s="136">
        <v>0</v>
      </c>
      <c r="K26866" s="140">
        <v>0</v>
      </c>
      <c r="L26866" s="136">
        <v>0</v>
      </c>
      <c r="M26866" s="136">
        <v>0</v>
      </c>
      <c r="N26866" s="136">
        <v>0</v>
      </c>
      <c r="O26866" s="141" t="s">
        <v>14501</v>
      </c>
      <c r="P26866" s="141" t="s">
        <v>14501</v>
      </c>
      <c r="Q26866" s="136">
        <v>0</v>
      </c>
      <c r="R26866" s="136">
        <v>0</v>
      </c>
      <c r="S26866" s="136">
        <v>0</v>
      </c>
    </row>
    <row r="26867" spans="1:19" ht="11.25" thickBot="1" x14ac:dyDescent="0.2">
      <c r="A26867" s="112"/>
    </row>
    <row r="26868" spans="1:19" ht="11.25" thickBot="1" x14ac:dyDescent="0.2">
      <c r="A26868" s="106" t="s">
        <v>357</v>
      </c>
      <c r="B26868" s="106" t="s">
        <v>358</v>
      </c>
      <c r="C26868" s="146" t="s">
        <v>35</v>
      </c>
      <c r="D26868" s="146" t="s">
        <v>36</v>
      </c>
      <c r="E26868" s="146" t="s">
        <v>14506</v>
      </c>
      <c r="F26868" s="146" t="s">
        <v>38</v>
      </c>
      <c r="G26868" s="146" t="s">
        <v>39</v>
      </c>
      <c r="H26868" s="146" t="s">
        <v>41</v>
      </c>
      <c r="I26868" s="146" t="s">
        <v>42</v>
      </c>
      <c r="J26868" s="146" t="s">
        <v>43</v>
      </c>
      <c r="K26868" s="146" t="s">
        <v>44</v>
      </c>
      <c r="L26868" s="146" t="s">
        <v>45</v>
      </c>
      <c r="M26868" s="146" t="s">
        <v>46</v>
      </c>
      <c r="N26868" s="146" t="s">
        <v>47</v>
      </c>
      <c r="O26868" s="146" t="s">
        <v>48</v>
      </c>
      <c r="P26868" s="146" t="s">
        <v>49</v>
      </c>
      <c r="Q26868" s="146" t="s">
        <v>50</v>
      </c>
      <c r="R26868" s="146" t="s">
        <v>51</v>
      </c>
      <c r="S26868" s="146" t="s">
        <v>52</v>
      </c>
    </row>
    <row r="26869" spans="1:19" ht="11.25" thickBot="1" x14ac:dyDescent="0.2">
      <c r="A26869" s="107">
        <v>1</v>
      </c>
      <c r="B26869" s="132">
        <v>0.64439814814814811</v>
      </c>
      <c r="C26869" s="145">
        <v>183178.46</v>
      </c>
      <c r="D26869" s="108">
        <v>66.667000000000002</v>
      </c>
      <c r="E26869" s="108">
        <v>125.001</v>
      </c>
      <c r="F26869" s="141" t="s">
        <v>14500</v>
      </c>
      <c r="G26869" s="108">
        <v>166.66900000000001</v>
      </c>
      <c r="H26869" s="108">
        <v>40648.275999999998</v>
      </c>
      <c r="I26869" s="108">
        <v>1458.423</v>
      </c>
      <c r="J26869" s="108">
        <v>2900.3870000000002</v>
      </c>
      <c r="K26869" s="108">
        <v>462.97399999999999</v>
      </c>
      <c r="L26869" s="108">
        <v>333.33800000000002</v>
      </c>
      <c r="M26869" s="141" t="s">
        <v>14500</v>
      </c>
      <c r="N26869" s="108">
        <v>55.555999999999997</v>
      </c>
      <c r="O26869" s="108">
        <v>74.073999999999998</v>
      </c>
      <c r="P26869" s="108">
        <v>55.555999999999997</v>
      </c>
      <c r="Q26869" s="108">
        <v>111.11199999999999</v>
      </c>
      <c r="R26869" s="108">
        <v>74.073999999999998</v>
      </c>
      <c r="S26869" s="108">
        <v>119.04900000000001</v>
      </c>
    </row>
    <row r="26870" spans="1:19" ht="11.25" thickBot="1" x14ac:dyDescent="0.2">
      <c r="A26870" s="112"/>
    </row>
    <row r="26871" spans="1:19" ht="11.25" thickBot="1" x14ac:dyDescent="0.2">
      <c r="A26871" s="135" t="s">
        <v>362</v>
      </c>
      <c r="B26871" s="112"/>
      <c r="C26871" s="140">
        <v>183178.46</v>
      </c>
      <c r="D26871" s="136">
        <v>66.667000000000002</v>
      </c>
      <c r="E26871" s="136">
        <v>125.001</v>
      </c>
      <c r="F26871" s="141" t="s">
        <v>14501</v>
      </c>
      <c r="G26871" s="136">
        <v>166.66900000000001</v>
      </c>
      <c r="H26871" s="136">
        <v>40648.275999999998</v>
      </c>
      <c r="I26871" s="136">
        <v>1458.423</v>
      </c>
      <c r="J26871" s="136">
        <v>2900.3870000000002</v>
      </c>
      <c r="K26871" s="136">
        <v>462.97399999999999</v>
      </c>
      <c r="L26871" s="136">
        <v>333.33800000000002</v>
      </c>
      <c r="M26871" s="141" t="s">
        <v>14501</v>
      </c>
      <c r="N26871" s="136">
        <v>55.555999999999997</v>
      </c>
      <c r="O26871" s="136">
        <v>74.073999999999998</v>
      </c>
      <c r="P26871" s="136">
        <v>55.555999999999997</v>
      </c>
      <c r="Q26871" s="136">
        <v>111.11199999999999</v>
      </c>
      <c r="R26871" s="136">
        <v>74.073999999999998</v>
      </c>
      <c r="S26871" s="136">
        <v>119.04900000000001</v>
      </c>
    </row>
    <row r="26872" spans="1:19" ht="11.25" thickBot="1" x14ac:dyDescent="0.2">
      <c r="A26872" s="112"/>
    </row>
    <row r="26873" spans="1:19" ht="11.25" thickBot="1" x14ac:dyDescent="0.2">
      <c r="A26873" s="138" t="s">
        <v>364</v>
      </c>
      <c r="B26873" s="112"/>
      <c r="C26873" s="140">
        <v>0</v>
      </c>
      <c r="D26873" s="136">
        <v>0</v>
      </c>
      <c r="E26873" s="136">
        <v>0</v>
      </c>
      <c r="F26873" s="141" t="s">
        <v>14501</v>
      </c>
      <c r="G26873" s="136">
        <v>0</v>
      </c>
      <c r="H26873" s="136">
        <v>0</v>
      </c>
      <c r="I26873" s="136">
        <v>0</v>
      </c>
      <c r="J26873" s="136">
        <v>0</v>
      </c>
      <c r="K26873" s="136">
        <v>0</v>
      </c>
      <c r="L26873" s="136">
        <v>0</v>
      </c>
      <c r="M26873" s="141" t="s">
        <v>14501</v>
      </c>
      <c r="N26873" s="136">
        <v>0</v>
      </c>
      <c r="O26873" s="136">
        <v>0</v>
      </c>
      <c r="P26873" s="136">
        <v>0</v>
      </c>
      <c r="Q26873" s="136">
        <v>0</v>
      </c>
      <c r="R26873" s="136">
        <v>0</v>
      </c>
      <c r="S26873" s="136">
        <v>0</v>
      </c>
    </row>
    <row r="26874" spans="1:19" ht="11.25" thickBot="1" x14ac:dyDescent="0.2">
      <c r="A26874" s="112"/>
    </row>
    <row r="26875" spans="1:19" ht="11.25" thickBot="1" x14ac:dyDescent="0.2">
      <c r="A26875" s="139" t="s">
        <v>366</v>
      </c>
      <c r="B26875" s="112"/>
      <c r="C26875" s="140">
        <v>0</v>
      </c>
      <c r="D26875" s="136">
        <v>0</v>
      </c>
      <c r="E26875" s="136">
        <v>0</v>
      </c>
      <c r="F26875" s="141" t="s">
        <v>14501</v>
      </c>
      <c r="G26875" s="136">
        <v>0</v>
      </c>
      <c r="H26875" s="136">
        <v>0</v>
      </c>
      <c r="I26875" s="136">
        <v>0</v>
      </c>
      <c r="J26875" s="136">
        <v>0</v>
      </c>
      <c r="K26875" s="136">
        <v>0</v>
      </c>
      <c r="L26875" s="136">
        <v>0</v>
      </c>
      <c r="M26875" s="141" t="s">
        <v>14501</v>
      </c>
      <c r="N26875" s="136">
        <v>0</v>
      </c>
      <c r="O26875" s="136">
        <v>0</v>
      </c>
      <c r="P26875" s="136">
        <v>0</v>
      </c>
      <c r="Q26875" s="136">
        <v>0</v>
      </c>
      <c r="R26875" s="136">
        <v>0</v>
      </c>
      <c r="S26875" s="136">
        <v>0</v>
      </c>
    </row>
    <row r="26876" spans="1:19" ht="11.25" thickBot="1" x14ac:dyDescent="0.2">
      <c r="A26876" s="112"/>
    </row>
    <row r="26877" spans="1:19" ht="11.25" thickBot="1" x14ac:dyDescent="0.2">
      <c r="A26877" s="106" t="s">
        <v>357</v>
      </c>
      <c r="B26877" s="106" t="s">
        <v>358</v>
      </c>
      <c r="C26877" s="146" t="s">
        <v>53</v>
      </c>
      <c r="D26877" s="146" t="s">
        <v>54</v>
      </c>
      <c r="E26877" s="146" t="s">
        <v>55</v>
      </c>
      <c r="F26877" s="146" t="s">
        <v>56</v>
      </c>
      <c r="G26877" s="146" t="s">
        <v>14507</v>
      </c>
      <c r="H26877" s="146" t="s">
        <v>57</v>
      </c>
      <c r="I26877" s="146" t="s">
        <v>59</v>
      </c>
      <c r="J26877" s="146" t="s">
        <v>14508</v>
      </c>
      <c r="K26877" s="146" t="s">
        <v>60</v>
      </c>
      <c r="L26877" s="146" t="s">
        <v>61</v>
      </c>
      <c r="M26877" s="146" t="s">
        <v>62</v>
      </c>
      <c r="N26877" s="146" t="s">
        <v>14509</v>
      </c>
      <c r="O26877" s="146" t="s">
        <v>63</v>
      </c>
      <c r="P26877" s="146" t="s">
        <v>64</v>
      </c>
      <c r="Q26877" s="146" t="s">
        <v>66</v>
      </c>
      <c r="R26877" s="146" t="s">
        <v>14510</v>
      </c>
      <c r="S26877" s="146" t="s">
        <v>67</v>
      </c>
    </row>
    <row r="26878" spans="1:19" ht="11.25" thickBot="1" x14ac:dyDescent="0.2">
      <c r="A26878" s="107">
        <v>1</v>
      </c>
      <c r="B26878" s="132">
        <v>0.64439814814814811</v>
      </c>
      <c r="C26878" s="108">
        <v>33.332999999999998</v>
      </c>
      <c r="D26878" s="108">
        <v>95.239000000000004</v>
      </c>
      <c r="E26878" s="141" t="s">
        <v>14500</v>
      </c>
      <c r="F26878" s="108">
        <v>33.332999999999998</v>
      </c>
      <c r="G26878" s="108">
        <v>33.332999999999998</v>
      </c>
      <c r="H26878" s="108">
        <v>212.965</v>
      </c>
      <c r="I26878" s="108">
        <v>1166.7249999999999</v>
      </c>
      <c r="J26878" s="141" t="s">
        <v>14500</v>
      </c>
      <c r="K26878" s="141" t="s">
        <v>14500</v>
      </c>
      <c r="L26878" s="108">
        <v>33.332999999999998</v>
      </c>
      <c r="M26878" s="108">
        <v>41.667000000000002</v>
      </c>
      <c r="N26878" s="108">
        <v>66.667000000000002</v>
      </c>
      <c r="O26878" s="108">
        <v>33.332999999999998</v>
      </c>
      <c r="P26878" s="108">
        <v>4056.2510000000002</v>
      </c>
      <c r="Q26878" s="145">
        <v>718383.24</v>
      </c>
      <c r="R26878" s="141" t="s">
        <v>14500</v>
      </c>
      <c r="S26878" s="108">
        <v>963.00400000000002</v>
      </c>
    </row>
    <row r="26879" spans="1:19" ht="11.25" thickBot="1" x14ac:dyDescent="0.2">
      <c r="A26879" s="112"/>
    </row>
    <row r="26880" spans="1:19" ht="11.25" thickBot="1" x14ac:dyDescent="0.2">
      <c r="A26880" s="135" t="s">
        <v>362</v>
      </c>
      <c r="B26880" s="112"/>
      <c r="C26880" s="136">
        <v>33.332999999999998</v>
      </c>
      <c r="D26880" s="136">
        <v>95.239000000000004</v>
      </c>
      <c r="E26880" s="141" t="s">
        <v>14501</v>
      </c>
      <c r="F26880" s="136">
        <v>33.332999999999998</v>
      </c>
      <c r="G26880" s="136">
        <v>33.332999999999998</v>
      </c>
      <c r="H26880" s="136">
        <v>212.965</v>
      </c>
      <c r="I26880" s="136">
        <v>1166.7249999999999</v>
      </c>
      <c r="J26880" s="141" t="s">
        <v>14501</v>
      </c>
      <c r="K26880" s="141" t="s">
        <v>14501</v>
      </c>
      <c r="L26880" s="136">
        <v>33.332999999999998</v>
      </c>
      <c r="M26880" s="136">
        <v>41.667000000000002</v>
      </c>
      <c r="N26880" s="136">
        <v>66.667000000000002</v>
      </c>
      <c r="O26880" s="136">
        <v>33.332999999999998</v>
      </c>
      <c r="P26880" s="136">
        <v>4056.2510000000002</v>
      </c>
      <c r="Q26880" s="140">
        <v>718383.24</v>
      </c>
      <c r="R26880" s="141" t="s">
        <v>14501</v>
      </c>
      <c r="S26880" s="136">
        <v>963.00400000000002</v>
      </c>
    </row>
    <row r="26881" spans="1:19" ht="11.25" thickBot="1" x14ac:dyDescent="0.2">
      <c r="A26881" s="112"/>
    </row>
    <row r="26882" spans="1:19" ht="11.25" thickBot="1" x14ac:dyDescent="0.2">
      <c r="A26882" s="138" t="s">
        <v>364</v>
      </c>
      <c r="B26882" s="112"/>
      <c r="C26882" s="136">
        <v>0</v>
      </c>
      <c r="D26882" s="136">
        <v>0</v>
      </c>
      <c r="E26882" s="141" t="s">
        <v>14501</v>
      </c>
      <c r="F26882" s="136">
        <v>0</v>
      </c>
      <c r="G26882" s="136">
        <v>0</v>
      </c>
      <c r="H26882" s="136">
        <v>0</v>
      </c>
      <c r="I26882" s="136">
        <v>0</v>
      </c>
      <c r="J26882" s="141" t="s">
        <v>14501</v>
      </c>
      <c r="K26882" s="141" t="s">
        <v>14501</v>
      </c>
      <c r="L26882" s="136">
        <v>0</v>
      </c>
      <c r="M26882" s="136">
        <v>0</v>
      </c>
      <c r="N26882" s="136">
        <v>0</v>
      </c>
      <c r="O26882" s="136">
        <v>0</v>
      </c>
      <c r="P26882" s="136">
        <v>0</v>
      </c>
      <c r="Q26882" s="140">
        <v>0</v>
      </c>
      <c r="R26882" s="141" t="s">
        <v>14501</v>
      </c>
      <c r="S26882" s="136">
        <v>0</v>
      </c>
    </row>
    <row r="26883" spans="1:19" ht="11.25" thickBot="1" x14ac:dyDescent="0.2">
      <c r="A26883" s="112"/>
    </row>
    <row r="26884" spans="1:19" ht="11.25" thickBot="1" x14ac:dyDescent="0.2">
      <c r="A26884" s="139" t="s">
        <v>366</v>
      </c>
      <c r="B26884" s="112"/>
      <c r="C26884" s="136">
        <v>0</v>
      </c>
      <c r="D26884" s="136">
        <v>0</v>
      </c>
      <c r="E26884" s="141" t="s">
        <v>14501</v>
      </c>
      <c r="F26884" s="136">
        <v>0</v>
      </c>
      <c r="G26884" s="136">
        <v>0</v>
      </c>
      <c r="H26884" s="136">
        <v>0</v>
      </c>
      <c r="I26884" s="136">
        <v>0</v>
      </c>
      <c r="J26884" s="141" t="s">
        <v>14501</v>
      </c>
      <c r="K26884" s="141" t="s">
        <v>14501</v>
      </c>
      <c r="L26884" s="136">
        <v>0</v>
      </c>
      <c r="M26884" s="136">
        <v>0</v>
      </c>
      <c r="N26884" s="136">
        <v>0</v>
      </c>
      <c r="O26884" s="136">
        <v>0</v>
      </c>
      <c r="P26884" s="136">
        <v>0</v>
      </c>
      <c r="Q26884" s="140">
        <v>0</v>
      </c>
      <c r="R26884" s="141" t="s">
        <v>14501</v>
      </c>
      <c r="S26884" s="136">
        <v>0</v>
      </c>
    </row>
    <row r="26885" spans="1:19" ht="11.25" thickBot="1" x14ac:dyDescent="0.2">
      <c r="A26885" s="112"/>
    </row>
    <row r="26886" spans="1:19" ht="11.25" thickBot="1" x14ac:dyDescent="0.2">
      <c r="A26886" s="106" t="s">
        <v>357</v>
      </c>
      <c r="B26886" s="106" t="s">
        <v>358</v>
      </c>
      <c r="C26886" s="146" t="s">
        <v>68</v>
      </c>
      <c r="D26886" s="146" t="s">
        <v>14511</v>
      </c>
    </row>
    <row r="26887" spans="1:19" ht="11.25" thickBot="1" x14ac:dyDescent="0.2">
      <c r="A26887" s="107">
        <v>1</v>
      </c>
      <c r="B26887" s="132">
        <v>0.64439814814814811</v>
      </c>
      <c r="C26887" s="108">
        <v>309.52800000000002</v>
      </c>
      <c r="D26887" s="141" t="s">
        <v>14500</v>
      </c>
    </row>
    <row r="26888" spans="1:19" ht="11.25" thickBot="1" x14ac:dyDescent="0.2">
      <c r="A26888" s="112"/>
    </row>
    <row r="26889" spans="1:19" ht="11.25" thickBot="1" x14ac:dyDescent="0.2">
      <c r="A26889" s="135" t="s">
        <v>362</v>
      </c>
      <c r="B26889" s="112"/>
      <c r="C26889" s="136">
        <v>309.52800000000002</v>
      </c>
      <c r="D26889" s="141" t="s">
        <v>14501</v>
      </c>
    </row>
    <row r="26890" spans="1:19" ht="11.25" thickBot="1" x14ac:dyDescent="0.2">
      <c r="A26890" s="112"/>
    </row>
    <row r="26891" spans="1:19" ht="11.25" thickBot="1" x14ac:dyDescent="0.2">
      <c r="A26891" s="138" t="s">
        <v>364</v>
      </c>
      <c r="B26891" s="112"/>
      <c r="C26891" s="136">
        <v>0</v>
      </c>
      <c r="D26891" s="141" t="s">
        <v>14501</v>
      </c>
    </row>
    <row r="26892" spans="1:19" ht="11.25" thickBot="1" x14ac:dyDescent="0.2">
      <c r="A26892" s="112"/>
    </row>
    <row r="26893" spans="1:19" ht="11.25" thickBot="1" x14ac:dyDescent="0.2">
      <c r="A26893" s="139" t="s">
        <v>366</v>
      </c>
      <c r="B26893" s="112"/>
      <c r="C26893" s="136">
        <v>0</v>
      </c>
      <c r="D26893" s="141" t="s">
        <v>14501</v>
      </c>
    </row>
    <row r="26894" spans="1:19" ht="10.5" x14ac:dyDescent="0.15">
      <c r="A26894" s="112"/>
    </row>
    <row r="26895" spans="1:19" x14ac:dyDescent="0.15">
      <c r="A26895" s="129"/>
      <c r="B26895" s="86" t="s">
        <v>3100</v>
      </c>
    </row>
    <row r="26896" spans="1:19" ht="9.75" thickBot="1" x14ac:dyDescent="0.2">
      <c r="A26896" s="81" t="s">
        <v>5871</v>
      </c>
    </row>
    <row r="26897" spans="1:19" ht="11.25" thickBot="1" x14ac:dyDescent="0.2">
      <c r="A26897" s="106" t="s">
        <v>357</v>
      </c>
      <c r="B26897" s="106" t="s">
        <v>358</v>
      </c>
      <c r="C26897" s="146" t="s">
        <v>14494</v>
      </c>
      <c r="D26897" s="146" t="s">
        <v>14495</v>
      </c>
      <c r="E26897" s="146" t="s">
        <v>14496</v>
      </c>
      <c r="F26897" s="146" t="s">
        <v>0</v>
      </c>
      <c r="G26897" s="146" t="s">
        <v>1</v>
      </c>
      <c r="H26897" s="146" t="s">
        <v>2</v>
      </c>
      <c r="I26897" s="146" t="s">
        <v>14497</v>
      </c>
      <c r="J26897" s="146" t="s">
        <v>3</v>
      </c>
      <c r="K26897" s="146" t="s">
        <v>14498</v>
      </c>
      <c r="L26897" s="146" t="s">
        <v>7</v>
      </c>
      <c r="M26897" s="146" t="s">
        <v>14499</v>
      </c>
      <c r="N26897" s="146" t="s">
        <v>10</v>
      </c>
      <c r="O26897" s="146" t="s">
        <v>11</v>
      </c>
      <c r="P26897" s="146" t="s">
        <v>12</v>
      </c>
      <c r="Q26897" s="146" t="s">
        <v>13</v>
      </c>
      <c r="R26897" s="146" t="s">
        <v>14</v>
      </c>
      <c r="S26897" s="146" t="s">
        <v>15</v>
      </c>
    </row>
    <row r="26898" spans="1:19" ht="11.25" thickBot="1" x14ac:dyDescent="0.2">
      <c r="A26898" s="107">
        <v>1</v>
      </c>
      <c r="B26898" s="132">
        <v>0.64953703703703702</v>
      </c>
      <c r="C26898" s="141" t="s">
        <v>14500</v>
      </c>
      <c r="D26898" s="141" t="s">
        <v>14500</v>
      </c>
      <c r="E26898" s="108">
        <v>166.66800000000001</v>
      </c>
      <c r="F26898" s="108">
        <v>13774.472</v>
      </c>
      <c r="G26898" s="108">
        <v>48376.720999999998</v>
      </c>
      <c r="H26898" s="108">
        <v>1963.1469999999999</v>
      </c>
      <c r="I26898" s="108">
        <v>83.334000000000003</v>
      </c>
      <c r="J26898" s="108">
        <v>466.67599999999999</v>
      </c>
      <c r="K26898" s="108">
        <v>513.90300000000002</v>
      </c>
      <c r="L26898" s="145">
        <v>10654.785</v>
      </c>
      <c r="M26898" s="108">
        <v>253.97200000000001</v>
      </c>
      <c r="N26898" s="108">
        <v>375.00700000000001</v>
      </c>
      <c r="O26898" s="108">
        <v>370.37599999999998</v>
      </c>
      <c r="P26898" s="108">
        <v>18408.804</v>
      </c>
      <c r="Q26898" s="108">
        <v>246836.48000000001</v>
      </c>
      <c r="R26898" s="108">
        <v>227.27500000000001</v>
      </c>
      <c r="S26898" s="108">
        <v>650.01900000000001</v>
      </c>
    </row>
    <row r="26899" spans="1:19" ht="11.25" thickBot="1" x14ac:dyDescent="0.2">
      <c r="A26899" s="112"/>
    </row>
    <row r="26900" spans="1:19" ht="11.25" thickBot="1" x14ac:dyDescent="0.2">
      <c r="A26900" s="135" t="s">
        <v>362</v>
      </c>
      <c r="B26900" s="112"/>
      <c r="C26900" s="141" t="s">
        <v>14501</v>
      </c>
      <c r="D26900" s="141" t="s">
        <v>14501</v>
      </c>
      <c r="E26900" s="136">
        <v>166.66800000000001</v>
      </c>
      <c r="F26900" s="136">
        <v>13774.472</v>
      </c>
      <c r="G26900" s="136">
        <v>48376.720999999998</v>
      </c>
      <c r="H26900" s="136">
        <v>1963.1469999999999</v>
      </c>
      <c r="I26900" s="136">
        <v>83.334000000000003</v>
      </c>
      <c r="J26900" s="136">
        <v>466.67599999999999</v>
      </c>
      <c r="K26900" s="136">
        <v>513.90300000000002</v>
      </c>
      <c r="L26900" s="140">
        <v>10654.785</v>
      </c>
      <c r="M26900" s="136">
        <v>253.97200000000001</v>
      </c>
      <c r="N26900" s="136">
        <v>375.00700000000001</v>
      </c>
      <c r="O26900" s="136">
        <v>370.37599999999998</v>
      </c>
      <c r="P26900" s="136">
        <v>18408.804</v>
      </c>
      <c r="Q26900" s="136">
        <v>246836.48000000001</v>
      </c>
      <c r="R26900" s="136">
        <v>227.27500000000001</v>
      </c>
      <c r="S26900" s="136">
        <v>650.01900000000001</v>
      </c>
    </row>
    <row r="26901" spans="1:19" ht="11.25" thickBot="1" x14ac:dyDescent="0.2">
      <c r="A26901" s="112"/>
    </row>
    <row r="26902" spans="1:19" ht="11.25" thickBot="1" x14ac:dyDescent="0.2">
      <c r="A26902" s="138" t="s">
        <v>364</v>
      </c>
      <c r="B26902" s="112"/>
      <c r="C26902" s="141" t="s">
        <v>14501</v>
      </c>
      <c r="D26902" s="141" t="s">
        <v>14501</v>
      </c>
      <c r="E26902" s="136">
        <v>0</v>
      </c>
      <c r="F26902" s="136">
        <v>0</v>
      </c>
      <c r="G26902" s="136">
        <v>0</v>
      </c>
      <c r="H26902" s="136">
        <v>0</v>
      </c>
      <c r="I26902" s="136">
        <v>0</v>
      </c>
      <c r="J26902" s="136">
        <v>0</v>
      </c>
      <c r="K26902" s="136">
        <v>0</v>
      </c>
      <c r="L26902" s="140">
        <v>0</v>
      </c>
      <c r="M26902" s="136">
        <v>0</v>
      </c>
      <c r="N26902" s="136">
        <v>0</v>
      </c>
      <c r="O26902" s="136">
        <v>0</v>
      </c>
      <c r="P26902" s="136">
        <v>0</v>
      </c>
      <c r="Q26902" s="136">
        <v>0</v>
      </c>
      <c r="R26902" s="136">
        <v>0</v>
      </c>
      <c r="S26902" s="136">
        <v>0</v>
      </c>
    </row>
    <row r="26903" spans="1:19" ht="11.25" thickBot="1" x14ac:dyDescent="0.2">
      <c r="A26903" s="112"/>
    </row>
    <row r="26904" spans="1:19" ht="11.25" thickBot="1" x14ac:dyDescent="0.2">
      <c r="A26904" s="139" t="s">
        <v>366</v>
      </c>
      <c r="B26904" s="112"/>
      <c r="C26904" s="141" t="s">
        <v>14501</v>
      </c>
      <c r="D26904" s="141" t="s">
        <v>14501</v>
      </c>
      <c r="E26904" s="136">
        <v>0</v>
      </c>
      <c r="F26904" s="136">
        <v>0</v>
      </c>
      <c r="G26904" s="136">
        <v>0</v>
      </c>
      <c r="H26904" s="136">
        <v>0</v>
      </c>
      <c r="I26904" s="136">
        <v>0</v>
      </c>
      <c r="J26904" s="136">
        <v>0</v>
      </c>
      <c r="K26904" s="136">
        <v>0</v>
      </c>
      <c r="L26904" s="140">
        <v>0</v>
      </c>
      <c r="M26904" s="136">
        <v>0</v>
      </c>
      <c r="N26904" s="136">
        <v>0</v>
      </c>
      <c r="O26904" s="136">
        <v>0</v>
      </c>
      <c r="P26904" s="136">
        <v>0</v>
      </c>
      <c r="Q26904" s="136">
        <v>0</v>
      </c>
      <c r="R26904" s="136">
        <v>0</v>
      </c>
      <c r="S26904" s="136">
        <v>0</v>
      </c>
    </row>
    <row r="26905" spans="1:19" ht="11.25" thickBot="1" x14ac:dyDescent="0.2">
      <c r="A26905" s="112"/>
    </row>
    <row r="26906" spans="1:19" ht="11.25" thickBot="1" x14ac:dyDescent="0.2">
      <c r="A26906" s="106" t="s">
        <v>357</v>
      </c>
      <c r="B26906" s="106" t="s">
        <v>358</v>
      </c>
      <c r="C26906" s="146" t="s">
        <v>16</v>
      </c>
      <c r="D26906" s="146" t="s">
        <v>14502</v>
      </c>
      <c r="E26906" s="146" t="s">
        <v>14503</v>
      </c>
      <c r="F26906" s="146" t="s">
        <v>20</v>
      </c>
      <c r="G26906" s="146" t="s">
        <v>21</v>
      </c>
      <c r="H26906" s="146" t="s">
        <v>22</v>
      </c>
      <c r="I26906" s="146" t="s">
        <v>23</v>
      </c>
      <c r="J26906" s="146" t="s">
        <v>24</v>
      </c>
      <c r="K26906" s="146" t="s">
        <v>26</v>
      </c>
      <c r="L26906" s="146" t="s">
        <v>14504</v>
      </c>
      <c r="M26906" s="146" t="s">
        <v>27</v>
      </c>
      <c r="N26906" s="146" t="s">
        <v>28</v>
      </c>
      <c r="O26906" s="146" t="s">
        <v>29</v>
      </c>
      <c r="P26906" s="146" t="s">
        <v>30</v>
      </c>
      <c r="Q26906" s="146" t="s">
        <v>14505</v>
      </c>
      <c r="R26906" s="146" t="s">
        <v>32</v>
      </c>
      <c r="S26906" s="146" t="s">
        <v>33</v>
      </c>
    </row>
    <row r="26907" spans="1:19" ht="11.25" thickBot="1" x14ac:dyDescent="0.2">
      <c r="A26907" s="107">
        <v>1</v>
      </c>
      <c r="B26907" s="132">
        <v>0.64953703703703702</v>
      </c>
      <c r="C26907" s="108">
        <v>5784.6850000000004</v>
      </c>
      <c r="D26907" s="108">
        <v>2483.627</v>
      </c>
      <c r="E26907" s="108">
        <v>33.332999999999998</v>
      </c>
      <c r="F26907" s="145">
        <v>11472.026</v>
      </c>
      <c r="G26907" s="141" t="s">
        <v>14500</v>
      </c>
      <c r="H26907" s="108">
        <v>55.555999999999997</v>
      </c>
      <c r="I26907" s="108">
        <v>2466.9340000000002</v>
      </c>
      <c r="J26907" s="108">
        <v>32683.217000000001</v>
      </c>
      <c r="K26907" s="145">
        <v>85124.248000000007</v>
      </c>
      <c r="L26907" s="108">
        <v>1097.2940000000001</v>
      </c>
      <c r="M26907" s="108">
        <v>111.11199999999999</v>
      </c>
      <c r="N26907" s="108">
        <v>240.744</v>
      </c>
      <c r="O26907" s="141" t="s">
        <v>14500</v>
      </c>
      <c r="P26907" s="141" t="s">
        <v>14500</v>
      </c>
      <c r="Q26907" s="108">
        <v>71.429000000000002</v>
      </c>
      <c r="R26907" s="108">
        <v>74.073999999999998</v>
      </c>
      <c r="S26907" s="108">
        <v>41.667000000000002</v>
      </c>
    </row>
    <row r="26908" spans="1:19" ht="11.25" thickBot="1" x14ac:dyDescent="0.2">
      <c r="A26908" s="112"/>
    </row>
    <row r="26909" spans="1:19" ht="11.25" thickBot="1" x14ac:dyDescent="0.2">
      <c r="A26909" s="135" t="s">
        <v>362</v>
      </c>
      <c r="B26909" s="112"/>
      <c r="C26909" s="136">
        <v>5784.6850000000004</v>
      </c>
      <c r="D26909" s="136">
        <v>2483.627</v>
      </c>
      <c r="E26909" s="136">
        <v>33.332999999999998</v>
      </c>
      <c r="F26909" s="140">
        <v>11472.026</v>
      </c>
      <c r="G26909" s="141" t="s">
        <v>14501</v>
      </c>
      <c r="H26909" s="136">
        <v>55.555999999999997</v>
      </c>
      <c r="I26909" s="136">
        <v>2466.9340000000002</v>
      </c>
      <c r="J26909" s="136">
        <v>32683.217000000001</v>
      </c>
      <c r="K26909" s="140">
        <v>85124.248000000007</v>
      </c>
      <c r="L26909" s="136">
        <v>1097.2940000000001</v>
      </c>
      <c r="M26909" s="136">
        <v>111.11199999999999</v>
      </c>
      <c r="N26909" s="136">
        <v>240.744</v>
      </c>
      <c r="O26909" s="141" t="s">
        <v>14501</v>
      </c>
      <c r="P26909" s="141" t="s">
        <v>14501</v>
      </c>
      <c r="Q26909" s="136">
        <v>71.429000000000002</v>
      </c>
      <c r="R26909" s="136">
        <v>74.073999999999998</v>
      </c>
      <c r="S26909" s="136">
        <v>41.667000000000002</v>
      </c>
    </row>
    <row r="26910" spans="1:19" ht="11.25" thickBot="1" x14ac:dyDescent="0.2">
      <c r="A26910" s="112"/>
    </row>
    <row r="26911" spans="1:19" ht="11.25" thickBot="1" x14ac:dyDescent="0.2">
      <c r="A26911" s="138" t="s">
        <v>364</v>
      </c>
      <c r="B26911" s="112"/>
      <c r="C26911" s="136">
        <v>0</v>
      </c>
      <c r="D26911" s="136">
        <v>0</v>
      </c>
      <c r="E26911" s="136">
        <v>0</v>
      </c>
      <c r="F26911" s="140">
        <v>0</v>
      </c>
      <c r="G26911" s="141" t="s">
        <v>14501</v>
      </c>
      <c r="H26911" s="136">
        <v>0</v>
      </c>
      <c r="I26911" s="136">
        <v>0</v>
      </c>
      <c r="J26911" s="136">
        <v>0</v>
      </c>
      <c r="K26911" s="140">
        <v>0</v>
      </c>
      <c r="L26911" s="136">
        <v>0</v>
      </c>
      <c r="M26911" s="136">
        <v>0</v>
      </c>
      <c r="N26911" s="136">
        <v>0</v>
      </c>
      <c r="O26911" s="141" t="s">
        <v>14501</v>
      </c>
      <c r="P26911" s="141" t="s">
        <v>14501</v>
      </c>
      <c r="Q26911" s="136">
        <v>0</v>
      </c>
      <c r="R26911" s="136">
        <v>0</v>
      </c>
      <c r="S26911" s="136">
        <v>0</v>
      </c>
    </row>
    <row r="26912" spans="1:19" ht="11.25" thickBot="1" x14ac:dyDescent="0.2">
      <c r="A26912" s="112"/>
    </row>
    <row r="26913" spans="1:19" ht="11.25" thickBot="1" x14ac:dyDescent="0.2">
      <c r="A26913" s="139" t="s">
        <v>366</v>
      </c>
      <c r="B26913" s="112"/>
      <c r="C26913" s="136">
        <v>0</v>
      </c>
      <c r="D26913" s="136">
        <v>0</v>
      </c>
      <c r="E26913" s="136">
        <v>0</v>
      </c>
      <c r="F26913" s="140">
        <v>0</v>
      </c>
      <c r="G26913" s="141" t="s">
        <v>14501</v>
      </c>
      <c r="H26913" s="136">
        <v>0</v>
      </c>
      <c r="I26913" s="136">
        <v>0</v>
      </c>
      <c r="J26913" s="136">
        <v>0</v>
      </c>
      <c r="K26913" s="140">
        <v>0</v>
      </c>
      <c r="L26913" s="136">
        <v>0</v>
      </c>
      <c r="M26913" s="136">
        <v>0</v>
      </c>
      <c r="N26913" s="136">
        <v>0</v>
      </c>
      <c r="O26913" s="141" t="s">
        <v>14501</v>
      </c>
      <c r="P26913" s="141" t="s">
        <v>14501</v>
      </c>
      <c r="Q26913" s="136">
        <v>0</v>
      </c>
      <c r="R26913" s="136">
        <v>0</v>
      </c>
      <c r="S26913" s="136">
        <v>0</v>
      </c>
    </row>
    <row r="26914" spans="1:19" ht="11.25" thickBot="1" x14ac:dyDescent="0.2">
      <c r="A26914" s="112"/>
    </row>
    <row r="26915" spans="1:19" ht="11.25" thickBot="1" x14ac:dyDescent="0.2">
      <c r="A26915" s="106" t="s">
        <v>357</v>
      </c>
      <c r="B26915" s="106" t="s">
        <v>358</v>
      </c>
      <c r="C26915" s="146" t="s">
        <v>35</v>
      </c>
      <c r="D26915" s="146" t="s">
        <v>36</v>
      </c>
      <c r="E26915" s="146" t="s">
        <v>14506</v>
      </c>
      <c r="F26915" s="146" t="s">
        <v>38</v>
      </c>
      <c r="G26915" s="146" t="s">
        <v>39</v>
      </c>
      <c r="H26915" s="146" t="s">
        <v>41</v>
      </c>
      <c r="I26915" s="146" t="s">
        <v>42</v>
      </c>
      <c r="J26915" s="146" t="s">
        <v>43</v>
      </c>
      <c r="K26915" s="146" t="s">
        <v>44</v>
      </c>
      <c r="L26915" s="146" t="s">
        <v>45</v>
      </c>
      <c r="M26915" s="146" t="s">
        <v>46</v>
      </c>
      <c r="N26915" s="146" t="s">
        <v>47</v>
      </c>
      <c r="O26915" s="146" t="s">
        <v>48</v>
      </c>
      <c r="P26915" s="146" t="s">
        <v>49</v>
      </c>
      <c r="Q26915" s="146" t="s">
        <v>50</v>
      </c>
      <c r="R26915" s="146" t="s">
        <v>51</v>
      </c>
      <c r="S26915" s="146" t="s">
        <v>52</v>
      </c>
    </row>
    <row r="26916" spans="1:19" ht="11.25" thickBot="1" x14ac:dyDescent="0.2">
      <c r="A26916" s="107">
        <v>1</v>
      </c>
      <c r="B26916" s="132">
        <v>0.64953703703703702</v>
      </c>
      <c r="C26916" s="145">
        <v>176562.78</v>
      </c>
      <c r="D26916" s="108">
        <v>111.11199999999999</v>
      </c>
      <c r="E26916" s="108">
        <v>55.555999999999997</v>
      </c>
      <c r="F26916" s="141" t="s">
        <v>14500</v>
      </c>
      <c r="G26916" s="108">
        <v>148.149</v>
      </c>
      <c r="H26916" s="108">
        <v>30307.504000000001</v>
      </c>
      <c r="I26916" s="108">
        <v>5296.2939999999999</v>
      </c>
      <c r="J26916" s="108">
        <v>3217.1019999999999</v>
      </c>
      <c r="K26916" s="108">
        <v>411.12</v>
      </c>
      <c r="L26916" s="108">
        <v>370.37700000000001</v>
      </c>
      <c r="M26916" s="108">
        <v>55.555999999999997</v>
      </c>
      <c r="N26916" s="108">
        <v>83.334000000000003</v>
      </c>
      <c r="O26916" s="108">
        <v>74.073999999999998</v>
      </c>
      <c r="P26916" s="108">
        <v>111.11199999999999</v>
      </c>
      <c r="Q26916" s="108">
        <v>148.149</v>
      </c>
      <c r="R26916" s="108">
        <v>71.429000000000002</v>
      </c>
      <c r="S26916" s="108">
        <v>71.429000000000002</v>
      </c>
    </row>
    <row r="26917" spans="1:19" ht="11.25" thickBot="1" x14ac:dyDescent="0.2">
      <c r="A26917" s="112"/>
    </row>
    <row r="26918" spans="1:19" ht="11.25" thickBot="1" x14ac:dyDescent="0.2">
      <c r="A26918" s="135" t="s">
        <v>362</v>
      </c>
      <c r="B26918" s="112"/>
      <c r="C26918" s="140">
        <v>176562.78</v>
      </c>
      <c r="D26918" s="136">
        <v>111.11199999999999</v>
      </c>
      <c r="E26918" s="136">
        <v>55.555999999999997</v>
      </c>
      <c r="F26918" s="141" t="s">
        <v>14501</v>
      </c>
      <c r="G26918" s="136">
        <v>148.149</v>
      </c>
      <c r="H26918" s="136">
        <v>30307.504000000001</v>
      </c>
      <c r="I26918" s="136">
        <v>5296.2939999999999</v>
      </c>
      <c r="J26918" s="136">
        <v>3217.1019999999999</v>
      </c>
      <c r="K26918" s="136">
        <v>411.12</v>
      </c>
      <c r="L26918" s="136">
        <v>370.37700000000001</v>
      </c>
      <c r="M26918" s="136">
        <v>55.555999999999997</v>
      </c>
      <c r="N26918" s="136">
        <v>83.334000000000003</v>
      </c>
      <c r="O26918" s="136">
        <v>74.073999999999998</v>
      </c>
      <c r="P26918" s="136">
        <v>111.11199999999999</v>
      </c>
      <c r="Q26918" s="136">
        <v>148.149</v>
      </c>
      <c r="R26918" s="136">
        <v>71.429000000000002</v>
      </c>
      <c r="S26918" s="136">
        <v>71.429000000000002</v>
      </c>
    </row>
    <row r="26919" spans="1:19" ht="11.25" thickBot="1" x14ac:dyDescent="0.2">
      <c r="A26919" s="112"/>
    </row>
    <row r="26920" spans="1:19" ht="11.25" thickBot="1" x14ac:dyDescent="0.2">
      <c r="A26920" s="138" t="s">
        <v>364</v>
      </c>
      <c r="B26920" s="112"/>
      <c r="C26920" s="140">
        <v>0</v>
      </c>
      <c r="D26920" s="136">
        <v>0</v>
      </c>
      <c r="E26920" s="136">
        <v>0</v>
      </c>
      <c r="F26920" s="141" t="s">
        <v>14501</v>
      </c>
      <c r="G26920" s="136">
        <v>0</v>
      </c>
      <c r="H26920" s="136">
        <v>0</v>
      </c>
      <c r="I26920" s="136">
        <v>0</v>
      </c>
      <c r="J26920" s="136">
        <v>0</v>
      </c>
      <c r="K26920" s="136">
        <v>0</v>
      </c>
      <c r="L26920" s="136">
        <v>0</v>
      </c>
      <c r="M26920" s="136">
        <v>0</v>
      </c>
      <c r="N26920" s="136">
        <v>0</v>
      </c>
      <c r="O26920" s="136">
        <v>0</v>
      </c>
      <c r="P26920" s="136">
        <v>0</v>
      </c>
      <c r="Q26920" s="136">
        <v>0</v>
      </c>
      <c r="R26920" s="136">
        <v>0</v>
      </c>
      <c r="S26920" s="136">
        <v>0</v>
      </c>
    </row>
    <row r="26921" spans="1:19" ht="11.25" thickBot="1" x14ac:dyDescent="0.2">
      <c r="A26921" s="112"/>
    </row>
    <row r="26922" spans="1:19" ht="11.25" thickBot="1" x14ac:dyDescent="0.2">
      <c r="A26922" s="139" t="s">
        <v>366</v>
      </c>
      <c r="B26922" s="112"/>
      <c r="C26922" s="140">
        <v>0</v>
      </c>
      <c r="D26922" s="136">
        <v>0</v>
      </c>
      <c r="E26922" s="136">
        <v>0</v>
      </c>
      <c r="F26922" s="141" t="s">
        <v>14501</v>
      </c>
      <c r="G26922" s="136">
        <v>0</v>
      </c>
      <c r="H26922" s="136">
        <v>0</v>
      </c>
      <c r="I26922" s="136">
        <v>0</v>
      </c>
      <c r="J26922" s="136">
        <v>0</v>
      </c>
      <c r="K26922" s="136">
        <v>0</v>
      </c>
      <c r="L26922" s="136">
        <v>0</v>
      </c>
      <c r="M26922" s="136">
        <v>0</v>
      </c>
      <c r="N26922" s="136">
        <v>0</v>
      </c>
      <c r="O26922" s="136">
        <v>0</v>
      </c>
      <c r="P26922" s="136">
        <v>0</v>
      </c>
      <c r="Q26922" s="136">
        <v>0</v>
      </c>
      <c r="R26922" s="136">
        <v>0</v>
      </c>
      <c r="S26922" s="136">
        <v>0</v>
      </c>
    </row>
    <row r="26923" spans="1:19" ht="11.25" thickBot="1" x14ac:dyDescent="0.2">
      <c r="A26923" s="112"/>
    </row>
    <row r="26924" spans="1:19" ht="11.25" thickBot="1" x14ac:dyDescent="0.2">
      <c r="A26924" s="106" t="s">
        <v>357</v>
      </c>
      <c r="B26924" s="106" t="s">
        <v>358</v>
      </c>
      <c r="C26924" s="146" t="s">
        <v>53</v>
      </c>
      <c r="D26924" s="146" t="s">
        <v>54</v>
      </c>
      <c r="E26924" s="146" t="s">
        <v>55</v>
      </c>
      <c r="F26924" s="146" t="s">
        <v>56</v>
      </c>
      <c r="G26924" s="146" t="s">
        <v>14507</v>
      </c>
      <c r="H26924" s="146" t="s">
        <v>57</v>
      </c>
      <c r="I26924" s="146" t="s">
        <v>59</v>
      </c>
      <c r="J26924" s="146" t="s">
        <v>14508</v>
      </c>
      <c r="K26924" s="146" t="s">
        <v>60</v>
      </c>
      <c r="L26924" s="146" t="s">
        <v>61</v>
      </c>
      <c r="M26924" s="146" t="s">
        <v>62</v>
      </c>
      <c r="N26924" s="146" t="s">
        <v>14509</v>
      </c>
      <c r="O26924" s="146" t="s">
        <v>63</v>
      </c>
      <c r="P26924" s="146" t="s">
        <v>64</v>
      </c>
      <c r="Q26924" s="146" t="s">
        <v>66</v>
      </c>
      <c r="R26924" s="146" t="s">
        <v>14510</v>
      </c>
      <c r="S26924" s="146" t="s">
        <v>67</v>
      </c>
    </row>
    <row r="26925" spans="1:19" ht="11.25" thickBot="1" x14ac:dyDescent="0.2">
      <c r="A26925" s="107">
        <v>1</v>
      </c>
      <c r="B26925" s="132">
        <v>0.64953703703703702</v>
      </c>
      <c r="C26925" s="141" t="s">
        <v>14500</v>
      </c>
      <c r="D26925" s="108">
        <v>133.33500000000001</v>
      </c>
      <c r="E26925" s="108">
        <v>33.332999999999998</v>
      </c>
      <c r="F26925" s="108">
        <v>83.334000000000003</v>
      </c>
      <c r="G26925" s="108">
        <v>74.073999999999998</v>
      </c>
      <c r="H26925" s="108">
        <v>166.66800000000001</v>
      </c>
      <c r="I26925" s="108">
        <v>1314.886</v>
      </c>
      <c r="J26925" s="141" t="s">
        <v>14500</v>
      </c>
      <c r="K26925" s="141" t="s">
        <v>14500</v>
      </c>
      <c r="L26925" s="141" t="s">
        <v>14500</v>
      </c>
      <c r="M26925" s="108">
        <v>74.073999999999998</v>
      </c>
      <c r="N26925" s="108">
        <v>41.667000000000002</v>
      </c>
      <c r="O26925" s="108">
        <v>74.073999999999998</v>
      </c>
      <c r="P26925" s="108">
        <v>8163.2610000000004</v>
      </c>
      <c r="Q26925" s="145">
        <v>716503.79</v>
      </c>
      <c r="R26925" s="141" t="s">
        <v>14500</v>
      </c>
      <c r="S26925" s="108">
        <v>981.53099999999995</v>
      </c>
    </row>
    <row r="26926" spans="1:19" ht="11.25" thickBot="1" x14ac:dyDescent="0.2">
      <c r="A26926" s="112"/>
    </row>
    <row r="26927" spans="1:19" ht="11.25" thickBot="1" x14ac:dyDescent="0.2">
      <c r="A26927" s="135" t="s">
        <v>362</v>
      </c>
      <c r="B26927" s="112"/>
      <c r="C26927" s="141" t="s">
        <v>14501</v>
      </c>
      <c r="D26927" s="136">
        <v>133.33500000000001</v>
      </c>
      <c r="E26927" s="136">
        <v>33.332999999999998</v>
      </c>
      <c r="F26927" s="136">
        <v>83.334000000000003</v>
      </c>
      <c r="G26927" s="136">
        <v>74.073999999999998</v>
      </c>
      <c r="H26927" s="136">
        <v>166.66800000000001</v>
      </c>
      <c r="I26927" s="136">
        <v>1314.886</v>
      </c>
      <c r="J26927" s="141" t="s">
        <v>14501</v>
      </c>
      <c r="K26927" s="141" t="s">
        <v>14501</v>
      </c>
      <c r="L26927" s="141" t="s">
        <v>14501</v>
      </c>
      <c r="M26927" s="136">
        <v>74.073999999999998</v>
      </c>
      <c r="N26927" s="136">
        <v>41.667000000000002</v>
      </c>
      <c r="O26927" s="136">
        <v>74.073999999999998</v>
      </c>
      <c r="P26927" s="136">
        <v>8163.2610000000004</v>
      </c>
      <c r="Q26927" s="140">
        <v>716503.79</v>
      </c>
      <c r="R26927" s="141" t="s">
        <v>14501</v>
      </c>
      <c r="S26927" s="136">
        <v>981.53099999999995</v>
      </c>
    </row>
    <row r="26928" spans="1:19" ht="11.25" thickBot="1" x14ac:dyDescent="0.2">
      <c r="A26928" s="112"/>
    </row>
    <row r="26929" spans="1:19" ht="11.25" thickBot="1" x14ac:dyDescent="0.2">
      <c r="A26929" s="138" t="s">
        <v>364</v>
      </c>
      <c r="B26929" s="112"/>
      <c r="C26929" s="141" t="s">
        <v>14501</v>
      </c>
      <c r="D26929" s="136">
        <v>0</v>
      </c>
      <c r="E26929" s="136">
        <v>0</v>
      </c>
      <c r="F26929" s="136">
        <v>0</v>
      </c>
      <c r="G26929" s="136">
        <v>0</v>
      </c>
      <c r="H26929" s="136">
        <v>0</v>
      </c>
      <c r="I26929" s="136">
        <v>0</v>
      </c>
      <c r="J26929" s="141" t="s">
        <v>14501</v>
      </c>
      <c r="K26929" s="141" t="s">
        <v>14501</v>
      </c>
      <c r="L26929" s="141" t="s">
        <v>14501</v>
      </c>
      <c r="M26929" s="136">
        <v>0</v>
      </c>
      <c r="N26929" s="136">
        <v>0</v>
      </c>
      <c r="O26929" s="136">
        <v>0</v>
      </c>
      <c r="P26929" s="136">
        <v>0</v>
      </c>
      <c r="Q26929" s="140">
        <v>0</v>
      </c>
      <c r="R26929" s="141" t="s">
        <v>14501</v>
      </c>
      <c r="S26929" s="136">
        <v>0</v>
      </c>
    </row>
    <row r="26930" spans="1:19" ht="11.25" thickBot="1" x14ac:dyDescent="0.2">
      <c r="A26930" s="112"/>
    </row>
    <row r="26931" spans="1:19" ht="11.25" thickBot="1" x14ac:dyDescent="0.2">
      <c r="A26931" s="139" t="s">
        <v>366</v>
      </c>
      <c r="B26931" s="112"/>
      <c r="C26931" s="141" t="s">
        <v>14501</v>
      </c>
      <c r="D26931" s="136">
        <v>0</v>
      </c>
      <c r="E26931" s="136">
        <v>0</v>
      </c>
      <c r="F26931" s="136">
        <v>0</v>
      </c>
      <c r="G26931" s="136">
        <v>0</v>
      </c>
      <c r="H26931" s="136">
        <v>0</v>
      </c>
      <c r="I26931" s="136">
        <v>0</v>
      </c>
      <c r="J26931" s="141" t="s">
        <v>14501</v>
      </c>
      <c r="K26931" s="141" t="s">
        <v>14501</v>
      </c>
      <c r="L26931" s="141" t="s">
        <v>14501</v>
      </c>
      <c r="M26931" s="136">
        <v>0</v>
      </c>
      <c r="N26931" s="136">
        <v>0</v>
      </c>
      <c r="O26931" s="136">
        <v>0</v>
      </c>
      <c r="P26931" s="136">
        <v>0</v>
      </c>
      <c r="Q26931" s="140">
        <v>0</v>
      </c>
      <c r="R26931" s="141" t="s">
        <v>14501</v>
      </c>
      <c r="S26931" s="136">
        <v>0</v>
      </c>
    </row>
    <row r="26932" spans="1:19" ht="11.25" thickBot="1" x14ac:dyDescent="0.2">
      <c r="A26932" s="112"/>
    </row>
    <row r="26933" spans="1:19" ht="11.25" thickBot="1" x14ac:dyDescent="0.2">
      <c r="A26933" s="106" t="s">
        <v>357</v>
      </c>
      <c r="B26933" s="106" t="s">
        <v>358</v>
      </c>
      <c r="C26933" s="146" t="s">
        <v>68</v>
      </c>
      <c r="D26933" s="146" t="s">
        <v>14511</v>
      </c>
    </row>
    <row r="26934" spans="1:19" ht="11.25" thickBot="1" x14ac:dyDescent="0.2">
      <c r="A26934" s="107">
        <v>1</v>
      </c>
      <c r="B26934" s="132">
        <v>0.64953703703703702</v>
      </c>
      <c r="C26934" s="108">
        <v>222.22499999999999</v>
      </c>
      <c r="D26934" s="141" t="s">
        <v>14500</v>
      </c>
    </row>
    <row r="26935" spans="1:19" ht="11.25" thickBot="1" x14ac:dyDescent="0.2">
      <c r="A26935" s="112"/>
    </row>
    <row r="26936" spans="1:19" ht="11.25" thickBot="1" x14ac:dyDescent="0.2">
      <c r="A26936" s="135" t="s">
        <v>362</v>
      </c>
      <c r="B26936" s="112"/>
      <c r="C26936" s="136">
        <v>222.22499999999999</v>
      </c>
      <c r="D26936" s="141" t="s">
        <v>14501</v>
      </c>
    </row>
    <row r="26937" spans="1:19" ht="11.25" thickBot="1" x14ac:dyDescent="0.2">
      <c r="A26937" s="112"/>
    </row>
    <row r="26938" spans="1:19" ht="11.25" thickBot="1" x14ac:dyDescent="0.2">
      <c r="A26938" s="138" t="s">
        <v>364</v>
      </c>
      <c r="B26938" s="112"/>
      <c r="C26938" s="136">
        <v>0</v>
      </c>
      <c r="D26938" s="141" t="s">
        <v>14501</v>
      </c>
    </row>
    <row r="26939" spans="1:19" ht="11.25" thickBot="1" x14ac:dyDescent="0.2">
      <c r="A26939" s="112"/>
    </row>
    <row r="26940" spans="1:19" ht="11.25" thickBot="1" x14ac:dyDescent="0.2">
      <c r="A26940" s="139" t="s">
        <v>366</v>
      </c>
      <c r="B26940" s="112"/>
      <c r="C26940" s="136">
        <v>0</v>
      </c>
      <c r="D26940" s="141" t="s">
        <v>14501</v>
      </c>
    </row>
    <row r="26941" spans="1:19" ht="10.5" x14ac:dyDescent="0.15">
      <c r="A26941" s="112"/>
    </row>
    <row r="26942" spans="1:19" x14ac:dyDescent="0.15">
      <c r="A26942" s="129"/>
      <c r="B26942" s="86" t="s">
        <v>3166</v>
      </c>
    </row>
    <row r="26943" spans="1:19" ht="9.75" thickBot="1" x14ac:dyDescent="0.2">
      <c r="A26943" s="81" t="s">
        <v>5871</v>
      </c>
    </row>
    <row r="26944" spans="1:19" ht="11.25" thickBot="1" x14ac:dyDescent="0.2">
      <c r="A26944" s="106" t="s">
        <v>357</v>
      </c>
      <c r="B26944" s="106" t="s">
        <v>358</v>
      </c>
      <c r="C26944" s="146" t="s">
        <v>14494</v>
      </c>
      <c r="D26944" s="146" t="s">
        <v>14495</v>
      </c>
      <c r="E26944" s="146" t="s">
        <v>14496</v>
      </c>
      <c r="F26944" s="146" t="s">
        <v>0</v>
      </c>
      <c r="G26944" s="146" t="s">
        <v>1</v>
      </c>
      <c r="H26944" s="146" t="s">
        <v>2</v>
      </c>
      <c r="I26944" s="146" t="s">
        <v>14497</v>
      </c>
      <c r="J26944" s="146" t="s">
        <v>3</v>
      </c>
      <c r="K26944" s="146" t="s">
        <v>14498</v>
      </c>
      <c r="L26944" s="146" t="s">
        <v>7</v>
      </c>
      <c r="M26944" s="146" t="s">
        <v>14499</v>
      </c>
      <c r="N26944" s="146" t="s">
        <v>10</v>
      </c>
      <c r="O26944" s="146" t="s">
        <v>11</v>
      </c>
      <c r="P26944" s="146" t="s">
        <v>12</v>
      </c>
      <c r="Q26944" s="146" t="s">
        <v>13</v>
      </c>
      <c r="R26944" s="146" t="s">
        <v>14</v>
      </c>
      <c r="S26944" s="146" t="s">
        <v>15</v>
      </c>
    </row>
    <row r="26945" spans="1:19" ht="11.25" thickBot="1" x14ac:dyDescent="0.2">
      <c r="A26945" s="107">
        <v>1</v>
      </c>
      <c r="B26945" s="132">
        <v>0.65468749999999998</v>
      </c>
      <c r="C26945" s="141" t="s">
        <v>14500</v>
      </c>
      <c r="D26945" s="141" t="s">
        <v>14500</v>
      </c>
      <c r="E26945" s="108">
        <v>129.63</v>
      </c>
      <c r="F26945" s="108">
        <v>9092.2530000000006</v>
      </c>
      <c r="G26945" s="108">
        <v>38458.288999999997</v>
      </c>
      <c r="H26945" s="108">
        <v>1648.2550000000001</v>
      </c>
      <c r="I26945" s="108">
        <v>166.66800000000001</v>
      </c>
      <c r="J26945" s="108">
        <v>395.84100000000001</v>
      </c>
      <c r="K26945" s="108">
        <v>420.64400000000001</v>
      </c>
      <c r="L26945" s="145">
        <v>10220.963</v>
      </c>
      <c r="M26945" s="108">
        <v>229.17</v>
      </c>
      <c r="N26945" s="108">
        <v>263.89299999999997</v>
      </c>
      <c r="O26945" s="108">
        <v>268.52199999999999</v>
      </c>
      <c r="P26945" s="108">
        <v>13401.718999999999</v>
      </c>
      <c r="Q26945" s="108">
        <v>240386.8</v>
      </c>
      <c r="R26945" s="108">
        <v>444.45400000000001</v>
      </c>
      <c r="S26945" s="108">
        <v>416.67500000000001</v>
      </c>
    </row>
    <row r="26946" spans="1:19" ht="11.25" thickBot="1" x14ac:dyDescent="0.2">
      <c r="A26946" s="112"/>
    </row>
    <row r="26947" spans="1:19" ht="11.25" thickBot="1" x14ac:dyDescent="0.2">
      <c r="A26947" s="135" t="s">
        <v>362</v>
      </c>
      <c r="B26947" s="112"/>
      <c r="C26947" s="141" t="s">
        <v>14501</v>
      </c>
      <c r="D26947" s="141" t="s">
        <v>14501</v>
      </c>
      <c r="E26947" s="136">
        <v>129.63</v>
      </c>
      <c r="F26947" s="136">
        <v>9092.2530000000006</v>
      </c>
      <c r="G26947" s="136">
        <v>38458.288999999997</v>
      </c>
      <c r="H26947" s="136">
        <v>1648.2550000000001</v>
      </c>
      <c r="I26947" s="136">
        <v>166.66800000000001</v>
      </c>
      <c r="J26947" s="136">
        <v>395.84100000000001</v>
      </c>
      <c r="K26947" s="136">
        <v>420.64400000000001</v>
      </c>
      <c r="L26947" s="140">
        <v>10220.963</v>
      </c>
      <c r="M26947" s="136">
        <v>229.17</v>
      </c>
      <c r="N26947" s="136">
        <v>263.89299999999997</v>
      </c>
      <c r="O26947" s="136">
        <v>268.52199999999999</v>
      </c>
      <c r="P26947" s="136">
        <v>13401.718999999999</v>
      </c>
      <c r="Q26947" s="136">
        <v>240386.8</v>
      </c>
      <c r="R26947" s="136">
        <v>444.45400000000001</v>
      </c>
      <c r="S26947" s="136">
        <v>416.67500000000001</v>
      </c>
    </row>
    <row r="26948" spans="1:19" ht="11.25" thickBot="1" x14ac:dyDescent="0.2">
      <c r="A26948" s="112"/>
    </row>
    <row r="26949" spans="1:19" ht="11.25" thickBot="1" x14ac:dyDescent="0.2">
      <c r="A26949" s="138" t="s">
        <v>364</v>
      </c>
      <c r="B26949" s="112"/>
      <c r="C26949" s="141" t="s">
        <v>14501</v>
      </c>
      <c r="D26949" s="141" t="s">
        <v>14501</v>
      </c>
      <c r="E26949" s="136">
        <v>0</v>
      </c>
      <c r="F26949" s="136">
        <v>0</v>
      </c>
      <c r="G26949" s="136">
        <v>0</v>
      </c>
      <c r="H26949" s="136">
        <v>0</v>
      </c>
      <c r="I26949" s="136">
        <v>0</v>
      </c>
      <c r="J26949" s="136">
        <v>0</v>
      </c>
      <c r="K26949" s="136">
        <v>0</v>
      </c>
      <c r="L26949" s="140">
        <v>0</v>
      </c>
      <c r="M26949" s="136">
        <v>0</v>
      </c>
      <c r="N26949" s="136">
        <v>0</v>
      </c>
      <c r="O26949" s="136">
        <v>0</v>
      </c>
      <c r="P26949" s="136">
        <v>0</v>
      </c>
      <c r="Q26949" s="136">
        <v>0</v>
      </c>
      <c r="R26949" s="136">
        <v>0</v>
      </c>
      <c r="S26949" s="136">
        <v>0</v>
      </c>
    </row>
    <row r="26950" spans="1:19" ht="11.25" thickBot="1" x14ac:dyDescent="0.2">
      <c r="A26950" s="112"/>
    </row>
    <row r="26951" spans="1:19" ht="11.25" thickBot="1" x14ac:dyDescent="0.2">
      <c r="A26951" s="139" t="s">
        <v>366</v>
      </c>
      <c r="B26951" s="112"/>
      <c r="C26951" s="141" t="s">
        <v>14501</v>
      </c>
      <c r="D26951" s="141" t="s">
        <v>14501</v>
      </c>
      <c r="E26951" s="136">
        <v>0</v>
      </c>
      <c r="F26951" s="136">
        <v>0</v>
      </c>
      <c r="G26951" s="136">
        <v>0</v>
      </c>
      <c r="H26951" s="136">
        <v>0</v>
      </c>
      <c r="I26951" s="136">
        <v>0</v>
      </c>
      <c r="J26951" s="136">
        <v>0</v>
      </c>
      <c r="K26951" s="136">
        <v>0</v>
      </c>
      <c r="L26951" s="140">
        <v>0</v>
      </c>
      <c r="M26951" s="136">
        <v>0</v>
      </c>
      <c r="N26951" s="136">
        <v>0</v>
      </c>
      <c r="O26951" s="136">
        <v>0</v>
      </c>
      <c r="P26951" s="136">
        <v>0</v>
      </c>
      <c r="Q26951" s="136">
        <v>0</v>
      </c>
      <c r="R26951" s="136">
        <v>0</v>
      </c>
      <c r="S26951" s="136">
        <v>0</v>
      </c>
    </row>
    <row r="26952" spans="1:19" ht="11.25" thickBot="1" x14ac:dyDescent="0.2">
      <c r="A26952" s="112"/>
    </row>
    <row r="26953" spans="1:19" ht="11.25" thickBot="1" x14ac:dyDescent="0.2">
      <c r="A26953" s="106" t="s">
        <v>357</v>
      </c>
      <c r="B26953" s="106" t="s">
        <v>358</v>
      </c>
      <c r="C26953" s="146" t="s">
        <v>16</v>
      </c>
      <c r="D26953" s="146" t="s">
        <v>14502</v>
      </c>
      <c r="E26953" s="146" t="s">
        <v>14503</v>
      </c>
      <c r="F26953" s="146" t="s">
        <v>20</v>
      </c>
      <c r="G26953" s="146" t="s">
        <v>21</v>
      </c>
      <c r="H26953" s="146" t="s">
        <v>22</v>
      </c>
      <c r="I26953" s="146" t="s">
        <v>23</v>
      </c>
      <c r="J26953" s="146" t="s">
        <v>24</v>
      </c>
      <c r="K26953" s="146" t="s">
        <v>26</v>
      </c>
      <c r="L26953" s="146" t="s">
        <v>14504</v>
      </c>
      <c r="M26953" s="146" t="s">
        <v>27</v>
      </c>
      <c r="N26953" s="146" t="s">
        <v>28</v>
      </c>
      <c r="O26953" s="146" t="s">
        <v>29</v>
      </c>
      <c r="P26953" s="146" t="s">
        <v>30</v>
      </c>
      <c r="Q26953" s="146" t="s">
        <v>14505</v>
      </c>
      <c r="R26953" s="146" t="s">
        <v>32</v>
      </c>
      <c r="S26953" s="146" t="s">
        <v>33</v>
      </c>
    </row>
    <row r="26954" spans="1:19" ht="11.25" thickBot="1" x14ac:dyDescent="0.2">
      <c r="A26954" s="107">
        <v>1</v>
      </c>
      <c r="B26954" s="132">
        <v>0.65468749999999998</v>
      </c>
      <c r="C26954" s="108">
        <v>6535.1369999999997</v>
      </c>
      <c r="D26954" s="108">
        <v>3450.4870000000001</v>
      </c>
      <c r="E26954" s="108">
        <v>119.04900000000001</v>
      </c>
      <c r="F26954" s="145">
        <v>10971.529</v>
      </c>
      <c r="G26954" s="108">
        <v>33.332999999999998</v>
      </c>
      <c r="H26954" s="108">
        <v>66.667000000000002</v>
      </c>
      <c r="I26954" s="108">
        <v>4800.982</v>
      </c>
      <c r="J26954" s="108">
        <v>33765.421999999999</v>
      </c>
      <c r="K26954" s="145">
        <v>84463.073000000004</v>
      </c>
      <c r="L26954" s="108">
        <v>388.89600000000002</v>
      </c>
      <c r="M26954" s="108">
        <v>41.667000000000002</v>
      </c>
      <c r="N26954" s="108">
        <v>259.262</v>
      </c>
      <c r="O26954" s="141" t="s">
        <v>14500</v>
      </c>
      <c r="P26954" s="141" t="s">
        <v>14500</v>
      </c>
      <c r="Q26954" s="108">
        <v>125.001</v>
      </c>
      <c r="R26954" s="108">
        <v>33.332999999999998</v>
      </c>
      <c r="S26954" s="141" t="s">
        <v>14500</v>
      </c>
    </row>
    <row r="26955" spans="1:19" ht="11.25" thickBot="1" x14ac:dyDescent="0.2">
      <c r="A26955" s="112"/>
    </row>
    <row r="26956" spans="1:19" ht="11.25" thickBot="1" x14ac:dyDescent="0.2">
      <c r="A26956" s="135" t="s">
        <v>362</v>
      </c>
      <c r="B26956" s="112"/>
      <c r="C26956" s="136">
        <v>6535.1369999999997</v>
      </c>
      <c r="D26956" s="136">
        <v>3450.4870000000001</v>
      </c>
      <c r="E26956" s="136">
        <v>119.04900000000001</v>
      </c>
      <c r="F26956" s="140">
        <v>10971.529</v>
      </c>
      <c r="G26956" s="136">
        <v>33.332999999999998</v>
      </c>
      <c r="H26956" s="136">
        <v>66.667000000000002</v>
      </c>
      <c r="I26956" s="136">
        <v>4800.982</v>
      </c>
      <c r="J26956" s="136">
        <v>33765.421999999999</v>
      </c>
      <c r="K26956" s="140">
        <v>84463.073000000004</v>
      </c>
      <c r="L26956" s="136">
        <v>388.89600000000002</v>
      </c>
      <c r="M26956" s="136">
        <v>41.667000000000002</v>
      </c>
      <c r="N26956" s="136">
        <v>259.262</v>
      </c>
      <c r="O26956" s="141" t="s">
        <v>14501</v>
      </c>
      <c r="P26956" s="141" t="s">
        <v>14501</v>
      </c>
      <c r="Q26956" s="136">
        <v>125.001</v>
      </c>
      <c r="R26956" s="136">
        <v>33.332999999999998</v>
      </c>
      <c r="S26956" s="141" t="s">
        <v>14501</v>
      </c>
    </row>
    <row r="26957" spans="1:19" ht="11.25" thickBot="1" x14ac:dyDescent="0.2">
      <c r="A26957" s="112"/>
    </row>
    <row r="26958" spans="1:19" ht="11.25" thickBot="1" x14ac:dyDescent="0.2">
      <c r="A26958" s="138" t="s">
        <v>364</v>
      </c>
      <c r="B26958" s="112"/>
      <c r="C26958" s="136">
        <v>0</v>
      </c>
      <c r="D26958" s="136">
        <v>0</v>
      </c>
      <c r="E26958" s="136">
        <v>0</v>
      </c>
      <c r="F26958" s="140">
        <v>0</v>
      </c>
      <c r="G26958" s="136">
        <v>0</v>
      </c>
      <c r="H26958" s="136">
        <v>0</v>
      </c>
      <c r="I26958" s="136">
        <v>0</v>
      </c>
      <c r="J26958" s="136">
        <v>0</v>
      </c>
      <c r="K26958" s="140">
        <v>0</v>
      </c>
      <c r="L26958" s="136">
        <v>0</v>
      </c>
      <c r="M26958" s="136">
        <v>0</v>
      </c>
      <c r="N26958" s="136">
        <v>0</v>
      </c>
      <c r="O26958" s="141" t="s">
        <v>14501</v>
      </c>
      <c r="P26958" s="141" t="s">
        <v>14501</v>
      </c>
      <c r="Q26958" s="136">
        <v>0</v>
      </c>
      <c r="R26958" s="136">
        <v>0</v>
      </c>
      <c r="S26958" s="141" t="s">
        <v>14501</v>
      </c>
    </row>
    <row r="26959" spans="1:19" ht="11.25" thickBot="1" x14ac:dyDescent="0.2">
      <c r="A26959" s="112"/>
    </row>
    <row r="26960" spans="1:19" ht="11.25" thickBot="1" x14ac:dyDescent="0.2">
      <c r="A26960" s="139" t="s">
        <v>366</v>
      </c>
      <c r="B26960" s="112"/>
      <c r="C26960" s="136">
        <v>0</v>
      </c>
      <c r="D26960" s="136">
        <v>0</v>
      </c>
      <c r="E26960" s="136">
        <v>0</v>
      </c>
      <c r="F26960" s="140">
        <v>0</v>
      </c>
      <c r="G26960" s="136">
        <v>0</v>
      </c>
      <c r="H26960" s="136">
        <v>0</v>
      </c>
      <c r="I26960" s="136">
        <v>0</v>
      </c>
      <c r="J26960" s="136">
        <v>0</v>
      </c>
      <c r="K26960" s="140">
        <v>0</v>
      </c>
      <c r="L26960" s="136">
        <v>0</v>
      </c>
      <c r="M26960" s="136">
        <v>0</v>
      </c>
      <c r="N26960" s="136">
        <v>0</v>
      </c>
      <c r="O26960" s="141" t="s">
        <v>14501</v>
      </c>
      <c r="P26960" s="141" t="s">
        <v>14501</v>
      </c>
      <c r="Q26960" s="136">
        <v>0</v>
      </c>
      <c r="R26960" s="136">
        <v>0</v>
      </c>
      <c r="S26960" s="141" t="s">
        <v>14501</v>
      </c>
    </row>
    <row r="26961" spans="1:19" ht="11.25" thickBot="1" x14ac:dyDescent="0.2">
      <c r="A26961" s="112"/>
    </row>
    <row r="26962" spans="1:19" ht="11.25" thickBot="1" x14ac:dyDescent="0.2">
      <c r="A26962" s="106" t="s">
        <v>357</v>
      </c>
      <c r="B26962" s="106" t="s">
        <v>358</v>
      </c>
      <c r="C26962" s="146" t="s">
        <v>35</v>
      </c>
      <c r="D26962" s="146" t="s">
        <v>36</v>
      </c>
      <c r="E26962" s="146" t="s">
        <v>14506</v>
      </c>
      <c r="F26962" s="146" t="s">
        <v>38</v>
      </c>
      <c r="G26962" s="146" t="s">
        <v>39</v>
      </c>
      <c r="H26962" s="146" t="s">
        <v>41</v>
      </c>
      <c r="I26962" s="146" t="s">
        <v>42</v>
      </c>
      <c r="J26962" s="146" t="s">
        <v>43</v>
      </c>
      <c r="K26962" s="146" t="s">
        <v>44</v>
      </c>
      <c r="L26962" s="146" t="s">
        <v>45</v>
      </c>
      <c r="M26962" s="146" t="s">
        <v>46</v>
      </c>
      <c r="N26962" s="146" t="s">
        <v>47</v>
      </c>
      <c r="O26962" s="146" t="s">
        <v>48</v>
      </c>
      <c r="P26962" s="146" t="s">
        <v>49</v>
      </c>
      <c r="Q26962" s="146" t="s">
        <v>50</v>
      </c>
      <c r="R26962" s="146" t="s">
        <v>51</v>
      </c>
      <c r="S26962" s="146" t="s">
        <v>52</v>
      </c>
    </row>
    <row r="26963" spans="1:19" ht="11.25" thickBot="1" x14ac:dyDescent="0.2">
      <c r="A26963" s="107">
        <v>1</v>
      </c>
      <c r="B26963" s="132">
        <v>0.65468749999999998</v>
      </c>
      <c r="C26963" s="145">
        <v>177815.46</v>
      </c>
      <c r="D26963" s="108">
        <v>233.33600000000001</v>
      </c>
      <c r="E26963" s="108">
        <v>111.11199999999999</v>
      </c>
      <c r="F26963" s="141" t="s">
        <v>14500</v>
      </c>
      <c r="G26963" s="108">
        <v>185.18700000000001</v>
      </c>
      <c r="H26963" s="108">
        <v>18832.505000000001</v>
      </c>
      <c r="I26963" s="108">
        <v>1314.8889999999999</v>
      </c>
      <c r="J26963" s="108">
        <v>3889.5120000000002</v>
      </c>
      <c r="K26963" s="108">
        <v>407.416</v>
      </c>
      <c r="L26963" s="108">
        <v>314.81900000000002</v>
      </c>
      <c r="M26963" s="108">
        <v>33.332999999999998</v>
      </c>
      <c r="N26963" s="108">
        <v>142.85900000000001</v>
      </c>
      <c r="O26963" s="108">
        <v>111.11199999999999</v>
      </c>
      <c r="P26963" s="108">
        <v>100.001</v>
      </c>
      <c r="Q26963" s="108">
        <v>166.66800000000001</v>
      </c>
      <c r="R26963" s="108">
        <v>111.11199999999999</v>
      </c>
      <c r="S26963" s="108">
        <v>71.429000000000002</v>
      </c>
    </row>
    <row r="26964" spans="1:19" ht="11.25" thickBot="1" x14ac:dyDescent="0.2">
      <c r="A26964" s="112"/>
    </row>
    <row r="26965" spans="1:19" ht="11.25" thickBot="1" x14ac:dyDescent="0.2">
      <c r="A26965" s="135" t="s">
        <v>362</v>
      </c>
      <c r="B26965" s="112"/>
      <c r="C26965" s="140">
        <v>177815.46</v>
      </c>
      <c r="D26965" s="136">
        <v>233.33600000000001</v>
      </c>
      <c r="E26965" s="136">
        <v>111.11199999999999</v>
      </c>
      <c r="F26965" s="141" t="s">
        <v>14501</v>
      </c>
      <c r="G26965" s="136">
        <v>185.18700000000001</v>
      </c>
      <c r="H26965" s="136">
        <v>18832.505000000001</v>
      </c>
      <c r="I26965" s="136">
        <v>1314.8889999999999</v>
      </c>
      <c r="J26965" s="136">
        <v>3889.5120000000002</v>
      </c>
      <c r="K26965" s="136">
        <v>407.416</v>
      </c>
      <c r="L26965" s="136">
        <v>314.81900000000002</v>
      </c>
      <c r="M26965" s="136">
        <v>33.332999999999998</v>
      </c>
      <c r="N26965" s="136">
        <v>142.85900000000001</v>
      </c>
      <c r="O26965" s="136">
        <v>111.11199999999999</v>
      </c>
      <c r="P26965" s="136">
        <v>100.001</v>
      </c>
      <c r="Q26965" s="136">
        <v>166.66800000000001</v>
      </c>
      <c r="R26965" s="136">
        <v>111.11199999999999</v>
      </c>
      <c r="S26965" s="136">
        <v>71.429000000000002</v>
      </c>
    </row>
    <row r="26966" spans="1:19" ht="11.25" thickBot="1" x14ac:dyDescent="0.2">
      <c r="A26966" s="112"/>
    </row>
    <row r="26967" spans="1:19" ht="11.25" thickBot="1" x14ac:dyDescent="0.2">
      <c r="A26967" s="138" t="s">
        <v>364</v>
      </c>
      <c r="B26967" s="112"/>
      <c r="C26967" s="140">
        <v>0</v>
      </c>
      <c r="D26967" s="136">
        <v>0</v>
      </c>
      <c r="E26967" s="136">
        <v>0</v>
      </c>
      <c r="F26967" s="141" t="s">
        <v>14501</v>
      </c>
      <c r="G26967" s="136">
        <v>0</v>
      </c>
      <c r="H26967" s="136">
        <v>0</v>
      </c>
      <c r="I26967" s="136">
        <v>0</v>
      </c>
      <c r="J26967" s="136">
        <v>0</v>
      </c>
      <c r="K26967" s="136">
        <v>0</v>
      </c>
      <c r="L26967" s="136">
        <v>0</v>
      </c>
      <c r="M26967" s="136">
        <v>0</v>
      </c>
      <c r="N26967" s="136">
        <v>0</v>
      </c>
      <c r="O26967" s="136">
        <v>0</v>
      </c>
      <c r="P26967" s="136">
        <v>0</v>
      </c>
      <c r="Q26967" s="136">
        <v>0</v>
      </c>
      <c r="R26967" s="136">
        <v>0</v>
      </c>
      <c r="S26967" s="136">
        <v>0</v>
      </c>
    </row>
    <row r="26968" spans="1:19" ht="11.25" thickBot="1" x14ac:dyDescent="0.2">
      <c r="A26968" s="112"/>
    </row>
    <row r="26969" spans="1:19" ht="11.25" thickBot="1" x14ac:dyDescent="0.2">
      <c r="A26969" s="139" t="s">
        <v>366</v>
      </c>
      <c r="B26969" s="112"/>
      <c r="C26969" s="140">
        <v>0</v>
      </c>
      <c r="D26969" s="136">
        <v>0</v>
      </c>
      <c r="E26969" s="136">
        <v>0</v>
      </c>
      <c r="F26969" s="141" t="s">
        <v>14501</v>
      </c>
      <c r="G26969" s="136">
        <v>0</v>
      </c>
      <c r="H26969" s="136">
        <v>0</v>
      </c>
      <c r="I26969" s="136">
        <v>0</v>
      </c>
      <c r="J26969" s="136">
        <v>0</v>
      </c>
      <c r="K26969" s="136">
        <v>0</v>
      </c>
      <c r="L26969" s="136">
        <v>0</v>
      </c>
      <c r="M26969" s="136">
        <v>0</v>
      </c>
      <c r="N26969" s="136">
        <v>0</v>
      </c>
      <c r="O26969" s="136">
        <v>0</v>
      </c>
      <c r="P26969" s="136">
        <v>0</v>
      </c>
      <c r="Q26969" s="136">
        <v>0</v>
      </c>
      <c r="R26969" s="136">
        <v>0</v>
      </c>
      <c r="S26969" s="136">
        <v>0</v>
      </c>
    </row>
    <row r="26970" spans="1:19" ht="11.25" thickBot="1" x14ac:dyDescent="0.2">
      <c r="A26970" s="112"/>
    </row>
    <row r="26971" spans="1:19" ht="11.25" thickBot="1" x14ac:dyDescent="0.2">
      <c r="A26971" s="106" t="s">
        <v>357</v>
      </c>
      <c r="B26971" s="106" t="s">
        <v>358</v>
      </c>
      <c r="C26971" s="146" t="s">
        <v>53</v>
      </c>
      <c r="D26971" s="146" t="s">
        <v>54</v>
      </c>
      <c r="E26971" s="146" t="s">
        <v>55</v>
      </c>
      <c r="F26971" s="146" t="s">
        <v>56</v>
      </c>
      <c r="G26971" s="146" t="s">
        <v>14507</v>
      </c>
      <c r="H26971" s="146" t="s">
        <v>57</v>
      </c>
      <c r="I26971" s="146" t="s">
        <v>59</v>
      </c>
      <c r="J26971" s="146" t="s">
        <v>14508</v>
      </c>
      <c r="K26971" s="146" t="s">
        <v>60</v>
      </c>
      <c r="L26971" s="146" t="s">
        <v>61</v>
      </c>
      <c r="M26971" s="146" t="s">
        <v>62</v>
      </c>
      <c r="N26971" s="146" t="s">
        <v>14509</v>
      </c>
      <c r="O26971" s="146" t="s">
        <v>63</v>
      </c>
      <c r="P26971" s="146" t="s">
        <v>64</v>
      </c>
      <c r="Q26971" s="146" t="s">
        <v>66</v>
      </c>
      <c r="R26971" s="146" t="s">
        <v>14510</v>
      </c>
      <c r="S26971" s="146" t="s">
        <v>67</v>
      </c>
    </row>
    <row r="26972" spans="1:19" ht="11.25" thickBot="1" x14ac:dyDescent="0.2">
      <c r="A26972" s="107">
        <v>1</v>
      </c>
      <c r="B26972" s="132">
        <v>0.65468749999999998</v>
      </c>
      <c r="C26972" s="108">
        <v>41.667000000000002</v>
      </c>
      <c r="D26972" s="108">
        <v>33.332999999999998</v>
      </c>
      <c r="E26972" s="141" t="s">
        <v>14500</v>
      </c>
      <c r="F26972" s="108">
        <v>33.332999999999998</v>
      </c>
      <c r="G26972" s="141" t="s">
        <v>14500</v>
      </c>
      <c r="H26972" s="108">
        <v>296.30099999999999</v>
      </c>
      <c r="I26972" s="108">
        <v>520.85</v>
      </c>
      <c r="J26972" s="141" t="s">
        <v>14500</v>
      </c>
      <c r="K26972" s="141" t="s">
        <v>14500</v>
      </c>
      <c r="L26972" s="141" t="s">
        <v>14500</v>
      </c>
      <c r="M26972" s="108">
        <v>33.332999999999998</v>
      </c>
      <c r="N26972" s="141" t="s">
        <v>14500</v>
      </c>
      <c r="O26972" s="108">
        <v>119.048</v>
      </c>
      <c r="P26972" s="108">
        <v>4704.7060000000001</v>
      </c>
      <c r="Q26972" s="145">
        <v>715677.54</v>
      </c>
      <c r="R26972" s="141" t="s">
        <v>14500</v>
      </c>
      <c r="S26972" s="108">
        <v>1138.9449999999999</v>
      </c>
    </row>
    <row r="26973" spans="1:19" ht="11.25" thickBot="1" x14ac:dyDescent="0.2">
      <c r="A26973" s="112"/>
    </row>
    <row r="26974" spans="1:19" ht="11.25" thickBot="1" x14ac:dyDescent="0.2">
      <c r="A26974" s="135" t="s">
        <v>362</v>
      </c>
      <c r="B26974" s="112"/>
      <c r="C26974" s="136">
        <v>41.667000000000002</v>
      </c>
      <c r="D26974" s="136">
        <v>33.332999999999998</v>
      </c>
      <c r="E26974" s="141" t="s">
        <v>14501</v>
      </c>
      <c r="F26974" s="136">
        <v>33.332999999999998</v>
      </c>
      <c r="G26974" s="141" t="s">
        <v>14501</v>
      </c>
      <c r="H26974" s="136">
        <v>296.30099999999999</v>
      </c>
      <c r="I26974" s="136">
        <v>520.85</v>
      </c>
      <c r="J26974" s="141" t="s">
        <v>14501</v>
      </c>
      <c r="K26974" s="141" t="s">
        <v>14501</v>
      </c>
      <c r="L26974" s="141" t="s">
        <v>14501</v>
      </c>
      <c r="M26974" s="136">
        <v>33.332999999999998</v>
      </c>
      <c r="N26974" s="141" t="s">
        <v>14501</v>
      </c>
      <c r="O26974" s="136">
        <v>119.048</v>
      </c>
      <c r="P26974" s="136">
        <v>4704.7060000000001</v>
      </c>
      <c r="Q26974" s="140">
        <v>715677.54</v>
      </c>
      <c r="R26974" s="141" t="s">
        <v>14501</v>
      </c>
      <c r="S26974" s="136">
        <v>1138.9449999999999</v>
      </c>
    </row>
    <row r="26975" spans="1:19" ht="11.25" thickBot="1" x14ac:dyDescent="0.2">
      <c r="A26975" s="112"/>
    </row>
    <row r="26976" spans="1:19" ht="11.25" thickBot="1" x14ac:dyDescent="0.2">
      <c r="A26976" s="138" t="s">
        <v>364</v>
      </c>
      <c r="B26976" s="112"/>
      <c r="C26976" s="136">
        <v>0</v>
      </c>
      <c r="D26976" s="136">
        <v>0</v>
      </c>
      <c r="E26976" s="141" t="s">
        <v>14501</v>
      </c>
      <c r="F26976" s="136">
        <v>0</v>
      </c>
      <c r="G26976" s="141" t="s">
        <v>14501</v>
      </c>
      <c r="H26976" s="136">
        <v>0</v>
      </c>
      <c r="I26976" s="136">
        <v>0</v>
      </c>
      <c r="J26976" s="141" t="s">
        <v>14501</v>
      </c>
      <c r="K26976" s="141" t="s">
        <v>14501</v>
      </c>
      <c r="L26976" s="141" t="s">
        <v>14501</v>
      </c>
      <c r="M26976" s="136">
        <v>0</v>
      </c>
      <c r="N26976" s="141" t="s">
        <v>14501</v>
      </c>
      <c r="O26976" s="136">
        <v>0</v>
      </c>
      <c r="P26976" s="136">
        <v>0</v>
      </c>
      <c r="Q26976" s="140">
        <v>0</v>
      </c>
      <c r="R26976" s="141" t="s">
        <v>14501</v>
      </c>
      <c r="S26976" s="136">
        <v>0</v>
      </c>
    </row>
    <row r="26977" spans="1:19" ht="11.25" thickBot="1" x14ac:dyDescent="0.2">
      <c r="A26977" s="112"/>
    </row>
    <row r="26978" spans="1:19" ht="11.25" thickBot="1" x14ac:dyDescent="0.2">
      <c r="A26978" s="139" t="s">
        <v>366</v>
      </c>
      <c r="B26978" s="112"/>
      <c r="C26978" s="136">
        <v>0</v>
      </c>
      <c r="D26978" s="136">
        <v>0</v>
      </c>
      <c r="E26978" s="141" t="s">
        <v>14501</v>
      </c>
      <c r="F26978" s="136">
        <v>0</v>
      </c>
      <c r="G26978" s="141" t="s">
        <v>14501</v>
      </c>
      <c r="H26978" s="136">
        <v>0</v>
      </c>
      <c r="I26978" s="136">
        <v>0</v>
      </c>
      <c r="J26978" s="141" t="s">
        <v>14501</v>
      </c>
      <c r="K26978" s="141" t="s">
        <v>14501</v>
      </c>
      <c r="L26978" s="141" t="s">
        <v>14501</v>
      </c>
      <c r="M26978" s="136">
        <v>0</v>
      </c>
      <c r="N26978" s="141" t="s">
        <v>14501</v>
      </c>
      <c r="O26978" s="136">
        <v>0</v>
      </c>
      <c r="P26978" s="136">
        <v>0</v>
      </c>
      <c r="Q26978" s="140">
        <v>0</v>
      </c>
      <c r="R26978" s="141" t="s">
        <v>14501</v>
      </c>
      <c r="S26978" s="136">
        <v>0</v>
      </c>
    </row>
    <row r="26979" spans="1:19" ht="11.25" thickBot="1" x14ac:dyDescent="0.2">
      <c r="A26979" s="112"/>
    </row>
    <row r="26980" spans="1:19" ht="11.25" thickBot="1" x14ac:dyDescent="0.2">
      <c r="A26980" s="106" t="s">
        <v>357</v>
      </c>
      <c r="B26980" s="106" t="s">
        <v>358</v>
      </c>
      <c r="C26980" s="146" t="s">
        <v>68</v>
      </c>
      <c r="D26980" s="146" t="s">
        <v>14511</v>
      </c>
    </row>
    <row r="26981" spans="1:19" ht="11.25" thickBot="1" x14ac:dyDescent="0.2">
      <c r="A26981" s="107">
        <v>1</v>
      </c>
      <c r="B26981" s="132">
        <v>0.65468749999999998</v>
      </c>
      <c r="C26981" s="108">
        <v>142.858</v>
      </c>
      <c r="D26981" s="141" t="s">
        <v>14500</v>
      </c>
    </row>
    <row r="26982" spans="1:19" ht="11.25" thickBot="1" x14ac:dyDescent="0.2">
      <c r="A26982" s="112"/>
    </row>
    <row r="26983" spans="1:19" ht="11.25" thickBot="1" x14ac:dyDescent="0.2">
      <c r="A26983" s="135" t="s">
        <v>362</v>
      </c>
      <c r="B26983" s="112"/>
      <c r="C26983" s="136">
        <v>142.858</v>
      </c>
      <c r="D26983" s="141" t="s">
        <v>14501</v>
      </c>
    </row>
    <row r="26984" spans="1:19" ht="11.25" thickBot="1" x14ac:dyDescent="0.2">
      <c r="A26984" s="112"/>
    </row>
    <row r="26985" spans="1:19" ht="11.25" thickBot="1" x14ac:dyDescent="0.2">
      <c r="A26985" s="138" t="s">
        <v>364</v>
      </c>
      <c r="B26985" s="112"/>
      <c r="C26985" s="136">
        <v>0</v>
      </c>
      <c r="D26985" s="141" t="s">
        <v>14501</v>
      </c>
    </row>
    <row r="26986" spans="1:19" ht="11.25" thickBot="1" x14ac:dyDescent="0.2">
      <c r="A26986" s="112"/>
    </row>
    <row r="26987" spans="1:19" ht="11.25" thickBot="1" x14ac:dyDescent="0.2">
      <c r="A26987" s="139" t="s">
        <v>366</v>
      </c>
      <c r="B26987" s="112"/>
      <c r="C26987" s="136">
        <v>0</v>
      </c>
      <c r="D26987" s="141" t="s">
        <v>14501</v>
      </c>
    </row>
    <row r="26988" spans="1:19" ht="10.5" x14ac:dyDescent="0.15">
      <c r="A26988" s="112"/>
    </row>
    <row r="26989" spans="1:19" x14ac:dyDescent="0.15">
      <c r="A26989" s="129"/>
      <c r="B26989" s="86" t="s">
        <v>3234</v>
      </c>
    </row>
    <row r="26990" spans="1:19" ht="9.75" thickBot="1" x14ac:dyDescent="0.2">
      <c r="A26990" s="81" t="s">
        <v>5871</v>
      </c>
    </row>
    <row r="26991" spans="1:19" ht="11.25" thickBot="1" x14ac:dyDescent="0.2">
      <c r="A26991" s="106" t="s">
        <v>357</v>
      </c>
      <c r="B26991" s="106" t="s">
        <v>358</v>
      </c>
      <c r="C26991" s="146" t="s">
        <v>14494</v>
      </c>
      <c r="D26991" s="146" t="s">
        <v>14495</v>
      </c>
      <c r="E26991" s="146" t="s">
        <v>14496</v>
      </c>
      <c r="F26991" s="146" t="s">
        <v>0</v>
      </c>
      <c r="G26991" s="146" t="s">
        <v>1</v>
      </c>
      <c r="H26991" s="146" t="s">
        <v>2</v>
      </c>
      <c r="I26991" s="146" t="s">
        <v>14497</v>
      </c>
      <c r="J26991" s="146" t="s">
        <v>3</v>
      </c>
      <c r="K26991" s="146" t="s">
        <v>14498</v>
      </c>
      <c r="L26991" s="146" t="s">
        <v>7</v>
      </c>
      <c r="M26991" s="146" t="s">
        <v>14499</v>
      </c>
      <c r="N26991" s="146" t="s">
        <v>10</v>
      </c>
      <c r="O26991" s="146" t="s">
        <v>11</v>
      </c>
      <c r="P26991" s="146" t="s">
        <v>12</v>
      </c>
      <c r="Q26991" s="146" t="s">
        <v>13</v>
      </c>
      <c r="R26991" s="146" t="s">
        <v>14</v>
      </c>
      <c r="S26991" s="146" t="s">
        <v>15</v>
      </c>
    </row>
    <row r="26992" spans="1:19" ht="11.25" thickBot="1" x14ac:dyDescent="0.2">
      <c r="A26992" s="107">
        <v>1</v>
      </c>
      <c r="B26992" s="132">
        <v>0.65982638888888889</v>
      </c>
      <c r="C26992" s="141" t="s">
        <v>14500</v>
      </c>
      <c r="D26992" s="141" t="s">
        <v>14500</v>
      </c>
      <c r="E26992" s="108">
        <v>55.555999999999997</v>
      </c>
      <c r="F26992" s="108">
        <v>13651.95</v>
      </c>
      <c r="G26992" s="108">
        <v>56246.678999999996</v>
      </c>
      <c r="H26992" s="108">
        <v>1166.722</v>
      </c>
      <c r="I26992" s="108">
        <v>231.48500000000001</v>
      </c>
      <c r="J26992" s="108">
        <v>816.69799999999998</v>
      </c>
      <c r="K26992" s="108">
        <v>416.67399999999998</v>
      </c>
      <c r="L26992" s="145">
        <v>10376.629999999999</v>
      </c>
      <c r="M26992" s="108">
        <v>111.11199999999999</v>
      </c>
      <c r="N26992" s="108">
        <v>166.66800000000001</v>
      </c>
      <c r="O26992" s="108">
        <v>250.00299999999999</v>
      </c>
      <c r="P26992" s="108">
        <v>16728.376</v>
      </c>
      <c r="Q26992" s="108">
        <v>112476.43</v>
      </c>
      <c r="R26992" s="108">
        <v>287.041</v>
      </c>
      <c r="S26992" s="108">
        <v>541.68399999999997</v>
      </c>
    </row>
    <row r="26993" spans="1:19" ht="11.25" thickBot="1" x14ac:dyDescent="0.2">
      <c r="A26993" s="112"/>
    </row>
    <row r="26994" spans="1:19" ht="11.25" thickBot="1" x14ac:dyDescent="0.2">
      <c r="A26994" s="135" t="s">
        <v>362</v>
      </c>
      <c r="B26994" s="112"/>
      <c r="C26994" s="141" t="s">
        <v>14501</v>
      </c>
      <c r="D26994" s="141" t="s">
        <v>14501</v>
      </c>
      <c r="E26994" s="136">
        <v>55.555999999999997</v>
      </c>
      <c r="F26994" s="136">
        <v>13651.95</v>
      </c>
      <c r="G26994" s="136">
        <v>56246.678999999996</v>
      </c>
      <c r="H26994" s="136">
        <v>1166.722</v>
      </c>
      <c r="I26994" s="136">
        <v>231.48500000000001</v>
      </c>
      <c r="J26994" s="136">
        <v>816.69799999999998</v>
      </c>
      <c r="K26994" s="136">
        <v>416.67399999999998</v>
      </c>
      <c r="L26994" s="140">
        <v>10376.629999999999</v>
      </c>
      <c r="M26994" s="136">
        <v>111.11199999999999</v>
      </c>
      <c r="N26994" s="136">
        <v>166.66800000000001</v>
      </c>
      <c r="O26994" s="136">
        <v>250.00299999999999</v>
      </c>
      <c r="P26994" s="136">
        <v>16728.376</v>
      </c>
      <c r="Q26994" s="136">
        <v>112476.43</v>
      </c>
      <c r="R26994" s="136">
        <v>287.041</v>
      </c>
      <c r="S26994" s="136">
        <v>541.68399999999997</v>
      </c>
    </row>
    <row r="26995" spans="1:19" ht="11.25" thickBot="1" x14ac:dyDescent="0.2">
      <c r="A26995" s="112"/>
    </row>
    <row r="26996" spans="1:19" ht="11.25" thickBot="1" x14ac:dyDescent="0.2">
      <c r="A26996" s="138" t="s">
        <v>364</v>
      </c>
      <c r="B26996" s="112"/>
      <c r="C26996" s="141" t="s">
        <v>14501</v>
      </c>
      <c r="D26996" s="141" t="s">
        <v>14501</v>
      </c>
      <c r="E26996" s="136">
        <v>0</v>
      </c>
      <c r="F26996" s="136">
        <v>0</v>
      </c>
      <c r="G26996" s="136">
        <v>0</v>
      </c>
      <c r="H26996" s="136">
        <v>0</v>
      </c>
      <c r="I26996" s="136">
        <v>0</v>
      </c>
      <c r="J26996" s="136">
        <v>0</v>
      </c>
      <c r="K26996" s="136">
        <v>0</v>
      </c>
      <c r="L26996" s="140">
        <v>0</v>
      </c>
      <c r="M26996" s="136">
        <v>0</v>
      </c>
      <c r="N26996" s="136">
        <v>0</v>
      </c>
      <c r="O26996" s="136">
        <v>0</v>
      </c>
      <c r="P26996" s="136">
        <v>0</v>
      </c>
      <c r="Q26996" s="136">
        <v>0</v>
      </c>
      <c r="R26996" s="136">
        <v>0</v>
      </c>
      <c r="S26996" s="136">
        <v>0</v>
      </c>
    </row>
    <row r="26997" spans="1:19" ht="11.25" thickBot="1" x14ac:dyDescent="0.2">
      <c r="A26997" s="112"/>
    </row>
    <row r="26998" spans="1:19" ht="11.25" thickBot="1" x14ac:dyDescent="0.2">
      <c r="A26998" s="139" t="s">
        <v>366</v>
      </c>
      <c r="B26998" s="112"/>
      <c r="C26998" s="141" t="s">
        <v>14501</v>
      </c>
      <c r="D26998" s="141" t="s">
        <v>14501</v>
      </c>
      <c r="E26998" s="136">
        <v>0</v>
      </c>
      <c r="F26998" s="136">
        <v>0</v>
      </c>
      <c r="G26998" s="136">
        <v>0</v>
      </c>
      <c r="H26998" s="136">
        <v>0</v>
      </c>
      <c r="I26998" s="136">
        <v>0</v>
      </c>
      <c r="J26998" s="136">
        <v>0</v>
      </c>
      <c r="K26998" s="136">
        <v>0</v>
      </c>
      <c r="L26998" s="140">
        <v>0</v>
      </c>
      <c r="M26998" s="136">
        <v>0</v>
      </c>
      <c r="N26998" s="136">
        <v>0</v>
      </c>
      <c r="O26998" s="136">
        <v>0</v>
      </c>
      <c r="P26998" s="136">
        <v>0</v>
      </c>
      <c r="Q26998" s="136">
        <v>0</v>
      </c>
      <c r="R26998" s="136">
        <v>0</v>
      </c>
      <c r="S26998" s="136">
        <v>0</v>
      </c>
    </row>
    <row r="26999" spans="1:19" ht="11.25" thickBot="1" x14ac:dyDescent="0.2">
      <c r="A26999" s="112"/>
    </row>
    <row r="27000" spans="1:19" ht="11.25" thickBot="1" x14ac:dyDescent="0.2">
      <c r="A27000" s="106" t="s">
        <v>357</v>
      </c>
      <c r="B27000" s="106" t="s">
        <v>358</v>
      </c>
      <c r="C27000" s="146" t="s">
        <v>16</v>
      </c>
      <c r="D27000" s="146" t="s">
        <v>14502</v>
      </c>
      <c r="E27000" s="146" t="s">
        <v>14503</v>
      </c>
      <c r="F27000" s="146" t="s">
        <v>20</v>
      </c>
      <c r="G27000" s="146" t="s">
        <v>21</v>
      </c>
      <c r="H27000" s="146" t="s">
        <v>22</v>
      </c>
      <c r="I27000" s="146" t="s">
        <v>23</v>
      </c>
      <c r="J27000" s="146" t="s">
        <v>24</v>
      </c>
      <c r="K27000" s="146" t="s">
        <v>26</v>
      </c>
      <c r="L27000" s="146" t="s">
        <v>14504</v>
      </c>
      <c r="M27000" s="146" t="s">
        <v>27</v>
      </c>
      <c r="N27000" s="146" t="s">
        <v>28</v>
      </c>
      <c r="O27000" s="146" t="s">
        <v>29</v>
      </c>
      <c r="P27000" s="146" t="s">
        <v>30</v>
      </c>
      <c r="Q27000" s="146" t="s">
        <v>14505</v>
      </c>
      <c r="R27000" s="146" t="s">
        <v>32</v>
      </c>
      <c r="S27000" s="146" t="s">
        <v>33</v>
      </c>
    </row>
    <row r="27001" spans="1:19" ht="11.25" thickBot="1" x14ac:dyDescent="0.2">
      <c r="A27001" s="107">
        <v>1</v>
      </c>
      <c r="B27001" s="132">
        <v>0.65982638888888889</v>
      </c>
      <c r="C27001" s="108">
        <v>4000.6469999999999</v>
      </c>
      <c r="D27001" s="108">
        <v>1650.117</v>
      </c>
      <c r="E27001" s="141" t="s">
        <v>14500</v>
      </c>
      <c r="F27001" s="145">
        <v>10788.245000000001</v>
      </c>
      <c r="G27001" s="108">
        <v>33.332999999999998</v>
      </c>
      <c r="H27001" s="108">
        <v>33.332999999999998</v>
      </c>
      <c r="I27001" s="108">
        <v>1350.077</v>
      </c>
      <c r="J27001" s="108">
        <v>54508.633999999998</v>
      </c>
      <c r="K27001" s="145">
        <v>88488.248000000007</v>
      </c>
      <c r="L27001" s="108">
        <v>222.22399999999999</v>
      </c>
      <c r="M27001" s="108">
        <v>74.073999999999998</v>
      </c>
      <c r="N27001" s="108">
        <v>200.00200000000001</v>
      </c>
      <c r="O27001" s="141" t="s">
        <v>14500</v>
      </c>
      <c r="P27001" s="141" t="s">
        <v>14500</v>
      </c>
      <c r="Q27001" s="108">
        <v>222.22399999999999</v>
      </c>
      <c r="R27001" s="108">
        <v>33.332999999999998</v>
      </c>
      <c r="S27001" s="108">
        <v>33.332999999999998</v>
      </c>
    </row>
    <row r="27002" spans="1:19" ht="11.25" thickBot="1" x14ac:dyDescent="0.2">
      <c r="A27002" s="112"/>
    </row>
    <row r="27003" spans="1:19" ht="11.25" thickBot="1" x14ac:dyDescent="0.2">
      <c r="A27003" s="135" t="s">
        <v>362</v>
      </c>
      <c r="B27003" s="112"/>
      <c r="C27003" s="136">
        <v>4000.6469999999999</v>
      </c>
      <c r="D27003" s="136">
        <v>1650.117</v>
      </c>
      <c r="E27003" s="141" t="s">
        <v>14501</v>
      </c>
      <c r="F27003" s="140">
        <v>10788.245000000001</v>
      </c>
      <c r="G27003" s="136">
        <v>33.332999999999998</v>
      </c>
      <c r="H27003" s="136">
        <v>33.332999999999998</v>
      </c>
      <c r="I27003" s="136">
        <v>1350.077</v>
      </c>
      <c r="J27003" s="136">
        <v>54508.633999999998</v>
      </c>
      <c r="K27003" s="140">
        <v>88488.248000000007</v>
      </c>
      <c r="L27003" s="136">
        <v>222.22399999999999</v>
      </c>
      <c r="M27003" s="136">
        <v>74.073999999999998</v>
      </c>
      <c r="N27003" s="136">
        <v>200.00200000000001</v>
      </c>
      <c r="O27003" s="141" t="s">
        <v>14501</v>
      </c>
      <c r="P27003" s="141" t="s">
        <v>14501</v>
      </c>
      <c r="Q27003" s="136">
        <v>222.22399999999999</v>
      </c>
      <c r="R27003" s="136">
        <v>33.332999999999998</v>
      </c>
      <c r="S27003" s="136">
        <v>33.332999999999998</v>
      </c>
    </row>
    <row r="27004" spans="1:19" ht="11.25" thickBot="1" x14ac:dyDescent="0.2">
      <c r="A27004" s="112"/>
    </row>
    <row r="27005" spans="1:19" ht="11.25" thickBot="1" x14ac:dyDescent="0.2">
      <c r="A27005" s="138" t="s">
        <v>364</v>
      </c>
      <c r="B27005" s="112"/>
      <c r="C27005" s="136">
        <v>0</v>
      </c>
      <c r="D27005" s="136">
        <v>0</v>
      </c>
      <c r="E27005" s="141" t="s">
        <v>14501</v>
      </c>
      <c r="F27005" s="140">
        <v>0</v>
      </c>
      <c r="G27005" s="136">
        <v>0</v>
      </c>
      <c r="H27005" s="136">
        <v>0</v>
      </c>
      <c r="I27005" s="136">
        <v>0</v>
      </c>
      <c r="J27005" s="136">
        <v>0</v>
      </c>
      <c r="K27005" s="140">
        <v>0</v>
      </c>
      <c r="L27005" s="136">
        <v>0</v>
      </c>
      <c r="M27005" s="136">
        <v>0</v>
      </c>
      <c r="N27005" s="136">
        <v>0</v>
      </c>
      <c r="O27005" s="141" t="s">
        <v>14501</v>
      </c>
      <c r="P27005" s="141" t="s">
        <v>14501</v>
      </c>
      <c r="Q27005" s="136">
        <v>0</v>
      </c>
      <c r="R27005" s="136">
        <v>0</v>
      </c>
      <c r="S27005" s="136">
        <v>0</v>
      </c>
    </row>
    <row r="27006" spans="1:19" ht="11.25" thickBot="1" x14ac:dyDescent="0.2">
      <c r="A27006" s="112"/>
    </row>
    <row r="27007" spans="1:19" ht="11.25" thickBot="1" x14ac:dyDescent="0.2">
      <c r="A27007" s="139" t="s">
        <v>366</v>
      </c>
      <c r="B27007" s="112"/>
      <c r="C27007" s="136">
        <v>0</v>
      </c>
      <c r="D27007" s="136">
        <v>0</v>
      </c>
      <c r="E27007" s="141" t="s">
        <v>14501</v>
      </c>
      <c r="F27007" s="140">
        <v>0</v>
      </c>
      <c r="G27007" s="136">
        <v>0</v>
      </c>
      <c r="H27007" s="136">
        <v>0</v>
      </c>
      <c r="I27007" s="136">
        <v>0</v>
      </c>
      <c r="J27007" s="136">
        <v>0</v>
      </c>
      <c r="K27007" s="140">
        <v>0</v>
      </c>
      <c r="L27007" s="136">
        <v>0</v>
      </c>
      <c r="M27007" s="136">
        <v>0</v>
      </c>
      <c r="N27007" s="136">
        <v>0</v>
      </c>
      <c r="O27007" s="141" t="s">
        <v>14501</v>
      </c>
      <c r="P27007" s="141" t="s">
        <v>14501</v>
      </c>
      <c r="Q27007" s="136">
        <v>0</v>
      </c>
      <c r="R27007" s="136">
        <v>0</v>
      </c>
      <c r="S27007" s="136">
        <v>0</v>
      </c>
    </row>
    <row r="27008" spans="1:19" ht="11.25" thickBot="1" x14ac:dyDescent="0.2">
      <c r="A27008" s="112"/>
    </row>
    <row r="27009" spans="1:19" ht="11.25" thickBot="1" x14ac:dyDescent="0.2">
      <c r="A27009" s="106" t="s">
        <v>357</v>
      </c>
      <c r="B27009" s="106" t="s">
        <v>358</v>
      </c>
      <c r="C27009" s="146" t="s">
        <v>35</v>
      </c>
      <c r="D27009" s="146" t="s">
        <v>36</v>
      </c>
      <c r="E27009" s="146" t="s">
        <v>14506</v>
      </c>
      <c r="F27009" s="146" t="s">
        <v>38</v>
      </c>
      <c r="G27009" s="146" t="s">
        <v>39</v>
      </c>
      <c r="H27009" s="146" t="s">
        <v>41</v>
      </c>
      <c r="I27009" s="146" t="s">
        <v>42</v>
      </c>
      <c r="J27009" s="146" t="s">
        <v>43</v>
      </c>
      <c r="K27009" s="146" t="s">
        <v>44</v>
      </c>
      <c r="L27009" s="146" t="s">
        <v>45</v>
      </c>
      <c r="M27009" s="146" t="s">
        <v>46</v>
      </c>
      <c r="N27009" s="146" t="s">
        <v>47</v>
      </c>
      <c r="O27009" s="146" t="s">
        <v>48</v>
      </c>
      <c r="P27009" s="146" t="s">
        <v>49</v>
      </c>
      <c r="Q27009" s="146" t="s">
        <v>50</v>
      </c>
      <c r="R27009" s="146" t="s">
        <v>51</v>
      </c>
      <c r="S27009" s="146" t="s">
        <v>52</v>
      </c>
    </row>
    <row r="27010" spans="1:19" ht="11.25" thickBot="1" x14ac:dyDescent="0.2">
      <c r="A27010" s="107">
        <v>1</v>
      </c>
      <c r="B27010" s="132">
        <v>0.65982638888888889</v>
      </c>
      <c r="C27010" s="145">
        <v>178619.74</v>
      </c>
      <c r="D27010" s="108">
        <v>287.041</v>
      </c>
      <c r="E27010" s="108">
        <v>33.332999999999998</v>
      </c>
      <c r="F27010" s="141" t="s">
        <v>14500</v>
      </c>
      <c r="G27010" s="108">
        <v>111.11199999999999</v>
      </c>
      <c r="H27010" s="108">
        <v>38784.548000000003</v>
      </c>
      <c r="I27010" s="108">
        <v>516.67999999999995</v>
      </c>
      <c r="J27010" s="108">
        <v>2076.5680000000002</v>
      </c>
      <c r="K27010" s="108">
        <v>125.001</v>
      </c>
      <c r="L27010" s="108">
        <v>111.11199999999999</v>
      </c>
      <c r="M27010" s="141" t="s">
        <v>14500</v>
      </c>
      <c r="N27010" s="141" t="s">
        <v>14500</v>
      </c>
      <c r="O27010" s="108">
        <v>33.332999999999998</v>
      </c>
      <c r="P27010" s="108">
        <v>55.555999999999997</v>
      </c>
      <c r="Q27010" s="108">
        <v>33.332999999999998</v>
      </c>
      <c r="R27010" s="108">
        <v>66.667000000000002</v>
      </c>
      <c r="S27010" s="108">
        <v>74.073999999999998</v>
      </c>
    </row>
    <row r="27011" spans="1:19" ht="11.25" thickBot="1" x14ac:dyDescent="0.2">
      <c r="A27011" s="112"/>
    </row>
    <row r="27012" spans="1:19" ht="11.25" thickBot="1" x14ac:dyDescent="0.2">
      <c r="A27012" s="135" t="s">
        <v>362</v>
      </c>
      <c r="B27012" s="112"/>
      <c r="C27012" s="140">
        <v>178619.74</v>
      </c>
      <c r="D27012" s="136">
        <v>287.041</v>
      </c>
      <c r="E27012" s="136">
        <v>33.332999999999998</v>
      </c>
      <c r="F27012" s="141" t="s">
        <v>14501</v>
      </c>
      <c r="G27012" s="136">
        <v>111.11199999999999</v>
      </c>
      <c r="H27012" s="136">
        <v>38784.548000000003</v>
      </c>
      <c r="I27012" s="136">
        <v>516.67999999999995</v>
      </c>
      <c r="J27012" s="136">
        <v>2076.5680000000002</v>
      </c>
      <c r="K27012" s="136">
        <v>125.001</v>
      </c>
      <c r="L27012" s="136">
        <v>111.11199999999999</v>
      </c>
      <c r="M27012" s="141" t="s">
        <v>14501</v>
      </c>
      <c r="N27012" s="141" t="s">
        <v>14501</v>
      </c>
      <c r="O27012" s="136">
        <v>33.332999999999998</v>
      </c>
      <c r="P27012" s="136">
        <v>55.555999999999997</v>
      </c>
      <c r="Q27012" s="136">
        <v>33.332999999999998</v>
      </c>
      <c r="R27012" s="136">
        <v>66.667000000000002</v>
      </c>
      <c r="S27012" s="136">
        <v>74.073999999999998</v>
      </c>
    </row>
    <row r="27013" spans="1:19" ht="11.25" thickBot="1" x14ac:dyDescent="0.2">
      <c r="A27013" s="112"/>
    </row>
    <row r="27014" spans="1:19" ht="11.25" thickBot="1" x14ac:dyDescent="0.2">
      <c r="A27014" s="138" t="s">
        <v>364</v>
      </c>
      <c r="B27014" s="112"/>
      <c r="C27014" s="140">
        <v>0</v>
      </c>
      <c r="D27014" s="136">
        <v>0</v>
      </c>
      <c r="E27014" s="136">
        <v>0</v>
      </c>
      <c r="F27014" s="141" t="s">
        <v>14501</v>
      </c>
      <c r="G27014" s="136">
        <v>0</v>
      </c>
      <c r="H27014" s="136">
        <v>0</v>
      </c>
      <c r="I27014" s="136">
        <v>0</v>
      </c>
      <c r="J27014" s="136">
        <v>0</v>
      </c>
      <c r="K27014" s="136">
        <v>0</v>
      </c>
      <c r="L27014" s="136">
        <v>0</v>
      </c>
      <c r="M27014" s="141" t="s">
        <v>14501</v>
      </c>
      <c r="N27014" s="141" t="s">
        <v>14501</v>
      </c>
      <c r="O27014" s="136">
        <v>0</v>
      </c>
      <c r="P27014" s="136">
        <v>0</v>
      </c>
      <c r="Q27014" s="136">
        <v>0</v>
      </c>
      <c r="R27014" s="136">
        <v>0</v>
      </c>
      <c r="S27014" s="136">
        <v>0</v>
      </c>
    </row>
    <row r="27015" spans="1:19" ht="11.25" thickBot="1" x14ac:dyDescent="0.2">
      <c r="A27015" s="112"/>
    </row>
    <row r="27016" spans="1:19" ht="11.25" thickBot="1" x14ac:dyDescent="0.2">
      <c r="A27016" s="139" t="s">
        <v>366</v>
      </c>
      <c r="B27016" s="112"/>
      <c r="C27016" s="140">
        <v>0</v>
      </c>
      <c r="D27016" s="136">
        <v>0</v>
      </c>
      <c r="E27016" s="136">
        <v>0</v>
      </c>
      <c r="F27016" s="141" t="s">
        <v>14501</v>
      </c>
      <c r="G27016" s="136">
        <v>0</v>
      </c>
      <c r="H27016" s="136">
        <v>0</v>
      </c>
      <c r="I27016" s="136">
        <v>0</v>
      </c>
      <c r="J27016" s="136">
        <v>0</v>
      </c>
      <c r="K27016" s="136">
        <v>0</v>
      </c>
      <c r="L27016" s="136">
        <v>0</v>
      </c>
      <c r="M27016" s="141" t="s">
        <v>14501</v>
      </c>
      <c r="N27016" s="141" t="s">
        <v>14501</v>
      </c>
      <c r="O27016" s="136">
        <v>0</v>
      </c>
      <c r="P27016" s="136">
        <v>0</v>
      </c>
      <c r="Q27016" s="136">
        <v>0</v>
      </c>
      <c r="R27016" s="136">
        <v>0</v>
      </c>
      <c r="S27016" s="136">
        <v>0</v>
      </c>
    </row>
    <row r="27017" spans="1:19" ht="11.25" thickBot="1" x14ac:dyDescent="0.2">
      <c r="A27017" s="112"/>
    </row>
    <row r="27018" spans="1:19" ht="11.25" thickBot="1" x14ac:dyDescent="0.2">
      <c r="A27018" s="106" t="s">
        <v>357</v>
      </c>
      <c r="B27018" s="106" t="s">
        <v>358</v>
      </c>
      <c r="C27018" s="146" t="s">
        <v>53</v>
      </c>
      <c r="D27018" s="146" t="s">
        <v>54</v>
      </c>
      <c r="E27018" s="146" t="s">
        <v>55</v>
      </c>
      <c r="F27018" s="146" t="s">
        <v>56</v>
      </c>
      <c r="G27018" s="146" t="s">
        <v>14507</v>
      </c>
      <c r="H27018" s="146" t="s">
        <v>57</v>
      </c>
      <c r="I27018" s="146" t="s">
        <v>59</v>
      </c>
      <c r="J27018" s="146" t="s">
        <v>14508</v>
      </c>
      <c r="K27018" s="146" t="s">
        <v>60</v>
      </c>
      <c r="L27018" s="146" t="s">
        <v>61</v>
      </c>
      <c r="M27018" s="146" t="s">
        <v>62</v>
      </c>
      <c r="N27018" s="146" t="s">
        <v>14509</v>
      </c>
      <c r="O27018" s="146" t="s">
        <v>63</v>
      </c>
      <c r="P27018" s="146" t="s">
        <v>64</v>
      </c>
      <c r="Q27018" s="146" t="s">
        <v>66</v>
      </c>
      <c r="R27018" s="146" t="s">
        <v>14510</v>
      </c>
      <c r="S27018" s="146" t="s">
        <v>67</v>
      </c>
    </row>
    <row r="27019" spans="1:19" ht="11.25" thickBot="1" x14ac:dyDescent="0.2">
      <c r="A27019" s="107">
        <v>1</v>
      </c>
      <c r="B27019" s="132">
        <v>0.65982638888888889</v>
      </c>
      <c r="C27019" s="141" t="s">
        <v>14500</v>
      </c>
      <c r="D27019" s="141" t="s">
        <v>14500</v>
      </c>
      <c r="E27019" s="141" t="s">
        <v>14500</v>
      </c>
      <c r="F27019" s="141" t="s">
        <v>14500</v>
      </c>
      <c r="G27019" s="141" t="s">
        <v>14500</v>
      </c>
      <c r="H27019" s="108">
        <v>145.83500000000001</v>
      </c>
      <c r="I27019" s="108">
        <v>1185.2570000000001</v>
      </c>
      <c r="J27019" s="141" t="s">
        <v>14500</v>
      </c>
      <c r="K27019" s="108">
        <v>33.332999999999998</v>
      </c>
      <c r="L27019" s="141" t="s">
        <v>14500</v>
      </c>
      <c r="M27019" s="108">
        <v>119.048</v>
      </c>
      <c r="N27019" s="108">
        <v>33.332999999999998</v>
      </c>
      <c r="O27019" s="108">
        <v>74.073999999999998</v>
      </c>
      <c r="P27019" s="108">
        <v>1537.164</v>
      </c>
      <c r="Q27019" s="145">
        <v>724041.25</v>
      </c>
      <c r="R27019" s="141" t="s">
        <v>14500</v>
      </c>
      <c r="S27019" s="108">
        <v>631.96299999999997</v>
      </c>
    </row>
    <row r="27020" spans="1:19" ht="11.25" thickBot="1" x14ac:dyDescent="0.2">
      <c r="A27020" s="112"/>
    </row>
    <row r="27021" spans="1:19" ht="11.25" thickBot="1" x14ac:dyDescent="0.2">
      <c r="A27021" s="135" t="s">
        <v>362</v>
      </c>
      <c r="B27021" s="112"/>
      <c r="C27021" s="141" t="s">
        <v>14501</v>
      </c>
      <c r="D27021" s="141" t="s">
        <v>14501</v>
      </c>
      <c r="E27021" s="141" t="s">
        <v>14501</v>
      </c>
      <c r="F27021" s="141" t="s">
        <v>14501</v>
      </c>
      <c r="G27021" s="141" t="s">
        <v>14501</v>
      </c>
      <c r="H27021" s="136">
        <v>145.83500000000001</v>
      </c>
      <c r="I27021" s="136">
        <v>1185.2570000000001</v>
      </c>
      <c r="J27021" s="141" t="s">
        <v>14501</v>
      </c>
      <c r="K27021" s="136">
        <v>33.332999999999998</v>
      </c>
      <c r="L27021" s="141" t="s">
        <v>14501</v>
      </c>
      <c r="M27021" s="136">
        <v>119.048</v>
      </c>
      <c r="N27021" s="136">
        <v>33.332999999999998</v>
      </c>
      <c r="O27021" s="136">
        <v>74.073999999999998</v>
      </c>
      <c r="P27021" s="136">
        <v>1537.164</v>
      </c>
      <c r="Q27021" s="140">
        <v>724041.25</v>
      </c>
      <c r="R27021" s="141" t="s">
        <v>14501</v>
      </c>
      <c r="S27021" s="136">
        <v>631.96299999999997</v>
      </c>
    </row>
    <row r="27022" spans="1:19" ht="11.25" thickBot="1" x14ac:dyDescent="0.2">
      <c r="A27022" s="112"/>
    </row>
    <row r="27023" spans="1:19" ht="11.25" thickBot="1" x14ac:dyDescent="0.2">
      <c r="A27023" s="138" t="s">
        <v>364</v>
      </c>
      <c r="B27023" s="112"/>
      <c r="C27023" s="141" t="s">
        <v>14501</v>
      </c>
      <c r="D27023" s="141" t="s">
        <v>14501</v>
      </c>
      <c r="E27023" s="141" t="s">
        <v>14501</v>
      </c>
      <c r="F27023" s="141" t="s">
        <v>14501</v>
      </c>
      <c r="G27023" s="141" t="s">
        <v>14501</v>
      </c>
      <c r="H27023" s="136">
        <v>0</v>
      </c>
      <c r="I27023" s="136">
        <v>0</v>
      </c>
      <c r="J27023" s="141" t="s">
        <v>14501</v>
      </c>
      <c r="K27023" s="136">
        <v>0</v>
      </c>
      <c r="L27023" s="141" t="s">
        <v>14501</v>
      </c>
      <c r="M27023" s="136">
        <v>0</v>
      </c>
      <c r="N27023" s="136">
        <v>0</v>
      </c>
      <c r="O27023" s="136">
        <v>0</v>
      </c>
      <c r="P27023" s="136">
        <v>0</v>
      </c>
      <c r="Q27023" s="140">
        <v>0</v>
      </c>
      <c r="R27023" s="141" t="s">
        <v>14501</v>
      </c>
      <c r="S27023" s="136">
        <v>0</v>
      </c>
    </row>
    <row r="27024" spans="1:19" ht="11.25" thickBot="1" x14ac:dyDescent="0.2">
      <c r="A27024" s="112"/>
    </row>
    <row r="27025" spans="1:19" ht="11.25" thickBot="1" x14ac:dyDescent="0.2">
      <c r="A27025" s="139" t="s">
        <v>366</v>
      </c>
      <c r="B27025" s="112"/>
      <c r="C27025" s="141" t="s">
        <v>14501</v>
      </c>
      <c r="D27025" s="141" t="s">
        <v>14501</v>
      </c>
      <c r="E27025" s="141" t="s">
        <v>14501</v>
      </c>
      <c r="F27025" s="141" t="s">
        <v>14501</v>
      </c>
      <c r="G27025" s="141" t="s">
        <v>14501</v>
      </c>
      <c r="H27025" s="136">
        <v>0</v>
      </c>
      <c r="I27025" s="136">
        <v>0</v>
      </c>
      <c r="J27025" s="141" t="s">
        <v>14501</v>
      </c>
      <c r="K27025" s="136">
        <v>0</v>
      </c>
      <c r="L27025" s="141" t="s">
        <v>14501</v>
      </c>
      <c r="M27025" s="136">
        <v>0</v>
      </c>
      <c r="N27025" s="136">
        <v>0</v>
      </c>
      <c r="O27025" s="136">
        <v>0</v>
      </c>
      <c r="P27025" s="136">
        <v>0</v>
      </c>
      <c r="Q27025" s="140">
        <v>0</v>
      </c>
      <c r="R27025" s="141" t="s">
        <v>14501</v>
      </c>
      <c r="S27025" s="136">
        <v>0</v>
      </c>
    </row>
    <row r="27026" spans="1:19" ht="11.25" thickBot="1" x14ac:dyDescent="0.2">
      <c r="A27026" s="112"/>
    </row>
    <row r="27027" spans="1:19" ht="11.25" thickBot="1" x14ac:dyDescent="0.2">
      <c r="A27027" s="106" t="s">
        <v>357</v>
      </c>
      <c r="B27027" s="106" t="s">
        <v>358</v>
      </c>
      <c r="C27027" s="146" t="s">
        <v>68</v>
      </c>
      <c r="D27027" s="146" t="s">
        <v>14511</v>
      </c>
    </row>
    <row r="27028" spans="1:19" ht="11.25" thickBot="1" x14ac:dyDescent="0.2">
      <c r="A27028" s="107">
        <v>1</v>
      </c>
      <c r="B27028" s="132">
        <v>0.65982638888888889</v>
      </c>
      <c r="C27028" s="108">
        <v>145.83500000000001</v>
      </c>
      <c r="D27028" s="141" t="s">
        <v>14500</v>
      </c>
    </row>
    <row r="27029" spans="1:19" ht="11.25" thickBot="1" x14ac:dyDescent="0.2">
      <c r="A27029" s="112"/>
    </row>
    <row r="27030" spans="1:19" ht="11.25" thickBot="1" x14ac:dyDescent="0.2">
      <c r="A27030" s="135" t="s">
        <v>362</v>
      </c>
      <c r="B27030" s="112"/>
      <c r="C27030" s="136">
        <v>145.83500000000001</v>
      </c>
      <c r="D27030" s="141" t="s">
        <v>14501</v>
      </c>
    </row>
    <row r="27031" spans="1:19" ht="11.25" thickBot="1" x14ac:dyDescent="0.2">
      <c r="A27031" s="112"/>
    </row>
    <row r="27032" spans="1:19" ht="11.25" thickBot="1" x14ac:dyDescent="0.2">
      <c r="A27032" s="138" t="s">
        <v>364</v>
      </c>
      <c r="B27032" s="112"/>
      <c r="C27032" s="136">
        <v>0</v>
      </c>
      <c r="D27032" s="141" t="s">
        <v>14501</v>
      </c>
    </row>
    <row r="27033" spans="1:19" ht="11.25" thickBot="1" x14ac:dyDescent="0.2">
      <c r="A27033" s="112"/>
    </row>
    <row r="27034" spans="1:19" ht="11.25" thickBot="1" x14ac:dyDescent="0.2">
      <c r="A27034" s="139" t="s">
        <v>366</v>
      </c>
      <c r="B27034" s="112"/>
      <c r="C27034" s="136">
        <v>0</v>
      </c>
      <c r="D27034" s="141" t="s">
        <v>14501</v>
      </c>
    </row>
    <row r="27035" spans="1:19" ht="10.5" x14ac:dyDescent="0.15">
      <c r="A27035" s="112"/>
    </row>
    <row r="27036" spans="1:19" x14ac:dyDescent="0.15">
      <c r="A27036" s="129"/>
      <c r="B27036" s="86" t="s">
        <v>3311</v>
      </c>
    </row>
    <row r="27037" spans="1:19" ht="9.75" thickBot="1" x14ac:dyDescent="0.2">
      <c r="A27037" s="81" t="s">
        <v>5871</v>
      </c>
    </row>
    <row r="27038" spans="1:19" ht="11.25" thickBot="1" x14ac:dyDescent="0.2">
      <c r="A27038" s="106" t="s">
        <v>357</v>
      </c>
      <c r="B27038" s="106" t="s">
        <v>358</v>
      </c>
      <c r="C27038" s="146" t="s">
        <v>14494</v>
      </c>
      <c r="D27038" s="146" t="s">
        <v>14495</v>
      </c>
      <c r="E27038" s="146" t="s">
        <v>14496</v>
      </c>
      <c r="F27038" s="146" t="s">
        <v>0</v>
      </c>
      <c r="G27038" s="146" t="s">
        <v>1</v>
      </c>
      <c r="H27038" s="146" t="s">
        <v>2</v>
      </c>
      <c r="I27038" s="146" t="s">
        <v>14497</v>
      </c>
      <c r="J27038" s="146" t="s">
        <v>3</v>
      </c>
      <c r="K27038" s="146" t="s">
        <v>14498</v>
      </c>
      <c r="L27038" s="146" t="s">
        <v>7</v>
      </c>
      <c r="M27038" s="146" t="s">
        <v>14499</v>
      </c>
      <c r="N27038" s="146" t="s">
        <v>10</v>
      </c>
      <c r="O27038" s="146" t="s">
        <v>11</v>
      </c>
      <c r="P27038" s="146" t="s">
        <v>12</v>
      </c>
      <c r="Q27038" s="146" t="s">
        <v>13</v>
      </c>
      <c r="R27038" s="146" t="s">
        <v>14</v>
      </c>
      <c r="S27038" s="146" t="s">
        <v>15</v>
      </c>
    </row>
    <row r="27039" spans="1:19" ht="11.25" thickBot="1" x14ac:dyDescent="0.2">
      <c r="A27039" s="107">
        <v>1</v>
      </c>
      <c r="B27039" s="132">
        <v>0.66497685185185185</v>
      </c>
      <c r="C27039" s="108">
        <v>33.332999999999998</v>
      </c>
      <c r="D27039" s="141" t="s">
        <v>14500</v>
      </c>
      <c r="E27039" s="108">
        <v>134.922</v>
      </c>
      <c r="F27039" s="108">
        <v>12584.323</v>
      </c>
      <c r="G27039" s="108">
        <v>48592.548999999999</v>
      </c>
      <c r="H27039" s="108">
        <v>1092.645</v>
      </c>
      <c r="I27039" s="108">
        <v>148.15</v>
      </c>
      <c r="J27039" s="108">
        <v>481.49099999999999</v>
      </c>
      <c r="K27039" s="108">
        <v>395.84100000000001</v>
      </c>
      <c r="L27039" s="145">
        <v>9086.7990000000009</v>
      </c>
      <c r="M27039" s="108">
        <v>229.16900000000001</v>
      </c>
      <c r="N27039" s="108">
        <v>222.22499999999999</v>
      </c>
      <c r="O27039" s="108">
        <v>333.339</v>
      </c>
      <c r="P27039" s="108">
        <v>18363.956999999999</v>
      </c>
      <c r="Q27039" s="108">
        <v>167645.62</v>
      </c>
      <c r="R27039" s="108">
        <v>183.33500000000001</v>
      </c>
      <c r="S27039" s="108">
        <v>566.67999999999995</v>
      </c>
    </row>
    <row r="27040" spans="1:19" ht="11.25" thickBot="1" x14ac:dyDescent="0.2">
      <c r="A27040" s="112"/>
    </row>
    <row r="27041" spans="1:19" ht="11.25" thickBot="1" x14ac:dyDescent="0.2">
      <c r="A27041" s="135" t="s">
        <v>362</v>
      </c>
      <c r="B27041" s="112"/>
      <c r="C27041" s="136">
        <v>33.332999999999998</v>
      </c>
      <c r="D27041" s="141" t="s">
        <v>14501</v>
      </c>
      <c r="E27041" s="136">
        <v>134.922</v>
      </c>
      <c r="F27041" s="136">
        <v>12584.323</v>
      </c>
      <c r="G27041" s="136">
        <v>48592.548999999999</v>
      </c>
      <c r="H27041" s="136">
        <v>1092.645</v>
      </c>
      <c r="I27041" s="136">
        <v>148.15</v>
      </c>
      <c r="J27041" s="136">
        <v>481.49099999999999</v>
      </c>
      <c r="K27041" s="136">
        <v>395.84100000000001</v>
      </c>
      <c r="L27041" s="140">
        <v>9086.7990000000009</v>
      </c>
      <c r="M27041" s="136">
        <v>229.16900000000001</v>
      </c>
      <c r="N27041" s="136">
        <v>222.22499999999999</v>
      </c>
      <c r="O27041" s="136">
        <v>333.339</v>
      </c>
      <c r="P27041" s="136">
        <v>18363.956999999999</v>
      </c>
      <c r="Q27041" s="136">
        <v>167645.62</v>
      </c>
      <c r="R27041" s="136">
        <v>183.33500000000001</v>
      </c>
      <c r="S27041" s="136">
        <v>566.67999999999995</v>
      </c>
    </row>
    <row r="27042" spans="1:19" ht="11.25" thickBot="1" x14ac:dyDescent="0.2">
      <c r="A27042" s="112"/>
    </row>
    <row r="27043" spans="1:19" ht="11.25" thickBot="1" x14ac:dyDescent="0.2">
      <c r="A27043" s="138" t="s">
        <v>364</v>
      </c>
      <c r="B27043" s="112"/>
      <c r="C27043" s="136">
        <v>0</v>
      </c>
      <c r="D27043" s="141" t="s">
        <v>14501</v>
      </c>
      <c r="E27043" s="136">
        <v>0</v>
      </c>
      <c r="F27043" s="136">
        <v>0</v>
      </c>
      <c r="G27043" s="136">
        <v>0</v>
      </c>
      <c r="H27043" s="136">
        <v>0</v>
      </c>
      <c r="I27043" s="136">
        <v>0</v>
      </c>
      <c r="J27043" s="136">
        <v>0</v>
      </c>
      <c r="K27043" s="136">
        <v>0</v>
      </c>
      <c r="L27043" s="140">
        <v>0</v>
      </c>
      <c r="M27043" s="136">
        <v>0</v>
      </c>
      <c r="N27043" s="136">
        <v>0</v>
      </c>
      <c r="O27043" s="136">
        <v>0</v>
      </c>
      <c r="P27043" s="136">
        <v>0</v>
      </c>
      <c r="Q27043" s="136">
        <v>0</v>
      </c>
      <c r="R27043" s="136">
        <v>0</v>
      </c>
      <c r="S27043" s="136">
        <v>0</v>
      </c>
    </row>
    <row r="27044" spans="1:19" ht="11.25" thickBot="1" x14ac:dyDescent="0.2">
      <c r="A27044" s="112"/>
    </row>
    <row r="27045" spans="1:19" ht="11.25" thickBot="1" x14ac:dyDescent="0.2">
      <c r="A27045" s="139" t="s">
        <v>366</v>
      </c>
      <c r="B27045" s="112"/>
      <c r="C27045" s="136">
        <v>0</v>
      </c>
      <c r="D27045" s="141" t="s">
        <v>14501</v>
      </c>
      <c r="E27045" s="136">
        <v>0</v>
      </c>
      <c r="F27045" s="136">
        <v>0</v>
      </c>
      <c r="G27045" s="136">
        <v>0</v>
      </c>
      <c r="H27045" s="136">
        <v>0</v>
      </c>
      <c r="I27045" s="136">
        <v>0</v>
      </c>
      <c r="J27045" s="136">
        <v>0</v>
      </c>
      <c r="K27045" s="136">
        <v>0</v>
      </c>
      <c r="L27045" s="140">
        <v>0</v>
      </c>
      <c r="M27045" s="136">
        <v>0</v>
      </c>
      <c r="N27045" s="136">
        <v>0</v>
      </c>
      <c r="O27045" s="136">
        <v>0</v>
      </c>
      <c r="P27045" s="136">
        <v>0</v>
      </c>
      <c r="Q27045" s="136">
        <v>0</v>
      </c>
      <c r="R27045" s="136">
        <v>0</v>
      </c>
      <c r="S27045" s="136">
        <v>0</v>
      </c>
    </row>
    <row r="27046" spans="1:19" ht="11.25" thickBot="1" x14ac:dyDescent="0.2">
      <c r="A27046" s="112"/>
    </row>
    <row r="27047" spans="1:19" ht="11.25" thickBot="1" x14ac:dyDescent="0.2">
      <c r="A27047" s="106" t="s">
        <v>357</v>
      </c>
      <c r="B27047" s="106" t="s">
        <v>358</v>
      </c>
      <c r="C27047" s="146" t="s">
        <v>16</v>
      </c>
      <c r="D27047" s="146" t="s">
        <v>14502</v>
      </c>
      <c r="E27047" s="146" t="s">
        <v>14503</v>
      </c>
      <c r="F27047" s="146" t="s">
        <v>20</v>
      </c>
      <c r="G27047" s="146" t="s">
        <v>21</v>
      </c>
      <c r="H27047" s="146" t="s">
        <v>22</v>
      </c>
      <c r="I27047" s="146" t="s">
        <v>23</v>
      </c>
      <c r="J27047" s="146" t="s">
        <v>24</v>
      </c>
      <c r="K27047" s="146" t="s">
        <v>26</v>
      </c>
      <c r="L27047" s="146" t="s">
        <v>14504</v>
      </c>
      <c r="M27047" s="146" t="s">
        <v>27</v>
      </c>
      <c r="N27047" s="146" t="s">
        <v>28</v>
      </c>
      <c r="O27047" s="146" t="s">
        <v>29</v>
      </c>
      <c r="P27047" s="146" t="s">
        <v>30</v>
      </c>
      <c r="Q27047" s="146" t="s">
        <v>14505</v>
      </c>
      <c r="R27047" s="146" t="s">
        <v>32</v>
      </c>
      <c r="S27047" s="146" t="s">
        <v>33</v>
      </c>
    </row>
    <row r="27048" spans="1:19" ht="11.25" thickBot="1" x14ac:dyDescent="0.2">
      <c r="A27048" s="107">
        <v>1</v>
      </c>
      <c r="B27048" s="132">
        <v>0.66497685185185185</v>
      </c>
      <c r="C27048" s="108">
        <v>7869.1890000000003</v>
      </c>
      <c r="D27048" s="108">
        <v>2300.2139999999999</v>
      </c>
      <c r="E27048" s="141" t="s">
        <v>14500</v>
      </c>
      <c r="F27048" s="145">
        <v>11972.368</v>
      </c>
      <c r="G27048" s="108">
        <v>55.555999999999997</v>
      </c>
      <c r="H27048" s="141" t="s">
        <v>14500</v>
      </c>
      <c r="I27048" s="108">
        <v>2433.5929999999998</v>
      </c>
      <c r="J27048" s="108">
        <v>45820.411999999997</v>
      </c>
      <c r="K27048" s="145">
        <v>84233.304999999993</v>
      </c>
      <c r="L27048" s="108">
        <v>380.95800000000003</v>
      </c>
      <c r="M27048" s="108">
        <v>41.667000000000002</v>
      </c>
      <c r="N27048" s="108">
        <v>394.452</v>
      </c>
      <c r="O27048" s="141" t="s">
        <v>14500</v>
      </c>
      <c r="P27048" s="141" t="s">
        <v>14500</v>
      </c>
      <c r="Q27048" s="108">
        <v>138.89099999999999</v>
      </c>
      <c r="R27048" s="108">
        <v>33.332999999999998</v>
      </c>
      <c r="S27048" s="141" t="s">
        <v>14500</v>
      </c>
    </row>
    <row r="27049" spans="1:19" ht="11.25" thickBot="1" x14ac:dyDescent="0.2">
      <c r="A27049" s="112"/>
    </row>
    <row r="27050" spans="1:19" ht="11.25" thickBot="1" x14ac:dyDescent="0.2">
      <c r="A27050" s="135" t="s">
        <v>362</v>
      </c>
      <c r="B27050" s="112"/>
      <c r="C27050" s="136">
        <v>7869.1890000000003</v>
      </c>
      <c r="D27050" s="136">
        <v>2300.2139999999999</v>
      </c>
      <c r="E27050" s="141" t="s">
        <v>14501</v>
      </c>
      <c r="F27050" s="140">
        <v>11972.368</v>
      </c>
      <c r="G27050" s="136">
        <v>55.555999999999997</v>
      </c>
      <c r="H27050" s="141" t="s">
        <v>14501</v>
      </c>
      <c r="I27050" s="136">
        <v>2433.5929999999998</v>
      </c>
      <c r="J27050" s="136">
        <v>45820.411999999997</v>
      </c>
      <c r="K27050" s="140">
        <v>84233.304999999993</v>
      </c>
      <c r="L27050" s="136">
        <v>380.95800000000003</v>
      </c>
      <c r="M27050" s="136">
        <v>41.667000000000002</v>
      </c>
      <c r="N27050" s="136">
        <v>394.452</v>
      </c>
      <c r="O27050" s="141" t="s">
        <v>14501</v>
      </c>
      <c r="P27050" s="141" t="s">
        <v>14501</v>
      </c>
      <c r="Q27050" s="136">
        <v>138.89099999999999</v>
      </c>
      <c r="R27050" s="136">
        <v>33.332999999999998</v>
      </c>
      <c r="S27050" s="141" t="s">
        <v>14501</v>
      </c>
    </row>
    <row r="27051" spans="1:19" ht="11.25" thickBot="1" x14ac:dyDescent="0.2">
      <c r="A27051" s="112"/>
    </row>
    <row r="27052" spans="1:19" ht="11.25" thickBot="1" x14ac:dyDescent="0.2">
      <c r="A27052" s="138" t="s">
        <v>364</v>
      </c>
      <c r="B27052" s="112"/>
      <c r="C27052" s="136">
        <v>0</v>
      </c>
      <c r="D27052" s="136">
        <v>0</v>
      </c>
      <c r="E27052" s="141" t="s">
        <v>14501</v>
      </c>
      <c r="F27052" s="140">
        <v>0</v>
      </c>
      <c r="G27052" s="136">
        <v>0</v>
      </c>
      <c r="H27052" s="141" t="s">
        <v>14501</v>
      </c>
      <c r="I27052" s="136">
        <v>0</v>
      </c>
      <c r="J27052" s="136">
        <v>0</v>
      </c>
      <c r="K27052" s="140">
        <v>0</v>
      </c>
      <c r="L27052" s="136">
        <v>0</v>
      </c>
      <c r="M27052" s="136">
        <v>0</v>
      </c>
      <c r="N27052" s="136">
        <v>0</v>
      </c>
      <c r="O27052" s="141" t="s">
        <v>14501</v>
      </c>
      <c r="P27052" s="141" t="s">
        <v>14501</v>
      </c>
      <c r="Q27052" s="136">
        <v>0</v>
      </c>
      <c r="R27052" s="136">
        <v>0</v>
      </c>
      <c r="S27052" s="141" t="s">
        <v>14501</v>
      </c>
    </row>
    <row r="27053" spans="1:19" ht="11.25" thickBot="1" x14ac:dyDescent="0.2">
      <c r="A27053" s="112"/>
    </row>
    <row r="27054" spans="1:19" ht="11.25" thickBot="1" x14ac:dyDescent="0.2">
      <c r="A27054" s="139" t="s">
        <v>366</v>
      </c>
      <c r="B27054" s="112"/>
      <c r="C27054" s="136">
        <v>0</v>
      </c>
      <c r="D27054" s="136">
        <v>0</v>
      </c>
      <c r="E27054" s="141" t="s">
        <v>14501</v>
      </c>
      <c r="F27054" s="140">
        <v>0</v>
      </c>
      <c r="G27054" s="136">
        <v>0</v>
      </c>
      <c r="H27054" s="141" t="s">
        <v>14501</v>
      </c>
      <c r="I27054" s="136">
        <v>0</v>
      </c>
      <c r="J27054" s="136">
        <v>0</v>
      </c>
      <c r="K27054" s="140">
        <v>0</v>
      </c>
      <c r="L27054" s="136">
        <v>0</v>
      </c>
      <c r="M27054" s="136">
        <v>0</v>
      </c>
      <c r="N27054" s="136">
        <v>0</v>
      </c>
      <c r="O27054" s="141" t="s">
        <v>14501</v>
      </c>
      <c r="P27054" s="141" t="s">
        <v>14501</v>
      </c>
      <c r="Q27054" s="136">
        <v>0</v>
      </c>
      <c r="R27054" s="136">
        <v>0</v>
      </c>
      <c r="S27054" s="141" t="s">
        <v>14501</v>
      </c>
    </row>
    <row r="27055" spans="1:19" ht="11.25" thickBot="1" x14ac:dyDescent="0.2">
      <c r="A27055" s="112"/>
    </row>
    <row r="27056" spans="1:19" ht="11.25" thickBot="1" x14ac:dyDescent="0.2">
      <c r="A27056" s="106" t="s">
        <v>357</v>
      </c>
      <c r="B27056" s="106" t="s">
        <v>358</v>
      </c>
      <c r="C27056" s="146" t="s">
        <v>35</v>
      </c>
      <c r="D27056" s="146" t="s">
        <v>36</v>
      </c>
      <c r="E27056" s="146" t="s">
        <v>14506</v>
      </c>
      <c r="F27056" s="146" t="s">
        <v>38</v>
      </c>
      <c r="G27056" s="146" t="s">
        <v>39</v>
      </c>
      <c r="H27056" s="146" t="s">
        <v>41</v>
      </c>
      <c r="I27056" s="146" t="s">
        <v>42</v>
      </c>
      <c r="J27056" s="146" t="s">
        <v>43</v>
      </c>
      <c r="K27056" s="146" t="s">
        <v>44</v>
      </c>
      <c r="L27056" s="146" t="s">
        <v>45</v>
      </c>
      <c r="M27056" s="146" t="s">
        <v>46</v>
      </c>
      <c r="N27056" s="146" t="s">
        <v>47</v>
      </c>
      <c r="O27056" s="146" t="s">
        <v>48</v>
      </c>
      <c r="P27056" s="146" t="s">
        <v>49</v>
      </c>
      <c r="Q27056" s="146" t="s">
        <v>50</v>
      </c>
      <c r="R27056" s="146" t="s">
        <v>51</v>
      </c>
      <c r="S27056" s="146" t="s">
        <v>52</v>
      </c>
    </row>
    <row r="27057" spans="1:19" ht="11.25" thickBot="1" x14ac:dyDescent="0.2">
      <c r="A27057" s="107">
        <v>1</v>
      </c>
      <c r="B27057" s="132">
        <v>0.66497685185185185</v>
      </c>
      <c r="C27057" s="145">
        <v>182391.17</v>
      </c>
      <c r="D27057" s="108">
        <v>243.059</v>
      </c>
      <c r="E27057" s="108">
        <v>41.667000000000002</v>
      </c>
      <c r="F27057" s="141" t="s">
        <v>14500</v>
      </c>
      <c r="G27057" s="108">
        <v>74.073999999999998</v>
      </c>
      <c r="H27057" s="108">
        <v>23958.432000000001</v>
      </c>
      <c r="I27057" s="108">
        <v>979.21100000000001</v>
      </c>
      <c r="J27057" s="108">
        <v>2333.5680000000002</v>
      </c>
      <c r="K27057" s="108">
        <v>354.17399999999998</v>
      </c>
      <c r="L27057" s="108">
        <v>285.71899999999999</v>
      </c>
      <c r="M27057" s="108">
        <v>74.073999999999998</v>
      </c>
      <c r="N27057" s="141" t="s">
        <v>14500</v>
      </c>
      <c r="O27057" s="108">
        <v>185.18700000000001</v>
      </c>
      <c r="P27057" s="108">
        <v>83.334000000000003</v>
      </c>
      <c r="Q27057" s="108">
        <v>55.555999999999997</v>
      </c>
      <c r="R27057" s="108">
        <v>33.332999999999998</v>
      </c>
      <c r="S27057" s="108">
        <v>66.667000000000002</v>
      </c>
    </row>
    <row r="27058" spans="1:19" ht="11.25" thickBot="1" x14ac:dyDescent="0.2">
      <c r="A27058" s="112"/>
    </row>
    <row r="27059" spans="1:19" ht="11.25" thickBot="1" x14ac:dyDescent="0.2">
      <c r="A27059" s="135" t="s">
        <v>362</v>
      </c>
      <c r="B27059" s="112"/>
      <c r="C27059" s="140">
        <v>182391.17</v>
      </c>
      <c r="D27059" s="136">
        <v>243.059</v>
      </c>
      <c r="E27059" s="136">
        <v>41.667000000000002</v>
      </c>
      <c r="F27059" s="141" t="s">
        <v>14501</v>
      </c>
      <c r="G27059" s="136">
        <v>74.073999999999998</v>
      </c>
      <c r="H27059" s="136">
        <v>23958.432000000001</v>
      </c>
      <c r="I27059" s="136">
        <v>979.21100000000001</v>
      </c>
      <c r="J27059" s="136">
        <v>2333.5680000000002</v>
      </c>
      <c r="K27059" s="136">
        <v>354.17399999999998</v>
      </c>
      <c r="L27059" s="136">
        <v>285.71899999999999</v>
      </c>
      <c r="M27059" s="136">
        <v>74.073999999999998</v>
      </c>
      <c r="N27059" s="141" t="s">
        <v>14501</v>
      </c>
      <c r="O27059" s="136">
        <v>185.18700000000001</v>
      </c>
      <c r="P27059" s="136">
        <v>83.334000000000003</v>
      </c>
      <c r="Q27059" s="136">
        <v>55.555999999999997</v>
      </c>
      <c r="R27059" s="136">
        <v>33.332999999999998</v>
      </c>
      <c r="S27059" s="136">
        <v>66.667000000000002</v>
      </c>
    </row>
    <row r="27060" spans="1:19" ht="11.25" thickBot="1" x14ac:dyDescent="0.2">
      <c r="A27060" s="112"/>
    </row>
    <row r="27061" spans="1:19" ht="11.25" thickBot="1" x14ac:dyDescent="0.2">
      <c r="A27061" s="138" t="s">
        <v>364</v>
      </c>
      <c r="B27061" s="112"/>
      <c r="C27061" s="140">
        <v>0</v>
      </c>
      <c r="D27061" s="136">
        <v>0</v>
      </c>
      <c r="E27061" s="136">
        <v>0</v>
      </c>
      <c r="F27061" s="141" t="s">
        <v>14501</v>
      </c>
      <c r="G27061" s="136">
        <v>0</v>
      </c>
      <c r="H27061" s="136">
        <v>0</v>
      </c>
      <c r="I27061" s="136">
        <v>0</v>
      </c>
      <c r="J27061" s="136">
        <v>0</v>
      </c>
      <c r="K27061" s="136">
        <v>0</v>
      </c>
      <c r="L27061" s="136">
        <v>0</v>
      </c>
      <c r="M27061" s="136">
        <v>0</v>
      </c>
      <c r="N27061" s="141" t="s">
        <v>14501</v>
      </c>
      <c r="O27061" s="136">
        <v>0</v>
      </c>
      <c r="P27061" s="136">
        <v>0</v>
      </c>
      <c r="Q27061" s="136">
        <v>0</v>
      </c>
      <c r="R27061" s="136">
        <v>0</v>
      </c>
      <c r="S27061" s="136">
        <v>0</v>
      </c>
    </row>
    <row r="27062" spans="1:19" ht="11.25" thickBot="1" x14ac:dyDescent="0.2">
      <c r="A27062" s="112"/>
    </row>
    <row r="27063" spans="1:19" ht="11.25" thickBot="1" x14ac:dyDescent="0.2">
      <c r="A27063" s="139" t="s">
        <v>366</v>
      </c>
      <c r="B27063" s="112"/>
      <c r="C27063" s="140">
        <v>0</v>
      </c>
      <c r="D27063" s="136">
        <v>0</v>
      </c>
      <c r="E27063" s="136">
        <v>0</v>
      </c>
      <c r="F27063" s="141" t="s">
        <v>14501</v>
      </c>
      <c r="G27063" s="136">
        <v>0</v>
      </c>
      <c r="H27063" s="136">
        <v>0</v>
      </c>
      <c r="I27063" s="136">
        <v>0</v>
      </c>
      <c r="J27063" s="136">
        <v>0</v>
      </c>
      <c r="K27063" s="136">
        <v>0</v>
      </c>
      <c r="L27063" s="136">
        <v>0</v>
      </c>
      <c r="M27063" s="136">
        <v>0</v>
      </c>
      <c r="N27063" s="141" t="s">
        <v>14501</v>
      </c>
      <c r="O27063" s="136">
        <v>0</v>
      </c>
      <c r="P27063" s="136">
        <v>0</v>
      </c>
      <c r="Q27063" s="136">
        <v>0</v>
      </c>
      <c r="R27063" s="136">
        <v>0</v>
      </c>
      <c r="S27063" s="136">
        <v>0</v>
      </c>
    </row>
    <row r="27064" spans="1:19" ht="11.25" thickBot="1" x14ac:dyDescent="0.2">
      <c r="A27064" s="112"/>
    </row>
    <row r="27065" spans="1:19" ht="11.25" thickBot="1" x14ac:dyDescent="0.2">
      <c r="A27065" s="106" t="s">
        <v>357</v>
      </c>
      <c r="B27065" s="106" t="s">
        <v>358</v>
      </c>
      <c r="C27065" s="146" t="s">
        <v>53</v>
      </c>
      <c r="D27065" s="146" t="s">
        <v>54</v>
      </c>
      <c r="E27065" s="146" t="s">
        <v>55</v>
      </c>
      <c r="F27065" s="146" t="s">
        <v>56</v>
      </c>
      <c r="G27065" s="146" t="s">
        <v>14507</v>
      </c>
      <c r="H27065" s="146" t="s">
        <v>57</v>
      </c>
      <c r="I27065" s="146" t="s">
        <v>59</v>
      </c>
      <c r="J27065" s="146" t="s">
        <v>14508</v>
      </c>
      <c r="K27065" s="146" t="s">
        <v>60</v>
      </c>
      <c r="L27065" s="146" t="s">
        <v>61</v>
      </c>
      <c r="M27065" s="146" t="s">
        <v>62</v>
      </c>
      <c r="N27065" s="146" t="s">
        <v>14509</v>
      </c>
      <c r="O27065" s="146" t="s">
        <v>63</v>
      </c>
      <c r="P27065" s="146" t="s">
        <v>64</v>
      </c>
      <c r="Q27065" s="146" t="s">
        <v>66</v>
      </c>
      <c r="R27065" s="146" t="s">
        <v>14510</v>
      </c>
      <c r="S27065" s="146" t="s">
        <v>67</v>
      </c>
    </row>
    <row r="27066" spans="1:19" ht="11.25" thickBot="1" x14ac:dyDescent="0.2">
      <c r="A27066" s="107">
        <v>1</v>
      </c>
      <c r="B27066" s="132">
        <v>0.66497685185185185</v>
      </c>
      <c r="C27066" s="141" t="s">
        <v>14500</v>
      </c>
      <c r="D27066" s="108">
        <v>33.332999999999998</v>
      </c>
      <c r="E27066" s="141" t="s">
        <v>14500</v>
      </c>
      <c r="F27066" s="141" t="s">
        <v>14500</v>
      </c>
      <c r="G27066" s="141" t="s">
        <v>14500</v>
      </c>
      <c r="H27066" s="108">
        <v>229.17</v>
      </c>
      <c r="I27066" s="108">
        <v>1000.042</v>
      </c>
      <c r="J27066" s="141" t="s">
        <v>14500</v>
      </c>
      <c r="K27066" s="141" t="s">
        <v>14500</v>
      </c>
      <c r="L27066" s="141" t="s">
        <v>14500</v>
      </c>
      <c r="M27066" s="108">
        <v>88.888999999999996</v>
      </c>
      <c r="N27066" s="141" t="s">
        <v>14500</v>
      </c>
      <c r="O27066" s="108">
        <v>33.332999999999998</v>
      </c>
      <c r="P27066" s="108">
        <v>1691.482</v>
      </c>
      <c r="Q27066" s="145">
        <v>715162.47</v>
      </c>
      <c r="R27066" s="141" t="s">
        <v>14500</v>
      </c>
      <c r="S27066" s="108">
        <v>1437.5930000000001</v>
      </c>
    </row>
    <row r="27067" spans="1:19" ht="11.25" thickBot="1" x14ac:dyDescent="0.2">
      <c r="A27067" s="112"/>
    </row>
    <row r="27068" spans="1:19" ht="11.25" thickBot="1" x14ac:dyDescent="0.2">
      <c r="A27068" s="135" t="s">
        <v>362</v>
      </c>
      <c r="B27068" s="112"/>
      <c r="C27068" s="141" t="s">
        <v>14501</v>
      </c>
      <c r="D27068" s="136">
        <v>33.332999999999998</v>
      </c>
      <c r="E27068" s="141" t="s">
        <v>14501</v>
      </c>
      <c r="F27068" s="141" t="s">
        <v>14501</v>
      </c>
      <c r="G27068" s="141" t="s">
        <v>14501</v>
      </c>
      <c r="H27068" s="136">
        <v>229.17</v>
      </c>
      <c r="I27068" s="136">
        <v>1000.042</v>
      </c>
      <c r="J27068" s="141" t="s">
        <v>14501</v>
      </c>
      <c r="K27068" s="141" t="s">
        <v>14501</v>
      </c>
      <c r="L27068" s="141" t="s">
        <v>14501</v>
      </c>
      <c r="M27068" s="136">
        <v>88.888999999999996</v>
      </c>
      <c r="N27068" s="141" t="s">
        <v>14501</v>
      </c>
      <c r="O27068" s="136">
        <v>33.332999999999998</v>
      </c>
      <c r="P27068" s="136">
        <v>1691.482</v>
      </c>
      <c r="Q27068" s="140">
        <v>715162.47</v>
      </c>
      <c r="R27068" s="141" t="s">
        <v>14501</v>
      </c>
      <c r="S27068" s="136">
        <v>1437.5930000000001</v>
      </c>
    </row>
    <row r="27069" spans="1:19" ht="11.25" thickBot="1" x14ac:dyDescent="0.2">
      <c r="A27069" s="112"/>
    </row>
    <row r="27070" spans="1:19" ht="11.25" thickBot="1" x14ac:dyDescent="0.2">
      <c r="A27070" s="138" t="s">
        <v>364</v>
      </c>
      <c r="B27070" s="112"/>
      <c r="C27070" s="141" t="s">
        <v>14501</v>
      </c>
      <c r="D27070" s="136">
        <v>0</v>
      </c>
      <c r="E27070" s="141" t="s">
        <v>14501</v>
      </c>
      <c r="F27070" s="141" t="s">
        <v>14501</v>
      </c>
      <c r="G27070" s="141" t="s">
        <v>14501</v>
      </c>
      <c r="H27070" s="136">
        <v>0</v>
      </c>
      <c r="I27070" s="136">
        <v>0</v>
      </c>
      <c r="J27070" s="141" t="s">
        <v>14501</v>
      </c>
      <c r="K27070" s="141" t="s">
        <v>14501</v>
      </c>
      <c r="L27070" s="141" t="s">
        <v>14501</v>
      </c>
      <c r="M27070" s="136">
        <v>0</v>
      </c>
      <c r="N27070" s="141" t="s">
        <v>14501</v>
      </c>
      <c r="O27070" s="136">
        <v>0</v>
      </c>
      <c r="P27070" s="136">
        <v>0</v>
      </c>
      <c r="Q27070" s="140">
        <v>0</v>
      </c>
      <c r="R27070" s="141" t="s">
        <v>14501</v>
      </c>
      <c r="S27070" s="136">
        <v>0</v>
      </c>
    </row>
    <row r="27071" spans="1:19" ht="11.25" thickBot="1" x14ac:dyDescent="0.2">
      <c r="A27071" s="112"/>
    </row>
    <row r="27072" spans="1:19" ht="11.25" thickBot="1" x14ac:dyDescent="0.2">
      <c r="A27072" s="139" t="s">
        <v>366</v>
      </c>
      <c r="B27072" s="112"/>
      <c r="C27072" s="141" t="s">
        <v>14501</v>
      </c>
      <c r="D27072" s="136">
        <v>0</v>
      </c>
      <c r="E27072" s="141" t="s">
        <v>14501</v>
      </c>
      <c r="F27072" s="141" t="s">
        <v>14501</v>
      </c>
      <c r="G27072" s="141" t="s">
        <v>14501</v>
      </c>
      <c r="H27072" s="136">
        <v>0</v>
      </c>
      <c r="I27072" s="136">
        <v>0</v>
      </c>
      <c r="J27072" s="141" t="s">
        <v>14501</v>
      </c>
      <c r="K27072" s="141" t="s">
        <v>14501</v>
      </c>
      <c r="L27072" s="141" t="s">
        <v>14501</v>
      </c>
      <c r="M27072" s="136">
        <v>0</v>
      </c>
      <c r="N27072" s="141" t="s">
        <v>14501</v>
      </c>
      <c r="O27072" s="136">
        <v>0</v>
      </c>
      <c r="P27072" s="136">
        <v>0</v>
      </c>
      <c r="Q27072" s="140">
        <v>0</v>
      </c>
      <c r="R27072" s="141" t="s">
        <v>14501</v>
      </c>
      <c r="S27072" s="136">
        <v>0</v>
      </c>
    </row>
    <row r="27073" spans="1:19" ht="11.25" thickBot="1" x14ac:dyDescent="0.2">
      <c r="A27073" s="112"/>
    </row>
    <row r="27074" spans="1:19" ht="11.25" thickBot="1" x14ac:dyDescent="0.2">
      <c r="A27074" s="106" t="s">
        <v>357</v>
      </c>
      <c r="B27074" s="106" t="s">
        <v>358</v>
      </c>
      <c r="C27074" s="146" t="s">
        <v>68</v>
      </c>
      <c r="D27074" s="146" t="s">
        <v>14511</v>
      </c>
    </row>
    <row r="27075" spans="1:19" ht="11.25" thickBot="1" x14ac:dyDescent="0.2">
      <c r="A27075" s="107">
        <v>1</v>
      </c>
      <c r="B27075" s="132">
        <v>0.66497685185185185</v>
      </c>
      <c r="C27075" s="108">
        <v>206.351</v>
      </c>
      <c r="D27075" s="141" t="s">
        <v>14500</v>
      </c>
    </row>
    <row r="27076" spans="1:19" ht="11.25" thickBot="1" x14ac:dyDescent="0.2">
      <c r="A27076" s="112"/>
    </row>
    <row r="27077" spans="1:19" ht="11.25" thickBot="1" x14ac:dyDescent="0.2">
      <c r="A27077" s="135" t="s">
        <v>362</v>
      </c>
      <c r="B27077" s="112"/>
      <c r="C27077" s="136">
        <v>206.351</v>
      </c>
      <c r="D27077" s="141" t="s">
        <v>14501</v>
      </c>
    </row>
    <row r="27078" spans="1:19" ht="11.25" thickBot="1" x14ac:dyDescent="0.2">
      <c r="A27078" s="112"/>
    </row>
    <row r="27079" spans="1:19" ht="11.25" thickBot="1" x14ac:dyDescent="0.2">
      <c r="A27079" s="138" t="s">
        <v>364</v>
      </c>
      <c r="B27079" s="112"/>
      <c r="C27079" s="136">
        <v>0</v>
      </c>
      <c r="D27079" s="141" t="s">
        <v>14501</v>
      </c>
    </row>
    <row r="27080" spans="1:19" ht="11.25" thickBot="1" x14ac:dyDescent="0.2">
      <c r="A27080" s="112"/>
    </row>
    <row r="27081" spans="1:19" ht="11.25" thickBot="1" x14ac:dyDescent="0.2">
      <c r="A27081" s="139" t="s">
        <v>366</v>
      </c>
      <c r="B27081" s="112"/>
      <c r="C27081" s="136">
        <v>0</v>
      </c>
      <c r="D27081" s="141" t="s">
        <v>14501</v>
      </c>
    </row>
    <row r="27082" spans="1:19" ht="10.5" x14ac:dyDescent="0.15">
      <c r="A27082" s="112"/>
    </row>
    <row r="27083" spans="1:19" x14ac:dyDescent="0.15">
      <c r="A27083" s="129"/>
      <c r="B27083" s="86" t="s">
        <v>3381</v>
      </c>
    </row>
    <row r="27084" spans="1:19" ht="9.75" thickBot="1" x14ac:dyDescent="0.2">
      <c r="A27084" s="81" t="s">
        <v>5871</v>
      </c>
    </row>
    <row r="27085" spans="1:19" ht="11.25" thickBot="1" x14ac:dyDescent="0.2">
      <c r="A27085" s="106" t="s">
        <v>357</v>
      </c>
      <c r="B27085" s="106" t="s">
        <v>358</v>
      </c>
      <c r="C27085" s="146" t="s">
        <v>14494</v>
      </c>
      <c r="D27085" s="146" t="s">
        <v>14495</v>
      </c>
      <c r="E27085" s="146" t="s">
        <v>14496</v>
      </c>
      <c r="F27085" s="146" t="s">
        <v>0</v>
      </c>
      <c r="G27085" s="146" t="s">
        <v>1</v>
      </c>
      <c r="H27085" s="146" t="s">
        <v>2</v>
      </c>
      <c r="I27085" s="146" t="s">
        <v>14497</v>
      </c>
      <c r="J27085" s="146" t="s">
        <v>3</v>
      </c>
      <c r="K27085" s="146" t="s">
        <v>14498</v>
      </c>
      <c r="L27085" s="146" t="s">
        <v>7</v>
      </c>
      <c r="M27085" s="146" t="s">
        <v>14499</v>
      </c>
      <c r="N27085" s="146" t="s">
        <v>10</v>
      </c>
      <c r="O27085" s="146" t="s">
        <v>11</v>
      </c>
      <c r="P27085" s="146" t="s">
        <v>12</v>
      </c>
      <c r="Q27085" s="146" t="s">
        <v>13</v>
      </c>
      <c r="R27085" s="146" t="s">
        <v>14</v>
      </c>
      <c r="S27085" s="146" t="s">
        <v>15</v>
      </c>
    </row>
    <row r="27086" spans="1:19" ht="11.25" thickBot="1" x14ac:dyDescent="0.2">
      <c r="A27086" s="107">
        <v>1</v>
      </c>
      <c r="B27086" s="132">
        <v>0.67011574074074076</v>
      </c>
      <c r="C27086" s="141" t="s">
        <v>14500</v>
      </c>
      <c r="D27086" s="141" t="s">
        <v>14500</v>
      </c>
      <c r="E27086" s="108">
        <v>77.778000000000006</v>
      </c>
      <c r="F27086" s="108">
        <v>12072.704</v>
      </c>
      <c r="G27086" s="108">
        <v>45061.000999999997</v>
      </c>
      <c r="H27086" s="108">
        <v>814.84299999999996</v>
      </c>
      <c r="I27086" s="108">
        <v>111.11199999999999</v>
      </c>
      <c r="J27086" s="108">
        <v>981.52099999999996</v>
      </c>
      <c r="K27086" s="108">
        <v>516.67999999999995</v>
      </c>
      <c r="L27086" s="145">
        <v>9826.0730000000003</v>
      </c>
      <c r="M27086" s="108">
        <v>175.928</v>
      </c>
      <c r="N27086" s="108">
        <v>212.965</v>
      </c>
      <c r="O27086" s="108">
        <v>364.20299999999997</v>
      </c>
      <c r="P27086" s="108">
        <v>14492.254999999999</v>
      </c>
      <c r="Q27086" s="108">
        <v>141274.91</v>
      </c>
      <c r="R27086" s="108">
        <v>349.214</v>
      </c>
      <c r="S27086" s="108">
        <v>716.68700000000001</v>
      </c>
    </row>
    <row r="27087" spans="1:19" ht="11.25" thickBot="1" x14ac:dyDescent="0.2">
      <c r="A27087" s="112"/>
    </row>
    <row r="27088" spans="1:19" ht="11.25" thickBot="1" x14ac:dyDescent="0.2">
      <c r="A27088" s="135" t="s">
        <v>362</v>
      </c>
      <c r="B27088" s="112"/>
      <c r="C27088" s="141" t="s">
        <v>14501</v>
      </c>
      <c r="D27088" s="141" t="s">
        <v>14501</v>
      </c>
      <c r="E27088" s="136">
        <v>77.778000000000006</v>
      </c>
      <c r="F27088" s="136">
        <v>12072.704</v>
      </c>
      <c r="G27088" s="136">
        <v>45061.000999999997</v>
      </c>
      <c r="H27088" s="136">
        <v>814.84299999999996</v>
      </c>
      <c r="I27088" s="136">
        <v>111.11199999999999</v>
      </c>
      <c r="J27088" s="136">
        <v>981.52099999999996</v>
      </c>
      <c r="K27088" s="136">
        <v>516.67999999999995</v>
      </c>
      <c r="L27088" s="140">
        <v>9826.0730000000003</v>
      </c>
      <c r="M27088" s="136">
        <v>175.928</v>
      </c>
      <c r="N27088" s="136">
        <v>212.965</v>
      </c>
      <c r="O27088" s="136">
        <v>364.20299999999997</v>
      </c>
      <c r="P27088" s="136">
        <v>14492.254999999999</v>
      </c>
      <c r="Q27088" s="136">
        <v>141274.91</v>
      </c>
      <c r="R27088" s="136">
        <v>349.214</v>
      </c>
      <c r="S27088" s="136">
        <v>716.68700000000001</v>
      </c>
    </row>
    <row r="27089" spans="1:19" ht="11.25" thickBot="1" x14ac:dyDescent="0.2">
      <c r="A27089" s="112"/>
    </row>
    <row r="27090" spans="1:19" ht="11.25" thickBot="1" x14ac:dyDescent="0.2">
      <c r="A27090" s="138" t="s">
        <v>364</v>
      </c>
      <c r="B27090" s="112"/>
      <c r="C27090" s="141" t="s">
        <v>14501</v>
      </c>
      <c r="D27090" s="141" t="s">
        <v>14501</v>
      </c>
      <c r="E27090" s="136">
        <v>0</v>
      </c>
      <c r="F27090" s="136">
        <v>0</v>
      </c>
      <c r="G27090" s="136">
        <v>0</v>
      </c>
      <c r="H27090" s="136">
        <v>0</v>
      </c>
      <c r="I27090" s="136">
        <v>0</v>
      </c>
      <c r="J27090" s="136">
        <v>0</v>
      </c>
      <c r="K27090" s="136">
        <v>0</v>
      </c>
      <c r="L27090" s="140">
        <v>0</v>
      </c>
      <c r="M27090" s="136">
        <v>0</v>
      </c>
      <c r="N27090" s="136">
        <v>0</v>
      </c>
      <c r="O27090" s="136">
        <v>0</v>
      </c>
      <c r="P27090" s="136">
        <v>0</v>
      </c>
      <c r="Q27090" s="136">
        <v>0</v>
      </c>
      <c r="R27090" s="136">
        <v>0</v>
      </c>
      <c r="S27090" s="136">
        <v>0</v>
      </c>
    </row>
    <row r="27091" spans="1:19" ht="11.25" thickBot="1" x14ac:dyDescent="0.2">
      <c r="A27091" s="112"/>
    </row>
    <row r="27092" spans="1:19" ht="11.25" thickBot="1" x14ac:dyDescent="0.2">
      <c r="A27092" s="139" t="s">
        <v>366</v>
      </c>
      <c r="B27092" s="112"/>
      <c r="C27092" s="141" t="s">
        <v>14501</v>
      </c>
      <c r="D27092" s="141" t="s">
        <v>14501</v>
      </c>
      <c r="E27092" s="136">
        <v>0</v>
      </c>
      <c r="F27092" s="136">
        <v>0</v>
      </c>
      <c r="G27092" s="136">
        <v>0</v>
      </c>
      <c r="H27092" s="136">
        <v>0</v>
      </c>
      <c r="I27092" s="136">
        <v>0</v>
      </c>
      <c r="J27092" s="136">
        <v>0</v>
      </c>
      <c r="K27092" s="136">
        <v>0</v>
      </c>
      <c r="L27092" s="140">
        <v>0</v>
      </c>
      <c r="M27092" s="136">
        <v>0</v>
      </c>
      <c r="N27092" s="136">
        <v>0</v>
      </c>
      <c r="O27092" s="136">
        <v>0</v>
      </c>
      <c r="P27092" s="136">
        <v>0</v>
      </c>
      <c r="Q27092" s="136">
        <v>0</v>
      </c>
      <c r="R27092" s="136">
        <v>0</v>
      </c>
      <c r="S27092" s="136">
        <v>0</v>
      </c>
    </row>
    <row r="27093" spans="1:19" ht="11.25" thickBot="1" x14ac:dyDescent="0.2">
      <c r="A27093" s="112"/>
    </row>
    <row r="27094" spans="1:19" ht="11.25" thickBot="1" x14ac:dyDescent="0.2">
      <c r="A27094" s="106" t="s">
        <v>357</v>
      </c>
      <c r="B27094" s="106" t="s">
        <v>358</v>
      </c>
      <c r="C27094" s="146" t="s">
        <v>16</v>
      </c>
      <c r="D27094" s="146" t="s">
        <v>14502</v>
      </c>
      <c r="E27094" s="146" t="s">
        <v>14503</v>
      </c>
      <c r="F27094" s="146" t="s">
        <v>20</v>
      </c>
      <c r="G27094" s="146" t="s">
        <v>21</v>
      </c>
      <c r="H27094" s="146" t="s">
        <v>22</v>
      </c>
      <c r="I27094" s="146" t="s">
        <v>23</v>
      </c>
      <c r="J27094" s="146" t="s">
        <v>24</v>
      </c>
      <c r="K27094" s="146" t="s">
        <v>26</v>
      </c>
      <c r="L27094" s="146" t="s">
        <v>14504</v>
      </c>
      <c r="M27094" s="146" t="s">
        <v>27</v>
      </c>
      <c r="N27094" s="146" t="s">
        <v>28</v>
      </c>
      <c r="O27094" s="146" t="s">
        <v>29</v>
      </c>
      <c r="P27094" s="146" t="s">
        <v>30</v>
      </c>
      <c r="Q27094" s="146" t="s">
        <v>14505</v>
      </c>
      <c r="R27094" s="146" t="s">
        <v>32</v>
      </c>
      <c r="S27094" s="146" t="s">
        <v>33</v>
      </c>
    </row>
    <row r="27095" spans="1:19" ht="11.25" thickBot="1" x14ac:dyDescent="0.2">
      <c r="A27095" s="107">
        <v>1</v>
      </c>
      <c r="B27095" s="132">
        <v>0.67011574074074076</v>
      </c>
      <c r="C27095" s="108">
        <v>5417.835</v>
      </c>
      <c r="D27095" s="108">
        <v>1366.741</v>
      </c>
      <c r="E27095" s="108">
        <v>33.332999999999998</v>
      </c>
      <c r="F27095" s="145">
        <v>10921.478999999999</v>
      </c>
      <c r="G27095" s="141" t="s">
        <v>14500</v>
      </c>
      <c r="H27095" s="108">
        <v>111.11199999999999</v>
      </c>
      <c r="I27095" s="108">
        <v>2767.0050000000001</v>
      </c>
      <c r="J27095" s="108">
        <v>58077.222999999998</v>
      </c>
      <c r="K27095" s="145">
        <v>86742.964999999997</v>
      </c>
      <c r="L27095" s="108">
        <v>269.84500000000003</v>
      </c>
      <c r="M27095" s="108">
        <v>33.332999999999998</v>
      </c>
      <c r="N27095" s="108">
        <v>194.447</v>
      </c>
      <c r="O27095" s="141" t="s">
        <v>14500</v>
      </c>
      <c r="P27095" s="141" t="s">
        <v>14500</v>
      </c>
      <c r="Q27095" s="141" t="s">
        <v>14500</v>
      </c>
      <c r="R27095" s="108">
        <v>101.852</v>
      </c>
      <c r="S27095" s="108">
        <v>74.073999999999998</v>
      </c>
    </row>
    <row r="27096" spans="1:19" ht="11.25" thickBot="1" x14ac:dyDescent="0.2">
      <c r="A27096" s="112"/>
    </row>
    <row r="27097" spans="1:19" ht="11.25" thickBot="1" x14ac:dyDescent="0.2">
      <c r="A27097" s="135" t="s">
        <v>362</v>
      </c>
      <c r="B27097" s="112"/>
      <c r="C27097" s="136">
        <v>5417.835</v>
      </c>
      <c r="D27097" s="136">
        <v>1366.741</v>
      </c>
      <c r="E27097" s="136">
        <v>33.332999999999998</v>
      </c>
      <c r="F27097" s="140">
        <v>10921.478999999999</v>
      </c>
      <c r="G27097" s="141" t="s">
        <v>14501</v>
      </c>
      <c r="H27097" s="136">
        <v>111.11199999999999</v>
      </c>
      <c r="I27097" s="136">
        <v>2767.0050000000001</v>
      </c>
      <c r="J27097" s="136">
        <v>58077.222999999998</v>
      </c>
      <c r="K27097" s="140">
        <v>86742.964999999997</v>
      </c>
      <c r="L27097" s="136">
        <v>269.84500000000003</v>
      </c>
      <c r="M27097" s="136">
        <v>33.332999999999998</v>
      </c>
      <c r="N27097" s="136">
        <v>194.447</v>
      </c>
      <c r="O27097" s="141" t="s">
        <v>14501</v>
      </c>
      <c r="P27097" s="141" t="s">
        <v>14501</v>
      </c>
      <c r="Q27097" s="141" t="s">
        <v>14501</v>
      </c>
      <c r="R27097" s="136">
        <v>101.852</v>
      </c>
      <c r="S27097" s="136">
        <v>74.073999999999998</v>
      </c>
    </row>
    <row r="27098" spans="1:19" ht="11.25" thickBot="1" x14ac:dyDescent="0.2">
      <c r="A27098" s="112"/>
    </row>
    <row r="27099" spans="1:19" ht="11.25" thickBot="1" x14ac:dyDescent="0.2">
      <c r="A27099" s="138" t="s">
        <v>364</v>
      </c>
      <c r="B27099" s="112"/>
      <c r="C27099" s="136">
        <v>0</v>
      </c>
      <c r="D27099" s="136">
        <v>0</v>
      </c>
      <c r="E27099" s="136">
        <v>0</v>
      </c>
      <c r="F27099" s="140">
        <v>0</v>
      </c>
      <c r="G27099" s="141" t="s">
        <v>14501</v>
      </c>
      <c r="H27099" s="136">
        <v>0</v>
      </c>
      <c r="I27099" s="136">
        <v>0</v>
      </c>
      <c r="J27099" s="136">
        <v>0</v>
      </c>
      <c r="K27099" s="140">
        <v>0</v>
      </c>
      <c r="L27099" s="136">
        <v>0</v>
      </c>
      <c r="M27099" s="136">
        <v>0</v>
      </c>
      <c r="N27099" s="136">
        <v>0</v>
      </c>
      <c r="O27099" s="141" t="s">
        <v>14501</v>
      </c>
      <c r="P27099" s="141" t="s">
        <v>14501</v>
      </c>
      <c r="Q27099" s="141" t="s">
        <v>14501</v>
      </c>
      <c r="R27099" s="136">
        <v>0</v>
      </c>
      <c r="S27099" s="136">
        <v>0</v>
      </c>
    </row>
    <row r="27100" spans="1:19" ht="11.25" thickBot="1" x14ac:dyDescent="0.2">
      <c r="A27100" s="112"/>
    </row>
    <row r="27101" spans="1:19" ht="11.25" thickBot="1" x14ac:dyDescent="0.2">
      <c r="A27101" s="139" t="s">
        <v>366</v>
      </c>
      <c r="B27101" s="112"/>
      <c r="C27101" s="136">
        <v>0</v>
      </c>
      <c r="D27101" s="136">
        <v>0</v>
      </c>
      <c r="E27101" s="136">
        <v>0</v>
      </c>
      <c r="F27101" s="140">
        <v>0</v>
      </c>
      <c r="G27101" s="141" t="s">
        <v>14501</v>
      </c>
      <c r="H27101" s="136">
        <v>0</v>
      </c>
      <c r="I27101" s="136">
        <v>0</v>
      </c>
      <c r="J27101" s="136">
        <v>0</v>
      </c>
      <c r="K27101" s="140">
        <v>0</v>
      </c>
      <c r="L27101" s="136">
        <v>0</v>
      </c>
      <c r="M27101" s="136">
        <v>0</v>
      </c>
      <c r="N27101" s="136">
        <v>0</v>
      </c>
      <c r="O27101" s="141" t="s">
        <v>14501</v>
      </c>
      <c r="P27101" s="141" t="s">
        <v>14501</v>
      </c>
      <c r="Q27101" s="141" t="s">
        <v>14501</v>
      </c>
      <c r="R27101" s="136">
        <v>0</v>
      </c>
      <c r="S27101" s="136">
        <v>0</v>
      </c>
    </row>
    <row r="27102" spans="1:19" ht="11.25" thickBot="1" x14ac:dyDescent="0.2">
      <c r="A27102" s="112"/>
    </row>
    <row r="27103" spans="1:19" ht="11.25" thickBot="1" x14ac:dyDescent="0.2">
      <c r="A27103" s="106" t="s">
        <v>357</v>
      </c>
      <c r="B27103" s="106" t="s">
        <v>358</v>
      </c>
      <c r="C27103" s="146" t="s">
        <v>35</v>
      </c>
      <c r="D27103" s="146" t="s">
        <v>36</v>
      </c>
      <c r="E27103" s="146" t="s">
        <v>14506</v>
      </c>
      <c r="F27103" s="146" t="s">
        <v>38</v>
      </c>
      <c r="G27103" s="146" t="s">
        <v>39</v>
      </c>
      <c r="H27103" s="146" t="s">
        <v>41</v>
      </c>
      <c r="I27103" s="146" t="s">
        <v>42</v>
      </c>
      <c r="J27103" s="146" t="s">
        <v>43</v>
      </c>
      <c r="K27103" s="146" t="s">
        <v>44</v>
      </c>
      <c r="L27103" s="146" t="s">
        <v>45</v>
      </c>
      <c r="M27103" s="146" t="s">
        <v>46</v>
      </c>
      <c r="N27103" s="146" t="s">
        <v>47</v>
      </c>
      <c r="O27103" s="146" t="s">
        <v>48</v>
      </c>
      <c r="P27103" s="146" t="s">
        <v>49</v>
      </c>
      <c r="Q27103" s="146" t="s">
        <v>50</v>
      </c>
      <c r="R27103" s="146" t="s">
        <v>51</v>
      </c>
      <c r="S27103" s="146" t="s">
        <v>52</v>
      </c>
    </row>
    <row r="27104" spans="1:19" ht="11.25" thickBot="1" x14ac:dyDescent="0.2">
      <c r="A27104" s="107">
        <v>1</v>
      </c>
      <c r="B27104" s="132">
        <v>0.67011574074074076</v>
      </c>
      <c r="C27104" s="145">
        <v>174981.44</v>
      </c>
      <c r="D27104" s="108">
        <v>401.24299999999999</v>
      </c>
      <c r="E27104" s="108">
        <v>33.332999999999998</v>
      </c>
      <c r="F27104" s="141" t="s">
        <v>14500</v>
      </c>
      <c r="G27104" s="108">
        <v>119.048</v>
      </c>
      <c r="H27104" s="108">
        <v>40406.703999999998</v>
      </c>
      <c r="I27104" s="108">
        <v>516.67899999999997</v>
      </c>
      <c r="J27104" s="108">
        <v>1632.0530000000001</v>
      </c>
      <c r="K27104" s="108">
        <v>222.22499999999999</v>
      </c>
      <c r="L27104" s="108">
        <v>88.888999999999996</v>
      </c>
      <c r="M27104" s="108">
        <v>55.555999999999997</v>
      </c>
      <c r="N27104" s="141" t="s">
        <v>14500</v>
      </c>
      <c r="O27104" s="108">
        <v>33.332999999999998</v>
      </c>
      <c r="P27104" s="108">
        <v>66.667000000000002</v>
      </c>
      <c r="Q27104" s="108">
        <v>74.073999999999998</v>
      </c>
      <c r="R27104" s="108">
        <v>83.334000000000003</v>
      </c>
      <c r="S27104" s="141" t="s">
        <v>14500</v>
      </c>
    </row>
    <row r="27105" spans="1:19" ht="11.25" thickBot="1" x14ac:dyDescent="0.2">
      <c r="A27105" s="112"/>
    </row>
    <row r="27106" spans="1:19" ht="11.25" thickBot="1" x14ac:dyDescent="0.2">
      <c r="A27106" s="135" t="s">
        <v>362</v>
      </c>
      <c r="B27106" s="112"/>
      <c r="C27106" s="140">
        <v>174981.44</v>
      </c>
      <c r="D27106" s="136">
        <v>401.24299999999999</v>
      </c>
      <c r="E27106" s="136">
        <v>33.332999999999998</v>
      </c>
      <c r="F27106" s="141" t="s">
        <v>14501</v>
      </c>
      <c r="G27106" s="136">
        <v>119.048</v>
      </c>
      <c r="H27106" s="136">
        <v>40406.703999999998</v>
      </c>
      <c r="I27106" s="136">
        <v>516.67899999999997</v>
      </c>
      <c r="J27106" s="136">
        <v>1632.0530000000001</v>
      </c>
      <c r="K27106" s="136">
        <v>222.22499999999999</v>
      </c>
      <c r="L27106" s="136">
        <v>88.888999999999996</v>
      </c>
      <c r="M27106" s="136">
        <v>55.555999999999997</v>
      </c>
      <c r="N27106" s="141" t="s">
        <v>14501</v>
      </c>
      <c r="O27106" s="136">
        <v>33.332999999999998</v>
      </c>
      <c r="P27106" s="136">
        <v>66.667000000000002</v>
      </c>
      <c r="Q27106" s="136">
        <v>74.073999999999998</v>
      </c>
      <c r="R27106" s="136">
        <v>83.334000000000003</v>
      </c>
      <c r="S27106" s="141" t="s">
        <v>14501</v>
      </c>
    </row>
    <row r="27107" spans="1:19" ht="11.25" thickBot="1" x14ac:dyDescent="0.2">
      <c r="A27107" s="112"/>
    </row>
    <row r="27108" spans="1:19" ht="11.25" thickBot="1" x14ac:dyDescent="0.2">
      <c r="A27108" s="138" t="s">
        <v>364</v>
      </c>
      <c r="B27108" s="112"/>
      <c r="C27108" s="140">
        <v>0</v>
      </c>
      <c r="D27108" s="136">
        <v>0</v>
      </c>
      <c r="E27108" s="136">
        <v>0</v>
      </c>
      <c r="F27108" s="141" t="s">
        <v>14501</v>
      </c>
      <c r="G27108" s="136">
        <v>0</v>
      </c>
      <c r="H27108" s="136">
        <v>0</v>
      </c>
      <c r="I27108" s="136">
        <v>0</v>
      </c>
      <c r="J27108" s="136">
        <v>0</v>
      </c>
      <c r="K27108" s="136">
        <v>0</v>
      </c>
      <c r="L27108" s="136">
        <v>0</v>
      </c>
      <c r="M27108" s="136">
        <v>0</v>
      </c>
      <c r="N27108" s="141" t="s">
        <v>14501</v>
      </c>
      <c r="O27108" s="136">
        <v>0</v>
      </c>
      <c r="P27108" s="136">
        <v>0</v>
      </c>
      <c r="Q27108" s="136">
        <v>0</v>
      </c>
      <c r="R27108" s="136">
        <v>0</v>
      </c>
      <c r="S27108" s="141" t="s">
        <v>14501</v>
      </c>
    </row>
    <row r="27109" spans="1:19" ht="11.25" thickBot="1" x14ac:dyDescent="0.2">
      <c r="A27109" s="112"/>
    </row>
    <row r="27110" spans="1:19" ht="11.25" thickBot="1" x14ac:dyDescent="0.2">
      <c r="A27110" s="139" t="s">
        <v>366</v>
      </c>
      <c r="B27110" s="112"/>
      <c r="C27110" s="140">
        <v>0</v>
      </c>
      <c r="D27110" s="136">
        <v>0</v>
      </c>
      <c r="E27110" s="136">
        <v>0</v>
      </c>
      <c r="F27110" s="141" t="s">
        <v>14501</v>
      </c>
      <c r="G27110" s="136">
        <v>0</v>
      </c>
      <c r="H27110" s="136">
        <v>0</v>
      </c>
      <c r="I27110" s="136">
        <v>0</v>
      </c>
      <c r="J27110" s="136">
        <v>0</v>
      </c>
      <c r="K27110" s="136">
        <v>0</v>
      </c>
      <c r="L27110" s="136">
        <v>0</v>
      </c>
      <c r="M27110" s="136">
        <v>0</v>
      </c>
      <c r="N27110" s="141" t="s">
        <v>14501</v>
      </c>
      <c r="O27110" s="136">
        <v>0</v>
      </c>
      <c r="P27110" s="136">
        <v>0</v>
      </c>
      <c r="Q27110" s="136">
        <v>0</v>
      </c>
      <c r="R27110" s="136">
        <v>0</v>
      </c>
      <c r="S27110" s="141" t="s">
        <v>14501</v>
      </c>
    </row>
    <row r="27111" spans="1:19" ht="11.25" thickBot="1" x14ac:dyDescent="0.2">
      <c r="A27111" s="112"/>
    </row>
    <row r="27112" spans="1:19" ht="11.25" thickBot="1" x14ac:dyDescent="0.2">
      <c r="A27112" s="106" t="s">
        <v>357</v>
      </c>
      <c r="B27112" s="106" t="s">
        <v>358</v>
      </c>
      <c r="C27112" s="146" t="s">
        <v>53</v>
      </c>
      <c r="D27112" s="146" t="s">
        <v>54</v>
      </c>
      <c r="E27112" s="146" t="s">
        <v>55</v>
      </c>
      <c r="F27112" s="146" t="s">
        <v>56</v>
      </c>
      <c r="G27112" s="146" t="s">
        <v>14507</v>
      </c>
      <c r="H27112" s="146" t="s">
        <v>57</v>
      </c>
      <c r="I27112" s="146" t="s">
        <v>59</v>
      </c>
      <c r="J27112" s="146" t="s">
        <v>14508</v>
      </c>
      <c r="K27112" s="146" t="s">
        <v>60</v>
      </c>
      <c r="L27112" s="146" t="s">
        <v>61</v>
      </c>
      <c r="M27112" s="146" t="s">
        <v>62</v>
      </c>
      <c r="N27112" s="146" t="s">
        <v>14509</v>
      </c>
      <c r="O27112" s="146" t="s">
        <v>63</v>
      </c>
      <c r="P27112" s="146" t="s">
        <v>64</v>
      </c>
      <c r="Q27112" s="146" t="s">
        <v>66</v>
      </c>
      <c r="R27112" s="146" t="s">
        <v>14510</v>
      </c>
      <c r="S27112" s="146" t="s">
        <v>67</v>
      </c>
    </row>
    <row r="27113" spans="1:19" ht="11.25" thickBot="1" x14ac:dyDescent="0.2">
      <c r="A27113" s="107">
        <v>1</v>
      </c>
      <c r="B27113" s="132">
        <v>0.67011574074074076</v>
      </c>
      <c r="C27113" s="108">
        <v>33.332999999999998</v>
      </c>
      <c r="D27113" s="108">
        <v>33.332999999999998</v>
      </c>
      <c r="E27113" s="108">
        <v>33.332999999999998</v>
      </c>
      <c r="F27113" s="108">
        <v>83.334000000000003</v>
      </c>
      <c r="G27113" s="141" t="s">
        <v>14500</v>
      </c>
      <c r="H27113" s="108">
        <v>180.55699999999999</v>
      </c>
      <c r="I27113" s="108">
        <v>1277.8399999999999</v>
      </c>
      <c r="J27113" s="141" t="s">
        <v>14500</v>
      </c>
      <c r="K27113" s="108">
        <v>33.332999999999998</v>
      </c>
      <c r="L27113" s="141" t="s">
        <v>14500</v>
      </c>
      <c r="M27113" s="108">
        <v>129.63</v>
      </c>
      <c r="N27113" s="108">
        <v>55.555999999999997</v>
      </c>
      <c r="O27113" s="108">
        <v>74.073999999999998</v>
      </c>
      <c r="P27113" s="108">
        <v>1383.425</v>
      </c>
      <c r="Q27113" s="145">
        <v>721864.66</v>
      </c>
      <c r="R27113" s="141" t="s">
        <v>14500</v>
      </c>
      <c r="S27113" s="108">
        <v>314.81900000000002</v>
      </c>
    </row>
    <row r="27114" spans="1:19" ht="11.25" thickBot="1" x14ac:dyDescent="0.2">
      <c r="A27114" s="112"/>
    </row>
    <row r="27115" spans="1:19" ht="11.25" thickBot="1" x14ac:dyDescent="0.2">
      <c r="A27115" s="135" t="s">
        <v>362</v>
      </c>
      <c r="B27115" s="112"/>
      <c r="C27115" s="136">
        <v>33.332999999999998</v>
      </c>
      <c r="D27115" s="136">
        <v>33.332999999999998</v>
      </c>
      <c r="E27115" s="136">
        <v>33.332999999999998</v>
      </c>
      <c r="F27115" s="136">
        <v>83.334000000000003</v>
      </c>
      <c r="G27115" s="141" t="s">
        <v>14501</v>
      </c>
      <c r="H27115" s="136">
        <v>180.55699999999999</v>
      </c>
      <c r="I27115" s="136">
        <v>1277.8399999999999</v>
      </c>
      <c r="J27115" s="141" t="s">
        <v>14501</v>
      </c>
      <c r="K27115" s="136">
        <v>33.332999999999998</v>
      </c>
      <c r="L27115" s="141" t="s">
        <v>14501</v>
      </c>
      <c r="M27115" s="136">
        <v>129.63</v>
      </c>
      <c r="N27115" s="136">
        <v>55.555999999999997</v>
      </c>
      <c r="O27115" s="136">
        <v>74.073999999999998</v>
      </c>
      <c r="P27115" s="136">
        <v>1383.425</v>
      </c>
      <c r="Q27115" s="140">
        <v>721864.66</v>
      </c>
      <c r="R27115" s="141" t="s">
        <v>14501</v>
      </c>
      <c r="S27115" s="136">
        <v>314.81900000000002</v>
      </c>
    </row>
    <row r="27116" spans="1:19" ht="11.25" thickBot="1" x14ac:dyDescent="0.2">
      <c r="A27116" s="112"/>
    </row>
    <row r="27117" spans="1:19" ht="11.25" thickBot="1" x14ac:dyDescent="0.2">
      <c r="A27117" s="138" t="s">
        <v>364</v>
      </c>
      <c r="B27117" s="112"/>
      <c r="C27117" s="136">
        <v>0</v>
      </c>
      <c r="D27117" s="136">
        <v>0</v>
      </c>
      <c r="E27117" s="136">
        <v>0</v>
      </c>
      <c r="F27117" s="136">
        <v>0</v>
      </c>
      <c r="G27117" s="141" t="s">
        <v>14501</v>
      </c>
      <c r="H27117" s="136">
        <v>0</v>
      </c>
      <c r="I27117" s="136">
        <v>0</v>
      </c>
      <c r="J27117" s="141" t="s">
        <v>14501</v>
      </c>
      <c r="K27117" s="136">
        <v>0</v>
      </c>
      <c r="L27117" s="141" t="s">
        <v>14501</v>
      </c>
      <c r="M27117" s="136">
        <v>0</v>
      </c>
      <c r="N27117" s="136">
        <v>0</v>
      </c>
      <c r="O27117" s="136">
        <v>0</v>
      </c>
      <c r="P27117" s="136">
        <v>0</v>
      </c>
      <c r="Q27117" s="140">
        <v>0</v>
      </c>
      <c r="R27117" s="141" t="s">
        <v>14501</v>
      </c>
      <c r="S27117" s="136">
        <v>0</v>
      </c>
    </row>
    <row r="27118" spans="1:19" ht="11.25" thickBot="1" x14ac:dyDescent="0.2">
      <c r="A27118" s="112"/>
    </row>
    <row r="27119" spans="1:19" ht="11.25" thickBot="1" x14ac:dyDescent="0.2">
      <c r="A27119" s="139" t="s">
        <v>366</v>
      </c>
      <c r="B27119" s="112"/>
      <c r="C27119" s="136">
        <v>0</v>
      </c>
      <c r="D27119" s="136">
        <v>0</v>
      </c>
      <c r="E27119" s="136">
        <v>0</v>
      </c>
      <c r="F27119" s="136">
        <v>0</v>
      </c>
      <c r="G27119" s="141" t="s">
        <v>14501</v>
      </c>
      <c r="H27119" s="136">
        <v>0</v>
      </c>
      <c r="I27119" s="136">
        <v>0</v>
      </c>
      <c r="J27119" s="141" t="s">
        <v>14501</v>
      </c>
      <c r="K27119" s="136">
        <v>0</v>
      </c>
      <c r="L27119" s="141" t="s">
        <v>14501</v>
      </c>
      <c r="M27119" s="136">
        <v>0</v>
      </c>
      <c r="N27119" s="136">
        <v>0</v>
      </c>
      <c r="O27119" s="136">
        <v>0</v>
      </c>
      <c r="P27119" s="136">
        <v>0</v>
      </c>
      <c r="Q27119" s="140">
        <v>0</v>
      </c>
      <c r="R27119" s="141" t="s">
        <v>14501</v>
      </c>
      <c r="S27119" s="136">
        <v>0</v>
      </c>
    </row>
    <row r="27120" spans="1:19" ht="11.25" thickBot="1" x14ac:dyDescent="0.2">
      <c r="A27120" s="112"/>
    </row>
    <row r="27121" spans="1:19" ht="11.25" thickBot="1" x14ac:dyDescent="0.2">
      <c r="A27121" s="106" t="s">
        <v>357</v>
      </c>
      <c r="B27121" s="106" t="s">
        <v>358</v>
      </c>
      <c r="C27121" s="146" t="s">
        <v>68</v>
      </c>
      <c r="D27121" s="146" t="s">
        <v>14511</v>
      </c>
    </row>
    <row r="27122" spans="1:19" ht="11.25" thickBot="1" x14ac:dyDescent="0.2">
      <c r="A27122" s="107">
        <v>1</v>
      </c>
      <c r="B27122" s="132">
        <v>0.67011574074074076</v>
      </c>
      <c r="C27122" s="108">
        <v>138.88999999999999</v>
      </c>
      <c r="D27122" s="141" t="s">
        <v>14500</v>
      </c>
    </row>
    <row r="27123" spans="1:19" ht="11.25" thickBot="1" x14ac:dyDescent="0.2">
      <c r="A27123" s="112"/>
    </row>
    <row r="27124" spans="1:19" ht="11.25" thickBot="1" x14ac:dyDescent="0.2">
      <c r="A27124" s="135" t="s">
        <v>362</v>
      </c>
      <c r="B27124" s="112"/>
      <c r="C27124" s="136">
        <v>138.88999999999999</v>
      </c>
      <c r="D27124" s="141" t="s">
        <v>14501</v>
      </c>
    </row>
    <row r="27125" spans="1:19" ht="11.25" thickBot="1" x14ac:dyDescent="0.2">
      <c r="A27125" s="112"/>
    </row>
    <row r="27126" spans="1:19" ht="11.25" thickBot="1" x14ac:dyDescent="0.2">
      <c r="A27126" s="138" t="s">
        <v>364</v>
      </c>
      <c r="B27126" s="112"/>
      <c r="C27126" s="136">
        <v>0</v>
      </c>
      <c r="D27126" s="141" t="s">
        <v>14501</v>
      </c>
    </row>
    <row r="27127" spans="1:19" ht="11.25" thickBot="1" x14ac:dyDescent="0.2">
      <c r="A27127" s="112"/>
    </row>
    <row r="27128" spans="1:19" ht="11.25" thickBot="1" x14ac:dyDescent="0.2">
      <c r="A27128" s="139" t="s">
        <v>366</v>
      </c>
      <c r="B27128" s="112"/>
      <c r="C27128" s="136">
        <v>0</v>
      </c>
      <c r="D27128" s="141" t="s">
        <v>14501</v>
      </c>
    </row>
    <row r="27129" spans="1:19" ht="10.5" x14ac:dyDescent="0.15">
      <c r="A27129" s="112"/>
    </row>
    <row r="27130" spans="1:19" x14ac:dyDescent="0.15">
      <c r="A27130" s="129"/>
      <c r="B27130" s="86" t="s">
        <v>3458</v>
      </c>
    </row>
    <row r="27131" spans="1:19" ht="9.75" thickBot="1" x14ac:dyDescent="0.2">
      <c r="A27131" s="81" t="s">
        <v>5871</v>
      </c>
    </row>
    <row r="27132" spans="1:19" ht="11.25" thickBot="1" x14ac:dyDescent="0.2">
      <c r="A27132" s="106" t="s">
        <v>357</v>
      </c>
      <c r="B27132" s="106" t="s">
        <v>358</v>
      </c>
      <c r="C27132" s="146" t="s">
        <v>14494</v>
      </c>
      <c r="D27132" s="146" t="s">
        <v>14495</v>
      </c>
      <c r="E27132" s="146" t="s">
        <v>14496</v>
      </c>
      <c r="F27132" s="146" t="s">
        <v>0</v>
      </c>
      <c r="G27132" s="146" t="s">
        <v>1</v>
      </c>
      <c r="H27132" s="146" t="s">
        <v>2</v>
      </c>
      <c r="I27132" s="146" t="s">
        <v>14497</v>
      </c>
      <c r="J27132" s="146" t="s">
        <v>3</v>
      </c>
      <c r="K27132" s="146" t="s">
        <v>14498</v>
      </c>
      <c r="L27132" s="146" t="s">
        <v>7</v>
      </c>
      <c r="M27132" s="146" t="s">
        <v>14499</v>
      </c>
      <c r="N27132" s="146" t="s">
        <v>10</v>
      </c>
      <c r="O27132" s="146" t="s">
        <v>11</v>
      </c>
      <c r="P27132" s="146" t="s">
        <v>12</v>
      </c>
      <c r="Q27132" s="146" t="s">
        <v>13</v>
      </c>
      <c r="R27132" s="146" t="s">
        <v>14</v>
      </c>
      <c r="S27132" s="146" t="s">
        <v>15</v>
      </c>
    </row>
    <row r="27133" spans="1:19" ht="11.25" thickBot="1" x14ac:dyDescent="0.2">
      <c r="A27133" s="107">
        <v>1</v>
      </c>
      <c r="B27133" s="132">
        <v>0.67525462962962957</v>
      </c>
      <c r="C27133" s="141" t="s">
        <v>14500</v>
      </c>
      <c r="D27133" s="141" t="s">
        <v>14500</v>
      </c>
      <c r="E27133" s="108">
        <v>200.00299999999999</v>
      </c>
      <c r="F27133" s="108">
        <v>16656.118999999999</v>
      </c>
      <c r="G27133" s="108">
        <v>31622.684000000001</v>
      </c>
      <c r="H27133" s="108">
        <v>1197.0360000000001</v>
      </c>
      <c r="I27133" s="108">
        <v>158.732</v>
      </c>
      <c r="J27133" s="108">
        <v>555.57000000000005</v>
      </c>
      <c r="K27133" s="108">
        <v>351.85700000000003</v>
      </c>
      <c r="L27133" s="145">
        <v>9993.0879999999997</v>
      </c>
      <c r="M27133" s="108">
        <v>119.04900000000001</v>
      </c>
      <c r="N27133" s="108">
        <v>266.67</v>
      </c>
      <c r="O27133" s="108">
        <v>198.416</v>
      </c>
      <c r="P27133" s="108">
        <v>16628.037</v>
      </c>
      <c r="Q27133" s="108">
        <v>167678.24</v>
      </c>
      <c r="R27133" s="108">
        <v>366.673</v>
      </c>
      <c r="S27133" s="108">
        <v>1033.3800000000001</v>
      </c>
    </row>
    <row r="27134" spans="1:19" ht="11.25" thickBot="1" x14ac:dyDescent="0.2">
      <c r="A27134" s="112"/>
    </row>
    <row r="27135" spans="1:19" ht="11.25" thickBot="1" x14ac:dyDescent="0.2">
      <c r="A27135" s="135" t="s">
        <v>362</v>
      </c>
      <c r="B27135" s="112"/>
      <c r="C27135" s="141" t="s">
        <v>14501</v>
      </c>
      <c r="D27135" s="141" t="s">
        <v>14501</v>
      </c>
      <c r="E27135" s="136">
        <v>200.00299999999999</v>
      </c>
      <c r="F27135" s="136">
        <v>16656.118999999999</v>
      </c>
      <c r="G27135" s="136">
        <v>31622.684000000001</v>
      </c>
      <c r="H27135" s="136">
        <v>1197.0360000000001</v>
      </c>
      <c r="I27135" s="136">
        <v>158.732</v>
      </c>
      <c r="J27135" s="136">
        <v>555.57000000000005</v>
      </c>
      <c r="K27135" s="136">
        <v>351.85700000000003</v>
      </c>
      <c r="L27135" s="140">
        <v>9993.0879999999997</v>
      </c>
      <c r="M27135" s="136">
        <v>119.04900000000001</v>
      </c>
      <c r="N27135" s="136">
        <v>266.67</v>
      </c>
      <c r="O27135" s="136">
        <v>198.416</v>
      </c>
      <c r="P27135" s="136">
        <v>16628.037</v>
      </c>
      <c r="Q27135" s="136">
        <v>167678.24</v>
      </c>
      <c r="R27135" s="136">
        <v>366.673</v>
      </c>
      <c r="S27135" s="136">
        <v>1033.3800000000001</v>
      </c>
    </row>
    <row r="27136" spans="1:19" ht="11.25" thickBot="1" x14ac:dyDescent="0.2">
      <c r="A27136" s="112"/>
    </row>
    <row r="27137" spans="1:19" ht="11.25" thickBot="1" x14ac:dyDescent="0.2">
      <c r="A27137" s="138" t="s">
        <v>364</v>
      </c>
      <c r="B27137" s="112"/>
      <c r="C27137" s="141" t="s">
        <v>14501</v>
      </c>
      <c r="D27137" s="141" t="s">
        <v>14501</v>
      </c>
      <c r="E27137" s="136">
        <v>0</v>
      </c>
      <c r="F27137" s="136">
        <v>0</v>
      </c>
      <c r="G27137" s="136">
        <v>0</v>
      </c>
      <c r="H27137" s="136">
        <v>0</v>
      </c>
      <c r="I27137" s="136">
        <v>0</v>
      </c>
      <c r="J27137" s="136">
        <v>0</v>
      </c>
      <c r="K27137" s="136">
        <v>0</v>
      </c>
      <c r="L27137" s="140">
        <v>0</v>
      </c>
      <c r="M27137" s="136">
        <v>0</v>
      </c>
      <c r="N27137" s="136">
        <v>0</v>
      </c>
      <c r="O27137" s="136">
        <v>0</v>
      </c>
      <c r="P27137" s="136">
        <v>0</v>
      </c>
      <c r="Q27137" s="136">
        <v>0</v>
      </c>
      <c r="R27137" s="136">
        <v>0</v>
      </c>
      <c r="S27137" s="136">
        <v>0</v>
      </c>
    </row>
    <row r="27138" spans="1:19" ht="11.25" thickBot="1" x14ac:dyDescent="0.2">
      <c r="A27138" s="112"/>
    </row>
    <row r="27139" spans="1:19" ht="11.25" thickBot="1" x14ac:dyDescent="0.2">
      <c r="A27139" s="139" t="s">
        <v>366</v>
      </c>
      <c r="B27139" s="112"/>
      <c r="C27139" s="141" t="s">
        <v>14501</v>
      </c>
      <c r="D27139" s="141" t="s">
        <v>14501</v>
      </c>
      <c r="E27139" s="136">
        <v>0</v>
      </c>
      <c r="F27139" s="136">
        <v>0</v>
      </c>
      <c r="G27139" s="136">
        <v>0</v>
      </c>
      <c r="H27139" s="136">
        <v>0</v>
      </c>
      <c r="I27139" s="136">
        <v>0</v>
      </c>
      <c r="J27139" s="136">
        <v>0</v>
      </c>
      <c r="K27139" s="136">
        <v>0</v>
      </c>
      <c r="L27139" s="140">
        <v>0</v>
      </c>
      <c r="M27139" s="136">
        <v>0</v>
      </c>
      <c r="N27139" s="136">
        <v>0</v>
      </c>
      <c r="O27139" s="136">
        <v>0</v>
      </c>
      <c r="P27139" s="136">
        <v>0</v>
      </c>
      <c r="Q27139" s="136">
        <v>0</v>
      </c>
      <c r="R27139" s="136">
        <v>0</v>
      </c>
      <c r="S27139" s="136">
        <v>0</v>
      </c>
    </row>
    <row r="27140" spans="1:19" ht="11.25" thickBot="1" x14ac:dyDescent="0.2">
      <c r="A27140" s="112"/>
    </row>
    <row r="27141" spans="1:19" ht="11.25" thickBot="1" x14ac:dyDescent="0.2">
      <c r="A27141" s="106" t="s">
        <v>357</v>
      </c>
      <c r="B27141" s="106" t="s">
        <v>358</v>
      </c>
      <c r="C27141" s="146" t="s">
        <v>16</v>
      </c>
      <c r="D27141" s="146" t="s">
        <v>14502</v>
      </c>
      <c r="E27141" s="146" t="s">
        <v>14503</v>
      </c>
      <c r="F27141" s="146" t="s">
        <v>20</v>
      </c>
      <c r="G27141" s="146" t="s">
        <v>21</v>
      </c>
      <c r="H27141" s="146" t="s">
        <v>22</v>
      </c>
      <c r="I27141" s="146" t="s">
        <v>23</v>
      </c>
      <c r="J27141" s="146" t="s">
        <v>24</v>
      </c>
      <c r="K27141" s="146" t="s">
        <v>26</v>
      </c>
      <c r="L27141" s="146" t="s">
        <v>14504</v>
      </c>
      <c r="M27141" s="146" t="s">
        <v>27</v>
      </c>
      <c r="N27141" s="146" t="s">
        <v>28</v>
      </c>
      <c r="O27141" s="146" t="s">
        <v>29</v>
      </c>
      <c r="P27141" s="146" t="s">
        <v>30</v>
      </c>
      <c r="Q27141" s="146" t="s">
        <v>14505</v>
      </c>
      <c r="R27141" s="146" t="s">
        <v>32</v>
      </c>
      <c r="S27141" s="146" t="s">
        <v>33</v>
      </c>
    </row>
    <row r="27142" spans="1:19" ht="11.25" thickBot="1" x14ac:dyDescent="0.2">
      <c r="A27142" s="107">
        <v>1</v>
      </c>
      <c r="B27142" s="132">
        <v>0.67525462962962957</v>
      </c>
      <c r="C27142" s="108">
        <v>6018.1580000000004</v>
      </c>
      <c r="D27142" s="108">
        <v>1400.0830000000001</v>
      </c>
      <c r="E27142" s="108">
        <v>101.852</v>
      </c>
      <c r="F27142" s="145">
        <v>10070.719999999999</v>
      </c>
      <c r="G27142" s="141" t="s">
        <v>14500</v>
      </c>
      <c r="H27142" s="108">
        <v>71.429000000000002</v>
      </c>
      <c r="I27142" s="108">
        <v>3179.4250000000002</v>
      </c>
      <c r="J27142" s="108">
        <v>34155.093999999997</v>
      </c>
      <c r="K27142" s="145">
        <v>82849.039000000004</v>
      </c>
      <c r="L27142" s="108">
        <v>288.89299999999997</v>
      </c>
      <c r="M27142" s="108">
        <v>74.073999999999998</v>
      </c>
      <c r="N27142" s="108">
        <v>180.55699999999999</v>
      </c>
      <c r="O27142" s="141" t="s">
        <v>14500</v>
      </c>
      <c r="P27142" s="141" t="s">
        <v>14500</v>
      </c>
      <c r="Q27142" s="108">
        <v>83.334000000000003</v>
      </c>
      <c r="R27142" s="108">
        <v>33.332999999999998</v>
      </c>
      <c r="S27142" s="108">
        <v>55.555999999999997</v>
      </c>
    </row>
    <row r="27143" spans="1:19" ht="11.25" thickBot="1" x14ac:dyDescent="0.2">
      <c r="A27143" s="112"/>
    </row>
    <row r="27144" spans="1:19" ht="11.25" thickBot="1" x14ac:dyDescent="0.2">
      <c r="A27144" s="135" t="s">
        <v>362</v>
      </c>
      <c r="B27144" s="112"/>
      <c r="C27144" s="136">
        <v>6018.1580000000004</v>
      </c>
      <c r="D27144" s="136">
        <v>1400.0830000000001</v>
      </c>
      <c r="E27144" s="136">
        <v>101.852</v>
      </c>
      <c r="F27144" s="140">
        <v>10070.719999999999</v>
      </c>
      <c r="G27144" s="141" t="s">
        <v>14501</v>
      </c>
      <c r="H27144" s="136">
        <v>71.429000000000002</v>
      </c>
      <c r="I27144" s="136">
        <v>3179.4250000000002</v>
      </c>
      <c r="J27144" s="136">
        <v>34155.093999999997</v>
      </c>
      <c r="K27144" s="140">
        <v>82849.039000000004</v>
      </c>
      <c r="L27144" s="136">
        <v>288.89299999999997</v>
      </c>
      <c r="M27144" s="136">
        <v>74.073999999999998</v>
      </c>
      <c r="N27144" s="136">
        <v>180.55699999999999</v>
      </c>
      <c r="O27144" s="141" t="s">
        <v>14501</v>
      </c>
      <c r="P27144" s="141" t="s">
        <v>14501</v>
      </c>
      <c r="Q27144" s="136">
        <v>83.334000000000003</v>
      </c>
      <c r="R27144" s="136">
        <v>33.332999999999998</v>
      </c>
      <c r="S27144" s="136">
        <v>55.555999999999997</v>
      </c>
    </row>
    <row r="27145" spans="1:19" ht="11.25" thickBot="1" x14ac:dyDescent="0.2">
      <c r="A27145" s="112"/>
    </row>
    <row r="27146" spans="1:19" ht="11.25" thickBot="1" x14ac:dyDescent="0.2">
      <c r="A27146" s="138" t="s">
        <v>364</v>
      </c>
      <c r="B27146" s="112"/>
      <c r="C27146" s="136">
        <v>0</v>
      </c>
      <c r="D27146" s="136">
        <v>0</v>
      </c>
      <c r="E27146" s="136">
        <v>0</v>
      </c>
      <c r="F27146" s="140">
        <v>0</v>
      </c>
      <c r="G27146" s="141" t="s">
        <v>14501</v>
      </c>
      <c r="H27146" s="136">
        <v>0</v>
      </c>
      <c r="I27146" s="136">
        <v>0</v>
      </c>
      <c r="J27146" s="136">
        <v>0</v>
      </c>
      <c r="K27146" s="140">
        <v>0</v>
      </c>
      <c r="L27146" s="136">
        <v>0</v>
      </c>
      <c r="M27146" s="136">
        <v>0</v>
      </c>
      <c r="N27146" s="136">
        <v>0</v>
      </c>
      <c r="O27146" s="141" t="s">
        <v>14501</v>
      </c>
      <c r="P27146" s="141" t="s">
        <v>14501</v>
      </c>
      <c r="Q27146" s="136">
        <v>0</v>
      </c>
      <c r="R27146" s="136">
        <v>0</v>
      </c>
      <c r="S27146" s="136">
        <v>0</v>
      </c>
    </row>
    <row r="27147" spans="1:19" ht="11.25" thickBot="1" x14ac:dyDescent="0.2">
      <c r="A27147" s="112"/>
    </row>
    <row r="27148" spans="1:19" ht="11.25" thickBot="1" x14ac:dyDescent="0.2">
      <c r="A27148" s="139" t="s">
        <v>366</v>
      </c>
      <c r="B27148" s="112"/>
      <c r="C27148" s="136">
        <v>0</v>
      </c>
      <c r="D27148" s="136">
        <v>0</v>
      </c>
      <c r="E27148" s="136">
        <v>0</v>
      </c>
      <c r="F27148" s="140">
        <v>0</v>
      </c>
      <c r="G27148" s="141" t="s">
        <v>14501</v>
      </c>
      <c r="H27148" s="136">
        <v>0</v>
      </c>
      <c r="I27148" s="136">
        <v>0</v>
      </c>
      <c r="J27148" s="136">
        <v>0</v>
      </c>
      <c r="K27148" s="140">
        <v>0</v>
      </c>
      <c r="L27148" s="136">
        <v>0</v>
      </c>
      <c r="M27148" s="136">
        <v>0</v>
      </c>
      <c r="N27148" s="136">
        <v>0</v>
      </c>
      <c r="O27148" s="141" t="s">
        <v>14501</v>
      </c>
      <c r="P27148" s="141" t="s">
        <v>14501</v>
      </c>
      <c r="Q27148" s="136">
        <v>0</v>
      </c>
      <c r="R27148" s="136">
        <v>0</v>
      </c>
      <c r="S27148" s="136">
        <v>0</v>
      </c>
    </row>
    <row r="27149" spans="1:19" ht="11.25" thickBot="1" x14ac:dyDescent="0.2">
      <c r="A27149" s="112"/>
    </row>
    <row r="27150" spans="1:19" ht="11.25" thickBot="1" x14ac:dyDescent="0.2">
      <c r="A27150" s="106" t="s">
        <v>357</v>
      </c>
      <c r="B27150" s="106" t="s">
        <v>358</v>
      </c>
      <c r="C27150" s="146" t="s">
        <v>35</v>
      </c>
      <c r="D27150" s="146" t="s">
        <v>36</v>
      </c>
      <c r="E27150" s="146" t="s">
        <v>14506</v>
      </c>
      <c r="F27150" s="146" t="s">
        <v>38</v>
      </c>
      <c r="G27150" s="146" t="s">
        <v>39</v>
      </c>
      <c r="H27150" s="146" t="s">
        <v>41</v>
      </c>
      <c r="I27150" s="146" t="s">
        <v>42</v>
      </c>
      <c r="J27150" s="146" t="s">
        <v>43</v>
      </c>
      <c r="K27150" s="146" t="s">
        <v>44</v>
      </c>
      <c r="L27150" s="146" t="s">
        <v>45</v>
      </c>
      <c r="M27150" s="146" t="s">
        <v>46</v>
      </c>
      <c r="N27150" s="146" t="s">
        <v>47</v>
      </c>
      <c r="O27150" s="146" t="s">
        <v>48</v>
      </c>
      <c r="P27150" s="146" t="s">
        <v>49</v>
      </c>
      <c r="Q27150" s="146" t="s">
        <v>50</v>
      </c>
      <c r="R27150" s="146" t="s">
        <v>51</v>
      </c>
      <c r="S27150" s="146" t="s">
        <v>52</v>
      </c>
    </row>
    <row r="27151" spans="1:19" ht="11.25" thickBot="1" x14ac:dyDescent="0.2">
      <c r="A27151" s="107">
        <v>1</v>
      </c>
      <c r="B27151" s="132">
        <v>0.67525462962962957</v>
      </c>
      <c r="C27151" s="145">
        <v>178259.63</v>
      </c>
      <c r="D27151" s="108">
        <v>166.66800000000001</v>
      </c>
      <c r="E27151" s="108">
        <v>33.332999999999998</v>
      </c>
      <c r="F27151" s="141" t="s">
        <v>14500</v>
      </c>
      <c r="G27151" s="108">
        <v>190.47800000000001</v>
      </c>
      <c r="H27151" s="108">
        <v>31109.811000000002</v>
      </c>
      <c r="I27151" s="108">
        <v>722.24599999999998</v>
      </c>
      <c r="J27151" s="108">
        <v>2790.4479999999999</v>
      </c>
      <c r="K27151" s="108">
        <v>566.68200000000002</v>
      </c>
      <c r="L27151" s="108">
        <v>481.48899999999998</v>
      </c>
      <c r="M27151" s="108">
        <v>138.88999999999999</v>
      </c>
      <c r="N27151" s="108">
        <v>33.332999999999998</v>
      </c>
      <c r="O27151" s="108">
        <v>222.22499999999999</v>
      </c>
      <c r="P27151" s="108">
        <v>125.001</v>
      </c>
      <c r="Q27151" s="108">
        <v>233.33600000000001</v>
      </c>
      <c r="R27151" s="108">
        <v>111.11199999999999</v>
      </c>
      <c r="S27151" s="108">
        <v>104.167</v>
      </c>
    </row>
    <row r="27152" spans="1:19" ht="11.25" thickBot="1" x14ac:dyDescent="0.2">
      <c r="A27152" s="112"/>
    </row>
    <row r="27153" spans="1:19" ht="11.25" thickBot="1" x14ac:dyDescent="0.2">
      <c r="A27153" s="135" t="s">
        <v>362</v>
      </c>
      <c r="B27153" s="112"/>
      <c r="C27153" s="140">
        <v>178259.63</v>
      </c>
      <c r="D27153" s="136">
        <v>166.66800000000001</v>
      </c>
      <c r="E27153" s="136">
        <v>33.332999999999998</v>
      </c>
      <c r="F27153" s="141" t="s">
        <v>14501</v>
      </c>
      <c r="G27153" s="136">
        <v>190.47800000000001</v>
      </c>
      <c r="H27153" s="136">
        <v>31109.811000000002</v>
      </c>
      <c r="I27153" s="136">
        <v>722.24599999999998</v>
      </c>
      <c r="J27153" s="136">
        <v>2790.4479999999999</v>
      </c>
      <c r="K27153" s="136">
        <v>566.68200000000002</v>
      </c>
      <c r="L27153" s="136">
        <v>481.48899999999998</v>
      </c>
      <c r="M27153" s="136">
        <v>138.88999999999999</v>
      </c>
      <c r="N27153" s="136">
        <v>33.332999999999998</v>
      </c>
      <c r="O27153" s="136">
        <v>222.22499999999999</v>
      </c>
      <c r="P27153" s="136">
        <v>125.001</v>
      </c>
      <c r="Q27153" s="136">
        <v>233.33600000000001</v>
      </c>
      <c r="R27153" s="136">
        <v>111.11199999999999</v>
      </c>
      <c r="S27153" s="136">
        <v>104.167</v>
      </c>
    </row>
    <row r="27154" spans="1:19" ht="11.25" thickBot="1" x14ac:dyDescent="0.2">
      <c r="A27154" s="112"/>
    </row>
    <row r="27155" spans="1:19" ht="11.25" thickBot="1" x14ac:dyDescent="0.2">
      <c r="A27155" s="138" t="s">
        <v>364</v>
      </c>
      <c r="B27155" s="112"/>
      <c r="C27155" s="140">
        <v>0</v>
      </c>
      <c r="D27155" s="136">
        <v>0</v>
      </c>
      <c r="E27155" s="136">
        <v>0</v>
      </c>
      <c r="F27155" s="141" t="s">
        <v>14501</v>
      </c>
      <c r="G27155" s="136">
        <v>0</v>
      </c>
      <c r="H27155" s="136">
        <v>0</v>
      </c>
      <c r="I27155" s="136">
        <v>0</v>
      </c>
      <c r="J27155" s="136">
        <v>0</v>
      </c>
      <c r="K27155" s="136">
        <v>0</v>
      </c>
      <c r="L27155" s="136">
        <v>0</v>
      </c>
      <c r="M27155" s="136">
        <v>0</v>
      </c>
      <c r="N27155" s="136">
        <v>0</v>
      </c>
      <c r="O27155" s="136">
        <v>0</v>
      </c>
      <c r="P27155" s="136">
        <v>0</v>
      </c>
      <c r="Q27155" s="136">
        <v>0</v>
      </c>
      <c r="R27155" s="136">
        <v>0</v>
      </c>
      <c r="S27155" s="136">
        <v>0</v>
      </c>
    </row>
    <row r="27156" spans="1:19" ht="11.25" thickBot="1" x14ac:dyDescent="0.2">
      <c r="A27156" s="112"/>
    </row>
    <row r="27157" spans="1:19" ht="11.25" thickBot="1" x14ac:dyDescent="0.2">
      <c r="A27157" s="139" t="s">
        <v>366</v>
      </c>
      <c r="B27157" s="112"/>
      <c r="C27157" s="140">
        <v>0</v>
      </c>
      <c r="D27157" s="136">
        <v>0</v>
      </c>
      <c r="E27157" s="136">
        <v>0</v>
      </c>
      <c r="F27157" s="141" t="s">
        <v>14501</v>
      </c>
      <c r="G27157" s="136">
        <v>0</v>
      </c>
      <c r="H27157" s="136">
        <v>0</v>
      </c>
      <c r="I27157" s="136">
        <v>0</v>
      </c>
      <c r="J27157" s="136">
        <v>0</v>
      </c>
      <c r="K27157" s="136">
        <v>0</v>
      </c>
      <c r="L27157" s="136">
        <v>0</v>
      </c>
      <c r="M27157" s="136">
        <v>0</v>
      </c>
      <c r="N27157" s="136">
        <v>0</v>
      </c>
      <c r="O27157" s="136">
        <v>0</v>
      </c>
      <c r="P27157" s="136">
        <v>0</v>
      </c>
      <c r="Q27157" s="136">
        <v>0</v>
      </c>
      <c r="R27157" s="136">
        <v>0</v>
      </c>
      <c r="S27157" s="136">
        <v>0</v>
      </c>
    </row>
    <row r="27158" spans="1:19" ht="11.25" thickBot="1" x14ac:dyDescent="0.2">
      <c r="A27158" s="112"/>
    </row>
    <row r="27159" spans="1:19" ht="11.25" thickBot="1" x14ac:dyDescent="0.2">
      <c r="A27159" s="106" t="s">
        <v>357</v>
      </c>
      <c r="B27159" s="106" t="s">
        <v>358</v>
      </c>
      <c r="C27159" s="146" t="s">
        <v>53</v>
      </c>
      <c r="D27159" s="146" t="s">
        <v>54</v>
      </c>
      <c r="E27159" s="146" t="s">
        <v>55</v>
      </c>
      <c r="F27159" s="146" t="s">
        <v>56</v>
      </c>
      <c r="G27159" s="146" t="s">
        <v>14507</v>
      </c>
      <c r="H27159" s="146" t="s">
        <v>57</v>
      </c>
      <c r="I27159" s="146" t="s">
        <v>59</v>
      </c>
      <c r="J27159" s="146" t="s">
        <v>14508</v>
      </c>
      <c r="K27159" s="146" t="s">
        <v>60</v>
      </c>
      <c r="L27159" s="146" t="s">
        <v>61</v>
      </c>
      <c r="M27159" s="146" t="s">
        <v>62</v>
      </c>
      <c r="N27159" s="146" t="s">
        <v>14509</v>
      </c>
      <c r="O27159" s="146" t="s">
        <v>63</v>
      </c>
      <c r="P27159" s="146" t="s">
        <v>64</v>
      </c>
      <c r="Q27159" s="146" t="s">
        <v>66</v>
      </c>
      <c r="R27159" s="146" t="s">
        <v>14510</v>
      </c>
      <c r="S27159" s="146" t="s">
        <v>67</v>
      </c>
    </row>
    <row r="27160" spans="1:19" ht="11.25" thickBot="1" x14ac:dyDescent="0.2">
      <c r="A27160" s="107">
        <v>1</v>
      </c>
      <c r="B27160" s="132">
        <v>0.67525462962962957</v>
      </c>
      <c r="C27160" s="108">
        <v>41.667000000000002</v>
      </c>
      <c r="D27160" s="108">
        <v>33.332999999999998</v>
      </c>
      <c r="E27160" s="108">
        <v>74.073999999999998</v>
      </c>
      <c r="F27160" s="108">
        <v>41.667000000000002</v>
      </c>
      <c r="G27160" s="108">
        <v>71.429000000000002</v>
      </c>
      <c r="H27160" s="108">
        <v>314.82</v>
      </c>
      <c r="I27160" s="108">
        <v>888.92499999999995</v>
      </c>
      <c r="J27160" s="141" t="s">
        <v>14500</v>
      </c>
      <c r="K27160" s="141" t="s">
        <v>14500</v>
      </c>
      <c r="L27160" s="141" t="s">
        <v>14500</v>
      </c>
      <c r="M27160" s="108">
        <v>138.88999999999999</v>
      </c>
      <c r="N27160" s="108">
        <v>33.332999999999998</v>
      </c>
      <c r="O27160" s="108">
        <v>111.11199999999999</v>
      </c>
      <c r="P27160" s="108">
        <v>2370.623</v>
      </c>
      <c r="Q27160" s="145">
        <v>703806.13</v>
      </c>
      <c r="R27160" s="141" t="s">
        <v>14500</v>
      </c>
      <c r="S27160" s="108">
        <v>685.20799999999997</v>
      </c>
    </row>
    <row r="27161" spans="1:19" ht="11.25" thickBot="1" x14ac:dyDescent="0.2">
      <c r="A27161" s="112"/>
    </row>
    <row r="27162" spans="1:19" ht="11.25" thickBot="1" x14ac:dyDescent="0.2">
      <c r="A27162" s="135" t="s">
        <v>362</v>
      </c>
      <c r="B27162" s="112"/>
      <c r="C27162" s="136">
        <v>41.667000000000002</v>
      </c>
      <c r="D27162" s="136">
        <v>33.332999999999998</v>
      </c>
      <c r="E27162" s="136">
        <v>74.073999999999998</v>
      </c>
      <c r="F27162" s="136">
        <v>41.667000000000002</v>
      </c>
      <c r="G27162" s="136">
        <v>71.429000000000002</v>
      </c>
      <c r="H27162" s="136">
        <v>314.82</v>
      </c>
      <c r="I27162" s="136">
        <v>888.92499999999995</v>
      </c>
      <c r="J27162" s="141" t="s">
        <v>14501</v>
      </c>
      <c r="K27162" s="141" t="s">
        <v>14501</v>
      </c>
      <c r="L27162" s="141" t="s">
        <v>14501</v>
      </c>
      <c r="M27162" s="136">
        <v>138.88999999999999</v>
      </c>
      <c r="N27162" s="136">
        <v>33.332999999999998</v>
      </c>
      <c r="O27162" s="136">
        <v>111.11199999999999</v>
      </c>
      <c r="P27162" s="136">
        <v>2370.623</v>
      </c>
      <c r="Q27162" s="140">
        <v>703806.13</v>
      </c>
      <c r="R27162" s="141" t="s">
        <v>14501</v>
      </c>
      <c r="S27162" s="136">
        <v>685.20799999999997</v>
      </c>
    </row>
    <row r="27163" spans="1:19" ht="11.25" thickBot="1" x14ac:dyDescent="0.2">
      <c r="A27163" s="112"/>
    </row>
    <row r="27164" spans="1:19" ht="11.25" thickBot="1" x14ac:dyDescent="0.2">
      <c r="A27164" s="138" t="s">
        <v>364</v>
      </c>
      <c r="B27164" s="112"/>
      <c r="C27164" s="136">
        <v>0</v>
      </c>
      <c r="D27164" s="136">
        <v>0</v>
      </c>
      <c r="E27164" s="136">
        <v>0</v>
      </c>
      <c r="F27164" s="136">
        <v>0</v>
      </c>
      <c r="G27164" s="136">
        <v>0</v>
      </c>
      <c r="H27164" s="136">
        <v>0</v>
      </c>
      <c r="I27164" s="136">
        <v>0</v>
      </c>
      <c r="J27164" s="141" t="s">
        <v>14501</v>
      </c>
      <c r="K27164" s="141" t="s">
        <v>14501</v>
      </c>
      <c r="L27164" s="141" t="s">
        <v>14501</v>
      </c>
      <c r="M27164" s="136">
        <v>0</v>
      </c>
      <c r="N27164" s="136">
        <v>0</v>
      </c>
      <c r="O27164" s="136">
        <v>0</v>
      </c>
      <c r="P27164" s="136">
        <v>0</v>
      </c>
      <c r="Q27164" s="140">
        <v>0</v>
      </c>
      <c r="R27164" s="141" t="s">
        <v>14501</v>
      </c>
      <c r="S27164" s="136">
        <v>0</v>
      </c>
    </row>
    <row r="27165" spans="1:19" ht="11.25" thickBot="1" x14ac:dyDescent="0.2">
      <c r="A27165" s="112"/>
    </row>
    <row r="27166" spans="1:19" ht="11.25" thickBot="1" x14ac:dyDescent="0.2">
      <c r="A27166" s="139" t="s">
        <v>366</v>
      </c>
      <c r="B27166" s="112"/>
      <c r="C27166" s="136">
        <v>0</v>
      </c>
      <c r="D27166" s="136">
        <v>0</v>
      </c>
      <c r="E27166" s="136">
        <v>0</v>
      </c>
      <c r="F27166" s="136">
        <v>0</v>
      </c>
      <c r="G27166" s="136">
        <v>0</v>
      </c>
      <c r="H27166" s="136">
        <v>0</v>
      </c>
      <c r="I27166" s="136">
        <v>0</v>
      </c>
      <c r="J27166" s="141" t="s">
        <v>14501</v>
      </c>
      <c r="K27166" s="141" t="s">
        <v>14501</v>
      </c>
      <c r="L27166" s="141" t="s">
        <v>14501</v>
      </c>
      <c r="M27166" s="136">
        <v>0</v>
      </c>
      <c r="N27166" s="136">
        <v>0</v>
      </c>
      <c r="O27166" s="136">
        <v>0</v>
      </c>
      <c r="P27166" s="136">
        <v>0</v>
      </c>
      <c r="Q27166" s="140">
        <v>0</v>
      </c>
      <c r="R27166" s="141" t="s">
        <v>14501</v>
      </c>
      <c r="S27166" s="136">
        <v>0</v>
      </c>
    </row>
    <row r="27167" spans="1:19" ht="11.25" thickBot="1" x14ac:dyDescent="0.2">
      <c r="A27167" s="112"/>
    </row>
    <row r="27168" spans="1:19" ht="11.25" thickBot="1" x14ac:dyDescent="0.2">
      <c r="A27168" s="106" t="s">
        <v>357</v>
      </c>
      <c r="B27168" s="106" t="s">
        <v>358</v>
      </c>
      <c r="C27168" s="146" t="s">
        <v>68</v>
      </c>
      <c r="D27168" s="146" t="s">
        <v>14511</v>
      </c>
    </row>
    <row r="27169" spans="1:19" ht="11.25" thickBot="1" x14ac:dyDescent="0.2">
      <c r="A27169" s="107">
        <v>1</v>
      </c>
      <c r="B27169" s="132">
        <v>0.67525462962962957</v>
      </c>
      <c r="C27169" s="108">
        <v>309.52800000000002</v>
      </c>
      <c r="D27169" s="141" t="s">
        <v>14500</v>
      </c>
    </row>
    <row r="27170" spans="1:19" ht="11.25" thickBot="1" x14ac:dyDescent="0.2">
      <c r="A27170" s="112"/>
    </row>
    <row r="27171" spans="1:19" ht="11.25" thickBot="1" x14ac:dyDescent="0.2">
      <c r="A27171" s="135" t="s">
        <v>362</v>
      </c>
      <c r="B27171" s="112"/>
      <c r="C27171" s="136">
        <v>309.52800000000002</v>
      </c>
      <c r="D27171" s="141" t="s">
        <v>14501</v>
      </c>
    </row>
    <row r="27172" spans="1:19" ht="11.25" thickBot="1" x14ac:dyDescent="0.2">
      <c r="A27172" s="112"/>
    </row>
    <row r="27173" spans="1:19" ht="11.25" thickBot="1" x14ac:dyDescent="0.2">
      <c r="A27173" s="138" t="s">
        <v>364</v>
      </c>
      <c r="B27173" s="112"/>
      <c r="C27173" s="136">
        <v>0</v>
      </c>
      <c r="D27173" s="141" t="s">
        <v>14501</v>
      </c>
    </row>
    <row r="27174" spans="1:19" ht="11.25" thickBot="1" x14ac:dyDescent="0.2">
      <c r="A27174" s="112"/>
    </row>
    <row r="27175" spans="1:19" ht="11.25" thickBot="1" x14ac:dyDescent="0.2">
      <c r="A27175" s="139" t="s">
        <v>366</v>
      </c>
      <c r="B27175" s="112"/>
      <c r="C27175" s="136">
        <v>0</v>
      </c>
      <c r="D27175" s="141" t="s">
        <v>14501</v>
      </c>
    </row>
    <row r="27176" spans="1:19" ht="10.5" x14ac:dyDescent="0.15">
      <c r="A27176" s="112"/>
    </row>
    <row r="27177" spans="1:19" x14ac:dyDescent="0.15">
      <c r="A27177" s="129"/>
      <c r="B27177" s="86" t="s">
        <v>3524</v>
      </c>
    </row>
    <row r="27178" spans="1:19" ht="9.75" thickBot="1" x14ac:dyDescent="0.2">
      <c r="A27178" s="81" t="s">
        <v>5871</v>
      </c>
    </row>
    <row r="27179" spans="1:19" ht="11.25" thickBot="1" x14ac:dyDescent="0.2">
      <c r="A27179" s="106" t="s">
        <v>357</v>
      </c>
      <c r="B27179" s="106" t="s">
        <v>358</v>
      </c>
      <c r="C27179" s="146" t="s">
        <v>14494</v>
      </c>
      <c r="D27179" s="146" t="s">
        <v>14495</v>
      </c>
      <c r="E27179" s="146" t="s">
        <v>14496</v>
      </c>
      <c r="F27179" s="146" t="s">
        <v>0</v>
      </c>
      <c r="G27179" s="146" t="s">
        <v>1</v>
      </c>
      <c r="H27179" s="146" t="s">
        <v>2</v>
      </c>
      <c r="I27179" s="146" t="s">
        <v>14497</v>
      </c>
      <c r="J27179" s="146" t="s">
        <v>3</v>
      </c>
      <c r="K27179" s="146" t="s">
        <v>14498</v>
      </c>
      <c r="L27179" s="146" t="s">
        <v>7</v>
      </c>
      <c r="M27179" s="146" t="s">
        <v>14499</v>
      </c>
      <c r="N27179" s="146" t="s">
        <v>10</v>
      </c>
      <c r="O27179" s="146" t="s">
        <v>11</v>
      </c>
      <c r="P27179" s="146" t="s">
        <v>12</v>
      </c>
      <c r="Q27179" s="146" t="s">
        <v>13</v>
      </c>
      <c r="R27179" s="146" t="s">
        <v>14</v>
      </c>
      <c r="S27179" s="146" t="s">
        <v>15</v>
      </c>
    </row>
    <row r="27180" spans="1:19" ht="11.25" thickBot="1" x14ac:dyDescent="0.2">
      <c r="A27180" s="107">
        <v>1</v>
      </c>
      <c r="B27180" s="132">
        <v>0.68040509259259263</v>
      </c>
      <c r="C27180" s="108">
        <v>33.332999999999998</v>
      </c>
      <c r="D27180" s="141" t="s">
        <v>14500</v>
      </c>
      <c r="E27180" s="108">
        <v>175.928</v>
      </c>
      <c r="F27180" s="108">
        <v>12511.858</v>
      </c>
      <c r="G27180" s="108">
        <v>33237.046999999999</v>
      </c>
      <c r="H27180" s="108">
        <v>1740.8610000000001</v>
      </c>
      <c r="I27180" s="108">
        <v>71.429000000000002</v>
      </c>
      <c r="J27180" s="108">
        <v>466.67700000000002</v>
      </c>
      <c r="K27180" s="108">
        <v>407.41699999999997</v>
      </c>
      <c r="L27180" s="145">
        <v>10115.487999999999</v>
      </c>
      <c r="M27180" s="108">
        <v>148.149</v>
      </c>
      <c r="N27180" s="108">
        <v>259.26400000000001</v>
      </c>
      <c r="O27180" s="108">
        <v>270.83699999999999</v>
      </c>
      <c r="P27180" s="108">
        <v>19965.859</v>
      </c>
      <c r="Q27180" s="108">
        <v>227400.41</v>
      </c>
      <c r="R27180" s="108">
        <v>166.66800000000001</v>
      </c>
      <c r="S27180" s="108">
        <v>616.68399999999997</v>
      </c>
    </row>
    <row r="27181" spans="1:19" ht="11.25" thickBot="1" x14ac:dyDescent="0.2">
      <c r="A27181" s="112"/>
    </row>
    <row r="27182" spans="1:19" ht="11.25" thickBot="1" x14ac:dyDescent="0.2">
      <c r="A27182" s="135" t="s">
        <v>362</v>
      </c>
      <c r="B27182" s="112"/>
      <c r="C27182" s="136">
        <v>33.332999999999998</v>
      </c>
      <c r="D27182" s="141" t="s">
        <v>14501</v>
      </c>
      <c r="E27182" s="136">
        <v>175.928</v>
      </c>
      <c r="F27182" s="136">
        <v>12511.858</v>
      </c>
      <c r="G27182" s="136">
        <v>33237.046999999999</v>
      </c>
      <c r="H27182" s="136">
        <v>1740.8610000000001</v>
      </c>
      <c r="I27182" s="136">
        <v>71.429000000000002</v>
      </c>
      <c r="J27182" s="136">
        <v>466.67700000000002</v>
      </c>
      <c r="K27182" s="136">
        <v>407.41699999999997</v>
      </c>
      <c r="L27182" s="140">
        <v>10115.487999999999</v>
      </c>
      <c r="M27182" s="136">
        <v>148.149</v>
      </c>
      <c r="N27182" s="136">
        <v>259.26400000000001</v>
      </c>
      <c r="O27182" s="136">
        <v>270.83699999999999</v>
      </c>
      <c r="P27182" s="136">
        <v>19965.859</v>
      </c>
      <c r="Q27182" s="136">
        <v>227400.41</v>
      </c>
      <c r="R27182" s="136">
        <v>166.66800000000001</v>
      </c>
      <c r="S27182" s="136">
        <v>616.68399999999997</v>
      </c>
    </row>
    <row r="27183" spans="1:19" ht="11.25" thickBot="1" x14ac:dyDescent="0.2">
      <c r="A27183" s="112"/>
    </row>
    <row r="27184" spans="1:19" ht="11.25" thickBot="1" x14ac:dyDescent="0.2">
      <c r="A27184" s="138" t="s">
        <v>364</v>
      </c>
      <c r="B27184" s="112"/>
      <c r="C27184" s="136">
        <v>0</v>
      </c>
      <c r="D27184" s="141" t="s">
        <v>14501</v>
      </c>
      <c r="E27184" s="136">
        <v>0</v>
      </c>
      <c r="F27184" s="136">
        <v>0</v>
      </c>
      <c r="G27184" s="136">
        <v>0</v>
      </c>
      <c r="H27184" s="136">
        <v>0</v>
      </c>
      <c r="I27184" s="136">
        <v>0</v>
      </c>
      <c r="J27184" s="136">
        <v>0</v>
      </c>
      <c r="K27184" s="136">
        <v>0</v>
      </c>
      <c r="L27184" s="140">
        <v>0</v>
      </c>
      <c r="M27184" s="136">
        <v>0</v>
      </c>
      <c r="N27184" s="136">
        <v>0</v>
      </c>
      <c r="O27184" s="136">
        <v>0</v>
      </c>
      <c r="P27184" s="136">
        <v>0</v>
      </c>
      <c r="Q27184" s="136">
        <v>0</v>
      </c>
      <c r="R27184" s="136">
        <v>0</v>
      </c>
      <c r="S27184" s="136">
        <v>0</v>
      </c>
    </row>
    <row r="27185" spans="1:19" ht="11.25" thickBot="1" x14ac:dyDescent="0.2">
      <c r="A27185" s="112"/>
    </row>
    <row r="27186" spans="1:19" ht="11.25" thickBot="1" x14ac:dyDescent="0.2">
      <c r="A27186" s="139" t="s">
        <v>366</v>
      </c>
      <c r="B27186" s="112"/>
      <c r="C27186" s="136">
        <v>0</v>
      </c>
      <c r="D27186" s="141" t="s">
        <v>14501</v>
      </c>
      <c r="E27186" s="136">
        <v>0</v>
      </c>
      <c r="F27186" s="136">
        <v>0</v>
      </c>
      <c r="G27186" s="136">
        <v>0</v>
      </c>
      <c r="H27186" s="136">
        <v>0</v>
      </c>
      <c r="I27186" s="136">
        <v>0</v>
      </c>
      <c r="J27186" s="136">
        <v>0</v>
      </c>
      <c r="K27186" s="136">
        <v>0</v>
      </c>
      <c r="L27186" s="140">
        <v>0</v>
      </c>
      <c r="M27186" s="136">
        <v>0</v>
      </c>
      <c r="N27186" s="136">
        <v>0</v>
      </c>
      <c r="O27186" s="136">
        <v>0</v>
      </c>
      <c r="P27186" s="136">
        <v>0</v>
      </c>
      <c r="Q27186" s="136">
        <v>0</v>
      </c>
      <c r="R27186" s="136">
        <v>0</v>
      </c>
      <c r="S27186" s="136">
        <v>0</v>
      </c>
    </row>
    <row r="27187" spans="1:19" ht="11.25" thickBot="1" x14ac:dyDescent="0.2">
      <c r="A27187" s="112"/>
    </row>
    <row r="27188" spans="1:19" ht="11.25" thickBot="1" x14ac:dyDescent="0.2">
      <c r="A27188" s="106" t="s">
        <v>357</v>
      </c>
      <c r="B27188" s="106" t="s">
        <v>358</v>
      </c>
      <c r="C27188" s="146" t="s">
        <v>16</v>
      </c>
      <c r="D27188" s="146" t="s">
        <v>14502</v>
      </c>
      <c r="E27188" s="146" t="s">
        <v>14503</v>
      </c>
      <c r="F27188" s="146" t="s">
        <v>20</v>
      </c>
      <c r="G27188" s="146" t="s">
        <v>21</v>
      </c>
      <c r="H27188" s="146" t="s">
        <v>22</v>
      </c>
      <c r="I27188" s="146" t="s">
        <v>23</v>
      </c>
      <c r="J27188" s="146" t="s">
        <v>24</v>
      </c>
      <c r="K27188" s="146" t="s">
        <v>26</v>
      </c>
      <c r="L27188" s="146" t="s">
        <v>14504</v>
      </c>
      <c r="M27188" s="146" t="s">
        <v>27</v>
      </c>
      <c r="N27188" s="146" t="s">
        <v>28</v>
      </c>
      <c r="O27188" s="146" t="s">
        <v>29</v>
      </c>
      <c r="P27188" s="146" t="s">
        <v>30</v>
      </c>
      <c r="Q27188" s="146" t="s">
        <v>14505</v>
      </c>
      <c r="R27188" s="146" t="s">
        <v>32</v>
      </c>
      <c r="S27188" s="146" t="s">
        <v>33</v>
      </c>
    </row>
    <row r="27189" spans="1:19" ht="11.25" thickBot="1" x14ac:dyDescent="0.2">
      <c r="A27189" s="107">
        <v>1</v>
      </c>
      <c r="B27189" s="132">
        <v>0.68040509259259263</v>
      </c>
      <c r="C27189" s="108">
        <v>6385.009</v>
      </c>
      <c r="D27189" s="108">
        <v>1916.827</v>
      </c>
      <c r="E27189" s="141" t="s">
        <v>14500</v>
      </c>
      <c r="F27189" s="145">
        <v>11021.556</v>
      </c>
      <c r="G27189" s="108">
        <v>33.332999999999998</v>
      </c>
      <c r="H27189" s="108">
        <v>66.667000000000002</v>
      </c>
      <c r="I27189" s="108">
        <v>2050.1709999999998</v>
      </c>
      <c r="J27189" s="108">
        <v>34626.224000000002</v>
      </c>
      <c r="K27189" s="145">
        <v>82716.514999999999</v>
      </c>
      <c r="L27189" s="108">
        <v>246.035</v>
      </c>
      <c r="M27189" s="108">
        <v>74.073999999999998</v>
      </c>
      <c r="N27189" s="108">
        <v>203.70599999999999</v>
      </c>
      <c r="O27189" s="141" t="s">
        <v>14500</v>
      </c>
      <c r="P27189" s="141" t="s">
        <v>14500</v>
      </c>
      <c r="Q27189" s="108">
        <v>166.66800000000001</v>
      </c>
      <c r="R27189" s="108">
        <v>148.149</v>
      </c>
      <c r="S27189" s="108">
        <v>33.332999999999998</v>
      </c>
    </row>
    <row r="27190" spans="1:19" ht="11.25" thickBot="1" x14ac:dyDescent="0.2">
      <c r="A27190" s="112"/>
    </row>
    <row r="27191" spans="1:19" ht="11.25" thickBot="1" x14ac:dyDescent="0.2">
      <c r="A27191" s="135" t="s">
        <v>362</v>
      </c>
      <c r="B27191" s="112"/>
      <c r="C27191" s="136">
        <v>6385.009</v>
      </c>
      <c r="D27191" s="136">
        <v>1916.827</v>
      </c>
      <c r="E27191" s="141" t="s">
        <v>14501</v>
      </c>
      <c r="F27191" s="140">
        <v>11021.556</v>
      </c>
      <c r="G27191" s="136">
        <v>33.332999999999998</v>
      </c>
      <c r="H27191" s="136">
        <v>66.667000000000002</v>
      </c>
      <c r="I27191" s="136">
        <v>2050.1709999999998</v>
      </c>
      <c r="J27191" s="136">
        <v>34626.224000000002</v>
      </c>
      <c r="K27191" s="140">
        <v>82716.514999999999</v>
      </c>
      <c r="L27191" s="136">
        <v>246.035</v>
      </c>
      <c r="M27191" s="136">
        <v>74.073999999999998</v>
      </c>
      <c r="N27191" s="136">
        <v>203.70599999999999</v>
      </c>
      <c r="O27191" s="141" t="s">
        <v>14501</v>
      </c>
      <c r="P27191" s="141" t="s">
        <v>14501</v>
      </c>
      <c r="Q27191" s="136">
        <v>166.66800000000001</v>
      </c>
      <c r="R27191" s="136">
        <v>148.149</v>
      </c>
      <c r="S27191" s="136">
        <v>33.332999999999998</v>
      </c>
    </row>
    <row r="27192" spans="1:19" ht="11.25" thickBot="1" x14ac:dyDescent="0.2">
      <c r="A27192" s="112"/>
    </row>
    <row r="27193" spans="1:19" ht="11.25" thickBot="1" x14ac:dyDescent="0.2">
      <c r="A27193" s="138" t="s">
        <v>364</v>
      </c>
      <c r="B27193" s="112"/>
      <c r="C27193" s="136">
        <v>0</v>
      </c>
      <c r="D27193" s="136">
        <v>0</v>
      </c>
      <c r="E27193" s="141" t="s">
        <v>14501</v>
      </c>
      <c r="F27193" s="140">
        <v>0</v>
      </c>
      <c r="G27193" s="136">
        <v>0</v>
      </c>
      <c r="H27193" s="136">
        <v>0</v>
      </c>
      <c r="I27193" s="136">
        <v>0</v>
      </c>
      <c r="J27193" s="136">
        <v>0</v>
      </c>
      <c r="K27193" s="140">
        <v>0</v>
      </c>
      <c r="L27193" s="136">
        <v>0</v>
      </c>
      <c r="M27193" s="136">
        <v>0</v>
      </c>
      <c r="N27193" s="136">
        <v>0</v>
      </c>
      <c r="O27193" s="141" t="s">
        <v>14501</v>
      </c>
      <c r="P27193" s="141" t="s">
        <v>14501</v>
      </c>
      <c r="Q27193" s="136">
        <v>0</v>
      </c>
      <c r="R27193" s="136">
        <v>0</v>
      </c>
      <c r="S27193" s="136">
        <v>0</v>
      </c>
    </row>
    <row r="27194" spans="1:19" ht="11.25" thickBot="1" x14ac:dyDescent="0.2">
      <c r="A27194" s="112"/>
    </row>
    <row r="27195" spans="1:19" ht="11.25" thickBot="1" x14ac:dyDescent="0.2">
      <c r="A27195" s="139" t="s">
        <v>366</v>
      </c>
      <c r="B27195" s="112"/>
      <c r="C27195" s="136">
        <v>0</v>
      </c>
      <c r="D27195" s="136">
        <v>0</v>
      </c>
      <c r="E27195" s="141" t="s">
        <v>14501</v>
      </c>
      <c r="F27195" s="140">
        <v>0</v>
      </c>
      <c r="G27195" s="136">
        <v>0</v>
      </c>
      <c r="H27195" s="136">
        <v>0</v>
      </c>
      <c r="I27195" s="136">
        <v>0</v>
      </c>
      <c r="J27195" s="136">
        <v>0</v>
      </c>
      <c r="K27195" s="140">
        <v>0</v>
      </c>
      <c r="L27195" s="136">
        <v>0</v>
      </c>
      <c r="M27195" s="136">
        <v>0</v>
      </c>
      <c r="N27195" s="136">
        <v>0</v>
      </c>
      <c r="O27195" s="141" t="s">
        <v>14501</v>
      </c>
      <c r="P27195" s="141" t="s">
        <v>14501</v>
      </c>
      <c r="Q27195" s="136">
        <v>0</v>
      </c>
      <c r="R27195" s="136">
        <v>0</v>
      </c>
      <c r="S27195" s="136">
        <v>0</v>
      </c>
    </row>
    <row r="27196" spans="1:19" ht="11.25" thickBot="1" x14ac:dyDescent="0.2">
      <c r="A27196" s="112"/>
    </row>
    <row r="27197" spans="1:19" ht="11.25" thickBot="1" x14ac:dyDescent="0.2">
      <c r="A27197" s="106" t="s">
        <v>357</v>
      </c>
      <c r="B27197" s="106" t="s">
        <v>358</v>
      </c>
      <c r="C27197" s="146" t="s">
        <v>35</v>
      </c>
      <c r="D27197" s="146" t="s">
        <v>36</v>
      </c>
      <c r="E27197" s="146" t="s">
        <v>14506</v>
      </c>
      <c r="F27197" s="146" t="s">
        <v>38</v>
      </c>
      <c r="G27197" s="146" t="s">
        <v>39</v>
      </c>
      <c r="H27197" s="146" t="s">
        <v>41</v>
      </c>
      <c r="I27197" s="146" t="s">
        <v>42</v>
      </c>
      <c r="J27197" s="146" t="s">
        <v>43</v>
      </c>
      <c r="K27197" s="146" t="s">
        <v>44</v>
      </c>
      <c r="L27197" s="146" t="s">
        <v>45</v>
      </c>
      <c r="M27197" s="146" t="s">
        <v>46</v>
      </c>
      <c r="N27197" s="146" t="s">
        <v>47</v>
      </c>
      <c r="O27197" s="146" t="s">
        <v>48</v>
      </c>
      <c r="P27197" s="146" t="s">
        <v>49</v>
      </c>
      <c r="Q27197" s="146" t="s">
        <v>50</v>
      </c>
      <c r="R27197" s="146" t="s">
        <v>51</v>
      </c>
      <c r="S27197" s="146" t="s">
        <v>52</v>
      </c>
    </row>
    <row r="27198" spans="1:19" ht="11.25" thickBot="1" x14ac:dyDescent="0.2">
      <c r="A27198" s="107">
        <v>1</v>
      </c>
      <c r="B27198" s="132">
        <v>0.68040509259259263</v>
      </c>
      <c r="C27198" s="145">
        <v>168477.9</v>
      </c>
      <c r="D27198" s="108">
        <v>166.66800000000001</v>
      </c>
      <c r="E27198" s="108">
        <v>33.332999999999998</v>
      </c>
      <c r="F27198" s="141" t="s">
        <v>14500</v>
      </c>
      <c r="G27198" s="108">
        <v>95.239000000000004</v>
      </c>
      <c r="H27198" s="108">
        <v>29906.941999999999</v>
      </c>
      <c r="I27198" s="108">
        <v>633.351</v>
      </c>
      <c r="J27198" s="108">
        <v>2333.5639999999999</v>
      </c>
      <c r="K27198" s="108">
        <v>285.71800000000002</v>
      </c>
      <c r="L27198" s="108">
        <v>129.631</v>
      </c>
      <c r="M27198" s="108">
        <v>259.26299999999998</v>
      </c>
      <c r="N27198" s="108">
        <v>33.332999999999998</v>
      </c>
      <c r="O27198" s="108">
        <v>129.63</v>
      </c>
      <c r="P27198" s="108">
        <v>92.593000000000004</v>
      </c>
      <c r="Q27198" s="108">
        <v>129.631</v>
      </c>
      <c r="R27198" s="108">
        <v>41.667000000000002</v>
      </c>
      <c r="S27198" s="108">
        <v>66.667000000000002</v>
      </c>
    </row>
    <row r="27199" spans="1:19" ht="11.25" thickBot="1" x14ac:dyDescent="0.2">
      <c r="A27199" s="112"/>
    </row>
    <row r="27200" spans="1:19" ht="11.25" thickBot="1" x14ac:dyDescent="0.2">
      <c r="A27200" s="135" t="s">
        <v>362</v>
      </c>
      <c r="B27200" s="112"/>
      <c r="C27200" s="140">
        <v>168477.9</v>
      </c>
      <c r="D27200" s="136">
        <v>166.66800000000001</v>
      </c>
      <c r="E27200" s="136">
        <v>33.332999999999998</v>
      </c>
      <c r="F27200" s="141" t="s">
        <v>14501</v>
      </c>
      <c r="G27200" s="136">
        <v>95.239000000000004</v>
      </c>
      <c r="H27200" s="136">
        <v>29906.941999999999</v>
      </c>
      <c r="I27200" s="136">
        <v>633.351</v>
      </c>
      <c r="J27200" s="136">
        <v>2333.5639999999999</v>
      </c>
      <c r="K27200" s="136">
        <v>285.71800000000002</v>
      </c>
      <c r="L27200" s="136">
        <v>129.631</v>
      </c>
      <c r="M27200" s="136">
        <v>259.26299999999998</v>
      </c>
      <c r="N27200" s="136">
        <v>33.332999999999998</v>
      </c>
      <c r="O27200" s="136">
        <v>129.63</v>
      </c>
      <c r="P27200" s="136">
        <v>92.593000000000004</v>
      </c>
      <c r="Q27200" s="136">
        <v>129.631</v>
      </c>
      <c r="R27200" s="136">
        <v>41.667000000000002</v>
      </c>
      <c r="S27200" s="136">
        <v>66.667000000000002</v>
      </c>
    </row>
    <row r="27201" spans="1:19" ht="11.25" thickBot="1" x14ac:dyDescent="0.2">
      <c r="A27201" s="112"/>
    </row>
    <row r="27202" spans="1:19" ht="11.25" thickBot="1" x14ac:dyDescent="0.2">
      <c r="A27202" s="138" t="s">
        <v>364</v>
      </c>
      <c r="B27202" s="112"/>
      <c r="C27202" s="140">
        <v>0</v>
      </c>
      <c r="D27202" s="136">
        <v>0</v>
      </c>
      <c r="E27202" s="136">
        <v>0</v>
      </c>
      <c r="F27202" s="141" t="s">
        <v>14501</v>
      </c>
      <c r="G27202" s="136">
        <v>0</v>
      </c>
      <c r="H27202" s="136">
        <v>0</v>
      </c>
      <c r="I27202" s="136">
        <v>0</v>
      </c>
      <c r="J27202" s="136">
        <v>0</v>
      </c>
      <c r="K27202" s="136">
        <v>0</v>
      </c>
      <c r="L27202" s="136">
        <v>0</v>
      </c>
      <c r="M27202" s="136">
        <v>0</v>
      </c>
      <c r="N27202" s="136">
        <v>0</v>
      </c>
      <c r="O27202" s="136">
        <v>0</v>
      </c>
      <c r="P27202" s="136">
        <v>0</v>
      </c>
      <c r="Q27202" s="136">
        <v>0</v>
      </c>
      <c r="R27202" s="136">
        <v>0</v>
      </c>
      <c r="S27202" s="136">
        <v>0</v>
      </c>
    </row>
    <row r="27203" spans="1:19" ht="11.25" thickBot="1" x14ac:dyDescent="0.2">
      <c r="A27203" s="112"/>
    </row>
    <row r="27204" spans="1:19" ht="11.25" thickBot="1" x14ac:dyDescent="0.2">
      <c r="A27204" s="139" t="s">
        <v>366</v>
      </c>
      <c r="B27204" s="112"/>
      <c r="C27204" s="140">
        <v>0</v>
      </c>
      <c r="D27204" s="136">
        <v>0</v>
      </c>
      <c r="E27204" s="136">
        <v>0</v>
      </c>
      <c r="F27204" s="141" t="s">
        <v>14501</v>
      </c>
      <c r="G27204" s="136">
        <v>0</v>
      </c>
      <c r="H27204" s="136">
        <v>0</v>
      </c>
      <c r="I27204" s="136">
        <v>0</v>
      </c>
      <c r="J27204" s="136">
        <v>0</v>
      </c>
      <c r="K27204" s="136">
        <v>0</v>
      </c>
      <c r="L27204" s="136">
        <v>0</v>
      </c>
      <c r="M27204" s="136">
        <v>0</v>
      </c>
      <c r="N27204" s="136">
        <v>0</v>
      </c>
      <c r="O27204" s="136">
        <v>0</v>
      </c>
      <c r="P27204" s="136">
        <v>0</v>
      </c>
      <c r="Q27204" s="136">
        <v>0</v>
      </c>
      <c r="R27204" s="136">
        <v>0</v>
      </c>
      <c r="S27204" s="136">
        <v>0</v>
      </c>
    </row>
    <row r="27205" spans="1:19" ht="11.25" thickBot="1" x14ac:dyDescent="0.2">
      <c r="A27205" s="112"/>
    </row>
    <row r="27206" spans="1:19" ht="11.25" thickBot="1" x14ac:dyDescent="0.2">
      <c r="A27206" s="106" t="s">
        <v>357</v>
      </c>
      <c r="B27206" s="106" t="s">
        <v>358</v>
      </c>
      <c r="C27206" s="146" t="s">
        <v>53</v>
      </c>
      <c r="D27206" s="146" t="s">
        <v>54</v>
      </c>
      <c r="E27206" s="146" t="s">
        <v>55</v>
      </c>
      <c r="F27206" s="146" t="s">
        <v>56</v>
      </c>
      <c r="G27206" s="146" t="s">
        <v>14507</v>
      </c>
      <c r="H27206" s="146" t="s">
        <v>57</v>
      </c>
      <c r="I27206" s="146" t="s">
        <v>59</v>
      </c>
      <c r="J27206" s="146" t="s">
        <v>14508</v>
      </c>
      <c r="K27206" s="146" t="s">
        <v>60</v>
      </c>
      <c r="L27206" s="146" t="s">
        <v>61</v>
      </c>
      <c r="M27206" s="146" t="s">
        <v>62</v>
      </c>
      <c r="N27206" s="146" t="s">
        <v>14509</v>
      </c>
      <c r="O27206" s="146" t="s">
        <v>63</v>
      </c>
      <c r="P27206" s="146" t="s">
        <v>64</v>
      </c>
      <c r="Q27206" s="146" t="s">
        <v>66</v>
      </c>
      <c r="R27206" s="146" t="s">
        <v>14510</v>
      </c>
      <c r="S27206" s="146" t="s">
        <v>67</v>
      </c>
    </row>
    <row r="27207" spans="1:19" ht="11.25" thickBot="1" x14ac:dyDescent="0.2">
      <c r="A27207" s="107">
        <v>1</v>
      </c>
      <c r="B27207" s="132">
        <v>0.68040509259259263</v>
      </c>
      <c r="C27207" s="141" t="s">
        <v>14500</v>
      </c>
      <c r="D27207" s="108">
        <v>111.11199999999999</v>
      </c>
      <c r="E27207" s="141" t="s">
        <v>14500</v>
      </c>
      <c r="F27207" s="108">
        <v>33.332999999999998</v>
      </c>
      <c r="G27207" s="141" t="s">
        <v>14500</v>
      </c>
      <c r="H27207" s="108">
        <v>216.67</v>
      </c>
      <c r="I27207" s="108">
        <v>1166.7339999999999</v>
      </c>
      <c r="J27207" s="141" t="s">
        <v>14500</v>
      </c>
      <c r="K27207" s="141" t="s">
        <v>14500</v>
      </c>
      <c r="L27207" s="141" t="s">
        <v>14500</v>
      </c>
      <c r="M27207" s="108">
        <v>125.001</v>
      </c>
      <c r="N27207" s="108">
        <v>66.667000000000002</v>
      </c>
      <c r="O27207" s="108">
        <v>33.332999999999998</v>
      </c>
      <c r="P27207" s="108">
        <v>1981.652</v>
      </c>
      <c r="Q27207" s="145">
        <v>695358.55</v>
      </c>
      <c r="R27207" s="141" t="s">
        <v>14500</v>
      </c>
      <c r="S27207" s="108">
        <v>666.68600000000004</v>
      </c>
    </row>
    <row r="27208" spans="1:19" ht="11.25" thickBot="1" x14ac:dyDescent="0.2">
      <c r="A27208" s="112"/>
    </row>
    <row r="27209" spans="1:19" ht="11.25" thickBot="1" x14ac:dyDescent="0.2">
      <c r="A27209" s="135" t="s">
        <v>362</v>
      </c>
      <c r="B27209" s="112"/>
      <c r="C27209" s="141" t="s">
        <v>14501</v>
      </c>
      <c r="D27209" s="136">
        <v>111.11199999999999</v>
      </c>
      <c r="E27209" s="141" t="s">
        <v>14501</v>
      </c>
      <c r="F27209" s="136">
        <v>33.332999999999998</v>
      </c>
      <c r="G27209" s="141" t="s">
        <v>14501</v>
      </c>
      <c r="H27209" s="136">
        <v>216.67</v>
      </c>
      <c r="I27209" s="136">
        <v>1166.7339999999999</v>
      </c>
      <c r="J27209" s="141" t="s">
        <v>14501</v>
      </c>
      <c r="K27209" s="141" t="s">
        <v>14501</v>
      </c>
      <c r="L27209" s="141" t="s">
        <v>14501</v>
      </c>
      <c r="M27209" s="136">
        <v>125.001</v>
      </c>
      <c r="N27209" s="136">
        <v>66.667000000000002</v>
      </c>
      <c r="O27209" s="136">
        <v>33.332999999999998</v>
      </c>
      <c r="P27209" s="136">
        <v>1981.652</v>
      </c>
      <c r="Q27209" s="140">
        <v>695358.55</v>
      </c>
      <c r="R27209" s="141" t="s">
        <v>14501</v>
      </c>
      <c r="S27209" s="136">
        <v>666.68600000000004</v>
      </c>
    </row>
    <row r="27210" spans="1:19" ht="11.25" thickBot="1" x14ac:dyDescent="0.2">
      <c r="A27210" s="112"/>
    </row>
    <row r="27211" spans="1:19" ht="11.25" thickBot="1" x14ac:dyDescent="0.2">
      <c r="A27211" s="138" t="s">
        <v>364</v>
      </c>
      <c r="B27211" s="112"/>
      <c r="C27211" s="141" t="s">
        <v>14501</v>
      </c>
      <c r="D27211" s="136">
        <v>0</v>
      </c>
      <c r="E27211" s="141" t="s">
        <v>14501</v>
      </c>
      <c r="F27211" s="136">
        <v>0</v>
      </c>
      <c r="G27211" s="141" t="s">
        <v>14501</v>
      </c>
      <c r="H27211" s="136">
        <v>0</v>
      </c>
      <c r="I27211" s="136">
        <v>0</v>
      </c>
      <c r="J27211" s="141" t="s">
        <v>14501</v>
      </c>
      <c r="K27211" s="141" t="s">
        <v>14501</v>
      </c>
      <c r="L27211" s="141" t="s">
        <v>14501</v>
      </c>
      <c r="M27211" s="136">
        <v>0</v>
      </c>
      <c r="N27211" s="136">
        <v>0</v>
      </c>
      <c r="O27211" s="136">
        <v>0</v>
      </c>
      <c r="P27211" s="136">
        <v>0</v>
      </c>
      <c r="Q27211" s="140">
        <v>0</v>
      </c>
      <c r="R27211" s="141" t="s">
        <v>14501</v>
      </c>
      <c r="S27211" s="136">
        <v>0</v>
      </c>
    </row>
    <row r="27212" spans="1:19" ht="11.25" thickBot="1" x14ac:dyDescent="0.2">
      <c r="A27212" s="112"/>
    </row>
    <row r="27213" spans="1:19" ht="11.25" thickBot="1" x14ac:dyDescent="0.2">
      <c r="A27213" s="139" t="s">
        <v>366</v>
      </c>
      <c r="B27213" s="112"/>
      <c r="C27213" s="141" t="s">
        <v>14501</v>
      </c>
      <c r="D27213" s="136">
        <v>0</v>
      </c>
      <c r="E27213" s="141" t="s">
        <v>14501</v>
      </c>
      <c r="F27213" s="136">
        <v>0</v>
      </c>
      <c r="G27213" s="141" t="s">
        <v>14501</v>
      </c>
      <c r="H27213" s="136">
        <v>0</v>
      </c>
      <c r="I27213" s="136">
        <v>0</v>
      </c>
      <c r="J27213" s="141" t="s">
        <v>14501</v>
      </c>
      <c r="K27213" s="141" t="s">
        <v>14501</v>
      </c>
      <c r="L27213" s="141" t="s">
        <v>14501</v>
      </c>
      <c r="M27213" s="136">
        <v>0</v>
      </c>
      <c r="N27213" s="136">
        <v>0</v>
      </c>
      <c r="O27213" s="136">
        <v>0</v>
      </c>
      <c r="P27213" s="136">
        <v>0</v>
      </c>
      <c r="Q27213" s="140">
        <v>0</v>
      </c>
      <c r="R27213" s="141" t="s">
        <v>14501</v>
      </c>
      <c r="S27213" s="136">
        <v>0</v>
      </c>
    </row>
    <row r="27214" spans="1:19" ht="11.25" thickBot="1" x14ac:dyDescent="0.2">
      <c r="A27214" s="112"/>
    </row>
    <row r="27215" spans="1:19" ht="11.25" thickBot="1" x14ac:dyDescent="0.2">
      <c r="A27215" s="106" t="s">
        <v>357</v>
      </c>
      <c r="B27215" s="106" t="s">
        <v>358</v>
      </c>
      <c r="C27215" s="146" t="s">
        <v>68</v>
      </c>
      <c r="D27215" s="146" t="s">
        <v>14511</v>
      </c>
    </row>
    <row r="27216" spans="1:19" ht="11.25" thickBot="1" x14ac:dyDescent="0.2">
      <c r="A27216" s="107">
        <v>1</v>
      </c>
      <c r="B27216" s="132">
        <v>0.68040509259259263</v>
      </c>
      <c r="C27216" s="108">
        <v>166.66800000000001</v>
      </c>
      <c r="D27216" s="141" t="s">
        <v>14500</v>
      </c>
    </row>
    <row r="27217" spans="1:19" ht="11.25" thickBot="1" x14ac:dyDescent="0.2">
      <c r="A27217" s="112"/>
    </row>
    <row r="27218" spans="1:19" ht="11.25" thickBot="1" x14ac:dyDescent="0.2">
      <c r="A27218" s="135" t="s">
        <v>362</v>
      </c>
      <c r="B27218" s="112"/>
      <c r="C27218" s="136">
        <v>166.66800000000001</v>
      </c>
      <c r="D27218" s="141" t="s">
        <v>14501</v>
      </c>
    </row>
    <row r="27219" spans="1:19" ht="11.25" thickBot="1" x14ac:dyDescent="0.2">
      <c r="A27219" s="112"/>
    </row>
    <row r="27220" spans="1:19" ht="11.25" thickBot="1" x14ac:dyDescent="0.2">
      <c r="A27220" s="138" t="s">
        <v>364</v>
      </c>
      <c r="B27220" s="112"/>
      <c r="C27220" s="136">
        <v>0</v>
      </c>
      <c r="D27220" s="141" t="s">
        <v>14501</v>
      </c>
    </row>
    <row r="27221" spans="1:19" ht="11.25" thickBot="1" x14ac:dyDescent="0.2">
      <c r="A27221" s="112"/>
    </row>
    <row r="27222" spans="1:19" ht="11.25" thickBot="1" x14ac:dyDescent="0.2">
      <c r="A27222" s="139" t="s">
        <v>366</v>
      </c>
      <c r="B27222" s="112"/>
      <c r="C27222" s="136">
        <v>0</v>
      </c>
      <c r="D27222" s="141" t="s">
        <v>14501</v>
      </c>
    </row>
    <row r="27223" spans="1:19" ht="10.5" x14ac:dyDescent="0.15">
      <c r="A27223" s="112"/>
    </row>
    <row r="27224" spans="1:19" x14ac:dyDescent="0.15">
      <c r="A27224" s="129"/>
      <c r="B27224" s="86" t="s">
        <v>3595</v>
      </c>
    </row>
    <row r="27225" spans="1:19" ht="9.75" thickBot="1" x14ac:dyDescent="0.2">
      <c r="A27225" s="81" t="s">
        <v>5871</v>
      </c>
    </row>
    <row r="27226" spans="1:19" ht="11.25" thickBot="1" x14ac:dyDescent="0.2">
      <c r="A27226" s="106" t="s">
        <v>357</v>
      </c>
      <c r="B27226" s="106" t="s">
        <v>358</v>
      </c>
      <c r="C27226" s="146" t="s">
        <v>14494</v>
      </c>
      <c r="D27226" s="146" t="s">
        <v>14495</v>
      </c>
      <c r="E27226" s="146" t="s">
        <v>14496</v>
      </c>
      <c r="F27226" s="146" t="s">
        <v>0</v>
      </c>
      <c r="G27226" s="146" t="s">
        <v>1</v>
      </c>
      <c r="H27226" s="146" t="s">
        <v>2</v>
      </c>
      <c r="I27226" s="146" t="s">
        <v>14497</v>
      </c>
      <c r="J27226" s="146" t="s">
        <v>3</v>
      </c>
      <c r="K27226" s="146" t="s">
        <v>14498</v>
      </c>
      <c r="L27226" s="146" t="s">
        <v>7</v>
      </c>
      <c r="M27226" s="146" t="s">
        <v>14499</v>
      </c>
      <c r="N27226" s="146" t="s">
        <v>10</v>
      </c>
      <c r="O27226" s="146" t="s">
        <v>11</v>
      </c>
      <c r="P27226" s="146" t="s">
        <v>12</v>
      </c>
      <c r="Q27226" s="146" t="s">
        <v>13</v>
      </c>
      <c r="R27226" s="146" t="s">
        <v>14</v>
      </c>
      <c r="S27226" s="146" t="s">
        <v>15</v>
      </c>
    </row>
    <row r="27227" spans="1:19" ht="11.25" thickBot="1" x14ac:dyDescent="0.2">
      <c r="A27227" s="107">
        <v>1</v>
      </c>
      <c r="B27227" s="132">
        <v>0.68554398148148143</v>
      </c>
      <c r="C27227" s="141" t="s">
        <v>14500</v>
      </c>
      <c r="D27227" s="141" t="s">
        <v>14500</v>
      </c>
      <c r="E27227" s="141" t="s">
        <v>14500</v>
      </c>
      <c r="F27227" s="108">
        <v>2666.9479999999999</v>
      </c>
      <c r="G27227" s="108">
        <v>55.555999999999997</v>
      </c>
      <c r="H27227" s="141" t="s">
        <v>14500</v>
      </c>
      <c r="I27227" s="108">
        <v>55.555999999999997</v>
      </c>
      <c r="J27227" s="108">
        <v>33.332999999999998</v>
      </c>
      <c r="K27227" s="108">
        <v>444.45299999999997</v>
      </c>
      <c r="L27227" s="145">
        <v>10315.781999999999</v>
      </c>
      <c r="M27227" s="141" t="s">
        <v>14500</v>
      </c>
      <c r="N27227" s="141" t="s">
        <v>14500</v>
      </c>
      <c r="O27227" s="108">
        <v>83.334000000000003</v>
      </c>
      <c r="P27227" s="108">
        <v>74.073999999999998</v>
      </c>
      <c r="Q27227" s="108">
        <v>42995.639000000003</v>
      </c>
      <c r="R27227" s="141" t="s">
        <v>14500</v>
      </c>
      <c r="S27227" s="141" t="s">
        <v>14500</v>
      </c>
    </row>
    <row r="27228" spans="1:19" ht="11.25" thickBot="1" x14ac:dyDescent="0.2">
      <c r="A27228" s="112"/>
    </row>
    <row r="27229" spans="1:19" ht="11.25" thickBot="1" x14ac:dyDescent="0.2">
      <c r="A27229" s="135" t="s">
        <v>362</v>
      </c>
      <c r="B27229" s="112"/>
      <c r="C27229" s="141" t="s">
        <v>14501</v>
      </c>
      <c r="D27229" s="141" t="s">
        <v>14501</v>
      </c>
      <c r="E27229" s="141" t="s">
        <v>14501</v>
      </c>
      <c r="F27229" s="136">
        <v>2666.9479999999999</v>
      </c>
      <c r="G27229" s="136">
        <v>55.555999999999997</v>
      </c>
      <c r="H27229" s="141" t="s">
        <v>14501</v>
      </c>
      <c r="I27229" s="136">
        <v>55.555999999999997</v>
      </c>
      <c r="J27229" s="136">
        <v>33.332999999999998</v>
      </c>
      <c r="K27229" s="136">
        <v>444.45299999999997</v>
      </c>
      <c r="L27229" s="140">
        <v>10315.781999999999</v>
      </c>
      <c r="M27229" s="141" t="s">
        <v>14501</v>
      </c>
      <c r="N27229" s="141" t="s">
        <v>14501</v>
      </c>
      <c r="O27229" s="136">
        <v>83.334000000000003</v>
      </c>
      <c r="P27229" s="136">
        <v>74.073999999999998</v>
      </c>
      <c r="Q27229" s="136">
        <v>42995.639000000003</v>
      </c>
      <c r="R27229" s="141" t="s">
        <v>14501</v>
      </c>
      <c r="S27229" s="141" t="s">
        <v>14501</v>
      </c>
    </row>
    <row r="27230" spans="1:19" ht="11.25" thickBot="1" x14ac:dyDescent="0.2">
      <c r="A27230" s="112"/>
    </row>
    <row r="27231" spans="1:19" ht="11.25" thickBot="1" x14ac:dyDescent="0.2">
      <c r="A27231" s="138" t="s">
        <v>364</v>
      </c>
      <c r="B27231" s="112"/>
      <c r="C27231" s="141" t="s">
        <v>14501</v>
      </c>
      <c r="D27231" s="141" t="s">
        <v>14501</v>
      </c>
      <c r="E27231" s="141" t="s">
        <v>14501</v>
      </c>
      <c r="F27231" s="136">
        <v>0</v>
      </c>
      <c r="G27231" s="136">
        <v>0</v>
      </c>
      <c r="H27231" s="141" t="s">
        <v>14501</v>
      </c>
      <c r="I27231" s="136">
        <v>0</v>
      </c>
      <c r="J27231" s="136">
        <v>0</v>
      </c>
      <c r="K27231" s="136">
        <v>0</v>
      </c>
      <c r="L27231" s="140">
        <v>0</v>
      </c>
      <c r="M27231" s="141" t="s">
        <v>14501</v>
      </c>
      <c r="N27231" s="141" t="s">
        <v>14501</v>
      </c>
      <c r="O27231" s="136">
        <v>0</v>
      </c>
      <c r="P27231" s="136">
        <v>0</v>
      </c>
      <c r="Q27231" s="136">
        <v>0</v>
      </c>
      <c r="R27231" s="141" t="s">
        <v>14501</v>
      </c>
      <c r="S27231" s="141" t="s">
        <v>14501</v>
      </c>
    </row>
    <row r="27232" spans="1:19" ht="11.25" thickBot="1" x14ac:dyDescent="0.2">
      <c r="A27232" s="112"/>
    </row>
    <row r="27233" spans="1:19" ht="11.25" thickBot="1" x14ac:dyDescent="0.2">
      <c r="A27233" s="139" t="s">
        <v>366</v>
      </c>
      <c r="B27233" s="112"/>
      <c r="C27233" s="141" t="s">
        <v>14501</v>
      </c>
      <c r="D27233" s="141" t="s">
        <v>14501</v>
      </c>
      <c r="E27233" s="141" t="s">
        <v>14501</v>
      </c>
      <c r="F27233" s="136">
        <v>0</v>
      </c>
      <c r="G27233" s="136">
        <v>0</v>
      </c>
      <c r="H27233" s="141" t="s">
        <v>14501</v>
      </c>
      <c r="I27233" s="136">
        <v>0</v>
      </c>
      <c r="J27233" s="136">
        <v>0</v>
      </c>
      <c r="K27233" s="136">
        <v>0</v>
      </c>
      <c r="L27233" s="140">
        <v>0</v>
      </c>
      <c r="M27233" s="141" t="s">
        <v>14501</v>
      </c>
      <c r="N27233" s="141" t="s">
        <v>14501</v>
      </c>
      <c r="O27233" s="136">
        <v>0</v>
      </c>
      <c r="P27233" s="136">
        <v>0</v>
      </c>
      <c r="Q27233" s="136">
        <v>0</v>
      </c>
      <c r="R27233" s="141" t="s">
        <v>14501</v>
      </c>
      <c r="S27233" s="141" t="s">
        <v>14501</v>
      </c>
    </row>
    <row r="27234" spans="1:19" ht="11.25" thickBot="1" x14ac:dyDescent="0.2">
      <c r="A27234" s="112"/>
    </row>
    <row r="27235" spans="1:19" ht="11.25" thickBot="1" x14ac:dyDescent="0.2">
      <c r="A27235" s="106" t="s">
        <v>357</v>
      </c>
      <c r="B27235" s="106" t="s">
        <v>358</v>
      </c>
      <c r="C27235" s="146" t="s">
        <v>16</v>
      </c>
      <c r="D27235" s="146" t="s">
        <v>14502</v>
      </c>
      <c r="E27235" s="146" t="s">
        <v>14503</v>
      </c>
      <c r="F27235" s="146" t="s">
        <v>20</v>
      </c>
      <c r="G27235" s="146" t="s">
        <v>21</v>
      </c>
      <c r="H27235" s="146" t="s">
        <v>22</v>
      </c>
      <c r="I27235" s="146" t="s">
        <v>23</v>
      </c>
      <c r="J27235" s="146" t="s">
        <v>24</v>
      </c>
      <c r="K27235" s="146" t="s">
        <v>26</v>
      </c>
      <c r="L27235" s="146" t="s">
        <v>14504</v>
      </c>
      <c r="M27235" s="146" t="s">
        <v>27</v>
      </c>
      <c r="N27235" s="146" t="s">
        <v>28</v>
      </c>
      <c r="O27235" s="146" t="s">
        <v>29</v>
      </c>
      <c r="P27235" s="146" t="s">
        <v>30</v>
      </c>
      <c r="Q27235" s="146" t="s">
        <v>14505</v>
      </c>
      <c r="R27235" s="146" t="s">
        <v>32</v>
      </c>
      <c r="S27235" s="146" t="s">
        <v>33</v>
      </c>
    </row>
    <row r="27236" spans="1:19" ht="11.25" thickBot="1" x14ac:dyDescent="0.2">
      <c r="A27236" s="107">
        <v>1</v>
      </c>
      <c r="B27236" s="132">
        <v>0.68554398148148143</v>
      </c>
      <c r="C27236" s="108">
        <v>101.852</v>
      </c>
      <c r="D27236" s="108">
        <v>437.50900000000001</v>
      </c>
      <c r="E27236" s="141" t="s">
        <v>14500</v>
      </c>
      <c r="F27236" s="145">
        <v>10888.285</v>
      </c>
      <c r="G27236" s="141" t="s">
        <v>14500</v>
      </c>
      <c r="H27236" s="141" t="s">
        <v>14500</v>
      </c>
      <c r="I27236" s="141" t="s">
        <v>14500</v>
      </c>
      <c r="J27236" s="141" t="s">
        <v>14500</v>
      </c>
      <c r="K27236" s="145">
        <v>79009.566999999995</v>
      </c>
      <c r="L27236" s="141" t="s">
        <v>14500</v>
      </c>
      <c r="M27236" s="141" t="s">
        <v>14500</v>
      </c>
      <c r="N27236" s="108">
        <v>33.332999999999998</v>
      </c>
      <c r="O27236" s="141" t="s">
        <v>14500</v>
      </c>
      <c r="P27236" s="141" t="s">
        <v>14500</v>
      </c>
      <c r="Q27236" s="108">
        <v>66.667000000000002</v>
      </c>
      <c r="R27236" s="108">
        <v>33.332999999999998</v>
      </c>
      <c r="S27236" s="108">
        <v>33.332999999999998</v>
      </c>
    </row>
    <row r="27237" spans="1:19" ht="11.25" thickBot="1" x14ac:dyDescent="0.2">
      <c r="A27237" s="112"/>
    </row>
    <row r="27238" spans="1:19" ht="11.25" thickBot="1" x14ac:dyDescent="0.2">
      <c r="A27238" s="135" t="s">
        <v>362</v>
      </c>
      <c r="B27238" s="112"/>
      <c r="C27238" s="136">
        <v>101.852</v>
      </c>
      <c r="D27238" s="136">
        <v>437.50900000000001</v>
      </c>
      <c r="E27238" s="141" t="s">
        <v>14501</v>
      </c>
      <c r="F27238" s="140">
        <v>10888.285</v>
      </c>
      <c r="G27238" s="141" t="s">
        <v>14501</v>
      </c>
      <c r="H27238" s="141" t="s">
        <v>14501</v>
      </c>
      <c r="I27238" s="141" t="s">
        <v>14501</v>
      </c>
      <c r="J27238" s="141" t="s">
        <v>14501</v>
      </c>
      <c r="K27238" s="140">
        <v>79009.566999999995</v>
      </c>
      <c r="L27238" s="141" t="s">
        <v>14501</v>
      </c>
      <c r="M27238" s="141" t="s">
        <v>14501</v>
      </c>
      <c r="N27238" s="136">
        <v>33.332999999999998</v>
      </c>
      <c r="O27238" s="141" t="s">
        <v>14501</v>
      </c>
      <c r="P27238" s="141" t="s">
        <v>14501</v>
      </c>
      <c r="Q27238" s="136">
        <v>66.667000000000002</v>
      </c>
      <c r="R27238" s="136">
        <v>33.332999999999998</v>
      </c>
      <c r="S27238" s="136">
        <v>33.332999999999998</v>
      </c>
    </row>
    <row r="27239" spans="1:19" ht="11.25" thickBot="1" x14ac:dyDescent="0.2">
      <c r="A27239" s="112"/>
    </row>
    <row r="27240" spans="1:19" ht="11.25" thickBot="1" x14ac:dyDescent="0.2">
      <c r="A27240" s="138" t="s">
        <v>364</v>
      </c>
      <c r="B27240" s="112"/>
      <c r="C27240" s="136">
        <v>0</v>
      </c>
      <c r="D27240" s="136">
        <v>0</v>
      </c>
      <c r="E27240" s="141" t="s">
        <v>14501</v>
      </c>
      <c r="F27240" s="140">
        <v>0</v>
      </c>
      <c r="G27240" s="141" t="s">
        <v>14501</v>
      </c>
      <c r="H27240" s="141" t="s">
        <v>14501</v>
      </c>
      <c r="I27240" s="141" t="s">
        <v>14501</v>
      </c>
      <c r="J27240" s="141" t="s">
        <v>14501</v>
      </c>
      <c r="K27240" s="140">
        <v>0</v>
      </c>
      <c r="L27240" s="141" t="s">
        <v>14501</v>
      </c>
      <c r="M27240" s="141" t="s">
        <v>14501</v>
      </c>
      <c r="N27240" s="136">
        <v>0</v>
      </c>
      <c r="O27240" s="141" t="s">
        <v>14501</v>
      </c>
      <c r="P27240" s="141" t="s">
        <v>14501</v>
      </c>
      <c r="Q27240" s="136">
        <v>0</v>
      </c>
      <c r="R27240" s="136">
        <v>0</v>
      </c>
      <c r="S27240" s="136">
        <v>0</v>
      </c>
    </row>
    <row r="27241" spans="1:19" ht="11.25" thickBot="1" x14ac:dyDescent="0.2">
      <c r="A27241" s="112"/>
    </row>
    <row r="27242" spans="1:19" ht="11.25" thickBot="1" x14ac:dyDescent="0.2">
      <c r="A27242" s="139" t="s">
        <v>366</v>
      </c>
      <c r="B27242" s="112"/>
      <c r="C27242" s="136">
        <v>0</v>
      </c>
      <c r="D27242" s="136">
        <v>0</v>
      </c>
      <c r="E27242" s="141" t="s">
        <v>14501</v>
      </c>
      <c r="F27242" s="140">
        <v>0</v>
      </c>
      <c r="G27242" s="141" t="s">
        <v>14501</v>
      </c>
      <c r="H27242" s="141" t="s">
        <v>14501</v>
      </c>
      <c r="I27242" s="141" t="s">
        <v>14501</v>
      </c>
      <c r="J27242" s="141" t="s">
        <v>14501</v>
      </c>
      <c r="K27242" s="140">
        <v>0</v>
      </c>
      <c r="L27242" s="141" t="s">
        <v>14501</v>
      </c>
      <c r="M27242" s="141" t="s">
        <v>14501</v>
      </c>
      <c r="N27242" s="136">
        <v>0</v>
      </c>
      <c r="O27242" s="141" t="s">
        <v>14501</v>
      </c>
      <c r="P27242" s="141" t="s">
        <v>14501</v>
      </c>
      <c r="Q27242" s="136">
        <v>0</v>
      </c>
      <c r="R27242" s="136">
        <v>0</v>
      </c>
      <c r="S27242" s="136">
        <v>0</v>
      </c>
    </row>
    <row r="27243" spans="1:19" ht="11.25" thickBot="1" x14ac:dyDescent="0.2">
      <c r="A27243" s="112"/>
    </row>
    <row r="27244" spans="1:19" ht="11.25" thickBot="1" x14ac:dyDescent="0.2">
      <c r="A27244" s="106" t="s">
        <v>357</v>
      </c>
      <c r="B27244" s="106" t="s">
        <v>358</v>
      </c>
      <c r="C27244" s="146" t="s">
        <v>35</v>
      </c>
      <c r="D27244" s="146" t="s">
        <v>36</v>
      </c>
      <c r="E27244" s="146" t="s">
        <v>14506</v>
      </c>
      <c r="F27244" s="146" t="s">
        <v>38</v>
      </c>
      <c r="G27244" s="146" t="s">
        <v>39</v>
      </c>
      <c r="H27244" s="146" t="s">
        <v>41</v>
      </c>
      <c r="I27244" s="146" t="s">
        <v>42</v>
      </c>
      <c r="J27244" s="146" t="s">
        <v>43</v>
      </c>
      <c r="K27244" s="146" t="s">
        <v>44</v>
      </c>
      <c r="L27244" s="146" t="s">
        <v>45</v>
      </c>
      <c r="M27244" s="146" t="s">
        <v>46</v>
      </c>
      <c r="N27244" s="146" t="s">
        <v>47</v>
      </c>
      <c r="O27244" s="146" t="s">
        <v>48</v>
      </c>
      <c r="P27244" s="146" t="s">
        <v>49</v>
      </c>
      <c r="Q27244" s="146" t="s">
        <v>50</v>
      </c>
      <c r="R27244" s="146" t="s">
        <v>51</v>
      </c>
      <c r="S27244" s="146" t="s">
        <v>52</v>
      </c>
    </row>
    <row r="27245" spans="1:19" ht="11.25" thickBot="1" x14ac:dyDescent="0.2">
      <c r="A27245" s="107">
        <v>1</v>
      </c>
      <c r="B27245" s="132">
        <v>0.68554398148148143</v>
      </c>
      <c r="C27245" s="145">
        <v>169963.55</v>
      </c>
      <c r="D27245" s="108">
        <v>111.11199999999999</v>
      </c>
      <c r="E27245" s="141" t="s">
        <v>14500</v>
      </c>
      <c r="F27245" s="141" t="s">
        <v>14500</v>
      </c>
      <c r="G27245" s="141" t="s">
        <v>14500</v>
      </c>
      <c r="H27245" s="108">
        <v>33.332999999999998</v>
      </c>
      <c r="I27245" s="141" t="s">
        <v>14500</v>
      </c>
      <c r="J27245" s="108">
        <v>33.332999999999998</v>
      </c>
      <c r="K27245" s="141" t="s">
        <v>14500</v>
      </c>
      <c r="L27245" s="141" t="s">
        <v>14500</v>
      </c>
      <c r="M27245" s="141" t="s">
        <v>14500</v>
      </c>
      <c r="N27245" s="141" t="s">
        <v>14500</v>
      </c>
      <c r="O27245" s="141" t="s">
        <v>14500</v>
      </c>
      <c r="P27245" s="141" t="s">
        <v>14500</v>
      </c>
      <c r="Q27245" s="141" t="s">
        <v>14500</v>
      </c>
      <c r="R27245" s="141" t="s">
        <v>14500</v>
      </c>
      <c r="S27245" s="141" t="s">
        <v>14500</v>
      </c>
    </row>
    <row r="27246" spans="1:19" ht="11.25" thickBot="1" x14ac:dyDescent="0.2">
      <c r="A27246" s="112"/>
    </row>
    <row r="27247" spans="1:19" ht="11.25" thickBot="1" x14ac:dyDescent="0.2">
      <c r="A27247" s="135" t="s">
        <v>362</v>
      </c>
      <c r="B27247" s="112"/>
      <c r="C27247" s="140">
        <v>169963.55</v>
      </c>
      <c r="D27247" s="136">
        <v>111.11199999999999</v>
      </c>
      <c r="E27247" s="141" t="s">
        <v>14501</v>
      </c>
      <c r="F27247" s="141" t="s">
        <v>14501</v>
      </c>
      <c r="G27247" s="141" t="s">
        <v>14501</v>
      </c>
      <c r="H27247" s="136">
        <v>33.332999999999998</v>
      </c>
      <c r="I27247" s="141" t="s">
        <v>14501</v>
      </c>
      <c r="J27247" s="136">
        <v>33.332999999999998</v>
      </c>
      <c r="K27247" s="141" t="s">
        <v>14501</v>
      </c>
      <c r="L27247" s="141" t="s">
        <v>14501</v>
      </c>
      <c r="M27247" s="141" t="s">
        <v>14501</v>
      </c>
      <c r="N27247" s="141" t="s">
        <v>14501</v>
      </c>
      <c r="O27247" s="141" t="s">
        <v>14501</v>
      </c>
      <c r="P27247" s="141" t="s">
        <v>14501</v>
      </c>
      <c r="Q27247" s="141" t="s">
        <v>14501</v>
      </c>
      <c r="R27247" s="141" t="s">
        <v>14501</v>
      </c>
      <c r="S27247" s="141" t="s">
        <v>14501</v>
      </c>
    </row>
    <row r="27248" spans="1:19" ht="11.25" thickBot="1" x14ac:dyDescent="0.2">
      <c r="A27248" s="112"/>
    </row>
    <row r="27249" spans="1:19" ht="11.25" thickBot="1" x14ac:dyDescent="0.2">
      <c r="A27249" s="138" t="s">
        <v>364</v>
      </c>
      <c r="B27249" s="112"/>
      <c r="C27249" s="140">
        <v>0</v>
      </c>
      <c r="D27249" s="136">
        <v>0</v>
      </c>
      <c r="E27249" s="141" t="s">
        <v>14501</v>
      </c>
      <c r="F27249" s="141" t="s">
        <v>14501</v>
      </c>
      <c r="G27249" s="141" t="s">
        <v>14501</v>
      </c>
      <c r="H27249" s="136">
        <v>0</v>
      </c>
      <c r="I27249" s="141" t="s">
        <v>14501</v>
      </c>
      <c r="J27249" s="136">
        <v>0</v>
      </c>
      <c r="K27249" s="141" t="s">
        <v>14501</v>
      </c>
      <c r="L27249" s="141" t="s">
        <v>14501</v>
      </c>
      <c r="M27249" s="141" t="s">
        <v>14501</v>
      </c>
      <c r="N27249" s="141" t="s">
        <v>14501</v>
      </c>
      <c r="O27249" s="141" t="s">
        <v>14501</v>
      </c>
      <c r="P27249" s="141" t="s">
        <v>14501</v>
      </c>
      <c r="Q27249" s="141" t="s">
        <v>14501</v>
      </c>
      <c r="R27249" s="141" t="s">
        <v>14501</v>
      </c>
      <c r="S27249" s="141" t="s">
        <v>14501</v>
      </c>
    </row>
    <row r="27250" spans="1:19" ht="11.25" thickBot="1" x14ac:dyDescent="0.2">
      <c r="A27250" s="112"/>
    </row>
    <row r="27251" spans="1:19" ht="11.25" thickBot="1" x14ac:dyDescent="0.2">
      <c r="A27251" s="139" t="s">
        <v>366</v>
      </c>
      <c r="B27251" s="112"/>
      <c r="C27251" s="140">
        <v>0</v>
      </c>
      <c r="D27251" s="136">
        <v>0</v>
      </c>
      <c r="E27251" s="141" t="s">
        <v>14501</v>
      </c>
      <c r="F27251" s="141" t="s">
        <v>14501</v>
      </c>
      <c r="G27251" s="141" t="s">
        <v>14501</v>
      </c>
      <c r="H27251" s="136">
        <v>0</v>
      </c>
      <c r="I27251" s="141" t="s">
        <v>14501</v>
      </c>
      <c r="J27251" s="136">
        <v>0</v>
      </c>
      <c r="K27251" s="141" t="s">
        <v>14501</v>
      </c>
      <c r="L27251" s="141" t="s">
        <v>14501</v>
      </c>
      <c r="M27251" s="141" t="s">
        <v>14501</v>
      </c>
      <c r="N27251" s="141" t="s">
        <v>14501</v>
      </c>
      <c r="O27251" s="141" t="s">
        <v>14501</v>
      </c>
      <c r="P27251" s="141" t="s">
        <v>14501</v>
      </c>
      <c r="Q27251" s="141" t="s">
        <v>14501</v>
      </c>
      <c r="R27251" s="141" t="s">
        <v>14501</v>
      </c>
      <c r="S27251" s="141" t="s">
        <v>14501</v>
      </c>
    </row>
    <row r="27252" spans="1:19" ht="11.25" thickBot="1" x14ac:dyDescent="0.2">
      <c r="A27252" s="112"/>
    </row>
    <row r="27253" spans="1:19" ht="11.25" thickBot="1" x14ac:dyDescent="0.2">
      <c r="A27253" s="106" t="s">
        <v>357</v>
      </c>
      <c r="B27253" s="106" t="s">
        <v>358</v>
      </c>
      <c r="C27253" s="146" t="s">
        <v>53</v>
      </c>
      <c r="D27253" s="146" t="s">
        <v>54</v>
      </c>
      <c r="E27253" s="146" t="s">
        <v>55</v>
      </c>
      <c r="F27253" s="146" t="s">
        <v>56</v>
      </c>
      <c r="G27253" s="146" t="s">
        <v>14507</v>
      </c>
      <c r="H27253" s="146" t="s">
        <v>57</v>
      </c>
      <c r="I27253" s="146" t="s">
        <v>59</v>
      </c>
      <c r="J27253" s="146" t="s">
        <v>14508</v>
      </c>
      <c r="K27253" s="146" t="s">
        <v>60</v>
      </c>
      <c r="L27253" s="146" t="s">
        <v>61</v>
      </c>
      <c r="M27253" s="146" t="s">
        <v>62</v>
      </c>
      <c r="N27253" s="146" t="s">
        <v>14509</v>
      </c>
      <c r="O27253" s="146" t="s">
        <v>63</v>
      </c>
      <c r="P27253" s="146" t="s">
        <v>64</v>
      </c>
      <c r="Q27253" s="146" t="s">
        <v>66</v>
      </c>
      <c r="R27253" s="146" t="s">
        <v>14510</v>
      </c>
      <c r="S27253" s="146" t="s">
        <v>67</v>
      </c>
    </row>
    <row r="27254" spans="1:19" ht="11.25" thickBot="1" x14ac:dyDescent="0.2">
      <c r="A27254" s="107">
        <v>1</v>
      </c>
      <c r="B27254" s="132">
        <v>0.68554398148148143</v>
      </c>
      <c r="C27254" s="141" t="s">
        <v>14500</v>
      </c>
      <c r="D27254" s="141" t="s">
        <v>14500</v>
      </c>
      <c r="E27254" s="141" t="s">
        <v>14500</v>
      </c>
      <c r="F27254" s="108">
        <v>33.332999999999998</v>
      </c>
      <c r="G27254" s="141" t="s">
        <v>14500</v>
      </c>
      <c r="H27254" s="108">
        <v>83.334000000000003</v>
      </c>
      <c r="I27254" s="141" t="s">
        <v>14500</v>
      </c>
      <c r="J27254" s="141" t="s">
        <v>14500</v>
      </c>
      <c r="K27254" s="141" t="s">
        <v>14500</v>
      </c>
      <c r="L27254" s="141" t="s">
        <v>14500</v>
      </c>
      <c r="M27254" s="108">
        <v>148.149</v>
      </c>
      <c r="N27254" s="141" t="s">
        <v>14500</v>
      </c>
      <c r="O27254" s="108">
        <v>33.332999999999998</v>
      </c>
      <c r="P27254" s="108">
        <v>111.11199999999999</v>
      </c>
      <c r="Q27254" s="145">
        <v>710897.97</v>
      </c>
      <c r="R27254" s="141" t="s">
        <v>14500</v>
      </c>
      <c r="S27254" s="141" t="s">
        <v>14500</v>
      </c>
    </row>
    <row r="27255" spans="1:19" ht="11.25" thickBot="1" x14ac:dyDescent="0.2">
      <c r="A27255" s="112"/>
    </row>
    <row r="27256" spans="1:19" ht="11.25" thickBot="1" x14ac:dyDescent="0.2">
      <c r="A27256" s="135" t="s">
        <v>362</v>
      </c>
      <c r="B27256" s="112"/>
      <c r="C27256" s="141" t="s">
        <v>14501</v>
      </c>
      <c r="D27256" s="141" t="s">
        <v>14501</v>
      </c>
      <c r="E27256" s="141" t="s">
        <v>14501</v>
      </c>
      <c r="F27256" s="136">
        <v>33.332999999999998</v>
      </c>
      <c r="G27256" s="141" t="s">
        <v>14501</v>
      </c>
      <c r="H27256" s="136">
        <v>83.334000000000003</v>
      </c>
      <c r="I27256" s="141" t="s">
        <v>14501</v>
      </c>
      <c r="J27256" s="141" t="s">
        <v>14501</v>
      </c>
      <c r="K27256" s="141" t="s">
        <v>14501</v>
      </c>
      <c r="L27256" s="141" t="s">
        <v>14501</v>
      </c>
      <c r="M27256" s="136">
        <v>148.149</v>
      </c>
      <c r="N27256" s="141" t="s">
        <v>14501</v>
      </c>
      <c r="O27256" s="136">
        <v>33.332999999999998</v>
      </c>
      <c r="P27256" s="136">
        <v>111.11199999999999</v>
      </c>
      <c r="Q27256" s="140">
        <v>710897.97</v>
      </c>
      <c r="R27256" s="141" t="s">
        <v>14501</v>
      </c>
      <c r="S27256" s="141" t="s">
        <v>14501</v>
      </c>
    </row>
    <row r="27257" spans="1:19" ht="11.25" thickBot="1" x14ac:dyDescent="0.2">
      <c r="A27257" s="112"/>
    </row>
    <row r="27258" spans="1:19" ht="11.25" thickBot="1" x14ac:dyDescent="0.2">
      <c r="A27258" s="138" t="s">
        <v>364</v>
      </c>
      <c r="B27258" s="112"/>
      <c r="C27258" s="141" t="s">
        <v>14501</v>
      </c>
      <c r="D27258" s="141" t="s">
        <v>14501</v>
      </c>
      <c r="E27258" s="141" t="s">
        <v>14501</v>
      </c>
      <c r="F27258" s="136">
        <v>0</v>
      </c>
      <c r="G27258" s="141" t="s">
        <v>14501</v>
      </c>
      <c r="H27258" s="136">
        <v>0</v>
      </c>
      <c r="I27258" s="141" t="s">
        <v>14501</v>
      </c>
      <c r="J27258" s="141" t="s">
        <v>14501</v>
      </c>
      <c r="K27258" s="141" t="s">
        <v>14501</v>
      </c>
      <c r="L27258" s="141" t="s">
        <v>14501</v>
      </c>
      <c r="M27258" s="136">
        <v>0</v>
      </c>
      <c r="N27258" s="141" t="s">
        <v>14501</v>
      </c>
      <c r="O27258" s="136">
        <v>0</v>
      </c>
      <c r="P27258" s="136">
        <v>0</v>
      </c>
      <c r="Q27258" s="140">
        <v>0</v>
      </c>
      <c r="R27258" s="141" t="s">
        <v>14501</v>
      </c>
      <c r="S27258" s="141" t="s">
        <v>14501</v>
      </c>
    </row>
    <row r="27259" spans="1:19" ht="11.25" thickBot="1" x14ac:dyDescent="0.2">
      <c r="A27259" s="112"/>
    </row>
    <row r="27260" spans="1:19" ht="11.25" thickBot="1" x14ac:dyDescent="0.2">
      <c r="A27260" s="139" t="s">
        <v>366</v>
      </c>
      <c r="B27260" s="112"/>
      <c r="C27260" s="141" t="s">
        <v>14501</v>
      </c>
      <c r="D27260" s="141" t="s">
        <v>14501</v>
      </c>
      <c r="E27260" s="141" t="s">
        <v>14501</v>
      </c>
      <c r="F27260" s="136">
        <v>0</v>
      </c>
      <c r="G27260" s="141" t="s">
        <v>14501</v>
      </c>
      <c r="H27260" s="136">
        <v>0</v>
      </c>
      <c r="I27260" s="141" t="s">
        <v>14501</v>
      </c>
      <c r="J27260" s="141" t="s">
        <v>14501</v>
      </c>
      <c r="K27260" s="141" t="s">
        <v>14501</v>
      </c>
      <c r="L27260" s="141" t="s">
        <v>14501</v>
      </c>
      <c r="M27260" s="136">
        <v>0</v>
      </c>
      <c r="N27260" s="141" t="s">
        <v>14501</v>
      </c>
      <c r="O27260" s="136">
        <v>0</v>
      </c>
      <c r="P27260" s="136">
        <v>0</v>
      </c>
      <c r="Q27260" s="140">
        <v>0</v>
      </c>
      <c r="R27260" s="141" t="s">
        <v>14501</v>
      </c>
      <c r="S27260" s="141" t="s">
        <v>14501</v>
      </c>
    </row>
    <row r="27261" spans="1:19" ht="11.25" thickBot="1" x14ac:dyDescent="0.2">
      <c r="A27261" s="112"/>
    </row>
    <row r="27262" spans="1:19" ht="11.25" thickBot="1" x14ac:dyDescent="0.2">
      <c r="A27262" s="106" t="s">
        <v>357</v>
      </c>
      <c r="B27262" s="106" t="s">
        <v>358</v>
      </c>
      <c r="C27262" s="146" t="s">
        <v>68</v>
      </c>
      <c r="D27262" s="146" t="s">
        <v>14511</v>
      </c>
    </row>
    <row r="27263" spans="1:19" ht="11.25" thickBot="1" x14ac:dyDescent="0.2">
      <c r="A27263" s="107">
        <v>1</v>
      </c>
      <c r="B27263" s="132">
        <v>0.68554398148148143</v>
      </c>
      <c r="C27263" s="141" t="s">
        <v>14500</v>
      </c>
      <c r="D27263" s="141" t="s">
        <v>14500</v>
      </c>
    </row>
    <row r="27264" spans="1:19" ht="11.25" thickBot="1" x14ac:dyDescent="0.2">
      <c r="A27264" s="112"/>
    </row>
    <row r="27265" spans="1:19" ht="11.25" thickBot="1" x14ac:dyDescent="0.2">
      <c r="A27265" s="135" t="s">
        <v>362</v>
      </c>
      <c r="B27265" s="112"/>
      <c r="C27265" s="141" t="s">
        <v>14501</v>
      </c>
      <c r="D27265" s="141" t="s">
        <v>14501</v>
      </c>
    </row>
    <row r="27266" spans="1:19" ht="11.25" thickBot="1" x14ac:dyDescent="0.2">
      <c r="A27266" s="112"/>
    </row>
    <row r="27267" spans="1:19" ht="11.25" thickBot="1" x14ac:dyDescent="0.2">
      <c r="A27267" s="138" t="s">
        <v>364</v>
      </c>
      <c r="B27267" s="112"/>
      <c r="C27267" s="141" t="s">
        <v>14501</v>
      </c>
      <c r="D27267" s="141" t="s">
        <v>14501</v>
      </c>
    </row>
    <row r="27268" spans="1:19" ht="11.25" thickBot="1" x14ac:dyDescent="0.2">
      <c r="A27268" s="112"/>
    </row>
    <row r="27269" spans="1:19" ht="11.25" thickBot="1" x14ac:dyDescent="0.2">
      <c r="A27269" s="139" t="s">
        <v>366</v>
      </c>
      <c r="B27269" s="112"/>
      <c r="C27269" s="141" t="s">
        <v>14501</v>
      </c>
      <c r="D27269" s="141" t="s">
        <v>14501</v>
      </c>
    </row>
    <row r="27270" spans="1:19" ht="10.5" x14ac:dyDescent="0.15">
      <c r="A27270" s="112"/>
    </row>
    <row r="27271" spans="1:19" x14ac:dyDescent="0.15">
      <c r="A27271" s="129"/>
      <c r="B27271" s="86" t="s">
        <v>3616</v>
      </c>
    </row>
    <row r="27272" spans="1:19" ht="9.75" thickBot="1" x14ac:dyDescent="0.2">
      <c r="A27272" s="81" t="s">
        <v>5871</v>
      </c>
    </row>
    <row r="27273" spans="1:19" ht="11.25" thickBot="1" x14ac:dyDescent="0.2">
      <c r="A27273" s="106" t="s">
        <v>357</v>
      </c>
      <c r="B27273" s="106" t="s">
        <v>358</v>
      </c>
      <c r="C27273" s="146" t="s">
        <v>14494</v>
      </c>
      <c r="D27273" s="146" t="s">
        <v>14495</v>
      </c>
      <c r="E27273" s="146" t="s">
        <v>14496</v>
      </c>
      <c r="F27273" s="146" t="s">
        <v>0</v>
      </c>
      <c r="G27273" s="146" t="s">
        <v>1</v>
      </c>
      <c r="H27273" s="146" t="s">
        <v>2</v>
      </c>
      <c r="I27273" s="146" t="s">
        <v>14497</v>
      </c>
      <c r="J27273" s="146" t="s">
        <v>3</v>
      </c>
      <c r="K27273" s="146" t="s">
        <v>14498</v>
      </c>
      <c r="L27273" s="146" t="s">
        <v>7</v>
      </c>
      <c r="M27273" s="146" t="s">
        <v>14499</v>
      </c>
      <c r="N27273" s="146" t="s">
        <v>10</v>
      </c>
      <c r="O27273" s="146" t="s">
        <v>11</v>
      </c>
      <c r="P27273" s="146" t="s">
        <v>12</v>
      </c>
      <c r="Q27273" s="146" t="s">
        <v>13</v>
      </c>
      <c r="R27273" s="146" t="s">
        <v>14</v>
      </c>
      <c r="S27273" s="146" t="s">
        <v>15</v>
      </c>
    </row>
    <row r="27274" spans="1:19" ht="11.25" thickBot="1" x14ac:dyDescent="0.2">
      <c r="A27274" s="107">
        <v>1</v>
      </c>
      <c r="B27274" s="132">
        <v>0.6906944444444445</v>
      </c>
      <c r="C27274" s="141" t="s">
        <v>14500</v>
      </c>
      <c r="D27274" s="141" t="s">
        <v>14500</v>
      </c>
      <c r="E27274" s="108">
        <v>33.332999999999998</v>
      </c>
      <c r="F27274" s="108">
        <v>3694.9960000000001</v>
      </c>
      <c r="G27274" s="108">
        <v>64274.004000000001</v>
      </c>
      <c r="H27274" s="108">
        <v>1111.164</v>
      </c>
      <c r="I27274" s="108">
        <v>166.66800000000001</v>
      </c>
      <c r="J27274" s="108">
        <v>600.01599999999996</v>
      </c>
      <c r="K27274" s="108">
        <v>351.858</v>
      </c>
      <c r="L27274" s="145">
        <v>10710.517</v>
      </c>
      <c r="M27274" s="108">
        <v>120.371</v>
      </c>
      <c r="N27274" s="108">
        <v>185.18700000000001</v>
      </c>
      <c r="O27274" s="108">
        <v>148.149</v>
      </c>
      <c r="P27274" s="108">
        <v>19799.116999999998</v>
      </c>
      <c r="Q27274" s="108">
        <v>70123.865999999995</v>
      </c>
      <c r="R27274" s="108">
        <v>129.63</v>
      </c>
      <c r="S27274" s="108">
        <v>277.78100000000001</v>
      </c>
    </row>
    <row r="27275" spans="1:19" ht="11.25" thickBot="1" x14ac:dyDescent="0.2">
      <c r="A27275" s="112"/>
    </row>
    <row r="27276" spans="1:19" ht="11.25" thickBot="1" x14ac:dyDescent="0.2">
      <c r="A27276" s="135" t="s">
        <v>362</v>
      </c>
      <c r="B27276" s="112"/>
      <c r="C27276" s="141" t="s">
        <v>14501</v>
      </c>
      <c r="D27276" s="141" t="s">
        <v>14501</v>
      </c>
      <c r="E27276" s="136">
        <v>33.332999999999998</v>
      </c>
      <c r="F27276" s="136">
        <v>3694.9960000000001</v>
      </c>
      <c r="G27276" s="136">
        <v>64274.004000000001</v>
      </c>
      <c r="H27276" s="136">
        <v>1111.164</v>
      </c>
      <c r="I27276" s="136">
        <v>166.66800000000001</v>
      </c>
      <c r="J27276" s="136">
        <v>600.01599999999996</v>
      </c>
      <c r="K27276" s="136">
        <v>351.858</v>
      </c>
      <c r="L27276" s="140">
        <v>10710.517</v>
      </c>
      <c r="M27276" s="136">
        <v>120.371</v>
      </c>
      <c r="N27276" s="136">
        <v>185.18700000000001</v>
      </c>
      <c r="O27276" s="136">
        <v>148.149</v>
      </c>
      <c r="P27276" s="136">
        <v>19799.116999999998</v>
      </c>
      <c r="Q27276" s="136">
        <v>70123.865999999995</v>
      </c>
      <c r="R27276" s="136">
        <v>129.63</v>
      </c>
      <c r="S27276" s="136">
        <v>277.78100000000001</v>
      </c>
    </row>
    <row r="27277" spans="1:19" ht="11.25" thickBot="1" x14ac:dyDescent="0.2">
      <c r="A27277" s="112"/>
    </row>
    <row r="27278" spans="1:19" ht="11.25" thickBot="1" x14ac:dyDescent="0.2">
      <c r="A27278" s="138" t="s">
        <v>364</v>
      </c>
      <c r="B27278" s="112"/>
      <c r="C27278" s="141" t="s">
        <v>14501</v>
      </c>
      <c r="D27278" s="141" t="s">
        <v>14501</v>
      </c>
      <c r="E27278" s="136">
        <v>0</v>
      </c>
      <c r="F27278" s="136">
        <v>0</v>
      </c>
      <c r="G27278" s="136">
        <v>0</v>
      </c>
      <c r="H27278" s="136">
        <v>0</v>
      </c>
      <c r="I27278" s="136">
        <v>0</v>
      </c>
      <c r="J27278" s="136">
        <v>0</v>
      </c>
      <c r="K27278" s="136">
        <v>0</v>
      </c>
      <c r="L27278" s="140">
        <v>0</v>
      </c>
      <c r="M27278" s="136">
        <v>0</v>
      </c>
      <c r="N27278" s="136">
        <v>0</v>
      </c>
      <c r="O27278" s="136">
        <v>0</v>
      </c>
      <c r="P27278" s="136">
        <v>0</v>
      </c>
      <c r="Q27278" s="136">
        <v>0</v>
      </c>
      <c r="R27278" s="136">
        <v>0</v>
      </c>
      <c r="S27278" s="136">
        <v>0</v>
      </c>
    </row>
    <row r="27279" spans="1:19" ht="11.25" thickBot="1" x14ac:dyDescent="0.2">
      <c r="A27279" s="112"/>
    </row>
    <row r="27280" spans="1:19" ht="11.25" thickBot="1" x14ac:dyDescent="0.2">
      <c r="A27280" s="139" t="s">
        <v>366</v>
      </c>
      <c r="B27280" s="112"/>
      <c r="C27280" s="141" t="s">
        <v>14501</v>
      </c>
      <c r="D27280" s="141" t="s">
        <v>14501</v>
      </c>
      <c r="E27280" s="136">
        <v>0</v>
      </c>
      <c r="F27280" s="136">
        <v>0</v>
      </c>
      <c r="G27280" s="136">
        <v>0</v>
      </c>
      <c r="H27280" s="136">
        <v>0</v>
      </c>
      <c r="I27280" s="136">
        <v>0</v>
      </c>
      <c r="J27280" s="136">
        <v>0</v>
      </c>
      <c r="K27280" s="136">
        <v>0</v>
      </c>
      <c r="L27280" s="140">
        <v>0</v>
      </c>
      <c r="M27280" s="136">
        <v>0</v>
      </c>
      <c r="N27280" s="136">
        <v>0</v>
      </c>
      <c r="O27280" s="136">
        <v>0</v>
      </c>
      <c r="P27280" s="136">
        <v>0</v>
      </c>
      <c r="Q27280" s="136">
        <v>0</v>
      </c>
      <c r="R27280" s="136">
        <v>0</v>
      </c>
      <c r="S27280" s="136">
        <v>0</v>
      </c>
    </row>
    <row r="27281" spans="1:19" ht="11.25" thickBot="1" x14ac:dyDescent="0.2">
      <c r="A27281" s="112"/>
    </row>
    <row r="27282" spans="1:19" ht="11.25" thickBot="1" x14ac:dyDescent="0.2">
      <c r="A27282" s="106" t="s">
        <v>357</v>
      </c>
      <c r="B27282" s="106" t="s">
        <v>358</v>
      </c>
      <c r="C27282" s="146" t="s">
        <v>16</v>
      </c>
      <c r="D27282" s="146" t="s">
        <v>14502</v>
      </c>
      <c r="E27282" s="146" t="s">
        <v>14503</v>
      </c>
      <c r="F27282" s="146" t="s">
        <v>20</v>
      </c>
      <c r="G27282" s="146" t="s">
        <v>21</v>
      </c>
      <c r="H27282" s="146" t="s">
        <v>22</v>
      </c>
      <c r="I27282" s="146" t="s">
        <v>23</v>
      </c>
      <c r="J27282" s="146" t="s">
        <v>24</v>
      </c>
      <c r="K27282" s="146" t="s">
        <v>26</v>
      </c>
      <c r="L27282" s="146" t="s">
        <v>14504</v>
      </c>
      <c r="M27282" s="146" t="s">
        <v>27</v>
      </c>
      <c r="N27282" s="146" t="s">
        <v>28</v>
      </c>
      <c r="O27282" s="146" t="s">
        <v>29</v>
      </c>
      <c r="P27282" s="146" t="s">
        <v>30</v>
      </c>
      <c r="Q27282" s="146" t="s">
        <v>14505</v>
      </c>
      <c r="R27282" s="146" t="s">
        <v>32</v>
      </c>
      <c r="S27282" s="146" t="s">
        <v>33</v>
      </c>
    </row>
    <row r="27283" spans="1:19" ht="11.25" thickBot="1" x14ac:dyDescent="0.2">
      <c r="A27283" s="107">
        <v>1</v>
      </c>
      <c r="B27283" s="132">
        <v>0.6906944444444445</v>
      </c>
      <c r="C27283" s="108">
        <v>3167.0590000000002</v>
      </c>
      <c r="D27283" s="108">
        <v>2074.25</v>
      </c>
      <c r="E27283" s="108">
        <v>233.33500000000001</v>
      </c>
      <c r="F27283" s="145">
        <v>11388.754999999999</v>
      </c>
      <c r="G27283" s="108">
        <v>33.332999999999998</v>
      </c>
      <c r="H27283" s="141" t="s">
        <v>14500</v>
      </c>
      <c r="I27283" s="108">
        <v>3333.8</v>
      </c>
      <c r="J27283" s="108">
        <v>12641.898999999999</v>
      </c>
      <c r="K27283" s="145">
        <v>97427.06</v>
      </c>
      <c r="L27283" s="108">
        <v>66.667000000000002</v>
      </c>
      <c r="M27283" s="108">
        <v>311.12200000000001</v>
      </c>
      <c r="N27283" s="108">
        <v>41.667000000000002</v>
      </c>
      <c r="O27283" s="141" t="s">
        <v>14500</v>
      </c>
      <c r="P27283" s="141" t="s">
        <v>14500</v>
      </c>
      <c r="Q27283" s="108">
        <v>111.11199999999999</v>
      </c>
      <c r="R27283" s="108">
        <v>333.33800000000002</v>
      </c>
      <c r="S27283" s="141" t="s">
        <v>14500</v>
      </c>
    </row>
    <row r="27284" spans="1:19" ht="11.25" thickBot="1" x14ac:dyDescent="0.2">
      <c r="A27284" s="112"/>
    </row>
    <row r="27285" spans="1:19" ht="11.25" thickBot="1" x14ac:dyDescent="0.2">
      <c r="A27285" s="135" t="s">
        <v>362</v>
      </c>
      <c r="B27285" s="112"/>
      <c r="C27285" s="136">
        <v>3167.0590000000002</v>
      </c>
      <c r="D27285" s="136">
        <v>2074.25</v>
      </c>
      <c r="E27285" s="136">
        <v>233.33500000000001</v>
      </c>
      <c r="F27285" s="140">
        <v>11388.754999999999</v>
      </c>
      <c r="G27285" s="136">
        <v>33.332999999999998</v>
      </c>
      <c r="H27285" s="141" t="s">
        <v>14501</v>
      </c>
      <c r="I27285" s="136">
        <v>3333.8</v>
      </c>
      <c r="J27285" s="136">
        <v>12641.898999999999</v>
      </c>
      <c r="K27285" s="140">
        <v>97427.06</v>
      </c>
      <c r="L27285" s="136">
        <v>66.667000000000002</v>
      </c>
      <c r="M27285" s="136">
        <v>311.12200000000001</v>
      </c>
      <c r="N27285" s="136">
        <v>41.667000000000002</v>
      </c>
      <c r="O27285" s="141" t="s">
        <v>14501</v>
      </c>
      <c r="P27285" s="141" t="s">
        <v>14501</v>
      </c>
      <c r="Q27285" s="136">
        <v>111.11199999999999</v>
      </c>
      <c r="R27285" s="136">
        <v>333.33800000000002</v>
      </c>
      <c r="S27285" s="141" t="s">
        <v>14501</v>
      </c>
    </row>
    <row r="27286" spans="1:19" ht="11.25" thickBot="1" x14ac:dyDescent="0.2">
      <c r="A27286" s="112"/>
    </row>
    <row r="27287" spans="1:19" ht="11.25" thickBot="1" x14ac:dyDescent="0.2">
      <c r="A27287" s="138" t="s">
        <v>364</v>
      </c>
      <c r="B27287" s="112"/>
      <c r="C27287" s="136">
        <v>0</v>
      </c>
      <c r="D27287" s="136">
        <v>0</v>
      </c>
      <c r="E27287" s="136">
        <v>0</v>
      </c>
      <c r="F27287" s="140">
        <v>0</v>
      </c>
      <c r="G27287" s="136">
        <v>0</v>
      </c>
      <c r="H27287" s="141" t="s">
        <v>14501</v>
      </c>
      <c r="I27287" s="136">
        <v>0</v>
      </c>
      <c r="J27287" s="136">
        <v>0</v>
      </c>
      <c r="K27287" s="140">
        <v>0</v>
      </c>
      <c r="L27287" s="136">
        <v>0</v>
      </c>
      <c r="M27287" s="136">
        <v>0</v>
      </c>
      <c r="N27287" s="136">
        <v>0</v>
      </c>
      <c r="O27287" s="141" t="s">
        <v>14501</v>
      </c>
      <c r="P27287" s="141" t="s">
        <v>14501</v>
      </c>
      <c r="Q27287" s="136">
        <v>0</v>
      </c>
      <c r="R27287" s="136">
        <v>0</v>
      </c>
      <c r="S27287" s="141" t="s">
        <v>14501</v>
      </c>
    </row>
    <row r="27288" spans="1:19" ht="11.25" thickBot="1" x14ac:dyDescent="0.2">
      <c r="A27288" s="112"/>
    </row>
    <row r="27289" spans="1:19" ht="11.25" thickBot="1" x14ac:dyDescent="0.2">
      <c r="A27289" s="139" t="s">
        <v>366</v>
      </c>
      <c r="B27289" s="112"/>
      <c r="C27289" s="136">
        <v>0</v>
      </c>
      <c r="D27289" s="136">
        <v>0</v>
      </c>
      <c r="E27289" s="136">
        <v>0</v>
      </c>
      <c r="F27289" s="140">
        <v>0</v>
      </c>
      <c r="G27289" s="136">
        <v>0</v>
      </c>
      <c r="H27289" s="141" t="s">
        <v>14501</v>
      </c>
      <c r="I27289" s="136">
        <v>0</v>
      </c>
      <c r="J27289" s="136">
        <v>0</v>
      </c>
      <c r="K27289" s="140">
        <v>0</v>
      </c>
      <c r="L27289" s="136">
        <v>0</v>
      </c>
      <c r="M27289" s="136">
        <v>0</v>
      </c>
      <c r="N27289" s="136">
        <v>0</v>
      </c>
      <c r="O27289" s="141" t="s">
        <v>14501</v>
      </c>
      <c r="P27289" s="141" t="s">
        <v>14501</v>
      </c>
      <c r="Q27289" s="136">
        <v>0</v>
      </c>
      <c r="R27289" s="136">
        <v>0</v>
      </c>
      <c r="S27289" s="141" t="s">
        <v>14501</v>
      </c>
    </row>
    <row r="27290" spans="1:19" ht="11.25" thickBot="1" x14ac:dyDescent="0.2">
      <c r="A27290" s="112"/>
    </row>
    <row r="27291" spans="1:19" ht="11.25" thickBot="1" x14ac:dyDescent="0.2">
      <c r="A27291" s="106" t="s">
        <v>357</v>
      </c>
      <c r="B27291" s="106" t="s">
        <v>358</v>
      </c>
      <c r="C27291" s="146" t="s">
        <v>35</v>
      </c>
      <c r="D27291" s="146" t="s">
        <v>36</v>
      </c>
      <c r="E27291" s="146" t="s">
        <v>14506</v>
      </c>
      <c r="F27291" s="146" t="s">
        <v>38</v>
      </c>
      <c r="G27291" s="146" t="s">
        <v>39</v>
      </c>
      <c r="H27291" s="146" t="s">
        <v>41</v>
      </c>
      <c r="I27291" s="146" t="s">
        <v>42</v>
      </c>
      <c r="J27291" s="146" t="s">
        <v>43</v>
      </c>
      <c r="K27291" s="146" t="s">
        <v>44</v>
      </c>
      <c r="L27291" s="146" t="s">
        <v>45</v>
      </c>
      <c r="M27291" s="146" t="s">
        <v>46</v>
      </c>
      <c r="N27291" s="146" t="s">
        <v>47</v>
      </c>
      <c r="O27291" s="146" t="s">
        <v>48</v>
      </c>
      <c r="P27291" s="146" t="s">
        <v>49</v>
      </c>
      <c r="Q27291" s="146" t="s">
        <v>50</v>
      </c>
      <c r="R27291" s="146" t="s">
        <v>51</v>
      </c>
      <c r="S27291" s="146" t="s">
        <v>52</v>
      </c>
    </row>
    <row r="27292" spans="1:19" ht="11.25" thickBot="1" x14ac:dyDescent="0.2">
      <c r="A27292" s="107">
        <v>1</v>
      </c>
      <c r="B27292" s="132">
        <v>0.6906944444444445</v>
      </c>
      <c r="C27292" s="145">
        <v>177500.72</v>
      </c>
      <c r="D27292" s="108">
        <v>203.70599999999999</v>
      </c>
      <c r="E27292" s="141" t="s">
        <v>14500</v>
      </c>
      <c r="F27292" s="141" t="s">
        <v>14500</v>
      </c>
      <c r="G27292" s="141" t="s">
        <v>14500</v>
      </c>
      <c r="H27292" s="108">
        <v>83915.437999999995</v>
      </c>
      <c r="I27292" s="108">
        <v>70840.055999999997</v>
      </c>
      <c r="J27292" s="108">
        <v>15310.087</v>
      </c>
      <c r="K27292" s="108">
        <v>22693.238000000001</v>
      </c>
      <c r="L27292" s="108">
        <v>17043.080000000002</v>
      </c>
      <c r="M27292" s="108">
        <v>2944.806</v>
      </c>
      <c r="N27292" s="108">
        <v>963.00599999999997</v>
      </c>
      <c r="O27292" s="108">
        <v>6205.2870000000003</v>
      </c>
      <c r="P27292" s="108">
        <v>3950.7049999999999</v>
      </c>
      <c r="Q27292" s="108">
        <v>5143.0280000000002</v>
      </c>
      <c r="R27292" s="108">
        <v>3884.0059999999999</v>
      </c>
      <c r="S27292" s="108">
        <v>2352.105</v>
      </c>
    </row>
    <row r="27293" spans="1:19" ht="11.25" thickBot="1" x14ac:dyDescent="0.2">
      <c r="A27293" s="112"/>
    </row>
    <row r="27294" spans="1:19" ht="11.25" thickBot="1" x14ac:dyDescent="0.2">
      <c r="A27294" s="135" t="s">
        <v>362</v>
      </c>
      <c r="B27294" s="112"/>
      <c r="C27294" s="140">
        <v>177500.72</v>
      </c>
      <c r="D27294" s="136">
        <v>203.70599999999999</v>
      </c>
      <c r="E27294" s="141" t="s">
        <v>14501</v>
      </c>
      <c r="F27294" s="141" t="s">
        <v>14501</v>
      </c>
      <c r="G27294" s="141" t="s">
        <v>14501</v>
      </c>
      <c r="H27294" s="136">
        <v>83915.437999999995</v>
      </c>
      <c r="I27294" s="136">
        <v>70840.055999999997</v>
      </c>
      <c r="J27294" s="136">
        <v>15310.087</v>
      </c>
      <c r="K27294" s="136">
        <v>22693.238000000001</v>
      </c>
      <c r="L27294" s="136">
        <v>17043.080000000002</v>
      </c>
      <c r="M27294" s="136">
        <v>2944.806</v>
      </c>
      <c r="N27294" s="136">
        <v>963.00599999999997</v>
      </c>
      <c r="O27294" s="136">
        <v>6205.2870000000003</v>
      </c>
      <c r="P27294" s="136">
        <v>3950.7049999999999</v>
      </c>
      <c r="Q27294" s="136">
        <v>5143.0280000000002</v>
      </c>
      <c r="R27294" s="136">
        <v>3884.0059999999999</v>
      </c>
      <c r="S27294" s="136">
        <v>2352.105</v>
      </c>
    </row>
    <row r="27295" spans="1:19" ht="11.25" thickBot="1" x14ac:dyDescent="0.2">
      <c r="A27295" s="112"/>
    </row>
    <row r="27296" spans="1:19" ht="11.25" thickBot="1" x14ac:dyDescent="0.2">
      <c r="A27296" s="138" t="s">
        <v>364</v>
      </c>
      <c r="B27296" s="112"/>
      <c r="C27296" s="140">
        <v>0</v>
      </c>
      <c r="D27296" s="136">
        <v>0</v>
      </c>
      <c r="E27296" s="141" t="s">
        <v>14501</v>
      </c>
      <c r="F27296" s="141" t="s">
        <v>14501</v>
      </c>
      <c r="G27296" s="141" t="s">
        <v>14501</v>
      </c>
      <c r="H27296" s="136">
        <v>0</v>
      </c>
      <c r="I27296" s="136">
        <v>0</v>
      </c>
      <c r="J27296" s="136">
        <v>0</v>
      </c>
      <c r="K27296" s="136">
        <v>0</v>
      </c>
      <c r="L27296" s="136">
        <v>0</v>
      </c>
      <c r="M27296" s="136">
        <v>0</v>
      </c>
      <c r="N27296" s="136">
        <v>0</v>
      </c>
      <c r="O27296" s="136">
        <v>0</v>
      </c>
      <c r="P27296" s="136">
        <v>0</v>
      </c>
      <c r="Q27296" s="136">
        <v>0</v>
      </c>
      <c r="R27296" s="136">
        <v>0</v>
      </c>
      <c r="S27296" s="136">
        <v>0</v>
      </c>
    </row>
    <row r="27297" spans="1:19" ht="11.25" thickBot="1" x14ac:dyDescent="0.2">
      <c r="A27297" s="112"/>
    </row>
    <row r="27298" spans="1:19" ht="11.25" thickBot="1" x14ac:dyDescent="0.2">
      <c r="A27298" s="139" t="s">
        <v>366</v>
      </c>
      <c r="B27298" s="112"/>
      <c r="C27298" s="140">
        <v>0</v>
      </c>
      <c r="D27298" s="136">
        <v>0</v>
      </c>
      <c r="E27298" s="141" t="s">
        <v>14501</v>
      </c>
      <c r="F27298" s="141" t="s">
        <v>14501</v>
      </c>
      <c r="G27298" s="141" t="s">
        <v>14501</v>
      </c>
      <c r="H27298" s="136">
        <v>0</v>
      </c>
      <c r="I27298" s="136">
        <v>0</v>
      </c>
      <c r="J27298" s="136">
        <v>0</v>
      </c>
      <c r="K27298" s="136">
        <v>0</v>
      </c>
      <c r="L27298" s="136">
        <v>0</v>
      </c>
      <c r="M27298" s="136">
        <v>0</v>
      </c>
      <c r="N27298" s="136">
        <v>0</v>
      </c>
      <c r="O27298" s="136">
        <v>0</v>
      </c>
      <c r="P27298" s="136">
        <v>0</v>
      </c>
      <c r="Q27298" s="136">
        <v>0</v>
      </c>
      <c r="R27298" s="136">
        <v>0</v>
      </c>
      <c r="S27298" s="136">
        <v>0</v>
      </c>
    </row>
    <row r="27299" spans="1:19" ht="11.25" thickBot="1" x14ac:dyDescent="0.2">
      <c r="A27299" s="112"/>
    </row>
    <row r="27300" spans="1:19" ht="11.25" thickBot="1" x14ac:dyDescent="0.2">
      <c r="A27300" s="106" t="s">
        <v>357</v>
      </c>
      <c r="B27300" s="106" t="s">
        <v>358</v>
      </c>
      <c r="C27300" s="146" t="s">
        <v>53</v>
      </c>
      <c r="D27300" s="146" t="s">
        <v>54</v>
      </c>
      <c r="E27300" s="146" t="s">
        <v>55</v>
      </c>
      <c r="F27300" s="146" t="s">
        <v>56</v>
      </c>
      <c r="G27300" s="146" t="s">
        <v>14507</v>
      </c>
      <c r="H27300" s="146" t="s">
        <v>57</v>
      </c>
      <c r="I27300" s="146" t="s">
        <v>59</v>
      </c>
      <c r="J27300" s="146" t="s">
        <v>14508</v>
      </c>
      <c r="K27300" s="146" t="s">
        <v>60</v>
      </c>
      <c r="L27300" s="146" t="s">
        <v>61</v>
      </c>
      <c r="M27300" s="146" t="s">
        <v>62</v>
      </c>
      <c r="N27300" s="146" t="s">
        <v>14509</v>
      </c>
      <c r="O27300" s="146" t="s">
        <v>63</v>
      </c>
      <c r="P27300" s="146" t="s">
        <v>64</v>
      </c>
      <c r="Q27300" s="146" t="s">
        <v>66</v>
      </c>
      <c r="R27300" s="146" t="s">
        <v>14510</v>
      </c>
      <c r="S27300" s="146" t="s">
        <v>67</v>
      </c>
    </row>
    <row r="27301" spans="1:19" ht="11.25" thickBot="1" x14ac:dyDescent="0.2">
      <c r="A27301" s="107">
        <v>1</v>
      </c>
      <c r="B27301" s="132">
        <v>0.6906944444444445</v>
      </c>
      <c r="C27301" s="108">
        <v>650.01800000000003</v>
      </c>
      <c r="D27301" s="108">
        <v>563.50599999999997</v>
      </c>
      <c r="E27301" s="108">
        <v>203.70599999999999</v>
      </c>
      <c r="F27301" s="141" t="s">
        <v>14500</v>
      </c>
      <c r="G27301" s="108">
        <v>33.332999999999998</v>
      </c>
      <c r="H27301" s="108">
        <v>111.11199999999999</v>
      </c>
      <c r="I27301" s="141" t="s">
        <v>14500</v>
      </c>
      <c r="J27301" s="141" t="s">
        <v>14500</v>
      </c>
      <c r="K27301" s="141" t="s">
        <v>14500</v>
      </c>
      <c r="L27301" s="141" t="s">
        <v>14500</v>
      </c>
      <c r="M27301" s="108">
        <v>125.001</v>
      </c>
      <c r="N27301" s="108">
        <v>33.332999999999998</v>
      </c>
      <c r="O27301" s="108">
        <v>150.79499999999999</v>
      </c>
      <c r="P27301" s="108">
        <v>2938.6480000000001</v>
      </c>
      <c r="Q27301" s="145">
        <v>716869.21</v>
      </c>
      <c r="R27301" s="141" t="s">
        <v>14500</v>
      </c>
      <c r="S27301" s="108">
        <v>158.732</v>
      </c>
    </row>
    <row r="27302" spans="1:19" ht="11.25" thickBot="1" x14ac:dyDescent="0.2">
      <c r="A27302" s="112"/>
    </row>
    <row r="27303" spans="1:19" ht="11.25" thickBot="1" x14ac:dyDescent="0.2">
      <c r="A27303" s="135" t="s">
        <v>362</v>
      </c>
      <c r="B27303" s="112"/>
      <c r="C27303" s="136">
        <v>650.01800000000003</v>
      </c>
      <c r="D27303" s="136">
        <v>563.50599999999997</v>
      </c>
      <c r="E27303" s="136">
        <v>203.70599999999999</v>
      </c>
      <c r="F27303" s="141" t="s">
        <v>14501</v>
      </c>
      <c r="G27303" s="136">
        <v>33.332999999999998</v>
      </c>
      <c r="H27303" s="136">
        <v>111.11199999999999</v>
      </c>
      <c r="I27303" s="141" t="s">
        <v>14501</v>
      </c>
      <c r="J27303" s="141" t="s">
        <v>14501</v>
      </c>
      <c r="K27303" s="141" t="s">
        <v>14501</v>
      </c>
      <c r="L27303" s="141" t="s">
        <v>14501</v>
      </c>
      <c r="M27303" s="136">
        <v>125.001</v>
      </c>
      <c r="N27303" s="136">
        <v>33.332999999999998</v>
      </c>
      <c r="O27303" s="136">
        <v>150.79499999999999</v>
      </c>
      <c r="P27303" s="136">
        <v>2938.6480000000001</v>
      </c>
      <c r="Q27303" s="140">
        <v>716869.21</v>
      </c>
      <c r="R27303" s="141" t="s">
        <v>14501</v>
      </c>
      <c r="S27303" s="136">
        <v>158.732</v>
      </c>
    </row>
    <row r="27304" spans="1:19" ht="11.25" thickBot="1" x14ac:dyDescent="0.2">
      <c r="A27304" s="112"/>
    </row>
    <row r="27305" spans="1:19" ht="11.25" thickBot="1" x14ac:dyDescent="0.2">
      <c r="A27305" s="138" t="s">
        <v>364</v>
      </c>
      <c r="B27305" s="112"/>
      <c r="C27305" s="136">
        <v>0</v>
      </c>
      <c r="D27305" s="136">
        <v>0</v>
      </c>
      <c r="E27305" s="136">
        <v>0</v>
      </c>
      <c r="F27305" s="141" t="s">
        <v>14501</v>
      </c>
      <c r="G27305" s="136">
        <v>0</v>
      </c>
      <c r="H27305" s="136">
        <v>0</v>
      </c>
      <c r="I27305" s="141" t="s">
        <v>14501</v>
      </c>
      <c r="J27305" s="141" t="s">
        <v>14501</v>
      </c>
      <c r="K27305" s="141" t="s">
        <v>14501</v>
      </c>
      <c r="L27305" s="141" t="s">
        <v>14501</v>
      </c>
      <c r="M27305" s="136">
        <v>0</v>
      </c>
      <c r="N27305" s="136">
        <v>0</v>
      </c>
      <c r="O27305" s="136">
        <v>0</v>
      </c>
      <c r="P27305" s="136">
        <v>0</v>
      </c>
      <c r="Q27305" s="140">
        <v>0</v>
      </c>
      <c r="R27305" s="141" t="s">
        <v>14501</v>
      </c>
      <c r="S27305" s="136">
        <v>0</v>
      </c>
    </row>
    <row r="27306" spans="1:19" ht="11.25" thickBot="1" x14ac:dyDescent="0.2">
      <c r="A27306" s="112"/>
    </row>
    <row r="27307" spans="1:19" ht="11.25" thickBot="1" x14ac:dyDescent="0.2">
      <c r="A27307" s="139" t="s">
        <v>366</v>
      </c>
      <c r="B27307" s="112"/>
      <c r="C27307" s="136">
        <v>0</v>
      </c>
      <c r="D27307" s="136">
        <v>0</v>
      </c>
      <c r="E27307" s="136">
        <v>0</v>
      </c>
      <c r="F27307" s="141" t="s">
        <v>14501</v>
      </c>
      <c r="G27307" s="136">
        <v>0</v>
      </c>
      <c r="H27307" s="136">
        <v>0</v>
      </c>
      <c r="I27307" s="141" t="s">
        <v>14501</v>
      </c>
      <c r="J27307" s="141" t="s">
        <v>14501</v>
      </c>
      <c r="K27307" s="141" t="s">
        <v>14501</v>
      </c>
      <c r="L27307" s="141" t="s">
        <v>14501</v>
      </c>
      <c r="M27307" s="136">
        <v>0</v>
      </c>
      <c r="N27307" s="136">
        <v>0</v>
      </c>
      <c r="O27307" s="136">
        <v>0</v>
      </c>
      <c r="P27307" s="136">
        <v>0</v>
      </c>
      <c r="Q27307" s="140">
        <v>0</v>
      </c>
      <c r="R27307" s="141" t="s">
        <v>14501</v>
      </c>
      <c r="S27307" s="136">
        <v>0</v>
      </c>
    </row>
    <row r="27308" spans="1:19" ht="11.25" thickBot="1" x14ac:dyDescent="0.2">
      <c r="A27308" s="112"/>
    </row>
    <row r="27309" spans="1:19" ht="11.25" thickBot="1" x14ac:dyDescent="0.2">
      <c r="A27309" s="106" t="s">
        <v>357</v>
      </c>
      <c r="B27309" s="106" t="s">
        <v>358</v>
      </c>
      <c r="C27309" s="146" t="s">
        <v>68</v>
      </c>
      <c r="D27309" s="146" t="s">
        <v>14511</v>
      </c>
    </row>
    <row r="27310" spans="1:19" ht="11.25" thickBot="1" x14ac:dyDescent="0.2">
      <c r="A27310" s="107">
        <v>1</v>
      </c>
      <c r="B27310" s="132">
        <v>0.6906944444444445</v>
      </c>
      <c r="C27310" s="108">
        <v>125.001</v>
      </c>
      <c r="D27310" s="141" t="s">
        <v>14500</v>
      </c>
    </row>
    <row r="27311" spans="1:19" ht="11.25" thickBot="1" x14ac:dyDescent="0.2">
      <c r="A27311" s="112"/>
    </row>
    <row r="27312" spans="1:19" ht="11.25" thickBot="1" x14ac:dyDescent="0.2">
      <c r="A27312" s="135" t="s">
        <v>362</v>
      </c>
      <c r="B27312" s="112"/>
      <c r="C27312" s="136">
        <v>125.001</v>
      </c>
      <c r="D27312" s="141" t="s">
        <v>14501</v>
      </c>
    </row>
    <row r="27313" spans="1:19" ht="11.25" thickBot="1" x14ac:dyDescent="0.2">
      <c r="A27313" s="112"/>
    </row>
    <row r="27314" spans="1:19" ht="11.25" thickBot="1" x14ac:dyDescent="0.2">
      <c r="A27314" s="138" t="s">
        <v>364</v>
      </c>
      <c r="B27314" s="112"/>
      <c r="C27314" s="136">
        <v>0</v>
      </c>
      <c r="D27314" s="141" t="s">
        <v>14501</v>
      </c>
    </row>
    <row r="27315" spans="1:19" ht="11.25" thickBot="1" x14ac:dyDescent="0.2">
      <c r="A27315" s="112"/>
    </row>
    <row r="27316" spans="1:19" ht="11.25" thickBot="1" x14ac:dyDescent="0.2">
      <c r="A27316" s="139" t="s">
        <v>366</v>
      </c>
      <c r="B27316" s="112"/>
      <c r="C27316" s="136">
        <v>0</v>
      </c>
      <c r="D27316" s="141" t="s">
        <v>14501</v>
      </c>
    </row>
    <row r="27317" spans="1:19" ht="10.5" x14ac:dyDescent="0.15">
      <c r="A27317" s="112"/>
    </row>
    <row r="27318" spans="1:19" x14ac:dyDescent="0.15">
      <c r="A27318" s="129"/>
      <c r="B27318" s="86" t="s">
        <v>3695</v>
      </c>
    </row>
    <row r="27319" spans="1:19" ht="9.75" thickBot="1" x14ac:dyDescent="0.2">
      <c r="A27319" s="81" t="s">
        <v>5871</v>
      </c>
    </row>
    <row r="27320" spans="1:19" ht="11.25" thickBot="1" x14ac:dyDescent="0.2">
      <c r="A27320" s="106" t="s">
        <v>357</v>
      </c>
      <c r="B27320" s="106" t="s">
        <v>358</v>
      </c>
      <c r="C27320" s="146" t="s">
        <v>14494</v>
      </c>
      <c r="D27320" s="146" t="s">
        <v>14495</v>
      </c>
      <c r="E27320" s="146" t="s">
        <v>14496</v>
      </c>
      <c r="F27320" s="146" t="s">
        <v>0</v>
      </c>
      <c r="G27320" s="146" t="s">
        <v>1</v>
      </c>
      <c r="H27320" s="146" t="s">
        <v>2</v>
      </c>
      <c r="I27320" s="146" t="s">
        <v>14497</v>
      </c>
      <c r="J27320" s="146" t="s">
        <v>3</v>
      </c>
      <c r="K27320" s="146" t="s">
        <v>14498</v>
      </c>
      <c r="L27320" s="146" t="s">
        <v>7</v>
      </c>
      <c r="M27320" s="146" t="s">
        <v>14499</v>
      </c>
      <c r="N27320" s="146" t="s">
        <v>10</v>
      </c>
      <c r="O27320" s="146" t="s">
        <v>11</v>
      </c>
      <c r="P27320" s="146" t="s">
        <v>12</v>
      </c>
      <c r="Q27320" s="146" t="s">
        <v>13</v>
      </c>
      <c r="R27320" s="146" t="s">
        <v>14</v>
      </c>
      <c r="S27320" s="146" t="s">
        <v>15</v>
      </c>
    </row>
    <row r="27321" spans="1:19" ht="11.25" thickBot="1" x14ac:dyDescent="0.2">
      <c r="A27321" s="107">
        <v>1</v>
      </c>
      <c r="B27321" s="132">
        <v>0.69584490740740745</v>
      </c>
      <c r="C27321" s="141" t="s">
        <v>14500</v>
      </c>
      <c r="D27321" s="141" t="s">
        <v>14500</v>
      </c>
      <c r="E27321" s="141" t="s">
        <v>14500</v>
      </c>
      <c r="F27321" s="108">
        <v>7681.1859999999997</v>
      </c>
      <c r="G27321" s="108">
        <v>3183.7489999999998</v>
      </c>
      <c r="H27321" s="108">
        <v>893.971</v>
      </c>
      <c r="I27321" s="108">
        <v>83.334000000000003</v>
      </c>
      <c r="J27321" s="108">
        <v>74.073999999999998</v>
      </c>
      <c r="K27321" s="108">
        <v>407.41899999999998</v>
      </c>
      <c r="L27321" s="145">
        <v>9109.1579999999994</v>
      </c>
      <c r="M27321" s="108">
        <v>759.28499999999997</v>
      </c>
      <c r="N27321" s="108">
        <v>1648.2539999999999</v>
      </c>
      <c r="O27321" s="108">
        <v>1305.623</v>
      </c>
      <c r="P27321" s="108">
        <v>5884.8249999999998</v>
      </c>
      <c r="Q27321" s="108">
        <v>100807.85</v>
      </c>
      <c r="R27321" s="108">
        <v>2000.153</v>
      </c>
      <c r="S27321" s="108">
        <v>583.34699999999998</v>
      </c>
    </row>
    <row r="27322" spans="1:19" ht="11.25" thickBot="1" x14ac:dyDescent="0.2">
      <c r="A27322" s="112"/>
    </row>
    <row r="27323" spans="1:19" ht="11.25" thickBot="1" x14ac:dyDescent="0.2">
      <c r="A27323" s="135" t="s">
        <v>362</v>
      </c>
      <c r="B27323" s="112"/>
      <c r="C27323" s="141" t="s">
        <v>14501</v>
      </c>
      <c r="D27323" s="141" t="s">
        <v>14501</v>
      </c>
      <c r="E27323" s="141" t="s">
        <v>14501</v>
      </c>
      <c r="F27323" s="136">
        <v>7681.1859999999997</v>
      </c>
      <c r="G27323" s="136">
        <v>3183.7489999999998</v>
      </c>
      <c r="H27323" s="136">
        <v>893.971</v>
      </c>
      <c r="I27323" s="136">
        <v>83.334000000000003</v>
      </c>
      <c r="J27323" s="136">
        <v>74.073999999999998</v>
      </c>
      <c r="K27323" s="136">
        <v>407.41899999999998</v>
      </c>
      <c r="L27323" s="140">
        <v>9109.1579999999994</v>
      </c>
      <c r="M27323" s="136">
        <v>759.28499999999997</v>
      </c>
      <c r="N27323" s="136">
        <v>1648.2539999999999</v>
      </c>
      <c r="O27323" s="136">
        <v>1305.623</v>
      </c>
      <c r="P27323" s="136">
        <v>5884.8249999999998</v>
      </c>
      <c r="Q27323" s="136">
        <v>100807.85</v>
      </c>
      <c r="R27323" s="136">
        <v>2000.153</v>
      </c>
      <c r="S27323" s="136">
        <v>583.34699999999998</v>
      </c>
    </row>
    <row r="27324" spans="1:19" ht="11.25" thickBot="1" x14ac:dyDescent="0.2">
      <c r="A27324" s="112"/>
    </row>
    <row r="27325" spans="1:19" ht="11.25" thickBot="1" x14ac:dyDescent="0.2">
      <c r="A27325" s="138" t="s">
        <v>364</v>
      </c>
      <c r="B27325" s="112"/>
      <c r="C27325" s="141" t="s">
        <v>14501</v>
      </c>
      <c r="D27325" s="141" t="s">
        <v>14501</v>
      </c>
      <c r="E27325" s="141" t="s">
        <v>14501</v>
      </c>
      <c r="F27325" s="136">
        <v>0</v>
      </c>
      <c r="G27325" s="136">
        <v>0</v>
      </c>
      <c r="H27325" s="136">
        <v>0</v>
      </c>
      <c r="I27325" s="136">
        <v>0</v>
      </c>
      <c r="J27325" s="136">
        <v>0</v>
      </c>
      <c r="K27325" s="136">
        <v>0</v>
      </c>
      <c r="L27325" s="140">
        <v>0</v>
      </c>
      <c r="M27325" s="136">
        <v>0</v>
      </c>
      <c r="N27325" s="136">
        <v>0</v>
      </c>
      <c r="O27325" s="136">
        <v>0</v>
      </c>
      <c r="P27325" s="136">
        <v>0</v>
      </c>
      <c r="Q27325" s="136">
        <v>0</v>
      </c>
      <c r="R27325" s="136">
        <v>0</v>
      </c>
      <c r="S27325" s="136">
        <v>0</v>
      </c>
    </row>
    <row r="27326" spans="1:19" ht="11.25" thickBot="1" x14ac:dyDescent="0.2">
      <c r="A27326" s="112"/>
    </row>
    <row r="27327" spans="1:19" ht="11.25" thickBot="1" x14ac:dyDescent="0.2">
      <c r="A27327" s="139" t="s">
        <v>366</v>
      </c>
      <c r="B27327" s="112"/>
      <c r="C27327" s="141" t="s">
        <v>14501</v>
      </c>
      <c r="D27327" s="141" t="s">
        <v>14501</v>
      </c>
      <c r="E27327" s="141" t="s">
        <v>14501</v>
      </c>
      <c r="F27327" s="136">
        <v>0</v>
      </c>
      <c r="G27327" s="136">
        <v>0</v>
      </c>
      <c r="H27327" s="136">
        <v>0</v>
      </c>
      <c r="I27327" s="136">
        <v>0</v>
      </c>
      <c r="J27327" s="136">
        <v>0</v>
      </c>
      <c r="K27327" s="136">
        <v>0</v>
      </c>
      <c r="L27327" s="140">
        <v>0</v>
      </c>
      <c r="M27327" s="136">
        <v>0</v>
      </c>
      <c r="N27327" s="136">
        <v>0</v>
      </c>
      <c r="O27327" s="136">
        <v>0</v>
      </c>
      <c r="P27327" s="136">
        <v>0</v>
      </c>
      <c r="Q27327" s="136">
        <v>0</v>
      </c>
      <c r="R27327" s="136">
        <v>0</v>
      </c>
      <c r="S27327" s="136">
        <v>0</v>
      </c>
    </row>
    <row r="27328" spans="1:19" ht="11.25" thickBot="1" x14ac:dyDescent="0.2">
      <c r="A27328" s="112"/>
    </row>
    <row r="27329" spans="1:19" ht="11.25" thickBot="1" x14ac:dyDescent="0.2">
      <c r="A27329" s="106" t="s">
        <v>357</v>
      </c>
      <c r="B27329" s="106" t="s">
        <v>358</v>
      </c>
      <c r="C27329" s="146" t="s">
        <v>16</v>
      </c>
      <c r="D27329" s="146" t="s">
        <v>14502</v>
      </c>
      <c r="E27329" s="146" t="s">
        <v>14503</v>
      </c>
      <c r="F27329" s="146" t="s">
        <v>20</v>
      </c>
      <c r="G27329" s="146" t="s">
        <v>21</v>
      </c>
      <c r="H27329" s="146" t="s">
        <v>22</v>
      </c>
      <c r="I27329" s="146" t="s">
        <v>23</v>
      </c>
      <c r="J27329" s="146" t="s">
        <v>24</v>
      </c>
      <c r="K27329" s="146" t="s">
        <v>26</v>
      </c>
      <c r="L27329" s="146" t="s">
        <v>14504</v>
      </c>
      <c r="M27329" s="146" t="s">
        <v>27</v>
      </c>
      <c r="N27329" s="146" t="s">
        <v>28</v>
      </c>
      <c r="O27329" s="146" t="s">
        <v>29</v>
      </c>
      <c r="P27329" s="146" t="s">
        <v>30</v>
      </c>
      <c r="Q27329" s="146" t="s">
        <v>14505</v>
      </c>
      <c r="R27329" s="146" t="s">
        <v>32</v>
      </c>
      <c r="S27329" s="146" t="s">
        <v>33</v>
      </c>
    </row>
    <row r="27330" spans="1:19" ht="11.25" thickBot="1" x14ac:dyDescent="0.2">
      <c r="A27330" s="107">
        <v>1</v>
      </c>
      <c r="B27330" s="132">
        <v>0.69584490740740745</v>
      </c>
      <c r="C27330" s="108">
        <v>1133.3879999999999</v>
      </c>
      <c r="D27330" s="108">
        <v>683.35500000000002</v>
      </c>
      <c r="E27330" s="108">
        <v>284.72699999999998</v>
      </c>
      <c r="F27330" s="145">
        <v>9920.7250000000004</v>
      </c>
      <c r="G27330" s="108">
        <v>131.94499999999999</v>
      </c>
      <c r="H27330" s="108">
        <v>33.332999999999998</v>
      </c>
      <c r="I27330" s="108">
        <v>1033.3810000000001</v>
      </c>
      <c r="J27330" s="108">
        <v>1037.0809999999999</v>
      </c>
      <c r="K27330" s="145">
        <v>77799.607000000004</v>
      </c>
      <c r="L27330" s="108">
        <v>4356.3389999999999</v>
      </c>
      <c r="M27330" s="108">
        <v>772.755</v>
      </c>
      <c r="N27330" s="108">
        <v>1018.561</v>
      </c>
      <c r="O27330" s="108">
        <v>166.66800000000001</v>
      </c>
      <c r="P27330" s="108">
        <v>666.68899999999996</v>
      </c>
      <c r="Q27330" s="108">
        <v>66.667000000000002</v>
      </c>
      <c r="R27330" s="108">
        <v>416.67500000000001</v>
      </c>
      <c r="S27330" s="108">
        <v>479.17700000000002</v>
      </c>
    </row>
    <row r="27331" spans="1:19" ht="11.25" thickBot="1" x14ac:dyDescent="0.2">
      <c r="A27331" s="112"/>
    </row>
    <row r="27332" spans="1:19" ht="11.25" thickBot="1" x14ac:dyDescent="0.2">
      <c r="A27332" s="135" t="s">
        <v>362</v>
      </c>
      <c r="B27332" s="112"/>
      <c r="C27332" s="136">
        <v>1133.3879999999999</v>
      </c>
      <c r="D27332" s="136">
        <v>683.35500000000002</v>
      </c>
      <c r="E27332" s="136">
        <v>284.72699999999998</v>
      </c>
      <c r="F27332" s="140">
        <v>9920.7250000000004</v>
      </c>
      <c r="G27332" s="136">
        <v>131.94499999999999</v>
      </c>
      <c r="H27332" s="136">
        <v>33.332999999999998</v>
      </c>
      <c r="I27332" s="136">
        <v>1033.3810000000001</v>
      </c>
      <c r="J27332" s="136">
        <v>1037.0809999999999</v>
      </c>
      <c r="K27332" s="140">
        <v>77799.607000000004</v>
      </c>
      <c r="L27332" s="136">
        <v>4356.3389999999999</v>
      </c>
      <c r="M27332" s="136">
        <v>772.755</v>
      </c>
      <c r="N27332" s="136">
        <v>1018.561</v>
      </c>
      <c r="O27332" s="136">
        <v>166.66800000000001</v>
      </c>
      <c r="P27332" s="136">
        <v>666.68899999999996</v>
      </c>
      <c r="Q27332" s="136">
        <v>66.667000000000002</v>
      </c>
      <c r="R27332" s="136">
        <v>416.67500000000001</v>
      </c>
      <c r="S27332" s="136">
        <v>479.17700000000002</v>
      </c>
    </row>
    <row r="27333" spans="1:19" ht="11.25" thickBot="1" x14ac:dyDescent="0.2">
      <c r="A27333" s="112"/>
    </row>
    <row r="27334" spans="1:19" ht="11.25" thickBot="1" x14ac:dyDescent="0.2">
      <c r="A27334" s="138" t="s">
        <v>364</v>
      </c>
      <c r="B27334" s="112"/>
      <c r="C27334" s="136">
        <v>0</v>
      </c>
      <c r="D27334" s="136">
        <v>0</v>
      </c>
      <c r="E27334" s="136">
        <v>0</v>
      </c>
      <c r="F27334" s="140">
        <v>0</v>
      </c>
      <c r="G27334" s="136">
        <v>0</v>
      </c>
      <c r="H27334" s="136">
        <v>0</v>
      </c>
      <c r="I27334" s="136">
        <v>0</v>
      </c>
      <c r="J27334" s="136">
        <v>0</v>
      </c>
      <c r="K27334" s="140">
        <v>0</v>
      </c>
      <c r="L27334" s="136">
        <v>0</v>
      </c>
      <c r="M27334" s="136">
        <v>0</v>
      </c>
      <c r="N27334" s="136">
        <v>0</v>
      </c>
      <c r="O27334" s="136">
        <v>0</v>
      </c>
      <c r="P27334" s="136">
        <v>0</v>
      </c>
      <c r="Q27334" s="136">
        <v>0</v>
      </c>
      <c r="R27334" s="136">
        <v>0</v>
      </c>
      <c r="S27334" s="136">
        <v>0</v>
      </c>
    </row>
    <row r="27335" spans="1:19" ht="11.25" thickBot="1" x14ac:dyDescent="0.2">
      <c r="A27335" s="112"/>
    </row>
    <row r="27336" spans="1:19" ht="11.25" thickBot="1" x14ac:dyDescent="0.2">
      <c r="A27336" s="139" t="s">
        <v>366</v>
      </c>
      <c r="B27336" s="112"/>
      <c r="C27336" s="136">
        <v>0</v>
      </c>
      <c r="D27336" s="136">
        <v>0</v>
      </c>
      <c r="E27336" s="136">
        <v>0</v>
      </c>
      <c r="F27336" s="140">
        <v>0</v>
      </c>
      <c r="G27336" s="136">
        <v>0</v>
      </c>
      <c r="H27336" s="136">
        <v>0</v>
      </c>
      <c r="I27336" s="136">
        <v>0</v>
      </c>
      <c r="J27336" s="136">
        <v>0</v>
      </c>
      <c r="K27336" s="140">
        <v>0</v>
      </c>
      <c r="L27336" s="136">
        <v>0</v>
      </c>
      <c r="M27336" s="136">
        <v>0</v>
      </c>
      <c r="N27336" s="136">
        <v>0</v>
      </c>
      <c r="O27336" s="136">
        <v>0</v>
      </c>
      <c r="P27336" s="136">
        <v>0</v>
      </c>
      <c r="Q27336" s="136">
        <v>0</v>
      </c>
      <c r="R27336" s="136">
        <v>0</v>
      </c>
      <c r="S27336" s="136">
        <v>0</v>
      </c>
    </row>
    <row r="27337" spans="1:19" ht="11.25" thickBot="1" x14ac:dyDescent="0.2">
      <c r="A27337" s="112"/>
    </row>
    <row r="27338" spans="1:19" ht="11.25" thickBot="1" x14ac:dyDescent="0.2">
      <c r="A27338" s="106" t="s">
        <v>357</v>
      </c>
      <c r="B27338" s="106" t="s">
        <v>358</v>
      </c>
      <c r="C27338" s="146" t="s">
        <v>35</v>
      </c>
      <c r="D27338" s="146" t="s">
        <v>36</v>
      </c>
      <c r="E27338" s="146" t="s">
        <v>14506</v>
      </c>
      <c r="F27338" s="146" t="s">
        <v>38</v>
      </c>
      <c r="G27338" s="146" t="s">
        <v>39</v>
      </c>
      <c r="H27338" s="146" t="s">
        <v>41</v>
      </c>
      <c r="I27338" s="146" t="s">
        <v>42</v>
      </c>
      <c r="J27338" s="146" t="s">
        <v>43</v>
      </c>
      <c r="K27338" s="146" t="s">
        <v>44</v>
      </c>
      <c r="L27338" s="146" t="s">
        <v>45</v>
      </c>
      <c r="M27338" s="146" t="s">
        <v>46</v>
      </c>
      <c r="N27338" s="146" t="s">
        <v>47</v>
      </c>
      <c r="O27338" s="146" t="s">
        <v>48</v>
      </c>
      <c r="P27338" s="146" t="s">
        <v>49</v>
      </c>
      <c r="Q27338" s="146" t="s">
        <v>50</v>
      </c>
      <c r="R27338" s="146" t="s">
        <v>51</v>
      </c>
      <c r="S27338" s="146" t="s">
        <v>52</v>
      </c>
    </row>
    <row r="27339" spans="1:19" ht="11.25" thickBot="1" x14ac:dyDescent="0.2">
      <c r="A27339" s="107">
        <v>1</v>
      </c>
      <c r="B27339" s="132">
        <v>0.69584490740740745</v>
      </c>
      <c r="C27339" s="145">
        <v>165844.89000000001</v>
      </c>
      <c r="D27339" s="108">
        <v>111.11199999999999</v>
      </c>
      <c r="E27339" s="108">
        <v>180.55699999999999</v>
      </c>
      <c r="F27339" s="141" t="s">
        <v>14500</v>
      </c>
      <c r="G27339" s="108">
        <v>907.44500000000005</v>
      </c>
      <c r="H27339" s="108">
        <v>10521.728999999999</v>
      </c>
      <c r="I27339" s="108">
        <v>833.36800000000005</v>
      </c>
      <c r="J27339" s="108">
        <v>1129.6859999999999</v>
      </c>
      <c r="K27339" s="108">
        <v>1351.933</v>
      </c>
      <c r="L27339" s="108">
        <v>206.35300000000001</v>
      </c>
      <c r="M27339" s="108">
        <v>166.66800000000001</v>
      </c>
      <c r="N27339" s="108">
        <v>766.69399999999996</v>
      </c>
      <c r="O27339" s="108">
        <v>375.00700000000001</v>
      </c>
      <c r="P27339" s="108">
        <v>2271.84</v>
      </c>
      <c r="Q27339" s="108">
        <v>629.64800000000002</v>
      </c>
      <c r="R27339" s="108">
        <v>2358.2600000000002</v>
      </c>
      <c r="S27339" s="108">
        <v>574.09299999999996</v>
      </c>
    </row>
    <row r="27340" spans="1:19" ht="11.25" thickBot="1" x14ac:dyDescent="0.2">
      <c r="A27340" s="112"/>
    </row>
    <row r="27341" spans="1:19" ht="11.25" thickBot="1" x14ac:dyDescent="0.2">
      <c r="A27341" s="135" t="s">
        <v>362</v>
      </c>
      <c r="B27341" s="112"/>
      <c r="C27341" s="140">
        <v>165844.89000000001</v>
      </c>
      <c r="D27341" s="136">
        <v>111.11199999999999</v>
      </c>
      <c r="E27341" s="136">
        <v>180.55699999999999</v>
      </c>
      <c r="F27341" s="141" t="s">
        <v>14501</v>
      </c>
      <c r="G27341" s="136">
        <v>907.44500000000005</v>
      </c>
      <c r="H27341" s="136">
        <v>10521.728999999999</v>
      </c>
      <c r="I27341" s="136">
        <v>833.36800000000005</v>
      </c>
      <c r="J27341" s="136">
        <v>1129.6859999999999</v>
      </c>
      <c r="K27341" s="136">
        <v>1351.933</v>
      </c>
      <c r="L27341" s="136">
        <v>206.35300000000001</v>
      </c>
      <c r="M27341" s="136">
        <v>166.66800000000001</v>
      </c>
      <c r="N27341" s="136">
        <v>766.69399999999996</v>
      </c>
      <c r="O27341" s="136">
        <v>375.00700000000001</v>
      </c>
      <c r="P27341" s="136">
        <v>2271.84</v>
      </c>
      <c r="Q27341" s="136">
        <v>629.64800000000002</v>
      </c>
      <c r="R27341" s="136">
        <v>2358.2600000000002</v>
      </c>
      <c r="S27341" s="136">
        <v>574.09299999999996</v>
      </c>
    </row>
    <row r="27342" spans="1:19" ht="11.25" thickBot="1" x14ac:dyDescent="0.2">
      <c r="A27342" s="112"/>
    </row>
    <row r="27343" spans="1:19" ht="11.25" thickBot="1" x14ac:dyDescent="0.2">
      <c r="A27343" s="138" t="s">
        <v>364</v>
      </c>
      <c r="B27343" s="112"/>
      <c r="C27343" s="140">
        <v>0</v>
      </c>
      <c r="D27343" s="136">
        <v>0</v>
      </c>
      <c r="E27343" s="136">
        <v>0</v>
      </c>
      <c r="F27343" s="141" t="s">
        <v>14501</v>
      </c>
      <c r="G27343" s="136">
        <v>0</v>
      </c>
      <c r="H27343" s="136">
        <v>0</v>
      </c>
      <c r="I27343" s="136">
        <v>0</v>
      </c>
      <c r="J27343" s="136">
        <v>0</v>
      </c>
      <c r="K27343" s="136">
        <v>0</v>
      </c>
      <c r="L27343" s="136">
        <v>0</v>
      </c>
      <c r="M27343" s="136">
        <v>0</v>
      </c>
      <c r="N27343" s="136">
        <v>0</v>
      </c>
      <c r="O27343" s="136">
        <v>0</v>
      </c>
      <c r="P27343" s="136">
        <v>0</v>
      </c>
      <c r="Q27343" s="136">
        <v>0</v>
      </c>
      <c r="R27343" s="136">
        <v>0</v>
      </c>
      <c r="S27343" s="136">
        <v>0</v>
      </c>
    </row>
    <row r="27344" spans="1:19" ht="11.25" thickBot="1" x14ac:dyDescent="0.2">
      <c r="A27344" s="112"/>
    </row>
    <row r="27345" spans="1:19" ht="11.25" thickBot="1" x14ac:dyDescent="0.2">
      <c r="A27345" s="139" t="s">
        <v>366</v>
      </c>
      <c r="B27345" s="112"/>
      <c r="C27345" s="140">
        <v>0</v>
      </c>
      <c r="D27345" s="136">
        <v>0</v>
      </c>
      <c r="E27345" s="136">
        <v>0</v>
      </c>
      <c r="F27345" s="141" t="s">
        <v>14501</v>
      </c>
      <c r="G27345" s="136">
        <v>0</v>
      </c>
      <c r="H27345" s="136">
        <v>0</v>
      </c>
      <c r="I27345" s="136">
        <v>0</v>
      </c>
      <c r="J27345" s="136">
        <v>0</v>
      </c>
      <c r="K27345" s="136">
        <v>0</v>
      </c>
      <c r="L27345" s="136">
        <v>0</v>
      </c>
      <c r="M27345" s="136">
        <v>0</v>
      </c>
      <c r="N27345" s="136">
        <v>0</v>
      </c>
      <c r="O27345" s="136">
        <v>0</v>
      </c>
      <c r="P27345" s="136">
        <v>0</v>
      </c>
      <c r="Q27345" s="136">
        <v>0</v>
      </c>
      <c r="R27345" s="136">
        <v>0</v>
      </c>
      <c r="S27345" s="136">
        <v>0</v>
      </c>
    </row>
    <row r="27346" spans="1:19" ht="11.25" thickBot="1" x14ac:dyDescent="0.2">
      <c r="A27346" s="112"/>
    </row>
    <row r="27347" spans="1:19" ht="11.25" thickBot="1" x14ac:dyDescent="0.2">
      <c r="A27347" s="106" t="s">
        <v>357</v>
      </c>
      <c r="B27347" s="106" t="s">
        <v>358</v>
      </c>
      <c r="C27347" s="146" t="s">
        <v>53</v>
      </c>
      <c r="D27347" s="146" t="s">
        <v>54</v>
      </c>
      <c r="E27347" s="146" t="s">
        <v>55</v>
      </c>
      <c r="F27347" s="146" t="s">
        <v>56</v>
      </c>
      <c r="G27347" s="146" t="s">
        <v>14507</v>
      </c>
      <c r="H27347" s="146" t="s">
        <v>57</v>
      </c>
      <c r="I27347" s="146" t="s">
        <v>59</v>
      </c>
      <c r="J27347" s="146" t="s">
        <v>14508</v>
      </c>
      <c r="K27347" s="146" t="s">
        <v>60</v>
      </c>
      <c r="L27347" s="146" t="s">
        <v>61</v>
      </c>
      <c r="M27347" s="146" t="s">
        <v>62</v>
      </c>
      <c r="N27347" s="146" t="s">
        <v>14509</v>
      </c>
      <c r="O27347" s="146" t="s">
        <v>63</v>
      </c>
      <c r="P27347" s="146" t="s">
        <v>64</v>
      </c>
      <c r="Q27347" s="146" t="s">
        <v>66</v>
      </c>
      <c r="R27347" s="146" t="s">
        <v>14510</v>
      </c>
      <c r="S27347" s="146" t="s">
        <v>67</v>
      </c>
    </row>
    <row r="27348" spans="1:19" ht="11.25" thickBot="1" x14ac:dyDescent="0.2">
      <c r="A27348" s="107">
        <v>1</v>
      </c>
      <c r="B27348" s="132">
        <v>0.69584490740740745</v>
      </c>
      <c r="C27348" s="108">
        <v>2100.21</v>
      </c>
      <c r="D27348" s="108">
        <v>666.68899999999996</v>
      </c>
      <c r="E27348" s="108">
        <v>1400.0889999999999</v>
      </c>
      <c r="F27348" s="108">
        <v>5871.723</v>
      </c>
      <c r="G27348" s="108">
        <v>33.332999999999998</v>
      </c>
      <c r="H27348" s="108">
        <v>4259.9870000000001</v>
      </c>
      <c r="I27348" s="108">
        <v>6983.3980000000001</v>
      </c>
      <c r="J27348" s="141" t="s">
        <v>14500</v>
      </c>
      <c r="K27348" s="108">
        <v>1240.809</v>
      </c>
      <c r="L27348" s="108">
        <v>370.37700000000001</v>
      </c>
      <c r="M27348" s="108">
        <v>185.18700000000001</v>
      </c>
      <c r="N27348" s="108">
        <v>33.332999999999998</v>
      </c>
      <c r="O27348" s="108">
        <v>39874.480000000003</v>
      </c>
      <c r="P27348" s="108">
        <v>5371.6329999999998</v>
      </c>
      <c r="Q27348" s="145">
        <v>721832.15</v>
      </c>
      <c r="R27348" s="141" t="s">
        <v>14500</v>
      </c>
      <c r="S27348" s="108">
        <v>2722.5549999999998</v>
      </c>
    </row>
    <row r="27349" spans="1:19" ht="11.25" thickBot="1" x14ac:dyDescent="0.2">
      <c r="A27349" s="112"/>
    </row>
    <row r="27350" spans="1:19" ht="11.25" thickBot="1" x14ac:dyDescent="0.2">
      <c r="A27350" s="135" t="s">
        <v>362</v>
      </c>
      <c r="B27350" s="112"/>
      <c r="C27350" s="136">
        <v>2100.21</v>
      </c>
      <c r="D27350" s="136">
        <v>666.68899999999996</v>
      </c>
      <c r="E27350" s="136">
        <v>1400.0889999999999</v>
      </c>
      <c r="F27350" s="136">
        <v>5871.723</v>
      </c>
      <c r="G27350" s="136">
        <v>33.332999999999998</v>
      </c>
      <c r="H27350" s="136">
        <v>4259.9870000000001</v>
      </c>
      <c r="I27350" s="136">
        <v>6983.3980000000001</v>
      </c>
      <c r="J27350" s="141" t="s">
        <v>14501</v>
      </c>
      <c r="K27350" s="136">
        <v>1240.809</v>
      </c>
      <c r="L27350" s="136">
        <v>370.37700000000001</v>
      </c>
      <c r="M27350" s="136">
        <v>185.18700000000001</v>
      </c>
      <c r="N27350" s="136">
        <v>33.332999999999998</v>
      </c>
      <c r="O27350" s="136">
        <v>39874.480000000003</v>
      </c>
      <c r="P27350" s="136">
        <v>5371.6329999999998</v>
      </c>
      <c r="Q27350" s="140">
        <v>721832.15</v>
      </c>
      <c r="R27350" s="141" t="s">
        <v>14501</v>
      </c>
      <c r="S27350" s="136">
        <v>2722.5549999999998</v>
      </c>
    </row>
    <row r="27351" spans="1:19" ht="11.25" thickBot="1" x14ac:dyDescent="0.2">
      <c r="A27351" s="112"/>
    </row>
    <row r="27352" spans="1:19" ht="11.25" thickBot="1" x14ac:dyDescent="0.2">
      <c r="A27352" s="138" t="s">
        <v>364</v>
      </c>
      <c r="B27352" s="112"/>
      <c r="C27352" s="136">
        <v>0</v>
      </c>
      <c r="D27352" s="136">
        <v>0</v>
      </c>
      <c r="E27352" s="136">
        <v>0</v>
      </c>
      <c r="F27352" s="136">
        <v>0</v>
      </c>
      <c r="G27352" s="136">
        <v>0</v>
      </c>
      <c r="H27352" s="136">
        <v>0</v>
      </c>
      <c r="I27352" s="136">
        <v>0</v>
      </c>
      <c r="J27352" s="141" t="s">
        <v>14501</v>
      </c>
      <c r="K27352" s="136">
        <v>0</v>
      </c>
      <c r="L27352" s="136">
        <v>0</v>
      </c>
      <c r="M27352" s="136">
        <v>0</v>
      </c>
      <c r="N27352" s="136">
        <v>0</v>
      </c>
      <c r="O27352" s="136">
        <v>0</v>
      </c>
      <c r="P27352" s="136">
        <v>0</v>
      </c>
      <c r="Q27352" s="140">
        <v>0</v>
      </c>
      <c r="R27352" s="141" t="s">
        <v>14501</v>
      </c>
      <c r="S27352" s="136">
        <v>0</v>
      </c>
    </row>
    <row r="27353" spans="1:19" ht="11.25" thickBot="1" x14ac:dyDescent="0.2">
      <c r="A27353" s="112"/>
    </row>
    <row r="27354" spans="1:19" ht="11.25" thickBot="1" x14ac:dyDescent="0.2">
      <c r="A27354" s="139" t="s">
        <v>366</v>
      </c>
      <c r="B27354" s="112"/>
      <c r="C27354" s="136">
        <v>0</v>
      </c>
      <c r="D27354" s="136">
        <v>0</v>
      </c>
      <c r="E27354" s="136">
        <v>0</v>
      </c>
      <c r="F27354" s="136">
        <v>0</v>
      </c>
      <c r="G27354" s="136">
        <v>0</v>
      </c>
      <c r="H27354" s="136">
        <v>0</v>
      </c>
      <c r="I27354" s="136">
        <v>0</v>
      </c>
      <c r="J27354" s="141" t="s">
        <v>14501</v>
      </c>
      <c r="K27354" s="136">
        <v>0</v>
      </c>
      <c r="L27354" s="136">
        <v>0</v>
      </c>
      <c r="M27354" s="136">
        <v>0</v>
      </c>
      <c r="N27354" s="136">
        <v>0</v>
      </c>
      <c r="O27354" s="136">
        <v>0</v>
      </c>
      <c r="P27354" s="136">
        <v>0</v>
      </c>
      <c r="Q27354" s="140">
        <v>0</v>
      </c>
      <c r="R27354" s="141" t="s">
        <v>14501</v>
      </c>
      <c r="S27354" s="136">
        <v>0</v>
      </c>
    </row>
    <row r="27355" spans="1:19" ht="11.25" thickBot="1" x14ac:dyDescent="0.2">
      <c r="A27355" s="112"/>
    </row>
    <row r="27356" spans="1:19" ht="11.25" thickBot="1" x14ac:dyDescent="0.2">
      <c r="A27356" s="106" t="s">
        <v>357</v>
      </c>
      <c r="B27356" s="106" t="s">
        <v>358</v>
      </c>
      <c r="C27356" s="146" t="s">
        <v>68</v>
      </c>
      <c r="D27356" s="146" t="s">
        <v>14511</v>
      </c>
    </row>
    <row r="27357" spans="1:19" ht="11.25" thickBot="1" x14ac:dyDescent="0.2">
      <c r="A27357" s="107">
        <v>1</v>
      </c>
      <c r="B27357" s="132">
        <v>0.69584490740740745</v>
      </c>
      <c r="C27357" s="108">
        <v>14140.14</v>
      </c>
      <c r="D27357" s="141" t="s">
        <v>14500</v>
      </c>
    </row>
    <row r="27358" spans="1:19" ht="11.25" thickBot="1" x14ac:dyDescent="0.2">
      <c r="A27358" s="112"/>
    </row>
    <row r="27359" spans="1:19" ht="11.25" thickBot="1" x14ac:dyDescent="0.2">
      <c r="A27359" s="135" t="s">
        <v>362</v>
      </c>
      <c r="B27359" s="112"/>
      <c r="C27359" s="136">
        <v>14140.14</v>
      </c>
      <c r="D27359" s="141" t="s">
        <v>14501</v>
      </c>
    </row>
    <row r="27360" spans="1:19" ht="11.25" thickBot="1" x14ac:dyDescent="0.2">
      <c r="A27360" s="112"/>
    </row>
    <row r="27361" spans="1:19" ht="11.25" thickBot="1" x14ac:dyDescent="0.2">
      <c r="A27361" s="138" t="s">
        <v>364</v>
      </c>
      <c r="B27361" s="112"/>
      <c r="C27361" s="136">
        <v>0</v>
      </c>
      <c r="D27361" s="141" t="s">
        <v>14501</v>
      </c>
    </row>
    <row r="27362" spans="1:19" ht="11.25" thickBot="1" x14ac:dyDescent="0.2">
      <c r="A27362" s="112"/>
    </row>
    <row r="27363" spans="1:19" ht="11.25" thickBot="1" x14ac:dyDescent="0.2">
      <c r="A27363" s="139" t="s">
        <v>366</v>
      </c>
      <c r="B27363" s="112"/>
      <c r="C27363" s="136">
        <v>0</v>
      </c>
      <c r="D27363" s="141" t="s">
        <v>14501</v>
      </c>
    </row>
    <row r="27364" spans="1:19" ht="10.5" x14ac:dyDescent="0.15">
      <c r="A27364" s="112"/>
    </row>
    <row r="27365" spans="1:19" x14ac:dyDescent="0.15">
      <c r="A27365" s="129"/>
      <c r="B27365" s="86" t="s">
        <v>3727</v>
      </c>
    </row>
    <row r="27366" spans="1:19" ht="9.75" thickBot="1" x14ac:dyDescent="0.2">
      <c r="A27366" s="81" t="s">
        <v>5871</v>
      </c>
    </row>
    <row r="27367" spans="1:19" ht="11.25" thickBot="1" x14ac:dyDescent="0.2">
      <c r="A27367" s="106" t="s">
        <v>357</v>
      </c>
      <c r="B27367" s="106" t="s">
        <v>358</v>
      </c>
      <c r="C27367" s="146" t="s">
        <v>14494</v>
      </c>
      <c r="D27367" s="146" t="s">
        <v>14495</v>
      </c>
      <c r="E27367" s="146" t="s">
        <v>14496</v>
      </c>
      <c r="F27367" s="146" t="s">
        <v>0</v>
      </c>
      <c r="G27367" s="146" t="s">
        <v>1</v>
      </c>
      <c r="H27367" s="146" t="s">
        <v>2</v>
      </c>
      <c r="I27367" s="146" t="s">
        <v>14497</v>
      </c>
      <c r="J27367" s="146" t="s">
        <v>3</v>
      </c>
      <c r="K27367" s="146" t="s">
        <v>14498</v>
      </c>
      <c r="L27367" s="146" t="s">
        <v>7</v>
      </c>
      <c r="M27367" s="146" t="s">
        <v>14499</v>
      </c>
      <c r="N27367" s="146" t="s">
        <v>10</v>
      </c>
      <c r="O27367" s="146" t="s">
        <v>11</v>
      </c>
      <c r="P27367" s="146" t="s">
        <v>12</v>
      </c>
      <c r="Q27367" s="146" t="s">
        <v>13</v>
      </c>
      <c r="R27367" s="146" t="s">
        <v>14</v>
      </c>
      <c r="S27367" s="146" t="s">
        <v>15</v>
      </c>
    </row>
    <row r="27368" spans="1:19" ht="11.25" thickBot="1" x14ac:dyDescent="0.2">
      <c r="A27368" s="107">
        <v>1</v>
      </c>
      <c r="B27368" s="132">
        <v>0.70100694444444445</v>
      </c>
      <c r="C27368" s="141" t="s">
        <v>14500</v>
      </c>
      <c r="D27368" s="141" t="s">
        <v>14500</v>
      </c>
      <c r="E27368" s="141" t="s">
        <v>14500</v>
      </c>
      <c r="F27368" s="108">
        <v>3500.46</v>
      </c>
      <c r="G27368" s="108">
        <v>148.15</v>
      </c>
      <c r="H27368" s="108">
        <v>33.332999999999998</v>
      </c>
      <c r="I27368" s="141" t="s">
        <v>14500</v>
      </c>
      <c r="J27368" s="141" t="s">
        <v>14500</v>
      </c>
      <c r="K27368" s="108">
        <v>216.66900000000001</v>
      </c>
      <c r="L27368" s="145">
        <v>15343.295</v>
      </c>
      <c r="M27368" s="108">
        <v>41.667000000000002</v>
      </c>
      <c r="N27368" s="108">
        <v>74.073999999999998</v>
      </c>
      <c r="O27368" s="108">
        <v>74.073999999999998</v>
      </c>
      <c r="P27368" s="108">
        <v>83.334000000000003</v>
      </c>
      <c r="Q27368" s="108">
        <v>1314.885</v>
      </c>
      <c r="R27368" s="108">
        <v>66.667000000000002</v>
      </c>
      <c r="S27368" s="108">
        <v>83.334000000000003</v>
      </c>
    </row>
    <row r="27369" spans="1:19" ht="11.25" thickBot="1" x14ac:dyDescent="0.2">
      <c r="A27369" s="112"/>
    </row>
    <row r="27370" spans="1:19" ht="11.25" thickBot="1" x14ac:dyDescent="0.2">
      <c r="A27370" s="135" t="s">
        <v>362</v>
      </c>
      <c r="B27370" s="112"/>
      <c r="C27370" s="141" t="s">
        <v>14501</v>
      </c>
      <c r="D27370" s="141" t="s">
        <v>14501</v>
      </c>
      <c r="E27370" s="141" t="s">
        <v>14501</v>
      </c>
      <c r="F27370" s="136">
        <v>3500.46</v>
      </c>
      <c r="G27370" s="136">
        <v>148.15</v>
      </c>
      <c r="H27370" s="136">
        <v>33.332999999999998</v>
      </c>
      <c r="I27370" s="141" t="s">
        <v>14501</v>
      </c>
      <c r="J27370" s="141" t="s">
        <v>14501</v>
      </c>
      <c r="K27370" s="136">
        <v>216.66900000000001</v>
      </c>
      <c r="L27370" s="140">
        <v>15343.295</v>
      </c>
      <c r="M27370" s="136">
        <v>41.667000000000002</v>
      </c>
      <c r="N27370" s="136">
        <v>74.073999999999998</v>
      </c>
      <c r="O27370" s="136">
        <v>74.073999999999998</v>
      </c>
      <c r="P27370" s="136">
        <v>83.334000000000003</v>
      </c>
      <c r="Q27370" s="136">
        <v>1314.885</v>
      </c>
      <c r="R27370" s="136">
        <v>66.667000000000002</v>
      </c>
      <c r="S27370" s="136">
        <v>83.334000000000003</v>
      </c>
    </row>
    <row r="27371" spans="1:19" ht="11.25" thickBot="1" x14ac:dyDescent="0.2">
      <c r="A27371" s="112"/>
    </row>
    <row r="27372" spans="1:19" ht="11.25" thickBot="1" x14ac:dyDescent="0.2">
      <c r="A27372" s="138" t="s">
        <v>364</v>
      </c>
      <c r="B27372" s="112"/>
      <c r="C27372" s="141" t="s">
        <v>14501</v>
      </c>
      <c r="D27372" s="141" t="s">
        <v>14501</v>
      </c>
      <c r="E27372" s="141" t="s">
        <v>14501</v>
      </c>
      <c r="F27372" s="136">
        <v>0</v>
      </c>
      <c r="G27372" s="136">
        <v>0</v>
      </c>
      <c r="H27372" s="136">
        <v>0</v>
      </c>
      <c r="I27372" s="141" t="s">
        <v>14501</v>
      </c>
      <c r="J27372" s="141" t="s">
        <v>14501</v>
      </c>
      <c r="K27372" s="136">
        <v>0</v>
      </c>
      <c r="L27372" s="140">
        <v>0</v>
      </c>
      <c r="M27372" s="136">
        <v>0</v>
      </c>
      <c r="N27372" s="136">
        <v>0</v>
      </c>
      <c r="O27372" s="136">
        <v>0</v>
      </c>
      <c r="P27372" s="136">
        <v>0</v>
      </c>
      <c r="Q27372" s="136">
        <v>0</v>
      </c>
      <c r="R27372" s="136">
        <v>0</v>
      </c>
      <c r="S27372" s="136">
        <v>0</v>
      </c>
    </row>
    <row r="27373" spans="1:19" ht="11.25" thickBot="1" x14ac:dyDescent="0.2">
      <c r="A27373" s="112"/>
    </row>
    <row r="27374" spans="1:19" ht="11.25" thickBot="1" x14ac:dyDescent="0.2">
      <c r="A27374" s="139" t="s">
        <v>366</v>
      </c>
      <c r="B27374" s="112"/>
      <c r="C27374" s="141" t="s">
        <v>14501</v>
      </c>
      <c r="D27374" s="141" t="s">
        <v>14501</v>
      </c>
      <c r="E27374" s="141" t="s">
        <v>14501</v>
      </c>
      <c r="F27374" s="136">
        <v>0</v>
      </c>
      <c r="G27374" s="136">
        <v>0</v>
      </c>
      <c r="H27374" s="136">
        <v>0</v>
      </c>
      <c r="I27374" s="141" t="s">
        <v>14501</v>
      </c>
      <c r="J27374" s="141" t="s">
        <v>14501</v>
      </c>
      <c r="K27374" s="136">
        <v>0</v>
      </c>
      <c r="L27374" s="140">
        <v>0</v>
      </c>
      <c r="M27374" s="136">
        <v>0</v>
      </c>
      <c r="N27374" s="136">
        <v>0</v>
      </c>
      <c r="O27374" s="136">
        <v>0</v>
      </c>
      <c r="P27374" s="136">
        <v>0</v>
      </c>
      <c r="Q27374" s="136">
        <v>0</v>
      </c>
      <c r="R27374" s="136">
        <v>0</v>
      </c>
      <c r="S27374" s="136">
        <v>0</v>
      </c>
    </row>
    <row r="27375" spans="1:19" ht="11.25" thickBot="1" x14ac:dyDescent="0.2">
      <c r="A27375" s="112"/>
    </row>
    <row r="27376" spans="1:19" ht="11.25" thickBot="1" x14ac:dyDescent="0.2">
      <c r="A27376" s="106" t="s">
        <v>357</v>
      </c>
      <c r="B27376" s="106" t="s">
        <v>358</v>
      </c>
      <c r="C27376" s="146" t="s">
        <v>16</v>
      </c>
      <c r="D27376" s="146" t="s">
        <v>14502</v>
      </c>
      <c r="E27376" s="146" t="s">
        <v>14503</v>
      </c>
      <c r="F27376" s="146" t="s">
        <v>20</v>
      </c>
      <c r="G27376" s="146" t="s">
        <v>21</v>
      </c>
      <c r="H27376" s="146" t="s">
        <v>22</v>
      </c>
      <c r="I27376" s="146" t="s">
        <v>23</v>
      </c>
      <c r="J27376" s="146" t="s">
        <v>24</v>
      </c>
      <c r="K27376" s="146" t="s">
        <v>26</v>
      </c>
      <c r="L27376" s="146" t="s">
        <v>14504</v>
      </c>
      <c r="M27376" s="146" t="s">
        <v>27</v>
      </c>
      <c r="N27376" s="146" t="s">
        <v>28</v>
      </c>
      <c r="O27376" s="146" t="s">
        <v>29</v>
      </c>
      <c r="P27376" s="146" t="s">
        <v>30</v>
      </c>
      <c r="Q27376" s="146" t="s">
        <v>14505</v>
      </c>
      <c r="R27376" s="146" t="s">
        <v>32</v>
      </c>
      <c r="S27376" s="146" t="s">
        <v>33</v>
      </c>
    </row>
    <row r="27377" spans="1:19" ht="11.25" thickBot="1" x14ac:dyDescent="0.2">
      <c r="A27377" s="107">
        <v>1</v>
      </c>
      <c r="B27377" s="132">
        <v>0.70100694444444445</v>
      </c>
      <c r="C27377" s="108">
        <v>125.001</v>
      </c>
      <c r="D27377" s="108">
        <v>83.334000000000003</v>
      </c>
      <c r="E27377" s="141" t="s">
        <v>14500</v>
      </c>
      <c r="F27377" s="145">
        <v>18580.887999999999</v>
      </c>
      <c r="G27377" s="108">
        <v>33.332999999999998</v>
      </c>
      <c r="H27377" s="141" t="s">
        <v>14500</v>
      </c>
      <c r="I27377" s="108">
        <v>138.88999999999999</v>
      </c>
      <c r="J27377" s="141" t="s">
        <v>14500</v>
      </c>
      <c r="K27377" s="145">
        <v>130674.5</v>
      </c>
      <c r="L27377" s="108">
        <v>104.167</v>
      </c>
      <c r="M27377" s="108">
        <v>33.332999999999998</v>
      </c>
      <c r="N27377" s="108">
        <v>33.332999999999998</v>
      </c>
      <c r="O27377" s="141" t="s">
        <v>14500</v>
      </c>
      <c r="P27377" s="108">
        <v>33.332999999999998</v>
      </c>
      <c r="Q27377" s="108">
        <v>83.334000000000003</v>
      </c>
      <c r="R27377" s="108">
        <v>33.332999999999998</v>
      </c>
      <c r="S27377" s="141" t="s">
        <v>14500</v>
      </c>
    </row>
    <row r="27378" spans="1:19" ht="11.25" thickBot="1" x14ac:dyDescent="0.2">
      <c r="A27378" s="112"/>
    </row>
    <row r="27379" spans="1:19" ht="11.25" thickBot="1" x14ac:dyDescent="0.2">
      <c r="A27379" s="135" t="s">
        <v>362</v>
      </c>
      <c r="B27379" s="112"/>
      <c r="C27379" s="136">
        <v>125.001</v>
      </c>
      <c r="D27379" s="136">
        <v>83.334000000000003</v>
      </c>
      <c r="E27379" s="141" t="s">
        <v>14501</v>
      </c>
      <c r="F27379" s="140">
        <v>18580.887999999999</v>
      </c>
      <c r="G27379" s="136">
        <v>33.332999999999998</v>
      </c>
      <c r="H27379" s="141" t="s">
        <v>14501</v>
      </c>
      <c r="I27379" s="136">
        <v>138.88999999999999</v>
      </c>
      <c r="J27379" s="141" t="s">
        <v>14501</v>
      </c>
      <c r="K27379" s="140">
        <v>130674.5</v>
      </c>
      <c r="L27379" s="136">
        <v>104.167</v>
      </c>
      <c r="M27379" s="136">
        <v>33.332999999999998</v>
      </c>
      <c r="N27379" s="136">
        <v>33.332999999999998</v>
      </c>
      <c r="O27379" s="141" t="s">
        <v>14501</v>
      </c>
      <c r="P27379" s="136">
        <v>33.332999999999998</v>
      </c>
      <c r="Q27379" s="136">
        <v>83.334000000000003</v>
      </c>
      <c r="R27379" s="136">
        <v>33.332999999999998</v>
      </c>
      <c r="S27379" s="141" t="s">
        <v>14501</v>
      </c>
    </row>
    <row r="27380" spans="1:19" ht="11.25" thickBot="1" x14ac:dyDescent="0.2">
      <c r="A27380" s="112"/>
    </row>
    <row r="27381" spans="1:19" ht="11.25" thickBot="1" x14ac:dyDescent="0.2">
      <c r="A27381" s="138" t="s">
        <v>364</v>
      </c>
      <c r="B27381" s="112"/>
      <c r="C27381" s="136">
        <v>0</v>
      </c>
      <c r="D27381" s="136">
        <v>0</v>
      </c>
      <c r="E27381" s="141" t="s">
        <v>14501</v>
      </c>
      <c r="F27381" s="140">
        <v>0</v>
      </c>
      <c r="G27381" s="136">
        <v>0</v>
      </c>
      <c r="H27381" s="141" t="s">
        <v>14501</v>
      </c>
      <c r="I27381" s="136">
        <v>0</v>
      </c>
      <c r="J27381" s="141" t="s">
        <v>14501</v>
      </c>
      <c r="K27381" s="140">
        <v>0</v>
      </c>
      <c r="L27381" s="136">
        <v>0</v>
      </c>
      <c r="M27381" s="136">
        <v>0</v>
      </c>
      <c r="N27381" s="136">
        <v>0</v>
      </c>
      <c r="O27381" s="141" t="s">
        <v>14501</v>
      </c>
      <c r="P27381" s="136">
        <v>0</v>
      </c>
      <c r="Q27381" s="136">
        <v>0</v>
      </c>
      <c r="R27381" s="136">
        <v>0</v>
      </c>
      <c r="S27381" s="141" t="s">
        <v>14501</v>
      </c>
    </row>
    <row r="27382" spans="1:19" ht="11.25" thickBot="1" x14ac:dyDescent="0.2">
      <c r="A27382" s="112"/>
    </row>
    <row r="27383" spans="1:19" ht="11.25" thickBot="1" x14ac:dyDescent="0.2">
      <c r="A27383" s="139" t="s">
        <v>366</v>
      </c>
      <c r="B27383" s="112"/>
      <c r="C27383" s="136">
        <v>0</v>
      </c>
      <c r="D27383" s="136">
        <v>0</v>
      </c>
      <c r="E27383" s="141" t="s">
        <v>14501</v>
      </c>
      <c r="F27383" s="140">
        <v>0</v>
      </c>
      <c r="G27383" s="136">
        <v>0</v>
      </c>
      <c r="H27383" s="141" t="s">
        <v>14501</v>
      </c>
      <c r="I27383" s="136">
        <v>0</v>
      </c>
      <c r="J27383" s="141" t="s">
        <v>14501</v>
      </c>
      <c r="K27383" s="140">
        <v>0</v>
      </c>
      <c r="L27383" s="136">
        <v>0</v>
      </c>
      <c r="M27383" s="136">
        <v>0</v>
      </c>
      <c r="N27383" s="136">
        <v>0</v>
      </c>
      <c r="O27383" s="141" t="s">
        <v>14501</v>
      </c>
      <c r="P27383" s="136">
        <v>0</v>
      </c>
      <c r="Q27383" s="136">
        <v>0</v>
      </c>
      <c r="R27383" s="136">
        <v>0</v>
      </c>
      <c r="S27383" s="141" t="s">
        <v>14501</v>
      </c>
    </row>
    <row r="27384" spans="1:19" ht="11.25" thickBot="1" x14ac:dyDescent="0.2">
      <c r="A27384" s="112"/>
    </row>
    <row r="27385" spans="1:19" ht="11.25" thickBot="1" x14ac:dyDescent="0.2">
      <c r="A27385" s="106" t="s">
        <v>357</v>
      </c>
      <c r="B27385" s="106" t="s">
        <v>358</v>
      </c>
      <c r="C27385" s="146" t="s">
        <v>35</v>
      </c>
      <c r="D27385" s="146" t="s">
        <v>36</v>
      </c>
      <c r="E27385" s="146" t="s">
        <v>14506</v>
      </c>
      <c r="F27385" s="146" t="s">
        <v>38</v>
      </c>
      <c r="G27385" s="146" t="s">
        <v>39</v>
      </c>
      <c r="H27385" s="146" t="s">
        <v>41</v>
      </c>
      <c r="I27385" s="146" t="s">
        <v>42</v>
      </c>
      <c r="J27385" s="146" t="s">
        <v>43</v>
      </c>
      <c r="K27385" s="146" t="s">
        <v>44</v>
      </c>
      <c r="L27385" s="146" t="s">
        <v>45</v>
      </c>
      <c r="M27385" s="146" t="s">
        <v>46</v>
      </c>
      <c r="N27385" s="146" t="s">
        <v>47</v>
      </c>
      <c r="O27385" s="146" t="s">
        <v>48</v>
      </c>
      <c r="P27385" s="146" t="s">
        <v>49</v>
      </c>
      <c r="Q27385" s="146" t="s">
        <v>50</v>
      </c>
      <c r="R27385" s="146" t="s">
        <v>51</v>
      </c>
      <c r="S27385" s="146" t="s">
        <v>52</v>
      </c>
    </row>
    <row r="27386" spans="1:19" ht="11.25" thickBot="1" x14ac:dyDescent="0.2">
      <c r="A27386" s="107">
        <v>1</v>
      </c>
      <c r="B27386" s="132">
        <v>0.70100694444444445</v>
      </c>
      <c r="C27386" s="145">
        <v>269080.69</v>
      </c>
      <c r="D27386" s="141" t="s">
        <v>14500</v>
      </c>
      <c r="E27386" s="141" t="s">
        <v>14500</v>
      </c>
      <c r="F27386" s="141" t="s">
        <v>14500</v>
      </c>
      <c r="G27386" s="141" t="s">
        <v>14500</v>
      </c>
      <c r="H27386" s="108">
        <v>145.83500000000001</v>
      </c>
      <c r="I27386" s="141" t="s">
        <v>14500</v>
      </c>
      <c r="J27386" s="108">
        <v>66.667000000000002</v>
      </c>
      <c r="K27386" s="108">
        <v>55.555999999999997</v>
      </c>
      <c r="L27386" s="141" t="s">
        <v>14500</v>
      </c>
      <c r="M27386" s="141" t="s">
        <v>14500</v>
      </c>
      <c r="N27386" s="141" t="s">
        <v>14500</v>
      </c>
      <c r="O27386" s="141" t="s">
        <v>14500</v>
      </c>
      <c r="P27386" s="108">
        <v>33.332999999999998</v>
      </c>
      <c r="Q27386" s="141" t="s">
        <v>14500</v>
      </c>
      <c r="R27386" s="108">
        <v>66.667000000000002</v>
      </c>
      <c r="S27386" s="141" t="s">
        <v>14500</v>
      </c>
    </row>
    <row r="27387" spans="1:19" ht="11.25" thickBot="1" x14ac:dyDescent="0.2">
      <c r="A27387" s="112"/>
    </row>
    <row r="27388" spans="1:19" ht="11.25" thickBot="1" x14ac:dyDescent="0.2">
      <c r="A27388" s="135" t="s">
        <v>362</v>
      </c>
      <c r="B27388" s="112"/>
      <c r="C27388" s="140">
        <v>269080.69</v>
      </c>
      <c r="D27388" s="141" t="s">
        <v>14501</v>
      </c>
      <c r="E27388" s="141" t="s">
        <v>14501</v>
      </c>
      <c r="F27388" s="141" t="s">
        <v>14501</v>
      </c>
      <c r="G27388" s="141" t="s">
        <v>14501</v>
      </c>
      <c r="H27388" s="136">
        <v>145.83500000000001</v>
      </c>
      <c r="I27388" s="141" t="s">
        <v>14501</v>
      </c>
      <c r="J27388" s="136">
        <v>66.667000000000002</v>
      </c>
      <c r="K27388" s="136">
        <v>55.555999999999997</v>
      </c>
      <c r="L27388" s="141" t="s">
        <v>14501</v>
      </c>
      <c r="M27388" s="141" t="s">
        <v>14501</v>
      </c>
      <c r="N27388" s="141" t="s">
        <v>14501</v>
      </c>
      <c r="O27388" s="141" t="s">
        <v>14501</v>
      </c>
      <c r="P27388" s="136">
        <v>33.332999999999998</v>
      </c>
      <c r="Q27388" s="141" t="s">
        <v>14501</v>
      </c>
      <c r="R27388" s="136">
        <v>66.667000000000002</v>
      </c>
      <c r="S27388" s="141" t="s">
        <v>14501</v>
      </c>
    </row>
    <row r="27389" spans="1:19" ht="11.25" thickBot="1" x14ac:dyDescent="0.2">
      <c r="A27389" s="112"/>
    </row>
    <row r="27390" spans="1:19" ht="11.25" thickBot="1" x14ac:dyDescent="0.2">
      <c r="A27390" s="138" t="s">
        <v>364</v>
      </c>
      <c r="B27390" s="112"/>
      <c r="C27390" s="140">
        <v>0</v>
      </c>
      <c r="D27390" s="141" t="s">
        <v>14501</v>
      </c>
      <c r="E27390" s="141" t="s">
        <v>14501</v>
      </c>
      <c r="F27390" s="141" t="s">
        <v>14501</v>
      </c>
      <c r="G27390" s="141" t="s">
        <v>14501</v>
      </c>
      <c r="H27390" s="136">
        <v>0</v>
      </c>
      <c r="I27390" s="141" t="s">
        <v>14501</v>
      </c>
      <c r="J27390" s="136">
        <v>0</v>
      </c>
      <c r="K27390" s="136">
        <v>0</v>
      </c>
      <c r="L27390" s="141" t="s">
        <v>14501</v>
      </c>
      <c r="M27390" s="141" t="s">
        <v>14501</v>
      </c>
      <c r="N27390" s="141" t="s">
        <v>14501</v>
      </c>
      <c r="O27390" s="141" t="s">
        <v>14501</v>
      </c>
      <c r="P27390" s="136">
        <v>0</v>
      </c>
      <c r="Q27390" s="141" t="s">
        <v>14501</v>
      </c>
      <c r="R27390" s="136">
        <v>0</v>
      </c>
      <c r="S27390" s="141" t="s">
        <v>14501</v>
      </c>
    </row>
    <row r="27391" spans="1:19" ht="11.25" thickBot="1" x14ac:dyDescent="0.2">
      <c r="A27391" s="112"/>
    </row>
    <row r="27392" spans="1:19" ht="11.25" thickBot="1" x14ac:dyDescent="0.2">
      <c r="A27392" s="139" t="s">
        <v>366</v>
      </c>
      <c r="B27392" s="112"/>
      <c r="C27392" s="140">
        <v>0</v>
      </c>
      <c r="D27392" s="141" t="s">
        <v>14501</v>
      </c>
      <c r="E27392" s="141" t="s">
        <v>14501</v>
      </c>
      <c r="F27392" s="141" t="s">
        <v>14501</v>
      </c>
      <c r="G27392" s="141" t="s">
        <v>14501</v>
      </c>
      <c r="H27392" s="136">
        <v>0</v>
      </c>
      <c r="I27392" s="141" t="s">
        <v>14501</v>
      </c>
      <c r="J27392" s="136">
        <v>0</v>
      </c>
      <c r="K27392" s="136">
        <v>0</v>
      </c>
      <c r="L27392" s="141" t="s">
        <v>14501</v>
      </c>
      <c r="M27392" s="141" t="s">
        <v>14501</v>
      </c>
      <c r="N27392" s="141" t="s">
        <v>14501</v>
      </c>
      <c r="O27392" s="141" t="s">
        <v>14501</v>
      </c>
      <c r="P27392" s="136">
        <v>0</v>
      </c>
      <c r="Q27392" s="141" t="s">
        <v>14501</v>
      </c>
      <c r="R27392" s="136">
        <v>0</v>
      </c>
      <c r="S27392" s="141" t="s">
        <v>14501</v>
      </c>
    </row>
    <row r="27393" spans="1:19" ht="11.25" thickBot="1" x14ac:dyDescent="0.2">
      <c r="A27393" s="112"/>
    </row>
    <row r="27394" spans="1:19" ht="11.25" thickBot="1" x14ac:dyDescent="0.2">
      <c r="A27394" s="106" t="s">
        <v>357</v>
      </c>
      <c r="B27394" s="106" t="s">
        <v>358</v>
      </c>
      <c r="C27394" s="146" t="s">
        <v>53</v>
      </c>
      <c r="D27394" s="146" t="s">
        <v>54</v>
      </c>
      <c r="E27394" s="146" t="s">
        <v>55</v>
      </c>
      <c r="F27394" s="146" t="s">
        <v>56</v>
      </c>
      <c r="G27394" s="146" t="s">
        <v>14507</v>
      </c>
      <c r="H27394" s="146" t="s">
        <v>57</v>
      </c>
      <c r="I27394" s="146" t="s">
        <v>59</v>
      </c>
      <c r="J27394" s="146" t="s">
        <v>14508</v>
      </c>
      <c r="K27394" s="146" t="s">
        <v>60</v>
      </c>
      <c r="L27394" s="146" t="s">
        <v>61</v>
      </c>
      <c r="M27394" s="146" t="s">
        <v>62</v>
      </c>
      <c r="N27394" s="146" t="s">
        <v>14509</v>
      </c>
      <c r="O27394" s="146" t="s">
        <v>63</v>
      </c>
      <c r="P27394" s="146" t="s">
        <v>64</v>
      </c>
      <c r="Q27394" s="146" t="s">
        <v>66</v>
      </c>
      <c r="R27394" s="146" t="s">
        <v>14510</v>
      </c>
      <c r="S27394" s="146" t="s">
        <v>67</v>
      </c>
    </row>
    <row r="27395" spans="1:19" ht="11.25" thickBot="1" x14ac:dyDescent="0.2">
      <c r="A27395" s="107">
        <v>1</v>
      </c>
      <c r="B27395" s="132">
        <v>0.70100694444444445</v>
      </c>
      <c r="C27395" s="108">
        <v>74.073999999999998</v>
      </c>
      <c r="D27395" s="141" t="s">
        <v>14500</v>
      </c>
      <c r="E27395" s="108">
        <v>33.332999999999998</v>
      </c>
      <c r="F27395" s="108">
        <v>101.852</v>
      </c>
      <c r="G27395" s="141" t="s">
        <v>14500</v>
      </c>
      <c r="H27395" s="108">
        <v>33.332999999999998</v>
      </c>
      <c r="I27395" s="108">
        <v>66.667000000000002</v>
      </c>
      <c r="J27395" s="141" t="s">
        <v>14500</v>
      </c>
      <c r="K27395" s="141" t="s">
        <v>14500</v>
      </c>
      <c r="L27395" s="141" t="s">
        <v>14500</v>
      </c>
      <c r="M27395" s="108">
        <v>74.073999999999998</v>
      </c>
      <c r="N27395" s="141" t="s">
        <v>14500</v>
      </c>
      <c r="O27395" s="108">
        <v>604.95500000000004</v>
      </c>
      <c r="P27395" s="108">
        <v>326.39499999999998</v>
      </c>
      <c r="Q27395" s="145">
        <v>1114805.1000000001</v>
      </c>
      <c r="R27395" s="141" t="s">
        <v>14500</v>
      </c>
      <c r="S27395" s="108">
        <v>33.332999999999998</v>
      </c>
    </row>
    <row r="27396" spans="1:19" ht="11.25" thickBot="1" x14ac:dyDescent="0.2">
      <c r="A27396" s="112"/>
    </row>
    <row r="27397" spans="1:19" ht="11.25" thickBot="1" x14ac:dyDescent="0.2">
      <c r="A27397" s="135" t="s">
        <v>362</v>
      </c>
      <c r="B27397" s="112"/>
      <c r="C27397" s="136">
        <v>74.073999999999998</v>
      </c>
      <c r="D27397" s="141" t="s">
        <v>14501</v>
      </c>
      <c r="E27397" s="136">
        <v>33.332999999999998</v>
      </c>
      <c r="F27397" s="136">
        <v>101.852</v>
      </c>
      <c r="G27397" s="141" t="s">
        <v>14501</v>
      </c>
      <c r="H27397" s="136">
        <v>33.332999999999998</v>
      </c>
      <c r="I27397" s="136">
        <v>66.667000000000002</v>
      </c>
      <c r="J27397" s="141" t="s">
        <v>14501</v>
      </c>
      <c r="K27397" s="141" t="s">
        <v>14501</v>
      </c>
      <c r="L27397" s="141" t="s">
        <v>14501</v>
      </c>
      <c r="M27397" s="136">
        <v>74.073999999999998</v>
      </c>
      <c r="N27397" s="141" t="s">
        <v>14501</v>
      </c>
      <c r="O27397" s="136">
        <v>604.95500000000004</v>
      </c>
      <c r="P27397" s="136">
        <v>326.39499999999998</v>
      </c>
      <c r="Q27397" s="140">
        <v>1114805.1000000001</v>
      </c>
      <c r="R27397" s="141" t="s">
        <v>14501</v>
      </c>
      <c r="S27397" s="136">
        <v>33.332999999999998</v>
      </c>
    </row>
    <row r="27398" spans="1:19" ht="11.25" thickBot="1" x14ac:dyDescent="0.2">
      <c r="A27398" s="112"/>
    </row>
    <row r="27399" spans="1:19" ht="11.25" thickBot="1" x14ac:dyDescent="0.2">
      <c r="A27399" s="138" t="s">
        <v>364</v>
      </c>
      <c r="B27399" s="112"/>
      <c r="C27399" s="136">
        <v>0</v>
      </c>
      <c r="D27399" s="141" t="s">
        <v>14501</v>
      </c>
      <c r="E27399" s="136">
        <v>0</v>
      </c>
      <c r="F27399" s="136">
        <v>0</v>
      </c>
      <c r="G27399" s="141" t="s">
        <v>14501</v>
      </c>
      <c r="H27399" s="136">
        <v>0</v>
      </c>
      <c r="I27399" s="136">
        <v>0</v>
      </c>
      <c r="J27399" s="141" t="s">
        <v>14501</v>
      </c>
      <c r="K27399" s="141" t="s">
        <v>14501</v>
      </c>
      <c r="L27399" s="141" t="s">
        <v>14501</v>
      </c>
      <c r="M27399" s="136">
        <v>0</v>
      </c>
      <c r="N27399" s="141" t="s">
        <v>14501</v>
      </c>
      <c r="O27399" s="136">
        <v>0</v>
      </c>
      <c r="P27399" s="136">
        <v>0</v>
      </c>
      <c r="Q27399" s="140">
        <v>0</v>
      </c>
      <c r="R27399" s="141" t="s">
        <v>14501</v>
      </c>
      <c r="S27399" s="136">
        <v>0</v>
      </c>
    </row>
    <row r="27400" spans="1:19" ht="11.25" thickBot="1" x14ac:dyDescent="0.2">
      <c r="A27400" s="112"/>
    </row>
    <row r="27401" spans="1:19" ht="11.25" thickBot="1" x14ac:dyDescent="0.2">
      <c r="A27401" s="139" t="s">
        <v>366</v>
      </c>
      <c r="B27401" s="112"/>
      <c r="C27401" s="136">
        <v>0</v>
      </c>
      <c r="D27401" s="141" t="s">
        <v>14501</v>
      </c>
      <c r="E27401" s="136">
        <v>0</v>
      </c>
      <c r="F27401" s="136">
        <v>0</v>
      </c>
      <c r="G27401" s="141" t="s">
        <v>14501</v>
      </c>
      <c r="H27401" s="136">
        <v>0</v>
      </c>
      <c r="I27401" s="136">
        <v>0</v>
      </c>
      <c r="J27401" s="141" t="s">
        <v>14501</v>
      </c>
      <c r="K27401" s="141" t="s">
        <v>14501</v>
      </c>
      <c r="L27401" s="141" t="s">
        <v>14501</v>
      </c>
      <c r="M27401" s="136">
        <v>0</v>
      </c>
      <c r="N27401" s="141" t="s">
        <v>14501</v>
      </c>
      <c r="O27401" s="136">
        <v>0</v>
      </c>
      <c r="P27401" s="136">
        <v>0</v>
      </c>
      <c r="Q27401" s="140">
        <v>0</v>
      </c>
      <c r="R27401" s="141" t="s">
        <v>14501</v>
      </c>
      <c r="S27401" s="136">
        <v>0</v>
      </c>
    </row>
    <row r="27402" spans="1:19" ht="11.25" thickBot="1" x14ac:dyDescent="0.2">
      <c r="A27402" s="112"/>
    </row>
    <row r="27403" spans="1:19" ht="11.25" thickBot="1" x14ac:dyDescent="0.2">
      <c r="A27403" s="106" t="s">
        <v>357</v>
      </c>
      <c r="B27403" s="106" t="s">
        <v>358</v>
      </c>
      <c r="C27403" s="146" t="s">
        <v>68</v>
      </c>
      <c r="D27403" s="146" t="s">
        <v>14511</v>
      </c>
    </row>
    <row r="27404" spans="1:19" ht="11.25" thickBot="1" x14ac:dyDescent="0.2">
      <c r="A27404" s="107">
        <v>1</v>
      </c>
      <c r="B27404" s="132">
        <v>0.70100694444444445</v>
      </c>
      <c r="C27404" s="108">
        <v>197.53299999999999</v>
      </c>
      <c r="D27404" s="141" t="s">
        <v>14500</v>
      </c>
    </row>
    <row r="27405" spans="1:19" ht="11.25" thickBot="1" x14ac:dyDescent="0.2">
      <c r="A27405" s="112"/>
    </row>
    <row r="27406" spans="1:19" ht="11.25" thickBot="1" x14ac:dyDescent="0.2">
      <c r="A27406" s="135" t="s">
        <v>362</v>
      </c>
      <c r="B27406" s="112"/>
      <c r="C27406" s="136">
        <v>197.53299999999999</v>
      </c>
      <c r="D27406" s="141" t="s">
        <v>14501</v>
      </c>
    </row>
    <row r="27407" spans="1:19" ht="11.25" thickBot="1" x14ac:dyDescent="0.2">
      <c r="A27407" s="112"/>
    </row>
    <row r="27408" spans="1:19" ht="11.25" thickBot="1" x14ac:dyDescent="0.2">
      <c r="A27408" s="138" t="s">
        <v>364</v>
      </c>
      <c r="B27408" s="112"/>
      <c r="C27408" s="136">
        <v>0</v>
      </c>
      <c r="D27408" s="141" t="s">
        <v>14501</v>
      </c>
    </row>
    <row r="27409" spans="1:19" ht="11.25" thickBot="1" x14ac:dyDescent="0.2">
      <c r="A27409" s="112"/>
    </row>
    <row r="27410" spans="1:19" ht="11.25" thickBot="1" x14ac:dyDescent="0.2">
      <c r="A27410" s="139" t="s">
        <v>366</v>
      </c>
      <c r="B27410" s="112"/>
      <c r="C27410" s="136">
        <v>0</v>
      </c>
      <c r="D27410" s="141" t="s">
        <v>14501</v>
      </c>
    </row>
    <row r="27411" spans="1:19" ht="10.5" x14ac:dyDescent="0.15">
      <c r="A27411" s="112"/>
    </row>
    <row r="27412" spans="1:19" x14ac:dyDescent="0.15">
      <c r="A27412" s="129"/>
      <c r="B27412" s="86" t="s">
        <v>3798</v>
      </c>
    </row>
    <row r="27413" spans="1:19" ht="9.75" thickBot="1" x14ac:dyDescent="0.2">
      <c r="A27413" s="81" t="s">
        <v>5871</v>
      </c>
    </row>
    <row r="27414" spans="1:19" ht="11.25" thickBot="1" x14ac:dyDescent="0.2">
      <c r="A27414" s="106" t="s">
        <v>357</v>
      </c>
      <c r="B27414" s="106" t="s">
        <v>358</v>
      </c>
      <c r="C27414" s="146" t="s">
        <v>14494</v>
      </c>
      <c r="D27414" s="146" t="s">
        <v>14495</v>
      </c>
      <c r="E27414" s="146" t="s">
        <v>14496</v>
      </c>
      <c r="F27414" s="146" t="s">
        <v>0</v>
      </c>
      <c r="G27414" s="146" t="s">
        <v>1</v>
      </c>
      <c r="H27414" s="146" t="s">
        <v>2</v>
      </c>
      <c r="I27414" s="146" t="s">
        <v>14497</v>
      </c>
      <c r="J27414" s="146" t="s">
        <v>3</v>
      </c>
      <c r="K27414" s="146" t="s">
        <v>14498</v>
      </c>
      <c r="L27414" s="146" t="s">
        <v>7</v>
      </c>
      <c r="M27414" s="146" t="s">
        <v>14499</v>
      </c>
      <c r="N27414" s="146" t="s">
        <v>10</v>
      </c>
      <c r="O27414" s="146" t="s">
        <v>11</v>
      </c>
      <c r="P27414" s="146" t="s">
        <v>12</v>
      </c>
      <c r="Q27414" s="146" t="s">
        <v>13</v>
      </c>
      <c r="R27414" s="146" t="s">
        <v>14</v>
      </c>
      <c r="S27414" s="146" t="s">
        <v>15</v>
      </c>
    </row>
    <row r="27415" spans="1:19" ht="11.25" thickBot="1" x14ac:dyDescent="0.2">
      <c r="A27415" s="107">
        <v>1</v>
      </c>
      <c r="B27415" s="132">
        <v>0.70614583333333336</v>
      </c>
      <c r="C27415" s="141" t="s">
        <v>14500</v>
      </c>
      <c r="D27415" s="141" t="s">
        <v>14500</v>
      </c>
      <c r="E27415" s="108">
        <v>33.332999999999998</v>
      </c>
      <c r="F27415" s="108">
        <v>5760.4930000000004</v>
      </c>
      <c r="G27415" s="108">
        <v>24957.214</v>
      </c>
      <c r="H27415" s="108">
        <v>312.505</v>
      </c>
      <c r="I27415" s="108">
        <v>100</v>
      </c>
      <c r="J27415" s="108">
        <v>383.34</v>
      </c>
      <c r="K27415" s="108">
        <v>520.84699999999998</v>
      </c>
      <c r="L27415" s="145">
        <v>8914.51</v>
      </c>
      <c r="M27415" s="108">
        <v>55.555999999999997</v>
      </c>
      <c r="N27415" s="108">
        <v>33.332999999999998</v>
      </c>
      <c r="O27415" s="108">
        <v>233.33600000000001</v>
      </c>
      <c r="P27415" s="108">
        <v>4834.3280000000004</v>
      </c>
      <c r="Q27415" s="108">
        <v>45136.593999999997</v>
      </c>
      <c r="R27415" s="108">
        <v>33.332999999999998</v>
      </c>
      <c r="S27415" s="108">
        <v>458.34399999999999</v>
      </c>
    </row>
    <row r="27416" spans="1:19" ht="11.25" thickBot="1" x14ac:dyDescent="0.2">
      <c r="A27416" s="112"/>
    </row>
    <row r="27417" spans="1:19" ht="11.25" thickBot="1" x14ac:dyDescent="0.2">
      <c r="A27417" s="135" t="s">
        <v>362</v>
      </c>
      <c r="B27417" s="112"/>
      <c r="C27417" s="141" t="s">
        <v>14501</v>
      </c>
      <c r="D27417" s="141" t="s">
        <v>14501</v>
      </c>
      <c r="E27417" s="136">
        <v>33.332999999999998</v>
      </c>
      <c r="F27417" s="136">
        <v>5760.4930000000004</v>
      </c>
      <c r="G27417" s="136">
        <v>24957.214</v>
      </c>
      <c r="H27417" s="136">
        <v>312.505</v>
      </c>
      <c r="I27417" s="136">
        <v>100</v>
      </c>
      <c r="J27417" s="136">
        <v>383.34</v>
      </c>
      <c r="K27417" s="136">
        <v>520.84699999999998</v>
      </c>
      <c r="L27417" s="140">
        <v>8914.51</v>
      </c>
      <c r="M27417" s="136">
        <v>55.555999999999997</v>
      </c>
      <c r="N27417" s="136">
        <v>33.332999999999998</v>
      </c>
      <c r="O27417" s="136">
        <v>233.33600000000001</v>
      </c>
      <c r="P27417" s="136">
        <v>4834.3280000000004</v>
      </c>
      <c r="Q27417" s="136">
        <v>45136.593999999997</v>
      </c>
      <c r="R27417" s="136">
        <v>33.332999999999998</v>
      </c>
      <c r="S27417" s="136">
        <v>458.34399999999999</v>
      </c>
    </row>
    <row r="27418" spans="1:19" ht="11.25" thickBot="1" x14ac:dyDescent="0.2">
      <c r="A27418" s="112"/>
    </row>
    <row r="27419" spans="1:19" ht="11.25" thickBot="1" x14ac:dyDescent="0.2">
      <c r="A27419" s="138" t="s">
        <v>364</v>
      </c>
      <c r="B27419" s="112"/>
      <c r="C27419" s="141" t="s">
        <v>14501</v>
      </c>
      <c r="D27419" s="141" t="s">
        <v>14501</v>
      </c>
      <c r="E27419" s="136">
        <v>0</v>
      </c>
      <c r="F27419" s="136">
        <v>0</v>
      </c>
      <c r="G27419" s="136">
        <v>0</v>
      </c>
      <c r="H27419" s="136">
        <v>0</v>
      </c>
      <c r="I27419" s="136">
        <v>0</v>
      </c>
      <c r="J27419" s="136">
        <v>0</v>
      </c>
      <c r="K27419" s="136">
        <v>0</v>
      </c>
      <c r="L27419" s="140">
        <v>0</v>
      </c>
      <c r="M27419" s="136">
        <v>0</v>
      </c>
      <c r="N27419" s="136">
        <v>0</v>
      </c>
      <c r="O27419" s="136">
        <v>0</v>
      </c>
      <c r="P27419" s="136">
        <v>0</v>
      </c>
      <c r="Q27419" s="136">
        <v>0</v>
      </c>
      <c r="R27419" s="136">
        <v>0</v>
      </c>
      <c r="S27419" s="136">
        <v>0</v>
      </c>
    </row>
    <row r="27420" spans="1:19" ht="11.25" thickBot="1" x14ac:dyDescent="0.2">
      <c r="A27420" s="112"/>
    </row>
    <row r="27421" spans="1:19" ht="11.25" thickBot="1" x14ac:dyDescent="0.2">
      <c r="A27421" s="139" t="s">
        <v>366</v>
      </c>
      <c r="B27421" s="112"/>
      <c r="C27421" s="141" t="s">
        <v>14501</v>
      </c>
      <c r="D27421" s="141" t="s">
        <v>14501</v>
      </c>
      <c r="E27421" s="136">
        <v>0</v>
      </c>
      <c r="F27421" s="136">
        <v>0</v>
      </c>
      <c r="G27421" s="136">
        <v>0</v>
      </c>
      <c r="H27421" s="136">
        <v>0</v>
      </c>
      <c r="I27421" s="136">
        <v>0</v>
      </c>
      <c r="J27421" s="136">
        <v>0</v>
      </c>
      <c r="K27421" s="136">
        <v>0</v>
      </c>
      <c r="L27421" s="140">
        <v>0</v>
      </c>
      <c r="M27421" s="136">
        <v>0</v>
      </c>
      <c r="N27421" s="136">
        <v>0</v>
      </c>
      <c r="O27421" s="136">
        <v>0</v>
      </c>
      <c r="P27421" s="136">
        <v>0</v>
      </c>
      <c r="Q27421" s="136">
        <v>0</v>
      </c>
      <c r="R27421" s="136">
        <v>0</v>
      </c>
      <c r="S27421" s="136">
        <v>0</v>
      </c>
    </row>
    <row r="27422" spans="1:19" ht="11.25" thickBot="1" x14ac:dyDescent="0.2">
      <c r="A27422" s="112"/>
    </row>
    <row r="27423" spans="1:19" ht="11.25" thickBot="1" x14ac:dyDescent="0.2">
      <c r="A27423" s="106" t="s">
        <v>357</v>
      </c>
      <c r="B27423" s="106" t="s">
        <v>358</v>
      </c>
      <c r="C27423" s="146" t="s">
        <v>16</v>
      </c>
      <c r="D27423" s="146" t="s">
        <v>14502</v>
      </c>
      <c r="E27423" s="146" t="s">
        <v>14503</v>
      </c>
      <c r="F27423" s="146" t="s">
        <v>20</v>
      </c>
      <c r="G27423" s="146" t="s">
        <v>21</v>
      </c>
      <c r="H27423" s="146" t="s">
        <v>22</v>
      </c>
      <c r="I27423" s="146" t="s">
        <v>23</v>
      </c>
      <c r="J27423" s="146" t="s">
        <v>24</v>
      </c>
      <c r="K27423" s="146" t="s">
        <v>26</v>
      </c>
      <c r="L27423" s="146" t="s">
        <v>14504</v>
      </c>
      <c r="M27423" s="146" t="s">
        <v>27</v>
      </c>
      <c r="N27423" s="146" t="s">
        <v>28</v>
      </c>
      <c r="O27423" s="146" t="s">
        <v>29</v>
      </c>
      <c r="P27423" s="146" t="s">
        <v>30</v>
      </c>
      <c r="Q27423" s="146" t="s">
        <v>14505</v>
      </c>
      <c r="R27423" s="146" t="s">
        <v>32</v>
      </c>
      <c r="S27423" s="146" t="s">
        <v>33</v>
      </c>
    </row>
    <row r="27424" spans="1:19" ht="11.25" thickBot="1" x14ac:dyDescent="0.2">
      <c r="A27424" s="107">
        <v>1</v>
      </c>
      <c r="B27424" s="132">
        <v>0.70614583333333336</v>
      </c>
      <c r="C27424" s="108">
        <v>3483.8209999999999</v>
      </c>
      <c r="D27424" s="108">
        <v>1566.77</v>
      </c>
      <c r="E27424" s="141" t="s">
        <v>14500</v>
      </c>
      <c r="F27424" s="145">
        <v>10637.962</v>
      </c>
      <c r="G27424" s="141" t="s">
        <v>14500</v>
      </c>
      <c r="H27424" s="141" t="s">
        <v>14500</v>
      </c>
      <c r="I27424" s="108">
        <v>1200.0619999999999</v>
      </c>
      <c r="J27424" s="108">
        <v>15169.107</v>
      </c>
      <c r="K27424" s="145">
        <v>81058.260999999999</v>
      </c>
      <c r="L27424" s="108">
        <v>119.048</v>
      </c>
      <c r="M27424" s="141" t="s">
        <v>14500</v>
      </c>
      <c r="N27424" s="108">
        <v>240.744</v>
      </c>
      <c r="O27424" s="141" t="s">
        <v>14500</v>
      </c>
      <c r="P27424" s="141" t="s">
        <v>14500</v>
      </c>
      <c r="Q27424" s="108">
        <v>77.778000000000006</v>
      </c>
      <c r="R27424" s="141" t="s">
        <v>14500</v>
      </c>
      <c r="S27424" s="108">
        <v>33.332999999999998</v>
      </c>
    </row>
    <row r="27425" spans="1:19" ht="11.25" thickBot="1" x14ac:dyDescent="0.2">
      <c r="A27425" s="112"/>
    </row>
    <row r="27426" spans="1:19" ht="11.25" thickBot="1" x14ac:dyDescent="0.2">
      <c r="A27426" s="135" t="s">
        <v>362</v>
      </c>
      <c r="B27426" s="112"/>
      <c r="C27426" s="136">
        <v>3483.8209999999999</v>
      </c>
      <c r="D27426" s="136">
        <v>1566.77</v>
      </c>
      <c r="E27426" s="141" t="s">
        <v>14501</v>
      </c>
      <c r="F27426" s="140">
        <v>10637.962</v>
      </c>
      <c r="G27426" s="141" t="s">
        <v>14501</v>
      </c>
      <c r="H27426" s="141" t="s">
        <v>14501</v>
      </c>
      <c r="I27426" s="136">
        <v>1200.0619999999999</v>
      </c>
      <c r="J27426" s="136">
        <v>15169.107</v>
      </c>
      <c r="K27426" s="140">
        <v>81058.260999999999</v>
      </c>
      <c r="L27426" s="136">
        <v>119.048</v>
      </c>
      <c r="M27426" s="141" t="s">
        <v>14501</v>
      </c>
      <c r="N27426" s="136">
        <v>240.744</v>
      </c>
      <c r="O27426" s="141" t="s">
        <v>14501</v>
      </c>
      <c r="P27426" s="141" t="s">
        <v>14501</v>
      </c>
      <c r="Q27426" s="136">
        <v>77.778000000000006</v>
      </c>
      <c r="R27426" s="141" t="s">
        <v>14501</v>
      </c>
      <c r="S27426" s="136">
        <v>33.332999999999998</v>
      </c>
    </row>
    <row r="27427" spans="1:19" ht="11.25" thickBot="1" x14ac:dyDescent="0.2">
      <c r="A27427" s="112"/>
    </row>
    <row r="27428" spans="1:19" ht="11.25" thickBot="1" x14ac:dyDescent="0.2">
      <c r="A27428" s="138" t="s">
        <v>364</v>
      </c>
      <c r="B27428" s="112"/>
      <c r="C27428" s="136">
        <v>0</v>
      </c>
      <c r="D27428" s="136">
        <v>0</v>
      </c>
      <c r="E27428" s="141" t="s">
        <v>14501</v>
      </c>
      <c r="F27428" s="140">
        <v>0</v>
      </c>
      <c r="G27428" s="141" t="s">
        <v>14501</v>
      </c>
      <c r="H27428" s="141" t="s">
        <v>14501</v>
      </c>
      <c r="I27428" s="136">
        <v>0</v>
      </c>
      <c r="J27428" s="136">
        <v>0</v>
      </c>
      <c r="K27428" s="140">
        <v>0</v>
      </c>
      <c r="L27428" s="136">
        <v>0</v>
      </c>
      <c r="M27428" s="141" t="s">
        <v>14501</v>
      </c>
      <c r="N27428" s="136">
        <v>0</v>
      </c>
      <c r="O27428" s="141" t="s">
        <v>14501</v>
      </c>
      <c r="P27428" s="141" t="s">
        <v>14501</v>
      </c>
      <c r="Q27428" s="136">
        <v>0</v>
      </c>
      <c r="R27428" s="141" t="s">
        <v>14501</v>
      </c>
      <c r="S27428" s="136">
        <v>0</v>
      </c>
    </row>
    <row r="27429" spans="1:19" ht="11.25" thickBot="1" x14ac:dyDescent="0.2">
      <c r="A27429" s="112"/>
    </row>
    <row r="27430" spans="1:19" ht="11.25" thickBot="1" x14ac:dyDescent="0.2">
      <c r="A27430" s="139" t="s">
        <v>366</v>
      </c>
      <c r="B27430" s="112"/>
      <c r="C27430" s="136">
        <v>0</v>
      </c>
      <c r="D27430" s="136">
        <v>0</v>
      </c>
      <c r="E27430" s="141" t="s">
        <v>14501</v>
      </c>
      <c r="F27430" s="140">
        <v>0</v>
      </c>
      <c r="G27430" s="141" t="s">
        <v>14501</v>
      </c>
      <c r="H27430" s="141" t="s">
        <v>14501</v>
      </c>
      <c r="I27430" s="136">
        <v>0</v>
      </c>
      <c r="J27430" s="136">
        <v>0</v>
      </c>
      <c r="K27430" s="140">
        <v>0</v>
      </c>
      <c r="L27430" s="136">
        <v>0</v>
      </c>
      <c r="M27430" s="141" t="s">
        <v>14501</v>
      </c>
      <c r="N27430" s="136">
        <v>0</v>
      </c>
      <c r="O27430" s="141" t="s">
        <v>14501</v>
      </c>
      <c r="P27430" s="141" t="s">
        <v>14501</v>
      </c>
      <c r="Q27430" s="136">
        <v>0</v>
      </c>
      <c r="R27430" s="141" t="s">
        <v>14501</v>
      </c>
      <c r="S27430" s="136">
        <v>0</v>
      </c>
    </row>
    <row r="27431" spans="1:19" ht="11.25" thickBot="1" x14ac:dyDescent="0.2">
      <c r="A27431" s="112"/>
    </row>
    <row r="27432" spans="1:19" ht="11.25" thickBot="1" x14ac:dyDescent="0.2">
      <c r="A27432" s="106" t="s">
        <v>357</v>
      </c>
      <c r="B27432" s="106" t="s">
        <v>358</v>
      </c>
      <c r="C27432" s="146" t="s">
        <v>35</v>
      </c>
      <c r="D27432" s="146" t="s">
        <v>36</v>
      </c>
      <c r="E27432" s="146" t="s">
        <v>14506</v>
      </c>
      <c r="F27432" s="146" t="s">
        <v>38</v>
      </c>
      <c r="G27432" s="146" t="s">
        <v>39</v>
      </c>
      <c r="H27432" s="146" t="s">
        <v>41</v>
      </c>
      <c r="I27432" s="146" t="s">
        <v>42</v>
      </c>
      <c r="J27432" s="146" t="s">
        <v>43</v>
      </c>
      <c r="K27432" s="146" t="s">
        <v>44</v>
      </c>
      <c r="L27432" s="146" t="s">
        <v>45</v>
      </c>
      <c r="M27432" s="146" t="s">
        <v>46</v>
      </c>
      <c r="N27432" s="146" t="s">
        <v>47</v>
      </c>
      <c r="O27432" s="146" t="s">
        <v>48</v>
      </c>
      <c r="P27432" s="146" t="s">
        <v>49</v>
      </c>
      <c r="Q27432" s="146" t="s">
        <v>50</v>
      </c>
      <c r="R27432" s="146" t="s">
        <v>51</v>
      </c>
      <c r="S27432" s="146" t="s">
        <v>52</v>
      </c>
    </row>
    <row r="27433" spans="1:19" ht="11.25" thickBot="1" x14ac:dyDescent="0.2">
      <c r="A27433" s="107">
        <v>1</v>
      </c>
      <c r="B27433" s="132">
        <v>0.70614583333333336</v>
      </c>
      <c r="C27433" s="145">
        <v>172379.99</v>
      </c>
      <c r="D27433" s="108">
        <v>166.66800000000001</v>
      </c>
      <c r="E27433" s="108">
        <v>33.332999999999998</v>
      </c>
      <c r="F27433" s="141" t="s">
        <v>14500</v>
      </c>
      <c r="G27433" s="108">
        <v>55.555999999999997</v>
      </c>
      <c r="H27433" s="108">
        <v>11038.583000000001</v>
      </c>
      <c r="I27433" s="108">
        <v>166.66800000000001</v>
      </c>
      <c r="J27433" s="108">
        <v>511.12599999999998</v>
      </c>
      <c r="K27433" s="108">
        <v>180.55699999999999</v>
      </c>
      <c r="L27433" s="108">
        <v>33.332999999999998</v>
      </c>
      <c r="M27433" s="141" t="s">
        <v>14500</v>
      </c>
      <c r="N27433" s="141" t="s">
        <v>14500</v>
      </c>
      <c r="O27433" s="108">
        <v>33.332999999999998</v>
      </c>
      <c r="P27433" s="108">
        <v>33.332999999999998</v>
      </c>
      <c r="Q27433" s="108">
        <v>41.667000000000002</v>
      </c>
      <c r="R27433" s="108">
        <v>55.555999999999997</v>
      </c>
      <c r="S27433" s="108">
        <v>74.073999999999998</v>
      </c>
    </row>
    <row r="27434" spans="1:19" ht="11.25" thickBot="1" x14ac:dyDescent="0.2">
      <c r="A27434" s="112"/>
    </row>
    <row r="27435" spans="1:19" ht="11.25" thickBot="1" x14ac:dyDescent="0.2">
      <c r="A27435" s="135" t="s">
        <v>362</v>
      </c>
      <c r="B27435" s="112"/>
      <c r="C27435" s="140">
        <v>172379.99</v>
      </c>
      <c r="D27435" s="136">
        <v>166.66800000000001</v>
      </c>
      <c r="E27435" s="136">
        <v>33.332999999999998</v>
      </c>
      <c r="F27435" s="141" t="s">
        <v>14501</v>
      </c>
      <c r="G27435" s="136">
        <v>55.555999999999997</v>
      </c>
      <c r="H27435" s="136">
        <v>11038.583000000001</v>
      </c>
      <c r="I27435" s="136">
        <v>166.66800000000001</v>
      </c>
      <c r="J27435" s="136">
        <v>511.12599999999998</v>
      </c>
      <c r="K27435" s="136">
        <v>180.55699999999999</v>
      </c>
      <c r="L27435" s="136">
        <v>33.332999999999998</v>
      </c>
      <c r="M27435" s="141" t="s">
        <v>14501</v>
      </c>
      <c r="N27435" s="141" t="s">
        <v>14501</v>
      </c>
      <c r="O27435" s="136">
        <v>33.332999999999998</v>
      </c>
      <c r="P27435" s="136">
        <v>33.332999999999998</v>
      </c>
      <c r="Q27435" s="136">
        <v>41.667000000000002</v>
      </c>
      <c r="R27435" s="136">
        <v>55.555999999999997</v>
      </c>
      <c r="S27435" s="136">
        <v>74.073999999999998</v>
      </c>
    </row>
    <row r="27436" spans="1:19" ht="11.25" thickBot="1" x14ac:dyDescent="0.2">
      <c r="A27436" s="112"/>
    </row>
    <row r="27437" spans="1:19" ht="11.25" thickBot="1" x14ac:dyDescent="0.2">
      <c r="A27437" s="138" t="s">
        <v>364</v>
      </c>
      <c r="B27437" s="112"/>
      <c r="C27437" s="140">
        <v>0</v>
      </c>
      <c r="D27437" s="136">
        <v>0</v>
      </c>
      <c r="E27437" s="136">
        <v>0</v>
      </c>
      <c r="F27437" s="141" t="s">
        <v>14501</v>
      </c>
      <c r="G27437" s="136">
        <v>0</v>
      </c>
      <c r="H27437" s="136">
        <v>0</v>
      </c>
      <c r="I27437" s="136">
        <v>0</v>
      </c>
      <c r="J27437" s="136">
        <v>0</v>
      </c>
      <c r="K27437" s="136">
        <v>0</v>
      </c>
      <c r="L27437" s="136">
        <v>0</v>
      </c>
      <c r="M27437" s="141" t="s">
        <v>14501</v>
      </c>
      <c r="N27437" s="141" t="s">
        <v>14501</v>
      </c>
      <c r="O27437" s="136">
        <v>0</v>
      </c>
      <c r="P27437" s="136">
        <v>0</v>
      </c>
      <c r="Q27437" s="136">
        <v>0</v>
      </c>
      <c r="R27437" s="136">
        <v>0</v>
      </c>
      <c r="S27437" s="136">
        <v>0</v>
      </c>
    </row>
    <row r="27438" spans="1:19" ht="11.25" thickBot="1" x14ac:dyDescent="0.2">
      <c r="A27438" s="112"/>
    </row>
    <row r="27439" spans="1:19" ht="11.25" thickBot="1" x14ac:dyDescent="0.2">
      <c r="A27439" s="139" t="s">
        <v>366</v>
      </c>
      <c r="B27439" s="112"/>
      <c r="C27439" s="140">
        <v>0</v>
      </c>
      <c r="D27439" s="136">
        <v>0</v>
      </c>
      <c r="E27439" s="136">
        <v>0</v>
      </c>
      <c r="F27439" s="141" t="s">
        <v>14501</v>
      </c>
      <c r="G27439" s="136">
        <v>0</v>
      </c>
      <c r="H27439" s="136">
        <v>0</v>
      </c>
      <c r="I27439" s="136">
        <v>0</v>
      </c>
      <c r="J27439" s="136">
        <v>0</v>
      </c>
      <c r="K27439" s="136">
        <v>0</v>
      </c>
      <c r="L27439" s="136">
        <v>0</v>
      </c>
      <c r="M27439" s="141" t="s">
        <v>14501</v>
      </c>
      <c r="N27439" s="141" t="s">
        <v>14501</v>
      </c>
      <c r="O27439" s="136">
        <v>0</v>
      </c>
      <c r="P27439" s="136">
        <v>0</v>
      </c>
      <c r="Q27439" s="136">
        <v>0</v>
      </c>
      <c r="R27439" s="136">
        <v>0</v>
      </c>
      <c r="S27439" s="136">
        <v>0</v>
      </c>
    </row>
    <row r="27440" spans="1:19" ht="11.25" thickBot="1" x14ac:dyDescent="0.2">
      <c r="A27440" s="112"/>
    </row>
    <row r="27441" spans="1:19" ht="11.25" thickBot="1" x14ac:dyDescent="0.2">
      <c r="A27441" s="106" t="s">
        <v>357</v>
      </c>
      <c r="B27441" s="106" t="s">
        <v>358</v>
      </c>
      <c r="C27441" s="146" t="s">
        <v>53</v>
      </c>
      <c r="D27441" s="146" t="s">
        <v>54</v>
      </c>
      <c r="E27441" s="146" t="s">
        <v>55</v>
      </c>
      <c r="F27441" s="146" t="s">
        <v>56</v>
      </c>
      <c r="G27441" s="146" t="s">
        <v>14507</v>
      </c>
      <c r="H27441" s="146" t="s">
        <v>57</v>
      </c>
      <c r="I27441" s="146" t="s">
        <v>59</v>
      </c>
      <c r="J27441" s="146" t="s">
        <v>14508</v>
      </c>
      <c r="K27441" s="146" t="s">
        <v>60</v>
      </c>
      <c r="L27441" s="146" t="s">
        <v>61</v>
      </c>
      <c r="M27441" s="146" t="s">
        <v>62</v>
      </c>
      <c r="N27441" s="146" t="s">
        <v>14509</v>
      </c>
      <c r="O27441" s="146" t="s">
        <v>63</v>
      </c>
      <c r="P27441" s="146" t="s">
        <v>64</v>
      </c>
      <c r="Q27441" s="146" t="s">
        <v>66</v>
      </c>
      <c r="R27441" s="146" t="s">
        <v>14510</v>
      </c>
      <c r="S27441" s="146" t="s">
        <v>67</v>
      </c>
    </row>
    <row r="27442" spans="1:19" ht="11.25" thickBot="1" x14ac:dyDescent="0.2">
      <c r="A27442" s="107">
        <v>1</v>
      </c>
      <c r="B27442" s="132">
        <v>0.70614583333333336</v>
      </c>
      <c r="C27442" s="108">
        <v>33.332999999999998</v>
      </c>
      <c r="D27442" s="108">
        <v>33.332999999999998</v>
      </c>
      <c r="E27442" s="141" t="s">
        <v>14500</v>
      </c>
      <c r="F27442" s="108">
        <v>33.332999999999998</v>
      </c>
      <c r="G27442" s="141" t="s">
        <v>14500</v>
      </c>
      <c r="H27442" s="108">
        <v>250.00399999999999</v>
      </c>
      <c r="I27442" s="108">
        <v>1185.249</v>
      </c>
      <c r="J27442" s="141" t="s">
        <v>14500</v>
      </c>
      <c r="K27442" s="141" t="s">
        <v>14500</v>
      </c>
      <c r="L27442" s="141" t="s">
        <v>14500</v>
      </c>
      <c r="M27442" s="108">
        <v>83.334000000000003</v>
      </c>
      <c r="N27442" s="141" t="s">
        <v>14500</v>
      </c>
      <c r="O27442" s="141" t="s">
        <v>14500</v>
      </c>
      <c r="P27442" s="108">
        <v>796.322</v>
      </c>
      <c r="Q27442" s="145">
        <v>706581.07</v>
      </c>
      <c r="R27442" s="141" t="s">
        <v>14500</v>
      </c>
      <c r="S27442" s="108">
        <v>187.50299999999999</v>
      </c>
    </row>
    <row r="27443" spans="1:19" ht="11.25" thickBot="1" x14ac:dyDescent="0.2">
      <c r="A27443" s="112"/>
    </row>
    <row r="27444" spans="1:19" ht="11.25" thickBot="1" x14ac:dyDescent="0.2">
      <c r="A27444" s="135" t="s">
        <v>362</v>
      </c>
      <c r="B27444" s="112"/>
      <c r="C27444" s="136">
        <v>33.332999999999998</v>
      </c>
      <c r="D27444" s="136">
        <v>33.332999999999998</v>
      </c>
      <c r="E27444" s="141" t="s">
        <v>14501</v>
      </c>
      <c r="F27444" s="136">
        <v>33.332999999999998</v>
      </c>
      <c r="G27444" s="141" t="s">
        <v>14501</v>
      </c>
      <c r="H27444" s="136">
        <v>250.00399999999999</v>
      </c>
      <c r="I27444" s="136">
        <v>1185.249</v>
      </c>
      <c r="J27444" s="141" t="s">
        <v>14501</v>
      </c>
      <c r="K27444" s="141" t="s">
        <v>14501</v>
      </c>
      <c r="L27444" s="141" t="s">
        <v>14501</v>
      </c>
      <c r="M27444" s="136">
        <v>83.334000000000003</v>
      </c>
      <c r="N27444" s="141" t="s">
        <v>14501</v>
      </c>
      <c r="O27444" s="141" t="s">
        <v>14501</v>
      </c>
      <c r="P27444" s="136">
        <v>796.322</v>
      </c>
      <c r="Q27444" s="140">
        <v>706581.07</v>
      </c>
      <c r="R27444" s="141" t="s">
        <v>14501</v>
      </c>
      <c r="S27444" s="136">
        <v>187.50299999999999</v>
      </c>
    </row>
    <row r="27445" spans="1:19" ht="11.25" thickBot="1" x14ac:dyDescent="0.2">
      <c r="A27445" s="112"/>
    </row>
    <row r="27446" spans="1:19" ht="11.25" thickBot="1" x14ac:dyDescent="0.2">
      <c r="A27446" s="138" t="s">
        <v>364</v>
      </c>
      <c r="B27446" s="112"/>
      <c r="C27446" s="136">
        <v>0</v>
      </c>
      <c r="D27446" s="136">
        <v>0</v>
      </c>
      <c r="E27446" s="141" t="s">
        <v>14501</v>
      </c>
      <c r="F27446" s="136">
        <v>0</v>
      </c>
      <c r="G27446" s="141" t="s">
        <v>14501</v>
      </c>
      <c r="H27446" s="136">
        <v>0</v>
      </c>
      <c r="I27446" s="136">
        <v>0</v>
      </c>
      <c r="J27446" s="141" t="s">
        <v>14501</v>
      </c>
      <c r="K27446" s="141" t="s">
        <v>14501</v>
      </c>
      <c r="L27446" s="141" t="s">
        <v>14501</v>
      </c>
      <c r="M27446" s="136">
        <v>0</v>
      </c>
      <c r="N27446" s="141" t="s">
        <v>14501</v>
      </c>
      <c r="O27446" s="141" t="s">
        <v>14501</v>
      </c>
      <c r="P27446" s="136">
        <v>0</v>
      </c>
      <c r="Q27446" s="140">
        <v>0</v>
      </c>
      <c r="R27446" s="141" t="s">
        <v>14501</v>
      </c>
      <c r="S27446" s="136">
        <v>0</v>
      </c>
    </row>
    <row r="27447" spans="1:19" ht="11.25" thickBot="1" x14ac:dyDescent="0.2">
      <c r="A27447" s="112"/>
    </row>
    <row r="27448" spans="1:19" ht="11.25" thickBot="1" x14ac:dyDescent="0.2">
      <c r="A27448" s="139" t="s">
        <v>366</v>
      </c>
      <c r="B27448" s="112"/>
      <c r="C27448" s="136">
        <v>0</v>
      </c>
      <c r="D27448" s="136">
        <v>0</v>
      </c>
      <c r="E27448" s="141" t="s">
        <v>14501</v>
      </c>
      <c r="F27448" s="136">
        <v>0</v>
      </c>
      <c r="G27448" s="141" t="s">
        <v>14501</v>
      </c>
      <c r="H27448" s="136">
        <v>0</v>
      </c>
      <c r="I27448" s="136">
        <v>0</v>
      </c>
      <c r="J27448" s="141" t="s">
        <v>14501</v>
      </c>
      <c r="K27448" s="141" t="s">
        <v>14501</v>
      </c>
      <c r="L27448" s="141" t="s">
        <v>14501</v>
      </c>
      <c r="M27448" s="136">
        <v>0</v>
      </c>
      <c r="N27448" s="141" t="s">
        <v>14501</v>
      </c>
      <c r="O27448" s="141" t="s">
        <v>14501</v>
      </c>
      <c r="P27448" s="136">
        <v>0</v>
      </c>
      <c r="Q27448" s="140">
        <v>0</v>
      </c>
      <c r="R27448" s="141" t="s">
        <v>14501</v>
      </c>
      <c r="S27448" s="136">
        <v>0</v>
      </c>
    </row>
    <row r="27449" spans="1:19" ht="11.25" thickBot="1" x14ac:dyDescent="0.2">
      <c r="A27449" s="112"/>
    </row>
    <row r="27450" spans="1:19" ht="11.25" thickBot="1" x14ac:dyDescent="0.2">
      <c r="A27450" s="106" t="s">
        <v>357</v>
      </c>
      <c r="B27450" s="106" t="s">
        <v>358</v>
      </c>
      <c r="C27450" s="146" t="s">
        <v>68</v>
      </c>
      <c r="D27450" s="146" t="s">
        <v>14511</v>
      </c>
    </row>
    <row r="27451" spans="1:19" ht="11.25" thickBot="1" x14ac:dyDescent="0.2">
      <c r="A27451" s="107">
        <v>1</v>
      </c>
      <c r="B27451" s="132">
        <v>0.70614583333333336</v>
      </c>
      <c r="C27451" s="108">
        <v>33.332999999999998</v>
      </c>
      <c r="D27451" s="141" t="s">
        <v>14500</v>
      </c>
    </row>
    <row r="27452" spans="1:19" ht="11.25" thickBot="1" x14ac:dyDescent="0.2">
      <c r="A27452" s="112"/>
    </row>
    <row r="27453" spans="1:19" ht="11.25" thickBot="1" x14ac:dyDescent="0.2">
      <c r="A27453" s="135" t="s">
        <v>362</v>
      </c>
      <c r="B27453" s="112"/>
      <c r="C27453" s="136">
        <v>33.332999999999998</v>
      </c>
      <c r="D27453" s="141" t="s">
        <v>14501</v>
      </c>
    </row>
    <row r="27454" spans="1:19" ht="11.25" thickBot="1" x14ac:dyDescent="0.2">
      <c r="A27454" s="112"/>
    </row>
    <row r="27455" spans="1:19" ht="11.25" thickBot="1" x14ac:dyDescent="0.2">
      <c r="A27455" s="138" t="s">
        <v>364</v>
      </c>
      <c r="B27455" s="112"/>
      <c r="C27455" s="136">
        <v>0</v>
      </c>
      <c r="D27455" s="141" t="s">
        <v>14501</v>
      </c>
    </row>
    <row r="27456" spans="1:19" ht="11.25" thickBot="1" x14ac:dyDescent="0.2">
      <c r="A27456" s="112"/>
    </row>
    <row r="27457" spans="1:19" ht="11.25" thickBot="1" x14ac:dyDescent="0.2">
      <c r="A27457" s="139" t="s">
        <v>366</v>
      </c>
      <c r="B27457" s="112"/>
      <c r="C27457" s="136">
        <v>0</v>
      </c>
      <c r="D27457" s="141" t="s">
        <v>14501</v>
      </c>
    </row>
    <row r="27458" spans="1:19" ht="10.5" x14ac:dyDescent="0.15">
      <c r="A27458" s="112"/>
    </row>
    <row r="27459" spans="1:19" x14ac:dyDescent="0.15">
      <c r="A27459" s="129"/>
      <c r="B27459" s="86" t="s">
        <v>3850</v>
      </c>
    </row>
    <row r="27460" spans="1:19" ht="9.75" thickBot="1" x14ac:dyDescent="0.2">
      <c r="A27460" s="81" t="s">
        <v>5871</v>
      </c>
    </row>
    <row r="27461" spans="1:19" ht="11.25" thickBot="1" x14ac:dyDescent="0.2">
      <c r="A27461" s="106" t="s">
        <v>357</v>
      </c>
      <c r="B27461" s="106" t="s">
        <v>358</v>
      </c>
      <c r="C27461" s="146" t="s">
        <v>14494</v>
      </c>
      <c r="D27461" s="146" t="s">
        <v>14495</v>
      </c>
      <c r="E27461" s="146" t="s">
        <v>14496</v>
      </c>
      <c r="F27461" s="146" t="s">
        <v>0</v>
      </c>
      <c r="G27461" s="146" t="s">
        <v>1</v>
      </c>
      <c r="H27461" s="146" t="s">
        <v>2</v>
      </c>
      <c r="I27461" s="146" t="s">
        <v>14497</v>
      </c>
      <c r="J27461" s="146" t="s">
        <v>3</v>
      </c>
      <c r="K27461" s="146" t="s">
        <v>14498</v>
      </c>
      <c r="L27461" s="146" t="s">
        <v>7</v>
      </c>
      <c r="M27461" s="146" t="s">
        <v>14499</v>
      </c>
      <c r="N27461" s="146" t="s">
        <v>10</v>
      </c>
      <c r="O27461" s="146" t="s">
        <v>11</v>
      </c>
      <c r="P27461" s="146" t="s">
        <v>12</v>
      </c>
      <c r="Q27461" s="146" t="s">
        <v>13</v>
      </c>
      <c r="R27461" s="146" t="s">
        <v>14</v>
      </c>
      <c r="S27461" s="146" t="s">
        <v>15</v>
      </c>
    </row>
    <row r="27462" spans="1:19" ht="11.25" thickBot="1" x14ac:dyDescent="0.2">
      <c r="A27462" s="107">
        <v>1</v>
      </c>
      <c r="B27462" s="132">
        <v>0.71130787037037047</v>
      </c>
      <c r="C27462" s="141" t="s">
        <v>14500</v>
      </c>
      <c r="D27462" s="141" t="s">
        <v>14500</v>
      </c>
      <c r="E27462" s="141" t="s">
        <v>14500</v>
      </c>
      <c r="F27462" s="108">
        <v>4858.9430000000002</v>
      </c>
      <c r="G27462" s="108">
        <v>46805.124000000003</v>
      </c>
      <c r="H27462" s="108">
        <v>433.34100000000001</v>
      </c>
      <c r="I27462" s="108">
        <v>142.858</v>
      </c>
      <c r="J27462" s="108">
        <v>592.61199999999997</v>
      </c>
      <c r="K27462" s="108">
        <v>479.17700000000002</v>
      </c>
      <c r="L27462" s="145">
        <v>9303.8680000000004</v>
      </c>
      <c r="M27462" s="108">
        <v>55.555999999999997</v>
      </c>
      <c r="N27462" s="108">
        <v>83.334000000000003</v>
      </c>
      <c r="O27462" s="108">
        <v>259.26299999999998</v>
      </c>
      <c r="P27462" s="108">
        <v>20467.454000000002</v>
      </c>
      <c r="Q27462" s="108">
        <v>65489.112999999998</v>
      </c>
      <c r="R27462" s="108">
        <v>342.59899999999999</v>
      </c>
      <c r="S27462" s="108">
        <v>1300.0709999999999</v>
      </c>
    </row>
    <row r="27463" spans="1:19" ht="11.25" thickBot="1" x14ac:dyDescent="0.2">
      <c r="A27463" s="112"/>
    </row>
    <row r="27464" spans="1:19" ht="11.25" thickBot="1" x14ac:dyDescent="0.2">
      <c r="A27464" s="135" t="s">
        <v>362</v>
      </c>
      <c r="B27464" s="112"/>
      <c r="C27464" s="141" t="s">
        <v>14501</v>
      </c>
      <c r="D27464" s="141" t="s">
        <v>14501</v>
      </c>
      <c r="E27464" s="141" t="s">
        <v>14501</v>
      </c>
      <c r="F27464" s="136">
        <v>4858.9430000000002</v>
      </c>
      <c r="G27464" s="136">
        <v>46805.124000000003</v>
      </c>
      <c r="H27464" s="136">
        <v>433.34100000000001</v>
      </c>
      <c r="I27464" s="136">
        <v>142.858</v>
      </c>
      <c r="J27464" s="136">
        <v>592.61199999999997</v>
      </c>
      <c r="K27464" s="136">
        <v>479.17700000000002</v>
      </c>
      <c r="L27464" s="140">
        <v>9303.8680000000004</v>
      </c>
      <c r="M27464" s="136">
        <v>55.555999999999997</v>
      </c>
      <c r="N27464" s="136">
        <v>83.334000000000003</v>
      </c>
      <c r="O27464" s="136">
        <v>259.26299999999998</v>
      </c>
      <c r="P27464" s="136">
        <v>20467.454000000002</v>
      </c>
      <c r="Q27464" s="136">
        <v>65489.112999999998</v>
      </c>
      <c r="R27464" s="136">
        <v>342.59899999999999</v>
      </c>
      <c r="S27464" s="136">
        <v>1300.0709999999999</v>
      </c>
    </row>
    <row r="27465" spans="1:19" ht="11.25" thickBot="1" x14ac:dyDescent="0.2">
      <c r="A27465" s="112"/>
    </row>
    <row r="27466" spans="1:19" ht="11.25" thickBot="1" x14ac:dyDescent="0.2">
      <c r="A27466" s="138" t="s">
        <v>364</v>
      </c>
      <c r="B27466" s="112"/>
      <c r="C27466" s="141" t="s">
        <v>14501</v>
      </c>
      <c r="D27466" s="141" t="s">
        <v>14501</v>
      </c>
      <c r="E27466" s="141" t="s">
        <v>14501</v>
      </c>
      <c r="F27466" s="136">
        <v>0</v>
      </c>
      <c r="G27466" s="136">
        <v>0</v>
      </c>
      <c r="H27466" s="136">
        <v>0</v>
      </c>
      <c r="I27466" s="136">
        <v>0</v>
      </c>
      <c r="J27466" s="136">
        <v>0</v>
      </c>
      <c r="K27466" s="136">
        <v>0</v>
      </c>
      <c r="L27466" s="140">
        <v>0</v>
      </c>
      <c r="M27466" s="136">
        <v>0</v>
      </c>
      <c r="N27466" s="136">
        <v>0</v>
      </c>
      <c r="O27466" s="136">
        <v>0</v>
      </c>
      <c r="P27466" s="136">
        <v>0</v>
      </c>
      <c r="Q27466" s="136">
        <v>0</v>
      </c>
      <c r="R27466" s="136">
        <v>0</v>
      </c>
      <c r="S27466" s="136">
        <v>0</v>
      </c>
    </row>
    <row r="27467" spans="1:19" ht="11.25" thickBot="1" x14ac:dyDescent="0.2">
      <c r="A27467" s="112"/>
    </row>
    <row r="27468" spans="1:19" ht="11.25" thickBot="1" x14ac:dyDescent="0.2">
      <c r="A27468" s="139" t="s">
        <v>366</v>
      </c>
      <c r="B27468" s="112"/>
      <c r="C27468" s="141" t="s">
        <v>14501</v>
      </c>
      <c r="D27468" s="141" t="s">
        <v>14501</v>
      </c>
      <c r="E27468" s="141" t="s">
        <v>14501</v>
      </c>
      <c r="F27468" s="136">
        <v>0</v>
      </c>
      <c r="G27468" s="136">
        <v>0</v>
      </c>
      <c r="H27468" s="136">
        <v>0</v>
      </c>
      <c r="I27468" s="136">
        <v>0</v>
      </c>
      <c r="J27468" s="136">
        <v>0</v>
      </c>
      <c r="K27468" s="136">
        <v>0</v>
      </c>
      <c r="L27468" s="140">
        <v>0</v>
      </c>
      <c r="M27468" s="136">
        <v>0</v>
      </c>
      <c r="N27468" s="136">
        <v>0</v>
      </c>
      <c r="O27468" s="136">
        <v>0</v>
      </c>
      <c r="P27468" s="136">
        <v>0</v>
      </c>
      <c r="Q27468" s="136">
        <v>0</v>
      </c>
      <c r="R27468" s="136">
        <v>0</v>
      </c>
      <c r="S27468" s="136">
        <v>0</v>
      </c>
    </row>
    <row r="27469" spans="1:19" ht="11.25" thickBot="1" x14ac:dyDescent="0.2">
      <c r="A27469" s="112"/>
    </row>
    <row r="27470" spans="1:19" ht="11.25" thickBot="1" x14ac:dyDescent="0.2">
      <c r="A27470" s="106" t="s">
        <v>357</v>
      </c>
      <c r="B27470" s="106" t="s">
        <v>358</v>
      </c>
      <c r="C27470" s="146" t="s">
        <v>16</v>
      </c>
      <c r="D27470" s="146" t="s">
        <v>14502</v>
      </c>
      <c r="E27470" s="146" t="s">
        <v>14503</v>
      </c>
      <c r="F27470" s="146" t="s">
        <v>20</v>
      </c>
      <c r="G27470" s="146" t="s">
        <v>21</v>
      </c>
      <c r="H27470" s="146" t="s">
        <v>22</v>
      </c>
      <c r="I27470" s="146" t="s">
        <v>23</v>
      </c>
      <c r="J27470" s="146" t="s">
        <v>24</v>
      </c>
      <c r="K27470" s="146" t="s">
        <v>26</v>
      </c>
      <c r="L27470" s="146" t="s">
        <v>14504</v>
      </c>
      <c r="M27470" s="146" t="s">
        <v>27</v>
      </c>
      <c r="N27470" s="146" t="s">
        <v>28</v>
      </c>
      <c r="O27470" s="146" t="s">
        <v>29</v>
      </c>
      <c r="P27470" s="146" t="s">
        <v>30</v>
      </c>
      <c r="Q27470" s="146" t="s">
        <v>14505</v>
      </c>
      <c r="R27470" s="146" t="s">
        <v>32</v>
      </c>
      <c r="S27470" s="146" t="s">
        <v>33</v>
      </c>
    </row>
    <row r="27471" spans="1:19" ht="11.25" thickBot="1" x14ac:dyDescent="0.2">
      <c r="A27471" s="107">
        <v>1</v>
      </c>
      <c r="B27471" s="132">
        <v>0.71130787037037047</v>
      </c>
      <c r="C27471" s="108">
        <v>20778.307000000001</v>
      </c>
      <c r="D27471" s="108">
        <v>4350.7550000000001</v>
      </c>
      <c r="E27471" s="108">
        <v>66.667000000000002</v>
      </c>
      <c r="F27471" s="145">
        <v>10304.123</v>
      </c>
      <c r="G27471" s="141" t="s">
        <v>14500</v>
      </c>
      <c r="H27471" s="141" t="s">
        <v>14500</v>
      </c>
      <c r="I27471" s="108">
        <v>5801.3379999999997</v>
      </c>
      <c r="J27471" s="108">
        <v>20355.8</v>
      </c>
      <c r="K27471" s="145">
        <v>80791.198000000004</v>
      </c>
      <c r="L27471" s="108">
        <v>111.11199999999999</v>
      </c>
      <c r="M27471" s="141" t="s">
        <v>14500</v>
      </c>
      <c r="N27471" s="108">
        <v>222.22499999999999</v>
      </c>
      <c r="O27471" s="141" t="s">
        <v>14500</v>
      </c>
      <c r="P27471" s="141" t="s">
        <v>14500</v>
      </c>
      <c r="Q27471" s="108">
        <v>142.858</v>
      </c>
      <c r="R27471" s="108">
        <v>66.667000000000002</v>
      </c>
      <c r="S27471" s="108">
        <v>74.073999999999998</v>
      </c>
    </row>
    <row r="27472" spans="1:19" ht="11.25" thickBot="1" x14ac:dyDescent="0.2">
      <c r="A27472" s="112"/>
    </row>
    <row r="27473" spans="1:19" ht="11.25" thickBot="1" x14ac:dyDescent="0.2">
      <c r="A27473" s="135" t="s">
        <v>362</v>
      </c>
      <c r="B27473" s="112"/>
      <c r="C27473" s="136">
        <v>20778.307000000001</v>
      </c>
      <c r="D27473" s="136">
        <v>4350.7550000000001</v>
      </c>
      <c r="E27473" s="136">
        <v>66.667000000000002</v>
      </c>
      <c r="F27473" s="140">
        <v>10304.123</v>
      </c>
      <c r="G27473" s="141" t="s">
        <v>14501</v>
      </c>
      <c r="H27473" s="141" t="s">
        <v>14501</v>
      </c>
      <c r="I27473" s="136">
        <v>5801.3379999999997</v>
      </c>
      <c r="J27473" s="136">
        <v>20355.8</v>
      </c>
      <c r="K27473" s="140">
        <v>80791.198000000004</v>
      </c>
      <c r="L27473" s="136">
        <v>111.11199999999999</v>
      </c>
      <c r="M27473" s="141" t="s">
        <v>14501</v>
      </c>
      <c r="N27473" s="136">
        <v>222.22499999999999</v>
      </c>
      <c r="O27473" s="141" t="s">
        <v>14501</v>
      </c>
      <c r="P27473" s="141" t="s">
        <v>14501</v>
      </c>
      <c r="Q27473" s="136">
        <v>142.858</v>
      </c>
      <c r="R27473" s="136">
        <v>66.667000000000002</v>
      </c>
      <c r="S27473" s="136">
        <v>74.073999999999998</v>
      </c>
    </row>
    <row r="27474" spans="1:19" ht="11.25" thickBot="1" x14ac:dyDescent="0.2">
      <c r="A27474" s="112"/>
    </row>
    <row r="27475" spans="1:19" ht="11.25" thickBot="1" x14ac:dyDescent="0.2">
      <c r="A27475" s="138" t="s">
        <v>364</v>
      </c>
      <c r="B27475" s="112"/>
      <c r="C27475" s="136">
        <v>0</v>
      </c>
      <c r="D27475" s="136">
        <v>0</v>
      </c>
      <c r="E27475" s="136">
        <v>0</v>
      </c>
      <c r="F27475" s="140">
        <v>0</v>
      </c>
      <c r="G27475" s="141" t="s">
        <v>14501</v>
      </c>
      <c r="H27475" s="141" t="s">
        <v>14501</v>
      </c>
      <c r="I27475" s="136">
        <v>0</v>
      </c>
      <c r="J27475" s="136">
        <v>0</v>
      </c>
      <c r="K27475" s="140">
        <v>0</v>
      </c>
      <c r="L27475" s="136">
        <v>0</v>
      </c>
      <c r="M27475" s="141" t="s">
        <v>14501</v>
      </c>
      <c r="N27475" s="136">
        <v>0</v>
      </c>
      <c r="O27475" s="141" t="s">
        <v>14501</v>
      </c>
      <c r="P27475" s="141" t="s">
        <v>14501</v>
      </c>
      <c r="Q27475" s="136">
        <v>0</v>
      </c>
      <c r="R27475" s="136">
        <v>0</v>
      </c>
      <c r="S27475" s="136">
        <v>0</v>
      </c>
    </row>
    <row r="27476" spans="1:19" ht="11.25" thickBot="1" x14ac:dyDescent="0.2">
      <c r="A27476" s="112"/>
    </row>
    <row r="27477" spans="1:19" ht="11.25" thickBot="1" x14ac:dyDescent="0.2">
      <c r="A27477" s="139" t="s">
        <v>366</v>
      </c>
      <c r="B27477" s="112"/>
      <c r="C27477" s="136">
        <v>0</v>
      </c>
      <c r="D27477" s="136">
        <v>0</v>
      </c>
      <c r="E27477" s="136">
        <v>0</v>
      </c>
      <c r="F27477" s="140">
        <v>0</v>
      </c>
      <c r="G27477" s="141" t="s">
        <v>14501</v>
      </c>
      <c r="H27477" s="141" t="s">
        <v>14501</v>
      </c>
      <c r="I27477" s="136">
        <v>0</v>
      </c>
      <c r="J27477" s="136">
        <v>0</v>
      </c>
      <c r="K27477" s="140">
        <v>0</v>
      </c>
      <c r="L27477" s="136">
        <v>0</v>
      </c>
      <c r="M27477" s="141" t="s">
        <v>14501</v>
      </c>
      <c r="N27477" s="136">
        <v>0</v>
      </c>
      <c r="O27477" s="141" t="s">
        <v>14501</v>
      </c>
      <c r="P27477" s="141" t="s">
        <v>14501</v>
      </c>
      <c r="Q27477" s="136">
        <v>0</v>
      </c>
      <c r="R27477" s="136">
        <v>0</v>
      </c>
      <c r="S27477" s="136">
        <v>0</v>
      </c>
    </row>
    <row r="27478" spans="1:19" ht="11.25" thickBot="1" x14ac:dyDescent="0.2">
      <c r="A27478" s="112"/>
    </row>
    <row r="27479" spans="1:19" ht="11.25" thickBot="1" x14ac:dyDescent="0.2">
      <c r="A27479" s="106" t="s">
        <v>357</v>
      </c>
      <c r="B27479" s="106" t="s">
        <v>358</v>
      </c>
      <c r="C27479" s="146" t="s">
        <v>35</v>
      </c>
      <c r="D27479" s="146" t="s">
        <v>36</v>
      </c>
      <c r="E27479" s="146" t="s">
        <v>14506</v>
      </c>
      <c r="F27479" s="146" t="s">
        <v>38</v>
      </c>
      <c r="G27479" s="146" t="s">
        <v>39</v>
      </c>
      <c r="H27479" s="146" t="s">
        <v>41</v>
      </c>
      <c r="I27479" s="146" t="s">
        <v>42</v>
      </c>
      <c r="J27479" s="146" t="s">
        <v>43</v>
      </c>
      <c r="K27479" s="146" t="s">
        <v>44</v>
      </c>
      <c r="L27479" s="146" t="s">
        <v>45</v>
      </c>
      <c r="M27479" s="146" t="s">
        <v>46</v>
      </c>
      <c r="N27479" s="146" t="s">
        <v>47</v>
      </c>
      <c r="O27479" s="146" t="s">
        <v>48</v>
      </c>
      <c r="P27479" s="146" t="s">
        <v>49</v>
      </c>
      <c r="Q27479" s="146" t="s">
        <v>50</v>
      </c>
      <c r="R27479" s="146" t="s">
        <v>51</v>
      </c>
      <c r="S27479" s="146" t="s">
        <v>52</v>
      </c>
    </row>
    <row r="27480" spans="1:19" ht="11.25" thickBot="1" x14ac:dyDescent="0.2">
      <c r="A27480" s="107">
        <v>1</v>
      </c>
      <c r="B27480" s="132">
        <v>0.71130787037037047</v>
      </c>
      <c r="C27480" s="145">
        <v>170003.75</v>
      </c>
      <c r="D27480" s="108">
        <v>175.928</v>
      </c>
      <c r="E27480" s="108">
        <v>33.332999999999998</v>
      </c>
      <c r="F27480" s="141" t="s">
        <v>14500</v>
      </c>
      <c r="G27480" s="108">
        <v>111.11199999999999</v>
      </c>
      <c r="H27480" s="108">
        <v>3233.8130000000001</v>
      </c>
      <c r="I27480" s="108">
        <v>388.89499999999998</v>
      </c>
      <c r="J27480" s="108">
        <v>555.56799999999998</v>
      </c>
      <c r="K27480" s="108">
        <v>129.631</v>
      </c>
      <c r="L27480" s="108">
        <v>41.667000000000002</v>
      </c>
      <c r="M27480" s="141" t="s">
        <v>14500</v>
      </c>
      <c r="N27480" s="141" t="s">
        <v>14500</v>
      </c>
      <c r="O27480" s="141" t="s">
        <v>14500</v>
      </c>
      <c r="P27480" s="141" t="s">
        <v>14500</v>
      </c>
      <c r="Q27480" s="141" t="s">
        <v>14500</v>
      </c>
      <c r="R27480" s="108">
        <v>33.332999999999998</v>
      </c>
      <c r="S27480" s="108">
        <v>33.332999999999998</v>
      </c>
    </row>
    <row r="27481" spans="1:19" ht="11.25" thickBot="1" x14ac:dyDescent="0.2">
      <c r="A27481" s="112"/>
    </row>
    <row r="27482" spans="1:19" ht="11.25" thickBot="1" x14ac:dyDescent="0.2">
      <c r="A27482" s="135" t="s">
        <v>362</v>
      </c>
      <c r="B27482" s="112"/>
      <c r="C27482" s="140">
        <v>170003.75</v>
      </c>
      <c r="D27482" s="136">
        <v>175.928</v>
      </c>
      <c r="E27482" s="136">
        <v>33.332999999999998</v>
      </c>
      <c r="F27482" s="141" t="s">
        <v>14501</v>
      </c>
      <c r="G27482" s="136">
        <v>111.11199999999999</v>
      </c>
      <c r="H27482" s="136">
        <v>3233.8130000000001</v>
      </c>
      <c r="I27482" s="136">
        <v>388.89499999999998</v>
      </c>
      <c r="J27482" s="136">
        <v>555.56799999999998</v>
      </c>
      <c r="K27482" s="136">
        <v>129.631</v>
      </c>
      <c r="L27482" s="136">
        <v>41.667000000000002</v>
      </c>
      <c r="M27482" s="141" t="s">
        <v>14501</v>
      </c>
      <c r="N27482" s="141" t="s">
        <v>14501</v>
      </c>
      <c r="O27482" s="141" t="s">
        <v>14501</v>
      </c>
      <c r="P27482" s="141" t="s">
        <v>14501</v>
      </c>
      <c r="Q27482" s="141" t="s">
        <v>14501</v>
      </c>
      <c r="R27482" s="136">
        <v>33.332999999999998</v>
      </c>
      <c r="S27482" s="136">
        <v>33.332999999999998</v>
      </c>
    </row>
    <row r="27483" spans="1:19" ht="11.25" thickBot="1" x14ac:dyDescent="0.2">
      <c r="A27483" s="112"/>
    </row>
    <row r="27484" spans="1:19" ht="11.25" thickBot="1" x14ac:dyDescent="0.2">
      <c r="A27484" s="138" t="s">
        <v>364</v>
      </c>
      <c r="B27484" s="112"/>
      <c r="C27484" s="140">
        <v>0</v>
      </c>
      <c r="D27484" s="136">
        <v>0</v>
      </c>
      <c r="E27484" s="136">
        <v>0</v>
      </c>
      <c r="F27484" s="141" t="s">
        <v>14501</v>
      </c>
      <c r="G27484" s="136">
        <v>0</v>
      </c>
      <c r="H27484" s="136">
        <v>0</v>
      </c>
      <c r="I27484" s="136">
        <v>0</v>
      </c>
      <c r="J27484" s="136">
        <v>0</v>
      </c>
      <c r="K27484" s="136">
        <v>0</v>
      </c>
      <c r="L27484" s="136">
        <v>0</v>
      </c>
      <c r="M27484" s="141" t="s">
        <v>14501</v>
      </c>
      <c r="N27484" s="141" t="s">
        <v>14501</v>
      </c>
      <c r="O27484" s="141" t="s">
        <v>14501</v>
      </c>
      <c r="P27484" s="141" t="s">
        <v>14501</v>
      </c>
      <c r="Q27484" s="141" t="s">
        <v>14501</v>
      </c>
      <c r="R27484" s="136">
        <v>0</v>
      </c>
      <c r="S27484" s="136">
        <v>0</v>
      </c>
    </row>
    <row r="27485" spans="1:19" ht="11.25" thickBot="1" x14ac:dyDescent="0.2">
      <c r="A27485" s="112"/>
    </row>
    <row r="27486" spans="1:19" ht="11.25" thickBot="1" x14ac:dyDescent="0.2">
      <c r="A27486" s="139" t="s">
        <v>366</v>
      </c>
      <c r="B27486" s="112"/>
      <c r="C27486" s="140">
        <v>0</v>
      </c>
      <c r="D27486" s="136">
        <v>0</v>
      </c>
      <c r="E27486" s="136">
        <v>0</v>
      </c>
      <c r="F27486" s="141" t="s">
        <v>14501</v>
      </c>
      <c r="G27486" s="136">
        <v>0</v>
      </c>
      <c r="H27486" s="136">
        <v>0</v>
      </c>
      <c r="I27486" s="136">
        <v>0</v>
      </c>
      <c r="J27486" s="136">
        <v>0</v>
      </c>
      <c r="K27486" s="136">
        <v>0</v>
      </c>
      <c r="L27486" s="136">
        <v>0</v>
      </c>
      <c r="M27486" s="141" t="s">
        <v>14501</v>
      </c>
      <c r="N27486" s="141" t="s">
        <v>14501</v>
      </c>
      <c r="O27486" s="141" t="s">
        <v>14501</v>
      </c>
      <c r="P27486" s="141" t="s">
        <v>14501</v>
      </c>
      <c r="Q27486" s="141" t="s">
        <v>14501</v>
      </c>
      <c r="R27486" s="136">
        <v>0</v>
      </c>
      <c r="S27486" s="136">
        <v>0</v>
      </c>
    </row>
    <row r="27487" spans="1:19" ht="11.25" thickBot="1" x14ac:dyDescent="0.2">
      <c r="A27487" s="112"/>
    </row>
    <row r="27488" spans="1:19" ht="11.25" thickBot="1" x14ac:dyDescent="0.2">
      <c r="A27488" s="106" t="s">
        <v>357</v>
      </c>
      <c r="B27488" s="106" t="s">
        <v>358</v>
      </c>
      <c r="C27488" s="146" t="s">
        <v>53</v>
      </c>
      <c r="D27488" s="146" t="s">
        <v>54</v>
      </c>
      <c r="E27488" s="146" t="s">
        <v>55</v>
      </c>
      <c r="F27488" s="146" t="s">
        <v>56</v>
      </c>
      <c r="G27488" s="146" t="s">
        <v>14507</v>
      </c>
      <c r="H27488" s="146" t="s">
        <v>57</v>
      </c>
      <c r="I27488" s="146" t="s">
        <v>59</v>
      </c>
      <c r="J27488" s="146" t="s">
        <v>14508</v>
      </c>
      <c r="K27488" s="146" t="s">
        <v>60</v>
      </c>
      <c r="L27488" s="146" t="s">
        <v>61</v>
      </c>
      <c r="M27488" s="146" t="s">
        <v>62</v>
      </c>
      <c r="N27488" s="146" t="s">
        <v>14509</v>
      </c>
      <c r="O27488" s="146" t="s">
        <v>63</v>
      </c>
      <c r="P27488" s="146" t="s">
        <v>64</v>
      </c>
      <c r="Q27488" s="146" t="s">
        <v>66</v>
      </c>
      <c r="R27488" s="146" t="s">
        <v>14510</v>
      </c>
      <c r="S27488" s="146" t="s">
        <v>67</v>
      </c>
    </row>
    <row r="27489" spans="1:19" ht="11.25" thickBot="1" x14ac:dyDescent="0.2">
      <c r="A27489" s="107">
        <v>1</v>
      </c>
      <c r="B27489" s="132">
        <v>0.71130787037037047</v>
      </c>
      <c r="C27489" s="141" t="s">
        <v>14500</v>
      </c>
      <c r="D27489" s="108">
        <v>33.332999999999998</v>
      </c>
      <c r="E27489" s="141" t="s">
        <v>14500</v>
      </c>
      <c r="F27489" s="108">
        <v>33.332999999999998</v>
      </c>
      <c r="G27489" s="141" t="s">
        <v>14500</v>
      </c>
      <c r="H27489" s="108">
        <v>270.83699999999999</v>
      </c>
      <c r="I27489" s="108">
        <v>1666.7929999999999</v>
      </c>
      <c r="J27489" s="141" t="s">
        <v>14500</v>
      </c>
      <c r="K27489" s="141" t="s">
        <v>14500</v>
      </c>
      <c r="L27489" s="141" t="s">
        <v>14500</v>
      </c>
      <c r="M27489" s="108">
        <v>150.001</v>
      </c>
      <c r="N27489" s="108">
        <v>33.332999999999998</v>
      </c>
      <c r="O27489" s="108">
        <v>33.332999999999998</v>
      </c>
      <c r="P27489" s="108">
        <v>6965.0439999999999</v>
      </c>
      <c r="Q27489" s="145">
        <v>705325.05</v>
      </c>
      <c r="R27489" s="141" t="s">
        <v>14500</v>
      </c>
      <c r="S27489" s="108">
        <v>462.97199999999998</v>
      </c>
    </row>
    <row r="27490" spans="1:19" ht="11.25" thickBot="1" x14ac:dyDescent="0.2">
      <c r="A27490" s="112"/>
    </row>
    <row r="27491" spans="1:19" ht="11.25" thickBot="1" x14ac:dyDescent="0.2">
      <c r="A27491" s="135" t="s">
        <v>362</v>
      </c>
      <c r="B27491" s="112"/>
      <c r="C27491" s="141" t="s">
        <v>14501</v>
      </c>
      <c r="D27491" s="136">
        <v>33.332999999999998</v>
      </c>
      <c r="E27491" s="141" t="s">
        <v>14501</v>
      </c>
      <c r="F27491" s="136">
        <v>33.332999999999998</v>
      </c>
      <c r="G27491" s="141" t="s">
        <v>14501</v>
      </c>
      <c r="H27491" s="136">
        <v>270.83699999999999</v>
      </c>
      <c r="I27491" s="136">
        <v>1666.7929999999999</v>
      </c>
      <c r="J27491" s="141" t="s">
        <v>14501</v>
      </c>
      <c r="K27491" s="141" t="s">
        <v>14501</v>
      </c>
      <c r="L27491" s="141" t="s">
        <v>14501</v>
      </c>
      <c r="M27491" s="136">
        <v>150.001</v>
      </c>
      <c r="N27491" s="136">
        <v>33.332999999999998</v>
      </c>
      <c r="O27491" s="136">
        <v>33.332999999999998</v>
      </c>
      <c r="P27491" s="136">
        <v>6965.0439999999999</v>
      </c>
      <c r="Q27491" s="140">
        <v>705325.05</v>
      </c>
      <c r="R27491" s="141" t="s">
        <v>14501</v>
      </c>
      <c r="S27491" s="136">
        <v>462.97199999999998</v>
      </c>
    </row>
    <row r="27492" spans="1:19" ht="11.25" thickBot="1" x14ac:dyDescent="0.2">
      <c r="A27492" s="112"/>
    </row>
    <row r="27493" spans="1:19" ht="11.25" thickBot="1" x14ac:dyDescent="0.2">
      <c r="A27493" s="138" t="s">
        <v>364</v>
      </c>
      <c r="B27493" s="112"/>
      <c r="C27493" s="141" t="s">
        <v>14501</v>
      </c>
      <c r="D27493" s="136">
        <v>0</v>
      </c>
      <c r="E27493" s="141" t="s">
        <v>14501</v>
      </c>
      <c r="F27493" s="136">
        <v>0</v>
      </c>
      <c r="G27493" s="141" t="s">
        <v>14501</v>
      </c>
      <c r="H27493" s="136">
        <v>0</v>
      </c>
      <c r="I27493" s="136">
        <v>0</v>
      </c>
      <c r="J27493" s="141" t="s">
        <v>14501</v>
      </c>
      <c r="K27493" s="141" t="s">
        <v>14501</v>
      </c>
      <c r="L27493" s="141" t="s">
        <v>14501</v>
      </c>
      <c r="M27493" s="136">
        <v>0</v>
      </c>
      <c r="N27493" s="136">
        <v>0</v>
      </c>
      <c r="O27493" s="136">
        <v>0</v>
      </c>
      <c r="P27493" s="136">
        <v>0</v>
      </c>
      <c r="Q27493" s="140">
        <v>0</v>
      </c>
      <c r="R27493" s="141" t="s">
        <v>14501</v>
      </c>
      <c r="S27493" s="136">
        <v>0</v>
      </c>
    </row>
    <row r="27494" spans="1:19" ht="11.25" thickBot="1" x14ac:dyDescent="0.2">
      <c r="A27494" s="112"/>
    </row>
    <row r="27495" spans="1:19" ht="11.25" thickBot="1" x14ac:dyDescent="0.2">
      <c r="A27495" s="139" t="s">
        <v>366</v>
      </c>
      <c r="B27495" s="112"/>
      <c r="C27495" s="141" t="s">
        <v>14501</v>
      </c>
      <c r="D27495" s="136">
        <v>0</v>
      </c>
      <c r="E27495" s="141" t="s">
        <v>14501</v>
      </c>
      <c r="F27495" s="136">
        <v>0</v>
      </c>
      <c r="G27495" s="141" t="s">
        <v>14501</v>
      </c>
      <c r="H27495" s="136">
        <v>0</v>
      </c>
      <c r="I27495" s="136">
        <v>0</v>
      </c>
      <c r="J27495" s="141" t="s">
        <v>14501</v>
      </c>
      <c r="K27495" s="141" t="s">
        <v>14501</v>
      </c>
      <c r="L27495" s="141" t="s">
        <v>14501</v>
      </c>
      <c r="M27495" s="136">
        <v>0</v>
      </c>
      <c r="N27495" s="136">
        <v>0</v>
      </c>
      <c r="O27495" s="136">
        <v>0</v>
      </c>
      <c r="P27495" s="136">
        <v>0</v>
      </c>
      <c r="Q27495" s="140">
        <v>0</v>
      </c>
      <c r="R27495" s="141" t="s">
        <v>14501</v>
      </c>
      <c r="S27495" s="136">
        <v>0</v>
      </c>
    </row>
    <row r="27496" spans="1:19" ht="11.25" thickBot="1" x14ac:dyDescent="0.2">
      <c r="A27496" s="112"/>
    </row>
    <row r="27497" spans="1:19" ht="11.25" thickBot="1" x14ac:dyDescent="0.2">
      <c r="A27497" s="106" t="s">
        <v>357</v>
      </c>
      <c r="B27497" s="106" t="s">
        <v>358</v>
      </c>
      <c r="C27497" s="146" t="s">
        <v>68</v>
      </c>
      <c r="D27497" s="146" t="s">
        <v>14511</v>
      </c>
    </row>
    <row r="27498" spans="1:19" ht="11.25" thickBot="1" x14ac:dyDescent="0.2">
      <c r="A27498" s="107">
        <v>1</v>
      </c>
      <c r="B27498" s="132">
        <v>0.71130787037037047</v>
      </c>
      <c r="C27498" s="108">
        <v>33.332999999999998</v>
      </c>
      <c r="D27498" s="141" t="s">
        <v>14500</v>
      </c>
    </row>
    <row r="27499" spans="1:19" ht="11.25" thickBot="1" x14ac:dyDescent="0.2">
      <c r="A27499" s="112"/>
    </row>
    <row r="27500" spans="1:19" ht="11.25" thickBot="1" x14ac:dyDescent="0.2">
      <c r="A27500" s="135" t="s">
        <v>362</v>
      </c>
      <c r="B27500" s="112"/>
      <c r="C27500" s="136">
        <v>33.332999999999998</v>
      </c>
      <c r="D27500" s="141" t="s">
        <v>14501</v>
      </c>
    </row>
    <row r="27501" spans="1:19" ht="11.25" thickBot="1" x14ac:dyDescent="0.2">
      <c r="A27501" s="112"/>
    </row>
    <row r="27502" spans="1:19" ht="11.25" thickBot="1" x14ac:dyDescent="0.2">
      <c r="A27502" s="138" t="s">
        <v>364</v>
      </c>
      <c r="B27502" s="112"/>
      <c r="C27502" s="136">
        <v>0</v>
      </c>
      <c r="D27502" s="141" t="s">
        <v>14501</v>
      </c>
    </row>
    <row r="27503" spans="1:19" ht="11.25" thickBot="1" x14ac:dyDescent="0.2">
      <c r="A27503" s="112"/>
    </row>
    <row r="27504" spans="1:19" ht="11.25" thickBot="1" x14ac:dyDescent="0.2">
      <c r="A27504" s="139" t="s">
        <v>366</v>
      </c>
      <c r="B27504" s="112"/>
      <c r="C27504" s="136">
        <v>0</v>
      </c>
      <c r="D27504" s="141" t="s">
        <v>14501</v>
      </c>
    </row>
    <row r="27505" spans="1:19" ht="10.5" x14ac:dyDescent="0.15">
      <c r="A27505" s="112"/>
    </row>
    <row r="27506" spans="1:19" x14ac:dyDescent="0.15">
      <c r="A27506" s="129"/>
      <c r="B27506" s="86" t="s">
        <v>3922</v>
      </c>
    </row>
    <row r="27507" spans="1:19" ht="9.75" thickBot="1" x14ac:dyDescent="0.2">
      <c r="A27507" s="81" t="s">
        <v>5871</v>
      </c>
    </row>
    <row r="27508" spans="1:19" ht="11.25" thickBot="1" x14ac:dyDescent="0.2">
      <c r="A27508" s="106" t="s">
        <v>357</v>
      </c>
      <c r="B27508" s="106" t="s">
        <v>358</v>
      </c>
      <c r="C27508" s="146" t="s">
        <v>14494</v>
      </c>
      <c r="D27508" s="146" t="s">
        <v>14495</v>
      </c>
      <c r="E27508" s="146" t="s">
        <v>14496</v>
      </c>
      <c r="F27508" s="146" t="s">
        <v>0</v>
      </c>
      <c r="G27508" s="146" t="s">
        <v>1</v>
      </c>
      <c r="H27508" s="146" t="s">
        <v>2</v>
      </c>
      <c r="I27508" s="146" t="s">
        <v>14497</v>
      </c>
      <c r="J27508" s="146" t="s">
        <v>3</v>
      </c>
      <c r="K27508" s="146" t="s">
        <v>14498</v>
      </c>
      <c r="L27508" s="146" t="s">
        <v>7</v>
      </c>
      <c r="M27508" s="146" t="s">
        <v>14499</v>
      </c>
      <c r="N27508" s="146" t="s">
        <v>10</v>
      </c>
      <c r="O27508" s="146" t="s">
        <v>11</v>
      </c>
      <c r="P27508" s="146" t="s">
        <v>12</v>
      </c>
      <c r="Q27508" s="146" t="s">
        <v>13</v>
      </c>
      <c r="R27508" s="146" t="s">
        <v>14</v>
      </c>
      <c r="S27508" s="146" t="s">
        <v>15</v>
      </c>
    </row>
    <row r="27509" spans="1:19" ht="11.25" thickBot="1" x14ac:dyDescent="0.2">
      <c r="A27509" s="107">
        <v>1</v>
      </c>
      <c r="B27509" s="132">
        <v>0.71646990740740746</v>
      </c>
      <c r="C27509" s="108">
        <v>33.332999999999998</v>
      </c>
      <c r="D27509" s="141" t="s">
        <v>14500</v>
      </c>
      <c r="E27509" s="108">
        <v>222.22499999999999</v>
      </c>
      <c r="F27509" s="108">
        <v>16738.907999999999</v>
      </c>
      <c r="G27509" s="108">
        <v>57139.968000000001</v>
      </c>
      <c r="H27509" s="108">
        <v>333.33800000000002</v>
      </c>
      <c r="I27509" s="108">
        <v>66.667000000000002</v>
      </c>
      <c r="J27509" s="108">
        <v>444.452</v>
      </c>
      <c r="K27509" s="108">
        <v>398.15499999999997</v>
      </c>
      <c r="L27509" s="145">
        <v>9853.9650000000001</v>
      </c>
      <c r="M27509" s="108">
        <v>74.073999999999998</v>
      </c>
      <c r="N27509" s="108">
        <v>74.073999999999998</v>
      </c>
      <c r="O27509" s="108">
        <v>150.001</v>
      </c>
      <c r="P27509" s="108">
        <v>7902.6040000000003</v>
      </c>
      <c r="Q27509" s="108">
        <v>74218.631999999998</v>
      </c>
      <c r="R27509" s="108">
        <v>142.858</v>
      </c>
      <c r="S27509" s="108">
        <v>566.67999999999995</v>
      </c>
    </row>
    <row r="27510" spans="1:19" ht="11.25" thickBot="1" x14ac:dyDescent="0.2">
      <c r="A27510" s="112"/>
    </row>
    <row r="27511" spans="1:19" ht="11.25" thickBot="1" x14ac:dyDescent="0.2">
      <c r="A27511" s="135" t="s">
        <v>362</v>
      </c>
      <c r="B27511" s="112"/>
      <c r="C27511" s="136">
        <v>33.332999999999998</v>
      </c>
      <c r="D27511" s="141" t="s">
        <v>14501</v>
      </c>
      <c r="E27511" s="136">
        <v>222.22499999999999</v>
      </c>
      <c r="F27511" s="136">
        <v>16738.907999999999</v>
      </c>
      <c r="G27511" s="136">
        <v>57139.968000000001</v>
      </c>
      <c r="H27511" s="136">
        <v>333.33800000000002</v>
      </c>
      <c r="I27511" s="136">
        <v>66.667000000000002</v>
      </c>
      <c r="J27511" s="136">
        <v>444.452</v>
      </c>
      <c r="K27511" s="136">
        <v>398.15499999999997</v>
      </c>
      <c r="L27511" s="140">
        <v>9853.9650000000001</v>
      </c>
      <c r="M27511" s="136">
        <v>74.073999999999998</v>
      </c>
      <c r="N27511" s="136">
        <v>74.073999999999998</v>
      </c>
      <c r="O27511" s="136">
        <v>150.001</v>
      </c>
      <c r="P27511" s="136">
        <v>7902.6040000000003</v>
      </c>
      <c r="Q27511" s="136">
        <v>74218.631999999998</v>
      </c>
      <c r="R27511" s="136">
        <v>142.858</v>
      </c>
      <c r="S27511" s="136">
        <v>566.67999999999995</v>
      </c>
    </row>
    <row r="27512" spans="1:19" ht="11.25" thickBot="1" x14ac:dyDescent="0.2">
      <c r="A27512" s="112"/>
    </row>
    <row r="27513" spans="1:19" ht="11.25" thickBot="1" x14ac:dyDescent="0.2">
      <c r="A27513" s="138" t="s">
        <v>364</v>
      </c>
      <c r="B27513" s="112"/>
      <c r="C27513" s="136">
        <v>0</v>
      </c>
      <c r="D27513" s="141" t="s">
        <v>14501</v>
      </c>
      <c r="E27513" s="136">
        <v>0</v>
      </c>
      <c r="F27513" s="136">
        <v>0</v>
      </c>
      <c r="G27513" s="136">
        <v>0</v>
      </c>
      <c r="H27513" s="136">
        <v>0</v>
      </c>
      <c r="I27513" s="136">
        <v>0</v>
      </c>
      <c r="J27513" s="136">
        <v>0</v>
      </c>
      <c r="K27513" s="136">
        <v>0</v>
      </c>
      <c r="L27513" s="140">
        <v>0</v>
      </c>
      <c r="M27513" s="136">
        <v>0</v>
      </c>
      <c r="N27513" s="136">
        <v>0</v>
      </c>
      <c r="O27513" s="136">
        <v>0</v>
      </c>
      <c r="P27513" s="136">
        <v>0</v>
      </c>
      <c r="Q27513" s="136">
        <v>0</v>
      </c>
      <c r="R27513" s="136">
        <v>0</v>
      </c>
      <c r="S27513" s="136">
        <v>0</v>
      </c>
    </row>
    <row r="27514" spans="1:19" ht="11.25" thickBot="1" x14ac:dyDescent="0.2">
      <c r="A27514" s="112"/>
    </row>
    <row r="27515" spans="1:19" ht="11.25" thickBot="1" x14ac:dyDescent="0.2">
      <c r="A27515" s="139" t="s">
        <v>366</v>
      </c>
      <c r="B27515" s="112"/>
      <c r="C27515" s="136">
        <v>0</v>
      </c>
      <c r="D27515" s="141" t="s">
        <v>14501</v>
      </c>
      <c r="E27515" s="136">
        <v>0</v>
      </c>
      <c r="F27515" s="136">
        <v>0</v>
      </c>
      <c r="G27515" s="136">
        <v>0</v>
      </c>
      <c r="H27515" s="136">
        <v>0</v>
      </c>
      <c r="I27515" s="136">
        <v>0</v>
      </c>
      <c r="J27515" s="136">
        <v>0</v>
      </c>
      <c r="K27515" s="136">
        <v>0</v>
      </c>
      <c r="L27515" s="140">
        <v>0</v>
      </c>
      <c r="M27515" s="136">
        <v>0</v>
      </c>
      <c r="N27515" s="136">
        <v>0</v>
      </c>
      <c r="O27515" s="136">
        <v>0</v>
      </c>
      <c r="P27515" s="136">
        <v>0</v>
      </c>
      <c r="Q27515" s="136">
        <v>0</v>
      </c>
      <c r="R27515" s="136">
        <v>0</v>
      </c>
      <c r="S27515" s="136">
        <v>0</v>
      </c>
    </row>
    <row r="27516" spans="1:19" ht="11.25" thickBot="1" x14ac:dyDescent="0.2">
      <c r="A27516" s="112"/>
    </row>
    <row r="27517" spans="1:19" ht="11.25" thickBot="1" x14ac:dyDescent="0.2">
      <c r="A27517" s="106" t="s">
        <v>357</v>
      </c>
      <c r="B27517" s="106" t="s">
        <v>358</v>
      </c>
      <c r="C27517" s="146" t="s">
        <v>16</v>
      </c>
      <c r="D27517" s="146" t="s">
        <v>14502</v>
      </c>
      <c r="E27517" s="146" t="s">
        <v>14503</v>
      </c>
      <c r="F27517" s="146" t="s">
        <v>20</v>
      </c>
      <c r="G27517" s="146" t="s">
        <v>21</v>
      </c>
      <c r="H27517" s="146" t="s">
        <v>22</v>
      </c>
      <c r="I27517" s="146" t="s">
        <v>23</v>
      </c>
      <c r="J27517" s="146" t="s">
        <v>24</v>
      </c>
      <c r="K27517" s="146" t="s">
        <v>26</v>
      </c>
      <c r="L27517" s="146" t="s">
        <v>14504</v>
      </c>
      <c r="M27517" s="146" t="s">
        <v>27</v>
      </c>
      <c r="N27517" s="146" t="s">
        <v>28</v>
      </c>
      <c r="O27517" s="146" t="s">
        <v>29</v>
      </c>
      <c r="P27517" s="146" t="s">
        <v>30</v>
      </c>
      <c r="Q27517" s="146" t="s">
        <v>14505</v>
      </c>
      <c r="R27517" s="146" t="s">
        <v>32</v>
      </c>
      <c r="S27517" s="146" t="s">
        <v>33</v>
      </c>
    </row>
    <row r="27518" spans="1:19" ht="11.25" thickBot="1" x14ac:dyDescent="0.2">
      <c r="A27518" s="107">
        <v>1</v>
      </c>
      <c r="B27518" s="132">
        <v>0.71646990740740746</v>
      </c>
      <c r="C27518" s="108">
        <v>2100.1959999999999</v>
      </c>
      <c r="D27518" s="108">
        <v>1916.816</v>
      </c>
      <c r="E27518" s="141" t="s">
        <v>14500</v>
      </c>
      <c r="F27518" s="145">
        <v>10788.119000000001</v>
      </c>
      <c r="G27518" s="108">
        <v>33.332999999999998</v>
      </c>
      <c r="H27518" s="108">
        <v>33.332999999999998</v>
      </c>
      <c r="I27518" s="108">
        <v>1766.806</v>
      </c>
      <c r="J27518" s="108">
        <v>61249.457999999999</v>
      </c>
      <c r="K27518" s="145">
        <v>84528.607000000004</v>
      </c>
      <c r="L27518" s="108">
        <v>101.852</v>
      </c>
      <c r="M27518" s="108">
        <v>33.332999999999998</v>
      </c>
      <c r="N27518" s="108">
        <v>134.922</v>
      </c>
      <c r="O27518" s="141" t="s">
        <v>14500</v>
      </c>
      <c r="P27518" s="141" t="s">
        <v>14500</v>
      </c>
      <c r="Q27518" s="108">
        <v>74.073999999999998</v>
      </c>
      <c r="R27518" s="108">
        <v>33.332999999999998</v>
      </c>
      <c r="S27518" s="108">
        <v>55.555999999999997</v>
      </c>
    </row>
    <row r="27519" spans="1:19" ht="11.25" thickBot="1" x14ac:dyDescent="0.2">
      <c r="A27519" s="112"/>
    </row>
    <row r="27520" spans="1:19" ht="11.25" thickBot="1" x14ac:dyDescent="0.2">
      <c r="A27520" s="135" t="s">
        <v>362</v>
      </c>
      <c r="B27520" s="112"/>
      <c r="C27520" s="136">
        <v>2100.1959999999999</v>
      </c>
      <c r="D27520" s="136">
        <v>1916.816</v>
      </c>
      <c r="E27520" s="141" t="s">
        <v>14501</v>
      </c>
      <c r="F27520" s="140">
        <v>10788.119000000001</v>
      </c>
      <c r="G27520" s="136">
        <v>33.332999999999998</v>
      </c>
      <c r="H27520" s="136">
        <v>33.332999999999998</v>
      </c>
      <c r="I27520" s="136">
        <v>1766.806</v>
      </c>
      <c r="J27520" s="136">
        <v>61249.457999999999</v>
      </c>
      <c r="K27520" s="140">
        <v>84528.607000000004</v>
      </c>
      <c r="L27520" s="136">
        <v>101.852</v>
      </c>
      <c r="M27520" s="136">
        <v>33.332999999999998</v>
      </c>
      <c r="N27520" s="136">
        <v>134.922</v>
      </c>
      <c r="O27520" s="141" t="s">
        <v>14501</v>
      </c>
      <c r="P27520" s="141" t="s">
        <v>14501</v>
      </c>
      <c r="Q27520" s="136">
        <v>74.073999999999998</v>
      </c>
      <c r="R27520" s="136">
        <v>33.332999999999998</v>
      </c>
      <c r="S27520" s="136">
        <v>55.555999999999997</v>
      </c>
    </row>
    <row r="27521" spans="1:19" ht="11.25" thickBot="1" x14ac:dyDescent="0.2">
      <c r="A27521" s="112"/>
    </row>
    <row r="27522" spans="1:19" ht="11.25" thickBot="1" x14ac:dyDescent="0.2">
      <c r="A27522" s="138" t="s">
        <v>364</v>
      </c>
      <c r="B27522" s="112"/>
      <c r="C27522" s="136">
        <v>0</v>
      </c>
      <c r="D27522" s="136">
        <v>0</v>
      </c>
      <c r="E27522" s="141" t="s">
        <v>14501</v>
      </c>
      <c r="F27522" s="140">
        <v>0</v>
      </c>
      <c r="G27522" s="136">
        <v>0</v>
      </c>
      <c r="H27522" s="136">
        <v>0</v>
      </c>
      <c r="I27522" s="136">
        <v>0</v>
      </c>
      <c r="J27522" s="136">
        <v>0</v>
      </c>
      <c r="K27522" s="140">
        <v>0</v>
      </c>
      <c r="L27522" s="136">
        <v>0</v>
      </c>
      <c r="M27522" s="136">
        <v>0</v>
      </c>
      <c r="N27522" s="136">
        <v>0</v>
      </c>
      <c r="O27522" s="141" t="s">
        <v>14501</v>
      </c>
      <c r="P27522" s="141" t="s">
        <v>14501</v>
      </c>
      <c r="Q27522" s="136">
        <v>0</v>
      </c>
      <c r="R27522" s="136">
        <v>0</v>
      </c>
      <c r="S27522" s="136">
        <v>0</v>
      </c>
    </row>
    <row r="27523" spans="1:19" ht="11.25" thickBot="1" x14ac:dyDescent="0.2">
      <c r="A27523" s="112"/>
    </row>
    <row r="27524" spans="1:19" ht="11.25" thickBot="1" x14ac:dyDescent="0.2">
      <c r="A27524" s="139" t="s">
        <v>366</v>
      </c>
      <c r="B27524" s="112"/>
      <c r="C27524" s="136">
        <v>0</v>
      </c>
      <c r="D27524" s="136">
        <v>0</v>
      </c>
      <c r="E27524" s="141" t="s">
        <v>14501</v>
      </c>
      <c r="F27524" s="140">
        <v>0</v>
      </c>
      <c r="G27524" s="136">
        <v>0</v>
      </c>
      <c r="H27524" s="136">
        <v>0</v>
      </c>
      <c r="I27524" s="136">
        <v>0</v>
      </c>
      <c r="J27524" s="136">
        <v>0</v>
      </c>
      <c r="K27524" s="140">
        <v>0</v>
      </c>
      <c r="L27524" s="136">
        <v>0</v>
      </c>
      <c r="M27524" s="136">
        <v>0</v>
      </c>
      <c r="N27524" s="136">
        <v>0</v>
      </c>
      <c r="O27524" s="141" t="s">
        <v>14501</v>
      </c>
      <c r="P27524" s="141" t="s">
        <v>14501</v>
      </c>
      <c r="Q27524" s="136">
        <v>0</v>
      </c>
      <c r="R27524" s="136">
        <v>0</v>
      </c>
      <c r="S27524" s="136">
        <v>0</v>
      </c>
    </row>
    <row r="27525" spans="1:19" ht="11.25" thickBot="1" x14ac:dyDescent="0.2">
      <c r="A27525" s="112"/>
    </row>
    <row r="27526" spans="1:19" ht="11.25" thickBot="1" x14ac:dyDescent="0.2">
      <c r="A27526" s="106" t="s">
        <v>357</v>
      </c>
      <c r="B27526" s="106" t="s">
        <v>358</v>
      </c>
      <c r="C27526" s="146" t="s">
        <v>35</v>
      </c>
      <c r="D27526" s="146" t="s">
        <v>36</v>
      </c>
      <c r="E27526" s="146" t="s">
        <v>14506</v>
      </c>
      <c r="F27526" s="146" t="s">
        <v>38</v>
      </c>
      <c r="G27526" s="146" t="s">
        <v>39</v>
      </c>
      <c r="H27526" s="146" t="s">
        <v>41</v>
      </c>
      <c r="I27526" s="146" t="s">
        <v>42</v>
      </c>
      <c r="J27526" s="146" t="s">
        <v>43</v>
      </c>
      <c r="K27526" s="146" t="s">
        <v>44</v>
      </c>
      <c r="L27526" s="146" t="s">
        <v>45</v>
      </c>
      <c r="M27526" s="146" t="s">
        <v>46</v>
      </c>
      <c r="N27526" s="146" t="s">
        <v>47</v>
      </c>
      <c r="O27526" s="146" t="s">
        <v>48</v>
      </c>
      <c r="P27526" s="146" t="s">
        <v>49</v>
      </c>
      <c r="Q27526" s="146" t="s">
        <v>50</v>
      </c>
      <c r="R27526" s="146" t="s">
        <v>51</v>
      </c>
      <c r="S27526" s="146" t="s">
        <v>52</v>
      </c>
    </row>
    <row r="27527" spans="1:19" ht="11.25" thickBot="1" x14ac:dyDescent="0.2">
      <c r="A27527" s="107">
        <v>1</v>
      </c>
      <c r="B27527" s="132">
        <v>0.71646990740740746</v>
      </c>
      <c r="C27527" s="145">
        <v>172451.93</v>
      </c>
      <c r="D27527" s="108">
        <v>166.66800000000001</v>
      </c>
      <c r="E27527" s="108">
        <v>100.001</v>
      </c>
      <c r="F27527" s="141" t="s">
        <v>14500</v>
      </c>
      <c r="G27527" s="108">
        <v>95.239000000000004</v>
      </c>
      <c r="H27527" s="108">
        <v>22947.177</v>
      </c>
      <c r="I27527" s="108">
        <v>150.001</v>
      </c>
      <c r="J27527" s="108">
        <v>555.57100000000003</v>
      </c>
      <c r="K27527" s="108">
        <v>55.555999999999997</v>
      </c>
      <c r="L27527" s="108">
        <v>66.667000000000002</v>
      </c>
      <c r="M27527" s="108">
        <v>33.332999999999998</v>
      </c>
      <c r="N27527" s="108">
        <v>33.332999999999998</v>
      </c>
      <c r="O27527" s="141" t="s">
        <v>14500</v>
      </c>
      <c r="P27527" s="108">
        <v>33.332999999999998</v>
      </c>
      <c r="Q27527" s="108">
        <v>55.555999999999997</v>
      </c>
      <c r="R27527" s="108">
        <v>33.332999999999998</v>
      </c>
      <c r="S27527" s="108">
        <v>71.429000000000002</v>
      </c>
    </row>
    <row r="27528" spans="1:19" ht="11.25" thickBot="1" x14ac:dyDescent="0.2">
      <c r="A27528" s="112"/>
    </row>
    <row r="27529" spans="1:19" ht="11.25" thickBot="1" x14ac:dyDescent="0.2">
      <c r="A27529" s="135" t="s">
        <v>362</v>
      </c>
      <c r="B27529" s="112"/>
      <c r="C27529" s="140">
        <v>172451.93</v>
      </c>
      <c r="D27529" s="136">
        <v>166.66800000000001</v>
      </c>
      <c r="E27529" s="136">
        <v>100.001</v>
      </c>
      <c r="F27529" s="141" t="s">
        <v>14501</v>
      </c>
      <c r="G27529" s="136">
        <v>95.239000000000004</v>
      </c>
      <c r="H27529" s="136">
        <v>22947.177</v>
      </c>
      <c r="I27529" s="136">
        <v>150.001</v>
      </c>
      <c r="J27529" s="136">
        <v>555.57100000000003</v>
      </c>
      <c r="K27529" s="136">
        <v>55.555999999999997</v>
      </c>
      <c r="L27529" s="136">
        <v>66.667000000000002</v>
      </c>
      <c r="M27529" s="136">
        <v>33.332999999999998</v>
      </c>
      <c r="N27529" s="136">
        <v>33.332999999999998</v>
      </c>
      <c r="O27529" s="141" t="s">
        <v>14501</v>
      </c>
      <c r="P27529" s="136">
        <v>33.332999999999998</v>
      </c>
      <c r="Q27529" s="136">
        <v>55.555999999999997</v>
      </c>
      <c r="R27529" s="136">
        <v>33.332999999999998</v>
      </c>
      <c r="S27529" s="136">
        <v>71.429000000000002</v>
      </c>
    </row>
    <row r="27530" spans="1:19" ht="11.25" thickBot="1" x14ac:dyDescent="0.2">
      <c r="A27530" s="112"/>
    </row>
    <row r="27531" spans="1:19" ht="11.25" thickBot="1" x14ac:dyDescent="0.2">
      <c r="A27531" s="138" t="s">
        <v>364</v>
      </c>
      <c r="B27531" s="112"/>
      <c r="C27531" s="140">
        <v>0</v>
      </c>
      <c r="D27531" s="136">
        <v>0</v>
      </c>
      <c r="E27531" s="136">
        <v>0</v>
      </c>
      <c r="F27531" s="141" t="s">
        <v>14501</v>
      </c>
      <c r="G27531" s="136">
        <v>0</v>
      </c>
      <c r="H27531" s="136">
        <v>0</v>
      </c>
      <c r="I27531" s="136">
        <v>0</v>
      </c>
      <c r="J27531" s="136">
        <v>0</v>
      </c>
      <c r="K27531" s="136">
        <v>0</v>
      </c>
      <c r="L27531" s="136">
        <v>0</v>
      </c>
      <c r="M27531" s="136">
        <v>0</v>
      </c>
      <c r="N27531" s="136">
        <v>0</v>
      </c>
      <c r="O27531" s="141" t="s">
        <v>14501</v>
      </c>
      <c r="P27531" s="136">
        <v>0</v>
      </c>
      <c r="Q27531" s="136">
        <v>0</v>
      </c>
      <c r="R27531" s="136">
        <v>0</v>
      </c>
      <c r="S27531" s="136">
        <v>0</v>
      </c>
    </row>
    <row r="27532" spans="1:19" ht="11.25" thickBot="1" x14ac:dyDescent="0.2">
      <c r="A27532" s="112"/>
    </row>
    <row r="27533" spans="1:19" ht="11.25" thickBot="1" x14ac:dyDescent="0.2">
      <c r="A27533" s="139" t="s">
        <v>366</v>
      </c>
      <c r="B27533" s="112"/>
      <c r="C27533" s="140">
        <v>0</v>
      </c>
      <c r="D27533" s="136">
        <v>0</v>
      </c>
      <c r="E27533" s="136">
        <v>0</v>
      </c>
      <c r="F27533" s="141" t="s">
        <v>14501</v>
      </c>
      <c r="G27533" s="136">
        <v>0</v>
      </c>
      <c r="H27533" s="136">
        <v>0</v>
      </c>
      <c r="I27533" s="136">
        <v>0</v>
      </c>
      <c r="J27533" s="136">
        <v>0</v>
      </c>
      <c r="K27533" s="136">
        <v>0</v>
      </c>
      <c r="L27533" s="136">
        <v>0</v>
      </c>
      <c r="M27533" s="136">
        <v>0</v>
      </c>
      <c r="N27533" s="136">
        <v>0</v>
      </c>
      <c r="O27533" s="141" t="s">
        <v>14501</v>
      </c>
      <c r="P27533" s="136">
        <v>0</v>
      </c>
      <c r="Q27533" s="136">
        <v>0</v>
      </c>
      <c r="R27533" s="136">
        <v>0</v>
      </c>
      <c r="S27533" s="136">
        <v>0</v>
      </c>
    </row>
    <row r="27534" spans="1:19" ht="11.25" thickBot="1" x14ac:dyDescent="0.2">
      <c r="A27534" s="112"/>
    </row>
    <row r="27535" spans="1:19" ht="11.25" thickBot="1" x14ac:dyDescent="0.2">
      <c r="A27535" s="106" t="s">
        <v>357</v>
      </c>
      <c r="B27535" s="106" t="s">
        <v>358</v>
      </c>
      <c r="C27535" s="146" t="s">
        <v>53</v>
      </c>
      <c r="D27535" s="146" t="s">
        <v>54</v>
      </c>
      <c r="E27535" s="146" t="s">
        <v>55</v>
      </c>
      <c r="F27535" s="146" t="s">
        <v>56</v>
      </c>
      <c r="G27535" s="146" t="s">
        <v>14507</v>
      </c>
      <c r="H27535" s="146" t="s">
        <v>57</v>
      </c>
      <c r="I27535" s="146" t="s">
        <v>59</v>
      </c>
      <c r="J27535" s="146" t="s">
        <v>14508</v>
      </c>
      <c r="K27535" s="146" t="s">
        <v>60</v>
      </c>
      <c r="L27535" s="146" t="s">
        <v>61</v>
      </c>
      <c r="M27535" s="146" t="s">
        <v>62</v>
      </c>
      <c r="N27535" s="146" t="s">
        <v>14509</v>
      </c>
      <c r="O27535" s="146" t="s">
        <v>63</v>
      </c>
      <c r="P27535" s="146" t="s">
        <v>64</v>
      </c>
      <c r="Q27535" s="146" t="s">
        <v>66</v>
      </c>
      <c r="R27535" s="146" t="s">
        <v>14510</v>
      </c>
      <c r="S27535" s="146" t="s">
        <v>67</v>
      </c>
    </row>
    <row r="27536" spans="1:19" ht="11.25" thickBot="1" x14ac:dyDescent="0.2">
      <c r="A27536" s="107">
        <v>1</v>
      </c>
      <c r="B27536" s="132">
        <v>0.71646990740740746</v>
      </c>
      <c r="C27536" s="108">
        <v>33.332999999999998</v>
      </c>
      <c r="D27536" s="141" t="s">
        <v>14500</v>
      </c>
      <c r="E27536" s="141" t="s">
        <v>14500</v>
      </c>
      <c r="F27536" s="108">
        <v>66.667000000000002</v>
      </c>
      <c r="G27536" s="141" t="s">
        <v>14500</v>
      </c>
      <c r="H27536" s="108">
        <v>277.78100000000001</v>
      </c>
      <c r="I27536" s="108">
        <v>407.41500000000002</v>
      </c>
      <c r="J27536" s="141" t="s">
        <v>14500</v>
      </c>
      <c r="K27536" s="141" t="s">
        <v>14500</v>
      </c>
      <c r="L27536" s="141" t="s">
        <v>14500</v>
      </c>
      <c r="M27536" s="108">
        <v>41.667000000000002</v>
      </c>
      <c r="N27536" s="108">
        <v>33.332999999999998</v>
      </c>
      <c r="O27536" s="141" t="s">
        <v>14500</v>
      </c>
      <c r="P27536" s="108">
        <v>1796.4349999999999</v>
      </c>
      <c r="Q27536" s="145">
        <v>710849.78</v>
      </c>
      <c r="R27536" s="141" t="s">
        <v>14500</v>
      </c>
      <c r="S27536" s="108">
        <v>166.66800000000001</v>
      </c>
    </row>
    <row r="27537" spans="1:19" ht="11.25" thickBot="1" x14ac:dyDescent="0.2">
      <c r="A27537" s="112"/>
    </row>
    <row r="27538" spans="1:19" ht="11.25" thickBot="1" x14ac:dyDescent="0.2">
      <c r="A27538" s="135" t="s">
        <v>362</v>
      </c>
      <c r="B27538" s="112"/>
      <c r="C27538" s="136">
        <v>33.332999999999998</v>
      </c>
      <c r="D27538" s="141" t="s">
        <v>14501</v>
      </c>
      <c r="E27538" s="141" t="s">
        <v>14501</v>
      </c>
      <c r="F27538" s="136">
        <v>66.667000000000002</v>
      </c>
      <c r="G27538" s="141" t="s">
        <v>14501</v>
      </c>
      <c r="H27538" s="136">
        <v>277.78100000000001</v>
      </c>
      <c r="I27538" s="136">
        <v>407.41500000000002</v>
      </c>
      <c r="J27538" s="141" t="s">
        <v>14501</v>
      </c>
      <c r="K27538" s="141" t="s">
        <v>14501</v>
      </c>
      <c r="L27538" s="141" t="s">
        <v>14501</v>
      </c>
      <c r="M27538" s="136">
        <v>41.667000000000002</v>
      </c>
      <c r="N27538" s="136">
        <v>33.332999999999998</v>
      </c>
      <c r="O27538" s="141" t="s">
        <v>14501</v>
      </c>
      <c r="P27538" s="136">
        <v>1796.4349999999999</v>
      </c>
      <c r="Q27538" s="140">
        <v>710849.78</v>
      </c>
      <c r="R27538" s="141" t="s">
        <v>14501</v>
      </c>
      <c r="S27538" s="136">
        <v>166.66800000000001</v>
      </c>
    </row>
    <row r="27539" spans="1:19" ht="11.25" thickBot="1" x14ac:dyDescent="0.2">
      <c r="A27539" s="112"/>
    </row>
    <row r="27540" spans="1:19" ht="11.25" thickBot="1" x14ac:dyDescent="0.2">
      <c r="A27540" s="138" t="s">
        <v>364</v>
      </c>
      <c r="B27540" s="112"/>
      <c r="C27540" s="136">
        <v>0</v>
      </c>
      <c r="D27540" s="141" t="s">
        <v>14501</v>
      </c>
      <c r="E27540" s="141" t="s">
        <v>14501</v>
      </c>
      <c r="F27540" s="136">
        <v>0</v>
      </c>
      <c r="G27540" s="141" t="s">
        <v>14501</v>
      </c>
      <c r="H27540" s="136">
        <v>0</v>
      </c>
      <c r="I27540" s="136">
        <v>0</v>
      </c>
      <c r="J27540" s="141" t="s">
        <v>14501</v>
      </c>
      <c r="K27540" s="141" t="s">
        <v>14501</v>
      </c>
      <c r="L27540" s="141" t="s">
        <v>14501</v>
      </c>
      <c r="M27540" s="136">
        <v>0</v>
      </c>
      <c r="N27540" s="136">
        <v>0</v>
      </c>
      <c r="O27540" s="141" t="s">
        <v>14501</v>
      </c>
      <c r="P27540" s="136">
        <v>0</v>
      </c>
      <c r="Q27540" s="140">
        <v>0</v>
      </c>
      <c r="R27540" s="141" t="s">
        <v>14501</v>
      </c>
      <c r="S27540" s="136">
        <v>0</v>
      </c>
    </row>
    <row r="27541" spans="1:19" ht="11.25" thickBot="1" x14ac:dyDescent="0.2">
      <c r="A27541" s="112"/>
    </row>
    <row r="27542" spans="1:19" ht="11.25" thickBot="1" x14ac:dyDescent="0.2">
      <c r="A27542" s="139" t="s">
        <v>366</v>
      </c>
      <c r="B27542" s="112"/>
      <c r="C27542" s="136">
        <v>0</v>
      </c>
      <c r="D27542" s="141" t="s">
        <v>14501</v>
      </c>
      <c r="E27542" s="141" t="s">
        <v>14501</v>
      </c>
      <c r="F27542" s="136">
        <v>0</v>
      </c>
      <c r="G27542" s="141" t="s">
        <v>14501</v>
      </c>
      <c r="H27542" s="136">
        <v>0</v>
      </c>
      <c r="I27542" s="136">
        <v>0</v>
      </c>
      <c r="J27542" s="141" t="s">
        <v>14501</v>
      </c>
      <c r="K27542" s="141" t="s">
        <v>14501</v>
      </c>
      <c r="L27542" s="141" t="s">
        <v>14501</v>
      </c>
      <c r="M27542" s="136">
        <v>0</v>
      </c>
      <c r="N27542" s="136">
        <v>0</v>
      </c>
      <c r="O27542" s="141" t="s">
        <v>14501</v>
      </c>
      <c r="P27542" s="136">
        <v>0</v>
      </c>
      <c r="Q27542" s="140">
        <v>0</v>
      </c>
      <c r="R27542" s="141" t="s">
        <v>14501</v>
      </c>
      <c r="S27542" s="136">
        <v>0</v>
      </c>
    </row>
    <row r="27543" spans="1:19" ht="11.25" thickBot="1" x14ac:dyDescent="0.2">
      <c r="A27543" s="112"/>
    </row>
    <row r="27544" spans="1:19" ht="11.25" thickBot="1" x14ac:dyDescent="0.2">
      <c r="A27544" s="106" t="s">
        <v>357</v>
      </c>
      <c r="B27544" s="106" t="s">
        <v>358</v>
      </c>
      <c r="C27544" s="146" t="s">
        <v>68</v>
      </c>
      <c r="D27544" s="146" t="s">
        <v>14511</v>
      </c>
    </row>
    <row r="27545" spans="1:19" ht="11.25" thickBot="1" x14ac:dyDescent="0.2">
      <c r="A27545" s="107">
        <v>1</v>
      </c>
      <c r="B27545" s="132">
        <v>0.71646990740740746</v>
      </c>
      <c r="C27545" s="108">
        <v>83.334000000000003</v>
      </c>
      <c r="D27545" s="141" t="s">
        <v>14500</v>
      </c>
    </row>
    <row r="27546" spans="1:19" ht="11.25" thickBot="1" x14ac:dyDescent="0.2">
      <c r="A27546" s="112"/>
    </row>
    <row r="27547" spans="1:19" ht="11.25" thickBot="1" x14ac:dyDescent="0.2">
      <c r="A27547" s="135" t="s">
        <v>362</v>
      </c>
      <c r="B27547" s="112"/>
      <c r="C27547" s="136">
        <v>83.334000000000003</v>
      </c>
      <c r="D27547" s="141" t="s">
        <v>14501</v>
      </c>
    </row>
    <row r="27548" spans="1:19" ht="11.25" thickBot="1" x14ac:dyDescent="0.2">
      <c r="A27548" s="112"/>
    </row>
    <row r="27549" spans="1:19" ht="11.25" thickBot="1" x14ac:dyDescent="0.2">
      <c r="A27549" s="138" t="s">
        <v>364</v>
      </c>
      <c r="B27549" s="112"/>
      <c r="C27549" s="136">
        <v>0</v>
      </c>
      <c r="D27549" s="141" t="s">
        <v>14501</v>
      </c>
    </row>
    <row r="27550" spans="1:19" ht="11.25" thickBot="1" x14ac:dyDescent="0.2">
      <c r="A27550" s="112"/>
    </row>
    <row r="27551" spans="1:19" ht="11.25" thickBot="1" x14ac:dyDescent="0.2">
      <c r="A27551" s="139" t="s">
        <v>366</v>
      </c>
      <c r="B27551" s="112"/>
      <c r="C27551" s="136">
        <v>0</v>
      </c>
      <c r="D27551" s="141" t="s">
        <v>14501</v>
      </c>
    </row>
    <row r="27552" spans="1:19" ht="10.5" x14ac:dyDescent="0.15">
      <c r="A27552" s="112"/>
    </row>
    <row r="27553" spans="1:19" x14ac:dyDescent="0.15">
      <c r="A27553" s="129"/>
      <c r="B27553" s="86" t="s">
        <v>3977</v>
      </c>
    </row>
    <row r="27554" spans="1:19" ht="9.75" thickBot="1" x14ac:dyDescent="0.2">
      <c r="A27554" s="81" t="s">
        <v>5871</v>
      </c>
    </row>
    <row r="27555" spans="1:19" ht="11.25" thickBot="1" x14ac:dyDescent="0.2">
      <c r="A27555" s="106" t="s">
        <v>357</v>
      </c>
      <c r="B27555" s="106" t="s">
        <v>358</v>
      </c>
      <c r="C27555" s="146" t="s">
        <v>14494</v>
      </c>
      <c r="D27555" s="146" t="s">
        <v>14495</v>
      </c>
      <c r="E27555" s="146" t="s">
        <v>14496</v>
      </c>
      <c r="F27555" s="146" t="s">
        <v>0</v>
      </c>
      <c r="G27555" s="146" t="s">
        <v>1</v>
      </c>
      <c r="H27555" s="146" t="s">
        <v>2</v>
      </c>
      <c r="I27555" s="146" t="s">
        <v>14497</v>
      </c>
      <c r="J27555" s="146" t="s">
        <v>3</v>
      </c>
      <c r="K27555" s="146" t="s">
        <v>14498</v>
      </c>
      <c r="L27555" s="146" t="s">
        <v>7</v>
      </c>
      <c r="M27555" s="146" t="s">
        <v>14499</v>
      </c>
      <c r="N27555" s="146" t="s">
        <v>10</v>
      </c>
      <c r="O27555" s="146" t="s">
        <v>11</v>
      </c>
      <c r="P27555" s="146" t="s">
        <v>12</v>
      </c>
      <c r="Q27555" s="146" t="s">
        <v>13</v>
      </c>
      <c r="R27555" s="146" t="s">
        <v>14</v>
      </c>
      <c r="S27555" s="146" t="s">
        <v>15</v>
      </c>
    </row>
    <row r="27556" spans="1:19" ht="11.25" thickBot="1" x14ac:dyDescent="0.2">
      <c r="A27556" s="107">
        <v>1</v>
      </c>
      <c r="B27556" s="132">
        <v>0.72162037037037041</v>
      </c>
      <c r="C27556" s="141" t="s">
        <v>14500</v>
      </c>
      <c r="D27556" s="141" t="s">
        <v>14500</v>
      </c>
      <c r="E27556" s="108">
        <v>111.11199999999999</v>
      </c>
      <c r="F27556" s="108">
        <v>8564.1010000000006</v>
      </c>
      <c r="G27556" s="108">
        <v>62323.076999999997</v>
      </c>
      <c r="H27556" s="108">
        <v>733.35400000000004</v>
      </c>
      <c r="I27556" s="108">
        <v>55.555999999999997</v>
      </c>
      <c r="J27556" s="108">
        <v>566.67999999999995</v>
      </c>
      <c r="K27556" s="108">
        <v>500.01400000000001</v>
      </c>
      <c r="L27556" s="145">
        <v>10137.638999999999</v>
      </c>
      <c r="M27556" s="108">
        <v>33.332999999999998</v>
      </c>
      <c r="N27556" s="108">
        <v>125.001</v>
      </c>
      <c r="O27556" s="108">
        <v>250.00299999999999</v>
      </c>
      <c r="P27556" s="108">
        <v>18698.505000000001</v>
      </c>
      <c r="Q27556" s="108">
        <v>120020.12</v>
      </c>
      <c r="R27556" s="108">
        <v>160.495</v>
      </c>
      <c r="S27556" s="108">
        <v>1033.385</v>
      </c>
    </row>
    <row r="27557" spans="1:19" ht="11.25" thickBot="1" x14ac:dyDescent="0.2">
      <c r="A27557" s="112"/>
    </row>
    <row r="27558" spans="1:19" ht="11.25" thickBot="1" x14ac:dyDescent="0.2">
      <c r="A27558" s="135" t="s">
        <v>362</v>
      </c>
      <c r="B27558" s="112"/>
      <c r="C27558" s="141" t="s">
        <v>14501</v>
      </c>
      <c r="D27558" s="141" t="s">
        <v>14501</v>
      </c>
      <c r="E27558" s="136">
        <v>111.11199999999999</v>
      </c>
      <c r="F27558" s="136">
        <v>8564.1010000000006</v>
      </c>
      <c r="G27558" s="136">
        <v>62323.076999999997</v>
      </c>
      <c r="H27558" s="136">
        <v>733.35400000000004</v>
      </c>
      <c r="I27558" s="136">
        <v>55.555999999999997</v>
      </c>
      <c r="J27558" s="136">
        <v>566.67999999999995</v>
      </c>
      <c r="K27558" s="136">
        <v>500.01400000000001</v>
      </c>
      <c r="L27558" s="140">
        <v>10137.638999999999</v>
      </c>
      <c r="M27558" s="136">
        <v>33.332999999999998</v>
      </c>
      <c r="N27558" s="136">
        <v>125.001</v>
      </c>
      <c r="O27558" s="136">
        <v>250.00299999999999</v>
      </c>
      <c r="P27558" s="136">
        <v>18698.505000000001</v>
      </c>
      <c r="Q27558" s="136">
        <v>120020.12</v>
      </c>
      <c r="R27558" s="136">
        <v>160.495</v>
      </c>
      <c r="S27558" s="136">
        <v>1033.385</v>
      </c>
    </row>
    <row r="27559" spans="1:19" ht="11.25" thickBot="1" x14ac:dyDescent="0.2">
      <c r="A27559" s="112"/>
    </row>
    <row r="27560" spans="1:19" ht="11.25" thickBot="1" x14ac:dyDescent="0.2">
      <c r="A27560" s="138" t="s">
        <v>364</v>
      </c>
      <c r="B27560" s="112"/>
      <c r="C27560" s="141" t="s">
        <v>14501</v>
      </c>
      <c r="D27560" s="141" t="s">
        <v>14501</v>
      </c>
      <c r="E27560" s="136">
        <v>0</v>
      </c>
      <c r="F27560" s="136">
        <v>0</v>
      </c>
      <c r="G27560" s="136">
        <v>0</v>
      </c>
      <c r="H27560" s="136">
        <v>0</v>
      </c>
      <c r="I27560" s="136">
        <v>0</v>
      </c>
      <c r="J27560" s="136">
        <v>0</v>
      </c>
      <c r="K27560" s="136">
        <v>0</v>
      </c>
      <c r="L27560" s="140">
        <v>0</v>
      </c>
      <c r="M27560" s="136">
        <v>0</v>
      </c>
      <c r="N27560" s="136">
        <v>0</v>
      </c>
      <c r="O27560" s="136">
        <v>0</v>
      </c>
      <c r="P27560" s="136">
        <v>0</v>
      </c>
      <c r="Q27560" s="136">
        <v>0</v>
      </c>
      <c r="R27560" s="136">
        <v>0</v>
      </c>
      <c r="S27560" s="136">
        <v>0</v>
      </c>
    </row>
    <row r="27561" spans="1:19" ht="11.25" thickBot="1" x14ac:dyDescent="0.2">
      <c r="A27561" s="112"/>
    </row>
    <row r="27562" spans="1:19" ht="11.25" thickBot="1" x14ac:dyDescent="0.2">
      <c r="A27562" s="139" t="s">
        <v>366</v>
      </c>
      <c r="B27562" s="112"/>
      <c r="C27562" s="141" t="s">
        <v>14501</v>
      </c>
      <c r="D27562" s="141" t="s">
        <v>14501</v>
      </c>
      <c r="E27562" s="136">
        <v>0</v>
      </c>
      <c r="F27562" s="136">
        <v>0</v>
      </c>
      <c r="G27562" s="136">
        <v>0</v>
      </c>
      <c r="H27562" s="136">
        <v>0</v>
      </c>
      <c r="I27562" s="136">
        <v>0</v>
      </c>
      <c r="J27562" s="136">
        <v>0</v>
      </c>
      <c r="K27562" s="136">
        <v>0</v>
      </c>
      <c r="L27562" s="140">
        <v>0</v>
      </c>
      <c r="M27562" s="136">
        <v>0</v>
      </c>
      <c r="N27562" s="136">
        <v>0</v>
      </c>
      <c r="O27562" s="136">
        <v>0</v>
      </c>
      <c r="P27562" s="136">
        <v>0</v>
      </c>
      <c r="Q27562" s="136">
        <v>0</v>
      </c>
      <c r="R27562" s="136">
        <v>0</v>
      </c>
      <c r="S27562" s="136">
        <v>0</v>
      </c>
    </row>
    <row r="27563" spans="1:19" ht="11.25" thickBot="1" x14ac:dyDescent="0.2">
      <c r="A27563" s="112"/>
    </row>
    <row r="27564" spans="1:19" ht="11.25" thickBot="1" x14ac:dyDescent="0.2">
      <c r="A27564" s="106" t="s">
        <v>357</v>
      </c>
      <c r="B27564" s="106" t="s">
        <v>358</v>
      </c>
      <c r="C27564" s="146" t="s">
        <v>16</v>
      </c>
      <c r="D27564" s="146" t="s">
        <v>14502</v>
      </c>
      <c r="E27564" s="146" t="s">
        <v>14503</v>
      </c>
      <c r="F27564" s="146" t="s">
        <v>20</v>
      </c>
      <c r="G27564" s="146" t="s">
        <v>21</v>
      </c>
      <c r="H27564" s="146" t="s">
        <v>22</v>
      </c>
      <c r="I27564" s="146" t="s">
        <v>23</v>
      </c>
      <c r="J27564" s="146" t="s">
        <v>24</v>
      </c>
      <c r="K27564" s="146" t="s">
        <v>26</v>
      </c>
      <c r="L27564" s="146" t="s">
        <v>14504</v>
      </c>
      <c r="M27564" s="146" t="s">
        <v>27</v>
      </c>
      <c r="N27564" s="146" t="s">
        <v>28</v>
      </c>
      <c r="O27564" s="146" t="s">
        <v>29</v>
      </c>
      <c r="P27564" s="146" t="s">
        <v>30</v>
      </c>
      <c r="Q27564" s="146" t="s">
        <v>14505</v>
      </c>
      <c r="R27564" s="146" t="s">
        <v>32</v>
      </c>
      <c r="S27564" s="146" t="s">
        <v>33</v>
      </c>
    </row>
    <row r="27565" spans="1:19" ht="11.25" thickBot="1" x14ac:dyDescent="0.2">
      <c r="A27565" s="107">
        <v>1</v>
      </c>
      <c r="B27565" s="132">
        <v>0.72162037037037041</v>
      </c>
      <c r="C27565" s="108">
        <v>7318.7939999999999</v>
      </c>
      <c r="D27565" s="108">
        <v>4417.4989999999998</v>
      </c>
      <c r="E27565" s="141" t="s">
        <v>14500</v>
      </c>
      <c r="F27565" s="145">
        <v>11488.757</v>
      </c>
      <c r="G27565" s="141" t="s">
        <v>14500</v>
      </c>
      <c r="H27565" s="108">
        <v>111.11199999999999</v>
      </c>
      <c r="I27565" s="108">
        <v>3317.1509999999998</v>
      </c>
      <c r="J27565" s="108">
        <v>36204.525999999998</v>
      </c>
      <c r="K27565" s="145">
        <v>87270.985000000001</v>
      </c>
      <c r="L27565" s="108">
        <v>277.78199999999998</v>
      </c>
      <c r="M27565" s="108">
        <v>111.11199999999999</v>
      </c>
      <c r="N27565" s="108">
        <v>291.67200000000003</v>
      </c>
      <c r="O27565" s="141" t="s">
        <v>14500</v>
      </c>
      <c r="P27565" s="141" t="s">
        <v>14500</v>
      </c>
      <c r="Q27565" s="108">
        <v>133.334</v>
      </c>
      <c r="R27565" s="108">
        <v>111.11199999999999</v>
      </c>
      <c r="S27565" s="108">
        <v>33.332999999999998</v>
      </c>
    </row>
    <row r="27566" spans="1:19" ht="11.25" thickBot="1" x14ac:dyDescent="0.2">
      <c r="A27566" s="112"/>
    </row>
    <row r="27567" spans="1:19" ht="11.25" thickBot="1" x14ac:dyDescent="0.2">
      <c r="A27567" s="135" t="s">
        <v>362</v>
      </c>
      <c r="B27567" s="112"/>
      <c r="C27567" s="136">
        <v>7318.7939999999999</v>
      </c>
      <c r="D27567" s="136">
        <v>4417.4989999999998</v>
      </c>
      <c r="E27567" s="141" t="s">
        <v>14501</v>
      </c>
      <c r="F27567" s="140">
        <v>11488.757</v>
      </c>
      <c r="G27567" s="141" t="s">
        <v>14501</v>
      </c>
      <c r="H27567" s="136">
        <v>111.11199999999999</v>
      </c>
      <c r="I27567" s="136">
        <v>3317.1509999999998</v>
      </c>
      <c r="J27567" s="136">
        <v>36204.525999999998</v>
      </c>
      <c r="K27567" s="140">
        <v>87270.985000000001</v>
      </c>
      <c r="L27567" s="136">
        <v>277.78199999999998</v>
      </c>
      <c r="M27567" s="136">
        <v>111.11199999999999</v>
      </c>
      <c r="N27567" s="136">
        <v>291.67200000000003</v>
      </c>
      <c r="O27567" s="141" t="s">
        <v>14501</v>
      </c>
      <c r="P27567" s="141" t="s">
        <v>14501</v>
      </c>
      <c r="Q27567" s="136">
        <v>133.334</v>
      </c>
      <c r="R27567" s="136">
        <v>111.11199999999999</v>
      </c>
      <c r="S27567" s="136">
        <v>33.332999999999998</v>
      </c>
    </row>
    <row r="27568" spans="1:19" ht="11.25" thickBot="1" x14ac:dyDescent="0.2">
      <c r="A27568" s="112"/>
    </row>
    <row r="27569" spans="1:19" ht="11.25" thickBot="1" x14ac:dyDescent="0.2">
      <c r="A27569" s="138" t="s">
        <v>364</v>
      </c>
      <c r="B27569" s="112"/>
      <c r="C27569" s="136">
        <v>0</v>
      </c>
      <c r="D27569" s="136">
        <v>0</v>
      </c>
      <c r="E27569" s="141" t="s">
        <v>14501</v>
      </c>
      <c r="F27569" s="140">
        <v>0</v>
      </c>
      <c r="G27569" s="141" t="s">
        <v>14501</v>
      </c>
      <c r="H27569" s="136">
        <v>0</v>
      </c>
      <c r="I27569" s="136">
        <v>0</v>
      </c>
      <c r="J27569" s="136">
        <v>0</v>
      </c>
      <c r="K27569" s="140">
        <v>0</v>
      </c>
      <c r="L27569" s="136">
        <v>0</v>
      </c>
      <c r="M27569" s="136">
        <v>0</v>
      </c>
      <c r="N27569" s="136">
        <v>0</v>
      </c>
      <c r="O27569" s="141" t="s">
        <v>14501</v>
      </c>
      <c r="P27569" s="141" t="s">
        <v>14501</v>
      </c>
      <c r="Q27569" s="136">
        <v>0</v>
      </c>
      <c r="R27569" s="136">
        <v>0</v>
      </c>
      <c r="S27569" s="136">
        <v>0</v>
      </c>
    </row>
    <row r="27570" spans="1:19" ht="11.25" thickBot="1" x14ac:dyDescent="0.2">
      <c r="A27570" s="112"/>
    </row>
    <row r="27571" spans="1:19" ht="11.25" thickBot="1" x14ac:dyDescent="0.2">
      <c r="A27571" s="139" t="s">
        <v>366</v>
      </c>
      <c r="B27571" s="112"/>
      <c r="C27571" s="136">
        <v>0</v>
      </c>
      <c r="D27571" s="136">
        <v>0</v>
      </c>
      <c r="E27571" s="141" t="s">
        <v>14501</v>
      </c>
      <c r="F27571" s="140">
        <v>0</v>
      </c>
      <c r="G27571" s="141" t="s">
        <v>14501</v>
      </c>
      <c r="H27571" s="136">
        <v>0</v>
      </c>
      <c r="I27571" s="136">
        <v>0</v>
      </c>
      <c r="J27571" s="136">
        <v>0</v>
      </c>
      <c r="K27571" s="140">
        <v>0</v>
      </c>
      <c r="L27571" s="136">
        <v>0</v>
      </c>
      <c r="M27571" s="136">
        <v>0</v>
      </c>
      <c r="N27571" s="136">
        <v>0</v>
      </c>
      <c r="O27571" s="141" t="s">
        <v>14501</v>
      </c>
      <c r="P27571" s="141" t="s">
        <v>14501</v>
      </c>
      <c r="Q27571" s="136">
        <v>0</v>
      </c>
      <c r="R27571" s="136">
        <v>0</v>
      </c>
      <c r="S27571" s="136">
        <v>0</v>
      </c>
    </row>
    <row r="27572" spans="1:19" ht="11.25" thickBot="1" x14ac:dyDescent="0.2">
      <c r="A27572" s="112"/>
    </row>
    <row r="27573" spans="1:19" ht="11.25" thickBot="1" x14ac:dyDescent="0.2">
      <c r="A27573" s="106" t="s">
        <v>357</v>
      </c>
      <c r="B27573" s="106" t="s">
        <v>358</v>
      </c>
      <c r="C27573" s="146" t="s">
        <v>35</v>
      </c>
      <c r="D27573" s="146" t="s">
        <v>36</v>
      </c>
      <c r="E27573" s="146" t="s">
        <v>14506</v>
      </c>
      <c r="F27573" s="146" t="s">
        <v>38</v>
      </c>
      <c r="G27573" s="146" t="s">
        <v>39</v>
      </c>
      <c r="H27573" s="146" t="s">
        <v>41</v>
      </c>
      <c r="I27573" s="146" t="s">
        <v>42</v>
      </c>
      <c r="J27573" s="146" t="s">
        <v>43</v>
      </c>
      <c r="K27573" s="146" t="s">
        <v>44</v>
      </c>
      <c r="L27573" s="146" t="s">
        <v>45</v>
      </c>
      <c r="M27573" s="146" t="s">
        <v>46</v>
      </c>
      <c r="N27573" s="146" t="s">
        <v>47</v>
      </c>
      <c r="O27573" s="146" t="s">
        <v>48</v>
      </c>
      <c r="P27573" s="146" t="s">
        <v>49</v>
      </c>
      <c r="Q27573" s="146" t="s">
        <v>50</v>
      </c>
      <c r="R27573" s="146" t="s">
        <v>51</v>
      </c>
      <c r="S27573" s="146" t="s">
        <v>52</v>
      </c>
    </row>
    <row r="27574" spans="1:19" ht="11.25" thickBot="1" x14ac:dyDescent="0.2">
      <c r="A27574" s="107">
        <v>1</v>
      </c>
      <c r="B27574" s="132">
        <v>0.72162037037037041</v>
      </c>
      <c r="C27574" s="145">
        <v>174522.14</v>
      </c>
      <c r="D27574" s="108">
        <v>119.04900000000001</v>
      </c>
      <c r="E27574" s="108">
        <v>33.332999999999998</v>
      </c>
      <c r="F27574" s="141" t="s">
        <v>14500</v>
      </c>
      <c r="G27574" s="108">
        <v>148.149</v>
      </c>
      <c r="H27574" s="108">
        <v>29788.875</v>
      </c>
      <c r="I27574" s="108">
        <v>518.53499999999997</v>
      </c>
      <c r="J27574" s="108">
        <v>981.53</v>
      </c>
      <c r="K27574" s="108">
        <v>159.72300000000001</v>
      </c>
      <c r="L27574" s="108">
        <v>111.11199999999999</v>
      </c>
      <c r="M27574" s="108">
        <v>66.667000000000002</v>
      </c>
      <c r="N27574" s="108">
        <v>41.667000000000002</v>
      </c>
      <c r="O27574" s="108">
        <v>33.332999999999998</v>
      </c>
      <c r="P27574" s="108">
        <v>33.332999999999998</v>
      </c>
      <c r="Q27574" s="108">
        <v>74.073999999999998</v>
      </c>
      <c r="R27574" s="108">
        <v>55.555999999999997</v>
      </c>
      <c r="S27574" s="108">
        <v>41.667000000000002</v>
      </c>
    </row>
    <row r="27575" spans="1:19" ht="11.25" thickBot="1" x14ac:dyDescent="0.2">
      <c r="A27575" s="112"/>
    </row>
    <row r="27576" spans="1:19" ht="11.25" thickBot="1" x14ac:dyDescent="0.2">
      <c r="A27576" s="135" t="s">
        <v>362</v>
      </c>
      <c r="B27576" s="112"/>
      <c r="C27576" s="140">
        <v>174522.14</v>
      </c>
      <c r="D27576" s="136">
        <v>119.04900000000001</v>
      </c>
      <c r="E27576" s="136">
        <v>33.332999999999998</v>
      </c>
      <c r="F27576" s="141" t="s">
        <v>14501</v>
      </c>
      <c r="G27576" s="136">
        <v>148.149</v>
      </c>
      <c r="H27576" s="136">
        <v>29788.875</v>
      </c>
      <c r="I27576" s="136">
        <v>518.53499999999997</v>
      </c>
      <c r="J27576" s="136">
        <v>981.53</v>
      </c>
      <c r="K27576" s="136">
        <v>159.72300000000001</v>
      </c>
      <c r="L27576" s="136">
        <v>111.11199999999999</v>
      </c>
      <c r="M27576" s="136">
        <v>66.667000000000002</v>
      </c>
      <c r="N27576" s="136">
        <v>41.667000000000002</v>
      </c>
      <c r="O27576" s="136">
        <v>33.332999999999998</v>
      </c>
      <c r="P27576" s="136">
        <v>33.332999999999998</v>
      </c>
      <c r="Q27576" s="136">
        <v>74.073999999999998</v>
      </c>
      <c r="R27576" s="136">
        <v>55.555999999999997</v>
      </c>
      <c r="S27576" s="136">
        <v>41.667000000000002</v>
      </c>
    </row>
    <row r="27577" spans="1:19" ht="11.25" thickBot="1" x14ac:dyDescent="0.2">
      <c r="A27577" s="112"/>
    </row>
    <row r="27578" spans="1:19" ht="11.25" thickBot="1" x14ac:dyDescent="0.2">
      <c r="A27578" s="138" t="s">
        <v>364</v>
      </c>
      <c r="B27578" s="112"/>
      <c r="C27578" s="140">
        <v>0</v>
      </c>
      <c r="D27578" s="136">
        <v>0</v>
      </c>
      <c r="E27578" s="136">
        <v>0</v>
      </c>
      <c r="F27578" s="141" t="s">
        <v>14501</v>
      </c>
      <c r="G27578" s="136">
        <v>0</v>
      </c>
      <c r="H27578" s="136">
        <v>0</v>
      </c>
      <c r="I27578" s="136">
        <v>0</v>
      </c>
      <c r="J27578" s="136">
        <v>0</v>
      </c>
      <c r="K27578" s="136">
        <v>0</v>
      </c>
      <c r="L27578" s="136">
        <v>0</v>
      </c>
      <c r="M27578" s="136">
        <v>0</v>
      </c>
      <c r="N27578" s="136">
        <v>0</v>
      </c>
      <c r="O27578" s="136">
        <v>0</v>
      </c>
      <c r="P27578" s="136">
        <v>0</v>
      </c>
      <c r="Q27578" s="136">
        <v>0</v>
      </c>
      <c r="R27578" s="136">
        <v>0</v>
      </c>
      <c r="S27578" s="136">
        <v>0</v>
      </c>
    </row>
    <row r="27579" spans="1:19" ht="11.25" thickBot="1" x14ac:dyDescent="0.2">
      <c r="A27579" s="112"/>
    </row>
    <row r="27580" spans="1:19" ht="11.25" thickBot="1" x14ac:dyDescent="0.2">
      <c r="A27580" s="139" t="s">
        <v>366</v>
      </c>
      <c r="B27580" s="112"/>
      <c r="C27580" s="140">
        <v>0</v>
      </c>
      <c r="D27580" s="136">
        <v>0</v>
      </c>
      <c r="E27580" s="136">
        <v>0</v>
      </c>
      <c r="F27580" s="141" t="s">
        <v>14501</v>
      </c>
      <c r="G27580" s="136">
        <v>0</v>
      </c>
      <c r="H27580" s="136">
        <v>0</v>
      </c>
      <c r="I27580" s="136">
        <v>0</v>
      </c>
      <c r="J27580" s="136">
        <v>0</v>
      </c>
      <c r="K27580" s="136">
        <v>0</v>
      </c>
      <c r="L27580" s="136">
        <v>0</v>
      </c>
      <c r="M27580" s="136">
        <v>0</v>
      </c>
      <c r="N27580" s="136">
        <v>0</v>
      </c>
      <c r="O27580" s="136">
        <v>0</v>
      </c>
      <c r="P27580" s="136">
        <v>0</v>
      </c>
      <c r="Q27580" s="136">
        <v>0</v>
      </c>
      <c r="R27580" s="136">
        <v>0</v>
      </c>
      <c r="S27580" s="136">
        <v>0</v>
      </c>
    </row>
    <row r="27581" spans="1:19" ht="11.25" thickBot="1" x14ac:dyDescent="0.2">
      <c r="A27581" s="112"/>
    </row>
    <row r="27582" spans="1:19" ht="11.25" thickBot="1" x14ac:dyDescent="0.2">
      <c r="A27582" s="106" t="s">
        <v>357</v>
      </c>
      <c r="B27582" s="106" t="s">
        <v>358</v>
      </c>
      <c r="C27582" s="146" t="s">
        <v>53</v>
      </c>
      <c r="D27582" s="146" t="s">
        <v>54</v>
      </c>
      <c r="E27582" s="146" t="s">
        <v>55</v>
      </c>
      <c r="F27582" s="146" t="s">
        <v>56</v>
      </c>
      <c r="G27582" s="146" t="s">
        <v>14507</v>
      </c>
      <c r="H27582" s="146" t="s">
        <v>57</v>
      </c>
      <c r="I27582" s="146" t="s">
        <v>59</v>
      </c>
      <c r="J27582" s="146" t="s">
        <v>14508</v>
      </c>
      <c r="K27582" s="146" t="s">
        <v>60</v>
      </c>
      <c r="L27582" s="146" t="s">
        <v>61</v>
      </c>
      <c r="M27582" s="146" t="s">
        <v>62</v>
      </c>
      <c r="N27582" s="146" t="s">
        <v>14509</v>
      </c>
      <c r="O27582" s="146" t="s">
        <v>63</v>
      </c>
      <c r="P27582" s="146" t="s">
        <v>64</v>
      </c>
      <c r="Q27582" s="146" t="s">
        <v>66</v>
      </c>
      <c r="R27582" s="146" t="s">
        <v>14510</v>
      </c>
      <c r="S27582" s="146" t="s">
        <v>67</v>
      </c>
    </row>
    <row r="27583" spans="1:19" ht="11.25" thickBot="1" x14ac:dyDescent="0.2">
      <c r="A27583" s="107">
        <v>1</v>
      </c>
      <c r="B27583" s="132">
        <v>0.72162037037037041</v>
      </c>
      <c r="C27583" s="141" t="s">
        <v>14500</v>
      </c>
      <c r="D27583" s="108">
        <v>33.332999999999998</v>
      </c>
      <c r="E27583" s="141" t="s">
        <v>14500</v>
      </c>
      <c r="F27583" s="108">
        <v>41.667000000000002</v>
      </c>
      <c r="G27583" s="108">
        <v>33.332999999999998</v>
      </c>
      <c r="H27583" s="108">
        <v>268.52199999999999</v>
      </c>
      <c r="I27583" s="108">
        <v>1388.97</v>
      </c>
      <c r="J27583" s="141" t="s">
        <v>14500</v>
      </c>
      <c r="K27583" s="108">
        <v>33.332999999999998</v>
      </c>
      <c r="L27583" s="141" t="s">
        <v>14500</v>
      </c>
      <c r="M27583" s="108">
        <v>266.67</v>
      </c>
      <c r="N27583" s="108">
        <v>41.667000000000002</v>
      </c>
      <c r="O27583" s="108">
        <v>66.667000000000002</v>
      </c>
      <c r="P27583" s="108">
        <v>46116.701000000001</v>
      </c>
      <c r="Q27583" s="145">
        <v>715506.75</v>
      </c>
      <c r="R27583" s="141" t="s">
        <v>14500</v>
      </c>
      <c r="S27583" s="108">
        <v>555.57299999999998</v>
      </c>
    </row>
    <row r="27584" spans="1:19" ht="11.25" thickBot="1" x14ac:dyDescent="0.2">
      <c r="A27584" s="112"/>
    </row>
    <row r="27585" spans="1:19" ht="11.25" thickBot="1" x14ac:dyDescent="0.2">
      <c r="A27585" s="135" t="s">
        <v>362</v>
      </c>
      <c r="B27585" s="112"/>
      <c r="C27585" s="141" t="s">
        <v>14501</v>
      </c>
      <c r="D27585" s="136">
        <v>33.332999999999998</v>
      </c>
      <c r="E27585" s="141" t="s">
        <v>14501</v>
      </c>
      <c r="F27585" s="136">
        <v>41.667000000000002</v>
      </c>
      <c r="G27585" s="136">
        <v>33.332999999999998</v>
      </c>
      <c r="H27585" s="136">
        <v>268.52199999999999</v>
      </c>
      <c r="I27585" s="136">
        <v>1388.97</v>
      </c>
      <c r="J27585" s="141" t="s">
        <v>14501</v>
      </c>
      <c r="K27585" s="136">
        <v>33.332999999999998</v>
      </c>
      <c r="L27585" s="141" t="s">
        <v>14501</v>
      </c>
      <c r="M27585" s="136">
        <v>266.67</v>
      </c>
      <c r="N27585" s="136">
        <v>41.667000000000002</v>
      </c>
      <c r="O27585" s="136">
        <v>66.667000000000002</v>
      </c>
      <c r="P27585" s="136">
        <v>46116.701000000001</v>
      </c>
      <c r="Q27585" s="140">
        <v>715506.75</v>
      </c>
      <c r="R27585" s="141" t="s">
        <v>14501</v>
      </c>
      <c r="S27585" s="136">
        <v>555.57299999999998</v>
      </c>
    </row>
    <row r="27586" spans="1:19" ht="11.25" thickBot="1" x14ac:dyDescent="0.2">
      <c r="A27586" s="112"/>
    </row>
    <row r="27587" spans="1:19" ht="11.25" thickBot="1" x14ac:dyDescent="0.2">
      <c r="A27587" s="138" t="s">
        <v>364</v>
      </c>
      <c r="B27587" s="112"/>
      <c r="C27587" s="141" t="s">
        <v>14501</v>
      </c>
      <c r="D27587" s="136">
        <v>0</v>
      </c>
      <c r="E27587" s="141" t="s">
        <v>14501</v>
      </c>
      <c r="F27587" s="136">
        <v>0</v>
      </c>
      <c r="G27587" s="136">
        <v>0</v>
      </c>
      <c r="H27587" s="136">
        <v>0</v>
      </c>
      <c r="I27587" s="136">
        <v>0</v>
      </c>
      <c r="J27587" s="141" t="s">
        <v>14501</v>
      </c>
      <c r="K27587" s="136">
        <v>0</v>
      </c>
      <c r="L27587" s="141" t="s">
        <v>14501</v>
      </c>
      <c r="M27587" s="136">
        <v>0</v>
      </c>
      <c r="N27587" s="136">
        <v>0</v>
      </c>
      <c r="O27587" s="136">
        <v>0</v>
      </c>
      <c r="P27587" s="136">
        <v>0</v>
      </c>
      <c r="Q27587" s="140">
        <v>0</v>
      </c>
      <c r="R27587" s="141" t="s">
        <v>14501</v>
      </c>
      <c r="S27587" s="136">
        <v>0</v>
      </c>
    </row>
    <row r="27588" spans="1:19" ht="11.25" thickBot="1" x14ac:dyDescent="0.2">
      <c r="A27588" s="112"/>
    </row>
    <row r="27589" spans="1:19" ht="11.25" thickBot="1" x14ac:dyDescent="0.2">
      <c r="A27589" s="139" t="s">
        <v>366</v>
      </c>
      <c r="B27589" s="112"/>
      <c r="C27589" s="141" t="s">
        <v>14501</v>
      </c>
      <c r="D27589" s="136">
        <v>0</v>
      </c>
      <c r="E27589" s="141" t="s">
        <v>14501</v>
      </c>
      <c r="F27589" s="136">
        <v>0</v>
      </c>
      <c r="G27589" s="136">
        <v>0</v>
      </c>
      <c r="H27589" s="136">
        <v>0</v>
      </c>
      <c r="I27589" s="136">
        <v>0</v>
      </c>
      <c r="J27589" s="141" t="s">
        <v>14501</v>
      </c>
      <c r="K27589" s="136">
        <v>0</v>
      </c>
      <c r="L27589" s="141" t="s">
        <v>14501</v>
      </c>
      <c r="M27589" s="136">
        <v>0</v>
      </c>
      <c r="N27589" s="136">
        <v>0</v>
      </c>
      <c r="O27589" s="136">
        <v>0</v>
      </c>
      <c r="P27589" s="136">
        <v>0</v>
      </c>
      <c r="Q27589" s="140">
        <v>0</v>
      </c>
      <c r="R27589" s="141" t="s">
        <v>14501</v>
      </c>
      <c r="S27589" s="136">
        <v>0</v>
      </c>
    </row>
    <row r="27590" spans="1:19" ht="11.25" thickBot="1" x14ac:dyDescent="0.2">
      <c r="A27590" s="112"/>
    </row>
    <row r="27591" spans="1:19" ht="11.25" thickBot="1" x14ac:dyDescent="0.2">
      <c r="A27591" s="106" t="s">
        <v>357</v>
      </c>
      <c r="B27591" s="106" t="s">
        <v>358</v>
      </c>
      <c r="C27591" s="146" t="s">
        <v>68</v>
      </c>
      <c r="D27591" s="146" t="s">
        <v>14511</v>
      </c>
    </row>
    <row r="27592" spans="1:19" ht="11.25" thickBot="1" x14ac:dyDescent="0.2">
      <c r="A27592" s="107">
        <v>1</v>
      </c>
      <c r="B27592" s="132">
        <v>0.72162037037037041</v>
      </c>
      <c r="C27592" s="108">
        <v>125.001</v>
      </c>
      <c r="D27592" s="141" t="s">
        <v>14500</v>
      </c>
    </row>
    <row r="27593" spans="1:19" ht="11.25" thickBot="1" x14ac:dyDescent="0.2">
      <c r="A27593" s="112"/>
    </row>
    <row r="27594" spans="1:19" ht="11.25" thickBot="1" x14ac:dyDescent="0.2">
      <c r="A27594" s="135" t="s">
        <v>362</v>
      </c>
      <c r="B27594" s="112"/>
      <c r="C27594" s="136">
        <v>125.001</v>
      </c>
      <c r="D27594" s="141" t="s">
        <v>14501</v>
      </c>
    </row>
    <row r="27595" spans="1:19" ht="11.25" thickBot="1" x14ac:dyDescent="0.2">
      <c r="A27595" s="112"/>
    </row>
    <row r="27596" spans="1:19" ht="11.25" thickBot="1" x14ac:dyDescent="0.2">
      <c r="A27596" s="138" t="s">
        <v>364</v>
      </c>
      <c r="B27596" s="112"/>
      <c r="C27596" s="136">
        <v>0</v>
      </c>
      <c r="D27596" s="141" t="s">
        <v>14501</v>
      </c>
    </row>
    <row r="27597" spans="1:19" ht="11.25" thickBot="1" x14ac:dyDescent="0.2">
      <c r="A27597" s="112"/>
    </row>
    <row r="27598" spans="1:19" ht="11.25" thickBot="1" x14ac:dyDescent="0.2">
      <c r="A27598" s="139" t="s">
        <v>366</v>
      </c>
      <c r="B27598" s="112"/>
      <c r="C27598" s="136">
        <v>0</v>
      </c>
      <c r="D27598" s="141" t="s">
        <v>14501</v>
      </c>
    </row>
    <row r="27599" spans="1:19" ht="10.5" x14ac:dyDescent="0.15">
      <c r="A27599" s="112"/>
    </row>
    <row r="27600" spans="1:19" x14ac:dyDescent="0.15">
      <c r="A27600" s="129"/>
      <c r="B27600" s="86" t="s">
        <v>4042</v>
      </c>
    </row>
    <row r="27601" spans="1:19" ht="9.75" thickBot="1" x14ac:dyDescent="0.2">
      <c r="A27601" s="81" t="s">
        <v>5871</v>
      </c>
    </row>
    <row r="27602" spans="1:19" ht="11.25" thickBot="1" x14ac:dyDescent="0.2">
      <c r="A27602" s="106" t="s">
        <v>357</v>
      </c>
      <c r="B27602" s="106" t="s">
        <v>358</v>
      </c>
      <c r="C27602" s="146" t="s">
        <v>14494</v>
      </c>
      <c r="D27602" s="146" t="s">
        <v>14495</v>
      </c>
      <c r="E27602" s="146" t="s">
        <v>14496</v>
      </c>
      <c r="F27602" s="146" t="s">
        <v>0</v>
      </c>
      <c r="G27602" s="146" t="s">
        <v>1</v>
      </c>
      <c r="H27602" s="146" t="s">
        <v>2</v>
      </c>
      <c r="I27602" s="146" t="s">
        <v>14497</v>
      </c>
      <c r="J27602" s="146" t="s">
        <v>3</v>
      </c>
      <c r="K27602" s="146" t="s">
        <v>14498</v>
      </c>
      <c r="L27602" s="146" t="s">
        <v>7</v>
      </c>
      <c r="M27602" s="146" t="s">
        <v>14499</v>
      </c>
      <c r="N27602" s="146" t="s">
        <v>10</v>
      </c>
      <c r="O27602" s="146" t="s">
        <v>11</v>
      </c>
      <c r="P27602" s="146" t="s">
        <v>12</v>
      </c>
      <c r="Q27602" s="146" t="s">
        <v>13</v>
      </c>
      <c r="R27602" s="146" t="s">
        <v>14</v>
      </c>
      <c r="S27602" s="146" t="s">
        <v>15</v>
      </c>
    </row>
    <row r="27603" spans="1:19" ht="11.25" thickBot="1" x14ac:dyDescent="0.2">
      <c r="A27603" s="107">
        <v>1</v>
      </c>
      <c r="B27603" s="132">
        <v>0.72675925925925933</v>
      </c>
      <c r="C27603" s="141" t="s">
        <v>14500</v>
      </c>
      <c r="D27603" s="141" t="s">
        <v>14500</v>
      </c>
      <c r="E27603" s="108">
        <v>83.334000000000003</v>
      </c>
      <c r="F27603" s="108">
        <v>14637.834000000001</v>
      </c>
      <c r="G27603" s="108">
        <v>41167.928999999996</v>
      </c>
      <c r="H27603" s="108">
        <v>500.01100000000002</v>
      </c>
      <c r="I27603" s="108">
        <v>138.88999999999999</v>
      </c>
      <c r="J27603" s="108">
        <v>398.154</v>
      </c>
      <c r="K27603" s="108">
        <v>425.93599999999998</v>
      </c>
      <c r="L27603" s="145">
        <v>9954.2950000000001</v>
      </c>
      <c r="M27603" s="108">
        <v>83.334000000000003</v>
      </c>
      <c r="N27603" s="108">
        <v>148.149</v>
      </c>
      <c r="O27603" s="108">
        <v>95.239000000000004</v>
      </c>
      <c r="P27603" s="108">
        <v>7137.81</v>
      </c>
      <c r="Q27603" s="108">
        <v>84483.235000000001</v>
      </c>
      <c r="R27603" s="108">
        <v>134.922</v>
      </c>
      <c r="S27603" s="108">
        <v>500.01100000000002</v>
      </c>
    </row>
    <row r="27604" spans="1:19" ht="11.25" thickBot="1" x14ac:dyDescent="0.2">
      <c r="A27604" s="112"/>
    </row>
    <row r="27605" spans="1:19" ht="11.25" thickBot="1" x14ac:dyDescent="0.2">
      <c r="A27605" s="135" t="s">
        <v>362</v>
      </c>
      <c r="B27605" s="112"/>
      <c r="C27605" s="141" t="s">
        <v>14501</v>
      </c>
      <c r="D27605" s="141" t="s">
        <v>14501</v>
      </c>
      <c r="E27605" s="136">
        <v>83.334000000000003</v>
      </c>
      <c r="F27605" s="136">
        <v>14637.834000000001</v>
      </c>
      <c r="G27605" s="136">
        <v>41167.928999999996</v>
      </c>
      <c r="H27605" s="136">
        <v>500.01100000000002</v>
      </c>
      <c r="I27605" s="136">
        <v>138.88999999999999</v>
      </c>
      <c r="J27605" s="136">
        <v>398.154</v>
      </c>
      <c r="K27605" s="136">
        <v>425.93599999999998</v>
      </c>
      <c r="L27605" s="140">
        <v>9954.2950000000001</v>
      </c>
      <c r="M27605" s="136">
        <v>83.334000000000003</v>
      </c>
      <c r="N27605" s="136">
        <v>148.149</v>
      </c>
      <c r="O27605" s="136">
        <v>95.239000000000004</v>
      </c>
      <c r="P27605" s="136">
        <v>7137.81</v>
      </c>
      <c r="Q27605" s="136">
        <v>84483.235000000001</v>
      </c>
      <c r="R27605" s="136">
        <v>134.922</v>
      </c>
      <c r="S27605" s="136">
        <v>500.01100000000002</v>
      </c>
    </row>
    <row r="27606" spans="1:19" ht="11.25" thickBot="1" x14ac:dyDescent="0.2">
      <c r="A27606" s="112"/>
    </row>
    <row r="27607" spans="1:19" ht="11.25" thickBot="1" x14ac:dyDescent="0.2">
      <c r="A27607" s="138" t="s">
        <v>364</v>
      </c>
      <c r="B27607" s="112"/>
      <c r="C27607" s="141" t="s">
        <v>14501</v>
      </c>
      <c r="D27607" s="141" t="s">
        <v>14501</v>
      </c>
      <c r="E27607" s="136">
        <v>0</v>
      </c>
      <c r="F27607" s="136">
        <v>0</v>
      </c>
      <c r="G27607" s="136">
        <v>0</v>
      </c>
      <c r="H27607" s="136">
        <v>0</v>
      </c>
      <c r="I27607" s="136">
        <v>0</v>
      </c>
      <c r="J27607" s="136">
        <v>0</v>
      </c>
      <c r="K27607" s="136">
        <v>0</v>
      </c>
      <c r="L27607" s="140">
        <v>0</v>
      </c>
      <c r="M27607" s="136">
        <v>0</v>
      </c>
      <c r="N27607" s="136">
        <v>0</v>
      </c>
      <c r="O27607" s="136">
        <v>0</v>
      </c>
      <c r="P27607" s="136">
        <v>0</v>
      </c>
      <c r="Q27607" s="136">
        <v>0</v>
      </c>
      <c r="R27607" s="136">
        <v>0</v>
      </c>
      <c r="S27607" s="136">
        <v>0</v>
      </c>
    </row>
    <row r="27608" spans="1:19" ht="11.25" thickBot="1" x14ac:dyDescent="0.2">
      <c r="A27608" s="112"/>
    </row>
    <row r="27609" spans="1:19" ht="11.25" thickBot="1" x14ac:dyDescent="0.2">
      <c r="A27609" s="139" t="s">
        <v>366</v>
      </c>
      <c r="B27609" s="112"/>
      <c r="C27609" s="141" t="s">
        <v>14501</v>
      </c>
      <c r="D27609" s="141" t="s">
        <v>14501</v>
      </c>
      <c r="E27609" s="136">
        <v>0</v>
      </c>
      <c r="F27609" s="136">
        <v>0</v>
      </c>
      <c r="G27609" s="136">
        <v>0</v>
      </c>
      <c r="H27609" s="136">
        <v>0</v>
      </c>
      <c r="I27609" s="136">
        <v>0</v>
      </c>
      <c r="J27609" s="136">
        <v>0</v>
      </c>
      <c r="K27609" s="136">
        <v>0</v>
      </c>
      <c r="L27609" s="140">
        <v>0</v>
      </c>
      <c r="M27609" s="136">
        <v>0</v>
      </c>
      <c r="N27609" s="136">
        <v>0</v>
      </c>
      <c r="O27609" s="136">
        <v>0</v>
      </c>
      <c r="P27609" s="136">
        <v>0</v>
      </c>
      <c r="Q27609" s="136">
        <v>0</v>
      </c>
      <c r="R27609" s="136">
        <v>0</v>
      </c>
      <c r="S27609" s="136">
        <v>0</v>
      </c>
    </row>
    <row r="27610" spans="1:19" ht="11.25" thickBot="1" x14ac:dyDescent="0.2">
      <c r="A27610" s="112"/>
    </row>
    <row r="27611" spans="1:19" ht="11.25" thickBot="1" x14ac:dyDescent="0.2">
      <c r="A27611" s="106" t="s">
        <v>357</v>
      </c>
      <c r="B27611" s="106" t="s">
        <v>358</v>
      </c>
      <c r="C27611" s="146" t="s">
        <v>16</v>
      </c>
      <c r="D27611" s="146" t="s">
        <v>14502</v>
      </c>
      <c r="E27611" s="146" t="s">
        <v>14503</v>
      </c>
      <c r="F27611" s="146" t="s">
        <v>20</v>
      </c>
      <c r="G27611" s="146" t="s">
        <v>21</v>
      </c>
      <c r="H27611" s="146" t="s">
        <v>22</v>
      </c>
      <c r="I27611" s="146" t="s">
        <v>23</v>
      </c>
      <c r="J27611" s="146" t="s">
        <v>24</v>
      </c>
      <c r="K27611" s="146" t="s">
        <v>26</v>
      </c>
      <c r="L27611" s="146" t="s">
        <v>14504</v>
      </c>
      <c r="M27611" s="146" t="s">
        <v>27</v>
      </c>
      <c r="N27611" s="146" t="s">
        <v>28</v>
      </c>
      <c r="O27611" s="146" t="s">
        <v>29</v>
      </c>
      <c r="P27611" s="146" t="s">
        <v>30</v>
      </c>
      <c r="Q27611" s="146" t="s">
        <v>14505</v>
      </c>
      <c r="R27611" s="146" t="s">
        <v>32</v>
      </c>
      <c r="S27611" s="146" t="s">
        <v>33</v>
      </c>
    </row>
    <row r="27612" spans="1:19" ht="11.25" thickBot="1" x14ac:dyDescent="0.2">
      <c r="A27612" s="107">
        <v>1</v>
      </c>
      <c r="B27612" s="132">
        <v>0.72675925925925933</v>
      </c>
      <c r="C27612" s="108">
        <v>4234.09</v>
      </c>
      <c r="D27612" s="108">
        <v>5217.8040000000001</v>
      </c>
      <c r="E27612" s="141" t="s">
        <v>14500</v>
      </c>
      <c r="F27612" s="145">
        <v>11672.159</v>
      </c>
      <c r="G27612" s="141" t="s">
        <v>14500</v>
      </c>
      <c r="H27612" s="108">
        <v>41.667000000000002</v>
      </c>
      <c r="I27612" s="108">
        <v>5901.49</v>
      </c>
      <c r="J27612" s="108">
        <v>66821.398000000001</v>
      </c>
      <c r="K27612" s="145">
        <v>82781.540999999997</v>
      </c>
      <c r="L27612" s="108">
        <v>222.22499999999999</v>
      </c>
      <c r="M27612" s="108">
        <v>33.332999999999998</v>
      </c>
      <c r="N27612" s="108">
        <v>261.90800000000002</v>
      </c>
      <c r="O27612" s="141" t="s">
        <v>14500</v>
      </c>
      <c r="P27612" s="141" t="s">
        <v>14500</v>
      </c>
      <c r="Q27612" s="108">
        <v>133.334</v>
      </c>
      <c r="R27612" s="108">
        <v>41.667000000000002</v>
      </c>
      <c r="S27612" s="108">
        <v>55.555999999999997</v>
      </c>
    </row>
    <row r="27613" spans="1:19" ht="11.25" thickBot="1" x14ac:dyDescent="0.2">
      <c r="A27613" s="112"/>
    </row>
    <row r="27614" spans="1:19" ht="11.25" thickBot="1" x14ac:dyDescent="0.2">
      <c r="A27614" s="135" t="s">
        <v>362</v>
      </c>
      <c r="B27614" s="112"/>
      <c r="C27614" s="136">
        <v>4234.09</v>
      </c>
      <c r="D27614" s="136">
        <v>5217.8040000000001</v>
      </c>
      <c r="E27614" s="141" t="s">
        <v>14501</v>
      </c>
      <c r="F27614" s="140">
        <v>11672.159</v>
      </c>
      <c r="G27614" s="141" t="s">
        <v>14501</v>
      </c>
      <c r="H27614" s="136">
        <v>41.667000000000002</v>
      </c>
      <c r="I27614" s="136">
        <v>5901.49</v>
      </c>
      <c r="J27614" s="136">
        <v>66821.398000000001</v>
      </c>
      <c r="K27614" s="140">
        <v>82781.540999999997</v>
      </c>
      <c r="L27614" s="136">
        <v>222.22499999999999</v>
      </c>
      <c r="M27614" s="136">
        <v>33.332999999999998</v>
      </c>
      <c r="N27614" s="136">
        <v>261.90800000000002</v>
      </c>
      <c r="O27614" s="141" t="s">
        <v>14501</v>
      </c>
      <c r="P27614" s="141" t="s">
        <v>14501</v>
      </c>
      <c r="Q27614" s="136">
        <v>133.334</v>
      </c>
      <c r="R27614" s="136">
        <v>41.667000000000002</v>
      </c>
      <c r="S27614" s="136">
        <v>55.555999999999997</v>
      </c>
    </row>
    <row r="27615" spans="1:19" ht="11.25" thickBot="1" x14ac:dyDescent="0.2">
      <c r="A27615" s="112"/>
    </row>
    <row r="27616" spans="1:19" ht="11.25" thickBot="1" x14ac:dyDescent="0.2">
      <c r="A27616" s="138" t="s">
        <v>364</v>
      </c>
      <c r="B27616" s="112"/>
      <c r="C27616" s="136">
        <v>0</v>
      </c>
      <c r="D27616" s="136">
        <v>0</v>
      </c>
      <c r="E27616" s="141" t="s">
        <v>14501</v>
      </c>
      <c r="F27616" s="140">
        <v>0</v>
      </c>
      <c r="G27616" s="141" t="s">
        <v>14501</v>
      </c>
      <c r="H27616" s="136">
        <v>0</v>
      </c>
      <c r="I27616" s="136">
        <v>0</v>
      </c>
      <c r="J27616" s="136">
        <v>0</v>
      </c>
      <c r="K27616" s="140">
        <v>0</v>
      </c>
      <c r="L27616" s="136">
        <v>0</v>
      </c>
      <c r="M27616" s="136">
        <v>0</v>
      </c>
      <c r="N27616" s="136">
        <v>0</v>
      </c>
      <c r="O27616" s="141" t="s">
        <v>14501</v>
      </c>
      <c r="P27616" s="141" t="s">
        <v>14501</v>
      </c>
      <c r="Q27616" s="136">
        <v>0</v>
      </c>
      <c r="R27616" s="136">
        <v>0</v>
      </c>
      <c r="S27616" s="136">
        <v>0</v>
      </c>
    </row>
    <row r="27617" spans="1:19" ht="11.25" thickBot="1" x14ac:dyDescent="0.2">
      <c r="A27617" s="112"/>
    </row>
    <row r="27618" spans="1:19" ht="11.25" thickBot="1" x14ac:dyDescent="0.2">
      <c r="A27618" s="139" t="s">
        <v>366</v>
      </c>
      <c r="B27618" s="112"/>
      <c r="C27618" s="136">
        <v>0</v>
      </c>
      <c r="D27618" s="136">
        <v>0</v>
      </c>
      <c r="E27618" s="141" t="s">
        <v>14501</v>
      </c>
      <c r="F27618" s="140">
        <v>0</v>
      </c>
      <c r="G27618" s="141" t="s">
        <v>14501</v>
      </c>
      <c r="H27618" s="136">
        <v>0</v>
      </c>
      <c r="I27618" s="136">
        <v>0</v>
      </c>
      <c r="J27618" s="136">
        <v>0</v>
      </c>
      <c r="K27618" s="140">
        <v>0</v>
      </c>
      <c r="L27618" s="136">
        <v>0</v>
      </c>
      <c r="M27618" s="136">
        <v>0</v>
      </c>
      <c r="N27618" s="136">
        <v>0</v>
      </c>
      <c r="O27618" s="141" t="s">
        <v>14501</v>
      </c>
      <c r="P27618" s="141" t="s">
        <v>14501</v>
      </c>
      <c r="Q27618" s="136">
        <v>0</v>
      </c>
      <c r="R27618" s="136">
        <v>0</v>
      </c>
      <c r="S27618" s="136">
        <v>0</v>
      </c>
    </row>
    <row r="27619" spans="1:19" ht="11.25" thickBot="1" x14ac:dyDescent="0.2">
      <c r="A27619" s="112"/>
    </row>
    <row r="27620" spans="1:19" ht="11.25" thickBot="1" x14ac:dyDescent="0.2">
      <c r="A27620" s="106" t="s">
        <v>357</v>
      </c>
      <c r="B27620" s="106" t="s">
        <v>358</v>
      </c>
      <c r="C27620" s="146" t="s">
        <v>35</v>
      </c>
      <c r="D27620" s="146" t="s">
        <v>36</v>
      </c>
      <c r="E27620" s="146" t="s">
        <v>14506</v>
      </c>
      <c r="F27620" s="146" t="s">
        <v>38</v>
      </c>
      <c r="G27620" s="146" t="s">
        <v>39</v>
      </c>
      <c r="H27620" s="146" t="s">
        <v>41</v>
      </c>
      <c r="I27620" s="146" t="s">
        <v>42</v>
      </c>
      <c r="J27620" s="146" t="s">
        <v>43</v>
      </c>
      <c r="K27620" s="146" t="s">
        <v>44</v>
      </c>
      <c r="L27620" s="146" t="s">
        <v>45</v>
      </c>
      <c r="M27620" s="146" t="s">
        <v>46</v>
      </c>
      <c r="N27620" s="146" t="s">
        <v>47</v>
      </c>
      <c r="O27620" s="146" t="s">
        <v>48</v>
      </c>
      <c r="P27620" s="146" t="s">
        <v>49</v>
      </c>
      <c r="Q27620" s="146" t="s">
        <v>50</v>
      </c>
      <c r="R27620" s="146" t="s">
        <v>51</v>
      </c>
      <c r="S27620" s="146" t="s">
        <v>52</v>
      </c>
    </row>
    <row r="27621" spans="1:19" ht="11.25" thickBot="1" x14ac:dyDescent="0.2">
      <c r="A27621" s="107">
        <v>1</v>
      </c>
      <c r="B27621" s="132">
        <v>0.72675925925925933</v>
      </c>
      <c r="C27621" s="145">
        <v>172269.23</v>
      </c>
      <c r="D27621" s="108">
        <v>185.18700000000001</v>
      </c>
      <c r="E27621" s="108">
        <v>33.332999999999998</v>
      </c>
      <c r="F27621" s="141" t="s">
        <v>14500</v>
      </c>
      <c r="G27621" s="108">
        <v>74.073999999999998</v>
      </c>
      <c r="H27621" s="108">
        <v>22739.879000000001</v>
      </c>
      <c r="I27621" s="108">
        <v>270.83699999999999</v>
      </c>
      <c r="J27621" s="108">
        <v>814.84299999999996</v>
      </c>
      <c r="K27621" s="108">
        <v>182.542</v>
      </c>
      <c r="L27621" s="108">
        <v>33.332999999999998</v>
      </c>
      <c r="M27621" s="108">
        <v>66.667000000000002</v>
      </c>
      <c r="N27621" s="141" t="s">
        <v>14500</v>
      </c>
      <c r="O27621" s="141" t="s">
        <v>14500</v>
      </c>
      <c r="P27621" s="141" t="s">
        <v>14500</v>
      </c>
      <c r="Q27621" s="108">
        <v>33.332999999999998</v>
      </c>
      <c r="R27621" s="108">
        <v>33.332999999999998</v>
      </c>
      <c r="S27621" s="141" t="s">
        <v>14500</v>
      </c>
    </row>
    <row r="27622" spans="1:19" ht="11.25" thickBot="1" x14ac:dyDescent="0.2">
      <c r="A27622" s="112"/>
    </row>
    <row r="27623" spans="1:19" ht="11.25" thickBot="1" x14ac:dyDescent="0.2">
      <c r="A27623" s="135" t="s">
        <v>362</v>
      </c>
      <c r="B27623" s="112"/>
      <c r="C27623" s="140">
        <v>172269.23</v>
      </c>
      <c r="D27623" s="136">
        <v>185.18700000000001</v>
      </c>
      <c r="E27623" s="136">
        <v>33.332999999999998</v>
      </c>
      <c r="F27623" s="141" t="s">
        <v>14501</v>
      </c>
      <c r="G27623" s="136">
        <v>74.073999999999998</v>
      </c>
      <c r="H27623" s="136">
        <v>22739.879000000001</v>
      </c>
      <c r="I27623" s="136">
        <v>270.83699999999999</v>
      </c>
      <c r="J27623" s="136">
        <v>814.84299999999996</v>
      </c>
      <c r="K27623" s="136">
        <v>182.542</v>
      </c>
      <c r="L27623" s="136">
        <v>33.332999999999998</v>
      </c>
      <c r="M27623" s="136">
        <v>66.667000000000002</v>
      </c>
      <c r="N27623" s="141" t="s">
        <v>14501</v>
      </c>
      <c r="O27623" s="141" t="s">
        <v>14501</v>
      </c>
      <c r="P27623" s="141" t="s">
        <v>14501</v>
      </c>
      <c r="Q27623" s="136">
        <v>33.332999999999998</v>
      </c>
      <c r="R27623" s="136">
        <v>33.332999999999998</v>
      </c>
      <c r="S27623" s="141" t="s">
        <v>14501</v>
      </c>
    </row>
    <row r="27624" spans="1:19" ht="11.25" thickBot="1" x14ac:dyDescent="0.2">
      <c r="A27624" s="112"/>
    </row>
    <row r="27625" spans="1:19" ht="11.25" thickBot="1" x14ac:dyDescent="0.2">
      <c r="A27625" s="138" t="s">
        <v>364</v>
      </c>
      <c r="B27625" s="112"/>
      <c r="C27625" s="140">
        <v>0</v>
      </c>
      <c r="D27625" s="136">
        <v>0</v>
      </c>
      <c r="E27625" s="136">
        <v>0</v>
      </c>
      <c r="F27625" s="141" t="s">
        <v>14501</v>
      </c>
      <c r="G27625" s="136">
        <v>0</v>
      </c>
      <c r="H27625" s="136">
        <v>0</v>
      </c>
      <c r="I27625" s="136">
        <v>0</v>
      </c>
      <c r="J27625" s="136">
        <v>0</v>
      </c>
      <c r="K27625" s="136">
        <v>0</v>
      </c>
      <c r="L27625" s="136">
        <v>0</v>
      </c>
      <c r="M27625" s="136">
        <v>0</v>
      </c>
      <c r="N27625" s="141" t="s">
        <v>14501</v>
      </c>
      <c r="O27625" s="141" t="s">
        <v>14501</v>
      </c>
      <c r="P27625" s="141" t="s">
        <v>14501</v>
      </c>
      <c r="Q27625" s="136">
        <v>0</v>
      </c>
      <c r="R27625" s="136">
        <v>0</v>
      </c>
      <c r="S27625" s="141" t="s">
        <v>14501</v>
      </c>
    </row>
    <row r="27626" spans="1:19" ht="11.25" thickBot="1" x14ac:dyDescent="0.2">
      <c r="A27626" s="112"/>
    </row>
    <row r="27627" spans="1:19" ht="11.25" thickBot="1" x14ac:dyDescent="0.2">
      <c r="A27627" s="139" t="s">
        <v>366</v>
      </c>
      <c r="B27627" s="112"/>
      <c r="C27627" s="140">
        <v>0</v>
      </c>
      <c r="D27627" s="136">
        <v>0</v>
      </c>
      <c r="E27627" s="136">
        <v>0</v>
      </c>
      <c r="F27627" s="141" t="s">
        <v>14501</v>
      </c>
      <c r="G27627" s="136">
        <v>0</v>
      </c>
      <c r="H27627" s="136">
        <v>0</v>
      </c>
      <c r="I27627" s="136">
        <v>0</v>
      </c>
      <c r="J27627" s="136">
        <v>0</v>
      </c>
      <c r="K27627" s="136">
        <v>0</v>
      </c>
      <c r="L27627" s="136">
        <v>0</v>
      </c>
      <c r="M27627" s="136">
        <v>0</v>
      </c>
      <c r="N27627" s="141" t="s">
        <v>14501</v>
      </c>
      <c r="O27627" s="141" t="s">
        <v>14501</v>
      </c>
      <c r="P27627" s="141" t="s">
        <v>14501</v>
      </c>
      <c r="Q27627" s="136">
        <v>0</v>
      </c>
      <c r="R27627" s="136">
        <v>0</v>
      </c>
      <c r="S27627" s="141" t="s">
        <v>14501</v>
      </c>
    </row>
    <row r="27628" spans="1:19" ht="11.25" thickBot="1" x14ac:dyDescent="0.2">
      <c r="A27628" s="112"/>
    </row>
    <row r="27629" spans="1:19" ht="11.25" thickBot="1" x14ac:dyDescent="0.2">
      <c r="A27629" s="106" t="s">
        <v>357</v>
      </c>
      <c r="B27629" s="106" t="s">
        <v>358</v>
      </c>
      <c r="C27629" s="146" t="s">
        <v>53</v>
      </c>
      <c r="D27629" s="146" t="s">
        <v>54</v>
      </c>
      <c r="E27629" s="146" t="s">
        <v>55</v>
      </c>
      <c r="F27629" s="146" t="s">
        <v>56</v>
      </c>
      <c r="G27629" s="146" t="s">
        <v>14507</v>
      </c>
      <c r="H27629" s="146" t="s">
        <v>57</v>
      </c>
      <c r="I27629" s="146" t="s">
        <v>59</v>
      </c>
      <c r="J27629" s="146" t="s">
        <v>14508</v>
      </c>
      <c r="K27629" s="146" t="s">
        <v>60</v>
      </c>
      <c r="L27629" s="146" t="s">
        <v>61</v>
      </c>
      <c r="M27629" s="146" t="s">
        <v>62</v>
      </c>
      <c r="N27629" s="146" t="s">
        <v>14509</v>
      </c>
      <c r="O27629" s="146" t="s">
        <v>63</v>
      </c>
      <c r="P27629" s="146" t="s">
        <v>64</v>
      </c>
      <c r="Q27629" s="146" t="s">
        <v>66</v>
      </c>
      <c r="R27629" s="146" t="s">
        <v>14510</v>
      </c>
      <c r="S27629" s="146" t="s">
        <v>67</v>
      </c>
    </row>
    <row r="27630" spans="1:19" ht="11.25" thickBot="1" x14ac:dyDescent="0.2">
      <c r="A27630" s="107">
        <v>1</v>
      </c>
      <c r="B27630" s="132">
        <v>0.72675925925925933</v>
      </c>
      <c r="C27630" s="141" t="s">
        <v>14500</v>
      </c>
      <c r="D27630" s="141" t="s">
        <v>14500</v>
      </c>
      <c r="E27630" s="108">
        <v>33.332999999999998</v>
      </c>
      <c r="F27630" s="108">
        <v>33.332999999999998</v>
      </c>
      <c r="G27630" s="108">
        <v>33.332999999999998</v>
      </c>
      <c r="H27630" s="108">
        <v>277.78199999999998</v>
      </c>
      <c r="I27630" s="108">
        <v>1111.1669999999999</v>
      </c>
      <c r="J27630" s="141" t="s">
        <v>14500</v>
      </c>
      <c r="K27630" s="141" t="s">
        <v>14500</v>
      </c>
      <c r="L27630" s="108">
        <v>33.332999999999998</v>
      </c>
      <c r="M27630" s="108">
        <v>277.78199999999998</v>
      </c>
      <c r="N27630" s="108">
        <v>55.555999999999997</v>
      </c>
      <c r="O27630" s="108">
        <v>33.332999999999998</v>
      </c>
      <c r="P27630" s="108">
        <v>2667.0120000000002</v>
      </c>
      <c r="Q27630" s="145">
        <v>705831.39</v>
      </c>
      <c r="R27630" s="141" t="s">
        <v>14500</v>
      </c>
      <c r="S27630" s="108">
        <v>416.67599999999999</v>
      </c>
    </row>
    <row r="27631" spans="1:19" ht="11.25" thickBot="1" x14ac:dyDescent="0.2">
      <c r="A27631" s="112"/>
    </row>
    <row r="27632" spans="1:19" ht="11.25" thickBot="1" x14ac:dyDescent="0.2">
      <c r="A27632" s="135" t="s">
        <v>362</v>
      </c>
      <c r="B27632" s="112"/>
      <c r="C27632" s="141" t="s">
        <v>14501</v>
      </c>
      <c r="D27632" s="141" t="s">
        <v>14501</v>
      </c>
      <c r="E27632" s="136">
        <v>33.332999999999998</v>
      </c>
      <c r="F27632" s="136">
        <v>33.332999999999998</v>
      </c>
      <c r="G27632" s="136">
        <v>33.332999999999998</v>
      </c>
      <c r="H27632" s="136">
        <v>277.78199999999998</v>
      </c>
      <c r="I27632" s="136">
        <v>1111.1669999999999</v>
      </c>
      <c r="J27632" s="141" t="s">
        <v>14501</v>
      </c>
      <c r="K27632" s="141" t="s">
        <v>14501</v>
      </c>
      <c r="L27632" s="136">
        <v>33.332999999999998</v>
      </c>
      <c r="M27632" s="136">
        <v>277.78199999999998</v>
      </c>
      <c r="N27632" s="136">
        <v>55.555999999999997</v>
      </c>
      <c r="O27632" s="136">
        <v>33.332999999999998</v>
      </c>
      <c r="P27632" s="136">
        <v>2667.0120000000002</v>
      </c>
      <c r="Q27632" s="140">
        <v>705831.39</v>
      </c>
      <c r="R27632" s="141" t="s">
        <v>14501</v>
      </c>
      <c r="S27632" s="136">
        <v>416.67599999999999</v>
      </c>
    </row>
    <row r="27633" spans="1:19" ht="11.25" thickBot="1" x14ac:dyDescent="0.2">
      <c r="A27633" s="112"/>
    </row>
    <row r="27634" spans="1:19" ht="11.25" thickBot="1" x14ac:dyDescent="0.2">
      <c r="A27634" s="138" t="s">
        <v>364</v>
      </c>
      <c r="B27634" s="112"/>
      <c r="C27634" s="141" t="s">
        <v>14501</v>
      </c>
      <c r="D27634" s="141" t="s">
        <v>14501</v>
      </c>
      <c r="E27634" s="136">
        <v>0</v>
      </c>
      <c r="F27634" s="136">
        <v>0</v>
      </c>
      <c r="G27634" s="136">
        <v>0</v>
      </c>
      <c r="H27634" s="136">
        <v>0</v>
      </c>
      <c r="I27634" s="136">
        <v>0</v>
      </c>
      <c r="J27634" s="141" t="s">
        <v>14501</v>
      </c>
      <c r="K27634" s="141" t="s">
        <v>14501</v>
      </c>
      <c r="L27634" s="136">
        <v>0</v>
      </c>
      <c r="M27634" s="136">
        <v>0</v>
      </c>
      <c r="N27634" s="136">
        <v>0</v>
      </c>
      <c r="O27634" s="136">
        <v>0</v>
      </c>
      <c r="P27634" s="136">
        <v>0</v>
      </c>
      <c r="Q27634" s="140">
        <v>0</v>
      </c>
      <c r="R27634" s="141" t="s">
        <v>14501</v>
      </c>
      <c r="S27634" s="136">
        <v>0</v>
      </c>
    </row>
    <row r="27635" spans="1:19" ht="11.25" thickBot="1" x14ac:dyDescent="0.2">
      <c r="A27635" s="112"/>
    </row>
    <row r="27636" spans="1:19" ht="11.25" thickBot="1" x14ac:dyDescent="0.2">
      <c r="A27636" s="139" t="s">
        <v>366</v>
      </c>
      <c r="B27636" s="112"/>
      <c r="C27636" s="141" t="s">
        <v>14501</v>
      </c>
      <c r="D27636" s="141" t="s">
        <v>14501</v>
      </c>
      <c r="E27636" s="136">
        <v>0</v>
      </c>
      <c r="F27636" s="136">
        <v>0</v>
      </c>
      <c r="G27636" s="136">
        <v>0</v>
      </c>
      <c r="H27636" s="136">
        <v>0</v>
      </c>
      <c r="I27636" s="136">
        <v>0</v>
      </c>
      <c r="J27636" s="141" t="s">
        <v>14501</v>
      </c>
      <c r="K27636" s="141" t="s">
        <v>14501</v>
      </c>
      <c r="L27636" s="136">
        <v>0</v>
      </c>
      <c r="M27636" s="136">
        <v>0</v>
      </c>
      <c r="N27636" s="136">
        <v>0</v>
      </c>
      <c r="O27636" s="136">
        <v>0</v>
      </c>
      <c r="P27636" s="136">
        <v>0</v>
      </c>
      <c r="Q27636" s="140">
        <v>0</v>
      </c>
      <c r="R27636" s="141" t="s">
        <v>14501</v>
      </c>
      <c r="S27636" s="136">
        <v>0</v>
      </c>
    </row>
    <row r="27637" spans="1:19" ht="11.25" thickBot="1" x14ac:dyDescent="0.2">
      <c r="A27637" s="112"/>
    </row>
    <row r="27638" spans="1:19" ht="11.25" thickBot="1" x14ac:dyDescent="0.2">
      <c r="A27638" s="106" t="s">
        <v>357</v>
      </c>
      <c r="B27638" s="106" t="s">
        <v>358</v>
      </c>
      <c r="C27638" s="146" t="s">
        <v>68</v>
      </c>
      <c r="D27638" s="146" t="s">
        <v>14511</v>
      </c>
    </row>
    <row r="27639" spans="1:19" ht="11.25" thickBot="1" x14ac:dyDescent="0.2">
      <c r="A27639" s="107">
        <v>1</v>
      </c>
      <c r="B27639" s="132">
        <v>0.72675925925925933</v>
      </c>
      <c r="C27639" s="108">
        <v>129.63</v>
      </c>
      <c r="D27639" s="141" t="s">
        <v>14500</v>
      </c>
    </row>
    <row r="27640" spans="1:19" ht="11.25" thickBot="1" x14ac:dyDescent="0.2">
      <c r="A27640" s="112"/>
    </row>
    <row r="27641" spans="1:19" ht="11.25" thickBot="1" x14ac:dyDescent="0.2">
      <c r="A27641" s="135" t="s">
        <v>362</v>
      </c>
      <c r="B27641" s="112"/>
      <c r="C27641" s="136">
        <v>129.63</v>
      </c>
      <c r="D27641" s="141" t="s">
        <v>14501</v>
      </c>
    </row>
    <row r="27642" spans="1:19" ht="11.25" thickBot="1" x14ac:dyDescent="0.2">
      <c r="A27642" s="112"/>
    </row>
    <row r="27643" spans="1:19" ht="11.25" thickBot="1" x14ac:dyDescent="0.2">
      <c r="A27643" s="138" t="s">
        <v>364</v>
      </c>
      <c r="B27643" s="112"/>
      <c r="C27643" s="136">
        <v>0</v>
      </c>
      <c r="D27643" s="141" t="s">
        <v>14501</v>
      </c>
    </row>
    <row r="27644" spans="1:19" ht="11.25" thickBot="1" x14ac:dyDescent="0.2">
      <c r="A27644" s="112"/>
    </row>
    <row r="27645" spans="1:19" ht="11.25" thickBot="1" x14ac:dyDescent="0.2">
      <c r="A27645" s="139" t="s">
        <v>366</v>
      </c>
      <c r="B27645" s="112"/>
      <c r="C27645" s="136">
        <v>0</v>
      </c>
      <c r="D27645" s="141" t="s">
        <v>14501</v>
      </c>
    </row>
    <row r="27646" spans="1:19" ht="10.5" x14ac:dyDescent="0.15">
      <c r="A27646" s="112"/>
    </row>
    <row r="27647" spans="1:19" x14ac:dyDescent="0.15">
      <c r="A27647" s="129"/>
      <c r="B27647" s="86" t="s">
        <v>4104</v>
      </c>
    </row>
    <row r="27648" spans="1:19" ht="9.75" thickBot="1" x14ac:dyDescent="0.2">
      <c r="A27648" s="81" t="s">
        <v>5871</v>
      </c>
    </row>
    <row r="27649" spans="1:19" ht="11.25" thickBot="1" x14ac:dyDescent="0.2">
      <c r="A27649" s="106" t="s">
        <v>357</v>
      </c>
      <c r="B27649" s="106" t="s">
        <v>358</v>
      </c>
      <c r="C27649" s="146" t="s">
        <v>14494</v>
      </c>
      <c r="D27649" s="146" t="s">
        <v>14495</v>
      </c>
      <c r="E27649" s="146" t="s">
        <v>14496</v>
      </c>
      <c r="F27649" s="146" t="s">
        <v>0</v>
      </c>
      <c r="G27649" s="146" t="s">
        <v>1</v>
      </c>
      <c r="H27649" s="146" t="s">
        <v>2</v>
      </c>
      <c r="I27649" s="146" t="s">
        <v>14497</v>
      </c>
      <c r="J27649" s="146" t="s">
        <v>3</v>
      </c>
      <c r="K27649" s="146" t="s">
        <v>14498</v>
      </c>
      <c r="L27649" s="146" t="s">
        <v>7</v>
      </c>
      <c r="M27649" s="146" t="s">
        <v>14499</v>
      </c>
      <c r="N27649" s="146" t="s">
        <v>10</v>
      </c>
      <c r="O27649" s="146" t="s">
        <v>11</v>
      </c>
      <c r="P27649" s="146" t="s">
        <v>12</v>
      </c>
      <c r="Q27649" s="146" t="s">
        <v>13</v>
      </c>
      <c r="R27649" s="146" t="s">
        <v>14</v>
      </c>
      <c r="S27649" s="146" t="s">
        <v>15</v>
      </c>
    </row>
    <row r="27650" spans="1:19" ht="11.25" thickBot="1" x14ac:dyDescent="0.2">
      <c r="A27650" s="107">
        <v>1</v>
      </c>
      <c r="B27650" s="132">
        <v>0.73189814814814813</v>
      </c>
      <c r="C27650" s="141" t="s">
        <v>14500</v>
      </c>
      <c r="D27650" s="141" t="s">
        <v>14500</v>
      </c>
      <c r="E27650" s="108">
        <v>129.63</v>
      </c>
      <c r="F27650" s="108">
        <v>12900.976000000001</v>
      </c>
      <c r="G27650" s="108">
        <v>40983.065000000002</v>
      </c>
      <c r="H27650" s="108">
        <v>288.89299999999997</v>
      </c>
      <c r="I27650" s="108">
        <v>77.778000000000006</v>
      </c>
      <c r="J27650" s="108">
        <v>481.49299999999999</v>
      </c>
      <c r="K27650" s="108">
        <v>537.05100000000004</v>
      </c>
      <c r="L27650" s="145">
        <v>9503.8410000000003</v>
      </c>
      <c r="M27650" s="108">
        <v>41.667000000000002</v>
      </c>
      <c r="N27650" s="141" t="s">
        <v>14500</v>
      </c>
      <c r="O27650" s="108">
        <v>203.70599999999999</v>
      </c>
      <c r="P27650" s="108">
        <v>18681.394</v>
      </c>
      <c r="Q27650" s="108">
        <v>58149.868000000002</v>
      </c>
      <c r="R27650" s="108">
        <v>92.593000000000004</v>
      </c>
      <c r="S27650" s="108">
        <v>383.34</v>
      </c>
    </row>
    <row r="27651" spans="1:19" ht="11.25" thickBot="1" x14ac:dyDescent="0.2">
      <c r="A27651" s="112"/>
    </row>
    <row r="27652" spans="1:19" ht="11.25" thickBot="1" x14ac:dyDescent="0.2">
      <c r="A27652" s="135" t="s">
        <v>362</v>
      </c>
      <c r="B27652" s="112"/>
      <c r="C27652" s="141" t="s">
        <v>14501</v>
      </c>
      <c r="D27652" s="141" t="s">
        <v>14501</v>
      </c>
      <c r="E27652" s="136">
        <v>129.63</v>
      </c>
      <c r="F27652" s="136">
        <v>12900.976000000001</v>
      </c>
      <c r="G27652" s="136">
        <v>40983.065000000002</v>
      </c>
      <c r="H27652" s="136">
        <v>288.89299999999997</v>
      </c>
      <c r="I27652" s="136">
        <v>77.778000000000006</v>
      </c>
      <c r="J27652" s="136">
        <v>481.49299999999999</v>
      </c>
      <c r="K27652" s="136">
        <v>537.05100000000004</v>
      </c>
      <c r="L27652" s="140">
        <v>9503.8410000000003</v>
      </c>
      <c r="M27652" s="136">
        <v>41.667000000000002</v>
      </c>
      <c r="N27652" s="141" t="s">
        <v>14501</v>
      </c>
      <c r="O27652" s="136">
        <v>203.70599999999999</v>
      </c>
      <c r="P27652" s="136">
        <v>18681.394</v>
      </c>
      <c r="Q27652" s="136">
        <v>58149.868000000002</v>
      </c>
      <c r="R27652" s="136">
        <v>92.593000000000004</v>
      </c>
      <c r="S27652" s="136">
        <v>383.34</v>
      </c>
    </row>
    <row r="27653" spans="1:19" ht="11.25" thickBot="1" x14ac:dyDescent="0.2">
      <c r="A27653" s="112"/>
    </row>
    <row r="27654" spans="1:19" ht="11.25" thickBot="1" x14ac:dyDescent="0.2">
      <c r="A27654" s="138" t="s">
        <v>364</v>
      </c>
      <c r="B27654" s="112"/>
      <c r="C27654" s="141" t="s">
        <v>14501</v>
      </c>
      <c r="D27654" s="141" t="s">
        <v>14501</v>
      </c>
      <c r="E27654" s="136">
        <v>0</v>
      </c>
      <c r="F27654" s="136">
        <v>0</v>
      </c>
      <c r="G27654" s="136">
        <v>0</v>
      </c>
      <c r="H27654" s="136">
        <v>0</v>
      </c>
      <c r="I27654" s="136">
        <v>0</v>
      </c>
      <c r="J27654" s="136">
        <v>0</v>
      </c>
      <c r="K27654" s="136">
        <v>0</v>
      </c>
      <c r="L27654" s="140">
        <v>0</v>
      </c>
      <c r="M27654" s="136">
        <v>0</v>
      </c>
      <c r="N27654" s="141" t="s">
        <v>14501</v>
      </c>
      <c r="O27654" s="136">
        <v>0</v>
      </c>
      <c r="P27654" s="136">
        <v>0</v>
      </c>
      <c r="Q27654" s="136">
        <v>0</v>
      </c>
      <c r="R27654" s="136">
        <v>0</v>
      </c>
      <c r="S27654" s="136">
        <v>0</v>
      </c>
    </row>
    <row r="27655" spans="1:19" ht="11.25" thickBot="1" x14ac:dyDescent="0.2">
      <c r="A27655" s="112"/>
    </row>
    <row r="27656" spans="1:19" ht="11.25" thickBot="1" x14ac:dyDescent="0.2">
      <c r="A27656" s="139" t="s">
        <v>366</v>
      </c>
      <c r="B27656" s="112"/>
      <c r="C27656" s="141" t="s">
        <v>14501</v>
      </c>
      <c r="D27656" s="141" t="s">
        <v>14501</v>
      </c>
      <c r="E27656" s="136">
        <v>0</v>
      </c>
      <c r="F27656" s="136">
        <v>0</v>
      </c>
      <c r="G27656" s="136">
        <v>0</v>
      </c>
      <c r="H27656" s="136">
        <v>0</v>
      </c>
      <c r="I27656" s="136">
        <v>0</v>
      </c>
      <c r="J27656" s="136">
        <v>0</v>
      </c>
      <c r="K27656" s="136">
        <v>0</v>
      </c>
      <c r="L27656" s="140">
        <v>0</v>
      </c>
      <c r="M27656" s="136">
        <v>0</v>
      </c>
      <c r="N27656" s="141" t="s">
        <v>14501</v>
      </c>
      <c r="O27656" s="136">
        <v>0</v>
      </c>
      <c r="P27656" s="136">
        <v>0</v>
      </c>
      <c r="Q27656" s="136">
        <v>0</v>
      </c>
      <c r="R27656" s="136">
        <v>0</v>
      </c>
      <c r="S27656" s="136">
        <v>0</v>
      </c>
    </row>
    <row r="27657" spans="1:19" ht="11.25" thickBot="1" x14ac:dyDescent="0.2">
      <c r="A27657" s="112"/>
    </row>
    <row r="27658" spans="1:19" ht="11.25" thickBot="1" x14ac:dyDescent="0.2">
      <c r="A27658" s="106" t="s">
        <v>357</v>
      </c>
      <c r="B27658" s="106" t="s">
        <v>358</v>
      </c>
      <c r="C27658" s="146" t="s">
        <v>16</v>
      </c>
      <c r="D27658" s="146" t="s">
        <v>14502</v>
      </c>
      <c r="E27658" s="146" t="s">
        <v>14503</v>
      </c>
      <c r="F27658" s="146" t="s">
        <v>20</v>
      </c>
      <c r="G27658" s="146" t="s">
        <v>21</v>
      </c>
      <c r="H27658" s="146" t="s">
        <v>22</v>
      </c>
      <c r="I27658" s="146" t="s">
        <v>23</v>
      </c>
      <c r="J27658" s="146" t="s">
        <v>24</v>
      </c>
      <c r="K27658" s="146" t="s">
        <v>26</v>
      </c>
      <c r="L27658" s="146" t="s">
        <v>14504</v>
      </c>
      <c r="M27658" s="146" t="s">
        <v>27</v>
      </c>
      <c r="N27658" s="146" t="s">
        <v>28</v>
      </c>
      <c r="O27658" s="146" t="s">
        <v>29</v>
      </c>
      <c r="P27658" s="146" t="s">
        <v>30</v>
      </c>
      <c r="Q27658" s="146" t="s">
        <v>14505</v>
      </c>
      <c r="R27658" s="146" t="s">
        <v>32</v>
      </c>
      <c r="S27658" s="146" t="s">
        <v>33</v>
      </c>
    </row>
    <row r="27659" spans="1:19" ht="11.25" thickBot="1" x14ac:dyDescent="0.2">
      <c r="A27659" s="107">
        <v>1</v>
      </c>
      <c r="B27659" s="132">
        <v>0.73189814814814813</v>
      </c>
      <c r="C27659" s="108">
        <v>5401.2449999999999</v>
      </c>
      <c r="D27659" s="108">
        <v>3600.5079999999998</v>
      </c>
      <c r="E27659" s="141" t="s">
        <v>14500</v>
      </c>
      <c r="F27659" s="145">
        <v>11472.254000000001</v>
      </c>
      <c r="G27659" s="108">
        <v>33.332999999999998</v>
      </c>
      <c r="H27659" s="141" t="s">
        <v>14500</v>
      </c>
      <c r="I27659" s="108">
        <v>3284.3989999999999</v>
      </c>
      <c r="J27659" s="108">
        <v>55757.08</v>
      </c>
      <c r="K27659" s="145">
        <v>85104.509000000005</v>
      </c>
      <c r="L27659" s="108">
        <v>246.035</v>
      </c>
      <c r="M27659" s="141" t="s">
        <v>14500</v>
      </c>
      <c r="N27659" s="108">
        <v>230.161</v>
      </c>
      <c r="O27659" s="141" t="s">
        <v>14500</v>
      </c>
      <c r="P27659" s="141" t="s">
        <v>14500</v>
      </c>
      <c r="Q27659" s="108">
        <v>201.392</v>
      </c>
      <c r="R27659" s="141" t="s">
        <v>14500</v>
      </c>
      <c r="S27659" s="108">
        <v>83.334000000000003</v>
      </c>
    </row>
    <row r="27660" spans="1:19" ht="11.25" thickBot="1" x14ac:dyDescent="0.2">
      <c r="A27660" s="112"/>
    </row>
    <row r="27661" spans="1:19" ht="11.25" thickBot="1" x14ac:dyDescent="0.2">
      <c r="A27661" s="135" t="s">
        <v>362</v>
      </c>
      <c r="B27661" s="112"/>
      <c r="C27661" s="136">
        <v>5401.2449999999999</v>
      </c>
      <c r="D27661" s="136">
        <v>3600.5079999999998</v>
      </c>
      <c r="E27661" s="141" t="s">
        <v>14501</v>
      </c>
      <c r="F27661" s="140">
        <v>11472.254000000001</v>
      </c>
      <c r="G27661" s="136">
        <v>33.332999999999998</v>
      </c>
      <c r="H27661" s="141" t="s">
        <v>14501</v>
      </c>
      <c r="I27661" s="136">
        <v>3284.3989999999999</v>
      </c>
      <c r="J27661" s="136">
        <v>55757.08</v>
      </c>
      <c r="K27661" s="140">
        <v>85104.509000000005</v>
      </c>
      <c r="L27661" s="136">
        <v>246.035</v>
      </c>
      <c r="M27661" s="141" t="s">
        <v>14501</v>
      </c>
      <c r="N27661" s="136">
        <v>230.161</v>
      </c>
      <c r="O27661" s="141" t="s">
        <v>14501</v>
      </c>
      <c r="P27661" s="141" t="s">
        <v>14501</v>
      </c>
      <c r="Q27661" s="136">
        <v>201.392</v>
      </c>
      <c r="R27661" s="141" t="s">
        <v>14501</v>
      </c>
      <c r="S27661" s="136">
        <v>83.334000000000003</v>
      </c>
    </row>
    <row r="27662" spans="1:19" ht="11.25" thickBot="1" x14ac:dyDescent="0.2">
      <c r="A27662" s="112"/>
    </row>
    <row r="27663" spans="1:19" ht="11.25" thickBot="1" x14ac:dyDescent="0.2">
      <c r="A27663" s="138" t="s">
        <v>364</v>
      </c>
      <c r="B27663" s="112"/>
      <c r="C27663" s="136">
        <v>0</v>
      </c>
      <c r="D27663" s="136">
        <v>0</v>
      </c>
      <c r="E27663" s="141" t="s">
        <v>14501</v>
      </c>
      <c r="F27663" s="140">
        <v>0</v>
      </c>
      <c r="G27663" s="136">
        <v>0</v>
      </c>
      <c r="H27663" s="141" t="s">
        <v>14501</v>
      </c>
      <c r="I27663" s="136">
        <v>0</v>
      </c>
      <c r="J27663" s="136">
        <v>0</v>
      </c>
      <c r="K27663" s="140">
        <v>0</v>
      </c>
      <c r="L27663" s="136">
        <v>0</v>
      </c>
      <c r="M27663" s="141" t="s">
        <v>14501</v>
      </c>
      <c r="N27663" s="136">
        <v>0</v>
      </c>
      <c r="O27663" s="141" t="s">
        <v>14501</v>
      </c>
      <c r="P27663" s="141" t="s">
        <v>14501</v>
      </c>
      <c r="Q27663" s="136">
        <v>0</v>
      </c>
      <c r="R27663" s="141" t="s">
        <v>14501</v>
      </c>
      <c r="S27663" s="136">
        <v>0</v>
      </c>
    </row>
    <row r="27664" spans="1:19" ht="11.25" thickBot="1" x14ac:dyDescent="0.2">
      <c r="A27664" s="112"/>
    </row>
    <row r="27665" spans="1:19" ht="11.25" thickBot="1" x14ac:dyDescent="0.2">
      <c r="A27665" s="139" t="s">
        <v>366</v>
      </c>
      <c r="B27665" s="112"/>
      <c r="C27665" s="136">
        <v>0</v>
      </c>
      <c r="D27665" s="136">
        <v>0</v>
      </c>
      <c r="E27665" s="141" t="s">
        <v>14501</v>
      </c>
      <c r="F27665" s="140">
        <v>0</v>
      </c>
      <c r="G27665" s="136">
        <v>0</v>
      </c>
      <c r="H27665" s="141" t="s">
        <v>14501</v>
      </c>
      <c r="I27665" s="136">
        <v>0</v>
      </c>
      <c r="J27665" s="136">
        <v>0</v>
      </c>
      <c r="K27665" s="140">
        <v>0</v>
      </c>
      <c r="L27665" s="136">
        <v>0</v>
      </c>
      <c r="M27665" s="141" t="s">
        <v>14501</v>
      </c>
      <c r="N27665" s="136">
        <v>0</v>
      </c>
      <c r="O27665" s="141" t="s">
        <v>14501</v>
      </c>
      <c r="P27665" s="141" t="s">
        <v>14501</v>
      </c>
      <c r="Q27665" s="136">
        <v>0</v>
      </c>
      <c r="R27665" s="141" t="s">
        <v>14501</v>
      </c>
      <c r="S27665" s="136">
        <v>0</v>
      </c>
    </row>
    <row r="27666" spans="1:19" ht="11.25" thickBot="1" x14ac:dyDescent="0.2">
      <c r="A27666" s="112"/>
    </row>
    <row r="27667" spans="1:19" ht="11.25" thickBot="1" x14ac:dyDescent="0.2">
      <c r="A27667" s="106" t="s">
        <v>357</v>
      </c>
      <c r="B27667" s="106" t="s">
        <v>358</v>
      </c>
      <c r="C27667" s="146" t="s">
        <v>35</v>
      </c>
      <c r="D27667" s="146" t="s">
        <v>36</v>
      </c>
      <c r="E27667" s="146" t="s">
        <v>14506</v>
      </c>
      <c r="F27667" s="146" t="s">
        <v>38</v>
      </c>
      <c r="G27667" s="146" t="s">
        <v>39</v>
      </c>
      <c r="H27667" s="146" t="s">
        <v>41</v>
      </c>
      <c r="I27667" s="146" t="s">
        <v>42</v>
      </c>
      <c r="J27667" s="146" t="s">
        <v>43</v>
      </c>
      <c r="K27667" s="146" t="s">
        <v>44</v>
      </c>
      <c r="L27667" s="146" t="s">
        <v>45</v>
      </c>
      <c r="M27667" s="146" t="s">
        <v>46</v>
      </c>
      <c r="N27667" s="146" t="s">
        <v>47</v>
      </c>
      <c r="O27667" s="146" t="s">
        <v>48</v>
      </c>
      <c r="P27667" s="146" t="s">
        <v>49</v>
      </c>
      <c r="Q27667" s="146" t="s">
        <v>50</v>
      </c>
      <c r="R27667" s="146" t="s">
        <v>51</v>
      </c>
      <c r="S27667" s="146" t="s">
        <v>52</v>
      </c>
    </row>
    <row r="27668" spans="1:19" ht="11.25" thickBot="1" x14ac:dyDescent="0.2">
      <c r="A27668" s="107">
        <v>1</v>
      </c>
      <c r="B27668" s="132">
        <v>0.73189814814814813</v>
      </c>
      <c r="C27668" s="145">
        <v>178258.27</v>
      </c>
      <c r="D27668" s="108">
        <v>119.048</v>
      </c>
      <c r="E27668" s="108">
        <v>33.332999999999998</v>
      </c>
      <c r="F27668" s="141" t="s">
        <v>14500</v>
      </c>
      <c r="G27668" s="108">
        <v>283.33699999999999</v>
      </c>
      <c r="H27668" s="108">
        <v>19349.841</v>
      </c>
      <c r="I27668" s="108">
        <v>74.073999999999998</v>
      </c>
      <c r="J27668" s="108">
        <v>611.12900000000002</v>
      </c>
      <c r="K27668" s="108">
        <v>83.334000000000003</v>
      </c>
      <c r="L27668" s="108">
        <v>74.073999999999998</v>
      </c>
      <c r="M27668" s="141" t="s">
        <v>14500</v>
      </c>
      <c r="N27668" s="108">
        <v>55.555999999999997</v>
      </c>
      <c r="O27668" s="108">
        <v>33.332999999999998</v>
      </c>
      <c r="P27668" s="108">
        <v>33.332999999999998</v>
      </c>
      <c r="Q27668" s="141" t="s">
        <v>14500</v>
      </c>
      <c r="R27668" s="108">
        <v>33.332999999999998</v>
      </c>
      <c r="S27668" s="108">
        <v>33.332999999999998</v>
      </c>
    </row>
    <row r="27669" spans="1:19" ht="11.25" thickBot="1" x14ac:dyDescent="0.2">
      <c r="A27669" s="112"/>
    </row>
    <row r="27670" spans="1:19" ht="11.25" thickBot="1" x14ac:dyDescent="0.2">
      <c r="A27670" s="135" t="s">
        <v>362</v>
      </c>
      <c r="B27670" s="112"/>
      <c r="C27670" s="140">
        <v>178258.27</v>
      </c>
      <c r="D27670" s="136">
        <v>119.048</v>
      </c>
      <c r="E27670" s="136">
        <v>33.332999999999998</v>
      </c>
      <c r="F27670" s="141" t="s">
        <v>14501</v>
      </c>
      <c r="G27670" s="136">
        <v>283.33699999999999</v>
      </c>
      <c r="H27670" s="136">
        <v>19349.841</v>
      </c>
      <c r="I27670" s="136">
        <v>74.073999999999998</v>
      </c>
      <c r="J27670" s="136">
        <v>611.12900000000002</v>
      </c>
      <c r="K27670" s="136">
        <v>83.334000000000003</v>
      </c>
      <c r="L27670" s="136">
        <v>74.073999999999998</v>
      </c>
      <c r="M27670" s="141" t="s">
        <v>14501</v>
      </c>
      <c r="N27670" s="136">
        <v>55.555999999999997</v>
      </c>
      <c r="O27670" s="136">
        <v>33.332999999999998</v>
      </c>
      <c r="P27670" s="136">
        <v>33.332999999999998</v>
      </c>
      <c r="Q27670" s="141" t="s">
        <v>14501</v>
      </c>
      <c r="R27670" s="136">
        <v>33.332999999999998</v>
      </c>
      <c r="S27670" s="136">
        <v>33.332999999999998</v>
      </c>
    </row>
    <row r="27671" spans="1:19" ht="11.25" thickBot="1" x14ac:dyDescent="0.2">
      <c r="A27671" s="112"/>
    </row>
    <row r="27672" spans="1:19" ht="11.25" thickBot="1" x14ac:dyDescent="0.2">
      <c r="A27672" s="138" t="s">
        <v>364</v>
      </c>
      <c r="B27672" s="112"/>
      <c r="C27672" s="140">
        <v>0</v>
      </c>
      <c r="D27672" s="136">
        <v>0</v>
      </c>
      <c r="E27672" s="136">
        <v>0</v>
      </c>
      <c r="F27672" s="141" t="s">
        <v>14501</v>
      </c>
      <c r="G27672" s="136">
        <v>0</v>
      </c>
      <c r="H27672" s="136">
        <v>0</v>
      </c>
      <c r="I27672" s="136">
        <v>0</v>
      </c>
      <c r="J27672" s="136">
        <v>0</v>
      </c>
      <c r="K27672" s="136">
        <v>0</v>
      </c>
      <c r="L27672" s="136">
        <v>0</v>
      </c>
      <c r="M27672" s="141" t="s">
        <v>14501</v>
      </c>
      <c r="N27672" s="136">
        <v>0</v>
      </c>
      <c r="O27672" s="136">
        <v>0</v>
      </c>
      <c r="P27672" s="136">
        <v>0</v>
      </c>
      <c r="Q27672" s="141" t="s">
        <v>14501</v>
      </c>
      <c r="R27672" s="136">
        <v>0</v>
      </c>
      <c r="S27672" s="136">
        <v>0</v>
      </c>
    </row>
    <row r="27673" spans="1:19" ht="11.25" thickBot="1" x14ac:dyDescent="0.2">
      <c r="A27673" s="112"/>
    </row>
    <row r="27674" spans="1:19" ht="11.25" thickBot="1" x14ac:dyDescent="0.2">
      <c r="A27674" s="139" t="s">
        <v>366</v>
      </c>
      <c r="B27674" s="112"/>
      <c r="C27674" s="140">
        <v>0</v>
      </c>
      <c r="D27674" s="136">
        <v>0</v>
      </c>
      <c r="E27674" s="136">
        <v>0</v>
      </c>
      <c r="F27674" s="141" t="s">
        <v>14501</v>
      </c>
      <c r="G27674" s="136">
        <v>0</v>
      </c>
      <c r="H27674" s="136">
        <v>0</v>
      </c>
      <c r="I27674" s="136">
        <v>0</v>
      </c>
      <c r="J27674" s="136">
        <v>0</v>
      </c>
      <c r="K27674" s="136">
        <v>0</v>
      </c>
      <c r="L27674" s="136">
        <v>0</v>
      </c>
      <c r="M27674" s="141" t="s">
        <v>14501</v>
      </c>
      <c r="N27674" s="136">
        <v>0</v>
      </c>
      <c r="O27674" s="136">
        <v>0</v>
      </c>
      <c r="P27674" s="136">
        <v>0</v>
      </c>
      <c r="Q27674" s="141" t="s">
        <v>14501</v>
      </c>
      <c r="R27674" s="136">
        <v>0</v>
      </c>
      <c r="S27674" s="136">
        <v>0</v>
      </c>
    </row>
    <row r="27675" spans="1:19" ht="11.25" thickBot="1" x14ac:dyDescent="0.2">
      <c r="A27675" s="112"/>
    </row>
    <row r="27676" spans="1:19" ht="11.25" thickBot="1" x14ac:dyDescent="0.2">
      <c r="A27676" s="106" t="s">
        <v>357</v>
      </c>
      <c r="B27676" s="106" t="s">
        <v>358</v>
      </c>
      <c r="C27676" s="146" t="s">
        <v>53</v>
      </c>
      <c r="D27676" s="146" t="s">
        <v>54</v>
      </c>
      <c r="E27676" s="146" t="s">
        <v>55</v>
      </c>
      <c r="F27676" s="146" t="s">
        <v>56</v>
      </c>
      <c r="G27676" s="146" t="s">
        <v>14507</v>
      </c>
      <c r="H27676" s="146" t="s">
        <v>57</v>
      </c>
      <c r="I27676" s="146" t="s">
        <v>59</v>
      </c>
      <c r="J27676" s="146" t="s">
        <v>14508</v>
      </c>
      <c r="K27676" s="146" t="s">
        <v>60</v>
      </c>
      <c r="L27676" s="146" t="s">
        <v>61</v>
      </c>
      <c r="M27676" s="146" t="s">
        <v>62</v>
      </c>
      <c r="N27676" s="146" t="s">
        <v>14509</v>
      </c>
      <c r="O27676" s="146" t="s">
        <v>63</v>
      </c>
      <c r="P27676" s="146" t="s">
        <v>64</v>
      </c>
      <c r="Q27676" s="146" t="s">
        <v>66</v>
      </c>
      <c r="R27676" s="146" t="s">
        <v>14510</v>
      </c>
      <c r="S27676" s="146" t="s">
        <v>67</v>
      </c>
    </row>
    <row r="27677" spans="1:19" ht="11.25" thickBot="1" x14ac:dyDescent="0.2">
      <c r="A27677" s="107">
        <v>1</v>
      </c>
      <c r="B27677" s="132">
        <v>0.73189814814814813</v>
      </c>
      <c r="C27677" s="141" t="s">
        <v>14500</v>
      </c>
      <c r="D27677" s="108">
        <v>33.332999999999998</v>
      </c>
      <c r="E27677" s="141" t="s">
        <v>14500</v>
      </c>
      <c r="F27677" s="108">
        <v>33.332999999999998</v>
      </c>
      <c r="G27677" s="141" t="s">
        <v>14500</v>
      </c>
      <c r="H27677" s="108">
        <v>203.70599999999999</v>
      </c>
      <c r="I27677" s="108">
        <v>500.01299999999998</v>
      </c>
      <c r="J27677" s="141" t="s">
        <v>14500</v>
      </c>
      <c r="K27677" s="141" t="s">
        <v>14500</v>
      </c>
      <c r="L27677" s="141" t="s">
        <v>14500</v>
      </c>
      <c r="M27677" s="108">
        <v>144.44499999999999</v>
      </c>
      <c r="N27677" s="108">
        <v>33.332999999999998</v>
      </c>
      <c r="O27677" s="108">
        <v>66.667000000000002</v>
      </c>
      <c r="P27677" s="108">
        <v>2512.6660000000002</v>
      </c>
      <c r="Q27677" s="145">
        <v>722430.43</v>
      </c>
      <c r="R27677" s="141" t="s">
        <v>14500</v>
      </c>
      <c r="S27677" s="108">
        <v>150.79499999999999</v>
      </c>
    </row>
    <row r="27678" spans="1:19" ht="11.25" thickBot="1" x14ac:dyDescent="0.2">
      <c r="A27678" s="112"/>
    </row>
    <row r="27679" spans="1:19" ht="11.25" thickBot="1" x14ac:dyDescent="0.2">
      <c r="A27679" s="135" t="s">
        <v>362</v>
      </c>
      <c r="B27679" s="112"/>
      <c r="C27679" s="141" t="s">
        <v>14501</v>
      </c>
      <c r="D27679" s="136">
        <v>33.332999999999998</v>
      </c>
      <c r="E27679" s="141" t="s">
        <v>14501</v>
      </c>
      <c r="F27679" s="136">
        <v>33.332999999999998</v>
      </c>
      <c r="G27679" s="141" t="s">
        <v>14501</v>
      </c>
      <c r="H27679" s="136">
        <v>203.70599999999999</v>
      </c>
      <c r="I27679" s="136">
        <v>500.01299999999998</v>
      </c>
      <c r="J27679" s="141" t="s">
        <v>14501</v>
      </c>
      <c r="K27679" s="141" t="s">
        <v>14501</v>
      </c>
      <c r="L27679" s="141" t="s">
        <v>14501</v>
      </c>
      <c r="M27679" s="136">
        <v>144.44499999999999</v>
      </c>
      <c r="N27679" s="136">
        <v>33.332999999999998</v>
      </c>
      <c r="O27679" s="136">
        <v>66.667000000000002</v>
      </c>
      <c r="P27679" s="136">
        <v>2512.6660000000002</v>
      </c>
      <c r="Q27679" s="140">
        <v>722430.43</v>
      </c>
      <c r="R27679" s="141" t="s">
        <v>14501</v>
      </c>
      <c r="S27679" s="136">
        <v>150.79499999999999</v>
      </c>
    </row>
    <row r="27680" spans="1:19" ht="11.25" thickBot="1" x14ac:dyDescent="0.2">
      <c r="A27680" s="112"/>
    </row>
    <row r="27681" spans="1:19" ht="11.25" thickBot="1" x14ac:dyDescent="0.2">
      <c r="A27681" s="138" t="s">
        <v>364</v>
      </c>
      <c r="B27681" s="112"/>
      <c r="C27681" s="141" t="s">
        <v>14501</v>
      </c>
      <c r="D27681" s="136">
        <v>0</v>
      </c>
      <c r="E27681" s="141" t="s">
        <v>14501</v>
      </c>
      <c r="F27681" s="136">
        <v>0</v>
      </c>
      <c r="G27681" s="141" t="s">
        <v>14501</v>
      </c>
      <c r="H27681" s="136">
        <v>0</v>
      </c>
      <c r="I27681" s="136">
        <v>0</v>
      </c>
      <c r="J27681" s="141" t="s">
        <v>14501</v>
      </c>
      <c r="K27681" s="141" t="s">
        <v>14501</v>
      </c>
      <c r="L27681" s="141" t="s">
        <v>14501</v>
      </c>
      <c r="M27681" s="136">
        <v>0</v>
      </c>
      <c r="N27681" s="136">
        <v>0</v>
      </c>
      <c r="O27681" s="136">
        <v>0</v>
      </c>
      <c r="P27681" s="136">
        <v>0</v>
      </c>
      <c r="Q27681" s="140">
        <v>0</v>
      </c>
      <c r="R27681" s="141" t="s">
        <v>14501</v>
      </c>
      <c r="S27681" s="136">
        <v>0</v>
      </c>
    </row>
    <row r="27682" spans="1:19" ht="11.25" thickBot="1" x14ac:dyDescent="0.2">
      <c r="A27682" s="112"/>
    </row>
    <row r="27683" spans="1:19" ht="11.25" thickBot="1" x14ac:dyDescent="0.2">
      <c r="A27683" s="139" t="s">
        <v>366</v>
      </c>
      <c r="B27683" s="112"/>
      <c r="C27683" s="141" t="s">
        <v>14501</v>
      </c>
      <c r="D27683" s="136">
        <v>0</v>
      </c>
      <c r="E27683" s="141" t="s">
        <v>14501</v>
      </c>
      <c r="F27683" s="136">
        <v>0</v>
      </c>
      <c r="G27683" s="141" t="s">
        <v>14501</v>
      </c>
      <c r="H27683" s="136">
        <v>0</v>
      </c>
      <c r="I27683" s="136">
        <v>0</v>
      </c>
      <c r="J27683" s="141" t="s">
        <v>14501</v>
      </c>
      <c r="K27683" s="141" t="s">
        <v>14501</v>
      </c>
      <c r="L27683" s="141" t="s">
        <v>14501</v>
      </c>
      <c r="M27683" s="136">
        <v>0</v>
      </c>
      <c r="N27683" s="136">
        <v>0</v>
      </c>
      <c r="O27683" s="136">
        <v>0</v>
      </c>
      <c r="P27683" s="136">
        <v>0</v>
      </c>
      <c r="Q27683" s="140">
        <v>0</v>
      </c>
      <c r="R27683" s="141" t="s">
        <v>14501</v>
      </c>
      <c r="S27683" s="136">
        <v>0</v>
      </c>
    </row>
    <row r="27684" spans="1:19" ht="11.25" thickBot="1" x14ac:dyDescent="0.2">
      <c r="A27684" s="112"/>
    </row>
    <row r="27685" spans="1:19" ht="11.25" thickBot="1" x14ac:dyDescent="0.2">
      <c r="A27685" s="106" t="s">
        <v>357</v>
      </c>
      <c r="B27685" s="106" t="s">
        <v>358</v>
      </c>
      <c r="C27685" s="146" t="s">
        <v>68</v>
      </c>
      <c r="D27685" s="146" t="s">
        <v>14511</v>
      </c>
    </row>
    <row r="27686" spans="1:19" ht="11.25" thickBot="1" x14ac:dyDescent="0.2">
      <c r="A27686" s="107">
        <v>1</v>
      </c>
      <c r="B27686" s="132">
        <v>0.73189814814814813</v>
      </c>
      <c r="C27686" s="108">
        <v>74.073999999999998</v>
      </c>
      <c r="D27686" s="141" t="s">
        <v>14500</v>
      </c>
    </row>
    <row r="27687" spans="1:19" ht="11.25" thickBot="1" x14ac:dyDescent="0.2">
      <c r="A27687" s="112"/>
    </row>
    <row r="27688" spans="1:19" ht="11.25" thickBot="1" x14ac:dyDescent="0.2">
      <c r="A27688" s="135" t="s">
        <v>362</v>
      </c>
      <c r="B27688" s="112"/>
      <c r="C27688" s="136">
        <v>74.073999999999998</v>
      </c>
      <c r="D27688" s="141" t="s">
        <v>14501</v>
      </c>
    </row>
    <row r="27689" spans="1:19" ht="11.25" thickBot="1" x14ac:dyDescent="0.2">
      <c r="A27689" s="112"/>
    </row>
    <row r="27690" spans="1:19" ht="11.25" thickBot="1" x14ac:dyDescent="0.2">
      <c r="A27690" s="138" t="s">
        <v>364</v>
      </c>
      <c r="B27690" s="112"/>
      <c r="C27690" s="136">
        <v>0</v>
      </c>
      <c r="D27690" s="141" t="s">
        <v>14501</v>
      </c>
    </row>
    <row r="27691" spans="1:19" ht="11.25" thickBot="1" x14ac:dyDescent="0.2">
      <c r="A27691" s="112"/>
    </row>
    <row r="27692" spans="1:19" ht="11.25" thickBot="1" x14ac:dyDescent="0.2">
      <c r="A27692" s="139" t="s">
        <v>366</v>
      </c>
      <c r="B27692" s="112"/>
      <c r="C27692" s="136">
        <v>0</v>
      </c>
      <c r="D27692" s="141" t="s">
        <v>14501</v>
      </c>
    </row>
    <row r="27693" spans="1:19" ht="10.5" x14ac:dyDescent="0.15">
      <c r="A27693" s="112"/>
    </row>
    <row r="27694" spans="1:19" x14ac:dyDescent="0.15">
      <c r="A27694" s="129"/>
      <c r="B27694" s="86" t="s">
        <v>4165</v>
      </c>
    </row>
    <row r="27695" spans="1:19" ht="9.75" thickBot="1" x14ac:dyDescent="0.2">
      <c r="A27695" s="81" t="s">
        <v>5871</v>
      </c>
    </row>
    <row r="27696" spans="1:19" ht="11.25" thickBot="1" x14ac:dyDescent="0.2">
      <c r="A27696" s="106" t="s">
        <v>357</v>
      </c>
      <c r="B27696" s="106" t="s">
        <v>358</v>
      </c>
      <c r="C27696" s="146" t="s">
        <v>14494</v>
      </c>
      <c r="D27696" s="146" t="s">
        <v>14495</v>
      </c>
      <c r="E27696" s="146" t="s">
        <v>14496</v>
      </c>
      <c r="F27696" s="146" t="s">
        <v>0</v>
      </c>
      <c r="G27696" s="146" t="s">
        <v>1</v>
      </c>
      <c r="H27696" s="146" t="s">
        <v>2</v>
      </c>
      <c r="I27696" s="146" t="s">
        <v>14497</v>
      </c>
      <c r="J27696" s="146" t="s">
        <v>3</v>
      </c>
      <c r="K27696" s="146" t="s">
        <v>14498</v>
      </c>
      <c r="L27696" s="146" t="s">
        <v>7</v>
      </c>
      <c r="M27696" s="146" t="s">
        <v>14499</v>
      </c>
      <c r="N27696" s="146" t="s">
        <v>10</v>
      </c>
      <c r="O27696" s="146" t="s">
        <v>11</v>
      </c>
      <c r="P27696" s="146" t="s">
        <v>12</v>
      </c>
      <c r="Q27696" s="146" t="s">
        <v>13</v>
      </c>
      <c r="R27696" s="146" t="s">
        <v>14</v>
      </c>
      <c r="S27696" s="146" t="s">
        <v>15</v>
      </c>
    </row>
    <row r="27697" spans="1:19" ht="11.25" thickBot="1" x14ac:dyDescent="0.2">
      <c r="A27697" s="107">
        <v>1</v>
      </c>
      <c r="B27697" s="132">
        <v>0.73703703703703705</v>
      </c>
      <c r="C27697" s="141" t="s">
        <v>14500</v>
      </c>
      <c r="D27697" s="141" t="s">
        <v>14500</v>
      </c>
      <c r="E27697" s="108">
        <v>166.66900000000001</v>
      </c>
      <c r="F27697" s="108">
        <v>18747.626</v>
      </c>
      <c r="G27697" s="108">
        <v>45632.137999999999</v>
      </c>
      <c r="H27697" s="108">
        <v>481.49200000000002</v>
      </c>
      <c r="I27697" s="108">
        <v>200.00200000000001</v>
      </c>
      <c r="J27697" s="108">
        <v>466.67599999999999</v>
      </c>
      <c r="K27697" s="108">
        <v>500.01100000000002</v>
      </c>
      <c r="L27697" s="145">
        <v>10560.169</v>
      </c>
      <c r="M27697" s="108">
        <v>66.667000000000002</v>
      </c>
      <c r="N27697" s="108">
        <v>33.332999999999998</v>
      </c>
      <c r="O27697" s="108">
        <v>370.37700000000001</v>
      </c>
      <c r="P27697" s="108">
        <v>20885.077000000001</v>
      </c>
      <c r="Q27697" s="108">
        <v>89990.36</v>
      </c>
      <c r="R27697" s="108">
        <v>203.70599999999999</v>
      </c>
      <c r="S27697" s="108">
        <v>588.90300000000002</v>
      </c>
    </row>
    <row r="27698" spans="1:19" ht="11.25" thickBot="1" x14ac:dyDescent="0.2">
      <c r="A27698" s="112"/>
    </row>
    <row r="27699" spans="1:19" ht="11.25" thickBot="1" x14ac:dyDescent="0.2">
      <c r="A27699" s="135" t="s">
        <v>362</v>
      </c>
      <c r="B27699" s="112"/>
      <c r="C27699" s="141" t="s">
        <v>14501</v>
      </c>
      <c r="D27699" s="141" t="s">
        <v>14501</v>
      </c>
      <c r="E27699" s="136">
        <v>166.66900000000001</v>
      </c>
      <c r="F27699" s="136">
        <v>18747.626</v>
      </c>
      <c r="G27699" s="136">
        <v>45632.137999999999</v>
      </c>
      <c r="H27699" s="136">
        <v>481.49200000000002</v>
      </c>
      <c r="I27699" s="136">
        <v>200.00200000000001</v>
      </c>
      <c r="J27699" s="136">
        <v>466.67599999999999</v>
      </c>
      <c r="K27699" s="136">
        <v>500.01100000000002</v>
      </c>
      <c r="L27699" s="140">
        <v>10560.169</v>
      </c>
      <c r="M27699" s="136">
        <v>66.667000000000002</v>
      </c>
      <c r="N27699" s="136">
        <v>33.332999999999998</v>
      </c>
      <c r="O27699" s="136">
        <v>370.37700000000001</v>
      </c>
      <c r="P27699" s="136">
        <v>20885.077000000001</v>
      </c>
      <c r="Q27699" s="136">
        <v>89990.36</v>
      </c>
      <c r="R27699" s="136">
        <v>203.70599999999999</v>
      </c>
      <c r="S27699" s="136">
        <v>588.90300000000002</v>
      </c>
    </row>
    <row r="27700" spans="1:19" ht="11.25" thickBot="1" x14ac:dyDescent="0.2">
      <c r="A27700" s="112"/>
    </row>
    <row r="27701" spans="1:19" ht="11.25" thickBot="1" x14ac:dyDescent="0.2">
      <c r="A27701" s="138" t="s">
        <v>364</v>
      </c>
      <c r="B27701" s="112"/>
      <c r="C27701" s="141" t="s">
        <v>14501</v>
      </c>
      <c r="D27701" s="141" t="s">
        <v>14501</v>
      </c>
      <c r="E27701" s="136">
        <v>0</v>
      </c>
      <c r="F27701" s="136">
        <v>0</v>
      </c>
      <c r="G27701" s="136">
        <v>0</v>
      </c>
      <c r="H27701" s="136">
        <v>0</v>
      </c>
      <c r="I27701" s="136">
        <v>0</v>
      </c>
      <c r="J27701" s="136">
        <v>0</v>
      </c>
      <c r="K27701" s="136">
        <v>0</v>
      </c>
      <c r="L27701" s="140">
        <v>0</v>
      </c>
      <c r="M27701" s="136">
        <v>0</v>
      </c>
      <c r="N27701" s="136">
        <v>0</v>
      </c>
      <c r="O27701" s="136">
        <v>0</v>
      </c>
      <c r="P27701" s="136">
        <v>0</v>
      </c>
      <c r="Q27701" s="136">
        <v>0</v>
      </c>
      <c r="R27701" s="136">
        <v>0</v>
      </c>
      <c r="S27701" s="136">
        <v>0</v>
      </c>
    </row>
    <row r="27702" spans="1:19" ht="11.25" thickBot="1" x14ac:dyDescent="0.2">
      <c r="A27702" s="112"/>
    </row>
    <row r="27703" spans="1:19" ht="11.25" thickBot="1" x14ac:dyDescent="0.2">
      <c r="A27703" s="139" t="s">
        <v>366</v>
      </c>
      <c r="B27703" s="112"/>
      <c r="C27703" s="141" t="s">
        <v>14501</v>
      </c>
      <c r="D27703" s="141" t="s">
        <v>14501</v>
      </c>
      <c r="E27703" s="136">
        <v>0</v>
      </c>
      <c r="F27703" s="136">
        <v>0</v>
      </c>
      <c r="G27703" s="136">
        <v>0</v>
      </c>
      <c r="H27703" s="136">
        <v>0</v>
      </c>
      <c r="I27703" s="136">
        <v>0</v>
      </c>
      <c r="J27703" s="136">
        <v>0</v>
      </c>
      <c r="K27703" s="136">
        <v>0</v>
      </c>
      <c r="L27703" s="140">
        <v>0</v>
      </c>
      <c r="M27703" s="136">
        <v>0</v>
      </c>
      <c r="N27703" s="136">
        <v>0</v>
      </c>
      <c r="O27703" s="136">
        <v>0</v>
      </c>
      <c r="P27703" s="136">
        <v>0</v>
      </c>
      <c r="Q27703" s="136">
        <v>0</v>
      </c>
      <c r="R27703" s="136">
        <v>0</v>
      </c>
      <c r="S27703" s="136">
        <v>0</v>
      </c>
    </row>
    <row r="27704" spans="1:19" ht="11.25" thickBot="1" x14ac:dyDescent="0.2">
      <c r="A27704" s="112"/>
    </row>
    <row r="27705" spans="1:19" ht="11.25" thickBot="1" x14ac:dyDescent="0.2">
      <c r="A27705" s="106" t="s">
        <v>357</v>
      </c>
      <c r="B27705" s="106" t="s">
        <v>358</v>
      </c>
      <c r="C27705" s="146" t="s">
        <v>16</v>
      </c>
      <c r="D27705" s="146" t="s">
        <v>14502</v>
      </c>
      <c r="E27705" s="146" t="s">
        <v>14503</v>
      </c>
      <c r="F27705" s="146" t="s">
        <v>20</v>
      </c>
      <c r="G27705" s="146" t="s">
        <v>21</v>
      </c>
      <c r="H27705" s="146" t="s">
        <v>22</v>
      </c>
      <c r="I27705" s="146" t="s">
        <v>23</v>
      </c>
      <c r="J27705" s="146" t="s">
        <v>24</v>
      </c>
      <c r="K27705" s="146" t="s">
        <v>26</v>
      </c>
      <c r="L27705" s="146" t="s">
        <v>14504</v>
      </c>
      <c r="M27705" s="146" t="s">
        <v>27</v>
      </c>
      <c r="N27705" s="146" t="s">
        <v>28</v>
      </c>
      <c r="O27705" s="146" t="s">
        <v>29</v>
      </c>
      <c r="P27705" s="146" t="s">
        <v>30</v>
      </c>
      <c r="Q27705" s="146" t="s">
        <v>14505</v>
      </c>
      <c r="R27705" s="146" t="s">
        <v>32</v>
      </c>
      <c r="S27705" s="146" t="s">
        <v>33</v>
      </c>
    </row>
    <row r="27706" spans="1:19" ht="11.25" thickBot="1" x14ac:dyDescent="0.2">
      <c r="A27706" s="107">
        <v>1</v>
      </c>
      <c r="B27706" s="132">
        <v>0.73703703703703705</v>
      </c>
      <c r="C27706" s="108">
        <v>7085.3459999999995</v>
      </c>
      <c r="D27706" s="108">
        <v>2050.172</v>
      </c>
      <c r="E27706" s="141" t="s">
        <v>14500</v>
      </c>
      <c r="F27706" s="145">
        <v>10854.733</v>
      </c>
      <c r="G27706" s="108">
        <v>33.332999999999998</v>
      </c>
      <c r="H27706" s="141" t="s">
        <v>14500</v>
      </c>
      <c r="I27706" s="108">
        <v>2300.2280000000001</v>
      </c>
      <c r="J27706" s="108">
        <v>77219.370999999999</v>
      </c>
      <c r="K27706" s="145">
        <v>86024.687000000005</v>
      </c>
      <c r="L27706" s="108">
        <v>166.66800000000001</v>
      </c>
      <c r="M27706" s="108">
        <v>33.332999999999998</v>
      </c>
      <c r="N27706" s="108">
        <v>300.00400000000002</v>
      </c>
      <c r="O27706" s="141" t="s">
        <v>14500</v>
      </c>
      <c r="P27706" s="141" t="s">
        <v>14500</v>
      </c>
      <c r="Q27706" s="108">
        <v>66.667000000000002</v>
      </c>
      <c r="R27706" s="108">
        <v>71.429000000000002</v>
      </c>
      <c r="S27706" s="108">
        <v>100.001</v>
      </c>
    </row>
    <row r="27707" spans="1:19" ht="11.25" thickBot="1" x14ac:dyDescent="0.2">
      <c r="A27707" s="112"/>
    </row>
    <row r="27708" spans="1:19" ht="11.25" thickBot="1" x14ac:dyDescent="0.2">
      <c r="A27708" s="135" t="s">
        <v>362</v>
      </c>
      <c r="B27708" s="112"/>
      <c r="C27708" s="136">
        <v>7085.3459999999995</v>
      </c>
      <c r="D27708" s="136">
        <v>2050.172</v>
      </c>
      <c r="E27708" s="141" t="s">
        <v>14501</v>
      </c>
      <c r="F27708" s="140">
        <v>10854.733</v>
      </c>
      <c r="G27708" s="136">
        <v>33.332999999999998</v>
      </c>
      <c r="H27708" s="141" t="s">
        <v>14501</v>
      </c>
      <c r="I27708" s="136">
        <v>2300.2280000000001</v>
      </c>
      <c r="J27708" s="136">
        <v>77219.370999999999</v>
      </c>
      <c r="K27708" s="140">
        <v>86024.687000000005</v>
      </c>
      <c r="L27708" s="136">
        <v>166.66800000000001</v>
      </c>
      <c r="M27708" s="136">
        <v>33.332999999999998</v>
      </c>
      <c r="N27708" s="136">
        <v>300.00400000000002</v>
      </c>
      <c r="O27708" s="141" t="s">
        <v>14501</v>
      </c>
      <c r="P27708" s="141" t="s">
        <v>14501</v>
      </c>
      <c r="Q27708" s="136">
        <v>66.667000000000002</v>
      </c>
      <c r="R27708" s="136">
        <v>71.429000000000002</v>
      </c>
      <c r="S27708" s="136">
        <v>100.001</v>
      </c>
    </row>
    <row r="27709" spans="1:19" ht="11.25" thickBot="1" x14ac:dyDescent="0.2">
      <c r="A27709" s="112"/>
    </row>
    <row r="27710" spans="1:19" ht="11.25" thickBot="1" x14ac:dyDescent="0.2">
      <c r="A27710" s="138" t="s">
        <v>364</v>
      </c>
      <c r="B27710" s="112"/>
      <c r="C27710" s="136">
        <v>0</v>
      </c>
      <c r="D27710" s="136">
        <v>0</v>
      </c>
      <c r="E27710" s="141" t="s">
        <v>14501</v>
      </c>
      <c r="F27710" s="140">
        <v>0</v>
      </c>
      <c r="G27710" s="136">
        <v>0</v>
      </c>
      <c r="H27710" s="141" t="s">
        <v>14501</v>
      </c>
      <c r="I27710" s="136">
        <v>0</v>
      </c>
      <c r="J27710" s="136">
        <v>0</v>
      </c>
      <c r="K27710" s="140">
        <v>0</v>
      </c>
      <c r="L27710" s="136">
        <v>0</v>
      </c>
      <c r="M27710" s="136">
        <v>0</v>
      </c>
      <c r="N27710" s="136">
        <v>0</v>
      </c>
      <c r="O27710" s="141" t="s">
        <v>14501</v>
      </c>
      <c r="P27710" s="141" t="s">
        <v>14501</v>
      </c>
      <c r="Q27710" s="136">
        <v>0</v>
      </c>
      <c r="R27710" s="136">
        <v>0</v>
      </c>
      <c r="S27710" s="136">
        <v>0</v>
      </c>
    </row>
    <row r="27711" spans="1:19" ht="11.25" thickBot="1" x14ac:dyDescent="0.2">
      <c r="A27711" s="112"/>
    </row>
    <row r="27712" spans="1:19" ht="11.25" thickBot="1" x14ac:dyDescent="0.2">
      <c r="A27712" s="139" t="s">
        <v>366</v>
      </c>
      <c r="B27712" s="112"/>
      <c r="C27712" s="136">
        <v>0</v>
      </c>
      <c r="D27712" s="136">
        <v>0</v>
      </c>
      <c r="E27712" s="141" t="s">
        <v>14501</v>
      </c>
      <c r="F27712" s="140">
        <v>0</v>
      </c>
      <c r="G27712" s="136">
        <v>0</v>
      </c>
      <c r="H27712" s="141" t="s">
        <v>14501</v>
      </c>
      <c r="I27712" s="136">
        <v>0</v>
      </c>
      <c r="J27712" s="136">
        <v>0</v>
      </c>
      <c r="K27712" s="140">
        <v>0</v>
      </c>
      <c r="L27712" s="136">
        <v>0</v>
      </c>
      <c r="M27712" s="136">
        <v>0</v>
      </c>
      <c r="N27712" s="136">
        <v>0</v>
      </c>
      <c r="O27712" s="141" t="s">
        <v>14501</v>
      </c>
      <c r="P27712" s="141" t="s">
        <v>14501</v>
      </c>
      <c r="Q27712" s="136">
        <v>0</v>
      </c>
      <c r="R27712" s="136">
        <v>0</v>
      </c>
      <c r="S27712" s="136">
        <v>0</v>
      </c>
    </row>
    <row r="27713" spans="1:19" ht="11.25" thickBot="1" x14ac:dyDescent="0.2">
      <c r="A27713" s="112"/>
    </row>
    <row r="27714" spans="1:19" ht="11.25" thickBot="1" x14ac:dyDescent="0.2">
      <c r="A27714" s="106" t="s">
        <v>357</v>
      </c>
      <c r="B27714" s="106" t="s">
        <v>358</v>
      </c>
      <c r="C27714" s="146" t="s">
        <v>35</v>
      </c>
      <c r="D27714" s="146" t="s">
        <v>36</v>
      </c>
      <c r="E27714" s="146" t="s">
        <v>14506</v>
      </c>
      <c r="F27714" s="146" t="s">
        <v>38</v>
      </c>
      <c r="G27714" s="146" t="s">
        <v>39</v>
      </c>
      <c r="H27714" s="146" t="s">
        <v>41</v>
      </c>
      <c r="I27714" s="146" t="s">
        <v>42</v>
      </c>
      <c r="J27714" s="146" t="s">
        <v>43</v>
      </c>
      <c r="K27714" s="146" t="s">
        <v>44</v>
      </c>
      <c r="L27714" s="146" t="s">
        <v>45</v>
      </c>
      <c r="M27714" s="146" t="s">
        <v>46</v>
      </c>
      <c r="N27714" s="146" t="s">
        <v>47</v>
      </c>
      <c r="O27714" s="146" t="s">
        <v>48</v>
      </c>
      <c r="P27714" s="146" t="s">
        <v>49</v>
      </c>
      <c r="Q27714" s="146" t="s">
        <v>50</v>
      </c>
      <c r="R27714" s="146" t="s">
        <v>51</v>
      </c>
      <c r="S27714" s="146" t="s">
        <v>52</v>
      </c>
    </row>
    <row r="27715" spans="1:19" ht="11.25" thickBot="1" x14ac:dyDescent="0.2">
      <c r="A27715" s="107">
        <v>1</v>
      </c>
      <c r="B27715" s="132">
        <v>0.73703703703703705</v>
      </c>
      <c r="C27715" s="145">
        <v>176752.13</v>
      </c>
      <c r="D27715" s="108">
        <v>133.334</v>
      </c>
      <c r="E27715" s="108">
        <v>33.332999999999998</v>
      </c>
      <c r="F27715" s="141" t="s">
        <v>14500</v>
      </c>
      <c r="G27715" s="108">
        <v>83.334000000000003</v>
      </c>
      <c r="H27715" s="108">
        <v>33132.294999999998</v>
      </c>
      <c r="I27715" s="108">
        <v>212.965</v>
      </c>
      <c r="J27715" s="108">
        <v>814.846</v>
      </c>
      <c r="K27715" s="108">
        <v>185.18700000000001</v>
      </c>
      <c r="L27715" s="108">
        <v>74.073999999999998</v>
      </c>
      <c r="M27715" s="108">
        <v>66.667000000000002</v>
      </c>
      <c r="N27715" s="108">
        <v>71.429000000000002</v>
      </c>
      <c r="O27715" s="108">
        <v>111.11199999999999</v>
      </c>
      <c r="P27715" s="141" t="s">
        <v>14500</v>
      </c>
      <c r="Q27715" s="108">
        <v>33.332999999999998</v>
      </c>
      <c r="R27715" s="141" t="s">
        <v>14500</v>
      </c>
      <c r="S27715" s="108">
        <v>33.332999999999998</v>
      </c>
    </row>
    <row r="27716" spans="1:19" ht="11.25" thickBot="1" x14ac:dyDescent="0.2">
      <c r="A27716" s="112"/>
    </row>
    <row r="27717" spans="1:19" ht="11.25" thickBot="1" x14ac:dyDescent="0.2">
      <c r="A27717" s="135" t="s">
        <v>362</v>
      </c>
      <c r="B27717" s="112"/>
      <c r="C27717" s="140">
        <v>176752.13</v>
      </c>
      <c r="D27717" s="136">
        <v>133.334</v>
      </c>
      <c r="E27717" s="136">
        <v>33.332999999999998</v>
      </c>
      <c r="F27717" s="141" t="s">
        <v>14501</v>
      </c>
      <c r="G27717" s="136">
        <v>83.334000000000003</v>
      </c>
      <c r="H27717" s="136">
        <v>33132.294999999998</v>
      </c>
      <c r="I27717" s="136">
        <v>212.965</v>
      </c>
      <c r="J27717" s="136">
        <v>814.846</v>
      </c>
      <c r="K27717" s="136">
        <v>185.18700000000001</v>
      </c>
      <c r="L27717" s="136">
        <v>74.073999999999998</v>
      </c>
      <c r="M27717" s="136">
        <v>66.667000000000002</v>
      </c>
      <c r="N27717" s="136">
        <v>71.429000000000002</v>
      </c>
      <c r="O27717" s="136">
        <v>111.11199999999999</v>
      </c>
      <c r="P27717" s="141" t="s">
        <v>14501</v>
      </c>
      <c r="Q27717" s="136">
        <v>33.332999999999998</v>
      </c>
      <c r="R27717" s="141" t="s">
        <v>14501</v>
      </c>
      <c r="S27717" s="136">
        <v>33.332999999999998</v>
      </c>
    </row>
    <row r="27718" spans="1:19" ht="11.25" thickBot="1" x14ac:dyDescent="0.2">
      <c r="A27718" s="112"/>
    </row>
    <row r="27719" spans="1:19" ht="11.25" thickBot="1" x14ac:dyDescent="0.2">
      <c r="A27719" s="138" t="s">
        <v>364</v>
      </c>
      <c r="B27719" s="112"/>
      <c r="C27719" s="140">
        <v>0</v>
      </c>
      <c r="D27719" s="136">
        <v>0</v>
      </c>
      <c r="E27719" s="136">
        <v>0</v>
      </c>
      <c r="F27719" s="141" t="s">
        <v>14501</v>
      </c>
      <c r="G27719" s="136">
        <v>0</v>
      </c>
      <c r="H27719" s="136">
        <v>0</v>
      </c>
      <c r="I27719" s="136">
        <v>0</v>
      </c>
      <c r="J27719" s="136">
        <v>0</v>
      </c>
      <c r="K27719" s="136">
        <v>0</v>
      </c>
      <c r="L27719" s="136">
        <v>0</v>
      </c>
      <c r="M27719" s="136">
        <v>0</v>
      </c>
      <c r="N27719" s="136">
        <v>0</v>
      </c>
      <c r="O27719" s="136">
        <v>0</v>
      </c>
      <c r="P27719" s="141" t="s">
        <v>14501</v>
      </c>
      <c r="Q27719" s="136">
        <v>0</v>
      </c>
      <c r="R27719" s="141" t="s">
        <v>14501</v>
      </c>
      <c r="S27719" s="136">
        <v>0</v>
      </c>
    </row>
    <row r="27720" spans="1:19" ht="11.25" thickBot="1" x14ac:dyDescent="0.2">
      <c r="A27720" s="112"/>
    </row>
    <row r="27721" spans="1:19" ht="11.25" thickBot="1" x14ac:dyDescent="0.2">
      <c r="A27721" s="139" t="s">
        <v>366</v>
      </c>
      <c r="B27721" s="112"/>
      <c r="C27721" s="140">
        <v>0</v>
      </c>
      <c r="D27721" s="136">
        <v>0</v>
      </c>
      <c r="E27721" s="136">
        <v>0</v>
      </c>
      <c r="F27721" s="141" t="s">
        <v>14501</v>
      </c>
      <c r="G27721" s="136">
        <v>0</v>
      </c>
      <c r="H27721" s="136">
        <v>0</v>
      </c>
      <c r="I27721" s="136">
        <v>0</v>
      </c>
      <c r="J27721" s="136">
        <v>0</v>
      </c>
      <c r="K27721" s="136">
        <v>0</v>
      </c>
      <c r="L27721" s="136">
        <v>0</v>
      </c>
      <c r="M27721" s="136">
        <v>0</v>
      </c>
      <c r="N27721" s="136">
        <v>0</v>
      </c>
      <c r="O27721" s="136">
        <v>0</v>
      </c>
      <c r="P27721" s="141" t="s">
        <v>14501</v>
      </c>
      <c r="Q27721" s="136">
        <v>0</v>
      </c>
      <c r="R27721" s="141" t="s">
        <v>14501</v>
      </c>
      <c r="S27721" s="136">
        <v>0</v>
      </c>
    </row>
    <row r="27722" spans="1:19" ht="11.25" thickBot="1" x14ac:dyDescent="0.2">
      <c r="A27722" s="112"/>
    </row>
    <row r="27723" spans="1:19" ht="11.25" thickBot="1" x14ac:dyDescent="0.2">
      <c r="A27723" s="106" t="s">
        <v>357</v>
      </c>
      <c r="B27723" s="106" t="s">
        <v>358</v>
      </c>
      <c r="C27723" s="146" t="s">
        <v>53</v>
      </c>
      <c r="D27723" s="146" t="s">
        <v>54</v>
      </c>
      <c r="E27723" s="146" t="s">
        <v>55</v>
      </c>
      <c r="F27723" s="146" t="s">
        <v>56</v>
      </c>
      <c r="G27723" s="146" t="s">
        <v>14507</v>
      </c>
      <c r="H27723" s="146" t="s">
        <v>57</v>
      </c>
      <c r="I27723" s="146" t="s">
        <v>59</v>
      </c>
      <c r="J27723" s="146" t="s">
        <v>14508</v>
      </c>
      <c r="K27723" s="146" t="s">
        <v>60</v>
      </c>
      <c r="L27723" s="146" t="s">
        <v>61</v>
      </c>
      <c r="M27723" s="146" t="s">
        <v>62</v>
      </c>
      <c r="N27723" s="146" t="s">
        <v>14509</v>
      </c>
      <c r="O27723" s="146" t="s">
        <v>63</v>
      </c>
      <c r="P27723" s="146" t="s">
        <v>64</v>
      </c>
      <c r="Q27723" s="146" t="s">
        <v>66</v>
      </c>
      <c r="R27723" s="146" t="s">
        <v>14510</v>
      </c>
      <c r="S27723" s="146" t="s">
        <v>67</v>
      </c>
    </row>
    <row r="27724" spans="1:19" ht="11.25" thickBot="1" x14ac:dyDescent="0.2">
      <c r="A27724" s="107">
        <v>1</v>
      </c>
      <c r="B27724" s="132">
        <v>0.73703703703703705</v>
      </c>
      <c r="C27724" s="141" t="s">
        <v>14500</v>
      </c>
      <c r="D27724" s="141" t="s">
        <v>14500</v>
      </c>
      <c r="E27724" s="141" t="s">
        <v>14500</v>
      </c>
      <c r="F27724" s="108">
        <v>33.332999999999998</v>
      </c>
      <c r="G27724" s="108">
        <v>33.332999999999998</v>
      </c>
      <c r="H27724" s="108">
        <v>277.78100000000001</v>
      </c>
      <c r="I27724" s="108">
        <v>1666.7909999999999</v>
      </c>
      <c r="J27724" s="141" t="s">
        <v>14500</v>
      </c>
      <c r="K27724" s="141" t="s">
        <v>14500</v>
      </c>
      <c r="L27724" s="141" t="s">
        <v>14500</v>
      </c>
      <c r="M27724" s="108">
        <v>155.55699999999999</v>
      </c>
      <c r="N27724" s="108">
        <v>74.073999999999998</v>
      </c>
      <c r="O27724" s="141" t="s">
        <v>14500</v>
      </c>
      <c r="P27724" s="108">
        <v>2296.5419999999999</v>
      </c>
      <c r="Q27724" s="145">
        <v>714211.52</v>
      </c>
      <c r="R27724" s="141" t="s">
        <v>14500</v>
      </c>
      <c r="S27724" s="108">
        <v>305.56099999999998</v>
      </c>
    </row>
    <row r="27725" spans="1:19" ht="11.25" thickBot="1" x14ac:dyDescent="0.2">
      <c r="A27725" s="112"/>
    </row>
    <row r="27726" spans="1:19" ht="11.25" thickBot="1" x14ac:dyDescent="0.2">
      <c r="A27726" s="135" t="s">
        <v>362</v>
      </c>
      <c r="B27726" s="112"/>
      <c r="C27726" s="141" t="s">
        <v>14501</v>
      </c>
      <c r="D27726" s="141" t="s">
        <v>14501</v>
      </c>
      <c r="E27726" s="141" t="s">
        <v>14501</v>
      </c>
      <c r="F27726" s="136">
        <v>33.332999999999998</v>
      </c>
      <c r="G27726" s="136">
        <v>33.332999999999998</v>
      </c>
      <c r="H27726" s="136">
        <v>277.78100000000001</v>
      </c>
      <c r="I27726" s="136">
        <v>1666.7909999999999</v>
      </c>
      <c r="J27726" s="141" t="s">
        <v>14501</v>
      </c>
      <c r="K27726" s="141" t="s">
        <v>14501</v>
      </c>
      <c r="L27726" s="141" t="s">
        <v>14501</v>
      </c>
      <c r="M27726" s="136">
        <v>155.55699999999999</v>
      </c>
      <c r="N27726" s="136">
        <v>74.073999999999998</v>
      </c>
      <c r="O27726" s="141" t="s">
        <v>14501</v>
      </c>
      <c r="P27726" s="136">
        <v>2296.5419999999999</v>
      </c>
      <c r="Q27726" s="140">
        <v>714211.52</v>
      </c>
      <c r="R27726" s="141" t="s">
        <v>14501</v>
      </c>
      <c r="S27726" s="136">
        <v>305.56099999999998</v>
      </c>
    </row>
    <row r="27727" spans="1:19" ht="11.25" thickBot="1" x14ac:dyDescent="0.2">
      <c r="A27727" s="112"/>
    </row>
    <row r="27728" spans="1:19" ht="11.25" thickBot="1" x14ac:dyDescent="0.2">
      <c r="A27728" s="138" t="s">
        <v>364</v>
      </c>
      <c r="B27728" s="112"/>
      <c r="C27728" s="141" t="s">
        <v>14501</v>
      </c>
      <c r="D27728" s="141" t="s">
        <v>14501</v>
      </c>
      <c r="E27728" s="141" t="s">
        <v>14501</v>
      </c>
      <c r="F27728" s="136">
        <v>0</v>
      </c>
      <c r="G27728" s="136">
        <v>0</v>
      </c>
      <c r="H27728" s="136">
        <v>0</v>
      </c>
      <c r="I27728" s="136">
        <v>0</v>
      </c>
      <c r="J27728" s="141" t="s">
        <v>14501</v>
      </c>
      <c r="K27728" s="141" t="s">
        <v>14501</v>
      </c>
      <c r="L27728" s="141" t="s">
        <v>14501</v>
      </c>
      <c r="M27728" s="136">
        <v>0</v>
      </c>
      <c r="N27728" s="136">
        <v>0</v>
      </c>
      <c r="O27728" s="141" t="s">
        <v>14501</v>
      </c>
      <c r="P27728" s="136">
        <v>0</v>
      </c>
      <c r="Q27728" s="140">
        <v>0</v>
      </c>
      <c r="R27728" s="141" t="s">
        <v>14501</v>
      </c>
      <c r="S27728" s="136">
        <v>0</v>
      </c>
    </row>
    <row r="27729" spans="1:19" ht="11.25" thickBot="1" x14ac:dyDescent="0.2">
      <c r="A27729" s="112"/>
    </row>
    <row r="27730" spans="1:19" ht="11.25" thickBot="1" x14ac:dyDescent="0.2">
      <c r="A27730" s="139" t="s">
        <v>366</v>
      </c>
      <c r="B27730" s="112"/>
      <c r="C27730" s="141" t="s">
        <v>14501</v>
      </c>
      <c r="D27730" s="141" t="s">
        <v>14501</v>
      </c>
      <c r="E27730" s="141" t="s">
        <v>14501</v>
      </c>
      <c r="F27730" s="136">
        <v>0</v>
      </c>
      <c r="G27730" s="136">
        <v>0</v>
      </c>
      <c r="H27730" s="136">
        <v>0</v>
      </c>
      <c r="I27730" s="136">
        <v>0</v>
      </c>
      <c r="J27730" s="141" t="s">
        <v>14501</v>
      </c>
      <c r="K27730" s="141" t="s">
        <v>14501</v>
      </c>
      <c r="L27730" s="141" t="s">
        <v>14501</v>
      </c>
      <c r="M27730" s="136">
        <v>0</v>
      </c>
      <c r="N27730" s="136">
        <v>0</v>
      </c>
      <c r="O27730" s="141" t="s">
        <v>14501</v>
      </c>
      <c r="P27730" s="136">
        <v>0</v>
      </c>
      <c r="Q27730" s="140">
        <v>0</v>
      </c>
      <c r="R27730" s="141" t="s">
        <v>14501</v>
      </c>
      <c r="S27730" s="136">
        <v>0</v>
      </c>
    </row>
    <row r="27731" spans="1:19" ht="11.25" thickBot="1" x14ac:dyDescent="0.2">
      <c r="A27731" s="112"/>
    </row>
    <row r="27732" spans="1:19" ht="11.25" thickBot="1" x14ac:dyDescent="0.2">
      <c r="A27732" s="106" t="s">
        <v>357</v>
      </c>
      <c r="B27732" s="106" t="s">
        <v>358</v>
      </c>
      <c r="C27732" s="146" t="s">
        <v>68</v>
      </c>
      <c r="D27732" s="146" t="s">
        <v>14511</v>
      </c>
    </row>
    <row r="27733" spans="1:19" ht="11.25" thickBot="1" x14ac:dyDescent="0.2">
      <c r="A27733" s="107">
        <v>1</v>
      </c>
      <c r="B27733" s="132">
        <v>0.73703703703703705</v>
      </c>
      <c r="C27733" s="108">
        <v>74.073999999999998</v>
      </c>
      <c r="D27733" s="141" t="s">
        <v>14500</v>
      </c>
    </row>
    <row r="27734" spans="1:19" ht="11.25" thickBot="1" x14ac:dyDescent="0.2">
      <c r="A27734" s="112"/>
    </row>
    <row r="27735" spans="1:19" ht="11.25" thickBot="1" x14ac:dyDescent="0.2">
      <c r="A27735" s="135" t="s">
        <v>362</v>
      </c>
      <c r="B27735" s="112"/>
      <c r="C27735" s="136">
        <v>74.073999999999998</v>
      </c>
      <c r="D27735" s="141" t="s">
        <v>14501</v>
      </c>
    </row>
    <row r="27736" spans="1:19" ht="11.25" thickBot="1" x14ac:dyDescent="0.2">
      <c r="A27736" s="112"/>
    </row>
    <row r="27737" spans="1:19" ht="11.25" thickBot="1" x14ac:dyDescent="0.2">
      <c r="A27737" s="138" t="s">
        <v>364</v>
      </c>
      <c r="B27737" s="112"/>
      <c r="C27737" s="136">
        <v>0</v>
      </c>
      <c r="D27737" s="141" t="s">
        <v>14501</v>
      </c>
    </row>
    <row r="27738" spans="1:19" ht="11.25" thickBot="1" x14ac:dyDescent="0.2">
      <c r="A27738" s="112"/>
    </row>
    <row r="27739" spans="1:19" ht="11.25" thickBot="1" x14ac:dyDescent="0.2">
      <c r="A27739" s="139" t="s">
        <v>366</v>
      </c>
      <c r="B27739" s="112"/>
      <c r="C27739" s="136">
        <v>0</v>
      </c>
      <c r="D27739" s="141" t="s">
        <v>14501</v>
      </c>
    </row>
    <row r="27740" spans="1:19" ht="10.5" x14ac:dyDescent="0.15">
      <c r="A27740" s="112"/>
    </row>
    <row r="27741" spans="1:19" x14ac:dyDescent="0.15">
      <c r="A27741" s="129"/>
      <c r="B27741" s="86" t="s">
        <v>4241</v>
      </c>
    </row>
    <row r="27742" spans="1:19" ht="9.75" thickBot="1" x14ac:dyDescent="0.2">
      <c r="A27742" s="81" t="s">
        <v>5871</v>
      </c>
    </row>
    <row r="27743" spans="1:19" ht="11.25" thickBot="1" x14ac:dyDescent="0.2">
      <c r="A27743" s="106" t="s">
        <v>357</v>
      </c>
      <c r="B27743" s="106" t="s">
        <v>358</v>
      </c>
      <c r="C27743" s="146" t="s">
        <v>14494</v>
      </c>
      <c r="D27743" s="146" t="s">
        <v>14495</v>
      </c>
      <c r="E27743" s="146" t="s">
        <v>14496</v>
      </c>
      <c r="F27743" s="146" t="s">
        <v>0</v>
      </c>
      <c r="G27743" s="146" t="s">
        <v>1</v>
      </c>
      <c r="H27743" s="146" t="s">
        <v>2</v>
      </c>
      <c r="I27743" s="146" t="s">
        <v>14497</v>
      </c>
      <c r="J27743" s="146" t="s">
        <v>3</v>
      </c>
      <c r="K27743" s="146" t="s">
        <v>14498</v>
      </c>
      <c r="L27743" s="146" t="s">
        <v>7</v>
      </c>
      <c r="M27743" s="146" t="s">
        <v>14499</v>
      </c>
      <c r="N27743" s="146" t="s">
        <v>10</v>
      </c>
      <c r="O27743" s="146" t="s">
        <v>11</v>
      </c>
      <c r="P27743" s="146" t="s">
        <v>12</v>
      </c>
      <c r="Q27743" s="146" t="s">
        <v>13</v>
      </c>
      <c r="R27743" s="146" t="s">
        <v>14</v>
      </c>
      <c r="S27743" s="146" t="s">
        <v>15</v>
      </c>
    </row>
    <row r="27744" spans="1:19" ht="11.25" thickBot="1" x14ac:dyDescent="0.2">
      <c r="A27744" s="107">
        <v>1</v>
      </c>
      <c r="B27744" s="132">
        <v>0.7421875</v>
      </c>
      <c r="C27744" s="141" t="s">
        <v>14500</v>
      </c>
      <c r="D27744" s="141" t="s">
        <v>14500</v>
      </c>
      <c r="E27744" s="108">
        <v>33.332999999999998</v>
      </c>
      <c r="F27744" s="108">
        <v>14964.485000000001</v>
      </c>
      <c r="G27744" s="108">
        <v>62991.067999999999</v>
      </c>
      <c r="H27744" s="108">
        <v>537.04999999999995</v>
      </c>
      <c r="I27744" s="108">
        <v>138.88999999999999</v>
      </c>
      <c r="J27744" s="108">
        <v>740.76400000000001</v>
      </c>
      <c r="K27744" s="108">
        <v>500.01499999999999</v>
      </c>
      <c r="L27744" s="145">
        <v>10955.031000000001</v>
      </c>
      <c r="M27744" s="141" t="s">
        <v>14500</v>
      </c>
      <c r="N27744" s="108">
        <v>55.555999999999997</v>
      </c>
      <c r="O27744" s="108">
        <v>88.888999999999996</v>
      </c>
      <c r="P27744" s="108">
        <v>25811.192999999999</v>
      </c>
      <c r="Q27744" s="108">
        <v>89639.247000000003</v>
      </c>
      <c r="R27744" s="108">
        <v>157.40899999999999</v>
      </c>
      <c r="S27744" s="108">
        <v>633.35</v>
      </c>
    </row>
    <row r="27745" spans="1:19" ht="11.25" thickBot="1" x14ac:dyDescent="0.2">
      <c r="A27745" s="112"/>
    </row>
    <row r="27746" spans="1:19" ht="11.25" thickBot="1" x14ac:dyDescent="0.2">
      <c r="A27746" s="135" t="s">
        <v>362</v>
      </c>
      <c r="B27746" s="112"/>
      <c r="C27746" s="141" t="s">
        <v>14501</v>
      </c>
      <c r="D27746" s="141" t="s">
        <v>14501</v>
      </c>
      <c r="E27746" s="136">
        <v>33.332999999999998</v>
      </c>
      <c r="F27746" s="136">
        <v>14964.485000000001</v>
      </c>
      <c r="G27746" s="136">
        <v>62991.067999999999</v>
      </c>
      <c r="H27746" s="136">
        <v>537.04999999999995</v>
      </c>
      <c r="I27746" s="136">
        <v>138.88999999999999</v>
      </c>
      <c r="J27746" s="136">
        <v>740.76400000000001</v>
      </c>
      <c r="K27746" s="136">
        <v>500.01499999999999</v>
      </c>
      <c r="L27746" s="140">
        <v>10955.031000000001</v>
      </c>
      <c r="M27746" s="141" t="s">
        <v>14501</v>
      </c>
      <c r="N27746" s="136">
        <v>55.555999999999997</v>
      </c>
      <c r="O27746" s="136">
        <v>88.888999999999996</v>
      </c>
      <c r="P27746" s="136">
        <v>25811.192999999999</v>
      </c>
      <c r="Q27746" s="136">
        <v>89639.247000000003</v>
      </c>
      <c r="R27746" s="136">
        <v>157.40899999999999</v>
      </c>
      <c r="S27746" s="136">
        <v>633.35</v>
      </c>
    </row>
    <row r="27747" spans="1:19" ht="11.25" thickBot="1" x14ac:dyDescent="0.2">
      <c r="A27747" s="112"/>
    </row>
    <row r="27748" spans="1:19" ht="11.25" thickBot="1" x14ac:dyDescent="0.2">
      <c r="A27748" s="138" t="s">
        <v>364</v>
      </c>
      <c r="B27748" s="112"/>
      <c r="C27748" s="141" t="s">
        <v>14501</v>
      </c>
      <c r="D27748" s="141" t="s">
        <v>14501</v>
      </c>
      <c r="E27748" s="136">
        <v>0</v>
      </c>
      <c r="F27748" s="136">
        <v>0</v>
      </c>
      <c r="G27748" s="136">
        <v>0</v>
      </c>
      <c r="H27748" s="136">
        <v>0</v>
      </c>
      <c r="I27748" s="136">
        <v>0</v>
      </c>
      <c r="J27748" s="136">
        <v>0</v>
      </c>
      <c r="K27748" s="136">
        <v>0</v>
      </c>
      <c r="L27748" s="140">
        <v>0</v>
      </c>
      <c r="M27748" s="141" t="s">
        <v>14501</v>
      </c>
      <c r="N27748" s="136">
        <v>0</v>
      </c>
      <c r="O27748" s="136">
        <v>0</v>
      </c>
      <c r="P27748" s="136">
        <v>0</v>
      </c>
      <c r="Q27748" s="136">
        <v>0</v>
      </c>
      <c r="R27748" s="136">
        <v>0</v>
      </c>
      <c r="S27748" s="136">
        <v>0</v>
      </c>
    </row>
    <row r="27749" spans="1:19" ht="11.25" thickBot="1" x14ac:dyDescent="0.2">
      <c r="A27749" s="112"/>
    </row>
    <row r="27750" spans="1:19" ht="11.25" thickBot="1" x14ac:dyDescent="0.2">
      <c r="A27750" s="139" t="s">
        <v>366</v>
      </c>
      <c r="B27750" s="112"/>
      <c r="C27750" s="141" t="s">
        <v>14501</v>
      </c>
      <c r="D27750" s="141" t="s">
        <v>14501</v>
      </c>
      <c r="E27750" s="136">
        <v>0</v>
      </c>
      <c r="F27750" s="136">
        <v>0</v>
      </c>
      <c r="G27750" s="136">
        <v>0</v>
      </c>
      <c r="H27750" s="136">
        <v>0</v>
      </c>
      <c r="I27750" s="136">
        <v>0</v>
      </c>
      <c r="J27750" s="136">
        <v>0</v>
      </c>
      <c r="K27750" s="136">
        <v>0</v>
      </c>
      <c r="L27750" s="140">
        <v>0</v>
      </c>
      <c r="M27750" s="141" t="s">
        <v>14501</v>
      </c>
      <c r="N27750" s="136">
        <v>0</v>
      </c>
      <c r="O27750" s="136">
        <v>0</v>
      </c>
      <c r="P27750" s="136">
        <v>0</v>
      </c>
      <c r="Q27750" s="136">
        <v>0</v>
      </c>
      <c r="R27750" s="136">
        <v>0</v>
      </c>
      <c r="S27750" s="136">
        <v>0</v>
      </c>
    </row>
    <row r="27751" spans="1:19" ht="11.25" thickBot="1" x14ac:dyDescent="0.2">
      <c r="A27751" s="112"/>
    </row>
    <row r="27752" spans="1:19" ht="11.25" thickBot="1" x14ac:dyDescent="0.2">
      <c r="A27752" s="106" t="s">
        <v>357</v>
      </c>
      <c r="B27752" s="106" t="s">
        <v>358</v>
      </c>
      <c r="C27752" s="146" t="s">
        <v>16</v>
      </c>
      <c r="D27752" s="146" t="s">
        <v>14502</v>
      </c>
      <c r="E27752" s="146" t="s">
        <v>14503</v>
      </c>
      <c r="F27752" s="146" t="s">
        <v>20</v>
      </c>
      <c r="G27752" s="146" t="s">
        <v>21</v>
      </c>
      <c r="H27752" s="146" t="s">
        <v>22</v>
      </c>
      <c r="I27752" s="146" t="s">
        <v>23</v>
      </c>
      <c r="J27752" s="146" t="s">
        <v>24</v>
      </c>
      <c r="K27752" s="146" t="s">
        <v>26</v>
      </c>
      <c r="L27752" s="146" t="s">
        <v>14504</v>
      </c>
      <c r="M27752" s="146" t="s">
        <v>27</v>
      </c>
      <c r="N27752" s="146" t="s">
        <v>28</v>
      </c>
      <c r="O27752" s="146" t="s">
        <v>29</v>
      </c>
      <c r="P27752" s="146" t="s">
        <v>30</v>
      </c>
      <c r="Q27752" s="146" t="s">
        <v>14505</v>
      </c>
      <c r="R27752" s="146" t="s">
        <v>32</v>
      </c>
      <c r="S27752" s="146" t="s">
        <v>33</v>
      </c>
    </row>
    <row r="27753" spans="1:19" ht="11.25" thickBot="1" x14ac:dyDescent="0.2">
      <c r="A27753" s="107">
        <v>1</v>
      </c>
      <c r="B27753" s="132">
        <v>0.7421875</v>
      </c>
      <c r="C27753" s="108">
        <v>5284.4449999999997</v>
      </c>
      <c r="D27753" s="108">
        <v>3900.5830000000001</v>
      </c>
      <c r="E27753" s="141" t="s">
        <v>14500</v>
      </c>
      <c r="F27753" s="145">
        <v>11555.661</v>
      </c>
      <c r="G27753" s="108">
        <v>33.332999999999998</v>
      </c>
      <c r="H27753" s="108">
        <v>92.593000000000004</v>
      </c>
      <c r="I27753" s="108">
        <v>2983.7179999999998</v>
      </c>
      <c r="J27753" s="108">
        <v>57880.944000000003</v>
      </c>
      <c r="K27753" s="145">
        <v>84121.623000000007</v>
      </c>
      <c r="L27753" s="108">
        <v>129.63</v>
      </c>
      <c r="M27753" s="108">
        <v>111.11199999999999</v>
      </c>
      <c r="N27753" s="108">
        <v>388.89600000000002</v>
      </c>
      <c r="O27753" s="141" t="s">
        <v>14500</v>
      </c>
      <c r="P27753" s="141" t="s">
        <v>14500</v>
      </c>
      <c r="Q27753" s="108">
        <v>55.555999999999997</v>
      </c>
      <c r="R27753" s="141" t="s">
        <v>14500</v>
      </c>
      <c r="S27753" s="141" t="s">
        <v>14500</v>
      </c>
    </row>
    <row r="27754" spans="1:19" ht="11.25" thickBot="1" x14ac:dyDescent="0.2">
      <c r="A27754" s="112"/>
    </row>
    <row r="27755" spans="1:19" ht="11.25" thickBot="1" x14ac:dyDescent="0.2">
      <c r="A27755" s="135" t="s">
        <v>362</v>
      </c>
      <c r="B27755" s="112"/>
      <c r="C27755" s="136">
        <v>5284.4449999999997</v>
      </c>
      <c r="D27755" s="136">
        <v>3900.5830000000001</v>
      </c>
      <c r="E27755" s="141" t="s">
        <v>14501</v>
      </c>
      <c r="F27755" s="140">
        <v>11555.661</v>
      </c>
      <c r="G27755" s="136">
        <v>33.332999999999998</v>
      </c>
      <c r="H27755" s="136">
        <v>92.593000000000004</v>
      </c>
      <c r="I27755" s="136">
        <v>2983.7179999999998</v>
      </c>
      <c r="J27755" s="136">
        <v>57880.944000000003</v>
      </c>
      <c r="K27755" s="140">
        <v>84121.623000000007</v>
      </c>
      <c r="L27755" s="136">
        <v>129.63</v>
      </c>
      <c r="M27755" s="136">
        <v>111.11199999999999</v>
      </c>
      <c r="N27755" s="136">
        <v>388.89600000000002</v>
      </c>
      <c r="O27755" s="141" t="s">
        <v>14501</v>
      </c>
      <c r="P27755" s="141" t="s">
        <v>14501</v>
      </c>
      <c r="Q27755" s="136">
        <v>55.555999999999997</v>
      </c>
      <c r="R27755" s="141" t="s">
        <v>14501</v>
      </c>
      <c r="S27755" s="141" t="s">
        <v>14501</v>
      </c>
    </row>
    <row r="27756" spans="1:19" ht="11.25" thickBot="1" x14ac:dyDescent="0.2">
      <c r="A27756" s="112"/>
    </row>
    <row r="27757" spans="1:19" ht="11.25" thickBot="1" x14ac:dyDescent="0.2">
      <c r="A27757" s="138" t="s">
        <v>364</v>
      </c>
      <c r="B27757" s="112"/>
      <c r="C27757" s="136">
        <v>0</v>
      </c>
      <c r="D27757" s="136">
        <v>0</v>
      </c>
      <c r="E27757" s="141" t="s">
        <v>14501</v>
      </c>
      <c r="F27757" s="140">
        <v>0</v>
      </c>
      <c r="G27757" s="136">
        <v>0</v>
      </c>
      <c r="H27757" s="136">
        <v>0</v>
      </c>
      <c r="I27757" s="136">
        <v>0</v>
      </c>
      <c r="J27757" s="136">
        <v>0</v>
      </c>
      <c r="K27757" s="140">
        <v>0</v>
      </c>
      <c r="L27757" s="136">
        <v>0</v>
      </c>
      <c r="M27757" s="136">
        <v>0</v>
      </c>
      <c r="N27757" s="136">
        <v>0</v>
      </c>
      <c r="O27757" s="141" t="s">
        <v>14501</v>
      </c>
      <c r="P27757" s="141" t="s">
        <v>14501</v>
      </c>
      <c r="Q27757" s="136">
        <v>0</v>
      </c>
      <c r="R27757" s="141" t="s">
        <v>14501</v>
      </c>
      <c r="S27757" s="141" t="s">
        <v>14501</v>
      </c>
    </row>
    <row r="27758" spans="1:19" ht="11.25" thickBot="1" x14ac:dyDescent="0.2">
      <c r="A27758" s="112"/>
    </row>
    <row r="27759" spans="1:19" ht="11.25" thickBot="1" x14ac:dyDescent="0.2">
      <c r="A27759" s="139" t="s">
        <v>366</v>
      </c>
      <c r="B27759" s="112"/>
      <c r="C27759" s="136">
        <v>0</v>
      </c>
      <c r="D27759" s="136">
        <v>0</v>
      </c>
      <c r="E27759" s="141" t="s">
        <v>14501</v>
      </c>
      <c r="F27759" s="140">
        <v>0</v>
      </c>
      <c r="G27759" s="136">
        <v>0</v>
      </c>
      <c r="H27759" s="136">
        <v>0</v>
      </c>
      <c r="I27759" s="136">
        <v>0</v>
      </c>
      <c r="J27759" s="136">
        <v>0</v>
      </c>
      <c r="K27759" s="140">
        <v>0</v>
      </c>
      <c r="L27759" s="136">
        <v>0</v>
      </c>
      <c r="M27759" s="136">
        <v>0</v>
      </c>
      <c r="N27759" s="136">
        <v>0</v>
      </c>
      <c r="O27759" s="141" t="s">
        <v>14501</v>
      </c>
      <c r="P27759" s="141" t="s">
        <v>14501</v>
      </c>
      <c r="Q27759" s="136">
        <v>0</v>
      </c>
      <c r="R27759" s="141" t="s">
        <v>14501</v>
      </c>
      <c r="S27759" s="141" t="s">
        <v>14501</v>
      </c>
    </row>
    <row r="27760" spans="1:19" ht="11.25" thickBot="1" x14ac:dyDescent="0.2">
      <c r="A27760" s="112"/>
    </row>
    <row r="27761" spans="1:19" ht="11.25" thickBot="1" x14ac:dyDescent="0.2">
      <c r="A27761" s="106" t="s">
        <v>357</v>
      </c>
      <c r="B27761" s="106" t="s">
        <v>358</v>
      </c>
      <c r="C27761" s="146" t="s">
        <v>35</v>
      </c>
      <c r="D27761" s="146" t="s">
        <v>36</v>
      </c>
      <c r="E27761" s="146" t="s">
        <v>14506</v>
      </c>
      <c r="F27761" s="146" t="s">
        <v>38</v>
      </c>
      <c r="G27761" s="146" t="s">
        <v>39</v>
      </c>
      <c r="H27761" s="146" t="s">
        <v>41</v>
      </c>
      <c r="I27761" s="146" t="s">
        <v>42</v>
      </c>
      <c r="J27761" s="146" t="s">
        <v>43</v>
      </c>
      <c r="K27761" s="146" t="s">
        <v>44</v>
      </c>
      <c r="L27761" s="146" t="s">
        <v>45</v>
      </c>
      <c r="M27761" s="146" t="s">
        <v>46</v>
      </c>
      <c r="N27761" s="146" t="s">
        <v>47</v>
      </c>
      <c r="O27761" s="146" t="s">
        <v>48</v>
      </c>
      <c r="P27761" s="146" t="s">
        <v>49</v>
      </c>
      <c r="Q27761" s="146" t="s">
        <v>50</v>
      </c>
      <c r="R27761" s="146" t="s">
        <v>51</v>
      </c>
      <c r="S27761" s="146" t="s">
        <v>52</v>
      </c>
    </row>
    <row r="27762" spans="1:19" ht="11.25" thickBot="1" x14ac:dyDescent="0.2">
      <c r="A27762" s="107">
        <v>1</v>
      </c>
      <c r="B27762" s="132">
        <v>0.7421875</v>
      </c>
      <c r="C27762" s="145">
        <v>179337.8</v>
      </c>
      <c r="D27762" s="108">
        <v>134.922</v>
      </c>
      <c r="E27762" s="108">
        <v>33.332999999999998</v>
      </c>
      <c r="F27762" s="141" t="s">
        <v>14500</v>
      </c>
      <c r="G27762" s="108">
        <v>190.47800000000001</v>
      </c>
      <c r="H27762" s="108">
        <v>40585.275000000001</v>
      </c>
      <c r="I27762" s="108">
        <v>316.67099999999999</v>
      </c>
      <c r="J27762" s="108">
        <v>944.48500000000001</v>
      </c>
      <c r="K27762" s="108">
        <v>74.073999999999998</v>
      </c>
      <c r="L27762" s="108">
        <v>74.073999999999998</v>
      </c>
      <c r="M27762" s="108">
        <v>33.332999999999998</v>
      </c>
      <c r="N27762" s="108">
        <v>33.332999999999998</v>
      </c>
      <c r="O27762" s="108">
        <v>33.332999999999998</v>
      </c>
      <c r="P27762" s="108">
        <v>74.073999999999998</v>
      </c>
      <c r="Q27762" s="141" t="s">
        <v>14500</v>
      </c>
      <c r="R27762" s="141" t="s">
        <v>14500</v>
      </c>
      <c r="S27762" s="108">
        <v>41.667000000000002</v>
      </c>
    </row>
    <row r="27763" spans="1:19" ht="11.25" thickBot="1" x14ac:dyDescent="0.2">
      <c r="A27763" s="112"/>
    </row>
    <row r="27764" spans="1:19" ht="11.25" thickBot="1" x14ac:dyDescent="0.2">
      <c r="A27764" s="135" t="s">
        <v>362</v>
      </c>
      <c r="B27764" s="112"/>
      <c r="C27764" s="140">
        <v>179337.8</v>
      </c>
      <c r="D27764" s="136">
        <v>134.922</v>
      </c>
      <c r="E27764" s="136">
        <v>33.332999999999998</v>
      </c>
      <c r="F27764" s="141" t="s">
        <v>14501</v>
      </c>
      <c r="G27764" s="136">
        <v>190.47800000000001</v>
      </c>
      <c r="H27764" s="136">
        <v>40585.275000000001</v>
      </c>
      <c r="I27764" s="136">
        <v>316.67099999999999</v>
      </c>
      <c r="J27764" s="136">
        <v>944.48500000000001</v>
      </c>
      <c r="K27764" s="136">
        <v>74.073999999999998</v>
      </c>
      <c r="L27764" s="136">
        <v>74.073999999999998</v>
      </c>
      <c r="M27764" s="136">
        <v>33.332999999999998</v>
      </c>
      <c r="N27764" s="136">
        <v>33.332999999999998</v>
      </c>
      <c r="O27764" s="136">
        <v>33.332999999999998</v>
      </c>
      <c r="P27764" s="136">
        <v>74.073999999999998</v>
      </c>
      <c r="Q27764" s="141" t="s">
        <v>14501</v>
      </c>
      <c r="R27764" s="141" t="s">
        <v>14501</v>
      </c>
      <c r="S27764" s="136">
        <v>41.667000000000002</v>
      </c>
    </row>
    <row r="27765" spans="1:19" ht="11.25" thickBot="1" x14ac:dyDescent="0.2">
      <c r="A27765" s="112"/>
    </row>
    <row r="27766" spans="1:19" ht="11.25" thickBot="1" x14ac:dyDescent="0.2">
      <c r="A27766" s="138" t="s">
        <v>364</v>
      </c>
      <c r="B27766" s="112"/>
      <c r="C27766" s="140">
        <v>0</v>
      </c>
      <c r="D27766" s="136">
        <v>0</v>
      </c>
      <c r="E27766" s="136">
        <v>0</v>
      </c>
      <c r="F27766" s="141" t="s">
        <v>14501</v>
      </c>
      <c r="G27766" s="136">
        <v>0</v>
      </c>
      <c r="H27766" s="136">
        <v>0</v>
      </c>
      <c r="I27766" s="136">
        <v>0</v>
      </c>
      <c r="J27766" s="136">
        <v>0</v>
      </c>
      <c r="K27766" s="136">
        <v>0</v>
      </c>
      <c r="L27766" s="136">
        <v>0</v>
      </c>
      <c r="M27766" s="136">
        <v>0</v>
      </c>
      <c r="N27766" s="136">
        <v>0</v>
      </c>
      <c r="O27766" s="136">
        <v>0</v>
      </c>
      <c r="P27766" s="136">
        <v>0</v>
      </c>
      <c r="Q27766" s="141" t="s">
        <v>14501</v>
      </c>
      <c r="R27766" s="141" t="s">
        <v>14501</v>
      </c>
      <c r="S27766" s="136">
        <v>0</v>
      </c>
    </row>
    <row r="27767" spans="1:19" ht="11.25" thickBot="1" x14ac:dyDescent="0.2">
      <c r="A27767" s="112"/>
    </row>
    <row r="27768" spans="1:19" ht="11.25" thickBot="1" x14ac:dyDescent="0.2">
      <c r="A27768" s="139" t="s">
        <v>366</v>
      </c>
      <c r="B27768" s="112"/>
      <c r="C27768" s="140">
        <v>0</v>
      </c>
      <c r="D27768" s="136">
        <v>0</v>
      </c>
      <c r="E27768" s="136">
        <v>0</v>
      </c>
      <c r="F27768" s="141" t="s">
        <v>14501</v>
      </c>
      <c r="G27768" s="136">
        <v>0</v>
      </c>
      <c r="H27768" s="136">
        <v>0</v>
      </c>
      <c r="I27768" s="136">
        <v>0</v>
      </c>
      <c r="J27768" s="136">
        <v>0</v>
      </c>
      <c r="K27768" s="136">
        <v>0</v>
      </c>
      <c r="L27768" s="136">
        <v>0</v>
      </c>
      <c r="M27768" s="136">
        <v>0</v>
      </c>
      <c r="N27768" s="136">
        <v>0</v>
      </c>
      <c r="O27768" s="136">
        <v>0</v>
      </c>
      <c r="P27768" s="136">
        <v>0</v>
      </c>
      <c r="Q27768" s="141" t="s">
        <v>14501</v>
      </c>
      <c r="R27768" s="141" t="s">
        <v>14501</v>
      </c>
      <c r="S27768" s="136">
        <v>0</v>
      </c>
    </row>
    <row r="27769" spans="1:19" ht="11.25" thickBot="1" x14ac:dyDescent="0.2">
      <c r="A27769" s="112"/>
    </row>
    <row r="27770" spans="1:19" ht="11.25" thickBot="1" x14ac:dyDescent="0.2">
      <c r="A27770" s="106" t="s">
        <v>357</v>
      </c>
      <c r="B27770" s="106" t="s">
        <v>358</v>
      </c>
      <c r="C27770" s="146" t="s">
        <v>53</v>
      </c>
      <c r="D27770" s="146" t="s">
        <v>54</v>
      </c>
      <c r="E27770" s="146" t="s">
        <v>55</v>
      </c>
      <c r="F27770" s="146" t="s">
        <v>56</v>
      </c>
      <c r="G27770" s="146" t="s">
        <v>14507</v>
      </c>
      <c r="H27770" s="146" t="s">
        <v>57</v>
      </c>
      <c r="I27770" s="146" t="s">
        <v>59</v>
      </c>
      <c r="J27770" s="146" t="s">
        <v>14508</v>
      </c>
      <c r="K27770" s="146" t="s">
        <v>60</v>
      </c>
      <c r="L27770" s="146" t="s">
        <v>61</v>
      </c>
      <c r="M27770" s="146" t="s">
        <v>62</v>
      </c>
      <c r="N27770" s="146" t="s">
        <v>14509</v>
      </c>
      <c r="O27770" s="146" t="s">
        <v>63</v>
      </c>
      <c r="P27770" s="146" t="s">
        <v>64</v>
      </c>
      <c r="Q27770" s="146" t="s">
        <v>66</v>
      </c>
      <c r="R27770" s="146" t="s">
        <v>14510</v>
      </c>
      <c r="S27770" s="146" t="s">
        <v>67</v>
      </c>
    </row>
    <row r="27771" spans="1:19" ht="11.25" thickBot="1" x14ac:dyDescent="0.2">
      <c r="A27771" s="107">
        <v>1</v>
      </c>
      <c r="B27771" s="132">
        <v>0.7421875</v>
      </c>
      <c r="C27771" s="108">
        <v>33.332999999999998</v>
      </c>
      <c r="D27771" s="141" t="s">
        <v>14500</v>
      </c>
      <c r="E27771" s="141" t="s">
        <v>14500</v>
      </c>
      <c r="F27771" s="141" t="s">
        <v>14500</v>
      </c>
      <c r="G27771" s="108">
        <v>33.332999999999998</v>
      </c>
      <c r="H27771" s="108">
        <v>380.96</v>
      </c>
      <c r="I27771" s="108">
        <v>2278.0039999999999</v>
      </c>
      <c r="J27771" s="141" t="s">
        <v>14500</v>
      </c>
      <c r="K27771" s="141" t="s">
        <v>14500</v>
      </c>
      <c r="L27771" s="141" t="s">
        <v>14500</v>
      </c>
      <c r="M27771" s="108">
        <v>116.667</v>
      </c>
      <c r="N27771" s="108">
        <v>33.332999999999998</v>
      </c>
      <c r="O27771" s="141" t="s">
        <v>14500</v>
      </c>
      <c r="P27771" s="108">
        <v>4185.9390000000003</v>
      </c>
      <c r="Q27771" s="145">
        <v>716168.31</v>
      </c>
      <c r="R27771" s="141" t="s">
        <v>14500</v>
      </c>
      <c r="S27771" s="108">
        <v>288.89499999999998</v>
      </c>
    </row>
    <row r="27772" spans="1:19" ht="11.25" thickBot="1" x14ac:dyDescent="0.2">
      <c r="A27772" s="112"/>
    </row>
    <row r="27773" spans="1:19" ht="11.25" thickBot="1" x14ac:dyDescent="0.2">
      <c r="A27773" s="135" t="s">
        <v>362</v>
      </c>
      <c r="B27773" s="112"/>
      <c r="C27773" s="136">
        <v>33.332999999999998</v>
      </c>
      <c r="D27773" s="141" t="s">
        <v>14501</v>
      </c>
      <c r="E27773" s="141" t="s">
        <v>14501</v>
      </c>
      <c r="F27773" s="141" t="s">
        <v>14501</v>
      </c>
      <c r="G27773" s="136">
        <v>33.332999999999998</v>
      </c>
      <c r="H27773" s="136">
        <v>380.96</v>
      </c>
      <c r="I27773" s="136">
        <v>2278.0039999999999</v>
      </c>
      <c r="J27773" s="141" t="s">
        <v>14501</v>
      </c>
      <c r="K27773" s="141" t="s">
        <v>14501</v>
      </c>
      <c r="L27773" s="141" t="s">
        <v>14501</v>
      </c>
      <c r="M27773" s="136">
        <v>116.667</v>
      </c>
      <c r="N27773" s="136">
        <v>33.332999999999998</v>
      </c>
      <c r="O27773" s="141" t="s">
        <v>14501</v>
      </c>
      <c r="P27773" s="136">
        <v>4185.9390000000003</v>
      </c>
      <c r="Q27773" s="140">
        <v>716168.31</v>
      </c>
      <c r="R27773" s="141" t="s">
        <v>14501</v>
      </c>
      <c r="S27773" s="136">
        <v>288.89499999999998</v>
      </c>
    </row>
    <row r="27774" spans="1:19" ht="11.25" thickBot="1" x14ac:dyDescent="0.2">
      <c r="A27774" s="112"/>
    </row>
    <row r="27775" spans="1:19" ht="11.25" thickBot="1" x14ac:dyDescent="0.2">
      <c r="A27775" s="138" t="s">
        <v>364</v>
      </c>
      <c r="B27775" s="112"/>
      <c r="C27775" s="136">
        <v>0</v>
      </c>
      <c r="D27775" s="141" t="s">
        <v>14501</v>
      </c>
      <c r="E27775" s="141" t="s">
        <v>14501</v>
      </c>
      <c r="F27775" s="141" t="s">
        <v>14501</v>
      </c>
      <c r="G27775" s="136">
        <v>0</v>
      </c>
      <c r="H27775" s="136">
        <v>0</v>
      </c>
      <c r="I27775" s="136">
        <v>0</v>
      </c>
      <c r="J27775" s="141" t="s">
        <v>14501</v>
      </c>
      <c r="K27775" s="141" t="s">
        <v>14501</v>
      </c>
      <c r="L27775" s="141" t="s">
        <v>14501</v>
      </c>
      <c r="M27775" s="136">
        <v>0</v>
      </c>
      <c r="N27775" s="136">
        <v>0</v>
      </c>
      <c r="O27775" s="141" t="s">
        <v>14501</v>
      </c>
      <c r="P27775" s="136">
        <v>0</v>
      </c>
      <c r="Q27775" s="140">
        <v>0</v>
      </c>
      <c r="R27775" s="141" t="s">
        <v>14501</v>
      </c>
      <c r="S27775" s="136">
        <v>0</v>
      </c>
    </row>
    <row r="27776" spans="1:19" ht="11.25" thickBot="1" x14ac:dyDescent="0.2">
      <c r="A27776" s="112"/>
    </row>
    <row r="27777" spans="1:19" ht="11.25" thickBot="1" x14ac:dyDescent="0.2">
      <c r="A27777" s="139" t="s">
        <v>366</v>
      </c>
      <c r="B27777" s="112"/>
      <c r="C27777" s="136">
        <v>0</v>
      </c>
      <c r="D27777" s="141" t="s">
        <v>14501</v>
      </c>
      <c r="E27777" s="141" t="s">
        <v>14501</v>
      </c>
      <c r="F27777" s="141" t="s">
        <v>14501</v>
      </c>
      <c r="G27777" s="136">
        <v>0</v>
      </c>
      <c r="H27777" s="136">
        <v>0</v>
      </c>
      <c r="I27777" s="136">
        <v>0</v>
      </c>
      <c r="J27777" s="141" t="s">
        <v>14501</v>
      </c>
      <c r="K27777" s="141" t="s">
        <v>14501</v>
      </c>
      <c r="L27777" s="141" t="s">
        <v>14501</v>
      </c>
      <c r="M27777" s="136">
        <v>0</v>
      </c>
      <c r="N27777" s="136">
        <v>0</v>
      </c>
      <c r="O27777" s="141" t="s">
        <v>14501</v>
      </c>
      <c r="P27777" s="136">
        <v>0</v>
      </c>
      <c r="Q27777" s="140">
        <v>0</v>
      </c>
      <c r="R27777" s="141" t="s">
        <v>14501</v>
      </c>
      <c r="S27777" s="136">
        <v>0</v>
      </c>
    </row>
    <row r="27778" spans="1:19" ht="11.25" thickBot="1" x14ac:dyDescent="0.2">
      <c r="A27778" s="112"/>
    </row>
    <row r="27779" spans="1:19" ht="11.25" thickBot="1" x14ac:dyDescent="0.2">
      <c r="A27779" s="106" t="s">
        <v>357</v>
      </c>
      <c r="B27779" s="106" t="s">
        <v>358</v>
      </c>
      <c r="C27779" s="146" t="s">
        <v>68</v>
      </c>
      <c r="D27779" s="146" t="s">
        <v>14511</v>
      </c>
    </row>
    <row r="27780" spans="1:19" ht="11.25" thickBot="1" x14ac:dyDescent="0.2">
      <c r="A27780" s="107">
        <v>1</v>
      </c>
      <c r="B27780" s="132">
        <v>0.7421875</v>
      </c>
      <c r="C27780" s="108">
        <v>83.334000000000003</v>
      </c>
      <c r="D27780" s="141" t="s">
        <v>14500</v>
      </c>
    </row>
    <row r="27781" spans="1:19" ht="11.25" thickBot="1" x14ac:dyDescent="0.2">
      <c r="A27781" s="112"/>
    </row>
    <row r="27782" spans="1:19" ht="11.25" thickBot="1" x14ac:dyDescent="0.2">
      <c r="A27782" s="135" t="s">
        <v>362</v>
      </c>
      <c r="B27782" s="112"/>
      <c r="C27782" s="136">
        <v>83.334000000000003</v>
      </c>
      <c r="D27782" s="141" t="s">
        <v>14501</v>
      </c>
    </row>
    <row r="27783" spans="1:19" ht="11.25" thickBot="1" x14ac:dyDescent="0.2">
      <c r="A27783" s="112"/>
    </row>
    <row r="27784" spans="1:19" ht="11.25" thickBot="1" x14ac:dyDescent="0.2">
      <c r="A27784" s="138" t="s">
        <v>364</v>
      </c>
      <c r="B27784" s="112"/>
      <c r="C27784" s="136">
        <v>0</v>
      </c>
      <c r="D27784" s="141" t="s">
        <v>14501</v>
      </c>
    </row>
    <row r="27785" spans="1:19" ht="11.25" thickBot="1" x14ac:dyDescent="0.2">
      <c r="A27785" s="112"/>
    </row>
    <row r="27786" spans="1:19" ht="11.25" thickBot="1" x14ac:dyDescent="0.2">
      <c r="A27786" s="139" t="s">
        <v>366</v>
      </c>
      <c r="B27786" s="112"/>
      <c r="C27786" s="136">
        <v>0</v>
      </c>
      <c r="D27786" s="141" t="s">
        <v>14501</v>
      </c>
    </row>
    <row r="27787" spans="1:19" ht="10.5" x14ac:dyDescent="0.15">
      <c r="A27787" s="112"/>
    </row>
    <row r="27788" spans="1:19" x14ac:dyDescent="0.15">
      <c r="A27788" s="129"/>
      <c r="B27788" s="86" t="s">
        <v>4309</v>
      </c>
    </row>
    <row r="27789" spans="1:19" ht="9.75" thickBot="1" x14ac:dyDescent="0.2">
      <c r="A27789" s="81" t="s">
        <v>5871</v>
      </c>
    </row>
    <row r="27790" spans="1:19" ht="11.25" thickBot="1" x14ac:dyDescent="0.2">
      <c r="A27790" s="106" t="s">
        <v>357</v>
      </c>
      <c r="B27790" s="106" t="s">
        <v>358</v>
      </c>
      <c r="C27790" s="146" t="s">
        <v>14494</v>
      </c>
      <c r="D27790" s="146" t="s">
        <v>14495</v>
      </c>
      <c r="E27790" s="146" t="s">
        <v>14496</v>
      </c>
      <c r="F27790" s="146" t="s">
        <v>0</v>
      </c>
      <c r="G27790" s="146" t="s">
        <v>1</v>
      </c>
      <c r="H27790" s="146" t="s">
        <v>2</v>
      </c>
      <c r="I27790" s="146" t="s">
        <v>14497</v>
      </c>
      <c r="J27790" s="146" t="s">
        <v>3</v>
      </c>
      <c r="K27790" s="146" t="s">
        <v>14498</v>
      </c>
      <c r="L27790" s="146" t="s">
        <v>7</v>
      </c>
      <c r="M27790" s="146" t="s">
        <v>14499</v>
      </c>
      <c r="N27790" s="146" t="s">
        <v>10</v>
      </c>
      <c r="O27790" s="146" t="s">
        <v>11</v>
      </c>
      <c r="P27790" s="146" t="s">
        <v>12</v>
      </c>
      <c r="Q27790" s="146" t="s">
        <v>13</v>
      </c>
      <c r="R27790" s="146" t="s">
        <v>14</v>
      </c>
      <c r="S27790" s="146" t="s">
        <v>15</v>
      </c>
    </row>
    <row r="27791" spans="1:19" ht="11.25" thickBot="1" x14ac:dyDescent="0.2">
      <c r="A27791" s="107">
        <v>1</v>
      </c>
      <c r="B27791" s="132">
        <v>0.74732638888888892</v>
      </c>
      <c r="C27791" s="141" t="s">
        <v>14500</v>
      </c>
      <c r="D27791" s="141" t="s">
        <v>14500</v>
      </c>
      <c r="E27791" s="108">
        <v>101.852</v>
      </c>
      <c r="F27791" s="108">
        <v>12271.081</v>
      </c>
      <c r="G27791" s="108">
        <v>31907.382000000001</v>
      </c>
      <c r="H27791" s="108">
        <v>333.33800000000002</v>
      </c>
      <c r="I27791" s="108">
        <v>155.55699999999999</v>
      </c>
      <c r="J27791" s="108">
        <v>462.97199999999998</v>
      </c>
      <c r="K27791" s="108">
        <v>537.05100000000004</v>
      </c>
      <c r="L27791" s="145">
        <v>10276.808999999999</v>
      </c>
      <c r="M27791" s="108">
        <v>95.239000000000004</v>
      </c>
      <c r="N27791" s="108">
        <v>33.332999999999998</v>
      </c>
      <c r="O27791" s="108">
        <v>201.39099999999999</v>
      </c>
      <c r="P27791" s="108">
        <v>15509.954</v>
      </c>
      <c r="Q27791" s="108">
        <v>83935.967000000004</v>
      </c>
      <c r="R27791" s="108">
        <v>277.78100000000001</v>
      </c>
      <c r="S27791" s="108">
        <v>373.02300000000002</v>
      </c>
    </row>
    <row r="27792" spans="1:19" ht="11.25" thickBot="1" x14ac:dyDescent="0.2">
      <c r="A27792" s="112"/>
    </row>
    <row r="27793" spans="1:19" ht="11.25" thickBot="1" x14ac:dyDescent="0.2">
      <c r="A27793" s="135" t="s">
        <v>362</v>
      </c>
      <c r="B27793" s="112"/>
      <c r="C27793" s="141" t="s">
        <v>14501</v>
      </c>
      <c r="D27793" s="141" t="s">
        <v>14501</v>
      </c>
      <c r="E27793" s="136">
        <v>101.852</v>
      </c>
      <c r="F27793" s="136">
        <v>12271.081</v>
      </c>
      <c r="G27793" s="136">
        <v>31907.382000000001</v>
      </c>
      <c r="H27793" s="136">
        <v>333.33800000000002</v>
      </c>
      <c r="I27793" s="136">
        <v>155.55699999999999</v>
      </c>
      <c r="J27793" s="136">
        <v>462.97199999999998</v>
      </c>
      <c r="K27793" s="136">
        <v>537.05100000000004</v>
      </c>
      <c r="L27793" s="140">
        <v>10276.808999999999</v>
      </c>
      <c r="M27793" s="136">
        <v>95.239000000000004</v>
      </c>
      <c r="N27793" s="136">
        <v>33.332999999999998</v>
      </c>
      <c r="O27793" s="136">
        <v>201.39099999999999</v>
      </c>
      <c r="P27793" s="136">
        <v>15509.954</v>
      </c>
      <c r="Q27793" s="136">
        <v>83935.967000000004</v>
      </c>
      <c r="R27793" s="136">
        <v>277.78100000000001</v>
      </c>
      <c r="S27793" s="136">
        <v>373.02300000000002</v>
      </c>
    </row>
    <row r="27794" spans="1:19" ht="11.25" thickBot="1" x14ac:dyDescent="0.2">
      <c r="A27794" s="112"/>
    </row>
    <row r="27795" spans="1:19" ht="11.25" thickBot="1" x14ac:dyDescent="0.2">
      <c r="A27795" s="138" t="s">
        <v>364</v>
      </c>
      <c r="B27795" s="112"/>
      <c r="C27795" s="141" t="s">
        <v>14501</v>
      </c>
      <c r="D27795" s="141" t="s">
        <v>14501</v>
      </c>
      <c r="E27795" s="136">
        <v>0</v>
      </c>
      <c r="F27795" s="136">
        <v>0</v>
      </c>
      <c r="G27795" s="136">
        <v>0</v>
      </c>
      <c r="H27795" s="136">
        <v>0</v>
      </c>
      <c r="I27795" s="136">
        <v>0</v>
      </c>
      <c r="J27795" s="136">
        <v>0</v>
      </c>
      <c r="K27795" s="136">
        <v>0</v>
      </c>
      <c r="L27795" s="140">
        <v>0</v>
      </c>
      <c r="M27795" s="136">
        <v>0</v>
      </c>
      <c r="N27795" s="136">
        <v>0</v>
      </c>
      <c r="O27795" s="136">
        <v>0</v>
      </c>
      <c r="P27795" s="136">
        <v>0</v>
      </c>
      <c r="Q27795" s="136">
        <v>0</v>
      </c>
      <c r="R27795" s="136">
        <v>0</v>
      </c>
      <c r="S27795" s="136">
        <v>0</v>
      </c>
    </row>
    <row r="27796" spans="1:19" ht="11.25" thickBot="1" x14ac:dyDescent="0.2">
      <c r="A27796" s="112"/>
    </row>
    <row r="27797" spans="1:19" ht="11.25" thickBot="1" x14ac:dyDescent="0.2">
      <c r="A27797" s="139" t="s">
        <v>366</v>
      </c>
      <c r="B27797" s="112"/>
      <c r="C27797" s="141" t="s">
        <v>14501</v>
      </c>
      <c r="D27797" s="141" t="s">
        <v>14501</v>
      </c>
      <c r="E27797" s="136">
        <v>0</v>
      </c>
      <c r="F27797" s="136">
        <v>0</v>
      </c>
      <c r="G27797" s="136">
        <v>0</v>
      </c>
      <c r="H27797" s="136">
        <v>0</v>
      </c>
      <c r="I27797" s="136">
        <v>0</v>
      </c>
      <c r="J27797" s="136">
        <v>0</v>
      </c>
      <c r="K27797" s="136">
        <v>0</v>
      </c>
      <c r="L27797" s="140">
        <v>0</v>
      </c>
      <c r="M27797" s="136">
        <v>0</v>
      </c>
      <c r="N27797" s="136">
        <v>0</v>
      </c>
      <c r="O27797" s="136">
        <v>0</v>
      </c>
      <c r="P27797" s="136">
        <v>0</v>
      </c>
      <c r="Q27797" s="136">
        <v>0</v>
      </c>
      <c r="R27797" s="136">
        <v>0</v>
      </c>
      <c r="S27797" s="136">
        <v>0</v>
      </c>
    </row>
    <row r="27798" spans="1:19" ht="11.25" thickBot="1" x14ac:dyDescent="0.2">
      <c r="A27798" s="112"/>
    </row>
    <row r="27799" spans="1:19" ht="11.25" thickBot="1" x14ac:dyDescent="0.2">
      <c r="A27799" s="106" t="s">
        <v>357</v>
      </c>
      <c r="B27799" s="106" t="s">
        <v>358</v>
      </c>
      <c r="C27799" s="146" t="s">
        <v>16</v>
      </c>
      <c r="D27799" s="146" t="s">
        <v>14502</v>
      </c>
      <c r="E27799" s="146" t="s">
        <v>14503</v>
      </c>
      <c r="F27799" s="146" t="s">
        <v>20</v>
      </c>
      <c r="G27799" s="146" t="s">
        <v>21</v>
      </c>
      <c r="H27799" s="146" t="s">
        <v>22</v>
      </c>
      <c r="I27799" s="146" t="s">
        <v>23</v>
      </c>
      <c r="J27799" s="146" t="s">
        <v>24</v>
      </c>
      <c r="K27799" s="146" t="s">
        <v>26</v>
      </c>
      <c r="L27799" s="146" t="s">
        <v>14504</v>
      </c>
      <c r="M27799" s="146" t="s">
        <v>27</v>
      </c>
      <c r="N27799" s="146" t="s">
        <v>28</v>
      </c>
      <c r="O27799" s="146" t="s">
        <v>29</v>
      </c>
      <c r="P27799" s="146" t="s">
        <v>30</v>
      </c>
      <c r="Q27799" s="146" t="s">
        <v>14505</v>
      </c>
      <c r="R27799" s="146" t="s">
        <v>32</v>
      </c>
      <c r="S27799" s="146" t="s">
        <v>33</v>
      </c>
    </row>
    <row r="27800" spans="1:19" ht="11.25" thickBot="1" x14ac:dyDescent="0.2">
      <c r="A27800" s="107">
        <v>1</v>
      </c>
      <c r="B27800" s="132">
        <v>0.74732638888888892</v>
      </c>
      <c r="C27800" s="108">
        <v>8419.6090000000004</v>
      </c>
      <c r="D27800" s="108">
        <v>3700.5990000000002</v>
      </c>
      <c r="E27800" s="108">
        <v>33.332999999999998</v>
      </c>
      <c r="F27800" s="145">
        <v>11488.707</v>
      </c>
      <c r="G27800" s="108">
        <v>41.667000000000002</v>
      </c>
      <c r="H27800" s="108">
        <v>41.667000000000002</v>
      </c>
      <c r="I27800" s="108">
        <v>7835.808</v>
      </c>
      <c r="J27800" s="108">
        <v>32862.099000000002</v>
      </c>
      <c r="K27800" s="145">
        <v>83403.53</v>
      </c>
      <c r="L27800" s="108">
        <v>188.89099999999999</v>
      </c>
      <c r="M27800" s="141" t="s">
        <v>14500</v>
      </c>
      <c r="N27800" s="108">
        <v>200.00200000000001</v>
      </c>
      <c r="O27800" s="141" t="s">
        <v>14500</v>
      </c>
      <c r="P27800" s="141" t="s">
        <v>14500</v>
      </c>
      <c r="Q27800" s="108">
        <v>88.888999999999996</v>
      </c>
      <c r="R27800" s="108">
        <v>66.667000000000002</v>
      </c>
      <c r="S27800" s="108">
        <v>83.334000000000003</v>
      </c>
    </row>
    <row r="27801" spans="1:19" ht="11.25" thickBot="1" x14ac:dyDescent="0.2">
      <c r="A27801" s="112"/>
    </row>
    <row r="27802" spans="1:19" ht="11.25" thickBot="1" x14ac:dyDescent="0.2">
      <c r="A27802" s="135" t="s">
        <v>362</v>
      </c>
      <c r="B27802" s="112"/>
      <c r="C27802" s="136">
        <v>8419.6090000000004</v>
      </c>
      <c r="D27802" s="136">
        <v>3700.5990000000002</v>
      </c>
      <c r="E27802" s="136">
        <v>33.332999999999998</v>
      </c>
      <c r="F27802" s="140">
        <v>11488.707</v>
      </c>
      <c r="G27802" s="136">
        <v>41.667000000000002</v>
      </c>
      <c r="H27802" s="136">
        <v>41.667000000000002</v>
      </c>
      <c r="I27802" s="136">
        <v>7835.808</v>
      </c>
      <c r="J27802" s="136">
        <v>32862.099000000002</v>
      </c>
      <c r="K27802" s="140">
        <v>83403.53</v>
      </c>
      <c r="L27802" s="136">
        <v>188.89099999999999</v>
      </c>
      <c r="M27802" s="141" t="s">
        <v>14501</v>
      </c>
      <c r="N27802" s="136">
        <v>200.00200000000001</v>
      </c>
      <c r="O27802" s="141" t="s">
        <v>14501</v>
      </c>
      <c r="P27802" s="141" t="s">
        <v>14501</v>
      </c>
      <c r="Q27802" s="136">
        <v>88.888999999999996</v>
      </c>
      <c r="R27802" s="136">
        <v>66.667000000000002</v>
      </c>
      <c r="S27802" s="136">
        <v>83.334000000000003</v>
      </c>
    </row>
    <row r="27803" spans="1:19" ht="11.25" thickBot="1" x14ac:dyDescent="0.2">
      <c r="A27803" s="112"/>
    </row>
    <row r="27804" spans="1:19" ht="11.25" thickBot="1" x14ac:dyDescent="0.2">
      <c r="A27804" s="138" t="s">
        <v>364</v>
      </c>
      <c r="B27804" s="112"/>
      <c r="C27804" s="136">
        <v>0</v>
      </c>
      <c r="D27804" s="136">
        <v>0</v>
      </c>
      <c r="E27804" s="136">
        <v>0</v>
      </c>
      <c r="F27804" s="140">
        <v>0</v>
      </c>
      <c r="G27804" s="136">
        <v>0</v>
      </c>
      <c r="H27804" s="136">
        <v>0</v>
      </c>
      <c r="I27804" s="136">
        <v>0</v>
      </c>
      <c r="J27804" s="136">
        <v>0</v>
      </c>
      <c r="K27804" s="140">
        <v>0</v>
      </c>
      <c r="L27804" s="136">
        <v>0</v>
      </c>
      <c r="M27804" s="141" t="s">
        <v>14501</v>
      </c>
      <c r="N27804" s="136">
        <v>0</v>
      </c>
      <c r="O27804" s="141" t="s">
        <v>14501</v>
      </c>
      <c r="P27804" s="141" t="s">
        <v>14501</v>
      </c>
      <c r="Q27804" s="136">
        <v>0</v>
      </c>
      <c r="R27804" s="136">
        <v>0</v>
      </c>
      <c r="S27804" s="136">
        <v>0</v>
      </c>
    </row>
    <row r="27805" spans="1:19" ht="11.25" thickBot="1" x14ac:dyDescent="0.2">
      <c r="A27805" s="112"/>
    </row>
    <row r="27806" spans="1:19" ht="11.25" thickBot="1" x14ac:dyDescent="0.2">
      <c r="A27806" s="139" t="s">
        <v>366</v>
      </c>
      <c r="B27806" s="112"/>
      <c r="C27806" s="136">
        <v>0</v>
      </c>
      <c r="D27806" s="136">
        <v>0</v>
      </c>
      <c r="E27806" s="136">
        <v>0</v>
      </c>
      <c r="F27806" s="140">
        <v>0</v>
      </c>
      <c r="G27806" s="136">
        <v>0</v>
      </c>
      <c r="H27806" s="136">
        <v>0</v>
      </c>
      <c r="I27806" s="136">
        <v>0</v>
      </c>
      <c r="J27806" s="136">
        <v>0</v>
      </c>
      <c r="K27806" s="140">
        <v>0</v>
      </c>
      <c r="L27806" s="136">
        <v>0</v>
      </c>
      <c r="M27806" s="141" t="s">
        <v>14501</v>
      </c>
      <c r="N27806" s="136">
        <v>0</v>
      </c>
      <c r="O27806" s="141" t="s">
        <v>14501</v>
      </c>
      <c r="P27806" s="141" t="s">
        <v>14501</v>
      </c>
      <c r="Q27806" s="136">
        <v>0</v>
      </c>
      <c r="R27806" s="136">
        <v>0</v>
      </c>
      <c r="S27806" s="136">
        <v>0</v>
      </c>
    </row>
    <row r="27807" spans="1:19" ht="11.25" thickBot="1" x14ac:dyDescent="0.2">
      <c r="A27807" s="112"/>
    </row>
    <row r="27808" spans="1:19" ht="11.25" thickBot="1" x14ac:dyDescent="0.2">
      <c r="A27808" s="106" t="s">
        <v>357</v>
      </c>
      <c r="B27808" s="106" t="s">
        <v>358</v>
      </c>
      <c r="C27808" s="146" t="s">
        <v>35</v>
      </c>
      <c r="D27808" s="146" t="s">
        <v>36</v>
      </c>
      <c r="E27808" s="146" t="s">
        <v>14506</v>
      </c>
      <c r="F27808" s="146" t="s">
        <v>38</v>
      </c>
      <c r="G27808" s="146" t="s">
        <v>39</v>
      </c>
      <c r="H27808" s="146" t="s">
        <v>41</v>
      </c>
      <c r="I27808" s="146" t="s">
        <v>42</v>
      </c>
      <c r="J27808" s="146" t="s">
        <v>43</v>
      </c>
      <c r="K27808" s="146" t="s">
        <v>44</v>
      </c>
      <c r="L27808" s="146" t="s">
        <v>45</v>
      </c>
      <c r="M27808" s="146" t="s">
        <v>46</v>
      </c>
      <c r="N27808" s="146" t="s">
        <v>47</v>
      </c>
      <c r="O27808" s="146" t="s">
        <v>48</v>
      </c>
      <c r="P27808" s="146" t="s">
        <v>49</v>
      </c>
      <c r="Q27808" s="146" t="s">
        <v>50</v>
      </c>
      <c r="R27808" s="146" t="s">
        <v>51</v>
      </c>
      <c r="S27808" s="146" t="s">
        <v>52</v>
      </c>
    </row>
    <row r="27809" spans="1:19" ht="11.25" thickBot="1" x14ac:dyDescent="0.2">
      <c r="A27809" s="107">
        <v>1</v>
      </c>
      <c r="B27809" s="132">
        <v>0.74732638888888892</v>
      </c>
      <c r="C27809" s="145">
        <v>171312.85</v>
      </c>
      <c r="D27809" s="108">
        <v>216.66900000000001</v>
      </c>
      <c r="E27809" s="108">
        <v>55.555999999999997</v>
      </c>
      <c r="F27809" s="141" t="s">
        <v>14500</v>
      </c>
      <c r="G27809" s="108">
        <v>212.965</v>
      </c>
      <c r="H27809" s="108">
        <v>15760.748</v>
      </c>
      <c r="I27809" s="108">
        <v>250.00299999999999</v>
      </c>
      <c r="J27809" s="108">
        <v>733.36099999999999</v>
      </c>
      <c r="K27809" s="108">
        <v>95.239000000000004</v>
      </c>
      <c r="L27809" s="108">
        <v>95.239000000000004</v>
      </c>
      <c r="M27809" s="108">
        <v>33.332999999999998</v>
      </c>
      <c r="N27809" s="141" t="s">
        <v>14500</v>
      </c>
      <c r="O27809" s="108">
        <v>33.332999999999998</v>
      </c>
      <c r="P27809" s="108">
        <v>33.332999999999998</v>
      </c>
      <c r="Q27809" s="108">
        <v>66.667000000000002</v>
      </c>
      <c r="R27809" s="108">
        <v>55.555999999999997</v>
      </c>
      <c r="S27809" s="108">
        <v>33.332999999999998</v>
      </c>
    </row>
    <row r="27810" spans="1:19" ht="11.25" thickBot="1" x14ac:dyDescent="0.2">
      <c r="A27810" s="112"/>
    </row>
    <row r="27811" spans="1:19" ht="11.25" thickBot="1" x14ac:dyDescent="0.2">
      <c r="A27811" s="135" t="s">
        <v>362</v>
      </c>
      <c r="B27811" s="112"/>
      <c r="C27811" s="140">
        <v>171312.85</v>
      </c>
      <c r="D27811" s="136">
        <v>216.66900000000001</v>
      </c>
      <c r="E27811" s="136">
        <v>55.555999999999997</v>
      </c>
      <c r="F27811" s="141" t="s">
        <v>14501</v>
      </c>
      <c r="G27811" s="136">
        <v>212.965</v>
      </c>
      <c r="H27811" s="136">
        <v>15760.748</v>
      </c>
      <c r="I27811" s="136">
        <v>250.00299999999999</v>
      </c>
      <c r="J27811" s="136">
        <v>733.36099999999999</v>
      </c>
      <c r="K27811" s="136">
        <v>95.239000000000004</v>
      </c>
      <c r="L27811" s="136">
        <v>95.239000000000004</v>
      </c>
      <c r="M27811" s="136">
        <v>33.332999999999998</v>
      </c>
      <c r="N27811" s="141" t="s">
        <v>14501</v>
      </c>
      <c r="O27811" s="136">
        <v>33.332999999999998</v>
      </c>
      <c r="P27811" s="136">
        <v>33.332999999999998</v>
      </c>
      <c r="Q27811" s="136">
        <v>66.667000000000002</v>
      </c>
      <c r="R27811" s="136">
        <v>55.555999999999997</v>
      </c>
      <c r="S27811" s="136">
        <v>33.332999999999998</v>
      </c>
    </row>
    <row r="27812" spans="1:19" ht="11.25" thickBot="1" x14ac:dyDescent="0.2">
      <c r="A27812" s="112"/>
    </row>
    <row r="27813" spans="1:19" ht="11.25" thickBot="1" x14ac:dyDescent="0.2">
      <c r="A27813" s="138" t="s">
        <v>364</v>
      </c>
      <c r="B27813" s="112"/>
      <c r="C27813" s="140">
        <v>0</v>
      </c>
      <c r="D27813" s="136">
        <v>0</v>
      </c>
      <c r="E27813" s="136">
        <v>0</v>
      </c>
      <c r="F27813" s="141" t="s">
        <v>14501</v>
      </c>
      <c r="G27813" s="136">
        <v>0</v>
      </c>
      <c r="H27813" s="136">
        <v>0</v>
      </c>
      <c r="I27813" s="136">
        <v>0</v>
      </c>
      <c r="J27813" s="136">
        <v>0</v>
      </c>
      <c r="K27813" s="136">
        <v>0</v>
      </c>
      <c r="L27813" s="136">
        <v>0</v>
      </c>
      <c r="M27813" s="136">
        <v>0</v>
      </c>
      <c r="N27813" s="141" t="s">
        <v>14501</v>
      </c>
      <c r="O27813" s="136">
        <v>0</v>
      </c>
      <c r="P27813" s="136">
        <v>0</v>
      </c>
      <c r="Q27813" s="136">
        <v>0</v>
      </c>
      <c r="R27813" s="136">
        <v>0</v>
      </c>
      <c r="S27813" s="136">
        <v>0</v>
      </c>
    </row>
    <row r="27814" spans="1:19" ht="11.25" thickBot="1" x14ac:dyDescent="0.2">
      <c r="A27814" s="112"/>
    </row>
    <row r="27815" spans="1:19" ht="11.25" thickBot="1" x14ac:dyDescent="0.2">
      <c r="A27815" s="139" t="s">
        <v>366</v>
      </c>
      <c r="B27815" s="112"/>
      <c r="C27815" s="140">
        <v>0</v>
      </c>
      <c r="D27815" s="136">
        <v>0</v>
      </c>
      <c r="E27815" s="136">
        <v>0</v>
      </c>
      <c r="F27815" s="141" t="s">
        <v>14501</v>
      </c>
      <c r="G27815" s="136">
        <v>0</v>
      </c>
      <c r="H27815" s="136">
        <v>0</v>
      </c>
      <c r="I27815" s="136">
        <v>0</v>
      </c>
      <c r="J27815" s="136">
        <v>0</v>
      </c>
      <c r="K27815" s="136">
        <v>0</v>
      </c>
      <c r="L27815" s="136">
        <v>0</v>
      </c>
      <c r="M27815" s="136">
        <v>0</v>
      </c>
      <c r="N27815" s="141" t="s">
        <v>14501</v>
      </c>
      <c r="O27815" s="136">
        <v>0</v>
      </c>
      <c r="P27815" s="136">
        <v>0</v>
      </c>
      <c r="Q27815" s="136">
        <v>0</v>
      </c>
      <c r="R27815" s="136">
        <v>0</v>
      </c>
      <c r="S27815" s="136">
        <v>0</v>
      </c>
    </row>
    <row r="27816" spans="1:19" ht="11.25" thickBot="1" x14ac:dyDescent="0.2">
      <c r="A27816" s="112"/>
    </row>
    <row r="27817" spans="1:19" ht="11.25" thickBot="1" x14ac:dyDescent="0.2">
      <c r="A27817" s="106" t="s">
        <v>357</v>
      </c>
      <c r="B27817" s="106" t="s">
        <v>358</v>
      </c>
      <c r="C27817" s="146" t="s">
        <v>53</v>
      </c>
      <c r="D27817" s="146" t="s">
        <v>54</v>
      </c>
      <c r="E27817" s="146" t="s">
        <v>55</v>
      </c>
      <c r="F27817" s="146" t="s">
        <v>56</v>
      </c>
      <c r="G27817" s="146" t="s">
        <v>14507</v>
      </c>
      <c r="H27817" s="146" t="s">
        <v>57</v>
      </c>
      <c r="I27817" s="146" t="s">
        <v>59</v>
      </c>
      <c r="J27817" s="146" t="s">
        <v>14508</v>
      </c>
      <c r="K27817" s="146" t="s">
        <v>60</v>
      </c>
      <c r="L27817" s="146" t="s">
        <v>61</v>
      </c>
      <c r="M27817" s="146" t="s">
        <v>62</v>
      </c>
      <c r="N27817" s="146" t="s">
        <v>14509</v>
      </c>
      <c r="O27817" s="146" t="s">
        <v>63</v>
      </c>
      <c r="P27817" s="146" t="s">
        <v>64</v>
      </c>
      <c r="Q27817" s="146" t="s">
        <v>66</v>
      </c>
      <c r="R27817" s="146" t="s">
        <v>14510</v>
      </c>
      <c r="S27817" s="146" t="s">
        <v>67</v>
      </c>
    </row>
    <row r="27818" spans="1:19" ht="11.25" thickBot="1" x14ac:dyDescent="0.2">
      <c r="A27818" s="107">
        <v>1</v>
      </c>
      <c r="B27818" s="132">
        <v>0.74732638888888892</v>
      </c>
      <c r="C27818" s="141" t="s">
        <v>14500</v>
      </c>
      <c r="D27818" s="141" t="s">
        <v>14500</v>
      </c>
      <c r="E27818" s="108">
        <v>33.332999999999998</v>
      </c>
      <c r="F27818" s="108">
        <v>33.332999999999998</v>
      </c>
      <c r="G27818" s="108">
        <v>33.332999999999998</v>
      </c>
      <c r="H27818" s="108">
        <v>185.18700000000001</v>
      </c>
      <c r="I27818" s="108">
        <v>314.81900000000002</v>
      </c>
      <c r="J27818" s="141" t="s">
        <v>14500</v>
      </c>
      <c r="K27818" s="141" t="s">
        <v>14500</v>
      </c>
      <c r="L27818" s="141" t="s">
        <v>14500</v>
      </c>
      <c r="M27818" s="108">
        <v>55.555999999999997</v>
      </c>
      <c r="N27818" s="108">
        <v>55.555999999999997</v>
      </c>
      <c r="O27818" s="108">
        <v>74.073999999999998</v>
      </c>
      <c r="P27818" s="108">
        <v>24006.824000000001</v>
      </c>
      <c r="Q27818" s="145">
        <v>693719.46</v>
      </c>
      <c r="R27818" s="141" t="s">
        <v>14500</v>
      </c>
      <c r="S27818" s="108">
        <v>222.22399999999999</v>
      </c>
    </row>
    <row r="27819" spans="1:19" ht="11.25" thickBot="1" x14ac:dyDescent="0.2">
      <c r="A27819" s="112"/>
    </row>
    <row r="27820" spans="1:19" ht="11.25" thickBot="1" x14ac:dyDescent="0.2">
      <c r="A27820" s="135" t="s">
        <v>362</v>
      </c>
      <c r="B27820" s="112"/>
      <c r="C27820" s="141" t="s">
        <v>14501</v>
      </c>
      <c r="D27820" s="141" t="s">
        <v>14501</v>
      </c>
      <c r="E27820" s="136">
        <v>33.332999999999998</v>
      </c>
      <c r="F27820" s="136">
        <v>33.332999999999998</v>
      </c>
      <c r="G27820" s="136">
        <v>33.332999999999998</v>
      </c>
      <c r="H27820" s="136">
        <v>185.18700000000001</v>
      </c>
      <c r="I27820" s="136">
        <v>314.81900000000002</v>
      </c>
      <c r="J27820" s="141" t="s">
        <v>14501</v>
      </c>
      <c r="K27820" s="141" t="s">
        <v>14501</v>
      </c>
      <c r="L27820" s="141" t="s">
        <v>14501</v>
      </c>
      <c r="M27820" s="136">
        <v>55.555999999999997</v>
      </c>
      <c r="N27820" s="136">
        <v>55.555999999999997</v>
      </c>
      <c r="O27820" s="136">
        <v>74.073999999999998</v>
      </c>
      <c r="P27820" s="136">
        <v>24006.824000000001</v>
      </c>
      <c r="Q27820" s="140">
        <v>693719.46</v>
      </c>
      <c r="R27820" s="141" t="s">
        <v>14501</v>
      </c>
      <c r="S27820" s="136">
        <v>222.22399999999999</v>
      </c>
    </row>
    <row r="27821" spans="1:19" ht="11.25" thickBot="1" x14ac:dyDescent="0.2">
      <c r="A27821" s="112"/>
    </row>
    <row r="27822" spans="1:19" ht="11.25" thickBot="1" x14ac:dyDescent="0.2">
      <c r="A27822" s="138" t="s">
        <v>364</v>
      </c>
      <c r="B27822" s="112"/>
      <c r="C27822" s="141" t="s">
        <v>14501</v>
      </c>
      <c r="D27822" s="141" t="s">
        <v>14501</v>
      </c>
      <c r="E27822" s="136">
        <v>0</v>
      </c>
      <c r="F27822" s="136">
        <v>0</v>
      </c>
      <c r="G27822" s="136">
        <v>0</v>
      </c>
      <c r="H27822" s="136">
        <v>0</v>
      </c>
      <c r="I27822" s="136">
        <v>0</v>
      </c>
      <c r="J27822" s="141" t="s">
        <v>14501</v>
      </c>
      <c r="K27822" s="141" t="s">
        <v>14501</v>
      </c>
      <c r="L27822" s="141" t="s">
        <v>14501</v>
      </c>
      <c r="M27822" s="136">
        <v>0</v>
      </c>
      <c r="N27822" s="136">
        <v>0</v>
      </c>
      <c r="O27822" s="136">
        <v>0</v>
      </c>
      <c r="P27822" s="136">
        <v>0</v>
      </c>
      <c r="Q27822" s="140">
        <v>0</v>
      </c>
      <c r="R27822" s="141" t="s">
        <v>14501</v>
      </c>
      <c r="S27822" s="136">
        <v>0</v>
      </c>
    </row>
    <row r="27823" spans="1:19" ht="11.25" thickBot="1" x14ac:dyDescent="0.2">
      <c r="A27823" s="112"/>
    </row>
    <row r="27824" spans="1:19" ht="11.25" thickBot="1" x14ac:dyDescent="0.2">
      <c r="A27824" s="139" t="s">
        <v>366</v>
      </c>
      <c r="B27824" s="112"/>
      <c r="C27824" s="141" t="s">
        <v>14501</v>
      </c>
      <c r="D27824" s="141" t="s">
        <v>14501</v>
      </c>
      <c r="E27824" s="136">
        <v>0</v>
      </c>
      <c r="F27824" s="136">
        <v>0</v>
      </c>
      <c r="G27824" s="136">
        <v>0</v>
      </c>
      <c r="H27824" s="136">
        <v>0</v>
      </c>
      <c r="I27824" s="136">
        <v>0</v>
      </c>
      <c r="J27824" s="141" t="s">
        <v>14501</v>
      </c>
      <c r="K27824" s="141" t="s">
        <v>14501</v>
      </c>
      <c r="L27824" s="141" t="s">
        <v>14501</v>
      </c>
      <c r="M27824" s="136">
        <v>0</v>
      </c>
      <c r="N27824" s="136">
        <v>0</v>
      </c>
      <c r="O27824" s="136">
        <v>0</v>
      </c>
      <c r="P27824" s="136">
        <v>0</v>
      </c>
      <c r="Q27824" s="140">
        <v>0</v>
      </c>
      <c r="R27824" s="141" t="s">
        <v>14501</v>
      </c>
      <c r="S27824" s="136">
        <v>0</v>
      </c>
    </row>
    <row r="27825" spans="1:19" ht="11.25" thickBot="1" x14ac:dyDescent="0.2">
      <c r="A27825" s="112"/>
    </row>
    <row r="27826" spans="1:19" ht="11.25" thickBot="1" x14ac:dyDescent="0.2">
      <c r="A27826" s="106" t="s">
        <v>357</v>
      </c>
      <c r="B27826" s="106" t="s">
        <v>358</v>
      </c>
      <c r="C27826" s="146" t="s">
        <v>68</v>
      </c>
      <c r="D27826" s="146" t="s">
        <v>14511</v>
      </c>
    </row>
    <row r="27827" spans="1:19" ht="11.25" thickBot="1" x14ac:dyDescent="0.2">
      <c r="A27827" s="107">
        <v>1</v>
      </c>
      <c r="B27827" s="132">
        <v>0.74732638888888892</v>
      </c>
      <c r="C27827" s="108">
        <v>95.239000000000004</v>
      </c>
      <c r="D27827" s="141" t="s">
        <v>14500</v>
      </c>
    </row>
    <row r="27828" spans="1:19" ht="11.25" thickBot="1" x14ac:dyDescent="0.2">
      <c r="A27828" s="112"/>
    </row>
    <row r="27829" spans="1:19" ht="11.25" thickBot="1" x14ac:dyDescent="0.2">
      <c r="A27829" s="135" t="s">
        <v>362</v>
      </c>
      <c r="B27829" s="112"/>
      <c r="C27829" s="136">
        <v>95.239000000000004</v>
      </c>
      <c r="D27829" s="141" t="s">
        <v>14501</v>
      </c>
    </row>
    <row r="27830" spans="1:19" ht="11.25" thickBot="1" x14ac:dyDescent="0.2">
      <c r="A27830" s="112"/>
    </row>
    <row r="27831" spans="1:19" ht="11.25" thickBot="1" x14ac:dyDescent="0.2">
      <c r="A27831" s="138" t="s">
        <v>364</v>
      </c>
      <c r="B27831" s="112"/>
      <c r="C27831" s="136">
        <v>0</v>
      </c>
      <c r="D27831" s="141" t="s">
        <v>14501</v>
      </c>
    </row>
    <row r="27832" spans="1:19" ht="11.25" thickBot="1" x14ac:dyDescent="0.2">
      <c r="A27832" s="112"/>
    </row>
    <row r="27833" spans="1:19" ht="11.25" thickBot="1" x14ac:dyDescent="0.2">
      <c r="A27833" s="139" t="s">
        <v>366</v>
      </c>
      <c r="B27833" s="112"/>
      <c r="C27833" s="136">
        <v>0</v>
      </c>
      <c r="D27833" s="141" t="s">
        <v>14501</v>
      </c>
    </row>
    <row r="27834" spans="1:19" ht="10.5" x14ac:dyDescent="0.15">
      <c r="A27834" s="112"/>
    </row>
    <row r="27835" spans="1:19" x14ac:dyDescent="0.15">
      <c r="A27835" s="129"/>
      <c r="B27835" s="86" t="s">
        <v>4374</v>
      </c>
    </row>
    <row r="27836" spans="1:19" ht="9.75" thickBot="1" x14ac:dyDescent="0.2">
      <c r="A27836" s="81" t="s">
        <v>5871</v>
      </c>
    </row>
    <row r="27837" spans="1:19" ht="11.25" thickBot="1" x14ac:dyDescent="0.2">
      <c r="A27837" s="106" t="s">
        <v>357</v>
      </c>
      <c r="B27837" s="106" t="s">
        <v>358</v>
      </c>
      <c r="C27837" s="146" t="s">
        <v>14494</v>
      </c>
      <c r="D27837" s="146" t="s">
        <v>14495</v>
      </c>
      <c r="E27837" s="146" t="s">
        <v>14496</v>
      </c>
      <c r="F27837" s="146" t="s">
        <v>0</v>
      </c>
      <c r="G27837" s="146" t="s">
        <v>1</v>
      </c>
      <c r="H27837" s="146" t="s">
        <v>2</v>
      </c>
      <c r="I27837" s="146" t="s">
        <v>14497</v>
      </c>
      <c r="J27837" s="146" t="s">
        <v>3</v>
      </c>
      <c r="K27837" s="146" t="s">
        <v>14498</v>
      </c>
      <c r="L27837" s="146" t="s">
        <v>7</v>
      </c>
      <c r="M27837" s="146" t="s">
        <v>14499</v>
      </c>
      <c r="N27837" s="146" t="s">
        <v>10</v>
      </c>
      <c r="O27837" s="146" t="s">
        <v>11</v>
      </c>
      <c r="P27837" s="146" t="s">
        <v>12</v>
      </c>
      <c r="Q27837" s="146" t="s">
        <v>13</v>
      </c>
      <c r="R27837" s="146" t="s">
        <v>14</v>
      </c>
      <c r="S27837" s="146" t="s">
        <v>15</v>
      </c>
    </row>
    <row r="27838" spans="1:19" ht="11.25" thickBot="1" x14ac:dyDescent="0.2">
      <c r="A27838" s="107">
        <v>1</v>
      </c>
      <c r="B27838" s="132">
        <v>0.75246527777777772</v>
      </c>
      <c r="C27838" s="141" t="s">
        <v>14500</v>
      </c>
      <c r="D27838" s="141" t="s">
        <v>14500</v>
      </c>
      <c r="E27838" s="141" t="s">
        <v>14500</v>
      </c>
      <c r="F27838" s="108">
        <v>17826.617999999999</v>
      </c>
      <c r="G27838" s="108">
        <v>58986.696000000004</v>
      </c>
      <c r="H27838" s="108">
        <v>355.56200000000001</v>
      </c>
      <c r="I27838" s="108">
        <v>77.778000000000006</v>
      </c>
      <c r="J27838" s="108">
        <v>433.34100000000001</v>
      </c>
      <c r="K27838" s="108">
        <v>453.71100000000001</v>
      </c>
      <c r="L27838" s="145">
        <v>10276.618</v>
      </c>
      <c r="M27838" s="141" t="s">
        <v>14500</v>
      </c>
      <c r="N27838" s="108">
        <v>41.667000000000002</v>
      </c>
      <c r="O27838" s="108">
        <v>145.83500000000001</v>
      </c>
      <c r="P27838" s="108">
        <v>20300.191999999999</v>
      </c>
      <c r="Q27838" s="108">
        <v>258115.27</v>
      </c>
      <c r="R27838" s="108">
        <v>333.33800000000002</v>
      </c>
      <c r="S27838" s="108">
        <v>518.53</v>
      </c>
    </row>
    <row r="27839" spans="1:19" ht="11.25" thickBot="1" x14ac:dyDescent="0.2">
      <c r="A27839" s="112"/>
    </row>
    <row r="27840" spans="1:19" ht="11.25" thickBot="1" x14ac:dyDescent="0.2">
      <c r="A27840" s="135" t="s">
        <v>362</v>
      </c>
      <c r="B27840" s="112"/>
      <c r="C27840" s="141" t="s">
        <v>14501</v>
      </c>
      <c r="D27840" s="141" t="s">
        <v>14501</v>
      </c>
      <c r="E27840" s="141" t="s">
        <v>14501</v>
      </c>
      <c r="F27840" s="136">
        <v>17826.617999999999</v>
      </c>
      <c r="G27840" s="136">
        <v>58986.696000000004</v>
      </c>
      <c r="H27840" s="136">
        <v>355.56200000000001</v>
      </c>
      <c r="I27840" s="136">
        <v>77.778000000000006</v>
      </c>
      <c r="J27840" s="136">
        <v>433.34100000000001</v>
      </c>
      <c r="K27840" s="136">
        <v>453.71100000000001</v>
      </c>
      <c r="L27840" s="140">
        <v>10276.618</v>
      </c>
      <c r="M27840" s="141" t="s">
        <v>14501</v>
      </c>
      <c r="N27840" s="136">
        <v>41.667000000000002</v>
      </c>
      <c r="O27840" s="136">
        <v>145.83500000000001</v>
      </c>
      <c r="P27840" s="136">
        <v>20300.191999999999</v>
      </c>
      <c r="Q27840" s="136">
        <v>258115.27</v>
      </c>
      <c r="R27840" s="136">
        <v>333.33800000000002</v>
      </c>
      <c r="S27840" s="136">
        <v>518.53</v>
      </c>
    </row>
    <row r="27841" spans="1:19" ht="11.25" thickBot="1" x14ac:dyDescent="0.2">
      <c r="A27841" s="112"/>
    </row>
    <row r="27842" spans="1:19" ht="11.25" thickBot="1" x14ac:dyDescent="0.2">
      <c r="A27842" s="138" t="s">
        <v>364</v>
      </c>
      <c r="B27842" s="112"/>
      <c r="C27842" s="141" t="s">
        <v>14501</v>
      </c>
      <c r="D27842" s="141" t="s">
        <v>14501</v>
      </c>
      <c r="E27842" s="141" t="s">
        <v>14501</v>
      </c>
      <c r="F27842" s="136">
        <v>0</v>
      </c>
      <c r="G27842" s="136">
        <v>0</v>
      </c>
      <c r="H27842" s="136">
        <v>0</v>
      </c>
      <c r="I27842" s="136">
        <v>0</v>
      </c>
      <c r="J27842" s="136">
        <v>0</v>
      </c>
      <c r="K27842" s="136">
        <v>0</v>
      </c>
      <c r="L27842" s="140">
        <v>0</v>
      </c>
      <c r="M27842" s="141" t="s">
        <v>14501</v>
      </c>
      <c r="N27842" s="136">
        <v>0</v>
      </c>
      <c r="O27842" s="136">
        <v>0</v>
      </c>
      <c r="P27842" s="136">
        <v>0</v>
      </c>
      <c r="Q27842" s="136">
        <v>0</v>
      </c>
      <c r="R27842" s="136">
        <v>0</v>
      </c>
      <c r="S27842" s="136">
        <v>0</v>
      </c>
    </row>
    <row r="27843" spans="1:19" ht="11.25" thickBot="1" x14ac:dyDescent="0.2">
      <c r="A27843" s="112"/>
    </row>
    <row r="27844" spans="1:19" ht="11.25" thickBot="1" x14ac:dyDescent="0.2">
      <c r="A27844" s="139" t="s">
        <v>366</v>
      </c>
      <c r="B27844" s="112"/>
      <c r="C27844" s="141" t="s">
        <v>14501</v>
      </c>
      <c r="D27844" s="141" t="s">
        <v>14501</v>
      </c>
      <c r="E27844" s="141" t="s">
        <v>14501</v>
      </c>
      <c r="F27844" s="136">
        <v>0</v>
      </c>
      <c r="G27844" s="136">
        <v>0</v>
      </c>
      <c r="H27844" s="136">
        <v>0</v>
      </c>
      <c r="I27844" s="136">
        <v>0</v>
      </c>
      <c r="J27844" s="136">
        <v>0</v>
      </c>
      <c r="K27844" s="136">
        <v>0</v>
      </c>
      <c r="L27844" s="140">
        <v>0</v>
      </c>
      <c r="M27844" s="141" t="s">
        <v>14501</v>
      </c>
      <c r="N27844" s="136">
        <v>0</v>
      </c>
      <c r="O27844" s="136">
        <v>0</v>
      </c>
      <c r="P27844" s="136">
        <v>0</v>
      </c>
      <c r="Q27844" s="136">
        <v>0</v>
      </c>
      <c r="R27844" s="136">
        <v>0</v>
      </c>
      <c r="S27844" s="136">
        <v>0</v>
      </c>
    </row>
    <row r="27845" spans="1:19" ht="11.25" thickBot="1" x14ac:dyDescent="0.2">
      <c r="A27845" s="112"/>
    </row>
    <row r="27846" spans="1:19" ht="11.25" thickBot="1" x14ac:dyDescent="0.2">
      <c r="A27846" s="106" t="s">
        <v>357</v>
      </c>
      <c r="B27846" s="106" t="s">
        <v>358</v>
      </c>
      <c r="C27846" s="146" t="s">
        <v>16</v>
      </c>
      <c r="D27846" s="146" t="s">
        <v>14502</v>
      </c>
      <c r="E27846" s="146" t="s">
        <v>14503</v>
      </c>
      <c r="F27846" s="146" t="s">
        <v>20</v>
      </c>
      <c r="G27846" s="146" t="s">
        <v>21</v>
      </c>
      <c r="H27846" s="146" t="s">
        <v>22</v>
      </c>
      <c r="I27846" s="146" t="s">
        <v>23</v>
      </c>
      <c r="J27846" s="146" t="s">
        <v>24</v>
      </c>
      <c r="K27846" s="146" t="s">
        <v>26</v>
      </c>
      <c r="L27846" s="146" t="s">
        <v>14504</v>
      </c>
      <c r="M27846" s="146" t="s">
        <v>27</v>
      </c>
      <c r="N27846" s="146" t="s">
        <v>28</v>
      </c>
      <c r="O27846" s="146" t="s">
        <v>29</v>
      </c>
      <c r="P27846" s="146" t="s">
        <v>30</v>
      </c>
      <c r="Q27846" s="146" t="s">
        <v>14505</v>
      </c>
      <c r="R27846" s="146" t="s">
        <v>32</v>
      </c>
      <c r="S27846" s="146" t="s">
        <v>33</v>
      </c>
    </row>
    <row r="27847" spans="1:19" ht="11.25" thickBot="1" x14ac:dyDescent="0.2">
      <c r="A27847" s="107">
        <v>1</v>
      </c>
      <c r="B27847" s="132">
        <v>0.75246527777777772</v>
      </c>
      <c r="C27847" s="108">
        <v>3367.1460000000002</v>
      </c>
      <c r="D27847" s="108">
        <v>1600.107</v>
      </c>
      <c r="E27847" s="141" t="s">
        <v>14500</v>
      </c>
      <c r="F27847" s="145">
        <v>9904.0849999999991</v>
      </c>
      <c r="G27847" s="108">
        <v>33.332999999999998</v>
      </c>
      <c r="H27847" s="108">
        <v>33.332999999999998</v>
      </c>
      <c r="I27847" s="108">
        <v>2586.6779999999999</v>
      </c>
      <c r="J27847" s="108">
        <v>58513.186999999998</v>
      </c>
      <c r="K27847" s="145">
        <v>81894.122000000003</v>
      </c>
      <c r="L27847" s="108">
        <v>314.81900000000002</v>
      </c>
      <c r="M27847" s="108">
        <v>74.073999999999998</v>
      </c>
      <c r="N27847" s="108">
        <v>407.41500000000002</v>
      </c>
      <c r="O27847" s="141" t="s">
        <v>14500</v>
      </c>
      <c r="P27847" s="141" t="s">
        <v>14500</v>
      </c>
      <c r="Q27847" s="108">
        <v>95.239000000000004</v>
      </c>
      <c r="R27847" s="108">
        <v>266.67</v>
      </c>
      <c r="S27847" s="108">
        <v>55.555999999999997</v>
      </c>
    </row>
    <row r="27848" spans="1:19" ht="11.25" thickBot="1" x14ac:dyDescent="0.2">
      <c r="A27848" s="112"/>
    </row>
    <row r="27849" spans="1:19" ht="11.25" thickBot="1" x14ac:dyDescent="0.2">
      <c r="A27849" s="135" t="s">
        <v>362</v>
      </c>
      <c r="B27849" s="112"/>
      <c r="C27849" s="136">
        <v>3367.1460000000002</v>
      </c>
      <c r="D27849" s="136">
        <v>1600.107</v>
      </c>
      <c r="E27849" s="141" t="s">
        <v>14501</v>
      </c>
      <c r="F27849" s="140">
        <v>9904.0849999999991</v>
      </c>
      <c r="G27849" s="136">
        <v>33.332999999999998</v>
      </c>
      <c r="H27849" s="136">
        <v>33.332999999999998</v>
      </c>
      <c r="I27849" s="136">
        <v>2586.6779999999999</v>
      </c>
      <c r="J27849" s="136">
        <v>58513.186999999998</v>
      </c>
      <c r="K27849" s="140">
        <v>81894.122000000003</v>
      </c>
      <c r="L27849" s="136">
        <v>314.81900000000002</v>
      </c>
      <c r="M27849" s="136">
        <v>74.073999999999998</v>
      </c>
      <c r="N27849" s="136">
        <v>407.41500000000002</v>
      </c>
      <c r="O27849" s="141" t="s">
        <v>14501</v>
      </c>
      <c r="P27849" s="141" t="s">
        <v>14501</v>
      </c>
      <c r="Q27849" s="136">
        <v>95.239000000000004</v>
      </c>
      <c r="R27849" s="136">
        <v>266.67</v>
      </c>
      <c r="S27849" s="136">
        <v>55.555999999999997</v>
      </c>
    </row>
    <row r="27850" spans="1:19" ht="11.25" thickBot="1" x14ac:dyDescent="0.2">
      <c r="A27850" s="112"/>
    </row>
    <row r="27851" spans="1:19" ht="11.25" thickBot="1" x14ac:dyDescent="0.2">
      <c r="A27851" s="138" t="s">
        <v>364</v>
      </c>
      <c r="B27851" s="112"/>
      <c r="C27851" s="136">
        <v>0</v>
      </c>
      <c r="D27851" s="136">
        <v>0</v>
      </c>
      <c r="E27851" s="141" t="s">
        <v>14501</v>
      </c>
      <c r="F27851" s="140">
        <v>0</v>
      </c>
      <c r="G27851" s="136">
        <v>0</v>
      </c>
      <c r="H27851" s="136">
        <v>0</v>
      </c>
      <c r="I27851" s="136">
        <v>0</v>
      </c>
      <c r="J27851" s="136">
        <v>0</v>
      </c>
      <c r="K27851" s="140">
        <v>0</v>
      </c>
      <c r="L27851" s="136">
        <v>0</v>
      </c>
      <c r="M27851" s="136">
        <v>0</v>
      </c>
      <c r="N27851" s="136">
        <v>0</v>
      </c>
      <c r="O27851" s="141" t="s">
        <v>14501</v>
      </c>
      <c r="P27851" s="141" t="s">
        <v>14501</v>
      </c>
      <c r="Q27851" s="136">
        <v>0</v>
      </c>
      <c r="R27851" s="136">
        <v>0</v>
      </c>
      <c r="S27851" s="136">
        <v>0</v>
      </c>
    </row>
    <row r="27852" spans="1:19" ht="11.25" thickBot="1" x14ac:dyDescent="0.2">
      <c r="A27852" s="112"/>
    </row>
    <row r="27853" spans="1:19" ht="11.25" thickBot="1" x14ac:dyDescent="0.2">
      <c r="A27853" s="139" t="s">
        <v>366</v>
      </c>
      <c r="B27853" s="112"/>
      <c r="C27853" s="136">
        <v>0</v>
      </c>
      <c r="D27853" s="136">
        <v>0</v>
      </c>
      <c r="E27853" s="141" t="s">
        <v>14501</v>
      </c>
      <c r="F27853" s="140">
        <v>0</v>
      </c>
      <c r="G27853" s="136">
        <v>0</v>
      </c>
      <c r="H27853" s="136">
        <v>0</v>
      </c>
      <c r="I27853" s="136">
        <v>0</v>
      </c>
      <c r="J27853" s="136">
        <v>0</v>
      </c>
      <c r="K27853" s="140">
        <v>0</v>
      </c>
      <c r="L27853" s="136">
        <v>0</v>
      </c>
      <c r="M27853" s="136">
        <v>0</v>
      </c>
      <c r="N27853" s="136">
        <v>0</v>
      </c>
      <c r="O27853" s="141" t="s">
        <v>14501</v>
      </c>
      <c r="P27853" s="141" t="s">
        <v>14501</v>
      </c>
      <c r="Q27853" s="136">
        <v>0</v>
      </c>
      <c r="R27853" s="136">
        <v>0</v>
      </c>
      <c r="S27853" s="136">
        <v>0</v>
      </c>
    </row>
    <row r="27854" spans="1:19" ht="11.25" thickBot="1" x14ac:dyDescent="0.2">
      <c r="A27854" s="112"/>
    </row>
    <row r="27855" spans="1:19" ht="11.25" thickBot="1" x14ac:dyDescent="0.2">
      <c r="A27855" s="106" t="s">
        <v>357</v>
      </c>
      <c r="B27855" s="106" t="s">
        <v>358</v>
      </c>
      <c r="C27855" s="146" t="s">
        <v>35</v>
      </c>
      <c r="D27855" s="146" t="s">
        <v>36</v>
      </c>
      <c r="E27855" s="146" t="s">
        <v>14506</v>
      </c>
      <c r="F27855" s="146" t="s">
        <v>38</v>
      </c>
      <c r="G27855" s="146" t="s">
        <v>39</v>
      </c>
      <c r="H27855" s="146" t="s">
        <v>41</v>
      </c>
      <c r="I27855" s="146" t="s">
        <v>42</v>
      </c>
      <c r="J27855" s="146" t="s">
        <v>43</v>
      </c>
      <c r="K27855" s="146" t="s">
        <v>44</v>
      </c>
      <c r="L27855" s="146" t="s">
        <v>45</v>
      </c>
      <c r="M27855" s="146" t="s">
        <v>46</v>
      </c>
      <c r="N27855" s="146" t="s">
        <v>47</v>
      </c>
      <c r="O27855" s="146" t="s">
        <v>48</v>
      </c>
      <c r="P27855" s="146" t="s">
        <v>49</v>
      </c>
      <c r="Q27855" s="146" t="s">
        <v>50</v>
      </c>
      <c r="R27855" s="146" t="s">
        <v>51</v>
      </c>
      <c r="S27855" s="146" t="s">
        <v>52</v>
      </c>
    </row>
    <row r="27856" spans="1:19" ht="11.25" thickBot="1" x14ac:dyDescent="0.2">
      <c r="A27856" s="107">
        <v>1</v>
      </c>
      <c r="B27856" s="132">
        <v>0.75246527777777772</v>
      </c>
      <c r="C27856" s="145">
        <v>165706.87</v>
      </c>
      <c r="D27856" s="108">
        <v>166.66800000000001</v>
      </c>
      <c r="E27856" s="141" t="s">
        <v>14500</v>
      </c>
      <c r="F27856" s="141" t="s">
        <v>14500</v>
      </c>
      <c r="G27856" s="108">
        <v>74.073999999999998</v>
      </c>
      <c r="H27856" s="108">
        <v>35404.497000000003</v>
      </c>
      <c r="I27856" s="108">
        <v>185.18799999999999</v>
      </c>
      <c r="J27856" s="108">
        <v>458.34399999999999</v>
      </c>
      <c r="K27856" s="108">
        <v>148.149</v>
      </c>
      <c r="L27856" s="141" t="s">
        <v>14500</v>
      </c>
      <c r="M27856" s="141" t="s">
        <v>14500</v>
      </c>
      <c r="N27856" s="108">
        <v>55.555999999999997</v>
      </c>
      <c r="O27856" s="141" t="s">
        <v>14500</v>
      </c>
      <c r="P27856" s="141" t="s">
        <v>14500</v>
      </c>
      <c r="Q27856" s="108">
        <v>55.555999999999997</v>
      </c>
      <c r="R27856" s="141" t="s">
        <v>14500</v>
      </c>
      <c r="S27856" s="108">
        <v>33.332999999999998</v>
      </c>
    </row>
    <row r="27857" spans="1:19" ht="11.25" thickBot="1" x14ac:dyDescent="0.2">
      <c r="A27857" s="112"/>
    </row>
    <row r="27858" spans="1:19" ht="11.25" thickBot="1" x14ac:dyDescent="0.2">
      <c r="A27858" s="135" t="s">
        <v>362</v>
      </c>
      <c r="B27858" s="112"/>
      <c r="C27858" s="140">
        <v>165706.87</v>
      </c>
      <c r="D27858" s="136">
        <v>166.66800000000001</v>
      </c>
      <c r="E27858" s="141" t="s">
        <v>14501</v>
      </c>
      <c r="F27858" s="141" t="s">
        <v>14501</v>
      </c>
      <c r="G27858" s="136">
        <v>74.073999999999998</v>
      </c>
      <c r="H27858" s="136">
        <v>35404.497000000003</v>
      </c>
      <c r="I27858" s="136">
        <v>185.18799999999999</v>
      </c>
      <c r="J27858" s="136">
        <v>458.34399999999999</v>
      </c>
      <c r="K27858" s="136">
        <v>148.149</v>
      </c>
      <c r="L27858" s="141" t="s">
        <v>14501</v>
      </c>
      <c r="M27858" s="141" t="s">
        <v>14501</v>
      </c>
      <c r="N27858" s="136">
        <v>55.555999999999997</v>
      </c>
      <c r="O27858" s="141" t="s">
        <v>14501</v>
      </c>
      <c r="P27858" s="141" t="s">
        <v>14501</v>
      </c>
      <c r="Q27858" s="136">
        <v>55.555999999999997</v>
      </c>
      <c r="R27858" s="141" t="s">
        <v>14501</v>
      </c>
      <c r="S27858" s="136">
        <v>33.332999999999998</v>
      </c>
    </row>
    <row r="27859" spans="1:19" ht="11.25" thickBot="1" x14ac:dyDescent="0.2">
      <c r="A27859" s="112"/>
    </row>
    <row r="27860" spans="1:19" ht="11.25" thickBot="1" x14ac:dyDescent="0.2">
      <c r="A27860" s="138" t="s">
        <v>364</v>
      </c>
      <c r="B27860" s="112"/>
      <c r="C27860" s="140">
        <v>0</v>
      </c>
      <c r="D27860" s="136">
        <v>0</v>
      </c>
      <c r="E27860" s="141" t="s">
        <v>14501</v>
      </c>
      <c r="F27860" s="141" t="s">
        <v>14501</v>
      </c>
      <c r="G27860" s="136">
        <v>0</v>
      </c>
      <c r="H27860" s="136">
        <v>0</v>
      </c>
      <c r="I27860" s="136">
        <v>0</v>
      </c>
      <c r="J27860" s="136">
        <v>0</v>
      </c>
      <c r="K27860" s="136">
        <v>0</v>
      </c>
      <c r="L27860" s="141" t="s">
        <v>14501</v>
      </c>
      <c r="M27860" s="141" t="s">
        <v>14501</v>
      </c>
      <c r="N27860" s="136">
        <v>0</v>
      </c>
      <c r="O27860" s="141" t="s">
        <v>14501</v>
      </c>
      <c r="P27860" s="141" t="s">
        <v>14501</v>
      </c>
      <c r="Q27860" s="136">
        <v>0</v>
      </c>
      <c r="R27860" s="141" t="s">
        <v>14501</v>
      </c>
      <c r="S27860" s="136">
        <v>0</v>
      </c>
    </row>
    <row r="27861" spans="1:19" ht="11.25" thickBot="1" x14ac:dyDescent="0.2">
      <c r="A27861" s="112"/>
    </row>
    <row r="27862" spans="1:19" ht="11.25" thickBot="1" x14ac:dyDescent="0.2">
      <c r="A27862" s="139" t="s">
        <v>366</v>
      </c>
      <c r="B27862" s="112"/>
      <c r="C27862" s="140">
        <v>0</v>
      </c>
      <c r="D27862" s="136">
        <v>0</v>
      </c>
      <c r="E27862" s="141" t="s">
        <v>14501</v>
      </c>
      <c r="F27862" s="141" t="s">
        <v>14501</v>
      </c>
      <c r="G27862" s="136">
        <v>0</v>
      </c>
      <c r="H27862" s="136">
        <v>0</v>
      </c>
      <c r="I27862" s="136">
        <v>0</v>
      </c>
      <c r="J27862" s="136">
        <v>0</v>
      </c>
      <c r="K27862" s="136">
        <v>0</v>
      </c>
      <c r="L27862" s="141" t="s">
        <v>14501</v>
      </c>
      <c r="M27862" s="141" t="s">
        <v>14501</v>
      </c>
      <c r="N27862" s="136">
        <v>0</v>
      </c>
      <c r="O27862" s="141" t="s">
        <v>14501</v>
      </c>
      <c r="P27862" s="141" t="s">
        <v>14501</v>
      </c>
      <c r="Q27862" s="136">
        <v>0</v>
      </c>
      <c r="R27862" s="141" t="s">
        <v>14501</v>
      </c>
      <c r="S27862" s="136">
        <v>0</v>
      </c>
    </row>
    <row r="27863" spans="1:19" ht="11.25" thickBot="1" x14ac:dyDescent="0.2">
      <c r="A27863" s="112"/>
    </row>
    <row r="27864" spans="1:19" ht="11.25" thickBot="1" x14ac:dyDescent="0.2">
      <c r="A27864" s="106" t="s">
        <v>357</v>
      </c>
      <c r="B27864" s="106" t="s">
        <v>358</v>
      </c>
      <c r="C27864" s="146" t="s">
        <v>53</v>
      </c>
      <c r="D27864" s="146" t="s">
        <v>54</v>
      </c>
      <c r="E27864" s="146" t="s">
        <v>55</v>
      </c>
      <c r="F27864" s="146" t="s">
        <v>56</v>
      </c>
      <c r="G27864" s="146" t="s">
        <v>14507</v>
      </c>
      <c r="H27864" s="146" t="s">
        <v>57</v>
      </c>
      <c r="I27864" s="146" t="s">
        <v>59</v>
      </c>
      <c r="J27864" s="146" t="s">
        <v>14508</v>
      </c>
      <c r="K27864" s="146" t="s">
        <v>60</v>
      </c>
      <c r="L27864" s="146" t="s">
        <v>61</v>
      </c>
      <c r="M27864" s="146" t="s">
        <v>62</v>
      </c>
      <c r="N27864" s="146" t="s">
        <v>14509</v>
      </c>
      <c r="O27864" s="146" t="s">
        <v>63</v>
      </c>
      <c r="P27864" s="146" t="s">
        <v>64</v>
      </c>
      <c r="Q27864" s="146" t="s">
        <v>66</v>
      </c>
      <c r="R27864" s="146" t="s">
        <v>14510</v>
      </c>
      <c r="S27864" s="146" t="s">
        <v>67</v>
      </c>
    </row>
    <row r="27865" spans="1:19" ht="11.25" thickBot="1" x14ac:dyDescent="0.2">
      <c r="A27865" s="107">
        <v>1</v>
      </c>
      <c r="B27865" s="132">
        <v>0.75246527777777772</v>
      </c>
      <c r="C27865" s="141" t="s">
        <v>14500</v>
      </c>
      <c r="D27865" s="141" t="s">
        <v>14500</v>
      </c>
      <c r="E27865" s="141" t="s">
        <v>14500</v>
      </c>
      <c r="F27865" s="141" t="s">
        <v>14500</v>
      </c>
      <c r="G27865" s="108">
        <v>33.332999999999998</v>
      </c>
      <c r="H27865" s="108">
        <v>770.86099999999999</v>
      </c>
      <c r="I27865" s="108">
        <v>1185.259</v>
      </c>
      <c r="J27865" s="141" t="s">
        <v>14500</v>
      </c>
      <c r="K27865" s="141" t="s">
        <v>14500</v>
      </c>
      <c r="L27865" s="141" t="s">
        <v>14500</v>
      </c>
      <c r="M27865" s="108">
        <v>796.32600000000002</v>
      </c>
      <c r="N27865" s="108">
        <v>166.66800000000001</v>
      </c>
      <c r="O27865" s="108">
        <v>66.667000000000002</v>
      </c>
      <c r="P27865" s="108">
        <v>2685.4920000000002</v>
      </c>
      <c r="Q27865" s="145">
        <v>705625.91</v>
      </c>
      <c r="R27865" s="141" t="s">
        <v>14500</v>
      </c>
      <c r="S27865" s="108">
        <v>155.55699999999999</v>
      </c>
    </row>
    <row r="27866" spans="1:19" ht="11.25" thickBot="1" x14ac:dyDescent="0.2">
      <c r="A27866" s="112"/>
    </row>
    <row r="27867" spans="1:19" ht="11.25" thickBot="1" x14ac:dyDescent="0.2">
      <c r="A27867" s="135" t="s">
        <v>362</v>
      </c>
      <c r="B27867" s="112"/>
      <c r="C27867" s="141" t="s">
        <v>14501</v>
      </c>
      <c r="D27867" s="141" t="s">
        <v>14501</v>
      </c>
      <c r="E27867" s="141" t="s">
        <v>14501</v>
      </c>
      <c r="F27867" s="141" t="s">
        <v>14501</v>
      </c>
      <c r="G27867" s="136">
        <v>33.332999999999998</v>
      </c>
      <c r="H27867" s="136">
        <v>770.86099999999999</v>
      </c>
      <c r="I27867" s="136">
        <v>1185.259</v>
      </c>
      <c r="J27867" s="141" t="s">
        <v>14501</v>
      </c>
      <c r="K27867" s="141" t="s">
        <v>14501</v>
      </c>
      <c r="L27867" s="141" t="s">
        <v>14501</v>
      </c>
      <c r="M27867" s="136">
        <v>796.32600000000002</v>
      </c>
      <c r="N27867" s="136">
        <v>166.66800000000001</v>
      </c>
      <c r="O27867" s="136">
        <v>66.667000000000002</v>
      </c>
      <c r="P27867" s="136">
        <v>2685.4920000000002</v>
      </c>
      <c r="Q27867" s="140">
        <v>705625.91</v>
      </c>
      <c r="R27867" s="141" t="s">
        <v>14501</v>
      </c>
      <c r="S27867" s="136">
        <v>155.55699999999999</v>
      </c>
    </row>
    <row r="27868" spans="1:19" ht="11.25" thickBot="1" x14ac:dyDescent="0.2">
      <c r="A27868" s="112"/>
    </row>
    <row r="27869" spans="1:19" ht="11.25" thickBot="1" x14ac:dyDescent="0.2">
      <c r="A27869" s="138" t="s">
        <v>364</v>
      </c>
      <c r="B27869" s="112"/>
      <c r="C27869" s="141" t="s">
        <v>14501</v>
      </c>
      <c r="D27869" s="141" t="s">
        <v>14501</v>
      </c>
      <c r="E27869" s="141" t="s">
        <v>14501</v>
      </c>
      <c r="F27869" s="141" t="s">
        <v>14501</v>
      </c>
      <c r="G27869" s="136">
        <v>0</v>
      </c>
      <c r="H27869" s="136">
        <v>0</v>
      </c>
      <c r="I27869" s="136">
        <v>0</v>
      </c>
      <c r="J27869" s="141" t="s">
        <v>14501</v>
      </c>
      <c r="K27869" s="141" t="s">
        <v>14501</v>
      </c>
      <c r="L27869" s="141" t="s">
        <v>14501</v>
      </c>
      <c r="M27869" s="136">
        <v>0</v>
      </c>
      <c r="N27869" s="136">
        <v>0</v>
      </c>
      <c r="O27869" s="136">
        <v>0</v>
      </c>
      <c r="P27869" s="136">
        <v>0</v>
      </c>
      <c r="Q27869" s="140">
        <v>0</v>
      </c>
      <c r="R27869" s="141" t="s">
        <v>14501</v>
      </c>
      <c r="S27869" s="136">
        <v>0</v>
      </c>
    </row>
    <row r="27870" spans="1:19" ht="11.25" thickBot="1" x14ac:dyDescent="0.2">
      <c r="A27870" s="112"/>
    </row>
    <row r="27871" spans="1:19" ht="11.25" thickBot="1" x14ac:dyDescent="0.2">
      <c r="A27871" s="139" t="s">
        <v>366</v>
      </c>
      <c r="B27871" s="112"/>
      <c r="C27871" s="141" t="s">
        <v>14501</v>
      </c>
      <c r="D27871" s="141" t="s">
        <v>14501</v>
      </c>
      <c r="E27871" s="141" t="s">
        <v>14501</v>
      </c>
      <c r="F27871" s="141" t="s">
        <v>14501</v>
      </c>
      <c r="G27871" s="136">
        <v>0</v>
      </c>
      <c r="H27871" s="136">
        <v>0</v>
      </c>
      <c r="I27871" s="136">
        <v>0</v>
      </c>
      <c r="J27871" s="141" t="s">
        <v>14501</v>
      </c>
      <c r="K27871" s="141" t="s">
        <v>14501</v>
      </c>
      <c r="L27871" s="141" t="s">
        <v>14501</v>
      </c>
      <c r="M27871" s="136">
        <v>0</v>
      </c>
      <c r="N27871" s="136">
        <v>0</v>
      </c>
      <c r="O27871" s="136">
        <v>0</v>
      </c>
      <c r="P27871" s="136">
        <v>0</v>
      </c>
      <c r="Q27871" s="140">
        <v>0</v>
      </c>
      <c r="R27871" s="141" t="s">
        <v>14501</v>
      </c>
      <c r="S27871" s="136">
        <v>0</v>
      </c>
    </row>
    <row r="27872" spans="1:19" ht="11.25" thickBot="1" x14ac:dyDescent="0.2">
      <c r="A27872" s="112"/>
    </row>
    <row r="27873" spans="1:19" ht="11.25" thickBot="1" x14ac:dyDescent="0.2">
      <c r="A27873" s="106" t="s">
        <v>357</v>
      </c>
      <c r="B27873" s="106" t="s">
        <v>358</v>
      </c>
      <c r="C27873" s="146" t="s">
        <v>68</v>
      </c>
      <c r="D27873" s="146" t="s">
        <v>14511</v>
      </c>
    </row>
    <row r="27874" spans="1:19" ht="11.25" thickBot="1" x14ac:dyDescent="0.2">
      <c r="A27874" s="107">
        <v>1</v>
      </c>
      <c r="B27874" s="132">
        <v>0.75246527777777772</v>
      </c>
      <c r="C27874" s="141" t="s">
        <v>14500</v>
      </c>
      <c r="D27874" s="141" t="s">
        <v>14500</v>
      </c>
    </row>
    <row r="27875" spans="1:19" ht="11.25" thickBot="1" x14ac:dyDescent="0.2">
      <c r="A27875" s="112"/>
    </row>
    <row r="27876" spans="1:19" ht="11.25" thickBot="1" x14ac:dyDescent="0.2">
      <c r="A27876" s="135" t="s">
        <v>362</v>
      </c>
      <c r="B27876" s="112"/>
      <c r="C27876" s="141" t="s">
        <v>14501</v>
      </c>
      <c r="D27876" s="141" t="s">
        <v>14501</v>
      </c>
    </row>
    <row r="27877" spans="1:19" ht="11.25" thickBot="1" x14ac:dyDescent="0.2">
      <c r="A27877" s="112"/>
    </row>
    <row r="27878" spans="1:19" ht="11.25" thickBot="1" x14ac:dyDescent="0.2">
      <c r="A27878" s="138" t="s">
        <v>364</v>
      </c>
      <c r="B27878" s="112"/>
      <c r="C27878" s="141" t="s">
        <v>14501</v>
      </c>
      <c r="D27878" s="141" t="s">
        <v>14501</v>
      </c>
    </row>
    <row r="27879" spans="1:19" ht="11.25" thickBot="1" x14ac:dyDescent="0.2">
      <c r="A27879" s="112"/>
    </row>
    <row r="27880" spans="1:19" ht="11.25" thickBot="1" x14ac:dyDescent="0.2">
      <c r="A27880" s="139" t="s">
        <v>366</v>
      </c>
      <c r="B27880" s="112"/>
      <c r="C27880" s="141" t="s">
        <v>14501</v>
      </c>
      <c r="D27880" s="141" t="s">
        <v>14501</v>
      </c>
    </row>
    <row r="27881" spans="1:19" ht="10.5" x14ac:dyDescent="0.15">
      <c r="A27881" s="112"/>
    </row>
    <row r="27882" spans="1:19" x14ac:dyDescent="0.15">
      <c r="A27882" s="129"/>
      <c r="B27882" s="86" t="s">
        <v>4443</v>
      </c>
    </row>
    <row r="27883" spans="1:19" ht="9.75" thickBot="1" x14ac:dyDescent="0.2">
      <c r="A27883" s="81" t="s">
        <v>5871</v>
      </c>
    </row>
    <row r="27884" spans="1:19" ht="11.25" thickBot="1" x14ac:dyDescent="0.2">
      <c r="A27884" s="106" t="s">
        <v>357</v>
      </c>
      <c r="B27884" s="106" t="s">
        <v>358</v>
      </c>
      <c r="C27884" s="146" t="s">
        <v>14494</v>
      </c>
      <c r="D27884" s="146" t="s">
        <v>14495</v>
      </c>
      <c r="E27884" s="146" t="s">
        <v>14496</v>
      </c>
      <c r="F27884" s="146" t="s">
        <v>0</v>
      </c>
      <c r="G27884" s="146" t="s">
        <v>1</v>
      </c>
      <c r="H27884" s="146" t="s">
        <v>2</v>
      </c>
      <c r="I27884" s="146" t="s">
        <v>14497</v>
      </c>
      <c r="J27884" s="146" t="s">
        <v>3</v>
      </c>
      <c r="K27884" s="146" t="s">
        <v>14498</v>
      </c>
      <c r="L27884" s="146" t="s">
        <v>7</v>
      </c>
      <c r="M27884" s="146" t="s">
        <v>14499</v>
      </c>
      <c r="N27884" s="146" t="s">
        <v>10</v>
      </c>
      <c r="O27884" s="146" t="s">
        <v>11</v>
      </c>
      <c r="P27884" s="146" t="s">
        <v>12</v>
      </c>
      <c r="Q27884" s="146" t="s">
        <v>13</v>
      </c>
      <c r="R27884" s="146" t="s">
        <v>14</v>
      </c>
      <c r="S27884" s="146" t="s">
        <v>15</v>
      </c>
    </row>
    <row r="27885" spans="1:19" ht="11.25" thickBot="1" x14ac:dyDescent="0.2">
      <c r="A27885" s="107">
        <v>1</v>
      </c>
      <c r="B27885" s="132">
        <v>0.75760416666666675</v>
      </c>
      <c r="C27885" s="141" t="s">
        <v>14500</v>
      </c>
      <c r="D27885" s="141" t="s">
        <v>14500</v>
      </c>
      <c r="E27885" s="108">
        <v>104.167</v>
      </c>
      <c r="F27885" s="108">
        <v>14347.296</v>
      </c>
      <c r="G27885" s="108">
        <v>42419.470999999998</v>
      </c>
      <c r="H27885" s="108">
        <v>500.01100000000002</v>
      </c>
      <c r="I27885" s="108">
        <v>222.22499999999999</v>
      </c>
      <c r="J27885" s="108">
        <v>537.05100000000004</v>
      </c>
      <c r="K27885" s="108">
        <v>333.339</v>
      </c>
      <c r="L27885" s="145">
        <v>8842.1299999999992</v>
      </c>
      <c r="M27885" s="141" t="s">
        <v>14500</v>
      </c>
      <c r="N27885" s="108">
        <v>101.852</v>
      </c>
      <c r="O27885" s="108">
        <v>222.22499999999999</v>
      </c>
      <c r="P27885" s="108">
        <v>17846.633999999998</v>
      </c>
      <c r="Q27885" s="108">
        <v>82136.331999999995</v>
      </c>
      <c r="R27885" s="108">
        <v>231.48400000000001</v>
      </c>
      <c r="S27885" s="108">
        <v>333.339</v>
      </c>
    </row>
    <row r="27886" spans="1:19" ht="11.25" thickBot="1" x14ac:dyDescent="0.2">
      <c r="A27886" s="112"/>
    </row>
    <row r="27887" spans="1:19" ht="11.25" thickBot="1" x14ac:dyDescent="0.2">
      <c r="A27887" s="135" t="s">
        <v>362</v>
      </c>
      <c r="B27887" s="112"/>
      <c r="C27887" s="141" t="s">
        <v>14501</v>
      </c>
      <c r="D27887" s="141" t="s">
        <v>14501</v>
      </c>
      <c r="E27887" s="136">
        <v>104.167</v>
      </c>
      <c r="F27887" s="136">
        <v>14347.296</v>
      </c>
      <c r="G27887" s="136">
        <v>42419.470999999998</v>
      </c>
      <c r="H27887" s="136">
        <v>500.01100000000002</v>
      </c>
      <c r="I27887" s="136">
        <v>222.22499999999999</v>
      </c>
      <c r="J27887" s="136">
        <v>537.05100000000004</v>
      </c>
      <c r="K27887" s="136">
        <v>333.339</v>
      </c>
      <c r="L27887" s="140">
        <v>8842.1299999999992</v>
      </c>
      <c r="M27887" s="141" t="s">
        <v>14501</v>
      </c>
      <c r="N27887" s="136">
        <v>101.852</v>
      </c>
      <c r="O27887" s="136">
        <v>222.22499999999999</v>
      </c>
      <c r="P27887" s="136">
        <v>17846.633999999998</v>
      </c>
      <c r="Q27887" s="136">
        <v>82136.331999999995</v>
      </c>
      <c r="R27887" s="136">
        <v>231.48400000000001</v>
      </c>
      <c r="S27887" s="136">
        <v>333.339</v>
      </c>
    </row>
    <row r="27888" spans="1:19" ht="11.25" thickBot="1" x14ac:dyDescent="0.2">
      <c r="A27888" s="112"/>
    </row>
    <row r="27889" spans="1:19" ht="11.25" thickBot="1" x14ac:dyDescent="0.2">
      <c r="A27889" s="138" t="s">
        <v>364</v>
      </c>
      <c r="B27889" s="112"/>
      <c r="C27889" s="141" t="s">
        <v>14501</v>
      </c>
      <c r="D27889" s="141" t="s">
        <v>14501</v>
      </c>
      <c r="E27889" s="136">
        <v>0</v>
      </c>
      <c r="F27889" s="136">
        <v>0</v>
      </c>
      <c r="G27889" s="136">
        <v>0</v>
      </c>
      <c r="H27889" s="136">
        <v>0</v>
      </c>
      <c r="I27889" s="136">
        <v>0</v>
      </c>
      <c r="J27889" s="136">
        <v>0</v>
      </c>
      <c r="K27889" s="136">
        <v>0</v>
      </c>
      <c r="L27889" s="140">
        <v>0</v>
      </c>
      <c r="M27889" s="141" t="s">
        <v>14501</v>
      </c>
      <c r="N27889" s="136">
        <v>0</v>
      </c>
      <c r="O27889" s="136">
        <v>0</v>
      </c>
      <c r="P27889" s="136">
        <v>0</v>
      </c>
      <c r="Q27889" s="136">
        <v>0</v>
      </c>
      <c r="R27889" s="136">
        <v>0</v>
      </c>
      <c r="S27889" s="136">
        <v>0</v>
      </c>
    </row>
    <row r="27890" spans="1:19" ht="11.25" thickBot="1" x14ac:dyDescent="0.2">
      <c r="A27890" s="112"/>
    </row>
    <row r="27891" spans="1:19" ht="11.25" thickBot="1" x14ac:dyDescent="0.2">
      <c r="A27891" s="139" t="s">
        <v>366</v>
      </c>
      <c r="B27891" s="112"/>
      <c r="C27891" s="141" t="s">
        <v>14501</v>
      </c>
      <c r="D27891" s="141" t="s">
        <v>14501</v>
      </c>
      <c r="E27891" s="136">
        <v>0</v>
      </c>
      <c r="F27891" s="136">
        <v>0</v>
      </c>
      <c r="G27891" s="136">
        <v>0</v>
      </c>
      <c r="H27891" s="136">
        <v>0</v>
      </c>
      <c r="I27891" s="136">
        <v>0</v>
      </c>
      <c r="J27891" s="136">
        <v>0</v>
      </c>
      <c r="K27891" s="136">
        <v>0</v>
      </c>
      <c r="L27891" s="140">
        <v>0</v>
      </c>
      <c r="M27891" s="141" t="s">
        <v>14501</v>
      </c>
      <c r="N27891" s="136">
        <v>0</v>
      </c>
      <c r="O27891" s="136">
        <v>0</v>
      </c>
      <c r="P27891" s="136">
        <v>0</v>
      </c>
      <c r="Q27891" s="136">
        <v>0</v>
      </c>
      <c r="R27891" s="136">
        <v>0</v>
      </c>
      <c r="S27891" s="136">
        <v>0</v>
      </c>
    </row>
    <row r="27892" spans="1:19" ht="11.25" thickBot="1" x14ac:dyDescent="0.2">
      <c r="A27892" s="112"/>
    </row>
    <row r="27893" spans="1:19" ht="11.25" thickBot="1" x14ac:dyDescent="0.2">
      <c r="A27893" s="106" t="s">
        <v>357</v>
      </c>
      <c r="B27893" s="106" t="s">
        <v>358</v>
      </c>
      <c r="C27893" s="146" t="s">
        <v>16</v>
      </c>
      <c r="D27893" s="146" t="s">
        <v>14502</v>
      </c>
      <c r="E27893" s="146" t="s">
        <v>14503</v>
      </c>
      <c r="F27893" s="146" t="s">
        <v>20</v>
      </c>
      <c r="G27893" s="146" t="s">
        <v>21</v>
      </c>
      <c r="H27893" s="146" t="s">
        <v>22</v>
      </c>
      <c r="I27893" s="146" t="s">
        <v>23</v>
      </c>
      <c r="J27893" s="146" t="s">
        <v>24</v>
      </c>
      <c r="K27893" s="146" t="s">
        <v>26</v>
      </c>
      <c r="L27893" s="146" t="s">
        <v>14504</v>
      </c>
      <c r="M27893" s="146" t="s">
        <v>27</v>
      </c>
      <c r="N27893" s="146" t="s">
        <v>28</v>
      </c>
      <c r="O27893" s="146" t="s">
        <v>29</v>
      </c>
      <c r="P27893" s="146" t="s">
        <v>30</v>
      </c>
      <c r="Q27893" s="146" t="s">
        <v>14505</v>
      </c>
      <c r="R27893" s="146" t="s">
        <v>32</v>
      </c>
      <c r="S27893" s="146" t="s">
        <v>33</v>
      </c>
    </row>
    <row r="27894" spans="1:19" ht="11.25" thickBot="1" x14ac:dyDescent="0.2">
      <c r="A27894" s="107">
        <v>1</v>
      </c>
      <c r="B27894" s="132">
        <v>0.75760416666666675</v>
      </c>
      <c r="C27894" s="108">
        <v>4150.7</v>
      </c>
      <c r="D27894" s="108">
        <v>1600.1130000000001</v>
      </c>
      <c r="E27894" s="141" t="s">
        <v>14500</v>
      </c>
      <c r="F27894" s="145">
        <v>10070.677</v>
      </c>
      <c r="G27894" s="108">
        <v>33.332999999999998</v>
      </c>
      <c r="H27894" s="108">
        <v>66.667000000000002</v>
      </c>
      <c r="I27894" s="108">
        <v>2250.2080000000001</v>
      </c>
      <c r="J27894" s="108">
        <v>44921.391000000003</v>
      </c>
      <c r="K27894" s="145">
        <v>79962.92</v>
      </c>
      <c r="L27894" s="108">
        <v>148.149</v>
      </c>
      <c r="M27894" s="108">
        <v>33.332999999999998</v>
      </c>
      <c r="N27894" s="108">
        <v>516.68200000000002</v>
      </c>
      <c r="O27894" s="141" t="s">
        <v>14500</v>
      </c>
      <c r="P27894" s="141" t="s">
        <v>14500</v>
      </c>
      <c r="Q27894" s="108">
        <v>55.555999999999997</v>
      </c>
      <c r="R27894" s="108">
        <v>74.073999999999998</v>
      </c>
      <c r="S27894" s="108">
        <v>66.667000000000002</v>
      </c>
    </row>
    <row r="27895" spans="1:19" ht="11.25" thickBot="1" x14ac:dyDescent="0.2">
      <c r="A27895" s="112"/>
    </row>
    <row r="27896" spans="1:19" ht="11.25" thickBot="1" x14ac:dyDescent="0.2">
      <c r="A27896" s="135" t="s">
        <v>362</v>
      </c>
      <c r="B27896" s="112"/>
      <c r="C27896" s="136">
        <v>4150.7</v>
      </c>
      <c r="D27896" s="136">
        <v>1600.1130000000001</v>
      </c>
      <c r="E27896" s="141" t="s">
        <v>14501</v>
      </c>
      <c r="F27896" s="140">
        <v>10070.677</v>
      </c>
      <c r="G27896" s="136">
        <v>33.332999999999998</v>
      </c>
      <c r="H27896" s="136">
        <v>66.667000000000002</v>
      </c>
      <c r="I27896" s="136">
        <v>2250.2080000000001</v>
      </c>
      <c r="J27896" s="136">
        <v>44921.391000000003</v>
      </c>
      <c r="K27896" s="140">
        <v>79962.92</v>
      </c>
      <c r="L27896" s="136">
        <v>148.149</v>
      </c>
      <c r="M27896" s="136">
        <v>33.332999999999998</v>
      </c>
      <c r="N27896" s="136">
        <v>516.68200000000002</v>
      </c>
      <c r="O27896" s="141" t="s">
        <v>14501</v>
      </c>
      <c r="P27896" s="141" t="s">
        <v>14501</v>
      </c>
      <c r="Q27896" s="136">
        <v>55.555999999999997</v>
      </c>
      <c r="R27896" s="136">
        <v>74.073999999999998</v>
      </c>
      <c r="S27896" s="136">
        <v>66.667000000000002</v>
      </c>
    </row>
    <row r="27897" spans="1:19" ht="11.25" thickBot="1" x14ac:dyDescent="0.2">
      <c r="A27897" s="112"/>
    </row>
    <row r="27898" spans="1:19" ht="11.25" thickBot="1" x14ac:dyDescent="0.2">
      <c r="A27898" s="138" t="s">
        <v>364</v>
      </c>
      <c r="B27898" s="112"/>
      <c r="C27898" s="136">
        <v>0</v>
      </c>
      <c r="D27898" s="136">
        <v>0</v>
      </c>
      <c r="E27898" s="141" t="s">
        <v>14501</v>
      </c>
      <c r="F27898" s="140">
        <v>0</v>
      </c>
      <c r="G27898" s="136">
        <v>0</v>
      </c>
      <c r="H27898" s="136">
        <v>0</v>
      </c>
      <c r="I27898" s="136">
        <v>0</v>
      </c>
      <c r="J27898" s="136">
        <v>0</v>
      </c>
      <c r="K27898" s="140">
        <v>0</v>
      </c>
      <c r="L27898" s="136">
        <v>0</v>
      </c>
      <c r="M27898" s="136">
        <v>0</v>
      </c>
      <c r="N27898" s="136">
        <v>0</v>
      </c>
      <c r="O27898" s="141" t="s">
        <v>14501</v>
      </c>
      <c r="P27898" s="141" t="s">
        <v>14501</v>
      </c>
      <c r="Q27898" s="136">
        <v>0</v>
      </c>
      <c r="R27898" s="136">
        <v>0</v>
      </c>
      <c r="S27898" s="136">
        <v>0</v>
      </c>
    </row>
    <row r="27899" spans="1:19" ht="11.25" thickBot="1" x14ac:dyDescent="0.2">
      <c r="A27899" s="112"/>
    </row>
    <row r="27900" spans="1:19" ht="11.25" thickBot="1" x14ac:dyDescent="0.2">
      <c r="A27900" s="139" t="s">
        <v>366</v>
      </c>
      <c r="B27900" s="112"/>
      <c r="C27900" s="136">
        <v>0</v>
      </c>
      <c r="D27900" s="136">
        <v>0</v>
      </c>
      <c r="E27900" s="141" t="s">
        <v>14501</v>
      </c>
      <c r="F27900" s="140">
        <v>0</v>
      </c>
      <c r="G27900" s="136">
        <v>0</v>
      </c>
      <c r="H27900" s="136">
        <v>0</v>
      </c>
      <c r="I27900" s="136">
        <v>0</v>
      </c>
      <c r="J27900" s="136">
        <v>0</v>
      </c>
      <c r="K27900" s="140">
        <v>0</v>
      </c>
      <c r="L27900" s="136">
        <v>0</v>
      </c>
      <c r="M27900" s="136">
        <v>0</v>
      </c>
      <c r="N27900" s="136">
        <v>0</v>
      </c>
      <c r="O27900" s="141" t="s">
        <v>14501</v>
      </c>
      <c r="P27900" s="141" t="s">
        <v>14501</v>
      </c>
      <c r="Q27900" s="136">
        <v>0</v>
      </c>
      <c r="R27900" s="136">
        <v>0</v>
      </c>
      <c r="S27900" s="136">
        <v>0</v>
      </c>
    </row>
    <row r="27901" spans="1:19" ht="11.25" thickBot="1" x14ac:dyDescent="0.2">
      <c r="A27901" s="112"/>
    </row>
    <row r="27902" spans="1:19" ht="11.25" thickBot="1" x14ac:dyDescent="0.2">
      <c r="A27902" s="106" t="s">
        <v>357</v>
      </c>
      <c r="B27902" s="106" t="s">
        <v>358</v>
      </c>
      <c r="C27902" s="146" t="s">
        <v>35</v>
      </c>
      <c r="D27902" s="146" t="s">
        <v>36</v>
      </c>
      <c r="E27902" s="146" t="s">
        <v>14506</v>
      </c>
      <c r="F27902" s="146" t="s">
        <v>38</v>
      </c>
      <c r="G27902" s="146" t="s">
        <v>39</v>
      </c>
      <c r="H27902" s="146" t="s">
        <v>41</v>
      </c>
      <c r="I27902" s="146" t="s">
        <v>42</v>
      </c>
      <c r="J27902" s="146" t="s">
        <v>43</v>
      </c>
      <c r="K27902" s="146" t="s">
        <v>44</v>
      </c>
      <c r="L27902" s="146" t="s">
        <v>45</v>
      </c>
      <c r="M27902" s="146" t="s">
        <v>46</v>
      </c>
      <c r="N27902" s="146" t="s">
        <v>47</v>
      </c>
      <c r="O27902" s="146" t="s">
        <v>48</v>
      </c>
      <c r="P27902" s="146" t="s">
        <v>49</v>
      </c>
      <c r="Q27902" s="146" t="s">
        <v>50</v>
      </c>
      <c r="R27902" s="146" t="s">
        <v>51</v>
      </c>
      <c r="S27902" s="146" t="s">
        <v>52</v>
      </c>
    </row>
    <row r="27903" spans="1:19" ht="11.25" thickBot="1" x14ac:dyDescent="0.2">
      <c r="A27903" s="107">
        <v>1</v>
      </c>
      <c r="B27903" s="132">
        <v>0.75760416666666675</v>
      </c>
      <c r="C27903" s="145">
        <v>163591.73000000001</v>
      </c>
      <c r="D27903" s="108">
        <v>33.332999999999998</v>
      </c>
      <c r="E27903" s="141" t="s">
        <v>14500</v>
      </c>
      <c r="F27903" s="141" t="s">
        <v>14500</v>
      </c>
      <c r="G27903" s="108">
        <v>77.778000000000006</v>
      </c>
      <c r="H27903" s="108">
        <v>18799.214</v>
      </c>
      <c r="I27903" s="108">
        <v>533.346</v>
      </c>
      <c r="J27903" s="108">
        <v>950.03599999999994</v>
      </c>
      <c r="K27903" s="108">
        <v>95.239000000000004</v>
      </c>
      <c r="L27903" s="108">
        <v>148.15</v>
      </c>
      <c r="M27903" s="141" t="s">
        <v>14500</v>
      </c>
      <c r="N27903" s="141" t="s">
        <v>14500</v>
      </c>
      <c r="O27903" s="108">
        <v>74.073999999999998</v>
      </c>
      <c r="P27903" s="108">
        <v>33.332999999999998</v>
      </c>
      <c r="Q27903" s="108">
        <v>33.332999999999998</v>
      </c>
      <c r="R27903" s="108">
        <v>55.555999999999997</v>
      </c>
      <c r="S27903" s="108">
        <v>33.332999999999998</v>
      </c>
    </row>
    <row r="27904" spans="1:19" ht="11.25" thickBot="1" x14ac:dyDescent="0.2">
      <c r="A27904" s="112"/>
    </row>
    <row r="27905" spans="1:19" ht="11.25" thickBot="1" x14ac:dyDescent="0.2">
      <c r="A27905" s="135" t="s">
        <v>362</v>
      </c>
      <c r="B27905" s="112"/>
      <c r="C27905" s="140">
        <v>163591.73000000001</v>
      </c>
      <c r="D27905" s="136">
        <v>33.332999999999998</v>
      </c>
      <c r="E27905" s="141" t="s">
        <v>14501</v>
      </c>
      <c r="F27905" s="141" t="s">
        <v>14501</v>
      </c>
      <c r="G27905" s="136">
        <v>77.778000000000006</v>
      </c>
      <c r="H27905" s="136">
        <v>18799.214</v>
      </c>
      <c r="I27905" s="136">
        <v>533.346</v>
      </c>
      <c r="J27905" s="136">
        <v>950.03599999999994</v>
      </c>
      <c r="K27905" s="136">
        <v>95.239000000000004</v>
      </c>
      <c r="L27905" s="136">
        <v>148.15</v>
      </c>
      <c r="M27905" s="141" t="s">
        <v>14501</v>
      </c>
      <c r="N27905" s="141" t="s">
        <v>14501</v>
      </c>
      <c r="O27905" s="136">
        <v>74.073999999999998</v>
      </c>
      <c r="P27905" s="136">
        <v>33.332999999999998</v>
      </c>
      <c r="Q27905" s="136">
        <v>33.332999999999998</v>
      </c>
      <c r="R27905" s="136">
        <v>55.555999999999997</v>
      </c>
      <c r="S27905" s="136">
        <v>33.332999999999998</v>
      </c>
    </row>
    <row r="27906" spans="1:19" ht="11.25" thickBot="1" x14ac:dyDescent="0.2">
      <c r="A27906" s="112"/>
    </row>
    <row r="27907" spans="1:19" ht="11.25" thickBot="1" x14ac:dyDescent="0.2">
      <c r="A27907" s="138" t="s">
        <v>364</v>
      </c>
      <c r="B27907" s="112"/>
      <c r="C27907" s="140">
        <v>0</v>
      </c>
      <c r="D27907" s="136">
        <v>0</v>
      </c>
      <c r="E27907" s="141" t="s">
        <v>14501</v>
      </c>
      <c r="F27907" s="141" t="s">
        <v>14501</v>
      </c>
      <c r="G27907" s="136">
        <v>0</v>
      </c>
      <c r="H27907" s="136">
        <v>0</v>
      </c>
      <c r="I27907" s="136">
        <v>0</v>
      </c>
      <c r="J27907" s="136">
        <v>0</v>
      </c>
      <c r="K27907" s="136">
        <v>0</v>
      </c>
      <c r="L27907" s="136">
        <v>0</v>
      </c>
      <c r="M27907" s="141" t="s">
        <v>14501</v>
      </c>
      <c r="N27907" s="141" t="s">
        <v>14501</v>
      </c>
      <c r="O27907" s="136">
        <v>0</v>
      </c>
      <c r="P27907" s="136">
        <v>0</v>
      </c>
      <c r="Q27907" s="136">
        <v>0</v>
      </c>
      <c r="R27907" s="136">
        <v>0</v>
      </c>
      <c r="S27907" s="136">
        <v>0</v>
      </c>
    </row>
    <row r="27908" spans="1:19" ht="11.25" thickBot="1" x14ac:dyDescent="0.2">
      <c r="A27908" s="112"/>
    </row>
    <row r="27909" spans="1:19" ht="11.25" thickBot="1" x14ac:dyDescent="0.2">
      <c r="A27909" s="139" t="s">
        <v>366</v>
      </c>
      <c r="B27909" s="112"/>
      <c r="C27909" s="140">
        <v>0</v>
      </c>
      <c r="D27909" s="136">
        <v>0</v>
      </c>
      <c r="E27909" s="141" t="s">
        <v>14501</v>
      </c>
      <c r="F27909" s="141" t="s">
        <v>14501</v>
      </c>
      <c r="G27909" s="136">
        <v>0</v>
      </c>
      <c r="H27909" s="136">
        <v>0</v>
      </c>
      <c r="I27909" s="136">
        <v>0</v>
      </c>
      <c r="J27909" s="136">
        <v>0</v>
      </c>
      <c r="K27909" s="136">
        <v>0</v>
      </c>
      <c r="L27909" s="136">
        <v>0</v>
      </c>
      <c r="M27909" s="141" t="s">
        <v>14501</v>
      </c>
      <c r="N27909" s="141" t="s">
        <v>14501</v>
      </c>
      <c r="O27909" s="136">
        <v>0</v>
      </c>
      <c r="P27909" s="136">
        <v>0</v>
      </c>
      <c r="Q27909" s="136">
        <v>0</v>
      </c>
      <c r="R27909" s="136">
        <v>0</v>
      </c>
      <c r="S27909" s="136">
        <v>0</v>
      </c>
    </row>
    <row r="27910" spans="1:19" ht="11.25" thickBot="1" x14ac:dyDescent="0.2">
      <c r="A27910" s="112"/>
    </row>
    <row r="27911" spans="1:19" ht="11.25" thickBot="1" x14ac:dyDescent="0.2">
      <c r="A27911" s="106" t="s">
        <v>357</v>
      </c>
      <c r="B27911" s="106" t="s">
        <v>358</v>
      </c>
      <c r="C27911" s="146" t="s">
        <v>53</v>
      </c>
      <c r="D27911" s="146" t="s">
        <v>54</v>
      </c>
      <c r="E27911" s="146" t="s">
        <v>55</v>
      </c>
      <c r="F27911" s="146" t="s">
        <v>56</v>
      </c>
      <c r="G27911" s="146" t="s">
        <v>14507</v>
      </c>
      <c r="H27911" s="146" t="s">
        <v>57</v>
      </c>
      <c r="I27911" s="146" t="s">
        <v>59</v>
      </c>
      <c r="J27911" s="146" t="s">
        <v>14508</v>
      </c>
      <c r="K27911" s="146" t="s">
        <v>60</v>
      </c>
      <c r="L27911" s="146" t="s">
        <v>61</v>
      </c>
      <c r="M27911" s="146" t="s">
        <v>62</v>
      </c>
      <c r="N27911" s="146" t="s">
        <v>14509</v>
      </c>
      <c r="O27911" s="146" t="s">
        <v>63</v>
      </c>
      <c r="P27911" s="146" t="s">
        <v>64</v>
      </c>
      <c r="Q27911" s="146" t="s">
        <v>66</v>
      </c>
      <c r="R27911" s="146" t="s">
        <v>14510</v>
      </c>
      <c r="S27911" s="146" t="s">
        <v>67</v>
      </c>
    </row>
    <row r="27912" spans="1:19" ht="11.25" thickBot="1" x14ac:dyDescent="0.2">
      <c r="A27912" s="107">
        <v>1</v>
      </c>
      <c r="B27912" s="132">
        <v>0.75760416666666675</v>
      </c>
      <c r="C27912" s="108">
        <v>33.332999999999998</v>
      </c>
      <c r="D27912" s="141" t="s">
        <v>14500</v>
      </c>
      <c r="E27912" s="141" t="s">
        <v>14500</v>
      </c>
      <c r="F27912" s="141" t="s">
        <v>14500</v>
      </c>
      <c r="G27912" s="108">
        <v>33.332999999999998</v>
      </c>
      <c r="H27912" s="108">
        <v>208.33600000000001</v>
      </c>
      <c r="I27912" s="108">
        <v>2333.5500000000002</v>
      </c>
      <c r="J27912" s="141" t="s">
        <v>14500</v>
      </c>
      <c r="K27912" s="108">
        <v>33.332999999999998</v>
      </c>
      <c r="L27912" s="141" t="s">
        <v>14500</v>
      </c>
      <c r="M27912" s="108">
        <v>183.33500000000001</v>
      </c>
      <c r="N27912" s="108">
        <v>77.778000000000006</v>
      </c>
      <c r="O27912" s="141" t="s">
        <v>14500</v>
      </c>
      <c r="P27912" s="108">
        <v>3759.8789999999999</v>
      </c>
      <c r="Q27912" s="145">
        <v>667849.17000000004</v>
      </c>
      <c r="R27912" s="141" t="s">
        <v>14500</v>
      </c>
      <c r="S27912" s="108">
        <v>284.72699999999998</v>
      </c>
    </row>
    <row r="27913" spans="1:19" ht="11.25" thickBot="1" x14ac:dyDescent="0.2">
      <c r="A27913" s="112"/>
    </row>
    <row r="27914" spans="1:19" ht="11.25" thickBot="1" x14ac:dyDescent="0.2">
      <c r="A27914" s="135" t="s">
        <v>362</v>
      </c>
      <c r="B27914" s="112"/>
      <c r="C27914" s="136">
        <v>33.332999999999998</v>
      </c>
      <c r="D27914" s="141" t="s">
        <v>14501</v>
      </c>
      <c r="E27914" s="141" t="s">
        <v>14501</v>
      </c>
      <c r="F27914" s="141" t="s">
        <v>14501</v>
      </c>
      <c r="G27914" s="136">
        <v>33.332999999999998</v>
      </c>
      <c r="H27914" s="136">
        <v>208.33600000000001</v>
      </c>
      <c r="I27914" s="136">
        <v>2333.5500000000002</v>
      </c>
      <c r="J27914" s="141" t="s">
        <v>14501</v>
      </c>
      <c r="K27914" s="136">
        <v>33.332999999999998</v>
      </c>
      <c r="L27914" s="141" t="s">
        <v>14501</v>
      </c>
      <c r="M27914" s="136">
        <v>183.33500000000001</v>
      </c>
      <c r="N27914" s="136">
        <v>77.778000000000006</v>
      </c>
      <c r="O27914" s="141" t="s">
        <v>14501</v>
      </c>
      <c r="P27914" s="136">
        <v>3759.8789999999999</v>
      </c>
      <c r="Q27914" s="140">
        <v>667849.17000000004</v>
      </c>
      <c r="R27914" s="141" t="s">
        <v>14501</v>
      </c>
      <c r="S27914" s="136">
        <v>284.72699999999998</v>
      </c>
    </row>
    <row r="27915" spans="1:19" ht="11.25" thickBot="1" x14ac:dyDescent="0.2">
      <c r="A27915" s="112"/>
    </row>
    <row r="27916" spans="1:19" ht="11.25" thickBot="1" x14ac:dyDescent="0.2">
      <c r="A27916" s="138" t="s">
        <v>364</v>
      </c>
      <c r="B27916" s="112"/>
      <c r="C27916" s="136">
        <v>0</v>
      </c>
      <c r="D27916" s="141" t="s">
        <v>14501</v>
      </c>
      <c r="E27916" s="141" t="s">
        <v>14501</v>
      </c>
      <c r="F27916" s="141" t="s">
        <v>14501</v>
      </c>
      <c r="G27916" s="136">
        <v>0</v>
      </c>
      <c r="H27916" s="136">
        <v>0</v>
      </c>
      <c r="I27916" s="136">
        <v>0</v>
      </c>
      <c r="J27916" s="141" t="s">
        <v>14501</v>
      </c>
      <c r="K27916" s="136">
        <v>0</v>
      </c>
      <c r="L27916" s="141" t="s">
        <v>14501</v>
      </c>
      <c r="M27916" s="136">
        <v>0</v>
      </c>
      <c r="N27916" s="136">
        <v>0</v>
      </c>
      <c r="O27916" s="141" t="s">
        <v>14501</v>
      </c>
      <c r="P27916" s="136">
        <v>0</v>
      </c>
      <c r="Q27916" s="140">
        <v>0</v>
      </c>
      <c r="R27916" s="141" t="s">
        <v>14501</v>
      </c>
      <c r="S27916" s="136">
        <v>0</v>
      </c>
    </row>
    <row r="27917" spans="1:19" ht="11.25" thickBot="1" x14ac:dyDescent="0.2">
      <c r="A27917" s="112"/>
    </row>
    <row r="27918" spans="1:19" ht="11.25" thickBot="1" x14ac:dyDescent="0.2">
      <c r="A27918" s="139" t="s">
        <v>366</v>
      </c>
      <c r="B27918" s="112"/>
      <c r="C27918" s="136">
        <v>0</v>
      </c>
      <c r="D27918" s="141" t="s">
        <v>14501</v>
      </c>
      <c r="E27918" s="141" t="s">
        <v>14501</v>
      </c>
      <c r="F27918" s="141" t="s">
        <v>14501</v>
      </c>
      <c r="G27918" s="136">
        <v>0</v>
      </c>
      <c r="H27918" s="136">
        <v>0</v>
      </c>
      <c r="I27918" s="136">
        <v>0</v>
      </c>
      <c r="J27918" s="141" t="s">
        <v>14501</v>
      </c>
      <c r="K27918" s="136">
        <v>0</v>
      </c>
      <c r="L27918" s="141" t="s">
        <v>14501</v>
      </c>
      <c r="M27918" s="136">
        <v>0</v>
      </c>
      <c r="N27918" s="136">
        <v>0</v>
      </c>
      <c r="O27918" s="141" t="s">
        <v>14501</v>
      </c>
      <c r="P27918" s="136">
        <v>0</v>
      </c>
      <c r="Q27918" s="140">
        <v>0</v>
      </c>
      <c r="R27918" s="141" t="s">
        <v>14501</v>
      </c>
      <c r="S27918" s="136">
        <v>0</v>
      </c>
    </row>
    <row r="27919" spans="1:19" ht="11.25" thickBot="1" x14ac:dyDescent="0.2">
      <c r="A27919" s="112"/>
    </row>
    <row r="27920" spans="1:19" ht="11.25" thickBot="1" x14ac:dyDescent="0.2">
      <c r="A27920" s="106" t="s">
        <v>357</v>
      </c>
      <c r="B27920" s="106" t="s">
        <v>358</v>
      </c>
      <c r="C27920" s="146" t="s">
        <v>68</v>
      </c>
      <c r="D27920" s="146" t="s">
        <v>14511</v>
      </c>
    </row>
    <row r="27921" spans="1:19" ht="11.25" thickBot="1" x14ac:dyDescent="0.2">
      <c r="A27921" s="107">
        <v>1</v>
      </c>
      <c r="B27921" s="132">
        <v>0.75760416666666675</v>
      </c>
      <c r="C27921" s="108">
        <v>144.44499999999999</v>
      </c>
      <c r="D27921" s="141" t="s">
        <v>14500</v>
      </c>
    </row>
    <row r="27922" spans="1:19" ht="11.25" thickBot="1" x14ac:dyDescent="0.2">
      <c r="A27922" s="112"/>
    </row>
    <row r="27923" spans="1:19" ht="11.25" thickBot="1" x14ac:dyDescent="0.2">
      <c r="A27923" s="135" t="s">
        <v>362</v>
      </c>
      <c r="B27923" s="112"/>
      <c r="C27923" s="136">
        <v>144.44499999999999</v>
      </c>
      <c r="D27923" s="141" t="s">
        <v>14501</v>
      </c>
    </row>
    <row r="27924" spans="1:19" ht="11.25" thickBot="1" x14ac:dyDescent="0.2">
      <c r="A27924" s="112"/>
    </row>
    <row r="27925" spans="1:19" ht="11.25" thickBot="1" x14ac:dyDescent="0.2">
      <c r="A27925" s="138" t="s">
        <v>364</v>
      </c>
      <c r="B27925" s="112"/>
      <c r="C27925" s="136">
        <v>0</v>
      </c>
      <c r="D27925" s="141" t="s">
        <v>14501</v>
      </c>
    </row>
    <row r="27926" spans="1:19" ht="11.25" thickBot="1" x14ac:dyDescent="0.2">
      <c r="A27926" s="112"/>
    </row>
    <row r="27927" spans="1:19" ht="11.25" thickBot="1" x14ac:dyDescent="0.2">
      <c r="A27927" s="139" t="s">
        <v>366</v>
      </c>
      <c r="B27927" s="112"/>
      <c r="C27927" s="136">
        <v>0</v>
      </c>
      <c r="D27927" s="141" t="s">
        <v>14501</v>
      </c>
    </row>
    <row r="27928" spans="1:19" ht="10.5" x14ac:dyDescent="0.15">
      <c r="A27928" s="112"/>
    </row>
    <row r="27929" spans="1:19" x14ac:dyDescent="0.15">
      <c r="A27929" s="129"/>
      <c r="B27929" s="86" t="s">
        <v>4514</v>
      </c>
    </row>
    <row r="27930" spans="1:19" ht="9.75" thickBot="1" x14ac:dyDescent="0.2">
      <c r="A27930" s="81" t="s">
        <v>5871</v>
      </c>
    </row>
    <row r="27931" spans="1:19" ht="11.25" thickBot="1" x14ac:dyDescent="0.2">
      <c r="A27931" s="106" t="s">
        <v>357</v>
      </c>
      <c r="B27931" s="106" t="s">
        <v>358</v>
      </c>
      <c r="C27931" s="146" t="s">
        <v>14494</v>
      </c>
      <c r="D27931" s="146" t="s">
        <v>14495</v>
      </c>
      <c r="E27931" s="146" t="s">
        <v>14496</v>
      </c>
      <c r="F27931" s="146" t="s">
        <v>0</v>
      </c>
      <c r="G27931" s="146" t="s">
        <v>1</v>
      </c>
      <c r="H27931" s="146" t="s">
        <v>2</v>
      </c>
      <c r="I27931" s="146" t="s">
        <v>14497</v>
      </c>
      <c r="J27931" s="146" t="s">
        <v>3</v>
      </c>
      <c r="K27931" s="146" t="s">
        <v>14498</v>
      </c>
      <c r="L27931" s="146" t="s">
        <v>7</v>
      </c>
      <c r="M27931" s="146" t="s">
        <v>14499</v>
      </c>
      <c r="N27931" s="146" t="s">
        <v>10</v>
      </c>
      <c r="O27931" s="146" t="s">
        <v>11</v>
      </c>
      <c r="P27931" s="146" t="s">
        <v>12</v>
      </c>
      <c r="Q27931" s="146" t="s">
        <v>13</v>
      </c>
      <c r="R27931" s="146" t="s">
        <v>14</v>
      </c>
      <c r="S27931" s="146" t="s">
        <v>15</v>
      </c>
    </row>
    <row r="27932" spans="1:19" ht="11.25" thickBot="1" x14ac:dyDescent="0.2">
      <c r="A27932" s="107">
        <v>1</v>
      </c>
      <c r="B27932" s="132">
        <v>0.76274305555555555</v>
      </c>
      <c r="C27932" s="108">
        <v>33.332999999999998</v>
      </c>
      <c r="D27932" s="141" t="s">
        <v>14500</v>
      </c>
      <c r="E27932" s="108">
        <v>166.66800000000001</v>
      </c>
      <c r="F27932" s="108">
        <v>13724.186</v>
      </c>
      <c r="G27932" s="108">
        <v>52095.385999999999</v>
      </c>
      <c r="H27932" s="108">
        <v>422.23</v>
      </c>
      <c r="I27932" s="108">
        <v>33.332999999999998</v>
      </c>
      <c r="J27932" s="108">
        <v>625.01900000000001</v>
      </c>
      <c r="K27932" s="108">
        <v>537.04999999999995</v>
      </c>
      <c r="L27932" s="145">
        <v>8753.2189999999991</v>
      </c>
      <c r="M27932" s="108">
        <v>33.332999999999998</v>
      </c>
      <c r="N27932" s="108">
        <v>111.11199999999999</v>
      </c>
      <c r="O27932" s="108">
        <v>101.852</v>
      </c>
      <c r="P27932" s="108">
        <v>24133.191999999999</v>
      </c>
      <c r="Q27932" s="108">
        <v>69789.527000000002</v>
      </c>
      <c r="R27932" s="108">
        <v>666.68499999999995</v>
      </c>
      <c r="S27932" s="108">
        <v>1083.385</v>
      </c>
    </row>
    <row r="27933" spans="1:19" ht="11.25" thickBot="1" x14ac:dyDescent="0.2">
      <c r="A27933" s="112"/>
    </row>
    <row r="27934" spans="1:19" ht="11.25" thickBot="1" x14ac:dyDescent="0.2">
      <c r="A27934" s="135" t="s">
        <v>362</v>
      </c>
      <c r="B27934" s="112"/>
      <c r="C27934" s="136">
        <v>33.332999999999998</v>
      </c>
      <c r="D27934" s="141" t="s">
        <v>14501</v>
      </c>
      <c r="E27934" s="136">
        <v>166.66800000000001</v>
      </c>
      <c r="F27934" s="136">
        <v>13724.186</v>
      </c>
      <c r="G27934" s="136">
        <v>52095.385999999999</v>
      </c>
      <c r="H27934" s="136">
        <v>422.23</v>
      </c>
      <c r="I27934" s="136">
        <v>33.332999999999998</v>
      </c>
      <c r="J27934" s="136">
        <v>625.01900000000001</v>
      </c>
      <c r="K27934" s="136">
        <v>537.04999999999995</v>
      </c>
      <c r="L27934" s="140">
        <v>8753.2189999999991</v>
      </c>
      <c r="M27934" s="136">
        <v>33.332999999999998</v>
      </c>
      <c r="N27934" s="136">
        <v>111.11199999999999</v>
      </c>
      <c r="O27934" s="136">
        <v>101.852</v>
      </c>
      <c r="P27934" s="136">
        <v>24133.191999999999</v>
      </c>
      <c r="Q27934" s="136">
        <v>69789.527000000002</v>
      </c>
      <c r="R27934" s="136">
        <v>666.68499999999995</v>
      </c>
      <c r="S27934" s="136">
        <v>1083.385</v>
      </c>
    </row>
    <row r="27935" spans="1:19" ht="11.25" thickBot="1" x14ac:dyDescent="0.2">
      <c r="A27935" s="112"/>
    </row>
    <row r="27936" spans="1:19" ht="11.25" thickBot="1" x14ac:dyDescent="0.2">
      <c r="A27936" s="138" t="s">
        <v>364</v>
      </c>
      <c r="B27936" s="112"/>
      <c r="C27936" s="136">
        <v>0</v>
      </c>
      <c r="D27936" s="141" t="s">
        <v>14501</v>
      </c>
      <c r="E27936" s="136">
        <v>0</v>
      </c>
      <c r="F27936" s="136">
        <v>0</v>
      </c>
      <c r="G27936" s="136">
        <v>0</v>
      </c>
      <c r="H27936" s="136">
        <v>0</v>
      </c>
      <c r="I27936" s="136">
        <v>0</v>
      </c>
      <c r="J27936" s="136">
        <v>0</v>
      </c>
      <c r="K27936" s="136">
        <v>0</v>
      </c>
      <c r="L27936" s="140">
        <v>0</v>
      </c>
      <c r="M27936" s="136">
        <v>0</v>
      </c>
      <c r="N27936" s="136">
        <v>0</v>
      </c>
      <c r="O27936" s="136">
        <v>0</v>
      </c>
      <c r="P27936" s="136">
        <v>0</v>
      </c>
      <c r="Q27936" s="136">
        <v>0</v>
      </c>
      <c r="R27936" s="136">
        <v>0</v>
      </c>
      <c r="S27936" s="136">
        <v>0</v>
      </c>
    </row>
    <row r="27937" spans="1:19" ht="11.25" thickBot="1" x14ac:dyDescent="0.2">
      <c r="A27937" s="112"/>
    </row>
    <row r="27938" spans="1:19" ht="11.25" thickBot="1" x14ac:dyDescent="0.2">
      <c r="A27938" s="139" t="s">
        <v>366</v>
      </c>
      <c r="B27938" s="112"/>
      <c r="C27938" s="136">
        <v>0</v>
      </c>
      <c r="D27938" s="141" t="s">
        <v>14501</v>
      </c>
      <c r="E27938" s="136">
        <v>0</v>
      </c>
      <c r="F27938" s="136">
        <v>0</v>
      </c>
      <c r="G27938" s="136">
        <v>0</v>
      </c>
      <c r="H27938" s="136">
        <v>0</v>
      </c>
      <c r="I27938" s="136">
        <v>0</v>
      </c>
      <c r="J27938" s="136">
        <v>0</v>
      </c>
      <c r="K27938" s="136">
        <v>0</v>
      </c>
      <c r="L27938" s="140">
        <v>0</v>
      </c>
      <c r="M27938" s="136">
        <v>0</v>
      </c>
      <c r="N27938" s="136">
        <v>0</v>
      </c>
      <c r="O27938" s="136">
        <v>0</v>
      </c>
      <c r="P27938" s="136">
        <v>0</v>
      </c>
      <c r="Q27938" s="136">
        <v>0</v>
      </c>
      <c r="R27938" s="136">
        <v>0</v>
      </c>
      <c r="S27938" s="136">
        <v>0</v>
      </c>
    </row>
    <row r="27939" spans="1:19" ht="11.25" thickBot="1" x14ac:dyDescent="0.2">
      <c r="A27939" s="112"/>
    </row>
    <row r="27940" spans="1:19" ht="11.25" thickBot="1" x14ac:dyDescent="0.2">
      <c r="A27940" s="106" t="s">
        <v>357</v>
      </c>
      <c r="B27940" s="106" t="s">
        <v>358</v>
      </c>
      <c r="C27940" s="146" t="s">
        <v>16</v>
      </c>
      <c r="D27940" s="146" t="s">
        <v>14502</v>
      </c>
      <c r="E27940" s="146" t="s">
        <v>14503</v>
      </c>
      <c r="F27940" s="146" t="s">
        <v>20</v>
      </c>
      <c r="G27940" s="146" t="s">
        <v>21</v>
      </c>
      <c r="H27940" s="146" t="s">
        <v>22</v>
      </c>
      <c r="I27940" s="146" t="s">
        <v>23</v>
      </c>
      <c r="J27940" s="146" t="s">
        <v>24</v>
      </c>
      <c r="K27940" s="146" t="s">
        <v>26</v>
      </c>
      <c r="L27940" s="146" t="s">
        <v>14504</v>
      </c>
      <c r="M27940" s="146" t="s">
        <v>27</v>
      </c>
      <c r="N27940" s="146" t="s">
        <v>28</v>
      </c>
      <c r="O27940" s="146" t="s">
        <v>29</v>
      </c>
      <c r="P27940" s="146" t="s">
        <v>30</v>
      </c>
      <c r="Q27940" s="146" t="s">
        <v>14505</v>
      </c>
      <c r="R27940" s="146" t="s">
        <v>32</v>
      </c>
      <c r="S27940" s="146" t="s">
        <v>33</v>
      </c>
    </row>
    <row r="27941" spans="1:19" ht="11.25" thickBot="1" x14ac:dyDescent="0.2">
      <c r="A27941" s="107">
        <v>1</v>
      </c>
      <c r="B27941" s="132">
        <v>0.76274305555555555</v>
      </c>
      <c r="C27941" s="108">
        <v>4200.6819999999998</v>
      </c>
      <c r="D27941" s="108">
        <v>1116.7239999999999</v>
      </c>
      <c r="E27941" s="141" t="s">
        <v>14500</v>
      </c>
      <c r="F27941" s="145">
        <v>9687.1360000000004</v>
      </c>
      <c r="G27941" s="141" t="s">
        <v>14500</v>
      </c>
      <c r="H27941" s="108">
        <v>111.11199999999999</v>
      </c>
      <c r="I27941" s="108">
        <v>4901.0230000000001</v>
      </c>
      <c r="J27941" s="108">
        <v>95759.824999999997</v>
      </c>
      <c r="K27941" s="145">
        <v>78354.952000000005</v>
      </c>
      <c r="L27941" s="108">
        <v>134.922</v>
      </c>
      <c r="M27941" s="141" t="s">
        <v>14500</v>
      </c>
      <c r="N27941" s="108">
        <v>185.18700000000001</v>
      </c>
      <c r="O27941" s="141" t="s">
        <v>14500</v>
      </c>
      <c r="P27941" s="141" t="s">
        <v>14500</v>
      </c>
      <c r="Q27941" s="108">
        <v>33.332999999999998</v>
      </c>
      <c r="R27941" s="108">
        <v>55.555999999999997</v>
      </c>
      <c r="S27941" s="141" t="s">
        <v>14500</v>
      </c>
    </row>
    <row r="27942" spans="1:19" ht="11.25" thickBot="1" x14ac:dyDescent="0.2">
      <c r="A27942" s="112"/>
    </row>
    <row r="27943" spans="1:19" ht="11.25" thickBot="1" x14ac:dyDescent="0.2">
      <c r="A27943" s="135" t="s">
        <v>362</v>
      </c>
      <c r="B27943" s="112"/>
      <c r="C27943" s="136">
        <v>4200.6819999999998</v>
      </c>
      <c r="D27943" s="136">
        <v>1116.7239999999999</v>
      </c>
      <c r="E27943" s="141" t="s">
        <v>14501</v>
      </c>
      <c r="F27943" s="140">
        <v>9687.1360000000004</v>
      </c>
      <c r="G27943" s="141" t="s">
        <v>14501</v>
      </c>
      <c r="H27943" s="136">
        <v>111.11199999999999</v>
      </c>
      <c r="I27943" s="136">
        <v>4901.0230000000001</v>
      </c>
      <c r="J27943" s="136">
        <v>95759.824999999997</v>
      </c>
      <c r="K27943" s="140">
        <v>78354.952000000005</v>
      </c>
      <c r="L27943" s="136">
        <v>134.922</v>
      </c>
      <c r="M27943" s="141" t="s">
        <v>14501</v>
      </c>
      <c r="N27943" s="136">
        <v>185.18700000000001</v>
      </c>
      <c r="O27943" s="141" t="s">
        <v>14501</v>
      </c>
      <c r="P27943" s="141" t="s">
        <v>14501</v>
      </c>
      <c r="Q27943" s="136">
        <v>33.332999999999998</v>
      </c>
      <c r="R27943" s="136">
        <v>55.555999999999997</v>
      </c>
      <c r="S27943" s="141" t="s">
        <v>14501</v>
      </c>
    </row>
    <row r="27944" spans="1:19" ht="11.25" thickBot="1" x14ac:dyDescent="0.2">
      <c r="A27944" s="112"/>
    </row>
    <row r="27945" spans="1:19" ht="11.25" thickBot="1" x14ac:dyDescent="0.2">
      <c r="A27945" s="138" t="s">
        <v>364</v>
      </c>
      <c r="B27945" s="112"/>
      <c r="C27945" s="136">
        <v>0</v>
      </c>
      <c r="D27945" s="136">
        <v>0</v>
      </c>
      <c r="E27945" s="141" t="s">
        <v>14501</v>
      </c>
      <c r="F27945" s="140">
        <v>0</v>
      </c>
      <c r="G27945" s="141" t="s">
        <v>14501</v>
      </c>
      <c r="H27945" s="136">
        <v>0</v>
      </c>
      <c r="I27945" s="136">
        <v>0</v>
      </c>
      <c r="J27945" s="136">
        <v>0</v>
      </c>
      <c r="K27945" s="140">
        <v>0</v>
      </c>
      <c r="L27945" s="136">
        <v>0</v>
      </c>
      <c r="M27945" s="141" t="s">
        <v>14501</v>
      </c>
      <c r="N27945" s="136">
        <v>0</v>
      </c>
      <c r="O27945" s="141" t="s">
        <v>14501</v>
      </c>
      <c r="P27945" s="141" t="s">
        <v>14501</v>
      </c>
      <c r="Q27945" s="136">
        <v>0</v>
      </c>
      <c r="R27945" s="136">
        <v>0</v>
      </c>
      <c r="S27945" s="141" t="s">
        <v>14501</v>
      </c>
    </row>
    <row r="27946" spans="1:19" ht="11.25" thickBot="1" x14ac:dyDescent="0.2">
      <c r="A27946" s="112"/>
    </row>
    <row r="27947" spans="1:19" ht="11.25" thickBot="1" x14ac:dyDescent="0.2">
      <c r="A27947" s="139" t="s">
        <v>366</v>
      </c>
      <c r="B27947" s="112"/>
      <c r="C27947" s="136">
        <v>0</v>
      </c>
      <c r="D27947" s="136">
        <v>0</v>
      </c>
      <c r="E27947" s="141" t="s">
        <v>14501</v>
      </c>
      <c r="F27947" s="140">
        <v>0</v>
      </c>
      <c r="G27947" s="141" t="s">
        <v>14501</v>
      </c>
      <c r="H27947" s="136">
        <v>0</v>
      </c>
      <c r="I27947" s="136">
        <v>0</v>
      </c>
      <c r="J27947" s="136">
        <v>0</v>
      </c>
      <c r="K27947" s="140">
        <v>0</v>
      </c>
      <c r="L27947" s="136">
        <v>0</v>
      </c>
      <c r="M27947" s="141" t="s">
        <v>14501</v>
      </c>
      <c r="N27947" s="136">
        <v>0</v>
      </c>
      <c r="O27947" s="141" t="s">
        <v>14501</v>
      </c>
      <c r="P27947" s="141" t="s">
        <v>14501</v>
      </c>
      <c r="Q27947" s="136">
        <v>0</v>
      </c>
      <c r="R27947" s="136">
        <v>0</v>
      </c>
      <c r="S27947" s="141" t="s">
        <v>14501</v>
      </c>
    </row>
    <row r="27948" spans="1:19" ht="11.25" thickBot="1" x14ac:dyDescent="0.2">
      <c r="A27948" s="112"/>
    </row>
    <row r="27949" spans="1:19" ht="11.25" thickBot="1" x14ac:dyDescent="0.2">
      <c r="A27949" s="106" t="s">
        <v>357</v>
      </c>
      <c r="B27949" s="106" t="s">
        <v>358</v>
      </c>
      <c r="C27949" s="146" t="s">
        <v>35</v>
      </c>
      <c r="D27949" s="146" t="s">
        <v>36</v>
      </c>
      <c r="E27949" s="146" t="s">
        <v>14506</v>
      </c>
      <c r="F27949" s="146" t="s">
        <v>38</v>
      </c>
      <c r="G27949" s="146" t="s">
        <v>39</v>
      </c>
      <c r="H27949" s="146" t="s">
        <v>41</v>
      </c>
      <c r="I27949" s="146" t="s">
        <v>42</v>
      </c>
      <c r="J27949" s="146" t="s">
        <v>43</v>
      </c>
      <c r="K27949" s="146" t="s">
        <v>44</v>
      </c>
      <c r="L27949" s="146" t="s">
        <v>45</v>
      </c>
      <c r="M27949" s="146" t="s">
        <v>46</v>
      </c>
      <c r="N27949" s="146" t="s">
        <v>47</v>
      </c>
      <c r="O27949" s="146" t="s">
        <v>48</v>
      </c>
      <c r="P27949" s="146" t="s">
        <v>49</v>
      </c>
      <c r="Q27949" s="146" t="s">
        <v>50</v>
      </c>
      <c r="R27949" s="146" t="s">
        <v>51</v>
      </c>
      <c r="S27949" s="146" t="s">
        <v>52</v>
      </c>
    </row>
    <row r="27950" spans="1:19" ht="11.25" thickBot="1" x14ac:dyDescent="0.2">
      <c r="A27950" s="107">
        <v>1</v>
      </c>
      <c r="B27950" s="132">
        <v>0.76274305555555555</v>
      </c>
      <c r="C27950" s="145">
        <v>164264.38</v>
      </c>
      <c r="D27950" s="108">
        <v>101.852</v>
      </c>
      <c r="E27950" s="108">
        <v>33.332999999999998</v>
      </c>
      <c r="F27950" s="141" t="s">
        <v>14500</v>
      </c>
      <c r="G27950" s="108">
        <v>122.223</v>
      </c>
      <c r="H27950" s="108">
        <v>49570.485999999997</v>
      </c>
      <c r="I27950" s="108">
        <v>333.34</v>
      </c>
      <c r="J27950" s="108">
        <v>697.55499999999995</v>
      </c>
      <c r="K27950" s="108">
        <v>111.11199999999999</v>
      </c>
      <c r="L27950" s="108">
        <v>66.667000000000002</v>
      </c>
      <c r="M27950" s="108">
        <v>33.332999999999998</v>
      </c>
      <c r="N27950" s="141" t="s">
        <v>14500</v>
      </c>
      <c r="O27950" s="141" t="s">
        <v>14500</v>
      </c>
      <c r="P27950" s="141" t="s">
        <v>14500</v>
      </c>
      <c r="Q27950" s="141" t="s">
        <v>14500</v>
      </c>
      <c r="R27950" s="108">
        <v>33.332999999999998</v>
      </c>
      <c r="S27950" s="141" t="s">
        <v>14500</v>
      </c>
    </row>
    <row r="27951" spans="1:19" ht="11.25" thickBot="1" x14ac:dyDescent="0.2">
      <c r="A27951" s="112"/>
    </row>
    <row r="27952" spans="1:19" ht="11.25" thickBot="1" x14ac:dyDescent="0.2">
      <c r="A27952" s="135" t="s">
        <v>362</v>
      </c>
      <c r="B27952" s="112"/>
      <c r="C27952" s="140">
        <v>164264.38</v>
      </c>
      <c r="D27952" s="136">
        <v>101.852</v>
      </c>
      <c r="E27952" s="136">
        <v>33.332999999999998</v>
      </c>
      <c r="F27952" s="141" t="s">
        <v>14501</v>
      </c>
      <c r="G27952" s="136">
        <v>122.223</v>
      </c>
      <c r="H27952" s="136">
        <v>49570.485999999997</v>
      </c>
      <c r="I27952" s="136">
        <v>333.34</v>
      </c>
      <c r="J27952" s="136">
        <v>697.55499999999995</v>
      </c>
      <c r="K27952" s="136">
        <v>111.11199999999999</v>
      </c>
      <c r="L27952" s="136">
        <v>66.667000000000002</v>
      </c>
      <c r="M27952" s="136">
        <v>33.332999999999998</v>
      </c>
      <c r="N27952" s="141" t="s">
        <v>14501</v>
      </c>
      <c r="O27952" s="141" t="s">
        <v>14501</v>
      </c>
      <c r="P27952" s="141" t="s">
        <v>14501</v>
      </c>
      <c r="Q27952" s="141" t="s">
        <v>14501</v>
      </c>
      <c r="R27952" s="136">
        <v>33.332999999999998</v>
      </c>
      <c r="S27952" s="141" t="s">
        <v>14501</v>
      </c>
    </row>
    <row r="27953" spans="1:19" ht="11.25" thickBot="1" x14ac:dyDescent="0.2">
      <c r="A27953" s="112"/>
    </row>
    <row r="27954" spans="1:19" ht="11.25" thickBot="1" x14ac:dyDescent="0.2">
      <c r="A27954" s="138" t="s">
        <v>364</v>
      </c>
      <c r="B27954" s="112"/>
      <c r="C27954" s="140">
        <v>0</v>
      </c>
      <c r="D27954" s="136">
        <v>0</v>
      </c>
      <c r="E27954" s="136">
        <v>0</v>
      </c>
      <c r="F27954" s="141" t="s">
        <v>14501</v>
      </c>
      <c r="G27954" s="136">
        <v>0</v>
      </c>
      <c r="H27954" s="136">
        <v>0</v>
      </c>
      <c r="I27954" s="136">
        <v>0</v>
      </c>
      <c r="J27954" s="136">
        <v>0</v>
      </c>
      <c r="K27954" s="136">
        <v>0</v>
      </c>
      <c r="L27954" s="136">
        <v>0</v>
      </c>
      <c r="M27954" s="136">
        <v>0</v>
      </c>
      <c r="N27954" s="141" t="s">
        <v>14501</v>
      </c>
      <c r="O27954" s="141" t="s">
        <v>14501</v>
      </c>
      <c r="P27954" s="141" t="s">
        <v>14501</v>
      </c>
      <c r="Q27954" s="141" t="s">
        <v>14501</v>
      </c>
      <c r="R27954" s="136">
        <v>0</v>
      </c>
      <c r="S27954" s="141" t="s">
        <v>14501</v>
      </c>
    </row>
    <row r="27955" spans="1:19" ht="11.25" thickBot="1" x14ac:dyDescent="0.2">
      <c r="A27955" s="112"/>
    </row>
    <row r="27956" spans="1:19" ht="11.25" thickBot="1" x14ac:dyDescent="0.2">
      <c r="A27956" s="139" t="s">
        <v>366</v>
      </c>
      <c r="B27956" s="112"/>
      <c r="C27956" s="140">
        <v>0</v>
      </c>
      <c r="D27956" s="136">
        <v>0</v>
      </c>
      <c r="E27956" s="136">
        <v>0</v>
      </c>
      <c r="F27956" s="141" t="s">
        <v>14501</v>
      </c>
      <c r="G27956" s="136">
        <v>0</v>
      </c>
      <c r="H27956" s="136">
        <v>0</v>
      </c>
      <c r="I27956" s="136">
        <v>0</v>
      </c>
      <c r="J27956" s="136">
        <v>0</v>
      </c>
      <c r="K27956" s="136">
        <v>0</v>
      </c>
      <c r="L27956" s="136">
        <v>0</v>
      </c>
      <c r="M27956" s="136">
        <v>0</v>
      </c>
      <c r="N27956" s="141" t="s">
        <v>14501</v>
      </c>
      <c r="O27956" s="141" t="s">
        <v>14501</v>
      </c>
      <c r="P27956" s="141" t="s">
        <v>14501</v>
      </c>
      <c r="Q27956" s="141" t="s">
        <v>14501</v>
      </c>
      <c r="R27956" s="136">
        <v>0</v>
      </c>
      <c r="S27956" s="141" t="s">
        <v>14501</v>
      </c>
    </row>
    <row r="27957" spans="1:19" ht="11.25" thickBot="1" x14ac:dyDescent="0.2">
      <c r="A27957" s="112"/>
    </row>
    <row r="27958" spans="1:19" ht="11.25" thickBot="1" x14ac:dyDescent="0.2">
      <c r="A27958" s="106" t="s">
        <v>357</v>
      </c>
      <c r="B27958" s="106" t="s">
        <v>358</v>
      </c>
      <c r="C27958" s="146" t="s">
        <v>53</v>
      </c>
      <c r="D27958" s="146" t="s">
        <v>54</v>
      </c>
      <c r="E27958" s="146" t="s">
        <v>55</v>
      </c>
      <c r="F27958" s="146" t="s">
        <v>56</v>
      </c>
      <c r="G27958" s="146" t="s">
        <v>14507</v>
      </c>
      <c r="H27958" s="146" t="s">
        <v>57</v>
      </c>
      <c r="I27958" s="146" t="s">
        <v>59</v>
      </c>
      <c r="J27958" s="146" t="s">
        <v>14508</v>
      </c>
      <c r="K27958" s="146" t="s">
        <v>60</v>
      </c>
      <c r="L27958" s="146" t="s">
        <v>61</v>
      </c>
      <c r="M27958" s="146" t="s">
        <v>62</v>
      </c>
      <c r="N27958" s="146" t="s">
        <v>14509</v>
      </c>
      <c r="O27958" s="146" t="s">
        <v>63</v>
      </c>
      <c r="P27958" s="146" t="s">
        <v>64</v>
      </c>
      <c r="Q27958" s="146" t="s">
        <v>66</v>
      </c>
      <c r="R27958" s="146" t="s">
        <v>14510</v>
      </c>
      <c r="S27958" s="146" t="s">
        <v>67</v>
      </c>
    </row>
    <row r="27959" spans="1:19" ht="11.25" thickBot="1" x14ac:dyDescent="0.2">
      <c r="A27959" s="107">
        <v>1</v>
      </c>
      <c r="B27959" s="132">
        <v>0.76274305555555555</v>
      </c>
      <c r="C27959" s="141" t="s">
        <v>14500</v>
      </c>
      <c r="D27959" s="141" t="s">
        <v>14500</v>
      </c>
      <c r="E27959" s="141" t="s">
        <v>14500</v>
      </c>
      <c r="F27959" s="141" t="s">
        <v>14500</v>
      </c>
      <c r="G27959" s="108">
        <v>33.332999999999998</v>
      </c>
      <c r="H27959" s="108">
        <v>266.67</v>
      </c>
      <c r="I27959" s="108">
        <v>2129.8110000000001</v>
      </c>
      <c r="J27959" s="141" t="s">
        <v>14500</v>
      </c>
      <c r="K27959" s="141" t="s">
        <v>14500</v>
      </c>
      <c r="L27959" s="141" t="s">
        <v>14500</v>
      </c>
      <c r="M27959" s="108">
        <v>101.852</v>
      </c>
      <c r="N27959" s="108">
        <v>33.332999999999998</v>
      </c>
      <c r="O27959" s="108">
        <v>74.073999999999998</v>
      </c>
      <c r="P27959" s="108">
        <v>814.84100000000001</v>
      </c>
      <c r="Q27959" s="145">
        <v>680774.75</v>
      </c>
      <c r="R27959" s="141" t="s">
        <v>14500</v>
      </c>
      <c r="S27959" s="108">
        <v>277.78199999999998</v>
      </c>
    </row>
    <row r="27960" spans="1:19" ht="11.25" thickBot="1" x14ac:dyDescent="0.2">
      <c r="A27960" s="112"/>
    </row>
    <row r="27961" spans="1:19" ht="11.25" thickBot="1" x14ac:dyDescent="0.2">
      <c r="A27961" s="135" t="s">
        <v>362</v>
      </c>
      <c r="B27961" s="112"/>
      <c r="C27961" s="141" t="s">
        <v>14501</v>
      </c>
      <c r="D27961" s="141" t="s">
        <v>14501</v>
      </c>
      <c r="E27961" s="141" t="s">
        <v>14501</v>
      </c>
      <c r="F27961" s="141" t="s">
        <v>14501</v>
      </c>
      <c r="G27961" s="136">
        <v>33.332999999999998</v>
      </c>
      <c r="H27961" s="136">
        <v>266.67</v>
      </c>
      <c r="I27961" s="136">
        <v>2129.8110000000001</v>
      </c>
      <c r="J27961" s="141" t="s">
        <v>14501</v>
      </c>
      <c r="K27961" s="141" t="s">
        <v>14501</v>
      </c>
      <c r="L27961" s="141" t="s">
        <v>14501</v>
      </c>
      <c r="M27961" s="136">
        <v>101.852</v>
      </c>
      <c r="N27961" s="136">
        <v>33.332999999999998</v>
      </c>
      <c r="O27961" s="136">
        <v>74.073999999999998</v>
      </c>
      <c r="P27961" s="136">
        <v>814.84100000000001</v>
      </c>
      <c r="Q27961" s="140">
        <v>680774.75</v>
      </c>
      <c r="R27961" s="141" t="s">
        <v>14501</v>
      </c>
      <c r="S27961" s="136">
        <v>277.78199999999998</v>
      </c>
    </row>
    <row r="27962" spans="1:19" ht="11.25" thickBot="1" x14ac:dyDescent="0.2">
      <c r="A27962" s="112"/>
    </row>
    <row r="27963" spans="1:19" ht="11.25" thickBot="1" x14ac:dyDescent="0.2">
      <c r="A27963" s="138" t="s">
        <v>364</v>
      </c>
      <c r="B27963" s="112"/>
      <c r="C27963" s="141" t="s">
        <v>14501</v>
      </c>
      <c r="D27963" s="141" t="s">
        <v>14501</v>
      </c>
      <c r="E27963" s="141" t="s">
        <v>14501</v>
      </c>
      <c r="F27963" s="141" t="s">
        <v>14501</v>
      </c>
      <c r="G27963" s="136">
        <v>0</v>
      </c>
      <c r="H27963" s="136">
        <v>0</v>
      </c>
      <c r="I27963" s="136">
        <v>0</v>
      </c>
      <c r="J27963" s="141" t="s">
        <v>14501</v>
      </c>
      <c r="K27963" s="141" t="s">
        <v>14501</v>
      </c>
      <c r="L27963" s="141" t="s">
        <v>14501</v>
      </c>
      <c r="M27963" s="136">
        <v>0</v>
      </c>
      <c r="N27963" s="136">
        <v>0</v>
      </c>
      <c r="O27963" s="136">
        <v>0</v>
      </c>
      <c r="P27963" s="136">
        <v>0</v>
      </c>
      <c r="Q27963" s="140">
        <v>0</v>
      </c>
      <c r="R27963" s="141" t="s">
        <v>14501</v>
      </c>
      <c r="S27963" s="136">
        <v>0</v>
      </c>
    </row>
    <row r="27964" spans="1:19" ht="11.25" thickBot="1" x14ac:dyDescent="0.2">
      <c r="A27964" s="112"/>
    </row>
    <row r="27965" spans="1:19" ht="11.25" thickBot="1" x14ac:dyDescent="0.2">
      <c r="A27965" s="139" t="s">
        <v>366</v>
      </c>
      <c r="B27965" s="112"/>
      <c r="C27965" s="141" t="s">
        <v>14501</v>
      </c>
      <c r="D27965" s="141" t="s">
        <v>14501</v>
      </c>
      <c r="E27965" s="141" t="s">
        <v>14501</v>
      </c>
      <c r="F27965" s="141" t="s">
        <v>14501</v>
      </c>
      <c r="G27965" s="136">
        <v>0</v>
      </c>
      <c r="H27965" s="136">
        <v>0</v>
      </c>
      <c r="I27965" s="136">
        <v>0</v>
      </c>
      <c r="J27965" s="141" t="s">
        <v>14501</v>
      </c>
      <c r="K27965" s="141" t="s">
        <v>14501</v>
      </c>
      <c r="L27965" s="141" t="s">
        <v>14501</v>
      </c>
      <c r="M27965" s="136">
        <v>0</v>
      </c>
      <c r="N27965" s="136">
        <v>0</v>
      </c>
      <c r="O27965" s="136">
        <v>0</v>
      </c>
      <c r="P27965" s="136">
        <v>0</v>
      </c>
      <c r="Q27965" s="140">
        <v>0</v>
      </c>
      <c r="R27965" s="141" t="s">
        <v>14501</v>
      </c>
      <c r="S27965" s="136">
        <v>0</v>
      </c>
    </row>
    <row r="27966" spans="1:19" ht="11.25" thickBot="1" x14ac:dyDescent="0.2">
      <c r="A27966" s="112"/>
    </row>
    <row r="27967" spans="1:19" ht="11.25" thickBot="1" x14ac:dyDescent="0.2">
      <c r="A27967" s="106" t="s">
        <v>357</v>
      </c>
      <c r="B27967" s="106" t="s">
        <v>358</v>
      </c>
      <c r="C27967" s="146" t="s">
        <v>68</v>
      </c>
      <c r="D27967" s="146" t="s">
        <v>14511</v>
      </c>
    </row>
    <row r="27968" spans="1:19" ht="11.25" thickBot="1" x14ac:dyDescent="0.2">
      <c r="A27968" s="107">
        <v>1</v>
      </c>
      <c r="B27968" s="132">
        <v>0.76274305555555555</v>
      </c>
      <c r="C27968" s="108">
        <v>55.555999999999997</v>
      </c>
      <c r="D27968" s="141" t="s">
        <v>14500</v>
      </c>
    </row>
    <row r="27969" spans="1:19" ht="11.25" thickBot="1" x14ac:dyDescent="0.2">
      <c r="A27969" s="112"/>
    </row>
    <row r="27970" spans="1:19" ht="11.25" thickBot="1" x14ac:dyDescent="0.2">
      <c r="A27970" s="135" t="s">
        <v>362</v>
      </c>
      <c r="B27970" s="112"/>
      <c r="C27970" s="136">
        <v>55.555999999999997</v>
      </c>
      <c r="D27970" s="141" t="s">
        <v>14501</v>
      </c>
    </row>
    <row r="27971" spans="1:19" ht="11.25" thickBot="1" x14ac:dyDescent="0.2">
      <c r="A27971" s="112"/>
    </row>
    <row r="27972" spans="1:19" ht="11.25" thickBot="1" x14ac:dyDescent="0.2">
      <c r="A27972" s="138" t="s">
        <v>364</v>
      </c>
      <c r="B27972" s="112"/>
      <c r="C27972" s="136">
        <v>0</v>
      </c>
      <c r="D27972" s="141" t="s">
        <v>14501</v>
      </c>
    </row>
    <row r="27973" spans="1:19" ht="11.25" thickBot="1" x14ac:dyDescent="0.2">
      <c r="A27973" s="112"/>
    </row>
    <row r="27974" spans="1:19" ht="11.25" thickBot="1" x14ac:dyDescent="0.2">
      <c r="A27974" s="139" t="s">
        <v>366</v>
      </c>
      <c r="B27974" s="112"/>
      <c r="C27974" s="136">
        <v>0</v>
      </c>
      <c r="D27974" s="141" t="s">
        <v>14501</v>
      </c>
    </row>
    <row r="27975" spans="1:19" ht="10.5" x14ac:dyDescent="0.15">
      <c r="A27975" s="112"/>
    </row>
    <row r="27976" spans="1:19" x14ac:dyDescent="0.15">
      <c r="A27976" s="129"/>
      <c r="B27976" s="86" t="s">
        <v>4588</v>
      </c>
    </row>
    <row r="27977" spans="1:19" ht="9.75" thickBot="1" x14ac:dyDescent="0.2">
      <c r="A27977" s="81" t="s">
        <v>5871</v>
      </c>
    </row>
    <row r="27978" spans="1:19" ht="11.25" thickBot="1" x14ac:dyDescent="0.2">
      <c r="A27978" s="106" t="s">
        <v>357</v>
      </c>
      <c r="B27978" s="106" t="s">
        <v>358</v>
      </c>
      <c r="C27978" s="146" t="s">
        <v>14494</v>
      </c>
      <c r="D27978" s="146" t="s">
        <v>14495</v>
      </c>
      <c r="E27978" s="146" t="s">
        <v>14496</v>
      </c>
      <c r="F27978" s="146" t="s">
        <v>0</v>
      </c>
      <c r="G27978" s="146" t="s">
        <v>1</v>
      </c>
      <c r="H27978" s="146" t="s">
        <v>2</v>
      </c>
      <c r="I27978" s="146" t="s">
        <v>14497</v>
      </c>
      <c r="J27978" s="146" t="s">
        <v>3</v>
      </c>
      <c r="K27978" s="146" t="s">
        <v>14498</v>
      </c>
      <c r="L27978" s="146" t="s">
        <v>7</v>
      </c>
      <c r="M27978" s="146" t="s">
        <v>14499</v>
      </c>
      <c r="N27978" s="146" t="s">
        <v>10</v>
      </c>
      <c r="O27978" s="146" t="s">
        <v>11</v>
      </c>
      <c r="P27978" s="146" t="s">
        <v>12</v>
      </c>
      <c r="Q27978" s="146" t="s">
        <v>13</v>
      </c>
      <c r="R27978" s="146" t="s">
        <v>14</v>
      </c>
      <c r="S27978" s="146" t="s">
        <v>15</v>
      </c>
    </row>
    <row r="27979" spans="1:19" ht="11.25" thickBot="1" x14ac:dyDescent="0.2">
      <c r="A27979" s="107">
        <v>1</v>
      </c>
      <c r="B27979" s="132">
        <v>0.76789351851851861</v>
      </c>
      <c r="C27979" s="141" t="s">
        <v>14500</v>
      </c>
      <c r="D27979" s="141" t="s">
        <v>14500</v>
      </c>
      <c r="E27979" s="108">
        <v>33.332999999999998</v>
      </c>
      <c r="F27979" s="108">
        <v>13390.495000000001</v>
      </c>
      <c r="G27979" s="108">
        <v>44320.016000000003</v>
      </c>
      <c r="H27979" s="108">
        <v>185.18700000000001</v>
      </c>
      <c r="I27979" s="108">
        <v>129.63</v>
      </c>
      <c r="J27979" s="108">
        <v>454.55500000000001</v>
      </c>
      <c r="K27979" s="108">
        <v>576.40300000000002</v>
      </c>
      <c r="L27979" s="145">
        <v>9809.5640000000003</v>
      </c>
      <c r="M27979" s="108">
        <v>111.11199999999999</v>
      </c>
      <c r="N27979" s="108">
        <v>41.667000000000002</v>
      </c>
      <c r="O27979" s="108">
        <v>148.149</v>
      </c>
      <c r="P27979" s="108">
        <v>18030.12</v>
      </c>
      <c r="Q27979" s="108">
        <v>68024.145999999993</v>
      </c>
      <c r="R27979" s="108">
        <v>333.339</v>
      </c>
      <c r="S27979" s="108">
        <v>870.40499999999997</v>
      </c>
    </row>
    <row r="27980" spans="1:19" ht="11.25" thickBot="1" x14ac:dyDescent="0.2">
      <c r="A27980" s="112"/>
    </row>
    <row r="27981" spans="1:19" ht="11.25" thickBot="1" x14ac:dyDescent="0.2">
      <c r="A27981" s="135" t="s">
        <v>362</v>
      </c>
      <c r="B27981" s="112"/>
      <c r="C27981" s="141" t="s">
        <v>14501</v>
      </c>
      <c r="D27981" s="141" t="s">
        <v>14501</v>
      </c>
      <c r="E27981" s="136">
        <v>33.332999999999998</v>
      </c>
      <c r="F27981" s="136">
        <v>13390.495000000001</v>
      </c>
      <c r="G27981" s="136">
        <v>44320.016000000003</v>
      </c>
      <c r="H27981" s="136">
        <v>185.18700000000001</v>
      </c>
      <c r="I27981" s="136">
        <v>129.63</v>
      </c>
      <c r="J27981" s="136">
        <v>454.55500000000001</v>
      </c>
      <c r="K27981" s="136">
        <v>576.40300000000002</v>
      </c>
      <c r="L27981" s="140">
        <v>9809.5640000000003</v>
      </c>
      <c r="M27981" s="136">
        <v>111.11199999999999</v>
      </c>
      <c r="N27981" s="136">
        <v>41.667000000000002</v>
      </c>
      <c r="O27981" s="136">
        <v>148.149</v>
      </c>
      <c r="P27981" s="136">
        <v>18030.12</v>
      </c>
      <c r="Q27981" s="136">
        <v>68024.145999999993</v>
      </c>
      <c r="R27981" s="136">
        <v>333.339</v>
      </c>
      <c r="S27981" s="136">
        <v>870.40499999999997</v>
      </c>
    </row>
    <row r="27982" spans="1:19" ht="11.25" thickBot="1" x14ac:dyDescent="0.2">
      <c r="A27982" s="112"/>
    </row>
    <row r="27983" spans="1:19" ht="11.25" thickBot="1" x14ac:dyDescent="0.2">
      <c r="A27983" s="138" t="s">
        <v>364</v>
      </c>
      <c r="B27983" s="112"/>
      <c r="C27983" s="141" t="s">
        <v>14501</v>
      </c>
      <c r="D27983" s="141" t="s">
        <v>14501</v>
      </c>
      <c r="E27983" s="136">
        <v>0</v>
      </c>
      <c r="F27983" s="136">
        <v>0</v>
      </c>
      <c r="G27983" s="136">
        <v>0</v>
      </c>
      <c r="H27983" s="136">
        <v>0</v>
      </c>
      <c r="I27983" s="136">
        <v>0</v>
      </c>
      <c r="J27983" s="136">
        <v>0</v>
      </c>
      <c r="K27983" s="136">
        <v>0</v>
      </c>
      <c r="L27983" s="140">
        <v>0</v>
      </c>
      <c r="M27983" s="136">
        <v>0</v>
      </c>
      <c r="N27983" s="136">
        <v>0</v>
      </c>
      <c r="O27983" s="136">
        <v>0</v>
      </c>
      <c r="P27983" s="136">
        <v>0</v>
      </c>
      <c r="Q27983" s="136">
        <v>0</v>
      </c>
      <c r="R27983" s="136">
        <v>0</v>
      </c>
      <c r="S27983" s="136">
        <v>0</v>
      </c>
    </row>
    <row r="27984" spans="1:19" ht="11.25" thickBot="1" x14ac:dyDescent="0.2">
      <c r="A27984" s="112"/>
    </row>
    <row r="27985" spans="1:19" ht="11.25" thickBot="1" x14ac:dyDescent="0.2">
      <c r="A27985" s="139" t="s">
        <v>366</v>
      </c>
      <c r="B27985" s="112"/>
      <c r="C27985" s="141" t="s">
        <v>14501</v>
      </c>
      <c r="D27985" s="141" t="s">
        <v>14501</v>
      </c>
      <c r="E27985" s="136">
        <v>0</v>
      </c>
      <c r="F27985" s="136">
        <v>0</v>
      </c>
      <c r="G27985" s="136">
        <v>0</v>
      </c>
      <c r="H27985" s="136">
        <v>0</v>
      </c>
      <c r="I27985" s="136">
        <v>0</v>
      </c>
      <c r="J27985" s="136">
        <v>0</v>
      </c>
      <c r="K27985" s="136">
        <v>0</v>
      </c>
      <c r="L27985" s="140">
        <v>0</v>
      </c>
      <c r="M27985" s="136">
        <v>0</v>
      </c>
      <c r="N27985" s="136">
        <v>0</v>
      </c>
      <c r="O27985" s="136">
        <v>0</v>
      </c>
      <c r="P27985" s="136">
        <v>0</v>
      </c>
      <c r="Q27985" s="136">
        <v>0</v>
      </c>
      <c r="R27985" s="136">
        <v>0</v>
      </c>
      <c r="S27985" s="136">
        <v>0</v>
      </c>
    </row>
    <row r="27986" spans="1:19" ht="11.25" thickBot="1" x14ac:dyDescent="0.2">
      <c r="A27986" s="112"/>
    </row>
    <row r="27987" spans="1:19" ht="11.25" thickBot="1" x14ac:dyDescent="0.2">
      <c r="A27987" s="106" t="s">
        <v>357</v>
      </c>
      <c r="B27987" s="106" t="s">
        <v>358</v>
      </c>
      <c r="C27987" s="146" t="s">
        <v>16</v>
      </c>
      <c r="D27987" s="146" t="s">
        <v>14502</v>
      </c>
      <c r="E27987" s="146" t="s">
        <v>14503</v>
      </c>
      <c r="F27987" s="146" t="s">
        <v>20</v>
      </c>
      <c r="G27987" s="146" t="s">
        <v>21</v>
      </c>
      <c r="H27987" s="146" t="s">
        <v>22</v>
      </c>
      <c r="I27987" s="146" t="s">
        <v>23</v>
      </c>
      <c r="J27987" s="146" t="s">
        <v>24</v>
      </c>
      <c r="K27987" s="146" t="s">
        <v>26</v>
      </c>
      <c r="L27987" s="146" t="s">
        <v>14504</v>
      </c>
      <c r="M27987" s="146" t="s">
        <v>27</v>
      </c>
      <c r="N27987" s="146" t="s">
        <v>28</v>
      </c>
      <c r="O27987" s="146" t="s">
        <v>29</v>
      </c>
      <c r="P27987" s="146" t="s">
        <v>30</v>
      </c>
      <c r="Q27987" s="146" t="s">
        <v>14505</v>
      </c>
      <c r="R27987" s="146" t="s">
        <v>32</v>
      </c>
      <c r="S27987" s="146" t="s">
        <v>33</v>
      </c>
    </row>
    <row r="27988" spans="1:19" ht="11.25" thickBot="1" x14ac:dyDescent="0.2">
      <c r="A27988" s="107">
        <v>1</v>
      </c>
      <c r="B27988" s="132">
        <v>0.76789351851851861</v>
      </c>
      <c r="C27988" s="108">
        <v>4267.4040000000005</v>
      </c>
      <c r="D27988" s="108">
        <v>983.37300000000005</v>
      </c>
      <c r="E27988" s="141" t="s">
        <v>14500</v>
      </c>
      <c r="F27988" s="145">
        <v>10020.700999999999</v>
      </c>
      <c r="G27988" s="141" t="s">
        <v>14500</v>
      </c>
      <c r="H27988" s="108">
        <v>55.555999999999997</v>
      </c>
      <c r="I27988" s="108">
        <v>4050.6460000000002</v>
      </c>
      <c r="J27988" s="108">
        <v>48930.444000000003</v>
      </c>
      <c r="K27988" s="145">
        <v>78859.212</v>
      </c>
      <c r="L27988" s="108">
        <v>145.83500000000001</v>
      </c>
      <c r="M27988" s="108">
        <v>33.332999999999998</v>
      </c>
      <c r="N27988" s="108">
        <v>229.17</v>
      </c>
      <c r="O27988" s="141" t="s">
        <v>14500</v>
      </c>
      <c r="P27988" s="141" t="s">
        <v>14500</v>
      </c>
      <c r="Q27988" s="108">
        <v>92.593000000000004</v>
      </c>
      <c r="R27988" s="108">
        <v>74.073999999999998</v>
      </c>
      <c r="S27988" s="141" t="s">
        <v>14500</v>
      </c>
    </row>
    <row r="27989" spans="1:19" ht="11.25" thickBot="1" x14ac:dyDescent="0.2">
      <c r="A27989" s="112"/>
    </row>
    <row r="27990" spans="1:19" ht="11.25" thickBot="1" x14ac:dyDescent="0.2">
      <c r="A27990" s="135" t="s">
        <v>362</v>
      </c>
      <c r="B27990" s="112"/>
      <c r="C27990" s="136">
        <v>4267.4040000000005</v>
      </c>
      <c r="D27990" s="136">
        <v>983.37300000000005</v>
      </c>
      <c r="E27990" s="141" t="s">
        <v>14501</v>
      </c>
      <c r="F27990" s="140">
        <v>10020.700999999999</v>
      </c>
      <c r="G27990" s="141" t="s">
        <v>14501</v>
      </c>
      <c r="H27990" s="136">
        <v>55.555999999999997</v>
      </c>
      <c r="I27990" s="136">
        <v>4050.6460000000002</v>
      </c>
      <c r="J27990" s="136">
        <v>48930.444000000003</v>
      </c>
      <c r="K27990" s="140">
        <v>78859.212</v>
      </c>
      <c r="L27990" s="136">
        <v>145.83500000000001</v>
      </c>
      <c r="M27990" s="136">
        <v>33.332999999999998</v>
      </c>
      <c r="N27990" s="136">
        <v>229.17</v>
      </c>
      <c r="O27990" s="141" t="s">
        <v>14501</v>
      </c>
      <c r="P27990" s="141" t="s">
        <v>14501</v>
      </c>
      <c r="Q27990" s="136">
        <v>92.593000000000004</v>
      </c>
      <c r="R27990" s="136">
        <v>74.073999999999998</v>
      </c>
      <c r="S27990" s="141" t="s">
        <v>14501</v>
      </c>
    </row>
    <row r="27991" spans="1:19" ht="11.25" thickBot="1" x14ac:dyDescent="0.2">
      <c r="A27991" s="112"/>
    </row>
    <row r="27992" spans="1:19" ht="11.25" thickBot="1" x14ac:dyDescent="0.2">
      <c r="A27992" s="138" t="s">
        <v>364</v>
      </c>
      <c r="B27992" s="112"/>
      <c r="C27992" s="136">
        <v>0</v>
      </c>
      <c r="D27992" s="136">
        <v>0</v>
      </c>
      <c r="E27992" s="141" t="s">
        <v>14501</v>
      </c>
      <c r="F27992" s="140">
        <v>0</v>
      </c>
      <c r="G27992" s="141" t="s">
        <v>14501</v>
      </c>
      <c r="H27992" s="136">
        <v>0</v>
      </c>
      <c r="I27992" s="136">
        <v>0</v>
      </c>
      <c r="J27992" s="136">
        <v>0</v>
      </c>
      <c r="K27992" s="140">
        <v>0</v>
      </c>
      <c r="L27992" s="136">
        <v>0</v>
      </c>
      <c r="M27992" s="136">
        <v>0</v>
      </c>
      <c r="N27992" s="136">
        <v>0</v>
      </c>
      <c r="O27992" s="141" t="s">
        <v>14501</v>
      </c>
      <c r="P27992" s="141" t="s">
        <v>14501</v>
      </c>
      <c r="Q27992" s="136">
        <v>0</v>
      </c>
      <c r="R27992" s="136">
        <v>0</v>
      </c>
      <c r="S27992" s="141" t="s">
        <v>14501</v>
      </c>
    </row>
    <row r="27993" spans="1:19" ht="11.25" thickBot="1" x14ac:dyDescent="0.2">
      <c r="A27993" s="112"/>
    </row>
    <row r="27994" spans="1:19" ht="11.25" thickBot="1" x14ac:dyDescent="0.2">
      <c r="A27994" s="139" t="s">
        <v>366</v>
      </c>
      <c r="B27994" s="112"/>
      <c r="C27994" s="136">
        <v>0</v>
      </c>
      <c r="D27994" s="136">
        <v>0</v>
      </c>
      <c r="E27994" s="141" t="s">
        <v>14501</v>
      </c>
      <c r="F27994" s="140">
        <v>0</v>
      </c>
      <c r="G27994" s="141" t="s">
        <v>14501</v>
      </c>
      <c r="H27994" s="136">
        <v>0</v>
      </c>
      <c r="I27994" s="136">
        <v>0</v>
      </c>
      <c r="J27994" s="136">
        <v>0</v>
      </c>
      <c r="K27994" s="140">
        <v>0</v>
      </c>
      <c r="L27994" s="136">
        <v>0</v>
      </c>
      <c r="M27994" s="136">
        <v>0</v>
      </c>
      <c r="N27994" s="136">
        <v>0</v>
      </c>
      <c r="O27994" s="141" t="s">
        <v>14501</v>
      </c>
      <c r="P27994" s="141" t="s">
        <v>14501</v>
      </c>
      <c r="Q27994" s="136">
        <v>0</v>
      </c>
      <c r="R27994" s="136">
        <v>0</v>
      </c>
      <c r="S27994" s="141" t="s">
        <v>14501</v>
      </c>
    </row>
    <row r="27995" spans="1:19" ht="11.25" thickBot="1" x14ac:dyDescent="0.2">
      <c r="A27995" s="112"/>
    </row>
    <row r="27996" spans="1:19" ht="11.25" thickBot="1" x14ac:dyDescent="0.2">
      <c r="A27996" s="106" t="s">
        <v>357</v>
      </c>
      <c r="B27996" s="106" t="s">
        <v>358</v>
      </c>
      <c r="C27996" s="146" t="s">
        <v>35</v>
      </c>
      <c r="D27996" s="146" t="s">
        <v>36</v>
      </c>
      <c r="E27996" s="146" t="s">
        <v>14506</v>
      </c>
      <c r="F27996" s="146" t="s">
        <v>38</v>
      </c>
      <c r="G27996" s="146" t="s">
        <v>39</v>
      </c>
      <c r="H27996" s="146" t="s">
        <v>41</v>
      </c>
      <c r="I27996" s="146" t="s">
        <v>42</v>
      </c>
      <c r="J27996" s="146" t="s">
        <v>43</v>
      </c>
      <c r="K27996" s="146" t="s">
        <v>44</v>
      </c>
      <c r="L27996" s="146" t="s">
        <v>45</v>
      </c>
      <c r="M27996" s="146" t="s">
        <v>46</v>
      </c>
      <c r="N27996" s="146" t="s">
        <v>47</v>
      </c>
      <c r="O27996" s="146" t="s">
        <v>48</v>
      </c>
      <c r="P27996" s="146" t="s">
        <v>49</v>
      </c>
      <c r="Q27996" s="146" t="s">
        <v>50</v>
      </c>
      <c r="R27996" s="146" t="s">
        <v>51</v>
      </c>
      <c r="S27996" s="146" t="s">
        <v>52</v>
      </c>
    </row>
    <row r="27997" spans="1:19" ht="11.25" thickBot="1" x14ac:dyDescent="0.2">
      <c r="A27997" s="107">
        <v>1</v>
      </c>
      <c r="B27997" s="132">
        <v>0.76789351851851861</v>
      </c>
      <c r="C27997" s="145">
        <v>161723.89000000001</v>
      </c>
      <c r="D27997" s="108">
        <v>33.332999999999998</v>
      </c>
      <c r="E27997" s="141" t="s">
        <v>14500</v>
      </c>
      <c r="F27997" s="141" t="s">
        <v>14500</v>
      </c>
      <c r="G27997" s="108">
        <v>142.858</v>
      </c>
      <c r="H27997" s="108">
        <v>34182.603000000003</v>
      </c>
      <c r="I27997" s="108">
        <v>375.00599999999997</v>
      </c>
      <c r="J27997" s="108">
        <v>740.76700000000005</v>
      </c>
      <c r="K27997" s="108">
        <v>88.888999999999996</v>
      </c>
      <c r="L27997" s="108">
        <v>185.18700000000001</v>
      </c>
      <c r="M27997" s="141" t="s">
        <v>14500</v>
      </c>
      <c r="N27997" s="108">
        <v>41.667000000000002</v>
      </c>
      <c r="O27997" s="108">
        <v>66.667000000000002</v>
      </c>
      <c r="P27997" s="108">
        <v>33.332999999999998</v>
      </c>
      <c r="Q27997" s="141" t="s">
        <v>14500</v>
      </c>
      <c r="R27997" s="141" t="s">
        <v>14500</v>
      </c>
      <c r="S27997" s="141" t="s">
        <v>14500</v>
      </c>
    </row>
    <row r="27998" spans="1:19" ht="11.25" thickBot="1" x14ac:dyDescent="0.2">
      <c r="A27998" s="112"/>
    </row>
    <row r="27999" spans="1:19" ht="11.25" thickBot="1" x14ac:dyDescent="0.2">
      <c r="A27999" s="135" t="s">
        <v>362</v>
      </c>
      <c r="B27999" s="112"/>
      <c r="C27999" s="140">
        <v>161723.89000000001</v>
      </c>
      <c r="D27999" s="136">
        <v>33.332999999999998</v>
      </c>
      <c r="E27999" s="141" t="s">
        <v>14501</v>
      </c>
      <c r="F27999" s="141" t="s">
        <v>14501</v>
      </c>
      <c r="G27999" s="136">
        <v>142.858</v>
      </c>
      <c r="H27999" s="136">
        <v>34182.603000000003</v>
      </c>
      <c r="I27999" s="136">
        <v>375.00599999999997</v>
      </c>
      <c r="J27999" s="136">
        <v>740.76700000000005</v>
      </c>
      <c r="K27999" s="136">
        <v>88.888999999999996</v>
      </c>
      <c r="L27999" s="136">
        <v>185.18700000000001</v>
      </c>
      <c r="M27999" s="141" t="s">
        <v>14501</v>
      </c>
      <c r="N27999" s="136">
        <v>41.667000000000002</v>
      </c>
      <c r="O27999" s="136">
        <v>66.667000000000002</v>
      </c>
      <c r="P27999" s="136">
        <v>33.332999999999998</v>
      </c>
      <c r="Q27999" s="141" t="s">
        <v>14501</v>
      </c>
      <c r="R27999" s="141" t="s">
        <v>14501</v>
      </c>
      <c r="S27999" s="141" t="s">
        <v>14501</v>
      </c>
    </row>
    <row r="28000" spans="1:19" ht="11.25" thickBot="1" x14ac:dyDescent="0.2">
      <c r="A28000" s="112"/>
    </row>
    <row r="28001" spans="1:19" ht="11.25" thickBot="1" x14ac:dyDescent="0.2">
      <c r="A28001" s="138" t="s">
        <v>364</v>
      </c>
      <c r="B28001" s="112"/>
      <c r="C28001" s="140">
        <v>0</v>
      </c>
      <c r="D28001" s="136">
        <v>0</v>
      </c>
      <c r="E28001" s="141" t="s">
        <v>14501</v>
      </c>
      <c r="F28001" s="141" t="s">
        <v>14501</v>
      </c>
      <c r="G28001" s="136">
        <v>0</v>
      </c>
      <c r="H28001" s="136">
        <v>0</v>
      </c>
      <c r="I28001" s="136">
        <v>0</v>
      </c>
      <c r="J28001" s="136">
        <v>0</v>
      </c>
      <c r="K28001" s="136">
        <v>0</v>
      </c>
      <c r="L28001" s="136">
        <v>0</v>
      </c>
      <c r="M28001" s="141" t="s">
        <v>14501</v>
      </c>
      <c r="N28001" s="136">
        <v>0</v>
      </c>
      <c r="O28001" s="136">
        <v>0</v>
      </c>
      <c r="P28001" s="136">
        <v>0</v>
      </c>
      <c r="Q28001" s="141" t="s">
        <v>14501</v>
      </c>
      <c r="R28001" s="141" t="s">
        <v>14501</v>
      </c>
      <c r="S28001" s="141" t="s">
        <v>14501</v>
      </c>
    </row>
    <row r="28002" spans="1:19" ht="11.25" thickBot="1" x14ac:dyDescent="0.2">
      <c r="A28002" s="112"/>
    </row>
    <row r="28003" spans="1:19" ht="11.25" thickBot="1" x14ac:dyDescent="0.2">
      <c r="A28003" s="139" t="s">
        <v>366</v>
      </c>
      <c r="B28003" s="112"/>
      <c r="C28003" s="140">
        <v>0</v>
      </c>
      <c r="D28003" s="136">
        <v>0</v>
      </c>
      <c r="E28003" s="141" t="s">
        <v>14501</v>
      </c>
      <c r="F28003" s="141" t="s">
        <v>14501</v>
      </c>
      <c r="G28003" s="136">
        <v>0</v>
      </c>
      <c r="H28003" s="136">
        <v>0</v>
      </c>
      <c r="I28003" s="136">
        <v>0</v>
      </c>
      <c r="J28003" s="136">
        <v>0</v>
      </c>
      <c r="K28003" s="136">
        <v>0</v>
      </c>
      <c r="L28003" s="136">
        <v>0</v>
      </c>
      <c r="M28003" s="141" t="s">
        <v>14501</v>
      </c>
      <c r="N28003" s="136">
        <v>0</v>
      </c>
      <c r="O28003" s="136">
        <v>0</v>
      </c>
      <c r="P28003" s="136">
        <v>0</v>
      </c>
      <c r="Q28003" s="141" t="s">
        <v>14501</v>
      </c>
      <c r="R28003" s="141" t="s">
        <v>14501</v>
      </c>
      <c r="S28003" s="141" t="s">
        <v>14501</v>
      </c>
    </row>
    <row r="28004" spans="1:19" ht="11.25" thickBot="1" x14ac:dyDescent="0.2">
      <c r="A28004" s="112"/>
    </row>
    <row r="28005" spans="1:19" ht="11.25" thickBot="1" x14ac:dyDescent="0.2">
      <c r="A28005" s="106" t="s">
        <v>357</v>
      </c>
      <c r="B28005" s="106" t="s">
        <v>358</v>
      </c>
      <c r="C28005" s="146" t="s">
        <v>53</v>
      </c>
      <c r="D28005" s="146" t="s">
        <v>54</v>
      </c>
      <c r="E28005" s="146" t="s">
        <v>55</v>
      </c>
      <c r="F28005" s="146" t="s">
        <v>56</v>
      </c>
      <c r="G28005" s="146" t="s">
        <v>14507</v>
      </c>
      <c r="H28005" s="146" t="s">
        <v>57</v>
      </c>
      <c r="I28005" s="146" t="s">
        <v>59</v>
      </c>
      <c r="J28005" s="146" t="s">
        <v>14508</v>
      </c>
      <c r="K28005" s="146" t="s">
        <v>60</v>
      </c>
      <c r="L28005" s="146" t="s">
        <v>61</v>
      </c>
      <c r="M28005" s="146" t="s">
        <v>62</v>
      </c>
      <c r="N28005" s="146" t="s">
        <v>14509</v>
      </c>
      <c r="O28005" s="146" t="s">
        <v>63</v>
      </c>
      <c r="P28005" s="146" t="s">
        <v>64</v>
      </c>
      <c r="Q28005" s="146" t="s">
        <v>66</v>
      </c>
      <c r="R28005" s="146" t="s">
        <v>14510</v>
      </c>
      <c r="S28005" s="146" t="s">
        <v>67</v>
      </c>
    </row>
    <row r="28006" spans="1:19" ht="11.25" thickBot="1" x14ac:dyDescent="0.2">
      <c r="A28006" s="107">
        <v>1</v>
      </c>
      <c r="B28006" s="132">
        <v>0.76789351851851861</v>
      </c>
      <c r="C28006" s="108">
        <v>33.332999999999998</v>
      </c>
      <c r="D28006" s="108">
        <v>33.332999999999998</v>
      </c>
      <c r="E28006" s="141" t="s">
        <v>14500</v>
      </c>
      <c r="F28006" s="108">
        <v>83.334000000000003</v>
      </c>
      <c r="G28006" s="141" t="s">
        <v>14500</v>
      </c>
      <c r="H28006" s="108">
        <v>187.50299999999999</v>
      </c>
      <c r="I28006" s="108">
        <v>1537.143</v>
      </c>
      <c r="J28006" s="141" t="s">
        <v>14500</v>
      </c>
      <c r="K28006" s="141" t="s">
        <v>14500</v>
      </c>
      <c r="L28006" s="141" t="s">
        <v>14500</v>
      </c>
      <c r="M28006" s="108">
        <v>222.22499999999999</v>
      </c>
      <c r="N28006" s="108">
        <v>66.667000000000002</v>
      </c>
      <c r="O28006" s="108">
        <v>111.11199999999999</v>
      </c>
      <c r="P28006" s="108">
        <v>1216.124</v>
      </c>
      <c r="Q28006" s="145">
        <v>686423.79</v>
      </c>
      <c r="R28006" s="141" t="s">
        <v>14500</v>
      </c>
      <c r="S28006" s="108">
        <v>645.85299999999995</v>
      </c>
    </row>
    <row r="28007" spans="1:19" ht="11.25" thickBot="1" x14ac:dyDescent="0.2">
      <c r="A28007" s="112"/>
    </row>
    <row r="28008" spans="1:19" ht="11.25" thickBot="1" x14ac:dyDescent="0.2">
      <c r="A28008" s="135" t="s">
        <v>362</v>
      </c>
      <c r="B28008" s="112"/>
      <c r="C28008" s="136">
        <v>33.332999999999998</v>
      </c>
      <c r="D28008" s="136">
        <v>33.332999999999998</v>
      </c>
      <c r="E28008" s="141" t="s">
        <v>14501</v>
      </c>
      <c r="F28008" s="136">
        <v>83.334000000000003</v>
      </c>
      <c r="G28008" s="141" t="s">
        <v>14501</v>
      </c>
      <c r="H28008" s="136">
        <v>187.50299999999999</v>
      </c>
      <c r="I28008" s="136">
        <v>1537.143</v>
      </c>
      <c r="J28008" s="141" t="s">
        <v>14501</v>
      </c>
      <c r="K28008" s="141" t="s">
        <v>14501</v>
      </c>
      <c r="L28008" s="141" t="s">
        <v>14501</v>
      </c>
      <c r="M28008" s="136">
        <v>222.22499999999999</v>
      </c>
      <c r="N28008" s="136">
        <v>66.667000000000002</v>
      </c>
      <c r="O28008" s="136">
        <v>111.11199999999999</v>
      </c>
      <c r="P28008" s="136">
        <v>1216.124</v>
      </c>
      <c r="Q28008" s="140">
        <v>686423.79</v>
      </c>
      <c r="R28008" s="141" t="s">
        <v>14501</v>
      </c>
      <c r="S28008" s="136">
        <v>645.85299999999995</v>
      </c>
    </row>
    <row r="28009" spans="1:19" ht="11.25" thickBot="1" x14ac:dyDescent="0.2">
      <c r="A28009" s="112"/>
    </row>
    <row r="28010" spans="1:19" ht="11.25" thickBot="1" x14ac:dyDescent="0.2">
      <c r="A28010" s="138" t="s">
        <v>364</v>
      </c>
      <c r="B28010" s="112"/>
      <c r="C28010" s="136">
        <v>0</v>
      </c>
      <c r="D28010" s="136">
        <v>0</v>
      </c>
      <c r="E28010" s="141" t="s">
        <v>14501</v>
      </c>
      <c r="F28010" s="136">
        <v>0</v>
      </c>
      <c r="G28010" s="141" t="s">
        <v>14501</v>
      </c>
      <c r="H28010" s="136">
        <v>0</v>
      </c>
      <c r="I28010" s="136">
        <v>0</v>
      </c>
      <c r="J28010" s="141" t="s">
        <v>14501</v>
      </c>
      <c r="K28010" s="141" t="s">
        <v>14501</v>
      </c>
      <c r="L28010" s="141" t="s">
        <v>14501</v>
      </c>
      <c r="M28010" s="136">
        <v>0</v>
      </c>
      <c r="N28010" s="136">
        <v>0</v>
      </c>
      <c r="O28010" s="136">
        <v>0</v>
      </c>
      <c r="P28010" s="136">
        <v>0</v>
      </c>
      <c r="Q28010" s="140">
        <v>0</v>
      </c>
      <c r="R28010" s="141" t="s">
        <v>14501</v>
      </c>
      <c r="S28010" s="136">
        <v>0</v>
      </c>
    </row>
    <row r="28011" spans="1:19" ht="11.25" thickBot="1" x14ac:dyDescent="0.2">
      <c r="A28011" s="112"/>
    </row>
    <row r="28012" spans="1:19" ht="11.25" thickBot="1" x14ac:dyDescent="0.2">
      <c r="A28012" s="139" t="s">
        <v>366</v>
      </c>
      <c r="B28012" s="112"/>
      <c r="C28012" s="136">
        <v>0</v>
      </c>
      <c r="D28012" s="136">
        <v>0</v>
      </c>
      <c r="E28012" s="141" t="s">
        <v>14501</v>
      </c>
      <c r="F28012" s="136">
        <v>0</v>
      </c>
      <c r="G28012" s="141" t="s">
        <v>14501</v>
      </c>
      <c r="H28012" s="136">
        <v>0</v>
      </c>
      <c r="I28012" s="136">
        <v>0</v>
      </c>
      <c r="J28012" s="141" t="s">
        <v>14501</v>
      </c>
      <c r="K28012" s="141" t="s">
        <v>14501</v>
      </c>
      <c r="L28012" s="141" t="s">
        <v>14501</v>
      </c>
      <c r="M28012" s="136">
        <v>0</v>
      </c>
      <c r="N28012" s="136">
        <v>0</v>
      </c>
      <c r="O28012" s="136">
        <v>0</v>
      </c>
      <c r="P28012" s="136">
        <v>0</v>
      </c>
      <c r="Q28012" s="140">
        <v>0</v>
      </c>
      <c r="R28012" s="141" t="s">
        <v>14501</v>
      </c>
      <c r="S28012" s="136">
        <v>0</v>
      </c>
    </row>
    <row r="28013" spans="1:19" ht="11.25" thickBot="1" x14ac:dyDescent="0.2">
      <c r="A28013" s="112"/>
    </row>
    <row r="28014" spans="1:19" ht="11.25" thickBot="1" x14ac:dyDescent="0.2">
      <c r="A28014" s="106" t="s">
        <v>357</v>
      </c>
      <c r="B28014" s="106" t="s">
        <v>358</v>
      </c>
      <c r="C28014" s="146" t="s">
        <v>68</v>
      </c>
      <c r="D28014" s="146" t="s">
        <v>14511</v>
      </c>
    </row>
    <row r="28015" spans="1:19" ht="11.25" thickBot="1" x14ac:dyDescent="0.2">
      <c r="A28015" s="107">
        <v>1</v>
      </c>
      <c r="B28015" s="132">
        <v>0.76789351851851861</v>
      </c>
      <c r="C28015" s="108">
        <v>66.667000000000002</v>
      </c>
      <c r="D28015" s="141" t="s">
        <v>14500</v>
      </c>
    </row>
    <row r="28016" spans="1:19" ht="11.25" thickBot="1" x14ac:dyDescent="0.2">
      <c r="A28016" s="112"/>
    </row>
    <row r="28017" spans="1:19" ht="11.25" thickBot="1" x14ac:dyDescent="0.2">
      <c r="A28017" s="135" t="s">
        <v>362</v>
      </c>
      <c r="B28017" s="112"/>
      <c r="C28017" s="136">
        <v>66.667000000000002</v>
      </c>
      <c r="D28017" s="141" t="s">
        <v>14501</v>
      </c>
    </row>
    <row r="28018" spans="1:19" ht="11.25" thickBot="1" x14ac:dyDescent="0.2">
      <c r="A28018" s="112"/>
    </row>
    <row r="28019" spans="1:19" ht="11.25" thickBot="1" x14ac:dyDescent="0.2">
      <c r="A28019" s="138" t="s">
        <v>364</v>
      </c>
      <c r="B28019" s="112"/>
      <c r="C28019" s="136">
        <v>0</v>
      </c>
      <c r="D28019" s="141" t="s">
        <v>14501</v>
      </c>
    </row>
    <row r="28020" spans="1:19" ht="11.25" thickBot="1" x14ac:dyDescent="0.2">
      <c r="A28020" s="112"/>
    </row>
    <row r="28021" spans="1:19" ht="11.25" thickBot="1" x14ac:dyDescent="0.2">
      <c r="A28021" s="139" t="s">
        <v>366</v>
      </c>
      <c r="B28021" s="112"/>
      <c r="C28021" s="136">
        <v>0</v>
      </c>
      <c r="D28021" s="141" t="s">
        <v>14501</v>
      </c>
    </row>
    <row r="28022" spans="1:19" ht="10.5" x14ac:dyDescent="0.15">
      <c r="A28022" s="112"/>
    </row>
    <row r="28023" spans="1:19" x14ac:dyDescent="0.15">
      <c r="A28023" s="129"/>
      <c r="B28023" s="86" t="s">
        <v>4651</v>
      </c>
    </row>
    <row r="28024" spans="1:19" ht="9.75" thickBot="1" x14ac:dyDescent="0.2">
      <c r="A28024" s="81" t="s">
        <v>5871</v>
      </c>
    </row>
    <row r="28025" spans="1:19" ht="11.25" thickBot="1" x14ac:dyDescent="0.2">
      <c r="A28025" s="106" t="s">
        <v>357</v>
      </c>
      <c r="B28025" s="106" t="s">
        <v>358</v>
      </c>
      <c r="C28025" s="146" t="s">
        <v>14494</v>
      </c>
      <c r="D28025" s="146" t="s">
        <v>14495</v>
      </c>
      <c r="E28025" s="146" t="s">
        <v>14496</v>
      </c>
      <c r="F28025" s="146" t="s">
        <v>0</v>
      </c>
      <c r="G28025" s="146" t="s">
        <v>1</v>
      </c>
      <c r="H28025" s="146" t="s">
        <v>2</v>
      </c>
      <c r="I28025" s="146" t="s">
        <v>14497</v>
      </c>
      <c r="J28025" s="146" t="s">
        <v>3</v>
      </c>
      <c r="K28025" s="146" t="s">
        <v>14498</v>
      </c>
      <c r="L28025" s="146" t="s">
        <v>7</v>
      </c>
      <c r="M28025" s="146" t="s">
        <v>14499</v>
      </c>
      <c r="N28025" s="146" t="s">
        <v>10</v>
      </c>
      <c r="O28025" s="146" t="s">
        <v>11</v>
      </c>
      <c r="P28025" s="146" t="s">
        <v>12</v>
      </c>
      <c r="Q28025" s="146" t="s">
        <v>13</v>
      </c>
      <c r="R28025" s="146" t="s">
        <v>14</v>
      </c>
      <c r="S28025" s="146" t="s">
        <v>15</v>
      </c>
    </row>
    <row r="28026" spans="1:19" ht="11.25" thickBot="1" x14ac:dyDescent="0.2">
      <c r="A28026" s="107">
        <v>1</v>
      </c>
      <c r="B28026" s="132">
        <v>0.77303240740740742</v>
      </c>
      <c r="C28026" s="108">
        <v>33.332999999999998</v>
      </c>
      <c r="D28026" s="141" t="s">
        <v>14500</v>
      </c>
      <c r="E28026" s="108">
        <v>129.63</v>
      </c>
      <c r="F28026" s="108">
        <v>10687.960999999999</v>
      </c>
      <c r="G28026" s="108">
        <v>53032.506000000001</v>
      </c>
      <c r="H28026" s="108">
        <v>261.90800000000002</v>
      </c>
      <c r="I28026" s="108">
        <v>74.073999999999998</v>
      </c>
      <c r="J28026" s="108">
        <v>333.339</v>
      </c>
      <c r="K28026" s="108">
        <v>383.34</v>
      </c>
      <c r="L28026" s="145">
        <v>9448.2690000000002</v>
      </c>
      <c r="M28026" s="108">
        <v>83.334000000000003</v>
      </c>
      <c r="N28026" s="108">
        <v>101.852</v>
      </c>
      <c r="O28026" s="108">
        <v>250.00299999999999</v>
      </c>
      <c r="P28026" s="108">
        <v>17228.655999999999</v>
      </c>
      <c r="Q28026" s="108">
        <v>204296.63</v>
      </c>
      <c r="R28026" s="108">
        <v>166.66800000000001</v>
      </c>
      <c r="S28026" s="108">
        <v>416.67399999999998</v>
      </c>
    </row>
    <row r="28027" spans="1:19" ht="11.25" thickBot="1" x14ac:dyDescent="0.2">
      <c r="A28027" s="112"/>
    </row>
    <row r="28028" spans="1:19" ht="11.25" thickBot="1" x14ac:dyDescent="0.2">
      <c r="A28028" s="135" t="s">
        <v>362</v>
      </c>
      <c r="B28028" s="112"/>
      <c r="C28028" s="136">
        <v>33.332999999999998</v>
      </c>
      <c r="D28028" s="141" t="s">
        <v>14501</v>
      </c>
      <c r="E28028" s="136">
        <v>129.63</v>
      </c>
      <c r="F28028" s="136">
        <v>10687.960999999999</v>
      </c>
      <c r="G28028" s="136">
        <v>53032.506000000001</v>
      </c>
      <c r="H28028" s="136">
        <v>261.90800000000002</v>
      </c>
      <c r="I28028" s="136">
        <v>74.073999999999998</v>
      </c>
      <c r="J28028" s="136">
        <v>333.339</v>
      </c>
      <c r="K28028" s="136">
        <v>383.34</v>
      </c>
      <c r="L28028" s="140">
        <v>9448.2690000000002</v>
      </c>
      <c r="M28028" s="136">
        <v>83.334000000000003</v>
      </c>
      <c r="N28028" s="136">
        <v>101.852</v>
      </c>
      <c r="O28028" s="136">
        <v>250.00299999999999</v>
      </c>
      <c r="P28028" s="136">
        <v>17228.655999999999</v>
      </c>
      <c r="Q28028" s="136">
        <v>204296.63</v>
      </c>
      <c r="R28028" s="136">
        <v>166.66800000000001</v>
      </c>
      <c r="S28028" s="136">
        <v>416.67399999999998</v>
      </c>
    </row>
    <row r="28029" spans="1:19" ht="11.25" thickBot="1" x14ac:dyDescent="0.2">
      <c r="A28029" s="112"/>
    </row>
    <row r="28030" spans="1:19" ht="11.25" thickBot="1" x14ac:dyDescent="0.2">
      <c r="A28030" s="138" t="s">
        <v>364</v>
      </c>
      <c r="B28030" s="112"/>
      <c r="C28030" s="136">
        <v>0</v>
      </c>
      <c r="D28030" s="141" t="s">
        <v>14501</v>
      </c>
      <c r="E28030" s="136">
        <v>0</v>
      </c>
      <c r="F28030" s="136">
        <v>0</v>
      </c>
      <c r="G28030" s="136">
        <v>0</v>
      </c>
      <c r="H28030" s="136">
        <v>0</v>
      </c>
      <c r="I28030" s="136">
        <v>0</v>
      </c>
      <c r="J28030" s="136">
        <v>0</v>
      </c>
      <c r="K28030" s="136">
        <v>0</v>
      </c>
      <c r="L28030" s="140">
        <v>0</v>
      </c>
      <c r="M28030" s="136">
        <v>0</v>
      </c>
      <c r="N28030" s="136">
        <v>0</v>
      </c>
      <c r="O28030" s="136">
        <v>0</v>
      </c>
      <c r="P28030" s="136">
        <v>0</v>
      </c>
      <c r="Q28030" s="136">
        <v>0</v>
      </c>
      <c r="R28030" s="136">
        <v>0</v>
      </c>
      <c r="S28030" s="136">
        <v>0</v>
      </c>
    </row>
    <row r="28031" spans="1:19" ht="11.25" thickBot="1" x14ac:dyDescent="0.2">
      <c r="A28031" s="112"/>
    </row>
    <row r="28032" spans="1:19" ht="11.25" thickBot="1" x14ac:dyDescent="0.2">
      <c r="A28032" s="139" t="s">
        <v>366</v>
      </c>
      <c r="B28032" s="112"/>
      <c r="C28032" s="136">
        <v>0</v>
      </c>
      <c r="D28032" s="141" t="s">
        <v>14501</v>
      </c>
      <c r="E28032" s="136">
        <v>0</v>
      </c>
      <c r="F28032" s="136">
        <v>0</v>
      </c>
      <c r="G28032" s="136">
        <v>0</v>
      </c>
      <c r="H28032" s="136">
        <v>0</v>
      </c>
      <c r="I28032" s="136">
        <v>0</v>
      </c>
      <c r="J28032" s="136">
        <v>0</v>
      </c>
      <c r="K28032" s="136">
        <v>0</v>
      </c>
      <c r="L28032" s="140">
        <v>0</v>
      </c>
      <c r="M28032" s="136">
        <v>0</v>
      </c>
      <c r="N28032" s="136">
        <v>0</v>
      </c>
      <c r="O28032" s="136">
        <v>0</v>
      </c>
      <c r="P28032" s="136">
        <v>0</v>
      </c>
      <c r="Q28032" s="136">
        <v>0</v>
      </c>
      <c r="R28032" s="136">
        <v>0</v>
      </c>
      <c r="S28032" s="136">
        <v>0</v>
      </c>
    </row>
    <row r="28033" spans="1:19" ht="11.25" thickBot="1" x14ac:dyDescent="0.2">
      <c r="A28033" s="112"/>
    </row>
    <row r="28034" spans="1:19" ht="11.25" thickBot="1" x14ac:dyDescent="0.2">
      <c r="A28034" s="106" t="s">
        <v>357</v>
      </c>
      <c r="B28034" s="106" t="s">
        <v>358</v>
      </c>
      <c r="C28034" s="146" t="s">
        <v>16</v>
      </c>
      <c r="D28034" s="146" t="s">
        <v>14502</v>
      </c>
      <c r="E28034" s="146" t="s">
        <v>14503</v>
      </c>
      <c r="F28034" s="146" t="s">
        <v>20</v>
      </c>
      <c r="G28034" s="146" t="s">
        <v>21</v>
      </c>
      <c r="H28034" s="146" t="s">
        <v>22</v>
      </c>
      <c r="I28034" s="146" t="s">
        <v>23</v>
      </c>
      <c r="J28034" s="146" t="s">
        <v>24</v>
      </c>
      <c r="K28034" s="146" t="s">
        <v>26</v>
      </c>
      <c r="L28034" s="146" t="s">
        <v>14504</v>
      </c>
      <c r="M28034" s="146" t="s">
        <v>27</v>
      </c>
      <c r="N28034" s="146" t="s">
        <v>28</v>
      </c>
      <c r="O28034" s="146" t="s">
        <v>29</v>
      </c>
      <c r="P28034" s="146" t="s">
        <v>30</v>
      </c>
      <c r="Q28034" s="146" t="s">
        <v>14505</v>
      </c>
      <c r="R28034" s="146" t="s">
        <v>32</v>
      </c>
      <c r="S28034" s="146" t="s">
        <v>33</v>
      </c>
    </row>
    <row r="28035" spans="1:19" ht="11.25" thickBot="1" x14ac:dyDescent="0.2">
      <c r="A28035" s="107">
        <v>1</v>
      </c>
      <c r="B28035" s="132">
        <v>0.77303240740740742</v>
      </c>
      <c r="C28035" s="108">
        <v>3967.3229999999999</v>
      </c>
      <c r="D28035" s="108">
        <v>1550.1010000000001</v>
      </c>
      <c r="E28035" s="108">
        <v>33.332999999999998</v>
      </c>
      <c r="F28035" s="145">
        <v>9787.2839999999997</v>
      </c>
      <c r="G28035" s="108">
        <v>66.667000000000002</v>
      </c>
      <c r="H28035" s="108">
        <v>33.332999999999998</v>
      </c>
      <c r="I28035" s="108">
        <v>3233.78</v>
      </c>
      <c r="J28035" s="108">
        <v>70458.472999999998</v>
      </c>
      <c r="K28035" s="145">
        <v>79153.245999999999</v>
      </c>
      <c r="L28035" s="108">
        <v>145.83500000000001</v>
      </c>
      <c r="M28035" s="108">
        <v>33.332999999999998</v>
      </c>
      <c r="N28035" s="108">
        <v>407.41399999999999</v>
      </c>
      <c r="O28035" s="108">
        <v>74.073999999999998</v>
      </c>
      <c r="P28035" s="141" t="s">
        <v>14500</v>
      </c>
      <c r="Q28035" s="108">
        <v>77.778000000000006</v>
      </c>
      <c r="R28035" s="108">
        <v>101.852</v>
      </c>
      <c r="S28035" s="108">
        <v>83.334000000000003</v>
      </c>
    </row>
    <row r="28036" spans="1:19" ht="11.25" thickBot="1" x14ac:dyDescent="0.2">
      <c r="A28036" s="112"/>
    </row>
    <row r="28037" spans="1:19" ht="11.25" thickBot="1" x14ac:dyDescent="0.2">
      <c r="A28037" s="135" t="s">
        <v>362</v>
      </c>
      <c r="B28037" s="112"/>
      <c r="C28037" s="136">
        <v>3967.3229999999999</v>
      </c>
      <c r="D28037" s="136">
        <v>1550.1010000000001</v>
      </c>
      <c r="E28037" s="136">
        <v>33.332999999999998</v>
      </c>
      <c r="F28037" s="140">
        <v>9787.2839999999997</v>
      </c>
      <c r="G28037" s="136">
        <v>66.667000000000002</v>
      </c>
      <c r="H28037" s="136">
        <v>33.332999999999998</v>
      </c>
      <c r="I28037" s="136">
        <v>3233.78</v>
      </c>
      <c r="J28037" s="136">
        <v>70458.472999999998</v>
      </c>
      <c r="K28037" s="140">
        <v>79153.245999999999</v>
      </c>
      <c r="L28037" s="136">
        <v>145.83500000000001</v>
      </c>
      <c r="M28037" s="136">
        <v>33.332999999999998</v>
      </c>
      <c r="N28037" s="136">
        <v>407.41399999999999</v>
      </c>
      <c r="O28037" s="136">
        <v>74.073999999999998</v>
      </c>
      <c r="P28037" s="141" t="s">
        <v>14501</v>
      </c>
      <c r="Q28037" s="136">
        <v>77.778000000000006</v>
      </c>
      <c r="R28037" s="136">
        <v>101.852</v>
      </c>
      <c r="S28037" s="136">
        <v>83.334000000000003</v>
      </c>
    </row>
    <row r="28038" spans="1:19" ht="11.25" thickBot="1" x14ac:dyDescent="0.2">
      <c r="A28038" s="112"/>
    </row>
    <row r="28039" spans="1:19" ht="11.25" thickBot="1" x14ac:dyDescent="0.2">
      <c r="A28039" s="138" t="s">
        <v>364</v>
      </c>
      <c r="B28039" s="112"/>
      <c r="C28039" s="136">
        <v>0</v>
      </c>
      <c r="D28039" s="136">
        <v>0</v>
      </c>
      <c r="E28039" s="136">
        <v>0</v>
      </c>
      <c r="F28039" s="140">
        <v>0</v>
      </c>
      <c r="G28039" s="136">
        <v>0</v>
      </c>
      <c r="H28039" s="136">
        <v>0</v>
      </c>
      <c r="I28039" s="136">
        <v>0</v>
      </c>
      <c r="J28039" s="136">
        <v>0</v>
      </c>
      <c r="K28039" s="140">
        <v>0</v>
      </c>
      <c r="L28039" s="136">
        <v>0</v>
      </c>
      <c r="M28039" s="136">
        <v>0</v>
      </c>
      <c r="N28039" s="136">
        <v>0</v>
      </c>
      <c r="O28039" s="136">
        <v>0</v>
      </c>
      <c r="P28039" s="141" t="s">
        <v>14501</v>
      </c>
      <c r="Q28039" s="136">
        <v>0</v>
      </c>
      <c r="R28039" s="136">
        <v>0</v>
      </c>
      <c r="S28039" s="136">
        <v>0</v>
      </c>
    </row>
    <row r="28040" spans="1:19" ht="11.25" thickBot="1" x14ac:dyDescent="0.2">
      <c r="A28040" s="112"/>
    </row>
    <row r="28041" spans="1:19" ht="11.25" thickBot="1" x14ac:dyDescent="0.2">
      <c r="A28041" s="139" t="s">
        <v>366</v>
      </c>
      <c r="B28041" s="112"/>
      <c r="C28041" s="136">
        <v>0</v>
      </c>
      <c r="D28041" s="136">
        <v>0</v>
      </c>
      <c r="E28041" s="136">
        <v>0</v>
      </c>
      <c r="F28041" s="140">
        <v>0</v>
      </c>
      <c r="G28041" s="136">
        <v>0</v>
      </c>
      <c r="H28041" s="136">
        <v>0</v>
      </c>
      <c r="I28041" s="136">
        <v>0</v>
      </c>
      <c r="J28041" s="136">
        <v>0</v>
      </c>
      <c r="K28041" s="140">
        <v>0</v>
      </c>
      <c r="L28041" s="136">
        <v>0</v>
      </c>
      <c r="M28041" s="136">
        <v>0</v>
      </c>
      <c r="N28041" s="136">
        <v>0</v>
      </c>
      <c r="O28041" s="136">
        <v>0</v>
      </c>
      <c r="P28041" s="141" t="s">
        <v>14501</v>
      </c>
      <c r="Q28041" s="136">
        <v>0</v>
      </c>
      <c r="R28041" s="136">
        <v>0</v>
      </c>
      <c r="S28041" s="136">
        <v>0</v>
      </c>
    </row>
    <row r="28042" spans="1:19" ht="11.25" thickBot="1" x14ac:dyDescent="0.2">
      <c r="A28042" s="112"/>
    </row>
    <row r="28043" spans="1:19" ht="11.25" thickBot="1" x14ac:dyDescent="0.2">
      <c r="A28043" s="106" t="s">
        <v>357</v>
      </c>
      <c r="B28043" s="106" t="s">
        <v>358</v>
      </c>
      <c r="C28043" s="146" t="s">
        <v>35</v>
      </c>
      <c r="D28043" s="146" t="s">
        <v>36</v>
      </c>
      <c r="E28043" s="146" t="s">
        <v>14506</v>
      </c>
      <c r="F28043" s="146" t="s">
        <v>38</v>
      </c>
      <c r="G28043" s="146" t="s">
        <v>39</v>
      </c>
      <c r="H28043" s="146" t="s">
        <v>41</v>
      </c>
      <c r="I28043" s="146" t="s">
        <v>42</v>
      </c>
      <c r="J28043" s="146" t="s">
        <v>43</v>
      </c>
      <c r="K28043" s="146" t="s">
        <v>44</v>
      </c>
      <c r="L28043" s="146" t="s">
        <v>45</v>
      </c>
      <c r="M28043" s="146" t="s">
        <v>46</v>
      </c>
      <c r="N28043" s="146" t="s">
        <v>47</v>
      </c>
      <c r="O28043" s="146" t="s">
        <v>48</v>
      </c>
      <c r="P28043" s="146" t="s">
        <v>49</v>
      </c>
      <c r="Q28043" s="146" t="s">
        <v>50</v>
      </c>
      <c r="R28043" s="146" t="s">
        <v>51</v>
      </c>
      <c r="S28043" s="146" t="s">
        <v>52</v>
      </c>
    </row>
    <row r="28044" spans="1:19" ht="11.25" thickBot="1" x14ac:dyDescent="0.2">
      <c r="A28044" s="107">
        <v>1</v>
      </c>
      <c r="B28044" s="132">
        <v>0.77303240740740742</v>
      </c>
      <c r="C28044" s="145">
        <v>158654.18</v>
      </c>
      <c r="D28044" s="108">
        <v>111.11199999999999</v>
      </c>
      <c r="E28044" s="108">
        <v>33.332999999999998</v>
      </c>
      <c r="F28044" s="141" t="s">
        <v>14500</v>
      </c>
      <c r="G28044" s="108">
        <v>144.446</v>
      </c>
      <c r="H28044" s="108">
        <v>45266.209000000003</v>
      </c>
      <c r="I28044" s="108">
        <v>200.00200000000001</v>
      </c>
      <c r="J28044" s="108">
        <v>296.30099999999999</v>
      </c>
      <c r="K28044" s="141" t="s">
        <v>14500</v>
      </c>
      <c r="L28044" s="108">
        <v>33.332999999999998</v>
      </c>
      <c r="M28044" s="141" t="s">
        <v>14500</v>
      </c>
      <c r="N28044" s="141" t="s">
        <v>14500</v>
      </c>
      <c r="O28044" s="141" t="s">
        <v>14500</v>
      </c>
      <c r="P28044" s="141" t="s">
        <v>14500</v>
      </c>
      <c r="Q28044" s="141" t="s">
        <v>14500</v>
      </c>
      <c r="R28044" s="108">
        <v>33.332999999999998</v>
      </c>
      <c r="S28044" s="141" t="s">
        <v>14500</v>
      </c>
    </row>
    <row r="28045" spans="1:19" ht="11.25" thickBot="1" x14ac:dyDescent="0.2">
      <c r="A28045" s="112"/>
    </row>
    <row r="28046" spans="1:19" ht="11.25" thickBot="1" x14ac:dyDescent="0.2">
      <c r="A28046" s="135" t="s">
        <v>362</v>
      </c>
      <c r="B28046" s="112"/>
      <c r="C28046" s="140">
        <v>158654.18</v>
      </c>
      <c r="D28046" s="136">
        <v>111.11199999999999</v>
      </c>
      <c r="E28046" s="136">
        <v>33.332999999999998</v>
      </c>
      <c r="F28046" s="141" t="s">
        <v>14501</v>
      </c>
      <c r="G28046" s="136">
        <v>144.446</v>
      </c>
      <c r="H28046" s="136">
        <v>45266.209000000003</v>
      </c>
      <c r="I28046" s="136">
        <v>200.00200000000001</v>
      </c>
      <c r="J28046" s="136">
        <v>296.30099999999999</v>
      </c>
      <c r="K28046" s="141" t="s">
        <v>14501</v>
      </c>
      <c r="L28046" s="136">
        <v>33.332999999999998</v>
      </c>
      <c r="M28046" s="141" t="s">
        <v>14501</v>
      </c>
      <c r="N28046" s="141" t="s">
        <v>14501</v>
      </c>
      <c r="O28046" s="141" t="s">
        <v>14501</v>
      </c>
      <c r="P28046" s="141" t="s">
        <v>14501</v>
      </c>
      <c r="Q28046" s="141" t="s">
        <v>14501</v>
      </c>
      <c r="R28046" s="136">
        <v>33.332999999999998</v>
      </c>
      <c r="S28046" s="141" t="s">
        <v>14501</v>
      </c>
    </row>
    <row r="28047" spans="1:19" ht="11.25" thickBot="1" x14ac:dyDescent="0.2">
      <c r="A28047" s="112"/>
    </row>
    <row r="28048" spans="1:19" ht="11.25" thickBot="1" x14ac:dyDescent="0.2">
      <c r="A28048" s="138" t="s">
        <v>364</v>
      </c>
      <c r="B28048" s="112"/>
      <c r="C28048" s="140">
        <v>0</v>
      </c>
      <c r="D28048" s="136">
        <v>0</v>
      </c>
      <c r="E28048" s="136">
        <v>0</v>
      </c>
      <c r="F28048" s="141" t="s">
        <v>14501</v>
      </c>
      <c r="G28048" s="136">
        <v>0</v>
      </c>
      <c r="H28048" s="136">
        <v>0</v>
      </c>
      <c r="I28048" s="136">
        <v>0</v>
      </c>
      <c r="J28048" s="136">
        <v>0</v>
      </c>
      <c r="K28048" s="141" t="s">
        <v>14501</v>
      </c>
      <c r="L28048" s="136">
        <v>0</v>
      </c>
      <c r="M28048" s="141" t="s">
        <v>14501</v>
      </c>
      <c r="N28048" s="141" t="s">
        <v>14501</v>
      </c>
      <c r="O28048" s="141" t="s">
        <v>14501</v>
      </c>
      <c r="P28048" s="141" t="s">
        <v>14501</v>
      </c>
      <c r="Q28048" s="141" t="s">
        <v>14501</v>
      </c>
      <c r="R28048" s="136">
        <v>0</v>
      </c>
      <c r="S28048" s="141" t="s">
        <v>14501</v>
      </c>
    </row>
    <row r="28049" spans="1:19" ht="11.25" thickBot="1" x14ac:dyDescent="0.2">
      <c r="A28049" s="112"/>
    </row>
    <row r="28050" spans="1:19" ht="11.25" thickBot="1" x14ac:dyDescent="0.2">
      <c r="A28050" s="139" t="s">
        <v>366</v>
      </c>
      <c r="B28050" s="112"/>
      <c r="C28050" s="140">
        <v>0</v>
      </c>
      <c r="D28050" s="136">
        <v>0</v>
      </c>
      <c r="E28050" s="136">
        <v>0</v>
      </c>
      <c r="F28050" s="141" t="s">
        <v>14501</v>
      </c>
      <c r="G28050" s="136">
        <v>0</v>
      </c>
      <c r="H28050" s="136">
        <v>0</v>
      </c>
      <c r="I28050" s="136">
        <v>0</v>
      </c>
      <c r="J28050" s="136">
        <v>0</v>
      </c>
      <c r="K28050" s="141" t="s">
        <v>14501</v>
      </c>
      <c r="L28050" s="136">
        <v>0</v>
      </c>
      <c r="M28050" s="141" t="s">
        <v>14501</v>
      </c>
      <c r="N28050" s="141" t="s">
        <v>14501</v>
      </c>
      <c r="O28050" s="141" t="s">
        <v>14501</v>
      </c>
      <c r="P28050" s="141" t="s">
        <v>14501</v>
      </c>
      <c r="Q28050" s="141" t="s">
        <v>14501</v>
      </c>
      <c r="R28050" s="136">
        <v>0</v>
      </c>
      <c r="S28050" s="141" t="s">
        <v>14501</v>
      </c>
    </row>
    <row r="28051" spans="1:19" ht="11.25" thickBot="1" x14ac:dyDescent="0.2">
      <c r="A28051" s="112"/>
    </row>
    <row r="28052" spans="1:19" ht="11.25" thickBot="1" x14ac:dyDescent="0.2">
      <c r="A28052" s="106" t="s">
        <v>357</v>
      </c>
      <c r="B28052" s="106" t="s">
        <v>358</v>
      </c>
      <c r="C28052" s="146" t="s">
        <v>53</v>
      </c>
      <c r="D28052" s="146" t="s">
        <v>54</v>
      </c>
      <c r="E28052" s="146" t="s">
        <v>55</v>
      </c>
      <c r="F28052" s="146" t="s">
        <v>56</v>
      </c>
      <c r="G28052" s="146" t="s">
        <v>14507</v>
      </c>
      <c r="H28052" s="146" t="s">
        <v>57</v>
      </c>
      <c r="I28052" s="146" t="s">
        <v>59</v>
      </c>
      <c r="J28052" s="146" t="s">
        <v>14508</v>
      </c>
      <c r="K28052" s="146" t="s">
        <v>60</v>
      </c>
      <c r="L28052" s="146" t="s">
        <v>61</v>
      </c>
      <c r="M28052" s="146" t="s">
        <v>62</v>
      </c>
      <c r="N28052" s="146" t="s">
        <v>14509</v>
      </c>
      <c r="O28052" s="146" t="s">
        <v>63</v>
      </c>
      <c r="P28052" s="146" t="s">
        <v>64</v>
      </c>
      <c r="Q28052" s="146" t="s">
        <v>66</v>
      </c>
      <c r="R28052" s="146" t="s">
        <v>14510</v>
      </c>
      <c r="S28052" s="146" t="s">
        <v>67</v>
      </c>
    </row>
    <row r="28053" spans="1:19" ht="11.25" thickBot="1" x14ac:dyDescent="0.2">
      <c r="A28053" s="107">
        <v>1</v>
      </c>
      <c r="B28053" s="132">
        <v>0.77303240740740742</v>
      </c>
      <c r="C28053" s="141" t="s">
        <v>14500</v>
      </c>
      <c r="D28053" s="141" t="s">
        <v>14500</v>
      </c>
      <c r="E28053" s="141" t="s">
        <v>14500</v>
      </c>
      <c r="F28053" s="141" t="s">
        <v>14500</v>
      </c>
      <c r="G28053" s="108">
        <v>83.334000000000003</v>
      </c>
      <c r="H28053" s="108">
        <v>375.00700000000001</v>
      </c>
      <c r="I28053" s="108">
        <v>1152.836</v>
      </c>
      <c r="J28053" s="141" t="s">
        <v>14500</v>
      </c>
      <c r="K28053" s="141" t="s">
        <v>14500</v>
      </c>
      <c r="L28053" s="141" t="s">
        <v>14500</v>
      </c>
      <c r="M28053" s="108">
        <v>236.11600000000001</v>
      </c>
      <c r="N28053" s="108">
        <v>33.332999999999998</v>
      </c>
      <c r="O28053" s="141" t="s">
        <v>14500</v>
      </c>
      <c r="P28053" s="108">
        <v>703.72500000000002</v>
      </c>
      <c r="Q28053" s="145">
        <v>669467.34</v>
      </c>
      <c r="R28053" s="141" t="s">
        <v>14500</v>
      </c>
      <c r="S28053" s="108">
        <v>166.66800000000001</v>
      </c>
    </row>
    <row r="28054" spans="1:19" ht="11.25" thickBot="1" x14ac:dyDescent="0.2">
      <c r="A28054" s="112"/>
    </row>
    <row r="28055" spans="1:19" ht="11.25" thickBot="1" x14ac:dyDescent="0.2">
      <c r="A28055" s="135" t="s">
        <v>362</v>
      </c>
      <c r="B28055" s="112"/>
      <c r="C28055" s="141" t="s">
        <v>14501</v>
      </c>
      <c r="D28055" s="141" t="s">
        <v>14501</v>
      </c>
      <c r="E28055" s="141" t="s">
        <v>14501</v>
      </c>
      <c r="F28055" s="141" t="s">
        <v>14501</v>
      </c>
      <c r="G28055" s="136">
        <v>83.334000000000003</v>
      </c>
      <c r="H28055" s="136">
        <v>375.00700000000001</v>
      </c>
      <c r="I28055" s="136">
        <v>1152.836</v>
      </c>
      <c r="J28055" s="141" t="s">
        <v>14501</v>
      </c>
      <c r="K28055" s="141" t="s">
        <v>14501</v>
      </c>
      <c r="L28055" s="141" t="s">
        <v>14501</v>
      </c>
      <c r="M28055" s="136">
        <v>236.11600000000001</v>
      </c>
      <c r="N28055" s="136">
        <v>33.332999999999998</v>
      </c>
      <c r="O28055" s="141" t="s">
        <v>14501</v>
      </c>
      <c r="P28055" s="136">
        <v>703.72500000000002</v>
      </c>
      <c r="Q28055" s="140">
        <v>669467.34</v>
      </c>
      <c r="R28055" s="141" t="s">
        <v>14501</v>
      </c>
      <c r="S28055" s="136">
        <v>166.66800000000001</v>
      </c>
    </row>
    <row r="28056" spans="1:19" ht="11.25" thickBot="1" x14ac:dyDescent="0.2">
      <c r="A28056" s="112"/>
    </row>
    <row r="28057" spans="1:19" ht="11.25" thickBot="1" x14ac:dyDescent="0.2">
      <c r="A28057" s="138" t="s">
        <v>364</v>
      </c>
      <c r="B28057" s="112"/>
      <c r="C28057" s="141" t="s">
        <v>14501</v>
      </c>
      <c r="D28057" s="141" t="s">
        <v>14501</v>
      </c>
      <c r="E28057" s="141" t="s">
        <v>14501</v>
      </c>
      <c r="F28057" s="141" t="s">
        <v>14501</v>
      </c>
      <c r="G28057" s="136">
        <v>0</v>
      </c>
      <c r="H28057" s="136">
        <v>0</v>
      </c>
      <c r="I28057" s="136">
        <v>0</v>
      </c>
      <c r="J28057" s="141" t="s">
        <v>14501</v>
      </c>
      <c r="K28057" s="141" t="s">
        <v>14501</v>
      </c>
      <c r="L28057" s="141" t="s">
        <v>14501</v>
      </c>
      <c r="M28057" s="136">
        <v>0</v>
      </c>
      <c r="N28057" s="136">
        <v>0</v>
      </c>
      <c r="O28057" s="141" t="s">
        <v>14501</v>
      </c>
      <c r="P28057" s="136">
        <v>0</v>
      </c>
      <c r="Q28057" s="140">
        <v>0</v>
      </c>
      <c r="R28057" s="141" t="s">
        <v>14501</v>
      </c>
      <c r="S28057" s="136">
        <v>0</v>
      </c>
    </row>
    <row r="28058" spans="1:19" ht="11.25" thickBot="1" x14ac:dyDescent="0.2">
      <c r="A28058" s="112"/>
    </row>
    <row r="28059" spans="1:19" ht="11.25" thickBot="1" x14ac:dyDescent="0.2">
      <c r="A28059" s="139" t="s">
        <v>366</v>
      </c>
      <c r="B28059" s="112"/>
      <c r="C28059" s="141" t="s">
        <v>14501</v>
      </c>
      <c r="D28059" s="141" t="s">
        <v>14501</v>
      </c>
      <c r="E28059" s="141" t="s">
        <v>14501</v>
      </c>
      <c r="F28059" s="141" t="s">
        <v>14501</v>
      </c>
      <c r="G28059" s="136">
        <v>0</v>
      </c>
      <c r="H28059" s="136">
        <v>0</v>
      </c>
      <c r="I28059" s="136">
        <v>0</v>
      </c>
      <c r="J28059" s="141" t="s">
        <v>14501</v>
      </c>
      <c r="K28059" s="141" t="s">
        <v>14501</v>
      </c>
      <c r="L28059" s="141" t="s">
        <v>14501</v>
      </c>
      <c r="M28059" s="136">
        <v>0</v>
      </c>
      <c r="N28059" s="136">
        <v>0</v>
      </c>
      <c r="O28059" s="141" t="s">
        <v>14501</v>
      </c>
      <c r="P28059" s="136">
        <v>0</v>
      </c>
      <c r="Q28059" s="140">
        <v>0</v>
      </c>
      <c r="R28059" s="141" t="s">
        <v>14501</v>
      </c>
      <c r="S28059" s="136">
        <v>0</v>
      </c>
    </row>
    <row r="28060" spans="1:19" ht="11.25" thickBot="1" x14ac:dyDescent="0.2">
      <c r="A28060" s="112"/>
    </row>
    <row r="28061" spans="1:19" ht="11.25" thickBot="1" x14ac:dyDescent="0.2">
      <c r="A28061" s="106" t="s">
        <v>357</v>
      </c>
      <c r="B28061" s="106" t="s">
        <v>358</v>
      </c>
      <c r="C28061" s="146" t="s">
        <v>68</v>
      </c>
      <c r="D28061" s="146" t="s">
        <v>14511</v>
      </c>
    </row>
    <row r="28062" spans="1:19" ht="11.25" thickBot="1" x14ac:dyDescent="0.2">
      <c r="A28062" s="107">
        <v>1</v>
      </c>
      <c r="B28062" s="132">
        <v>0.77303240740740742</v>
      </c>
      <c r="C28062" s="108">
        <v>129.631</v>
      </c>
      <c r="D28062" s="141" t="s">
        <v>14500</v>
      </c>
    </row>
    <row r="28063" spans="1:19" ht="11.25" thickBot="1" x14ac:dyDescent="0.2">
      <c r="A28063" s="112"/>
    </row>
    <row r="28064" spans="1:19" ht="11.25" thickBot="1" x14ac:dyDescent="0.2">
      <c r="A28064" s="135" t="s">
        <v>362</v>
      </c>
      <c r="B28064" s="112"/>
      <c r="C28064" s="136">
        <v>129.631</v>
      </c>
      <c r="D28064" s="141" t="s">
        <v>14501</v>
      </c>
    </row>
    <row r="28065" spans="1:19" ht="11.25" thickBot="1" x14ac:dyDescent="0.2">
      <c r="A28065" s="112"/>
    </row>
    <row r="28066" spans="1:19" ht="11.25" thickBot="1" x14ac:dyDescent="0.2">
      <c r="A28066" s="138" t="s">
        <v>364</v>
      </c>
      <c r="B28066" s="112"/>
      <c r="C28066" s="136">
        <v>0</v>
      </c>
      <c r="D28066" s="141" t="s">
        <v>14501</v>
      </c>
    </row>
    <row r="28067" spans="1:19" ht="11.25" thickBot="1" x14ac:dyDescent="0.2">
      <c r="A28067" s="112"/>
    </row>
    <row r="28068" spans="1:19" ht="11.25" thickBot="1" x14ac:dyDescent="0.2">
      <c r="A28068" s="139" t="s">
        <v>366</v>
      </c>
      <c r="B28068" s="112"/>
      <c r="C28068" s="136">
        <v>0</v>
      </c>
      <c r="D28068" s="141" t="s">
        <v>14501</v>
      </c>
    </row>
    <row r="28069" spans="1:19" ht="10.5" x14ac:dyDescent="0.15">
      <c r="A28069" s="112"/>
    </row>
    <row r="28070" spans="1:19" x14ac:dyDescent="0.15">
      <c r="A28070" s="129"/>
      <c r="B28070" s="86" t="s">
        <v>4716</v>
      </c>
    </row>
    <row r="28071" spans="1:19" ht="9.75" thickBot="1" x14ac:dyDescent="0.2">
      <c r="A28071" s="81" t="s">
        <v>5871</v>
      </c>
    </row>
    <row r="28072" spans="1:19" ht="11.25" thickBot="1" x14ac:dyDescent="0.2">
      <c r="A28072" s="106" t="s">
        <v>357</v>
      </c>
      <c r="B28072" s="106" t="s">
        <v>358</v>
      </c>
      <c r="C28072" s="146" t="s">
        <v>14494</v>
      </c>
      <c r="D28072" s="146" t="s">
        <v>14495</v>
      </c>
      <c r="E28072" s="146" t="s">
        <v>14496</v>
      </c>
      <c r="F28072" s="146" t="s">
        <v>0</v>
      </c>
      <c r="G28072" s="146" t="s">
        <v>1</v>
      </c>
      <c r="H28072" s="146" t="s">
        <v>2</v>
      </c>
      <c r="I28072" s="146" t="s">
        <v>14497</v>
      </c>
      <c r="J28072" s="146" t="s">
        <v>3</v>
      </c>
      <c r="K28072" s="146" t="s">
        <v>14498</v>
      </c>
      <c r="L28072" s="146" t="s">
        <v>7</v>
      </c>
      <c r="M28072" s="146" t="s">
        <v>14499</v>
      </c>
      <c r="N28072" s="146" t="s">
        <v>10</v>
      </c>
      <c r="O28072" s="146" t="s">
        <v>11</v>
      </c>
      <c r="P28072" s="146" t="s">
        <v>12</v>
      </c>
      <c r="Q28072" s="146" t="s">
        <v>13</v>
      </c>
      <c r="R28072" s="146" t="s">
        <v>14</v>
      </c>
      <c r="S28072" s="146" t="s">
        <v>15</v>
      </c>
    </row>
    <row r="28073" spans="1:19" ht="11.25" thickBot="1" x14ac:dyDescent="0.2">
      <c r="A28073" s="107">
        <v>1</v>
      </c>
      <c r="B28073" s="132">
        <v>0.77819444444444441</v>
      </c>
      <c r="C28073" s="141" t="s">
        <v>14500</v>
      </c>
      <c r="D28073" s="141" t="s">
        <v>14500</v>
      </c>
      <c r="E28073" s="108">
        <v>74.073999999999998</v>
      </c>
      <c r="F28073" s="108">
        <v>5717.2520000000004</v>
      </c>
      <c r="G28073" s="108">
        <v>38774.855000000003</v>
      </c>
      <c r="H28073" s="108">
        <v>629.64700000000005</v>
      </c>
      <c r="I28073" s="108">
        <v>83.334000000000003</v>
      </c>
      <c r="J28073" s="108">
        <v>574.08600000000001</v>
      </c>
      <c r="K28073" s="108">
        <v>416.67500000000001</v>
      </c>
      <c r="L28073" s="145">
        <v>8508.6110000000008</v>
      </c>
      <c r="M28073" s="108">
        <v>33.332999999999998</v>
      </c>
      <c r="N28073" s="108">
        <v>74.073999999999998</v>
      </c>
      <c r="O28073" s="108">
        <v>74.073999999999998</v>
      </c>
      <c r="P28073" s="108">
        <v>13374.284</v>
      </c>
      <c r="Q28073" s="108">
        <v>99940.849000000002</v>
      </c>
      <c r="R28073" s="108">
        <v>157.40899999999999</v>
      </c>
      <c r="S28073" s="108">
        <v>155.55699999999999</v>
      </c>
    </row>
    <row r="28074" spans="1:19" ht="11.25" thickBot="1" x14ac:dyDescent="0.2">
      <c r="A28074" s="112"/>
    </row>
    <row r="28075" spans="1:19" ht="11.25" thickBot="1" x14ac:dyDescent="0.2">
      <c r="A28075" s="135" t="s">
        <v>362</v>
      </c>
      <c r="B28075" s="112"/>
      <c r="C28075" s="141" t="s">
        <v>14501</v>
      </c>
      <c r="D28075" s="141" t="s">
        <v>14501</v>
      </c>
      <c r="E28075" s="136">
        <v>74.073999999999998</v>
      </c>
      <c r="F28075" s="136">
        <v>5717.2520000000004</v>
      </c>
      <c r="G28075" s="136">
        <v>38774.855000000003</v>
      </c>
      <c r="H28075" s="136">
        <v>629.64700000000005</v>
      </c>
      <c r="I28075" s="136">
        <v>83.334000000000003</v>
      </c>
      <c r="J28075" s="136">
        <v>574.08600000000001</v>
      </c>
      <c r="K28075" s="136">
        <v>416.67500000000001</v>
      </c>
      <c r="L28075" s="140">
        <v>8508.6110000000008</v>
      </c>
      <c r="M28075" s="136">
        <v>33.332999999999998</v>
      </c>
      <c r="N28075" s="136">
        <v>74.073999999999998</v>
      </c>
      <c r="O28075" s="136">
        <v>74.073999999999998</v>
      </c>
      <c r="P28075" s="136">
        <v>13374.284</v>
      </c>
      <c r="Q28075" s="136">
        <v>99940.849000000002</v>
      </c>
      <c r="R28075" s="136">
        <v>157.40899999999999</v>
      </c>
      <c r="S28075" s="136">
        <v>155.55699999999999</v>
      </c>
    </row>
    <row r="28076" spans="1:19" ht="11.25" thickBot="1" x14ac:dyDescent="0.2">
      <c r="A28076" s="112"/>
    </row>
    <row r="28077" spans="1:19" ht="11.25" thickBot="1" x14ac:dyDescent="0.2">
      <c r="A28077" s="138" t="s">
        <v>364</v>
      </c>
      <c r="B28077" s="112"/>
      <c r="C28077" s="141" t="s">
        <v>14501</v>
      </c>
      <c r="D28077" s="141" t="s">
        <v>14501</v>
      </c>
      <c r="E28077" s="136">
        <v>0</v>
      </c>
      <c r="F28077" s="136">
        <v>0</v>
      </c>
      <c r="G28077" s="136">
        <v>0</v>
      </c>
      <c r="H28077" s="136">
        <v>0</v>
      </c>
      <c r="I28077" s="136">
        <v>0</v>
      </c>
      <c r="J28077" s="136">
        <v>0</v>
      </c>
      <c r="K28077" s="136">
        <v>0</v>
      </c>
      <c r="L28077" s="140">
        <v>0</v>
      </c>
      <c r="M28077" s="136">
        <v>0</v>
      </c>
      <c r="N28077" s="136">
        <v>0</v>
      </c>
      <c r="O28077" s="136">
        <v>0</v>
      </c>
      <c r="P28077" s="136">
        <v>0</v>
      </c>
      <c r="Q28077" s="136">
        <v>0</v>
      </c>
      <c r="R28077" s="136">
        <v>0</v>
      </c>
      <c r="S28077" s="136">
        <v>0</v>
      </c>
    </row>
    <row r="28078" spans="1:19" ht="11.25" thickBot="1" x14ac:dyDescent="0.2">
      <c r="A28078" s="112"/>
    </row>
    <row r="28079" spans="1:19" ht="11.25" thickBot="1" x14ac:dyDescent="0.2">
      <c r="A28079" s="139" t="s">
        <v>366</v>
      </c>
      <c r="B28079" s="112"/>
      <c r="C28079" s="141" t="s">
        <v>14501</v>
      </c>
      <c r="D28079" s="141" t="s">
        <v>14501</v>
      </c>
      <c r="E28079" s="136">
        <v>0</v>
      </c>
      <c r="F28079" s="136">
        <v>0</v>
      </c>
      <c r="G28079" s="136">
        <v>0</v>
      </c>
      <c r="H28079" s="136">
        <v>0</v>
      </c>
      <c r="I28079" s="136">
        <v>0</v>
      </c>
      <c r="J28079" s="136">
        <v>0</v>
      </c>
      <c r="K28079" s="136">
        <v>0</v>
      </c>
      <c r="L28079" s="140">
        <v>0</v>
      </c>
      <c r="M28079" s="136">
        <v>0</v>
      </c>
      <c r="N28079" s="136">
        <v>0</v>
      </c>
      <c r="O28079" s="136">
        <v>0</v>
      </c>
      <c r="P28079" s="136">
        <v>0</v>
      </c>
      <c r="Q28079" s="136">
        <v>0</v>
      </c>
      <c r="R28079" s="136">
        <v>0</v>
      </c>
      <c r="S28079" s="136">
        <v>0</v>
      </c>
    </row>
    <row r="28080" spans="1:19" ht="11.25" thickBot="1" x14ac:dyDescent="0.2">
      <c r="A28080" s="112"/>
    </row>
    <row r="28081" spans="1:19" ht="11.25" thickBot="1" x14ac:dyDescent="0.2">
      <c r="A28081" s="106" t="s">
        <v>357</v>
      </c>
      <c r="B28081" s="106" t="s">
        <v>358</v>
      </c>
      <c r="C28081" s="146" t="s">
        <v>16</v>
      </c>
      <c r="D28081" s="146" t="s">
        <v>14502</v>
      </c>
      <c r="E28081" s="146" t="s">
        <v>14503</v>
      </c>
      <c r="F28081" s="146" t="s">
        <v>20</v>
      </c>
      <c r="G28081" s="146" t="s">
        <v>21</v>
      </c>
      <c r="H28081" s="146" t="s">
        <v>22</v>
      </c>
      <c r="I28081" s="146" t="s">
        <v>23</v>
      </c>
      <c r="J28081" s="146" t="s">
        <v>24</v>
      </c>
      <c r="K28081" s="146" t="s">
        <v>26</v>
      </c>
      <c r="L28081" s="146" t="s">
        <v>14504</v>
      </c>
      <c r="M28081" s="146" t="s">
        <v>27</v>
      </c>
      <c r="N28081" s="146" t="s">
        <v>28</v>
      </c>
      <c r="O28081" s="146" t="s">
        <v>29</v>
      </c>
      <c r="P28081" s="146" t="s">
        <v>30</v>
      </c>
      <c r="Q28081" s="146" t="s">
        <v>14505</v>
      </c>
      <c r="R28081" s="146" t="s">
        <v>32</v>
      </c>
      <c r="S28081" s="146" t="s">
        <v>33</v>
      </c>
    </row>
    <row r="28082" spans="1:19" ht="11.25" thickBot="1" x14ac:dyDescent="0.2">
      <c r="A28082" s="107">
        <v>1</v>
      </c>
      <c r="B28082" s="132">
        <v>0.77819444444444441</v>
      </c>
      <c r="C28082" s="108">
        <v>9386.8279999999995</v>
      </c>
      <c r="D28082" s="108">
        <v>4550.83</v>
      </c>
      <c r="E28082" s="141" t="s">
        <v>14628</v>
      </c>
      <c r="F28082" s="145">
        <v>10087.4</v>
      </c>
      <c r="G28082" s="141" t="s">
        <v>14500</v>
      </c>
      <c r="H28082" s="108">
        <v>55.555999999999997</v>
      </c>
      <c r="I28082" s="108">
        <v>3283.8069999999998</v>
      </c>
      <c r="J28082" s="108">
        <v>21936.224999999999</v>
      </c>
      <c r="K28082" s="145">
        <v>71060.168999999994</v>
      </c>
      <c r="L28082" s="108">
        <v>138.88999999999999</v>
      </c>
      <c r="M28082" s="108">
        <v>66.667000000000002</v>
      </c>
      <c r="N28082" s="108">
        <v>229.16900000000001</v>
      </c>
      <c r="O28082" s="141" t="s">
        <v>14500</v>
      </c>
      <c r="P28082" s="141" t="s">
        <v>14500</v>
      </c>
      <c r="Q28082" s="108">
        <v>33.332999999999998</v>
      </c>
      <c r="R28082" s="108">
        <v>33.332999999999998</v>
      </c>
      <c r="S28082" s="108">
        <v>33.332999999999998</v>
      </c>
    </row>
    <row r="28083" spans="1:19" ht="11.25" thickBot="1" x14ac:dyDescent="0.2">
      <c r="A28083" s="112"/>
    </row>
    <row r="28084" spans="1:19" ht="11.25" thickBot="1" x14ac:dyDescent="0.2">
      <c r="A28084" s="135" t="s">
        <v>362</v>
      </c>
      <c r="B28084" s="112"/>
      <c r="C28084" s="136">
        <v>9386.8279999999995</v>
      </c>
      <c r="D28084" s="136">
        <v>4550.83</v>
      </c>
      <c r="E28084" s="141" t="s">
        <v>14629</v>
      </c>
      <c r="F28084" s="140">
        <v>10087.4</v>
      </c>
      <c r="G28084" s="141" t="s">
        <v>14501</v>
      </c>
      <c r="H28084" s="136">
        <v>55.555999999999997</v>
      </c>
      <c r="I28084" s="136">
        <v>3283.8069999999998</v>
      </c>
      <c r="J28084" s="136">
        <v>21936.224999999999</v>
      </c>
      <c r="K28084" s="140">
        <v>71060.168999999994</v>
      </c>
      <c r="L28084" s="136">
        <v>138.88999999999999</v>
      </c>
      <c r="M28084" s="136">
        <v>66.667000000000002</v>
      </c>
      <c r="N28084" s="136">
        <v>229.16900000000001</v>
      </c>
      <c r="O28084" s="141" t="s">
        <v>14501</v>
      </c>
      <c r="P28084" s="141" t="s">
        <v>14501</v>
      </c>
      <c r="Q28084" s="136">
        <v>33.332999999999998</v>
      </c>
      <c r="R28084" s="136">
        <v>33.332999999999998</v>
      </c>
      <c r="S28084" s="136">
        <v>33.332999999999998</v>
      </c>
    </row>
    <row r="28085" spans="1:19" ht="11.25" thickBot="1" x14ac:dyDescent="0.2">
      <c r="A28085" s="112"/>
    </row>
    <row r="28086" spans="1:19" ht="11.25" thickBot="1" x14ac:dyDescent="0.2">
      <c r="A28086" s="138" t="s">
        <v>364</v>
      </c>
      <c r="B28086" s="112"/>
      <c r="C28086" s="136">
        <v>0</v>
      </c>
      <c r="D28086" s="136">
        <v>0</v>
      </c>
      <c r="E28086" s="141" t="s">
        <v>14501</v>
      </c>
      <c r="F28086" s="140">
        <v>0</v>
      </c>
      <c r="G28086" s="141" t="s">
        <v>14501</v>
      </c>
      <c r="H28086" s="136">
        <v>0</v>
      </c>
      <c r="I28086" s="136">
        <v>0</v>
      </c>
      <c r="J28086" s="136">
        <v>0</v>
      </c>
      <c r="K28086" s="140">
        <v>0</v>
      </c>
      <c r="L28086" s="136">
        <v>0</v>
      </c>
      <c r="M28086" s="136">
        <v>0</v>
      </c>
      <c r="N28086" s="136">
        <v>0</v>
      </c>
      <c r="O28086" s="141" t="s">
        <v>14501</v>
      </c>
      <c r="P28086" s="141" t="s">
        <v>14501</v>
      </c>
      <c r="Q28086" s="136">
        <v>0</v>
      </c>
      <c r="R28086" s="136">
        <v>0</v>
      </c>
      <c r="S28086" s="136">
        <v>0</v>
      </c>
    </row>
    <row r="28087" spans="1:19" ht="11.25" thickBot="1" x14ac:dyDescent="0.2">
      <c r="A28087" s="112"/>
    </row>
    <row r="28088" spans="1:19" ht="11.25" thickBot="1" x14ac:dyDescent="0.2">
      <c r="A28088" s="139" t="s">
        <v>366</v>
      </c>
      <c r="B28088" s="112"/>
      <c r="C28088" s="136">
        <v>0</v>
      </c>
      <c r="D28088" s="136">
        <v>0</v>
      </c>
      <c r="E28088" s="141" t="s">
        <v>14501</v>
      </c>
      <c r="F28088" s="140">
        <v>0</v>
      </c>
      <c r="G28088" s="141" t="s">
        <v>14501</v>
      </c>
      <c r="H28088" s="136">
        <v>0</v>
      </c>
      <c r="I28088" s="136">
        <v>0</v>
      </c>
      <c r="J28088" s="136">
        <v>0</v>
      </c>
      <c r="K28088" s="140">
        <v>0</v>
      </c>
      <c r="L28088" s="136">
        <v>0</v>
      </c>
      <c r="M28088" s="136">
        <v>0</v>
      </c>
      <c r="N28088" s="136">
        <v>0</v>
      </c>
      <c r="O28088" s="141" t="s">
        <v>14501</v>
      </c>
      <c r="P28088" s="141" t="s">
        <v>14501</v>
      </c>
      <c r="Q28088" s="136">
        <v>0</v>
      </c>
      <c r="R28088" s="136">
        <v>0</v>
      </c>
      <c r="S28088" s="136">
        <v>0</v>
      </c>
    </row>
    <row r="28089" spans="1:19" ht="11.25" thickBot="1" x14ac:dyDescent="0.2">
      <c r="A28089" s="112"/>
    </row>
    <row r="28090" spans="1:19" ht="11.25" thickBot="1" x14ac:dyDescent="0.2">
      <c r="A28090" s="106" t="s">
        <v>357</v>
      </c>
      <c r="B28090" s="106" t="s">
        <v>358</v>
      </c>
      <c r="C28090" s="146" t="s">
        <v>35</v>
      </c>
      <c r="D28090" s="146" t="s">
        <v>36</v>
      </c>
      <c r="E28090" s="146" t="s">
        <v>14506</v>
      </c>
      <c r="F28090" s="146" t="s">
        <v>38</v>
      </c>
      <c r="G28090" s="146" t="s">
        <v>39</v>
      </c>
      <c r="H28090" s="146" t="s">
        <v>41</v>
      </c>
      <c r="I28090" s="146" t="s">
        <v>42</v>
      </c>
      <c r="J28090" s="146" t="s">
        <v>43</v>
      </c>
      <c r="K28090" s="146" t="s">
        <v>44</v>
      </c>
      <c r="L28090" s="146" t="s">
        <v>45</v>
      </c>
      <c r="M28090" s="146" t="s">
        <v>46</v>
      </c>
      <c r="N28090" s="146" t="s">
        <v>47</v>
      </c>
      <c r="O28090" s="146" t="s">
        <v>48</v>
      </c>
      <c r="P28090" s="146" t="s">
        <v>49</v>
      </c>
      <c r="Q28090" s="146" t="s">
        <v>50</v>
      </c>
      <c r="R28090" s="146" t="s">
        <v>51</v>
      </c>
      <c r="S28090" s="146" t="s">
        <v>52</v>
      </c>
    </row>
    <row r="28091" spans="1:19" ht="11.25" thickBot="1" x14ac:dyDescent="0.2">
      <c r="A28091" s="107">
        <v>1</v>
      </c>
      <c r="B28091" s="132">
        <v>0.77819444444444441</v>
      </c>
      <c r="C28091" s="145">
        <v>157210.20000000001</v>
      </c>
      <c r="D28091" s="108">
        <v>240.74299999999999</v>
      </c>
      <c r="E28091" s="141" t="s">
        <v>14500</v>
      </c>
      <c r="F28091" s="141" t="s">
        <v>14500</v>
      </c>
      <c r="G28091" s="108">
        <v>148.149</v>
      </c>
      <c r="H28091" s="108">
        <v>20980.752</v>
      </c>
      <c r="I28091" s="108">
        <v>611.12900000000002</v>
      </c>
      <c r="J28091" s="108">
        <v>1116.7270000000001</v>
      </c>
      <c r="K28091" s="108">
        <v>208.33600000000001</v>
      </c>
      <c r="L28091" s="108">
        <v>129.63</v>
      </c>
      <c r="M28091" s="141" t="s">
        <v>14500</v>
      </c>
      <c r="N28091" s="108">
        <v>33.332999999999998</v>
      </c>
      <c r="O28091" s="108">
        <v>83.334000000000003</v>
      </c>
      <c r="P28091" s="108">
        <v>33.332999999999998</v>
      </c>
      <c r="Q28091" s="108">
        <v>55.555999999999997</v>
      </c>
      <c r="R28091" s="108">
        <v>41.667000000000002</v>
      </c>
      <c r="S28091" s="108">
        <v>33.332999999999998</v>
      </c>
    </row>
    <row r="28092" spans="1:19" ht="11.25" thickBot="1" x14ac:dyDescent="0.2">
      <c r="A28092" s="112"/>
    </row>
    <row r="28093" spans="1:19" ht="11.25" thickBot="1" x14ac:dyDescent="0.2">
      <c r="A28093" s="135" t="s">
        <v>362</v>
      </c>
      <c r="B28093" s="112"/>
      <c r="C28093" s="140">
        <v>157210.20000000001</v>
      </c>
      <c r="D28093" s="136">
        <v>240.74299999999999</v>
      </c>
      <c r="E28093" s="141" t="s">
        <v>14501</v>
      </c>
      <c r="F28093" s="141" t="s">
        <v>14501</v>
      </c>
      <c r="G28093" s="136">
        <v>148.149</v>
      </c>
      <c r="H28093" s="136">
        <v>20980.752</v>
      </c>
      <c r="I28093" s="136">
        <v>611.12900000000002</v>
      </c>
      <c r="J28093" s="136">
        <v>1116.7270000000001</v>
      </c>
      <c r="K28093" s="136">
        <v>208.33600000000001</v>
      </c>
      <c r="L28093" s="136">
        <v>129.63</v>
      </c>
      <c r="M28093" s="141" t="s">
        <v>14501</v>
      </c>
      <c r="N28093" s="136">
        <v>33.332999999999998</v>
      </c>
      <c r="O28093" s="136">
        <v>83.334000000000003</v>
      </c>
      <c r="P28093" s="136">
        <v>33.332999999999998</v>
      </c>
      <c r="Q28093" s="136">
        <v>55.555999999999997</v>
      </c>
      <c r="R28093" s="136">
        <v>41.667000000000002</v>
      </c>
      <c r="S28093" s="136">
        <v>33.332999999999998</v>
      </c>
    </row>
    <row r="28094" spans="1:19" ht="11.25" thickBot="1" x14ac:dyDescent="0.2">
      <c r="A28094" s="112"/>
    </row>
    <row r="28095" spans="1:19" ht="11.25" thickBot="1" x14ac:dyDescent="0.2">
      <c r="A28095" s="138" t="s">
        <v>364</v>
      </c>
      <c r="B28095" s="112"/>
      <c r="C28095" s="140">
        <v>0</v>
      </c>
      <c r="D28095" s="136">
        <v>0</v>
      </c>
      <c r="E28095" s="141" t="s">
        <v>14501</v>
      </c>
      <c r="F28095" s="141" t="s">
        <v>14501</v>
      </c>
      <c r="G28095" s="136">
        <v>0</v>
      </c>
      <c r="H28095" s="136">
        <v>0</v>
      </c>
      <c r="I28095" s="136">
        <v>0</v>
      </c>
      <c r="J28095" s="136">
        <v>0</v>
      </c>
      <c r="K28095" s="136">
        <v>0</v>
      </c>
      <c r="L28095" s="136">
        <v>0</v>
      </c>
      <c r="M28095" s="141" t="s">
        <v>14501</v>
      </c>
      <c r="N28095" s="136">
        <v>0</v>
      </c>
      <c r="O28095" s="136">
        <v>0</v>
      </c>
      <c r="P28095" s="136">
        <v>0</v>
      </c>
      <c r="Q28095" s="136">
        <v>0</v>
      </c>
      <c r="R28095" s="136">
        <v>0</v>
      </c>
      <c r="S28095" s="136">
        <v>0</v>
      </c>
    </row>
    <row r="28096" spans="1:19" ht="11.25" thickBot="1" x14ac:dyDescent="0.2">
      <c r="A28096" s="112"/>
    </row>
    <row r="28097" spans="1:19" ht="11.25" thickBot="1" x14ac:dyDescent="0.2">
      <c r="A28097" s="139" t="s">
        <v>366</v>
      </c>
      <c r="B28097" s="112"/>
      <c r="C28097" s="140">
        <v>0</v>
      </c>
      <c r="D28097" s="136">
        <v>0</v>
      </c>
      <c r="E28097" s="141" t="s">
        <v>14501</v>
      </c>
      <c r="F28097" s="141" t="s">
        <v>14501</v>
      </c>
      <c r="G28097" s="136">
        <v>0</v>
      </c>
      <c r="H28097" s="136">
        <v>0</v>
      </c>
      <c r="I28097" s="136">
        <v>0</v>
      </c>
      <c r="J28097" s="136">
        <v>0</v>
      </c>
      <c r="K28097" s="136">
        <v>0</v>
      </c>
      <c r="L28097" s="136">
        <v>0</v>
      </c>
      <c r="M28097" s="141" t="s">
        <v>14501</v>
      </c>
      <c r="N28097" s="136">
        <v>0</v>
      </c>
      <c r="O28097" s="136">
        <v>0</v>
      </c>
      <c r="P28097" s="136">
        <v>0</v>
      </c>
      <c r="Q28097" s="136">
        <v>0</v>
      </c>
      <c r="R28097" s="136">
        <v>0</v>
      </c>
      <c r="S28097" s="136">
        <v>0</v>
      </c>
    </row>
    <row r="28098" spans="1:19" ht="11.25" thickBot="1" x14ac:dyDescent="0.2">
      <c r="A28098" s="112"/>
    </row>
    <row r="28099" spans="1:19" ht="11.25" thickBot="1" x14ac:dyDescent="0.2">
      <c r="A28099" s="106" t="s">
        <v>357</v>
      </c>
      <c r="B28099" s="106" t="s">
        <v>358</v>
      </c>
      <c r="C28099" s="146" t="s">
        <v>53</v>
      </c>
      <c r="D28099" s="146" t="s">
        <v>54</v>
      </c>
      <c r="E28099" s="146" t="s">
        <v>55</v>
      </c>
      <c r="F28099" s="146" t="s">
        <v>56</v>
      </c>
      <c r="G28099" s="146" t="s">
        <v>14507</v>
      </c>
      <c r="H28099" s="146" t="s">
        <v>57</v>
      </c>
      <c r="I28099" s="146" t="s">
        <v>59</v>
      </c>
      <c r="J28099" s="146" t="s">
        <v>14508</v>
      </c>
      <c r="K28099" s="146" t="s">
        <v>60</v>
      </c>
      <c r="L28099" s="146" t="s">
        <v>61</v>
      </c>
      <c r="M28099" s="146" t="s">
        <v>62</v>
      </c>
      <c r="N28099" s="146" t="s">
        <v>14509</v>
      </c>
      <c r="O28099" s="146" t="s">
        <v>63</v>
      </c>
      <c r="P28099" s="146" t="s">
        <v>64</v>
      </c>
      <c r="Q28099" s="146" t="s">
        <v>66</v>
      </c>
      <c r="R28099" s="146" t="s">
        <v>14510</v>
      </c>
      <c r="S28099" s="146" t="s">
        <v>67</v>
      </c>
    </row>
    <row r="28100" spans="1:19" ht="11.25" thickBot="1" x14ac:dyDescent="0.2">
      <c r="A28100" s="107">
        <v>1</v>
      </c>
      <c r="B28100" s="132">
        <v>0.77819444444444441</v>
      </c>
      <c r="C28100" s="108">
        <v>74.073999999999998</v>
      </c>
      <c r="D28100" s="141" t="s">
        <v>14500</v>
      </c>
      <c r="E28100" s="108">
        <v>33.332999999999998</v>
      </c>
      <c r="F28100" s="108">
        <v>33.332999999999998</v>
      </c>
      <c r="G28100" s="141" t="s">
        <v>14500</v>
      </c>
      <c r="H28100" s="108">
        <v>240.744</v>
      </c>
      <c r="I28100" s="108">
        <v>1500.0909999999999</v>
      </c>
      <c r="J28100" s="141" t="s">
        <v>14500</v>
      </c>
      <c r="K28100" s="141" t="s">
        <v>14500</v>
      </c>
      <c r="L28100" s="141" t="s">
        <v>14500</v>
      </c>
      <c r="M28100" s="108">
        <v>203.70599999999999</v>
      </c>
      <c r="N28100" s="108">
        <v>33.332999999999998</v>
      </c>
      <c r="O28100" s="108">
        <v>77.778000000000006</v>
      </c>
      <c r="P28100" s="108">
        <v>10838.362999999999</v>
      </c>
      <c r="Q28100" s="145">
        <v>670936.68000000005</v>
      </c>
      <c r="R28100" s="141" t="s">
        <v>14500</v>
      </c>
      <c r="S28100" s="108">
        <v>462.97300000000001</v>
      </c>
    </row>
    <row r="28101" spans="1:19" ht="11.25" thickBot="1" x14ac:dyDescent="0.2">
      <c r="A28101" s="112"/>
    </row>
    <row r="28102" spans="1:19" ht="11.25" thickBot="1" x14ac:dyDescent="0.2">
      <c r="A28102" s="135" t="s">
        <v>362</v>
      </c>
      <c r="B28102" s="112"/>
      <c r="C28102" s="136">
        <v>74.073999999999998</v>
      </c>
      <c r="D28102" s="141" t="s">
        <v>14501</v>
      </c>
      <c r="E28102" s="136">
        <v>33.332999999999998</v>
      </c>
      <c r="F28102" s="136">
        <v>33.332999999999998</v>
      </c>
      <c r="G28102" s="141" t="s">
        <v>14501</v>
      </c>
      <c r="H28102" s="136">
        <v>240.744</v>
      </c>
      <c r="I28102" s="136">
        <v>1500.0909999999999</v>
      </c>
      <c r="J28102" s="141" t="s">
        <v>14501</v>
      </c>
      <c r="K28102" s="141" t="s">
        <v>14501</v>
      </c>
      <c r="L28102" s="141" t="s">
        <v>14501</v>
      </c>
      <c r="M28102" s="136">
        <v>203.70599999999999</v>
      </c>
      <c r="N28102" s="136">
        <v>33.332999999999998</v>
      </c>
      <c r="O28102" s="136">
        <v>77.778000000000006</v>
      </c>
      <c r="P28102" s="136">
        <v>10838.362999999999</v>
      </c>
      <c r="Q28102" s="140">
        <v>670936.68000000005</v>
      </c>
      <c r="R28102" s="141" t="s">
        <v>14501</v>
      </c>
      <c r="S28102" s="136">
        <v>462.97300000000001</v>
      </c>
    </row>
    <row r="28103" spans="1:19" ht="11.25" thickBot="1" x14ac:dyDescent="0.2">
      <c r="A28103" s="112"/>
    </row>
    <row r="28104" spans="1:19" ht="11.25" thickBot="1" x14ac:dyDescent="0.2">
      <c r="A28104" s="138" t="s">
        <v>364</v>
      </c>
      <c r="B28104" s="112"/>
      <c r="C28104" s="136">
        <v>0</v>
      </c>
      <c r="D28104" s="141" t="s">
        <v>14501</v>
      </c>
      <c r="E28104" s="136">
        <v>0</v>
      </c>
      <c r="F28104" s="136">
        <v>0</v>
      </c>
      <c r="G28104" s="141" t="s">
        <v>14501</v>
      </c>
      <c r="H28104" s="136">
        <v>0</v>
      </c>
      <c r="I28104" s="136">
        <v>0</v>
      </c>
      <c r="J28104" s="141" t="s">
        <v>14501</v>
      </c>
      <c r="K28104" s="141" t="s">
        <v>14501</v>
      </c>
      <c r="L28104" s="141" t="s">
        <v>14501</v>
      </c>
      <c r="M28104" s="136">
        <v>0</v>
      </c>
      <c r="N28104" s="136">
        <v>0</v>
      </c>
      <c r="O28104" s="136">
        <v>0</v>
      </c>
      <c r="P28104" s="136">
        <v>0</v>
      </c>
      <c r="Q28104" s="140">
        <v>0</v>
      </c>
      <c r="R28104" s="141" t="s">
        <v>14501</v>
      </c>
      <c r="S28104" s="136">
        <v>0</v>
      </c>
    </row>
    <row r="28105" spans="1:19" ht="11.25" thickBot="1" x14ac:dyDescent="0.2">
      <c r="A28105" s="112"/>
    </row>
    <row r="28106" spans="1:19" ht="11.25" thickBot="1" x14ac:dyDescent="0.2">
      <c r="A28106" s="139" t="s">
        <v>366</v>
      </c>
      <c r="B28106" s="112"/>
      <c r="C28106" s="136">
        <v>0</v>
      </c>
      <c r="D28106" s="141" t="s">
        <v>14501</v>
      </c>
      <c r="E28106" s="136">
        <v>0</v>
      </c>
      <c r="F28106" s="136">
        <v>0</v>
      </c>
      <c r="G28106" s="141" t="s">
        <v>14501</v>
      </c>
      <c r="H28106" s="136">
        <v>0</v>
      </c>
      <c r="I28106" s="136">
        <v>0</v>
      </c>
      <c r="J28106" s="141" t="s">
        <v>14501</v>
      </c>
      <c r="K28106" s="141" t="s">
        <v>14501</v>
      </c>
      <c r="L28106" s="141" t="s">
        <v>14501</v>
      </c>
      <c r="M28106" s="136">
        <v>0</v>
      </c>
      <c r="N28106" s="136">
        <v>0</v>
      </c>
      <c r="O28106" s="136">
        <v>0</v>
      </c>
      <c r="P28106" s="136">
        <v>0</v>
      </c>
      <c r="Q28106" s="140">
        <v>0</v>
      </c>
      <c r="R28106" s="141" t="s">
        <v>14501</v>
      </c>
      <c r="S28106" s="136">
        <v>0</v>
      </c>
    </row>
    <row r="28107" spans="1:19" ht="11.25" thickBot="1" x14ac:dyDescent="0.2">
      <c r="A28107" s="112"/>
    </row>
    <row r="28108" spans="1:19" ht="11.25" thickBot="1" x14ac:dyDescent="0.2">
      <c r="A28108" s="106" t="s">
        <v>357</v>
      </c>
      <c r="B28108" s="106" t="s">
        <v>358</v>
      </c>
      <c r="C28108" s="146" t="s">
        <v>68</v>
      </c>
      <c r="D28108" s="146" t="s">
        <v>14511</v>
      </c>
    </row>
    <row r="28109" spans="1:19" ht="11.25" thickBot="1" x14ac:dyDescent="0.2">
      <c r="A28109" s="107">
        <v>1</v>
      </c>
      <c r="B28109" s="132">
        <v>0.77819444444444441</v>
      </c>
      <c r="C28109" s="108">
        <v>101.852</v>
      </c>
      <c r="D28109" s="141" t="s">
        <v>14500</v>
      </c>
    </row>
    <row r="28110" spans="1:19" ht="11.25" thickBot="1" x14ac:dyDescent="0.2">
      <c r="A28110" s="112"/>
    </row>
    <row r="28111" spans="1:19" ht="11.25" thickBot="1" x14ac:dyDescent="0.2">
      <c r="A28111" s="135" t="s">
        <v>362</v>
      </c>
      <c r="B28111" s="112"/>
      <c r="C28111" s="136">
        <v>101.852</v>
      </c>
      <c r="D28111" s="141" t="s">
        <v>14501</v>
      </c>
    </row>
    <row r="28112" spans="1:19" ht="11.25" thickBot="1" x14ac:dyDescent="0.2">
      <c r="A28112" s="112"/>
    </row>
    <row r="28113" spans="1:19" ht="11.25" thickBot="1" x14ac:dyDescent="0.2">
      <c r="A28113" s="138" t="s">
        <v>364</v>
      </c>
      <c r="B28113" s="112"/>
      <c r="C28113" s="136">
        <v>0</v>
      </c>
      <c r="D28113" s="141" t="s">
        <v>14501</v>
      </c>
    </row>
    <row r="28114" spans="1:19" ht="11.25" thickBot="1" x14ac:dyDescent="0.2">
      <c r="A28114" s="112"/>
    </row>
    <row r="28115" spans="1:19" ht="11.25" thickBot="1" x14ac:dyDescent="0.2">
      <c r="A28115" s="139" t="s">
        <v>366</v>
      </c>
      <c r="B28115" s="112"/>
      <c r="C28115" s="136">
        <v>0</v>
      </c>
      <c r="D28115" s="141" t="s">
        <v>14501</v>
      </c>
    </row>
    <row r="28116" spans="1:19" ht="10.5" x14ac:dyDescent="0.15">
      <c r="A28116" s="112"/>
    </row>
    <row r="28117" spans="1:19" x14ac:dyDescent="0.15">
      <c r="A28117" s="129"/>
      <c r="B28117" s="86" t="s">
        <v>4787</v>
      </c>
    </row>
    <row r="28118" spans="1:19" ht="9.75" thickBot="1" x14ac:dyDescent="0.2">
      <c r="A28118" s="81" t="s">
        <v>5871</v>
      </c>
    </row>
    <row r="28119" spans="1:19" ht="11.25" thickBot="1" x14ac:dyDescent="0.2">
      <c r="A28119" s="106" t="s">
        <v>357</v>
      </c>
      <c r="B28119" s="106" t="s">
        <v>358</v>
      </c>
      <c r="C28119" s="146" t="s">
        <v>14494</v>
      </c>
      <c r="D28119" s="146" t="s">
        <v>14495</v>
      </c>
      <c r="E28119" s="146" t="s">
        <v>14496</v>
      </c>
      <c r="F28119" s="146" t="s">
        <v>0</v>
      </c>
      <c r="G28119" s="146" t="s">
        <v>1</v>
      </c>
      <c r="H28119" s="146" t="s">
        <v>2</v>
      </c>
      <c r="I28119" s="146" t="s">
        <v>14497</v>
      </c>
      <c r="J28119" s="146" t="s">
        <v>3</v>
      </c>
      <c r="K28119" s="146" t="s">
        <v>14498</v>
      </c>
      <c r="L28119" s="146" t="s">
        <v>7</v>
      </c>
      <c r="M28119" s="146" t="s">
        <v>14499</v>
      </c>
      <c r="N28119" s="146" t="s">
        <v>10</v>
      </c>
      <c r="O28119" s="146" t="s">
        <v>11</v>
      </c>
      <c r="P28119" s="146" t="s">
        <v>12</v>
      </c>
      <c r="Q28119" s="146" t="s">
        <v>13</v>
      </c>
      <c r="R28119" s="146" t="s">
        <v>14</v>
      </c>
      <c r="S28119" s="146" t="s">
        <v>15</v>
      </c>
    </row>
    <row r="28120" spans="1:19" ht="11.25" thickBot="1" x14ac:dyDescent="0.2">
      <c r="A28120" s="107">
        <v>1</v>
      </c>
      <c r="B28120" s="132">
        <v>0.78334490740740748</v>
      </c>
      <c r="C28120" s="141" t="s">
        <v>14500</v>
      </c>
      <c r="D28120" s="141" t="s">
        <v>14500</v>
      </c>
      <c r="E28120" s="108">
        <v>74.073999999999998</v>
      </c>
      <c r="F28120" s="108">
        <v>5674.0190000000002</v>
      </c>
      <c r="G28120" s="108">
        <v>40280.476999999999</v>
      </c>
      <c r="H28120" s="108">
        <v>703.726</v>
      </c>
      <c r="I28120" s="108">
        <v>175.92699999999999</v>
      </c>
      <c r="J28120" s="108">
        <v>645.85199999999998</v>
      </c>
      <c r="K28120" s="108">
        <v>592.60799999999995</v>
      </c>
      <c r="L28120" s="145">
        <v>8313.8490000000002</v>
      </c>
      <c r="M28120" s="108">
        <v>111.11199999999999</v>
      </c>
      <c r="N28120" s="108">
        <v>66.667000000000002</v>
      </c>
      <c r="O28120" s="108">
        <v>119.04900000000001</v>
      </c>
      <c r="P28120" s="108">
        <v>12518.294</v>
      </c>
      <c r="Q28120" s="108">
        <v>110996.04</v>
      </c>
      <c r="R28120" s="108">
        <v>216.66900000000001</v>
      </c>
      <c r="S28120" s="108">
        <v>777.80499999999995</v>
      </c>
    </row>
    <row r="28121" spans="1:19" ht="11.25" thickBot="1" x14ac:dyDescent="0.2">
      <c r="A28121" s="112"/>
    </row>
    <row r="28122" spans="1:19" ht="11.25" thickBot="1" x14ac:dyDescent="0.2">
      <c r="A28122" s="135" t="s">
        <v>362</v>
      </c>
      <c r="B28122" s="112"/>
      <c r="C28122" s="141" t="s">
        <v>14501</v>
      </c>
      <c r="D28122" s="141" t="s">
        <v>14501</v>
      </c>
      <c r="E28122" s="136">
        <v>74.073999999999998</v>
      </c>
      <c r="F28122" s="136">
        <v>5674.0190000000002</v>
      </c>
      <c r="G28122" s="136">
        <v>40280.476999999999</v>
      </c>
      <c r="H28122" s="136">
        <v>703.726</v>
      </c>
      <c r="I28122" s="136">
        <v>175.92699999999999</v>
      </c>
      <c r="J28122" s="136">
        <v>645.85199999999998</v>
      </c>
      <c r="K28122" s="136">
        <v>592.60799999999995</v>
      </c>
      <c r="L28122" s="140">
        <v>8313.8490000000002</v>
      </c>
      <c r="M28122" s="136">
        <v>111.11199999999999</v>
      </c>
      <c r="N28122" s="136">
        <v>66.667000000000002</v>
      </c>
      <c r="O28122" s="136">
        <v>119.04900000000001</v>
      </c>
      <c r="P28122" s="136">
        <v>12518.294</v>
      </c>
      <c r="Q28122" s="136">
        <v>110996.04</v>
      </c>
      <c r="R28122" s="136">
        <v>216.66900000000001</v>
      </c>
      <c r="S28122" s="136">
        <v>777.80499999999995</v>
      </c>
    </row>
    <row r="28123" spans="1:19" ht="11.25" thickBot="1" x14ac:dyDescent="0.2">
      <c r="A28123" s="112"/>
    </row>
    <row r="28124" spans="1:19" ht="11.25" thickBot="1" x14ac:dyDescent="0.2">
      <c r="A28124" s="138" t="s">
        <v>364</v>
      </c>
      <c r="B28124" s="112"/>
      <c r="C28124" s="141" t="s">
        <v>14501</v>
      </c>
      <c r="D28124" s="141" t="s">
        <v>14501</v>
      </c>
      <c r="E28124" s="136">
        <v>0</v>
      </c>
      <c r="F28124" s="136">
        <v>0</v>
      </c>
      <c r="G28124" s="136">
        <v>0</v>
      </c>
      <c r="H28124" s="136">
        <v>0</v>
      </c>
      <c r="I28124" s="136">
        <v>0</v>
      </c>
      <c r="J28124" s="136">
        <v>0</v>
      </c>
      <c r="K28124" s="136">
        <v>0</v>
      </c>
      <c r="L28124" s="140">
        <v>0</v>
      </c>
      <c r="M28124" s="136">
        <v>0</v>
      </c>
      <c r="N28124" s="136">
        <v>0</v>
      </c>
      <c r="O28124" s="136">
        <v>0</v>
      </c>
      <c r="P28124" s="136">
        <v>0</v>
      </c>
      <c r="Q28124" s="136">
        <v>0</v>
      </c>
      <c r="R28124" s="136">
        <v>0</v>
      </c>
      <c r="S28124" s="136">
        <v>0</v>
      </c>
    </row>
    <row r="28125" spans="1:19" ht="11.25" thickBot="1" x14ac:dyDescent="0.2">
      <c r="A28125" s="112"/>
    </row>
    <row r="28126" spans="1:19" ht="11.25" thickBot="1" x14ac:dyDescent="0.2">
      <c r="A28126" s="139" t="s">
        <v>366</v>
      </c>
      <c r="B28126" s="112"/>
      <c r="C28126" s="141" t="s">
        <v>14501</v>
      </c>
      <c r="D28126" s="141" t="s">
        <v>14501</v>
      </c>
      <c r="E28126" s="136">
        <v>0</v>
      </c>
      <c r="F28126" s="136">
        <v>0</v>
      </c>
      <c r="G28126" s="136">
        <v>0</v>
      </c>
      <c r="H28126" s="136">
        <v>0</v>
      </c>
      <c r="I28126" s="136">
        <v>0</v>
      </c>
      <c r="J28126" s="136">
        <v>0</v>
      </c>
      <c r="K28126" s="136">
        <v>0</v>
      </c>
      <c r="L28126" s="140">
        <v>0</v>
      </c>
      <c r="M28126" s="136">
        <v>0</v>
      </c>
      <c r="N28126" s="136">
        <v>0</v>
      </c>
      <c r="O28126" s="136">
        <v>0</v>
      </c>
      <c r="P28126" s="136">
        <v>0</v>
      </c>
      <c r="Q28126" s="136">
        <v>0</v>
      </c>
      <c r="R28126" s="136">
        <v>0</v>
      </c>
      <c r="S28126" s="136">
        <v>0</v>
      </c>
    </row>
    <row r="28127" spans="1:19" ht="11.25" thickBot="1" x14ac:dyDescent="0.2">
      <c r="A28127" s="112"/>
    </row>
    <row r="28128" spans="1:19" ht="11.25" thickBot="1" x14ac:dyDescent="0.2">
      <c r="A28128" s="106" t="s">
        <v>357</v>
      </c>
      <c r="B28128" s="106" t="s">
        <v>358</v>
      </c>
      <c r="C28128" s="146" t="s">
        <v>16</v>
      </c>
      <c r="D28128" s="146" t="s">
        <v>14502</v>
      </c>
      <c r="E28128" s="146" t="s">
        <v>14503</v>
      </c>
      <c r="F28128" s="146" t="s">
        <v>20</v>
      </c>
      <c r="G28128" s="146" t="s">
        <v>21</v>
      </c>
      <c r="H28128" s="146" t="s">
        <v>22</v>
      </c>
      <c r="I28128" s="146" t="s">
        <v>23</v>
      </c>
      <c r="J28128" s="146" t="s">
        <v>24</v>
      </c>
      <c r="K28128" s="146" t="s">
        <v>26</v>
      </c>
      <c r="L28128" s="146" t="s">
        <v>14504</v>
      </c>
      <c r="M28128" s="146" t="s">
        <v>27</v>
      </c>
      <c r="N28128" s="146" t="s">
        <v>28</v>
      </c>
      <c r="O28128" s="146" t="s">
        <v>29</v>
      </c>
      <c r="P28128" s="146" t="s">
        <v>30</v>
      </c>
      <c r="Q28128" s="146" t="s">
        <v>14505</v>
      </c>
      <c r="R28128" s="146" t="s">
        <v>32</v>
      </c>
      <c r="S28128" s="146" t="s">
        <v>33</v>
      </c>
    </row>
    <row r="28129" spans="1:19" ht="11.25" thickBot="1" x14ac:dyDescent="0.2">
      <c r="A28129" s="107">
        <v>1</v>
      </c>
      <c r="B28129" s="132">
        <v>0.78334490740740748</v>
      </c>
      <c r="C28129" s="108">
        <v>5851.3519999999999</v>
      </c>
      <c r="D28129" s="108">
        <v>3033.7220000000002</v>
      </c>
      <c r="E28129" s="108">
        <v>33.332999999999998</v>
      </c>
      <c r="F28129" s="145">
        <v>9036.6949999999997</v>
      </c>
      <c r="G28129" s="141" t="s">
        <v>14500</v>
      </c>
      <c r="H28129" s="108">
        <v>111.11199999999999</v>
      </c>
      <c r="I28129" s="108">
        <v>3130.0340000000001</v>
      </c>
      <c r="J28129" s="108">
        <v>21332.663</v>
      </c>
      <c r="K28129" s="145">
        <v>74650.354999999996</v>
      </c>
      <c r="L28129" s="108">
        <v>222.22399999999999</v>
      </c>
      <c r="M28129" s="108">
        <v>33.332999999999998</v>
      </c>
      <c r="N28129" s="108">
        <v>145.83500000000001</v>
      </c>
      <c r="O28129" s="141" t="s">
        <v>14500</v>
      </c>
      <c r="P28129" s="141" t="s">
        <v>14500</v>
      </c>
      <c r="Q28129" s="108">
        <v>145.834</v>
      </c>
      <c r="R28129" s="108">
        <v>66.667000000000002</v>
      </c>
      <c r="S28129" s="141" t="s">
        <v>14500</v>
      </c>
    </row>
    <row r="28130" spans="1:19" ht="11.25" thickBot="1" x14ac:dyDescent="0.2">
      <c r="A28130" s="112"/>
    </row>
    <row r="28131" spans="1:19" ht="11.25" thickBot="1" x14ac:dyDescent="0.2">
      <c r="A28131" s="135" t="s">
        <v>362</v>
      </c>
      <c r="B28131" s="112"/>
      <c r="C28131" s="136">
        <v>5851.3519999999999</v>
      </c>
      <c r="D28131" s="136">
        <v>3033.7220000000002</v>
      </c>
      <c r="E28131" s="136">
        <v>33.332999999999998</v>
      </c>
      <c r="F28131" s="140">
        <v>9036.6949999999997</v>
      </c>
      <c r="G28131" s="141" t="s">
        <v>14501</v>
      </c>
      <c r="H28131" s="136">
        <v>111.11199999999999</v>
      </c>
      <c r="I28131" s="136">
        <v>3130.0340000000001</v>
      </c>
      <c r="J28131" s="136">
        <v>21332.663</v>
      </c>
      <c r="K28131" s="140">
        <v>74650.354999999996</v>
      </c>
      <c r="L28131" s="136">
        <v>222.22399999999999</v>
      </c>
      <c r="M28131" s="136">
        <v>33.332999999999998</v>
      </c>
      <c r="N28131" s="136">
        <v>145.83500000000001</v>
      </c>
      <c r="O28131" s="141" t="s">
        <v>14501</v>
      </c>
      <c r="P28131" s="141" t="s">
        <v>14501</v>
      </c>
      <c r="Q28131" s="136">
        <v>145.834</v>
      </c>
      <c r="R28131" s="136">
        <v>66.667000000000002</v>
      </c>
      <c r="S28131" s="141" t="s">
        <v>14501</v>
      </c>
    </row>
    <row r="28132" spans="1:19" ht="11.25" thickBot="1" x14ac:dyDescent="0.2">
      <c r="A28132" s="112"/>
    </row>
    <row r="28133" spans="1:19" ht="11.25" thickBot="1" x14ac:dyDescent="0.2">
      <c r="A28133" s="138" t="s">
        <v>364</v>
      </c>
      <c r="B28133" s="112"/>
      <c r="C28133" s="136">
        <v>0</v>
      </c>
      <c r="D28133" s="136">
        <v>0</v>
      </c>
      <c r="E28133" s="136">
        <v>0</v>
      </c>
      <c r="F28133" s="140">
        <v>0</v>
      </c>
      <c r="G28133" s="141" t="s">
        <v>14501</v>
      </c>
      <c r="H28133" s="136">
        <v>0</v>
      </c>
      <c r="I28133" s="136">
        <v>0</v>
      </c>
      <c r="J28133" s="136">
        <v>0</v>
      </c>
      <c r="K28133" s="140">
        <v>0</v>
      </c>
      <c r="L28133" s="136">
        <v>0</v>
      </c>
      <c r="M28133" s="136">
        <v>0</v>
      </c>
      <c r="N28133" s="136">
        <v>0</v>
      </c>
      <c r="O28133" s="141" t="s">
        <v>14501</v>
      </c>
      <c r="P28133" s="141" t="s">
        <v>14501</v>
      </c>
      <c r="Q28133" s="136">
        <v>0</v>
      </c>
      <c r="R28133" s="136">
        <v>0</v>
      </c>
      <c r="S28133" s="141" t="s">
        <v>14501</v>
      </c>
    </row>
    <row r="28134" spans="1:19" ht="11.25" thickBot="1" x14ac:dyDescent="0.2">
      <c r="A28134" s="112"/>
    </row>
    <row r="28135" spans="1:19" ht="11.25" thickBot="1" x14ac:dyDescent="0.2">
      <c r="A28135" s="139" t="s">
        <v>366</v>
      </c>
      <c r="B28135" s="112"/>
      <c r="C28135" s="136">
        <v>0</v>
      </c>
      <c r="D28135" s="136">
        <v>0</v>
      </c>
      <c r="E28135" s="136">
        <v>0</v>
      </c>
      <c r="F28135" s="140">
        <v>0</v>
      </c>
      <c r="G28135" s="141" t="s">
        <v>14501</v>
      </c>
      <c r="H28135" s="136">
        <v>0</v>
      </c>
      <c r="I28135" s="136">
        <v>0</v>
      </c>
      <c r="J28135" s="136">
        <v>0</v>
      </c>
      <c r="K28135" s="140">
        <v>0</v>
      </c>
      <c r="L28135" s="136">
        <v>0</v>
      </c>
      <c r="M28135" s="136">
        <v>0</v>
      </c>
      <c r="N28135" s="136">
        <v>0</v>
      </c>
      <c r="O28135" s="141" t="s">
        <v>14501</v>
      </c>
      <c r="P28135" s="141" t="s">
        <v>14501</v>
      </c>
      <c r="Q28135" s="136">
        <v>0</v>
      </c>
      <c r="R28135" s="136">
        <v>0</v>
      </c>
      <c r="S28135" s="141" t="s">
        <v>14501</v>
      </c>
    </row>
    <row r="28136" spans="1:19" ht="11.25" thickBot="1" x14ac:dyDescent="0.2">
      <c r="A28136" s="112"/>
    </row>
    <row r="28137" spans="1:19" ht="11.25" thickBot="1" x14ac:dyDescent="0.2">
      <c r="A28137" s="106" t="s">
        <v>357</v>
      </c>
      <c r="B28137" s="106" t="s">
        <v>358</v>
      </c>
      <c r="C28137" s="146" t="s">
        <v>35</v>
      </c>
      <c r="D28137" s="146" t="s">
        <v>36</v>
      </c>
      <c r="E28137" s="146" t="s">
        <v>14506</v>
      </c>
      <c r="F28137" s="146" t="s">
        <v>38</v>
      </c>
      <c r="G28137" s="146" t="s">
        <v>39</v>
      </c>
      <c r="H28137" s="146" t="s">
        <v>41</v>
      </c>
      <c r="I28137" s="146" t="s">
        <v>42</v>
      </c>
      <c r="J28137" s="146" t="s">
        <v>43</v>
      </c>
      <c r="K28137" s="146" t="s">
        <v>44</v>
      </c>
      <c r="L28137" s="146" t="s">
        <v>45</v>
      </c>
      <c r="M28137" s="146" t="s">
        <v>46</v>
      </c>
      <c r="N28137" s="146" t="s">
        <v>47</v>
      </c>
      <c r="O28137" s="146" t="s">
        <v>48</v>
      </c>
      <c r="P28137" s="146" t="s">
        <v>49</v>
      </c>
      <c r="Q28137" s="146" t="s">
        <v>50</v>
      </c>
      <c r="R28137" s="146" t="s">
        <v>51</v>
      </c>
      <c r="S28137" s="146" t="s">
        <v>52</v>
      </c>
    </row>
    <row r="28138" spans="1:19" ht="11.25" thickBot="1" x14ac:dyDescent="0.2">
      <c r="A28138" s="107">
        <v>1</v>
      </c>
      <c r="B28138" s="132">
        <v>0.78334490740740748</v>
      </c>
      <c r="C28138" s="145">
        <v>155349.76000000001</v>
      </c>
      <c r="D28138" s="108">
        <v>291.67</v>
      </c>
      <c r="E28138" s="108">
        <v>33.332999999999998</v>
      </c>
      <c r="F28138" s="141" t="s">
        <v>14500</v>
      </c>
      <c r="G28138" s="108">
        <v>101.852</v>
      </c>
      <c r="H28138" s="108">
        <v>19016.347000000002</v>
      </c>
      <c r="I28138" s="108">
        <v>400.00799999999998</v>
      </c>
      <c r="J28138" s="108">
        <v>1016.711</v>
      </c>
      <c r="K28138" s="108">
        <v>100.001</v>
      </c>
      <c r="L28138" s="108">
        <v>77.778000000000006</v>
      </c>
      <c r="M28138" s="141" t="s">
        <v>14500</v>
      </c>
      <c r="N28138" s="141" t="s">
        <v>14500</v>
      </c>
      <c r="O28138" s="108">
        <v>33.332999999999998</v>
      </c>
      <c r="P28138" s="108">
        <v>111.11199999999999</v>
      </c>
      <c r="Q28138" s="108">
        <v>74.073999999999998</v>
      </c>
      <c r="R28138" s="108">
        <v>129.631</v>
      </c>
      <c r="S28138" s="108">
        <v>111.11199999999999</v>
      </c>
    </row>
    <row r="28139" spans="1:19" ht="11.25" thickBot="1" x14ac:dyDescent="0.2">
      <c r="A28139" s="112"/>
    </row>
    <row r="28140" spans="1:19" ht="11.25" thickBot="1" x14ac:dyDescent="0.2">
      <c r="A28140" s="135" t="s">
        <v>362</v>
      </c>
      <c r="B28140" s="112"/>
      <c r="C28140" s="140">
        <v>155349.76000000001</v>
      </c>
      <c r="D28140" s="136">
        <v>291.67</v>
      </c>
      <c r="E28140" s="136">
        <v>33.332999999999998</v>
      </c>
      <c r="F28140" s="141" t="s">
        <v>14501</v>
      </c>
      <c r="G28140" s="136">
        <v>101.852</v>
      </c>
      <c r="H28140" s="136">
        <v>19016.347000000002</v>
      </c>
      <c r="I28140" s="136">
        <v>400.00799999999998</v>
      </c>
      <c r="J28140" s="136">
        <v>1016.711</v>
      </c>
      <c r="K28140" s="136">
        <v>100.001</v>
      </c>
      <c r="L28140" s="136">
        <v>77.778000000000006</v>
      </c>
      <c r="M28140" s="141" t="s">
        <v>14501</v>
      </c>
      <c r="N28140" s="141" t="s">
        <v>14501</v>
      </c>
      <c r="O28140" s="136">
        <v>33.332999999999998</v>
      </c>
      <c r="P28140" s="136">
        <v>111.11199999999999</v>
      </c>
      <c r="Q28140" s="136">
        <v>74.073999999999998</v>
      </c>
      <c r="R28140" s="136">
        <v>129.631</v>
      </c>
      <c r="S28140" s="136">
        <v>111.11199999999999</v>
      </c>
    </row>
    <row r="28141" spans="1:19" ht="11.25" thickBot="1" x14ac:dyDescent="0.2">
      <c r="A28141" s="112"/>
    </row>
    <row r="28142" spans="1:19" ht="11.25" thickBot="1" x14ac:dyDescent="0.2">
      <c r="A28142" s="138" t="s">
        <v>364</v>
      </c>
      <c r="B28142" s="112"/>
      <c r="C28142" s="140">
        <v>0</v>
      </c>
      <c r="D28142" s="136">
        <v>0</v>
      </c>
      <c r="E28142" s="136">
        <v>0</v>
      </c>
      <c r="F28142" s="141" t="s">
        <v>14501</v>
      </c>
      <c r="G28142" s="136">
        <v>0</v>
      </c>
      <c r="H28142" s="136">
        <v>0</v>
      </c>
      <c r="I28142" s="136">
        <v>0</v>
      </c>
      <c r="J28142" s="136">
        <v>0</v>
      </c>
      <c r="K28142" s="136">
        <v>0</v>
      </c>
      <c r="L28142" s="136">
        <v>0</v>
      </c>
      <c r="M28142" s="141" t="s">
        <v>14501</v>
      </c>
      <c r="N28142" s="141" t="s">
        <v>14501</v>
      </c>
      <c r="O28142" s="136">
        <v>0</v>
      </c>
      <c r="P28142" s="136">
        <v>0</v>
      </c>
      <c r="Q28142" s="136">
        <v>0</v>
      </c>
      <c r="R28142" s="136">
        <v>0</v>
      </c>
      <c r="S28142" s="136">
        <v>0</v>
      </c>
    </row>
    <row r="28143" spans="1:19" ht="11.25" thickBot="1" x14ac:dyDescent="0.2">
      <c r="A28143" s="112"/>
    </row>
    <row r="28144" spans="1:19" ht="11.25" thickBot="1" x14ac:dyDescent="0.2">
      <c r="A28144" s="139" t="s">
        <v>366</v>
      </c>
      <c r="B28144" s="112"/>
      <c r="C28144" s="140">
        <v>0</v>
      </c>
      <c r="D28144" s="136">
        <v>0</v>
      </c>
      <c r="E28144" s="136">
        <v>0</v>
      </c>
      <c r="F28144" s="141" t="s">
        <v>14501</v>
      </c>
      <c r="G28144" s="136">
        <v>0</v>
      </c>
      <c r="H28144" s="136">
        <v>0</v>
      </c>
      <c r="I28144" s="136">
        <v>0</v>
      </c>
      <c r="J28144" s="136">
        <v>0</v>
      </c>
      <c r="K28144" s="136">
        <v>0</v>
      </c>
      <c r="L28144" s="136">
        <v>0</v>
      </c>
      <c r="M28144" s="141" t="s">
        <v>14501</v>
      </c>
      <c r="N28144" s="141" t="s">
        <v>14501</v>
      </c>
      <c r="O28144" s="136">
        <v>0</v>
      </c>
      <c r="P28144" s="136">
        <v>0</v>
      </c>
      <c r="Q28144" s="136">
        <v>0</v>
      </c>
      <c r="R28144" s="136">
        <v>0</v>
      </c>
      <c r="S28144" s="136">
        <v>0</v>
      </c>
    </row>
    <row r="28145" spans="1:19" ht="11.25" thickBot="1" x14ac:dyDescent="0.2">
      <c r="A28145" s="112"/>
    </row>
    <row r="28146" spans="1:19" ht="11.25" thickBot="1" x14ac:dyDescent="0.2">
      <c r="A28146" s="106" t="s">
        <v>357</v>
      </c>
      <c r="B28146" s="106" t="s">
        <v>358</v>
      </c>
      <c r="C28146" s="146" t="s">
        <v>53</v>
      </c>
      <c r="D28146" s="146" t="s">
        <v>54</v>
      </c>
      <c r="E28146" s="146" t="s">
        <v>55</v>
      </c>
      <c r="F28146" s="146" t="s">
        <v>56</v>
      </c>
      <c r="G28146" s="146" t="s">
        <v>14507</v>
      </c>
      <c r="H28146" s="146" t="s">
        <v>57</v>
      </c>
      <c r="I28146" s="146" t="s">
        <v>59</v>
      </c>
      <c r="J28146" s="146" t="s">
        <v>14508</v>
      </c>
      <c r="K28146" s="146" t="s">
        <v>60</v>
      </c>
      <c r="L28146" s="146" t="s">
        <v>61</v>
      </c>
      <c r="M28146" s="146" t="s">
        <v>62</v>
      </c>
      <c r="N28146" s="146" t="s">
        <v>14509</v>
      </c>
      <c r="O28146" s="146" t="s">
        <v>63</v>
      </c>
      <c r="P28146" s="146" t="s">
        <v>64</v>
      </c>
      <c r="Q28146" s="146" t="s">
        <v>66</v>
      </c>
      <c r="R28146" s="146" t="s">
        <v>14510</v>
      </c>
      <c r="S28146" s="146" t="s">
        <v>67</v>
      </c>
    </row>
    <row r="28147" spans="1:19" ht="11.25" thickBot="1" x14ac:dyDescent="0.2">
      <c r="A28147" s="107">
        <v>1</v>
      </c>
      <c r="B28147" s="132">
        <v>0.78334490740740748</v>
      </c>
      <c r="C28147" s="108">
        <v>33.332999999999998</v>
      </c>
      <c r="D28147" s="108">
        <v>33.332999999999998</v>
      </c>
      <c r="E28147" s="108">
        <v>33.332999999999998</v>
      </c>
      <c r="F28147" s="108">
        <v>41.667000000000002</v>
      </c>
      <c r="G28147" s="141" t="s">
        <v>14500</v>
      </c>
      <c r="H28147" s="108">
        <v>148.149</v>
      </c>
      <c r="I28147" s="108">
        <v>1055.605</v>
      </c>
      <c r="J28147" s="141" t="s">
        <v>14500</v>
      </c>
      <c r="K28147" s="141" t="s">
        <v>14500</v>
      </c>
      <c r="L28147" s="141" t="s">
        <v>14500</v>
      </c>
      <c r="M28147" s="108">
        <v>148.149</v>
      </c>
      <c r="N28147" s="108">
        <v>33.332999999999998</v>
      </c>
      <c r="O28147" s="108">
        <v>148.15</v>
      </c>
      <c r="P28147" s="108">
        <v>81167.135999999999</v>
      </c>
      <c r="Q28147" s="145">
        <v>650008.79</v>
      </c>
      <c r="R28147" s="141" t="s">
        <v>14500</v>
      </c>
      <c r="S28147" s="108">
        <v>458.34199999999998</v>
      </c>
    </row>
    <row r="28148" spans="1:19" ht="11.25" thickBot="1" x14ac:dyDescent="0.2">
      <c r="A28148" s="112"/>
    </row>
    <row r="28149" spans="1:19" ht="11.25" thickBot="1" x14ac:dyDescent="0.2">
      <c r="A28149" s="135" t="s">
        <v>362</v>
      </c>
      <c r="B28149" s="112"/>
      <c r="C28149" s="136">
        <v>33.332999999999998</v>
      </c>
      <c r="D28149" s="136">
        <v>33.332999999999998</v>
      </c>
      <c r="E28149" s="136">
        <v>33.332999999999998</v>
      </c>
      <c r="F28149" s="136">
        <v>41.667000000000002</v>
      </c>
      <c r="G28149" s="141" t="s">
        <v>14501</v>
      </c>
      <c r="H28149" s="136">
        <v>148.149</v>
      </c>
      <c r="I28149" s="136">
        <v>1055.605</v>
      </c>
      <c r="J28149" s="141" t="s">
        <v>14501</v>
      </c>
      <c r="K28149" s="141" t="s">
        <v>14501</v>
      </c>
      <c r="L28149" s="141" t="s">
        <v>14501</v>
      </c>
      <c r="M28149" s="136">
        <v>148.149</v>
      </c>
      <c r="N28149" s="136">
        <v>33.332999999999998</v>
      </c>
      <c r="O28149" s="136">
        <v>148.15</v>
      </c>
      <c r="P28149" s="136">
        <v>81167.135999999999</v>
      </c>
      <c r="Q28149" s="140">
        <v>650008.79</v>
      </c>
      <c r="R28149" s="141" t="s">
        <v>14501</v>
      </c>
      <c r="S28149" s="136">
        <v>458.34199999999998</v>
      </c>
    </row>
    <row r="28150" spans="1:19" ht="11.25" thickBot="1" x14ac:dyDescent="0.2">
      <c r="A28150" s="112"/>
    </row>
    <row r="28151" spans="1:19" ht="11.25" thickBot="1" x14ac:dyDescent="0.2">
      <c r="A28151" s="138" t="s">
        <v>364</v>
      </c>
      <c r="B28151" s="112"/>
      <c r="C28151" s="136">
        <v>0</v>
      </c>
      <c r="D28151" s="136">
        <v>0</v>
      </c>
      <c r="E28151" s="136">
        <v>0</v>
      </c>
      <c r="F28151" s="136">
        <v>0</v>
      </c>
      <c r="G28151" s="141" t="s">
        <v>14501</v>
      </c>
      <c r="H28151" s="136">
        <v>0</v>
      </c>
      <c r="I28151" s="136">
        <v>0</v>
      </c>
      <c r="J28151" s="141" t="s">
        <v>14501</v>
      </c>
      <c r="K28151" s="141" t="s">
        <v>14501</v>
      </c>
      <c r="L28151" s="141" t="s">
        <v>14501</v>
      </c>
      <c r="M28151" s="136">
        <v>0</v>
      </c>
      <c r="N28151" s="136">
        <v>0</v>
      </c>
      <c r="O28151" s="136">
        <v>0</v>
      </c>
      <c r="P28151" s="136">
        <v>0</v>
      </c>
      <c r="Q28151" s="140">
        <v>0</v>
      </c>
      <c r="R28151" s="141" t="s">
        <v>14501</v>
      </c>
      <c r="S28151" s="136">
        <v>0</v>
      </c>
    </row>
    <row r="28152" spans="1:19" ht="11.25" thickBot="1" x14ac:dyDescent="0.2">
      <c r="A28152" s="112"/>
    </row>
    <row r="28153" spans="1:19" ht="11.25" thickBot="1" x14ac:dyDescent="0.2">
      <c r="A28153" s="139" t="s">
        <v>366</v>
      </c>
      <c r="B28153" s="112"/>
      <c r="C28153" s="136">
        <v>0</v>
      </c>
      <c r="D28153" s="136">
        <v>0</v>
      </c>
      <c r="E28153" s="136">
        <v>0</v>
      </c>
      <c r="F28153" s="136">
        <v>0</v>
      </c>
      <c r="G28153" s="141" t="s">
        <v>14501</v>
      </c>
      <c r="H28153" s="136">
        <v>0</v>
      </c>
      <c r="I28153" s="136">
        <v>0</v>
      </c>
      <c r="J28153" s="141" t="s">
        <v>14501</v>
      </c>
      <c r="K28153" s="141" t="s">
        <v>14501</v>
      </c>
      <c r="L28153" s="141" t="s">
        <v>14501</v>
      </c>
      <c r="M28153" s="136">
        <v>0</v>
      </c>
      <c r="N28153" s="136">
        <v>0</v>
      </c>
      <c r="O28153" s="136">
        <v>0</v>
      </c>
      <c r="P28153" s="136">
        <v>0</v>
      </c>
      <c r="Q28153" s="140">
        <v>0</v>
      </c>
      <c r="R28153" s="141" t="s">
        <v>14501</v>
      </c>
      <c r="S28153" s="136">
        <v>0</v>
      </c>
    </row>
    <row r="28154" spans="1:19" ht="11.25" thickBot="1" x14ac:dyDescent="0.2">
      <c r="A28154" s="112"/>
    </row>
    <row r="28155" spans="1:19" ht="11.25" thickBot="1" x14ac:dyDescent="0.2">
      <c r="A28155" s="106" t="s">
        <v>357</v>
      </c>
      <c r="B28155" s="106" t="s">
        <v>358</v>
      </c>
      <c r="C28155" s="146" t="s">
        <v>68</v>
      </c>
      <c r="D28155" s="146" t="s">
        <v>14511</v>
      </c>
    </row>
    <row r="28156" spans="1:19" ht="11.25" thickBot="1" x14ac:dyDescent="0.2">
      <c r="A28156" s="107">
        <v>1</v>
      </c>
      <c r="B28156" s="132">
        <v>0.78334490740740748</v>
      </c>
      <c r="C28156" s="108">
        <v>33.332999999999998</v>
      </c>
      <c r="D28156" s="141" t="s">
        <v>14500</v>
      </c>
    </row>
    <row r="28157" spans="1:19" ht="11.25" thickBot="1" x14ac:dyDescent="0.2">
      <c r="A28157" s="112"/>
    </row>
    <row r="28158" spans="1:19" ht="11.25" thickBot="1" x14ac:dyDescent="0.2">
      <c r="A28158" s="135" t="s">
        <v>362</v>
      </c>
      <c r="B28158" s="112"/>
      <c r="C28158" s="136">
        <v>33.332999999999998</v>
      </c>
      <c r="D28158" s="141" t="s">
        <v>14501</v>
      </c>
    </row>
    <row r="28159" spans="1:19" ht="11.25" thickBot="1" x14ac:dyDescent="0.2">
      <c r="A28159" s="112"/>
    </row>
    <row r="28160" spans="1:19" ht="11.25" thickBot="1" x14ac:dyDescent="0.2">
      <c r="A28160" s="138" t="s">
        <v>364</v>
      </c>
      <c r="B28160" s="112"/>
      <c r="C28160" s="136">
        <v>0</v>
      </c>
      <c r="D28160" s="141" t="s">
        <v>14501</v>
      </c>
    </row>
    <row r="28161" spans="1:19" ht="11.25" thickBot="1" x14ac:dyDescent="0.2">
      <c r="A28161" s="112"/>
    </row>
    <row r="28162" spans="1:19" ht="11.25" thickBot="1" x14ac:dyDescent="0.2">
      <c r="A28162" s="139" t="s">
        <v>366</v>
      </c>
      <c r="B28162" s="112"/>
      <c r="C28162" s="136">
        <v>0</v>
      </c>
      <c r="D28162" s="141" t="s">
        <v>14501</v>
      </c>
    </row>
    <row r="28163" spans="1:19" ht="10.5" x14ac:dyDescent="0.15">
      <c r="A28163" s="112"/>
    </row>
    <row r="28164" spans="1:19" x14ac:dyDescent="0.15">
      <c r="A28164" s="129"/>
      <c r="B28164" s="86" t="s">
        <v>4854</v>
      </c>
    </row>
    <row r="28165" spans="1:19" ht="9.75" thickBot="1" x14ac:dyDescent="0.2">
      <c r="A28165" s="81" t="s">
        <v>5871</v>
      </c>
    </row>
    <row r="28166" spans="1:19" ht="11.25" thickBot="1" x14ac:dyDescent="0.2">
      <c r="A28166" s="106" t="s">
        <v>357</v>
      </c>
      <c r="B28166" s="106" t="s">
        <v>358</v>
      </c>
      <c r="C28166" s="146" t="s">
        <v>14494</v>
      </c>
      <c r="D28166" s="146" t="s">
        <v>14495</v>
      </c>
      <c r="E28166" s="146" t="s">
        <v>14496</v>
      </c>
      <c r="F28166" s="146" t="s">
        <v>0</v>
      </c>
      <c r="G28166" s="146" t="s">
        <v>1</v>
      </c>
      <c r="H28166" s="146" t="s">
        <v>2</v>
      </c>
      <c r="I28166" s="146" t="s">
        <v>14497</v>
      </c>
      <c r="J28166" s="146" t="s">
        <v>3</v>
      </c>
      <c r="K28166" s="146" t="s">
        <v>14498</v>
      </c>
      <c r="L28166" s="146" t="s">
        <v>7</v>
      </c>
      <c r="M28166" s="146" t="s">
        <v>14499</v>
      </c>
      <c r="N28166" s="146" t="s">
        <v>10</v>
      </c>
      <c r="O28166" s="146" t="s">
        <v>11</v>
      </c>
      <c r="P28166" s="146" t="s">
        <v>12</v>
      </c>
      <c r="Q28166" s="146" t="s">
        <v>13</v>
      </c>
      <c r="R28166" s="146" t="s">
        <v>14</v>
      </c>
      <c r="S28166" s="146" t="s">
        <v>15</v>
      </c>
    </row>
    <row r="28167" spans="1:19" ht="11.25" thickBot="1" x14ac:dyDescent="0.2">
      <c r="A28167" s="107">
        <v>1</v>
      </c>
      <c r="B28167" s="132">
        <v>0.78848379629629628</v>
      </c>
      <c r="C28167" s="141" t="s">
        <v>14500</v>
      </c>
      <c r="D28167" s="141" t="s">
        <v>14500</v>
      </c>
      <c r="E28167" s="108">
        <v>74.073999999999998</v>
      </c>
      <c r="F28167" s="108">
        <v>5801.3490000000002</v>
      </c>
      <c r="G28167" s="108">
        <v>37254.813000000002</v>
      </c>
      <c r="H28167" s="108">
        <v>1216.7280000000001</v>
      </c>
      <c r="I28167" s="108">
        <v>33.332999999999998</v>
      </c>
      <c r="J28167" s="108">
        <v>416.67399999999998</v>
      </c>
      <c r="K28167" s="108">
        <v>347.22800000000001</v>
      </c>
      <c r="L28167" s="145">
        <v>7930.35</v>
      </c>
      <c r="M28167" s="108">
        <v>92.593000000000004</v>
      </c>
      <c r="N28167" s="108">
        <v>234.57</v>
      </c>
      <c r="O28167" s="108">
        <v>357.149</v>
      </c>
      <c r="P28167" s="108">
        <v>18278.36</v>
      </c>
      <c r="Q28167" s="108">
        <v>158946.44</v>
      </c>
      <c r="R28167" s="108">
        <v>277.78100000000001</v>
      </c>
      <c r="S28167" s="108">
        <v>1016.71</v>
      </c>
    </row>
    <row r="28168" spans="1:19" ht="11.25" thickBot="1" x14ac:dyDescent="0.2">
      <c r="A28168" s="112"/>
    </row>
    <row r="28169" spans="1:19" ht="11.25" thickBot="1" x14ac:dyDescent="0.2">
      <c r="A28169" s="135" t="s">
        <v>362</v>
      </c>
      <c r="B28169" s="112"/>
      <c r="C28169" s="141" t="s">
        <v>14501</v>
      </c>
      <c r="D28169" s="141" t="s">
        <v>14501</v>
      </c>
      <c r="E28169" s="136">
        <v>74.073999999999998</v>
      </c>
      <c r="F28169" s="136">
        <v>5801.3490000000002</v>
      </c>
      <c r="G28169" s="136">
        <v>37254.813000000002</v>
      </c>
      <c r="H28169" s="136">
        <v>1216.7280000000001</v>
      </c>
      <c r="I28169" s="136">
        <v>33.332999999999998</v>
      </c>
      <c r="J28169" s="136">
        <v>416.67399999999998</v>
      </c>
      <c r="K28169" s="136">
        <v>347.22800000000001</v>
      </c>
      <c r="L28169" s="140">
        <v>7930.35</v>
      </c>
      <c r="M28169" s="136">
        <v>92.593000000000004</v>
      </c>
      <c r="N28169" s="136">
        <v>234.57</v>
      </c>
      <c r="O28169" s="136">
        <v>357.149</v>
      </c>
      <c r="P28169" s="136">
        <v>18278.36</v>
      </c>
      <c r="Q28169" s="136">
        <v>158946.44</v>
      </c>
      <c r="R28169" s="136">
        <v>277.78100000000001</v>
      </c>
      <c r="S28169" s="136">
        <v>1016.71</v>
      </c>
    </row>
    <row r="28170" spans="1:19" ht="11.25" thickBot="1" x14ac:dyDescent="0.2">
      <c r="A28170" s="112"/>
    </row>
    <row r="28171" spans="1:19" ht="11.25" thickBot="1" x14ac:dyDescent="0.2">
      <c r="A28171" s="138" t="s">
        <v>364</v>
      </c>
      <c r="B28171" s="112"/>
      <c r="C28171" s="141" t="s">
        <v>14501</v>
      </c>
      <c r="D28171" s="141" t="s">
        <v>14501</v>
      </c>
      <c r="E28171" s="136">
        <v>0</v>
      </c>
      <c r="F28171" s="136">
        <v>0</v>
      </c>
      <c r="G28171" s="136">
        <v>0</v>
      </c>
      <c r="H28171" s="136">
        <v>0</v>
      </c>
      <c r="I28171" s="136">
        <v>0</v>
      </c>
      <c r="J28171" s="136">
        <v>0</v>
      </c>
      <c r="K28171" s="136">
        <v>0</v>
      </c>
      <c r="L28171" s="140">
        <v>0</v>
      </c>
      <c r="M28171" s="136">
        <v>0</v>
      </c>
      <c r="N28171" s="136">
        <v>0</v>
      </c>
      <c r="O28171" s="136">
        <v>0</v>
      </c>
      <c r="P28171" s="136">
        <v>0</v>
      </c>
      <c r="Q28171" s="136">
        <v>0</v>
      </c>
      <c r="R28171" s="136">
        <v>0</v>
      </c>
      <c r="S28171" s="136">
        <v>0</v>
      </c>
    </row>
    <row r="28172" spans="1:19" ht="11.25" thickBot="1" x14ac:dyDescent="0.2">
      <c r="A28172" s="112"/>
    </row>
    <row r="28173" spans="1:19" ht="11.25" thickBot="1" x14ac:dyDescent="0.2">
      <c r="A28173" s="139" t="s">
        <v>366</v>
      </c>
      <c r="B28173" s="112"/>
      <c r="C28173" s="141" t="s">
        <v>14501</v>
      </c>
      <c r="D28173" s="141" t="s">
        <v>14501</v>
      </c>
      <c r="E28173" s="136">
        <v>0</v>
      </c>
      <c r="F28173" s="136">
        <v>0</v>
      </c>
      <c r="G28173" s="136">
        <v>0</v>
      </c>
      <c r="H28173" s="136">
        <v>0</v>
      </c>
      <c r="I28173" s="136">
        <v>0</v>
      </c>
      <c r="J28173" s="136">
        <v>0</v>
      </c>
      <c r="K28173" s="136">
        <v>0</v>
      </c>
      <c r="L28173" s="140">
        <v>0</v>
      </c>
      <c r="M28173" s="136">
        <v>0</v>
      </c>
      <c r="N28173" s="136">
        <v>0</v>
      </c>
      <c r="O28173" s="136">
        <v>0</v>
      </c>
      <c r="P28173" s="136">
        <v>0</v>
      </c>
      <c r="Q28173" s="136">
        <v>0</v>
      </c>
      <c r="R28173" s="136">
        <v>0</v>
      </c>
      <c r="S28173" s="136">
        <v>0</v>
      </c>
    </row>
    <row r="28174" spans="1:19" ht="11.25" thickBot="1" x14ac:dyDescent="0.2">
      <c r="A28174" s="112"/>
    </row>
    <row r="28175" spans="1:19" ht="11.25" thickBot="1" x14ac:dyDescent="0.2">
      <c r="A28175" s="106" t="s">
        <v>357</v>
      </c>
      <c r="B28175" s="106" t="s">
        <v>358</v>
      </c>
      <c r="C28175" s="146" t="s">
        <v>16</v>
      </c>
      <c r="D28175" s="146" t="s">
        <v>14502</v>
      </c>
      <c r="E28175" s="146" t="s">
        <v>14503</v>
      </c>
      <c r="F28175" s="146" t="s">
        <v>20</v>
      </c>
      <c r="G28175" s="146" t="s">
        <v>21</v>
      </c>
      <c r="H28175" s="146" t="s">
        <v>22</v>
      </c>
      <c r="I28175" s="146" t="s">
        <v>23</v>
      </c>
      <c r="J28175" s="146" t="s">
        <v>24</v>
      </c>
      <c r="K28175" s="146" t="s">
        <v>26</v>
      </c>
      <c r="L28175" s="146" t="s">
        <v>14504</v>
      </c>
      <c r="M28175" s="146" t="s">
        <v>27</v>
      </c>
      <c r="N28175" s="146" t="s">
        <v>28</v>
      </c>
      <c r="O28175" s="146" t="s">
        <v>29</v>
      </c>
      <c r="P28175" s="146" t="s">
        <v>30</v>
      </c>
      <c r="Q28175" s="146" t="s">
        <v>14505</v>
      </c>
      <c r="R28175" s="146" t="s">
        <v>32</v>
      </c>
      <c r="S28175" s="146" t="s">
        <v>33</v>
      </c>
    </row>
    <row r="28176" spans="1:19" ht="11.25" thickBot="1" x14ac:dyDescent="0.2">
      <c r="A28176" s="107">
        <v>1</v>
      </c>
      <c r="B28176" s="132">
        <v>0.78848379629629628</v>
      </c>
      <c r="C28176" s="108">
        <v>6685.2460000000001</v>
      </c>
      <c r="D28176" s="108">
        <v>2316.902</v>
      </c>
      <c r="E28176" s="108">
        <v>41.667000000000002</v>
      </c>
      <c r="F28176" s="145">
        <v>10637.937</v>
      </c>
      <c r="G28176" s="108">
        <v>111.11199999999999</v>
      </c>
      <c r="H28176" s="141" t="s">
        <v>14500</v>
      </c>
      <c r="I28176" s="108">
        <v>3550.5650000000001</v>
      </c>
      <c r="J28176" s="108">
        <v>17913.059000000001</v>
      </c>
      <c r="K28176" s="145">
        <v>72537.804000000004</v>
      </c>
      <c r="L28176" s="108">
        <v>268.52100000000002</v>
      </c>
      <c r="M28176" s="108">
        <v>33.332999999999998</v>
      </c>
      <c r="N28176" s="108">
        <v>74.073999999999998</v>
      </c>
      <c r="O28176" s="141" t="s">
        <v>14500</v>
      </c>
      <c r="P28176" s="108">
        <v>33.332999999999998</v>
      </c>
      <c r="Q28176" s="108">
        <v>120.371</v>
      </c>
      <c r="R28176" s="141" t="s">
        <v>14500</v>
      </c>
      <c r="S28176" s="108">
        <v>55.555999999999997</v>
      </c>
    </row>
    <row r="28177" spans="1:19" ht="11.25" thickBot="1" x14ac:dyDescent="0.2">
      <c r="A28177" s="112"/>
    </row>
    <row r="28178" spans="1:19" ht="11.25" thickBot="1" x14ac:dyDescent="0.2">
      <c r="A28178" s="135" t="s">
        <v>362</v>
      </c>
      <c r="B28178" s="112"/>
      <c r="C28178" s="136">
        <v>6685.2460000000001</v>
      </c>
      <c r="D28178" s="136">
        <v>2316.902</v>
      </c>
      <c r="E28178" s="136">
        <v>41.667000000000002</v>
      </c>
      <c r="F28178" s="140">
        <v>10637.937</v>
      </c>
      <c r="G28178" s="136">
        <v>111.11199999999999</v>
      </c>
      <c r="H28178" s="141" t="s">
        <v>14501</v>
      </c>
      <c r="I28178" s="136">
        <v>3550.5650000000001</v>
      </c>
      <c r="J28178" s="136">
        <v>17913.059000000001</v>
      </c>
      <c r="K28178" s="140">
        <v>72537.804000000004</v>
      </c>
      <c r="L28178" s="136">
        <v>268.52100000000002</v>
      </c>
      <c r="M28178" s="136">
        <v>33.332999999999998</v>
      </c>
      <c r="N28178" s="136">
        <v>74.073999999999998</v>
      </c>
      <c r="O28178" s="141" t="s">
        <v>14501</v>
      </c>
      <c r="P28178" s="136">
        <v>33.332999999999998</v>
      </c>
      <c r="Q28178" s="136">
        <v>120.371</v>
      </c>
      <c r="R28178" s="141" t="s">
        <v>14501</v>
      </c>
      <c r="S28178" s="136">
        <v>55.555999999999997</v>
      </c>
    </row>
    <row r="28179" spans="1:19" ht="11.25" thickBot="1" x14ac:dyDescent="0.2">
      <c r="A28179" s="112"/>
    </row>
    <row r="28180" spans="1:19" ht="11.25" thickBot="1" x14ac:dyDescent="0.2">
      <c r="A28180" s="138" t="s">
        <v>364</v>
      </c>
      <c r="B28180" s="112"/>
      <c r="C28180" s="136">
        <v>0</v>
      </c>
      <c r="D28180" s="136">
        <v>0</v>
      </c>
      <c r="E28180" s="136">
        <v>0</v>
      </c>
      <c r="F28180" s="140">
        <v>0</v>
      </c>
      <c r="G28180" s="136">
        <v>0</v>
      </c>
      <c r="H28180" s="141" t="s">
        <v>14501</v>
      </c>
      <c r="I28180" s="136">
        <v>0</v>
      </c>
      <c r="J28180" s="136">
        <v>0</v>
      </c>
      <c r="K28180" s="140">
        <v>0</v>
      </c>
      <c r="L28180" s="136">
        <v>0</v>
      </c>
      <c r="M28180" s="136">
        <v>0</v>
      </c>
      <c r="N28180" s="136">
        <v>0</v>
      </c>
      <c r="O28180" s="141" t="s">
        <v>14501</v>
      </c>
      <c r="P28180" s="136">
        <v>0</v>
      </c>
      <c r="Q28180" s="136">
        <v>0</v>
      </c>
      <c r="R28180" s="141" t="s">
        <v>14501</v>
      </c>
      <c r="S28180" s="136">
        <v>0</v>
      </c>
    </row>
    <row r="28181" spans="1:19" ht="11.25" thickBot="1" x14ac:dyDescent="0.2">
      <c r="A28181" s="112"/>
    </row>
    <row r="28182" spans="1:19" ht="11.25" thickBot="1" x14ac:dyDescent="0.2">
      <c r="A28182" s="139" t="s">
        <v>366</v>
      </c>
      <c r="B28182" s="112"/>
      <c r="C28182" s="136">
        <v>0</v>
      </c>
      <c r="D28182" s="136">
        <v>0</v>
      </c>
      <c r="E28182" s="136">
        <v>0</v>
      </c>
      <c r="F28182" s="140">
        <v>0</v>
      </c>
      <c r="G28182" s="136">
        <v>0</v>
      </c>
      <c r="H28182" s="141" t="s">
        <v>14501</v>
      </c>
      <c r="I28182" s="136">
        <v>0</v>
      </c>
      <c r="J28182" s="136">
        <v>0</v>
      </c>
      <c r="K28182" s="140">
        <v>0</v>
      </c>
      <c r="L28182" s="136">
        <v>0</v>
      </c>
      <c r="M28182" s="136">
        <v>0</v>
      </c>
      <c r="N28182" s="136">
        <v>0</v>
      </c>
      <c r="O28182" s="141" t="s">
        <v>14501</v>
      </c>
      <c r="P28182" s="136">
        <v>0</v>
      </c>
      <c r="Q28182" s="136">
        <v>0</v>
      </c>
      <c r="R28182" s="141" t="s">
        <v>14501</v>
      </c>
      <c r="S28182" s="136">
        <v>0</v>
      </c>
    </row>
    <row r="28183" spans="1:19" ht="11.25" thickBot="1" x14ac:dyDescent="0.2">
      <c r="A28183" s="112"/>
    </row>
    <row r="28184" spans="1:19" ht="11.25" thickBot="1" x14ac:dyDescent="0.2">
      <c r="A28184" s="106" t="s">
        <v>357</v>
      </c>
      <c r="B28184" s="106" t="s">
        <v>358</v>
      </c>
      <c r="C28184" s="146" t="s">
        <v>35</v>
      </c>
      <c r="D28184" s="146" t="s">
        <v>36</v>
      </c>
      <c r="E28184" s="146" t="s">
        <v>14506</v>
      </c>
      <c r="F28184" s="146" t="s">
        <v>38</v>
      </c>
      <c r="G28184" s="146" t="s">
        <v>39</v>
      </c>
      <c r="H28184" s="146" t="s">
        <v>41</v>
      </c>
      <c r="I28184" s="146" t="s">
        <v>42</v>
      </c>
      <c r="J28184" s="146" t="s">
        <v>43</v>
      </c>
      <c r="K28184" s="146" t="s">
        <v>44</v>
      </c>
      <c r="L28184" s="146" t="s">
        <v>45</v>
      </c>
      <c r="M28184" s="146" t="s">
        <v>46</v>
      </c>
      <c r="N28184" s="146" t="s">
        <v>47</v>
      </c>
      <c r="O28184" s="146" t="s">
        <v>48</v>
      </c>
      <c r="P28184" s="146" t="s">
        <v>49</v>
      </c>
      <c r="Q28184" s="146" t="s">
        <v>50</v>
      </c>
      <c r="R28184" s="146" t="s">
        <v>51</v>
      </c>
      <c r="S28184" s="146" t="s">
        <v>52</v>
      </c>
    </row>
    <row r="28185" spans="1:19" ht="11.25" thickBot="1" x14ac:dyDescent="0.2">
      <c r="A28185" s="107">
        <v>1</v>
      </c>
      <c r="B28185" s="132">
        <v>0.78848379629629628</v>
      </c>
      <c r="C28185" s="145">
        <v>152566.07999999999</v>
      </c>
      <c r="D28185" s="108">
        <v>666.68499999999995</v>
      </c>
      <c r="E28185" s="141" t="s">
        <v>14500</v>
      </c>
      <c r="F28185" s="141" t="s">
        <v>14500</v>
      </c>
      <c r="G28185" s="108">
        <v>185.18700000000001</v>
      </c>
      <c r="H28185" s="108">
        <v>7035.5259999999998</v>
      </c>
      <c r="I28185" s="108">
        <v>1203.7660000000001</v>
      </c>
      <c r="J28185" s="108">
        <v>2083.5160000000001</v>
      </c>
      <c r="K28185" s="108">
        <v>243.05799999999999</v>
      </c>
      <c r="L28185" s="108">
        <v>200.00200000000001</v>
      </c>
      <c r="M28185" s="108">
        <v>33.332999999999998</v>
      </c>
      <c r="N28185" s="108">
        <v>187.50200000000001</v>
      </c>
      <c r="O28185" s="108">
        <v>119.04900000000001</v>
      </c>
      <c r="P28185" s="108">
        <v>111.11199999999999</v>
      </c>
      <c r="Q28185" s="108">
        <v>166.66800000000001</v>
      </c>
      <c r="R28185" s="108">
        <v>66.667000000000002</v>
      </c>
      <c r="S28185" s="141" t="s">
        <v>14500</v>
      </c>
    </row>
    <row r="28186" spans="1:19" ht="11.25" thickBot="1" x14ac:dyDescent="0.2">
      <c r="A28186" s="112"/>
    </row>
    <row r="28187" spans="1:19" ht="11.25" thickBot="1" x14ac:dyDescent="0.2">
      <c r="A28187" s="135" t="s">
        <v>362</v>
      </c>
      <c r="B28187" s="112"/>
      <c r="C28187" s="140">
        <v>152566.07999999999</v>
      </c>
      <c r="D28187" s="136">
        <v>666.68499999999995</v>
      </c>
      <c r="E28187" s="141" t="s">
        <v>14501</v>
      </c>
      <c r="F28187" s="141" t="s">
        <v>14501</v>
      </c>
      <c r="G28187" s="136">
        <v>185.18700000000001</v>
      </c>
      <c r="H28187" s="136">
        <v>7035.5259999999998</v>
      </c>
      <c r="I28187" s="136">
        <v>1203.7660000000001</v>
      </c>
      <c r="J28187" s="136">
        <v>2083.5160000000001</v>
      </c>
      <c r="K28187" s="136">
        <v>243.05799999999999</v>
      </c>
      <c r="L28187" s="136">
        <v>200.00200000000001</v>
      </c>
      <c r="M28187" s="136">
        <v>33.332999999999998</v>
      </c>
      <c r="N28187" s="136">
        <v>187.50200000000001</v>
      </c>
      <c r="O28187" s="136">
        <v>119.04900000000001</v>
      </c>
      <c r="P28187" s="136">
        <v>111.11199999999999</v>
      </c>
      <c r="Q28187" s="136">
        <v>166.66800000000001</v>
      </c>
      <c r="R28187" s="136">
        <v>66.667000000000002</v>
      </c>
      <c r="S28187" s="141" t="s">
        <v>14501</v>
      </c>
    </row>
    <row r="28188" spans="1:19" ht="11.25" thickBot="1" x14ac:dyDescent="0.2">
      <c r="A28188" s="112"/>
    </row>
    <row r="28189" spans="1:19" ht="11.25" thickBot="1" x14ac:dyDescent="0.2">
      <c r="A28189" s="138" t="s">
        <v>364</v>
      </c>
      <c r="B28189" s="112"/>
      <c r="C28189" s="140">
        <v>0</v>
      </c>
      <c r="D28189" s="136">
        <v>0</v>
      </c>
      <c r="E28189" s="141" t="s">
        <v>14501</v>
      </c>
      <c r="F28189" s="141" t="s">
        <v>14501</v>
      </c>
      <c r="G28189" s="136">
        <v>0</v>
      </c>
      <c r="H28189" s="136">
        <v>0</v>
      </c>
      <c r="I28189" s="136">
        <v>0</v>
      </c>
      <c r="J28189" s="136">
        <v>0</v>
      </c>
      <c r="K28189" s="136">
        <v>0</v>
      </c>
      <c r="L28189" s="136">
        <v>0</v>
      </c>
      <c r="M28189" s="136">
        <v>0</v>
      </c>
      <c r="N28189" s="136">
        <v>0</v>
      </c>
      <c r="O28189" s="136">
        <v>0</v>
      </c>
      <c r="P28189" s="136">
        <v>0</v>
      </c>
      <c r="Q28189" s="136">
        <v>0</v>
      </c>
      <c r="R28189" s="136">
        <v>0</v>
      </c>
      <c r="S28189" s="141" t="s">
        <v>14501</v>
      </c>
    </row>
    <row r="28190" spans="1:19" ht="11.25" thickBot="1" x14ac:dyDescent="0.2">
      <c r="A28190" s="112"/>
    </row>
    <row r="28191" spans="1:19" ht="11.25" thickBot="1" x14ac:dyDescent="0.2">
      <c r="A28191" s="139" t="s">
        <v>366</v>
      </c>
      <c r="B28191" s="112"/>
      <c r="C28191" s="140">
        <v>0</v>
      </c>
      <c r="D28191" s="136">
        <v>0</v>
      </c>
      <c r="E28191" s="141" t="s">
        <v>14501</v>
      </c>
      <c r="F28191" s="141" t="s">
        <v>14501</v>
      </c>
      <c r="G28191" s="136">
        <v>0</v>
      </c>
      <c r="H28191" s="136">
        <v>0</v>
      </c>
      <c r="I28191" s="136">
        <v>0</v>
      </c>
      <c r="J28191" s="136">
        <v>0</v>
      </c>
      <c r="K28191" s="136">
        <v>0</v>
      </c>
      <c r="L28191" s="136">
        <v>0</v>
      </c>
      <c r="M28191" s="136">
        <v>0</v>
      </c>
      <c r="N28191" s="136">
        <v>0</v>
      </c>
      <c r="O28191" s="136">
        <v>0</v>
      </c>
      <c r="P28191" s="136">
        <v>0</v>
      </c>
      <c r="Q28191" s="136">
        <v>0</v>
      </c>
      <c r="R28191" s="136">
        <v>0</v>
      </c>
      <c r="S28191" s="141" t="s">
        <v>14501</v>
      </c>
    </row>
    <row r="28192" spans="1:19" ht="11.25" thickBot="1" x14ac:dyDescent="0.2">
      <c r="A28192" s="112"/>
    </row>
    <row r="28193" spans="1:19" ht="11.25" thickBot="1" x14ac:dyDescent="0.2">
      <c r="A28193" s="106" t="s">
        <v>357</v>
      </c>
      <c r="B28193" s="106" t="s">
        <v>358</v>
      </c>
      <c r="C28193" s="146" t="s">
        <v>53</v>
      </c>
      <c r="D28193" s="146" t="s">
        <v>54</v>
      </c>
      <c r="E28193" s="146" t="s">
        <v>55</v>
      </c>
      <c r="F28193" s="146" t="s">
        <v>56</v>
      </c>
      <c r="G28193" s="146" t="s">
        <v>14507</v>
      </c>
      <c r="H28193" s="146" t="s">
        <v>57</v>
      </c>
      <c r="I28193" s="146" t="s">
        <v>59</v>
      </c>
      <c r="J28193" s="146" t="s">
        <v>14508</v>
      </c>
      <c r="K28193" s="146" t="s">
        <v>60</v>
      </c>
      <c r="L28193" s="146" t="s">
        <v>61</v>
      </c>
      <c r="M28193" s="146" t="s">
        <v>62</v>
      </c>
      <c r="N28193" s="146" t="s">
        <v>14509</v>
      </c>
      <c r="O28193" s="146" t="s">
        <v>63</v>
      </c>
      <c r="P28193" s="146" t="s">
        <v>64</v>
      </c>
      <c r="Q28193" s="146" t="s">
        <v>66</v>
      </c>
      <c r="R28193" s="146" t="s">
        <v>14510</v>
      </c>
      <c r="S28193" s="146" t="s">
        <v>67</v>
      </c>
    </row>
    <row r="28194" spans="1:19" ht="11.25" thickBot="1" x14ac:dyDescent="0.2">
      <c r="A28194" s="107">
        <v>1</v>
      </c>
      <c r="B28194" s="132">
        <v>0.78848379629629628</v>
      </c>
      <c r="C28194" s="108">
        <v>66.667000000000002</v>
      </c>
      <c r="D28194" s="108">
        <v>33.332999999999998</v>
      </c>
      <c r="E28194" s="108">
        <v>74.073999999999998</v>
      </c>
      <c r="F28194" s="141" t="s">
        <v>14500</v>
      </c>
      <c r="G28194" s="108">
        <v>66.667000000000002</v>
      </c>
      <c r="H28194" s="108">
        <v>203.70599999999999</v>
      </c>
      <c r="I28194" s="108">
        <v>1444.5329999999999</v>
      </c>
      <c r="J28194" s="141" t="s">
        <v>14500</v>
      </c>
      <c r="K28194" s="141" t="s">
        <v>14500</v>
      </c>
      <c r="L28194" s="141" t="s">
        <v>14500</v>
      </c>
      <c r="M28194" s="108">
        <v>157.40899999999999</v>
      </c>
      <c r="N28194" s="141" t="s">
        <v>14500</v>
      </c>
      <c r="O28194" s="108">
        <v>77.778000000000006</v>
      </c>
      <c r="P28194" s="108">
        <v>21006.47</v>
      </c>
      <c r="Q28194" s="145">
        <v>660446.71999999997</v>
      </c>
      <c r="R28194" s="141" t="s">
        <v>14500</v>
      </c>
      <c r="S28194" s="108">
        <v>854.20500000000004</v>
      </c>
    </row>
    <row r="28195" spans="1:19" ht="11.25" thickBot="1" x14ac:dyDescent="0.2">
      <c r="A28195" s="112"/>
    </row>
    <row r="28196" spans="1:19" ht="11.25" thickBot="1" x14ac:dyDescent="0.2">
      <c r="A28196" s="135" t="s">
        <v>362</v>
      </c>
      <c r="B28196" s="112"/>
      <c r="C28196" s="136">
        <v>66.667000000000002</v>
      </c>
      <c r="D28196" s="136">
        <v>33.332999999999998</v>
      </c>
      <c r="E28196" s="136">
        <v>74.073999999999998</v>
      </c>
      <c r="F28196" s="141" t="s">
        <v>14501</v>
      </c>
      <c r="G28196" s="136">
        <v>66.667000000000002</v>
      </c>
      <c r="H28196" s="136">
        <v>203.70599999999999</v>
      </c>
      <c r="I28196" s="136">
        <v>1444.5329999999999</v>
      </c>
      <c r="J28196" s="141" t="s">
        <v>14501</v>
      </c>
      <c r="K28196" s="141" t="s">
        <v>14501</v>
      </c>
      <c r="L28196" s="141" t="s">
        <v>14501</v>
      </c>
      <c r="M28196" s="136">
        <v>157.40899999999999</v>
      </c>
      <c r="N28196" s="141" t="s">
        <v>14501</v>
      </c>
      <c r="O28196" s="136">
        <v>77.778000000000006</v>
      </c>
      <c r="P28196" s="136">
        <v>21006.47</v>
      </c>
      <c r="Q28196" s="140">
        <v>660446.71999999997</v>
      </c>
      <c r="R28196" s="141" t="s">
        <v>14501</v>
      </c>
      <c r="S28196" s="136">
        <v>854.20500000000004</v>
      </c>
    </row>
    <row r="28197" spans="1:19" ht="11.25" thickBot="1" x14ac:dyDescent="0.2">
      <c r="A28197" s="112"/>
    </row>
    <row r="28198" spans="1:19" ht="11.25" thickBot="1" x14ac:dyDescent="0.2">
      <c r="A28198" s="138" t="s">
        <v>364</v>
      </c>
      <c r="B28198" s="112"/>
      <c r="C28198" s="136">
        <v>0</v>
      </c>
      <c r="D28198" s="136">
        <v>0</v>
      </c>
      <c r="E28198" s="136">
        <v>0</v>
      </c>
      <c r="F28198" s="141" t="s">
        <v>14501</v>
      </c>
      <c r="G28198" s="136">
        <v>0</v>
      </c>
      <c r="H28198" s="136">
        <v>0</v>
      </c>
      <c r="I28198" s="136">
        <v>0</v>
      </c>
      <c r="J28198" s="141" t="s">
        <v>14501</v>
      </c>
      <c r="K28198" s="141" t="s">
        <v>14501</v>
      </c>
      <c r="L28198" s="141" t="s">
        <v>14501</v>
      </c>
      <c r="M28198" s="136">
        <v>0</v>
      </c>
      <c r="N28198" s="141" t="s">
        <v>14501</v>
      </c>
      <c r="O28198" s="136">
        <v>0</v>
      </c>
      <c r="P28198" s="136">
        <v>0</v>
      </c>
      <c r="Q28198" s="140">
        <v>0</v>
      </c>
      <c r="R28198" s="141" t="s">
        <v>14501</v>
      </c>
      <c r="S28198" s="136">
        <v>0</v>
      </c>
    </row>
    <row r="28199" spans="1:19" ht="11.25" thickBot="1" x14ac:dyDescent="0.2">
      <c r="A28199" s="112"/>
    </row>
    <row r="28200" spans="1:19" ht="11.25" thickBot="1" x14ac:dyDescent="0.2">
      <c r="A28200" s="139" t="s">
        <v>366</v>
      </c>
      <c r="B28200" s="112"/>
      <c r="C28200" s="136">
        <v>0</v>
      </c>
      <c r="D28200" s="136">
        <v>0</v>
      </c>
      <c r="E28200" s="136">
        <v>0</v>
      </c>
      <c r="F28200" s="141" t="s">
        <v>14501</v>
      </c>
      <c r="G28200" s="136">
        <v>0</v>
      </c>
      <c r="H28200" s="136">
        <v>0</v>
      </c>
      <c r="I28200" s="136">
        <v>0</v>
      </c>
      <c r="J28200" s="141" t="s">
        <v>14501</v>
      </c>
      <c r="K28200" s="141" t="s">
        <v>14501</v>
      </c>
      <c r="L28200" s="141" t="s">
        <v>14501</v>
      </c>
      <c r="M28200" s="136">
        <v>0</v>
      </c>
      <c r="N28200" s="141" t="s">
        <v>14501</v>
      </c>
      <c r="O28200" s="136">
        <v>0</v>
      </c>
      <c r="P28200" s="136">
        <v>0</v>
      </c>
      <c r="Q28200" s="140">
        <v>0</v>
      </c>
      <c r="R28200" s="141" t="s">
        <v>14501</v>
      </c>
      <c r="S28200" s="136">
        <v>0</v>
      </c>
    </row>
    <row r="28201" spans="1:19" ht="11.25" thickBot="1" x14ac:dyDescent="0.2">
      <c r="A28201" s="112"/>
    </row>
    <row r="28202" spans="1:19" ht="11.25" thickBot="1" x14ac:dyDescent="0.2">
      <c r="A28202" s="106" t="s">
        <v>357</v>
      </c>
      <c r="B28202" s="106" t="s">
        <v>358</v>
      </c>
      <c r="C28202" s="146" t="s">
        <v>68</v>
      </c>
      <c r="D28202" s="146" t="s">
        <v>14511</v>
      </c>
    </row>
    <row r="28203" spans="1:19" ht="11.25" thickBot="1" x14ac:dyDescent="0.2">
      <c r="A28203" s="107">
        <v>1</v>
      </c>
      <c r="B28203" s="132">
        <v>0.78848379629629628</v>
      </c>
      <c r="C28203" s="108">
        <v>111.11199999999999</v>
      </c>
      <c r="D28203" s="141" t="s">
        <v>14500</v>
      </c>
    </row>
    <row r="28204" spans="1:19" ht="11.25" thickBot="1" x14ac:dyDescent="0.2">
      <c r="A28204" s="112"/>
    </row>
    <row r="28205" spans="1:19" ht="11.25" thickBot="1" x14ac:dyDescent="0.2">
      <c r="A28205" s="135" t="s">
        <v>362</v>
      </c>
      <c r="B28205" s="112"/>
      <c r="C28205" s="136">
        <v>111.11199999999999</v>
      </c>
      <c r="D28205" s="141" t="s">
        <v>14501</v>
      </c>
    </row>
    <row r="28206" spans="1:19" ht="11.25" thickBot="1" x14ac:dyDescent="0.2">
      <c r="A28206" s="112"/>
    </row>
    <row r="28207" spans="1:19" ht="11.25" thickBot="1" x14ac:dyDescent="0.2">
      <c r="A28207" s="138" t="s">
        <v>364</v>
      </c>
      <c r="B28207" s="112"/>
      <c r="C28207" s="136">
        <v>0</v>
      </c>
      <c r="D28207" s="141" t="s">
        <v>14501</v>
      </c>
    </row>
    <row r="28208" spans="1:19" ht="11.25" thickBot="1" x14ac:dyDescent="0.2">
      <c r="A28208" s="112"/>
    </row>
    <row r="28209" spans="1:19" ht="11.25" thickBot="1" x14ac:dyDescent="0.2">
      <c r="A28209" s="139" t="s">
        <v>366</v>
      </c>
      <c r="B28209" s="112"/>
      <c r="C28209" s="136">
        <v>0</v>
      </c>
      <c r="D28209" s="141" t="s">
        <v>14501</v>
      </c>
    </row>
    <row r="28210" spans="1:19" ht="10.5" x14ac:dyDescent="0.15">
      <c r="A28210" s="112"/>
    </row>
    <row r="28211" spans="1:19" x14ac:dyDescent="0.15">
      <c r="A28211" s="129"/>
      <c r="B28211" s="86" t="s">
        <v>4916</v>
      </c>
    </row>
    <row r="28212" spans="1:19" ht="9.75" thickBot="1" x14ac:dyDescent="0.2">
      <c r="A28212" s="81" t="s">
        <v>5871</v>
      </c>
    </row>
    <row r="28213" spans="1:19" ht="11.25" thickBot="1" x14ac:dyDescent="0.2">
      <c r="A28213" s="106" t="s">
        <v>357</v>
      </c>
      <c r="B28213" s="106" t="s">
        <v>358</v>
      </c>
      <c r="C28213" s="146" t="s">
        <v>14494</v>
      </c>
      <c r="D28213" s="146" t="s">
        <v>14495</v>
      </c>
      <c r="E28213" s="146" t="s">
        <v>14496</v>
      </c>
      <c r="F28213" s="146" t="s">
        <v>0</v>
      </c>
      <c r="G28213" s="146" t="s">
        <v>1</v>
      </c>
      <c r="H28213" s="146" t="s">
        <v>2</v>
      </c>
      <c r="I28213" s="146" t="s">
        <v>14497</v>
      </c>
      <c r="J28213" s="146" t="s">
        <v>3</v>
      </c>
      <c r="K28213" s="146" t="s">
        <v>14498</v>
      </c>
      <c r="L28213" s="146" t="s">
        <v>7</v>
      </c>
      <c r="M28213" s="146" t="s">
        <v>14499</v>
      </c>
      <c r="N28213" s="146" t="s">
        <v>10</v>
      </c>
      <c r="O28213" s="146" t="s">
        <v>11</v>
      </c>
      <c r="P28213" s="146" t="s">
        <v>12</v>
      </c>
      <c r="Q28213" s="146" t="s">
        <v>13</v>
      </c>
      <c r="R28213" s="146" t="s">
        <v>14</v>
      </c>
      <c r="S28213" s="146" t="s">
        <v>15</v>
      </c>
    </row>
    <row r="28214" spans="1:19" ht="11.25" thickBot="1" x14ac:dyDescent="0.2">
      <c r="A28214" s="107">
        <v>1</v>
      </c>
      <c r="B28214" s="132">
        <v>0.79363425925925923</v>
      </c>
      <c r="C28214" s="141" t="s">
        <v>14500</v>
      </c>
      <c r="D28214" s="141" t="s">
        <v>14500</v>
      </c>
      <c r="E28214" s="108">
        <v>125.001</v>
      </c>
      <c r="F28214" s="108">
        <v>6990.8959999999997</v>
      </c>
      <c r="G28214" s="108">
        <v>60671.061999999998</v>
      </c>
      <c r="H28214" s="108">
        <v>870.40300000000002</v>
      </c>
      <c r="I28214" s="108">
        <v>166.66800000000001</v>
      </c>
      <c r="J28214" s="108">
        <v>411.11799999999999</v>
      </c>
      <c r="K28214" s="108">
        <v>316.67099999999999</v>
      </c>
      <c r="L28214" s="145">
        <v>8564.1380000000008</v>
      </c>
      <c r="M28214" s="141" t="s">
        <v>14500</v>
      </c>
      <c r="N28214" s="108">
        <v>77.778000000000006</v>
      </c>
      <c r="O28214" s="108">
        <v>111.11199999999999</v>
      </c>
      <c r="P28214" s="108">
        <v>14107.982</v>
      </c>
      <c r="Q28214" s="108">
        <v>114723.75</v>
      </c>
      <c r="R28214" s="108">
        <v>136.364</v>
      </c>
      <c r="S28214" s="108">
        <v>894.47799999999995</v>
      </c>
    </row>
    <row r="28215" spans="1:19" ht="11.25" thickBot="1" x14ac:dyDescent="0.2">
      <c r="A28215" s="112"/>
    </row>
    <row r="28216" spans="1:19" ht="11.25" thickBot="1" x14ac:dyDescent="0.2">
      <c r="A28216" s="135" t="s">
        <v>362</v>
      </c>
      <c r="B28216" s="112"/>
      <c r="C28216" s="141" t="s">
        <v>14501</v>
      </c>
      <c r="D28216" s="141" t="s">
        <v>14501</v>
      </c>
      <c r="E28216" s="136">
        <v>125.001</v>
      </c>
      <c r="F28216" s="136">
        <v>6990.8959999999997</v>
      </c>
      <c r="G28216" s="136">
        <v>60671.061999999998</v>
      </c>
      <c r="H28216" s="136">
        <v>870.40300000000002</v>
      </c>
      <c r="I28216" s="136">
        <v>166.66800000000001</v>
      </c>
      <c r="J28216" s="136">
        <v>411.11799999999999</v>
      </c>
      <c r="K28216" s="136">
        <v>316.67099999999999</v>
      </c>
      <c r="L28216" s="140">
        <v>8564.1380000000008</v>
      </c>
      <c r="M28216" s="141" t="s">
        <v>14501</v>
      </c>
      <c r="N28216" s="136">
        <v>77.778000000000006</v>
      </c>
      <c r="O28216" s="136">
        <v>111.11199999999999</v>
      </c>
      <c r="P28216" s="136">
        <v>14107.982</v>
      </c>
      <c r="Q28216" s="136">
        <v>114723.75</v>
      </c>
      <c r="R28216" s="136">
        <v>136.364</v>
      </c>
      <c r="S28216" s="136">
        <v>894.47799999999995</v>
      </c>
    </row>
    <row r="28217" spans="1:19" ht="11.25" thickBot="1" x14ac:dyDescent="0.2">
      <c r="A28217" s="112"/>
    </row>
    <row r="28218" spans="1:19" ht="11.25" thickBot="1" x14ac:dyDescent="0.2">
      <c r="A28218" s="138" t="s">
        <v>364</v>
      </c>
      <c r="B28218" s="112"/>
      <c r="C28218" s="141" t="s">
        <v>14501</v>
      </c>
      <c r="D28218" s="141" t="s">
        <v>14501</v>
      </c>
      <c r="E28218" s="136">
        <v>0</v>
      </c>
      <c r="F28218" s="136">
        <v>0</v>
      </c>
      <c r="G28218" s="136">
        <v>0</v>
      </c>
      <c r="H28218" s="136">
        <v>0</v>
      </c>
      <c r="I28218" s="136">
        <v>0</v>
      </c>
      <c r="J28218" s="136">
        <v>0</v>
      </c>
      <c r="K28218" s="136">
        <v>0</v>
      </c>
      <c r="L28218" s="140">
        <v>0</v>
      </c>
      <c r="M28218" s="141" t="s">
        <v>14501</v>
      </c>
      <c r="N28218" s="136">
        <v>0</v>
      </c>
      <c r="O28218" s="136">
        <v>0</v>
      </c>
      <c r="P28218" s="136">
        <v>0</v>
      </c>
      <c r="Q28218" s="136">
        <v>0</v>
      </c>
      <c r="R28218" s="136">
        <v>0</v>
      </c>
      <c r="S28218" s="136">
        <v>0</v>
      </c>
    </row>
    <row r="28219" spans="1:19" ht="11.25" thickBot="1" x14ac:dyDescent="0.2">
      <c r="A28219" s="112"/>
    </row>
    <row r="28220" spans="1:19" ht="11.25" thickBot="1" x14ac:dyDescent="0.2">
      <c r="A28220" s="139" t="s">
        <v>366</v>
      </c>
      <c r="B28220" s="112"/>
      <c r="C28220" s="141" t="s">
        <v>14501</v>
      </c>
      <c r="D28220" s="141" t="s">
        <v>14501</v>
      </c>
      <c r="E28220" s="136">
        <v>0</v>
      </c>
      <c r="F28220" s="136">
        <v>0</v>
      </c>
      <c r="G28220" s="136">
        <v>0</v>
      </c>
      <c r="H28220" s="136">
        <v>0</v>
      </c>
      <c r="I28220" s="136">
        <v>0</v>
      </c>
      <c r="J28220" s="136">
        <v>0</v>
      </c>
      <c r="K28220" s="136">
        <v>0</v>
      </c>
      <c r="L28220" s="140">
        <v>0</v>
      </c>
      <c r="M28220" s="141" t="s">
        <v>14501</v>
      </c>
      <c r="N28220" s="136">
        <v>0</v>
      </c>
      <c r="O28220" s="136">
        <v>0</v>
      </c>
      <c r="P28220" s="136">
        <v>0</v>
      </c>
      <c r="Q28220" s="136">
        <v>0</v>
      </c>
      <c r="R28220" s="136">
        <v>0</v>
      </c>
      <c r="S28220" s="136">
        <v>0</v>
      </c>
    </row>
    <row r="28221" spans="1:19" ht="11.25" thickBot="1" x14ac:dyDescent="0.2">
      <c r="A28221" s="112"/>
    </row>
    <row r="28222" spans="1:19" ht="11.25" thickBot="1" x14ac:dyDescent="0.2">
      <c r="A28222" s="106" t="s">
        <v>357</v>
      </c>
      <c r="B28222" s="106" t="s">
        <v>358</v>
      </c>
      <c r="C28222" s="146" t="s">
        <v>16</v>
      </c>
      <c r="D28222" s="146" t="s">
        <v>14502</v>
      </c>
      <c r="E28222" s="146" t="s">
        <v>14503</v>
      </c>
      <c r="F28222" s="146" t="s">
        <v>20</v>
      </c>
      <c r="G28222" s="146" t="s">
        <v>21</v>
      </c>
      <c r="H28222" s="146" t="s">
        <v>22</v>
      </c>
      <c r="I28222" s="146" t="s">
        <v>23</v>
      </c>
      <c r="J28222" s="146" t="s">
        <v>24</v>
      </c>
      <c r="K28222" s="146" t="s">
        <v>26</v>
      </c>
      <c r="L28222" s="146" t="s">
        <v>14504</v>
      </c>
      <c r="M28222" s="146" t="s">
        <v>27</v>
      </c>
      <c r="N28222" s="146" t="s">
        <v>28</v>
      </c>
      <c r="O28222" s="146" t="s">
        <v>29</v>
      </c>
      <c r="P28222" s="146" t="s">
        <v>30</v>
      </c>
      <c r="Q28222" s="146" t="s">
        <v>14505</v>
      </c>
      <c r="R28222" s="146" t="s">
        <v>32</v>
      </c>
      <c r="S28222" s="146" t="s">
        <v>33</v>
      </c>
    </row>
    <row r="28223" spans="1:19" ht="11.25" thickBot="1" x14ac:dyDescent="0.2">
      <c r="A28223" s="107">
        <v>1</v>
      </c>
      <c r="B28223" s="132">
        <v>0.79363425925925923</v>
      </c>
      <c r="C28223" s="108">
        <v>4450.8090000000002</v>
      </c>
      <c r="D28223" s="108">
        <v>3450.482</v>
      </c>
      <c r="E28223" s="108">
        <v>74.073999999999998</v>
      </c>
      <c r="F28223" s="145">
        <v>9136.8349999999991</v>
      </c>
      <c r="G28223" s="108">
        <v>33.332999999999998</v>
      </c>
      <c r="H28223" s="108">
        <v>33.332999999999998</v>
      </c>
      <c r="I28223" s="108">
        <v>2352.0810000000001</v>
      </c>
      <c r="J28223" s="108">
        <v>53913.957000000002</v>
      </c>
      <c r="K28223" s="145">
        <v>77225.998999999996</v>
      </c>
      <c r="L28223" s="108">
        <v>200.00200000000001</v>
      </c>
      <c r="M28223" s="108">
        <v>33.332999999999998</v>
      </c>
      <c r="N28223" s="108">
        <v>148.149</v>
      </c>
      <c r="O28223" s="141" t="s">
        <v>14500</v>
      </c>
      <c r="P28223" s="141" t="s">
        <v>14500</v>
      </c>
      <c r="Q28223" s="108">
        <v>148.149</v>
      </c>
      <c r="R28223" s="108">
        <v>111.11199999999999</v>
      </c>
      <c r="S28223" s="141" t="s">
        <v>14500</v>
      </c>
    </row>
    <row r="28224" spans="1:19" ht="11.25" thickBot="1" x14ac:dyDescent="0.2">
      <c r="A28224" s="112"/>
    </row>
    <row r="28225" spans="1:19" ht="11.25" thickBot="1" x14ac:dyDescent="0.2">
      <c r="A28225" s="135" t="s">
        <v>362</v>
      </c>
      <c r="B28225" s="112"/>
      <c r="C28225" s="136">
        <v>4450.8090000000002</v>
      </c>
      <c r="D28225" s="136">
        <v>3450.482</v>
      </c>
      <c r="E28225" s="136">
        <v>74.073999999999998</v>
      </c>
      <c r="F28225" s="140">
        <v>9136.8349999999991</v>
      </c>
      <c r="G28225" s="136">
        <v>33.332999999999998</v>
      </c>
      <c r="H28225" s="136">
        <v>33.332999999999998</v>
      </c>
      <c r="I28225" s="136">
        <v>2352.0810000000001</v>
      </c>
      <c r="J28225" s="136">
        <v>53913.957000000002</v>
      </c>
      <c r="K28225" s="140">
        <v>77225.998999999996</v>
      </c>
      <c r="L28225" s="136">
        <v>200.00200000000001</v>
      </c>
      <c r="M28225" s="136">
        <v>33.332999999999998</v>
      </c>
      <c r="N28225" s="136">
        <v>148.149</v>
      </c>
      <c r="O28225" s="141" t="s">
        <v>14501</v>
      </c>
      <c r="P28225" s="141" t="s">
        <v>14501</v>
      </c>
      <c r="Q28225" s="136">
        <v>148.149</v>
      </c>
      <c r="R28225" s="136">
        <v>111.11199999999999</v>
      </c>
      <c r="S28225" s="141" t="s">
        <v>14501</v>
      </c>
    </row>
    <row r="28226" spans="1:19" ht="11.25" thickBot="1" x14ac:dyDescent="0.2">
      <c r="A28226" s="112"/>
    </row>
    <row r="28227" spans="1:19" ht="11.25" thickBot="1" x14ac:dyDescent="0.2">
      <c r="A28227" s="138" t="s">
        <v>364</v>
      </c>
      <c r="B28227" s="112"/>
      <c r="C28227" s="136">
        <v>0</v>
      </c>
      <c r="D28227" s="136">
        <v>0</v>
      </c>
      <c r="E28227" s="136">
        <v>0</v>
      </c>
      <c r="F28227" s="140">
        <v>0</v>
      </c>
      <c r="G28227" s="136">
        <v>0</v>
      </c>
      <c r="H28227" s="136">
        <v>0</v>
      </c>
      <c r="I28227" s="136">
        <v>0</v>
      </c>
      <c r="J28227" s="136">
        <v>0</v>
      </c>
      <c r="K28227" s="140">
        <v>0</v>
      </c>
      <c r="L28227" s="136">
        <v>0</v>
      </c>
      <c r="M28227" s="136">
        <v>0</v>
      </c>
      <c r="N28227" s="136">
        <v>0</v>
      </c>
      <c r="O28227" s="141" t="s">
        <v>14501</v>
      </c>
      <c r="P28227" s="141" t="s">
        <v>14501</v>
      </c>
      <c r="Q28227" s="136">
        <v>0</v>
      </c>
      <c r="R28227" s="136">
        <v>0</v>
      </c>
      <c r="S28227" s="141" t="s">
        <v>14501</v>
      </c>
    </row>
    <row r="28228" spans="1:19" ht="11.25" thickBot="1" x14ac:dyDescent="0.2">
      <c r="A28228" s="112"/>
    </row>
    <row r="28229" spans="1:19" ht="11.25" thickBot="1" x14ac:dyDescent="0.2">
      <c r="A28229" s="139" t="s">
        <v>366</v>
      </c>
      <c r="B28229" s="112"/>
      <c r="C28229" s="136">
        <v>0</v>
      </c>
      <c r="D28229" s="136">
        <v>0</v>
      </c>
      <c r="E28229" s="136">
        <v>0</v>
      </c>
      <c r="F28229" s="140">
        <v>0</v>
      </c>
      <c r="G28229" s="136">
        <v>0</v>
      </c>
      <c r="H28229" s="136">
        <v>0</v>
      </c>
      <c r="I28229" s="136">
        <v>0</v>
      </c>
      <c r="J28229" s="136">
        <v>0</v>
      </c>
      <c r="K28229" s="140">
        <v>0</v>
      </c>
      <c r="L28229" s="136">
        <v>0</v>
      </c>
      <c r="M28229" s="136">
        <v>0</v>
      </c>
      <c r="N28229" s="136">
        <v>0</v>
      </c>
      <c r="O28229" s="141" t="s">
        <v>14501</v>
      </c>
      <c r="P28229" s="141" t="s">
        <v>14501</v>
      </c>
      <c r="Q28229" s="136">
        <v>0</v>
      </c>
      <c r="R28229" s="136">
        <v>0</v>
      </c>
      <c r="S28229" s="141" t="s">
        <v>14501</v>
      </c>
    </row>
    <row r="28230" spans="1:19" ht="11.25" thickBot="1" x14ac:dyDescent="0.2">
      <c r="A28230" s="112"/>
    </row>
    <row r="28231" spans="1:19" ht="11.25" thickBot="1" x14ac:dyDescent="0.2">
      <c r="A28231" s="106" t="s">
        <v>357</v>
      </c>
      <c r="B28231" s="106" t="s">
        <v>358</v>
      </c>
      <c r="C28231" s="146" t="s">
        <v>35</v>
      </c>
      <c r="D28231" s="146" t="s">
        <v>36</v>
      </c>
      <c r="E28231" s="146" t="s">
        <v>14506</v>
      </c>
      <c r="F28231" s="146" t="s">
        <v>38</v>
      </c>
      <c r="G28231" s="146" t="s">
        <v>39</v>
      </c>
      <c r="H28231" s="146" t="s">
        <v>41</v>
      </c>
      <c r="I28231" s="146" t="s">
        <v>42</v>
      </c>
      <c r="J28231" s="146" t="s">
        <v>43</v>
      </c>
      <c r="K28231" s="146" t="s">
        <v>44</v>
      </c>
      <c r="L28231" s="146" t="s">
        <v>45</v>
      </c>
      <c r="M28231" s="146" t="s">
        <v>46</v>
      </c>
      <c r="N28231" s="146" t="s">
        <v>47</v>
      </c>
      <c r="O28231" s="146" t="s">
        <v>48</v>
      </c>
      <c r="P28231" s="146" t="s">
        <v>49</v>
      </c>
      <c r="Q28231" s="146" t="s">
        <v>50</v>
      </c>
      <c r="R28231" s="146" t="s">
        <v>51</v>
      </c>
      <c r="S28231" s="146" t="s">
        <v>52</v>
      </c>
    </row>
    <row r="28232" spans="1:19" ht="11.25" thickBot="1" x14ac:dyDescent="0.2">
      <c r="A28232" s="107">
        <v>1</v>
      </c>
      <c r="B28232" s="132">
        <v>0.79363425925925923</v>
      </c>
      <c r="C28232" s="145">
        <v>161041.79</v>
      </c>
      <c r="D28232" s="108">
        <v>77.778000000000006</v>
      </c>
      <c r="E28232" s="108">
        <v>55.555999999999997</v>
      </c>
      <c r="F28232" s="141" t="s">
        <v>14500</v>
      </c>
      <c r="G28232" s="108">
        <v>83.334000000000003</v>
      </c>
      <c r="H28232" s="108">
        <v>31478.047999999999</v>
      </c>
      <c r="I28232" s="108">
        <v>518.53399999999999</v>
      </c>
      <c r="J28232" s="108">
        <v>1432.1859999999999</v>
      </c>
      <c r="K28232" s="108">
        <v>138.88999999999999</v>
      </c>
      <c r="L28232" s="108">
        <v>194.447</v>
      </c>
      <c r="M28232" s="108">
        <v>74.073999999999998</v>
      </c>
      <c r="N28232" s="108">
        <v>66.667000000000002</v>
      </c>
      <c r="O28232" s="108">
        <v>83.334000000000003</v>
      </c>
      <c r="P28232" s="108">
        <v>74.073999999999998</v>
      </c>
      <c r="Q28232" s="108">
        <v>33.332999999999998</v>
      </c>
      <c r="R28232" s="108">
        <v>66.667000000000002</v>
      </c>
      <c r="S28232" s="108">
        <v>133.33500000000001</v>
      </c>
    </row>
    <row r="28233" spans="1:19" ht="11.25" thickBot="1" x14ac:dyDescent="0.2">
      <c r="A28233" s="112"/>
    </row>
    <row r="28234" spans="1:19" ht="11.25" thickBot="1" x14ac:dyDescent="0.2">
      <c r="A28234" s="135" t="s">
        <v>362</v>
      </c>
      <c r="B28234" s="112"/>
      <c r="C28234" s="140">
        <v>161041.79</v>
      </c>
      <c r="D28234" s="136">
        <v>77.778000000000006</v>
      </c>
      <c r="E28234" s="136">
        <v>55.555999999999997</v>
      </c>
      <c r="F28234" s="141" t="s">
        <v>14501</v>
      </c>
      <c r="G28234" s="136">
        <v>83.334000000000003</v>
      </c>
      <c r="H28234" s="136">
        <v>31478.047999999999</v>
      </c>
      <c r="I28234" s="136">
        <v>518.53399999999999</v>
      </c>
      <c r="J28234" s="136">
        <v>1432.1859999999999</v>
      </c>
      <c r="K28234" s="136">
        <v>138.88999999999999</v>
      </c>
      <c r="L28234" s="136">
        <v>194.447</v>
      </c>
      <c r="M28234" s="136">
        <v>74.073999999999998</v>
      </c>
      <c r="N28234" s="136">
        <v>66.667000000000002</v>
      </c>
      <c r="O28234" s="136">
        <v>83.334000000000003</v>
      </c>
      <c r="P28234" s="136">
        <v>74.073999999999998</v>
      </c>
      <c r="Q28234" s="136">
        <v>33.332999999999998</v>
      </c>
      <c r="R28234" s="136">
        <v>66.667000000000002</v>
      </c>
      <c r="S28234" s="136">
        <v>133.33500000000001</v>
      </c>
    </row>
    <row r="28235" spans="1:19" ht="11.25" thickBot="1" x14ac:dyDescent="0.2">
      <c r="A28235" s="112"/>
    </row>
    <row r="28236" spans="1:19" ht="11.25" thickBot="1" x14ac:dyDescent="0.2">
      <c r="A28236" s="138" t="s">
        <v>364</v>
      </c>
      <c r="B28236" s="112"/>
      <c r="C28236" s="140">
        <v>0</v>
      </c>
      <c r="D28236" s="136">
        <v>0</v>
      </c>
      <c r="E28236" s="136">
        <v>0</v>
      </c>
      <c r="F28236" s="141" t="s">
        <v>14501</v>
      </c>
      <c r="G28236" s="136">
        <v>0</v>
      </c>
      <c r="H28236" s="136">
        <v>0</v>
      </c>
      <c r="I28236" s="136">
        <v>0</v>
      </c>
      <c r="J28236" s="136">
        <v>0</v>
      </c>
      <c r="K28236" s="136">
        <v>0</v>
      </c>
      <c r="L28236" s="136">
        <v>0</v>
      </c>
      <c r="M28236" s="136">
        <v>0</v>
      </c>
      <c r="N28236" s="136">
        <v>0</v>
      </c>
      <c r="O28236" s="136">
        <v>0</v>
      </c>
      <c r="P28236" s="136">
        <v>0</v>
      </c>
      <c r="Q28236" s="136">
        <v>0</v>
      </c>
      <c r="R28236" s="136">
        <v>0</v>
      </c>
      <c r="S28236" s="136">
        <v>0</v>
      </c>
    </row>
    <row r="28237" spans="1:19" ht="11.25" thickBot="1" x14ac:dyDescent="0.2">
      <c r="A28237" s="112"/>
    </row>
    <row r="28238" spans="1:19" ht="11.25" thickBot="1" x14ac:dyDescent="0.2">
      <c r="A28238" s="139" t="s">
        <v>366</v>
      </c>
      <c r="B28238" s="112"/>
      <c r="C28238" s="140">
        <v>0</v>
      </c>
      <c r="D28238" s="136">
        <v>0</v>
      </c>
      <c r="E28238" s="136">
        <v>0</v>
      </c>
      <c r="F28238" s="141" t="s">
        <v>14501</v>
      </c>
      <c r="G28238" s="136">
        <v>0</v>
      </c>
      <c r="H28238" s="136">
        <v>0</v>
      </c>
      <c r="I28238" s="136">
        <v>0</v>
      </c>
      <c r="J28238" s="136">
        <v>0</v>
      </c>
      <c r="K28238" s="136">
        <v>0</v>
      </c>
      <c r="L28238" s="136">
        <v>0</v>
      </c>
      <c r="M28238" s="136">
        <v>0</v>
      </c>
      <c r="N28238" s="136">
        <v>0</v>
      </c>
      <c r="O28238" s="136">
        <v>0</v>
      </c>
      <c r="P28238" s="136">
        <v>0</v>
      </c>
      <c r="Q28238" s="136">
        <v>0</v>
      </c>
      <c r="R28238" s="136">
        <v>0</v>
      </c>
      <c r="S28238" s="136">
        <v>0</v>
      </c>
    </row>
    <row r="28239" spans="1:19" ht="11.25" thickBot="1" x14ac:dyDescent="0.2">
      <c r="A28239" s="112"/>
    </row>
    <row r="28240" spans="1:19" ht="11.25" thickBot="1" x14ac:dyDescent="0.2">
      <c r="A28240" s="106" t="s">
        <v>357</v>
      </c>
      <c r="B28240" s="106" t="s">
        <v>358</v>
      </c>
      <c r="C28240" s="146" t="s">
        <v>53</v>
      </c>
      <c r="D28240" s="146" t="s">
        <v>54</v>
      </c>
      <c r="E28240" s="146" t="s">
        <v>55</v>
      </c>
      <c r="F28240" s="146" t="s">
        <v>56</v>
      </c>
      <c r="G28240" s="146" t="s">
        <v>14507</v>
      </c>
      <c r="H28240" s="146" t="s">
        <v>57</v>
      </c>
      <c r="I28240" s="146" t="s">
        <v>59</v>
      </c>
      <c r="J28240" s="146" t="s">
        <v>14508</v>
      </c>
      <c r="K28240" s="146" t="s">
        <v>60</v>
      </c>
      <c r="L28240" s="146" t="s">
        <v>61</v>
      </c>
      <c r="M28240" s="146" t="s">
        <v>62</v>
      </c>
      <c r="N28240" s="146" t="s">
        <v>14509</v>
      </c>
      <c r="O28240" s="146" t="s">
        <v>63</v>
      </c>
      <c r="P28240" s="146" t="s">
        <v>64</v>
      </c>
      <c r="Q28240" s="146" t="s">
        <v>66</v>
      </c>
      <c r="R28240" s="146" t="s">
        <v>14510</v>
      </c>
      <c r="S28240" s="146" t="s">
        <v>67</v>
      </c>
    </row>
    <row r="28241" spans="1:19" ht="11.25" thickBot="1" x14ac:dyDescent="0.2">
      <c r="A28241" s="107">
        <v>1</v>
      </c>
      <c r="B28241" s="132">
        <v>0.79363425925925923</v>
      </c>
      <c r="C28241" s="141" t="s">
        <v>14500</v>
      </c>
      <c r="D28241" s="108">
        <v>55.555999999999997</v>
      </c>
      <c r="E28241" s="108">
        <v>33.332999999999998</v>
      </c>
      <c r="F28241" s="108">
        <v>33.332999999999998</v>
      </c>
      <c r="G28241" s="141" t="s">
        <v>14500</v>
      </c>
      <c r="H28241" s="108">
        <v>150.79499999999999</v>
      </c>
      <c r="I28241" s="108">
        <v>388.89699999999999</v>
      </c>
      <c r="J28241" s="141" t="s">
        <v>14500</v>
      </c>
      <c r="K28241" s="141" t="s">
        <v>14500</v>
      </c>
      <c r="L28241" s="141" t="s">
        <v>14500</v>
      </c>
      <c r="M28241" s="108">
        <v>83.334000000000003</v>
      </c>
      <c r="N28241" s="108">
        <v>33.332999999999998</v>
      </c>
      <c r="O28241" s="141" t="s">
        <v>14500</v>
      </c>
      <c r="P28241" s="108">
        <v>10486.245000000001</v>
      </c>
      <c r="Q28241" s="145">
        <v>662877.43000000005</v>
      </c>
      <c r="R28241" s="141" t="s">
        <v>14500</v>
      </c>
      <c r="S28241" s="108">
        <v>520.84699999999998</v>
      </c>
    </row>
    <row r="28242" spans="1:19" ht="11.25" thickBot="1" x14ac:dyDescent="0.2">
      <c r="A28242" s="112"/>
    </row>
    <row r="28243" spans="1:19" ht="11.25" thickBot="1" x14ac:dyDescent="0.2">
      <c r="A28243" s="135" t="s">
        <v>362</v>
      </c>
      <c r="B28243" s="112"/>
      <c r="C28243" s="141" t="s">
        <v>14501</v>
      </c>
      <c r="D28243" s="136">
        <v>55.555999999999997</v>
      </c>
      <c r="E28243" s="136">
        <v>33.332999999999998</v>
      </c>
      <c r="F28243" s="136">
        <v>33.332999999999998</v>
      </c>
      <c r="G28243" s="141" t="s">
        <v>14501</v>
      </c>
      <c r="H28243" s="136">
        <v>150.79499999999999</v>
      </c>
      <c r="I28243" s="136">
        <v>388.89699999999999</v>
      </c>
      <c r="J28243" s="141" t="s">
        <v>14501</v>
      </c>
      <c r="K28243" s="141" t="s">
        <v>14501</v>
      </c>
      <c r="L28243" s="141" t="s">
        <v>14501</v>
      </c>
      <c r="M28243" s="136">
        <v>83.334000000000003</v>
      </c>
      <c r="N28243" s="136">
        <v>33.332999999999998</v>
      </c>
      <c r="O28243" s="141" t="s">
        <v>14501</v>
      </c>
      <c r="P28243" s="136">
        <v>10486.245000000001</v>
      </c>
      <c r="Q28243" s="140">
        <v>662877.43000000005</v>
      </c>
      <c r="R28243" s="141" t="s">
        <v>14501</v>
      </c>
      <c r="S28243" s="136">
        <v>520.84699999999998</v>
      </c>
    </row>
    <row r="28244" spans="1:19" ht="11.25" thickBot="1" x14ac:dyDescent="0.2">
      <c r="A28244" s="112"/>
    </row>
    <row r="28245" spans="1:19" ht="11.25" thickBot="1" x14ac:dyDescent="0.2">
      <c r="A28245" s="138" t="s">
        <v>364</v>
      </c>
      <c r="B28245" s="112"/>
      <c r="C28245" s="141" t="s">
        <v>14501</v>
      </c>
      <c r="D28245" s="136">
        <v>0</v>
      </c>
      <c r="E28245" s="136">
        <v>0</v>
      </c>
      <c r="F28245" s="136">
        <v>0</v>
      </c>
      <c r="G28245" s="141" t="s">
        <v>14501</v>
      </c>
      <c r="H28245" s="136">
        <v>0</v>
      </c>
      <c r="I28245" s="136">
        <v>0</v>
      </c>
      <c r="J28245" s="141" t="s">
        <v>14501</v>
      </c>
      <c r="K28245" s="141" t="s">
        <v>14501</v>
      </c>
      <c r="L28245" s="141" t="s">
        <v>14501</v>
      </c>
      <c r="M28245" s="136">
        <v>0</v>
      </c>
      <c r="N28245" s="136">
        <v>0</v>
      </c>
      <c r="O28245" s="141" t="s">
        <v>14501</v>
      </c>
      <c r="P28245" s="136">
        <v>0</v>
      </c>
      <c r="Q28245" s="140">
        <v>0</v>
      </c>
      <c r="R28245" s="141" t="s">
        <v>14501</v>
      </c>
      <c r="S28245" s="136">
        <v>0</v>
      </c>
    </row>
    <row r="28246" spans="1:19" ht="11.25" thickBot="1" x14ac:dyDescent="0.2">
      <c r="A28246" s="112"/>
    </row>
    <row r="28247" spans="1:19" ht="11.25" thickBot="1" x14ac:dyDescent="0.2">
      <c r="A28247" s="139" t="s">
        <v>366</v>
      </c>
      <c r="B28247" s="112"/>
      <c r="C28247" s="141" t="s">
        <v>14501</v>
      </c>
      <c r="D28247" s="136">
        <v>0</v>
      </c>
      <c r="E28247" s="136">
        <v>0</v>
      </c>
      <c r="F28247" s="136">
        <v>0</v>
      </c>
      <c r="G28247" s="141" t="s">
        <v>14501</v>
      </c>
      <c r="H28247" s="136">
        <v>0</v>
      </c>
      <c r="I28247" s="136">
        <v>0</v>
      </c>
      <c r="J28247" s="141" t="s">
        <v>14501</v>
      </c>
      <c r="K28247" s="141" t="s">
        <v>14501</v>
      </c>
      <c r="L28247" s="141" t="s">
        <v>14501</v>
      </c>
      <c r="M28247" s="136">
        <v>0</v>
      </c>
      <c r="N28247" s="136">
        <v>0</v>
      </c>
      <c r="O28247" s="141" t="s">
        <v>14501</v>
      </c>
      <c r="P28247" s="136">
        <v>0</v>
      </c>
      <c r="Q28247" s="140">
        <v>0</v>
      </c>
      <c r="R28247" s="141" t="s">
        <v>14501</v>
      </c>
      <c r="S28247" s="136">
        <v>0</v>
      </c>
    </row>
    <row r="28248" spans="1:19" ht="11.25" thickBot="1" x14ac:dyDescent="0.2">
      <c r="A28248" s="112"/>
    </row>
    <row r="28249" spans="1:19" ht="11.25" thickBot="1" x14ac:dyDescent="0.2">
      <c r="A28249" s="106" t="s">
        <v>357</v>
      </c>
      <c r="B28249" s="106" t="s">
        <v>358</v>
      </c>
      <c r="C28249" s="146" t="s">
        <v>68</v>
      </c>
      <c r="D28249" s="146" t="s">
        <v>14511</v>
      </c>
    </row>
    <row r="28250" spans="1:19" ht="11.25" thickBot="1" x14ac:dyDescent="0.2">
      <c r="A28250" s="107">
        <v>1</v>
      </c>
      <c r="B28250" s="132">
        <v>0.79363425925925923</v>
      </c>
      <c r="C28250" s="108">
        <v>95.239000000000004</v>
      </c>
      <c r="D28250" s="141" t="s">
        <v>14500</v>
      </c>
    </row>
    <row r="28251" spans="1:19" ht="11.25" thickBot="1" x14ac:dyDescent="0.2">
      <c r="A28251" s="112"/>
    </row>
    <row r="28252" spans="1:19" ht="11.25" thickBot="1" x14ac:dyDescent="0.2">
      <c r="A28252" s="135" t="s">
        <v>362</v>
      </c>
      <c r="B28252" s="112"/>
      <c r="C28252" s="136">
        <v>95.239000000000004</v>
      </c>
      <c r="D28252" s="141" t="s">
        <v>14501</v>
      </c>
    </row>
    <row r="28253" spans="1:19" ht="11.25" thickBot="1" x14ac:dyDescent="0.2">
      <c r="A28253" s="112"/>
    </row>
    <row r="28254" spans="1:19" ht="11.25" thickBot="1" x14ac:dyDescent="0.2">
      <c r="A28254" s="138" t="s">
        <v>364</v>
      </c>
      <c r="B28254" s="112"/>
      <c r="C28254" s="136">
        <v>0</v>
      </c>
      <c r="D28254" s="141" t="s">
        <v>14501</v>
      </c>
    </row>
    <row r="28255" spans="1:19" ht="11.25" thickBot="1" x14ac:dyDescent="0.2">
      <c r="A28255" s="112"/>
    </row>
    <row r="28256" spans="1:19" ht="11.25" thickBot="1" x14ac:dyDescent="0.2">
      <c r="A28256" s="139" t="s">
        <v>366</v>
      </c>
      <c r="B28256" s="112"/>
      <c r="C28256" s="136">
        <v>0</v>
      </c>
      <c r="D28256" s="141" t="s">
        <v>14501</v>
      </c>
    </row>
    <row r="28257" spans="1:19" ht="10.5" x14ac:dyDescent="0.15">
      <c r="A28257" s="112"/>
    </row>
    <row r="28258" spans="1:19" x14ac:dyDescent="0.15">
      <c r="A28258" s="129"/>
      <c r="B28258" s="86" t="s">
        <v>4985</v>
      </c>
    </row>
    <row r="28259" spans="1:19" ht="9.75" thickBot="1" x14ac:dyDescent="0.2">
      <c r="A28259" s="81" t="s">
        <v>5871</v>
      </c>
    </row>
    <row r="28260" spans="1:19" ht="11.25" thickBot="1" x14ac:dyDescent="0.2">
      <c r="A28260" s="106" t="s">
        <v>357</v>
      </c>
      <c r="B28260" s="106" t="s">
        <v>358</v>
      </c>
      <c r="C28260" s="146" t="s">
        <v>14494</v>
      </c>
      <c r="D28260" s="146" t="s">
        <v>14495</v>
      </c>
      <c r="E28260" s="146" t="s">
        <v>14496</v>
      </c>
      <c r="F28260" s="146" t="s">
        <v>0</v>
      </c>
      <c r="G28260" s="146" t="s">
        <v>1</v>
      </c>
      <c r="H28260" s="146" t="s">
        <v>2</v>
      </c>
      <c r="I28260" s="146" t="s">
        <v>14497</v>
      </c>
      <c r="J28260" s="146" t="s">
        <v>3</v>
      </c>
      <c r="K28260" s="146" t="s">
        <v>14498</v>
      </c>
      <c r="L28260" s="146" t="s">
        <v>7</v>
      </c>
      <c r="M28260" s="146" t="s">
        <v>14499</v>
      </c>
      <c r="N28260" s="146" t="s">
        <v>10</v>
      </c>
      <c r="O28260" s="146" t="s">
        <v>11</v>
      </c>
      <c r="P28260" s="146" t="s">
        <v>12</v>
      </c>
      <c r="Q28260" s="146" t="s">
        <v>13</v>
      </c>
      <c r="R28260" s="146" t="s">
        <v>14</v>
      </c>
      <c r="S28260" s="146" t="s">
        <v>15</v>
      </c>
    </row>
    <row r="28261" spans="1:19" ht="11.25" thickBot="1" x14ac:dyDescent="0.2">
      <c r="A28261" s="107">
        <v>1</v>
      </c>
      <c r="B28261" s="132">
        <v>0.79877314814814815</v>
      </c>
      <c r="C28261" s="141" t="s">
        <v>14500</v>
      </c>
      <c r="D28261" s="141" t="s">
        <v>14500</v>
      </c>
      <c r="E28261" s="108">
        <v>33.332999999999998</v>
      </c>
      <c r="F28261" s="108">
        <v>11609.82</v>
      </c>
      <c r="G28261" s="108">
        <v>43361.317000000003</v>
      </c>
      <c r="H28261" s="108">
        <v>1566.771</v>
      </c>
      <c r="I28261" s="108">
        <v>185.18700000000001</v>
      </c>
      <c r="J28261" s="108">
        <v>354.173</v>
      </c>
      <c r="K28261" s="108">
        <v>479.17700000000002</v>
      </c>
      <c r="L28261" s="145">
        <v>8736.5380000000005</v>
      </c>
      <c r="M28261" s="108">
        <v>138.88999999999999</v>
      </c>
      <c r="N28261" s="108">
        <v>370.37700000000001</v>
      </c>
      <c r="O28261" s="108">
        <v>185.18700000000001</v>
      </c>
      <c r="P28261" s="108">
        <v>13791.165999999999</v>
      </c>
      <c r="Q28261" s="108">
        <v>214925.38</v>
      </c>
      <c r="R28261" s="108">
        <v>354.17200000000003</v>
      </c>
      <c r="S28261" s="108">
        <v>833.36300000000006</v>
      </c>
    </row>
    <row r="28262" spans="1:19" ht="11.25" thickBot="1" x14ac:dyDescent="0.2">
      <c r="A28262" s="112"/>
    </row>
    <row r="28263" spans="1:19" ht="11.25" thickBot="1" x14ac:dyDescent="0.2">
      <c r="A28263" s="135" t="s">
        <v>362</v>
      </c>
      <c r="B28263" s="112"/>
      <c r="C28263" s="141" t="s">
        <v>14501</v>
      </c>
      <c r="D28263" s="141" t="s">
        <v>14501</v>
      </c>
      <c r="E28263" s="136">
        <v>33.332999999999998</v>
      </c>
      <c r="F28263" s="136">
        <v>11609.82</v>
      </c>
      <c r="G28263" s="136">
        <v>43361.317000000003</v>
      </c>
      <c r="H28263" s="136">
        <v>1566.771</v>
      </c>
      <c r="I28263" s="136">
        <v>185.18700000000001</v>
      </c>
      <c r="J28263" s="136">
        <v>354.173</v>
      </c>
      <c r="K28263" s="136">
        <v>479.17700000000002</v>
      </c>
      <c r="L28263" s="140">
        <v>8736.5380000000005</v>
      </c>
      <c r="M28263" s="136">
        <v>138.88999999999999</v>
      </c>
      <c r="N28263" s="136">
        <v>370.37700000000001</v>
      </c>
      <c r="O28263" s="136">
        <v>185.18700000000001</v>
      </c>
      <c r="P28263" s="136">
        <v>13791.165999999999</v>
      </c>
      <c r="Q28263" s="136">
        <v>214925.38</v>
      </c>
      <c r="R28263" s="136">
        <v>354.17200000000003</v>
      </c>
      <c r="S28263" s="136">
        <v>833.36300000000006</v>
      </c>
    </row>
    <row r="28264" spans="1:19" ht="11.25" thickBot="1" x14ac:dyDescent="0.2">
      <c r="A28264" s="112"/>
    </row>
    <row r="28265" spans="1:19" ht="11.25" thickBot="1" x14ac:dyDescent="0.2">
      <c r="A28265" s="138" t="s">
        <v>364</v>
      </c>
      <c r="B28265" s="112"/>
      <c r="C28265" s="141" t="s">
        <v>14501</v>
      </c>
      <c r="D28265" s="141" t="s">
        <v>14501</v>
      </c>
      <c r="E28265" s="136">
        <v>0</v>
      </c>
      <c r="F28265" s="136">
        <v>0</v>
      </c>
      <c r="G28265" s="136">
        <v>0</v>
      </c>
      <c r="H28265" s="136">
        <v>0</v>
      </c>
      <c r="I28265" s="136">
        <v>0</v>
      </c>
      <c r="J28265" s="136">
        <v>0</v>
      </c>
      <c r="K28265" s="136">
        <v>0</v>
      </c>
      <c r="L28265" s="140">
        <v>0</v>
      </c>
      <c r="M28265" s="136">
        <v>0</v>
      </c>
      <c r="N28265" s="136">
        <v>0</v>
      </c>
      <c r="O28265" s="136">
        <v>0</v>
      </c>
      <c r="P28265" s="136">
        <v>0</v>
      </c>
      <c r="Q28265" s="136">
        <v>0</v>
      </c>
      <c r="R28265" s="136">
        <v>0</v>
      </c>
      <c r="S28265" s="136">
        <v>0</v>
      </c>
    </row>
    <row r="28266" spans="1:19" ht="11.25" thickBot="1" x14ac:dyDescent="0.2">
      <c r="A28266" s="112"/>
    </row>
    <row r="28267" spans="1:19" ht="11.25" thickBot="1" x14ac:dyDescent="0.2">
      <c r="A28267" s="139" t="s">
        <v>366</v>
      </c>
      <c r="B28267" s="112"/>
      <c r="C28267" s="141" t="s">
        <v>14501</v>
      </c>
      <c r="D28267" s="141" t="s">
        <v>14501</v>
      </c>
      <c r="E28267" s="136">
        <v>0</v>
      </c>
      <c r="F28267" s="136">
        <v>0</v>
      </c>
      <c r="G28267" s="136">
        <v>0</v>
      </c>
      <c r="H28267" s="136">
        <v>0</v>
      </c>
      <c r="I28267" s="136">
        <v>0</v>
      </c>
      <c r="J28267" s="136">
        <v>0</v>
      </c>
      <c r="K28267" s="136">
        <v>0</v>
      </c>
      <c r="L28267" s="140">
        <v>0</v>
      </c>
      <c r="M28267" s="136">
        <v>0</v>
      </c>
      <c r="N28267" s="136">
        <v>0</v>
      </c>
      <c r="O28267" s="136">
        <v>0</v>
      </c>
      <c r="P28267" s="136">
        <v>0</v>
      </c>
      <c r="Q28267" s="136">
        <v>0</v>
      </c>
      <c r="R28267" s="136">
        <v>0</v>
      </c>
      <c r="S28267" s="136">
        <v>0</v>
      </c>
    </row>
    <row r="28268" spans="1:19" ht="11.25" thickBot="1" x14ac:dyDescent="0.2">
      <c r="A28268" s="112"/>
    </row>
    <row r="28269" spans="1:19" ht="11.25" thickBot="1" x14ac:dyDescent="0.2">
      <c r="A28269" s="106" t="s">
        <v>357</v>
      </c>
      <c r="B28269" s="106" t="s">
        <v>358</v>
      </c>
      <c r="C28269" s="146" t="s">
        <v>16</v>
      </c>
      <c r="D28269" s="146" t="s">
        <v>14502</v>
      </c>
      <c r="E28269" s="146" t="s">
        <v>14503</v>
      </c>
      <c r="F28269" s="146" t="s">
        <v>20</v>
      </c>
      <c r="G28269" s="146" t="s">
        <v>21</v>
      </c>
      <c r="H28269" s="146" t="s">
        <v>22</v>
      </c>
      <c r="I28269" s="146" t="s">
        <v>23</v>
      </c>
      <c r="J28269" s="146" t="s">
        <v>24</v>
      </c>
      <c r="K28269" s="146" t="s">
        <v>26</v>
      </c>
      <c r="L28269" s="146" t="s">
        <v>14504</v>
      </c>
      <c r="M28269" s="146" t="s">
        <v>27</v>
      </c>
      <c r="N28269" s="146" t="s">
        <v>28</v>
      </c>
      <c r="O28269" s="146" t="s">
        <v>29</v>
      </c>
      <c r="P28269" s="146" t="s">
        <v>30</v>
      </c>
      <c r="Q28269" s="146" t="s">
        <v>14505</v>
      </c>
      <c r="R28269" s="146" t="s">
        <v>32</v>
      </c>
      <c r="S28269" s="146" t="s">
        <v>33</v>
      </c>
    </row>
    <row r="28270" spans="1:19" ht="11.25" thickBot="1" x14ac:dyDescent="0.2">
      <c r="A28270" s="107">
        <v>1</v>
      </c>
      <c r="B28270" s="132">
        <v>0.79877314814814815</v>
      </c>
      <c r="C28270" s="108">
        <v>7185.473</v>
      </c>
      <c r="D28270" s="108">
        <v>4134.058</v>
      </c>
      <c r="E28270" s="108">
        <v>33.332999999999998</v>
      </c>
      <c r="F28270" s="145">
        <v>9937.3979999999992</v>
      </c>
      <c r="G28270" s="108">
        <v>77.778000000000006</v>
      </c>
      <c r="H28270" s="108">
        <v>55.555999999999997</v>
      </c>
      <c r="I28270" s="108">
        <v>2316.8919999999998</v>
      </c>
      <c r="J28270" s="108">
        <v>28123.059000000001</v>
      </c>
      <c r="K28270" s="145">
        <v>77932.915999999997</v>
      </c>
      <c r="L28270" s="108">
        <v>333.33800000000002</v>
      </c>
      <c r="M28270" s="108">
        <v>55.555999999999997</v>
      </c>
      <c r="N28270" s="108">
        <v>222.22499999999999</v>
      </c>
      <c r="O28270" s="141" t="s">
        <v>14500</v>
      </c>
      <c r="P28270" s="108">
        <v>33.332999999999998</v>
      </c>
      <c r="Q28270" s="108">
        <v>148.15</v>
      </c>
      <c r="R28270" s="108">
        <v>33.332999999999998</v>
      </c>
      <c r="S28270" s="108">
        <v>33.332999999999998</v>
      </c>
    </row>
    <row r="28271" spans="1:19" ht="11.25" thickBot="1" x14ac:dyDescent="0.2">
      <c r="A28271" s="112"/>
    </row>
    <row r="28272" spans="1:19" ht="11.25" thickBot="1" x14ac:dyDescent="0.2">
      <c r="A28272" s="135" t="s">
        <v>362</v>
      </c>
      <c r="B28272" s="112"/>
      <c r="C28272" s="136">
        <v>7185.473</v>
      </c>
      <c r="D28272" s="136">
        <v>4134.058</v>
      </c>
      <c r="E28272" s="136">
        <v>33.332999999999998</v>
      </c>
      <c r="F28272" s="140">
        <v>9937.3979999999992</v>
      </c>
      <c r="G28272" s="136">
        <v>77.778000000000006</v>
      </c>
      <c r="H28272" s="136">
        <v>55.555999999999997</v>
      </c>
      <c r="I28272" s="136">
        <v>2316.8919999999998</v>
      </c>
      <c r="J28272" s="136">
        <v>28123.059000000001</v>
      </c>
      <c r="K28272" s="140">
        <v>77932.915999999997</v>
      </c>
      <c r="L28272" s="136">
        <v>333.33800000000002</v>
      </c>
      <c r="M28272" s="136">
        <v>55.555999999999997</v>
      </c>
      <c r="N28272" s="136">
        <v>222.22499999999999</v>
      </c>
      <c r="O28272" s="141" t="s">
        <v>14501</v>
      </c>
      <c r="P28272" s="136">
        <v>33.332999999999998</v>
      </c>
      <c r="Q28272" s="136">
        <v>148.15</v>
      </c>
      <c r="R28272" s="136">
        <v>33.332999999999998</v>
      </c>
      <c r="S28272" s="136">
        <v>33.332999999999998</v>
      </c>
    </row>
    <row r="28273" spans="1:19" ht="11.25" thickBot="1" x14ac:dyDescent="0.2">
      <c r="A28273" s="112"/>
    </row>
    <row r="28274" spans="1:19" ht="11.25" thickBot="1" x14ac:dyDescent="0.2">
      <c r="A28274" s="138" t="s">
        <v>364</v>
      </c>
      <c r="B28274" s="112"/>
      <c r="C28274" s="136">
        <v>0</v>
      </c>
      <c r="D28274" s="136">
        <v>0</v>
      </c>
      <c r="E28274" s="136">
        <v>0</v>
      </c>
      <c r="F28274" s="140">
        <v>0</v>
      </c>
      <c r="G28274" s="136">
        <v>0</v>
      </c>
      <c r="H28274" s="136">
        <v>0</v>
      </c>
      <c r="I28274" s="136">
        <v>0</v>
      </c>
      <c r="J28274" s="136">
        <v>0</v>
      </c>
      <c r="K28274" s="140">
        <v>0</v>
      </c>
      <c r="L28274" s="136">
        <v>0</v>
      </c>
      <c r="M28274" s="136">
        <v>0</v>
      </c>
      <c r="N28274" s="136">
        <v>0</v>
      </c>
      <c r="O28274" s="141" t="s">
        <v>14501</v>
      </c>
      <c r="P28274" s="136">
        <v>0</v>
      </c>
      <c r="Q28274" s="136">
        <v>0</v>
      </c>
      <c r="R28274" s="136">
        <v>0</v>
      </c>
      <c r="S28274" s="136">
        <v>0</v>
      </c>
    </row>
    <row r="28275" spans="1:19" ht="11.25" thickBot="1" x14ac:dyDescent="0.2">
      <c r="A28275" s="112"/>
    </row>
    <row r="28276" spans="1:19" ht="11.25" thickBot="1" x14ac:dyDescent="0.2">
      <c r="A28276" s="139" t="s">
        <v>366</v>
      </c>
      <c r="B28276" s="112"/>
      <c r="C28276" s="136">
        <v>0</v>
      </c>
      <c r="D28276" s="136">
        <v>0</v>
      </c>
      <c r="E28276" s="136">
        <v>0</v>
      </c>
      <c r="F28276" s="140">
        <v>0</v>
      </c>
      <c r="G28276" s="136">
        <v>0</v>
      </c>
      <c r="H28276" s="136">
        <v>0</v>
      </c>
      <c r="I28276" s="136">
        <v>0</v>
      </c>
      <c r="J28276" s="136">
        <v>0</v>
      </c>
      <c r="K28276" s="140">
        <v>0</v>
      </c>
      <c r="L28276" s="136">
        <v>0</v>
      </c>
      <c r="M28276" s="136">
        <v>0</v>
      </c>
      <c r="N28276" s="136">
        <v>0</v>
      </c>
      <c r="O28276" s="141" t="s">
        <v>14501</v>
      </c>
      <c r="P28276" s="136">
        <v>0</v>
      </c>
      <c r="Q28276" s="136">
        <v>0</v>
      </c>
      <c r="R28276" s="136">
        <v>0</v>
      </c>
      <c r="S28276" s="136">
        <v>0</v>
      </c>
    </row>
    <row r="28277" spans="1:19" ht="11.25" thickBot="1" x14ac:dyDescent="0.2">
      <c r="A28277" s="112"/>
    </row>
    <row r="28278" spans="1:19" ht="11.25" thickBot="1" x14ac:dyDescent="0.2">
      <c r="A28278" s="106" t="s">
        <v>357</v>
      </c>
      <c r="B28278" s="106" t="s">
        <v>358</v>
      </c>
      <c r="C28278" s="146" t="s">
        <v>35</v>
      </c>
      <c r="D28278" s="146" t="s">
        <v>36</v>
      </c>
      <c r="E28278" s="146" t="s">
        <v>14506</v>
      </c>
      <c r="F28278" s="146" t="s">
        <v>38</v>
      </c>
      <c r="G28278" s="146" t="s">
        <v>39</v>
      </c>
      <c r="H28278" s="146" t="s">
        <v>41</v>
      </c>
      <c r="I28278" s="146" t="s">
        <v>42</v>
      </c>
      <c r="J28278" s="146" t="s">
        <v>43</v>
      </c>
      <c r="K28278" s="146" t="s">
        <v>44</v>
      </c>
      <c r="L28278" s="146" t="s">
        <v>45</v>
      </c>
      <c r="M28278" s="146" t="s">
        <v>46</v>
      </c>
      <c r="N28278" s="146" t="s">
        <v>47</v>
      </c>
      <c r="O28278" s="146" t="s">
        <v>48</v>
      </c>
      <c r="P28278" s="146" t="s">
        <v>49</v>
      </c>
      <c r="Q28278" s="146" t="s">
        <v>50</v>
      </c>
      <c r="R28278" s="146" t="s">
        <v>51</v>
      </c>
      <c r="S28278" s="146" t="s">
        <v>52</v>
      </c>
    </row>
    <row r="28279" spans="1:19" ht="11.25" thickBot="1" x14ac:dyDescent="0.2">
      <c r="A28279" s="107">
        <v>1</v>
      </c>
      <c r="B28279" s="132">
        <v>0.79877314814814815</v>
      </c>
      <c r="C28279" s="145">
        <v>157801.35</v>
      </c>
      <c r="D28279" s="108">
        <v>611.13</v>
      </c>
      <c r="E28279" s="108">
        <v>33.332999999999998</v>
      </c>
      <c r="F28279" s="141" t="s">
        <v>14500</v>
      </c>
      <c r="G28279" s="108">
        <v>166.66800000000001</v>
      </c>
      <c r="H28279" s="108">
        <v>40304.866000000002</v>
      </c>
      <c r="I28279" s="108">
        <v>1100.06</v>
      </c>
      <c r="J28279" s="108">
        <v>2864.5239999999999</v>
      </c>
      <c r="K28279" s="108">
        <v>500.012</v>
      </c>
      <c r="L28279" s="108">
        <v>259.26299999999998</v>
      </c>
      <c r="M28279" s="108">
        <v>33.332999999999998</v>
      </c>
      <c r="N28279" s="108">
        <v>77.778000000000006</v>
      </c>
      <c r="O28279" s="108">
        <v>129.63</v>
      </c>
      <c r="P28279" s="108">
        <v>74.073999999999998</v>
      </c>
      <c r="Q28279" s="108">
        <v>71.429000000000002</v>
      </c>
      <c r="R28279" s="108">
        <v>101.852</v>
      </c>
      <c r="S28279" s="108">
        <v>88.888999999999996</v>
      </c>
    </row>
    <row r="28280" spans="1:19" ht="11.25" thickBot="1" x14ac:dyDescent="0.2">
      <c r="A28280" s="112"/>
    </row>
    <row r="28281" spans="1:19" ht="11.25" thickBot="1" x14ac:dyDescent="0.2">
      <c r="A28281" s="135" t="s">
        <v>362</v>
      </c>
      <c r="B28281" s="112"/>
      <c r="C28281" s="140">
        <v>157801.35</v>
      </c>
      <c r="D28281" s="136">
        <v>611.13</v>
      </c>
      <c r="E28281" s="136">
        <v>33.332999999999998</v>
      </c>
      <c r="F28281" s="141" t="s">
        <v>14501</v>
      </c>
      <c r="G28281" s="136">
        <v>166.66800000000001</v>
      </c>
      <c r="H28281" s="136">
        <v>40304.866000000002</v>
      </c>
      <c r="I28281" s="136">
        <v>1100.06</v>
      </c>
      <c r="J28281" s="136">
        <v>2864.5239999999999</v>
      </c>
      <c r="K28281" s="136">
        <v>500.012</v>
      </c>
      <c r="L28281" s="136">
        <v>259.26299999999998</v>
      </c>
      <c r="M28281" s="136">
        <v>33.332999999999998</v>
      </c>
      <c r="N28281" s="136">
        <v>77.778000000000006</v>
      </c>
      <c r="O28281" s="136">
        <v>129.63</v>
      </c>
      <c r="P28281" s="136">
        <v>74.073999999999998</v>
      </c>
      <c r="Q28281" s="136">
        <v>71.429000000000002</v>
      </c>
      <c r="R28281" s="136">
        <v>101.852</v>
      </c>
      <c r="S28281" s="136">
        <v>88.888999999999996</v>
      </c>
    </row>
    <row r="28282" spans="1:19" ht="11.25" thickBot="1" x14ac:dyDescent="0.2">
      <c r="A28282" s="112"/>
    </row>
    <row r="28283" spans="1:19" ht="11.25" thickBot="1" x14ac:dyDescent="0.2">
      <c r="A28283" s="138" t="s">
        <v>364</v>
      </c>
      <c r="B28283" s="112"/>
      <c r="C28283" s="140">
        <v>0</v>
      </c>
      <c r="D28283" s="136">
        <v>0</v>
      </c>
      <c r="E28283" s="136">
        <v>0</v>
      </c>
      <c r="F28283" s="141" t="s">
        <v>14501</v>
      </c>
      <c r="G28283" s="136">
        <v>0</v>
      </c>
      <c r="H28283" s="136">
        <v>0</v>
      </c>
      <c r="I28283" s="136">
        <v>0</v>
      </c>
      <c r="J28283" s="136">
        <v>0</v>
      </c>
      <c r="K28283" s="136">
        <v>0</v>
      </c>
      <c r="L28283" s="136">
        <v>0</v>
      </c>
      <c r="M28283" s="136">
        <v>0</v>
      </c>
      <c r="N28283" s="136">
        <v>0</v>
      </c>
      <c r="O28283" s="136">
        <v>0</v>
      </c>
      <c r="P28283" s="136">
        <v>0</v>
      </c>
      <c r="Q28283" s="136">
        <v>0</v>
      </c>
      <c r="R28283" s="136">
        <v>0</v>
      </c>
      <c r="S28283" s="136">
        <v>0</v>
      </c>
    </row>
    <row r="28284" spans="1:19" ht="11.25" thickBot="1" x14ac:dyDescent="0.2">
      <c r="A28284" s="112"/>
    </row>
    <row r="28285" spans="1:19" ht="11.25" thickBot="1" x14ac:dyDescent="0.2">
      <c r="A28285" s="139" t="s">
        <v>366</v>
      </c>
      <c r="B28285" s="112"/>
      <c r="C28285" s="140">
        <v>0</v>
      </c>
      <c r="D28285" s="136">
        <v>0</v>
      </c>
      <c r="E28285" s="136">
        <v>0</v>
      </c>
      <c r="F28285" s="141" t="s">
        <v>14501</v>
      </c>
      <c r="G28285" s="136">
        <v>0</v>
      </c>
      <c r="H28285" s="136">
        <v>0</v>
      </c>
      <c r="I28285" s="136">
        <v>0</v>
      </c>
      <c r="J28285" s="136">
        <v>0</v>
      </c>
      <c r="K28285" s="136">
        <v>0</v>
      </c>
      <c r="L28285" s="136">
        <v>0</v>
      </c>
      <c r="M28285" s="136">
        <v>0</v>
      </c>
      <c r="N28285" s="136">
        <v>0</v>
      </c>
      <c r="O28285" s="136">
        <v>0</v>
      </c>
      <c r="P28285" s="136">
        <v>0</v>
      </c>
      <c r="Q28285" s="136">
        <v>0</v>
      </c>
      <c r="R28285" s="136">
        <v>0</v>
      </c>
      <c r="S28285" s="136">
        <v>0</v>
      </c>
    </row>
    <row r="28286" spans="1:19" ht="11.25" thickBot="1" x14ac:dyDescent="0.2">
      <c r="A28286" s="112"/>
    </row>
    <row r="28287" spans="1:19" ht="11.25" thickBot="1" x14ac:dyDescent="0.2">
      <c r="A28287" s="106" t="s">
        <v>357</v>
      </c>
      <c r="B28287" s="106" t="s">
        <v>358</v>
      </c>
      <c r="C28287" s="146" t="s">
        <v>53</v>
      </c>
      <c r="D28287" s="146" t="s">
        <v>54</v>
      </c>
      <c r="E28287" s="146" t="s">
        <v>55</v>
      </c>
      <c r="F28287" s="146" t="s">
        <v>56</v>
      </c>
      <c r="G28287" s="146" t="s">
        <v>14507</v>
      </c>
      <c r="H28287" s="146" t="s">
        <v>57</v>
      </c>
      <c r="I28287" s="146" t="s">
        <v>59</v>
      </c>
      <c r="J28287" s="146" t="s">
        <v>14508</v>
      </c>
      <c r="K28287" s="146" t="s">
        <v>60</v>
      </c>
      <c r="L28287" s="146" t="s">
        <v>61</v>
      </c>
      <c r="M28287" s="146" t="s">
        <v>62</v>
      </c>
      <c r="N28287" s="146" t="s">
        <v>14509</v>
      </c>
      <c r="O28287" s="146" t="s">
        <v>63</v>
      </c>
      <c r="P28287" s="146" t="s">
        <v>64</v>
      </c>
      <c r="Q28287" s="146" t="s">
        <v>66</v>
      </c>
      <c r="R28287" s="146" t="s">
        <v>14510</v>
      </c>
      <c r="S28287" s="146" t="s">
        <v>67</v>
      </c>
    </row>
    <row r="28288" spans="1:19" ht="11.25" thickBot="1" x14ac:dyDescent="0.2">
      <c r="A28288" s="107">
        <v>1</v>
      </c>
      <c r="B28288" s="132">
        <v>0.79877314814814815</v>
      </c>
      <c r="C28288" s="108">
        <v>33.332999999999998</v>
      </c>
      <c r="D28288" s="108">
        <v>66.667000000000002</v>
      </c>
      <c r="E28288" s="108">
        <v>33.332999999999998</v>
      </c>
      <c r="F28288" s="108">
        <v>88.888999999999996</v>
      </c>
      <c r="G28288" s="108">
        <v>74.073999999999998</v>
      </c>
      <c r="H28288" s="108">
        <v>166.66800000000001</v>
      </c>
      <c r="I28288" s="108">
        <v>1012.393</v>
      </c>
      <c r="J28288" s="141" t="s">
        <v>14500</v>
      </c>
      <c r="K28288" s="141" t="s">
        <v>14500</v>
      </c>
      <c r="L28288" s="141" t="s">
        <v>14500</v>
      </c>
      <c r="M28288" s="108">
        <v>33.332999999999998</v>
      </c>
      <c r="N28288" s="108">
        <v>33.332999999999998</v>
      </c>
      <c r="O28288" s="108">
        <v>74.073999999999998</v>
      </c>
      <c r="P28288" s="108">
        <v>44008.953999999998</v>
      </c>
      <c r="Q28288" s="145">
        <v>678662.23</v>
      </c>
      <c r="R28288" s="141" t="s">
        <v>14500</v>
      </c>
      <c r="S28288" s="108">
        <v>925.96199999999999</v>
      </c>
    </row>
    <row r="28289" spans="1:19" ht="11.25" thickBot="1" x14ac:dyDescent="0.2">
      <c r="A28289" s="112"/>
    </row>
    <row r="28290" spans="1:19" ht="11.25" thickBot="1" x14ac:dyDescent="0.2">
      <c r="A28290" s="135" t="s">
        <v>362</v>
      </c>
      <c r="B28290" s="112"/>
      <c r="C28290" s="136">
        <v>33.332999999999998</v>
      </c>
      <c r="D28290" s="136">
        <v>66.667000000000002</v>
      </c>
      <c r="E28290" s="136">
        <v>33.332999999999998</v>
      </c>
      <c r="F28290" s="136">
        <v>88.888999999999996</v>
      </c>
      <c r="G28290" s="136">
        <v>74.073999999999998</v>
      </c>
      <c r="H28290" s="136">
        <v>166.66800000000001</v>
      </c>
      <c r="I28290" s="136">
        <v>1012.393</v>
      </c>
      <c r="J28290" s="141" t="s">
        <v>14501</v>
      </c>
      <c r="K28290" s="141" t="s">
        <v>14501</v>
      </c>
      <c r="L28290" s="141" t="s">
        <v>14501</v>
      </c>
      <c r="M28290" s="136">
        <v>33.332999999999998</v>
      </c>
      <c r="N28290" s="136">
        <v>33.332999999999998</v>
      </c>
      <c r="O28290" s="136">
        <v>74.073999999999998</v>
      </c>
      <c r="P28290" s="136">
        <v>44008.953999999998</v>
      </c>
      <c r="Q28290" s="140">
        <v>678662.23</v>
      </c>
      <c r="R28290" s="141" t="s">
        <v>14501</v>
      </c>
      <c r="S28290" s="136">
        <v>925.96199999999999</v>
      </c>
    </row>
    <row r="28291" spans="1:19" ht="11.25" thickBot="1" x14ac:dyDescent="0.2">
      <c r="A28291" s="112"/>
    </row>
    <row r="28292" spans="1:19" ht="11.25" thickBot="1" x14ac:dyDescent="0.2">
      <c r="A28292" s="138" t="s">
        <v>364</v>
      </c>
      <c r="B28292" s="112"/>
      <c r="C28292" s="136">
        <v>0</v>
      </c>
      <c r="D28292" s="136">
        <v>0</v>
      </c>
      <c r="E28292" s="136">
        <v>0</v>
      </c>
      <c r="F28292" s="136">
        <v>0</v>
      </c>
      <c r="G28292" s="136">
        <v>0</v>
      </c>
      <c r="H28292" s="136">
        <v>0</v>
      </c>
      <c r="I28292" s="136">
        <v>0</v>
      </c>
      <c r="J28292" s="141" t="s">
        <v>14501</v>
      </c>
      <c r="K28292" s="141" t="s">
        <v>14501</v>
      </c>
      <c r="L28292" s="141" t="s">
        <v>14501</v>
      </c>
      <c r="M28292" s="136">
        <v>0</v>
      </c>
      <c r="N28292" s="136">
        <v>0</v>
      </c>
      <c r="O28292" s="136">
        <v>0</v>
      </c>
      <c r="P28292" s="136">
        <v>0</v>
      </c>
      <c r="Q28292" s="140">
        <v>0</v>
      </c>
      <c r="R28292" s="141" t="s">
        <v>14501</v>
      </c>
      <c r="S28292" s="136">
        <v>0</v>
      </c>
    </row>
    <row r="28293" spans="1:19" ht="11.25" thickBot="1" x14ac:dyDescent="0.2">
      <c r="A28293" s="112"/>
    </row>
    <row r="28294" spans="1:19" ht="11.25" thickBot="1" x14ac:dyDescent="0.2">
      <c r="A28294" s="139" t="s">
        <v>366</v>
      </c>
      <c r="B28294" s="112"/>
      <c r="C28294" s="136">
        <v>0</v>
      </c>
      <c r="D28294" s="136">
        <v>0</v>
      </c>
      <c r="E28294" s="136">
        <v>0</v>
      </c>
      <c r="F28294" s="136">
        <v>0</v>
      </c>
      <c r="G28294" s="136">
        <v>0</v>
      </c>
      <c r="H28294" s="136">
        <v>0</v>
      </c>
      <c r="I28294" s="136">
        <v>0</v>
      </c>
      <c r="J28294" s="141" t="s">
        <v>14501</v>
      </c>
      <c r="K28294" s="141" t="s">
        <v>14501</v>
      </c>
      <c r="L28294" s="141" t="s">
        <v>14501</v>
      </c>
      <c r="M28294" s="136">
        <v>0</v>
      </c>
      <c r="N28294" s="136">
        <v>0</v>
      </c>
      <c r="O28294" s="136">
        <v>0</v>
      </c>
      <c r="P28294" s="136">
        <v>0</v>
      </c>
      <c r="Q28294" s="140">
        <v>0</v>
      </c>
      <c r="R28294" s="141" t="s">
        <v>14501</v>
      </c>
      <c r="S28294" s="136">
        <v>0</v>
      </c>
    </row>
    <row r="28295" spans="1:19" ht="11.25" thickBot="1" x14ac:dyDescent="0.2">
      <c r="A28295" s="112"/>
    </row>
    <row r="28296" spans="1:19" ht="11.25" thickBot="1" x14ac:dyDescent="0.2">
      <c r="A28296" s="106" t="s">
        <v>357</v>
      </c>
      <c r="B28296" s="106" t="s">
        <v>358</v>
      </c>
      <c r="C28296" s="146" t="s">
        <v>68</v>
      </c>
      <c r="D28296" s="146" t="s">
        <v>14511</v>
      </c>
    </row>
    <row r="28297" spans="1:19" ht="11.25" thickBot="1" x14ac:dyDescent="0.2">
      <c r="A28297" s="107">
        <v>1</v>
      </c>
      <c r="B28297" s="132">
        <v>0.79877314814814815</v>
      </c>
      <c r="C28297" s="108">
        <v>268.52100000000002</v>
      </c>
      <c r="D28297" s="141" t="s">
        <v>14500</v>
      </c>
    </row>
    <row r="28298" spans="1:19" ht="11.25" thickBot="1" x14ac:dyDescent="0.2">
      <c r="A28298" s="112"/>
    </row>
    <row r="28299" spans="1:19" ht="11.25" thickBot="1" x14ac:dyDescent="0.2">
      <c r="A28299" s="135" t="s">
        <v>362</v>
      </c>
      <c r="B28299" s="112"/>
      <c r="C28299" s="136">
        <v>268.52100000000002</v>
      </c>
      <c r="D28299" s="141" t="s">
        <v>14501</v>
      </c>
    </row>
    <row r="28300" spans="1:19" ht="11.25" thickBot="1" x14ac:dyDescent="0.2">
      <c r="A28300" s="112"/>
    </row>
    <row r="28301" spans="1:19" ht="11.25" thickBot="1" x14ac:dyDescent="0.2">
      <c r="A28301" s="138" t="s">
        <v>364</v>
      </c>
      <c r="B28301" s="112"/>
      <c r="C28301" s="136">
        <v>0</v>
      </c>
      <c r="D28301" s="141" t="s">
        <v>14501</v>
      </c>
    </row>
    <row r="28302" spans="1:19" ht="11.25" thickBot="1" x14ac:dyDescent="0.2">
      <c r="A28302" s="112"/>
    </row>
    <row r="28303" spans="1:19" ht="11.25" thickBot="1" x14ac:dyDescent="0.2">
      <c r="A28303" s="139" t="s">
        <v>366</v>
      </c>
      <c r="B28303" s="112"/>
      <c r="C28303" s="136">
        <v>0</v>
      </c>
      <c r="D28303" s="141" t="s">
        <v>14501</v>
      </c>
    </row>
    <row r="28304" spans="1:19" ht="10.5" x14ac:dyDescent="0.15">
      <c r="A28304" s="112"/>
    </row>
    <row r="28305" spans="1:19" x14ac:dyDescent="0.15">
      <c r="A28305" s="129"/>
      <c r="B28305" s="86" t="s">
        <v>5054</v>
      </c>
    </row>
    <row r="28306" spans="1:19" ht="9.75" thickBot="1" x14ac:dyDescent="0.2">
      <c r="A28306" s="81" t="s">
        <v>5871</v>
      </c>
    </row>
    <row r="28307" spans="1:19" ht="11.25" thickBot="1" x14ac:dyDescent="0.2">
      <c r="A28307" s="106" t="s">
        <v>357</v>
      </c>
      <c r="B28307" s="106" t="s">
        <v>358</v>
      </c>
      <c r="C28307" s="146" t="s">
        <v>14494</v>
      </c>
      <c r="D28307" s="146" t="s">
        <v>14495</v>
      </c>
      <c r="E28307" s="146" t="s">
        <v>14496</v>
      </c>
      <c r="F28307" s="146" t="s">
        <v>0</v>
      </c>
      <c r="G28307" s="146" t="s">
        <v>1</v>
      </c>
      <c r="H28307" s="146" t="s">
        <v>2</v>
      </c>
      <c r="I28307" s="146" t="s">
        <v>14497</v>
      </c>
      <c r="J28307" s="146" t="s">
        <v>3</v>
      </c>
      <c r="K28307" s="146" t="s">
        <v>14498</v>
      </c>
      <c r="L28307" s="146" t="s">
        <v>7</v>
      </c>
      <c r="M28307" s="146" t="s">
        <v>14499</v>
      </c>
      <c r="N28307" s="146" t="s">
        <v>10</v>
      </c>
      <c r="O28307" s="146" t="s">
        <v>11</v>
      </c>
      <c r="P28307" s="146" t="s">
        <v>12</v>
      </c>
      <c r="Q28307" s="146" t="s">
        <v>13</v>
      </c>
      <c r="R28307" s="146" t="s">
        <v>14</v>
      </c>
      <c r="S28307" s="146" t="s">
        <v>15</v>
      </c>
    </row>
    <row r="28308" spans="1:19" ht="11.25" thickBot="1" x14ac:dyDescent="0.2">
      <c r="A28308" s="107">
        <v>1</v>
      </c>
      <c r="B28308" s="132">
        <v>0.8039236111111111</v>
      </c>
      <c r="C28308" s="141" t="s">
        <v>14500</v>
      </c>
      <c r="D28308" s="141" t="s">
        <v>14500</v>
      </c>
      <c r="E28308" s="108">
        <v>66.667000000000002</v>
      </c>
      <c r="F28308" s="108">
        <v>8775.2659999999996</v>
      </c>
      <c r="G28308" s="108">
        <v>39271.968999999997</v>
      </c>
      <c r="H28308" s="108">
        <v>400.00900000000001</v>
      </c>
      <c r="I28308" s="108">
        <v>83.334000000000003</v>
      </c>
      <c r="J28308" s="108">
        <v>454.55399999999997</v>
      </c>
      <c r="K28308" s="108">
        <v>500.01100000000002</v>
      </c>
      <c r="L28308" s="145">
        <v>8464.1</v>
      </c>
      <c r="M28308" s="108">
        <v>129.63</v>
      </c>
      <c r="N28308" s="108">
        <v>119.04900000000001</v>
      </c>
      <c r="O28308" s="108">
        <v>179.01400000000001</v>
      </c>
      <c r="P28308" s="108">
        <v>9754.0669999999991</v>
      </c>
      <c r="Q28308" s="108">
        <v>104329.68</v>
      </c>
      <c r="R28308" s="108">
        <v>333.339</v>
      </c>
      <c r="S28308" s="108">
        <v>700.02099999999996</v>
      </c>
    </row>
    <row r="28309" spans="1:19" ht="11.25" thickBot="1" x14ac:dyDescent="0.2">
      <c r="A28309" s="112"/>
    </row>
    <row r="28310" spans="1:19" ht="11.25" thickBot="1" x14ac:dyDescent="0.2">
      <c r="A28310" s="135" t="s">
        <v>362</v>
      </c>
      <c r="B28310" s="112"/>
      <c r="C28310" s="141" t="s">
        <v>14501</v>
      </c>
      <c r="D28310" s="141" t="s">
        <v>14501</v>
      </c>
      <c r="E28310" s="136">
        <v>66.667000000000002</v>
      </c>
      <c r="F28310" s="136">
        <v>8775.2659999999996</v>
      </c>
      <c r="G28310" s="136">
        <v>39271.968999999997</v>
      </c>
      <c r="H28310" s="136">
        <v>400.00900000000001</v>
      </c>
      <c r="I28310" s="136">
        <v>83.334000000000003</v>
      </c>
      <c r="J28310" s="136">
        <v>454.55399999999997</v>
      </c>
      <c r="K28310" s="136">
        <v>500.01100000000002</v>
      </c>
      <c r="L28310" s="140">
        <v>8464.1</v>
      </c>
      <c r="M28310" s="136">
        <v>129.63</v>
      </c>
      <c r="N28310" s="136">
        <v>119.04900000000001</v>
      </c>
      <c r="O28310" s="136">
        <v>179.01400000000001</v>
      </c>
      <c r="P28310" s="136">
        <v>9754.0669999999991</v>
      </c>
      <c r="Q28310" s="136">
        <v>104329.68</v>
      </c>
      <c r="R28310" s="136">
        <v>333.339</v>
      </c>
      <c r="S28310" s="136">
        <v>700.02099999999996</v>
      </c>
    </row>
    <row r="28311" spans="1:19" ht="11.25" thickBot="1" x14ac:dyDescent="0.2">
      <c r="A28311" s="112"/>
    </row>
    <row r="28312" spans="1:19" ht="11.25" thickBot="1" x14ac:dyDescent="0.2">
      <c r="A28312" s="138" t="s">
        <v>364</v>
      </c>
      <c r="B28312" s="112"/>
      <c r="C28312" s="141" t="s">
        <v>14501</v>
      </c>
      <c r="D28312" s="141" t="s">
        <v>14501</v>
      </c>
      <c r="E28312" s="136">
        <v>0</v>
      </c>
      <c r="F28312" s="136">
        <v>0</v>
      </c>
      <c r="G28312" s="136">
        <v>0</v>
      </c>
      <c r="H28312" s="136">
        <v>0</v>
      </c>
      <c r="I28312" s="136">
        <v>0</v>
      </c>
      <c r="J28312" s="136">
        <v>0</v>
      </c>
      <c r="K28312" s="136">
        <v>0</v>
      </c>
      <c r="L28312" s="140">
        <v>0</v>
      </c>
      <c r="M28312" s="136">
        <v>0</v>
      </c>
      <c r="N28312" s="136">
        <v>0</v>
      </c>
      <c r="O28312" s="136">
        <v>0</v>
      </c>
      <c r="P28312" s="136">
        <v>0</v>
      </c>
      <c r="Q28312" s="136">
        <v>0</v>
      </c>
      <c r="R28312" s="136">
        <v>0</v>
      </c>
      <c r="S28312" s="136">
        <v>0</v>
      </c>
    </row>
    <row r="28313" spans="1:19" ht="11.25" thickBot="1" x14ac:dyDescent="0.2">
      <c r="A28313" s="112"/>
    </row>
    <row r="28314" spans="1:19" ht="11.25" thickBot="1" x14ac:dyDescent="0.2">
      <c r="A28314" s="139" t="s">
        <v>366</v>
      </c>
      <c r="B28314" s="112"/>
      <c r="C28314" s="141" t="s">
        <v>14501</v>
      </c>
      <c r="D28314" s="141" t="s">
        <v>14501</v>
      </c>
      <c r="E28314" s="136">
        <v>0</v>
      </c>
      <c r="F28314" s="136">
        <v>0</v>
      </c>
      <c r="G28314" s="136">
        <v>0</v>
      </c>
      <c r="H28314" s="136">
        <v>0</v>
      </c>
      <c r="I28314" s="136">
        <v>0</v>
      </c>
      <c r="J28314" s="136">
        <v>0</v>
      </c>
      <c r="K28314" s="136">
        <v>0</v>
      </c>
      <c r="L28314" s="140">
        <v>0</v>
      </c>
      <c r="M28314" s="136">
        <v>0</v>
      </c>
      <c r="N28314" s="136">
        <v>0</v>
      </c>
      <c r="O28314" s="136">
        <v>0</v>
      </c>
      <c r="P28314" s="136">
        <v>0</v>
      </c>
      <c r="Q28314" s="136">
        <v>0</v>
      </c>
      <c r="R28314" s="136">
        <v>0</v>
      </c>
      <c r="S28314" s="136">
        <v>0</v>
      </c>
    </row>
    <row r="28315" spans="1:19" ht="11.25" thickBot="1" x14ac:dyDescent="0.2">
      <c r="A28315" s="112"/>
    </row>
    <row r="28316" spans="1:19" ht="11.25" thickBot="1" x14ac:dyDescent="0.2">
      <c r="A28316" s="106" t="s">
        <v>357</v>
      </c>
      <c r="B28316" s="106" t="s">
        <v>358</v>
      </c>
      <c r="C28316" s="146" t="s">
        <v>16</v>
      </c>
      <c r="D28316" s="146" t="s">
        <v>14502</v>
      </c>
      <c r="E28316" s="146" t="s">
        <v>14503</v>
      </c>
      <c r="F28316" s="146" t="s">
        <v>20</v>
      </c>
      <c r="G28316" s="146" t="s">
        <v>21</v>
      </c>
      <c r="H28316" s="146" t="s">
        <v>22</v>
      </c>
      <c r="I28316" s="146" t="s">
        <v>23</v>
      </c>
      <c r="J28316" s="146" t="s">
        <v>24</v>
      </c>
      <c r="K28316" s="146" t="s">
        <v>26</v>
      </c>
      <c r="L28316" s="146" t="s">
        <v>14504</v>
      </c>
      <c r="M28316" s="146" t="s">
        <v>27</v>
      </c>
      <c r="N28316" s="146" t="s">
        <v>28</v>
      </c>
      <c r="O28316" s="146" t="s">
        <v>29</v>
      </c>
      <c r="P28316" s="146" t="s">
        <v>30</v>
      </c>
      <c r="Q28316" s="146" t="s">
        <v>14505</v>
      </c>
      <c r="R28316" s="146" t="s">
        <v>32</v>
      </c>
      <c r="S28316" s="146" t="s">
        <v>33</v>
      </c>
    </row>
    <row r="28317" spans="1:19" ht="11.25" thickBot="1" x14ac:dyDescent="0.2">
      <c r="A28317" s="107">
        <v>1</v>
      </c>
      <c r="B28317" s="132">
        <v>0.8039236111111111</v>
      </c>
      <c r="C28317" s="108">
        <v>5251.18</v>
      </c>
      <c r="D28317" s="108">
        <v>4234.076</v>
      </c>
      <c r="E28317" s="141" t="s">
        <v>14500</v>
      </c>
      <c r="F28317" s="145">
        <v>9587.1669999999995</v>
      </c>
      <c r="G28317" s="141" t="s">
        <v>14500</v>
      </c>
      <c r="H28317" s="141" t="s">
        <v>14500</v>
      </c>
      <c r="I28317" s="108">
        <v>2200.2020000000002</v>
      </c>
      <c r="J28317" s="108">
        <v>41645.372000000003</v>
      </c>
      <c r="K28317" s="145">
        <v>73874.691999999995</v>
      </c>
      <c r="L28317" s="108">
        <v>277.78300000000002</v>
      </c>
      <c r="M28317" s="108">
        <v>41.667000000000002</v>
      </c>
      <c r="N28317" s="108">
        <v>71.429000000000002</v>
      </c>
      <c r="O28317" s="141" t="s">
        <v>14500</v>
      </c>
      <c r="P28317" s="141" t="s">
        <v>14500</v>
      </c>
      <c r="Q28317" s="108">
        <v>74.073999999999998</v>
      </c>
      <c r="R28317" s="108">
        <v>45.454999999999998</v>
      </c>
      <c r="S28317" s="108">
        <v>55.555999999999997</v>
      </c>
    </row>
    <row r="28318" spans="1:19" ht="11.25" thickBot="1" x14ac:dyDescent="0.2">
      <c r="A28318" s="112"/>
    </row>
    <row r="28319" spans="1:19" ht="11.25" thickBot="1" x14ac:dyDescent="0.2">
      <c r="A28319" s="135" t="s">
        <v>362</v>
      </c>
      <c r="B28319" s="112"/>
      <c r="C28319" s="136">
        <v>5251.18</v>
      </c>
      <c r="D28319" s="136">
        <v>4234.076</v>
      </c>
      <c r="E28319" s="141" t="s">
        <v>14501</v>
      </c>
      <c r="F28319" s="140">
        <v>9587.1669999999995</v>
      </c>
      <c r="G28319" s="141" t="s">
        <v>14501</v>
      </c>
      <c r="H28319" s="141" t="s">
        <v>14501</v>
      </c>
      <c r="I28319" s="136">
        <v>2200.2020000000002</v>
      </c>
      <c r="J28319" s="136">
        <v>41645.372000000003</v>
      </c>
      <c r="K28319" s="140">
        <v>73874.691999999995</v>
      </c>
      <c r="L28319" s="136">
        <v>277.78300000000002</v>
      </c>
      <c r="M28319" s="136">
        <v>41.667000000000002</v>
      </c>
      <c r="N28319" s="136">
        <v>71.429000000000002</v>
      </c>
      <c r="O28319" s="141" t="s">
        <v>14501</v>
      </c>
      <c r="P28319" s="141" t="s">
        <v>14501</v>
      </c>
      <c r="Q28319" s="136">
        <v>74.073999999999998</v>
      </c>
      <c r="R28319" s="136">
        <v>45.454999999999998</v>
      </c>
      <c r="S28319" s="136">
        <v>55.555999999999997</v>
      </c>
    </row>
    <row r="28320" spans="1:19" ht="11.25" thickBot="1" x14ac:dyDescent="0.2">
      <c r="A28320" s="112"/>
    </row>
    <row r="28321" spans="1:19" ht="11.25" thickBot="1" x14ac:dyDescent="0.2">
      <c r="A28321" s="138" t="s">
        <v>364</v>
      </c>
      <c r="B28321" s="112"/>
      <c r="C28321" s="136">
        <v>0</v>
      </c>
      <c r="D28321" s="136">
        <v>0</v>
      </c>
      <c r="E28321" s="141" t="s">
        <v>14501</v>
      </c>
      <c r="F28321" s="140">
        <v>0</v>
      </c>
      <c r="G28321" s="141" t="s">
        <v>14501</v>
      </c>
      <c r="H28321" s="141" t="s">
        <v>14501</v>
      </c>
      <c r="I28321" s="136">
        <v>0</v>
      </c>
      <c r="J28321" s="136">
        <v>0</v>
      </c>
      <c r="K28321" s="140">
        <v>0</v>
      </c>
      <c r="L28321" s="136">
        <v>0</v>
      </c>
      <c r="M28321" s="136">
        <v>0</v>
      </c>
      <c r="N28321" s="136">
        <v>0</v>
      </c>
      <c r="O28321" s="141" t="s">
        <v>14501</v>
      </c>
      <c r="P28321" s="141" t="s">
        <v>14501</v>
      </c>
      <c r="Q28321" s="136">
        <v>0</v>
      </c>
      <c r="R28321" s="136">
        <v>0</v>
      </c>
      <c r="S28321" s="136">
        <v>0</v>
      </c>
    </row>
    <row r="28322" spans="1:19" ht="11.25" thickBot="1" x14ac:dyDescent="0.2">
      <c r="A28322" s="112"/>
    </row>
    <row r="28323" spans="1:19" ht="11.25" thickBot="1" x14ac:dyDescent="0.2">
      <c r="A28323" s="139" t="s">
        <v>366</v>
      </c>
      <c r="B28323" s="112"/>
      <c r="C28323" s="136">
        <v>0</v>
      </c>
      <c r="D28323" s="136">
        <v>0</v>
      </c>
      <c r="E28323" s="141" t="s">
        <v>14501</v>
      </c>
      <c r="F28323" s="140">
        <v>0</v>
      </c>
      <c r="G28323" s="141" t="s">
        <v>14501</v>
      </c>
      <c r="H28323" s="141" t="s">
        <v>14501</v>
      </c>
      <c r="I28323" s="136">
        <v>0</v>
      </c>
      <c r="J28323" s="136">
        <v>0</v>
      </c>
      <c r="K28323" s="140">
        <v>0</v>
      </c>
      <c r="L28323" s="136">
        <v>0</v>
      </c>
      <c r="M28323" s="136">
        <v>0</v>
      </c>
      <c r="N28323" s="136">
        <v>0</v>
      </c>
      <c r="O28323" s="141" t="s">
        <v>14501</v>
      </c>
      <c r="P28323" s="141" t="s">
        <v>14501</v>
      </c>
      <c r="Q28323" s="136">
        <v>0</v>
      </c>
      <c r="R28323" s="136">
        <v>0</v>
      </c>
      <c r="S28323" s="136">
        <v>0</v>
      </c>
    </row>
    <row r="28324" spans="1:19" ht="11.25" thickBot="1" x14ac:dyDescent="0.2">
      <c r="A28324" s="112"/>
    </row>
    <row r="28325" spans="1:19" ht="11.25" thickBot="1" x14ac:dyDescent="0.2">
      <c r="A28325" s="106" t="s">
        <v>357</v>
      </c>
      <c r="B28325" s="106" t="s">
        <v>358</v>
      </c>
      <c r="C28325" s="146" t="s">
        <v>35</v>
      </c>
      <c r="D28325" s="146" t="s">
        <v>36</v>
      </c>
      <c r="E28325" s="146" t="s">
        <v>14506</v>
      </c>
      <c r="F28325" s="146" t="s">
        <v>38</v>
      </c>
      <c r="G28325" s="146" t="s">
        <v>39</v>
      </c>
      <c r="H28325" s="146" t="s">
        <v>41</v>
      </c>
      <c r="I28325" s="146" t="s">
        <v>42</v>
      </c>
      <c r="J28325" s="146" t="s">
        <v>43</v>
      </c>
      <c r="K28325" s="146" t="s">
        <v>44</v>
      </c>
      <c r="L28325" s="146" t="s">
        <v>45</v>
      </c>
      <c r="M28325" s="146" t="s">
        <v>46</v>
      </c>
      <c r="N28325" s="146" t="s">
        <v>47</v>
      </c>
      <c r="O28325" s="146" t="s">
        <v>48</v>
      </c>
      <c r="P28325" s="146" t="s">
        <v>49</v>
      </c>
      <c r="Q28325" s="146" t="s">
        <v>50</v>
      </c>
      <c r="R28325" s="146" t="s">
        <v>51</v>
      </c>
      <c r="S28325" s="146" t="s">
        <v>52</v>
      </c>
    </row>
    <row r="28326" spans="1:19" ht="11.25" thickBot="1" x14ac:dyDescent="0.2">
      <c r="A28326" s="107">
        <v>1</v>
      </c>
      <c r="B28326" s="132">
        <v>0.8039236111111111</v>
      </c>
      <c r="C28326" s="145">
        <v>156148.51</v>
      </c>
      <c r="D28326" s="108">
        <v>111.11199999999999</v>
      </c>
      <c r="E28326" s="141" t="s">
        <v>14500</v>
      </c>
      <c r="F28326" s="141" t="s">
        <v>14500</v>
      </c>
      <c r="G28326" s="108">
        <v>74.073999999999998</v>
      </c>
      <c r="H28326" s="108">
        <v>26330.588</v>
      </c>
      <c r="I28326" s="108">
        <v>388.89800000000002</v>
      </c>
      <c r="J28326" s="108">
        <v>666.68600000000004</v>
      </c>
      <c r="K28326" s="108">
        <v>187.50200000000001</v>
      </c>
      <c r="L28326" s="108">
        <v>129.63</v>
      </c>
      <c r="M28326" s="108">
        <v>33.332999999999998</v>
      </c>
      <c r="N28326" s="108">
        <v>55.555999999999997</v>
      </c>
      <c r="O28326" s="108">
        <v>33.332999999999998</v>
      </c>
      <c r="P28326" s="108">
        <v>83.334000000000003</v>
      </c>
      <c r="Q28326" s="108">
        <v>125.001</v>
      </c>
      <c r="R28326" s="108">
        <v>33.332999999999998</v>
      </c>
      <c r="S28326" s="108">
        <v>88.888999999999996</v>
      </c>
    </row>
    <row r="28327" spans="1:19" ht="11.25" thickBot="1" x14ac:dyDescent="0.2">
      <c r="A28327" s="112"/>
    </row>
    <row r="28328" spans="1:19" ht="11.25" thickBot="1" x14ac:dyDescent="0.2">
      <c r="A28328" s="135" t="s">
        <v>362</v>
      </c>
      <c r="B28328" s="112"/>
      <c r="C28328" s="140">
        <v>156148.51</v>
      </c>
      <c r="D28328" s="136">
        <v>111.11199999999999</v>
      </c>
      <c r="E28328" s="141" t="s">
        <v>14501</v>
      </c>
      <c r="F28328" s="141" t="s">
        <v>14501</v>
      </c>
      <c r="G28328" s="136">
        <v>74.073999999999998</v>
      </c>
      <c r="H28328" s="136">
        <v>26330.588</v>
      </c>
      <c r="I28328" s="136">
        <v>388.89800000000002</v>
      </c>
      <c r="J28328" s="136">
        <v>666.68600000000004</v>
      </c>
      <c r="K28328" s="136">
        <v>187.50200000000001</v>
      </c>
      <c r="L28328" s="136">
        <v>129.63</v>
      </c>
      <c r="M28328" s="136">
        <v>33.332999999999998</v>
      </c>
      <c r="N28328" s="136">
        <v>55.555999999999997</v>
      </c>
      <c r="O28328" s="136">
        <v>33.332999999999998</v>
      </c>
      <c r="P28328" s="136">
        <v>83.334000000000003</v>
      </c>
      <c r="Q28328" s="136">
        <v>125.001</v>
      </c>
      <c r="R28328" s="136">
        <v>33.332999999999998</v>
      </c>
      <c r="S28328" s="136">
        <v>88.888999999999996</v>
      </c>
    </row>
    <row r="28329" spans="1:19" ht="11.25" thickBot="1" x14ac:dyDescent="0.2">
      <c r="A28329" s="112"/>
    </row>
    <row r="28330" spans="1:19" ht="11.25" thickBot="1" x14ac:dyDescent="0.2">
      <c r="A28330" s="138" t="s">
        <v>364</v>
      </c>
      <c r="B28330" s="112"/>
      <c r="C28330" s="140">
        <v>0</v>
      </c>
      <c r="D28330" s="136">
        <v>0</v>
      </c>
      <c r="E28330" s="141" t="s">
        <v>14501</v>
      </c>
      <c r="F28330" s="141" t="s">
        <v>14501</v>
      </c>
      <c r="G28330" s="136">
        <v>0</v>
      </c>
      <c r="H28330" s="136">
        <v>0</v>
      </c>
      <c r="I28330" s="136">
        <v>0</v>
      </c>
      <c r="J28330" s="136">
        <v>0</v>
      </c>
      <c r="K28330" s="136">
        <v>0</v>
      </c>
      <c r="L28330" s="136">
        <v>0</v>
      </c>
      <c r="M28330" s="136">
        <v>0</v>
      </c>
      <c r="N28330" s="136">
        <v>0</v>
      </c>
      <c r="O28330" s="136">
        <v>0</v>
      </c>
      <c r="P28330" s="136">
        <v>0</v>
      </c>
      <c r="Q28330" s="136">
        <v>0</v>
      </c>
      <c r="R28330" s="136">
        <v>0</v>
      </c>
      <c r="S28330" s="136">
        <v>0</v>
      </c>
    </row>
    <row r="28331" spans="1:19" ht="11.25" thickBot="1" x14ac:dyDescent="0.2">
      <c r="A28331" s="112"/>
    </row>
    <row r="28332" spans="1:19" ht="11.25" thickBot="1" x14ac:dyDescent="0.2">
      <c r="A28332" s="139" t="s">
        <v>366</v>
      </c>
      <c r="B28332" s="112"/>
      <c r="C28332" s="140">
        <v>0</v>
      </c>
      <c r="D28332" s="136">
        <v>0</v>
      </c>
      <c r="E28332" s="141" t="s">
        <v>14501</v>
      </c>
      <c r="F28332" s="141" t="s">
        <v>14501</v>
      </c>
      <c r="G28332" s="136">
        <v>0</v>
      </c>
      <c r="H28332" s="136">
        <v>0</v>
      </c>
      <c r="I28332" s="136">
        <v>0</v>
      </c>
      <c r="J28332" s="136">
        <v>0</v>
      </c>
      <c r="K28332" s="136">
        <v>0</v>
      </c>
      <c r="L28332" s="136">
        <v>0</v>
      </c>
      <c r="M28332" s="136">
        <v>0</v>
      </c>
      <c r="N28332" s="136">
        <v>0</v>
      </c>
      <c r="O28332" s="136">
        <v>0</v>
      </c>
      <c r="P28332" s="136">
        <v>0</v>
      </c>
      <c r="Q28332" s="136">
        <v>0</v>
      </c>
      <c r="R28332" s="136">
        <v>0</v>
      </c>
      <c r="S28332" s="136">
        <v>0</v>
      </c>
    </row>
    <row r="28333" spans="1:19" ht="11.25" thickBot="1" x14ac:dyDescent="0.2">
      <c r="A28333" s="112"/>
    </row>
    <row r="28334" spans="1:19" ht="11.25" thickBot="1" x14ac:dyDescent="0.2">
      <c r="A28334" s="106" t="s">
        <v>357</v>
      </c>
      <c r="B28334" s="106" t="s">
        <v>358</v>
      </c>
      <c r="C28334" s="146" t="s">
        <v>53</v>
      </c>
      <c r="D28334" s="146" t="s">
        <v>54</v>
      </c>
      <c r="E28334" s="146" t="s">
        <v>55</v>
      </c>
      <c r="F28334" s="146" t="s">
        <v>56</v>
      </c>
      <c r="G28334" s="146" t="s">
        <v>14507</v>
      </c>
      <c r="H28334" s="146" t="s">
        <v>57</v>
      </c>
      <c r="I28334" s="146" t="s">
        <v>59</v>
      </c>
      <c r="J28334" s="146" t="s">
        <v>14508</v>
      </c>
      <c r="K28334" s="146" t="s">
        <v>60</v>
      </c>
      <c r="L28334" s="146" t="s">
        <v>61</v>
      </c>
      <c r="M28334" s="146" t="s">
        <v>62</v>
      </c>
      <c r="N28334" s="146" t="s">
        <v>14509</v>
      </c>
      <c r="O28334" s="146" t="s">
        <v>63</v>
      </c>
      <c r="P28334" s="146" t="s">
        <v>64</v>
      </c>
      <c r="Q28334" s="146" t="s">
        <v>66</v>
      </c>
      <c r="R28334" s="146" t="s">
        <v>14510</v>
      </c>
      <c r="S28334" s="146" t="s">
        <v>67</v>
      </c>
    </row>
    <row r="28335" spans="1:19" ht="11.25" thickBot="1" x14ac:dyDescent="0.2">
      <c r="A28335" s="107">
        <v>1</v>
      </c>
      <c r="B28335" s="132">
        <v>0.8039236111111111</v>
      </c>
      <c r="C28335" s="141" t="s">
        <v>14500</v>
      </c>
      <c r="D28335" s="108">
        <v>41.667000000000002</v>
      </c>
      <c r="E28335" s="141" t="s">
        <v>14500</v>
      </c>
      <c r="F28335" s="108">
        <v>33.332999999999998</v>
      </c>
      <c r="G28335" s="108">
        <v>270.83699999999999</v>
      </c>
      <c r="H28335" s="108">
        <v>55.555999999999997</v>
      </c>
      <c r="I28335" s="108">
        <v>351.858</v>
      </c>
      <c r="J28335" s="141" t="s">
        <v>14500</v>
      </c>
      <c r="K28335" s="141" t="s">
        <v>14500</v>
      </c>
      <c r="L28335" s="141" t="s">
        <v>14500</v>
      </c>
      <c r="M28335" s="108">
        <v>111.11199999999999</v>
      </c>
      <c r="N28335" s="108">
        <v>33.332999999999998</v>
      </c>
      <c r="O28335" s="108">
        <v>95.239000000000004</v>
      </c>
      <c r="P28335" s="108">
        <v>6106.5050000000001</v>
      </c>
      <c r="Q28335" s="145">
        <v>650881.37</v>
      </c>
      <c r="R28335" s="141" t="s">
        <v>14500</v>
      </c>
      <c r="S28335" s="108">
        <v>333.339</v>
      </c>
    </row>
    <row r="28336" spans="1:19" ht="11.25" thickBot="1" x14ac:dyDescent="0.2">
      <c r="A28336" s="112"/>
    </row>
    <row r="28337" spans="1:19" ht="11.25" thickBot="1" x14ac:dyDescent="0.2">
      <c r="A28337" s="135" t="s">
        <v>362</v>
      </c>
      <c r="B28337" s="112"/>
      <c r="C28337" s="141" t="s">
        <v>14501</v>
      </c>
      <c r="D28337" s="136">
        <v>41.667000000000002</v>
      </c>
      <c r="E28337" s="141" t="s">
        <v>14501</v>
      </c>
      <c r="F28337" s="136">
        <v>33.332999999999998</v>
      </c>
      <c r="G28337" s="136">
        <v>270.83699999999999</v>
      </c>
      <c r="H28337" s="136">
        <v>55.555999999999997</v>
      </c>
      <c r="I28337" s="136">
        <v>351.858</v>
      </c>
      <c r="J28337" s="141" t="s">
        <v>14501</v>
      </c>
      <c r="K28337" s="141" t="s">
        <v>14501</v>
      </c>
      <c r="L28337" s="141" t="s">
        <v>14501</v>
      </c>
      <c r="M28337" s="136">
        <v>111.11199999999999</v>
      </c>
      <c r="N28337" s="136">
        <v>33.332999999999998</v>
      </c>
      <c r="O28337" s="136">
        <v>95.239000000000004</v>
      </c>
      <c r="P28337" s="136">
        <v>6106.5050000000001</v>
      </c>
      <c r="Q28337" s="140">
        <v>650881.37</v>
      </c>
      <c r="R28337" s="141" t="s">
        <v>14501</v>
      </c>
      <c r="S28337" s="136">
        <v>333.339</v>
      </c>
    </row>
    <row r="28338" spans="1:19" ht="11.25" thickBot="1" x14ac:dyDescent="0.2">
      <c r="A28338" s="112"/>
    </row>
    <row r="28339" spans="1:19" ht="11.25" thickBot="1" x14ac:dyDescent="0.2">
      <c r="A28339" s="138" t="s">
        <v>364</v>
      </c>
      <c r="B28339" s="112"/>
      <c r="C28339" s="141" t="s">
        <v>14501</v>
      </c>
      <c r="D28339" s="136">
        <v>0</v>
      </c>
      <c r="E28339" s="141" t="s">
        <v>14501</v>
      </c>
      <c r="F28339" s="136">
        <v>0</v>
      </c>
      <c r="G28339" s="136">
        <v>0</v>
      </c>
      <c r="H28339" s="136">
        <v>0</v>
      </c>
      <c r="I28339" s="136">
        <v>0</v>
      </c>
      <c r="J28339" s="141" t="s">
        <v>14501</v>
      </c>
      <c r="K28339" s="141" t="s">
        <v>14501</v>
      </c>
      <c r="L28339" s="141" t="s">
        <v>14501</v>
      </c>
      <c r="M28339" s="136">
        <v>0</v>
      </c>
      <c r="N28339" s="136">
        <v>0</v>
      </c>
      <c r="O28339" s="136">
        <v>0</v>
      </c>
      <c r="P28339" s="136">
        <v>0</v>
      </c>
      <c r="Q28339" s="140">
        <v>0</v>
      </c>
      <c r="R28339" s="141" t="s">
        <v>14501</v>
      </c>
      <c r="S28339" s="136">
        <v>0</v>
      </c>
    </row>
    <row r="28340" spans="1:19" ht="11.25" thickBot="1" x14ac:dyDescent="0.2">
      <c r="A28340" s="112"/>
    </row>
    <row r="28341" spans="1:19" ht="11.25" thickBot="1" x14ac:dyDescent="0.2">
      <c r="A28341" s="139" t="s">
        <v>366</v>
      </c>
      <c r="B28341" s="112"/>
      <c r="C28341" s="141" t="s">
        <v>14501</v>
      </c>
      <c r="D28341" s="136">
        <v>0</v>
      </c>
      <c r="E28341" s="141" t="s">
        <v>14501</v>
      </c>
      <c r="F28341" s="136">
        <v>0</v>
      </c>
      <c r="G28341" s="136">
        <v>0</v>
      </c>
      <c r="H28341" s="136">
        <v>0</v>
      </c>
      <c r="I28341" s="136">
        <v>0</v>
      </c>
      <c r="J28341" s="141" t="s">
        <v>14501</v>
      </c>
      <c r="K28341" s="141" t="s">
        <v>14501</v>
      </c>
      <c r="L28341" s="141" t="s">
        <v>14501</v>
      </c>
      <c r="M28341" s="136">
        <v>0</v>
      </c>
      <c r="N28341" s="136">
        <v>0</v>
      </c>
      <c r="O28341" s="136">
        <v>0</v>
      </c>
      <c r="P28341" s="136">
        <v>0</v>
      </c>
      <c r="Q28341" s="140">
        <v>0</v>
      </c>
      <c r="R28341" s="141" t="s">
        <v>14501</v>
      </c>
      <c r="S28341" s="136">
        <v>0</v>
      </c>
    </row>
    <row r="28342" spans="1:19" ht="11.25" thickBot="1" x14ac:dyDescent="0.2">
      <c r="A28342" s="112"/>
    </row>
    <row r="28343" spans="1:19" ht="11.25" thickBot="1" x14ac:dyDescent="0.2">
      <c r="A28343" s="106" t="s">
        <v>357</v>
      </c>
      <c r="B28343" s="106" t="s">
        <v>358</v>
      </c>
      <c r="C28343" s="146" t="s">
        <v>68</v>
      </c>
      <c r="D28343" s="146" t="s">
        <v>14511</v>
      </c>
    </row>
    <row r="28344" spans="1:19" ht="11.25" thickBot="1" x14ac:dyDescent="0.2">
      <c r="A28344" s="107">
        <v>1</v>
      </c>
      <c r="B28344" s="132">
        <v>0.8039236111111111</v>
      </c>
      <c r="C28344" s="108">
        <v>111.11199999999999</v>
      </c>
      <c r="D28344" s="141" t="s">
        <v>14500</v>
      </c>
    </row>
    <row r="28345" spans="1:19" ht="11.25" thickBot="1" x14ac:dyDescent="0.2">
      <c r="A28345" s="112"/>
    </row>
    <row r="28346" spans="1:19" ht="11.25" thickBot="1" x14ac:dyDescent="0.2">
      <c r="A28346" s="135" t="s">
        <v>362</v>
      </c>
      <c r="B28346" s="112"/>
      <c r="C28346" s="136">
        <v>111.11199999999999</v>
      </c>
      <c r="D28346" s="141" t="s">
        <v>14501</v>
      </c>
    </row>
    <row r="28347" spans="1:19" ht="11.25" thickBot="1" x14ac:dyDescent="0.2">
      <c r="A28347" s="112"/>
    </row>
    <row r="28348" spans="1:19" ht="11.25" thickBot="1" x14ac:dyDescent="0.2">
      <c r="A28348" s="138" t="s">
        <v>364</v>
      </c>
      <c r="B28348" s="112"/>
      <c r="C28348" s="136">
        <v>0</v>
      </c>
      <c r="D28348" s="141" t="s">
        <v>14501</v>
      </c>
    </row>
    <row r="28349" spans="1:19" ht="11.25" thickBot="1" x14ac:dyDescent="0.2">
      <c r="A28349" s="112"/>
    </row>
    <row r="28350" spans="1:19" ht="11.25" thickBot="1" x14ac:dyDescent="0.2">
      <c r="A28350" s="139" t="s">
        <v>366</v>
      </c>
      <c r="B28350" s="112"/>
      <c r="C28350" s="136">
        <v>0</v>
      </c>
      <c r="D28350" s="141" t="s">
        <v>14501</v>
      </c>
    </row>
    <row r="28351" spans="1:19" ht="10.5" x14ac:dyDescent="0.15">
      <c r="A28351" s="112"/>
    </row>
    <row r="28352" spans="1:19" x14ac:dyDescent="0.15">
      <c r="A28352" s="129"/>
      <c r="B28352" s="86" t="s">
        <v>5121</v>
      </c>
    </row>
    <row r="28353" spans="1:19" ht="9.75" thickBot="1" x14ac:dyDescent="0.2">
      <c r="A28353" s="81" t="s">
        <v>5871</v>
      </c>
    </row>
    <row r="28354" spans="1:19" ht="11.25" thickBot="1" x14ac:dyDescent="0.2">
      <c r="A28354" s="106" t="s">
        <v>357</v>
      </c>
      <c r="B28354" s="106" t="s">
        <v>358</v>
      </c>
      <c r="C28354" s="146" t="s">
        <v>14494</v>
      </c>
      <c r="D28354" s="146" t="s">
        <v>14495</v>
      </c>
      <c r="E28354" s="146" t="s">
        <v>14496</v>
      </c>
      <c r="F28354" s="146" t="s">
        <v>0</v>
      </c>
      <c r="G28354" s="146" t="s">
        <v>1</v>
      </c>
      <c r="H28354" s="146" t="s">
        <v>2</v>
      </c>
      <c r="I28354" s="146" t="s">
        <v>14497</v>
      </c>
      <c r="J28354" s="146" t="s">
        <v>3</v>
      </c>
      <c r="K28354" s="146" t="s">
        <v>14498</v>
      </c>
      <c r="L28354" s="146" t="s">
        <v>7</v>
      </c>
      <c r="M28354" s="146" t="s">
        <v>14499</v>
      </c>
      <c r="N28354" s="146" t="s">
        <v>10</v>
      </c>
      <c r="O28354" s="146" t="s">
        <v>11</v>
      </c>
      <c r="P28354" s="146" t="s">
        <v>12</v>
      </c>
      <c r="Q28354" s="146" t="s">
        <v>13</v>
      </c>
      <c r="R28354" s="146" t="s">
        <v>14</v>
      </c>
      <c r="S28354" s="146" t="s">
        <v>15</v>
      </c>
    </row>
    <row r="28355" spans="1:19" ht="11.25" thickBot="1" x14ac:dyDescent="0.2">
      <c r="A28355" s="107">
        <v>1</v>
      </c>
      <c r="B28355" s="132">
        <v>0.80905092592592587</v>
      </c>
      <c r="C28355" s="141" t="s">
        <v>14500</v>
      </c>
      <c r="D28355" s="141" t="s">
        <v>14500</v>
      </c>
      <c r="E28355" s="108">
        <v>71.429000000000002</v>
      </c>
      <c r="F28355" s="108">
        <v>16644.169999999998</v>
      </c>
      <c r="G28355" s="108">
        <v>37733.190999999999</v>
      </c>
      <c r="H28355" s="108">
        <v>1426.0039999999999</v>
      </c>
      <c r="I28355" s="108">
        <v>104.167</v>
      </c>
      <c r="J28355" s="108">
        <v>368.06200000000001</v>
      </c>
      <c r="K28355" s="108">
        <v>483.34399999999999</v>
      </c>
      <c r="L28355" s="145">
        <v>8814.2279999999992</v>
      </c>
      <c r="M28355" s="108">
        <v>285.71899999999999</v>
      </c>
      <c r="N28355" s="108">
        <v>314.81900000000002</v>
      </c>
      <c r="O28355" s="108">
        <v>379.63499999999999</v>
      </c>
      <c r="P28355" s="108">
        <v>21502.496999999999</v>
      </c>
      <c r="Q28355" s="108">
        <v>265684.07</v>
      </c>
      <c r="R28355" s="108">
        <v>388.89699999999999</v>
      </c>
      <c r="S28355" s="108">
        <v>312.50599999999997</v>
      </c>
    </row>
    <row r="28356" spans="1:19" ht="11.25" thickBot="1" x14ac:dyDescent="0.2">
      <c r="A28356" s="112"/>
    </row>
    <row r="28357" spans="1:19" ht="11.25" thickBot="1" x14ac:dyDescent="0.2">
      <c r="A28357" s="135" t="s">
        <v>362</v>
      </c>
      <c r="B28357" s="112"/>
      <c r="C28357" s="141" t="s">
        <v>14501</v>
      </c>
      <c r="D28357" s="141" t="s">
        <v>14501</v>
      </c>
      <c r="E28357" s="136">
        <v>71.429000000000002</v>
      </c>
      <c r="F28357" s="136">
        <v>16644.169999999998</v>
      </c>
      <c r="G28357" s="136">
        <v>37733.190999999999</v>
      </c>
      <c r="H28357" s="136">
        <v>1426.0039999999999</v>
      </c>
      <c r="I28357" s="136">
        <v>104.167</v>
      </c>
      <c r="J28357" s="136">
        <v>368.06200000000001</v>
      </c>
      <c r="K28357" s="136">
        <v>483.34399999999999</v>
      </c>
      <c r="L28357" s="140">
        <v>8814.2279999999992</v>
      </c>
      <c r="M28357" s="136">
        <v>285.71899999999999</v>
      </c>
      <c r="N28357" s="136">
        <v>314.81900000000002</v>
      </c>
      <c r="O28357" s="136">
        <v>379.63499999999999</v>
      </c>
      <c r="P28357" s="136">
        <v>21502.496999999999</v>
      </c>
      <c r="Q28357" s="136">
        <v>265684.07</v>
      </c>
      <c r="R28357" s="136">
        <v>388.89699999999999</v>
      </c>
      <c r="S28357" s="136">
        <v>312.50599999999997</v>
      </c>
    </row>
    <row r="28358" spans="1:19" ht="11.25" thickBot="1" x14ac:dyDescent="0.2">
      <c r="A28358" s="112"/>
    </row>
    <row r="28359" spans="1:19" ht="11.25" thickBot="1" x14ac:dyDescent="0.2">
      <c r="A28359" s="138" t="s">
        <v>364</v>
      </c>
      <c r="B28359" s="112"/>
      <c r="C28359" s="141" t="s">
        <v>14501</v>
      </c>
      <c r="D28359" s="141" t="s">
        <v>14501</v>
      </c>
      <c r="E28359" s="136">
        <v>0</v>
      </c>
      <c r="F28359" s="136">
        <v>0</v>
      </c>
      <c r="G28359" s="136">
        <v>0</v>
      </c>
      <c r="H28359" s="136">
        <v>0</v>
      </c>
      <c r="I28359" s="136">
        <v>0</v>
      </c>
      <c r="J28359" s="136">
        <v>0</v>
      </c>
      <c r="K28359" s="136">
        <v>0</v>
      </c>
      <c r="L28359" s="140">
        <v>0</v>
      </c>
      <c r="M28359" s="136">
        <v>0</v>
      </c>
      <c r="N28359" s="136">
        <v>0</v>
      </c>
      <c r="O28359" s="136">
        <v>0</v>
      </c>
      <c r="P28359" s="136">
        <v>0</v>
      </c>
      <c r="Q28359" s="136">
        <v>0</v>
      </c>
      <c r="R28359" s="136">
        <v>0</v>
      </c>
      <c r="S28359" s="136">
        <v>0</v>
      </c>
    </row>
    <row r="28360" spans="1:19" ht="11.25" thickBot="1" x14ac:dyDescent="0.2">
      <c r="A28360" s="112"/>
    </row>
    <row r="28361" spans="1:19" ht="11.25" thickBot="1" x14ac:dyDescent="0.2">
      <c r="A28361" s="139" t="s">
        <v>366</v>
      </c>
      <c r="B28361" s="112"/>
      <c r="C28361" s="141" t="s">
        <v>14501</v>
      </c>
      <c r="D28361" s="141" t="s">
        <v>14501</v>
      </c>
      <c r="E28361" s="136">
        <v>0</v>
      </c>
      <c r="F28361" s="136">
        <v>0</v>
      </c>
      <c r="G28361" s="136">
        <v>0</v>
      </c>
      <c r="H28361" s="136">
        <v>0</v>
      </c>
      <c r="I28361" s="136">
        <v>0</v>
      </c>
      <c r="J28361" s="136">
        <v>0</v>
      </c>
      <c r="K28361" s="136">
        <v>0</v>
      </c>
      <c r="L28361" s="140">
        <v>0</v>
      </c>
      <c r="M28361" s="136">
        <v>0</v>
      </c>
      <c r="N28361" s="136">
        <v>0</v>
      </c>
      <c r="O28361" s="136">
        <v>0</v>
      </c>
      <c r="P28361" s="136">
        <v>0</v>
      </c>
      <c r="Q28361" s="136">
        <v>0</v>
      </c>
      <c r="R28361" s="136">
        <v>0</v>
      </c>
      <c r="S28361" s="136">
        <v>0</v>
      </c>
    </row>
    <row r="28362" spans="1:19" ht="11.25" thickBot="1" x14ac:dyDescent="0.2">
      <c r="A28362" s="112"/>
    </row>
    <row r="28363" spans="1:19" ht="11.25" thickBot="1" x14ac:dyDescent="0.2">
      <c r="A28363" s="106" t="s">
        <v>357</v>
      </c>
      <c r="B28363" s="106" t="s">
        <v>358</v>
      </c>
      <c r="C28363" s="146" t="s">
        <v>16</v>
      </c>
      <c r="D28363" s="146" t="s">
        <v>14502</v>
      </c>
      <c r="E28363" s="146" t="s">
        <v>14503</v>
      </c>
      <c r="F28363" s="146" t="s">
        <v>20</v>
      </c>
      <c r="G28363" s="146" t="s">
        <v>21</v>
      </c>
      <c r="H28363" s="146" t="s">
        <v>22</v>
      </c>
      <c r="I28363" s="146" t="s">
        <v>23</v>
      </c>
      <c r="J28363" s="146" t="s">
        <v>24</v>
      </c>
      <c r="K28363" s="146" t="s">
        <v>26</v>
      </c>
      <c r="L28363" s="146" t="s">
        <v>14504</v>
      </c>
      <c r="M28363" s="146" t="s">
        <v>27</v>
      </c>
      <c r="N28363" s="146" t="s">
        <v>28</v>
      </c>
      <c r="O28363" s="146" t="s">
        <v>29</v>
      </c>
      <c r="P28363" s="146" t="s">
        <v>30</v>
      </c>
      <c r="Q28363" s="146" t="s">
        <v>14505</v>
      </c>
      <c r="R28363" s="146" t="s">
        <v>32</v>
      </c>
      <c r="S28363" s="146" t="s">
        <v>33</v>
      </c>
    </row>
    <row r="28364" spans="1:19" ht="11.25" thickBot="1" x14ac:dyDescent="0.2">
      <c r="A28364" s="107">
        <v>1</v>
      </c>
      <c r="B28364" s="132">
        <v>0.80905092592592587</v>
      </c>
      <c r="C28364" s="108">
        <v>7235.5330000000004</v>
      </c>
      <c r="D28364" s="108">
        <v>3117.058</v>
      </c>
      <c r="E28364" s="108">
        <v>33.332999999999998</v>
      </c>
      <c r="F28364" s="145">
        <v>9537.1990000000005</v>
      </c>
      <c r="G28364" s="141" t="s">
        <v>14500</v>
      </c>
      <c r="H28364" s="108">
        <v>33.332999999999998</v>
      </c>
      <c r="I28364" s="108">
        <v>4567.55</v>
      </c>
      <c r="J28364" s="108">
        <v>39393.813999999998</v>
      </c>
      <c r="K28364" s="145">
        <v>72937.14</v>
      </c>
      <c r="L28364" s="108">
        <v>433.34199999999998</v>
      </c>
      <c r="M28364" s="108">
        <v>33.332999999999998</v>
      </c>
      <c r="N28364" s="108">
        <v>159.72399999999999</v>
      </c>
      <c r="O28364" s="141" t="s">
        <v>14500</v>
      </c>
      <c r="P28364" s="141" t="s">
        <v>14500</v>
      </c>
      <c r="Q28364" s="108">
        <v>208.33600000000001</v>
      </c>
      <c r="R28364" s="108">
        <v>33.332999999999998</v>
      </c>
      <c r="S28364" s="141" t="s">
        <v>14500</v>
      </c>
    </row>
    <row r="28365" spans="1:19" ht="11.25" thickBot="1" x14ac:dyDescent="0.2">
      <c r="A28365" s="112"/>
    </row>
    <row r="28366" spans="1:19" ht="11.25" thickBot="1" x14ac:dyDescent="0.2">
      <c r="A28366" s="135" t="s">
        <v>362</v>
      </c>
      <c r="B28366" s="112"/>
      <c r="C28366" s="136">
        <v>7235.5330000000004</v>
      </c>
      <c r="D28366" s="136">
        <v>3117.058</v>
      </c>
      <c r="E28366" s="136">
        <v>33.332999999999998</v>
      </c>
      <c r="F28366" s="140">
        <v>9537.1990000000005</v>
      </c>
      <c r="G28366" s="141" t="s">
        <v>14501</v>
      </c>
      <c r="H28366" s="136">
        <v>33.332999999999998</v>
      </c>
      <c r="I28366" s="136">
        <v>4567.55</v>
      </c>
      <c r="J28366" s="136">
        <v>39393.813999999998</v>
      </c>
      <c r="K28366" s="140">
        <v>72937.14</v>
      </c>
      <c r="L28366" s="136">
        <v>433.34199999999998</v>
      </c>
      <c r="M28366" s="136">
        <v>33.332999999999998</v>
      </c>
      <c r="N28366" s="136">
        <v>159.72399999999999</v>
      </c>
      <c r="O28366" s="141" t="s">
        <v>14501</v>
      </c>
      <c r="P28366" s="141" t="s">
        <v>14501</v>
      </c>
      <c r="Q28366" s="136">
        <v>208.33600000000001</v>
      </c>
      <c r="R28366" s="136">
        <v>33.332999999999998</v>
      </c>
      <c r="S28366" s="141" t="s">
        <v>14501</v>
      </c>
    </row>
    <row r="28367" spans="1:19" ht="11.25" thickBot="1" x14ac:dyDescent="0.2">
      <c r="A28367" s="112"/>
    </row>
    <row r="28368" spans="1:19" ht="11.25" thickBot="1" x14ac:dyDescent="0.2">
      <c r="A28368" s="138" t="s">
        <v>364</v>
      </c>
      <c r="B28368" s="112"/>
      <c r="C28368" s="136">
        <v>0</v>
      </c>
      <c r="D28368" s="136">
        <v>0</v>
      </c>
      <c r="E28368" s="136">
        <v>0</v>
      </c>
      <c r="F28368" s="140">
        <v>0</v>
      </c>
      <c r="G28368" s="141" t="s">
        <v>14501</v>
      </c>
      <c r="H28368" s="136">
        <v>0</v>
      </c>
      <c r="I28368" s="136">
        <v>0</v>
      </c>
      <c r="J28368" s="136">
        <v>0</v>
      </c>
      <c r="K28368" s="140">
        <v>0</v>
      </c>
      <c r="L28368" s="136">
        <v>0</v>
      </c>
      <c r="M28368" s="136">
        <v>0</v>
      </c>
      <c r="N28368" s="136">
        <v>0</v>
      </c>
      <c r="O28368" s="141" t="s">
        <v>14501</v>
      </c>
      <c r="P28368" s="141" t="s">
        <v>14501</v>
      </c>
      <c r="Q28368" s="136">
        <v>0</v>
      </c>
      <c r="R28368" s="136">
        <v>0</v>
      </c>
      <c r="S28368" s="141" t="s">
        <v>14501</v>
      </c>
    </row>
    <row r="28369" spans="1:19" ht="11.25" thickBot="1" x14ac:dyDescent="0.2">
      <c r="A28369" s="112"/>
    </row>
    <row r="28370" spans="1:19" ht="11.25" thickBot="1" x14ac:dyDescent="0.2">
      <c r="A28370" s="139" t="s">
        <v>366</v>
      </c>
      <c r="B28370" s="112"/>
      <c r="C28370" s="136">
        <v>0</v>
      </c>
      <c r="D28370" s="136">
        <v>0</v>
      </c>
      <c r="E28370" s="136">
        <v>0</v>
      </c>
      <c r="F28370" s="140">
        <v>0</v>
      </c>
      <c r="G28370" s="141" t="s">
        <v>14501</v>
      </c>
      <c r="H28370" s="136">
        <v>0</v>
      </c>
      <c r="I28370" s="136">
        <v>0</v>
      </c>
      <c r="J28370" s="136">
        <v>0</v>
      </c>
      <c r="K28370" s="140">
        <v>0</v>
      </c>
      <c r="L28370" s="136">
        <v>0</v>
      </c>
      <c r="M28370" s="136">
        <v>0</v>
      </c>
      <c r="N28370" s="136">
        <v>0</v>
      </c>
      <c r="O28370" s="141" t="s">
        <v>14501</v>
      </c>
      <c r="P28370" s="141" t="s">
        <v>14501</v>
      </c>
      <c r="Q28370" s="136">
        <v>0</v>
      </c>
      <c r="R28370" s="136">
        <v>0</v>
      </c>
      <c r="S28370" s="141" t="s">
        <v>14501</v>
      </c>
    </row>
    <row r="28371" spans="1:19" ht="11.25" thickBot="1" x14ac:dyDescent="0.2">
      <c r="A28371" s="112"/>
    </row>
    <row r="28372" spans="1:19" ht="11.25" thickBot="1" x14ac:dyDescent="0.2">
      <c r="A28372" s="106" t="s">
        <v>357</v>
      </c>
      <c r="B28372" s="106" t="s">
        <v>358</v>
      </c>
      <c r="C28372" s="146" t="s">
        <v>35</v>
      </c>
      <c r="D28372" s="146" t="s">
        <v>36</v>
      </c>
      <c r="E28372" s="146" t="s">
        <v>14506</v>
      </c>
      <c r="F28372" s="146" t="s">
        <v>38</v>
      </c>
      <c r="G28372" s="146" t="s">
        <v>39</v>
      </c>
      <c r="H28372" s="146" t="s">
        <v>41</v>
      </c>
      <c r="I28372" s="146" t="s">
        <v>42</v>
      </c>
      <c r="J28372" s="146" t="s">
        <v>43</v>
      </c>
      <c r="K28372" s="146" t="s">
        <v>44</v>
      </c>
      <c r="L28372" s="146" t="s">
        <v>45</v>
      </c>
      <c r="M28372" s="146" t="s">
        <v>46</v>
      </c>
      <c r="N28372" s="146" t="s">
        <v>47</v>
      </c>
      <c r="O28372" s="146" t="s">
        <v>48</v>
      </c>
      <c r="P28372" s="146" t="s">
        <v>49</v>
      </c>
      <c r="Q28372" s="146" t="s">
        <v>50</v>
      </c>
      <c r="R28372" s="146" t="s">
        <v>51</v>
      </c>
      <c r="S28372" s="146" t="s">
        <v>52</v>
      </c>
    </row>
    <row r="28373" spans="1:19" ht="11.25" thickBot="1" x14ac:dyDescent="0.2">
      <c r="A28373" s="107">
        <v>1</v>
      </c>
      <c r="B28373" s="132">
        <v>0.80905092592592587</v>
      </c>
      <c r="C28373" s="145">
        <v>158172.45000000001</v>
      </c>
      <c r="D28373" s="108">
        <v>142.858</v>
      </c>
      <c r="E28373" s="141" t="s">
        <v>14500</v>
      </c>
      <c r="F28373" s="141" t="s">
        <v>14500</v>
      </c>
      <c r="G28373" s="108">
        <v>250.00299999999999</v>
      </c>
      <c r="H28373" s="108">
        <v>22956.025000000001</v>
      </c>
      <c r="I28373" s="108">
        <v>1092.6510000000001</v>
      </c>
      <c r="J28373" s="108">
        <v>3483.8980000000001</v>
      </c>
      <c r="K28373" s="108">
        <v>425.935</v>
      </c>
      <c r="L28373" s="108">
        <v>333.34</v>
      </c>
      <c r="M28373" s="108">
        <v>74.073999999999998</v>
      </c>
      <c r="N28373" s="108">
        <v>83.334000000000003</v>
      </c>
      <c r="O28373" s="108">
        <v>119.048</v>
      </c>
      <c r="P28373" s="108">
        <v>111.11199999999999</v>
      </c>
      <c r="Q28373" s="108">
        <v>125.001</v>
      </c>
      <c r="R28373" s="108">
        <v>120.371</v>
      </c>
      <c r="S28373" s="108">
        <v>71.429000000000002</v>
      </c>
    </row>
    <row r="28374" spans="1:19" ht="11.25" thickBot="1" x14ac:dyDescent="0.2">
      <c r="A28374" s="112"/>
    </row>
    <row r="28375" spans="1:19" ht="11.25" thickBot="1" x14ac:dyDescent="0.2">
      <c r="A28375" s="135" t="s">
        <v>362</v>
      </c>
      <c r="B28375" s="112"/>
      <c r="C28375" s="140">
        <v>158172.45000000001</v>
      </c>
      <c r="D28375" s="136">
        <v>142.858</v>
      </c>
      <c r="E28375" s="141" t="s">
        <v>14501</v>
      </c>
      <c r="F28375" s="141" t="s">
        <v>14501</v>
      </c>
      <c r="G28375" s="136">
        <v>250.00299999999999</v>
      </c>
      <c r="H28375" s="136">
        <v>22956.025000000001</v>
      </c>
      <c r="I28375" s="136">
        <v>1092.6510000000001</v>
      </c>
      <c r="J28375" s="136">
        <v>3483.8980000000001</v>
      </c>
      <c r="K28375" s="136">
        <v>425.935</v>
      </c>
      <c r="L28375" s="136">
        <v>333.34</v>
      </c>
      <c r="M28375" s="136">
        <v>74.073999999999998</v>
      </c>
      <c r="N28375" s="136">
        <v>83.334000000000003</v>
      </c>
      <c r="O28375" s="136">
        <v>119.048</v>
      </c>
      <c r="P28375" s="136">
        <v>111.11199999999999</v>
      </c>
      <c r="Q28375" s="136">
        <v>125.001</v>
      </c>
      <c r="R28375" s="136">
        <v>120.371</v>
      </c>
      <c r="S28375" s="136">
        <v>71.429000000000002</v>
      </c>
    </row>
    <row r="28376" spans="1:19" ht="11.25" thickBot="1" x14ac:dyDescent="0.2">
      <c r="A28376" s="112"/>
    </row>
    <row r="28377" spans="1:19" ht="11.25" thickBot="1" x14ac:dyDescent="0.2">
      <c r="A28377" s="138" t="s">
        <v>364</v>
      </c>
      <c r="B28377" s="112"/>
      <c r="C28377" s="140">
        <v>0</v>
      </c>
      <c r="D28377" s="136">
        <v>0</v>
      </c>
      <c r="E28377" s="141" t="s">
        <v>14501</v>
      </c>
      <c r="F28377" s="141" t="s">
        <v>14501</v>
      </c>
      <c r="G28377" s="136">
        <v>0</v>
      </c>
      <c r="H28377" s="136">
        <v>0</v>
      </c>
      <c r="I28377" s="136">
        <v>0</v>
      </c>
      <c r="J28377" s="136">
        <v>0</v>
      </c>
      <c r="K28377" s="136">
        <v>0</v>
      </c>
      <c r="L28377" s="136">
        <v>0</v>
      </c>
      <c r="M28377" s="136">
        <v>0</v>
      </c>
      <c r="N28377" s="136">
        <v>0</v>
      </c>
      <c r="O28377" s="136">
        <v>0</v>
      </c>
      <c r="P28377" s="136">
        <v>0</v>
      </c>
      <c r="Q28377" s="136">
        <v>0</v>
      </c>
      <c r="R28377" s="136">
        <v>0</v>
      </c>
      <c r="S28377" s="136">
        <v>0</v>
      </c>
    </row>
    <row r="28378" spans="1:19" ht="11.25" thickBot="1" x14ac:dyDescent="0.2">
      <c r="A28378" s="112"/>
    </row>
    <row r="28379" spans="1:19" ht="11.25" thickBot="1" x14ac:dyDescent="0.2">
      <c r="A28379" s="139" t="s">
        <v>366</v>
      </c>
      <c r="B28379" s="112"/>
      <c r="C28379" s="140">
        <v>0</v>
      </c>
      <c r="D28379" s="136">
        <v>0</v>
      </c>
      <c r="E28379" s="141" t="s">
        <v>14501</v>
      </c>
      <c r="F28379" s="141" t="s">
        <v>14501</v>
      </c>
      <c r="G28379" s="136">
        <v>0</v>
      </c>
      <c r="H28379" s="136">
        <v>0</v>
      </c>
      <c r="I28379" s="136">
        <v>0</v>
      </c>
      <c r="J28379" s="136">
        <v>0</v>
      </c>
      <c r="K28379" s="136">
        <v>0</v>
      </c>
      <c r="L28379" s="136">
        <v>0</v>
      </c>
      <c r="M28379" s="136">
        <v>0</v>
      </c>
      <c r="N28379" s="136">
        <v>0</v>
      </c>
      <c r="O28379" s="136">
        <v>0</v>
      </c>
      <c r="P28379" s="136">
        <v>0</v>
      </c>
      <c r="Q28379" s="136">
        <v>0</v>
      </c>
      <c r="R28379" s="136">
        <v>0</v>
      </c>
      <c r="S28379" s="136">
        <v>0</v>
      </c>
    </row>
    <row r="28380" spans="1:19" ht="11.25" thickBot="1" x14ac:dyDescent="0.2">
      <c r="A28380" s="112"/>
    </row>
    <row r="28381" spans="1:19" ht="11.25" thickBot="1" x14ac:dyDescent="0.2">
      <c r="A28381" s="106" t="s">
        <v>357</v>
      </c>
      <c r="B28381" s="106" t="s">
        <v>358</v>
      </c>
      <c r="C28381" s="146" t="s">
        <v>53</v>
      </c>
      <c r="D28381" s="146" t="s">
        <v>54</v>
      </c>
      <c r="E28381" s="146" t="s">
        <v>55</v>
      </c>
      <c r="F28381" s="146" t="s">
        <v>56</v>
      </c>
      <c r="G28381" s="146" t="s">
        <v>14507</v>
      </c>
      <c r="H28381" s="146" t="s">
        <v>57</v>
      </c>
      <c r="I28381" s="146" t="s">
        <v>59</v>
      </c>
      <c r="J28381" s="146" t="s">
        <v>14508</v>
      </c>
      <c r="K28381" s="146" t="s">
        <v>60</v>
      </c>
      <c r="L28381" s="146" t="s">
        <v>61</v>
      </c>
      <c r="M28381" s="146" t="s">
        <v>62</v>
      </c>
      <c r="N28381" s="146" t="s">
        <v>14509</v>
      </c>
      <c r="O28381" s="146" t="s">
        <v>63</v>
      </c>
      <c r="P28381" s="146" t="s">
        <v>64</v>
      </c>
      <c r="Q28381" s="146" t="s">
        <v>66</v>
      </c>
      <c r="R28381" s="146" t="s">
        <v>14510</v>
      </c>
      <c r="S28381" s="146" t="s">
        <v>67</v>
      </c>
    </row>
    <row r="28382" spans="1:19" ht="11.25" thickBot="1" x14ac:dyDescent="0.2">
      <c r="A28382" s="107">
        <v>1</v>
      </c>
      <c r="B28382" s="132">
        <v>0.80905092592592587</v>
      </c>
      <c r="C28382" s="108">
        <v>55.555999999999997</v>
      </c>
      <c r="D28382" s="108">
        <v>119.048</v>
      </c>
      <c r="E28382" s="141" t="s">
        <v>14500</v>
      </c>
      <c r="F28382" s="141" t="s">
        <v>14500</v>
      </c>
      <c r="G28382" s="141" t="s">
        <v>14500</v>
      </c>
      <c r="H28382" s="108">
        <v>183.33500000000001</v>
      </c>
      <c r="I28382" s="108">
        <v>277.78100000000001</v>
      </c>
      <c r="J28382" s="141" t="s">
        <v>14500</v>
      </c>
      <c r="K28382" s="141" t="s">
        <v>14500</v>
      </c>
      <c r="L28382" s="141" t="s">
        <v>14500</v>
      </c>
      <c r="M28382" s="108">
        <v>55.555999999999997</v>
      </c>
      <c r="N28382" s="108">
        <v>71.429000000000002</v>
      </c>
      <c r="O28382" s="108">
        <v>83.334000000000003</v>
      </c>
      <c r="P28382" s="108">
        <v>18020.091</v>
      </c>
      <c r="Q28382" s="145">
        <v>662669.75</v>
      </c>
      <c r="R28382" s="141" t="s">
        <v>14500</v>
      </c>
      <c r="S28382" s="108">
        <v>1062.548</v>
      </c>
    </row>
    <row r="28383" spans="1:19" ht="11.25" thickBot="1" x14ac:dyDescent="0.2">
      <c r="A28383" s="112"/>
    </row>
    <row r="28384" spans="1:19" ht="11.25" thickBot="1" x14ac:dyDescent="0.2">
      <c r="A28384" s="135" t="s">
        <v>362</v>
      </c>
      <c r="B28384" s="112"/>
      <c r="C28384" s="136">
        <v>55.555999999999997</v>
      </c>
      <c r="D28384" s="136">
        <v>119.048</v>
      </c>
      <c r="E28384" s="141" t="s">
        <v>14501</v>
      </c>
      <c r="F28384" s="141" t="s">
        <v>14501</v>
      </c>
      <c r="G28384" s="141" t="s">
        <v>14501</v>
      </c>
      <c r="H28384" s="136">
        <v>183.33500000000001</v>
      </c>
      <c r="I28384" s="136">
        <v>277.78100000000001</v>
      </c>
      <c r="J28384" s="141" t="s">
        <v>14501</v>
      </c>
      <c r="K28384" s="141" t="s">
        <v>14501</v>
      </c>
      <c r="L28384" s="141" t="s">
        <v>14501</v>
      </c>
      <c r="M28384" s="136">
        <v>55.555999999999997</v>
      </c>
      <c r="N28384" s="136">
        <v>71.429000000000002</v>
      </c>
      <c r="O28384" s="136">
        <v>83.334000000000003</v>
      </c>
      <c r="P28384" s="136">
        <v>18020.091</v>
      </c>
      <c r="Q28384" s="140">
        <v>662669.75</v>
      </c>
      <c r="R28384" s="141" t="s">
        <v>14501</v>
      </c>
      <c r="S28384" s="136">
        <v>1062.548</v>
      </c>
    </row>
    <row r="28385" spans="1:19" ht="11.25" thickBot="1" x14ac:dyDescent="0.2">
      <c r="A28385" s="112"/>
    </row>
    <row r="28386" spans="1:19" ht="11.25" thickBot="1" x14ac:dyDescent="0.2">
      <c r="A28386" s="138" t="s">
        <v>364</v>
      </c>
      <c r="B28386" s="112"/>
      <c r="C28386" s="136">
        <v>0</v>
      </c>
      <c r="D28386" s="136">
        <v>0</v>
      </c>
      <c r="E28386" s="141" t="s">
        <v>14501</v>
      </c>
      <c r="F28386" s="141" t="s">
        <v>14501</v>
      </c>
      <c r="G28386" s="141" t="s">
        <v>14501</v>
      </c>
      <c r="H28386" s="136">
        <v>0</v>
      </c>
      <c r="I28386" s="136">
        <v>0</v>
      </c>
      <c r="J28386" s="141" t="s">
        <v>14501</v>
      </c>
      <c r="K28386" s="141" t="s">
        <v>14501</v>
      </c>
      <c r="L28386" s="141" t="s">
        <v>14501</v>
      </c>
      <c r="M28386" s="136">
        <v>0</v>
      </c>
      <c r="N28386" s="136">
        <v>0</v>
      </c>
      <c r="O28386" s="136">
        <v>0</v>
      </c>
      <c r="P28386" s="136">
        <v>0</v>
      </c>
      <c r="Q28386" s="140">
        <v>0</v>
      </c>
      <c r="R28386" s="141" t="s">
        <v>14501</v>
      </c>
      <c r="S28386" s="136">
        <v>0</v>
      </c>
    </row>
    <row r="28387" spans="1:19" ht="11.25" thickBot="1" x14ac:dyDescent="0.2">
      <c r="A28387" s="112"/>
    </row>
    <row r="28388" spans="1:19" ht="11.25" thickBot="1" x14ac:dyDescent="0.2">
      <c r="A28388" s="139" t="s">
        <v>366</v>
      </c>
      <c r="B28388" s="112"/>
      <c r="C28388" s="136">
        <v>0</v>
      </c>
      <c r="D28388" s="136">
        <v>0</v>
      </c>
      <c r="E28388" s="141" t="s">
        <v>14501</v>
      </c>
      <c r="F28388" s="141" t="s">
        <v>14501</v>
      </c>
      <c r="G28388" s="141" t="s">
        <v>14501</v>
      </c>
      <c r="H28388" s="136">
        <v>0</v>
      </c>
      <c r="I28388" s="136">
        <v>0</v>
      </c>
      <c r="J28388" s="141" t="s">
        <v>14501</v>
      </c>
      <c r="K28388" s="141" t="s">
        <v>14501</v>
      </c>
      <c r="L28388" s="141" t="s">
        <v>14501</v>
      </c>
      <c r="M28388" s="136">
        <v>0</v>
      </c>
      <c r="N28388" s="136">
        <v>0</v>
      </c>
      <c r="O28388" s="136">
        <v>0</v>
      </c>
      <c r="P28388" s="136">
        <v>0</v>
      </c>
      <c r="Q28388" s="140">
        <v>0</v>
      </c>
      <c r="R28388" s="141" t="s">
        <v>14501</v>
      </c>
      <c r="S28388" s="136">
        <v>0</v>
      </c>
    </row>
    <row r="28389" spans="1:19" ht="11.25" thickBot="1" x14ac:dyDescent="0.2">
      <c r="A28389" s="112"/>
    </row>
    <row r="28390" spans="1:19" ht="11.25" thickBot="1" x14ac:dyDescent="0.2">
      <c r="A28390" s="106" t="s">
        <v>357</v>
      </c>
      <c r="B28390" s="106" t="s">
        <v>358</v>
      </c>
      <c r="C28390" s="146" t="s">
        <v>68</v>
      </c>
      <c r="D28390" s="146" t="s">
        <v>14511</v>
      </c>
    </row>
    <row r="28391" spans="1:19" ht="11.25" thickBot="1" x14ac:dyDescent="0.2">
      <c r="A28391" s="107">
        <v>1</v>
      </c>
      <c r="B28391" s="132">
        <v>0.80905092592592587</v>
      </c>
      <c r="C28391" s="108">
        <v>203.70599999999999</v>
      </c>
      <c r="D28391" s="141" t="s">
        <v>14500</v>
      </c>
    </row>
    <row r="28392" spans="1:19" ht="11.25" thickBot="1" x14ac:dyDescent="0.2">
      <c r="A28392" s="112"/>
    </row>
    <row r="28393" spans="1:19" ht="11.25" thickBot="1" x14ac:dyDescent="0.2">
      <c r="A28393" s="135" t="s">
        <v>362</v>
      </c>
      <c r="B28393" s="112"/>
      <c r="C28393" s="136">
        <v>203.70599999999999</v>
      </c>
      <c r="D28393" s="141" t="s">
        <v>14501</v>
      </c>
    </row>
    <row r="28394" spans="1:19" ht="11.25" thickBot="1" x14ac:dyDescent="0.2">
      <c r="A28394" s="112"/>
    </row>
    <row r="28395" spans="1:19" ht="11.25" thickBot="1" x14ac:dyDescent="0.2">
      <c r="A28395" s="138" t="s">
        <v>364</v>
      </c>
      <c r="B28395" s="112"/>
      <c r="C28395" s="136">
        <v>0</v>
      </c>
      <c r="D28395" s="141" t="s">
        <v>14501</v>
      </c>
    </row>
    <row r="28396" spans="1:19" ht="11.25" thickBot="1" x14ac:dyDescent="0.2">
      <c r="A28396" s="112"/>
    </row>
    <row r="28397" spans="1:19" ht="11.25" thickBot="1" x14ac:dyDescent="0.2">
      <c r="A28397" s="139" t="s">
        <v>366</v>
      </c>
      <c r="B28397" s="112"/>
      <c r="C28397" s="136">
        <v>0</v>
      </c>
      <c r="D28397" s="141" t="s">
        <v>14501</v>
      </c>
    </row>
    <row r="28398" spans="1:19" ht="10.5" x14ac:dyDescent="0.15">
      <c r="A28398" s="112"/>
    </row>
    <row r="28399" spans="1:19" x14ac:dyDescent="0.15">
      <c r="A28399" s="129"/>
      <c r="B28399" s="86" t="s">
        <v>5185</v>
      </c>
    </row>
    <row r="28400" spans="1:19" ht="9.75" thickBot="1" x14ac:dyDescent="0.2">
      <c r="A28400" s="81" t="s">
        <v>5871</v>
      </c>
    </row>
    <row r="28401" spans="1:19" ht="11.25" thickBot="1" x14ac:dyDescent="0.2">
      <c r="A28401" s="106" t="s">
        <v>357</v>
      </c>
      <c r="B28401" s="106" t="s">
        <v>358</v>
      </c>
      <c r="C28401" s="146" t="s">
        <v>14494</v>
      </c>
      <c r="D28401" s="146" t="s">
        <v>14495</v>
      </c>
      <c r="E28401" s="146" t="s">
        <v>14496</v>
      </c>
      <c r="F28401" s="146" t="s">
        <v>0</v>
      </c>
      <c r="G28401" s="146" t="s">
        <v>1</v>
      </c>
      <c r="H28401" s="146" t="s">
        <v>2</v>
      </c>
      <c r="I28401" s="146" t="s">
        <v>14497</v>
      </c>
      <c r="J28401" s="146" t="s">
        <v>3</v>
      </c>
      <c r="K28401" s="146" t="s">
        <v>14498</v>
      </c>
      <c r="L28401" s="146" t="s">
        <v>7</v>
      </c>
      <c r="M28401" s="146" t="s">
        <v>14499</v>
      </c>
      <c r="N28401" s="146" t="s">
        <v>10</v>
      </c>
      <c r="O28401" s="146" t="s">
        <v>11</v>
      </c>
      <c r="P28401" s="146" t="s">
        <v>12</v>
      </c>
      <c r="Q28401" s="146" t="s">
        <v>13</v>
      </c>
      <c r="R28401" s="146" t="s">
        <v>14</v>
      </c>
      <c r="S28401" s="146" t="s">
        <v>15</v>
      </c>
    </row>
    <row r="28402" spans="1:19" ht="11.25" thickBot="1" x14ac:dyDescent="0.2">
      <c r="A28402" s="107">
        <v>1</v>
      </c>
      <c r="B28402" s="132">
        <v>0.81420138888888882</v>
      </c>
      <c r="C28402" s="141" t="s">
        <v>14500</v>
      </c>
      <c r="D28402" s="141" t="s">
        <v>14500</v>
      </c>
      <c r="E28402" s="108">
        <v>66.667000000000002</v>
      </c>
      <c r="F28402" s="108">
        <v>10554.437</v>
      </c>
      <c r="G28402" s="108">
        <v>37841.735000000001</v>
      </c>
      <c r="H28402" s="108">
        <v>1185.242</v>
      </c>
      <c r="I28402" s="108">
        <v>129.631</v>
      </c>
      <c r="J28402" s="108">
        <v>574.08900000000006</v>
      </c>
      <c r="K28402" s="108">
        <v>407.41500000000002</v>
      </c>
      <c r="L28402" s="145">
        <v>9737.1200000000008</v>
      </c>
      <c r="M28402" s="108">
        <v>111.11199999999999</v>
      </c>
      <c r="N28402" s="108">
        <v>166.66900000000001</v>
      </c>
      <c r="O28402" s="108">
        <v>366.673</v>
      </c>
      <c r="P28402" s="108">
        <v>13874.647999999999</v>
      </c>
      <c r="Q28402" s="108">
        <v>200414.13</v>
      </c>
      <c r="R28402" s="108">
        <v>222.22499999999999</v>
      </c>
      <c r="S28402" s="108">
        <v>826.42200000000003</v>
      </c>
    </row>
    <row r="28403" spans="1:19" ht="11.25" thickBot="1" x14ac:dyDescent="0.2">
      <c r="A28403" s="112"/>
    </row>
    <row r="28404" spans="1:19" ht="11.25" thickBot="1" x14ac:dyDescent="0.2">
      <c r="A28404" s="135" t="s">
        <v>362</v>
      </c>
      <c r="B28404" s="112"/>
      <c r="C28404" s="141" t="s">
        <v>14501</v>
      </c>
      <c r="D28404" s="141" t="s">
        <v>14501</v>
      </c>
      <c r="E28404" s="136">
        <v>66.667000000000002</v>
      </c>
      <c r="F28404" s="136">
        <v>10554.437</v>
      </c>
      <c r="G28404" s="136">
        <v>37841.735000000001</v>
      </c>
      <c r="H28404" s="136">
        <v>1185.242</v>
      </c>
      <c r="I28404" s="136">
        <v>129.631</v>
      </c>
      <c r="J28404" s="136">
        <v>574.08900000000006</v>
      </c>
      <c r="K28404" s="136">
        <v>407.41500000000002</v>
      </c>
      <c r="L28404" s="140">
        <v>9737.1200000000008</v>
      </c>
      <c r="M28404" s="136">
        <v>111.11199999999999</v>
      </c>
      <c r="N28404" s="136">
        <v>166.66900000000001</v>
      </c>
      <c r="O28404" s="136">
        <v>366.673</v>
      </c>
      <c r="P28404" s="136">
        <v>13874.647999999999</v>
      </c>
      <c r="Q28404" s="136">
        <v>200414.13</v>
      </c>
      <c r="R28404" s="136">
        <v>222.22499999999999</v>
      </c>
      <c r="S28404" s="136">
        <v>826.42200000000003</v>
      </c>
    </row>
    <row r="28405" spans="1:19" ht="11.25" thickBot="1" x14ac:dyDescent="0.2">
      <c r="A28405" s="112"/>
    </row>
    <row r="28406" spans="1:19" ht="11.25" thickBot="1" x14ac:dyDescent="0.2">
      <c r="A28406" s="138" t="s">
        <v>364</v>
      </c>
      <c r="B28406" s="112"/>
      <c r="C28406" s="141" t="s">
        <v>14501</v>
      </c>
      <c r="D28406" s="141" t="s">
        <v>14501</v>
      </c>
      <c r="E28406" s="136">
        <v>0</v>
      </c>
      <c r="F28406" s="136">
        <v>0</v>
      </c>
      <c r="G28406" s="136">
        <v>0</v>
      </c>
      <c r="H28406" s="136">
        <v>0</v>
      </c>
      <c r="I28406" s="136">
        <v>0</v>
      </c>
      <c r="J28406" s="136">
        <v>0</v>
      </c>
      <c r="K28406" s="136">
        <v>0</v>
      </c>
      <c r="L28406" s="140">
        <v>0</v>
      </c>
      <c r="M28406" s="136">
        <v>0</v>
      </c>
      <c r="N28406" s="136">
        <v>0</v>
      </c>
      <c r="O28406" s="136">
        <v>0</v>
      </c>
      <c r="P28406" s="136">
        <v>0</v>
      </c>
      <c r="Q28406" s="136">
        <v>0</v>
      </c>
      <c r="R28406" s="136">
        <v>0</v>
      </c>
      <c r="S28406" s="136">
        <v>0</v>
      </c>
    </row>
    <row r="28407" spans="1:19" ht="11.25" thickBot="1" x14ac:dyDescent="0.2">
      <c r="A28407" s="112"/>
    </row>
    <row r="28408" spans="1:19" ht="11.25" thickBot="1" x14ac:dyDescent="0.2">
      <c r="A28408" s="139" t="s">
        <v>366</v>
      </c>
      <c r="B28408" s="112"/>
      <c r="C28408" s="141" t="s">
        <v>14501</v>
      </c>
      <c r="D28408" s="141" t="s">
        <v>14501</v>
      </c>
      <c r="E28408" s="136">
        <v>0</v>
      </c>
      <c r="F28408" s="136">
        <v>0</v>
      </c>
      <c r="G28408" s="136">
        <v>0</v>
      </c>
      <c r="H28408" s="136">
        <v>0</v>
      </c>
      <c r="I28408" s="136">
        <v>0</v>
      </c>
      <c r="J28408" s="136">
        <v>0</v>
      </c>
      <c r="K28408" s="136">
        <v>0</v>
      </c>
      <c r="L28408" s="140">
        <v>0</v>
      </c>
      <c r="M28408" s="136">
        <v>0</v>
      </c>
      <c r="N28408" s="136">
        <v>0</v>
      </c>
      <c r="O28408" s="136">
        <v>0</v>
      </c>
      <c r="P28408" s="136">
        <v>0</v>
      </c>
      <c r="Q28408" s="136">
        <v>0</v>
      </c>
      <c r="R28408" s="136">
        <v>0</v>
      </c>
      <c r="S28408" s="136">
        <v>0</v>
      </c>
    </row>
    <row r="28409" spans="1:19" ht="11.25" thickBot="1" x14ac:dyDescent="0.2">
      <c r="A28409" s="112"/>
    </row>
    <row r="28410" spans="1:19" ht="11.25" thickBot="1" x14ac:dyDescent="0.2">
      <c r="A28410" s="106" t="s">
        <v>357</v>
      </c>
      <c r="B28410" s="106" t="s">
        <v>358</v>
      </c>
      <c r="C28410" s="146" t="s">
        <v>16</v>
      </c>
      <c r="D28410" s="146" t="s">
        <v>14502</v>
      </c>
      <c r="E28410" s="146" t="s">
        <v>14503</v>
      </c>
      <c r="F28410" s="146" t="s">
        <v>20</v>
      </c>
      <c r="G28410" s="146" t="s">
        <v>21</v>
      </c>
      <c r="H28410" s="146" t="s">
        <v>22</v>
      </c>
      <c r="I28410" s="146" t="s">
        <v>23</v>
      </c>
      <c r="J28410" s="146" t="s">
        <v>24</v>
      </c>
      <c r="K28410" s="146" t="s">
        <v>26</v>
      </c>
      <c r="L28410" s="146" t="s">
        <v>14504</v>
      </c>
      <c r="M28410" s="146" t="s">
        <v>27</v>
      </c>
      <c r="N28410" s="146" t="s">
        <v>28</v>
      </c>
      <c r="O28410" s="146" t="s">
        <v>29</v>
      </c>
      <c r="P28410" s="146" t="s">
        <v>30</v>
      </c>
      <c r="Q28410" s="146" t="s">
        <v>14505</v>
      </c>
      <c r="R28410" s="146" t="s">
        <v>32</v>
      </c>
      <c r="S28410" s="146" t="s">
        <v>33</v>
      </c>
    </row>
    <row r="28411" spans="1:19" ht="11.25" thickBot="1" x14ac:dyDescent="0.2">
      <c r="A28411" s="107">
        <v>1</v>
      </c>
      <c r="B28411" s="132">
        <v>0.81420138888888882</v>
      </c>
      <c r="C28411" s="108">
        <v>6134.9129999999996</v>
      </c>
      <c r="D28411" s="108">
        <v>3183.7310000000002</v>
      </c>
      <c r="E28411" s="108">
        <v>33.332999999999998</v>
      </c>
      <c r="F28411" s="145">
        <v>9337.0540000000001</v>
      </c>
      <c r="G28411" s="141" t="s">
        <v>14500</v>
      </c>
      <c r="H28411" s="108">
        <v>77.778000000000006</v>
      </c>
      <c r="I28411" s="108">
        <v>1333.404</v>
      </c>
      <c r="J28411" s="108">
        <v>35851.345999999998</v>
      </c>
      <c r="K28411" s="145">
        <v>74648.308000000005</v>
      </c>
      <c r="L28411" s="108">
        <v>283.33600000000001</v>
      </c>
      <c r="M28411" s="141" t="s">
        <v>14500</v>
      </c>
      <c r="N28411" s="108">
        <v>66.667000000000002</v>
      </c>
      <c r="O28411" s="141" t="s">
        <v>14500</v>
      </c>
      <c r="P28411" s="141" t="s">
        <v>14500</v>
      </c>
      <c r="Q28411" s="108">
        <v>41.667000000000002</v>
      </c>
      <c r="R28411" s="108">
        <v>74.073999999999998</v>
      </c>
      <c r="S28411" s="141" t="s">
        <v>14500</v>
      </c>
    </row>
    <row r="28412" spans="1:19" ht="11.25" thickBot="1" x14ac:dyDescent="0.2">
      <c r="A28412" s="112"/>
    </row>
    <row r="28413" spans="1:19" ht="11.25" thickBot="1" x14ac:dyDescent="0.2">
      <c r="A28413" s="135" t="s">
        <v>362</v>
      </c>
      <c r="B28413" s="112"/>
      <c r="C28413" s="136">
        <v>6134.9129999999996</v>
      </c>
      <c r="D28413" s="136">
        <v>3183.7310000000002</v>
      </c>
      <c r="E28413" s="136">
        <v>33.332999999999998</v>
      </c>
      <c r="F28413" s="140">
        <v>9337.0540000000001</v>
      </c>
      <c r="G28413" s="141" t="s">
        <v>14501</v>
      </c>
      <c r="H28413" s="136">
        <v>77.778000000000006</v>
      </c>
      <c r="I28413" s="136">
        <v>1333.404</v>
      </c>
      <c r="J28413" s="136">
        <v>35851.345999999998</v>
      </c>
      <c r="K28413" s="140">
        <v>74648.308000000005</v>
      </c>
      <c r="L28413" s="136">
        <v>283.33600000000001</v>
      </c>
      <c r="M28413" s="141" t="s">
        <v>14501</v>
      </c>
      <c r="N28413" s="136">
        <v>66.667000000000002</v>
      </c>
      <c r="O28413" s="141" t="s">
        <v>14501</v>
      </c>
      <c r="P28413" s="141" t="s">
        <v>14501</v>
      </c>
      <c r="Q28413" s="136">
        <v>41.667000000000002</v>
      </c>
      <c r="R28413" s="136">
        <v>74.073999999999998</v>
      </c>
      <c r="S28413" s="141" t="s">
        <v>14501</v>
      </c>
    </row>
    <row r="28414" spans="1:19" ht="11.25" thickBot="1" x14ac:dyDescent="0.2">
      <c r="A28414" s="112"/>
    </row>
    <row r="28415" spans="1:19" ht="11.25" thickBot="1" x14ac:dyDescent="0.2">
      <c r="A28415" s="138" t="s">
        <v>364</v>
      </c>
      <c r="B28415" s="112"/>
      <c r="C28415" s="136">
        <v>0</v>
      </c>
      <c r="D28415" s="136">
        <v>0</v>
      </c>
      <c r="E28415" s="136">
        <v>0</v>
      </c>
      <c r="F28415" s="140">
        <v>0</v>
      </c>
      <c r="G28415" s="141" t="s">
        <v>14501</v>
      </c>
      <c r="H28415" s="136">
        <v>0</v>
      </c>
      <c r="I28415" s="136">
        <v>0</v>
      </c>
      <c r="J28415" s="136">
        <v>0</v>
      </c>
      <c r="K28415" s="140">
        <v>0</v>
      </c>
      <c r="L28415" s="136">
        <v>0</v>
      </c>
      <c r="M28415" s="141" t="s">
        <v>14501</v>
      </c>
      <c r="N28415" s="136">
        <v>0</v>
      </c>
      <c r="O28415" s="141" t="s">
        <v>14501</v>
      </c>
      <c r="P28415" s="141" t="s">
        <v>14501</v>
      </c>
      <c r="Q28415" s="136">
        <v>0</v>
      </c>
      <c r="R28415" s="136">
        <v>0</v>
      </c>
      <c r="S28415" s="141" t="s">
        <v>14501</v>
      </c>
    </row>
    <row r="28416" spans="1:19" ht="11.25" thickBot="1" x14ac:dyDescent="0.2">
      <c r="A28416" s="112"/>
    </row>
    <row r="28417" spans="1:19" ht="11.25" thickBot="1" x14ac:dyDescent="0.2">
      <c r="A28417" s="139" t="s">
        <v>366</v>
      </c>
      <c r="B28417" s="112"/>
      <c r="C28417" s="136">
        <v>0</v>
      </c>
      <c r="D28417" s="136">
        <v>0</v>
      </c>
      <c r="E28417" s="136">
        <v>0</v>
      </c>
      <c r="F28417" s="140">
        <v>0</v>
      </c>
      <c r="G28417" s="141" t="s">
        <v>14501</v>
      </c>
      <c r="H28417" s="136">
        <v>0</v>
      </c>
      <c r="I28417" s="136">
        <v>0</v>
      </c>
      <c r="J28417" s="136">
        <v>0</v>
      </c>
      <c r="K28417" s="140">
        <v>0</v>
      </c>
      <c r="L28417" s="136">
        <v>0</v>
      </c>
      <c r="M28417" s="141" t="s">
        <v>14501</v>
      </c>
      <c r="N28417" s="136">
        <v>0</v>
      </c>
      <c r="O28417" s="141" t="s">
        <v>14501</v>
      </c>
      <c r="P28417" s="141" t="s">
        <v>14501</v>
      </c>
      <c r="Q28417" s="136">
        <v>0</v>
      </c>
      <c r="R28417" s="136">
        <v>0</v>
      </c>
      <c r="S28417" s="141" t="s">
        <v>14501</v>
      </c>
    </row>
    <row r="28418" spans="1:19" ht="11.25" thickBot="1" x14ac:dyDescent="0.2">
      <c r="A28418" s="112"/>
    </row>
    <row r="28419" spans="1:19" ht="11.25" thickBot="1" x14ac:dyDescent="0.2">
      <c r="A28419" s="106" t="s">
        <v>357</v>
      </c>
      <c r="B28419" s="106" t="s">
        <v>358</v>
      </c>
      <c r="C28419" s="146" t="s">
        <v>35</v>
      </c>
      <c r="D28419" s="146" t="s">
        <v>36</v>
      </c>
      <c r="E28419" s="146" t="s">
        <v>14506</v>
      </c>
      <c r="F28419" s="146" t="s">
        <v>38</v>
      </c>
      <c r="G28419" s="146" t="s">
        <v>39</v>
      </c>
      <c r="H28419" s="146" t="s">
        <v>41</v>
      </c>
      <c r="I28419" s="146" t="s">
        <v>42</v>
      </c>
      <c r="J28419" s="146" t="s">
        <v>43</v>
      </c>
      <c r="K28419" s="146" t="s">
        <v>44</v>
      </c>
      <c r="L28419" s="146" t="s">
        <v>45</v>
      </c>
      <c r="M28419" s="146" t="s">
        <v>46</v>
      </c>
      <c r="N28419" s="146" t="s">
        <v>47</v>
      </c>
      <c r="O28419" s="146" t="s">
        <v>48</v>
      </c>
      <c r="P28419" s="146" t="s">
        <v>49</v>
      </c>
      <c r="Q28419" s="146" t="s">
        <v>50</v>
      </c>
      <c r="R28419" s="146" t="s">
        <v>51</v>
      </c>
      <c r="S28419" s="146" t="s">
        <v>52</v>
      </c>
    </row>
    <row r="28420" spans="1:19" ht="11.25" thickBot="1" x14ac:dyDescent="0.2">
      <c r="A28420" s="107">
        <v>1</v>
      </c>
      <c r="B28420" s="132">
        <v>0.81420138888888882</v>
      </c>
      <c r="C28420" s="145">
        <v>155813.97</v>
      </c>
      <c r="D28420" s="108">
        <v>111.11199999999999</v>
      </c>
      <c r="E28420" s="108">
        <v>74.073999999999998</v>
      </c>
      <c r="F28420" s="141" t="s">
        <v>14500</v>
      </c>
      <c r="G28420" s="108">
        <v>185.18700000000001</v>
      </c>
      <c r="H28420" s="108">
        <v>23508.234</v>
      </c>
      <c r="I28420" s="108">
        <v>1129.681</v>
      </c>
      <c r="J28420" s="108">
        <v>2333.5709999999999</v>
      </c>
      <c r="K28420" s="108">
        <v>400.00700000000001</v>
      </c>
      <c r="L28420" s="108">
        <v>222.22499999999999</v>
      </c>
      <c r="M28420" s="108">
        <v>74.073999999999998</v>
      </c>
      <c r="N28420" s="108">
        <v>33.332999999999998</v>
      </c>
      <c r="O28420" s="141" t="s">
        <v>14500</v>
      </c>
      <c r="P28420" s="108">
        <v>100.001</v>
      </c>
      <c r="Q28420" s="108">
        <v>74.073999999999998</v>
      </c>
      <c r="R28420" s="108">
        <v>83.334000000000003</v>
      </c>
      <c r="S28420" s="108">
        <v>111.11199999999999</v>
      </c>
    </row>
    <row r="28421" spans="1:19" ht="11.25" thickBot="1" x14ac:dyDescent="0.2">
      <c r="A28421" s="112"/>
    </row>
    <row r="28422" spans="1:19" ht="11.25" thickBot="1" x14ac:dyDescent="0.2">
      <c r="A28422" s="135" t="s">
        <v>362</v>
      </c>
      <c r="B28422" s="112"/>
      <c r="C28422" s="140">
        <v>155813.97</v>
      </c>
      <c r="D28422" s="136">
        <v>111.11199999999999</v>
      </c>
      <c r="E28422" s="136">
        <v>74.073999999999998</v>
      </c>
      <c r="F28422" s="141" t="s">
        <v>14501</v>
      </c>
      <c r="G28422" s="136">
        <v>185.18700000000001</v>
      </c>
      <c r="H28422" s="136">
        <v>23508.234</v>
      </c>
      <c r="I28422" s="136">
        <v>1129.681</v>
      </c>
      <c r="J28422" s="136">
        <v>2333.5709999999999</v>
      </c>
      <c r="K28422" s="136">
        <v>400.00700000000001</v>
      </c>
      <c r="L28422" s="136">
        <v>222.22499999999999</v>
      </c>
      <c r="M28422" s="136">
        <v>74.073999999999998</v>
      </c>
      <c r="N28422" s="136">
        <v>33.332999999999998</v>
      </c>
      <c r="O28422" s="141" t="s">
        <v>14501</v>
      </c>
      <c r="P28422" s="136">
        <v>100.001</v>
      </c>
      <c r="Q28422" s="136">
        <v>74.073999999999998</v>
      </c>
      <c r="R28422" s="136">
        <v>83.334000000000003</v>
      </c>
      <c r="S28422" s="136">
        <v>111.11199999999999</v>
      </c>
    </row>
    <row r="28423" spans="1:19" ht="11.25" thickBot="1" x14ac:dyDescent="0.2">
      <c r="A28423" s="112"/>
    </row>
    <row r="28424" spans="1:19" ht="11.25" thickBot="1" x14ac:dyDescent="0.2">
      <c r="A28424" s="138" t="s">
        <v>364</v>
      </c>
      <c r="B28424" s="112"/>
      <c r="C28424" s="140">
        <v>0</v>
      </c>
      <c r="D28424" s="136">
        <v>0</v>
      </c>
      <c r="E28424" s="136">
        <v>0</v>
      </c>
      <c r="F28424" s="141" t="s">
        <v>14501</v>
      </c>
      <c r="G28424" s="136">
        <v>0</v>
      </c>
      <c r="H28424" s="136">
        <v>0</v>
      </c>
      <c r="I28424" s="136">
        <v>0</v>
      </c>
      <c r="J28424" s="136">
        <v>0</v>
      </c>
      <c r="K28424" s="136">
        <v>0</v>
      </c>
      <c r="L28424" s="136">
        <v>0</v>
      </c>
      <c r="M28424" s="136">
        <v>0</v>
      </c>
      <c r="N28424" s="136">
        <v>0</v>
      </c>
      <c r="O28424" s="141" t="s">
        <v>14501</v>
      </c>
      <c r="P28424" s="136">
        <v>0</v>
      </c>
      <c r="Q28424" s="136">
        <v>0</v>
      </c>
      <c r="R28424" s="136">
        <v>0</v>
      </c>
      <c r="S28424" s="136">
        <v>0</v>
      </c>
    </row>
    <row r="28425" spans="1:19" ht="11.25" thickBot="1" x14ac:dyDescent="0.2">
      <c r="A28425" s="112"/>
    </row>
    <row r="28426" spans="1:19" ht="11.25" thickBot="1" x14ac:dyDescent="0.2">
      <c r="A28426" s="139" t="s">
        <v>366</v>
      </c>
      <c r="B28426" s="112"/>
      <c r="C28426" s="140">
        <v>0</v>
      </c>
      <c r="D28426" s="136">
        <v>0</v>
      </c>
      <c r="E28426" s="136">
        <v>0</v>
      </c>
      <c r="F28426" s="141" t="s">
        <v>14501</v>
      </c>
      <c r="G28426" s="136">
        <v>0</v>
      </c>
      <c r="H28426" s="136">
        <v>0</v>
      </c>
      <c r="I28426" s="136">
        <v>0</v>
      </c>
      <c r="J28426" s="136">
        <v>0</v>
      </c>
      <c r="K28426" s="136">
        <v>0</v>
      </c>
      <c r="L28426" s="136">
        <v>0</v>
      </c>
      <c r="M28426" s="136">
        <v>0</v>
      </c>
      <c r="N28426" s="136">
        <v>0</v>
      </c>
      <c r="O28426" s="141" t="s">
        <v>14501</v>
      </c>
      <c r="P28426" s="136">
        <v>0</v>
      </c>
      <c r="Q28426" s="136">
        <v>0</v>
      </c>
      <c r="R28426" s="136">
        <v>0</v>
      </c>
      <c r="S28426" s="136">
        <v>0</v>
      </c>
    </row>
    <row r="28427" spans="1:19" ht="11.25" thickBot="1" x14ac:dyDescent="0.2">
      <c r="A28427" s="112"/>
    </row>
    <row r="28428" spans="1:19" ht="11.25" thickBot="1" x14ac:dyDescent="0.2">
      <c r="A28428" s="106" t="s">
        <v>357</v>
      </c>
      <c r="B28428" s="106" t="s">
        <v>358</v>
      </c>
      <c r="C28428" s="146" t="s">
        <v>53</v>
      </c>
      <c r="D28428" s="146" t="s">
        <v>54</v>
      </c>
      <c r="E28428" s="146" t="s">
        <v>55</v>
      </c>
      <c r="F28428" s="146" t="s">
        <v>56</v>
      </c>
      <c r="G28428" s="146" t="s">
        <v>14507</v>
      </c>
      <c r="H28428" s="146" t="s">
        <v>57</v>
      </c>
      <c r="I28428" s="146" t="s">
        <v>59</v>
      </c>
      <c r="J28428" s="146" t="s">
        <v>14508</v>
      </c>
      <c r="K28428" s="146" t="s">
        <v>60</v>
      </c>
      <c r="L28428" s="146" t="s">
        <v>61</v>
      </c>
      <c r="M28428" s="146" t="s">
        <v>62</v>
      </c>
      <c r="N28428" s="146" t="s">
        <v>14509</v>
      </c>
      <c r="O28428" s="146" t="s">
        <v>63</v>
      </c>
      <c r="P28428" s="146" t="s">
        <v>64</v>
      </c>
      <c r="Q28428" s="146" t="s">
        <v>66</v>
      </c>
      <c r="R28428" s="146" t="s">
        <v>14510</v>
      </c>
      <c r="S28428" s="146" t="s">
        <v>67</v>
      </c>
    </row>
    <row r="28429" spans="1:19" ht="11.25" thickBot="1" x14ac:dyDescent="0.2">
      <c r="A28429" s="107">
        <v>1</v>
      </c>
      <c r="B28429" s="132">
        <v>0.81420138888888882</v>
      </c>
      <c r="C28429" s="108">
        <v>33.332999999999998</v>
      </c>
      <c r="D28429" s="108">
        <v>74.073999999999998</v>
      </c>
      <c r="E28429" s="108">
        <v>33.332999999999998</v>
      </c>
      <c r="F28429" s="108">
        <v>33.332999999999998</v>
      </c>
      <c r="G28429" s="108">
        <v>55.555999999999997</v>
      </c>
      <c r="H28429" s="108">
        <v>134.922</v>
      </c>
      <c r="I28429" s="108">
        <v>212.965</v>
      </c>
      <c r="J28429" s="141" t="s">
        <v>14500</v>
      </c>
      <c r="K28429" s="141" t="s">
        <v>14500</v>
      </c>
      <c r="L28429" s="141" t="s">
        <v>14500</v>
      </c>
      <c r="M28429" s="108">
        <v>111.11199999999999</v>
      </c>
      <c r="N28429" s="108">
        <v>33.332999999999998</v>
      </c>
      <c r="O28429" s="141" t="s">
        <v>14500</v>
      </c>
      <c r="P28429" s="108">
        <v>9330.7649999999994</v>
      </c>
      <c r="Q28429" s="145">
        <v>655222.43000000005</v>
      </c>
      <c r="R28429" s="141" t="s">
        <v>14500</v>
      </c>
      <c r="S28429" s="108">
        <v>870.40599999999995</v>
      </c>
    </row>
    <row r="28430" spans="1:19" ht="11.25" thickBot="1" x14ac:dyDescent="0.2">
      <c r="A28430" s="112"/>
    </row>
    <row r="28431" spans="1:19" ht="11.25" thickBot="1" x14ac:dyDescent="0.2">
      <c r="A28431" s="135" t="s">
        <v>362</v>
      </c>
      <c r="B28431" s="112"/>
      <c r="C28431" s="136">
        <v>33.332999999999998</v>
      </c>
      <c r="D28431" s="136">
        <v>74.073999999999998</v>
      </c>
      <c r="E28431" s="136">
        <v>33.332999999999998</v>
      </c>
      <c r="F28431" s="136">
        <v>33.332999999999998</v>
      </c>
      <c r="G28431" s="136">
        <v>55.555999999999997</v>
      </c>
      <c r="H28431" s="136">
        <v>134.922</v>
      </c>
      <c r="I28431" s="136">
        <v>212.965</v>
      </c>
      <c r="J28431" s="141" t="s">
        <v>14501</v>
      </c>
      <c r="K28431" s="141" t="s">
        <v>14501</v>
      </c>
      <c r="L28431" s="141" t="s">
        <v>14501</v>
      </c>
      <c r="M28431" s="136">
        <v>111.11199999999999</v>
      </c>
      <c r="N28431" s="136">
        <v>33.332999999999998</v>
      </c>
      <c r="O28431" s="141" t="s">
        <v>14501</v>
      </c>
      <c r="P28431" s="136">
        <v>9330.7649999999994</v>
      </c>
      <c r="Q28431" s="140">
        <v>655222.43000000005</v>
      </c>
      <c r="R28431" s="141" t="s">
        <v>14501</v>
      </c>
      <c r="S28431" s="136">
        <v>870.40599999999995</v>
      </c>
    </row>
    <row r="28432" spans="1:19" ht="11.25" thickBot="1" x14ac:dyDescent="0.2">
      <c r="A28432" s="112"/>
    </row>
    <row r="28433" spans="1:19" ht="11.25" thickBot="1" x14ac:dyDescent="0.2">
      <c r="A28433" s="138" t="s">
        <v>364</v>
      </c>
      <c r="B28433" s="112"/>
      <c r="C28433" s="136">
        <v>0</v>
      </c>
      <c r="D28433" s="136">
        <v>0</v>
      </c>
      <c r="E28433" s="136">
        <v>0</v>
      </c>
      <c r="F28433" s="136">
        <v>0</v>
      </c>
      <c r="G28433" s="136">
        <v>0</v>
      </c>
      <c r="H28433" s="136">
        <v>0</v>
      </c>
      <c r="I28433" s="136">
        <v>0</v>
      </c>
      <c r="J28433" s="141" t="s">
        <v>14501</v>
      </c>
      <c r="K28433" s="141" t="s">
        <v>14501</v>
      </c>
      <c r="L28433" s="141" t="s">
        <v>14501</v>
      </c>
      <c r="M28433" s="136">
        <v>0</v>
      </c>
      <c r="N28433" s="136">
        <v>0</v>
      </c>
      <c r="O28433" s="141" t="s">
        <v>14501</v>
      </c>
      <c r="P28433" s="136">
        <v>0</v>
      </c>
      <c r="Q28433" s="140">
        <v>0</v>
      </c>
      <c r="R28433" s="141" t="s">
        <v>14501</v>
      </c>
      <c r="S28433" s="136">
        <v>0</v>
      </c>
    </row>
    <row r="28434" spans="1:19" ht="11.25" thickBot="1" x14ac:dyDescent="0.2">
      <c r="A28434" s="112"/>
    </row>
    <row r="28435" spans="1:19" ht="11.25" thickBot="1" x14ac:dyDescent="0.2">
      <c r="A28435" s="139" t="s">
        <v>366</v>
      </c>
      <c r="B28435" s="112"/>
      <c r="C28435" s="136">
        <v>0</v>
      </c>
      <c r="D28435" s="136">
        <v>0</v>
      </c>
      <c r="E28435" s="136">
        <v>0</v>
      </c>
      <c r="F28435" s="136">
        <v>0</v>
      </c>
      <c r="G28435" s="136">
        <v>0</v>
      </c>
      <c r="H28435" s="136">
        <v>0</v>
      </c>
      <c r="I28435" s="136">
        <v>0</v>
      </c>
      <c r="J28435" s="141" t="s">
        <v>14501</v>
      </c>
      <c r="K28435" s="141" t="s">
        <v>14501</v>
      </c>
      <c r="L28435" s="141" t="s">
        <v>14501</v>
      </c>
      <c r="M28435" s="136">
        <v>0</v>
      </c>
      <c r="N28435" s="136">
        <v>0</v>
      </c>
      <c r="O28435" s="141" t="s">
        <v>14501</v>
      </c>
      <c r="P28435" s="136">
        <v>0</v>
      </c>
      <c r="Q28435" s="140">
        <v>0</v>
      </c>
      <c r="R28435" s="141" t="s">
        <v>14501</v>
      </c>
      <c r="S28435" s="136">
        <v>0</v>
      </c>
    </row>
    <row r="28436" spans="1:19" ht="11.25" thickBot="1" x14ac:dyDescent="0.2">
      <c r="A28436" s="112"/>
    </row>
    <row r="28437" spans="1:19" ht="11.25" thickBot="1" x14ac:dyDescent="0.2">
      <c r="A28437" s="106" t="s">
        <v>357</v>
      </c>
      <c r="B28437" s="106" t="s">
        <v>358</v>
      </c>
      <c r="C28437" s="146" t="s">
        <v>68</v>
      </c>
      <c r="D28437" s="146" t="s">
        <v>14511</v>
      </c>
    </row>
    <row r="28438" spans="1:19" ht="11.25" thickBot="1" x14ac:dyDescent="0.2">
      <c r="A28438" s="107">
        <v>1</v>
      </c>
      <c r="B28438" s="132">
        <v>0.81420138888888882</v>
      </c>
      <c r="C28438" s="108">
        <v>66.667000000000002</v>
      </c>
      <c r="D28438" s="141" t="s">
        <v>14500</v>
      </c>
    </row>
    <row r="28439" spans="1:19" ht="11.25" thickBot="1" x14ac:dyDescent="0.2">
      <c r="A28439" s="112"/>
    </row>
    <row r="28440" spans="1:19" ht="11.25" thickBot="1" x14ac:dyDescent="0.2">
      <c r="A28440" s="135" t="s">
        <v>362</v>
      </c>
      <c r="B28440" s="112"/>
      <c r="C28440" s="136">
        <v>66.667000000000002</v>
      </c>
      <c r="D28440" s="141" t="s">
        <v>14501</v>
      </c>
    </row>
    <row r="28441" spans="1:19" ht="11.25" thickBot="1" x14ac:dyDescent="0.2">
      <c r="A28441" s="112"/>
    </row>
    <row r="28442" spans="1:19" ht="11.25" thickBot="1" x14ac:dyDescent="0.2">
      <c r="A28442" s="138" t="s">
        <v>364</v>
      </c>
      <c r="B28442" s="112"/>
      <c r="C28442" s="136">
        <v>0</v>
      </c>
      <c r="D28442" s="141" t="s">
        <v>14501</v>
      </c>
    </row>
    <row r="28443" spans="1:19" ht="11.25" thickBot="1" x14ac:dyDescent="0.2">
      <c r="A28443" s="112"/>
    </row>
    <row r="28444" spans="1:19" ht="11.25" thickBot="1" x14ac:dyDescent="0.2">
      <c r="A28444" s="139" t="s">
        <v>366</v>
      </c>
      <c r="B28444" s="112"/>
      <c r="C28444" s="136">
        <v>0</v>
      </c>
      <c r="D28444" s="141" t="s">
        <v>14501</v>
      </c>
    </row>
    <row r="28445" spans="1:19" ht="10.5" x14ac:dyDescent="0.15">
      <c r="A28445" s="112"/>
    </row>
    <row r="28446" spans="1:19" x14ac:dyDescent="0.15">
      <c r="A28446" s="129"/>
      <c r="B28446" s="86" t="s">
        <v>5253</v>
      </c>
    </row>
    <row r="28447" spans="1:19" ht="9.75" thickBot="1" x14ac:dyDescent="0.2">
      <c r="A28447" s="81" t="s">
        <v>5871</v>
      </c>
    </row>
    <row r="28448" spans="1:19" ht="11.25" thickBot="1" x14ac:dyDescent="0.2">
      <c r="A28448" s="106" t="s">
        <v>357</v>
      </c>
      <c r="B28448" s="106" t="s">
        <v>358</v>
      </c>
      <c r="C28448" s="146" t="s">
        <v>14494</v>
      </c>
      <c r="D28448" s="146" t="s">
        <v>14495</v>
      </c>
      <c r="E28448" s="146" t="s">
        <v>14496</v>
      </c>
      <c r="F28448" s="146" t="s">
        <v>0</v>
      </c>
      <c r="G28448" s="146" t="s">
        <v>1</v>
      </c>
      <c r="H28448" s="146" t="s">
        <v>2</v>
      </c>
      <c r="I28448" s="146" t="s">
        <v>14497</v>
      </c>
      <c r="J28448" s="146" t="s">
        <v>3</v>
      </c>
      <c r="K28448" s="146" t="s">
        <v>14498</v>
      </c>
      <c r="L28448" s="146" t="s">
        <v>7</v>
      </c>
      <c r="M28448" s="146" t="s">
        <v>14499</v>
      </c>
      <c r="N28448" s="146" t="s">
        <v>10</v>
      </c>
      <c r="O28448" s="146" t="s">
        <v>11</v>
      </c>
      <c r="P28448" s="146" t="s">
        <v>12</v>
      </c>
      <c r="Q28448" s="146" t="s">
        <v>13</v>
      </c>
      <c r="R28448" s="146" t="s">
        <v>14</v>
      </c>
      <c r="S28448" s="146" t="s">
        <v>15</v>
      </c>
    </row>
    <row r="28449" spans="1:19" ht="11.25" thickBot="1" x14ac:dyDescent="0.2">
      <c r="A28449" s="107">
        <v>1</v>
      </c>
      <c r="B28449" s="132">
        <v>0.81934027777777774</v>
      </c>
      <c r="C28449" s="141" t="s">
        <v>14500</v>
      </c>
      <c r="D28449" s="141" t="s">
        <v>14500</v>
      </c>
      <c r="E28449" s="108">
        <v>148.15</v>
      </c>
      <c r="F28449" s="108">
        <v>9147.7160000000003</v>
      </c>
      <c r="G28449" s="108">
        <v>44595.720999999998</v>
      </c>
      <c r="H28449" s="108">
        <v>851.88300000000004</v>
      </c>
      <c r="I28449" s="108">
        <v>71.429000000000002</v>
      </c>
      <c r="J28449" s="108">
        <v>633.351</v>
      </c>
      <c r="K28449" s="108">
        <v>451.40300000000002</v>
      </c>
      <c r="L28449" s="145">
        <v>8764.2039999999997</v>
      </c>
      <c r="M28449" s="108">
        <v>148.15</v>
      </c>
      <c r="N28449" s="108">
        <v>120.371</v>
      </c>
      <c r="O28449" s="108">
        <v>187.50200000000001</v>
      </c>
      <c r="P28449" s="108">
        <v>19174.217000000001</v>
      </c>
      <c r="Q28449" s="108">
        <v>133082.64000000001</v>
      </c>
      <c r="R28449" s="108">
        <v>284.726</v>
      </c>
      <c r="S28449" s="108">
        <v>916.69899999999996</v>
      </c>
    </row>
    <row r="28450" spans="1:19" ht="11.25" thickBot="1" x14ac:dyDescent="0.2">
      <c r="A28450" s="112"/>
    </row>
    <row r="28451" spans="1:19" ht="11.25" thickBot="1" x14ac:dyDescent="0.2">
      <c r="A28451" s="135" t="s">
        <v>362</v>
      </c>
      <c r="B28451" s="112"/>
      <c r="C28451" s="141" t="s">
        <v>14501</v>
      </c>
      <c r="D28451" s="141" t="s">
        <v>14501</v>
      </c>
      <c r="E28451" s="136">
        <v>148.15</v>
      </c>
      <c r="F28451" s="136">
        <v>9147.7160000000003</v>
      </c>
      <c r="G28451" s="136">
        <v>44595.720999999998</v>
      </c>
      <c r="H28451" s="136">
        <v>851.88300000000004</v>
      </c>
      <c r="I28451" s="136">
        <v>71.429000000000002</v>
      </c>
      <c r="J28451" s="136">
        <v>633.351</v>
      </c>
      <c r="K28451" s="136">
        <v>451.40300000000002</v>
      </c>
      <c r="L28451" s="140">
        <v>8764.2039999999997</v>
      </c>
      <c r="M28451" s="136">
        <v>148.15</v>
      </c>
      <c r="N28451" s="136">
        <v>120.371</v>
      </c>
      <c r="O28451" s="136">
        <v>187.50200000000001</v>
      </c>
      <c r="P28451" s="136">
        <v>19174.217000000001</v>
      </c>
      <c r="Q28451" s="136">
        <v>133082.64000000001</v>
      </c>
      <c r="R28451" s="136">
        <v>284.726</v>
      </c>
      <c r="S28451" s="136">
        <v>916.69899999999996</v>
      </c>
    </row>
    <row r="28452" spans="1:19" ht="11.25" thickBot="1" x14ac:dyDescent="0.2">
      <c r="A28452" s="112"/>
    </row>
    <row r="28453" spans="1:19" ht="11.25" thickBot="1" x14ac:dyDescent="0.2">
      <c r="A28453" s="138" t="s">
        <v>364</v>
      </c>
      <c r="B28453" s="112"/>
      <c r="C28453" s="141" t="s">
        <v>14501</v>
      </c>
      <c r="D28453" s="141" t="s">
        <v>14501</v>
      </c>
      <c r="E28453" s="136">
        <v>0</v>
      </c>
      <c r="F28453" s="136">
        <v>0</v>
      </c>
      <c r="G28453" s="136">
        <v>0</v>
      </c>
      <c r="H28453" s="136">
        <v>0</v>
      </c>
      <c r="I28453" s="136">
        <v>0</v>
      </c>
      <c r="J28453" s="136">
        <v>0</v>
      </c>
      <c r="K28453" s="136">
        <v>0</v>
      </c>
      <c r="L28453" s="140">
        <v>0</v>
      </c>
      <c r="M28453" s="136">
        <v>0</v>
      </c>
      <c r="N28453" s="136">
        <v>0</v>
      </c>
      <c r="O28453" s="136">
        <v>0</v>
      </c>
      <c r="P28453" s="136">
        <v>0</v>
      </c>
      <c r="Q28453" s="136">
        <v>0</v>
      </c>
      <c r="R28453" s="136">
        <v>0</v>
      </c>
      <c r="S28453" s="136">
        <v>0</v>
      </c>
    </row>
    <row r="28454" spans="1:19" ht="11.25" thickBot="1" x14ac:dyDescent="0.2">
      <c r="A28454" s="112"/>
    </row>
    <row r="28455" spans="1:19" ht="11.25" thickBot="1" x14ac:dyDescent="0.2">
      <c r="A28455" s="139" t="s">
        <v>366</v>
      </c>
      <c r="B28455" s="112"/>
      <c r="C28455" s="141" t="s">
        <v>14501</v>
      </c>
      <c r="D28455" s="141" t="s">
        <v>14501</v>
      </c>
      <c r="E28455" s="136">
        <v>0</v>
      </c>
      <c r="F28455" s="136">
        <v>0</v>
      </c>
      <c r="G28455" s="136">
        <v>0</v>
      </c>
      <c r="H28455" s="136">
        <v>0</v>
      </c>
      <c r="I28455" s="136">
        <v>0</v>
      </c>
      <c r="J28455" s="136">
        <v>0</v>
      </c>
      <c r="K28455" s="136">
        <v>0</v>
      </c>
      <c r="L28455" s="140">
        <v>0</v>
      </c>
      <c r="M28455" s="136">
        <v>0</v>
      </c>
      <c r="N28455" s="136">
        <v>0</v>
      </c>
      <c r="O28455" s="136">
        <v>0</v>
      </c>
      <c r="P28455" s="136">
        <v>0</v>
      </c>
      <c r="Q28455" s="136">
        <v>0</v>
      </c>
      <c r="R28455" s="136">
        <v>0</v>
      </c>
      <c r="S28455" s="136">
        <v>0</v>
      </c>
    </row>
    <row r="28456" spans="1:19" ht="11.25" thickBot="1" x14ac:dyDescent="0.2">
      <c r="A28456" s="112"/>
    </row>
    <row r="28457" spans="1:19" ht="11.25" thickBot="1" x14ac:dyDescent="0.2">
      <c r="A28457" s="106" t="s">
        <v>357</v>
      </c>
      <c r="B28457" s="106" t="s">
        <v>358</v>
      </c>
      <c r="C28457" s="146" t="s">
        <v>16</v>
      </c>
      <c r="D28457" s="146" t="s">
        <v>14502</v>
      </c>
      <c r="E28457" s="146" t="s">
        <v>14503</v>
      </c>
      <c r="F28457" s="146" t="s">
        <v>20</v>
      </c>
      <c r="G28457" s="146" t="s">
        <v>21</v>
      </c>
      <c r="H28457" s="146" t="s">
        <v>22</v>
      </c>
      <c r="I28457" s="146" t="s">
        <v>23</v>
      </c>
      <c r="J28457" s="146" t="s">
        <v>24</v>
      </c>
      <c r="K28457" s="146" t="s">
        <v>26</v>
      </c>
      <c r="L28457" s="146" t="s">
        <v>14504</v>
      </c>
      <c r="M28457" s="146" t="s">
        <v>27</v>
      </c>
      <c r="N28457" s="146" t="s">
        <v>28</v>
      </c>
      <c r="O28457" s="146" t="s">
        <v>29</v>
      </c>
      <c r="P28457" s="146" t="s">
        <v>30</v>
      </c>
      <c r="Q28457" s="146" t="s">
        <v>14505</v>
      </c>
      <c r="R28457" s="146" t="s">
        <v>32</v>
      </c>
      <c r="S28457" s="146" t="s">
        <v>33</v>
      </c>
    </row>
    <row r="28458" spans="1:19" ht="11.25" thickBot="1" x14ac:dyDescent="0.2">
      <c r="A28458" s="107">
        <v>1</v>
      </c>
      <c r="B28458" s="132">
        <v>0.81934027777777774</v>
      </c>
      <c r="C28458" s="108">
        <v>15610.241</v>
      </c>
      <c r="D28458" s="108">
        <v>4567.5330000000004</v>
      </c>
      <c r="E28458" s="141" t="s">
        <v>14500</v>
      </c>
      <c r="F28458" s="145">
        <v>10387.82</v>
      </c>
      <c r="G28458" s="108">
        <v>33.332999999999998</v>
      </c>
      <c r="H28458" s="108">
        <v>33.332999999999998</v>
      </c>
      <c r="I28458" s="108">
        <v>3228.8609999999999</v>
      </c>
      <c r="J28458" s="108">
        <v>35888.141000000003</v>
      </c>
      <c r="K28458" s="145">
        <v>74990.284</v>
      </c>
      <c r="L28458" s="108">
        <v>291.67099999999999</v>
      </c>
      <c r="M28458" s="141" t="s">
        <v>14500</v>
      </c>
      <c r="N28458" s="108">
        <v>259.262</v>
      </c>
      <c r="O28458" s="141" t="s">
        <v>14500</v>
      </c>
      <c r="P28458" s="141" t="s">
        <v>14500</v>
      </c>
      <c r="Q28458" s="141" t="s">
        <v>14500</v>
      </c>
      <c r="R28458" s="108">
        <v>83.334000000000003</v>
      </c>
      <c r="S28458" s="108">
        <v>33.332999999999998</v>
      </c>
    </row>
    <row r="28459" spans="1:19" ht="11.25" thickBot="1" x14ac:dyDescent="0.2">
      <c r="A28459" s="112"/>
    </row>
    <row r="28460" spans="1:19" ht="11.25" thickBot="1" x14ac:dyDescent="0.2">
      <c r="A28460" s="135" t="s">
        <v>362</v>
      </c>
      <c r="B28460" s="112"/>
      <c r="C28460" s="136">
        <v>15610.241</v>
      </c>
      <c r="D28460" s="136">
        <v>4567.5330000000004</v>
      </c>
      <c r="E28460" s="141" t="s">
        <v>14501</v>
      </c>
      <c r="F28460" s="140">
        <v>10387.82</v>
      </c>
      <c r="G28460" s="136">
        <v>33.332999999999998</v>
      </c>
      <c r="H28460" s="136">
        <v>33.332999999999998</v>
      </c>
      <c r="I28460" s="136">
        <v>3228.8609999999999</v>
      </c>
      <c r="J28460" s="136">
        <v>35888.141000000003</v>
      </c>
      <c r="K28460" s="140">
        <v>74990.284</v>
      </c>
      <c r="L28460" s="136">
        <v>291.67099999999999</v>
      </c>
      <c r="M28460" s="141" t="s">
        <v>14501</v>
      </c>
      <c r="N28460" s="136">
        <v>259.262</v>
      </c>
      <c r="O28460" s="141" t="s">
        <v>14501</v>
      </c>
      <c r="P28460" s="141" t="s">
        <v>14501</v>
      </c>
      <c r="Q28460" s="141" t="s">
        <v>14501</v>
      </c>
      <c r="R28460" s="136">
        <v>83.334000000000003</v>
      </c>
      <c r="S28460" s="136">
        <v>33.332999999999998</v>
      </c>
    </row>
    <row r="28461" spans="1:19" ht="11.25" thickBot="1" x14ac:dyDescent="0.2">
      <c r="A28461" s="112"/>
    </row>
    <row r="28462" spans="1:19" ht="11.25" thickBot="1" x14ac:dyDescent="0.2">
      <c r="A28462" s="138" t="s">
        <v>364</v>
      </c>
      <c r="B28462" s="112"/>
      <c r="C28462" s="136">
        <v>0</v>
      </c>
      <c r="D28462" s="136">
        <v>0</v>
      </c>
      <c r="E28462" s="141" t="s">
        <v>14501</v>
      </c>
      <c r="F28462" s="140">
        <v>0</v>
      </c>
      <c r="G28462" s="136">
        <v>0</v>
      </c>
      <c r="H28462" s="136">
        <v>0</v>
      </c>
      <c r="I28462" s="136">
        <v>0</v>
      </c>
      <c r="J28462" s="136">
        <v>0</v>
      </c>
      <c r="K28462" s="140">
        <v>0</v>
      </c>
      <c r="L28462" s="136">
        <v>0</v>
      </c>
      <c r="M28462" s="141" t="s">
        <v>14501</v>
      </c>
      <c r="N28462" s="136">
        <v>0</v>
      </c>
      <c r="O28462" s="141" t="s">
        <v>14501</v>
      </c>
      <c r="P28462" s="141" t="s">
        <v>14501</v>
      </c>
      <c r="Q28462" s="141" t="s">
        <v>14501</v>
      </c>
      <c r="R28462" s="136">
        <v>0</v>
      </c>
      <c r="S28462" s="136">
        <v>0</v>
      </c>
    </row>
    <row r="28463" spans="1:19" ht="11.25" thickBot="1" x14ac:dyDescent="0.2">
      <c r="A28463" s="112"/>
    </row>
    <row r="28464" spans="1:19" ht="11.25" thickBot="1" x14ac:dyDescent="0.2">
      <c r="A28464" s="139" t="s">
        <v>366</v>
      </c>
      <c r="B28464" s="112"/>
      <c r="C28464" s="136">
        <v>0</v>
      </c>
      <c r="D28464" s="136">
        <v>0</v>
      </c>
      <c r="E28464" s="141" t="s">
        <v>14501</v>
      </c>
      <c r="F28464" s="140">
        <v>0</v>
      </c>
      <c r="G28464" s="136">
        <v>0</v>
      </c>
      <c r="H28464" s="136">
        <v>0</v>
      </c>
      <c r="I28464" s="136">
        <v>0</v>
      </c>
      <c r="J28464" s="136">
        <v>0</v>
      </c>
      <c r="K28464" s="140">
        <v>0</v>
      </c>
      <c r="L28464" s="136">
        <v>0</v>
      </c>
      <c r="M28464" s="141" t="s">
        <v>14501</v>
      </c>
      <c r="N28464" s="136">
        <v>0</v>
      </c>
      <c r="O28464" s="141" t="s">
        <v>14501</v>
      </c>
      <c r="P28464" s="141" t="s">
        <v>14501</v>
      </c>
      <c r="Q28464" s="141" t="s">
        <v>14501</v>
      </c>
      <c r="R28464" s="136">
        <v>0</v>
      </c>
      <c r="S28464" s="136">
        <v>0</v>
      </c>
    </row>
    <row r="28465" spans="1:19" ht="11.25" thickBot="1" x14ac:dyDescent="0.2">
      <c r="A28465" s="112"/>
    </row>
    <row r="28466" spans="1:19" ht="11.25" thickBot="1" x14ac:dyDescent="0.2">
      <c r="A28466" s="106" t="s">
        <v>357</v>
      </c>
      <c r="B28466" s="106" t="s">
        <v>358</v>
      </c>
      <c r="C28466" s="146" t="s">
        <v>35</v>
      </c>
      <c r="D28466" s="146" t="s">
        <v>36</v>
      </c>
      <c r="E28466" s="146" t="s">
        <v>14506</v>
      </c>
      <c r="F28466" s="146" t="s">
        <v>38</v>
      </c>
      <c r="G28466" s="146" t="s">
        <v>39</v>
      </c>
      <c r="H28466" s="146" t="s">
        <v>41</v>
      </c>
      <c r="I28466" s="146" t="s">
        <v>42</v>
      </c>
      <c r="J28466" s="146" t="s">
        <v>43</v>
      </c>
      <c r="K28466" s="146" t="s">
        <v>44</v>
      </c>
      <c r="L28466" s="146" t="s">
        <v>45</v>
      </c>
      <c r="M28466" s="146" t="s">
        <v>46</v>
      </c>
      <c r="N28466" s="146" t="s">
        <v>47</v>
      </c>
      <c r="O28466" s="146" t="s">
        <v>48</v>
      </c>
      <c r="P28466" s="146" t="s">
        <v>49</v>
      </c>
      <c r="Q28466" s="146" t="s">
        <v>50</v>
      </c>
      <c r="R28466" s="146" t="s">
        <v>51</v>
      </c>
      <c r="S28466" s="146" t="s">
        <v>52</v>
      </c>
    </row>
    <row r="28467" spans="1:19" ht="11.25" thickBot="1" x14ac:dyDescent="0.2">
      <c r="A28467" s="107">
        <v>1</v>
      </c>
      <c r="B28467" s="132">
        <v>0.81934027777777774</v>
      </c>
      <c r="C28467" s="145">
        <v>158881.13</v>
      </c>
      <c r="D28467" s="108">
        <v>33.332999999999998</v>
      </c>
      <c r="E28467" s="108">
        <v>74.073999999999998</v>
      </c>
      <c r="F28467" s="141" t="s">
        <v>14500</v>
      </c>
      <c r="G28467" s="108">
        <v>155.55699999999999</v>
      </c>
      <c r="H28467" s="108">
        <v>25897.185000000001</v>
      </c>
      <c r="I28467" s="108">
        <v>550.01499999999999</v>
      </c>
      <c r="J28467" s="108">
        <v>1033.3810000000001</v>
      </c>
      <c r="K28467" s="108">
        <v>288.89299999999997</v>
      </c>
      <c r="L28467" s="108">
        <v>212.96600000000001</v>
      </c>
      <c r="M28467" s="108">
        <v>33.332999999999998</v>
      </c>
      <c r="N28467" s="141" t="s">
        <v>14500</v>
      </c>
      <c r="O28467" s="108">
        <v>33.332999999999998</v>
      </c>
      <c r="P28467" s="108">
        <v>55.555999999999997</v>
      </c>
      <c r="Q28467" s="108">
        <v>74.073999999999998</v>
      </c>
      <c r="R28467" s="108">
        <v>120.371</v>
      </c>
      <c r="S28467" s="108">
        <v>33.332999999999998</v>
      </c>
    </row>
    <row r="28468" spans="1:19" ht="11.25" thickBot="1" x14ac:dyDescent="0.2">
      <c r="A28468" s="112"/>
    </row>
    <row r="28469" spans="1:19" ht="11.25" thickBot="1" x14ac:dyDescent="0.2">
      <c r="A28469" s="135" t="s">
        <v>362</v>
      </c>
      <c r="B28469" s="112"/>
      <c r="C28469" s="140">
        <v>158881.13</v>
      </c>
      <c r="D28469" s="136">
        <v>33.332999999999998</v>
      </c>
      <c r="E28469" s="136">
        <v>74.073999999999998</v>
      </c>
      <c r="F28469" s="141" t="s">
        <v>14501</v>
      </c>
      <c r="G28469" s="136">
        <v>155.55699999999999</v>
      </c>
      <c r="H28469" s="136">
        <v>25897.185000000001</v>
      </c>
      <c r="I28469" s="136">
        <v>550.01499999999999</v>
      </c>
      <c r="J28469" s="136">
        <v>1033.3810000000001</v>
      </c>
      <c r="K28469" s="136">
        <v>288.89299999999997</v>
      </c>
      <c r="L28469" s="136">
        <v>212.96600000000001</v>
      </c>
      <c r="M28469" s="136">
        <v>33.332999999999998</v>
      </c>
      <c r="N28469" s="141" t="s">
        <v>14501</v>
      </c>
      <c r="O28469" s="136">
        <v>33.332999999999998</v>
      </c>
      <c r="P28469" s="136">
        <v>55.555999999999997</v>
      </c>
      <c r="Q28469" s="136">
        <v>74.073999999999998</v>
      </c>
      <c r="R28469" s="136">
        <v>120.371</v>
      </c>
      <c r="S28469" s="136">
        <v>33.332999999999998</v>
      </c>
    </row>
    <row r="28470" spans="1:19" ht="11.25" thickBot="1" x14ac:dyDescent="0.2">
      <c r="A28470" s="112"/>
    </row>
    <row r="28471" spans="1:19" ht="11.25" thickBot="1" x14ac:dyDescent="0.2">
      <c r="A28471" s="138" t="s">
        <v>364</v>
      </c>
      <c r="B28471" s="112"/>
      <c r="C28471" s="140">
        <v>0</v>
      </c>
      <c r="D28471" s="136">
        <v>0</v>
      </c>
      <c r="E28471" s="136">
        <v>0</v>
      </c>
      <c r="F28471" s="141" t="s">
        <v>14501</v>
      </c>
      <c r="G28471" s="136">
        <v>0</v>
      </c>
      <c r="H28471" s="136">
        <v>0</v>
      </c>
      <c r="I28471" s="136">
        <v>0</v>
      </c>
      <c r="J28471" s="136">
        <v>0</v>
      </c>
      <c r="K28471" s="136">
        <v>0</v>
      </c>
      <c r="L28471" s="136">
        <v>0</v>
      </c>
      <c r="M28471" s="136">
        <v>0</v>
      </c>
      <c r="N28471" s="141" t="s">
        <v>14501</v>
      </c>
      <c r="O28471" s="136">
        <v>0</v>
      </c>
      <c r="P28471" s="136">
        <v>0</v>
      </c>
      <c r="Q28471" s="136">
        <v>0</v>
      </c>
      <c r="R28471" s="136">
        <v>0</v>
      </c>
      <c r="S28471" s="136">
        <v>0</v>
      </c>
    </row>
    <row r="28472" spans="1:19" ht="11.25" thickBot="1" x14ac:dyDescent="0.2">
      <c r="A28472" s="112"/>
    </row>
    <row r="28473" spans="1:19" ht="11.25" thickBot="1" x14ac:dyDescent="0.2">
      <c r="A28473" s="139" t="s">
        <v>366</v>
      </c>
      <c r="B28473" s="112"/>
      <c r="C28473" s="140">
        <v>0</v>
      </c>
      <c r="D28473" s="136">
        <v>0</v>
      </c>
      <c r="E28473" s="136">
        <v>0</v>
      </c>
      <c r="F28473" s="141" t="s">
        <v>14501</v>
      </c>
      <c r="G28473" s="136">
        <v>0</v>
      </c>
      <c r="H28473" s="136">
        <v>0</v>
      </c>
      <c r="I28473" s="136">
        <v>0</v>
      </c>
      <c r="J28473" s="136">
        <v>0</v>
      </c>
      <c r="K28473" s="136">
        <v>0</v>
      </c>
      <c r="L28473" s="136">
        <v>0</v>
      </c>
      <c r="M28473" s="136">
        <v>0</v>
      </c>
      <c r="N28473" s="141" t="s">
        <v>14501</v>
      </c>
      <c r="O28473" s="136">
        <v>0</v>
      </c>
      <c r="P28473" s="136">
        <v>0</v>
      </c>
      <c r="Q28473" s="136">
        <v>0</v>
      </c>
      <c r="R28473" s="136">
        <v>0</v>
      </c>
      <c r="S28473" s="136">
        <v>0</v>
      </c>
    </row>
    <row r="28474" spans="1:19" ht="11.25" thickBot="1" x14ac:dyDescent="0.2">
      <c r="A28474" s="112"/>
    </row>
    <row r="28475" spans="1:19" ht="11.25" thickBot="1" x14ac:dyDescent="0.2">
      <c r="A28475" s="106" t="s">
        <v>357</v>
      </c>
      <c r="B28475" s="106" t="s">
        <v>358</v>
      </c>
      <c r="C28475" s="146" t="s">
        <v>53</v>
      </c>
      <c r="D28475" s="146" t="s">
        <v>54</v>
      </c>
      <c r="E28475" s="146" t="s">
        <v>55</v>
      </c>
      <c r="F28475" s="146" t="s">
        <v>56</v>
      </c>
      <c r="G28475" s="146" t="s">
        <v>14507</v>
      </c>
      <c r="H28475" s="146" t="s">
        <v>57</v>
      </c>
      <c r="I28475" s="146" t="s">
        <v>59</v>
      </c>
      <c r="J28475" s="146" t="s">
        <v>14508</v>
      </c>
      <c r="K28475" s="146" t="s">
        <v>60</v>
      </c>
      <c r="L28475" s="146" t="s">
        <v>61</v>
      </c>
      <c r="M28475" s="146" t="s">
        <v>62</v>
      </c>
      <c r="N28475" s="146" t="s">
        <v>14509</v>
      </c>
      <c r="O28475" s="146" t="s">
        <v>63</v>
      </c>
      <c r="P28475" s="146" t="s">
        <v>64</v>
      </c>
      <c r="Q28475" s="146" t="s">
        <v>66</v>
      </c>
      <c r="R28475" s="146" t="s">
        <v>14510</v>
      </c>
      <c r="S28475" s="146" t="s">
        <v>67</v>
      </c>
    </row>
    <row r="28476" spans="1:19" ht="11.25" thickBot="1" x14ac:dyDescent="0.2">
      <c r="A28476" s="107">
        <v>1</v>
      </c>
      <c r="B28476" s="132">
        <v>0.81934027777777774</v>
      </c>
      <c r="C28476" s="141" t="s">
        <v>14500</v>
      </c>
      <c r="D28476" s="108">
        <v>74.073999999999998</v>
      </c>
      <c r="E28476" s="108">
        <v>33.332999999999998</v>
      </c>
      <c r="F28476" s="108">
        <v>33.332999999999998</v>
      </c>
      <c r="G28476" s="141" t="s">
        <v>14500</v>
      </c>
      <c r="H28476" s="108">
        <v>111.11199999999999</v>
      </c>
      <c r="I28476" s="108">
        <v>1000.042</v>
      </c>
      <c r="J28476" s="141" t="s">
        <v>14500</v>
      </c>
      <c r="K28476" s="141" t="s">
        <v>14500</v>
      </c>
      <c r="L28476" s="141" t="s">
        <v>14500</v>
      </c>
      <c r="M28476" s="108">
        <v>203.70599999999999</v>
      </c>
      <c r="N28476" s="141" t="s">
        <v>14500</v>
      </c>
      <c r="O28476" s="141" t="s">
        <v>14500</v>
      </c>
      <c r="P28476" s="108">
        <v>7205.9279999999999</v>
      </c>
      <c r="Q28476" s="145">
        <v>652422.44999999995</v>
      </c>
      <c r="R28476" s="141" t="s">
        <v>14500</v>
      </c>
      <c r="S28476" s="108">
        <v>583.34900000000005</v>
      </c>
    </row>
    <row r="28477" spans="1:19" ht="11.25" thickBot="1" x14ac:dyDescent="0.2">
      <c r="A28477" s="112"/>
    </row>
    <row r="28478" spans="1:19" ht="11.25" thickBot="1" x14ac:dyDescent="0.2">
      <c r="A28478" s="135" t="s">
        <v>362</v>
      </c>
      <c r="B28478" s="112"/>
      <c r="C28478" s="141" t="s">
        <v>14501</v>
      </c>
      <c r="D28478" s="136">
        <v>74.073999999999998</v>
      </c>
      <c r="E28478" s="136">
        <v>33.332999999999998</v>
      </c>
      <c r="F28478" s="136">
        <v>33.332999999999998</v>
      </c>
      <c r="G28478" s="141" t="s">
        <v>14501</v>
      </c>
      <c r="H28478" s="136">
        <v>111.11199999999999</v>
      </c>
      <c r="I28478" s="136">
        <v>1000.042</v>
      </c>
      <c r="J28478" s="141" t="s">
        <v>14501</v>
      </c>
      <c r="K28478" s="141" t="s">
        <v>14501</v>
      </c>
      <c r="L28478" s="141" t="s">
        <v>14501</v>
      </c>
      <c r="M28478" s="136">
        <v>203.70599999999999</v>
      </c>
      <c r="N28478" s="141" t="s">
        <v>14501</v>
      </c>
      <c r="O28478" s="141" t="s">
        <v>14501</v>
      </c>
      <c r="P28478" s="136">
        <v>7205.9279999999999</v>
      </c>
      <c r="Q28478" s="140">
        <v>652422.44999999995</v>
      </c>
      <c r="R28478" s="141" t="s">
        <v>14501</v>
      </c>
      <c r="S28478" s="136">
        <v>583.34900000000005</v>
      </c>
    </row>
    <row r="28479" spans="1:19" ht="11.25" thickBot="1" x14ac:dyDescent="0.2">
      <c r="A28479" s="112"/>
    </row>
    <row r="28480" spans="1:19" ht="11.25" thickBot="1" x14ac:dyDescent="0.2">
      <c r="A28480" s="138" t="s">
        <v>364</v>
      </c>
      <c r="B28480" s="112"/>
      <c r="C28480" s="141" t="s">
        <v>14501</v>
      </c>
      <c r="D28480" s="136">
        <v>0</v>
      </c>
      <c r="E28480" s="136">
        <v>0</v>
      </c>
      <c r="F28480" s="136">
        <v>0</v>
      </c>
      <c r="G28480" s="141" t="s">
        <v>14501</v>
      </c>
      <c r="H28480" s="136">
        <v>0</v>
      </c>
      <c r="I28480" s="136">
        <v>0</v>
      </c>
      <c r="J28480" s="141" t="s">
        <v>14501</v>
      </c>
      <c r="K28480" s="141" t="s">
        <v>14501</v>
      </c>
      <c r="L28480" s="141" t="s">
        <v>14501</v>
      </c>
      <c r="M28480" s="136">
        <v>0</v>
      </c>
      <c r="N28480" s="141" t="s">
        <v>14501</v>
      </c>
      <c r="O28480" s="141" t="s">
        <v>14501</v>
      </c>
      <c r="P28480" s="136">
        <v>0</v>
      </c>
      <c r="Q28480" s="140">
        <v>0</v>
      </c>
      <c r="R28480" s="141" t="s">
        <v>14501</v>
      </c>
      <c r="S28480" s="136">
        <v>0</v>
      </c>
    </row>
    <row r="28481" spans="1:19" ht="11.25" thickBot="1" x14ac:dyDescent="0.2">
      <c r="A28481" s="112"/>
    </row>
    <row r="28482" spans="1:19" ht="11.25" thickBot="1" x14ac:dyDescent="0.2">
      <c r="A28482" s="139" t="s">
        <v>366</v>
      </c>
      <c r="B28482" s="112"/>
      <c r="C28482" s="141" t="s">
        <v>14501</v>
      </c>
      <c r="D28482" s="136">
        <v>0</v>
      </c>
      <c r="E28482" s="136">
        <v>0</v>
      </c>
      <c r="F28482" s="136">
        <v>0</v>
      </c>
      <c r="G28482" s="141" t="s">
        <v>14501</v>
      </c>
      <c r="H28482" s="136">
        <v>0</v>
      </c>
      <c r="I28482" s="136">
        <v>0</v>
      </c>
      <c r="J28482" s="141" t="s">
        <v>14501</v>
      </c>
      <c r="K28482" s="141" t="s">
        <v>14501</v>
      </c>
      <c r="L28482" s="141" t="s">
        <v>14501</v>
      </c>
      <c r="M28482" s="136">
        <v>0</v>
      </c>
      <c r="N28482" s="141" t="s">
        <v>14501</v>
      </c>
      <c r="O28482" s="141" t="s">
        <v>14501</v>
      </c>
      <c r="P28482" s="136">
        <v>0</v>
      </c>
      <c r="Q28482" s="140">
        <v>0</v>
      </c>
      <c r="R28482" s="141" t="s">
        <v>14501</v>
      </c>
      <c r="S28482" s="136">
        <v>0</v>
      </c>
    </row>
    <row r="28483" spans="1:19" ht="11.25" thickBot="1" x14ac:dyDescent="0.2">
      <c r="A28483" s="112"/>
    </row>
    <row r="28484" spans="1:19" ht="11.25" thickBot="1" x14ac:dyDescent="0.2">
      <c r="A28484" s="106" t="s">
        <v>357</v>
      </c>
      <c r="B28484" s="106" t="s">
        <v>358</v>
      </c>
      <c r="C28484" s="146" t="s">
        <v>68</v>
      </c>
      <c r="D28484" s="146" t="s">
        <v>14511</v>
      </c>
    </row>
    <row r="28485" spans="1:19" ht="11.25" thickBot="1" x14ac:dyDescent="0.2">
      <c r="A28485" s="107">
        <v>1</v>
      </c>
      <c r="B28485" s="132">
        <v>0.81934027777777774</v>
      </c>
      <c r="C28485" s="108">
        <v>95.239000000000004</v>
      </c>
      <c r="D28485" s="141" t="s">
        <v>14500</v>
      </c>
    </row>
    <row r="28486" spans="1:19" ht="11.25" thickBot="1" x14ac:dyDescent="0.2">
      <c r="A28486" s="112"/>
    </row>
    <row r="28487" spans="1:19" ht="11.25" thickBot="1" x14ac:dyDescent="0.2">
      <c r="A28487" s="135" t="s">
        <v>362</v>
      </c>
      <c r="B28487" s="112"/>
      <c r="C28487" s="136">
        <v>95.239000000000004</v>
      </c>
      <c r="D28487" s="141" t="s">
        <v>14501</v>
      </c>
    </row>
    <row r="28488" spans="1:19" ht="11.25" thickBot="1" x14ac:dyDescent="0.2">
      <c r="A28488" s="112"/>
    </row>
    <row r="28489" spans="1:19" ht="11.25" thickBot="1" x14ac:dyDescent="0.2">
      <c r="A28489" s="138" t="s">
        <v>364</v>
      </c>
      <c r="B28489" s="112"/>
      <c r="C28489" s="136">
        <v>0</v>
      </c>
      <c r="D28489" s="141" t="s">
        <v>14501</v>
      </c>
    </row>
    <row r="28490" spans="1:19" ht="11.25" thickBot="1" x14ac:dyDescent="0.2">
      <c r="A28490" s="112"/>
    </row>
    <row r="28491" spans="1:19" ht="11.25" thickBot="1" x14ac:dyDescent="0.2">
      <c r="A28491" s="139" t="s">
        <v>366</v>
      </c>
      <c r="B28491" s="112"/>
      <c r="C28491" s="136">
        <v>0</v>
      </c>
      <c r="D28491" s="141" t="s">
        <v>14501</v>
      </c>
    </row>
    <row r="28492" spans="1:19" ht="10.5" x14ac:dyDescent="0.15">
      <c r="A28492" s="112"/>
    </row>
    <row r="28493" spans="1:19" x14ac:dyDescent="0.15">
      <c r="A28493" s="129"/>
      <c r="B28493" s="86" t="s">
        <v>5314</v>
      </c>
    </row>
    <row r="28494" spans="1:19" ht="9.75" thickBot="1" x14ac:dyDescent="0.2">
      <c r="A28494" s="81" t="s">
        <v>5871</v>
      </c>
    </row>
    <row r="28495" spans="1:19" ht="11.25" thickBot="1" x14ac:dyDescent="0.2">
      <c r="A28495" s="106" t="s">
        <v>357</v>
      </c>
      <c r="B28495" s="106" t="s">
        <v>358</v>
      </c>
      <c r="C28495" s="146" t="s">
        <v>14494</v>
      </c>
      <c r="D28495" s="146" t="s">
        <v>14495</v>
      </c>
      <c r="E28495" s="146" t="s">
        <v>14496</v>
      </c>
      <c r="F28495" s="146" t="s">
        <v>0</v>
      </c>
      <c r="G28495" s="146" t="s">
        <v>1</v>
      </c>
      <c r="H28495" s="146" t="s">
        <v>2</v>
      </c>
      <c r="I28495" s="146" t="s">
        <v>14497</v>
      </c>
      <c r="J28495" s="146" t="s">
        <v>3</v>
      </c>
      <c r="K28495" s="146" t="s">
        <v>14498</v>
      </c>
      <c r="L28495" s="146" t="s">
        <v>7</v>
      </c>
      <c r="M28495" s="146" t="s">
        <v>14499</v>
      </c>
      <c r="N28495" s="146" t="s">
        <v>10</v>
      </c>
      <c r="O28495" s="146" t="s">
        <v>11</v>
      </c>
      <c r="P28495" s="146" t="s">
        <v>12</v>
      </c>
      <c r="Q28495" s="146" t="s">
        <v>13</v>
      </c>
      <c r="R28495" s="146" t="s">
        <v>14</v>
      </c>
      <c r="S28495" s="146" t="s">
        <v>15</v>
      </c>
    </row>
    <row r="28496" spans="1:19" ht="11.25" thickBot="1" x14ac:dyDescent="0.2">
      <c r="A28496" s="107">
        <v>1</v>
      </c>
      <c r="B28496" s="132">
        <v>0.82450231481481484</v>
      </c>
      <c r="C28496" s="141" t="s">
        <v>14500</v>
      </c>
      <c r="D28496" s="141" t="s">
        <v>14500</v>
      </c>
      <c r="E28496" s="108">
        <v>66.667000000000002</v>
      </c>
      <c r="F28496" s="108">
        <v>8922.7029999999995</v>
      </c>
      <c r="G28496" s="108">
        <v>31272.914000000001</v>
      </c>
      <c r="H28496" s="108">
        <v>2027.951</v>
      </c>
      <c r="I28496" s="108">
        <v>111.11199999999999</v>
      </c>
      <c r="J28496" s="108">
        <v>333.33800000000002</v>
      </c>
      <c r="K28496" s="108">
        <v>433.34199999999998</v>
      </c>
      <c r="L28496" s="145">
        <v>8953.3430000000008</v>
      </c>
      <c r="M28496" s="108">
        <v>222.22499999999999</v>
      </c>
      <c r="N28496" s="108">
        <v>425.935</v>
      </c>
      <c r="O28496" s="108">
        <v>437.50900000000001</v>
      </c>
      <c r="P28496" s="108">
        <v>16937.517</v>
      </c>
      <c r="Q28496" s="108">
        <v>394178.56</v>
      </c>
      <c r="R28496" s="108">
        <v>616.68399999999997</v>
      </c>
      <c r="S28496" s="108">
        <v>700.02200000000005</v>
      </c>
    </row>
    <row r="28497" spans="1:19" ht="11.25" thickBot="1" x14ac:dyDescent="0.2">
      <c r="A28497" s="112"/>
    </row>
    <row r="28498" spans="1:19" ht="11.25" thickBot="1" x14ac:dyDescent="0.2">
      <c r="A28498" s="135" t="s">
        <v>362</v>
      </c>
      <c r="B28498" s="112"/>
      <c r="C28498" s="141" t="s">
        <v>14501</v>
      </c>
      <c r="D28498" s="141" t="s">
        <v>14501</v>
      </c>
      <c r="E28498" s="136">
        <v>66.667000000000002</v>
      </c>
      <c r="F28498" s="136">
        <v>8922.7029999999995</v>
      </c>
      <c r="G28498" s="136">
        <v>31272.914000000001</v>
      </c>
      <c r="H28498" s="136">
        <v>2027.951</v>
      </c>
      <c r="I28498" s="136">
        <v>111.11199999999999</v>
      </c>
      <c r="J28498" s="136">
        <v>333.33800000000002</v>
      </c>
      <c r="K28498" s="136">
        <v>433.34199999999998</v>
      </c>
      <c r="L28498" s="140">
        <v>8953.3430000000008</v>
      </c>
      <c r="M28498" s="136">
        <v>222.22499999999999</v>
      </c>
      <c r="N28498" s="136">
        <v>425.935</v>
      </c>
      <c r="O28498" s="136">
        <v>437.50900000000001</v>
      </c>
      <c r="P28498" s="136">
        <v>16937.517</v>
      </c>
      <c r="Q28498" s="136">
        <v>394178.56</v>
      </c>
      <c r="R28498" s="136">
        <v>616.68399999999997</v>
      </c>
      <c r="S28498" s="136">
        <v>700.02200000000005</v>
      </c>
    </row>
    <row r="28499" spans="1:19" ht="11.25" thickBot="1" x14ac:dyDescent="0.2">
      <c r="A28499" s="112"/>
    </row>
    <row r="28500" spans="1:19" ht="11.25" thickBot="1" x14ac:dyDescent="0.2">
      <c r="A28500" s="138" t="s">
        <v>364</v>
      </c>
      <c r="B28500" s="112"/>
      <c r="C28500" s="141" t="s">
        <v>14501</v>
      </c>
      <c r="D28500" s="141" t="s">
        <v>14501</v>
      </c>
      <c r="E28500" s="136">
        <v>0</v>
      </c>
      <c r="F28500" s="136">
        <v>0</v>
      </c>
      <c r="G28500" s="136">
        <v>0</v>
      </c>
      <c r="H28500" s="136">
        <v>0</v>
      </c>
      <c r="I28500" s="136">
        <v>0</v>
      </c>
      <c r="J28500" s="136">
        <v>0</v>
      </c>
      <c r="K28500" s="136">
        <v>0</v>
      </c>
      <c r="L28500" s="140">
        <v>0</v>
      </c>
      <c r="M28500" s="136">
        <v>0</v>
      </c>
      <c r="N28500" s="136">
        <v>0</v>
      </c>
      <c r="O28500" s="136">
        <v>0</v>
      </c>
      <c r="P28500" s="136">
        <v>0</v>
      </c>
      <c r="Q28500" s="136">
        <v>0</v>
      </c>
      <c r="R28500" s="136">
        <v>0</v>
      </c>
      <c r="S28500" s="136">
        <v>0</v>
      </c>
    </row>
    <row r="28501" spans="1:19" ht="11.25" thickBot="1" x14ac:dyDescent="0.2">
      <c r="A28501" s="112"/>
    </row>
    <row r="28502" spans="1:19" ht="11.25" thickBot="1" x14ac:dyDescent="0.2">
      <c r="A28502" s="139" t="s">
        <v>366</v>
      </c>
      <c r="B28502" s="112"/>
      <c r="C28502" s="141" t="s">
        <v>14501</v>
      </c>
      <c r="D28502" s="141" t="s">
        <v>14501</v>
      </c>
      <c r="E28502" s="136">
        <v>0</v>
      </c>
      <c r="F28502" s="136">
        <v>0</v>
      </c>
      <c r="G28502" s="136">
        <v>0</v>
      </c>
      <c r="H28502" s="136">
        <v>0</v>
      </c>
      <c r="I28502" s="136">
        <v>0</v>
      </c>
      <c r="J28502" s="136">
        <v>0</v>
      </c>
      <c r="K28502" s="136">
        <v>0</v>
      </c>
      <c r="L28502" s="140">
        <v>0</v>
      </c>
      <c r="M28502" s="136">
        <v>0</v>
      </c>
      <c r="N28502" s="136">
        <v>0</v>
      </c>
      <c r="O28502" s="136">
        <v>0</v>
      </c>
      <c r="P28502" s="136">
        <v>0</v>
      </c>
      <c r="Q28502" s="136">
        <v>0</v>
      </c>
      <c r="R28502" s="136">
        <v>0</v>
      </c>
      <c r="S28502" s="136">
        <v>0</v>
      </c>
    </row>
    <row r="28503" spans="1:19" ht="11.25" thickBot="1" x14ac:dyDescent="0.2">
      <c r="A28503" s="112"/>
    </row>
    <row r="28504" spans="1:19" ht="11.25" thickBot="1" x14ac:dyDescent="0.2">
      <c r="A28504" s="106" t="s">
        <v>357</v>
      </c>
      <c r="B28504" s="106" t="s">
        <v>358</v>
      </c>
      <c r="C28504" s="146" t="s">
        <v>16</v>
      </c>
      <c r="D28504" s="146" t="s">
        <v>14502</v>
      </c>
      <c r="E28504" s="146" t="s">
        <v>14503</v>
      </c>
      <c r="F28504" s="146" t="s">
        <v>20</v>
      </c>
      <c r="G28504" s="146" t="s">
        <v>21</v>
      </c>
      <c r="H28504" s="146" t="s">
        <v>22</v>
      </c>
      <c r="I28504" s="146" t="s">
        <v>23</v>
      </c>
      <c r="J28504" s="146" t="s">
        <v>24</v>
      </c>
      <c r="K28504" s="146" t="s">
        <v>26</v>
      </c>
      <c r="L28504" s="146" t="s">
        <v>14504</v>
      </c>
      <c r="M28504" s="146" t="s">
        <v>27</v>
      </c>
      <c r="N28504" s="146" t="s">
        <v>28</v>
      </c>
      <c r="O28504" s="146" t="s">
        <v>29</v>
      </c>
      <c r="P28504" s="146" t="s">
        <v>30</v>
      </c>
      <c r="Q28504" s="146" t="s">
        <v>14505</v>
      </c>
      <c r="R28504" s="146" t="s">
        <v>32</v>
      </c>
      <c r="S28504" s="146" t="s">
        <v>33</v>
      </c>
    </row>
    <row r="28505" spans="1:19" ht="11.25" thickBot="1" x14ac:dyDescent="0.2">
      <c r="A28505" s="107">
        <v>1</v>
      </c>
      <c r="B28505" s="132">
        <v>0.82450231481481484</v>
      </c>
      <c r="C28505" s="108">
        <v>7869.1139999999996</v>
      </c>
      <c r="D28505" s="108">
        <v>3883.971</v>
      </c>
      <c r="E28505" s="141" t="s">
        <v>14628</v>
      </c>
      <c r="F28505" s="145">
        <v>10454.455</v>
      </c>
      <c r="G28505" s="108">
        <v>33.332999999999998</v>
      </c>
      <c r="H28505" s="108">
        <v>33.332999999999998</v>
      </c>
      <c r="I28505" s="108">
        <v>6551.7820000000002</v>
      </c>
      <c r="J28505" s="108">
        <v>25443.784</v>
      </c>
      <c r="K28505" s="145">
        <v>76527.154999999999</v>
      </c>
      <c r="L28505" s="108">
        <v>425.935</v>
      </c>
      <c r="M28505" s="108">
        <v>166.66800000000001</v>
      </c>
      <c r="N28505" s="108">
        <v>253.089</v>
      </c>
      <c r="O28505" s="141" t="s">
        <v>14500</v>
      </c>
      <c r="P28505" s="141" t="s">
        <v>14500</v>
      </c>
      <c r="Q28505" s="108">
        <v>111.11199999999999</v>
      </c>
      <c r="R28505" s="108">
        <v>33.332999999999998</v>
      </c>
      <c r="S28505" s="108">
        <v>55.555999999999997</v>
      </c>
    </row>
    <row r="28506" spans="1:19" ht="11.25" thickBot="1" x14ac:dyDescent="0.2">
      <c r="A28506" s="112"/>
    </row>
    <row r="28507" spans="1:19" ht="11.25" thickBot="1" x14ac:dyDescent="0.2">
      <c r="A28507" s="135" t="s">
        <v>362</v>
      </c>
      <c r="B28507" s="112"/>
      <c r="C28507" s="136">
        <v>7869.1139999999996</v>
      </c>
      <c r="D28507" s="136">
        <v>3883.971</v>
      </c>
      <c r="E28507" s="141" t="s">
        <v>14629</v>
      </c>
      <c r="F28507" s="140">
        <v>10454.455</v>
      </c>
      <c r="G28507" s="136">
        <v>33.332999999999998</v>
      </c>
      <c r="H28507" s="136">
        <v>33.332999999999998</v>
      </c>
      <c r="I28507" s="136">
        <v>6551.7820000000002</v>
      </c>
      <c r="J28507" s="136">
        <v>25443.784</v>
      </c>
      <c r="K28507" s="140">
        <v>76527.154999999999</v>
      </c>
      <c r="L28507" s="136">
        <v>425.935</v>
      </c>
      <c r="M28507" s="136">
        <v>166.66800000000001</v>
      </c>
      <c r="N28507" s="136">
        <v>253.089</v>
      </c>
      <c r="O28507" s="141" t="s">
        <v>14501</v>
      </c>
      <c r="P28507" s="141" t="s">
        <v>14501</v>
      </c>
      <c r="Q28507" s="136">
        <v>111.11199999999999</v>
      </c>
      <c r="R28507" s="136">
        <v>33.332999999999998</v>
      </c>
      <c r="S28507" s="136">
        <v>55.555999999999997</v>
      </c>
    </row>
    <row r="28508" spans="1:19" ht="11.25" thickBot="1" x14ac:dyDescent="0.2">
      <c r="A28508" s="112"/>
    </row>
    <row r="28509" spans="1:19" ht="11.25" thickBot="1" x14ac:dyDescent="0.2">
      <c r="A28509" s="138" t="s">
        <v>364</v>
      </c>
      <c r="B28509" s="112"/>
      <c r="C28509" s="136">
        <v>0</v>
      </c>
      <c r="D28509" s="136">
        <v>0</v>
      </c>
      <c r="E28509" s="141" t="s">
        <v>14501</v>
      </c>
      <c r="F28509" s="140">
        <v>0</v>
      </c>
      <c r="G28509" s="136">
        <v>0</v>
      </c>
      <c r="H28509" s="136">
        <v>0</v>
      </c>
      <c r="I28509" s="136">
        <v>0</v>
      </c>
      <c r="J28509" s="136">
        <v>0</v>
      </c>
      <c r="K28509" s="140">
        <v>0</v>
      </c>
      <c r="L28509" s="136">
        <v>0</v>
      </c>
      <c r="M28509" s="136">
        <v>0</v>
      </c>
      <c r="N28509" s="136">
        <v>0</v>
      </c>
      <c r="O28509" s="141" t="s">
        <v>14501</v>
      </c>
      <c r="P28509" s="141" t="s">
        <v>14501</v>
      </c>
      <c r="Q28509" s="136">
        <v>0</v>
      </c>
      <c r="R28509" s="136">
        <v>0</v>
      </c>
      <c r="S28509" s="136">
        <v>0</v>
      </c>
    </row>
    <row r="28510" spans="1:19" ht="11.25" thickBot="1" x14ac:dyDescent="0.2">
      <c r="A28510" s="112"/>
    </row>
    <row r="28511" spans="1:19" ht="11.25" thickBot="1" x14ac:dyDescent="0.2">
      <c r="A28511" s="139" t="s">
        <v>366</v>
      </c>
      <c r="B28511" s="112"/>
      <c r="C28511" s="136">
        <v>0</v>
      </c>
      <c r="D28511" s="136">
        <v>0</v>
      </c>
      <c r="E28511" s="141" t="s">
        <v>14501</v>
      </c>
      <c r="F28511" s="140">
        <v>0</v>
      </c>
      <c r="G28511" s="136">
        <v>0</v>
      </c>
      <c r="H28511" s="136">
        <v>0</v>
      </c>
      <c r="I28511" s="136">
        <v>0</v>
      </c>
      <c r="J28511" s="136">
        <v>0</v>
      </c>
      <c r="K28511" s="140">
        <v>0</v>
      </c>
      <c r="L28511" s="136">
        <v>0</v>
      </c>
      <c r="M28511" s="136">
        <v>0</v>
      </c>
      <c r="N28511" s="136">
        <v>0</v>
      </c>
      <c r="O28511" s="141" t="s">
        <v>14501</v>
      </c>
      <c r="P28511" s="141" t="s">
        <v>14501</v>
      </c>
      <c r="Q28511" s="136">
        <v>0</v>
      </c>
      <c r="R28511" s="136">
        <v>0</v>
      </c>
      <c r="S28511" s="136">
        <v>0</v>
      </c>
    </row>
    <row r="28512" spans="1:19" ht="11.25" thickBot="1" x14ac:dyDescent="0.2">
      <c r="A28512" s="112"/>
    </row>
    <row r="28513" spans="1:19" ht="11.25" thickBot="1" x14ac:dyDescent="0.2">
      <c r="A28513" s="106" t="s">
        <v>357</v>
      </c>
      <c r="B28513" s="106" t="s">
        <v>358</v>
      </c>
      <c r="C28513" s="146" t="s">
        <v>35</v>
      </c>
      <c r="D28513" s="146" t="s">
        <v>36</v>
      </c>
      <c r="E28513" s="146" t="s">
        <v>14506</v>
      </c>
      <c r="F28513" s="146" t="s">
        <v>38</v>
      </c>
      <c r="G28513" s="146" t="s">
        <v>39</v>
      </c>
      <c r="H28513" s="146" t="s">
        <v>41</v>
      </c>
      <c r="I28513" s="146" t="s">
        <v>42</v>
      </c>
      <c r="J28513" s="146" t="s">
        <v>43</v>
      </c>
      <c r="K28513" s="146" t="s">
        <v>44</v>
      </c>
      <c r="L28513" s="146" t="s">
        <v>45</v>
      </c>
      <c r="M28513" s="146" t="s">
        <v>46</v>
      </c>
      <c r="N28513" s="146" t="s">
        <v>47</v>
      </c>
      <c r="O28513" s="146" t="s">
        <v>48</v>
      </c>
      <c r="P28513" s="146" t="s">
        <v>49</v>
      </c>
      <c r="Q28513" s="146" t="s">
        <v>50</v>
      </c>
      <c r="R28513" s="146" t="s">
        <v>51</v>
      </c>
      <c r="S28513" s="146" t="s">
        <v>52</v>
      </c>
    </row>
    <row r="28514" spans="1:19" ht="11.25" thickBot="1" x14ac:dyDescent="0.2">
      <c r="A28514" s="107">
        <v>1</v>
      </c>
      <c r="B28514" s="132">
        <v>0.82450231481481484</v>
      </c>
      <c r="C28514" s="145">
        <v>156614.9</v>
      </c>
      <c r="D28514" s="108">
        <v>1401.319</v>
      </c>
      <c r="E28514" s="108">
        <v>74.073999999999998</v>
      </c>
      <c r="F28514" s="141" t="s">
        <v>14500</v>
      </c>
      <c r="G28514" s="108">
        <v>444.45699999999999</v>
      </c>
      <c r="H28514" s="108">
        <v>24228.192999999999</v>
      </c>
      <c r="I28514" s="108">
        <v>2778.1120000000001</v>
      </c>
      <c r="J28514" s="108">
        <v>6859.9750000000004</v>
      </c>
      <c r="K28514" s="108">
        <v>925.96199999999999</v>
      </c>
      <c r="L28514" s="108">
        <v>759.28300000000002</v>
      </c>
      <c r="M28514" s="108">
        <v>230.16200000000001</v>
      </c>
      <c r="N28514" s="108">
        <v>148.15</v>
      </c>
      <c r="O28514" s="108">
        <v>206.351</v>
      </c>
      <c r="P28514" s="108">
        <v>187.50200000000001</v>
      </c>
      <c r="Q28514" s="108">
        <v>119.048</v>
      </c>
      <c r="R28514" s="108">
        <v>145.83500000000001</v>
      </c>
      <c r="S28514" s="108">
        <v>100</v>
      </c>
    </row>
    <row r="28515" spans="1:19" ht="11.25" thickBot="1" x14ac:dyDescent="0.2">
      <c r="A28515" s="112"/>
    </row>
    <row r="28516" spans="1:19" ht="11.25" thickBot="1" x14ac:dyDescent="0.2">
      <c r="A28516" s="135" t="s">
        <v>362</v>
      </c>
      <c r="B28516" s="112"/>
      <c r="C28516" s="140">
        <v>156614.9</v>
      </c>
      <c r="D28516" s="136">
        <v>1401.319</v>
      </c>
      <c r="E28516" s="136">
        <v>74.073999999999998</v>
      </c>
      <c r="F28516" s="141" t="s">
        <v>14501</v>
      </c>
      <c r="G28516" s="136">
        <v>444.45699999999999</v>
      </c>
      <c r="H28516" s="136">
        <v>24228.192999999999</v>
      </c>
      <c r="I28516" s="136">
        <v>2778.1120000000001</v>
      </c>
      <c r="J28516" s="136">
        <v>6859.9750000000004</v>
      </c>
      <c r="K28516" s="136">
        <v>925.96199999999999</v>
      </c>
      <c r="L28516" s="136">
        <v>759.28300000000002</v>
      </c>
      <c r="M28516" s="136">
        <v>230.16200000000001</v>
      </c>
      <c r="N28516" s="136">
        <v>148.15</v>
      </c>
      <c r="O28516" s="136">
        <v>206.351</v>
      </c>
      <c r="P28516" s="136">
        <v>187.50200000000001</v>
      </c>
      <c r="Q28516" s="136">
        <v>119.048</v>
      </c>
      <c r="R28516" s="136">
        <v>145.83500000000001</v>
      </c>
      <c r="S28516" s="136">
        <v>100</v>
      </c>
    </row>
    <row r="28517" spans="1:19" ht="11.25" thickBot="1" x14ac:dyDescent="0.2">
      <c r="A28517" s="112"/>
    </row>
    <row r="28518" spans="1:19" ht="11.25" thickBot="1" x14ac:dyDescent="0.2">
      <c r="A28518" s="138" t="s">
        <v>364</v>
      </c>
      <c r="B28518" s="112"/>
      <c r="C28518" s="140">
        <v>0</v>
      </c>
      <c r="D28518" s="136">
        <v>0</v>
      </c>
      <c r="E28518" s="136">
        <v>0</v>
      </c>
      <c r="F28518" s="141" t="s">
        <v>14501</v>
      </c>
      <c r="G28518" s="136">
        <v>0</v>
      </c>
      <c r="H28518" s="136">
        <v>0</v>
      </c>
      <c r="I28518" s="136">
        <v>0</v>
      </c>
      <c r="J28518" s="136">
        <v>0</v>
      </c>
      <c r="K28518" s="136">
        <v>0</v>
      </c>
      <c r="L28518" s="136">
        <v>0</v>
      </c>
      <c r="M28518" s="136">
        <v>0</v>
      </c>
      <c r="N28518" s="136">
        <v>0</v>
      </c>
      <c r="O28518" s="136">
        <v>0</v>
      </c>
      <c r="P28518" s="136">
        <v>0</v>
      </c>
      <c r="Q28518" s="136">
        <v>0</v>
      </c>
      <c r="R28518" s="136">
        <v>0</v>
      </c>
      <c r="S28518" s="136">
        <v>0</v>
      </c>
    </row>
    <row r="28519" spans="1:19" ht="11.25" thickBot="1" x14ac:dyDescent="0.2">
      <c r="A28519" s="112"/>
    </row>
    <row r="28520" spans="1:19" ht="11.25" thickBot="1" x14ac:dyDescent="0.2">
      <c r="A28520" s="139" t="s">
        <v>366</v>
      </c>
      <c r="B28520" s="112"/>
      <c r="C28520" s="140">
        <v>0</v>
      </c>
      <c r="D28520" s="136">
        <v>0</v>
      </c>
      <c r="E28520" s="136">
        <v>0</v>
      </c>
      <c r="F28520" s="141" t="s">
        <v>14501</v>
      </c>
      <c r="G28520" s="136">
        <v>0</v>
      </c>
      <c r="H28520" s="136">
        <v>0</v>
      </c>
      <c r="I28520" s="136">
        <v>0</v>
      </c>
      <c r="J28520" s="136">
        <v>0</v>
      </c>
      <c r="K28520" s="136">
        <v>0</v>
      </c>
      <c r="L28520" s="136">
        <v>0</v>
      </c>
      <c r="M28520" s="136">
        <v>0</v>
      </c>
      <c r="N28520" s="136">
        <v>0</v>
      </c>
      <c r="O28520" s="136">
        <v>0</v>
      </c>
      <c r="P28520" s="136">
        <v>0</v>
      </c>
      <c r="Q28520" s="136">
        <v>0</v>
      </c>
      <c r="R28520" s="136">
        <v>0</v>
      </c>
      <c r="S28520" s="136">
        <v>0</v>
      </c>
    </row>
    <row r="28521" spans="1:19" ht="11.25" thickBot="1" x14ac:dyDescent="0.2">
      <c r="A28521" s="112"/>
    </row>
    <row r="28522" spans="1:19" ht="11.25" thickBot="1" x14ac:dyDescent="0.2">
      <c r="A28522" s="106" t="s">
        <v>357</v>
      </c>
      <c r="B28522" s="106" t="s">
        <v>358</v>
      </c>
      <c r="C28522" s="146" t="s">
        <v>53</v>
      </c>
      <c r="D28522" s="146" t="s">
        <v>54</v>
      </c>
      <c r="E28522" s="146" t="s">
        <v>55</v>
      </c>
      <c r="F28522" s="146" t="s">
        <v>56</v>
      </c>
      <c r="G28522" s="146" t="s">
        <v>14507</v>
      </c>
      <c r="H28522" s="146" t="s">
        <v>57</v>
      </c>
      <c r="I28522" s="146" t="s">
        <v>59</v>
      </c>
      <c r="J28522" s="146" t="s">
        <v>14508</v>
      </c>
      <c r="K28522" s="146" t="s">
        <v>60</v>
      </c>
      <c r="L28522" s="146" t="s">
        <v>61</v>
      </c>
      <c r="M28522" s="146" t="s">
        <v>62</v>
      </c>
      <c r="N28522" s="146" t="s">
        <v>14509</v>
      </c>
      <c r="O28522" s="146" t="s">
        <v>63</v>
      </c>
      <c r="P28522" s="146" t="s">
        <v>64</v>
      </c>
      <c r="Q28522" s="146" t="s">
        <v>66</v>
      </c>
      <c r="R28522" s="146" t="s">
        <v>14510</v>
      </c>
      <c r="S28522" s="146" t="s">
        <v>67</v>
      </c>
    </row>
    <row r="28523" spans="1:19" ht="11.25" thickBot="1" x14ac:dyDescent="0.2">
      <c r="A28523" s="107">
        <v>1</v>
      </c>
      <c r="B28523" s="132">
        <v>0.82450231481481484</v>
      </c>
      <c r="C28523" s="108">
        <v>104.167</v>
      </c>
      <c r="D28523" s="108">
        <v>133.334</v>
      </c>
      <c r="E28523" s="141" t="s">
        <v>14500</v>
      </c>
      <c r="F28523" s="108">
        <v>101.852</v>
      </c>
      <c r="G28523" s="141" t="s">
        <v>14500</v>
      </c>
      <c r="H28523" s="108">
        <v>483.34399999999999</v>
      </c>
      <c r="I28523" s="108">
        <v>347.22899999999998</v>
      </c>
      <c r="J28523" s="141" t="s">
        <v>14500</v>
      </c>
      <c r="K28523" s="141" t="s">
        <v>14500</v>
      </c>
      <c r="L28523" s="141" t="s">
        <v>14500</v>
      </c>
      <c r="M28523" s="108">
        <v>142.858</v>
      </c>
      <c r="N28523" s="108">
        <v>66.667000000000002</v>
      </c>
      <c r="O28523" s="108">
        <v>95.239000000000004</v>
      </c>
      <c r="P28523" s="108">
        <v>22819.903999999999</v>
      </c>
      <c r="Q28523" s="145">
        <v>665455.18999999994</v>
      </c>
      <c r="R28523" s="141" t="s">
        <v>14500</v>
      </c>
      <c r="S28523" s="108">
        <v>1697.6690000000001</v>
      </c>
    </row>
    <row r="28524" spans="1:19" ht="11.25" thickBot="1" x14ac:dyDescent="0.2">
      <c r="A28524" s="112"/>
    </row>
    <row r="28525" spans="1:19" ht="11.25" thickBot="1" x14ac:dyDescent="0.2">
      <c r="A28525" s="135" t="s">
        <v>362</v>
      </c>
      <c r="B28525" s="112"/>
      <c r="C28525" s="136">
        <v>104.167</v>
      </c>
      <c r="D28525" s="136">
        <v>133.334</v>
      </c>
      <c r="E28525" s="141" t="s">
        <v>14501</v>
      </c>
      <c r="F28525" s="136">
        <v>101.852</v>
      </c>
      <c r="G28525" s="141" t="s">
        <v>14501</v>
      </c>
      <c r="H28525" s="136">
        <v>483.34399999999999</v>
      </c>
      <c r="I28525" s="136">
        <v>347.22899999999998</v>
      </c>
      <c r="J28525" s="141" t="s">
        <v>14501</v>
      </c>
      <c r="K28525" s="141" t="s">
        <v>14501</v>
      </c>
      <c r="L28525" s="141" t="s">
        <v>14501</v>
      </c>
      <c r="M28525" s="136">
        <v>142.858</v>
      </c>
      <c r="N28525" s="136">
        <v>66.667000000000002</v>
      </c>
      <c r="O28525" s="136">
        <v>95.239000000000004</v>
      </c>
      <c r="P28525" s="136">
        <v>22819.903999999999</v>
      </c>
      <c r="Q28525" s="140">
        <v>665455.18999999994</v>
      </c>
      <c r="R28525" s="141" t="s">
        <v>14501</v>
      </c>
      <c r="S28525" s="136">
        <v>1697.6690000000001</v>
      </c>
    </row>
    <row r="28526" spans="1:19" ht="11.25" thickBot="1" x14ac:dyDescent="0.2">
      <c r="A28526" s="112"/>
    </row>
    <row r="28527" spans="1:19" ht="11.25" thickBot="1" x14ac:dyDescent="0.2">
      <c r="A28527" s="138" t="s">
        <v>364</v>
      </c>
      <c r="B28527" s="112"/>
      <c r="C28527" s="136">
        <v>0</v>
      </c>
      <c r="D28527" s="136">
        <v>0</v>
      </c>
      <c r="E28527" s="141" t="s">
        <v>14501</v>
      </c>
      <c r="F28527" s="136">
        <v>0</v>
      </c>
      <c r="G28527" s="141" t="s">
        <v>14501</v>
      </c>
      <c r="H28527" s="136">
        <v>0</v>
      </c>
      <c r="I28527" s="136">
        <v>0</v>
      </c>
      <c r="J28527" s="141" t="s">
        <v>14501</v>
      </c>
      <c r="K28527" s="141" t="s">
        <v>14501</v>
      </c>
      <c r="L28527" s="141" t="s">
        <v>14501</v>
      </c>
      <c r="M28527" s="136">
        <v>0</v>
      </c>
      <c r="N28527" s="136">
        <v>0</v>
      </c>
      <c r="O28527" s="136">
        <v>0</v>
      </c>
      <c r="P28527" s="136">
        <v>0</v>
      </c>
      <c r="Q28527" s="140">
        <v>0</v>
      </c>
      <c r="R28527" s="141" t="s">
        <v>14501</v>
      </c>
      <c r="S28527" s="136">
        <v>0</v>
      </c>
    </row>
    <row r="28528" spans="1:19" ht="11.25" thickBot="1" x14ac:dyDescent="0.2">
      <c r="A28528" s="112"/>
    </row>
    <row r="28529" spans="1:19" ht="11.25" thickBot="1" x14ac:dyDescent="0.2">
      <c r="A28529" s="139" t="s">
        <v>366</v>
      </c>
      <c r="B28529" s="112"/>
      <c r="C28529" s="136">
        <v>0</v>
      </c>
      <c r="D28529" s="136">
        <v>0</v>
      </c>
      <c r="E28529" s="141" t="s">
        <v>14501</v>
      </c>
      <c r="F28529" s="136">
        <v>0</v>
      </c>
      <c r="G28529" s="141" t="s">
        <v>14501</v>
      </c>
      <c r="H28529" s="136">
        <v>0</v>
      </c>
      <c r="I28529" s="136">
        <v>0</v>
      </c>
      <c r="J28529" s="141" t="s">
        <v>14501</v>
      </c>
      <c r="K28529" s="141" t="s">
        <v>14501</v>
      </c>
      <c r="L28529" s="141" t="s">
        <v>14501</v>
      </c>
      <c r="M28529" s="136">
        <v>0</v>
      </c>
      <c r="N28529" s="136">
        <v>0</v>
      </c>
      <c r="O28529" s="136">
        <v>0</v>
      </c>
      <c r="P28529" s="136">
        <v>0</v>
      </c>
      <c r="Q28529" s="140">
        <v>0</v>
      </c>
      <c r="R28529" s="141" t="s">
        <v>14501</v>
      </c>
      <c r="S28529" s="136">
        <v>0</v>
      </c>
    </row>
    <row r="28530" spans="1:19" ht="11.25" thickBot="1" x14ac:dyDescent="0.2">
      <c r="A28530" s="112"/>
    </row>
    <row r="28531" spans="1:19" ht="11.25" thickBot="1" x14ac:dyDescent="0.2">
      <c r="A28531" s="106" t="s">
        <v>357</v>
      </c>
      <c r="B28531" s="106" t="s">
        <v>358</v>
      </c>
      <c r="C28531" s="146" t="s">
        <v>68</v>
      </c>
      <c r="D28531" s="146" t="s">
        <v>14511</v>
      </c>
    </row>
    <row r="28532" spans="1:19" ht="11.25" thickBot="1" x14ac:dyDescent="0.2">
      <c r="A28532" s="107">
        <v>1</v>
      </c>
      <c r="B28532" s="132">
        <v>0.82450231481481484</v>
      </c>
      <c r="C28532" s="108">
        <v>562.51400000000001</v>
      </c>
      <c r="D28532" s="141" t="s">
        <v>14500</v>
      </c>
    </row>
    <row r="28533" spans="1:19" ht="11.25" thickBot="1" x14ac:dyDescent="0.2">
      <c r="A28533" s="112"/>
    </row>
    <row r="28534" spans="1:19" ht="11.25" thickBot="1" x14ac:dyDescent="0.2">
      <c r="A28534" s="135" t="s">
        <v>362</v>
      </c>
      <c r="B28534" s="112"/>
      <c r="C28534" s="136">
        <v>562.51400000000001</v>
      </c>
      <c r="D28534" s="141" t="s">
        <v>14501</v>
      </c>
    </row>
    <row r="28535" spans="1:19" ht="11.25" thickBot="1" x14ac:dyDescent="0.2">
      <c r="A28535" s="112"/>
    </row>
    <row r="28536" spans="1:19" ht="11.25" thickBot="1" x14ac:dyDescent="0.2">
      <c r="A28536" s="138" t="s">
        <v>364</v>
      </c>
      <c r="B28536" s="112"/>
      <c r="C28536" s="136">
        <v>0</v>
      </c>
      <c r="D28536" s="141" t="s">
        <v>14501</v>
      </c>
    </row>
    <row r="28537" spans="1:19" ht="11.25" thickBot="1" x14ac:dyDescent="0.2">
      <c r="A28537" s="112"/>
    </row>
    <row r="28538" spans="1:19" ht="11.25" thickBot="1" x14ac:dyDescent="0.2">
      <c r="A28538" s="139" t="s">
        <v>366</v>
      </c>
      <c r="B28538" s="112"/>
      <c r="C28538" s="136">
        <v>0</v>
      </c>
      <c r="D28538" s="141" t="s">
        <v>14501</v>
      </c>
    </row>
    <row r="28539" spans="1:19" ht="10.5" x14ac:dyDescent="0.15">
      <c r="A28539" s="112"/>
    </row>
    <row r="28540" spans="1:19" x14ac:dyDescent="0.15">
      <c r="A28540" s="129"/>
      <c r="B28540" s="86" t="s">
        <v>5371</v>
      </c>
    </row>
    <row r="28541" spans="1:19" ht="9.75" thickBot="1" x14ac:dyDescent="0.2">
      <c r="A28541" s="81" t="s">
        <v>5871</v>
      </c>
    </row>
    <row r="28542" spans="1:19" ht="11.25" thickBot="1" x14ac:dyDescent="0.2">
      <c r="A28542" s="106" t="s">
        <v>357</v>
      </c>
      <c r="B28542" s="106" t="s">
        <v>358</v>
      </c>
      <c r="C28542" s="146" t="s">
        <v>14494</v>
      </c>
      <c r="D28542" s="146" t="s">
        <v>14495</v>
      </c>
      <c r="E28542" s="146" t="s">
        <v>14496</v>
      </c>
      <c r="F28542" s="146" t="s">
        <v>0</v>
      </c>
      <c r="G28542" s="146" t="s">
        <v>1</v>
      </c>
      <c r="H28542" s="146" t="s">
        <v>2</v>
      </c>
      <c r="I28542" s="146" t="s">
        <v>14497</v>
      </c>
      <c r="J28542" s="146" t="s">
        <v>3</v>
      </c>
      <c r="K28542" s="146" t="s">
        <v>14498</v>
      </c>
      <c r="L28542" s="146" t="s">
        <v>7</v>
      </c>
      <c r="M28542" s="146" t="s">
        <v>14499</v>
      </c>
      <c r="N28542" s="146" t="s">
        <v>10</v>
      </c>
      <c r="O28542" s="146" t="s">
        <v>11</v>
      </c>
      <c r="P28542" s="146" t="s">
        <v>12</v>
      </c>
      <c r="Q28542" s="146" t="s">
        <v>13</v>
      </c>
      <c r="R28542" s="146" t="s">
        <v>14</v>
      </c>
      <c r="S28542" s="146" t="s">
        <v>15</v>
      </c>
    </row>
    <row r="28543" spans="1:19" ht="11.25" thickBot="1" x14ac:dyDescent="0.2">
      <c r="A28543" s="107">
        <v>1</v>
      </c>
      <c r="B28543" s="132">
        <v>0.82964120370370376</v>
      </c>
      <c r="C28543" s="141" t="s">
        <v>14500</v>
      </c>
      <c r="D28543" s="141" t="s">
        <v>14500</v>
      </c>
      <c r="E28543" s="108">
        <v>129.63</v>
      </c>
      <c r="F28543" s="108">
        <v>19106.118999999999</v>
      </c>
      <c r="G28543" s="108">
        <v>44371.603999999999</v>
      </c>
      <c r="H28543" s="108">
        <v>3733.9639999999999</v>
      </c>
      <c r="I28543" s="108">
        <v>133.334</v>
      </c>
      <c r="J28543" s="108">
        <v>574.09100000000001</v>
      </c>
      <c r="K28543" s="108">
        <v>316.67099999999999</v>
      </c>
      <c r="L28543" s="145">
        <v>9053.4840000000004</v>
      </c>
      <c r="M28543" s="108">
        <v>500.01400000000001</v>
      </c>
      <c r="N28543" s="108">
        <v>600.01700000000005</v>
      </c>
      <c r="O28543" s="108">
        <v>366.673</v>
      </c>
      <c r="P28543" s="108">
        <v>16928.633000000002</v>
      </c>
      <c r="Q28543" s="108">
        <v>503956.77</v>
      </c>
      <c r="R28543" s="108">
        <v>611.13099999999997</v>
      </c>
      <c r="S28543" s="108">
        <v>633.351</v>
      </c>
    </row>
    <row r="28544" spans="1:19" ht="11.25" thickBot="1" x14ac:dyDescent="0.2">
      <c r="A28544" s="112"/>
    </row>
    <row r="28545" spans="1:19" ht="11.25" thickBot="1" x14ac:dyDescent="0.2">
      <c r="A28545" s="135" t="s">
        <v>362</v>
      </c>
      <c r="B28545" s="112"/>
      <c r="C28545" s="141" t="s">
        <v>14501</v>
      </c>
      <c r="D28545" s="141" t="s">
        <v>14501</v>
      </c>
      <c r="E28545" s="136">
        <v>129.63</v>
      </c>
      <c r="F28545" s="136">
        <v>19106.118999999999</v>
      </c>
      <c r="G28545" s="136">
        <v>44371.603999999999</v>
      </c>
      <c r="H28545" s="136">
        <v>3733.9639999999999</v>
      </c>
      <c r="I28545" s="136">
        <v>133.334</v>
      </c>
      <c r="J28545" s="136">
        <v>574.09100000000001</v>
      </c>
      <c r="K28545" s="136">
        <v>316.67099999999999</v>
      </c>
      <c r="L28545" s="140">
        <v>9053.4840000000004</v>
      </c>
      <c r="M28545" s="136">
        <v>500.01400000000001</v>
      </c>
      <c r="N28545" s="136">
        <v>600.01700000000005</v>
      </c>
      <c r="O28545" s="136">
        <v>366.673</v>
      </c>
      <c r="P28545" s="136">
        <v>16928.633000000002</v>
      </c>
      <c r="Q28545" s="136">
        <v>503956.77</v>
      </c>
      <c r="R28545" s="136">
        <v>611.13099999999997</v>
      </c>
      <c r="S28545" s="136">
        <v>633.351</v>
      </c>
    </row>
    <row r="28546" spans="1:19" ht="11.25" thickBot="1" x14ac:dyDescent="0.2">
      <c r="A28546" s="112"/>
    </row>
    <row r="28547" spans="1:19" ht="11.25" thickBot="1" x14ac:dyDescent="0.2">
      <c r="A28547" s="138" t="s">
        <v>364</v>
      </c>
      <c r="B28547" s="112"/>
      <c r="C28547" s="141" t="s">
        <v>14501</v>
      </c>
      <c r="D28547" s="141" t="s">
        <v>14501</v>
      </c>
      <c r="E28547" s="136">
        <v>0</v>
      </c>
      <c r="F28547" s="136">
        <v>0</v>
      </c>
      <c r="G28547" s="136">
        <v>0</v>
      </c>
      <c r="H28547" s="136">
        <v>0</v>
      </c>
      <c r="I28547" s="136">
        <v>0</v>
      </c>
      <c r="J28547" s="136">
        <v>0</v>
      </c>
      <c r="K28547" s="136">
        <v>0</v>
      </c>
      <c r="L28547" s="140">
        <v>0</v>
      </c>
      <c r="M28547" s="136">
        <v>0</v>
      </c>
      <c r="N28547" s="136">
        <v>0</v>
      </c>
      <c r="O28547" s="136">
        <v>0</v>
      </c>
      <c r="P28547" s="136">
        <v>0</v>
      </c>
      <c r="Q28547" s="136">
        <v>0</v>
      </c>
      <c r="R28547" s="136">
        <v>0</v>
      </c>
      <c r="S28547" s="136">
        <v>0</v>
      </c>
    </row>
    <row r="28548" spans="1:19" ht="11.25" thickBot="1" x14ac:dyDescent="0.2">
      <c r="A28548" s="112"/>
    </row>
    <row r="28549" spans="1:19" ht="11.25" thickBot="1" x14ac:dyDescent="0.2">
      <c r="A28549" s="139" t="s">
        <v>366</v>
      </c>
      <c r="B28549" s="112"/>
      <c r="C28549" s="141" t="s">
        <v>14501</v>
      </c>
      <c r="D28549" s="141" t="s">
        <v>14501</v>
      </c>
      <c r="E28549" s="136">
        <v>0</v>
      </c>
      <c r="F28549" s="136">
        <v>0</v>
      </c>
      <c r="G28549" s="136">
        <v>0</v>
      </c>
      <c r="H28549" s="136">
        <v>0</v>
      </c>
      <c r="I28549" s="136">
        <v>0</v>
      </c>
      <c r="J28549" s="136">
        <v>0</v>
      </c>
      <c r="K28549" s="136">
        <v>0</v>
      </c>
      <c r="L28549" s="140">
        <v>0</v>
      </c>
      <c r="M28549" s="136">
        <v>0</v>
      </c>
      <c r="N28549" s="136">
        <v>0</v>
      </c>
      <c r="O28549" s="136">
        <v>0</v>
      </c>
      <c r="P28549" s="136">
        <v>0</v>
      </c>
      <c r="Q28549" s="136">
        <v>0</v>
      </c>
      <c r="R28549" s="136">
        <v>0</v>
      </c>
      <c r="S28549" s="136">
        <v>0</v>
      </c>
    </row>
    <row r="28550" spans="1:19" ht="11.25" thickBot="1" x14ac:dyDescent="0.2">
      <c r="A28550" s="112"/>
    </row>
    <row r="28551" spans="1:19" ht="11.25" thickBot="1" x14ac:dyDescent="0.2">
      <c r="A28551" s="106" t="s">
        <v>357</v>
      </c>
      <c r="B28551" s="106" t="s">
        <v>358</v>
      </c>
      <c r="C28551" s="146" t="s">
        <v>16</v>
      </c>
      <c r="D28551" s="146" t="s">
        <v>14502</v>
      </c>
      <c r="E28551" s="146" t="s">
        <v>14503</v>
      </c>
      <c r="F28551" s="146" t="s">
        <v>20</v>
      </c>
      <c r="G28551" s="146" t="s">
        <v>21</v>
      </c>
      <c r="H28551" s="146" t="s">
        <v>22</v>
      </c>
      <c r="I28551" s="146" t="s">
        <v>23</v>
      </c>
      <c r="J28551" s="146" t="s">
        <v>24</v>
      </c>
      <c r="K28551" s="146" t="s">
        <v>26</v>
      </c>
      <c r="L28551" s="146" t="s">
        <v>14504</v>
      </c>
      <c r="M28551" s="146" t="s">
        <v>27</v>
      </c>
      <c r="N28551" s="146" t="s">
        <v>28</v>
      </c>
      <c r="O28551" s="146" t="s">
        <v>29</v>
      </c>
      <c r="P28551" s="146" t="s">
        <v>30</v>
      </c>
      <c r="Q28551" s="146" t="s">
        <v>14505</v>
      </c>
      <c r="R28551" s="146" t="s">
        <v>32</v>
      </c>
      <c r="S28551" s="146" t="s">
        <v>33</v>
      </c>
    </row>
    <row r="28552" spans="1:19" ht="11.25" thickBot="1" x14ac:dyDescent="0.2">
      <c r="A28552" s="107">
        <v>1</v>
      </c>
      <c r="B28552" s="132">
        <v>0.82964120370370376</v>
      </c>
      <c r="C28552" s="108">
        <v>7535.5919999999996</v>
      </c>
      <c r="D28552" s="108">
        <v>2400.2600000000002</v>
      </c>
      <c r="E28552" s="108">
        <v>101.852</v>
      </c>
      <c r="F28552" s="145">
        <v>9236.7690000000002</v>
      </c>
      <c r="G28552" s="141" t="s">
        <v>14500</v>
      </c>
      <c r="H28552" s="108">
        <v>33.332999999999998</v>
      </c>
      <c r="I28552" s="108">
        <v>2382.9540000000002</v>
      </c>
      <c r="J28552" s="108">
        <v>29775.903999999999</v>
      </c>
      <c r="K28552" s="145">
        <v>77017.903000000006</v>
      </c>
      <c r="L28552" s="108">
        <v>666.68700000000001</v>
      </c>
      <c r="M28552" s="108">
        <v>246.035</v>
      </c>
      <c r="N28552" s="108">
        <v>351.85599999999999</v>
      </c>
      <c r="O28552" s="141" t="s">
        <v>14500</v>
      </c>
      <c r="P28552" s="141" t="s">
        <v>14500</v>
      </c>
      <c r="Q28552" s="108">
        <v>111.11199999999999</v>
      </c>
      <c r="R28552" s="141" t="s">
        <v>14500</v>
      </c>
      <c r="S28552" s="108">
        <v>33.332999999999998</v>
      </c>
    </row>
    <row r="28553" spans="1:19" ht="11.25" thickBot="1" x14ac:dyDescent="0.2">
      <c r="A28553" s="112"/>
    </row>
    <row r="28554" spans="1:19" ht="11.25" thickBot="1" x14ac:dyDescent="0.2">
      <c r="A28554" s="135" t="s">
        <v>362</v>
      </c>
      <c r="B28554" s="112"/>
      <c r="C28554" s="136">
        <v>7535.5919999999996</v>
      </c>
      <c r="D28554" s="136">
        <v>2400.2600000000002</v>
      </c>
      <c r="E28554" s="136">
        <v>101.852</v>
      </c>
      <c r="F28554" s="140">
        <v>9236.7690000000002</v>
      </c>
      <c r="G28554" s="141" t="s">
        <v>14501</v>
      </c>
      <c r="H28554" s="136">
        <v>33.332999999999998</v>
      </c>
      <c r="I28554" s="136">
        <v>2382.9540000000002</v>
      </c>
      <c r="J28554" s="136">
        <v>29775.903999999999</v>
      </c>
      <c r="K28554" s="140">
        <v>77017.903000000006</v>
      </c>
      <c r="L28554" s="136">
        <v>666.68700000000001</v>
      </c>
      <c r="M28554" s="136">
        <v>246.035</v>
      </c>
      <c r="N28554" s="136">
        <v>351.85599999999999</v>
      </c>
      <c r="O28554" s="141" t="s">
        <v>14501</v>
      </c>
      <c r="P28554" s="141" t="s">
        <v>14501</v>
      </c>
      <c r="Q28554" s="136">
        <v>111.11199999999999</v>
      </c>
      <c r="R28554" s="141" t="s">
        <v>14501</v>
      </c>
      <c r="S28554" s="136">
        <v>33.332999999999998</v>
      </c>
    </row>
    <row r="28555" spans="1:19" ht="11.25" thickBot="1" x14ac:dyDescent="0.2">
      <c r="A28555" s="112"/>
    </row>
    <row r="28556" spans="1:19" ht="11.25" thickBot="1" x14ac:dyDescent="0.2">
      <c r="A28556" s="138" t="s">
        <v>364</v>
      </c>
      <c r="B28556" s="112"/>
      <c r="C28556" s="136">
        <v>0</v>
      </c>
      <c r="D28556" s="136">
        <v>0</v>
      </c>
      <c r="E28556" s="136">
        <v>0</v>
      </c>
      <c r="F28556" s="140">
        <v>0</v>
      </c>
      <c r="G28556" s="141" t="s">
        <v>14501</v>
      </c>
      <c r="H28556" s="136">
        <v>0</v>
      </c>
      <c r="I28556" s="136">
        <v>0</v>
      </c>
      <c r="J28556" s="136">
        <v>0</v>
      </c>
      <c r="K28556" s="140">
        <v>0</v>
      </c>
      <c r="L28556" s="136">
        <v>0</v>
      </c>
      <c r="M28556" s="136">
        <v>0</v>
      </c>
      <c r="N28556" s="136">
        <v>0</v>
      </c>
      <c r="O28556" s="141" t="s">
        <v>14501</v>
      </c>
      <c r="P28556" s="141" t="s">
        <v>14501</v>
      </c>
      <c r="Q28556" s="136">
        <v>0</v>
      </c>
      <c r="R28556" s="141" t="s">
        <v>14501</v>
      </c>
      <c r="S28556" s="136">
        <v>0</v>
      </c>
    </row>
    <row r="28557" spans="1:19" ht="11.25" thickBot="1" x14ac:dyDescent="0.2">
      <c r="A28557" s="112"/>
    </row>
    <row r="28558" spans="1:19" ht="11.25" thickBot="1" x14ac:dyDescent="0.2">
      <c r="A28558" s="139" t="s">
        <v>366</v>
      </c>
      <c r="B28558" s="112"/>
      <c r="C28558" s="136">
        <v>0</v>
      </c>
      <c r="D28558" s="136">
        <v>0</v>
      </c>
      <c r="E28558" s="136">
        <v>0</v>
      </c>
      <c r="F28558" s="140">
        <v>0</v>
      </c>
      <c r="G28558" s="141" t="s">
        <v>14501</v>
      </c>
      <c r="H28558" s="136">
        <v>0</v>
      </c>
      <c r="I28558" s="136">
        <v>0</v>
      </c>
      <c r="J28558" s="136">
        <v>0</v>
      </c>
      <c r="K28558" s="140">
        <v>0</v>
      </c>
      <c r="L28558" s="136">
        <v>0</v>
      </c>
      <c r="M28558" s="136">
        <v>0</v>
      </c>
      <c r="N28558" s="136">
        <v>0</v>
      </c>
      <c r="O28558" s="141" t="s">
        <v>14501</v>
      </c>
      <c r="P28558" s="141" t="s">
        <v>14501</v>
      </c>
      <c r="Q28558" s="136">
        <v>0</v>
      </c>
      <c r="R28558" s="141" t="s">
        <v>14501</v>
      </c>
      <c r="S28558" s="136">
        <v>0</v>
      </c>
    </row>
    <row r="28559" spans="1:19" ht="11.25" thickBot="1" x14ac:dyDescent="0.2">
      <c r="A28559" s="112"/>
    </row>
    <row r="28560" spans="1:19" ht="11.25" thickBot="1" x14ac:dyDescent="0.2">
      <c r="A28560" s="106" t="s">
        <v>357</v>
      </c>
      <c r="B28560" s="106" t="s">
        <v>358</v>
      </c>
      <c r="C28560" s="146" t="s">
        <v>35</v>
      </c>
      <c r="D28560" s="146" t="s">
        <v>36</v>
      </c>
      <c r="E28560" s="146" t="s">
        <v>14506</v>
      </c>
      <c r="F28560" s="146" t="s">
        <v>38</v>
      </c>
      <c r="G28560" s="146" t="s">
        <v>39</v>
      </c>
      <c r="H28560" s="146" t="s">
        <v>41</v>
      </c>
      <c r="I28560" s="146" t="s">
        <v>42</v>
      </c>
      <c r="J28560" s="146" t="s">
        <v>43</v>
      </c>
      <c r="K28560" s="146" t="s">
        <v>44</v>
      </c>
      <c r="L28560" s="146" t="s">
        <v>45</v>
      </c>
      <c r="M28560" s="146" t="s">
        <v>46</v>
      </c>
      <c r="N28560" s="146" t="s">
        <v>47</v>
      </c>
      <c r="O28560" s="146" t="s">
        <v>48</v>
      </c>
      <c r="P28560" s="146" t="s">
        <v>49</v>
      </c>
      <c r="Q28560" s="146" t="s">
        <v>50</v>
      </c>
      <c r="R28560" s="146" t="s">
        <v>51</v>
      </c>
      <c r="S28560" s="146" t="s">
        <v>52</v>
      </c>
    </row>
    <row r="28561" spans="1:19" ht="11.25" thickBot="1" x14ac:dyDescent="0.2">
      <c r="A28561" s="107">
        <v>1</v>
      </c>
      <c r="B28561" s="132">
        <v>0.82964120370370376</v>
      </c>
      <c r="C28561" s="145">
        <v>159150.04</v>
      </c>
      <c r="D28561" s="108">
        <v>66.667000000000002</v>
      </c>
      <c r="E28561" s="141" t="s">
        <v>14500</v>
      </c>
      <c r="F28561" s="141" t="s">
        <v>14500</v>
      </c>
      <c r="G28561" s="108">
        <v>166.66800000000001</v>
      </c>
      <c r="H28561" s="108">
        <v>30423.652999999998</v>
      </c>
      <c r="I28561" s="108">
        <v>3241.1849999999999</v>
      </c>
      <c r="J28561" s="108">
        <v>8367.0130000000008</v>
      </c>
      <c r="K28561" s="108">
        <v>1222.2860000000001</v>
      </c>
      <c r="L28561" s="108">
        <v>888.923</v>
      </c>
      <c r="M28561" s="108">
        <v>277.78199999999998</v>
      </c>
      <c r="N28561" s="108">
        <v>138.89099999999999</v>
      </c>
      <c r="O28561" s="108">
        <v>120.372</v>
      </c>
      <c r="P28561" s="108">
        <v>155.55699999999999</v>
      </c>
      <c r="Q28561" s="108">
        <v>222.22499999999999</v>
      </c>
      <c r="R28561" s="108">
        <v>203.70599999999999</v>
      </c>
      <c r="S28561" s="108">
        <v>83.334000000000003</v>
      </c>
    </row>
    <row r="28562" spans="1:19" ht="11.25" thickBot="1" x14ac:dyDescent="0.2">
      <c r="A28562" s="112"/>
    </row>
    <row r="28563" spans="1:19" ht="11.25" thickBot="1" x14ac:dyDescent="0.2">
      <c r="A28563" s="135" t="s">
        <v>362</v>
      </c>
      <c r="B28563" s="112"/>
      <c r="C28563" s="140">
        <v>159150.04</v>
      </c>
      <c r="D28563" s="136">
        <v>66.667000000000002</v>
      </c>
      <c r="E28563" s="141" t="s">
        <v>14501</v>
      </c>
      <c r="F28563" s="141" t="s">
        <v>14501</v>
      </c>
      <c r="G28563" s="136">
        <v>166.66800000000001</v>
      </c>
      <c r="H28563" s="136">
        <v>30423.652999999998</v>
      </c>
      <c r="I28563" s="136">
        <v>3241.1849999999999</v>
      </c>
      <c r="J28563" s="136">
        <v>8367.0130000000008</v>
      </c>
      <c r="K28563" s="136">
        <v>1222.2860000000001</v>
      </c>
      <c r="L28563" s="136">
        <v>888.923</v>
      </c>
      <c r="M28563" s="136">
        <v>277.78199999999998</v>
      </c>
      <c r="N28563" s="136">
        <v>138.89099999999999</v>
      </c>
      <c r="O28563" s="136">
        <v>120.372</v>
      </c>
      <c r="P28563" s="136">
        <v>155.55699999999999</v>
      </c>
      <c r="Q28563" s="136">
        <v>222.22499999999999</v>
      </c>
      <c r="R28563" s="136">
        <v>203.70599999999999</v>
      </c>
      <c r="S28563" s="136">
        <v>83.334000000000003</v>
      </c>
    </row>
    <row r="28564" spans="1:19" ht="11.25" thickBot="1" x14ac:dyDescent="0.2">
      <c r="A28564" s="112"/>
    </row>
    <row r="28565" spans="1:19" ht="11.25" thickBot="1" x14ac:dyDescent="0.2">
      <c r="A28565" s="138" t="s">
        <v>364</v>
      </c>
      <c r="B28565" s="112"/>
      <c r="C28565" s="140">
        <v>0</v>
      </c>
      <c r="D28565" s="136">
        <v>0</v>
      </c>
      <c r="E28565" s="141" t="s">
        <v>14501</v>
      </c>
      <c r="F28565" s="141" t="s">
        <v>14501</v>
      </c>
      <c r="G28565" s="136">
        <v>0</v>
      </c>
      <c r="H28565" s="136">
        <v>0</v>
      </c>
      <c r="I28565" s="136">
        <v>0</v>
      </c>
      <c r="J28565" s="136">
        <v>0</v>
      </c>
      <c r="K28565" s="136">
        <v>0</v>
      </c>
      <c r="L28565" s="136">
        <v>0</v>
      </c>
      <c r="M28565" s="136">
        <v>0</v>
      </c>
      <c r="N28565" s="136">
        <v>0</v>
      </c>
      <c r="O28565" s="136">
        <v>0</v>
      </c>
      <c r="P28565" s="136">
        <v>0</v>
      </c>
      <c r="Q28565" s="136">
        <v>0</v>
      </c>
      <c r="R28565" s="136">
        <v>0</v>
      </c>
      <c r="S28565" s="136">
        <v>0</v>
      </c>
    </row>
    <row r="28566" spans="1:19" ht="11.25" thickBot="1" x14ac:dyDescent="0.2">
      <c r="A28566" s="112"/>
    </row>
    <row r="28567" spans="1:19" ht="11.25" thickBot="1" x14ac:dyDescent="0.2">
      <c r="A28567" s="139" t="s">
        <v>366</v>
      </c>
      <c r="B28567" s="112"/>
      <c r="C28567" s="140">
        <v>0</v>
      </c>
      <c r="D28567" s="136">
        <v>0</v>
      </c>
      <c r="E28567" s="141" t="s">
        <v>14501</v>
      </c>
      <c r="F28567" s="141" t="s">
        <v>14501</v>
      </c>
      <c r="G28567" s="136">
        <v>0</v>
      </c>
      <c r="H28567" s="136">
        <v>0</v>
      </c>
      <c r="I28567" s="136">
        <v>0</v>
      </c>
      <c r="J28567" s="136">
        <v>0</v>
      </c>
      <c r="K28567" s="136">
        <v>0</v>
      </c>
      <c r="L28567" s="136">
        <v>0</v>
      </c>
      <c r="M28567" s="136">
        <v>0</v>
      </c>
      <c r="N28567" s="136">
        <v>0</v>
      </c>
      <c r="O28567" s="136">
        <v>0</v>
      </c>
      <c r="P28567" s="136">
        <v>0</v>
      </c>
      <c r="Q28567" s="136">
        <v>0</v>
      </c>
      <c r="R28567" s="136">
        <v>0</v>
      </c>
      <c r="S28567" s="136">
        <v>0</v>
      </c>
    </row>
    <row r="28568" spans="1:19" ht="11.25" thickBot="1" x14ac:dyDescent="0.2">
      <c r="A28568" s="112"/>
    </row>
    <row r="28569" spans="1:19" ht="11.25" thickBot="1" x14ac:dyDescent="0.2">
      <c r="A28569" s="106" t="s">
        <v>357</v>
      </c>
      <c r="B28569" s="106" t="s">
        <v>358</v>
      </c>
      <c r="C28569" s="146" t="s">
        <v>53</v>
      </c>
      <c r="D28569" s="146" t="s">
        <v>54</v>
      </c>
      <c r="E28569" s="146" t="s">
        <v>55</v>
      </c>
      <c r="F28569" s="146" t="s">
        <v>56</v>
      </c>
      <c r="G28569" s="146" t="s">
        <v>14507</v>
      </c>
      <c r="H28569" s="146" t="s">
        <v>57</v>
      </c>
      <c r="I28569" s="146" t="s">
        <v>59</v>
      </c>
      <c r="J28569" s="146" t="s">
        <v>14508</v>
      </c>
      <c r="K28569" s="146" t="s">
        <v>60</v>
      </c>
      <c r="L28569" s="146" t="s">
        <v>61</v>
      </c>
      <c r="M28569" s="146" t="s">
        <v>62</v>
      </c>
      <c r="N28569" s="146" t="s">
        <v>14509</v>
      </c>
      <c r="O28569" s="146" t="s">
        <v>63</v>
      </c>
      <c r="P28569" s="146" t="s">
        <v>64</v>
      </c>
      <c r="Q28569" s="146" t="s">
        <v>66</v>
      </c>
      <c r="R28569" s="146" t="s">
        <v>14510</v>
      </c>
      <c r="S28569" s="146" t="s">
        <v>67</v>
      </c>
    </row>
    <row r="28570" spans="1:19" ht="11.25" thickBot="1" x14ac:dyDescent="0.2">
      <c r="A28570" s="107">
        <v>1</v>
      </c>
      <c r="B28570" s="132">
        <v>0.82964120370370376</v>
      </c>
      <c r="C28570" s="108">
        <v>138.89099999999999</v>
      </c>
      <c r="D28570" s="108">
        <v>175.928</v>
      </c>
      <c r="E28570" s="141" t="s">
        <v>14500</v>
      </c>
      <c r="F28570" s="108">
        <v>111.11199999999999</v>
      </c>
      <c r="G28570" s="141" t="s">
        <v>14500</v>
      </c>
      <c r="H28570" s="108">
        <v>291.67099999999999</v>
      </c>
      <c r="I28570" s="108">
        <v>500.01100000000002</v>
      </c>
      <c r="J28570" s="141" t="s">
        <v>14500</v>
      </c>
      <c r="K28570" s="141" t="s">
        <v>14500</v>
      </c>
      <c r="L28570" s="141" t="s">
        <v>14500</v>
      </c>
      <c r="M28570" s="108">
        <v>194.447</v>
      </c>
      <c r="N28570" s="108">
        <v>77.778000000000006</v>
      </c>
      <c r="O28570" s="108">
        <v>104.167</v>
      </c>
      <c r="P28570" s="108">
        <v>17562.326000000001</v>
      </c>
      <c r="Q28570" s="145">
        <v>677181.66</v>
      </c>
      <c r="R28570" s="141" t="s">
        <v>14500</v>
      </c>
      <c r="S28570" s="108">
        <v>3068.279</v>
      </c>
    </row>
    <row r="28571" spans="1:19" ht="11.25" thickBot="1" x14ac:dyDescent="0.2">
      <c r="A28571" s="112"/>
    </row>
    <row r="28572" spans="1:19" ht="11.25" thickBot="1" x14ac:dyDescent="0.2">
      <c r="A28572" s="135" t="s">
        <v>362</v>
      </c>
      <c r="B28572" s="112"/>
      <c r="C28572" s="136">
        <v>138.89099999999999</v>
      </c>
      <c r="D28572" s="136">
        <v>175.928</v>
      </c>
      <c r="E28572" s="141" t="s">
        <v>14501</v>
      </c>
      <c r="F28572" s="136">
        <v>111.11199999999999</v>
      </c>
      <c r="G28572" s="141" t="s">
        <v>14501</v>
      </c>
      <c r="H28572" s="136">
        <v>291.67099999999999</v>
      </c>
      <c r="I28572" s="136">
        <v>500.01100000000002</v>
      </c>
      <c r="J28572" s="141" t="s">
        <v>14501</v>
      </c>
      <c r="K28572" s="141" t="s">
        <v>14501</v>
      </c>
      <c r="L28572" s="141" t="s">
        <v>14501</v>
      </c>
      <c r="M28572" s="136">
        <v>194.447</v>
      </c>
      <c r="N28572" s="136">
        <v>77.778000000000006</v>
      </c>
      <c r="O28572" s="136">
        <v>104.167</v>
      </c>
      <c r="P28572" s="136">
        <v>17562.326000000001</v>
      </c>
      <c r="Q28572" s="140">
        <v>677181.66</v>
      </c>
      <c r="R28572" s="141" t="s">
        <v>14501</v>
      </c>
      <c r="S28572" s="136">
        <v>3068.279</v>
      </c>
    </row>
    <row r="28573" spans="1:19" ht="11.25" thickBot="1" x14ac:dyDescent="0.2">
      <c r="A28573" s="112"/>
    </row>
    <row r="28574" spans="1:19" ht="11.25" thickBot="1" x14ac:dyDescent="0.2">
      <c r="A28574" s="138" t="s">
        <v>364</v>
      </c>
      <c r="B28574" s="112"/>
      <c r="C28574" s="136">
        <v>0</v>
      </c>
      <c r="D28574" s="136">
        <v>0</v>
      </c>
      <c r="E28574" s="141" t="s">
        <v>14501</v>
      </c>
      <c r="F28574" s="136">
        <v>0</v>
      </c>
      <c r="G28574" s="141" t="s">
        <v>14501</v>
      </c>
      <c r="H28574" s="136">
        <v>0</v>
      </c>
      <c r="I28574" s="136">
        <v>0</v>
      </c>
      <c r="J28574" s="141" t="s">
        <v>14501</v>
      </c>
      <c r="K28574" s="141" t="s">
        <v>14501</v>
      </c>
      <c r="L28574" s="141" t="s">
        <v>14501</v>
      </c>
      <c r="M28574" s="136">
        <v>0</v>
      </c>
      <c r="N28574" s="136">
        <v>0</v>
      </c>
      <c r="O28574" s="136">
        <v>0</v>
      </c>
      <c r="P28574" s="136">
        <v>0</v>
      </c>
      <c r="Q28574" s="140">
        <v>0</v>
      </c>
      <c r="R28574" s="141" t="s">
        <v>14501</v>
      </c>
      <c r="S28574" s="136">
        <v>0</v>
      </c>
    </row>
    <row r="28575" spans="1:19" ht="11.25" thickBot="1" x14ac:dyDescent="0.2">
      <c r="A28575" s="112"/>
    </row>
    <row r="28576" spans="1:19" ht="11.25" thickBot="1" x14ac:dyDescent="0.2">
      <c r="A28576" s="139" t="s">
        <v>366</v>
      </c>
      <c r="B28576" s="112"/>
      <c r="C28576" s="136">
        <v>0</v>
      </c>
      <c r="D28576" s="136">
        <v>0</v>
      </c>
      <c r="E28576" s="141" t="s">
        <v>14501</v>
      </c>
      <c r="F28576" s="136">
        <v>0</v>
      </c>
      <c r="G28576" s="141" t="s">
        <v>14501</v>
      </c>
      <c r="H28576" s="136">
        <v>0</v>
      </c>
      <c r="I28576" s="136">
        <v>0</v>
      </c>
      <c r="J28576" s="141" t="s">
        <v>14501</v>
      </c>
      <c r="K28576" s="141" t="s">
        <v>14501</v>
      </c>
      <c r="L28576" s="141" t="s">
        <v>14501</v>
      </c>
      <c r="M28576" s="136">
        <v>0</v>
      </c>
      <c r="N28576" s="136">
        <v>0</v>
      </c>
      <c r="O28576" s="136">
        <v>0</v>
      </c>
      <c r="P28576" s="136">
        <v>0</v>
      </c>
      <c r="Q28576" s="140">
        <v>0</v>
      </c>
      <c r="R28576" s="141" t="s">
        <v>14501</v>
      </c>
      <c r="S28576" s="136">
        <v>0</v>
      </c>
    </row>
    <row r="28577" spans="1:19" ht="11.25" thickBot="1" x14ac:dyDescent="0.2">
      <c r="A28577" s="112"/>
    </row>
    <row r="28578" spans="1:19" ht="11.25" thickBot="1" x14ac:dyDescent="0.2">
      <c r="A28578" s="106" t="s">
        <v>357</v>
      </c>
      <c r="B28578" s="106" t="s">
        <v>358</v>
      </c>
      <c r="C28578" s="146" t="s">
        <v>68</v>
      </c>
      <c r="D28578" s="146" t="s">
        <v>14511</v>
      </c>
    </row>
    <row r="28579" spans="1:19" ht="11.25" thickBot="1" x14ac:dyDescent="0.2">
      <c r="A28579" s="107">
        <v>1</v>
      </c>
      <c r="B28579" s="132">
        <v>0.82964120370370376</v>
      </c>
      <c r="C28579" s="108">
        <v>600.01800000000003</v>
      </c>
      <c r="D28579" s="141" t="s">
        <v>14500</v>
      </c>
    </row>
    <row r="28580" spans="1:19" ht="11.25" thickBot="1" x14ac:dyDescent="0.2">
      <c r="A28580" s="112"/>
    </row>
    <row r="28581" spans="1:19" ht="11.25" thickBot="1" x14ac:dyDescent="0.2">
      <c r="A28581" s="135" t="s">
        <v>362</v>
      </c>
      <c r="B28581" s="112"/>
      <c r="C28581" s="136">
        <v>600.01800000000003</v>
      </c>
      <c r="D28581" s="141" t="s">
        <v>14501</v>
      </c>
    </row>
    <row r="28582" spans="1:19" ht="11.25" thickBot="1" x14ac:dyDescent="0.2">
      <c r="A28582" s="112"/>
    </row>
    <row r="28583" spans="1:19" ht="11.25" thickBot="1" x14ac:dyDescent="0.2">
      <c r="A28583" s="138" t="s">
        <v>364</v>
      </c>
      <c r="B28583" s="112"/>
      <c r="C28583" s="136">
        <v>0</v>
      </c>
      <c r="D28583" s="141" t="s">
        <v>14501</v>
      </c>
    </row>
    <row r="28584" spans="1:19" ht="11.25" thickBot="1" x14ac:dyDescent="0.2">
      <c r="A28584" s="112"/>
    </row>
    <row r="28585" spans="1:19" ht="11.25" thickBot="1" x14ac:dyDescent="0.2">
      <c r="A28585" s="139" t="s">
        <v>366</v>
      </c>
      <c r="B28585" s="112"/>
      <c r="C28585" s="136">
        <v>0</v>
      </c>
      <c r="D28585" s="141" t="s">
        <v>14501</v>
      </c>
    </row>
    <row r="28586" spans="1:19" ht="10.5" x14ac:dyDescent="0.15">
      <c r="A28586" s="112"/>
    </row>
    <row r="28587" spans="1:19" x14ac:dyDescent="0.15">
      <c r="A28587" s="129"/>
      <c r="B28587" s="86" t="s">
        <v>5443</v>
      </c>
    </row>
    <row r="28588" spans="1:19" ht="9.75" thickBot="1" x14ac:dyDescent="0.2">
      <c r="A28588" s="81" t="s">
        <v>5871</v>
      </c>
    </row>
    <row r="28589" spans="1:19" ht="11.25" thickBot="1" x14ac:dyDescent="0.2">
      <c r="A28589" s="106" t="s">
        <v>357</v>
      </c>
      <c r="B28589" s="106" t="s">
        <v>358</v>
      </c>
      <c r="C28589" s="146" t="s">
        <v>14494</v>
      </c>
      <c r="D28589" s="146" t="s">
        <v>14495</v>
      </c>
      <c r="E28589" s="146" t="s">
        <v>14496</v>
      </c>
      <c r="F28589" s="146" t="s">
        <v>0</v>
      </c>
      <c r="G28589" s="146" t="s">
        <v>1</v>
      </c>
      <c r="H28589" s="146" t="s">
        <v>2</v>
      </c>
      <c r="I28589" s="146" t="s">
        <v>14497</v>
      </c>
      <c r="J28589" s="146" t="s">
        <v>3</v>
      </c>
      <c r="K28589" s="146" t="s">
        <v>14498</v>
      </c>
      <c r="L28589" s="146" t="s">
        <v>7</v>
      </c>
      <c r="M28589" s="146" t="s">
        <v>14499</v>
      </c>
      <c r="N28589" s="146" t="s">
        <v>10</v>
      </c>
      <c r="O28589" s="146" t="s">
        <v>11</v>
      </c>
      <c r="P28589" s="146" t="s">
        <v>12</v>
      </c>
      <c r="Q28589" s="146" t="s">
        <v>13</v>
      </c>
      <c r="R28589" s="146" t="s">
        <v>14</v>
      </c>
      <c r="S28589" s="146" t="s">
        <v>15</v>
      </c>
    </row>
    <row r="28590" spans="1:19" ht="11.25" thickBot="1" x14ac:dyDescent="0.2">
      <c r="A28590" s="107">
        <v>1</v>
      </c>
      <c r="B28590" s="132">
        <v>0.83479166666666671</v>
      </c>
      <c r="C28590" s="141" t="s">
        <v>14500</v>
      </c>
      <c r="D28590" s="141" t="s">
        <v>14500</v>
      </c>
      <c r="E28590" s="108">
        <v>95.239000000000004</v>
      </c>
      <c r="F28590" s="108">
        <v>11644.154</v>
      </c>
      <c r="G28590" s="108">
        <v>41328.156999999999</v>
      </c>
      <c r="H28590" s="108">
        <v>963.00400000000002</v>
      </c>
      <c r="I28590" s="108">
        <v>142.85900000000001</v>
      </c>
      <c r="J28590" s="108">
        <v>574.08900000000006</v>
      </c>
      <c r="K28590" s="108">
        <v>366.673</v>
      </c>
      <c r="L28590" s="145">
        <v>9270.2469999999994</v>
      </c>
      <c r="M28590" s="108">
        <v>111.11199999999999</v>
      </c>
      <c r="N28590" s="108">
        <v>74.073999999999998</v>
      </c>
      <c r="O28590" s="108">
        <v>66.667000000000002</v>
      </c>
      <c r="P28590" s="108">
        <v>15220.366</v>
      </c>
      <c r="Q28590" s="108">
        <v>121827.24</v>
      </c>
      <c r="R28590" s="108">
        <v>222.22499999999999</v>
      </c>
      <c r="S28590" s="108">
        <v>518.529</v>
      </c>
    </row>
    <row r="28591" spans="1:19" ht="11.25" thickBot="1" x14ac:dyDescent="0.2">
      <c r="A28591" s="112"/>
    </row>
    <row r="28592" spans="1:19" ht="11.25" thickBot="1" x14ac:dyDescent="0.2">
      <c r="A28592" s="135" t="s">
        <v>362</v>
      </c>
      <c r="B28592" s="112"/>
      <c r="C28592" s="141" t="s">
        <v>14501</v>
      </c>
      <c r="D28592" s="141" t="s">
        <v>14501</v>
      </c>
      <c r="E28592" s="136">
        <v>95.239000000000004</v>
      </c>
      <c r="F28592" s="136">
        <v>11644.154</v>
      </c>
      <c r="G28592" s="136">
        <v>41328.156999999999</v>
      </c>
      <c r="H28592" s="136">
        <v>963.00400000000002</v>
      </c>
      <c r="I28592" s="136">
        <v>142.85900000000001</v>
      </c>
      <c r="J28592" s="136">
        <v>574.08900000000006</v>
      </c>
      <c r="K28592" s="136">
        <v>366.673</v>
      </c>
      <c r="L28592" s="140">
        <v>9270.2469999999994</v>
      </c>
      <c r="M28592" s="136">
        <v>111.11199999999999</v>
      </c>
      <c r="N28592" s="136">
        <v>74.073999999999998</v>
      </c>
      <c r="O28592" s="136">
        <v>66.667000000000002</v>
      </c>
      <c r="P28592" s="136">
        <v>15220.366</v>
      </c>
      <c r="Q28592" s="136">
        <v>121827.24</v>
      </c>
      <c r="R28592" s="136">
        <v>222.22499999999999</v>
      </c>
      <c r="S28592" s="136">
        <v>518.529</v>
      </c>
    </row>
    <row r="28593" spans="1:19" ht="11.25" thickBot="1" x14ac:dyDescent="0.2">
      <c r="A28593" s="112"/>
    </row>
    <row r="28594" spans="1:19" ht="11.25" thickBot="1" x14ac:dyDescent="0.2">
      <c r="A28594" s="138" t="s">
        <v>364</v>
      </c>
      <c r="B28594" s="112"/>
      <c r="C28594" s="141" t="s">
        <v>14501</v>
      </c>
      <c r="D28594" s="141" t="s">
        <v>14501</v>
      </c>
      <c r="E28594" s="136">
        <v>0</v>
      </c>
      <c r="F28594" s="136">
        <v>0</v>
      </c>
      <c r="G28594" s="136">
        <v>0</v>
      </c>
      <c r="H28594" s="136">
        <v>0</v>
      </c>
      <c r="I28594" s="136">
        <v>0</v>
      </c>
      <c r="J28594" s="136">
        <v>0</v>
      </c>
      <c r="K28594" s="136">
        <v>0</v>
      </c>
      <c r="L28594" s="140">
        <v>0</v>
      </c>
      <c r="M28594" s="136">
        <v>0</v>
      </c>
      <c r="N28594" s="136">
        <v>0</v>
      </c>
      <c r="O28594" s="136">
        <v>0</v>
      </c>
      <c r="P28594" s="136">
        <v>0</v>
      </c>
      <c r="Q28594" s="136">
        <v>0</v>
      </c>
      <c r="R28594" s="136">
        <v>0</v>
      </c>
      <c r="S28594" s="136">
        <v>0</v>
      </c>
    </row>
    <row r="28595" spans="1:19" ht="11.25" thickBot="1" x14ac:dyDescent="0.2">
      <c r="A28595" s="112"/>
    </row>
    <row r="28596" spans="1:19" ht="11.25" thickBot="1" x14ac:dyDescent="0.2">
      <c r="A28596" s="139" t="s">
        <v>366</v>
      </c>
      <c r="B28596" s="112"/>
      <c r="C28596" s="141" t="s">
        <v>14501</v>
      </c>
      <c r="D28596" s="141" t="s">
        <v>14501</v>
      </c>
      <c r="E28596" s="136">
        <v>0</v>
      </c>
      <c r="F28596" s="136">
        <v>0</v>
      </c>
      <c r="G28596" s="136">
        <v>0</v>
      </c>
      <c r="H28596" s="136">
        <v>0</v>
      </c>
      <c r="I28596" s="136">
        <v>0</v>
      </c>
      <c r="J28596" s="136">
        <v>0</v>
      </c>
      <c r="K28596" s="136">
        <v>0</v>
      </c>
      <c r="L28596" s="140">
        <v>0</v>
      </c>
      <c r="M28596" s="136">
        <v>0</v>
      </c>
      <c r="N28596" s="136">
        <v>0</v>
      </c>
      <c r="O28596" s="136">
        <v>0</v>
      </c>
      <c r="P28596" s="136">
        <v>0</v>
      </c>
      <c r="Q28596" s="136">
        <v>0</v>
      </c>
      <c r="R28596" s="136">
        <v>0</v>
      </c>
      <c r="S28596" s="136">
        <v>0</v>
      </c>
    </row>
    <row r="28597" spans="1:19" ht="11.25" thickBot="1" x14ac:dyDescent="0.2">
      <c r="A28597" s="112"/>
    </row>
    <row r="28598" spans="1:19" ht="11.25" thickBot="1" x14ac:dyDescent="0.2">
      <c r="A28598" s="106" t="s">
        <v>357</v>
      </c>
      <c r="B28598" s="106" t="s">
        <v>358</v>
      </c>
      <c r="C28598" s="146" t="s">
        <v>16</v>
      </c>
      <c r="D28598" s="146" t="s">
        <v>14502</v>
      </c>
      <c r="E28598" s="146" t="s">
        <v>14503</v>
      </c>
      <c r="F28598" s="146" t="s">
        <v>20</v>
      </c>
      <c r="G28598" s="146" t="s">
        <v>21</v>
      </c>
      <c r="H28598" s="146" t="s">
        <v>22</v>
      </c>
      <c r="I28598" s="146" t="s">
        <v>23</v>
      </c>
      <c r="J28598" s="146" t="s">
        <v>24</v>
      </c>
      <c r="K28598" s="146" t="s">
        <v>26</v>
      </c>
      <c r="L28598" s="146" t="s">
        <v>14504</v>
      </c>
      <c r="M28598" s="146" t="s">
        <v>27</v>
      </c>
      <c r="N28598" s="146" t="s">
        <v>28</v>
      </c>
      <c r="O28598" s="146" t="s">
        <v>29</v>
      </c>
      <c r="P28598" s="146" t="s">
        <v>30</v>
      </c>
      <c r="Q28598" s="146" t="s">
        <v>14505</v>
      </c>
      <c r="R28598" s="146" t="s">
        <v>32</v>
      </c>
      <c r="S28598" s="146" t="s">
        <v>33</v>
      </c>
    </row>
    <row r="28599" spans="1:19" ht="11.25" thickBot="1" x14ac:dyDescent="0.2">
      <c r="A28599" s="107">
        <v>1</v>
      </c>
      <c r="B28599" s="132">
        <v>0.83479166666666671</v>
      </c>
      <c r="C28599" s="108">
        <v>13106.93</v>
      </c>
      <c r="D28599" s="108">
        <v>2650.32</v>
      </c>
      <c r="E28599" s="108">
        <v>33.332999999999998</v>
      </c>
      <c r="F28599" s="145">
        <v>10287.618</v>
      </c>
      <c r="G28599" s="108">
        <v>33.332999999999998</v>
      </c>
      <c r="H28599" s="108">
        <v>33.332999999999998</v>
      </c>
      <c r="I28599" s="108">
        <v>1916.828</v>
      </c>
      <c r="J28599" s="108">
        <v>32047.726999999999</v>
      </c>
      <c r="K28599" s="145">
        <v>78035.873000000007</v>
      </c>
      <c r="L28599" s="108">
        <v>166.66900000000001</v>
      </c>
      <c r="M28599" s="108">
        <v>83.334000000000003</v>
      </c>
      <c r="N28599" s="108">
        <v>268.52199999999999</v>
      </c>
      <c r="O28599" s="141" t="s">
        <v>14500</v>
      </c>
      <c r="P28599" s="141" t="s">
        <v>14500</v>
      </c>
      <c r="Q28599" s="108">
        <v>55.555999999999997</v>
      </c>
      <c r="R28599" s="141" t="s">
        <v>14500</v>
      </c>
      <c r="S28599" s="108">
        <v>33.332999999999998</v>
      </c>
    </row>
    <row r="28600" spans="1:19" ht="11.25" thickBot="1" x14ac:dyDescent="0.2">
      <c r="A28600" s="112"/>
    </row>
    <row r="28601" spans="1:19" ht="11.25" thickBot="1" x14ac:dyDescent="0.2">
      <c r="A28601" s="135" t="s">
        <v>362</v>
      </c>
      <c r="B28601" s="112"/>
      <c r="C28601" s="136">
        <v>13106.93</v>
      </c>
      <c r="D28601" s="136">
        <v>2650.32</v>
      </c>
      <c r="E28601" s="136">
        <v>33.332999999999998</v>
      </c>
      <c r="F28601" s="140">
        <v>10287.618</v>
      </c>
      <c r="G28601" s="136">
        <v>33.332999999999998</v>
      </c>
      <c r="H28601" s="136">
        <v>33.332999999999998</v>
      </c>
      <c r="I28601" s="136">
        <v>1916.828</v>
      </c>
      <c r="J28601" s="136">
        <v>32047.726999999999</v>
      </c>
      <c r="K28601" s="140">
        <v>78035.873000000007</v>
      </c>
      <c r="L28601" s="136">
        <v>166.66900000000001</v>
      </c>
      <c r="M28601" s="136">
        <v>83.334000000000003</v>
      </c>
      <c r="N28601" s="136">
        <v>268.52199999999999</v>
      </c>
      <c r="O28601" s="141" t="s">
        <v>14501</v>
      </c>
      <c r="P28601" s="141" t="s">
        <v>14501</v>
      </c>
      <c r="Q28601" s="136">
        <v>55.555999999999997</v>
      </c>
      <c r="R28601" s="141" t="s">
        <v>14501</v>
      </c>
      <c r="S28601" s="136">
        <v>33.332999999999998</v>
      </c>
    </row>
    <row r="28602" spans="1:19" ht="11.25" thickBot="1" x14ac:dyDescent="0.2">
      <c r="A28602" s="112"/>
    </row>
    <row r="28603" spans="1:19" ht="11.25" thickBot="1" x14ac:dyDescent="0.2">
      <c r="A28603" s="138" t="s">
        <v>364</v>
      </c>
      <c r="B28603" s="112"/>
      <c r="C28603" s="136">
        <v>0</v>
      </c>
      <c r="D28603" s="136">
        <v>0</v>
      </c>
      <c r="E28603" s="136">
        <v>0</v>
      </c>
      <c r="F28603" s="140">
        <v>0</v>
      </c>
      <c r="G28603" s="136">
        <v>0</v>
      </c>
      <c r="H28603" s="136">
        <v>0</v>
      </c>
      <c r="I28603" s="136">
        <v>0</v>
      </c>
      <c r="J28603" s="136">
        <v>0</v>
      </c>
      <c r="K28603" s="140">
        <v>0</v>
      </c>
      <c r="L28603" s="136">
        <v>0</v>
      </c>
      <c r="M28603" s="136">
        <v>0</v>
      </c>
      <c r="N28603" s="136">
        <v>0</v>
      </c>
      <c r="O28603" s="141" t="s">
        <v>14501</v>
      </c>
      <c r="P28603" s="141" t="s">
        <v>14501</v>
      </c>
      <c r="Q28603" s="136">
        <v>0</v>
      </c>
      <c r="R28603" s="141" t="s">
        <v>14501</v>
      </c>
      <c r="S28603" s="136">
        <v>0</v>
      </c>
    </row>
    <row r="28604" spans="1:19" ht="11.25" thickBot="1" x14ac:dyDescent="0.2">
      <c r="A28604" s="112"/>
    </row>
    <row r="28605" spans="1:19" ht="11.25" thickBot="1" x14ac:dyDescent="0.2">
      <c r="A28605" s="139" t="s">
        <v>366</v>
      </c>
      <c r="B28605" s="112"/>
      <c r="C28605" s="136">
        <v>0</v>
      </c>
      <c r="D28605" s="136">
        <v>0</v>
      </c>
      <c r="E28605" s="136">
        <v>0</v>
      </c>
      <c r="F28605" s="140">
        <v>0</v>
      </c>
      <c r="G28605" s="136">
        <v>0</v>
      </c>
      <c r="H28605" s="136">
        <v>0</v>
      </c>
      <c r="I28605" s="136">
        <v>0</v>
      </c>
      <c r="J28605" s="136">
        <v>0</v>
      </c>
      <c r="K28605" s="140">
        <v>0</v>
      </c>
      <c r="L28605" s="136">
        <v>0</v>
      </c>
      <c r="M28605" s="136">
        <v>0</v>
      </c>
      <c r="N28605" s="136">
        <v>0</v>
      </c>
      <c r="O28605" s="141" t="s">
        <v>14501</v>
      </c>
      <c r="P28605" s="141" t="s">
        <v>14501</v>
      </c>
      <c r="Q28605" s="136">
        <v>0</v>
      </c>
      <c r="R28605" s="141" t="s">
        <v>14501</v>
      </c>
      <c r="S28605" s="136">
        <v>0</v>
      </c>
    </row>
    <row r="28606" spans="1:19" ht="11.25" thickBot="1" x14ac:dyDescent="0.2">
      <c r="A28606" s="112"/>
    </row>
    <row r="28607" spans="1:19" ht="11.25" thickBot="1" x14ac:dyDescent="0.2">
      <c r="A28607" s="106" t="s">
        <v>357</v>
      </c>
      <c r="B28607" s="106" t="s">
        <v>358</v>
      </c>
      <c r="C28607" s="146" t="s">
        <v>35</v>
      </c>
      <c r="D28607" s="146" t="s">
        <v>36</v>
      </c>
      <c r="E28607" s="146" t="s">
        <v>14506</v>
      </c>
      <c r="F28607" s="146" t="s">
        <v>38</v>
      </c>
      <c r="G28607" s="146" t="s">
        <v>39</v>
      </c>
      <c r="H28607" s="146" t="s">
        <v>41</v>
      </c>
      <c r="I28607" s="146" t="s">
        <v>42</v>
      </c>
      <c r="J28607" s="146" t="s">
        <v>43</v>
      </c>
      <c r="K28607" s="146" t="s">
        <v>44</v>
      </c>
      <c r="L28607" s="146" t="s">
        <v>45</v>
      </c>
      <c r="M28607" s="146" t="s">
        <v>46</v>
      </c>
      <c r="N28607" s="146" t="s">
        <v>47</v>
      </c>
      <c r="O28607" s="146" t="s">
        <v>48</v>
      </c>
      <c r="P28607" s="146" t="s">
        <v>49</v>
      </c>
      <c r="Q28607" s="146" t="s">
        <v>50</v>
      </c>
      <c r="R28607" s="146" t="s">
        <v>51</v>
      </c>
      <c r="S28607" s="146" t="s">
        <v>52</v>
      </c>
    </row>
    <row r="28608" spans="1:19" ht="11.25" thickBot="1" x14ac:dyDescent="0.2">
      <c r="A28608" s="107">
        <v>1</v>
      </c>
      <c r="B28608" s="132">
        <v>0.83479166666666671</v>
      </c>
      <c r="C28608" s="145">
        <v>161190.92000000001</v>
      </c>
      <c r="D28608" s="108">
        <v>66.667000000000002</v>
      </c>
      <c r="E28608" s="141" t="s">
        <v>14500</v>
      </c>
      <c r="F28608" s="141" t="s">
        <v>14500</v>
      </c>
      <c r="G28608" s="108">
        <v>33.332999999999998</v>
      </c>
      <c r="H28608" s="108">
        <v>23553.302</v>
      </c>
      <c r="I28608" s="108">
        <v>708.35599999999999</v>
      </c>
      <c r="J28608" s="108">
        <v>1611.241</v>
      </c>
      <c r="K28608" s="108">
        <v>222.22499999999999</v>
      </c>
      <c r="L28608" s="108">
        <v>120.371</v>
      </c>
      <c r="M28608" s="108">
        <v>55.555999999999997</v>
      </c>
      <c r="N28608" s="108">
        <v>83.334000000000003</v>
      </c>
      <c r="O28608" s="108">
        <v>74.073999999999998</v>
      </c>
      <c r="P28608" s="141" t="s">
        <v>14500</v>
      </c>
      <c r="Q28608" s="108">
        <v>101.852</v>
      </c>
      <c r="R28608" s="108">
        <v>33.332999999999998</v>
      </c>
      <c r="S28608" s="108">
        <v>74.073999999999998</v>
      </c>
    </row>
    <row r="28609" spans="1:19" ht="11.25" thickBot="1" x14ac:dyDescent="0.2">
      <c r="A28609" s="112"/>
    </row>
    <row r="28610" spans="1:19" ht="11.25" thickBot="1" x14ac:dyDescent="0.2">
      <c r="A28610" s="135" t="s">
        <v>362</v>
      </c>
      <c r="B28610" s="112"/>
      <c r="C28610" s="140">
        <v>161190.92000000001</v>
      </c>
      <c r="D28610" s="136">
        <v>66.667000000000002</v>
      </c>
      <c r="E28610" s="141" t="s">
        <v>14501</v>
      </c>
      <c r="F28610" s="141" t="s">
        <v>14501</v>
      </c>
      <c r="G28610" s="136">
        <v>33.332999999999998</v>
      </c>
      <c r="H28610" s="136">
        <v>23553.302</v>
      </c>
      <c r="I28610" s="136">
        <v>708.35599999999999</v>
      </c>
      <c r="J28610" s="136">
        <v>1611.241</v>
      </c>
      <c r="K28610" s="136">
        <v>222.22499999999999</v>
      </c>
      <c r="L28610" s="136">
        <v>120.371</v>
      </c>
      <c r="M28610" s="136">
        <v>55.555999999999997</v>
      </c>
      <c r="N28610" s="136">
        <v>83.334000000000003</v>
      </c>
      <c r="O28610" s="136">
        <v>74.073999999999998</v>
      </c>
      <c r="P28610" s="141" t="s">
        <v>14501</v>
      </c>
      <c r="Q28610" s="136">
        <v>101.852</v>
      </c>
      <c r="R28610" s="136">
        <v>33.332999999999998</v>
      </c>
      <c r="S28610" s="136">
        <v>74.073999999999998</v>
      </c>
    </row>
    <row r="28611" spans="1:19" ht="11.25" thickBot="1" x14ac:dyDescent="0.2">
      <c r="A28611" s="112"/>
    </row>
    <row r="28612" spans="1:19" ht="11.25" thickBot="1" x14ac:dyDescent="0.2">
      <c r="A28612" s="138" t="s">
        <v>364</v>
      </c>
      <c r="B28612" s="112"/>
      <c r="C28612" s="140">
        <v>0</v>
      </c>
      <c r="D28612" s="136">
        <v>0</v>
      </c>
      <c r="E28612" s="141" t="s">
        <v>14501</v>
      </c>
      <c r="F28612" s="141" t="s">
        <v>14501</v>
      </c>
      <c r="G28612" s="136">
        <v>0</v>
      </c>
      <c r="H28612" s="136">
        <v>0</v>
      </c>
      <c r="I28612" s="136">
        <v>0</v>
      </c>
      <c r="J28612" s="136">
        <v>0</v>
      </c>
      <c r="K28612" s="136">
        <v>0</v>
      </c>
      <c r="L28612" s="136">
        <v>0</v>
      </c>
      <c r="M28612" s="136">
        <v>0</v>
      </c>
      <c r="N28612" s="136">
        <v>0</v>
      </c>
      <c r="O28612" s="136">
        <v>0</v>
      </c>
      <c r="P28612" s="141" t="s">
        <v>14501</v>
      </c>
      <c r="Q28612" s="136">
        <v>0</v>
      </c>
      <c r="R28612" s="136">
        <v>0</v>
      </c>
      <c r="S28612" s="136">
        <v>0</v>
      </c>
    </row>
    <row r="28613" spans="1:19" ht="11.25" thickBot="1" x14ac:dyDescent="0.2">
      <c r="A28613" s="112"/>
    </row>
    <row r="28614" spans="1:19" ht="11.25" thickBot="1" x14ac:dyDescent="0.2">
      <c r="A28614" s="139" t="s">
        <v>366</v>
      </c>
      <c r="B28614" s="112"/>
      <c r="C28614" s="140">
        <v>0</v>
      </c>
      <c r="D28614" s="136">
        <v>0</v>
      </c>
      <c r="E28614" s="141" t="s">
        <v>14501</v>
      </c>
      <c r="F28614" s="141" t="s">
        <v>14501</v>
      </c>
      <c r="G28614" s="136">
        <v>0</v>
      </c>
      <c r="H28614" s="136">
        <v>0</v>
      </c>
      <c r="I28614" s="136">
        <v>0</v>
      </c>
      <c r="J28614" s="136">
        <v>0</v>
      </c>
      <c r="K28614" s="136">
        <v>0</v>
      </c>
      <c r="L28614" s="136">
        <v>0</v>
      </c>
      <c r="M28614" s="136">
        <v>0</v>
      </c>
      <c r="N28614" s="136">
        <v>0</v>
      </c>
      <c r="O28614" s="136">
        <v>0</v>
      </c>
      <c r="P28614" s="141" t="s">
        <v>14501</v>
      </c>
      <c r="Q28614" s="136">
        <v>0</v>
      </c>
      <c r="R28614" s="136">
        <v>0</v>
      </c>
      <c r="S28614" s="136">
        <v>0</v>
      </c>
    </row>
    <row r="28615" spans="1:19" ht="11.25" thickBot="1" x14ac:dyDescent="0.2">
      <c r="A28615" s="112"/>
    </row>
    <row r="28616" spans="1:19" ht="11.25" thickBot="1" x14ac:dyDescent="0.2">
      <c r="A28616" s="106" t="s">
        <v>357</v>
      </c>
      <c r="B28616" s="106" t="s">
        <v>358</v>
      </c>
      <c r="C28616" s="146" t="s">
        <v>53</v>
      </c>
      <c r="D28616" s="146" t="s">
        <v>54</v>
      </c>
      <c r="E28616" s="146" t="s">
        <v>55</v>
      </c>
      <c r="F28616" s="146" t="s">
        <v>56</v>
      </c>
      <c r="G28616" s="146" t="s">
        <v>14507</v>
      </c>
      <c r="H28616" s="146" t="s">
        <v>57</v>
      </c>
      <c r="I28616" s="146" t="s">
        <v>59</v>
      </c>
      <c r="J28616" s="146" t="s">
        <v>14508</v>
      </c>
      <c r="K28616" s="146" t="s">
        <v>60</v>
      </c>
      <c r="L28616" s="146" t="s">
        <v>61</v>
      </c>
      <c r="M28616" s="146" t="s">
        <v>62</v>
      </c>
      <c r="N28616" s="146" t="s">
        <v>14509</v>
      </c>
      <c r="O28616" s="146" t="s">
        <v>63</v>
      </c>
      <c r="P28616" s="146" t="s">
        <v>64</v>
      </c>
      <c r="Q28616" s="146" t="s">
        <v>66</v>
      </c>
      <c r="R28616" s="146" t="s">
        <v>14510</v>
      </c>
      <c r="S28616" s="146" t="s">
        <v>67</v>
      </c>
    </row>
    <row r="28617" spans="1:19" ht="11.25" thickBot="1" x14ac:dyDescent="0.2">
      <c r="A28617" s="107">
        <v>1</v>
      </c>
      <c r="B28617" s="132">
        <v>0.83479166666666671</v>
      </c>
      <c r="C28617" s="141" t="s">
        <v>14500</v>
      </c>
      <c r="D28617" s="108">
        <v>95.239000000000004</v>
      </c>
      <c r="E28617" s="108">
        <v>33.332999999999998</v>
      </c>
      <c r="F28617" s="108">
        <v>33.332999999999998</v>
      </c>
      <c r="G28617" s="108">
        <v>83.334000000000003</v>
      </c>
      <c r="H28617" s="108">
        <v>203.70599999999999</v>
      </c>
      <c r="I28617" s="108">
        <v>706.37099999999998</v>
      </c>
      <c r="J28617" s="141" t="s">
        <v>14500</v>
      </c>
      <c r="K28617" s="141" t="s">
        <v>14500</v>
      </c>
      <c r="L28617" s="141" t="s">
        <v>14500</v>
      </c>
      <c r="M28617" s="108">
        <v>148.149</v>
      </c>
      <c r="N28617" s="108">
        <v>111.11199999999999</v>
      </c>
      <c r="O28617" s="108">
        <v>104.167</v>
      </c>
      <c r="P28617" s="108">
        <v>1037.0840000000001</v>
      </c>
      <c r="Q28617" s="145">
        <v>684099.92</v>
      </c>
      <c r="R28617" s="141" t="s">
        <v>14500</v>
      </c>
      <c r="S28617" s="108">
        <v>416.67500000000001</v>
      </c>
    </row>
    <row r="28618" spans="1:19" ht="11.25" thickBot="1" x14ac:dyDescent="0.2">
      <c r="A28618" s="112"/>
    </row>
    <row r="28619" spans="1:19" ht="11.25" thickBot="1" x14ac:dyDescent="0.2">
      <c r="A28619" s="135" t="s">
        <v>362</v>
      </c>
      <c r="B28619" s="112"/>
      <c r="C28619" s="141" t="s">
        <v>14501</v>
      </c>
      <c r="D28619" s="136">
        <v>95.239000000000004</v>
      </c>
      <c r="E28619" s="136">
        <v>33.332999999999998</v>
      </c>
      <c r="F28619" s="136">
        <v>33.332999999999998</v>
      </c>
      <c r="G28619" s="136">
        <v>83.334000000000003</v>
      </c>
      <c r="H28619" s="136">
        <v>203.70599999999999</v>
      </c>
      <c r="I28619" s="136">
        <v>706.37099999999998</v>
      </c>
      <c r="J28619" s="141" t="s">
        <v>14501</v>
      </c>
      <c r="K28619" s="141" t="s">
        <v>14501</v>
      </c>
      <c r="L28619" s="141" t="s">
        <v>14501</v>
      </c>
      <c r="M28619" s="136">
        <v>148.149</v>
      </c>
      <c r="N28619" s="136">
        <v>111.11199999999999</v>
      </c>
      <c r="O28619" s="136">
        <v>104.167</v>
      </c>
      <c r="P28619" s="136">
        <v>1037.0840000000001</v>
      </c>
      <c r="Q28619" s="140">
        <v>684099.92</v>
      </c>
      <c r="R28619" s="141" t="s">
        <v>14501</v>
      </c>
      <c r="S28619" s="136">
        <v>416.67500000000001</v>
      </c>
    </row>
    <row r="28620" spans="1:19" ht="11.25" thickBot="1" x14ac:dyDescent="0.2">
      <c r="A28620" s="112"/>
    </row>
    <row r="28621" spans="1:19" ht="11.25" thickBot="1" x14ac:dyDescent="0.2">
      <c r="A28621" s="138" t="s">
        <v>364</v>
      </c>
      <c r="B28621" s="112"/>
      <c r="C28621" s="141" t="s">
        <v>14501</v>
      </c>
      <c r="D28621" s="136">
        <v>0</v>
      </c>
      <c r="E28621" s="136">
        <v>0</v>
      </c>
      <c r="F28621" s="136">
        <v>0</v>
      </c>
      <c r="G28621" s="136">
        <v>0</v>
      </c>
      <c r="H28621" s="136">
        <v>0</v>
      </c>
      <c r="I28621" s="136">
        <v>0</v>
      </c>
      <c r="J28621" s="141" t="s">
        <v>14501</v>
      </c>
      <c r="K28621" s="141" t="s">
        <v>14501</v>
      </c>
      <c r="L28621" s="141" t="s">
        <v>14501</v>
      </c>
      <c r="M28621" s="136">
        <v>0</v>
      </c>
      <c r="N28621" s="136">
        <v>0</v>
      </c>
      <c r="O28621" s="136">
        <v>0</v>
      </c>
      <c r="P28621" s="136">
        <v>0</v>
      </c>
      <c r="Q28621" s="140">
        <v>0</v>
      </c>
      <c r="R28621" s="141" t="s">
        <v>14501</v>
      </c>
      <c r="S28621" s="136">
        <v>0</v>
      </c>
    </row>
    <row r="28622" spans="1:19" ht="11.25" thickBot="1" x14ac:dyDescent="0.2">
      <c r="A28622" s="112"/>
    </row>
    <row r="28623" spans="1:19" ht="11.25" thickBot="1" x14ac:dyDescent="0.2">
      <c r="A28623" s="139" t="s">
        <v>366</v>
      </c>
      <c r="B28623" s="112"/>
      <c r="C28623" s="141" t="s">
        <v>14501</v>
      </c>
      <c r="D28623" s="136">
        <v>0</v>
      </c>
      <c r="E28623" s="136">
        <v>0</v>
      </c>
      <c r="F28623" s="136">
        <v>0</v>
      </c>
      <c r="G28623" s="136">
        <v>0</v>
      </c>
      <c r="H28623" s="136">
        <v>0</v>
      </c>
      <c r="I28623" s="136">
        <v>0</v>
      </c>
      <c r="J28623" s="141" t="s">
        <v>14501</v>
      </c>
      <c r="K28623" s="141" t="s">
        <v>14501</v>
      </c>
      <c r="L28623" s="141" t="s">
        <v>14501</v>
      </c>
      <c r="M28623" s="136">
        <v>0</v>
      </c>
      <c r="N28623" s="136">
        <v>0</v>
      </c>
      <c r="O28623" s="136">
        <v>0</v>
      </c>
      <c r="P28623" s="136">
        <v>0</v>
      </c>
      <c r="Q28623" s="140">
        <v>0</v>
      </c>
      <c r="R28623" s="141" t="s">
        <v>14501</v>
      </c>
      <c r="S28623" s="136">
        <v>0</v>
      </c>
    </row>
    <row r="28624" spans="1:19" ht="11.25" thickBot="1" x14ac:dyDescent="0.2">
      <c r="A28624" s="112"/>
    </row>
    <row r="28625" spans="1:19" ht="11.25" thickBot="1" x14ac:dyDescent="0.2">
      <c r="A28625" s="106" t="s">
        <v>357</v>
      </c>
      <c r="B28625" s="106" t="s">
        <v>358</v>
      </c>
      <c r="C28625" s="146" t="s">
        <v>68</v>
      </c>
      <c r="D28625" s="146" t="s">
        <v>14511</v>
      </c>
    </row>
    <row r="28626" spans="1:19" ht="11.25" thickBot="1" x14ac:dyDescent="0.2">
      <c r="A28626" s="107">
        <v>1</v>
      </c>
      <c r="B28626" s="132">
        <v>0.83479166666666671</v>
      </c>
      <c r="C28626" s="108">
        <v>95.239000000000004</v>
      </c>
      <c r="D28626" s="141" t="s">
        <v>14500</v>
      </c>
    </row>
    <row r="28627" spans="1:19" ht="11.25" thickBot="1" x14ac:dyDescent="0.2">
      <c r="A28627" s="112"/>
    </row>
    <row r="28628" spans="1:19" ht="11.25" thickBot="1" x14ac:dyDescent="0.2">
      <c r="A28628" s="135" t="s">
        <v>362</v>
      </c>
      <c r="B28628" s="112"/>
      <c r="C28628" s="136">
        <v>95.239000000000004</v>
      </c>
      <c r="D28628" s="141" t="s">
        <v>14501</v>
      </c>
    </row>
    <row r="28629" spans="1:19" ht="11.25" thickBot="1" x14ac:dyDescent="0.2">
      <c r="A28629" s="112"/>
    </row>
    <row r="28630" spans="1:19" ht="11.25" thickBot="1" x14ac:dyDescent="0.2">
      <c r="A28630" s="138" t="s">
        <v>364</v>
      </c>
      <c r="B28630" s="112"/>
      <c r="C28630" s="136">
        <v>0</v>
      </c>
      <c r="D28630" s="141" t="s">
        <v>14501</v>
      </c>
    </row>
    <row r="28631" spans="1:19" ht="11.25" thickBot="1" x14ac:dyDescent="0.2">
      <c r="A28631" s="112"/>
    </row>
    <row r="28632" spans="1:19" ht="11.25" thickBot="1" x14ac:dyDescent="0.2">
      <c r="A28632" s="139" t="s">
        <v>366</v>
      </c>
      <c r="B28632" s="112"/>
      <c r="C28632" s="136">
        <v>0</v>
      </c>
      <c r="D28632" s="141" t="s">
        <v>14501</v>
      </c>
    </row>
    <row r="28633" spans="1:19" ht="10.5" x14ac:dyDescent="0.15">
      <c r="A28633" s="112"/>
    </row>
    <row r="28634" spans="1:19" x14ac:dyDescent="0.15">
      <c r="A28634" s="129"/>
      <c r="B28634" s="86" t="s">
        <v>5507</v>
      </c>
    </row>
    <row r="28635" spans="1:19" ht="9.75" thickBot="1" x14ac:dyDescent="0.2">
      <c r="A28635" s="81" t="s">
        <v>5871</v>
      </c>
    </row>
    <row r="28636" spans="1:19" ht="11.25" thickBot="1" x14ac:dyDescent="0.2">
      <c r="A28636" s="106" t="s">
        <v>357</v>
      </c>
      <c r="B28636" s="106" t="s">
        <v>358</v>
      </c>
      <c r="C28636" s="146" t="s">
        <v>14494</v>
      </c>
      <c r="D28636" s="146" t="s">
        <v>14495</v>
      </c>
      <c r="E28636" s="146" t="s">
        <v>14496</v>
      </c>
      <c r="F28636" s="146" t="s">
        <v>0</v>
      </c>
      <c r="G28636" s="146" t="s">
        <v>1</v>
      </c>
      <c r="H28636" s="146" t="s">
        <v>2</v>
      </c>
      <c r="I28636" s="146" t="s">
        <v>14497</v>
      </c>
      <c r="J28636" s="146" t="s">
        <v>3</v>
      </c>
      <c r="K28636" s="146" t="s">
        <v>14498</v>
      </c>
      <c r="L28636" s="146" t="s">
        <v>7</v>
      </c>
      <c r="M28636" s="146" t="s">
        <v>14499</v>
      </c>
      <c r="N28636" s="146" t="s">
        <v>10</v>
      </c>
      <c r="O28636" s="146" t="s">
        <v>11</v>
      </c>
      <c r="P28636" s="146" t="s">
        <v>12</v>
      </c>
      <c r="Q28636" s="146" t="s">
        <v>13</v>
      </c>
      <c r="R28636" s="146" t="s">
        <v>14</v>
      </c>
      <c r="S28636" s="146" t="s">
        <v>15</v>
      </c>
    </row>
    <row r="28637" spans="1:19" ht="11.25" thickBot="1" x14ac:dyDescent="0.2">
      <c r="A28637" s="107">
        <v>1</v>
      </c>
      <c r="B28637" s="132">
        <v>0.83994212962962955</v>
      </c>
      <c r="C28637" s="141" t="s">
        <v>14500</v>
      </c>
      <c r="D28637" s="141" t="s">
        <v>14500</v>
      </c>
      <c r="E28637" s="108">
        <v>129.63</v>
      </c>
      <c r="F28637" s="108">
        <v>9744.2610000000004</v>
      </c>
      <c r="G28637" s="108">
        <v>33377.538999999997</v>
      </c>
      <c r="H28637" s="108">
        <v>1944.595</v>
      </c>
      <c r="I28637" s="108">
        <v>101.852</v>
      </c>
      <c r="J28637" s="108">
        <v>814.84199999999998</v>
      </c>
      <c r="K28637" s="108">
        <v>333.339</v>
      </c>
      <c r="L28637" s="145">
        <v>9386.9330000000009</v>
      </c>
      <c r="M28637" s="108">
        <v>215.28</v>
      </c>
      <c r="N28637" s="108">
        <v>222.22499999999999</v>
      </c>
      <c r="O28637" s="108">
        <v>433.34100000000001</v>
      </c>
      <c r="P28637" s="108">
        <v>17579.387999999999</v>
      </c>
      <c r="Q28637" s="108">
        <v>261452.13</v>
      </c>
      <c r="R28637" s="108">
        <v>576.40300000000002</v>
      </c>
      <c r="S28637" s="108">
        <v>1259.33</v>
      </c>
    </row>
    <row r="28638" spans="1:19" ht="11.25" thickBot="1" x14ac:dyDescent="0.2">
      <c r="A28638" s="112"/>
    </row>
    <row r="28639" spans="1:19" ht="11.25" thickBot="1" x14ac:dyDescent="0.2">
      <c r="A28639" s="135" t="s">
        <v>362</v>
      </c>
      <c r="B28639" s="112"/>
      <c r="C28639" s="141" t="s">
        <v>14501</v>
      </c>
      <c r="D28639" s="141" t="s">
        <v>14501</v>
      </c>
      <c r="E28639" s="136">
        <v>129.63</v>
      </c>
      <c r="F28639" s="136">
        <v>9744.2610000000004</v>
      </c>
      <c r="G28639" s="136">
        <v>33377.538999999997</v>
      </c>
      <c r="H28639" s="136">
        <v>1944.595</v>
      </c>
      <c r="I28639" s="136">
        <v>101.852</v>
      </c>
      <c r="J28639" s="136">
        <v>814.84199999999998</v>
      </c>
      <c r="K28639" s="136">
        <v>333.339</v>
      </c>
      <c r="L28639" s="140">
        <v>9386.9330000000009</v>
      </c>
      <c r="M28639" s="136">
        <v>215.28</v>
      </c>
      <c r="N28639" s="136">
        <v>222.22499999999999</v>
      </c>
      <c r="O28639" s="136">
        <v>433.34100000000001</v>
      </c>
      <c r="P28639" s="136">
        <v>17579.387999999999</v>
      </c>
      <c r="Q28639" s="136">
        <v>261452.13</v>
      </c>
      <c r="R28639" s="136">
        <v>576.40300000000002</v>
      </c>
      <c r="S28639" s="136">
        <v>1259.33</v>
      </c>
    </row>
    <row r="28640" spans="1:19" ht="11.25" thickBot="1" x14ac:dyDescent="0.2">
      <c r="A28640" s="112"/>
    </row>
    <row r="28641" spans="1:19" ht="11.25" thickBot="1" x14ac:dyDescent="0.2">
      <c r="A28641" s="138" t="s">
        <v>364</v>
      </c>
      <c r="B28641" s="112"/>
      <c r="C28641" s="141" t="s">
        <v>14501</v>
      </c>
      <c r="D28641" s="141" t="s">
        <v>14501</v>
      </c>
      <c r="E28641" s="136">
        <v>0</v>
      </c>
      <c r="F28641" s="136">
        <v>0</v>
      </c>
      <c r="G28641" s="136">
        <v>0</v>
      </c>
      <c r="H28641" s="136">
        <v>0</v>
      </c>
      <c r="I28641" s="136">
        <v>0</v>
      </c>
      <c r="J28641" s="136">
        <v>0</v>
      </c>
      <c r="K28641" s="136">
        <v>0</v>
      </c>
      <c r="L28641" s="140">
        <v>0</v>
      </c>
      <c r="M28641" s="136">
        <v>0</v>
      </c>
      <c r="N28641" s="136">
        <v>0</v>
      </c>
      <c r="O28641" s="136">
        <v>0</v>
      </c>
      <c r="P28641" s="136">
        <v>0</v>
      </c>
      <c r="Q28641" s="136">
        <v>0</v>
      </c>
      <c r="R28641" s="136">
        <v>0</v>
      </c>
      <c r="S28641" s="136">
        <v>0</v>
      </c>
    </row>
    <row r="28642" spans="1:19" ht="11.25" thickBot="1" x14ac:dyDescent="0.2">
      <c r="A28642" s="112"/>
    </row>
    <row r="28643" spans="1:19" ht="11.25" thickBot="1" x14ac:dyDescent="0.2">
      <c r="A28643" s="139" t="s">
        <v>366</v>
      </c>
      <c r="B28643" s="112"/>
      <c r="C28643" s="141" t="s">
        <v>14501</v>
      </c>
      <c r="D28643" s="141" t="s">
        <v>14501</v>
      </c>
      <c r="E28643" s="136">
        <v>0</v>
      </c>
      <c r="F28643" s="136">
        <v>0</v>
      </c>
      <c r="G28643" s="136">
        <v>0</v>
      </c>
      <c r="H28643" s="136">
        <v>0</v>
      </c>
      <c r="I28643" s="136">
        <v>0</v>
      </c>
      <c r="J28643" s="136">
        <v>0</v>
      </c>
      <c r="K28643" s="136">
        <v>0</v>
      </c>
      <c r="L28643" s="140">
        <v>0</v>
      </c>
      <c r="M28643" s="136">
        <v>0</v>
      </c>
      <c r="N28643" s="136">
        <v>0</v>
      </c>
      <c r="O28643" s="136">
        <v>0</v>
      </c>
      <c r="P28643" s="136">
        <v>0</v>
      </c>
      <c r="Q28643" s="136">
        <v>0</v>
      </c>
      <c r="R28643" s="136">
        <v>0</v>
      </c>
      <c r="S28643" s="136">
        <v>0</v>
      </c>
    </row>
    <row r="28644" spans="1:19" ht="11.25" thickBot="1" x14ac:dyDescent="0.2">
      <c r="A28644" s="112"/>
    </row>
    <row r="28645" spans="1:19" ht="11.25" thickBot="1" x14ac:dyDescent="0.2">
      <c r="A28645" s="106" t="s">
        <v>357</v>
      </c>
      <c r="B28645" s="106" t="s">
        <v>358</v>
      </c>
      <c r="C28645" s="146" t="s">
        <v>16</v>
      </c>
      <c r="D28645" s="146" t="s">
        <v>14502</v>
      </c>
      <c r="E28645" s="146" t="s">
        <v>14503</v>
      </c>
      <c r="F28645" s="146" t="s">
        <v>20</v>
      </c>
      <c r="G28645" s="146" t="s">
        <v>21</v>
      </c>
      <c r="H28645" s="146" t="s">
        <v>22</v>
      </c>
      <c r="I28645" s="146" t="s">
        <v>23</v>
      </c>
      <c r="J28645" s="146" t="s">
        <v>24</v>
      </c>
      <c r="K28645" s="146" t="s">
        <v>26</v>
      </c>
      <c r="L28645" s="146" t="s">
        <v>14504</v>
      </c>
      <c r="M28645" s="146" t="s">
        <v>27</v>
      </c>
      <c r="N28645" s="146" t="s">
        <v>28</v>
      </c>
      <c r="O28645" s="146" t="s">
        <v>29</v>
      </c>
      <c r="P28645" s="146" t="s">
        <v>30</v>
      </c>
      <c r="Q28645" s="146" t="s">
        <v>14505</v>
      </c>
      <c r="R28645" s="146" t="s">
        <v>32</v>
      </c>
      <c r="S28645" s="146" t="s">
        <v>33</v>
      </c>
    </row>
    <row r="28646" spans="1:19" ht="11.25" thickBot="1" x14ac:dyDescent="0.2">
      <c r="A28646" s="107">
        <v>1</v>
      </c>
      <c r="B28646" s="132">
        <v>0.83994212962962955</v>
      </c>
      <c r="C28646" s="108">
        <v>6885.3040000000001</v>
      </c>
      <c r="D28646" s="108">
        <v>1583.4369999999999</v>
      </c>
      <c r="E28646" s="108">
        <v>66.667000000000002</v>
      </c>
      <c r="F28646" s="145">
        <v>9803.8909999999996</v>
      </c>
      <c r="G28646" s="108">
        <v>74.073999999999998</v>
      </c>
      <c r="H28646" s="108">
        <v>111.11199999999999</v>
      </c>
      <c r="I28646" s="108">
        <v>2933.7089999999998</v>
      </c>
      <c r="J28646" s="108">
        <v>32582.642</v>
      </c>
      <c r="K28646" s="145">
        <v>77612.516000000003</v>
      </c>
      <c r="L28646" s="108">
        <v>300.00400000000002</v>
      </c>
      <c r="M28646" s="108">
        <v>111.11199999999999</v>
      </c>
      <c r="N28646" s="108">
        <v>166.66800000000001</v>
      </c>
      <c r="O28646" s="141" t="s">
        <v>14500</v>
      </c>
      <c r="P28646" s="141" t="s">
        <v>14500</v>
      </c>
      <c r="Q28646" s="108">
        <v>111.11199999999999</v>
      </c>
      <c r="R28646" s="108">
        <v>33.332999999999998</v>
      </c>
      <c r="S28646" s="108">
        <v>71.429000000000002</v>
      </c>
    </row>
    <row r="28647" spans="1:19" ht="11.25" thickBot="1" x14ac:dyDescent="0.2">
      <c r="A28647" s="112"/>
    </row>
    <row r="28648" spans="1:19" ht="11.25" thickBot="1" x14ac:dyDescent="0.2">
      <c r="A28648" s="135" t="s">
        <v>362</v>
      </c>
      <c r="B28648" s="112"/>
      <c r="C28648" s="136">
        <v>6885.3040000000001</v>
      </c>
      <c r="D28648" s="136">
        <v>1583.4369999999999</v>
      </c>
      <c r="E28648" s="136">
        <v>66.667000000000002</v>
      </c>
      <c r="F28648" s="140">
        <v>9803.8909999999996</v>
      </c>
      <c r="G28648" s="136">
        <v>74.073999999999998</v>
      </c>
      <c r="H28648" s="136">
        <v>111.11199999999999</v>
      </c>
      <c r="I28648" s="136">
        <v>2933.7089999999998</v>
      </c>
      <c r="J28648" s="136">
        <v>32582.642</v>
      </c>
      <c r="K28648" s="140">
        <v>77612.516000000003</v>
      </c>
      <c r="L28648" s="136">
        <v>300.00400000000002</v>
      </c>
      <c r="M28648" s="136">
        <v>111.11199999999999</v>
      </c>
      <c r="N28648" s="136">
        <v>166.66800000000001</v>
      </c>
      <c r="O28648" s="141" t="s">
        <v>14501</v>
      </c>
      <c r="P28648" s="141" t="s">
        <v>14501</v>
      </c>
      <c r="Q28648" s="136">
        <v>111.11199999999999</v>
      </c>
      <c r="R28648" s="136">
        <v>33.332999999999998</v>
      </c>
      <c r="S28648" s="136">
        <v>71.429000000000002</v>
      </c>
    </row>
    <row r="28649" spans="1:19" ht="11.25" thickBot="1" x14ac:dyDescent="0.2">
      <c r="A28649" s="112"/>
    </row>
    <row r="28650" spans="1:19" ht="11.25" thickBot="1" x14ac:dyDescent="0.2">
      <c r="A28650" s="138" t="s">
        <v>364</v>
      </c>
      <c r="B28650" s="112"/>
      <c r="C28650" s="136">
        <v>0</v>
      </c>
      <c r="D28650" s="136">
        <v>0</v>
      </c>
      <c r="E28650" s="136">
        <v>0</v>
      </c>
      <c r="F28650" s="140">
        <v>0</v>
      </c>
      <c r="G28650" s="136">
        <v>0</v>
      </c>
      <c r="H28650" s="136">
        <v>0</v>
      </c>
      <c r="I28650" s="136">
        <v>0</v>
      </c>
      <c r="J28650" s="136">
        <v>0</v>
      </c>
      <c r="K28650" s="140">
        <v>0</v>
      </c>
      <c r="L28650" s="136">
        <v>0</v>
      </c>
      <c r="M28650" s="136">
        <v>0</v>
      </c>
      <c r="N28650" s="136">
        <v>0</v>
      </c>
      <c r="O28650" s="141" t="s">
        <v>14501</v>
      </c>
      <c r="P28650" s="141" t="s">
        <v>14501</v>
      </c>
      <c r="Q28650" s="136">
        <v>0</v>
      </c>
      <c r="R28650" s="136">
        <v>0</v>
      </c>
      <c r="S28650" s="136">
        <v>0</v>
      </c>
    </row>
    <row r="28651" spans="1:19" ht="11.25" thickBot="1" x14ac:dyDescent="0.2">
      <c r="A28651" s="112"/>
    </row>
    <row r="28652" spans="1:19" ht="11.25" thickBot="1" x14ac:dyDescent="0.2">
      <c r="A28652" s="139" t="s">
        <v>366</v>
      </c>
      <c r="B28652" s="112"/>
      <c r="C28652" s="136">
        <v>0</v>
      </c>
      <c r="D28652" s="136">
        <v>0</v>
      </c>
      <c r="E28652" s="136">
        <v>0</v>
      </c>
      <c r="F28652" s="140">
        <v>0</v>
      </c>
      <c r="G28652" s="136">
        <v>0</v>
      </c>
      <c r="H28652" s="136">
        <v>0</v>
      </c>
      <c r="I28652" s="136">
        <v>0</v>
      </c>
      <c r="J28652" s="136">
        <v>0</v>
      </c>
      <c r="K28652" s="140">
        <v>0</v>
      </c>
      <c r="L28652" s="136">
        <v>0</v>
      </c>
      <c r="M28652" s="136">
        <v>0</v>
      </c>
      <c r="N28652" s="136">
        <v>0</v>
      </c>
      <c r="O28652" s="141" t="s">
        <v>14501</v>
      </c>
      <c r="P28652" s="141" t="s">
        <v>14501</v>
      </c>
      <c r="Q28652" s="136">
        <v>0</v>
      </c>
      <c r="R28652" s="136">
        <v>0</v>
      </c>
      <c r="S28652" s="136">
        <v>0</v>
      </c>
    </row>
    <row r="28653" spans="1:19" ht="11.25" thickBot="1" x14ac:dyDescent="0.2">
      <c r="A28653" s="112"/>
    </row>
    <row r="28654" spans="1:19" ht="11.25" thickBot="1" x14ac:dyDescent="0.2">
      <c r="A28654" s="106" t="s">
        <v>357</v>
      </c>
      <c r="B28654" s="106" t="s">
        <v>358</v>
      </c>
      <c r="C28654" s="146" t="s">
        <v>35</v>
      </c>
      <c r="D28654" s="146" t="s">
        <v>36</v>
      </c>
      <c r="E28654" s="146" t="s">
        <v>14506</v>
      </c>
      <c r="F28654" s="146" t="s">
        <v>38</v>
      </c>
      <c r="G28654" s="146" t="s">
        <v>39</v>
      </c>
      <c r="H28654" s="146" t="s">
        <v>41</v>
      </c>
      <c r="I28654" s="146" t="s">
        <v>42</v>
      </c>
      <c r="J28654" s="146" t="s">
        <v>43</v>
      </c>
      <c r="K28654" s="146" t="s">
        <v>44</v>
      </c>
      <c r="L28654" s="146" t="s">
        <v>45</v>
      </c>
      <c r="M28654" s="146" t="s">
        <v>46</v>
      </c>
      <c r="N28654" s="146" t="s">
        <v>47</v>
      </c>
      <c r="O28654" s="146" t="s">
        <v>48</v>
      </c>
      <c r="P28654" s="146" t="s">
        <v>49</v>
      </c>
      <c r="Q28654" s="146" t="s">
        <v>50</v>
      </c>
      <c r="R28654" s="146" t="s">
        <v>51</v>
      </c>
      <c r="S28654" s="146" t="s">
        <v>52</v>
      </c>
    </row>
    <row r="28655" spans="1:19" ht="11.25" thickBot="1" x14ac:dyDescent="0.2">
      <c r="A28655" s="107">
        <v>1</v>
      </c>
      <c r="B28655" s="132">
        <v>0.83994212962962955</v>
      </c>
      <c r="C28655" s="145">
        <v>162596.82999999999</v>
      </c>
      <c r="D28655" s="108">
        <v>33.332999999999998</v>
      </c>
      <c r="E28655" s="108">
        <v>33.332999999999998</v>
      </c>
      <c r="F28655" s="141" t="s">
        <v>14500</v>
      </c>
      <c r="G28655" s="108">
        <v>185.18700000000001</v>
      </c>
      <c r="H28655" s="108">
        <v>31108.915000000001</v>
      </c>
      <c r="I28655" s="108">
        <v>1592.702</v>
      </c>
      <c r="J28655" s="108">
        <v>3778.3690000000001</v>
      </c>
      <c r="K28655" s="108">
        <v>537.05100000000004</v>
      </c>
      <c r="L28655" s="108">
        <v>266.67</v>
      </c>
      <c r="M28655" s="108">
        <v>133.33500000000001</v>
      </c>
      <c r="N28655" s="141" t="s">
        <v>14500</v>
      </c>
      <c r="O28655" s="108">
        <v>119.048</v>
      </c>
      <c r="P28655" s="108">
        <v>33.332999999999998</v>
      </c>
      <c r="Q28655" s="108">
        <v>71.429000000000002</v>
      </c>
      <c r="R28655" s="108">
        <v>100.001</v>
      </c>
      <c r="S28655" s="108">
        <v>111.11199999999999</v>
      </c>
    </row>
    <row r="28656" spans="1:19" ht="11.25" thickBot="1" x14ac:dyDescent="0.2">
      <c r="A28656" s="112"/>
    </row>
    <row r="28657" spans="1:19" ht="11.25" thickBot="1" x14ac:dyDescent="0.2">
      <c r="A28657" s="135" t="s">
        <v>362</v>
      </c>
      <c r="B28657" s="112"/>
      <c r="C28657" s="140">
        <v>162596.82999999999</v>
      </c>
      <c r="D28657" s="136">
        <v>33.332999999999998</v>
      </c>
      <c r="E28657" s="136">
        <v>33.332999999999998</v>
      </c>
      <c r="F28657" s="141" t="s">
        <v>14501</v>
      </c>
      <c r="G28657" s="136">
        <v>185.18700000000001</v>
      </c>
      <c r="H28657" s="136">
        <v>31108.915000000001</v>
      </c>
      <c r="I28657" s="136">
        <v>1592.702</v>
      </c>
      <c r="J28657" s="136">
        <v>3778.3690000000001</v>
      </c>
      <c r="K28657" s="136">
        <v>537.05100000000004</v>
      </c>
      <c r="L28657" s="136">
        <v>266.67</v>
      </c>
      <c r="M28657" s="136">
        <v>133.33500000000001</v>
      </c>
      <c r="N28657" s="141" t="s">
        <v>14501</v>
      </c>
      <c r="O28657" s="136">
        <v>119.048</v>
      </c>
      <c r="P28657" s="136">
        <v>33.332999999999998</v>
      </c>
      <c r="Q28657" s="136">
        <v>71.429000000000002</v>
      </c>
      <c r="R28657" s="136">
        <v>100.001</v>
      </c>
      <c r="S28657" s="136">
        <v>111.11199999999999</v>
      </c>
    </row>
    <row r="28658" spans="1:19" ht="11.25" thickBot="1" x14ac:dyDescent="0.2">
      <c r="A28658" s="112"/>
    </row>
    <row r="28659" spans="1:19" ht="11.25" thickBot="1" x14ac:dyDescent="0.2">
      <c r="A28659" s="138" t="s">
        <v>364</v>
      </c>
      <c r="B28659" s="112"/>
      <c r="C28659" s="140">
        <v>0</v>
      </c>
      <c r="D28659" s="136">
        <v>0</v>
      </c>
      <c r="E28659" s="136">
        <v>0</v>
      </c>
      <c r="F28659" s="141" t="s">
        <v>14501</v>
      </c>
      <c r="G28659" s="136">
        <v>0</v>
      </c>
      <c r="H28659" s="136">
        <v>0</v>
      </c>
      <c r="I28659" s="136">
        <v>0</v>
      </c>
      <c r="J28659" s="136">
        <v>0</v>
      </c>
      <c r="K28659" s="136">
        <v>0</v>
      </c>
      <c r="L28659" s="136">
        <v>0</v>
      </c>
      <c r="M28659" s="136">
        <v>0</v>
      </c>
      <c r="N28659" s="141" t="s">
        <v>14501</v>
      </c>
      <c r="O28659" s="136">
        <v>0</v>
      </c>
      <c r="P28659" s="136">
        <v>0</v>
      </c>
      <c r="Q28659" s="136">
        <v>0</v>
      </c>
      <c r="R28659" s="136">
        <v>0</v>
      </c>
      <c r="S28659" s="136">
        <v>0</v>
      </c>
    </row>
    <row r="28660" spans="1:19" ht="11.25" thickBot="1" x14ac:dyDescent="0.2">
      <c r="A28660" s="112"/>
    </row>
    <row r="28661" spans="1:19" ht="11.25" thickBot="1" x14ac:dyDescent="0.2">
      <c r="A28661" s="139" t="s">
        <v>366</v>
      </c>
      <c r="B28661" s="112"/>
      <c r="C28661" s="140">
        <v>0</v>
      </c>
      <c r="D28661" s="136">
        <v>0</v>
      </c>
      <c r="E28661" s="136">
        <v>0</v>
      </c>
      <c r="F28661" s="141" t="s">
        <v>14501</v>
      </c>
      <c r="G28661" s="136">
        <v>0</v>
      </c>
      <c r="H28661" s="136">
        <v>0</v>
      </c>
      <c r="I28661" s="136">
        <v>0</v>
      </c>
      <c r="J28661" s="136">
        <v>0</v>
      </c>
      <c r="K28661" s="136">
        <v>0</v>
      </c>
      <c r="L28661" s="136">
        <v>0</v>
      </c>
      <c r="M28661" s="136">
        <v>0</v>
      </c>
      <c r="N28661" s="141" t="s">
        <v>14501</v>
      </c>
      <c r="O28661" s="136">
        <v>0</v>
      </c>
      <c r="P28661" s="136">
        <v>0</v>
      </c>
      <c r="Q28661" s="136">
        <v>0</v>
      </c>
      <c r="R28661" s="136">
        <v>0</v>
      </c>
      <c r="S28661" s="136">
        <v>0</v>
      </c>
    </row>
    <row r="28662" spans="1:19" ht="11.25" thickBot="1" x14ac:dyDescent="0.2">
      <c r="A28662" s="112"/>
    </row>
    <row r="28663" spans="1:19" ht="11.25" thickBot="1" x14ac:dyDescent="0.2">
      <c r="A28663" s="106" t="s">
        <v>357</v>
      </c>
      <c r="B28663" s="106" t="s">
        <v>358</v>
      </c>
      <c r="C28663" s="146" t="s">
        <v>53</v>
      </c>
      <c r="D28663" s="146" t="s">
        <v>54</v>
      </c>
      <c r="E28663" s="146" t="s">
        <v>55</v>
      </c>
      <c r="F28663" s="146" t="s">
        <v>56</v>
      </c>
      <c r="G28663" s="146" t="s">
        <v>14507</v>
      </c>
      <c r="H28663" s="146" t="s">
        <v>57</v>
      </c>
      <c r="I28663" s="146" t="s">
        <v>59</v>
      </c>
      <c r="J28663" s="146" t="s">
        <v>14508</v>
      </c>
      <c r="K28663" s="146" t="s">
        <v>60</v>
      </c>
      <c r="L28663" s="146" t="s">
        <v>61</v>
      </c>
      <c r="M28663" s="146" t="s">
        <v>62</v>
      </c>
      <c r="N28663" s="146" t="s">
        <v>14509</v>
      </c>
      <c r="O28663" s="146" t="s">
        <v>63</v>
      </c>
      <c r="P28663" s="146" t="s">
        <v>64</v>
      </c>
      <c r="Q28663" s="146" t="s">
        <v>66</v>
      </c>
      <c r="R28663" s="146" t="s">
        <v>14510</v>
      </c>
      <c r="S28663" s="146" t="s">
        <v>67</v>
      </c>
    </row>
    <row r="28664" spans="1:19" ht="11.25" thickBot="1" x14ac:dyDescent="0.2">
      <c r="A28664" s="107">
        <v>1</v>
      </c>
      <c r="B28664" s="132">
        <v>0.83994212962962955</v>
      </c>
      <c r="C28664" s="108">
        <v>33.332999999999998</v>
      </c>
      <c r="D28664" s="108">
        <v>125.001</v>
      </c>
      <c r="E28664" s="141" t="s">
        <v>14500</v>
      </c>
      <c r="F28664" s="108">
        <v>33.332999999999998</v>
      </c>
      <c r="G28664" s="108">
        <v>33.332999999999998</v>
      </c>
      <c r="H28664" s="108">
        <v>200.00200000000001</v>
      </c>
      <c r="I28664" s="108">
        <v>450.00900000000001</v>
      </c>
      <c r="J28664" s="141" t="s">
        <v>14500</v>
      </c>
      <c r="K28664" s="141" t="s">
        <v>14500</v>
      </c>
      <c r="L28664" s="108">
        <v>33.332999999999998</v>
      </c>
      <c r="M28664" s="108">
        <v>166.66800000000001</v>
      </c>
      <c r="N28664" s="108">
        <v>33.332999999999998</v>
      </c>
      <c r="O28664" s="108">
        <v>125.001</v>
      </c>
      <c r="P28664" s="108">
        <v>4982.6049999999996</v>
      </c>
      <c r="Q28664" s="145">
        <v>667954.42000000004</v>
      </c>
      <c r="R28664" s="141" t="s">
        <v>14500</v>
      </c>
      <c r="S28664" s="108">
        <v>1388.9760000000001</v>
      </c>
    </row>
    <row r="28665" spans="1:19" ht="11.25" thickBot="1" x14ac:dyDescent="0.2">
      <c r="A28665" s="112"/>
    </row>
    <row r="28666" spans="1:19" ht="11.25" thickBot="1" x14ac:dyDescent="0.2">
      <c r="A28666" s="135" t="s">
        <v>362</v>
      </c>
      <c r="B28666" s="112"/>
      <c r="C28666" s="136">
        <v>33.332999999999998</v>
      </c>
      <c r="D28666" s="136">
        <v>125.001</v>
      </c>
      <c r="E28666" s="141" t="s">
        <v>14501</v>
      </c>
      <c r="F28666" s="136">
        <v>33.332999999999998</v>
      </c>
      <c r="G28666" s="136">
        <v>33.332999999999998</v>
      </c>
      <c r="H28666" s="136">
        <v>200.00200000000001</v>
      </c>
      <c r="I28666" s="136">
        <v>450.00900000000001</v>
      </c>
      <c r="J28666" s="141" t="s">
        <v>14501</v>
      </c>
      <c r="K28666" s="141" t="s">
        <v>14501</v>
      </c>
      <c r="L28666" s="136">
        <v>33.332999999999998</v>
      </c>
      <c r="M28666" s="136">
        <v>166.66800000000001</v>
      </c>
      <c r="N28666" s="136">
        <v>33.332999999999998</v>
      </c>
      <c r="O28666" s="136">
        <v>125.001</v>
      </c>
      <c r="P28666" s="136">
        <v>4982.6049999999996</v>
      </c>
      <c r="Q28666" s="140">
        <v>667954.42000000004</v>
      </c>
      <c r="R28666" s="141" t="s">
        <v>14501</v>
      </c>
      <c r="S28666" s="136">
        <v>1388.9760000000001</v>
      </c>
    </row>
    <row r="28667" spans="1:19" ht="11.25" thickBot="1" x14ac:dyDescent="0.2">
      <c r="A28667" s="112"/>
    </row>
    <row r="28668" spans="1:19" ht="11.25" thickBot="1" x14ac:dyDescent="0.2">
      <c r="A28668" s="138" t="s">
        <v>364</v>
      </c>
      <c r="B28668" s="112"/>
      <c r="C28668" s="136">
        <v>0</v>
      </c>
      <c r="D28668" s="136">
        <v>0</v>
      </c>
      <c r="E28668" s="141" t="s">
        <v>14501</v>
      </c>
      <c r="F28668" s="136">
        <v>0</v>
      </c>
      <c r="G28668" s="136">
        <v>0</v>
      </c>
      <c r="H28668" s="136">
        <v>0</v>
      </c>
      <c r="I28668" s="136">
        <v>0</v>
      </c>
      <c r="J28668" s="141" t="s">
        <v>14501</v>
      </c>
      <c r="K28668" s="141" t="s">
        <v>14501</v>
      </c>
      <c r="L28668" s="136">
        <v>0</v>
      </c>
      <c r="M28668" s="136">
        <v>0</v>
      </c>
      <c r="N28668" s="136">
        <v>0</v>
      </c>
      <c r="O28668" s="136">
        <v>0</v>
      </c>
      <c r="P28668" s="136">
        <v>0</v>
      </c>
      <c r="Q28668" s="140">
        <v>0</v>
      </c>
      <c r="R28668" s="141" t="s">
        <v>14501</v>
      </c>
      <c r="S28668" s="136">
        <v>0</v>
      </c>
    </row>
    <row r="28669" spans="1:19" ht="11.25" thickBot="1" x14ac:dyDescent="0.2">
      <c r="A28669" s="112"/>
    </row>
    <row r="28670" spans="1:19" ht="11.25" thickBot="1" x14ac:dyDescent="0.2">
      <c r="A28670" s="139" t="s">
        <v>366</v>
      </c>
      <c r="B28670" s="112"/>
      <c r="C28670" s="136">
        <v>0</v>
      </c>
      <c r="D28670" s="136">
        <v>0</v>
      </c>
      <c r="E28670" s="141" t="s">
        <v>14501</v>
      </c>
      <c r="F28670" s="136">
        <v>0</v>
      </c>
      <c r="G28670" s="136">
        <v>0</v>
      </c>
      <c r="H28670" s="136">
        <v>0</v>
      </c>
      <c r="I28670" s="136">
        <v>0</v>
      </c>
      <c r="J28670" s="141" t="s">
        <v>14501</v>
      </c>
      <c r="K28670" s="141" t="s">
        <v>14501</v>
      </c>
      <c r="L28670" s="136">
        <v>0</v>
      </c>
      <c r="M28670" s="136">
        <v>0</v>
      </c>
      <c r="N28670" s="136">
        <v>0</v>
      </c>
      <c r="O28670" s="136">
        <v>0</v>
      </c>
      <c r="P28670" s="136">
        <v>0</v>
      </c>
      <c r="Q28670" s="140">
        <v>0</v>
      </c>
      <c r="R28670" s="141" t="s">
        <v>14501</v>
      </c>
      <c r="S28670" s="136">
        <v>0</v>
      </c>
    </row>
    <row r="28671" spans="1:19" ht="11.25" thickBot="1" x14ac:dyDescent="0.2">
      <c r="A28671" s="112"/>
    </row>
    <row r="28672" spans="1:19" ht="11.25" thickBot="1" x14ac:dyDescent="0.2">
      <c r="A28672" s="106" t="s">
        <v>357</v>
      </c>
      <c r="B28672" s="106" t="s">
        <v>358</v>
      </c>
      <c r="C28672" s="146" t="s">
        <v>68</v>
      </c>
      <c r="D28672" s="146" t="s">
        <v>14511</v>
      </c>
    </row>
    <row r="28673" spans="1:19" ht="11.25" thickBot="1" x14ac:dyDescent="0.2">
      <c r="A28673" s="107">
        <v>1</v>
      </c>
      <c r="B28673" s="132">
        <v>0.83994212962962955</v>
      </c>
      <c r="C28673" s="108">
        <v>261.90899999999999</v>
      </c>
      <c r="D28673" s="141" t="s">
        <v>14500</v>
      </c>
    </row>
    <row r="28674" spans="1:19" ht="11.25" thickBot="1" x14ac:dyDescent="0.2">
      <c r="A28674" s="112"/>
    </row>
    <row r="28675" spans="1:19" ht="11.25" thickBot="1" x14ac:dyDescent="0.2">
      <c r="A28675" s="135" t="s">
        <v>362</v>
      </c>
      <c r="B28675" s="112"/>
      <c r="C28675" s="136">
        <v>261.90899999999999</v>
      </c>
      <c r="D28675" s="141" t="s">
        <v>14501</v>
      </c>
    </row>
    <row r="28676" spans="1:19" ht="11.25" thickBot="1" x14ac:dyDescent="0.2">
      <c r="A28676" s="112"/>
    </row>
    <row r="28677" spans="1:19" ht="11.25" thickBot="1" x14ac:dyDescent="0.2">
      <c r="A28677" s="138" t="s">
        <v>364</v>
      </c>
      <c r="B28677" s="112"/>
      <c r="C28677" s="136">
        <v>0</v>
      </c>
      <c r="D28677" s="141" t="s">
        <v>14501</v>
      </c>
    </row>
    <row r="28678" spans="1:19" ht="11.25" thickBot="1" x14ac:dyDescent="0.2">
      <c r="A28678" s="112"/>
    </row>
    <row r="28679" spans="1:19" ht="11.25" thickBot="1" x14ac:dyDescent="0.2">
      <c r="A28679" s="139" t="s">
        <v>366</v>
      </c>
      <c r="B28679" s="112"/>
      <c r="C28679" s="136">
        <v>0</v>
      </c>
      <c r="D28679" s="141" t="s">
        <v>14501</v>
      </c>
    </row>
    <row r="28680" spans="1:19" ht="10.5" x14ac:dyDescent="0.15">
      <c r="A28680" s="112"/>
    </row>
    <row r="28681" spans="1:19" x14ac:dyDescent="0.15">
      <c r="A28681" s="129"/>
      <c r="B28681" s="86" t="s">
        <v>5578</v>
      </c>
    </row>
    <row r="28682" spans="1:19" ht="9.75" thickBot="1" x14ac:dyDescent="0.2">
      <c r="A28682" s="81" t="s">
        <v>5871</v>
      </c>
    </row>
    <row r="28683" spans="1:19" ht="11.25" thickBot="1" x14ac:dyDescent="0.2">
      <c r="A28683" s="106" t="s">
        <v>357</v>
      </c>
      <c r="B28683" s="106" t="s">
        <v>358</v>
      </c>
      <c r="C28683" s="146" t="s">
        <v>14494</v>
      </c>
      <c r="D28683" s="146" t="s">
        <v>14495</v>
      </c>
      <c r="E28683" s="146" t="s">
        <v>14496</v>
      </c>
      <c r="F28683" s="146" t="s">
        <v>0</v>
      </c>
      <c r="G28683" s="146" t="s">
        <v>1</v>
      </c>
      <c r="H28683" s="146" t="s">
        <v>2</v>
      </c>
      <c r="I28683" s="146" t="s">
        <v>14497</v>
      </c>
      <c r="J28683" s="146" t="s">
        <v>3</v>
      </c>
      <c r="K28683" s="146" t="s">
        <v>14498</v>
      </c>
      <c r="L28683" s="146" t="s">
        <v>7</v>
      </c>
      <c r="M28683" s="146" t="s">
        <v>14499</v>
      </c>
      <c r="N28683" s="146" t="s">
        <v>10</v>
      </c>
      <c r="O28683" s="146" t="s">
        <v>11</v>
      </c>
      <c r="P28683" s="146" t="s">
        <v>12</v>
      </c>
      <c r="Q28683" s="146" t="s">
        <v>13</v>
      </c>
      <c r="R28683" s="146" t="s">
        <v>14</v>
      </c>
      <c r="S28683" s="146" t="s">
        <v>15</v>
      </c>
    </row>
    <row r="28684" spans="1:19" ht="11.25" thickBot="1" x14ac:dyDescent="0.2">
      <c r="A28684" s="107">
        <v>1</v>
      </c>
      <c r="B28684" s="132">
        <v>0.84510416666666666</v>
      </c>
      <c r="C28684" s="141" t="s">
        <v>14500</v>
      </c>
      <c r="D28684" s="141" t="s">
        <v>14500</v>
      </c>
      <c r="E28684" s="108">
        <v>33.332999999999998</v>
      </c>
      <c r="F28684" s="108">
        <v>12030.121999999999</v>
      </c>
      <c r="G28684" s="108">
        <v>52140.646999999997</v>
      </c>
      <c r="H28684" s="108">
        <v>2000.1669999999999</v>
      </c>
      <c r="I28684" s="108">
        <v>145.83500000000001</v>
      </c>
      <c r="J28684" s="108">
        <v>731.50300000000004</v>
      </c>
      <c r="K28684" s="108">
        <v>444.45299999999997</v>
      </c>
      <c r="L28684" s="145">
        <v>8886.6080000000002</v>
      </c>
      <c r="M28684" s="108">
        <v>253.09</v>
      </c>
      <c r="N28684" s="108">
        <v>500.01100000000002</v>
      </c>
      <c r="O28684" s="108">
        <v>400.00700000000001</v>
      </c>
      <c r="P28684" s="108">
        <v>24590.91</v>
      </c>
      <c r="Q28684" s="108">
        <v>312032.27</v>
      </c>
      <c r="R28684" s="108">
        <v>429.3</v>
      </c>
      <c r="S28684" s="108">
        <v>1333.4069999999999</v>
      </c>
    </row>
    <row r="28685" spans="1:19" ht="11.25" thickBot="1" x14ac:dyDescent="0.2">
      <c r="A28685" s="112"/>
    </row>
    <row r="28686" spans="1:19" ht="11.25" thickBot="1" x14ac:dyDescent="0.2">
      <c r="A28686" s="135" t="s">
        <v>362</v>
      </c>
      <c r="B28686" s="112"/>
      <c r="C28686" s="141" t="s">
        <v>14501</v>
      </c>
      <c r="D28686" s="141" t="s">
        <v>14501</v>
      </c>
      <c r="E28686" s="136">
        <v>33.332999999999998</v>
      </c>
      <c r="F28686" s="136">
        <v>12030.121999999999</v>
      </c>
      <c r="G28686" s="136">
        <v>52140.646999999997</v>
      </c>
      <c r="H28686" s="136">
        <v>2000.1669999999999</v>
      </c>
      <c r="I28686" s="136">
        <v>145.83500000000001</v>
      </c>
      <c r="J28686" s="136">
        <v>731.50300000000004</v>
      </c>
      <c r="K28686" s="136">
        <v>444.45299999999997</v>
      </c>
      <c r="L28686" s="140">
        <v>8886.6080000000002</v>
      </c>
      <c r="M28686" s="136">
        <v>253.09</v>
      </c>
      <c r="N28686" s="136">
        <v>500.01100000000002</v>
      </c>
      <c r="O28686" s="136">
        <v>400.00700000000001</v>
      </c>
      <c r="P28686" s="136">
        <v>24590.91</v>
      </c>
      <c r="Q28686" s="136">
        <v>312032.27</v>
      </c>
      <c r="R28686" s="136">
        <v>429.3</v>
      </c>
      <c r="S28686" s="136">
        <v>1333.4069999999999</v>
      </c>
    </row>
    <row r="28687" spans="1:19" ht="11.25" thickBot="1" x14ac:dyDescent="0.2">
      <c r="A28687" s="112"/>
    </row>
    <row r="28688" spans="1:19" ht="11.25" thickBot="1" x14ac:dyDescent="0.2">
      <c r="A28688" s="138" t="s">
        <v>364</v>
      </c>
      <c r="B28688" s="112"/>
      <c r="C28688" s="141" t="s">
        <v>14501</v>
      </c>
      <c r="D28688" s="141" t="s">
        <v>14501</v>
      </c>
      <c r="E28688" s="136">
        <v>0</v>
      </c>
      <c r="F28688" s="136">
        <v>0</v>
      </c>
      <c r="G28688" s="136">
        <v>0</v>
      </c>
      <c r="H28688" s="136">
        <v>0</v>
      </c>
      <c r="I28688" s="136">
        <v>0</v>
      </c>
      <c r="J28688" s="136">
        <v>0</v>
      </c>
      <c r="K28688" s="136">
        <v>0</v>
      </c>
      <c r="L28688" s="140">
        <v>0</v>
      </c>
      <c r="M28688" s="136">
        <v>0</v>
      </c>
      <c r="N28688" s="136">
        <v>0</v>
      </c>
      <c r="O28688" s="136">
        <v>0</v>
      </c>
      <c r="P28688" s="136">
        <v>0</v>
      </c>
      <c r="Q28688" s="136">
        <v>0</v>
      </c>
      <c r="R28688" s="136">
        <v>0</v>
      </c>
      <c r="S28688" s="136">
        <v>0</v>
      </c>
    </row>
    <row r="28689" spans="1:19" ht="11.25" thickBot="1" x14ac:dyDescent="0.2">
      <c r="A28689" s="112"/>
    </row>
    <row r="28690" spans="1:19" ht="11.25" thickBot="1" x14ac:dyDescent="0.2">
      <c r="A28690" s="139" t="s">
        <v>366</v>
      </c>
      <c r="B28690" s="112"/>
      <c r="C28690" s="141" t="s">
        <v>14501</v>
      </c>
      <c r="D28690" s="141" t="s">
        <v>14501</v>
      </c>
      <c r="E28690" s="136">
        <v>0</v>
      </c>
      <c r="F28690" s="136">
        <v>0</v>
      </c>
      <c r="G28690" s="136">
        <v>0</v>
      </c>
      <c r="H28690" s="136">
        <v>0</v>
      </c>
      <c r="I28690" s="136">
        <v>0</v>
      </c>
      <c r="J28690" s="136">
        <v>0</v>
      </c>
      <c r="K28690" s="136">
        <v>0</v>
      </c>
      <c r="L28690" s="140">
        <v>0</v>
      </c>
      <c r="M28690" s="136">
        <v>0</v>
      </c>
      <c r="N28690" s="136">
        <v>0</v>
      </c>
      <c r="O28690" s="136">
        <v>0</v>
      </c>
      <c r="P28690" s="136">
        <v>0</v>
      </c>
      <c r="Q28690" s="136">
        <v>0</v>
      </c>
      <c r="R28690" s="136">
        <v>0</v>
      </c>
      <c r="S28690" s="136">
        <v>0</v>
      </c>
    </row>
    <row r="28691" spans="1:19" ht="11.25" thickBot="1" x14ac:dyDescent="0.2">
      <c r="A28691" s="112"/>
    </row>
    <row r="28692" spans="1:19" ht="11.25" thickBot="1" x14ac:dyDescent="0.2">
      <c r="A28692" s="106" t="s">
        <v>357</v>
      </c>
      <c r="B28692" s="106" t="s">
        <v>358</v>
      </c>
      <c r="C28692" s="146" t="s">
        <v>16</v>
      </c>
      <c r="D28692" s="146" t="s">
        <v>14502</v>
      </c>
      <c r="E28692" s="146" t="s">
        <v>14503</v>
      </c>
      <c r="F28692" s="146" t="s">
        <v>20</v>
      </c>
      <c r="G28692" s="146" t="s">
        <v>21</v>
      </c>
      <c r="H28692" s="146" t="s">
        <v>22</v>
      </c>
      <c r="I28692" s="146" t="s">
        <v>23</v>
      </c>
      <c r="J28692" s="146" t="s">
        <v>24</v>
      </c>
      <c r="K28692" s="146" t="s">
        <v>26</v>
      </c>
      <c r="L28692" s="146" t="s">
        <v>14504</v>
      </c>
      <c r="M28692" s="146" t="s">
        <v>27</v>
      </c>
      <c r="N28692" s="146" t="s">
        <v>28</v>
      </c>
      <c r="O28692" s="146" t="s">
        <v>29</v>
      </c>
      <c r="P28692" s="146" t="s">
        <v>30</v>
      </c>
      <c r="Q28692" s="146" t="s">
        <v>14505</v>
      </c>
      <c r="R28692" s="146" t="s">
        <v>32</v>
      </c>
      <c r="S28692" s="146" t="s">
        <v>33</v>
      </c>
    </row>
    <row r="28693" spans="1:19" ht="11.25" thickBot="1" x14ac:dyDescent="0.2">
      <c r="A28693" s="107">
        <v>1</v>
      </c>
      <c r="B28693" s="132">
        <v>0.84510416666666666</v>
      </c>
      <c r="C28693" s="108">
        <v>12456.608</v>
      </c>
      <c r="D28693" s="108">
        <v>1800.1479999999999</v>
      </c>
      <c r="E28693" s="108">
        <v>71.429000000000002</v>
      </c>
      <c r="F28693" s="145">
        <v>10254.508</v>
      </c>
      <c r="G28693" s="141" t="s">
        <v>14500</v>
      </c>
      <c r="H28693" s="141" t="s">
        <v>14500</v>
      </c>
      <c r="I28693" s="108">
        <v>1966.8240000000001</v>
      </c>
      <c r="J28693" s="108">
        <v>41695.97</v>
      </c>
      <c r="K28693" s="145">
        <v>77695.604000000007</v>
      </c>
      <c r="L28693" s="108">
        <v>423.61900000000003</v>
      </c>
      <c r="M28693" s="108">
        <v>74.073999999999998</v>
      </c>
      <c r="N28693" s="108">
        <v>101.852</v>
      </c>
      <c r="O28693" s="141" t="s">
        <v>14500</v>
      </c>
      <c r="P28693" s="141" t="s">
        <v>14500</v>
      </c>
      <c r="Q28693" s="108">
        <v>145.834</v>
      </c>
      <c r="R28693" s="108">
        <v>74.073999999999998</v>
      </c>
      <c r="S28693" s="141" t="s">
        <v>14500</v>
      </c>
    </row>
    <row r="28694" spans="1:19" ht="11.25" thickBot="1" x14ac:dyDescent="0.2">
      <c r="A28694" s="112"/>
    </row>
    <row r="28695" spans="1:19" ht="11.25" thickBot="1" x14ac:dyDescent="0.2">
      <c r="A28695" s="135" t="s">
        <v>362</v>
      </c>
      <c r="B28695" s="112"/>
      <c r="C28695" s="136">
        <v>12456.608</v>
      </c>
      <c r="D28695" s="136">
        <v>1800.1479999999999</v>
      </c>
      <c r="E28695" s="136">
        <v>71.429000000000002</v>
      </c>
      <c r="F28695" s="140">
        <v>10254.508</v>
      </c>
      <c r="G28695" s="141" t="s">
        <v>14501</v>
      </c>
      <c r="H28695" s="141" t="s">
        <v>14501</v>
      </c>
      <c r="I28695" s="136">
        <v>1966.8240000000001</v>
      </c>
      <c r="J28695" s="136">
        <v>41695.97</v>
      </c>
      <c r="K28695" s="140">
        <v>77695.604000000007</v>
      </c>
      <c r="L28695" s="136">
        <v>423.61900000000003</v>
      </c>
      <c r="M28695" s="136">
        <v>74.073999999999998</v>
      </c>
      <c r="N28695" s="136">
        <v>101.852</v>
      </c>
      <c r="O28695" s="141" t="s">
        <v>14501</v>
      </c>
      <c r="P28695" s="141" t="s">
        <v>14501</v>
      </c>
      <c r="Q28695" s="136">
        <v>145.834</v>
      </c>
      <c r="R28695" s="136">
        <v>74.073999999999998</v>
      </c>
      <c r="S28695" s="141" t="s">
        <v>14501</v>
      </c>
    </row>
    <row r="28696" spans="1:19" ht="11.25" thickBot="1" x14ac:dyDescent="0.2">
      <c r="A28696" s="112"/>
    </row>
    <row r="28697" spans="1:19" ht="11.25" thickBot="1" x14ac:dyDescent="0.2">
      <c r="A28697" s="138" t="s">
        <v>364</v>
      </c>
      <c r="B28697" s="112"/>
      <c r="C28697" s="136">
        <v>0</v>
      </c>
      <c r="D28697" s="136">
        <v>0</v>
      </c>
      <c r="E28697" s="136">
        <v>0</v>
      </c>
      <c r="F28697" s="140">
        <v>0</v>
      </c>
      <c r="G28697" s="141" t="s">
        <v>14501</v>
      </c>
      <c r="H28697" s="141" t="s">
        <v>14501</v>
      </c>
      <c r="I28697" s="136">
        <v>0</v>
      </c>
      <c r="J28697" s="136">
        <v>0</v>
      </c>
      <c r="K28697" s="140">
        <v>0</v>
      </c>
      <c r="L28697" s="136">
        <v>0</v>
      </c>
      <c r="M28697" s="136">
        <v>0</v>
      </c>
      <c r="N28697" s="136">
        <v>0</v>
      </c>
      <c r="O28697" s="141" t="s">
        <v>14501</v>
      </c>
      <c r="P28697" s="141" t="s">
        <v>14501</v>
      </c>
      <c r="Q28697" s="136">
        <v>0</v>
      </c>
      <c r="R28697" s="136">
        <v>0</v>
      </c>
      <c r="S28697" s="141" t="s">
        <v>14501</v>
      </c>
    </row>
    <row r="28698" spans="1:19" ht="11.25" thickBot="1" x14ac:dyDescent="0.2">
      <c r="A28698" s="112"/>
    </row>
    <row r="28699" spans="1:19" ht="11.25" thickBot="1" x14ac:dyDescent="0.2">
      <c r="A28699" s="139" t="s">
        <v>366</v>
      </c>
      <c r="B28699" s="112"/>
      <c r="C28699" s="136">
        <v>0</v>
      </c>
      <c r="D28699" s="136">
        <v>0</v>
      </c>
      <c r="E28699" s="136">
        <v>0</v>
      </c>
      <c r="F28699" s="140">
        <v>0</v>
      </c>
      <c r="G28699" s="141" t="s">
        <v>14501</v>
      </c>
      <c r="H28699" s="141" t="s">
        <v>14501</v>
      </c>
      <c r="I28699" s="136">
        <v>0</v>
      </c>
      <c r="J28699" s="136">
        <v>0</v>
      </c>
      <c r="K28699" s="140">
        <v>0</v>
      </c>
      <c r="L28699" s="136">
        <v>0</v>
      </c>
      <c r="M28699" s="136">
        <v>0</v>
      </c>
      <c r="N28699" s="136">
        <v>0</v>
      </c>
      <c r="O28699" s="141" t="s">
        <v>14501</v>
      </c>
      <c r="P28699" s="141" t="s">
        <v>14501</v>
      </c>
      <c r="Q28699" s="136">
        <v>0</v>
      </c>
      <c r="R28699" s="136">
        <v>0</v>
      </c>
      <c r="S28699" s="141" t="s">
        <v>14501</v>
      </c>
    </row>
    <row r="28700" spans="1:19" ht="11.25" thickBot="1" x14ac:dyDescent="0.2">
      <c r="A28700" s="112"/>
    </row>
    <row r="28701" spans="1:19" ht="11.25" thickBot="1" x14ac:dyDescent="0.2">
      <c r="A28701" s="106" t="s">
        <v>357</v>
      </c>
      <c r="B28701" s="106" t="s">
        <v>358</v>
      </c>
      <c r="C28701" s="146" t="s">
        <v>35</v>
      </c>
      <c r="D28701" s="146" t="s">
        <v>36</v>
      </c>
      <c r="E28701" s="146" t="s">
        <v>14506</v>
      </c>
      <c r="F28701" s="146" t="s">
        <v>38</v>
      </c>
      <c r="G28701" s="146" t="s">
        <v>39</v>
      </c>
      <c r="H28701" s="146" t="s">
        <v>41</v>
      </c>
      <c r="I28701" s="146" t="s">
        <v>42</v>
      </c>
      <c r="J28701" s="146" t="s">
        <v>43</v>
      </c>
      <c r="K28701" s="146" t="s">
        <v>44</v>
      </c>
      <c r="L28701" s="146" t="s">
        <v>45</v>
      </c>
      <c r="M28701" s="146" t="s">
        <v>46</v>
      </c>
      <c r="N28701" s="146" t="s">
        <v>47</v>
      </c>
      <c r="O28701" s="146" t="s">
        <v>48</v>
      </c>
      <c r="P28701" s="146" t="s">
        <v>49</v>
      </c>
      <c r="Q28701" s="146" t="s">
        <v>50</v>
      </c>
      <c r="R28701" s="146" t="s">
        <v>51</v>
      </c>
      <c r="S28701" s="146" t="s">
        <v>52</v>
      </c>
    </row>
    <row r="28702" spans="1:19" ht="11.25" thickBot="1" x14ac:dyDescent="0.2">
      <c r="A28702" s="107">
        <v>1</v>
      </c>
      <c r="B28702" s="132">
        <v>0.84510416666666666</v>
      </c>
      <c r="C28702" s="145">
        <v>163052.5</v>
      </c>
      <c r="D28702" s="108">
        <v>74.073999999999998</v>
      </c>
      <c r="E28702" s="108">
        <v>66.667000000000002</v>
      </c>
      <c r="F28702" s="141" t="s">
        <v>14500</v>
      </c>
      <c r="G28702" s="108">
        <v>145.83500000000001</v>
      </c>
      <c r="H28702" s="108">
        <v>38843.588000000003</v>
      </c>
      <c r="I28702" s="108">
        <v>1764.0239999999999</v>
      </c>
      <c r="J28702" s="108">
        <v>3995.1239999999998</v>
      </c>
      <c r="K28702" s="108">
        <v>703.72900000000004</v>
      </c>
      <c r="L28702" s="108">
        <v>400.00900000000001</v>
      </c>
      <c r="M28702" s="108">
        <v>194.447</v>
      </c>
      <c r="N28702" s="108">
        <v>33.332999999999998</v>
      </c>
      <c r="O28702" s="108">
        <v>185.18700000000001</v>
      </c>
      <c r="P28702" s="108">
        <v>77.778000000000006</v>
      </c>
      <c r="Q28702" s="108">
        <v>77.778000000000006</v>
      </c>
      <c r="R28702" s="108">
        <v>55.555999999999997</v>
      </c>
      <c r="S28702" s="108">
        <v>166.67</v>
      </c>
    </row>
    <row r="28703" spans="1:19" ht="11.25" thickBot="1" x14ac:dyDescent="0.2">
      <c r="A28703" s="112"/>
    </row>
    <row r="28704" spans="1:19" ht="11.25" thickBot="1" x14ac:dyDescent="0.2">
      <c r="A28704" s="135" t="s">
        <v>362</v>
      </c>
      <c r="B28704" s="112"/>
      <c r="C28704" s="140">
        <v>163052.5</v>
      </c>
      <c r="D28704" s="136">
        <v>74.073999999999998</v>
      </c>
      <c r="E28704" s="136">
        <v>66.667000000000002</v>
      </c>
      <c r="F28704" s="141" t="s">
        <v>14501</v>
      </c>
      <c r="G28704" s="136">
        <v>145.83500000000001</v>
      </c>
      <c r="H28704" s="136">
        <v>38843.588000000003</v>
      </c>
      <c r="I28704" s="136">
        <v>1764.0239999999999</v>
      </c>
      <c r="J28704" s="136">
        <v>3995.1239999999998</v>
      </c>
      <c r="K28704" s="136">
        <v>703.72900000000004</v>
      </c>
      <c r="L28704" s="136">
        <v>400.00900000000001</v>
      </c>
      <c r="M28704" s="136">
        <v>194.447</v>
      </c>
      <c r="N28704" s="136">
        <v>33.332999999999998</v>
      </c>
      <c r="O28704" s="136">
        <v>185.18700000000001</v>
      </c>
      <c r="P28704" s="136">
        <v>77.778000000000006</v>
      </c>
      <c r="Q28704" s="136">
        <v>77.778000000000006</v>
      </c>
      <c r="R28704" s="136">
        <v>55.555999999999997</v>
      </c>
      <c r="S28704" s="136">
        <v>166.67</v>
      </c>
    </row>
    <row r="28705" spans="1:19" ht="11.25" thickBot="1" x14ac:dyDescent="0.2">
      <c r="A28705" s="112"/>
    </row>
    <row r="28706" spans="1:19" ht="11.25" thickBot="1" x14ac:dyDescent="0.2">
      <c r="A28706" s="138" t="s">
        <v>364</v>
      </c>
      <c r="B28706" s="112"/>
      <c r="C28706" s="140">
        <v>0</v>
      </c>
      <c r="D28706" s="136">
        <v>0</v>
      </c>
      <c r="E28706" s="136">
        <v>0</v>
      </c>
      <c r="F28706" s="141" t="s">
        <v>14501</v>
      </c>
      <c r="G28706" s="136">
        <v>0</v>
      </c>
      <c r="H28706" s="136">
        <v>0</v>
      </c>
      <c r="I28706" s="136">
        <v>0</v>
      </c>
      <c r="J28706" s="136">
        <v>0</v>
      </c>
      <c r="K28706" s="136">
        <v>0</v>
      </c>
      <c r="L28706" s="136">
        <v>0</v>
      </c>
      <c r="M28706" s="136">
        <v>0</v>
      </c>
      <c r="N28706" s="136">
        <v>0</v>
      </c>
      <c r="O28706" s="136">
        <v>0</v>
      </c>
      <c r="P28706" s="136">
        <v>0</v>
      </c>
      <c r="Q28706" s="136">
        <v>0</v>
      </c>
      <c r="R28706" s="136">
        <v>0</v>
      </c>
      <c r="S28706" s="136">
        <v>0</v>
      </c>
    </row>
    <row r="28707" spans="1:19" ht="11.25" thickBot="1" x14ac:dyDescent="0.2">
      <c r="A28707" s="112"/>
    </row>
    <row r="28708" spans="1:19" ht="11.25" thickBot="1" x14ac:dyDescent="0.2">
      <c r="A28708" s="139" t="s">
        <v>366</v>
      </c>
      <c r="B28708" s="112"/>
      <c r="C28708" s="140">
        <v>0</v>
      </c>
      <c r="D28708" s="136">
        <v>0</v>
      </c>
      <c r="E28708" s="136">
        <v>0</v>
      </c>
      <c r="F28708" s="141" t="s">
        <v>14501</v>
      </c>
      <c r="G28708" s="136">
        <v>0</v>
      </c>
      <c r="H28708" s="136">
        <v>0</v>
      </c>
      <c r="I28708" s="136">
        <v>0</v>
      </c>
      <c r="J28708" s="136">
        <v>0</v>
      </c>
      <c r="K28708" s="136">
        <v>0</v>
      </c>
      <c r="L28708" s="136">
        <v>0</v>
      </c>
      <c r="M28708" s="136">
        <v>0</v>
      </c>
      <c r="N28708" s="136">
        <v>0</v>
      </c>
      <c r="O28708" s="136">
        <v>0</v>
      </c>
      <c r="P28708" s="136">
        <v>0</v>
      </c>
      <c r="Q28708" s="136">
        <v>0</v>
      </c>
      <c r="R28708" s="136">
        <v>0</v>
      </c>
      <c r="S28708" s="136">
        <v>0</v>
      </c>
    </row>
    <row r="28709" spans="1:19" ht="11.25" thickBot="1" x14ac:dyDescent="0.2">
      <c r="A28709" s="112"/>
    </row>
    <row r="28710" spans="1:19" ht="11.25" thickBot="1" x14ac:dyDescent="0.2">
      <c r="A28710" s="106" t="s">
        <v>357</v>
      </c>
      <c r="B28710" s="106" t="s">
        <v>358</v>
      </c>
      <c r="C28710" s="146" t="s">
        <v>53</v>
      </c>
      <c r="D28710" s="146" t="s">
        <v>54</v>
      </c>
      <c r="E28710" s="146" t="s">
        <v>55</v>
      </c>
      <c r="F28710" s="146" t="s">
        <v>56</v>
      </c>
      <c r="G28710" s="146" t="s">
        <v>14507</v>
      </c>
      <c r="H28710" s="146" t="s">
        <v>57</v>
      </c>
      <c r="I28710" s="146" t="s">
        <v>59</v>
      </c>
      <c r="J28710" s="146" t="s">
        <v>14508</v>
      </c>
      <c r="K28710" s="146" t="s">
        <v>60</v>
      </c>
      <c r="L28710" s="146" t="s">
        <v>61</v>
      </c>
      <c r="M28710" s="146" t="s">
        <v>62</v>
      </c>
      <c r="N28710" s="146" t="s">
        <v>14509</v>
      </c>
      <c r="O28710" s="146" t="s">
        <v>63</v>
      </c>
      <c r="P28710" s="146" t="s">
        <v>64</v>
      </c>
      <c r="Q28710" s="146" t="s">
        <v>66</v>
      </c>
      <c r="R28710" s="146" t="s">
        <v>14510</v>
      </c>
      <c r="S28710" s="146" t="s">
        <v>67</v>
      </c>
    </row>
    <row r="28711" spans="1:19" ht="11.25" thickBot="1" x14ac:dyDescent="0.2">
      <c r="A28711" s="107">
        <v>1</v>
      </c>
      <c r="B28711" s="132">
        <v>0.84510416666666666</v>
      </c>
      <c r="C28711" s="108">
        <v>55.555999999999997</v>
      </c>
      <c r="D28711" s="108">
        <v>74.073999999999998</v>
      </c>
      <c r="E28711" s="141" t="s">
        <v>14500</v>
      </c>
      <c r="F28711" s="108">
        <v>71.429000000000002</v>
      </c>
      <c r="G28711" s="108">
        <v>33.332999999999998</v>
      </c>
      <c r="H28711" s="108">
        <v>314.81900000000002</v>
      </c>
      <c r="I28711" s="108">
        <v>1055.604</v>
      </c>
      <c r="J28711" s="141" t="s">
        <v>14500</v>
      </c>
      <c r="K28711" s="141" t="s">
        <v>14500</v>
      </c>
      <c r="L28711" s="141" t="s">
        <v>14500</v>
      </c>
      <c r="M28711" s="108">
        <v>33.332999999999998</v>
      </c>
      <c r="N28711" s="108">
        <v>41.667000000000002</v>
      </c>
      <c r="O28711" s="108">
        <v>133.334</v>
      </c>
      <c r="P28711" s="108">
        <v>17649.010999999999</v>
      </c>
      <c r="Q28711" s="145">
        <v>676522.28</v>
      </c>
      <c r="R28711" s="141" t="s">
        <v>14500</v>
      </c>
      <c r="S28711" s="108">
        <v>1777.921</v>
      </c>
    </row>
    <row r="28712" spans="1:19" ht="11.25" thickBot="1" x14ac:dyDescent="0.2">
      <c r="A28712" s="112"/>
    </row>
    <row r="28713" spans="1:19" ht="11.25" thickBot="1" x14ac:dyDescent="0.2">
      <c r="A28713" s="135" t="s">
        <v>362</v>
      </c>
      <c r="B28713" s="112"/>
      <c r="C28713" s="136">
        <v>55.555999999999997</v>
      </c>
      <c r="D28713" s="136">
        <v>74.073999999999998</v>
      </c>
      <c r="E28713" s="141" t="s">
        <v>14501</v>
      </c>
      <c r="F28713" s="136">
        <v>71.429000000000002</v>
      </c>
      <c r="G28713" s="136">
        <v>33.332999999999998</v>
      </c>
      <c r="H28713" s="136">
        <v>314.81900000000002</v>
      </c>
      <c r="I28713" s="136">
        <v>1055.604</v>
      </c>
      <c r="J28713" s="141" t="s">
        <v>14501</v>
      </c>
      <c r="K28713" s="141" t="s">
        <v>14501</v>
      </c>
      <c r="L28713" s="141" t="s">
        <v>14501</v>
      </c>
      <c r="M28713" s="136">
        <v>33.332999999999998</v>
      </c>
      <c r="N28713" s="136">
        <v>41.667000000000002</v>
      </c>
      <c r="O28713" s="136">
        <v>133.334</v>
      </c>
      <c r="P28713" s="136">
        <v>17649.010999999999</v>
      </c>
      <c r="Q28713" s="140">
        <v>676522.28</v>
      </c>
      <c r="R28713" s="141" t="s">
        <v>14501</v>
      </c>
      <c r="S28713" s="136">
        <v>1777.921</v>
      </c>
    </row>
    <row r="28714" spans="1:19" ht="11.25" thickBot="1" x14ac:dyDescent="0.2">
      <c r="A28714" s="112"/>
    </row>
    <row r="28715" spans="1:19" ht="11.25" thickBot="1" x14ac:dyDescent="0.2">
      <c r="A28715" s="138" t="s">
        <v>364</v>
      </c>
      <c r="B28715" s="112"/>
      <c r="C28715" s="136">
        <v>0</v>
      </c>
      <c r="D28715" s="136">
        <v>0</v>
      </c>
      <c r="E28715" s="141" t="s">
        <v>14501</v>
      </c>
      <c r="F28715" s="136">
        <v>0</v>
      </c>
      <c r="G28715" s="136">
        <v>0</v>
      </c>
      <c r="H28715" s="136">
        <v>0</v>
      </c>
      <c r="I28715" s="136">
        <v>0</v>
      </c>
      <c r="J28715" s="141" t="s">
        <v>14501</v>
      </c>
      <c r="K28715" s="141" t="s">
        <v>14501</v>
      </c>
      <c r="L28715" s="141" t="s">
        <v>14501</v>
      </c>
      <c r="M28715" s="136">
        <v>0</v>
      </c>
      <c r="N28715" s="136">
        <v>0</v>
      </c>
      <c r="O28715" s="136">
        <v>0</v>
      </c>
      <c r="P28715" s="136">
        <v>0</v>
      </c>
      <c r="Q28715" s="140">
        <v>0</v>
      </c>
      <c r="R28715" s="141" t="s">
        <v>14501</v>
      </c>
      <c r="S28715" s="136">
        <v>0</v>
      </c>
    </row>
    <row r="28716" spans="1:19" ht="11.25" thickBot="1" x14ac:dyDescent="0.2">
      <c r="A28716" s="112"/>
    </row>
    <row r="28717" spans="1:19" ht="11.25" thickBot="1" x14ac:dyDescent="0.2">
      <c r="A28717" s="139" t="s">
        <v>366</v>
      </c>
      <c r="B28717" s="112"/>
      <c r="C28717" s="136">
        <v>0</v>
      </c>
      <c r="D28717" s="136">
        <v>0</v>
      </c>
      <c r="E28717" s="141" t="s">
        <v>14501</v>
      </c>
      <c r="F28717" s="136">
        <v>0</v>
      </c>
      <c r="G28717" s="136">
        <v>0</v>
      </c>
      <c r="H28717" s="136">
        <v>0</v>
      </c>
      <c r="I28717" s="136">
        <v>0</v>
      </c>
      <c r="J28717" s="141" t="s">
        <v>14501</v>
      </c>
      <c r="K28717" s="141" t="s">
        <v>14501</v>
      </c>
      <c r="L28717" s="141" t="s">
        <v>14501</v>
      </c>
      <c r="M28717" s="136">
        <v>0</v>
      </c>
      <c r="N28717" s="136">
        <v>0</v>
      </c>
      <c r="O28717" s="136">
        <v>0</v>
      </c>
      <c r="P28717" s="136">
        <v>0</v>
      </c>
      <c r="Q28717" s="140">
        <v>0</v>
      </c>
      <c r="R28717" s="141" t="s">
        <v>14501</v>
      </c>
      <c r="S28717" s="136">
        <v>0</v>
      </c>
    </row>
    <row r="28718" spans="1:19" ht="11.25" thickBot="1" x14ac:dyDescent="0.2">
      <c r="A28718" s="112"/>
    </row>
    <row r="28719" spans="1:19" ht="11.25" thickBot="1" x14ac:dyDescent="0.2">
      <c r="A28719" s="106" t="s">
        <v>357</v>
      </c>
      <c r="B28719" s="106" t="s">
        <v>358</v>
      </c>
      <c r="C28719" s="146" t="s">
        <v>68</v>
      </c>
      <c r="D28719" s="146" t="s">
        <v>14511</v>
      </c>
    </row>
    <row r="28720" spans="1:19" ht="11.25" thickBot="1" x14ac:dyDescent="0.2">
      <c r="A28720" s="107">
        <v>1</v>
      </c>
      <c r="B28720" s="132">
        <v>0.84510416666666666</v>
      </c>
      <c r="C28720" s="108">
        <v>261.91000000000003</v>
      </c>
      <c r="D28720" s="141" t="s">
        <v>14500</v>
      </c>
    </row>
    <row r="28721" spans="1:19" ht="11.25" thickBot="1" x14ac:dyDescent="0.2">
      <c r="A28721" s="112"/>
    </row>
    <row r="28722" spans="1:19" ht="11.25" thickBot="1" x14ac:dyDescent="0.2">
      <c r="A28722" s="135" t="s">
        <v>362</v>
      </c>
      <c r="B28722" s="112"/>
      <c r="C28722" s="136">
        <v>261.91000000000003</v>
      </c>
      <c r="D28722" s="141" t="s">
        <v>14501</v>
      </c>
    </row>
    <row r="28723" spans="1:19" ht="11.25" thickBot="1" x14ac:dyDescent="0.2">
      <c r="A28723" s="112"/>
    </row>
    <row r="28724" spans="1:19" ht="11.25" thickBot="1" x14ac:dyDescent="0.2">
      <c r="A28724" s="138" t="s">
        <v>364</v>
      </c>
      <c r="B28724" s="112"/>
      <c r="C28724" s="136">
        <v>0</v>
      </c>
      <c r="D28724" s="141" t="s">
        <v>14501</v>
      </c>
    </row>
    <row r="28725" spans="1:19" ht="11.25" thickBot="1" x14ac:dyDescent="0.2">
      <c r="A28725" s="112"/>
    </row>
    <row r="28726" spans="1:19" ht="11.25" thickBot="1" x14ac:dyDescent="0.2">
      <c r="A28726" s="139" t="s">
        <v>366</v>
      </c>
      <c r="B28726" s="112"/>
      <c r="C28726" s="136">
        <v>0</v>
      </c>
      <c r="D28726" s="141" t="s">
        <v>14501</v>
      </c>
    </row>
    <row r="28727" spans="1:19" ht="10.5" x14ac:dyDescent="0.15">
      <c r="A28727" s="112"/>
    </row>
    <row r="28728" spans="1:19" x14ac:dyDescent="0.15">
      <c r="A28728" s="129"/>
      <c r="B28728" s="86" t="s">
        <v>5651</v>
      </c>
    </row>
    <row r="28729" spans="1:19" ht="9.75" thickBot="1" x14ac:dyDescent="0.2">
      <c r="A28729" s="81" t="s">
        <v>5871</v>
      </c>
    </row>
    <row r="28730" spans="1:19" ht="11.25" thickBot="1" x14ac:dyDescent="0.2">
      <c r="A28730" s="106" t="s">
        <v>357</v>
      </c>
      <c r="B28730" s="106" t="s">
        <v>358</v>
      </c>
      <c r="C28730" s="146" t="s">
        <v>14494</v>
      </c>
      <c r="D28730" s="146" t="s">
        <v>14495</v>
      </c>
      <c r="E28730" s="146" t="s">
        <v>14496</v>
      </c>
      <c r="F28730" s="146" t="s">
        <v>0</v>
      </c>
      <c r="G28730" s="146" t="s">
        <v>1</v>
      </c>
      <c r="H28730" s="146" t="s">
        <v>2</v>
      </c>
      <c r="I28730" s="146" t="s">
        <v>14497</v>
      </c>
      <c r="J28730" s="146" t="s">
        <v>3</v>
      </c>
      <c r="K28730" s="146" t="s">
        <v>14498</v>
      </c>
      <c r="L28730" s="146" t="s">
        <v>7</v>
      </c>
      <c r="M28730" s="146" t="s">
        <v>14499</v>
      </c>
      <c r="N28730" s="146" t="s">
        <v>10</v>
      </c>
      <c r="O28730" s="146" t="s">
        <v>11</v>
      </c>
      <c r="P28730" s="146" t="s">
        <v>12</v>
      </c>
      <c r="Q28730" s="146" t="s">
        <v>13</v>
      </c>
      <c r="R28730" s="146" t="s">
        <v>14</v>
      </c>
      <c r="S28730" s="146" t="s">
        <v>15</v>
      </c>
    </row>
    <row r="28731" spans="1:19" ht="11.25" thickBot="1" x14ac:dyDescent="0.2">
      <c r="A28731" s="107">
        <v>1</v>
      </c>
      <c r="B28731" s="132">
        <v>0.85024305555555557</v>
      </c>
      <c r="C28731" s="141" t="s">
        <v>14500</v>
      </c>
      <c r="D28731" s="141" t="s">
        <v>14500</v>
      </c>
      <c r="E28731" s="108">
        <v>66.667000000000002</v>
      </c>
      <c r="F28731" s="108">
        <v>7430.0060000000003</v>
      </c>
      <c r="G28731" s="108">
        <v>36134.508000000002</v>
      </c>
      <c r="H28731" s="108">
        <v>900.04200000000003</v>
      </c>
      <c r="I28731" s="108">
        <v>129.631</v>
      </c>
      <c r="J28731" s="108">
        <v>826.42200000000003</v>
      </c>
      <c r="K28731" s="108">
        <v>416.67700000000002</v>
      </c>
      <c r="L28731" s="145">
        <v>9603.7170000000006</v>
      </c>
      <c r="M28731" s="108">
        <v>261.90899999999999</v>
      </c>
      <c r="N28731" s="108">
        <v>206.351</v>
      </c>
      <c r="O28731" s="108">
        <v>194.446</v>
      </c>
      <c r="P28731" s="108">
        <v>17851.735000000001</v>
      </c>
      <c r="Q28731" s="108">
        <v>148266.66</v>
      </c>
      <c r="R28731" s="108">
        <v>250.00399999999999</v>
      </c>
      <c r="S28731" s="108">
        <v>500.012</v>
      </c>
    </row>
    <row r="28732" spans="1:19" ht="11.25" thickBot="1" x14ac:dyDescent="0.2">
      <c r="A28732" s="112"/>
    </row>
    <row r="28733" spans="1:19" ht="11.25" thickBot="1" x14ac:dyDescent="0.2">
      <c r="A28733" s="135" t="s">
        <v>362</v>
      </c>
      <c r="B28733" s="112"/>
      <c r="C28733" s="141" t="s">
        <v>14501</v>
      </c>
      <c r="D28733" s="141" t="s">
        <v>14501</v>
      </c>
      <c r="E28733" s="136">
        <v>66.667000000000002</v>
      </c>
      <c r="F28733" s="136">
        <v>7430.0060000000003</v>
      </c>
      <c r="G28733" s="136">
        <v>36134.508000000002</v>
      </c>
      <c r="H28733" s="136">
        <v>900.04200000000003</v>
      </c>
      <c r="I28733" s="136">
        <v>129.631</v>
      </c>
      <c r="J28733" s="136">
        <v>826.42200000000003</v>
      </c>
      <c r="K28733" s="136">
        <v>416.67700000000002</v>
      </c>
      <c r="L28733" s="140">
        <v>9603.7170000000006</v>
      </c>
      <c r="M28733" s="136">
        <v>261.90899999999999</v>
      </c>
      <c r="N28733" s="136">
        <v>206.351</v>
      </c>
      <c r="O28733" s="136">
        <v>194.446</v>
      </c>
      <c r="P28733" s="136">
        <v>17851.735000000001</v>
      </c>
      <c r="Q28733" s="136">
        <v>148266.66</v>
      </c>
      <c r="R28733" s="136">
        <v>250.00399999999999</v>
      </c>
      <c r="S28733" s="136">
        <v>500.012</v>
      </c>
    </row>
    <row r="28734" spans="1:19" ht="11.25" thickBot="1" x14ac:dyDescent="0.2">
      <c r="A28734" s="112"/>
    </row>
    <row r="28735" spans="1:19" ht="11.25" thickBot="1" x14ac:dyDescent="0.2">
      <c r="A28735" s="138" t="s">
        <v>364</v>
      </c>
      <c r="B28735" s="112"/>
      <c r="C28735" s="141" t="s">
        <v>14501</v>
      </c>
      <c r="D28735" s="141" t="s">
        <v>14501</v>
      </c>
      <c r="E28735" s="136">
        <v>0</v>
      </c>
      <c r="F28735" s="136">
        <v>0</v>
      </c>
      <c r="G28735" s="136">
        <v>0</v>
      </c>
      <c r="H28735" s="136">
        <v>0</v>
      </c>
      <c r="I28735" s="136">
        <v>0</v>
      </c>
      <c r="J28735" s="136">
        <v>0</v>
      </c>
      <c r="K28735" s="136">
        <v>0</v>
      </c>
      <c r="L28735" s="140">
        <v>0</v>
      </c>
      <c r="M28735" s="136">
        <v>0</v>
      </c>
      <c r="N28735" s="136">
        <v>0</v>
      </c>
      <c r="O28735" s="136">
        <v>0</v>
      </c>
      <c r="P28735" s="136">
        <v>0</v>
      </c>
      <c r="Q28735" s="136">
        <v>0</v>
      </c>
      <c r="R28735" s="136">
        <v>0</v>
      </c>
      <c r="S28735" s="136">
        <v>0</v>
      </c>
    </row>
    <row r="28736" spans="1:19" ht="11.25" thickBot="1" x14ac:dyDescent="0.2">
      <c r="A28736" s="112"/>
    </row>
    <row r="28737" spans="1:19" ht="11.25" thickBot="1" x14ac:dyDescent="0.2">
      <c r="A28737" s="139" t="s">
        <v>366</v>
      </c>
      <c r="B28737" s="112"/>
      <c r="C28737" s="141" t="s">
        <v>14501</v>
      </c>
      <c r="D28737" s="141" t="s">
        <v>14501</v>
      </c>
      <c r="E28737" s="136">
        <v>0</v>
      </c>
      <c r="F28737" s="136">
        <v>0</v>
      </c>
      <c r="G28737" s="136">
        <v>0</v>
      </c>
      <c r="H28737" s="136">
        <v>0</v>
      </c>
      <c r="I28737" s="136">
        <v>0</v>
      </c>
      <c r="J28737" s="136">
        <v>0</v>
      </c>
      <c r="K28737" s="136">
        <v>0</v>
      </c>
      <c r="L28737" s="140">
        <v>0</v>
      </c>
      <c r="M28737" s="136">
        <v>0</v>
      </c>
      <c r="N28737" s="136">
        <v>0</v>
      </c>
      <c r="O28737" s="136">
        <v>0</v>
      </c>
      <c r="P28737" s="136">
        <v>0</v>
      </c>
      <c r="Q28737" s="136">
        <v>0</v>
      </c>
      <c r="R28737" s="136">
        <v>0</v>
      </c>
      <c r="S28737" s="136">
        <v>0</v>
      </c>
    </row>
    <row r="28738" spans="1:19" ht="11.25" thickBot="1" x14ac:dyDescent="0.2">
      <c r="A28738" s="112"/>
    </row>
    <row r="28739" spans="1:19" ht="11.25" thickBot="1" x14ac:dyDescent="0.2">
      <c r="A28739" s="106" t="s">
        <v>357</v>
      </c>
      <c r="B28739" s="106" t="s">
        <v>358</v>
      </c>
      <c r="C28739" s="146" t="s">
        <v>16</v>
      </c>
      <c r="D28739" s="146" t="s">
        <v>14502</v>
      </c>
      <c r="E28739" s="146" t="s">
        <v>14503</v>
      </c>
      <c r="F28739" s="146" t="s">
        <v>20</v>
      </c>
      <c r="G28739" s="146" t="s">
        <v>21</v>
      </c>
      <c r="H28739" s="146" t="s">
        <v>22</v>
      </c>
      <c r="I28739" s="146" t="s">
        <v>23</v>
      </c>
      <c r="J28739" s="146" t="s">
        <v>24</v>
      </c>
      <c r="K28739" s="146" t="s">
        <v>26</v>
      </c>
      <c r="L28739" s="146" t="s">
        <v>14504</v>
      </c>
      <c r="M28739" s="146" t="s">
        <v>27</v>
      </c>
      <c r="N28739" s="146" t="s">
        <v>28</v>
      </c>
      <c r="O28739" s="146" t="s">
        <v>29</v>
      </c>
      <c r="P28739" s="146" t="s">
        <v>30</v>
      </c>
      <c r="Q28739" s="146" t="s">
        <v>14505</v>
      </c>
      <c r="R28739" s="146" t="s">
        <v>32</v>
      </c>
      <c r="S28739" s="146" t="s">
        <v>33</v>
      </c>
    </row>
    <row r="28740" spans="1:19" ht="11.25" thickBot="1" x14ac:dyDescent="0.2">
      <c r="A28740" s="107">
        <v>1</v>
      </c>
      <c r="B28740" s="132">
        <v>0.85024305555555557</v>
      </c>
      <c r="C28740" s="108">
        <v>5851.4620000000004</v>
      </c>
      <c r="D28740" s="108">
        <v>2111.3009999999999</v>
      </c>
      <c r="E28740" s="108">
        <v>33.332999999999998</v>
      </c>
      <c r="F28740" s="145">
        <v>9520.26</v>
      </c>
      <c r="G28740" s="141" t="s">
        <v>14500</v>
      </c>
      <c r="H28740" s="108">
        <v>33.332999999999998</v>
      </c>
      <c r="I28740" s="108">
        <v>1666.789</v>
      </c>
      <c r="J28740" s="108">
        <v>34081.987999999998</v>
      </c>
      <c r="K28740" s="145">
        <v>79445.985000000001</v>
      </c>
      <c r="L28740" s="108">
        <v>203.70599999999999</v>
      </c>
      <c r="M28740" s="108">
        <v>101.852</v>
      </c>
      <c r="N28740" s="108">
        <v>166.66800000000001</v>
      </c>
      <c r="O28740" s="141" t="s">
        <v>14500</v>
      </c>
      <c r="P28740" s="141" t="s">
        <v>14500</v>
      </c>
      <c r="Q28740" s="108">
        <v>74.073999999999998</v>
      </c>
      <c r="R28740" s="108">
        <v>33.332999999999998</v>
      </c>
      <c r="S28740" s="108">
        <v>71.429000000000002</v>
      </c>
    </row>
    <row r="28741" spans="1:19" ht="11.25" thickBot="1" x14ac:dyDescent="0.2">
      <c r="A28741" s="112"/>
    </row>
    <row r="28742" spans="1:19" ht="11.25" thickBot="1" x14ac:dyDescent="0.2">
      <c r="A28742" s="135" t="s">
        <v>362</v>
      </c>
      <c r="B28742" s="112"/>
      <c r="C28742" s="136">
        <v>5851.4620000000004</v>
      </c>
      <c r="D28742" s="136">
        <v>2111.3009999999999</v>
      </c>
      <c r="E28742" s="136">
        <v>33.332999999999998</v>
      </c>
      <c r="F28742" s="140">
        <v>9520.26</v>
      </c>
      <c r="G28742" s="141" t="s">
        <v>14501</v>
      </c>
      <c r="H28742" s="136">
        <v>33.332999999999998</v>
      </c>
      <c r="I28742" s="136">
        <v>1666.789</v>
      </c>
      <c r="J28742" s="136">
        <v>34081.987999999998</v>
      </c>
      <c r="K28742" s="140">
        <v>79445.985000000001</v>
      </c>
      <c r="L28742" s="136">
        <v>203.70599999999999</v>
      </c>
      <c r="M28742" s="136">
        <v>101.852</v>
      </c>
      <c r="N28742" s="136">
        <v>166.66800000000001</v>
      </c>
      <c r="O28742" s="141" t="s">
        <v>14501</v>
      </c>
      <c r="P28742" s="141" t="s">
        <v>14501</v>
      </c>
      <c r="Q28742" s="136">
        <v>74.073999999999998</v>
      </c>
      <c r="R28742" s="136">
        <v>33.332999999999998</v>
      </c>
      <c r="S28742" s="136">
        <v>71.429000000000002</v>
      </c>
    </row>
    <row r="28743" spans="1:19" ht="11.25" thickBot="1" x14ac:dyDescent="0.2">
      <c r="A28743" s="112"/>
    </row>
    <row r="28744" spans="1:19" ht="11.25" thickBot="1" x14ac:dyDescent="0.2">
      <c r="A28744" s="138" t="s">
        <v>364</v>
      </c>
      <c r="B28744" s="112"/>
      <c r="C28744" s="136">
        <v>0</v>
      </c>
      <c r="D28744" s="136">
        <v>0</v>
      </c>
      <c r="E28744" s="136">
        <v>0</v>
      </c>
      <c r="F28744" s="140">
        <v>0</v>
      </c>
      <c r="G28744" s="141" t="s">
        <v>14501</v>
      </c>
      <c r="H28744" s="136">
        <v>0</v>
      </c>
      <c r="I28744" s="136">
        <v>0</v>
      </c>
      <c r="J28744" s="136">
        <v>0</v>
      </c>
      <c r="K28744" s="140">
        <v>0</v>
      </c>
      <c r="L28744" s="136">
        <v>0</v>
      </c>
      <c r="M28744" s="136">
        <v>0</v>
      </c>
      <c r="N28744" s="136">
        <v>0</v>
      </c>
      <c r="O28744" s="141" t="s">
        <v>14501</v>
      </c>
      <c r="P28744" s="141" t="s">
        <v>14501</v>
      </c>
      <c r="Q28744" s="136">
        <v>0</v>
      </c>
      <c r="R28744" s="136">
        <v>0</v>
      </c>
      <c r="S28744" s="136">
        <v>0</v>
      </c>
    </row>
    <row r="28745" spans="1:19" ht="11.25" thickBot="1" x14ac:dyDescent="0.2">
      <c r="A28745" s="112"/>
    </row>
    <row r="28746" spans="1:19" ht="11.25" thickBot="1" x14ac:dyDescent="0.2">
      <c r="A28746" s="139" t="s">
        <v>366</v>
      </c>
      <c r="B28746" s="112"/>
      <c r="C28746" s="136">
        <v>0</v>
      </c>
      <c r="D28746" s="136">
        <v>0</v>
      </c>
      <c r="E28746" s="136">
        <v>0</v>
      </c>
      <c r="F28746" s="140">
        <v>0</v>
      </c>
      <c r="G28746" s="141" t="s">
        <v>14501</v>
      </c>
      <c r="H28746" s="136">
        <v>0</v>
      </c>
      <c r="I28746" s="136">
        <v>0</v>
      </c>
      <c r="J28746" s="136">
        <v>0</v>
      </c>
      <c r="K28746" s="140">
        <v>0</v>
      </c>
      <c r="L28746" s="136">
        <v>0</v>
      </c>
      <c r="M28746" s="136">
        <v>0</v>
      </c>
      <c r="N28746" s="136">
        <v>0</v>
      </c>
      <c r="O28746" s="141" t="s">
        <v>14501</v>
      </c>
      <c r="P28746" s="141" t="s">
        <v>14501</v>
      </c>
      <c r="Q28746" s="136">
        <v>0</v>
      </c>
      <c r="R28746" s="136">
        <v>0</v>
      </c>
      <c r="S28746" s="136">
        <v>0</v>
      </c>
    </row>
    <row r="28747" spans="1:19" ht="11.25" thickBot="1" x14ac:dyDescent="0.2">
      <c r="A28747" s="112"/>
    </row>
    <row r="28748" spans="1:19" ht="11.25" thickBot="1" x14ac:dyDescent="0.2">
      <c r="A28748" s="106" t="s">
        <v>357</v>
      </c>
      <c r="B28748" s="106" t="s">
        <v>358</v>
      </c>
      <c r="C28748" s="146" t="s">
        <v>35</v>
      </c>
      <c r="D28748" s="146" t="s">
        <v>36</v>
      </c>
      <c r="E28748" s="146" t="s">
        <v>14506</v>
      </c>
      <c r="F28748" s="146" t="s">
        <v>38</v>
      </c>
      <c r="G28748" s="146" t="s">
        <v>39</v>
      </c>
      <c r="H28748" s="146" t="s">
        <v>41</v>
      </c>
      <c r="I28748" s="146" t="s">
        <v>42</v>
      </c>
      <c r="J28748" s="146" t="s">
        <v>43</v>
      </c>
      <c r="K28748" s="146" t="s">
        <v>44</v>
      </c>
      <c r="L28748" s="146" t="s">
        <v>45</v>
      </c>
      <c r="M28748" s="146" t="s">
        <v>46</v>
      </c>
      <c r="N28748" s="146" t="s">
        <v>47</v>
      </c>
      <c r="O28748" s="146" t="s">
        <v>48</v>
      </c>
      <c r="P28748" s="146" t="s">
        <v>49</v>
      </c>
      <c r="Q28748" s="146" t="s">
        <v>50</v>
      </c>
      <c r="R28748" s="146" t="s">
        <v>51</v>
      </c>
      <c r="S28748" s="146" t="s">
        <v>52</v>
      </c>
    </row>
    <row r="28749" spans="1:19" ht="11.25" thickBot="1" x14ac:dyDescent="0.2">
      <c r="A28749" s="107">
        <v>1</v>
      </c>
      <c r="B28749" s="132">
        <v>0.85024305555555557</v>
      </c>
      <c r="C28749" s="145">
        <v>159460.32999999999</v>
      </c>
      <c r="D28749" s="108">
        <v>66.667000000000002</v>
      </c>
      <c r="E28749" s="141" t="s">
        <v>14500</v>
      </c>
      <c r="F28749" s="141" t="s">
        <v>14500</v>
      </c>
      <c r="G28749" s="108">
        <v>74.073999999999998</v>
      </c>
      <c r="H28749" s="108">
        <v>34219.029000000002</v>
      </c>
      <c r="I28749" s="108">
        <v>592.60900000000004</v>
      </c>
      <c r="J28749" s="108">
        <v>1611.22</v>
      </c>
      <c r="K28749" s="108">
        <v>277.78100000000001</v>
      </c>
      <c r="L28749" s="108">
        <v>125.001</v>
      </c>
      <c r="M28749" s="108">
        <v>33.332999999999998</v>
      </c>
      <c r="N28749" s="108">
        <v>55.555999999999997</v>
      </c>
      <c r="O28749" s="108">
        <v>83.334000000000003</v>
      </c>
      <c r="P28749" s="141" t="s">
        <v>14500</v>
      </c>
      <c r="Q28749" s="108">
        <v>33.332999999999998</v>
      </c>
      <c r="R28749" s="108">
        <v>74.073999999999998</v>
      </c>
      <c r="S28749" s="108">
        <v>77.778000000000006</v>
      </c>
    </row>
    <row r="28750" spans="1:19" ht="11.25" thickBot="1" x14ac:dyDescent="0.2">
      <c r="A28750" s="112"/>
    </row>
    <row r="28751" spans="1:19" ht="11.25" thickBot="1" x14ac:dyDescent="0.2">
      <c r="A28751" s="135" t="s">
        <v>362</v>
      </c>
      <c r="B28751" s="112"/>
      <c r="C28751" s="140">
        <v>159460.32999999999</v>
      </c>
      <c r="D28751" s="136">
        <v>66.667000000000002</v>
      </c>
      <c r="E28751" s="141" t="s">
        <v>14501</v>
      </c>
      <c r="F28751" s="141" t="s">
        <v>14501</v>
      </c>
      <c r="G28751" s="136">
        <v>74.073999999999998</v>
      </c>
      <c r="H28751" s="136">
        <v>34219.029000000002</v>
      </c>
      <c r="I28751" s="136">
        <v>592.60900000000004</v>
      </c>
      <c r="J28751" s="136">
        <v>1611.22</v>
      </c>
      <c r="K28751" s="136">
        <v>277.78100000000001</v>
      </c>
      <c r="L28751" s="136">
        <v>125.001</v>
      </c>
      <c r="M28751" s="136">
        <v>33.332999999999998</v>
      </c>
      <c r="N28751" s="136">
        <v>55.555999999999997</v>
      </c>
      <c r="O28751" s="136">
        <v>83.334000000000003</v>
      </c>
      <c r="P28751" s="141" t="s">
        <v>14501</v>
      </c>
      <c r="Q28751" s="136">
        <v>33.332999999999998</v>
      </c>
      <c r="R28751" s="136">
        <v>74.073999999999998</v>
      </c>
      <c r="S28751" s="136">
        <v>77.778000000000006</v>
      </c>
    </row>
    <row r="28752" spans="1:19" ht="11.25" thickBot="1" x14ac:dyDescent="0.2">
      <c r="A28752" s="112"/>
    </row>
    <row r="28753" spans="1:19" ht="11.25" thickBot="1" x14ac:dyDescent="0.2">
      <c r="A28753" s="138" t="s">
        <v>364</v>
      </c>
      <c r="B28753" s="112"/>
      <c r="C28753" s="140">
        <v>0</v>
      </c>
      <c r="D28753" s="136">
        <v>0</v>
      </c>
      <c r="E28753" s="141" t="s">
        <v>14501</v>
      </c>
      <c r="F28753" s="141" t="s">
        <v>14501</v>
      </c>
      <c r="G28753" s="136">
        <v>0</v>
      </c>
      <c r="H28753" s="136">
        <v>0</v>
      </c>
      <c r="I28753" s="136">
        <v>0</v>
      </c>
      <c r="J28753" s="136">
        <v>0</v>
      </c>
      <c r="K28753" s="136">
        <v>0</v>
      </c>
      <c r="L28753" s="136">
        <v>0</v>
      </c>
      <c r="M28753" s="136">
        <v>0</v>
      </c>
      <c r="N28753" s="136">
        <v>0</v>
      </c>
      <c r="O28753" s="136">
        <v>0</v>
      </c>
      <c r="P28753" s="141" t="s">
        <v>14501</v>
      </c>
      <c r="Q28753" s="136">
        <v>0</v>
      </c>
      <c r="R28753" s="136">
        <v>0</v>
      </c>
      <c r="S28753" s="136">
        <v>0</v>
      </c>
    </row>
    <row r="28754" spans="1:19" ht="11.25" thickBot="1" x14ac:dyDescent="0.2">
      <c r="A28754" s="112"/>
    </row>
    <row r="28755" spans="1:19" ht="11.25" thickBot="1" x14ac:dyDescent="0.2">
      <c r="A28755" s="139" t="s">
        <v>366</v>
      </c>
      <c r="B28755" s="112"/>
      <c r="C28755" s="140">
        <v>0</v>
      </c>
      <c r="D28755" s="136">
        <v>0</v>
      </c>
      <c r="E28755" s="141" t="s">
        <v>14501</v>
      </c>
      <c r="F28755" s="141" t="s">
        <v>14501</v>
      </c>
      <c r="G28755" s="136">
        <v>0</v>
      </c>
      <c r="H28755" s="136">
        <v>0</v>
      </c>
      <c r="I28755" s="136">
        <v>0</v>
      </c>
      <c r="J28755" s="136">
        <v>0</v>
      </c>
      <c r="K28755" s="136">
        <v>0</v>
      </c>
      <c r="L28755" s="136">
        <v>0</v>
      </c>
      <c r="M28755" s="136">
        <v>0</v>
      </c>
      <c r="N28755" s="136">
        <v>0</v>
      </c>
      <c r="O28755" s="136">
        <v>0</v>
      </c>
      <c r="P28755" s="141" t="s">
        <v>14501</v>
      </c>
      <c r="Q28755" s="136">
        <v>0</v>
      </c>
      <c r="R28755" s="136">
        <v>0</v>
      </c>
      <c r="S28755" s="136">
        <v>0</v>
      </c>
    </row>
    <row r="28756" spans="1:19" ht="11.25" thickBot="1" x14ac:dyDescent="0.2">
      <c r="A28756" s="112"/>
    </row>
    <row r="28757" spans="1:19" ht="11.25" thickBot="1" x14ac:dyDescent="0.2">
      <c r="A28757" s="106" t="s">
        <v>357</v>
      </c>
      <c r="B28757" s="106" t="s">
        <v>358</v>
      </c>
      <c r="C28757" s="146" t="s">
        <v>53</v>
      </c>
      <c r="D28757" s="146" t="s">
        <v>54</v>
      </c>
      <c r="E28757" s="146" t="s">
        <v>55</v>
      </c>
      <c r="F28757" s="146" t="s">
        <v>56</v>
      </c>
      <c r="G28757" s="146" t="s">
        <v>14507</v>
      </c>
      <c r="H28757" s="146" t="s">
        <v>57</v>
      </c>
      <c r="I28757" s="146" t="s">
        <v>59</v>
      </c>
      <c r="J28757" s="146" t="s">
        <v>14508</v>
      </c>
      <c r="K28757" s="146" t="s">
        <v>60</v>
      </c>
      <c r="L28757" s="146" t="s">
        <v>61</v>
      </c>
      <c r="M28757" s="146" t="s">
        <v>62</v>
      </c>
      <c r="N28757" s="146" t="s">
        <v>14509</v>
      </c>
      <c r="O28757" s="146" t="s">
        <v>63</v>
      </c>
      <c r="P28757" s="146" t="s">
        <v>64</v>
      </c>
      <c r="Q28757" s="146" t="s">
        <v>66</v>
      </c>
      <c r="R28757" s="146" t="s">
        <v>14510</v>
      </c>
      <c r="S28757" s="146" t="s">
        <v>67</v>
      </c>
    </row>
    <row r="28758" spans="1:19" ht="11.25" thickBot="1" x14ac:dyDescent="0.2">
      <c r="A28758" s="107">
        <v>1</v>
      </c>
      <c r="B28758" s="132">
        <v>0.85024305555555557</v>
      </c>
      <c r="C28758" s="108">
        <v>33.332999999999998</v>
      </c>
      <c r="D28758" s="108">
        <v>55.555999999999997</v>
      </c>
      <c r="E28758" s="141" t="s">
        <v>14500</v>
      </c>
      <c r="F28758" s="141" t="s">
        <v>14500</v>
      </c>
      <c r="G28758" s="108">
        <v>33.332999999999998</v>
      </c>
      <c r="H28758" s="108">
        <v>133.334</v>
      </c>
      <c r="I28758" s="108">
        <v>291.67099999999999</v>
      </c>
      <c r="J28758" s="141" t="s">
        <v>14500</v>
      </c>
      <c r="K28758" s="141" t="s">
        <v>14500</v>
      </c>
      <c r="L28758" s="141" t="s">
        <v>14500</v>
      </c>
      <c r="M28758" s="108">
        <v>148.15</v>
      </c>
      <c r="N28758" s="108">
        <v>55.555999999999997</v>
      </c>
      <c r="O28758" s="108">
        <v>33.332999999999998</v>
      </c>
      <c r="P28758" s="108">
        <v>7422.125</v>
      </c>
      <c r="Q28758" s="145">
        <v>670511.1</v>
      </c>
      <c r="R28758" s="141" t="s">
        <v>14500</v>
      </c>
      <c r="S28758" s="108">
        <v>452.39499999999998</v>
      </c>
    </row>
    <row r="28759" spans="1:19" ht="11.25" thickBot="1" x14ac:dyDescent="0.2">
      <c r="A28759" s="112"/>
    </row>
    <row r="28760" spans="1:19" ht="11.25" thickBot="1" x14ac:dyDescent="0.2">
      <c r="A28760" s="135" t="s">
        <v>362</v>
      </c>
      <c r="B28760" s="112"/>
      <c r="C28760" s="136">
        <v>33.332999999999998</v>
      </c>
      <c r="D28760" s="136">
        <v>55.555999999999997</v>
      </c>
      <c r="E28760" s="141" t="s">
        <v>14501</v>
      </c>
      <c r="F28760" s="141" t="s">
        <v>14501</v>
      </c>
      <c r="G28760" s="136">
        <v>33.332999999999998</v>
      </c>
      <c r="H28760" s="136">
        <v>133.334</v>
      </c>
      <c r="I28760" s="136">
        <v>291.67099999999999</v>
      </c>
      <c r="J28760" s="141" t="s">
        <v>14501</v>
      </c>
      <c r="K28760" s="141" t="s">
        <v>14501</v>
      </c>
      <c r="L28760" s="141" t="s">
        <v>14501</v>
      </c>
      <c r="M28760" s="136">
        <v>148.15</v>
      </c>
      <c r="N28760" s="136">
        <v>55.555999999999997</v>
      </c>
      <c r="O28760" s="136">
        <v>33.332999999999998</v>
      </c>
      <c r="P28760" s="136">
        <v>7422.125</v>
      </c>
      <c r="Q28760" s="140">
        <v>670511.1</v>
      </c>
      <c r="R28760" s="141" t="s">
        <v>14501</v>
      </c>
      <c r="S28760" s="136">
        <v>452.39499999999998</v>
      </c>
    </row>
    <row r="28761" spans="1:19" ht="11.25" thickBot="1" x14ac:dyDescent="0.2">
      <c r="A28761" s="112"/>
    </row>
    <row r="28762" spans="1:19" ht="11.25" thickBot="1" x14ac:dyDescent="0.2">
      <c r="A28762" s="138" t="s">
        <v>364</v>
      </c>
      <c r="B28762" s="112"/>
      <c r="C28762" s="136">
        <v>0</v>
      </c>
      <c r="D28762" s="136">
        <v>0</v>
      </c>
      <c r="E28762" s="141" t="s">
        <v>14501</v>
      </c>
      <c r="F28762" s="141" t="s">
        <v>14501</v>
      </c>
      <c r="G28762" s="136">
        <v>0</v>
      </c>
      <c r="H28762" s="136">
        <v>0</v>
      </c>
      <c r="I28762" s="136">
        <v>0</v>
      </c>
      <c r="J28762" s="141" t="s">
        <v>14501</v>
      </c>
      <c r="K28762" s="141" t="s">
        <v>14501</v>
      </c>
      <c r="L28762" s="141" t="s">
        <v>14501</v>
      </c>
      <c r="M28762" s="136">
        <v>0</v>
      </c>
      <c r="N28762" s="136">
        <v>0</v>
      </c>
      <c r="O28762" s="136">
        <v>0</v>
      </c>
      <c r="P28762" s="136">
        <v>0</v>
      </c>
      <c r="Q28762" s="140">
        <v>0</v>
      </c>
      <c r="R28762" s="141" t="s">
        <v>14501</v>
      </c>
      <c r="S28762" s="136">
        <v>0</v>
      </c>
    </row>
    <row r="28763" spans="1:19" ht="11.25" thickBot="1" x14ac:dyDescent="0.2">
      <c r="A28763" s="112"/>
    </row>
    <row r="28764" spans="1:19" ht="11.25" thickBot="1" x14ac:dyDescent="0.2">
      <c r="A28764" s="139" t="s">
        <v>366</v>
      </c>
      <c r="B28764" s="112"/>
      <c r="C28764" s="136">
        <v>0</v>
      </c>
      <c r="D28764" s="136">
        <v>0</v>
      </c>
      <c r="E28764" s="141" t="s">
        <v>14501</v>
      </c>
      <c r="F28764" s="141" t="s">
        <v>14501</v>
      </c>
      <c r="G28764" s="136">
        <v>0</v>
      </c>
      <c r="H28764" s="136">
        <v>0</v>
      </c>
      <c r="I28764" s="136">
        <v>0</v>
      </c>
      <c r="J28764" s="141" t="s">
        <v>14501</v>
      </c>
      <c r="K28764" s="141" t="s">
        <v>14501</v>
      </c>
      <c r="L28764" s="141" t="s">
        <v>14501</v>
      </c>
      <c r="M28764" s="136">
        <v>0</v>
      </c>
      <c r="N28764" s="136">
        <v>0</v>
      </c>
      <c r="O28764" s="136">
        <v>0</v>
      </c>
      <c r="P28764" s="136">
        <v>0</v>
      </c>
      <c r="Q28764" s="140">
        <v>0</v>
      </c>
      <c r="R28764" s="141" t="s">
        <v>14501</v>
      </c>
      <c r="S28764" s="136">
        <v>0</v>
      </c>
    </row>
    <row r="28765" spans="1:19" ht="11.25" thickBot="1" x14ac:dyDescent="0.2">
      <c r="A28765" s="112"/>
    </row>
    <row r="28766" spans="1:19" ht="11.25" thickBot="1" x14ac:dyDescent="0.2">
      <c r="A28766" s="106" t="s">
        <v>357</v>
      </c>
      <c r="B28766" s="106" t="s">
        <v>358</v>
      </c>
      <c r="C28766" s="146" t="s">
        <v>68</v>
      </c>
      <c r="D28766" s="146" t="s">
        <v>14511</v>
      </c>
    </row>
    <row r="28767" spans="1:19" ht="11.25" thickBot="1" x14ac:dyDescent="0.2">
      <c r="A28767" s="107">
        <v>1</v>
      </c>
      <c r="B28767" s="132">
        <v>0.85024305555555557</v>
      </c>
      <c r="C28767" s="108">
        <v>129.63</v>
      </c>
      <c r="D28767" s="141" t="s">
        <v>14500</v>
      </c>
    </row>
    <row r="28768" spans="1:19" ht="11.25" thickBot="1" x14ac:dyDescent="0.2">
      <c r="A28768" s="112"/>
    </row>
    <row r="28769" spans="1:19" ht="11.25" thickBot="1" x14ac:dyDescent="0.2">
      <c r="A28769" s="135" t="s">
        <v>362</v>
      </c>
      <c r="B28769" s="112"/>
      <c r="C28769" s="136">
        <v>129.63</v>
      </c>
      <c r="D28769" s="141" t="s">
        <v>14501</v>
      </c>
    </row>
    <row r="28770" spans="1:19" ht="11.25" thickBot="1" x14ac:dyDescent="0.2">
      <c r="A28770" s="112"/>
    </row>
    <row r="28771" spans="1:19" ht="11.25" thickBot="1" x14ac:dyDescent="0.2">
      <c r="A28771" s="138" t="s">
        <v>364</v>
      </c>
      <c r="B28771" s="112"/>
      <c r="C28771" s="136">
        <v>0</v>
      </c>
      <c r="D28771" s="141" t="s">
        <v>14501</v>
      </c>
    </row>
    <row r="28772" spans="1:19" ht="11.25" thickBot="1" x14ac:dyDescent="0.2">
      <c r="A28772" s="112"/>
    </row>
    <row r="28773" spans="1:19" ht="11.25" thickBot="1" x14ac:dyDescent="0.2">
      <c r="A28773" s="139" t="s">
        <v>366</v>
      </c>
      <c r="B28773" s="112"/>
      <c r="C28773" s="136">
        <v>0</v>
      </c>
      <c r="D28773" s="141" t="s">
        <v>14501</v>
      </c>
    </row>
    <row r="28774" spans="1:19" ht="10.5" x14ac:dyDescent="0.15">
      <c r="A28774" s="112"/>
    </row>
    <row r="28775" spans="1:19" x14ac:dyDescent="0.15">
      <c r="A28775" s="129"/>
      <c r="B28775" s="86" t="s">
        <v>5715</v>
      </c>
    </row>
    <row r="28776" spans="1:19" ht="9.75" thickBot="1" x14ac:dyDescent="0.2">
      <c r="A28776" s="81" t="s">
        <v>5871</v>
      </c>
    </row>
    <row r="28777" spans="1:19" ht="11.25" thickBot="1" x14ac:dyDescent="0.2">
      <c r="A28777" s="106" t="s">
        <v>357</v>
      </c>
      <c r="B28777" s="106" t="s">
        <v>358</v>
      </c>
      <c r="C28777" s="146" t="s">
        <v>14494</v>
      </c>
      <c r="D28777" s="146" t="s">
        <v>14495</v>
      </c>
      <c r="E28777" s="146" t="s">
        <v>14496</v>
      </c>
      <c r="F28777" s="146" t="s">
        <v>0</v>
      </c>
      <c r="G28777" s="146" t="s">
        <v>1</v>
      </c>
      <c r="H28777" s="146" t="s">
        <v>2</v>
      </c>
      <c r="I28777" s="146" t="s">
        <v>14497</v>
      </c>
      <c r="J28777" s="146" t="s">
        <v>3</v>
      </c>
      <c r="K28777" s="146" t="s">
        <v>14498</v>
      </c>
      <c r="L28777" s="146" t="s">
        <v>7</v>
      </c>
      <c r="M28777" s="146" t="s">
        <v>14499</v>
      </c>
      <c r="N28777" s="146" t="s">
        <v>10</v>
      </c>
      <c r="O28777" s="146" t="s">
        <v>11</v>
      </c>
      <c r="P28777" s="146" t="s">
        <v>12</v>
      </c>
      <c r="Q28777" s="146" t="s">
        <v>13</v>
      </c>
      <c r="R28777" s="146" t="s">
        <v>14</v>
      </c>
      <c r="S28777" s="146" t="s">
        <v>15</v>
      </c>
    </row>
    <row r="28778" spans="1:19" ht="11.25" thickBot="1" x14ac:dyDescent="0.2">
      <c r="A28778" s="107">
        <v>1</v>
      </c>
      <c r="B28778" s="132">
        <v>0.85540509259259256</v>
      </c>
      <c r="C28778" s="141" t="s">
        <v>14500</v>
      </c>
      <c r="D28778" s="141" t="s">
        <v>14500</v>
      </c>
      <c r="E28778" s="141" t="s">
        <v>14500</v>
      </c>
      <c r="F28778" s="108">
        <v>2944.7910000000002</v>
      </c>
      <c r="G28778" s="108">
        <v>55.555999999999997</v>
      </c>
      <c r="H28778" s="141" t="s">
        <v>14500</v>
      </c>
      <c r="I28778" s="141" t="s">
        <v>14500</v>
      </c>
      <c r="J28778" s="108">
        <v>66.667000000000002</v>
      </c>
      <c r="K28778" s="108">
        <v>400.00700000000001</v>
      </c>
      <c r="L28778" s="145">
        <v>9470.3009999999995</v>
      </c>
      <c r="M28778" s="108">
        <v>66.667000000000002</v>
      </c>
      <c r="N28778" s="141" t="s">
        <v>14500</v>
      </c>
      <c r="O28778" s="108">
        <v>100.001</v>
      </c>
      <c r="P28778" s="141" t="s">
        <v>14500</v>
      </c>
      <c r="Q28778" s="108">
        <v>42493.303</v>
      </c>
      <c r="R28778" s="141" t="s">
        <v>14500</v>
      </c>
      <c r="S28778" s="108">
        <v>33.332999999999998</v>
      </c>
    </row>
    <row r="28779" spans="1:19" ht="11.25" thickBot="1" x14ac:dyDescent="0.2">
      <c r="A28779" s="112"/>
    </row>
    <row r="28780" spans="1:19" ht="11.25" thickBot="1" x14ac:dyDescent="0.2">
      <c r="A28780" s="135" t="s">
        <v>362</v>
      </c>
      <c r="B28780" s="112"/>
      <c r="C28780" s="141" t="s">
        <v>14501</v>
      </c>
      <c r="D28780" s="141" t="s">
        <v>14501</v>
      </c>
      <c r="E28780" s="141" t="s">
        <v>14501</v>
      </c>
      <c r="F28780" s="136">
        <v>2944.7910000000002</v>
      </c>
      <c r="G28780" s="136">
        <v>55.555999999999997</v>
      </c>
      <c r="H28780" s="141" t="s">
        <v>14501</v>
      </c>
      <c r="I28780" s="141" t="s">
        <v>14501</v>
      </c>
      <c r="J28780" s="136">
        <v>66.667000000000002</v>
      </c>
      <c r="K28780" s="136">
        <v>400.00700000000001</v>
      </c>
      <c r="L28780" s="140">
        <v>9470.3009999999995</v>
      </c>
      <c r="M28780" s="136">
        <v>66.667000000000002</v>
      </c>
      <c r="N28780" s="141" t="s">
        <v>14501</v>
      </c>
      <c r="O28780" s="136">
        <v>100.001</v>
      </c>
      <c r="P28780" s="141" t="s">
        <v>14501</v>
      </c>
      <c r="Q28780" s="136">
        <v>42493.303</v>
      </c>
      <c r="R28780" s="141" t="s">
        <v>14501</v>
      </c>
      <c r="S28780" s="136">
        <v>33.332999999999998</v>
      </c>
    </row>
    <row r="28781" spans="1:19" ht="11.25" thickBot="1" x14ac:dyDescent="0.2">
      <c r="A28781" s="112"/>
    </row>
    <row r="28782" spans="1:19" ht="11.25" thickBot="1" x14ac:dyDescent="0.2">
      <c r="A28782" s="138" t="s">
        <v>364</v>
      </c>
      <c r="B28782" s="112"/>
      <c r="C28782" s="141" t="s">
        <v>14501</v>
      </c>
      <c r="D28782" s="141" t="s">
        <v>14501</v>
      </c>
      <c r="E28782" s="141" t="s">
        <v>14501</v>
      </c>
      <c r="F28782" s="136">
        <v>0</v>
      </c>
      <c r="G28782" s="136">
        <v>0</v>
      </c>
      <c r="H28782" s="141" t="s">
        <v>14501</v>
      </c>
      <c r="I28782" s="141" t="s">
        <v>14501</v>
      </c>
      <c r="J28782" s="136">
        <v>0</v>
      </c>
      <c r="K28782" s="136">
        <v>0</v>
      </c>
      <c r="L28782" s="140">
        <v>0</v>
      </c>
      <c r="M28782" s="136">
        <v>0</v>
      </c>
      <c r="N28782" s="141" t="s">
        <v>14501</v>
      </c>
      <c r="O28782" s="136">
        <v>0</v>
      </c>
      <c r="P28782" s="141" t="s">
        <v>14501</v>
      </c>
      <c r="Q28782" s="136">
        <v>0</v>
      </c>
      <c r="R28782" s="141" t="s">
        <v>14501</v>
      </c>
      <c r="S28782" s="136">
        <v>0</v>
      </c>
    </row>
    <row r="28783" spans="1:19" ht="11.25" thickBot="1" x14ac:dyDescent="0.2">
      <c r="A28783" s="112"/>
    </row>
    <row r="28784" spans="1:19" ht="11.25" thickBot="1" x14ac:dyDescent="0.2">
      <c r="A28784" s="139" t="s">
        <v>366</v>
      </c>
      <c r="B28784" s="112"/>
      <c r="C28784" s="141" t="s">
        <v>14501</v>
      </c>
      <c r="D28784" s="141" t="s">
        <v>14501</v>
      </c>
      <c r="E28784" s="141" t="s">
        <v>14501</v>
      </c>
      <c r="F28784" s="136">
        <v>0</v>
      </c>
      <c r="G28784" s="136">
        <v>0</v>
      </c>
      <c r="H28784" s="141" t="s">
        <v>14501</v>
      </c>
      <c r="I28784" s="141" t="s">
        <v>14501</v>
      </c>
      <c r="J28784" s="136">
        <v>0</v>
      </c>
      <c r="K28784" s="136">
        <v>0</v>
      </c>
      <c r="L28784" s="140">
        <v>0</v>
      </c>
      <c r="M28784" s="136">
        <v>0</v>
      </c>
      <c r="N28784" s="141" t="s">
        <v>14501</v>
      </c>
      <c r="O28784" s="136">
        <v>0</v>
      </c>
      <c r="P28784" s="141" t="s">
        <v>14501</v>
      </c>
      <c r="Q28784" s="136">
        <v>0</v>
      </c>
      <c r="R28784" s="141" t="s">
        <v>14501</v>
      </c>
      <c r="S28784" s="136">
        <v>0</v>
      </c>
    </row>
    <row r="28785" spans="1:19" ht="11.25" thickBot="1" x14ac:dyDescent="0.2">
      <c r="A28785" s="112"/>
    </row>
    <row r="28786" spans="1:19" ht="11.25" thickBot="1" x14ac:dyDescent="0.2">
      <c r="A28786" s="106" t="s">
        <v>357</v>
      </c>
      <c r="B28786" s="106" t="s">
        <v>358</v>
      </c>
      <c r="C28786" s="146" t="s">
        <v>16</v>
      </c>
      <c r="D28786" s="146" t="s">
        <v>14502</v>
      </c>
      <c r="E28786" s="146" t="s">
        <v>14503</v>
      </c>
      <c r="F28786" s="146" t="s">
        <v>20</v>
      </c>
      <c r="G28786" s="146" t="s">
        <v>21</v>
      </c>
      <c r="H28786" s="146" t="s">
        <v>22</v>
      </c>
      <c r="I28786" s="146" t="s">
        <v>23</v>
      </c>
      <c r="J28786" s="146" t="s">
        <v>24</v>
      </c>
      <c r="K28786" s="146" t="s">
        <v>26</v>
      </c>
      <c r="L28786" s="146" t="s">
        <v>14504</v>
      </c>
      <c r="M28786" s="146" t="s">
        <v>27</v>
      </c>
      <c r="N28786" s="146" t="s">
        <v>28</v>
      </c>
      <c r="O28786" s="146" t="s">
        <v>29</v>
      </c>
      <c r="P28786" s="146" t="s">
        <v>30</v>
      </c>
      <c r="Q28786" s="146" t="s">
        <v>14505</v>
      </c>
      <c r="R28786" s="146" t="s">
        <v>32</v>
      </c>
      <c r="S28786" s="146" t="s">
        <v>33</v>
      </c>
    </row>
    <row r="28787" spans="1:19" ht="11.25" thickBot="1" x14ac:dyDescent="0.2">
      <c r="A28787" s="107">
        <v>1</v>
      </c>
      <c r="B28787" s="132">
        <v>0.85540509259259256</v>
      </c>
      <c r="C28787" s="108">
        <v>83.334000000000003</v>
      </c>
      <c r="D28787" s="108">
        <v>234.57</v>
      </c>
      <c r="E28787" s="141" t="s">
        <v>14500</v>
      </c>
      <c r="F28787" s="145">
        <v>10421.156999999999</v>
      </c>
      <c r="G28787" s="141" t="s">
        <v>14500</v>
      </c>
      <c r="H28787" s="108">
        <v>33.332999999999998</v>
      </c>
      <c r="I28787" s="141" t="s">
        <v>14500</v>
      </c>
      <c r="J28787" s="141" t="s">
        <v>14500</v>
      </c>
      <c r="K28787" s="145">
        <v>76012.774000000005</v>
      </c>
      <c r="L28787" s="141" t="s">
        <v>14500</v>
      </c>
      <c r="M28787" s="141" t="s">
        <v>14500</v>
      </c>
      <c r="N28787" s="141" t="s">
        <v>14500</v>
      </c>
      <c r="O28787" s="141" t="s">
        <v>14500</v>
      </c>
      <c r="P28787" s="141" t="s">
        <v>14500</v>
      </c>
      <c r="Q28787" s="108">
        <v>95.239000000000004</v>
      </c>
      <c r="R28787" s="141" t="s">
        <v>14500</v>
      </c>
      <c r="S28787" s="141" t="s">
        <v>14500</v>
      </c>
    </row>
    <row r="28788" spans="1:19" ht="11.25" thickBot="1" x14ac:dyDescent="0.2">
      <c r="A28788" s="112"/>
    </row>
    <row r="28789" spans="1:19" ht="11.25" thickBot="1" x14ac:dyDescent="0.2">
      <c r="A28789" s="135" t="s">
        <v>362</v>
      </c>
      <c r="B28789" s="112"/>
      <c r="C28789" s="136">
        <v>83.334000000000003</v>
      </c>
      <c r="D28789" s="136">
        <v>234.57</v>
      </c>
      <c r="E28789" s="141" t="s">
        <v>14501</v>
      </c>
      <c r="F28789" s="140">
        <v>10421.156999999999</v>
      </c>
      <c r="G28789" s="141" t="s">
        <v>14501</v>
      </c>
      <c r="H28789" s="136">
        <v>33.332999999999998</v>
      </c>
      <c r="I28789" s="141" t="s">
        <v>14501</v>
      </c>
      <c r="J28789" s="141" t="s">
        <v>14501</v>
      </c>
      <c r="K28789" s="140">
        <v>76012.774000000005</v>
      </c>
      <c r="L28789" s="141" t="s">
        <v>14501</v>
      </c>
      <c r="M28789" s="141" t="s">
        <v>14501</v>
      </c>
      <c r="N28789" s="141" t="s">
        <v>14501</v>
      </c>
      <c r="O28789" s="141" t="s">
        <v>14501</v>
      </c>
      <c r="P28789" s="141" t="s">
        <v>14501</v>
      </c>
      <c r="Q28789" s="136">
        <v>95.239000000000004</v>
      </c>
      <c r="R28789" s="141" t="s">
        <v>14501</v>
      </c>
      <c r="S28789" s="141" t="s">
        <v>14501</v>
      </c>
    </row>
    <row r="28790" spans="1:19" ht="11.25" thickBot="1" x14ac:dyDescent="0.2">
      <c r="A28790" s="112"/>
    </row>
    <row r="28791" spans="1:19" ht="11.25" thickBot="1" x14ac:dyDescent="0.2">
      <c r="A28791" s="138" t="s">
        <v>364</v>
      </c>
      <c r="B28791" s="112"/>
      <c r="C28791" s="136">
        <v>0</v>
      </c>
      <c r="D28791" s="136">
        <v>0</v>
      </c>
      <c r="E28791" s="141" t="s">
        <v>14501</v>
      </c>
      <c r="F28791" s="140">
        <v>0</v>
      </c>
      <c r="G28791" s="141" t="s">
        <v>14501</v>
      </c>
      <c r="H28791" s="136">
        <v>0</v>
      </c>
      <c r="I28791" s="141" t="s">
        <v>14501</v>
      </c>
      <c r="J28791" s="141" t="s">
        <v>14501</v>
      </c>
      <c r="K28791" s="140">
        <v>0</v>
      </c>
      <c r="L28791" s="141" t="s">
        <v>14501</v>
      </c>
      <c r="M28791" s="141" t="s">
        <v>14501</v>
      </c>
      <c r="N28791" s="141" t="s">
        <v>14501</v>
      </c>
      <c r="O28791" s="141" t="s">
        <v>14501</v>
      </c>
      <c r="P28791" s="141" t="s">
        <v>14501</v>
      </c>
      <c r="Q28791" s="136">
        <v>0</v>
      </c>
      <c r="R28791" s="141" t="s">
        <v>14501</v>
      </c>
      <c r="S28791" s="141" t="s">
        <v>14501</v>
      </c>
    </row>
    <row r="28792" spans="1:19" ht="11.25" thickBot="1" x14ac:dyDescent="0.2">
      <c r="A28792" s="112"/>
    </row>
    <row r="28793" spans="1:19" ht="11.25" thickBot="1" x14ac:dyDescent="0.2">
      <c r="A28793" s="139" t="s">
        <v>366</v>
      </c>
      <c r="B28793" s="112"/>
      <c r="C28793" s="136">
        <v>0</v>
      </c>
      <c r="D28793" s="136">
        <v>0</v>
      </c>
      <c r="E28793" s="141" t="s">
        <v>14501</v>
      </c>
      <c r="F28793" s="140">
        <v>0</v>
      </c>
      <c r="G28793" s="141" t="s">
        <v>14501</v>
      </c>
      <c r="H28793" s="136">
        <v>0</v>
      </c>
      <c r="I28793" s="141" t="s">
        <v>14501</v>
      </c>
      <c r="J28793" s="141" t="s">
        <v>14501</v>
      </c>
      <c r="K28793" s="140">
        <v>0</v>
      </c>
      <c r="L28793" s="141" t="s">
        <v>14501</v>
      </c>
      <c r="M28793" s="141" t="s">
        <v>14501</v>
      </c>
      <c r="N28793" s="141" t="s">
        <v>14501</v>
      </c>
      <c r="O28793" s="141" t="s">
        <v>14501</v>
      </c>
      <c r="P28793" s="141" t="s">
        <v>14501</v>
      </c>
      <c r="Q28793" s="136">
        <v>0</v>
      </c>
      <c r="R28793" s="141" t="s">
        <v>14501</v>
      </c>
      <c r="S28793" s="141" t="s">
        <v>14501</v>
      </c>
    </row>
    <row r="28794" spans="1:19" ht="11.25" thickBot="1" x14ac:dyDescent="0.2">
      <c r="A28794" s="112"/>
    </row>
    <row r="28795" spans="1:19" ht="11.25" thickBot="1" x14ac:dyDescent="0.2">
      <c r="A28795" s="106" t="s">
        <v>357</v>
      </c>
      <c r="B28795" s="106" t="s">
        <v>358</v>
      </c>
      <c r="C28795" s="146" t="s">
        <v>35</v>
      </c>
      <c r="D28795" s="146" t="s">
        <v>36</v>
      </c>
      <c r="E28795" s="146" t="s">
        <v>14506</v>
      </c>
      <c r="F28795" s="146" t="s">
        <v>38</v>
      </c>
      <c r="G28795" s="146" t="s">
        <v>39</v>
      </c>
      <c r="H28795" s="146" t="s">
        <v>41</v>
      </c>
      <c r="I28795" s="146" t="s">
        <v>42</v>
      </c>
      <c r="J28795" s="146" t="s">
        <v>43</v>
      </c>
      <c r="K28795" s="146" t="s">
        <v>44</v>
      </c>
      <c r="L28795" s="146" t="s">
        <v>45</v>
      </c>
      <c r="M28795" s="146" t="s">
        <v>46</v>
      </c>
      <c r="N28795" s="146" t="s">
        <v>47</v>
      </c>
      <c r="O28795" s="146" t="s">
        <v>48</v>
      </c>
      <c r="P28795" s="146" t="s">
        <v>49</v>
      </c>
      <c r="Q28795" s="146" t="s">
        <v>50</v>
      </c>
      <c r="R28795" s="146" t="s">
        <v>51</v>
      </c>
      <c r="S28795" s="146" t="s">
        <v>52</v>
      </c>
    </row>
    <row r="28796" spans="1:19" ht="11.25" thickBot="1" x14ac:dyDescent="0.2">
      <c r="A28796" s="107">
        <v>1</v>
      </c>
      <c r="B28796" s="132">
        <v>0.85540509259259256</v>
      </c>
      <c r="C28796" s="145">
        <v>154751.87</v>
      </c>
      <c r="D28796" s="141" t="s">
        <v>14500</v>
      </c>
      <c r="E28796" s="141" t="s">
        <v>14500</v>
      </c>
      <c r="F28796" s="141" t="s">
        <v>14500</v>
      </c>
      <c r="G28796" s="141" t="s">
        <v>14500</v>
      </c>
      <c r="H28796" s="108">
        <v>33.332999999999998</v>
      </c>
      <c r="I28796" s="108">
        <v>33.332999999999998</v>
      </c>
      <c r="J28796" s="108">
        <v>33.332999999999998</v>
      </c>
      <c r="K28796" s="141" t="s">
        <v>14500</v>
      </c>
      <c r="L28796" s="141" t="s">
        <v>14500</v>
      </c>
      <c r="M28796" s="141" t="s">
        <v>14500</v>
      </c>
      <c r="N28796" s="141" t="s">
        <v>14500</v>
      </c>
      <c r="O28796" s="141" t="s">
        <v>14500</v>
      </c>
      <c r="P28796" s="141" t="s">
        <v>14500</v>
      </c>
      <c r="Q28796" s="141" t="s">
        <v>14500</v>
      </c>
      <c r="R28796" s="141" t="s">
        <v>14500</v>
      </c>
      <c r="S28796" s="141" t="s">
        <v>14500</v>
      </c>
    </row>
    <row r="28797" spans="1:19" ht="11.25" thickBot="1" x14ac:dyDescent="0.2">
      <c r="A28797" s="112"/>
    </row>
    <row r="28798" spans="1:19" ht="11.25" thickBot="1" x14ac:dyDescent="0.2">
      <c r="A28798" s="135" t="s">
        <v>362</v>
      </c>
      <c r="B28798" s="112"/>
      <c r="C28798" s="140">
        <v>154751.87</v>
      </c>
      <c r="D28798" s="141" t="s">
        <v>14501</v>
      </c>
      <c r="E28798" s="141" t="s">
        <v>14501</v>
      </c>
      <c r="F28798" s="141" t="s">
        <v>14501</v>
      </c>
      <c r="G28798" s="141" t="s">
        <v>14501</v>
      </c>
      <c r="H28798" s="136">
        <v>33.332999999999998</v>
      </c>
      <c r="I28798" s="136">
        <v>33.332999999999998</v>
      </c>
      <c r="J28798" s="136">
        <v>33.332999999999998</v>
      </c>
      <c r="K28798" s="141" t="s">
        <v>14501</v>
      </c>
      <c r="L28798" s="141" t="s">
        <v>14501</v>
      </c>
      <c r="M28798" s="141" t="s">
        <v>14501</v>
      </c>
      <c r="N28798" s="141" t="s">
        <v>14501</v>
      </c>
      <c r="O28798" s="141" t="s">
        <v>14501</v>
      </c>
      <c r="P28798" s="141" t="s">
        <v>14501</v>
      </c>
      <c r="Q28798" s="141" t="s">
        <v>14501</v>
      </c>
      <c r="R28798" s="141" t="s">
        <v>14501</v>
      </c>
      <c r="S28798" s="141" t="s">
        <v>14501</v>
      </c>
    </row>
    <row r="28799" spans="1:19" ht="11.25" thickBot="1" x14ac:dyDescent="0.2">
      <c r="A28799" s="112"/>
    </row>
    <row r="28800" spans="1:19" ht="11.25" thickBot="1" x14ac:dyDescent="0.2">
      <c r="A28800" s="138" t="s">
        <v>364</v>
      </c>
      <c r="B28800" s="112"/>
      <c r="C28800" s="140">
        <v>0</v>
      </c>
      <c r="D28800" s="141" t="s">
        <v>14501</v>
      </c>
      <c r="E28800" s="141" t="s">
        <v>14501</v>
      </c>
      <c r="F28800" s="141" t="s">
        <v>14501</v>
      </c>
      <c r="G28800" s="141" t="s">
        <v>14501</v>
      </c>
      <c r="H28800" s="136">
        <v>0</v>
      </c>
      <c r="I28800" s="136">
        <v>0</v>
      </c>
      <c r="J28800" s="136">
        <v>0</v>
      </c>
      <c r="K28800" s="141" t="s">
        <v>14501</v>
      </c>
      <c r="L28800" s="141" t="s">
        <v>14501</v>
      </c>
      <c r="M28800" s="141" t="s">
        <v>14501</v>
      </c>
      <c r="N28800" s="141" t="s">
        <v>14501</v>
      </c>
      <c r="O28800" s="141" t="s">
        <v>14501</v>
      </c>
      <c r="P28800" s="141" t="s">
        <v>14501</v>
      </c>
      <c r="Q28800" s="141" t="s">
        <v>14501</v>
      </c>
      <c r="R28800" s="141" t="s">
        <v>14501</v>
      </c>
      <c r="S28800" s="141" t="s">
        <v>14501</v>
      </c>
    </row>
    <row r="28801" spans="1:19" ht="11.25" thickBot="1" x14ac:dyDescent="0.2">
      <c r="A28801" s="112"/>
    </row>
    <row r="28802" spans="1:19" ht="11.25" thickBot="1" x14ac:dyDescent="0.2">
      <c r="A28802" s="139" t="s">
        <v>366</v>
      </c>
      <c r="B28802" s="112"/>
      <c r="C28802" s="140">
        <v>0</v>
      </c>
      <c r="D28802" s="141" t="s">
        <v>14501</v>
      </c>
      <c r="E28802" s="141" t="s">
        <v>14501</v>
      </c>
      <c r="F28802" s="141" t="s">
        <v>14501</v>
      </c>
      <c r="G28802" s="141" t="s">
        <v>14501</v>
      </c>
      <c r="H28802" s="136">
        <v>0</v>
      </c>
      <c r="I28802" s="136">
        <v>0</v>
      </c>
      <c r="J28802" s="136">
        <v>0</v>
      </c>
      <c r="K28802" s="141" t="s">
        <v>14501</v>
      </c>
      <c r="L28802" s="141" t="s">
        <v>14501</v>
      </c>
      <c r="M28802" s="141" t="s">
        <v>14501</v>
      </c>
      <c r="N28802" s="141" t="s">
        <v>14501</v>
      </c>
      <c r="O28802" s="141" t="s">
        <v>14501</v>
      </c>
      <c r="P28802" s="141" t="s">
        <v>14501</v>
      </c>
      <c r="Q28802" s="141" t="s">
        <v>14501</v>
      </c>
      <c r="R28802" s="141" t="s">
        <v>14501</v>
      </c>
      <c r="S28802" s="141" t="s">
        <v>14501</v>
      </c>
    </row>
    <row r="28803" spans="1:19" ht="11.25" thickBot="1" x14ac:dyDescent="0.2">
      <c r="A28803" s="112"/>
    </row>
    <row r="28804" spans="1:19" ht="11.25" thickBot="1" x14ac:dyDescent="0.2">
      <c r="A28804" s="106" t="s">
        <v>357</v>
      </c>
      <c r="B28804" s="106" t="s">
        <v>358</v>
      </c>
      <c r="C28804" s="146" t="s">
        <v>53</v>
      </c>
      <c r="D28804" s="146" t="s">
        <v>54</v>
      </c>
      <c r="E28804" s="146" t="s">
        <v>55</v>
      </c>
      <c r="F28804" s="146" t="s">
        <v>56</v>
      </c>
      <c r="G28804" s="146" t="s">
        <v>14507</v>
      </c>
      <c r="H28804" s="146" t="s">
        <v>57</v>
      </c>
      <c r="I28804" s="146" t="s">
        <v>59</v>
      </c>
      <c r="J28804" s="146" t="s">
        <v>14508</v>
      </c>
      <c r="K28804" s="146" t="s">
        <v>60</v>
      </c>
      <c r="L28804" s="146" t="s">
        <v>61</v>
      </c>
      <c r="M28804" s="146" t="s">
        <v>62</v>
      </c>
      <c r="N28804" s="146" t="s">
        <v>14509</v>
      </c>
      <c r="O28804" s="146" t="s">
        <v>63</v>
      </c>
      <c r="P28804" s="146" t="s">
        <v>64</v>
      </c>
      <c r="Q28804" s="146" t="s">
        <v>66</v>
      </c>
      <c r="R28804" s="146" t="s">
        <v>14510</v>
      </c>
      <c r="S28804" s="146" t="s">
        <v>67</v>
      </c>
    </row>
    <row r="28805" spans="1:19" ht="11.25" thickBot="1" x14ac:dyDescent="0.2">
      <c r="A28805" s="107">
        <v>1</v>
      </c>
      <c r="B28805" s="132">
        <v>0.85540509259259256</v>
      </c>
      <c r="C28805" s="141" t="s">
        <v>14500</v>
      </c>
      <c r="D28805" s="141" t="s">
        <v>14500</v>
      </c>
      <c r="E28805" s="141" t="s">
        <v>14500</v>
      </c>
      <c r="F28805" s="141" t="s">
        <v>14500</v>
      </c>
      <c r="G28805" s="141" t="s">
        <v>14500</v>
      </c>
      <c r="H28805" s="141" t="s">
        <v>14500</v>
      </c>
      <c r="I28805" s="141" t="s">
        <v>14500</v>
      </c>
      <c r="J28805" s="141" t="s">
        <v>14500</v>
      </c>
      <c r="K28805" s="141" t="s">
        <v>14500</v>
      </c>
      <c r="L28805" s="141" t="s">
        <v>14500</v>
      </c>
      <c r="M28805" s="108">
        <v>129.63</v>
      </c>
      <c r="N28805" s="141" t="s">
        <v>14500</v>
      </c>
      <c r="O28805" s="141" t="s">
        <v>14500</v>
      </c>
      <c r="P28805" s="108">
        <v>101.852</v>
      </c>
      <c r="Q28805" s="145">
        <v>692710.23</v>
      </c>
      <c r="R28805" s="141" t="s">
        <v>14500</v>
      </c>
      <c r="S28805" s="141" t="s">
        <v>14500</v>
      </c>
    </row>
    <row r="28806" spans="1:19" ht="11.25" thickBot="1" x14ac:dyDescent="0.2">
      <c r="A28806" s="112"/>
    </row>
    <row r="28807" spans="1:19" ht="11.25" thickBot="1" x14ac:dyDescent="0.2">
      <c r="A28807" s="135" t="s">
        <v>362</v>
      </c>
      <c r="B28807" s="112"/>
      <c r="C28807" s="141" t="s">
        <v>14501</v>
      </c>
      <c r="D28807" s="141" t="s">
        <v>14501</v>
      </c>
      <c r="E28807" s="141" t="s">
        <v>14501</v>
      </c>
      <c r="F28807" s="141" t="s">
        <v>14501</v>
      </c>
      <c r="G28807" s="141" t="s">
        <v>14501</v>
      </c>
      <c r="H28807" s="141" t="s">
        <v>14501</v>
      </c>
      <c r="I28807" s="141" t="s">
        <v>14501</v>
      </c>
      <c r="J28807" s="141" t="s">
        <v>14501</v>
      </c>
      <c r="K28807" s="141" t="s">
        <v>14501</v>
      </c>
      <c r="L28807" s="141" t="s">
        <v>14501</v>
      </c>
      <c r="M28807" s="136">
        <v>129.63</v>
      </c>
      <c r="N28807" s="141" t="s">
        <v>14501</v>
      </c>
      <c r="O28807" s="141" t="s">
        <v>14501</v>
      </c>
      <c r="P28807" s="136">
        <v>101.852</v>
      </c>
      <c r="Q28807" s="140">
        <v>692710.23</v>
      </c>
      <c r="R28807" s="141" t="s">
        <v>14501</v>
      </c>
      <c r="S28807" s="141" t="s">
        <v>14501</v>
      </c>
    </row>
    <row r="28808" spans="1:19" ht="11.25" thickBot="1" x14ac:dyDescent="0.2">
      <c r="A28808" s="112"/>
    </row>
    <row r="28809" spans="1:19" ht="11.25" thickBot="1" x14ac:dyDescent="0.2">
      <c r="A28809" s="138" t="s">
        <v>364</v>
      </c>
      <c r="B28809" s="112"/>
      <c r="C28809" s="141" t="s">
        <v>14501</v>
      </c>
      <c r="D28809" s="141" t="s">
        <v>14501</v>
      </c>
      <c r="E28809" s="141" t="s">
        <v>14501</v>
      </c>
      <c r="F28809" s="141" t="s">
        <v>14501</v>
      </c>
      <c r="G28809" s="141" t="s">
        <v>14501</v>
      </c>
      <c r="H28809" s="141" t="s">
        <v>14501</v>
      </c>
      <c r="I28809" s="141" t="s">
        <v>14501</v>
      </c>
      <c r="J28809" s="141" t="s">
        <v>14501</v>
      </c>
      <c r="K28809" s="141" t="s">
        <v>14501</v>
      </c>
      <c r="L28809" s="141" t="s">
        <v>14501</v>
      </c>
      <c r="M28809" s="136">
        <v>0</v>
      </c>
      <c r="N28809" s="141" t="s">
        <v>14501</v>
      </c>
      <c r="O28809" s="141" t="s">
        <v>14501</v>
      </c>
      <c r="P28809" s="136">
        <v>0</v>
      </c>
      <c r="Q28809" s="140">
        <v>0</v>
      </c>
      <c r="R28809" s="141" t="s">
        <v>14501</v>
      </c>
      <c r="S28809" s="141" t="s">
        <v>14501</v>
      </c>
    </row>
    <row r="28810" spans="1:19" ht="11.25" thickBot="1" x14ac:dyDescent="0.2">
      <c r="A28810" s="112"/>
    </row>
    <row r="28811" spans="1:19" ht="11.25" thickBot="1" x14ac:dyDescent="0.2">
      <c r="A28811" s="139" t="s">
        <v>366</v>
      </c>
      <c r="B28811" s="112"/>
      <c r="C28811" s="141" t="s">
        <v>14501</v>
      </c>
      <c r="D28811" s="141" t="s">
        <v>14501</v>
      </c>
      <c r="E28811" s="141" t="s">
        <v>14501</v>
      </c>
      <c r="F28811" s="141" t="s">
        <v>14501</v>
      </c>
      <c r="G28811" s="141" t="s">
        <v>14501</v>
      </c>
      <c r="H28811" s="141" t="s">
        <v>14501</v>
      </c>
      <c r="I28811" s="141" t="s">
        <v>14501</v>
      </c>
      <c r="J28811" s="141" t="s">
        <v>14501</v>
      </c>
      <c r="K28811" s="141" t="s">
        <v>14501</v>
      </c>
      <c r="L28811" s="141" t="s">
        <v>14501</v>
      </c>
      <c r="M28811" s="136">
        <v>0</v>
      </c>
      <c r="N28811" s="141" t="s">
        <v>14501</v>
      </c>
      <c r="O28811" s="141" t="s">
        <v>14501</v>
      </c>
      <c r="P28811" s="136">
        <v>0</v>
      </c>
      <c r="Q28811" s="140">
        <v>0</v>
      </c>
      <c r="R28811" s="141" t="s">
        <v>14501</v>
      </c>
      <c r="S28811" s="141" t="s">
        <v>14501</v>
      </c>
    </row>
    <row r="28812" spans="1:19" ht="11.25" thickBot="1" x14ac:dyDescent="0.2">
      <c r="A28812" s="112"/>
    </row>
    <row r="28813" spans="1:19" ht="11.25" thickBot="1" x14ac:dyDescent="0.2">
      <c r="A28813" s="106" t="s">
        <v>357</v>
      </c>
      <c r="B28813" s="106" t="s">
        <v>358</v>
      </c>
      <c r="C28813" s="146" t="s">
        <v>68</v>
      </c>
      <c r="D28813" s="146" t="s">
        <v>14511</v>
      </c>
    </row>
    <row r="28814" spans="1:19" ht="11.25" thickBot="1" x14ac:dyDescent="0.2">
      <c r="A28814" s="107">
        <v>1</v>
      </c>
      <c r="B28814" s="132">
        <v>0.85540509259259256</v>
      </c>
      <c r="C28814" s="141" t="s">
        <v>14500</v>
      </c>
      <c r="D28814" s="141" t="s">
        <v>14500</v>
      </c>
    </row>
    <row r="28815" spans="1:19" ht="11.25" thickBot="1" x14ac:dyDescent="0.2">
      <c r="A28815" s="112"/>
    </row>
    <row r="28816" spans="1:19" ht="11.25" thickBot="1" x14ac:dyDescent="0.2">
      <c r="A28816" s="135" t="s">
        <v>362</v>
      </c>
      <c r="B28816" s="112"/>
      <c r="C28816" s="141" t="s">
        <v>14501</v>
      </c>
      <c r="D28816" s="141" t="s">
        <v>14501</v>
      </c>
    </row>
    <row r="28817" spans="1:19" ht="11.25" thickBot="1" x14ac:dyDescent="0.2">
      <c r="A28817" s="112"/>
    </row>
    <row r="28818" spans="1:19" ht="11.25" thickBot="1" x14ac:dyDescent="0.2">
      <c r="A28818" s="138" t="s">
        <v>364</v>
      </c>
      <c r="B28818" s="112"/>
      <c r="C28818" s="141" t="s">
        <v>14501</v>
      </c>
      <c r="D28818" s="141" t="s">
        <v>14501</v>
      </c>
    </row>
    <row r="28819" spans="1:19" ht="11.25" thickBot="1" x14ac:dyDescent="0.2">
      <c r="A28819" s="112"/>
    </row>
    <row r="28820" spans="1:19" ht="11.25" thickBot="1" x14ac:dyDescent="0.2">
      <c r="A28820" s="139" t="s">
        <v>366</v>
      </c>
      <c r="B28820" s="112"/>
      <c r="C28820" s="141" t="s">
        <v>14501</v>
      </c>
      <c r="D28820" s="141" t="s">
        <v>14501</v>
      </c>
    </row>
    <row r="28821" spans="1:19" ht="10.5" x14ac:dyDescent="0.15">
      <c r="A28821" s="112"/>
    </row>
    <row r="28822" spans="1:19" x14ac:dyDescent="0.15">
      <c r="A28822" s="129"/>
      <c r="B28822" s="86" t="s">
        <v>5737</v>
      </c>
    </row>
    <row r="28823" spans="1:19" ht="9.75" thickBot="1" x14ac:dyDescent="0.2">
      <c r="A28823" s="81" t="s">
        <v>5871</v>
      </c>
    </row>
    <row r="28824" spans="1:19" ht="11.25" thickBot="1" x14ac:dyDescent="0.2">
      <c r="A28824" s="106" t="s">
        <v>357</v>
      </c>
      <c r="B28824" s="106" t="s">
        <v>358</v>
      </c>
      <c r="C28824" s="146" t="s">
        <v>14494</v>
      </c>
      <c r="D28824" s="146" t="s">
        <v>14495</v>
      </c>
      <c r="E28824" s="146" t="s">
        <v>14496</v>
      </c>
      <c r="F28824" s="146" t="s">
        <v>0</v>
      </c>
      <c r="G28824" s="146" t="s">
        <v>1</v>
      </c>
      <c r="H28824" s="146" t="s">
        <v>2</v>
      </c>
      <c r="I28824" s="146" t="s">
        <v>14497</v>
      </c>
      <c r="J28824" s="146" t="s">
        <v>3</v>
      </c>
      <c r="K28824" s="146" t="s">
        <v>14498</v>
      </c>
      <c r="L28824" s="146" t="s">
        <v>7</v>
      </c>
      <c r="M28824" s="146" t="s">
        <v>14499</v>
      </c>
      <c r="N28824" s="146" t="s">
        <v>10</v>
      </c>
      <c r="O28824" s="146" t="s">
        <v>11</v>
      </c>
      <c r="P28824" s="146" t="s">
        <v>12</v>
      </c>
      <c r="Q28824" s="146" t="s">
        <v>13</v>
      </c>
      <c r="R28824" s="146" t="s">
        <v>14</v>
      </c>
      <c r="S28824" s="146" t="s">
        <v>15</v>
      </c>
    </row>
    <row r="28825" spans="1:19" ht="11.25" thickBot="1" x14ac:dyDescent="0.2">
      <c r="A28825" s="107">
        <v>1</v>
      </c>
      <c r="B28825" s="132">
        <v>0.86056712962962967</v>
      </c>
      <c r="C28825" s="141" t="s">
        <v>14500</v>
      </c>
      <c r="D28825" s="141" t="s">
        <v>14500</v>
      </c>
      <c r="E28825" s="108">
        <v>148.149</v>
      </c>
      <c r="F28825" s="108">
        <v>4012.9879999999998</v>
      </c>
      <c r="G28825" s="108">
        <v>97220.998000000007</v>
      </c>
      <c r="H28825" s="108">
        <v>1015.196</v>
      </c>
      <c r="I28825" s="108">
        <v>142.858</v>
      </c>
      <c r="J28825" s="108">
        <v>444.45299999999997</v>
      </c>
      <c r="K28825" s="108">
        <v>333.339</v>
      </c>
      <c r="L28825" s="145">
        <v>9214.65</v>
      </c>
      <c r="M28825" s="108">
        <v>33.332999999999998</v>
      </c>
      <c r="N28825" s="108">
        <v>77.778000000000006</v>
      </c>
      <c r="O28825" s="108">
        <v>625.024</v>
      </c>
      <c r="P28825" s="108">
        <v>37572.703000000001</v>
      </c>
      <c r="Q28825" s="108">
        <v>130555.07</v>
      </c>
      <c r="R28825" s="108">
        <v>166.66800000000001</v>
      </c>
      <c r="S28825" s="108">
        <v>216.66900000000001</v>
      </c>
    </row>
    <row r="28826" spans="1:19" ht="11.25" thickBot="1" x14ac:dyDescent="0.2">
      <c r="A28826" s="112"/>
    </row>
    <row r="28827" spans="1:19" ht="11.25" thickBot="1" x14ac:dyDescent="0.2">
      <c r="A28827" s="135" t="s">
        <v>362</v>
      </c>
      <c r="B28827" s="112"/>
      <c r="C28827" s="141" t="s">
        <v>14501</v>
      </c>
      <c r="D28827" s="141" t="s">
        <v>14501</v>
      </c>
      <c r="E28827" s="136">
        <v>148.149</v>
      </c>
      <c r="F28827" s="136">
        <v>4012.9879999999998</v>
      </c>
      <c r="G28827" s="136">
        <v>97220.998000000007</v>
      </c>
      <c r="H28827" s="136">
        <v>1015.196</v>
      </c>
      <c r="I28827" s="136">
        <v>142.858</v>
      </c>
      <c r="J28827" s="136">
        <v>444.45299999999997</v>
      </c>
      <c r="K28827" s="136">
        <v>333.339</v>
      </c>
      <c r="L28827" s="140">
        <v>9214.65</v>
      </c>
      <c r="M28827" s="136">
        <v>33.332999999999998</v>
      </c>
      <c r="N28827" s="136">
        <v>77.778000000000006</v>
      </c>
      <c r="O28827" s="136">
        <v>625.024</v>
      </c>
      <c r="P28827" s="136">
        <v>37572.703000000001</v>
      </c>
      <c r="Q28827" s="136">
        <v>130555.07</v>
      </c>
      <c r="R28827" s="136">
        <v>166.66800000000001</v>
      </c>
      <c r="S28827" s="136">
        <v>216.66900000000001</v>
      </c>
    </row>
    <row r="28828" spans="1:19" ht="11.25" thickBot="1" x14ac:dyDescent="0.2">
      <c r="A28828" s="112"/>
    </row>
    <row r="28829" spans="1:19" ht="11.25" thickBot="1" x14ac:dyDescent="0.2">
      <c r="A28829" s="138" t="s">
        <v>364</v>
      </c>
      <c r="B28829" s="112"/>
      <c r="C28829" s="141" t="s">
        <v>14501</v>
      </c>
      <c r="D28829" s="141" t="s">
        <v>14501</v>
      </c>
      <c r="E28829" s="136">
        <v>0</v>
      </c>
      <c r="F28829" s="136">
        <v>0</v>
      </c>
      <c r="G28829" s="136">
        <v>0</v>
      </c>
      <c r="H28829" s="136">
        <v>0</v>
      </c>
      <c r="I28829" s="136">
        <v>0</v>
      </c>
      <c r="J28829" s="136">
        <v>0</v>
      </c>
      <c r="K28829" s="136">
        <v>0</v>
      </c>
      <c r="L28829" s="140">
        <v>0</v>
      </c>
      <c r="M28829" s="136">
        <v>0</v>
      </c>
      <c r="N28829" s="136">
        <v>0</v>
      </c>
      <c r="O28829" s="136">
        <v>0</v>
      </c>
      <c r="P28829" s="136">
        <v>0</v>
      </c>
      <c r="Q28829" s="136">
        <v>0</v>
      </c>
      <c r="R28829" s="136">
        <v>0</v>
      </c>
      <c r="S28829" s="136">
        <v>0</v>
      </c>
    </row>
    <row r="28830" spans="1:19" ht="11.25" thickBot="1" x14ac:dyDescent="0.2">
      <c r="A28830" s="112"/>
    </row>
    <row r="28831" spans="1:19" ht="11.25" thickBot="1" x14ac:dyDescent="0.2">
      <c r="A28831" s="139" t="s">
        <v>366</v>
      </c>
      <c r="B28831" s="112"/>
      <c r="C28831" s="141" t="s">
        <v>14501</v>
      </c>
      <c r="D28831" s="141" t="s">
        <v>14501</v>
      </c>
      <c r="E28831" s="136">
        <v>0</v>
      </c>
      <c r="F28831" s="136">
        <v>0</v>
      </c>
      <c r="G28831" s="136">
        <v>0</v>
      </c>
      <c r="H28831" s="136">
        <v>0</v>
      </c>
      <c r="I28831" s="136">
        <v>0</v>
      </c>
      <c r="J28831" s="136">
        <v>0</v>
      </c>
      <c r="K28831" s="136">
        <v>0</v>
      </c>
      <c r="L28831" s="140">
        <v>0</v>
      </c>
      <c r="M28831" s="136">
        <v>0</v>
      </c>
      <c r="N28831" s="136">
        <v>0</v>
      </c>
      <c r="O28831" s="136">
        <v>0</v>
      </c>
      <c r="P28831" s="136">
        <v>0</v>
      </c>
      <c r="Q28831" s="136">
        <v>0</v>
      </c>
      <c r="R28831" s="136">
        <v>0</v>
      </c>
      <c r="S28831" s="136">
        <v>0</v>
      </c>
    </row>
    <row r="28832" spans="1:19" ht="11.25" thickBot="1" x14ac:dyDescent="0.2">
      <c r="A28832" s="112"/>
    </row>
    <row r="28833" spans="1:19" ht="11.25" thickBot="1" x14ac:dyDescent="0.2">
      <c r="A28833" s="106" t="s">
        <v>357</v>
      </c>
      <c r="B28833" s="106" t="s">
        <v>358</v>
      </c>
      <c r="C28833" s="146" t="s">
        <v>16</v>
      </c>
      <c r="D28833" s="146" t="s">
        <v>14502</v>
      </c>
      <c r="E28833" s="146" t="s">
        <v>14503</v>
      </c>
      <c r="F28833" s="146" t="s">
        <v>20</v>
      </c>
      <c r="G28833" s="146" t="s">
        <v>21</v>
      </c>
      <c r="H28833" s="146" t="s">
        <v>22</v>
      </c>
      <c r="I28833" s="146" t="s">
        <v>23</v>
      </c>
      <c r="J28833" s="146" t="s">
        <v>24</v>
      </c>
      <c r="K28833" s="146" t="s">
        <v>26</v>
      </c>
      <c r="L28833" s="146" t="s">
        <v>14504</v>
      </c>
      <c r="M28833" s="146" t="s">
        <v>27</v>
      </c>
      <c r="N28833" s="146" t="s">
        <v>28</v>
      </c>
      <c r="O28833" s="146" t="s">
        <v>29</v>
      </c>
      <c r="P28833" s="146" t="s">
        <v>30</v>
      </c>
      <c r="Q28833" s="146" t="s">
        <v>14505</v>
      </c>
      <c r="R28833" s="146" t="s">
        <v>32</v>
      </c>
      <c r="S28833" s="146" t="s">
        <v>33</v>
      </c>
    </row>
    <row r="28834" spans="1:19" ht="11.25" thickBot="1" x14ac:dyDescent="0.2">
      <c r="A28834" s="107">
        <v>1</v>
      </c>
      <c r="B28834" s="132">
        <v>0.86056712962962967</v>
      </c>
      <c r="C28834" s="108">
        <v>2066.8339999999998</v>
      </c>
      <c r="D28834" s="108">
        <v>2867.0279999999998</v>
      </c>
      <c r="E28834" s="108">
        <v>190.47800000000001</v>
      </c>
      <c r="F28834" s="145">
        <v>10443.383</v>
      </c>
      <c r="G28834" s="108">
        <v>33.332999999999998</v>
      </c>
      <c r="H28834" s="141" t="s">
        <v>14500</v>
      </c>
      <c r="I28834" s="108">
        <v>6581.9229999999998</v>
      </c>
      <c r="J28834" s="108">
        <v>23021.571</v>
      </c>
      <c r="K28834" s="145">
        <v>81932.267999999996</v>
      </c>
      <c r="L28834" s="108">
        <v>138.88999999999999</v>
      </c>
      <c r="M28834" s="108">
        <v>74.073999999999998</v>
      </c>
      <c r="N28834" s="108">
        <v>101.852</v>
      </c>
      <c r="O28834" s="141" t="s">
        <v>14500</v>
      </c>
      <c r="P28834" s="141" t="s">
        <v>14500</v>
      </c>
      <c r="Q28834" s="108">
        <v>111.11199999999999</v>
      </c>
      <c r="R28834" s="141" t="s">
        <v>14500</v>
      </c>
      <c r="S28834" s="108">
        <v>55.555999999999997</v>
      </c>
    </row>
    <row r="28835" spans="1:19" ht="11.25" thickBot="1" x14ac:dyDescent="0.2">
      <c r="A28835" s="112"/>
    </row>
    <row r="28836" spans="1:19" ht="11.25" thickBot="1" x14ac:dyDescent="0.2">
      <c r="A28836" s="135" t="s">
        <v>362</v>
      </c>
      <c r="B28836" s="112"/>
      <c r="C28836" s="136">
        <v>2066.8339999999998</v>
      </c>
      <c r="D28836" s="136">
        <v>2867.0279999999998</v>
      </c>
      <c r="E28836" s="136">
        <v>190.47800000000001</v>
      </c>
      <c r="F28836" s="140">
        <v>10443.383</v>
      </c>
      <c r="G28836" s="136">
        <v>33.332999999999998</v>
      </c>
      <c r="H28836" s="141" t="s">
        <v>14501</v>
      </c>
      <c r="I28836" s="136">
        <v>6581.9229999999998</v>
      </c>
      <c r="J28836" s="136">
        <v>23021.571</v>
      </c>
      <c r="K28836" s="140">
        <v>81932.267999999996</v>
      </c>
      <c r="L28836" s="136">
        <v>138.88999999999999</v>
      </c>
      <c r="M28836" s="136">
        <v>74.073999999999998</v>
      </c>
      <c r="N28836" s="136">
        <v>101.852</v>
      </c>
      <c r="O28836" s="141" t="s">
        <v>14501</v>
      </c>
      <c r="P28836" s="141" t="s">
        <v>14501</v>
      </c>
      <c r="Q28836" s="136">
        <v>111.11199999999999</v>
      </c>
      <c r="R28836" s="141" t="s">
        <v>14501</v>
      </c>
      <c r="S28836" s="136">
        <v>55.555999999999997</v>
      </c>
    </row>
    <row r="28837" spans="1:19" ht="11.25" thickBot="1" x14ac:dyDescent="0.2">
      <c r="A28837" s="112"/>
    </row>
    <row r="28838" spans="1:19" ht="11.25" thickBot="1" x14ac:dyDescent="0.2">
      <c r="A28838" s="138" t="s">
        <v>364</v>
      </c>
      <c r="B28838" s="112"/>
      <c r="C28838" s="136">
        <v>0</v>
      </c>
      <c r="D28838" s="136">
        <v>0</v>
      </c>
      <c r="E28838" s="136">
        <v>0</v>
      </c>
      <c r="F28838" s="140">
        <v>0</v>
      </c>
      <c r="G28838" s="136">
        <v>0</v>
      </c>
      <c r="H28838" s="141" t="s">
        <v>14501</v>
      </c>
      <c r="I28838" s="136">
        <v>0</v>
      </c>
      <c r="J28838" s="136">
        <v>0</v>
      </c>
      <c r="K28838" s="140">
        <v>0</v>
      </c>
      <c r="L28838" s="136">
        <v>0</v>
      </c>
      <c r="M28838" s="136">
        <v>0</v>
      </c>
      <c r="N28838" s="136">
        <v>0</v>
      </c>
      <c r="O28838" s="141" t="s">
        <v>14501</v>
      </c>
      <c r="P28838" s="141" t="s">
        <v>14501</v>
      </c>
      <c r="Q28838" s="136">
        <v>0</v>
      </c>
      <c r="R28838" s="141" t="s">
        <v>14501</v>
      </c>
      <c r="S28838" s="136">
        <v>0</v>
      </c>
    </row>
    <row r="28839" spans="1:19" ht="11.25" thickBot="1" x14ac:dyDescent="0.2">
      <c r="A28839" s="112"/>
    </row>
    <row r="28840" spans="1:19" ht="11.25" thickBot="1" x14ac:dyDescent="0.2">
      <c r="A28840" s="139" t="s">
        <v>366</v>
      </c>
      <c r="B28840" s="112"/>
      <c r="C28840" s="136">
        <v>0</v>
      </c>
      <c r="D28840" s="136">
        <v>0</v>
      </c>
      <c r="E28840" s="136">
        <v>0</v>
      </c>
      <c r="F28840" s="140">
        <v>0</v>
      </c>
      <c r="G28840" s="136">
        <v>0</v>
      </c>
      <c r="H28840" s="141" t="s">
        <v>14501</v>
      </c>
      <c r="I28840" s="136">
        <v>0</v>
      </c>
      <c r="J28840" s="136">
        <v>0</v>
      </c>
      <c r="K28840" s="140">
        <v>0</v>
      </c>
      <c r="L28840" s="136">
        <v>0</v>
      </c>
      <c r="M28840" s="136">
        <v>0</v>
      </c>
      <c r="N28840" s="136">
        <v>0</v>
      </c>
      <c r="O28840" s="141" t="s">
        <v>14501</v>
      </c>
      <c r="P28840" s="141" t="s">
        <v>14501</v>
      </c>
      <c r="Q28840" s="136">
        <v>0</v>
      </c>
      <c r="R28840" s="141" t="s">
        <v>14501</v>
      </c>
      <c r="S28840" s="136">
        <v>0</v>
      </c>
    </row>
    <row r="28841" spans="1:19" ht="11.25" thickBot="1" x14ac:dyDescent="0.2">
      <c r="A28841" s="112"/>
    </row>
    <row r="28842" spans="1:19" ht="11.25" thickBot="1" x14ac:dyDescent="0.2">
      <c r="A28842" s="106" t="s">
        <v>357</v>
      </c>
      <c r="B28842" s="106" t="s">
        <v>358</v>
      </c>
      <c r="C28842" s="146" t="s">
        <v>35</v>
      </c>
      <c r="D28842" s="146" t="s">
        <v>36</v>
      </c>
      <c r="E28842" s="146" t="s">
        <v>14506</v>
      </c>
      <c r="F28842" s="146" t="s">
        <v>38</v>
      </c>
      <c r="G28842" s="146" t="s">
        <v>39</v>
      </c>
      <c r="H28842" s="146" t="s">
        <v>41</v>
      </c>
      <c r="I28842" s="146" t="s">
        <v>42</v>
      </c>
      <c r="J28842" s="146" t="s">
        <v>43</v>
      </c>
      <c r="K28842" s="146" t="s">
        <v>44</v>
      </c>
      <c r="L28842" s="146" t="s">
        <v>45</v>
      </c>
      <c r="M28842" s="146" t="s">
        <v>46</v>
      </c>
      <c r="N28842" s="146" t="s">
        <v>47</v>
      </c>
      <c r="O28842" s="146" t="s">
        <v>48</v>
      </c>
      <c r="P28842" s="146" t="s">
        <v>49</v>
      </c>
      <c r="Q28842" s="146" t="s">
        <v>50</v>
      </c>
      <c r="R28842" s="146" t="s">
        <v>51</v>
      </c>
      <c r="S28842" s="146" t="s">
        <v>52</v>
      </c>
    </row>
    <row r="28843" spans="1:19" ht="11.25" thickBot="1" x14ac:dyDescent="0.2">
      <c r="A28843" s="107">
        <v>1</v>
      </c>
      <c r="B28843" s="132">
        <v>0.86056712962962967</v>
      </c>
      <c r="C28843" s="145">
        <v>160172.26</v>
      </c>
      <c r="D28843" s="108">
        <v>291.67099999999999</v>
      </c>
      <c r="E28843" s="108">
        <v>111.11199999999999</v>
      </c>
      <c r="F28843" s="141" t="s">
        <v>14500</v>
      </c>
      <c r="G28843" s="108">
        <v>104.167</v>
      </c>
      <c r="H28843" s="108">
        <v>180855.08</v>
      </c>
      <c r="I28843" s="108">
        <v>30508.036</v>
      </c>
      <c r="J28843" s="108">
        <v>51134.858</v>
      </c>
      <c r="K28843" s="108">
        <v>8569.8109999999997</v>
      </c>
      <c r="L28843" s="108">
        <v>7428.107</v>
      </c>
      <c r="M28843" s="108">
        <v>1333.4059999999999</v>
      </c>
      <c r="N28843" s="108">
        <v>750.02200000000005</v>
      </c>
      <c r="O28843" s="108">
        <v>2000.175</v>
      </c>
      <c r="P28843" s="108">
        <v>1277.8409999999999</v>
      </c>
      <c r="Q28843" s="108">
        <v>1333.413</v>
      </c>
      <c r="R28843" s="108">
        <v>1142.029</v>
      </c>
      <c r="S28843" s="108">
        <v>683.35400000000004</v>
      </c>
    </row>
    <row r="28844" spans="1:19" ht="11.25" thickBot="1" x14ac:dyDescent="0.2">
      <c r="A28844" s="112"/>
    </row>
    <row r="28845" spans="1:19" ht="11.25" thickBot="1" x14ac:dyDescent="0.2">
      <c r="A28845" s="135" t="s">
        <v>362</v>
      </c>
      <c r="B28845" s="112"/>
      <c r="C28845" s="140">
        <v>160172.26</v>
      </c>
      <c r="D28845" s="136">
        <v>291.67099999999999</v>
      </c>
      <c r="E28845" s="136">
        <v>111.11199999999999</v>
      </c>
      <c r="F28845" s="141" t="s">
        <v>14501</v>
      </c>
      <c r="G28845" s="136">
        <v>104.167</v>
      </c>
      <c r="H28845" s="136">
        <v>180855.08</v>
      </c>
      <c r="I28845" s="136">
        <v>30508.036</v>
      </c>
      <c r="J28845" s="136">
        <v>51134.858</v>
      </c>
      <c r="K28845" s="136">
        <v>8569.8109999999997</v>
      </c>
      <c r="L28845" s="136">
        <v>7428.107</v>
      </c>
      <c r="M28845" s="136">
        <v>1333.4059999999999</v>
      </c>
      <c r="N28845" s="136">
        <v>750.02200000000005</v>
      </c>
      <c r="O28845" s="136">
        <v>2000.175</v>
      </c>
      <c r="P28845" s="136">
        <v>1277.8409999999999</v>
      </c>
      <c r="Q28845" s="136">
        <v>1333.413</v>
      </c>
      <c r="R28845" s="136">
        <v>1142.029</v>
      </c>
      <c r="S28845" s="136">
        <v>683.35400000000004</v>
      </c>
    </row>
    <row r="28846" spans="1:19" ht="11.25" thickBot="1" x14ac:dyDescent="0.2">
      <c r="A28846" s="112"/>
    </row>
    <row r="28847" spans="1:19" ht="11.25" thickBot="1" x14ac:dyDescent="0.2">
      <c r="A28847" s="138" t="s">
        <v>364</v>
      </c>
      <c r="B28847" s="112"/>
      <c r="C28847" s="140">
        <v>0</v>
      </c>
      <c r="D28847" s="136">
        <v>0</v>
      </c>
      <c r="E28847" s="136">
        <v>0</v>
      </c>
      <c r="F28847" s="141" t="s">
        <v>14501</v>
      </c>
      <c r="G28847" s="136">
        <v>0</v>
      </c>
      <c r="H28847" s="136">
        <v>0</v>
      </c>
      <c r="I28847" s="136">
        <v>0</v>
      </c>
      <c r="J28847" s="136">
        <v>0</v>
      </c>
      <c r="K28847" s="136">
        <v>0</v>
      </c>
      <c r="L28847" s="136">
        <v>0</v>
      </c>
      <c r="M28847" s="136">
        <v>0</v>
      </c>
      <c r="N28847" s="136">
        <v>0</v>
      </c>
      <c r="O28847" s="136">
        <v>0</v>
      </c>
      <c r="P28847" s="136">
        <v>0</v>
      </c>
      <c r="Q28847" s="136">
        <v>0</v>
      </c>
      <c r="R28847" s="136">
        <v>0</v>
      </c>
      <c r="S28847" s="136">
        <v>0</v>
      </c>
    </row>
    <row r="28848" spans="1:19" ht="11.25" thickBot="1" x14ac:dyDescent="0.2">
      <c r="A28848" s="112"/>
    </row>
    <row r="28849" spans="1:19" ht="11.25" thickBot="1" x14ac:dyDescent="0.2">
      <c r="A28849" s="139" t="s">
        <v>366</v>
      </c>
      <c r="B28849" s="112"/>
      <c r="C28849" s="140">
        <v>0</v>
      </c>
      <c r="D28849" s="136">
        <v>0</v>
      </c>
      <c r="E28849" s="136">
        <v>0</v>
      </c>
      <c r="F28849" s="141" t="s">
        <v>14501</v>
      </c>
      <c r="G28849" s="136">
        <v>0</v>
      </c>
      <c r="H28849" s="136">
        <v>0</v>
      </c>
      <c r="I28849" s="136">
        <v>0</v>
      </c>
      <c r="J28849" s="136">
        <v>0</v>
      </c>
      <c r="K28849" s="136">
        <v>0</v>
      </c>
      <c r="L28849" s="136">
        <v>0</v>
      </c>
      <c r="M28849" s="136">
        <v>0</v>
      </c>
      <c r="N28849" s="136">
        <v>0</v>
      </c>
      <c r="O28849" s="136">
        <v>0</v>
      </c>
      <c r="P28849" s="136">
        <v>0</v>
      </c>
      <c r="Q28849" s="136">
        <v>0</v>
      </c>
      <c r="R28849" s="136">
        <v>0</v>
      </c>
      <c r="S28849" s="136">
        <v>0</v>
      </c>
    </row>
    <row r="28850" spans="1:19" ht="11.25" thickBot="1" x14ac:dyDescent="0.2">
      <c r="A28850" s="112"/>
    </row>
    <row r="28851" spans="1:19" ht="11.25" thickBot="1" x14ac:dyDescent="0.2">
      <c r="A28851" s="106" t="s">
        <v>357</v>
      </c>
      <c r="B28851" s="106" t="s">
        <v>358</v>
      </c>
      <c r="C28851" s="146" t="s">
        <v>53</v>
      </c>
      <c r="D28851" s="146" t="s">
        <v>54</v>
      </c>
      <c r="E28851" s="146" t="s">
        <v>55</v>
      </c>
      <c r="F28851" s="146" t="s">
        <v>56</v>
      </c>
      <c r="G28851" s="146" t="s">
        <v>14507</v>
      </c>
      <c r="H28851" s="146" t="s">
        <v>57</v>
      </c>
      <c r="I28851" s="146" t="s">
        <v>59</v>
      </c>
      <c r="J28851" s="146" t="s">
        <v>14508</v>
      </c>
      <c r="K28851" s="146" t="s">
        <v>60</v>
      </c>
      <c r="L28851" s="146" t="s">
        <v>61</v>
      </c>
      <c r="M28851" s="146" t="s">
        <v>62</v>
      </c>
      <c r="N28851" s="146" t="s">
        <v>14509</v>
      </c>
      <c r="O28851" s="146" t="s">
        <v>63</v>
      </c>
      <c r="P28851" s="146" t="s">
        <v>64</v>
      </c>
      <c r="Q28851" s="146" t="s">
        <v>66</v>
      </c>
      <c r="R28851" s="146" t="s">
        <v>14510</v>
      </c>
      <c r="S28851" s="146" t="s">
        <v>67</v>
      </c>
    </row>
    <row r="28852" spans="1:19" ht="11.25" thickBot="1" x14ac:dyDescent="0.2">
      <c r="A28852" s="107">
        <v>1</v>
      </c>
      <c r="B28852" s="132">
        <v>0.86056712962962967</v>
      </c>
      <c r="C28852" s="108">
        <v>666.68700000000001</v>
      </c>
      <c r="D28852" s="108">
        <v>370.37700000000001</v>
      </c>
      <c r="E28852" s="108">
        <v>111.11199999999999</v>
      </c>
      <c r="F28852" s="108">
        <v>66.667000000000002</v>
      </c>
      <c r="G28852" s="141" t="s">
        <v>14500</v>
      </c>
      <c r="H28852" s="108">
        <v>120.371</v>
      </c>
      <c r="I28852" s="141" t="s">
        <v>14500</v>
      </c>
      <c r="J28852" s="141" t="s">
        <v>14500</v>
      </c>
      <c r="K28852" s="141" t="s">
        <v>14500</v>
      </c>
      <c r="L28852" s="141" t="s">
        <v>14500</v>
      </c>
      <c r="M28852" s="108">
        <v>166.67</v>
      </c>
      <c r="N28852" s="108">
        <v>138.88999999999999</v>
      </c>
      <c r="O28852" s="108">
        <v>166.66900000000001</v>
      </c>
      <c r="P28852" s="108">
        <v>5816.2839999999997</v>
      </c>
      <c r="Q28852" s="145">
        <v>678182.32</v>
      </c>
      <c r="R28852" s="141" t="s">
        <v>14500</v>
      </c>
      <c r="S28852" s="108">
        <v>361.11799999999999</v>
      </c>
    </row>
    <row r="28853" spans="1:19" ht="11.25" thickBot="1" x14ac:dyDescent="0.2">
      <c r="A28853" s="112"/>
    </row>
    <row r="28854" spans="1:19" ht="11.25" thickBot="1" x14ac:dyDescent="0.2">
      <c r="A28854" s="135" t="s">
        <v>362</v>
      </c>
      <c r="B28854" s="112"/>
      <c r="C28854" s="136">
        <v>666.68700000000001</v>
      </c>
      <c r="D28854" s="136">
        <v>370.37700000000001</v>
      </c>
      <c r="E28854" s="136">
        <v>111.11199999999999</v>
      </c>
      <c r="F28854" s="136">
        <v>66.667000000000002</v>
      </c>
      <c r="G28854" s="141" t="s">
        <v>14501</v>
      </c>
      <c r="H28854" s="136">
        <v>120.371</v>
      </c>
      <c r="I28854" s="141" t="s">
        <v>14501</v>
      </c>
      <c r="J28854" s="141" t="s">
        <v>14501</v>
      </c>
      <c r="K28854" s="141" t="s">
        <v>14501</v>
      </c>
      <c r="L28854" s="141" t="s">
        <v>14501</v>
      </c>
      <c r="M28854" s="136">
        <v>166.67</v>
      </c>
      <c r="N28854" s="136">
        <v>138.88999999999999</v>
      </c>
      <c r="O28854" s="136">
        <v>166.66900000000001</v>
      </c>
      <c r="P28854" s="136">
        <v>5816.2839999999997</v>
      </c>
      <c r="Q28854" s="140">
        <v>678182.32</v>
      </c>
      <c r="R28854" s="141" t="s">
        <v>14501</v>
      </c>
      <c r="S28854" s="136">
        <v>361.11799999999999</v>
      </c>
    </row>
    <row r="28855" spans="1:19" ht="11.25" thickBot="1" x14ac:dyDescent="0.2">
      <c r="A28855" s="112"/>
    </row>
    <row r="28856" spans="1:19" ht="11.25" thickBot="1" x14ac:dyDescent="0.2">
      <c r="A28856" s="138" t="s">
        <v>364</v>
      </c>
      <c r="B28856" s="112"/>
      <c r="C28856" s="136">
        <v>0</v>
      </c>
      <c r="D28856" s="136">
        <v>0</v>
      </c>
      <c r="E28856" s="136">
        <v>0</v>
      </c>
      <c r="F28856" s="136">
        <v>0</v>
      </c>
      <c r="G28856" s="141" t="s">
        <v>14501</v>
      </c>
      <c r="H28856" s="136">
        <v>0</v>
      </c>
      <c r="I28856" s="141" t="s">
        <v>14501</v>
      </c>
      <c r="J28856" s="141" t="s">
        <v>14501</v>
      </c>
      <c r="K28856" s="141" t="s">
        <v>14501</v>
      </c>
      <c r="L28856" s="141" t="s">
        <v>14501</v>
      </c>
      <c r="M28856" s="136">
        <v>0</v>
      </c>
      <c r="N28856" s="136">
        <v>0</v>
      </c>
      <c r="O28856" s="136">
        <v>0</v>
      </c>
      <c r="P28856" s="136">
        <v>0</v>
      </c>
      <c r="Q28856" s="140">
        <v>0</v>
      </c>
      <c r="R28856" s="141" t="s">
        <v>14501</v>
      </c>
      <c r="S28856" s="136">
        <v>0</v>
      </c>
    </row>
    <row r="28857" spans="1:19" ht="11.25" thickBot="1" x14ac:dyDescent="0.2">
      <c r="A28857" s="112"/>
    </row>
    <row r="28858" spans="1:19" ht="11.25" thickBot="1" x14ac:dyDescent="0.2">
      <c r="A28858" s="139" t="s">
        <v>366</v>
      </c>
      <c r="B28858" s="112"/>
      <c r="C28858" s="136">
        <v>0</v>
      </c>
      <c r="D28858" s="136">
        <v>0</v>
      </c>
      <c r="E28858" s="136">
        <v>0</v>
      </c>
      <c r="F28858" s="136">
        <v>0</v>
      </c>
      <c r="G28858" s="141" t="s">
        <v>14501</v>
      </c>
      <c r="H28858" s="136">
        <v>0</v>
      </c>
      <c r="I28858" s="141" t="s">
        <v>14501</v>
      </c>
      <c r="J28858" s="141" t="s">
        <v>14501</v>
      </c>
      <c r="K28858" s="141" t="s">
        <v>14501</v>
      </c>
      <c r="L28858" s="141" t="s">
        <v>14501</v>
      </c>
      <c r="M28858" s="136">
        <v>0</v>
      </c>
      <c r="N28858" s="136">
        <v>0</v>
      </c>
      <c r="O28858" s="136">
        <v>0</v>
      </c>
      <c r="P28858" s="136">
        <v>0</v>
      </c>
      <c r="Q28858" s="140">
        <v>0</v>
      </c>
      <c r="R28858" s="141" t="s">
        <v>14501</v>
      </c>
      <c r="S28858" s="136">
        <v>0</v>
      </c>
    </row>
    <row r="28859" spans="1:19" ht="11.25" thickBot="1" x14ac:dyDescent="0.2">
      <c r="A28859" s="112"/>
    </row>
    <row r="28860" spans="1:19" ht="11.25" thickBot="1" x14ac:dyDescent="0.2">
      <c r="A28860" s="106" t="s">
        <v>357</v>
      </c>
      <c r="B28860" s="106" t="s">
        <v>358</v>
      </c>
      <c r="C28860" s="146" t="s">
        <v>68</v>
      </c>
      <c r="D28860" s="146" t="s">
        <v>14511</v>
      </c>
    </row>
    <row r="28861" spans="1:19" ht="11.25" thickBot="1" x14ac:dyDescent="0.2">
      <c r="A28861" s="107">
        <v>1</v>
      </c>
      <c r="B28861" s="132">
        <v>0.86056712962962967</v>
      </c>
      <c r="C28861" s="108">
        <v>185.18700000000001</v>
      </c>
      <c r="D28861" s="141" t="s">
        <v>14500</v>
      </c>
    </row>
    <row r="28862" spans="1:19" ht="11.25" thickBot="1" x14ac:dyDescent="0.2">
      <c r="A28862" s="112"/>
    </row>
    <row r="28863" spans="1:19" ht="11.25" thickBot="1" x14ac:dyDescent="0.2">
      <c r="A28863" s="135" t="s">
        <v>362</v>
      </c>
      <c r="B28863" s="112"/>
      <c r="C28863" s="136">
        <v>185.18700000000001</v>
      </c>
      <c r="D28863" s="141" t="s">
        <v>14501</v>
      </c>
    </row>
    <row r="28864" spans="1:19" ht="11.25" thickBot="1" x14ac:dyDescent="0.2">
      <c r="A28864" s="112"/>
    </row>
    <row r="28865" spans="1:19" ht="11.25" thickBot="1" x14ac:dyDescent="0.2">
      <c r="A28865" s="138" t="s">
        <v>364</v>
      </c>
      <c r="B28865" s="112"/>
      <c r="C28865" s="136">
        <v>0</v>
      </c>
      <c r="D28865" s="141" t="s">
        <v>14501</v>
      </c>
    </row>
    <row r="28866" spans="1:19" ht="11.25" thickBot="1" x14ac:dyDescent="0.2">
      <c r="A28866" s="112"/>
    </row>
    <row r="28867" spans="1:19" ht="11.25" thickBot="1" x14ac:dyDescent="0.2">
      <c r="A28867" s="139" t="s">
        <v>366</v>
      </c>
      <c r="B28867" s="112"/>
      <c r="C28867" s="136">
        <v>0</v>
      </c>
      <c r="D28867" s="141" t="s">
        <v>14501</v>
      </c>
    </row>
    <row r="28868" spans="1:19" ht="10.5" x14ac:dyDescent="0.15">
      <c r="A28868" s="112"/>
    </row>
    <row r="28869" spans="1:19" x14ac:dyDescent="0.15">
      <c r="A28869" s="129"/>
      <c r="B28869" s="86" t="s">
        <v>5812</v>
      </c>
    </row>
    <row r="28870" spans="1:19" ht="9.75" thickBot="1" x14ac:dyDescent="0.2">
      <c r="A28870" s="81" t="s">
        <v>5871</v>
      </c>
    </row>
    <row r="28871" spans="1:19" ht="11.25" thickBot="1" x14ac:dyDescent="0.2">
      <c r="A28871" s="106" t="s">
        <v>357</v>
      </c>
      <c r="B28871" s="106" t="s">
        <v>358</v>
      </c>
      <c r="C28871" s="146" t="s">
        <v>14494</v>
      </c>
      <c r="D28871" s="146" t="s">
        <v>14495</v>
      </c>
      <c r="E28871" s="146" t="s">
        <v>14496</v>
      </c>
      <c r="F28871" s="146" t="s">
        <v>0</v>
      </c>
      <c r="G28871" s="146" t="s">
        <v>1</v>
      </c>
      <c r="H28871" s="146" t="s">
        <v>2</v>
      </c>
      <c r="I28871" s="146" t="s">
        <v>14497</v>
      </c>
      <c r="J28871" s="146" t="s">
        <v>3</v>
      </c>
      <c r="K28871" s="146" t="s">
        <v>14498</v>
      </c>
      <c r="L28871" s="146" t="s">
        <v>7</v>
      </c>
      <c r="M28871" s="146" t="s">
        <v>14499</v>
      </c>
      <c r="N28871" s="146" t="s">
        <v>10</v>
      </c>
      <c r="O28871" s="146" t="s">
        <v>11</v>
      </c>
      <c r="P28871" s="146" t="s">
        <v>12</v>
      </c>
      <c r="Q28871" s="146" t="s">
        <v>13</v>
      </c>
      <c r="R28871" s="146" t="s">
        <v>14</v>
      </c>
      <c r="S28871" s="146" t="s">
        <v>15</v>
      </c>
    </row>
    <row r="28872" spans="1:19" ht="11.25" thickBot="1" x14ac:dyDescent="0.2">
      <c r="A28872" s="107">
        <v>1</v>
      </c>
      <c r="B28872" s="132">
        <v>0.86572916666666666</v>
      </c>
      <c r="C28872" s="141" t="s">
        <v>14500</v>
      </c>
      <c r="D28872" s="141" t="s">
        <v>14500</v>
      </c>
      <c r="E28872" s="141" t="s">
        <v>14500</v>
      </c>
      <c r="F28872" s="108">
        <v>7489.6909999999998</v>
      </c>
      <c r="G28872" s="108">
        <v>3200.4180000000001</v>
      </c>
      <c r="H28872" s="108">
        <v>796.32600000000002</v>
      </c>
      <c r="I28872" s="108">
        <v>33.332999999999998</v>
      </c>
      <c r="J28872" s="108">
        <v>33.332999999999998</v>
      </c>
      <c r="K28872" s="108">
        <v>444.45499999999998</v>
      </c>
      <c r="L28872" s="145">
        <v>8213.8649999999998</v>
      </c>
      <c r="M28872" s="108">
        <v>732.34400000000005</v>
      </c>
      <c r="N28872" s="108">
        <v>1683.4570000000001</v>
      </c>
      <c r="O28872" s="108">
        <v>1187.5619999999999</v>
      </c>
      <c r="P28872" s="108">
        <v>4467.5190000000002</v>
      </c>
      <c r="Q28872" s="108">
        <v>93571.98</v>
      </c>
      <c r="R28872" s="108">
        <v>1866.8109999999999</v>
      </c>
      <c r="S28872" s="108">
        <v>483.34500000000003</v>
      </c>
    </row>
    <row r="28873" spans="1:19" ht="11.25" thickBot="1" x14ac:dyDescent="0.2">
      <c r="A28873" s="112"/>
    </row>
    <row r="28874" spans="1:19" ht="11.25" thickBot="1" x14ac:dyDescent="0.2">
      <c r="A28874" s="135" t="s">
        <v>362</v>
      </c>
      <c r="B28874" s="112"/>
      <c r="C28874" s="141" t="s">
        <v>14501</v>
      </c>
      <c r="D28874" s="141" t="s">
        <v>14501</v>
      </c>
      <c r="E28874" s="141" t="s">
        <v>14501</v>
      </c>
      <c r="F28874" s="136">
        <v>7489.6909999999998</v>
      </c>
      <c r="G28874" s="136">
        <v>3200.4180000000001</v>
      </c>
      <c r="H28874" s="136">
        <v>796.32600000000002</v>
      </c>
      <c r="I28874" s="136">
        <v>33.332999999999998</v>
      </c>
      <c r="J28874" s="136">
        <v>33.332999999999998</v>
      </c>
      <c r="K28874" s="136">
        <v>444.45499999999998</v>
      </c>
      <c r="L28874" s="140">
        <v>8213.8649999999998</v>
      </c>
      <c r="M28874" s="136">
        <v>732.34400000000005</v>
      </c>
      <c r="N28874" s="136">
        <v>1683.4570000000001</v>
      </c>
      <c r="O28874" s="136">
        <v>1187.5619999999999</v>
      </c>
      <c r="P28874" s="136">
        <v>4467.5190000000002</v>
      </c>
      <c r="Q28874" s="136">
        <v>93571.98</v>
      </c>
      <c r="R28874" s="136">
        <v>1866.8109999999999</v>
      </c>
      <c r="S28874" s="136">
        <v>483.34500000000003</v>
      </c>
    </row>
    <row r="28875" spans="1:19" ht="11.25" thickBot="1" x14ac:dyDescent="0.2">
      <c r="A28875" s="112"/>
    </row>
    <row r="28876" spans="1:19" ht="11.25" thickBot="1" x14ac:dyDescent="0.2">
      <c r="A28876" s="138" t="s">
        <v>364</v>
      </c>
      <c r="B28876" s="112"/>
      <c r="C28876" s="141" t="s">
        <v>14501</v>
      </c>
      <c r="D28876" s="141" t="s">
        <v>14501</v>
      </c>
      <c r="E28876" s="141" t="s">
        <v>14501</v>
      </c>
      <c r="F28876" s="136">
        <v>0</v>
      </c>
      <c r="G28876" s="136">
        <v>0</v>
      </c>
      <c r="H28876" s="136">
        <v>0</v>
      </c>
      <c r="I28876" s="136">
        <v>0</v>
      </c>
      <c r="J28876" s="136">
        <v>0</v>
      </c>
      <c r="K28876" s="136">
        <v>0</v>
      </c>
      <c r="L28876" s="140">
        <v>0</v>
      </c>
      <c r="M28876" s="136">
        <v>0</v>
      </c>
      <c r="N28876" s="136">
        <v>0</v>
      </c>
      <c r="O28876" s="136">
        <v>0</v>
      </c>
      <c r="P28876" s="136">
        <v>0</v>
      </c>
      <c r="Q28876" s="136">
        <v>0</v>
      </c>
      <c r="R28876" s="136">
        <v>0</v>
      </c>
      <c r="S28876" s="136">
        <v>0</v>
      </c>
    </row>
    <row r="28877" spans="1:19" ht="11.25" thickBot="1" x14ac:dyDescent="0.2">
      <c r="A28877" s="112"/>
    </row>
    <row r="28878" spans="1:19" ht="11.25" thickBot="1" x14ac:dyDescent="0.2">
      <c r="A28878" s="139" t="s">
        <v>366</v>
      </c>
      <c r="B28878" s="112"/>
      <c r="C28878" s="141" t="s">
        <v>14501</v>
      </c>
      <c r="D28878" s="141" t="s">
        <v>14501</v>
      </c>
      <c r="E28878" s="141" t="s">
        <v>14501</v>
      </c>
      <c r="F28878" s="136">
        <v>0</v>
      </c>
      <c r="G28878" s="136">
        <v>0</v>
      </c>
      <c r="H28878" s="136">
        <v>0</v>
      </c>
      <c r="I28878" s="136">
        <v>0</v>
      </c>
      <c r="J28878" s="136">
        <v>0</v>
      </c>
      <c r="K28878" s="136">
        <v>0</v>
      </c>
      <c r="L28878" s="140">
        <v>0</v>
      </c>
      <c r="M28878" s="136">
        <v>0</v>
      </c>
      <c r="N28878" s="136">
        <v>0</v>
      </c>
      <c r="O28878" s="136">
        <v>0</v>
      </c>
      <c r="P28878" s="136">
        <v>0</v>
      </c>
      <c r="Q28878" s="136">
        <v>0</v>
      </c>
      <c r="R28878" s="136">
        <v>0</v>
      </c>
      <c r="S28878" s="136">
        <v>0</v>
      </c>
    </row>
    <row r="28879" spans="1:19" ht="11.25" thickBot="1" x14ac:dyDescent="0.2">
      <c r="A28879" s="112"/>
    </row>
    <row r="28880" spans="1:19" ht="11.25" thickBot="1" x14ac:dyDescent="0.2">
      <c r="A28880" s="106" t="s">
        <v>357</v>
      </c>
      <c r="B28880" s="106" t="s">
        <v>358</v>
      </c>
      <c r="C28880" s="146" t="s">
        <v>16</v>
      </c>
      <c r="D28880" s="146" t="s">
        <v>14502</v>
      </c>
      <c r="E28880" s="146" t="s">
        <v>14503</v>
      </c>
      <c r="F28880" s="146" t="s">
        <v>20</v>
      </c>
      <c r="G28880" s="146" t="s">
        <v>21</v>
      </c>
      <c r="H28880" s="146" t="s">
        <v>22</v>
      </c>
      <c r="I28880" s="146" t="s">
        <v>23</v>
      </c>
      <c r="J28880" s="146" t="s">
        <v>24</v>
      </c>
      <c r="K28880" s="146" t="s">
        <v>26</v>
      </c>
      <c r="L28880" s="146" t="s">
        <v>14504</v>
      </c>
      <c r="M28880" s="146" t="s">
        <v>27</v>
      </c>
      <c r="N28880" s="146" t="s">
        <v>28</v>
      </c>
      <c r="O28880" s="146" t="s">
        <v>29</v>
      </c>
      <c r="P28880" s="146" t="s">
        <v>30</v>
      </c>
      <c r="Q28880" s="146" t="s">
        <v>14505</v>
      </c>
      <c r="R28880" s="146" t="s">
        <v>32</v>
      </c>
      <c r="S28880" s="146" t="s">
        <v>33</v>
      </c>
    </row>
    <row r="28881" spans="1:19" ht="11.25" thickBot="1" x14ac:dyDescent="0.2">
      <c r="A28881" s="107">
        <v>1</v>
      </c>
      <c r="B28881" s="132">
        <v>0.86572916666666666</v>
      </c>
      <c r="C28881" s="108">
        <v>716.68899999999996</v>
      </c>
      <c r="D28881" s="108">
        <v>518.53099999999995</v>
      </c>
      <c r="E28881" s="108">
        <v>222.22399999999999</v>
      </c>
      <c r="F28881" s="145">
        <v>11566.754000000001</v>
      </c>
      <c r="G28881" s="108">
        <v>103.175</v>
      </c>
      <c r="H28881" s="108">
        <v>33.332999999999998</v>
      </c>
      <c r="I28881" s="108">
        <v>1133.3900000000001</v>
      </c>
      <c r="J28881" s="108">
        <v>705.58100000000002</v>
      </c>
      <c r="K28881" s="145">
        <v>77462.436000000002</v>
      </c>
      <c r="L28881" s="108">
        <v>3150.433</v>
      </c>
      <c r="M28881" s="108">
        <v>777.80700000000002</v>
      </c>
      <c r="N28881" s="108">
        <v>916.7</v>
      </c>
      <c r="O28881" s="108">
        <v>111.11199999999999</v>
      </c>
      <c r="P28881" s="108">
        <v>611.13199999999995</v>
      </c>
      <c r="Q28881" s="108">
        <v>101.852</v>
      </c>
      <c r="R28881" s="108">
        <v>388.89600000000002</v>
      </c>
      <c r="S28881" s="108">
        <v>592.60900000000004</v>
      </c>
    </row>
    <row r="28882" spans="1:19" ht="11.25" thickBot="1" x14ac:dyDescent="0.2">
      <c r="A28882" s="112"/>
    </row>
    <row r="28883" spans="1:19" ht="11.25" thickBot="1" x14ac:dyDescent="0.2">
      <c r="A28883" s="135" t="s">
        <v>362</v>
      </c>
      <c r="B28883" s="112"/>
      <c r="C28883" s="136">
        <v>716.68899999999996</v>
      </c>
      <c r="D28883" s="136">
        <v>518.53099999999995</v>
      </c>
      <c r="E28883" s="136">
        <v>222.22399999999999</v>
      </c>
      <c r="F28883" s="140">
        <v>11566.754000000001</v>
      </c>
      <c r="G28883" s="136">
        <v>103.175</v>
      </c>
      <c r="H28883" s="136">
        <v>33.332999999999998</v>
      </c>
      <c r="I28883" s="136">
        <v>1133.3900000000001</v>
      </c>
      <c r="J28883" s="136">
        <v>705.58100000000002</v>
      </c>
      <c r="K28883" s="140">
        <v>77462.436000000002</v>
      </c>
      <c r="L28883" s="136">
        <v>3150.433</v>
      </c>
      <c r="M28883" s="136">
        <v>777.80700000000002</v>
      </c>
      <c r="N28883" s="136">
        <v>916.7</v>
      </c>
      <c r="O28883" s="136">
        <v>111.11199999999999</v>
      </c>
      <c r="P28883" s="136">
        <v>611.13199999999995</v>
      </c>
      <c r="Q28883" s="136">
        <v>101.852</v>
      </c>
      <c r="R28883" s="136">
        <v>388.89600000000002</v>
      </c>
      <c r="S28883" s="136">
        <v>592.60900000000004</v>
      </c>
    </row>
    <row r="28884" spans="1:19" ht="11.25" thickBot="1" x14ac:dyDescent="0.2">
      <c r="A28884" s="112"/>
    </row>
    <row r="28885" spans="1:19" ht="11.25" thickBot="1" x14ac:dyDescent="0.2">
      <c r="A28885" s="138" t="s">
        <v>364</v>
      </c>
      <c r="B28885" s="112"/>
      <c r="C28885" s="136">
        <v>0</v>
      </c>
      <c r="D28885" s="136">
        <v>0</v>
      </c>
      <c r="E28885" s="136">
        <v>0</v>
      </c>
      <c r="F28885" s="140">
        <v>0</v>
      </c>
      <c r="G28885" s="136">
        <v>0</v>
      </c>
      <c r="H28885" s="136">
        <v>0</v>
      </c>
      <c r="I28885" s="136">
        <v>0</v>
      </c>
      <c r="J28885" s="136">
        <v>0</v>
      </c>
      <c r="K28885" s="140">
        <v>0</v>
      </c>
      <c r="L28885" s="136">
        <v>0</v>
      </c>
      <c r="M28885" s="136">
        <v>0</v>
      </c>
      <c r="N28885" s="136">
        <v>0</v>
      </c>
      <c r="O28885" s="136">
        <v>0</v>
      </c>
      <c r="P28885" s="136">
        <v>0</v>
      </c>
      <c r="Q28885" s="136">
        <v>0</v>
      </c>
      <c r="R28885" s="136">
        <v>0</v>
      </c>
      <c r="S28885" s="136">
        <v>0</v>
      </c>
    </row>
    <row r="28886" spans="1:19" ht="11.25" thickBot="1" x14ac:dyDescent="0.2">
      <c r="A28886" s="112"/>
    </row>
    <row r="28887" spans="1:19" ht="11.25" thickBot="1" x14ac:dyDescent="0.2">
      <c r="A28887" s="139" t="s">
        <v>366</v>
      </c>
      <c r="B28887" s="112"/>
      <c r="C28887" s="136">
        <v>0</v>
      </c>
      <c r="D28887" s="136">
        <v>0</v>
      </c>
      <c r="E28887" s="136">
        <v>0</v>
      </c>
      <c r="F28887" s="140">
        <v>0</v>
      </c>
      <c r="G28887" s="136">
        <v>0</v>
      </c>
      <c r="H28887" s="136">
        <v>0</v>
      </c>
      <c r="I28887" s="136">
        <v>0</v>
      </c>
      <c r="J28887" s="136">
        <v>0</v>
      </c>
      <c r="K28887" s="140">
        <v>0</v>
      </c>
      <c r="L28887" s="136">
        <v>0</v>
      </c>
      <c r="M28887" s="136">
        <v>0</v>
      </c>
      <c r="N28887" s="136">
        <v>0</v>
      </c>
      <c r="O28887" s="136">
        <v>0</v>
      </c>
      <c r="P28887" s="136">
        <v>0</v>
      </c>
      <c r="Q28887" s="136">
        <v>0</v>
      </c>
      <c r="R28887" s="136">
        <v>0</v>
      </c>
      <c r="S28887" s="136">
        <v>0</v>
      </c>
    </row>
    <row r="28888" spans="1:19" ht="11.25" thickBot="1" x14ac:dyDescent="0.2">
      <c r="A28888" s="112"/>
    </row>
    <row r="28889" spans="1:19" ht="11.25" thickBot="1" x14ac:dyDescent="0.2">
      <c r="A28889" s="106" t="s">
        <v>357</v>
      </c>
      <c r="B28889" s="106" t="s">
        <v>358</v>
      </c>
      <c r="C28889" s="146" t="s">
        <v>35</v>
      </c>
      <c r="D28889" s="146" t="s">
        <v>36</v>
      </c>
      <c r="E28889" s="146" t="s">
        <v>14506</v>
      </c>
      <c r="F28889" s="146" t="s">
        <v>38</v>
      </c>
      <c r="G28889" s="146" t="s">
        <v>39</v>
      </c>
      <c r="H28889" s="146" t="s">
        <v>41</v>
      </c>
      <c r="I28889" s="146" t="s">
        <v>42</v>
      </c>
      <c r="J28889" s="146" t="s">
        <v>43</v>
      </c>
      <c r="K28889" s="146" t="s">
        <v>44</v>
      </c>
      <c r="L28889" s="146" t="s">
        <v>45</v>
      </c>
      <c r="M28889" s="146" t="s">
        <v>46</v>
      </c>
      <c r="N28889" s="146" t="s">
        <v>47</v>
      </c>
      <c r="O28889" s="146" t="s">
        <v>48</v>
      </c>
      <c r="P28889" s="146" t="s">
        <v>49</v>
      </c>
      <c r="Q28889" s="146" t="s">
        <v>50</v>
      </c>
      <c r="R28889" s="146" t="s">
        <v>51</v>
      </c>
      <c r="S28889" s="146" t="s">
        <v>52</v>
      </c>
    </row>
    <row r="28890" spans="1:19" ht="11.25" thickBot="1" x14ac:dyDescent="0.2">
      <c r="A28890" s="107">
        <v>1</v>
      </c>
      <c r="B28890" s="132">
        <v>0.86572916666666666</v>
      </c>
      <c r="C28890" s="145">
        <v>159237.04999999999</v>
      </c>
      <c r="D28890" s="108">
        <v>122.223</v>
      </c>
      <c r="E28890" s="141" t="s">
        <v>14500</v>
      </c>
      <c r="F28890" s="141" t="s">
        <v>14500</v>
      </c>
      <c r="G28890" s="108">
        <v>759.28399999999999</v>
      </c>
      <c r="H28890" s="108">
        <v>11604.319</v>
      </c>
      <c r="I28890" s="108">
        <v>611.12900000000002</v>
      </c>
      <c r="J28890" s="108">
        <v>733.35799999999995</v>
      </c>
      <c r="K28890" s="108">
        <v>963.005</v>
      </c>
      <c r="L28890" s="108">
        <v>148.149</v>
      </c>
      <c r="M28890" s="108">
        <v>233.33600000000001</v>
      </c>
      <c r="N28890" s="108">
        <v>592.61</v>
      </c>
      <c r="O28890" s="108">
        <v>250.00299999999999</v>
      </c>
      <c r="P28890" s="108">
        <v>1944.6289999999999</v>
      </c>
      <c r="Q28890" s="108">
        <v>518.53099999999995</v>
      </c>
      <c r="R28890" s="108">
        <v>2037.2249999999999</v>
      </c>
      <c r="S28890" s="108">
        <v>777.80399999999997</v>
      </c>
    </row>
    <row r="28891" spans="1:19" ht="11.25" thickBot="1" x14ac:dyDescent="0.2">
      <c r="A28891" s="112"/>
    </row>
    <row r="28892" spans="1:19" ht="11.25" thickBot="1" x14ac:dyDescent="0.2">
      <c r="A28892" s="135" t="s">
        <v>362</v>
      </c>
      <c r="B28892" s="112"/>
      <c r="C28892" s="140">
        <v>159237.04999999999</v>
      </c>
      <c r="D28892" s="136">
        <v>122.223</v>
      </c>
      <c r="E28892" s="141" t="s">
        <v>14501</v>
      </c>
      <c r="F28892" s="141" t="s">
        <v>14501</v>
      </c>
      <c r="G28892" s="136">
        <v>759.28399999999999</v>
      </c>
      <c r="H28892" s="136">
        <v>11604.319</v>
      </c>
      <c r="I28892" s="136">
        <v>611.12900000000002</v>
      </c>
      <c r="J28892" s="136">
        <v>733.35799999999995</v>
      </c>
      <c r="K28892" s="136">
        <v>963.005</v>
      </c>
      <c r="L28892" s="136">
        <v>148.149</v>
      </c>
      <c r="M28892" s="136">
        <v>233.33600000000001</v>
      </c>
      <c r="N28892" s="136">
        <v>592.61</v>
      </c>
      <c r="O28892" s="136">
        <v>250.00299999999999</v>
      </c>
      <c r="P28892" s="136">
        <v>1944.6289999999999</v>
      </c>
      <c r="Q28892" s="136">
        <v>518.53099999999995</v>
      </c>
      <c r="R28892" s="136">
        <v>2037.2249999999999</v>
      </c>
      <c r="S28892" s="136">
        <v>777.80399999999997</v>
      </c>
    </row>
    <row r="28893" spans="1:19" ht="11.25" thickBot="1" x14ac:dyDescent="0.2">
      <c r="A28893" s="112"/>
    </row>
    <row r="28894" spans="1:19" ht="11.25" thickBot="1" x14ac:dyDescent="0.2">
      <c r="A28894" s="138" t="s">
        <v>364</v>
      </c>
      <c r="B28894" s="112"/>
      <c r="C28894" s="140">
        <v>0</v>
      </c>
      <c r="D28894" s="136">
        <v>0</v>
      </c>
      <c r="E28894" s="141" t="s">
        <v>14501</v>
      </c>
      <c r="F28894" s="141" t="s">
        <v>14501</v>
      </c>
      <c r="G28894" s="136">
        <v>0</v>
      </c>
      <c r="H28894" s="136">
        <v>0</v>
      </c>
      <c r="I28894" s="136">
        <v>0</v>
      </c>
      <c r="J28894" s="136">
        <v>0</v>
      </c>
      <c r="K28894" s="136">
        <v>0</v>
      </c>
      <c r="L28894" s="136">
        <v>0</v>
      </c>
      <c r="M28894" s="136">
        <v>0</v>
      </c>
      <c r="N28894" s="136">
        <v>0</v>
      </c>
      <c r="O28894" s="136">
        <v>0</v>
      </c>
      <c r="P28894" s="136">
        <v>0</v>
      </c>
      <c r="Q28894" s="136">
        <v>0</v>
      </c>
      <c r="R28894" s="136">
        <v>0</v>
      </c>
      <c r="S28894" s="136">
        <v>0</v>
      </c>
    </row>
    <row r="28895" spans="1:19" ht="11.25" thickBot="1" x14ac:dyDescent="0.2">
      <c r="A28895" s="112"/>
    </row>
    <row r="28896" spans="1:19" ht="11.25" thickBot="1" x14ac:dyDescent="0.2">
      <c r="A28896" s="139" t="s">
        <v>366</v>
      </c>
      <c r="B28896" s="112"/>
      <c r="C28896" s="140">
        <v>0</v>
      </c>
      <c r="D28896" s="136">
        <v>0</v>
      </c>
      <c r="E28896" s="141" t="s">
        <v>14501</v>
      </c>
      <c r="F28896" s="141" t="s">
        <v>14501</v>
      </c>
      <c r="G28896" s="136">
        <v>0</v>
      </c>
      <c r="H28896" s="136">
        <v>0</v>
      </c>
      <c r="I28896" s="136">
        <v>0</v>
      </c>
      <c r="J28896" s="136">
        <v>0</v>
      </c>
      <c r="K28896" s="136">
        <v>0</v>
      </c>
      <c r="L28896" s="136">
        <v>0</v>
      </c>
      <c r="M28896" s="136">
        <v>0</v>
      </c>
      <c r="N28896" s="136">
        <v>0</v>
      </c>
      <c r="O28896" s="136">
        <v>0</v>
      </c>
      <c r="P28896" s="136">
        <v>0</v>
      </c>
      <c r="Q28896" s="136">
        <v>0</v>
      </c>
      <c r="R28896" s="136">
        <v>0</v>
      </c>
      <c r="S28896" s="136">
        <v>0</v>
      </c>
    </row>
    <row r="28897" spans="1:19" ht="11.25" thickBot="1" x14ac:dyDescent="0.2">
      <c r="A28897" s="112"/>
    </row>
    <row r="28898" spans="1:19" ht="11.25" thickBot="1" x14ac:dyDescent="0.2">
      <c r="A28898" s="106" t="s">
        <v>357</v>
      </c>
      <c r="B28898" s="106" t="s">
        <v>358</v>
      </c>
      <c r="C28898" s="146" t="s">
        <v>53</v>
      </c>
      <c r="D28898" s="146" t="s">
        <v>54</v>
      </c>
      <c r="E28898" s="146" t="s">
        <v>55</v>
      </c>
      <c r="F28898" s="146" t="s">
        <v>56</v>
      </c>
      <c r="G28898" s="146" t="s">
        <v>14507</v>
      </c>
      <c r="H28898" s="146" t="s">
        <v>57</v>
      </c>
      <c r="I28898" s="146" t="s">
        <v>59</v>
      </c>
      <c r="J28898" s="146" t="s">
        <v>14508</v>
      </c>
      <c r="K28898" s="146" t="s">
        <v>60</v>
      </c>
      <c r="L28898" s="146" t="s">
        <v>61</v>
      </c>
      <c r="M28898" s="146" t="s">
        <v>62</v>
      </c>
      <c r="N28898" s="146" t="s">
        <v>14509</v>
      </c>
      <c r="O28898" s="146" t="s">
        <v>63</v>
      </c>
      <c r="P28898" s="146" t="s">
        <v>64</v>
      </c>
      <c r="Q28898" s="146" t="s">
        <v>66</v>
      </c>
      <c r="R28898" s="146" t="s">
        <v>14510</v>
      </c>
      <c r="S28898" s="146" t="s">
        <v>67</v>
      </c>
    </row>
    <row r="28899" spans="1:19" ht="11.25" thickBot="1" x14ac:dyDescent="0.2">
      <c r="A28899" s="107">
        <v>1</v>
      </c>
      <c r="B28899" s="132">
        <v>0.86572916666666666</v>
      </c>
      <c r="C28899" s="108">
        <v>2179.19</v>
      </c>
      <c r="D28899" s="108">
        <v>518.53099999999995</v>
      </c>
      <c r="E28899" s="108">
        <v>1100.0519999999999</v>
      </c>
      <c r="F28899" s="108">
        <v>4926.9629999999997</v>
      </c>
      <c r="G28899" s="141" t="s">
        <v>14500</v>
      </c>
      <c r="H28899" s="108">
        <v>3722.8440000000001</v>
      </c>
      <c r="I28899" s="108">
        <v>6594.4669999999996</v>
      </c>
      <c r="J28899" s="141" t="s">
        <v>14500</v>
      </c>
      <c r="K28899" s="108">
        <v>685.20899999999995</v>
      </c>
      <c r="L28899" s="108">
        <v>574.09</v>
      </c>
      <c r="M28899" s="108">
        <v>185.18799999999999</v>
      </c>
      <c r="N28899" s="141" t="s">
        <v>14500</v>
      </c>
      <c r="O28899" s="108">
        <v>35236.036999999997</v>
      </c>
      <c r="P28899" s="108">
        <v>4260.0209999999997</v>
      </c>
      <c r="Q28899" s="145">
        <v>695818.74</v>
      </c>
      <c r="R28899" s="141" t="s">
        <v>14500</v>
      </c>
      <c r="S28899" s="108">
        <v>1854.318</v>
      </c>
    </row>
    <row r="28900" spans="1:19" ht="11.25" thickBot="1" x14ac:dyDescent="0.2">
      <c r="A28900" s="112"/>
    </row>
    <row r="28901" spans="1:19" ht="11.25" thickBot="1" x14ac:dyDescent="0.2">
      <c r="A28901" s="135" t="s">
        <v>362</v>
      </c>
      <c r="B28901" s="112"/>
      <c r="C28901" s="136">
        <v>2179.19</v>
      </c>
      <c r="D28901" s="136">
        <v>518.53099999999995</v>
      </c>
      <c r="E28901" s="136">
        <v>1100.0519999999999</v>
      </c>
      <c r="F28901" s="136">
        <v>4926.9629999999997</v>
      </c>
      <c r="G28901" s="141" t="s">
        <v>14501</v>
      </c>
      <c r="H28901" s="136">
        <v>3722.8440000000001</v>
      </c>
      <c r="I28901" s="136">
        <v>6594.4669999999996</v>
      </c>
      <c r="J28901" s="141" t="s">
        <v>14501</v>
      </c>
      <c r="K28901" s="136">
        <v>685.20899999999995</v>
      </c>
      <c r="L28901" s="136">
        <v>574.09</v>
      </c>
      <c r="M28901" s="136">
        <v>185.18799999999999</v>
      </c>
      <c r="N28901" s="141" t="s">
        <v>14501</v>
      </c>
      <c r="O28901" s="136">
        <v>35236.036999999997</v>
      </c>
      <c r="P28901" s="136">
        <v>4260.0209999999997</v>
      </c>
      <c r="Q28901" s="140">
        <v>695818.74</v>
      </c>
      <c r="R28901" s="141" t="s">
        <v>14501</v>
      </c>
      <c r="S28901" s="136">
        <v>1854.318</v>
      </c>
    </row>
    <row r="28902" spans="1:19" ht="11.25" thickBot="1" x14ac:dyDescent="0.2">
      <c r="A28902" s="112"/>
    </row>
    <row r="28903" spans="1:19" ht="11.25" thickBot="1" x14ac:dyDescent="0.2">
      <c r="A28903" s="138" t="s">
        <v>364</v>
      </c>
      <c r="B28903" s="112"/>
      <c r="C28903" s="136">
        <v>0</v>
      </c>
      <c r="D28903" s="136">
        <v>0</v>
      </c>
      <c r="E28903" s="136">
        <v>0</v>
      </c>
      <c r="F28903" s="136">
        <v>0</v>
      </c>
      <c r="G28903" s="141" t="s">
        <v>14501</v>
      </c>
      <c r="H28903" s="136">
        <v>0</v>
      </c>
      <c r="I28903" s="136">
        <v>0</v>
      </c>
      <c r="J28903" s="141" t="s">
        <v>14501</v>
      </c>
      <c r="K28903" s="136">
        <v>0</v>
      </c>
      <c r="L28903" s="136">
        <v>0</v>
      </c>
      <c r="M28903" s="136">
        <v>0</v>
      </c>
      <c r="N28903" s="141" t="s">
        <v>14501</v>
      </c>
      <c r="O28903" s="136">
        <v>0</v>
      </c>
      <c r="P28903" s="136">
        <v>0</v>
      </c>
      <c r="Q28903" s="140">
        <v>0</v>
      </c>
      <c r="R28903" s="141" t="s">
        <v>14501</v>
      </c>
      <c r="S28903" s="136">
        <v>0</v>
      </c>
    </row>
    <row r="28904" spans="1:19" ht="11.25" thickBot="1" x14ac:dyDescent="0.2">
      <c r="A28904" s="112"/>
    </row>
    <row r="28905" spans="1:19" ht="11.25" thickBot="1" x14ac:dyDescent="0.2">
      <c r="A28905" s="139" t="s">
        <v>366</v>
      </c>
      <c r="B28905" s="112"/>
      <c r="C28905" s="136">
        <v>0</v>
      </c>
      <c r="D28905" s="136">
        <v>0</v>
      </c>
      <c r="E28905" s="136">
        <v>0</v>
      </c>
      <c r="F28905" s="136">
        <v>0</v>
      </c>
      <c r="G28905" s="141" t="s">
        <v>14501</v>
      </c>
      <c r="H28905" s="136">
        <v>0</v>
      </c>
      <c r="I28905" s="136">
        <v>0</v>
      </c>
      <c r="J28905" s="141" t="s">
        <v>14501</v>
      </c>
      <c r="K28905" s="136">
        <v>0</v>
      </c>
      <c r="L28905" s="136">
        <v>0</v>
      </c>
      <c r="M28905" s="136">
        <v>0</v>
      </c>
      <c r="N28905" s="141" t="s">
        <v>14501</v>
      </c>
      <c r="O28905" s="136">
        <v>0</v>
      </c>
      <c r="P28905" s="136">
        <v>0</v>
      </c>
      <c r="Q28905" s="140">
        <v>0</v>
      </c>
      <c r="R28905" s="141" t="s">
        <v>14501</v>
      </c>
      <c r="S28905" s="136">
        <v>0</v>
      </c>
    </row>
    <row r="28906" spans="1:19" ht="11.25" thickBot="1" x14ac:dyDescent="0.2">
      <c r="A28906" s="112"/>
    </row>
    <row r="28907" spans="1:19" ht="11.25" thickBot="1" x14ac:dyDescent="0.2">
      <c r="A28907" s="106" t="s">
        <v>357</v>
      </c>
      <c r="B28907" s="106" t="s">
        <v>358</v>
      </c>
      <c r="C28907" s="146" t="s">
        <v>68</v>
      </c>
      <c r="D28907" s="146" t="s">
        <v>14511</v>
      </c>
    </row>
    <row r="28908" spans="1:19" ht="11.25" thickBot="1" x14ac:dyDescent="0.2">
      <c r="A28908" s="107">
        <v>1</v>
      </c>
      <c r="B28908" s="132">
        <v>0.86572916666666666</v>
      </c>
      <c r="C28908" s="108">
        <v>13041.493</v>
      </c>
      <c r="D28908" s="141" t="s">
        <v>14500</v>
      </c>
    </row>
    <row r="28909" spans="1:19" ht="11.25" thickBot="1" x14ac:dyDescent="0.2">
      <c r="A28909" s="112"/>
    </row>
    <row r="28910" spans="1:19" ht="11.25" thickBot="1" x14ac:dyDescent="0.2">
      <c r="A28910" s="135" t="s">
        <v>362</v>
      </c>
      <c r="B28910" s="112"/>
      <c r="C28910" s="136">
        <v>13041.493</v>
      </c>
      <c r="D28910" s="141" t="s">
        <v>14501</v>
      </c>
    </row>
    <row r="28911" spans="1:19" ht="11.25" thickBot="1" x14ac:dyDescent="0.2">
      <c r="A28911" s="112"/>
    </row>
    <row r="28912" spans="1:19" ht="11.25" thickBot="1" x14ac:dyDescent="0.2">
      <c r="A28912" s="138" t="s">
        <v>364</v>
      </c>
      <c r="B28912" s="112"/>
      <c r="C28912" s="136">
        <v>0</v>
      </c>
      <c r="D28912" s="141" t="s">
        <v>14501</v>
      </c>
    </row>
    <row r="28913" spans="1:19" ht="11.25" thickBot="1" x14ac:dyDescent="0.2">
      <c r="A28913" s="112"/>
    </row>
    <row r="28914" spans="1:19" ht="11.25" thickBot="1" x14ac:dyDescent="0.2">
      <c r="A28914" s="139" t="s">
        <v>366</v>
      </c>
      <c r="B28914" s="112"/>
      <c r="C28914" s="136">
        <v>0</v>
      </c>
      <c r="D28914" s="141" t="s">
        <v>14501</v>
      </c>
    </row>
    <row r="28915" spans="1:19" ht="10.5" x14ac:dyDescent="0.15">
      <c r="A28915" s="112"/>
    </row>
    <row r="28916" spans="1:19" x14ac:dyDescent="0.15">
      <c r="A28916" s="129"/>
      <c r="B28916" s="86" t="s">
        <v>5851</v>
      </c>
    </row>
    <row r="28917" spans="1:19" ht="9.75" thickBot="1" x14ac:dyDescent="0.2">
      <c r="A28917" s="81" t="s">
        <v>5871</v>
      </c>
    </row>
    <row r="28918" spans="1:19" ht="11.25" thickBot="1" x14ac:dyDescent="0.2">
      <c r="A28918" s="106" t="s">
        <v>357</v>
      </c>
      <c r="B28918" s="106" t="s">
        <v>358</v>
      </c>
      <c r="C28918" s="146" t="s">
        <v>14494</v>
      </c>
      <c r="D28918" s="146" t="s">
        <v>14495</v>
      </c>
      <c r="E28918" s="146" t="s">
        <v>14496</v>
      </c>
      <c r="F28918" s="146" t="s">
        <v>0</v>
      </c>
      <c r="G28918" s="146" t="s">
        <v>1</v>
      </c>
      <c r="H28918" s="146" t="s">
        <v>2</v>
      </c>
      <c r="I28918" s="146" t="s">
        <v>14497</v>
      </c>
      <c r="J28918" s="146" t="s">
        <v>3</v>
      </c>
      <c r="K28918" s="146" t="s">
        <v>14498</v>
      </c>
      <c r="L28918" s="146" t="s">
        <v>7</v>
      </c>
      <c r="M28918" s="146" t="s">
        <v>14499</v>
      </c>
      <c r="N28918" s="146" t="s">
        <v>10</v>
      </c>
      <c r="O28918" s="146" t="s">
        <v>11</v>
      </c>
      <c r="P28918" s="146" t="s">
        <v>12</v>
      </c>
      <c r="Q28918" s="146" t="s">
        <v>13</v>
      </c>
      <c r="R28918" s="146" t="s">
        <v>14</v>
      </c>
      <c r="S28918" s="146" t="s">
        <v>15</v>
      </c>
    </row>
    <row r="28919" spans="1:19" ht="11.25" thickBot="1" x14ac:dyDescent="0.2">
      <c r="A28919" s="107">
        <v>1</v>
      </c>
      <c r="B28919" s="132">
        <v>0.87085648148148154</v>
      </c>
      <c r="C28919" s="141" t="s">
        <v>14500</v>
      </c>
      <c r="D28919" s="141" t="s">
        <v>14500</v>
      </c>
      <c r="E28919" s="141" t="s">
        <v>14500</v>
      </c>
      <c r="F28919" s="108">
        <v>3599.24</v>
      </c>
      <c r="G28919" s="108">
        <v>33.332999999999998</v>
      </c>
      <c r="H28919" s="108">
        <v>71.429000000000002</v>
      </c>
      <c r="I28919" s="108">
        <v>33.332999999999998</v>
      </c>
      <c r="J28919" s="108">
        <v>74.073999999999998</v>
      </c>
      <c r="K28919" s="108">
        <v>539.697</v>
      </c>
      <c r="L28919" s="145">
        <v>9398.0650000000005</v>
      </c>
      <c r="M28919" s="141" t="s">
        <v>14500</v>
      </c>
      <c r="N28919" s="141" t="s">
        <v>14500</v>
      </c>
      <c r="O28919" s="141" t="s">
        <v>14500</v>
      </c>
      <c r="P28919" s="108">
        <v>74.073999999999998</v>
      </c>
      <c r="Q28919" s="108">
        <v>388.89699999999999</v>
      </c>
      <c r="R28919" s="108">
        <v>41.667000000000002</v>
      </c>
      <c r="S28919" s="141" t="s">
        <v>14500</v>
      </c>
    </row>
    <row r="28920" spans="1:19" ht="11.25" thickBot="1" x14ac:dyDescent="0.2">
      <c r="A28920" s="112"/>
    </row>
    <row r="28921" spans="1:19" ht="11.25" thickBot="1" x14ac:dyDescent="0.2">
      <c r="A28921" s="135" t="s">
        <v>362</v>
      </c>
      <c r="B28921" s="112"/>
      <c r="C28921" s="141" t="s">
        <v>14501</v>
      </c>
      <c r="D28921" s="141" t="s">
        <v>14501</v>
      </c>
      <c r="E28921" s="141" t="s">
        <v>14501</v>
      </c>
      <c r="F28921" s="136">
        <v>3599.24</v>
      </c>
      <c r="G28921" s="136">
        <v>33.332999999999998</v>
      </c>
      <c r="H28921" s="136">
        <v>71.429000000000002</v>
      </c>
      <c r="I28921" s="136">
        <v>33.332999999999998</v>
      </c>
      <c r="J28921" s="136">
        <v>74.073999999999998</v>
      </c>
      <c r="K28921" s="136">
        <v>539.697</v>
      </c>
      <c r="L28921" s="140">
        <v>9398.0650000000005</v>
      </c>
      <c r="M28921" s="141" t="s">
        <v>14501</v>
      </c>
      <c r="N28921" s="141" t="s">
        <v>14501</v>
      </c>
      <c r="O28921" s="141" t="s">
        <v>14501</v>
      </c>
      <c r="P28921" s="136">
        <v>74.073999999999998</v>
      </c>
      <c r="Q28921" s="136">
        <v>388.89699999999999</v>
      </c>
      <c r="R28921" s="136">
        <v>41.667000000000002</v>
      </c>
      <c r="S28921" s="141" t="s">
        <v>14501</v>
      </c>
    </row>
    <row r="28922" spans="1:19" ht="11.25" thickBot="1" x14ac:dyDescent="0.2">
      <c r="A28922" s="112"/>
    </row>
    <row r="28923" spans="1:19" ht="11.25" thickBot="1" x14ac:dyDescent="0.2">
      <c r="A28923" s="138" t="s">
        <v>364</v>
      </c>
      <c r="B28923" s="112"/>
      <c r="C28923" s="141" t="s">
        <v>14501</v>
      </c>
      <c r="D28923" s="141" t="s">
        <v>14501</v>
      </c>
      <c r="E28923" s="141" t="s">
        <v>14501</v>
      </c>
      <c r="F28923" s="136">
        <v>0</v>
      </c>
      <c r="G28923" s="136">
        <v>0</v>
      </c>
      <c r="H28923" s="136">
        <v>0</v>
      </c>
      <c r="I28923" s="136">
        <v>0</v>
      </c>
      <c r="J28923" s="136">
        <v>0</v>
      </c>
      <c r="K28923" s="136">
        <v>0</v>
      </c>
      <c r="L28923" s="140">
        <v>0</v>
      </c>
      <c r="M28923" s="141" t="s">
        <v>14501</v>
      </c>
      <c r="N28923" s="141" t="s">
        <v>14501</v>
      </c>
      <c r="O28923" s="141" t="s">
        <v>14501</v>
      </c>
      <c r="P28923" s="136">
        <v>0</v>
      </c>
      <c r="Q28923" s="136">
        <v>0</v>
      </c>
      <c r="R28923" s="136">
        <v>0</v>
      </c>
      <c r="S28923" s="141" t="s">
        <v>14501</v>
      </c>
    </row>
    <row r="28924" spans="1:19" ht="11.25" thickBot="1" x14ac:dyDescent="0.2">
      <c r="A28924" s="112"/>
    </row>
    <row r="28925" spans="1:19" ht="11.25" thickBot="1" x14ac:dyDescent="0.2">
      <c r="A28925" s="139" t="s">
        <v>366</v>
      </c>
      <c r="B28925" s="112"/>
      <c r="C28925" s="141" t="s">
        <v>14501</v>
      </c>
      <c r="D28925" s="141" t="s">
        <v>14501</v>
      </c>
      <c r="E28925" s="141" t="s">
        <v>14501</v>
      </c>
      <c r="F28925" s="136">
        <v>0</v>
      </c>
      <c r="G28925" s="136">
        <v>0</v>
      </c>
      <c r="H28925" s="136">
        <v>0</v>
      </c>
      <c r="I28925" s="136">
        <v>0</v>
      </c>
      <c r="J28925" s="136">
        <v>0</v>
      </c>
      <c r="K28925" s="136">
        <v>0</v>
      </c>
      <c r="L28925" s="140">
        <v>0</v>
      </c>
      <c r="M28925" s="141" t="s">
        <v>14501</v>
      </c>
      <c r="N28925" s="141" t="s">
        <v>14501</v>
      </c>
      <c r="O28925" s="141" t="s">
        <v>14501</v>
      </c>
      <c r="P28925" s="136">
        <v>0</v>
      </c>
      <c r="Q28925" s="136">
        <v>0</v>
      </c>
      <c r="R28925" s="136">
        <v>0</v>
      </c>
      <c r="S28925" s="141" t="s">
        <v>14501</v>
      </c>
    </row>
    <row r="28926" spans="1:19" ht="11.25" thickBot="1" x14ac:dyDescent="0.2">
      <c r="A28926" s="112"/>
    </row>
    <row r="28927" spans="1:19" ht="11.25" thickBot="1" x14ac:dyDescent="0.2">
      <c r="A28927" s="106" t="s">
        <v>357</v>
      </c>
      <c r="B28927" s="106" t="s">
        <v>358</v>
      </c>
      <c r="C28927" s="146" t="s">
        <v>16</v>
      </c>
      <c r="D28927" s="146" t="s">
        <v>14502</v>
      </c>
      <c r="E28927" s="146" t="s">
        <v>14503</v>
      </c>
      <c r="F28927" s="146" t="s">
        <v>20</v>
      </c>
      <c r="G28927" s="146" t="s">
        <v>21</v>
      </c>
      <c r="H28927" s="146" t="s">
        <v>22</v>
      </c>
      <c r="I28927" s="146" t="s">
        <v>23</v>
      </c>
      <c r="J28927" s="146" t="s">
        <v>24</v>
      </c>
      <c r="K28927" s="146" t="s">
        <v>26</v>
      </c>
      <c r="L28927" s="146" t="s">
        <v>14504</v>
      </c>
      <c r="M28927" s="146" t="s">
        <v>27</v>
      </c>
      <c r="N28927" s="146" t="s">
        <v>28</v>
      </c>
      <c r="O28927" s="146" t="s">
        <v>29</v>
      </c>
      <c r="P28927" s="146" t="s">
        <v>30</v>
      </c>
      <c r="Q28927" s="146" t="s">
        <v>14505</v>
      </c>
      <c r="R28927" s="146" t="s">
        <v>32</v>
      </c>
      <c r="S28927" s="146" t="s">
        <v>33</v>
      </c>
    </row>
    <row r="28928" spans="1:19" ht="11.25" thickBot="1" x14ac:dyDescent="0.2">
      <c r="A28928" s="107">
        <v>1</v>
      </c>
      <c r="B28928" s="132">
        <v>0.87085648148148154</v>
      </c>
      <c r="C28928" s="108">
        <v>100.001</v>
      </c>
      <c r="D28928" s="108">
        <v>100.001</v>
      </c>
      <c r="E28928" s="108">
        <v>55.555999999999997</v>
      </c>
      <c r="F28928" s="145">
        <v>10004.239</v>
      </c>
      <c r="G28928" s="141" t="s">
        <v>14500</v>
      </c>
      <c r="H28928" s="141" t="s">
        <v>14500</v>
      </c>
      <c r="I28928" s="141" t="s">
        <v>14500</v>
      </c>
      <c r="J28928" s="141" t="s">
        <v>14500</v>
      </c>
      <c r="K28928" s="145">
        <v>74946.744000000006</v>
      </c>
      <c r="L28928" s="108">
        <v>55.555999999999997</v>
      </c>
      <c r="M28928" s="141" t="s">
        <v>14500</v>
      </c>
      <c r="N28928" s="108">
        <v>33.332999999999998</v>
      </c>
      <c r="O28928" s="141" t="s">
        <v>14500</v>
      </c>
      <c r="P28928" s="141" t="s">
        <v>14500</v>
      </c>
      <c r="Q28928" s="108">
        <v>66.667000000000002</v>
      </c>
      <c r="R28928" s="108">
        <v>142.858</v>
      </c>
      <c r="S28928" s="141" t="s">
        <v>14500</v>
      </c>
    </row>
    <row r="28929" spans="1:19" ht="11.25" thickBot="1" x14ac:dyDescent="0.2">
      <c r="A28929" s="112"/>
    </row>
    <row r="28930" spans="1:19" ht="11.25" thickBot="1" x14ac:dyDescent="0.2">
      <c r="A28930" s="135" t="s">
        <v>362</v>
      </c>
      <c r="B28930" s="112"/>
      <c r="C28930" s="136">
        <v>100.001</v>
      </c>
      <c r="D28930" s="136">
        <v>100.001</v>
      </c>
      <c r="E28930" s="136">
        <v>55.555999999999997</v>
      </c>
      <c r="F28930" s="140">
        <v>10004.239</v>
      </c>
      <c r="G28930" s="141" t="s">
        <v>14501</v>
      </c>
      <c r="H28930" s="141" t="s">
        <v>14501</v>
      </c>
      <c r="I28930" s="141" t="s">
        <v>14501</v>
      </c>
      <c r="J28930" s="141" t="s">
        <v>14501</v>
      </c>
      <c r="K28930" s="140">
        <v>74946.744000000006</v>
      </c>
      <c r="L28930" s="136">
        <v>55.555999999999997</v>
      </c>
      <c r="M28930" s="141" t="s">
        <v>14501</v>
      </c>
      <c r="N28930" s="136">
        <v>33.332999999999998</v>
      </c>
      <c r="O28930" s="141" t="s">
        <v>14501</v>
      </c>
      <c r="P28930" s="141" t="s">
        <v>14501</v>
      </c>
      <c r="Q28930" s="136">
        <v>66.667000000000002</v>
      </c>
      <c r="R28930" s="136">
        <v>142.858</v>
      </c>
      <c r="S28930" s="141" t="s">
        <v>14501</v>
      </c>
    </row>
    <row r="28931" spans="1:19" ht="11.25" thickBot="1" x14ac:dyDescent="0.2">
      <c r="A28931" s="112"/>
    </row>
    <row r="28932" spans="1:19" ht="11.25" thickBot="1" x14ac:dyDescent="0.2">
      <c r="A28932" s="138" t="s">
        <v>364</v>
      </c>
      <c r="B28932" s="112"/>
      <c r="C28932" s="136">
        <v>0</v>
      </c>
      <c r="D28932" s="136">
        <v>0</v>
      </c>
      <c r="E28932" s="136">
        <v>0</v>
      </c>
      <c r="F28932" s="140">
        <v>0</v>
      </c>
      <c r="G28932" s="141" t="s">
        <v>14501</v>
      </c>
      <c r="H28932" s="141" t="s">
        <v>14501</v>
      </c>
      <c r="I28932" s="141" t="s">
        <v>14501</v>
      </c>
      <c r="J28932" s="141" t="s">
        <v>14501</v>
      </c>
      <c r="K28932" s="140">
        <v>0</v>
      </c>
      <c r="L28932" s="136">
        <v>0</v>
      </c>
      <c r="M28932" s="141" t="s">
        <v>14501</v>
      </c>
      <c r="N28932" s="136">
        <v>0</v>
      </c>
      <c r="O28932" s="141" t="s">
        <v>14501</v>
      </c>
      <c r="P28932" s="141" t="s">
        <v>14501</v>
      </c>
      <c r="Q28932" s="136">
        <v>0</v>
      </c>
      <c r="R28932" s="136">
        <v>0</v>
      </c>
      <c r="S28932" s="141" t="s">
        <v>14501</v>
      </c>
    </row>
    <row r="28933" spans="1:19" ht="11.25" thickBot="1" x14ac:dyDescent="0.2">
      <c r="A28933" s="112"/>
    </row>
    <row r="28934" spans="1:19" ht="11.25" thickBot="1" x14ac:dyDescent="0.2">
      <c r="A28934" s="139" t="s">
        <v>366</v>
      </c>
      <c r="B28934" s="112"/>
      <c r="C28934" s="136">
        <v>0</v>
      </c>
      <c r="D28934" s="136">
        <v>0</v>
      </c>
      <c r="E28934" s="136">
        <v>0</v>
      </c>
      <c r="F28934" s="140">
        <v>0</v>
      </c>
      <c r="G28934" s="141" t="s">
        <v>14501</v>
      </c>
      <c r="H28934" s="141" t="s">
        <v>14501</v>
      </c>
      <c r="I28934" s="141" t="s">
        <v>14501</v>
      </c>
      <c r="J28934" s="141" t="s">
        <v>14501</v>
      </c>
      <c r="K28934" s="140">
        <v>0</v>
      </c>
      <c r="L28934" s="136">
        <v>0</v>
      </c>
      <c r="M28934" s="141" t="s">
        <v>14501</v>
      </c>
      <c r="N28934" s="136">
        <v>0</v>
      </c>
      <c r="O28934" s="141" t="s">
        <v>14501</v>
      </c>
      <c r="P28934" s="141" t="s">
        <v>14501</v>
      </c>
      <c r="Q28934" s="136">
        <v>0</v>
      </c>
      <c r="R28934" s="136">
        <v>0</v>
      </c>
      <c r="S28934" s="141" t="s">
        <v>14501</v>
      </c>
    </row>
    <row r="28935" spans="1:19" ht="11.25" thickBot="1" x14ac:dyDescent="0.2">
      <c r="A28935" s="112"/>
    </row>
    <row r="28936" spans="1:19" ht="11.25" thickBot="1" x14ac:dyDescent="0.2">
      <c r="A28936" s="106" t="s">
        <v>357</v>
      </c>
      <c r="B28936" s="106" t="s">
        <v>358</v>
      </c>
      <c r="C28936" s="146" t="s">
        <v>35</v>
      </c>
      <c r="D28936" s="146" t="s">
        <v>36</v>
      </c>
      <c r="E28936" s="146" t="s">
        <v>14506</v>
      </c>
      <c r="F28936" s="146" t="s">
        <v>38</v>
      </c>
      <c r="G28936" s="146" t="s">
        <v>39</v>
      </c>
      <c r="H28936" s="146" t="s">
        <v>41</v>
      </c>
      <c r="I28936" s="146" t="s">
        <v>42</v>
      </c>
      <c r="J28936" s="146" t="s">
        <v>43</v>
      </c>
      <c r="K28936" s="146" t="s">
        <v>44</v>
      </c>
      <c r="L28936" s="146" t="s">
        <v>45</v>
      </c>
      <c r="M28936" s="146" t="s">
        <v>46</v>
      </c>
      <c r="N28936" s="146" t="s">
        <v>47</v>
      </c>
      <c r="O28936" s="146" t="s">
        <v>48</v>
      </c>
      <c r="P28936" s="146" t="s">
        <v>49</v>
      </c>
      <c r="Q28936" s="146" t="s">
        <v>50</v>
      </c>
      <c r="R28936" s="146" t="s">
        <v>51</v>
      </c>
      <c r="S28936" s="146" t="s">
        <v>52</v>
      </c>
    </row>
    <row r="28937" spans="1:19" ht="11.25" thickBot="1" x14ac:dyDescent="0.2">
      <c r="A28937" s="107">
        <v>1</v>
      </c>
      <c r="B28937" s="132">
        <v>0.87085648148148154</v>
      </c>
      <c r="C28937" s="145">
        <v>158909.07</v>
      </c>
      <c r="D28937" s="141" t="s">
        <v>14500</v>
      </c>
      <c r="E28937" s="141" t="s">
        <v>14500</v>
      </c>
      <c r="F28937" s="141" t="s">
        <v>14500</v>
      </c>
      <c r="G28937" s="141" t="s">
        <v>14500</v>
      </c>
      <c r="H28937" s="108">
        <v>66.667000000000002</v>
      </c>
      <c r="I28937" s="141" t="s">
        <v>14500</v>
      </c>
      <c r="J28937" s="108">
        <v>33.332999999999998</v>
      </c>
      <c r="K28937" s="141" t="s">
        <v>14500</v>
      </c>
      <c r="L28937" s="141" t="s">
        <v>14500</v>
      </c>
      <c r="M28937" s="141" t="s">
        <v>14500</v>
      </c>
      <c r="N28937" s="141" t="s">
        <v>14500</v>
      </c>
      <c r="O28937" s="141" t="s">
        <v>14500</v>
      </c>
      <c r="P28937" s="141" t="s">
        <v>14500</v>
      </c>
      <c r="Q28937" s="141" t="s">
        <v>14500</v>
      </c>
      <c r="R28937" s="141" t="s">
        <v>14500</v>
      </c>
      <c r="S28937" s="141" t="s">
        <v>14500</v>
      </c>
    </row>
    <row r="28938" spans="1:19" ht="11.25" thickBot="1" x14ac:dyDescent="0.2">
      <c r="A28938" s="112"/>
    </row>
    <row r="28939" spans="1:19" ht="11.25" thickBot="1" x14ac:dyDescent="0.2">
      <c r="A28939" s="135" t="s">
        <v>362</v>
      </c>
      <c r="B28939" s="112"/>
      <c r="C28939" s="140">
        <v>158909.07</v>
      </c>
      <c r="D28939" s="141" t="s">
        <v>14501</v>
      </c>
      <c r="E28939" s="141" t="s">
        <v>14501</v>
      </c>
      <c r="F28939" s="141" t="s">
        <v>14501</v>
      </c>
      <c r="G28939" s="141" t="s">
        <v>14501</v>
      </c>
      <c r="H28939" s="136">
        <v>66.667000000000002</v>
      </c>
      <c r="I28939" s="141" t="s">
        <v>14501</v>
      </c>
      <c r="J28939" s="136">
        <v>33.332999999999998</v>
      </c>
      <c r="K28939" s="141" t="s">
        <v>14501</v>
      </c>
      <c r="L28939" s="141" t="s">
        <v>14501</v>
      </c>
      <c r="M28939" s="141" t="s">
        <v>14501</v>
      </c>
      <c r="N28939" s="141" t="s">
        <v>14501</v>
      </c>
      <c r="O28939" s="141" t="s">
        <v>14501</v>
      </c>
      <c r="P28939" s="141" t="s">
        <v>14501</v>
      </c>
      <c r="Q28939" s="141" t="s">
        <v>14501</v>
      </c>
      <c r="R28939" s="141" t="s">
        <v>14501</v>
      </c>
      <c r="S28939" s="141" t="s">
        <v>14501</v>
      </c>
    </row>
    <row r="28940" spans="1:19" ht="11.25" thickBot="1" x14ac:dyDescent="0.2">
      <c r="A28940" s="112"/>
    </row>
    <row r="28941" spans="1:19" ht="11.25" thickBot="1" x14ac:dyDescent="0.2">
      <c r="A28941" s="138" t="s">
        <v>364</v>
      </c>
      <c r="B28941" s="112"/>
      <c r="C28941" s="140">
        <v>0</v>
      </c>
      <c r="D28941" s="141" t="s">
        <v>14501</v>
      </c>
      <c r="E28941" s="141" t="s">
        <v>14501</v>
      </c>
      <c r="F28941" s="141" t="s">
        <v>14501</v>
      </c>
      <c r="G28941" s="141" t="s">
        <v>14501</v>
      </c>
      <c r="H28941" s="136">
        <v>0</v>
      </c>
      <c r="I28941" s="141" t="s">
        <v>14501</v>
      </c>
      <c r="J28941" s="136">
        <v>0</v>
      </c>
      <c r="K28941" s="141" t="s">
        <v>14501</v>
      </c>
      <c r="L28941" s="141" t="s">
        <v>14501</v>
      </c>
      <c r="M28941" s="141" t="s">
        <v>14501</v>
      </c>
      <c r="N28941" s="141" t="s">
        <v>14501</v>
      </c>
      <c r="O28941" s="141" t="s">
        <v>14501</v>
      </c>
      <c r="P28941" s="141" t="s">
        <v>14501</v>
      </c>
      <c r="Q28941" s="141" t="s">
        <v>14501</v>
      </c>
      <c r="R28941" s="141" t="s">
        <v>14501</v>
      </c>
      <c r="S28941" s="141" t="s">
        <v>14501</v>
      </c>
    </row>
    <row r="28942" spans="1:19" ht="11.25" thickBot="1" x14ac:dyDescent="0.2">
      <c r="A28942" s="112"/>
    </row>
    <row r="28943" spans="1:19" ht="11.25" thickBot="1" x14ac:dyDescent="0.2">
      <c r="A28943" s="139" t="s">
        <v>366</v>
      </c>
      <c r="B28943" s="112"/>
      <c r="C28943" s="140">
        <v>0</v>
      </c>
      <c r="D28943" s="141" t="s">
        <v>14501</v>
      </c>
      <c r="E28943" s="141" t="s">
        <v>14501</v>
      </c>
      <c r="F28943" s="141" t="s">
        <v>14501</v>
      </c>
      <c r="G28943" s="141" t="s">
        <v>14501</v>
      </c>
      <c r="H28943" s="136">
        <v>0</v>
      </c>
      <c r="I28943" s="141" t="s">
        <v>14501</v>
      </c>
      <c r="J28943" s="136">
        <v>0</v>
      </c>
      <c r="K28943" s="141" t="s">
        <v>14501</v>
      </c>
      <c r="L28943" s="141" t="s">
        <v>14501</v>
      </c>
      <c r="M28943" s="141" t="s">
        <v>14501</v>
      </c>
      <c r="N28943" s="141" t="s">
        <v>14501</v>
      </c>
      <c r="O28943" s="141" t="s">
        <v>14501</v>
      </c>
      <c r="P28943" s="141" t="s">
        <v>14501</v>
      </c>
      <c r="Q28943" s="141" t="s">
        <v>14501</v>
      </c>
      <c r="R28943" s="141" t="s">
        <v>14501</v>
      </c>
      <c r="S28943" s="141" t="s">
        <v>14501</v>
      </c>
    </row>
    <row r="28944" spans="1:19" ht="11.25" thickBot="1" x14ac:dyDescent="0.2">
      <c r="A28944" s="112"/>
    </row>
    <row r="28945" spans="1:19" ht="11.25" thickBot="1" x14ac:dyDescent="0.2">
      <c r="A28945" s="106" t="s">
        <v>357</v>
      </c>
      <c r="B28945" s="106" t="s">
        <v>358</v>
      </c>
      <c r="C28945" s="146" t="s">
        <v>53</v>
      </c>
      <c r="D28945" s="146" t="s">
        <v>54</v>
      </c>
      <c r="E28945" s="146" t="s">
        <v>55</v>
      </c>
      <c r="F28945" s="146" t="s">
        <v>56</v>
      </c>
      <c r="G28945" s="146" t="s">
        <v>14507</v>
      </c>
      <c r="H28945" s="146" t="s">
        <v>57</v>
      </c>
      <c r="I28945" s="146" t="s">
        <v>59</v>
      </c>
      <c r="J28945" s="146" t="s">
        <v>14508</v>
      </c>
      <c r="K28945" s="146" t="s">
        <v>60</v>
      </c>
      <c r="L28945" s="146" t="s">
        <v>61</v>
      </c>
      <c r="M28945" s="146" t="s">
        <v>62</v>
      </c>
      <c r="N28945" s="146" t="s">
        <v>14509</v>
      </c>
      <c r="O28945" s="146" t="s">
        <v>63</v>
      </c>
      <c r="P28945" s="146" t="s">
        <v>64</v>
      </c>
      <c r="Q28945" s="146" t="s">
        <v>66</v>
      </c>
      <c r="R28945" s="146" t="s">
        <v>14510</v>
      </c>
      <c r="S28945" s="146" t="s">
        <v>67</v>
      </c>
    </row>
    <row r="28946" spans="1:19" ht="11.25" thickBot="1" x14ac:dyDescent="0.2">
      <c r="A28946" s="107">
        <v>1</v>
      </c>
      <c r="B28946" s="132">
        <v>0.87085648148148154</v>
      </c>
      <c r="C28946" s="141" t="s">
        <v>14500</v>
      </c>
      <c r="D28946" s="141" t="s">
        <v>14500</v>
      </c>
      <c r="E28946" s="141" t="s">
        <v>14500</v>
      </c>
      <c r="F28946" s="141" t="s">
        <v>14500</v>
      </c>
      <c r="G28946" s="141" t="s">
        <v>14500</v>
      </c>
      <c r="H28946" s="141" t="s">
        <v>14500</v>
      </c>
      <c r="I28946" s="141" t="s">
        <v>14500</v>
      </c>
      <c r="J28946" s="141" t="s">
        <v>14500</v>
      </c>
      <c r="K28946" s="141" t="s">
        <v>14500</v>
      </c>
      <c r="L28946" s="141" t="s">
        <v>14500</v>
      </c>
      <c r="M28946" s="108">
        <v>111.11199999999999</v>
      </c>
      <c r="N28946" s="141" t="s">
        <v>14500</v>
      </c>
      <c r="O28946" s="141" t="s">
        <v>14500</v>
      </c>
      <c r="P28946" s="108">
        <v>33.332999999999998</v>
      </c>
      <c r="Q28946" s="145">
        <v>691135.14</v>
      </c>
      <c r="R28946" s="141" t="s">
        <v>14500</v>
      </c>
      <c r="S28946" s="141" t="s">
        <v>14500</v>
      </c>
    </row>
    <row r="28947" spans="1:19" ht="11.25" thickBot="1" x14ac:dyDescent="0.2">
      <c r="A28947" s="112"/>
    </row>
    <row r="28948" spans="1:19" ht="11.25" thickBot="1" x14ac:dyDescent="0.2">
      <c r="A28948" s="135" t="s">
        <v>362</v>
      </c>
      <c r="B28948" s="112"/>
      <c r="C28948" s="141" t="s">
        <v>14501</v>
      </c>
      <c r="D28948" s="141" t="s">
        <v>14501</v>
      </c>
      <c r="E28948" s="141" t="s">
        <v>14501</v>
      </c>
      <c r="F28948" s="141" t="s">
        <v>14501</v>
      </c>
      <c r="G28948" s="141" t="s">
        <v>14501</v>
      </c>
      <c r="H28948" s="141" t="s">
        <v>14501</v>
      </c>
      <c r="I28948" s="141" t="s">
        <v>14501</v>
      </c>
      <c r="J28948" s="141" t="s">
        <v>14501</v>
      </c>
      <c r="K28948" s="141" t="s">
        <v>14501</v>
      </c>
      <c r="L28948" s="141" t="s">
        <v>14501</v>
      </c>
      <c r="M28948" s="136">
        <v>111.11199999999999</v>
      </c>
      <c r="N28948" s="141" t="s">
        <v>14501</v>
      </c>
      <c r="O28948" s="141" t="s">
        <v>14501</v>
      </c>
      <c r="P28948" s="136">
        <v>33.332999999999998</v>
      </c>
      <c r="Q28948" s="140">
        <v>691135.14</v>
      </c>
      <c r="R28948" s="141" t="s">
        <v>14501</v>
      </c>
      <c r="S28948" s="141" t="s">
        <v>14501</v>
      </c>
    </row>
    <row r="28949" spans="1:19" ht="11.25" thickBot="1" x14ac:dyDescent="0.2">
      <c r="A28949" s="112"/>
    </row>
    <row r="28950" spans="1:19" ht="11.25" thickBot="1" x14ac:dyDescent="0.2">
      <c r="A28950" s="138" t="s">
        <v>364</v>
      </c>
      <c r="B28950" s="112"/>
      <c r="C28950" s="141" t="s">
        <v>14501</v>
      </c>
      <c r="D28950" s="141" t="s">
        <v>14501</v>
      </c>
      <c r="E28950" s="141" t="s">
        <v>14501</v>
      </c>
      <c r="F28950" s="141" t="s">
        <v>14501</v>
      </c>
      <c r="G28950" s="141" t="s">
        <v>14501</v>
      </c>
      <c r="H28950" s="141" t="s">
        <v>14501</v>
      </c>
      <c r="I28950" s="141" t="s">
        <v>14501</v>
      </c>
      <c r="J28950" s="141" t="s">
        <v>14501</v>
      </c>
      <c r="K28950" s="141" t="s">
        <v>14501</v>
      </c>
      <c r="L28950" s="141" t="s">
        <v>14501</v>
      </c>
      <c r="M28950" s="136">
        <v>0</v>
      </c>
      <c r="N28950" s="141" t="s">
        <v>14501</v>
      </c>
      <c r="O28950" s="141" t="s">
        <v>14501</v>
      </c>
      <c r="P28950" s="136">
        <v>0</v>
      </c>
      <c r="Q28950" s="140">
        <v>0</v>
      </c>
      <c r="R28950" s="141" t="s">
        <v>14501</v>
      </c>
      <c r="S28950" s="141" t="s">
        <v>14501</v>
      </c>
    </row>
    <row r="28951" spans="1:19" ht="11.25" thickBot="1" x14ac:dyDescent="0.2">
      <c r="A28951" s="112"/>
    </row>
    <row r="28952" spans="1:19" ht="11.25" thickBot="1" x14ac:dyDescent="0.2">
      <c r="A28952" s="139" t="s">
        <v>366</v>
      </c>
      <c r="B28952" s="112"/>
      <c r="C28952" s="141" t="s">
        <v>14501</v>
      </c>
      <c r="D28952" s="141" t="s">
        <v>14501</v>
      </c>
      <c r="E28952" s="141" t="s">
        <v>14501</v>
      </c>
      <c r="F28952" s="141" t="s">
        <v>14501</v>
      </c>
      <c r="G28952" s="141" t="s">
        <v>14501</v>
      </c>
      <c r="H28952" s="141" t="s">
        <v>14501</v>
      </c>
      <c r="I28952" s="141" t="s">
        <v>14501</v>
      </c>
      <c r="J28952" s="141" t="s">
        <v>14501</v>
      </c>
      <c r="K28952" s="141" t="s">
        <v>14501</v>
      </c>
      <c r="L28952" s="141" t="s">
        <v>14501</v>
      </c>
      <c r="M28952" s="136">
        <v>0</v>
      </c>
      <c r="N28952" s="141" t="s">
        <v>14501</v>
      </c>
      <c r="O28952" s="141" t="s">
        <v>14501</v>
      </c>
      <c r="P28952" s="136">
        <v>0</v>
      </c>
      <c r="Q28952" s="140">
        <v>0</v>
      </c>
      <c r="R28952" s="141" t="s">
        <v>14501</v>
      </c>
      <c r="S28952" s="141" t="s">
        <v>14501</v>
      </c>
    </row>
    <row r="28953" spans="1:19" ht="11.25" thickBot="1" x14ac:dyDescent="0.2">
      <c r="A28953" s="112"/>
    </row>
    <row r="28954" spans="1:19" ht="11.25" thickBot="1" x14ac:dyDescent="0.2">
      <c r="A28954" s="106" t="s">
        <v>357</v>
      </c>
      <c r="B28954" s="106" t="s">
        <v>358</v>
      </c>
      <c r="C28954" s="146" t="s">
        <v>68</v>
      </c>
      <c r="D28954" s="146" t="s">
        <v>14511</v>
      </c>
    </row>
    <row r="28955" spans="1:19" ht="11.25" thickBot="1" x14ac:dyDescent="0.2">
      <c r="A28955" s="107">
        <v>1</v>
      </c>
      <c r="B28955" s="132">
        <v>0.87085648148148154</v>
      </c>
      <c r="C28955" s="141" t="s">
        <v>14500</v>
      </c>
      <c r="D28955" s="141" t="s">
        <v>14500</v>
      </c>
    </row>
    <row r="28956" spans="1:19" ht="11.25" thickBot="1" x14ac:dyDescent="0.2">
      <c r="A28956" s="112"/>
    </row>
    <row r="28957" spans="1:19" ht="11.25" thickBot="1" x14ac:dyDescent="0.2">
      <c r="A28957" s="135" t="s">
        <v>362</v>
      </c>
      <c r="B28957" s="112"/>
      <c r="C28957" s="141" t="s">
        <v>14501</v>
      </c>
      <c r="D28957" s="141" t="s">
        <v>14501</v>
      </c>
    </row>
    <row r="28958" spans="1:19" ht="11.25" thickBot="1" x14ac:dyDescent="0.2">
      <c r="A28958" s="112"/>
    </row>
    <row r="28959" spans="1:19" ht="11.25" thickBot="1" x14ac:dyDescent="0.2">
      <c r="A28959" s="138" t="s">
        <v>364</v>
      </c>
      <c r="B28959" s="112"/>
      <c r="C28959" s="141" t="s">
        <v>14501</v>
      </c>
      <c r="D28959" s="141" t="s">
        <v>14501</v>
      </c>
    </row>
    <row r="28960" spans="1:19" ht="11.25" thickBot="1" x14ac:dyDescent="0.2">
      <c r="A28960" s="112"/>
    </row>
    <row r="28961" spans="1:19" ht="11.25" thickBot="1" x14ac:dyDescent="0.2">
      <c r="A28961" s="139" t="s">
        <v>366</v>
      </c>
      <c r="B28961" s="112"/>
      <c r="C28961" s="141" t="s">
        <v>14501</v>
      </c>
      <c r="D28961" s="141" t="s">
        <v>14501</v>
      </c>
    </row>
    <row r="28962" spans="1:19" ht="10.5" x14ac:dyDescent="0.15">
      <c r="A28962" s="112"/>
    </row>
    <row r="28963" spans="1:19" ht="14.25" x14ac:dyDescent="0.2">
      <c r="A28963" s="80" t="s">
        <v>14630</v>
      </c>
    </row>
    <row r="28964" spans="1:19" ht="10.5" x14ac:dyDescent="0.15">
      <c r="A28964" s="112"/>
    </row>
    <row r="28965" spans="1:19" x14ac:dyDescent="0.15">
      <c r="A28965" s="129"/>
      <c r="B28965" s="86" t="s">
        <v>355</v>
      </c>
    </row>
    <row r="28966" spans="1:19" ht="9.75" thickBot="1" x14ac:dyDescent="0.2">
      <c r="A28966" s="81" t="s">
        <v>5871</v>
      </c>
    </row>
    <row r="28967" spans="1:19" ht="11.25" thickBot="1" x14ac:dyDescent="0.2">
      <c r="A28967" s="106" t="s">
        <v>357</v>
      </c>
      <c r="B28967" s="106" t="s">
        <v>358</v>
      </c>
      <c r="C28967" s="146" t="s">
        <v>14494</v>
      </c>
      <c r="D28967" s="146" t="s">
        <v>14495</v>
      </c>
      <c r="E28967" s="146" t="s">
        <v>14496</v>
      </c>
      <c r="F28967" s="146" t="s">
        <v>0</v>
      </c>
      <c r="G28967" s="146" t="s">
        <v>1</v>
      </c>
      <c r="H28967" s="146" t="s">
        <v>2</v>
      </c>
      <c r="I28967" s="146" t="s">
        <v>14497</v>
      </c>
      <c r="J28967" s="146" t="s">
        <v>3</v>
      </c>
      <c r="K28967" s="146" t="s">
        <v>14498</v>
      </c>
      <c r="L28967" s="146" t="s">
        <v>7</v>
      </c>
      <c r="M28967" s="146" t="s">
        <v>14499</v>
      </c>
      <c r="N28967" s="146" t="s">
        <v>10</v>
      </c>
      <c r="O28967" s="146" t="s">
        <v>11</v>
      </c>
      <c r="P28967" s="146" t="s">
        <v>12</v>
      </c>
      <c r="Q28967" s="146" t="s">
        <v>13</v>
      </c>
      <c r="R28967" s="146" t="s">
        <v>14</v>
      </c>
      <c r="S28967" s="146" t="s">
        <v>15</v>
      </c>
    </row>
    <row r="28968" spans="1:19" ht="11.25" thickBot="1" x14ac:dyDescent="0.2">
      <c r="A28968" s="107">
        <v>1</v>
      </c>
      <c r="B28968" s="132">
        <v>0.40421296296296294</v>
      </c>
      <c r="C28968" s="141" t="s">
        <v>14500</v>
      </c>
      <c r="D28968" s="141" t="s">
        <v>14500</v>
      </c>
      <c r="E28968" s="108">
        <v>53.744999999999997</v>
      </c>
      <c r="F28968" s="108">
        <v>5634.9979999999996</v>
      </c>
      <c r="G28968" s="141" t="s">
        <v>14500</v>
      </c>
      <c r="H28968" s="108">
        <v>53.744999999999997</v>
      </c>
      <c r="I28968" s="108">
        <v>302.31599999999997</v>
      </c>
      <c r="J28968" s="141" t="s">
        <v>14500</v>
      </c>
      <c r="K28968" s="108">
        <v>686.74699999999996</v>
      </c>
      <c r="L28968" s="133">
        <v>0.62021999999999999</v>
      </c>
      <c r="M28968" s="141" t="s">
        <v>14500</v>
      </c>
      <c r="N28968" s="141" t="s">
        <v>14631</v>
      </c>
      <c r="O28968" s="108">
        <v>93.94</v>
      </c>
      <c r="P28968" s="108">
        <v>57.485999999999997</v>
      </c>
      <c r="Q28968" s="108">
        <v>394.50700000000001</v>
      </c>
      <c r="R28968" s="108">
        <v>58.982999999999997</v>
      </c>
      <c r="S28968" s="141" t="s">
        <v>14500</v>
      </c>
    </row>
    <row r="28969" spans="1:19" ht="11.25" thickBot="1" x14ac:dyDescent="0.2">
      <c r="A28969" s="112"/>
    </row>
    <row r="28970" spans="1:19" ht="11.25" thickBot="1" x14ac:dyDescent="0.2">
      <c r="A28970" s="135" t="s">
        <v>362</v>
      </c>
      <c r="B28970" s="112"/>
      <c r="C28970" s="141" t="s">
        <v>14501</v>
      </c>
      <c r="D28970" s="141" t="s">
        <v>14501</v>
      </c>
      <c r="E28970" s="136">
        <v>53.744999999999997</v>
      </c>
      <c r="F28970" s="136">
        <v>5634.9979999999996</v>
      </c>
      <c r="G28970" s="141" t="s">
        <v>14501</v>
      </c>
      <c r="H28970" s="136">
        <v>53.744999999999997</v>
      </c>
      <c r="I28970" s="136">
        <v>302.31599999999997</v>
      </c>
      <c r="J28970" s="141" t="s">
        <v>14501</v>
      </c>
      <c r="K28970" s="136">
        <v>686.74699999999996</v>
      </c>
      <c r="L28970" s="137">
        <v>0.62021999999999999</v>
      </c>
      <c r="M28970" s="141" t="s">
        <v>14501</v>
      </c>
      <c r="N28970" s="141" t="s">
        <v>14632</v>
      </c>
      <c r="O28970" s="136">
        <v>93.94</v>
      </c>
      <c r="P28970" s="136">
        <v>57.485999999999997</v>
      </c>
      <c r="Q28970" s="136">
        <v>394.50700000000001</v>
      </c>
      <c r="R28970" s="136">
        <v>58.982999999999997</v>
      </c>
      <c r="S28970" s="141" t="s">
        <v>14501</v>
      </c>
    </row>
    <row r="28971" spans="1:19" ht="11.25" thickBot="1" x14ac:dyDescent="0.2">
      <c r="A28971" s="112"/>
    </row>
    <row r="28972" spans="1:19" ht="11.25" thickBot="1" x14ac:dyDescent="0.2">
      <c r="A28972" s="138" t="s">
        <v>364</v>
      </c>
      <c r="B28972" s="112"/>
      <c r="C28972" s="141" t="s">
        <v>14501</v>
      </c>
      <c r="D28972" s="141" t="s">
        <v>14501</v>
      </c>
      <c r="E28972" s="136">
        <v>0</v>
      </c>
      <c r="F28972" s="136">
        <v>0</v>
      </c>
      <c r="G28972" s="141" t="s">
        <v>14501</v>
      </c>
      <c r="H28972" s="136">
        <v>0</v>
      </c>
      <c r="I28972" s="136">
        <v>0</v>
      </c>
      <c r="J28972" s="141" t="s">
        <v>14501</v>
      </c>
      <c r="K28972" s="136">
        <v>0</v>
      </c>
      <c r="L28972" s="140" t="s">
        <v>3713</v>
      </c>
      <c r="M28972" s="141" t="s">
        <v>14501</v>
      </c>
      <c r="N28972" s="141" t="s">
        <v>14501</v>
      </c>
      <c r="O28972" s="136">
        <v>0</v>
      </c>
      <c r="P28972" s="136">
        <v>0</v>
      </c>
      <c r="Q28972" s="136">
        <v>0</v>
      </c>
      <c r="R28972" s="136">
        <v>0</v>
      </c>
      <c r="S28972" s="141" t="s">
        <v>14501</v>
      </c>
    </row>
    <row r="28973" spans="1:19" ht="11.25" thickBot="1" x14ac:dyDescent="0.2">
      <c r="A28973" s="112"/>
    </row>
    <row r="28974" spans="1:19" ht="11.25" thickBot="1" x14ac:dyDescent="0.2">
      <c r="A28974" s="139" t="s">
        <v>366</v>
      </c>
      <c r="B28974" s="112"/>
      <c r="C28974" s="141" t="s">
        <v>14501</v>
      </c>
      <c r="D28974" s="141" t="s">
        <v>14501</v>
      </c>
      <c r="E28974" s="136">
        <v>0</v>
      </c>
      <c r="F28974" s="136">
        <v>0</v>
      </c>
      <c r="G28974" s="141" t="s">
        <v>14501</v>
      </c>
      <c r="H28974" s="136">
        <v>0</v>
      </c>
      <c r="I28974" s="136">
        <v>0</v>
      </c>
      <c r="J28974" s="141" t="s">
        <v>14501</v>
      </c>
      <c r="K28974" s="136">
        <v>0</v>
      </c>
      <c r="L28974" s="140">
        <v>0</v>
      </c>
      <c r="M28974" s="141" t="s">
        <v>14501</v>
      </c>
      <c r="N28974" s="141" t="s">
        <v>14501</v>
      </c>
      <c r="O28974" s="136">
        <v>0</v>
      </c>
      <c r="P28974" s="136">
        <v>0</v>
      </c>
      <c r="Q28974" s="136">
        <v>0</v>
      </c>
      <c r="R28974" s="136">
        <v>0</v>
      </c>
      <c r="S28974" s="141" t="s">
        <v>14501</v>
      </c>
    </row>
    <row r="28975" spans="1:19" ht="11.25" thickBot="1" x14ac:dyDescent="0.2">
      <c r="A28975" s="112"/>
    </row>
    <row r="28976" spans="1:19" ht="11.25" thickBot="1" x14ac:dyDescent="0.2">
      <c r="A28976" s="106" t="s">
        <v>357</v>
      </c>
      <c r="B28976" s="106" t="s">
        <v>358</v>
      </c>
      <c r="C28976" s="146" t="s">
        <v>16</v>
      </c>
      <c r="D28976" s="146" t="s">
        <v>14502</v>
      </c>
      <c r="E28976" s="146" t="s">
        <v>14503</v>
      </c>
      <c r="F28976" s="146" t="s">
        <v>20</v>
      </c>
      <c r="G28976" s="146" t="s">
        <v>21</v>
      </c>
      <c r="H28976" s="146" t="s">
        <v>22</v>
      </c>
      <c r="I28976" s="146" t="s">
        <v>23</v>
      </c>
      <c r="J28976" s="146" t="s">
        <v>24</v>
      </c>
      <c r="K28976" s="146" t="s">
        <v>26</v>
      </c>
      <c r="L28976" s="146" t="s">
        <v>14504</v>
      </c>
      <c r="M28976" s="146" t="s">
        <v>27</v>
      </c>
      <c r="N28976" s="146" t="s">
        <v>28</v>
      </c>
      <c r="O28976" s="146" t="s">
        <v>29</v>
      </c>
      <c r="P28976" s="146" t="s">
        <v>30</v>
      </c>
      <c r="Q28976" s="146" t="s">
        <v>14505</v>
      </c>
      <c r="R28976" s="146" t="s">
        <v>32</v>
      </c>
      <c r="S28976" s="146" t="s">
        <v>33</v>
      </c>
    </row>
    <row r="28977" spans="1:19" ht="11.25" thickBot="1" x14ac:dyDescent="0.2">
      <c r="A28977" s="107">
        <v>1</v>
      </c>
      <c r="B28977" s="132">
        <v>0.40421296296296294</v>
      </c>
      <c r="C28977" s="108">
        <v>142.86600000000001</v>
      </c>
      <c r="D28977" s="108">
        <v>220.00899999999999</v>
      </c>
      <c r="E28977" s="141" t="s">
        <v>14500</v>
      </c>
      <c r="F28977" s="133">
        <v>0.52207999999999999</v>
      </c>
      <c r="G28977" s="141" t="s">
        <v>14500</v>
      </c>
      <c r="H28977" s="141" t="s">
        <v>14500</v>
      </c>
      <c r="I28977" s="141" t="s">
        <v>14500</v>
      </c>
      <c r="J28977" s="141" t="s">
        <v>14500</v>
      </c>
      <c r="K28977" s="133">
        <v>0.49897999999999998</v>
      </c>
      <c r="L28977" s="108">
        <v>66.968999999999994</v>
      </c>
      <c r="M28977" s="141" t="s">
        <v>14500</v>
      </c>
      <c r="N28977" s="141" t="s">
        <v>14500</v>
      </c>
      <c r="O28977" s="141" t="s">
        <v>14500</v>
      </c>
      <c r="P28977" s="141" t="s">
        <v>14500</v>
      </c>
      <c r="Q28977" s="108">
        <v>694.476</v>
      </c>
      <c r="R28977" s="141" t="s">
        <v>14500</v>
      </c>
      <c r="S28977" s="141" t="s">
        <v>14500</v>
      </c>
    </row>
    <row r="28978" spans="1:19" ht="11.25" thickBot="1" x14ac:dyDescent="0.2">
      <c r="A28978" s="112"/>
    </row>
    <row r="28979" spans="1:19" ht="11.25" thickBot="1" x14ac:dyDescent="0.2">
      <c r="A28979" s="135" t="s">
        <v>362</v>
      </c>
      <c r="B28979" s="112"/>
      <c r="C28979" s="136">
        <v>142.86600000000001</v>
      </c>
      <c r="D28979" s="136">
        <v>220.00899999999999</v>
      </c>
      <c r="E28979" s="141" t="s">
        <v>14501</v>
      </c>
      <c r="F28979" s="137">
        <v>0.52207999999999999</v>
      </c>
      <c r="G28979" s="141" t="s">
        <v>14501</v>
      </c>
      <c r="H28979" s="141" t="s">
        <v>14501</v>
      </c>
      <c r="I28979" s="141" t="s">
        <v>14501</v>
      </c>
      <c r="J28979" s="141" t="s">
        <v>14501</v>
      </c>
      <c r="K28979" s="137">
        <v>0.49897999999999998</v>
      </c>
      <c r="L28979" s="136">
        <v>66.968999999999994</v>
      </c>
      <c r="M28979" s="141" t="s">
        <v>14501</v>
      </c>
      <c r="N28979" s="141" t="s">
        <v>14501</v>
      </c>
      <c r="O28979" s="141" t="s">
        <v>14501</v>
      </c>
      <c r="P28979" s="141" t="s">
        <v>14501</v>
      </c>
      <c r="Q28979" s="136">
        <v>694.476</v>
      </c>
      <c r="R28979" s="141" t="s">
        <v>14501</v>
      </c>
      <c r="S28979" s="141" t="s">
        <v>14501</v>
      </c>
    </row>
    <row r="28980" spans="1:19" ht="11.25" thickBot="1" x14ac:dyDescent="0.2">
      <c r="A28980" s="112"/>
    </row>
    <row r="28981" spans="1:19" ht="11.25" thickBot="1" x14ac:dyDescent="0.2">
      <c r="A28981" s="138" t="s">
        <v>364</v>
      </c>
      <c r="B28981" s="112"/>
      <c r="C28981" s="136">
        <v>0</v>
      </c>
      <c r="D28981" s="136">
        <v>0</v>
      </c>
      <c r="E28981" s="141" t="s">
        <v>14501</v>
      </c>
      <c r="F28981" s="140" t="s">
        <v>3713</v>
      </c>
      <c r="G28981" s="141" t="s">
        <v>14501</v>
      </c>
      <c r="H28981" s="141" t="s">
        <v>14501</v>
      </c>
      <c r="I28981" s="141" t="s">
        <v>14501</v>
      </c>
      <c r="J28981" s="141" t="s">
        <v>14501</v>
      </c>
      <c r="K28981" s="140" t="s">
        <v>3713</v>
      </c>
      <c r="L28981" s="136">
        <v>0</v>
      </c>
      <c r="M28981" s="141" t="s">
        <v>14501</v>
      </c>
      <c r="N28981" s="141" t="s">
        <v>14501</v>
      </c>
      <c r="O28981" s="141" t="s">
        <v>14501</v>
      </c>
      <c r="P28981" s="141" t="s">
        <v>14501</v>
      </c>
      <c r="Q28981" s="136">
        <v>0</v>
      </c>
      <c r="R28981" s="141" t="s">
        <v>14501</v>
      </c>
      <c r="S28981" s="141" t="s">
        <v>14501</v>
      </c>
    </row>
    <row r="28982" spans="1:19" ht="11.25" thickBot="1" x14ac:dyDescent="0.2">
      <c r="A28982" s="112"/>
    </row>
    <row r="28983" spans="1:19" ht="11.25" thickBot="1" x14ac:dyDescent="0.2">
      <c r="A28983" s="139" t="s">
        <v>366</v>
      </c>
      <c r="B28983" s="112"/>
      <c r="C28983" s="136">
        <v>0</v>
      </c>
      <c r="D28983" s="136">
        <v>0</v>
      </c>
      <c r="E28983" s="141" t="s">
        <v>14501</v>
      </c>
      <c r="F28983" s="140">
        <v>0</v>
      </c>
      <c r="G28983" s="141" t="s">
        <v>14501</v>
      </c>
      <c r="H28983" s="141" t="s">
        <v>14501</v>
      </c>
      <c r="I28983" s="141" t="s">
        <v>14501</v>
      </c>
      <c r="J28983" s="141" t="s">
        <v>14501</v>
      </c>
      <c r="K28983" s="140">
        <v>0</v>
      </c>
      <c r="L28983" s="136">
        <v>0</v>
      </c>
      <c r="M28983" s="141" t="s">
        <v>14501</v>
      </c>
      <c r="N28983" s="141" t="s">
        <v>14501</v>
      </c>
      <c r="O28983" s="141" t="s">
        <v>14501</v>
      </c>
      <c r="P28983" s="141" t="s">
        <v>14501</v>
      </c>
      <c r="Q28983" s="136">
        <v>0</v>
      </c>
      <c r="R28983" s="141" t="s">
        <v>14501</v>
      </c>
      <c r="S28983" s="141" t="s">
        <v>14501</v>
      </c>
    </row>
    <row r="28984" spans="1:19" ht="11.25" thickBot="1" x14ac:dyDescent="0.2">
      <c r="A28984" s="112"/>
    </row>
    <row r="28985" spans="1:19" ht="11.25" thickBot="1" x14ac:dyDescent="0.2">
      <c r="A28985" s="106" t="s">
        <v>357</v>
      </c>
      <c r="B28985" s="106" t="s">
        <v>358</v>
      </c>
      <c r="C28985" s="146" t="s">
        <v>35</v>
      </c>
      <c r="D28985" s="146" t="s">
        <v>36</v>
      </c>
      <c r="E28985" s="146" t="s">
        <v>14506</v>
      </c>
      <c r="F28985" s="146" t="s">
        <v>38</v>
      </c>
      <c r="G28985" s="146" t="s">
        <v>39</v>
      </c>
      <c r="H28985" s="146" t="s">
        <v>41</v>
      </c>
      <c r="I28985" s="146" t="s">
        <v>42</v>
      </c>
      <c r="J28985" s="146" t="s">
        <v>43</v>
      </c>
      <c r="K28985" s="146" t="s">
        <v>44</v>
      </c>
      <c r="L28985" s="146" t="s">
        <v>45</v>
      </c>
      <c r="M28985" s="146" t="s">
        <v>46</v>
      </c>
      <c r="N28985" s="146" t="s">
        <v>47</v>
      </c>
      <c r="O28985" s="146" t="s">
        <v>48</v>
      </c>
      <c r="P28985" s="146" t="s">
        <v>49</v>
      </c>
      <c r="Q28985" s="146" t="s">
        <v>50</v>
      </c>
      <c r="R28985" s="146" t="s">
        <v>51</v>
      </c>
      <c r="S28985" s="146" t="s">
        <v>52</v>
      </c>
    </row>
    <row r="28986" spans="1:19" ht="11.25" thickBot="1" x14ac:dyDescent="0.2">
      <c r="A28986" s="107">
        <v>1</v>
      </c>
      <c r="B28986" s="132">
        <v>0.40421296296296294</v>
      </c>
      <c r="C28986" s="133">
        <v>0.46883000000000002</v>
      </c>
      <c r="D28986" s="141" t="s">
        <v>14500</v>
      </c>
      <c r="E28986" s="141" t="s">
        <v>14500</v>
      </c>
      <c r="F28986" s="141" t="s">
        <v>14500</v>
      </c>
      <c r="G28986" s="141" t="s">
        <v>14500</v>
      </c>
      <c r="H28986" s="108">
        <v>73.462000000000003</v>
      </c>
      <c r="I28986" s="141" t="s">
        <v>14500</v>
      </c>
      <c r="J28986" s="108">
        <v>148.29900000000001</v>
      </c>
      <c r="K28986" s="141" t="s">
        <v>14500</v>
      </c>
      <c r="L28986" s="141" t="s">
        <v>14500</v>
      </c>
      <c r="M28986" s="141" t="s">
        <v>14500</v>
      </c>
      <c r="N28986" s="141" t="s">
        <v>14500</v>
      </c>
      <c r="O28986" s="141" t="s">
        <v>14500</v>
      </c>
      <c r="P28986" s="141" t="s">
        <v>14500</v>
      </c>
      <c r="Q28986" s="141" t="s">
        <v>14500</v>
      </c>
      <c r="R28986" s="141" t="s">
        <v>14500</v>
      </c>
      <c r="S28986" s="141" t="s">
        <v>14500</v>
      </c>
    </row>
    <row r="28987" spans="1:19" ht="11.25" thickBot="1" x14ac:dyDescent="0.2">
      <c r="A28987" s="112"/>
    </row>
    <row r="28988" spans="1:19" ht="11.25" thickBot="1" x14ac:dyDescent="0.2">
      <c r="A28988" s="135" t="s">
        <v>362</v>
      </c>
      <c r="B28988" s="112"/>
      <c r="C28988" s="137">
        <v>0.46883000000000002</v>
      </c>
      <c r="D28988" s="141" t="s">
        <v>14501</v>
      </c>
      <c r="E28988" s="141" t="s">
        <v>14501</v>
      </c>
      <c r="F28988" s="141" t="s">
        <v>14501</v>
      </c>
      <c r="G28988" s="141" t="s">
        <v>14501</v>
      </c>
      <c r="H28988" s="136">
        <v>73.462000000000003</v>
      </c>
      <c r="I28988" s="141" t="s">
        <v>14501</v>
      </c>
      <c r="J28988" s="136">
        <v>148.29900000000001</v>
      </c>
      <c r="K28988" s="141" t="s">
        <v>14501</v>
      </c>
      <c r="L28988" s="141" t="s">
        <v>14501</v>
      </c>
      <c r="M28988" s="141" t="s">
        <v>14501</v>
      </c>
      <c r="N28988" s="141" t="s">
        <v>14501</v>
      </c>
      <c r="O28988" s="141" t="s">
        <v>14501</v>
      </c>
      <c r="P28988" s="141" t="s">
        <v>14501</v>
      </c>
      <c r="Q28988" s="141" t="s">
        <v>14501</v>
      </c>
      <c r="R28988" s="141" t="s">
        <v>14501</v>
      </c>
      <c r="S28988" s="141" t="s">
        <v>14501</v>
      </c>
    </row>
    <row r="28989" spans="1:19" ht="11.25" thickBot="1" x14ac:dyDescent="0.2">
      <c r="A28989" s="112"/>
    </row>
    <row r="28990" spans="1:19" ht="11.25" thickBot="1" x14ac:dyDescent="0.2">
      <c r="A28990" s="138" t="s">
        <v>364</v>
      </c>
      <c r="B28990" s="112"/>
      <c r="C28990" s="140" t="s">
        <v>3713</v>
      </c>
      <c r="D28990" s="141" t="s">
        <v>14501</v>
      </c>
      <c r="E28990" s="141" t="s">
        <v>14501</v>
      </c>
      <c r="F28990" s="141" t="s">
        <v>14501</v>
      </c>
      <c r="G28990" s="141" t="s">
        <v>14501</v>
      </c>
      <c r="H28990" s="136">
        <v>0</v>
      </c>
      <c r="I28990" s="141" t="s">
        <v>14501</v>
      </c>
      <c r="J28990" s="136">
        <v>0</v>
      </c>
      <c r="K28990" s="141" t="s">
        <v>14501</v>
      </c>
      <c r="L28990" s="141" t="s">
        <v>14501</v>
      </c>
      <c r="M28990" s="141" t="s">
        <v>14501</v>
      </c>
      <c r="N28990" s="141" t="s">
        <v>14501</v>
      </c>
      <c r="O28990" s="141" t="s">
        <v>14501</v>
      </c>
      <c r="P28990" s="141" t="s">
        <v>14501</v>
      </c>
      <c r="Q28990" s="141" t="s">
        <v>14501</v>
      </c>
      <c r="R28990" s="141" t="s">
        <v>14501</v>
      </c>
      <c r="S28990" s="141" t="s">
        <v>14501</v>
      </c>
    </row>
    <row r="28991" spans="1:19" ht="11.25" thickBot="1" x14ac:dyDescent="0.2">
      <c r="A28991" s="112"/>
    </row>
    <row r="28992" spans="1:19" ht="11.25" thickBot="1" x14ac:dyDescent="0.2">
      <c r="A28992" s="139" t="s">
        <v>366</v>
      </c>
      <c r="B28992" s="112"/>
      <c r="C28992" s="140">
        <v>0</v>
      </c>
      <c r="D28992" s="141" t="s">
        <v>14501</v>
      </c>
      <c r="E28992" s="141" t="s">
        <v>14501</v>
      </c>
      <c r="F28992" s="141" t="s">
        <v>14501</v>
      </c>
      <c r="G28992" s="141" t="s">
        <v>14501</v>
      </c>
      <c r="H28992" s="136">
        <v>0</v>
      </c>
      <c r="I28992" s="141" t="s">
        <v>14501</v>
      </c>
      <c r="J28992" s="136">
        <v>0</v>
      </c>
      <c r="K28992" s="141" t="s">
        <v>14501</v>
      </c>
      <c r="L28992" s="141" t="s">
        <v>14501</v>
      </c>
      <c r="M28992" s="141" t="s">
        <v>14501</v>
      </c>
      <c r="N28992" s="141" t="s">
        <v>14501</v>
      </c>
      <c r="O28992" s="141" t="s">
        <v>14501</v>
      </c>
      <c r="P28992" s="141" t="s">
        <v>14501</v>
      </c>
      <c r="Q28992" s="141" t="s">
        <v>14501</v>
      </c>
      <c r="R28992" s="141" t="s">
        <v>14501</v>
      </c>
      <c r="S28992" s="141" t="s">
        <v>14501</v>
      </c>
    </row>
    <row r="28993" spans="1:19" ht="11.25" thickBot="1" x14ac:dyDescent="0.2">
      <c r="A28993" s="112"/>
    </row>
    <row r="28994" spans="1:19" ht="11.25" thickBot="1" x14ac:dyDescent="0.2">
      <c r="A28994" s="106" t="s">
        <v>357</v>
      </c>
      <c r="B28994" s="106" t="s">
        <v>358</v>
      </c>
      <c r="C28994" s="146" t="s">
        <v>53</v>
      </c>
      <c r="D28994" s="146" t="s">
        <v>54</v>
      </c>
      <c r="E28994" s="146" t="s">
        <v>55</v>
      </c>
      <c r="F28994" s="146" t="s">
        <v>56</v>
      </c>
      <c r="G28994" s="146" t="s">
        <v>14507</v>
      </c>
      <c r="H28994" s="146" t="s">
        <v>57</v>
      </c>
      <c r="I28994" s="146" t="s">
        <v>59</v>
      </c>
      <c r="J28994" s="146" t="s">
        <v>14508</v>
      </c>
      <c r="K28994" s="146" t="s">
        <v>60</v>
      </c>
      <c r="L28994" s="146" t="s">
        <v>61</v>
      </c>
      <c r="M28994" s="146" t="s">
        <v>62</v>
      </c>
      <c r="N28994" s="146" t="s">
        <v>14509</v>
      </c>
      <c r="O28994" s="146" t="s">
        <v>63</v>
      </c>
      <c r="P28994" s="146" t="s">
        <v>64</v>
      </c>
      <c r="Q28994" s="146" t="s">
        <v>66</v>
      </c>
      <c r="R28994" s="146" t="s">
        <v>14510</v>
      </c>
      <c r="S28994" s="146" t="s">
        <v>67</v>
      </c>
    </row>
    <row r="28995" spans="1:19" ht="11.25" thickBot="1" x14ac:dyDescent="0.2">
      <c r="A28995" s="107">
        <v>1</v>
      </c>
      <c r="B28995" s="132">
        <v>0.40421296296296294</v>
      </c>
      <c r="C28995" s="141" t="s">
        <v>14500</v>
      </c>
      <c r="D28995" s="141" t="s">
        <v>14500</v>
      </c>
      <c r="E28995" s="141" t="s">
        <v>14500</v>
      </c>
      <c r="F28995" s="141" t="s">
        <v>14500</v>
      </c>
      <c r="G28995" s="141" t="s">
        <v>14500</v>
      </c>
      <c r="H28995" s="108">
        <v>79.274000000000001</v>
      </c>
      <c r="I28995" s="141" t="s">
        <v>14500</v>
      </c>
      <c r="J28995" s="141" t="s">
        <v>14500</v>
      </c>
      <c r="K28995" s="141" t="s">
        <v>14500</v>
      </c>
      <c r="L28995" s="141" t="s">
        <v>14500</v>
      </c>
      <c r="M28995" s="108">
        <v>81.105000000000004</v>
      </c>
      <c r="N28995" s="108">
        <v>81.715000000000003</v>
      </c>
      <c r="O28995" s="141" t="s">
        <v>14500</v>
      </c>
      <c r="P28995" s="108">
        <v>288.56400000000002</v>
      </c>
      <c r="Q28995" s="133">
        <v>0.40371000000000001</v>
      </c>
      <c r="R28995" s="141" t="s">
        <v>14500</v>
      </c>
      <c r="S28995" s="141" t="s">
        <v>14500</v>
      </c>
    </row>
    <row r="28996" spans="1:19" ht="11.25" thickBot="1" x14ac:dyDescent="0.2">
      <c r="A28996" s="112"/>
    </row>
    <row r="28997" spans="1:19" ht="11.25" thickBot="1" x14ac:dyDescent="0.2">
      <c r="A28997" s="135" t="s">
        <v>362</v>
      </c>
      <c r="B28997" s="112"/>
      <c r="C28997" s="141" t="s">
        <v>14501</v>
      </c>
      <c r="D28997" s="141" t="s">
        <v>14501</v>
      </c>
      <c r="E28997" s="141" t="s">
        <v>14501</v>
      </c>
      <c r="F28997" s="141" t="s">
        <v>14501</v>
      </c>
      <c r="G28997" s="141" t="s">
        <v>14501</v>
      </c>
      <c r="H28997" s="136">
        <v>79.274000000000001</v>
      </c>
      <c r="I28997" s="141" t="s">
        <v>14501</v>
      </c>
      <c r="J28997" s="141" t="s">
        <v>14501</v>
      </c>
      <c r="K28997" s="141" t="s">
        <v>14501</v>
      </c>
      <c r="L28997" s="141" t="s">
        <v>14501</v>
      </c>
      <c r="M28997" s="136">
        <v>81.105000000000004</v>
      </c>
      <c r="N28997" s="136">
        <v>81.715000000000003</v>
      </c>
      <c r="O28997" s="141" t="s">
        <v>14501</v>
      </c>
      <c r="P28997" s="136">
        <v>288.56400000000002</v>
      </c>
      <c r="Q28997" s="137">
        <v>0.40371000000000001</v>
      </c>
      <c r="R28997" s="141" t="s">
        <v>14501</v>
      </c>
      <c r="S28997" s="141" t="s">
        <v>14501</v>
      </c>
    </row>
    <row r="28998" spans="1:19" ht="11.25" thickBot="1" x14ac:dyDescent="0.2">
      <c r="A28998" s="112"/>
    </row>
    <row r="28999" spans="1:19" ht="11.25" thickBot="1" x14ac:dyDescent="0.2">
      <c r="A28999" s="138" t="s">
        <v>364</v>
      </c>
      <c r="B28999" s="112"/>
      <c r="C28999" s="141" t="s">
        <v>14501</v>
      </c>
      <c r="D28999" s="141" t="s">
        <v>14501</v>
      </c>
      <c r="E28999" s="141" t="s">
        <v>14501</v>
      </c>
      <c r="F28999" s="141" t="s">
        <v>14501</v>
      </c>
      <c r="G28999" s="141" t="s">
        <v>14501</v>
      </c>
      <c r="H28999" s="136">
        <v>0</v>
      </c>
      <c r="I28999" s="141" t="s">
        <v>14501</v>
      </c>
      <c r="J28999" s="141" t="s">
        <v>14501</v>
      </c>
      <c r="K28999" s="141" t="s">
        <v>14501</v>
      </c>
      <c r="L28999" s="141" t="s">
        <v>14501</v>
      </c>
      <c r="M28999" s="136">
        <v>0</v>
      </c>
      <c r="N28999" s="136">
        <v>0</v>
      </c>
      <c r="O28999" s="141" t="s">
        <v>14501</v>
      </c>
      <c r="P28999" s="136">
        <v>0</v>
      </c>
      <c r="Q28999" s="140" t="s">
        <v>3713</v>
      </c>
      <c r="R28999" s="141" t="s">
        <v>14501</v>
      </c>
      <c r="S28999" s="141" t="s">
        <v>14501</v>
      </c>
    </row>
    <row r="29000" spans="1:19" ht="11.25" thickBot="1" x14ac:dyDescent="0.2">
      <c r="A29000" s="112"/>
    </row>
    <row r="29001" spans="1:19" ht="11.25" thickBot="1" x14ac:dyDescent="0.2">
      <c r="A29001" s="139" t="s">
        <v>366</v>
      </c>
      <c r="B29001" s="112"/>
      <c r="C29001" s="141" t="s">
        <v>14501</v>
      </c>
      <c r="D29001" s="141" t="s">
        <v>14501</v>
      </c>
      <c r="E29001" s="141" t="s">
        <v>14501</v>
      </c>
      <c r="F29001" s="141" t="s">
        <v>14501</v>
      </c>
      <c r="G29001" s="141" t="s">
        <v>14501</v>
      </c>
      <c r="H29001" s="136">
        <v>0</v>
      </c>
      <c r="I29001" s="141" t="s">
        <v>14501</v>
      </c>
      <c r="J29001" s="141" t="s">
        <v>14501</v>
      </c>
      <c r="K29001" s="141" t="s">
        <v>14501</v>
      </c>
      <c r="L29001" s="141" t="s">
        <v>14501</v>
      </c>
      <c r="M29001" s="136">
        <v>0</v>
      </c>
      <c r="N29001" s="136">
        <v>0</v>
      </c>
      <c r="O29001" s="141" t="s">
        <v>14501</v>
      </c>
      <c r="P29001" s="136">
        <v>0</v>
      </c>
      <c r="Q29001" s="140">
        <v>0</v>
      </c>
      <c r="R29001" s="141" t="s">
        <v>14501</v>
      </c>
      <c r="S29001" s="141" t="s">
        <v>14501</v>
      </c>
    </row>
    <row r="29002" spans="1:19" ht="11.25" thickBot="1" x14ac:dyDescent="0.2">
      <c r="A29002" s="112"/>
    </row>
    <row r="29003" spans="1:19" ht="11.25" thickBot="1" x14ac:dyDescent="0.2">
      <c r="A29003" s="106" t="s">
        <v>357</v>
      </c>
      <c r="B29003" s="106" t="s">
        <v>358</v>
      </c>
      <c r="C29003" s="146" t="s">
        <v>68</v>
      </c>
      <c r="D29003" s="146" t="s">
        <v>14511</v>
      </c>
    </row>
    <row r="29004" spans="1:19" ht="11.25" thickBot="1" x14ac:dyDescent="0.2">
      <c r="A29004" s="107">
        <v>1</v>
      </c>
      <c r="B29004" s="132">
        <v>0.40421296296296294</v>
      </c>
      <c r="C29004" s="108">
        <v>165.13800000000001</v>
      </c>
      <c r="D29004" s="141" t="s">
        <v>14500</v>
      </c>
    </row>
    <row r="29005" spans="1:19" ht="11.25" thickBot="1" x14ac:dyDescent="0.2">
      <c r="A29005" s="112"/>
    </row>
    <row r="29006" spans="1:19" ht="11.25" thickBot="1" x14ac:dyDescent="0.2">
      <c r="A29006" s="135" t="s">
        <v>362</v>
      </c>
      <c r="B29006" s="112"/>
      <c r="C29006" s="136">
        <v>165.13800000000001</v>
      </c>
      <c r="D29006" s="141" t="s">
        <v>14501</v>
      </c>
    </row>
    <row r="29007" spans="1:19" ht="11.25" thickBot="1" x14ac:dyDescent="0.2">
      <c r="A29007" s="112"/>
    </row>
    <row r="29008" spans="1:19" ht="11.25" thickBot="1" x14ac:dyDescent="0.2">
      <c r="A29008" s="138" t="s">
        <v>364</v>
      </c>
      <c r="B29008" s="112"/>
      <c r="C29008" s="136">
        <v>0</v>
      </c>
      <c r="D29008" s="141" t="s">
        <v>14501</v>
      </c>
    </row>
    <row r="29009" spans="1:19" ht="11.25" thickBot="1" x14ac:dyDescent="0.2">
      <c r="A29009" s="112"/>
    </row>
    <row r="29010" spans="1:19" ht="11.25" thickBot="1" x14ac:dyDescent="0.2">
      <c r="A29010" s="139" t="s">
        <v>366</v>
      </c>
      <c r="B29010" s="112"/>
      <c r="C29010" s="136">
        <v>0</v>
      </c>
      <c r="D29010" s="141" t="s">
        <v>14501</v>
      </c>
    </row>
    <row r="29011" spans="1:19" ht="10.5" x14ac:dyDescent="0.15">
      <c r="A29011" s="112"/>
    </row>
    <row r="29012" spans="1:19" x14ac:dyDescent="0.15">
      <c r="A29012" s="129"/>
      <c r="B29012" s="86" t="s">
        <v>383</v>
      </c>
    </row>
    <row r="29013" spans="1:19" ht="9.75" thickBot="1" x14ac:dyDescent="0.2">
      <c r="A29013" s="81" t="s">
        <v>5871</v>
      </c>
    </row>
    <row r="29014" spans="1:19" ht="11.25" thickBot="1" x14ac:dyDescent="0.2">
      <c r="A29014" s="106" t="s">
        <v>357</v>
      </c>
      <c r="B29014" s="106" t="s">
        <v>358</v>
      </c>
      <c r="C29014" s="146" t="s">
        <v>14494</v>
      </c>
      <c r="D29014" s="146" t="s">
        <v>14495</v>
      </c>
      <c r="E29014" s="146" t="s">
        <v>14496</v>
      </c>
      <c r="F29014" s="146" t="s">
        <v>0</v>
      </c>
      <c r="G29014" s="146" t="s">
        <v>1</v>
      </c>
      <c r="H29014" s="146" t="s">
        <v>2</v>
      </c>
      <c r="I29014" s="146" t="s">
        <v>14497</v>
      </c>
      <c r="J29014" s="146" t="s">
        <v>3</v>
      </c>
      <c r="K29014" s="146" t="s">
        <v>14498</v>
      </c>
      <c r="L29014" s="146" t="s">
        <v>7</v>
      </c>
      <c r="M29014" s="146" t="s">
        <v>14499</v>
      </c>
      <c r="N29014" s="146" t="s">
        <v>10</v>
      </c>
      <c r="O29014" s="146" t="s">
        <v>11</v>
      </c>
      <c r="P29014" s="146" t="s">
        <v>12</v>
      </c>
      <c r="Q29014" s="146" t="s">
        <v>13</v>
      </c>
      <c r="R29014" s="146" t="s">
        <v>14</v>
      </c>
      <c r="S29014" s="146" t="s">
        <v>15</v>
      </c>
    </row>
    <row r="29015" spans="1:19" ht="11.25" thickBot="1" x14ac:dyDescent="0.2">
      <c r="A29015" s="107">
        <v>1</v>
      </c>
      <c r="B29015" s="132">
        <v>0.40932870370370367</v>
      </c>
      <c r="C29015" s="141" t="s">
        <v>14500</v>
      </c>
      <c r="D29015" s="141" t="s">
        <v>14500</v>
      </c>
      <c r="E29015" s="141" t="s">
        <v>14500</v>
      </c>
      <c r="F29015" s="108">
        <v>0</v>
      </c>
      <c r="G29015" s="108">
        <v>0</v>
      </c>
      <c r="H29015" s="108">
        <v>0</v>
      </c>
      <c r="I29015" s="108">
        <v>0</v>
      </c>
      <c r="J29015" s="141" t="s">
        <v>14500</v>
      </c>
      <c r="K29015" s="108">
        <v>0</v>
      </c>
      <c r="L29015" s="133">
        <v>0.56032999999999999</v>
      </c>
      <c r="M29015" s="141" t="s">
        <v>14500</v>
      </c>
      <c r="N29015" s="141" t="s">
        <v>14500</v>
      </c>
      <c r="O29015" s="108">
        <v>0</v>
      </c>
      <c r="P29015" s="141" t="s">
        <v>14500</v>
      </c>
      <c r="Q29015" s="108">
        <v>0</v>
      </c>
      <c r="R29015" s="141" t="s">
        <v>14500</v>
      </c>
      <c r="S29015" s="141" t="s">
        <v>14500</v>
      </c>
    </row>
    <row r="29016" spans="1:19" ht="11.25" thickBot="1" x14ac:dyDescent="0.2">
      <c r="A29016" s="112"/>
    </row>
    <row r="29017" spans="1:19" ht="11.25" thickBot="1" x14ac:dyDescent="0.2">
      <c r="A29017" s="135" t="s">
        <v>362</v>
      </c>
      <c r="B29017" s="112"/>
      <c r="C29017" s="141" t="s">
        <v>14501</v>
      </c>
      <c r="D29017" s="141" t="s">
        <v>14501</v>
      </c>
      <c r="E29017" s="141" t="s">
        <v>14501</v>
      </c>
      <c r="F29017" s="136">
        <v>0</v>
      </c>
      <c r="G29017" s="136">
        <v>0</v>
      </c>
      <c r="H29017" s="136">
        <v>0</v>
      </c>
      <c r="I29017" s="136">
        <v>0</v>
      </c>
      <c r="J29017" s="141" t="s">
        <v>14501</v>
      </c>
      <c r="K29017" s="136">
        <v>0</v>
      </c>
      <c r="L29017" s="137">
        <v>0.56032999999999999</v>
      </c>
      <c r="M29017" s="141" t="s">
        <v>14501</v>
      </c>
      <c r="N29017" s="141" t="s">
        <v>14501</v>
      </c>
      <c r="O29017" s="136">
        <v>0</v>
      </c>
      <c r="P29017" s="141" t="s">
        <v>14501</v>
      </c>
      <c r="Q29017" s="136">
        <v>0</v>
      </c>
      <c r="R29017" s="141" t="s">
        <v>14501</v>
      </c>
      <c r="S29017" s="141" t="s">
        <v>14501</v>
      </c>
    </row>
    <row r="29018" spans="1:19" ht="11.25" thickBot="1" x14ac:dyDescent="0.2">
      <c r="A29018" s="112"/>
    </row>
    <row r="29019" spans="1:19" ht="11.25" thickBot="1" x14ac:dyDescent="0.2">
      <c r="A29019" s="138" t="s">
        <v>364</v>
      </c>
      <c r="B29019" s="112"/>
      <c r="C29019" s="141" t="s">
        <v>14501</v>
      </c>
      <c r="D29019" s="141" t="s">
        <v>14501</v>
      </c>
      <c r="E29019" s="141" t="s">
        <v>14501</v>
      </c>
      <c r="F29019" s="136">
        <v>0</v>
      </c>
      <c r="G29019" s="136">
        <v>0</v>
      </c>
      <c r="H29019" s="136">
        <v>0</v>
      </c>
      <c r="I29019" s="136">
        <v>0</v>
      </c>
      <c r="J29019" s="141" t="s">
        <v>14501</v>
      </c>
      <c r="K29019" s="136">
        <v>0</v>
      </c>
      <c r="L29019" s="140" t="s">
        <v>3713</v>
      </c>
      <c r="M29019" s="141" t="s">
        <v>14501</v>
      </c>
      <c r="N29019" s="141" t="s">
        <v>14501</v>
      </c>
      <c r="O29019" s="136">
        <v>0</v>
      </c>
      <c r="P29019" s="141" t="s">
        <v>14501</v>
      </c>
      <c r="Q29019" s="136">
        <v>0</v>
      </c>
      <c r="R29019" s="141" t="s">
        <v>14501</v>
      </c>
      <c r="S29019" s="141" t="s">
        <v>14501</v>
      </c>
    </row>
    <row r="29020" spans="1:19" ht="11.25" thickBot="1" x14ac:dyDescent="0.2">
      <c r="A29020" s="112"/>
    </row>
    <row r="29021" spans="1:19" ht="11.25" thickBot="1" x14ac:dyDescent="0.2">
      <c r="A29021" s="139" t="s">
        <v>366</v>
      </c>
      <c r="B29021" s="112"/>
      <c r="C29021" s="141" t="s">
        <v>14501</v>
      </c>
      <c r="D29021" s="141" t="s">
        <v>14501</v>
      </c>
      <c r="E29021" s="141" t="s">
        <v>14501</v>
      </c>
      <c r="F29021" s="136">
        <v>0</v>
      </c>
      <c r="G29021" s="136">
        <v>0</v>
      </c>
      <c r="H29021" s="136">
        <v>0</v>
      </c>
      <c r="I29021" s="136">
        <v>0</v>
      </c>
      <c r="J29021" s="141" t="s">
        <v>14501</v>
      </c>
      <c r="K29021" s="136">
        <v>0</v>
      </c>
      <c r="L29021" s="140">
        <v>0</v>
      </c>
      <c r="M29021" s="141" t="s">
        <v>14501</v>
      </c>
      <c r="N29021" s="141" t="s">
        <v>14501</v>
      </c>
      <c r="O29021" s="136">
        <v>0</v>
      </c>
      <c r="P29021" s="141" t="s">
        <v>14501</v>
      </c>
      <c r="Q29021" s="136">
        <v>0</v>
      </c>
      <c r="R29021" s="141" t="s">
        <v>14501</v>
      </c>
      <c r="S29021" s="141" t="s">
        <v>14501</v>
      </c>
    </row>
    <row r="29022" spans="1:19" ht="11.25" thickBot="1" x14ac:dyDescent="0.2">
      <c r="A29022" s="112"/>
    </row>
    <row r="29023" spans="1:19" ht="11.25" thickBot="1" x14ac:dyDescent="0.2">
      <c r="A29023" s="106" t="s">
        <v>357</v>
      </c>
      <c r="B29023" s="106" t="s">
        <v>358</v>
      </c>
      <c r="C29023" s="146" t="s">
        <v>16</v>
      </c>
      <c r="D29023" s="146" t="s">
        <v>14502</v>
      </c>
      <c r="E29023" s="146" t="s">
        <v>14503</v>
      </c>
      <c r="F29023" s="146" t="s">
        <v>20</v>
      </c>
      <c r="G29023" s="146" t="s">
        <v>21</v>
      </c>
      <c r="H29023" s="146" t="s">
        <v>22</v>
      </c>
      <c r="I29023" s="146" t="s">
        <v>23</v>
      </c>
      <c r="J29023" s="146" t="s">
        <v>24</v>
      </c>
      <c r="K29023" s="146" t="s">
        <v>26</v>
      </c>
      <c r="L29023" s="146" t="s">
        <v>14504</v>
      </c>
      <c r="M29023" s="146" t="s">
        <v>27</v>
      </c>
      <c r="N29023" s="146" t="s">
        <v>28</v>
      </c>
      <c r="O29023" s="146" t="s">
        <v>29</v>
      </c>
      <c r="P29023" s="146" t="s">
        <v>30</v>
      </c>
      <c r="Q29023" s="146" t="s">
        <v>14505</v>
      </c>
      <c r="R29023" s="146" t="s">
        <v>32</v>
      </c>
      <c r="S29023" s="146" t="s">
        <v>33</v>
      </c>
    </row>
    <row r="29024" spans="1:19" ht="11.25" thickBot="1" x14ac:dyDescent="0.2">
      <c r="A29024" s="107">
        <v>1</v>
      </c>
      <c r="B29024" s="132">
        <v>0.40932870370370367</v>
      </c>
      <c r="C29024" s="141" t="s">
        <v>14500</v>
      </c>
      <c r="D29024" s="108">
        <v>0</v>
      </c>
      <c r="E29024" s="141" t="s">
        <v>14500</v>
      </c>
      <c r="F29024" s="133">
        <v>0.50207999999999997</v>
      </c>
      <c r="G29024" s="141" t="s">
        <v>14500</v>
      </c>
      <c r="H29024" s="141" t="s">
        <v>14500</v>
      </c>
      <c r="I29024" s="141" t="s">
        <v>14500</v>
      </c>
      <c r="J29024" s="108">
        <v>0</v>
      </c>
      <c r="K29024" s="133">
        <v>0.43542999999999998</v>
      </c>
      <c r="L29024" s="108">
        <v>0</v>
      </c>
      <c r="M29024" s="141" t="s">
        <v>14500</v>
      </c>
      <c r="N29024" s="141" t="s">
        <v>14500</v>
      </c>
      <c r="O29024" s="141" t="s">
        <v>14500</v>
      </c>
      <c r="P29024" s="141" t="s">
        <v>14500</v>
      </c>
      <c r="Q29024" s="108">
        <v>0</v>
      </c>
      <c r="R29024" s="108">
        <v>0</v>
      </c>
      <c r="S29024" s="141" t="s">
        <v>14500</v>
      </c>
    </row>
    <row r="29025" spans="1:19" ht="11.25" thickBot="1" x14ac:dyDescent="0.2">
      <c r="A29025" s="112"/>
    </row>
    <row r="29026" spans="1:19" ht="11.25" thickBot="1" x14ac:dyDescent="0.2">
      <c r="A29026" s="135" t="s">
        <v>362</v>
      </c>
      <c r="B29026" s="112"/>
      <c r="C29026" s="141" t="s">
        <v>14501</v>
      </c>
      <c r="D29026" s="136">
        <v>0</v>
      </c>
      <c r="E29026" s="141" t="s">
        <v>14501</v>
      </c>
      <c r="F29026" s="137">
        <v>0.50207999999999997</v>
      </c>
      <c r="G29026" s="141" t="s">
        <v>14501</v>
      </c>
      <c r="H29026" s="141" t="s">
        <v>14501</v>
      </c>
      <c r="I29026" s="141" t="s">
        <v>14501</v>
      </c>
      <c r="J29026" s="136">
        <v>0</v>
      </c>
      <c r="K29026" s="137">
        <v>0.43542999999999998</v>
      </c>
      <c r="L29026" s="136">
        <v>0</v>
      </c>
      <c r="M29026" s="141" t="s">
        <v>14501</v>
      </c>
      <c r="N29026" s="141" t="s">
        <v>14501</v>
      </c>
      <c r="O29026" s="141" t="s">
        <v>14501</v>
      </c>
      <c r="P29026" s="141" t="s">
        <v>14501</v>
      </c>
      <c r="Q29026" s="136">
        <v>0</v>
      </c>
      <c r="R29026" s="136">
        <v>0</v>
      </c>
      <c r="S29026" s="141" t="s">
        <v>14501</v>
      </c>
    </row>
    <row r="29027" spans="1:19" ht="11.25" thickBot="1" x14ac:dyDescent="0.2">
      <c r="A29027" s="112"/>
    </row>
    <row r="29028" spans="1:19" ht="11.25" thickBot="1" x14ac:dyDescent="0.2">
      <c r="A29028" s="138" t="s">
        <v>364</v>
      </c>
      <c r="B29028" s="112"/>
      <c r="C29028" s="141" t="s">
        <v>14501</v>
      </c>
      <c r="D29028" s="136">
        <v>0</v>
      </c>
      <c r="E29028" s="141" t="s">
        <v>14501</v>
      </c>
      <c r="F29028" s="140" t="s">
        <v>3713</v>
      </c>
      <c r="G29028" s="141" t="s">
        <v>14501</v>
      </c>
      <c r="H29028" s="141" t="s">
        <v>14501</v>
      </c>
      <c r="I29028" s="141" t="s">
        <v>14501</v>
      </c>
      <c r="J29028" s="136">
        <v>0</v>
      </c>
      <c r="K29028" s="140" t="s">
        <v>3713</v>
      </c>
      <c r="L29028" s="136">
        <v>0</v>
      </c>
      <c r="M29028" s="141" t="s">
        <v>14501</v>
      </c>
      <c r="N29028" s="141" t="s">
        <v>14501</v>
      </c>
      <c r="O29028" s="141" t="s">
        <v>14501</v>
      </c>
      <c r="P29028" s="141" t="s">
        <v>14501</v>
      </c>
      <c r="Q29028" s="136">
        <v>0</v>
      </c>
      <c r="R29028" s="136">
        <v>0</v>
      </c>
      <c r="S29028" s="141" t="s">
        <v>14501</v>
      </c>
    </row>
    <row r="29029" spans="1:19" ht="11.25" thickBot="1" x14ac:dyDescent="0.2">
      <c r="A29029" s="112"/>
    </row>
    <row r="29030" spans="1:19" ht="11.25" thickBot="1" x14ac:dyDescent="0.2">
      <c r="A29030" s="139" t="s">
        <v>366</v>
      </c>
      <c r="B29030" s="112"/>
      <c r="C29030" s="141" t="s">
        <v>14501</v>
      </c>
      <c r="D29030" s="136">
        <v>0</v>
      </c>
      <c r="E29030" s="141" t="s">
        <v>14501</v>
      </c>
      <c r="F29030" s="140">
        <v>0</v>
      </c>
      <c r="G29030" s="141" t="s">
        <v>14501</v>
      </c>
      <c r="H29030" s="141" t="s">
        <v>14501</v>
      </c>
      <c r="I29030" s="141" t="s">
        <v>14501</v>
      </c>
      <c r="J29030" s="136">
        <v>0</v>
      </c>
      <c r="K29030" s="140">
        <v>0</v>
      </c>
      <c r="L29030" s="136">
        <v>0</v>
      </c>
      <c r="M29030" s="141" t="s">
        <v>14501</v>
      </c>
      <c r="N29030" s="141" t="s">
        <v>14501</v>
      </c>
      <c r="O29030" s="141" t="s">
        <v>14501</v>
      </c>
      <c r="P29030" s="141" t="s">
        <v>14501</v>
      </c>
      <c r="Q29030" s="136">
        <v>0</v>
      </c>
      <c r="R29030" s="136">
        <v>0</v>
      </c>
      <c r="S29030" s="141" t="s">
        <v>14501</v>
      </c>
    </row>
    <row r="29031" spans="1:19" ht="11.25" thickBot="1" x14ac:dyDescent="0.2">
      <c r="A29031" s="112"/>
    </row>
    <row r="29032" spans="1:19" ht="11.25" thickBot="1" x14ac:dyDescent="0.2">
      <c r="A29032" s="106" t="s">
        <v>357</v>
      </c>
      <c r="B29032" s="106" t="s">
        <v>358</v>
      </c>
      <c r="C29032" s="146" t="s">
        <v>35</v>
      </c>
      <c r="D29032" s="146" t="s">
        <v>36</v>
      </c>
      <c r="E29032" s="146" t="s">
        <v>14506</v>
      </c>
      <c r="F29032" s="146" t="s">
        <v>38</v>
      </c>
      <c r="G29032" s="146" t="s">
        <v>39</v>
      </c>
      <c r="H29032" s="146" t="s">
        <v>41</v>
      </c>
      <c r="I29032" s="146" t="s">
        <v>42</v>
      </c>
      <c r="J29032" s="146" t="s">
        <v>43</v>
      </c>
      <c r="K29032" s="146" t="s">
        <v>44</v>
      </c>
      <c r="L29032" s="146" t="s">
        <v>45</v>
      </c>
      <c r="M29032" s="146" t="s">
        <v>46</v>
      </c>
      <c r="N29032" s="146" t="s">
        <v>47</v>
      </c>
      <c r="O29032" s="146" t="s">
        <v>48</v>
      </c>
      <c r="P29032" s="146" t="s">
        <v>49</v>
      </c>
      <c r="Q29032" s="146" t="s">
        <v>50</v>
      </c>
      <c r="R29032" s="146" t="s">
        <v>51</v>
      </c>
      <c r="S29032" s="146" t="s">
        <v>52</v>
      </c>
    </row>
    <row r="29033" spans="1:19" ht="11.25" thickBot="1" x14ac:dyDescent="0.2">
      <c r="A29033" s="107">
        <v>1</v>
      </c>
      <c r="B29033" s="132">
        <v>0.40932870370370367</v>
      </c>
      <c r="C29033" s="133">
        <v>0.43397000000000002</v>
      </c>
      <c r="D29033" s="141" t="s">
        <v>14500</v>
      </c>
      <c r="E29033" s="141" t="s">
        <v>14500</v>
      </c>
      <c r="F29033" s="141" t="s">
        <v>14500</v>
      </c>
      <c r="G29033" s="141" t="s">
        <v>14500</v>
      </c>
      <c r="H29033" s="108">
        <v>0</v>
      </c>
      <c r="I29033" s="141" t="s">
        <v>14500</v>
      </c>
      <c r="J29033" s="108">
        <v>0</v>
      </c>
      <c r="K29033" s="141" t="s">
        <v>14500</v>
      </c>
      <c r="L29033" s="108">
        <v>0</v>
      </c>
      <c r="M29033" s="141" t="s">
        <v>14500</v>
      </c>
      <c r="N29033" s="141" t="s">
        <v>14500</v>
      </c>
      <c r="O29033" s="141" t="s">
        <v>14500</v>
      </c>
      <c r="P29033" s="141" t="s">
        <v>14500</v>
      </c>
      <c r="Q29033" s="141" t="s">
        <v>14500</v>
      </c>
      <c r="R29033" s="141" t="s">
        <v>14500</v>
      </c>
      <c r="S29033" s="141" t="s">
        <v>14500</v>
      </c>
    </row>
    <row r="29034" spans="1:19" ht="11.25" thickBot="1" x14ac:dyDescent="0.2">
      <c r="A29034" s="112"/>
    </row>
    <row r="29035" spans="1:19" ht="11.25" thickBot="1" x14ac:dyDescent="0.2">
      <c r="A29035" s="135" t="s">
        <v>362</v>
      </c>
      <c r="B29035" s="112"/>
      <c r="C29035" s="137">
        <v>0.43397000000000002</v>
      </c>
      <c r="D29035" s="141" t="s">
        <v>14501</v>
      </c>
      <c r="E29035" s="141" t="s">
        <v>14501</v>
      </c>
      <c r="F29035" s="141" t="s">
        <v>14501</v>
      </c>
      <c r="G29035" s="141" t="s">
        <v>14501</v>
      </c>
      <c r="H29035" s="136">
        <v>0</v>
      </c>
      <c r="I29035" s="141" t="s">
        <v>14501</v>
      </c>
      <c r="J29035" s="136">
        <v>0</v>
      </c>
      <c r="K29035" s="141" t="s">
        <v>14501</v>
      </c>
      <c r="L29035" s="136">
        <v>0</v>
      </c>
      <c r="M29035" s="141" t="s">
        <v>14501</v>
      </c>
      <c r="N29035" s="141" t="s">
        <v>14501</v>
      </c>
      <c r="O29035" s="141" t="s">
        <v>14501</v>
      </c>
      <c r="P29035" s="141" t="s">
        <v>14501</v>
      </c>
      <c r="Q29035" s="141" t="s">
        <v>14501</v>
      </c>
      <c r="R29035" s="141" t="s">
        <v>14501</v>
      </c>
      <c r="S29035" s="141" t="s">
        <v>14501</v>
      </c>
    </row>
    <row r="29036" spans="1:19" ht="11.25" thickBot="1" x14ac:dyDescent="0.2">
      <c r="A29036" s="112"/>
    </row>
    <row r="29037" spans="1:19" ht="11.25" thickBot="1" x14ac:dyDescent="0.2">
      <c r="A29037" s="138" t="s">
        <v>364</v>
      </c>
      <c r="B29037" s="112"/>
      <c r="C29037" s="140" t="s">
        <v>3713</v>
      </c>
      <c r="D29037" s="141" t="s">
        <v>14501</v>
      </c>
      <c r="E29037" s="141" t="s">
        <v>14501</v>
      </c>
      <c r="F29037" s="141" t="s">
        <v>14501</v>
      </c>
      <c r="G29037" s="141" t="s">
        <v>14501</v>
      </c>
      <c r="H29037" s="136">
        <v>0</v>
      </c>
      <c r="I29037" s="141" t="s">
        <v>14501</v>
      </c>
      <c r="J29037" s="136">
        <v>0</v>
      </c>
      <c r="K29037" s="141" t="s">
        <v>14501</v>
      </c>
      <c r="L29037" s="136">
        <v>0</v>
      </c>
      <c r="M29037" s="141" t="s">
        <v>14501</v>
      </c>
      <c r="N29037" s="141" t="s">
        <v>14501</v>
      </c>
      <c r="O29037" s="141" t="s">
        <v>14501</v>
      </c>
      <c r="P29037" s="141" t="s">
        <v>14501</v>
      </c>
      <c r="Q29037" s="141" t="s">
        <v>14501</v>
      </c>
      <c r="R29037" s="141" t="s">
        <v>14501</v>
      </c>
      <c r="S29037" s="141" t="s">
        <v>14501</v>
      </c>
    </row>
    <row r="29038" spans="1:19" ht="11.25" thickBot="1" x14ac:dyDescent="0.2">
      <c r="A29038" s="112"/>
    </row>
    <row r="29039" spans="1:19" ht="11.25" thickBot="1" x14ac:dyDescent="0.2">
      <c r="A29039" s="139" t="s">
        <v>366</v>
      </c>
      <c r="B29039" s="112"/>
      <c r="C29039" s="140">
        <v>0</v>
      </c>
      <c r="D29039" s="141" t="s">
        <v>14501</v>
      </c>
      <c r="E29039" s="141" t="s">
        <v>14501</v>
      </c>
      <c r="F29039" s="141" t="s">
        <v>14501</v>
      </c>
      <c r="G29039" s="141" t="s">
        <v>14501</v>
      </c>
      <c r="H29039" s="136">
        <v>0</v>
      </c>
      <c r="I29039" s="141" t="s">
        <v>14501</v>
      </c>
      <c r="J29039" s="136">
        <v>0</v>
      </c>
      <c r="K29039" s="141" t="s">
        <v>14501</v>
      </c>
      <c r="L29039" s="136">
        <v>0</v>
      </c>
      <c r="M29039" s="141" t="s">
        <v>14501</v>
      </c>
      <c r="N29039" s="141" t="s">
        <v>14501</v>
      </c>
      <c r="O29039" s="141" t="s">
        <v>14501</v>
      </c>
      <c r="P29039" s="141" t="s">
        <v>14501</v>
      </c>
      <c r="Q29039" s="141" t="s">
        <v>14501</v>
      </c>
      <c r="R29039" s="141" t="s">
        <v>14501</v>
      </c>
      <c r="S29039" s="141" t="s">
        <v>14501</v>
      </c>
    </row>
    <row r="29040" spans="1:19" ht="11.25" thickBot="1" x14ac:dyDescent="0.2">
      <c r="A29040" s="112"/>
    </row>
    <row r="29041" spans="1:19" ht="11.25" thickBot="1" x14ac:dyDescent="0.2">
      <c r="A29041" s="106" t="s">
        <v>357</v>
      </c>
      <c r="B29041" s="106" t="s">
        <v>358</v>
      </c>
      <c r="C29041" s="146" t="s">
        <v>53</v>
      </c>
      <c r="D29041" s="146" t="s">
        <v>54</v>
      </c>
      <c r="E29041" s="146" t="s">
        <v>55</v>
      </c>
      <c r="F29041" s="146" t="s">
        <v>56</v>
      </c>
      <c r="G29041" s="146" t="s">
        <v>14507</v>
      </c>
      <c r="H29041" s="146" t="s">
        <v>57</v>
      </c>
      <c r="I29041" s="146" t="s">
        <v>59</v>
      </c>
      <c r="J29041" s="146" t="s">
        <v>14508</v>
      </c>
      <c r="K29041" s="146" t="s">
        <v>60</v>
      </c>
      <c r="L29041" s="146" t="s">
        <v>61</v>
      </c>
      <c r="M29041" s="146" t="s">
        <v>62</v>
      </c>
      <c r="N29041" s="146" t="s">
        <v>14509</v>
      </c>
      <c r="O29041" s="146" t="s">
        <v>63</v>
      </c>
      <c r="P29041" s="146" t="s">
        <v>64</v>
      </c>
      <c r="Q29041" s="146" t="s">
        <v>66</v>
      </c>
      <c r="R29041" s="146" t="s">
        <v>14510</v>
      </c>
      <c r="S29041" s="146" t="s">
        <v>67</v>
      </c>
    </row>
    <row r="29042" spans="1:19" ht="11.25" thickBot="1" x14ac:dyDescent="0.2">
      <c r="A29042" s="107">
        <v>1</v>
      </c>
      <c r="B29042" s="132">
        <v>0.40932870370370367</v>
      </c>
      <c r="C29042" s="141" t="s">
        <v>14500</v>
      </c>
      <c r="D29042" s="141" t="s">
        <v>14500</v>
      </c>
      <c r="E29042" s="141" t="s">
        <v>14500</v>
      </c>
      <c r="F29042" s="141" t="s">
        <v>14500</v>
      </c>
      <c r="G29042" s="141" t="s">
        <v>14500</v>
      </c>
      <c r="H29042" s="141" t="s">
        <v>14500</v>
      </c>
      <c r="I29042" s="141" t="s">
        <v>14500</v>
      </c>
      <c r="J29042" s="108">
        <v>0</v>
      </c>
      <c r="K29042" s="141" t="s">
        <v>14500</v>
      </c>
      <c r="L29042" s="141" t="s">
        <v>14500</v>
      </c>
      <c r="M29042" s="141" t="s">
        <v>14500</v>
      </c>
      <c r="N29042" s="108">
        <v>0</v>
      </c>
      <c r="O29042" s="141" t="s">
        <v>14500</v>
      </c>
      <c r="P29042" s="108">
        <v>0</v>
      </c>
      <c r="Q29042" s="133">
        <v>0.38943</v>
      </c>
      <c r="R29042" s="141" t="s">
        <v>14500</v>
      </c>
      <c r="S29042" s="141" t="s">
        <v>14500</v>
      </c>
    </row>
    <row r="29043" spans="1:19" ht="11.25" thickBot="1" x14ac:dyDescent="0.2">
      <c r="A29043" s="112"/>
    </row>
    <row r="29044" spans="1:19" ht="11.25" thickBot="1" x14ac:dyDescent="0.2">
      <c r="A29044" s="135" t="s">
        <v>362</v>
      </c>
      <c r="B29044" s="112"/>
      <c r="C29044" s="141" t="s">
        <v>14501</v>
      </c>
      <c r="D29044" s="141" t="s">
        <v>14501</v>
      </c>
      <c r="E29044" s="141" t="s">
        <v>14501</v>
      </c>
      <c r="F29044" s="141" t="s">
        <v>14501</v>
      </c>
      <c r="G29044" s="141" t="s">
        <v>14501</v>
      </c>
      <c r="H29044" s="141" t="s">
        <v>14501</v>
      </c>
      <c r="I29044" s="141" t="s">
        <v>14501</v>
      </c>
      <c r="J29044" s="136">
        <v>0</v>
      </c>
      <c r="K29044" s="141" t="s">
        <v>14501</v>
      </c>
      <c r="L29044" s="141" t="s">
        <v>14501</v>
      </c>
      <c r="M29044" s="141" t="s">
        <v>14501</v>
      </c>
      <c r="N29044" s="136">
        <v>0</v>
      </c>
      <c r="O29044" s="141" t="s">
        <v>14501</v>
      </c>
      <c r="P29044" s="136">
        <v>0</v>
      </c>
      <c r="Q29044" s="137">
        <v>0.38943</v>
      </c>
      <c r="R29044" s="141" t="s">
        <v>14501</v>
      </c>
      <c r="S29044" s="141" t="s">
        <v>14501</v>
      </c>
    </row>
    <row r="29045" spans="1:19" ht="11.25" thickBot="1" x14ac:dyDescent="0.2">
      <c r="A29045" s="112"/>
    </row>
    <row r="29046" spans="1:19" ht="11.25" thickBot="1" x14ac:dyDescent="0.2">
      <c r="A29046" s="138" t="s">
        <v>364</v>
      </c>
      <c r="B29046" s="112"/>
      <c r="C29046" s="141" t="s">
        <v>14501</v>
      </c>
      <c r="D29046" s="141" t="s">
        <v>14501</v>
      </c>
      <c r="E29046" s="141" t="s">
        <v>14501</v>
      </c>
      <c r="F29046" s="141" t="s">
        <v>14501</v>
      </c>
      <c r="G29046" s="141" t="s">
        <v>14501</v>
      </c>
      <c r="H29046" s="141" t="s">
        <v>14501</v>
      </c>
      <c r="I29046" s="141" t="s">
        <v>14501</v>
      </c>
      <c r="J29046" s="136">
        <v>0</v>
      </c>
      <c r="K29046" s="141" t="s">
        <v>14501</v>
      </c>
      <c r="L29046" s="141" t="s">
        <v>14501</v>
      </c>
      <c r="M29046" s="141" t="s">
        <v>14501</v>
      </c>
      <c r="N29046" s="136">
        <v>0</v>
      </c>
      <c r="O29046" s="141" t="s">
        <v>14501</v>
      </c>
      <c r="P29046" s="136">
        <v>0</v>
      </c>
      <c r="Q29046" s="140" t="s">
        <v>3713</v>
      </c>
      <c r="R29046" s="141" t="s">
        <v>14501</v>
      </c>
      <c r="S29046" s="141" t="s">
        <v>14501</v>
      </c>
    </row>
    <row r="29047" spans="1:19" ht="11.25" thickBot="1" x14ac:dyDescent="0.2">
      <c r="A29047" s="112"/>
    </row>
    <row r="29048" spans="1:19" ht="11.25" thickBot="1" x14ac:dyDescent="0.2">
      <c r="A29048" s="139" t="s">
        <v>366</v>
      </c>
      <c r="B29048" s="112"/>
      <c r="C29048" s="141" t="s">
        <v>14501</v>
      </c>
      <c r="D29048" s="141" t="s">
        <v>14501</v>
      </c>
      <c r="E29048" s="141" t="s">
        <v>14501</v>
      </c>
      <c r="F29048" s="141" t="s">
        <v>14501</v>
      </c>
      <c r="G29048" s="141" t="s">
        <v>14501</v>
      </c>
      <c r="H29048" s="141" t="s">
        <v>14501</v>
      </c>
      <c r="I29048" s="141" t="s">
        <v>14501</v>
      </c>
      <c r="J29048" s="136">
        <v>0</v>
      </c>
      <c r="K29048" s="141" t="s">
        <v>14501</v>
      </c>
      <c r="L29048" s="141" t="s">
        <v>14501</v>
      </c>
      <c r="M29048" s="141" t="s">
        <v>14501</v>
      </c>
      <c r="N29048" s="136">
        <v>0</v>
      </c>
      <c r="O29048" s="141" t="s">
        <v>14501</v>
      </c>
      <c r="P29048" s="136">
        <v>0</v>
      </c>
      <c r="Q29048" s="140">
        <v>0</v>
      </c>
      <c r="R29048" s="141" t="s">
        <v>14501</v>
      </c>
      <c r="S29048" s="141" t="s">
        <v>14501</v>
      </c>
    </row>
    <row r="29049" spans="1:19" ht="11.25" thickBot="1" x14ac:dyDescent="0.2">
      <c r="A29049" s="112"/>
    </row>
    <row r="29050" spans="1:19" ht="11.25" thickBot="1" x14ac:dyDescent="0.2">
      <c r="A29050" s="106" t="s">
        <v>357</v>
      </c>
      <c r="B29050" s="106" t="s">
        <v>358</v>
      </c>
      <c r="C29050" s="146" t="s">
        <v>68</v>
      </c>
      <c r="D29050" s="146" t="s">
        <v>14511</v>
      </c>
    </row>
    <row r="29051" spans="1:19" ht="11.25" thickBot="1" x14ac:dyDescent="0.2">
      <c r="A29051" s="107">
        <v>1</v>
      </c>
      <c r="B29051" s="132">
        <v>0.40932870370370367</v>
      </c>
      <c r="C29051" s="141" t="s">
        <v>14500</v>
      </c>
      <c r="D29051" s="141" t="s">
        <v>14500</v>
      </c>
    </row>
    <row r="29052" spans="1:19" ht="11.25" thickBot="1" x14ac:dyDescent="0.2">
      <c r="A29052" s="112"/>
    </row>
    <row r="29053" spans="1:19" ht="11.25" thickBot="1" x14ac:dyDescent="0.2">
      <c r="A29053" s="135" t="s">
        <v>362</v>
      </c>
      <c r="B29053" s="112"/>
      <c r="C29053" s="141" t="s">
        <v>14501</v>
      </c>
      <c r="D29053" s="141" t="s">
        <v>14501</v>
      </c>
    </row>
    <row r="29054" spans="1:19" ht="11.25" thickBot="1" x14ac:dyDescent="0.2">
      <c r="A29054" s="112"/>
    </row>
    <row r="29055" spans="1:19" ht="11.25" thickBot="1" x14ac:dyDescent="0.2">
      <c r="A29055" s="138" t="s">
        <v>364</v>
      </c>
      <c r="B29055" s="112"/>
      <c r="C29055" s="141" t="s">
        <v>14501</v>
      </c>
      <c r="D29055" s="141" t="s">
        <v>14501</v>
      </c>
    </row>
    <row r="29056" spans="1:19" ht="11.25" thickBot="1" x14ac:dyDescent="0.2">
      <c r="A29056" s="112"/>
    </row>
    <row r="29057" spans="1:19" ht="11.25" thickBot="1" x14ac:dyDescent="0.2">
      <c r="A29057" s="139" t="s">
        <v>366</v>
      </c>
      <c r="B29057" s="112"/>
      <c r="C29057" s="141" t="s">
        <v>14501</v>
      </c>
      <c r="D29057" s="141" t="s">
        <v>14501</v>
      </c>
    </row>
    <row r="29058" spans="1:19" ht="10.5" x14ac:dyDescent="0.15">
      <c r="A29058" s="112"/>
    </row>
    <row r="29059" spans="1:19" x14ac:dyDescent="0.15">
      <c r="A29059" s="129"/>
      <c r="B29059" s="86" t="s">
        <v>432</v>
      </c>
    </row>
    <row r="29060" spans="1:19" ht="9.75" thickBot="1" x14ac:dyDescent="0.2">
      <c r="A29060" s="81" t="s">
        <v>5871</v>
      </c>
    </row>
    <row r="29061" spans="1:19" ht="11.25" thickBot="1" x14ac:dyDescent="0.2">
      <c r="A29061" s="106" t="s">
        <v>357</v>
      </c>
      <c r="B29061" s="106" t="s">
        <v>358</v>
      </c>
      <c r="C29061" s="146" t="s">
        <v>14494</v>
      </c>
      <c r="D29061" s="146" t="s">
        <v>14495</v>
      </c>
      <c r="E29061" s="146" t="s">
        <v>14496</v>
      </c>
      <c r="F29061" s="146" t="s">
        <v>0</v>
      </c>
      <c r="G29061" s="146" t="s">
        <v>1</v>
      </c>
      <c r="H29061" s="146" t="s">
        <v>2</v>
      </c>
      <c r="I29061" s="146" t="s">
        <v>14497</v>
      </c>
      <c r="J29061" s="146" t="s">
        <v>3</v>
      </c>
      <c r="K29061" s="146" t="s">
        <v>14498</v>
      </c>
      <c r="L29061" s="146" t="s">
        <v>7</v>
      </c>
      <c r="M29061" s="146" t="s">
        <v>14499</v>
      </c>
      <c r="N29061" s="146" t="s">
        <v>10</v>
      </c>
      <c r="O29061" s="146" t="s">
        <v>11</v>
      </c>
      <c r="P29061" s="146" t="s">
        <v>12</v>
      </c>
      <c r="Q29061" s="146" t="s">
        <v>13</v>
      </c>
      <c r="R29061" s="146" t="s">
        <v>14</v>
      </c>
      <c r="S29061" s="146" t="s">
        <v>15</v>
      </c>
    </row>
    <row r="29062" spans="1:19" ht="11.25" thickBot="1" x14ac:dyDescent="0.2">
      <c r="A29062" s="107">
        <v>1</v>
      </c>
      <c r="B29062" s="132">
        <v>0.42195601851851849</v>
      </c>
      <c r="C29062" s="141" t="s">
        <v>14500</v>
      </c>
      <c r="D29062" s="141" t="s">
        <v>14500</v>
      </c>
      <c r="E29062" s="141" t="s">
        <v>14500</v>
      </c>
      <c r="F29062" s="108">
        <v>1125.173</v>
      </c>
      <c r="G29062" s="108">
        <v>279.43799999999999</v>
      </c>
      <c r="H29062" s="108">
        <v>66.706000000000003</v>
      </c>
      <c r="I29062" s="108">
        <v>-192.28200000000001</v>
      </c>
      <c r="J29062" s="141" t="s">
        <v>14500</v>
      </c>
      <c r="K29062" s="108">
        <v>-63.066000000000003</v>
      </c>
      <c r="L29062" s="133">
        <v>0.52829000000000004</v>
      </c>
      <c r="M29062" s="108">
        <v>141.80799999999999</v>
      </c>
      <c r="N29062" s="108">
        <v>294.75900000000001</v>
      </c>
      <c r="O29062" s="108">
        <v>118.958</v>
      </c>
      <c r="P29062" s="108">
        <v>355.62900000000002</v>
      </c>
      <c r="Q29062" s="108">
        <v>7960.4290000000001</v>
      </c>
      <c r="R29062" s="108">
        <v>68.113</v>
      </c>
      <c r="S29062" s="108">
        <v>85.588999999999999</v>
      </c>
    </row>
    <row r="29063" spans="1:19" ht="11.25" thickBot="1" x14ac:dyDescent="0.2">
      <c r="A29063" s="112"/>
    </row>
    <row r="29064" spans="1:19" ht="11.25" thickBot="1" x14ac:dyDescent="0.2">
      <c r="A29064" s="135" t="s">
        <v>362</v>
      </c>
      <c r="B29064" s="112"/>
      <c r="C29064" s="141" t="s">
        <v>14501</v>
      </c>
      <c r="D29064" s="141" t="s">
        <v>14501</v>
      </c>
      <c r="E29064" s="141" t="s">
        <v>14501</v>
      </c>
      <c r="F29064" s="136">
        <v>1125.173</v>
      </c>
      <c r="G29064" s="136">
        <v>279.43799999999999</v>
      </c>
      <c r="H29064" s="136">
        <v>66.706000000000003</v>
      </c>
      <c r="I29064" s="136">
        <v>-192.28200000000001</v>
      </c>
      <c r="J29064" s="141" t="s">
        <v>14501</v>
      </c>
      <c r="K29064" s="136">
        <v>-63.066000000000003</v>
      </c>
      <c r="L29064" s="137">
        <v>0.52829000000000004</v>
      </c>
      <c r="M29064" s="136">
        <v>141.80799999999999</v>
      </c>
      <c r="N29064" s="136">
        <v>294.75900000000001</v>
      </c>
      <c r="O29064" s="136">
        <v>118.958</v>
      </c>
      <c r="P29064" s="136">
        <v>355.62900000000002</v>
      </c>
      <c r="Q29064" s="136">
        <v>7960.4290000000001</v>
      </c>
      <c r="R29064" s="136">
        <v>68.113</v>
      </c>
      <c r="S29064" s="136">
        <v>85.588999999999999</v>
      </c>
    </row>
    <row r="29065" spans="1:19" ht="11.25" thickBot="1" x14ac:dyDescent="0.2">
      <c r="A29065" s="112"/>
    </row>
    <row r="29066" spans="1:19" ht="11.25" thickBot="1" x14ac:dyDescent="0.2">
      <c r="A29066" s="138" t="s">
        <v>364</v>
      </c>
      <c r="B29066" s="112"/>
      <c r="C29066" s="141" t="s">
        <v>14501</v>
      </c>
      <c r="D29066" s="141" t="s">
        <v>14501</v>
      </c>
      <c r="E29066" s="141" t="s">
        <v>14501</v>
      </c>
      <c r="F29066" s="136">
        <v>0</v>
      </c>
      <c r="G29066" s="136">
        <v>0</v>
      </c>
      <c r="H29066" s="136">
        <v>0</v>
      </c>
      <c r="I29066" s="136">
        <v>0</v>
      </c>
      <c r="J29066" s="141" t="s">
        <v>14501</v>
      </c>
      <c r="K29066" s="136">
        <v>0</v>
      </c>
      <c r="L29066" s="140" t="s">
        <v>3713</v>
      </c>
      <c r="M29066" s="136">
        <v>0</v>
      </c>
      <c r="N29066" s="136">
        <v>0</v>
      </c>
      <c r="O29066" s="136">
        <v>0</v>
      </c>
      <c r="P29066" s="136">
        <v>0</v>
      </c>
      <c r="Q29066" s="136">
        <v>0</v>
      </c>
      <c r="R29066" s="136">
        <v>0</v>
      </c>
      <c r="S29066" s="136">
        <v>0</v>
      </c>
    </row>
    <row r="29067" spans="1:19" ht="11.25" thickBot="1" x14ac:dyDescent="0.2">
      <c r="A29067" s="112"/>
    </row>
    <row r="29068" spans="1:19" ht="11.25" thickBot="1" x14ac:dyDescent="0.2">
      <c r="A29068" s="139" t="s">
        <v>366</v>
      </c>
      <c r="B29068" s="112"/>
      <c r="C29068" s="141" t="s">
        <v>14501</v>
      </c>
      <c r="D29068" s="141" t="s">
        <v>14501</v>
      </c>
      <c r="E29068" s="141" t="s">
        <v>14501</v>
      </c>
      <c r="F29068" s="136">
        <v>0</v>
      </c>
      <c r="G29068" s="136">
        <v>0</v>
      </c>
      <c r="H29068" s="136">
        <v>0</v>
      </c>
      <c r="I29068" s="136">
        <v>0</v>
      </c>
      <c r="J29068" s="141" t="s">
        <v>14501</v>
      </c>
      <c r="K29068" s="136">
        <v>0</v>
      </c>
      <c r="L29068" s="140">
        <v>0</v>
      </c>
      <c r="M29068" s="136">
        <v>0</v>
      </c>
      <c r="N29068" s="136">
        <v>0</v>
      </c>
      <c r="O29068" s="136">
        <v>0</v>
      </c>
      <c r="P29068" s="136">
        <v>0</v>
      </c>
      <c r="Q29068" s="136">
        <v>0</v>
      </c>
      <c r="R29068" s="136">
        <v>0</v>
      </c>
      <c r="S29068" s="136">
        <v>0</v>
      </c>
    </row>
    <row r="29069" spans="1:19" ht="11.25" thickBot="1" x14ac:dyDescent="0.2">
      <c r="A29069" s="112"/>
    </row>
    <row r="29070" spans="1:19" ht="11.25" thickBot="1" x14ac:dyDescent="0.2">
      <c r="A29070" s="106" t="s">
        <v>357</v>
      </c>
      <c r="B29070" s="106" t="s">
        <v>358</v>
      </c>
      <c r="C29070" s="146" t="s">
        <v>16</v>
      </c>
      <c r="D29070" s="146" t="s">
        <v>14502</v>
      </c>
      <c r="E29070" s="146" t="s">
        <v>14503</v>
      </c>
      <c r="F29070" s="146" t="s">
        <v>20</v>
      </c>
      <c r="G29070" s="146" t="s">
        <v>21</v>
      </c>
      <c r="H29070" s="146" t="s">
        <v>22</v>
      </c>
      <c r="I29070" s="146" t="s">
        <v>23</v>
      </c>
      <c r="J29070" s="146" t="s">
        <v>24</v>
      </c>
      <c r="K29070" s="146" t="s">
        <v>26</v>
      </c>
      <c r="L29070" s="146" t="s">
        <v>14504</v>
      </c>
      <c r="M29070" s="146" t="s">
        <v>27</v>
      </c>
      <c r="N29070" s="146" t="s">
        <v>28</v>
      </c>
      <c r="O29070" s="146" t="s">
        <v>29</v>
      </c>
      <c r="P29070" s="146" t="s">
        <v>30</v>
      </c>
      <c r="Q29070" s="146" t="s">
        <v>14505</v>
      </c>
      <c r="R29070" s="146" t="s">
        <v>32</v>
      </c>
      <c r="S29070" s="146" t="s">
        <v>33</v>
      </c>
    </row>
    <row r="29071" spans="1:19" ht="11.25" thickBot="1" x14ac:dyDescent="0.2">
      <c r="A29071" s="107">
        <v>1</v>
      </c>
      <c r="B29071" s="132">
        <v>0.42195601851851849</v>
      </c>
      <c r="C29071" s="108">
        <v>156.13900000000001</v>
      </c>
      <c r="D29071" s="108">
        <v>691.80899999999997</v>
      </c>
      <c r="E29071" s="108">
        <v>144.82499999999999</v>
      </c>
      <c r="F29071" s="133">
        <v>0.45806000000000002</v>
      </c>
      <c r="G29071" s="141" t="s">
        <v>14633</v>
      </c>
      <c r="H29071" s="141" t="s">
        <v>14634</v>
      </c>
      <c r="I29071" s="108">
        <v>245.68299999999999</v>
      </c>
      <c r="J29071" s="108">
        <v>-2.0350000000000001</v>
      </c>
      <c r="K29071" s="133">
        <v>0.45050000000000001</v>
      </c>
      <c r="L29071" s="108">
        <v>376.30599999999998</v>
      </c>
      <c r="M29071" s="108">
        <v>124.074</v>
      </c>
      <c r="N29071" s="108">
        <v>74.67</v>
      </c>
      <c r="O29071" s="141" t="s">
        <v>14500</v>
      </c>
      <c r="P29071" s="108">
        <v>75.575000000000003</v>
      </c>
      <c r="Q29071" s="108">
        <v>-140.869</v>
      </c>
      <c r="R29071" s="108">
        <v>-0.70499999999999996</v>
      </c>
      <c r="S29071" s="141" t="s">
        <v>14500</v>
      </c>
    </row>
    <row r="29072" spans="1:19" ht="11.25" thickBot="1" x14ac:dyDescent="0.2">
      <c r="A29072" s="112"/>
    </row>
    <row r="29073" spans="1:19" ht="11.25" thickBot="1" x14ac:dyDescent="0.2">
      <c r="A29073" s="135" t="s">
        <v>362</v>
      </c>
      <c r="B29073" s="112"/>
      <c r="C29073" s="136">
        <v>156.13900000000001</v>
      </c>
      <c r="D29073" s="136">
        <v>691.80899999999997</v>
      </c>
      <c r="E29073" s="136">
        <v>144.82499999999999</v>
      </c>
      <c r="F29073" s="137">
        <v>0.45806000000000002</v>
      </c>
      <c r="G29073" s="141" t="s">
        <v>14635</v>
      </c>
      <c r="H29073" s="141" t="s">
        <v>14636</v>
      </c>
      <c r="I29073" s="136">
        <v>245.68299999999999</v>
      </c>
      <c r="J29073" s="136">
        <v>-2.0350000000000001</v>
      </c>
      <c r="K29073" s="137">
        <v>0.45050000000000001</v>
      </c>
      <c r="L29073" s="136">
        <v>376.30599999999998</v>
      </c>
      <c r="M29073" s="136">
        <v>124.074</v>
      </c>
      <c r="N29073" s="136">
        <v>74.67</v>
      </c>
      <c r="O29073" s="141" t="s">
        <v>14501</v>
      </c>
      <c r="P29073" s="136">
        <v>75.575000000000003</v>
      </c>
      <c r="Q29073" s="136">
        <v>-140.869</v>
      </c>
      <c r="R29073" s="136">
        <v>-0.70499999999999996</v>
      </c>
      <c r="S29073" s="141" t="s">
        <v>14501</v>
      </c>
    </row>
    <row r="29074" spans="1:19" ht="11.25" thickBot="1" x14ac:dyDescent="0.2">
      <c r="A29074" s="112"/>
    </row>
    <row r="29075" spans="1:19" ht="11.25" thickBot="1" x14ac:dyDescent="0.2">
      <c r="A29075" s="138" t="s">
        <v>364</v>
      </c>
      <c r="B29075" s="112"/>
      <c r="C29075" s="136">
        <v>0</v>
      </c>
      <c r="D29075" s="136">
        <v>0</v>
      </c>
      <c r="E29075" s="136">
        <v>0</v>
      </c>
      <c r="F29075" s="140" t="s">
        <v>3713</v>
      </c>
      <c r="G29075" s="141" t="s">
        <v>14501</v>
      </c>
      <c r="H29075" s="141" t="s">
        <v>14501</v>
      </c>
      <c r="I29075" s="136">
        <v>0</v>
      </c>
      <c r="J29075" s="136">
        <v>0</v>
      </c>
      <c r="K29075" s="140" t="s">
        <v>3713</v>
      </c>
      <c r="L29075" s="136">
        <v>0</v>
      </c>
      <c r="M29075" s="136">
        <v>0</v>
      </c>
      <c r="N29075" s="136">
        <v>0</v>
      </c>
      <c r="O29075" s="141" t="s">
        <v>14501</v>
      </c>
      <c r="P29075" s="136">
        <v>0</v>
      </c>
      <c r="Q29075" s="136">
        <v>0</v>
      </c>
      <c r="R29075" s="136">
        <v>0</v>
      </c>
      <c r="S29075" s="141" t="s">
        <v>14501</v>
      </c>
    </row>
    <row r="29076" spans="1:19" ht="11.25" thickBot="1" x14ac:dyDescent="0.2">
      <c r="A29076" s="112"/>
    </row>
    <row r="29077" spans="1:19" ht="11.25" thickBot="1" x14ac:dyDescent="0.2">
      <c r="A29077" s="139" t="s">
        <v>366</v>
      </c>
      <c r="B29077" s="112"/>
      <c r="C29077" s="136">
        <v>0</v>
      </c>
      <c r="D29077" s="136">
        <v>0</v>
      </c>
      <c r="E29077" s="136">
        <v>0</v>
      </c>
      <c r="F29077" s="140">
        <v>0</v>
      </c>
      <c r="G29077" s="141" t="s">
        <v>14501</v>
      </c>
      <c r="H29077" s="141" t="s">
        <v>14501</v>
      </c>
      <c r="I29077" s="136">
        <v>0</v>
      </c>
      <c r="J29077" s="136">
        <v>0</v>
      </c>
      <c r="K29077" s="140">
        <v>0</v>
      </c>
      <c r="L29077" s="136">
        <v>0</v>
      </c>
      <c r="M29077" s="136">
        <v>0</v>
      </c>
      <c r="N29077" s="136">
        <v>0</v>
      </c>
      <c r="O29077" s="141" t="s">
        <v>14501</v>
      </c>
      <c r="P29077" s="136">
        <v>0</v>
      </c>
      <c r="Q29077" s="136">
        <v>0</v>
      </c>
      <c r="R29077" s="136">
        <v>0</v>
      </c>
      <c r="S29077" s="141" t="s">
        <v>14501</v>
      </c>
    </row>
    <row r="29078" spans="1:19" ht="11.25" thickBot="1" x14ac:dyDescent="0.2">
      <c r="A29078" s="112"/>
    </row>
    <row r="29079" spans="1:19" ht="11.25" thickBot="1" x14ac:dyDescent="0.2">
      <c r="A29079" s="106" t="s">
        <v>357</v>
      </c>
      <c r="B29079" s="106" t="s">
        <v>358</v>
      </c>
      <c r="C29079" s="146" t="s">
        <v>35</v>
      </c>
      <c r="D29079" s="146" t="s">
        <v>36</v>
      </c>
      <c r="E29079" s="146" t="s">
        <v>14506</v>
      </c>
      <c r="F29079" s="146" t="s">
        <v>38</v>
      </c>
      <c r="G29079" s="146" t="s">
        <v>39</v>
      </c>
      <c r="H29079" s="146" t="s">
        <v>41</v>
      </c>
      <c r="I29079" s="146" t="s">
        <v>42</v>
      </c>
      <c r="J29079" s="146" t="s">
        <v>43</v>
      </c>
      <c r="K29079" s="146" t="s">
        <v>44</v>
      </c>
      <c r="L29079" s="146" t="s">
        <v>45</v>
      </c>
      <c r="M29079" s="146" t="s">
        <v>46</v>
      </c>
      <c r="N29079" s="146" t="s">
        <v>47</v>
      </c>
      <c r="O29079" s="146" t="s">
        <v>48</v>
      </c>
      <c r="P29079" s="146" t="s">
        <v>49</v>
      </c>
      <c r="Q29079" s="146" t="s">
        <v>50</v>
      </c>
      <c r="R29079" s="146" t="s">
        <v>51</v>
      </c>
      <c r="S29079" s="146" t="s">
        <v>52</v>
      </c>
    </row>
    <row r="29080" spans="1:19" ht="11.25" thickBot="1" x14ac:dyDescent="0.2">
      <c r="A29080" s="107">
        <v>1</v>
      </c>
      <c r="B29080" s="132">
        <v>0.42195601851851849</v>
      </c>
      <c r="C29080" s="133">
        <v>0.43329000000000001</v>
      </c>
      <c r="D29080" s="108">
        <v>128.738</v>
      </c>
      <c r="E29080" s="141" t="s">
        <v>14500</v>
      </c>
      <c r="F29080" s="141" t="s">
        <v>14500</v>
      </c>
      <c r="G29080" s="108">
        <v>78.804000000000002</v>
      </c>
      <c r="H29080" s="108">
        <v>1199.271</v>
      </c>
      <c r="I29080" s="141" t="s">
        <v>14500</v>
      </c>
      <c r="J29080" s="108">
        <v>-67.070999999999998</v>
      </c>
      <c r="K29080" s="108">
        <v>79.637</v>
      </c>
      <c r="L29080" s="141" t="s">
        <v>14637</v>
      </c>
      <c r="M29080" s="141" t="s">
        <v>14500</v>
      </c>
      <c r="N29080" s="108">
        <v>269.61900000000003</v>
      </c>
      <c r="O29080" s="108">
        <v>81.302000000000007</v>
      </c>
      <c r="P29080" s="108">
        <v>298.87</v>
      </c>
      <c r="Q29080" s="141" t="s">
        <v>14500</v>
      </c>
      <c r="R29080" s="108">
        <v>273.78199999999998</v>
      </c>
      <c r="S29080" s="108">
        <v>82.238</v>
      </c>
    </row>
    <row r="29081" spans="1:19" ht="11.25" thickBot="1" x14ac:dyDescent="0.2">
      <c r="A29081" s="112"/>
    </row>
    <row r="29082" spans="1:19" ht="11.25" thickBot="1" x14ac:dyDescent="0.2">
      <c r="A29082" s="135" t="s">
        <v>362</v>
      </c>
      <c r="B29082" s="112"/>
      <c r="C29082" s="137">
        <v>0.43329000000000001</v>
      </c>
      <c r="D29082" s="136">
        <v>128.738</v>
      </c>
      <c r="E29082" s="141" t="s">
        <v>14501</v>
      </c>
      <c r="F29082" s="141" t="s">
        <v>14501</v>
      </c>
      <c r="G29082" s="136">
        <v>78.804000000000002</v>
      </c>
      <c r="H29082" s="136">
        <v>1199.271</v>
      </c>
      <c r="I29082" s="141" t="s">
        <v>14501</v>
      </c>
      <c r="J29082" s="136">
        <v>-67.070999999999998</v>
      </c>
      <c r="K29082" s="136">
        <v>79.637</v>
      </c>
      <c r="L29082" s="141" t="s">
        <v>14638</v>
      </c>
      <c r="M29082" s="141" t="s">
        <v>14501</v>
      </c>
      <c r="N29082" s="136">
        <v>269.61900000000003</v>
      </c>
      <c r="O29082" s="136">
        <v>81.302000000000007</v>
      </c>
      <c r="P29082" s="136">
        <v>298.87</v>
      </c>
      <c r="Q29082" s="141" t="s">
        <v>14501</v>
      </c>
      <c r="R29082" s="136">
        <v>273.78199999999998</v>
      </c>
      <c r="S29082" s="136">
        <v>82.238</v>
      </c>
    </row>
    <row r="29083" spans="1:19" ht="11.25" thickBot="1" x14ac:dyDescent="0.2">
      <c r="A29083" s="112"/>
    </row>
    <row r="29084" spans="1:19" ht="11.25" thickBot="1" x14ac:dyDescent="0.2">
      <c r="A29084" s="138" t="s">
        <v>364</v>
      </c>
      <c r="B29084" s="112"/>
      <c r="C29084" s="140" t="s">
        <v>3713</v>
      </c>
      <c r="D29084" s="136">
        <v>0</v>
      </c>
      <c r="E29084" s="141" t="s">
        <v>14501</v>
      </c>
      <c r="F29084" s="141" t="s">
        <v>14501</v>
      </c>
      <c r="G29084" s="136">
        <v>0</v>
      </c>
      <c r="H29084" s="136">
        <v>0</v>
      </c>
      <c r="I29084" s="141" t="s">
        <v>14501</v>
      </c>
      <c r="J29084" s="136">
        <v>0</v>
      </c>
      <c r="K29084" s="136">
        <v>0</v>
      </c>
      <c r="L29084" s="141" t="s">
        <v>14501</v>
      </c>
      <c r="M29084" s="141" t="s">
        <v>14501</v>
      </c>
      <c r="N29084" s="136">
        <v>0</v>
      </c>
      <c r="O29084" s="136">
        <v>0</v>
      </c>
      <c r="P29084" s="136">
        <v>0</v>
      </c>
      <c r="Q29084" s="141" t="s">
        <v>14501</v>
      </c>
      <c r="R29084" s="136">
        <v>0</v>
      </c>
      <c r="S29084" s="136">
        <v>0</v>
      </c>
    </row>
    <row r="29085" spans="1:19" ht="11.25" thickBot="1" x14ac:dyDescent="0.2">
      <c r="A29085" s="112"/>
    </row>
    <row r="29086" spans="1:19" ht="11.25" thickBot="1" x14ac:dyDescent="0.2">
      <c r="A29086" s="139" t="s">
        <v>366</v>
      </c>
      <c r="B29086" s="112"/>
      <c r="C29086" s="140">
        <v>0</v>
      </c>
      <c r="D29086" s="136">
        <v>0</v>
      </c>
      <c r="E29086" s="141" t="s">
        <v>14501</v>
      </c>
      <c r="F29086" s="141" t="s">
        <v>14501</v>
      </c>
      <c r="G29086" s="136">
        <v>0</v>
      </c>
      <c r="H29086" s="136">
        <v>0</v>
      </c>
      <c r="I29086" s="141" t="s">
        <v>14501</v>
      </c>
      <c r="J29086" s="136">
        <v>0</v>
      </c>
      <c r="K29086" s="136">
        <v>0</v>
      </c>
      <c r="L29086" s="141" t="s">
        <v>14501</v>
      </c>
      <c r="M29086" s="141" t="s">
        <v>14501</v>
      </c>
      <c r="N29086" s="136">
        <v>0</v>
      </c>
      <c r="O29086" s="136">
        <v>0</v>
      </c>
      <c r="P29086" s="136">
        <v>0</v>
      </c>
      <c r="Q29086" s="141" t="s">
        <v>14501</v>
      </c>
      <c r="R29086" s="136">
        <v>0</v>
      </c>
      <c r="S29086" s="136">
        <v>0</v>
      </c>
    </row>
    <row r="29087" spans="1:19" ht="11.25" thickBot="1" x14ac:dyDescent="0.2">
      <c r="A29087" s="112"/>
    </row>
    <row r="29088" spans="1:19" ht="11.25" thickBot="1" x14ac:dyDescent="0.2">
      <c r="A29088" s="106" t="s">
        <v>357</v>
      </c>
      <c r="B29088" s="106" t="s">
        <v>358</v>
      </c>
      <c r="C29088" s="146" t="s">
        <v>53</v>
      </c>
      <c r="D29088" s="146" t="s">
        <v>54</v>
      </c>
      <c r="E29088" s="146" t="s">
        <v>55</v>
      </c>
      <c r="F29088" s="146" t="s">
        <v>56</v>
      </c>
      <c r="G29088" s="146" t="s">
        <v>14507</v>
      </c>
      <c r="H29088" s="146" t="s">
        <v>57</v>
      </c>
      <c r="I29088" s="146" t="s">
        <v>59</v>
      </c>
      <c r="J29088" s="146" t="s">
        <v>14508</v>
      </c>
      <c r="K29088" s="146" t="s">
        <v>60</v>
      </c>
      <c r="L29088" s="146" t="s">
        <v>61</v>
      </c>
      <c r="M29088" s="146" t="s">
        <v>62</v>
      </c>
      <c r="N29088" s="146" t="s">
        <v>14509</v>
      </c>
      <c r="O29088" s="146" t="s">
        <v>63</v>
      </c>
      <c r="P29088" s="146" t="s">
        <v>64</v>
      </c>
      <c r="Q29088" s="146" t="s">
        <v>66</v>
      </c>
      <c r="R29088" s="146" t="s">
        <v>14510</v>
      </c>
      <c r="S29088" s="146" t="s">
        <v>67</v>
      </c>
    </row>
    <row r="29089" spans="1:19" ht="11.25" thickBot="1" x14ac:dyDescent="0.2">
      <c r="A29089" s="107">
        <v>1</v>
      </c>
      <c r="B29089" s="132">
        <v>0.42195601851851849</v>
      </c>
      <c r="C29089" s="108">
        <v>165.101</v>
      </c>
      <c r="D29089" s="141" t="s">
        <v>14500</v>
      </c>
      <c r="E29089" s="108">
        <v>166.35</v>
      </c>
      <c r="F29089" s="108">
        <v>510.20299999999997</v>
      </c>
      <c r="G29089" s="141" t="s">
        <v>14500</v>
      </c>
      <c r="H29089" s="108">
        <v>339.61099999999999</v>
      </c>
      <c r="I29089" s="108">
        <v>590.97299999999996</v>
      </c>
      <c r="J29089" s="141" t="s">
        <v>14639</v>
      </c>
      <c r="K29089" s="108">
        <v>182.24600000000001</v>
      </c>
      <c r="L29089" s="141" t="s">
        <v>14500</v>
      </c>
      <c r="M29089" s="108">
        <v>213.66200000000001</v>
      </c>
      <c r="N29089" s="141" t="s">
        <v>14640</v>
      </c>
      <c r="O29089" s="108">
        <v>6005.4049999999997</v>
      </c>
      <c r="P29089" s="108">
        <v>1035.576</v>
      </c>
      <c r="Q29089" s="133">
        <v>0.38440999999999997</v>
      </c>
      <c r="R29089" s="141" t="s">
        <v>14500</v>
      </c>
      <c r="S29089" s="108">
        <v>264.95800000000003</v>
      </c>
    </row>
    <row r="29090" spans="1:19" ht="11.25" thickBot="1" x14ac:dyDescent="0.2">
      <c r="A29090" s="112"/>
    </row>
    <row r="29091" spans="1:19" ht="11.25" thickBot="1" x14ac:dyDescent="0.2">
      <c r="A29091" s="135" t="s">
        <v>362</v>
      </c>
      <c r="B29091" s="112"/>
      <c r="C29091" s="136">
        <v>165.101</v>
      </c>
      <c r="D29091" s="141" t="s">
        <v>14501</v>
      </c>
      <c r="E29091" s="136">
        <v>166.35</v>
      </c>
      <c r="F29091" s="136">
        <v>510.20299999999997</v>
      </c>
      <c r="G29091" s="141" t="s">
        <v>14501</v>
      </c>
      <c r="H29091" s="136">
        <v>339.61099999999999</v>
      </c>
      <c r="I29091" s="136">
        <v>590.97299999999996</v>
      </c>
      <c r="J29091" s="141" t="s">
        <v>14641</v>
      </c>
      <c r="K29091" s="136">
        <v>182.24600000000001</v>
      </c>
      <c r="L29091" s="141" t="s">
        <v>14501</v>
      </c>
      <c r="M29091" s="136">
        <v>213.66200000000001</v>
      </c>
      <c r="N29091" s="141" t="s">
        <v>14642</v>
      </c>
      <c r="O29091" s="136">
        <v>6005.4049999999997</v>
      </c>
      <c r="P29091" s="136">
        <v>1035.576</v>
      </c>
      <c r="Q29091" s="137">
        <v>0.38440999999999997</v>
      </c>
      <c r="R29091" s="141" t="s">
        <v>14501</v>
      </c>
      <c r="S29091" s="136">
        <v>264.95800000000003</v>
      </c>
    </row>
    <row r="29092" spans="1:19" ht="11.25" thickBot="1" x14ac:dyDescent="0.2">
      <c r="A29092" s="112"/>
    </row>
    <row r="29093" spans="1:19" ht="11.25" thickBot="1" x14ac:dyDescent="0.2">
      <c r="A29093" s="138" t="s">
        <v>364</v>
      </c>
      <c r="B29093" s="112"/>
      <c r="C29093" s="136">
        <v>0</v>
      </c>
      <c r="D29093" s="141" t="s">
        <v>14501</v>
      </c>
      <c r="E29093" s="136">
        <v>0</v>
      </c>
      <c r="F29093" s="136">
        <v>0</v>
      </c>
      <c r="G29093" s="141" t="s">
        <v>14501</v>
      </c>
      <c r="H29093" s="136">
        <v>0</v>
      </c>
      <c r="I29093" s="136">
        <v>0</v>
      </c>
      <c r="J29093" s="141" t="s">
        <v>14501</v>
      </c>
      <c r="K29093" s="136">
        <v>0</v>
      </c>
      <c r="L29093" s="141" t="s">
        <v>14501</v>
      </c>
      <c r="M29093" s="136">
        <v>0</v>
      </c>
      <c r="N29093" s="141" t="s">
        <v>14501</v>
      </c>
      <c r="O29093" s="136">
        <v>0</v>
      </c>
      <c r="P29093" s="136">
        <v>0</v>
      </c>
      <c r="Q29093" s="140" t="s">
        <v>3713</v>
      </c>
      <c r="R29093" s="141" t="s">
        <v>14501</v>
      </c>
      <c r="S29093" s="136">
        <v>0</v>
      </c>
    </row>
    <row r="29094" spans="1:19" ht="11.25" thickBot="1" x14ac:dyDescent="0.2">
      <c r="A29094" s="112"/>
    </row>
    <row r="29095" spans="1:19" ht="11.25" thickBot="1" x14ac:dyDescent="0.2">
      <c r="A29095" s="139" t="s">
        <v>366</v>
      </c>
      <c r="B29095" s="112"/>
      <c r="C29095" s="136">
        <v>0</v>
      </c>
      <c r="D29095" s="141" t="s">
        <v>14501</v>
      </c>
      <c r="E29095" s="136">
        <v>0</v>
      </c>
      <c r="F29095" s="136">
        <v>0</v>
      </c>
      <c r="G29095" s="141" t="s">
        <v>14501</v>
      </c>
      <c r="H29095" s="136">
        <v>0</v>
      </c>
      <c r="I29095" s="136">
        <v>0</v>
      </c>
      <c r="J29095" s="141" t="s">
        <v>14501</v>
      </c>
      <c r="K29095" s="136">
        <v>0</v>
      </c>
      <c r="L29095" s="141" t="s">
        <v>14501</v>
      </c>
      <c r="M29095" s="136">
        <v>0</v>
      </c>
      <c r="N29095" s="141" t="s">
        <v>14501</v>
      </c>
      <c r="O29095" s="136">
        <v>0</v>
      </c>
      <c r="P29095" s="136">
        <v>0</v>
      </c>
      <c r="Q29095" s="140">
        <v>0</v>
      </c>
      <c r="R29095" s="141" t="s">
        <v>14501</v>
      </c>
      <c r="S29095" s="136">
        <v>0</v>
      </c>
    </row>
    <row r="29096" spans="1:19" ht="11.25" thickBot="1" x14ac:dyDescent="0.2">
      <c r="A29096" s="112"/>
    </row>
    <row r="29097" spans="1:19" ht="11.25" thickBot="1" x14ac:dyDescent="0.2">
      <c r="A29097" s="106" t="s">
        <v>357</v>
      </c>
      <c r="B29097" s="106" t="s">
        <v>358</v>
      </c>
      <c r="C29097" s="146" t="s">
        <v>68</v>
      </c>
      <c r="D29097" s="146" t="s">
        <v>14511</v>
      </c>
    </row>
    <row r="29098" spans="1:19" ht="11.25" thickBot="1" x14ac:dyDescent="0.2">
      <c r="A29098" s="107">
        <v>1</v>
      </c>
      <c r="B29098" s="132">
        <v>0.42195601851851849</v>
      </c>
      <c r="C29098" s="108">
        <v>1059.846</v>
      </c>
      <c r="D29098" s="141" t="s">
        <v>14500</v>
      </c>
    </row>
    <row r="29099" spans="1:19" ht="11.25" thickBot="1" x14ac:dyDescent="0.2">
      <c r="A29099" s="112"/>
    </row>
    <row r="29100" spans="1:19" ht="11.25" thickBot="1" x14ac:dyDescent="0.2">
      <c r="A29100" s="135" t="s">
        <v>362</v>
      </c>
      <c r="B29100" s="112"/>
      <c r="C29100" s="136">
        <v>1059.846</v>
      </c>
      <c r="D29100" s="141" t="s">
        <v>14501</v>
      </c>
    </row>
    <row r="29101" spans="1:19" ht="11.25" thickBot="1" x14ac:dyDescent="0.2">
      <c r="A29101" s="112"/>
    </row>
    <row r="29102" spans="1:19" ht="11.25" thickBot="1" x14ac:dyDescent="0.2">
      <c r="A29102" s="138" t="s">
        <v>364</v>
      </c>
      <c r="B29102" s="112"/>
      <c r="C29102" s="136">
        <v>0</v>
      </c>
      <c r="D29102" s="141" t="s">
        <v>14501</v>
      </c>
    </row>
    <row r="29103" spans="1:19" ht="11.25" thickBot="1" x14ac:dyDescent="0.2">
      <c r="A29103" s="112"/>
    </row>
    <row r="29104" spans="1:19" ht="11.25" thickBot="1" x14ac:dyDescent="0.2">
      <c r="A29104" s="139" t="s">
        <v>366</v>
      </c>
      <c r="B29104" s="112"/>
      <c r="C29104" s="136">
        <v>0</v>
      </c>
      <c r="D29104" s="141" t="s">
        <v>14501</v>
      </c>
    </row>
    <row r="29105" spans="1:19" ht="10.5" x14ac:dyDescent="0.15">
      <c r="A29105" s="112"/>
    </row>
    <row r="29106" spans="1:19" x14ac:dyDescent="0.15">
      <c r="A29106" s="129"/>
      <c r="B29106" s="86" t="s">
        <v>457</v>
      </c>
    </row>
    <row r="29107" spans="1:19" ht="9.75" thickBot="1" x14ac:dyDescent="0.2">
      <c r="A29107" s="81" t="s">
        <v>5871</v>
      </c>
    </row>
    <row r="29108" spans="1:19" ht="11.25" thickBot="1" x14ac:dyDescent="0.2">
      <c r="A29108" s="106" t="s">
        <v>357</v>
      </c>
      <c r="B29108" s="106" t="s">
        <v>358</v>
      </c>
      <c r="C29108" s="146" t="s">
        <v>14494</v>
      </c>
      <c r="D29108" s="146" t="s">
        <v>14495</v>
      </c>
      <c r="E29108" s="146" t="s">
        <v>14496</v>
      </c>
      <c r="F29108" s="146" t="s">
        <v>0</v>
      </c>
      <c r="G29108" s="146" t="s">
        <v>1</v>
      </c>
      <c r="H29108" s="146" t="s">
        <v>2</v>
      </c>
      <c r="I29108" s="146" t="s">
        <v>14497</v>
      </c>
      <c r="J29108" s="146" t="s">
        <v>3</v>
      </c>
      <c r="K29108" s="146" t="s">
        <v>14498</v>
      </c>
      <c r="L29108" s="146" t="s">
        <v>7</v>
      </c>
      <c r="M29108" s="146" t="s">
        <v>14499</v>
      </c>
      <c r="N29108" s="146" t="s">
        <v>10</v>
      </c>
      <c r="O29108" s="146" t="s">
        <v>11</v>
      </c>
      <c r="P29108" s="146" t="s">
        <v>12</v>
      </c>
      <c r="Q29108" s="146" t="s">
        <v>13</v>
      </c>
      <c r="R29108" s="146" t="s">
        <v>14</v>
      </c>
      <c r="S29108" s="146" t="s">
        <v>15</v>
      </c>
    </row>
    <row r="29109" spans="1:19" ht="11.25" thickBot="1" x14ac:dyDescent="0.2">
      <c r="A29109" s="107">
        <v>1</v>
      </c>
      <c r="B29109" s="132">
        <v>0.42709490740740735</v>
      </c>
      <c r="C29109" s="141" t="s">
        <v>14500</v>
      </c>
      <c r="D29109" s="141" t="s">
        <v>14500</v>
      </c>
      <c r="E29109" s="108">
        <v>61.755000000000003</v>
      </c>
      <c r="F29109" s="108">
        <v>2890.7930000000001</v>
      </c>
      <c r="G29109" s="108">
        <v>998.73900000000003</v>
      </c>
      <c r="H29109" s="108">
        <v>437.98399999999998</v>
      </c>
      <c r="I29109" s="108">
        <v>-194.51900000000001</v>
      </c>
      <c r="J29109" s="108">
        <v>61.755000000000003</v>
      </c>
      <c r="K29109" s="108">
        <v>26.445</v>
      </c>
      <c r="L29109" s="133">
        <v>0.53976999999999997</v>
      </c>
      <c r="M29109" s="108">
        <v>267.39400000000001</v>
      </c>
      <c r="N29109" s="108">
        <v>753.18200000000002</v>
      </c>
      <c r="O29109" s="108">
        <v>567.66600000000005</v>
      </c>
      <c r="P29109" s="108">
        <v>1547.7860000000001</v>
      </c>
      <c r="Q29109" s="108">
        <v>35910.641000000003</v>
      </c>
      <c r="R29109" s="108">
        <v>960.12699999999995</v>
      </c>
      <c r="S29109" s="108">
        <v>332.66699999999997</v>
      </c>
    </row>
    <row r="29110" spans="1:19" ht="11.25" thickBot="1" x14ac:dyDescent="0.2">
      <c r="A29110" s="112"/>
    </row>
    <row r="29111" spans="1:19" ht="11.25" thickBot="1" x14ac:dyDescent="0.2">
      <c r="A29111" s="135" t="s">
        <v>362</v>
      </c>
      <c r="B29111" s="112"/>
      <c r="C29111" s="141" t="s">
        <v>14501</v>
      </c>
      <c r="D29111" s="141" t="s">
        <v>14501</v>
      </c>
      <c r="E29111" s="136">
        <v>61.755000000000003</v>
      </c>
      <c r="F29111" s="136">
        <v>2890.7930000000001</v>
      </c>
      <c r="G29111" s="136">
        <v>998.73900000000003</v>
      </c>
      <c r="H29111" s="136">
        <v>437.98399999999998</v>
      </c>
      <c r="I29111" s="136">
        <v>-194.51900000000001</v>
      </c>
      <c r="J29111" s="136">
        <v>61.755000000000003</v>
      </c>
      <c r="K29111" s="136">
        <v>26.445</v>
      </c>
      <c r="L29111" s="137">
        <v>0.53976999999999997</v>
      </c>
      <c r="M29111" s="136">
        <v>267.39400000000001</v>
      </c>
      <c r="N29111" s="136">
        <v>753.18200000000002</v>
      </c>
      <c r="O29111" s="136">
        <v>567.66600000000005</v>
      </c>
      <c r="P29111" s="136">
        <v>1547.7860000000001</v>
      </c>
      <c r="Q29111" s="136">
        <v>35910.641000000003</v>
      </c>
      <c r="R29111" s="136">
        <v>960.12699999999995</v>
      </c>
      <c r="S29111" s="136">
        <v>332.66699999999997</v>
      </c>
    </row>
    <row r="29112" spans="1:19" ht="11.25" thickBot="1" x14ac:dyDescent="0.2">
      <c r="A29112" s="112"/>
    </row>
    <row r="29113" spans="1:19" ht="11.25" thickBot="1" x14ac:dyDescent="0.2">
      <c r="A29113" s="138" t="s">
        <v>364</v>
      </c>
      <c r="B29113" s="112"/>
      <c r="C29113" s="141" t="s">
        <v>14501</v>
      </c>
      <c r="D29113" s="141" t="s">
        <v>14501</v>
      </c>
      <c r="E29113" s="136">
        <v>0</v>
      </c>
      <c r="F29113" s="136">
        <v>0</v>
      </c>
      <c r="G29113" s="136">
        <v>0</v>
      </c>
      <c r="H29113" s="136">
        <v>0</v>
      </c>
      <c r="I29113" s="136">
        <v>0</v>
      </c>
      <c r="J29113" s="136">
        <v>0</v>
      </c>
      <c r="K29113" s="136">
        <v>0</v>
      </c>
      <c r="L29113" s="140" t="s">
        <v>3713</v>
      </c>
      <c r="M29113" s="136">
        <v>0</v>
      </c>
      <c r="N29113" s="136">
        <v>0</v>
      </c>
      <c r="O29113" s="136">
        <v>0</v>
      </c>
      <c r="P29113" s="136">
        <v>0</v>
      </c>
      <c r="Q29113" s="136">
        <v>0</v>
      </c>
      <c r="R29113" s="136">
        <v>0</v>
      </c>
      <c r="S29113" s="136">
        <v>0</v>
      </c>
    </row>
    <row r="29114" spans="1:19" ht="11.25" thickBot="1" x14ac:dyDescent="0.2">
      <c r="A29114" s="112"/>
    </row>
    <row r="29115" spans="1:19" ht="11.25" thickBot="1" x14ac:dyDescent="0.2">
      <c r="A29115" s="139" t="s">
        <v>366</v>
      </c>
      <c r="B29115" s="112"/>
      <c r="C29115" s="141" t="s">
        <v>14501</v>
      </c>
      <c r="D29115" s="141" t="s">
        <v>14501</v>
      </c>
      <c r="E29115" s="136">
        <v>0</v>
      </c>
      <c r="F29115" s="136">
        <v>0</v>
      </c>
      <c r="G29115" s="136">
        <v>0</v>
      </c>
      <c r="H29115" s="136">
        <v>0</v>
      </c>
      <c r="I29115" s="136">
        <v>0</v>
      </c>
      <c r="J29115" s="136">
        <v>0</v>
      </c>
      <c r="K29115" s="136">
        <v>0</v>
      </c>
      <c r="L29115" s="140">
        <v>0</v>
      </c>
      <c r="M29115" s="136">
        <v>0</v>
      </c>
      <c r="N29115" s="136">
        <v>0</v>
      </c>
      <c r="O29115" s="136">
        <v>0</v>
      </c>
      <c r="P29115" s="136">
        <v>0</v>
      </c>
      <c r="Q29115" s="136">
        <v>0</v>
      </c>
      <c r="R29115" s="136">
        <v>0</v>
      </c>
      <c r="S29115" s="136">
        <v>0</v>
      </c>
    </row>
    <row r="29116" spans="1:19" ht="11.25" thickBot="1" x14ac:dyDescent="0.2">
      <c r="A29116" s="112"/>
    </row>
    <row r="29117" spans="1:19" ht="11.25" thickBot="1" x14ac:dyDescent="0.2">
      <c r="A29117" s="106" t="s">
        <v>357</v>
      </c>
      <c r="B29117" s="106" t="s">
        <v>358</v>
      </c>
      <c r="C29117" s="146" t="s">
        <v>16</v>
      </c>
      <c r="D29117" s="146" t="s">
        <v>14502</v>
      </c>
      <c r="E29117" s="146" t="s">
        <v>14503</v>
      </c>
      <c r="F29117" s="146" t="s">
        <v>20</v>
      </c>
      <c r="G29117" s="146" t="s">
        <v>21</v>
      </c>
      <c r="H29117" s="146" t="s">
        <v>22</v>
      </c>
      <c r="I29117" s="146" t="s">
        <v>23</v>
      </c>
      <c r="J29117" s="146" t="s">
        <v>24</v>
      </c>
      <c r="K29117" s="146" t="s">
        <v>26</v>
      </c>
      <c r="L29117" s="146" t="s">
        <v>14504</v>
      </c>
      <c r="M29117" s="146" t="s">
        <v>27</v>
      </c>
      <c r="N29117" s="146" t="s">
        <v>28</v>
      </c>
      <c r="O29117" s="146" t="s">
        <v>29</v>
      </c>
      <c r="P29117" s="146" t="s">
        <v>30</v>
      </c>
      <c r="Q29117" s="146" t="s">
        <v>14505</v>
      </c>
      <c r="R29117" s="146" t="s">
        <v>32</v>
      </c>
      <c r="S29117" s="146" t="s">
        <v>33</v>
      </c>
    </row>
    <row r="29118" spans="1:19" ht="11.25" thickBot="1" x14ac:dyDescent="0.2">
      <c r="A29118" s="107">
        <v>1</v>
      </c>
      <c r="B29118" s="132">
        <v>0.42709490740740735</v>
      </c>
      <c r="C29118" s="108">
        <v>317.92099999999999</v>
      </c>
      <c r="D29118" s="108">
        <v>753.45600000000002</v>
      </c>
      <c r="E29118" s="108">
        <v>70.037000000000006</v>
      </c>
      <c r="F29118" s="133">
        <v>0.47378999999999999</v>
      </c>
      <c r="G29118" s="108">
        <v>424.01299999999998</v>
      </c>
      <c r="H29118" s="141" t="s">
        <v>14634</v>
      </c>
      <c r="I29118" s="108">
        <v>505.10399999999998</v>
      </c>
      <c r="J29118" s="108">
        <v>166.68100000000001</v>
      </c>
      <c r="K29118" s="133">
        <v>0.52680000000000005</v>
      </c>
      <c r="L29118" s="108">
        <v>1390.1289999999999</v>
      </c>
      <c r="M29118" s="108">
        <v>434.95600000000002</v>
      </c>
      <c r="N29118" s="108">
        <v>478.30399999999997</v>
      </c>
      <c r="O29118" s="108">
        <v>115.29600000000001</v>
      </c>
      <c r="P29118" s="108">
        <v>155.91300000000001</v>
      </c>
      <c r="Q29118" s="108">
        <v>-231.74799999999999</v>
      </c>
      <c r="R29118" s="108">
        <v>544.38199999999995</v>
      </c>
      <c r="S29118" s="108">
        <v>423.40800000000002</v>
      </c>
    </row>
    <row r="29119" spans="1:19" ht="11.25" thickBot="1" x14ac:dyDescent="0.2">
      <c r="A29119" s="112"/>
    </row>
    <row r="29120" spans="1:19" ht="11.25" thickBot="1" x14ac:dyDescent="0.2">
      <c r="A29120" s="135" t="s">
        <v>362</v>
      </c>
      <c r="B29120" s="112"/>
      <c r="C29120" s="136">
        <v>317.92099999999999</v>
      </c>
      <c r="D29120" s="136">
        <v>753.45600000000002</v>
      </c>
      <c r="E29120" s="136">
        <v>70.037000000000006</v>
      </c>
      <c r="F29120" s="137">
        <v>0.47378999999999999</v>
      </c>
      <c r="G29120" s="136">
        <v>424.01299999999998</v>
      </c>
      <c r="H29120" s="141" t="s">
        <v>14636</v>
      </c>
      <c r="I29120" s="136">
        <v>505.10399999999998</v>
      </c>
      <c r="J29120" s="136">
        <v>166.68100000000001</v>
      </c>
      <c r="K29120" s="137">
        <v>0.52680000000000005</v>
      </c>
      <c r="L29120" s="136">
        <v>1390.1289999999999</v>
      </c>
      <c r="M29120" s="136">
        <v>434.95600000000002</v>
      </c>
      <c r="N29120" s="136">
        <v>478.30399999999997</v>
      </c>
      <c r="O29120" s="136">
        <v>115.29600000000001</v>
      </c>
      <c r="P29120" s="136">
        <v>155.91300000000001</v>
      </c>
      <c r="Q29120" s="136">
        <v>-231.74799999999999</v>
      </c>
      <c r="R29120" s="136">
        <v>544.38199999999995</v>
      </c>
      <c r="S29120" s="136">
        <v>423.40800000000002</v>
      </c>
    </row>
    <row r="29121" spans="1:19" ht="11.25" thickBot="1" x14ac:dyDescent="0.2">
      <c r="A29121" s="112"/>
    </row>
    <row r="29122" spans="1:19" ht="11.25" thickBot="1" x14ac:dyDescent="0.2">
      <c r="A29122" s="138" t="s">
        <v>364</v>
      </c>
      <c r="B29122" s="112"/>
      <c r="C29122" s="136">
        <v>0</v>
      </c>
      <c r="D29122" s="136">
        <v>0</v>
      </c>
      <c r="E29122" s="136">
        <v>0</v>
      </c>
      <c r="F29122" s="140" t="s">
        <v>3713</v>
      </c>
      <c r="G29122" s="136">
        <v>0</v>
      </c>
      <c r="H29122" s="141" t="s">
        <v>14501</v>
      </c>
      <c r="I29122" s="136">
        <v>0</v>
      </c>
      <c r="J29122" s="136">
        <v>0</v>
      </c>
      <c r="K29122" s="140" t="s">
        <v>3713</v>
      </c>
      <c r="L29122" s="136">
        <v>0</v>
      </c>
      <c r="M29122" s="136">
        <v>0</v>
      </c>
      <c r="N29122" s="136">
        <v>0</v>
      </c>
      <c r="O29122" s="136">
        <v>0</v>
      </c>
      <c r="P29122" s="136">
        <v>0</v>
      </c>
      <c r="Q29122" s="136">
        <v>0</v>
      </c>
      <c r="R29122" s="136">
        <v>0</v>
      </c>
      <c r="S29122" s="136">
        <v>0</v>
      </c>
    </row>
    <row r="29123" spans="1:19" ht="11.25" thickBot="1" x14ac:dyDescent="0.2">
      <c r="A29123" s="112"/>
    </row>
    <row r="29124" spans="1:19" ht="11.25" thickBot="1" x14ac:dyDescent="0.2">
      <c r="A29124" s="139" t="s">
        <v>366</v>
      </c>
      <c r="B29124" s="112"/>
      <c r="C29124" s="136">
        <v>0</v>
      </c>
      <c r="D29124" s="136">
        <v>0</v>
      </c>
      <c r="E29124" s="136">
        <v>0</v>
      </c>
      <c r="F29124" s="140">
        <v>0</v>
      </c>
      <c r="G29124" s="136">
        <v>0</v>
      </c>
      <c r="H29124" s="141" t="s">
        <v>14501</v>
      </c>
      <c r="I29124" s="136">
        <v>0</v>
      </c>
      <c r="J29124" s="136">
        <v>0</v>
      </c>
      <c r="K29124" s="140">
        <v>0</v>
      </c>
      <c r="L29124" s="136">
        <v>0</v>
      </c>
      <c r="M29124" s="136">
        <v>0</v>
      </c>
      <c r="N29124" s="136">
        <v>0</v>
      </c>
      <c r="O29124" s="136">
        <v>0</v>
      </c>
      <c r="P29124" s="136">
        <v>0</v>
      </c>
      <c r="Q29124" s="136">
        <v>0</v>
      </c>
      <c r="R29124" s="136">
        <v>0</v>
      </c>
      <c r="S29124" s="136">
        <v>0</v>
      </c>
    </row>
    <row r="29125" spans="1:19" ht="11.25" thickBot="1" x14ac:dyDescent="0.2">
      <c r="A29125" s="112"/>
    </row>
    <row r="29126" spans="1:19" ht="11.25" thickBot="1" x14ac:dyDescent="0.2">
      <c r="A29126" s="106" t="s">
        <v>357</v>
      </c>
      <c r="B29126" s="106" t="s">
        <v>358</v>
      </c>
      <c r="C29126" s="146" t="s">
        <v>35</v>
      </c>
      <c r="D29126" s="146" t="s">
        <v>36</v>
      </c>
      <c r="E29126" s="146" t="s">
        <v>14506</v>
      </c>
      <c r="F29126" s="146" t="s">
        <v>38</v>
      </c>
      <c r="G29126" s="146" t="s">
        <v>39</v>
      </c>
      <c r="H29126" s="146" t="s">
        <v>41</v>
      </c>
      <c r="I29126" s="146" t="s">
        <v>42</v>
      </c>
      <c r="J29126" s="146" t="s">
        <v>43</v>
      </c>
      <c r="K29126" s="146" t="s">
        <v>44</v>
      </c>
      <c r="L29126" s="146" t="s">
        <v>45</v>
      </c>
      <c r="M29126" s="146" t="s">
        <v>46</v>
      </c>
      <c r="N29126" s="146" t="s">
        <v>47</v>
      </c>
      <c r="O29126" s="146" t="s">
        <v>48</v>
      </c>
      <c r="P29126" s="146" t="s">
        <v>49</v>
      </c>
      <c r="Q29126" s="146" t="s">
        <v>50</v>
      </c>
      <c r="R29126" s="146" t="s">
        <v>51</v>
      </c>
      <c r="S29126" s="146" t="s">
        <v>52</v>
      </c>
    </row>
    <row r="29127" spans="1:19" ht="11.25" thickBot="1" x14ac:dyDescent="0.2">
      <c r="A29127" s="107">
        <v>1</v>
      </c>
      <c r="B29127" s="132">
        <v>0.42709490740740735</v>
      </c>
      <c r="C29127" s="133">
        <v>0.43824000000000002</v>
      </c>
      <c r="D29127" s="108">
        <v>254.499</v>
      </c>
      <c r="E29127" s="108">
        <v>255.45500000000001</v>
      </c>
      <c r="F29127" s="141" t="s">
        <v>14500</v>
      </c>
      <c r="G29127" s="108">
        <v>345.70100000000002</v>
      </c>
      <c r="H29127" s="108">
        <v>5485.4269999999997</v>
      </c>
      <c r="I29127" s="108">
        <v>470.13600000000002</v>
      </c>
      <c r="J29127" s="108">
        <v>443.97300000000001</v>
      </c>
      <c r="K29127" s="108">
        <v>280.52499999999998</v>
      </c>
      <c r="L29127" s="108">
        <v>-0.68400000000000005</v>
      </c>
      <c r="M29127" s="141" t="s">
        <v>14500</v>
      </c>
      <c r="N29127" s="108">
        <v>509.15199999999999</v>
      </c>
      <c r="O29127" s="108">
        <v>171.589</v>
      </c>
      <c r="P29127" s="108">
        <v>668.89</v>
      </c>
      <c r="Q29127" s="108">
        <v>345.63600000000002</v>
      </c>
      <c r="R29127" s="108">
        <v>1050.9259999999999</v>
      </c>
      <c r="S29127" s="108">
        <v>179.85499999999999</v>
      </c>
    </row>
    <row r="29128" spans="1:19" ht="11.25" thickBot="1" x14ac:dyDescent="0.2">
      <c r="A29128" s="112"/>
    </row>
    <row r="29129" spans="1:19" ht="11.25" thickBot="1" x14ac:dyDescent="0.2">
      <c r="A29129" s="135" t="s">
        <v>362</v>
      </c>
      <c r="B29129" s="112"/>
      <c r="C29129" s="137">
        <v>0.43824000000000002</v>
      </c>
      <c r="D29129" s="136">
        <v>254.499</v>
      </c>
      <c r="E29129" s="136">
        <v>255.45500000000001</v>
      </c>
      <c r="F29129" s="141" t="s">
        <v>14501</v>
      </c>
      <c r="G29129" s="136">
        <v>345.70100000000002</v>
      </c>
      <c r="H29129" s="136">
        <v>5485.4269999999997</v>
      </c>
      <c r="I29129" s="136">
        <v>470.13600000000002</v>
      </c>
      <c r="J29129" s="136">
        <v>443.97300000000001</v>
      </c>
      <c r="K29129" s="136">
        <v>280.52499999999998</v>
      </c>
      <c r="L29129" s="136">
        <v>-0.68400000000000005</v>
      </c>
      <c r="M29129" s="141" t="s">
        <v>14501</v>
      </c>
      <c r="N29129" s="136">
        <v>509.15199999999999</v>
      </c>
      <c r="O29129" s="136">
        <v>171.589</v>
      </c>
      <c r="P29129" s="136">
        <v>668.89</v>
      </c>
      <c r="Q29129" s="136">
        <v>345.63600000000002</v>
      </c>
      <c r="R29129" s="136">
        <v>1050.9259999999999</v>
      </c>
      <c r="S29129" s="136">
        <v>179.85499999999999</v>
      </c>
    </row>
    <row r="29130" spans="1:19" ht="11.25" thickBot="1" x14ac:dyDescent="0.2">
      <c r="A29130" s="112"/>
    </row>
    <row r="29131" spans="1:19" ht="11.25" thickBot="1" x14ac:dyDescent="0.2">
      <c r="A29131" s="138" t="s">
        <v>364</v>
      </c>
      <c r="B29131" s="112"/>
      <c r="C29131" s="140" t="s">
        <v>3713</v>
      </c>
      <c r="D29131" s="136">
        <v>0</v>
      </c>
      <c r="E29131" s="136">
        <v>0</v>
      </c>
      <c r="F29131" s="141" t="s">
        <v>14501</v>
      </c>
      <c r="G29131" s="136">
        <v>0</v>
      </c>
      <c r="H29131" s="136">
        <v>0</v>
      </c>
      <c r="I29131" s="136">
        <v>0</v>
      </c>
      <c r="J29131" s="136">
        <v>0</v>
      </c>
      <c r="K29131" s="136">
        <v>0</v>
      </c>
      <c r="L29131" s="136">
        <v>0</v>
      </c>
      <c r="M29131" s="141" t="s">
        <v>14501</v>
      </c>
      <c r="N29131" s="136">
        <v>0</v>
      </c>
      <c r="O29131" s="136">
        <v>0</v>
      </c>
      <c r="P29131" s="136">
        <v>0</v>
      </c>
      <c r="Q29131" s="136">
        <v>0</v>
      </c>
      <c r="R29131" s="136">
        <v>0</v>
      </c>
      <c r="S29131" s="136">
        <v>0</v>
      </c>
    </row>
    <row r="29132" spans="1:19" ht="11.25" thickBot="1" x14ac:dyDescent="0.2">
      <c r="A29132" s="112"/>
    </row>
    <row r="29133" spans="1:19" ht="11.25" thickBot="1" x14ac:dyDescent="0.2">
      <c r="A29133" s="139" t="s">
        <v>366</v>
      </c>
      <c r="B29133" s="112"/>
      <c r="C29133" s="140">
        <v>0</v>
      </c>
      <c r="D29133" s="136">
        <v>0</v>
      </c>
      <c r="E29133" s="136">
        <v>0</v>
      </c>
      <c r="F29133" s="141" t="s">
        <v>14501</v>
      </c>
      <c r="G29133" s="136">
        <v>0</v>
      </c>
      <c r="H29133" s="136">
        <v>0</v>
      </c>
      <c r="I29133" s="136">
        <v>0</v>
      </c>
      <c r="J29133" s="136">
        <v>0</v>
      </c>
      <c r="K29133" s="136">
        <v>0</v>
      </c>
      <c r="L29133" s="136">
        <v>0</v>
      </c>
      <c r="M29133" s="141" t="s">
        <v>14501</v>
      </c>
      <c r="N29133" s="136">
        <v>0</v>
      </c>
      <c r="O29133" s="136">
        <v>0</v>
      </c>
      <c r="P29133" s="136">
        <v>0</v>
      </c>
      <c r="Q29133" s="136">
        <v>0</v>
      </c>
      <c r="R29133" s="136">
        <v>0</v>
      </c>
      <c r="S29133" s="136">
        <v>0</v>
      </c>
    </row>
    <row r="29134" spans="1:19" ht="11.25" thickBot="1" x14ac:dyDescent="0.2">
      <c r="A29134" s="112"/>
    </row>
    <row r="29135" spans="1:19" ht="11.25" thickBot="1" x14ac:dyDescent="0.2">
      <c r="A29135" s="106" t="s">
        <v>357</v>
      </c>
      <c r="B29135" s="106" t="s">
        <v>358</v>
      </c>
      <c r="C29135" s="146" t="s">
        <v>53</v>
      </c>
      <c r="D29135" s="146" t="s">
        <v>54</v>
      </c>
      <c r="E29135" s="146" t="s">
        <v>55</v>
      </c>
      <c r="F29135" s="146" t="s">
        <v>56</v>
      </c>
      <c r="G29135" s="146" t="s">
        <v>14507</v>
      </c>
      <c r="H29135" s="146" t="s">
        <v>57</v>
      </c>
      <c r="I29135" s="146" t="s">
        <v>59</v>
      </c>
      <c r="J29135" s="146" t="s">
        <v>14508</v>
      </c>
      <c r="K29135" s="146" t="s">
        <v>60</v>
      </c>
      <c r="L29135" s="146" t="s">
        <v>61</v>
      </c>
      <c r="M29135" s="146" t="s">
        <v>62</v>
      </c>
      <c r="N29135" s="146" t="s">
        <v>14509</v>
      </c>
      <c r="O29135" s="146" t="s">
        <v>63</v>
      </c>
      <c r="P29135" s="146" t="s">
        <v>64</v>
      </c>
      <c r="Q29135" s="146" t="s">
        <v>66</v>
      </c>
      <c r="R29135" s="146" t="s">
        <v>14510</v>
      </c>
      <c r="S29135" s="146" t="s">
        <v>67</v>
      </c>
    </row>
    <row r="29136" spans="1:19" ht="11.25" thickBot="1" x14ac:dyDescent="0.2">
      <c r="A29136" s="107">
        <v>1</v>
      </c>
      <c r="B29136" s="132">
        <v>0.42709490740740735</v>
      </c>
      <c r="C29136" s="108">
        <v>1714.7139999999999</v>
      </c>
      <c r="D29136" s="108">
        <v>356.59899999999999</v>
      </c>
      <c r="E29136" s="108">
        <v>511.21899999999999</v>
      </c>
      <c r="F29136" s="108">
        <v>2644.9450000000002</v>
      </c>
      <c r="G29136" s="141" t="s">
        <v>14500</v>
      </c>
      <c r="H29136" s="108">
        <v>2244.9070000000002</v>
      </c>
      <c r="I29136" s="108">
        <v>2949.1419999999998</v>
      </c>
      <c r="J29136" s="141" t="s">
        <v>14639</v>
      </c>
      <c r="K29136" s="108">
        <v>357.91899999999998</v>
      </c>
      <c r="L29136" s="108">
        <v>358.738</v>
      </c>
      <c r="M29136" s="108">
        <v>83.896000000000001</v>
      </c>
      <c r="N29136" s="141" t="s">
        <v>14640</v>
      </c>
      <c r="O29136" s="108">
        <v>18716.042000000001</v>
      </c>
      <c r="P29136" s="108">
        <v>4323.0200000000004</v>
      </c>
      <c r="Q29136" s="133">
        <v>0.39195999999999998</v>
      </c>
      <c r="R29136" s="141" t="s">
        <v>14500</v>
      </c>
      <c r="S29136" s="108">
        <v>1311.096</v>
      </c>
    </row>
    <row r="29137" spans="1:19" ht="11.25" thickBot="1" x14ac:dyDescent="0.2">
      <c r="A29137" s="112"/>
    </row>
    <row r="29138" spans="1:19" ht="11.25" thickBot="1" x14ac:dyDescent="0.2">
      <c r="A29138" s="135" t="s">
        <v>362</v>
      </c>
      <c r="B29138" s="112"/>
      <c r="C29138" s="136">
        <v>1714.7139999999999</v>
      </c>
      <c r="D29138" s="136">
        <v>356.59899999999999</v>
      </c>
      <c r="E29138" s="136">
        <v>511.21899999999999</v>
      </c>
      <c r="F29138" s="136">
        <v>2644.9450000000002</v>
      </c>
      <c r="G29138" s="141" t="s">
        <v>14501</v>
      </c>
      <c r="H29138" s="136">
        <v>2244.9070000000002</v>
      </c>
      <c r="I29138" s="136">
        <v>2949.1419999999998</v>
      </c>
      <c r="J29138" s="141" t="s">
        <v>14641</v>
      </c>
      <c r="K29138" s="136">
        <v>357.91899999999998</v>
      </c>
      <c r="L29138" s="136">
        <v>358.738</v>
      </c>
      <c r="M29138" s="136">
        <v>83.896000000000001</v>
      </c>
      <c r="N29138" s="141" t="s">
        <v>14642</v>
      </c>
      <c r="O29138" s="136">
        <v>18716.042000000001</v>
      </c>
      <c r="P29138" s="136">
        <v>4323.0200000000004</v>
      </c>
      <c r="Q29138" s="137">
        <v>0.39195999999999998</v>
      </c>
      <c r="R29138" s="141" t="s">
        <v>14501</v>
      </c>
      <c r="S29138" s="136">
        <v>1311.096</v>
      </c>
    </row>
    <row r="29139" spans="1:19" ht="11.25" thickBot="1" x14ac:dyDescent="0.2">
      <c r="A29139" s="112"/>
    </row>
    <row r="29140" spans="1:19" ht="11.25" thickBot="1" x14ac:dyDescent="0.2">
      <c r="A29140" s="138" t="s">
        <v>364</v>
      </c>
      <c r="B29140" s="112"/>
      <c r="C29140" s="136">
        <v>0</v>
      </c>
      <c r="D29140" s="136">
        <v>0</v>
      </c>
      <c r="E29140" s="136">
        <v>0</v>
      </c>
      <c r="F29140" s="136">
        <v>0</v>
      </c>
      <c r="G29140" s="141" t="s">
        <v>14501</v>
      </c>
      <c r="H29140" s="136">
        <v>0</v>
      </c>
      <c r="I29140" s="136">
        <v>0</v>
      </c>
      <c r="J29140" s="141" t="s">
        <v>14501</v>
      </c>
      <c r="K29140" s="136">
        <v>0</v>
      </c>
      <c r="L29140" s="136">
        <v>0</v>
      </c>
      <c r="M29140" s="136">
        <v>0</v>
      </c>
      <c r="N29140" s="141" t="s">
        <v>14501</v>
      </c>
      <c r="O29140" s="136">
        <v>0</v>
      </c>
      <c r="P29140" s="136">
        <v>0</v>
      </c>
      <c r="Q29140" s="140" t="s">
        <v>3713</v>
      </c>
      <c r="R29140" s="141" t="s">
        <v>14501</v>
      </c>
      <c r="S29140" s="136">
        <v>0</v>
      </c>
    </row>
    <row r="29141" spans="1:19" ht="11.25" thickBot="1" x14ac:dyDescent="0.2">
      <c r="A29141" s="112"/>
    </row>
    <row r="29142" spans="1:19" ht="11.25" thickBot="1" x14ac:dyDescent="0.2">
      <c r="A29142" s="139" t="s">
        <v>366</v>
      </c>
      <c r="B29142" s="112"/>
      <c r="C29142" s="136">
        <v>0</v>
      </c>
      <c r="D29142" s="136">
        <v>0</v>
      </c>
      <c r="E29142" s="136">
        <v>0</v>
      </c>
      <c r="F29142" s="136">
        <v>0</v>
      </c>
      <c r="G29142" s="141" t="s">
        <v>14501</v>
      </c>
      <c r="H29142" s="136">
        <v>0</v>
      </c>
      <c r="I29142" s="136">
        <v>0</v>
      </c>
      <c r="J29142" s="141" t="s">
        <v>14501</v>
      </c>
      <c r="K29142" s="136">
        <v>0</v>
      </c>
      <c r="L29142" s="136">
        <v>0</v>
      </c>
      <c r="M29142" s="136">
        <v>0</v>
      </c>
      <c r="N29142" s="141" t="s">
        <v>14501</v>
      </c>
      <c r="O29142" s="136">
        <v>0</v>
      </c>
      <c r="P29142" s="136">
        <v>0</v>
      </c>
      <c r="Q29142" s="140">
        <v>0</v>
      </c>
      <c r="R29142" s="141" t="s">
        <v>14501</v>
      </c>
      <c r="S29142" s="136">
        <v>0</v>
      </c>
    </row>
    <row r="29143" spans="1:19" ht="11.25" thickBot="1" x14ac:dyDescent="0.2">
      <c r="A29143" s="112"/>
    </row>
    <row r="29144" spans="1:19" ht="11.25" thickBot="1" x14ac:dyDescent="0.2">
      <c r="A29144" s="106" t="s">
        <v>357</v>
      </c>
      <c r="B29144" s="106" t="s">
        <v>358</v>
      </c>
      <c r="C29144" s="146" t="s">
        <v>68</v>
      </c>
      <c r="D29144" s="146" t="s">
        <v>14511</v>
      </c>
    </row>
    <row r="29145" spans="1:19" ht="11.25" thickBot="1" x14ac:dyDescent="0.2">
      <c r="A29145" s="107">
        <v>1</v>
      </c>
      <c r="B29145" s="132">
        <v>0.42709490740740735</v>
      </c>
      <c r="C29145" s="108">
        <v>6626.91</v>
      </c>
      <c r="D29145" s="141" t="s">
        <v>14500</v>
      </c>
    </row>
    <row r="29146" spans="1:19" ht="11.25" thickBot="1" x14ac:dyDescent="0.2">
      <c r="A29146" s="112"/>
    </row>
    <row r="29147" spans="1:19" ht="11.25" thickBot="1" x14ac:dyDescent="0.2">
      <c r="A29147" s="135" t="s">
        <v>362</v>
      </c>
      <c r="B29147" s="112"/>
      <c r="C29147" s="136">
        <v>6626.91</v>
      </c>
      <c r="D29147" s="141" t="s">
        <v>14501</v>
      </c>
    </row>
    <row r="29148" spans="1:19" ht="11.25" thickBot="1" x14ac:dyDescent="0.2">
      <c r="A29148" s="112"/>
    </row>
    <row r="29149" spans="1:19" ht="11.25" thickBot="1" x14ac:dyDescent="0.2">
      <c r="A29149" s="138" t="s">
        <v>364</v>
      </c>
      <c r="B29149" s="112"/>
      <c r="C29149" s="136">
        <v>0</v>
      </c>
      <c r="D29149" s="141" t="s">
        <v>14501</v>
      </c>
    </row>
    <row r="29150" spans="1:19" ht="11.25" thickBot="1" x14ac:dyDescent="0.2">
      <c r="A29150" s="112"/>
    </row>
    <row r="29151" spans="1:19" ht="11.25" thickBot="1" x14ac:dyDescent="0.2">
      <c r="A29151" s="139" t="s">
        <v>366</v>
      </c>
      <c r="B29151" s="112"/>
      <c r="C29151" s="136">
        <v>0</v>
      </c>
      <c r="D29151" s="141" t="s">
        <v>14501</v>
      </c>
    </row>
    <row r="29152" spans="1:19" ht="10.5" x14ac:dyDescent="0.15">
      <c r="A29152" s="112"/>
    </row>
    <row r="29153" spans="1:19" x14ac:dyDescent="0.15">
      <c r="A29153" s="129"/>
      <c r="B29153" s="86" t="s">
        <v>486</v>
      </c>
    </row>
    <row r="29154" spans="1:19" ht="9.75" thickBot="1" x14ac:dyDescent="0.2">
      <c r="A29154" s="81" t="s">
        <v>5871</v>
      </c>
    </row>
    <row r="29155" spans="1:19" ht="11.25" thickBot="1" x14ac:dyDescent="0.2">
      <c r="A29155" s="106" t="s">
        <v>357</v>
      </c>
      <c r="B29155" s="106" t="s">
        <v>358</v>
      </c>
      <c r="C29155" s="146" t="s">
        <v>14494</v>
      </c>
      <c r="D29155" s="146" t="s">
        <v>14495</v>
      </c>
      <c r="E29155" s="146" t="s">
        <v>14496</v>
      </c>
      <c r="F29155" s="146" t="s">
        <v>0</v>
      </c>
      <c r="G29155" s="146" t="s">
        <v>1</v>
      </c>
      <c r="H29155" s="146" t="s">
        <v>2</v>
      </c>
      <c r="I29155" s="146" t="s">
        <v>14497</v>
      </c>
      <c r="J29155" s="146" t="s">
        <v>3</v>
      </c>
      <c r="K29155" s="146" t="s">
        <v>14498</v>
      </c>
      <c r="L29155" s="146" t="s">
        <v>7</v>
      </c>
      <c r="M29155" s="146" t="s">
        <v>14499</v>
      </c>
      <c r="N29155" s="146" t="s">
        <v>10</v>
      </c>
      <c r="O29155" s="146" t="s">
        <v>11</v>
      </c>
      <c r="P29155" s="146" t="s">
        <v>12</v>
      </c>
      <c r="Q29155" s="146" t="s">
        <v>13</v>
      </c>
      <c r="R29155" s="146" t="s">
        <v>14</v>
      </c>
      <c r="S29155" s="146" t="s">
        <v>15</v>
      </c>
    </row>
    <row r="29156" spans="1:19" ht="11.25" thickBot="1" x14ac:dyDescent="0.2">
      <c r="A29156" s="107">
        <v>1</v>
      </c>
      <c r="B29156" s="132">
        <v>0.43223379629629632</v>
      </c>
      <c r="C29156" s="141" t="s">
        <v>14500</v>
      </c>
      <c r="D29156" s="141" t="s">
        <v>14500</v>
      </c>
      <c r="E29156" s="141" t="s">
        <v>14500</v>
      </c>
      <c r="F29156" s="108">
        <v>5156.7550000000001</v>
      </c>
      <c r="G29156" s="108">
        <v>2018.097</v>
      </c>
      <c r="H29156" s="108">
        <v>263.964</v>
      </c>
      <c r="I29156" s="108">
        <v>-142.18799999999999</v>
      </c>
      <c r="J29156" s="108">
        <v>116.443</v>
      </c>
      <c r="K29156" s="108">
        <v>179.28800000000001</v>
      </c>
      <c r="L29156" s="133">
        <v>0.57252999999999998</v>
      </c>
      <c r="M29156" s="108">
        <v>684.66099999999994</v>
      </c>
      <c r="N29156" s="108">
        <v>931.36900000000003</v>
      </c>
      <c r="O29156" s="108">
        <v>949.86800000000005</v>
      </c>
      <c r="P29156" s="108">
        <v>3262.4540000000002</v>
      </c>
      <c r="Q29156" s="108">
        <v>67526.691000000006</v>
      </c>
      <c r="R29156" s="108">
        <v>952.68299999999999</v>
      </c>
      <c r="S29156" s="108">
        <v>514.12</v>
      </c>
    </row>
    <row r="29157" spans="1:19" ht="11.25" thickBot="1" x14ac:dyDescent="0.2">
      <c r="A29157" s="112"/>
    </row>
    <row r="29158" spans="1:19" ht="11.25" thickBot="1" x14ac:dyDescent="0.2">
      <c r="A29158" s="135" t="s">
        <v>362</v>
      </c>
      <c r="B29158" s="112"/>
      <c r="C29158" s="141" t="s">
        <v>14501</v>
      </c>
      <c r="D29158" s="141" t="s">
        <v>14501</v>
      </c>
      <c r="E29158" s="141" t="s">
        <v>14501</v>
      </c>
      <c r="F29158" s="136">
        <v>5156.7550000000001</v>
      </c>
      <c r="G29158" s="136">
        <v>2018.097</v>
      </c>
      <c r="H29158" s="136">
        <v>263.964</v>
      </c>
      <c r="I29158" s="136">
        <v>-142.18799999999999</v>
      </c>
      <c r="J29158" s="136">
        <v>116.443</v>
      </c>
      <c r="K29158" s="136">
        <v>179.28800000000001</v>
      </c>
      <c r="L29158" s="137">
        <v>0.57252999999999998</v>
      </c>
      <c r="M29158" s="136">
        <v>684.66099999999994</v>
      </c>
      <c r="N29158" s="136">
        <v>931.36900000000003</v>
      </c>
      <c r="O29158" s="136">
        <v>949.86800000000005</v>
      </c>
      <c r="P29158" s="136">
        <v>3262.4540000000002</v>
      </c>
      <c r="Q29158" s="136">
        <v>67526.691000000006</v>
      </c>
      <c r="R29158" s="136">
        <v>952.68299999999999</v>
      </c>
      <c r="S29158" s="136">
        <v>514.12</v>
      </c>
    </row>
    <row r="29159" spans="1:19" ht="11.25" thickBot="1" x14ac:dyDescent="0.2">
      <c r="A29159" s="112"/>
    </row>
    <row r="29160" spans="1:19" ht="11.25" thickBot="1" x14ac:dyDescent="0.2">
      <c r="A29160" s="138" t="s">
        <v>364</v>
      </c>
      <c r="B29160" s="112"/>
      <c r="C29160" s="141" t="s">
        <v>14501</v>
      </c>
      <c r="D29160" s="141" t="s">
        <v>14501</v>
      </c>
      <c r="E29160" s="141" t="s">
        <v>14501</v>
      </c>
      <c r="F29160" s="136">
        <v>0</v>
      </c>
      <c r="G29160" s="136">
        <v>0</v>
      </c>
      <c r="H29160" s="136">
        <v>0</v>
      </c>
      <c r="I29160" s="136">
        <v>0</v>
      </c>
      <c r="J29160" s="136">
        <v>0</v>
      </c>
      <c r="K29160" s="136">
        <v>0</v>
      </c>
      <c r="L29160" s="140" t="s">
        <v>3713</v>
      </c>
      <c r="M29160" s="136">
        <v>0</v>
      </c>
      <c r="N29160" s="136">
        <v>0</v>
      </c>
      <c r="O29160" s="136">
        <v>0</v>
      </c>
      <c r="P29160" s="136">
        <v>0</v>
      </c>
      <c r="Q29160" s="136">
        <v>0</v>
      </c>
      <c r="R29160" s="136">
        <v>0</v>
      </c>
      <c r="S29160" s="136">
        <v>0</v>
      </c>
    </row>
    <row r="29161" spans="1:19" ht="11.25" thickBot="1" x14ac:dyDescent="0.2">
      <c r="A29161" s="112"/>
    </row>
    <row r="29162" spans="1:19" ht="11.25" thickBot="1" x14ac:dyDescent="0.2">
      <c r="A29162" s="139" t="s">
        <v>366</v>
      </c>
      <c r="B29162" s="112"/>
      <c r="C29162" s="141" t="s">
        <v>14501</v>
      </c>
      <c r="D29162" s="141" t="s">
        <v>14501</v>
      </c>
      <c r="E29162" s="141" t="s">
        <v>14501</v>
      </c>
      <c r="F29162" s="136">
        <v>0</v>
      </c>
      <c r="G29162" s="136">
        <v>0</v>
      </c>
      <c r="H29162" s="136">
        <v>0</v>
      </c>
      <c r="I29162" s="136">
        <v>0</v>
      </c>
      <c r="J29162" s="136">
        <v>0</v>
      </c>
      <c r="K29162" s="136">
        <v>0</v>
      </c>
      <c r="L29162" s="140">
        <v>0</v>
      </c>
      <c r="M29162" s="136">
        <v>0</v>
      </c>
      <c r="N29162" s="136">
        <v>0</v>
      </c>
      <c r="O29162" s="136">
        <v>0</v>
      </c>
      <c r="P29162" s="136">
        <v>0</v>
      </c>
      <c r="Q29162" s="136">
        <v>0</v>
      </c>
      <c r="R29162" s="136">
        <v>0</v>
      </c>
      <c r="S29162" s="136">
        <v>0</v>
      </c>
    </row>
    <row r="29163" spans="1:19" ht="11.25" thickBot="1" x14ac:dyDescent="0.2">
      <c r="A29163" s="112"/>
    </row>
    <row r="29164" spans="1:19" ht="11.25" thickBot="1" x14ac:dyDescent="0.2">
      <c r="A29164" s="106" t="s">
        <v>357</v>
      </c>
      <c r="B29164" s="106" t="s">
        <v>358</v>
      </c>
      <c r="C29164" s="146" t="s">
        <v>16</v>
      </c>
      <c r="D29164" s="146" t="s">
        <v>14502</v>
      </c>
      <c r="E29164" s="146" t="s">
        <v>14503</v>
      </c>
      <c r="F29164" s="146" t="s">
        <v>20</v>
      </c>
      <c r="G29164" s="146" t="s">
        <v>21</v>
      </c>
      <c r="H29164" s="146" t="s">
        <v>22</v>
      </c>
      <c r="I29164" s="146" t="s">
        <v>23</v>
      </c>
      <c r="J29164" s="146" t="s">
        <v>24</v>
      </c>
      <c r="K29164" s="146" t="s">
        <v>26</v>
      </c>
      <c r="L29164" s="146" t="s">
        <v>14504</v>
      </c>
      <c r="M29164" s="146" t="s">
        <v>27</v>
      </c>
      <c r="N29164" s="146" t="s">
        <v>28</v>
      </c>
      <c r="O29164" s="146" t="s">
        <v>29</v>
      </c>
      <c r="P29164" s="146" t="s">
        <v>30</v>
      </c>
      <c r="Q29164" s="146" t="s">
        <v>14505</v>
      </c>
      <c r="R29164" s="146" t="s">
        <v>32</v>
      </c>
      <c r="S29164" s="146" t="s">
        <v>33</v>
      </c>
    </row>
    <row r="29165" spans="1:19" ht="11.25" thickBot="1" x14ac:dyDescent="0.2">
      <c r="A29165" s="107">
        <v>1</v>
      </c>
      <c r="B29165" s="132">
        <v>0.43223379629629632</v>
      </c>
      <c r="C29165" s="108">
        <v>1335.6369999999999</v>
      </c>
      <c r="D29165" s="108">
        <v>1077.047</v>
      </c>
      <c r="E29165" s="141" t="s">
        <v>14500</v>
      </c>
      <c r="F29165" s="133">
        <v>0.51702000000000004</v>
      </c>
      <c r="G29165" s="141" t="s">
        <v>14633</v>
      </c>
      <c r="H29165" s="141" t="s">
        <v>14634</v>
      </c>
      <c r="I29165" s="108">
        <v>1163.2090000000001</v>
      </c>
      <c r="J29165" s="108">
        <v>556.14499999999998</v>
      </c>
      <c r="K29165" s="133">
        <v>0.52800999999999998</v>
      </c>
      <c r="L29165" s="108">
        <v>2983.7089999999998</v>
      </c>
      <c r="M29165" s="108">
        <v>324.15899999999999</v>
      </c>
      <c r="N29165" s="108">
        <v>656.82899999999995</v>
      </c>
      <c r="O29165" s="108">
        <v>204.702</v>
      </c>
      <c r="P29165" s="108">
        <v>498.94499999999999</v>
      </c>
      <c r="Q29165" s="108">
        <v>-241.982</v>
      </c>
      <c r="R29165" s="108">
        <v>737.31</v>
      </c>
      <c r="S29165" s="108">
        <v>362.43299999999999</v>
      </c>
    </row>
    <row r="29166" spans="1:19" ht="11.25" thickBot="1" x14ac:dyDescent="0.2">
      <c r="A29166" s="112"/>
    </row>
    <row r="29167" spans="1:19" ht="11.25" thickBot="1" x14ac:dyDescent="0.2">
      <c r="A29167" s="135" t="s">
        <v>362</v>
      </c>
      <c r="B29167" s="112"/>
      <c r="C29167" s="136">
        <v>1335.6369999999999</v>
      </c>
      <c r="D29167" s="136">
        <v>1077.047</v>
      </c>
      <c r="E29167" s="141" t="s">
        <v>14501</v>
      </c>
      <c r="F29167" s="137">
        <v>0.51702000000000004</v>
      </c>
      <c r="G29167" s="141" t="s">
        <v>14635</v>
      </c>
      <c r="H29167" s="141" t="s">
        <v>14636</v>
      </c>
      <c r="I29167" s="136">
        <v>1163.2090000000001</v>
      </c>
      <c r="J29167" s="136">
        <v>556.14499999999998</v>
      </c>
      <c r="K29167" s="137">
        <v>0.52800999999999998</v>
      </c>
      <c r="L29167" s="136">
        <v>2983.7089999999998</v>
      </c>
      <c r="M29167" s="136">
        <v>324.15899999999999</v>
      </c>
      <c r="N29167" s="136">
        <v>656.82899999999995</v>
      </c>
      <c r="O29167" s="136">
        <v>204.702</v>
      </c>
      <c r="P29167" s="136">
        <v>498.94499999999999</v>
      </c>
      <c r="Q29167" s="136">
        <v>-241.982</v>
      </c>
      <c r="R29167" s="136">
        <v>737.31</v>
      </c>
      <c r="S29167" s="136">
        <v>362.43299999999999</v>
      </c>
    </row>
    <row r="29168" spans="1:19" ht="11.25" thickBot="1" x14ac:dyDescent="0.2">
      <c r="A29168" s="112"/>
    </row>
    <row r="29169" spans="1:19" ht="11.25" thickBot="1" x14ac:dyDescent="0.2">
      <c r="A29169" s="138" t="s">
        <v>364</v>
      </c>
      <c r="B29169" s="112"/>
      <c r="C29169" s="136">
        <v>0</v>
      </c>
      <c r="D29169" s="136">
        <v>0</v>
      </c>
      <c r="E29169" s="141" t="s">
        <v>14501</v>
      </c>
      <c r="F29169" s="140" t="s">
        <v>3713</v>
      </c>
      <c r="G29169" s="141" t="s">
        <v>14501</v>
      </c>
      <c r="H29169" s="141" t="s">
        <v>14501</v>
      </c>
      <c r="I29169" s="136">
        <v>0</v>
      </c>
      <c r="J29169" s="136">
        <v>0</v>
      </c>
      <c r="K29169" s="140" t="s">
        <v>3713</v>
      </c>
      <c r="L29169" s="136">
        <v>0</v>
      </c>
      <c r="M29169" s="136">
        <v>0</v>
      </c>
      <c r="N29169" s="136">
        <v>0</v>
      </c>
      <c r="O29169" s="136">
        <v>0</v>
      </c>
      <c r="P29169" s="136">
        <v>0</v>
      </c>
      <c r="Q29169" s="136">
        <v>0</v>
      </c>
      <c r="R29169" s="136">
        <v>0</v>
      </c>
      <c r="S29169" s="136">
        <v>0</v>
      </c>
    </row>
    <row r="29170" spans="1:19" ht="11.25" thickBot="1" x14ac:dyDescent="0.2">
      <c r="A29170" s="112"/>
    </row>
    <row r="29171" spans="1:19" ht="11.25" thickBot="1" x14ac:dyDescent="0.2">
      <c r="A29171" s="139" t="s">
        <v>366</v>
      </c>
      <c r="B29171" s="112"/>
      <c r="C29171" s="136">
        <v>0</v>
      </c>
      <c r="D29171" s="136">
        <v>0</v>
      </c>
      <c r="E29171" s="141" t="s">
        <v>14501</v>
      </c>
      <c r="F29171" s="140">
        <v>0</v>
      </c>
      <c r="G29171" s="141" t="s">
        <v>14501</v>
      </c>
      <c r="H29171" s="141" t="s">
        <v>14501</v>
      </c>
      <c r="I29171" s="136">
        <v>0</v>
      </c>
      <c r="J29171" s="136">
        <v>0</v>
      </c>
      <c r="K29171" s="140">
        <v>0</v>
      </c>
      <c r="L29171" s="136">
        <v>0</v>
      </c>
      <c r="M29171" s="136">
        <v>0</v>
      </c>
      <c r="N29171" s="136">
        <v>0</v>
      </c>
      <c r="O29171" s="136">
        <v>0</v>
      </c>
      <c r="P29171" s="136">
        <v>0</v>
      </c>
      <c r="Q29171" s="136">
        <v>0</v>
      </c>
      <c r="R29171" s="136">
        <v>0</v>
      </c>
      <c r="S29171" s="136">
        <v>0</v>
      </c>
    </row>
    <row r="29172" spans="1:19" ht="11.25" thickBot="1" x14ac:dyDescent="0.2">
      <c r="A29172" s="112"/>
    </row>
    <row r="29173" spans="1:19" ht="11.25" thickBot="1" x14ac:dyDescent="0.2">
      <c r="A29173" s="106" t="s">
        <v>357</v>
      </c>
      <c r="B29173" s="106" t="s">
        <v>358</v>
      </c>
      <c r="C29173" s="146" t="s">
        <v>35</v>
      </c>
      <c r="D29173" s="146" t="s">
        <v>36</v>
      </c>
      <c r="E29173" s="146" t="s">
        <v>14506</v>
      </c>
      <c r="F29173" s="146" t="s">
        <v>38</v>
      </c>
      <c r="G29173" s="146" t="s">
        <v>39</v>
      </c>
      <c r="H29173" s="146" t="s">
        <v>41</v>
      </c>
      <c r="I29173" s="146" t="s">
        <v>42</v>
      </c>
      <c r="J29173" s="146" t="s">
        <v>43</v>
      </c>
      <c r="K29173" s="146" t="s">
        <v>44</v>
      </c>
      <c r="L29173" s="146" t="s">
        <v>45</v>
      </c>
      <c r="M29173" s="146" t="s">
        <v>46</v>
      </c>
      <c r="N29173" s="146" t="s">
        <v>47</v>
      </c>
      <c r="O29173" s="146" t="s">
        <v>48</v>
      </c>
      <c r="P29173" s="146" t="s">
        <v>49</v>
      </c>
      <c r="Q29173" s="146" t="s">
        <v>50</v>
      </c>
      <c r="R29173" s="146" t="s">
        <v>51</v>
      </c>
      <c r="S29173" s="146" t="s">
        <v>52</v>
      </c>
    </row>
    <row r="29174" spans="1:19" ht="11.25" thickBot="1" x14ac:dyDescent="0.2">
      <c r="A29174" s="107">
        <v>1</v>
      </c>
      <c r="B29174" s="132">
        <v>0.43223379629629632</v>
      </c>
      <c r="C29174" s="133">
        <v>0.44930999999999999</v>
      </c>
      <c r="D29174" s="141" t="s">
        <v>14500</v>
      </c>
      <c r="E29174" s="108">
        <v>74.941999999999993</v>
      </c>
      <c r="F29174" s="141" t="s">
        <v>14500</v>
      </c>
      <c r="G29174" s="108">
        <v>812.31399999999996</v>
      </c>
      <c r="H29174" s="108">
        <v>9413.1059999999998</v>
      </c>
      <c r="I29174" s="108">
        <v>1055.183</v>
      </c>
      <c r="J29174" s="108">
        <v>633.13</v>
      </c>
      <c r="K29174" s="108">
        <v>935.97500000000002</v>
      </c>
      <c r="L29174" s="108">
        <v>154.55600000000001</v>
      </c>
      <c r="M29174" s="108">
        <v>304.16500000000002</v>
      </c>
      <c r="N29174" s="108">
        <v>545.26300000000003</v>
      </c>
      <c r="O29174" s="108">
        <v>397.363</v>
      </c>
      <c r="P29174" s="108">
        <v>1275.606</v>
      </c>
      <c r="Q29174" s="108">
        <v>553.95500000000004</v>
      </c>
      <c r="R29174" s="108">
        <v>1978.4970000000001</v>
      </c>
      <c r="S29174" s="108">
        <v>846.35799999999995</v>
      </c>
    </row>
    <row r="29175" spans="1:19" ht="11.25" thickBot="1" x14ac:dyDescent="0.2">
      <c r="A29175" s="112"/>
    </row>
    <row r="29176" spans="1:19" ht="11.25" thickBot="1" x14ac:dyDescent="0.2">
      <c r="A29176" s="135" t="s">
        <v>362</v>
      </c>
      <c r="B29176" s="112"/>
      <c r="C29176" s="137">
        <v>0.44930999999999999</v>
      </c>
      <c r="D29176" s="141" t="s">
        <v>14501</v>
      </c>
      <c r="E29176" s="136">
        <v>74.941999999999993</v>
      </c>
      <c r="F29176" s="141" t="s">
        <v>14501</v>
      </c>
      <c r="G29176" s="136">
        <v>812.31399999999996</v>
      </c>
      <c r="H29176" s="136">
        <v>9413.1059999999998</v>
      </c>
      <c r="I29176" s="136">
        <v>1055.183</v>
      </c>
      <c r="J29176" s="136">
        <v>633.13</v>
      </c>
      <c r="K29176" s="136">
        <v>935.97500000000002</v>
      </c>
      <c r="L29176" s="136">
        <v>154.55600000000001</v>
      </c>
      <c r="M29176" s="136">
        <v>304.16500000000002</v>
      </c>
      <c r="N29176" s="136">
        <v>545.26300000000003</v>
      </c>
      <c r="O29176" s="136">
        <v>397.363</v>
      </c>
      <c r="P29176" s="136">
        <v>1275.606</v>
      </c>
      <c r="Q29176" s="136">
        <v>553.95500000000004</v>
      </c>
      <c r="R29176" s="136">
        <v>1978.4970000000001</v>
      </c>
      <c r="S29176" s="136">
        <v>846.35799999999995</v>
      </c>
    </row>
    <row r="29177" spans="1:19" ht="11.25" thickBot="1" x14ac:dyDescent="0.2">
      <c r="A29177" s="112"/>
    </row>
    <row r="29178" spans="1:19" ht="11.25" thickBot="1" x14ac:dyDescent="0.2">
      <c r="A29178" s="138" t="s">
        <v>364</v>
      </c>
      <c r="B29178" s="112"/>
      <c r="C29178" s="140" t="s">
        <v>3713</v>
      </c>
      <c r="D29178" s="141" t="s">
        <v>14501</v>
      </c>
      <c r="E29178" s="136">
        <v>0</v>
      </c>
      <c r="F29178" s="141" t="s">
        <v>14501</v>
      </c>
      <c r="G29178" s="136">
        <v>0</v>
      </c>
      <c r="H29178" s="136">
        <v>0</v>
      </c>
      <c r="I29178" s="136">
        <v>0</v>
      </c>
      <c r="J29178" s="136">
        <v>0</v>
      </c>
      <c r="K29178" s="136">
        <v>0</v>
      </c>
      <c r="L29178" s="136">
        <v>0</v>
      </c>
      <c r="M29178" s="136">
        <v>0</v>
      </c>
      <c r="N29178" s="136">
        <v>0</v>
      </c>
      <c r="O29178" s="136">
        <v>0</v>
      </c>
      <c r="P29178" s="136">
        <v>0</v>
      </c>
      <c r="Q29178" s="136">
        <v>0</v>
      </c>
      <c r="R29178" s="136">
        <v>0</v>
      </c>
      <c r="S29178" s="136">
        <v>0</v>
      </c>
    </row>
    <row r="29179" spans="1:19" ht="11.25" thickBot="1" x14ac:dyDescent="0.2">
      <c r="A29179" s="112"/>
    </row>
    <row r="29180" spans="1:19" ht="11.25" thickBot="1" x14ac:dyDescent="0.2">
      <c r="A29180" s="139" t="s">
        <v>366</v>
      </c>
      <c r="B29180" s="112"/>
      <c r="C29180" s="140">
        <v>0</v>
      </c>
      <c r="D29180" s="141" t="s">
        <v>14501</v>
      </c>
      <c r="E29180" s="136">
        <v>0</v>
      </c>
      <c r="F29180" s="141" t="s">
        <v>14501</v>
      </c>
      <c r="G29180" s="136">
        <v>0</v>
      </c>
      <c r="H29180" s="136">
        <v>0</v>
      </c>
      <c r="I29180" s="136">
        <v>0</v>
      </c>
      <c r="J29180" s="136">
        <v>0</v>
      </c>
      <c r="K29180" s="136">
        <v>0</v>
      </c>
      <c r="L29180" s="136">
        <v>0</v>
      </c>
      <c r="M29180" s="136">
        <v>0</v>
      </c>
      <c r="N29180" s="136">
        <v>0</v>
      </c>
      <c r="O29180" s="136">
        <v>0</v>
      </c>
      <c r="P29180" s="136">
        <v>0</v>
      </c>
      <c r="Q29180" s="136">
        <v>0</v>
      </c>
      <c r="R29180" s="136">
        <v>0</v>
      </c>
      <c r="S29180" s="136">
        <v>0</v>
      </c>
    </row>
    <row r="29181" spans="1:19" ht="11.25" thickBot="1" x14ac:dyDescent="0.2">
      <c r="A29181" s="112"/>
    </row>
    <row r="29182" spans="1:19" ht="11.25" thickBot="1" x14ac:dyDescent="0.2">
      <c r="A29182" s="106" t="s">
        <v>357</v>
      </c>
      <c r="B29182" s="106" t="s">
        <v>358</v>
      </c>
      <c r="C29182" s="146" t="s">
        <v>53</v>
      </c>
      <c r="D29182" s="146" t="s">
        <v>54</v>
      </c>
      <c r="E29182" s="146" t="s">
        <v>55</v>
      </c>
      <c r="F29182" s="146" t="s">
        <v>56</v>
      </c>
      <c r="G29182" s="146" t="s">
        <v>14507</v>
      </c>
      <c r="H29182" s="146" t="s">
        <v>57</v>
      </c>
      <c r="I29182" s="146" t="s">
        <v>59</v>
      </c>
      <c r="J29182" s="146" t="s">
        <v>14508</v>
      </c>
      <c r="K29182" s="146" t="s">
        <v>60</v>
      </c>
      <c r="L29182" s="146" t="s">
        <v>61</v>
      </c>
      <c r="M29182" s="146" t="s">
        <v>62</v>
      </c>
      <c r="N29182" s="146" t="s">
        <v>14509</v>
      </c>
      <c r="O29182" s="146" t="s">
        <v>63</v>
      </c>
      <c r="P29182" s="146" t="s">
        <v>64</v>
      </c>
      <c r="Q29182" s="146" t="s">
        <v>66</v>
      </c>
      <c r="R29182" s="146" t="s">
        <v>14510</v>
      </c>
      <c r="S29182" s="146" t="s">
        <v>67</v>
      </c>
    </row>
    <row r="29183" spans="1:19" ht="11.25" thickBot="1" x14ac:dyDescent="0.2">
      <c r="A29183" s="107">
        <v>1</v>
      </c>
      <c r="B29183" s="132">
        <v>0.43223379629629632</v>
      </c>
      <c r="C29183" s="108">
        <v>2249.5790000000002</v>
      </c>
      <c r="D29183" s="108">
        <v>406.79899999999998</v>
      </c>
      <c r="E29183" s="108">
        <v>1515.575</v>
      </c>
      <c r="F29183" s="108">
        <v>5931.1189999999997</v>
      </c>
      <c r="G29183" s="141" t="s">
        <v>14500</v>
      </c>
      <c r="H29183" s="108">
        <v>3626.1909999999998</v>
      </c>
      <c r="I29183" s="108">
        <v>6567.9520000000002</v>
      </c>
      <c r="J29183" s="141" t="s">
        <v>14639</v>
      </c>
      <c r="K29183" s="108">
        <v>1155.0419999999999</v>
      </c>
      <c r="L29183" s="108">
        <v>449.35399999999998</v>
      </c>
      <c r="M29183" s="108">
        <v>84.504999999999995</v>
      </c>
      <c r="N29183" s="141" t="s">
        <v>14640</v>
      </c>
      <c r="O29183" s="108">
        <v>49545.324999999997</v>
      </c>
      <c r="P29183" s="108">
        <v>9268.7659999999996</v>
      </c>
      <c r="Q29183" s="133">
        <v>0.38752999999999999</v>
      </c>
      <c r="R29183" s="141" t="s">
        <v>14500</v>
      </c>
      <c r="S29183" s="108">
        <v>2102.6610000000001</v>
      </c>
    </row>
    <row r="29184" spans="1:19" ht="11.25" thickBot="1" x14ac:dyDescent="0.2">
      <c r="A29184" s="112"/>
    </row>
    <row r="29185" spans="1:19" ht="11.25" thickBot="1" x14ac:dyDescent="0.2">
      <c r="A29185" s="135" t="s">
        <v>362</v>
      </c>
      <c r="B29185" s="112"/>
      <c r="C29185" s="136">
        <v>2249.5790000000002</v>
      </c>
      <c r="D29185" s="136">
        <v>406.79899999999998</v>
      </c>
      <c r="E29185" s="136">
        <v>1515.575</v>
      </c>
      <c r="F29185" s="136">
        <v>5931.1189999999997</v>
      </c>
      <c r="G29185" s="141" t="s">
        <v>14501</v>
      </c>
      <c r="H29185" s="136">
        <v>3626.1909999999998</v>
      </c>
      <c r="I29185" s="136">
        <v>6567.9520000000002</v>
      </c>
      <c r="J29185" s="141" t="s">
        <v>14641</v>
      </c>
      <c r="K29185" s="136">
        <v>1155.0419999999999</v>
      </c>
      <c r="L29185" s="136">
        <v>449.35399999999998</v>
      </c>
      <c r="M29185" s="136">
        <v>84.504999999999995</v>
      </c>
      <c r="N29185" s="141" t="s">
        <v>14642</v>
      </c>
      <c r="O29185" s="136">
        <v>49545.324999999997</v>
      </c>
      <c r="P29185" s="136">
        <v>9268.7659999999996</v>
      </c>
      <c r="Q29185" s="137">
        <v>0.38752999999999999</v>
      </c>
      <c r="R29185" s="141" t="s">
        <v>14501</v>
      </c>
      <c r="S29185" s="136">
        <v>2102.6610000000001</v>
      </c>
    </row>
    <row r="29186" spans="1:19" ht="11.25" thickBot="1" x14ac:dyDescent="0.2">
      <c r="A29186" s="112"/>
    </row>
    <row r="29187" spans="1:19" ht="11.25" thickBot="1" x14ac:dyDescent="0.2">
      <c r="A29187" s="138" t="s">
        <v>364</v>
      </c>
      <c r="B29187" s="112"/>
      <c r="C29187" s="136">
        <v>0</v>
      </c>
      <c r="D29187" s="136">
        <v>0</v>
      </c>
      <c r="E29187" s="136">
        <v>0</v>
      </c>
      <c r="F29187" s="136">
        <v>0</v>
      </c>
      <c r="G29187" s="141" t="s">
        <v>14501</v>
      </c>
      <c r="H29187" s="136">
        <v>0</v>
      </c>
      <c r="I29187" s="136">
        <v>0</v>
      </c>
      <c r="J29187" s="141" t="s">
        <v>14501</v>
      </c>
      <c r="K29187" s="136">
        <v>0</v>
      </c>
      <c r="L29187" s="136">
        <v>0</v>
      </c>
      <c r="M29187" s="136">
        <v>0</v>
      </c>
      <c r="N29187" s="141" t="s">
        <v>14501</v>
      </c>
      <c r="O29187" s="136">
        <v>0</v>
      </c>
      <c r="P29187" s="136">
        <v>0</v>
      </c>
      <c r="Q29187" s="140" t="s">
        <v>3713</v>
      </c>
      <c r="R29187" s="141" t="s">
        <v>14501</v>
      </c>
      <c r="S29187" s="136">
        <v>0</v>
      </c>
    </row>
    <row r="29188" spans="1:19" ht="11.25" thickBot="1" x14ac:dyDescent="0.2">
      <c r="A29188" s="112"/>
    </row>
    <row r="29189" spans="1:19" ht="11.25" thickBot="1" x14ac:dyDescent="0.2">
      <c r="A29189" s="139" t="s">
        <v>366</v>
      </c>
      <c r="B29189" s="112"/>
      <c r="C29189" s="136">
        <v>0</v>
      </c>
      <c r="D29189" s="136">
        <v>0</v>
      </c>
      <c r="E29189" s="136">
        <v>0</v>
      </c>
      <c r="F29189" s="136">
        <v>0</v>
      </c>
      <c r="G29189" s="141" t="s">
        <v>14501</v>
      </c>
      <c r="H29189" s="136">
        <v>0</v>
      </c>
      <c r="I29189" s="136">
        <v>0</v>
      </c>
      <c r="J29189" s="141" t="s">
        <v>14501</v>
      </c>
      <c r="K29189" s="136">
        <v>0</v>
      </c>
      <c r="L29189" s="136">
        <v>0</v>
      </c>
      <c r="M29189" s="136">
        <v>0</v>
      </c>
      <c r="N29189" s="141" t="s">
        <v>14501</v>
      </c>
      <c r="O29189" s="136">
        <v>0</v>
      </c>
      <c r="P29189" s="136">
        <v>0</v>
      </c>
      <c r="Q29189" s="140">
        <v>0</v>
      </c>
      <c r="R29189" s="141" t="s">
        <v>14501</v>
      </c>
      <c r="S29189" s="136">
        <v>0</v>
      </c>
    </row>
    <row r="29190" spans="1:19" ht="11.25" thickBot="1" x14ac:dyDescent="0.2">
      <c r="A29190" s="112"/>
    </row>
    <row r="29191" spans="1:19" ht="11.25" thickBot="1" x14ac:dyDescent="0.2">
      <c r="A29191" s="106" t="s">
        <v>357</v>
      </c>
      <c r="B29191" s="106" t="s">
        <v>358</v>
      </c>
      <c r="C29191" s="146" t="s">
        <v>68</v>
      </c>
      <c r="D29191" s="146" t="s">
        <v>14511</v>
      </c>
    </row>
    <row r="29192" spans="1:19" ht="11.25" thickBot="1" x14ac:dyDescent="0.2">
      <c r="A29192" s="107">
        <v>1</v>
      </c>
      <c r="B29192" s="132">
        <v>0.43223379629629632</v>
      </c>
      <c r="C29192" s="108">
        <v>14662.098</v>
      </c>
      <c r="D29192" s="141" t="s">
        <v>14500</v>
      </c>
    </row>
    <row r="29193" spans="1:19" ht="11.25" thickBot="1" x14ac:dyDescent="0.2">
      <c r="A29193" s="112"/>
    </row>
    <row r="29194" spans="1:19" ht="11.25" thickBot="1" x14ac:dyDescent="0.2">
      <c r="A29194" s="135" t="s">
        <v>362</v>
      </c>
      <c r="B29194" s="112"/>
      <c r="C29194" s="136">
        <v>14662.098</v>
      </c>
      <c r="D29194" s="141" t="s">
        <v>14501</v>
      </c>
    </row>
    <row r="29195" spans="1:19" ht="11.25" thickBot="1" x14ac:dyDescent="0.2">
      <c r="A29195" s="112"/>
    </row>
    <row r="29196" spans="1:19" ht="11.25" thickBot="1" x14ac:dyDescent="0.2">
      <c r="A29196" s="138" t="s">
        <v>364</v>
      </c>
      <c r="B29196" s="112"/>
      <c r="C29196" s="136">
        <v>0</v>
      </c>
      <c r="D29196" s="141" t="s">
        <v>14501</v>
      </c>
    </row>
    <row r="29197" spans="1:19" ht="11.25" thickBot="1" x14ac:dyDescent="0.2">
      <c r="A29197" s="112"/>
    </row>
    <row r="29198" spans="1:19" ht="11.25" thickBot="1" x14ac:dyDescent="0.2">
      <c r="A29198" s="139" t="s">
        <v>366</v>
      </c>
      <c r="B29198" s="112"/>
      <c r="C29198" s="136">
        <v>0</v>
      </c>
      <c r="D29198" s="141" t="s">
        <v>14501</v>
      </c>
    </row>
    <row r="29199" spans="1:19" ht="10.5" x14ac:dyDescent="0.15">
      <c r="A29199" s="112"/>
    </row>
    <row r="29200" spans="1:19" x14ac:dyDescent="0.15">
      <c r="A29200" s="129"/>
      <c r="B29200" s="86" t="s">
        <v>527</v>
      </c>
    </row>
    <row r="29201" spans="1:19" ht="9.75" thickBot="1" x14ac:dyDescent="0.2">
      <c r="A29201" s="81" t="s">
        <v>5871</v>
      </c>
    </row>
    <row r="29202" spans="1:19" ht="11.25" thickBot="1" x14ac:dyDescent="0.2">
      <c r="A29202" s="106" t="s">
        <v>357</v>
      </c>
      <c r="B29202" s="106" t="s">
        <v>358</v>
      </c>
      <c r="C29202" s="146" t="s">
        <v>14494</v>
      </c>
      <c r="D29202" s="146" t="s">
        <v>14495</v>
      </c>
      <c r="E29202" s="146" t="s">
        <v>14496</v>
      </c>
      <c r="F29202" s="146" t="s">
        <v>0</v>
      </c>
      <c r="G29202" s="146" t="s">
        <v>1</v>
      </c>
      <c r="H29202" s="146" t="s">
        <v>2</v>
      </c>
      <c r="I29202" s="146" t="s">
        <v>14497</v>
      </c>
      <c r="J29202" s="146" t="s">
        <v>3</v>
      </c>
      <c r="K29202" s="146" t="s">
        <v>14498</v>
      </c>
      <c r="L29202" s="146" t="s">
        <v>7</v>
      </c>
      <c r="M29202" s="146" t="s">
        <v>14499</v>
      </c>
      <c r="N29202" s="146" t="s">
        <v>10</v>
      </c>
      <c r="O29202" s="146" t="s">
        <v>11</v>
      </c>
      <c r="P29202" s="146" t="s">
        <v>12</v>
      </c>
      <c r="Q29202" s="146" t="s">
        <v>13</v>
      </c>
      <c r="R29202" s="146" t="s">
        <v>14</v>
      </c>
      <c r="S29202" s="146" t="s">
        <v>15</v>
      </c>
    </row>
    <row r="29203" spans="1:19" ht="11.25" thickBot="1" x14ac:dyDescent="0.2">
      <c r="A29203" s="107">
        <v>1</v>
      </c>
      <c r="B29203" s="132">
        <v>0.44253472222222223</v>
      </c>
      <c r="C29203" s="141" t="s">
        <v>14500</v>
      </c>
      <c r="D29203" s="141" t="s">
        <v>14500</v>
      </c>
      <c r="E29203" s="141" t="s">
        <v>14500</v>
      </c>
      <c r="F29203" s="108">
        <v>14548.668</v>
      </c>
      <c r="G29203" s="108">
        <v>10831.148999999999</v>
      </c>
      <c r="H29203" s="108">
        <v>2119.9140000000002</v>
      </c>
      <c r="I29203" s="108">
        <v>-172.91200000000001</v>
      </c>
      <c r="J29203" s="108">
        <v>93.399000000000001</v>
      </c>
      <c r="K29203" s="108">
        <v>99.858000000000004</v>
      </c>
      <c r="L29203" s="133">
        <v>0.59482000000000002</v>
      </c>
      <c r="M29203" s="108">
        <v>2994.3049999999998</v>
      </c>
      <c r="N29203" s="108">
        <v>5671.93</v>
      </c>
      <c r="O29203" s="108">
        <v>4237.7879999999996</v>
      </c>
      <c r="P29203" s="108">
        <v>21041.62</v>
      </c>
      <c r="Q29203" s="108">
        <v>344768.9</v>
      </c>
      <c r="R29203" s="108">
        <v>7062.7070000000003</v>
      </c>
      <c r="S29203" s="108">
        <v>2112.2510000000002</v>
      </c>
    </row>
    <row r="29204" spans="1:19" ht="11.25" thickBot="1" x14ac:dyDescent="0.2">
      <c r="A29204" s="112"/>
    </row>
    <row r="29205" spans="1:19" ht="11.25" thickBot="1" x14ac:dyDescent="0.2">
      <c r="A29205" s="135" t="s">
        <v>362</v>
      </c>
      <c r="B29205" s="112"/>
      <c r="C29205" s="141" t="s">
        <v>14501</v>
      </c>
      <c r="D29205" s="141" t="s">
        <v>14501</v>
      </c>
      <c r="E29205" s="141" t="s">
        <v>14501</v>
      </c>
      <c r="F29205" s="136">
        <v>14548.668</v>
      </c>
      <c r="G29205" s="136">
        <v>10831.148999999999</v>
      </c>
      <c r="H29205" s="136">
        <v>2119.9140000000002</v>
      </c>
      <c r="I29205" s="136">
        <v>-172.91200000000001</v>
      </c>
      <c r="J29205" s="136">
        <v>93.399000000000001</v>
      </c>
      <c r="K29205" s="136">
        <v>99.858000000000004</v>
      </c>
      <c r="L29205" s="137">
        <v>0.59482000000000002</v>
      </c>
      <c r="M29205" s="136">
        <v>2994.3049999999998</v>
      </c>
      <c r="N29205" s="136">
        <v>5671.93</v>
      </c>
      <c r="O29205" s="136">
        <v>4237.7879999999996</v>
      </c>
      <c r="P29205" s="136">
        <v>21041.62</v>
      </c>
      <c r="Q29205" s="136">
        <v>344768.9</v>
      </c>
      <c r="R29205" s="136">
        <v>7062.7070000000003</v>
      </c>
      <c r="S29205" s="136">
        <v>2112.2510000000002</v>
      </c>
    </row>
    <row r="29206" spans="1:19" ht="11.25" thickBot="1" x14ac:dyDescent="0.2">
      <c r="A29206" s="112"/>
    </row>
    <row r="29207" spans="1:19" ht="11.25" thickBot="1" x14ac:dyDescent="0.2">
      <c r="A29207" s="138" t="s">
        <v>364</v>
      </c>
      <c r="B29207" s="112"/>
      <c r="C29207" s="141" t="s">
        <v>14501</v>
      </c>
      <c r="D29207" s="141" t="s">
        <v>14501</v>
      </c>
      <c r="E29207" s="141" t="s">
        <v>14501</v>
      </c>
      <c r="F29207" s="136">
        <v>0</v>
      </c>
      <c r="G29207" s="136">
        <v>0</v>
      </c>
      <c r="H29207" s="136">
        <v>0</v>
      </c>
      <c r="I29207" s="136">
        <v>0</v>
      </c>
      <c r="J29207" s="136">
        <v>0</v>
      </c>
      <c r="K29207" s="136">
        <v>0</v>
      </c>
      <c r="L29207" s="140" t="s">
        <v>3713</v>
      </c>
      <c r="M29207" s="136">
        <v>0</v>
      </c>
      <c r="N29207" s="136">
        <v>0</v>
      </c>
      <c r="O29207" s="136">
        <v>0</v>
      </c>
      <c r="P29207" s="136">
        <v>0</v>
      </c>
      <c r="Q29207" s="136">
        <v>0</v>
      </c>
      <c r="R29207" s="136">
        <v>0</v>
      </c>
      <c r="S29207" s="136">
        <v>0</v>
      </c>
    </row>
    <row r="29208" spans="1:19" ht="11.25" thickBot="1" x14ac:dyDescent="0.2">
      <c r="A29208" s="112"/>
    </row>
    <row r="29209" spans="1:19" ht="11.25" thickBot="1" x14ac:dyDescent="0.2">
      <c r="A29209" s="139" t="s">
        <v>366</v>
      </c>
      <c r="B29209" s="112"/>
      <c r="C29209" s="141" t="s">
        <v>14501</v>
      </c>
      <c r="D29209" s="141" t="s">
        <v>14501</v>
      </c>
      <c r="E29209" s="141" t="s">
        <v>14501</v>
      </c>
      <c r="F29209" s="136">
        <v>0</v>
      </c>
      <c r="G29209" s="136">
        <v>0</v>
      </c>
      <c r="H29209" s="136">
        <v>0</v>
      </c>
      <c r="I29209" s="136">
        <v>0</v>
      </c>
      <c r="J29209" s="136">
        <v>0</v>
      </c>
      <c r="K29209" s="136">
        <v>0</v>
      </c>
      <c r="L29209" s="140">
        <v>0</v>
      </c>
      <c r="M29209" s="136">
        <v>0</v>
      </c>
      <c r="N29209" s="136">
        <v>0</v>
      </c>
      <c r="O29209" s="136">
        <v>0</v>
      </c>
      <c r="P29209" s="136">
        <v>0</v>
      </c>
      <c r="Q29209" s="136">
        <v>0</v>
      </c>
      <c r="R29209" s="136">
        <v>0</v>
      </c>
      <c r="S29209" s="136">
        <v>0</v>
      </c>
    </row>
    <row r="29210" spans="1:19" ht="11.25" thickBot="1" x14ac:dyDescent="0.2">
      <c r="A29210" s="112"/>
    </row>
    <row r="29211" spans="1:19" ht="11.25" thickBot="1" x14ac:dyDescent="0.2">
      <c r="A29211" s="106" t="s">
        <v>357</v>
      </c>
      <c r="B29211" s="106" t="s">
        <v>358</v>
      </c>
      <c r="C29211" s="146" t="s">
        <v>16</v>
      </c>
      <c r="D29211" s="146" t="s">
        <v>14502</v>
      </c>
      <c r="E29211" s="146" t="s">
        <v>14503</v>
      </c>
      <c r="F29211" s="146" t="s">
        <v>20</v>
      </c>
      <c r="G29211" s="146" t="s">
        <v>21</v>
      </c>
      <c r="H29211" s="146" t="s">
        <v>22</v>
      </c>
      <c r="I29211" s="146" t="s">
        <v>23</v>
      </c>
      <c r="J29211" s="146" t="s">
        <v>24</v>
      </c>
      <c r="K29211" s="146" t="s">
        <v>26</v>
      </c>
      <c r="L29211" s="146" t="s">
        <v>14504</v>
      </c>
      <c r="M29211" s="146" t="s">
        <v>27</v>
      </c>
      <c r="N29211" s="146" t="s">
        <v>28</v>
      </c>
      <c r="O29211" s="146" t="s">
        <v>29</v>
      </c>
      <c r="P29211" s="146" t="s">
        <v>30</v>
      </c>
      <c r="Q29211" s="146" t="s">
        <v>14505</v>
      </c>
      <c r="R29211" s="146" t="s">
        <v>32</v>
      </c>
      <c r="S29211" s="146" t="s">
        <v>33</v>
      </c>
    </row>
    <row r="29212" spans="1:19" ht="11.25" thickBot="1" x14ac:dyDescent="0.2">
      <c r="A29212" s="107">
        <v>1</v>
      </c>
      <c r="B29212" s="132">
        <v>0.44253472222222223</v>
      </c>
      <c r="C29212" s="108">
        <v>2644.009</v>
      </c>
      <c r="D29212" s="108">
        <v>2917.1030000000001</v>
      </c>
      <c r="E29212" s="108">
        <v>520.18399999999997</v>
      </c>
      <c r="F29212" s="133">
        <v>0.50993999999999995</v>
      </c>
      <c r="G29212" s="108">
        <v>602.495</v>
      </c>
      <c r="H29212" s="108">
        <v>228.929</v>
      </c>
      <c r="I29212" s="108">
        <v>4644.67</v>
      </c>
      <c r="J29212" s="108">
        <v>2624.3820000000001</v>
      </c>
      <c r="K29212" s="133">
        <v>0.48629</v>
      </c>
      <c r="L29212" s="108">
        <v>15197.869000000001</v>
      </c>
      <c r="M29212" s="108">
        <v>3099.605</v>
      </c>
      <c r="N29212" s="108">
        <v>3521.3270000000002</v>
      </c>
      <c r="O29212" s="108">
        <v>733.98800000000006</v>
      </c>
      <c r="P29212" s="108">
        <v>2710.6970000000001</v>
      </c>
      <c r="Q29212" s="108">
        <v>-159.81</v>
      </c>
      <c r="R29212" s="108">
        <v>3354.92</v>
      </c>
      <c r="S29212" s="108">
        <v>2384.4920000000002</v>
      </c>
    </row>
    <row r="29213" spans="1:19" ht="11.25" thickBot="1" x14ac:dyDescent="0.2">
      <c r="A29213" s="112"/>
    </row>
    <row r="29214" spans="1:19" ht="11.25" thickBot="1" x14ac:dyDescent="0.2">
      <c r="A29214" s="135" t="s">
        <v>362</v>
      </c>
      <c r="B29214" s="112"/>
      <c r="C29214" s="136">
        <v>2644.009</v>
      </c>
      <c r="D29214" s="136">
        <v>2917.1030000000001</v>
      </c>
      <c r="E29214" s="136">
        <v>520.18399999999997</v>
      </c>
      <c r="F29214" s="137">
        <v>0.50993999999999995</v>
      </c>
      <c r="G29214" s="136">
        <v>602.495</v>
      </c>
      <c r="H29214" s="136">
        <v>228.929</v>
      </c>
      <c r="I29214" s="136">
        <v>4644.67</v>
      </c>
      <c r="J29214" s="136">
        <v>2624.3820000000001</v>
      </c>
      <c r="K29214" s="137">
        <v>0.48629</v>
      </c>
      <c r="L29214" s="136">
        <v>15197.869000000001</v>
      </c>
      <c r="M29214" s="136">
        <v>3099.605</v>
      </c>
      <c r="N29214" s="136">
        <v>3521.3270000000002</v>
      </c>
      <c r="O29214" s="136">
        <v>733.98800000000006</v>
      </c>
      <c r="P29214" s="136">
        <v>2710.6970000000001</v>
      </c>
      <c r="Q29214" s="136">
        <v>-159.81</v>
      </c>
      <c r="R29214" s="136">
        <v>3354.92</v>
      </c>
      <c r="S29214" s="136">
        <v>2384.4920000000002</v>
      </c>
    </row>
    <row r="29215" spans="1:19" ht="11.25" thickBot="1" x14ac:dyDescent="0.2">
      <c r="A29215" s="112"/>
    </row>
    <row r="29216" spans="1:19" ht="11.25" thickBot="1" x14ac:dyDescent="0.2">
      <c r="A29216" s="138" t="s">
        <v>364</v>
      </c>
      <c r="B29216" s="112"/>
      <c r="C29216" s="136">
        <v>0</v>
      </c>
      <c r="D29216" s="136">
        <v>0</v>
      </c>
      <c r="E29216" s="136">
        <v>0</v>
      </c>
      <c r="F29216" s="140" t="s">
        <v>3713</v>
      </c>
      <c r="G29216" s="136">
        <v>0</v>
      </c>
      <c r="H29216" s="136">
        <v>0</v>
      </c>
      <c r="I29216" s="136">
        <v>0</v>
      </c>
      <c r="J29216" s="136">
        <v>0</v>
      </c>
      <c r="K29216" s="140" t="s">
        <v>3713</v>
      </c>
      <c r="L29216" s="136">
        <v>0</v>
      </c>
      <c r="M29216" s="136">
        <v>0</v>
      </c>
      <c r="N29216" s="136">
        <v>0</v>
      </c>
      <c r="O29216" s="136">
        <v>0</v>
      </c>
      <c r="P29216" s="136">
        <v>0</v>
      </c>
      <c r="Q29216" s="136">
        <v>0</v>
      </c>
      <c r="R29216" s="136">
        <v>0</v>
      </c>
      <c r="S29216" s="136">
        <v>0</v>
      </c>
    </row>
    <row r="29217" spans="1:19" ht="11.25" thickBot="1" x14ac:dyDescent="0.2">
      <c r="A29217" s="112"/>
    </row>
    <row r="29218" spans="1:19" ht="11.25" thickBot="1" x14ac:dyDescent="0.2">
      <c r="A29218" s="139" t="s">
        <v>366</v>
      </c>
      <c r="B29218" s="112"/>
      <c r="C29218" s="136">
        <v>0</v>
      </c>
      <c r="D29218" s="136">
        <v>0</v>
      </c>
      <c r="E29218" s="136">
        <v>0</v>
      </c>
      <c r="F29218" s="140">
        <v>0</v>
      </c>
      <c r="G29218" s="136">
        <v>0</v>
      </c>
      <c r="H29218" s="136">
        <v>0</v>
      </c>
      <c r="I29218" s="136">
        <v>0</v>
      </c>
      <c r="J29218" s="136">
        <v>0</v>
      </c>
      <c r="K29218" s="140">
        <v>0</v>
      </c>
      <c r="L29218" s="136">
        <v>0</v>
      </c>
      <c r="M29218" s="136">
        <v>0</v>
      </c>
      <c r="N29218" s="136">
        <v>0</v>
      </c>
      <c r="O29218" s="136">
        <v>0</v>
      </c>
      <c r="P29218" s="136">
        <v>0</v>
      </c>
      <c r="Q29218" s="136">
        <v>0</v>
      </c>
      <c r="R29218" s="136">
        <v>0</v>
      </c>
      <c r="S29218" s="136">
        <v>0</v>
      </c>
    </row>
    <row r="29219" spans="1:19" ht="11.25" thickBot="1" x14ac:dyDescent="0.2">
      <c r="A29219" s="112"/>
    </row>
    <row r="29220" spans="1:19" ht="11.25" thickBot="1" x14ac:dyDescent="0.2">
      <c r="A29220" s="106" t="s">
        <v>357</v>
      </c>
      <c r="B29220" s="106" t="s">
        <v>358</v>
      </c>
      <c r="C29220" s="146" t="s">
        <v>35</v>
      </c>
      <c r="D29220" s="146" t="s">
        <v>36</v>
      </c>
      <c r="E29220" s="146" t="s">
        <v>14506</v>
      </c>
      <c r="F29220" s="146" t="s">
        <v>38</v>
      </c>
      <c r="G29220" s="146" t="s">
        <v>39</v>
      </c>
      <c r="H29220" s="146" t="s">
        <v>41</v>
      </c>
      <c r="I29220" s="146" t="s">
        <v>42</v>
      </c>
      <c r="J29220" s="146" t="s">
        <v>43</v>
      </c>
      <c r="K29220" s="146" t="s">
        <v>44</v>
      </c>
      <c r="L29220" s="146" t="s">
        <v>45</v>
      </c>
      <c r="M29220" s="146" t="s">
        <v>46</v>
      </c>
      <c r="N29220" s="146" t="s">
        <v>47</v>
      </c>
      <c r="O29220" s="146" t="s">
        <v>48</v>
      </c>
      <c r="P29220" s="146" t="s">
        <v>49</v>
      </c>
      <c r="Q29220" s="146" t="s">
        <v>50</v>
      </c>
      <c r="R29220" s="146" t="s">
        <v>51</v>
      </c>
      <c r="S29220" s="146" t="s">
        <v>52</v>
      </c>
    </row>
    <row r="29221" spans="1:19" ht="11.25" thickBot="1" x14ac:dyDescent="0.2">
      <c r="A29221" s="107">
        <v>1</v>
      </c>
      <c r="B29221" s="132">
        <v>0.44253472222222223</v>
      </c>
      <c r="C29221" s="133">
        <v>0.47155999999999998</v>
      </c>
      <c r="D29221" s="108">
        <v>434.59500000000003</v>
      </c>
      <c r="E29221" s="108">
        <v>760.14300000000003</v>
      </c>
      <c r="F29221" s="141" t="s">
        <v>14500</v>
      </c>
      <c r="G29221" s="108">
        <v>3076.683</v>
      </c>
      <c r="H29221" s="108">
        <v>50717.165000000001</v>
      </c>
      <c r="I29221" s="108">
        <v>2630.808</v>
      </c>
      <c r="J29221" s="108">
        <v>3142.6350000000002</v>
      </c>
      <c r="K29221" s="108">
        <v>3926.3530000000001</v>
      </c>
      <c r="L29221" s="108">
        <v>577.42499999999995</v>
      </c>
      <c r="M29221" s="108">
        <v>585.226</v>
      </c>
      <c r="N29221" s="108">
        <v>3424.5610000000001</v>
      </c>
      <c r="O29221" s="108">
        <v>2001.89</v>
      </c>
      <c r="P29221" s="108">
        <v>9577.68</v>
      </c>
      <c r="Q29221" s="108">
        <v>2627.1729999999998</v>
      </c>
      <c r="R29221" s="108">
        <v>10910.834000000001</v>
      </c>
      <c r="S29221" s="108">
        <v>3421.181</v>
      </c>
    </row>
    <row r="29222" spans="1:19" ht="11.25" thickBot="1" x14ac:dyDescent="0.2">
      <c r="A29222" s="112"/>
    </row>
    <row r="29223" spans="1:19" ht="11.25" thickBot="1" x14ac:dyDescent="0.2">
      <c r="A29223" s="135" t="s">
        <v>362</v>
      </c>
      <c r="B29223" s="112"/>
      <c r="C29223" s="137">
        <v>0.47155999999999998</v>
      </c>
      <c r="D29223" s="136">
        <v>434.59500000000003</v>
      </c>
      <c r="E29223" s="136">
        <v>760.14300000000003</v>
      </c>
      <c r="F29223" s="141" t="s">
        <v>14501</v>
      </c>
      <c r="G29223" s="136">
        <v>3076.683</v>
      </c>
      <c r="H29223" s="136">
        <v>50717.165000000001</v>
      </c>
      <c r="I29223" s="136">
        <v>2630.808</v>
      </c>
      <c r="J29223" s="136">
        <v>3142.6350000000002</v>
      </c>
      <c r="K29223" s="136">
        <v>3926.3530000000001</v>
      </c>
      <c r="L29223" s="136">
        <v>577.42499999999995</v>
      </c>
      <c r="M29223" s="136">
        <v>585.226</v>
      </c>
      <c r="N29223" s="136">
        <v>3424.5610000000001</v>
      </c>
      <c r="O29223" s="136">
        <v>2001.89</v>
      </c>
      <c r="P29223" s="136">
        <v>9577.68</v>
      </c>
      <c r="Q29223" s="136">
        <v>2627.1729999999998</v>
      </c>
      <c r="R29223" s="136">
        <v>10910.834000000001</v>
      </c>
      <c r="S29223" s="136">
        <v>3421.181</v>
      </c>
    </row>
    <row r="29224" spans="1:19" ht="11.25" thickBot="1" x14ac:dyDescent="0.2">
      <c r="A29224" s="112"/>
    </row>
    <row r="29225" spans="1:19" ht="11.25" thickBot="1" x14ac:dyDescent="0.2">
      <c r="A29225" s="138" t="s">
        <v>364</v>
      </c>
      <c r="B29225" s="112"/>
      <c r="C29225" s="140" t="s">
        <v>3713</v>
      </c>
      <c r="D29225" s="136">
        <v>0</v>
      </c>
      <c r="E29225" s="136">
        <v>0</v>
      </c>
      <c r="F29225" s="141" t="s">
        <v>14501</v>
      </c>
      <c r="G29225" s="136">
        <v>0</v>
      </c>
      <c r="H29225" s="136">
        <v>0</v>
      </c>
      <c r="I29225" s="136">
        <v>0</v>
      </c>
      <c r="J29225" s="136">
        <v>0</v>
      </c>
      <c r="K29225" s="136">
        <v>0</v>
      </c>
      <c r="L29225" s="136">
        <v>0</v>
      </c>
      <c r="M29225" s="136">
        <v>0</v>
      </c>
      <c r="N29225" s="136">
        <v>0</v>
      </c>
      <c r="O29225" s="136">
        <v>0</v>
      </c>
      <c r="P29225" s="136">
        <v>0</v>
      </c>
      <c r="Q29225" s="136">
        <v>0</v>
      </c>
      <c r="R29225" s="136">
        <v>0</v>
      </c>
      <c r="S29225" s="136">
        <v>0</v>
      </c>
    </row>
    <row r="29226" spans="1:19" ht="11.25" thickBot="1" x14ac:dyDescent="0.2">
      <c r="A29226" s="112"/>
    </row>
    <row r="29227" spans="1:19" ht="11.25" thickBot="1" x14ac:dyDescent="0.2">
      <c r="A29227" s="139" t="s">
        <v>366</v>
      </c>
      <c r="B29227" s="112"/>
      <c r="C29227" s="140">
        <v>0</v>
      </c>
      <c r="D29227" s="136">
        <v>0</v>
      </c>
      <c r="E29227" s="136">
        <v>0</v>
      </c>
      <c r="F29227" s="141" t="s">
        <v>14501</v>
      </c>
      <c r="G29227" s="136">
        <v>0</v>
      </c>
      <c r="H29227" s="136">
        <v>0</v>
      </c>
      <c r="I29227" s="136">
        <v>0</v>
      </c>
      <c r="J29227" s="136">
        <v>0</v>
      </c>
      <c r="K29227" s="136">
        <v>0</v>
      </c>
      <c r="L29227" s="136">
        <v>0</v>
      </c>
      <c r="M29227" s="136">
        <v>0</v>
      </c>
      <c r="N29227" s="136">
        <v>0</v>
      </c>
      <c r="O29227" s="136">
        <v>0</v>
      </c>
      <c r="P29227" s="136">
        <v>0</v>
      </c>
      <c r="Q29227" s="136">
        <v>0</v>
      </c>
      <c r="R29227" s="136">
        <v>0</v>
      </c>
      <c r="S29227" s="136">
        <v>0</v>
      </c>
    </row>
    <row r="29228" spans="1:19" ht="11.25" thickBot="1" x14ac:dyDescent="0.2">
      <c r="A29228" s="112"/>
    </row>
    <row r="29229" spans="1:19" ht="11.25" thickBot="1" x14ac:dyDescent="0.2">
      <c r="A29229" s="106" t="s">
        <v>357</v>
      </c>
      <c r="B29229" s="106" t="s">
        <v>358</v>
      </c>
      <c r="C29229" s="146" t="s">
        <v>53</v>
      </c>
      <c r="D29229" s="146" t="s">
        <v>54</v>
      </c>
      <c r="E29229" s="146" t="s">
        <v>55</v>
      </c>
      <c r="F29229" s="146" t="s">
        <v>56</v>
      </c>
      <c r="G29229" s="146" t="s">
        <v>14507</v>
      </c>
      <c r="H29229" s="146" t="s">
        <v>57</v>
      </c>
      <c r="I29229" s="146" t="s">
        <v>59</v>
      </c>
      <c r="J29229" s="146" t="s">
        <v>14508</v>
      </c>
      <c r="K29229" s="146" t="s">
        <v>60</v>
      </c>
      <c r="L29229" s="146" t="s">
        <v>61</v>
      </c>
      <c r="M29229" s="146" t="s">
        <v>62</v>
      </c>
      <c r="N29229" s="146" t="s">
        <v>14509</v>
      </c>
      <c r="O29229" s="146" t="s">
        <v>63</v>
      </c>
      <c r="P29229" s="146" t="s">
        <v>64</v>
      </c>
      <c r="Q29229" s="146" t="s">
        <v>66</v>
      </c>
      <c r="R29229" s="146" t="s">
        <v>14510</v>
      </c>
      <c r="S29229" s="146" t="s">
        <v>67</v>
      </c>
    </row>
    <row r="29230" spans="1:19" ht="11.25" thickBot="1" x14ac:dyDescent="0.2">
      <c r="A29230" s="107">
        <v>1</v>
      </c>
      <c r="B29230" s="132">
        <v>0.44253472222222223</v>
      </c>
      <c r="C29230" s="108">
        <v>13442.897999999999</v>
      </c>
      <c r="D29230" s="108">
        <v>2232.7660000000001</v>
      </c>
      <c r="E29230" s="108">
        <v>7213.83</v>
      </c>
      <c r="F29230" s="108">
        <v>26327.355</v>
      </c>
      <c r="G29230" s="141" t="s">
        <v>14500</v>
      </c>
      <c r="H29230" s="108">
        <v>15112.858</v>
      </c>
      <c r="I29230" s="108">
        <v>31492.208999999999</v>
      </c>
      <c r="J29230" s="141" t="s">
        <v>14639</v>
      </c>
      <c r="K29230" s="108">
        <v>4130.643</v>
      </c>
      <c r="L29230" s="108">
        <v>2507.9209999999998</v>
      </c>
      <c r="M29230" s="108">
        <v>823.596</v>
      </c>
      <c r="N29230" s="108">
        <v>99.659000000000006</v>
      </c>
      <c r="O29230" s="108">
        <v>193709.51</v>
      </c>
      <c r="P29230" s="108">
        <v>44054.408000000003</v>
      </c>
      <c r="Q29230" s="133">
        <v>0.39650999999999997</v>
      </c>
      <c r="R29230" s="141" t="s">
        <v>14500</v>
      </c>
      <c r="S29230" s="108">
        <v>9529.2479999999996</v>
      </c>
    </row>
    <row r="29231" spans="1:19" ht="11.25" thickBot="1" x14ac:dyDescent="0.2">
      <c r="A29231" s="112"/>
    </row>
    <row r="29232" spans="1:19" ht="11.25" thickBot="1" x14ac:dyDescent="0.2">
      <c r="A29232" s="135" t="s">
        <v>362</v>
      </c>
      <c r="B29232" s="112"/>
      <c r="C29232" s="136">
        <v>13442.897999999999</v>
      </c>
      <c r="D29232" s="136">
        <v>2232.7660000000001</v>
      </c>
      <c r="E29232" s="136">
        <v>7213.83</v>
      </c>
      <c r="F29232" s="136">
        <v>26327.355</v>
      </c>
      <c r="G29232" s="141" t="s">
        <v>14501</v>
      </c>
      <c r="H29232" s="136">
        <v>15112.858</v>
      </c>
      <c r="I29232" s="136">
        <v>31492.208999999999</v>
      </c>
      <c r="J29232" s="141" t="s">
        <v>14641</v>
      </c>
      <c r="K29232" s="136">
        <v>4130.643</v>
      </c>
      <c r="L29232" s="136">
        <v>2507.9209999999998</v>
      </c>
      <c r="M29232" s="136">
        <v>823.596</v>
      </c>
      <c r="N29232" s="136">
        <v>99.659000000000006</v>
      </c>
      <c r="O29232" s="136">
        <v>193709.51</v>
      </c>
      <c r="P29232" s="136">
        <v>44054.408000000003</v>
      </c>
      <c r="Q29232" s="137">
        <v>0.39650999999999997</v>
      </c>
      <c r="R29232" s="141" t="s">
        <v>14501</v>
      </c>
      <c r="S29232" s="136">
        <v>9529.2479999999996</v>
      </c>
    </row>
    <row r="29233" spans="1:19" ht="11.25" thickBot="1" x14ac:dyDescent="0.2">
      <c r="A29233" s="112"/>
    </row>
    <row r="29234" spans="1:19" ht="11.25" thickBot="1" x14ac:dyDescent="0.2">
      <c r="A29234" s="138" t="s">
        <v>364</v>
      </c>
      <c r="B29234" s="112"/>
      <c r="C29234" s="136">
        <v>0</v>
      </c>
      <c r="D29234" s="136">
        <v>0</v>
      </c>
      <c r="E29234" s="136">
        <v>0</v>
      </c>
      <c r="F29234" s="136">
        <v>0</v>
      </c>
      <c r="G29234" s="141" t="s">
        <v>14501</v>
      </c>
      <c r="H29234" s="136">
        <v>0</v>
      </c>
      <c r="I29234" s="136">
        <v>0</v>
      </c>
      <c r="J29234" s="141" t="s">
        <v>14501</v>
      </c>
      <c r="K29234" s="136">
        <v>0</v>
      </c>
      <c r="L29234" s="136">
        <v>0</v>
      </c>
      <c r="M29234" s="136">
        <v>0</v>
      </c>
      <c r="N29234" s="136">
        <v>0</v>
      </c>
      <c r="O29234" s="136">
        <v>0</v>
      </c>
      <c r="P29234" s="136">
        <v>0</v>
      </c>
      <c r="Q29234" s="140" t="s">
        <v>3713</v>
      </c>
      <c r="R29234" s="141" t="s">
        <v>14501</v>
      </c>
      <c r="S29234" s="136">
        <v>0</v>
      </c>
    </row>
    <row r="29235" spans="1:19" ht="11.25" thickBot="1" x14ac:dyDescent="0.2">
      <c r="A29235" s="112"/>
    </row>
    <row r="29236" spans="1:19" ht="11.25" thickBot="1" x14ac:dyDescent="0.2">
      <c r="A29236" s="139" t="s">
        <v>366</v>
      </c>
      <c r="B29236" s="112"/>
      <c r="C29236" s="136">
        <v>0</v>
      </c>
      <c r="D29236" s="136">
        <v>0</v>
      </c>
      <c r="E29236" s="136">
        <v>0</v>
      </c>
      <c r="F29236" s="136">
        <v>0</v>
      </c>
      <c r="G29236" s="141" t="s">
        <v>14501</v>
      </c>
      <c r="H29236" s="136">
        <v>0</v>
      </c>
      <c r="I29236" s="136">
        <v>0</v>
      </c>
      <c r="J29236" s="141" t="s">
        <v>14501</v>
      </c>
      <c r="K29236" s="136">
        <v>0</v>
      </c>
      <c r="L29236" s="136">
        <v>0</v>
      </c>
      <c r="M29236" s="136">
        <v>0</v>
      </c>
      <c r="N29236" s="136">
        <v>0</v>
      </c>
      <c r="O29236" s="136">
        <v>0</v>
      </c>
      <c r="P29236" s="136">
        <v>0</v>
      </c>
      <c r="Q29236" s="140">
        <v>0</v>
      </c>
      <c r="R29236" s="141" t="s">
        <v>14501</v>
      </c>
      <c r="S29236" s="136">
        <v>0</v>
      </c>
    </row>
    <row r="29237" spans="1:19" ht="11.25" thickBot="1" x14ac:dyDescent="0.2">
      <c r="A29237" s="112"/>
    </row>
    <row r="29238" spans="1:19" ht="11.25" thickBot="1" x14ac:dyDescent="0.2">
      <c r="A29238" s="106" t="s">
        <v>357</v>
      </c>
      <c r="B29238" s="106" t="s">
        <v>358</v>
      </c>
      <c r="C29238" s="146" t="s">
        <v>68</v>
      </c>
      <c r="D29238" s="146" t="s">
        <v>14511</v>
      </c>
    </row>
    <row r="29239" spans="1:19" ht="11.25" thickBot="1" x14ac:dyDescent="0.2">
      <c r="A29239" s="107">
        <v>1</v>
      </c>
      <c r="B29239" s="132">
        <v>0.44253472222222223</v>
      </c>
      <c r="C29239" s="108">
        <v>67816.873000000007</v>
      </c>
      <c r="D29239" s="108">
        <v>84.066999999999993</v>
      </c>
    </row>
    <row r="29240" spans="1:19" ht="11.25" thickBot="1" x14ac:dyDescent="0.2">
      <c r="A29240" s="112"/>
    </row>
    <row r="29241" spans="1:19" ht="11.25" thickBot="1" x14ac:dyDescent="0.2">
      <c r="A29241" s="135" t="s">
        <v>362</v>
      </c>
      <c r="B29241" s="112"/>
      <c r="C29241" s="136">
        <v>67816.873000000007</v>
      </c>
      <c r="D29241" s="136">
        <v>84.066999999999993</v>
      </c>
    </row>
    <row r="29242" spans="1:19" ht="11.25" thickBot="1" x14ac:dyDescent="0.2">
      <c r="A29242" s="112"/>
    </row>
    <row r="29243" spans="1:19" ht="11.25" thickBot="1" x14ac:dyDescent="0.2">
      <c r="A29243" s="138" t="s">
        <v>364</v>
      </c>
      <c r="B29243" s="112"/>
      <c r="C29243" s="136">
        <v>0</v>
      </c>
      <c r="D29243" s="136">
        <v>0</v>
      </c>
    </row>
    <row r="29244" spans="1:19" ht="11.25" thickBot="1" x14ac:dyDescent="0.2">
      <c r="A29244" s="112"/>
    </row>
    <row r="29245" spans="1:19" ht="11.25" thickBot="1" x14ac:dyDescent="0.2">
      <c r="A29245" s="139" t="s">
        <v>366</v>
      </c>
      <c r="B29245" s="112"/>
      <c r="C29245" s="136">
        <v>0</v>
      </c>
      <c r="D29245" s="136">
        <v>0</v>
      </c>
    </row>
    <row r="29246" spans="1:19" ht="10.5" x14ac:dyDescent="0.15">
      <c r="A29246" s="112"/>
    </row>
    <row r="29247" spans="1:19" x14ac:dyDescent="0.15">
      <c r="A29247" s="129"/>
      <c r="B29247" s="86" t="s">
        <v>580</v>
      </c>
    </row>
    <row r="29248" spans="1:19" ht="9.75" thickBot="1" x14ac:dyDescent="0.2">
      <c r="A29248" s="81" t="s">
        <v>5871</v>
      </c>
    </row>
    <row r="29249" spans="1:19" ht="11.25" thickBot="1" x14ac:dyDescent="0.2">
      <c r="A29249" s="106" t="s">
        <v>357</v>
      </c>
      <c r="B29249" s="106" t="s">
        <v>358</v>
      </c>
      <c r="C29249" s="146" t="s">
        <v>14494</v>
      </c>
      <c r="D29249" s="146" t="s">
        <v>14495</v>
      </c>
      <c r="E29249" s="146" t="s">
        <v>14496</v>
      </c>
      <c r="F29249" s="146" t="s">
        <v>0</v>
      </c>
      <c r="G29249" s="146" t="s">
        <v>1</v>
      </c>
      <c r="H29249" s="146" t="s">
        <v>2</v>
      </c>
      <c r="I29249" s="146" t="s">
        <v>14497</v>
      </c>
      <c r="J29249" s="146" t="s">
        <v>3</v>
      </c>
      <c r="K29249" s="146" t="s">
        <v>14498</v>
      </c>
      <c r="L29249" s="146" t="s">
        <v>7</v>
      </c>
      <c r="M29249" s="146" t="s">
        <v>14499</v>
      </c>
      <c r="N29249" s="146" t="s">
        <v>10</v>
      </c>
      <c r="O29249" s="146" t="s">
        <v>11</v>
      </c>
      <c r="P29249" s="146" t="s">
        <v>12</v>
      </c>
      <c r="Q29249" s="146" t="s">
        <v>13</v>
      </c>
      <c r="R29249" s="146" t="s">
        <v>14</v>
      </c>
      <c r="S29249" s="146" t="s">
        <v>15</v>
      </c>
    </row>
    <row r="29250" spans="1:19" ht="11.25" thickBot="1" x14ac:dyDescent="0.2">
      <c r="A29250" s="107">
        <v>1</v>
      </c>
      <c r="B29250" s="132">
        <v>0.44768518518518513</v>
      </c>
      <c r="C29250" s="141" t="s">
        <v>14500</v>
      </c>
      <c r="D29250" s="141" t="s">
        <v>14500</v>
      </c>
      <c r="E29250" s="141" t="s">
        <v>14500</v>
      </c>
      <c r="F29250" s="108">
        <v>28647.826000000001</v>
      </c>
      <c r="G29250" s="108">
        <v>21126.097000000002</v>
      </c>
      <c r="H29250" s="108">
        <v>5571.1480000000001</v>
      </c>
      <c r="I29250" s="141" t="s">
        <v>14643</v>
      </c>
      <c r="J29250" s="108">
        <v>222.72300000000001</v>
      </c>
      <c r="K29250" s="108">
        <v>29.818999999999999</v>
      </c>
      <c r="L29250" s="133">
        <v>0.59865000000000002</v>
      </c>
      <c r="M29250" s="108">
        <v>5214.7889999999998</v>
      </c>
      <c r="N29250" s="108">
        <v>10497.254999999999</v>
      </c>
      <c r="O29250" s="108">
        <v>7271.3779999999997</v>
      </c>
      <c r="P29250" s="108">
        <v>37571.760999999999</v>
      </c>
      <c r="Q29250" s="108">
        <v>656004.61</v>
      </c>
      <c r="R29250" s="108">
        <v>13706.564</v>
      </c>
      <c r="S29250" s="108">
        <v>4015.7779999999998</v>
      </c>
    </row>
    <row r="29251" spans="1:19" ht="11.25" thickBot="1" x14ac:dyDescent="0.2">
      <c r="A29251" s="112"/>
    </row>
    <row r="29252" spans="1:19" ht="11.25" thickBot="1" x14ac:dyDescent="0.2">
      <c r="A29252" s="135" t="s">
        <v>362</v>
      </c>
      <c r="B29252" s="112"/>
      <c r="C29252" s="141" t="s">
        <v>14501</v>
      </c>
      <c r="D29252" s="141" t="s">
        <v>14501</v>
      </c>
      <c r="E29252" s="141" t="s">
        <v>14501</v>
      </c>
      <c r="F29252" s="136">
        <v>28647.826000000001</v>
      </c>
      <c r="G29252" s="136">
        <v>21126.097000000002</v>
      </c>
      <c r="H29252" s="136">
        <v>5571.1480000000001</v>
      </c>
      <c r="I29252" s="141" t="s">
        <v>14644</v>
      </c>
      <c r="J29252" s="136">
        <v>222.72300000000001</v>
      </c>
      <c r="K29252" s="136">
        <v>29.818999999999999</v>
      </c>
      <c r="L29252" s="137">
        <v>0.59865000000000002</v>
      </c>
      <c r="M29252" s="136">
        <v>5214.7889999999998</v>
      </c>
      <c r="N29252" s="136">
        <v>10497.254999999999</v>
      </c>
      <c r="O29252" s="136">
        <v>7271.3779999999997</v>
      </c>
      <c r="P29252" s="136">
        <v>37571.760999999999</v>
      </c>
      <c r="Q29252" s="136">
        <v>656004.61</v>
      </c>
      <c r="R29252" s="136">
        <v>13706.564</v>
      </c>
      <c r="S29252" s="136">
        <v>4015.7779999999998</v>
      </c>
    </row>
    <row r="29253" spans="1:19" ht="11.25" thickBot="1" x14ac:dyDescent="0.2">
      <c r="A29253" s="112"/>
    </row>
    <row r="29254" spans="1:19" ht="11.25" thickBot="1" x14ac:dyDescent="0.2">
      <c r="A29254" s="138" t="s">
        <v>364</v>
      </c>
      <c r="B29254" s="112"/>
      <c r="C29254" s="141" t="s">
        <v>14501</v>
      </c>
      <c r="D29254" s="141" t="s">
        <v>14501</v>
      </c>
      <c r="E29254" s="141" t="s">
        <v>14501</v>
      </c>
      <c r="F29254" s="136">
        <v>0</v>
      </c>
      <c r="G29254" s="136">
        <v>0</v>
      </c>
      <c r="H29254" s="136">
        <v>0</v>
      </c>
      <c r="I29254" s="141" t="s">
        <v>14501</v>
      </c>
      <c r="J29254" s="136">
        <v>0</v>
      </c>
      <c r="K29254" s="136">
        <v>0</v>
      </c>
      <c r="L29254" s="140" t="s">
        <v>3713</v>
      </c>
      <c r="M29254" s="136">
        <v>0</v>
      </c>
      <c r="N29254" s="136">
        <v>0</v>
      </c>
      <c r="O29254" s="136">
        <v>0</v>
      </c>
      <c r="P29254" s="136">
        <v>0</v>
      </c>
      <c r="Q29254" s="136">
        <v>0</v>
      </c>
      <c r="R29254" s="136">
        <v>0</v>
      </c>
      <c r="S29254" s="136">
        <v>0</v>
      </c>
    </row>
    <row r="29255" spans="1:19" ht="11.25" thickBot="1" x14ac:dyDescent="0.2">
      <c r="A29255" s="112"/>
    </row>
    <row r="29256" spans="1:19" ht="11.25" thickBot="1" x14ac:dyDescent="0.2">
      <c r="A29256" s="139" t="s">
        <v>366</v>
      </c>
      <c r="B29256" s="112"/>
      <c r="C29256" s="141" t="s">
        <v>14501</v>
      </c>
      <c r="D29256" s="141" t="s">
        <v>14501</v>
      </c>
      <c r="E29256" s="141" t="s">
        <v>14501</v>
      </c>
      <c r="F29256" s="136">
        <v>0</v>
      </c>
      <c r="G29256" s="136">
        <v>0</v>
      </c>
      <c r="H29256" s="136">
        <v>0</v>
      </c>
      <c r="I29256" s="141" t="s">
        <v>14501</v>
      </c>
      <c r="J29256" s="136">
        <v>0</v>
      </c>
      <c r="K29256" s="136">
        <v>0</v>
      </c>
      <c r="L29256" s="140">
        <v>0</v>
      </c>
      <c r="M29256" s="136">
        <v>0</v>
      </c>
      <c r="N29256" s="136">
        <v>0</v>
      </c>
      <c r="O29256" s="136">
        <v>0</v>
      </c>
      <c r="P29256" s="136">
        <v>0</v>
      </c>
      <c r="Q29256" s="136">
        <v>0</v>
      </c>
      <c r="R29256" s="136">
        <v>0</v>
      </c>
      <c r="S29256" s="136">
        <v>0</v>
      </c>
    </row>
    <row r="29257" spans="1:19" ht="11.25" thickBot="1" x14ac:dyDescent="0.2">
      <c r="A29257" s="112"/>
    </row>
    <row r="29258" spans="1:19" ht="11.25" thickBot="1" x14ac:dyDescent="0.2">
      <c r="A29258" s="106" t="s">
        <v>357</v>
      </c>
      <c r="B29258" s="106" t="s">
        <v>358</v>
      </c>
      <c r="C29258" s="146" t="s">
        <v>16</v>
      </c>
      <c r="D29258" s="146" t="s">
        <v>14502</v>
      </c>
      <c r="E29258" s="146" t="s">
        <v>14503</v>
      </c>
      <c r="F29258" s="146" t="s">
        <v>20</v>
      </c>
      <c r="G29258" s="146" t="s">
        <v>21</v>
      </c>
      <c r="H29258" s="146" t="s">
        <v>22</v>
      </c>
      <c r="I29258" s="146" t="s">
        <v>23</v>
      </c>
      <c r="J29258" s="146" t="s">
        <v>24</v>
      </c>
      <c r="K29258" s="146" t="s">
        <v>26</v>
      </c>
      <c r="L29258" s="146" t="s">
        <v>14504</v>
      </c>
      <c r="M29258" s="146" t="s">
        <v>27</v>
      </c>
      <c r="N29258" s="146" t="s">
        <v>28</v>
      </c>
      <c r="O29258" s="146" t="s">
        <v>29</v>
      </c>
      <c r="P29258" s="146" t="s">
        <v>30</v>
      </c>
      <c r="Q29258" s="146" t="s">
        <v>14505</v>
      </c>
      <c r="R29258" s="146" t="s">
        <v>32</v>
      </c>
      <c r="S29258" s="146" t="s">
        <v>33</v>
      </c>
    </row>
    <row r="29259" spans="1:19" ht="11.25" thickBot="1" x14ac:dyDescent="0.2">
      <c r="A29259" s="107">
        <v>1</v>
      </c>
      <c r="B29259" s="132">
        <v>0.44768518518518513</v>
      </c>
      <c r="C29259" s="108">
        <v>6496.6379999999999</v>
      </c>
      <c r="D29259" s="108">
        <v>2897.7510000000002</v>
      </c>
      <c r="E29259" s="108">
        <v>743.17600000000004</v>
      </c>
      <c r="F29259" s="133">
        <v>0.51307999999999998</v>
      </c>
      <c r="G29259" s="108">
        <v>692.20299999999997</v>
      </c>
      <c r="H29259" s="108">
        <v>144.81899999999999</v>
      </c>
      <c r="I29259" s="108">
        <v>9864.1409999999996</v>
      </c>
      <c r="J29259" s="108">
        <v>5189.3209999999999</v>
      </c>
      <c r="K29259" s="133">
        <v>0.53856999999999999</v>
      </c>
      <c r="L29259" s="108">
        <v>27905.55</v>
      </c>
      <c r="M29259" s="108">
        <v>5243.5349999999999</v>
      </c>
      <c r="N29259" s="108">
        <v>6732.54</v>
      </c>
      <c r="O29259" s="108">
        <v>949.29100000000005</v>
      </c>
      <c r="P29259" s="108">
        <v>5100.1400000000003</v>
      </c>
      <c r="Q29259" s="108">
        <v>-152.06800000000001</v>
      </c>
      <c r="R29259" s="108">
        <v>8311.1689999999999</v>
      </c>
      <c r="S29259" s="108">
        <v>4849.54</v>
      </c>
    </row>
    <row r="29260" spans="1:19" ht="11.25" thickBot="1" x14ac:dyDescent="0.2">
      <c r="A29260" s="112"/>
    </row>
    <row r="29261" spans="1:19" ht="11.25" thickBot="1" x14ac:dyDescent="0.2">
      <c r="A29261" s="135" t="s">
        <v>362</v>
      </c>
      <c r="B29261" s="112"/>
      <c r="C29261" s="136">
        <v>6496.6379999999999</v>
      </c>
      <c r="D29261" s="136">
        <v>2897.7510000000002</v>
      </c>
      <c r="E29261" s="136">
        <v>743.17600000000004</v>
      </c>
      <c r="F29261" s="137">
        <v>0.51307999999999998</v>
      </c>
      <c r="G29261" s="136">
        <v>692.20299999999997</v>
      </c>
      <c r="H29261" s="136">
        <v>144.81899999999999</v>
      </c>
      <c r="I29261" s="136">
        <v>9864.1409999999996</v>
      </c>
      <c r="J29261" s="136">
        <v>5189.3209999999999</v>
      </c>
      <c r="K29261" s="137">
        <v>0.53856999999999999</v>
      </c>
      <c r="L29261" s="136">
        <v>27905.55</v>
      </c>
      <c r="M29261" s="136">
        <v>5243.5349999999999</v>
      </c>
      <c r="N29261" s="136">
        <v>6732.54</v>
      </c>
      <c r="O29261" s="136">
        <v>949.29100000000005</v>
      </c>
      <c r="P29261" s="136">
        <v>5100.1400000000003</v>
      </c>
      <c r="Q29261" s="136">
        <v>-152.06800000000001</v>
      </c>
      <c r="R29261" s="136">
        <v>8311.1689999999999</v>
      </c>
      <c r="S29261" s="136">
        <v>4849.54</v>
      </c>
    </row>
    <row r="29262" spans="1:19" ht="11.25" thickBot="1" x14ac:dyDescent="0.2">
      <c r="A29262" s="112"/>
    </row>
    <row r="29263" spans="1:19" ht="11.25" thickBot="1" x14ac:dyDescent="0.2">
      <c r="A29263" s="138" t="s">
        <v>364</v>
      </c>
      <c r="B29263" s="112"/>
      <c r="C29263" s="136">
        <v>0</v>
      </c>
      <c r="D29263" s="136">
        <v>0</v>
      </c>
      <c r="E29263" s="136">
        <v>0</v>
      </c>
      <c r="F29263" s="140" t="s">
        <v>3713</v>
      </c>
      <c r="G29263" s="136">
        <v>0</v>
      </c>
      <c r="H29263" s="136">
        <v>0</v>
      </c>
      <c r="I29263" s="136">
        <v>0</v>
      </c>
      <c r="J29263" s="136">
        <v>0</v>
      </c>
      <c r="K29263" s="140" t="s">
        <v>3713</v>
      </c>
      <c r="L29263" s="136">
        <v>0</v>
      </c>
      <c r="M29263" s="136">
        <v>0</v>
      </c>
      <c r="N29263" s="136">
        <v>0</v>
      </c>
      <c r="O29263" s="136">
        <v>0</v>
      </c>
      <c r="P29263" s="136">
        <v>0</v>
      </c>
      <c r="Q29263" s="136">
        <v>0</v>
      </c>
      <c r="R29263" s="136">
        <v>0</v>
      </c>
      <c r="S29263" s="136">
        <v>0</v>
      </c>
    </row>
    <row r="29264" spans="1:19" ht="11.25" thickBot="1" x14ac:dyDescent="0.2">
      <c r="A29264" s="112"/>
    </row>
    <row r="29265" spans="1:19" ht="11.25" thickBot="1" x14ac:dyDescent="0.2">
      <c r="A29265" s="139" t="s">
        <v>366</v>
      </c>
      <c r="B29265" s="112"/>
      <c r="C29265" s="136">
        <v>0</v>
      </c>
      <c r="D29265" s="136">
        <v>0</v>
      </c>
      <c r="E29265" s="136">
        <v>0</v>
      </c>
      <c r="F29265" s="140">
        <v>0</v>
      </c>
      <c r="G29265" s="136">
        <v>0</v>
      </c>
      <c r="H29265" s="136">
        <v>0</v>
      </c>
      <c r="I29265" s="136">
        <v>0</v>
      </c>
      <c r="J29265" s="136">
        <v>0</v>
      </c>
      <c r="K29265" s="140">
        <v>0</v>
      </c>
      <c r="L29265" s="136">
        <v>0</v>
      </c>
      <c r="M29265" s="136">
        <v>0</v>
      </c>
      <c r="N29265" s="136">
        <v>0</v>
      </c>
      <c r="O29265" s="136">
        <v>0</v>
      </c>
      <c r="P29265" s="136">
        <v>0</v>
      </c>
      <c r="Q29265" s="136">
        <v>0</v>
      </c>
      <c r="R29265" s="136">
        <v>0</v>
      </c>
      <c r="S29265" s="136">
        <v>0</v>
      </c>
    </row>
    <row r="29266" spans="1:19" ht="11.25" thickBot="1" x14ac:dyDescent="0.2">
      <c r="A29266" s="112"/>
    </row>
    <row r="29267" spans="1:19" ht="11.25" thickBot="1" x14ac:dyDescent="0.2">
      <c r="A29267" s="106" t="s">
        <v>357</v>
      </c>
      <c r="B29267" s="106" t="s">
        <v>358</v>
      </c>
      <c r="C29267" s="146" t="s">
        <v>35</v>
      </c>
      <c r="D29267" s="146" t="s">
        <v>36</v>
      </c>
      <c r="E29267" s="146" t="s">
        <v>14506</v>
      </c>
      <c r="F29267" s="146" t="s">
        <v>38</v>
      </c>
      <c r="G29267" s="146" t="s">
        <v>39</v>
      </c>
      <c r="H29267" s="146" t="s">
        <v>41</v>
      </c>
      <c r="I29267" s="146" t="s">
        <v>42</v>
      </c>
      <c r="J29267" s="146" t="s">
        <v>43</v>
      </c>
      <c r="K29267" s="146" t="s">
        <v>44</v>
      </c>
      <c r="L29267" s="146" t="s">
        <v>45</v>
      </c>
      <c r="M29267" s="146" t="s">
        <v>46</v>
      </c>
      <c r="N29267" s="146" t="s">
        <v>47</v>
      </c>
      <c r="O29267" s="146" t="s">
        <v>48</v>
      </c>
      <c r="P29267" s="146" t="s">
        <v>49</v>
      </c>
      <c r="Q29267" s="146" t="s">
        <v>50</v>
      </c>
      <c r="R29267" s="146" t="s">
        <v>51</v>
      </c>
      <c r="S29267" s="146" t="s">
        <v>52</v>
      </c>
    </row>
    <row r="29268" spans="1:19" ht="11.25" thickBot="1" x14ac:dyDescent="0.2">
      <c r="A29268" s="107">
        <v>1</v>
      </c>
      <c r="B29268" s="132">
        <v>0.44768518518518513</v>
      </c>
      <c r="C29268" s="133">
        <v>0.47494999999999998</v>
      </c>
      <c r="D29268" s="108">
        <v>925.97500000000002</v>
      </c>
      <c r="E29268" s="108">
        <v>1314.915</v>
      </c>
      <c r="F29268" s="141" t="s">
        <v>14500</v>
      </c>
      <c r="G29268" s="108">
        <v>7305.741</v>
      </c>
      <c r="H29268" s="108">
        <v>109001.76</v>
      </c>
      <c r="I29268" s="108">
        <v>5410.6369999999997</v>
      </c>
      <c r="J29268" s="108">
        <v>7757.2079999999996</v>
      </c>
      <c r="K29268" s="108">
        <v>8599.8829999999998</v>
      </c>
      <c r="L29268" s="108">
        <v>1337.932</v>
      </c>
      <c r="M29268" s="108">
        <v>1440.559</v>
      </c>
      <c r="N29268" s="108">
        <v>6942.0730000000003</v>
      </c>
      <c r="O29268" s="108">
        <v>3472.51</v>
      </c>
      <c r="P29268" s="108">
        <v>17230.351999999999</v>
      </c>
      <c r="Q29268" s="108">
        <v>4477.9129999999996</v>
      </c>
      <c r="R29268" s="108">
        <v>21747.225999999999</v>
      </c>
      <c r="S29268" s="108">
        <v>6438.134</v>
      </c>
    </row>
    <row r="29269" spans="1:19" ht="11.25" thickBot="1" x14ac:dyDescent="0.2">
      <c r="A29269" s="112"/>
    </row>
    <row r="29270" spans="1:19" ht="11.25" thickBot="1" x14ac:dyDescent="0.2">
      <c r="A29270" s="135" t="s">
        <v>362</v>
      </c>
      <c r="B29270" s="112"/>
      <c r="C29270" s="137">
        <v>0.47494999999999998</v>
      </c>
      <c r="D29270" s="136">
        <v>925.97500000000002</v>
      </c>
      <c r="E29270" s="136">
        <v>1314.915</v>
      </c>
      <c r="F29270" s="141" t="s">
        <v>14501</v>
      </c>
      <c r="G29270" s="136">
        <v>7305.741</v>
      </c>
      <c r="H29270" s="136">
        <v>109001.76</v>
      </c>
      <c r="I29270" s="136">
        <v>5410.6369999999997</v>
      </c>
      <c r="J29270" s="136">
        <v>7757.2079999999996</v>
      </c>
      <c r="K29270" s="136">
        <v>8599.8829999999998</v>
      </c>
      <c r="L29270" s="136">
        <v>1337.932</v>
      </c>
      <c r="M29270" s="136">
        <v>1440.559</v>
      </c>
      <c r="N29270" s="136">
        <v>6942.0730000000003</v>
      </c>
      <c r="O29270" s="136">
        <v>3472.51</v>
      </c>
      <c r="P29270" s="136">
        <v>17230.351999999999</v>
      </c>
      <c r="Q29270" s="136">
        <v>4477.9129999999996</v>
      </c>
      <c r="R29270" s="136">
        <v>21747.225999999999</v>
      </c>
      <c r="S29270" s="136">
        <v>6438.134</v>
      </c>
    </row>
    <row r="29271" spans="1:19" ht="11.25" thickBot="1" x14ac:dyDescent="0.2">
      <c r="A29271" s="112"/>
    </row>
    <row r="29272" spans="1:19" ht="11.25" thickBot="1" x14ac:dyDescent="0.2">
      <c r="A29272" s="138" t="s">
        <v>364</v>
      </c>
      <c r="B29272" s="112"/>
      <c r="C29272" s="140" t="s">
        <v>3713</v>
      </c>
      <c r="D29272" s="136">
        <v>0</v>
      </c>
      <c r="E29272" s="136">
        <v>0</v>
      </c>
      <c r="F29272" s="141" t="s">
        <v>14501</v>
      </c>
      <c r="G29272" s="136">
        <v>0</v>
      </c>
      <c r="H29272" s="136">
        <v>0</v>
      </c>
      <c r="I29272" s="136">
        <v>0</v>
      </c>
      <c r="J29272" s="136">
        <v>0</v>
      </c>
      <c r="K29272" s="136">
        <v>0</v>
      </c>
      <c r="L29272" s="136">
        <v>0</v>
      </c>
      <c r="M29272" s="136">
        <v>0</v>
      </c>
      <c r="N29272" s="136">
        <v>0</v>
      </c>
      <c r="O29272" s="136">
        <v>0</v>
      </c>
      <c r="P29272" s="136">
        <v>0</v>
      </c>
      <c r="Q29272" s="136">
        <v>0</v>
      </c>
      <c r="R29272" s="136">
        <v>0</v>
      </c>
      <c r="S29272" s="136">
        <v>0</v>
      </c>
    </row>
    <row r="29273" spans="1:19" ht="11.25" thickBot="1" x14ac:dyDescent="0.2">
      <c r="A29273" s="112"/>
    </row>
    <row r="29274" spans="1:19" ht="11.25" thickBot="1" x14ac:dyDescent="0.2">
      <c r="A29274" s="139" t="s">
        <v>366</v>
      </c>
      <c r="B29274" s="112"/>
      <c r="C29274" s="140">
        <v>0</v>
      </c>
      <c r="D29274" s="136">
        <v>0</v>
      </c>
      <c r="E29274" s="136">
        <v>0</v>
      </c>
      <c r="F29274" s="141" t="s">
        <v>14501</v>
      </c>
      <c r="G29274" s="136">
        <v>0</v>
      </c>
      <c r="H29274" s="136">
        <v>0</v>
      </c>
      <c r="I29274" s="136">
        <v>0</v>
      </c>
      <c r="J29274" s="136">
        <v>0</v>
      </c>
      <c r="K29274" s="136">
        <v>0</v>
      </c>
      <c r="L29274" s="136">
        <v>0</v>
      </c>
      <c r="M29274" s="136">
        <v>0</v>
      </c>
      <c r="N29274" s="136">
        <v>0</v>
      </c>
      <c r="O29274" s="136">
        <v>0</v>
      </c>
      <c r="P29274" s="136">
        <v>0</v>
      </c>
      <c r="Q29274" s="136">
        <v>0</v>
      </c>
      <c r="R29274" s="136">
        <v>0</v>
      </c>
      <c r="S29274" s="136">
        <v>0</v>
      </c>
    </row>
    <row r="29275" spans="1:19" ht="11.25" thickBot="1" x14ac:dyDescent="0.2">
      <c r="A29275" s="112"/>
    </row>
    <row r="29276" spans="1:19" ht="11.25" thickBot="1" x14ac:dyDescent="0.2">
      <c r="A29276" s="106" t="s">
        <v>357</v>
      </c>
      <c r="B29276" s="106" t="s">
        <v>358</v>
      </c>
      <c r="C29276" s="146" t="s">
        <v>53</v>
      </c>
      <c r="D29276" s="146" t="s">
        <v>54</v>
      </c>
      <c r="E29276" s="146" t="s">
        <v>55</v>
      </c>
      <c r="F29276" s="146" t="s">
        <v>56</v>
      </c>
      <c r="G29276" s="146" t="s">
        <v>14507</v>
      </c>
      <c r="H29276" s="146" t="s">
        <v>57</v>
      </c>
      <c r="I29276" s="146" t="s">
        <v>59</v>
      </c>
      <c r="J29276" s="146" t="s">
        <v>14508</v>
      </c>
      <c r="K29276" s="146" t="s">
        <v>60</v>
      </c>
      <c r="L29276" s="146" t="s">
        <v>61</v>
      </c>
      <c r="M29276" s="146" t="s">
        <v>62</v>
      </c>
      <c r="N29276" s="146" t="s">
        <v>14509</v>
      </c>
      <c r="O29276" s="146" t="s">
        <v>63</v>
      </c>
      <c r="P29276" s="146" t="s">
        <v>64</v>
      </c>
      <c r="Q29276" s="146" t="s">
        <v>66</v>
      </c>
      <c r="R29276" s="146" t="s">
        <v>14510</v>
      </c>
      <c r="S29276" s="146" t="s">
        <v>67</v>
      </c>
    </row>
    <row r="29277" spans="1:19" ht="11.25" thickBot="1" x14ac:dyDescent="0.2">
      <c r="A29277" s="107">
        <v>1</v>
      </c>
      <c r="B29277" s="132">
        <v>0.44768518518518513</v>
      </c>
      <c r="C29277" s="108">
        <v>22370.326000000001</v>
      </c>
      <c r="D29277" s="108">
        <v>4885.366</v>
      </c>
      <c r="E29277" s="108">
        <v>11741.768</v>
      </c>
      <c r="F29277" s="108">
        <v>54254.692000000003</v>
      </c>
      <c r="G29277" s="108">
        <v>347.68299999999999</v>
      </c>
      <c r="H29277" s="108">
        <v>34771.112999999998</v>
      </c>
      <c r="I29277" s="108">
        <v>66901.788</v>
      </c>
      <c r="J29277" s="141" t="s">
        <v>14639</v>
      </c>
      <c r="K29277" s="108">
        <v>9106.759</v>
      </c>
      <c r="L29277" s="108">
        <v>5079.5690000000004</v>
      </c>
      <c r="M29277" s="108">
        <v>1648.154</v>
      </c>
      <c r="N29277" s="108">
        <v>222.822</v>
      </c>
      <c r="O29277" s="108">
        <v>428118.17</v>
      </c>
      <c r="P29277" s="108">
        <v>89606.747000000003</v>
      </c>
      <c r="Q29277" s="133">
        <v>0.40828999999999999</v>
      </c>
      <c r="R29277" s="141" t="s">
        <v>14500</v>
      </c>
      <c r="S29277" s="108">
        <v>20599.175999999999</v>
      </c>
    </row>
    <row r="29278" spans="1:19" ht="11.25" thickBot="1" x14ac:dyDescent="0.2">
      <c r="A29278" s="112"/>
    </row>
    <row r="29279" spans="1:19" ht="11.25" thickBot="1" x14ac:dyDescent="0.2">
      <c r="A29279" s="135" t="s">
        <v>362</v>
      </c>
      <c r="B29279" s="112"/>
      <c r="C29279" s="136">
        <v>22370.326000000001</v>
      </c>
      <c r="D29279" s="136">
        <v>4885.366</v>
      </c>
      <c r="E29279" s="136">
        <v>11741.768</v>
      </c>
      <c r="F29279" s="136">
        <v>54254.692000000003</v>
      </c>
      <c r="G29279" s="136">
        <v>347.68299999999999</v>
      </c>
      <c r="H29279" s="136">
        <v>34771.112999999998</v>
      </c>
      <c r="I29279" s="136">
        <v>66901.788</v>
      </c>
      <c r="J29279" s="141" t="s">
        <v>14641</v>
      </c>
      <c r="K29279" s="136">
        <v>9106.759</v>
      </c>
      <c r="L29279" s="136">
        <v>5079.5690000000004</v>
      </c>
      <c r="M29279" s="136">
        <v>1648.154</v>
      </c>
      <c r="N29279" s="136">
        <v>222.822</v>
      </c>
      <c r="O29279" s="136">
        <v>428118.17</v>
      </c>
      <c r="P29279" s="136">
        <v>89606.747000000003</v>
      </c>
      <c r="Q29279" s="137">
        <v>0.40828999999999999</v>
      </c>
      <c r="R29279" s="141" t="s">
        <v>14501</v>
      </c>
      <c r="S29279" s="136">
        <v>20599.175999999999</v>
      </c>
    </row>
    <row r="29280" spans="1:19" ht="11.25" thickBot="1" x14ac:dyDescent="0.2">
      <c r="A29280" s="112"/>
    </row>
    <row r="29281" spans="1:19" ht="11.25" thickBot="1" x14ac:dyDescent="0.2">
      <c r="A29281" s="138" t="s">
        <v>364</v>
      </c>
      <c r="B29281" s="112"/>
      <c r="C29281" s="136">
        <v>0</v>
      </c>
      <c r="D29281" s="136">
        <v>0</v>
      </c>
      <c r="E29281" s="136">
        <v>0</v>
      </c>
      <c r="F29281" s="136">
        <v>0</v>
      </c>
      <c r="G29281" s="136">
        <v>0</v>
      </c>
      <c r="H29281" s="136">
        <v>0</v>
      </c>
      <c r="I29281" s="136">
        <v>0</v>
      </c>
      <c r="J29281" s="141" t="s">
        <v>14501</v>
      </c>
      <c r="K29281" s="136">
        <v>0</v>
      </c>
      <c r="L29281" s="136">
        <v>0</v>
      </c>
      <c r="M29281" s="136">
        <v>0</v>
      </c>
      <c r="N29281" s="136">
        <v>0</v>
      </c>
      <c r="O29281" s="136">
        <v>0</v>
      </c>
      <c r="P29281" s="136">
        <v>0</v>
      </c>
      <c r="Q29281" s="140" t="s">
        <v>3713</v>
      </c>
      <c r="R29281" s="141" t="s">
        <v>14501</v>
      </c>
      <c r="S29281" s="136">
        <v>0</v>
      </c>
    </row>
    <row r="29282" spans="1:19" ht="11.25" thickBot="1" x14ac:dyDescent="0.2">
      <c r="A29282" s="112"/>
    </row>
    <row r="29283" spans="1:19" ht="11.25" thickBot="1" x14ac:dyDescent="0.2">
      <c r="A29283" s="139" t="s">
        <v>366</v>
      </c>
      <c r="B29283" s="112"/>
      <c r="C29283" s="136">
        <v>0</v>
      </c>
      <c r="D29283" s="136">
        <v>0</v>
      </c>
      <c r="E29283" s="136">
        <v>0</v>
      </c>
      <c r="F29283" s="136">
        <v>0</v>
      </c>
      <c r="G29283" s="136">
        <v>0</v>
      </c>
      <c r="H29283" s="136">
        <v>0</v>
      </c>
      <c r="I29283" s="136">
        <v>0</v>
      </c>
      <c r="J29283" s="141" t="s">
        <v>14501</v>
      </c>
      <c r="K29283" s="136">
        <v>0</v>
      </c>
      <c r="L29283" s="136">
        <v>0</v>
      </c>
      <c r="M29283" s="136">
        <v>0</v>
      </c>
      <c r="N29283" s="136">
        <v>0</v>
      </c>
      <c r="O29283" s="136">
        <v>0</v>
      </c>
      <c r="P29283" s="136">
        <v>0</v>
      </c>
      <c r="Q29283" s="140">
        <v>0</v>
      </c>
      <c r="R29283" s="141" t="s">
        <v>14501</v>
      </c>
      <c r="S29283" s="136">
        <v>0</v>
      </c>
    </row>
    <row r="29284" spans="1:19" ht="11.25" thickBot="1" x14ac:dyDescent="0.2">
      <c r="A29284" s="112"/>
    </row>
    <row r="29285" spans="1:19" ht="11.25" thickBot="1" x14ac:dyDescent="0.2">
      <c r="A29285" s="106" t="s">
        <v>357</v>
      </c>
      <c r="B29285" s="106" t="s">
        <v>358</v>
      </c>
      <c r="C29285" s="146" t="s">
        <v>68</v>
      </c>
      <c r="D29285" s="146" t="s">
        <v>14511</v>
      </c>
    </row>
    <row r="29286" spans="1:19" ht="11.25" thickBot="1" x14ac:dyDescent="0.2">
      <c r="A29286" s="107">
        <v>1</v>
      </c>
      <c r="B29286" s="132">
        <v>0.44768518518518513</v>
      </c>
      <c r="C29286" s="108">
        <v>133574.45000000001</v>
      </c>
      <c r="D29286" s="108">
        <v>181.42500000000001</v>
      </c>
    </row>
    <row r="29287" spans="1:19" ht="11.25" thickBot="1" x14ac:dyDescent="0.2">
      <c r="A29287" s="112"/>
    </row>
    <row r="29288" spans="1:19" ht="11.25" thickBot="1" x14ac:dyDescent="0.2">
      <c r="A29288" s="135" t="s">
        <v>362</v>
      </c>
      <c r="B29288" s="112"/>
      <c r="C29288" s="136">
        <v>133574.45000000001</v>
      </c>
      <c r="D29288" s="136">
        <v>181.42500000000001</v>
      </c>
    </row>
    <row r="29289" spans="1:19" ht="11.25" thickBot="1" x14ac:dyDescent="0.2">
      <c r="A29289" s="112"/>
    </row>
    <row r="29290" spans="1:19" ht="11.25" thickBot="1" x14ac:dyDescent="0.2">
      <c r="A29290" s="138" t="s">
        <v>364</v>
      </c>
      <c r="B29290" s="112"/>
      <c r="C29290" s="136">
        <v>0</v>
      </c>
      <c r="D29290" s="136">
        <v>0</v>
      </c>
    </row>
    <row r="29291" spans="1:19" ht="11.25" thickBot="1" x14ac:dyDescent="0.2">
      <c r="A29291" s="112"/>
    </row>
    <row r="29292" spans="1:19" ht="11.25" thickBot="1" x14ac:dyDescent="0.2">
      <c r="A29292" s="139" t="s">
        <v>366</v>
      </c>
      <c r="B29292" s="112"/>
      <c r="C29292" s="136">
        <v>0</v>
      </c>
      <c r="D29292" s="136">
        <v>0</v>
      </c>
    </row>
    <row r="29293" spans="1:19" ht="10.5" x14ac:dyDescent="0.15">
      <c r="A29293" s="112"/>
    </row>
    <row r="29294" spans="1:19" x14ac:dyDescent="0.15">
      <c r="A29294" s="129"/>
      <c r="B29294" s="86" t="s">
        <v>641</v>
      </c>
    </row>
    <row r="29295" spans="1:19" ht="9.75" thickBot="1" x14ac:dyDescent="0.2">
      <c r="A29295" s="81" t="s">
        <v>5871</v>
      </c>
    </row>
    <row r="29296" spans="1:19" ht="11.25" thickBot="1" x14ac:dyDescent="0.2">
      <c r="A29296" s="106" t="s">
        <v>357</v>
      </c>
      <c r="B29296" s="106" t="s">
        <v>358</v>
      </c>
      <c r="C29296" s="146" t="s">
        <v>14494</v>
      </c>
      <c r="D29296" s="146" t="s">
        <v>14495</v>
      </c>
      <c r="E29296" s="146" t="s">
        <v>14496</v>
      </c>
      <c r="F29296" s="146" t="s">
        <v>0</v>
      </c>
      <c r="G29296" s="146" t="s">
        <v>1</v>
      </c>
      <c r="H29296" s="146" t="s">
        <v>2</v>
      </c>
      <c r="I29296" s="146" t="s">
        <v>14497</v>
      </c>
      <c r="J29296" s="146" t="s">
        <v>3</v>
      </c>
      <c r="K29296" s="146" t="s">
        <v>14498</v>
      </c>
      <c r="L29296" s="146" t="s">
        <v>7</v>
      </c>
      <c r="M29296" s="146" t="s">
        <v>14499</v>
      </c>
      <c r="N29296" s="146" t="s">
        <v>10</v>
      </c>
      <c r="O29296" s="146" t="s">
        <v>11</v>
      </c>
      <c r="P29296" s="146" t="s">
        <v>12</v>
      </c>
      <c r="Q29296" s="146" t="s">
        <v>13</v>
      </c>
      <c r="R29296" s="146" t="s">
        <v>14</v>
      </c>
      <c r="S29296" s="146" t="s">
        <v>15</v>
      </c>
    </row>
    <row r="29297" spans="1:19" ht="11.25" thickBot="1" x14ac:dyDescent="0.2">
      <c r="A29297" s="107">
        <v>1</v>
      </c>
      <c r="B29297" s="132">
        <v>0.45284722222222223</v>
      </c>
      <c r="C29297" s="141" t="s">
        <v>14500</v>
      </c>
      <c r="D29297" s="141" t="s">
        <v>14500</v>
      </c>
      <c r="E29297" s="141" t="s">
        <v>14500</v>
      </c>
      <c r="F29297" s="108">
        <v>236504.44</v>
      </c>
      <c r="G29297" s="108">
        <v>192966.6</v>
      </c>
      <c r="H29297" s="108">
        <v>49093.328000000001</v>
      </c>
      <c r="I29297" s="108">
        <v>-99.138999999999996</v>
      </c>
      <c r="J29297" s="108">
        <v>1416.509</v>
      </c>
      <c r="K29297" s="108">
        <v>-70.790999999999997</v>
      </c>
      <c r="L29297" s="133">
        <v>0.65368999999999999</v>
      </c>
      <c r="M29297" s="108">
        <v>45505.936000000002</v>
      </c>
      <c r="N29297" s="108">
        <v>102219.26</v>
      </c>
      <c r="O29297" s="108">
        <v>65778.84</v>
      </c>
      <c r="P29297" s="141" t="s">
        <v>14645</v>
      </c>
      <c r="Q29297" s="141" t="s">
        <v>14646</v>
      </c>
      <c r="R29297" s="108">
        <v>126608.85</v>
      </c>
      <c r="S29297" s="108">
        <v>39351.656000000003</v>
      </c>
    </row>
    <row r="29298" spans="1:19" ht="11.25" thickBot="1" x14ac:dyDescent="0.2">
      <c r="A29298" s="112"/>
    </row>
    <row r="29299" spans="1:19" ht="11.25" thickBot="1" x14ac:dyDescent="0.2">
      <c r="A29299" s="135" t="s">
        <v>362</v>
      </c>
      <c r="B29299" s="112"/>
      <c r="C29299" s="141" t="s">
        <v>14501</v>
      </c>
      <c r="D29299" s="141" t="s">
        <v>14501</v>
      </c>
      <c r="E29299" s="141" t="s">
        <v>14501</v>
      </c>
      <c r="F29299" s="136">
        <v>236504.44</v>
      </c>
      <c r="G29299" s="136">
        <v>192966.6</v>
      </c>
      <c r="H29299" s="136">
        <v>49093.328000000001</v>
      </c>
      <c r="I29299" s="136">
        <v>-99.138999999999996</v>
      </c>
      <c r="J29299" s="136">
        <v>1416.509</v>
      </c>
      <c r="K29299" s="136">
        <v>-70.790999999999997</v>
      </c>
      <c r="L29299" s="137">
        <v>0.65368999999999999</v>
      </c>
      <c r="M29299" s="136">
        <v>45505.936000000002</v>
      </c>
      <c r="N29299" s="136">
        <v>102219.26</v>
      </c>
      <c r="O29299" s="136">
        <v>65778.84</v>
      </c>
      <c r="P29299" s="141" t="s">
        <v>14647</v>
      </c>
      <c r="Q29299" s="141" t="s">
        <v>14648</v>
      </c>
      <c r="R29299" s="136">
        <v>126608.85</v>
      </c>
      <c r="S29299" s="136">
        <v>39351.656000000003</v>
      </c>
    </row>
    <row r="29300" spans="1:19" ht="11.25" thickBot="1" x14ac:dyDescent="0.2">
      <c r="A29300" s="112"/>
    </row>
    <row r="29301" spans="1:19" ht="11.25" thickBot="1" x14ac:dyDescent="0.2">
      <c r="A29301" s="138" t="s">
        <v>364</v>
      </c>
      <c r="B29301" s="112"/>
      <c r="C29301" s="141" t="s">
        <v>14501</v>
      </c>
      <c r="D29301" s="141" t="s">
        <v>14501</v>
      </c>
      <c r="E29301" s="141" t="s">
        <v>14501</v>
      </c>
      <c r="F29301" s="136">
        <v>0</v>
      </c>
      <c r="G29301" s="136">
        <v>0</v>
      </c>
      <c r="H29301" s="136">
        <v>0</v>
      </c>
      <c r="I29301" s="136">
        <v>0</v>
      </c>
      <c r="J29301" s="136">
        <v>0</v>
      </c>
      <c r="K29301" s="136">
        <v>0</v>
      </c>
      <c r="L29301" s="140" t="s">
        <v>3713</v>
      </c>
      <c r="M29301" s="136">
        <v>0</v>
      </c>
      <c r="N29301" s="136">
        <v>0</v>
      </c>
      <c r="O29301" s="136">
        <v>0</v>
      </c>
      <c r="P29301" s="141" t="s">
        <v>3712</v>
      </c>
      <c r="Q29301" s="141" t="s">
        <v>3712</v>
      </c>
      <c r="R29301" s="136">
        <v>0</v>
      </c>
      <c r="S29301" s="136">
        <v>0</v>
      </c>
    </row>
    <row r="29302" spans="1:19" ht="11.25" thickBot="1" x14ac:dyDescent="0.2">
      <c r="A29302" s="112"/>
    </row>
    <row r="29303" spans="1:19" ht="11.25" thickBot="1" x14ac:dyDescent="0.2">
      <c r="A29303" s="139" t="s">
        <v>366</v>
      </c>
      <c r="B29303" s="112"/>
      <c r="C29303" s="141" t="s">
        <v>14501</v>
      </c>
      <c r="D29303" s="141" t="s">
        <v>14501</v>
      </c>
      <c r="E29303" s="141" t="s">
        <v>14501</v>
      </c>
      <c r="F29303" s="136">
        <v>0</v>
      </c>
      <c r="G29303" s="136">
        <v>0</v>
      </c>
      <c r="H29303" s="136">
        <v>0</v>
      </c>
      <c r="I29303" s="136">
        <v>0</v>
      </c>
      <c r="J29303" s="136">
        <v>0</v>
      </c>
      <c r="K29303" s="136">
        <v>0</v>
      </c>
      <c r="L29303" s="140">
        <v>0</v>
      </c>
      <c r="M29303" s="136">
        <v>0</v>
      </c>
      <c r="N29303" s="136">
        <v>0</v>
      </c>
      <c r="O29303" s="136">
        <v>0</v>
      </c>
      <c r="P29303" s="141" t="s">
        <v>3712</v>
      </c>
      <c r="Q29303" s="141" t="s">
        <v>3712</v>
      </c>
      <c r="R29303" s="136">
        <v>0</v>
      </c>
      <c r="S29303" s="136">
        <v>0</v>
      </c>
    </row>
    <row r="29304" spans="1:19" ht="11.25" thickBot="1" x14ac:dyDescent="0.2">
      <c r="A29304" s="112"/>
    </row>
    <row r="29305" spans="1:19" ht="11.25" thickBot="1" x14ac:dyDescent="0.2">
      <c r="A29305" s="106" t="s">
        <v>357</v>
      </c>
      <c r="B29305" s="106" t="s">
        <v>358</v>
      </c>
      <c r="C29305" s="146" t="s">
        <v>16</v>
      </c>
      <c r="D29305" s="146" t="s">
        <v>14502</v>
      </c>
      <c r="E29305" s="146" t="s">
        <v>14503</v>
      </c>
      <c r="F29305" s="146" t="s">
        <v>20</v>
      </c>
      <c r="G29305" s="146" t="s">
        <v>21</v>
      </c>
      <c r="H29305" s="146" t="s">
        <v>22</v>
      </c>
      <c r="I29305" s="146" t="s">
        <v>23</v>
      </c>
      <c r="J29305" s="146" t="s">
        <v>24</v>
      </c>
      <c r="K29305" s="146" t="s">
        <v>26</v>
      </c>
      <c r="L29305" s="146" t="s">
        <v>14504</v>
      </c>
      <c r="M29305" s="146" t="s">
        <v>27</v>
      </c>
      <c r="N29305" s="146" t="s">
        <v>28</v>
      </c>
      <c r="O29305" s="146" t="s">
        <v>29</v>
      </c>
      <c r="P29305" s="146" t="s">
        <v>30</v>
      </c>
      <c r="Q29305" s="146" t="s">
        <v>14505</v>
      </c>
      <c r="R29305" s="146" t="s">
        <v>32</v>
      </c>
      <c r="S29305" s="146" t="s">
        <v>33</v>
      </c>
    </row>
    <row r="29306" spans="1:19" ht="11.25" thickBot="1" x14ac:dyDescent="0.2">
      <c r="A29306" s="107">
        <v>1</v>
      </c>
      <c r="B29306" s="132">
        <v>0.45284722222222223</v>
      </c>
      <c r="C29306" s="108">
        <v>60143.866000000002</v>
      </c>
      <c r="D29306" s="108">
        <v>19196.196</v>
      </c>
      <c r="E29306" s="108">
        <v>8510.9650000000001</v>
      </c>
      <c r="F29306" s="133">
        <v>0.53902000000000005</v>
      </c>
      <c r="G29306" s="108">
        <v>3281.6210000000001</v>
      </c>
      <c r="H29306" s="108">
        <v>422.12099999999998</v>
      </c>
      <c r="I29306" s="108">
        <v>87401.767000000007</v>
      </c>
      <c r="J29306" s="108">
        <v>44962.940999999999</v>
      </c>
      <c r="K29306" s="133">
        <v>0.59785999999999995</v>
      </c>
      <c r="L29306" s="108">
        <v>274553.75</v>
      </c>
      <c r="M29306" s="108">
        <v>62666.616000000002</v>
      </c>
      <c r="N29306" s="108">
        <v>65579.922999999995</v>
      </c>
      <c r="O29306" s="108">
        <v>6960.259</v>
      </c>
      <c r="P29306" s="108">
        <v>46552.597999999998</v>
      </c>
      <c r="Q29306" s="108">
        <v>7458.942</v>
      </c>
      <c r="R29306" s="108">
        <v>68334.767000000007</v>
      </c>
      <c r="S29306" s="108">
        <v>47612.370999999999</v>
      </c>
    </row>
    <row r="29307" spans="1:19" ht="11.25" thickBot="1" x14ac:dyDescent="0.2">
      <c r="A29307" s="112"/>
    </row>
    <row r="29308" spans="1:19" ht="11.25" thickBot="1" x14ac:dyDescent="0.2">
      <c r="A29308" s="135" t="s">
        <v>362</v>
      </c>
      <c r="B29308" s="112"/>
      <c r="C29308" s="136">
        <v>60143.866000000002</v>
      </c>
      <c r="D29308" s="136">
        <v>19196.196</v>
      </c>
      <c r="E29308" s="136">
        <v>8510.9650000000001</v>
      </c>
      <c r="F29308" s="137">
        <v>0.53902000000000005</v>
      </c>
      <c r="G29308" s="136">
        <v>3281.6210000000001</v>
      </c>
      <c r="H29308" s="136">
        <v>422.12099999999998</v>
      </c>
      <c r="I29308" s="136">
        <v>87401.767000000007</v>
      </c>
      <c r="J29308" s="136">
        <v>44962.940999999999</v>
      </c>
      <c r="K29308" s="137">
        <v>0.59785999999999995</v>
      </c>
      <c r="L29308" s="136">
        <v>274553.75</v>
      </c>
      <c r="M29308" s="136">
        <v>62666.616000000002</v>
      </c>
      <c r="N29308" s="136">
        <v>65579.922999999995</v>
      </c>
      <c r="O29308" s="136">
        <v>6960.259</v>
      </c>
      <c r="P29308" s="136">
        <v>46552.597999999998</v>
      </c>
      <c r="Q29308" s="136">
        <v>7458.942</v>
      </c>
      <c r="R29308" s="136">
        <v>68334.767000000007</v>
      </c>
      <c r="S29308" s="136">
        <v>47612.370999999999</v>
      </c>
    </row>
    <row r="29309" spans="1:19" ht="11.25" thickBot="1" x14ac:dyDescent="0.2">
      <c r="A29309" s="112"/>
    </row>
    <row r="29310" spans="1:19" ht="11.25" thickBot="1" x14ac:dyDescent="0.2">
      <c r="A29310" s="138" t="s">
        <v>364</v>
      </c>
      <c r="B29310" s="112"/>
      <c r="C29310" s="136">
        <v>0</v>
      </c>
      <c r="D29310" s="136">
        <v>0</v>
      </c>
      <c r="E29310" s="136">
        <v>0</v>
      </c>
      <c r="F29310" s="140" t="s">
        <v>3713</v>
      </c>
      <c r="G29310" s="136">
        <v>0</v>
      </c>
      <c r="H29310" s="136">
        <v>0</v>
      </c>
      <c r="I29310" s="136">
        <v>0</v>
      </c>
      <c r="J29310" s="136">
        <v>0</v>
      </c>
      <c r="K29310" s="140" t="s">
        <v>3713</v>
      </c>
      <c r="L29310" s="136">
        <v>0</v>
      </c>
      <c r="M29310" s="136">
        <v>0</v>
      </c>
      <c r="N29310" s="136">
        <v>0</v>
      </c>
      <c r="O29310" s="136">
        <v>0</v>
      </c>
      <c r="P29310" s="136">
        <v>0</v>
      </c>
      <c r="Q29310" s="136">
        <v>0</v>
      </c>
      <c r="R29310" s="136">
        <v>0</v>
      </c>
      <c r="S29310" s="136">
        <v>0</v>
      </c>
    </row>
    <row r="29311" spans="1:19" ht="11.25" thickBot="1" x14ac:dyDescent="0.2">
      <c r="A29311" s="112"/>
    </row>
    <row r="29312" spans="1:19" ht="11.25" thickBot="1" x14ac:dyDescent="0.2">
      <c r="A29312" s="139" t="s">
        <v>366</v>
      </c>
      <c r="B29312" s="112"/>
      <c r="C29312" s="136">
        <v>0</v>
      </c>
      <c r="D29312" s="136">
        <v>0</v>
      </c>
      <c r="E29312" s="136">
        <v>0</v>
      </c>
      <c r="F29312" s="140">
        <v>0</v>
      </c>
      <c r="G29312" s="136">
        <v>0</v>
      </c>
      <c r="H29312" s="136">
        <v>0</v>
      </c>
      <c r="I29312" s="136">
        <v>0</v>
      </c>
      <c r="J29312" s="136">
        <v>0</v>
      </c>
      <c r="K29312" s="140">
        <v>0</v>
      </c>
      <c r="L29312" s="136">
        <v>0</v>
      </c>
      <c r="M29312" s="136">
        <v>0</v>
      </c>
      <c r="N29312" s="136">
        <v>0</v>
      </c>
      <c r="O29312" s="136">
        <v>0</v>
      </c>
      <c r="P29312" s="136">
        <v>0</v>
      </c>
      <c r="Q29312" s="136">
        <v>0</v>
      </c>
      <c r="R29312" s="136">
        <v>0</v>
      </c>
      <c r="S29312" s="136">
        <v>0</v>
      </c>
    </row>
    <row r="29313" spans="1:19" ht="11.25" thickBot="1" x14ac:dyDescent="0.2">
      <c r="A29313" s="112"/>
    </row>
    <row r="29314" spans="1:19" ht="11.25" thickBot="1" x14ac:dyDescent="0.2">
      <c r="A29314" s="106" t="s">
        <v>357</v>
      </c>
      <c r="B29314" s="106" t="s">
        <v>358</v>
      </c>
      <c r="C29314" s="146" t="s">
        <v>35</v>
      </c>
      <c r="D29314" s="146" t="s">
        <v>36</v>
      </c>
      <c r="E29314" s="146" t="s">
        <v>14506</v>
      </c>
      <c r="F29314" s="146" t="s">
        <v>38</v>
      </c>
      <c r="G29314" s="146" t="s">
        <v>39</v>
      </c>
      <c r="H29314" s="146" t="s">
        <v>41</v>
      </c>
      <c r="I29314" s="146" t="s">
        <v>42</v>
      </c>
      <c r="J29314" s="146" t="s">
        <v>43</v>
      </c>
      <c r="K29314" s="146" t="s">
        <v>44</v>
      </c>
      <c r="L29314" s="146" t="s">
        <v>45</v>
      </c>
      <c r="M29314" s="146" t="s">
        <v>46</v>
      </c>
      <c r="N29314" s="146" t="s">
        <v>47</v>
      </c>
      <c r="O29314" s="146" t="s">
        <v>48</v>
      </c>
      <c r="P29314" s="146" t="s">
        <v>49</v>
      </c>
      <c r="Q29314" s="146" t="s">
        <v>50</v>
      </c>
      <c r="R29314" s="146" t="s">
        <v>51</v>
      </c>
      <c r="S29314" s="146" t="s">
        <v>52</v>
      </c>
    </row>
    <row r="29315" spans="1:19" ht="11.25" thickBot="1" x14ac:dyDescent="0.2">
      <c r="A29315" s="107">
        <v>1</v>
      </c>
      <c r="B29315" s="132">
        <v>0.45284722222222223</v>
      </c>
      <c r="C29315" s="133">
        <v>0.49813000000000002</v>
      </c>
      <c r="D29315" s="108">
        <v>6752.7870000000003</v>
      </c>
      <c r="E29315" s="108">
        <v>7393.9679999999998</v>
      </c>
      <c r="F29315" s="108">
        <v>297.036</v>
      </c>
      <c r="G29315" s="108">
        <v>73935.232999999993</v>
      </c>
      <c r="H29315" s="108">
        <v>1078502.6000000001</v>
      </c>
      <c r="I29315" s="108">
        <v>55840.785000000003</v>
      </c>
      <c r="J29315" s="108">
        <v>78484.2</v>
      </c>
      <c r="K29315" s="108">
        <v>89088.126999999993</v>
      </c>
      <c r="L29315" s="108">
        <v>17317.603999999999</v>
      </c>
      <c r="M29315" s="108">
        <v>16180.446</v>
      </c>
      <c r="N29315" s="108">
        <v>69713.620999999999</v>
      </c>
      <c r="O29315" s="108">
        <v>35412.087</v>
      </c>
      <c r="P29315" s="108">
        <v>180852.38</v>
      </c>
      <c r="Q29315" s="108">
        <v>45721.868999999999</v>
      </c>
      <c r="R29315" s="108">
        <v>175617.16</v>
      </c>
      <c r="S29315" s="108">
        <v>73940.282000000007</v>
      </c>
    </row>
    <row r="29316" spans="1:19" ht="11.25" thickBot="1" x14ac:dyDescent="0.2">
      <c r="A29316" s="112"/>
    </row>
    <row r="29317" spans="1:19" ht="11.25" thickBot="1" x14ac:dyDescent="0.2">
      <c r="A29317" s="135" t="s">
        <v>362</v>
      </c>
      <c r="B29317" s="112"/>
      <c r="C29317" s="137">
        <v>0.49813000000000002</v>
      </c>
      <c r="D29317" s="136">
        <v>6752.7870000000003</v>
      </c>
      <c r="E29317" s="136">
        <v>7393.9679999999998</v>
      </c>
      <c r="F29317" s="136">
        <v>297.036</v>
      </c>
      <c r="G29317" s="136">
        <v>73935.232999999993</v>
      </c>
      <c r="H29317" s="136">
        <v>1078502.6000000001</v>
      </c>
      <c r="I29317" s="136">
        <v>55840.785000000003</v>
      </c>
      <c r="J29317" s="136">
        <v>78484.2</v>
      </c>
      <c r="K29317" s="136">
        <v>89088.126999999993</v>
      </c>
      <c r="L29317" s="136">
        <v>17317.603999999999</v>
      </c>
      <c r="M29317" s="136">
        <v>16180.446</v>
      </c>
      <c r="N29317" s="136">
        <v>69713.620999999999</v>
      </c>
      <c r="O29317" s="136">
        <v>35412.087</v>
      </c>
      <c r="P29317" s="136">
        <v>180852.38</v>
      </c>
      <c r="Q29317" s="136">
        <v>45721.868999999999</v>
      </c>
      <c r="R29317" s="136">
        <v>175617.16</v>
      </c>
      <c r="S29317" s="136">
        <v>73940.282000000007</v>
      </c>
    </row>
    <row r="29318" spans="1:19" ht="11.25" thickBot="1" x14ac:dyDescent="0.2">
      <c r="A29318" s="112"/>
    </row>
    <row r="29319" spans="1:19" ht="11.25" thickBot="1" x14ac:dyDescent="0.2">
      <c r="A29319" s="138" t="s">
        <v>364</v>
      </c>
      <c r="B29319" s="112"/>
      <c r="C29319" s="140" t="s">
        <v>3713</v>
      </c>
      <c r="D29319" s="136">
        <v>0</v>
      </c>
      <c r="E29319" s="136">
        <v>0</v>
      </c>
      <c r="F29319" s="136">
        <v>0</v>
      </c>
      <c r="G29319" s="136">
        <v>0</v>
      </c>
      <c r="H29319" s="136">
        <v>0</v>
      </c>
      <c r="I29319" s="136">
        <v>0</v>
      </c>
      <c r="J29319" s="136">
        <v>0</v>
      </c>
      <c r="K29319" s="136">
        <v>0</v>
      </c>
      <c r="L29319" s="136">
        <v>0</v>
      </c>
      <c r="M29319" s="136">
        <v>0</v>
      </c>
      <c r="N29319" s="136">
        <v>0</v>
      </c>
      <c r="O29319" s="136">
        <v>0</v>
      </c>
      <c r="P29319" s="136">
        <v>0</v>
      </c>
      <c r="Q29319" s="136">
        <v>0</v>
      </c>
      <c r="R29319" s="136">
        <v>0</v>
      </c>
      <c r="S29319" s="136">
        <v>0</v>
      </c>
    </row>
    <row r="29320" spans="1:19" ht="11.25" thickBot="1" x14ac:dyDescent="0.2">
      <c r="A29320" s="112"/>
    </row>
    <row r="29321" spans="1:19" ht="11.25" thickBot="1" x14ac:dyDescent="0.2">
      <c r="A29321" s="139" t="s">
        <v>366</v>
      </c>
      <c r="B29321" s="112"/>
      <c r="C29321" s="140">
        <v>0</v>
      </c>
      <c r="D29321" s="136">
        <v>0</v>
      </c>
      <c r="E29321" s="136">
        <v>0</v>
      </c>
      <c r="F29321" s="136">
        <v>0</v>
      </c>
      <c r="G29321" s="136">
        <v>0</v>
      </c>
      <c r="H29321" s="136">
        <v>0</v>
      </c>
      <c r="I29321" s="136">
        <v>0</v>
      </c>
      <c r="J29321" s="136">
        <v>0</v>
      </c>
      <c r="K29321" s="136">
        <v>0</v>
      </c>
      <c r="L29321" s="136">
        <v>0</v>
      </c>
      <c r="M29321" s="136">
        <v>0</v>
      </c>
      <c r="N29321" s="136">
        <v>0</v>
      </c>
      <c r="O29321" s="136">
        <v>0</v>
      </c>
      <c r="P29321" s="136">
        <v>0</v>
      </c>
      <c r="Q29321" s="136">
        <v>0</v>
      </c>
      <c r="R29321" s="136">
        <v>0</v>
      </c>
      <c r="S29321" s="136">
        <v>0</v>
      </c>
    </row>
    <row r="29322" spans="1:19" ht="11.25" thickBot="1" x14ac:dyDescent="0.2">
      <c r="A29322" s="112"/>
    </row>
    <row r="29323" spans="1:19" ht="11.25" thickBot="1" x14ac:dyDescent="0.2">
      <c r="A29323" s="106" t="s">
        <v>357</v>
      </c>
      <c r="B29323" s="106" t="s">
        <v>358</v>
      </c>
      <c r="C29323" s="146" t="s">
        <v>53</v>
      </c>
      <c r="D29323" s="146" t="s">
        <v>54</v>
      </c>
      <c r="E29323" s="146" t="s">
        <v>55</v>
      </c>
      <c r="F29323" s="146" t="s">
        <v>56</v>
      </c>
      <c r="G29323" s="146" t="s">
        <v>14507</v>
      </c>
      <c r="H29323" s="146" t="s">
        <v>57</v>
      </c>
      <c r="I29323" s="146" t="s">
        <v>59</v>
      </c>
      <c r="J29323" s="146" t="s">
        <v>14508</v>
      </c>
      <c r="K29323" s="146" t="s">
        <v>60</v>
      </c>
      <c r="L29323" s="146" t="s">
        <v>61</v>
      </c>
      <c r="M29323" s="146" t="s">
        <v>62</v>
      </c>
      <c r="N29323" s="146" t="s">
        <v>14509</v>
      </c>
      <c r="O29323" s="146" t="s">
        <v>63</v>
      </c>
      <c r="P29323" s="146" t="s">
        <v>64</v>
      </c>
      <c r="Q29323" s="146" t="s">
        <v>66</v>
      </c>
      <c r="R29323" s="146" t="s">
        <v>14510</v>
      </c>
      <c r="S29323" s="146" t="s">
        <v>67</v>
      </c>
    </row>
    <row r="29324" spans="1:19" ht="11.25" thickBot="1" x14ac:dyDescent="0.2">
      <c r="A29324" s="107">
        <v>1</v>
      </c>
      <c r="B29324" s="132">
        <v>0.45284722222222223</v>
      </c>
      <c r="C29324" s="108">
        <v>245150.23</v>
      </c>
      <c r="D29324" s="108">
        <v>58622.375999999997</v>
      </c>
      <c r="E29324" s="108">
        <v>132016.29999999999</v>
      </c>
      <c r="F29324" s="108">
        <v>553086.71</v>
      </c>
      <c r="G29324" s="108">
        <v>1179.395</v>
      </c>
      <c r="H29324" s="108">
        <v>342515.49</v>
      </c>
      <c r="I29324" s="108">
        <v>663655.44999999995</v>
      </c>
      <c r="J29324" s="141" t="s">
        <v>14639</v>
      </c>
      <c r="K29324" s="108">
        <v>120446.72</v>
      </c>
      <c r="L29324" s="108">
        <v>46409.084999999999</v>
      </c>
      <c r="M29324" s="108">
        <v>16326.474</v>
      </c>
      <c r="N29324" s="108">
        <v>2246.3510000000001</v>
      </c>
      <c r="O29324" s="108">
        <v>4091113.9</v>
      </c>
      <c r="P29324" s="108">
        <v>907510.02</v>
      </c>
      <c r="Q29324" s="133">
        <v>0.40538999999999997</v>
      </c>
      <c r="R29324" s="141" t="s">
        <v>14500</v>
      </c>
      <c r="S29324" s="108">
        <v>208718.38</v>
      </c>
    </row>
    <row r="29325" spans="1:19" ht="11.25" thickBot="1" x14ac:dyDescent="0.2">
      <c r="A29325" s="112"/>
    </row>
    <row r="29326" spans="1:19" ht="11.25" thickBot="1" x14ac:dyDescent="0.2">
      <c r="A29326" s="135" t="s">
        <v>362</v>
      </c>
      <c r="B29326" s="112"/>
      <c r="C29326" s="136">
        <v>245150.23</v>
      </c>
      <c r="D29326" s="136">
        <v>58622.375999999997</v>
      </c>
      <c r="E29326" s="136">
        <v>132016.29999999999</v>
      </c>
      <c r="F29326" s="136">
        <v>553086.71</v>
      </c>
      <c r="G29326" s="136">
        <v>1179.395</v>
      </c>
      <c r="H29326" s="136">
        <v>342515.49</v>
      </c>
      <c r="I29326" s="136">
        <v>663655.44999999995</v>
      </c>
      <c r="J29326" s="141" t="s">
        <v>14641</v>
      </c>
      <c r="K29326" s="136">
        <v>120446.72</v>
      </c>
      <c r="L29326" s="136">
        <v>46409.084999999999</v>
      </c>
      <c r="M29326" s="136">
        <v>16326.474</v>
      </c>
      <c r="N29326" s="136">
        <v>2246.3510000000001</v>
      </c>
      <c r="O29326" s="136">
        <v>4091113.9</v>
      </c>
      <c r="P29326" s="136">
        <v>907510.02</v>
      </c>
      <c r="Q29326" s="137">
        <v>0.40538999999999997</v>
      </c>
      <c r="R29326" s="141" t="s">
        <v>14501</v>
      </c>
      <c r="S29326" s="136">
        <v>208718.38</v>
      </c>
    </row>
    <row r="29327" spans="1:19" ht="11.25" thickBot="1" x14ac:dyDescent="0.2">
      <c r="A29327" s="112"/>
    </row>
    <row r="29328" spans="1:19" ht="11.25" thickBot="1" x14ac:dyDescent="0.2">
      <c r="A29328" s="138" t="s">
        <v>364</v>
      </c>
      <c r="B29328" s="112"/>
      <c r="C29328" s="136">
        <v>0</v>
      </c>
      <c r="D29328" s="136">
        <v>0</v>
      </c>
      <c r="E29328" s="136">
        <v>0</v>
      </c>
      <c r="F29328" s="136">
        <v>0</v>
      </c>
      <c r="G29328" s="136">
        <v>0</v>
      </c>
      <c r="H29328" s="136">
        <v>0</v>
      </c>
      <c r="I29328" s="136">
        <v>0</v>
      </c>
      <c r="J29328" s="141" t="s">
        <v>14501</v>
      </c>
      <c r="K29328" s="136">
        <v>0</v>
      </c>
      <c r="L29328" s="136">
        <v>0</v>
      </c>
      <c r="M29328" s="136">
        <v>0</v>
      </c>
      <c r="N29328" s="136">
        <v>0</v>
      </c>
      <c r="O29328" s="136">
        <v>0</v>
      </c>
      <c r="P29328" s="136">
        <v>0</v>
      </c>
      <c r="Q29328" s="140" t="s">
        <v>3713</v>
      </c>
      <c r="R29328" s="141" t="s">
        <v>14501</v>
      </c>
      <c r="S29328" s="136">
        <v>0</v>
      </c>
    </row>
    <row r="29329" spans="1:19" ht="11.25" thickBot="1" x14ac:dyDescent="0.2">
      <c r="A29329" s="112"/>
    </row>
    <row r="29330" spans="1:19" ht="11.25" thickBot="1" x14ac:dyDescent="0.2">
      <c r="A29330" s="139" t="s">
        <v>366</v>
      </c>
      <c r="B29330" s="112"/>
      <c r="C29330" s="136">
        <v>0</v>
      </c>
      <c r="D29330" s="136">
        <v>0</v>
      </c>
      <c r="E29330" s="136">
        <v>0</v>
      </c>
      <c r="F29330" s="136">
        <v>0</v>
      </c>
      <c r="G29330" s="136">
        <v>0</v>
      </c>
      <c r="H29330" s="136">
        <v>0</v>
      </c>
      <c r="I29330" s="136">
        <v>0</v>
      </c>
      <c r="J29330" s="141" t="s">
        <v>14501</v>
      </c>
      <c r="K29330" s="136">
        <v>0</v>
      </c>
      <c r="L29330" s="136">
        <v>0</v>
      </c>
      <c r="M29330" s="136">
        <v>0</v>
      </c>
      <c r="N29330" s="136">
        <v>0</v>
      </c>
      <c r="O29330" s="136">
        <v>0</v>
      </c>
      <c r="P29330" s="136">
        <v>0</v>
      </c>
      <c r="Q29330" s="140">
        <v>0</v>
      </c>
      <c r="R29330" s="141" t="s">
        <v>14501</v>
      </c>
      <c r="S29330" s="136">
        <v>0</v>
      </c>
    </row>
    <row r="29331" spans="1:19" ht="11.25" thickBot="1" x14ac:dyDescent="0.2">
      <c r="A29331" s="112"/>
    </row>
    <row r="29332" spans="1:19" ht="11.25" thickBot="1" x14ac:dyDescent="0.2">
      <c r="A29332" s="106" t="s">
        <v>357</v>
      </c>
      <c r="B29332" s="106" t="s">
        <v>358</v>
      </c>
      <c r="C29332" s="146" t="s">
        <v>68</v>
      </c>
      <c r="D29332" s="146" t="s">
        <v>14511</v>
      </c>
    </row>
    <row r="29333" spans="1:19" ht="11.25" thickBot="1" x14ac:dyDescent="0.2">
      <c r="A29333" s="107">
        <v>1</v>
      </c>
      <c r="B29333" s="132">
        <v>0.45284722222222223</v>
      </c>
      <c r="C29333" s="108">
        <v>1373694.8</v>
      </c>
      <c r="D29333" s="108">
        <v>1079.231</v>
      </c>
    </row>
    <row r="29334" spans="1:19" ht="11.25" thickBot="1" x14ac:dyDescent="0.2">
      <c r="A29334" s="112"/>
    </row>
    <row r="29335" spans="1:19" ht="11.25" thickBot="1" x14ac:dyDescent="0.2">
      <c r="A29335" s="135" t="s">
        <v>362</v>
      </c>
      <c r="B29335" s="112"/>
      <c r="C29335" s="136">
        <v>1373694.8</v>
      </c>
      <c r="D29335" s="136">
        <v>1079.231</v>
      </c>
    </row>
    <row r="29336" spans="1:19" ht="11.25" thickBot="1" x14ac:dyDescent="0.2">
      <c r="A29336" s="112"/>
    </row>
    <row r="29337" spans="1:19" ht="11.25" thickBot="1" x14ac:dyDescent="0.2">
      <c r="A29337" s="138" t="s">
        <v>364</v>
      </c>
      <c r="B29337" s="112"/>
      <c r="C29337" s="136">
        <v>0</v>
      </c>
      <c r="D29337" s="136">
        <v>0</v>
      </c>
    </row>
    <row r="29338" spans="1:19" ht="11.25" thickBot="1" x14ac:dyDescent="0.2">
      <c r="A29338" s="112"/>
    </row>
    <row r="29339" spans="1:19" ht="11.25" thickBot="1" x14ac:dyDescent="0.2">
      <c r="A29339" s="139" t="s">
        <v>366</v>
      </c>
      <c r="B29339" s="112"/>
      <c r="C29339" s="136">
        <v>0</v>
      </c>
      <c r="D29339" s="136">
        <v>0</v>
      </c>
    </row>
    <row r="29340" spans="1:19" ht="10.5" x14ac:dyDescent="0.15">
      <c r="A29340" s="112"/>
    </row>
    <row r="29341" spans="1:19" x14ac:dyDescent="0.15">
      <c r="A29341" s="129"/>
      <c r="B29341" s="86" t="s">
        <v>909</v>
      </c>
    </row>
    <row r="29342" spans="1:19" ht="9.75" thickBot="1" x14ac:dyDescent="0.2">
      <c r="A29342" s="81" t="s">
        <v>5871</v>
      </c>
    </row>
    <row r="29343" spans="1:19" ht="11.25" thickBot="1" x14ac:dyDescent="0.2">
      <c r="A29343" s="106" t="s">
        <v>357</v>
      </c>
      <c r="B29343" s="106" t="s">
        <v>358</v>
      </c>
      <c r="C29343" s="146" t="s">
        <v>14494</v>
      </c>
      <c r="D29343" s="146" t="s">
        <v>14495</v>
      </c>
      <c r="E29343" s="146" t="s">
        <v>14496</v>
      </c>
      <c r="F29343" s="146" t="s">
        <v>0</v>
      </c>
      <c r="G29343" s="146" t="s">
        <v>1</v>
      </c>
      <c r="H29343" s="146" t="s">
        <v>2</v>
      </c>
      <c r="I29343" s="146" t="s">
        <v>14497</v>
      </c>
      <c r="J29343" s="146" t="s">
        <v>3</v>
      </c>
      <c r="K29343" s="146" t="s">
        <v>14498</v>
      </c>
      <c r="L29343" s="146" t="s">
        <v>7</v>
      </c>
      <c r="M29343" s="146" t="s">
        <v>14499</v>
      </c>
      <c r="N29343" s="146" t="s">
        <v>10</v>
      </c>
      <c r="O29343" s="146" t="s">
        <v>11</v>
      </c>
      <c r="P29343" s="146" t="s">
        <v>12</v>
      </c>
      <c r="Q29343" s="146" t="s">
        <v>13</v>
      </c>
      <c r="R29343" s="146" t="s">
        <v>14</v>
      </c>
      <c r="S29343" s="146" t="s">
        <v>15</v>
      </c>
    </row>
    <row r="29344" spans="1:19" ht="11.25" thickBot="1" x14ac:dyDescent="0.2">
      <c r="A29344" s="107">
        <v>1</v>
      </c>
      <c r="B29344" s="132">
        <v>0.45798611111111115</v>
      </c>
      <c r="C29344" s="141" t="s">
        <v>14500</v>
      </c>
      <c r="D29344" s="141" t="s">
        <v>14500</v>
      </c>
      <c r="E29344" s="141" t="s">
        <v>14500</v>
      </c>
      <c r="F29344" s="108">
        <v>-59.866999999999997</v>
      </c>
      <c r="G29344" s="108">
        <v>18.3</v>
      </c>
      <c r="H29344" s="108">
        <v>28.597000000000001</v>
      </c>
      <c r="I29344" s="108">
        <v>-209.358</v>
      </c>
      <c r="J29344" s="141" t="s">
        <v>14500</v>
      </c>
      <c r="K29344" s="108">
        <v>186.83600000000001</v>
      </c>
      <c r="L29344" s="133">
        <v>0.63070000000000004</v>
      </c>
      <c r="M29344" s="141" t="s">
        <v>14500</v>
      </c>
      <c r="N29344" s="141" t="s">
        <v>14649</v>
      </c>
      <c r="O29344" s="141" t="s">
        <v>14650</v>
      </c>
      <c r="P29344" s="141" t="s">
        <v>14500</v>
      </c>
      <c r="Q29344" s="108">
        <v>242.887</v>
      </c>
      <c r="R29344" s="141" t="s">
        <v>14500</v>
      </c>
      <c r="S29344" s="141" t="s">
        <v>14500</v>
      </c>
    </row>
    <row r="29345" spans="1:19" ht="11.25" thickBot="1" x14ac:dyDescent="0.2">
      <c r="A29345" s="112"/>
    </row>
    <row r="29346" spans="1:19" ht="11.25" thickBot="1" x14ac:dyDescent="0.2">
      <c r="A29346" s="135" t="s">
        <v>362</v>
      </c>
      <c r="B29346" s="112"/>
      <c r="C29346" s="141" t="s">
        <v>14501</v>
      </c>
      <c r="D29346" s="141" t="s">
        <v>14501</v>
      </c>
      <c r="E29346" s="141" t="s">
        <v>14501</v>
      </c>
      <c r="F29346" s="136">
        <v>-59.866999999999997</v>
      </c>
      <c r="G29346" s="136">
        <v>18.3</v>
      </c>
      <c r="H29346" s="136">
        <v>28.597000000000001</v>
      </c>
      <c r="I29346" s="136">
        <v>-209.358</v>
      </c>
      <c r="J29346" s="141" t="s">
        <v>14501</v>
      </c>
      <c r="K29346" s="136">
        <v>186.83600000000001</v>
      </c>
      <c r="L29346" s="137">
        <v>0.63070000000000004</v>
      </c>
      <c r="M29346" s="141" t="s">
        <v>14501</v>
      </c>
      <c r="N29346" s="141" t="s">
        <v>14651</v>
      </c>
      <c r="O29346" s="141" t="s">
        <v>14652</v>
      </c>
      <c r="P29346" s="141" t="s">
        <v>14501</v>
      </c>
      <c r="Q29346" s="136">
        <v>242.887</v>
      </c>
      <c r="R29346" s="141" t="s">
        <v>14501</v>
      </c>
      <c r="S29346" s="141" t="s">
        <v>14501</v>
      </c>
    </row>
    <row r="29347" spans="1:19" ht="11.25" thickBot="1" x14ac:dyDescent="0.2">
      <c r="A29347" s="112"/>
    </row>
    <row r="29348" spans="1:19" ht="11.25" thickBot="1" x14ac:dyDescent="0.2">
      <c r="A29348" s="138" t="s">
        <v>364</v>
      </c>
      <c r="B29348" s="112"/>
      <c r="C29348" s="141" t="s">
        <v>14501</v>
      </c>
      <c r="D29348" s="141" t="s">
        <v>14501</v>
      </c>
      <c r="E29348" s="141" t="s">
        <v>14501</v>
      </c>
      <c r="F29348" s="136">
        <v>0</v>
      </c>
      <c r="G29348" s="136">
        <v>0</v>
      </c>
      <c r="H29348" s="136">
        <v>0</v>
      </c>
      <c r="I29348" s="136">
        <v>0</v>
      </c>
      <c r="J29348" s="141" t="s">
        <v>14501</v>
      </c>
      <c r="K29348" s="136">
        <v>0</v>
      </c>
      <c r="L29348" s="140" t="s">
        <v>3713</v>
      </c>
      <c r="M29348" s="141" t="s">
        <v>14501</v>
      </c>
      <c r="N29348" s="141" t="s">
        <v>14501</v>
      </c>
      <c r="O29348" s="141" t="s">
        <v>14501</v>
      </c>
      <c r="P29348" s="141" t="s">
        <v>14501</v>
      </c>
      <c r="Q29348" s="136">
        <v>0</v>
      </c>
      <c r="R29348" s="141" t="s">
        <v>14501</v>
      </c>
      <c r="S29348" s="141" t="s">
        <v>14501</v>
      </c>
    </row>
    <row r="29349" spans="1:19" ht="11.25" thickBot="1" x14ac:dyDescent="0.2">
      <c r="A29349" s="112"/>
    </row>
    <row r="29350" spans="1:19" ht="11.25" thickBot="1" x14ac:dyDescent="0.2">
      <c r="A29350" s="139" t="s">
        <v>366</v>
      </c>
      <c r="B29350" s="112"/>
      <c r="C29350" s="141" t="s">
        <v>14501</v>
      </c>
      <c r="D29350" s="141" t="s">
        <v>14501</v>
      </c>
      <c r="E29350" s="141" t="s">
        <v>14501</v>
      </c>
      <c r="F29350" s="136">
        <v>0</v>
      </c>
      <c r="G29350" s="136">
        <v>0</v>
      </c>
      <c r="H29350" s="136">
        <v>0</v>
      </c>
      <c r="I29350" s="136">
        <v>0</v>
      </c>
      <c r="J29350" s="141" t="s">
        <v>14501</v>
      </c>
      <c r="K29350" s="136">
        <v>0</v>
      </c>
      <c r="L29350" s="140">
        <v>0</v>
      </c>
      <c r="M29350" s="141" t="s">
        <v>14501</v>
      </c>
      <c r="N29350" s="141" t="s">
        <v>14501</v>
      </c>
      <c r="O29350" s="141" t="s">
        <v>14501</v>
      </c>
      <c r="P29350" s="141" t="s">
        <v>14501</v>
      </c>
      <c r="Q29350" s="136">
        <v>0</v>
      </c>
      <c r="R29350" s="141" t="s">
        <v>14501</v>
      </c>
      <c r="S29350" s="141" t="s">
        <v>14501</v>
      </c>
    </row>
    <row r="29351" spans="1:19" ht="11.25" thickBot="1" x14ac:dyDescent="0.2">
      <c r="A29351" s="112"/>
    </row>
    <row r="29352" spans="1:19" ht="11.25" thickBot="1" x14ac:dyDescent="0.2">
      <c r="A29352" s="106" t="s">
        <v>357</v>
      </c>
      <c r="B29352" s="106" t="s">
        <v>358</v>
      </c>
      <c r="C29352" s="146" t="s">
        <v>16</v>
      </c>
      <c r="D29352" s="146" t="s">
        <v>14502</v>
      </c>
      <c r="E29352" s="146" t="s">
        <v>14503</v>
      </c>
      <c r="F29352" s="146" t="s">
        <v>20</v>
      </c>
      <c r="G29352" s="146" t="s">
        <v>21</v>
      </c>
      <c r="H29352" s="146" t="s">
        <v>22</v>
      </c>
      <c r="I29352" s="146" t="s">
        <v>23</v>
      </c>
      <c r="J29352" s="146" t="s">
        <v>24</v>
      </c>
      <c r="K29352" s="146" t="s">
        <v>26</v>
      </c>
      <c r="L29352" s="146" t="s">
        <v>14504</v>
      </c>
      <c r="M29352" s="146" t="s">
        <v>27</v>
      </c>
      <c r="N29352" s="146" t="s">
        <v>28</v>
      </c>
      <c r="O29352" s="146" t="s">
        <v>29</v>
      </c>
      <c r="P29352" s="146" t="s">
        <v>30</v>
      </c>
      <c r="Q29352" s="146" t="s">
        <v>14505</v>
      </c>
      <c r="R29352" s="146" t="s">
        <v>32</v>
      </c>
      <c r="S29352" s="146" t="s">
        <v>33</v>
      </c>
    </row>
    <row r="29353" spans="1:19" ht="11.25" thickBot="1" x14ac:dyDescent="0.2">
      <c r="A29353" s="107">
        <v>1</v>
      </c>
      <c r="B29353" s="132">
        <v>0.45798611111111115</v>
      </c>
      <c r="C29353" s="141" t="s">
        <v>14500</v>
      </c>
      <c r="D29353" s="108">
        <v>-21.256</v>
      </c>
      <c r="E29353" s="141" t="s">
        <v>14500</v>
      </c>
      <c r="F29353" s="133">
        <v>0.55474999999999997</v>
      </c>
      <c r="G29353" s="141" t="s">
        <v>14633</v>
      </c>
      <c r="H29353" s="141" t="s">
        <v>14634</v>
      </c>
      <c r="I29353" s="108">
        <v>61.764000000000003</v>
      </c>
      <c r="J29353" s="141" t="s">
        <v>14653</v>
      </c>
      <c r="K29353" s="133">
        <v>0.53522000000000003</v>
      </c>
      <c r="L29353" s="108">
        <v>62.426000000000002</v>
      </c>
      <c r="M29353" s="141" t="s">
        <v>14500</v>
      </c>
      <c r="N29353" s="108">
        <v>674.18200000000002</v>
      </c>
      <c r="O29353" s="141" t="s">
        <v>14500</v>
      </c>
      <c r="P29353" s="141" t="s">
        <v>14500</v>
      </c>
      <c r="Q29353" s="108">
        <v>-215.358</v>
      </c>
      <c r="R29353" s="108">
        <v>1733.61</v>
      </c>
      <c r="S29353" s="108">
        <v>68.106999999999999</v>
      </c>
    </row>
    <row r="29354" spans="1:19" ht="11.25" thickBot="1" x14ac:dyDescent="0.2">
      <c r="A29354" s="112"/>
    </row>
    <row r="29355" spans="1:19" ht="11.25" thickBot="1" x14ac:dyDescent="0.2">
      <c r="A29355" s="135" t="s">
        <v>362</v>
      </c>
      <c r="B29355" s="112"/>
      <c r="C29355" s="141" t="s">
        <v>14501</v>
      </c>
      <c r="D29355" s="136">
        <v>-21.256</v>
      </c>
      <c r="E29355" s="141" t="s">
        <v>14501</v>
      </c>
      <c r="F29355" s="137">
        <v>0.55474999999999997</v>
      </c>
      <c r="G29355" s="141" t="s">
        <v>14635</v>
      </c>
      <c r="H29355" s="141" t="s">
        <v>14636</v>
      </c>
      <c r="I29355" s="136">
        <v>61.764000000000003</v>
      </c>
      <c r="J29355" s="141" t="s">
        <v>14654</v>
      </c>
      <c r="K29355" s="137">
        <v>0.53522000000000003</v>
      </c>
      <c r="L29355" s="136">
        <v>62.426000000000002</v>
      </c>
      <c r="M29355" s="141" t="s">
        <v>14501</v>
      </c>
      <c r="N29355" s="136">
        <v>674.18200000000002</v>
      </c>
      <c r="O29355" s="141" t="s">
        <v>14501</v>
      </c>
      <c r="P29355" s="141" t="s">
        <v>14501</v>
      </c>
      <c r="Q29355" s="136">
        <v>-215.358</v>
      </c>
      <c r="R29355" s="136">
        <v>1733.61</v>
      </c>
      <c r="S29355" s="136">
        <v>68.106999999999999</v>
      </c>
    </row>
    <row r="29356" spans="1:19" ht="11.25" thickBot="1" x14ac:dyDescent="0.2">
      <c r="A29356" s="112"/>
    </row>
    <row r="29357" spans="1:19" ht="11.25" thickBot="1" x14ac:dyDescent="0.2">
      <c r="A29357" s="138" t="s">
        <v>364</v>
      </c>
      <c r="B29357" s="112"/>
      <c r="C29357" s="141" t="s">
        <v>14501</v>
      </c>
      <c r="D29357" s="136">
        <v>0</v>
      </c>
      <c r="E29357" s="141" t="s">
        <v>14501</v>
      </c>
      <c r="F29357" s="140" t="s">
        <v>3713</v>
      </c>
      <c r="G29357" s="141" t="s">
        <v>14501</v>
      </c>
      <c r="H29357" s="141" t="s">
        <v>14501</v>
      </c>
      <c r="I29357" s="136">
        <v>0</v>
      </c>
      <c r="J29357" s="141" t="s">
        <v>14501</v>
      </c>
      <c r="K29357" s="140" t="s">
        <v>3713</v>
      </c>
      <c r="L29357" s="136">
        <v>0</v>
      </c>
      <c r="M29357" s="141" t="s">
        <v>14501</v>
      </c>
      <c r="N29357" s="136">
        <v>0</v>
      </c>
      <c r="O29357" s="141" t="s">
        <v>14501</v>
      </c>
      <c r="P29357" s="141" t="s">
        <v>14501</v>
      </c>
      <c r="Q29357" s="136">
        <v>0</v>
      </c>
      <c r="R29357" s="136">
        <v>0</v>
      </c>
      <c r="S29357" s="136">
        <v>0</v>
      </c>
    </row>
    <row r="29358" spans="1:19" ht="11.25" thickBot="1" x14ac:dyDescent="0.2">
      <c r="A29358" s="112"/>
    </row>
    <row r="29359" spans="1:19" ht="11.25" thickBot="1" x14ac:dyDescent="0.2">
      <c r="A29359" s="139" t="s">
        <v>366</v>
      </c>
      <c r="B29359" s="112"/>
      <c r="C29359" s="141" t="s">
        <v>14501</v>
      </c>
      <c r="D29359" s="136">
        <v>0</v>
      </c>
      <c r="E29359" s="141" t="s">
        <v>14501</v>
      </c>
      <c r="F29359" s="140">
        <v>0</v>
      </c>
      <c r="G29359" s="141" t="s">
        <v>14501</v>
      </c>
      <c r="H29359" s="141" t="s">
        <v>14501</v>
      </c>
      <c r="I29359" s="136">
        <v>0</v>
      </c>
      <c r="J29359" s="141" t="s">
        <v>14501</v>
      </c>
      <c r="K29359" s="140">
        <v>0</v>
      </c>
      <c r="L29359" s="136">
        <v>0</v>
      </c>
      <c r="M29359" s="141" t="s">
        <v>14501</v>
      </c>
      <c r="N29359" s="136">
        <v>0</v>
      </c>
      <c r="O29359" s="141" t="s">
        <v>14501</v>
      </c>
      <c r="P29359" s="141" t="s">
        <v>14501</v>
      </c>
      <c r="Q29359" s="136">
        <v>0</v>
      </c>
      <c r="R29359" s="136">
        <v>0</v>
      </c>
      <c r="S29359" s="136">
        <v>0</v>
      </c>
    </row>
    <row r="29360" spans="1:19" ht="11.25" thickBot="1" x14ac:dyDescent="0.2">
      <c r="A29360" s="112"/>
    </row>
    <row r="29361" spans="1:19" ht="11.25" thickBot="1" x14ac:dyDescent="0.2">
      <c r="A29361" s="106" t="s">
        <v>357</v>
      </c>
      <c r="B29361" s="106" t="s">
        <v>358</v>
      </c>
      <c r="C29361" s="146" t="s">
        <v>35</v>
      </c>
      <c r="D29361" s="146" t="s">
        <v>36</v>
      </c>
      <c r="E29361" s="146" t="s">
        <v>14506</v>
      </c>
      <c r="F29361" s="146" t="s">
        <v>38</v>
      </c>
      <c r="G29361" s="146" t="s">
        <v>39</v>
      </c>
      <c r="H29361" s="146" t="s">
        <v>41</v>
      </c>
      <c r="I29361" s="146" t="s">
        <v>42</v>
      </c>
      <c r="J29361" s="146" t="s">
        <v>43</v>
      </c>
      <c r="K29361" s="146" t="s">
        <v>44</v>
      </c>
      <c r="L29361" s="146" t="s">
        <v>45</v>
      </c>
      <c r="M29361" s="146" t="s">
        <v>46</v>
      </c>
      <c r="N29361" s="146" t="s">
        <v>47</v>
      </c>
      <c r="O29361" s="146" t="s">
        <v>48</v>
      </c>
      <c r="P29361" s="146" t="s">
        <v>49</v>
      </c>
      <c r="Q29361" s="146" t="s">
        <v>50</v>
      </c>
      <c r="R29361" s="146" t="s">
        <v>51</v>
      </c>
      <c r="S29361" s="146" t="s">
        <v>52</v>
      </c>
    </row>
    <row r="29362" spans="1:19" ht="11.25" thickBot="1" x14ac:dyDescent="0.2">
      <c r="A29362" s="107">
        <v>1</v>
      </c>
      <c r="B29362" s="132">
        <v>0.45798611111111115</v>
      </c>
      <c r="C29362" s="133">
        <v>0.48193000000000003</v>
      </c>
      <c r="D29362" s="141" t="s">
        <v>14500</v>
      </c>
      <c r="E29362" s="141" t="s">
        <v>14500</v>
      </c>
      <c r="F29362" s="141" t="s">
        <v>14500</v>
      </c>
      <c r="G29362" s="141" t="s">
        <v>14500</v>
      </c>
      <c r="H29362" s="108">
        <v>76.040000000000006</v>
      </c>
      <c r="I29362" s="108">
        <v>72.141999999999996</v>
      </c>
      <c r="J29362" s="141" t="s">
        <v>14655</v>
      </c>
      <c r="K29362" s="141" t="s">
        <v>14500</v>
      </c>
      <c r="L29362" s="141" t="s">
        <v>14637</v>
      </c>
      <c r="M29362" s="141" t="s">
        <v>14500</v>
      </c>
      <c r="N29362" s="141" t="s">
        <v>14500</v>
      </c>
      <c r="O29362" s="141" t="s">
        <v>14500</v>
      </c>
      <c r="P29362" s="141" t="s">
        <v>14500</v>
      </c>
      <c r="Q29362" s="141" t="s">
        <v>14500</v>
      </c>
      <c r="R29362" s="141" t="s">
        <v>14500</v>
      </c>
      <c r="S29362" s="141" t="s">
        <v>14500</v>
      </c>
    </row>
    <row r="29363" spans="1:19" ht="11.25" thickBot="1" x14ac:dyDescent="0.2">
      <c r="A29363" s="112"/>
    </row>
    <row r="29364" spans="1:19" ht="11.25" thickBot="1" x14ac:dyDescent="0.2">
      <c r="A29364" s="135" t="s">
        <v>362</v>
      </c>
      <c r="B29364" s="112"/>
      <c r="C29364" s="137">
        <v>0.48193000000000003</v>
      </c>
      <c r="D29364" s="141" t="s">
        <v>14501</v>
      </c>
      <c r="E29364" s="141" t="s">
        <v>14501</v>
      </c>
      <c r="F29364" s="141" t="s">
        <v>14501</v>
      </c>
      <c r="G29364" s="141" t="s">
        <v>14501</v>
      </c>
      <c r="H29364" s="136">
        <v>76.040000000000006</v>
      </c>
      <c r="I29364" s="136">
        <v>72.141999999999996</v>
      </c>
      <c r="J29364" s="141" t="s">
        <v>14656</v>
      </c>
      <c r="K29364" s="141" t="s">
        <v>14501</v>
      </c>
      <c r="L29364" s="141" t="s">
        <v>14638</v>
      </c>
      <c r="M29364" s="141" t="s">
        <v>14501</v>
      </c>
      <c r="N29364" s="141" t="s">
        <v>14501</v>
      </c>
      <c r="O29364" s="141" t="s">
        <v>14501</v>
      </c>
      <c r="P29364" s="141" t="s">
        <v>14501</v>
      </c>
      <c r="Q29364" s="141" t="s">
        <v>14501</v>
      </c>
      <c r="R29364" s="141" t="s">
        <v>14501</v>
      </c>
      <c r="S29364" s="141" t="s">
        <v>14501</v>
      </c>
    </row>
    <row r="29365" spans="1:19" ht="11.25" thickBot="1" x14ac:dyDescent="0.2">
      <c r="A29365" s="112"/>
    </row>
    <row r="29366" spans="1:19" ht="11.25" thickBot="1" x14ac:dyDescent="0.2">
      <c r="A29366" s="138" t="s">
        <v>364</v>
      </c>
      <c r="B29366" s="112"/>
      <c r="C29366" s="140" t="s">
        <v>3713</v>
      </c>
      <c r="D29366" s="141" t="s">
        <v>14501</v>
      </c>
      <c r="E29366" s="141" t="s">
        <v>14501</v>
      </c>
      <c r="F29366" s="141" t="s">
        <v>14501</v>
      </c>
      <c r="G29366" s="141" t="s">
        <v>14501</v>
      </c>
      <c r="H29366" s="136">
        <v>0</v>
      </c>
      <c r="I29366" s="136">
        <v>0</v>
      </c>
      <c r="J29366" s="141" t="s">
        <v>14501</v>
      </c>
      <c r="K29366" s="141" t="s">
        <v>14501</v>
      </c>
      <c r="L29366" s="141" t="s">
        <v>14501</v>
      </c>
      <c r="M29366" s="141" t="s">
        <v>14501</v>
      </c>
      <c r="N29366" s="141" t="s">
        <v>14501</v>
      </c>
      <c r="O29366" s="141" t="s">
        <v>14501</v>
      </c>
      <c r="P29366" s="141" t="s">
        <v>14501</v>
      </c>
      <c r="Q29366" s="141" t="s">
        <v>14501</v>
      </c>
      <c r="R29366" s="141" t="s">
        <v>14501</v>
      </c>
      <c r="S29366" s="141" t="s">
        <v>14501</v>
      </c>
    </row>
    <row r="29367" spans="1:19" ht="11.25" thickBot="1" x14ac:dyDescent="0.2">
      <c r="A29367" s="112"/>
    </row>
    <row r="29368" spans="1:19" ht="11.25" thickBot="1" x14ac:dyDescent="0.2">
      <c r="A29368" s="139" t="s">
        <v>366</v>
      </c>
      <c r="B29368" s="112"/>
      <c r="C29368" s="140">
        <v>0</v>
      </c>
      <c r="D29368" s="141" t="s">
        <v>14501</v>
      </c>
      <c r="E29368" s="141" t="s">
        <v>14501</v>
      </c>
      <c r="F29368" s="141" t="s">
        <v>14501</v>
      </c>
      <c r="G29368" s="141" t="s">
        <v>14501</v>
      </c>
      <c r="H29368" s="136">
        <v>0</v>
      </c>
      <c r="I29368" s="136">
        <v>0</v>
      </c>
      <c r="J29368" s="141" t="s">
        <v>14501</v>
      </c>
      <c r="K29368" s="141" t="s">
        <v>14501</v>
      </c>
      <c r="L29368" s="141" t="s">
        <v>14501</v>
      </c>
      <c r="M29368" s="141" t="s">
        <v>14501</v>
      </c>
      <c r="N29368" s="141" t="s">
        <v>14501</v>
      </c>
      <c r="O29368" s="141" t="s">
        <v>14501</v>
      </c>
      <c r="P29368" s="141" t="s">
        <v>14501</v>
      </c>
      <c r="Q29368" s="141" t="s">
        <v>14501</v>
      </c>
      <c r="R29368" s="141" t="s">
        <v>14501</v>
      </c>
      <c r="S29368" s="141" t="s">
        <v>14501</v>
      </c>
    </row>
    <row r="29369" spans="1:19" ht="11.25" thickBot="1" x14ac:dyDescent="0.2">
      <c r="A29369" s="112"/>
    </row>
    <row r="29370" spans="1:19" ht="11.25" thickBot="1" x14ac:dyDescent="0.2">
      <c r="A29370" s="106" t="s">
        <v>357</v>
      </c>
      <c r="B29370" s="106" t="s">
        <v>358</v>
      </c>
      <c r="C29370" s="146" t="s">
        <v>53</v>
      </c>
      <c r="D29370" s="146" t="s">
        <v>54</v>
      </c>
      <c r="E29370" s="146" t="s">
        <v>55</v>
      </c>
      <c r="F29370" s="146" t="s">
        <v>56</v>
      </c>
      <c r="G29370" s="146" t="s">
        <v>14507</v>
      </c>
      <c r="H29370" s="146" t="s">
        <v>57</v>
      </c>
      <c r="I29370" s="146" t="s">
        <v>59</v>
      </c>
      <c r="J29370" s="146" t="s">
        <v>14508</v>
      </c>
      <c r="K29370" s="146" t="s">
        <v>60</v>
      </c>
      <c r="L29370" s="146" t="s">
        <v>61</v>
      </c>
      <c r="M29370" s="146" t="s">
        <v>62</v>
      </c>
      <c r="N29370" s="146" t="s">
        <v>14509</v>
      </c>
      <c r="O29370" s="146" t="s">
        <v>63</v>
      </c>
      <c r="P29370" s="146" t="s">
        <v>64</v>
      </c>
      <c r="Q29370" s="146" t="s">
        <v>66</v>
      </c>
      <c r="R29370" s="146" t="s">
        <v>14510</v>
      </c>
      <c r="S29370" s="146" t="s">
        <v>67</v>
      </c>
    </row>
    <row r="29371" spans="1:19" ht="11.25" thickBot="1" x14ac:dyDescent="0.2">
      <c r="A29371" s="107">
        <v>1</v>
      </c>
      <c r="B29371" s="132">
        <v>0.45798611111111115</v>
      </c>
      <c r="C29371" s="141" t="s">
        <v>14500</v>
      </c>
      <c r="D29371" s="141" t="s">
        <v>14500</v>
      </c>
      <c r="E29371" s="141" t="s">
        <v>14500</v>
      </c>
      <c r="F29371" s="141" t="s">
        <v>14500</v>
      </c>
      <c r="G29371" s="141" t="s">
        <v>14500</v>
      </c>
      <c r="H29371" s="108">
        <v>608.72199999999998</v>
      </c>
      <c r="I29371" s="108">
        <v>78.093000000000004</v>
      </c>
      <c r="J29371" s="141" t="s">
        <v>14639</v>
      </c>
      <c r="K29371" s="141" t="s">
        <v>14500</v>
      </c>
      <c r="L29371" s="141" t="s">
        <v>14500</v>
      </c>
      <c r="M29371" s="108">
        <v>79.332999999999998</v>
      </c>
      <c r="N29371" s="141" t="s">
        <v>14640</v>
      </c>
      <c r="O29371" s="108">
        <v>267.74900000000002</v>
      </c>
      <c r="P29371" s="108">
        <v>-181.68700000000001</v>
      </c>
      <c r="Q29371" s="133">
        <v>0.41243999999999997</v>
      </c>
      <c r="R29371" s="141" t="s">
        <v>14500</v>
      </c>
      <c r="S29371" s="141" t="s">
        <v>14500</v>
      </c>
    </row>
    <row r="29372" spans="1:19" ht="11.25" thickBot="1" x14ac:dyDescent="0.2">
      <c r="A29372" s="112"/>
    </row>
    <row r="29373" spans="1:19" ht="11.25" thickBot="1" x14ac:dyDescent="0.2">
      <c r="A29373" s="135" t="s">
        <v>362</v>
      </c>
      <c r="B29373" s="112"/>
      <c r="C29373" s="141" t="s">
        <v>14501</v>
      </c>
      <c r="D29373" s="141" t="s">
        <v>14501</v>
      </c>
      <c r="E29373" s="141" t="s">
        <v>14501</v>
      </c>
      <c r="F29373" s="141" t="s">
        <v>14501</v>
      </c>
      <c r="G29373" s="141" t="s">
        <v>14501</v>
      </c>
      <c r="H29373" s="136">
        <v>608.72199999999998</v>
      </c>
      <c r="I29373" s="136">
        <v>78.093000000000004</v>
      </c>
      <c r="J29373" s="141" t="s">
        <v>14641</v>
      </c>
      <c r="K29373" s="141" t="s">
        <v>14501</v>
      </c>
      <c r="L29373" s="141" t="s">
        <v>14501</v>
      </c>
      <c r="M29373" s="136">
        <v>79.332999999999998</v>
      </c>
      <c r="N29373" s="141" t="s">
        <v>14642</v>
      </c>
      <c r="O29373" s="136">
        <v>267.74900000000002</v>
      </c>
      <c r="P29373" s="136">
        <v>-181.68700000000001</v>
      </c>
      <c r="Q29373" s="137">
        <v>0.41243999999999997</v>
      </c>
      <c r="R29373" s="141" t="s">
        <v>14501</v>
      </c>
      <c r="S29373" s="141" t="s">
        <v>14501</v>
      </c>
    </row>
    <row r="29374" spans="1:19" ht="11.25" thickBot="1" x14ac:dyDescent="0.2">
      <c r="A29374" s="112"/>
    </row>
    <row r="29375" spans="1:19" ht="11.25" thickBot="1" x14ac:dyDescent="0.2">
      <c r="A29375" s="138" t="s">
        <v>364</v>
      </c>
      <c r="B29375" s="112"/>
      <c r="C29375" s="141" t="s">
        <v>14501</v>
      </c>
      <c r="D29375" s="141" t="s">
        <v>14501</v>
      </c>
      <c r="E29375" s="141" t="s">
        <v>14501</v>
      </c>
      <c r="F29375" s="141" t="s">
        <v>14501</v>
      </c>
      <c r="G29375" s="141" t="s">
        <v>14501</v>
      </c>
      <c r="H29375" s="136">
        <v>0</v>
      </c>
      <c r="I29375" s="136">
        <v>0</v>
      </c>
      <c r="J29375" s="141" t="s">
        <v>14501</v>
      </c>
      <c r="K29375" s="141" t="s">
        <v>14501</v>
      </c>
      <c r="L29375" s="141" t="s">
        <v>14501</v>
      </c>
      <c r="M29375" s="136">
        <v>0</v>
      </c>
      <c r="N29375" s="141" t="s">
        <v>14501</v>
      </c>
      <c r="O29375" s="136">
        <v>0</v>
      </c>
      <c r="P29375" s="136">
        <v>0</v>
      </c>
      <c r="Q29375" s="140" t="s">
        <v>3713</v>
      </c>
      <c r="R29375" s="141" t="s">
        <v>14501</v>
      </c>
      <c r="S29375" s="141" t="s">
        <v>14501</v>
      </c>
    </row>
    <row r="29376" spans="1:19" ht="11.25" thickBot="1" x14ac:dyDescent="0.2">
      <c r="A29376" s="112"/>
    </row>
    <row r="29377" spans="1:19" ht="11.25" thickBot="1" x14ac:dyDescent="0.2">
      <c r="A29377" s="139" t="s">
        <v>366</v>
      </c>
      <c r="B29377" s="112"/>
      <c r="C29377" s="141" t="s">
        <v>14501</v>
      </c>
      <c r="D29377" s="141" t="s">
        <v>14501</v>
      </c>
      <c r="E29377" s="141" t="s">
        <v>14501</v>
      </c>
      <c r="F29377" s="141" t="s">
        <v>14501</v>
      </c>
      <c r="G29377" s="141" t="s">
        <v>14501</v>
      </c>
      <c r="H29377" s="136">
        <v>0</v>
      </c>
      <c r="I29377" s="136">
        <v>0</v>
      </c>
      <c r="J29377" s="141" t="s">
        <v>14501</v>
      </c>
      <c r="K29377" s="141" t="s">
        <v>14501</v>
      </c>
      <c r="L29377" s="141" t="s">
        <v>14501</v>
      </c>
      <c r="M29377" s="136">
        <v>0</v>
      </c>
      <c r="N29377" s="141" t="s">
        <v>14501</v>
      </c>
      <c r="O29377" s="136">
        <v>0</v>
      </c>
      <c r="P29377" s="136">
        <v>0</v>
      </c>
      <c r="Q29377" s="140">
        <v>0</v>
      </c>
      <c r="R29377" s="141" t="s">
        <v>14501</v>
      </c>
      <c r="S29377" s="141" t="s">
        <v>14501</v>
      </c>
    </row>
    <row r="29378" spans="1:19" ht="11.25" thickBot="1" x14ac:dyDescent="0.2">
      <c r="A29378" s="112"/>
    </row>
    <row r="29379" spans="1:19" ht="11.25" thickBot="1" x14ac:dyDescent="0.2">
      <c r="A29379" s="106" t="s">
        <v>357</v>
      </c>
      <c r="B29379" s="106" t="s">
        <v>358</v>
      </c>
      <c r="C29379" s="146" t="s">
        <v>68</v>
      </c>
      <c r="D29379" s="146" t="s">
        <v>14511</v>
      </c>
    </row>
    <row r="29380" spans="1:19" ht="11.25" thickBot="1" x14ac:dyDescent="0.2">
      <c r="A29380" s="107">
        <v>1</v>
      </c>
      <c r="B29380" s="132">
        <v>0.45798611111111115</v>
      </c>
      <c r="C29380" s="141" t="s">
        <v>14500</v>
      </c>
      <c r="D29380" s="141" t="s">
        <v>14500</v>
      </c>
    </row>
    <row r="29381" spans="1:19" ht="11.25" thickBot="1" x14ac:dyDescent="0.2">
      <c r="A29381" s="112"/>
    </row>
    <row r="29382" spans="1:19" ht="11.25" thickBot="1" x14ac:dyDescent="0.2">
      <c r="A29382" s="135" t="s">
        <v>362</v>
      </c>
      <c r="B29382" s="112"/>
      <c r="C29382" s="141" t="s">
        <v>14501</v>
      </c>
      <c r="D29382" s="141" t="s">
        <v>14501</v>
      </c>
    </row>
    <row r="29383" spans="1:19" ht="11.25" thickBot="1" x14ac:dyDescent="0.2">
      <c r="A29383" s="112"/>
    </row>
    <row r="29384" spans="1:19" ht="11.25" thickBot="1" x14ac:dyDescent="0.2">
      <c r="A29384" s="138" t="s">
        <v>364</v>
      </c>
      <c r="B29384" s="112"/>
      <c r="C29384" s="141" t="s">
        <v>14501</v>
      </c>
      <c r="D29384" s="141" t="s">
        <v>14501</v>
      </c>
    </row>
    <row r="29385" spans="1:19" ht="11.25" thickBot="1" x14ac:dyDescent="0.2">
      <c r="A29385" s="112"/>
    </row>
    <row r="29386" spans="1:19" ht="11.25" thickBot="1" x14ac:dyDescent="0.2">
      <c r="A29386" s="139" t="s">
        <v>366</v>
      </c>
      <c r="B29386" s="112"/>
      <c r="C29386" s="141" t="s">
        <v>14501</v>
      </c>
      <c r="D29386" s="141" t="s">
        <v>14501</v>
      </c>
    </row>
    <row r="29387" spans="1:19" ht="10.5" x14ac:dyDescent="0.15">
      <c r="A29387" s="112"/>
    </row>
    <row r="29388" spans="1:19" x14ac:dyDescent="0.15">
      <c r="A29388" s="129"/>
      <c r="B29388" s="86" t="s">
        <v>934</v>
      </c>
    </row>
    <row r="29389" spans="1:19" ht="9.75" thickBot="1" x14ac:dyDescent="0.2">
      <c r="A29389" s="81" t="s">
        <v>5871</v>
      </c>
    </row>
    <row r="29390" spans="1:19" ht="11.25" thickBot="1" x14ac:dyDescent="0.2">
      <c r="A29390" s="106" t="s">
        <v>357</v>
      </c>
      <c r="B29390" s="106" t="s">
        <v>358</v>
      </c>
      <c r="C29390" s="146" t="s">
        <v>14494</v>
      </c>
      <c r="D29390" s="146" t="s">
        <v>14495</v>
      </c>
      <c r="E29390" s="146" t="s">
        <v>14496</v>
      </c>
      <c r="F29390" s="146" t="s">
        <v>0</v>
      </c>
      <c r="G29390" s="146" t="s">
        <v>1</v>
      </c>
      <c r="H29390" s="146" t="s">
        <v>2</v>
      </c>
      <c r="I29390" s="146" t="s">
        <v>14497</v>
      </c>
      <c r="J29390" s="146" t="s">
        <v>3</v>
      </c>
      <c r="K29390" s="146" t="s">
        <v>14498</v>
      </c>
      <c r="L29390" s="146" t="s">
        <v>7</v>
      </c>
      <c r="M29390" s="146" t="s">
        <v>14499</v>
      </c>
      <c r="N29390" s="146" t="s">
        <v>10</v>
      </c>
      <c r="O29390" s="146" t="s">
        <v>11</v>
      </c>
      <c r="P29390" s="146" t="s">
        <v>12</v>
      </c>
      <c r="Q29390" s="146" t="s">
        <v>13</v>
      </c>
      <c r="R29390" s="146" t="s">
        <v>14</v>
      </c>
      <c r="S29390" s="146" t="s">
        <v>15</v>
      </c>
    </row>
    <row r="29391" spans="1:19" ht="11.25" thickBot="1" x14ac:dyDescent="0.2">
      <c r="A29391" s="107">
        <v>1</v>
      </c>
      <c r="B29391" s="132">
        <v>0.46311342592592591</v>
      </c>
      <c r="C29391" s="141" t="s">
        <v>14500</v>
      </c>
      <c r="D29391" s="141" t="s">
        <v>14500</v>
      </c>
      <c r="E29391" s="141" t="s">
        <v>14500</v>
      </c>
      <c r="F29391" s="108">
        <v>3270.4520000000002</v>
      </c>
      <c r="G29391" s="108">
        <v>764.78300000000002</v>
      </c>
      <c r="H29391" s="108">
        <v>4302.4570000000003</v>
      </c>
      <c r="I29391" s="108">
        <v>-237.053</v>
      </c>
      <c r="J29391" s="141" t="s">
        <v>14500</v>
      </c>
      <c r="K29391" s="108">
        <v>129.476</v>
      </c>
      <c r="L29391" s="133">
        <v>0.55196999999999996</v>
      </c>
      <c r="M29391" s="141" t="s">
        <v>14657</v>
      </c>
      <c r="N29391" s="108">
        <v>328.137</v>
      </c>
      <c r="O29391" s="108">
        <v>-34.01</v>
      </c>
      <c r="P29391" s="108">
        <v>205.62200000000001</v>
      </c>
      <c r="Q29391" s="108">
        <v>6855.4120000000003</v>
      </c>
      <c r="R29391" s="108">
        <v>62.204999999999998</v>
      </c>
      <c r="S29391" s="108">
        <v>290.89499999999998</v>
      </c>
    </row>
    <row r="29392" spans="1:19" ht="11.25" thickBot="1" x14ac:dyDescent="0.2">
      <c r="A29392" s="112"/>
    </row>
    <row r="29393" spans="1:19" ht="11.25" thickBot="1" x14ac:dyDescent="0.2">
      <c r="A29393" s="135" t="s">
        <v>362</v>
      </c>
      <c r="B29393" s="112"/>
      <c r="C29393" s="141" t="s">
        <v>14501</v>
      </c>
      <c r="D29393" s="141" t="s">
        <v>14501</v>
      </c>
      <c r="E29393" s="141" t="s">
        <v>14501</v>
      </c>
      <c r="F29393" s="136">
        <v>3270.4520000000002</v>
      </c>
      <c r="G29393" s="136">
        <v>764.78300000000002</v>
      </c>
      <c r="H29393" s="136">
        <v>4302.4570000000003</v>
      </c>
      <c r="I29393" s="136">
        <v>-237.053</v>
      </c>
      <c r="J29393" s="141" t="s">
        <v>14501</v>
      </c>
      <c r="K29393" s="136">
        <v>129.476</v>
      </c>
      <c r="L29393" s="137">
        <v>0.55196999999999996</v>
      </c>
      <c r="M29393" s="141" t="s">
        <v>14658</v>
      </c>
      <c r="N29393" s="136">
        <v>328.137</v>
      </c>
      <c r="O29393" s="136">
        <v>-34.01</v>
      </c>
      <c r="P29393" s="136">
        <v>205.62200000000001</v>
      </c>
      <c r="Q29393" s="136">
        <v>6855.4120000000003</v>
      </c>
      <c r="R29393" s="136">
        <v>62.204999999999998</v>
      </c>
      <c r="S29393" s="136">
        <v>290.89499999999998</v>
      </c>
    </row>
    <row r="29394" spans="1:19" ht="11.25" thickBot="1" x14ac:dyDescent="0.2">
      <c r="A29394" s="112"/>
    </row>
    <row r="29395" spans="1:19" ht="11.25" thickBot="1" x14ac:dyDescent="0.2">
      <c r="A29395" s="138" t="s">
        <v>364</v>
      </c>
      <c r="B29395" s="112"/>
      <c r="C29395" s="141" t="s">
        <v>14501</v>
      </c>
      <c r="D29395" s="141" t="s">
        <v>14501</v>
      </c>
      <c r="E29395" s="141" t="s">
        <v>14501</v>
      </c>
      <c r="F29395" s="136">
        <v>0</v>
      </c>
      <c r="G29395" s="136">
        <v>0</v>
      </c>
      <c r="H29395" s="136">
        <v>0</v>
      </c>
      <c r="I29395" s="136">
        <v>0</v>
      </c>
      <c r="J29395" s="141" t="s">
        <v>14501</v>
      </c>
      <c r="K29395" s="136">
        <v>0</v>
      </c>
      <c r="L29395" s="140" t="s">
        <v>3713</v>
      </c>
      <c r="M29395" s="141" t="s">
        <v>3712</v>
      </c>
      <c r="N29395" s="136">
        <v>0</v>
      </c>
      <c r="O29395" s="136">
        <v>0</v>
      </c>
      <c r="P29395" s="136">
        <v>0</v>
      </c>
      <c r="Q29395" s="136">
        <v>0</v>
      </c>
      <c r="R29395" s="136">
        <v>0</v>
      </c>
      <c r="S29395" s="136">
        <v>0</v>
      </c>
    </row>
    <row r="29396" spans="1:19" ht="11.25" thickBot="1" x14ac:dyDescent="0.2">
      <c r="A29396" s="112"/>
    </row>
    <row r="29397" spans="1:19" ht="11.25" thickBot="1" x14ac:dyDescent="0.2">
      <c r="A29397" s="139" t="s">
        <v>366</v>
      </c>
      <c r="B29397" s="112"/>
      <c r="C29397" s="141" t="s">
        <v>14501</v>
      </c>
      <c r="D29397" s="141" t="s">
        <v>14501</v>
      </c>
      <c r="E29397" s="141" t="s">
        <v>14501</v>
      </c>
      <c r="F29397" s="136">
        <v>0</v>
      </c>
      <c r="G29397" s="136">
        <v>0</v>
      </c>
      <c r="H29397" s="136">
        <v>0</v>
      </c>
      <c r="I29397" s="136">
        <v>0</v>
      </c>
      <c r="J29397" s="141" t="s">
        <v>14501</v>
      </c>
      <c r="K29397" s="136">
        <v>0</v>
      </c>
      <c r="L29397" s="140">
        <v>0</v>
      </c>
      <c r="M29397" s="141" t="s">
        <v>3712</v>
      </c>
      <c r="N29397" s="136">
        <v>0</v>
      </c>
      <c r="O29397" s="136">
        <v>0</v>
      </c>
      <c r="P29397" s="136">
        <v>0</v>
      </c>
      <c r="Q29397" s="136">
        <v>0</v>
      </c>
      <c r="R29397" s="136">
        <v>0</v>
      </c>
      <c r="S29397" s="136">
        <v>0</v>
      </c>
    </row>
    <row r="29398" spans="1:19" ht="11.25" thickBot="1" x14ac:dyDescent="0.2">
      <c r="A29398" s="112"/>
    </row>
    <row r="29399" spans="1:19" ht="11.25" thickBot="1" x14ac:dyDescent="0.2">
      <c r="A29399" s="106" t="s">
        <v>357</v>
      </c>
      <c r="B29399" s="106" t="s">
        <v>358</v>
      </c>
      <c r="C29399" s="146" t="s">
        <v>16</v>
      </c>
      <c r="D29399" s="146" t="s">
        <v>14502</v>
      </c>
      <c r="E29399" s="146" t="s">
        <v>14503</v>
      </c>
      <c r="F29399" s="146" t="s">
        <v>20</v>
      </c>
      <c r="G29399" s="146" t="s">
        <v>21</v>
      </c>
      <c r="H29399" s="146" t="s">
        <v>22</v>
      </c>
      <c r="I29399" s="146" t="s">
        <v>23</v>
      </c>
      <c r="J29399" s="146" t="s">
        <v>24</v>
      </c>
      <c r="K29399" s="146" t="s">
        <v>26</v>
      </c>
      <c r="L29399" s="146" t="s">
        <v>14504</v>
      </c>
      <c r="M29399" s="146" t="s">
        <v>27</v>
      </c>
      <c r="N29399" s="146" t="s">
        <v>28</v>
      </c>
      <c r="O29399" s="146" t="s">
        <v>29</v>
      </c>
      <c r="P29399" s="146" t="s">
        <v>30</v>
      </c>
      <c r="Q29399" s="146" t="s">
        <v>14505</v>
      </c>
      <c r="R29399" s="146" t="s">
        <v>32</v>
      </c>
      <c r="S29399" s="146" t="s">
        <v>33</v>
      </c>
    </row>
    <row r="29400" spans="1:19" ht="11.25" thickBot="1" x14ac:dyDescent="0.2">
      <c r="A29400" s="107">
        <v>1</v>
      </c>
      <c r="B29400" s="132">
        <v>0.46311342592592591</v>
      </c>
      <c r="C29400" s="108">
        <v>1049.7329999999999</v>
      </c>
      <c r="D29400" s="108">
        <v>14304.233</v>
      </c>
      <c r="E29400" s="108">
        <v>63.76</v>
      </c>
      <c r="F29400" s="133">
        <v>0.52173999999999998</v>
      </c>
      <c r="G29400" s="108">
        <v>740.16399999999999</v>
      </c>
      <c r="H29400" s="141" t="s">
        <v>14634</v>
      </c>
      <c r="I29400" s="108">
        <v>65.274000000000001</v>
      </c>
      <c r="J29400" s="141" t="s">
        <v>14653</v>
      </c>
      <c r="K29400" s="133">
        <v>0.50736000000000003</v>
      </c>
      <c r="L29400" s="108">
        <v>22613.037</v>
      </c>
      <c r="M29400" s="108">
        <v>103397.79</v>
      </c>
      <c r="N29400" s="108">
        <v>424.63799999999998</v>
      </c>
      <c r="O29400" s="141" t="s">
        <v>14500</v>
      </c>
      <c r="P29400" s="141" t="s">
        <v>14500</v>
      </c>
      <c r="Q29400" s="108">
        <v>-247.678</v>
      </c>
      <c r="R29400" s="108">
        <v>78.25</v>
      </c>
      <c r="S29400" s="141" t="s">
        <v>14500</v>
      </c>
    </row>
    <row r="29401" spans="1:19" ht="11.25" thickBot="1" x14ac:dyDescent="0.2">
      <c r="A29401" s="112"/>
    </row>
    <row r="29402" spans="1:19" ht="11.25" thickBot="1" x14ac:dyDescent="0.2">
      <c r="A29402" s="135" t="s">
        <v>362</v>
      </c>
      <c r="B29402" s="112"/>
      <c r="C29402" s="136">
        <v>1049.7329999999999</v>
      </c>
      <c r="D29402" s="136">
        <v>14304.233</v>
      </c>
      <c r="E29402" s="136">
        <v>63.76</v>
      </c>
      <c r="F29402" s="137">
        <v>0.52173999999999998</v>
      </c>
      <c r="G29402" s="136">
        <v>740.16399999999999</v>
      </c>
      <c r="H29402" s="141" t="s">
        <v>14636</v>
      </c>
      <c r="I29402" s="136">
        <v>65.274000000000001</v>
      </c>
      <c r="J29402" s="141" t="s">
        <v>14654</v>
      </c>
      <c r="K29402" s="137">
        <v>0.50736000000000003</v>
      </c>
      <c r="L29402" s="136">
        <v>22613.037</v>
      </c>
      <c r="M29402" s="136">
        <v>103397.79</v>
      </c>
      <c r="N29402" s="136">
        <v>424.63799999999998</v>
      </c>
      <c r="O29402" s="141" t="s">
        <v>14501</v>
      </c>
      <c r="P29402" s="141" t="s">
        <v>14501</v>
      </c>
      <c r="Q29402" s="136">
        <v>-247.678</v>
      </c>
      <c r="R29402" s="136">
        <v>78.25</v>
      </c>
      <c r="S29402" s="141" t="s">
        <v>14501</v>
      </c>
    </row>
    <row r="29403" spans="1:19" ht="11.25" thickBot="1" x14ac:dyDescent="0.2">
      <c r="A29403" s="112"/>
    </row>
    <row r="29404" spans="1:19" ht="11.25" thickBot="1" x14ac:dyDescent="0.2">
      <c r="A29404" s="138" t="s">
        <v>364</v>
      </c>
      <c r="B29404" s="112"/>
      <c r="C29404" s="136">
        <v>0</v>
      </c>
      <c r="D29404" s="136">
        <v>0</v>
      </c>
      <c r="E29404" s="136">
        <v>0</v>
      </c>
      <c r="F29404" s="140" t="s">
        <v>3713</v>
      </c>
      <c r="G29404" s="136">
        <v>0</v>
      </c>
      <c r="H29404" s="141" t="s">
        <v>14501</v>
      </c>
      <c r="I29404" s="136">
        <v>0</v>
      </c>
      <c r="J29404" s="141" t="s">
        <v>14501</v>
      </c>
      <c r="K29404" s="140" t="s">
        <v>3713</v>
      </c>
      <c r="L29404" s="136">
        <v>0</v>
      </c>
      <c r="M29404" s="136">
        <v>0</v>
      </c>
      <c r="N29404" s="136">
        <v>0</v>
      </c>
      <c r="O29404" s="141" t="s">
        <v>14501</v>
      </c>
      <c r="P29404" s="141" t="s">
        <v>14501</v>
      </c>
      <c r="Q29404" s="136">
        <v>0</v>
      </c>
      <c r="R29404" s="136">
        <v>0</v>
      </c>
      <c r="S29404" s="141" t="s">
        <v>14501</v>
      </c>
    </row>
    <row r="29405" spans="1:19" ht="11.25" thickBot="1" x14ac:dyDescent="0.2">
      <c r="A29405" s="112"/>
    </row>
    <row r="29406" spans="1:19" ht="11.25" thickBot="1" x14ac:dyDescent="0.2">
      <c r="A29406" s="139" t="s">
        <v>366</v>
      </c>
      <c r="B29406" s="112"/>
      <c r="C29406" s="136">
        <v>0</v>
      </c>
      <c r="D29406" s="136">
        <v>0</v>
      </c>
      <c r="E29406" s="136">
        <v>0</v>
      </c>
      <c r="F29406" s="140">
        <v>0</v>
      </c>
      <c r="G29406" s="136">
        <v>0</v>
      </c>
      <c r="H29406" s="141" t="s">
        <v>14501</v>
      </c>
      <c r="I29406" s="136">
        <v>0</v>
      </c>
      <c r="J29406" s="141" t="s">
        <v>14501</v>
      </c>
      <c r="K29406" s="140">
        <v>0</v>
      </c>
      <c r="L29406" s="136">
        <v>0</v>
      </c>
      <c r="M29406" s="136">
        <v>0</v>
      </c>
      <c r="N29406" s="136">
        <v>0</v>
      </c>
      <c r="O29406" s="141" t="s">
        <v>14501</v>
      </c>
      <c r="P29406" s="141" t="s">
        <v>14501</v>
      </c>
      <c r="Q29406" s="136">
        <v>0</v>
      </c>
      <c r="R29406" s="136">
        <v>0</v>
      </c>
      <c r="S29406" s="141" t="s">
        <v>14501</v>
      </c>
    </row>
    <row r="29407" spans="1:19" ht="11.25" thickBot="1" x14ac:dyDescent="0.2">
      <c r="A29407" s="112"/>
    </row>
    <row r="29408" spans="1:19" ht="11.25" thickBot="1" x14ac:dyDescent="0.2">
      <c r="A29408" s="106" t="s">
        <v>357</v>
      </c>
      <c r="B29408" s="106" t="s">
        <v>358</v>
      </c>
      <c r="C29408" s="146" t="s">
        <v>35</v>
      </c>
      <c r="D29408" s="146" t="s">
        <v>36</v>
      </c>
      <c r="E29408" s="146" t="s">
        <v>14506</v>
      </c>
      <c r="F29408" s="146" t="s">
        <v>38</v>
      </c>
      <c r="G29408" s="146" t="s">
        <v>39</v>
      </c>
      <c r="H29408" s="146" t="s">
        <v>41</v>
      </c>
      <c r="I29408" s="146" t="s">
        <v>42</v>
      </c>
      <c r="J29408" s="146" t="s">
        <v>43</v>
      </c>
      <c r="K29408" s="146" t="s">
        <v>44</v>
      </c>
      <c r="L29408" s="146" t="s">
        <v>45</v>
      </c>
      <c r="M29408" s="146" t="s">
        <v>46</v>
      </c>
      <c r="N29408" s="146" t="s">
        <v>47</v>
      </c>
      <c r="O29408" s="146" t="s">
        <v>48</v>
      </c>
      <c r="P29408" s="146" t="s">
        <v>49</v>
      </c>
      <c r="Q29408" s="146" t="s">
        <v>50</v>
      </c>
      <c r="R29408" s="146" t="s">
        <v>51</v>
      </c>
      <c r="S29408" s="146" t="s">
        <v>52</v>
      </c>
    </row>
    <row r="29409" spans="1:19" ht="11.25" thickBot="1" x14ac:dyDescent="0.2">
      <c r="A29409" s="107">
        <v>1</v>
      </c>
      <c r="B29409" s="132">
        <v>0.46311342592592591</v>
      </c>
      <c r="C29409" s="133">
        <v>0.46594999999999998</v>
      </c>
      <c r="D29409" s="108">
        <v>1393.0160000000001</v>
      </c>
      <c r="E29409" s="108">
        <v>4191.0630000000001</v>
      </c>
      <c r="F29409" s="141" t="s">
        <v>14500</v>
      </c>
      <c r="G29409" s="108">
        <v>73.685000000000002</v>
      </c>
      <c r="H29409" s="108">
        <v>870.59699999999998</v>
      </c>
      <c r="I29409" s="108">
        <v>223.202</v>
      </c>
      <c r="J29409" s="108">
        <v>-132.988</v>
      </c>
      <c r="K29409" s="141" t="s">
        <v>14500</v>
      </c>
      <c r="L29409" s="141" t="s">
        <v>14637</v>
      </c>
      <c r="M29409" s="141" t="s">
        <v>14500</v>
      </c>
      <c r="N29409" s="141" t="s">
        <v>14500</v>
      </c>
      <c r="O29409" s="141" t="s">
        <v>14500</v>
      </c>
      <c r="P29409" s="141" t="s">
        <v>14500</v>
      </c>
      <c r="Q29409" s="141" t="s">
        <v>14500</v>
      </c>
      <c r="R29409" s="141" t="s">
        <v>14500</v>
      </c>
      <c r="S29409" s="141" t="s">
        <v>14500</v>
      </c>
    </row>
    <row r="29410" spans="1:19" ht="11.25" thickBot="1" x14ac:dyDescent="0.2">
      <c r="A29410" s="112"/>
    </row>
    <row r="29411" spans="1:19" ht="11.25" thickBot="1" x14ac:dyDescent="0.2">
      <c r="A29411" s="135" t="s">
        <v>362</v>
      </c>
      <c r="B29411" s="112"/>
      <c r="C29411" s="137">
        <v>0.46594999999999998</v>
      </c>
      <c r="D29411" s="136">
        <v>1393.0160000000001</v>
      </c>
      <c r="E29411" s="136">
        <v>4191.0630000000001</v>
      </c>
      <c r="F29411" s="141" t="s">
        <v>14501</v>
      </c>
      <c r="G29411" s="136">
        <v>73.685000000000002</v>
      </c>
      <c r="H29411" s="136">
        <v>870.59699999999998</v>
      </c>
      <c r="I29411" s="136">
        <v>223.202</v>
      </c>
      <c r="J29411" s="136">
        <v>-132.988</v>
      </c>
      <c r="K29411" s="141" t="s">
        <v>14501</v>
      </c>
      <c r="L29411" s="141" t="s">
        <v>14638</v>
      </c>
      <c r="M29411" s="141" t="s">
        <v>14501</v>
      </c>
      <c r="N29411" s="141" t="s">
        <v>14501</v>
      </c>
      <c r="O29411" s="141" t="s">
        <v>14501</v>
      </c>
      <c r="P29411" s="141" t="s">
        <v>14501</v>
      </c>
      <c r="Q29411" s="141" t="s">
        <v>14501</v>
      </c>
      <c r="R29411" s="141" t="s">
        <v>14501</v>
      </c>
      <c r="S29411" s="141" t="s">
        <v>14501</v>
      </c>
    </row>
    <row r="29412" spans="1:19" ht="11.25" thickBot="1" x14ac:dyDescent="0.2">
      <c r="A29412" s="112"/>
    </row>
    <row r="29413" spans="1:19" ht="11.25" thickBot="1" x14ac:dyDescent="0.2">
      <c r="A29413" s="138" t="s">
        <v>364</v>
      </c>
      <c r="B29413" s="112"/>
      <c r="C29413" s="140" t="s">
        <v>3713</v>
      </c>
      <c r="D29413" s="136">
        <v>0</v>
      </c>
      <c r="E29413" s="136">
        <v>0</v>
      </c>
      <c r="F29413" s="141" t="s">
        <v>14501</v>
      </c>
      <c r="G29413" s="136">
        <v>0</v>
      </c>
      <c r="H29413" s="136">
        <v>0</v>
      </c>
      <c r="I29413" s="136">
        <v>0</v>
      </c>
      <c r="J29413" s="136">
        <v>0</v>
      </c>
      <c r="K29413" s="141" t="s">
        <v>14501</v>
      </c>
      <c r="L29413" s="141" t="s">
        <v>14501</v>
      </c>
      <c r="M29413" s="141" t="s">
        <v>14501</v>
      </c>
      <c r="N29413" s="141" t="s">
        <v>14501</v>
      </c>
      <c r="O29413" s="141" t="s">
        <v>14501</v>
      </c>
      <c r="P29413" s="141" t="s">
        <v>14501</v>
      </c>
      <c r="Q29413" s="141" t="s">
        <v>14501</v>
      </c>
      <c r="R29413" s="141" t="s">
        <v>14501</v>
      </c>
      <c r="S29413" s="141" t="s">
        <v>14501</v>
      </c>
    </row>
    <row r="29414" spans="1:19" ht="11.25" thickBot="1" x14ac:dyDescent="0.2">
      <c r="A29414" s="112"/>
    </row>
    <row r="29415" spans="1:19" ht="11.25" thickBot="1" x14ac:dyDescent="0.2">
      <c r="A29415" s="139" t="s">
        <v>366</v>
      </c>
      <c r="B29415" s="112"/>
      <c r="C29415" s="140">
        <v>0</v>
      </c>
      <c r="D29415" s="136">
        <v>0</v>
      </c>
      <c r="E29415" s="136">
        <v>0</v>
      </c>
      <c r="F29415" s="141" t="s">
        <v>14501</v>
      </c>
      <c r="G29415" s="136">
        <v>0</v>
      </c>
      <c r="H29415" s="136">
        <v>0</v>
      </c>
      <c r="I29415" s="136">
        <v>0</v>
      </c>
      <c r="J29415" s="136">
        <v>0</v>
      </c>
      <c r="K29415" s="141" t="s">
        <v>14501</v>
      </c>
      <c r="L29415" s="141" t="s">
        <v>14501</v>
      </c>
      <c r="M29415" s="141" t="s">
        <v>14501</v>
      </c>
      <c r="N29415" s="141" t="s">
        <v>14501</v>
      </c>
      <c r="O29415" s="141" t="s">
        <v>14501</v>
      </c>
      <c r="P29415" s="141" t="s">
        <v>14501</v>
      </c>
      <c r="Q29415" s="141" t="s">
        <v>14501</v>
      </c>
      <c r="R29415" s="141" t="s">
        <v>14501</v>
      </c>
      <c r="S29415" s="141" t="s">
        <v>14501</v>
      </c>
    </row>
    <row r="29416" spans="1:19" ht="11.25" thickBot="1" x14ac:dyDescent="0.2">
      <c r="A29416" s="112"/>
    </row>
    <row r="29417" spans="1:19" ht="11.25" thickBot="1" x14ac:dyDescent="0.2">
      <c r="A29417" s="106" t="s">
        <v>357</v>
      </c>
      <c r="B29417" s="106" t="s">
        <v>358</v>
      </c>
      <c r="C29417" s="146" t="s">
        <v>53</v>
      </c>
      <c r="D29417" s="146" t="s">
        <v>54</v>
      </c>
      <c r="E29417" s="146" t="s">
        <v>55</v>
      </c>
      <c r="F29417" s="146" t="s">
        <v>56</v>
      </c>
      <c r="G29417" s="146" t="s">
        <v>14507</v>
      </c>
      <c r="H29417" s="146" t="s">
        <v>57</v>
      </c>
      <c r="I29417" s="146" t="s">
        <v>59</v>
      </c>
      <c r="J29417" s="146" t="s">
        <v>14508</v>
      </c>
      <c r="K29417" s="146" t="s">
        <v>60</v>
      </c>
      <c r="L29417" s="146" t="s">
        <v>61</v>
      </c>
      <c r="M29417" s="146" t="s">
        <v>62</v>
      </c>
      <c r="N29417" s="146" t="s">
        <v>14509</v>
      </c>
      <c r="O29417" s="146" t="s">
        <v>63</v>
      </c>
      <c r="P29417" s="146" t="s">
        <v>64</v>
      </c>
      <c r="Q29417" s="146" t="s">
        <v>66</v>
      </c>
      <c r="R29417" s="146" t="s">
        <v>14510</v>
      </c>
      <c r="S29417" s="146" t="s">
        <v>67</v>
      </c>
    </row>
    <row r="29418" spans="1:19" ht="11.25" thickBot="1" x14ac:dyDescent="0.2">
      <c r="A29418" s="107">
        <v>1</v>
      </c>
      <c r="B29418" s="132">
        <v>0.46311342592592591</v>
      </c>
      <c r="C29418" s="141" t="s">
        <v>14500</v>
      </c>
      <c r="D29418" s="108">
        <v>78.335999999999999</v>
      </c>
      <c r="E29418" s="141" t="s">
        <v>14500</v>
      </c>
      <c r="F29418" s="108">
        <v>3469.6729999999998</v>
      </c>
      <c r="G29418" s="108">
        <v>80562.36</v>
      </c>
      <c r="H29418" s="108">
        <v>12992.324000000001</v>
      </c>
      <c r="I29418" s="141" t="s">
        <v>14500</v>
      </c>
      <c r="J29418" s="141" t="s">
        <v>14639</v>
      </c>
      <c r="K29418" s="141" t="s">
        <v>14500</v>
      </c>
      <c r="L29418" s="108">
        <v>162.15799999999999</v>
      </c>
      <c r="M29418" s="108">
        <v>993.89400000000001</v>
      </c>
      <c r="N29418" s="108">
        <v>78.885000000000005</v>
      </c>
      <c r="O29418" s="108">
        <v>82.271000000000001</v>
      </c>
      <c r="P29418" s="108">
        <v>31396.7</v>
      </c>
      <c r="Q29418" s="133">
        <v>0.40283000000000002</v>
      </c>
      <c r="R29418" s="141" t="s">
        <v>14500</v>
      </c>
      <c r="S29418" s="108">
        <v>537.86599999999999</v>
      </c>
    </row>
    <row r="29419" spans="1:19" ht="11.25" thickBot="1" x14ac:dyDescent="0.2">
      <c r="A29419" s="112"/>
    </row>
    <row r="29420" spans="1:19" ht="11.25" thickBot="1" x14ac:dyDescent="0.2">
      <c r="A29420" s="135" t="s">
        <v>362</v>
      </c>
      <c r="B29420" s="112"/>
      <c r="C29420" s="141" t="s">
        <v>14501</v>
      </c>
      <c r="D29420" s="136">
        <v>78.335999999999999</v>
      </c>
      <c r="E29420" s="141" t="s">
        <v>14501</v>
      </c>
      <c r="F29420" s="136">
        <v>3469.6729999999998</v>
      </c>
      <c r="G29420" s="136">
        <v>80562.36</v>
      </c>
      <c r="H29420" s="136">
        <v>12992.324000000001</v>
      </c>
      <c r="I29420" s="141" t="s">
        <v>14501</v>
      </c>
      <c r="J29420" s="141" t="s">
        <v>14641</v>
      </c>
      <c r="K29420" s="141" t="s">
        <v>14501</v>
      </c>
      <c r="L29420" s="136">
        <v>162.15799999999999</v>
      </c>
      <c r="M29420" s="136">
        <v>993.89400000000001</v>
      </c>
      <c r="N29420" s="136">
        <v>78.885000000000005</v>
      </c>
      <c r="O29420" s="136">
        <v>82.271000000000001</v>
      </c>
      <c r="P29420" s="136">
        <v>31396.7</v>
      </c>
      <c r="Q29420" s="137">
        <v>0.40283000000000002</v>
      </c>
      <c r="R29420" s="141" t="s">
        <v>14501</v>
      </c>
      <c r="S29420" s="136">
        <v>537.86599999999999</v>
      </c>
    </row>
    <row r="29421" spans="1:19" ht="11.25" thickBot="1" x14ac:dyDescent="0.2">
      <c r="A29421" s="112"/>
    </row>
    <row r="29422" spans="1:19" ht="11.25" thickBot="1" x14ac:dyDescent="0.2">
      <c r="A29422" s="138" t="s">
        <v>364</v>
      </c>
      <c r="B29422" s="112"/>
      <c r="C29422" s="141" t="s">
        <v>14501</v>
      </c>
      <c r="D29422" s="136">
        <v>0</v>
      </c>
      <c r="E29422" s="141" t="s">
        <v>14501</v>
      </c>
      <c r="F29422" s="136">
        <v>0</v>
      </c>
      <c r="G29422" s="136">
        <v>0</v>
      </c>
      <c r="H29422" s="136">
        <v>0</v>
      </c>
      <c r="I29422" s="141" t="s">
        <v>14501</v>
      </c>
      <c r="J29422" s="141" t="s">
        <v>14501</v>
      </c>
      <c r="K29422" s="141" t="s">
        <v>14501</v>
      </c>
      <c r="L29422" s="136">
        <v>0</v>
      </c>
      <c r="M29422" s="136">
        <v>0</v>
      </c>
      <c r="N29422" s="136">
        <v>0</v>
      </c>
      <c r="O29422" s="136">
        <v>0</v>
      </c>
      <c r="P29422" s="136">
        <v>0</v>
      </c>
      <c r="Q29422" s="140" t="s">
        <v>3713</v>
      </c>
      <c r="R29422" s="141" t="s">
        <v>14501</v>
      </c>
      <c r="S29422" s="136">
        <v>0</v>
      </c>
    </row>
    <row r="29423" spans="1:19" ht="11.25" thickBot="1" x14ac:dyDescent="0.2">
      <c r="A29423" s="112"/>
    </row>
    <row r="29424" spans="1:19" ht="11.25" thickBot="1" x14ac:dyDescent="0.2">
      <c r="A29424" s="139" t="s">
        <v>366</v>
      </c>
      <c r="B29424" s="112"/>
      <c r="C29424" s="141" t="s">
        <v>14501</v>
      </c>
      <c r="D29424" s="136">
        <v>0</v>
      </c>
      <c r="E29424" s="141" t="s">
        <v>14501</v>
      </c>
      <c r="F29424" s="136">
        <v>0</v>
      </c>
      <c r="G29424" s="136">
        <v>0</v>
      </c>
      <c r="H29424" s="136">
        <v>0</v>
      </c>
      <c r="I29424" s="141" t="s">
        <v>14501</v>
      </c>
      <c r="J29424" s="141" t="s">
        <v>14501</v>
      </c>
      <c r="K29424" s="141" t="s">
        <v>14501</v>
      </c>
      <c r="L29424" s="136">
        <v>0</v>
      </c>
      <c r="M29424" s="136">
        <v>0</v>
      </c>
      <c r="N29424" s="136">
        <v>0</v>
      </c>
      <c r="O29424" s="136">
        <v>0</v>
      </c>
      <c r="P29424" s="136">
        <v>0</v>
      </c>
      <c r="Q29424" s="140">
        <v>0</v>
      </c>
      <c r="R29424" s="141" t="s">
        <v>14501</v>
      </c>
      <c r="S29424" s="136">
        <v>0</v>
      </c>
    </row>
    <row r="29425" spans="1:19" ht="11.25" thickBot="1" x14ac:dyDescent="0.2">
      <c r="A29425" s="112"/>
    </row>
    <row r="29426" spans="1:19" ht="11.25" thickBot="1" x14ac:dyDescent="0.2">
      <c r="A29426" s="106" t="s">
        <v>357</v>
      </c>
      <c r="B29426" s="106" t="s">
        <v>358</v>
      </c>
      <c r="C29426" s="146" t="s">
        <v>68</v>
      </c>
      <c r="D29426" s="146" t="s">
        <v>14511</v>
      </c>
    </row>
    <row r="29427" spans="1:19" ht="11.25" thickBot="1" x14ac:dyDescent="0.2">
      <c r="A29427" s="107">
        <v>1</v>
      </c>
      <c r="B29427" s="132">
        <v>0.46311342592592591</v>
      </c>
      <c r="C29427" s="108">
        <v>827.495</v>
      </c>
      <c r="D29427" s="141" t="s">
        <v>14500</v>
      </c>
    </row>
    <row r="29428" spans="1:19" ht="11.25" thickBot="1" x14ac:dyDescent="0.2">
      <c r="A29428" s="112"/>
    </row>
    <row r="29429" spans="1:19" ht="11.25" thickBot="1" x14ac:dyDescent="0.2">
      <c r="A29429" s="135" t="s">
        <v>362</v>
      </c>
      <c r="B29429" s="112"/>
      <c r="C29429" s="136">
        <v>827.495</v>
      </c>
      <c r="D29429" s="141" t="s">
        <v>14501</v>
      </c>
    </row>
    <row r="29430" spans="1:19" ht="11.25" thickBot="1" x14ac:dyDescent="0.2">
      <c r="A29430" s="112"/>
    </row>
    <row r="29431" spans="1:19" ht="11.25" thickBot="1" x14ac:dyDescent="0.2">
      <c r="A29431" s="138" t="s">
        <v>364</v>
      </c>
      <c r="B29431" s="112"/>
      <c r="C29431" s="136">
        <v>0</v>
      </c>
      <c r="D29431" s="141" t="s">
        <v>14501</v>
      </c>
    </row>
    <row r="29432" spans="1:19" ht="11.25" thickBot="1" x14ac:dyDescent="0.2">
      <c r="A29432" s="112"/>
    </row>
    <row r="29433" spans="1:19" ht="11.25" thickBot="1" x14ac:dyDescent="0.2">
      <c r="A29433" s="139" t="s">
        <v>366</v>
      </c>
      <c r="B29433" s="112"/>
      <c r="C29433" s="136">
        <v>0</v>
      </c>
      <c r="D29433" s="141" t="s">
        <v>14501</v>
      </c>
    </row>
    <row r="29434" spans="1:19" ht="10.5" x14ac:dyDescent="0.15">
      <c r="A29434" s="112"/>
    </row>
    <row r="29435" spans="1:19" x14ac:dyDescent="0.15">
      <c r="A29435" s="129"/>
      <c r="B29435" s="86" t="s">
        <v>981</v>
      </c>
    </row>
    <row r="29436" spans="1:19" ht="9.75" thickBot="1" x14ac:dyDescent="0.2">
      <c r="A29436" s="81" t="s">
        <v>5871</v>
      </c>
    </row>
    <row r="29437" spans="1:19" ht="11.25" thickBot="1" x14ac:dyDescent="0.2">
      <c r="A29437" s="106" t="s">
        <v>357</v>
      </c>
      <c r="B29437" s="106" t="s">
        <v>358</v>
      </c>
      <c r="C29437" s="146" t="s">
        <v>14494</v>
      </c>
      <c r="D29437" s="146" t="s">
        <v>14495</v>
      </c>
      <c r="E29437" s="146" t="s">
        <v>14496</v>
      </c>
      <c r="F29437" s="146" t="s">
        <v>0</v>
      </c>
      <c r="G29437" s="146" t="s">
        <v>1</v>
      </c>
      <c r="H29437" s="146" t="s">
        <v>2</v>
      </c>
      <c r="I29437" s="146" t="s">
        <v>14497</v>
      </c>
      <c r="J29437" s="146" t="s">
        <v>3</v>
      </c>
      <c r="K29437" s="146" t="s">
        <v>14498</v>
      </c>
      <c r="L29437" s="146" t="s">
        <v>7</v>
      </c>
      <c r="M29437" s="146" t="s">
        <v>14499</v>
      </c>
      <c r="N29437" s="146" t="s">
        <v>10</v>
      </c>
      <c r="O29437" s="146" t="s">
        <v>11</v>
      </c>
      <c r="P29437" s="146" t="s">
        <v>12</v>
      </c>
      <c r="Q29437" s="146" t="s">
        <v>13</v>
      </c>
      <c r="R29437" s="146" t="s">
        <v>14</v>
      </c>
      <c r="S29437" s="146" t="s">
        <v>15</v>
      </c>
    </row>
    <row r="29438" spans="1:19" ht="11.25" thickBot="1" x14ac:dyDescent="0.2">
      <c r="A29438" s="107">
        <v>1</v>
      </c>
      <c r="B29438" s="132">
        <v>0.46824074074074074</v>
      </c>
      <c r="C29438" s="141" t="s">
        <v>14500</v>
      </c>
      <c r="D29438" s="141" t="s">
        <v>14500</v>
      </c>
      <c r="E29438" s="141" t="s">
        <v>14500</v>
      </c>
      <c r="F29438" s="108">
        <v>1645.789</v>
      </c>
      <c r="G29438" s="108">
        <v>1439.6189999999999</v>
      </c>
      <c r="H29438" s="108">
        <v>4472.1080000000002</v>
      </c>
      <c r="I29438" s="108">
        <v>-244.82499999999999</v>
      </c>
      <c r="J29438" s="108">
        <v>105.239</v>
      </c>
      <c r="K29438" s="108">
        <v>-21.675999999999998</v>
      </c>
      <c r="L29438" s="133">
        <v>0.63349</v>
      </c>
      <c r="M29438" s="141" t="s">
        <v>14659</v>
      </c>
      <c r="N29438" s="108">
        <v>53.423999999999999</v>
      </c>
      <c r="O29438" s="108">
        <v>-1.1679999999999999</v>
      </c>
      <c r="P29438" s="108">
        <v>212.31200000000001</v>
      </c>
      <c r="Q29438" s="108">
        <v>6960.7449999999999</v>
      </c>
      <c r="R29438" s="141" t="s">
        <v>14500</v>
      </c>
      <c r="S29438" s="108">
        <v>55.582000000000001</v>
      </c>
    </row>
    <row r="29439" spans="1:19" ht="11.25" thickBot="1" x14ac:dyDescent="0.2">
      <c r="A29439" s="112"/>
    </row>
    <row r="29440" spans="1:19" ht="11.25" thickBot="1" x14ac:dyDescent="0.2">
      <c r="A29440" s="135" t="s">
        <v>362</v>
      </c>
      <c r="B29440" s="112"/>
      <c r="C29440" s="141" t="s">
        <v>14501</v>
      </c>
      <c r="D29440" s="141" t="s">
        <v>14501</v>
      </c>
      <c r="E29440" s="141" t="s">
        <v>14501</v>
      </c>
      <c r="F29440" s="136">
        <v>1645.789</v>
      </c>
      <c r="G29440" s="136">
        <v>1439.6189999999999</v>
      </c>
      <c r="H29440" s="136">
        <v>4472.1080000000002</v>
      </c>
      <c r="I29440" s="136">
        <v>-244.82499999999999</v>
      </c>
      <c r="J29440" s="136">
        <v>105.239</v>
      </c>
      <c r="K29440" s="136">
        <v>-21.675999999999998</v>
      </c>
      <c r="L29440" s="137">
        <v>0.63349</v>
      </c>
      <c r="M29440" s="141" t="s">
        <v>14660</v>
      </c>
      <c r="N29440" s="136">
        <v>53.423999999999999</v>
      </c>
      <c r="O29440" s="136">
        <v>-1.1679999999999999</v>
      </c>
      <c r="P29440" s="136">
        <v>212.31200000000001</v>
      </c>
      <c r="Q29440" s="136">
        <v>6960.7449999999999</v>
      </c>
      <c r="R29440" s="141" t="s">
        <v>14501</v>
      </c>
      <c r="S29440" s="136">
        <v>55.582000000000001</v>
      </c>
    </row>
    <row r="29441" spans="1:19" ht="11.25" thickBot="1" x14ac:dyDescent="0.2">
      <c r="A29441" s="112"/>
    </row>
    <row r="29442" spans="1:19" ht="11.25" thickBot="1" x14ac:dyDescent="0.2">
      <c r="A29442" s="138" t="s">
        <v>364</v>
      </c>
      <c r="B29442" s="112"/>
      <c r="C29442" s="141" t="s">
        <v>14501</v>
      </c>
      <c r="D29442" s="141" t="s">
        <v>14501</v>
      </c>
      <c r="E29442" s="141" t="s">
        <v>14501</v>
      </c>
      <c r="F29442" s="136">
        <v>0</v>
      </c>
      <c r="G29442" s="136">
        <v>0</v>
      </c>
      <c r="H29442" s="136">
        <v>0</v>
      </c>
      <c r="I29442" s="136">
        <v>0</v>
      </c>
      <c r="J29442" s="136">
        <v>0</v>
      </c>
      <c r="K29442" s="136">
        <v>0</v>
      </c>
      <c r="L29442" s="140" t="s">
        <v>3713</v>
      </c>
      <c r="M29442" s="141" t="s">
        <v>3712</v>
      </c>
      <c r="N29442" s="136">
        <v>0</v>
      </c>
      <c r="O29442" s="136">
        <v>0</v>
      </c>
      <c r="P29442" s="136">
        <v>0</v>
      </c>
      <c r="Q29442" s="136">
        <v>0</v>
      </c>
      <c r="R29442" s="141" t="s">
        <v>14501</v>
      </c>
      <c r="S29442" s="136">
        <v>0</v>
      </c>
    </row>
    <row r="29443" spans="1:19" ht="11.25" thickBot="1" x14ac:dyDescent="0.2">
      <c r="A29443" s="112"/>
    </row>
    <row r="29444" spans="1:19" ht="11.25" thickBot="1" x14ac:dyDescent="0.2">
      <c r="A29444" s="139" t="s">
        <v>366</v>
      </c>
      <c r="B29444" s="112"/>
      <c r="C29444" s="141" t="s">
        <v>14501</v>
      </c>
      <c r="D29444" s="141" t="s">
        <v>14501</v>
      </c>
      <c r="E29444" s="141" t="s">
        <v>14501</v>
      </c>
      <c r="F29444" s="136">
        <v>0</v>
      </c>
      <c r="G29444" s="136">
        <v>0</v>
      </c>
      <c r="H29444" s="136">
        <v>0</v>
      </c>
      <c r="I29444" s="136">
        <v>0</v>
      </c>
      <c r="J29444" s="136">
        <v>0</v>
      </c>
      <c r="K29444" s="136">
        <v>0</v>
      </c>
      <c r="L29444" s="140">
        <v>0</v>
      </c>
      <c r="M29444" s="141" t="s">
        <v>3712</v>
      </c>
      <c r="N29444" s="136">
        <v>0</v>
      </c>
      <c r="O29444" s="136">
        <v>0</v>
      </c>
      <c r="P29444" s="136">
        <v>0</v>
      </c>
      <c r="Q29444" s="136">
        <v>0</v>
      </c>
      <c r="R29444" s="141" t="s">
        <v>14501</v>
      </c>
      <c r="S29444" s="136">
        <v>0</v>
      </c>
    </row>
    <row r="29445" spans="1:19" ht="11.25" thickBot="1" x14ac:dyDescent="0.2">
      <c r="A29445" s="112"/>
    </row>
    <row r="29446" spans="1:19" ht="11.25" thickBot="1" x14ac:dyDescent="0.2">
      <c r="A29446" s="106" t="s">
        <v>357</v>
      </c>
      <c r="B29446" s="106" t="s">
        <v>358</v>
      </c>
      <c r="C29446" s="146" t="s">
        <v>16</v>
      </c>
      <c r="D29446" s="146" t="s">
        <v>14502</v>
      </c>
      <c r="E29446" s="146" t="s">
        <v>14503</v>
      </c>
      <c r="F29446" s="146" t="s">
        <v>20</v>
      </c>
      <c r="G29446" s="146" t="s">
        <v>21</v>
      </c>
      <c r="H29446" s="146" t="s">
        <v>22</v>
      </c>
      <c r="I29446" s="146" t="s">
        <v>23</v>
      </c>
      <c r="J29446" s="146" t="s">
        <v>24</v>
      </c>
      <c r="K29446" s="146" t="s">
        <v>26</v>
      </c>
      <c r="L29446" s="146" t="s">
        <v>14504</v>
      </c>
      <c r="M29446" s="146" t="s">
        <v>27</v>
      </c>
      <c r="N29446" s="146" t="s">
        <v>28</v>
      </c>
      <c r="O29446" s="146" t="s">
        <v>29</v>
      </c>
      <c r="P29446" s="146" t="s">
        <v>30</v>
      </c>
      <c r="Q29446" s="146" t="s">
        <v>14505</v>
      </c>
      <c r="R29446" s="146" t="s">
        <v>32</v>
      </c>
      <c r="S29446" s="146" t="s">
        <v>33</v>
      </c>
    </row>
    <row r="29447" spans="1:19" ht="11.25" thickBot="1" x14ac:dyDescent="0.2">
      <c r="A29447" s="107">
        <v>1</v>
      </c>
      <c r="B29447" s="132">
        <v>0.46824074074074074</v>
      </c>
      <c r="C29447" s="108">
        <v>820.27300000000002</v>
      </c>
      <c r="D29447" s="108">
        <v>14264.465</v>
      </c>
      <c r="E29447" s="108">
        <v>134.761</v>
      </c>
      <c r="F29447" s="133">
        <v>0.57518999999999998</v>
      </c>
      <c r="G29447" s="108">
        <v>647.721</v>
      </c>
      <c r="H29447" s="141" t="s">
        <v>14634</v>
      </c>
      <c r="I29447" s="108">
        <v>121.194</v>
      </c>
      <c r="J29447" s="108">
        <v>-14.747999999999999</v>
      </c>
      <c r="K29447" s="133">
        <v>0.54279999999999995</v>
      </c>
      <c r="L29447" s="108">
        <v>23128.538</v>
      </c>
      <c r="M29447" s="108">
        <v>110754.07</v>
      </c>
      <c r="N29447" s="108">
        <v>197.00700000000001</v>
      </c>
      <c r="O29447" s="141" t="s">
        <v>14500</v>
      </c>
      <c r="P29447" s="141" t="s">
        <v>14500</v>
      </c>
      <c r="Q29447" s="108">
        <v>-328.74299999999999</v>
      </c>
      <c r="R29447" s="108">
        <v>70.613</v>
      </c>
      <c r="S29447" s="141" t="s">
        <v>14500</v>
      </c>
    </row>
    <row r="29448" spans="1:19" ht="11.25" thickBot="1" x14ac:dyDescent="0.2">
      <c r="A29448" s="112"/>
    </row>
    <row r="29449" spans="1:19" ht="11.25" thickBot="1" x14ac:dyDescent="0.2">
      <c r="A29449" s="135" t="s">
        <v>362</v>
      </c>
      <c r="B29449" s="112"/>
      <c r="C29449" s="136">
        <v>820.27300000000002</v>
      </c>
      <c r="D29449" s="136">
        <v>14264.465</v>
      </c>
      <c r="E29449" s="136">
        <v>134.761</v>
      </c>
      <c r="F29449" s="137">
        <v>0.57518999999999998</v>
      </c>
      <c r="G29449" s="136">
        <v>647.721</v>
      </c>
      <c r="H29449" s="141" t="s">
        <v>14636</v>
      </c>
      <c r="I29449" s="136">
        <v>121.194</v>
      </c>
      <c r="J29449" s="136">
        <v>-14.747999999999999</v>
      </c>
      <c r="K29449" s="137">
        <v>0.54279999999999995</v>
      </c>
      <c r="L29449" s="136">
        <v>23128.538</v>
      </c>
      <c r="M29449" s="136">
        <v>110754.07</v>
      </c>
      <c r="N29449" s="136">
        <v>197.00700000000001</v>
      </c>
      <c r="O29449" s="141" t="s">
        <v>14501</v>
      </c>
      <c r="P29449" s="141" t="s">
        <v>14501</v>
      </c>
      <c r="Q29449" s="136">
        <v>-328.74299999999999</v>
      </c>
      <c r="R29449" s="136">
        <v>70.613</v>
      </c>
      <c r="S29449" s="141" t="s">
        <v>14501</v>
      </c>
    </row>
    <row r="29450" spans="1:19" ht="11.25" thickBot="1" x14ac:dyDescent="0.2">
      <c r="A29450" s="112"/>
    </row>
    <row r="29451" spans="1:19" ht="11.25" thickBot="1" x14ac:dyDescent="0.2">
      <c r="A29451" s="138" t="s">
        <v>364</v>
      </c>
      <c r="B29451" s="112"/>
      <c r="C29451" s="136">
        <v>0</v>
      </c>
      <c r="D29451" s="136">
        <v>0</v>
      </c>
      <c r="E29451" s="136">
        <v>0</v>
      </c>
      <c r="F29451" s="140" t="s">
        <v>3713</v>
      </c>
      <c r="G29451" s="136">
        <v>0</v>
      </c>
      <c r="H29451" s="141" t="s">
        <v>14501</v>
      </c>
      <c r="I29451" s="136">
        <v>0</v>
      </c>
      <c r="J29451" s="136">
        <v>0</v>
      </c>
      <c r="K29451" s="140" t="s">
        <v>3713</v>
      </c>
      <c r="L29451" s="136">
        <v>0</v>
      </c>
      <c r="M29451" s="136">
        <v>0</v>
      </c>
      <c r="N29451" s="136">
        <v>0</v>
      </c>
      <c r="O29451" s="141" t="s">
        <v>14501</v>
      </c>
      <c r="P29451" s="141" t="s">
        <v>14501</v>
      </c>
      <c r="Q29451" s="136">
        <v>0</v>
      </c>
      <c r="R29451" s="136">
        <v>0</v>
      </c>
      <c r="S29451" s="141" t="s">
        <v>14501</v>
      </c>
    </row>
    <row r="29452" spans="1:19" ht="11.25" thickBot="1" x14ac:dyDescent="0.2">
      <c r="A29452" s="112"/>
    </row>
    <row r="29453" spans="1:19" ht="11.25" thickBot="1" x14ac:dyDescent="0.2">
      <c r="A29453" s="139" t="s">
        <v>366</v>
      </c>
      <c r="B29453" s="112"/>
      <c r="C29453" s="136">
        <v>0</v>
      </c>
      <c r="D29453" s="136">
        <v>0</v>
      </c>
      <c r="E29453" s="136">
        <v>0</v>
      </c>
      <c r="F29453" s="140">
        <v>0</v>
      </c>
      <c r="G29453" s="136">
        <v>0</v>
      </c>
      <c r="H29453" s="141" t="s">
        <v>14501</v>
      </c>
      <c r="I29453" s="136">
        <v>0</v>
      </c>
      <c r="J29453" s="136">
        <v>0</v>
      </c>
      <c r="K29453" s="140">
        <v>0</v>
      </c>
      <c r="L29453" s="136">
        <v>0</v>
      </c>
      <c r="M29453" s="136">
        <v>0</v>
      </c>
      <c r="N29453" s="136">
        <v>0</v>
      </c>
      <c r="O29453" s="141" t="s">
        <v>14501</v>
      </c>
      <c r="P29453" s="141" t="s">
        <v>14501</v>
      </c>
      <c r="Q29453" s="136">
        <v>0</v>
      </c>
      <c r="R29453" s="136">
        <v>0</v>
      </c>
      <c r="S29453" s="141" t="s">
        <v>14501</v>
      </c>
    </row>
    <row r="29454" spans="1:19" ht="11.25" thickBot="1" x14ac:dyDescent="0.2">
      <c r="A29454" s="112"/>
    </row>
    <row r="29455" spans="1:19" ht="11.25" thickBot="1" x14ac:dyDescent="0.2">
      <c r="A29455" s="106" t="s">
        <v>357</v>
      </c>
      <c r="B29455" s="106" t="s">
        <v>358</v>
      </c>
      <c r="C29455" s="146" t="s">
        <v>35</v>
      </c>
      <c r="D29455" s="146" t="s">
        <v>36</v>
      </c>
      <c r="E29455" s="146" t="s">
        <v>14506</v>
      </c>
      <c r="F29455" s="146" t="s">
        <v>38</v>
      </c>
      <c r="G29455" s="146" t="s">
        <v>39</v>
      </c>
      <c r="H29455" s="146" t="s">
        <v>41</v>
      </c>
      <c r="I29455" s="146" t="s">
        <v>42</v>
      </c>
      <c r="J29455" s="146" t="s">
        <v>43</v>
      </c>
      <c r="K29455" s="146" t="s">
        <v>44</v>
      </c>
      <c r="L29455" s="146" t="s">
        <v>45</v>
      </c>
      <c r="M29455" s="146" t="s">
        <v>46</v>
      </c>
      <c r="N29455" s="146" t="s">
        <v>47</v>
      </c>
      <c r="O29455" s="146" t="s">
        <v>48</v>
      </c>
      <c r="P29455" s="146" t="s">
        <v>49</v>
      </c>
      <c r="Q29455" s="146" t="s">
        <v>50</v>
      </c>
      <c r="R29455" s="146" t="s">
        <v>51</v>
      </c>
      <c r="S29455" s="146" t="s">
        <v>52</v>
      </c>
    </row>
    <row r="29456" spans="1:19" ht="11.25" thickBot="1" x14ac:dyDescent="0.2">
      <c r="A29456" s="107">
        <v>1</v>
      </c>
      <c r="B29456" s="132">
        <v>0.46824074074074074</v>
      </c>
      <c r="C29456" s="133">
        <v>0.48676000000000003</v>
      </c>
      <c r="D29456" s="108">
        <v>2221.1660000000002</v>
      </c>
      <c r="E29456" s="108">
        <v>4466.598</v>
      </c>
      <c r="F29456" s="141" t="s">
        <v>14500</v>
      </c>
      <c r="G29456" s="141" t="s">
        <v>14500</v>
      </c>
      <c r="H29456" s="108">
        <v>691.95699999999999</v>
      </c>
      <c r="I29456" s="141" t="s">
        <v>14500</v>
      </c>
      <c r="J29456" s="108">
        <v>-105.76900000000001</v>
      </c>
      <c r="K29456" s="141" t="s">
        <v>14500</v>
      </c>
      <c r="L29456" s="141" t="s">
        <v>14637</v>
      </c>
      <c r="M29456" s="141" t="s">
        <v>14500</v>
      </c>
      <c r="N29456" s="141" t="s">
        <v>14500</v>
      </c>
      <c r="O29456" s="141" t="s">
        <v>14500</v>
      </c>
      <c r="P29456" s="141" t="s">
        <v>14500</v>
      </c>
      <c r="Q29456" s="141" t="s">
        <v>14500</v>
      </c>
      <c r="R29456" s="141" t="s">
        <v>14500</v>
      </c>
      <c r="S29456" s="141" t="s">
        <v>14500</v>
      </c>
    </row>
    <row r="29457" spans="1:19" ht="11.25" thickBot="1" x14ac:dyDescent="0.2">
      <c r="A29457" s="112"/>
    </row>
    <row r="29458" spans="1:19" ht="11.25" thickBot="1" x14ac:dyDescent="0.2">
      <c r="A29458" s="135" t="s">
        <v>362</v>
      </c>
      <c r="B29458" s="112"/>
      <c r="C29458" s="137">
        <v>0.48676000000000003</v>
      </c>
      <c r="D29458" s="136">
        <v>2221.1660000000002</v>
      </c>
      <c r="E29458" s="136">
        <v>4466.598</v>
      </c>
      <c r="F29458" s="141" t="s">
        <v>14501</v>
      </c>
      <c r="G29458" s="141" t="s">
        <v>14501</v>
      </c>
      <c r="H29458" s="136">
        <v>691.95699999999999</v>
      </c>
      <c r="I29458" s="141" t="s">
        <v>14501</v>
      </c>
      <c r="J29458" s="136">
        <v>-105.76900000000001</v>
      </c>
      <c r="K29458" s="141" t="s">
        <v>14501</v>
      </c>
      <c r="L29458" s="141" t="s">
        <v>14638</v>
      </c>
      <c r="M29458" s="141" t="s">
        <v>14501</v>
      </c>
      <c r="N29458" s="141" t="s">
        <v>14501</v>
      </c>
      <c r="O29458" s="141" t="s">
        <v>14501</v>
      </c>
      <c r="P29458" s="141" t="s">
        <v>14501</v>
      </c>
      <c r="Q29458" s="141" t="s">
        <v>14501</v>
      </c>
      <c r="R29458" s="141" t="s">
        <v>14501</v>
      </c>
      <c r="S29458" s="141" t="s">
        <v>14501</v>
      </c>
    </row>
    <row r="29459" spans="1:19" ht="11.25" thickBot="1" x14ac:dyDescent="0.2">
      <c r="A29459" s="112"/>
    </row>
    <row r="29460" spans="1:19" ht="11.25" thickBot="1" x14ac:dyDescent="0.2">
      <c r="A29460" s="138" t="s">
        <v>364</v>
      </c>
      <c r="B29460" s="112"/>
      <c r="C29460" s="140" t="s">
        <v>3713</v>
      </c>
      <c r="D29460" s="136">
        <v>0</v>
      </c>
      <c r="E29460" s="136">
        <v>0</v>
      </c>
      <c r="F29460" s="141" t="s">
        <v>14501</v>
      </c>
      <c r="G29460" s="141" t="s">
        <v>14501</v>
      </c>
      <c r="H29460" s="136">
        <v>0</v>
      </c>
      <c r="I29460" s="141" t="s">
        <v>14501</v>
      </c>
      <c r="J29460" s="136">
        <v>0</v>
      </c>
      <c r="K29460" s="141" t="s">
        <v>14501</v>
      </c>
      <c r="L29460" s="141" t="s">
        <v>14501</v>
      </c>
      <c r="M29460" s="141" t="s">
        <v>14501</v>
      </c>
      <c r="N29460" s="141" t="s">
        <v>14501</v>
      </c>
      <c r="O29460" s="141" t="s">
        <v>14501</v>
      </c>
      <c r="P29460" s="141" t="s">
        <v>14501</v>
      </c>
      <c r="Q29460" s="141" t="s">
        <v>14501</v>
      </c>
      <c r="R29460" s="141" t="s">
        <v>14501</v>
      </c>
      <c r="S29460" s="141" t="s">
        <v>14501</v>
      </c>
    </row>
    <row r="29461" spans="1:19" ht="11.25" thickBot="1" x14ac:dyDescent="0.2">
      <c r="A29461" s="112"/>
    </row>
    <row r="29462" spans="1:19" ht="11.25" thickBot="1" x14ac:dyDescent="0.2">
      <c r="A29462" s="139" t="s">
        <v>366</v>
      </c>
      <c r="B29462" s="112"/>
      <c r="C29462" s="140">
        <v>0</v>
      </c>
      <c r="D29462" s="136">
        <v>0</v>
      </c>
      <c r="E29462" s="136">
        <v>0</v>
      </c>
      <c r="F29462" s="141" t="s">
        <v>14501</v>
      </c>
      <c r="G29462" s="141" t="s">
        <v>14501</v>
      </c>
      <c r="H29462" s="136">
        <v>0</v>
      </c>
      <c r="I29462" s="141" t="s">
        <v>14501</v>
      </c>
      <c r="J29462" s="136">
        <v>0</v>
      </c>
      <c r="K29462" s="141" t="s">
        <v>14501</v>
      </c>
      <c r="L29462" s="141" t="s">
        <v>14501</v>
      </c>
      <c r="M29462" s="141" t="s">
        <v>14501</v>
      </c>
      <c r="N29462" s="141" t="s">
        <v>14501</v>
      </c>
      <c r="O29462" s="141" t="s">
        <v>14501</v>
      </c>
      <c r="P29462" s="141" t="s">
        <v>14501</v>
      </c>
      <c r="Q29462" s="141" t="s">
        <v>14501</v>
      </c>
      <c r="R29462" s="141" t="s">
        <v>14501</v>
      </c>
      <c r="S29462" s="141" t="s">
        <v>14501</v>
      </c>
    </row>
    <row r="29463" spans="1:19" ht="11.25" thickBot="1" x14ac:dyDescent="0.2">
      <c r="A29463" s="112"/>
    </row>
    <row r="29464" spans="1:19" ht="11.25" thickBot="1" x14ac:dyDescent="0.2">
      <c r="A29464" s="106" t="s">
        <v>357</v>
      </c>
      <c r="B29464" s="106" t="s">
        <v>358</v>
      </c>
      <c r="C29464" s="146" t="s">
        <v>53</v>
      </c>
      <c r="D29464" s="146" t="s">
        <v>54</v>
      </c>
      <c r="E29464" s="146" t="s">
        <v>55</v>
      </c>
      <c r="F29464" s="146" t="s">
        <v>56</v>
      </c>
      <c r="G29464" s="146" t="s">
        <v>14507</v>
      </c>
      <c r="H29464" s="146" t="s">
        <v>57</v>
      </c>
      <c r="I29464" s="146" t="s">
        <v>59</v>
      </c>
      <c r="J29464" s="146" t="s">
        <v>14508</v>
      </c>
      <c r="K29464" s="146" t="s">
        <v>60</v>
      </c>
      <c r="L29464" s="146" t="s">
        <v>61</v>
      </c>
      <c r="M29464" s="146" t="s">
        <v>62</v>
      </c>
      <c r="N29464" s="146" t="s">
        <v>14509</v>
      </c>
      <c r="O29464" s="146" t="s">
        <v>63</v>
      </c>
      <c r="P29464" s="146" t="s">
        <v>64</v>
      </c>
      <c r="Q29464" s="146" t="s">
        <v>66</v>
      </c>
      <c r="R29464" s="146" t="s">
        <v>14510</v>
      </c>
      <c r="S29464" s="146" t="s">
        <v>67</v>
      </c>
    </row>
    <row r="29465" spans="1:19" ht="11.25" thickBot="1" x14ac:dyDescent="0.2">
      <c r="A29465" s="107">
        <v>1</v>
      </c>
      <c r="B29465" s="132">
        <v>0.46824074074074074</v>
      </c>
      <c r="C29465" s="141" t="s">
        <v>14500</v>
      </c>
      <c r="D29465" s="141" t="s">
        <v>14500</v>
      </c>
      <c r="E29465" s="141" t="s">
        <v>14500</v>
      </c>
      <c r="F29465" s="108">
        <v>4155.2870000000003</v>
      </c>
      <c r="G29465" s="108">
        <v>106690.17</v>
      </c>
      <c r="H29465" s="108">
        <v>15559.656000000001</v>
      </c>
      <c r="I29465" s="108">
        <v>79.251999999999995</v>
      </c>
      <c r="J29465" s="141" t="s">
        <v>14639</v>
      </c>
      <c r="K29465" s="108">
        <v>80.149000000000001</v>
      </c>
      <c r="L29465" s="108">
        <v>80.448999999999998</v>
      </c>
      <c r="M29465" s="108">
        <v>780.57100000000003</v>
      </c>
      <c r="N29465" s="141" t="s">
        <v>14640</v>
      </c>
      <c r="O29465" s="141" t="s">
        <v>14500</v>
      </c>
      <c r="P29465" s="108">
        <v>35702.394</v>
      </c>
      <c r="Q29465" s="133">
        <v>0.40383000000000002</v>
      </c>
      <c r="R29465" s="141" t="s">
        <v>14500</v>
      </c>
      <c r="S29465" s="108">
        <v>825.44200000000001</v>
      </c>
    </row>
    <row r="29466" spans="1:19" ht="11.25" thickBot="1" x14ac:dyDescent="0.2">
      <c r="A29466" s="112"/>
    </row>
    <row r="29467" spans="1:19" ht="11.25" thickBot="1" x14ac:dyDescent="0.2">
      <c r="A29467" s="135" t="s">
        <v>362</v>
      </c>
      <c r="B29467" s="112"/>
      <c r="C29467" s="141" t="s">
        <v>14501</v>
      </c>
      <c r="D29467" s="141" t="s">
        <v>14501</v>
      </c>
      <c r="E29467" s="141" t="s">
        <v>14501</v>
      </c>
      <c r="F29467" s="136">
        <v>4155.2870000000003</v>
      </c>
      <c r="G29467" s="136">
        <v>106690.17</v>
      </c>
      <c r="H29467" s="136">
        <v>15559.656000000001</v>
      </c>
      <c r="I29467" s="136">
        <v>79.251999999999995</v>
      </c>
      <c r="J29467" s="141" t="s">
        <v>14641</v>
      </c>
      <c r="K29467" s="136">
        <v>80.149000000000001</v>
      </c>
      <c r="L29467" s="136">
        <v>80.448999999999998</v>
      </c>
      <c r="M29467" s="136">
        <v>780.57100000000003</v>
      </c>
      <c r="N29467" s="141" t="s">
        <v>14642</v>
      </c>
      <c r="O29467" s="141" t="s">
        <v>14501</v>
      </c>
      <c r="P29467" s="136">
        <v>35702.394</v>
      </c>
      <c r="Q29467" s="137">
        <v>0.40383000000000002</v>
      </c>
      <c r="R29467" s="141" t="s">
        <v>14501</v>
      </c>
      <c r="S29467" s="136">
        <v>825.44200000000001</v>
      </c>
    </row>
    <row r="29468" spans="1:19" ht="11.25" thickBot="1" x14ac:dyDescent="0.2">
      <c r="A29468" s="112"/>
    </row>
    <row r="29469" spans="1:19" ht="11.25" thickBot="1" x14ac:dyDescent="0.2">
      <c r="A29469" s="138" t="s">
        <v>364</v>
      </c>
      <c r="B29469" s="112"/>
      <c r="C29469" s="141" t="s">
        <v>14501</v>
      </c>
      <c r="D29469" s="141" t="s">
        <v>14501</v>
      </c>
      <c r="E29469" s="141" t="s">
        <v>14501</v>
      </c>
      <c r="F29469" s="136">
        <v>0</v>
      </c>
      <c r="G29469" s="136">
        <v>0</v>
      </c>
      <c r="H29469" s="136">
        <v>0</v>
      </c>
      <c r="I29469" s="136">
        <v>0</v>
      </c>
      <c r="J29469" s="141" t="s">
        <v>14501</v>
      </c>
      <c r="K29469" s="136">
        <v>0</v>
      </c>
      <c r="L29469" s="136">
        <v>0</v>
      </c>
      <c r="M29469" s="136">
        <v>0</v>
      </c>
      <c r="N29469" s="141" t="s">
        <v>14501</v>
      </c>
      <c r="O29469" s="141" t="s">
        <v>14501</v>
      </c>
      <c r="P29469" s="136">
        <v>0</v>
      </c>
      <c r="Q29469" s="140" t="s">
        <v>3713</v>
      </c>
      <c r="R29469" s="141" t="s">
        <v>14501</v>
      </c>
      <c r="S29469" s="136">
        <v>0</v>
      </c>
    </row>
    <row r="29470" spans="1:19" ht="11.25" thickBot="1" x14ac:dyDescent="0.2">
      <c r="A29470" s="112"/>
    </row>
    <row r="29471" spans="1:19" ht="11.25" thickBot="1" x14ac:dyDescent="0.2">
      <c r="A29471" s="139" t="s">
        <v>366</v>
      </c>
      <c r="B29471" s="112"/>
      <c r="C29471" s="141" t="s">
        <v>14501</v>
      </c>
      <c r="D29471" s="141" t="s">
        <v>14501</v>
      </c>
      <c r="E29471" s="141" t="s">
        <v>14501</v>
      </c>
      <c r="F29471" s="136">
        <v>0</v>
      </c>
      <c r="G29471" s="136">
        <v>0</v>
      </c>
      <c r="H29471" s="136">
        <v>0</v>
      </c>
      <c r="I29471" s="136">
        <v>0</v>
      </c>
      <c r="J29471" s="141" t="s">
        <v>14501</v>
      </c>
      <c r="K29471" s="136">
        <v>0</v>
      </c>
      <c r="L29471" s="136">
        <v>0</v>
      </c>
      <c r="M29471" s="136">
        <v>0</v>
      </c>
      <c r="N29471" s="141" t="s">
        <v>14501</v>
      </c>
      <c r="O29471" s="141" t="s">
        <v>14501</v>
      </c>
      <c r="P29471" s="136">
        <v>0</v>
      </c>
      <c r="Q29471" s="140">
        <v>0</v>
      </c>
      <c r="R29471" s="141" t="s">
        <v>14501</v>
      </c>
      <c r="S29471" s="136">
        <v>0</v>
      </c>
    </row>
    <row r="29472" spans="1:19" ht="11.25" thickBot="1" x14ac:dyDescent="0.2">
      <c r="A29472" s="112"/>
    </row>
    <row r="29473" spans="1:19" ht="11.25" thickBot="1" x14ac:dyDescent="0.2">
      <c r="A29473" s="106" t="s">
        <v>357</v>
      </c>
      <c r="B29473" s="106" t="s">
        <v>358</v>
      </c>
      <c r="C29473" s="146" t="s">
        <v>68</v>
      </c>
      <c r="D29473" s="146" t="s">
        <v>14511</v>
      </c>
    </row>
    <row r="29474" spans="1:19" ht="11.25" thickBot="1" x14ac:dyDescent="0.2">
      <c r="A29474" s="107">
        <v>1</v>
      </c>
      <c r="B29474" s="132">
        <v>0.46824074074074074</v>
      </c>
      <c r="C29474" s="108">
        <v>1008.877</v>
      </c>
      <c r="D29474" s="141" t="s">
        <v>14500</v>
      </c>
    </row>
    <row r="29475" spans="1:19" ht="11.25" thickBot="1" x14ac:dyDescent="0.2">
      <c r="A29475" s="112"/>
    </row>
    <row r="29476" spans="1:19" ht="11.25" thickBot="1" x14ac:dyDescent="0.2">
      <c r="A29476" s="135" t="s">
        <v>362</v>
      </c>
      <c r="B29476" s="112"/>
      <c r="C29476" s="136">
        <v>1008.877</v>
      </c>
      <c r="D29476" s="141" t="s">
        <v>14501</v>
      </c>
    </row>
    <row r="29477" spans="1:19" ht="11.25" thickBot="1" x14ac:dyDescent="0.2">
      <c r="A29477" s="112"/>
    </row>
    <row r="29478" spans="1:19" ht="11.25" thickBot="1" x14ac:dyDescent="0.2">
      <c r="A29478" s="138" t="s">
        <v>364</v>
      </c>
      <c r="B29478" s="112"/>
      <c r="C29478" s="136">
        <v>0</v>
      </c>
      <c r="D29478" s="141" t="s">
        <v>14501</v>
      </c>
    </row>
    <row r="29479" spans="1:19" ht="11.25" thickBot="1" x14ac:dyDescent="0.2">
      <c r="A29479" s="112"/>
    </row>
    <row r="29480" spans="1:19" ht="11.25" thickBot="1" x14ac:dyDescent="0.2">
      <c r="A29480" s="139" t="s">
        <v>366</v>
      </c>
      <c r="B29480" s="112"/>
      <c r="C29480" s="136">
        <v>0</v>
      </c>
      <c r="D29480" s="141" t="s">
        <v>14501</v>
      </c>
    </row>
    <row r="29481" spans="1:19" ht="10.5" x14ac:dyDescent="0.15">
      <c r="A29481" s="112"/>
    </row>
    <row r="29482" spans="1:19" x14ac:dyDescent="0.15">
      <c r="A29482" s="129"/>
      <c r="B29482" s="86" t="s">
        <v>1030</v>
      </c>
    </row>
    <row r="29483" spans="1:19" ht="9.75" thickBot="1" x14ac:dyDescent="0.2">
      <c r="A29483" s="81" t="s">
        <v>5871</v>
      </c>
    </row>
    <row r="29484" spans="1:19" ht="11.25" thickBot="1" x14ac:dyDescent="0.2">
      <c r="A29484" s="106" t="s">
        <v>357</v>
      </c>
      <c r="B29484" s="106" t="s">
        <v>358</v>
      </c>
      <c r="C29484" s="146" t="s">
        <v>14494</v>
      </c>
      <c r="D29484" s="146" t="s">
        <v>14495</v>
      </c>
      <c r="E29484" s="146" t="s">
        <v>14496</v>
      </c>
      <c r="F29484" s="146" t="s">
        <v>0</v>
      </c>
      <c r="G29484" s="146" t="s">
        <v>1</v>
      </c>
      <c r="H29484" s="146" t="s">
        <v>2</v>
      </c>
      <c r="I29484" s="146" t="s">
        <v>14497</v>
      </c>
      <c r="J29484" s="146" t="s">
        <v>3</v>
      </c>
      <c r="K29484" s="146" t="s">
        <v>14498</v>
      </c>
      <c r="L29484" s="146" t="s">
        <v>7</v>
      </c>
      <c r="M29484" s="146" t="s">
        <v>14499</v>
      </c>
      <c r="N29484" s="146" t="s">
        <v>10</v>
      </c>
      <c r="O29484" s="146" t="s">
        <v>11</v>
      </c>
      <c r="P29484" s="146" t="s">
        <v>12</v>
      </c>
      <c r="Q29484" s="146" t="s">
        <v>13</v>
      </c>
      <c r="R29484" s="146" t="s">
        <v>14</v>
      </c>
      <c r="S29484" s="146" t="s">
        <v>15</v>
      </c>
    </row>
    <row r="29485" spans="1:19" ht="11.25" thickBot="1" x14ac:dyDescent="0.2">
      <c r="A29485" s="107">
        <v>1</v>
      </c>
      <c r="B29485" s="132">
        <v>0.47337962962962959</v>
      </c>
      <c r="C29485" s="141" t="s">
        <v>14500</v>
      </c>
      <c r="D29485" s="141" t="s">
        <v>14500</v>
      </c>
      <c r="E29485" s="108">
        <v>56.872</v>
      </c>
      <c r="F29485" s="108">
        <v>302.471</v>
      </c>
      <c r="G29485" s="108">
        <v>1176.204</v>
      </c>
      <c r="H29485" s="141" t="s">
        <v>14661</v>
      </c>
      <c r="I29485" s="108">
        <v>-107.87</v>
      </c>
      <c r="J29485" s="108">
        <v>56.872</v>
      </c>
      <c r="K29485" s="108">
        <v>102.181</v>
      </c>
      <c r="L29485" s="133">
        <v>0.58611000000000002</v>
      </c>
      <c r="M29485" s="141" t="s">
        <v>14662</v>
      </c>
      <c r="N29485" s="108">
        <v>389.13</v>
      </c>
      <c r="O29485" s="108">
        <v>268.37299999999999</v>
      </c>
      <c r="P29485" s="108">
        <v>58.845999999999997</v>
      </c>
      <c r="Q29485" s="108">
        <v>1838.6120000000001</v>
      </c>
      <c r="R29485" s="141" t="s">
        <v>14500</v>
      </c>
      <c r="S29485" s="141" t="s">
        <v>14500</v>
      </c>
    </row>
    <row r="29486" spans="1:19" ht="11.25" thickBot="1" x14ac:dyDescent="0.2">
      <c r="A29486" s="112"/>
    </row>
    <row r="29487" spans="1:19" ht="11.25" thickBot="1" x14ac:dyDescent="0.2">
      <c r="A29487" s="135" t="s">
        <v>362</v>
      </c>
      <c r="B29487" s="112"/>
      <c r="C29487" s="141" t="s">
        <v>14501</v>
      </c>
      <c r="D29487" s="141" t="s">
        <v>14501</v>
      </c>
      <c r="E29487" s="136">
        <v>56.872</v>
      </c>
      <c r="F29487" s="136">
        <v>302.471</v>
      </c>
      <c r="G29487" s="136">
        <v>1176.204</v>
      </c>
      <c r="H29487" s="141" t="s">
        <v>14663</v>
      </c>
      <c r="I29487" s="136">
        <v>-107.87</v>
      </c>
      <c r="J29487" s="136">
        <v>56.872</v>
      </c>
      <c r="K29487" s="136">
        <v>102.181</v>
      </c>
      <c r="L29487" s="137">
        <v>0.58611000000000002</v>
      </c>
      <c r="M29487" s="141" t="s">
        <v>14664</v>
      </c>
      <c r="N29487" s="136">
        <v>389.13</v>
      </c>
      <c r="O29487" s="136">
        <v>268.37299999999999</v>
      </c>
      <c r="P29487" s="136">
        <v>58.845999999999997</v>
      </c>
      <c r="Q29487" s="136">
        <v>1838.6120000000001</v>
      </c>
      <c r="R29487" s="141" t="s">
        <v>14501</v>
      </c>
      <c r="S29487" s="141" t="s">
        <v>14501</v>
      </c>
    </row>
    <row r="29488" spans="1:19" ht="11.25" thickBot="1" x14ac:dyDescent="0.2">
      <c r="A29488" s="112"/>
    </row>
    <row r="29489" spans="1:19" ht="11.25" thickBot="1" x14ac:dyDescent="0.2">
      <c r="A29489" s="138" t="s">
        <v>364</v>
      </c>
      <c r="B29489" s="112"/>
      <c r="C29489" s="141" t="s">
        <v>14501</v>
      </c>
      <c r="D29489" s="141" t="s">
        <v>14501</v>
      </c>
      <c r="E29489" s="136">
        <v>0</v>
      </c>
      <c r="F29489" s="136">
        <v>0</v>
      </c>
      <c r="G29489" s="136">
        <v>0</v>
      </c>
      <c r="H29489" s="141" t="s">
        <v>14501</v>
      </c>
      <c r="I29489" s="136">
        <v>0</v>
      </c>
      <c r="J29489" s="136">
        <v>0</v>
      </c>
      <c r="K29489" s="136">
        <v>0</v>
      </c>
      <c r="L29489" s="140" t="s">
        <v>3713</v>
      </c>
      <c r="M29489" s="141" t="s">
        <v>3712</v>
      </c>
      <c r="N29489" s="136">
        <v>0</v>
      </c>
      <c r="O29489" s="136">
        <v>0</v>
      </c>
      <c r="P29489" s="136">
        <v>0</v>
      </c>
      <c r="Q29489" s="136">
        <v>0</v>
      </c>
      <c r="R29489" s="141" t="s">
        <v>14501</v>
      </c>
      <c r="S29489" s="141" t="s">
        <v>14501</v>
      </c>
    </row>
    <row r="29490" spans="1:19" ht="11.25" thickBot="1" x14ac:dyDescent="0.2">
      <c r="A29490" s="112"/>
    </row>
    <row r="29491" spans="1:19" ht="11.25" thickBot="1" x14ac:dyDescent="0.2">
      <c r="A29491" s="139" t="s">
        <v>366</v>
      </c>
      <c r="B29491" s="112"/>
      <c r="C29491" s="141" t="s">
        <v>14501</v>
      </c>
      <c r="D29491" s="141" t="s">
        <v>14501</v>
      </c>
      <c r="E29491" s="136">
        <v>0</v>
      </c>
      <c r="F29491" s="136">
        <v>0</v>
      </c>
      <c r="G29491" s="136">
        <v>0</v>
      </c>
      <c r="H29491" s="141" t="s">
        <v>14501</v>
      </c>
      <c r="I29491" s="136">
        <v>0</v>
      </c>
      <c r="J29491" s="136">
        <v>0</v>
      </c>
      <c r="K29491" s="136">
        <v>0</v>
      </c>
      <c r="L29491" s="140">
        <v>0</v>
      </c>
      <c r="M29491" s="141" t="s">
        <v>3712</v>
      </c>
      <c r="N29491" s="136">
        <v>0</v>
      </c>
      <c r="O29491" s="136">
        <v>0</v>
      </c>
      <c r="P29491" s="136">
        <v>0</v>
      </c>
      <c r="Q29491" s="136">
        <v>0</v>
      </c>
      <c r="R29491" s="141" t="s">
        <v>14501</v>
      </c>
      <c r="S29491" s="141" t="s">
        <v>14501</v>
      </c>
    </row>
    <row r="29492" spans="1:19" ht="11.25" thickBot="1" x14ac:dyDescent="0.2">
      <c r="A29492" s="112"/>
    </row>
    <row r="29493" spans="1:19" ht="11.25" thickBot="1" x14ac:dyDescent="0.2">
      <c r="A29493" s="106" t="s">
        <v>357</v>
      </c>
      <c r="B29493" s="106" t="s">
        <v>358</v>
      </c>
      <c r="C29493" s="146" t="s">
        <v>16</v>
      </c>
      <c r="D29493" s="146" t="s">
        <v>14502</v>
      </c>
      <c r="E29493" s="146" t="s">
        <v>14503</v>
      </c>
      <c r="F29493" s="146" t="s">
        <v>20</v>
      </c>
      <c r="G29493" s="146" t="s">
        <v>21</v>
      </c>
      <c r="H29493" s="146" t="s">
        <v>22</v>
      </c>
      <c r="I29493" s="146" t="s">
        <v>23</v>
      </c>
      <c r="J29493" s="146" t="s">
        <v>24</v>
      </c>
      <c r="K29493" s="146" t="s">
        <v>26</v>
      </c>
      <c r="L29493" s="146" t="s">
        <v>14504</v>
      </c>
      <c r="M29493" s="146" t="s">
        <v>27</v>
      </c>
      <c r="N29493" s="146" t="s">
        <v>28</v>
      </c>
      <c r="O29493" s="146" t="s">
        <v>29</v>
      </c>
      <c r="P29493" s="146" t="s">
        <v>30</v>
      </c>
      <c r="Q29493" s="146" t="s">
        <v>14505</v>
      </c>
      <c r="R29493" s="146" t="s">
        <v>32</v>
      </c>
      <c r="S29493" s="146" t="s">
        <v>33</v>
      </c>
    </row>
    <row r="29494" spans="1:19" ht="11.25" thickBot="1" x14ac:dyDescent="0.2">
      <c r="A29494" s="107">
        <v>1</v>
      </c>
      <c r="B29494" s="132">
        <v>0.47337962962962959</v>
      </c>
      <c r="C29494" s="108">
        <v>1081.2850000000001</v>
      </c>
      <c r="D29494" s="108">
        <v>1433.6210000000001</v>
      </c>
      <c r="E29494" s="141" t="s">
        <v>14500</v>
      </c>
      <c r="F29494" s="133">
        <v>0.53588000000000002</v>
      </c>
      <c r="G29494" s="141" t="s">
        <v>14633</v>
      </c>
      <c r="H29494" s="141" t="s">
        <v>14634</v>
      </c>
      <c r="I29494" s="108">
        <v>62.523000000000003</v>
      </c>
      <c r="J29494" s="108">
        <v>58.18</v>
      </c>
      <c r="K29494" s="133">
        <v>0.53230999999999995</v>
      </c>
      <c r="L29494" s="108">
        <v>25186.837</v>
      </c>
      <c r="M29494" s="108">
        <v>16787.468000000001</v>
      </c>
      <c r="N29494" s="141" t="s">
        <v>14500</v>
      </c>
      <c r="O29494" s="141" t="s">
        <v>14500</v>
      </c>
      <c r="P29494" s="141" t="s">
        <v>14500</v>
      </c>
      <c r="Q29494" s="108">
        <v>-131.596</v>
      </c>
      <c r="R29494" s="108">
        <v>60.905999999999999</v>
      </c>
      <c r="S29494" s="141" t="s">
        <v>14500</v>
      </c>
    </row>
    <row r="29495" spans="1:19" ht="11.25" thickBot="1" x14ac:dyDescent="0.2">
      <c r="A29495" s="112"/>
    </row>
    <row r="29496" spans="1:19" ht="11.25" thickBot="1" x14ac:dyDescent="0.2">
      <c r="A29496" s="135" t="s">
        <v>362</v>
      </c>
      <c r="B29496" s="112"/>
      <c r="C29496" s="136">
        <v>1081.2850000000001</v>
      </c>
      <c r="D29496" s="136">
        <v>1433.6210000000001</v>
      </c>
      <c r="E29496" s="141" t="s">
        <v>14501</v>
      </c>
      <c r="F29496" s="137">
        <v>0.53588000000000002</v>
      </c>
      <c r="G29496" s="141" t="s">
        <v>14635</v>
      </c>
      <c r="H29496" s="141" t="s">
        <v>14636</v>
      </c>
      <c r="I29496" s="136">
        <v>62.523000000000003</v>
      </c>
      <c r="J29496" s="136">
        <v>58.18</v>
      </c>
      <c r="K29496" s="137">
        <v>0.53230999999999995</v>
      </c>
      <c r="L29496" s="136">
        <v>25186.837</v>
      </c>
      <c r="M29496" s="136">
        <v>16787.468000000001</v>
      </c>
      <c r="N29496" s="141" t="s">
        <v>14501</v>
      </c>
      <c r="O29496" s="141" t="s">
        <v>14501</v>
      </c>
      <c r="P29496" s="141" t="s">
        <v>14501</v>
      </c>
      <c r="Q29496" s="136">
        <v>-131.596</v>
      </c>
      <c r="R29496" s="136">
        <v>60.905999999999999</v>
      </c>
      <c r="S29496" s="141" t="s">
        <v>14501</v>
      </c>
    </row>
    <row r="29497" spans="1:19" ht="11.25" thickBot="1" x14ac:dyDescent="0.2">
      <c r="A29497" s="112"/>
    </row>
    <row r="29498" spans="1:19" ht="11.25" thickBot="1" x14ac:dyDescent="0.2">
      <c r="A29498" s="138" t="s">
        <v>364</v>
      </c>
      <c r="B29498" s="112"/>
      <c r="C29498" s="136">
        <v>0</v>
      </c>
      <c r="D29498" s="136">
        <v>0</v>
      </c>
      <c r="E29498" s="141" t="s">
        <v>14501</v>
      </c>
      <c r="F29498" s="140" t="s">
        <v>3713</v>
      </c>
      <c r="G29498" s="141" t="s">
        <v>14501</v>
      </c>
      <c r="H29498" s="141" t="s">
        <v>14501</v>
      </c>
      <c r="I29498" s="136">
        <v>0</v>
      </c>
      <c r="J29498" s="136">
        <v>0</v>
      </c>
      <c r="K29498" s="140" t="s">
        <v>3713</v>
      </c>
      <c r="L29498" s="136">
        <v>0</v>
      </c>
      <c r="M29498" s="136">
        <v>0</v>
      </c>
      <c r="N29498" s="141" t="s">
        <v>14501</v>
      </c>
      <c r="O29498" s="141" t="s">
        <v>14501</v>
      </c>
      <c r="P29498" s="141" t="s">
        <v>14501</v>
      </c>
      <c r="Q29498" s="136">
        <v>0</v>
      </c>
      <c r="R29498" s="136">
        <v>0</v>
      </c>
      <c r="S29498" s="141" t="s">
        <v>14501</v>
      </c>
    </row>
    <row r="29499" spans="1:19" ht="11.25" thickBot="1" x14ac:dyDescent="0.2">
      <c r="A29499" s="112"/>
    </row>
    <row r="29500" spans="1:19" ht="11.25" thickBot="1" x14ac:dyDescent="0.2">
      <c r="A29500" s="139" t="s">
        <v>366</v>
      </c>
      <c r="B29500" s="112"/>
      <c r="C29500" s="136">
        <v>0</v>
      </c>
      <c r="D29500" s="136">
        <v>0</v>
      </c>
      <c r="E29500" s="141" t="s">
        <v>14501</v>
      </c>
      <c r="F29500" s="140">
        <v>0</v>
      </c>
      <c r="G29500" s="141" t="s">
        <v>14501</v>
      </c>
      <c r="H29500" s="141" t="s">
        <v>14501</v>
      </c>
      <c r="I29500" s="136">
        <v>0</v>
      </c>
      <c r="J29500" s="136">
        <v>0</v>
      </c>
      <c r="K29500" s="140">
        <v>0</v>
      </c>
      <c r="L29500" s="136">
        <v>0</v>
      </c>
      <c r="M29500" s="136">
        <v>0</v>
      </c>
      <c r="N29500" s="141" t="s">
        <v>14501</v>
      </c>
      <c r="O29500" s="141" t="s">
        <v>14501</v>
      </c>
      <c r="P29500" s="141" t="s">
        <v>14501</v>
      </c>
      <c r="Q29500" s="136">
        <v>0</v>
      </c>
      <c r="R29500" s="136">
        <v>0</v>
      </c>
      <c r="S29500" s="141" t="s">
        <v>14501</v>
      </c>
    </row>
    <row r="29501" spans="1:19" ht="11.25" thickBot="1" x14ac:dyDescent="0.2">
      <c r="A29501" s="112"/>
    </row>
    <row r="29502" spans="1:19" ht="11.25" thickBot="1" x14ac:dyDescent="0.2">
      <c r="A29502" s="106" t="s">
        <v>357</v>
      </c>
      <c r="B29502" s="106" t="s">
        <v>358</v>
      </c>
      <c r="C29502" s="146" t="s">
        <v>35</v>
      </c>
      <c r="D29502" s="146" t="s">
        <v>36</v>
      </c>
      <c r="E29502" s="146" t="s">
        <v>14506</v>
      </c>
      <c r="F29502" s="146" t="s">
        <v>38</v>
      </c>
      <c r="G29502" s="146" t="s">
        <v>39</v>
      </c>
      <c r="H29502" s="146" t="s">
        <v>41</v>
      </c>
      <c r="I29502" s="146" t="s">
        <v>42</v>
      </c>
      <c r="J29502" s="146" t="s">
        <v>43</v>
      </c>
      <c r="K29502" s="146" t="s">
        <v>44</v>
      </c>
      <c r="L29502" s="146" t="s">
        <v>45</v>
      </c>
      <c r="M29502" s="146" t="s">
        <v>46</v>
      </c>
      <c r="N29502" s="146" t="s">
        <v>47</v>
      </c>
      <c r="O29502" s="146" t="s">
        <v>48</v>
      </c>
      <c r="P29502" s="146" t="s">
        <v>49</v>
      </c>
      <c r="Q29502" s="146" t="s">
        <v>50</v>
      </c>
      <c r="R29502" s="146" t="s">
        <v>51</v>
      </c>
      <c r="S29502" s="146" t="s">
        <v>52</v>
      </c>
    </row>
    <row r="29503" spans="1:19" ht="11.25" thickBot="1" x14ac:dyDescent="0.2">
      <c r="A29503" s="107">
        <v>1</v>
      </c>
      <c r="B29503" s="132">
        <v>0.47337962962962959</v>
      </c>
      <c r="C29503" s="133">
        <v>0.46572999999999998</v>
      </c>
      <c r="D29503" s="108">
        <v>239.93299999999999</v>
      </c>
      <c r="E29503" s="108">
        <v>72.387</v>
      </c>
      <c r="F29503" s="141" t="s">
        <v>14500</v>
      </c>
      <c r="G29503" s="141" t="s">
        <v>14500</v>
      </c>
      <c r="H29503" s="108">
        <v>170.464</v>
      </c>
      <c r="I29503" s="108">
        <v>74.826999999999998</v>
      </c>
      <c r="J29503" s="108">
        <v>-151.17400000000001</v>
      </c>
      <c r="K29503" s="108">
        <v>75.097999999999999</v>
      </c>
      <c r="L29503" s="141" t="s">
        <v>14637</v>
      </c>
      <c r="M29503" s="141" t="s">
        <v>14500</v>
      </c>
      <c r="N29503" s="141" t="s">
        <v>14500</v>
      </c>
      <c r="O29503" s="141" t="s">
        <v>14500</v>
      </c>
      <c r="P29503" s="141" t="s">
        <v>14500</v>
      </c>
      <c r="Q29503" s="141" t="s">
        <v>14500</v>
      </c>
      <c r="R29503" s="141" t="s">
        <v>14500</v>
      </c>
      <c r="S29503" s="141" t="s">
        <v>14500</v>
      </c>
    </row>
    <row r="29504" spans="1:19" ht="11.25" thickBot="1" x14ac:dyDescent="0.2">
      <c r="A29504" s="112"/>
    </row>
    <row r="29505" spans="1:19" ht="11.25" thickBot="1" x14ac:dyDescent="0.2">
      <c r="A29505" s="135" t="s">
        <v>362</v>
      </c>
      <c r="B29505" s="112"/>
      <c r="C29505" s="137">
        <v>0.46572999999999998</v>
      </c>
      <c r="D29505" s="136">
        <v>239.93299999999999</v>
      </c>
      <c r="E29505" s="136">
        <v>72.387</v>
      </c>
      <c r="F29505" s="141" t="s">
        <v>14501</v>
      </c>
      <c r="G29505" s="141" t="s">
        <v>14501</v>
      </c>
      <c r="H29505" s="136">
        <v>170.464</v>
      </c>
      <c r="I29505" s="136">
        <v>74.826999999999998</v>
      </c>
      <c r="J29505" s="136">
        <v>-151.17400000000001</v>
      </c>
      <c r="K29505" s="136">
        <v>75.097999999999999</v>
      </c>
      <c r="L29505" s="141" t="s">
        <v>14638</v>
      </c>
      <c r="M29505" s="141" t="s">
        <v>14501</v>
      </c>
      <c r="N29505" s="141" t="s">
        <v>14501</v>
      </c>
      <c r="O29505" s="141" t="s">
        <v>14501</v>
      </c>
      <c r="P29505" s="141" t="s">
        <v>14501</v>
      </c>
      <c r="Q29505" s="141" t="s">
        <v>14501</v>
      </c>
      <c r="R29505" s="141" t="s">
        <v>14501</v>
      </c>
      <c r="S29505" s="141" t="s">
        <v>14501</v>
      </c>
    </row>
    <row r="29506" spans="1:19" ht="11.25" thickBot="1" x14ac:dyDescent="0.2">
      <c r="A29506" s="112"/>
    </row>
    <row r="29507" spans="1:19" ht="11.25" thickBot="1" x14ac:dyDescent="0.2">
      <c r="A29507" s="138" t="s">
        <v>364</v>
      </c>
      <c r="B29507" s="112"/>
      <c r="C29507" s="140" t="s">
        <v>3713</v>
      </c>
      <c r="D29507" s="136">
        <v>0</v>
      </c>
      <c r="E29507" s="136">
        <v>0</v>
      </c>
      <c r="F29507" s="141" t="s">
        <v>14501</v>
      </c>
      <c r="G29507" s="141" t="s">
        <v>14501</v>
      </c>
      <c r="H29507" s="136">
        <v>0</v>
      </c>
      <c r="I29507" s="136">
        <v>0</v>
      </c>
      <c r="J29507" s="136">
        <v>0</v>
      </c>
      <c r="K29507" s="136">
        <v>0</v>
      </c>
      <c r="L29507" s="141" t="s">
        <v>14501</v>
      </c>
      <c r="M29507" s="141" t="s">
        <v>14501</v>
      </c>
      <c r="N29507" s="141" t="s">
        <v>14501</v>
      </c>
      <c r="O29507" s="141" t="s">
        <v>14501</v>
      </c>
      <c r="P29507" s="141" t="s">
        <v>14501</v>
      </c>
      <c r="Q29507" s="141" t="s">
        <v>14501</v>
      </c>
      <c r="R29507" s="141" t="s">
        <v>14501</v>
      </c>
      <c r="S29507" s="141" t="s">
        <v>14501</v>
      </c>
    </row>
    <row r="29508" spans="1:19" ht="11.25" thickBot="1" x14ac:dyDescent="0.2">
      <c r="A29508" s="112"/>
    </row>
    <row r="29509" spans="1:19" ht="11.25" thickBot="1" x14ac:dyDescent="0.2">
      <c r="A29509" s="139" t="s">
        <v>366</v>
      </c>
      <c r="B29509" s="112"/>
      <c r="C29509" s="140">
        <v>0</v>
      </c>
      <c r="D29509" s="136">
        <v>0</v>
      </c>
      <c r="E29509" s="136">
        <v>0</v>
      </c>
      <c r="F29509" s="141" t="s">
        <v>14501</v>
      </c>
      <c r="G29509" s="141" t="s">
        <v>14501</v>
      </c>
      <c r="H29509" s="136">
        <v>0</v>
      </c>
      <c r="I29509" s="136">
        <v>0</v>
      </c>
      <c r="J29509" s="136">
        <v>0</v>
      </c>
      <c r="K29509" s="136">
        <v>0</v>
      </c>
      <c r="L29509" s="141" t="s">
        <v>14501</v>
      </c>
      <c r="M29509" s="141" t="s">
        <v>14501</v>
      </c>
      <c r="N29509" s="141" t="s">
        <v>14501</v>
      </c>
      <c r="O29509" s="141" t="s">
        <v>14501</v>
      </c>
      <c r="P29509" s="141" t="s">
        <v>14501</v>
      </c>
      <c r="Q29509" s="141" t="s">
        <v>14501</v>
      </c>
      <c r="R29509" s="141" t="s">
        <v>14501</v>
      </c>
      <c r="S29509" s="141" t="s">
        <v>14501</v>
      </c>
    </row>
    <row r="29510" spans="1:19" ht="11.25" thickBot="1" x14ac:dyDescent="0.2">
      <c r="A29510" s="112"/>
    </row>
    <row r="29511" spans="1:19" ht="11.25" thickBot="1" x14ac:dyDescent="0.2">
      <c r="A29511" s="106" t="s">
        <v>357</v>
      </c>
      <c r="B29511" s="106" t="s">
        <v>358</v>
      </c>
      <c r="C29511" s="146" t="s">
        <v>53</v>
      </c>
      <c r="D29511" s="146" t="s">
        <v>54</v>
      </c>
      <c r="E29511" s="146" t="s">
        <v>55</v>
      </c>
      <c r="F29511" s="146" t="s">
        <v>56</v>
      </c>
      <c r="G29511" s="146" t="s">
        <v>14507</v>
      </c>
      <c r="H29511" s="146" t="s">
        <v>57</v>
      </c>
      <c r="I29511" s="146" t="s">
        <v>59</v>
      </c>
      <c r="J29511" s="146" t="s">
        <v>14508</v>
      </c>
      <c r="K29511" s="146" t="s">
        <v>60</v>
      </c>
      <c r="L29511" s="146" t="s">
        <v>61</v>
      </c>
      <c r="M29511" s="146" t="s">
        <v>62</v>
      </c>
      <c r="N29511" s="146" t="s">
        <v>14509</v>
      </c>
      <c r="O29511" s="146" t="s">
        <v>63</v>
      </c>
      <c r="P29511" s="146" t="s">
        <v>64</v>
      </c>
      <c r="Q29511" s="146" t="s">
        <v>66</v>
      </c>
      <c r="R29511" s="146" t="s">
        <v>14510</v>
      </c>
      <c r="S29511" s="146" t="s">
        <v>67</v>
      </c>
    </row>
    <row r="29512" spans="1:19" ht="11.25" thickBot="1" x14ac:dyDescent="0.2">
      <c r="A29512" s="107">
        <v>1</v>
      </c>
      <c r="B29512" s="132">
        <v>0.47337962962962959</v>
      </c>
      <c r="C29512" s="141" t="s">
        <v>14500</v>
      </c>
      <c r="D29512" s="141" t="s">
        <v>14500</v>
      </c>
      <c r="E29512" s="141" t="s">
        <v>14500</v>
      </c>
      <c r="F29512" s="108">
        <v>4095.0039999999999</v>
      </c>
      <c r="G29512" s="108">
        <v>17943.594000000001</v>
      </c>
      <c r="H29512" s="108">
        <v>403.28500000000003</v>
      </c>
      <c r="I29512" s="108">
        <v>162.66999999999999</v>
      </c>
      <c r="J29512" s="141" t="s">
        <v>14639</v>
      </c>
      <c r="K29512" s="108">
        <v>164.297</v>
      </c>
      <c r="L29512" s="108">
        <v>82.418999999999997</v>
      </c>
      <c r="M29512" s="108">
        <v>177.19300000000001</v>
      </c>
      <c r="N29512" s="108">
        <v>-1.5740000000000001</v>
      </c>
      <c r="O29512" s="108">
        <v>83.775000000000006</v>
      </c>
      <c r="P29512" s="108">
        <v>13605.156000000001</v>
      </c>
      <c r="Q29512" s="133">
        <v>0.39533000000000001</v>
      </c>
      <c r="R29512" s="141" t="s">
        <v>14500</v>
      </c>
      <c r="S29512" s="141" t="s">
        <v>14500</v>
      </c>
    </row>
    <row r="29513" spans="1:19" ht="11.25" thickBot="1" x14ac:dyDescent="0.2">
      <c r="A29513" s="112"/>
    </row>
    <row r="29514" spans="1:19" ht="11.25" thickBot="1" x14ac:dyDescent="0.2">
      <c r="A29514" s="135" t="s">
        <v>362</v>
      </c>
      <c r="B29514" s="112"/>
      <c r="C29514" s="141" t="s">
        <v>14501</v>
      </c>
      <c r="D29514" s="141" t="s">
        <v>14501</v>
      </c>
      <c r="E29514" s="141" t="s">
        <v>14501</v>
      </c>
      <c r="F29514" s="136">
        <v>4095.0039999999999</v>
      </c>
      <c r="G29514" s="136">
        <v>17943.594000000001</v>
      </c>
      <c r="H29514" s="136">
        <v>403.28500000000003</v>
      </c>
      <c r="I29514" s="136">
        <v>162.66999999999999</v>
      </c>
      <c r="J29514" s="141" t="s">
        <v>14641</v>
      </c>
      <c r="K29514" s="136">
        <v>164.297</v>
      </c>
      <c r="L29514" s="136">
        <v>82.418999999999997</v>
      </c>
      <c r="M29514" s="136">
        <v>177.19300000000001</v>
      </c>
      <c r="N29514" s="136">
        <v>-1.5740000000000001</v>
      </c>
      <c r="O29514" s="136">
        <v>83.775000000000006</v>
      </c>
      <c r="P29514" s="136">
        <v>13605.156000000001</v>
      </c>
      <c r="Q29514" s="137">
        <v>0.39533000000000001</v>
      </c>
      <c r="R29514" s="141" t="s">
        <v>14501</v>
      </c>
      <c r="S29514" s="141" t="s">
        <v>14501</v>
      </c>
    </row>
    <row r="29515" spans="1:19" ht="11.25" thickBot="1" x14ac:dyDescent="0.2">
      <c r="A29515" s="112"/>
    </row>
    <row r="29516" spans="1:19" ht="11.25" thickBot="1" x14ac:dyDescent="0.2">
      <c r="A29516" s="138" t="s">
        <v>364</v>
      </c>
      <c r="B29516" s="112"/>
      <c r="C29516" s="141" t="s">
        <v>14501</v>
      </c>
      <c r="D29516" s="141" t="s">
        <v>14501</v>
      </c>
      <c r="E29516" s="141" t="s">
        <v>14501</v>
      </c>
      <c r="F29516" s="136">
        <v>0</v>
      </c>
      <c r="G29516" s="136">
        <v>0</v>
      </c>
      <c r="H29516" s="136">
        <v>0</v>
      </c>
      <c r="I29516" s="136">
        <v>0</v>
      </c>
      <c r="J29516" s="141" t="s">
        <v>14501</v>
      </c>
      <c r="K29516" s="136">
        <v>0</v>
      </c>
      <c r="L29516" s="136">
        <v>0</v>
      </c>
      <c r="M29516" s="136">
        <v>0</v>
      </c>
      <c r="N29516" s="136">
        <v>0</v>
      </c>
      <c r="O29516" s="136">
        <v>0</v>
      </c>
      <c r="P29516" s="136">
        <v>0</v>
      </c>
      <c r="Q29516" s="140" t="s">
        <v>3713</v>
      </c>
      <c r="R29516" s="141" t="s">
        <v>14501</v>
      </c>
      <c r="S29516" s="141" t="s">
        <v>14501</v>
      </c>
    </row>
    <row r="29517" spans="1:19" ht="11.25" thickBot="1" x14ac:dyDescent="0.2">
      <c r="A29517" s="112"/>
    </row>
    <row r="29518" spans="1:19" ht="11.25" thickBot="1" x14ac:dyDescent="0.2">
      <c r="A29518" s="139" t="s">
        <v>366</v>
      </c>
      <c r="B29518" s="112"/>
      <c r="C29518" s="141" t="s">
        <v>14501</v>
      </c>
      <c r="D29518" s="141" t="s">
        <v>14501</v>
      </c>
      <c r="E29518" s="141" t="s">
        <v>14501</v>
      </c>
      <c r="F29518" s="136">
        <v>0</v>
      </c>
      <c r="G29518" s="136">
        <v>0</v>
      </c>
      <c r="H29518" s="136">
        <v>0</v>
      </c>
      <c r="I29518" s="136">
        <v>0</v>
      </c>
      <c r="J29518" s="141" t="s">
        <v>14501</v>
      </c>
      <c r="K29518" s="136">
        <v>0</v>
      </c>
      <c r="L29518" s="136">
        <v>0</v>
      </c>
      <c r="M29518" s="136">
        <v>0</v>
      </c>
      <c r="N29518" s="136">
        <v>0</v>
      </c>
      <c r="O29518" s="136">
        <v>0</v>
      </c>
      <c r="P29518" s="136">
        <v>0</v>
      </c>
      <c r="Q29518" s="140">
        <v>0</v>
      </c>
      <c r="R29518" s="141" t="s">
        <v>14501</v>
      </c>
      <c r="S29518" s="141" t="s">
        <v>14501</v>
      </c>
    </row>
    <row r="29519" spans="1:19" ht="11.25" thickBot="1" x14ac:dyDescent="0.2">
      <c r="A29519" s="112"/>
    </row>
    <row r="29520" spans="1:19" ht="11.25" thickBot="1" x14ac:dyDescent="0.2">
      <c r="A29520" s="106" t="s">
        <v>357</v>
      </c>
      <c r="B29520" s="106" t="s">
        <v>358</v>
      </c>
      <c r="C29520" s="146" t="s">
        <v>68</v>
      </c>
      <c r="D29520" s="146" t="s">
        <v>14511</v>
      </c>
    </row>
    <row r="29521" spans="1:19" ht="11.25" thickBot="1" x14ac:dyDescent="0.2">
      <c r="A29521" s="107">
        <v>1</v>
      </c>
      <c r="B29521" s="132">
        <v>0.47337962962962959</v>
      </c>
      <c r="C29521" s="141" t="s">
        <v>14500</v>
      </c>
      <c r="D29521" s="141" t="s">
        <v>14500</v>
      </c>
    </row>
    <row r="29522" spans="1:19" ht="11.25" thickBot="1" x14ac:dyDescent="0.2">
      <c r="A29522" s="112"/>
    </row>
    <row r="29523" spans="1:19" ht="11.25" thickBot="1" x14ac:dyDescent="0.2">
      <c r="A29523" s="135" t="s">
        <v>362</v>
      </c>
      <c r="B29523" s="112"/>
      <c r="C29523" s="141" t="s">
        <v>14501</v>
      </c>
      <c r="D29523" s="141" t="s">
        <v>14501</v>
      </c>
    </row>
    <row r="29524" spans="1:19" ht="11.25" thickBot="1" x14ac:dyDescent="0.2">
      <c r="A29524" s="112"/>
    </row>
    <row r="29525" spans="1:19" ht="11.25" thickBot="1" x14ac:dyDescent="0.2">
      <c r="A29525" s="138" t="s">
        <v>364</v>
      </c>
      <c r="B29525" s="112"/>
      <c r="C29525" s="141" t="s">
        <v>14501</v>
      </c>
      <c r="D29525" s="141" t="s">
        <v>14501</v>
      </c>
    </row>
    <row r="29526" spans="1:19" ht="11.25" thickBot="1" x14ac:dyDescent="0.2">
      <c r="A29526" s="112"/>
    </row>
    <row r="29527" spans="1:19" ht="11.25" thickBot="1" x14ac:dyDescent="0.2">
      <c r="A29527" s="139" t="s">
        <v>366</v>
      </c>
      <c r="B29527" s="112"/>
      <c r="C29527" s="141" t="s">
        <v>14501</v>
      </c>
      <c r="D29527" s="141" t="s">
        <v>14501</v>
      </c>
    </row>
    <row r="29528" spans="1:19" ht="10.5" x14ac:dyDescent="0.15">
      <c r="A29528" s="112"/>
    </row>
    <row r="29529" spans="1:19" x14ac:dyDescent="0.15">
      <c r="A29529" s="129"/>
      <c r="B29529" s="86" t="s">
        <v>1065</v>
      </c>
    </row>
    <row r="29530" spans="1:19" ht="9.75" thickBot="1" x14ac:dyDescent="0.2">
      <c r="A29530" s="81" t="s">
        <v>5871</v>
      </c>
    </row>
    <row r="29531" spans="1:19" ht="11.25" thickBot="1" x14ac:dyDescent="0.2">
      <c r="A29531" s="106" t="s">
        <v>357</v>
      </c>
      <c r="B29531" s="106" t="s">
        <v>358</v>
      </c>
      <c r="C29531" s="146" t="s">
        <v>14494</v>
      </c>
      <c r="D29531" s="146" t="s">
        <v>14495</v>
      </c>
      <c r="E29531" s="146" t="s">
        <v>14496</v>
      </c>
      <c r="F29531" s="146" t="s">
        <v>0</v>
      </c>
      <c r="G29531" s="146" t="s">
        <v>1</v>
      </c>
      <c r="H29531" s="146" t="s">
        <v>2</v>
      </c>
      <c r="I29531" s="146" t="s">
        <v>14497</v>
      </c>
      <c r="J29531" s="146" t="s">
        <v>3</v>
      </c>
      <c r="K29531" s="146" t="s">
        <v>14498</v>
      </c>
      <c r="L29531" s="146" t="s">
        <v>7</v>
      </c>
      <c r="M29531" s="146" t="s">
        <v>14499</v>
      </c>
      <c r="N29531" s="146" t="s">
        <v>10</v>
      </c>
      <c r="O29531" s="146" t="s">
        <v>11</v>
      </c>
      <c r="P29531" s="146" t="s">
        <v>12</v>
      </c>
      <c r="Q29531" s="146" t="s">
        <v>13</v>
      </c>
      <c r="R29531" s="146" t="s">
        <v>14</v>
      </c>
      <c r="S29531" s="146" t="s">
        <v>15</v>
      </c>
    </row>
    <row r="29532" spans="1:19" ht="11.25" thickBot="1" x14ac:dyDescent="0.2">
      <c r="A29532" s="107">
        <v>1</v>
      </c>
      <c r="B29532" s="132">
        <v>0.47851851851851851</v>
      </c>
      <c r="C29532" s="141" t="s">
        <v>14500</v>
      </c>
      <c r="D29532" s="141" t="s">
        <v>14500</v>
      </c>
      <c r="E29532" s="141" t="s">
        <v>14500</v>
      </c>
      <c r="F29532" s="108">
        <v>245.62700000000001</v>
      </c>
      <c r="G29532" s="108">
        <v>1331.335</v>
      </c>
      <c r="H29532" s="141" t="s">
        <v>14661</v>
      </c>
      <c r="I29532" s="108">
        <v>-240.571</v>
      </c>
      <c r="J29532" s="108">
        <v>113.746</v>
      </c>
      <c r="K29532" s="108">
        <v>272.81799999999998</v>
      </c>
      <c r="L29532" s="133">
        <v>0.58609999999999995</v>
      </c>
      <c r="M29532" s="141" t="s">
        <v>14665</v>
      </c>
      <c r="N29532" s="108">
        <v>610.26800000000003</v>
      </c>
      <c r="O29532" s="108">
        <v>256.976</v>
      </c>
      <c r="P29532" s="108">
        <v>119.742</v>
      </c>
      <c r="Q29532" s="108">
        <v>1609.5139999999999</v>
      </c>
      <c r="R29532" s="141" t="s">
        <v>14500</v>
      </c>
      <c r="S29532" s="108">
        <v>76.712000000000003</v>
      </c>
    </row>
    <row r="29533" spans="1:19" ht="11.25" thickBot="1" x14ac:dyDescent="0.2">
      <c r="A29533" s="112"/>
    </row>
    <row r="29534" spans="1:19" ht="11.25" thickBot="1" x14ac:dyDescent="0.2">
      <c r="A29534" s="135" t="s">
        <v>362</v>
      </c>
      <c r="B29534" s="112"/>
      <c r="C29534" s="141" t="s">
        <v>14501</v>
      </c>
      <c r="D29534" s="141" t="s">
        <v>14501</v>
      </c>
      <c r="E29534" s="141" t="s">
        <v>14501</v>
      </c>
      <c r="F29534" s="136">
        <v>245.62700000000001</v>
      </c>
      <c r="G29534" s="136">
        <v>1331.335</v>
      </c>
      <c r="H29534" s="141" t="s">
        <v>14663</v>
      </c>
      <c r="I29534" s="136">
        <v>-240.571</v>
      </c>
      <c r="J29534" s="136">
        <v>113.746</v>
      </c>
      <c r="K29534" s="136">
        <v>272.81799999999998</v>
      </c>
      <c r="L29534" s="137">
        <v>0.58609999999999995</v>
      </c>
      <c r="M29534" s="141" t="s">
        <v>14666</v>
      </c>
      <c r="N29534" s="136">
        <v>610.26800000000003</v>
      </c>
      <c r="O29534" s="136">
        <v>256.976</v>
      </c>
      <c r="P29534" s="136">
        <v>119.742</v>
      </c>
      <c r="Q29534" s="136">
        <v>1609.5139999999999</v>
      </c>
      <c r="R29534" s="141" t="s">
        <v>14501</v>
      </c>
      <c r="S29534" s="136">
        <v>76.712000000000003</v>
      </c>
    </row>
    <row r="29535" spans="1:19" ht="11.25" thickBot="1" x14ac:dyDescent="0.2">
      <c r="A29535" s="112"/>
    </row>
    <row r="29536" spans="1:19" ht="11.25" thickBot="1" x14ac:dyDescent="0.2">
      <c r="A29536" s="138" t="s">
        <v>364</v>
      </c>
      <c r="B29536" s="112"/>
      <c r="C29536" s="141" t="s">
        <v>14501</v>
      </c>
      <c r="D29536" s="141" t="s">
        <v>14501</v>
      </c>
      <c r="E29536" s="141" t="s">
        <v>14501</v>
      </c>
      <c r="F29536" s="136">
        <v>0</v>
      </c>
      <c r="G29536" s="136">
        <v>0</v>
      </c>
      <c r="H29536" s="141" t="s">
        <v>14501</v>
      </c>
      <c r="I29536" s="136">
        <v>0</v>
      </c>
      <c r="J29536" s="136">
        <v>0</v>
      </c>
      <c r="K29536" s="136">
        <v>0</v>
      </c>
      <c r="L29536" s="140" t="s">
        <v>3713</v>
      </c>
      <c r="M29536" s="141" t="s">
        <v>3712</v>
      </c>
      <c r="N29536" s="136">
        <v>0</v>
      </c>
      <c r="O29536" s="136">
        <v>0</v>
      </c>
      <c r="P29536" s="136">
        <v>0</v>
      </c>
      <c r="Q29536" s="136">
        <v>0</v>
      </c>
      <c r="R29536" s="141" t="s">
        <v>14501</v>
      </c>
      <c r="S29536" s="136">
        <v>0</v>
      </c>
    </row>
    <row r="29537" spans="1:19" ht="11.25" thickBot="1" x14ac:dyDescent="0.2">
      <c r="A29537" s="112"/>
    </row>
    <row r="29538" spans="1:19" ht="11.25" thickBot="1" x14ac:dyDescent="0.2">
      <c r="A29538" s="139" t="s">
        <v>366</v>
      </c>
      <c r="B29538" s="112"/>
      <c r="C29538" s="141" t="s">
        <v>14501</v>
      </c>
      <c r="D29538" s="141" t="s">
        <v>14501</v>
      </c>
      <c r="E29538" s="141" t="s">
        <v>14501</v>
      </c>
      <c r="F29538" s="136">
        <v>0</v>
      </c>
      <c r="G29538" s="136">
        <v>0</v>
      </c>
      <c r="H29538" s="141" t="s">
        <v>14501</v>
      </c>
      <c r="I29538" s="136">
        <v>0</v>
      </c>
      <c r="J29538" s="136">
        <v>0</v>
      </c>
      <c r="K29538" s="136">
        <v>0</v>
      </c>
      <c r="L29538" s="140">
        <v>0</v>
      </c>
      <c r="M29538" s="141" t="s">
        <v>3712</v>
      </c>
      <c r="N29538" s="136">
        <v>0</v>
      </c>
      <c r="O29538" s="136">
        <v>0</v>
      </c>
      <c r="P29538" s="136">
        <v>0</v>
      </c>
      <c r="Q29538" s="136">
        <v>0</v>
      </c>
      <c r="R29538" s="141" t="s">
        <v>14501</v>
      </c>
      <c r="S29538" s="136">
        <v>0</v>
      </c>
    </row>
    <row r="29539" spans="1:19" ht="11.25" thickBot="1" x14ac:dyDescent="0.2">
      <c r="A29539" s="112"/>
    </row>
    <row r="29540" spans="1:19" ht="11.25" thickBot="1" x14ac:dyDescent="0.2">
      <c r="A29540" s="106" t="s">
        <v>357</v>
      </c>
      <c r="B29540" s="106" t="s">
        <v>358</v>
      </c>
      <c r="C29540" s="146" t="s">
        <v>16</v>
      </c>
      <c r="D29540" s="146" t="s">
        <v>14502</v>
      </c>
      <c r="E29540" s="146" t="s">
        <v>14503</v>
      </c>
      <c r="F29540" s="146" t="s">
        <v>20</v>
      </c>
      <c r="G29540" s="146" t="s">
        <v>21</v>
      </c>
      <c r="H29540" s="146" t="s">
        <v>22</v>
      </c>
      <c r="I29540" s="146" t="s">
        <v>23</v>
      </c>
      <c r="J29540" s="146" t="s">
        <v>24</v>
      </c>
      <c r="K29540" s="146" t="s">
        <v>26</v>
      </c>
      <c r="L29540" s="146" t="s">
        <v>14504</v>
      </c>
      <c r="M29540" s="146" t="s">
        <v>27</v>
      </c>
      <c r="N29540" s="146" t="s">
        <v>28</v>
      </c>
      <c r="O29540" s="146" t="s">
        <v>29</v>
      </c>
      <c r="P29540" s="146" t="s">
        <v>30</v>
      </c>
      <c r="Q29540" s="146" t="s">
        <v>14505</v>
      </c>
      <c r="R29540" s="146" t="s">
        <v>32</v>
      </c>
      <c r="S29540" s="146" t="s">
        <v>33</v>
      </c>
    </row>
    <row r="29541" spans="1:19" ht="11.25" thickBot="1" x14ac:dyDescent="0.2">
      <c r="A29541" s="107">
        <v>1</v>
      </c>
      <c r="B29541" s="132">
        <v>0.47851851851851851</v>
      </c>
      <c r="C29541" s="108">
        <v>1012.908</v>
      </c>
      <c r="D29541" s="108">
        <v>977.02099999999996</v>
      </c>
      <c r="E29541" s="141" t="s">
        <v>14500</v>
      </c>
      <c r="F29541" s="133">
        <v>0.51307999999999998</v>
      </c>
      <c r="G29541" s="108">
        <v>485.58699999999999</v>
      </c>
      <c r="H29541" s="141" t="s">
        <v>14634</v>
      </c>
      <c r="I29541" s="141" t="s">
        <v>14500</v>
      </c>
      <c r="J29541" s="108">
        <v>72.826999999999998</v>
      </c>
      <c r="K29541" s="133">
        <v>0.49695</v>
      </c>
      <c r="L29541" s="108">
        <v>24435.146000000001</v>
      </c>
      <c r="M29541" s="108">
        <v>17267.198</v>
      </c>
      <c r="N29541" s="108">
        <v>68.444000000000003</v>
      </c>
      <c r="O29541" s="141" t="s">
        <v>14500</v>
      </c>
      <c r="P29541" s="141" t="s">
        <v>14500</v>
      </c>
      <c r="Q29541" s="108">
        <v>-459.54399999999998</v>
      </c>
      <c r="R29541" s="108">
        <v>160.53299999999999</v>
      </c>
      <c r="S29541" s="141" t="s">
        <v>14500</v>
      </c>
    </row>
    <row r="29542" spans="1:19" ht="11.25" thickBot="1" x14ac:dyDescent="0.2">
      <c r="A29542" s="112"/>
    </row>
    <row r="29543" spans="1:19" ht="11.25" thickBot="1" x14ac:dyDescent="0.2">
      <c r="A29543" s="135" t="s">
        <v>362</v>
      </c>
      <c r="B29543" s="112"/>
      <c r="C29543" s="136">
        <v>1012.908</v>
      </c>
      <c r="D29543" s="136">
        <v>977.02099999999996</v>
      </c>
      <c r="E29543" s="141" t="s">
        <v>14501</v>
      </c>
      <c r="F29543" s="137">
        <v>0.51307999999999998</v>
      </c>
      <c r="G29543" s="136">
        <v>485.58699999999999</v>
      </c>
      <c r="H29543" s="141" t="s">
        <v>14636</v>
      </c>
      <c r="I29543" s="141" t="s">
        <v>14501</v>
      </c>
      <c r="J29543" s="136">
        <v>72.826999999999998</v>
      </c>
      <c r="K29543" s="137">
        <v>0.49695</v>
      </c>
      <c r="L29543" s="136">
        <v>24435.146000000001</v>
      </c>
      <c r="M29543" s="136">
        <v>17267.198</v>
      </c>
      <c r="N29543" s="136">
        <v>68.444000000000003</v>
      </c>
      <c r="O29543" s="141" t="s">
        <v>14501</v>
      </c>
      <c r="P29543" s="141" t="s">
        <v>14501</v>
      </c>
      <c r="Q29543" s="136">
        <v>-459.54399999999998</v>
      </c>
      <c r="R29543" s="136">
        <v>160.53299999999999</v>
      </c>
      <c r="S29543" s="141" t="s">
        <v>14501</v>
      </c>
    </row>
    <row r="29544" spans="1:19" ht="11.25" thickBot="1" x14ac:dyDescent="0.2">
      <c r="A29544" s="112"/>
    </row>
    <row r="29545" spans="1:19" ht="11.25" thickBot="1" x14ac:dyDescent="0.2">
      <c r="A29545" s="138" t="s">
        <v>364</v>
      </c>
      <c r="B29545" s="112"/>
      <c r="C29545" s="136">
        <v>0</v>
      </c>
      <c r="D29545" s="136">
        <v>0</v>
      </c>
      <c r="E29545" s="141" t="s">
        <v>14501</v>
      </c>
      <c r="F29545" s="140" t="s">
        <v>3713</v>
      </c>
      <c r="G29545" s="136">
        <v>0</v>
      </c>
      <c r="H29545" s="141" t="s">
        <v>14501</v>
      </c>
      <c r="I29545" s="141" t="s">
        <v>14501</v>
      </c>
      <c r="J29545" s="136">
        <v>0</v>
      </c>
      <c r="K29545" s="140" t="s">
        <v>3713</v>
      </c>
      <c r="L29545" s="136">
        <v>0</v>
      </c>
      <c r="M29545" s="136">
        <v>0</v>
      </c>
      <c r="N29545" s="136">
        <v>0</v>
      </c>
      <c r="O29545" s="141" t="s">
        <v>14501</v>
      </c>
      <c r="P29545" s="141" t="s">
        <v>14501</v>
      </c>
      <c r="Q29545" s="136">
        <v>0</v>
      </c>
      <c r="R29545" s="136">
        <v>0</v>
      </c>
      <c r="S29545" s="141" t="s">
        <v>14501</v>
      </c>
    </row>
    <row r="29546" spans="1:19" ht="11.25" thickBot="1" x14ac:dyDescent="0.2">
      <c r="A29546" s="112"/>
    </row>
    <row r="29547" spans="1:19" ht="11.25" thickBot="1" x14ac:dyDescent="0.2">
      <c r="A29547" s="139" t="s">
        <v>366</v>
      </c>
      <c r="B29547" s="112"/>
      <c r="C29547" s="136">
        <v>0</v>
      </c>
      <c r="D29547" s="136">
        <v>0</v>
      </c>
      <c r="E29547" s="141" t="s">
        <v>14501</v>
      </c>
      <c r="F29547" s="140">
        <v>0</v>
      </c>
      <c r="G29547" s="136">
        <v>0</v>
      </c>
      <c r="H29547" s="141" t="s">
        <v>14501</v>
      </c>
      <c r="I29547" s="141" t="s">
        <v>14501</v>
      </c>
      <c r="J29547" s="136">
        <v>0</v>
      </c>
      <c r="K29547" s="140">
        <v>0</v>
      </c>
      <c r="L29547" s="136">
        <v>0</v>
      </c>
      <c r="M29547" s="136">
        <v>0</v>
      </c>
      <c r="N29547" s="136">
        <v>0</v>
      </c>
      <c r="O29547" s="141" t="s">
        <v>14501</v>
      </c>
      <c r="P29547" s="141" t="s">
        <v>14501</v>
      </c>
      <c r="Q29547" s="136">
        <v>0</v>
      </c>
      <c r="R29547" s="136">
        <v>0</v>
      </c>
      <c r="S29547" s="141" t="s">
        <v>14501</v>
      </c>
    </row>
    <row r="29548" spans="1:19" ht="11.25" thickBot="1" x14ac:dyDescent="0.2">
      <c r="A29548" s="112"/>
    </row>
    <row r="29549" spans="1:19" ht="11.25" thickBot="1" x14ac:dyDescent="0.2">
      <c r="A29549" s="106" t="s">
        <v>357</v>
      </c>
      <c r="B29549" s="106" t="s">
        <v>358</v>
      </c>
      <c r="C29549" s="146" t="s">
        <v>35</v>
      </c>
      <c r="D29549" s="146" t="s">
        <v>36</v>
      </c>
      <c r="E29549" s="146" t="s">
        <v>14506</v>
      </c>
      <c r="F29549" s="146" t="s">
        <v>38</v>
      </c>
      <c r="G29549" s="146" t="s">
        <v>39</v>
      </c>
      <c r="H29549" s="146" t="s">
        <v>41</v>
      </c>
      <c r="I29549" s="146" t="s">
        <v>42</v>
      </c>
      <c r="J29549" s="146" t="s">
        <v>43</v>
      </c>
      <c r="K29549" s="146" t="s">
        <v>44</v>
      </c>
      <c r="L29549" s="146" t="s">
        <v>45</v>
      </c>
      <c r="M29549" s="146" t="s">
        <v>46</v>
      </c>
      <c r="N29549" s="146" t="s">
        <v>47</v>
      </c>
      <c r="O29549" s="146" t="s">
        <v>48</v>
      </c>
      <c r="P29549" s="146" t="s">
        <v>49</v>
      </c>
      <c r="Q29549" s="146" t="s">
        <v>50</v>
      </c>
      <c r="R29549" s="146" t="s">
        <v>51</v>
      </c>
      <c r="S29549" s="146" t="s">
        <v>52</v>
      </c>
    </row>
    <row r="29550" spans="1:19" ht="11.25" thickBot="1" x14ac:dyDescent="0.2">
      <c r="A29550" s="107">
        <v>1</v>
      </c>
      <c r="B29550" s="132">
        <v>0.47851851851851851</v>
      </c>
      <c r="C29550" s="133">
        <v>0.45661000000000002</v>
      </c>
      <c r="D29550" s="108">
        <v>220.227</v>
      </c>
      <c r="E29550" s="141" t="s">
        <v>14500</v>
      </c>
      <c r="F29550" s="141" t="s">
        <v>14500</v>
      </c>
      <c r="G29550" s="141" t="s">
        <v>14500</v>
      </c>
      <c r="H29550" s="108">
        <v>428.12400000000002</v>
      </c>
      <c r="I29550" s="108">
        <v>190.62</v>
      </c>
      <c r="J29550" s="108">
        <v>113.346</v>
      </c>
      <c r="K29550" s="108">
        <v>76.518000000000001</v>
      </c>
      <c r="L29550" s="141" t="s">
        <v>14637</v>
      </c>
      <c r="M29550" s="141" t="s">
        <v>14500</v>
      </c>
      <c r="N29550" s="141" t="s">
        <v>14500</v>
      </c>
      <c r="O29550" s="141" t="s">
        <v>14500</v>
      </c>
      <c r="P29550" s="141" t="s">
        <v>14500</v>
      </c>
      <c r="Q29550" s="141" t="s">
        <v>14500</v>
      </c>
      <c r="R29550" s="141" t="s">
        <v>14500</v>
      </c>
      <c r="S29550" s="141" t="s">
        <v>14500</v>
      </c>
    </row>
    <row r="29551" spans="1:19" ht="11.25" thickBot="1" x14ac:dyDescent="0.2">
      <c r="A29551" s="112"/>
    </row>
    <row r="29552" spans="1:19" ht="11.25" thickBot="1" x14ac:dyDescent="0.2">
      <c r="A29552" s="135" t="s">
        <v>362</v>
      </c>
      <c r="B29552" s="112"/>
      <c r="C29552" s="137">
        <v>0.45661000000000002</v>
      </c>
      <c r="D29552" s="136">
        <v>220.227</v>
      </c>
      <c r="E29552" s="141" t="s">
        <v>14501</v>
      </c>
      <c r="F29552" s="141" t="s">
        <v>14501</v>
      </c>
      <c r="G29552" s="141" t="s">
        <v>14501</v>
      </c>
      <c r="H29552" s="136">
        <v>428.12400000000002</v>
      </c>
      <c r="I29552" s="136">
        <v>190.62</v>
      </c>
      <c r="J29552" s="136">
        <v>113.346</v>
      </c>
      <c r="K29552" s="136">
        <v>76.518000000000001</v>
      </c>
      <c r="L29552" s="141" t="s">
        <v>14638</v>
      </c>
      <c r="M29552" s="141" t="s">
        <v>14501</v>
      </c>
      <c r="N29552" s="141" t="s">
        <v>14501</v>
      </c>
      <c r="O29552" s="141" t="s">
        <v>14501</v>
      </c>
      <c r="P29552" s="141" t="s">
        <v>14501</v>
      </c>
      <c r="Q29552" s="141" t="s">
        <v>14501</v>
      </c>
      <c r="R29552" s="141" t="s">
        <v>14501</v>
      </c>
      <c r="S29552" s="141" t="s">
        <v>14501</v>
      </c>
    </row>
    <row r="29553" spans="1:19" ht="11.25" thickBot="1" x14ac:dyDescent="0.2">
      <c r="A29553" s="112"/>
    </row>
    <row r="29554" spans="1:19" ht="11.25" thickBot="1" x14ac:dyDescent="0.2">
      <c r="A29554" s="138" t="s">
        <v>364</v>
      </c>
      <c r="B29554" s="112"/>
      <c r="C29554" s="140" t="s">
        <v>3713</v>
      </c>
      <c r="D29554" s="136">
        <v>0</v>
      </c>
      <c r="E29554" s="141" t="s">
        <v>14501</v>
      </c>
      <c r="F29554" s="141" t="s">
        <v>14501</v>
      </c>
      <c r="G29554" s="141" t="s">
        <v>14501</v>
      </c>
      <c r="H29554" s="136">
        <v>0</v>
      </c>
      <c r="I29554" s="136">
        <v>0</v>
      </c>
      <c r="J29554" s="136">
        <v>0</v>
      </c>
      <c r="K29554" s="136">
        <v>0</v>
      </c>
      <c r="L29554" s="141" t="s">
        <v>14501</v>
      </c>
      <c r="M29554" s="141" t="s">
        <v>14501</v>
      </c>
      <c r="N29554" s="141" t="s">
        <v>14501</v>
      </c>
      <c r="O29554" s="141" t="s">
        <v>14501</v>
      </c>
      <c r="P29554" s="141" t="s">
        <v>14501</v>
      </c>
      <c r="Q29554" s="141" t="s">
        <v>14501</v>
      </c>
      <c r="R29554" s="141" t="s">
        <v>14501</v>
      </c>
      <c r="S29554" s="141" t="s">
        <v>14501</v>
      </c>
    </row>
    <row r="29555" spans="1:19" ht="11.25" thickBot="1" x14ac:dyDescent="0.2">
      <c r="A29555" s="112"/>
    </row>
    <row r="29556" spans="1:19" ht="11.25" thickBot="1" x14ac:dyDescent="0.2">
      <c r="A29556" s="139" t="s">
        <v>366</v>
      </c>
      <c r="B29556" s="112"/>
      <c r="C29556" s="140">
        <v>0</v>
      </c>
      <c r="D29556" s="136">
        <v>0</v>
      </c>
      <c r="E29556" s="141" t="s">
        <v>14501</v>
      </c>
      <c r="F29556" s="141" t="s">
        <v>14501</v>
      </c>
      <c r="G29556" s="141" t="s">
        <v>14501</v>
      </c>
      <c r="H29556" s="136">
        <v>0</v>
      </c>
      <c r="I29556" s="136">
        <v>0</v>
      </c>
      <c r="J29556" s="136">
        <v>0</v>
      </c>
      <c r="K29556" s="136">
        <v>0</v>
      </c>
      <c r="L29556" s="141" t="s">
        <v>14501</v>
      </c>
      <c r="M29556" s="141" t="s">
        <v>14501</v>
      </c>
      <c r="N29556" s="141" t="s">
        <v>14501</v>
      </c>
      <c r="O29556" s="141" t="s">
        <v>14501</v>
      </c>
      <c r="P29556" s="141" t="s">
        <v>14501</v>
      </c>
      <c r="Q29556" s="141" t="s">
        <v>14501</v>
      </c>
      <c r="R29556" s="141" t="s">
        <v>14501</v>
      </c>
      <c r="S29556" s="141" t="s">
        <v>14501</v>
      </c>
    </row>
    <row r="29557" spans="1:19" ht="11.25" thickBot="1" x14ac:dyDescent="0.2">
      <c r="A29557" s="112"/>
    </row>
    <row r="29558" spans="1:19" ht="11.25" thickBot="1" x14ac:dyDescent="0.2">
      <c r="A29558" s="106" t="s">
        <v>357</v>
      </c>
      <c r="B29558" s="106" t="s">
        <v>358</v>
      </c>
      <c r="C29558" s="146" t="s">
        <v>53</v>
      </c>
      <c r="D29558" s="146" t="s">
        <v>54</v>
      </c>
      <c r="E29558" s="146" t="s">
        <v>55</v>
      </c>
      <c r="F29558" s="146" t="s">
        <v>56</v>
      </c>
      <c r="G29558" s="146" t="s">
        <v>14507</v>
      </c>
      <c r="H29558" s="146" t="s">
        <v>57</v>
      </c>
      <c r="I29558" s="146" t="s">
        <v>59</v>
      </c>
      <c r="J29558" s="146" t="s">
        <v>14508</v>
      </c>
      <c r="K29558" s="146" t="s">
        <v>60</v>
      </c>
      <c r="L29558" s="146" t="s">
        <v>61</v>
      </c>
      <c r="M29558" s="146" t="s">
        <v>62</v>
      </c>
      <c r="N29558" s="146" t="s">
        <v>14509</v>
      </c>
      <c r="O29558" s="146" t="s">
        <v>63</v>
      </c>
      <c r="P29558" s="146" t="s">
        <v>64</v>
      </c>
      <c r="Q29558" s="146" t="s">
        <v>66</v>
      </c>
      <c r="R29558" s="146" t="s">
        <v>14510</v>
      </c>
      <c r="S29558" s="146" t="s">
        <v>67</v>
      </c>
    </row>
    <row r="29559" spans="1:19" ht="11.25" thickBot="1" x14ac:dyDescent="0.2">
      <c r="A29559" s="107">
        <v>1</v>
      </c>
      <c r="B29559" s="132">
        <v>0.47851851851851851</v>
      </c>
      <c r="C29559" s="141" t="s">
        <v>14500</v>
      </c>
      <c r="D29559" s="141" t="s">
        <v>14500</v>
      </c>
      <c r="E29559" s="141" t="s">
        <v>14500</v>
      </c>
      <c r="F29559" s="108">
        <v>5993.93</v>
      </c>
      <c r="G29559" s="108">
        <v>17482.825000000001</v>
      </c>
      <c r="H29559" s="108">
        <v>102.578</v>
      </c>
      <c r="I29559" s="108">
        <v>275.79500000000002</v>
      </c>
      <c r="J29559" s="141" t="s">
        <v>14639</v>
      </c>
      <c r="K29559" s="141" t="s">
        <v>14500</v>
      </c>
      <c r="L29559" s="141" t="s">
        <v>14500</v>
      </c>
      <c r="M29559" s="108">
        <v>280.30200000000002</v>
      </c>
      <c r="N29559" s="141" t="s">
        <v>14640</v>
      </c>
      <c r="O29559" s="141" t="s">
        <v>14500</v>
      </c>
      <c r="P29559" s="108">
        <v>15234.853999999999</v>
      </c>
      <c r="Q29559" s="133">
        <v>0.38890000000000002</v>
      </c>
      <c r="R29559" s="141" t="s">
        <v>14500</v>
      </c>
      <c r="S29559" s="141" t="s">
        <v>14500</v>
      </c>
    </row>
    <row r="29560" spans="1:19" ht="11.25" thickBot="1" x14ac:dyDescent="0.2">
      <c r="A29560" s="112"/>
    </row>
    <row r="29561" spans="1:19" ht="11.25" thickBot="1" x14ac:dyDescent="0.2">
      <c r="A29561" s="135" t="s">
        <v>362</v>
      </c>
      <c r="B29561" s="112"/>
      <c r="C29561" s="141" t="s">
        <v>14501</v>
      </c>
      <c r="D29561" s="141" t="s">
        <v>14501</v>
      </c>
      <c r="E29561" s="141" t="s">
        <v>14501</v>
      </c>
      <c r="F29561" s="136">
        <v>5993.93</v>
      </c>
      <c r="G29561" s="136">
        <v>17482.825000000001</v>
      </c>
      <c r="H29561" s="136">
        <v>102.578</v>
      </c>
      <c r="I29561" s="136">
        <v>275.79500000000002</v>
      </c>
      <c r="J29561" s="141" t="s">
        <v>14641</v>
      </c>
      <c r="K29561" s="141" t="s">
        <v>14501</v>
      </c>
      <c r="L29561" s="141" t="s">
        <v>14501</v>
      </c>
      <c r="M29561" s="136">
        <v>280.30200000000002</v>
      </c>
      <c r="N29561" s="141" t="s">
        <v>14642</v>
      </c>
      <c r="O29561" s="141" t="s">
        <v>14501</v>
      </c>
      <c r="P29561" s="136">
        <v>15234.853999999999</v>
      </c>
      <c r="Q29561" s="137">
        <v>0.38890000000000002</v>
      </c>
      <c r="R29561" s="141" t="s">
        <v>14501</v>
      </c>
      <c r="S29561" s="141" t="s">
        <v>14501</v>
      </c>
    </row>
    <row r="29562" spans="1:19" ht="11.25" thickBot="1" x14ac:dyDescent="0.2">
      <c r="A29562" s="112"/>
    </row>
    <row r="29563" spans="1:19" ht="11.25" thickBot="1" x14ac:dyDescent="0.2">
      <c r="A29563" s="138" t="s">
        <v>364</v>
      </c>
      <c r="B29563" s="112"/>
      <c r="C29563" s="141" t="s">
        <v>14501</v>
      </c>
      <c r="D29563" s="141" t="s">
        <v>14501</v>
      </c>
      <c r="E29563" s="141" t="s">
        <v>14501</v>
      </c>
      <c r="F29563" s="136">
        <v>0</v>
      </c>
      <c r="G29563" s="136">
        <v>0</v>
      </c>
      <c r="H29563" s="136">
        <v>0</v>
      </c>
      <c r="I29563" s="136">
        <v>0</v>
      </c>
      <c r="J29563" s="141" t="s">
        <v>14501</v>
      </c>
      <c r="K29563" s="141" t="s">
        <v>14501</v>
      </c>
      <c r="L29563" s="141" t="s">
        <v>14501</v>
      </c>
      <c r="M29563" s="136">
        <v>0</v>
      </c>
      <c r="N29563" s="141" t="s">
        <v>14501</v>
      </c>
      <c r="O29563" s="141" t="s">
        <v>14501</v>
      </c>
      <c r="P29563" s="136">
        <v>0</v>
      </c>
      <c r="Q29563" s="140" t="s">
        <v>3713</v>
      </c>
      <c r="R29563" s="141" t="s">
        <v>14501</v>
      </c>
      <c r="S29563" s="141" t="s">
        <v>14501</v>
      </c>
    </row>
    <row r="29564" spans="1:19" ht="11.25" thickBot="1" x14ac:dyDescent="0.2">
      <c r="A29564" s="112"/>
    </row>
    <row r="29565" spans="1:19" ht="11.25" thickBot="1" x14ac:dyDescent="0.2">
      <c r="A29565" s="139" t="s">
        <v>366</v>
      </c>
      <c r="B29565" s="112"/>
      <c r="C29565" s="141" t="s">
        <v>14501</v>
      </c>
      <c r="D29565" s="141" t="s">
        <v>14501</v>
      </c>
      <c r="E29565" s="141" t="s">
        <v>14501</v>
      </c>
      <c r="F29565" s="136">
        <v>0</v>
      </c>
      <c r="G29565" s="136">
        <v>0</v>
      </c>
      <c r="H29565" s="136">
        <v>0</v>
      </c>
      <c r="I29565" s="136">
        <v>0</v>
      </c>
      <c r="J29565" s="141" t="s">
        <v>14501</v>
      </c>
      <c r="K29565" s="141" t="s">
        <v>14501</v>
      </c>
      <c r="L29565" s="141" t="s">
        <v>14501</v>
      </c>
      <c r="M29565" s="136">
        <v>0</v>
      </c>
      <c r="N29565" s="141" t="s">
        <v>14501</v>
      </c>
      <c r="O29565" s="141" t="s">
        <v>14501</v>
      </c>
      <c r="P29565" s="136">
        <v>0</v>
      </c>
      <c r="Q29565" s="140">
        <v>0</v>
      </c>
      <c r="R29565" s="141" t="s">
        <v>14501</v>
      </c>
      <c r="S29565" s="141" t="s">
        <v>14501</v>
      </c>
    </row>
    <row r="29566" spans="1:19" ht="11.25" thickBot="1" x14ac:dyDescent="0.2">
      <c r="A29566" s="112"/>
    </row>
    <row r="29567" spans="1:19" ht="11.25" thickBot="1" x14ac:dyDescent="0.2">
      <c r="A29567" s="106" t="s">
        <v>357</v>
      </c>
      <c r="B29567" s="106" t="s">
        <v>358</v>
      </c>
      <c r="C29567" s="146" t="s">
        <v>68</v>
      </c>
      <c r="D29567" s="146" t="s">
        <v>14511</v>
      </c>
    </row>
    <row r="29568" spans="1:19" ht="11.25" thickBot="1" x14ac:dyDescent="0.2">
      <c r="A29568" s="107">
        <v>1</v>
      </c>
      <c r="B29568" s="132">
        <v>0.47851851851851851</v>
      </c>
      <c r="C29568" s="141" t="s">
        <v>14500</v>
      </c>
      <c r="D29568" s="141" t="s">
        <v>14500</v>
      </c>
    </row>
    <row r="29569" spans="1:19" ht="11.25" thickBot="1" x14ac:dyDescent="0.2">
      <c r="A29569" s="112"/>
    </row>
    <row r="29570" spans="1:19" ht="11.25" thickBot="1" x14ac:dyDescent="0.2">
      <c r="A29570" s="135" t="s">
        <v>362</v>
      </c>
      <c r="B29570" s="112"/>
      <c r="C29570" s="141" t="s">
        <v>14501</v>
      </c>
      <c r="D29570" s="141" t="s">
        <v>14501</v>
      </c>
    </row>
    <row r="29571" spans="1:19" ht="11.25" thickBot="1" x14ac:dyDescent="0.2">
      <c r="A29571" s="112"/>
    </row>
    <row r="29572" spans="1:19" ht="11.25" thickBot="1" x14ac:dyDescent="0.2">
      <c r="A29572" s="138" t="s">
        <v>364</v>
      </c>
      <c r="B29572" s="112"/>
      <c r="C29572" s="141" t="s">
        <v>14501</v>
      </c>
      <c r="D29572" s="141" t="s">
        <v>14501</v>
      </c>
    </row>
    <row r="29573" spans="1:19" ht="11.25" thickBot="1" x14ac:dyDescent="0.2">
      <c r="A29573" s="112"/>
    </row>
    <row r="29574" spans="1:19" ht="11.25" thickBot="1" x14ac:dyDescent="0.2">
      <c r="A29574" s="139" t="s">
        <v>366</v>
      </c>
      <c r="B29574" s="112"/>
      <c r="C29574" s="141" t="s">
        <v>14501</v>
      </c>
      <c r="D29574" s="141" t="s">
        <v>14501</v>
      </c>
    </row>
    <row r="29575" spans="1:19" ht="10.5" x14ac:dyDescent="0.15">
      <c r="A29575" s="112"/>
    </row>
    <row r="29576" spans="1:19" x14ac:dyDescent="0.15">
      <c r="A29576" s="129"/>
      <c r="B29576" s="86" t="s">
        <v>1101</v>
      </c>
    </row>
    <row r="29577" spans="1:19" ht="9.75" thickBot="1" x14ac:dyDescent="0.2">
      <c r="A29577" s="81" t="s">
        <v>5871</v>
      </c>
    </row>
    <row r="29578" spans="1:19" ht="11.25" thickBot="1" x14ac:dyDescent="0.2">
      <c r="A29578" s="106" t="s">
        <v>357</v>
      </c>
      <c r="B29578" s="106" t="s">
        <v>358</v>
      </c>
      <c r="C29578" s="146" t="s">
        <v>14494</v>
      </c>
      <c r="D29578" s="146" t="s">
        <v>14495</v>
      </c>
      <c r="E29578" s="146" t="s">
        <v>14496</v>
      </c>
      <c r="F29578" s="146" t="s">
        <v>0</v>
      </c>
      <c r="G29578" s="146" t="s">
        <v>1</v>
      </c>
      <c r="H29578" s="146" t="s">
        <v>2</v>
      </c>
      <c r="I29578" s="146" t="s">
        <v>14497</v>
      </c>
      <c r="J29578" s="146" t="s">
        <v>3</v>
      </c>
      <c r="K29578" s="146" t="s">
        <v>14498</v>
      </c>
      <c r="L29578" s="146" t="s">
        <v>7</v>
      </c>
      <c r="M29578" s="146" t="s">
        <v>14499</v>
      </c>
      <c r="N29578" s="146" t="s">
        <v>10</v>
      </c>
      <c r="O29578" s="146" t="s">
        <v>11</v>
      </c>
      <c r="P29578" s="146" t="s">
        <v>12</v>
      </c>
      <c r="Q29578" s="146" t="s">
        <v>13</v>
      </c>
      <c r="R29578" s="146" t="s">
        <v>14</v>
      </c>
      <c r="S29578" s="146" t="s">
        <v>15</v>
      </c>
    </row>
    <row r="29579" spans="1:19" ht="11.25" thickBot="1" x14ac:dyDescent="0.2">
      <c r="A29579" s="107">
        <v>1</v>
      </c>
      <c r="B29579" s="132">
        <v>0.48364583333333333</v>
      </c>
      <c r="C29579" s="141" t="s">
        <v>14500</v>
      </c>
      <c r="D29579" s="141" t="s">
        <v>14500</v>
      </c>
      <c r="E29579" s="141" t="s">
        <v>14500</v>
      </c>
      <c r="F29579" s="108">
        <v>569.96100000000001</v>
      </c>
      <c r="G29579" s="108">
        <v>891.43200000000002</v>
      </c>
      <c r="H29579" s="108">
        <v>-2.8849999999999998</v>
      </c>
      <c r="I29579" s="108">
        <v>-61.595999999999997</v>
      </c>
      <c r="J29579" s="108">
        <v>56.603000000000002</v>
      </c>
      <c r="K29579" s="108">
        <v>-33.661000000000001</v>
      </c>
      <c r="L29579" s="133">
        <v>0.58889999999999998</v>
      </c>
      <c r="M29579" s="141" t="s">
        <v>14667</v>
      </c>
      <c r="N29579" s="108">
        <v>320.57299999999998</v>
      </c>
      <c r="O29579" s="108">
        <v>75.628</v>
      </c>
      <c r="P29579" s="141" t="s">
        <v>14500</v>
      </c>
      <c r="Q29579" s="108">
        <v>2574.7510000000002</v>
      </c>
      <c r="R29579" s="141" t="s">
        <v>14500</v>
      </c>
      <c r="S29579" s="141" t="s">
        <v>14500</v>
      </c>
    </row>
    <row r="29580" spans="1:19" ht="11.25" thickBot="1" x14ac:dyDescent="0.2">
      <c r="A29580" s="112"/>
    </row>
    <row r="29581" spans="1:19" ht="11.25" thickBot="1" x14ac:dyDescent="0.2">
      <c r="A29581" s="135" t="s">
        <v>362</v>
      </c>
      <c r="B29581" s="112"/>
      <c r="C29581" s="141" t="s">
        <v>14501</v>
      </c>
      <c r="D29581" s="141" t="s">
        <v>14501</v>
      </c>
      <c r="E29581" s="141" t="s">
        <v>14501</v>
      </c>
      <c r="F29581" s="136">
        <v>569.96100000000001</v>
      </c>
      <c r="G29581" s="136">
        <v>891.43200000000002</v>
      </c>
      <c r="H29581" s="136">
        <v>-2.8849999999999998</v>
      </c>
      <c r="I29581" s="136">
        <v>-61.595999999999997</v>
      </c>
      <c r="J29581" s="136">
        <v>56.603000000000002</v>
      </c>
      <c r="K29581" s="136">
        <v>-33.661000000000001</v>
      </c>
      <c r="L29581" s="137">
        <v>0.58889999999999998</v>
      </c>
      <c r="M29581" s="141" t="s">
        <v>14668</v>
      </c>
      <c r="N29581" s="136">
        <v>320.57299999999998</v>
      </c>
      <c r="O29581" s="136">
        <v>75.628</v>
      </c>
      <c r="P29581" s="141" t="s">
        <v>14501</v>
      </c>
      <c r="Q29581" s="136">
        <v>2574.7510000000002</v>
      </c>
      <c r="R29581" s="141" t="s">
        <v>14501</v>
      </c>
      <c r="S29581" s="141" t="s">
        <v>14501</v>
      </c>
    </row>
    <row r="29582" spans="1:19" ht="11.25" thickBot="1" x14ac:dyDescent="0.2">
      <c r="A29582" s="112"/>
    </row>
    <row r="29583" spans="1:19" ht="11.25" thickBot="1" x14ac:dyDescent="0.2">
      <c r="A29583" s="138" t="s">
        <v>364</v>
      </c>
      <c r="B29583" s="112"/>
      <c r="C29583" s="141" t="s">
        <v>14501</v>
      </c>
      <c r="D29583" s="141" t="s">
        <v>14501</v>
      </c>
      <c r="E29583" s="141" t="s">
        <v>14501</v>
      </c>
      <c r="F29583" s="136">
        <v>0</v>
      </c>
      <c r="G29583" s="136">
        <v>0</v>
      </c>
      <c r="H29583" s="136">
        <v>0</v>
      </c>
      <c r="I29583" s="136">
        <v>0</v>
      </c>
      <c r="J29583" s="136">
        <v>0</v>
      </c>
      <c r="K29583" s="136">
        <v>0</v>
      </c>
      <c r="L29583" s="140" t="s">
        <v>3713</v>
      </c>
      <c r="M29583" s="141" t="s">
        <v>3712</v>
      </c>
      <c r="N29583" s="136">
        <v>0</v>
      </c>
      <c r="O29583" s="136">
        <v>0</v>
      </c>
      <c r="P29583" s="141" t="s">
        <v>14501</v>
      </c>
      <c r="Q29583" s="136">
        <v>0</v>
      </c>
      <c r="R29583" s="141" t="s">
        <v>14501</v>
      </c>
      <c r="S29583" s="141" t="s">
        <v>14501</v>
      </c>
    </row>
    <row r="29584" spans="1:19" ht="11.25" thickBot="1" x14ac:dyDescent="0.2">
      <c r="A29584" s="112"/>
    </row>
    <row r="29585" spans="1:19" ht="11.25" thickBot="1" x14ac:dyDescent="0.2">
      <c r="A29585" s="139" t="s">
        <v>366</v>
      </c>
      <c r="B29585" s="112"/>
      <c r="C29585" s="141" t="s">
        <v>14501</v>
      </c>
      <c r="D29585" s="141" t="s">
        <v>14501</v>
      </c>
      <c r="E29585" s="141" t="s">
        <v>14501</v>
      </c>
      <c r="F29585" s="136">
        <v>0</v>
      </c>
      <c r="G29585" s="136">
        <v>0</v>
      </c>
      <c r="H29585" s="136">
        <v>0</v>
      </c>
      <c r="I29585" s="136">
        <v>0</v>
      </c>
      <c r="J29585" s="136">
        <v>0</v>
      </c>
      <c r="K29585" s="136">
        <v>0</v>
      </c>
      <c r="L29585" s="140">
        <v>0</v>
      </c>
      <c r="M29585" s="141" t="s">
        <v>3712</v>
      </c>
      <c r="N29585" s="136">
        <v>0</v>
      </c>
      <c r="O29585" s="136">
        <v>0</v>
      </c>
      <c r="P29585" s="141" t="s">
        <v>14501</v>
      </c>
      <c r="Q29585" s="136">
        <v>0</v>
      </c>
      <c r="R29585" s="141" t="s">
        <v>14501</v>
      </c>
      <c r="S29585" s="141" t="s">
        <v>14501</v>
      </c>
    </row>
    <row r="29586" spans="1:19" ht="11.25" thickBot="1" x14ac:dyDescent="0.2">
      <c r="A29586" s="112"/>
    </row>
    <row r="29587" spans="1:19" ht="11.25" thickBot="1" x14ac:dyDescent="0.2">
      <c r="A29587" s="106" t="s">
        <v>357</v>
      </c>
      <c r="B29587" s="106" t="s">
        <v>358</v>
      </c>
      <c r="C29587" s="146" t="s">
        <v>16</v>
      </c>
      <c r="D29587" s="146" t="s">
        <v>14502</v>
      </c>
      <c r="E29587" s="146" t="s">
        <v>14503</v>
      </c>
      <c r="F29587" s="146" t="s">
        <v>20</v>
      </c>
      <c r="G29587" s="146" t="s">
        <v>21</v>
      </c>
      <c r="H29587" s="146" t="s">
        <v>22</v>
      </c>
      <c r="I29587" s="146" t="s">
        <v>23</v>
      </c>
      <c r="J29587" s="146" t="s">
        <v>24</v>
      </c>
      <c r="K29587" s="146" t="s">
        <v>26</v>
      </c>
      <c r="L29587" s="146" t="s">
        <v>14504</v>
      </c>
      <c r="M29587" s="146" t="s">
        <v>27</v>
      </c>
      <c r="N29587" s="146" t="s">
        <v>28</v>
      </c>
      <c r="O29587" s="146" t="s">
        <v>29</v>
      </c>
      <c r="P29587" s="146" t="s">
        <v>30</v>
      </c>
      <c r="Q29587" s="146" t="s">
        <v>14505</v>
      </c>
      <c r="R29587" s="146" t="s">
        <v>32</v>
      </c>
      <c r="S29587" s="146" t="s">
        <v>33</v>
      </c>
    </row>
    <row r="29588" spans="1:19" ht="11.25" thickBot="1" x14ac:dyDescent="0.2">
      <c r="A29588" s="107">
        <v>1</v>
      </c>
      <c r="B29588" s="132">
        <v>0.48364583333333333</v>
      </c>
      <c r="C29588" s="108">
        <v>739.68899999999996</v>
      </c>
      <c r="D29588" s="108">
        <v>713.97199999999998</v>
      </c>
      <c r="E29588" s="108">
        <v>66.635000000000005</v>
      </c>
      <c r="F29588" s="133">
        <v>0.49736000000000002</v>
      </c>
      <c r="G29588" s="108">
        <v>520.05700000000002</v>
      </c>
      <c r="H29588" s="141" t="s">
        <v>14634</v>
      </c>
      <c r="I29588" s="141" t="s">
        <v>14500</v>
      </c>
      <c r="J29588" s="141" t="s">
        <v>14653</v>
      </c>
      <c r="K29588" s="133">
        <v>0.54135</v>
      </c>
      <c r="L29588" s="108">
        <v>63541.192000000003</v>
      </c>
      <c r="M29588" s="108">
        <v>94605.043999999994</v>
      </c>
      <c r="N29588" s="108">
        <v>213.256</v>
      </c>
      <c r="O29588" s="141" t="s">
        <v>14500</v>
      </c>
      <c r="P29588" s="141" t="s">
        <v>14500</v>
      </c>
      <c r="Q29588" s="108">
        <v>-305.16199999999998</v>
      </c>
      <c r="R29588" s="108">
        <v>-7.9509999999999996</v>
      </c>
      <c r="S29588" s="141" t="s">
        <v>14500</v>
      </c>
    </row>
    <row r="29589" spans="1:19" ht="11.25" thickBot="1" x14ac:dyDescent="0.2">
      <c r="A29589" s="112"/>
    </row>
    <row r="29590" spans="1:19" ht="11.25" thickBot="1" x14ac:dyDescent="0.2">
      <c r="A29590" s="135" t="s">
        <v>362</v>
      </c>
      <c r="B29590" s="112"/>
      <c r="C29590" s="136">
        <v>739.68899999999996</v>
      </c>
      <c r="D29590" s="136">
        <v>713.97199999999998</v>
      </c>
      <c r="E29590" s="136">
        <v>66.635000000000005</v>
      </c>
      <c r="F29590" s="137">
        <v>0.49736000000000002</v>
      </c>
      <c r="G29590" s="136">
        <v>520.05700000000002</v>
      </c>
      <c r="H29590" s="141" t="s">
        <v>14636</v>
      </c>
      <c r="I29590" s="141" t="s">
        <v>14501</v>
      </c>
      <c r="J29590" s="141" t="s">
        <v>14654</v>
      </c>
      <c r="K29590" s="137">
        <v>0.54135</v>
      </c>
      <c r="L29590" s="136">
        <v>63541.192000000003</v>
      </c>
      <c r="M29590" s="136">
        <v>94605.043999999994</v>
      </c>
      <c r="N29590" s="136">
        <v>213.256</v>
      </c>
      <c r="O29590" s="141" t="s">
        <v>14501</v>
      </c>
      <c r="P29590" s="141" t="s">
        <v>14501</v>
      </c>
      <c r="Q29590" s="136">
        <v>-305.16199999999998</v>
      </c>
      <c r="R29590" s="136">
        <v>-7.9509999999999996</v>
      </c>
      <c r="S29590" s="141" t="s">
        <v>14501</v>
      </c>
    </row>
    <row r="29591" spans="1:19" ht="11.25" thickBot="1" x14ac:dyDescent="0.2">
      <c r="A29591" s="112"/>
    </row>
    <row r="29592" spans="1:19" ht="11.25" thickBot="1" x14ac:dyDescent="0.2">
      <c r="A29592" s="138" t="s">
        <v>364</v>
      </c>
      <c r="B29592" s="112"/>
      <c r="C29592" s="136">
        <v>0</v>
      </c>
      <c r="D29592" s="136">
        <v>0</v>
      </c>
      <c r="E29592" s="136">
        <v>0</v>
      </c>
      <c r="F29592" s="140" t="s">
        <v>3713</v>
      </c>
      <c r="G29592" s="136">
        <v>0</v>
      </c>
      <c r="H29592" s="141" t="s">
        <v>14501</v>
      </c>
      <c r="I29592" s="141" t="s">
        <v>14501</v>
      </c>
      <c r="J29592" s="141" t="s">
        <v>14501</v>
      </c>
      <c r="K29592" s="140" t="s">
        <v>3713</v>
      </c>
      <c r="L29592" s="136">
        <v>0</v>
      </c>
      <c r="M29592" s="136">
        <v>0</v>
      </c>
      <c r="N29592" s="136">
        <v>0</v>
      </c>
      <c r="O29592" s="141" t="s">
        <v>14501</v>
      </c>
      <c r="P29592" s="141" t="s">
        <v>14501</v>
      </c>
      <c r="Q29592" s="136">
        <v>0</v>
      </c>
      <c r="R29592" s="136">
        <v>0</v>
      </c>
      <c r="S29592" s="141" t="s">
        <v>14501</v>
      </c>
    </row>
    <row r="29593" spans="1:19" ht="11.25" thickBot="1" x14ac:dyDescent="0.2">
      <c r="A29593" s="112"/>
    </row>
    <row r="29594" spans="1:19" ht="11.25" thickBot="1" x14ac:dyDescent="0.2">
      <c r="A29594" s="139" t="s">
        <v>366</v>
      </c>
      <c r="B29594" s="112"/>
      <c r="C29594" s="136">
        <v>0</v>
      </c>
      <c r="D29594" s="136">
        <v>0</v>
      </c>
      <c r="E29594" s="136">
        <v>0</v>
      </c>
      <c r="F29594" s="140">
        <v>0</v>
      </c>
      <c r="G29594" s="136">
        <v>0</v>
      </c>
      <c r="H29594" s="141" t="s">
        <v>14501</v>
      </c>
      <c r="I29594" s="141" t="s">
        <v>14501</v>
      </c>
      <c r="J29594" s="141" t="s">
        <v>14501</v>
      </c>
      <c r="K29594" s="140">
        <v>0</v>
      </c>
      <c r="L29594" s="136">
        <v>0</v>
      </c>
      <c r="M29594" s="136">
        <v>0</v>
      </c>
      <c r="N29594" s="136">
        <v>0</v>
      </c>
      <c r="O29594" s="141" t="s">
        <v>14501</v>
      </c>
      <c r="P29594" s="141" t="s">
        <v>14501</v>
      </c>
      <c r="Q29594" s="136">
        <v>0</v>
      </c>
      <c r="R29594" s="136">
        <v>0</v>
      </c>
      <c r="S29594" s="141" t="s">
        <v>14501</v>
      </c>
    </row>
    <row r="29595" spans="1:19" ht="11.25" thickBot="1" x14ac:dyDescent="0.2">
      <c r="A29595" s="112"/>
    </row>
    <row r="29596" spans="1:19" ht="11.25" thickBot="1" x14ac:dyDescent="0.2">
      <c r="A29596" s="106" t="s">
        <v>357</v>
      </c>
      <c r="B29596" s="106" t="s">
        <v>358</v>
      </c>
      <c r="C29596" s="146" t="s">
        <v>35</v>
      </c>
      <c r="D29596" s="146" t="s">
        <v>36</v>
      </c>
      <c r="E29596" s="146" t="s">
        <v>14506</v>
      </c>
      <c r="F29596" s="146" t="s">
        <v>38</v>
      </c>
      <c r="G29596" s="146" t="s">
        <v>39</v>
      </c>
      <c r="H29596" s="146" t="s">
        <v>41</v>
      </c>
      <c r="I29596" s="146" t="s">
        <v>42</v>
      </c>
      <c r="J29596" s="146" t="s">
        <v>43</v>
      </c>
      <c r="K29596" s="146" t="s">
        <v>44</v>
      </c>
      <c r="L29596" s="146" t="s">
        <v>45</v>
      </c>
      <c r="M29596" s="146" t="s">
        <v>46</v>
      </c>
      <c r="N29596" s="146" t="s">
        <v>47</v>
      </c>
      <c r="O29596" s="146" t="s">
        <v>48</v>
      </c>
      <c r="P29596" s="146" t="s">
        <v>49</v>
      </c>
      <c r="Q29596" s="146" t="s">
        <v>50</v>
      </c>
      <c r="R29596" s="146" t="s">
        <v>51</v>
      </c>
      <c r="S29596" s="146" t="s">
        <v>52</v>
      </c>
    </row>
    <row r="29597" spans="1:19" ht="11.25" thickBot="1" x14ac:dyDescent="0.2">
      <c r="A29597" s="107">
        <v>1</v>
      </c>
      <c r="B29597" s="132">
        <v>0.48364583333333333</v>
      </c>
      <c r="C29597" s="133">
        <v>0.46306999999999998</v>
      </c>
      <c r="D29597" s="108">
        <v>603.73800000000006</v>
      </c>
      <c r="E29597" s="108">
        <v>283.54899999999998</v>
      </c>
      <c r="F29597" s="141" t="s">
        <v>14500</v>
      </c>
      <c r="G29597" s="141" t="s">
        <v>14500</v>
      </c>
      <c r="H29597" s="108">
        <v>2479.1190000000001</v>
      </c>
      <c r="I29597" s="141" t="s">
        <v>14500</v>
      </c>
      <c r="J29597" s="108">
        <v>743.14599999999996</v>
      </c>
      <c r="K29597" s="141" t="s">
        <v>14500</v>
      </c>
      <c r="L29597" s="141" t="s">
        <v>14637</v>
      </c>
      <c r="M29597" s="141" t="s">
        <v>14500</v>
      </c>
      <c r="N29597" s="141" t="s">
        <v>14500</v>
      </c>
      <c r="O29597" s="141" t="s">
        <v>14500</v>
      </c>
      <c r="P29597" s="108">
        <v>78.799000000000007</v>
      </c>
      <c r="Q29597" s="141" t="s">
        <v>14500</v>
      </c>
      <c r="R29597" s="141" t="s">
        <v>14500</v>
      </c>
      <c r="S29597" s="141" t="s">
        <v>14500</v>
      </c>
    </row>
    <row r="29598" spans="1:19" ht="11.25" thickBot="1" x14ac:dyDescent="0.2">
      <c r="A29598" s="112"/>
    </row>
    <row r="29599" spans="1:19" ht="11.25" thickBot="1" x14ac:dyDescent="0.2">
      <c r="A29599" s="135" t="s">
        <v>362</v>
      </c>
      <c r="B29599" s="112"/>
      <c r="C29599" s="137">
        <v>0.46306999999999998</v>
      </c>
      <c r="D29599" s="136">
        <v>603.73800000000006</v>
      </c>
      <c r="E29599" s="136">
        <v>283.54899999999998</v>
      </c>
      <c r="F29599" s="141" t="s">
        <v>14501</v>
      </c>
      <c r="G29599" s="141" t="s">
        <v>14501</v>
      </c>
      <c r="H29599" s="136">
        <v>2479.1190000000001</v>
      </c>
      <c r="I29599" s="141" t="s">
        <v>14501</v>
      </c>
      <c r="J29599" s="136">
        <v>743.14599999999996</v>
      </c>
      <c r="K29599" s="141" t="s">
        <v>14501</v>
      </c>
      <c r="L29599" s="141" t="s">
        <v>14638</v>
      </c>
      <c r="M29599" s="141" t="s">
        <v>14501</v>
      </c>
      <c r="N29599" s="141" t="s">
        <v>14501</v>
      </c>
      <c r="O29599" s="141" t="s">
        <v>14501</v>
      </c>
      <c r="P29599" s="136">
        <v>78.799000000000007</v>
      </c>
      <c r="Q29599" s="141" t="s">
        <v>14501</v>
      </c>
      <c r="R29599" s="141" t="s">
        <v>14501</v>
      </c>
      <c r="S29599" s="141" t="s">
        <v>14501</v>
      </c>
    </row>
    <row r="29600" spans="1:19" ht="11.25" thickBot="1" x14ac:dyDescent="0.2">
      <c r="A29600" s="112"/>
    </row>
    <row r="29601" spans="1:19" ht="11.25" thickBot="1" x14ac:dyDescent="0.2">
      <c r="A29601" s="138" t="s">
        <v>364</v>
      </c>
      <c r="B29601" s="112"/>
      <c r="C29601" s="140" t="s">
        <v>3713</v>
      </c>
      <c r="D29601" s="136">
        <v>0</v>
      </c>
      <c r="E29601" s="136">
        <v>0</v>
      </c>
      <c r="F29601" s="141" t="s">
        <v>14501</v>
      </c>
      <c r="G29601" s="141" t="s">
        <v>14501</v>
      </c>
      <c r="H29601" s="136">
        <v>0</v>
      </c>
      <c r="I29601" s="141" t="s">
        <v>14501</v>
      </c>
      <c r="J29601" s="136">
        <v>0</v>
      </c>
      <c r="K29601" s="141" t="s">
        <v>14501</v>
      </c>
      <c r="L29601" s="141" t="s">
        <v>14501</v>
      </c>
      <c r="M29601" s="141" t="s">
        <v>14501</v>
      </c>
      <c r="N29601" s="141" t="s">
        <v>14501</v>
      </c>
      <c r="O29601" s="141" t="s">
        <v>14501</v>
      </c>
      <c r="P29601" s="136">
        <v>0</v>
      </c>
      <c r="Q29601" s="141" t="s">
        <v>14501</v>
      </c>
      <c r="R29601" s="141" t="s">
        <v>14501</v>
      </c>
      <c r="S29601" s="141" t="s">
        <v>14501</v>
      </c>
    </row>
    <row r="29602" spans="1:19" ht="11.25" thickBot="1" x14ac:dyDescent="0.2">
      <c r="A29602" s="112"/>
    </row>
    <row r="29603" spans="1:19" ht="11.25" thickBot="1" x14ac:dyDescent="0.2">
      <c r="A29603" s="139" t="s">
        <v>366</v>
      </c>
      <c r="B29603" s="112"/>
      <c r="C29603" s="140">
        <v>0</v>
      </c>
      <c r="D29603" s="136">
        <v>0</v>
      </c>
      <c r="E29603" s="136">
        <v>0</v>
      </c>
      <c r="F29603" s="141" t="s">
        <v>14501</v>
      </c>
      <c r="G29603" s="141" t="s">
        <v>14501</v>
      </c>
      <c r="H29603" s="136">
        <v>0</v>
      </c>
      <c r="I29603" s="141" t="s">
        <v>14501</v>
      </c>
      <c r="J29603" s="136">
        <v>0</v>
      </c>
      <c r="K29603" s="141" t="s">
        <v>14501</v>
      </c>
      <c r="L29603" s="141" t="s">
        <v>14501</v>
      </c>
      <c r="M29603" s="141" t="s">
        <v>14501</v>
      </c>
      <c r="N29603" s="141" t="s">
        <v>14501</v>
      </c>
      <c r="O29603" s="141" t="s">
        <v>14501</v>
      </c>
      <c r="P29603" s="136">
        <v>0</v>
      </c>
      <c r="Q29603" s="141" t="s">
        <v>14501</v>
      </c>
      <c r="R29603" s="141" t="s">
        <v>14501</v>
      </c>
      <c r="S29603" s="141" t="s">
        <v>14501</v>
      </c>
    </row>
    <row r="29604" spans="1:19" ht="11.25" thickBot="1" x14ac:dyDescent="0.2">
      <c r="A29604" s="112"/>
    </row>
    <row r="29605" spans="1:19" ht="11.25" thickBot="1" x14ac:dyDescent="0.2">
      <c r="A29605" s="106" t="s">
        <v>357</v>
      </c>
      <c r="B29605" s="106" t="s">
        <v>358</v>
      </c>
      <c r="C29605" s="146" t="s">
        <v>53</v>
      </c>
      <c r="D29605" s="146" t="s">
        <v>54</v>
      </c>
      <c r="E29605" s="146" t="s">
        <v>55</v>
      </c>
      <c r="F29605" s="146" t="s">
        <v>56</v>
      </c>
      <c r="G29605" s="146" t="s">
        <v>14507</v>
      </c>
      <c r="H29605" s="146" t="s">
        <v>57</v>
      </c>
      <c r="I29605" s="146" t="s">
        <v>59</v>
      </c>
      <c r="J29605" s="146" t="s">
        <v>14508</v>
      </c>
      <c r="K29605" s="146" t="s">
        <v>60</v>
      </c>
      <c r="L29605" s="146" t="s">
        <v>61</v>
      </c>
      <c r="M29605" s="146" t="s">
        <v>62</v>
      </c>
      <c r="N29605" s="146" t="s">
        <v>14509</v>
      </c>
      <c r="O29605" s="146" t="s">
        <v>63</v>
      </c>
      <c r="P29605" s="146" t="s">
        <v>64</v>
      </c>
      <c r="Q29605" s="146" t="s">
        <v>66</v>
      </c>
      <c r="R29605" s="146" t="s">
        <v>14510</v>
      </c>
      <c r="S29605" s="146" t="s">
        <v>67</v>
      </c>
    </row>
    <row r="29606" spans="1:19" ht="11.25" thickBot="1" x14ac:dyDescent="0.2">
      <c r="A29606" s="107">
        <v>1</v>
      </c>
      <c r="B29606" s="132">
        <v>0.48364583333333333</v>
      </c>
      <c r="C29606" s="141" t="s">
        <v>14500</v>
      </c>
      <c r="D29606" s="141" t="s">
        <v>14500</v>
      </c>
      <c r="E29606" s="141" t="s">
        <v>14500</v>
      </c>
      <c r="F29606" s="108">
        <v>8584.1260000000002</v>
      </c>
      <c r="G29606" s="108">
        <v>86579.778000000006</v>
      </c>
      <c r="H29606" s="108">
        <v>1738.7940000000001</v>
      </c>
      <c r="I29606" s="141" t="s">
        <v>14500</v>
      </c>
      <c r="J29606" s="141" t="s">
        <v>14639</v>
      </c>
      <c r="K29606" s="108">
        <v>256.86700000000002</v>
      </c>
      <c r="L29606" s="108">
        <v>84.375</v>
      </c>
      <c r="M29606" s="108">
        <v>564.57100000000003</v>
      </c>
      <c r="N29606" s="141" t="s">
        <v>14640</v>
      </c>
      <c r="O29606" s="141" t="s">
        <v>14500</v>
      </c>
      <c r="P29606" s="108">
        <v>24728.154999999999</v>
      </c>
      <c r="Q29606" s="133">
        <v>0.38516</v>
      </c>
      <c r="R29606" s="141" t="s">
        <v>14500</v>
      </c>
      <c r="S29606" s="108">
        <v>264.44</v>
      </c>
    </row>
    <row r="29607" spans="1:19" ht="11.25" thickBot="1" x14ac:dyDescent="0.2">
      <c r="A29607" s="112"/>
    </row>
    <row r="29608" spans="1:19" ht="11.25" thickBot="1" x14ac:dyDescent="0.2">
      <c r="A29608" s="135" t="s">
        <v>362</v>
      </c>
      <c r="B29608" s="112"/>
      <c r="C29608" s="141" t="s">
        <v>14501</v>
      </c>
      <c r="D29608" s="141" t="s">
        <v>14501</v>
      </c>
      <c r="E29608" s="141" t="s">
        <v>14501</v>
      </c>
      <c r="F29608" s="136">
        <v>8584.1260000000002</v>
      </c>
      <c r="G29608" s="136">
        <v>86579.778000000006</v>
      </c>
      <c r="H29608" s="136">
        <v>1738.7940000000001</v>
      </c>
      <c r="I29608" s="141" t="s">
        <v>14501</v>
      </c>
      <c r="J29608" s="141" t="s">
        <v>14641</v>
      </c>
      <c r="K29608" s="136">
        <v>256.86700000000002</v>
      </c>
      <c r="L29608" s="136">
        <v>84.375</v>
      </c>
      <c r="M29608" s="136">
        <v>564.57100000000003</v>
      </c>
      <c r="N29608" s="141" t="s">
        <v>14642</v>
      </c>
      <c r="O29608" s="141" t="s">
        <v>14501</v>
      </c>
      <c r="P29608" s="136">
        <v>24728.154999999999</v>
      </c>
      <c r="Q29608" s="137">
        <v>0.38516</v>
      </c>
      <c r="R29608" s="141" t="s">
        <v>14501</v>
      </c>
      <c r="S29608" s="136">
        <v>264.44</v>
      </c>
    </row>
    <row r="29609" spans="1:19" ht="11.25" thickBot="1" x14ac:dyDescent="0.2">
      <c r="A29609" s="112"/>
    </row>
    <row r="29610" spans="1:19" ht="11.25" thickBot="1" x14ac:dyDescent="0.2">
      <c r="A29610" s="138" t="s">
        <v>364</v>
      </c>
      <c r="B29610" s="112"/>
      <c r="C29610" s="141" t="s">
        <v>14501</v>
      </c>
      <c r="D29610" s="141" t="s">
        <v>14501</v>
      </c>
      <c r="E29610" s="141" t="s">
        <v>14501</v>
      </c>
      <c r="F29610" s="136">
        <v>0</v>
      </c>
      <c r="G29610" s="136">
        <v>0</v>
      </c>
      <c r="H29610" s="136">
        <v>0</v>
      </c>
      <c r="I29610" s="141" t="s">
        <v>14501</v>
      </c>
      <c r="J29610" s="141" t="s">
        <v>14501</v>
      </c>
      <c r="K29610" s="136">
        <v>0</v>
      </c>
      <c r="L29610" s="136">
        <v>0</v>
      </c>
      <c r="M29610" s="136">
        <v>0</v>
      </c>
      <c r="N29610" s="141" t="s">
        <v>14501</v>
      </c>
      <c r="O29610" s="141" t="s">
        <v>14501</v>
      </c>
      <c r="P29610" s="136">
        <v>0</v>
      </c>
      <c r="Q29610" s="140" t="s">
        <v>3713</v>
      </c>
      <c r="R29610" s="141" t="s">
        <v>14501</v>
      </c>
      <c r="S29610" s="136">
        <v>0</v>
      </c>
    </row>
    <row r="29611" spans="1:19" ht="11.25" thickBot="1" x14ac:dyDescent="0.2">
      <c r="A29611" s="112"/>
    </row>
    <row r="29612" spans="1:19" ht="11.25" thickBot="1" x14ac:dyDescent="0.2">
      <c r="A29612" s="139" t="s">
        <v>366</v>
      </c>
      <c r="B29612" s="112"/>
      <c r="C29612" s="141" t="s">
        <v>14501</v>
      </c>
      <c r="D29612" s="141" t="s">
        <v>14501</v>
      </c>
      <c r="E29612" s="141" t="s">
        <v>14501</v>
      </c>
      <c r="F29612" s="136">
        <v>0</v>
      </c>
      <c r="G29612" s="136">
        <v>0</v>
      </c>
      <c r="H29612" s="136">
        <v>0</v>
      </c>
      <c r="I29612" s="141" t="s">
        <v>14501</v>
      </c>
      <c r="J29612" s="141" t="s">
        <v>14501</v>
      </c>
      <c r="K29612" s="136">
        <v>0</v>
      </c>
      <c r="L29612" s="136">
        <v>0</v>
      </c>
      <c r="M29612" s="136">
        <v>0</v>
      </c>
      <c r="N29612" s="141" t="s">
        <v>14501</v>
      </c>
      <c r="O29612" s="141" t="s">
        <v>14501</v>
      </c>
      <c r="P29612" s="136">
        <v>0</v>
      </c>
      <c r="Q29612" s="140">
        <v>0</v>
      </c>
      <c r="R29612" s="141" t="s">
        <v>14501</v>
      </c>
      <c r="S29612" s="136">
        <v>0</v>
      </c>
    </row>
    <row r="29613" spans="1:19" ht="11.25" thickBot="1" x14ac:dyDescent="0.2">
      <c r="A29613" s="112"/>
    </row>
    <row r="29614" spans="1:19" ht="11.25" thickBot="1" x14ac:dyDescent="0.2">
      <c r="A29614" s="106" t="s">
        <v>357</v>
      </c>
      <c r="B29614" s="106" t="s">
        <v>358</v>
      </c>
      <c r="C29614" s="146" t="s">
        <v>68</v>
      </c>
      <c r="D29614" s="146" t="s">
        <v>14511</v>
      </c>
    </row>
    <row r="29615" spans="1:19" ht="11.25" thickBot="1" x14ac:dyDescent="0.2">
      <c r="A29615" s="107">
        <v>1</v>
      </c>
      <c r="B29615" s="132">
        <v>0.48364583333333333</v>
      </c>
      <c r="C29615" s="108">
        <v>336.56</v>
      </c>
      <c r="D29615" s="141" t="s">
        <v>14500</v>
      </c>
    </row>
    <row r="29616" spans="1:19" ht="11.25" thickBot="1" x14ac:dyDescent="0.2">
      <c r="A29616" s="112"/>
    </row>
    <row r="29617" spans="1:19" ht="11.25" thickBot="1" x14ac:dyDescent="0.2">
      <c r="A29617" s="135" t="s">
        <v>362</v>
      </c>
      <c r="B29617" s="112"/>
      <c r="C29617" s="136">
        <v>336.56</v>
      </c>
      <c r="D29617" s="141" t="s">
        <v>14501</v>
      </c>
    </row>
    <row r="29618" spans="1:19" ht="11.25" thickBot="1" x14ac:dyDescent="0.2">
      <c r="A29618" s="112"/>
    </row>
    <row r="29619" spans="1:19" ht="11.25" thickBot="1" x14ac:dyDescent="0.2">
      <c r="A29619" s="138" t="s">
        <v>364</v>
      </c>
      <c r="B29619" s="112"/>
      <c r="C29619" s="136">
        <v>0</v>
      </c>
      <c r="D29619" s="141" t="s">
        <v>14501</v>
      </c>
    </row>
    <row r="29620" spans="1:19" ht="11.25" thickBot="1" x14ac:dyDescent="0.2">
      <c r="A29620" s="112"/>
    </row>
    <row r="29621" spans="1:19" ht="11.25" thickBot="1" x14ac:dyDescent="0.2">
      <c r="A29621" s="139" t="s">
        <v>366</v>
      </c>
      <c r="B29621" s="112"/>
      <c r="C29621" s="136">
        <v>0</v>
      </c>
      <c r="D29621" s="141" t="s">
        <v>14501</v>
      </c>
    </row>
    <row r="29622" spans="1:19" ht="10.5" x14ac:dyDescent="0.15">
      <c r="A29622" s="112"/>
    </row>
    <row r="29623" spans="1:19" x14ac:dyDescent="0.15">
      <c r="A29623" s="129"/>
      <c r="B29623" s="86" t="s">
        <v>1140</v>
      </c>
    </row>
    <row r="29624" spans="1:19" ht="9.75" thickBot="1" x14ac:dyDescent="0.2">
      <c r="A29624" s="81" t="s">
        <v>5871</v>
      </c>
    </row>
    <row r="29625" spans="1:19" ht="11.25" thickBot="1" x14ac:dyDescent="0.2">
      <c r="A29625" s="106" t="s">
        <v>357</v>
      </c>
      <c r="B29625" s="106" t="s">
        <v>358</v>
      </c>
      <c r="C29625" s="146" t="s">
        <v>14494</v>
      </c>
      <c r="D29625" s="146" t="s">
        <v>14495</v>
      </c>
      <c r="E29625" s="146" t="s">
        <v>14496</v>
      </c>
      <c r="F29625" s="146" t="s">
        <v>0</v>
      </c>
      <c r="G29625" s="146" t="s">
        <v>1</v>
      </c>
      <c r="H29625" s="146" t="s">
        <v>2</v>
      </c>
      <c r="I29625" s="146" t="s">
        <v>14497</v>
      </c>
      <c r="J29625" s="146" t="s">
        <v>3</v>
      </c>
      <c r="K29625" s="146" t="s">
        <v>14498</v>
      </c>
      <c r="L29625" s="146" t="s">
        <v>7</v>
      </c>
      <c r="M29625" s="146" t="s">
        <v>14499</v>
      </c>
      <c r="N29625" s="146" t="s">
        <v>10</v>
      </c>
      <c r="O29625" s="146" t="s">
        <v>11</v>
      </c>
      <c r="P29625" s="146" t="s">
        <v>12</v>
      </c>
      <c r="Q29625" s="146" t="s">
        <v>13</v>
      </c>
      <c r="R29625" s="146" t="s">
        <v>14</v>
      </c>
      <c r="S29625" s="146" t="s">
        <v>15</v>
      </c>
    </row>
    <row r="29626" spans="1:19" ht="11.25" thickBot="1" x14ac:dyDescent="0.2">
      <c r="A29626" s="107">
        <v>1</v>
      </c>
      <c r="B29626" s="132">
        <v>0.48877314814814815</v>
      </c>
      <c r="C29626" s="141" t="s">
        <v>14500</v>
      </c>
      <c r="D29626" s="141" t="s">
        <v>14500</v>
      </c>
      <c r="E29626" s="141" t="s">
        <v>14500</v>
      </c>
      <c r="F29626" s="108">
        <v>1461.6089999999999</v>
      </c>
      <c r="G29626" s="108">
        <v>1361.4280000000001</v>
      </c>
      <c r="H29626" s="108">
        <v>176.64599999999999</v>
      </c>
      <c r="I29626" s="108">
        <v>-244.97</v>
      </c>
      <c r="J29626" s="108">
        <v>187.40799999999999</v>
      </c>
      <c r="K29626" s="108">
        <v>-431.67200000000003</v>
      </c>
      <c r="L29626" s="133">
        <v>0.63524000000000003</v>
      </c>
      <c r="M29626" s="141" t="s">
        <v>14669</v>
      </c>
      <c r="N29626" s="108">
        <v>152.953</v>
      </c>
      <c r="O29626" s="108">
        <v>103.18600000000001</v>
      </c>
      <c r="P29626" s="108">
        <v>56.42</v>
      </c>
      <c r="Q29626" s="108">
        <v>3441.8449999999998</v>
      </c>
      <c r="R29626" s="141" t="s">
        <v>14500</v>
      </c>
      <c r="S29626" s="108">
        <v>129.76300000000001</v>
      </c>
    </row>
    <row r="29627" spans="1:19" ht="11.25" thickBot="1" x14ac:dyDescent="0.2">
      <c r="A29627" s="112"/>
    </row>
    <row r="29628" spans="1:19" ht="11.25" thickBot="1" x14ac:dyDescent="0.2">
      <c r="A29628" s="135" t="s">
        <v>362</v>
      </c>
      <c r="B29628" s="112"/>
      <c r="C29628" s="141" t="s">
        <v>14501</v>
      </c>
      <c r="D29628" s="141" t="s">
        <v>14501</v>
      </c>
      <c r="E29628" s="141" t="s">
        <v>14501</v>
      </c>
      <c r="F29628" s="136">
        <v>1461.6089999999999</v>
      </c>
      <c r="G29628" s="136">
        <v>1361.4280000000001</v>
      </c>
      <c r="H29628" s="136">
        <v>176.64599999999999</v>
      </c>
      <c r="I29628" s="136">
        <v>-244.97</v>
      </c>
      <c r="J29628" s="136">
        <v>187.40799999999999</v>
      </c>
      <c r="K29628" s="136">
        <v>-431.67200000000003</v>
      </c>
      <c r="L29628" s="137">
        <v>0.63524000000000003</v>
      </c>
      <c r="M29628" s="141" t="s">
        <v>14670</v>
      </c>
      <c r="N29628" s="136">
        <v>152.953</v>
      </c>
      <c r="O29628" s="136">
        <v>103.18600000000001</v>
      </c>
      <c r="P29628" s="136">
        <v>56.42</v>
      </c>
      <c r="Q29628" s="136">
        <v>3441.8449999999998</v>
      </c>
      <c r="R29628" s="141" t="s">
        <v>14501</v>
      </c>
      <c r="S29628" s="136">
        <v>129.76300000000001</v>
      </c>
    </row>
    <row r="29629" spans="1:19" ht="11.25" thickBot="1" x14ac:dyDescent="0.2">
      <c r="A29629" s="112"/>
    </row>
    <row r="29630" spans="1:19" ht="11.25" thickBot="1" x14ac:dyDescent="0.2">
      <c r="A29630" s="138" t="s">
        <v>364</v>
      </c>
      <c r="B29630" s="112"/>
      <c r="C29630" s="141" t="s">
        <v>14501</v>
      </c>
      <c r="D29630" s="141" t="s">
        <v>14501</v>
      </c>
      <c r="E29630" s="141" t="s">
        <v>14501</v>
      </c>
      <c r="F29630" s="136">
        <v>0</v>
      </c>
      <c r="G29630" s="136">
        <v>0</v>
      </c>
      <c r="H29630" s="136">
        <v>0</v>
      </c>
      <c r="I29630" s="136">
        <v>0</v>
      </c>
      <c r="J29630" s="136">
        <v>0</v>
      </c>
      <c r="K29630" s="136">
        <v>0</v>
      </c>
      <c r="L29630" s="140" t="s">
        <v>3713</v>
      </c>
      <c r="M29630" s="141" t="s">
        <v>3712</v>
      </c>
      <c r="N29630" s="136">
        <v>0</v>
      </c>
      <c r="O29630" s="136">
        <v>0</v>
      </c>
      <c r="P29630" s="136">
        <v>0</v>
      </c>
      <c r="Q29630" s="136">
        <v>0</v>
      </c>
      <c r="R29630" s="141" t="s">
        <v>14501</v>
      </c>
      <c r="S29630" s="136">
        <v>0</v>
      </c>
    </row>
    <row r="29631" spans="1:19" ht="11.25" thickBot="1" x14ac:dyDescent="0.2">
      <c r="A29631" s="112"/>
    </row>
    <row r="29632" spans="1:19" ht="11.25" thickBot="1" x14ac:dyDescent="0.2">
      <c r="A29632" s="139" t="s">
        <v>366</v>
      </c>
      <c r="B29632" s="112"/>
      <c r="C29632" s="141" t="s">
        <v>14501</v>
      </c>
      <c r="D29632" s="141" t="s">
        <v>14501</v>
      </c>
      <c r="E29632" s="141" t="s">
        <v>14501</v>
      </c>
      <c r="F29632" s="136">
        <v>0</v>
      </c>
      <c r="G29632" s="136">
        <v>0</v>
      </c>
      <c r="H29632" s="136">
        <v>0</v>
      </c>
      <c r="I29632" s="136">
        <v>0</v>
      </c>
      <c r="J29632" s="136">
        <v>0</v>
      </c>
      <c r="K29632" s="136">
        <v>0</v>
      </c>
      <c r="L29632" s="140">
        <v>0</v>
      </c>
      <c r="M29632" s="141" t="s">
        <v>3712</v>
      </c>
      <c r="N29632" s="136">
        <v>0</v>
      </c>
      <c r="O29632" s="136">
        <v>0</v>
      </c>
      <c r="P29632" s="136">
        <v>0</v>
      </c>
      <c r="Q29632" s="136">
        <v>0</v>
      </c>
      <c r="R29632" s="141" t="s">
        <v>14501</v>
      </c>
      <c r="S29632" s="136">
        <v>0</v>
      </c>
    </row>
    <row r="29633" spans="1:19" ht="11.25" thickBot="1" x14ac:dyDescent="0.2">
      <c r="A29633" s="112"/>
    </row>
    <row r="29634" spans="1:19" ht="11.25" thickBot="1" x14ac:dyDescent="0.2">
      <c r="A29634" s="106" t="s">
        <v>357</v>
      </c>
      <c r="B29634" s="106" t="s">
        <v>358</v>
      </c>
      <c r="C29634" s="146" t="s">
        <v>16</v>
      </c>
      <c r="D29634" s="146" t="s">
        <v>14502</v>
      </c>
      <c r="E29634" s="146" t="s">
        <v>14503</v>
      </c>
      <c r="F29634" s="146" t="s">
        <v>20</v>
      </c>
      <c r="G29634" s="146" t="s">
        <v>21</v>
      </c>
      <c r="H29634" s="146" t="s">
        <v>22</v>
      </c>
      <c r="I29634" s="146" t="s">
        <v>23</v>
      </c>
      <c r="J29634" s="146" t="s">
        <v>24</v>
      </c>
      <c r="K29634" s="146" t="s">
        <v>26</v>
      </c>
      <c r="L29634" s="146" t="s">
        <v>14504</v>
      </c>
      <c r="M29634" s="146" t="s">
        <v>27</v>
      </c>
      <c r="N29634" s="146" t="s">
        <v>28</v>
      </c>
      <c r="O29634" s="146" t="s">
        <v>29</v>
      </c>
      <c r="P29634" s="146" t="s">
        <v>30</v>
      </c>
      <c r="Q29634" s="146" t="s">
        <v>14505</v>
      </c>
      <c r="R29634" s="146" t="s">
        <v>32</v>
      </c>
      <c r="S29634" s="146" t="s">
        <v>33</v>
      </c>
    </row>
    <row r="29635" spans="1:19" ht="11.25" thickBot="1" x14ac:dyDescent="0.2">
      <c r="A29635" s="107">
        <v>1</v>
      </c>
      <c r="B29635" s="132">
        <v>0.48877314814814815</v>
      </c>
      <c r="C29635" s="108">
        <v>1006.133</v>
      </c>
      <c r="D29635" s="108">
        <v>816.774</v>
      </c>
      <c r="E29635" s="141" t="s">
        <v>14500</v>
      </c>
      <c r="F29635" s="133">
        <v>0.52802000000000004</v>
      </c>
      <c r="G29635" s="108">
        <v>495.89</v>
      </c>
      <c r="H29635" s="141" t="s">
        <v>14634</v>
      </c>
      <c r="I29635" s="141" t="s">
        <v>14500</v>
      </c>
      <c r="J29635" s="108">
        <v>5.0439999999999996</v>
      </c>
      <c r="K29635" s="133">
        <v>0.51358999999999999</v>
      </c>
      <c r="L29635" s="108">
        <v>22374.145</v>
      </c>
      <c r="M29635" s="108">
        <v>179451.22</v>
      </c>
      <c r="N29635" s="108">
        <v>834.976</v>
      </c>
      <c r="O29635" s="141" t="s">
        <v>14500</v>
      </c>
      <c r="P29635" s="141" t="s">
        <v>14500</v>
      </c>
      <c r="Q29635" s="108">
        <v>-351.82600000000002</v>
      </c>
      <c r="R29635" s="108">
        <v>-7.6219999999999999</v>
      </c>
      <c r="S29635" s="141" t="s">
        <v>14500</v>
      </c>
    </row>
    <row r="29636" spans="1:19" ht="11.25" thickBot="1" x14ac:dyDescent="0.2">
      <c r="A29636" s="112"/>
    </row>
    <row r="29637" spans="1:19" ht="11.25" thickBot="1" x14ac:dyDescent="0.2">
      <c r="A29637" s="135" t="s">
        <v>362</v>
      </c>
      <c r="B29637" s="112"/>
      <c r="C29637" s="136">
        <v>1006.133</v>
      </c>
      <c r="D29637" s="136">
        <v>816.774</v>
      </c>
      <c r="E29637" s="141" t="s">
        <v>14501</v>
      </c>
      <c r="F29637" s="137">
        <v>0.52802000000000004</v>
      </c>
      <c r="G29637" s="136">
        <v>495.89</v>
      </c>
      <c r="H29637" s="141" t="s">
        <v>14636</v>
      </c>
      <c r="I29637" s="141" t="s">
        <v>14501</v>
      </c>
      <c r="J29637" s="136">
        <v>5.0439999999999996</v>
      </c>
      <c r="K29637" s="137">
        <v>0.51358999999999999</v>
      </c>
      <c r="L29637" s="136">
        <v>22374.145</v>
      </c>
      <c r="M29637" s="136">
        <v>179451.22</v>
      </c>
      <c r="N29637" s="136">
        <v>834.976</v>
      </c>
      <c r="O29637" s="141" t="s">
        <v>14501</v>
      </c>
      <c r="P29637" s="141" t="s">
        <v>14501</v>
      </c>
      <c r="Q29637" s="136">
        <v>-351.82600000000002</v>
      </c>
      <c r="R29637" s="136">
        <v>-7.6219999999999999</v>
      </c>
      <c r="S29637" s="141" t="s">
        <v>14501</v>
      </c>
    </row>
    <row r="29638" spans="1:19" ht="11.25" thickBot="1" x14ac:dyDescent="0.2">
      <c r="A29638" s="112"/>
    </row>
    <row r="29639" spans="1:19" ht="11.25" thickBot="1" x14ac:dyDescent="0.2">
      <c r="A29639" s="138" t="s">
        <v>364</v>
      </c>
      <c r="B29639" s="112"/>
      <c r="C29639" s="136">
        <v>0</v>
      </c>
      <c r="D29639" s="136">
        <v>0</v>
      </c>
      <c r="E29639" s="141" t="s">
        <v>14501</v>
      </c>
      <c r="F29639" s="140" t="s">
        <v>3713</v>
      </c>
      <c r="G29639" s="136">
        <v>0</v>
      </c>
      <c r="H29639" s="141" t="s">
        <v>14501</v>
      </c>
      <c r="I29639" s="141" t="s">
        <v>14501</v>
      </c>
      <c r="J29639" s="136">
        <v>0</v>
      </c>
      <c r="K29639" s="140" t="s">
        <v>3713</v>
      </c>
      <c r="L29639" s="136">
        <v>0</v>
      </c>
      <c r="M29639" s="136">
        <v>0</v>
      </c>
      <c r="N29639" s="136">
        <v>0</v>
      </c>
      <c r="O29639" s="141" t="s">
        <v>14501</v>
      </c>
      <c r="P29639" s="141" t="s">
        <v>14501</v>
      </c>
      <c r="Q29639" s="136">
        <v>0</v>
      </c>
      <c r="R29639" s="136">
        <v>0</v>
      </c>
      <c r="S29639" s="141" t="s">
        <v>14501</v>
      </c>
    </row>
    <row r="29640" spans="1:19" ht="11.25" thickBot="1" x14ac:dyDescent="0.2">
      <c r="A29640" s="112"/>
    </row>
    <row r="29641" spans="1:19" ht="11.25" thickBot="1" x14ac:dyDescent="0.2">
      <c r="A29641" s="139" t="s">
        <v>366</v>
      </c>
      <c r="B29641" s="112"/>
      <c r="C29641" s="136">
        <v>0</v>
      </c>
      <c r="D29641" s="136">
        <v>0</v>
      </c>
      <c r="E29641" s="141" t="s">
        <v>14501</v>
      </c>
      <c r="F29641" s="140">
        <v>0</v>
      </c>
      <c r="G29641" s="136">
        <v>0</v>
      </c>
      <c r="H29641" s="141" t="s">
        <v>14501</v>
      </c>
      <c r="I29641" s="141" t="s">
        <v>14501</v>
      </c>
      <c r="J29641" s="136">
        <v>0</v>
      </c>
      <c r="K29641" s="140">
        <v>0</v>
      </c>
      <c r="L29641" s="136">
        <v>0</v>
      </c>
      <c r="M29641" s="136">
        <v>0</v>
      </c>
      <c r="N29641" s="136">
        <v>0</v>
      </c>
      <c r="O29641" s="141" t="s">
        <v>14501</v>
      </c>
      <c r="P29641" s="141" t="s">
        <v>14501</v>
      </c>
      <c r="Q29641" s="136">
        <v>0</v>
      </c>
      <c r="R29641" s="136">
        <v>0</v>
      </c>
      <c r="S29641" s="141" t="s">
        <v>14501</v>
      </c>
    </row>
    <row r="29642" spans="1:19" ht="11.25" thickBot="1" x14ac:dyDescent="0.2">
      <c r="A29642" s="112"/>
    </row>
    <row r="29643" spans="1:19" ht="11.25" thickBot="1" x14ac:dyDescent="0.2">
      <c r="A29643" s="106" t="s">
        <v>357</v>
      </c>
      <c r="B29643" s="106" t="s">
        <v>358</v>
      </c>
      <c r="C29643" s="146" t="s">
        <v>35</v>
      </c>
      <c r="D29643" s="146" t="s">
        <v>36</v>
      </c>
      <c r="E29643" s="146" t="s">
        <v>14506</v>
      </c>
      <c r="F29643" s="146" t="s">
        <v>38</v>
      </c>
      <c r="G29643" s="146" t="s">
        <v>39</v>
      </c>
      <c r="H29643" s="146" t="s">
        <v>41</v>
      </c>
      <c r="I29643" s="146" t="s">
        <v>42</v>
      </c>
      <c r="J29643" s="146" t="s">
        <v>43</v>
      </c>
      <c r="K29643" s="146" t="s">
        <v>44</v>
      </c>
      <c r="L29643" s="146" t="s">
        <v>45</v>
      </c>
      <c r="M29643" s="146" t="s">
        <v>46</v>
      </c>
      <c r="N29643" s="146" t="s">
        <v>47</v>
      </c>
      <c r="O29643" s="146" t="s">
        <v>48</v>
      </c>
      <c r="P29643" s="146" t="s">
        <v>49</v>
      </c>
      <c r="Q29643" s="146" t="s">
        <v>50</v>
      </c>
      <c r="R29643" s="146" t="s">
        <v>51</v>
      </c>
      <c r="S29643" s="146" t="s">
        <v>52</v>
      </c>
    </row>
    <row r="29644" spans="1:19" ht="11.25" thickBot="1" x14ac:dyDescent="0.2">
      <c r="A29644" s="107">
        <v>1</v>
      </c>
      <c r="B29644" s="132">
        <v>0.48877314814814815</v>
      </c>
      <c r="C29644" s="133">
        <v>0.46961999999999998</v>
      </c>
      <c r="D29644" s="108">
        <v>1985.904</v>
      </c>
      <c r="E29644" s="108">
        <v>440.01100000000002</v>
      </c>
      <c r="F29644" s="141" t="s">
        <v>14500</v>
      </c>
      <c r="G29644" s="141" t="s">
        <v>14500</v>
      </c>
      <c r="H29644" s="108">
        <v>119.306</v>
      </c>
      <c r="I29644" s="108">
        <v>75.066999999999993</v>
      </c>
      <c r="J29644" s="108">
        <v>488.62799999999999</v>
      </c>
      <c r="K29644" s="141" t="s">
        <v>14500</v>
      </c>
      <c r="L29644" s="141" t="s">
        <v>14637</v>
      </c>
      <c r="M29644" s="141" t="s">
        <v>14500</v>
      </c>
      <c r="N29644" s="141" t="s">
        <v>14500</v>
      </c>
      <c r="O29644" s="141" t="s">
        <v>14500</v>
      </c>
      <c r="P29644" s="141" t="s">
        <v>14500</v>
      </c>
      <c r="Q29644" s="141" t="s">
        <v>14500</v>
      </c>
      <c r="R29644" s="141" t="s">
        <v>14500</v>
      </c>
      <c r="S29644" s="141" t="s">
        <v>14500</v>
      </c>
    </row>
    <row r="29645" spans="1:19" ht="11.25" thickBot="1" x14ac:dyDescent="0.2">
      <c r="A29645" s="112"/>
    </row>
    <row r="29646" spans="1:19" ht="11.25" thickBot="1" x14ac:dyDescent="0.2">
      <c r="A29646" s="135" t="s">
        <v>362</v>
      </c>
      <c r="B29646" s="112"/>
      <c r="C29646" s="137">
        <v>0.46961999999999998</v>
      </c>
      <c r="D29646" s="136">
        <v>1985.904</v>
      </c>
      <c r="E29646" s="136">
        <v>440.01100000000002</v>
      </c>
      <c r="F29646" s="141" t="s">
        <v>14501</v>
      </c>
      <c r="G29646" s="141" t="s">
        <v>14501</v>
      </c>
      <c r="H29646" s="136">
        <v>119.306</v>
      </c>
      <c r="I29646" s="136">
        <v>75.066999999999993</v>
      </c>
      <c r="J29646" s="136">
        <v>488.62799999999999</v>
      </c>
      <c r="K29646" s="141" t="s">
        <v>14501</v>
      </c>
      <c r="L29646" s="141" t="s">
        <v>14638</v>
      </c>
      <c r="M29646" s="141" t="s">
        <v>14501</v>
      </c>
      <c r="N29646" s="141" t="s">
        <v>14501</v>
      </c>
      <c r="O29646" s="141" t="s">
        <v>14501</v>
      </c>
      <c r="P29646" s="141" t="s">
        <v>14501</v>
      </c>
      <c r="Q29646" s="141" t="s">
        <v>14501</v>
      </c>
      <c r="R29646" s="141" t="s">
        <v>14501</v>
      </c>
      <c r="S29646" s="141" t="s">
        <v>14501</v>
      </c>
    </row>
    <row r="29647" spans="1:19" ht="11.25" thickBot="1" x14ac:dyDescent="0.2">
      <c r="A29647" s="112"/>
    </row>
    <row r="29648" spans="1:19" ht="11.25" thickBot="1" x14ac:dyDescent="0.2">
      <c r="A29648" s="138" t="s">
        <v>364</v>
      </c>
      <c r="B29648" s="112"/>
      <c r="C29648" s="140" t="s">
        <v>3713</v>
      </c>
      <c r="D29648" s="136">
        <v>0</v>
      </c>
      <c r="E29648" s="136">
        <v>0</v>
      </c>
      <c r="F29648" s="141" t="s">
        <v>14501</v>
      </c>
      <c r="G29648" s="141" t="s">
        <v>14501</v>
      </c>
      <c r="H29648" s="136">
        <v>0</v>
      </c>
      <c r="I29648" s="136">
        <v>0</v>
      </c>
      <c r="J29648" s="136">
        <v>0</v>
      </c>
      <c r="K29648" s="141" t="s">
        <v>14501</v>
      </c>
      <c r="L29648" s="141" t="s">
        <v>14501</v>
      </c>
      <c r="M29648" s="141" t="s">
        <v>14501</v>
      </c>
      <c r="N29648" s="141" t="s">
        <v>14501</v>
      </c>
      <c r="O29648" s="141" t="s">
        <v>14501</v>
      </c>
      <c r="P29648" s="141" t="s">
        <v>14501</v>
      </c>
      <c r="Q29648" s="141" t="s">
        <v>14501</v>
      </c>
      <c r="R29648" s="141" t="s">
        <v>14501</v>
      </c>
      <c r="S29648" s="141" t="s">
        <v>14501</v>
      </c>
    </row>
    <row r="29649" spans="1:19" ht="11.25" thickBot="1" x14ac:dyDescent="0.2">
      <c r="A29649" s="112"/>
    </row>
    <row r="29650" spans="1:19" ht="11.25" thickBot="1" x14ac:dyDescent="0.2">
      <c r="A29650" s="139" t="s">
        <v>366</v>
      </c>
      <c r="B29650" s="112"/>
      <c r="C29650" s="140">
        <v>0</v>
      </c>
      <c r="D29650" s="136">
        <v>0</v>
      </c>
      <c r="E29650" s="136">
        <v>0</v>
      </c>
      <c r="F29650" s="141" t="s">
        <v>14501</v>
      </c>
      <c r="G29650" s="141" t="s">
        <v>14501</v>
      </c>
      <c r="H29650" s="136">
        <v>0</v>
      </c>
      <c r="I29650" s="136">
        <v>0</v>
      </c>
      <c r="J29650" s="136">
        <v>0</v>
      </c>
      <c r="K29650" s="141" t="s">
        <v>14501</v>
      </c>
      <c r="L29650" s="141" t="s">
        <v>14501</v>
      </c>
      <c r="M29650" s="141" t="s">
        <v>14501</v>
      </c>
      <c r="N29650" s="141" t="s">
        <v>14501</v>
      </c>
      <c r="O29650" s="141" t="s">
        <v>14501</v>
      </c>
      <c r="P29650" s="141" t="s">
        <v>14501</v>
      </c>
      <c r="Q29650" s="141" t="s">
        <v>14501</v>
      </c>
      <c r="R29650" s="141" t="s">
        <v>14501</v>
      </c>
      <c r="S29650" s="141" t="s">
        <v>14501</v>
      </c>
    </row>
    <row r="29651" spans="1:19" ht="11.25" thickBot="1" x14ac:dyDescent="0.2">
      <c r="A29651" s="112"/>
    </row>
    <row r="29652" spans="1:19" ht="11.25" thickBot="1" x14ac:dyDescent="0.2">
      <c r="A29652" s="106" t="s">
        <v>357</v>
      </c>
      <c r="B29652" s="106" t="s">
        <v>358</v>
      </c>
      <c r="C29652" s="146" t="s">
        <v>53</v>
      </c>
      <c r="D29652" s="146" t="s">
        <v>54</v>
      </c>
      <c r="E29652" s="146" t="s">
        <v>55</v>
      </c>
      <c r="F29652" s="146" t="s">
        <v>56</v>
      </c>
      <c r="G29652" s="146" t="s">
        <v>14507</v>
      </c>
      <c r="H29652" s="146" t="s">
        <v>57</v>
      </c>
      <c r="I29652" s="146" t="s">
        <v>59</v>
      </c>
      <c r="J29652" s="146" t="s">
        <v>14508</v>
      </c>
      <c r="K29652" s="146" t="s">
        <v>60</v>
      </c>
      <c r="L29652" s="146" t="s">
        <v>61</v>
      </c>
      <c r="M29652" s="146" t="s">
        <v>62</v>
      </c>
      <c r="N29652" s="146" t="s">
        <v>14509</v>
      </c>
      <c r="O29652" s="146" t="s">
        <v>63</v>
      </c>
      <c r="P29652" s="146" t="s">
        <v>64</v>
      </c>
      <c r="Q29652" s="146" t="s">
        <v>66</v>
      </c>
      <c r="R29652" s="146" t="s">
        <v>14510</v>
      </c>
      <c r="S29652" s="146" t="s">
        <v>67</v>
      </c>
    </row>
    <row r="29653" spans="1:19" ht="11.25" thickBot="1" x14ac:dyDescent="0.2">
      <c r="A29653" s="107">
        <v>1</v>
      </c>
      <c r="B29653" s="132">
        <v>0.48877314814814815</v>
      </c>
      <c r="C29653" s="141" t="s">
        <v>14500</v>
      </c>
      <c r="D29653" s="141" t="s">
        <v>14500</v>
      </c>
      <c r="E29653" s="141" t="s">
        <v>14500</v>
      </c>
      <c r="F29653" s="108">
        <v>4721.3999999999996</v>
      </c>
      <c r="G29653" s="108">
        <v>125528.18</v>
      </c>
      <c r="H29653" s="108">
        <v>7858.6620000000003</v>
      </c>
      <c r="I29653" s="141" t="s">
        <v>14500</v>
      </c>
      <c r="J29653" s="141" t="s">
        <v>14639</v>
      </c>
      <c r="K29653" s="141" t="s">
        <v>14500</v>
      </c>
      <c r="L29653" s="108">
        <v>84.605000000000004</v>
      </c>
      <c r="M29653" s="108">
        <v>970.82500000000005</v>
      </c>
      <c r="N29653" s="108">
        <v>0.85499999999999998</v>
      </c>
      <c r="O29653" s="108">
        <v>107.886</v>
      </c>
      <c r="P29653" s="108">
        <v>24402.260999999999</v>
      </c>
      <c r="Q29653" s="133">
        <v>0.38318999999999998</v>
      </c>
      <c r="R29653" s="141" t="s">
        <v>14500</v>
      </c>
      <c r="S29653" s="108">
        <v>797.42100000000005</v>
      </c>
    </row>
    <row r="29654" spans="1:19" ht="11.25" thickBot="1" x14ac:dyDescent="0.2">
      <c r="A29654" s="112"/>
    </row>
    <row r="29655" spans="1:19" ht="11.25" thickBot="1" x14ac:dyDescent="0.2">
      <c r="A29655" s="135" t="s">
        <v>362</v>
      </c>
      <c r="B29655" s="112"/>
      <c r="C29655" s="141" t="s">
        <v>14501</v>
      </c>
      <c r="D29655" s="141" t="s">
        <v>14501</v>
      </c>
      <c r="E29655" s="141" t="s">
        <v>14501</v>
      </c>
      <c r="F29655" s="136">
        <v>4721.3999999999996</v>
      </c>
      <c r="G29655" s="136">
        <v>125528.18</v>
      </c>
      <c r="H29655" s="136">
        <v>7858.6620000000003</v>
      </c>
      <c r="I29655" s="141" t="s">
        <v>14501</v>
      </c>
      <c r="J29655" s="141" t="s">
        <v>14641</v>
      </c>
      <c r="K29655" s="141" t="s">
        <v>14501</v>
      </c>
      <c r="L29655" s="136">
        <v>84.605000000000004</v>
      </c>
      <c r="M29655" s="136">
        <v>970.82500000000005</v>
      </c>
      <c r="N29655" s="136">
        <v>0.85499999999999998</v>
      </c>
      <c r="O29655" s="136">
        <v>107.886</v>
      </c>
      <c r="P29655" s="136">
        <v>24402.260999999999</v>
      </c>
      <c r="Q29655" s="137">
        <v>0.38318999999999998</v>
      </c>
      <c r="R29655" s="141" t="s">
        <v>14501</v>
      </c>
      <c r="S29655" s="136">
        <v>797.42100000000005</v>
      </c>
    </row>
    <row r="29656" spans="1:19" ht="11.25" thickBot="1" x14ac:dyDescent="0.2">
      <c r="A29656" s="112"/>
    </row>
    <row r="29657" spans="1:19" ht="11.25" thickBot="1" x14ac:dyDescent="0.2">
      <c r="A29657" s="138" t="s">
        <v>364</v>
      </c>
      <c r="B29657" s="112"/>
      <c r="C29657" s="141" t="s">
        <v>14501</v>
      </c>
      <c r="D29657" s="141" t="s">
        <v>14501</v>
      </c>
      <c r="E29657" s="141" t="s">
        <v>14501</v>
      </c>
      <c r="F29657" s="136">
        <v>0</v>
      </c>
      <c r="G29657" s="136">
        <v>0</v>
      </c>
      <c r="H29657" s="136">
        <v>0</v>
      </c>
      <c r="I29657" s="141" t="s">
        <v>14501</v>
      </c>
      <c r="J29657" s="141" t="s">
        <v>14501</v>
      </c>
      <c r="K29657" s="141" t="s">
        <v>14501</v>
      </c>
      <c r="L29657" s="136">
        <v>0</v>
      </c>
      <c r="M29657" s="136">
        <v>0</v>
      </c>
      <c r="N29657" s="136">
        <v>0</v>
      </c>
      <c r="O29657" s="136">
        <v>0</v>
      </c>
      <c r="P29657" s="136">
        <v>0</v>
      </c>
      <c r="Q29657" s="140" t="s">
        <v>3713</v>
      </c>
      <c r="R29657" s="141" t="s">
        <v>14501</v>
      </c>
      <c r="S29657" s="136">
        <v>0</v>
      </c>
    </row>
    <row r="29658" spans="1:19" ht="11.25" thickBot="1" x14ac:dyDescent="0.2">
      <c r="A29658" s="112"/>
    </row>
    <row r="29659" spans="1:19" ht="11.25" thickBot="1" x14ac:dyDescent="0.2">
      <c r="A29659" s="139" t="s">
        <v>366</v>
      </c>
      <c r="B29659" s="112"/>
      <c r="C29659" s="141" t="s">
        <v>14501</v>
      </c>
      <c r="D29659" s="141" t="s">
        <v>14501</v>
      </c>
      <c r="E29659" s="141" t="s">
        <v>14501</v>
      </c>
      <c r="F29659" s="136">
        <v>0</v>
      </c>
      <c r="G29659" s="136">
        <v>0</v>
      </c>
      <c r="H29659" s="136">
        <v>0</v>
      </c>
      <c r="I29659" s="141" t="s">
        <v>14501</v>
      </c>
      <c r="J29659" s="141" t="s">
        <v>14501</v>
      </c>
      <c r="K29659" s="141" t="s">
        <v>14501</v>
      </c>
      <c r="L29659" s="136">
        <v>0</v>
      </c>
      <c r="M29659" s="136">
        <v>0</v>
      </c>
      <c r="N29659" s="136">
        <v>0</v>
      </c>
      <c r="O29659" s="136">
        <v>0</v>
      </c>
      <c r="P29659" s="136">
        <v>0</v>
      </c>
      <c r="Q29659" s="140">
        <v>0</v>
      </c>
      <c r="R29659" s="141" t="s">
        <v>14501</v>
      </c>
      <c r="S29659" s="136">
        <v>0</v>
      </c>
    </row>
    <row r="29660" spans="1:19" ht="11.25" thickBot="1" x14ac:dyDescent="0.2">
      <c r="A29660" s="112"/>
    </row>
    <row r="29661" spans="1:19" ht="11.25" thickBot="1" x14ac:dyDescent="0.2">
      <c r="A29661" s="106" t="s">
        <v>357</v>
      </c>
      <c r="B29661" s="106" t="s">
        <v>358</v>
      </c>
      <c r="C29661" s="146" t="s">
        <v>68</v>
      </c>
      <c r="D29661" s="146" t="s">
        <v>14511</v>
      </c>
    </row>
    <row r="29662" spans="1:19" ht="11.25" thickBot="1" x14ac:dyDescent="0.2">
      <c r="A29662" s="107">
        <v>1</v>
      </c>
      <c r="B29662" s="132">
        <v>0.48877314814814815</v>
      </c>
      <c r="C29662" s="108">
        <v>745.63499999999999</v>
      </c>
      <c r="D29662" s="141" t="s">
        <v>14500</v>
      </c>
    </row>
    <row r="29663" spans="1:19" ht="11.25" thickBot="1" x14ac:dyDescent="0.2">
      <c r="A29663" s="112"/>
    </row>
    <row r="29664" spans="1:19" ht="11.25" thickBot="1" x14ac:dyDescent="0.2">
      <c r="A29664" s="135" t="s">
        <v>362</v>
      </c>
      <c r="B29664" s="112"/>
      <c r="C29664" s="136">
        <v>745.63499999999999</v>
      </c>
      <c r="D29664" s="141" t="s">
        <v>14501</v>
      </c>
    </row>
    <row r="29665" spans="1:19" ht="11.25" thickBot="1" x14ac:dyDescent="0.2">
      <c r="A29665" s="112"/>
    </row>
    <row r="29666" spans="1:19" ht="11.25" thickBot="1" x14ac:dyDescent="0.2">
      <c r="A29666" s="138" t="s">
        <v>364</v>
      </c>
      <c r="B29666" s="112"/>
      <c r="C29666" s="136">
        <v>0</v>
      </c>
      <c r="D29666" s="141" t="s">
        <v>14501</v>
      </c>
    </row>
    <row r="29667" spans="1:19" ht="11.25" thickBot="1" x14ac:dyDescent="0.2">
      <c r="A29667" s="112"/>
    </row>
    <row r="29668" spans="1:19" ht="11.25" thickBot="1" x14ac:dyDescent="0.2">
      <c r="A29668" s="139" t="s">
        <v>366</v>
      </c>
      <c r="B29668" s="112"/>
      <c r="C29668" s="136">
        <v>0</v>
      </c>
      <c r="D29668" s="141" t="s">
        <v>14501</v>
      </c>
    </row>
    <row r="29669" spans="1:19" ht="10.5" x14ac:dyDescent="0.15">
      <c r="A29669" s="112"/>
    </row>
    <row r="29670" spans="1:19" x14ac:dyDescent="0.15">
      <c r="A29670" s="129"/>
      <c r="B29670" s="86" t="s">
        <v>1182</v>
      </c>
    </row>
    <row r="29671" spans="1:19" ht="9.75" thickBot="1" x14ac:dyDescent="0.2">
      <c r="A29671" s="81" t="s">
        <v>5871</v>
      </c>
    </row>
    <row r="29672" spans="1:19" ht="11.25" thickBot="1" x14ac:dyDescent="0.2">
      <c r="A29672" s="106" t="s">
        <v>357</v>
      </c>
      <c r="B29672" s="106" t="s">
        <v>358</v>
      </c>
      <c r="C29672" s="146" t="s">
        <v>14494</v>
      </c>
      <c r="D29672" s="146" t="s">
        <v>14495</v>
      </c>
      <c r="E29672" s="146" t="s">
        <v>14496</v>
      </c>
      <c r="F29672" s="146" t="s">
        <v>0</v>
      </c>
      <c r="G29672" s="146" t="s">
        <v>1</v>
      </c>
      <c r="H29672" s="146" t="s">
        <v>2</v>
      </c>
      <c r="I29672" s="146" t="s">
        <v>14497</v>
      </c>
      <c r="J29672" s="146" t="s">
        <v>3</v>
      </c>
      <c r="K29672" s="146" t="s">
        <v>14498</v>
      </c>
      <c r="L29672" s="146" t="s">
        <v>7</v>
      </c>
      <c r="M29672" s="146" t="s">
        <v>14499</v>
      </c>
      <c r="N29672" s="146" t="s">
        <v>10</v>
      </c>
      <c r="O29672" s="146" t="s">
        <v>11</v>
      </c>
      <c r="P29672" s="146" t="s">
        <v>12</v>
      </c>
      <c r="Q29672" s="146" t="s">
        <v>13</v>
      </c>
      <c r="R29672" s="146" t="s">
        <v>14</v>
      </c>
      <c r="S29672" s="146" t="s">
        <v>15</v>
      </c>
    </row>
    <row r="29673" spans="1:19" ht="11.25" thickBot="1" x14ac:dyDescent="0.2">
      <c r="A29673" s="107">
        <v>1</v>
      </c>
      <c r="B29673" s="132">
        <v>0.4939236111111111</v>
      </c>
      <c r="C29673" s="141" t="s">
        <v>14500</v>
      </c>
      <c r="D29673" s="141" t="s">
        <v>14500</v>
      </c>
      <c r="E29673" s="108">
        <v>52.216000000000001</v>
      </c>
      <c r="F29673" s="108">
        <v>-104.17700000000001</v>
      </c>
      <c r="G29673" s="108">
        <v>1087.6130000000001</v>
      </c>
      <c r="H29673" s="108">
        <v>218.99700000000001</v>
      </c>
      <c r="I29673" s="108">
        <v>-181.40899999999999</v>
      </c>
      <c r="J29673" s="108">
        <v>52.216000000000001</v>
      </c>
      <c r="K29673" s="108">
        <v>-41.335000000000001</v>
      </c>
      <c r="L29673" s="133">
        <v>0.63837999999999995</v>
      </c>
      <c r="M29673" s="141" t="s">
        <v>14671</v>
      </c>
      <c r="N29673" s="108">
        <v>-126.724</v>
      </c>
      <c r="O29673" s="108">
        <v>-45.143000000000001</v>
      </c>
      <c r="P29673" s="108">
        <v>55.648000000000003</v>
      </c>
      <c r="Q29673" s="108">
        <v>1115.924</v>
      </c>
      <c r="R29673" s="141" t="s">
        <v>14500</v>
      </c>
      <c r="S29673" s="141" t="s">
        <v>14500</v>
      </c>
    </row>
    <row r="29674" spans="1:19" ht="11.25" thickBot="1" x14ac:dyDescent="0.2">
      <c r="A29674" s="112"/>
    </row>
    <row r="29675" spans="1:19" ht="11.25" thickBot="1" x14ac:dyDescent="0.2">
      <c r="A29675" s="135" t="s">
        <v>362</v>
      </c>
      <c r="B29675" s="112"/>
      <c r="C29675" s="141" t="s">
        <v>14501</v>
      </c>
      <c r="D29675" s="141" t="s">
        <v>14501</v>
      </c>
      <c r="E29675" s="136">
        <v>52.216000000000001</v>
      </c>
      <c r="F29675" s="136">
        <v>-104.17700000000001</v>
      </c>
      <c r="G29675" s="136">
        <v>1087.6130000000001</v>
      </c>
      <c r="H29675" s="136">
        <v>218.99700000000001</v>
      </c>
      <c r="I29675" s="136">
        <v>-181.40899999999999</v>
      </c>
      <c r="J29675" s="136">
        <v>52.216000000000001</v>
      </c>
      <c r="K29675" s="136">
        <v>-41.335000000000001</v>
      </c>
      <c r="L29675" s="137">
        <v>0.63837999999999995</v>
      </c>
      <c r="M29675" s="141" t="s">
        <v>14672</v>
      </c>
      <c r="N29675" s="136">
        <v>-126.724</v>
      </c>
      <c r="O29675" s="136">
        <v>-45.143000000000001</v>
      </c>
      <c r="P29675" s="136">
        <v>55.648000000000003</v>
      </c>
      <c r="Q29675" s="136">
        <v>1115.924</v>
      </c>
      <c r="R29675" s="141" t="s">
        <v>14501</v>
      </c>
      <c r="S29675" s="141" t="s">
        <v>14501</v>
      </c>
    </row>
    <row r="29676" spans="1:19" ht="11.25" thickBot="1" x14ac:dyDescent="0.2">
      <c r="A29676" s="112"/>
    </row>
    <row r="29677" spans="1:19" ht="11.25" thickBot="1" x14ac:dyDescent="0.2">
      <c r="A29677" s="138" t="s">
        <v>364</v>
      </c>
      <c r="B29677" s="112"/>
      <c r="C29677" s="141" t="s">
        <v>14501</v>
      </c>
      <c r="D29677" s="141" t="s">
        <v>14501</v>
      </c>
      <c r="E29677" s="136">
        <v>0</v>
      </c>
      <c r="F29677" s="136">
        <v>0</v>
      </c>
      <c r="G29677" s="136">
        <v>0</v>
      </c>
      <c r="H29677" s="136">
        <v>0</v>
      </c>
      <c r="I29677" s="136">
        <v>0</v>
      </c>
      <c r="J29677" s="136">
        <v>0</v>
      </c>
      <c r="K29677" s="136">
        <v>0</v>
      </c>
      <c r="L29677" s="140" t="s">
        <v>3713</v>
      </c>
      <c r="M29677" s="141" t="s">
        <v>3712</v>
      </c>
      <c r="N29677" s="136">
        <v>0</v>
      </c>
      <c r="O29677" s="136">
        <v>0</v>
      </c>
      <c r="P29677" s="136">
        <v>0</v>
      </c>
      <c r="Q29677" s="136">
        <v>0</v>
      </c>
      <c r="R29677" s="141" t="s">
        <v>14501</v>
      </c>
      <c r="S29677" s="141" t="s">
        <v>14501</v>
      </c>
    </row>
    <row r="29678" spans="1:19" ht="11.25" thickBot="1" x14ac:dyDescent="0.2">
      <c r="A29678" s="112"/>
    </row>
    <row r="29679" spans="1:19" ht="11.25" thickBot="1" x14ac:dyDescent="0.2">
      <c r="A29679" s="139" t="s">
        <v>366</v>
      </c>
      <c r="B29679" s="112"/>
      <c r="C29679" s="141" t="s">
        <v>14501</v>
      </c>
      <c r="D29679" s="141" t="s">
        <v>14501</v>
      </c>
      <c r="E29679" s="136">
        <v>0</v>
      </c>
      <c r="F29679" s="136">
        <v>0</v>
      </c>
      <c r="G29679" s="136">
        <v>0</v>
      </c>
      <c r="H29679" s="136">
        <v>0</v>
      </c>
      <c r="I29679" s="136">
        <v>0</v>
      </c>
      <c r="J29679" s="136">
        <v>0</v>
      </c>
      <c r="K29679" s="136">
        <v>0</v>
      </c>
      <c r="L29679" s="140">
        <v>0</v>
      </c>
      <c r="M29679" s="141" t="s">
        <v>3712</v>
      </c>
      <c r="N29679" s="136">
        <v>0</v>
      </c>
      <c r="O29679" s="136">
        <v>0</v>
      </c>
      <c r="P29679" s="136">
        <v>0</v>
      </c>
      <c r="Q29679" s="136">
        <v>0</v>
      </c>
      <c r="R29679" s="141" t="s">
        <v>14501</v>
      </c>
      <c r="S29679" s="141" t="s">
        <v>14501</v>
      </c>
    </row>
    <row r="29680" spans="1:19" ht="11.25" thickBot="1" x14ac:dyDescent="0.2">
      <c r="A29680" s="112"/>
    </row>
    <row r="29681" spans="1:19" ht="11.25" thickBot="1" x14ac:dyDescent="0.2">
      <c r="A29681" s="106" t="s">
        <v>357</v>
      </c>
      <c r="B29681" s="106" t="s">
        <v>358</v>
      </c>
      <c r="C29681" s="146" t="s">
        <v>16</v>
      </c>
      <c r="D29681" s="146" t="s">
        <v>14502</v>
      </c>
      <c r="E29681" s="146" t="s">
        <v>14503</v>
      </c>
      <c r="F29681" s="146" t="s">
        <v>20</v>
      </c>
      <c r="G29681" s="146" t="s">
        <v>21</v>
      </c>
      <c r="H29681" s="146" t="s">
        <v>22</v>
      </c>
      <c r="I29681" s="146" t="s">
        <v>23</v>
      </c>
      <c r="J29681" s="146" t="s">
        <v>24</v>
      </c>
      <c r="K29681" s="146" t="s">
        <v>26</v>
      </c>
      <c r="L29681" s="146" t="s">
        <v>14504</v>
      </c>
      <c r="M29681" s="146" t="s">
        <v>27</v>
      </c>
      <c r="N29681" s="146" t="s">
        <v>28</v>
      </c>
      <c r="O29681" s="146" t="s">
        <v>29</v>
      </c>
      <c r="P29681" s="146" t="s">
        <v>30</v>
      </c>
      <c r="Q29681" s="146" t="s">
        <v>14505</v>
      </c>
      <c r="R29681" s="146" t="s">
        <v>32</v>
      </c>
      <c r="S29681" s="146" t="s">
        <v>33</v>
      </c>
    </row>
    <row r="29682" spans="1:19" ht="11.25" thickBot="1" x14ac:dyDescent="0.2">
      <c r="A29682" s="107">
        <v>1</v>
      </c>
      <c r="B29682" s="132">
        <v>0.4939236111111111</v>
      </c>
      <c r="C29682" s="108">
        <v>689.28</v>
      </c>
      <c r="D29682" s="108">
        <v>532.11300000000006</v>
      </c>
      <c r="E29682" s="108">
        <v>61.139000000000003</v>
      </c>
      <c r="F29682" s="133">
        <v>0.54215999999999998</v>
      </c>
      <c r="G29682" s="108">
        <v>492.13200000000001</v>
      </c>
      <c r="H29682" s="141" t="s">
        <v>14634</v>
      </c>
      <c r="I29682" s="141" t="s">
        <v>14500</v>
      </c>
      <c r="J29682" s="141" t="s">
        <v>14653</v>
      </c>
      <c r="K29682" s="133">
        <v>0.52903999999999995</v>
      </c>
      <c r="L29682" s="108">
        <v>17919.936000000002</v>
      </c>
      <c r="M29682" s="108">
        <v>144833.57</v>
      </c>
      <c r="N29682" s="108">
        <v>379.27600000000001</v>
      </c>
      <c r="O29682" s="141" t="s">
        <v>14500</v>
      </c>
      <c r="P29682" s="141" t="s">
        <v>14500</v>
      </c>
      <c r="Q29682" s="108">
        <v>-254.93100000000001</v>
      </c>
      <c r="R29682" s="108">
        <v>153.404</v>
      </c>
      <c r="S29682" s="141" t="s">
        <v>14500</v>
      </c>
    </row>
    <row r="29683" spans="1:19" ht="11.25" thickBot="1" x14ac:dyDescent="0.2">
      <c r="A29683" s="112"/>
    </row>
    <row r="29684" spans="1:19" ht="11.25" thickBot="1" x14ac:dyDescent="0.2">
      <c r="A29684" s="135" t="s">
        <v>362</v>
      </c>
      <c r="B29684" s="112"/>
      <c r="C29684" s="136">
        <v>689.28</v>
      </c>
      <c r="D29684" s="136">
        <v>532.11300000000006</v>
      </c>
      <c r="E29684" s="136">
        <v>61.139000000000003</v>
      </c>
      <c r="F29684" s="137">
        <v>0.54215999999999998</v>
      </c>
      <c r="G29684" s="136">
        <v>492.13200000000001</v>
      </c>
      <c r="H29684" s="141" t="s">
        <v>14636</v>
      </c>
      <c r="I29684" s="141" t="s">
        <v>14501</v>
      </c>
      <c r="J29684" s="141" t="s">
        <v>14654</v>
      </c>
      <c r="K29684" s="137">
        <v>0.52903999999999995</v>
      </c>
      <c r="L29684" s="136">
        <v>17919.936000000002</v>
      </c>
      <c r="M29684" s="136">
        <v>144833.57</v>
      </c>
      <c r="N29684" s="136">
        <v>379.27600000000001</v>
      </c>
      <c r="O29684" s="141" t="s">
        <v>14501</v>
      </c>
      <c r="P29684" s="141" t="s">
        <v>14501</v>
      </c>
      <c r="Q29684" s="136">
        <v>-254.93100000000001</v>
      </c>
      <c r="R29684" s="136">
        <v>153.404</v>
      </c>
      <c r="S29684" s="141" t="s">
        <v>14501</v>
      </c>
    </row>
    <row r="29685" spans="1:19" ht="11.25" thickBot="1" x14ac:dyDescent="0.2">
      <c r="A29685" s="112"/>
    </row>
    <row r="29686" spans="1:19" ht="11.25" thickBot="1" x14ac:dyDescent="0.2">
      <c r="A29686" s="138" t="s">
        <v>364</v>
      </c>
      <c r="B29686" s="112"/>
      <c r="C29686" s="136">
        <v>0</v>
      </c>
      <c r="D29686" s="136">
        <v>0</v>
      </c>
      <c r="E29686" s="136">
        <v>0</v>
      </c>
      <c r="F29686" s="140" t="s">
        <v>3713</v>
      </c>
      <c r="G29686" s="136">
        <v>0</v>
      </c>
      <c r="H29686" s="141" t="s">
        <v>14501</v>
      </c>
      <c r="I29686" s="141" t="s">
        <v>14501</v>
      </c>
      <c r="J29686" s="141" t="s">
        <v>14501</v>
      </c>
      <c r="K29686" s="140" t="s">
        <v>3713</v>
      </c>
      <c r="L29686" s="136">
        <v>0</v>
      </c>
      <c r="M29686" s="136">
        <v>0</v>
      </c>
      <c r="N29686" s="136">
        <v>0</v>
      </c>
      <c r="O29686" s="141" t="s">
        <v>14501</v>
      </c>
      <c r="P29686" s="141" t="s">
        <v>14501</v>
      </c>
      <c r="Q29686" s="136">
        <v>0</v>
      </c>
      <c r="R29686" s="136">
        <v>0</v>
      </c>
      <c r="S29686" s="141" t="s">
        <v>14501</v>
      </c>
    </row>
    <row r="29687" spans="1:19" ht="11.25" thickBot="1" x14ac:dyDescent="0.2">
      <c r="A29687" s="112"/>
    </row>
    <row r="29688" spans="1:19" ht="11.25" thickBot="1" x14ac:dyDescent="0.2">
      <c r="A29688" s="139" t="s">
        <v>366</v>
      </c>
      <c r="B29688" s="112"/>
      <c r="C29688" s="136">
        <v>0</v>
      </c>
      <c r="D29688" s="136">
        <v>0</v>
      </c>
      <c r="E29688" s="136">
        <v>0</v>
      </c>
      <c r="F29688" s="140">
        <v>0</v>
      </c>
      <c r="G29688" s="136">
        <v>0</v>
      </c>
      <c r="H29688" s="141" t="s">
        <v>14501</v>
      </c>
      <c r="I29688" s="141" t="s">
        <v>14501</v>
      </c>
      <c r="J29688" s="141" t="s">
        <v>14501</v>
      </c>
      <c r="K29688" s="140">
        <v>0</v>
      </c>
      <c r="L29688" s="136">
        <v>0</v>
      </c>
      <c r="M29688" s="136">
        <v>0</v>
      </c>
      <c r="N29688" s="136">
        <v>0</v>
      </c>
      <c r="O29688" s="141" t="s">
        <v>14501</v>
      </c>
      <c r="P29688" s="141" t="s">
        <v>14501</v>
      </c>
      <c r="Q29688" s="136">
        <v>0</v>
      </c>
      <c r="R29688" s="136">
        <v>0</v>
      </c>
      <c r="S29688" s="141" t="s">
        <v>14501</v>
      </c>
    </row>
    <row r="29689" spans="1:19" ht="11.25" thickBot="1" x14ac:dyDescent="0.2">
      <c r="A29689" s="112"/>
    </row>
    <row r="29690" spans="1:19" ht="11.25" thickBot="1" x14ac:dyDescent="0.2">
      <c r="A29690" s="106" t="s">
        <v>357</v>
      </c>
      <c r="B29690" s="106" t="s">
        <v>358</v>
      </c>
      <c r="C29690" s="146" t="s">
        <v>35</v>
      </c>
      <c r="D29690" s="146" t="s">
        <v>36</v>
      </c>
      <c r="E29690" s="146" t="s">
        <v>14506</v>
      </c>
      <c r="F29690" s="146" t="s">
        <v>38</v>
      </c>
      <c r="G29690" s="146" t="s">
        <v>39</v>
      </c>
      <c r="H29690" s="146" t="s">
        <v>41</v>
      </c>
      <c r="I29690" s="146" t="s">
        <v>42</v>
      </c>
      <c r="J29690" s="146" t="s">
        <v>43</v>
      </c>
      <c r="K29690" s="146" t="s">
        <v>44</v>
      </c>
      <c r="L29690" s="146" t="s">
        <v>45</v>
      </c>
      <c r="M29690" s="146" t="s">
        <v>46</v>
      </c>
      <c r="N29690" s="146" t="s">
        <v>47</v>
      </c>
      <c r="O29690" s="146" t="s">
        <v>48</v>
      </c>
      <c r="P29690" s="146" t="s">
        <v>49</v>
      </c>
      <c r="Q29690" s="146" t="s">
        <v>50</v>
      </c>
      <c r="R29690" s="146" t="s">
        <v>51</v>
      </c>
      <c r="S29690" s="146" t="s">
        <v>52</v>
      </c>
    </row>
    <row r="29691" spans="1:19" ht="11.25" thickBot="1" x14ac:dyDescent="0.2">
      <c r="A29691" s="107">
        <v>1</v>
      </c>
      <c r="B29691" s="132">
        <v>0.4939236111111111</v>
      </c>
      <c r="C29691" s="133">
        <v>0.46476000000000001</v>
      </c>
      <c r="D29691" s="108">
        <v>1845.6130000000001</v>
      </c>
      <c r="E29691" s="108">
        <v>222.17699999999999</v>
      </c>
      <c r="F29691" s="141" t="s">
        <v>14500</v>
      </c>
      <c r="G29691" s="141" t="s">
        <v>14500</v>
      </c>
      <c r="H29691" s="108">
        <v>-3.3319999999999999</v>
      </c>
      <c r="I29691" s="108">
        <v>252.279</v>
      </c>
      <c r="J29691" s="108">
        <v>-36.515000000000001</v>
      </c>
      <c r="K29691" s="108">
        <v>76.013999999999996</v>
      </c>
      <c r="L29691" s="141" t="s">
        <v>14637</v>
      </c>
      <c r="M29691" s="141" t="s">
        <v>14500</v>
      </c>
      <c r="N29691" s="141" t="s">
        <v>14500</v>
      </c>
      <c r="O29691" s="141" t="s">
        <v>14500</v>
      </c>
      <c r="P29691" s="141" t="s">
        <v>14500</v>
      </c>
      <c r="Q29691" s="141" t="s">
        <v>14500</v>
      </c>
      <c r="R29691" s="141" t="s">
        <v>14500</v>
      </c>
      <c r="S29691" s="141" t="s">
        <v>14500</v>
      </c>
    </row>
    <row r="29692" spans="1:19" ht="11.25" thickBot="1" x14ac:dyDescent="0.2">
      <c r="A29692" s="112"/>
    </row>
    <row r="29693" spans="1:19" ht="11.25" thickBot="1" x14ac:dyDescent="0.2">
      <c r="A29693" s="135" t="s">
        <v>362</v>
      </c>
      <c r="B29693" s="112"/>
      <c r="C29693" s="137">
        <v>0.46476000000000001</v>
      </c>
      <c r="D29693" s="136">
        <v>1845.6130000000001</v>
      </c>
      <c r="E29693" s="136">
        <v>222.17699999999999</v>
      </c>
      <c r="F29693" s="141" t="s">
        <v>14501</v>
      </c>
      <c r="G29693" s="141" t="s">
        <v>14501</v>
      </c>
      <c r="H29693" s="136">
        <v>-3.3319999999999999</v>
      </c>
      <c r="I29693" s="136">
        <v>252.279</v>
      </c>
      <c r="J29693" s="136">
        <v>-36.515000000000001</v>
      </c>
      <c r="K29693" s="136">
        <v>76.013999999999996</v>
      </c>
      <c r="L29693" s="141" t="s">
        <v>14638</v>
      </c>
      <c r="M29693" s="141" t="s">
        <v>14501</v>
      </c>
      <c r="N29693" s="141" t="s">
        <v>14501</v>
      </c>
      <c r="O29693" s="141" t="s">
        <v>14501</v>
      </c>
      <c r="P29693" s="141" t="s">
        <v>14501</v>
      </c>
      <c r="Q29693" s="141" t="s">
        <v>14501</v>
      </c>
      <c r="R29693" s="141" t="s">
        <v>14501</v>
      </c>
      <c r="S29693" s="141" t="s">
        <v>14501</v>
      </c>
    </row>
    <row r="29694" spans="1:19" ht="11.25" thickBot="1" x14ac:dyDescent="0.2">
      <c r="A29694" s="112"/>
    </row>
    <row r="29695" spans="1:19" ht="11.25" thickBot="1" x14ac:dyDescent="0.2">
      <c r="A29695" s="138" t="s">
        <v>364</v>
      </c>
      <c r="B29695" s="112"/>
      <c r="C29695" s="140" t="s">
        <v>3713</v>
      </c>
      <c r="D29695" s="136">
        <v>0</v>
      </c>
      <c r="E29695" s="136">
        <v>0</v>
      </c>
      <c r="F29695" s="141" t="s">
        <v>14501</v>
      </c>
      <c r="G29695" s="141" t="s">
        <v>14501</v>
      </c>
      <c r="H29695" s="136">
        <v>0</v>
      </c>
      <c r="I29695" s="136">
        <v>0</v>
      </c>
      <c r="J29695" s="136">
        <v>0</v>
      </c>
      <c r="K29695" s="136">
        <v>0</v>
      </c>
      <c r="L29695" s="141" t="s">
        <v>14501</v>
      </c>
      <c r="M29695" s="141" t="s">
        <v>14501</v>
      </c>
      <c r="N29695" s="141" t="s">
        <v>14501</v>
      </c>
      <c r="O29695" s="141" t="s">
        <v>14501</v>
      </c>
      <c r="P29695" s="141" t="s">
        <v>14501</v>
      </c>
      <c r="Q29695" s="141" t="s">
        <v>14501</v>
      </c>
      <c r="R29695" s="141" t="s">
        <v>14501</v>
      </c>
      <c r="S29695" s="141" t="s">
        <v>14501</v>
      </c>
    </row>
    <row r="29696" spans="1:19" ht="11.25" thickBot="1" x14ac:dyDescent="0.2">
      <c r="A29696" s="112"/>
    </row>
    <row r="29697" spans="1:19" ht="11.25" thickBot="1" x14ac:dyDescent="0.2">
      <c r="A29697" s="139" t="s">
        <v>366</v>
      </c>
      <c r="B29697" s="112"/>
      <c r="C29697" s="140">
        <v>0</v>
      </c>
      <c r="D29697" s="136">
        <v>0</v>
      </c>
      <c r="E29697" s="136">
        <v>0</v>
      </c>
      <c r="F29697" s="141" t="s">
        <v>14501</v>
      </c>
      <c r="G29697" s="141" t="s">
        <v>14501</v>
      </c>
      <c r="H29697" s="136">
        <v>0</v>
      </c>
      <c r="I29697" s="136">
        <v>0</v>
      </c>
      <c r="J29697" s="136">
        <v>0</v>
      </c>
      <c r="K29697" s="136">
        <v>0</v>
      </c>
      <c r="L29697" s="141" t="s">
        <v>14501</v>
      </c>
      <c r="M29697" s="141" t="s">
        <v>14501</v>
      </c>
      <c r="N29697" s="141" t="s">
        <v>14501</v>
      </c>
      <c r="O29697" s="141" t="s">
        <v>14501</v>
      </c>
      <c r="P29697" s="141" t="s">
        <v>14501</v>
      </c>
      <c r="Q29697" s="141" t="s">
        <v>14501</v>
      </c>
      <c r="R29697" s="141" t="s">
        <v>14501</v>
      </c>
      <c r="S29697" s="141" t="s">
        <v>14501</v>
      </c>
    </row>
    <row r="29698" spans="1:19" ht="11.25" thickBot="1" x14ac:dyDescent="0.2">
      <c r="A29698" s="112"/>
    </row>
    <row r="29699" spans="1:19" ht="11.25" thickBot="1" x14ac:dyDescent="0.2">
      <c r="A29699" s="106" t="s">
        <v>357</v>
      </c>
      <c r="B29699" s="106" t="s">
        <v>358</v>
      </c>
      <c r="C29699" s="146" t="s">
        <v>53</v>
      </c>
      <c r="D29699" s="146" t="s">
        <v>54</v>
      </c>
      <c r="E29699" s="146" t="s">
        <v>55</v>
      </c>
      <c r="F29699" s="146" t="s">
        <v>56</v>
      </c>
      <c r="G29699" s="146" t="s">
        <v>14507</v>
      </c>
      <c r="H29699" s="146" t="s">
        <v>57</v>
      </c>
      <c r="I29699" s="146" t="s">
        <v>59</v>
      </c>
      <c r="J29699" s="146" t="s">
        <v>14508</v>
      </c>
      <c r="K29699" s="146" t="s">
        <v>60</v>
      </c>
      <c r="L29699" s="146" t="s">
        <v>61</v>
      </c>
      <c r="M29699" s="146" t="s">
        <v>62</v>
      </c>
      <c r="N29699" s="146" t="s">
        <v>14509</v>
      </c>
      <c r="O29699" s="146" t="s">
        <v>63</v>
      </c>
      <c r="P29699" s="146" t="s">
        <v>64</v>
      </c>
      <c r="Q29699" s="146" t="s">
        <v>66</v>
      </c>
      <c r="R29699" s="146" t="s">
        <v>14510</v>
      </c>
      <c r="S29699" s="146" t="s">
        <v>67</v>
      </c>
    </row>
    <row r="29700" spans="1:19" ht="11.25" thickBot="1" x14ac:dyDescent="0.2">
      <c r="A29700" s="107">
        <v>1</v>
      </c>
      <c r="B29700" s="132">
        <v>0.4939236111111111</v>
      </c>
      <c r="C29700" s="141" t="s">
        <v>14500</v>
      </c>
      <c r="D29700" s="108">
        <v>180.29</v>
      </c>
      <c r="E29700" s="141" t="s">
        <v>14500</v>
      </c>
      <c r="F29700" s="108">
        <v>4106.3140000000003</v>
      </c>
      <c r="G29700" s="108">
        <v>106500.93</v>
      </c>
      <c r="H29700" s="108">
        <v>6163.2709999999997</v>
      </c>
      <c r="I29700" s="108">
        <v>83.605999999999995</v>
      </c>
      <c r="J29700" s="141" t="s">
        <v>14639</v>
      </c>
      <c r="K29700" s="141" t="s">
        <v>14500</v>
      </c>
      <c r="L29700" s="108">
        <v>84.927000000000007</v>
      </c>
      <c r="M29700" s="108">
        <v>692.71799999999996</v>
      </c>
      <c r="N29700" s="141" t="s">
        <v>14640</v>
      </c>
      <c r="O29700" s="108">
        <v>375.17</v>
      </c>
      <c r="P29700" s="108">
        <v>19522.882000000001</v>
      </c>
      <c r="Q29700" s="133">
        <v>0.3821</v>
      </c>
      <c r="R29700" s="141" t="s">
        <v>14500</v>
      </c>
      <c r="S29700" s="108">
        <v>545.24199999999996</v>
      </c>
    </row>
    <row r="29701" spans="1:19" ht="11.25" thickBot="1" x14ac:dyDescent="0.2">
      <c r="A29701" s="112"/>
    </row>
    <row r="29702" spans="1:19" ht="11.25" thickBot="1" x14ac:dyDescent="0.2">
      <c r="A29702" s="135" t="s">
        <v>362</v>
      </c>
      <c r="B29702" s="112"/>
      <c r="C29702" s="141" t="s">
        <v>14501</v>
      </c>
      <c r="D29702" s="136">
        <v>180.29</v>
      </c>
      <c r="E29702" s="141" t="s">
        <v>14501</v>
      </c>
      <c r="F29702" s="136">
        <v>4106.3140000000003</v>
      </c>
      <c r="G29702" s="136">
        <v>106500.93</v>
      </c>
      <c r="H29702" s="136">
        <v>6163.2709999999997</v>
      </c>
      <c r="I29702" s="136">
        <v>83.605999999999995</v>
      </c>
      <c r="J29702" s="141" t="s">
        <v>14641</v>
      </c>
      <c r="K29702" s="141" t="s">
        <v>14501</v>
      </c>
      <c r="L29702" s="136">
        <v>84.927000000000007</v>
      </c>
      <c r="M29702" s="136">
        <v>692.71799999999996</v>
      </c>
      <c r="N29702" s="141" t="s">
        <v>14642</v>
      </c>
      <c r="O29702" s="136">
        <v>375.17</v>
      </c>
      <c r="P29702" s="136">
        <v>19522.882000000001</v>
      </c>
      <c r="Q29702" s="137">
        <v>0.3821</v>
      </c>
      <c r="R29702" s="141" t="s">
        <v>14501</v>
      </c>
      <c r="S29702" s="136">
        <v>545.24199999999996</v>
      </c>
    </row>
    <row r="29703" spans="1:19" ht="11.25" thickBot="1" x14ac:dyDescent="0.2">
      <c r="A29703" s="112"/>
    </row>
    <row r="29704" spans="1:19" ht="11.25" thickBot="1" x14ac:dyDescent="0.2">
      <c r="A29704" s="138" t="s">
        <v>364</v>
      </c>
      <c r="B29704" s="112"/>
      <c r="C29704" s="141" t="s">
        <v>14501</v>
      </c>
      <c r="D29704" s="136">
        <v>0</v>
      </c>
      <c r="E29704" s="141" t="s">
        <v>14501</v>
      </c>
      <c r="F29704" s="136">
        <v>0</v>
      </c>
      <c r="G29704" s="136">
        <v>0</v>
      </c>
      <c r="H29704" s="136">
        <v>0</v>
      </c>
      <c r="I29704" s="136">
        <v>0</v>
      </c>
      <c r="J29704" s="141" t="s">
        <v>14501</v>
      </c>
      <c r="K29704" s="141" t="s">
        <v>14501</v>
      </c>
      <c r="L29704" s="136">
        <v>0</v>
      </c>
      <c r="M29704" s="136">
        <v>0</v>
      </c>
      <c r="N29704" s="141" t="s">
        <v>14501</v>
      </c>
      <c r="O29704" s="136">
        <v>0</v>
      </c>
      <c r="P29704" s="136">
        <v>0</v>
      </c>
      <c r="Q29704" s="140" t="s">
        <v>3713</v>
      </c>
      <c r="R29704" s="141" t="s">
        <v>14501</v>
      </c>
      <c r="S29704" s="136">
        <v>0</v>
      </c>
    </row>
    <row r="29705" spans="1:19" ht="11.25" thickBot="1" x14ac:dyDescent="0.2">
      <c r="A29705" s="112"/>
    </row>
    <row r="29706" spans="1:19" ht="11.25" thickBot="1" x14ac:dyDescent="0.2">
      <c r="A29706" s="139" t="s">
        <v>366</v>
      </c>
      <c r="B29706" s="112"/>
      <c r="C29706" s="141" t="s">
        <v>14501</v>
      </c>
      <c r="D29706" s="136">
        <v>0</v>
      </c>
      <c r="E29706" s="141" t="s">
        <v>14501</v>
      </c>
      <c r="F29706" s="136">
        <v>0</v>
      </c>
      <c r="G29706" s="136">
        <v>0</v>
      </c>
      <c r="H29706" s="136">
        <v>0</v>
      </c>
      <c r="I29706" s="136">
        <v>0</v>
      </c>
      <c r="J29706" s="141" t="s">
        <v>14501</v>
      </c>
      <c r="K29706" s="141" t="s">
        <v>14501</v>
      </c>
      <c r="L29706" s="136">
        <v>0</v>
      </c>
      <c r="M29706" s="136">
        <v>0</v>
      </c>
      <c r="N29706" s="141" t="s">
        <v>14501</v>
      </c>
      <c r="O29706" s="136">
        <v>0</v>
      </c>
      <c r="P29706" s="136">
        <v>0</v>
      </c>
      <c r="Q29706" s="140">
        <v>0</v>
      </c>
      <c r="R29706" s="141" t="s">
        <v>14501</v>
      </c>
      <c r="S29706" s="136">
        <v>0</v>
      </c>
    </row>
    <row r="29707" spans="1:19" ht="11.25" thickBot="1" x14ac:dyDescent="0.2">
      <c r="A29707" s="112"/>
    </row>
    <row r="29708" spans="1:19" ht="11.25" thickBot="1" x14ac:dyDescent="0.2">
      <c r="A29708" s="106" t="s">
        <v>357</v>
      </c>
      <c r="B29708" s="106" t="s">
        <v>358</v>
      </c>
      <c r="C29708" s="146" t="s">
        <v>68</v>
      </c>
      <c r="D29708" s="146" t="s">
        <v>14511</v>
      </c>
    </row>
    <row r="29709" spans="1:19" ht="11.25" thickBot="1" x14ac:dyDescent="0.2">
      <c r="A29709" s="107">
        <v>1</v>
      </c>
      <c r="B29709" s="132">
        <v>0.4939236111111111</v>
      </c>
      <c r="C29709" s="108">
        <v>890.56500000000005</v>
      </c>
      <c r="D29709" s="141" t="s">
        <v>14500</v>
      </c>
    </row>
    <row r="29710" spans="1:19" ht="11.25" thickBot="1" x14ac:dyDescent="0.2">
      <c r="A29710" s="112"/>
    </row>
    <row r="29711" spans="1:19" ht="11.25" thickBot="1" x14ac:dyDescent="0.2">
      <c r="A29711" s="135" t="s">
        <v>362</v>
      </c>
      <c r="B29711" s="112"/>
      <c r="C29711" s="136">
        <v>890.56500000000005</v>
      </c>
      <c r="D29711" s="141" t="s">
        <v>14501</v>
      </c>
    </row>
    <row r="29712" spans="1:19" ht="11.25" thickBot="1" x14ac:dyDescent="0.2">
      <c r="A29712" s="112"/>
    </row>
    <row r="29713" spans="1:19" ht="11.25" thickBot="1" x14ac:dyDescent="0.2">
      <c r="A29713" s="138" t="s">
        <v>364</v>
      </c>
      <c r="B29713" s="112"/>
      <c r="C29713" s="136">
        <v>0</v>
      </c>
      <c r="D29713" s="141" t="s">
        <v>14501</v>
      </c>
    </row>
    <row r="29714" spans="1:19" ht="11.25" thickBot="1" x14ac:dyDescent="0.2">
      <c r="A29714" s="112"/>
    </row>
    <row r="29715" spans="1:19" ht="11.25" thickBot="1" x14ac:dyDescent="0.2">
      <c r="A29715" s="139" t="s">
        <v>366</v>
      </c>
      <c r="B29715" s="112"/>
      <c r="C29715" s="136">
        <v>0</v>
      </c>
      <c r="D29715" s="141" t="s">
        <v>14501</v>
      </c>
    </row>
    <row r="29716" spans="1:19" ht="10.5" x14ac:dyDescent="0.15">
      <c r="A29716" s="112"/>
    </row>
    <row r="29717" spans="1:19" x14ac:dyDescent="0.15">
      <c r="A29717" s="129"/>
      <c r="B29717" s="86" t="s">
        <v>1223</v>
      </c>
    </row>
    <row r="29718" spans="1:19" ht="9.75" thickBot="1" x14ac:dyDescent="0.2">
      <c r="A29718" s="81" t="s">
        <v>5871</v>
      </c>
    </row>
    <row r="29719" spans="1:19" ht="11.25" thickBot="1" x14ac:dyDescent="0.2">
      <c r="A29719" s="106" t="s">
        <v>357</v>
      </c>
      <c r="B29719" s="106" t="s">
        <v>358</v>
      </c>
      <c r="C29719" s="146" t="s">
        <v>14494</v>
      </c>
      <c r="D29719" s="146" t="s">
        <v>14495</v>
      </c>
      <c r="E29719" s="146" t="s">
        <v>14496</v>
      </c>
      <c r="F29719" s="146" t="s">
        <v>0</v>
      </c>
      <c r="G29719" s="146" t="s">
        <v>1</v>
      </c>
      <c r="H29719" s="146" t="s">
        <v>2</v>
      </c>
      <c r="I29719" s="146" t="s">
        <v>14497</v>
      </c>
      <c r="J29719" s="146" t="s">
        <v>3</v>
      </c>
      <c r="K29719" s="146" t="s">
        <v>14498</v>
      </c>
      <c r="L29719" s="146" t="s">
        <v>7</v>
      </c>
      <c r="M29719" s="146" t="s">
        <v>14499</v>
      </c>
      <c r="N29719" s="146" t="s">
        <v>10</v>
      </c>
      <c r="O29719" s="146" t="s">
        <v>11</v>
      </c>
      <c r="P29719" s="146" t="s">
        <v>12</v>
      </c>
      <c r="Q29719" s="146" t="s">
        <v>13</v>
      </c>
      <c r="R29719" s="146" t="s">
        <v>14</v>
      </c>
      <c r="S29719" s="146" t="s">
        <v>15</v>
      </c>
    </row>
    <row r="29720" spans="1:19" ht="11.25" thickBot="1" x14ac:dyDescent="0.2">
      <c r="A29720" s="107">
        <v>1</v>
      </c>
      <c r="B29720" s="132">
        <v>0.4990856481481481</v>
      </c>
      <c r="C29720" s="141" t="s">
        <v>14500</v>
      </c>
      <c r="D29720" s="141" t="s">
        <v>14500</v>
      </c>
      <c r="E29720" s="141" t="s">
        <v>14500</v>
      </c>
      <c r="F29720" s="108">
        <v>3200.8240000000001</v>
      </c>
      <c r="G29720" s="108">
        <v>906.71500000000003</v>
      </c>
      <c r="H29720" s="108">
        <v>48.601999999999997</v>
      </c>
      <c r="I29720" s="108">
        <v>-243.399</v>
      </c>
      <c r="J29720" s="141" t="s">
        <v>14500</v>
      </c>
      <c r="K29720" s="108">
        <v>-99.539000000000001</v>
      </c>
      <c r="L29720" s="133">
        <v>0.61677000000000004</v>
      </c>
      <c r="M29720" s="108">
        <v>315390.28000000003</v>
      </c>
      <c r="N29720" s="108">
        <v>155.155</v>
      </c>
      <c r="O29720" s="108">
        <v>-81.073999999999998</v>
      </c>
      <c r="P29720" s="141" t="s">
        <v>14500</v>
      </c>
      <c r="Q29720" s="108">
        <v>1603.5550000000001</v>
      </c>
      <c r="R29720" s="141" t="s">
        <v>14500</v>
      </c>
      <c r="S29720" s="108">
        <v>112.60899999999999</v>
      </c>
    </row>
    <row r="29721" spans="1:19" ht="11.25" thickBot="1" x14ac:dyDescent="0.2">
      <c r="A29721" s="112"/>
    </row>
    <row r="29722" spans="1:19" ht="11.25" thickBot="1" x14ac:dyDescent="0.2">
      <c r="A29722" s="135" t="s">
        <v>362</v>
      </c>
      <c r="B29722" s="112"/>
      <c r="C29722" s="141" t="s">
        <v>14501</v>
      </c>
      <c r="D29722" s="141" t="s">
        <v>14501</v>
      </c>
      <c r="E29722" s="141" t="s">
        <v>14501</v>
      </c>
      <c r="F29722" s="136">
        <v>3200.8240000000001</v>
      </c>
      <c r="G29722" s="136">
        <v>906.71500000000003</v>
      </c>
      <c r="H29722" s="136">
        <v>48.601999999999997</v>
      </c>
      <c r="I29722" s="136">
        <v>-243.399</v>
      </c>
      <c r="J29722" s="141" t="s">
        <v>14501</v>
      </c>
      <c r="K29722" s="136">
        <v>-99.539000000000001</v>
      </c>
      <c r="L29722" s="137">
        <v>0.61677000000000004</v>
      </c>
      <c r="M29722" s="136">
        <v>315390.28000000003</v>
      </c>
      <c r="N29722" s="136">
        <v>155.155</v>
      </c>
      <c r="O29722" s="136">
        <v>-81.073999999999998</v>
      </c>
      <c r="P29722" s="141" t="s">
        <v>14501</v>
      </c>
      <c r="Q29722" s="136">
        <v>1603.5550000000001</v>
      </c>
      <c r="R29722" s="141" t="s">
        <v>14501</v>
      </c>
      <c r="S29722" s="136">
        <v>112.60899999999999</v>
      </c>
    </row>
    <row r="29723" spans="1:19" ht="11.25" thickBot="1" x14ac:dyDescent="0.2">
      <c r="A29723" s="112"/>
    </row>
    <row r="29724" spans="1:19" ht="11.25" thickBot="1" x14ac:dyDescent="0.2">
      <c r="A29724" s="138" t="s">
        <v>364</v>
      </c>
      <c r="B29724" s="112"/>
      <c r="C29724" s="141" t="s">
        <v>14501</v>
      </c>
      <c r="D29724" s="141" t="s">
        <v>14501</v>
      </c>
      <c r="E29724" s="141" t="s">
        <v>14501</v>
      </c>
      <c r="F29724" s="136">
        <v>0</v>
      </c>
      <c r="G29724" s="136">
        <v>0</v>
      </c>
      <c r="H29724" s="136">
        <v>0</v>
      </c>
      <c r="I29724" s="136">
        <v>0</v>
      </c>
      <c r="J29724" s="141" t="s">
        <v>14501</v>
      </c>
      <c r="K29724" s="136">
        <v>0</v>
      </c>
      <c r="L29724" s="140" t="s">
        <v>3713</v>
      </c>
      <c r="M29724" s="136">
        <v>0</v>
      </c>
      <c r="N29724" s="136">
        <v>0</v>
      </c>
      <c r="O29724" s="136">
        <v>0</v>
      </c>
      <c r="P29724" s="141" t="s">
        <v>14501</v>
      </c>
      <c r="Q29724" s="136">
        <v>0</v>
      </c>
      <c r="R29724" s="141" t="s">
        <v>14501</v>
      </c>
      <c r="S29724" s="136">
        <v>0</v>
      </c>
    </row>
    <row r="29725" spans="1:19" ht="11.25" thickBot="1" x14ac:dyDescent="0.2">
      <c r="A29725" s="112"/>
    </row>
    <row r="29726" spans="1:19" ht="11.25" thickBot="1" x14ac:dyDescent="0.2">
      <c r="A29726" s="139" t="s">
        <v>366</v>
      </c>
      <c r="B29726" s="112"/>
      <c r="C29726" s="141" t="s">
        <v>14501</v>
      </c>
      <c r="D29726" s="141" t="s">
        <v>14501</v>
      </c>
      <c r="E29726" s="141" t="s">
        <v>14501</v>
      </c>
      <c r="F29726" s="136">
        <v>0</v>
      </c>
      <c r="G29726" s="136">
        <v>0</v>
      </c>
      <c r="H29726" s="136">
        <v>0</v>
      </c>
      <c r="I29726" s="136">
        <v>0</v>
      </c>
      <c r="J29726" s="141" t="s">
        <v>14501</v>
      </c>
      <c r="K29726" s="136">
        <v>0</v>
      </c>
      <c r="L29726" s="140">
        <v>0</v>
      </c>
      <c r="M29726" s="136">
        <v>0</v>
      </c>
      <c r="N29726" s="136">
        <v>0</v>
      </c>
      <c r="O29726" s="136">
        <v>0</v>
      </c>
      <c r="P29726" s="141" t="s">
        <v>14501</v>
      </c>
      <c r="Q29726" s="136">
        <v>0</v>
      </c>
      <c r="R29726" s="141" t="s">
        <v>14501</v>
      </c>
      <c r="S29726" s="136">
        <v>0</v>
      </c>
    </row>
    <row r="29727" spans="1:19" ht="11.25" thickBot="1" x14ac:dyDescent="0.2">
      <c r="A29727" s="112"/>
    </row>
    <row r="29728" spans="1:19" ht="11.25" thickBot="1" x14ac:dyDescent="0.2">
      <c r="A29728" s="106" t="s">
        <v>357</v>
      </c>
      <c r="B29728" s="106" t="s">
        <v>358</v>
      </c>
      <c r="C29728" s="146" t="s">
        <v>16</v>
      </c>
      <c r="D29728" s="146" t="s">
        <v>14502</v>
      </c>
      <c r="E29728" s="146" t="s">
        <v>14503</v>
      </c>
      <c r="F29728" s="146" t="s">
        <v>20</v>
      </c>
      <c r="G29728" s="146" t="s">
        <v>21</v>
      </c>
      <c r="H29728" s="146" t="s">
        <v>22</v>
      </c>
      <c r="I29728" s="146" t="s">
        <v>23</v>
      </c>
      <c r="J29728" s="146" t="s">
        <v>24</v>
      </c>
      <c r="K29728" s="146" t="s">
        <v>26</v>
      </c>
      <c r="L29728" s="146" t="s">
        <v>14504</v>
      </c>
      <c r="M29728" s="146" t="s">
        <v>27</v>
      </c>
      <c r="N29728" s="146" t="s">
        <v>28</v>
      </c>
      <c r="O29728" s="146" t="s">
        <v>29</v>
      </c>
      <c r="P29728" s="146" t="s">
        <v>30</v>
      </c>
      <c r="Q29728" s="146" t="s">
        <v>14505</v>
      </c>
      <c r="R29728" s="146" t="s">
        <v>32</v>
      </c>
      <c r="S29728" s="146" t="s">
        <v>33</v>
      </c>
    </row>
    <row r="29729" spans="1:19" ht="11.25" thickBot="1" x14ac:dyDescent="0.2">
      <c r="A29729" s="107">
        <v>1</v>
      </c>
      <c r="B29729" s="132">
        <v>0.4990856481481481</v>
      </c>
      <c r="C29729" s="108">
        <v>787.94600000000003</v>
      </c>
      <c r="D29729" s="108">
        <v>6.2859999999999996</v>
      </c>
      <c r="E29729" s="141" t="s">
        <v>14500</v>
      </c>
      <c r="F29729" s="133">
        <v>0.57360999999999995</v>
      </c>
      <c r="G29729" s="108">
        <v>551.63099999999997</v>
      </c>
      <c r="H29729" s="141" t="s">
        <v>14634</v>
      </c>
      <c r="I29729" s="108">
        <v>62.036000000000001</v>
      </c>
      <c r="J29729" s="141" t="s">
        <v>14653</v>
      </c>
      <c r="K29729" s="133">
        <v>0.52707000000000004</v>
      </c>
      <c r="L29729" s="108">
        <v>27804.618999999999</v>
      </c>
      <c r="M29729" s="108">
        <v>35552.411</v>
      </c>
      <c r="N29729" s="108">
        <v>81.302999999999997</v>
      </c>
      <c r="O29729" s="141" t="s">
        <v>14500</v>
      </c>
      <c r="P29729" s="141" t="s">
        <v>14500</v>
      </c>
      <c r="Q29729" s="108">
        <v>-321.14100000000002</v>
      </c>
      <c r="R29729" s="108">
        <v>228.34399999999999</v>
      </c>
      <c r="S29729" s="141" t="s">
        <v>14500</v>
      </c>
    </row>
    <row r="29730" spans="1:19" ht="11.25" thickBot="1" x14ac:dyDescent="0.2">
      <c r="A29730" s="112"/>
    </row>
    <row r="29731" spans="1:19" ht="11.25" thickBot="1" x14ac:dyDescent="0.2">
      <c r="A29731" s="135" t="s">
        <v>362</v>
      </c>
      <c r="B29731" s="112"/>
      <c r="C29731" s="136">
        <v>787.94600000000003</v>
      </c>
      <c r="D29731" s="136">
        <v>6.2859999999999996</v>
      </c>
      <c r="E29731" s="141" t="s">
        <v>14501</v>
      </c>
      <c r="F29731" s="137">
        <v>0.57360999999999995</v>
      </c>
      <c r="G29731" s="136">
        <v>551.63099999999997</v>
      </c>
      <c r="H29731" s="141" t="s">
        <v>14636</v>
      </c>
      <c r="I29731" s="136">
        <v>62.036000000000001</v>
      </c>
      <c r="J29731" s="141" t="s">
        <v>14654</v>
      </c>
      <c r="K29731" s="137">
        <v>0.52707000000000004</v>
      </c>
      <c r="L29731" s="136">
        <v>27804.618999999999</v>
      </c>
      <c r="M29731" s="136">
        <v>35552.411</v>
      </c>
      <c r="N29731" s="136">
        <v>81.302999999999997</v>
      </c>
      <c r="O29731" s="141" t="s">
        <v>14501</v>
      </c>
      <c r="P29731" s="141" t="s">
        <v>14501</v>
      </c>
      <c r="Q29731" s="136">
        <v>-321.14100000000002</v>
      </c>
      <c r="R29731" s="136">
        <v>228.34399999999999</v>
      </c>
      <c r="S29731" s="141" t="s">
        <v>14501</v>
      </c>
    </row>
    <row r="29732" spans="1:19" ht="11.25" thickBot="1" x14ac:dyDescent="0.2">
      <c r="A29732" s="112"/>
    </row>
    <row r="29733" spans="1:19" ht="11.25" thickBot="1" x14ac:dyDescent="0.2">
      <c r="A29733" s="138" t="s">
        <v>364</v>
      </c>
      <c r="B29733" s="112"/>
      <c r="C29733" s="136">
        <v>0</v>
      </c>
      <c r="D29733" s="136">
        <v>0</v>
      </c>
      <c r="E29733" s="141" t="s">
        <v>14501</v>
      </c>
      <c r="F29733" s="140" t="s">
        <v>3713</v>
      </c>
      <c r="G29733" s="136">
        <v>0</v>
      </c>
      <c r="H29733" s="141" t="s">
        <v>14501</v>
      </c>
      <c r="I29733" s="136">
        <v>0</v>
      </c>
      <c r="J29733" s="141" t="s">
        <v>14501</v>
      </c>
      <c r="K29733" s="140" t="s">
        <v>3713</v>
      </c>
      <c r="L29733" s="136">
        <v>0</v>
      </c>
      <c r="M29733" s="136">
        <v>0</v>
      </c>
      <c r="N29733" s="136">
        <v>0</v>
      </c>
      <c r="O29733" s="141" t="s">
        <v>14501</v>
      </c>
      <c r="P29733" s="141" t="s">
        <v>14501</v>
      </c>
      <c r="Q29733" s="136">
        <v>0</v>
      </c>
      <c r="R29733" s="136">
        <v>0</v>
      </c>
      <c r="S29733" s="141" t="s">
        <v>14501</v>
      </c>
    </row>
    <row r="29734" spans="1:19" ht="11.25" thickBot="1" x14ac:dyDescent="0.2">
      <c r="A29734" s="112"/>
    </row>
    <row r="29735" spans="1:19" ht="11.25" thickBot="1" x14ac:dyDescent="0.2">
      <c r="A29735" s="139" t="s">
        <v>366</v>
      </c>
      <c r="B29735" s="112"/>
      <c r="C29735" s="136">
        <v>0</v>
      </c>
      <c r="D29735" s="136">
        <v>0</v>
      </c>
      <c r="E29735" s="141" t="s">
        <v>14501</v>
      </c>
      <c r="F29735" s="140">
        <v>0</v>
      </c>
      <c r="G29735" s="136">
        <v>0</v>
      </c>
      <c r="H29735" s="141" t="s">
        <v>14501</v>
      </c>
      <c r="I29735" s="136">
        <v>0</v>
      </c>
      <c r="J29735" s="141" t="s">
        <v>14501</v>
      </c>
      <c r="K29735" s="140">
        <v>0</v>
      </c>
      <c r="L29735" s="136">
        <v>0</v>
      </c>
      <c r="M29735" s="136">
        <v>0</v>
      </c>
      <c r="N29735" s="136">
        <v>0</v>
      </c>
      <c r="O29735" s="141" t="s">
        <v>14501</v>
      </c>
      <c r="P29735" s="141" t="s">
        <v>14501</v>
      </c>
      <c r="Q29735" s="136">
        <v>0</v>
      </c>
      <c r="R29735" s="136">
        <v>0</v>
      </c>
      <c r="S29735" s="141" t="s">
        <v>14501</v>
      </c>
    </row>
    <row r="29736" spans="1:19" ht="11.25" thickBot="1" x14ac:dyDescent="0.2">
      <c r="A29736" s="112"/>
    </row>
    <row r="29737" spans="1:19" ht="11.25" thickBot="1" x14ac:dyDescent="0.2">
      <c r="A29737" s="106" t="s">
        <v>357</v>
      </c>
      <c r="B29737" s="106" t="s">
        <v>358</v>
      </c>
      <c r="C29737" s="146" t="s">
        <v>35</v>
      </c>
      <c r="D29737" s="146" t="s">
        <v>36</v>
      </c>
      <c r="E29737" s="146" t="s">
        <v>14506</v>
      </c>
      <c r="F29737" s="146" t="s">
        <v>38</v>
      </c>
      <c r="G29737" s="146" t="s">
        <v>39</v>
      </c>
      <c r="H29737" s="146" t="s">
        <v>41</v>
      </c>
      <c r="I29737" s="146" t="s">
        <v>42</v>
      </c>
      <c r="J29737" s="146" t="s">
        <v>43</v>
      </c>
      <c r="K29737" s="146" t="s">
        <v>44</v>
      </c>
      <c r="L29737" s="146" t="s">
        <v>45</v>
      </c>
      <c r="M29737" s="146" t="s">
        <v>46</v>
      </c>
      <c r="N29737" s="146" t="s">
        <v>47</v>
      </c>
      <c r="O29737" s="146" t="s">
        <v>48</v>
      </c>
      <c r="P29737" s="146" t="s">
        <v>49</v>
      </c>
      <c r="Q29737" s="146" t="s">
        <v>50</v>
      </c>
      <c r="R29737" s="146" t="s">
        <v>51</v>
      </c>
      <c r="S29737" s="146" t="s">
        <v>52</v>
      </c>
    </row>
    <row r="29738" spans="1:19" ht="11.25" thickBot="1" x14ac:dyDescent="0.2">
      <c r="A29738" s="107">
        <v>1</v>
      </c>
      <c r="B29738" s="132">
        <v>0.4990856481481481</v>
      </c>
      <c r="C29738" s="133">
        <v>0.46921000000000002</v>
      </c>
      <c r="D29738" s="108">
        <v>142.88999999999999</v>
      </c>
      <c r="E29738" s="108">
        <v>71.847999999999999</v>
      </c>
      <c r="F29738" s="141" t="s">
        <v>14500</v>
      </c>
      <c r="G29738" s="141" t="s">
        <v>14500</v>
      </c>
      <c r="H29738" s="108">
        <v>524.07500000000005</v>
      </c>
      <c r="I29738" s="141" t="s">
        <v>14500</v>
      </c>
      <c r="J29738" s="141" t="s">
        <v>14655</v>
      </c>
      <c r="K29738" s="141" t="s">
        <v>14500</v>
      </c>
      <c r="L29738" s="141" t="s">
        <v>14637</v>
      </c>
      <c r="M29738" s="141" t="s">
        <v>14500</v>
      </c>
      <c r="N29738" s="141" t="s">
        <v>14500</v>
      </c>
      <c r="O29738" s="141" t="s">
        <v>14500</v>
      </c>
      <c r="P29738" s="141" t="s">
        <v>14500</v>
      </c>
      <c r="Q29738" s="141" t="s">
        <v>14500</v>
      </c>
      <c r="R29738" s="141" t="s">
        <v>14500</v>
      </c>
      <c r="S29738" s="141" t="s">
        <v>14500</v>
      </c>
    </row>
    <row r="29739" spans="1:19" ht="11.25" thickBot="1" x14ac:dyDescent="0.2">
      <c r="A29739" s="112"/>
    </row>
    <row r="29740" spans="1:19" ht="11.25" thickBot="1" x14ac:dyDescent="0.2">
      <c r="A29740" s="135" t="s">
        <v>362</v>
      </c>
      <c r="B29740" s="112"/>
      <c r="C29740" s="137">
        <v>0.46921000000000002</v>
      </c>
      <c r="D29740" s="136">
        <v>142.88999999999999</v>
      </c>
      <c r="E29740" s="136">
        <v>71.847999999999999</v>
      </c>
      <c r="F29740" s="141" t="s">
        <v>14501</v>
      </c>
      <c r="G29740" s="141" t="s">
        <v>14501</v>
      </c>
      <c r="H29740" s="136">
        <v>524.07500000000005</v>
      </c>
      <c r="I29740" s="141" t="s">
        <v>14501</v>
      </c>
      <c r="J29740" s="141" t="s">
        <v>14656</v>
      </c>
      <c r="K29740" s="141" t="s">
        <v>14501</v>
      </c>
      <c r="L29740" s="141" t="s">
        <v>14638</v>
      </c>
      <c r="M29740" s="141" t="s">
        <v>14501</v>
      </c>
      <c r="N29740" s="141" t="s">
        <v>14501</v>
      </c>
      <c r="O29740" s="141" t="s">
        <v>14501</v>
      </c>
      <c r="P29740" s="141" t="s">
        <v>14501</v>
      </c>
      <c r="Q29740" s="141" t="s">
        <v>14501</v>
      </c>
      <c r="R29740" s="141" t="s">
        <v>14501</v>
      </c>
      <c r="S29740" s="141" t="s">
        <v>14501</v>
      </c>
    </row>
    <row r="29741" spans="1:19" ht="11.25" thickBot="1" x14ac:dyDescent="0.2">
      <c r="A29741" s="112"/>
    </row>
    <row r="29742" spans="1:19" ht="11.25" thickBot="1" x14ac:dyDescent="0.2">
      <c r="A29742" s="138" t="s">
        <v>364</v>
      </c>
      <c r="B29742" s="112"/>
      <c r="C29742" s="140" t="s">
        <v>3713</v>
      </c>
      <c r="D29742" s="136">
        <v>0</v>
      </c>
      <c r="E29742" s="136">
        <v>0</v>
      </c>
      <c r="F29742" s="141" t="s">
        <v>14501</v>
      </c>
      <c r="G29742" s="141" t="s">
        <v>14501</v>
      </c>
      <c r="H29742" s="136">
        <v>0</v>
      </c>
      <c r="I29742" s="141" t="s">
        <v>14501</v>
      </c>
      <c r="J29742" s="141" t="s">
        <v>14501</v>
      </c>
      <c r="K29742" s="141" t="s">
        <v>14501</v>
      </c>
      <c r="L29742" s="141" t="s">
        <v>14501</v>
      </c>
      <c r="M29742" s="141" t="s">
        <v>14501</v>
      </c>
      <c r="N29742" s="141" t="s">
        <v>14501</v>
      </c>
      <c r="O29742" s="141" t="s">
        <v>14501</v>
      </c>
      <c r="P29742" s="141" t="s">
        <v>14501</v>
      </c>
      <c r="Q29742" s="141" t="s">
        <v>14501</v>
      </c>
      <c r="R29742" s="141" t="s">
        <v>14501</v>
      </c>
      <c r="S29742" s="141" t="s">
        <v>14501</v>
      </c>
    </row>
    <row r="29743" spans="1:19" ht="11.25" thickBot="1" x14ac:dyDescent="0.2">
      <c r="A29743" s="112"/>
    </row>
    <row r="29744" spans="1:19" ht="11.25" thickBot="1" x14ac:dyDescent="0.2">
      <c r="A29744" s="139" t="s">
        <v>366</v>
      </c>
      <c r="B29744" s="112"/>
      <c r="C29744" s="140">
        <v>0</v>
      </c>
      <c r="D29744" s="136">
        <v>0</v>
      </c>
      <c r="E29744" s="136">
        <v>0</v>
      </c>
      <c r="F29744" s="141" t="s">
        <v>14501</v>
      </c>
      <c r="G29744" s="141" t="s">
        <v>14501</v>
      </c>
      <c r="H29744" s="136">
        <v>0</v>
      </c>
      <c r="I29744" s="141" t="s">
        <v>14501</v>
      </c>
      <c r="J29744" s="141" t="s">
        <v>14501</v>
      </c>
      <c r="K29744" s="141" t="s">
        <v>14501</v>
      </c>
      <c r="L29744" s="141" t="s">
        <v>14501</v>
      </c>
      <c r="M29744" s="141" t="s">
        <v>14501</v>
      </c>
      <c r="N29744" s="141" t="s">
        <v>14501</v>
      </c>
      <c r="O29744" s="141" t="s">
        <v>14501</v>
      </c>
      <c r="P29744" s="141" t="s">
        <v>14501</v>
      </c>
      <c r="Q29744" s="141" t="s">
        <v>14501</v>
      </c>
      <c r="R29744" s="141" t="s">
        <v>14501</v>
      </c>
      <c r="S29744" s="141" t="s">
        <v>14501</v>
      </c>
    </row>
    <row r="29745" spans="1:19" ht="11.25" thickBot="1" x14ac:dyDescent="0.2">
      <c r="A29745" s="112"/>
    </row>
    <row r="29746" spans="1:19" ht="11.25" thickBot="1" x14ac:dyDescent="0.2">
      <c r="A29746" s="106" t="s">
        <v>357</v>
      </c>
      <c r="B29746" s="106" t="s">
        <v>358</v>
      </c>
      <c r="C29746" s="146" t="s">
        <v>53</v>
      </c>
      <c r="D29746" s="146" t="s">
        <v>54</v>
      </c>
      <c r="E29746" s="146" t="s">
        <v>55</v>
      </c>
      <c r="F29746" s="146" t="s">
        <v>56</v>
      </c>
      <c r="G29746" s="146" t="s">
        <v>14507</v>
      </c>
      <c r="H29746" s="146" t="s">
        <v>57</v>
      </c>
      <c r="I29746" s="146" t="s">
        <v>59</v>
      </c>
      <c r="J29746" s="146" t="s">
        <v>14508</v>
      </c>
      <c r="K29746" s="146" t="s">
        <v>60</v>
      </c>
      <c r="L29746" s="146" t="s">
        <v>61</v>
      </c>
      <c r="M29746" s="146" t="s">
        <v>62</v>
      </c>
      <c r="N29746" s="146" t="s">
        <v>14509</v>
      </c>
      <c r="O29746" s="146" t="s">
        <v>63</v>
      </c>
      <c r="P29746" s="146" t="s">
        <v>64</v>
      </c>
      <c r="Q29746" s="146" t="s">
        <v>66</v>
      </c>
      <c r="R29746" s="146" t="s">
        <v>14510</v>
      </c>
      <c r="S29746" s="146" t="s">
        <v>67</v>
      </c>
    </row>
    <row r="29747" spans="1:19" ht="11.25" thickBot="1" x14ac:dyDescent="0.2">
      <c r="A29747" s="107">
        <v>1</v>
      </c>
      <c r="B29747" s="132">
        <v>0.4990856481481481</v>
      </c>
      <c r="C29747" s="141" t="s">
        <v>14500</v>
      </c>
      <c r="D29747" s="141" t="s">
        <v>14500</v>
      </c>
      <c r="E29747" s="141" t="s">
        <v>14500</v>
      </c>
      <c r="F29747" s="108">
        <v>3300.194</v>
      </c>
      <c r="G29747" s="108">
        <v>32090.168000000001</v>
      </c>
      <c r="H29747" s="108">
        <v>629.02</v>
      </c>
      <c r="I29747" s="141" t="s">
        <v>14500</v>
      </c>
      <c r="J29747" s="141" t="s">
        <v>14639</v>
      </c>
      <c r="K29747" s="108">
        <v>81.536000000000001</v>
      </c>
      <c r="L29747" s="141" t="s">
        <v>14500</v>
      </c>
      <c r="M29747" s="108">
        <v>351.75</v>
      </c>
      <c r="N29747" s="141" t="s">
        <v>14640</v>
      </c>
      <c r="O29747" s="141" t="s">
        <v>14500</v>
      </c>
      <c r="P29747" s="108">
        <v>14463.626</v>
      </c>
      <c r="Q29747" s="133">
        <v>0.39829999999999999</v>
      </c>
      <c r="R29747" s="141" t="s">
        <v>14500</v>
      </c>
      <c r="S29747" s="108">
        <v>83.688999999999993</v>
      </c>
    </row>
    <row r="29748" spans="1:19" ht="11.25" thickBot="1" x14ac:dyDescent="0.2">
      <c r="A29748" s="112"/>
    </row>
    <row r="29749" spans="1:19" ht="11.25" thickBot="1" x14ac:dyDescent="0.2">
      <c r="A29749" s="135" t="s">
        <v>362</v>
      </c>
      <c r="B29749" s="112"/>
      <c r="C29749" s="141" t="s">
        <v>14501</v>
      </c>
      <c r="D29749" s="141" t="s">
        <v>14501</v>
      </c>
      <c r="E29749" s="141" t="s">
        <v>14501</v>
      </c>
      <c r="F29749" s="136">
        <v>3300.194</v>
      </c>
      <c r="G29749" s="136">
        <v>32090.168000000001</v>
      </c>
      <c r="H29749" s="136">
        <v>629.02</v>
      </c>
      <c r="I29749" s="141" t="s">
        <v>14501</v>
      </c>
      <c r="J29749" s="141" t="s">
        <v>14641</v>
      </c>
      <c r="K29749" s="136">
        <v>81.536000000000001</v>
      </c>
      <c r="L29749" s="141" t="s">
        <v>14501</v>
      </c>
      <c r="M29749" s="136">
        <v>351.75</v>
      </c>
      <c r="N29749" s="141" t="s">
        <v>14642</v>
      </c>
      <c r="O29749" s="141" t="s">
        <v>14501</v>
      </c>
      <c r="P29749" s="136">
        <v>14463.626</v>
      </c>
      <c r="Q29749" s="137">
        <v>0.39829999999999999</v>
      </c>
      <c r="R29749" s="141" t="s">
        <v>14501</v>
      </c>
      <c r="S29749" s="136">
        <v>83.688999999999993</v>
      </c>
    </row>
    <row r="29750" spans="1:19" ht="11.25" thickBot="1" x14ac:dyDescent="0.2">
      <c r="A29750" s="112"/>
    </row>
    <row r="29751" spans="1:19" ht="11.25" thickBot="1" x14ac:dyDescent="0.2">
      <c r="A29751" s="138" t="s">
        <v>364</v>
      </c>
      <c r="B29751" s="112"/>
      <c r="C29751" s="141" t="s">
        <v>14501</v>
      </c>
      <c r="D29751" s="141" t="s">
        <v>14501</v>
      </c>
      <c r="E29751" s="141" t="s">
        <v>14501</v>
      </c>
      <c r="F29751" s="136">
        <v>0</v>
      </c>
      <c r="G29751" s="136">
        <v>0</v>
      </c>
      <c r="H29751" s="136">
        <v>0</v>
      </c>
      <c r="I29751" s="141" t="s">
        <v>14501</v>
      </c>
      <c r="J29751" s="141" t="s">
        <v>14501</v>
      </c>
      <c r="K29751" s="136">
        <v>0</v>
      </c>
      <c r="L29751" s="141" t="s">
        <v>14501</v>
      </c>
      <c r="M29751" s="136">
        <v>0</v>
      </c>
      <c r="N29751" s="141" t="s">
        <v>14501</v>
      </c>
      <c r="O29751" s="141" t="s">
        <v>14501</v>
      </c>
      <c r="P29751" s="136">
        <v>0</v>
      </c>
      <c r="Q29751" s="140" t="s">
        <v>3713</v>
      </c>
      <c r="R29751" s="141" t="s">
        <v>14501</v>
      </c>
      <c r="S29751" s="136">
        <v>0</v>
      </c>
    </row>
    <row r="29752" spans="1:19" ht="11.25" thickBot="1" x14ac:dyDescent="0.2">
      <c r="A29752" s="112"/>
    </row>
    <row r="29753" spans="1:19" ht="11.25" thickBot="1" x14ac:dyDescent="0.2">
      <c r="A29753" s="139" t="s">
        <v>366</v>
      </c>
      <c r="B29753" s="112"/>
      <c r="C29753" s="141" t="s">
        <v>14501</v>
      </c>
      <c r="D29753" s="141" t="s">
        <v>14501</v>
      </c>
      <c r="E29753" s="141" t="s">
        <v>14501</v>
      </c>
      <c r="F29753" s="136">
        <v>0</v>
      </c>
      <c r="G29753" s="136">
        <v>0</v>
      </c>
      <c r="H29753" s="136">
        <v>0</v>
      </c>
      <c r="I29753" s="141" t="s">
        <v>14501</v>
      </c>
      <c r="J29753" s="141" t="s">
        <v>14501</v>
      </c>
      <c r="K29753" s="136">
        <v>0</v>
      </c>
      <c r="L29753" s="141" t="s">
        <v>14501</v>
      </c>
      <c r="M29753" s="136">
        <v>0</v>
      </c>
      <c r="N29753" s="141" t="s">
        <v>14501</v>
      </c>
      <c r="O29753" s="141" t="s">
        <v>14501</v>
      </c>
      <c r="P29753" s="136">
        <v>0</v>
      </c>
      <c r="Q29753" s="140">
        <v>0</v>
      </c>
      <c r="R29753" s="141" t="s">
        <v>14501</v>
      </c>
      <c r="S29753" s="136">
        <v>0</v>
      </c>
    </row>
    <row r="29754" spans="1:19" ht="11.25" thickBot="1" x14ac:dyDescent="0.2">
      <c r="A29754" s="112"/>
    </row>
    <row r="29755" spans="1:19" ht="11.25" thickBot="1" x14ac:dyDescent="0.2">
      <c r="A29755" s="106" t="s">
        <v>357</v>
      </c>
      <c r="B29755" s="106" t="s">
        <v>358</v>
      </c>
      <c r="C29755" s="146" t="s">
        <v>68</v>
      </c>
      <c r="D29755" s="146" t="s">
        <v>14511</v>
      </c>
    </row>
    <row r="29756" spans="1:19" ht="11.25" thickBot="1" x14ac:dyDescent="0.2">
      <c r="A29756" s="107">
        <v>1</v>
      </c>
      <c r="B29756" s="132">
        <v>0.4990856481481481</v>
      </c>
      <c r="C29756" s="141" t="s">
        <v>14500</v>
      </c>
      <c r="D29756" s="141" t="s">
        <v>14500</v>
      </c>
    </row>
    <row r="29757" spans="1:19" ht="11.25" thickBot="1" x14ac:dyDescent="0.2">
      <c r="A29757" s="112"/>
    </row>
    <row r="29758" spans="1:19" ht="11.25" thickBot="1" x14ac:dyDescent="0.2">
      <c r="A29758" s="135" t="s">
        <v>362</v>
      </c>
      <c r="B29758" s="112"/>
      <c r="C29758" s="141" t="s">
        <v>14501</v>
      </c>
      <c r="D29758" s="141" t="s">
        <v>14501</v>
      </c>
    </row>
    <row r="29759" spans="1:19" ht="11.25" thickBot="1" x14ac:dyDescent="0.2">
      <c r="A29759" s="112"/>
    </row>
    <row r="29760" spans="1:19" ht="11.25" thickBot="1" x14ac:dyDescent="0.2">
      <c r="A29760" s="138" t="s">
        <v>364</v>
      </c>
      <c r="B29760" s="112"/>
      <c r="C29760" s="141" t="s">
        <v>14501</v>
      </c>
      <c r="D29760" s="141" t="s">
        <v>14501</v>
      </c>
    </row>
    <row r="29761" spans="1:19" ht="11.25" thickBot="1" x14ac:dyDescent="0.2">
      <c r="A29761" s="112"/>
    </row>
    <row r="29762" spans="1:19" ht="11.25" thickBot="1" x14ac:dyDescent="0.2">
      <c r="A29762" s="139" t="s">
        <v>366</v>
      </c>
      <c r="B29762" s="112"/>
      <c r="C29762" s="141" t="s">
        <v>14501</v>
      </c>
      <c r="D29762" s="141" t="s">
        <v>14501</v>
      </c>
    </row>
    <row r="29763" spans="1:19" ht="10.5" x14ac:dyDescent="0.15">
      <c r="A29763" s="112"/>
    </row>
    <row r="29764" spans="1:19" x14ac:dyDescent="0.15">
      <c r="A29764" s="129"/>
      <c r="B29764" s="86" t="s">
        <v>1265</v>
      </c>
    </row>
    <row r="29765" spans="1:19" ht="9.75" thickBot="1" x14ac:dyDescent="0.2">
      <c r="A29765" s="81" t="s">
        <v>5871</v>
      </c>
    </row>
    <row r="29766" spans="1:19" ht="11.25" thickBot="1" x14ac:dyDescent="0.2">
      <c r="A29766" s="106" t="s">
        <v>357</v>
      </c>
      <c r="B29766" s="106" t="s">
        <v>358</v>
      </c>
      <c r="C29766" s="146" t="s">
        <v>14494</v>
      </c>
      <c r="D29766" s="146" t="s">
        <v>14495</v>
      </c>
      <c r="E29766" s="146" t="s">
        <v>14496</v>
      </c>
      <c r="F29766" s="146" t="s">
        <v>0</v>
      </c>
      <c r="G29766" s="146" t="s">
        <v>1</v>
      </c>
      <c r="H29766" s="146" t="s">
        <v>2</v>
      </c>
      <c r="I29766" s="146" t="s">
        <v>14497</v>
      </c>
      <c r="J29766" s="146" t="s">
        <v>3</v>
      </c>
      <c r="K29766" s="146" t="s">
        <v>14498</v>
      </c>
      <c r="L29766" s="146" t="s">
        <v>7</v>
      </c>
      <c r="M29766" s="146" t="s">
        <v>14499</v>
      </c>
      <c r="N29766" s="146" t="s">
        <v>10</v>
      </c>
      <c r="O29766" s="146" t="s">
        <v>11</v>
      </c>
      <c r="P29766" s="146" t="s">
        <v>12</v>
      </c>
      <c r="Q29766" s="146" t="s">
        <v>13</v>
      </c>
      <c r="R29766" s="146" t="s">
        <v>14</v>
      </c>
      <c r="S29766" s="146" t="s">
        <v>15</v>
      </c>
    </row>
    <row r="29767" spans="1:19" ht="11.25" thickBot="1" x14ac:dyDescent="0.2">
      <c r="A29767" s="107">
        <v>1</v>
      </c>
      <c r="B29767" s="132">
        <v>0.50423611111111111</v>
      </c>
      <c r="C29767" s="141" t="s">
        <v>14500</v>
      </c>
      <c r="D29767" s="141" t="s">
        <v>14500</v>
      </c>
      <c r="E29767" s="141" t="s">
        <v>14500</v>
      </c>
      <c r="F29767" s="108">
        <v>4251.5780000000004</v>
      </c>
      <c r="G29767" s="108">
        <v>531.19100000000003</v>
      </c>
      <c r="H29767" s="108">
        <v>136.61500000000001</v>
      </c>
      <c r="I29767" s="141" t="s">
        <v>14643</v>
      </c>
      <c r="J29767" s="108">
        <v>130.73500000000001</v>
      </c>
      <c r="K29767" s="108">
        <v>11.938000000000001</v>
      </c>
      <c r="L29767" s="133">
        <v>0.56659999999999999</v>
      </c>
      <c r="M29767" s="108">
        <v>332112.2</v>
      </c>
      <c r="N29767" s="108">
        <v>36.652000000000001</v>
      </c>
      <c r="O29767" s="108">
        <v>-63.271999999999998</v>
      </c>
      <c r="P29767" s="108">
        <v>145.25700000000001</v>
      </c>
      <c r="Q29767" s="108">
        <v>1046.6420000000001</v>
      </c>
      <c r="R29767" s="141" t="s">
        <v>14500</v>
      </c>
      <c r="S29767" s="108">
        <v>57.738</v>
      </c>
    </row>
    <row r="29768" spans="1:19" ht="11.25" thickBot="1" x14ac:dyDescent="0.2">
      <c r="A29768" s="112"/>
    </row>
    <row r="29769" spans="1:19" ht="11.25" thickBot="1" x14ac:dyDescent="0.2">
      <c r="A29769" s="135" t="s">
        <v>362</v>
      </c>
      <c r="B29769" s="112"/>
      <c r="C29769" s="141" t="s">
        <v>14501</v>
      </c>
      <c r="D29769" s="141" t="s">
        <v>14501</v>
      </c>
      <c r="E29769" s="141" t="s">
        <v>14501</v>
      </c>
      <c r="F29769" s="136">
        <v>4251.5780000000004</v>
      </c>
      <c r="G29769" s="136">
        <v>531.19100000000003</v>
      </c>
      <c r="H29769" s="136">
        <v>136.61500000000001</v>
      </c>
      <c r="I29769" s="141" t="s">
        <v>14644</v>
      </c>
      <c r="J29769" s="136">
        <v>130.73500000000001</v>
      </c>
      <c r="K29769" s="136">
        <v>11.938000000000001</v>
      </c>
      <c r="L29769" s="137">
        <v>0.56659999999999999</v>
      </c>
      <c r="M29769" s="136">
        <v>332112.2</v>
      </c>
      <c r="N29769" s="136">
        <v>36.652000000000001</v>
      </c>
      <c r="O29769" s="136">
        <v>-63.271999999999998</v>
      </c>
      <c r="P29769" s="136">
        <v>145.25700000000001</v>
      </c>
      <c r="Q29769" s="136">
        <v>1046.6420000000001</v>
      </c>
      <c r="R29769" s="141" t="s">
        <v>14501</v>
      </c>
      <c r="S29769" s="136">
        <v>57.738</v>
      </c>
    </row>
    <row r="29770" spans="1:19" ht="11.25" thickBot="1" x14ac:dyDescent="0.2">
      <c r="A29770" s="112"/>
    </row>
    <row r="29771" spans="1:19" ht="11.25" thickBot="1" x14ac:dyDescent="0.2">
      <c r="A29771" s="138" t="s">
        <v>364</v>
      </c>
      <c r="B29771" s="112"/>
      <c r="C29771" s="141" t="s">
        <v>14501</v>
      </c>
      <c r="D29771" s="141" t="s">
        <v>14501</v>
      </c>
      <c r="E29771" s="141" t="s">
        <v>14501</v>
      </c>
      <c r="F29771" s="136">
        <v>0</v>
      </c>
      <c r="G29771" s="136">
        <v>0</v>
      </c>
      <c r="H29771" s="136">
        <v>0</v>
      </c>
      <c r="I29771" s="141" t="s">
        <v>14501</v>
      </c>
      <c r="J29771" s="136">
        <v>0</v>
      </c>
      <c r="K29771" s="136">
        <v>0</v>
      </c>
      <c r="L29771" s="140" t="s">
        <v>3713</v>
      </c>
      <c r="M29771" s="136">
        <v>0</v>
      </c>
      <c r="N29771" s="136">
        <v>0</v>
      </c>
      <c r="O29771" s="136">
        <v>0</v>
      </c>
      <c r="P29771" s="136">
        <v>0</v>
      </c>
      <c r="Q29771" s="136">
        <v>0</v>
      </c>
      <c r="R29771" s="141" t="s">
        <v>14501</v>
      </c>
      <c r="S29771" s="136">
        <v>0</v>
      </c>
    </row>
    <row r="29772" spans="1:19" ht="11.25" thickBot="1" x14ac:dyDescent="0.2">
      <c r="A29772" s="112"/>
    </row>
    <row r="29773" spans="1:19" ht="11.25" thickBot="1" x14ac:dyDescent="0.2">
      <c r="A29773" s="139" t="s">
        <v>366</v>
      </c>
      <c r="B29773" s="112"/>
      <c r="C29773" s="141" t="s">
        <v>14501</v>
      </c>
      <c r="D29773" s="141" t="s">
        <v>14501</v>
      </c>
      <c r="E29773" s="141" t="s">
        <v>14501</v>
      </c>
      <c r="F29773" s="136">
        <v>0</v>
      </c>
      <c r="G29773" s="136">
        <v>0</v>
      </c>
      <c r="H29773" s="136">
        <v>0</v>
      </c>
      <c r="I29773" s="141" t="s">
        <v>14501</v>
      </c>
      <c r="J29773" s="136">
        <v>0</v>
      </c>
      <c r="K29773" s="136">
        <v>0</v>
      </c>
      <c r="L29773" s="140">
        <v>0</v>
      </c>
      <c r="M29773" s="136">
        <v>0</v>
      </c>
      <c r="N29773" s="136">
        <v>0</v>
      </c>
      <c r="O29773" s="136">
        <v>0</v>
      </c>
      <c r="P29773" s="136">
        <v>0</v>
      </c>
      <c r="Q29773" s="136">
        <v>0</v>
      </c>
      <c r="R29773" s="141" t="s">
        <v>14501</v>
      </c>
      <c r="S29773" s="136">
        <v>0</v>
      </c>
    </row>
    <row r="29774" spans="1:19" ht="11.25" thickBot="1" x14ac:dyDescent="0.2">
      <c r="A29774" s="112"/>
    </row>
    <row r="29775" spans="1:19" ht="11.25" thickBot="1" x14ac:dyDescent="0.2">
      <c r="A29775" s="106" t="s">
        <v>357</v>
      </c>
      <c r="B29775" s="106" t="s">
        <v>358</v>
      </c>
      <c r="C29775" s="146" t="s">
        <v>16</v>
      </c>
      <c r="D29775" s="146" t="s">
        <v>14502</v>
      </c>
      <c r="E29775" s="146" t="s">
        <v>14503</v>
      </c>
      <c r="F29775" s="146" t="s">
        <v>20</v>
      </c>
      <c r="G29775" s="146" t="s">
        <v>21</v>
      </c>
      <c r="H29775" s="146" t="s">
        <v>22</v>
      </c>
      <c r="I29775" s="146" t="s">
        <v>23</v>
      </c>
      <c r="J29775" s="146" t="s">
        <v>24</v>
      </c>
      <c r="K29775" s="146" t="s">
        <v>26</v>
      </c>
      <c r="L29775" s="146" t="s">
        <v>14504</v>
      </c>
      <c r="M29775" s="146" t="s">
        <v>27</v>
      </c>
      <c r="N29775" s="146" t="s">
        <v>28</v>
      </c>
      <c r="O29775" s="146" t="s">
        <v>29</v>
      </c>
      <c r="P29775" s="146" t="s">
        <v>30</v>
      </c>
      <c r="Q29775" s="146" t="s">
        <v>14505</v>
      </c>
      <c r="R29775" s="146" t="s">
        <v>32</v>
      </c>
      <c r="S29775" s="146" t="s">
        <v>33</v>
      </c>
    </row>
    <row r="29776" spans="1:19" ht="11.25" thickBot="1" x14ac:dyDescent="0.2">
      <c r="A29776" s="107">
        <v>1</v>
      </c>
      <c r="B29776" s="132">
        <v>0.50423611111111111</v>
      </c>
      <c r="C29776" s="108">
        <v>592.87599999999998</v>
      </c>
      <c r="D29776" s="108">
        <v>193.11099999999999</v>
      </c>
      <c r="E29776" s="141" t="s">
        <v>14500</v>
      </c>
      <c r="F29776" s="133">
        <v>0.58618999999999999</v>
      </c>
      <c r="G29776" s="141" t="s">
        <v>14633</v>
      </c>
      <c r="H29776" s="141" t="s">
        <v>14634</v>
      </c>
      <c r="I29776" s="141" t="s">
        <v>14500</v>
      </c>
      <c r="J29776" s="141" t="s">
        <v>14653</v>
      </c>
      <c r="K29776" s="133">
        <v>0.56560999999999995</v>
      </c>
      <c r="L29776" s="108">
        <v>27754.261999999999</v>
      </c>
      <c r="M29776" s="108">
        <v>30585.623</v>
      </c>
      <c r="N29776" s="108">
        <v>102.54</v>
      </c>
      <c r="O29776" s="141" t="s">
        <v>14500</v>
      </c>
      <c r="P29776" s="141" t="s">
        <v>14500</v>
      </c>
      <c r="Q29776" s="108">
        <v>-218.738</v>
      </c>
      <c r="R29776" s="108">
        <v>56.679000000000002</v>
      </c>
      <c r="S29776" s="141" t="s">
        <v>14500</v>
      </c>
    </row>
    <row r="29777" spans="1:19" ht="11.25" thickBot="1" x14ac:dyDescent="0.2">
      <c r="A29777" s="112"/>
    </row>
    <row r="29778" spans="1:19" ht="11.25" thickBot="1" x14ac:dyDescent="0.2">
      <c r="A29778" s="135" t="s">
        <v>362</v>
      </c>
      <c r="B29778" s="112"/>
      <c r="C29778" s="136">
        <v>592.87599999999998</v>
      </c>
      <c r="D29778" s="136">
        <v>193.11099999999999</v>
      </c>
      <c r="E29778" s="141" t="s">
        <v>14501</v>
      </c>
      <c r="F29778" s="137">
        <v>0.58618999999999999</v>
      </c>
      <c r="G29778" s="141" t="s">
        <v>14635</v>
      </c>
      <c r="H29778" s="141" t="s">
        <v>14636</v>
      </c>
      <c r="I29778" s="141" t="s">
        <v>14501</v>
      </c>
      <c r="J29778" s="141" t="s">
        <v>14654</v>
      </c>
      <c r="K29778" s="137">
        <v>0.56560999999999995</v>
      </c>
      <c r="L29778" s="136">
        <v>27754.261999999999</v>
      </c>
      <c r="M29778" s="136">
        <v>30585.623</v>
      </c>
      <c r="N29778" s="136">
        <v>102.54</v>
      </c>
      <c r="O29778" s="141" t="s">
        <v>14501</v>
      </c>
      <c r="P29778" s="141" t="s">
        <v>14501</v>
      </c>
      <c r="Q29778" s="136">
        <v>-218.738</v>
      </c>
      <c r="R29778" s="136">
        <v>56.679000000000002</v>
      </c>
      <c r="S29778" s="141" t="s">
        <v>14501</v>
      </c>
    </row>
    <row r="29779" spans="1:19" ht="11.25" thickBot="1" x14ac:dyDescent="0.2">
      <c r="A29779" s="112"/>
    </row>
    <row r="29780" spans="1:19" ht="11.25" thickBot="1" x14ac:dyDescent="0.2">
      <c r="A29780" s="138" t="s">
        <v>364</v>
      </c>
      <c r="B29780" s="112"/>
      <c r="C29780" s="136">
        <v>0</v>
      </c>
      <c r="D29780" s="136">
        <v>0</v>
      </c>
      <c r="E29780" s="141" t="s">
        <v>14501</v>
      </c>
      <c r="F29780" s="140" t="s">
        <v>3713</v>
      </c>
      <c r="G29780" s="141" t="s">
        <v>14501</v>
      </c>
      <c r="H29780" s="141" t="s">
        <v>14501</v>
      </c>
      <c r="I29780" s="141" t="s">
        <v>14501</v>
      </c>
      <c r="J29780" s="141" t="s">
        <v>14501</v>
      </c>
      <c r="K29780" s="140" t="s">
        <v>3713</v>
      </c>
      <c r="L29780" s="136">
        <v>0</v>
      </c>
      <c r="M29780" s="136">
        <v>0</v>
      </c>
      <c r="N29780" s="136">
        <v>0</v>
      </c>
      <c r="O29780" s="141" t="s">
        <v>14501</v>
      </c>
      <c r="P29780" s="141" t="s">
        <v>14501</v>
      </c>
      <c r="Q29780" s="136">
        <v>0</v>
      </c>
      <c r="R29780" s="136">
        <v>0</v>
      </c>
      <c r="S29780" s="141" t="s">
        <v>14501</v>
      </c>
    </row>
    <row r="29781" spans="1:19" ht="11.25" thickBot="1" x14ac:dyDescent="0.2">
      <c r="A29781" s="112"/>
    </row>
    <row r="29782" spans="1:19" ht="11.25" thickBot="1" x14ac:dyDescent="0.2">
      <c r="A29782" s="139" t="s">
        <v>366</v>
      </c>
      <c r="B29782" s="112"/>
      <c r="C29782" s="136">
        <v>0</v>
      </c>
      <c r="D29782" s="136">
        <v>0</v>
      </c>
      <c r="E29782" s="141" t="s">
        <v>14501</v>
      </c>
      <c r="F29782" s="140">
        <v>0</v>
      </c>
      <c r="G29782" s="141" t="s">
        <v>14501</v>
      </c>
      <c r="H29782" s="141" t="s">
        <v>14501</v>
      </c>
      <c r="I29782" s="141" t="s">
        <v>14501</v>
      </c>
      <c r="J29782" s="141" t="s">
        <v>14501</v>
      </c>
      <c r="K29782" s="140">
        <v>0</v>
      </c>
      <c r="L29782" s="136">
        <v>0</v>
      </c>
      <c r="M29782" s="136">
        <v>0</v>
      </c>
      <c r="N29782" s="136">
        <v>0</v>
      </c>
      <c r="O29782" s="141" t="s">
        <v>14501</v>
      </c>
      <c r="P29782" s="141" t="s">
        <v>14501</v>
      </c>
      <c r="Q29782" s="136">
        <v>0</v>
      </c>
      <c r="R29782" s="136">
        <v>0</v>
      </c>
      <c r="S29782" s="141" t="s">
        <v>14501</v>
      </c>
    </row>
    <row r="29783" spans="1:19" ht="11.25" thickBot="1" x14ac:dyDescent="0.2">
      <c r="A29783" s="112"/>
    </row>
    <row r="29784" spans="1:19" ht="11.25" thickBot="1" x14ac:dyDescent="0.2">
      <c r="A29784" s="106" t="s">
        <v>357</v>
      </c>
      <c r="B29784" s="106" t="s">
        <v>358</v>
      </c>
      <c r="C29784" s="146" t="s">
        <v>35</v>
      </c>
      <c r="D29784" s="146" t="s">
        <v>36</v>
      </c>
      <c r="E29784" s="146" t="s">
        <v>14506</v>
      </c>
      <c r="F29784" s="146" t="s">
        <v>38</v>
      </c>
      <c r="G29784" s="146" t="s">
        <v>39</v>
      </c>
      <c r="H29784" s="146" t="s">
        <v>41</v>
      </c>
      <c r="I29784" s="146" t="s">
        <v>42</v>
      </c>
      <c r="J29784" s="146" t="s">
        <v>43</v>
      </c>
      <c r="K29784" s="146" t="s">
        <v>44</v>
      </c>
      <c r="L29784" s="146" t="s">
        <v>45</v>
      </c>
      <c r="M29784" s="146" t="s">
        <v>46</v>
      </c>
      <c r="N29784" s="146" t="s">
        <v>47</v>
      </c>
      <c r="O29784" s="146" t="s">
        <v>48</v>
      </c>
      <c r="P29784" s="146" t="s">
        <v>49</v>
      </c>
      <c r="Q29784" s="146" t="s">
        <v>50</v>
      </c>
      <c r="R29784" s="146" t="s">
        <v>51</v>
      </c>
      <c r="S29784" s="146" t="s">
        <v>52</v>
      </c>
    </row>
    <row r="29785" spans="1:19" ht="11.25" thickBot="1" x14ac:dyDescent="0.2">
      <c r="A29785" s="107">
        <v>1</v>
      </c>
      <c r="B29785" s="132">
        <v>0.50423611111111111</v>
      </c>
      <c r="C29785" s="133">
        <v>0.47510999999999998</v>
      </c>
      <c r="D29785" s="108">
        <v>141.197</v>
      </c>
      <c r="E29785" s="141" t="s">
        <v>14500</v>
      </c>
      <c r="F29785" s="141" t="s">
        <v>14500</v>
      </c>
      <c r="G29785" s="141" t="s">
        <v>14500</v>
      </c>
      <c r="H29785" s="108">
        <v>1064.7829999999999</v>
      </c>
      <c r="I29785" s="141" t="s">
        <v>14500</v>
      </c>
      <c r="J29785" s="108">
        <v>-4.6859999999999999</v>
      </c>
      <c r="K29785" s="141" t="s">
        <v>14500</v>
      </c>
      <c r="L29785" s="141" t="s">
        <v>14637</v>
      </c>
      <c r="M29785" s="141" t="s">
        <v>14500</v>
      </c>
      <c r="N29785" s="141" t="s">
        <v>14500</v>
      </c>
      <c r="O29785" s="141" t="s">
        <v>14500</v>
      </c>
      <c r="P29785" s="141" t="s">
        <v>14500</v>
      </c>
      <c r="Q29785" s="141" t="s">
        <v>14500</v>
      </c>
      <c r="R29785" s="141" t="s">
        <v>14500</v>
      </c>
      <c r="S29785" s="108">
        <v>77.62</v>
      </c>
    </row>
    <row r="29786" spans="1:19" ht="11.25" thickBot="1" x14ac:dyDescent="0.2">
      <c r="A29786" s="112"/>
    </row>
    <row r="29787" spans="1:19" ht="11.25" thickBot="1" x14ac:dyDescent="0.2">
      <c r="A29787" s="135" t="s">
        <v>362</v>
      </c>
      <c r="B29787" s="112"/>
      <c r="C29787" s="137">
        <v>0.47510999999999998</v>
      </c>
      <c r="D29787" s="136">
        <v>141.197</v>
      </c>
      <c r="E29787" s="141" t="s">
        <v>14501</v>
      </c>
      <c r="F29787" s="141" t="s">
        <v>14501</v>
      </c>
      <c r="G29787" s="141" t="s">
        <v>14501</v>
      </c>
      <c r="H29787" s="136">
        <v>1064.7829999999999</v>
      </c>
      <c r="I29787" s="141" t="s">
        <v>14501</v>
      </c>
      <c r="J29787" s="136">
        <v>-4.6859999999999999</v>
      </c>
      <c r="K29787" s="141" t="s">
        <v>14501</v>
      </c>
      <c r="L29787" s="141" t="s">
        <v>14638</v>
      </c>
      <c r="M29787" s="141" t="s">
        <v>14501</v>
      </c>
      <c r="N29787" s="141" t="s">
        <v>14501</v>
      </c>
      <c r="O29787" s="141" t="s">
        <v>14501</v>
      </c>
      <c r="P29787" s="141" t="s">
        <v>14501</v>
      </c>
      <c r="Q29787" s="141" t="s">
        <v>14501</v>
      </c>
      <c r="R29787" s="141" t="s">
        <v>14501</v>
      </c>
      <c r="S29787" s="136">
        <v>77.62</v>
      </c>
    </row>
    <row r="29788" spans="1:19" ht="11.25" thickBot="1" x14ac:dyDescent="0.2">
      <c r="A29788" s="112"/>
    </row>
    <row r="29789" spans="1:19" ht="11.25" thickBot="1" x14ac:dyDescent="0.2">
      <c r="A29789" s="138" t="s">
        <v>364</v>
      </c>
      <c r="B29789" s="112"/>
      <c r="C29789" s="140" t="s">
        <v>3713</v>
      </c>
      <c r="D29789" s="136">
        <v>0</v>
      </c>
      <c r="E29789" s="141" t="s">
        <v>14501</v>
      </c>
      <c r="F29789" s="141" t="s">
        <v>14501</v>
      </c>
      <c r="G29789" s="141" t="s">
        <v>14501</v>
      </c>
      <c r="H29789" s="136">
        <v>0</v>
      </c>
      <c r="I29789" s="141" t="s">
        <v>14501</v>
      </c>
      <c r="J29789" s="136">
        <v>0</v>
      </c>
      <c r="K29789" s="141" t="s">
        <v>14501</v>
      </c>
      <c r="L29789" s="141" t="s">
        <v>14501</v>
      </c>
      <c r="M29789" s="141" t="s">
        <v>14501</v>
      </c>
      <c r="N29789" s="141" t="s">
        <v>14501</v>
      </c>
      <c r="O29789" s="141" t="s">
        <v>14501</v>
      </c>
      <c r="P29789" s="141" t="s">
        <v>14501</v>
      </c>
      <c r="Q29789" s="141" t="s">
        <v>14501</v>
      </c>
      <c r="R29789" s="141" t="s">
        <v>14501</v>
      </c>
      <c r="S29789" s="136">
        <v>0</v>
      </c>
    </row>
    <row r="29790" spans="1:19" ht="11.25" thickBot="1" x14ac:dyDescent="0.2">
      <c r="A29790" s="112"/>
    </row>
    <row r="29791" spans="1:19" ht="11.25" thickBot="1" x14ac:dyDescent="0.2">
      <c r="A29791" s="139" t="s">
        <v>366</v>
      </c>
      <c r="B29791" s="112"/>
      <c r="C29791" s="140">
        <v>0</v>
      </c>
      <c r="D29791" s="136">
        <v>0</v>
      </c>
      <c r="E29791" s="141" t="s">
        <v>14501</v>
      </c>
      <c r="F29791" s="141" t="s">
        <v>14501</v>
      </c>
      <c r="G29791" s="141" t="s">
        <v>14501</v>
      </c>
      <c r="H29791" s="136">
        <v>0</v>
      </c>
      <c r="I29791" s="141" t="s">
        <v>14501</v>
      </c>
      <c r="J29791" s="136">
        <v>0</v>
      </c>
      <c r="K29791" s="141" t="s">
        <v>14501</v>
      </c>
      <c r="L29791" s="141" t="s">
        <v>14501</v>
      </c>
      <c r="M29791" s="141" t="s">
        <v>14501</v>
      </c>
      <c r="N29791" s="141" t="s">
        <v>14501</v>
      </c>
      <c r="O29791" s="141" t="s">
        <v>14501</v>
      </c>
      <c r="P29791" s="141" t="s">
        <v>14501</v>
      </c>
      <c r="Q29791" s="141" t="s">
        <v>14501</v>
      </c>
      <c r="R29791" s="141" t="s">
        <v>14501</v>
      </c>
      <c r="S29791" s="136">
        <v>0</v>
      </c>
    </row>
    <row r="29792" spans="1:19" ht="11.25" thickBot="1" x14ac:dyDescent="0.2">
      <c r="A29792" s="112"/>
    </row>
    <row r="29793" spans="1:19" ht="11.25" thickBot="1" x14ac:dyDescent="0.2">
      <c r="A29793" s="106" t="s">
        <v>357</v>
      </c>
      <c r="B29793" s="106" t="s">
        <v>358</v>
      </c>
      <c r="C29793" s="146" t="s">
        <v>53</v>
      </c>
      <c r="D29793" s="146" t="s">
        <v>54</v>
      </c>
      <c r="E29793" s="146" t="s">
        <v>55</v>
      </c>
      <c r="F29793" s="146" t="s">
        <v>56</v>
      </c>
      <c r="G29793" s="146" t="s">
        <v>14507</v>
      </c>
      <c r="H29793" s="146" t="s">
        <v>57</v>
      </c>
      <c r="I29793" s="146" t="s">
        <v>59</v>
      </c>
      <c r="J29793" s="146" t="s">
        <v>14508</v>
      </c>
      <c r="K29793" s="146" t="s">
        <v>60</v>
      </c>
      <c r="L29793" s="146" t="s">
        <v>61</v>
      </c>
      <c r="M29793" s="146" t="s">
        <v>62</v>
      </c>
      <c r="N29793" s="146" t="s">
        <v>14509</v>
      </c>
      <c r="O29793" s="146" t="s">
        <v>63</v>
      </c>
      <c r="P29793" s="146" t="s">
        <v>64</v>
      </c>
      <c r="Q29793" s="146" t="s">
        <v>66</v>
      </c>
      <c r="R29793" s="146" t="s">
        <v>14510</v>
      </c>
      <c r="S29793" s="146" t="s">
        <v>67</v>
      </c>
    </row>
    <row r="29794" spans="1:19" ht="11.25" thickBot="1" x14ac:dyDescent="0.2">
      <c r="A29794" s="107">
        <v>1</v>
      </c>
      <c r="B29794" s="132">
        <v>0.50423611111111111</v>
      </c>
      <c r="C29794" s="141" t="s">
        <v>14500</v>
      </c>
      <c r="D29794" s="141" t="s">
        <v>14500</v>
      </c>
      <c r="E29794" s="141" t="s">
        <v>14500</v>
      </c>
      <c r="F29794" s="108">
        <v>3160.4769999999999</v>
      </c>
      <c r="G29794" s="108">
        <v>29294.584999999999</v>
      </c>
      <c r="H29794" s="108">
        <v>449.78</v>
      </c>
      <c r="I29794" s="141" t="s">
        <v>14500</v>
      </c>
      <c r="J29794" s="141" t="s">
        <v>14639</v>
      </c>
      <c r="K29794" s="108">
        <v>81.569999999999993</v>
      </c>
      <c r="L29794" s="141" t="s">
        <v>14500</v>
      </c>
      <c r="M29794" s="108">
        <v>383.392</v>
      </c>
      <c r="N29794" s="141" t="s">
        <v>14640</v>
      </c>
      <c r="O29794" s="141" t="s">
        <v>14500</v>
      </c>
      <c r="P29794" s="108">
        <v>16378.091</v>
      </c>
      <c r="Q29794" s="133">
        <v>0.39724999999999999</v>
      </c>
      <c r="R29794" s="141" t="s">
        <v>14500</v>
      </c>
      <c r="S29794" s="141" t="s">
        <v>14500</v>
      </c>
    </row>
    <row r="29795" spans="1:19" ht="11.25" thickBot="1" x14ac:dyDescent="0.2">
      <c r="A29795" s="112"/>
    </row>
    <row r="29796" spans="1:19" ht="11.25" thickBot="1" x14ac:dyDescent="0.2">
      <c r="A29796" s="135" t="s">
        <v>362</v>
      </c>
      <c r="B29796" s="112"/>
      <c r="C29796" s="141" t="s">
        <v>14501</v>
      </c>
      <c r="D29796" s="141" t="s">
        <v>14501</v>
      </c>
      <c r="E29796" s="141" t="s">
        <v>14501</v>
      </c>
      <c r="F29796" s="136">
        <v>3160.4769999999999</v>
      </c>
      <c r="G29796" s="136">
        <v>29294.584999999999</v>
      </c>
      <c r="H29796" s="136">
        <v>449.78</v>
      </c>
      <c r="I29796" s="141" t="s">
        <v>14501</v>
      </c>
      <c r="J29796" s="141" t="s">
        <v>14641</v>
      </c>
      <c r="K29796" s="136">
        <v>81.569999999999993</v>
      </c>
      <c r="L29796" s="141" t="s">
        <v>14501</v>
      </c>
      <c r="M29796" s="136">
        <v>383.392</v>
      </c>
      <c r="N29796" s="141" t="s">
        <v>14642</v>
      </c>
      <c r="O29796" s="141" t="s">
        <v>14501</v>
      </c>
      <c r="P29796" s="136">
        <v>16378.091</v>
      </c>
      <c r="Q29796" s="137">
        <v>0.39724999999999999</v>
      </c>
      <c r="R29796" s="141" t="s">
        <v>14501</v>
      </c>
      <c r="S29796" s="141" t="s">
        <v>14501</v>
      </c>
    </row>
    <row r="29797" spans="1:19" ht="11.25" thickBot="1" x14ac:dyDescent="0.2">
      <c r="A29797" s="112"/>
    </row>
    <row r="29798" spans="1:19" ht="11.25" thickBot="1" x14ac:dyDescent="0.2">
      <c r="A29798" s="138" t="s">
        <v>364</v>
      </c>
      <c r="B29798" s="112"/>
      <c r="C29798" s="141" t="s">
        <v>14501</v>
      </c>
      <c r="D29798" s="141" t="s">
        <v>14501</v>
      </c>
      <c r="E29798" s="141" t="s">
        <v>14501</v>
      </c>
      <c r="F29798" s="136">
        <v>0</v>
      </c>
      <c r="G29798" s="136">
        <v>0</v>
      </c>
      <c r="H29798" s="136">
        <v>0</v>
      </c>
      <c r="I29798" s="141" t="s">
        <v>14501</v>
      </c>
      <c r="J29798" s="141" t="s">
        <v>14501</v>
      </c>
      <c r="K29798" s="136">
        <v>0</v>
      </c>
      <c r="L29798" s="141" t="s">
        <v>14501</v>
      </c>
      <c r="M29798" s="136">
        <v>0</v>
      </c>
      <c r="N29798" s="141" t="s">
        <v>14501</v>
      </c>
      <c r="O29798" s="141" t="s">
        <v>14501</v>
      </c>
      <c r="P29798" s="136">
        <v>0</v>
      </c>
      <c r="Q29798" s="140" t="s">
        <v>3713</v>
      </c>
      <c r="R29798" s="141" t="s">
        <v>14501</v>
      </c>
      <c r="S29798" s="141" t="s">
        <v>14501</v>
      </c>
    </row>
    <row r="29799" spans="1:19" ht="11.25" thickBot="1" x14ac:dyDescent="0.2">
      <c r="A29799" s="112"/>
    </row>
    <row r="29800" spans="1:19" ht="11.25" thickBot="1" x14ac:dyDescent="0.2">
      <c r="A29800" s="139" t="s">
        <v>366</v>
      </c>
      <c r="B29800" s="112"/>
      <c r="C29800" s="141" t="s">
        <v>14501</v>
      </c>
      <c r="D29800" s="141" t="s">
        <v>14501</v>
      </c>
      <c r="E29800" s="141" t="s">
        <v>14501</v>
      </c>
      <c r="F29800" s="136">
        <v>0</v>
      </c>
      <c r="G29800" s="136">
        <v>0</v>
      </c>
      <c r="H29800" s="136">
        <v>0</v>
      </c>
      <c r="I29800" s="141" t="s">
        <v>14501</v>
      </c>
      <c r="J29800" s="141" t="s">
        <v>14501</v>
      </c>
      <c r="K29800" s="136">
        <v>0</v>
      </c>
      <c r="L29800" s="141" t="s">
        <v>14501</v>
      </c>
      <c r="M29800" s="136">
        <v>0</v>
      </c>
      <c r="N29800" s="141" t="s">
        <v>14501</v>
      </c>
      <c r="O29800" s="141" t="s">
        <v>14501</v>
      </c>
      <c r="P29800" s="136">
        <v>0</v>
      </c>
      <c r="Q29800" s="140">
        <v>0</v>
      </c>
      <c r="R29800" s="141" t="s">
        <v>14501</v>
      </c>
      <c r="S29800" s="141" t="s">
        <v>14501</v>
      </c>
    </row>
    <row r="29801" spans="1:19" ht="11.25" thickBot="1" x14ac:dyDescent="0.2">
      <c r="A29801" s="112"/>
    </row>
    <row r="29802" spans="1:19" ht="11.25" thickBot="1" x14ac:dyDescent="0.2">
      <c r="A29802" s="106" t="s">
        <v>357</v>
      </c>
      <c r="B29802" s="106" t="s">
        <v>358</v>
      </c>
      <c r="C29802" s="146" t="s">
        <v>68</v>
      </c>
      <c r="D29802" s="146" t="s">
        <v>14511</v>
      </c>
    </row>
    <row r="29803" spans="1:19" ht="11.25" thickBot="1" x14ac:dyDescent="0.2">
      <c r="A29803" s="107">
        <v>1</v>
      </c>
      <c r="B29803" s="132">
        <v>0.50423611111111111</v>
      </c>
      <c r="C29803" s="141" t="s">
        <v>14500</v>
      </c>
      <c r="D29803" s="141" t="s">
        <v>14500</v>
      </c>
    </row>
    <row r="29804" spans="1:19" ht="11.25" thickBot="1" x14ac:dyDescent="0.2">
      <c r="A29804" s="112"/>
    </row>
    <row r="29805" spans="1:19" ht="11.25" thickBot="1" x14ac:dyDescent="0.2">
      <c r="A29805" s="135" t="s">
        <v>362</v>
      </c>
      <c r="B29805" s="112"/>
      <c r="C29805" s="141" t="s">
        <v>14501</v>
      </c>
      <c r="D29805" s="141" t="s">
        <v>14501</v>
      </c>
    </row>
    <row r="29806" spans="1:19" ht="11.25" thickBot="1" x14ac:dyDescent="0.2">
      <c r="A29806" s="112"/>
    </row>
    <row r="29807" spans="1:19" ht="11.25" thickBot="1" x14ac:dyDescent="0.2">
      <c r="A29807" s="138" t="s">
        <v>364</v>
      </c>
      <c r="B29807" s="112"/>
      <c r="C29807" s="141" t="s">
        <v>14501</v>
      </c>
      <c r="D29807" s="141" t="s">
        <v>14501</v>
      </c>
    </row>
    <row r="29808" spans="1:19" ht="11.25" thickBot="1" x14ac:dyDescent="0.2">
      <c r="A29808" s="112"/>
    </row>
    <row r="29809" spans="1:19" ht="11.25" thickBot="1" x14ac:dyDescent="0.2">
      <c r="A29809" s="139" t="s">
        <v>366</v>
      </c>
      <c r="B29809" s="112"/>
      <c r="C29809" s="141" t="s">
        <v>14501</v>
      </c>
      <c r="D29809" s="141" t="s">
        <v>14501</v>
      </c>
    </row>
    <row r="29810" spans="1:19" ht="10.5" x14ac:dyDescent="0.15">
      <c r="A29810" s="112"/>
    </row>
    <row r="29811" spans="1:19" x14ac:dyDescent="0.15">
      <c r="A29811" s="129"/>
      <c r="B29811" s="86" t="s">
        <v>1307</v>
      </c>
    </row>
    <row r="29812" spans="1:19" ht="9.75" thickBot="1" x14ac:dyDescent="0.2">
      <c r="A29812" s="81" t="s">
        <v>5871</v>
      </c>
    </row>
    <row r="29813" spans="1:19" ht="11.25" thickBot="1" x14ac:dyDescent="0.2">
      <c r="A29813" s="106" t="s">
        <v>357</v>
      </c>
      <c r="B29813" s="106" t="s">
        <v>358</v>
      </c>
      <c r="C29813" s="146" t="s">
        <v>14494</v>
      </c>
      <c r="D29813" s="146" t="s">
        <v>14495</v>
      </c>
      <c r="E29813" s="146" t="s">
        <v>14496</v>
      </c>
      <c r="F29813" s="146" t="s">
        <v>0</v>
      </c>
      <c r="G29813" s="146" t="s">
        <v>1</v>
      </c>
      <c r="H29813" s="146" t="s">
        <v>2</v>
      </c>
      <c r="I29813" s="146" t="s">
        <v>14497</v>
      </c>
      <c r="J29813" s="146" t="s">
        <v>3</v>
      </c>
      <c r="K29813" s="146" t="s">
        <v>14498</v>
      </c>
      <c r="L29813" s="146" t="s">
        <v>7</v>
      </c>
      <c r="M29813" s="146" t="s">
        <v>14499</v>
      </c>
      <c r="N29813" s="146" t="s">
        <v>10</v>
      </c>
      <c r="O29813" s="146" t="s">
        <v>11</v>
      </c>
      <c r="P29813" s="146" t="s">
        <v>12</v>
      </c>
      <c r="Q29813" s="146" t="s">
        <v>13</v>
      </c>
      <c r="R29813" s="146" t="s">
        <v>14</v>
      </c>
      <c r="S29813" s="146" t="s">
        <v>15</v>
      </c>
    </row>
    <row r="29814" spans="1:19" ht="11.25" thickBot="1" x14ac:dyDescent="0.2">
      <c r="A29814" s="107">
        <v>1</v>
      </c>
      <c r="B29814" s="132">
        <v>0.50938657407407406</v>
      </c>
      <c r="C29814" s="141" t="s">
        <v>14500</v>
      </c>
      <c r="D29814" s="141" t="s">
        <v>14500</v>
      </c>
      <c r="E29814" s="108">
        <v>55.908999999999999</v>
      </c>
      <c r="F29814" s="108">
        <v>106.776</v>
      </c>
      <c r="G29814" s="141" t="s">
        <v>14673</v>
      </c>
      <c r="H29814" s="141" t="s">
        <v>14661</v>
      </c>
      <c r="I29814" s="108">
        <v>-173.202</v>
      </c>
      <c r="J29814" s="141" t="s">
        <v>14500</v>
      </c>
      <c r="K29814" s="108">
        <v>-95.013000000000005</v>
      </c>
      <c r="L29814" s="133">
        <v>0.59621000000000002</v>
      </c>
      <c r="M29814" s="141" t="s">
        <v>14500</v>
      </c>
      <c r="N29814" s="141" t="s">
        <v>14674</v>
      </c>
      <c r="O29814" s="108">
        <v>54.624000000000002</v>
      </c>
      <c r="P29814" s="108">
        <v>57.808999999999997</v>
      </c>
      <c r="Q29814" s="108">
        <v>195.21199999999999</v>
      </c>
      <c r="R29814" s="141" t="s">
        <v>14500</v>
      </c>
      <c r="S29814" s="141" t="s">
        <v>14500</v>
      </c>
    </row>
    <row r="29815" spans="1:19" ht="11.25" thickBot="1" x14ac:dyDescent="0.2">
      <c r="A29815" s="112"/>
    </row>
    <row r="29816" spans="1:19" ht="11.25" thickBot="1" x14ac:dyDescent="0.2">
      <c r="A29816" s="135" t="s">
        <v>362</v>
      </c>
      <c r="B29816" s="112"/>
      <c r="C29816" s="141" t="s">
        <v>14501</v>
      </c>
      <c r="D29816" s="141" t="s">
        <v>14501</v>
      </c>
      <c r="E29816" s="136">
        <v>55.908999999999999</v>
      </c>
      <c r="F29816" s="136">
        <v>106.776</v>
      </c>
      <c r="G29816" s="141" t="s">
        <v>14675</v>
      </c>
      <c r="H29816" s="141" t="s">
        <v>14663</v>
      </c>
      <c r="I29816" s="136">
        <v>-173.202</v>
      </c>
      <c r="J29816" s="141" t="s">
        <v>14501</v>
      </c>
      <c r="K29816" s="136">
        <v>-95.013000000000005</v>
      </c>
      <c r="L29816" s="137">
        <v>0.59621000000000002</v>
      </c>
      <c r="M29816" s="141" t="s">
        <v>14501</v>
      </c>
      <c r="N29816" s="141" t="s">
        <v>14676</v>
      </c>
      <c r="O29816" s="136">
        <v>54.624000000000002</v>
      </c>
      <c r="P29816" s="136">
        <v>57.808999999999997</v>
      </c>
      <c r="Q29816" s="136">
        <v>195.21199999999999</v>
      </c>
      <c r="R29816" s="141" t="s">
        <v>14501</v>
      </c>
      <c r="S29816" s="141" t="s">
        <v>14501</v>
      </c>
    </row>
    <row r="29817" spans="1:19" ht="11.25" thickBot="1" x14ac:dyDescent="0.2">
      <c r="A29817" s="112"/>
    </row>
    <row r="29818" spans="1:19" ht="11.25" thickBot="1" x14ac:dyDescent="0.2">
      <c r="A29818" s="138" t="s">
        <v>364</v>
      </c>
      <c r="B29818" s="112"/>
      <c r="C29818" s="141" t="s">
        <v>14501</v>
      </c>
      <c r="D29818" s="141" t="s">
        <v>14501</v>
      </c>
      <c r="E29818" s="136">
        <v>0</v>
      </c>
      <c r="F29818" s="136">
        <v>0</v>
      </c>
      <c r="G29818" s="141" t="s">
        <v>14501</v>
      </c>
      <c r="H29818" s="141" t="s">
        <v>14501</v>
      </c>
      <c r="I29818" s="136">
        <v>0</v>
      </c>
      <c r="J29818" s="141" t="s">
        <v>14501</v>
      </c>
      <c r="K29818" s="136">
        <v>0</v>
      </c>
      <c r="L29818" s="140" t="s">
        <v>3713</v>
      </c>
      <c r="M29818" s="141" t="s">
        <v>14501</v>
      </c>
      <c r="N29818" s="141" t="s">
        <v>14501</v>
      </c>
      <c r="O29818" s="136">
        <v>0</v>
      </c>
      <c r="P29818" s="136">
        <v>0</v>
      </c>
      <c r="Q29818" s="136">
        <v>0</v>
      </c>
      <c r="R29818" s="141" t="s">
        <v>14501</v>
      </c>
      <c r="S29818" s="141" t="s">
        <v>14501</v>
      </c>
    </row>
    <row r="29819" spans="1:19" ht="11.25" thickBot="1" x14ac:dyDescent="0.2">
      <c r="A29819" s="112"/>
    </row>
    <row r="29820" spans="1:19" ht="11.25" thickBot="1" x14ac:dyDescent="0.2">
      <c r="A29820" s="139" t="s">
        <v>366</v>
      </c>
      <c r="B29820" s="112"/>
      <c r="C29820" s="141" t="s">
        <v>14501</v>
      </c>
      <c r="D29820" s="141" t="s">
        <v>14501</v>
      </c>
      <c r="E29820" s="136">
        <v>0</v>
      </c>
      <c r="F29820" s="136">
        <v>0</v>
      </c>
      <c r="G29820" s="141" t="s">
        <v>14501</v>
      </c>
      <c r="H29820" s="141" t="s">
        <v>14501</v>
      </c>
      <c r="I29820" s="136">
        <v>0</v>
      </c>
      <c r="J29820" s="141" t="s">
        <v>14501</v>
      </c>
      <c r="K29820" s="136">
        <v>0</v>
      </c>
      <c r="L29820" s="140">
        <v>0</v>
      </c>
      <c r="M29820" s="141" t="s">
        <v>14501</v>
      </c>
      <c r="N29820" s="141" t="s">
        <v>14501</v>
      </c>
      <c r="O29820" s="136">
        <v>0</v>
      </c>
      <c r="P29820" s="136">
        <v>0</v>
      </c>
      <c r="Q29820" s="136">
        <v>0</v>
      </c>
      <c r="R29820" s="141" t="s">
        <v>14501</v>
      </c>
      <c r="S29820" s="141" t="s">
        <v>14501</v>
      </c>
    </row>
    <row r="29821" spans="1:19" ht="11.25" thickBot="1" x14ac:dyDescent="0.2">
      <c r="A29821" s="112"/>
    </row>
    <row r="29822" spans="1:19" ht="11.25" thickBot="1" x14ac:dyDescent="0.2">
      <c r="A29822" s="106" t="s">
        <v>357</v>
      </c>
      <c r="B29822" s="106" t="s">
        <v>358</v>
      </c>
      <c r="C29822" s="146" t="s">
        <v>16</v>
      </c>
      <c r="D29822" s="146" t="s">
        <v>14502</v>
      </c>
      <c r="E29822" s="146" t="s">
        <v>14503</v>
      </c>
      <c r="F29822" s="146" t="s">
        <v>20</v>
      </c>
      <c r="G29822" s="146" t="s">
        <v>21</v>
      </c>
      <c r="H29822" s="146" t="s">
        <v>22</v>
      </c>
      <c r="I29822" s="146" t="s">
        <v>23</v>
      </c>
      <c r="J29822" s="146" t="s">
        <v>24</v>
      </c>
      <c r="K29822" s="146" t="s">
        <v>26</v>
      </c>
      <c r="L29822" s="146" t="s">
        <v>14504</v>
      </c>
      <c r="M29822" s="146" t="s">
        <v>27</v>
      </c>
      <c r="N29822" s="146" t="s">
        <v>28</v>
      </c>
      <c r="O29822" s="146" t="s">
        <v>29</v>
      </c>
      <c r="P29822" s="146" t="s">
        <v>30</v>
      </c>
      <c r="Q29822" s="146" t="s">
        <v>14505</v>
      </c>
      <c r="R29822" s="146" t="s">
        <v>32</v>
      </c>
      <c r="S29822" s="146" t="s">
        <v>33</v>
      </c>
    </row>
    <row r="29823" spans="1:19" ht="11.25" thickBot="1" x14ac:dyDescent="0.2">
      <c r="A29823" s="107">
        <v>1</v>
      </c>
      <c r="B29823" s="132">
        <v>0.50938657407407406</v>
      </c>
      <c r="C29823" s="108">
        <v>199.03100000000001</v>
      </c>
      <c r="D29823" s="108">
        <v>-66.441000000000003</v>
      </c>
      <c r="E29823" s="141" t="s">
        <v>14500</v>
      </c>
      <c r="F29823" s="133">
        <v>0.54610000000000003</v>
      </c>
      <c r="G29823" s="141" t="s">
        <v>14633</v>
      </c>
      <c r="H29823" s="141" t="s">
        <v>14634</v>
      </c>
      <c r="I29823" s="141" t="s">
        <v>14500</v>
      </c>
      <c r="J29823" s="141" t="s">
        <v>14653</v>
      </c>
      <c r="K29823" s="133">
        <v>0.53251999999999999</v>
      </c>
      <c r="L29823" s="108">
        <v>468.12200000000001</v>
      </c>
      <c r="M29823" s="141" t="s">
        <v>14500</v>
      </c>
      <c r="N29823" s="108">
        <v>64.103999999999999</v>
      </c>
      <c r="O29823" s="141" t="s">
        <v>14500</v>
      </c>
      <c r="P29823" s="141" t="s">
        <v>14500</v>
      </c>
      <c r="Q29823" s="108">
        <v>-481.33199999999999</v>
      </c>
      <c r="R29823" s="108">
        <v>-9.6129999999999995</v>
      </c>
      <c r="S29823" s="141" t="s">
        <v>14500</v>
      </c>
    </row>
    <row r="29824" spans="1:19" ht="11.25" thickBot="1" x14ac:dyDescent="0.2">
      <c r="A29824" s="112"/>
    </row>
    <row r="29825" spans="1:19" ht="11.25" thickBot="1" x14ac:dyDescent="0.2">
      <c r="A29825" s="135" t="s">
        <v>362</v>
      </c>
      <c r="B29825" s="112"/>
      <c r="C29825" s="136">
        <v>199.03100000000001</v>
      </c>
      <c r="D29825" s="136">
        <v>-66.441000000000003</v>
      </c>
      <c r="E29825" s="141" t="s">
        <v>14501</v>
      </c>
      <c r="F29825" s="137">
        <v>0.54610000000000003</v>
      </c>
      <c r="G29825" s="141" t="s">
        <v>14635</v>
      </c>
      <c r="H29825" s="141" t="s">
        <v>14636</v>
      </c>
      <c r="I29825" s="141" t="s">
        <v>14501</v>
      </c>
      <c r="J29825" s="141" t="s">
        <v>14654</v>
      </c>
      <c r="K29825" s="137">
        <v>0.53251999999999999</v>
      </c>
      <c r="L29825" s="136">
        <v>468.12200000000001</v>
      </c>
      <c r="M29825" s="141" t="s">
        <v>14501</v>
      </c>
      <c r="N29825" s="136">
        <v>64.103999999999999</v>
      </c>
      <c r="O29825" s="141" t="s">
        <v>14501</v>
      </c>
      <c r="P29825" s="141" t="s">
        <v>14501</v>
      </c>
      <c r="Q29825" s="136">
        <v>-481.33199999999999</v>
      </c>
      <c r="R29825" s="136">
        <v>-9.6129999999999995</v>
      </c>
      <c r="S29825" s="141" t="s">
        <v>14501</v>
      </c>
    </row>
    <row r="29826" spans="1:19" ht="11.25" thickBot="1" x14ac:dyDescent="0.2">
      <c r="A29826" s="112"/>
    </row>
    <row r="29827" spans="1:19" ht="11.25" thickBot="1" x14ac:dyDescent="0.2">
      <c r="A29827" s="138" t="s">
        <v>364</v>
      </c>
      <c r="B29827" s="112"/>
      <c r="C29827" s="136">
        <v>0</v>
      </c>
      <c r="D29827" s="136">
        <v>0</v>
      </c>
      <c r="E29827" s="141" t="s">
        <v>14501</v>
      </c>
      <c r="F29827" s="140" t="s">
        <v>3713</v>
      </c>
      <c r="G29827" s="141" t="s">
        <v>14501</v>
      </c>
      <c r="H29827" s="141" t="s">
        <v>14501</v>
      </c>
      <c r="I29827" s="141" t="s">
        <v>14501</v>
      </c>
      <c r="J29827" s="141" t="s">
        <v>14501</v>
      </c>
      <c r="K29827" s="140" t="s">
        <v>3713</v>
      </c>
      <c r="L29827" s="136">
        <v>0</v>
      </c>
      <c r="M29827" s="141" t="s">
        <v>14501</v>
      </c>
      <c r="N29827" s="136">
        <v>0</v>
      </c>
      <c r="O29827" s="141" t="s">
        <v>14501</v>
      </c>
      <c r="P29827" s="141" t="s">
        <v>14501</v>
      </c>
      <c r="Q29827" s="136">
        <v>0</v>
      </c>
      <c r="R29827" s="136">
        <v>0</v>
      </c>
      <c r="S29827" s="141" t="s">
        <v>14501</v>
      </c>
    </row>
    <row r="29828" spans="1:19" ht="11.25" thickBot="1" x14ac:dyDescent="0.2">
      <c r="A29828" s="112"/>
    </row>
    <row r="29829" spans="1:19" ht="11.25" thickBot="1" x14ac:dyDescent="0.2">
      <c r="A29829" s="139" t="s">
        <v>366</v>
      </c>
      <c r="B29829" s="112"/>
      <c r="C29829" s="136">
        <v>0</v>
      </c>
      <c r="D29829" s="136">
        <v>0</v>
      </c>
      <c r="E29829" s="141" t="s">
        <v>14501</v>
      </c>
      <c r="F29829" s="140">
        <v>0</v>
      </c>
      <c r="G29829" s="141" t="s">
        <v>14501</v>
      </c>
      <c r="H29829" s="141" t="s">
        <v>14501</v>
      </c>
      <c r="I29829" s="141" t="s">
        <v>14501</v>
      </c>
      <c r="J29829" s="141" t="s">
        <v>14501</v>
      </c>
      <c r="K29829" s="140">
        <v>0</v>
      </c>
      <c r="L29829" s="136">
        <v>0</v>
      </c>
      <c r="M29829" s="141" t="s">
        <v>14501</v>
      </c>
      <c r="N29829" s="136">
        <v>0</v>
      </c>
      <c r="O29829" s="141" t="s">
        <v>14501</v>
      </c>
      <c r="P29829" s="141" t="s">
        <v>14501</v>
      </c>
      <c r="Q29829" s="136">
        <v>0</v>
      </c>
      <c r="R29829" s="136">
        <v>0</v>
      </c>
      <c r="S29829" s="141" t="s">
        <v>14501</v>
      </c>
    </row>
    <row r="29830" spans="1:19" ht="11.25" thickBot="1" x14ac:dyDescent="0.2">
      <c r="A29830" s="112"/>
    </row>
    <row r="29831" spans="1:19" ht="11.25" thickBot="1" x14ac:dyDescent="0.2">
      <c r="A29831" s="106" t="s">
        <v>357</v>
      </c>
      <c r="B29831" s="106" t="s">
        <v>358</v>
      </c>
      <c r="C29831" s="146" t="s">
        <v>35</v>
      </c>
      <c r="D29831" s="146" t="s">
        <v>36</v>
      </c>
      <c r="E29831" s="146" t="s">
        <v>14506</v>
      </c>
      <c r="F29831" s="146" t="s">
        <v>38</v>
      </c>
      <c r="G29831" s="146" t="s">
        <v>39</v>
      </c>
      <c r="H29831" s="146" t="s">
        <v>41</v>
      </c>
      <c r="I29831" s="146" t="s">
        <v>42</v>
      </c>
      <c r="J29831" s="146" t="s">
        <v>43</v>
      </c>
      <c r="K29831" s="146" t="s">
        <v>44</v>
      </c>
      <c r="L29831" s="146" t="s">
        <v>45</v>
      </c>
      <c r="M29831" s="146" t="s">
        <v>46</v>
      </c>
      <c r="N29831" s="146" t="s">
        <v>47</v>
      </c>
      <c r="O29831" s="146" t="s">
        <v>48</v>
      </c>
      <c r="P29831" s="146" t="s">
        <v>49</v>
      </c>
      <c r="Q29831" s="146" t="s">
        <v>50</v>
      </c>
      <c r="R29831" s="146" t="s">
        <v>51</v>
      </c>
      <c r="S29831" s="146" t="s">
        <v>52</v>
      </c>
    </row>
    <row r="29832" spans="1:19" ht="11.25" thickBot="1" x14ac:dyDescent="0.2">
      <c r="A29832" s="107">
        <v>1</v>
      </c>
      <c r="B29832" s="132">
        <v>0.50938657407407406</v>
      </c>
      <c r="C29832" s="133">
        <v>0.48219000000000001</v>
      </c>
      <c r="D29832" s="141" t="s">
        <v>14500</v>
      </c>
      <c r="E29832" s="141" t="s">
        <v>14500</v>
      </c>
      <c r="F29832" s="141" t="s">
        <v>14500</v>
      </c>
      <c r="G29832" s="141" t="s">
        <v>14500</v>
      </c>
      <c r="H29832" s="141" t="s">
        <v>14677</v>
      </c>
      <c r="I29832" s="141" t="s">
        <v>14500</v>
      </c>
      <c r="J29832" s="108">
        <v>-80.406000000000006</v>
      </c>
      <c r="K29832" s="141" t="s">
        <v>14500</v>
      </c>
      <c r="L29832" s="141" t="s">
        <v>14637</v>
      </c>
      <c r="M29832" s="141" t="s">
        <v>14500</v>
      </c>
      <c r="N29832" s="141" t="s">
        <v>14500</v>
      </c>
      <c r="O29832" s="141" t="s">
        <v>14500</v>
      </c>
      <c r="P29832" s="141" t="s">
        <v>14500</v>
      </c>
      <c r="Q29832" s="141" t="s">
        <v>14500</v>
      </c>
      <c r="R29832" s="141" t="s">
        <v>14500</v>
      </c>
      <c r="S29832" s="141" t="s">
        <v>14500</v>
      </c>
    </row>
    <row r="29833" spans="1:19" ht="11.25" thickBot="1" x14ac:dyDescent="0.2">
      <c r="A29833" s="112"/>
    </row>
    <row r="29834" spans="1:19" ht="11.25" thickBot="1" x14ac:dyDescent="0.2">
      <c r="A29834" s="135" t="s">
        <v>362</v>
      </c>
      <c r="B29834" s="112"/>
      <c r="C29834" s="137">
        <v>0.48219000000000001</v>
      </c>
      <c r="D29834" s="141" t="s">
        <v>14501</v>
      </c>
      <c r="E29834" s="141" t="s">
        <v>14501</v>
      </c>
      <c r="F29834" s="141" t="s">
        <v>14501</v>
      </c>
      <c r="G29834" s="141" t="s">
        <v>14501</v>
      </c>
      <c r="H29834" s="141" t="s">
        <v>14678</v>
      </c>
      <c r="I29834" s="141" t="s">
        <v>14501</v>
      </c>
      <c r="J29834" s="136">
        <v>-80.406000000000006</v>
      </c>
      <c r="K29834" s="141" t="s">
        <v>14501</v>
      </c>
      <c r="L29834" s="141" t="s">
        <v>14638</v>
      </c>
      <c r="M29834" s="141" t="s">
        <v>14501</v>
      </c>
      <c r="N29834" s="141" t="s">
        <v>14501</v>
      </c>
      <c r="O29834" s="141" t="s">
        <v>14501</v>
      </c>
      <c r="P29834" s="141" t="s">
        <v>14501</v>
      </c>
      <c r="Q29834" s="141" t="s">
        <v>14501</v>
      </c>
      <c r="R29834" s="141" t="s">
        <v>14501</v>
      </c>
      <c r="S29834" s="141" t="s">
        <v>14501</v>
      </c>
    </row>
    <row r="29835" spans="1:19" ht="11.25" thickBot="1" x14ac:dyDescent="0.2">
      <c r="A29835" s="112"/>
    </row>
    <row r="29836" spans="1:19" ht="11.25" thickBot="1" x14ac:dyDescent="0.2">
      <c r="A29836" s="138" t="s">
        <v>364</v>
      </c>
      <c r="B29836" s="112"/>
      <c r="C29836" s="140" t="s">
        <v>3713</v>
      </c>
      <c r="D29836" s="141" t="s">
        <v>14501</v>
      </c>
      <c r="E29836" s="141" t="s">
        <v>14501</v>
      </c>
      <c r="F29836" s="141" t="s">
        <v>14501</v>
      </c>
      <c r="G29836" s="141" t="s">
        <v>14501</v>
      </c>
      <c r="H29836" s="141" t="s">
        <v>14501</v>
      </c>
      <c r="I29836" s="141" t="s">
        <v>14501</v>
      </c>
      <c r="J29836" s="136">
        <v>0</v>
      </c>
      <c r="K29836" s="141" t="s">
        <v>14501</v>
      </c>
      <c r="L29836" s="141" t="s">
        <v>14501</v>
      </c>
      <c r="M29836" s="141" t="s">
        <v>14501</v>
      </c>
      <c r="N29836" s="141" t="s">
        <v>14501</v>
      </c>
      <c r="O29836" s="141" t="s">
        <v>14501</v>
      </c>
      <c r="P29836" s="141" t="s">
        <v>14501</v>
      </c>
      <c r="Q29836" s="141" t="s">
        <v>14501</v>
      </c>
      <c r="R29836" s="141" t="s">
        <v>14501</v>
      </c>
      <c r="S29836" s="141" t="s">
        <v>14501</v>
      </c>
    </row>
    <row r="29837" spans="1:19" ht="11.25" thickBot="1" x14ac:dyDescent="0.2">
      <c r="A29837" s="112"/>
    </row>
    <row r="29838" spans="1:19" ht="11.25" thickBot="1" x14ac:dyDescent="0.2">
      <c r="A29838" s="139" t="s">
        <v>366</v>
      </c>
      <c r="B29838" s="112"/>
      <c r="C29838" s="140">
        <v>0</v>
      </c>
      <c r="D29838" s="141" t="s">
        <v>14501</v>
      </c>
      <c r="E29838" s="141" t="s">
        <v>14501</v>
      </c>
      <c r="F29838" s="141" t="s">
        <v>14501</v>
      </c>
      <c r="G29838" s="141" t="s">
        <v>14501</v>
      </c>
      <c r="H29838" s="141" t="s">
        <v>14501</v>
      </c>
      <c r="I29838" s="141" t="s">
        <v>14501</v>
      </c>
      <c r="J29838" s="136">
        <v>0</v>
      </c>
      <c r="K29838" s="141" t="s">
        <v>14501</v>
      </c>
      <c r="L29838" s="141" t="s">
        <v>14501</v>
      </c>
      <c r="M29838" s="141" t="s">
        <v>14501</v>
      </c>
      <c r="N29838" s="141" t="s">
        <v>14501</v>
      </c>
      <c r="O29838" s="141" t="s">
        <v>14501</v>
      </c>
      <c r="P29838" s="141" t="s">
        <v>14501</v>
      </c>
      <c r="Q29838" s="141" t="s">
        <v>14501</v>
      </c>
      <c r="R29838" s="141" t="s">
        <v>14501</v>
      </c>
      <c r="S29838" s="141" t="s">
        <v>14501</v>
      </c>
    </row>
    <row r="29839" spans="1:19" ht="11.25" thickBot="1" x14ac:dyDescent="0.2">
      <c r="A29839" s="112"/>
    </row>
    <row r="29840" spans="1:19" ht="11.25" thickBot="1" x14ac:dyDescent="0.2">
      <c r="A29840" s="106" t="s">
        <v>357</v>
      </c>
      <c r="B29840" s="106" t="s">
        <v>358</v>
      </c>
      <c r="C29840" s="146" t="s">
        <v>53</v>
      </c>
      <c r="D29840" s="146" t="s">
        <v>54</v>
      </c>
      <c r="E29840" s="146" t="s">
        <v>55</v>
      </c>
      <c r="F29840" s="146" t="s">
        <v>56</v>
      </c>
      <c r="G29840" s="146" t="s">
        <v>14507</v>
      </c>
      <c r="H29840" s="146" t="s">
        <v>57</v>
      </c>
      <c r="I29840" s="146" t="s">
        <v>59</v>
      </c>
      <c r="J29840" s="146" t="s">
        <v>14508</v>
      </c>
      <c r="K29840" s="146" t="s">
        <v>60</v>
      </c>
      <c r="L29840" s="146" t="s">
        <v>61</v>
      </c>
      <c r="M29840" s="146" t="s">
        <v>62</v>
      </c>
      <c r="N29840" s="146" t="s">
        <v>14509</v>
      </c>
      <c r="O29840" s="146" t="s">
        <v>63</v>
      </c>
      <c r="P29840" s="146" t="s">
        <v>64</v>
      </c>
      <c r="Q29840" s="146" t="s">
        <v>66</v>
      </c>
      <c r="R29840" s="146" t="s">
        <v>14510</v>
      </c>
      <c r="S29840" s="146" t="s">
        <v>67</v>
      </c>
    </row>
    <row r="29841" spans="1:19" ht="11.25" thickBot="1" x14ac:dyDescent="0.2">
      <c r="A29841" s="107">
        <v>1</v>
      </c>
      <c r="B29841" s="132">
        <v>0.50938657407407406</v>
      </c>
      <c r="C29841" s="141" t="s">
        <v>14500</v>
      </c>
      <c r="D29841" s="141" t="s">
        <v>14500</v>
      </c>
      <c r="E29841" s="141" t="s">
        <v>14500</v>
      </c>
      <c r="F29841" s="108">
        <v>78.545000000000002</v>
      </c>
      <c r="G29841" s="108">
        <v>78.994</v>
      </c>
      <c r="H29841" s="108">
        <v>98.929000000000002</v>
      </c>
      <c r="I29841" s="141" t="s">
        <v>14500</v>
      </c>
      <c r="J29841" s="141" t="s">
        <v>14639</v>
      </c>
      <c r="K29841" s="141" t="s">
        <v>14500</v>
      </c>
      <c r="L29841" s="141" t="s">
        <v>14500</v>
      </c>
      <c r="M29841" s="108">
        <v>81.385000000000005</v>
      </c>
      <c r="N29841" s="141" t="s">
        <v>14640</v>
      </c>
      <c r="O29841" s="141" t="s">
        <v>14500</v>
      </c>
      <c r="P29841" s="108">
        <v>215.58</v>
      </c>
      <c r="Q29841" s="133">
        <v>0.40075</v>
      </c>
      <c r="R29841" s="141" t="s">
        <v>14500</v>
      </c>
      <c r="S29841" s="141" t="s">
        <v>14500</v>
      </c>
    </row>
    <row r="29842" spans="1:19" ht="11.25" thickBot="1" x14ac:dyDescent="0.2">
      <c r="A29842" s="112"/>
    </row>
    <row r="29843" spans="1:19" ht="11.25" thickBot="1" x14ac:dyDescent="0.2">
      <c r="A29843" s="135" t="s">
        <v>362</v>
      </c>
      <c r="B29843" s="112"/>
      <c r="C29843" s="141" t="s">
        <v>14501</v>
      </c>
      <c r="D29843" s="141" t="s">
        <v>14501</v>
      </c>
      <c r="E29843" s="141" t="s">
        <v>14501</v>
      </c>
      <c r="F29843" s="136">
        <v>78.545000000000002</v>
      </c>
      <c r="G29843" s="136">
        <v>78.994</v>
      </c>
      <c r="H29843" s="136">
        <v>98.929000000000002</v>
      </c>
      <c r="I29843" s="141" t="s">
        <v>14501</v>
      </c>
      <c r="J29843" s="141" t="s">
        <v>14641</v>
      </c>
      <c r="K29843" s="141" t="s">
        <v>14501</v>
      </c>
      <c r="L29843" s="141" t="s">
        <v>14501</v>
      </c>
      <c r="M29843" s="136">
        <v>81.385000000000005</v>
      </c>
      <c r="N29843" s="141" t="s">
        <v>14642</v>
      </c>
      <c r="O29843" s="141" t="s">
        <v>14501</v>
      </c>
      <c r="P29843" s="136">
        <v>215.58</v>
      </c>
      <c r="Q29843" s="137">
        <v>0.40075</v>
      </c>
      <c r="R29843" s="141" t="s">
        <v>14501</v>
      </c>
      <c r="S29843" s="141" t="s">
        <v>14501</v>
      </c>
    </row>
    <row r="29844" spans="1:19" ht="11.25" thickBot="1" x14ac:dyDescent="0.2">
      <c r="A29844" s="112"/>
    </row>
    <row r="29845" spans="1:19" ht="11.25" thickBot="1" x14ac:dyDescent="0.2">
      <c r="A29845" s="138" t="s">
        <v>364</v>
      </c>
      <c r="B29845" s="112"/>
      <c r="C29845" s="141" t="s">
        <v>14501</v>
      </c>
      <c r="D29845" s="141" t="s">
        <v>14501</v>
      </c>
      <c r="E29845" s="141" t="s">
        <v>14501</v>
      </c>
      <c r="F29845" s="136">
        <v>0</v>
      </c>
      <c r="G29845" s="136">
        <v>0</v>
      </c>
      <c r="H29845" s="136">
        <v>0</v>
      </c>
      <c r="I29845" s="141" t="s">
        <v>14501</v>
      </c>
      <c r="J29845" s="141" t="s">
        <v>14501</v>
      </c>
      <c r="K29845" s="141" t="s">
        <v>14501</v>
      </c>
      <c r="L29845" s="141" t="s">
        <v>14501</v>
      </c>
      <c r="M29845" s="136">
        <v>0</v>
      </c>
      <c r="N29845" s="141" t="s">
        <v>14501</v>
      </c>
      <c r="O29845" s="141" t="s">
        <v>14501</v>
      </c>
      <c r="P29845" s="136">
        <v>0</v>
      </c>
      <c r="Q29845" s="140" t="s">
        <v>3713</v>
      </c>
      <c r="R29845" s="141" t="s">
        <v>14501</v>
      </c>
      <c r="S29845" s="141" t="s">
        <v>14501</v>
      </c>
    </row>
    <row r="29846" spans="1:19" ht="11.25" thickBot="1" x14ac:dyDescent="0.2">
      <c r="A29846" s="112"/>
    </row>
    <row r="29847" spans="1:19" ht="11.25" thickBot="1" x14ac:dyDescent="0.2">
      <c r="A29847" s="139" t="s">
        <v>366</v>
      </c>
      <c r="B29847" s="112"/>
      <c r="C29847" s="141" t="s">
        <v>14501</v>
      </c>
      <c r="D29847" s="141" t="s">
        <v>14501</v>
      </c>
      <c r="E29847" s="141" t="s">
        <v>14501</v>
      </c>
      <c r="F29847" s="136">
        <v>0</v>
      </c>
      <c r="G29847" s="136">
        <v>0</v>
      </c>
      <c r="H29847" s="136">
        <v>0</v>
      </c>
      <c r="I29847" s="141" t="s">
        <v>14501</v>
      </c>
      <c r="J29847" s="141" t="s">
        <v>14501</v>
      </c>
      <c r="K29847" s="141" t="s">
        <v>14501</v>
      </c>
      <c r="L29847" s="141" t="s">
        <v>14501</v>
      </c>
      <c r="M29847" s="136">
        <v>0</v>
      </c>
      <c r="N29847" s="141" t="s">
        <v>14501</v>
      </c>
      <c r="O29847" s="141" t="s">
        <v>14501</v>
      </c>
      <c r="P29847" s="136">
        <v>0</v>
      </c>
      <c r="Q29847" s="140">
        <v>0</v>
      </c>
      <c r="R29847" s="141" t="s">
        <v>14501</v>
      </c>
      <c r="S29847" s="141" t="s">
        <v>14501</v>
      </c>
    </row>
    <row r="29848" spans="1:19" ht="11.25" thickBot="1" x14ac:dyDescent="0.2">
      <c r="A29848" s="112"/>
    </row>
    <row r="29849" spans="1:19" ht="11.25" thickBot="1" x14ac:dyDescent="0.2">
      <c r="A29849" s="106" t="s">
        <v>357</v>
      </c>
      <c r="B29849" s="106" t="s">
        <v>358</v>
      </c>
      <c r="C29849" s="146" t="s">
        <v>68</v>
      </c>
      <c r="D29849" s="146" t="s">
        <v>14511</v>
      </c>
    </row>
    <row r="29850" spans="1:19" ht="11.25" thickBot="1" x14ac:dyDescent="0.2">
      <c r="A29850" s="107">
        <v>1</v>
      </c>
      <c r="B29850" s="132">
        <v>0.50938657407407406</v>
      </c>
      <c r="C29850" s="141" t="s">
        <v>14500</v>
      </c>
      <c r="D29850" s="141" t="s">
        <v>14500</v>
      </c>
    </row>
    <row r="29851" spans="1:19" ht="11.25" thickBot="1" x14ac:dyDescent="0.2">
      <c r="A29851" s="112"/>
    </row>
    <row r="29852" spans="1:19" ht="11.25" thickBot="1" x14ac:dyDescent="0.2">
      <c r="A29852" s="135" t="s">
        <v>362</v>
      </c>
      <c r="B29852" s="112"/>
      <c r="C29852" s="141" t="s">
        <v>14501</v>
      </c>
      <c r="D29852" s="141" t="s">
        <v>14501</v>
      </c>
    </row>
    <row r="29853" spans="1:19" ht="11.25" thickBot="1" x14ac:dyDescent="0.2">
      <c r="A29853" s="112"/>
    </row>
    <row r="29854" spans="1:19" ht="11.25" thickBot="1" x14ac:dyDescent="0.2">
      <c r="A29854" s="138" t="s">
        <v>364</v>
      </c>
      <c r="B29854" s="112"/>
      <c r="C29854" s="141" t="s">
        <v>14501</v>
      </c>
      <c r="D29854" s="141" t="s">
        <v>14501</v>
      </c>
    </row>
    <row r="29855" spans="1:19" ht="11.25" thickBot="1" x14ac:dyDescent="0.2">
      <c r="A29855" s="112"/>
    </row>
    <row r="29856" spans="1:19" ht="11.25" thickBot="1" x14ac:dyDescent="0.2">
      <c r="A29856" s="139" t="s">
        <v>366</v>
      </c>
      <c r="B29856" s="112"/>
      <c r="C29856" s="141" t="s">
        <v>14501</v>
      </c>
      <c r="D29856" s="141" t="s">
        <v>14501</v>
      </c>
    </row>
    <row r="29857" spans="1:19" ht="10.5" x14ac:dyDescent="0.15">
      <c r="A29857" s="112"/>
    </row>
    <row r="29858" spans="1:19" x14ac:dyDescent="0.15">
      <c r="A29858" s="129"/>
      <c r="B29858" s="86" t="s">
        <v>1331</v>
      </c>
    </row>
    <row r="29859" spans="1:19" ht="9.75" thickBot="1" x14ac:dyDescent="0.2">
      <c r="A29859" s="81" t="s">
        <v>5871</v>
      </c>
    </row>
    <row r="29860" spans="1:19" ht="11.25" thickBot="1" x14ac:dyDescent="0.2">
      <c r="A29860" s="106" t="s">
        <v>357</v>
      </c>
      <c r="B29860" s="106" t="s">
        <v>358</v>
      </c>
      <c r="C29860" s="146" t="s">
        <v>14494</v>
      </c>
      <c r="D29860" s="146" t="s">
        <v>14495</v>
      </c>
      <c r="E29860" s="146" t="s">
        <v>14496</v>
      </c>
      <c r="F29860" s="146" t="s">
        <v>0</v>
      </c>
      <c r="G29860" s="146" t="s">
        <v>1</v>
      </c>
      <c r="H29860" s="146" t="s">
        <v>2</v>
      </c>
      <c r="I29860" s="146" t="s">
        <v>14497</v>
      </c>
      <c r="J29860" s="146" t="s">
        <v>3</v>
      </c>
      <c r="K29860" s="146" t="s">
        <v>14498</v>
      </c>
      <c r="L29860" s="146" t="s">
        <v>7</v>
      </c>
      <c r="M29860" s="146" t="s">
        <v>14499</v>
      </c>
      <c r="N29860" s="146" t="s">
        <v>10</v>
      </c>
      <c r="O29860" s="146" t="s">
        <v>11</v>
      </c>
      <c r="P29860" s="146" t="s">
        <v>12</v>
      </c>
      <c r="Q29860" s="146" t="s">
        <v>13</v>
      </c>
      <c r="R29860" s="146" t="s">
        <v>14</v>
      </c>
      <c r="S29860" s="146" t="s">
        <v>15</v>
      </c>
    </row>
    <row r="29861" spans="1:19" ht="11.25" thickBot="1" x14ac:dyDescent="0.2">
      <c r="A29861" s="107">
        <v>1</v>
      </c>
      <c r="B29861" s="132">
        <v>0.5145601851851852</v>
      </c>
      <c r="C29861" s="141" t="s">
        <v>14500</v>
      </c>
      <c r="D29861" s="108">
        <v>55.843000000000004</v>
      </c>
      <c r="E29861" s="141" t="s">
        <v>14500</v>
      </c>
      <c r="F29861" s="108">
        <v>-67.085999999999999</v>
      </c>
      <c r="G29861" s="108">
        <v>12.538</v>
      </c>
      <c r="H29861" s="141" t="s">
        <v>14661</v>
      </c>
      <c r="I29861" s="108">
        <v>-227.64099999999999</v>
      </c>
      <c r="J29861" s="141" t="s">
        <v>14500</v>
      </c>
      <c r="K29861" s="108">
        <v>4</v>
      </c>
      <c r="L29861" s="133">
        <v>0.59692000000000001</v>
      </c>
      <c r="M29861" s="141" t="s">
        <v>14500</v>
      </c>
      <c r="N29861" s="141" t="s">
        <v>14649</v>
      </c>
      <c r="O29861" s="141" t="s">
        <v>14650</v>
      </c>
      <c r="P29861" s="141" t="s">
        <v>14500</v>
      </c>
      <c r="Q29861" s="108">
        <v>297.33999999999997</v>
      </c>
      <c r="R29861" s="141" t="s">
        <v>14500</v>
      </c>
      <c r="S29861" s="141" t="s">
        <v>14500</v>
      </c>
    </row>
    <row r="29862" spans="1:19" ht="11.25" thickBot="1" x14ac:dyDescent="0.2">
      <c r="A29862" s="112"/>
    </row>
    <row r="29863" spans="1:19" ht="11.25" thickBot="1" x14ac:dyDescent="0.2">
      <c r="A29863" s="135" t="s">
        <v>362</v>
      </c>
      <c r="B29863" s="112"/>
      <c r="C29863" s="141" t="s">
        <v>14501</v>
      </c>
      <c r="D29863" s="136">
        <v>55.843000000000004</v>
      </c>
      <c r="E29863" s="141" t="s">
        <v>14501</v>
      </c>
      <c r="F29863" s="136">
        <v>-67.085999999999999</v>
      </c>
      <c r="G29863" s="136">
        <v>12.538</v>
      </c>
      <c r="H29863" s="141" t="s">
        <v>14663</v>
      </c>
      <c r="I29863" s="136">
        <v>-227.64099999999999</v>
      </c>
      <c r="J29863" s="141" t="s">
        <v>14501</v>
      </c>
      <c r="K29863" s="136">
        <v>4</v>
      </c>
      <c r="L29863" s="137">
        <v>0.59692000000000001</v>
      </c>
      <c r="M29863" s="141" t="s">
        <v>14501</v>
      </c>
      <c r="N29863" s="141" t="s">
        <v>14651</v>
      </c>
      <c r="O29863" s="141" t="s">
        <v>14652</v>
      </c>
      <c r="P29863" s="141" t="s">
        <v>14501</v>
      </c>
      <c r="Q29863" s="136">
        <v>297.33999999999997</v>
      </c>
      <c r="R29863" s="141" t="s">
        <v>14501</v>
      </c>
      <c r="S29863" s="141" t="s">
        <v>14501</v>
      </c>
    </row>
    <row r="29864" spans="1:19" ht="11.25" thickBot="1" x14ac:dyDescent="0.2">
      <c r="A29864" s="112"/>
    </row>
    <row r="29865" spans="1:19" ht="11.25" thickBot="1" x14ac:dyDescent="0.2">
      <c r="A29865" s="138" t="s">
        <v>364</v>
      </c>
      <c r="B29865" s="112"/>
      <c r="C29865" s="141" t="s">
        <v>14501</v>
      </c>
      <c r="D29865" s="136">
        <v>0</v>
      </c>
      <c r="E29865" s="141" t="s">
        <v>14501</v>
      </c>
      <c r="F29865" s="136">
        <v>0</v>
      </c>
      <c r="G29865" s="136">
        <v>0</v>
      </c>
      <c r="H29865" s="141" t="s">
        <v>14501</v>
      </c>
      <c r="I29865" s="136">
        <v>0</v>
      </c>
      <c r="J29865" s="141" t="s">
        <v>14501</v>
      </c>
      <c r="K29865" s="136">
        <v>0</v>
      </c>
      <c r="L29865" s="140" t="s">
        <v>3713</v>
      </c>
      <c r="M29865" s="141" t="s">
        <v>14501</v>
      </c>
      <c r="N29865" s="141" t="s">
        <v>14501</v>
      </c>
      <c r="O29865" s="141" t="s">
        <v>14501</v>
      </c>
      <c r="P29865" s="141" t="s">
        <v>14501</v>
      </c>
      <c r="Q29865" s="136">
        <v>0</v>
      </c>
      <c r="R29865" s="141" t="s">
        <v>14501</v>
      </c>
      <c r="S29865" s="141" t="s">
        <v>14501</v>
      </c>
    </row>
    <row r="29866" spans="1:19" ht="11.25" thickBot="1" x14ac:dyDescent="0.2">
      <c r="A29866" s="112"/>
    </row>
    <row r="29867" spans="1:19" ht="11.25" thickBot="1" x14ac:dyDescent="0.2">
      <c r="A29867" s="139" t="s">
        <v>366</v>
      </c>
      <c r="B29867" s="112"/>
      <c r="C29867" s="141" t="s">
        <v>14501</v>
      </c>
      <c r="D29867" s="136">
        <v>0</v>
      </c>
      <c r="E29867" s="141" t="s">
        <v>14501</v>
      </c>
      <c r="F29867" s="136">
        <v>0</v>
      </c>
      <c r="G29867" s="136">
        <v>0</v>
      </c>
      <c r="H29867" s="141" t="s">
        <v>14501</v>
      </c>
      <c r="I29867" s="136">
        <v>0</v>
      </c>
      <c r="J29867" s="141" t="s">
        <v>14501</v>
      </c>
      <c r="K29867" s="136">
        <v>0</v>
      </c>
      <c r="L29867" s="140">
        <v>0</v>
      </c>
      <c r="M29867" s="141" t="s">
        <v>14501</v>
      </c>
      <c r="N29867" s="141" t="s">
        <v>14501</v>
      </c>
      <c r="O29867" s="141" t="s">
        <v>14501</v>
      </c>
      <c r="P29867" s="141" t="s">
        <v>14501</v>
      </c>
      <c r="Q29867" s="136">
        <v>0</v>
      </c>
      <c r="R29867" s="141" t="s">
        <v>14501</v>
      </c>
      <c r="S29867" s="141" t="s">
        <v>14501</v>
      </c>
    </row>
    <row r="29868" spans="1:19" ht="11.25" thickBot="1" x14ac:dyDescent="0.2">
      <c r="A29868" s="112"/>
    </row>
    <row r="29869" spans="1:19" ht="11.25" thickBot="1" x14ac:dyDescent="0.2">
      <c r="A29869" s="106" t="s">
        <v>357</v>
      </c>
      <c r="B29869" s="106" t="s">
        <v>358</v>
      </c>
      <c r="C29869" s="146" t="s">
        <v>16</v>
      </c>
      <c r="D29869" s="146" t="s">
        <v>14502</v>
      </c>
      <c r="E29869" s="146" t="s">
        <v>14503</v>
      </c>
      <c r="F29869" s="146" t="s">
        <v>20</v>
      </c>
      <c r="G29869" s="146" t="s">
        <v>21</v>
      </c>
      <c r="H29869" s="146" t="s">
        <v>22</v>
      </c>
      <c r="I29869" s="146" t="s">
        <v>23</v>
      </c>
      <c r="J29869" s="146" t="s">
        <v>24</v>
      </c>
      <c r="K29869" s="146" t="s">
        <v>26</v>
      </c>
      <c r="L29869" s="146" t="s">
        <v>14504</v>
      </c>
      <c r="M29869" s="146" t="s">
        <v>27</v>
      </c>
      <c r="N29869" s="146" t="s">
        <v>28</v>
      </c>
      <c r="O29869" s="146" t="s">
        <v>29</v>
      </c>
      <c r="P29869" s="146" t="s">
        <v>30</v>
      </c>
      <c r="Q29869" s="146" t="s">
        <v>14505</v>
      </c>
      <c r="R29869" s="146" t="s">
        <v>32</v>
      </c>
      <c r="S29869" s="146" t="s">
        <v>33</v>
      </c>
    </row>
    <row r="29870" spans="1:19" ht="11.25" thickBot="1" x14ac:dyDescent="0.2">
      <c r="A29870" s="107">
        <v>1</v>
      </c>
      <c r="B29870" s="132">
        <v>0.5145601851851852</v>
      </c>
      <c r="C29870" s="108">
        <v>130.76400000000001</v>
      </c>
      <c r="D29870" s="108">
        <v>-91.631</v>
      </c>
      <c r="E29870" s="141" t="s">
        <v>14500</v>
      </c>
      <c r="F29870" s="133">
        <v>0.59406000000000003</v>
      </c>
      <c r="G29870" s="141" t="s">
        <v>14633</v>
      </c>
      <c r="H29870" s="141" t="s">
        <v>14634</v>
      </c>
      <c r="I29870" s="141" t="s">
        <v>14500</v>
      </c>
      <c r="J29870" s="141" t="s">
        <v>14653</v>
      </c>
      <c r="K29870" s="133">
        <v>0.56369000000000002</v>
      </c>
      <c r="L29870" s="108">
        <v>418.97300000000001</v>
      </c>
      <c r="M29870" s="141" t="s">
        <v>14500</v>
      </c>
      <c r="N29870" s="108">
        <v>61.112000000000002</v>
      </c>
      <c r="O29870" s="141" t="s">
        <v>14500</v>
      </c>
      <c r="P29870" s="141" t="s">
        <v>14500</v>
      </c>
      <c r="Q29870" s="108">
        <v>-317.92</v>
      </c>
      <c r="R29870" s="108">
        <v>62.697000000000003</v>
      </c>
      <c r="S29870" s="141" t="s">
        <v>14500</v>
      </c>
    </row>
    <row r="29871" spans="1:19" ht="11.25" thickBot="1" x14ac:dyDescent="0.2">
      <c r="A29871" s="112"/>
    </row>
    <row r="29872" spans="1:19" ht="11.25" thickBot="1" x14ac:dyDescent="0.2">
      <c r="A29872" s="135" t="s">
        <v>362</v>
      </c>
      <c r="B29872" s="112"/>
      <c r="C29872" s="136">
        <v>130.76400000000001</v>
      </c>
      <c r="D29872" s="136">
        <v>-91.631</v>
      </c>
      <c r="E29872" s="141" t="s">
        <v>14501</v>
      </c>
      <c r="F29872" s="137">
        <v>0.59406000000000003</v>
      </c>
      <c r="G29872" s="141" t="s">
        <v>14635</v>
      </c>
      <c r="H29872" s="141" t="s">
        <v>14636</v>
      </c>
      <c r="I29872" s="141" t="s">
        <v>14501</v>
      </c>
      <c r="J29872" s="141" t="s">
        <v>14654</v>
      </c>
      <c r="K29872" s="137">
        <v>0.56369000000000002</v>
      </c>
      <c r="L29872" s="136">
        <v>418.97300000000001</v>
      </c>
      <c r="M29872" s="141" t="s">
        <v>14501</v>
      </c>
      <c r="N29872" s="136">
        <v>61.112000000000002</v>
      </c>
      <c r="O29872" s="141" t="s">
        <v>14501</v>
      </c>
      <c r="P29872" s="141" t="s">
        <v>14501</v>
      </c>
      <c r="Q29872" s="136">
        <v>-317.92</v>
      </c>
      <c r="R29872" s="136">
        <v>62.697000000000003</v>
      </c>
      <c r="S29872" s="141" t="s">
        <v>14501</v>
      </c>
    </row>
    <row r="29873" spans="1:19" ht="11.25" thickBot="1" x14ac:dyDescent="0.2">
      <c r="A29873" s="112"/>
    </row>
    <row r="29874" spans="1:19" ht="11.25" thickBot="1" x14ac:dyDescent="0.2">
      <c r="A29874" s="138" t="s">
        <v>364</v>
      </c>
      <c r="B29874" s="112"/>
      <c r="C29874" s="136">
        <v>0</v>
      </c>
      <c r="D29874" s="136">
        <v>0</v>
      </c>
      <c r="E29874" s="141" t="s">
        <v>14501</v>
      </c>
      <c r="F29874" s="140" t="s">
        <v>3713</v>
      </c>
      <c r="G29874" s="141" t="s">
        <v>14501</v>
      </c>
      <c r="H29874" s="141" t="s">
        <v>14501</v>
      </c>
      <c r="I29874" s="141" t="s">
        <v>14501</v>
      </c>
      <c r="J29874" s="141" t="s">
        <v>14501</v>
      </c>
      <c r="K29874" s="140" t="s">
        <v>3713</v>
      </c>
      <c r="L29874" s="136">
        <v>0</v>
      </c>
      <c r="M29874" s="141" t="s">
        <v>14501</v>
      </c>
      <c r="N29874" s="136">
        <v>0</v>
      </c>
      <c r="O29874" s="141" t="s">
        <v>14501</v>
      </c>
      <c r="P29874" s="141" t="s">
        <v>14501</v>
      </c>
      <c r="Q29874" s="136">
        <v>0</v>
      </c>
      <c r="R29874" s="136">
        <v>0</v>
      </c>
      <c r="S29874" s="141" t="s">
        <v>14501</v>
      </c>
    </row>
    <row r="29875" spans="1:19" ht="11.25" thickBot="1" x14ac:dyDescent="0.2">
      <c r="A29875" s="112"/>
    </row>
    <row r="29876" spans="1:19" ht="11.25" thickBot="1" x14ac:dyDescent="0.2">
      <c r="A29876" s="139" t="s">
        <v>366</v>
      </c>
      <c r="B29876" s="112"/>
      <c r="C29876" s="136">
        <v>0</v>
      </c>
      <c r="D29876" s="136">
        <v>0</v>
      </c>
      <c r="E29876" s="141" t="s">
        <v>14501</v>
      </c>
      <c r="F29876" s="140">
        <v>0</v>
      </c>
      <c r="G29876" s="141" t="s">
        <v>14501</v>
      </c>
      <c r="H29876" s="141" t="s">
        <v>14501</v>
      </c>
      <c r="I29876" s="141" t="s">
        <v>14501</v>
      </c>
      <c r="J29876" s="141" t="s">
        <v>14501</v>
      </c>
      <c r="K29876" s="140">
        <v>0</v>
      </c>
      <c r="L29876" s="136">
        <v>0</v>
      </c>
      <c r="M29876" s="141" t="s">
        <v>14501</v>
      </c>
      <c r="N29876" s="136">
        <v>0</v>
      </c>
      <c r="O29876" s="141" t="s">
        <v>14501</v>
      </c>
      <c r="P29876" s="141" t="s">
        <v>14501</v>
      </c>
      <c r="Q29876" s="136">
        <v>0</v>
      </c>
      <c r="R29876" s="136">
        <v>0</v>
      </c>
      <c r="S29876" s="141" t="s">
        <v>14501</v>
      </c>
    </row>
    <row r="29877" spans="1:19" ht="11.25" thickBot="1" x14ac:dyDescent="0.2">
      <c r="A29877" s="112"/>
    </row>
    <row r="29878" spans="1:19" ht="11.25" thickBot="1" x14ac:dyDescent="0.2">
      <c r="A29878" s="106" t="s">
        <v>357</v>
      </c>
      <c r="B29878" s="106" t="s">
        <v>358</v>
      </c>
      <c r="C29878" s="146" t="s">
        <v>35</v>
      </c>
      <c r="D29878" s="146" t="s">
        <v>36</v>
      </c>
      <c r="E29878" s="146" t="s">
        <v>14506</v>
      </c>
      <c r="F29878" s="146" t="s">
        <v>38</v>
      </c>
      <c r="G29878" s="146" t="s">
        <v>39</v>
      </c>
      <c r="H29878" s="146" t="s">
        <v>41</v>
      </c>
      <c r="I29878" s="146" t="s">
        <v>42</v>
      </c>
      <c r="J29878" s="146" t="s">
        <v>43</v>
      </c>
      <c r="K29878" s="146" t="s">
        <v>44</v>
      </c>
      <c r="L29878" s="146" t="s">
        <v>45</v>
      </c>
      <c r="M29878" s="146" t="s">
        <v>46</v>
      </c>
      <c r="N29878" s="146" t="s">
        <v>47</v>
      </c>
      <c r="O29878" s="146" t="s">
        <v>48</v>
      </c>
      <c r="P29878" s="146" t="s">
        <v>49</v>
      </c>
      <c r="Q29878" s="146" t="s">
        <v>50</v>
      </c>
      <c r="R29878" s="146" t="s">
        <v>51</v>
      </c>
      <c r="S29878" s="146" t="s">
        <v>52</v>
      </c>
    </row>
    <row r="29879" spans="1:19" ht="11.25" thickBot="1" x14ac:dyDescent="0.2">
      <c r="A29879" s="107">
        <v>1</v>
      </c>
      <c r="B29879" s="132">
        <v>0.5145601851851852</v>
      </c>
      <c r="C29879" s="133">
        <v>0.49234</v>
      </c>
      <c r="D29879" s="141" t="s">
        <v>14500</v>
      </c>
      <c r="E29879" s="141" t="s">
        <v>14500</v>
      </c>
      <c r="F29879" s="141" t="s">
        <v>14500</v>
      </c>
      <c r="G29879" s="141" t="s">
        <v>14500</v>
      </c>
      <c r="H29879" s="108">
        <v>-7.19</v>
      </c>
      <c r="I29879" s="141" t="s">
        <v>14500</v>
      </c>
      <c r="J29879" s="108">
        <v>-154.51599999999999</v>
      </c>
      <c r="K29879" s="141" t="s">
        <v>14500</v>
      </c>
      <c r="L29879" s="141" t="s">
        <v>14637</v>
      </c>
      <c r="M29879" s="141" t="s">
        <v>14500</v>
      </c>
      <c r="N29879" s="141" t="s">
        <v>14500</v>
      </c>
      <c r="O29879" s="141" t="s">
        <v>14500</v>
      </c>
      <c r="P29879" s="141" t="s">
        <v>14500</v>
      </c>
      <c r="Q29879" s="141" t="s">
        <v>14500</v>
      </c>
      <c r="R29879" s="141" t="s">
        <v>14500</v>
      </c>
      <c r="S29879" s="141" t="s">
        <v>14500</v>
      </c>
    </row>
    <row r="29880" spans="1:19" ht="11.25" thickBot="1" x14ac:dyDescent="0.2">
      <c r="A29880" s="112"/>
    </row>
    <row r="29881" spans="1:19" ht="11.25" thickBot="1" x14ac:dyDescent="0.2">
      <c r="A29881" s="135" t="s">
        <v>362</v>
      </c>
      <c r="B29881" s="112"/>
      <c r="C29881" s="137">
        <v>0.49234</v>
      </c>
      <c r="D29881" s="141" t="s">
        <v>14501</v>
      </c>
      <c r="E29881" s="141" t="s">
        <v>14501</v>
      </c>
      <c r="F29881" s="141" t="s">
        <v>14501</v>
      </c>
      <c r="G29881" s="141" t="s">
        <v>14501</v>
      </c>
      <c r="H29881" s="136">
        <v>-7.19</v>
      </c>
      <c r="I29881" s="141" t="s">
        <v>14501</v>
      </c>
      <c r="J29881" s="136">
        <v>-154.51599999999999</v>
      </c>
      <c r="K29881" s="141" t="s">
        <v>14501</v>
      </c>
      <c r="L29881" s="141" t="s">
        <v>14638</v>
      </c>
      <c r="M29881" s="141" t="s">
        <v>14501</v>
      </c>
      <c r="N29881" s="141" t="s">
        <v>14501</v>
      </c>
      <c r="O29881" s="141" t="s">
        <v>14501</v>
      </c>
      <c r="P29881" s="141" t="s">
        <v>14501</v>
      </c>
      <c r="Q29881" s="141" t="s">
        <v>14501</v>
      </c>
      <c r="R29881" s="141" t="s">
        <v>14501</v>
      </c>
      <c r="S29881" s="141" t="s">
        <v>14501</v>
      </c>
    </row>
    <row r="29882" spans="1:19" ht="11.25" thickBot="1" x14ac:dyDescent="0.2">
      <c r="A29882" s="112"/>
    </row>
    <row r="29883" spans="1:19" ht="11.25" thickBot="1" x14ac:dyDescent="0.2">
      <c r="A29883" s="138" t="s">
        <v>364</v>
      </c>
      <c r="B29883" s="112"/>
      <c r="C29883" s="140" t="s">
        <v>3713</v>
      </c>
      <c r="D29883" s="141" t="s">
        <v>14501</v>
      </c>
      <c r="E29883" s="141" t="s">
        <v>14501</v>
      </c>
      <c r="F29883" s="141" t="s">
        <v>14501</v>
      </c>
      <c r="G29883" s="141" t="s">
        <v>14501</v>
      </c>
      <c r="H29883" s="136">
        <v>0</v>
      </c>
      <c r="I29883" s="141" t="s">
        <v>14501</v>
      </c>
      <c r="J29883" s="136">
        <v>0</v>
      </c>
      <c r="K29883" s="141" t="s">
        <v>14501</v>
      </c>
      <c r="L29883" s="141" t="s">
        <v>14501</v>
      </c>
      <c r="M29883" s="141" t="s">
        <v>14501</v>
      </c>
      <c r="N29883" s="141" t="s">
        <v>14501</v>
      </c>
      <c r="O29883" s="141" t="s">
        <v>14501</v>
      </c>
      <c r="P29883" s="141" t="s">
        <v>14501</v>
      </c>
      <c r="Q29883" s="141" t="s">
        <v>14501</v>
      </c>
      <c r="R29883" s="141" t="s">
        <v>14501</v>
      </c>
      <c r="S29883" s="141" t="s">
        <v>14501</v>
      </c>
    </row>
    <row r="29884" spans="1:19" ht="11.25" thickBot="1" x14ac:dyDescent="0.2">
      <c r="A29884" s="112"/>
    </row>
    <row r="29885" spans="1:19" ht="11.25" thickBot="1" x14ac:dyDescent="0.2">
      <c r="A29885" s="139" t="s">
        <v>366</v>
      </c>
      <c r="B29885" s="112"/>
      <c r="C29885" s="140">
        <v>0</v>
      </c>
      <c r="D29885" s="141" t="s">
        <v>14501</v>
      </c>
      <c r="E29885" s="141" t="s">
        <v>14501</v>
      </c>
      <c r="F29885" s="141" t="s">
        <v>14501</v>
      </c>
      <c r="G29885" s="141" t="s">
        <v>14501</v>
      </c>
      <c r="H29885" s="136">
        <v>0</v>
      </c>
      <c r="I29885" s="141" t="s">
        <v>14501</v>
      </c>
      <c r="J29885" s="136">
        <v>0</v>
      </c>
      <c r="K29885" s="141" t="s">
        <v>14501</v>
      </c>
      <c r="L29885" s="141" t="s">
        <v>14501</v>
      </c>
      <c r="M29885" s="141" t="s">
        <v>14501</v>
      </c>
      <c r="N29885" s="141" t="s">
        <v>14501</v>
      </c>
      <c r="O29885" s="141" t="s">
        <v>14501</v>
      </c>
      <c r="P29885" s="141" t="s">
        <v>14501</v>
      </c>
      <c r="Q29885" s="141" t="s">
        <v>14501</v>
      </c>
      <c r="R29885" s="141" t="s">
        <v>14501</v>
      </c>
      <c r="S29885" s="141" t="s">
        <v>14501</v>
      </c>
    </row>
    <row r="29886" spans="1:19" ht="11.25" thickBot="1" x14ac:dyDescent="0.2">
      <c r="A29886" s="112"/>
    </row>
    <row r="29887" spans="1:19" ht="11.25" thickBot="1" x14ac:dyDescent="0.2">
      <c r="A29887" s="106" t="s">
        <v>357</v>
      </c>
      <c r="B29887" s="106" t="s">
        <v>358</v>
      </c>
      <c r="C29887" s="146" t="s">
        <v>53</v>
      </c>
      <c r="D29887" s="146" t="s">
        <v>54</v>
      </c>
      <c r="E29887" s="146" t="s">
        <v>55</v>
      </c>
      <c r="F29887" s="146" t="s">
        <v>56</v>
      </c>
      <c r="G29887" s="146" t="s">
        <v>14507</v>
      </c>
      <c r="H29887" s="146" t="s">
        <v>57</v>
      </c>
      <c r="I29887" s="146" t="s">
        <v>59</v>
      </c>
      <c r="J29887" s="146" t="s">
        <v>14508</v>
      </c>
      <c r="K29887" s="146" t="s">
        <v>60</v>
      </c>
      <c r="L29887" s="146" t="s">
        <v>61</v>
      </c>
      <c r="M29887" s="146" t="s">
        <v>62</v>
      </c>
      <c r="N29887" s="146" t="s">
        <v>14509</v>
      </c>
      <c r="O29887" s="146" t="s">
        <v>63</v>
      </c>
      <c r="P29887" s="146" t="s">
        <v>64</v>
      </c>
      <c r="Q29887" s="146" t="s">
        <v>66</v>
      </c>
      <c r="R29887" s="146" t="s">
        <v>14510</v>
      </c>
      <c r="S29887" s="146" t="s">
        <v>67</v>
      </c>
    </row>
    <row r="29888" spans="1:19" ht="11.25" thickBot="1" x14ac:dyDescent="0.2">
      <c r="A29888" s="107">
        <v>1</v>
      </c>
      <c r="B29888" s="132">
        <v>0.5145601851851852</v>
      </c>
      <c r="C29888" s="141" t="s">
        <v>14500</v>
      </c>
      <c r="D29888" s="141" t="s">
        <v>14500</v>
      </c>
      <c r="E29888" s="141" t="s">
        <v>14500</v>
      </c>
      <c r="F29888" s="108">
        <v>77.575999999999993</v>
      </c>
      <c r="G29888" s="108">
        <v>278.73700000000002</v>
      </c>
      <c r="H29888" s="141" t="s">
        <v>14500</v>
      </c>
      <c r="I29888" s="141" t="s">
        <v>14500</v>
      </c>
      <c r="J29888" s="141" t="s">
        <v>14639</v>
      </c>
      <c r="K29888" s="141" t="s">
        <v>14500</v>
      </c>
      <c r="L29888" s="141" t="s">
        <v>14500</v>
      </c>
      <c r="M29888" s="108">
        <v>100.69199999999999</v>
      </c>
      <c r="N29888" s="108">
        <v>-3.605</v>
      </c>
      <c r="O29888" s="141" t="s">
        <v>14500</v>
      </c>
      <c r="P29888" s="108">
        <v>132.65199999999999</v>
      </c>
      <c r="Q29888" s="133">
        <v>0.40437000000000001</v>
      </c>
      <c r="R29888" s="141" t="s">
        <v>14500</v>
      </c>
      <c r="S29888" s="108">
        <v>137.38999999999999</v>
      </c>
    </row>
    <row r="29889" spans="1:19" ht="11.25" thickBot="1" x14ac:dyDescent="0.2">
      <c r="A29889" s="112"/>
    </row>
    <row r="29890" spans="1:19" ht="11.25" thickBot="1" x14ac:dyDescent="0.2">
      <c r="A29890" s="135" t="s">
        <v>362</v>
      </c>
      <c r="B29890" s="112"/>
      <c r="C29890" s="141" t="s">
        <v>14501</v>
      </c>
      <c r="D29890" s="141" t="s">
        <v>14501</v>
      </c>
      <c r="E29890" s="141" t="s">
        <v>14501</v>
      </c>
      <c r="F29890" s="136">
        <v>77.575999999999993</v>
      </c>
      <c r="G29890" s="136">
        <v>278.73700000000002</v>
      </c>
      <c r="H29890" s="141" t="s">
        <v>14501</v>
      </c>
      <c r="I29890" s="141" t="s">
        <v>14501</v>
      </c>
      <c r="J29890" s="141" t="s">
        <v>14641</v>
      </c>
      <c r="K29890" s="141" t="s">
        <v>14501</v>
      </c>
      <c r="L29890" s="141" t="s">
        <v>14501</v>
      </c>
      <c r="M29890" s="136">
        <v>100.69199999999999</v>
      </c>
      <c r="N29890" s="136">
        <v>-3.605</v>
      </c>
      <c r="O29890" s="141" t="s">
        <v>14501</v>
      </c>
      <c r="P29890" s="136">
        <v>132.65199999999999</v>
      </c>
      <c r="Q29890" s="137">
        <v>0.40437000000000001</v>
      </c>
      <c r="R29890" s="141" t="s">
        <v>14501</v>
      </c>
      <c r="S29890" s="136">
        <v>137.38999999999999</v>
      </c>
    </row>
    <row r="29891" spans="1:19" ht="11.25" thickBot="1" x14ac:dyDescent="0.2">
      <c r="A29891" s="112"/>
    </row>
    <row r="29892" spans="1:19" ht="11.25" thickBot="1" x14ac:dyDescent="0.2">
      <c r="A29892" s="138" t="s">
        <v>364</v>
      </c>
      <c r="B29892" s="112"/>
      <c r="C29892" s="141" t="s">
        <v>14501</v>
      </c>
      <c r="D29892" s="141" t="s">
        <v>14501</v>
      </c>
      <c r="E29892" s="141" t="s">
        <v>14501</v>
      </c>
      <c r="F29892" s="136">
        <v>0</v>
      </c>
      <c r="G29892" s="136">
        <v>0</v>
      </c>
      <c r="H29892" s="141" t="s">
        <v>14501</v>
      </c>
      <c r="I29892" s="141" t="s">
        <v>14501</v>
      </c>
      <c r="J29892" s="141" t="s">
        <v>14501</v>
      </c>
      <c r="K29892" s="141" t="s">
        <v>14501</v>
      </c>
      <c r="L29892" s="141" t="s">
        <v>14501</v>
      </c>
      <c r="M29892" s="136">
        <v>0</v>
      </c>
      <c r="N29892" s="136">
        <v>0</v>
      </c>
      <c r="O29892" s="141" t="s">
        <v>14501</v>
      </c>
      <c r="P29892" s="136">
        <v>0</v>
      </c>
      <c r="Q29892" s="140" t="s">
        <v>3713</v>
      </c>
      <c r="R29892" s="141" t="s">
        <v>14501</v>
      </c>
      <c r="S29892" s="136">
        <v>0</v>
      </c>
    </row>
    <row r="29893" spans="1:19" ht="11.25" thickBot="1" x14ac:dyDescent="0.2">
      <c r="A29893" s="112"/>
    </row>
    <row r="29894" spans="1:19" ht="11.25" thickBot="1" x14ac:dyDescent="0.2">
      <c r="A29894" s="139" t="s">
        <v>366</v>
      </c>
      <c r="B29894" s="112"/>
      <c r="C29894" s="141" t="s">
        <v>14501</v>
      </c>
      <c r="D29894" s="141" t="s">
        <v>14501</v>
      </c>
      <c r="E29894" s="141" t="s">
        <v>14501</v>
      </c>
      <c r="F29894" s="136">
        <v>0</v>
      </c>
      <c r="G29894" s="136">
        <v>0</v>
      </c>
      <c r="H29894" s="141" t="s">
        <v>14501</v>
      </c>
      <c r="I29894" s="141" t="s">
        <v>14501</v>
      </c>
      <c r="J29894" s="141" t="s">
        <v>14501</v>
      </c>
      <c r="K29894" s="141" t="s">
        <v>14501</v>
      </c>
      <c r="L29894" s="141" t="s">
        <v>14501</v>
      </c>
      <c r="M29894" s="136">
        <v>0</v>
      </c>
      <c r="N29894" s="136">
        <v>0</v>
      </c>
      <c r="O29894" s="141" t="s">
        <v>14501</v>
      </c>
      <c r="P29894" s="136">
        <v>0</v>
      </c>
      <c r="Q29894" s="140">
        <v>0</v>
      </c>
      <c r="R29894" s="141" t="s">
        <v>14501</v>
      </c>
      <c r="S29894" s="136">
        <v>0</v>
      </c>
    </row>
    <row r="29895" spans="1:19" ht="11.25" thickBot="1" x14ac:dyDescent="0.2">
      <c r="A29895" s="112"/>
    </row>
    <row r="29896" spans="1:19" ht="11.25" thickBot="1" x14ac:dyDescent="0.2">
      <c r="A29896" s="106" t="s">
        <v>357</v>
      </c>
      <c r="B29896" s="106" t="s">
        <v>358</v>
      </c>
      <c r="C29896" s="146" t="s">
        <v>68</v>
      </c>
      <c r="D29896" s="146" t="s">
        <v>14511</v>
      </c>
    </row>
    <row r="29897" spans="1:19" ht="11.25" thickBot="1" x14ac:dyDescent="0.2">
      <c r="A29897" s="107">
        <v>1</v>
      </c>
      <c r="B29897" s="132">
        <v>0.5145601851851852</v>
      </c>
      <c r="C29897" s="141" t="s">
        <v>14500</v>
      </c>
      <c r="D29897" s="141" t="s">
        <v>14500</v>
      </c>
    </row>
    <row r="29898" spans="1:19" ht="11.25" thickBot="1" x14ac:dyDescent="0.2">
      <c r="A29898" s="112"/>
    </row>
    <row r="29899" spans="1:19" ht="11.25" thickBot="1" x14ac:dyDescent="0.2">
      <c r="A29899" s="135" t="s">
        <v>362</v>
      </c>
      <c r="B29899" s="112"/>
      <c r="C29899" s="141" t="s">
        <v>14501</v>
      </c>
      <c r="D29899" s="141" t="s">
        <v>14501</v>
      </c>
    </row>
    <row r="29900" spans="1:19" ht="11.25" thickBot="1" x14ac:dyDescent="0.2">
      <c r="A29900" s="112"/>
    </row>
    <row r="29901" spans="1:19" ht="11.25" thickBot="1" x14ac:dyDescent="0.2">
      <c r="A29901" s="138" t="s">
        <v>364</v>
      </c>
      <c r="B29901" s="112"/>
      <c r="C29901" s="141" t="s">
        <v>14501</v>
      </c>
      <c r="D29901" s="141" t="s">
        <v>14501</v>
      </c>
    </row>
    <row r="29902" spans="1:19" ht="11.25" thickBot="1" x14ac:dyDescent="0.2">
      <c r="A29902" s="112"/>
    </row>
    <row r="29903" spans="1:19" ht="11.25" thickBot="1" x14ac:dyDescent="0.2">
      <c r="A29903" s="139" t="s">
        <v>366</v>
      </c>
      <c r="B29903" s="112"/>
      <c r="C29903" s="141" t="s">
        <v>14501</v>
      </c>
      <c r="D29903" s="141" t="s">
        <v>14501</v>
      </c>
    </row>
    <row r="29904" spans="1:19" ht="10.5" x14ac:dyDescent="0.15">
      <c r="A29904" s="112"/>
    </row>
    <row r="29905" spans="1:19" x14ac:dyDescent="0.15">
      <c r="A29905" s="129"/>
      <c r="B29905" s="86" t="s">
        <v>1354</v>
      </c>
    </row>
    <row r="29906" spans="1:19" ht="9.75" thickBot="1" x14ac:dyDescent="0.2">
      <c r="A29906" s="81" t="s">
        <v>5871</v>
      </c>
    </row>
    <row r="29907" spans="1:19" ht="11.25" thickBot="1" x14ac:dyDescent="0.2">
      <c r="A29907" s="106" t="s">
        <v>357</v>
      </c>
      <c r="B29907" s="106" t="s">
        <v>358</v>
      </c>
      <c r="C29907" s="146" t="s">
        <v>14494</v>
      </c>
      <c r="D29907" s="146" t="s">
        <v>14495</v>
      </c>
      <c r="E29907" s="146" t="s">
        <v>14496</v>
      </c>
      <c r="F29907" s="146" t="s">
        <v>0</v>
      </c>
      <c r="G29907" s="146" t="s">
        <v>1</v>
      </c>
      <c r="H29907" s="146" t="s">
        <v>2</v>
      </c>
      <c r="I29907" s="146" t="s">
        <v>14497</v>
      </c>
      <c r="J29907" s="146" t="s">
        <v>3</v>
      </c>
      <c r="K29907" s="146" t="s">
        <v>14498</v>
      </c>
      <c r="L29907" s="146" t="s">
        <v>7</v>
      </c>
      <c r="M29907" s="146" t="s">
        <v>14499</v>
      </c>
      <c r="N29907" s="146" t="s">
        <v>10</v>
      </c>
      <c r="O29907" s="146" t="s">
        <v>11</v>
      </c>
      <c r="P29907" s="146" t="s">
        <v>12</v>
      </c>
      <c r="Q29907" s="146" t="s">
        <v>13</v>
      </c>
      <c r="R29907" s="146" t="s">
        <v>14</v>
      </c>
      <c r="S29907" s="146" t="s">
        <v>15</v>
      </c>
    </row>
    <row r="29908" spans="1:19" ht="11.25" thickBot="1" x14ac:dyDescent="0.2">
      <c r="A29908" s="107">
        <v>1</v>
      </c>
      <c r="B29908" s="132">
        <v>0.51971064814814816</v>
      </c>
      <c r="C29908" s="141" t="s">
        <v>14500</v>
      </c>
      <c r="D29908" s="141" t="s">
        <v>14500</v>
      </c>
      <c r="E29908" s="141" t="s">
        <v>14500</v>
      </c>
      <c r="F29908" s="108">
        <v>47.366</v>
      </c>
      <c r="G29908" s="108">
        <v>1541.913</v>
      </c>
      <c r="H29908" s="108">
        <v>113.249</v>
      </c>
      <c r="I29908" s="108">
        <v>-153.49600000000001</v>
      </c>
      <c r="J29908" s="108">
        <v>64.775999999999996</v>
      </c>
      <c r="K29908" s="108">
        <v>-31.876000000000001</v>
      </c>
      <c r="L29908" s="133">
        <v>0.64324000000000003</v>
      </c>
      <c r="M29908" s="141" t="s">
        <v>14679</v>
      </c>
      <c r="N29908" s="108">
        <v>252.77699999999999</v>
      </c>
      <c r="O29908" s="108">
        <v>116.39100000000001</v>
      </c>
      <c r="P29908" s="141" t="s">
        <v>14500</v>
      </c>
      <c r="Q29908" s="108">
        <v>2370.3510000000001</v>
      </c>
      <c r="R29908" s="141" t="s">
        <v>14500</v>
      </c>
      <c r="S29908" s="108">
        <v>113.498</v>
      </c>
    </row>
    <row r="29909" spans="1:19" ht="11.25" thickBot="1" x14ac:dyDescent="0.2">
      <c r="A29909" s="112"/>
    </row>
    <row r="29910" spans="1:19" ht="11.25" thickBot="1" x14ac:dyDescent="0.2">
      <c r="A29910" s="135" t="s">
        <v>362</v>
      </c>
      <c r="B29910" s="112"/>
      <c r="C29910" s="141" t="s">
        <v>14501</v>
      </c>
      <c r="D29910" s="141" t="s">
        <v>14501</v>
      </c>
      <c r="E29910" s="141" t="s">
        <v>14501</v>
      </c>
      <c r="F29910" s="136">
        <v>47.366</v>
      </c>
      <c r="G29910" s="136">
        <v>1541.913</v>
      </c>
      <c r="H29910" s="136">
        <v>113.249</v>
      </c>
      <c r="I29910" s="136">
        <v>-153.49600000000001</v>
      </c>
      <c r="J29910" s="136">
        <v>64.775999999999996</v>
      </c>
      <c r="K29910" s="136">
        <v>-31.876000000000001</v>
      </c>
      <c r="L29910" s="137">
        <v>0.64324000000000003</v>
      </c>
      <c r="M29910" s="141" t="s">
        <v>14680</v>
      </c>
      <c r="N29910" s="136">
        <v>252.77699999999999</v>
      </c>
      <c r="O29910" s="136">
        <v>116.39100000000001</v>
      </c>
      <c r="P29910" s="141" t="s">
        <v>14501</v>
      </c>
      <c r="Q29910" s="136">
        <v>2370.3510000000001</v>
      </c>
      <c r="R29910" s="141" t="s">
        <v>14501</v>
      </c>
      <c r="S29910" s="136">
        <v>113.498</v>
      </c>
    </row>
    <row r="29911" spans="1:19" ht="11.25" thickBot="1" x14ac:dyDescent="0.2">
      <c r="A29911" s="112"/>
    </row>
    <row r="29912" spans="1:19" ht="11.25" thickBot="1" x14ac:dyDescent="0.2">
      <c r="A29912" s="138" t="s">
        <v>364</v>
      </c>
      <c r="B29912" s="112"/>
      <c r="C29912" s="141" t="s">
        <v>14501</v>
      </c>
      <c r="D29912" s="141" t="s">
        <v>14501</v>
      </c>
      <c r="E29912" s="141" t="s">
        <v>14501</v>
      </c>
      <c r="F29912" s="136">
        <v>0</v>
      </c>
      <c r="G29912" s="136">
        <v>0</v>
      </c>
      <c r="H29912" s="136">
        <v>0</v>
      </c>
      <c r="I29912" s="136">
        <v>0</v>
      </c>
      <c r="J29912" s="136">
        <v>0</v>
      </c>
      <c r="K29912" s="136">
        <v>0</v>
      </c>
      <c r="L29912" s="140" t="s">
        <v>3713</v>
      </c>
      <c r="M29912" s="141" t="s">
        <v>3712</v>
      </c>
      <c r="N29912" s="136">
        <v>0</v>
      </c>
      <c r="O29912" s="136">
        <v>0</v>
      </c>
      <c r="P29912" s="141" t="s">
        <v>14501</v>
      </c>
      <c r="Q29912" s="136">
        <v>0</v>
      </c>
      <c r="R29912" s="141" t="s">
        <v>14501</v>
      </c>
      <c r="S29912" s="136">
        <v>0</v>
      </c>
    </row>
    <row r="29913" spans="1:19" ht="11.25" thickBot="1" x14ac:dyDescent="0.2">
      <c r="A29913" s="112"/>
    </row>
    <row r="29914" spans="1:19" ht="11.25" thickBot="1" x14ac:dyDescent="0.2">
      <c r="A29914" s="139" t="s">
        <v>366</v>
      </c>
      <c r="B29914" s="112"/>
      <c r="C29914" s="141" t="s">
        <v>14501</v>
      </c>
      <c r="D29914" s="141" t="s">
        <v>14501</v>
      </c>
      <c r="E29914" s="141" t="s">
        <v>14501</v>
      </c>
      <c r="F29914" s="136">
        <v>0</v>
      </c>
      <c r="G29914" s="136">
        <v>0</v>
      </c>
      <c r="H29914" s="136">
        <v>0</v>
      </c>
      <c r="I29914" s="136">
        <v>0</v>
      </c>
      <c r="J29914" s="136">
        <v>0</v>
      </c>
      <c r="K29914" s="136">
        <v>0</v>
      </c>
      <c r="L29914" s="140">
        <v>0</v>
      </c>
      <c r="M29914" s="141" t="s">
        <v>3712</v>
      </c>
      <c r="N29914" s="136">
        <v>0</v>
      </c>
      <c r="O29914" s="136">
        <v>0</v>
      </c>
      <c r="P29914" s="141" t="s">
        <v>14501</v>
      </c>
      <c r="Q29914" s="136">
        <v>0</v>
      </c>
      <c r="R29914" s="141" t="s">
        <v>14501</v>
      </c>
      <c r="S29914" s="136">
        <v>0</v>
      </c>
    </row>
    <row r="29915" spans="1:19" ht="11.25" thickBot="1" x14ac:dyDescent="0.2">
      <c r="A29915" s="112"/>
    </row>
    <row r="29916" spans="1:19" ht="11.25" thickBot="1" x14ac:dyDescent="0.2">
      <c r="A29916" s="106" t="s">
        <v>357</v>
      </c>
      <c r="B29916" s="106" t="s">
        <v>358</v>
      </c>
      <c r="C29916" s="146" t="s">
        <v>16</v>
      </c>
      <c r="D29916" s="146" t="s">
        <v>14502</v>
      </c>
      <c r="E29916" s="146" t="s">
        <v>14503</v>
      </c>
      <c r="F29916" s="146" t="s">
        <v>20</v>
      </c>
      <c r="G29916" s="146" t="s">
        <v>21</v>
      </c>
      <c r="H29916" s="146" t="s">
        <v>22</v>
      </c>
      <c r="I29916" s="146" t="s">
        <v>23</v>
      </c>
      <c r="J29916" s="146" t="s">
        <v>24</v>
      </c>
      <c r="K29916" s="146" t="s">
        <v>26</v>
      </c>
      <c r="L29916" s="146" t="s">
        <v>14504</v>
      </c>
      <c r="M29916" s="146" t="s">
        <v>27</v>
      </c>
      <c r="N29916" s="146" t="s">
        <v>28</v>
      </c>
      <c r="O29916" s="146" t="s">
        <v>29</v>
      </c>
      <c r="P29916" s="146" t="s">
        <v>30</v>
      </c>
      <c r="Q29916" s="146" t="s">
        <v>14505</v>
      </c>
      <c r="R29916" s="146" t="s">
        <v>32</v>
      </c>
      <c r="S29916" s="146" t="s">
        <v>33</v>
      </c>
    </row>
    <row r="29917" spans="1:19" ht="11.25" thickBot="1" x14ac:dyDescent="0.2">
      <c r="A29917" s="107">
        <v>1</v>
      </c>
      <c r="B29917" s="132">
        <v>0.51971064814814816</v>
      </c>
      <c r="C29917" s="108">
        <v>788.29399999999998</v>
      </c>
      <c r="D29917" s="108">
        <v>282.93299999999999</v>
      </c>
      <c r="E29917" s="141" t="s">
        <v>14500</v>
      </c>
      <c r="F29917" s="133">
        <v>0.54923</v>
      </c>
      <c r="G29917" s="108">
        <v>572.25099999999998</v>
      </c>
      <c r="H29917" s="108">
        <v>204.51599999999999</v>
      </c>
      <c r="I29917" s="141" t="s">
        <v>14500</v>
      </c>
      <c r="J29917" s="141" t="s">
        <v>14653</v>
      </c>
      <c r="K29917" s="133">
        <v>0.56598999999999999</v>
      </c>
      <c r="L29917" s="108">
        <v>78565.725999999995</v>
      </c>
      <c r="M29917" s="108">
        <v>121526.1</v>
      </c>
      <c r="N29917" s="108">
        <v>135.191</v>
      </c>
      <c r="O29917" s="141" t="s">
        <v>14500</v>
      </c>
      <c r="P29917" s="141" t="s">
        <v>14500</v>
      </c>
      <c r="Q29917" s="108">
        <v>-419.803</v>
      </c>
      <c r="R29917" s="108">
        <v>-12.012</v>
      </c>
      <c r="S29917" s="141" t="s">
        <v>14500</v>
      </c>
    </row>
    <row r="29918" spans="1:19" ht="11.25" thickBot="1" x14ac:dyDescent="0.2">
      <c r="A29918" s="112"/>
    </row>
    <row r="29919" spans="1:19" ht="11.25" thickBot="1" x14ac:dyDescent="0.2">
      <c r="A29919" s="135" t="s">
        <v>362</v>
      </c>
      <c r="B29919" s="112"/>
      <c r="C29919" s="136">
        <v>788.29399999999998</v>
      </c>
      <c r="D29919" s="136">
        <v>282.93299999999999</v>
      </c>
      <c r="E29919" s="141" t="s">
        <v>14501</v>
      </c>
      <c r="F29919" s="137">
        <v>0.54923</v>
      </c>
      <c r="G29919" s="136">
        <v>572.25099999999998</v>
      </c>
      <c r="H29919" s="136">
        <v>204.51599999999999</v>
      </c>
      <c r="I29919" s="141" t="s">
        <v>14501</v>
      </c>
      <c r="J29919" s="141" t="s">
        <v>14654</v>
      </c>
      <c r="K29919" s="137">
        <v>0.56598999999999999</v>
      </c>
      <c r="L29919" s="136">
        <v>78565.725999999995</v>
      </c>
      <c r="M29919" s="136">
        <v>121526.1</v>
      </c>
      <c r="N29919" s="136">
        <v>135.191</v>
      </c>
      <c r="O29919" s="141" t="s">
        <v>14501</v>
      </c>
      <c r="P29919" s="141" t="s">
        <v>14501</v>
      </c>
      <c r="Q29919" s="136">
        <v>-419.803</v>
      </c>
      <c r="R29919" s="136">
        <v>-12.012</v>
      </c>
      <c r="S29919" s="141" t="s">
        <v>14501</v>
      </c>
    </row>
    <row r="29920" spans="1:19" ht="11.25" thickBot="1" x14ac:dyDescent="0.2">
      <c r="A29920" s="112"/>
    </row>
    <row r="29921" spans="1:19" ht="11.25" thickBot="1" x14ac:dyDescent="0.2">
      <c r="A29921" s="138" t="s">
        <v>364</v>
      </c>
      <c r="B29921" s="112"/>
      <c r="C29921" s="136">
        <v>0</v>
      </c>
      <c r="D29921" s="136">
        <v>0</v>
      </c>
      <c r="E29921" s="141" t="s">
        <v>14501</v>
      </c>
      <c r="F29921" s="140" t="s">
        <v>3713</v>
      </c>
      <c r="G29921" s="136">
        <v>0</v>
      </c>
      <c r="H29921" s="136">
        <v>0</v>
      </c>
      <c r="I29921" s="141" t="s">
        <v>14501</v>
      </c>
      <c r="J29921" s="141" t="s">
        <v>14501</v>
      </c>
      <c r="K29921" s="140" t="s">
        <v>3713</v>
      </c>
      <c r="L29921" s="136">
        <v>0</v>
      </c>
      <c r="M29921" s="136">
        <v>0</v>
      </c>
      <c r="N29921" s="136">
        <v>0</v>
      </c>
      <c r="O29921" s="141" t="s">
        <v>14501</v>
      </c>
      <c r="P29921" s="141" t="s">
        <v>14501</v>
      </c>
      <c r="Q29921" s="136">
        <v>0</v>
      </c>
      <c r="R29921" s="136">
        <v>0</v>
      </c>
      <c r="S29921" s="141" t="s">
        <v>14501</v>
      </c>
    </row>
    <row r="29922" spans="1:19" ht="11.25" thickBot="1" x14ac:dyDescent="0.2">
      <c r="A29922" s="112"/>
    </row>
    <row r="29923" spans="1:19" ht="11.25" thickBot="1" x14ac:dyDescent="0.2">
      <c r="A29923" s="139" t="s">
        <v>366</v>
      </c>
      <c r="B29923" s="112"/>
      <c r="C29923" s="136">
        <v>0</v>
      </c>
      <c r="D29923" s="136">
        <v>0</v>
      </c>
      <c r="E29923" s="141" t="s">
        <v>14501</v>
      </c>
      <c r="F29923" s="140">
        <v>0</v>
      </c>
      <c r="G29923" s="136">
        <v>0</v>
      </c>
      <c r="H29923" s="136">
        <v>0</v>
      </c>
      <c r="I29923" s="141" t="s">
        <v>14501</v>
      </c>
      <c r="J29923" s="141" t="s">
        <v>14501</v>
      </c>
      <c r="K29923" s="140">
        <v>0</v>
      </c>
      <c r="L29923" s="136">
        <v>0</v>
      </c>
      <c r="M29923" s="136">
        <v>0</v>
      </c>
      <c r="N29923" s="136">
        <v>0</v>
      </c>
      <c r="O29923" s="141" t="s">
        <v>14501</v>
      </c>
      <c r="P29923" s="141" t="s">
        <v>14501</v>
      </c>
      <c r="Q29923" s="136">
        <v>0</v>
      </c>
      <c r="R29923" s="136">
        <v>0</v>
      </c>
      <c r="S29923" s="141" t="s">
        <v>14501</v>
      </c>
    </row>
    <row r="29924" spans="1:19" ht="11.25" thickBot="1" x14ac:dyDescent="0.2">
      <c r="A29924" s="112"/>
    </row>
    <row r="29925" spans="1:19" ht="11.25" thickBot="1" x14ac:dyDescent="0.2">
      <c r="A29925" s="106" t="s">
        <v>357</v>
      </c>
      <c r="B29925" s="106" t="s">
        <v>358</v>
      </c>
      <c r="C29925" s="146" t="s">
        <v>35</v>
      </c>
      <c r="D29925" s="146" t="s">
        <v>36</v>
      </c>
      <c r="E29925" s="146" t="s">
        <v>14506</v>
      </c>
      <c r="F29925" s="146" t="s">
        <v>38</v>
      </c>
      <c r="G29925" s="146" t="s">
        <v>39</v>
      </c>
      <c r="H29925" s="146" t="s">
        <v>41</v>
      </c>
      <c r="I29925" s="146" t="s">
        <v>42</v>
      </c>
      <c r="J29925" s="146" t="s">
        <v>43</v>
      </c>
      <c r="K29925" s="146" t="s">
        <v>44</v>
      </c>
      <c r="L29925" s="146" t="s">
        <v>45</v>
      </c>
      <c r="M29925" s="146" t="s">
        <v>46</v>
      </c>
      <c r="N29925" s="146" t="s">
        <v>47</v>
      </c>
      <c r="O29925" s="146" t="s">
        <v>48</v>
      </c>
      <c r="P29925" s="146" t="s">
        <v>49</v>
      </c>
      <c r="Q29925" s="146" t="s">
        <v>50</v>
      </c>
      <c r="R29925" s="146" t="s">
        <v>51</v>
      </c>
      <c r="S29925" s="146" t="s">
        <v>52</v>
      </c>
    </row>
    <row r="29926" spans="1:19" ht="11.25" thickBot="1" x14ac:dyDescent="0.2">
      <c r="A29926" s="107">
        <v>1</v>
      </c>
      <c r="B29926" s="132">
        <v>0.51971064814814816</v>
      </c>
      <c r="C29926" s="133">
        <v>0.49524000000000001</v>
      </c>
      <c r="D29926" s="108">
        <v>644.19899999999996</v>
      </c>
      <c r="E29926" s="108">
        <v>151.803</v>
      </c>
      <c r="F29926" s="141" t="s">
        <v>14500</v>
      </c>
      <c r="G29926" s="108">
        <v>70.317999999999998</v>
      </c>
      <c r="H29926" s="108">
        <v>2340.1379999999999</v>
      </c>
      <c r="I29926" s="108">
        <v>203.774</v>
      </c>
      <c r="J29926" s="108">
        <v>83.644999999999996</v>
      </c>
      <c r="K29926" s="141" t="s">
        <v>14500</v>
      </c>
      <c r="L29926" s="141" t="s">
        <v>14637</v>
      </c>
      <c r="M29926" s="141" t="s">
        <v>14500</v>
      </c>
      <c r="N29926" s="141" t="s">
        <v>14500</v>
      </c>
      <c r="O29926" s="108">
        <v>74.33</v>
      </c>
      <c r="P29926" s="108">
        <v>74.665000000000006</v>
      </c>
      <c r="Q29926" s="141" t="s">
        <v>14500</v>
      </c>
      <c r="R29926" s="141" t="s">
        <v>14500</v>
      </c>
      <c r="S29926" s="141" t="s">
        <v>14500</v>
      </c>
    </row>
    <row r="29927" spans="1:19" ht="11.25" thickBot="1" x14ac:dyDescent="0.2">
      <c r="A29927" s="112"/>
    </row>
    <row r="29928" spans="1:19" ht="11.25" thickBot="1" x14ac:dyDescent="0.2">
      <c r="A29928" s="135" t="s">
        <v>362</v>
      </c>
      <c r="B29928" s="112"/>
      <c r="C29928" s="137">
        <v>0.49524000000000001</v>
      </c>
      <c r="D29928" s="136">
        <v>644.19899999999996</v>
      </c>
      <c r="E29928" s="136">
        <v>151.803</v>
      </c>
      <c r="F29928" s="141" t="s">
        <v>14501</v>
      </c>
      <c r="G29928" s="136">
        <v>70.317999999999998</v>
      </c>
      <c r="H29928" s="136">
        <v>2340.1379999999999</v>
      </c>
      <c r="I29928" s="136">
        <v>203.774</v>
      </c>
      <c r="J29928" s="136">
        <v>83.644999999999996</v>
      </c>
      <c r="K29928" s="141" t="s">
        <v>14501</v>
      </c>
      <c r="L29928" s="141" t="s">
        <v>14638</v>
      </c>
      <c r="M29928" s="141" t="s">
        <v>14501</v>
      </c>
      <c r="N29928" s="141" t="s">
        <v>14501</v>
      </c>
      <c r="O29928" s="136">
        <v>74.33</v>
      </c>
      <c r="P29928" s="136">
        <v>74.665000000000006</v>
      </c>
      <c r="Q29928" s="141" t="s">
        <v>14501</v>
      </c>
      <c r="R29928" s="141" t="s">
        <v>14501</v>
      </c>
      <c r="S29928" s="141" t="s">
        <v>14501</v>
      </c>
    </row>
    <row r="29929" spans="1:19" ht="11.25" thickBot="1" x14ac:dyDescent="0.2">
      <c r="A29929" s="112"/>
    </row>
    <row r="29930" spans="1:19" ht="11.25" thickBot="1" x14ac:dyDescent="0.2">
      <c r="A29930" s="138" t="s">
        <v>364</v>
      </c>
      <c r="B29930" s="112"/>
      <c r="C29930" s="140" t="s">
        <v>3713</v>
      </c>
      <c r="D29930" s="136">
        <v>0</v>
      </c>
      <c r="E29930" s="136">
        <v>0</v>
      </c>
      <c r="F29930" s="141" t="s">
        <v>14501</v>
      </c>
      <c r="G29930" s="136">
        <v>0</v>
      </c>
      <c r="H29930" s="136">
        <v>0</v>
      </c>
      <c r="I29930" s="136">
        <v>0</v>
      </c>
      <c r="J29930" s="136">
        <v>0</v>
      </c>
      <c r="K29930" s="141" t="s">
        <v>14501</v>
      </c>
      <c r="L29930" s="141" t="s">
        <v>14501</v>
      </c>
      <c r="M29930" s="141" t="s">
        <v>14501</v>
      </c>
      <c r="N29930" s="141" t="s">
        <v>14501</v>
      </c>
      <c r="O29930" s="136">
        <v>0</v>
      </c>
      <c r="P29930" s="136">
        <v>0</v>
      </c>
      <c r="Q29930" s="141" t="s">
        <v>14501</v>
      </c>
      <c r="R29930" s="141" t="s">
        <v>14501</v>
      </c>
      <c r="S29930" s="141" t="s">
        <v>14501</v>
      </c>
    </row>
    <row r="29931" spans="1:19" ht="11.25" thickBot="1" x14ac:dyDescent="0.2">
      <c r="A29931" s="112"/>
    </row>
    <row r="29932" spans="1:19" ht="11.25" thickBot="1" x14ac:dyDescent="0.2">
      <c r="A29932" s="139" t="s">
        <v>366</v>
      </c>
      <c r="B29932" s="112"/>
      <c r="C29932" s="140">
        <v>0</v>
      </c>
      <c r="D29932" s="136">
        <v>0</v>
      </c>
      <c r="E29932" s="136">
        <v>0</v>
      </c>
      <c r="F29932" s="141" t="s">
        <v>14501</v>
      </c>
      <c r="G29932" s="136">
        <v>0</v>
      </c>
      <c r="H29932" s="136">
        <v>0</v>
      </c>
      <c r="I29932" s="136">
        <v>0</v>
      </c>
      <c r="J29932" s="136">
        <v>0</v>
      </c>
      <c r="K29932" s="141" t="s">
        <v>14501</v>
      </c>
      <c r="L29932" s="141" t="s">
        <v>14501</v>
      </c>
      <c r="M29932" s="141" t="s">
        <v>14501</v>
      </c>
      <c r="N29932" s="141" t="s">
        <v>14501</v>
      </c>
      <c r="O29932" s="136">
        <v>0</v>
      </c>
      <c r="P29932" s="136">
        <v>0</v>
      </c>
      <c r="Q29932" s="141" t="s">
        <v>14501</v>
      </c>
      <c r="R29932" s="141" t="s">
        <v>14501</v>
      </c>
      <c r="S29932" s="141" t="s">
        <v>14501</v>
      </c>
    </row>
    <row r="29933" spans="1:19" ht="11.25" thickBot="1" x14ac:dyDescent="0.2">
      <c r="A29933" s="112"/>
    </row>
    <row r="29934" spans="1:19" ht="11.25" thickBot="1" x14ac:dyDescent="0.2">
      <c r="A29934" s="106" t="s">
        <v>357</v>
      </c>
      <c r="B29934" s="106" t="s">
        <v>358</v>
      </c>
      <c r="C29934" s="146" t="s">
        <v>53</v>
      </c>
      <c r="D29934" s="146" t="s">
        <v>54</v>
      </c>
      <c r="E29934" s="146" t="s">
        <v>55</v>
      </c>
      <c r="F29934" s="146" t="s">
        <v>56</v>
      </c>
      <c r="G29934" s="146" t="s">
        <v>14507</v>
      </c>
      <c r="H29934" s="146" t="s">
        <v>57</v>
      </c>
      <c r="I29934" s="146" t="s">
        <v>59</v>
      </c>
      <c r="J29934" s="146" t="s">
        <v>14508</v>
      </c>
      <c r="K29934" s="146" t="s">
        <v>60</v>
      </c>
      <c r="L29934" s="146" t="s">
        <v>61</v>
      </c>
      <c r="M29934" s="146" t="s">
        <v>62</v>
      </c>
      <c r="N29934" s="146" t="s">
        <v>14509</v>
      </c>
      <c r="O29934" s="146" t="s">
        <v>63</v>
      </c>
      <c r="P29934" s="146" t="s">
        <v>64</v>
      </c>
      <c r="Q29934" s="146" t="s">
        <v>66</v>
      </c>
      <c r="R29934" s="146" t="s">
        <v>14510</v>
      </c>
      <c r="S29934" s="146" t="s">
        <v>67</v>
      </c>
    </row>
    <row r="29935" spans="1:19" ht="11.25" thickBot="1" x14ac:dyDescent="0.2">
      <c r="A29935" s="107">
        <v>1</v>
      </c>
      <c r="B29935" s="132">
        <v>0.51971064814814816</v>
      </c>
      <c r="C29935" s="141" t="s">
        <v>14500</v>
      </c>
      <c r="D29935" s="141" t="s">
        <v>14500</v>
      </c>
      <c r="E29935" s="141" t="s">
        <v>14500</v>
      </c>
      <c r="F29935" s="108">
        <v>11404.486000000001</v>
      </c>
      <c r="G29935" s="108">
        <v>101012.81</v>
      </c>
      <c r="H29935" s="108">
        <v>2006.443</v>
      </c>
      <c r="I29935" s="141" t="s">
        <v>14500</v>
      </c>
      <c r="J29935" s="141" t="s">
        <v>14639</v>
      </c>
      <c r="K29935" s="108">
        <v>80.349000000000004</v>
      </c>
      <c r="L29935" s="108">
        <v>100.854</v>
      </c>
      <c r="M29935" s="108">
        <v>450.10300000000001</v>
      </c>
      <c r="N29935" s="141" t="s">
        <v>14640</v>
      </c>
      <c r="O29935" s="108">
        <v>102.944</v>
      </c>
      <c r="P29935" s="108">
        <v>29965.171999999999</v>
      </c>
      <c r="Q29935" s="133">
        <v>0.40149000000000001</v>
      </c>
      <c r="R29935" s="141" t="s">
        <v>14500</v>
      </c>
      <c r="S29935" s="108">
        <v>83.024000000000001</v>
      </c>
    </row>
    <row r="29936" spans="1:19" ht="11.25" thickBot="1" x14ac:dyDescent="0.2">
      <c r="A29936" s="112"/>
    </row>
    <row r="29937" spans="1:19" ht="11.25" thickBot="1" x14ac:dyDescent="0.2">
      <c r="A29937" s="135" t="s">
        <v>362</v>
      </c>
      <c r="B29937" s="112"/>
      <c r="C29937" s="141" t="s">
        <v>14501</v>
      </c>
      <c r="D29937" s="141" t="s">
        <v>14501</v>
      </c>
      <c r="E29937" s="141" t="s">
        <v>14501</v>
      </c>
      <c r="F29937" s="136">
        <v>11404.486000000001</v>
      </c>
      <c r="G29937" s="136">
        <v>101012.81</v>
      </c>
      <c r="H29937" s="136">
        <v>2006.443</v>
      </c>
      <c r="I29937" s="141" t="s">
        <v>14501</v>
      </c>
      <c r="J29937" s="141" t="s">
        <v>14641</v>
      </c>
      <c r="K29937" s="136">
        <v>80.349000000000004</v>
      </c>
      <c r="L29937" s="136">
        <v>100.854</v>
      </c>
      <c r="M29937" s="136">
        <v>450.10300000000001</v>
      </c>
      <c r="N29937" s="141" t="s">
        <v>14642</v>
      </c>
      <c r="O29937" s="136">
        <v>102.944</v>
      </c>
      <c r="P29937" s="136">
        <v>29965.171999999999</v>
      </c>
      <c r="Q29937" s="137">
        <v>0.40149000000000001</v>
      </c>
      <c r="R29937" s="141" t="s">
        <v>14501</v>
      </c>
      <c r="S29937" s="136">
        <v>83.024000000000001</v>
      </c>
    </row>
    <row r="29938" spans="1:19" ht="11.25" thickBot="1" x14ac:dyDescent="0.2">
      <c r="A29938" s="112"/>
    </row>
    <row r="29939" spans="1:19" ht="11.25" thickBot="1" x14ac:dyDescent="0.2">
      <c r="A29939" s="138" t="s">
        <v>364</v>
      </c>
      <c r="B29939" s="112"/>
      <c r="C29939" s="141" t="s">
        <v>14501</v>
      </c>
      <c r="D29939" s="141" t="s">
        <v>14501</v>
      </c>
      <c r="E29939" s="141" t="s">
        <v>14501</v>
      </c>
      <c r="F29939" s="136">
        <v>0</v>
      </c>
      <c r="G29939" s="136">
        <v>0</v>
      </c>
      <c r="H29939" s="136">
        <v>0</v>
      </c>
      <c r="I29939" s="141" t="s">
        <v>14501</v>
      </c>
      <c r="J29939" s="141" t="s">
        <v>14501</v>
      </c>
      <c r="K29939" s="136">
        <v>0</v>
      </c>
      <c r="L29939" s="136">
        <v>0</v>
      </c>
      <c r="M29939" s="136">
        <v>0</v>
      </c>
      <c r="N29939" s="141" t="s">
        <v>14501</v>
      </c>
      <c r="O29939" s="136">
        <v>0</v>
      </c>
      <c r="P29939" s="136">
        <v>0</v>
      </c>
      <c r="Q29939" s="140" t="s">
        <v>3713</v>
      </c>
      <c r="R29939" s="141" t="s">
        <v>14501</v>
      </c>
      <c r="S29939" s="136">
        <v>0</v>
      </c>
    </row>
    <row r="29940" spans="1:19" ht="11.25" thickBot="1" x14ac:dyDescent="0.2">
      <c r="A29940" s="112"/>
    </row>
    <row r="29941" spans="1:19" ht="11.25" thickBot="1" x14ac:dyDescent="0.2">
      <c r="A29941" s="139" t="s">
        <v>366</v>
      </c>
      <c r="B29941" s="112"/>
      <c r="C29941" s="141" t="s">
        <v>14501</v>
      </c>
      <c r="D29941" s="141" t="s">
        <v>14501</v>
      </c>
      <c r="E29941" s="141" t="s">
        <v>14501</v>
      </c>
      <c r="F29941" s="136">
        <v>0</v>
      </c>
      <c r="G29941" s="136">
        <v>0</v>
      </c>
      <c r="H29941" s="136">
        <v>0</v>
      </c>
      <c r="I29941" s="141" t="s">
        <v>14501</v>
      </c>
      <c r="J29941" s="141" t="s">
        <v>14501</v>
      </c>
      <c r="K29941" s="136">
        <v>0</v>
      </c>
      <c r="L29941" s="136">
        <v>0</v>
      </c>
      <c r="M29941" s="136">
        <v>0</v>
      </c>
      <c r="N29941" s="141" t="s">
        <v>14501</v>
      </c>
      <c r="O29941" s="136">
        <v>0</v>
      </c>
      <c r="P29941" s="136">
        <v>0</v>
      </c>
      <c r="Q29941" s="140">
        <v>0</v>
      </c>
      <c r="R29941" s="141" t="s">
        <v>14501</v>
      </c>
      <c r="S29941" s="136">
        <v>0</v>
      </c>
    </row>
    <row r="29942" spans="1:19" ht="11.25" thickBot="1" x14ac:dyDescent="0.2">
      <c r="A29942" s="112"/>
    </row>
    <row r="29943" spans="1:19" ht="11.25" thickBot="1" x14ac:dyDescent="0.2">
      <c r="A29943" s="106" t="s">
        <v>357</v>
      </c>
      <c r="B29943" s="106" t="s">
        <v>358</v>
      </c>
      <c r="C29943" s="146" t="s">
        <v>68</v>
      </c>
      <c r="D29943" s="146" t="s">
        <v>14511</v>
      </c>
    </row>
    <row r="29944" spans="1:19" ht="11.25" thickBot="1" x14ac:dyDescent="0.2">
      <c r="A29944" s="107">
        <v>1</v>
      </c>
      <c r="B29944" s="132">
        <v>0.51971064814814816</v>
      </c>
      <c r="C29944" s="108">
        <v>507.37400000000002</v>
      </c>
      <c r="D29944" s="141" t="s">
        <v>14500</v>
      </c>
    </row>
    <row r="29945" spans="1:19" ht="11.25" thickBot="1" x14ac:dyDescent="0.2">
      <c r="A29945" s="112"/>
    </row>
    <row r="29946" spans="1:19" ht="11.25" thickBot="1" x14ac:dyDescent="0.2">
      <c r="A29946" s="135" t="s">
        <v>362</v>
      </c>
      <c r="B29946" s="112"/>
      <c r="C29946" s="136">
        <v>507.37400000000002</v>
      </c>
      <c r="D29946" s="141" t="s">
        <v>14501</v>
      </c>
    </row>
    <row r="29947" spans="1:19" ht="11.25" thickBot="1" x14ac:dyDescent="0.2">
      <c r="A29947" s="112"/>
    </row>
    <row r="29948" spans="1:19" ht="11.25" thickBot="1" x14ac:dyDescent="0.2">
      <c r="A29948" s="138" t="s">
        <v>364</v>
      </c>
      <c r="B29948" s="112"/>
      <c r="C29948" s="136">
        <v>0</v>
      </c>
      <c r="D29948" s="141" t="s">
        <v>14501</v>
      </c>
    </row>
    <row r="29949" spans="1:19" ht="11.25" thickBot="1" x14ac:dyDescent="0.2">
      <c r="A29949" s="112"/>
    </row>
    <row r="29950" spans="1:19" ht="11.25" thickBot="1" x14ac:dyDescent="0.2">
      <c r="A29950" s="139" t="s">
        <v>366</v>
      </c>
      <c r="B29950" s="112"/>
      <c r="C29950" s="136">
        <v>0</v>
      </c>
      <c r="D29950" s="141" t="s">
        <v>14501</v>
      </c>
    </row>
    <row r="29951" spans="1:19" ht="10.5" x14ac:dyDescent="0.15">
      <c r="A29951" s="112"/>
    </row>
    <row r="29952" spans="1:19" x14ac:dyDescent="0.15">
      <c r="A29952" s="129"/>
      <c r="B29952" s="86" t="s">
        <v>1397</v>
      </c>
    </row>
    <row r="29953" spans="1:19" ht="9.75" thickBot="1" x14ac:dyDescent="0.2">
      <c r="A29953" s="81" t="s">
        <v>5871</v>
      </c>
    </row>
    <row r="29954" spans="1:19" ht="11.25" thickBot="1" x14ac:dyDescent="0.2">
      <c r="A29954" s="106" t="s">
        <v>357</v>
      </c>
      <c r="B29954" s="106" t="s">
        <v>358</v>
      </c>
      <c r="C29954" s="146" t="s">
        <v>14494</v>
      </c>
      <c r="D29954" s="146" t="s">
        <v>14495</v>
      </c>
      <c r="E29954" s="146" t="s">
        <v>14496</v>
      </c>
      <c r="F29954" s="146" t="s">
        <v>0</v>
      </c>
      <c r="G29954" s="146" t="s">
        <v>1</v>
      </c>
      <c r="H29954" s="146" t="s">
        <v>2</v>
      </c>
      <c r="I29954" s="146" t="s">
        <v>14497</v>
      </c>
      <c r="J29954" s="146" t="s">
        <v>3</v>
      </c>
      <c r="K29954" s="146" t="s">
        <v>14498</v>
      </c>
      <c r="L29954" s="146" t="s">
        <v>7</v>
      </c>
      <c r="M29954" s="146" t="s">
        <v>14499</v>
      </c>
      <c r="N29954" s="146" t="s">
        <v>10</v>
      </c>
      <c r="O29954" s="146" t="s">
        <v>11</v>
      </c>
      <c r="P29954" s="146" t="s">
        <v>12</v>
      </c>
      <c r="Q29954" s="146" t="s">
        <v>13</v>
      </c>
      <c r="R29954" s="146" t="s">
        <v>14</v>
      </c>
      <c r="S29954" s="146" t="s">
        <v>15</v>
      </c>
    </row>
    <row r="29955" spans="1:19" ht="11.25" thickBot="1" x14ac:dyDescent="0.2">
      <c r="A29955" s="107">
        <v>1</v>
      </c>
      <c r="B29955" s="132">
        <v>0.52487268518518515</v>
      </c>
      <c r="C29955" s="141" t="s">
        <v>14500</v>
      </c>
      <c r="D29955" s="141" t="s">
        <v>14500</v>
      </c>
      <c r="E29955" s="141" t="s">
        <v>14500</v>
      </c>
      <c r="F29955" s="108">
        <v>15505.722</v>
      </c>
      <c r="G29955" s="108">
        <v>10675.338</v>
      </c>
      <c r="H29955" s="108">
        <v>2739.3290000000002</v>
      </c>
      <c r="I29955" s="108">
        <v>-243.85300000000001</v>
      </c>
      <c r="J29955" s="108">
        <v>66.989000000000004</v>
      </c>
      <c r="K29955" s="108">
        <v>-9.2590000000000003</v>
      </c>
      <c r="L29955" s="133">
        <v>0.622</v>
      </c>
      <c r="M29955" s="108">
        <v>2921.9349999999999</v>
      </c>
      <c r="N29955" s="108">
        <v>5186.6139999999996</v>
      </c>
      <c r="O29955" s="108">
        <v>3741.7269999999999</v>
      </c>
      <c r="P29955" s="108">
        <v>17840.792000000001</v>
      </c>
      <c r="Q29955" s="108">
        <v>341939.18</v>
      </c>
      <c r="R29955" s="108">
        <v>6893.4210000000003</v>
      </c>
      <c r="S29955" s="108">
        <v>1896.075</v>
      </c>
    </row>
    <row r="29956" spans="1:19" ht="11.25" thickBot="1" x14ac:dyDescent="0.2">
      <c r="A29956" s="112"/>
    </row>
    <row r="29957" spans="1:19" ht="11.25" thickBot="1" x14ac:dyDescent="0.2">
      <c r="A29957" s="135" t="s">
        <v>362</v>
      </c>
      <c r="B29957" s="112"/>
      <c r="C29957" s="141" t="s">
        <v>14501</v>
      </c>
      <c r="D29957" s="141" t="s">
        <v>14501</v>
      </c>
      <c r="E29957" s="141" t="s">
        <v>14501</v>
      </c>
      <c r="F29957" s="136">
        <v>15505.722</v>
      </c>
      <c r="G29957" s="136">
        <v>10675.338</v>
      </c>
      <c r="H29957" s="136">
        <v>2739.3290000000002</v>
      </c>
      <c r="I29957" s="136">
        <v>-243.85300000000001</v>
      </c>
      <c r="J29957" s="136">
        <v>66.989000000000004</v>
      </c>
      <c r="K29957" s="136">
        <v>-9.2590000000000003</v>
      </c>
      <c r="L29957" s="137">
        <v>0.622</v>
      </c>
      <c r="M29957" s="136">
        <v>2921.9349999999999</v>
      </c>
      <c r="N29957" s="136">
        <v>5186.6139999999996</v>
      </c>
      <c r="O29957" s="136">
        <v>3741.7269999999999</v>
      </c>
      <c r="P29957" s="136">
        <v>17840.792000000001</v>
      </c>
      <c r="Q29957" s="136">
        <v>341939.18</v>
      </c>
      <c r="R29957" s="136">
        <v>6893.4210000000003</v>
      </c>
      <c r="S29957" s="136">
        <v>1896.075</v>
      </c>
    </row>
    <row r="29958" spans="1:19" ht="11.25" thickBot="1" x14ac:dyDescent="0.2">
      <c r="A29958" s="112"/>
    </row>
    <row r="29959" spans="1:19" ht="11.25" thickBot="1" x14ac:dyDescent="0.2">
      <c r="A29959" s="138" t="s">
        <v>364</v>
      </c>
      <c r="B29959" s="112"/>
      <c r="C29959" s="141" t="s">
        <v>14501</v>
      </c>
      <c r="D29959" s="141" t="s">
        <v>14501</v>
      </c>
      <c r="E29959" s="141" t="s">
        <v>14501</v>
      </c>
      <c r="F29959" s="136">
        <v>0</v>
      </c>
      <c r="G29959" s="136">
        <v>0</v>
      </c>
      <c r="H29959" s="136">
        <v>0</v>
      </c>
      <c r="I29959" s="136">
        <v>0</v>
      </c>
      <c r="J29959" s="136">
        <v>0</v>
      </c>
      <c r="K29959" s="136">
        <v>0</v>
      </c>
      <c r="L29959" s="140" t="s">
        <v>3713</v>
      </c>
      <c r="M29959" s="136">
        <v>0</v>
      </c>
      <c r="N29959" s="136">
        <v>0</v>
      </c>
      <c r="O29959" s="136">
        <v>0</v>
      </c>
      <c r="P29959" s="136">
        <v>0</v>
      </c>
      <c r="Q29959" s="136">
        <v>0</v>
      </c>
      <c r="R29959" s="136">
        <v>0</v>
      </c>
      <c r="S29959" s="136">
        <v>0</v>
      </c>
    </row>
    <row r="29960" spans="1:19" ht="11.25" thickBot="1" x14ac:dyDescent="0.2">
      <c r="A29960" s="112"/>
    </row>
    <row r="29961" spans="1:19" ht="11.25" thickBot="1" x14ac:dyDescent="0.2">
      <c r="A29961" s="139" t="s">
        <v>366</v>
      </c>
      <c r="B29961" s="112"/>
      <c r="C29961" s="141" t="s">
        <v>14501</v>
      </c>
      <c r="D29961" s="141" t="s">
        <v>14501</v>
      </c>
      <c r="E29961" s="141" t="s">
        <v>14501</v>
      </c>
      <c r="F29961" s="136">
        <v>0</v>
      </c>
      <c r="G29961" s="136">
        <v>0</v>
      </c>
      <c r="H29961" s="136">
        <v>0</v>
      </c>
      <c r="I29961" s="136">
        <v>0</v>
      </c>
      <c r="J29961" s="136">
        <v>0</v>
      </c>
      <c r="K29961" s="136">
        <v>0</v>
      </c>
      <c r="L29961" s="140">
        <v>0</v>
      </c>
      <c r="M29961" s="136">
        <v>0</v>
      </c>
      <c r="N29961" s="136">
        <v>0</v>
      </c>
      <c r="O29961" s="136">
        <v>0</v>
      </c>
      <c r="P29961" s="136">
        <v>0</v>
      </c>
      <c r="Q29961" s="136">
        <v>0</v>
      </c>
      <c r="R29961" s="136">
        <v>0</v>
      </c>
      <c r="S29961" s="136">
        <v>0</v>
      </c>
    </row>
    <row r="29962" spans="1:19" ht="11.25" thickBot="1" x14ac:dyDescent="0.2">
      <c r="A29962" s="112"/>
    </row>
    <row r="29963" spans="1:19" ht="11.25" thickBot="1" x14ac:dyDescent="0.2">
      <c r="A29963" s="106" t="s">
        <v>357</v>
      </c>
      <c r="B29963" s="106" t="s">
        <v>358</v>
      </c>
      <c r="C29963" s="146" t="s">
        <v>16</v>
      </c>
      <c r="D29963" s="146" t="s">
        <v>14502</v>
      </c>
      <c r="E29963" s="146" t="s">
        <v>14503</v>
      </c>
      <c r="F29963" s="146" t="s">
        <v>20</v>
      </c>
      <c r="G29963" s="146" t="s">
        <v>21</v>
      </c>
      <c r="H29963" s="146" t="s">
        <v>22</v>
      </c>
      <c r="I29963" s="146" t="s">
        <v>23</v>
      </c>
      <c r="J29963" s="146" t="s">
        <v>24</v>
      </c>
      <c r="K29963" s="146" t="s">
        <v>26</v>
      </c>
      <c r="L29963" s="146" t="s">
        <v>14504</v>
      </c>
      <c r="M29963" s="146" t="s">
        <v>27</v>
      </c>
      <c r="N29963" s="146" t="s">
        <v>28</v>
      </c>
      <c r="O29963" s="146" t="s">
        <v>29</v>
      </c>
      <c r="P29963" s="146" t="s">
        <v>30</v>
      </c>
      <c r="Q29963" s="146" t="s">
        <v>14505</v>
      </c>
      <c r="R29963" s="146" t="s">
        <v>32</v>
      </c>
      <c r="S29963" s="146" t="s">
        <v>33</v>
      </c>
    </row>
    <row r="29964" spans="1:19" ht="11.25" thickBot="1" x14ac:dyDescent="0.2">
      <c r="A29964" s="107">
        <v>1</v>
      </c>
      <c r="B29964" s="132">
        <v>0.52487268518518515</v>
      </c>
      <c r="C29964" s="108">
        <v>3818.5839999999998</v>
      </c>
      <c r="D29964" s="108">
        <v>2460.81</v>
      </c>
      <c r="E29964" s="108">
        <v>531.11199999999997</v>
      </c>
      <c r="F29964" s="133">
        <v>0.55056000000000005</v>
      </c>
      <c r="G29964" s="108">
        <v>693.625</v>
      </c>
      <c r="H29964" s="108">
        <v>144.822</v>
      </c>
      <c r="I29964" s="108">
        <v>5302.5829999999996</v>
      </c>
      <c r="J29964" s="108">
        <v>2252.23</v>
      </c>
      <c r="K29964" s="133">
        <v>0.56652999999999998</v>
      </c>
      <c r="L29964" s="108">
        <v>13845.834000000001</v>
      </c>
      <c r="M29964" s="108">
        <v>2868.45</v>
      </c>
      <c r="N29964" s="108">
        <v>3211.0369999999998</v>
      </c>
      <c r="O29964" s="108">
        <v>380.875</v>
      </c>
      <c r="P29964" s="108">
        <v>1898.443</v>
      </c>
      <c r="Q29964" s="108">
        <v>-150.56700000000001</v>
      </c>
      <c r="R29964" s="108">
        <v>3542.4679999999998</v>
      </c>
      <c r="S29964" s="108">
        <v>2491.9450000000002</v>
      </c>
    </row>
    <row r="29965" spans="1:19" ht="11.25" thickBot="1" x14ac:dyDescent="0.2">
      <c r="A29965" s="112"/>
    </row>
    <row r="29966" spans="1:19" ht="11.25" thickBot="1" x14ac:dyDescent="0.2">
      <c r="A29966" s="135" t="s">
        <v>362</v>
      </c>
      <c r="B29966" s="112"/>
      <c r="C29966" s="136">
        <v>3818.5839999999998</v>
      </c>
      <c r="D29966" s="136">
        <v>2460.81</v>
      </c>
      <c r="E29966" s="136">
        <v>531.11199999999997</v>
      </c>
      <c r="F29966" s="137">
        <v>0.55056000000000005</v>
      </c>
      <c r="G29966" s="136">
        <v>693.625</v>
      </c>
      <c r="H29966" s="136">
        <v>144.822</v>
      </c>
      <c r="I29966" s="136">
        <v>5302.5829999999996</v>
      </c>
      <c r="J29966" s="136">
        <v>2252.23</v>
      </c>
      <c r="K29966" s="137">
        <v>0.56652999999999998</v>
      </c>
      <c r="L29966" s="136">
        <v>13845.834000000001</v>
      </c>
      <c r="M29966" s="136">
        <v>2868.45</v>
      </c>
      <c r="N29966" s="136">
        <v>3211.0369999999998</v>
      </c>
      <c r="O29966" s="136">
        <v>380.875</v>
      </c>
      <c r="P29966" s="136">
        <v>1898.443</v>
      </c>
      <c r="Q29966" s="136">
        <v>-150.56700000000001</v>
      </c>
      <c r="R29966" s="136">
        <v>3542.4679999999998</v>
      </c>
      <c r="S29966" s="136">
        <v>2491.9450000000002</v>
      </c>
    </row>
    <row r="29967" spans="1:19" ht="11.25" thickBot="1" x14ac:dyDescent="0.2">
      <c r="A29967" s="112"/>
    </row>
    <row r="29968" spans="1:19" ht="11.25" thickBot="1" x14ac:dyDescent="0.2">
      <c r="A29968" s="138" t="s">
        <v>364</v>
      </c>
      <c r="B29968" s="112"/>
      <c r="C29968" s="136">
        <v>0</v>
      </c>
      <c r="D29968" s="136">
        <v>0</v>
      </c>
      <c r="E29968" s="136">
        <v>0</v>
      </c>
      <c r="F29968" s="140" t="s">
        <v>3713</v>
      </c>
      <c r="G29968" s="136">
        <v>0</v>
      </c>
      <c r="H29968" s="136">
        <v>0</v>
      </c>
      <c r="I29968" s="136">
        <v>0</v>
      </c>
      <c r="J29968" s="136">
        <v>0</v>
      </c>
      <c r="K29968" s="140" t="s">
        <v>3713</v>
      </c>
      <c r="L29968" s="136">
        <v>0</v>
      </c>
      <c r="M29968" s="136">
        <v>0</v>
      </c>
      <c r="N29968" s="136">
        <v>0</v>
      </c>
      <c r="O29968" s="136">
        <v>0</v>
      </c>
      <c r="P29968" s="136">
        <v>0</v>
      </c>
      <c r="Q29968" s="136">
        <v>0</v>
      </c>
      <c r="R29968" s="136">
        <v>0</v>
      </c>
      <c r="S29968" s="136">
        <v>0</v>
      </c>
    </row>
    <row r="29969" spans="1:19" ht="11.25" thickBot="1" x14ac:dyDescent="0.2">
      <c r="A29969" s="112"/>
    </row>
    <row r="29970" spans="1:19" ht="11.25" thickBot="1" x14ac:dyDescent="0.2">
      <c r="A29970" s="139" t="s">
        <v>366</v>
      </c>
      <c r="B29970" s="112"/>
      <c r="C29970" s="136">
        <v>0</v>
      </c>
      <c r="D29970" s="136">
        <v>0</v>
      </c>
      <c r="E29970" s="136">
        <v>0</v>
      </c>
      <c r="F29970" s="140">
        <v>0</v>
      </c>
      <c r="G29970" s="136">
        <v>0</v>
      </c>
      <c r="H29970" s="136">
        <v>0</v>
      </c>
      <c r="I29970" s="136">
        <v>0</v>
      </c>
      <c r="J29970" s="136">
        <v>0</v>
      </c>
      <c r="K29970" s="140">
        <v>0</v>
      </c>
      <c r="L29970" s="136">
        <v>0</v>
      </c>
      <c r="M29970" s="136">
        <v>0</v>
      </c>
      <c r="N29970" s="136">
        <v>0</v>
      </c>
      <c r="O29970" s="136">
        <v>0</v>
      </c>
      <c r="P29970" s="136">
        <v>0</v>
      </c>
      <c r="Q29970" s="136">
        <v>0</v>
      </c>
      <c r="R29970" s="136">
        <v>0</v>
      </c>
      <c r="S29970" s="136">
        <v>0</v>
      </c>
    </row>
    <row r="29971" spans="1:19" ht="11.25" thickBot="1" x14ac:dyDescent="0.2">
      <c r="A29971" s="112"/>
    </row>
    <row r="29972" spans="1:19" ht="11.25" thickBot="1" x14ac:dyDescent="0.2">
      <c r="A29972" s="106" t="s">
        <v>357</v>
      </c>
      <c r="B29972" s="106" t="s">
        <v>358</v>
      </c>
      <c r="C29972" s="146" t="s">
        <v>35</v>
      </c>
      <c r="D29972" s="146" t="s">
        <v>36</v>
      </c>
      <c r="E29972" s="146" t="s">
        <v>14506</v>
      </c>
      <c r="F29972" s="146" t="s">
        <v>38</v>
      </c>
      <c r="G29972" s="146" t="s">
        <v>39</v>
      </c>
      <c r="H29972" s="146" t="s">
        <v>41</v>
      </c>
      <c r="I29972" s="146" t="s">
        <v>42</v>
      </c>
      <c r="J29972" s="146" t="s">
        <v>43</v>
      </c>
      <c r="K29972" s="146" t="s">
        <v>44</v>
      </c>
      <c r="L29972" s="146" t="s">
        <v>45</v>
      </c>
      <c r="M29972" s="146" t="s">
        <v>46</v>
      </c>
      <c r="N29972" s="146" t="s">
        <v>47</v>
      </c>
      <c r="O29972" s="146" t="s">
        <v>48</v>
      </c>
      <c r="P29972" s="146" t="s">
        <v>49</v>
      </c>
      <c r="Q29972" s="146" t="s">
        <v>50</v>
      </c>
      <c r="R29972" s="146" t="s">
        <v>51</v>
      </c>
      <c r="S29972" s="146" t="s">
        <v>52</v>
      </c>
    </row>
    <row r="29973" spans="1:19" ht="11.25" thickBot="1" x14ac:dyDescent="0.2">
      <c r="A29973" s="107">
        <v>1</v>
      </c>
      <c r="B29973" s="132">
        <v>0.52487268518518515</v>
      </c>
      <c r="C29973" s="133">
        <v>0.48383999999999999</v>
      </c>
      <c r="D29973" s="108">
        <v>519.798</v>
      </c>
      <c r="E29973" s="108">
        <v>503.52100000000002</v>
      </c>
      <c r="F29973" s="108">
        <v>70.266999999999996</v>
      </c>
      <c r="G29973" s="108">
        <v>4599.59</v>
      </c>
      <c r="H29973" s="108">
        <v>50290.572999999997</v>
      </c>
      <c r="I29973" s="108">
        <v>4091.1410000000001</v>
      </c>
      <c r="J29973" s="108">
        <v>4355.0820000000003</v>
      </c>
      <c r="K29973" s="108">
        <v>4509.3940000000002</v>
      </c>
      <c r="L29973" s="108">
        <v>743.28399999999999</v>
      </c>
      <c r="M29973" s="108">
        <v>1221.5450000000001</v>
      </c>
      <c r="N29973" s="108">
        <v>3692.297</v>
      </c>
      <c r="O29973" s="108">
        <v>1908.1780000000001</v>
      </c>
      <c r="P29973" s="108">
        <v>9244.1759999999995</v>
      </c>
      <c r="Q29973" s="108">
        <v>2935.8809999999999</v>
      </c>
      <c r="R29973" s="108">
        <v>9434.491</v>
      </c>
      <c r="S29973" s="108">
        <v>3626.6729999999998</v>
      </c>
    </row>
    <row r="29974" spans="1:19" ht="11.25" thickBot="1" x14ac:dyDescent="0.2">
      <c r="A29974" s="112"/>
    </row>
    <row r="29975" spans="1:19" ht="11.25" thickBot="1" x14ac:dyDescent="0.2">
      <c r="A29975" s="135" t="s">
        <v>362</v>
      </c>
      <c r="B29975" s="112"/>
      <c r="C29975" s="137">
        <v>0.48383999999999999</v>
      </c>
      <c r="D29975" s="136">
        <v>519.798</v>
      </c>
      <c r="E29975" s="136">
        <v>503.52100000000002</v>
      </c>
      <c r="F29975" s="136">
        <v>70.266999999999996</v>
      </c>
      <c r="G29975" s="136">
        <v>4599.59</v>
      </c>
      <c r="H29975" s="136">
        <v>50290.572999999997</v>
      </c>
      <c r="I29975" s="136">
        <v>4091.1410000000001</v>
      </c>
      <c r="J29975" s="136">
        <v>4355.0820000000003</v>
      </c>
      <c r="K29975" s="136">
        <v>4509.3940000000002</v>
      </c>
      <c r="L29975" s="136">
        <v>743.28399999999999</v>
      </c>
      <c r="M29975" s="136">
        <v>1221.5450000000001</v>
      </c>
      <c r="N29975" s="136">
        <v>3692.297</v>
      </c>
      <c r="O29975" s="136">
        <v>1908.1780000000001</v>
      </c>
      <c r="P29975" s="136">
        <v>9244.1759999999995</v>
      </c>
      <c r="Q29975" s="136">
        <v>2935.8809999999999</v>
      </c>
      <c r="R29975" s="136">
        <v>9434.491</v>
      </c>
      <c r="S29975" s="136">
        <v>3626.6729999999998</v>
      </c>
    </row>
    <row r="29976" spans="1:19" ht="11.25" thickBot="1" x14ac:dyDescent="0.2">
      <c r="A29976" s="112"/>
    </row>
    <row r="29977" spans="1:19" ht="11.25" thickBot="1" x14ac:dyDescent="0.2">
      <c r="A29977" s="138" t="s">
        <v>364</v>
      </c>
      <c r="B29977" s="112"/>
      <c r="C29977" s="140" t="s">
        <v>3713</v>
      </c>
      <c r="D29977" s="136">
        <v>0</v>
      </c>
      <c r="E29977" s="136">
        <v>0</v>
      </c>
      <c r="F29977" s="136">
        <v>0</v>
      </c>
      <c r="G29977" s="136">
        <v>0</v>
      </c>
      <c r="H29977" s="136">
        <v>0</v>
      </c>
      <c r="I29977" s="136">
        <v>0</v>
      </c>
      <c r="J29977" s="136">
        <v>0</v>
      </c>
      <c r="K29977" s="136">
        <v>0</v>
      </c>
      <c r="L29977" s="136">
        <v>0</v>
      </c>
      <c r="M29977" s="136">
        <v>0</v>
      </c>
      <c r="N29977" s="136">
        <v>0</v>
      </c>
      <c r="O29977" s="136">
        <v>0</v>
      </c>
      <c r="P29977" s="136">
        <v>0</v>
      </c>
      <c r="Q29977" s="136">
        <v>0</v>
      </c>
      <c r="R29977" s="136">
        <v>0</v>
      </c>
      <c r="S29977" s="136">
        <v>0</v>
      </c>
    </row>
    <row r="29978" spans="1:19" ht="11.25" thickBot="1" x14ac:dyDescent="0.2">
      <c r="A29978" s="112"/>
    </row>
    <row r="29979" spans="1:19" ht="11.25" thickBot="1" x14ac:dyDescent="0.2">
      <c r="A29979" s="139" t="s">
        <v>366</v>
      </c>
      <c r="B29979" s="112"/>
      <c r="C29979" s="140">
        <v>0</v>
      </c>
      <c r="D29979" s="136">
        <v>0</v>
      </c>
      <c r="E29979" s="136">
        <v>0</v>
      </c>
      <c r="F29979" s="136">
        <v>0</v>
      </c>
      <c r="G29979" s="136">
        <v>0</v>
      </c>
      <c r="H29979" s="136">
        <v>0</v>
      </c>
      <c r="I29979" s="136">
        <v>0</v>
      </c>
      <c r="J29979" s="136">
        <v>0</v>
      </c>
      <c r="K29979" s="136">
        <v>0</v>
      </c>
      <c r="L29979" s="136">
        <v>0</v>
      </c>
      <c r="M29979" s="136">
        <v>0</v>
      </c>
      <c r="N29979" s="136">
        <v>0</v>
      </c>
      <c r="O29979" s="136">
        <v>0</v>
      </c>
      <c r="P29979" s="136">
        <v>0</v>
      </c>
      <c r="Q29979" s="136">
        <v>0</v>
      </c>
      <c r="R29979" s="136">
        <v>0</v>
      </c>
      <c r="S29979" s="136">
        <v>0</v>
      </c>
    </row>
    <row r="29980" spans="1:19" ht="11.25" thickBot="1" x14ac:dyDescent="0.2">
      <c r="A29980" s="112"/>
    </row>
    <row r="29981" spans="1:19" ht="11.25" thickBot="1" x14ac:dyDescent="0.2">
      <c r="A29981" s="106" t="s">
        <v>357</v>
      </c>
      <c r="B29981" s="106" t="s">
        <v>358</v>
      </c>
      <c r="C29981" s="146" t="s">
        <v>53</v>
      </c>
      <c r="D29981" s="146" t="s">
        <v>54</v>
      </c>
      <c r="E29981" s="146" t="s">
        <v>55</v>
      </c>
      <c r="F29981" s="146" t="s">
        <v>56</v>
      </c>
      <c r="G29981" s="146" t="s">
        <v>14507</v>
      </c>
      <c r="H29981" s="146" t="s">
        <v>57</v>
      </c>
      <c r="I29981" s="146" t="s">
        <v>59</v>
      </c>
      <c r="J29981" s="146" t="s">
        <v>14508</v>
      </c>
      <c r="K29981" s="146" t="s">
        <v>60</v>
      </c>
      <c r="L29981" s="146" t="s">
        <v>61</v>
      </c>
      <c r="M29981" s="146" t="s">
        <v>62</v>
      </c>
      <c r="N29981" s="146" t="s">
        <v>14509</v>
      </c>
      <c r="O29981" s="146" t="s">
        <v>63</v>
      </c>
      <c r="P29981" s="146" t="s">
        <v>64</v>
      </c>
      <c r="Q29981" s="146" t="s">
        <v>66</v>
      </c>
      <c r="R29981" s="146" t="s">
        <v>14510</v>
      </c>
      <c r="S29981" s="146" t="s">
        <v>67</v>
      </c>
    </row>
    <row r="29982" spans="1:19" ht="11.25" thickBot="1" x14ac:dyDescent="0.2">
      <c r="A29982" s="107">
        <v>1</v>
      </c>
      <c r="B29982" s="132">
        <v>0.52487268518518515</v>
      </c>
      <c r="C29982" s="108">
        <v>10686.28</v>
      </c>
      <c r="D29982" s="108">
        <v>2685.5520000000001</v>
      </c>
      <c r="E29982" s="108">
        <v>6486.1559999999999</v>
      </c>
      <c r="F29982" s="108">
        <v>26983.526000000002</v>
      </c>
      <c r="G29982" s="108">
        <v>77.963999999999999</v>
      </c>
      <c r="H29982" s="108">
        <v>18316.12</v>
      </c>
      <c r="I29982" s="108">
        <v>31298.977999999999</v>
      </c>
      <c r="J29982" s="141" t="s">
        <v>14639</v>
      </c>
      <c r="K29982" s="108">
        <v>4578.0879999999997</v>
      </c>
      <c r="L29982" s="108">
        <v>2077.1660000000002</v>
      </c>
      <c r="M29982" s="108">
        <v>1187.6210000000001</v>
      </c>
      <c r="N29982" s="141" t="s">
        <v>14640</v>
      </c>
      <c r="O29982" s="108">
        <v>212146.66</v>
      </c>
      <c r="P29982" s="108">
        <v>44997.173000000003</v>
      </c>
      <c r="Q29982" s="133">
        <v>0.40744000000000002</v>
      </c>
      <c r="R29982" s="141" t="s">
        <v>14500</v>
      </c>
      <c r="S29982" s="108">
        <v>9910.0529999999999</v>
      </c>
    </row>
    <row r="29983" spans="1:19" ht="11.25" thickBot="1" x14ac:dyDescent="0.2">
      <c r="A29983" s="112"/>
    </row>
    <row r="29984" spans="1:19" ht="11.25" thickBot="1" x14ac:dyDescent="0.2">
      <c r="A29984" s="135" t="s">
        <v>362</v>
      </c>
      <c r="B29984" s="112"/>
      <c r="C29984" s="136">
        <v>10686.28</v>
      </c>
      <c r="D29984" s="136">
        <v>2685.5520000000001</v>
      </c>
      <c r="E29984" s="136">
        <v>6486.1559999999999</v>
      </c>
      <c r="F29984" s="136">
        <v>26983.526000000002</v>
      </c>
      <c r="G29984" s="136">
        <v>77.963999999999999</v>
      </c>
      <c r="H29984" s="136">
        <v>18316.12</v>
      </c>
      <c r="I29984" s="136">
        <v>31298.977999999999</v>
      </c>
      <c r="J29984" s="141" t="s">
        <v>14641</v>
      </c>
      <c r="K29984" s="136">
        <v>4578.0879999999997</v>
      </c>
      <c r="L29984" s="136">
        <v>2077.1660000000002</v>
      </c>
      <c r="M29984" s="136">
        <v>1187.6210000000001</v>
      </c>
      <c r="N29984" s="141" t="s">
        <v>14642</v>
      </c>
      <c r="O29984" s="136">
        <v>212146.66</v>
      </c>
      <c r="P29984" s="136">
        <v>44997.173000000003</v>
      </c>
      <c r="Q29984" s="137">
        <v>0.40744000000000002</v>
      </c>
      <c r="R29984" s="141" t="s">
        <v>14501</v>
      </c>
      <c r="S29984" s="136">
        <v>9910.0529999999999</v>
      </c>
    </row>
    <row r="29985" spans="1:19" ht="11.25" thickBot="1" x14ac:dyDescent="0.2">
      <c r="A29985" s="112"/>
    </row>
    <row r="29986" spans="1:19" ht="11.25" thickBot="1" x14ac:dyDescent="0.2">
      <c r="A29986" s="138" t="s">
        <v>364</v>
      </c>
      <c r="B29986" s="112"/>
      <c r="C29986" s="136">
        <v>0</v>
      </c>
      <c r="D29986" s="136">
        <v>0</v>
      </c>
      <c r="E29986" s="136">
        <v>0</v>
      </c>
      <c r="F29986" s="136">
        <v>0</v>
      </c>
      <c r="G29986" s="136">
        <v>0</v>
      </c>
      <c r="H29986" s="136">
        <v>0</v>
      </c>
      <c r="I29986" s="136">
        <v>0</v>
      </c>
      <c r="J29986" s="141" t="s">
        <v>14501</v>
      </c>
      <c r="K29986" s="136">
        <v>0</v>
      </c>
      <c r="L29986" s="136">
        <v>0</v>
      </c>
      <c r="M29986" s="136">
        <v>0</v>
      </c>
      <c r="N29986" s="141" t="s">
        <v>14501</v>
      </c>
      <c r="O29986" s="136">
        <v>0</v>
      </c>
      <c r="P29986" s="136">
        <v>0</v>
      </c>
      <c r="Q29986" s="140" t="s">
        <v>3713</v>
      </c>
      <c r="R29986" s="141" t="s">
        <v>14501</v>
      </c>
      <c r="S29986" s="136">
        <v>0</v>
      </c>
    </row>
    <row r="29987" spans="1:19" ht="11.25" thickBot="1" x14ac:dyDescent="0.2">
      <c r="A29987" s="112"/>
    </row>
    <row r="29988" spans="1:19" ht="11.25" thickBot="1" x14ac:dyDescent="0.2">
      <c r="A29988" s="139" t="s">
        <v>366</v>
      </c>
      <c r="B29988" s="112"/>
      <c r="C29988" s="136">
        <v>0</v>
      </c>
      <c r="D29988" s="136">
        <v>0</v>
      </c>
      <c r="E29988" s="136">
        <v>0</v>
      </c>
      <c r="F29988" s="136">
        <v>0</v>
      </c>
      <c r="G29988" s="136">
        <v>0</v>
      </c>
      <c r="H29988" s="136">
        <v>0</v>
      </c>
      <c r="I29988" s="136">
        <v>0</v>
      </c>
      <c r="J29988" s="141" t="s">
        <v>14501</v>
      </c>
      <c r="K29988" s="136">
        <v>0</v>
      </c>
      <c r="L29988" s="136">
        <v>0</v>
      </c>
      <c r="M29988" s="136">
        <v>0</v>
      </c>
      <c r="N29988" s="141" t="s">
        <v>14501</v>
      </c>
      <c r="O29988" s="136">
        <v>0</v>
      </c>
      <c r="P29988" s="136">
        <v>0</v>
      </c>
      <c r="Q29988" s="140">
        <v>0</v>
      </c>
      <c r="R29988" s="141" t="s">
        <v>14501</v>
      </c>
      <c r="S29988" s="136">
        <v>0</v>
      </c>
    </row>
    <row r="29989" spans="1:19" ht="11.25" thickBot="1" x14ac:dyDescent="0.2">
      <c r="A29989" s="112"/>
    </row>
    <row r="29990" spans="1:19" ht="11.25" thickBot="1" x14ac:dyDescent="0.2">
      <c r="A29990" s="106" t="s">
        <v>357</v>
      </c>
      <c r="B29990" s="106" t="s">
        <v>358</v>
      </c>
      <c r="C29990" s="146" t="s">
        <v>68</v>
      </c>
      <c r="D29990" s="146" t="s">
        <v>14511</v>
      </c>
    </row>
    <row r="29991" spans="1:19" ht="11.25" thickBot="1" x14ac:dyDescent="0.2">
      <c r="A29991" s="107">
        <v>1</v>
      </c>
      <c r="B29991" s="132">
        <v>0.52487268518518515</v>
      </c>
      <c r="C29991" s="108">
        <v>67552.232999999993</v>
      </c>
      <c r="D29991" s="108">
        <v>204.53</v>
      </c>
    </row>
    <row r="29992" spans="1:19" ht="11.25" thickBot="1" x14ac:dyDescent="0.2">
      <c r="A29992" s="112"/>
    </row>
    <row r="29993" spans="1:19" ht="11.25" thickBot="1" x14ac:dyDescent="0.2">
      <c r="A29993" s="135" t="s">
        <v>362</v>
      </c>
      <c r="B29993" s="112"/>
      <c r="C29993" s="136">
        <v>67552.232999999993</v>
      </c>
      <c r="D29993" s="136">
        <v>204.53</v>
      </c>
    </row>
    <row r="29994" spans="1:19" ht="11.25" thickBot="1" x14ac:dyDescent="0.2">
      <c r="A29994" s="112"/>
    </row>
    <row r="29995" spans="1:19" ht="11.25" thickBot="1" x14ac:dyDescent="0.2">
      <c r="A29995" s="138" t="s">
        <v>364</v>
      </c>
      <c r="B29995" s="112"/>
      <c r="C29995" s="136">
        <v>0</v>
      </c>
      <c r="D29995" s="136">
        <v>0</v>
      </c>
    </row>
    <row r="29996" spans="1:19" ht="11.25" thickBot="1" x14ac:dyDescent="0.2">
      <c r="A29996" s="112"/>
    </row>
    <row r="29997" spans="1:19" ht="11.25" thickBot="1" x14ac:dyDescent="0.2">
      <c r="A29997" s="139" t="s">
        <v>366</v>
      </c>
      <c r="B29997" s="112"/>
      <c r="C29997" s="136">
        <v>0</v>
      </c>
      <c r="D29997" s="136">
        <v>0</v>
      </c>
    </row>
    <row r="29998" spans="1:19" ht="10.5" x14ac:dyDescent="0.15">
      <c r="A29998" s="112"/>
    </row>
    <row r="29999" spans="1:19" x14ac:dyDescent="0.15">
      <c r="A29999" s="129"/>
      <c r="B29999" s="86" t="s">
        <v>1450</v>
      </c>
    </row>
    <row r="30000" spans="1:19" ht="9.75" thickBot="1" x14ac:dyDescent="0.2">
      <c r="A30000" s="81" t="s">
        <v>5871</v>
      </c>
    </row>
    <row r="30001" spans="1:19" ht="11.25" thickBot="1" x14ac:dyDescent="0.2">
      <c r="A30001" s="106" t="s">
        <v>357</v>
      </c>
      <c r="B30001" s="106" t="s">
        <v>358</v>
      </c>
      <c r="C30001" s="146" t="s">
        <v>14494</v>
      </c>
      <c r="D30001" s="146" t="s">
        <v>14495</v>
      </c>
      <c r="E30001" s="146" t="s">
        <v>14496</v>
      </c>
      <c r="F30001" s="146" t="s">
        <v>0</v>
      </c>
      <c r="G30001" s="146" t="s">
        <v>1</v>
      </c>
      <c r="H30001" s="146" t="s">
        <v>2</v>
      </c>
      <c r="I30001" s="146" t="s">
        <v>14497</v>
      </c>
      <c r="J30001" s="146" t="s">
        <v>3</v>
      </c>
      <c r="K30001" s="146" t="s">
        <v>14498</v>
      </c>
      <c r="L30001" s="146" t="s">
        <v>7</v>
      </c>
      <c r="M30001" s="146" t="s">
        <v>14499</v>
      </c>
      <c r="N30001" s="146" t="s">
        <v>10</v>
      </c>
      <c r="O30001" s="146" t="s">
        <v>11</v>
      </c>
      <c r="P30001" s="146" t="s">
        <v>12</v>
      </c>
      <c r="Q30001" s="146" t="s">
        <v>13</v>
      </c>
      <c r="R30001" s="146" t="s">
        <v>14</v>
      </c>
      <c r="S30001" s="146" t="s">
        <v>15</v>
      </c>
    </row>
    <row r="30002" spans="1:19" ht="11.25" thickBot="1" x14ac:dyDescent="0.2">
      <c r="A30002" s="107">
        <v>1</v>
      </c>
      <c r="B30002" s="132">
        <v>0.53001157407407407</v>
      </c>
      <c r="C30002" s="141" t="s">
        <v>14500</v>
      </c>
      <c r="D30002" s="141" t="s">
        <v>14500</v>
      </c>
      <c r="E30002" s="108">
        <v>106.664</v>
      </c>
      <c r="F30002" s="108">
        <v>10858.931</v>
      </c>
      <c r="G30002" s="108">
        <v>79535.262000000002</v>
      </c>
      <c r="H30002" s="108">
        <v>1353.86</v>
      </c>
      <c r="I30002" s="108">
        <v>-30.783000000000001</v>
      </c>
      <c r="J30002" s="108">
        <v>679.99199999999996</v>
      </c>
      <c r="K30002" s="108">
        <v>-166.05</v>
      </c>
      <c r="L30002" s="133">
        <v>0.69447000000000003</v>
      </c>
      <c r="M30002" s="108">
        <v>173.49299999999999</v>
      </c>
      <c r="N30002" s="108">
        <v>-110.60299999999999</v>
      </c>
      <c r="O30002" s="108">
        <v>197.33199999999999</v>
      </c>
      <c r="P30002" s="108">
        <v>27146.414000000001</v>
      </c>
      <c r="Q30002" s="108">
        <v>167645.89000000001</v>
      </c>
      <c r="R30002" s="108">
        <v>347.017</v>
      </c>
      <c r="S30002" s="108">
        <v>366.39499999999998</v>
      </c>
    </row>
    <row r="30003" spans="1:19" ht="11.25" thickBot="1" x14ac:dyDescent="0.2">
      <c r="A30003" s="112"/>
    </row>
    <row r="30004" spans="1:19" ht="11.25" thickBot="1" x14ac:dyDescent="0.2">
      <c r="A30004" s="135" t="s">
        <v>362</v>
      </c>
      <c r="B30004" s="112"/>
      <c r="C30004" s="141" t="s">
        <v>14501</v>
      </c>
      <c r="D30004" s="141" t="s">
        <v>14501</v>
      </c>
      <c r="E30004" s="136">
        <v>106.664</v>
      </c>
      <c r="F30004" s="136">
        <v>10858.931</v>
      </c>
      <c r="G30004" s="136">
        <v>79535.262000000002</v>
      </c>
      <c r="H30004" s="136">
        <v>1353.86</v>
      </c>
      <c r="I30004" s="136">
        <v>-30.783000000000001</v>
      </c>
      <c r="J30004" s="136">
        <v>679.99199999999996</v>
      </c>
      <c r="K30004" s="136">
        <v>-166.05</v>
      </c>
      <c r="L30004" s="137">
        <v>0.69447000000000003</v>
      </c>
      <c r="M30004" s="136">
        <v>173.49299999999999</v>
      </c>
      <c r="N30004" s="136">
        <v>-110.60299999999999</v>
      </c>
      <c r="O30004" s="136">
        <v>197.33199999999999</v>
      </c>
      <c r="P30004" s="136">
        <v>27146.414000000001</v>
      </c>
      <c r="Q30004" s="136">
        <v>167645.89000000001</v>
      </c>
      <c r="R30004" s="136">
        <v>347.017</v>
      </c>
      <c r="S30004" s="136">
        <v>366.39499999999998</v>
      </c>
    </row>
    <row r="30005" spans="1:19" ht="11.25" thickBot="1" x14ac:dyDescent="0.2">
      <c r="A30005" s="112"/>
    </row>
    <row r="30006" spans="1:19" ht="11.25" thickBot="1" x14ac:dyDescent="0.2">
      <c r="A30006" s="138" t="s">
        <v>364</v>
      </c>
      <c r="B30006" s="112"/>
      <c r="C30006" s="141" t="s">
        <v>14501</v>
      </c>
      <c r="D30006" s="141" t="s">
        <v>14501</v>
      </c>
      <c r="E30006" s="136">
        <v>0</v>
      </c>
      <c r="F30006" s="136">
        <v>0</v>
      </c>
      <c r="G30006" s="136">
        <v>0</v>
      </c>
      <c r="H30006" s="136">
        <v>0</v>
      </c>
      <c r="I30006" s="136">
        <v>0</v>
      </c>
      <c r="J30006" s="136">
        <v>0</v>
      </c>
      <c r="K30006" s="136">
        <v>0</v>
      </c>
      <c r="L30006" s="140" t="s">
        <v>3713</v>
      </c>
      <c r="M30006" s="136">
        <v>0</v>
      </c>
      <c r="N30006" s="136">
        <v>0</v>
      </c>
      <c r="O30006" s="136">
        <v>0</v>
      </c>
      <c r="P30006" s="136">
        <v>0</v>
      </c>
      <c r="Q30006" s="136">
        <v>0</v>
      </c>
      <c r="R30006" s="136">
        <v>0</v>
      </c>
      <c r="S30006" s="136">
        <v>0</v>
      </c>
    </row>
    <row r="30007" spans="1:19" ht="11.25" thickBot="1" x14ac:dyDescent="0.2">
      <c r="A30007" s="112"/>
    </row>
    <row r="30008" spans="1:19" ht="11.25" thickBot="1" x14ac:dyDescent="0.2">
      <c r="A30008" s="139" t="s">
        <v>366</v>
      </c>
      <c r="B30008" s="112"/>
      <c r="C30008" s="141" t="s">
        <v>14501</v>
      </c>
      <c r="D30008" s="141" t="s">
        <v>14501</v>
      </c>
      <c r="E30008" s="136">
        <v>0</v>
      </c>
      <c r="F30008" s="136">
        <v>0</v>
      </c>
      <c r="G30008" s="136">
        <v>0</v>
      </c>
      <c r="H30008" s="136">
        <v>0</v>
      </c>
      <c r="I30008" s="136">
        <v>0</v>
      </c>
      <c r="J30008" s="136">
        <v>0</v>
      </c>
      <c r="K30008" s="136">
        <v>0</v>
      </c>
      <c r="L30008" s="140">
        <v>0</v>
      </c>
      <c r="M30008" s="136">
        <v>0</v>
      </c>
      <c r="N30008" s="136">
        <v>0</v>
      </c>
      <c r="O30008" s="136">
        <v>0</v>
      </c>
      <c r="P30008" s="136">
        <v>0</v>
      </c>
      <c r="Q30008" s="136">
        <v>0</v>
      </c>
      <c r="R30008" s="136">
        <v>0</v>
      </c>
      <c r="S30008" s="136">
        <v>0</v>
      </c>
    </row>
    <row r="30009" spans="1:19" ht="11.25" thickBot="1" x14ac:dyDescent="0.2">
      <c r="A30009" s="112"/>
    </row>
    <row r="30010" spans="1:19" ht="11.25" thickBot="1" x14ac:dyDescent="0.2">
      <c r="A30010" s="106" t="s">
        <v>357</v>
      </c>
      <c r="B30010" s="106" t="s">
        <v>358</v>
      </c>
      <c r="C30010" s="146" t="s">
        <v>16</v>
      </c>
      <c r="D30010" s="146" t="s">
        <v>14502</v>
      </c>
      <c r="E30010" s="146" t="s">
        <v>14503</v>
      </c>
      <c r="F30010" s="146" t="s">
        <v>20</v>
      </c>
      <c r="G30010" s="146" t="s">
        <v>21</v>
      </c>
      <c r="H30010" s="146" t="s">
        <v>22</v>
      </c>
      <c r="I30010" s="146" t="s">
        <v>23</v>
      </c>
      <c r="J30010" s="146" t="s">
        <v>24</v>
      </c>
      <c r="K30010" s="146" t="s">
        <v>26</v>
      </c>
      <c r="L30010" s="146" t="s">
        <v>14504</v>
      </c>
      <c r="M30010" s="146" t="s">
        <v>27</v>
      </c>
      <c r="N30010" s="146" t="s">
        <v>28</v>
      </c>
      <c r="O30010" s="146" t="s">
        <v>29</v>
      </c>
      <c r="P30010" s="146" t="s">
        <v>30</v>
      </c>
      <c r="Q30010" s="146" t="s">
        <v>14505</v>
      </c>
      <c r="R30010" s="146" t="s">
        <v>32</v>
      </c>
      <c r="S30010" s="146" t="s">
        <v>33</v>
      </c>
    </row>
    <row r="30011" spans="1:19" ht="11.25" thickBot="1" x14ac:dyDescent="0.2">
      <c r="A30011" s="107">
        <v>1</v>
      </c>
      <c r="B30011" s="132">
        <v>0.53001157407407407</v>
      </c>
      <c r="C30011" s="108">
        <v>22362.291000000001</v>
      </c>
      <c r="D30011" s="108">
        <v>9033.4069999999992</v>
      </c>
      <c r="E30011" s="141" t="s">
        <v>14500</v>
      </c>
      <c r="F30011" s="133">
        <v>0.59719999999999995</v>
      </c>
      <c r="G30011" s="141" t="s">
        <v>14681</v>
      </c>
      <c r="H30011" s="108">
        <v>271.726</v>
      </c>
      <c r="I30011" s="108">
        <v>6633.97</v>
      </c>
      <c r="J30011" s="108">
        <v>69891.399000000005</v>
      </c>
      <c r="K30011" s="133">
        <v>0.62487999999999999</v>
      </c>
      <c r="L30011" s="108">
        <v>311.46699999999998</v>
      </c>
      <c r="M30011" s="108">
        <v>54.875999999999998</v>
      </c>
      <c r="N30011" s="108">
        <v>862.48199999999997</v>
      </c>
      <c r="O30011" s="141" t="s">
        <v>14500</v>
      </c>
      <c r="P30011" s="141" t="s">
        <v>14500</v>
      </c>
      <c r="Q30011" s="108">
        <v>-52.317999999999998</v>
      </c>
      <c r="R30011" s="108">
        <v>365.04300000000001</v>
      </c>
      <c r="S30011" s="108">
        <v>240.23400000000001</v>
      </c>
    </row>
    <row r="30012" spans="1:19" ht="11.25" thickBot="1" x14ac:dyDescent="0.2">
      <c r="A30012" s="112"/>
    </row>
    <row r="30013" spans="1:19" ht="11.25" thickBot="1" x14ac:dyDescent="0.2">
      <c r="A30013" s="135" t="s">
        <v>362</v>
      </c>
      <c r="B30013" s="112"/>
      <c r="C30013" s="136">
        <v>22362.291000000001</v>
      </c>
      <c r="D30013" s="136">
        <v>9033.4069999999992</v>
      </c>
      <c r="E30013" s="141" t="s">
        <v>14501</v>
      </c>
      <c r="F30013" s="137">
        <v>0.59719999999999995</v>
      </c>
      <c r="G30013" s="141" t="s">
        <v>14682</v>
      </c>
      <c r="H30013" s="136">
        <v>271.726</v>
      </c>
      <c r="I30013" s="136">
        <v>6633.97</v>
      </c>
      <c r="J30013" s="136">
        <v>69891.399000000005</v>
      </c>
      <c r="K30013" s="137">
        <v>0.62487999999999999</v>
      </c>
      <c r="L30013" s="136">
        <v>311.46699999999998</v>
      </c>
      <c r="M30013" s="136">
        <v>54.875999999999998</v>
      </c>
      <c r="N30013" s="136">
        <v>862.48199999999997</v>
      </c>
      <c r="O30013" s="141" t="s">
        <v>14501</v>
      </c>
      <c r="P30013" s="141" t="s">
        <v>14501</v>
      </c>
      <c r="Q30013" s="136">
        <v>-52.317999999999998</v>
      </c>
      <c r="R30013" s="136">
        <v>365.04300000000001</v>
      </c>
      <c r="S30013" s="136">
        <v>240.23400000000001</v>
      </c>
    </row>
    <row r="30014" spans="1:19" ht="11.25" thickBot="1" x14ac:dyDescent="0.2">
      <c r="A30014" s="112"/>
    </row>
    <row r="30015" spans="1:19" ht="11.25" thickBot="1" x14ac:dyDescent="0.2">
      <c r="A30015" s="138" t="s">
        <v>364</v>
      </c>
      <c r="B30015" s="112"/>
      <c r="C30015" s="136">
        <v>0</v>
      </c>
      <c r="D30015" s="136">
        <v>0</v>
      </c>
      <c r="E30015" s="141" t="s">
        <v>14501</v>
      </c>
      <c r="F30015" s="140" t="s">
        <v>3713</v>
      </c>
      <c r="G30015" s="141" t="s">
        <v>14501</v>
      </c>
      <c r="H30015" s="136">
        <v>0</v>
      </c>
      <c r="I30015" s="136">
        <v>0</v>
      </c>
      <c r="J30015" s="136">
        <v>0</v>
      </c>
      <c r="K30015" s="140" t="s">
        <v>3713</v>
      </c>
      <c r="L30015" s="136">
        <v>0</v>
      </c>
      <c r="M30015" s="136">
        <v>0</v>
      </c>
      <c r="N30015" s="136">
        <v>0</v>
      </c>
      <c r="O30015" s="141" t="s">
        <v>14501</v>
      </c>
      <c r="P30015" s="141" t="s">
        <v>14501</v>
      </c>
      <c r="Q30015" s="136">
        <v>0</v>
      </c>
      <c r="R30015" s="136">
        <v>0</v>
      </c>
      <c r="S30015" s="136">
        <v>0</v>
      </c>
    </row>
    <row r="30016" spans="1:19" ht="11.25" thickBot="1" x14ac:dyDescent="0.2">
      <c r="A30016" s="112"/>
    </row>
    <row r="30017" spans="1:19" ht="11.25" thickBot="1" x14ac:dyDescent="0.2">
      <c r="A30017" s="139" t="s">
        <v>366</v>
      </c>
      <c r="B30017" s="112"/>
      <c r="C30017" s="136">
        <v>0</v>
      </c>
      <c r="D30017" s="136">
        <v>0</v>
      </c>
      <c r="E30017" s="141" t="s">
        <v>14501</v>
      </c>
      <c r="F30017" s="140">
        <v>0</v>
      </c>
      <c r="G30017" s="141" t="s">
        <v>14501</v>
      </c>
      <c r="H30017" s="136">
        <v>0</v>
      </c>
      <c r="I30017" s="136">
        <v>0</v>
      </c>
      <c r="J30017" s="136">
        <v>0</v>
      </c>
      <c r="K30017" s="140">
        <v>0</v>
      </c>
      <c r="L30017" s="136">
        <v>0</v>
      </c>
      <c r="M30017" s="136">
        <v>0</v>
      </c>
      <c r="N30017" s="136">
        <v>0</v>
      </c>
      <c r="O30017" s="141" t="s">
        <v>14501</v>
      </c>
      <c r="P30017" s="141" t="s">
        <v>14501</v>
      </c>
      <c r="Q30017" s="136">
        <v>0</v>
      </c>
      <c r="R30017" s="136">
        <v>0</v>
      </c>
      <c r="S30017" s="136">
        <v>0</v>
      </c>
    </row>
    <row r="30018" spans="1:19" ht="11.25" thickBot="1" x14ac:dyDescent="0.2">
      <c r="A30018" s="112"/>
    </row>
    <row r="30019" spans="1:19" ht="11.25" thickBot="1" x14ac:dyDescent="0.2">
      <c r="A30019" s="106" t="s">
        <v>357</v>
      </c>
      <c r="B30019" s="106" t="s">
        <v>358</v>
      </c>
      <c r="C30019" s="146" t="s">
        <v>35</v>
      </c>
      <c r="D30019" s="146" t="s">
        <v>36</v>
      </c>
      <c r="E30019" s="146" t="s">
        <v>14506</v>
      </c>
      <c r="F30019" s="146" t="s">
        <v>38</v>
      </c>
      <c r="G30019" s="146" t="s">
        <v>39</v>
      </c>
      <c r="H30019" s="146" t="s">
        <v>41</v>
      </c>
      <c r="I30019" s="146" t="s">
        <v>42</v>
      </c>
      <c r="J30019" s="146" t="s">
        <v>43</v>
      </c>
      <c r="K30019" s="146" t="s">
        <v>44</v>
      </c>
      <c r="L30019" s="146" t="s">
        <v>45</v>
      </c>
      <c r="M30019" s="146" t="s">
        <v>46</v>
      </c>
      <c r="N30019" s="146" t="s">
        <v>47</v>
      </c>
      <c r="O30019" s="146" t="s">
        <v>48</v>
      </c>
      <c r="P30019" s="146" t="s">
        <v>49</v>
      </c>
      <c r="Q30019" s="146" t="s">
        <v>50</v>
      </c>
      <c r="R30019" s="146" t="s">
        <v>51</v>
      </c>
      <c r="S30019" s="146" t="s">
        <v>52</v>
      </c>
    </row>
    <row r="30020" spans="1:19" ht="11.25" thickBot="1" x14ac:dyDescent="0.2">
      <c r="A30020" s="107">
        <v>1</v>
      </c>
      <c r="B30020" s="132">
        <v>0.53001157407407407</v>
      </c>
      <c r="C30020" s="133">
        <v>0.52653000000000005</v>
      </c>
      <c r="D30020" s="108">
        <v>3476.0810000000001</v>
      </c>
      <c r="E30020" s="108">
        <v>64.376000000000005</v>
      </c>
      <c r="F30020" s="141" t="s">
        <v>14500</v>
      </c>
      <c r="G30020" s="108">
        <v>357.20499999999998</v>
      </c>
      <c r="H30020" s="108">
        <v>47513.220999999998</v>
      </c>
      <c r="I30020" s="108">
        <v>811.005</v>
      </c>
      <c r="J30020" s="108">
        <v>3331.5430000000001</v>
      </c>
      <c r="K30020" s="108">
        <v>305.726</v>
      </c>
      <c r="L30020" s="108">
        <v>264.44099999999997</v>
      </c>
      <c r="M30020" s="108">
        <v>115.01300000000001</v>
      </c>
      <c r="N30020" s="108">
        <v>233.589</v>
      </c>
      <c r="O30020" s="108">
        <v>235.965</v>
      </c>
      <c r="P30020" s="141" t="s">
        <v>14500</v>
      </c>
      <c r="Q30020" s="108">
        <v>159.685</v>
      </c>
      <c r="R30020" s="141" t="s">
        <v>14500</v>
      </c>
      <c r="S30020" s="108">
        <v>180.982</v>
      </c>
    </row>
    <row r="30021" spans="1:19" ht="11.25" thickBot="1" x14ac:dyDescent="0.2">
      <c r="A30021" s="112"/>
    </row>
    <row r="30022" spans="1:19" ht="11.25" thickBot="1" x14ac:dyDescent="0.2">
      <c r="A30022" s="135" t="s">
        <v>362</v>
      </c>
      <c r="B30022" s="112"/>
      <c r="C30022" s="137">
        <v>0.52653000000000005</v>
      </c>
      <c r="D30022" s="136">
        <v>3476.0810000000001</v>
      </c>
      <c r="E30022" s="136">
        <v>64.376000000000005</v>
      </c>
      <c r="F30022" s="141" t="s">
        <v>14501</v>
      </c>
      <c r="G30022" s="136">
        <v>357.20499999999998</v>
      </c>
      <c r="H30022" s="136">
        <v>47513.220999999998</v>
      </c>
      <c r="I30022" s="136">
        <v>811.005</v>
      </c>
      <c r="J30022" s="136">
        <v>3331.5430000000001</v>
      </c>
      <c r="K30022" s="136">
        <v>305.726</v>
      </c>
      <c r="L30022" s="136">
        <v>264.44099999999997</v>
      </c>
      <c r="M30022" s="136">
        <v>115.01300000000001</v>
      </c>
      <c r="N30022" s="136">
        <v>233.589</v>
      </c>
      <c r="O30022" s="136">
        <v>235.965</v>
      </c>
      <c r="P30022" s="141" t="s">
        <v>14501</v>
      </c>
      <c r="Q30022" s="136">
        <v>159.685</v>
      </c>
      <c r="R30022" s="141" t="s">
        <v>14501</v>
      </c>
      <c r="S30022" s="136">
        <v>180.982</v>
      </c>
    </row>
    <row r="30023" spans="1:19" ht="11.25" thickBot="1" x14ac:dyDescent="0.2">
      <c r="A30023" s="112"/>
    </row>
    <row r="30024" spans="1:19" ht="11.25" thickBot="1" x14ac:dyDescent="0.2">
      <c r="A30024" s="138" t="s">
        <v>364</v>
      </c>
      <c r="B30024" s="112"/>
      <c r="C30024" s="140" t="s">
        <v>3713</v>
      </c>
      <c r="D30024" s="136">
        <v>0</v>
      </c>
      <c r="E30024" s="136">
        <v>0</v>
      </c>
      <c r="F30024" s="141" t="s">
        <v>14501</v>
      </c>
      <c r="G30024" s="136">
        <v>0</v>
      </c>
      <c r="H30024" s="136">
        <v>0</v>
      </c>
      <c r="I30024" s="136">
        <v>0</v>
      </c>
      <c r="J30024" s="136">
        <v>0</v>
      </c>
      <c r="K30024" s="136">
        <v>0</v>
      </c>
      <c r="L30024" s="136">
        <v>0</v>
      </c>
      <c r="M30024" s="136">
        <v>0</v>
      </c>
      <c r="N30024" s="136">
        <v>0</v>
      </c>
      <c r="O30024" s="136">
        <v>0</v>
      </c>
      <c r="P30024" s="141" t="s">
        <v>14501</v>
      </c>
      <c r="Q30024" s="136">
        <v>0</v>
      </c>
      <c r="R30024" s="141" t="s">
        <v>14501</v>
      </c>
      <c r="S30024" s="136">
        <v>0</v>
      </c>
    </row>
    <row r="30025" spans="1:19" ht="11.25" thickBot="1" x14ac:dyDescent="0.2">
      <c r="A30025" s="112"/>
    </row>
    <row r="30026" spans="1:19" ht="11.25" thickBot="1" x14ac:dyDescent="0.2">
      <c r="A30026" s="139" t="s">
        <v>366</v>
      </c>
      <c r="B30026" s="112"/>
      <c r="C30026" s="140">
        <v>0</v>
      </c>
      <c r="D30026" s="136">
        <v>0</v>
      </c>
      <c r="E30026" s="136">
        <v>0</v>
      </c>
      <c r="F30026" s="141" t="s">
        <v>14501</v>
      </c>
      <c r="G30026" s="136">
        <v>0</v>
      </c>
      <c r="H30026" s="136">
        <v>0</v>
      </c>
      <c r="I30026" s="136">
        <v>0</v>
      </c>
      <c r="J30026" s="136">
        <v>0</v>
      </c>
      <c r="K30026" s="136">
        <v>0</v>
      </c>
      <c r="L30026" s="136">
        <v>0</v>
      </c>
      <c r="M30026" s="136">
        <v>0</v>
      </c>
      <c r="N30026" s="136">
        <v>0</v>
      </c>
      <c r="O30026" s="136">
        <v>0</v>
      </c>
      <c r="P30026" s="141" t="s">
        <v>14501</v>
      </c>
      <c r="Q30026" s="136">
        <v>0</v>
      </c>
      <c r="R30026" s="141" t="s">
        <v>14501</v>
      </c>
      <c r="S30026" s="136">
        <v>0</v>
      </c>
    </row>
    <row r="30027" spans="1:19" ht="11.25" thickBot="1" x14ac:dyDescent="0.2">
      <c r="A30027" s="112"/>
    </row>
    <row r="30028" spans="1:19" ht="11.25" thickBot="1" x14ac:dyDescent="0.2">
      <c r="A30028" s="106" t="s">
        <v>357</v>
      </c>
      <c r="B30028" s="106" t="s">
        <v>358</v>
      </c>
      <c r="C30028" s="146" t="s">
        <v>53</v>
      </c>
      <c r="D30028" s="146" t="s">
        <v>54</v>
      </c>
      <c r="E30028" s="146" t="s">
        <v>55</v>
      </c>
      <c r="F30028" s="146" t="s">
        <v>56</v>
      </c>
      <c r="G30028" s="146" t="s">
        <v>14507</v>
      </c>
      <c r="H30028" s="146" t="s">
        <v>57</v>
      </c>
      <c r="I30028" s="146" t="s">
        <v>59</v>
      </c>
      <c r="J30028" s="146" t="s">
        <v>14508</v>
      </c>
      <c r="K30028" s="146" t="s">
        <v>60</v>
      </c>
      <c r="L30028" s="146" t="s">
        <v>61</v>
      </c>
      <c r="M30028" s="146" t="s">
        <v>62</v>
      </c>
      <c r="N30028" s="146" t="s">
        <v>14509</v>
      </c>
      <c r="O30028" s="146" t="s">
        <v>63</v>
      </c>
      <c r="P30028" s="146" t="s">
        <v>64</v>
      </c>
      <c r="Q30028" s="146" t="s">
        <v>66</v>
      </c>
      <c r="R30028" s="146" t="s">
        <v>14510</v>
      </c>
      <c r="S30028" s="146" t="s">
        <v>67</v>
      </c>
    </row>
    <row r="30029" spans="1:19" ht="11.25" thickBot="1" x14ac:dyDescent="0.2">
      <c r="A30029" s="107">
        <v>1</v>
      </c>
      <c r="B30029" s="132">
        <v>0.53001157407407407</v>
      </c>
      <c r="C30029" s="141" t="s">
        <v>14500</v>
      </c>
      <c r="D30029" s="108">
        <v>146.923</v>
      </c>
      <c r="E30029" s="141" t="s">
        <v>14500</v>
      </c>
      <c r="F30029" s="108">
        <v>74.53</v>
      </c>
      <c r="G30029" s="141" t="s">
        <v>14500</v>
      </c>
      <c r="H30029" s="108">
        <v>877.84699999999998</v>
      </c>
      <c r="I30029" s="108">
        <v>4018.4290000000001</v>
      </c>
      <c r="J30029" s="141" t="s">
        <v>14639</v>
      </c>
      <c r="K30029" s="108">
        <v>128.66999999999999</v>
      </c>
      <c r="L30029" s="141" t="s">
        <v>14500</v>
      </c>
      <c r="M30029" s="108">
        <v>155.83000000000001</v>
      </c>
      <c r="N30029" s="108">
        <v>140.21700000000001</v>
      </c>
      <c r="O30029" s="108">
        <v>264.46699999999998</v>
      </c>
      <c r="P30029" s="108">
        <v>26520.233</v>
      </c>
      <c r="Q30029" s="133">
        <v>0.41638999999999998</v>
      </c>
      <c r="R30029" s="141" t="s">
        <v>14500</v>
      </c>
      <c r="S30029" s="108">
        <v>1372.366</v>
      </c>
    </row>
    <row r="30030" spans="1:19" ht="11.25" thickBot="1" x14ac:dyDescent="0.2">
      <c r="A30030" s="112"/>
    </row>
    <row r="30031" spans="1:19" ht="11.25" thickBot="1" x14ac:dyDescent="0.2">
      <c r="A30031" s="135" t="s">
        <v>362</v>
      </c>
      <c r="B30031" s="112"/>
      <c r="C30031" s="141" t="s">
        <v>14501</v>
      </c>
      <c r="D30031" s="136">
        <v>146.923</v>
      </c>
      <c r="E30031" s="141" t="s">
        <v>14501</v>
      </c>
      <c r="F30031" s="136">
        <v>74.53</v>
      </c>
      <c r="G30031" s="141" t="s">
        <v>14501</v>
      </c>
      <c r="H30031" s="136">
        <v>877.84699999999998</v>
      </c>
      <c r="I30031" s="136">
        <v>4018.4290000000001</v>
      </c>
      <c r="J30031" s="141" t="s">
        <v>14641</v>
      </c>
      <c r="K30031" s="136">
        <v>128.66999999999999</v>
      </c>
      <c r="L30031" s="141" t="s">
        <v>14501</v>
      </c>
      <c r="M30031" s="136">
        <v>155.83000000000001</v>
      </c>
      <c r="N30031" s="136">
        <v>140.21700000000001</v>
      </c>
      <c r="O30031" s="136">
        <v>264.46699999999998</v>
      </c>
      <c r="P30031" s="136">
        <v>26520.233</v>
      </c>
      <c r="Q30031" s="137">
        <v>0.41638999999999998</v>
      </c>
      <c r="R30031" s="141" t="s">
        <v>14501</v>
      </c>
      <c r="S30031" s="136">
        <v>1372.366</v>
      </c>
    </row>
    <row r="30032" spans="1:19" ht="11.25" thickBot="1" x14ac:dyDescent="0.2">
      <c r="A30032" s="112"/>
    </row>
    <row r="30033" spans="1:19" ht="11.25" thickBot="1" x14ac:dyDescent="0.2">
      <c r="A30033" s="138" t="s">
        <v>364</v>
      </c>
      <c r="B30033" s="112"/>
      <c r="C30033" s="141" t="s">
        <v>14501</v>
      </c>
      <c r="D30033" s="136">
        <v>0</v>
      </c>
      <c r="E30033" s="141" t="s">
        <v>14501</v>
      </c>
      <c r="F30033" s="136">
        <v>0</v>
      </c>
      <c r="G30033" s="141" t="s">
        <v>14501</v>
      </c>
      <c r="H30033" s="136">
        <v>0</v>
      </c>
      <c r="I30033" s="136">
        <v>0</v>
      </c>
      <c r="J30033" s="141" t="s">
        <v>14501</v>
      </c>
      <c r="K30033" s="136">
        <v>0</v>
      </c>
      <c r="L30033" s="141" t="s">
        <v>14501</v>
      </c>
      <c r="M30033" s="136">
        <v>0</v>
      </c>
      <c r="N30033" s="136">
        <v>0</v>
      </c>
      <c r="O30033" s="136">
        <v>0</v>
      </c>
      <c r="P30033" s="136">
        <v>0</v>
      </c>
      <c r="Q30033" s="140" t="s">
        <v>3713</v>
      </c>
      <c r="R30033" s="141" t="s">
        <v>14501</v>
      </c>
      <c r="S30033" s="136">
        <v>0</v>
      </c>
    </row>
    <row r="30034" spans="1:19" ht="11.25" thickBot="1" x14ac:dyDescent="0.2">
      <c r="A30034" s="112"/>
    </row>
    <row r="30035" spans="1:19" ht="11.25" thickBot="1" x14ac:dyDescent="0.2">
      <c r="A30035" s="139" t="s">
        <v>366</v>
      </c>
      <c r="B30035" s="112"/>
      <c r="C30035" s="141" t="s">
        <v>14501</v>
      </c>
      <c r="D30035" s="136">
        <v>0</v>
      </c>
      <c r="E30035" s="141" t="s">
        <v>14501</v>
      </c>
      <c r="F30035" s="136">
        <v>0</v>
      </c>
      <c r="G30035" s="141" t="s">
        <v>14501</v>
      </c>
      <c r="H30035" s="136">
        <v>0</v>
      </c>
      <c r="I30035" s="136">
        <v>0</v>
      </c>
      <c r="J30035" s="141" t="s">
        <v>14501</v>
      </c>
      <c r="K30035" s="136">
        <v>0</v>
      </c>
      <c r="L30035" s="141" t="s">
        <v>14501</v>
      </c>
      <c r="M30035" s="136">
        <v>0</v>
      </c>
      <c r="N30035" s="136">
        <v>0</v>
      </c>
      <c r="O30035" s="136">
        <v>0</v>
      </c>
      <c r="P30035" s="136">
        <v>0</v>
      </c>
      <c r="Q30035" s="140">
        <v>0</v>
      </c>
      <c r="R30035" s="141" t="s">
        <v>14501</v>
      </c>
      <c r="S30035" s="136">
        <v>0</v>
      </c>
    </row>
    <row r="30036" spans="1:19" ht="11.25" thickBot="1" x14ac:dyDescent="0.2">
      <c r="A30036" s="112"/>
    </row>
    <row r="30037" spans="1:19" ht="11.25" thickBot="1" x14ac:dyDescent="0.2">
      <c r="A30037" s="106" t="s">
        <v>357</v>
      </c>
      <c r="B30037" s="106" t="s">
        <v>358</v>
      </c>
      <c r="C30037" s="146" t="s">
        <v>68</v>
      </c>
      <c r="D30037" s="146" t="s">
        <v>14511</v>
      </c>
    </row>
    <row r="30038" spans="1:19" ht="11.25" thickBot="1" x14ac:dyDescent="0.2">
      <c r="A30038" s="107">
        <v>1</v>
      </c>
      <c r="B30038" s="132">
        <v>0.53001157407407407</v>
      </c>
      <c r="C30038" s="108">
        <v>511.452</v>
      </c>
      <c r="D30038" s="141" t="s">
        <v>14500</v>
      </c>
    </row>
    <row r="30039" spans="1:19" ht="11.25" thickBot="1" x14ac:dyDescent="0.2">
      <c r="A30039" s="112"/>
    </row>
    <row r="30040" spans="1:19" ht="11.25" thickBot="1" x14ac:dyDescent="0.2">
      <c r="A30040" s="135" t="s">
        <v>362</v>
      </c>
      <c r="B30040" s="112"/>
      <c r="C30040" s="136">
        <v>511.452</v>
      </c>
      <c r="D30040" s="141" t="s">
        <v>14501</v>
      </c>
    </row>
    <row r="30041" spans="1:19" ht="11.25" thickBot="1" x14ac:dyDescent="0.2">
      <c r="A30041" s="112"/>
    </row>
    <row r="30042" spans="1:19" ht="11.25" thickBot="1" x14ac:dyDescent="0.2">
      <c r="A30042" s="138" t="s">
        <v>364</v>
      </c>
      <c r="B30042" s="112"/>
      <c r="C30042" s="136">
        <v>0</v>
      </c>
      <c r="D30042" s="141" t="s">
        <v>14501</v>
      </c>
    </row>
    <row r="30043" spans="1:19" ht="11.25" thickBot="1" x14ac:dyDescent="0.2">
      <c r="A30043" s="112"/>
    </row>
    <row r="30044" spans="1:19" ht="11.25" thickBot="1" x14ac:dyDescent="0.2">
      <c r="A30044" s="139" t="s">
        <v>366</v>
      </c>
      <c r="B30044" s="112"/>
      <c r="C30044" s="136">
        <v>0</v>
      </c>
      <c r="D30044" s="141" t="s">
        <v>14501</v>
      </c>
    </row>
    <row r="30045" spans="1:19" ht="10.5" x14ac:dyDescent="0.15">
      <c r="A30045" s="112"/>
    </row>
    <row r="30046" spans="1:19" x14ac:dyDescent="0.15">
      <c r="A30046" s="129"/>
      <c r="B30046" s="86" t="s">
        <v>1525</v>
      </c>
    </row>
    <row r="30047" spans="1:19" ht="9.75" thickBot="1" x14ac:dyDescent="0.2">
      <c r="A30047" s="81" t="s">
        <v>5871</v>
      </c>
    </row>
    <row r="30048" spans="1:19" ht="11.25" thickBot="1" x14ac:dyDescent="0.2">
      <c r="A30048" s="106" t="s">
        <v>357</v>
      </c>
      <c r="B30048" s="106" t="s">
        <v>358</v>
      </c>
      <c r="C30048" s="146" t="s">
        <v>14494</v>
      </c>
      <c r="D30048" s="146" t="s">
        <v>14495</v>
      </c>
      <c r="E30048" s="146" t="s">
        <v>14496</v>
      </c>
      <c r="F30048" s="146" t="s">
        <v>0</v>
      </c>
      <c r="G30048" s="146" t="s">
        <v>1</v>
      </c>
      <c r="H30048" s="146" t="s">
        <v>2</v>
      </c>
      <c r="I30048" s="146" t="s">
        <v>14497</v>
      </c>
      <c r="J30048" s="146" t="s">
        <v>3</v>
      </c>
      <c r="K30048" s="146" t="s">
        <v>14498</v>
      </c>
      <c r="L30048" s="146" t="s">
        <v>7</v>
      </c>
      <c r="M30048" s="146" t="s">
        <v>14499</v>
      </c>
      <c r="N30048" s="146" t="s">
        <v>10</v>
      </c>
      <c r="O30048" s="146" t="s">
        <v>11</v>
      </c>
      <c r="P30048" s="146" t="s">
        <v>12</v>
      </c>
      <c r="Q30048" s="146" t="s">
        <v>13</v>
      </c>
      <c r="R30048" s="146" t="s">
        <v>14</v>
      </c>
      <c r="S30048" s="146" t="s">
        <v>15</v>
      </c>
    </row>
    <row r="30049" spans="1:19" ht="11.25" thickBot="1" x14ac:dyDescent="0.2">
      <c r="A30049" s="107">
        <v>1</v>
      </c>
      <c r="B30049" s="132">
        <v>0.53515046296296298</v>
      </c>
      <c r="C30049" s="108">
        <v>55.262999999999998</v>
      </c>
      <c r="D30049" s="141" t="s">
        <v>14500</v>
      </c>
      <c r="E30049" s="108">
        <v>110.527</v>
      </c>
      <c r="F30049" s="108">
        <v>7666.0129999999999</v>
      </c>
      <c r="G30049" s="108">
        <v>71914.466</v>
      </c>
      <c r="H30049" s="108">
        <v>1203.71</v>
      </c>
      <c r="I30049" s="108">
        <v>-174.636</v>
      </c>
      <c r="J30049" s="108">
        <v>1022.41</v>
      </c>
      <c r="K30049" s="108">
        <v>-72.322000000000003</v>
      </c>
      <c r="L30049" s="133">
        <v>0.60316999999999998</v>
      </c>
      <c r="M30049" s="108">
        <v>166.78700000000001</v>
      </c>
      <c r="N30049" s="108">
        <v>30.18</v>
      </c>
      <c r="O30049" s="108">
        <v>174.17400000000001</v>
      </c>
      <c r="P30049" s="108">
        <v>27762.446</v>
      </c>
      <c r="Q30049" s="108">
        <v>167491.88</v>
      </c>
      <c r="R30049" s="108">
        <v>115.179</v>
      </c>
      <c r="S30049" s="108">
        <v>664.197</v>
      </c>
    </row>
    <row r="30050" spans="1:19" ht="11.25" thickBot="1" x14ac:dyDescent="0.2">
      <c r="A30050" s="112"/>
    </row>
    <row r="30051" spans="1:19" ht="11.25" thickBot="1" x14ac:dyDescent="0.2">
      <c r="A30051" s="135" t="s">
        <v>362</v>
      </c>
      <c r="B30051" s="112"/>
      <c r="C30051" s="136">
        <v>55.262999999999998</v>
      </c>
      <c r="D30051" s="141" t="s">
        <v>14501</v>
      </c>
      <c r="E30051" s="136">
        <v>110.527</v>
      </c>
      <c r="F30051" s="136">
        <v>7666.0129999999999</v>
      </c>
      <c r="G30051" s="136">
        <v>71914.466</v>
      </c>
      <c r="H30051" s="136">
        <v>1203.71</v>
      </c>
      <c r="I30051" s="136">
        <v>-174.636</v>
      </c>
      <c r="J30051" s="136">
        <v>1022.41</v>
      </c>
      <c r="K30051" s="136">
        <v>-72.322000000000003</v>
      </c>
      <c r="L30051" s="137">
        <v>0.60316999999999998</v>
      </c>
      <c r="M30051" s="136">
        <v>166.78700000000001</v>
      </c>
      <c r="N30051" s="136">
        <v>30.18</v>
      </c>
      <c r="O30051" s="136">
        <v>174.17400000000001</v>
      </c>
      <c r="P30051" s="136">
        <v>27762.446</v>
      </c>
      <c r="Q30051" s="136">
        <v>167491.88</v>
      </c>
      <c r="R30051" s="136">
        <v>115.179</v>
      </c>
      <c r="S30051" s="136">
        <v>664.197</v>
      </c>
    </row>
    <row r="30052" spans="1:19" ht="11.25" thickBot="1" x14ac:dyDescent="0.2">
      <c r="A30052" s="112"/>
    </row>
    <row r="30053" spans="1:19" ht="11.25" thickBot="1" x14ac:dyDescent="0.2">
      <c r="A30053" s="138" t="s">
        <v>364</v>
      </c>
      <c r="B30053" s="112"/>
      <c r="C30053" s="136">
        <v>0</v>
      </c>
      <c r="D30053" s="141" t="s">
        <v>14501</v>
      </c>
      <c r="E30053" s="136">
        <v>0</v>
      </c>
      <c r="F30053" s="136">
        <v>0</v>
      </c>
      <c r="G30053" s="136">
        <v>0</v>
      </c>
      <c r="H30053" s="136">
        <v>0</v>
      </c>
      <c r="I30053" s="136">
        <v>0</v>
      </c>
      <c r="J30053" s="136">
        <v>0</v>
      </c>
      <c r="K30053" s="136">
        <v>0</v>
      </c>
      <c r="L30053" s="140" t="s">
        <v>3713</v>
      </c>
      <c r="M30053" s="136">
        <v>0</v>
      </c>
      <c r="N30053" s="136">
        <v>0</v>
      </c>
      <c r="O30053" s="136">
        <v>0</v>
      </c>
      <c r="P30053" s="136">
        <v>0</v>
      </c>
      <c r="Q30053" s="136">
        <v>0</v>
      </c>
      <c r="R30053" s="136">
        <v>0</v>
      </c>
      <c r="S30053" s="136">
        <v>0</v>
      </c>
    </row>
    <row r="30054" spans="1:19" ht="11.25" thickBot="1" x14ac:dyDescent="0.2">
      <c r="A30054" s="112"/>
    </row>
    <row r="30055" spans="1:19" ht="11.25" thickBot="1" x14ac:dyDescent="0.2">
      <c r="A30055" s="139" t="s">
        <v>366</v>
      </c>
      <c r="B30055" s="112"/>
      <c r="C30055" s="136">
        <v>0</v>
      </c>
      <c r="D30055" s="141" t="s">
        <v>14501</v>
      </c>
      <c r="E30055" s="136">
        <v>0</v>
      </c>
      <c r="F30055" s="136">
        <v>0</v>
      </c>
      <c r="G30055" s="136">
        <v>0</v>
      </c>
      <c r="H30055" s="136">
        <v>0</v>
      </c>
      <c r="I30055" s="136">
        <v>0</v>
      </c>
      <c r="J30055" s="136">
        <v>0</v>
      </c>
      <c r="K30055" s="136">
        <v>0</v>
      </c>
      <c r="L30055" s="140">
        <v>0</v>
      </c>
      <c r="M30055" s="136">
        <v>0</v>
      </c>
      <c r="N30055" s="136">
        <v>0</v>
      </c>
      <c r="O30055" s="136">
        <v>0</v>
      </c>
      <c r="P30055" s="136">
        <v>0</v>
      </c>
      <c r="Q30055" s="136">
        <v>0</v>
      </c>
      <c r="R30055" s="136">
        <v>0</v>
      </c>
      <c r="S30055" s="136">
        <v>0</v>
      </c>
    </row>
    <row r="30056" spans="1:19" ht="11.25" thickBot="1" x14ac:dyDescent="0.2">
      <c r="A30056" s="112"/>
    </row>
    <row r="30057" spans="1:19" ht="11.25" thickBot="1" x14ac:dyDescent="0.2">
      <c r="A30057" s="106" t="s">
        <v>357</v>
      </c>
      <c r="B30057" s="106" t="s">
        <v>358</v>
      </c>
      <c r="C30057" s="146" t="s">
        <v>16</v>
      </c>
      <c r="D30057" s="146" t="s">
        <v>14502</v>
      </c>
      <c r="E30057" s="146" t="s">
        <v>14503</v>
      </c>
      <c r="F30057" s="146" t="s">
        <v>20</v>
      </c>
      <c r="G30057" s="146" t="s">
        <v>21</v>
      </c>
      <c r="H30057" s="146" t="s">
        <v>22</v>
      </c>
      <c r="I30057" s="146" t="s">
        <v>23</v>
      </c>
      <c r="J30057" s="146" t="s">
        <v>24</v>
      </c>
      <c r="K30057" s="146" t="s">
        <v>26</v>
      </c>
      <c r="L30057" s="146" t="s">
        <v>14504</v>
      </c>
      <c r="M30057" s="146" t="s">
        <v>27</v>
      </c>
      <c r="N30057" s="146" t="s">
        <v>28</v>
      </c>
      <c r="O30057" s="146" t="s">
        <v>29</v>
      </c>
      <c r="P30057" s="146" t="s">
        <v>30</v>
      </c>
      <c r="Q30057" s="146" t="s">
        <v>14505</v>
      </c>
      <c r="R30057" s="146" t="s">
        <v>32</v>
      </c>
      <c r="S30057" s="146" t="s">
        <v>33</v>
      </c>
    </row>
    <row r="30058" spans="1:19" ht="11.25" thickBot="1" x14ac:dyDescent="0.2">
      <c r="A30058" s="107">
        <v>1</v>
      </c>
      <c r="B30058" s="132">
        <v>0.53515046296296298</v>
      </c>
      <c r="C30058" s="108">
        <v>11163.582</v>
      </c>
      <c r="D30058" s="108">
        <v>2688.982</v>
      </c>
      <c r="E30058" s="108">
        <v>59.582999999999998</v>
      </c>
      <c r="F30058" s="133">
        <v>0.55789</v>
      </c>
      <c r="G30058" s="141" t="s">
        <v>14683</v>
      </c>
      <c r="H30058" s="108">
        <v>357.65699999999998</v>
      </c>
      <c r="I30058" s="108">
        <v>7094.4989999999998</v>
      </c>
      <c r="J30058" s="108">
        <v>40872.885000000002</v>
      </c>
      <c r="K30058" s="133">
        <v>0.58658999999999994</v>
      </c>
      <c r="L30058" s="108">
        <v>495.36900000000003</v>
      </c>
      <c r="M30058" s="108">
        <v>194.31100000000001</v>
      </c>
      <c r="N30058" s="108">
        <v>365.40699999999998</v>
      </c>
      <c r="O30058" s="141" t="s">
        <v>14500</v>
      </c>
      <c r="P30058" s="141" t="s">
        <v>14500</v>
      </c>
      <c r="Q30058" s="108">
        <v>-321.548</v>
      </c>
      <c r="R30058" s="108">
        <v>-13.303000000000001</v>
      </c>
      <c r="S30058" s="108">
        <v>108.16</v>
      </c>
    </row>
    <row r="30059" spans="1:19" ht="11.25" thickBot="1" x14ac:dyDescent="0.2">
      <c r="A30059" s="112"/>
    </row>
    <row r="30060" spans="1:19" ht="11.25" thickBot="1" x14ac:dyDescent="0.2">
      <c r="A30060" s="135" t="s">
        <v>362</v>
      </c>
      <c r="B30060" s="112"/>
      <c r="C30060" s="136">
        <v>11163.582</v>
      </c>
      <c r="D30060" s="136">
        <v>2688.982</v>
      </c>
      <c r="E30060" s="136">
        <v>59.582999999999998</v>
      </c>
      <c r="F30060" s="137">
        <v>0.55789</v>
      </c>
      <c r="G30060" s="141" t="s">
        <v>14684</v>
      </c>
      <c r="H30060" s="136">
        <v>357.65699999999998</v>
      </c>
      <c r="I30060" s="136">
        <v>7094.4989999999998</v>
      </c>
      <c r="J30060" s="136">
        <v>40872.885000000002</v>
      </c>
      <c r="K30060" s="137">
        <v>0.58658999999999994</v>
      </c>
      <c r="L30060" s="136">
        <v>495.36900000000003</v>
      </c>
      <c r="M30060" s="136">
        <v>194.31100000000001</v>
      </c>
      <c r="N30060" s="136">
        <v>365.40699999999998</v>
      </c>
      <c r="O30060" s="141" t="s">
        <v>14501</v>
      </c>
      <c r="P30060" s="141" t="s">
        <v>14501</v>
      </c>
      <c r="Q30060" s="136">
        <v>-321.548</v>
      </c>
      <c r="R30060" s="136">
        <v>-13.303000000000001</v>
      </c>
      <c r="S30060" s="136">
        <v>108.16</v>
      </c>
    </row>
    <row r="30061" spans="1:19" ht="11.25" thickBot="1" x14ac:dyDescent="0.2">
      <c r="A30061" s="112"/>
    </row>
    <row r="30062" spans="1:19" ht="11.25" thickBot="1" x14ac:dyDescent="0.2">
      <c r="A30062" s="138" t="s">
        <v>364</v>
      </c>
      <c r="B30062" s="112"/>
      <c r="C30062" s="136">
        <v>0</v>
      </c>
      <c r="D30062" s="136">
        <v>0</v>
      </c>
      <c r="E30062" s="136">
        <v>0</v>
      </c>
      <c r="F30062" s="140" t="s">
        <v>3713</v>
      </c>
      <c r="G30062" s="141" t="s">
        <v>14501</v>
      </c>
      <c r="H30062" s="136">
        <v>0</v>
      </c>
      <c r="I30062" s="136">
        <v>0</v>
      </c>
      <c r="J30062" s="136">
        <v>0</v>
      </c>
      <c r="K30062" s="140" t="s">
        <v>3713</v>
      </c>
      <c r="L30062" s="136">
        <v>0</v>
      </c>
      <c r="M30062" s="136">
        <v>0</v>
      </c>
      <c r="N30062" s="136">
        <v>0</v>
      </c>
      <c r="O30062" s="141" t="s">
        <v>14501</v>
      </c>
      <c r="P30062" s="141" t="s">
        <v>14501</v>
      </c>
      <c r="Q30062" s="136">
        <v>0</v>
      </c>
      <c r="R30062" s="136">
        <v>0</v>
      </c>
      <c r="S30062" s="136">
        <v>0</v>
      </c>
    </row>
    <row r="30063" spans="1:19" ht="11.25" thickBot="1" x14ac:dyDescent="0.2">
      <c r="A30063" s="112"/>
    </row>
    <row r="30064" spans="1:19" ht="11.25" thickBot="1" x14ac:dyDescent="0.2">
      <c r="A30064" s="139" t="s">
        <v>366</v>
      </c>
      <c r="B30064" s="112"/>
      <c r="C30064" s="136">
        <v>0</v>
      </c>
      <c r="D30064" s="136">
        <v>0</v>
      </c>
      <c r="E30064" s="136">
        <v>0</v>
      </c>
      <c r="F30064" s="140">
        <v>0</v>
      </c>
      <c r="G30064" s="141" t="s">
        <v>14501</v>
      </c>
      <c r="H30064" s="136">
        <v>0</v>
      </c>
      <c r="I30064" s="136">
        <v>0</v>
      </c>
      <c r="J30064" s="136">
        <v>0</v>
      </c>
      <c r="K30064" s="140">
        <v>0</v>
      </c>
      <c r="L30064" s="136">
        <v>0</v>
      </c>
      <c r="M30064" s="136">
        <v>0</v>
      </c>
      <c r="N30064" s="136">
        <v>0</v>
      </c>
      <c r="O30064" s="141" t="s">
        <v>14501</v>
      </c>
      <c r="P30064" s="141" t="s">
        <v>14501</v>
      </c>
      <c r="Q30064" s="136">
        <v>0</v>
      </c>
      <c r="R30064" s="136">
        <v>0</v>
      </c>
      <c r="S30064" s="136">
        <v>0</v>
      </c>
    </row>
    <row r="30065" spans="1:19" ht="11.25" thickBot="1" x14ac:dyDescent="0.2">
      <c r="A30065" s="112"/>
    </row>
    <row r="30066" spans="1:19" ht="11.25" thickBot="1" x14ac:dyDescent="0.2">
      <c r="A30066" s="106" t="s">
        <v>357</v>
      </c>
      <c r="B30066" s="106" t="s">
        <v>358</v>
      </c>
      <c r="C30066" s="146" t="s">
        <v>35</v>
      </c>
      <c r="D30066" s="146" t="s">
        <v>36</v>
      </c>
      <c r="E30066" s="146" t="s">
        <v>14506</v>
      </c>
      <c r="F30066" s="146" t="s">
        <v>38</v>
      </c>
      <c r="G30066" s="146" t="s">
        <v>39</v>
      </c>
      <c r="H30066" s="146" t="s">
        <v>41</v>
      </c>
      <c r="I30066" s="146" t="s">
        <v>42</v>
      </c>
      <c r="J30066" s="146" t="s">
        <v>43</v>
      </c>
      <c r="K30066" s="146" t="s">
        <v>44</v>
      </c>
      <c r="L30066" s="146" t="s">
        <v>45</v>
      </c>
      <c r="M30066" s="146" t="s">
        <v>46</v>
      </c>
      <c r="N30066" s="146" t="s">
        <v>47</v>
      </c>
      <c r="O30066" s="146" t="s">
        <v>48</v>
      </c>
      <c r="P30066" s="146" t="s">
        <v>49</v>
      </c>
      <c r="Q30066" s="146" t="s">
        <v>50</v>
      </c>
      <c r="R30066" s="146" t="s">
        <v>51</v>
      </c>
      <c r="S30066" s="146" t="s">
        <v>52</v>
      </c>
    </row>
    <row r="30067" spans="1:19" ht="11.25" thickBot="1" x14ac:dyDescent="0.2">
      <c r="A30067" s="107">
        <v>1</v>
      </c>
      <c r="B30067" s="132">
        <v>0.53515046296296298</v>
      </c>
      <c r="C30067" s="133">
        <v>0.50227999999999995</v>
      </c>
      <c r="D30067" s="108">
        <v>1739.7370000000001</v>
      </c>
      <c r="E30067" s="108">
        <v>67.456999999999994</v>
      </c>
      <c r="F30067" s="141" t="s">
        <v>14500</v>
      </c>
      <c r="G30067" s="108">
        <v>565.86900000000003</v>
      </c>
      <c r="H30067" s="108">
        <v>36287.597999999998</v>
      </c>
      <c r="I30067" s="108">
        <v>982.49400000000003</v>
      </c>
      <c r="J30067" s="108">
        <v>2965.4749999999999</v>
      </c>
      <c r="K30067" s="108">
        <v>666.596</v>
      </c>
      <c r="L30067" s="108">
        <v>177.48699999999999</v>
      </c>
      <c r="M30067" s="141" t="s">
        <v>14500</v>
      </c>
      <c r="N30067" s="108">
        <v>73.290000000000006</v>
      </c>
      <c r="O30067" s="108">
        <v>164.488</v>
      </c>
      <c r="P30067" s="141" t="s">
        <v>14500</v>
      </c>
      <c r="Q30067" s="108">
        <v>292.10700000000003</v>
      </c>
      <c r="R30067" s="108">
        <v>161.738</v>
      </c>
      <c r="S30067" s="108">
        <v>168.13300000000001</v>
      </c>
    </row>
    <row r="30068" spans="1:19" ht="11.25" thickBot="1" x14ac:dyDescent="0.2">
      <c r="A30068" s="112"/>
    </row>
    <row r="30069" spans="1:19" ht="11.25" thickBot="1" x14ac:dyDescent="0.2">
      <c r="A30069" s="135" t="s">
        <v>362</v>
      </c>
      <c r="B30069" s="112"/>
      <c r="C30069" s="137">
        <v>0.50227999999999995</v>
      </c>
      <c r="D30069" s="136">
        <v>1739.7370000000001</v>
      </c>
      <c r="E30069" s="136">
        <v>67.456999999999994</v>
      </c>
      <c r="F30069" s="141" t="s">
        <v>14501</v>
      </c>
      <c r="G30069" s="136">
        <v>565.86900000000003</v>
      </c>
      <c r="H30069" s="136">
        <v>36287.597999999998</v>
      </c>
      <c r="I30069" s="136">
        <v>982.49400000000003</v>
      </c>
      <c r="J30069" s="136">
        <v>2965.4749999999999</v>
      </c>
      <c r="K30069" s="136">
        <v>666.596</v>
      </c>
      <c r="L30069" s="136">
        <v>177.48699999999999</v>
      </c>
      <c r="M30069" s="141" t="s">
        <v>14501</v>
      </c>
      <c r="N30069" s="136">
        <v>73.290000000000006</v>
      </c>
      <c r="O30069" s="136">
        <v>164.488</v>
      </c>
      <c r="P30069" s="141" t="s">
        <v>14501</v>
      </c>
      <c r="Q30069" s="136">
        <v>292.10700000000003</v>
      </c>
      <c r="R30069" s="136">
        <v>161.738</v>
      </c>
      <c r="S30069" s="136">
        <v>168.13300000000001</v>
      </c>
    </row>
    <row r="30070" spans="1:19" ht="11.25" thickBot="1" x14ac:dyDescent="0.2">
      <c r="A30070" s="112"/>
    </row>
    <row r="30071" spans="1:19" ht="11.25" thickBot="1" x14ac:dyDescent="0.2">
      <c r="A30071" s="138" t="s">
        <v>364</v>
      </c>
      <c r="B30071" s="112"/>
      <c r="C30071" s="140" t="s">
        <v>3713</v>
      </c>
      <c r="D30071" s="136">
        <v>0</v>
      </c>
      <c r="E30071" s="136">
        <v>0</v>
      </c>
      <c r="F30071" s="141" t="s">
        <v>14501</v>
      </c>
      <c r="G30071" s="136">
        <v>0</v>
      </c>
      <c r="H30071" s="136">
        <v>0</v>
      </c>
      <c r="I30071" s="136">
        <v>0</v>
      </c>
      <c r="J30071" s="136">
        <v>0</v>
      </c>
      <c r="K30071" s="136">
        <v>0</v>
      </c>
      <c r="L30071" s="136">
        <v>0</v>
      </c>
      <c r="M30071" s="141" t="s">
        <v>14501</v>
      </c>
      <c r="N30071" s="136">
        <v>0</v>
      </c>
      <c r="O30071" s="136">
        <v>0</v>
      </c>
      <c r="P30071" s="141" t="s">
        <v>14501</v>
      </c>
      <c r="Q30071" s="136">
        <v>0</v>
      </c>
      <c r="R30071" s="136">
        <v>0</v>
      </c>
      <c r="S30071" s="136">
        <v>0</v>
      </c>
    </row>
    <row r="30072" spans="1:19" ht="11.25" thickBot="1" x14ac:dyDescent="0.2">
      <c r="A30072" s="112"/>
    </row>
    <row r="30073" spans="1:19" ht="11.25" thickBot="1" x14ac:dyDescent="0.2">
      <c r="A30073" s="139" t="s">
        <v>366</v>
      </c>
      <c r="B30073" s="112"/>
      <c r="C30073" s="140">
        <v>0</v>
      </c>
      <c r="D30073" s="136">
        <v>0</v>
      </c>
      <c r="E30073" s="136">
        <v>0</v>
      </c>
      <c r="F30073" s="141" t="s">
        <v>14501</v>
      </c>
      <c r="G30073" s="136">
        <v>0</v>
      </c>
      <c r="H30073" s="136">
        <v>0</v>
      </c>
      <c r="I30073" s="136">
        <v>0</v>
      </c>
      <c r="J30073" s="136">
        <v>0</v>
      </c>
      <c r="K30073" s="136">
        <v>0</v>
      </c>
      <c r="L30073" s="136">
        <v>0</v>
      </c>
      <c r="M30073" s="141" t="s">
        <v>14501</v>
      </c>
      <c r="N30073" s="136">
        <v>0</v>
      </c>
      <c r="O30073" s="136">
        <v>0</v>
      </c>
      <c r="P30073" s="141" t="s">
        <v>14501</v>
      </c>
      <c r="Q30073" s="136">
        <v>0</v>
      </c>
      <c r="R30073" s="136">
        <v>0</v>
      </c>
      <c r="S30073" s="136">
        <v>0</v>
      </c>
    </row>
    <row r="30074" spans="1:19" ht="11.25" thickBot="1" x14ac:dyDescent="0.2">
      <c r="A30074" s="112"/>
    </row>
    <row r="30075" spans="1:19" ht="11.25" thickBot="1" x14ac:dyDescent="0.2">
      <c r="A30075" s="106" t="s">
        <v>357</v>
      </c>
      <c r="B30075" s="106" t="s">
        <v>358</v>
      </c>
      <c r="C30075" s="146" t="s">
        <v>53</v>
      </c>
      <c r="D30075" s="146" t="s">
        <v>54</v>
      </c>
      <c r="E30075" s="146" t="s">
        <v>55</v>
      </c>
      <c r="F30075" s="146" t="s">
        <v>56</v>
      </c>
      <c r="G30075" s="146" t="s">
        <v>14507</v>
      </c>
      <c r="H30075" s="146" t="s">
        <v>57</v>
      </c>
      <c r="I30075" s="146" t="s">
        <v>59</v>
      </c>
      <c r="J30075" s="146" t="s">
        <v>14508</v>
      </c>
      <c r="K30075" s="146" t="s">
        <v>60</v>
      </c>
      <c r="L30075" s="146" t="s">
        <v>61</v>
      </c>
      <c r="M30075" s="146" t="s">
        <v>62</v>
      </c>
      <c r="N30075" s="146" t="s">
        <v>14509</v>
      </c>
      <c r="O30075" s="146" t="s">
        <v>63</v>
      </c>
      <c r="P30075" s="146" t="s">
        <v>64</v>
      </c>
      <c r="Q30075" s="146" t="s">
        <v>66</v>
      </c>
      <c r="R30075" s="146" t="s">
        <v>14510</v>
      </c>
      <c r="S30075" s="146" t="s">
        <v>67</v>
      </c>
    </row>
    <row r="30076" spans="1:19" ht="11.25" thickBot="1" x14ac:dyDescent="0.2">
      <c r="A30076" s="107">
        <v>1</v>
      </c>
      <c r="B30076" s="132">
        <v>0.53515046296296298</v>
      </c>
      <c r="C30076" s="141" t="s">
        <v>14500</v>
      </c>
      <c r="D30076" s="108">
        <v>76.754000000000005</v>
      </c>
      <c r="E30076" s="108">
        <v>77.301000000000002</v>
      </c>
      <c r="F30076" s="108">
        <v>77.846999999999994</v>
      </c>
      <c r="G30076" s="108">
        <v>78.394000000000005</v>
      </c>
      <c r="H30076" s="108">
        <v>480.19299999999998</v>
      </c>
      <c r="I30076" s="108">
        <v>3930.51</v>
      </c>
      <c r="J30076" s="141" t="s">
        <v>14639</v>
      </c>
      <c r="K30076" s="141" t="s">
        <v>14500</v>
      </c>
      <c r="L30076" s="141" t="s">
        <v>14500</v>
      </c>
      <c r="M30076" s="108">
        <v>203.27699999999999</v>
      </c>
      <c r="N30076" s="108">
        <v>17.835000000000001</v>
      </c>
      <c r="O30076" s="108">
        <v>82.769000000000005</v>
      </c>
      <c r="P30076" s="108">
        <v>24198.053</v>
      </c>
      <c r="Q30076" s="133">
        <v>0.39921000000000001</v>
      </c>
      <c r="R30076" s="141" t="s">
        <v>14500</v>
      </c>
      <c r="S30076" s="108">
        <v>1001.9930000000001</v>
      </c>
    </row>
    <row r="30077" spans="1:19" ht="11.25" thickBot="1" x14ac:dyDescent="0.2">
      <c r="A30077" s="112"/>
    </row>
    <row r="30078" spans="1:19" ht="11.25" thickBot="1" x14ac:dyDescent="0.2">
      <c r="A30078" s="135" t="s">
        <v>362</v>
      </c>
      <c r="B30078" s="112"/>
      <c r="C30078" s="141" t="s">
        <v>14501</v>
      </c>
      <c r="D30078" s="136">
        <v>76.754000000000005</v>
      </c>
      <c r="E30078" s="136">
        <v>77.301000000000002</v>
      </c>
      <c r="F30078" s="136">
        <v>77.846999999999994</v>
      </c>
      <c r="G30078" s="136">
        <v>78.394000000000005</v>
      </c>
      <c r="H30078" s="136">
        <v>480.19299999999998</v>
      </c>
      <c r="I30078" s="136">
        <v>3930.51</v>
      </c>
      <c r="J30078" s="141" t="s">
        <v>14641</v>
      </c>
      <c r="K30078" s="141" t="s">
        <v>14501</v>
      </c>
      <c r="L30078" s="141" t="s">
        <v>14501</v>
      </c>
      <c r="M30078" s="136">
        <v>203.27699999999999</v>
      </c>
      <c r="N30078" s="136">
        <v>17.835000000000001</v>
      </c>
      <c r="O30078" s="136">
        <v>82.769000000000005</v>
      </c>
      <c r="P30078" s="136">
        <v>24198.053</v>
      </c>
      <c r="Q30078" s="137">
        <v>0.39921000000000001</v>
      </c>
      <c r="R30078" s="141" t="s">
        <v>14501</v>
      </c>
      <c r="S30078" s="136">
        <v>1001.9930000000001</v>
      </c>
    </row>
    <row r="30079" spans="1:19" ht="11.25" thickBot="1" x14ac:dyDescent="0.2">
      <c r="A30079" s="112"/>
    </row>
    <row r="30080" spans="1:19" ht="11.25" thickBot="1" x14ac:dyDescent="0.2">
      <c r="A30080" s="138" t="s">
        <v>364</v>
      </c>
      <c r="B30080" s="112"/>
      <c r="C30080" s="141" t="s">
        <v>14501</v>
      </c>
      <c r="D30080" s="136">
        <v>0</v>
      </c>
      <c r="E30080" s="136">
        <v>0</v>
      </c>
      <c r="F30080" s="136">
        <v>0</v>
      </c>
      <c r="G30080" s="136">
        <v>0</v>
      </c>
      <c r="H30080" s="136">
        <v>0</v>
      </c>
      <c r="I30080" s="136">
        <v>0</v>
      </c>
      <c r="J30080" s="141" t="s">
        <v>14501</v>
      </c>
      <c r="K30080" s="141" t="s">
        <v>14501</v>
      </c>
      <c r="L30080" s="141" t="s">
        <v>14501</v>
      </c>
      <c r="M30080" s="136">
        <v>0</v>
      </c>
      <c r="N30080" s="136">
        <v>0</v>
      </c>
      <c r="O30080" s="136">
        <v>0</v>
      </c>
      <c r="P30080" s="136">
        <v>0</v>
      </c>
      <c r="Q30080" s="140" t="s">
        <v>3713</v>
      </c>
      <c r="R30080" s="141" t="s">
        <v>14501</v>
      </c>
      <c r="S30080" s="136">
        <v>0</v>
      </c>
    </row>
    <row r="30081" spans="1:19" ht="11.25" thickBot="1" x14ac:dyDescent="0.2">
      <c r="A30081" s="112"/>
    </row>
    <row r="30082" spans="1:19" ht="11.25" thickBot="1" x14ac:dyDescent="0.2">
      <c r="A30082" s="139" t="s">
        <v>366</v>
      </c>
      <c r="B30082" s="112"/>
      <c r="C30082" s="141" t="s">
        <v>14501</v>
      </c>
      <c r="D30082" s="136">
        <v>0</v>
      </c>
      <c r="E30082" s="136">
        <v>0</v>
      </c>
      <c r="F30082" s="136">
        <v>0</v>
      </c>
      <c r="G30082" s="136">
        <v>0</v>
      </c>
      <c r="H30082" s="136">
        <v>0</v>
      </c>
      <c r="I30082" s="136">
        <v>0</v>
      </c>
      <c r="J30082" s="141" t="s">
        <v>14501</v>
      </c>
      <c r="K30082" s="141" t="s">
        <v>14501</v>
      </c>
      <c r="L30082" s="141" t="s">
        <v>14501</v>
      </c>
      <c r="M30082" s="136">
        <v>0</v>
      </c>
      <c r="N30082" s="136">
        <v>0</v>
      </c>
      <c r="O30082" s="136">
        <v>0</v>
      </c>
      <c r="P30082" s="136">
        <v>0</v>
      </c>
      <c r="Q30082" s="140">
        <v>0</v>
      </c>
      <c r="R30082" s="141" t="s">
        <v>14501</v>
      </c>
      <c r="S30082" s="136">
        <v>0</v>
      </c>
    </row>
    <row r="30083" spans="1:19" ht="11.25" thickBot="1" x14ac:dyDescent="0.2">
      <c r="A30083" s="112"/>
    </row>
    <row r="30084" spans="1:19" ht="11.25" thickBot="1" x14ac:dyDescent="0.2">
      <c r="A30084" s="106" t="s">
        <v>357</v>
      </c>
      <c r="B30084" s="106" t="s">
        <v>358</v>
      </c>
      <c r="C30084" s="146" t="s">
        <v>68</v>
      </c>
      <c r="D30084" s="146" t="s">
        <v>14511</v>
      </c>
    </row>
    <row r="30085" spans="1:19" ht="11.25" thickBot="1" x14ac:dyDescent="0.2">
      <c r="A30085" s="107">
        <v>1</v>
      </c>
      <c r="B30085" s="132">
        <v>0.53515046296296298</v>
      </c>
      <c r="C30085" s="108">
        <v>365.30599999999998</v>
      </c>
      <c r="D30085" s="141" t="s">
        <v>14500</v>
      </c>
    </row>
    <row r="30086" spans="1:19" ht="11.25" thickBot="1" x14ac:dyDescent="0.2">
      <c r="A30086" s="112"/>
    </row>
    <row r="30087" spans="1:19" ht="11.25" thickBot="1" x14ac:dyDescent="0.2">
      <c r="A30087" s="135" t="s">
        <v>362</v>
      </c>
      <c r="B30087" s="112"/>
      <c r="C30087" s="136">
        <v>365.30599999999998</v>
      </c>
      <c r="D30087" s="141" t="s">
        <v>14501</v>
      </c>
    </row>
    <row r="30088" spans="1:19" ht="11.25" thickBot="1" x14ac:dyDescent="0.2">
      <c r="A30088" s="112"/>
    </row>
    <row r="30089" spans="1:19" ht="11.25" thickBot="1" x14ac:dyDescent="0.2">
      <c r="A30089" s="138" t="s">
        <v>364</v>
      </c>
      <c r="B30089" s="112"/>
      <c r="C30089" s="136">
        <v>0</v>
      </c>
      <c r="D30089" s="141" t="s">
        <v>14501</v>
      </c>
    </row>
    <row r="30090" spans="1:19" ht="11.25" thickBot="1" x14ac:dyDescent="0.2">
      <c r="A30090" s="112"/>
    </row>
    <row r="30091" spans="1:19" ht="11.25" thickBot="1" x14ac:dyDescent="0.2">
      <c r="A30091" s="139" t="s">
        <v>366</v>
      </c>
      <c r="B30091" s="112"/>
      <c r="C30091" s="136">
        <v>0</v>
      </c>
      <c r="D30091" s="141" t="s">
        <v>14501</v>
      </c>
    </row>
    <row r="30092" spans="1:19" ht="10.5" x14ac:dyDescent="0.15">
      <c r="A30092" s="112"/>
    </row>
    <row r="30093" spans="1:19" x14ac:dyDescent="0.15">
      <c r="A30093" s="129"/>
      <c r="B30093" s="86" t="s">
        <v>1600</v>
      </c>
    </row>
    <row r="30094" spans="1:19" ht="9.75" thickBot="1" x14ac:dyDescent="0.2">
      <c r="A30094" s="81" t="s">
        <v>5871</v>
      </c>
    </row>
    <row r="30095" spans="1:19" ht="11.25" thickBot="1" x14ac:dyDescent="0.2">
      <c r="A30095" s="106" t="s">
        <v>357</v>
      </c>
      <c r="B30095" s="106" t="s">
        <v>358</v>
      </c>
      <c r="C30095" s="146" t="s">
        <v>14494</v>
      </c>
      <c r="D30095" s="146" t="s">
        <v>14495</v>
      </c>
      <c r="E30095" s="146" t="s">
        <v>14496</v>
      </c>
      <c r="F30095" s="146" t="s">
        <v>0</v>
      </c>
      <c r="G30095" s="146" t="s">
        <v>1</v>
      </c>
      <c r="H30095" s="146" t="s">
        <v>2</v>
      </c>
      <c r="I30095" s="146" t="s">
        <v>14497</v>
      </c>
      <c r="J30095" s="146" t="s">
        <v>3</v>
      </c>
      <c r="K30095" s="146" t="s">
        <v>14498</v>
      </c>
      <c r="L30095" s="146" t="s">
        <v>7</v>
      </c>
      <c r="M30095" s="146" t="s">
        <v>14499</v>
      </c>
      <c r="N30095" s="146" t="s">
        <v>10</v>
      </c>
      <c r="O30095" s="146" t="s">
        <v>11</v>
      </c>
      <c r="P30095" s="146" t="s">
        <v>12</v>
      </c>
      <c r="Q30095" s="146" t="s">
        <v>13</v>
      </c>
      <c r="R30095" s="146" t="s">
        <v>14</v>
      </c>
      <c r="S30095" s="146" t="s">
        <v>15</v>
      </c>
    </row>
    <row r="30096" spans="1:19" ht="11.25" thickBot="1" x14ac:dyDescent="0.2">
      <c r="A30096" s="107">
        <v>1</v>
      </c>
      <c r="B30096" s="132">
        <v>0.54027777777777775</v>
      </c>
      <c r="C30096" s="108">
        <v>49.719000000000001</v>
      </c>
      <c r="D30096" s="141" t="s">
        <v>14500</v>
      </c>
      <c r="E30096" s="108">
        <v>165.733</v>
      </c>
      <c r="F30096" s="108">
        <v>5190.09</v>
      </c>
      <c r="G30096" s="108">
        <v>54597.574000000001</v>
      </c>
      <c r="H30096" s="108">
        <v>1084.0889999999999</v>
      </c>
      <c r="I30096" s="108">
        <v>-59.204000000000001</v>
      </c>
      <c r="J30096" s="108">
        <v>977.83600000000001</v>
      </c>
      <c r="K30096" s="108">
        <v>217.495</v>
      </c>
      <c r="L30096" s="133">
        <v>0.67042999999999997</v>
      </c>
      <c r="M30096" s="108">
        <v>227.779</v>
      </c>
      <c r="N30096" s="108">
        <v>129.54400000000001</v>
      </c>
      <c r="O30096" s="108">
        <v>557.66700000000003</v>
      </c>
      <c r="P30096" s="108">
        <v>25521.826000000001</v>
      </c>
      <c r="Q30096" s="108">
        <v>173271.8</v>
      </c>
      <c r="R30096" s="108">
        <v>548.38099999999997</v>
      </c>
      <c r="S30096" s="108">
        <v>1944.5809999999999</v>
      </c>
    </row>
    <row r="30097" spans="1:19" ht="11.25" thickBot="1" x14ac:dyDescent="0.2">
      <c r="A30097" s="112"/>
    </row>
    <row r="30098" spans="1:19" ht="11.25" thickBot="1" x14ac:dyDescent="0.2">
      <c r="A30098" s="135" t="s">
        <v>362</v>
      </c>
      <c r="B30098" s="112"/>
      <c r="C30098" s="136">
        <v>49.719000000000001</v>
      </c>
      <c r="D30098" s="141" t="s">
        <v>14501</v>
      </c>
      <c r="E30098" s="136">
        <v>165.733</v>
      </c>
      <c r="F30098" s="136">
        <v>5190.09</v>
      </c>
      <c r="G30098" s="136">
        <v>54597.574000000001</v>
      </c>
      <c r="H30098" s="136">
        <v>1084.0889999999999</v>
      </c>
      <c r="I30098" s="136">
        <v>-59.204000000000001</v>
      </c>
      <c r="J30098" s="136">
        <v>977.83600000000001</v>
      </c>
      <c r="K30098" s="136">
        <v>217.495</v>
      </c>
      <c r="L30098" s="137">
        <v>0.67042999999999997</v>
      </c>
      <c r="M30098" s="136">
        <v>227.779</v>
      </c>
      <c r="N30098" s="136">
        <v>129.54400000000001</v>
      </c>
      <c r="O30098" s="136">
        <v>557.66700000000003</v>
      </c>
      <c r="P30098" s="136">
        <v>25521.826000000001</v>
      </c>
      <c r="Q30098" s="136">
        <v>173271.8</v>
      </c>
      <c r="R30098" s="136">
        <v>548.38099999999997</v>
      </c>
      <c r="S30098" s="136">
        <v>1944.5809999999999</v>
      </c>
    </row>
    <row r="30099" spans="1:19" ht="11.25" thickBot="1" x14ac:dyDescent="0.2">
      <c r="A30099" s="112"/>
    </row>
    <row r="30100" spans="1:19" ht="11.25" thickBot="1" x14ac:dyDescent="0.2">
      <c r="A30100" s="138" t="s">
        <v>364</v>
      </c>
      <c r="B30100" s="112"/>
      <c r="C30100" s="136">
        <v>0</v>
      </c>
      <c r="D30100" s="141" t="s">
        <v>14501</v>
      </c>
      <c r="E30100" s="136">
        <v>0</v>
      </c>
      <c r="F30100" s="136">
        <v>0</v>
      </c>
      <c r="G30100" s="136">
        <v>0</v>
      </c>
      <c r="H30100" s="136">
        <v>0</v>
      </c>
      <c r="I30100" s="136">
        <v>0</v>
      </c>
      <c r="J30100" s="136">
        <v>0</v>
      </c>
      <c r="K30100" s="136">
        <v>0</v>
      </c>
      <c r="L30100" s="140" t="s">
        <v>3713</v>
      </c>
      <c r="M30100" s="136">
        <v>0</v>
      </c>
      <c r="N30100" s="136">
        <v>0</v>
      </c>
      <c r="O30100" s="136">
        <v>0</v>
      </c>
      <c r="P30100" s="136">
        <v>0</v>
      </c>
      <c r="Q30100" s="136">
        <v>0</v>
      </c>
      <c r="R30100" s="136">
        <v>0</v>
      </c>
      <c r="S30100" s="136">
        <v>0</v>
      </c>
    </row>
    <row r="30101" spans="1:19" ht="11.25" thickBot="1" x14ac:dyDescent="0.2">
      <c r="A30101" s="112"/>
    </row>
    <row r="30102" spans="1:19" ht="11.25" thickBot="1" x14ac:dyDescent="0.2">
      <c r="A30102" s="139" t="s">
        <v>366</v>
      </c>
      <c r="B30102" s="112"/>
      <c r="C30102" s="136">
        <v>0</v>
      </c>
      <c r="D30102" s="141" t="s">
        <v>14501</v>
      </c>
      <c r="E30102" s="136">
        <v>0</v>
      </c>
      <c r="F30102" s="136">
        <v>0</v>
      </c>
      <c r="G30102" s="136">
        <v>0</v>
      </c>
      <c r="H30102" s="136">
        <v>0</v>
      </c>
      <c r="I30102" s="136">
        <v>0</v>
      </c>
      <c r="J30102" s="136">
        <v>0</v>
      </c>
      <c r="K30102" s="136">
        <v>0</v>
      </c>
      <c r="L30102" s="140">
        <v>0</v>
      </c>
      <c r="M30102" s="136">
        <v>0</v>
      </c>
      <c r="N30102" s="136">
        <v>0</v>
      </c>
      <c r="O30102" s="136">
        <v>0</v>
      </c>
      <c r="P30102" s="136">
        <v>0</v>
      </c>
      <c r="Q30102" s="136">
        <v>0</v>
      </c>
      <c r="R30102" s="136">
        <v>0</v>
      </c>
      <c r="S30102" s="136">
        <v>0</v>
      </c>
    </row>
    <row r="30103" spans="1:19" ht="11.25" thickBot="1" x14ac:dyDescent="0.2">
      <c r="A30103" s="112"/>
    </row>
    <row r="30104" spans="1:19" ht="11.25" thickBot="1" x14ac:dyDescent="0.2">
      <c r="A30104" s="106" t="s">
        <v>357</v>
      </c>
      <c r="B30104" s="106" t="s">
        <v>358</v>
      </c>
      <c r="C30104" s="146" t="s">
        <v>16</v>
      </c>
      <c r="D30104" s="146" t="s">
        <v>14502</v>
      </c>
      <c r="E30104" s="146" t="s">
        <v>14503</v>
      </c>
      <c r="F30104" s="146" t="s">
        <v>20</v>
      </c>
      <c r="G30104" s="146" t="s">
        <v>21</v>
      </c>
      <c r="H30104" s="146" t="s">
        <v>22</v>
      </c>
      <c r="I30104" s="146" t="s">
        <v>23</v>
      </c>
      <c r="J30104" s="146" t="s">
        <v>24</v>
      </c>
      <c r="K30104" s="146" t="s">
        <v>26</v>
      </c>
      <c r="L30104" s="146" t="s">
        <v>14504</v>
      </c>
      <c r="M30104" s="146" t="s">
        <v>27</v>
      </c>
      <c r="N30104" s="146" t="s">
        <v>28</v>
      </c>
      <c r="O30104" s="146" t="s">
        <v>29</v>
      </c>
      <c r="P30104" s="146" t="s">
        <v>30</v>
      </c>
      <c r="Q30104" s="146" t="s">
        <v>14505</v>
      </c>
      <c r="R30104" s="146" t="s">
        <v>32</v>
      </c>
      <c r="S30104" s="146" t="s">
        <v>33</v>
      </c>
    </row>
    <row r="30105" spans="1:19" ht="11.25" thickBot="1" x14ac:dyDescent="0.2">
      <c r="A30105" s="107">
        <v>1</v>
      </c>
      <c r="B30105" s="132">
        <v>0.54027777777777775</v>
      </c>
      <c r="C30105" s="108">
        <v>15061.15</v>
      </c>
      <c r="D30105" s="108">
        <v>1913.1849999999999</v>
      </c>
      <c r="E30105" s="108">
        <v>61.390999999999998</v>
      </c>
      <c r="F30105" s="133">
        <v>0.53903000000000001</v>
      </c>
      <c r="G30105" s="141" t="s">
        <v>14685</v>
      </c>
      <c r="H30105" s="108">
        <v>203.93600000000001</v>
      </c>
      <c r="I30105" s="108">
        <v>9491.7250000000004</v>
      </c>
      <c r="J30105" s="108">
        <v>23693.962</v>
      </c>
      <c r="K30105" s="133">
        <v>0.58374000000000004</v>
      </c>
      <c r="L30105" s="108">
        <v>87.634</v>
      </c>
      <c r="M30105" s="141" t="s">
        <v>14500</v>
      </c>
      <c r="N30105" s="108">
        <v>259.41199999999998</v>
      </c>
      <c r="O30105" s="141" t="s">
        <v>14500</v>
      </c>
      <c r="P30105" s="141" t="s">
        <v>14500</v>
      </c>
      <c r="Q30105" s="108">
        <v>-359.11200000000002</v>
      </c>
      <c r="R30105" s="141" t="s">
        <v>14686</v>
      </c>
      <c r="S30105" s="108">
        <v>130.27000000000001</v>
      </c>
    </row>
    <row r="30106" spans="1:19" ht="11.25" thickBot="1" x14ac:dyDescent="0.2">
      <c r="A30106" s="112"/>
    </row>
    <row r="30107" spans="1:19" ht="11.25" thickBot="1" x14ac:dyDescent="0.2">
      <c r="A30107" s="135" t="s">
        <v>362</v>
      </c>
      <c r="B30107" s="112"/>
      <c r="C30107" s="136">
        <v>15061.15</v>
      </c>
      <c r="D30107" s="136">
        <v>1913.1849999999999</v>
      </c>
      <c r="E30107" s="136">
        <v>61.390999999999998</v>
      </c>
      <c r="F30107" s="137">
        <v>0.53903000000000001</v>
      </c>
      <c r="G30107" s="141" t="s">
        <v>14687</v>
      </c>
      <c r="H30107" s="136">
        <v>203.93600000000001</v>
      </c>
      <c r="I30107" s="136">
        <v>9491.7250000000004</v>
      </c>
      <c r="J30107" s="136">
        <v>23693.962</v>
      </c>
      <c r="K30107" s="137">
        <v>0.58374000000000004</v>
      </c>
      <c r="L30107" s="136">
        <v>87.634</v>
      </c>
      <c r="M30107" s="141" t="s">
        <v>14501</v>
      </c>
      <c r="N30107" s="136">
        <v>259.41199999999998</v>
      </c>
      <c r="O30107" s="141" t="s">
        <v>14501</v>
      </c>
      <c r="P30107" s="141" t="s">
        <v>14501</v>
      </c>
      <c r="Q30107" s="136">
        <v>-359.11200000000002</v>
      </c>
      <c r="R30107" s="141" t="s">
        <v>14688</v>
      </c>
      <c r="S30107" s="136">
        <v>130.27000000000001</v>
      </c>
    </row>
    <row r="30108" spans="1:19" ht="11.25" thickBot="1" x14ac:dyDescent="0.2">
      <c r="A30108" s="112"/>
    </row>
    <row r="30109" spans="1:19" ht="11.25" thickBot="1" x14ac:dyDescent="0.2">
      <c r="A30109" s="138" t="s">
        <v>364</v>
      </c>
      <c r="B30109" s="112"/>
      <c r="C30109" s="136">
        <v>0</v>
      </c>
      <c r="D30109" s="136">
        <v>0</v>
      </c>
      <c r="E30109" s="136">
        <v>0</v>
      </c>
      <c r="F30109" s="140" t="s">
        <v>3713</v>
      </c>
      <c r="G30109" s="141" t="s">
        <v>14501</v>
      </c>
      <c r="H30109" s="136">
        <v>0</v>
      </c>
      <c r="I30109" s="136">
        <v>0</v>
      </c>
      <c r="J30109" s="136">
        <v>0</v>
      </c>
      <c r="K30109" s="140" t="s">
        <v>3713</v>
      </c>
      <c r="L30109" s="136">
        <v>0</v>
      </c>
      <c r="M30109" s="141" t="s">
        <v>14501</v>
      </c>
      <c r="N30109" s="136">
        <v>0</v>
      </c>
      <c r="O30109" s="141" t="s">
        <v>14501</v>
      </c>
      <c r="P30109" s="141" t="s">
        <v>14501</v>
      </c>
      <c r="Q30109" s="136">
        <v>0</v>
      </c>
      <c r="R30109" s="141" t="s">
        <v>14501</v>
      </c>
      <c r="S30109" s="136">
        <v>0</v>
      </c>
    </row>
    <row r="30110" spans="1:19" ht="11.25" thickBot="1" x14ac:dyDescent="0.2">
      <c r="A30110" s="112"/>
    </row>
    <row r="30111" spans="1:19" ht="11.25" thickBot="1" x14ac:dyDescent="0.2">
      <c r="A30111" s="139" t="s">
        <v>366</v>
      </c>
      <c r="B30111" s="112"/>
      <c r="C30111" s="136">
        <v>0</v>
      </c>
      <c r="D30111" s="136">
        <v>0</v>
      </c>
      <c r="E30111" s="136">
        <v>0</v>
      </c>
      <c r="F30111" s="140">
        <v>0</v>
      </c>
      <c r="G30111" s="141" t="s">
        <v>14501</v>
      </c>
      <c r="H30111" s="136">
        <v>0</v>
      </c>
      <c r="I30111" s="136">
        <v>0</v>
      </c>
      <c r="J30111" s="136">
        <v>0</v>
      </c>
      <c r="K30111" s="140">
        <v>0</v>
      </c>
      <c r="L30111" s="136">
        <v>0</v>
      </c>
      <c r="M30111" s="141" t="s">
        <v>14501</v>
      </c>
      <c r="N30111" s="136">
        <v>0</v>
      </c>
      <c r="O30111" s="141" t="s">
        <v>14501</v>
      </c>
      <c r="P30111" s="141" t="s">
        <v>14501</v>
      </c>
      <c r="Q30111" s="136">
        <v>0</v>
      </c>
      <c r="R30111" s="141" t="s">
        <v>14501</v>
      </c>
      <c r="S30111" s="136">
        <v>0</v>
      </c>
    </row>
    <row r="30112" spans="1:19" ht="11.25" thickBot="1" x14ac:dyDescent="0.2">
      <c r="A30112" s="112"/>
    </row>
    <row r="30113" spans="1:19" ht="11.25" thickBot="1" x14ac:dyDescent="0.2">
      <c r="A30113" s="106" t="s">
        <v>357</v>
      </c>
      <c r="B30113" s="106" t="s">
        <v>358</v>
      </c>
      <c r="C30113" s="146" t="s">
        <v>35</v>
      </c>
      <c r="D30113" s="146" t="s">
        <v>36</v>
      </c>
      <c r="E30113" s="146" t="s">
        <v>14506</v>
      </c>
      <c r="F30113" s="146" t="s">
        <v>38</v>
      </c>
      <c r="G30113" s="146" t="s">
        <v>39</v>
      </c>
      <c r="H30113" s="146" t="s">
        <v>41</v>
      </c>
      <c r="I30113" s="146" t="s">
        <v>42</v>
      </c>
      <c r="J30113" s="146" t="s">
        <v>43</v>
      </c>
      <c r="K30113" s="146" t="s">
        <v>44</v>
      </c>
      <c r="L30113" s="146" t="s">
        <v>45</v>
      </c>
      <c r="M30113" s="146" t="s">
        <v>46</v>
      </c>
      <c r="N30113" s="146" t="s">
        <v>47</v>
      </c>
      <c r="O30113" s="146" t="s">
        <v>48</v>
      </c>
      <c r="P30113" s="146" t="s">
        <v>49</v>
      </c>
      <c r="Q30113" s="146" t="s">
        <v>50</v>
      </c>
      <c r="R30113" s="146" t="s">
        <v>51</v>
      </c>
      <c r="S30113" s="146" t="s">
        <v>52</v>
      </c>
    </row>
    <row r="30114" spans="1:19" ht="11.25" thickBot="1" x14ac:dyDescent="0.2">
      <c r="A30114" s="107">
        <v>1</v>
      </c>
      <c r="B30114" s="132">
        <v>0.54027777777777775</v>
      </c>
      <c r="C30114" s="133">
        <v>0.50053999999999998</v>
      </c>
      <c r="D30114" s="108">
        <v>1007.224</v>
      </c>
      <c r="E30114" s="141" t="s">
        <v>14500</v>
      </c>
      <c r="F30114" s="141" t="s">
        <v>14500</v>
      </c>
      <c r="G30114" s="108">
        <v>454.392</v>
      </c>
      <c r="H30114" s="108">
        <v>11810.798000000001</v>
      </c>
      <c r="I30114" s="108">
        <v>1751.6469999999999</v>
      </c>
      <c r="J30114" s="108">
        <v>3056.8710000000001</v>
      </c>
      <c r="K30114" s="108">
        <v>356.89</v>
      </c>
      <c r="L30114" s="108">
        <v>450.48</v>
      </c>
      <c r="M30114" s="108">
        <v>90.600999999999999</v>
      </c>
      <c r="N30114" s="141" t="s">
        <v>14500</v>
      </c>
      <c r="O30114" s="108">
        <v>74.320999999999998</v>
      </c>
      <c r="P30114" s="108">
        <v>248.96199999999999</v>
      </c>
      <c r="Q30114" s="108">
        <v>293.31700000000001</v>
      </c>
      <c r="R30114" s="108">
        <v>75.792000000000002</v>
      </c>
      <c r="S30114" s="108">
        <v>126.627</v>
      </c>
    </row>
    <row r="30115" spans="1:19" ht="11.25" thickBot="1" x14ac:dyDescent="0.2">
      <c r="A30115" s="112"/>
    </row>
    <row r="30116" spans="1:19" ht="11.25" thickBot="1" x14ac:dyDescent="0.2">
      <c r="A30116" s="135" t="s">
        <v>362</v>
      </c>
      <c r="B30116" s="112"/>
      <c r="C30116" s="137">
        <v>0.50053999999999998</v>
      </c>
      <c r="D30116" s="136">
        <v>1007.224</v>
      </c>
      <c r="E30116" s="141" t="s">
        <v>14501</v>
      </c>
      <c r="F30116" s="141" t="s">
        <v>14501</v>
      </c>
      <c r="G30116" s="136">
        <v>454.392</v>
      </c>
      <c r="H30116" s="136">
        <v>11810.798000000001</v>
      </c>
      <c r="I30116" s="136">
        <v>1751.6469999999999</v>
      </c>
      <c r="J30116" s="136">
        <v>3056.8710000000001</v>
      </c>
      <c r="K30116" s="136">
        <v>356.89</v>
      </c>
      <c r="L30116" s="136">
        <v>450.48</v>
      </c>
      <c r="M30116" s="136">
        <v>90.600999999999999</v>
      </c>
      <c r="N30116" s="141" t="s">
        <v>14501</v>
      </c>
      <c r="O30116" s="136">
        <v>74.320999999999998</v>
      </c>
      <c r="P30116" s="136">
        <v>248.96199999999999</v>
      </c>
      <c r="Q30116" s="136">
        <v>293.31700000000001</v>
      </c>
      <c r="R30116" s="136">
        <v>75.792000000000002</v>
      </c>
      <c r="S30116" s="136">
        <v>126.627</v>
      </c>
    </row>
    <row r="30117" spans="1:19" ht="11.25" thickBot="1" x14ac:dyDescent="0.2">
      <c r="A30117" s="112"/>
    </row>
    <row r="30118" spans="1:19" ht="11.25" thickBot="1" x14ac:dyDescent="0.2">
      <c r="A30118" s="138" t="s">
        <v>364</v>
      </c>
      <c r="B30118" s="112"/>
      <c r="C30118" s="140" t="s">
        <v>3713</v>
      </c>
      <c r="D30118" s="136">
        <v>0</v>
      </c>
      <c r="E30118" s="141" t="s">
        <v>14501</v>
      </c>
      <c r="F30118" s="141" t="s">
        <v>14501</v>
      </c>
      <c r="G30118" s="136">
        <v>0</v>
      </c>
      <c r="H30118" s="136">
        <v>0</v>
      </c>
      <c r="I30118" s="136">
        <v>0</v>
      </c>
      <c r="J30118" s="136">
        <v>0</v>
      </c>
      <c r="K30118" s="136">
        <v>0</v>
      </c>
      <c r="L30118" s="136">
        <v>0</v>
      </c>
      <c r="M30118" s="136">
        <v>0</v>
      </c>
      <c r="N30118" s="141" t="s">
        <v>14501</v>
      </c>
      <c r="O30118" s="136">
        <v>0</v>
      </c>
      <c r="P30118" s="136">
        <v>0</v>
      </c>
      <c r="Q30118" s="136">
        <v>0</v>
      </c>
      <c r="R30118" s="136">
        <v>0</v>
      </c>
      <c r="S30118" s="136">
        <v>0</v>
      </c>
    </row>
    <row r="30119" spans="1:19" ht="11.25" thickBot="1" x14ac:dyDescent="0.2">
      <c r="A30119" s="112"/>
    </row>
    <row r="30120" spans="1:19" ht="11.25" thickBot="1" x14ac:dyDescent="0.2">
      <c r="A30120" s="139" t="s">
        <v>366</v>
      </c>
      <c r="B30120" s="112"/>
      <c r="C30120" s="140">
        <v>0</v>
      </c>
      <c r="D30120" s="136">
        <v>0</v>
      </c>
      <c r="E30120" s="141" t="s">
        <v>14501</v>
      </c>
      <c r="F30120" s="141" t="s">
        <v>14501</v>
      </c>
      <c r="G30120" s="136">
        <v>0</v>
      </c>
      <c r="H30120" s="136">
        <v>0</v>
      </c>
      <c r="I30120" s="136">
        <v>0</v>
      </c>
      <c r="J30120" s="136">
        <v>0</v>
      </c>
      <c r="K30120" s="136">
        <v>0</v>
      </c>
      <c r="L30120" s="136">
        <v>0</v>
      </c>
      <c r="M30120" s="136">
        <v>0</v>
      </c>
      <c r="N30120" s="141" t="s">
        <v>14501</v>
      </c>
      <c r="O30120" s="136">
        <v>0</v>
      </c>
      <c r="P30120" s="136">
        <v>0</v>
      </c>
      <c r="Q30120" s="136">
        <v>0</v>
      </c>
      <c r="R30120" s="136">
        <v>0</v>
      </c>
      <c r="S30120" s="136">
        <v>0</v>
      </c>
    </row>
    <row r="30121" spans="1:19" ht="11.25" thickBot="1" x14ac:dyDescent="0.2">
      <c r="A30121" s="112"/>
    </row>
    <row r="30122" spans="1:19" ht="11.25" thickBot="1" x14ac:dyDescent="0.2">
      <c r="A30122" s="106" t="s">
        <v>357</v>
      </c>
      <c r="B30122" s="106" t="s">
        <v>358</v>
      </c>
      <c r="C30122" s="146" t="s">
        <v>53</v>
      </c>
      <c r="D30122" s="146" t="s">
        <v>54</v>
      </c>
      <c r="E30122" s="146" t="s">
        <v>55</v>
      </c>
      <c r="F30122" s="146" t="s">
        <v>56</v>
      </c>
      <c r="G30122" s="146" t="s">
        <v>14507</v>
      </c>
      <c r="H30122" s="146" t="s">
        <v>57</v>
      </c>
      <c r="I30122" s="146" t="s">
        <v>59</v>
      </c>
      <c r="J30122" s="146" t="s">
        <v>14508</v>
      </c>
      <c r="K30122" s="146" t="s">
        <v>60</v>
      </c>
      <c r="L30122" s="146" t="s">
        <v>61</v>
      </c>
      <c r="M30122" s="146" t="s">
        <v>62</v>
      </c>
      <c r="N30122" s="146" t="s">
        <v>14509</v>
      </c>
      <c r="O30122" s="146" t="s">
        <v>63</v>
      </c>
      <c r="P30122" s="146" t="s">
        <v>64</v>
      </c>
      <c r="Q30122" s="146" t="s">
        <v>66</v>
      </c>
      <c r="R30122" s="146" t="s">
        <v>14510</v>
      </c>
      <c r="S30122" s="146" t="s">
        <v>67</v>
      </c>
    </row>
    <row r="30123" spans="1:19" ht="11.25" thickBot="1" x14ac:dyDescent="0.2">
      <c r="A30123" s="107">
        <v>1</v>
      </c>
      <c r="B30123" s="132">
        <v>0.54027777777777775</v>
      </c>
      <c r="C30123" s="108">
        <v>76.528000000000006</v>
      </c>
      <c r="D30123" s="141" t="s">
        <v>14500</v>
      </c>
      <c r="E30123" s="108">
        <v>77.631</v>
      </c>
      <c r="F30123" s="108">
        <v>78.183000000000007</v>
      </c>
      <c r="G30123" s="108">
        <v>78.734999999999999</v>
      </c>
      <c r="H30123" s="108">
        <v>641.22400000000005</v>
      </c>
      <c r="I30123" s="108">
        <v>3149.3609999999999</v>
      </c>
      <c r="J30123" s="141" t="s">
        <v>14639</v>
      </c>
      <c r="K30123" s="108">
        <v>80.941999999999993</v>
      </c>
      <c r="L30123" s="141" t="s">
        <v>14500</v>
      </c>
      <c r="M30123" s="108">
        <v>385.70299999999997</v>
      </c>
      <c r="N30123" s="108">
        <v>-2.3450000000000002</v>
      </c>
      <c r="O30123" s="108">
        <v>83.149000000000001</v>
      </c>
      <c r="P30123" s="108">
        <v>9404.8279999999995</v>
      </c>
      <c r="Q30123" s="133">
        <v>0.39737</v>
      </c>
      <c r="R30123" s="141" t="s">
        <v>14500</v>
      </c>
      <c r="S30123" s="108">
        <v>1165.0930000000001</v>
      </c>
    </row>
    <row r="30124" spans="1:19" ht="11.25" thickBot="1" x14ac:dyDescent="0.2">
      <c r="A30124" s="112"/>
    </row>
    <row r="30125" spans="1:19" ht="11.25" thickBot="1" x14ac:dyDescent="0.2">
      <c r="A30125" s="135" t="s">
        <v>362</v>
      </c>
      <c r="B30125" s="112"/>
      <c r="C30125" s="136">
        <v>76.528000000000006</v>
      </c>
      <c r="D30125" s="141" t="s">
        <v>14501</v>
      </c>
      <c r="E30125" s="136">
        <v>77.631</v>
      </c>
      <c r="F30125" s="136">
        <v>78.183000000000007</v>
      </c>
      <c r="G30125" s="136">
        <v>78.734999999999999</v>
      </c>
      <c r="H30125" s="136">
        <v>641.22400000000005</v>
      </c>
      <c r="I30125" s="136">
        <v>3149.3609999999999</v>
      </c>
      <c r="J30125" s="141" t="s">
        <v>14641</v>
      </c>
      <c r="K30125" s="136">
        <v>80.941999999999993</v>
      </c>
      <c r="L30125" s="141" t="s">
        <v>14501</v>
      </c>
      <c r="M30125" s="136">
        <v>385.70299999999997</v>
      </c>
      <c r="N30125" s="136">
        <v>-2.3450000000000002</v>
      </c>
      <c r="O30125" s="136">
        <v>83.149000000000001</v>
      </c>
      <c r="P30125" s="136">
        <v>9404.8279999999995</v>
      </c>
      <c r="Q30125" s="137">
        <v>0.39737</v>
      </c>
      <c r="R30125" s="141" t="s">
        <v>14501</v>
      </c>
      <c r="S30125" s="136">
        <v>1165.0930000000001</v>
      </c>
    </row>
    <row r="30126" spans="1:19" ht="11.25" thickBot="1" x14ac:dyDescent="0.2">
      <c r="A30126" s="112"/>
    </row>
    <row r="30127" spans="1:19" ht="11.25" thickBot="1" x14ac:dyDescent="0.2">
      <c r="A30127" s="138" t="s">
        <v>364</v>
      </c>
      <c r="B30127" s="112"/>
      <c r="C30127" s="136">
        <v>0</v>
      </c>
      <c r="D30127" s="141" t="s">
        <v>14501</v>
      </c>
      <c r="E30127" s="136">
        <v>0</v>
      </c>
      <c r="F30127" s="136">
        <v>0</v>
      </c>
      <c r="G30127" s="136">
        <v>0</v>
      </c>
      <c r="H30127" s="136">
        <v>0</v>
      </c>
      <c r="I30127" s="136">
        <v>0</v>
      </c>
      <c r="J30127" s="141" t="s">
        <v>14501</v>
      </c>
      <c r="K30127" s="136">
        <v>0</v>
      </c>
      <c r="L30127" s="141" t="s">
        <v>14501</v>
      </c>
      <c r="M30127" s="136">
        <v>0</v>
      </c>
      <c r="N30127" s="136">
        <v>0</v>
      </c>
      <c r="O30127" s="136">
        <v>0</v>
      </c>
      <c r="P30127" s="136">
        <v>0</v>
      </c>
      <c r="Q30127" s="140" t="s">
        <v>3713</v>
      </c>
      <c r="R30127" s="141" t="s">
        <v>14501</v>
      </c>
      <c r="S30127" s="136">
        <v>0</v>
      </c>
    </row>
    <row r="30128" spans="1:19" ht="11.25" thickBot="1" x14ac:dyDescent="0.2">
      <c r="A30128" s="112"/>
    </row>
    <row r="30129" spans="1:19" ht="11.25" thickBot="1" x14ac:dyDescent="0.2">
      <c r="A30129" s="139" t="s">
        <v>366</v>
      </c>
      <c r="B30129" s="112"/>
      <c r="C30129" s="136">
        <v>0</v>
      </c>
      <c r="D30129" s="141" t="s">
        <v>14501</v>
      </c>
      <c r="E30129" s="136">
        <v>0</v>
      </c>
      <c r="F30129" s="136">
        <v>0</v>
      </c>
      <c r="G30129" s="136">
        <v>0</v>
      </c>
      <c r="H30129" s="136">
        <v>0</v>
      </c>
      <c r="I30129" s="136">
        <v>0</v>
      </c>
      <c r="J30129" s="141" t="s">
        <v>14501</v>
      </c>
      <c r="K30129" s="136">
        <v>0</v>
      </c>
      <c r="L30129" s="141" t="s">
        <v>14501</v>
      </c>
      <c r="M30129" s="136">
        <v>0</v>
      </c>
      <c r="N30129" s="136">
        <v>0</v>
      </c>
      <c r="O30129" s="136">
        <v>0</v>
      </c>
      <c r="P30129" s="136">
        <v>0</v>
      </c>
      <c r="Q30129" s="140">
        <v>0</v>
      </c>
      <c r="R30129" s="141" t="s">
        <v>14501</v>
      </c>
      <c r="S30129" s="136">
        <v>0</v>
      </c>
    </row>
    <row r="30130" spans="1:19" ht="11.25" thickBot="1" x14ac:dyDescent="0.2">
      <c r="A30130" s="112"/>
    </row>
    <row r="30131" spans="1:19" ht="11.25" thickBot="1" x14ac:dyDescent="0.2">
      <c r="A30131" s="106" t="s">
        <v>357</v>
      </c>
      <c r="B30131" s="106" t="s">
        <v>358</v>
      </c>
      <c r="C30131" s="146" t="s">
        <v>68</v>
      </c>
      <c r="D30131" s="146" t="s">
        <v>14511</v>
      </c>
    </row>
    <row r="30132" spans="1:19" ht="11.25" thickBot="1" x14ac:dyDescent="0.2">
      <c r="A30132" s="107">
        <v>1</v>
      </c>
      <c r="B30132" s="132">
        <v>0.54027777777777775</v>
      </c>
      <c r="C30132" s="108">
        <v>359.50900000000001</v>
      </c>
      <c r="D30132" s="141" t="s">
        <v>14500</v>
      </c>
    </row>
    <row r="30133" spans="1:19" ht="11.25" thickBot="1" x14ac:dyDescent="0.2">
      <c r="A30133" s="112"/>
    </row>
    <row r="30134" spans="1:19" ht="11.25" thickBot="1" x14ac:dyDescent="0.2">
      <c r="A30134" s="135" t="s">
        <v>362</v>
      </c>
      <c r="B30134" s="112"/>
      <c r="C30134" s="136">
        <v>359.50900000000001</v>
      </c>
      <c r="D30134" s="141" t="s">
        <v>14501</v>
      </c>
    </row>
    <row r="30135" spans="1:19" ht="11.25" thickBot="1" x14ac:dyDescent="0.2">
      <c r="A30135" s="112"/>
    </row>
    <row r="30136" spans="1:19" ht="11.25" thickBot="1" x14ac:dyDescent="0.2">
      <c r="A30136" s="138" t="s">
        <v>364</v>
      </c>
      <c r="B30136" s="112"/>
      <c r="C30136" s="136">
        <v>0</v>
      </c>
      <c r="D30136" s="141" t="s">
        <v>14501</v>
      </c>
    </row>
    <row r="30137" spans="1:19" ht="11.25" thickBot="1" x14ac:dyDescent="0.2">
      <c r="A30137" s="112"/>
    </row>
    <row r="30138" spans="1:19" ht="11.25" thickBot="1" x14ac:dyDescent="0.2">
      <c r="A30138" s="139" t="s">
        <v>366</v>
      </c>
      <c r="B30138" s="112"/>
      <c r="C30138" s="136">
        <v>0</v>
      </c>
      <c r="D30138" s="141" t="s">
        <v>14501</v>
      </c>
    </row>
    <row r="30139" spans="1:19" ht="10.5" x14ac:dyDescent="0.15">
      <c r="A30139" s="112"/>
    </row>
    <row r="30140" spans="1:19" x14ac:dyDescent="0.15">
      <c r="A30140" s="129"/>
      <c r="B30140" s="86" t="s">
        <v>1676</v>
      </c>
    </row>
    <row r="30141" spans="1:19" ht="9.75" thickBot="1" x14ac:dyDescent="0.2">
      <c r="A30141" s="81" t="s">
        <v>5871</v>
      </c>
    </row>
    <row r="30142" spans="1:19" ht="11.25" thickBot="1" x14ac:dyDescent="0.2">
      <c r="A30142" s="106" t="s">
        <v>357</v>
      </c>
      <c r="B30142" s="106" t="s">
        <v>358</v>
      </c>
      <c r="C30142" s="146" t="s">
        <v>14494</v>
      </c>
      <c r="D30142" s="146" t="s">
        <v>14495</v>
      </c>
      <c r="E30142" s="146" t="s">
        <v>14496</v>
      </c>
      <c r="F30142" s="146" t="s">
        <v>0</v>
      </c>
      <c r="G30142" s="146" t="s">
        <v>1</v>
      </c>
      <c r="H30142" s="146" t="s">
        <v>2</v>
      </c>
      <c r="I30142" s="146" t="s">
        <v>14497</v>
      </c>
      <c r="J30142" s="146" t="s">
        <v>3</v>
      </c>
      <c r="K30142" s="146" t="s">
        <v>14498</v>
      </c>
      <c r="L30142" s="146" t="s">
        <v>7</v>
      </c>
      <c r="M30142" s="146" t="s">
        <v>14499</v>
      </c>
      <c r="N30142" s="146" t="s">
        <v>10</v>
      </c>
      <c r="O30142" s="146" t="s">
        <v>11</v>
      </c>
      <c r="P30142" s="146" t="s">
        <v>12</v>
      </c>
      <c r="Q30142" s="146" t="s">
        <v>13</v>
      </c>
      <c r="R30142" s="146" t="s">
        <v>14</v>
      </c>
      <c r="S30142" s="146" t="s">
        <v>15</v>
      </c>
    </row>
    <row r="30143" spans="1:19" ht="11.25" thickBot="1" x14ac:dyDescent="0.2">
      <c r="A30143" s="107">
        <v>1</v>
      </c>
      <c r="B30143" s="132">
        <v>0.54540509259259262</v>
      </c>
      <c r="C30143" s="108">
        <v>52.359000000000002</v>
      </c>
      <c r="D30143" s="141" t="s">
        <v>14500</v>
      </c>
      <c r="E30143" s="108">
        <v>52.359000000000002</v>
      </c>
      <c r="F30143" s="108">
        <v>6876.6469999999999</v>
      </c>
      <c r="G30143" s="108">
        <v>56423.828999999998</v>
      </c>
      <c r="H30143" s="108">
        <v>1179.713</v>
      </c>
      <c r="I30143" s="108">
        <v>-88.006</v>
      </c>
      <c r="J30143" s="108">
        <v>639.96</v>
      </c>
      <c r="K30143" s="108">
        <v>-75.242999999999995</v>
      </c>
      <c r="L30143" s="133">
        <v>0.63663000000000003</v>
      </c>
      <c r="M30143" s="141" t="s">
        <v>14500</v>
      </c>
      <c r="N30143" s="108">
        <v>44.191000000000003</v>
      </c>
      <c r="O30143" s="108">
        <v>83.21</v>
      </c>
      <c r="P30143" s="108">
        <v>11162.145</v>
      </c>
      <c r="Q30143" s="108">
        <v>144334.31</v>
      </c>
      <c r="R30143" s="108">
        <v>289.72199999999998</v>
      </c>
      <c r="S30143" s="108">
        <v>578.30100000000004</v>
      </c>
    </row>
    <row r="30144" spans="1:19" ht="11.25" thickBot="1" x14ac:dyDescent="0.2">
      <c r="A30144" s="112"/>
    </row>
    <row r="30145" spans="1:19" ht="11.25" thickBot="1" x14ac:dyDescent="0.2">
      <c r="A30145" s="135" t="s">
        <v>362</v>
      </c>
      <c r="B30145" s="112"/>
      <c r="C30145" s="136">
        <v>52.359000000000002</v>
      </c>
      <c r="D30145" s="141" t="s">
        <v>14501</v>
      </c>
      <c r="E30145" s="136">
        <v>52.359000000000002</v>
      </c>
      <c r="F30145" s="136">
        <v>6876.6469999999999</v>
      </c>
      <c r="G30145" s="136">
        <v>56423.828999999998</v>
      </c>
      <c r="H30145" s="136">
        <v>1179.713</v>
      </c>
      <c r="I30145" s="136">
        <v>-88.006</v>
      </c>
      <c r="J30145" s="136">
        <v>639.96</v>
      </c>
      <c r="K30145" s="136">
        <v>-75.242999999999995</v>
      </c>
      <c r="L30145" s="137">
        <v>0.63663000000000003</v>
      </c>
      <c r="M30145" s="141" t="s">
        <v>14501</v>
      </c>
      <c r="N30145" s="136">
        <v>44.191000000000003</v>
      </c>
      <c r="O30145" s="136">
        <v>83.21</v>
      </c>
      <c r="P30145" s="136">
        <v>11162.145</v>
      </c>
      <c r="Q30145" s="136">
        <v>144334.31</v>
      </c>
      <c r="R30145" s="136">
        <v>289.72199999999998</v>
      </c>
      <c r="S30145" s="136">
        <v>578.30100000000004</v>
      </c>
    </row>
    <row r="30146" spans="1:19" ht="11.25" thickBot="1" x14ac:dyDescent="0.2">
      <c r="A30146" s="112"/>
    </row>
    <row r="30147" spans="1:19" ht="11.25" thickBot="1" x14ac:dyDescent="0.2">
      <c r="A30147" s="138" t="s">
        <v>364</v>
      </c>
      <c r="B30147" s="112"/>
      <c r="C30147" s="136">
        <v>0</v>
      </c>
      <c r="D30147" s="141" t="s">
        <v>14501</v>
      </c>
      <c r="E30147" s="136">
        <v>0</v>
      </c>
      <c r="F30147" s="136">
        <v>0</v>
      </c>
      <c r="G30147" s="136">
        <v>0</v>
      </c>
      <c r="H30147" s="136">
        <v>0</v>
      </c>
      <c r="I30147" s="136">
        <v>0</v>
      </c>
      <c r="J30147" s="136">
        <v>0</v>
      </c>
      <c r="K30147" s="136">
        <v>0</v>
      </c>
      <c r="L30147" s="140" t="s">
        <v>3713</v>
      </c>
      <c r="M30147" s="141" t="s">
        <v>14501</v>
      </c>
      <c r="N30147" s="136">
        <v>0</v>
      </c>
      <c r="O30147" s="136">
        <v>0</v>
      </c>
      <c r="P30147" s="136">
        <v>0</v>
      </c>
      <c r="Q30147" s="136">
        <v>0</v>
      </c>
      <c r="R30147" s="136">
        <v>0</v>
      </c>
      <c r="S30147" s="136">
        <v>0</v>
      </c>
    </row>
    <row r="30148" spans="1:19" ht="11.25" thickBot="1" x14ac:dyDescent="0.2">
      <c r="A30148" s="112"/>
    </row>
    <row r="30149" spans="1:19" ht="11.25" thickBot="1" x14ac:dyDescent="0.2">
      <c r="A30149" s="139" t="s">
        <v>366</v>
      </c>
      <c r="B30149" s="112"/>
      <c r="C30149" s="136">
        <v>0</v>
      </c>
      <c r="D30149" s="141" t="s">
        <v>14501</v>
      </c>
      <c r="E30149" s="136">
        <v>0</v>
      </c>
      <c r="F30149" s="136">
        <v>0</v>
      </c>
      <c r="G30149" s="136">
        <v>0</v>
      </c>
      <c r="H30149" s="136">
        <v>0</v>
      </c>
      <c r="I30149" s="136">
        <v>0</v>
      </c>
      <c r="J30149" s="136">
        <v>0</v>
      </c>
      <c r="K30149" s="136">
        <v>0</v>
      </c>
      <c r="L30149" s="140">
        <v>0</v>
      </c>
      <c r="M30149" s="141" t="s">
        <v>14501</v>
      </c>
      <c r="N30149" s="136">
        <v>0</v>
      </c>
      <c r="O30149" s="136">
        <v>0</v>
      </c>
      <c r="P30149" s="136">
        <v>0</v>
      </c>
      <c r="Q30149" s="136">
        <v>0</v>
      </c>
      <c r="R30149" s="136">
        <v>0</v>
      </c>
      <c r="S30149" s="136">
        <v>0</v>
      </c>
    </row>
    <row r="30150" spans="1:19" ht="11.25" thickBot="1" x14ac:dyDescent="0.2">
      <c r="A30150" s="112"/>
    </row>
    <row r="30151" spans="1:19" ht="11.25" thickBot="1" x14ac:dyDescent="0.2">
      <c r="A30151" s="106" t="s">
        <v>357</v>
      </c>
      <c r="B30151" s="106" t="s">
        <v>358</v>
      </c>
      <c r="C30151" s="146" t="s">
        <v>16</v>
      </c>
      <c r="D30151" s="146" t="s">
        <v>14502</v>
      </c>
      <c r="E30151" s="146" t="s">
        <v>14503</v>
      </c>
      <c r="F30151" s="146" t="s">
        <v>20</v>
      </c>
      <c r="G30151" s="146" t="s">
        <v>21</v>
      </c>
      <c r="H30151" s="146" t="s">
        <v>22</v>
      </c>
      <c r="I30151" s="146" t="s">
        <v>23</v>
      </c>
      <c r="J30151" s="146" t="s">
        <v>24</v>
      </c>
      <c r="K30151" s="146" t="s">
        <v>26</v>
      </c>
      <c r="L30151" s="146" t="s">
        <v>14504</v>
      </c>
      <c r="M30151" s="146" t="s">
        <v>27</v>
      </c>
      <c r="N30151" s="146" t="s">
        <v>28</v>
      </c>
      <c r="O30151" s="146" t="s">
        <v>29</v>
      </c>
      <c r="P30151" s="146" t="s">
        <v>30</v>
      </c>
      <c r="Q30151" s="146" t="s">
        <v>14505</v>
      </c>
      <c r="R30151" s="146" t="s">
        <v>32</v>
      </c>
      <c r="S30151" s="146" t="s">
        <v>33</v>
      </c>
    </row>
    <row r="30152" spans="1:19" ht="11.25" thickBot="1" x14ac:dyDescent="0.2">
      <c r="A30152" s="107">
        <v>1</v>
      </c>
      <c r="B30152" s="132">
        <v>0.54540509259259262</v>
      </c>
      <c r="C30152" s="108">
        <v>7418.7479999999996</v>
      </c>
      <c r="D30152" s="108">
        <v>1889.9949999999999</v>
      </c>
      <c r="E30152" s="141" t="s">
        <v>14500</v>
      </c>
      <c r="F30152" s="133">
        <v>0.58226</v>
      </c>
      <c r="G30152" s="108">
        <v>412.24099999999999</v>
      </c>
      <c r="H30152" s="141" t="s">
        <v>14634</v>
      </c>
      <c r="I30152" s="108">
        <v>3766.72</v>
      </c>
      <c r="J30152" s="108">
        <v>103915.61</v>
      </c>
      <c r="K30152" s="133">
        <v>0.57740000000000002</v>
      </c>
      <c r="L30152" s="108">
        <v>202.81399999999999</v>
      </c>
      <c r="M30152" s="108">
        <v>58.906999999999996</v>
      </c>
      <c r="N30152" s="108">
        <v>380.11900000000003</v>
      </c>
      <c r="O30152" s="141" t="s">
        <v>14500</v>
      </c>
      <c r="P30152" s="141" t="s">
        <v>14500</v>
      </c>
      <c r="Q30152" s="108">
        <v>-409.19299999999998</v>
      </c>
      <c r="R30152" s="108">
        <v>-13.704000000000001</v>
      </c>
      <c r="S30152" s="141" t="s">
        <v>14500</v>
      </c>
    </row>
    <row r="30153" spans="1:19" ht="11.25" thickBot="1" x14ac:dyDescent="0.2">
      <c r="A30153" s="112"/>
    </row>
    <row r="30154" spans="1:19" ht="11.25" thickBot="1" x14ac:dyDescent="0.2">
      <c r="A30154" s="135" t="s">
        <v>362</v>
      </c>
      <c r="B30154" s="112"/>
      <c r="C30154" s="136">
        <v>7418.7479999999996</v>
      </c>
      <c r="D30154" s="136">
        <v>1889.9949999999999</v>
      </c>
      <c r="E30154" s="141" t="s">
        <v>14501</v>
      </c>
      <c r="F30154" s="137">
        <v>0.58226</v>
      </c>
      <c r="G30154" s="136">
        <v>412.24099999999999</v>
      </c>
      <c r="H30154" s="141" t="s">
        <v>14636</v>
      </c>
      <c r="I30154" s="136">
        <v>3766.72</v>
      </c>
      <c r="J30154" s="136">
        <v>103915.61</v>
      </c>
      <c r="K30154" s="137">
        <v>0.57740000000000002</v>
      </c>
      <c r="L30154" s="136">
        <v>202.81399999999999</v>
      </c>
      <c r="M30154" s="136">
        <v>58.906999999999996</v>
      </c>
      <c r="N30154" s="136">
        <v>380.11900000000003</v>
      </c>
      <c r="O30154" s="141" t="s">
        <v>14501</v>
      </c>
      <c r="P30154" s="141" t="s">
        <v>14501</v>
      </c>
      <c r="Q30154" s="136">
        <v>-409.19299999999998</v>
      </c>
      <c r="R30154" s="136">
        <v>-13.704000000000001</v>
      </c>
      <c r="S30154" s="141" t="s">
        <v>14501</v>
      </c>
    </row>
    <row r="30155" spans="1:19" ht="11.25" thickBot="1" x14ac:dyDescent="0.2">
      <c r="A30155" s="112"/>
    </row>
    <row r="30156" spans="1:19" ht="11.25" thickBot="1" x14ac:dyDescent="0.2">
      <c r="A30156" s="138" t="s">
        <v>364</v>
      </c>
      <c r="B30156" s="112"/>
      <c r="C30156" s="136">
        <v>0</v>
      </c>
      <c r="D30156" s="136">
        <v>0</v>
      </c>
      <c r="E30156" s="141" t="s">
        <v>14501</v>
      </c>
      <c r="F30156" s="140" t="s">
        <v>3713</v>
      </c>
      <c r="G30156" s="136">
        <v>0</v>
      </c>
      <c r="H30156" s="141" t="s">
        <v>14501</v>
      </c>
      <c r="I30156" s="136">
        <v>0</v>
      </c>
      <c r="J30156" s="136">
        <v>0</v>
      </c>
      <c r="K30156" s="140" t="s">
        <v>3713</v>
      </c>
      <c r="L30156" s="136">
        <v>0</v>
      </c>
      <c r="M30156" s="136">
        <v>0</v>
      </c>
      <c r="N30156" s="136">
        <v>0</v>
      </c>
      <c r="O30156" s="141" t="s">
        <v>14501</v>
      </c>
      <c r="P30156" s="141" t="s">
        <v>14501</v>
      </c>
      <c r="Q30156" s="136">
        <v>0</v>
      </c>
      <c r="R30156" s="136">
        <v>0</v>
      </c>
      <c r="S30156" s="141" t="s">
        <v>14501</v>
      </c>
    </row>
    <row r="30157" spans="1:19" ht="11.25" thickBot="1" x14ac:dyDescent="0.2">
      <c r="A30157" s="112"/>
    </row>
    <row r="30158" spans="1:19" ht="11.25" thickBot="1" x14ac:dyDescent="0.2">
      <c r="A30158" s="139" t="s">
        <v>366</v>
      </c>
      <c r="B30158" s="112"/>
      <c r="C30158" s="136">
        <v>0</v>
      </c>
      <c r="D30158" s="136">
        <v>0</v>
      </c>
      <c r="E30158" s="141" t="s">
        <v>14501</v>
      </c>
      <c r="F30158" s="140">
        <v>0</v>
      </c>
      <c r="G30158" s="136">
        <v>0</v>
      </c>
      <c r="H30158" s="141" t="s">
        <v>14501</v>
      </c>
      <c r="I30158" s="136">
        <v>0</v>
      </c>
      <c r="J30158" s="136">
        <v>0</v>
      </c>
      <c r="K30158" s="140">
        <v>0</v>
      </c>
      <c r="L30158" s="136">
        <v>0</v>
      </c>
      <c r="M30158" s="136">
        <v>0</v>
      </c>
      <c r="N30158" s="136">
        <v>0</v>
      </c>
      <c r="O30158" s="141" t="s">
        <v>14501</v>
      </c>
      <c r="P30158" s="141" t="s">
        <v>14501</v>
      </c>
      <c r="Q30158" s="136">
        <v>0</v>
      </c>
      <c r="R30158" s="136">
        <v>0</v>
      </c>
      <c r="S30158" s="141" t="s">
        <v>14501</v>
      </c>
    </row>
    <row r="30159" spans="1:19" ht="11.25" thickBot="1" x14ac:dyDescent="0.2">
      <c r="A30159" s="112"/>
    </row>
    <row r="30160" spans="1:19" ht="11.25" thickBot="1" x14ac:dyDescent="0.2">
      <c r="A30160" s="106" t="s">
        <v>357</v>
      </c>
      <c r="B30160" s="106" t="s">
        <v>358</v>
      </c>
      <c r="C30160" s="146" t="s">
        <v>35</v>
      </c>
      <c r="D30160" s="146" t="s">
        <v>36</v>
      </c>
      <c r="E30160" s="146" t="s">
        <v>14506</v>
      </c>
      <c r="F30160" s="146" t="s">
        <v>38</v>
      </c>
      <c r="G30160" s="146" t="s">
        <v>39</v>
      </c>
      <c r="H30160" s="146" t="s">
        <v>41</v>
      </c>
      <c r="I30160" s="146" t="s">
        <v>42</v>
      </c>
      <c r="J30160" s="146" t="s">
        <v>43</v>
      </c>
      <c r="K30160" s="146" t="s">
        <v>44</v>
      </c>
      <c r="L30160" s="146" t="s">
        <v>45</v>
      </c>
      <c r="M30160" s="146" t="s">
        <v>46</v>
      </c>
      <c r="N30160" s="146" t="s">
        <v>47</v>
      </c>
      <c r="O30160" s="146" t="s">
        <v>48</v>
      </c>
      <c r="P30160" s="146" t="s">
        <v>49</v>
      </c>
      <c r="Q30160" s="146" t="s">
        <v>50</v>
      </c>
      <c r="R30160" s="146" t="s">
        <v>51</v>
      </c>
      <c r="S30160" s="146" t="s">
        <v>52</v>
      </c>
    </row>
    <row r="30161" spans="1:19" ht="11.25" thickBot="1" x14ac:dyDescent="0.2">
      <c r="A30161" s="107">
        <v>1</v>
      </c>
      <c r="B30161" s="132">
        <v>0.54540509259259262</v>
      </c>
      <c r="C30161" s="133">
        <v>0.50982000000000005</v>
      </c>
      <c r="D30161" s="108">
        <v>1173.354</v>
      </c>
      <c r="E30161" s="108">
        <v>83.271000000000001</v>
      </c>
      <c r="F30161" s="141" t="s">
        <v>14500</v>
      </c>
      <c r="G30161" s="108">
        <v>153.52199999999999</v>
      </c>
      <c r="H30161" s="108">
        <v>38017.192000000003</v>
      </c>
      <c r="I30161" s="108">
        <v>820.399</v>
      </c>
      <c r="J30161" s="108">
        <v>2402.634</v>
      </c>
      <c r="K30161" s="108">
        <v>314.358</v>
      </c>
      <c r="L30161" s="108">
        <v>318.952</v>
      </c>
      <c r="M30161" s="141" t="s">
        <v>14500</v>
      </c>
      <c r="N30161" s="108">
        <v>146.39699999999999</v>
      </c>
      <c r="O30161" s="108">
        <v>158.61600000000001</v>
      </c>
      <c r="P30161" s="108">
        <v>74.432000000000002</v>
      </c>
      <c r="Q30161" s="108">
        <v>75.254999999999995</v>
      </c>
      <c r="R30161" s="108">
        <v>75.665999999999997</v>
      </c>
      <c r="S30161" s="108">
        <v>162.58199999999999</v>
      </c>
    </row>
    <row r="30162" spans="1:19" ht="11.25" thickBot="1" x14ac:dyDescent="0.2">
      <c r="A30162" s="112"/>
    </row>
    <row r="30163" spans="1:19" ht="11.25" thickBot="1" x14ac:dyDescent="0.2">
      <c r="A30163" s="135" t="s">
        <v>362</v>
      </c>
      <c r="B30163" s="112"/>
      <c r="C30163" s="137">
        <v>0.50982000000000005</v>
      </c>
      <c r="D30163" s="136">
        <v>1173.354</v>
      </c>
      <c r="E30163" s="136">
        <v>83.271000000000001</v>
      </c>
      <c r="F30163" s="141" t="s">
        <v>14501</v>
      </c>
      <c r="G30163" s="136">
        <v>153.52199999999999</v>
      </c>
      <c r="H30163" s="136">
        <v>38017.192000000003</v>
      </c>
      <c r="I30163" s="136">
        <v>820.399</v>
      </c>
      <c r="J30163" s="136">
        <v>2402.634</v>
      </c>
      <c r="K30163" s="136">
        <v>314.358</v>
      </c>
      <c r="L30163" s="136">
        <v>318.952</v>
      </c>
      <c r="M30163" s="141" t="s">
        <v>14501</v>
      </c>
      <c r="N30163" s="136">
        <v>146.39699999999999</v>
      </c>
      <c r="O30163" s="136">
        <v>158.61600000000001</v>
      </c>
      <c r="P30163" s="136">
        <v>74.432000000000002</v>
      </c>
      <c r="Q30163" s="136">
        <v>75.254999999999995</v>
      </c>
      <c r="R30163" s="136">
        <v>75.665999999999997</v>
      </c>
      <c r="S30163" s="136">
        <v>162.58199999999999</v>
      </c>
    </row>
    <row r="30164" spans="1:19" ht="11.25" thickBot="1" x14ac:dyDescent="0.2">
      <c r="A30164" s="112"/>
    </row>
    <row r="30165" spans="1:19" ht="11.25" thickBot="1" x14ac:dyDescent="0.2">
      <c r="A30165" s="138" t="s">
        <v>364</v>
      </c>
      <c r="B30165" s="112"/>
      <c r="C30165" s="140" t="s">
        <v>3713</v>
      </c>
      <c r="D30165" s="136">
        <v>0</v>
      </c>
      <c r="E30165" s="136">
        <v>0</v>
      </c>
      <c r="F30165" s="141" t="s">
        <v>14501</v>
      </c>
      <c r="G30165" s="136">
        <v>0</v>
      </c>
      <c r="H30165" s="136">
        <v>0</v>
      </c>
      <c r="I30165" s="136">
        <v>0</v>
      </c>
      <c r="J30165" s="136">
        <v>0</v>
      </c>
      <c r="K30165" s="136">
        <v>0</v>
      </c>
      <c r="L30165" s="136">
        <v>0</v>
      </c>
      <c r="M30165" s="141" t="s">
        <v>14501</v>
      </c>
      <c r="N30165" s="136">
        <v>0</v>
      </c>
      <c r="O30165" s="136">
        <v>0</v>
      </c>
      <c r="P30165" s="136">
        <v>0</v>
      </c>
      <c r="Q30165" s="136">
        <v>0</v>
      </c>
      <c r="R30165" s="136">
        <v>0</v>
      </c>
      <c r="S30165" s="136">
        <v>0</v>
      </c>
    </row>
    <row r="30166" spans="1:19" ht="11.25" thickBot="1" x14ac:dyDescent="0.2">
      <c r="A30166" s="112"/>
    </row>
    <row r="30167" spans="1:19" ht="11.25" thickBot="1" x14ac:dyDescent="0.2">
      <c r="A30167" s="139" t="s">
        <v>366</v>
      </c>
      <c r="B30167" s="112"/>
      <c r="C30167" s="140">
        <v>0</v>
      </c>
      <c r="D30167" s="136">
        <v>0</v>
      </c>
      <c r="E30167" s="136">
        <v>0</v>
      </c>
      <c r="F30167" s="141" t="s">
        <v>14501</v>
      </c>
      <c r="G30167" s="136">
        <v>0</v>
      </c>
      <c r="H30167" s="136">
        <v>0</v>
      </c>
      <c r="I30167" s="136">
        <v>0</v>
      </c>
      <c r="J30167" s="136">
        <v>0</v>
      </c>
      <c r="K30167" s="136">
        <v>0</v>
      </c>
      <c r="L30167" s="136">
        <v>0</v>
      </c>
      <c r="M30167" s="141" t="s">
        <v>14501</v>
      </c>
      <c r="N30167" s="136">
        <v>0</v>
      </c>
      <c r="O30167" s="136">
        <v>0</v>
      </c>
      <c r="P30167" s="136">
        <v>0</v>
      </c>
      <c r="Q30167" s="136">
        <v>0</v>
      </c>
      <c r="R30167" s="136">
        <v>0</v>
      </c>
      <c r="S30167" s="136">
        <v>0</v>
      </c>
    </row>
    <row r="30168" spans="1:19" ht="11.25" thickBot="1" x14ac:dyDescent="0.2">
      <c r="A30168" s="112"/>
    </row>
    <row r="30169" spans="1:19" ht="11.25" thickBot="1" x14ac:dyDescent="0.2">
      <c r="A30169" s="106" t="s">
        <v>357</v>
      </c>
      <c r="B30169" s="106" t="s">
        <v>358</v>
      </c>
      <c r="C30169" s="146" t="s">
        <v>53</v>
      </c>
      <c r="D30169" s="146" t="s">
        <v>54</v>
      </c>
      <c r="E30169" s="146" t="s">
        <v>55</v>
      </c>
      <c r="F30169" s="146" t="s">
        <v>56</v>
      </c>
      <c r="G30169" s="146" t="s">
        <v>14507</v>
      </c>
      <c r="H30169" s="146" t="s">
        <v>57</v>
      </c>
      <c r="I30169" s="146" t="s">
        <v>59</v>
      </c>
      <c r="J30169" s="146" t="s">
        <v>14508</v>
      </c>
      <c r="K30169" s="146" t="s">
        <v>60</v>
      </c>
      <c r="L30169" s="146" t="s">
        <v>61</v>
      </c>
      <c r="M30169" s="146" t="s">
        <v>62</v>
      </c>
      <c r="N30169" s="146" t="s">
        <v>14509</v>
      </c>
      <c r="O30169" s="146" t="s">
        <v>63</v>
      </c>
      <c r="P30169" s="146" t="s">
        <v>64</v>
      </c>
      <c r="Q30169" s="146" t="s">
        <v>66</v>
      </c>
      <c r="R30169" s="146" t="s">
        <v>14510</v>
      </c>
      <c r="S30169" s="146" t="s">
        <v>67</v>
      </c>
    </row>
    <row r="30170" spans="1:19" ht="11.25" thickBot="1" x14ac:dyDescent="0.2">
      <c r="A30170" s="107">
        <v>1</v>
      </c>
      <c r="B30170" s="132">
        <v>0.54540509259259262</v>
      </c>
      <c r="C30170" s="141" t="s">
        <v>14500</v>
      </c>
      <c r="D30170" s="108">
        <v>77.105000000000004</v>
      </c>
      <c r="E30170" s="108">
        <v>77.721999999999994</v>
      </c>
      <c r="F30170" s="108">
        <v>78.338999999999999</v>
      </c>
      <c r="G30170" s="108">
        <v>78.956000000000003</v>
      </c>
      <c r="H30170" s="108">
        <v>967.54899999999998</v>
      </c>
      <c r="I30170" s="108">
        <v>1353.24</v>
      </c>
      <c r="J30170" s="141" t="s">
        <v>14639</v>
      </c>
      <c r="K30170" s="141" t="s">
        <v>14500</v>
      </c>
      <c r="L30170" s="141" t="s">
        <v>14500</v>
      </c>
      <c r="M30170" s="108">
        <v>164.495</v>
      </c>
      <c r="N30170" s="108">
        <v>192.643</v>
      </c>
      <c r="O30170" s="141" t="s">
        <v>14500</v>
      </c>
      <c r="P30170" s="108">
        <v>7370.4279999999999</v>
      </c>
      <c r="Q30170" s="133">
        <v>0.39348</v>
      </c>
      <c r="R30170" s="141" t="s">
        <v>14500</v>
      </c>
      <c r="S30170" s="108">
        <v>1164.8510000000001</v>
      </c>
    </row>
    <row r="30171" spans="1:19" ht="11.25" thickBot="1" x14ac:dyDescent="0.2">
      <c r="A30171" s="112"/>
    </row>
    <row r="30172" spans="1:19" ht="11.25" thickBot="1" x14ac:dyDescent="0.2">
      <c r="A30172" s="135" t="s">
        <v>362</v>
      </c>
      <c r="B30172" s="112"/>
      <c r="C30172" s="141" t="s">
        <v>14501</v>
      </c>
      <c r="D30172" s="136">
        <v>77.105000000000004</v>
      </c>
      <c r="E30172" s="136">
        <v>77.721999999999994</v>
      </c>
      <c r="F30172" s="136">
        <v>78.338999999999999</v>
      </c>
      <c r="G30172" s="136">
        <v>78.956000000000003</v>
      </c>
      <c r="H30172" s="136">
        <v>967.54899999999998</v>
      </c>
      <c r="I30172" s="136">
        <v>1353.24</v>
      </c>
      <c r="J30172" s="141" t="s">
        <v>14641</v>
      </c>
      <c r="K30172" s="141" t="s">
        <v>14501</v>
      </c>
      <c r="L30172" s="141" t="s">
        <v>14501</v>
      </c>
      <c r="M30172" s="136">
        <v>164.495</v>
      </c>
      <c r="N30172" s="136">
        <v>192.643</v>
      </c>
      <c r="O30172" s="141" t="s">
        <v>14501</v>
      </c>
      <c r="P30172" s="136">
        <v>7370.4279999999999</v>
      </c>
      <c r="Q30172" s="137">
        <v>0.39348</v>
      </c>
      <c r="R30172" s="141" t="s">
        <v>14501</v>
      </c>
      <c r="S30172" s="136">
        <v>1164.8510000000001</v>
      </c>
    </row>
    <row r="30173" spans="1:19" ht="11.25" thickBot="1" x14ac:dyDescent="0.2">
      <c r="A30173" s="112"/>
    </row>
    <row r="30174" spans="1:19" ht="11.25" thickBot="1" x14ac:dyDescent="0.2">
      <c r="A30174" s="138" t="s">
        <v>364</v>
      </c>
      <c r="B30174" s="112"/>
      <c r="C30174" s="141" t="s">
        <v>14501</v>
      </c>
      <c r="D30174" s="136">
        <v>0</v>
      </c>
      <c r="E30174" s="136">
        <v>0</v>
      </c>
      <c r="F30174" s="136">
        <v>0</v>
      </c>
      <c r="G30174" s="136">
        <v>0</v>
      </c>
      <c r="H30174" s="136">
        <v>0</v>
      </c>
      <c r="I30174" s="136">
        <v>0</v>
      </c>
      <c r="J30174" s="141" t="s">
        <v>14501</v>
      </c>
      <c r="K30174" s="141" t="s">
        <v>14501</v>
      </c>
      <c r="L30174" s="141" t="s">
        <v>14501</v>
      </c>
      <c r="M30174" s="136">
        <v>0</v>
      </c>
      <c r="N30174" s="136">
        <v>0</v>
      </c>
      <c r="O30174" s="141" t="s">
        <v>14501</v>
      </c>
      <c r="P30174" s="136">
        <v>0</v>
      </c>
      <c r="Q30174" s="140" t="s">
        <v>3713</v>
      </c>
      <c r="R30174" s="141" t="s">
        <v>14501</v>
      </c>
      <c r="S30174" s="136">
        <v>0</v>
      </c>
    </row>
    <row r="30175" spans="1:19" ht="11.25" thickBot="1" x14ac:dyDescent="0.2">
      <c r="A30175" s="112"/>
    </row>
    <row r="30176" spans="1:19" ht="11.25" thickBot="1" x14ac:dyDescent="0.2">
      <c r="A30176" s="139" t="s">
        <v>366</v>
      </c>
      <c r="B30176" s="112"/>
      <c r="C30176" s="141" t="s">
        <v>14501</v>
      </c>
      <c r="D30176" s="136">
        <v>0</v>
      </c>
      <c r="E30176" s="136">
        <v>0</v>
      </c>
      <c r="F30176" s="136">
        <v>0</v>
      </c>
      <c r="G30176" s="136">
        <v>0</v>
      </c>
      <c r="H30176" s="136">
        <v>0</v>
      </c>
      <c r="I30176" s="136">
        <v>0</v>
      </c>
      <c r="J30176" s="141" t="s">
        <v>14501</v>
      </c>
      <c r="K30176" s="141" t="s">
        <v>14501</v>
      </c>
      <c r="L30176" s="141" t="s">
        <v>14501</v>
      </c>
      <c r="M30176" s="136">
        <v>0</v>
      </c>
      <c r="N30176" s="136">
        <v>0</v>
      </c>
      <c r="O30176" s="141" t="s">
        <v>14501</v>
      </c>
      <c r="P30176" s="136">
        <v>0</v>
      </c>
      <c r="Q30176" s="140">
        <v>0</v>
      </c>
      <c r="R30176" s="141" t="s">
        <v>14501</v>
      </c>
      <c r="S30176" s="136">
        <v>0</v>
      </c>
    </row>
    <row r="30177" spans="1:19" ht="11.25" thickBot="1" x14ac:dyDescent="0.2">
      <c r="A30177" s="112"/>
    </row>
    <row r="30178" spans="1:19" ht="11.25" thickBot="1" x14ac:dyDescent="0.2">
      <c r="A30178" s="106" t="s">
        <v>357</v>
      </c>
      <c r="B30178" s="106" t="s">
        <v>358</v>
      </c>
      <c r="C30178" s="146" t="s">
        <v>68</v>
      </c>
      <c r="D30178" s="146" t="s">
        <v>14511</v>
      </c>
    </row>
    <row r="30179" spans="1:19" ht="11.25" thickBot="1" x14ac:dyDescent="0.2">
      <c r="A30179" s="107">
        <v>1</v>
      </c>
      <c r="B30179" s="132">
        <v>0.54540509259259262</v>
      </c>
      <c r="C30179" s="108">
        <v>169.43</v>
      </c>
      <c r="D30179" s="141" t="s">
        <v>14500</v>
      </c>
    </row>
    <row r="30180" spans="1:19" ht="11.25" thickBot="1" x14ac:dyDescent="0.2">
      <c r="A30180" s="112"/>
    </row>
    <row r="30181" spans="1:19" ht="11.25" thickBot="1" x14ac:dyDescent="0.2">
      <c r="A30181" s="135" t="s">
        <v>362</v>
      </c>
      <c r="B30181" s="112"/>
      <c r="C30181" s="136">
        <v>169.43</v>
      </c>
      <c r="D30181" s="141" t="s">
        <v>14501</v>
      </c>
    </row>
    <row r="30182" spans="1:19" ht="11.25" thickBot="1" x14ac:dyDescent="0.2">
      <c r="A30182" s="112"/>
    </row>
    <row r="30183" spans="1:19" ht="11.25" thickBot="1" x14ac:dyDescent="0.2">
      <c r="A30183" s="138" t="s">
        <v>364</v>
      </c>
      <c r="B30183" s="112"/>
      <c r="C30183" s="136">
        <v>0</v>
      </c>
      <c r="D30183" s="141" t="s">
        <v>14501</v>
      </c>
    </row>
    <row r="30184" spans="1:19" ht="11.25" thickBot="1" x14ac:dyDescent="0.2">
      <c r="A30184" s="112"/>
    </row>
    <row r="30185" spans="1:19" ht="11.25" thickBot="1" x14ac:dyDescent="0.2">
      <c r="A30185" s="139" t="s">
        <v>366</v>
      </c>
      <c r="B30185" s="112"/>
      <c r="C30185" s="136">
        <v>0</v>
      </c>
      <c r="D30185" s="141" t="s">
        <v>14501</v>
      </c>
    </row>
    <row r="30186" spans="1:19" ht="10.5" x14ac:dyDescent="0.15">
      <c r="A30186" s="112"/>
    </row>
    <row r="30187" spans="1:19" x14ac:dyDescent="0.15">
      <c r="A30187" s="129"/>
      <c r="B30187" s="86" t="s">
        <v>1738</v>
      </c>
    </row>
    <row r="30188" spans="1:19" ht="9.75" thickBot="1" x14ac:dyDescent="0.2">
      <c r="A30188" s="81" t="s">
        <v>5871</v>
      </c>
    </row>
    <row r="30189" spans="1:19" ht="11.25" thickBot="1" x14ac:dyDescent="0.2">
      <c r="A30189" s="106" t="s">
        <v>357</v>
      </c>
      <c r="B30189" s="106" t="s">
        <v>358</v>
      </c>
      <c r="C30189" s="146" t="s">
        <v>14494</v>
      </c>
      <c r="D30189" s="146" t="s">
        <v>14495</v>
      </c>
      <c r="E30189" s="146" t="s">
        <v>14496</v>
      </c>
      <c r="F30189" s="146" t="s">
        <v>0</v>
      </c>
      <c r="G30189" s="146" t="s">
        <v>1</v>
      </c>
      <c r="H30189" s="146" t="s">
        <v>2</v>
      </c>
      <c r="I30189" s="146" t="s">
        <v>14497</v>
      </c>
      <c r="J30189" s="146" t="s">
        <v>3</v>
      </c>
      <c r="K30189" s="146" t="s">
        <v>14498</v>
      </c>
      <c r="L30189" s="146" t="s">
        <v>7</v>
      </c>
      <c r="M30189" s="146" t="s">
        <v>14499</v>
      </c>
      <c r="N30189" s="146" t="s">
        <v>10</v>
      </c>
      <c r="O30189" s="146" t="s">
        <v>11</v>
      </c>
      <c r="P30189" s="146" t="s">
        <v>12</v>
      </c>
      <c r="Q30189" s="146" t="s">
        <v>13</v>
      </c>
      <c r="R30189" s="146" t="s">
        <v>14</v>
      </c>
      <c r="S30189" s="146" t="s">
        <v>15</v>
      </c>
    </row>
    <row r="30190" spans="1:19" ht="11.25" thickBot="1" x14ac:dyDescent="0.2">
      <c r="A30190" s="107">
        <v>1</v>
      </c>
      <c r="B30190" s="132">
        <v>0.55053240740740739</v>
      </c>
      <c r="C30190" s="141" t="s">
        <v>14500</v>
      </c>
      <c r="D30190" s="141" t="s">
        <v>14500</v>
      </c>
      <c r="E30190" s="108">
        <v>170.41399999999999</v>
      </c>
      <c r="F30190" s="108">
        <v>8598.8439999999991</v>
      </c>
      <c r="G30190" s="108">
        <v>57663.377</v>
      </c>
      <c r="H30190" s="108">
        <v>1084.7550000000001</v>
      </c>
      <c r="I30190" s="108">
        <v>-102.685</v>
      </c>
      <c r="J30190" s="108">
        <v>719.92499999999995</v>
      </c>
      <c r="K30190" s="108">
        <v>27.186</v>
      </c>
      <c r="L30190" s="133">
        <v>0.76068000000000002</v>
      </c>
      <c r="M30190" s="108">
        <v>149.637</v>
      </c>
      <c r="N30190" s="108">
        <v>187.351</v>
      </c>
      <c r="O30190" s="108">
        <v>128.089</v>
      </c>
      <c r="P30190" s="108">
        <v>18153.708999999999</v>
      </c>
      <c r="Q30190" s="108">
        <v>141637.01</v>
      </c>
      <c r="R30190" s="108">
        <v>320.70999999999998</v>
      </c>
      <c r="S30190" s="108">
        <v>959.21600000000001</v>
      </c>
    </row>
    <row r="30191" spans="1:19" ht="11.25" thickBot="1" x14ac:dyDescent="0.2">
      <c r="A30191" s="112"/>
    </row>
    <row r="30192" spans="1:19" ht="11.25" thickBot="1" x14ac:dyDescent="0.2">
      <c r="A30192" s="135" t="s">
        <v>362</v>
      </c>
      <c r="B30192" s="112"/>
      <c r="C30192" s="141" t="s">
        <v>14501</v>
      </c>
      <c r="D30192" s="141" t="s">
        <v>14501</v>
      </c>
      <c r="E30192" s="136">
        <v>170.41399999999999</v>
      </c>
      <c r="F30192" s="136">
        <v>8598.8439999999991</v>
      </c>
      <c r="G30192" s="136">
        <v>57663.377</v>
      </c>
      <c r="H30192" s="136">
        <v>1084.7550000000001</v>
      </c>
      <c r="I30192" s="136">
        <v>-102.685</v>
      </c>
      <c r="J30192" s="136">
        <v>719.92499999999995</v>
      </c>
      <c r="K30192" s="136">
        <v>27.186</v>
      </c>
      <c r="L30192" s="137">
        <v>0.76068000000000002</v>
      </c>
      <c r="M30192" s="136">
        <v>149.637</v>
      </c>
      <c r="N30192" s="136">
        <v>187.351</v>
      </c>
      <c r="O30192" s="136">
        <v>128.089</v>
      </c>
      <c r="P30192" s="136">
        <v>18153.708999999999</v>
      </c>
      <c r="Q30192" s="136">
        <v>141637.01</v>
      </c>
      <c r="R30192" s="136">
        <v>320.70999999999998</v>
      </c>
      <c r="S30192" s="136">
        <v>959.21600000000001</v>
      </c>
    </row>
    <row r="30193" spans="1:19" ht="11.25" thickBot="1" x14ac:dyDescent="0.2">
      <c r="A30193" s="112"/>
    </row>
    <row r="30194" spans="1:19" ht="11.25" thickBot="1" x14ac:dyDescent="0.2">
      <c r="A30194" s="138" t="s">
        <v>364</v>
      </c>
      <c r="B30194" s="112"/>
      <c r="C30194" s="141" t="s">
        <v>14501</v>
      </c>
      <c r="D30194" s="141" t="s">
        <v>14501</v>
      </c>
      <c r="E30194" s="136">
        <v>0</v>
      </c>
      <c r="F30194" s="136">
        <v>0</v>
      </c>
      <c r="G30194" s="136">
        <v>0</v>
      </c>
      <c r="H30194" s="136">
        <v>0</v>
      </c>
      <c r="I30194" s="136">
        <v>0</v>
      </c>
      <c r="J30194" s="136">
        <v>0</v>
      </c>
      <c r="K30194" s="136">
        <v>0</v>
      </c>
      <c r="L30194" s="140" t="s">
        <v>3713</v>
      </c>
      <c r="M30194" s="136">
        <v>0</v>
      </c>
      <c r="N30194" s="136">
        <v>0</v>
      </c>
      <c r="O30194" s="136">
        <v>0</v>
      </c>
      <c r="P30194" s="136">
        <v>0</v>
      </c>
      <c r="Q30194" s="136">
        <v>0</v>
      </c>
      <c r="R30194" s="136">
        <v>0</v>
      </c>
      <c r="S30194" s="136">
        <v>0</v>
      </c>
    </row>
    <row r="30195" spans="1:19" ht="11.25" thickBot="1" x14ac:dyDescent="0.2">
      <c r="A30195" s="112"/>
    </row>
    <row r="30196" spans="1:19" ht="11.25" thickBot="1" x14ac:dyDescent="0.2">
      <c r="A30196" s="139" t="s">
        <v>366</v>
      </c>
      <c r="B30196" s="112"/>
      <c r="C30196" s="141" t="s">
        <v>14501</v>
      </c>
      <c r="D30196" s="141" t="s">
        <v>14501</v>
      </c>
      <c r="E30196" s="136">
        <v>0</v>
      </c>
      <c r="F30196" s="136">
        <v>0</v>
      </c>
      <c r="G30196" s="136">
        <v>0</v>
      </c>
      <c r="H30196" s="136">
        <v>0</v>
      </c>
      <c r="I30196" s="136">
        <v>0</v>
      </c>
      <c r="J30196" s="136">
        <v>0</v>
      </c>
      <c r="K30196" s="136">
        <v>0</v>
      </c>
      <c r="L30196" s="140">
        <v>0</v>
      </c>
      <c r="M30196" s="136">
        <v>0</v>
      </c>
      <c r="N30196" s="136">
        <v>0</v>
      </c>
      <c r="O30196" s="136">
        <v>0</v>
      </c>
      <c r="P30196" s="136">
        <v>0</v>
      </c>
      <c r="Q30196" s="136">
        <v>0</v>
      </c>
      <c r="R30196" s="136">
        <v>0</v>
      </c>
      <c r="S30196" s="136">
        <v>0</v>
      </c>
    </row>
    <row r="30197" spans="1:19" ht="11.25" thickBot="1" x14ac:dyDescent="0.2">
      <c r="A30197" s="112"/>
    </row>
    <row r="30198" spans="1:19" ht="11.25" thickBot="1" x14ac:dyDescent="0.2">
      <c r="A30198" s="106" t="s">
        <v>357</v>
      </c>
      <c r="B30198" s="106" t="s">
        <v>358</v>
      </c>
      <c r="C30198" s="146" t="s">
        <v>16</v>
      </c>
      <c r="D30198" s="146" t="s">
        <v>14502</v>
      </c>
      <c r="E30198" s="146" t="s">
        <v>14503</v>
      </c>
      <c r="F30198" s="146" t="s">
        <v>20</v>
      </c>
      <c r="G30198" s="146" t="s">
        <v>21</v>
      </c>
      <c r="H30198" s="146" t="s">
        <v>22</v>
      </c>
      <c r="I30198" s="146" t="s">
        <v>23</v>
      </c>
      <c r="J30198" s="146" t="s">
        <v>24</v>
      </c>
      <c r="K30198" s="146" t="s">
        <v>26</v>
      </c>
      <c r="L30198" s="146" t="s">
        <v>14504</v>
      </c>
      <c r="M30198" s="146" t="s">
        <v>27</v>
      </c>
      <c r="N30198" s="146" t="s">
        <v>28</v>
      </c>
      <c r="O30198" s="146" t="s">
        <v>29</v>
      </c>
      <c r="P30198" s="146" t="s">
        <v>30</v>
      </c>
      <c r="Q30198" s="146" t="s">
        <v>14505</v>
      </c>
      <c r="R30198" s="146" t="s">
        <v>32</v>
      </c>
      <c r="S30198" s="146" t="s">
        <v>33</v>
      </c>
    </row>
    <row r="30199" spans="1:19" ht="11.25" thickBot="1" x14ac:dyDescent="0.2">
      <c r="A30199" s="107">
        <v>1</v>
      </c>
      <c r="B30199" s="132">
        <v>0.55053240740740739</v>
      </c>
      <c r="C30199" s="108">
        <v>15736.55</v>
      </c>
      <c r="D30199" s="108">
        <v>3852.4830000000002</v>
      </c>
      <c r="E30199" s="141" t="s">
        <v>14500</v>
      </c>
      <c r="F30199" s="133">
        <v>0.57204999999999995</v>
      </c>
      <c r="G30199" s="108">
        <v>632.57600000000002</v>
      </c>
      <c r="H30199" s="108">
        <v>200.85599999999999</v>
      </c>
      <c r="I30199" s="108">
        <v>5750.4570000000003</v>
      </c>
      <c r="J30199" s="108">
        <v>39117.417999999998</v>
      </c>
      <c r="K30199" s="133">
        <v>0.61312</v>
      </c>
      <c r="L30199" s="108">
        <v>1006.221</v>
      </c>
      <c r="M30199" s="141" t="s">
        <v>14500</v>
      </c>
      <c r="N30199" s="108">
        <v>221.28700000000001</v>
      </c>
      <c r="O30199" s="141" t="s">
        <v>14500</v>
      </c>
      <c r="P30199" s="141" t="s">
        <v>14500</v>
      </c>
      <c r="Q30199" s="108">
        <v>-425.69099999999997</v>
      </c>
      <c r="R30199" s="108">
        <v>26.556999999999999</v>
      </c>
      <c r="S30199" s="108">
        <v>63.664000000000001</v>
      </c>
    </row>
    <row r="30200" spans="1:19" ht="11.25" thickBot="1" x14ac:dyDescent="0.2">
      <c r="A30200" s="112"/>
    </row>
    <row r="30201" spans="1:19" ht="11.25" thickBot="1" x14ac:dyDescent="0.2">
      <c r="A30201" s="135" t="s">
        <v>362</v>
      </c>
      <c r="B30201" s="112"/>
      <c r="C30201" s="136">
        <v>15736.55</v>
      </c>
      <c r="D30201" s="136">
        <v>3852.4830000000002</v>
      </c>
      <c r="E30201" s="141" t="s">
        <v>14501</v>
      </c>
      <c r="F30201" s="137">
        <v>0.57204999999999995</v>
      </c>
      <c r="G30201" s="136">
        <v>632.57600000000002</v>
      </c>
      <c r="H30201" s="136">
        <v>200.85599999999999</v>
      </c>
      <c r="I30201" s="136">
        <v>5750.4570000000003</v>
      </c>
      <c r="J30201" s="136">
        <v>39117.417999999998</v>
      </c>
      <c r="K30201" s="137">
        <v>0.61312</v>
      </c>
      <c r="L30201" s="136">
        <v>1006.221</v>
      </c>
      <c r="M30201" s="141" t="s">
        <v>14501</v>
      </c>
      <c r="N30201" s="136">
        <v>221.28700000000001</v>
      </c>
      <c r="O30201" s="141" t="s">
        <v>14501</v>
      </c>
      <c r="P30201" s="141" t="s">
        <v>14501</v>
      </c>
      <c r="Q30201" s="136">
        <v>-425.69099999999997</v>
      </c>
      <c r="R30201" s="136">
        <v>26.556999999999999</v>
      </c>
      <c r="S30201" s="136">
        <v>63.664000000000001</v>
      </c>
    </row>
    <row r="30202" spans="1:19" ht="11.25" thickBot="1" x14ac:dyDescent="0.2">
      <c r="A30202" s="112"/>
    </row>
    <row r="30203" spans="1:19" ht="11.25" thickBot="1" x14ac:dyDescent="0.2">
      <c r="A30203" s="138" t="s">
        <v>364</v>
      </c>
      <c r="B30203" s="112"/>
      <c r="C30203" s="136">
        <v>0</v>
      </c>
      <c r="D30203" s="136">
        <v>0</v>
      </c>
      <c r="E30203" s="141" t="s">
        <v>14501</v>
      </c>
      <c r="F30203" s="140" t="s">
        <v>3713</v>
      </c>
      <c r="G30203" s="136">
        <v>0</v>
      </c>
      <c r="H30203" s="136">
        <v>0</v>
      </c>
      <c r="I30203" s="136">
        <v>0</v>
      </c>
      <c r="J30203" s="136">
        <v>0</v>
      </c>
      <c r="K30203" s="140" t="s">
        <v>3713</v>
      </c>
      <c r="L30203" s="136">
        <v>0</v>
      </c>
      <c r="M30203" s="141" t="s">
        <v>14501</v>
      </c>
      <c r="N30203" s="136">
        <v>0</v>
      </c>
      <c r="O30203" s="141" t="s">
        <v>14501</v>
      </c>
      <c r="P30203" s="141" t="s">
        <v>14501</v>
      </c>
      <c r="Q30203" s="136">
        <v>0</v>
      </c>
      <c r="R30203" s="136">
        <v>0</v>
      </c>
      <c r="S30203" s="136">
        <v>0</v>
      </c>
    </row>
    <row r="30204" spans="1:19" ht="11.25" thickBot="1" x14ac:dyDescent="0.2">
      <c r="A30204" s="112"/>
    </row>
    <row r="30205" spans="1:19" ht="11.25" thickBot="1" x14ac:dyDescent="0.2">
      <c r="A30205" s="139" t="s">
        <v>366</v>
      </c>
      <c r="B30205" s="112"/>
      <c r="C30205" s="136">
        <v>0</v>
      </c>
      <c r="D30205" s="136">
        <v>0</v>
      </c>
      <c r="E30205" s="141" t="s">
        <v>14501</v>
      </c>
      <c r="F30205" s="140">
        <v>0</v>
      </c>
      <c r="G30205" s="136">
        <v>0</v>
      </c>
      <c r="H30205" s="136">
        <v>0</v>
      </c>
      <c r="I30205" s="136">
        <v>0</v>
      </c>
      <c r="J30205" s="136">
        <v>0</v>
      </c>
      <c r="K30205" s="140">
        <v>0</v>
      </c>
      <c r="L30205" s="136">
        <v>0</v>
      </c>
      <c r="M30205" s="141" t="s">
        <v>14501</v>
      </c>
      <c r="N30205" s="136">
        <v>0</v>
      </c>
      <c r="O30205" s="141" t="s">
        <v>14501</v>
      </c>
      <c r="P30205" s="141" t="s">
        <v>14501</v>
      </c>
      <c r="Q30205" s="136">
        <v>0</v>
      </c>
      <c r="R30205" s="136">
        <v>0</v>
      </c>
      <c r="S30205" s="136">
        <v>0</v>
      </c>
    </row>
    <row r="30206" spans="1:19" ht="11.25" thickBot="1" x14ac:dyDescent="0.2">
      <c r="A30206" s="112"/>
    </row>
    <row r="30207" spans="1:19" ht="11.25" thickBot="1" x14ac:dyDescent="0.2">
      <c r="A30207" s="106" t="s">
        <v>357</v>
      </c>
      <c r="B30207" s="106" t="s">
        <v>358</v>
      </c>
      <c r="C30207" s="146" t="s">
        <v>35</v>
      </c>
      <c r="D30207" s="146" t="s">
        <v>36</v>
      </c>
      <c r="E30207" s="146" t="s">
        <v>14506</v>
      </c>
      <c r="F30207" s="146" t="s">
        <v>38</v>
      </c>
      <c r="G30207" s="146" t="s">
        <v>39</v>
      </c>
      <c r="H30207" s="146" t="s">
        <v>41</v>
      </c>
      <c r="I30207" s="146" t="s">
        <v>42</v>
      </c>
      <c r="J30207" s="146" t="s">
        <v>43</v>
      </c>
      <c r="K30207" s="146" t="s">
        <v>44</v>
      </c>
      <c r="L30207" s="146" t="s">
        <v>45</v>
      </c>
      <c r="M30207" s="146" t="s">
        <v>46</v>
      </c>
      <c r="N30207" s="146" t="s">
        <v>47</v>
      </c>
      <c r="O30207" s="146" t="s">
        <v>48</v>
      </c>
      <c r="P30207" s="146" t="s">
        <v>49</v>
      </c>
      <c r="Q30207" s="146" t="s">
        <v>50</v>
      </c>
      <c r="R30207" s="146" t="s">
        <v>51</v>
      </c>
      <c r="S30207" s="146" t="s">
        <v>52</v>
      </c>
    </row>
    <row r="30208" spans="1:19" ht="11.25" thickBot="1" x14ac:dyDescent="0.2">
      <c r="A30208" s="107">
        <v>1</v>
      </c>
      <c r="B30208" s="132">
        <v>0.55053240740740739</v>
      </c>
      <c r="C30208" s="133">
        <v>0.51004000000000005</v>
      </c>
      <c r="D30208" s="108">
        <v>1940.181</v>
      </c>
      <c r="E30208" s="108">
        <v>166.06399999999999</v>
      </c>
      <c r="F30208" s="141" t="s">
        <v>14500</v>
      </c>
      <c r="G30208" s="108">
        <v>195.90799999999999</v>
      </c>
      <c r="H30208" s="108">
        <v>54298.296000000002</v>
      </c>
      <c r="I30208" s="108">
        <v>1276.7380000000001</v>
      </c>
      <c r="J30208" s="108">
        <v>1596.9290000000001</v>
      </c>
      <c r="K30208" s="108">
        <v>213.87700000000001</v>
      </c>
      <c r="L30208" s="108">
        <v>376.00799999999998</v>
      </c>
      <c r="M30208" s="108">
        <v>71.066999999999993</v>
      </c>
      <c r="N30208" s="108">
        <v>72.138000000000005</v>
      </c>
      <c r="O30208" s="108">
        <v>242.84200000000001</v>
      </c>
      <c r="P30208" s="108">
        <v>325.37599999999998</v>
      </c>
      <c r="Q30208" s="108">
        <v>184.80799999999999</v>
      </c>
      <c r="R30208" s="108">
        <v>92.85</v>
      </c>
      <c r="S30208" s="141" t="s">
        <v>14500</v>
      </c>
    </row>
    <row r="30209" spans="1:19" ht="11.25" thickBot="1" x14ac:dyDescent="0.2">
      <c r="A30209" s="112"/>
    </row>
    <row r="30210" spans="1:19" ht="11.25" thickBot="1" x14ac:dyDescent="0.2">
      <c r="A30210" s="135" t="s">
        <v>362</v>
      </c>
      <c r="B30210" s="112"/>
      <c r="C30210" s="137">
        <v>0.51004000000000005</v>
      </c>
      <c r="D30210" s="136">
        <v>1940.181</v>
      </c>
      <c r="E30210" s="136">
        <v>166.06399999999999</v>
      </c>
      <c r="F30210" s="141" t="s">
        <v>14501</v>
      </c>
      <c r="G30210" s="136">
        <v>195.90799999999999</v>
      </c>
      <c r="H30210" s="136">
        <v>54298.296000000002</v>
      </c>
      <c r="I30210" s="136">
        <v>1276.7380000000001</v>
      </c>
      <c r="J30210" s="136">
        <v>1596.9290000000001</v>
      </c>
      <c r="K30210" s="136">
        <v>213.87700000000001</v>
      </c>
      <c r="L30210" s="136">
        <v>376.00799999999998</v>
      </c>
      <c r="M30210" s="136">
        <v>71.066999999999993</v>
      </c>
      <c r="N30210" s="136">
        <v>72.138000000000005</v>
      </c>
      <c r="O30210" s="136">
        <v>242.84200000000001</v>
      </c>
      <c r="P30210" s="136">
        <v>325.37599999999998</v>
      </c>
      <c r="Q30210" s="136">
        <v>184.80799999999999</v>
      </c>
      <c r="R30210" s="136">
        <v>92.85</v>
      </c>
      <c r="S30210" s="141" t="s">
        <v>14501</v>
      </c>
    </row>
    <row r="30211" spans="1:19" ht="11.25" thickBot="1" x14ac:dyDescent="0.2">
      <c r="A30211" s="112"/>
    </row>
    <row r="30212" spans="1:19" ht="11.25" thickBot="1" x14ac:dyDescent="0.2">
      <c r="A30212" s="138" t="s">
        <v>364</v>
      </c>
      <c r="B30212" s="112"/>
      <c r="C30212" s="140" t="s">
        <v>3713</v>
      </c>
      <c r="D30212" s="136">
        <v>0</v>
      </c>
      <c r="E30212" s="136">
        <v>0</v>
      </c>
      <c r="F30212" s="141" t="s">
        <v>14501</v>
      </c>
      <c r="G30212" s="136">
        <v>0</v>
      </c>
      <c r="H30212" s="136">
        <v>0</v>
      </c>
      <c r="I30212" s="136">
        <v>0</v>
      </c>
      <c r="J30212" s="136">
        <v>0</v>
      </c>
      <c r="K30212" s="136">
        <v>0</v>
      </c>
      <c r="L30212" s="136">
        <v>0</v>
      </c>
      <c r="M30212" s="136">
        <v>0</v>
      </c>
      <c r="N30212" s="136">
        <v>0</v>
      </c>
      <c r="O30212" s="136">
        <v>0</v>
      </c>
      <c r="P30212" s="136">
        <v>0</v>
      </c>
      <c r="Q30212" s="136">
        <v>0</v>
      </c>
      <c r="R30212" s="136">
        <v>0</v>
      </c>
      <c r="S30212" s="141" t="s">
        <v>14501</v>
      </c>
    </row>
    <row r="30213" spans="1:19" ht="11.25" thickBot="1" x14ac:dyDescent="0.2">
      <c r="A30213" s="112"/>
    </row>
    <row r="30214" spans="1:19" ht="11.25" thickBot="1" x14ac:dyDescent="0.2">
      <c r="A30214" s="139" t="s">
        <v>366</v>
      </c>
      <c r="B30214" s="112"/>
      <c r="C30214" s="140">
        <v>0</v>
      </c>
      <c r="D30214" s="136">
        <v>0</v>
      </c>
      <c r="E30214" s="136">
        <v>0</v>
      </c>
      <c r="F30214" s="141" t="s">
        <v>14501</v>
      </c>
      <c r="G30214" s="136">
        <v>0</v>
      </c>
      <c r="H30214" s="136">
        <v>0</v>
      </c>
      <c r="I30214" s="136">
        <v>0</v>
      </c>
      <c r="J30214" s="136">
        <v>0</v>
      </c>
      <c r="K30214" s="136">
        <v>0</v>
      </c>
      <c r="L30214" s="136">
        <v>0</v>
      </c>
      <c r="M30214" s="136">
        <v>0</v>
      </c>
      <c r="N30214" s="136">
        <v>0</v>
      </c>
      <c r="O30214" s="136">
        <v>0</v>
      </c>
      <c r="P30214" s="136">
        <v>0</v>
      </c>
      <c r="Q30214" s="136">
        <v>0</v>
      </c>
      <c r="R30214" s="136">
        <v>0</v>
      </c>
      <c r="S30214" s="141" t="s">
        <v>14501</v>
      </c>
    </row>
    <row r="30215" spans="1:19" ht="11.25" thickBot="1" x14ac:dyDescent="0.2">
      <c r="A30215" s="112"/>
    </row>
    <row r="30216" spans="1:19" ht="11.25" thickBot="1" x14ac:dyDescent="0.2">
      <c r="A30216" s="106" t="s">
        <v>357</v>
      </c>
      <c r="B30216" s="106" t="s">
        <v>358</v>
      </c>
      <c r="C30216" s="146" t="s">
        <v>53</v>
      </c>
      <c r="D30216" s="146" t="s">
        <v>54</v>
      </c>
      <c r="E30216" s="146" t="s">
        <v>55</v>
      </c>
      <c r="F30216" s="146" t="s">
        <v>56</v>
      </c>
      <c r="G30216" s="146" t="s">
        <v>14507</v>
      </c>
      <c r="H30216" s="146" t="s">
        <v>57</v>
      </c>
      <c r="I30216" s="146" t="s">
        <v>59</v>
      </c>
      <c r="J30216" s="146" t="s">
        <v>14508</v>
      </c>
      <c r="K30216" s="146" t="s">
        <v>60</v>
      </c>
      <c r="L30216" s="146" t="s">
        <v>61</v>
      </c>
      <c r="M30216" s="146" t="s">
        <v>62</v>
      </c>
      <c r="N30216" s="146" t="s">
        <v>14509</v>
      </c>
      <c r="O30216" s="146" t="s">
        <v>63</v>
      </c>
      <c r="P30216" s="146" t="s">
        <v>64</v>
      </c>
      <c r="Q30216" s="146" t="s">
        <v>66</v>
      </c>
      <c r="R30216" s="146" t="s">
        <v>14510</v>
      </c>
      <c r="S30216" s="146" t="s">
        <v>67</v>
      </c>
    </row>
    <row r="30217" spans="1:19" ht="11.25" thickBot="1" x14ac:dyDescent="0.2">
      <c r="A30217" s="107">
        <v>1</v>
      </c>
      <c r="B30217" s="132">
        <v>0.55053240740740739</v>
      </c>
      <c r="C30217" s="141" t="s">
        <v>14500</v>
      </c>
      <c r="D30217" s="108">
        <v>75.53</v>
      </c>
      <c r="E30217" s="141" t="s">
        <v>14500</v>
      </c>
      <c r="F30217" s="108">
        <v>76.600999999999999</v>
      </c>
      <c r="G30217" s="141" t="s">
        <v>14500</v>
      </c>
      <c r="H30217" s="108">
        <v>628.19299999999998</v>
      </c>
      <c r="I30217" s="108">
        <v>2520.1509999999998</v>
      </c>
      <c r="J30217" s="141" t="s">
        <v>14639</v>
      </c>
      <c r="K30217" s="141" t="s">
        <v>14500</v>
      </c>
      <c r="L30217" s="141" t="s">
        <v>14500</v>
      </c>
      <c r="M30217" s="108">
        <v>399.96699999999998</v>
      </c>
      <c r="N30217" s="108">
        <v>94.804000000000002</v>
      </c>
      <c r="O30217" s="141" t="s">
        <v>14500</v>
      </c>
      <c r="P30217" s="108">
        <v>16225.064</v>
      </c>
      <c r="Q30217" s="133">
        <v>0.40583999999999998</v>
      </c>
      <c r="R30217" s="141" t="s">
        <v>14500</v>
      </c>
      <c r="S30217" s="108">
        <v>821.36400000000003</v>
      </c>
    </row>
    <row r="30218" spans="1:19" ht="11.25" thickBot="1" x14ac:dyDescent="0.2">
      <c r="A30218" s="112"/>
    </row>
    <row r="30219" spans="1:19" ht="11.25" thickBot="1" x14ac:dyDescent="0.2">
      <c r="A30219" s="135" t="s">
        <v>362</v>
      </c>
      <c r="B30219" s="112"/>
      <c r="C30219" s="141" t="s">
        <v>14501</v>
      </c>
      <c r="D30219" s="136">
        <v>75.53</v>
      </c>
      <c r="E30219" s="141" t="s">
        <v>14501</v>
      </c>
      <c r="F30219" s="136">
        <v>76.600999999999999</v>
      </c>
      <c r="G30219" s="141" t="s">
        <v>14501</v>
      </c>
      <c r="H30219" s="136">
        <v>628.19299999999998</v>
      </c>
      <c r="I30219" s="136">
        <v>2520.1509999999998</v>
      </c>
      <c r="J30219" s="141" t="s">
        <v>14641</v>
      </c>
      <c r="K30219" s="141" t="s">
        <v>14501</v>
      </c>
      <c r="L30219" s="141" t="s">
        <v>14501</v>
      </c>
      <c r="M30219" s="136">
        <v>399.96699999999998</v>
      </c>
      <c r="N30219" s="136">
        <v>94.804000000000002</v>
      </c>
      <c r="O30219" s="141" t="s">
        <v>14501</v>
      </c>
      <c r="P30219" s="136">
        <v>16225.064</v>
      </c>
      <c r="Q30219" s="137">
        <v>0.40583999999999998</v>
      </c>
      <c r="R30219" s="141" t="s">
        <v>14501</v>
      </c>
      <c r="S30219" s="136">
        <v>821.36400000000003</v>
      </c>
    </row>
    <row r="30220" spans="1:19" ht="11.25" thickBot="1" x14ac:dyDescent="0.2">
      <c r="A30220" s="112"/>
    </row>
    <row r="30221" spans="1:19" ht="11.25" thickBot="1" x14ac:dyDescent="0.2">
      <c r="A30221" s="138" t="s">
        <v>364</v>
      </c>
      <c r="B30221" s="112"/>
      <c r="C30221" s="141" t="s">
        <v>14501</v>
      </c>
      <c r="D30221" s="136">
        <v>0</v>
      </c>
      <c r="E30221" s="141" t="s">
        <v>14501</v>
      </c>
      <c r="F30221" s="136">
        <v>0</v>
      </c>
      <c r="G30221" s="141" t="s">
        <v>14501</v>
      </c>
      <c r="H30221" s="136">
        <v>0</v>
      </c>
      <c r="I30221" s="136">
        <v>0</v>
      </c>
      <c r="J30221" s="141" t="s">
        <v>14501</v>
      </c>
      <c r="K30221" s="141" t="s">
        <v>14501</v>
      </c>
      <c r="L30221" s="141" t="s">
        <v>14501</v>
      </c>
      <c r="M30221" s="136">
        <v>0</v>
      </c>
      <c r="N30221" s="136">
        <v>0</v>
      </c>
      <c r="O30221" s="141" t="s">
        <v>14501</v>
      </c>
      <c r="P30221" s="136">
        <v>0</v>
      </c>
      <c r="Q30221" s="140" t="s">
        <v>3713</v>
      </c>
      <c r="R30221" s="141" t="s">
        <v>14501</v>
      </c>
      <c r="S30221" s="136">
        <v>0</v>
      </c>
    </row>
    <row r="30222" spans="1:19" ht="11.25" thickBot="1" x14ac:dyDescent="0.2">
      <c r="A30222" s="112"/>
    </row>
    <row r="30223" spans="1:19" ht="11.25" thickBot="1" x14ac:dyDescent="0.2">
      <c r="A30223" s="139" t="s">
        <v>366</v>
      </c>
      <c r="B30223" s="112"/>
      <c r="C30223" s="141" t="s">
        <v>14501</v>
      </c>
      <c r="D30223" s="136">
        <v>0</v>
      </c>
      <c r="E30223" s="141" t="s">
        <v>14501</v>
      </c>
      <c r="F30223" s="136">
        <v>0</v>
      </c>
      <c r="G30223" s="141" t="s">
        <v>14501</v>
      </c>
      <c r="H30223" s="136">
        <v>0</v>
      </c>
      <c r="I30223" s="136">
        <v>0</v>
      </c>
      <c r="J30223" s="141" t="s">
        <v>14501</v>
      </c>
      <c r="K30223" s="141" t="s">
        <v>14501</v>
      </c>
      <c r="L30223" s="141" t="s">
        <v>14501</v>
      </c>
      <c r="M30223" s="136">
        <v>0</v>
      </c>
      <c r="N30223" s="136">
        <v>0</v>
      </c>
      <c r="O30223" s="141" t="s">
        <v>14501</v>
      </c>
      <c r="P30223" s="136">
        <v>0</v>
      </c>
      <c r="Q30223" s="140">
        <v>0</v>
      </c>
      <c r="R30223" s="141" t="s">
        <v>14501</v>
      </c>
      <c r="S30223" s="136">
        <v>0</v>
      </c>
    </row>
    <row r="30224" spans="1:19" ht="11.25" thickBot="1" x14ac:dyDescent="0.2">
      <c r="A30224" s="112"/>
    </row>
    <row r="30225" spans="1:19" ht="11.25" thickBot="1" x14ac:dyDescent="0.2">
      <c r="A30225" s="106" t="s">
        <v>357</v>
      </c>
      <c r="B30225" s="106" t="s">
        <v>358</v>
      </c>
      <c r="C30225" s="146" t="s">
        <v>68</v>
      </c>
      <c r="D30225" s="146" t="s">
        <v>14511</v>
      </c>
    </row>
    <row r="30226" spans="1:19" ht="11.25" thickBot="1" x14ac:dyDescent="0.2">
      <c r="A30226" s="107">
        <v>1</v>
      </c>
      <c r="B30226" s="132">
        <v>0.55053240740740739</v>
      </c>
      <c r="C30226" s="108">
        <v>352.01</v>
      </c>
      <c r="D30226" s="141" t="s">
        <v>14500</v>
      </c>
    </row>
    <row r="30227" spans="1:19" ht="11.25" thickBot="1" x14ac:dyDescent="0.2">
      <c r="A30227" s="112"/>
    </row>
    <row r="30228" spans="1:19" ht="11.25" thickBot="1" x14ac:dyDescent="0.2">
      <c r="A30228" s="135" t="s">
        <v>362</v>
      </c>
      <c r="B30228" s="112"/>
      <c r="C30228" s="136">
        <v>352.01</v>
      </c>
      <c r="D30228" s="141" t="s">
        <v>14501</v>
      </c>
    </row>
    <row r="30229" spans="1:19" ht="11.25" thickBot="1" x14ac:dyDescent="0.2">
      <c r="A30229" s="112"/>
    </row>
    <row r="30230" spans="1:19" ht="11.25" thickBot="1" x14ac:dyDescent="0.2">
      <c r="A30230" s="138" t="s">
        <v>364</v>
      </c>
      <c r="B30230" s="112"/>
      <c r="C30230" s="136">
        <v>0</v>
      </c>
      <c r="D30230" s="141" t="s">
        <v>14501</v>
      </c>
    </row>
    <row r="30231" spans="1:19" ht="11.25" thickBot="1" x14ac:dyDescent="0.2">
      <c r="A30231" s="112"/>
    </row>
    <row r="30232" spans="1:19" ht="11.25" thickBot="1" x14ac:dyDescent="0.2">
      <c r="A30232" s="139" t="s">
        <v>366</v>
      </c>
      <c r="B30232" s="112"/>
      <c r="C30232" s="136">
        <v>0</v>
      </c>
      <c r="D30232" s="141" t="s">
        <v>14501</v>
      </c>
    </row>
    <row r="30233" spans="1:19" ht="10.5" x14ac:dyDescent="0.15">
      <c r="A30233" s="112"/>
    </row>
    <row r="30234" spans="1:19" x14ac:dyDescent="0.15">
      <c r="A30234" s="129"/>
      <c r="B30234" s="86" t="s">
        <v>1810</v>
      </c>
    </row>
    <row r="30235" spans="1:19" ht="9.75" thickBot="1" x14ac:dyDescent="0.2">
      <c r="A30235" s="81" t="s">
        <v>5871</v>
      </c>
    </row>
    <row r="30236" spans="1:19" ht="11.25" thickBot="1" x14ac:dyDescent="0.2">
      <c r="A30236" s="106" t="s">
        <v>357</v>
      </c>
      <c r="B30236" s="106" t="s">
        <v>358</v>
      </c>
      <c r="C30236" s="146" t="s">
        <v>14494</v>
      </c>
      <c r="D30236" s="146" t="s">
        <v>14495</v>
      </c>
      <c r="E30236" s="146" t="s">
        <v>14496</v>
      </c>
      <c r="F30236" s="146" t="s">
        <v>0</v>
      </c>
      <c r="G30236" s="146" t="s">
        <v>1</v>
      </c>
      <c r="H30236" s="146" t="s">
        <v>2</v>
      </c>
      <c r="I30236" s="146" t="s">
        <v>14497</v>
      </c>
      <c r="J30236" s="146" t="s">
        <v>3</v>
      </c>
      <c r="K30236" s="146" t="s">
        <v>14498</v>
      </c>
      <c r="L30236" s="146" t="s">
        <v>7</v>
      </c>
      <c r="M30236" s="146" t="s">
        <v>14499</v>
      </c>
      <c r="N30236" s="146" t="s">
        <v>10</v>
      </c>
      <c r="O30236" s="146" t="s">
        <v>11</v>
      </c>
      <c r="P30236" s="146" t="s">
        <v>12</v>
      </c>
      <c r="Q30236" s="146" t="s">
        <v>13</v>
      </c>
      <c r="R30236" s="146" t="s">
        <v>14</v>
      </c>
      <c r="S30236" s="146" t="s">
        <v>15</v>
      </c>
    </row>
    <row r="30237" spans="1:19" ht="11.25" thickBot="1" x14ac:dyDescent="0.2">
      <c r="A30237" s="107">
        <v>1</v>
      </c>
      <c r="B30237" s="132">
        <v>0.5556712962962963</v>
      </c>
      <c r="C30237" s="141" t="s">
        <v>14500</v>
      </c>
      <c r="D30237" s="141" t="s">
        <v>14500</v>
      </c>
      <c r="E30237" s="108">
        <v>95.326999999999998</v>
      </c>
      <c r="F30237" s="108">
        <v>12193.832</v>
      </c>
      <c r="G30237" s="108">
        <v>39528.228999999999</v>
      </c>
      <c r="H30237" s="108">
        <v>1767.7090000000001</v>
      </c>
      <c r="I30237" s="108">
        <v>-178.285</v>
      </c>
      <c r="J30237" s="108">
        <v>446.84899999999999</v>
      </c>
      <c r="K30237" s="108">
        <v>47.402999999999999</v>
      </c>
      <c r="L30237" s="133">
        <v>0.69935000000000003</v>
      </c>
      <c r="M30237" s="108">
        <v>161.16900000000001</v>
      </c>
      <c r="N30237" s="108">
        <v>430.40100000000001</v>
      </c>
      <c r="O30237" s="108">
        <v>458.399</v>
      </c>
      <c r="P30237" s="108">
        <v>11074.636</v>
      </c>
      <c r="Q30237" s="108">
        <v>237796.28</v>
      </c>
      <c r="R30237" s="108">
        <v>491.94400000000002</v>
      </c>
      <c r="S30237" s="108">
        <v>739.452</v>
      </c>
    </row>
    <row r="30238" spans="1:19" ht="11.25" thickBot="1" x14ac:dyDescent="0.2">
      <c r="A30238" s="112"/>
    </row>
    <row r="30239" spans="1:19" ht="11.25" thickBot="1" x14ac:dyDescent="0.2">
      <c r="A30239" s="135" t="s">
        <v>362</v>
      </c>
      <c r="B30239" s="112"/>
      <c r="C30239" s="141" t="s">
        <v>14501</v>
      </c>
      <c r="D30239" s="141" t="s">
        <v>14501</v>
      </c>
      <c r="E30239" s="136">
        <v>95.326999999999998</v>
      </c>
      <c r="F30239" s="136">
        <v>12193.832</v>
      </c>
      <c r="G30239" s="136">
        <v>39528.228999999999</v>
      </c>
      <c r="H30239" s="136">
        <v>1767.7090000000001</v>
      </c>
      <c r="I30239" s="136">
        <v>-178.285</v>
      </c>
      <c r="J30239" s="136">
        <v>446.84899999999999</v>
      </c>
      <c r="K30239" s="136">
        <v>47.402999999999999</v>
      </c>
      <c r="L30239" s="137">
        <v>0.69935000000000003</v>
      </c>
      <c r="M30239" s="136">
        <v>161.16900000000001</v>
      </c>
      <c r="N30239" s="136">
        <v>430.40100000000001</v>
      </c>
      <c r="O30239" s="136">
        <v>458.399</v>
      </c>
      <c r="P30239" s="136">
        <v>11074.636</v>
      </c>
      <c r="Q30239" s="136">
        <v>237796.28</v>
      </c>
      <c r="R30239" s="136">
        <v>491.94400000000002</v>
      </c>
      <c r="S30239" s="136">
        <v>739.452</v>
      </c>
    </row>
    <row r="30240" spans="1:19" ht="11.25" thickBot="1" x14ac:dyDescent="0.2">
      <c r="A30240" s="112"/>
    </row>
    <row r="30241" spans="1:19" ht="11.25" thickBot="1" x14ac:dyDescent="0.2">
      <c r="A30241" s="138" t="s">
        <v>364</v>
      </c>
      <c r="B30241" s="112"/>
      <c r="C30241" s="141" t="s">
        <v>14501</v>
      </c>
      <c r="D30241" s="141" t="s">
        <v>14501</v>
      </c>
      <c r="E30241" s="136">
        <v>0</v>
      </c>
      <c r="F30241" s="136">
        <v>0</v>
      </c>
      <c r="G30241" s="136">
        <v>0</v>
      </c>
      <c r="H30241" s="136">
        <v>0</v>
      </c>
      <c r="I30241" s="136">
        <v>0</v>
      </c>
      <c r="J30241" s="136">
        <v>0</v>
      </c>
      <c r="K30241" s="136">
        <v>0</v>
      </c>
      <c r="L30241" s="140" t="s">
        <v>3713</v>
      </c>
      <c r="M30241" s="136">
        <v>0</v>
      </c>
      <c r="N30241" s="136">
        <v>0</v>
      </c>
      <c r="O30241" s="136">
        <v>0</v>
      </c>
      <c r="P30241" s="136">
        <v>0</v>
      </c>
      <c r="Q30241" s="136">
        <v>0</v>
      </c>
      <c r="R30241" s="136">
        <v>0</v>
      </c>
      <c r="S30241" s="136">
        <v>0</v>
      </c>
    </row>
    <row r="30242" spans="1:19" ht="11.25" thickBot="1" x14ac:dyDescent="0.2">
      <c r="A30242" s="112"/>
    </row>
    <row r="30243" spans="1:19" ht="11.25" thickBot="1" x14ac:dyDescent="0.2">
      <c r="A30243" s="139" t="s">
        <v>366</v>
      </c>
      <c r="B30243" s="112"/>
      <c r="C30243" s="141" t="s">
        <v>14501</v>
      </c>
      <c r="D30243" s="141" t="s">
        <v>14501</v>
      </c>
      <c r="E30243" s="136">
        <v>0</v>
      </c>
      <c r="F30243" s="136">
        <v>0</v>
      </c>
      <c r="G30243" s="136">
        <v>0</v>
      </c>
      <c r="H30243" s="136">
        <v>0</v>
      </c>
      <c r="I30243" s="136">
        <v>0</v>
      </c>
      <c r="J30243" s="136">
        <v>0</v>
      </c>
      <c r="K30243" s="136">
        <v>0</v>
      </c>
      <c r="L30243" s="140">
        <v>0</v>
      </c>
      <c r="M30243" s="136">
        <v>0</v>
      </c>
      <c r="N30243" s="136">
        <v>0</v>
      </c>
      <c r="O30243" s="136">
        <v>0</v>
      </c>
      <c r="P30243" s="136">
        <v>0</v>
      </c>
      <c r="Q30243" s="136">
        <v>0</v>
      </c>
      <c r="R30243" s="136">
        <v>0</v>
      </c>
      <c r="S30243" s="136">
        <v>0</v>
      </c>
    </row>
    <row r="30244" spans="1:19" ht="11.25" thickBot="1" x14ac:dyDescent="0.2">
      <c r="A30244" s="112"/>
    </row>
    <row r="30245" spans="1:19" ht="11.25" thickBot="1" x14ac:dyDescent="0.2">
      <c r="A30245" s="106" t="s">
        <v>357</v>
      </c>
      <c r="B30245" s="106" t="s">
        <v>358</v>
      </c>
      <c r="C30245" s="146" t="s">
        <v>16</v>
      </c>
      <c r="D30245" s="146" t="s">
        <v>14502</v>
      </c>
      <c r="E30245" s="146" t="s">
        <v>14503</v>
      </c>
      <c r="F30245" s="146" t="s">
        <v>20</v>
      </c>
      <c r="G30245" s="146" t="s">
        <v>21</v>
      </c>
      <c r="H30245" s="146" t="s">
        <v>22</v>
      </c>
      <c r="I30245" s="146" t="s">
        <v>23</v>
      </c>
      <c r="J30245" s="146" t="s">
        <v>24</v>
      </c>
      <c r="K30245" s="146" t="s">
        <v>26</v>
      </c>
      <c r="L30245" s="146" t="s">
        <v>14504</v>
      </c>
      <c r="M30245" s="146" t="s">
        <v>27</v>
      </c>
      <c r="N30245" s="146" t="s">
        <v>28</v>
      </c>
      <c r="O30245" s="146" t="s">
        <v>29</v>
      </c>
      <c r="P30245" s="146" t="s">
        <v>30</v>
      </c>
      <c r="Q30245" s="146" t="s">
        <v>14505</v>
      </c>
      <c r="R30245" s="146" t="s">
        <v>32</v>
      </c>
      <c r="S30245" s="146" t="s">
        <v>33</v>
      </c>
    </row>
    <row r="30246" spans="1:19" ht="11.25" thickBot="1" x14ac:dyDescent="0.2">
      <c r="A30246" s="107">
        <v>1</v>
      </c>
      <c r="B30246" s="132">
        <v>0.5556712962962963</v>
      </c>
      <c r="C30246" s="108">
        <v>18905.311000000002</v>
      </c>
      <c r="D30246" s="108">
        <v>6836.9930000000004</v>
      </c>
      <c r="E30246" s="108">
        <v>56.595999999999997</v>
      </c>
      <c r="F30246" s="133">
        <v>0.58540999999999999</v>
      </c>
      <c r="G30246" s="141" t="s">
        <v>14689</v>
      </c>
      <c r="H30246" s="108">
        <v>200.572</v>
      </c>
      <c r="I30246" s="108">
        <v>4886.7650000000003</v>
      </c>
      <c r="J30246" s="108">
        <v>43953.067999999999</v>
      </c>
      <c r="K30246" s="133">
        <v>0.60809999999999997</v>
      </c>
      <c r="L30246" s="108">
        <v>2900.7910000000002</v>
      </c>
      <c r="M30246" s="108">
        <v>125.619</v>
      </c>
      <c r="N30246" s="108">
        <v>573.85500000000002</v>
      </c>
      <c r="O30246" s="141" t="s">
        <v>14500</v>
      </c>
      <c r="P30246" s="141" t="s">
        <v>14500</v>
      </c>
      <c r="Q30246" s="108">
        <v>-68.311999999999998</v>
      </c>
      <c r="R30246" s="108">
        <v>101.907</v>
      </c>
      <c r="S30246" s="108">
        <v>244.71</v>
      </c>
    </row>
    <row r="30247" spans="1:19" ht="11.25" thickBot="1" x14ac:dyDescent="0.2">
      <c r="A30247" s="112"/>
    </row>
    <row r="30248" spans="1:19" ht="11.25" thickBot="1" x14ac:dyDescent="0.2">
      <c r="A30248" s="135" t="s">
        <v>362</v>
      </c>
      <c r="B30248" s="112"/>
      <c r="C30248" s="136">
        <v>18905.311000000002</v>
      </c>
      <c r="D30248" s="136">
        <v>6836.9930000000004</v>
      </c>
      <c r="E30248" s="136">
        <v>56.595999999999997</v>
      </c>
      <c r="F30248" s="137">
        <v>0.58540999999999999</v>
      </c>
      <c r="G30248" s="141" t="s">
        <v>14690</v>
      </c>
      <c r="H30248" s="136">
        <v>200.572</v>
      </c>
      <c r="I30248" s="136">
        <v>4886.7650000000003</v>
      </c>
      <c r="J30248" s="136">
        <v>43953.067999999999</v>
      </c>
      <c r="K30248" s="137">
        <v>0.60809999999999997</v>
      </c>
      <c r="L30248" s="136">
        <v>2900.7910000000002</v>
      </c>
      <c r="M30248" s="136">
        <v>125.619</v>
      </c>
      <c r="N30248" s="136">
        <v>573.85500000000002</v>
      </c>
      <c r="O30248" s="141" t="s">
        <v>14501</v>
      </c>
      <c r="P30248" s="141" t="s">
        <v>14501</v>
      </c>
      <c r="Q30248" s="136">
        <v>-68.311999999999998</v>
      </c>
      <c r="R30248" s="136">
        <v>101.907</v>
      </c>
      <c r="S30248" s="136">
        <v>244.71</v>
      </c>
    </row>
    <row r="30249" spans="1:19" ht="11.25" thickBot="1" x14ac:dyDescent="0.2">
      <c r="A30249" s="112"/>
    </row>
    <row r="30250" spans="1:19" ht="11.25" thickBot="1" x14ac:dyDescent="0.2">
      <c r="A30250" s="138" t="s">
        <v>364</v>
      </c>
      <c r="B30250" s="112"/>
      <c r="C30250" s="136">
        <v>0</v>
      </c>
      <c r="D30250" s="136">
        <v>0</v>
      </c>
      <c r="E30250" s="136">
        <v>0</v>
      </c>
      <c r="F30250" s="140" t="s">
        <v>3713</v>
      </c>
      <c r="G30250" s="141" t="s">
        <v>14501</v>
      </c>
      <c r="H30250" s="136">
        <v>0</v>
      </c>
      <c r="I30250" s="136">
        <v>0</v>
      </c>
      <c r="J30250" s="136">
        <v>0</v>
      </c>
      <c r="K30250" s="140" t="s">
        <v>3713</v>
      </c>
      <c r="L30250" s="136">
        <v>0</v>
      </c>
      <c r="M30250" s="136">
        <v>0</v>
      </c>
      <c r="N30250" s="136">
        <v>0</v>
      </c>
      <c r="O30250" s="141" t="s">
        <v>14501</v>
      </c>
      <c r="P30250" s="141" t="s">
        <v>14501</v>
      </c>
      <c r="Q30250" s="136">
        <v>0</v>
      </c>
      <c r="R30250" s="136">
        <v>0</v>
      </c>
      <c r="S30250" s="136">
        <v>0</v>
      </c>
    </row>
    <row r="30251" spans="1:19" ht="11.25" thickBot="1" x14ac:dyDescent="0.2">
      <c r="A30251" s="112"/>
    </row>
    <row r="30252" spans="1:19" ht="11.25" thickBot="1" x14ac:dyDescent="0.2">
      <c r="A30252" s="139" t="s">
        <v>366</v>
      </c>
      <c r="B30252" s="112"/>
      <c r="C30252" s="136">
        <v>0</v>
      </c>
      <c r="D30252" s="136">
        <v>0</v>
      </c>
      <c r="E30252" s="136">
        <v>0</v>
      </c>
      <c r="F30252" s="140">
        <v>0</v>
      </c>
      <c r="G30252" s="141" t="s">
        <v>14501</v>
      </c>
      <c r="H30252" s="136">
        <v>0</v>
      </c>
      <c r="I30252" s="136">
        <v>0</v>
      </c>
      <c r="J30252" s="136">
        <v>0</v>
      </c>
      <c r="K30252" s="140">
        <v>0</v>
      </c>
      <c r="L30252" s="136">
        <v>0</v>
      </c>
      <c r="M30252" s="136">
        <v>0</v>
      </c>
      <c r="N30252" s="136">
        <v>0</v>
      </c>
      <c r="O30252" s="141" t="s">
        <v>14501</v>
      </c>
      <c r="P30252" s="141" t="s">
        <v>14501</v>
      </c>
      <c r="Q30252" s="136">
        <v>0</v>
      </c>
      <c r="R30252" s="136">
        <v>0</v>
      </c>
      <c r="S30252" s="136">
        <v>0</v>
      </c>
    </row>
    <row r="30253" spans="1:19" ht="11.25" thickBot="1" x14ac:dyDescent="0.2">
      <c r="A30253" s="112"/>
    </row>
    <row r="30254" spans="1:19" ht="11.25" thickBot="1" x14ac:dyDescent="0.2">
      <c r="A30254" s="106" t="s">
        <v>357</v>
      </c>
      <c r="B30254" s="106" t="s">
        <v>358</v>
      </c>
      <c r="C30254" s="146" t="s">
        <v>35</v>
      </c>
      <c r="D30254" s="146" t="s">
        <v>36</v>
      </c>
      <c r="E30254" s="146" t="s">
        <v>14506</v>
      </c>
      <c r="F30254" s="146" t="s">
        <v>38</v>
      </c>
      <c r="G30254" s="146" t="s">
        <v>39</v>
      </c>
      <c r="H30254" s="146" t="s">
        <v>41</v>
      </c>
      <c r="I30254" s="146" t="s">
        <v>42</v>
      </c>
      <c r="J30254" s="146" t="s">
        <v>43</v>
      </c>
      <c r="K30254" s="146" t="s">
        <v>44</v>
      </c>
      <c r="L30254" s="146" t="s">
        <v>45</v>
      </c>
      <c r="M30254" s="146" t="s">
        <v>46</v>
      </c>
      <c r="N30254" s="146" t="s">
        <v>47</v>
      </c>
      <c r="O30254" s="146" t="s">
        <v>48</v>
      </c>
      <c r="P30254" s="146" t="s">
        <v>49</v>
      </c>
      <c r="Q30254" s="146" t="s">
        <v>50</v>
      </c>
      <c r="R30254" s="146" t="s">
        <v>51</v>
      </c>
      <c r="S30254" s="146" t="s">
        <v>52</v>
      </c>
    </row>
    <row r="30255" spans="1:19" ht="11.25" thickBot="1" x14ac:dyDescent="0.2">
      <c r="A30255" s="107">
        <v>1</v>
      </c>
      <c r="B30255" s="132">
        <v>0.5556712962962963</v>
      </c>
      <c r="C30255" s="133">
        <v>0.50544</v>
      </c>
      <c r="D30255" s="108">
        <v>1295.8589999999999</v>
      </c>
      <c r="E30255" s="108">
        <v>446.37799999999999</v>
      </c>
      <c r="F30255" s="141" t="s">
        <v>14500</v>
      </c>
      <c r="G30255" s="108">
        <v>153.267</v>
      </c>
      <c r="H30255" s="108">
        <v>32498.976999999999</v>
      </c>
      <c r="I30255" s="108">
        <v>1154.6420000000001</v>
      </c>
      <c r="J30255" s="108">
        <v>3667.1790000000001</v>
      </c>
      <c r="K30255" s="108">
        <v>449.221</v>
      </c>
      <c r="L30255" s="108">
        <v>225.22900000000001</v>
      </c>
      <c r="M30255" s="108">
        <v>142.63999999999999</v>
      </c>
      <c r="N30255" s="141" t="s">
        <v>14500</v>
      </c>
      <c r="O30255" s="108">
        <v>243.327</v>
      </c>
      <c r="P30255" s="108">
        <v>366.67</v>
      </c>
      <c r="Q30255" s="108">
        <v>1903.153</v>
      </c>
      <c r="R30255" s="108">
        <v>424.80700000000002</v>
      </c>
      <c r="S30255" s="108">
        <v>620.91099999999994</v>
      </c>
    </row>
    <row r="30256" spans="1:19" ht="11.25" thickBot="1" x14ac:dyDescent="0.2">
      <c r="A30256" s="112"/>
    </row>
    <row r="30257" spans="1:19" ht="11.25" thickBot="1" x14ac:dyDescent="0.2">
      <c r="A30257" s="135" t="s">
        <v>362</v>
      </c>
      <c r="B30257" s="112"/>
      <c r="C30257" s="137">
        <v>0.50544</v>
      </c>
      <c r="D30257" s="136">
        <v>1295.8589999999999</v>
      </c>
      <c r="E30257" s="136">
        <v>446.37799999999999</v>
      </c>
      <c r="F30257" s="141" t="s">
        <v>14501</v>
      </c>
      <c r="G30257" s="136">
        <v>153.267</v>
      </c>
      <c r="H30257" s="136">
        <v>32498.976999999999</v>
      </c>
      <c r="I30257" s="136">
        <v>1154.6420000000001</v>
      </c>
      <c r="J30257" s="136">
        <v>3667.1790000000001</v>
      </c>
      <c r="K30257" s="136">
        <v>449.221</v>
      </c>
      <c r="L30257" s="136">
        <v>225.22900000000001</v>
      </c>
      <c r="M30257" s="136">
        <v>142.63999999999999</v>
      </c>
      <c r="N30257" s="141" t="s">
        <v>14501</v>
      </c>
      <c r="O30257" s="136">
        <v>243.327</v>
      </c>
      <c r="P30257" s="136">
        <v>366.67</v>
      </c>
      <c r="Q30257" s="136">
        <v>1903.153</v>
      </c>
      <c r="R30257" s="136">
        <v>424.80700000000002</v>
      </c>
      <c r="S30257" s="136">
        <v>620.91099999999994</v>
      </c>
    </row>
    <row r="30258" spans="1:19" ht="11.25" thickBot="1" x14ac:dyDescent="0.2">
      <c r="A30258" s="112"/>
    </row>
    <row r="30259" spans="1:19" ht="11.25" thickBot="1" x14ac:dyDescent="0.2">
      <c r="A30259" s="138" t="s">
        <v>364</v>
      </c>
      <c r="B30259" s="112"/>
      <c r="C30259" s="140" t="s">
        <v>3713</v>
      </c>
      <c r="D30259" s="136">
        <v>0</v>
      </c>
      <c r="E30259" s="136">
        <v>0</v>
      </c>
      <c r="F30259" s="141" t="s">
        <v>14501</v>
      </c>
      <c r="G30259" s="136">
        <v>0</v>
      </c>
      <c r="H30259" s="136">
        <v>0</v>
      </c>
      <c r="I30259" s="136">
        <v>0</v>
      </c>
      <c r="J30259" s="136">
        <v>0</v>
      </c>
      <c r="K30259" s="136">
        <v>0</v>
      </c>
      <c r="L30259" s="136">
        <v>0</v>
      </c>
      <c r="M30259" s="136">
        <v>0</v>
      </c>
      <c r="N30259" s="141" t="s">
        <v>14501</v>
      </c>
      <c r="O30259" s="136">
        <v>0</v>
      </c>
      <c r="P30259" s="136">
        <v>0</v>
      </c>
      <c r="Q30259" s="136">
        <v>0</v>
      </c>
      <c r="R30259" s="136">
        <v>0</v>
      </c>
      <c r="S30259" s="136">
        <v>0</v>
      </c>
    </row>
    <row r="30260" spans="1:19" ht="11.25" thickBot="1" x14ac:dyDescent="0.2">
      <c r="A30260" s="112"/>
    </row>
    <row r="30261" spans="1:19" ht="11.25" thickBot="1" x14ac:dyDescent="0.2">
      <c r="A30261" s="139" t="s">
        <v>366</v>
      </c>
      <c r="B30261" s="112"/>
      <c r="C30261" s="140">
        <v>0</v>
      </c>
      <c r="D30261" s="136">
        <v>0</v>
      </c>
      <c r="E30261" s="136">
        <v>0</v>
      </c>
      <c r="F30261" s="141" t="s">
        <v>14501</v>
      </c>
      <c r="G30261" s="136">
        <v>0</v>
      </c>
      <c r="H30261" s="136">
        <v>0</v>
      </c>
      <c r="I30261" s="136">
        <v>0</v>
      </c>
      <c r="J30261" s="136">
        <v>0</v>
      </c>
      <c r="K30261" s="136">
        <v>0</v>
      </c>
      <c r="L30261" s="136">
        <v>0</v>
      </c>
      <c r="M30261" s="136">
        <v>0</v>
      </c>
      <c r="N30261" s="141" t="s">
        <v>14501</v>
      </c>
      <c r="O30261" s="136">
        <v>0</v>
      </c>
      <c r="P30261" s="136">
        <v>0</v>
      </c>
      <c r="Q30261" s="136">
        <v>0</v>
      </c>
      <c r="R30261" s="136">
        <v>0</v>
      </c>
      <c r="S30261" s="136">
        <v>0</v>
      </c>
    </row>
    <row r="30262" spans="1:19" ht="11.25" thickBot="1" x14ac:dyDescent="0.2">
      <c r="A30262" s="112"/>
    </row>
    <row r="30263" spans="1:19" ht="11.25" thickBot="1" x14ac:dyDescent="0.2">
      <c r="A30263" s="106" t="s">
        <v>357</v>
      </c>
      <c r="B30263" s="106" t="s">
        <v>358</v>
      </c>
      <c r="C30263" s="146" t="s">
        <v>53</v>
      </c>
      <c r="D30263" s="146" t="s">
        <v>54</v>
      </c>
      <c r="E30263" s="146" t="s">
        <v>55</v>
      </c>
      <c r="F30263" s="146" t="s">
        <v>56</v>
      </c>
      <c r="G30263" s="146" t="s">
        <v>14507</v>
      </c>
      <c r="H30263" s="146" t="s">
        <v>57</v>
      </c>
      <c r="I30263" s="146" t="s">
        <v>59</v>
      </c>
      <c r="J30263" s="146" t="s">
        <v>14508</v>
      </c>
      <c r="K30263" s="146" t="s">
        <v>60</v>
      </c>
      <c r="L30263" s="146" t="s">
        <v>61</v>
      </c>
      <c r="M30263" s="146" t="s">
        <v>62</v>
      </c>
      <c r="N30263" s="146" t="s">
        <v>14509</v>
      </c>
      <c r="O30263" s="146" t="s">
        <v>63</v>
      </c>
      <c r="P30263" s="146" t="s">
        <v>64</v>
      </c>
      <c r="Q30263" s="146" t="s">
        <v>66</v>
      </c>
      <c r="R30263" s="146" t="s">
        <v>14510</v>
      </c>
      <c r="S30263" s="146" t="s">
        <v>67</v>
      </c>
    </row>
    <row r="30264" spans="1:19" ht="11.25" thickBot="1" x14ac:dyDescent="0.2">
      <c r="A30264" s="107">
        <v>1</v>
      </c>
      <c r="B30264" s="132">
        <v>0.5556712962962963</v>
      </c>
      <c r="C30264" s="108">
        <v>166.69300000000001</v>
      </c>
      <c r="D30264" s="108">
        <v>251.71799999999999</v>
      </c>
      <c r="E30264" s="141" t="s">
        <v>14500</v>
      </c>
      <c r="F30264" s="108">
        <v>239.13200000000001</v>
      </c>
      <c r="G30264" s="141" t="s">
        <v>14500</v>
      </c>
      <c r="H30264" s="108">
        <v>627.202</v>
      </c>
      <c r="I30264" s="108">
        <v>2124.29</v>
      </c>
      <c r="J30264" s="141" t="s">
        <v>14639</v>
      </c>
      <c r="K30264" s="108">
        <v>79.039000000000001</v>
      </c>
      <c r="L30264" s="108">
        <v>79.375</v>
      </c>
      <c r="M30264" s="108">
        <v>177.13499999999999</v>
      </c>
      <c r="N30264" s="108">
        <v>-4.3920000000000003</v>
      </c>
      <c r="O30264" s="108">
        <v>202.63300000000001</v>
      </c>
      <c r="P30264" s="108">
        <v>47033.542000000001</v>
      </c>
      <c r="Q30264" s="133">
        <v>0.40788000000000002</v>
      </c>
      <c r="R30264" s="141" t="s">
        <v>14500</v>
      </c>
      <c r="S30264" s="108">
        <v>1316.704</v>
      </c>
    </row>
    <row r="30265" spans="1:19" ht="11.25" thickBot="1" x14ac:dyDescent="0.2">
      <c r="A30265" s="112"/>
    </row>
    <row r="30266" spans="1:19" ht="11.25" thickBot="1" x14ac:dyDescent="0.2">
      <c r="A30266" s="135" t="s">
        <v>362</v>
      </c>
      <c r="B30266" s="112"/>
      <c r="C30266" s="136">
        <v>166.69300000000001</v>
      </c>
      <c r="D30266" s="136">
        <v>251.71799999999999</v>
      </c>
      <c r="E30266" s="141" t="s">
        <v>14501</v>
      </c>
      <c r="F30266" s="136">
        <v>239.13200000000001</v>
      </c>
      <c r="G30266" s="141" t="s">
        <v>14501</v>
      </c>
      <c r="H30266" s="136">
        <v>627.202</v>
      </c>
      <c r="I30266" s="136">
        <v>2124.29</v>
      </c>
      <c r="J30266" s="141" t="s">
        <v>14641</v>
      </c>
      <c r="K30266" s="136">
        <v>79.039000000000001</v>
      </c>
      <c r="L30266" s="136">
        <v>79.375</v>
      </c>
      <c r="M30266" s="136">
        <v>177.13499999999999</v>
      </c>
      <c r="N30266" s="136">
        <v>-4.3920000000000003</v>
      </c>
      <c r="O30266" s="136">
        <v>202.63300000000001</v>
      </c>
      <c r="P30266" s="136">
        <v>47033.542000000001</v>
      </c>
      <c r="Q30266" s="137">
        <v>0.40788000000000002</v>
      </c>
      <c r="R30266" s="141" t="s">
        <v>14501</v>
      </c>
      <c r="S30266" s="136">
        <v>1316.704</v>
      </c>
    </row>
    <row r="30267" spans="1:19" ht="11.25" thickBot="1" x14ac:dyDescent="0.2">
      <c r="A30267" s="112"/>
    </row>
    <row r="30268" spans="1:19" ht="11.25" thickBot="1" x14ac:dyDescent="0.2">
      <c r="A30268" s="138" t="s">
        <v>364</v>
      </c>
      <c r="B30268" s="112"/>
      <c r="C30268" s="136">
        <v>0</v>
      </c>
      <c r="D30268" s="136">
        <v>0</v>
      </c>
      <c r="E30268" s="141" t="s">
        <v>14501</v>
      </c>
      <c r="F30268" s="136">
        <v>0</v>
      </c>
      <c r="G30268" s="141" t="s">
        <v>14501</v>
      </c>
      <c r="H30268" s="136">
        <v>0</v>
      </c>
      <c r="I30268" s="136">
        <v>0</v>
      </c>
      <c r="J30268" s="141" t="s">
        <v>14501</v>
      </c>
      <c r="K30268" s="136">
        <v>0</v>
      </c>
      <c r="L30268" s="136">
        <v>0</v>
      </c>
      <c r="M30268" s="136">
        <v>0</v>
      </c>
      <c r="N30268" s="136">
        <v>0</v>
      </c>
      <c r="O30268" s="136">
        <v>0</v>
      </c>
      <c r="P30268" s="136">
        <v>0</v>
      </c>
      <c r="Q30268" s="140" t="s">
        <v>3713</v>
      </c>
      <c r="R30268" s="141" t="s">
        <v>14501</v>
      </c>
      <c r="S30268" s="136">
        <v>0</v>
      </c>
    </row>
    <row r="30269" spans="1:19" ht="11.25" thickBot="1" x14ac:dyDescent="0.2">
      <c r="A30269" s="112"/>
    </row>
    <row r="30270" spans="1:19" ht="11.25" thickBot="1" x14ac:dyDescent="0.2">
      <c r="A30270" s="139" t="s">
        <v>366</v>
      </c>
      <c r="B30270" s="112"/>
      <c r="C30270" s="136">
        <v>0</v>
      </c>
      <c r="D30270" s="136">
        <v>0</v>
      </c>
      <c r="E30270" s="141" t="s">
        <v>14501</v>
      </c>
      <c r="F30270" s="136">
        <v>0</v>
      </c>
      <c r="G30270" s="141" t="s">
        <v>14501</v>
      </c>
      <c r="H30270" s="136">
        <v>0</v>
      </c>
      <c r="I30270" s="136">
        <v>0</v>
      </c>
      <c r="J30270" s="141" t="s">
        <v>14501</v>
      </c>
      <c r="K30270" s="136">
        <v>0</v>
      </c>
      <c r="L30270" s="136">
        <v>0</v>
      </c>
      <c r="M30270" s="136">
        <v>0</v>
      </c>
      <c r="N30270" s="136">
        <v>0</v>
      </c>
      <c r="O30270" s="136">
        <v>0</v>
      </c>
      <c r="P30270" s="136">
        <v>0</v>
      </c>
      <c r="Q30270" s="140">
        <v>0</v>
      </c>
      <c r="R30270" s="141" t="s">
        <v>14501</v>
      </c>
      <c r="S30270" s="136">
        <v>0</v>
      </c>
    </row>
    <row r="30271" spans="1:19" ht="11.25" thickBot="1" x14ac:dyDescent="0.2">
      <c r="A30271" s="112"/>
    </row>
    <row r="30272" spans="1:19" ht="11.25" thickBot="1" x14ac:dyDescent="0.2">
      <c r="A30272" s="106" t="s">
        <v>357</v>
      </c>
      <c r="B30272" s="106" t="s">
        <v>358</v>
      </c>
      <c r="C30272" s="146" t="s">
        <v>68</v>
      </c>
      <c r="D30272" s="146" t="s">
        <v>14511</v>
      </c>
    </row>
    <row r="30273" spans="1:19" ht="11.25" thickBot="1" x14ac:dyDescent="0.2">
      <c r="A30273" s="107">
        <v>1</v>
      </c>
      <c r="B30273" s="132">
        <v>0.5556712962962963</v>
      </c>
      <c r="C30273" s="108">
        <v>544.83600000000001</v>
      </c>
      <c r="D30273" s="141" t="s">
        <v>14500</v>
      </c>
    </row>
    <row r="30274" spans="1:19" ht="11.25" thickBot="1" x14ac:dyDescent="0.2">
      <c r="A30274" s="112"/>
    </row>
    <row r="30275" spans="1:19" ht="11.25" thickBot="1" x14ac:dyDescent="0.2">
      <c r="A30275" s="135" t="s">
        <v>362</v>
      </c>
      <c r="B30275" s="112"/>
      <c r="C30275" s="136">
        <v>544.83600000000001</v>
      </c>
      <c r="D30275" s="141" t="s">
        <v>14501</v>
      </c>
    </row>
    <row r="30276" spans="1:19" ht="11.25" thickBot="1" x14ac:dyDescent="0.2">
      <c r="A30276" s="112"/>
    </row>
    <row r="30277" spans="1:19" ht="11.25" thickBot="1" x14ac:dyDescent="0.2">
      <c r="A30277" s="138" t="s">
        <v>364</v>
      </c>
      <c r="B30277" s="112"/>
      <c r="C30277" s="136">
        <v>0</v>
      </c>
      <c r="D30277" s="141" t="s">
        <v>14501</v>
      </c>
    </row>
    <row r="30278" spans="1:19" ht="11.25" thickBot="1" x14ac:dyDescent="0.2">
      <c r="A30278" s="112"/>
    </row>
    <row r="30279" spans="1:19" ht="11.25" thickBot="1" x14ac:dyDescent="0.2">
      <c r="A30279" s="139" t="s">
        <v>366</v>
      </c>
      <c r="B30279" s="112"/>
      <c r="C30279" s="136">
        <v>0</v>
      </c>
      <c r="D30279" s="141" t="s">
        <v>14501</v>
      </c>
    </row>
    <row r="30280" spans="1:19" ht="10.5" x14ac:dyDescent="0.15">
      <c r="A30280" s="112"/>
    </row>
    <row r="30281" spans="1:19" x14ac:dyDescent="0.15">
      <c r="A30281" s="129"/>
      <c r="B30281" s="86" t="s">
        <v>1881</v>
      </c>
    </row>
    <row r="30282" spans="1:19" ht="9.75" thickBot="1" x14ac:dyDescent="0.2">
      <c r="A30282" s="81" t="s">
        <v>5871</v>
      </c>
    </row>
    <row r="30283" spans="1:19" ht="11.25" thickBot="1" x14ac:dyDescent="0.2">
      <c r="A30283" s="106" t="s">
        <v>357</v>
      </c>
      <c r="B30283" s="106" t="s">
        <v>358</v>
      </c>
      <c r="C30283" s="146" t="s">
        <v>14494</v>
      </c>
      <c r="D30283" s="146" t="s">
        <v>14495</v>
      </c>
      <c r="E30283" s="146" t="s">
        <v>14496</v>
      </c>
      <c r="F30283" s="146" t="s">
        <v>0</v>
      </c>
      <c r="G30283" s="146" t="s">
        <v>1</v>
      </c>
      <c r="H30283" s="146" t="s">
        <v>2</v>
      </c>
      <c r="I30283" s="146" t="s">
        <v>14497</v>
      </c>
      <c r="J30283" s="146" t="s">
        <v>3</v>
      </c>
      <c r="K30283" s="146" t="s">
        <v>14498</v>
      </c>
      <c r="L30283" s="146" t="s">
        <v>7</v>
      </c>
      <c r="M30283" s="146" t="s">
        <v>14499</v>
      </c>
      <c r="N30283" s="146" t="s">
        <v>10</v>
      </c>
      <c r="O30283" s="146" t="s">
        <v>11</v>
      </c>
      <c r="P30283" s="146" t="s">
        <v>12</v>
      </c>
      <c r="Q30283" s="146" t="s">
        <v>13</v>
      </c>
      <c r="R30283" s="146" t="s">
        <v>14</v>
      </c>
      <c r="S30283" s="146" t="s">
        <v>15</v>
      </c>
    </row>
    <row r="30284" spans="1:19" ht="11.25" thickBot="1" x14ac:dyDescent="0.2">
      <c r="A30284" s="107">
        <v>1</v>
      </c>
      <c r="B30284" s="132">
        <v>0.56079861111111107</v>
      </c>
      <c r="C30284" s="141" t="s">
        <v>14500</v>
      </c>
      <c r="D30284" s="141" t="s">
        <v>14500</v>
      </c>
      <c r="E30284" s="108">
        <v>125.169</v>
      </c>
      <c r="F30284" s="108">
        <v>10112.723</v>
      </c>
      <c r="G30284" s="108">
        <v>54643.231</v>
      </c>
      <c r="H30284" s="108">
        <v>996.65499999999997</v>
      </c>
      <c r="I30284" s="108">
        <v>2.4430000000000001</v>
      </c>
      <c r="J30284" s="108">
        <v>375.51</v>
      </c>
      <c r="K30284" s="108">
        <v>501.80900000000003</v>
      </c>
      <c r="L30284" s="133">
        <v>0.71014999999999995</v>
      </c>
      <c r="M30284" s="108">
        <v>253.226</v>
      </c>
      <c r="N30284" s="108">
        <v>-197.28899999999999</v>
      </c>
      <c r="O30284" s="108">
        <v>270.76799999999997</v>
      </c>
      <c r="P30284" s="108">
        <v>32596.213</v>
      </c>
      <c r="Q30284" s="108">
        <v>201829.47</v>
      </c>
      <c r="R30284" s="108">
        <v>253.63499999999999</v>
      </c>
      <c r="S30284" s="108">
        <v>1002.97</v>
      </c>
    </row>
    <row r="30285" spans="1:19" ht="11.25" thickBot="1" x14ac:dyDescent="0.2">
      <c r="A30285" s="112"/>
    </row>
    <row r="30286" spans="1:19" ht="11.25" thickBot="1" x14ac:dyDescent="0.2">
      <c r="A30286" s="135" t="s">
        <v>362</v>
      </c>
      <c r="B30286" s="112"/>
      <c r="C30286" s="141" t="s">
        <v>14501</v>
      </c>
      <c r="D30286" s="141" t="s">
        <v>14501</v>
      </c>
      <c r="E30286" s="136">
        <v>125.169</v>
      </c>
      <c r="F30286" s="136">
        <v>10112.723</v>
      </c>
      <c r="G30286" s="136">
        <v>54643.231</v>
      </c>
      <c r="H30286" s="136">
        <v>996.65499999999997</v>
      </c>
      <c r="I30286" s="136">
        <v>2.4430000000000001</v>
      </c>
      <c r="J30286" s="136">
        <v>375.51</v>
      </c>
      <c r="K30286" s="136">
        <v>501.80900000000003</v>
      </c>
      <c r="L30286" s="137">
        <v>0.71014999999999995</v>
      </c>
      <c r="M30286" s="136">
        <v>253.226</v>
      </c>
      <c r="N30286" s="136">
        <v>-197.28899999999999</v>
      </c>
      <c r="O30286" s="136">
        <v>270.76799999999997</v>
      </c>
      <c r="P30286" s="136">
        <v>32596.213</v>
      </c>
      <c r="Q30286" s="136">
        <v>201829.47</v>
      </c>
      <c r="R30286" s="136">
        <v>253.63499999999999</v>
      </c>
      <c r="S30286" s="136">
        <v>1002.97</v>
      </c>
    </row>
    <row r="30287" spans="1:19" ht="11.25" thickBot="1" x14ac:dyDescent="0.2">
      <c r="A30287" s="112"/>
    </row>
    <row r="30288" spans="1:19" ht="11.25" thickBot="1" x14ac:dyDescent="0.2">
      <c r="A30288" s="138" t="s">
        <v>364</v>
      </c>
      <c r="B30288" s="112"/>
      <c r="C30288" s="141" t="s">
        <v>14501</v>
      </c>
      <c r="D30288" s="141" t="s">
        <v>14501</v>
      </c>
      <c r="E30288" s="136">
        <v>0</v>
      </c>
      <c r="F30288" s="136">
        <v>0</v>
      </c>
      <c r="G30288" s="136">
        <v>0</v>
      </c>
      <c r="H30288" s="136">
        <v>0</v>
      </c>
      <c r="I30288" s="136">
        <v>0</v>
      </c>
      <c r="J30288" s="136">
        <v>0</v>
      </c>
      <c r="K30288" s="136">
        <v>0</v>
      </c>
      <c r="L30288" s="140" t="s">
        <v>3713</v>
      </c>
      <c r="M30288" s="136">
        <v>0</v>
      </c>
      <c r="N30288" s="136">
        <v>0</v>
      </c>
      <c r="O30288" s="136">
        <v>0</v>
      </c>
      <c r="P30288" s="136">
        <v>0</v>
      </c>
      <c r="Q30288" s="136">
        <v>0</v>
      </c>
      <c r="R30288" s="136">
        <v>0</v>
      </c>
      <c r="S30288" s="136">
        <v>0</v>
      </c>
    </row>
    <row r="30289" spans="1:19" ht="11.25" thickBot="1" x14ac:dyDescent="0.2">
      <c r="A30289" s="112"/>
    </row>
    <row r="30290" spans="1:19" ht="11.25" thickBot="1" x14ac:dyDescent="0.2">
      <c r="A30290" s="139" t="s">
        <v>366</v>
      </c>
      <c r="B30290" s="112"/>
      <c r="C30290" s="141" t="s">
        <v>14501</v>
      </c>
      <c r="D30290" s="141" t="s">
        <v>14501</v>
      </c>
      <c r="E30290" s="136">
        <v>0</v>
      </c>
      <c r="F30290" s="136">
        <v>0</v>
      </c>
      <c r="G30290" s="136">
        <v>0</v>
      </c>
      <c r="H30290" s="136">
        <v>0</v>
      </c>
      <c r="I30290" s="136">
        <v>0</v>
      </c>
      <c r="J30290" s="136">
        <v>0</v>
      </c>
      <c r="K30290" s="136">
        <v>0</v>
      </c>
      <c r="L30290" s="140">
        <v>0</v>
      </c>
      <c r="M30290" s="136">
        <v>0</v>
      </c>
      <c r="N30290" s="136">
        <v>0</v>
      </c>
      <c r="O30290" s="136">
        <v>0</v>
      </c>
      <c r="P30290" s="136">
        <v>0</v>
      </c>
      <c r="Q30290" s="136">
        <v>0</v>
      </c>
      <c r="R30290" s="136">
        <v>0</v>
      </c>
      <c r="S30290" s="136">
        <v>0</v>
      </c>
    </row>
    <row r="30291" spans="1:19" ht="11.25" thickBot="1" x14ac:dyDescent="0.2">
      <c r="A30291" s="112"/>
    </row>
    <row r="30292" spans="1:19" ht="11.25" thickBot="1" x14ac:dyDescent="0.2">
      <c r="A30292" s="106" t="s">
        <v>357</v>
      </c>
      <c r="B30292" s="106" t="s">
        <v>358</v>
      </c>
      <c r="C30292" s="146" t="s">
        <v>16</v>
      </c>
      <c r="D30292" s="146" t="s">
        <v>14502</v>
      </c>
      <c r="E30292" s="146" t="s">
        <v>14503</v>
      </c>
      <c r="F30292" s="146" t="s">
        <v>20</v>
      </c>
      <c r="G30292" s="146" t="s">
        <v>21</v>
      </c>
      <c r="H30292" s="146" t="s">
        <v>22</v>
      </c>
      <c r="I30292" s="146" t="s">
        <v>23</v>
      </c>
      <c r="J30292" s="146" t="s">
        <v>24</v>
      </c>
      <c r="K30292" s="146" t="s">
        <v>26</v>
      </c>
      <c r="L30292" s="146" t="s">
        <v>14504</v>
      </c>
      <c r="M30292" s="146" t="s">
        <v>27</v>
      </c>
      <c r="N30292" s="146" t="s">
        <v>28</v>
      </c>
      <c r="O30292" s="146" t="s">
        <v>29</v>
      </c>
      <c r="P30292" s="146" t="s">
        <v>30</v>
      </c>
      <c r="Q30292" s="146" t="s">
        <v>14505</v>
      </c>
      <c r="R30292" s="146" t="s">
        <v>32</v>
      </c>
      <c r="S30292" s="146" t="s">
        <v>33</v>
      </c>
    </row>
    <row r="30293" spans="1:19" ht="11.25" thickBot="1" x14ac:dyDescent="0.2">
      <c r="A30293" s="107">
        <v>1</v>
      </c>
      <c r="B30293" s="132">
        <v>0.56079861111111107</v>
      </c>
      <c r="C30293" s="108">
        <v>16078.432000000001</v>
      </c>
      <c r="D30293" s="108">
        <v>4441.2860000000001</v>
      </c>
      <c r="E30293" s="141" t="s">
        <v>14500</v>
      </c>
      <c r="F30293" s="133">
        <v>0.61450000000000005</v>
      </c>
      <c r="G30293" s="141" t="s">
        <v>14633</v>
      </c>
      <c r="H30293" s="141" t="s">
        <v>14634</v>
      </c>
      <c r="I30293" s="108">
        <v>5314.6409999999996</v>
      </c>
      <c r="J30293" s="108">
        <v>81518.899999999994</v>
      </c>
      <c r="K30293" s="133">
        <v>0.60663</v>
      </c>
      <c r="L30293" s="108">
        <v>1012.721</v>
      </c>
      <c r="M30293" s="108">
        <v>132.291</v>
      </c>
      <c r="N30293" s="108">
        <v>359.81299999999999</v>
      </c>
      <c r="O30293" s="141" t="s">
        <v>14500</v>
      </c>
      <c r="P30293" s="141" t="s">
        <v>14500</v>
      </c>
      <c r="Q30293" s="108">
        <v>-358.69200000000001</v>
      </c>
      <c r="R30293" s="108">
        <v>132.642</v>
      </c>
      <c r="S30293" s="108">
        <v>64.558999999999997</v>
      </c>
    </row>
    <row r="30294" spans="1:19" ht="11.25" thickBot="1" x14ac:dyDescent="0.2">
      <c r="A30294" s="112"/>
    </row>
    <row r="30295" spans="1:19" ht="11.25" thickBot="1" x14ac:dyDescent="0.2">
      <c r="A30295" s="135" t="s">
        <v>362</v>
      </c>
      <c r="B30295" s="112"/>
      <c r="C30295" s="136">
        <v>16078.432000000001</v>
      </c>
      <c r="D30295" s="136">
        <v>4441.2860000000001</v>
      </c>
      <c r="E30295" s="141" t="s">
        <v>14501</v>
      </c>
      <c r="F30295" s="137">
        <v>0.61450000000000005</v>
      </c>
      <c r="G30295" s="141" t="s">
        <v>14635</v>
      </c>
      <c r="H30295" s="141" t="s">
        <v>14636</v>
      </c>
      <c r="I30295" s="136">
        <v>5314.6409999999996</v>
      </c>
      <c r="J30295" s="136">
        <v>81518.899999999994</v>
      </c>
      <c r="K30295" s="137">
        <v>0.60663</v>
      </c>
      <c r="L30295" s="136">
        <v>1012.721</v>
      </c>
      <c r="M30295" s="136">
        <v>132.291</v>
      </c>
      <c r="N30295" s="136">
        <v>359.81299999999999</v>
      </c>
      <c r="O30295" s="141" t="s">
        <v>14501</v>
      </c>
      <c r="P30295" s="141" t="s">
        <v>14501</v>
      </c>
      <c r="Q30295" s="136">
        <v>-358.69200000000001</v>
      </c>
      <c r="R30295" s="136">
        <v>132.642</v>
      </c>
      <c r="S30295" s="136">
        <v>64.558999999999997</v>
      </c>
    </row>
    <row r="30296" spans="1:19" ht="11.25" thickBot="1" x14ac:dyDescent="0.2">
      <c r="A30296" s="112"/>
    </row>
    <row r="30297" spans="1:19" ht="11.25" thickBot="1" x14ac:dyDescent="0.2">
      <c r="A30297" s="138" t="s">
        <v>364</v>
      </c>
      <c r="B30297" s="112"/>
      <c r="C30297" s="136">
        <v>0</v>
      </c>
      <c r="D30297" s="136">
        <v>0</v>
      </c>
      <c r="E30297" s="141" t="s">
        <v>14501</v>
      </c>
      <c r="F30297" s="140" t="s">
        <v>3713</v>
      </c>
      <c r="G30297" s="141" t="s">
        <v>14501</v>
      </c>
      <c r="H30297" s="141" t="s">
        <v>14501</v>
      </c>
      <c r="I30297" s="136">
        <v>0</v>
      </c>
      <c r="J30297" s="136">
        <v>0</v>
      </c>
      <c r="K30297" s="140" t="s">
        <v>3713</v>
      </c>
      <c r="L30297" s="136">
        <v>0</v>
      </c>
      <c r="M30297" s="136">
        <v>0</v>
      </c>
      <c r="N30297" s="136">
        <v>0</v>
      </c>
      <c r="O30297" s="141" t="s">
        <v>14501</v>
      </c>
      <c r="P30297" s="141" t="s">
        <v>14501</v>
      </c>
      <c r="Q30297" s="136">
        <v>0</v>
      </c>
      <c r="R30297" s="136">
        <v>0</v>
      </c>
      <c r="S30297" s="136">
        <v>0</v>
      </c>
    </row>
    <row r="30298" spans="1:19" ht="11.25" thickBot="1" x14ac:dyDescent="0.2">
      <c r="A30298" s="112"/>
    </row>
    <row r="30299" spans="1:19" ht="11.25" thickBot="1" x14ac:dyDescent="0.2">
      <c r="A30299" s="139" t="s">
        <v>366</v>
      </c>
      <c r="B30299" s="112"/>
      <c r="C30299" s="136">
        <v>0</v>
      </c>
      <c r="D30299" s="136">
        <v>0</v>
      </c>
      <c r="E30299" s="141" t="s">
        <v>14501</v>
      </c>
      <c r="F30299" s="140">
        <v>0</v>
      </c>
      <c r="G30299" s="141" t="s">
        <v>14501</v>
      </c>
      <c r="H30299" s="141" t="s">
        <v>14501</v>
      </c>
      <c r="I30299" s="136">
        <v>0</v>
      </c>
      <c r="J30299" s="136">
        <v>0</v>
      </c>
      <c r="K30299" s="140">
        <v>0</v>
      </c>
      <c r="L30299" s="136">
        <v>0</v>
      </c>
      <c r="M30299" s="136">
        <v>0</v>
      </c>
      <c r="N30299" s="136">
        <v>0</v>
      </c>
      <c r="O30299" s="141" t="s">
        <v>14501</v>
      </c>
      <c r="P30299" s="141" t="s">
        <v>14501</v>
      </c>
      <c r="Q30299" s="136">
        <v>0</v>
      </c>
      <c r="R30299" s="136">
        <v>0</v>
      </c>
      <c r="S30299" s="136">
        <v>0</v>
      </c>
    </row>
    <row r="30300" spans="1:19" ht="11.25" thickBot="1" x14ac:dyDescent="0.2">
      <c r="A30300" s="112"/>
    </row>
    <row r="30301" spans="1:19" ht="11.25" thickBot="1" x14ac:dyDescent="0.2">
      <c r="A30301" s="106" t="s">
        <v>357</v>
      </c>
      <c r="B30301" s="106" t="s">
        <v>358</v>
      </c>
      <c r="C30301" s="146" t="s">
        <v>35</v>
      </c>
      <c r="D30301" s="146" t="s">
        <v>36</v>
      </c>
      <c r="E30301" s="146" t="s">
        <v>14506</v>
      </c>
      <c r="F30301" s="146" t="s">
        <v>38</v>
      </c>
      <c r="G30301" s="146" t="s">
        <v>39</v>
      </c>
      <c r="H30301" s="146" t="s">
        <v>41</v>
      </c>
      <c r="I30301" s="146" t="s">
        <v>42</v>
      </c>
      <c r="J30301" s="146" t="s">
        <v>43</v>
      </c>
      <c r="K30301" s="146" t="s">
        <v>44</v>
      </c>
      <c r="L30301" s="146" t="s">
        <v>45</v>
      </c>
      <c r="M30301" s="146" t="s">
        <v>46</v>
      </c>
      <c r="N30301" s="146" t="s">
        <v>47</v>
      </c>
      <c r="O30301" s="146" t="s">
        <v>48</v>
      </c>
      <c r="P30301" s="146" t="s">
        <v>49</v>
      </c>
      <c r="Q30301" s="146" t="s">
        <v>50</v>
      </c>
      <c r="R30301" s="146" t="s">
        <v>51</v>
      </c>
      <c r="S30301" s="146" t="s">
        <v>52</v>
      </c>
    </row>
    <row r="30302" spans="1:19" ht="11.25" thickBot="1" x14ac:dyDescent="0.2">
      <c r="A30302" s="107">
        <v>1</v>
      </c>
      <c r="B30302" s="132">
        <v>0.56079861111111107</v>
      </c>
      <c r="C30302" s="133">
        <v>0.50271999999999994</v>
      </c>
      <c r="D30302" s="108">
        <v>2250.7040000000002</v>
      </c>
      <c r="E30302" s="108">
        <v>205.47300000000001</v>
      </c>
      <c r="F30302" s="141" t="s">
        <v>14500</v>
      </c>
      <c r="G30302" s="108">
        <v>734.45699999999999</v>
      </c>
      <c r="H30302" s="108">
        <v>53729.968999999997</v>
      </c>
      <c r="I30302" s="108">
        <v>1532.6880000000001</v>
      </c>
      <c r="J30302" s="108">
        <v>3870.3539999999998</v>
      </c>
      <c r="K30302" s="108">
        <v>425.19600000000003</v>
      </c>
      <c r="L30302" s="108">
        <v>513.298</v>
      </c>
      <c r="M30302" s="108">
        <v>142.63300000000001</v>
      </c>
      <c r="N30302" s="108">
        <v>72.256</v>
      </c>
      <c r="O30302" s="108">
        <v>72.882000000000005</v>
      </c>
      <c r="P30302" s="108">
        <v>243.98500000000001</v>
      </c>
      <c r="Q30302" s="108">
        <v>92.277000000000001</v>
      </c>
      <c r="R30302" s="108">
        <v>148.26900000000001</v>
      </c>
      <c r="S30302" s="108">
        <v>123.818</v>
      </c>
    </row>
    <row r="30303" spans="1:19" ht="11.25" thickBot="1" x14ac:dyDescent="0.2">
      <c r="A30303" s="112"/>
    </row>
    <row r="30304" spans="1:19" ht="11.25" thickBot="1" x14ac:dyDescent="0.2">
      <c r="A30304" s="135" t="s">
        <v>362</v>
      </c>
      <c r="B30304" s="112"/>
      <c r="C30304" s="137">
        <v>0.50271999999999994</v>
      </c>
      <c r="D30304" s="136">
        <v>2250.7040000000002</v>
      </c>
      <c r="E30304" s="136">
        <v>205.47300000000001</v>
      </c>
      <c r="F30304" s="141" t="s">
        <v>14501</v>
      </c>
      <c r="G30304" s="136">
        <v>734.45699999999999</v>
      </c>
      <c r="H30304" s="136">
        <v>53729.968999999997</v>
      </c>
      <c r="I30304" s="136">
        <v>1532.6880000000001</v>
      </c>
      <c r="J30304" s="136">
        <v>3870.3539999999998</v>
      </c>
      <c r="K30304" s="136">
        <v>425.19600000000003</v>
      </c>
      <c r="L30304" s="136">
        <v>513.298</v>
      </c>
      <c r="M30304" s="136">
        <v>142.63300000000001</v>
      </c>
      <c r="N30304" s="136">
        <v>72.256</v>
      </c>
      <c r="O30304" s="136">
        <v>72.882000000000005</v>
      </c>
      <c r="P30304" s="136">
        <v>243.98500000000001</v>
      </c>
      <c r="Q30304" s="136">
        <v>92.277000000000001</v>
      </c>
      <c r="R30304" s="136">
        <v>148.26900000000001</v>
      </c>
      <c r="S30304" s="136">
        <v>123.818</v>
      </c>
    </row>
    <row r="30305" spans="1:19" ht="11.25" thickBot="1" x14ac:dyDescent="0.2">
      <c r="A30305" s="112"/>
    </row>
    <row r="30306" spans="1:19" ht="11.25" thickBot="1" x14ac:dyDescent="0.2">
      <c r="A30306" s="138" t="s">
        <v>364</v>
      </c>
      <c r="B30306" s="112"/>
      <c r="C30306" s="140" t="s">
        <v>3713</v>
      </c>
      <c r="D30306" s="136">
        <v>0</v>
      </c>
      <c r="E30306" s="136">
        <v>0</v>
      </c>
      <c r="F30306" s="141" t="s">
        <v>14501</v>
      </c>
      <c r="G30306" s="136">
        <v>0</v>
      </c>
      <c r="H30306" s="136">
        <v>0</v>
      </c>
      <c r="I30306" s="136">
        <v>0</v>
      </c>
      <c r="J30306" s="136">
        <v>0</v>
      </c>
      <c r="K30306" s="136">
        <v>0</v>
      </c>
      <c r="L30306" s="136">
        <v>0</v>
      </c>
      <c r="M30306" s="136">
        <v>0</v>
      </c>
      <c r="N30306" s="136">
        <v>0</v>
      </c>
      <c r="O30306" s="136">
        <v>0</v>
      </c>
      <c r="P30306" s="136">
        <v>0</v>
      </c>
      <c r="Q30306" s="136">
        <v>0</v>
      </c>
      <c r="R30306" s="136">
        <v>0</v>
      </c>
      <c r="S30306" s="136">
        <v>0</v>
      </c>
    </row>
    <row r="30307" spans="1:19" ht="11.25" thickBot="1" x14ac:dyDescent="0.2">
      <c r="A30307" s="112"/>
    </row>
    <row r="30308" spans="1:19" ht="11.25" thickBot="1" x14ac:dyDescent="0.2">
      <c r="A30308" s="139" t="s">
        <v>366</v>
      </c>
      <c r="B30308" s="112"/>
      <c r="C30308" s="140">
        <v>0</v>
      </c>
      <c r="D30308" s="136">
        <v>0</v>
      </c>
      <c r="E30308" s="136">
        <v>0</v>
      </c>
      <c r="F30308" s="141" t="s">
        <v>14501</v>
      </c>
      <c r="G30308" s="136">
        <v>0</v>
      </c>
      <c r="H30308" s="136">
        <v>0</v>
      </c>
      <c r="I30308" s="136">
        <v>0</v>
      </c>
      <c r="J30308" s="136">
        <v>0</v>
      </c>
      <c r="K30308" s="136">
        <v>0</v>
      </c>
      <c r="L30308" s="136">
        <v>0</v>
      </c>
      <c r="M30308" s="136">
        <v>0</v>
      </c>
      <c r="N30308" s="136">
        <v>0</v>
      </c>
      <c r="O30308" s="136">
        <v>0</v>
      </c>
      <c r="P30308" s="136">
        <v>0</v>
      </c>
      <c r="Q30308" s="136">
        <v>0</v>
      </c>
      <c r="R30308" s="136">
        <v>0</v>
      </c>
      <c r="S30308" s="136">
        <v>0</v>
      </c>
    </row>
    <row r="30309" spans="1:19" ht="11.25" thickBot="1" x14ac:dyDescent="0.2">
      <c r="A30309" s="112"/>
    </row>
    <row r="30310" spans="1:19" ht="11.25" thickBot="1" x14ac:dyDescent="0.2">
      <c r="A30310" s="106" t="s">
        <v>357</v>
      </c>
      <c r="B30310" s="106" t="s">
        <v>358</v>
      </c>
      <c r="C30310" s="146" t="s">
        <v>53</v>
      </c>
      <c r="D30310" s="146" t="s">
        <v>54</v>
      </c>
      <c r="E30310" s="146" t="s">
        <v>55</v>
      </c>
      <c r="F30310" s="146" t="s">
        <v>56</v>
      </c>
      <c r="G30310" s="146" t="s">
        <v>14507</v>
      </c>
      <c r="H30310" s="146" t="s">
        <v>57</v>
      </c>
      <c r="I30310" s="146" t="s">
        <v>59</v>
      </c>
      <c r="J30310" s="146" t="s">
        <v>14508</v>
      </c>
      <c r="K30310" s="146" t="s">
        <v>60</v>
      </c>
      <c r="L30310" s="146" t="s">
        <v>61</v>
      </c>
      <c r="M30310" s="146" t="s">
        <v>62</v>
      </c>
      <c r="N30310" s="146" t="s">
        <v>14509</v>
      </c>
      <c r="O30310" s="146" t="s">
        <v>63</v>
      </c>
      <c r="P30310" s="146" t="s">
        <v>64</v>
      </c>
      <c r="Q30310" s="146" t="s">
        <v>66</v>
      </c>
      <c r="R30310" s="146" t="s">
        <v>14510</v>
      </c>
      <c r="S30310" s="146" t="s">
        <v>67</v>
      </c>
    </row>
    <row r="30311" spans="1:19" ht="11.25" thickBot="1" x14ac:dyDescent="0.2">
      <c r="A30311" s="107">
        <v>1</v>
      </c>
      <c r="B30311" s="132">
        <v>0.56079861111111107</v>
      </c>
      <c r="C30311" s="108">
        <v>74.760999999999996</v>
      </c>
      <c r="D30311" s="108">
        <v>229.87100000000001</v>
      </c>
      <c r="E30311" s="108">
        <v>75.7</v>
      </c>
      <c r="F30311" s="141" t="s">
        <v>14500</v>
      </c>
      <c r="G30311" s="108">
        <v>76.638999999999996</v>
      </c>
      <c r="H30311" s="108">
        <v>703.97</v>
      </c>
      <c r="I30311" s="108">
        <v>1784.3620000000001</v>
      </c>
      <c r="J30311" s="141" t="s">
        <v>14639</v>
      </c>
      <c r="K30311" s="141" t="s">
        <v>14500</v>
      </c>
      <c r="L30311" s="141" t="s">
        <v>14500</v>
      </c>
      <c r="M30311" s="108">
        <v>131.90700000000001</v>
      </c>
      <c r="N30311" s="141" t="s">
        <v>14640</v>
      </c>
      <c r="O30311" s="108">
        <v>100.496</v>
      </c>
      <c r="P30311" s="108">
        <v>9523.3649999999998</v>
      </c>
      <c r="Q30311" s="133">
        <v>0.41141</v>
      </c>
      <c r="R30311" s="141" t="s">
        <v>14500</v>
      </c>
      <c r="S30311" s="108">
        <v>1519.2159999999999</v>
      </c>
    </row>
    <row r="30312" spans="1:19" ht="11.25" thickBot="1" x14ac:dyDescent="0.2">
      <c r="A30312" s="112"/>
    </row>
    <row r="30313" spans="1:19" ht="11.25" thickBot="1" x14ac:dyDescent="0.2">
      <c r="A30313" s="135" t="s">
        <v>362</v>
      </c>
      <c r="B30313" s="112"/>
      <c r="C30313" s="136">
        <v>74.760999999999996</v>
      </c>
      <c r="D30313" s="136">
        <v>229.87100000000001</v>
      </c>
      <c r="E30313" s="136">
        <v>75.7</v>
      </c>
      <c r="F30313" s="141" t="s">
        <v>14501</v>
      </c>
      <c r="G30313" s="136">
        <v>76.638999999999996</v>
      </c>
      <c r="H30313" s="136">
        <v>703.97</v>
      </c>
      <c r="I30313" s="136">
        <v>1784.3620000000001</v>
      </c>
      <c r="J30313" s="141" t="s">
        <v>14641</v>
      </c>
      <c r="K30313" s="141" t="s">
        <v>14501</v>
      </c>
      <c r="L30313" s="141" t="s">
        <v>14501</v>
      </c>
      <c r="M30313" s="136">
        <v>131.90700000000001</v>
      </c>
      <c r="N30313" s="141" t="s">
        <v>14642</v>
      </c>
      <c r="O30313" s="136">
        <v>100.496</v>
      </c>
      <c r="P30313" s="136">
        <v>9523.3649999999998</v>
      </c>
      <c r="Q30313" s="137">
        <v>0.41141</v>
      </c>
      <c r="R30313" s="141" t="s">
        <v>14501</v>
      </c>
      <c r="S30313" s="136">
        <v>1519.2159999999999</v>
      </c>
    </row>
    <row r="30314" spans="1:19" ht="11.25" thickBot="1" x14ac:dyDescent="0.2">
      <c r="A30314" s="112"/>
    </row>
    <row r="30315" spans="1:19" ht="11.25" thickBot="1" x14ac:dyDescent="0.2">
      <c r="A30315" s="138" t="s">
        <v>364</v>
      </c>
      <c r="B30315" s="112"/>
      <c r="C30315" s="136">
        <v>0</v>
      </c>
      <c r="D30315" s="136">
        <v>0</v>
      </c>
      <c r="E30315" s="136">
        <v>0</v>
      </c>
      <c r="F30315" s="141" t="s">
        <v>14501</v>
      </c>
      <c r="G30315" s="136">
        <v>0</v>
      </c>
      <c r="H30315" s="136">
        <v>0</v>
      </c>
      <c r="I30315" s="136">
        <v>0</v>
      </c>
      <c r="J30315" s="141" t="s">
        <v>14501</v>
      </c>
      <c r="K30315" s="141" t="s">
        <v>14501</v>
      </c>
      <c r="L30315" s="141" t="s">
        <v>14501</v>
      </c>
      <c r="M30315" s="136">
        <v>0</v>
      </c>
      <c r="N30315" s="141" t="s">
        <v>14501</v>
      </c>
      <c r="O30315" s="136">
        <v>0</v>
      </c>
      <c r="P30315" s="136">
        <v>0</v>
      </c>
      <c r="Q30315" s="140" t="s">
        <v>3713</v>
      </c>
      <c r="R30315" s="141" t="s">
        <v>14501</v>
      </c>
      <c r="S30315" s="136">
        <v>0</v>
      </c>
    </row>
    <row r="30316" spans="1:19" ht="11.25" thickBot="1" x14ac:dyDescent="0.2">
      <c r="A30316" s="112"/>
    </row>
    <row r="30317" spans="1:19" ht="11.25" thickBot="1" x14ac:dyDescent="0.2">
      <c r="A30317" s="139" t="s">
        <v>366</v>
      </c>
      <c r="B30317" s="112"/>
      <c r="C30317" s="136">
        <v>0</v>
      </c>
      <c r="D30317" s="136">
        <v>0</v>
      </c>
      <c r="E30317" s="136">
        <v>0</v>
      </c>
      <c r="F30317" s="141" t="s">
        <v>14501</v>
      </c>
      <c r="G30317" s="136">
        <v>0</v>
      </c>
      <c r="H30317" s="136">
        <v>0</v>
      </c>
      <c r="I30317" s="136">
        <v>0</v>
      </c>
      <c r="J30317" s="141" t="s">
        <v>14501</v>
      </c>
      <c r="K30317" s="141" t="s">
        <v>14501</v>
      </c>
      <c r="L30317" s="141" t="s">
        <v>14501</v>
      </c>
      <c r="M30317" s="136">
        <v>0</v>
      </c>
      <c r="N30317" s="141" t="s">
        <v>14501</v>
      </c>
      <c r="O30317" s="136">
        <v>0</v>
      </c>
      <c r="P30317" s="136">
        <v>0</v>
      </c>
      <c r="Q30317" s="140">
        <v>0</v>
      </c>
      <c r="R30317" s="141" t="s">
        <v>14501</v>
      </c>
      <c r="S30317" s="136">
        <v>0</v>
      </c>
    </row>
    <row r="30318" spans="1:19" ht="11.25" thickBot="1" x14ac:dyDescent="0.2">
      <c r="A30318" s="112"/>
    </row>
    <row r="30319" spans="1:19" ht="11.25" thickBot="1" x14ac:dyDescent="0.2">
      <c r="A30319" s="106" t="s">
        <v>357</v>
      </c>
      <c r="B30319" s="106" t="s">
        <v>358</v>
      </c>
      <c r="C30319" s="146" t="s">
        <v>68</v>
      </c>
      <c r="D30319" s="146" t="s">
        <v>14511</v>
      </c>
    </row>
    <row r="30320" spans="1:19" ht="11.25" thickBot="1" x14ac:dyDescent="0.2">
      <c r="A30320" s="107">
        <v>1</v>
      </c>
      <c r="B30320" s="132">
        <v>0.56079861111111107</v>
      </c>
      <c r="C30320" s="108">
        <v>270.077</v>
      </c>
      <c r="D30320" s="141" t="s">
        <v>14500</v>
      </c>
    </row>
    <row r="30321" spans="1:19" ht="11.25" thickBot="1" x14ac:dyDescent="0.2">
      <c r="A30321" s="112"/>
    </row>
    <row r="30322" spans="1:19" ht="11.25" thickBot="1" x14ac:dyDescent="0.2">
      <c r="A30322" s="135" t="s">
        <v>362</v>
      </c>
      <c r="B30322" s="112"/>
      <c r="C30322" s="136">
        <v>270.077</v>
      </c>
      <c r="D30322" s="141" t="s">
        <v>14501</v>
      </c>
    </row>
    <row r="30323" spans="1:19" ht="11.25" thickBot="1" x14ac:dyDescent="0.2">
      <c r="A30323" s="112"/>
    </row>
    <row r="30324" spans="1:19" ht="11.25" thickBot="1" x14ac:dyDescent="0.2">
      <c r="A30324" s="138" t="s">
        <v>364</v>
      </c>
      <c r="B30324" s="112"/>
      <c r="C30324" s="136">
        <v>0</v>
      </c>
      <c r="D30324" s="141" t="s">
        <v>14501</v>
      </c>
    </row>
    <row r="30325" spans="1:19" ht="11.25" thickBot="1" x14ac:dyDescent="0.2">
      <c r="A30325" s="112"/>
    </row>
    <row r="30326" spans="1:19" ht="11.25" thickBot="1" x14ac:dyDescent="0.2">
      <c r="A30326" s="139" t="s">
        <v>366</v>
      </c>
      <c r="B30326" s="112"/>
      <c r="C30326" s="136">
        <v>0</v>
      </c>
      <c r="D30326" s="141" t="s">
        <v>14501</v>
      </c>
    </row>
    <row r="30327" spans="1:19" ht="10.5" x14ac:dyDescent="0.15">
      <c r="A30327" s="112"/>
    </row>
    <row r="30328" spans="1:19" x14ac:dyDescent="0.15">
      <c r="A30328" s="129"/>
      <c r="B30328" s="86" t="s">
        <v>1952</v>
      </c>
    </row>
    <row r="30329" spans="1:19" ht="9.75" thickBot="1" x14ac:dyDescent="0.2">
      <c r="A30329" s="81" t="s">
        <v>5871</v>
      </c>
    </row>
    <row r="30330" spans="1:19" ht="11.25" thickBot="1" x14ac:dyDescent="0.2">
      <c r="A30330" s="106" t="s">
        <v>357</v>
      </c>
      <c r="B30330" s="106" t="s">
        <v>358</v>
      </c>
      <c r="C30330" s="146" t="s">
        <v>14494</v>
      </c>
      <c r="D30330" s="146" t="s">
        <v>14495</v>
      </c>
      <c r="E30330" s="146" t="s">
        <v>14496</v>
      </c>
      <c r="F30330" s="146" t="s">
        <v>0</v>
      </c>
      <c r="G30330" s="146" t="s">
        <v>1</v>
      </c>
      <c r="H30330" s="146" t="s">
        <v>2</v>
      </c>
      <c r="I30330" s="146" t="s">
        <v>14497</v>
      </c>
      <c r="J30330" s="146" t="s">
        <v>3</v>
      </c>
      <c r="K30330" s="146" t="s">
        <v>14498</v>
      </c>
      <c r="L30330" s="146" t="s">
        <v>7</v>
      </c>
      <c r="M30330" s="146" t="s">
        <v>14499</v>
      </c>
      <c r="N30330" s="146" t="s">
        <v>10</v>
      </c>
      <c r="O30330" s="146" t="s">
        <v>11</v>
      </c>
      <c r="P30330" s="146" t="s">
        <v>12</v>
      </c>
      <c r="Q30330" s="146" t="s">
        <v>13</v>
      </c>
      <c r="R30330" s="146" t="s">
        <v>14</v>
      </c>
      <c r="S30330" s="146" t="s">
        <v>15</v>
      </c>
    </row>
    <row r="30331" spans="1:19" ht="11.25" thickBot="1" x14ac:dyDescent="0.2">
      <c r="A30331" s="107">
        <v>1</v>
      </c>
      <c r="B30331" s="132">
        <v>0.56593749999999998</v>
      </c>
      <c r="C30331" s="141" t="s">
        <v>14500</v>
      </c>
      <c r="D30331" s="141" t="s">
        <v>14500</v>
      </c>
      <c r="E30331" s="108">
        <v>143.279</v>
      </c>
      <c r="F30331" s="108">
        <v>19058.635999999999</v>
      </c>
      <c r="G30331" s="108">
        <v>60066.495999999999</v>
      </c>
      <c r="H30331" s="108">
        <v>1585.633</v>
      </c>
      <c r="I30331" s="108">
        <v>-126.874</v>
      </c>
      <c r="J30331" s="108">
        <v>504.13400000000001</v>
      </c>
      <c r="K30331" s="108">
        <v>22.361999999999998</v>
      </c>
      <c r="L30331" s="133">
        <v>0.69794999999999996</v>
      </c>
      <c r="M30331" s="108">
        <v>402.30500000000001</v>
      </c>
      <c r="N30331" s="108">
        <v>-118.432</v>
      </c>
      <c r="O30331" s="108">
        <v>377.86799999999999</v>
      </c>
      <c r="P30331" s="108">
        <v>31078.941999999999</v>
      </c>
      <c r="Q30331" s="108">
        <v>245075.21</v>
      </c>
      <c r="R30331" s="108">
        <v>379.20400000000001</v>
      </c>
      <c r="S30331" s="108">
        <v>826.16099999999994</v>
      </c>
    </row>
    <row r="30332" spans="1:19" ht="11.25" thickBot="1" x14ac:dyDescent="0.2">
      <c r="A30332" s="112"/>
    </row>
    <row r="30333" spans="1:19" ht="11.25" thickBot="1" x14ac:dyDescent="0.2">
      <c r="A30333" s="135" t="s">
        <v>362</v>
      </c>
      <c r="B30333" s="112"/>
      <c r="C30333" s="141" t="s">
        <v>14501</v>
      </c>
      <c r="D30333" s="141" t="s">
        <v>14501</v>
      </c>
      <c r="E30333" s="136">
        <v>143.279</v>
      </c>
      <c r="F30333" s="136">
        <v>19058.635999999999</v>
      </c>
      <c r="G30333" s="136">
        <v>60066.495999999999</v>
      </c>
      <c r="H30333" s="136">
        <v>1585.633</v>
      </c>
      <c r="I30333" s="136">
        <v>-126.874</v>
      </c>
      <c r="J30333" s="136">
        <v>504.13400000000001</v>
      </c>
      <c r="K30333" s="136">
        <v>22.361999999999998</v>
      </c>
      <c r="L30333" s="137">
        <v>0.69794999999999996</v>
      </c>
      <c r="M30333" s="136">
        <v>402.30500000000001</v>
      </c>
      <c r="N30333" s="136">
        <v>-118.432</v>
      </c>
      <c r="O30333" s="136">
        <v>377.86799999999999</v>
      </c>
      <c r="P30333" s="136">
        <v>31078.941999999999</v>
      </c>
      <c r="Q30333" s="136">
        <v>245075.21</v>
      </c>
      <c r="R30333" s="136">
        <v>379.20400000000001</v>
      </c>
      <c r="S30333" s="136">
        <v>826.16099999999994</v>
      </c>
    </row>
    <row r="30334" spans="1:19" ht="11.25" thickBot="1" x14ac:dyDescent="0.2">
      <c r="A30334" s="112"/>
    </row>
    <row r="30335" spans="1:19" ht="11.25" thickBot="1" x14ac:dyDescent="0.2">
      <c r="A30335" s="138" t="s">
        <v>364</v>
      </c>
      <c r="B30335" s="112"/>
      <c r="C30335" s="141" t="s">
        <v>14501</v>
      </c>
      <c r="D30335" s="141" t="s">
        <v>14501</v>
      </c>
      <c r="E30335" s="136">
        <v>0</v>
      </c>
      <c r="F30335" s="136">
        <v>0</v>
      </c>
      <c r="G30335" s="136">
        <v>0</v>
      </c>
      <c r="H30335" s="136">
        <v>0</v>
      </c>
      <c r="I30335" s="136">
        <v>0</v>
      </c>
      <c r="J30335" s="136">
        <v>0</v>
      </c>
      <c r="K30335" s="136">
        <v>0</v>
      </c>
      <c r="L30335" s="140" t="s">
        <v>3713</v>
      </c>
      <c r="M30335" s="136">
        <v>0</v>
      </c>
      <c r="N30335" s="136">
        <v>0</v>
      </c>
      <c r="O30335" s="136">
        <v>0</v>
      </c>
      <c r="P30335" s="136">
        <v>0</v>
      </c>
      <c r="Q30335" s="136">
        <v>0</v>
      </c>
      <c r="R30335" s="136">
        <v>0</v>
      </c>
      <c r="S30335" s="136">
        <v>0</v>
      </c>
    </row>
    <row r="30336" spans="1:19" ht="11.25" thickBot="1" x14ac:dyDescent="0.2">
      <c r="A30336" s="112"/>
    </row>
    <row r="30337" spans="1:19" ht="11.25" thickBot="1" x14ac:dyDescent="0.2">
      <c r="A30337" s="139" t="s">
        <v>366</v>
      </c>
      <c r="B30337" s="112"/>
      <c r="C30337" s="141" t="s">
        <v>14501</v>
      </c>
      <c r="D30337" s="141" t="s">
        <v>14501</v>
      </c>
      <c r="E30337" s="136">
        <v>0</v>
      </c>
      <c r="F30337" s="136">
        <v>0</v>
      </c>
      <c r="G30337" s="136">
        <v>0</v>
      </c>
      <c r="H30337" s="136">
        <v>0</v>
      </c>
      <c r="I30337" s="136">
        <v>0</v>
      </c>
      <c r="J30337" s="136">
        <v>0</v>
      </c>
      <c r="K30337" s="136">
        <v>0</v>
      </c>
      <c r="L30337" s="140">
        <v>0</v>
      </c>
      <c r="M30337" s="136">
        <v>0</v>
      </c>
      <c r="N30337" s="136">
        <v>0</v>
      </c>
      <c r="O30337" s="136">
        <v>0</v>
      </c>
      <c r="P30337" s="136">
        <v>0</v>
      </c>
      <c r="Q30337" s="136">
        <v>0</v>
      </c>
      <c r="R30337" s="136">
        <v>0</v>
      </c>
      <c r="S30337" s="136">
        <v>0</v>
      </c>
    </row>
    <row r="30338" spans="1:19" ht="11.25" thickBot="1" x14ac:dyDescent="0.2">
      <c r="A30338" s="112"/>
    </row>
    <row r="30339" spans="1:19" ht="11.25" thickBot="1" x14ac:dyDescent="0.2">
      <c r="A30339" s="106" t="s">
        <v>357</v>
      </c>
      <c r="B30339" s="106" t="s">
        <v>358</v>
      </c>
      <c r="C30339" s="146" t="s">
        <v>16</v>
      </c>
      <c r="D30339" s="146" t="s">
        <v>14502</v>
      </c>
      <c r="E30339" s="146" t="s">
        <v>14503</v>
      </c>
      <c r="F30339" s="146" t="s">
        <v>20</v>
      </c>
      <c r="G30339" s="146" t="s">
        <v>21</v>
      </c>
      <c r="H30339" s="146" t="s">
        <v>22</v>
      </c>
      <c r="I30339" s="146" t="s">
        <v>23</v>
      </c>
      <c r="J30339" s="146" t="s">
        <v>24</v>
      </c>
      <c r="K30339" s="146" t="s">
        <v>26</v>
      </c>
      <c r="L30339" s="146" t="s">
        <v>14504</v>
      </c>
      <c r="M30339" s="146" t="s">
        <v>27</v>
      </c>
      <c r="N30339" s="146" t="s">
        <v>28</v>
      </c>
      <c r="O30339" s="146" t="s">
        <v>29</v>
      </c>
      <c r="P30339" s="146" t="s">
        <v>30</v>
      </c>
      <c r="Q30339" s="146" t="s">
        <v>14505</v>
      </c>
      <c r="R30339" s="146" t="s">
        <v>32</v>
      </c>
      <c r="S30339" s="146" t="s">
        <v>33</v>
      </c>
    </row>
    <row r="30340" spans="1:19" ht="11.25" thickBot="1" x14ac:dyDescent="0.2">
      <c r="A30340" s="107">
        <v>1</v>
      </c>
      <c r="B30340" s="132">
        <v>0.56593749999999998</v>
      </c>
      <c r="C30340" s="108">
        <v>16387.504000000001</v>
      </c>
      <c r="D30340" s="108">
        <v>2576.17</v>
      </c>
      <c r="E30340" s="108">
        <v>90.792000000000002</v>
      </c>
      <c r="F30340" s="133">
        <v>0.60901000000000005</v>
      </c>
      <c r="G30340" s="141" t="s">
        <v>14691</v>
      </c>
      <c r="H30340" s="108">
        <v>200.02099999999999</v>
      </c>
      <c r="I30340" s="108">
        <v>3054.8919999999998</v>
      </c>
      <c r="J30340" s="108">
        <v>98811.619000000006</v>
      </c>
      <c r="K30340" s="133">
        <v>0.60143999999999997</v>
      </c>
      <c r="L30340" s="108">
        <v>946.34100000000001</v>
      </c>
      <c r="M30340" s="108">
        <v>126.45399999999999</v>
      </c>
      <c r="N30340" s="108">
        <v>720.572</v>
      </c>
      <c r="O30340" s="141" t="s">
        <v>14500</v>
      </c>
      <c r="P30340" s="141" t="s">
        <v>14500</v>
      </c>
      <c r="Q30340" s="108">
        <v>-343.45699999999999</v>
      </c>
      <c r="R30340" s="108">
        <v>117.29300000000001</v>
      </c>
      <c r="S30340" s="108">
        <v>105.94799999999999</v>
      </c>
    </row>
    <row r="30341" spans="1:19" ht="11.25" thickBot="1" x14ac:dyDescent="0.2">
      <c r="A30341" s="112"/>
    </row>
    <row r="30342" spans="1:19" ht="11.25" thickBot="1" x14ac:dyDescent="0.2">
      <c r="A30342" s="135" t="s">
        <v>362</v>
      </c>
      <c r="B30342" s="112"/>
      <c r="C30342" s="136">
        <v>16387.504000000001</v>
      </c>
      <c r="D30342" s="136">
        <v>2576.17</v>
      </c>
      <c r="E30342" s="136">
        <v>90.792000000000002</v>
      </c>
      <c r="F30342" s="137">
        <v>0.60901000000000005</v>
      </c>
      <c r="G30342" s="141" t="s">
        <v>14692</v>
      </c>
      <c r="H30342" s="136">
        <v>200.02099999999999</v>
      </c>
      <c r="I30342" s="136">
        <v>3054.8919999999998</v>
      </c>
      <c r="J30342" s="136">
        <v>98811.619000000006</v>
      </c>
      <c r="K30342" s="137">
        <v>0.60143999999999997</v>
      </c>
      <c r="L30342" s="136">
        <v>946.34100000000001</v>
      </c>
      <c r="M30342" s="136">
        <v>126.45399999999999</v>
      </c>
      <c r="N30342" s="136">
        <v>720.572</v>
      </c>
      <c r="O30342" s="141" t="s">
        <v>14501</v>
      </c>
      <c r="P30342" s="141" t="s">
        <v>14501</v>
      </c>
      <c r="Q30342" s="136">
        <v>-343.45699999999999</v>
      </c>
      <c r="R30342" s="136">
        <v>117.29300000000001</v>
      </c>
      <c r="S30342" s="136">
        <v>105.94799999999999</v>
      </c>
    </row>
    <row r="30343" spans="1:19" ht="11.25" thickBot="1" x14ac:dyDescent="0.2">
      <c r="A30343" s="112"/>
    </row>
    <row r="30344" spans="1:19" ht="11.25" thickBot="1" x14ac:dyDescent="0.2">
      <c r="A30344" s="138" t="s">
        <v>364</v>
      </c>
      <c r="B30344" s="112"/>
      <c r="C30344" s="136">
        <v>0</v>
      </c>
      <c r="D30344" s="136">
        <v>0</v>
      </c>
      <c r="E30344" s="136">
        <v>0</v>
      </c>
      <c r="F30344" s="140" t="s">
        <v>3713</v>
      </c>
      <c r="G30344" s="141" t="s">
        <v>14501</v>
      </c>
      <c r="H30344" s="136">
        <v>0</v>
      </c>
      <c r="I30344" s="136">
        <v>0</v>
      </c>
      <c r="J30344" s="136">
        <v>0</v>
      </c>
      <c r="K30344" s="140" t="s">
        <v>3713</v>
      </c>
      <c r="L30344" s="136">
        <v>0</v>
      </c>
      <c r="M30344" s="136">
        <v>0</v>
      </c>
      <c r="N30344" s="136">
        <v>0</v>
      </c>
      <c r="O30344" s="141" t="s">
        <v>14501</v>
      </c>
      <c r="P30344" s="141" t="s">
        <v>14501</v>
      </c>
      <c r="Q30344" s="136">
        <v>0</v>
      </c>
      <c r="R30344" s="136">
        <v>0</v>
      </c>
      <c r="S30344" s="136">
        <v>0</v>
      </c>
    </row>
    <row r="30345" spans="1:19" ht="11.25" thickBot="1" x14ac:dyDescent="0.2">
      <c r="A30345" s="112"/>
    </row>
    <row r="30346" spans="1:19" ht="11.25" thickBot="1" x14ac:dyDescent="0.2">
      <c r="A30346" s="139" t="s">
        <v>366</v>
      </c>
      <c r="B30346" s="112"/>
      <c r="C30346" s="136">
        <v>0</v>
      </c>
      <c r="D30346" s="136">
        <v>0</v>
      </c>
      <c r="E30346" s="136">
        <v>0</v>
      </c>
      <c r="F30346" s="140">
        <v>0</v>
      </c>
      <c r="G30346" s="141" t="s">
        <v>14501</v>
      </c>
      <c r="H30346" s="136">
        <v>0</v>
      </c>
      <c r="I30346" s="136">
        <v>0</v>
      </c>
      <c r="J30346" s="136">
        <v>0</v>
      </c>
      <c r="K30346" s="140">
        <v>0</v>
      </c>
      <c r="L30346" s="136">
        <v>0</v>
      </c>
      <c r="M30346" s="136">
        <v>0</v>
      </c>
      <c r="N30346" s="136">
        <v>0</v>
      </c>
      <c r="O30346" s="141" t="s">
        <v>14501</v>
      </c>
      <c r="P30346" s="141" t="s">
        <v>14501</v>
      </c>
      <c r="Q30346" s="136">
        <v>0</v>
      </c>
      <c r="R30346" s="136">
        <v>0</v>
      </c>
      <c r="S30346" s="136">
        <v>0</v>
      </c>
    </row>
    <row r="30347" spans="1:19" ht="11.25" thickBot="1" x14ac:dyDescent="0.2">
      <c r="A30347" s="112"/>
    </row>
    <row r="30348" spans="1:19" ht="11.25" thickBot="1" x14ac:dyDescent="0.2">
      <c r="A30348" s="106" t="s">
        <v>357</v>
      </c>
      <c r="B30348" s="106" t="s">
        <v>358</v>
      </c>
      <c r="C30348" s="146" t="s">
        <v>35</v>
      </c>
      <c r="D30348" s="146" t="s">
        <v>36</v>
      </c>
      <c r="E30348" s="146" t="s">
        <v>14506</v>
      </c>
      <c r="F30348" s="146" t="s">
        <v>38</v>
      </c>
      <c r="G30348" s="146" t="s">
        <v>39</v>
      </c>
      <c r="H30348" s="146" t="s">
        <v>41</v>
      </c>
      <c r="I30348" s="146" t="s">
        <v>42</v>
      </c>
      <c r="J30348" s="146" t="s">
        <v>43</v>
      </c>
      <c r="K30348" s="146" t="s">
        <v>44</v>
      </c>
      <c r="L30348" s="146" t="s">
        <v>45</v>
      </c>
      <c r="M30348" s="146" t="s">
        <v>46</v>
      </c>
      <c r="N30348" s="146" t="s">
        <v>47</v>
      </c>
      <c r="O30348" s="146" t="s">
        <v>48</v>
      </c>
      <c r="P30348" s="146" t="s">
        <v>49</v>
      </c>
      <c r="Q30348" s="146" t="s">
        <v>50</v>
      </c>
      <c r="R30348" s="146" t="s">
        <v>51</v>
      </c>
      <c r="S30348" s="146" t="s">
        <v>52</v>
      </c>
    </row>
    <row r="30349" spans="1:19" ht="11.25" thickBot="1" x14ac:dyDescent="0.2">
      <c r="A30349" s="107">
        <v>1</v>
      </c>
      <c r="B30349" s="132">
        <v>0.56593749999999998</v>
      </c>
      <c r="C30349" s="133">
        <v>0.51243000000000005</v>
      </c>
      <c r="D30349" s="108">
        <v>655.64099999999996</v>
      </c>
      <c r="E30349" s="108">
        <v>66.076999999999998</v>
      </c>
      <c r="F30349" s="141" t="s">
        <v>14500</v>
      </c>
      <c r="G30349" s="108">
        <v>208.18100000000001</v>
      </c>
      <c r="H30349" s="108">
        <v>65263.59</v>
      </c>
      <c r="I30349" s="108">
        <v>1348.636</v>
      </c>
      <c r="J30349" s="108">
        <v>3934.0149999999999</v>
      </c>
      <c r="K30349" s="108">
        <v>270.28500000000003</v>
      </c>
      <c r="L30349" s="108">
        <v>342.43900000000002</v>
      </c>
      <c r="M30349" s="108">
        <v>141.05799999999999</v>
      </c>
      <c r="N30349" s="108">
        <v>71.555999999999997</v>
      </c>
      <c r="O30349" s="108">
        <v>144.483</v>
      </c>
      <c r="P30349" s="108">
        <v>362.92099999999999</v>
      </c>
      <c r="Q30349" s="108">
        <v>73.268000000000001</v>
      </c>
      <c r="R30349" s="108">
        <v>73.611000000000004</v>
      </c>
      <c r="S30349" s="108">
        <v>163.96</v>
      </c>
    </row>
    <row r="30350" spans="1:19" ht="11.25" thickBot="1" x14ac:dyDescent="0.2">
      <c r="A30350" s="112"/>
    </row>
    <row r="30351" spans="1:19" ht="11.25" thickBot="1" x14ac:dyDescent="0.2">
      <c r="A30351" s="135" t="s">
        <v>362</v>
      </c>
      <c r="B30351" s="112"/>
      <c r="C30351" s="137">
        <v>0.51243000000000005</v>
      </c>
      <c r="D30351" s="136">
        <v>655.64099999999996</v>
      </c>
      <c r="E30351" s="136">
        <v>66.076999999999998</v>
      </c>
      <c r="F30351" s="141" t="s">
        <v>14501</v>
      </c>
      <c r="G30351" s="136">
        <v>208.18100000000001</v>
      </c>
      <c r="H30351" s="136">
        <v>65263.59</v>
      </c>
      <c r="I30351" s="136">
        <v>1348.636</v>
      </c>
      <c r="J30351" s="136">
        <v>3934.0149999999999</v>
      </c>
      <c r="K30351" s="136">
        <v>270.28500000000003</v>
      </c>
      <c r="L30351" s="136">
        <v>342.43900000000002</v>
      </c>
      <c r="M30351" s="136">
        <v>141.05799999999999</v>
      </c>
      <c r="N30351" s="136">
        <v>71.555999999999997</v>
      </c>
      <c r="O30351" s="136">
        <v>144.483</v>
      </c>
      <c r="P30351" s="136">
        <v>362.92099999999999</v>
      </c>
      <c r="Q30351" s="136">
        <v>73.268000000000001</v>
      </c>
      <c r="R30351" s="136">
        <v>73.611000000000004</v>
      </c>
      <c r="S30351" s="136">
        <v>163.96</v>
      </c>
    </row>
    <row r="30352" spans="1:19" ht="11.25" thickBot="1" x14ac:dyDescent="0.2">
      <c r="A30352" s="112"/>
    </row>
    <row r="30353" spans="1:19" ht="11.25" thickBot="1" x14ac:dyDescent="0.2">
      <c r="A30353" s="138" t="s">
        <v>364</v>
      </c>
      <c r="B30353" s="112"/>
      <c r="C30353" s="140" t="s">
        <v>3713</v>
      </c>
      <c r="D30353" s="136">
        <v>0</v>
      </c>
      <c r="E30353" s="136">
        <v>0</v>
      </c>
      <c r="F30353" s="141" t="s">
        <v>14501</v>
      </c>
      <c r="G30353" s="136">
        <v>0</v>
      </c>
      <c r="H30353" s="136">
        <v>0</v>
      </c>
      <c r="I30353" s="136">
        <v>0</v>
      </c>
      <c r="J30353" s="136">
        <v>0</v>
      </c>
      <c r="K30353" s="136">
        <v>0</v>
      </c>
      <c r="L30353" s="136">
        <v>0</v>
      </c>
      <c r="M30353" s="136">
        <v>0</v>
      </c>
      <c r="N30353" s="136">
        <v>0</v>
      </c>
      <c r="O30353" s="136">
        <v>0</v>
      </c>
      <c r="P30353" s="136">
        <v>0</v>
      </c>
      <c r="Q30353" s="136">
        <v>0</v>
      </c>
      <c r="R30353" s="136">
        <v>0</v>
      </c>
      <c r="S30353" s="136">
        <v>0</v>
      </c>
    </row>
    <row r="30354" spans="1:19" ht="11.25" thickBot="1" x14ac:dyDescent="0.2">
      <c r="A30354" s="112"/>
    </row>
    <row r="30355" spans="1:19" ht="11.25" thickBot="1" x14ac:dyDescent="0.2">
      <c r="A30355" s="139" t="s">
        <v>366</v>
      </c>
      <c r="B30355" s="112"/>
      <c r="C30355" s="140">
        <v>0</v>
      </c>
      <c r="D30355" s="136">
        <v>0</v>
      </c>
      <c r="E30355" s="136">
        <v>0</v>
      </c>
      <c r="F30355" s="141" t="s">
        <v>14501</v>
      </c>
      <c r="G30355" s="136">
        <v>0</v>
      </c>
      <c r="H30355" s="136">
        <v>0</v>
      </c>
      <c r="I30355" s="136">
        <v>0</v>
      </c>
      <c r="J30355" s="136">
        <v>0</v>
      </c>
      <c r="K30355" s="136">
        <v>0</v>
      </c>
      <c r="L30355" s="136">
        <v>0</v>
      </c>
      <c r="M30355" s="136">
        <v>0</v>
      </c>
      <c r="N30355" s="136">
        <v>0</v>
      </c>
      <c r="O30355" s="136">
        <v>0</v>
      </c>
      <c r="P30355" s="136">
        <v>0</v>
      </c>
      <c r="Q30355" s="136">
        <v>0</v>
      </c>
      <c r="R30355" s="136">
        <v>0</v>
      </c>
      <c r="S30355" s="136">
        <v>0</v>
      </c>
    </row>
    <row r="30356" spans="1:19" ht="11.25" thickBot="1" x14ac:dyDescent="0.2">
      <c r="A30356" s="112"/>
    </row>
    <row r="30357" spans="1:19" ht="11.25" thickBot="1" x14ac:dyDescent="0.2">
      <c r="A30357" s="106" t="s">
        <v>357</v>
      </c>
      <c r="B30357" s="106" t="s">
        <v>358</v>
      </c>
      <c r="C30357" s="146" t="s">
        <v>53</v>
      </c>
      <c r="D30357" s="146" t="s">
        <v>54</v>
      </c>
      <c r="E30357" s="146" t="s">
        <v>55</v>
      </c>
      <c r="F30357" s="146" t="s">
        <v>56</v>
      </c>
      <c r="G30357" s="146" t="s">
        <v>14507</v>
      </c>
      <c r="H30357" s="146" t="s">
        <v>57</v>
      </c>
      <c r="I30357" s="146" t="s">
        <v>59</v>
      </c>
      <c r="J30357" s="146" t="s">
        <v>14508</v>
      </c>
      <c r="K30357" s="146" t="s">
        <v>60</v>
      </c>
      <c r="L30357" s="146" t="s">
        <v>61</v>
      </c>
      <c r="M30357" s="146" t="s">
        <v>62</v>
      </c>
      <c r="N30357" s="146" t="s">
        <v>14509</v>
      </c>
      <c r="O30357" s="146" t="s">
        <v>63</v>
      </c>
      <c r="P30357" s="146" t="s">
        <v>64</v>
      </c>
      <c r="Q30357" s="146" t="s">
        <v>66</v>
      </c>
      <c r="R30357" s="146" t="s">
        <v>14510</v>
      </c>
      <c r="S30357" s="146" t="s">
        <v>67</v>
      </c>
    </row>
    <row r="30358" spans="1:19" ht="11.25" thickBot="1" x14ac:dyDescent="0.2">
      <c r="A30358" s="107">
        <v>1</v>
      </c>
      <c r="B30358" s="132">
        <v>0.56593749999999998</v>
      </c>
      <c r="C30358" s="141" t="s">
        <v>14500</v>
      </c>
      <c r="D30358" s="108">
        <v>93.512</v>
      </c>
      <c r="E30358" s="141" t="s">
        <v>14500</v>
      </c>
      <c r="F30358" s="141" t="s">
        <v>14500</v>
      </c>
      <c r="G30358" s="141" t="s">
        <v>14500</v>
      </c>
      <c r="H30358" s="108">
        <v>478.26400000000001</v>
      </c>
      <c r="I30358" s="108">
        <v>1653.12</v>
      </c>
      <c r="J30358" s="108">
        <v>-6.0069999999999997</v>
      </c>
      <c r="K30358" s="141" t="s">
        <v>14500</v>
      </c>
      <c r="L30358" s="141" t="s">
        <v>14500</v>
      </c>
      <c r="M30358" s="108">
        <v>320.12799999999999</v>
      </c>
      <c r="N30358" s="108">
        <v>92.715999999999994</v>
      </c>
      <c r="O30358" s="108">
        <v>100.575</v>
      </c>
      <c r="P30358" s="108">
        <v>15505.411</v>
      </c>
      <c r="Q30358" s="133">
        <v>0.41078999999999999</v>
      </c>
      <c r="R30358" s="141" t="s">
        <v>14500</v>
      </c>
      <c r="S30358" s="108">
        <v>1532.769</v>
      </c>
    </row>
    <row r="30359" spans="1:19" ht="11.25" thickBot="1" x14ac:dyDescent="0.2">
      <c r="A30359" s="112"/>
    </row>
    <row r="30360" spans="1:19" ht="11.25" thickBot="1" x14ac:dyDescent="0.2">
      <c r="A30360" s="135" t="s">
        <v>362</v>
      </c>
      <c r="B30360" s="112"/>
      <c r="C30360" s="141" t="s">
        <v>14501</v>
      </c>
      <c r="D30360" s="136">
        <v>93.512</v>
      </c>
      <c r="E30360" s="141" t="s">
        <v>14501</v>
      </c>
      <c r="F30360" s="141" t="s">
        <v>14501</v>
      </c>
      <c r="G30360" s="141" t="s">
        <v>14501</v>
      </c>
      <c r="H30360" s="136">
        <v>478.26400000000001</v>
      </c>
      <c r="I30360" s="136">
        <v>1653.12</v>
      </c>
      <c r="J30360" s="136">
        <v>-6.0069999999999997</v>
      </c>
      <c r="K30360" s="141" t="s">
        <v>14501</v>
      </c>
      <c r="L30360" s="141" t="s">
        <v>14501</v>
      </c>
      <c r="M30360" s="136">
        <v>320.12799999999999</v>
      </c>
      <c r="N30360" s="136">
        <v>92.715999999999994</v>
      </c>
      <c r="O30360" s="136">
        <v>100.575</v>
      </c>
      <c r="P30360" s="136">
        <v>15505.411</v>
      </c>
      <c r="Q30360" s="137">
        <v>0.41078999999999999</v>
      </c>
      <c r="R30360" s="141" t="s">
        <v>14501</v>
      </c>
      <c r="S30360" s="136">
        <v>1532.769</v>
      </c>
    </row>
    <row r="30361" spans="1:19" ht="11.25" thickBot="1" x14ac:dyDescent="0.2">
      <c r="A30361" s="112"/>
    </row>
    <row r="30362" spans="1:19" ht="11.25" thickBot="1" x14ac:dyDescent="0.2">
      <c r="A30362" s="138" t="s">
        <v>364</v>
      </c>
      <c r="B30362" s="112"/>
      <c r="C30362" s="141" t="s">
        <v>14501</v>
      </c>
      <c r="D30362" s="136">
        <v>0</v>
      </c>
      <c r="E30362" s="141" t="s">
        <v>14501</v>
      </c>
      <c r="F30362" s="141" t="s">
        <v>14501</v>
      </c>
      <c r="G30362" s="141" t="s">
        <v>14501</v>
      </c>
      <c r="H30362" s="136">
        <v>0</v>
      </c>
      <c r="I30362" s="136">
        <v>0</v>
      </c>
      <c r="J30362" s="136">
        <v>0</v>
      </c>
      <c r="K30362" s="141" t="s">
        <v>14501</v>
      </c>
      <c r="L30362" s="141" t="s">
        <v>14501</v>
      </c>
      <c r="M30362" s="136">
        <v>0</v>
      </c>
      <c r="N30362" s="136">
        <v>0</v>
      </c>
      <c r="O30362" s="136">
        <v>0</v>
      </c>
      <c r="P30362" s="136">
        <v>0</v>
      </c>
      <c r="Q30362" s="140" t="s">
        <v>3713</v>
      </c>
      <c r="R30362" s="141" t="s">
        <v>14501</v>
      </c>
      <c r="S30362" s="136">
        <v>0</v>
      </c>
    </row>
    <row r="30363" spans="1:19" ht="11.25" thickBot="1" x14ac:dyDescent="0.2">
      <c r="A30363" s="112"/>
    </row>
    <row r="30364" spans="1:19" ht="11.25" thickBot="1" x14ac:dyDescent="0.2">
      <c r="A30364" s="139" t="s">
        <v>366</v>
      </c>
      <c r="B30364" s="112"/>
      <c r="C30364" s="141" t="s">
        <v>14501</v>
      </c>
      <c r="D30364" s="136">
        <v>0</v>
      </c>
      <c r="E30364" s="141" t="s">
        <v>14501</v>
      </c>
      <c r="F30364" s="141" t="s">
        <v>14501</v>
      </c>
      <c r="G30364" s="141" t="s">
        <v>14501</v>
      </c>
      <c r="H30364" s="136">
        <v>0</v>
      </c>
      <c r="I30364" s="136">
        <v>0</v>
      </c>
      <c r="J30364" s="136">
        <v>0</v>
      </c>
      <c r="K30364" s="141" t="s">
        <v>14501</v>
      </c>
      <c r="L30364" s="141" t="s">
        <v>14501</v>
      </c>
      <c r="M30364" s="136">
        <v>0</v>
      </c>
      <c r="N30364" s="136">
        <v>0</v>
      </c>
      <c r="O30364" s="136">
        <v>0</v>
      </c>
      <c r="P30364" s="136">
        <v>0</v>
      </c>
      <c r="Q30364" s="140">
        <v>0</v>
      </c>
      <c r="R30364" s="141" t="s">
        <v>14501</v>
      </c>
      <c r="S30364" s="136">
        <v>0</v>
      </c>
    </row>
    <row r="30365" spans="1:19" ht="11.25" thickBot="1" x14ac:dyDescent="0.2">
      <c r="A30365" s="112"/>
    </row>
    <row r="30366" spans="1:19" ht="11.25" thickBot="1" x14ac:dyDescent="0.2">
      <c r="A30366" s="106" t="s">
        <v>357</v>
      </c>
      <c r="B30366" s="106" t="s">
        <v>358</v>
      </c>
      <c r="C30366" s="146" t="s">
        <v>68</v>
      </c>
      <c r="D30366" s="146" t="s">
        <v>14511</v>
      </c>
    </row>
    <row r="30367" spans="1:19" ht="11.25" thickBot="1" x14ac:dyDescent="0.2">
      <c r="A30367" s="107">
        <v>1</v>
      </c>
      <c r="B30367" s="132">
        <v>0.56593749999999998</v>
      </c>
      <c r="C30367" s="108">
        <v>253.578</v>
      </c>
      <c r="D30367" s="141" t="s">
        <v>14500</v>
      </c>
    </row>
    <row r="30368" spans="1:19" ht="11.25" thickBot="1" x14ac:dyDescent="0.2">
      <c r="A30368" s="112"/>
    </row>
    <row r="30369" spans="1:19" ht="11.25" thickBot="1" x14ac:dyDescent="0.2">
      <c r="A30369" s="135" t="s">
        <v>362</v>
      </c>
      <c r="B30369" s="112"/>
      <c r="C30369" s="136">
        <v>253.578</v>
      </c>
      <c r="D30369" s="141" t="s">
        <v>14501</v>
      </c>
    </row>
    <row r="30370" spans="1:19" ht="11.25" thickBot="1" x14ac:dyDescent="0.2">
      <c r="A30370" s="112"/>
    </row>
    <row r="30371" spans="1:19" ht="11.25" thickBot="1" x14ac:dyDescent="0.2">
      <c r="A30371" s="138" t="s">
        <v>364</v>
      </c>
      <c r="B30371" s="112"/>
      <c r="C30371" s="136">
        <v>0</v>
      </c>
      <c r="D30371" s="141" t="s">
        <v>14501</v>
      </c>
    </row>
    <row r="30372" spans="1:19" ht="11.25" thickBot="1" x14ac:dyDescent="0.2">
      <c r="A30372" s="112"/>
    </row>
    <row r="30373" spans="1:19" ht="11.25" thickBot="1" x14ac:dyDescent="0.2">
      <c r="A30373" s="139" t="s">
        <v>366</v>
      </c>
      <c r="B30373" s="112"/>
      <c r="C30373" s="136">
        <v>0</v>
      </c>
      <c r="D30373" s="141" t="s">
        <v>14501</v>
      </c>
    </row>
    <row r="30374" spans="1:19" ht="10.5" x14ac:dyDescent="0.15">
      <c r="A30374" s="112"/>
    </row>
    <row r="30375" spans="1:19" x14ac:dyDescent="0.15">
      <c r="A30375" s="129"/>
      <c r="B30375" s="86" t="s">
        <v>2017</v>
      </c>
    </row>
    <row r="30376" spans="1:19" ht="9.75" thickBot="1" x14ac:dyDescent="0.2">
      <c r="A30376" s="81" t="s">
        <v>5871</v>
      </c>
    </row>
    <row r="30377" spans="1:19" ht="11.25" thickBot="1" x14ac:dyDescent="0.2">
      <c r="A30377" s="106" t="s">
        <v>357</v>
      </c>
      <c r="B30377" s="106" t="s">
        <v>358</v>
      </c>
      <c r="C30377" s="146" t="s">
        <v>14494</v>
      </c>
      <c r="D30377" s="146" t="s">
        <v>14495</v>
      </c>
      <c r="E30377" s="146" t="s">
        <v>14496</v>
      </c>
      <c r="F30377" s="146" t="s">
        <v>0</v>
      </c>
      <c r="G30377" s="146" t="s">
        <v>1</v>
      </c>
      <c r="H30377" s="146" t="s">
        <v>2</v>
      </c>
      <c r="I30377" s="146" t="s">
        <v>14497</v>
      </c>
      <c r="J30377" s="146" t="s">
        <v>3</v>
      </c>
      <c r="K30377" s="146" t="s">
        <v>14498</v>
      </c>
      <c r="L30377" s="146" t="s">
        <v>7</v>
      </c>
      <c r="M30377" s="146" t="s">
        <v>14499</v>
      </c>
      <c r="N30377" s="146" t="s">
        <v>10</v>
      </c>
      <c r="O30377" s="146" t="s">
        <v>11</v>
      </c>
      <c r="P30377" s="146" t="s">
        <v>12</v>
      </c>
      <c r="Q30377" s="146" t="s">
        <v>13</v>
      </c>
      <c r="R30377" s="146" t="s">
        <v>14</v>
      </c>
      <c r="S30377" s="146" t="s">
        <v>15</v>
      </c>
    </row>
    <row r="30378" spans="1:19" ht="11.25" thickBot="1" x14ac:dyDescent="0.2">
      <c r="A30378" s="107">
        <v>1</v>
      </c>
      <c r="B30378" s="132">
        <v>0.5710763888888889</v>
      </c>
      <c r="C30378" s="141" t="s">
        <v>14500</v>
      </c>
      <c r="D30378" s="141" t="s">
        <v>14500</v>
      </c>
      <c r="E30378" s="108">
        <v>103.798</v>
      </c>
      <c r="F30378" s="108">
        <v>11912.621999999999</v>
      </c>
      <c r="G30378" s="108">
        <v>62624.148000000001</v>
      </c>
      <c r="H30378" s="108">
        <v>1014.856</v>
      </c>
      <c r="I30378" s="108">
        <v>91.804000000000002</v>
      </c>
      <c r="J30378" s="108">
        <v>648.75</v>
      </c>
      <c r="K30378" s="108">
        <v>-97.192999999999998</v>
      </c>
      <c r="L30378" s="133">
        <v>0.71364000000000005</v>
      </c>
      <c r="M30378" s="108">
        <v>119.22</v>
      </c>
      <c r="N30378" s="108">
        <v>50.783999999999999</v>
      </c>
      <c r="O30378" s="108">
        <v>225.90700000000001</v>
      </c>
      <c r="P30378" s="108">
        <v>25637.998</v>
      </c>
      <c r="Q30378" s="108">
        <v>182662.48</v>
      </c>
      <c r="R30378" s="108">
        <v>436.40600000000001</v>
      </c>
      <c r="S30378" s="108">
        <v>1111.01</v>
      </c>
    </row>
    <row r="30379" spans="1:19" ht="11.25" thickBot="1" x14ac:dyDescent="0.2">
      <c r="A30379" s="112"/>
    </row>
    <row r="30380" spans="1:19" ht="11.25" thickBot="1" x14ac:dyDescent="0.2">
      <c r="A30380" s="135" t="s">
        <v>362</v>
      </c>
      <c r="B30380" s="112"/>
      <c r="C30380" s="141" t="s">
        <v>14501</v>
      </c>
      <c r="D30380" s="141" t="s">
        <v>14501</v>
      </c>
      <c r="E30380" s="136">
        <v>103.798</v>
      </c>
      <c r="F30380" s="136">
        <v>11912.621999999999</v>
      </c>
      <c r="G30380" s="136">
        <v>62624.148000000001</v>
      </c>
      <c r="H30380" s="136">
        <v>1014.856</v>
      </c>
      <c r="I30380" s="136">
        <v>91.804000000000002</v>
      </c>
      <c r="J30380" s="136">
        <v>648.75</v>
      </c>
      <c r="K30380" s="136">
        <v>-97.192999999999998</v>
      </c>
      <c r="L30380" s="137">
        <v>0.71364000000000005</v>
      </c>
      <c r="M30380" s="136">
        <v>119.22</v>
      </c>
      <c r="N30380" s="136">
        <v>50.783999999999999</v>
      </c>
      <c r="O30380" s="136">
        <v>225.90700000000001</v>
      </c>
      <c r="P30380" s="136">
        <v>25637.998</v>
      </c>
      <c r="Q30380" s="136">
        <v>182662.48</v>
      </c>
      <c r="R30380" s="136">
        <v>436.40600000000001</v>
      </c>
      <c r="S30380" s="136">
        <v>1111.01</v>
      </c>
    </row>
    <row r="30381" spans="1:19" ht="11.25" thickBot="1" x14ac:dyDescent="0.2">
      <c r="A30381" s="112"/>
    </row>
    <row r="30382" spans="1:19" ht="11.25" thickBot="1" x14ac:dyDescent="0.2">
      <c r="A30382" s="138" t="s">
        <v>364</v>
      </c>
      <c r="B30382" s="112"/>
      <c r="C30382" s="141" t="s">
        <v>14501</v>
      </c>
      <c r="D30382" s="141" t="s">
        <v>14501</v>
      </c>
      <c r="E30382" s="136">
        <v>0</v>
      </c>
      <c r="F30382" s="136">
        <v>0</v>
      </c>
      <c r="G30382" s="136">
        <v>0</v>
      </c>
      <c r="H30382" s="136">
        <v>0</v>
      </c>
      <c r="I30382" s="136">
        <v>0</v>
      </c>
      <c r="J30382" s="136">
        <v>0</v>
      </c>
      <c r="K30382" s="136">
        <v>0</v>
      </c>
      <c r="L30382" s="140" t="s">
        <v>3713</v>
      </c>
      <c r="M30382" s="136">
        <v>0</v>
      </c>
      <c r="N30382" s="136">
        <v>0</v>
      </c>
      <c r="O30382" s="136">
        <v>0</v>
      </c>
      <c r="P30382" s="136">
        <v>0</v>
      </c>
      <c r="Q30382" s="136">
        <v>0</v>
      </c>
      <c r="R30382" s="136">
        <v>0</v>
      </c>
      <c r="S30382" s="136">
        <v>0</v>
      </c>
    </row>
    <row r="30383" spans="1:19" ht="11.25" thickBot="1" x14ac:dyDescent="0.2">
      <c r="A30383" s="112"/>
    </row>
    <row r="30384" spans="1:19" ht="11.25" thickBot="1" x14ac:dyDescent="0.2">
      <c r="A30384" s="139" t="s">
        <v>366</v>
      </c>
      <c r="B30384" s="112"/>
      <c r="C30384" s="141" t="s">
        <v>14501</v>
      </c>
      <c r="D30384" s="141" t="s">
        <v>14501</v>
      </c>
      <c r="E30384" s="136">
        <v>0</v>
      </c>
      <c r="F30384" s="136">
        <v>0</v>
      </c>
      <c r="G30384" s="136">
        <v>0</v>
      </c>
      <c r="H30384" s="136">
        <v>0</v>
      </c>
      <c r="I30384" s="136">
        <v>0</v>
      </c>
      <c r="J30384" s="136">
        <v>0</v>
      </c>
      <c r="K30384" s="136">
        <v>0</v>
      </c>
      <c r="L30384" s="140">
        <v>0</v>
      </c>
      <c r="M30384" s="136">
        <v>0</v>
      </c>
      <c r="N30384" s="136">
        <v>0</v>
      </c>
      <c r="O30384" s="136">
        <v>0</v>
      </c>
      <c r="P30384" s="136">
        <v>0</v>
      </c>
      <c r="Q30384" s="136">
        <v>0</v>
      </c>
      <c r="R30384" s="136">
        <v>0</v>
      </c>
      <c r="S30384" s="136">
        <v>0</v>
      </c>
    </row>
    <row r="30385" spans="1:19" ht="11.25" thickBot="1" x14ac:dyDescent="0.2">
      <c r="A30385" s="112"/>
    </row>
    <row r="30386" spans="1:19" ht="11.25" thickBot="1" x14ac:dyDescent="0.2">
      <c r="A30386" s="106" t="s">
        <v>357</v>
      </c>
      <c r="B30386" s="106" t="s">
        <v>358</v>
      </c>
      <c r="C30386" s="146" t="s">
        <v>16</v>
      </c>
      <c r="D30386" s="146" t="s">
        <v>14502</v>
      </c>
      <c r="E30386" s="146" t="s">
        <v>14503</v>
      </c>
      <c r="F30386" s="146" t="s">
        <v>20</v>
      </c>
      <c r="G30386" s="146" t="s">
        <v>21</v>
      </c>
      <c r="H30386" s="146" t="s">
        <v>22</v>
      </c>
      <c r="I30386" s="146" t="s">
        <v>23</v>
      </c>
      <c r="J30386" s="146" t="s">
        <v>24</v>
      </c>
      <c r="K30386" s="146" t="s">
        <v>26</v>
      </c>
      <c r="L30386" s="146" t="s">
        <v>14504</v>
      </c>
      <c r="M30386" s="146" t="s">
        <v>27</v>
      </c>
      <c r="N30386" s="146" t="s">
        <v>28</v>
      </c>
      <c r="O30386" s="146" t="s">
        <v>29</v>
      </c>
      <c r="P30386" s="146" t="s">
        <v>30</v>
      </c>
      <c r="Q30386" s="146" t="s">
        <v>14505</v>
      </c>
      <c r="R30386" s="146" t="s">
        <v>32</v>
      </c>
      <c r="S30386" s="146" t="s">
        <v>33</v>
      </c>
    </row>
    <row r="30387" spans="1:19" ht="11.25" thickBot="1" x14ac:dyDescent="0.2">
      <c r="A30387" s="107">
        <v>1</v>
      </c>
      <c r="B30387" s="132">
        <v>0.5710763888888889</v>
      </c>
      <c r="C30387" s="108">
        <v>17294.038</v>
      </c>
      <c r="D30387" s="108">
        <v>4570.9440000000004</v>
      </c>
      <c r="E30387" s="108">
        <v>132.065</v>
      </c>
      <c r="F30387" s="133">
        <v>0.55632000000000004</v>
      </c>
      <c r="G30387" s="141" t="s">
        <v>14693</v>
      </c>
      <c r="H30387" s="108">
        <v>202.24700000000001</v>
      </c>
      <c r="I30387" s="108">
        <v>3396.24</v>
      </c>
      <c r="J30387" s="108">
        <v>46038.794999999998</v>
      </c>
      <c r="K30387" s="133">
        <v>0.59977000000000003</v>
      </c>
      <c r="L30387" s="108">
        <v>265.23899999999998</v>
      </c>
      <c r="M30387" s="108">
        <v>94.984999999999999</v>
      </c>
      <c r="N30387" s="108">
        <v>576.98500000000001</v>
      </c>
      <c r="O30387" s="141" t="s">
        <v>14500</v>
      </c>
      <c r="P30387" s="141" t="s">
        <v>14500</v>
      </c>
      <c r="Q30387" s="108">
        <v>-300.10300000000001</v>
      </c>
      <c r="R30387" s="108">
        <v>55.994</v>
      </c>
      <c r="S30387" s="108">
        <v>63.351999999999997</v>
      </c>
    </row>
    <row r="30388" spans="1:19" ht="11.25" thickBot="1" x14ac:dyDescent="0.2">
      <c r="A30388" s="112"/>
    </row>
    <row r="30389" spans="1:19" ht="11.25" thickBot="1" x14ac:dyDescent="0.2">
      <c r="A30389" s="135" t="s">
        <v>362</v>
      </c>
      <c r="B30389" s="112"/>
      <c r="C30389" s="136">
        <v>17294.038</v>
      </c>
      <c r="D30389" s="136">
        <v>4570.9440000000004</v>
      </c>
      <c r="E30389" s="136">
        <v>132.065</v>
      </c>
      <c r="F30389" s="137">
        <v>0.55632000000000004</v>
      </c>
      <c r="G30389" s="141" t="s">
        <v>14694</v>
      </c>
      <c r="H30389" s="136">
        <v>202.24700000000001</v>
      </c>
      <c r="I30389" s="136">
        <v>3396.24</v>
      </c>
      <c r="J30389" s="136">
        <v>46038.794999999998</v>
      </c>
      <c r="K30389" s="137">
        <v>0.59977000000000003</v>
      </c>
      <c r="L30389" s="136">
        <v>265.23899999999998</v>
      </c>
      <c r="M30389" s="136">
        <v>94.984999999999999</v>
      </c>
      <c r="N30389" s="136">
        <v>576.98500000000001</v>
      </c>
      <c r="O30389" s="141" t="s">
        <v>14501</v>
      </c>
      <c r="P30389" s="141" t="s">
        <v>14501</v>
      </c>
      <c r="Q30389" s="136">
        <v>-300.10300000000001</v>
      </c>
      <c r="R30389" s="136">
        <v>55.994</v>
      </c>
      <c r="S30389" s="136">
        <v>63.351999999999997</v>
      </c>
    </row>
    <row r="30390" spans="1:19" ht="11.25" thickBot="1" x14ac:dyDescent="0.2">
      <c r="A30390" s="112"/>
    </row>
    <row r="30391" spans="1:19" ht="11.25" thickBot="1" x14ac:dyDescent="0.2">
      <c r="A30391" s="138" t="s">
        <v>364</v>
      </c>
      <c r="B30391" s="112"/>
      <c r="C30391" s="136">
        <v>0</v>
      </c>
      <c r="D30391" s="136">
        <v>0</v>
      </c>
      <c r="E30391" s="136">
        <v>0</v>
      </c>
      <c r="F30391" s="140" t="s">
        <v>3713</v>
      </c>
      <c r="G30391" s="141" t="s">
        <v>14501</v>
      </c>
      <c r="H30391" s="136">
        <v>0</v>
      </c>
      <c r="I30391" s="136">
        <v>0</v>
      </c>
      <c r="J30391" s="136">
        <v>0</v>
      </c>
      <c r="K30391" s="140" t="s">
        <v>3713</v>
      </c>
      <c r="L30391" s="136">
        <v>0</v>
      </c>
      <c r="M30391" s="136">
        <v>0</v>
      </c>
      <c r="N30391" s="136">
        <v>0</v>
      </c>
      <c r="O30391" s="141" t="s">
        <v>14501</v>
      </c>
      <c r="P30391" s="141" t="s">
        <v>14501</v>
      </c>
      <c r="Q30391" s="136">
        <v>0</v>
      </c>
      <c r="R30391" s="136">
        <v>0</v>
      </c>
      <c r="S30391" s="136">
        <v>0</v>
      </c>
    </row>
    <row r="30392" spans="1:19" ht="11.25" thickBot="1" x14ac:dyDescent="0.2">
      <c r="A30392" s="112"/>
    </row>
    <row r="30393" spans="1:19" ht="11.25" thickBot="1" x14ac:dyDescent="0.2">
      <c r="A30393" s="139" t="s">
        <v>366</v>
      </c>
      <c r="B30393" s="112"/>
      <c r="C30393" s="136">
        <v>0</v>
      </c>
      <c r="D30393" s="136">
        <v>0</v>
      </c>
      <c r="E30393" s="136">
        <v>0</v>
      </c>
      <c r="F30393" s="140">
        <v>0</v>
      </c>
      <c r="G30393" s="141" t="s">
        <v>14501</v>
      </c>
      <c r="H30393" s="136">
        <v>0</v>
      </c>
      <c r="I30393" s="136">
        <v>0</v>
      </c>
      <c r="J30393" s="136">
        <v>0</v>
      </c>
      <c r="K30393" s="140">
        <v>0</v>
      </c>
      <c r="L30393" s="136">
        <v>0</v>
      </c>
      <c r="M30393" s="136">
        <v>0</v>
      </c>
      <c r="N30393" s="136">
        <v>0</v>
      </c>
      <c r="O30393" s="141" t="s">
        <v>14501</v>
      </c>
      <c r="P30393" s="141" t="s">
        <v>14501</v>
      </c>
      <c r="Q30393" s="136">
        <v>0</v>
      </c>
      <c r="R30393" s="136">
        <v>0</v>
      </c>
      <c r="S30393" s="136">
        <v>0</v>
      </c>
    </row>
    <row r="30394" spans="1:19" ht="11.25" thickBot="1" x14ac:dyDescent="0.2">
      <c r="A30394" s="112"/>
    </row>
    <row r="30395" spans="1:19" ht="11.25" thickBot="1" x14ac:dyDescent="0.2">
      <c r="A30395" s="106" t="s">
        <v>357</v>
      </c>
      <c r="B30395" s="106" t="s">
        <v>358</v>
      </c>
      <c r="C30395" s="146" t="s">
        <v>35</v>
      </c>
      <c r="D30395" s="146" t="s">
        <v>36</v>
      </c>
      <c r="E30395" s="146" t="s">
        <v>14506</v>
      </c>
      <c r="F30395" s="146" t="s">
        <v>38</v>
      </c>
      <c r="G30395" s="146" t="s">
        <v>39</v>
      </c>
      <c r="H30395" s="146" t="s">
        <v>41</v>
      </c>
      <c r="I30395" s="146" t="s">
        <v>42</v>
      </c>
      <c r="J30395" s="146" t="s">
        <v>43</v>
      </c>
      <c r="K30395" s="146" t="s">
        <v>44</v>
      </c>
      <c r="L30395" s="146" t="s">
        <v>45</v>
      </c>
      <c r="M30395" s="146" t="s">
        <v>46</v>
      </c>
      <c r="N30395" s="146" t="s">
        <v>47</v>
      </c>
      <c r="O30395" s="146" t="s">
        <v>48</v>
      </c>
      <c r="P30395" s="146" t="s">
        <v>49</v>
      </c>
      <c r="Q30395" s="146" t="s">
        <v>50</v>
      </c>
      <c r="R30395" s="146" t="s">
        <v>51</v>
      </c>
      <c r="S30395" s="146" t="s">
        <v>52</v>
      </c>
    </row>
    <row r="30396" spans="1:19" ht="11.25" thickBot="1" x14ac:dyDescent="0.2">
      <c r="A30396" s="107">
        <v>1</v>
      </c>
      <c r="B30396" s="132">
        <v>0.5710763888888889</v>
      </c>
      <c r="C30396" s="133">
        <v>0.51466999999999996</v>
      </c>
      <c r="D30396" s="108">
        <v>1125.2059999999999</v>
      </c>
      <c r="E30396" s="108">
        <v>197.702</v>
      </c>
      <c r="F30396" s="141" t="s">
        <v>14500</v>
      </c>
      <c r="G30396" s="108">
        <v>68.168000000000006</v>
      </c>
      <c r="H30396" s="108">
        <v>50627.254000000001</v>
      </c>
      <c r="I30396" s="108">
        <v>1116.559</v>
      </c>
      <c r="J30396" s="108">
        <v>3055.6129999999998</v>
      </c>
      <c r="K30396" s="108">
        <v>464.53800000000001</v>
      </c>
      <c r="L30396" s="108">
        <v>179.251</v>
      </c>
      <c r="M30396" s="141" t="s">
        <v>14500</v>
      </c>
      <c r="N30396" s="108">
        <v>143.89699999999999</v>
      </c>
      <c r="O30396" s="141" t="s">
        <v>14500</v>
      </c>
      <c r="P30396" s="141" t="s">
        <v>14500</v>
      </c>
      <c r="Q30396" s="108">
        <v>246.12799999999999</v>
      </c>
      <c r="R30396" s="108">
        <v>74.215999999999994</v>
      </c>
      <c r="S30396" s="108">
        <v>74.405000000000001</v>
      </c>
    </row>
    <row r="30397" spans="1:19" ht="11.25" thickBot="1" x14ac:dyDescent="0.2">
      <c r="A30397" s="112"/>
    </row>
    <row r="30398" spans="1:19" ht="11.25" thickBot="1" x14ac:dyDescent="0.2">
      <c r="A30398" s="135" t="s">
        <v>362</v>
      </c>
      <c r="B30398" s="112"/>
      <c r="C30398" s="137">
        <v>0.51466999999999996</v>
      </c>
      <c r="D30398" s="136">
        <v>1125.2059999999999</v>
      </c>
      <c r="E30398" s="136">
        <v>197.702</v>
      </c>
      <c r="F30398" s="141" t="s">
        <v>14501</v>
      </c>
      <c r="G30398" s="136">
        <v>68.168000000000006</v>
      </c>
      <c r="H30398" s="136">
        <v>50627.254000000001</v>
      </c>
      <c r="I30398" s="136">
        <v>1116.559</v>
      </c>
      <c r="J30398" s="136">
        <v>3055.6129999999998</v>
      </c>
      <c r="K30398" s="136">
        <v>464.53800000000001</v>
      </c>
      <c r="L30398" s="136">
        <v>179.251</v>
      </c>
      <c r="M30398" s="141" t="s">
        <v>14501</v>
      </c>
      <c r="N30398" s="136">
        <v>143.89699999999999</v>
      </c>
      <c r="O30398" s="141" t="s">
        <v>14501</v>
      </c>
      <c r="P30398" s="141" t="s">
        <v>14501</v>
      </c>
      <c r="Q30398" s="136">
        <v>246.12799999999999</v>
      </c>
      <c r="R30398" s="136">
        <v>74.215999999999994</v>
      </c>
      <c r="S30398" s="136">
        <v>74.405000000000001</v>
      </c>
    </row>
    <row r="30399" spans="1:19" ht="11.25" thickBot="1" x14ac:dyDescent="0.2">
      <c r="A30399" s="112"/>
    </row>
    <row r="30400" spans="1:19" ht="11.25" thickBot="1" x14ac:dyDescent="0.2">
      <c r="A30400" s="138" t="s">
        <v>364</v>
      </c>
      <c r="B30400" s="112"/>
      <c r="C30400" s="140" t="s">
        <v>3713</v>
      </c>
      <c r="D30400" s="136">
        <v>0</v>
      </c>
      <c r="E30400" s="136">
        <v>0</v>
      </c>
      <c r="F30400" s="141" t="s">
        <v>14501</v>
      </c>
      <c r="G30400" s="136">
        <v>0</v>
      </c>
      <c r="H30400" s="136">
        <v>0</v>
      </c>
      <c r="I30400" s="136">
        <v>0</v>
      </c>
      <c r="J30400" s="136">
        <v>0</v>
      </c>
      <c r="K30400" s="136">
        <v>0</v>
      </c>
      <c r="L30400" s="136">
        <v>0</v>
      </c>
      <c r="M30400" s="141" t="s">
        <v>14501</v>
      </c>
      <c r="N30400" s="136">
        <v>0</v>
      </c>
      <c r="O30400" s="141" t="s">
        <v>14501</v>
      </c>
      <c r="P30400" s="141" t="s">
        <v>14501</v>
      </c>
      <c r="Q30400" s="136">
        <v>0</v>
      </c>
      <c r="R30400" s="136">
        <v>0</v>
      </c>
      <c r="S30400" s="136">
        <v>0</v>
      </c>
    </row>
    <row r="30401" spans="1:19" ht="11.25" thickBot="1" x14ac:dyDescent="0.2">
      <c r="A30401" s="112"/>
    </row>
    <row r="30402" spans="1:19" ht="11.25" thickBot="1" x14ac:dyDescent="0.2">
      <c r="A30402" s="139" t="s">
        <v>366</v>
      </c>
      <c r="B30402" s="112"/>
      <c r="C30402" s="140">
        <v>0</v>
      </c>
      <c r="D30402" s="136">
        <v>0</v>
      </c>
      <c r="E30402" s="136">
        <v>0</v>
      </c>
      <c r="F30402" s="141" t="s">
        <v>14501</v>
      </c>
      <c r="G30402" s="136">
        <v>0</v>
      </c>
      <c r="H30402" s="136">
        <v>0</v>
      </c>
      <c r="I30402" s="136">
        <v>0</v>
      </c>
      <c r="J30402" s="136">
        <v>0</v>
      </c>
      <c r="K30402" s="136">
        <v>0</v>
      </c>
      <c r="L30402" s="136">
        <v>0</v>
      </c>
      <c r="M30402" s="141" t="s">
        <v>14501</v>
      </c>
      <c r="N30402" s="136">
        <v>0</v>
      </c>
      <c r="O30402" s="141" t="s">
        <v>14501</v>
      </c>
      <c r="P30402" s="141" t="s">
        <v>14501</v>
      </c>
      <c r="Q30402" s="136">
        <v>0</v>
      </c>
      <c r="R30402" s="136">
        <v>0</v>
      </c>
      <c r="S30402" s="136">
        <v>0</v>
      </c>
    </row>
    <row r="30403" spans="1:19" ht="11.25" thickBot="1" x14ac:dyDescent="0.2">
      <c r="A30403" s="112"/>
    </row>
    <row r="30404" spans="1:19" ht="11.25" thickBot="1" x14ac:dyDescent="0.2">
      <c r="A30404" s="106" t="s">
        <v>357</v>
      </c>
      <c r="B30404" s="106" t="s">
        <v>358</v>
      </c>
      <c r="C30404" s="146" t="s">
        <v>53</v>
      </c>
      <c r="D30404" s="146" t="s">
        <v>54</v>
      </c>
      <c r="E30404" s="146" t="s">
        <v>55</v>
      </c>
      <c r="F30404" s="146" t="s">
        <v>56</v>
      </c>
      <c r="G30404" s="146" t="s">
        <v>14507</v>
      </c>
      <c r="H30404" s="146" t="s">
        <v>57</v>
      </c>
      <c r="I30404" s="146" t="s">
        <v>59</v>
      </c>
      <c r="J30404" s="146" t="s">
        <v>14508</v>
      </c>
      <c r="K30404" s="146" t="s">
        <v>60</v>
      </c>
      <c r="L30404" s="146" t="s">
        <v>61</v>
      </c>
      <c r="M30404" s="146" t="s">
        <v>62</v>
      </c>
      <c r="N30404" s="146" t="s">
        <v>14509</v>
      </c>
      <c r="O30404" s="146" t="s">
        <v>63</v>
      </c>
      <c r="P30404" s="146" t="s">
        <v>64</v>
      </c>
      <c r="Q30404" s="146" t="s">
        <v>66</v>
      </c>
      <c r="R30404" s="146" t="s">
        <v>14510</v>
      </c>
      <c r="S30404" s="146" t="s">
        <v>67</v>
      </c>
    </row>
    <row r="30405" spans="1:19" ht="11.25" thickBot="1" x14ac:dyDescent="0.2">
      <c r="A30405" s="107">
        <v>1</v>
      </c>
      <c r="B30405" s="132">
        <v>0.5710763888888889</v>
      </c>
      <c r="C30405" s="108">
        <v>74.971999999999994</v>
      </c>
      <c r="D30405" s="108">
        <v>75.539000000000001</v>
      </c>
      <c r="E30405" s="141" t="s">
        <v>14500</v>
      </c>
      <c r="F30405" s="141" t="s">
        <v>14500</v>
      </c>
      <c r="G30405" s="108">
        <v>77.239999999999995</v>
      </c>
      <c r="H30405" s="108">
        <v>645.24900000000002</v>
      </c>
      <c r="I30405" s="108">
        <v>2699.6849999999999</v>
      </c>
      <c r="J30405" s="141" t="s">
        <v>14639</v>
      </c>
      <c r="K30405" s="141" t="s">
        <v>14500</v>
      </c>
      <c r="L30405" s="141" t="s">
        <v>14500</v>
      </c>
      <c r="M30405" s="108">
        <v>160.52799999999999</v>
      </c>
      <c r="N30405" s="141" t="s">
        <v>14640</v>
      </c>
      <c r="O30405" s="141" t="s">
        <v>14500</v>
      </c>
      <c r="P30405" s="108">
        <v>29410.531999999999</v>
      </c>
      <c r="Q30405" s="133">
        <v>0.40388000000000002</v>
      </c>
      <c r="R30405" s="141" t="s">
        <v>14500</v>
      </c>
      <c r="S30405" s="108">
        <v>825.33500000000004</v>
      </c>
    </row>
    <row r="30406" spans="1:19" ht="11.25" thickBot="1" x14ac:dyDescent="0.2">
      <c r="A30406" s="112"/>
    </row>
    <row r="30407" spans="1:19" ht="11.25" thickBot="1" x14ac:dyDescent="0.2">
      <c r="A30407" s="135" t="s">
        <v>362</v>
      </c>
      <c r="B30407" s="112"/>
      <c r="C30407" s="136">
        <v>74.971999999999994</v>
      </c>
      <c r="D30407" s="136">
        <v>75.539000000000001</v>
      </c>
      <c r="E30407" s="141" t="s">
        <v>14501</v>
      </c>
      <c r="F30407" s="141" t="s">
        <v>14501</v>
      </c>
      <c r="G30407" s="136">
        <v>77.239999999999995</v>
      </c>
      <c r="H30407" s="136">
        <v>645.24900000000002</v>
      </c>
      <c r="I30407" s="136">
        <v>2699.6849999999999</v>
      </c>
      <c r="J30407" s="141" t="s">
        <v>14641</v>
      </c>
      <c r="K30407" s="141" t="s">
        <v>14501</v>
      </c>
      <c r="L30407" s="141" t="s">
        <v>14501</v>
      </c>
      <c r="M30407" s="136">
        <v>160.52799999999999</v>
      </c>
      <c r="N30407" s="141" t="s">
        <v>14642</v>
      </c>
      <c r="O30407" s="141" t="s">
        <v>14501</v>
      </c>
      <c r="P30407" s="136">
        <v>29410.531999999999</v>
      </c>
      <c r="Q30407" s="137">
        <v>0.40388000000000002</v>
      </c>
      <c r="R30407" s="141" t="s">
        <v>14501</v>
      </c>
      <c r="S30407" s="136">
        <v>825.33500000000004</v>
      </c>
    </row>
    <row r="30408" spans="1:19" ht="11.25" thickBot="1" x14ac:dyDescent="0.2">
      <c r="A30408" s="112"/>
    </row>
    <row r="30409" spans="1:19" ht="11.25" thickBot="1" x14ac:dyDescent="0.2">
      <c r="A30409" s="138" t="s">
        <v>364</v>
      </c>
      <c r="B30409" s="112"/>
      <c r="C30409" s="136">
        <v>0</v>
      </c>
      <c r="D30409" s="136">
        <v>0</v>
      </c>
      <c r="E30409" s="141" t="s">
        <v>14501</v>
      </c>
      <c r="F30409" s="141" t="s">
        <v>14501</v>
      </c>
      <c r="G30409" s="136">
        <v>0</v>
      </c>
      <c r="H30409" s="136">
        <v>0</v>
      </c>
      <c r="I30409" s="136">
        <v>0</v>
      </c>
      <c r="J30409" s="141" t="s">
        <v>14501</v>
      </c>
      <c r="K30409" s="141" t="s">
        <v>14501</v>
      </c>
      <c r="L30409" s="141" t="s">
        <v>14501</v>
      </c>
      <c r="M30409" s="136">
        <v>0</v>
      </c>
      <c r="N30409" s="141" t="s">
        <v>14501</v>
      </c>
      <c r="O30409" s="141" t="s">
        <v>14501</v>
      </c>
      <c r="P30409" s="136">
        <v>0</v>
      </c>
      <c r="Q30409" s="140" t="s">
        <v>3713</v>
      </c>
      <c r="R30409" s="141" t="s">
        <v>14501</v>
      </c>
      <c r="S30409" s="136">
        <v>0</v>
      </c>
    </row>
    <row r="30410" spans="1:19" ht="11.25" thickBot="1" x14ac:dyDescent="0.2">
      <c r="A30410" s="112"/>
    </row>
    <row r="30411" spans="1:19" ht="11.25" thickBot="1" x14ac:dyDescent="0.2">
      <c r="A30411" s="139" t="s">
        <v>366</v>
      </c>
      <c r="B30411" s="112"/>
      <c r="C30411" s="136">
        <v>0</v>
      </c>
      <c r="D30411" s="136">
        <v>0</v>
      </c>
      <c r="E30411" s="141" t="s">
        <v>14501</v>
      </c>
      <c r="F30411" s="141" t="s">
        <v>14501</v>
      </c>
      <c r="G30411" s="136">
        <v>0</v>
      </c>
      <c r="H30411" s="136">
        <v>0</v>
      </c>
      <c r="I30411" s="136">
        <v>0</v>
      </c>
      <c r="J30411" s="141" t="s">
        <v>14501</v>
      </c>
      <c r="K30411" s="141" t="s">
        <v>14501</v>
      </c>
      <c r="L30411" s="141" t="s">
        <v>14501</v>
      </c>
      <c r="M30411" s="136">
        <v>0</v>
      </c>
      <c r="N30411" s="141" t="s">
        <v>14501</v>
      </c>
      <c r="O30411" s="141" t="s">
        <v>14501</v>
      </c>
      <c r="P30411" s="136">
        <v>0</v>
      </c>
      <c r="Q30411" s="140">
        <v>0</v>
      </c>
      <c r="R30411" s="141" t="s">
        <v>14501</v>
      </c>
      <c r="S30411" s="136">
        <v>0</v>
      </c>
    </row>
    <row r="30412" spans="1:19" ht="11.25" thickBot="1" x14ac:dyDescent="0.2">
      <c r="A30412" s="112"/>
    </row>
    <row r="30413" spans="1:19" ht="11.25" thickBot="1" x14ac:dyDescent="0.2">
      <c r="A30413" s="106" t="s">
        <v>357</v>
      </c>
      <c r="B30413" s="106" t="s">
        <v>358</v>
      </c>
      <c r="C30413" s="146" t="s">
        <v>68</v>
      </c>
      <c r="D30413" s="146" t="s">
        <v>14511</v>
      </c>
    </row>
    <row r="30414" spans="1:19" ht="11.25" thickBot="1" x14ac:dyDescent="0.2">
      <c r="A30414" s="107">
        <v>1</v>
      </c>
      <c r="B30414" s="132">
        <v>0.5710763888888889</v>
      </c>
      <c r="C30414" s="108">
        <v>320.95999999999998</v>
      </c>
      <c r="D30414" s="141" t="s">
        <v>14500</v>
      </c>
    </row>
    <row r="30415" spans="1:19" ht="11.25" thickBot="1" x14ac:dyDescent="0.2">
      <c r="A30415" s="112"/>
    </row>
    <row r="30416" spans="1:19" ht="11.25" thickBot="1" x14ac:dyDescent="0.2">
      <c r="A30416" s="135" t="s">
        <v>362</v>
      </c>
      <c r="B30416" s="112"/>
      <c r="C30416" s="136">
        <v>320.95999999999998</v>
      </c>
      <c r="D30416" s="141" t="s">
        <v>14501</v>
      </c>
    </row>
    <row r="30417" spans="1:19" ht="11.25" thickBot="1" x14ac:dyDescent="0.2">
      <c r="A30417" s="112"/>
    </row>
    <row r="30418" spans="1:19" ht="11.25" thickBot="1" x14ac:dyDescent="0.2">
      <c r="A30418" s="138" t="s">
        <v>364</v>
      </c>
      <c r="B30418" s="112"/>
      <c r="C30418" s="136">
        <v>0</v>
      </c>
      <c r="D30418" s="141" t="s">
        <v>14501</v>
      </c>
    </row>
    <row r="30419" spans="1:19" ht="11.25" thickBot="1" x14ac:dyDescent="0.2">
      <c r="A30419" s="112"/>
    </row>
    <row r="30420" spans="1:19" ht="11.25" thickBot="1" x14ac:dyDescent="0.2">
      <c r="A30420" s="139" t="s">
        <v>366</v>
      </c>
      <c r="B30420" s="112"/>
      <c r="C30420" s="136">
        <v>0</v>
      </c>
      <c r="D30420" s="141" t="s">
        <v>14501</v>
      </c>
    </row>
    <row r="30421" spans="1:19" ht="10.5" x14ac:dyDescent="0.15">
      <c r="A30421" s="112"/>
    </row>
    <row r="30422" spans="1:19" x14ac:dyDescent="0.15">
      <c r="A30422" s="129"/>
      <c r="B30422" s="86" t="s">
        <v>2092</v>
      </c>
    </row>
    <row r="30423" spans="1:19" ht="9.75" thickBot="1" x14ac:dyDescent="0.2">
      <c r="A30423" s="81" t="s">
        <v>5871</v>
      </c>
    </row>
    <row r="30424" spans="1:19" ht="11.25" thickBot="1" x14ac:dyDescent="0.2">
      <c r="A30424" s="106" t="s">
        <v>357</v>
      </c>
      <c r="B30424" s="106" t="s">
        <v>358</v>
      </c>
      <c r="C30424" s="146" t="s">
        <v>14494</v>
      </c>
      <c r="D30424" s="146" t="s">
        <v>14495</v>
      </c>
      <c r="E30424" s="146" t="s">
        <v>14496</v>
      </c>
      <c r="F30424" s="146" t="s">
        <v>0</v>
      </c>
      <c r="G30424" s="146" t="s">
        <v>1</v>
      </c>
      <c r="H30424" s="146" t="s">
        <v>2</v>
      </c>
      <c r="I30424" s="146" t="s">
        <v>14497</v>
      </c>
      <c r="J30424" s="146" t="s">
        <v>3</v>
      </c>
      <c r="K30424" s="146" t="s">
        <v>14498</v>
      </c>
      <c r="L30424" s="146" t="s">
        <v>7</v>
      </c>
      <c r="M30424" s="146" t="s">
        <v>14499</v>
      </c>
      <c r="N30424" s="146" t="s">
        <v>10</v>
      </c>
      <c r="O30424" s="146" t="s">
        <v>11</v>
      </c>
      <c r="P30424" s="146" t="s">
        <v>12</v>
      </c>
      <c r="Q30424" s="146" t="s">
        <v>13</v>
      </c>
      <c r="R30424" s="146" t="s">
        <v>14</v>
      </c>
      <c r="S30424" s="146" t="s">
        <v>15</v>
      </c>
    </row>
    <row r="30425" spans="1:19" ht="11.25" thickBot="1" x14ac:dyDescent="0.2">
      <c r="A30425" s="107">
        <v>1</v>
      </c>
      <c r="B30425" s="132">
        <v>0.57622685185185185</v>
      </c>
      <c r="C30425" s="141" t="s">
        <v>14500</v>
      </c>
      <c r="D30425" s="141" t="s">
        <v>14500</v>
      </c>
      <c r="E30425" s="108">
        <v>177.346</v>
      </c>
      <c r="F30425" s="108">
        <v>5447.5969999999998</v>
      </c>
      <c r="G30425" s="108">
        <v>57077.531000000003</v>
      </c>
      <c r="H30425" s="108">
        <v>1507.1220000000001</v>
      </c>
      <c r="I30425" s="108">
        <v>-244.24</v>
      </c>
      <c r="J30425" s="108">
        <v>771.471</v>
      </c>
      <c r="K30425" s="108">
        <v>392.233</v>
      </c>
      <c r="L30425" s="133">
        <v>0.62653000000000003</v>
      </c>
      <c r="M30425" s="108">
        <v>167.97399999999999</v>
      </c>
      <c r="N30425" s="108">
        <v>229.93899999999999</v>
      </c>
      <c r="O30425" s="108">
        <v>476.3</v>
      </c>
      <c r="P30425" s="108">
        <v>24037.565999999999</v>
      </c>
      <c r="Q30425" s="108">
        <v>438315.94</v>
      </c>
      <c r="R30425" s="108">
        <v>323.23099999999999</v>
      </c>
      <c r="S30425" s="108">
        <v>811.96500000000003</v>
      </c>
    </row>
    <row r="30426" spans="1:19" ht="11.25" thickBot="1" x14ac:dyDescent="0.2">
      <c r="A30426" s="112"/>
    </row>
    <row r="30427" spans="1:19" ht="11.25" thickBot="1" x14ac:dyDescent="0.2">
      <c r="A30427" s="135" t="s">
        <v>362</v>
      </c>
      <c r="B30427" s="112"/>
      <c r="C30427" s="141" t="s">
        <v>14501</v>
      </c>
      <c r="D30427" s="141" t="s">
        <v>14501</v>
      </c>
      <c r="E30427" s="136">
        <v>177.346</v>
      </c>
      <c r="F30427" s="136">
        <v>5447.5969999999998</v>
      </c>
      <c r="G30427" s="136">
        <v>57077.531000000003</v>
      </c>
      <c r="H30427" s="136">
        <v>1507.1220000000001</v>
      </c>
      <c r="I30427" s="136">
        <v>-244.24</v>
      </c>
      <c r="J30427" s="136">
        <v>771.471</v>
      </c>
      <c r="K30427" s="136">
        <v>392.233</v>
      </c>
      <c r="L30427" s="137">
        <v>0.62653000000000003</v>
      </c>
      <c r="M30427" s="136">
        <v>167.97399999999999</v>
      </c>
      <c r="N30427" s="136">
        <v>229.93899999999999</v>
      </c>
      <c r="O30427" s="136">
        <v>476.3</v>
      </c>
      <c r="P30427" s="136">
        <v>24037.565999999999</v>
      </c>
      <c r="Q30427" s="136">
        <v>438315.94</v>
      </c>
      <c r="R30427" s="136">
        <v>323.23099999999999</v>
      </c>
      <c r="S30427" s="136">
        <v>811.96500000000003</v>
      </c>
    </row>
    <row r="30428" spans="1:19" ht="11.25" thickBot="1" x14ac:dyDescent="0.2">
      <c r="A30428" s="112"/>
    </row>
    <row r="30429" spans="1:19" ht="11.25" thickBot="1" x14ac:dyDescent="0.2">
      <c r="A30429" s="138" t="s">
        <v>364</v>
      </c>
      <c r="B30429" s="112"/>
      <c r="C30429" s="141" t="s">
        <v>14501</v>
      </c>
      <c r="D30429" s="141" t="s">
        <v>14501</v>
      </c>
      <c r="E30429" s="136">
        <v>0</v>
      </c>
      <c r="F30429" s="136">
        <v>0</v>
      </c>
      <c r="G30429" s="136">
        <v>0</v>
      </c>
      <c r="H30429" s="136">
        <v>0</v>
      </c>
      <c r="I30429" s="136">
        <v>0</v>
      </c>
      <c r="J30429" s="136">
        <v>0</v>
      </c>
      <c r="K30429" s="136">
        <v>0</v>
      </c>
      <c r="L30429" s="140" t="s">
        <v>3713</v>
      </c>
      <c r="M30429" s="136">
        <v>0</v>
      </c>
      <c r="N30429" s="136">
        <v>0</v>
      </c>
      <c r="O30429" s="136">
        <v>0</v>
      </c>
      <c r="P30429" s="136">
        <v>0</v>
      </c>
      <c r="Q30429" s="136">
        <v>0</v>
      </c>
      <c r="R30429" s="136">
        <v>0</v>
      </c>
      <c r="S30429" s="136">
        <v>0</v>
      </c>
    </row>
    <row r="30430" spans="1:19" ht="11.25" thickBot="1" x14ac:dyDescent="0.2">
      <c r="A30430" s="112"/>
    </row>
    <row r="30431" spans="1:19" ht="11.25" thickBot="1" x14ac:dyDescent="0.2">
      <c r="A30431" s="139" t="s">
        <v>366</v>
      </c>
      <c r="B30431" s="112"/>
      <c r="C30431" s="141" t="s">
        <v>14501</v>
      </c>
      <c r="D30431" s="141" t="s">
        <v>14501</v>
      </c>
      <c r="E30431" s="136">
        <v>0</v>
      </c>
      <c r="F30431" s="136">
        <v>0</v>
      </c>
      <c r="G30431" s="136">
        <v>0</v>
      </c>
      <c r="H30431" s="136">
        <v>0</v>
      </c>
      <c r="I30431" s="136">
        <v>0</v>
      </c>
      <c r="J30431" s="136">
        <v>0</v>
      </c>
      <c r="K30431" s="136">
        <v>0</v>
      </c>
      <c r="L30431" s="140">
        <v>0</v>
      </c>
      <c r="M30431" s="136">
        <v>0</v>
      </c>
      <c r="N30431" s="136">
        <v>0</v>
      </c>
      <c r="O30431" s="136">
        <v>0</v>
      </c>
      <c r="P30431" s="136">
        <v>0</v>
      </c>
      <c r="Q30431" s="136">
        <v>0</v>
      </c>
      <c r="R30431" s="136">
        <v>0</v>
      </c>
      <c r="S30431" s="136">
        <v>0</v>
      </c>
    </row>
    <row r="30432" spans="1:19" ht="11.25" thickBot="1" x14ac:dyDescent="0.2">
      <c r="A30432" s="112"/>
    </row>
    <row r="30433" spans="1:19" ht="11.25" thickBot="1" x14ac:dyDescent="0.2">
      <c r="A30433" s="106" t="s">
        <v>357</v>
      </c>
      <c r="B30433" s="106" t="s">
        <v>358</v>
      </c>
      <c r="C30433" s="146" t="s">
        <v>16</v>
      </c>
      <c r="D30433" s="146" t="s">
        <v>14502</v>
      </c>
      <c r="E30433" s="146" t="s">
        <v>14503</v>
      </c>
      <c r="F30433" s="146" t="s">
        <v>20</v>
      </c>
      <c r="G30433" s="146" t="s">
        <v>21</v>
      </c>
      <c r="H30433" s="146" t="s">
        <v>22</v>
      </c>
      <c r="I30433" s="146" t="s">
        <v>23</v>
      </c>
      <c r="J30433" s="146" t="s">
        <v>24</v>
      </c>
      <c r="K30433" s="146" t="s">
        <v>26</v>
      </c>
      <c r="L30433" s="146" t="s">
        <v>14504</v>
      </c>
      <c r="M30433" s="146" t="s">
        <v>27</v>
      </c>
      <c r="N30433" s="146" t="s">
        <v>28</v>
      </c>
      <c r="O30433" s="146" t="s">
        <v>29</v>
      </c>
      <c r="P30433" s="146" t="s">
        <v>30</v>
      </c>
      <c r="Q30433" s="146" t="s">
        <v>14505</v>
      </c>
      <c r="R30433" s="146" t="s">
        <v>32</v>
      </c>
      <c r="S30433" s="146" t="s">
        <v>33</v>
      </c>
    </row>
    <row r="30434" spans="1:19" ht="11.25" thickBot="1" x14ac:dyDescent="0.2">
      <c r="A30434" s="107">
        <v>1</v>
      </c>
      <c r="B30434" s="132">
        <v>0.57622685185185185</v>
      </c>
      <c r="C30434" s="108">
        <v>10154.789000000001</v>
      </c>
      <c r="D30434" s="108">
        <v>5149.6710000000003</v>
      </c>
      <c r="E30434" s="108">
        <v>60.329000000000001</v>
      </c>
      <c r="F30434" s="133">
        <v>0.55003000000000002</v>
      </c>
      <c r="G30434" s="141" t="s">
        <v>14695</v>
      </c>
      <c r="H30434" s="108">
        <v>242.51900000000001</v>
      </c>
      <c r="I30434" s="108">
        <v>9729.1059999999998</v>
      </c>
      <c r="J30434" s="108">
        <v>55214.822</v>
      </c>
      <c r="K30434" s="133">
        <v>0.58309</v>
      </c>
      <c r="L30434" s="108">
        <v>316.31400000000002</v>
      </c>
      <c r="M30434" s="108">
        <v>126.396</v>
      </c>
      <c r="N30434" s="108">
        <v>561.50599999999997</v>
      </c>
      <c r="O30434" s="141" t="s">
        <v>14500</v>
      </c>
      <c r="P30434" s="141" t="s">
        <v>14500</v>
      </c>
      <c r="Q30434" s="108">
        <v>-409.87</v>
      </c>
      <c r="R30434" s="108">
        <v>68.478999999999999</v>
      </c>
      <c r="S30434" s="141" t="s">
        <v>14500</v>
      </c>
    </row>
    <row r="30435" spans="1:19" ht="11.25" thickBot="1" x14ac:dyDescent="0.2">
      <c r="A30435" s="112"/>
    </row>
    <row r="30436" spans="1:19" ht="11.25" thickBot="1" x14ac:dyDescent="0.2">
      <c r="A30436" s="135" t="s">
        <v>362</v>
      </c>
      <c r="B30436" s="112"/>
      <c r="C30436" s="136">
        <v>10154.789000000001</v>
      </c>
      <c r="D30436" s="136">
        <v>5149.6710000000003</v>
      </c>
      <c r="E30436" s="136">
        <v>60.329000000000001</v>
      </c>
      <c r="F30436" s="137">
        <v>0.55003000000000002</v>
      </c>
      <c r="G30436" s="141" t="s">
        <v>14696</v>
      </c>
      <c r="H30436" s="136">
        <v>242.51900000000001</v>
      </c>
      <c r="I30436" s="136">
        <v>9729.1059999999998</v>
      </c>
      <c r="J30436" s="136">
        <v>55214.822</v>
      </c>
      <c r="K30436" s="137">
        <v>0.58309</v>
      </c>
      <c r="L30436" s="136">
        <v>316.31400000000002</v>
      </c>
      <c r="M30436" s="136">
        <v>126.396</v>
      </c>
      <c r="N30436" s="136">
        <v>561.50599999999997</v>
      </c>
      <c r="O30436" s="141" t="s">
        <v>14501</v>
      </c>
      <c r="P30436" s="141" t="s">
        <v>14501</v>
      </c>
      <c r="Q30436" s="136">
        <v>-409.87</v>
      </c>
      <c r="R30436" s="136">
        <v>68.478999999999999</v>
      </c>
      <c r="S30436" s="141" t="s">
        <v>14501</v>
      </c>
    </row>
    <row r="30437" spans="1:19" ht="11.25" thickBot="1" x14ac:dyDescent="0.2">
      <c r="A30437" s="112"/>
    </row>
    <row r="30438" spans="1:19" ht="11.25" thickBot="1" x14ac:dyDescent="0.2">
      <c r="A30438" s="138" t="s">
        <v>364</v>
      </c>
      <c r="B30438" s="112"/>
      <c r="C30438" s="136">
        <v>0</v>
      </c>
      <c r="D30438" s="136">
        <v>0</v>
      </c>
      <c r="E30438" s="136">
        <v>0</v>
      </c>
      <c r="F30438" s="140" t="s">
        <v>3713</v>
      </c>
      <c r="G30438" s="141" t="s">
        <v>14501</v>
      </c>
      <c r="H30438" s="136">
        <v>0</v>
      </c>
      <c r="I30438" s="136">
        <v>0</v>
      </c>
      <c r="J30438" s="136">
        <v>0</v>
      </c>
      <c r="K30438" s="140" t="s">
        <v>3713</v>
      </c>
      <c r="L30438" s="136">
        <v>0</v>
      </c>
      <c r="M30438" s="136">
        <v>0</v>
      </c>
      <c r="N30438" s="136">
        <v>0</v>
      </c>
      <c r="O30438" s="141" t="s">
        <v>14501</v>
      </c>
      <c r="P30438" s="141" t="s">
        <v>14501</v>
      </c>
      <c r="Q30438" s="136">
        <v>0</v>
      </c>
      <c r="R30438" s="136">
        <v>0</v>
      </c>
      <c r="S30438" s="141" t="s">
        <v>14501</v>
      </c>
    </row>
    <row r="30439" spans="1:19" ht="11.25" thickBot="1" x14ac:dyDescent="0.2">
      <c r="A30439" s="112"/>
    </row>
    <row r="30440" spans="1:19" ht="11.25" thickBot="1" x14ac:dyDescent="0.2">
      <c r="A30440" s="139" t="s">
        <v>366</v>
      </c>
      <c r="B30440" s="112"/>
      <c r="C30440" s="136">
        <v>0</v>
      </c>
      <c r="D30440" s="136">
        <v>0</v>
      </c>
      <c r="E30440" s="136">
        <v>0</v>
      </c>
      <c r="F30440" s="140">
        <v>0</v>
      </c>
      <c r="G30440" s="141" t="s">
        <v>14501</v>
      </c>
      <c r="H30440" s="136">
        <v>0</v>
      </c>
      <c r="I30440" s="136">
        <v>0</v>
      </c>
      <c r="J30440" s="136">
        <v>0</v>
      </c>
      <c r="K30440" s="140">
        <v>0</v>
      </c>
      <c r="L30440" s="136">
        <v>0</v>
      </c>
      <c r="M30440" s="136">
        <v>0</v>
      </c>
      <c r="N30440" s="136">
        <v>0</v>
      </c>
      <c r="O30440" s="141" t="s">
        <v>14501</v>
      </c>
      <c r="P30440" s="141" t="s">
        <v>14501</v>
      </c>
      <c r="Q30440" s="136">
        <v>0</v>
      </c>
      <c r="R30440" s="136">
        <v>0</v>
      </c>
      <c r="S30440" s="141" t="s">
        <v>14501</v>
      </c>
    </row>
    <row r="30441" spans="1:19" ht="11.25" thickBot="1" x14ac:dyDescent="0.2">
      <c r="A30441" s="112"/>
    </row>
    <row r="30442" spans="1:19" ht="11.25" thickBot="1" x14ac:dyDescent="0.2">
      <c r="A30442" s="106" t="s">
        <v>357</v>
      </c>
      <c r="B30442" s="106" t="s">
        <v>358</v>
      </c>
      <c r="C30442" s="146" t="s">
        <v>35</v>
      </c>
      <c r="D30442" s="146" t="s">
        <v>36</v>
      </c>
      <c r="E30442" s="146" t="s">
        <v>14506</v>
      </c>
      <c r="F30442" s="146" t="s">
        <v>38</v>
      </c>
      <c r="G30442" s="146" t="s">
        <v>39</v>
      </c>
      <c r="H30442" s="146" t="s">
        <v>41</v>
      </c>
      <c r="I30442" s="146" t="s">
        <v>42</v>
      </c>
      <c r="J30442" s="146" t="s">
        <v>43</v>
      </c>
      <c r="K30442" s="146" t="s">
        <v>44</v>
      </c>
      <c r="L30442" s="146" t="s">
        <v>45</v>
      </c>
      <c r="M30442" s="146" t="s">
        <v>46</v>
      </c>
      <c r="N30442" s="146" t="s">
        <v>47</v>
      </c>
      <c r="O30442" s="146" t="s">
        <v>48</v>
      </c>
      <c r="P30442" s="146" t="s">
        <v>49</v>
      </c>
      <c r="Q30442" s="146" t="s">
        <v>50</v>
      </c>
      <c r="R30442" s="146" t="s">
        <v>51</v>
      </c>
      <c r="S30442" s="146" t="s">
        <v>52</v>
      </c>
    </row>
    <row r="30443" spans="1:19" ht="11.25" thickBot="1" x14ac:dyDescent="0.2">
      <c r="A30443" s="107">
        <v>1</v>
      </c>
      <c r="B30443" s="132">
        <v>0.57622685185185185</v>
      </c>
      <c r="C30443" s="133">
        <v>0.48324</v>
      </c>
      <c r="D30443" s="108">
        <v>1042.6199999999999</v>
      </c>
      <c r="E30443" s="141" t="s">
        <v>14500</v>
      </c>
      <c r="F30443" s="141" t="s">
        <v>14500</v>
      </c>
      <c r="G30443" s="108">
        <v>320.63900000000001</v>
      </c>
      <c r="H30443" s="108">
        <v>36850.167999999998</v>
      </c>
      <c r="I30443" s="108">
        <v>1545.3340000000001</v>
      </c>
      <c r="J30443" s="108">
        <v>3662.95</v>
      </c>
      <c r="K30443" s="108">
        <v>612.92100000000005</v>
      </c>
      <c r="L30443" s="108">
        <v>180.791</v>
      </c>
      <c r="M30443" s="108">
        <v>74.603999999999999</v>
      </c>
      <c r="N30443" s="108">
        <v>75.659000000000006</v>
      </c>
      <c r="O30443" s="141" t="s">
        <v>14500</v>
      </c>
      <c r="P30443" s="141" t="s">
        <v>14500</v>
      </c>
      <c r="Q30443" s="108">
        <v>154.834</v>
      </c>
      <c r="R30443" s="141" t="s">
        <v>14500</v>
      </c>
      <c r="S30443" s="108">
        <v>346.41899999999998</v>
      </c>
    </row>
    <row r="30444" spans="1:19" ht="11.25" thickBot="1" x14ac:dyDescent="0.2">
      <c r="A30444" s="112"/>
    </row>
    <row r="30445" spans="1:19" ht="11.25" thickBot="1" x14ac:dyDescent="0.2">
      <c r="A30445" s="135" t="s">
        <v>362</v>
      </c>
      <c r="B30445" s="112"/>
      <c r="C30445" s="137">
        <v>0.48324</v>
      </c>
      <c r="D30445" s="136">
        <v>1042.6199999999999</v>
      </c>
      <c r="E30445" s="141" t="s">
        <v>14501</v>
      </c>
      <c r="F30445" s="141" t="s">
        <v>14501</v>
      </c>
      <c r="G30445" s="136">
        <v>320.63900000000001</v>
      </c>
      <c r="H30445" s="136">
        <v>36850.167999999998</v>
      </c>
      <c r="I30445" s="136">
        <v>1545.3340000000001</v>
      </c>
      <c r="J30445" s="136">
        <v>3662.95</v>
      </c>
      <c r="K30445" s="136">
        <v>612.92100000000005</v>
      </c>
      <c r="L30445" s="136">
        <v>180.791</v>
      </c>
      <c r="M30445" s="136">
        <v>74.603999999999999</v>
      </c>
      <c r="N30445" s="136">
        <v>75.659000000000006</v>
      </c>
      <c r="O30445" s="141" t="s">
        <v>14501</v>
      </c>
      <c r="P30445" s="141" t="s">
        <v>14501</v>
      </c>
      <c r="Q30445" s="136">
        <v>154.834</v>
      </c>
      <c r="R30445" s="141" t="s">
        <v>14501</v>
      </c>
      <c r="S30445" s="136">
        <v>346.41899999999998</v>
      </c>
    </row>
    <row r="30446" spans="1:19" ht="11.25" thickBot="1" x14ac:dyDescent="0.2">
      <c r="A30446" s="112"/>
    </row>
    <row r="30447" spans="1:19" ht="11.25" thickBot="1" x14ac:dyDescent="0.2">
      <c r="A30447" s="138" t="s">
        <v>364</v>
      </c>
      <c r="B30447" s="112"/>
      <c r="C30447" s="140" t="s">
        <v>3713</v>
      </c>
      <c r="D30447" s="136">
        <v>0</v>
      </c>
      <c r="E30447" s="141" t="s">
        <v>14501</v>
      </c>
      <c r="F30447" s="141" t="s">
        <v>14501</v>
      </c>
      <c r="G30447" s="136">
        <v>0</v>
      </c>
      <c r="H30447" s="136">
        <v>0</v>
      </c>
      <c r="I30447" s="136">
        <v>0</v>
      </c>
      <c r="J30447" s="136">
        <v>0</v>
      </c>
      <c r="K30447" s="136">
        <v>0</v>
      </c>
      <c r="L30447" s="136">
        <v>0</v>
      </c>
      <c r="M30447" s="136">
        <v>0</v>
      </c>
      <c r="N30447" s="136">
        <v>0</v>
      </c>
      <c r="O30447" s="141" t="s">
        <v>14501</v>
      </c>
      <c r="P30447" s="141" t="s">
        <v>14501</v>
      </c>
      <c r="Q30447" s="136">
        <v>0</v>
      </c>
      <c r="R30447" s="141" t="s">
        <v>14501</v>
      </c>
      <c r="S30447" s="136">
        <v>0</v>
      </c>
    </row>
    <row r="30448" spans="1:19" ht="11.25" thickBot="1" x14ac:dyDescent="0.2">
      <c r="A30448" s="112"/>
    </row>
    <row r="30449" spans="1:19" ht="11.25" thickBot="1" x14ac:dyDescent="0.2">
      <c r="A30449" s="139" t="s">
        <v>366</v>
      </c>
      <c r="B30449" s="112"/>
      <c r="C30449" s="140">
        <v>0</v>
      </c>
      <c r="D30449" s="136">
        <v>0</v>
      </c>
      <c r="E30449" s="141" t="s">
        <v>14501</v>
      </c>
      <c r="F30449" s="141" t="s">
        <v>14501</v>
      </c>
      <c r="G30449" s="136">
        <v>0</v>
      </c>
      <c r="H30449" s="136">
        <v>0</v>
      </c>
      <c r="I30449" s="136">
        <v>0</v>
      </c>
      <c r="J30449" s="136">
        <v>0</v>
      </c>
      <c r="K30449" s="136">
        <v>0</v>
      </c>
      <c r="L30449" s="136">
        <v>0</v>
      </c>
      <c r="M30449" s="136">
        <v>0</v>
      </c>
      <c r="N30449" s="136">
        <v>0</v>
      </c>
      <c r="O30449" s="141" t="s">
        <v>14501</v>
      </c>
      <c r="P30449" s="141" t="s">
        <v>14501</v>
      </c>
      <c r="Q30449" s="136">
        <v>0</v>
      </c>
      <c r="R30449" s="141" t="s">
        <v>14501</v>
      </c>
      <c r="S30449" s="136">
        <v>0</v>
      </c>
    </row>
    <row r="30450" spans="1:19" ht="11.25" thickBot="1" x14ac:dyDescent="0.2">
      <c r="A30450" s="112"/>
    </row>
    <row r="30451" spans="1:19" ht="11.25" thickBot="1" x14ac:dyDescent="0.2">
      <c r="A30451" s="106" t="s">
        <v>357</v>
      </c>
      <c r="B30451" s="106" t="s">
        <v>358</v>
      </c>
      <c r="C30451" s="146" t="s">
        <v>53</v>
      </c>
      <c r="D30451" s="146" t="s">
        <v>54</v>
      </c>
      <c r="E30451" s="146" t="s">
        <v>55</v>
      </c>
      <c r="F30451" s="146" t="s">
        <v>56</v>
      </c>
      <c r="G30451" s="146" t="s">
        <v>14507</v>
      </c>
      <c r="H30451" s="146" t="s">
        <v>57</v>
      </c>
      <c r="I30451" s="146" t="s">
        <v>59</v>
      </c>
      <c r="J30451" s="146" t="s">
        <v>14508</v>
      </c>
      <c r="K30451" s="146" t="s">
        <v>60</v>
      </c>
      <c r="L30451" s="146" t="s">
        <v>61</v>
      </c>
      <c r="M30451" s="146" t="s">
        <v>62</v>
      </c>
      <c r="N30451" s="146" t="s">
        <v>14509</v>
      </c>
      <c r="O30451" s="146" t="s">
        <v>63</v>
      </c>
      <c r="P30451" s="146" t="s">
        <v>64</v>
      </c>
      <c r="Q30451" s="146" t="s">
        <v>66</v>
      </c>
      <c r="R30451" s="146" t="s">
        <v>14510</v>
      </c>
      <c r="S30451" s="146" t="s">
        <v>67</v>
      </c>
    </row>
    <row r="30452" spans="1:19" ht="11.25" thickBot="1" x14ac:dyDescent="0.2">
      <c r="A30452" s="107">
        <v>1</v>
      </c>
      <c r="B30452" s="132">
        <v>0.57622685185185185</v>
      </c>
      <c r="C30452" s="141" t="s">
        <v>14500</v>
      </c>
      <c r="D30452" s="141" t="s">
        <v>14500</v>
      </c>
      <c r="E30452" s="141" t="s">
        <v>14500</v>
      </c>
      <c r="F30452" s="108">
        <v>80.052999999999997</v>
      </c>
      <c r="G30452" s="141" t="s">
        <v>14500</v>
      </c>
      <c r="H30452" s="108">
        <v>538.37900000000002</v>
      </c>
      <c r="I30452" s="108">
        <v>1481.5640000000001</v>
      </c>
      <c r="J30452" s="141" t="s">
        <v>14639</v>
      </c>
      <c r="K30452" s="141" t="s">
        <v>14500</v>
      </c>
      <c r="L30452" s="141" t="s">
        <v>14500</v>
      </c>
      <c r="M30452" s="108">
        <v>1032.4970000000001</v>
      </c>
      <c r="N30452" s="108">
        <v>-0.67</v>
      </c>
      <c r="O30452" s="108">
        <v>84.799000000000007</v>
      </c>
      <c r="P30452" s="108">
        <v>19076.79</v>
      </c>
      <c r="Q30452" s="133">
        <v>0.38985999999999998</v>
      </c>
      <c r="R30452" s="141" t="s">
        <v>14500</v>
      </c>
      <c r="S30452" s="108">
        <v>712.52700000000004</v>
      </c>
    </row>
    <row r="30453" spans="1:19" ht="11.25" thickBot="1" x14ac:dyDescent="0.2">
      <c r="A30453" s="112"/>
    </row>
    <row r="30454" spans="1:19" ht="11.25" thickBot="1" x14ac:dyDescent="0.2">
      <c r="A30454" s="135" t="s">
        <v>362</v>
      </c>
      <c r="B30454" s="112"/>
      <c r="C30454" s="141" t="s">
        <v>14501</v>
      </c>
      <c r="D30454" s="141" t="s">
        <v>14501</v>
      </c>
      <c r="E30454" s="141" t="s">
        <v>14501</v>
      </c>
      <c r="F30454" s="136">
        <v>80.052999999999997</v>
      </c>
      <c r="G30454" s="141" t="s">
        <v>14501</v>
      </c>
      <c r="H30454" s="136">
        <v>538.37900000000002</v>
      </c>
      <c r="I30454" s="136">
        <v>1481.5640000000001</v>
      </c>
      <c r="J30454" s="141" t="s">
        <v>14641</v>
      </c>
      <c r="K30454" s="141" t="s">
        <v>14501</v>
      </c>
      <c r="L30454" s="141" t="s">
        <v>14501</v>
      </c>
      <c r="M30454" s="136">
        <v>1032.4970000000001</v>
      </c>
      <c r="N30454" s="136">
        <v>-0.67</v>
      </c>
      <c r="O30454" s="136">
        <v>84.799000000000007</v>
      </c>
      <c r="P30454" s="136">
        <v>19076.79</v>
      </c>
      <c r="Q30454" s="137">
        <v>0.38985999999999998</v>
      </c>
      <c r="R30454" s="141" t="s">
        <v>14501</v>
      </c>
      <c r="S30454" s="136">
        <v>712.52700000000004</v>
      </c>
    </row>
    <row r="30455" spans="1:19" ht="11.25" thickBot="1" x14ac:dyDescent="0.2">
      <c r="A30455" s="112"/>
    </row>
    <row r="30456" spans="1:19" ht="11.25" thickBot="1" x14ac:dyDescent="0.2">
      <c r="A30456" s="138" t="s">
        <v>364</v>
      </c>
      <c r="B30456" s="112"/>
      <c r="C30456" s="141" t="s">
        <v>14501</v>
      </c>
      <c r="D30456" s="141" t="s">
        <v>14501</v>
      </c>
      <c r="E30456" s="141" t="s">
        <v>14501</v>
      </c>
      <c r="F30456" s="136">
        <v>0</v>
      </c>
      <c r="G30456" s="141" t="s">
        <v>14501</v>
      </c>
      <c r="H30456" s="136">
        <v>0</v>
      </c>
      <c r="I30456" s="136">
        <v>0</v>
      </c>
      <c r="J30456" s="141" t="s">
        <v>14501</v>
      </c>
      <c r="K30456" s="141" t="s">
        <v>14501</v>
      </c>
      <c r="L30456" s="141" t="s">
        <v>14501</v>
      </c>
      <c r="M30456" s="136">
        <v>0</v>
      </c>
      <c r="N30456" s="136">
        <v>0</v>
      </c>
      <c r="O30456" s="136">
        <v>0</v>
      </c>
      <c r="P30456" s="136">
        <v>0</v>
      </c>
      <c r="Q30456" s="140" t="s">
        <v>3713</v>
      </c>
      <c r="R30456" s="141" t="s">
        <v>14501</v>
      </c>
      <c r="S30456" s="136">
        <v>0</v>
      </c>
    </row>
    <row r="30457" spans="1:19" ht="11.25" thickBot="1" x14ac:dyDescent="0.2">
      <c r="A30457" s="112"/>
    </row>
    <row r="30458" spans="1:19" ht="11.25" thickBot="1" x14ac:dyDescent="0.2">
      <c r="A30458" s="139" t="s">
        <v>366</v>
      </c>
      <c r="B30458" s="112"/>
      <c r="C30458" s="141" t="s">
        <v>14501</v>
      </c>
      <c r="D30458" s="141" t="s">
        <v>14501</v>
      </c>
      <c r="E30458" s="141" t="s">
        <v>14501</v>
      </c>
      <c r="F30458" s="136">
        <v>0</v>
      </c>
      <c r="G30458" s="141" t="s">
        <v>14501</v>
      </c>
      <c r="H30458" s="136">
        <v>0</v>
      </c>
      <c r="I30458" s="136">
        <v>0</v>
      </c>
      <c r="J30458" s="141" t="s">
        <v>14501</v>
      </c>
      <c r="K30458" s="141" t="s">
        <v>14501</v>
      </c>
      <c r="L30458" s="141" t="s">
        <v>14501</v>
      </c>
      <c r="M30458" s="136">
        <v>0</v>
      </c>
      <c r="N30458" s="136">
        <v>0</v>
      </c>
      <c r="O30458" s="136">
        <v>0</v>
      </c>
      <c r="P30458" s="136">
        <v>0</v>
      </c>
      <c r="Q30458" s="140">
        <v>0</v>
      </c>
      <c r="R30458" s="141" t="s">
        <v>14501</v>
      </c>
      <c r="S30458" s="136">
        <v>0</v>
      </c>
    </row>
    <row r="30459" spans="1:19" ht="11.25" thickBot="1" x14ac:dyDescent="0.2">
      <c r="A30459" s="112"/>
    </row>
    <row r="30460" spans="1:19" ht="11.25" thickBot="1" x14ac:dyDescent="0.2">
      <c r="A30460" s="106" t="s">
        <v>357</v>
      </c>
      <c r="B30460" s="106" t="s">
        <v>358</v>
      </c>
      <c r="C30460" s="146" t="s">
        <v>68</v>
      </c>
      <c r="D30460" s="146" t="s">
        <v>14511</v>
      </c>
    </row>
    <row r="30461" spans="1:19" ht="11.25" thickBot="1" x14ac:dyDescent="0.2">
      <c r="A30461" s="107">
        <v>1</v>
      </c>
      <c r="B30461" s="132">
        <v>0.57622685185185185</v>
      </c>
      <c r="C30461" s="108">
        <v>305.36599999999999</v>
      </c>
      <c r="D30461" s="141" t="s">
        <v>14500</v>
      </c>
    </row>
    <row r="30462" spans="1:19" ht="11.25" thickBot="1" x14ac:dyDescent="0.2">
      <c r="A30462" s="112"/>
    </row>
    <row r="30463" spans="1:19" ht="11.25" thickBot="1" x14ac:dyDescent="0.2">
      <c r="A30463" s="135" t="s">
        <v>362</v>
      </c>
      <c r="B30463" s="112"/>
      <c r="C30463" s="136">
        <v>305.36599999999999</v>
      </c>
      <c r="D30463" s="141" t="s">
        <v>14501</v>
      </c>
    </row>
    <row r="30464" spans="1:19" ht="11.25" thickBot="1" x14ac:dyDescent="0.2">
      <c r="A30464" s="112"/>
    </row>
    <row r="30465" spans="1:19" ht="11.25" thickBot="1" x14ac:dyDescent="0.2">
      <c r="A30465" s="138" t="s">
        <v>364</v>
      </c>
      <c r="B30465" s="112"/>
      <c r="C30465" s="136">
        <v>0</v>
      </c>
      <c r="D30465" s="141" t="s">
        <v>14501</v>
      </c>
    </row>
    <row r="30466" spans="1:19" ht="11.25" thickBot="1" x14ac:dyDescent="0.2">
      <c r="A30466" s="112"/>
    </row>
    <row r="30467" spans="1:19" ht="11.25" thickBot="1" x14ac:dyDescent="0.2">
      <c r="A30467" s="139" t="s">
        <v>366</v>
      </c>
      <c r="B30467" s="112"/>
      <c r="C30467" s="136">
        <v>0</v>
      </c>
      <c r="D30467" s="141" t="s">
        <v>14501</v>
      </c>
    </row>
    <row r="30468" spans="1:19" ht="10.5" x14ac:dyDescent="0.15">
      <c r="A30468" s="112"/>
    </row>
    <row r="30469" spans="1:19" x14ac:dyDescent="0.15">
      <c r="A30469" s="129"/>
      <c r="B30469" s="86" t="s">
        <v>2160</v>
      </c>
    </row>
    <row r="30470" spans="1:19" ht="9.75" thickBot="1" x14ac:dyDescent="0.2">
      <c r="A30470" s="81" t="s">
        <v>5871</v>
      </c>
    </row>
    <row r="30471" spans="1:19" ht="11.25" thickBot="1" x14ac:dyDescent="0.2">
      <c r="A30471" s="106" t="s">
        <v>357</v>
      </c>
      <c r="B30471" s="106" t="s">
        <v>358</v>
      </c>
      <c r="C30471" s="146" t="s">
        <v>14494</v>
      </c>
      <c r="D30471" s="146" t="s">
        <v>14495</v>
      </c>
      <c r="E30471" s="146" t="s">
        <v>14496</v>
      </c>
      <c r="F30471" s="146" t="s">
        <v>0</v>
      </c>
      <c r="G30471" s="146" t="s">
        <v>1</v>
      </c>
      <c r="H30471" s="146" t="s">
        <v>2</v>
      </c>
      <c r="I30471" s="146" t="s">
        <v>14497</v>
      </c>
      <c r="J30471" s="146" t="s">
        <v>3</v>
      </c>
      <c r="K30471" s="146" t="s">
        <v>14498</v>
      </c>
      <c r="L30471" s="146" t="s">
        <v>7</v>
      </c>
      <c r="M30471" s="146" t="s">
        <v>14499</v>
      </c>
      <c r="N30471" s="146" t="s">
        <v>10</v>
      </c>
      <c r="O30471" s="146" t="s">
        <v>11</v>
      </c>
      <c r="P30471" s="146" t="s">
        <v>12</v>
      </c>
      <c r="Q30471" s="146" t="s">
        <v>13</v>
      </c>
      <c r="R30471" s="146" t="s">
        <v>14</v>
      </c>
      <c r="S30471" s="146" t="s">
        <v>15</v>
      </c>
    </row>
    <row r="30472" spans="1:19" ht="11.25" thickBot="1" x14ac:dyDescent="0.2">
      <c r="A30472" s="107">
        <v>1</v>
      </c>
      <c r="B30472" s="132">
        <v>0.58137731481481481</v>
      </c>
      <c r="C30472" s="141" t="s">
        <v>14500</v>
      </c>
      <c r="D30472" s="141" t="s">
        <v>14500</v>
      </c>
      <c r="E30472" s="108">
        <v>101.429</v>
      </c>
      <c r="F30472" s="108">
        <v>22311.094000000001</v>
      </c>
      <c r="G30472" s="108">
        <v>57361.911</v>
      </c>
      <c r="H30472" s="108">
        <v>1071.2929999999999</v>
      </c>
      <c r="I30472" s="108">
        <v>-84.441999999999993</v>
      </c>
      <c r="J30472" s="108">
        <v>1025.5930000000001</v>
      </c>
      <c r="K30472" s="108">
        <v>-220.703</v>
      </c>
      <c r="L30472" s="133">
        <v>0.70423000000000002</v>
      </c>
      <c r="M30472" s="108">
        <v>106.767</v>
      </c>
      <c r="N30472" s="108">
        <v>439.596</v>
      </c>
      <c r="O30472" s="108">
        <v>229.214</v>
      </c>
      <c r="P30472" s="108">
        <v>27556.994999999999</v>
      </c>
      <c r="Q30472" s="108">
        <v>271367.76</v>
      </c>
      <c r="R30472" s="108">
        <v>196.18199999999999</v>
      </c>
      <c r="S30472" s="108">
        <v>1106.1189999999999</v>
      </c>
    </row>
    <row r="30473" spans="1:19" ht="11.25" thickBot="1" x14ac:dyDescent="0.2">
      <c r="A30473" s="112"/>
    </row>
    <row r="30474" spans="1:19" ht="11.25" thickBot="1" x14ac:dyDescent="0.2">
      <c r="A30474" s="135" t="s">
        <v>362</v>
      </c>
      <c r="B30474" s="112"/>
      <c r="C30474" s="141" t="s">
        <v>14501</v>
      </c>
      <c r="D30474" s="141" t="s">
        <v>14501</v>
      </c>
      <c r="E30474" s="136">
        <v>101.429</v>
      </c>
      <c r="F30474" s="136">
        <v>22311.094000000001</v>
      </c>
      <c r="G30474" s="136">
        <v>57361.911</v>
      </c>
      <c r="H30474" s="136">
        <v>1071.2929999999999</v>
      </c>
      <c r="I30474" s="136">
        <v>-84.441999999999993</v>
      </c>
      <c r="J30474" s="136">
        <v>1025.5930000000001</v>
      </c>
      <c r="K30474" s="136">
        <v>-220.703</v>
      </c>
      <c r="L30474" s="137">
        <v>0.70423000000000002</v>
      </c>
      <c r="M30474" s="136">
        <v>106.767</v>
      </c>
      <c r="N30474" s="136">
        <v>439.596</v>
      </c>
      <c r="O30474" s="136">
        <v>229.214</v>
      </c>
      <c r="P30474" s="136">
        <v>27556.994999999999</v>
      </c>
      <c r="Q30474" s="136">
        <v>271367.76</v>
      </c>
      <c r="R30474" s="136">
        <v>196.18199999999999</v>
      </c>
      <c r="S30474" s="136">
        <v>1106.1189999999999</v>
      </c>
    </row>
    <row r="30475" spans="1:19" ht="11.25" thickBot="1" x14ac:dyDescent="0.2">
      <c r="A30475" s="112"/>
    </row>
    <row r="30476" spans="1:19" ht="11.25" thickBot="1" x14ac:dyDescent="0.2">
      <c r="A30476" s="138" t="s">
        <v>364</v>
      </c>
      <c r="B30476" s="112"/>
      <c r="C30476" s="141" t="s">
        <v>14501</v>
      </c>
      <c r="D30476" s="141" t="s">
        <v>14501</v>
      </c>
      <c r="E30476" s="136">
        <v>0</v>
      </c>
      <c r="F30476" s="136">
        <v>0</v>
      </c>
      <c r="G30476" s="136">
        <v>0</v>
      </c>
      <c r="H30476" s="136">
        <v>0</v>
      </c>
      <c r="I30476" s="136">
        <v>0</v>
      </c>
      <c r="J30476" s="136">
        <v>0</v>
      </c>
      <c r="K30476" s="136">
        <v>0</v>
      </c>
      <c r="L30476" s="140" t="s">
        <v>3713</v>
      </c>
      <c r="M30476" s="136">
        <v>0</v>
      </c>
      <c r="N30476" s="136">
        <v>0</v>
      </c>
      <c r="O30476" s="136">
        <v>0</v>
      </c>
      <c r="P30476" s="136">
        <v>0</v>
      </c>
      <c r="Q30476" s="136">
        <v>0</v>
      </c>
      <c r="R30476" s="136">
        <v>0</v>
      </c>
      <c r="S30476" s="136">
        <v>0</v>
      </c>
    </row>
    <row r="30477" spans="1:19" ht="11.25" thickBot="1" x14ac:dyDescent="0.2">
      <c r="A30477" s="112"/>
    </row>
    <row r="30478" spans="1:19" ht="11.25" thickBot="1" x14ac:dyDescent="0.2">
      <c r="A30478" s="139" t="s">
        <v>366</v>
      </c>
      <c r="B30478" s="112"/>
      <c r="C30478" s="141" t="s">
        <v>14501</v>
      </c>
      <c r="D30478" s="141" t="s">
        <v>14501</v>
      </c>
      <c r="E30478" s="136">
        <v>0</v>
      </c>
      <c r="F30478" s="136">
        <v>0</v>
      </c>
      <c r="G30478" s="136">
        <v>0</v>
      </c>
      <c r="H30478" s="136">
        <v>0</v>
      </c>
      <c r="I30478" s="136">
        <v>0</v>
      </c>
      <c r="J30478" s="136">
        <v>0</v>
      </c>
      <c r="K30478" s="136">
        <v>0</v>
      </c>
      <c r="L30478" s="140">
        <v>0</v>
      </c>
      <c r="M30478" s="136">
        <v>0</v>
      </c>
      <c r="N30478" s="136">
        <v>0</v>
      </c>
      <c r="O30478" s="136">
        <v>0</v>
      </c>
      <c r="P30478" s="136">
        <v>0</v>
      </c>
      <c r="Q30478" s="136">
        <v>0</v>
      </c>
      <c r="R30478" s="136">
        <v>0</v>
      </c>
      <c r="S30478" s="136">
        <v>0</v>
      </c>
    </row>
    <row r="30479" spans="1:19" ht="11.25" thickBot="1" x14ac:dyDescent="0.2">
      <c r="A30479" s="112"/>
    </row>
    <row r="30480" spans="1:19" ht="11.25" thickBot="1" x14ac:dyDescent="0.2">
      <c r="A30480" s="106" t="s">
        <v>357</v>
      </c>
      <c r="B30480" s="106" t="s">
        <v>358</v>
      </c>
      <c r="C30480" s="146" t="s">
        <v>16</v>
      </c>
      <c r="D30480" s="146" t="s">
        <v>14502</v>
      </c>
      <c r="E30480" s="146" t="s">
        <v>14503</v>
      </c>
      <c r="F30480" s="146" t="s">
        <v>20</v>
      </c>
      <c r="G30480" s="146" t="s">
        <v>21</v>
      </c>
      <c r="H30480" s="146" t="s">
        <v>22</v>
      </c>
      <c r="I30480" s="146" t="s">
        <v>23</v>
      </c>
      <c r="J30480" s="146" t="s">
        <v>24</v>
      </c>
      <c r="K30480" s="146" t="s">
        <v>26</v>
      </c>
      <c r="L30480" s="146" t="s">
        <v>14504</v>
      </c>
      <c r="M30480" s="146" t="s">
        <v>27</v>
      </c>
      <c r="N30480" s="146" t="s">
        <v>28</v>
      </c>
      <c r="O30480" s="146" t="s">
        <v>29</v>
      </c>
      <c r="P30480" s="146" t="s">
        <v>30</v>
      </c>
      <c r="Q30480" s="146" t="s">
        <v>14505</v>
      </c>
      <c r="R30480" s="146" t="s">
        <v>32</v>
      </c>
      <c r="S30480" s="146" t="s">
        <v>33</v>
      </c>
    </row>
    <row r="30481" spans="1:19" ht="11.25" thickBot="1" x14ac:dyDescent="0.2">
      <c r="A30481" s="107">
        <v>1</v>
      </c>
      <c r="B30481" s="132">
        <v>0.58137731481481481</v>
      </c>
      <c r="C30481" s="108">
        <v>18466.811000000002</v>
      </c>
      <c r="D30481" s="108">
        <v>3099.8290000000002</v>
      </c>
      <c r="E30481" s="141" t="s">
        <v>14500</v>
      </c>
      <c r="F30481" s="133">
        <v>0.58540000000000003</v>
      </c>
      <c r="G30481" s="141" t="s">
        <v>14697</v>
      </c>
      <c r="H30481" s="108">
        <v>144.82499999999999</v>
      </c>
      <c r="I30481" s="108">
        <v>3156.8890000000001</v>
      </c>
      <c r="J30481" s="108">
        <v>70088.78</v>
      </c>
      <c r="K30481" s="133">
        <v>0.58626999999999996</v>
      </c>
      <c r="L30481" s="108">
        <v>448.64699999999999</v>
      </c>
      <c r="M30481" s="108">
        <v>195.36199999999999</v>
      </c>
      <c r="N30481" s="108">
        <v>520.48900000000003</v>
      </c>
      <c r="O30481" s="141" t="s">
        <v>14500</v>
      </c>
      <c r="P30481" s="141" t="s">
        <v>14500</v>
      </c>
      <c r="Q30481" s="108">
        <v>-249.923</v>
      </c>
      <c r="R30481" s="108">
        <v>52.743000000000002</v>
      </c>
      <c r="S30481" s="141" t="s">
        <v>14500</v>
      </c>
    </row>
    <row r="30482" spans="1:19" ht="11.25" thickBot="1" x14ac:dyDescent="0.2">
      <c r="A30482" s="112"/>
    </row>
    <row r="30483" spans="1:19" ht="11.25" thickBot="1" x14ac:dyDescent="0.2">
      <c r="A30483" s="135" t="s">
        <v>362</v>
      </c>
      <c r="B30483" s="112"/>
      <c r="C30483" s="136">
        <v>18466.811000000002</v>
      </c>
      <c r="D30483" s="136">
        <v>3099.8290000000002</v>
      </c>
      <c r="E30483" s="141" t="s">
        <v>14501</v>
      </c>
      <c r="F30483" s="137">
        <v>0.58540000000000003</v>
      </c>
      <c r="G30483" s="141" t="s">
        <v>14698</v>
      </c>
      <c r="H30483" s="136">
        <v>144.82499999999999</v>
      </c>
      <c r="I30483" s="136">
        <v>3156.8890000000001</v>
      </c>
      <c r="J30483" s="136">
        <v>70088.78</v>
      </c>
      <c r="K30483" s="137">
        <v>0.58626999999999996</v>
      </c>
      <c r="L30483" s="136">
        <v>448.64699999999999</v>
      </c>
      <c r="M30483" s="136">
        <v>195.36199999999999</v>
      </c>
      <c r="N30483" s="136">
        <v>520.48900000000003</v>
      </c>
      <c r="O30483" s="141" t="s">
        <v>14501</v>
      </c>
      <c r="P30483" s="141" t="s">
        <v>14501</v>
      </c>
      <c r="Q30483" s="136">
        <v>-249.923</v>
      </c>
      <c r="R30483" s="136">
        <v>52.743000000000002</v>
      </c>
      <c r="S30483" s="141" t="s">
        <v>14501</v>
      </c>
    </row>
    <row r="30484" spans="1:19" ht="11.25" thickBot="1" x14ac:dyDescent="0.2">
      <c r="A30484" s="112"/>
    </row>
    <row r="30485" spans="1:19" ht="11.25" thickBot="1" x14ac:dyDescent="0.2">
      <c r="A30485" s="138" t="s">
        <v>364</v>
      </c>
      <c r="B30485" s="112"/>
      <c r="C30485" s="136">
        <v>0</v>
      </c>
      <c r="D30485" s="136">
        <v>0</v>
      </c>
      <c r="E30485" s="141" t="s">
        <v>14501</v>
      </c>
      <c r="F30485" s="140" t="s">
        <v>3713</v>
      </c>
      <c r="G30485" s="141" t="s">
        <v>14501</v>
      </c>
      <c r="H30485" s="136">
        <v>0</v>
      </c>
      <c r="I30485" s="136">
        <v>0</v>
      </c>
      <c r="J30485" s="136">
        <v>0</v>
      </c>
      <c r="K30485" s="140" t="s">
        <v>3713</v>
      </c>
      <c r="L30485" s="136">
        <v>0</v>
      </c>
      <c r="M30485" s="136">
        <v>0</v>
      </c>
      <c r="N30485" s="136">
        <v>0</v>
      </c>
      <c r="O30485" s="141" t="s">
        <v>14501</v>
      </c>
      <c r="P30485" s="141" t="s">
        <v>14501</v>
      </c>
      <c r="Q30485" s="136">
        <v>0</v>
      </c>
      <c r="R30485" s="136">
        <v>0</v>
      </c>
      <c r="S30485" s="141" t="s">
        <v>14501</v>
      </c>
    </row>
    <row r="30486" spans="1:19" ht="11.25" thickBot="1" x14ac:dyDescent="0.2">
      <c r="A30486" s="112"/>
    </row>
    <row r="30487" spans="1:19" ht="11.25" thickBot="1" x14ac:dyDescent="0.2">
      <c r="A30487" s="139" t="s">
        <v>366</v>
      </c>
      <c r="B30487" s="112"/>
      <c r="C30487" s="136">
        <v>0</v>
      </c>
      <c r="D30487" s="136">
        <v>0</v>
      </c>
      <c r="E30487" s="141" t="s">
        <v>14501</v>
      </c>
      <c r="F30487" s="140">
        <v>0</v>
      </c>
      <c r="G30487" s="141" t="s">
        <v>14501</v>
      </c>
      <c r="H30487" s="136">
        <v>0</v>
      </c>
      <c r="I30487" s="136">
        <v>0</v>
      </c>
      <c r="J30487" s="136">
        <v>0</v>
      </c>
      <c r="K30487" s="140">
        <v>0</v>
      </c>
      <c r="L30487" s="136">
        <v>0</v>
      </c>
      <c r="M30487" s="136">
        <v>0</v>
      </c>
      <c r="N30487" s="136">
        <v>0</v>
      </c>
      <c r="O30487" s="141" t="s">
        <v>14501</v>
      </c>
      <c r="P30487" s="141" t="s">
        <v>14501</v>
      </c>
      <c r="Q30487" s="136">
        <v>0</v>
      </c>
      <c r="R30487" s="136">
        <v>0</v>
      </c>
      <c r="S30487" s="141" t="s">
        <v>14501</v>
      </c>
    </row>
    <row r="30488" spans="1:19" ht="11.25" thickBot="1" x14ac:dyDescent="0.2">
      <c r="A30488" s="112"/>
    </row>
    <row r="30489" spans="1:19" ht="11.25" thickBot="1" x14ac:dyDescent="0.2">
      <c r="A30489" s="106" t="s">
        <v>357</v>
      </c>
      <c r="B30489" s="106" t="s">
        <v>358</v>
      </c>
      <c r="C30489" s="146" t="s">
        <v>35</v>
      </c>
      <c r="D30489" s="146" t="s">
        <v>36</v>
      </c>
      <c r="E30489" s="146" t="s">
        <v>14506</v>
      </c>
      <c r="F30489" s="146" t="s">
        <v>38</v>
      </c>
      <c r="G30489" s="146" t="s">
        <v>39</v>
      </c>
      <c r="H30489" s="146" t="s">
        <v>41</v>
      </c>
      <c r="I30489" s="146" t="s">
        <v>42</v>
      </c>
      <c r="J30489" s="146" t="s">
        <v>43</v>
      </c>
      <c r="K30489" s="146" t="s">
        <v>44</v>
      </c>
      <c r="L30489" s="146" t="s">
        <v>45</v>
      </c>
      <c r="M30489" s="146" t="s">
        <v>46</v>
      </c>
      <c r="N30489" s="146" t="s">
        <v>47</v>
      </c>
      <c r="O30489" s="146" t="s">
        <v>48</v>
      </c>
      <c r="P30489" s="146" t="s">
        <v>49</v>
      </c>
      <c r="Q30489" s="146" t="s">
        <v>50</v>
      </c>
      <c r="R30489" s="146" t="s">
        <v>51</v>
      </c>
      <c r="S30489" s="146" t="s">
        <v>52</v>
      </c>
    </row>
    <row r="30490" spans="1:19" ht="11.25" thickBot="1" x14ac:dyDescent="0.2">
      <c r="A30490" s="107">
        <v>1</v>
      </c>
      <c r="B30490" s="132">
        <v>0.58137731481481481</v>
      </c>
      <c r="C30490" s="133">
        <v>0.48848000000000003</v>
      </c>
      <c r="D30490" s="108">
        <v>1184.0530000000001</v>
      </c>
      <c r="E30490" s="108">
        <v>153.91300000000001</v>
      </c>
      <c r="F30490" s="141" t="s">
        <v>14500</v>
      </c>
      <c r="G30490" s="108">
        <v>203.72499999999999</v>
      </c>
      <c r="H30490" s="108">
        <v>63709.021999999997</v>
      </c>
      <c r="I30490" s="108">
        <v>759.42399999999998</v>
      </c>
      <c r="J30490" s="108">
        <v>2633.5430000000001</v>
      </c>
      <c r="K30490" s="108">
        <v>339.10599999999999</v>
      </c>
      <c r="L30490" s="108">
        <v>165.34700000000001</v>
      </c>
      <c r="M30490" s="108">
        <v>73.686999999999998</v>
      </c>
      <c r="N30490" s="108">
        <v>74.707999999999998</v>
      </c>
      <c r="O30490" s="108">
        <v>94.236000000000004</v>
      </c>
      <c r="P30490" s="141" t="s">
        <v>14500</v>
      </c>
      <c r="Q30490" s="108">
        <v>76.41</v>
      </c>
      <c r="R30490" s="108">
        <v>170.55699999999999</v>
      </c>
      <c r="S30490" s="141" t="s">
        <v>14500</v>
      </c>
    </row>
    <row r="30491" spans="1:19" ht="11.25" thickBot="1" x14ac:dyDescent="0.2">
      <c r="A30491" s="112"/>
    </row>
    <row r="30492" spans="1:19" ht="11.25" thickBot="1" x14ac:dyDescent="0.2">
      <c r="A30492" s="135" t="s">
        <v>362</v>
      </c>
      <c r="B30492" s="112"/>
      <c r="C30492" s="137">
        <v>0.48848000000000003</v>
      </c>
      <c r="D30492" s="136">
        <v>1184.0530000000001</v>
      </c>
      <c r="E30492" s="136">
        <v>153.91300000000001</v>
      </c>
      <c r="F30492" s="141" t="s">
        <v>14501</v>
      </c>
      <c r="G30492" s="136">
        <v>203.72499999999999</v>
      </c>
      <c r="H30492" s="136">
        <v>63709.021999999997</v>
      </c>
      <c r="I30492" s="136">
        <v>759.42399999999998</v>
      </c>
      <c r="J30492" s="136">
        <v>2633.5430000000001</v>
      </c>
      <c r="K30492" s="136">
        <v>339.10599999999999</v>
      </c>
      <c r="L30492" s="136">
        <v>165.34700000000001</v>
      </c>
      <c r="M30492" s="136">
        <v>73.686999999999998</v>
      </c>
      <c r="N30492" s="136">
        <v>74.707999999999998</v>
      </c>
      <c r="O30492" s="136">
        <v>94.236000000000004</v>
      </c>
      <c r="P30492" s="141" t="s">
        <v>14501</v>
      </c>
      <c r="Q30492" s="136">
        <v>76.41</v>
      </c>
      <c r="R30492" s="136">
        <v>170.55699999999999</v>
      </c>
      <c r="S30492" s="141" t="s">
        <v>14501</v>
      </c>
    </row>
    <row r="30493" spans="1:19" ht="11.25" thickBot="1" x14ac:dyDescent="0.2">
      <c r="A30493" s="112"/>
    </row>
    <row r="30494" spans="1:19" ht="11.25" thickBot="1" x14ac:dyDescent="0.2">
      <c r="A30494" s="138" t="s">
        <v>364</v>
      </c>
      <c r="B30494" s="112"/>
      <c r="C30494" s="140" t="s">
        <v>3713</v>
      </c>
      <c r="D30494" s="136">
        <v>0</v>
      </c>
      <c r="E30494" s="136">
        <v>0</v>
      </c>
      <c r="F30494" s="141" t="s">
        <v>14501</v>
      </c>
      <c r="G30494" s="136">
        <v>0</v>
      </c>
      <c r="H30494" s="136">
        <v>0</v>
      </c>
      <c r="I30494" s="136">
        <v>0</v>
      </c>
      <c r="J30494" s="136">
        <v>0</v>
      </c>
      <c r="K30494" s="136">
        <v>0</v>
      </c>
      <c r="L30494" s="136">
        <v>0</v>
      </c>
      <c r="M30494" s="136">
        <v>0</v>
      </c>
      <c r="N30494" s="136">
        <v>0</v>
      </c>
      <c r="O30494" s="136">
        <v>0</v>
      </c>
      <c r="P30494" s="141" t="s">
        <v>14501</v>
      </c>
      <c r="Q30494" s="136">
        <v>0</v>
      </c>
      <c r="R30494" s="136">
        <v>0</v>
      </c>
      <c r="S30494" s="141" t="s">
        <v>14501</v>
      </c>
    </row>
    <row r="30495" spans="1:19" ht="11.25" thickBot="1" x14ac:dyDescent="0.2">
      <c r="A30495" s="112"/>
    </row>
    <row r="30496" spans="1:19" ht="11.25" thickBot="1" x14ac:dyDescent="0.2">
      <c r="A30496" s="139" t="s">
        <v>366</v>
      </c>
      <c r="B30496" s="112"/>
      <c r="C30496" s="140">
        <v>0</v>
      </c>
      <c r="D30496" s="136">
        <v>0</v>
      </c>
      <c r="E30496" s="136">
        <v>0</v>
      </c>
      <c r="F30496" s="141" t="s">
        <v>14501</v>
      </c>
      <c r="G30496" s="136">
        <v>0</v>
      </c>
      <c r="H30496" s="136">
        <v>0</v>
      </c>
      <c r="I30496" s="136">
        <v>0</v>
      </c>
      <c r="J30496" s="136">
        <v>0</v>
      </c>
      <c r="K30496" s="136">
        <v>0</v>
      </c>
      <c r="L30496" s="136">
        <v>0</v>
      </c>
      <c r="M30496" s="136">
        <v>0</v>
      </c>
      <c r="N30496" s="136">
        <v>0</v>
      </c>
      <c r="O30496" s="136">
        <v>0</v>
      </c>
      <c r="P30496" s="141" t="s">
        <v>14501</v>
      </c>
      <c r="Q30496" s="136">
        <v>0</v>
      </c>
      <c r="R30496" s="136">
        <v>0</v>
      </c>
      <c r="S30496" s="141" t="s">
        <v>14501</v>
      </c>
    </row>
    <row r="30497" spans="1:19" ht="11.25" thickBot="1" x14ac:dyDescent="0.2">
      <c r="A30497" s="112"/>
    </row>
    <row r="30498" spans="1:19" ht="11.25" thickBot="1" x14ac:dyDescent="0.2">
      <c r="A30498" s="106" t="s">
        <v>357</v>
      </c>
      <c r="B30498" s="106" t="s">
        <v>358</v>
      </c>
      <c r="C30498" s="146" t="s">
        <v>53</v>
      </c>
      <c r="D30498" s="146" t="s">
        <v>54</v>
      </c>
      <c r="E30498" s="146" t="s">
        <v>55</v>
      </c>
      <c r="F30498" s="146" t="s">
        <v>56</v>
      </c>
      <c r="G30498" s="146" t="s">
        <v>14507</v>
      </c>
      <c r="H30498" s="146" t="s">
        <v>57</v>
      </c>
      <c r="I30498" s="146" t="s">
        <v>59</v>
      </c>
      <c r="J30498" s="146" t="s">
        <v>14508</v>
      </c>
      <c r="K30498" s="146" t="s">
        <v>60</v>
      </c>
      <c r="L30498" s="146" t="s">
        <v>61</v>
      </c>
      <c r="M30498" s="146" t="s">
        <v>62</v>
      </c>
      <c r="N30498" s="146" t="s">
        <v>14509</v>
      </c>
      <c r="O30498" s="146" t="s">
        <v>63</v>
      </c>
      <c r="P30498" s="146" t="s">
        <v>64</v>
      </c>
      <c r="Q30498" s="146" t="s">
        <v>66</v>
      </c>
      <c r="R30498" s="146" t="s">
        <v>14510</v>
      </c>
      <c r="S30498" s="146" t="s">
        <v>67</v>
      </c>
    </row>
    <row r="30499" spans="1:19" ht="11.25" thickBot="1" x14ac:dyDescent="0.2">
      <c r="A30499" s="107">
        <v>1</v>
      </c>
      <c r="B30499" s="132">
        <v>0.58137731481481481</v>
      </c>
      <c r="C30499" s="141" t="s">
        <v>14500</v>
      </c>
      <c r="D30499" s="108">
        <v>173.20500000000001</v>
      </c>
      <c r="E30499" s="141" t="s">
        <v>14500</v>
      </c>
      <c r="F30499" s="108">
        <v>175.47499999999999</v>
      </c>
      <c r="G30499" s="108">
        <v>132.45699999999999</v>
      </c>
      <c r="H30499" s="108">
        <v>477.87099999999998</v>
      </c>
      <c r="I30499" s="108">
        <v>2113.0880000000002</v>
      </c>
      <c r="J30499" s="141" t="s">
        <v>14639</v>
      </c>
      <c r="K30499" s="141" t="s">
        <v>14500</v>
      </c>
      <c r="L30499" s="141" t="s">
        <v>14500</v>
      </c>
      <c r="M30499" s="108">
        <v>293.565</v>
      </c>
      <c r="N30499" s="108">
        <v>53.472999999999999</v>
      </c>
      <c r="O30499" s="108">
        <v>83.56</v>
      </c>
      <c r="P30499" s="108">
        <v>16595.131000000001</v>
      </c>
      <c r="Q30499" s="133">
        <v>0.39568999999999999</v>
      </c>
      <c r="R30499" s="141" t="s">
        <v>14500</v>
      </c>
      <c r="S30499" s="108">
        <v>982.822</v>
      </c>
    </row>
    <row r="30500" spans="1:19" ht="11.25" thickBot="1" x14ac:dyDescent="0.2">
      <c r="A30500" s="112"/>
    </row>
    <row r="30501" spans="1:19" ht="11.25" thickBot="1" x14ac:dyDescent="0.2">
      <c r="A30501" s="135" t="s">
        <v>362</v>
      </c>
      <c r="B30501" s="112"/>
      <c r="C30501" s="141" t="s">
        <v>14501</v>
      </c>
      <c r="D30501" s="136">
        <v>173.20500000000001</v>
      </c>
      <c r="E30501" s="141" t="s">
        <v>14501</v>
      </c>
      <c r="F30501" s="136">
        <v>175.47499999999999</v>
      </c>
      <c r="G30501" s="136">
        <v>132.45699999999999</v>
      </c>
      <c r="H30501" s="136">
        <v>477.87099999999998</v>
      </c>
      <c r="I30501" s="136">
        <v>2113.0880000000002</v>
      </c>
      <c r="J30501" s="141" t="s">
        <v>14641</v>
      </c>
      <c r="K30501" s="141" t="s">
        <v>14501</v>
      </c>
      <c r="L30501" s="141" t="s">
        <v>14501</v>
      </c>
      <c r="M30501" s="136">
        <v>293.565</v>
      </c>
      <c r="N30501" s="136">
        <v>53.472999999999999</v>
      </c>
      <c r="O30501" s="136">
        <v>83.56</v>
      </c>
      <c r="P30501" s="136">
        <v>16595.131000000001</v>
      </c>
      <c r="Q30501" s="137">
        <v>0.39568999999999999</v>
      </c>
      <c r="R30501" s="141" t="s">
        <v>14501</v>
      </c>
      <c r="S30501" s="136">
        <v>982.822</v>
      </c>
    </row>
    <row r="30502" spans="1:19" ht="11.25" thickBot="1" x14ac:dyDescent="0.2">
      <c r="A30502" s="112"/>
    </row>
    <row r="30503" spans="1:19" ht="11.25" thickBot="1" x14ac:dyDescent="0.2">
      <c r="A30503" s="138" t="s">
        <v>364</v>
      </c>
      <c r="B30503" s="112"/>
      <c r="C30503" s="141" t="s">
        <v>14501</v>
      </c>
      <c r="D30503" s="136">
        <v>0</v>
      </c>
      <c r="E30503" s="141" t="s">
        <v>14501</v>
      </c>
      <c r="F30503" s="136">
        <v>0</v>
      </c>
      <c r="G30503" s="136">
        <v>0</v>
      </c>
      <c r="H30503" s="136">
        <v>0</v>
      </c>
      <c r="I30503" s="136">
        <v>0</v>
      </c>
      <c r="J30503" s="141" t="s">
        <v>14501</v>
      </c>
      <c r="K30503" s="141" t="s">
        <v>14501</v>
      </c>
      <c r="L30503" s="141" t="s">
        <v>14501</v>
      </c>
      <c r="M30503" s="136">
        <v>0</v>
      </c>
      <c r="N30503" s="136">
        <v>0</v>
      </c>
      <c r="O30503" s="136">
        <v>0</v>
      </c>
      <c r="P30503" s="136">
        <v>0</v>
      </c>
      <c r="Q30503" s="140" t="s">
        <v>3713</v>
      </c>
      <c r="R30503" s="141" t="s">
        <v>14501</v>
      </c>
      <c r="S30503" s="136">
        <v>0</v>
      </c>
    </row>
    <row r="30504" spans="1:19" ht="11.25" thickBot="1" x14ac:dyDescent="0.2">
      <c r="A30504" s="112"/>
    </row>
    <row r="30505" spans="1:19" ht="11.25" thickBot="1" x14ac:dyDescent="0.2">
      <c r="A30505" s="139" t="s">
        <v>366</v>
      </c>
      <c r="B30505" s="112"/>
      <c r="C30505" s="141" t="s">
        <v>14501</v>
      </c>
      <c r="D30505" s="136">
        <v>0</v>
      </c>
      <c r="E30505" s="141" t="s">
        <v>14501</v>
      </c>
      <c r="F30505" s="136">
        <v>0</v>
      </c>
      <c r="G30505" s="136">
        <v>0</v>
      </c>
      <c r="H30505" s="136">
        <v>0</v>
      </c>
      <c r="I30505" s="136">
        <v>0</v>
      </c>
      <c r="J30505" s="141" t="s">
        <v>14501</v>
      </c>
      <c r="K30505" s="141" t="s">
        <v>14501</v>
      </c>
      <c r="L30505" s="141" t="s">
        <v>14501</v>
      </c>
      <c r="M30505" s="136">
        <v>0</v>
      </c>
      <c r="N30505" s="136">
        <v>0</v>
      </c>
      <c r="O30505" s="136">
        <v>0</v>
      </c>
      <c r="P30505" s="136">
        <v>0</v>
      </c>
      <c r="Q30505" s="140">
        <v>0</v>
      </c>
      <c r="R30505" s="141" t="s">
        <v>14501</v>
      </c>
      <c r="S30505" s="136">
        <v>0</v>
      </c>
    </row>
    <row r="30506" spans="1:19" ht="11.25" thickBot="1" x14ac:dyDescent="0.2">
      <c r="A30506" s="112"/>
    </row>
    <row r="30507" spans="1:19" ht="11.25" thickBot="1" x14ac:dyDescent="0.2">
      <c r="A30507" s="106" t="s">
        <v>357</v>
      </c>
      <c r="B30507" s="106" t="s">
        <v>358</v>
      </c>
      <c r="C30507" s="146" t="s">
        <v>68</v>
      </c>
      <c r="D30507" s="146" t="s">
        <v>14511</v>
      </c>
    </row>
    <row r="30508" spans="1:19" ht="11.25" thickBot="1" x14ac:dyDescent="0.2">
      <c r="A30508" s="107">
        <v>1</v>
      </c>
      <c r="B30508" s="132">
        <v>0.58137731481481481</v>
      </c>
      <c r="C30508" s="108">
        <v>421.20499999999998</v>
      </c>
      <c r="D30508" s="141" t="s">
        <v>14500</v>
      </c>
    </row>
    <row r="30509" spans="1:19" ht="11.25" thickBot="1" x14ac:dyDescent="0.2">
      <c r="A30509" s="112"/>
    </row>
    <row r="30510" spans="1:19" ht="11.25" thickBot="1" x14ac:dyDescent="0.2">
      <c r="A30510" s="135" t="s">
        <v>362</v>
      </c>
      <c r="B30510" s="112"/>
      <c r="C30510" s="136">
        <v>421.20499999999998</v>
      </c>
      <c r="D30510" s="141" t="s">
        <v>14501</v>
      </c>
    </row>
    <row r="30511" spans="1:19" ht="11.25" thickBot="1" x14ac:dyDescent="0.2">
      <c r="A30511" s="112"/>
    </row>
    <row r="30512" spans="1:19" ht="11.25" thickBot="1" x14ac:dyDescent="0.2">
      <c r="A30512" s="138" t="s">
        <v>364</v>
      </c>
      <c r="B30512" s="112"/>
      <c r="C30512" s="136">
        <v>0</v>
      </c>
      <c r="D30512" s="141" t="s">
        <v>14501</v>
      </c>
    </row>
    <row r="30513" spans="1:19" ht="11.25" thickBot="1" x14ac:dyDescent="0.2">
      <c r="A30513" s="112"/>
    </row>
    <row r="30514" spans="1:19" ht="11.25" thickBot="1" x14ac:dyDescent="0.2">
      <c r="A30514" s="139" t="s">
        <v>366</v>
      </c>
      <c r="B30514" s="112"/>
      <c r="C30514" s="136">
        <v>0</v>
      </c>
      <c r="D30514" s="141" t="s">
        <v>14501</v>
      </c>
    </row>
    <row r="30515" spans="1:19" ht="10.5" x14ac:dyDescent="0.15">
      <c r="A30515" s="112"/>
    </row>
    <row r="30516" spans="1:19" x14ac:dyDescent="0.15">
      <c r="A30516" s="129"/>
      <c r="B30516" s="86" t="s">
        <v>2235</v>
      </c>
    </row>
    <row r="30517" spans="1:19" ht="9.75" thickBot="1" x14ac:dyDescent="0.2">
      <c r="A30517" s="81" t="s">
        <v>5871</v>
      </c>
    </row>
    <row r="30518" spans="1:19" ht="11.25" thickBot="1" x14ac:dyDescent="0.2">
      <c r="A30518" s="106" t="s">
        <v>357</v>
      </c>
      <c r="B30518" s="106" t="s">
        <v>358</v>
      </c>
      <c r="C30518" s="146" t="s">
        <v>14494</v>
      </c>
      <c r="D30518" s="146" t="s">
        <v>14495</v>
      </c>
      <c r="E30518" s="146" t="s">
        <v>14496</v>
      </c>
      <c r="F30518" s="146" t="s">
        <v>0</v>
      </c>
      <c r="G30518" s="146" t="s">
        <v>1</v>
      </c>
      <c r="H30518" s="146" t="s">
        <v>2</v>
      </c>
      <c r="I30518" s="146" t="s">
        <v>14497</v>
      </c>
      <c r="J30518" s="146" t="s">
        <v>3</v>
      </c>
      <c r="K30518" s="146" t="s">
        <v>14498</v>
      </c>
      <c r="L30518" s="146" t="s">
        <v>7</v>
      </c>
      <c r="M30518" s="146" t="s">
        <v>14499</v>
      </c>
      <c r="N30518" s="146" t="s">
        <v>10</v>
      </c>
      <c r="O30518" s="146" t="s">
        <v>11</v>
      </c>
      <c r="P30518" s="146" t="s">
        <v>12</v>
      </c>
      <c r="Q30518" s="146" t="s">
        <v>13</v>
      </c>
      <c r="R30518" s="146" t="s">
        <v>14</v>
      </c>
      <c r="S30518" s="146" t="s">
        <v>15</v>
      </c>
    </row>
    <row r="30519" spans="1:19" ht="11.25" thickBot="1" x14ac:dyDescent="0.2">
      <c r="A30519" s="107">
        <v>1</v>
      </c>
      <c r="B30519" s="132">
        <v>0.58653935185185191</v>
      </c>
      <c r="C30519" s="141" t="s">
        <v>14500</v>
      </c>
      <c r="D30519" s="141" t="s">
        <v>14500</v>
      </c>
      <c r="E30519" s="108">
        <v>104.56399999999999</v>
      </c>
      <c r="F30519" s="108">
        <v>15598.584999999999</v>
      </c>
      <c r="G30519" s="108">
        <v>57562.807000000001</v>
      </c>
      <c r="H30519" s="108">
        <v>1082.0419999999999</v>
      </c>
      <c r="I30519" s="108">
        <v>-62.173999999999999</v>
      </c>
      <c r="J30519" s="108">
        <v>731.96199999999999</v>
      </c>
      <c r="K30519" s="108">
        <v>-145.07400000000001</v>
      </c>
      <c r="L30519" s="133">
        <v>0.70840999999999998</v>
      </c>
      <c r="M30519" s="108">
        <v>150.12</v>
      </c>
      <c r="N30519" s="108">
        <v>-119.92400000000001</v>
      </c>
      <c r="O30519" s="108">
        <v>53.2</v>
      </c>
      <c r="P30519" s="108">
        <v>31029.273000000001</v>
      </c>
      <c r="Q30519" s="108">
        <v>197185.96</v>
      </c>
      <c r="R30519" s="108">
        <v>1011.491</v>
      </c>
      <c r="S30519" s="108">
        <v>816.572</v>
      </c>
    </row>
    <row r="30520" spans="1:19" ht="11.25" thickBot="1" x14ac:dyDescent="0.2">
      <c r="A30520" s="112"/>
    </row>
    <row r="30521" spans="1:19" ht="11.25" thickBot="1" x14ac:dyDescent="0.2">
      <c r="A30521" s="135" t="s">
        <v>362</v>
      </c>
      <c r="B30521" s="112"/>
      <c r="C30521" s="141" t="s">
        <v>14501</v>
      </c>
      <c r="D30521" s="141" t="s">
        <v>14501</v>
      </c>
      <c r="E30521" s="136">
        <v>104.56399999999999</v>
      </c>
      <c r="F30521" s="136">
        <v>15598.584999999999</v>
      </c>
      <c r="G30521" s="136">
        <v>57562.807000000001</v>
      </c>
      <c r="H30521" s="136">
        <v>1082.0419999999999</v>
      </c>
      <c r="I30521" s="136">
        <v>-62.173999999999999</v>
      </c>
      <c r="J30521" s="136">
        <v>731.96199999999999</v>
      </c>
      <c r="K30521" s="136">
        <v>-145.07400000000001</v>
      </c>
      <c r="L30521" s="137">
        <v>0.70840999999999998</v>
      </c>
      <c r="M30521" s="136">
        <v>150.12</v>
      </c>
      <c r="N30521" s="136">
        <v>-119.92400000000001</v>
      </c>
      <c r="O30521" s="136">
        <v>53.2</v>
      </c>
      <c r="P30521" s="136">
        <v>31029.273000000001</v>
      </c>
      <c r="Q30521" s="136">
        <v>197185.96</v>
      </c>
      <c r="R30521" s="136">
        <v>1011.491</v>
      </c>
      <c r="S30521" s="136">
        <v>816.572</v>
      </c>
    </row>
    <row r="30522" spans="1:19" ht="11.25" thickBot="1" x14ac:dyDescent="0.2">
      <c r="A30522" s="112"/>
    </row>
    <row r="30523" spans="1:19" ht="11.25" thickBot="1" x14ac:dyDescent="0.2">
      <c r="A30523" s="138" t="s">
        <v>364</v>
      </c>
      <c r="B30523" s="112"/>
      <c r="C30523" s="141" t="s">
        <v>14501</v>
      </c>
      <c r="D30523" s="141" t="s">
        <v>14501</v>
      </c>
      <c r="E30523" s="136">
        <v>0</v>
      </c>
      <c r="F30523" s="136">
        <v>0</v>
      </c>
      <c r="G30523" s="136">
        <v>0</v>
      </c>
      <c r="H30523" s="136">
        <v>0</v>
      </c>
      <c r="I30523" s="136">
        <v>0</v>
      </c>
      <c r="J30523" s="136">
        <v>0</v>
      </c>
      <c r="K30523" s="136">
        <v>0</v>
      </c>
      <c r="L30523" s="140" t="s">
        <v>3713</v>
      </c>
      <c r="M30523" s="136">
        <v>0</v>
      </c>
      <c r="N30523" s="136">
        <v>0</v>
      </c>
      <c r="O30523" s="136">
        <v>0</v>
      </c>
      <c r="P30523" s="136">
        <v>0</v>
      </c>
      <c r="Q30523" s="136">
        <v>0</v>
      </c>
      <c r="R30523" s="136">
        <v>0</v>
      </c>
      <c r="S30523" s="136">
        <v>0</v>
      </c>
    </row>
    <row r="30524" spans="1:19" ht="11.25" thickBot="1" x14ac:dyDescent="0.2">
      <c r="A30524" s="112"/>
    </row>
    <row r="30525" spans="1:19" ht="11.25" thickBot="1" x14ac:dyDescent="0.2">
      <c r="A30525" s="139" t="s">
        <v>366</v>
      </c>
      <c r="B30525" s="112"/>
      <c r="C30525" s="141" t="s">
        <v>14501</v>
      </c>
      <c r="D30525" s="141" t="s">
        <v>14501</v>
      </c>
      <c r="E30525" s="136">
        <v>0</v>
      </c>
      <c r="F30525" s="136">
        <v>0</v>
      </c>
      <c r="G30525" s="136">
        <v>0</v>
      </c>
      <c r="H30525" s="136">
        <v>0</v>
      </c>
      <c r="I30525" s="136">
        <v>0</v>
      </c>
      <c r="J30525" s="136">
        <v>0</v>
      </c>
      <c r="K30525" s="136">
        <v>0</v>
      </c>
      <c r="L30525" s="140">
        <v>0</v>
      </c>
      <c r="M30525" s="136">
        <v>0</v>
      </c>
      <c r="N30525" s="136">
        <v>0</v>
      </c>
      <c r="O30525" s="136">
        <v>0</v>
      </c>
      <c r="P30525" s="136">
        <v>0</v>
      </c>
      <c r="Q30525" s="136">
        <v>0</v>
      </c>
      <c r="R30525" s="136">
        <v>0</v>
      </c>
      <c r="S30525" s="136">
        <v>0</v>
      </c>
    </row>
    <row r="30526" spans="1:19" ht="11.25" thickBot="1" x14ac:dyDescent="0.2">
      <c r="A30526" s="112"/>
    </row>
    <row r="30527" spans="1:19" ht="11.25" thickBot="1" x14ac:dyDescent="0.2">
      <c r="A30527" s="106" t="s">
        <v>357</v>
      </c>
      <c r="B30527" s="106" t="s">
        <v>358</v>
      </c>
      <c r="C30527" s="146" t="s">
        <v>16</v>
      </c>
      <c r="D30527" s="146" t="s">
        <v>14502</v>
      </c>
      <c r="E30527" s="146" t="s">
        <v>14503</v>
      </c>
      <c r="F30527" s="146" t="s">
        <v>20</v>
      </c>
      <c r="G30527" s="146" t="s">
        <v>21</v>
      </c>
      <c r="H30527" s="146" t="s">
        <v>22</v>
      </c>
      <c r="I30527" s="146" t="s">
        <v>23</v>
      </c>
      <c r="J30527" s="146" t="s">
        <v>24</v>
      </c>
      <c r="K30527" s="146" t="s">
        <v>26</v>
      </c>
      <c r="L30527" s="146" t="s">
        <v>14504</v>
      </c>
      <c r="M30527" s="146" t="s">
        <v>27</v>
      </c>
      <c r="N30527" s="146" t="s">
        <v>28</v>
      </c>
      <c r="O30527" s="146" t="s">
        <v>29</v>
      </c>
      <c r="P30527" s="146" t="s">
        <v>30</v>
      </c>
      <c r="Q30527" s="146" t="s">
        <v>14505</v>
      </c>
      <c r="R30527" s="146" t="s">
        <v>32</v>
      </c>
      <c r="S30527" s="146" t="s">
        <v>33</v>
      </c>
    </row>
    <row r="30528" spans="1:19" ht="11.25" thickBot="1" x14ac:dyDescent="0.2">
      <c r="A30528" s="107">
        <v>1</v>
      </c>
      <c r="B30528" s="132">
        <v>0.58653935185185191</v>
      </c>
      <c r="C30528" s="108">
        <v>19810.011999999999</v>
      </c>
      <c r="D30528" s="108">
        <v>2050.8620000000001</v>
      </c>
      <c r="E30528" s="141" t="s">
        <v>14500</v>
      </c>
      <c r="F30528" s="133">
        <v>0.55239000000000005</v>
      </c>
      <c r="G30528" s="141" t="s">
        <v>14699</v>
      </c>
      <c r="H30528" s="108">
        <v>275.27499999999998</v>
      </c>
      <c r="I30528" s="108">
        <v>4509.1589999999997</v>
      </c>
      <c r="J30528" s="108">
        <v>91815.138999999996</v>
      </c>
      <c r="K30528" s="133">
        <v>0.57960999999999996</v>
      </c>
      <c r="L30528" s="108">
        <v>326.28500000000003</v>
      </c>
      <c r="M30528" s="108">
        <v>119.017</v>
      </c>
      <c r="N30528" s="108">
        <v>605.08600000000001</v>
      </c>
      <c r="O30528" s="141" t="s">
        <v>14500</v>
      </c>
      <c r="P30528" s="108">
        <v>64.504999999999995</v>
      </c>
      <c r="Q30528" s="108">
        <v>-347.79500000000002</v>
      </c>
      <c r="R30528" s="141" t="s">
        <v>14686</v>
      </c>
      <c r="S30528" s="141" t="s">
        <v>14500</v>
      </c>
    </row>
    <row r="30529" spans="1:19" ht="11.25" thickBot="1" x14ac:dyDescent="0.2">
      <c r="A30529" s="112"/>
    </row>
    <row r="30530" spans="1:19" ht="11.25" thickBot="1" x14ac:dyDescent="0.2">
      <c r="A30530" s="135" t="s">
        <v>362</v>
      </c>
      <c r="B30530" s="112"/>
      <c r="C30530" s="136">
        <v>19810.011999999999</v>
      </c>
      <c r="D30530" s="136">
        <v>2050.8620000000001</v>
      </c>
      <c r="E30530" s="141" t="s">
        <v>14501</v>
      </c>
      <c r="F30530" s="137">
        <v>0.55239000000000005</v>
      </c>
      <c r="G30530" s="141" t="s">
        <v>14700</v>
      </c>
      <c r="H30530" s="136">
        <v>275.27499999999998</v>
      </c>
      <c r="I30530" s="136">
        <v>4509.1589999999997</v>
      </c>
      <c r="J30530" s="136">
        <v>91815.138999999996</v>
      </c>
      <c r="K30530" s="137">
        <v>0.57960999999999996</v>
      </c>
      <c r="L30530" s="136">
        <v>326.28500000000003</v>
      </c>
      <c r="M30530" s="136">
        <v>119.017</v>
      </c>
      <c r="N30530" s="136">
        <v>605.08600000000001</v>
      </c>
      <c r="O30530" s="141" t="s">
        <v>14501</v>
      </c>
      <c r="P30530" s="136">
        <v>64.504999999999995</v>
      </c>
      <c r="Q30530" s="136">
        <v>-347.79500000000002</v>
      </c>
      <c r="R30530" s="141" t="s">
        <v>14688</v>
      </c>
      <c r="S30530" s="141" t="s">
        <v>14501</v>
      </c>
    </row>
    <row r="30531" spans="1:19" ht="11.25" thickBot="1" x14ac:dyDescent="0.2">
      <c r="A30531" s="112"/>
    </row>
    <row r="30532" spans="1:19" ht="11.25" thickBot="1" x14ac:dyDescent="0.2">
      <c r="A30532" s="138" t="s">
        <v>364</v>
      </c>
      <c r="B30532" s="112"/>
      <c r="C30532" s="136">
        <v>0</v>
      </c>
      <c r="D30532" s="136">
        <v>0</v>
      </c>
      <c r="E30532" s="141" t="s">
        <v>14501</v>
      </c>
      <c r="F30532" s="140" t="s">
        <v>3713</v>
      </c>
      <c r="G30532" s="141" t="s">
        <v>14501</v>
      </c>
      <c r="H30532" s="136">
        <v>0</v>
      </c>
      <c r="I30532" s="136">
        <v>0</v>
      </c>
      <c r="J30532" s="136">
        <v>0</v>
      </c>
      <c r="K30532" s="140" t="s">
        <v>3713</v>
      </c>
      <c r="L30532" s="136">
        <v>0</v>
      </c>
      <c r="M30532" s="136">
        <v>0</v>
      </c>
      <c r="N30532" s="136">
        <v>0</v>
      </c>
      <c r="O30532" s="141" t="s">
        <v>14501</v>
      </c>
      <c r="P30532" s="136">
        <v>0</v>
      </c>
      <c r="Q30532" s="136">
        <v>0</v>
      </c>
      <c r="R30532" s="141" t="s">
        <v>14501</v>
      </c>
      <c r="S30532" s="141" t="s">
        <v>14501</v>
      </c>
    </row>
    <row r="30533" spans="1:19" ht="11.25" thickBot="1" x14ac:dyDescent="0.2">
      <c r="A30533" s="112"/>
    </row>
    <row r="30534" spans="1:19" ht="11.25" thickBot="1" x14ac:dyDescent="0.2">
      <c r="A30534" s="139" t="s">
        <v>366</v>
      </c>
      <c r="B30534" s="112"/>
      <c r="C30534" s="136">
        <v>0</v>
      </c>
      <c r="D30534" s="136">
        <v>0</v>
      </c>
      <c r="E30534" s="141" t="s">
        <v>14501</v>
      </c>
      <c r="F30534" s="140">
        <v>0</v>
      </c>
      <c r="G30534" s="141" t="s">
        <v>14501</v>
      </c>
      <c r="H30534" s="136">
        <v>0</v>
      </c>
      <c r="I30534" s="136">
        <v>0</v>
      </c>
      <c r="J30534" s="136">
        <v>0</v>
      </c>
      <c r="K30534" s="140">
        <v>0</v>
      </c>
      <c r="L30534" s="136">
        <v>0</v>
      </c>
      <c r="M30534" s="136">
        <v>0</v>
      </c>
      <c r="N30534" s="136">
        <v>0</v>
      </c>
      <c r="O30534" s="141" t="s">
        <v>14501</v>
      </c>
      <c r="P30534" s="136">
        <v>0</v>
      </c>
      <c r="Q30534" s="136">
        <v>0</v>
      </c>
      <c r="R30534" s="141" t="s">
        <v>14501</v>
      </c>
      <c r="S30534" s="141" t="s">
        <v>14501</v>
      </c>
    </row>
    <row r="30535" spans="1:19" ht="11.25" thickBot="1" x14ac:dyDescent="0.2">
      <c r="A30535" s="112"/>
    </row>
    <row r="30536" spans="1:19" ht="11.25" thickBot="1" x14ac:dyDescent="0.2">
      <c r="A30536" s="106" t="s">
        <v>357</v>
      </c>
      <c r="B30536" s="106" t="s">
        <v>358</v>
      </c>
      <c r="C30536" s="146" t="s">
        <v>35</v>
      </c>
      <c r="D30536" s="146" t="s">
        <v>36</v>
      </c>
      <c r="E30536" s="146" t="s">
        <v>14506</v>
      </c>
      <c r="F30536" s="146" t="s">
        <v>38</v>
      </c>
      <c r="G30536" s="146" t="s">
        <v>39</v>
      </c>
      <c r="H30536" s="146" t="s">
        <v>41</v>
      </c>
      <c r="I30536" s="146" t="s">
        <v>42</v>
      </c>
      <c r="J30536" s="146" t="s">
        <v>43</v>
      </c>
      <c r="K30536" s="146" t="s">
        <v>44</v>
      </c>
      <c r="L30536" s="146" t="s">
        <v>45</v>
      </c>
      <c r="M30536" s="146" t="s">
        <v>46</v>
      </c>
      <c r="N30536" s="146" t="s">
        <v>47</v>
      </c>
      <c r="O30536" s="146" t="s">
        <v>48</v>
      </c>
      <c r="P30536" s="146" t="s">
        <v>49</v>
      </c>
      <c r="Q30536" s="146" t="s">
        <v>50</v>
      </c>
      <c r="R30536" s="146" t="s">
        <v>51</v>
      </c>
      <c r="S30536" s="146" t="s">
        <v>52</v>
      </c>
    </row>
    <row r="30537" spans="1:19" ht="11.25" thickBot="1" x14ac:dyDescent="0.2">
      <c r="A30537" s="107">
        <v>1</v>
      </c>
      <c r="B30537" s="132">
        <v>0.58653935185185191</v>
      </c>
      <c r="C30537" s="133">
        <v>0.47281000000000001</v>
      </c>
      <c r="D30537" s="108">
        <v>994.178</v>
      </c>
      <c r="E30537" s="141" t="s">
        <v>14500</v>
      </c>
      <c r="F30537" s="141" t="s">
        <v>14500</v>
      </c>
      <c r="G30537" s="108">
        <v>315.27300000000002</v>
      </c>
      <c r="H30537" s="108">
        <v>45494.148000000001</v>
      </c>
      <c r="I30537" s="108">
        <v>1118.7840000000001</v>
      </c>
      <c r="J30537" s="108">
        <v>2916.5030000000002</v>
      </c>
      <c r="K30537" s="108">
        <v>517.33900000000006</v>
      </c>
      <c r="L30537" s="108">
        <v>130.77799999999999</v>
      </c>
      <c r="M30537" s="141" t="s">
        <v>14500</v>
      </c>
      <c r="N30537" s="108">
        <v>76.965999999999994</v>
      </c>
      <c r="O30537" s="108">
        <v>194.11799999999999</v>
      </c>
      <c r="P30537" s="108">
        <v>77.986999999999995</v>
      </c>
      <c r="Q30537" s="108">
        <v>157.33600000000001</v>
      </c>
      <c r="R30537" s="108">
        <v>98.76</v>
      </c>
      <c r="S30537" s="108">
        <v>226.22399999999999</v>
      </c>
    </row>
    <row r="30538" spans="1:19" ht="11.25" thickBot="1" x14ac:dyDescent="0.2">
      <c r="A30538" s="112"/>
    </row>
    <row r="30539" spans="1:19" ht="11.25" thickBot="1" x14ac:dyDescent="0.2">
      <c r="A30539" s="135" t="s">
        <v>362</v>
      </c>
      <c r="B30539" s="112"/>
      <c r="C30539" s="137">
        <v>0.47281000000000001</v>
      </c>
      <c r="D30539" s="136">
        <v>994.178</v>
      </c>
      <c r="E30539" s="141" t="s">
        <v>14501</v>
      </c>
      <c r="F30539" s="141" t="s">
        <v>14501</v>
      </c>
      <c r="G30539" s="136">
        <v>315.27300000000002</v>
      </c>
      <c r="H30539" s="136">
        <v>45494.148000000001</v>
      </c>
      <c r="I30539" s="136">
        <v>1118.7840000000001</v>
      </c>
      <c r="J30539" s="136">
        <v>2916.5030000000002</v>
      </c>
      <c r="K30539" s="136">
        <v>517.33900000000006</v>
      </c>
      <c r="L30539" s="136">
        <v>130.77799999999999</v>
      </c>
      <c r="M30539" s="141" t="s">
        <v>14501</v>
      </c>
      <c r="N30539" s="136">
        <v>76.965999999999994</v>
      </c>
      <c r="O30539" s="136">
        <v>194.11799999999999</v>
      </c>
      <c r="P30539" s="136">
        <v>77.986999999999995</v>
      </c>
      <c r="Q30539" s="136">
        <v>157.33600000000001</v>
      </c>
      <c r="R30539" s="136">
        <v>98.76</v>
      </c>
      <c r="S30539" s="136">
        <v>226.22399999999999</v>
      </c>
    </row>
    <row r="30540" spans="1:19" ht="11.25" thickBot="1" x14ac:dyDescent="0.2">
      <c r="A30540" s="112"/>
    </row>
    <row r="30541" spans="1:19" ht="11.25" thickBot="1" x14ac:dyDescent="0.2">
      <c r="A30541" s="138" t="s">
        <v>364</v>
      </c>
      <c r="B30541" s="112"/>
      <c r="C30541" s="140" t="s">
        <v>3713</v>
      </c>
      <c r="D30541" s="136">
        <v>0</v>
      </c>
      <c r="E30541" s="141" t="s">
        <v>14501</v>
      </c>
      <c r="F30541" s="141" t="s">
        <v>14501</v>
      </c>
      <c r="G30541" s="136">
        <v>0</v>
      </c>
      <c r="H30541" s="136">
        <v>0</v>
      </c>
      <c r="I30541" s="136">
        <v>0</v>
      </c>
      <c r="J30541" s="136">
        <v>0</v>
      </c>
      <c r="K30541" s="136">
        <v>0</v>
      </c>
      <c r="L30541" s="136">
        <v>0</v>
      </c>
      <c r="M30541" s="141" t="s">
        <v>14501</v>
      </c>
      <c r="N30541" s="136">
        <v>0</v>
      </c>
      <c r="O30541" s="136">
        <v>0</v>
      </c>
      <c r="P30541" s="136">
        <v>0</v>
      </c>
      <c r="Q30541" s="136">
        <v>0</v>
      </c>
      <c r="R30541" s="136">
        <v>0</v>
      </c>
      <c r="S30541" s="136">
        <v>0</v>
      </c>
    </row>
    <row r="30542" spans="1:19" ht="11.25" thickBot="1" x14ac:dyDescent="0.2">
      <c r="A30542" s="112"/>
    </row>
    <row r="30543" spans="1:19" ht="11.25" thickBot="1" x14ac:dyDescent="0.2">
      <c r="A30543" s="139" t="s">
        <v>366</v>
      </c>
      <c r="B30543" s="112"/>
      <c r="C30543" s="140">
        <v>0</v>
      </c>
      <c r="D30543" s="136">
        <v>0</v>
      </c>
      <c r="E30543" s="141" t="s">
        <v>14501</v>
      </c>
      <c r="F30543" s="141" t="s">
        <v>14501</v>
      </c>
      <c r="G30543" s="136">
        <v>0</v>
      </c>
      <c r="H30543" s="136">
        <v>0</v>
      </c>
      <c r="I30543" s="136">
        <v>0</v>
      </c>
      <c r="J30543" s="136">
        <v>0</v>
      </c>
      <c r="K30543" s="136">
        <v>0</v>
      </c>
      <c r="L30543" s="136">
        <v>0</v>
      </c>
      <c r="M30543" s="141" t="s">
        <v>14501</v>
      </c>
      <c r="N30543" s="136">
        <v>0</v>
      </c>
      <c r="O30543" s="136">
        <v>0</v>
      </c>
      <c r="P30543" s="136">
        <v>0</v>
      </c>
      <c r="Q30543" s="136">
        <v>0</v>
      </c>
      <c r="R30543" s="136">
        <v>0</v>
      </c>
      <c r="S30543" s="136">
        <v>0</v>
      </c>
    </row>
    <row r="30544" spans="1:19" ht="11.25" thickBot="1" x14ac:dyDescent="0.2">
      <c r="A30544" s="112"/>
    </row>
    <row r="30545" spans="1:19" ht="11.25" thickBot="1" x14ac:dyDescent="0.2">
      <c r="A30545" s="106" t="s">
        <v>357</v>
      </c>
      <c r="B30545" s="106" t="s">
        <v>358</v>
      </c>
      <c r="C30545" s="146" t="s">
        <v>53</v>
      </c>
      <c r="D30545" s="146" t="s">
        <v>54</v>
      </c>
      <c r="E30545" s="146" t="s">
        <v>55</v>
      </c>
      <c r="F30545" s="146" t="s">
        <v>56</v>
      </c>
      <c r="G30545" s="146" t="s">
        <v>14507</v>
      </c>
      <c r="H30545" s="146" t="s">
        <v>57</v>
      </c>
      <c r="I30545" s="146" t="s">
        <v>59</v>
      </c>
      <c r="J30545" s="146" t="s">
        <v>14508</v>
      </c>
      <c r="K30545" s="146" t="s">
        <v>60</v>
      </c>
      <c r="L30545" s="146" t="s">
        <v>61</v>
      </c>
      <c r="M30545" s="146" t="s">
        <v>62</v>
      </c>
      <c r="N30545" s="146" t="s">
        <v>14509</v>
      </c>
      <c r="O30545" s="146" t="s">
        <v>63</v>
      </c>
      <c r="P30545" s="146" t="s">
        <v>64</v>
      </c>
      <c r="Q30545" s="146" t="s">
        <v>66</v>
      </c>
      <c r="R30545" s="146" t="s">
        <v>14510</v>
      </c>
      <c r="S30545" s="146" t="s">
        <v>67</v>
      </c>
    </row>
    <row r="30546" spans="1:19" ht="11.25" thickBot="1" x14ac:dyDescent="0.2">
      <c r="A30546" s="107">
        <v>1</v>
      </c>
      <c r="B30546" s="132">
        <v>0.58653935185185191</v>
      </c>
      <c r="C30546" s="108">
        <v>79.688999999999993</v>
      </c>
      <c r="D30546" s="108">
        <v>250.62200000000001</v>
      </c>
      <c r="E30546" s="141" t="s">
        <v>14500</v>
      </c>
      <c r="F30546" s="141" t="s">
        <v>14500</v>
      </c>
      <c r="G30546" s="141" t="s">
        <v>14500</v>
      </c>
      <c r="H30546" s="108">
        <v>591.50800000000004</v>
      </c>
      <c r="I30546" s="108">
        <v>4045.8829999999998</v>
      </c>
      <c r="J30546" s="141" t="s">
        <v>14639</v>
      </c>
      <c r="K30546" s="141" t="s">
        <v>14500</v>
      </c>
      <c r="L30546" s="141" t="s">
        <v>14500</v>
      </c>
      <c r="M30546" s="108">
        <v>187.672</v>
      </c>
      <c r="N30546" s="108">
        <v>0.36099999999999999</v>
      </c>
      <c r="O30546" s="108">
        <v>190.697</v>
      </c>
      <c r="P30546" s="108">
        <v>22902.03</v>
      </c>
      <c r="Q30546" s="133">
        <v>0.38538</v>
      </c>
      <c r="R30546" s="141" t="s">
        <v>14500</v>
      </c>
      <c r="S30546" s="108">
        <v>961.06200000000001</v>
      </c>
    </row>
    <row r="30547" spans="1:19" ht="11.25" thickBot="1" x14ac:dyDescent="0.2">
      <c r="A30547" s="112"/>
    </row>
    <row r="30548" spans="1:19" ht="11.25" thickBot="1" x14ac:dyDescent="0.2">
      <c r="A30548" s="135" t="s">
        <v>362</v>
      </c>
      <c r="B30548" s="112"/>
      <c r="C30548" s="136">
        <v>79.688999999999993</v>
      </c>
      <c r="D30548" s="136">
        <v>250.62200000000001</v>
      </c>
      <c r="E30548" s="141" t="s">
        <v>14501</v>
      </c>
      <c r="F30548" s="141" t="s">
        <v>14501</v>
      </c>
      <c r="G30548" s="141" t="s">
        <v>14501</v>
      </c>
      <c r="H30548" s="136">
        <v>591.50800000000004</v>
      </c>
      <c r="I30548" s="136">
        <v>4045.8829999999998</v>
      </c>
      <c r="J30548" s="141" t="s">
        <v>14641</v>
      </c>
      <c r="K30548" s="141" t="s">
        <v>14501</v>
      </c>
      <c r="L30548" s="141" t="s">
        <v>14501</v>
      </c>
      <c r="M30548" s="136">
        <v>187.672</v>
      </c>
      <c r="N30548" s="136">
        <v>0.36099999999999999</v>
      </c>
      <c r="O30548" s="136">
        <v>190.697</v>
      </c>
      <c r="P30548" s="136">
        <v>22902.03</v>
      </c>
      <c r="Q30548" s="137">
        <v>0.38538</v>
      </c>
      <c r="R30548" s="141" t="s">
        <v>14501</v>
      </c>
      <c r="S30548" s="136">
        <v>961.06200000000001</v>
      </c>
    </row>
    <row r="30549" spans="1:19" ht="11.25" thickBot="1" x14ac:dyDescent="0.2">
      <c r="A30549" s="112"/>
    </row>
    <row r="30550" spans="1:19" ht="11.25" thickBot="1" x14ac:dyDescent="0.2">
      <c r="A30550" s="138" t="s">
        <v>364</v>
      </c>
      <c r="B30550" s="112"/>
      <c r="C30550" s="136">
        <v>0</v>
      </c>
      <c r="D30550" s="136">
        <v>0</v>
      </c>
      <c r="E30550" s="141" t="s">
        <v>14501</v>
      </c>
      <c r="F30550" s="141" t="s">
        <v>14501</v>
      </c>
      <c r="G30550" s="141" t="s">
        <v>14501</v>
      </c>
      <c r="H30550" s="136">
        <v>0</v>
      </c>
      <c r="I30550" s="136">
        <v>0</v>
      </c>
      <c r="J30550" s="141" t="s">
        <v>14501</v>
      </c>
      <c r="K30550" s="141" t="s">
        <v>14501</v>
      </c>
      <c r="L30550" s="141" t="s">
        <v>14501</v>
      </c>
      <c r="M30550" s="136">
        <v>0</v>
      </c>
      <c r="N30550" s="136">
        <v>0</v>
      </c>
      <c r="O30550" s="136">
        <v>0</v>
      </c>
      <c r="P30550" s="136">
        <v>0</v>
      </c>
      <c r="Q30550" s="140" t="s">
        <v>3713</v>
      </c>
      <c r="R30550" s="141" t="s">
        <v>14501</v>
      </c>
      <c r="S30550" s="136">
        <v>0</v>
      </c>
    </row>
    <row r="30551" spans="1:19" ht="11.25" thickBot="1" x14ac:dyDescent="0.2">
      <c r="A30551" s="112"/>
    </row>
    <row r="30552" spans="1:19" ht="11.25" thickBot="1" x14ac:dyDescent="0.2">
      <c r="A30552" s="139" t="s">
        <v>366</v>
      </c>
      <c r="B30552" s="112"/>
      <c r="C30552" s="136">
        <v>0</v>
      </c>
      <c r="D30552" s="136">
        <v>0</v>
      </c>
      <c r="E30552" s="141" t="s">
        <v>14501</v>
      </c>
      <c r="F30552" s="141" t="s">
        <v>14501</v>
      </c>
      <c r="G30552" s="141" t="s">
        <v>14501</v>
      </c>
      <c r="H30552" s="136">
        <v>0</v>
      </c>
      <c r="I30552" s="136">
        <v>0</v>
      </c>
      <c r="J30552" s="141" t="s">
        <v>14501</v>
      </c>
      <c r="K30552" s="141" t="s">
        <v>14501</v>
      </c>
      <c r="L30552" s="141" t="s">
        <v>14501</v>
      </c>
      <c r="M30552" s="136">
        <v>0</v>
      </c>
      <c r="N30552" s="136">
        <v>0</v>
      </c>
      <c r="O30552" s="136">
        <v>0</v>
      </c>
      <c r="P30552" s="136">
        <v>0</v>
      </c>
      <c r="Q30552" s="140">
        <v>0</v>
      </c>
      <c r="R30552" s="141" t="s">
        <v>14501</v>
      </c>
      <c r="S30552" s="136">
        <v>0</v>
      </c>
    </row>
    <row r="30553" spans="1:19" ht="11.25" thickBot="1" x14ac:dyDescent="0.2">
      <c r="A30553" s="112"/>
    </row>
    <row r="30554" spans="1:19" ht="11.25" thickBot="1" x14ac:dyDescent="0.2">
      <c r="A30554" s="106" t="s">
        <v>357</v>
      </c>
      <c r="B30554" s="106" t="s">
        <v>358</v>
      </c>
      <c r="C30554" s="146" t="s">
        <v>68</v>
      </c>
      <c r="D30554" s="146" t="s">
        <v>14511</v>
      </c>
    </row>
    <row r="30555" spans="1:19" ht="11.25" thickBot="1" x14ac:dyDescent="0.2">
      <c r="A30555" s="107">
        <v>1</v>
      </c>
      <c r="B30555" s="132">
        <v>0.58653935185185191</v>
      </c>
      <c r="C30555" s="108">
        <v>576.63199999999995</v>
      </c>
      <c r="D30555" s="141" t="s">
        <v>14500</v>
      </c>
    </row>
    <row r="30556" spans="1:19" ht="11.25" thickBot="1" x14ac:dyDescent="0.2">
      <c r="A30556" s="112"/>
    </row>
    <row r="30557" spans="1:19" ht="11.25" thickBot="1" x14ac:dyDescent="0.2">
      <c r="A30557" s="135" t="s">
        <v>362</v>
      </c>
      <c r="B30557" s="112"/>
      <c r="C30557" s="136">
        <v>576.63199999999995</v>
      </c>
      <c r="D30557" s="141" t="s">
        <v>14501</v>
      </c>
    </row>
    <row r="30558" spans="1:19" ht="11.25" thickBot="1" x14ac:dyDescent="0.2">
      <c r="A30558" s="112"/>
    </row>
    <row r="30559" spans="1:19" ht="11.25" thickBot="1" x14ac:dyDescent="0.2">
      <c r="A30559" s="138" t="s">
        <v>364</v>
      </c>
      <c r="B30559" s="112"/>
      <c r="C30559" s="136">
        <v>0</v>
      </c>
      <c r="D30559" s="141" t="s">
        <v>14501</v>
      </c>
    </row>
    <row r="30560" spans="1:19" ht="11.25" thickBot="1" x14ac:dyDescent="0.2">
      <c r="A30560" s="112"/>
    </row>
    <row r="30561" spans="1:19" ht="11.25" thickBot="1" x14ac:dyDescent="0.2">
      <c r="A30561" s="139" t="s">
        <v>366</v>
      </c>
      <c r="B30561" s="112"/>
      <c r="C30561" s="136">
        <v>0</v>
      </c>
      <c r="D30561" s="141" t="s">
        <v>14501</v>
      </c>
    </row>
    <row r="30562" spans="1:19" ht="10.5" x14ac:dyDescent="0.15">
      <c r="A30562" s="112"/>
    </row>
    <row r="30563" spans="1:19" x14ac:dyDescent="0.15">
      <c r="A30563" s="129"/>
      <c r="B30563" s="86" t="s">
        <v>2311</v>
      </c>
    </row>
    <row r="30564" spans="1:19" ht="9.75" thickBot="1" x14ac:dyDescent="0.2">
      <c r="A30564" s="81" t="s">
        <v>5871</v>
      </c>
    </row>
    <row r="30565" spans="1:19" ht="11.25" thickBot="1" x14ac:dyDescent="0.2">
      <c r="A30565" s="106" t="s">
        <v>357</v>
      </c>
      <c r="B30565" s="106" t="s">
        <v>358</v>
      </c>
      <c r="C30565" s="146" t="s">
        <v>14494</v>
      </c>
      <c r="D30565" s="146" t="s">
        <v>14495</v>
      </c>
      <c r="E30565" s="146" t="s">
        <v>14496</v>
      </c>
      <c r="F30565" s="146" t="s">
        <v>0</v>
      </c>
      <c r="G30565" s="146" t="s">
        <v>1</v>
      </c>
      <c r="H30565" s="146" t="s">
        <v>2</v>
      </c>
      <c r="I30565" s="146" t="s">
        <v>14497</v>
      </c>
      <c r="J30565" s="146" t="s">
        <v>3</v>
      </c>
      <c r="K30565" s="146" t="s">
        <v>14498</v>
      </c>
      <c r="L30565" s="146" t="s">
        <v>7</v>
      </c>
      <c r="M30565" s="146" t="s">
        <v>14499</v>
      </c>
      <c r="N30565" s="146" t="s">
        <v>10</v>
      </c>
      <c r="O30565" s="146" t="s">
        <v>11</v>
      </c>
      <c r="P30565" s="146" t="s">
        <v>12</v>
      </c>
      <c r="Q30565" s="146" t="s">
        <v>13</v>
      </c>
      <c r="R30565" s="146" t="s">
        <v>14</v>
      </c>
      <c r="S30565" s="146" t="s">
        <v>15</v>
      </c>
    </row>
    <row r="30566" spans="1:19" ht="11.25" thickBot="1" x14ac:dyDescent="0.2">
      <c r="A30566" s="107">
        <v>1</v>
      </c>
      <c r="B30566" s="132">
        <v>0.59168981481481475</v>
      </c>
      <c r="C30566" s="141" t="s">
        <v>14500</v>
      </c>
      <c r="D30566" s="141" t="s">
        <v>14500</v>
      </c>
      <c r="E30566" s="108">
        <v>49.488</v>
      </c>
      <c r="F30566" s="108">
        <v>19774.419000000002</v>
      </c>
      <c r="G30566" s="108">
        <v>56261.798000000003</v>
      </c>
      <c r="H30566" s="108">
        <v>1177.76</v>
      </c>
      <c r="I30566" s="108">
        <v>-91.242000000000004</v>
      </c>
      <c r="J30566" s="108">
        <v>852.31600000000003</v>
      </c>
      <c r="K30566" s="108">
        <v>-61.683</v>
      </c>
      <c r="L30566" s="133">
        <v>0.67356000000000005</v>
      </c>
      <c r="M30566" s="108">
        <v>83.927999999999997</v>
      </c>
      <c r="N30566" s="108">
        <v>249.11500000000001</v>
      </c>
      <c r="O30566" s="108">
        <v>93.641000000000005</v>
      </c>
      <c r="P30566" s="108">
        <v>35507.89</v>
      </c>
      <c r="Q30566" s="108">
        <v>161239.54999999999</v>
      </c>
      <c r="R30566" s="108">
        <v>555.69799999999998</v>
      </c>
      <c r="S30566" s="108">
        <v>1120.0989999999999</v>
      </c>
    </row>
    <row r="30567" spans="1:19" ht="11.25" thickBot="1" x14ac:dyDescent="0.2">
      <c r="A30567" s="112"/>
    </row>
    <row r="30568" spans="1:19" ht="11.25" thickBot="1" x14ac:dyDescent="0.2">
      <c r="A30568" s="135" t="s">
        <v>362</v>
      </c>
      <c r="B30568" s="112"/>
      <c r="C30568" s="141" t="s">
        <v>14501</v>
      </c>
      <c r="D30568" s="141" t="s">
        <v>14501</v>
      </c>
      <c r="E30568" s="136">
        <v>49.488</v>
      </c>
      <c r="F30568" s="136">
        <v>19774.419000000002</v>
      </c>
      <c r="G30568" s="136">
        <v>56261.798000000003</v>
      </c>
      <c r="H30568" s="136">
        <v>1177.76</v>
      </c>
      <c r="I30568" s="136">
        <v>-91.242000000000004</v>
      </c>
      <c r="J30568" s="136">
        <v>852.31600000000003</v>
      </c>
      <c r="K30568" s="136">
        <v>-61.683</v>
      </c>
      <c r="L30568" s="137">
        <v>0.67356000000000005</v>
      </c>
      <c r="M30568" s="136">
        <v>83.927999999999997</v>
      </c>
      <c r="N30568" s="136">
        <v>249.11500000000001</v>
      </c>
      <c r="O30568" s="136">
        <v>93.641000000000005</v>
      </c>
      <c r="P30568" s="136">
        <v>35507.89</v>
      </c>
      <c r="Q30568" s="136">
        <v>161239.54999999999</v>
      </c>
      <c r="R30568" s="136">
        <v>555.69799999999998</v>
      </c>
      <c r="S30568" s="136">
        <v>1120.0989999999999</v>
      </c>
    </row>
    <row r="30569" spans="1:19" ht="11.25" thickBot="1" x14ac:dyDescent="0.2">
      <c r="A30569" s="112"/>
    </row>
    <row r="30570" spans="1:19" ht="11.25" thickBot="1" x14ac:dyDescent="0.2">
      <c r="A30570" s="138" t="s">
        <v>364</v>
      </c>
      <c r="B30570" s="112"/>
      <c r="C30570" s="141" t="s">
        <v>14501</v>
      </c>
      <c r="D30570" s="141" t="s">
        <v>14501</v>
      </c>
      <c r="E30570" s="136">
        <v>0</v>
      </c>
      <c r="F30570" s="136">
        <v>0</v>
      </c>
      <c r="G30570" s="136">
        <v>0</v>
      </c>
      <c r="H30570" s="136">
        <v>0</v>
      </c>
      <c r="I30570" s="136">
        <v>0</v>
      </c>
      <c r="J30570" s="136">
        <v>0</v>
      </c>
      <c r="K30570" s="136">
        <v>0</v>
      </c>
      <c r="L30570" s="140" t="s">
        <v>3713</v>
      </c>
      <c r="M30570" s="136">
        <v>0</v>
      </c>
      <c r="N30570" s="136">
        <v>0</v>
      </c>
      <c r="O30570" s="136">
        <v>0</v>
      </c>
      <c r="P30570" s="136">
        <v>0</v>
      </c>
      <c r="Q30570" s="136">
        <v>0</v>
      </c>
      <c r="R30570" s="136">
        <v>0</v>
      </c>
      <c r="S30570" s="136">
        <v>0</v>
      </c>
    </row>
    <row r="30571" spans="1:19" ht="11.25" thickBot="1" x14ac:dyDescent="0.2">
      <c r="A30571" s="112"/>
    </row>
    <row r="30572" spans="1:19" ht="11.25" thickBot="1" x14ac:dyDescent="0.2">
      <c r="A30572" s="139" t="s">
        <v>366</v>
      </c>
      <c r="B30572" s="112"/>
      <c r="C30572" s="141" t="s">
        <v>14501</v>
      </c>
      <c r="D30572" s="141" t="s">
        <v>14501</v>
      </c>
      <c r="E30572" s="136">
        <v>0</v>
      </c>
      <c r="F30572" s="136">
        <v>0</v>
      </c>
      <c r="G30572" s="136">
        <v>0</v>
      </c>
      <c r="H30572" s="136">
        <v>0</v>
      </c>
      <c r="I30572" s="136">
        <v>0</v>
      </c>
      <c r="J30572" s="136">
        <v>0</v>
      </c>
      <c r="K30572" s="136">
        <v>0</v>
      </c>
      <c r="L30572" s="140">
        <v>0</v>
      </c>
      <c r="M30572" s="136">
        <v>0</v>
      </c>
      <c r="N30572" s="136">
        <v>0</v>
      </c>
      <c r="O30572" s="136">
        <v>0</v>
      </c>
      <c r="P30572" s="136">
        <v>0</v>
      </c>
      <c r="Q30572" s="136">
        <v>0</v>
      </c>
      <c r="R30572" s="136">
        <v>0</v>
      </c>
      <c r="S30572" s="136">
        <v>0</v>
      </c>
    </row>
    <row r="30573" spans="1:19" ht="11.25" thickBot="1" x14ac:dyDescent="0.2">
      <c r="A30573" s="112"/>
    </row>
    <row r="30574" spans="1:19" ht="11.25" thickBot="1" x14ac:dyDescent="0.2">
      <c r="A30574" s="106" t="s">
        <v>357</v>
      </c>
      <c r="B30574" s="106" t="s">
        <v>358</v>
      </c>
      <c r="C30574" s="146" t="s">
        <v>16</v>
      </c>
      <c r="D30574" s="146" t="s">
        <v>14502</v>
      </c>
      <c r="E30574" s="146" t="s">
        <v>14503</v>
      </c>
      <c r="F30574" s="146" t="s">
        <v>20</v>
      </c>
      <c r="G30574" s="146" t="s">
        <v>21</v>
      </c>
      <c r="H30574" s="146" t="s">
        <v>22</v>
      </c>
      <c r="I30574" s="146" t="s">
        <v>23</v>
      </c>
      <c r="J30574" s="146" t="s">
        <v>24</v>
      </c>
      <c r="K30574" s="146" t="s">
        <v>26</v>
      </c>
      <c r="L30574" s="146" t="s">
        <v>14504</v>
      </c>
      <c r="M30574" s="146" t="s">
        <v>27</v>
      </c>
      <c r="N30574" s="146" t="s">
        <v>28</v>
      </c>
      <c r="O30574" s="146" t="s">
        <v>29</v>
      </c>
      <c r="P30574" s="146" t="s">
        <v>30</v>
      </c>
      <c r="Q30574" s="146" t="s">
        <v>14505</v>
      </c>
      <c r="R30574" s="146" t="s">
        <v>32</v>
      </c>
      <c r="S30574" s="146" t="s">
        <v>33</v>
      </c>
    </row>
    <row r="30575" spans="1:19" ht="11.25" thickBot="1" x14ac:dyDescent="0.2">
      <c r="A30575" s="107">
        <v>1</v>
      </c>
      <c r="B30575" s="132">
        <v>0.59168981481481475</v>
      </c>
      <c r="C30575" s="108">
        <v>76664.014999999999</v>
      </c>
      <c r="D30575" s="108">
        <v>3740.3359999999998</v>
      </c>
      <c r="E30575" s="141" t="s">
        <v>14500</v>
      </c>
      <c r="F30575" s="133">
        <v>0.54452</v>
      </c>
      <c r="G30575" s="108">
        <v>1308.6769999999999</v>
      </c>
      <c r="H30575" s="108">
        <v>476.73899999999998</v>
      </c>
      <c r="I30575" s="108">
        <v>4417.4889999999996</v>
      </c>
      <c r="J30575" s="108">
        <v>115226.66</v>
      </c>
      <c r="K30575" s="133">
        <v>0.56789999999999996</v>
      </c>
      <c r="L30575" s="108">
        <v>284.52300000000002</v>
      </c>
      <c r="M30575" s="108">
        <v>75.320999999999998</v>
      </c>
      <c r="N30575" s="108">
        <v>701.93700000000001</v>
      </c>
      <c r="O30575" s="141" t="s">
        <v>14500</v>
      </c>
      <c r="P30575" s="108">
        <v>64.159000000000006</v>
      </c>
      <c r="Q30575" s="108">
        <v>-439.71600000000001</v>
      </c>
      <c r="R30575" s="108">
        <v>105.822</v>
      </c>
      <c r="S30575" s="108">
        <v>156.98699999999999</v>
      </c>
    </row>
    <row r="30576" spans="1:19" ht="11.25" thickBot="1" x14ac:dyDescent="0.2">
      <c r="A30576" s="112"/>
    </row>
    <row r="30577" spans="1:19" ht="11.25" thickBot="1" x14ac:dyDescent="0.2">
      <c r="A30577" s="135" t="s">
        <v>362</v>
      </c>
      <c r="B30577" s="112"/>
      <c r="C30577" s="136">
        <v>76664.014999999999</v>
      </c>
      <c r="D30577" s="136">
        <v>3740.3359999999998</v>
      </c>
      <c r="E30577" s="141" t="s">
        <v>14501</v>
      </c>
      <c r="F30577" s="137">
        <v>0.54452</v>
      </c>
      <c r="G30577" s="136">
        <v>1308.6769999999999</v>
      </c>
      <c r="H30577" s="136">
        <v>476.73899999999998</v>
      </c>
      <c r="I30577" s="136">
        <v>4417.4889999999996</v>
      </c>
      <c r="J30577" s="136">
        <v>115226.66</v>
      </c>
      <c r="K30577" s="137">
        <v>0.56789999999999996</v>
      </c>
      <c r="L30577" s="136">
        <v>284.52300000000002</v>
      </c>
      <c r="M30577" s="136">
        <v>75.320999999999998</v>
      </c>
      <c r="N30577" s="136">
        <v>701.93700000000001</v>
      </c>
      <c r="O30577" s="141" t="s">
        <v>14501</v>
      </c>
      <c r="P30577" s="136">
        <v>64.159000000000006</v>
      </c>
      <c r="Q30577" s="136">
        <v>-439.71600000000001</v>
      </c>
      <c r="R30577" s="136">
        <v>105.822</v>
      </c>
      <c r="S30577" s="136">
        <v>156.98699999999999</v>
      </c>
    </row>
    <row r="30578" spans="1:19" ht="11.25" thickBot="1" x14ac:dyDescent="0.2">
      <c r="A30578" s="112"/>
    </row>
    <row r="30579" spans="1:19" ht="11.25" thickBot="1" x14ac:dyDescent="0.2">
      <c r="A30579" s="138" t="s">
        <v>364</v>
      </c>
      <c r="B30579" s="112"/>
      <c r="C30579" s="136">
        <v>0</v>
      </c>
      <c r="D30579" s="136">
        <v>0</v>
      </c>
      <c r="E30579" s="141" t="s">
        <v>14501</v>
      </c>
      <c r="F30579" s="140" t="s">
        <v>3713</v>
      </c>
      <c r="G30579" s="136">
        <v>0</v>
      </c>
      <c r="H30579" s="136">
        <v>0</v>
      </c>
      <c r="I30579" s="136">
        <v>0</v>
      </c>
      <c r="J30579" s="136">
        <v>0</v>
      </c>
      <c r="K30579" s="140" t="s">
        <v>3713</v>
      </c>
      <c r="L30579" s="136">
        <v>0</v>
      </c>
      <c r="M30579" s="136">
        <v>0</v>
      </c>
      <c r="N30579" s="136">
        <v>0</v>
      </c>
      <c r="O30579" s="141" t="s">
        <v>14501</v>
      </c>
      <c r="P30579" s="136">
        <v>0</v>
      </c>
      <c r="Q30579" s="136">
        <v>0</v>
      </c>
      <c r="R30579" s="136">
        <v>0</v>
      </c>
      <c r="S30579" s="136">
        <v>0</v>
      </c>
    </row>
    <row r="30580" spans="1:19" ht="11.25" thickBot="1" x14ac:dyDescent="0.2">
      <c r="A30580" s="112"/>
    </row>
    <row r="30581" spans="1:19" ht="11.25" thickBot="1" x14ac:dyDescent="0.2">
      <c r="A30581" s="139" t="s">
        <v>366</v>
      </c>
      <c r="B30581" s="112"/>
      <c r="C30581" s="136">
        <v>0</v>
      </c>
      <c r="D30581" s="136">
        <v>0</v>
      </c>
      <c r="E30581" s="141" t="s">
        <v>14501</v>
      </c>
      <c r="F30581" s="140">
        <v>0</v>
      </c>
      <c r="G30581" s="136">
        <v>0</v>
      </c>
      <c r="H30581" s="136">
        <v>0</v>
      </c>
      <c r="I30581" s="136">
        <v>0</v>
      </c>
      <c r="J30581" s="136">
        <v>0</v>
      </c>
      <c r="K30581" s="140">
        <v>0</v>
      </c>
      <c r="L30581" s="136">
        <v>0</v>
      </c>
      <c r="M30581" s="136">
        <v>0</v>
      </c>
      <c r="N30581" s="136">
        <v>0</v>
      </c>
      <c r="O30581" s="141" t="s">
        <v>14501</v>
      </c>
      <c r="P30581" s="136">
        <v>0</v>
      </c>
      <c r="Q30581" s="136">
        <v>0</v>
      </c>
      <c r="R30581" s="136">
        <v>0</v>
      </c>
      <c r="S30581" s="136">
        <v>0</v>
      </c>
    </row>
    <row r="30582" spans="1:19" ht="11.25" thickBot="1" x14ac:dyDescent="0.2">
      <c r="A30582" s="112"/>
    </row>
    <row r="30583" spans="1:19" ht="11.25" thickBot="1" x14ac:dyDescent="0.2">
      <c r="A30583" s="106" t="s">
        <v>357</v>
      </c>
      <c r="B30583" s="106" t="s">
        <v>358</v>
      </c>
      <c r="C30583" s="146" t="s">
        <v>35</v>
      </c>
      <c r="D30583" s="146" t="s">
        <v>36</v>
      </c>
      <c r="E30583" s="146" t="s">
        <v>14506</v>
      </c>
      <c r="F30583" s="146" t="s">
        <v>38</v>
      </c>
      <c r="G30583" s="146" t="s">
        <v>39</v>
      </c>
      <c r="H30583" s="146" t="s">
        <v>41</v>
      </c>
      <c r="I30583" s="146" t="s">
        <v>42</v>
      </c>
      <c r="J30583" s="146" t="s">
        <v>43</v>
      </c>
      <c r="K30583" s="146" t="s">
        <v>44</v>
      </c>
      <c r="L30583" s="146" t="s">
        <v>45</v>
      </c>
      <c r="M30583" s="146" t="s">
        <v>46</v>
      </c>
      <c r="N30583" s="146" t="s">
        <v>47</v>
      </c>
      <c r="O30583" s="146" t="s">
        <v>48</v>
      </c>
      <c r="P30583" s="146" t="s">
        <v>49</v>
      </c>
      <c r="Q30583" s="146" t="s">
        <v>50</v>
      </c>
      <c r="R30583" s="146" t="s">
        <v>51</v>
      </c>
      <c r="S30583" s="146" t="s">
        <v>52</v>
      </c>
    </row>
    <row r="30584" spans="1:19" ht="11.25" thickBot="1" x14ac:dyDescent="0.2">
      <c r="A30584" s="107">
        <v>1</v>
      </c>
      <c r="B30584" s="132">
        <v>0.59168981481481475</v>
      </c>
      <c r="C30584" s="133">
        <v>0.48420999999999997</v>
      </c>
      <c r="D30584" s="108">
        <v>10830.745000000001</v>
      </c>
      <c r="E30584" s="108">
        <v>69.986000000000004</v>
      </c>
      <c r="F30584" s="141" t="s">
        <v>14500</v>
      </c>
      <c r="G30584" s="108">
        <v>240.92699999999999</v>
      </c>
      <c r="H30584" s="108">
        <v>83282.554999999993</v>
      </c>
      <c r="I30584" s="108">
        <v>734.24599999999998</v>
      </c>
      <c r="J30584" s="108">
        <v>2595.8850000000002</v>
      </c>
      <c r="K30584" s="108">
        <v>147.61099999999999</v>
      </c>
      <c r="L30584" s="108">
        <v>127.96</v>
      </c>
      <c r="M30584" s="141" t="s">
        <v>14500</v>
      </c>
      <c r="N30584" s="108">
        <v>76.096999999999994</v>
      </c>
      <c r="O30584" s="108">
        <v>76.861000000000004</v>
      </c>
      <c r="P30584" s="108">
        <v>77.242999999999995</v>
      </c>
      <c r="Q30584" s="108">
        <v>222.876</v>
      </c>
      <c r="R30584" s="108">
        <v>78.388999999999996</v>
      </c>
      <c r="S30584" s="108">
        <v>78.578999999999994</v>
      </c>
    </row>
    <row r="30585" spans="1:19" ht="11.25" thickBot="1" x14ac:dyDescent="0.2">
      <c r="A30585" s="112"/>
    </row>
    <row r="30586" spans="1:19" ht="11.25" thickBot="1" x14ac:dyDescent="0.2">
      <c r="A30586" s="135" t="s">
        <v>362</v>
      </c>
      <c r="B30586" s="112"/>
      <c r="C30586" s="137">
        <v>0.48420999999999997</v>
      </c>
      <c r="D30586" s="136">
        <v>10830.745000000001</v>
      </c>
      <c r="E30586" s="136">
        <v>69.986000000000004</v>
      </c>
      <c r="F30586" s="141" t="s">
        <v>14501</v>
      </c>
      <c r="G30586" s="136">
        <v>240.92699999999999</v>
      </c>
      <c r="H30586" s="136">
        <v>83282.554999999993</v>
      </c>
      <c r="I30586" s="136">
        <v>734.24599999999998</v>
      </c>
      <c r="J30586" s="136">
        <v>2595.8850000000002</v>
      </c>
      <c r="K30586" s="136">
        <v>147.61099999999999</v>
      </c>
      <c r="L30586" s="136">
        <v>127.96</v>
      </c>
      <c r="M30586" s="141" t="s">
        <v>14501</v>
      </c>
      <c r="N30586" s="136">
        <v>76.096999999999994</v>
      </c>
      <c r="O30586" s="136">
        <v>76.861000000000004</v>
      </c>
      <c r="P30586" s="136">
        <v>77.242999999999995</v>
      </c>
      <c r="Q30586" s="136">
        <v>222.876</v>
      </c>
      <c r="R30586" s="136">
        <v>78.388999999999996</v>
      </c>
      <c r="S30586" s="136">
        <v>78.578999999999994</v>
      </c>
    </row>
    <row r="30587" spans="1:19" ht="11.25" thickBot="1" x14ac:dyDescent="0.2">
      <c r="A30587" s="112"/>
    </row>
    <row r="30588" spans="1:19" ht="11.25" thickBot="1" x14ac:dyDescent="0.2">
      <c r="A30588" s="138" t="s">
        <v>364</v>
      </c>
      <c r="B30588" s="112"/>
      <c r="C30588" s="140" t="s">
        <v>3713</v>
      </c>
      <c r="D30588" s="136">
        <v>0</v>
      </c>
      <c r="E30588" s="136">
        <v>0</v>
      </c>
      <c r="F30588" s="141" t="s">
        <v>14501</v>
      </c>
      <c r="G30588" s="136">
        <v>0</v>
      </c>
      <c r="H30588" s="136">
        <v>0</v>
      </c>
      <c r="I30588" s="136">
        <v>0</v>
      </c>
      <c r="J30588" s="136">
        <v>0</v>
      </c>
      <c r="K30588" s="136">
        <v>0</v>
      </c>
      <c r="L30588" s="136">
        <v>0</v>
      </c>
      <c r="M30588" s="141" t="s">
        <v>14501</v>
      </c>
      <c r="N30588" s="136">
        <v>0</v>
      </c>
      <c r="O30588" s="136">
        <v>0</v>
      </c>
      <c r="P30588" s="136">
        <v>0</v>
      </c>
      <c r="Q30588" s="136">
        <v>0</v>
      </c>
      <c r="R30588" s="136">
        <v>0</v>
      </c>
      <c r="S30588" s="136">
        <v>0</v>
      </c>
    </row>
    <row r="30589" spans="1:19" ht="11.25" thickBot="1" x14ac:dyDescent="0.2">
      <c r="A30589" s="112"/>
    </row>
    <row r="30590" spans="1:19" ht="11.25" thickBot="1" x14ac:dyDescent="0.2">
      <c r="A30590" s="139" t="s">
        <v>366</v>
      </c>
      <c r="B30590" s="112"/>
      <c r="C30590" s="140">
        <v>0</v>
      </c>
      <c r="D30590" s="136">
        <v>0</v>
      </c>
      <c r="E30590" s="136">
        <v>0</v>
      </c>
      <c r="F30590" s="141" t="s">
        <v>14501</v>
      </c>
      <c r="G30590" s="136">
        <v>0</v>
      </c>
      <c r="H30590" s="136">
        <v>0</v>
      </c>
      <c r="I30590" s="136">
        <v>0</v>
      </c>
      <c r="J30590" s="136">
        <v>0</v>
      </c>
      <c r="K30590" s="136">
        <v>0</v>
      </c>
      <c r="L30590" s="136">
        <v>0</v>
      </c>
      <c r="M30590" s="141" t="s">
        <v>14501</v>
      </c>
      <c r="N30590" s="136">
        <v>0</v>
      </c>
      <c r="O30590" s="136">
        <v>0</v>
      </c>
      <c r="P30590" s="136">
        <v>0</v>
      </c>
      <c r="Q30590" s="136">
        <v>0</v>
      </c>
      <c r="R30590" s="136">
        <v>0</v>
      </c>
      <c r="S30590" s="136">
        <v>0</v>
      </c>
    </row>
    <row r="30591" spans="1:19" ht="11.25" thickBot="1" x14ac:dyDescent="0.2">
      <c r="A30591" s="112"/>
    </row>
    <row r="30592" spans="1:19" ht="11.25" thickBot="1" x14ac:dyDescent="0.2">
      <c r="A30592" s="106" t="s">
        <v>357</v>
      </c>
      <c r="B30592" s="106" t="s">
        <v>358</v>
      </c>
      <c r="C30592" s="146" t="s">
        <v>53</v>
      </c>
      <c r="D30592" s="146" t="s">
        <v>54</v>
      </c>
      <c r="E30592" s="146" t="s">
        <v>55</v>
      </c>
      <c r="F30592" s="146" t="s">
        <v>56</v>
      </c>
      <c r="G30592" s="146" t="s">
        <v>14507</v>
      </c>
      <c r="H30592" s="146" t="s">
        <v>57</v>
      </c>
      <c r="I30592" s="146" t="s">
        <v>59</v>
      </c>
      <c r="J30592" s="146" t="s">
        <v>14508</v>
      </c>
      <c r="K30592" s="146" t="s">
        <v>60</v>
      </c>
      <c r="L30592" s="146" t="s">
        <v>61</v>
      </c>
      <c r="M30592" s="146" t="s">
        <v>62</v>
      </c>
      <c r="N30592" s="146" t="s">
        <v>14509</v>
      </c>
      <c r="O30592" s="146" t="s">
        <v>63</v>
      </c>
      <c r="P30592" s="146" t="s">
        <v>64</v>
      </c>
      <c r="Q30592" s="146" t="s">
        <v>66</v>
      </c>
      <c r="R30592" s="146" t="s">
        <v>14510</v>
      </c>
      <c r="S30592" s="146" t="s">
        <v>67</v>
      </c>
    </row>
    <row r="30593" spans="1:19" ht="11.25" thickBot="1" x14ac:dyDescent="0.2">
      <c r="A30593" s="107">
        <v>1</v>
      </c>
      <c r="B30593" s="132">
        <v>0.59168981481481475</v>
      </c>
      <c r="C30593" s="141" t="s">
        <v>14500</v>
      </c>
      <c r="D30593" s="108">
        <v>79.724999999999994</v>
      </c>
      <c r="E30593" s="141" t="s">
        <v>14500</v>
      </c>
      <c r="F30593" s="108">
        <v>202.178</v>
      </c>
      <c r="G30593" s="141" t="s">
        <v>14500</v>
      </c>
      <c r="H30593" s="108">
        <v>1061.271</v>
      </c>
      <c r="I30593" s="108">
        <v>3624.9810000000002</v>
      </c>
      <c r="J30593" s="141" t="s">
        <v>14639</v>
      </c>
      <c r="K30593" s="141" t="s">
        <v>14500</v>
      </c>
      <c r="L30593" s="141" t="s">
        <v>14500</v>
      </c>
      <c r="M30593" s="108">
        <v>241.42699999999999</v>
      </c>
      <c r="N30593" s="108">
        <v>159.21199999999999</v>
      </c>
      <c r="O30593" s="141" t="s">
        <v>14500</v>
      </c>
      <c r="P30593" s="108">
        <v>3934476.3</v>
      </c>
      <c r="Q30593" s="133">
        <v>0.38407000000000002</v>
      </c>
      <c r="R30593" s="141" t="s">
        <v>14500</v>
      </c>
      <c r="S30593" s="108">
        <v>1060.789</v>
      </c>
    </row>
    <row r="30594" spans="1:19" ht="11.25" thickBot="1" x14ac:dyDescent="0.2">
      <c r="A30594" s="112"/>
    </row>
    <row r="30595" spans="1:19" ht="11.25" thickBot="1" x14ac:dyDescent="0.2">
      <c r="A30595" s="135" t="s">
        <v>362</v>
      </c>
      <c r="B30595" s="112"/>
      <c r="C30595" s="141" t="s">
        <v>14501</v>
      </c>
      <c r="D30595" s="136">
        <v>79.724999999999994</v>
      </c>
      <c r="E30595" s="141" t="s">
        <v>14501</v>
      </c>
      <c r="F30595" s="136">
        <v>202.178</v>
      </c>
      <c r="G30595" s="141" t="s">
        <v>14501</v>
      </c>
      <c r="H30595" s="136">
        <v>1061.271</v>
      </c>
      <c r="I30595" s="136">
        <v>3624.9810000000002</v>
      </c>
      <c r="J30595" s="141" t="s">
        <v>14641</v>
      </c>
      <c r="K30595" s="141" t="s">
        <v>14501</v>
      </c>
      <c r="L30595" s="141" t="s">
        <v>14501</v>
      </c>
      <c r="M30595" s="136">
        <v>241.42699999999999</v>
      </c>
      <c r="N30595" s="136">
        <v>159.21199999999999</v>
      </c>
      <c r="O30595" s="141" t="s">
        <v>14501</v>
      </c>
      <c r="P30595" s="136">
        <v>3934476.3</v>
      </c>
      <c r="Q30595" s="137">
        <v>0.38407000000000002</v>
      </c>
      <c r="R30595" s="141" t="s">
        <v>14501</v>
      </c>
      <c r="S30595" s="136">
        <v>1060.789</v>
      </c>
    </row>
    <row r="30596" spans="1:19" ht="11.25" thickBot="1" x14ac:dyDescent="0.2">
      <c r="A30596" s="112"/>
    </row>
    <row r="30597" spans="1:19" ht="11.25" thickBot="1" x14ac:dyDescent="0.2">
      <c r="A30597" s="138" t="s">
        <v>364</v>
      </c>
      <c r="B30597" s="112"/>
      <c r="C30597" s="141" t="s">
        <v>14501</v>
      </c>
      <c r="D30597" s="136">
        <v>0</v>
      </c>
      <c r="E30597" s="141" t="s">
        <v>14501</v>
      </c>
      <c r="F30597" s="136">
        <v>0</v>
      </c>
      <c r="G30597" s="141" t="s">
        <v>14501</v>
      </c>
      <c r="H30597" s="136">
        <v>0</v>
      </c>
      <c r="I30597" s="136">
        <v>0</v>
      </c>
      <c r="J30597" s="141" t="s">
        <v>14501</v>
      </c>
      <c r="K30597" s="141" t="s">
        <v>14501</v>
      </c>
      <c r="L30597" s="141" t="s">
        <v>14501</v>
      </c>
      <c r="M30597" s="136">
        <v>0</v>
      </c>
      <c r="N30597" s="136">
        <v>0</v>
      </c>
      <c r="O30597" s="141" t="s">
        <v>14501</v>
      </c>
      <c r="P30597" s="136">
        <v>0</v>
      </c>
      <c r="Q30597" s="140" t="s">
        <v>3713</v>
      </c>
      <c r="R30597" s="141" t="s">
        <v>14501</v>
      </c>
      <c r="S30597" s="136">
        <v>0</v>
      </c>
    </row>
    <row r="30598" spans="1:19" ht="11.25" thickBot="1" x14ac:dyDescent="0.2">
      <c r="A30598" s="112"/>
    </row>
    <row r="30599" spans="1:19" ht="11.25" thickBot="1" x14ac:dyDescent="0.2">
      <c r="A30599" s="139" t="s">
        <v>366</v>
      </c>
      <c r="B30599" s="112"/>
      <c r="C30599" s="141" t="s">
        <v>14501</v>
      </c>
      <c r="D30599" s="136">
        <v>0</v>
      </c>
      <c r="E30599" s="141" t="s">
        <v>14501</v>
      </c>
      <c r="F30599" s="136">
        <v>0</v>
      </c>
      <c r="G30599" s="141" t="s">
        <v>14501</v>
      </c>
      <c r="H30599" s="136">
        <v>0</v>
      </c>
      <c r="I30599" s="136">
        <v>0</v>
      </c>
      <c r="J30599" s="141" t="s">
        <v>14501</v>
      </c>
      <c r="K30599" s="141" t="s">
        <v>14501</v>
      </c>
      <c r="L30599" s="141" t="s">
        <v>14501</v>
      </c>
      <c r="M30599" s="136">
        <v>0</v>
      </c>
      <c r="N30599" s="136">
        <v>0</v>
      </c>
      <c r="O30599" s="141" t="s">
        <v>14501</v>
      </c>
      <c r="P30599" s="136">
        <v>0</v>
      </c>
      <c r="Q30599" s="140">
        <v>0</v>
      </c>
      <c r="R30599" s="141" t="s">
        <v>14501</v>
      </c>
      <c r="S30599" s="136">
        <v>0</v>
      </c>
    </row>
    <row r="30600" spans="1:19" ht="11.25" thickBot="1" x14ac:dyDescent="0.2">
      <c r="A30600" s="112"/>
    </row>
    <row r="30601" spans="1:19" ht="11.25" thickBot="1" x14ac:dyDescent="0.2">
      <c r="A30601" s="106" t="s">
        <v>357</v>
      </c>
      <c r="B30601" s="106" t="s">
        <v>358</v>
      </c>
      <c r="C30601" s="146" t="s">
        <v>68</v>
      </c>
      <c r="D30601" s="146" t="s">
        <v>14511</v>
      </c>
    </row>
    <row r="30602" spans="1:19" ht="11.25" thickBot="1" x14ac:dyDescent="0.2">
      <c r="A30602" s="107">
        <v>1</v>
      </c>
      <c r="B30602" s="132">
        <v>0.59168981481481475</v>
      </c>
      <c r="C30602" s="108">
        <v>271.221</v>
      </c>
      <c r="D30602" s="141" t="s">
        <v>14500</v>
      </c>
    </row>
    <row r="30603" spans="1:19" ht="11.25" thickBot="1" x14ac:dyDescent="0.2">
      <c r="A30603" s="112"/>
    </row>
    <row r="30604" spans="1:19" ht="11.25" thickBot="1" x14ac:dyDescent="0.2">
      <c r="A30604" s="135" t="s">
        <v>362</v>
      </c>
      <c r="B30604" s="112"/>
      <c r="C30604" s="136">
        <v>271.221</v>
      </c>
      <c r="D30604" s="141" t="s">
        <v>14501</v>
      </c>
    </row>
    <row r="30605" spans="1:19" ht="11.25" thickBot="1" x14ac:dyDescent="0.2">
      <c r="A30605" s="112"/>
    </row>
    <row r="30606" spans="1:19" ht="11.25" thickBot="1" x14ac:dyDescent="0.2">
      <c r="A30606" s="138" t="s">
        <v>364</v>
      </c>
      <c r="B30606" s="112"/>
      <c r="C30606" s="136">
        <v>0</v>
      </c>
      <c r="D30606" s="141" t="s">
        <v>14501</v>
      </c>
    </row>
    <row r="30607" spans="1:19" ht="11.25" thickBot="1" x14ac:dyDescent="0.2">
      <c r="A30607" s="112"/>
    </row>
    <row r="30608" spans="1:19" ht="11.25" thickBot="1" x14ac:dyDescent="0.2">
      <c r="A30608" s="139" t="s">
        <v>366</v>
      </c>
      <c r="B30608" s="112"/>
      <c r="C30608" s="136">
        <v>0</v>
      </c>
      <c r="D30608" s="141" t="s">
        <v>14501</v>
      </c>
    </row>
    <row r="30609" spans="1:19" ht="10.5" x14ac:dyDescent="0.15">
      <c r="A30609" s="112"/>
    </row>
    <row r="30610" spans="1:19" x14ac:dyDescent="0.15">
      <c r="A30610" s="129"/>
      <c r="B30610" s="86" t="s">
        <v>2407</v>
      </c>
    </row>
    <row r="30611" spans="1:19" ht="9.75" thickBot="1" x14ac:dyDescent="0.2">
      <c r="A30611" s="81" t="s">
        <v>5871</v>
      </c>
    </row>
    <row r="30612" spans="1:19" ht="11.25" thickBot="1" x14ac:dyDescent="0.2">
      <c r="A30612" s="106" t="s">
        <v>357</v>
      </c>
      <c r="B30612" s="106" t="s">
        <v>358</v>
      </c>
      <c r="C30612" s="146" t="s">
        <v>14494</v>
      </c>
      <c r="D30612" s="146" t="s">
        <v>14495</v>
      </c>
      <c r="E30612" s="146" t="s">
        <v>14496</v>
      </c>
      <c r="F30612" s="146" t="s">
        <v>0</v>
      </c>
      <c r="G30612" s="146" t="s">
        <v>1</v>
      </c>
      <c r="H30612" s="146" t="s">
        <v>2</v>
      </c>
      <c r="I30612" s="146" t="s">
        <v>14497</v>
      </c>
      <c r="J30612" s="146" t="s">
        <v>3</v>
      </c>
      <c r="K30612" s="146" t="s">
        <v>14498</v>
      </c>
      <c r="L30612" s="146" t="s">
        <v>7</v>
      </c>
      <c r="M30612" s="146" t="s">
        <v>14499</v>
      </c>
      <c r="N30612" s="146" t="s">
        <v>10</v>
      </c>
      <c r="O30612" s="146" t="s">
        <v>11</v>
      </c>
      <c r="P30612" s="146" t="s">
        <v>12</v>
      </c>
      <c r="Q30612" s="146" t="s">
        <v>13</v>
      </c>
      <c r="R30612" s="146" t="s">
        <v>14</v>
      </c>
      <c r="S30612" s="146" t="s">
        <v>15</v>
      </c>
    </row>
    <row r="30613" spans="1:19" ht="11.25" thickBot="1" x14ac:dyDescent="0.2">
      <c r="A30613" s="107">
        <v>1</v>
      </c>
      <c r="B30613" s="132">
        <v>0.59681712962962963</v>
      </c>
      <c r="C30613" s="141" t="s">
        <v>14500</v>
      </c>
      <c r="D30613" s="141" t="s">
        <v>14500</v>
      </c>
      <c r="E30613" s="108">
        <v>50.533999999999999</v>
      </c>
      <c r="F30613" s="108">
        <v>8023.393</v>
      </c>
      <c r="G30613" s="108">
        <v>52139.502</v>
      </c>
      <c r="H30613" s="108">
        <v>979.29200000000003</v>
      </c>
      <c r="I30613" s="108">
        <v>-112.152</v>
      </c>
      <c r="J30613" s="108">
        <v>786.101</v>
      </c>
      <c r="K30613" s="108">
        <v>-160.62200000000001</v>
      </c>
      <c r="L30613" s="133">
        <v>0.65961999999999998</v>
      </c>
      <c r="M30613" s="108">
        <v>171.15</v>
      </c>
      <c r="N30613" s="108">
        <v>-71.234999999999999</v>
      </c>
      <c r="O30613" s="108">
        <v>71.385000000000005</v>
      </c>
      <c r="P30613" s="108">
        <v>22011.213</v>
      </c>
      <c r="Q30613" s="108">
        <v>145559.10999999999</v>
      </c>
      <c r="R30613" s="108">
        <v>551.69399999999996</v>
      </c>
      <c r="S30613" s="108">
        <v>1783.443</v>
      </c>
    </row>
    <row r="30614" spans="1:19" ht="11.25" thickBot="1" x14ac:dyDescent="0.2">
      <c r="A30614" s="112"/>
    </row>
    <row r="30615" spans="1:19" ht="11.25" thickBot="1" x14ac:dyDescent="0.2">
      <c r="A30615" s="135" t="s">
        <v>362</v>
      </c>
      <c r="B30615" s="112"/>
      <c r="C30615" s="141" t="s">
        <v>14501</v>
      </c>
      <c r="D30615" s="141" t="s">
        <v>14501</v>
      </c>
      <c r="E30615" s="136">
        <v>50.533999999999999</v>
      </c>
      <c r="F30615" s="136">
        <v>8023.393</v>
      </c>
      <c r="G30615" s="136">
        <v>52139.502</v>
      </c>
      <c r="H30615" s="136">
        <v>979.29200000000003</v>
      </c>
      <c r="I30615" s="136">
        <v>-112.152</v>
      </c>
      <c r="J30615" s="136">
        <v>786.101</v>
      </c>
      <c r="K30615" s="136">
        <v>-160.62200000000001</v>
      </c>
      <c r="L30615" s="137">
        <v>0.65961999999999998</v>
      </c>
      <c r="M30615" s="136">
        <v>171.15</v>
      </c>
      <c r="N30615" s="136">
        <v>-71.234999999999999</v>
      </c>
      <c r="O30615" s="136">
        <v>71.385000000000005</v>
      </c>
      <c r="P30615" s="136">
        <v>22011.213</v>
      </c>
      <c r="Q30615" s="136">
        <v>145559.10999999999</v>
      </c>
      <c r="R30615" s="136">
        <v>551.69399999999996</v>
      </c>
      <c r="S30615" s="136">
        <v>1783.443</v>
      </c>
    </row>
    <row r="30616" spans="1:19" ht="11.25" thickBot="1" x14ac:dyDescent="0.2">
      <c r="A30616" s="112"/>
    </row>
    <row r="30617" spans="1:19" ht="11.25" thickBot="1" x14ac:dyDescent="0.2">
      <c r="A30617" s="138" t="s">
        <v>364</v>
      </c>
      <c r="B30617" s="112"/>
      <c r="C30617" s="141" t="s">
        <v>14501</v>
      </c>
      <c r="D30617" s="141" t="s">
        <v>14501</v>
      </c>
      <c r="E30617" s="136">
        <v>0</v>
      </c>
      <c r="F30617" s="136">
        <v>0</v>
      </c>
      <c r="G30617" s="136">
        <v>0</v>
      </c>
      <c r="H30617" s="136">
        <v>0</v>
      </c>
      <c r="I30617" s="136">
        <v>0</v>
      </c>
      <c r="J30617" s="136">
        <v>0</v>
      </c>
      <c r="K30617" s="136">
        <v>0</v>
      </c>
      <c r="L30617" s="140" t="s">
        <v>3713</v>
      </c>
      <c r="M30617" s="136">
        <v>0</v>
      </c>
      <c r="N30617" s="136">
        <v>0</v>
      </c>
      <c r="O30617" s="136">
        <v>0</v>
      </c>
      <c r="P30617" s="136">
        <v>0</v>
      </c>
      <c r="Q30617" s="136">
        <v>0</v>
      </c>
      <c r="R30617" s="136">
        <v>0</v>
      </c>
      <c r="S30617" s="136">
        <v>0</v>
      </c>
    </row>
    <row r="30618" spans="1:19" ht="11.25" thickBot="1" x14ac:dyDescent="0.2">
      <c r="A30618" s="112"/>
    </row>
    <row r="30619" spans="1:19" ht="11.25" thickBot="1" x14ac:dyDescent="0.2">
      <c r="A30619" s="139" t="s">
        <v>366</v>
      </c>
      <c r="B30619" s="112"/>
      <c r="C30619" s="141" t="s">
        <v>14501</v>
      </c>
      <c r="D30619" s="141" t="s">
        <v>14501</v>
      </c>
      <c r="E30619" s="136">
        <v>0</v>
      </c>
      <c r="F30619" s="136">
        <v>0</v>
      </c>
      <c r="G30619" s="136">
        <v>0</v>
      </c>
      <c r="H30619" s="136">
        <v>0</v>
      </c>
      <c r="I30619" s="136">
        <v>0</v>
      </c>
      <c r="J30619" s="136">
        <v>0</v>
      </c>
      <c r="K30619" s="136">
        <v>0</v>
      </c>
      <c r="L30619" s="140">
        <v>0</v>
      </c>
      <c r="M30619" s="136">
        <v>0</v>
      </c>
      <c r="N30619" s="136">
        <v>0</v>
      </c>
      <c r="O30619" s="136">
        <v>0</v>
      </c>
      <c r="P30619" s="136">
        <v>0</v>
      </c>
      <c r="Q30619" s="136">
        <v>0</v>
      </c>
      <c r="R30619" s="136">
        <v>0</v>
      </c>
      <c r="S30619" s="136">
        <v>0</v>
      </c>
    </row>
    <row r="30620" spans="1:19" ht="11.25" thickBot="1" x14ac:dyDescent="0.2">
      <c r="A30620" s="112"/>
    </row>
    <row r="30621" spans="1:19" ht="11.25" thickBot="1" x14ac:dyDescent="0.2">
      <c r="A30621" s="106" t="s">
        <v>357</v>
      </c>
      <c r="B30621" s="106" t="s">
        <v>358</v>
      </c>
      <c r="C30621" s="146" t="s">
        <v>16</v>
      </c>
      <c r="D30621" s="146" t="s">
        <v>14502</v>
      </c>
      <c r="E30621" s="146" t="s">
        <v>14503</v>
      </c>
      <c r="F30621" s="146" t="s">
        <v>20</v>
      </c>
      <c r="G30621" s="146" t="s">
        <v>21</v>
      </c>
      <c r="H30621" s="146" t="s">
        <v>22</v>
      </c>
      <c r="I30621" s="146" t="s">
        <v>23</v>
      </c>
      <c r="J30621" s="146" t="s">
        <v>24</v>
      </c>
      <c r="K30621" s="146" t="s">
        <v>26</v>
      </c>
      <c r="L30621" s="146" t="s">
        <v>14504</v>
      </c>
      <c r="M30621" s="146" t="s">
        <v>27</v>
      </c>
      <c r="N30621" s="146" t="s">
        <v>28</v>
      </c>
      <c r="O30621" s="146" t="s">
        <v>29</v>
      </c>
      <c r="P30621" s="146" t="s">
        <v>30</v>
      </c>
      <c r="Q30621" s="146" t="s">
        <v>14505</v>
      </c>
      <c r="R30621" s="146" t="s">
        <v>32</v>
      </c>
      <c r="S30621" s="146" t="s">
        <v>33</v>
      </c>
    </row>
    <row r="30622" spans="1:19" ht="11.25" thickBot="1" x14ac:dyDescent="0.2">
      <c r="A30622" s="107">
        <v>1</v>
      </c>
      <c r="B30622" s="132">
        <v>0.59681712962962963</v>
      </c>
      <c r="C30622" s="108">
        <v>15457.656999999999</v>
      </c>
      <c r="D30622" s="108">
        <v>1673.422</v>
      </c>
      <c r="E30622" s="141" t="s">
        <v>14500</v>
      </c>
      <c r="F30622" s="133">
        <v>0.54218</v>
      </c>
      <c r="G30622" s="108">
        <v>1458.848</v>
      </c>
      <c r="H30622" s="108">
        <v>509.88</v>
      </c>
      <c r="I30622" s="108">
        <v>7045.933</v>
      </c>
      <c r="J30622" s="108">
        <v>49917.072999999997</v>
      </c>
      <c r="K30622" s="133">
        <v>0.56981000000000004</v>
      </c>
      <c r="L30622" s="108">
        <v>107.73399999999999</v>
      </c>
      <c r="M30622" s="141" t="s">
        <v>14500</v>
      </c>
      <c r="N30622" s="108">
        <v>230.083</v>
      </c>
      <c r="O30622" s="141" t="s">
        <v>14500</v>
      </c>
      <c r="P30622" s="141" t="s">
        <v>14500</v>
      </c>
      <c r="Q30622" s="108">
        <v>-341.334</v>
      </c>
      <c r="R30622" s="108">
        <v>72.308999999999997</v>
      </c>
      <c r="S30622" s="108">
        <v>68.972999999999999</v>
      </c>
    </row>
    <row r="30623" spans="1:19" ht="11.25" thickBot="1" x14ac:dyDescent="0.2">
      <c r="A30623" s="112"/>
    </row>
    <row r="30624" spans="1:19" ht="11.25" thickBot="1" x14ac:dyDescent="0.2">
      <c r="A30624" s="135" t="s">
        <v>362</v>
      </c>
      <c r="B30624" s="112"/>
      <c r="C30624" s="136">
        <v>15457.656999999999</v>
      </c>
      <c r="D30624" s="136">
        <v>1673.422</v>
      </c>
      <c r="E30624" s="141" t="s">
        <v>14501</v>
      </c>
      <c r="F30624" s="137">
        <v>0.54218</v>
      </c>
      <c r="G30624" s="136">
        <v>1458.848</v>
      </c>
      <c r="H30624" s="136">
        <v>509.88</v>
      </c>
      <c r="I30624" s="136">
        <v>7045.933</v>
      </c>
      <c r="J30624" s="136">
        <v>49917.072999999997</v>
      </c>
      <c r="K30624" s="137">
        <v>0.56981000000000004</v>
      </c>
      <c r="L30624" s="136">
        <v>107.73399999999999</v>
      </c>
      <c r="M30624" s="141" t="s">
        <v>14501</v>
      </c>
      <c r="N30624" s="136">
        <v>230.083</v>
      </c>
      <c r="O30624" s="141" t="s">
        <v>14501</v>
      </c>
      <c r="P30624" s="141" t="s">
        <v>14501</v>
      </c>
      <c r="Q30624" s="136">
        <v>-341.334</v>
      </c>
      <c r="R30624" s="136">
        <v>72.308999999999997</v>
      </c>
      <c r="S30624" s="136">
        <v>68.972999999999999</v>
      </c>
    </row>
    <row r="30625" spans="1:19" ht="11.25" thickBot="1" x14ac:dyDescent="0.2">
      <c r="A30625" s="112"/>
    </row>
    <row r="30626" spans="1:19" ht="11.25" thickBot="1" x14ac:dyDescent="0.2">
      <c r="A30626" s="138" t="s">
        <v>364</v>
      </c>
      <c r="B30626" s="112"/>
      <c r="C30626" s="136">
        <v>0</v>
      </c>
      <c r="D30626" s="136">
        <v>0</v>
      </c>
      <c r="E30626" s="141" t="s">
        <v>14501</v>
      </c>
      <c r="F30626" s="140" t="s">
        <v>3713</v>
      </c>
      <c r="G30626" s="136">
        <v>0</v>
      </c>
      <c r="H30626" s="136">
        <v>0</v>
      </c>
      <c r="I30626" s="136">
        <v>0</v>
      </c>
      <c r="J30626" s="136">
        <v>0</v>
      </c>
      <c r="K30626" s="140" t="s">
        <v>3713</v>
      </c>
      <c r="L30626" s="136">
        <v>0</v>
      </c>
      <c r="M30626" s="141" t="s">
        <v>14501</v>
      </c>
      <c r="N30626" s="136">
        <v>0</v>
      </c>
      <c r="O30626" s="141" t="s">
        <v>14501</v>
      </c>
      <c r="P30626" s="141" t="s">
        <v>14501</v>
      </c>
      <c r="Q30626" s="136">
        <v>0</v>
      </c>
      <c r="R30626" s="136">
        <v>0</v>
      </c>
      <c r="S30626" s="136">
        <v>0</v>
      </c>
    </row>
    <row r="30627" spans="1:19" ht="11.25" thickBot="1" x14ac:dyDescent="0.2">
      <c r="A30627" s="112"/>
    </row>
    <row r="30628" spans="1:19" ht="11.25" thickBot="1" x14ac:dyDescent="0.2">
      <c r="A30628" s="139" t="s">
        <v>366</v>
      </c>
      <c r="B30628" s="112"/>
      <c r="C30628" s="136">
        <v>0</v>
      </c>
      <c r="D30628" s="136">
        <v>0</v>
      </c>
      <c r="E30628" s="141" t="s">
        <v>14501</v>
      </c>
      <c r="F30628" s="140">
        <v>0</v>
      </c>
      <c r="G30628" s="136">
        <v>0</v>
      </c>
      <c r="H30628" s="136">
        <v>0</v>
      </c>
      <c r="I30628" s="136">
        <v>0</v>
      </c>
      <c r="J30628" s="136">
        <v>0</v>
      </c>
      <c r="K30628" s="140">
        <v>0</v>
      </c>
      <c r="L30628" s="136">
        <v>0</v>
      </c>
      <c r="M30628" s="141" t="s">
        <v>14501</v>
      </c>
      <c r="N30628" s="136">
        <v>0</v>
      </c>
      <c r="O30628" s="141" t="s">
        <v>14501</v>
      </c>
      <c r="P30628" s="141" t="s">
        <v>14501</v>
      </c>
      <c r="Q30628" s="136">
        <v>0</v>
      </c>
      <c r="R30628" s="136">
        <v>0</v>
      </c>
      <c r="S30628" s="136">
        <v>0</v>
      </c>
    </row>
    <row r="30629" spans="1:19" ht="11.25" thickBot="1" x14ac:dyDescent="0.2">
      <c r="A30629" s="112"/>
    </row>
    <row r="30630" spans="1:19" ht="11.25" thickBot="1" x14ac:dyDescent="0.2">
      <c r="A30630" s="106" t="s">
        <v>357</v>
      </c>
      <c r="B30630" s="106" t="s">
        <v>358</v>
      </c>
      <c r="C30630" s="146" t="s">
        <v>35</v>
      </c>
      <c r="D30630" s="146" t="s">
        <v>36</v>
      </c>
      <c r="E30630" s="146" t="s">
        <v>14506</v>
      </c>
      <c r="F30630" s="146" t="s">
        <v>38</v>
      </c>
      <c r="G30630" s="146" t="s">
        <v>39</v>
      </c>
      <c r="H30630" s="146" t="s">
        <v>41</v>
      </c>
      <c r="I30630" s="146" t="s">
        <v>42</v>
      </c>
      <c r="J30630" s="146" t="s">
        <v>43</v>
      </c>
      <c r="K30630" s="146" t="s">
        <v>44</v>
      </c>
      <c r="L30630" s="146" t="s">
        <v>45</v>
      </c>
      <c r="M30630" s="146" t="s">
        <v>46</v>
      </c>
      <c r="N30630" s="146" t="s">
        <v>47</v>
      </c>
      <c r="O30630" s="146" t="s">
        <v>48</v>
      </c>
      <c r="P30630" s="146" t="s">
        <v>49</v>
      </c>
      <c r="Q30630" s="146" t="s">
        <v>50</v>
      </c>
      <c r="R30630" s="146" t="s">
        <v>51</v>
      </c>
      <c r="S30630" s="146" t="s">
        <v>52</v>
      </c>
    </row>
    <row r="30631" spans="1:19" ht="11.25" thickBot="1" x14ac:dyDescent="0.2">
      <c r="A30631" s="107">
        <v>1</v>
      </c>
      <c r="B30631" s="132">
        <v>0.59681712962962963</v>
      </c>
      <c r="C30631" s="133">
        <v>0.4703</v>
      </c>
      <c r="D30631" s="108">
        <v>476.00099999999998</v>
      </c>
      <c r="E30631" s="141" t="s">
        <v>14500</v>
      </c>
      <c r="F30631" s="141" t="s">
        <v>14500</v>
      </c>
      <c r="G30631" s="108">
        <v>148.02600000000001</v>
      </c>
      <c r="H30631" s="108">
        <v>48898.707000000002</v>
      </c>
      <c r="I30631" s="108">
        <v>792.29700000000003</v>
      </c>
      <c r="J30631" s="108">
        <v>1989.1379999999999</v>
      </c>
      <c r="K30631" s="108">
        <v>251.358</v>
      </c>
      <c r="L30631" s="108">
        <v>344.06200000000001</v>
      </c>
      <c r="M30631" s="108">
        <v>169.89400000000001</v>
      </c>
      <c r="N30631" s="108">
        <v>154.99600000000001</v>
      </c>
      <c r="O30631" s="108">
        <v>173.76599999999999</v>
      </c>
      <c r="P30631" s="108">
        <v>78.543000000000006</v>
      </c>
      <c r="Q30631" s="108">
        <v>79.239999999999995</v>
      </c>
      <c r="R30631" s="108">
        <v>79.588999999999999</v>
      </c>
      <c r="S30631" s="141" t="s">
        <v>14500</v>
      </c>
    </row>
    <row r="30632" spans="1:19" ht="11.25" thickBot="1" x14ac:dyDescent="0.2">
      <c r="A30632" s="112"/>
    </row>
    <row r="30633" spans="1:19" ht="11.25" thickBot="1" x14ac:dyDescent="0.2">
      <c r="A30633" s="135" t="s">
        <v>362</v>
      </c>
      <c r="B30633" s="112"/>
      <c r="C30633" s="137">
        <v>0.4703</v>
      </c>
      <c r="D30633" s="136">
        <v>476.00099999999998</v>
      </c>
      <c r="E30633" s="141" t="s">
        <v>14501</v>
      </c>
      <c r="F30633" s="141" t="s">
        <v>14501</v>
      </c>
      <c r="G30633" s="136">
        <v>148.02600000000001</v>
      </c>
      <c r="H30633" s="136">
        <v>48898.707000000002</v>
      </c>
      <c r="I30633" s="136">
        <v>792.29700000000003</v>
      </c>
      <c r="J30633" s="136">
        <v>1989.1379999999999</v>
      </c>
      <c r="K30633" s="136">
        <v>251.358</v>
      </c>
      <c r="L30633" s="136">
        <v>344.06200000000001</v>
      </c>
      <c r="M30633" s="136">
        <v>169.89400000000001</v>
      </c>
      <c r="N30633" s="136">
        <v>154.99600000000001</v>
      </c>
      <c r="O30633" s="136">
        <v>173.76599999999999</v>
      </c>
      <c r="P30633" s="136">
        <v>78.543000000000006</v>
      </c>
      <c r="Q30633" s="136">
        <v>79.239999999999995</v>
      </c>
      <c r="R30633" s="136">
        <v>79.588999999999999</v>
      </c>
      <c r="S30633" s="141" t="s">
        <v>14501</v>
      </c>
    </row>
    <row r="30634" spans="1:19" ht="11.25" thickBot="1" x14ac:dyDescent="0.2">
      <c r="A30634" s="112"/>
    </row>
    <row r="30635" spans="1:19" ht="11.25" thickBot="1" x14ac:dyDescent="0.2">
      <c r="A30635" s="138" t="s">
        <v>364</v>
      </c>
      <c r="B30635" s="112"/>
      <c r="C30635" s="140" t="s">
        <v>3713</v>
      </c>
      <c r="D30635" s="136">
        <v>0</v>
      </c>
      <c r="E30635" s="141" t="s">
        <v>14501</v>
      </c>
      <c r="F30635" s="141" t="s">
        <v>14501</v>
      </c>
      <c r="G30635" s="136">
        <v>0</v>
      </c>
      <c r="H30635" s="136">
        <v>0</v>
      </c>
      <c r="I30635" s="136">
        <v>0</v>
      </c>
      <c r="J30635" s="136">
        <v>0</v>
      </c>
      <c r="K30635" s="136">
        <v>0</v>
      </c>
      <c r="L30635" s="136">
        <v>0</v>
      </c>
      <c r="M30635" s="136">
        <v>0</v>
      </c>
      <c r="N30635" s="136">
        <v>0</v>
      </c>
      <c r="O30635" s="136">
        <v>0</v>
      </c>
      <c r="P30635" s="136">
        <v>0</v>
      </c>
      <c r="Q30635" s="136">
        <v>0</v>
      </c>
      <c r="R30635" s="136">
        <v>0</v>
      </c>
      <c r="S30635" s="141" t="s">
        <v>14501</v>
      </c>
    </row>
    <row r="30636" spans="1:19" ht="11.25" thickBot="1" x14ac:dyDescent="0.2">
      <c r="A30636" s="112"/>
    </row>
    <row r="30637" spans="1:19" ht="11.25" thickBot="1" x14ac:dyDescent="0.2">
      <c r="A30637" s="139" t="s">
        <v>366</v>
      </c>
      <c r="B30637" s="112"/>
      <c r="C30637" s="140">
        <v>0</v>
      </c>
      <c r="D30637" s="136">
        <v>0</v>
      </c>
      <c r="E30637" s="141" t="s">
        <v>14501</v>
      </c>
      <c r="F30637" s="141" t="s">
        <v>14501</v>
      </c>
      <c r="G30637" s="136">
        <v>0</v>
      </c>
      <c r="H30637" s="136">
        <v>0</v>
      </c>
      <c r="I30637" s="136">
        <v>0</v>
      </c>
      <c r="J30637" s="136">
        <v>0</v>
      </c>
      <c r="K30637" s="136">
        <v>0</v>
      </c>
      <c r="L30637" s="136">
        <v>0</v>
      </c>
      <c r="M30637" s="136">
        <v>0</v>
      </c>
      <c r="N30637" s="136">
        <v>0</v>
      </c>
      <c r="O30637" s="136">
        <v>0</v>
      </c>
      <c r="P30637" s="136">
        <v>0</v>
      </c>
      <c r="Q30637" s="136">
        <v>0</v>
      </c>
      <c r="R30637" s="136">
        <v>0</v>
      </c>
      <c r="S30637" s="141" t="s">
        <v>14501</v>
      </c>
    </row>
    <row r="30638" spans="1:19" ht="11.25" thickBot="1" x14ac:dyDescent="0.2">
      <c r="A30638" s="112"/>
    </row>
    <row r="30639" spans="1:19" ht="11.25" thickBot="1" x14ac:dyDescent="0.2">
      <c r="A30639" s="106" t="s">
        <v>357</v>
      </c>
      <c r="B30639" s="106" t="s">
        <v>358</v>
      </c>
      <c r="C30639" s="146" t="s">
        <v>53</v>
      </c>
      <c r="D30639" s="146" t="s">
        <v>54</v>
      </c>
      <c r="E30639" s="146" t="s">
        <v>55</v>
      </c>
      <c r="F30639" s="146" t="s">
        <v>56</v>
      </c>
      <c r="G30639" s="146" t="s">
        <v>14507</v>
      </c>
      <c r="H30639" s="146" t="s">
        <v>57</v>
      </c>
      <c r="I30639" s="146" t="s">
        <v>59</v>
      </c>
      <c r="J30639" s="146" t="s">
        <v>14508</v>
      </c>
      <c r="K30639" s="146" t="s">
        <v>60</v>
      </c>
      <c r="L30639" s="146" t="s">
        <v>61</v>
      </c>
      <c r="M30639" s="146" t="s">
        <v>62</v>
      </c>
      <c r="N30639" s="146" t="s">
        <v>14509</v>
      </c>
      <c r="O30639" s="146" t="s">
        <v>63</v>
      </c>
      <c r="P30639" s="146" t="s">
        <v>64</v>
      </c>
      <c r="Q30639" s="146" t="s">
        <v>66</v>
      </c>
      <c r="R30639" s="146" t="s">
        <v>14510</v>
      </c>
      <c r="S30639" s="146" t="s">
        <v>67</v>
      </c>
    </row>
    <row r="30640" spans="1:19" ht="11.25" thickBot="1" x14ac:dyDescent="0.2">
      <c r="A30640" s="107">
        <v>1</v>
      </c>
      <c r="B30640" s="132">
        <v>0.59681712962962963</v>
      </c>
      <c r="C30640" s="108">
        <v>80.286000000000001</v>
      </c>
      <c r="D30640" s="108">
        <v>80.808000000000007</v>
      </c>
      <c r="E30640" s="141" t="s">
        <v>14500</v>
      </c>
      <c r="F30640" s="108">
        <v>163.708</v>
      </c>
      <c r="G30640" s="108">
        <v>102.971</v>
      </c>
      <c r="H30640" s="108">
        <v>577.85900000000004</v>
      </c>
      <c r="I30640" s="108">
        <v>3058.95</v>
      </c>
      <c r="J30640" s="141" t="s">
        <v>14639</v>
      </c>
      <c r="K30640" s="141" t="s">
        <v>14500</v>
      </c>
      <c r="L30640" s="141" t="s">
        <v>14500</v>
      </c>
      <c r="M30640" s="108">
        <v>372.59500000000003</v>
      </c>
      <c r="N30640" s="108">
        <v>22.602</v>
      </c>
      <c r="O30640" s="108">
        <v>192.351</v>
      </c>
      <c r="P30640" s="108">
        <v>33446.211000000003</v>
      </c>
      <c r="Q30640" s="133">
        <v>0.38202000000000003</v>
      </c>
      <c r="R30640" s="141" t="s">
        <v>14500</v>
      </c>
      <c r="S30640" s="108">
        <v>789.46</v>
      </c>
    </row>
    <row r="30641" spans="1:19" ht="11.25" thickBot="1" x14ac:dyDescent="0.2">
      <c r="A30641" s="112"/>
    </row>
    <row r="30642" spans="1:19" ht="11.25" thickBot="1" x14ac:dyDescent="0.2">
      <c r="A30642" s="135" t="s">
        <v>362</v>
      </c>
      <c r="B30642" s="112"/>
      <c r="C30642" s="136">
        <v>80.286000000000001</v>
      </c>
      <c r="D30642" s="136">
        <v>80.808000000000007</v>
      </c>
      <c r="E30642" s="141" t="s">
        <v>14501</v>
      </c>
      <c r="F30642" s="136">
        <v>163.708</v>
      </c>
      <c r="G30642" s="136">
        <v>102.971</v>
      </c>
      <c r="H30642" s="136">
        <v>577.85900000000004</v>
      </c>
      <c r="I30642" s="136">
        <v>3058.95</v>
      </c>
      <c r="J30642" s="141" t="s">
        <v>14641</v>
      </c>
      <c r="K30642" s="141" t="s">
        <v>14501</v>
      </c>
      <c r="L30642" s="141" t="s">
        <v>14501</v>
      </c>
      <c r="M30642" s="136">
        <v>372.59500000000003</v>
      </c>
      <c r="N30642" s="136">
        <v>22.602</v>
      </c>
      <c r="O30642" s="136">
        <v>192.351</v>
      </c>
      <c r="P30642" s="136">
        <v>33446.211000000003</v>
      </c>
      <c r="Q30642" s="137">
        <v>0.38202000000000003</v>
      </c>
      <c r="R30642" s="141" t="s">
        <v>14501</v>
      </c>
      <c r="S30642" s="136">
        <v>789.46</v>
      </c>
    </row>
    <row r="30643" spans="1:19" ht="11.25" thickBot="1" x14ac:dyDescent="0.2">
      <c r="A30643" s="112"/>
    </row>
    <row r="30644" spans="1:19" ht="11.25" thickBot="1" x14ac:dyDescent="0.2">
      <c r="A30644" s="138" t="s">
        <v>364</v>
      </c>
      <c r="B30644" s="112"/>
      <c r="C30644" s="136">
        <v>0</v>
      </c>
      <c r="D30644" s="136">
        <v>0</v>
      </c>
      <c r="E30644" s="141" t="s">
        <v>14501</v>
      </c>
      <c r="F30644" s="136">
        <v>0</v>
      </c>
      <c r="G30644" s="136">
        <v>0</v>
      </c>
      <c r="H30644" s="136">
        <v>0</v>
      </c>
      <c r="I30644" s="136">
        <v>0</v>
      </c>
      <c r="J30644" s="141" t="s">
        <v>14501</v>
      </c>
      <c r="K30644" s="141" t="s">
        <v>14501</v>
      </c>
      <c r="L30644" s="141" t="s">
        <v>14501</v>
      </c>
      <c r="M30644" s="136">
        <v>0</v>
      </c>
      <c r="N30644" s="136">
        <v>0</v>
      </c>
      <c r="O30644" s="136">
        <v>0</v>
      </c>
      <c r="P30644" s="136">
        <v>0</v>
      </c>
      <c r="Q30644" s="140" t="s">
        <v>3713</v>
      </c>
      <c r="R30644" s="141" t="s">
        <v>14501</v>
      </c>
      <c r="S30644" s="136">
        <v>0</v>
      </c>
    </row>
    <row r="30645" spans="1:19" ht="11.25" thickBot="1" x14ac:dyDescent="0.2">
      <c r="A30645" s="112"/>
    </row>
    <row r="30646" spans="1:19" ht="11.25" thickBot="1" x14ac:dyDescent="0.2">
      <c r="A30646" s="139" t="s">
        <v>366</v>
      </c>
      <c r="B30646" s="112"/>
      <c r="C30646" s="136">
        <v>0</v>
      </c>
      <c r="D30646" s="136">
        <v>0</v>
      </c>
      <c r="E30646" s="141" t="s">
        <v>14501</v>
      </c>
      <c r="F30646" s="136">
        <v>0</v>
      </c>
      <c r="G30646" s="136">
        <v>0</v>
      </c>
      <c r="H30646" s="136">
        <v>0</v>
      </c>
      <c r="I30646" s="136">
        <v>0</v>
      </c>
      <c r="J30646" s="141" t="s">
        <v>14501</v>
      </c>
      <c r="K30646" s="141" t="s">
        <v>14501</v>
      </c>
      <c r="L30646" s="141" t="s">
        <v>14501</v>
      </c>
      <c r="M30646" s="136">
        <v>0</v>
      </c>
      <c r="N30646" s="136">
        <v>0</v>
      </c>
      <c r="O30646" s="136">
        <v>0</v>
      </c>
      <c r="P30646" s="136">
        <v>0</v>
      </c>
      <c r="Q30646" s="140">
        <v>0</v>
      </c>
      <c r="R30646" s="141" t="s">
        <v>14501</v>
      </c>
      <c r="S30646" s="136">
        <v>0</v>
      </c>
    </row>
    <row r="30647" spans="1:19" ht="11.25" thickBot="1" x14ac:dyDescent="0.2">
      <c r="A30647" s="112"/>
    </row>
    <row r="30648" spans="1:19" ht="11.25" thickBot="1" x14ac:dyDescent="0.2">
      <c r="A30648" s="106" t="s">
        <v>357</v>
      </c>
      <c r="B30648" s="106" t="s">
        <v>358</v>
      </c>
      <c r="C30648" s="146" t="s">
        <v>68</v>
      </c>
      <c r="D30648" s="146" t="s">
        <v>14511</v>
      </c>
    </row>
    <row r="30649" spans="1:19" ht="11.25" thickBot="1" x14ac:dyDescent="0.2">
      <c r="A30649" s="107">
        <v>1</v>
      </c>
      <c r="B30649" s="132">
        <v>0.59681712962962963</v>
      </c>
      <c r="C30649" s="108">
        <v>436.27800000000002</v>
      </c>
      <c r="D30649" s="141" t="s">
        <v>14500</v>
      </c>
    </row>
    <row r="30650" spans="1:19" ht="11.25" thickBot="1" x14ac:dyDescent="0.2">
      <c r="A30650" s="112"/>
    </row>
    <row r="30651" spans="1:19" ht="11.25" thickBot="1" x14ac:dyDescent="0.2">
      <c r="A30651" s="135" t="s">
        <v>362</v>
      </c>
      <c r="B30651" s="112"/>
      <c r="C30651" s="136">
        <v>436.27800000000002</v>
      </c>
      <c r="D30651" s="141" t="s">
        <v>14501</v>
      </c>
    </row>
    <row r="30652" spans="1:19" ht="11.25" thickBot="1" x14ac:dyDescent="0.2">
      <c r="A30652" s="112"/>
    </row>
    <row r="30653" spans="1:19" ht="11.25" thickBot="1" x14ac:dyDescent="0.2">
      <c r="A30653" s="138" t="s">
        <v>364</v>
      </c>
      <c r="B30653" s="112"/>
      <c r="C30653" s="136">
        <v>0</v>
      </c>
      <c r="D30653" s="141" t="s">
        <v>14501</v>
      </c>
    </row>
    <row r="30654" spans="1:19" ht="11.25" thickBot="1" x14ac:dyDescent="0.2">
      <c r="A30654" s="112"/>
    </row>
    <row r="30655" spans="1:19" ht="11.25" thickBot="1" x14ac:dyDescent="0.2">
      <c r="A30655" s="139" t="s">
        <v>366</v>
      </c>
      <c r="B30655" s="112"/>
      <c r="C30655" s="136">
        <v>0</v>
      </c>
      <c r="D30655" s="141" t="s">
        <v>14501</v>
      </c>
    </row>
    <row r="30656" spans="1:19" ht="10.5" x14ac:dyDescent="0.15">
      <c r="A30656" s="112"/>
    </row>
    <row r="30657" spans="1:19" x14ac:dyDescent="0.15">
      <c r="A30657" s="129"/>
      <c r="B30657" s="86" t="s">
        <v>2479</v>
      </c>
    </row>
    <row r="30658" spans="1:19" ht="9.75" thickBot="1" x14ac:dyDescent="0.2">
      <c r="A30658" s="81" t="s">
        <v>5871</v>
      </c>
    </row>
    <row r="30659" spans="1:19" ht="11.25" thickBot="1" x14ac:dyDescent="0.2">
      <c r="A30659" s="106" t="s">
        <v>357</v>
      </c>
      <c r="B30659" s="106" t="s">
        <v>358</v>
      </c>
      <c r="C30659" s="146" t="s">
        <v>14494</v>
      </c>
      <c r="D30659" s="146" t="s">
        <v>14495</v>
      </c>
      <c r="E30659" s="146" t="s">
        <v>14496</v>
      </c>
      <c r="F30659" s="146" t="s">
        <v>0</v>
      </c>
      <c r="G30659" s="146" t="s">
        <v>1</v>
      </c>
      <c r="H30659" s="146" t="s">
        <v>2</v>
      </c>
      <c r="I30659" s="146" t="s">
        <v>14497</v>
      </c>
      <c r="J30659" s="146" t="s">
        <v>3</v>
      </c>
      <c r="K30659" s="146" t="s">
        <v>14498</v>
      </c>
      <c r="L30659" s="146" t="s">
        <v>7</v>
      </c>
      <c r="M30659" s="146" t="s">
        <v>14499</v>
      </c>
      <c r="N30659" s="146" t="s">
        <v>10</v>
      </c>
      <c r="O30659" s="146" t="s">
        <v>11</v>
      </c>
      <c r="P30659" s="146" t="s">
        <v>12</v>
      </c>
      <c r="Q30659" s="146" t="s">
        <v>13</v>
      </c>
      <c r="R30659" s="146" t="s">
        <v>14</v>
      </c>
      <c r="S30659" s="146" t="s">
        <v>15</v>
      </c>
    </row>
    <row r="30660" spans="1:19" ht="11.25" thickBot="1" x14ac:dyDescent="0.2">
      <c r="A30660" s="107">
        <v>1</v>
      </c>
      <c r="B30660" s="132">
        <v>0.60195601851851854</v>
      </c>
      <c r="C30660" s="141" t="s">
        <v>14500</v>
      </c>
      <c r="D30660" s="141" t="s">
        <v>14500</v>
      </c>
      <c r="E30660" s="108">
        <v>129.62100000000001</v>
      </c>
      <c r="F30660" s="108">
        <v>9594.9480000000003</v>
      </c>
      <c r="G30660" s="108">
        <v>58080.146000000001</v>
      </c>
      <c r="H30660" s="108">
        <v>2155.002</v>
      </c>
      <c r="I30660" s="108">
        <v>-135.41800000000001</v>
      </c>
      <c r="J30660" s="108">
        <v>941.80499999999995</v>
      </c>
      <c r="K30660" s="108">
        <v>-234.965</v>
      </c>
      <c r="L30660" s="133">
        <v>0.68576000000000004</v>
      </c>
      <c r="M30660" s="108">
        <v>208.28200000000001</v>
      </c>
      <c r="N30660" s="108">
        <v>284.62200000000001</v>
      </c>
      <c r="O30660" s="108">
        <v>190.387</v>
      </c>
      <c r="P30660" s="108">
        <v>31163.249</v>
      </c>
      <c r="Q30660" s="108">
        <v>244089.79</v>
      </c>
      <c r="R30660" s="108">
        <v>541.04200000000003</v>
      </c>
      <c r="S30660" s="108">
        <v>687.82100000000003</v>
      </c>
    </row>
    <row r="30661" spans="1:19" ht="11.25" thickBot="1" x14ac:dyDescent="0.2">
      <c r="A30661" s="112"/>
    </row>
    <row r="30662" spans="1:19" ht="11.25" thickBot="1" x14ac:dyDescent="0.2">
      <c r="A30662" s="135" t="s">
        <v>362</v>
      </c>
      <c r="B30662" s="112"/>
      <c r="C30662" s="141" t="s">
        <v>14501</v>
      </c>
      <c r="D30662" s="141" t="s">
        <v>14501</v>
      </c>
      <c r="E30662" s="136">
        <v>129.62100000000001</v>
      </c>
      <c r="F30662" s="136">
        <v>9594.9480000000003</v>
      </c>
      <c r="G30662" s="136">
        <v>58080.146000000001</v>
      </c>
      <c r="H30662" s="136">
        <v>2155.002</v>
      </c>
      <c r="I30662" s="136">
        <v>-135.41800000000001</v>
      </c>
      <c r="J30662" s="136">
        <v>941.80499999999995</v>
      </c>
      <c r="K30662" s="136">
        <v>-234.965</v>
      </c>
      <c r="L30662" s="137">
        <v>0.68576000000000004</v>
      </c>
      <c r="M30662" s="136">
        <v>208.28200000000001</v>
      </c>
      <c r="N30662" s="136">
        <v>284.62200000000001</v>
      </c>
      <c r="O30662" s="136">
        <v>190.387</v>
      </c>
      <c r="P30662" s="136">
        <v>31163.249</v>
      </c>
      <c r="Q30662" s="136">
        <v>244089.79</v>
      </c>
      <c r="R30662" s="136">
        <v>541.04200000000003</v>
      </c>
      <c r="S30662" s="136">
        <v>687.82100000000003</v>
      </c>
    </row>
    <row r="30663" spans="1:19" ht="11.25" thickBot="1" x14ac:dyDescent="0.2">
      <c r="A30663" s="112"/>
    </row>
    <row r="30664" spans="1:19" ht="11.25" thickBot="1" x14ac:dyDescent="0.2">
      <c r="A30664" s="138" t="s">
        <v>364</v>
      </c>
      <c r="B30664" s="112"/>
      <c r="C30664" s="141" t="s">
        <v>14501</v>
      </c>
      <c r="D30664" s="141" t="s">
        <v>14501</v>
      </c>
      <c r="E30664" s="136">
        <v>0</v>
      </c>
      <c r="F30664" s="136">
        <v>0</v>
      </c>
      <c r="G30664" s="136">
        <v>0</v>
      </c>
      <c r="H30664" s="136">
        <v>0</v>
      </c>
      <c r="I30664" s="136">
        <v>0</v>
      </c>
      <c r="J30664" s="136">
        <v>0</v>
      </c>
      <c r="K30664" s="136">
        <v>0</v>
      </c>
      <c r="L30664" s="140" t="s">
        <v>3713</v>
      </c>
      <c r="M30664" s="136">
        <v>0</v>
      </c>
      <c r="N30664" s="136">
        <v>0</v>
      </c>
      <c r="O30664" s="136">
        <v>0</v>
      </c>
      <c r="P30664" s="136">
        <v>0</v>
      </c>
      <c r="Q30664" s="136">
        <v>0</v>
      </c>
      <c r="R30664" s="136">
        <v>0</v>
      </c>
      <c r="S30664" s="136">
        <v>0</v>
      </c>
    </row>
    <row r="30665" spans="1:19" ht="11.25" thickBot="1" x14ac:dyDescent="0.2">
      <c r="A30665" s="112"/>
    </row>
    <row r="30666" spans="1:19" ht="11.25" thickBot="1" x14ac:dyDescent="0.2">
      <c r="A30666" s="139" t="s">
        <v>366</v>
      </c>
      <c r="B30666" s="112"/>
      <c r="C30666" s="141" t="s">
        <v>14501</v>
      </c>
      <c r="D30666" s="141" t="s">
        <v>14501</v>
      </c>
      <c r="E30666" s="136">
        <v>0</v>
      </c>
      <c r="F30666" s="136">
        <v>0</v>
      </c>
      <c r="G30666" s="136">
        <v>0</v>
      </c>
      <c r="H30666" s="136">
        <v>0</v>
      </c>
      <c r="I30666" s="136">
        <v>0</v>
      </c>
      <c r="J30666" s="136">
        <v>0</v>
      </c>
      <c r="K30666" s="136">
        <v>0</v>
      </c>
      <c r="L30666" s="140">
        <v>0</v>
      </c>
      <c r="M30666" s="136">
        <v>0</v>
      </c>
      <c r="N30666" s="136">
        <v>0</v>
      </c>
      <c r="O30666" s="136">
        <v>0</v>
      </c>
      <c r="P30666" s="136">
        <v>0</v>
      </c>
      <c r="Q30666" s="136">
        <v>0</v>
      </c>
      <c r="R30666" s="136">
        <v>0</v>
      </c>
      <c r="S30666" s="136">
        <v>0</v>
      </c>
    </row>
    <row r="30667" spans="1:19" ht="11.25" thickBot="1" x14ac:dyDescent="0.2">
      <c r="A30667" s="112"/>
    </row>
    <row r="30668" spans="1:19" ht="11.25" thickBot="1" x14ac:dyDescent="0.2">
      <c r="A30668" s="106" t="s">
        <v>357</v>
      </c>
      <c r="B30668" s="106" t="s">
        <v>358</v>
      </c>
      <c r="C30668" s="146" t="s">
        <v>16</v>
      </c>
      <c r="D30668" s="146" t="s">
        <v>14502</v>
      </c>
      <c r="E30668" s="146" t="s">
        <v>14503</v>
      </c>
      <c r="F30668" s="146" t="s">
        <v>20</v>
      </c>
      <c r="G30668" s="146" t="s">
        <v>21</v>
      </c>
      <c r="H30668" s="146" t="s">
        <v>22</v>
      </c>
      <c r="I30668" s="146" t="s">
        <v>23</v>
      </c>
      <c r="J30668" s="146" t="s">
        <v>24</v>
      </c>
      <c r="K30668" s="146" t="s">
        <v>26</v>
      </c>
      <c r="L30668" s="146" t="s">
        <v>14504</v>
      </c>
      <c r="M30668" s="146" t="s">
        <v>27</v>
      </c>
      <c r="N30668" s="146" t="s">
        <v>28</v>
      </c>
      <c r="O30668" s="146" t="s">
        <v>29</v>
      </c>
      <c r="P30668" s="146" t="s">
        <v>30</v>
      </c>
      <c r="Q30668" s="146" t="s">
        <v>14505</v>
      </c>
      <c r="R30668" s="146" t="s">
        <v>32</v>
      </c>
      <c r="S30668" s="146" t="s">
        <v>33</v>
      </c>
    </row>
    <row r="30669" spans="1:19" ht="11.25" thickBot="1" x14ac:dyDescent="0.2">
      <c r="A30669" s="107">
        <v>1</v>
      </c>
      <c r="B30669" s="132">
        <v>0.60195601851851854</v>
      </c>
      <c r="C30669" s="108">
        <v>10142.951999999999</v>
      </c>
      <c r="D30669" s="108">
        <v>2465.442</v>
      </c>
      <c r="E30669" s="141" t="s">
        <v>14500</v>
      </c>
      <c r="F30669" s="133">
        <v>0.49579000000000001</v>
      </c>
      <c r="G30669" s="141" t="s">
        <v>14701</v>
      </c>
      <c r="H30669" s="108">
        <v>351.40600000000001</v>
      </c>
      <c r="I30669" s="108">
        <v>2686.8139999999999</v>
      </c>
      <c r="J30669" s="108">
        <v>75990.152000000002</v>
      </c>
      <c r="K30669" s="133">
        <v>0.57211000000000001</v>
      </c>
      <c r="L30669" s="108">
        <v>347.71600000000001</v>
      </c>
      <c r="M30669" s="108">
        <v>171.977</v>
      </c>
      <c r="N30669" s="108">
        <v>101.92700000000001</v>
      </c>
      <c r="O30669" s="141" t="s">
        <v>14500</v>
      </c>
      <c r="P30669" s="141" t="s">
        <v>14500</v>
      </c>
      <c r="Q30669" s="108">
        <v>-401.33300000000003</v>
      </c>
      <c r="R30669" s="108">
        <v>34.835999999999999</v>
      </c>
      <c r="S30669" s="141" t="s">
        <v>14500</v>
      </c>
    </row>
    <row r="30670" spans="1:19" ht="11.25" thickBot="1" x14ac:dyDescent="0.2">
      <c r="A30670" s="112"/>
    </row>
    <row r="30671" spans="1:19" ht="11.25" thickBot="1" x14ac:dyDescent="0.2">
      <c r="A30671" s="135" t="s">
        <v>362</v>
      </c>
      <c r="B30671" s="112"/>
      <c r="C30671" s="136">
        <v>10142.951999999999</v>
      </c>
      <c r="D30671" s="136">
        <v>2465.442</v>
      </c>
      <c r="E30671" s="141" t="s">
        <v>14501</v>
      </c>
      <c r="F30671" s="137">
        <v>0.49579000000000001</v>
      </c>
      <c r="G30671" s="141" t="s">
        <v>14702</v>
      </c>
      <c r="H30671" s="136">
        <v>351.40600000000001</v>
      </c>
      <c r="I30671" s="136">
        <v>2686.8139999999999</v>
      </c>
      <c r="J30671" s="136">
        <v>75990.152000000002</v>
      </c>
      <c r="K30671" s="137">
        <v>0.57211000000000001</v>
      </c>
      <c r="L30671" s="136">
        <v>347.71600000000001</v>
      </c>
      <c r="M30671" s="136">
        <v>171.977</v>
      </c>
      <c r="N30671" s="136">
        <v>101.92700000000001</v>
      </c>
      <c r="O30671" s="141" t="s">
        <v>14501</v>
      </c>
      <c r="P30671" s="141" t="s">
        <v>14501</v>
      </c>
      <c r="Q30671" s="136">
        <v>-401.33300000000003</v>
      </c>
      <c r="R30671" s="136">
        <v>34.835999999999999</v>
      </c>
      <c r="S30671" s="141" t="s">
        <v>14501</v>
      </c>
    </row>
    <row r="30672" spans="1:19" ht="11.25" thickBot="1" x14ac:dyDescent="0.2">
      <c r="A30672" s="112"/>
    </row>
    <row r="30673" spans="1:19" ht="11.25" thickBot="1" x14ac:dyDescent="0.2">
      <c r="A30673" s="138" t="s">
        <v>364</v>
      </c>
      <c r="B30673" s="112"/>
      <c r="C30673" s="136">
        <v>0</v>
      </c>
      <c r="D30673" s="136">
        <v>0</v>
      </c>
      <c r="E30673" s="141" t="s">
        <v>14501</v>
      </c>
      <c r="F30673" s="140" t="s">
        <v>3713</v>
      </c>
      <c r="G30673" s="141" t="s">
        <v>14501</v>
      </c>
      <c r="H30673" s="136">
        <v>0</v>
      </c>
      <c r="I30673" s="136">
        <v>0</v>
      </c>
      <c r="J30673" s="136">
        <v>0</v>
      </c>
      <c r="K30673" s="140" t="s">
        <v>3713</v>
      </c>
      <c r="L30673" s="136">
        <v>0</v>
      </c>
      <c r="M30673" s="136">
        <v>0</v>
      </c>
      <c r="N30673" s="136">
        <v>0</v>
      </c>
      <c r="O30673" s="141" t="s">
        <v>14501</v>
      </c>
      <c r="P30673" s="141" t="s">
        <v>14501</v>
      </c>
      <c r="Q30673" s="136">
        <v>0</v>
      </c>
      <c r="R30673" s="136">
        <v>0</v>
      </c>
      <c r="S30673" s="141" t="s">
        <v>14501</v>
      </c>
    </row>
    <row r="30674" spans="1:19" ht="11.25" thickBot="1" x14ac:dyDescent="0.2">
      <c r="A30674" s="112"/>
    </row>
    <row r="30675" spans="1:19" ht="11.25" thickBot="1" x14ac:dyDescent="0.2">
      <c r="A30675" s="139" t="s">
        <v>366</v>
      </c>
      <c r="B30675" s="112"/>
      <c r="C30675" s="136">
        <v>0</v>
      </c>
      <c r="D30675" s="136">
        <v>0</v>
      </c>
      <c r="E30675" s="141" t="s">
        <v>14501</v>
      </c>
      <c r="F30675" s="140">
        <v>0</v>
      </c>
      <c r="G30675" s="141" t="s">
        <v>14501</v>
      </c>
      <c r="H30675" s="136">
        <v>0</v>
      </c>
      <c r="I30675" s="136">
        <v>0</v>
      </c>
      <c r="J30675" s="136">
        <v>0</v>
      </c>
      <c r="K30675" s="140">
        <v>0</v>
      </c>
      <c r="L30675" s="136">
        <v>0</v>
      </c>
      <c r="M30675" s="136">
        <v>0</v>
      </c>
      <c r="N30675" s="136">
        <v>0</v>
      </c>
      <c r="O30675" s="141" t="s">
        <v>14501</v>
      </c>
      <c r="P30675" s="141" t="s">
        <v>14501</v>
      </c>
      <c r="Q30675" s="136">
        <v>0</v>
      </c>
      <c r="R30675" s="136">
        <v>0</v>
      </c>
      <c r="S30675" s="141" t="s">
        <v>14501</v>
      </c>
    </row>
    <row r="30676" spans="1:19" ht="11.25" thickBot="1" x14ac:dyDescent="0.2">
      <c r="A30676" s="112"/>
    </row>
    <row r="30677" spans="1:19" ht="11.25" thickBot="1" x14ac:dyDescent="0.2">
      <c r="A30677" s="106" t="s">
        <v>357</v>
      </c>
      <c r="B30677" s="106" t="s">
        <v>358</v>
      </c>
      <c r="C30677" s="146" t="s">
        <v>35</v>
      </c>
      <c r="D30677" s="146" t="s">
        <v>36</v>
      </c>
      <c r="E30677" s="146" t="s">
        <v>14506</v>
      </c>
      <c r="F30677" s="146" t="s">
        <v>38</v>
      </c>
      <c r="G30677" s="146" t="s">
        <v>39</v>
      </c>
      <c r="H30677" s="146" t="s">
        <v>41</v>
      </c>
      <c r="I30677" s="146" t="s">
        <v>42</v>
      </c>
      <c r="J30677" s="146" t="s">
        <v>43</v>
      </c>
      <c r="K30677" s="146" t="s">
        <v>44</v>
      </c>
      <c r="L30677" s="146" t="s">
        <v>45</v>
      </c>
      <c r="M30677" s="146" t="s">
        <v>46</v>
      </c>
      <c r="N30677" s="146" t="s">
        <v>47</v>
      </c>
      <c r="O30677" s="146" t="s">
        <v>48</v>
      </c>
      <c r="P30677" s="146" t="s">
        <v>49</v>
      </c>
      <c r="Q30677" s="146" t="s">
        <v>50</v>
      </c>
      <c r="R30677" s="146" t="s">
        <v>51</v>
      </c>
      <c r="S30677" s="146" t="s">
        <v>52</v>
      </c>
    </row>
    <row r="30678" spans="1:19" ht="11.25" thickBot="1" x14ac:dyDescent="0.2">
      <c r="A30678" s="107">
        <v>1</v>
      </c>
      <c r="B30678" s="132">
        <v>0.60195601851851854</v>
      </c>
      <c r="C30678" s="133">
        <v>0.47083000000000003</v>
      </c>
      <c r="D30678" s="108">
        <v>1782.9059999999999</v>
      </c>
      <c r="E30678" s="141" t="s">
        <v>14500</v>
      </c>
      <c r="F30678" s="141" t="s">
        <v>14500</v>
      </c>
      <c r="G30678" s="108">
        <v>92.373000000000005</v>
      </c>
      <c r="H30678" s="108">
        <v>76655.073999999993</v>
      </c>
      <c r="I30678" s="108">
        <v>1639.172</v>
      </c>
      <c r="J30678" s="108">
        <v>3612.7890000000002</v>
      </c>
      <c r="K30678" s="108">
        <v>920.05600000000004</v>
      </c>
      <c r="L30678" s="108">
        <v>427.88</v>
      </c>
      <c r="M30678" s="108">
        <v>95.387</v>
      </c>
      <c r="N30678" s="108">
        <v>165.73599999999999</v>
      </c>
      <c r="O30678" s="108">
        <v>173.40600000000001</v>
      </c>
      <c r="P30678" s="108">
        <v>78.376999999999995</v>
      </c>
      <c r="Q30678" s="108">
        <v>395.33300000000003</v>
      </c>
      <c r="R30678" s="108">
        <v>79.411000000000001</v>
      </c>
      <c r="S30678" s="108">
        <v>265.27699999999999</v>
      </c>
    </row>
    <row r="30679" spans="1:19" ht="11.25" thickBot="1" x14ac:dyDescent="0.2">
      <c r="A30679" s="112"/>
    </row>
    <row r="30680" spans="1:19" ht="11.25" thickBot="1" x14ac:dyDescent="0.2">
      <c r="A30680" s="135" t="s">
        <v>362</v>
      </c>
      <c r="B30680" s="112"/>
      <c r="C30680" s="137">
        <v>0.47083000000000003</v>
      </c>
      <c r="D30680" s="136">
        <v>1782.9059999999999</v>
      </c>
      <c r="E30680" s="141" t="s">
        <v>14501</v>
      </c>
      <c r="F30680" s="141" t="s">
        <v>14501</v>
      </c>
      <c r="G30680" s="136">
        <v>92.373000000000005</v>
      </c>
      <c r="H30680" s="136">
        <v>76655.073999999993</v>
      </c>
      <c r="I30680" s="136">
        <v>1639.172</v>
      </c>
      <c r="J30680" s="136">
        <v>3612.7890000000002</v>
      </c>
      <c r="K30680" s="136">
        <v>920.05600000000004</v>
      </c>
      <c r="L30680" s="136">
        <v>427.88</v>
      </c>
      <c r="M30680" s="136">
        <v>95.387</v>
      </c>
      <c r="N30680" s="136">
        <v>165.73599999999999</v>
      </c>
      <c r="O30680" s="136">
        <v>173.40600000000001</v>
      </c>
      <c r="P30680" s="136">
        <v>78.376999999999995</v>
      </c>
      <c r="Q30680" s="136">
        <v>395.33300000000003</v>
      </c>
      <c r="R30680" s="136">
        <v>79.411000000000001</v>
      </c>
      <c r="S30680" s="136">
        <v>265.27699999999999</v>
      </c>
    </row>
    <row r="30681" spans="1:19" ht="11.25" thickBot="1" x14ac:dyDescent="0.2">
      <c r="A30681" s="112"/>
    </row>
    <row r="30682" spans="1:19" ht="11.25" thickBot="1" x14ac:dyDescent="0.2">
      <c r="A30682" s="138" t="s">
        <v>364</v>
      </c>
      <c r="B30682" s="112"/>
      <c r="C30682" s="140" t="s">
        <v>3713</v>
      </c>
      <c r="D30682" s="136">
        <v>0</v>
      </c>
      <c r="E30682" s="141" t="s">
        <v>14501</v>
      </c>
      <c r="F30682" s="141" t="s">
        <v>14501</v>
      </c>
      <c r="G30682" s="136">
        <v>0</v>
      </c>
      <c r="H30682" s="136">
        <v>0</v>
      </c>
      <c r="I30682" s="136">
        <v>0</v>
      </c>
      <c r="J30682" s="136">
        <v>0</v>
      </c>
      <c r="K30682" s="136">
        <v>0</v>
      </c>
      <c r="L30682" s="136">
        <v>0</v>
      </c>
      <c r="M30682" s="136">
        <v>0</v>
      </c>
      <c r="N30682" s="136">
        <v>0</v>
      </c>
      <c r="O30682" s="136">
        <v>0</v>
      </c>
      <c r="P30682" s="136">
        <v>0</v>
      </c>
      <c r="Q30682" s="136">
        <v>0</v>
      </c>
      <c r="R30682" s="136">
        <v>0</v>
      </c>
      <c r="S30682" s="136">
        <v>0</v>
      </c>
    </row>
    <row r="30683" spans="1:19" ht="11.25" thickBot="1" x14ac:dyDescent="0.2">
      <c r="A30683" s="112"/>
    </row>
    <row r="30684" spans="1:19" ht="11.25" thickBot="1" x14ac:dyDescent="0.2">
      <c r="A30684" s="139" t="s">
        <v>366</v>
      </c>
      <c r="B30684" s="112"/>
      <c r="C30684" s="140">
        <v>0</v>
      </c>
      <c r="D30684" s="136">
        <v>0</v>
      </c>
      <c r="E30684" s="141" t="s">
        <v>14501</v>
      </c>
      <c r="F30684" s="141" t="s">
        <v>14501</v>
      </c>
      <c r="G30684" s="136">
        <v>0</v>
      </c>
      <c r="H30684" s="136">
        <v>0</v>
      </c>
      <c r="I30684" s="136">
        <v>0</v>
      </c>
      <c r="J30684" s="136">
        <v>0</v>
      </c>
      <c r="K30684" s="136">
        <v>0</v>
      </c>
      <c r="L30684" s="136">
        <v>0</v>
      </c>
      <c r="M30684" s="136">
        <v>0</v>
      </c>
      <c r="N30684" s="136">
        <v>0</v>
      </c>
      <c r="O30684" s="136">
        <v>0</v>
      </c>
      <c r="P30684" s="136">
        <v>0</v>
      </c>
      <c r="Q30684" s="136">
        <v>0</v>
      </c>
      <c r="R30684" s="136">
        <v>0</v>
      </c>
      <c r="S30684" s="136">
        <v>0</v>
      </c>
    </row>
    <row r="30685" spans="1:19" ht="11.25" thickBot="1" x14ac:dyDescent="0.2">
      <c r="A30685" s="112"/>
    </row>
    <row r="30686" spans="1:19" ht="11.25" thickBot="1" x14ac:dyDescent="0.2">
      <c r="A30686" s="106" t="s">
        <v>357</v>
      </c>
      <c r="B30686" s="106" t="s">
        <v>358</v>
      </c>
      <c r="C30686" s="146" t="s">
        <v>53</v>
      </c>
      <c r="D30686" s="146" t="s">
        <v>54</v>
      </c>
      <c r="E30686" s="146" t="s">
        <v>55</v>
      </c>
      <c r="F30686" s="146" t="s">
        <v>56</v>
      </c>
      <c r="G30686" s="146" t="s">
        <v>14507</v>
      </c>
      <c r="H30686" s="146" t="s">
        <v>57</v>
      </c>
      <c r="I30686" s="146" t="s">
        <v>59</v>
      </c>
      <c r="J30686" s="146" t="s">
        <v>14508</v>
      </c>
      <c r="K30686" s="146" t="s">
        <v>60</v>
      </c>
      <c r="L30686" s="146" t="s">
        <v>61</v>
      </c>
      <c r="M30686" s="146" t="s">
        <v>62</v>
      </c>
      <c r="N30686" s="146" t="s">
        <v>14509</v>
      </c>
      <c r="O30686" s="146" t="s">
        <v>63</v>
      </c>
      <c r="P30686" s="146" t="s">
        <v>64</v>
      </c>
      <c r="Q30686" s="146" t="s">
        <v>66</v>
      </c>
      <c r="R30686" s="146" t="s">
        <v>14510</v>
      </c>
      <c r="S30686" s="146" t="s">
        <v>67</v>
      </c>
    </row>
    <row r="30687" spans="1:19" ht="11.25" thickBot="1" x14ac:dyDescent="0.2">
      <c r="A30687" s="107">
        <v>1</v>
      </c>
      <c r="B30687" s="132">
        <v>0.60195601851851854</v>
      </c>
      <c r="C30687" s="108">
        <v>80.099999999999994</v>
      </c>
      <c r="D30687" s="108">
        <v>161.23400000000001</v>
      </c>
      <c r="E30687" s="108">
        <v>81.132999999999996</v>
      </c>
      <c r="F30687" s="108">
        <v>190.518</v>
      </c>
      <c r="G30687" s="141" t="s">
        <v>14500</v>
      </c>
      <c r="H30687" s="108">
        <v>480.315</v>
      </c>
      <c r="I30687" s="108">
        <v>2496.125</v>
      </c>
      <c r="J30687" s="141" t="s">
        <v>14639</v>
      </c>
      <c r="K30687" s="141" t="s">
        <v>14500</v>
      </c>
      <c r="L30687" s="141" t="s">
        <v>14500</v>
      </c>
      <c r="M30687" s="108">
        <v>943.60599999999999</v>
      </c>
      <c r="N30687" s="108">
        <v>0.84199999999999997</v>
      </c>
      <c r="O30687" s="108">
        <v>172.60300000000001</v>
      </c>
      <c r="P30687" s="108">
        <v>21700.47</v>
      </c>
      <c r="Q30687" s="133">
        <v>0.38318000000000002</v>
      </c>
      <c r="R30687" s="141" t="s">
        <v>14500</v>
      </c>
      <c r="S30687" s="108">
        <v>1522.3679999999999</v>
      </c>
    </row>
    <row r="30688" spans="1:19" ht="11.25" thickBot="1" x14ac:dyDescent="0.2">
      <c r="A30688" s="112"/>
    </row>
    <row r="30689" spans="1:19" ht="11.25" thickBot="1" x14ac:dyDescent="0.2">
      <c r="A30689" s="135" t="s">
        <v>362</v>
      </c>
      <c r="B30689" s="112"/>
      <c r="C30689" s="136">
        <v>80.099999999999994</v>
      </c>
      <c r="D30689" s="136">
        <v>161.23400000000001</v>
      </c>
      <c r="E30689" s="136">
        <v>81.132999999999996</v>
      </c>
      <c r="F30689" s="136">
        <v>190.518</v>
      </c>
      <c r="G30689" s="141" t="s">
        <v>14501</v>
      </c>
      <c r="H30689" s="136">
        <v>480.315</v>
      </c>
      <c r="I30689" s="136">
        <v>2496.125</v>
      </c>
      <c r="J30689" s="141" t="s">
        <v>14641</v>
      </c>
      <c r="K30689" s="141" t="s">
        <v>14501</v>
      </c>
      <c r="L30689" s="141" t="s">
        <v>14501</v>
      </c>
      <c r="M30689" s="136">
        <v>943.60599999999999</v>
      </c>
      <c r="N30689" s="136">
        <v>0.84199999999999997</v>
      </c>
      <c r="O30689" s="136">
        <v>172.60300000000001</v>
      </c>
      <c r="P30689" s="136">
        <v>21700.47</v>
      </c>
      <c r="Q30689" s="137">
        <v>0.38318000000000002</v>
      </c>
      <c r="R30689" s="141" t="s">
        <v>14501</v>
      </c>
      <c r="S30689" s="136">
        <v>1522.3679999999999</v>
      </c>
    </row>
    <row r="30690" spans="1:19" ht="11.25" thickBot="1" x14ac:dyDescent="0.2">
      <c r="A30690" s="112"/>
    </row>
    <row r="30691" spans="1:19" ht="11.25" thickBot="1" x14ac:dyDescent="0.2">
      <c r="A30691" s="138" t="s">
        <v>364</v>
      </c>
      <c r="B30691" s="112"/>
      <c r="C30691" s="136">
        <v>0</v>
      </c>
      <c r="D30691" s="136">
        <v>0</v>
      </c>
      <c r="E30691" s="136">
        <v>0</v>
      </c>
      <c r="F30691" s="136">
        <v>0</v>
      </c>
      <c r="G30691" s="141" t="s">
        <v>14501</v>
      </c>
      <c r="H30691" s="136">
        <v>0</v>
      </c>
      <c r="I30691" s="136">
        <v>0</v>
      </c>
      <c r="J30691" s="141" t="s">
        <v>14501</v>
      </c>
      <c r="K30691" s="141" t="s">
        <v>14501</v>
      </c>
      <c r="L30691" s="141" t="s">
        <v>14501</v>
      </c>
      <c r="M30691" s="136">
        <v>0</v>
      </c>
      <c r="N30691" s="136">
        <v>0</v>
      </c>
      <c r="O30691" s="136">
        <v>0</v>
      </c>
      <c r="P30691" s="136">
        <v>0</v>
      </c>
      <c r="Q30691" s="140" t="s">
        <v>3713</v>
      </c>
      <c r="R30691" s="141" t="s">
        <v>14501</v>
      </c>
      <c r="S30691" s="136">
        <v>0</v>
      </c>
    </row>
    <row r="30692" spans="1:19" ht="11.25" thickBot="1" x14ac:dyDescent="0.2">
      <c r="A30692" s="112"/>
    </row>
    <row r="30693" spans="1:19" ht="11.25" thickBot="1" x14ac:dyDescent="0.2">
      <c r="A30693" s="139" t="s">
        <v>366</v>
      </c>
      <c r="B30693" s="112"/>
      <c r="C30693" s="136">
        <v>0</v>
      </c>
      <c r="D30693" s="136">
        <v>0</v>
      </c>
      <c r="E30693" s="136">
        <v>0</v>
      </c>
      <c r="F30693" s="136">
        <v>0</v>
      </c>
      <c r="G30693" s="141" t="s">
        <v>14501</v>
      </c>
      <c r="H30693" s="136">
        <v>0</v>
      </c>
      <c r="I30693" s="136">
        <v>0</v>
      </c>
      <c r="J30693" s="141" t="s">
        <v>14501</v>
      </c>
      <c r="K30693" s="141" t="s">
        <v>14501</v>
      </c>
      <c r="L30693" s="141" t="s">
        <v>14501</v>
      </c>
      <c r="M30693" s="136">
        <v>0</v>
      </c>
      <c r="N30693" s="136">
        <v>0</v>
      </c>
      <c r="O30693" s="136">
        <v>0</v>
      </c>
      <c r="P30693" s="136">
        <v>0</v>
      </c>
      <c r="Q30693" s="140">
        <v>0</v>
      </c>
      <c r="R30693" s="141" t="s">
        <v>14501</v>
      </c>
      <c r="S30693" s="136">
        <v>0</v>
      </c>
    </row>
    <row r="30694" spans="1:19" ht="11.25" thickBot="1" x14ac:dyDescent="0.2">
      <c r="A30694" s="112"/>
    </row>
    <row r="30695" spans="1:19" ht="11.25" thickBot="1" x14ac:dyDescent="0.2">
      <c r="A30695" s="106" t="s">
        <v>357</v>
      </c>
      <c r="B30695" s="106" t="s">
        <v>358</v>
      </c>
      <c r="C30695" s="146" t="s">
        <v>68</v>
      </c>
      <c r="D30695" s="146" t="s">
        <v>14511</v>
      </c>
    </row>
    <row r="30696" spans="1:19" ht="11.25" thickBot="1" x14ac:dyDescent="0.2">
      <c r="A30696" s="107">
        <v>1</v>
      </c>
      <c r="B30696" s="132">
        <v>0.60195601851851854</v>
      </c>
      <c r="C30696" s="108">
        <v>463.95100000000002</v>
      </c>
      <c r="D30696" s="141" t="s">
        <v>14500</v>
      </c>
    </row>
    <row r="30697" spans="1:19" ht="11.25" thickBot="1" x14ac:dyDescent="0.2">
      <c r="A30697" s="112"/>
    </row>
    <row r="30698" spans="1:19" ht="11.25" thickBot="1" x14ac:dyDescent="0.2">
      <c r="A30698" s="135" t="s">
        <v>362</v>
      </c>
      <c r="B30698" s="112"/>
      <c r="C30698" s="136">
        <v>463.95100000000002</v>
      </c>
      <c r="D30698" s="141" t="s">
        <v>14501</v>
      </c>
    </row>
    <row r="30699" spans="1:19" ht="11.25" thickBot="1" x14ac:dyDescent="0.2">
      <c r="A30699" s="112"/>
    </row>
    <row r="30700" spans="1:19" ht="11.25" thickBot="1" x14ac:dyDescent="0.2">
      <c r="A30700" s="138" t="s">
        <v>364</v>
      </c>
      <c r="B30700" s="112"/>
      <c r="C30700" s="136">
        <v>0</v>
      </c>
      <c r="D30700" s="141" t="s">
        <v>14501</v>
      </c>
    </row>
    <row r="30701" spans="1:19" ht="11.25" thickBot="1" x14ac:dyDescent="0.2">
      <c r="A30701" s="112"/>
    </row>
    <row r="30702" spans="1:19" ht="11.25" thickBot="1" x14ac:dyDescent="0.2">
      <c r="A30702" s="139" t="s">
        <v>366</v>
      </c>
      <c r="B30702" s="112"/>
      <c r="C30702" s="136">
        <v>0</v>
      </c>
      <c r="D30702" s="141" t="s">
        <v>14501</v>
      </c>
    </row>
    <row r="30703" spans="1:19" ht="10.5" x14ac:dyDescent="0.15">
      <c r="A30703" s="112"/>
    </row>
    <row r="30704" spans="1:19" x14ac:dyDescent="0.15">
      <c r="A30704" s="129"/>
      <c r="B30704" s="86" t="s">
        <v>2553</v>
      </c>
    </row>
    <row r="30705" spans="1:19" ht="9.75" thickBot="1" x14ac:dyDescent="0.2">
      <c r="A30705" s="81" t="s">
        <v>5871</v>
      </c>
    </row>
    <row r="30706" spans="1:19" ht="11.25" thickBot="1" x14ac:dyDescent="0.2">
      <c r="A30706" s="106" t="s">
        <v>357</v>
      </c>
      <c r="B30706" s="106" t="s">
        <v>358</v>
      </c>
      <c r="C30706" s="146" t="s">
        <v>14494</v>
      </c>
      <c r="D30706" s="146" t="s">
        <v>14495</v>
      </c>
      <c r="E30706" s="146" t="s">
        <v>14496</v>
      </c>
      <c r="F30706" s="146" t="s">
        <v>0</v>
      </c>
      <c r="G30706" s="146" t="s">
        <v>1</v>
      </c>
      <c r="H30706" s="146" t="s">
        <v>2</v>
      </c>
      <c r="I30706" s="146" t="s">
        <v>14497</v>
      </c>
      <c r="J30706" s="146" t="s">
        <v>3</v>
      </c>
      <c r="K30706" s="146" t="s">
        <v>14498</v>
      </c>
      <c r="L30706" s="146" t="s">
        <v>7</v>
      </c>
      <c r="M30706" s="146" t="s">
        <v>14499</v>
      </c>
      <c r="N30706" s="146" t="s">
        <v>10</v>
      </c>
      <c r="O30706" s="146" t="s">
        <v>11</v>
      </c>
      <c r="P30706" s="146" t="s">
        <v>12</v>
      </c>
      <c r="Q30706" s="146" t="s">
        <v>13</v>
      </c>
      <c r="R30706" s="146" t="s">
        <v>14</v>
      </c>
      <c r="S30706" s="146" t="s">
        <v>15</v>
      </c>
    </row>
    <row r="30707" spans="1:19" ht="11.25" thickBot="1" x14ac:dyDescent="0.2">
      <c r="A30707" s="107">
        <v>1</v>
      </c>
      <c r="B30707" s="132">
        <v>0.6071064814814815</v>
      </c>
      <c r="C30707" s="108">
        <v>53.323</v>
      </c>
      <c r="D30707" s="141" t="s">
        <v>14500</v>
      </c>
      <c r="E30707" s="108">
        <v>177.74199999999999</v>
      </c>
      <c r="F30707" s="108">
        <v>5462.5320000000002</v>
      </c>
      <c r="G30707" s="108">
        <v>67626.09</v>
      </c>
      <c r="H30707" s="108">
        <v>1700.2370000000001</v>
      </c>
      <c r="I30707" s="108">
        <v>-30.829000000000001</v>
      </c>
      <c r="J30707" s="108">
        <v>562.85599999999999</v>
      </c>
      <c r="K30707" s="108">
        <v>-160.81</v>
      </c>
      <c r="L30707" s="133">
        <v>0.62512999999999996</v>
      </c>
      <c r="M30707" s="108">
        <v>271.14999999999998</v>
      </c>
      <c r="N30707" s="108">
        <v>71.018000000000001</v>
      </c>
      <c r="O30707" s="108">
        <v>334.64800000000002</v>
      </c>
      <c r="P30707" s="108">
        <v>21013.171999999999</v>
      </c>
      <c r="Q30707" s="108">
        <v>273702.02</v>
      </c>
      <c r="R30707" s="108">
        <v>232.06299999999999</v>
      </c>
      <c r="S30707" s="108">
        <v>128.84299999999999</v>
      </c>
    </row>
    <row r="30708" spans="1:19" ht="11.25" thickBot="1" x14ac:dyDescent="0.2">
      <c r="A30708" s="112"/>
    </row>
    <row r="30709" spans="1:19" ht="11.25" thickBot="1" x14ac:dyDescent="0.2">
      <c r="A30709" s="135" t="s">
        <v>362</v>
      </c>
      <c r="B30709" s="112"/>
      <c r="C30709" s="136">
        <v>53.323</v>
      </c>
      <c r="D30709" s="141" t="s">
        <v>14501</v>
      </c>
      <c r="E30709" s="136">
        <v>177.74199999999999</v>
      </c>
      <c r="F30709" s="136">
        <v>5462.5320000000002</v>
      </c>
      <c r="G30709" s="136">
        <v>67626.09</v>
      </c>
      <c r="H30709" s="136">
        <v>1700.2370000000001</v>
      </c>
      <c r="I30709" s="136">
        <v>-30.829000000000001</v>
      </c>
      <c r="J30709" s="136">
        <v>562.85599999999999</v>
      </c>
      <c r="K30709" s="136">
        <v>-160.81</v>
      </c>
      <c r="L30709" s="137">
        <v>0.62512999999999996</v>
      </c>
      <c r="M30709" s="136">
        <v>271.14999999999998</v>
      </c>
      <c r="N30709" s="136">
        <v>71.018000000000001</v>
      </c>
      <c r="O30709" s="136">
        <v>334.64800000000002</v>
      </c>
      <c r="P30709" s="136">
        <v>21013.171999999999</v>
      </c>
      <c r="Q30709" s="136">
        <v>273702.02</v>
      </c>
      <c r="R30709" s="136">
        <v>232.06299999999999</v>
      </c>
      <c r="S30709" s="136">
        <v>128.84299999999999</v>
      </c>
    </row>
    <row r="30710" spans="1:19" ht="11.25" thickBot="1" x14ac:dyDescent="0.2">
      <c r="A30710" s="112"/>
    </row>
    <row r="30711" spans="1:19" ht="11.25" thickBot="1" x14ac:dyDescent="0.2">
      <c r="A30711" s="138" t="s">
        <v>364</v>
      </c>
      <c r="B30711" s="112"/>
      <c r="C30711" s="136">
        <v>0</v>
      </c>
      <c r="D30711" s="141" t="s">
        <v>14501</v>
      </c>
      <c r="E30711" s="136">
        <v>0</v>
      </c>
      <c r="F30711" s="136">
        <v>0</v>
      </c>
      <c r="G30711" s="136">
        <v>0</v>
      </c>
      <c r="H30711" s="136">
        <v>0</v>
      </c>
      <c r="I30711" s="136">
        <v>0</v>
      </c>
      <c r="J30711" s="136">
        <v>0</v>
      </c>
      <c r="K30711" s="136">
        <v>0</v>
      </c>
      <c r="L30711" s="140" t="s">
        <v>3713</v>
      </c>
      <c r="M30711" s="136">
        <v>0</v>
      </c>
      <c r="N30711" s="136">
        <v>0</v>
      </c>
      <c r="O30711" s="136">
        <v>0</v>
      </c>
      <c r="P30711" s="136">
        <v>0</v>
      </c>
      <c r="Q30711" s="136">
        <v>0</v>
      </c>
      <c r="R30711" s="136">
        <v>0</v>
      </c>
      <c r="S30711" s="136">
        <v>0</v>
      </c>
    </row>
    <row r="30712" spans="1:19" ht="11.25" thickBot="1" x14ac:dyDescent="0.2">
      <c r="A30712" s="112"/>
    </row>
    <row r="30713" spans="1:19" ht="11.25" thickBot="1" x14ac:dyDescent="0.2">
      <c r="A30713" s="139" t="s">
        <v>366</v>
      </c>
      <c r="B30713" s="112"/>
      <c r="C30713" s="136">
        <v>0</v>
      </c>
      <c r="D30713" s="141" t="s">
        <v>14501</v>
      </c>
      <c r="E30713" s="136">
        <v>0</v>
      </c>
      <c r="F30713" s="136">
        <v>0</v>
      </c>
      <c r="G30713" s="136">
        <v>0</v>
      </c>
      <c r="H30713" s="136">
        <v>0</v>
      </c>
      <c r="I30713" s="136">
        <v>0</v>
      </c>
      <c r="J30713" s="136">
        <v>0</v>
      </c>
      <c r="K30713" s="136">
        <v>0</v>
      </c>
      <c r="L30713" s="140">
        <v>0</v>
      </c>
      <c r="M30713" s="136">
        <v>0</v>
      </c>
      <c r="N30713" s="136">
        <v>0</v>
      </c>
      <c r="O30713" s="136">
        <v>0</v>
      </c>
      <c r="P30713" s="136">
        <v>0</v>
      </c>
      <c r="Q30713" s="136">
        <v>0</v>
      </c>
      <c r="R30713" s="136">
        <v>0</v>
      </c>
      <c r="S30713" s="136">
        <v>0</v>
      </c>
    </row>
    <row r="30714" spans="1:19" ht="11.25" thickBot="1" x14ac:dyDescent="0.2">
      <c r="A30714" s="112"/>
    </row>
    <row r="30715" spans="1:19" ht="11.25" thickBot="1" x14ac:dyDescent="0.2">
      <c r="A30715" s="106" t="s">
        <v>357</v>
      </c>
      <c r="B30715" s="106" t="s">
        <v>358</v>
      </c>
      <c r="C30715" s="146" t="s">
        <v>16</v>
      </c>
      <c r="D30715" s="146" t="s">
        <v>14502</v>
      </c>
      <c r="E30715" s="146" t="s">
        <v>14503</v>
      </c>
      <c r="F30715" s="146" t="s">
        <v>20</v>
      </c>
      <c r="G30715" s="146" t="s">
        <v>21</v>
      </c>
      <c r="H30715" s="146" t="s">
        <v>22</v>
      </c>
      <c r="I30715" s="146" t="s">
        <v>23</v>
      </c>
      <c r="J30715" s="146" t="s">
        <v>24</v>
      </c>
      <c r="K30715" s="146" t="s">
        <v>26</v>
      </c>
      <c r="L30715" s="146" t="s">
        <v>14504</v>
      </c>
      <c r="M30715" s="146" t="s">
        <v>27</v>
      </c>
      <c r="N30715" s="146" t="s">
        <v>28</v>
      </c>
      <c r="O30715" s="146" t="s">
        <v>29</v>
      </c>
      <c r="P30715" s="146" t="s">
        <v>30</v>
      </c>
      <c r="Q30715" s="146" t="s">
        <v>14505</v>
      </c>
      <c r="R30715" s="146" t="s">
        <v>32</v>
      </c>
      <c r="S30715" s="146" t="s">
        <v>33</v>
      </c>
    </row>
    <row r="30716" spans="1:19" ht="11.25" thickBot="1" x14ac:dyDescent="0.2">
      <c r="A30716" s="107">
        <v>1</v>
      </c>
      <c r="B30716" s="132">
        <v>0.6071064814814815</v>
      </c>
      <c r="C30716" s="108">
        <v>11233.880999999999</v>
      </c>
      <c r="D30716" s="108">
        <v>9401.6129999999994</v>
      </c>
      <c r="E30716" s="108">
        <v>81.396000000000001</v>
      </c>
      <c r="F30716" s="133">
        <v>0.50836000000000003</v>
      </c>
      <c r="G30716" s="108">
        <v>1082.163</v>
      </c>
      <c r="H30716" s="108">
        <v>369.029</v>
      </c>
      <c r="I30716" s="108">
        <v>4556.6400000000003</v>
      </c>
      <c r="J30716" s="108">
        <v>73362.565000000002</v>
      </c>
      <c r="K30716" s="133">
        <v>0.54032999999999998</v>
      </c>
      <c r="L30716" s="108">
        <v>475.67399999999998</v>
      </c>
      <c r="M30716" s="108">
        <v>63.43</v>
      </c>
      <c r="N30716" s="108">
        <v>557.27</v>
      </c>
      <c r="O30716" s="141" t="s">
        <v>14500</v>
      </c>
      <c r="P30716" s="141" t="s">
        <v>14500</v>
      </c>
      <c r="Q30716" s="108">
        <v>-270.089</v>
      </c>
      <c r="R30716" s="141" t="s">
        <v>14686</v>
      </c>
      <c r="S30716" s="141" t="s">
        <v>14500</v>
      </c>
    </row>
    <row r="30717" spans="1:19" ht="11.25" thickBot="1" x14ac:dyDescent="0.2">
      <c r="A30717" s="112"/>
    </row>
    <row r="30718" spans="1:19" ht="11.25" thickBot="1" x14ac:dyDescent="0.2">
      <c r="A30718" s="135" t="s">
        <v>362</v>
      </c>
      <c r="B30718" s="112"/>
      <c r="C30718" s="136">
        <v>11233.880999999999</v>
      </c>
      <c r="D30718" s="136">
        <v>9401.6129999999994</v>
      </c>
      <c r="E30718" s="136">
        <v>81.396000000000001</v>
      </c>
      <c r="F30718" s="137">
        <v>0.50836000000000003</v>
      </c>
      <c r="G30718" s="136">
        <v>1082.163</v>
      </c>
      <c r="H30718" s="136">
        <v>369.029</v>
      </c>
      <c r="I30718" s="136">
        <v>4556.6400000000003</v>
      </c>
      <c r="J30718" s="136">
        <v>73362.565000000002</v>
      </c>
      <c r="K30718" s="137">
        <v>0.54032999999999998</v>
      </c>
      <c r="L30718" s="136">
        <v>475.67399999999998</v>
      </c>
      <c r="M30718" s="136">
        <v>63.43</v>
      </c>
      <c r="N30718" s="136">
        <v>557.27</v>
      </c>
      <c r="O30718" s="141" t="s">
        <v>14501</v>
      </c>
      <c r="P30718" s="141" t="s">
        <v>14501</v>
      </c>
      <c r="Q30718" s="136">
        <v>-270.089</v>
      </c>
      <c r="R30718" s="141" t="s">
        <v>14688</v>
      </c>
      <c r="S30718" s="141" t="s">
        <v>14501</v>
      </c>
    </row>
    <row r="30719" spans="1:19" ht="11.25" thickBot="1" x14ac:dyDescent="0.2">
      <c r="A30719" s="112"/>
    </row>
    <row r="30720" spans="1:19" ht="11.25" thickBot="1" x14ac:dyDescent="0.2">
      <c r="A30720" s="138" t="s">
        <v>364</v>
      </c>
      <c r="B30720" s="112"/>
      <c r="C30720" s="136">
        <v>0</v>
      </c>
      <c r="D30720" s="136">
        <v>0</v>
      </c>
      <c r="E30720" s="136">
        <v>0</v>
      </c>
      <c r="F30720" s="140" t="s">
        <v>3713</v>
      </c>
      <c r="G30720" s="136">
        <v>0</v>
      </c>
      <c r="H30720" s="136">
        <v>0</v>
      </c>
      <c r="I30720" s="136">
        <v>0</v>
      </c>
      <c r="J30720" s="136">
        <v>0</v>
      </c>
      <c r="K30720" s="140" t="s">
        <v>3713</v>
      </c>
      <c r="L30720" s="136">
        <v>0</v>
      </c>
      <c r="M30720" s="136">
        <v>0</v>
      </c>
      <c r="N30720" s="136">
        <v>0</v>
      </c>
      <c r="O30720" s="141" t="s">
        <v>14501</v>
      </c>
      <c r="P30720" s="141" t="s">
        <v>14501</v>
      </c>
      <c r="Q30720" s="136">
        <v>0</v>
      </c>
      <c r="R30720" s="141" t="s">
        <v>14501</v>
      </c>
      <c r="S30720" s="141" t="s">
        <v>14501</v>
      </c>
    </row>
    <row r="30721" spans="1:19" ht="11.25" thickBot="1" x14ac:dyDescent="0.2">
      <c r="A30721" s="112"/>
    </row>
    <row r="30722" spans="1:19" ht="11.25" thickBot="1" x14ac:dyDescent="0.2">
      <c r="A30722" s="139" t="s">
        <v>366</v>
      </c>
      <c r="B30722" s="112"/>
      <c r="C30722" s="136">
        <v>0</v>
      </c>
      <c r="D30722" s="136">
        <v>0</v>
      </c>
      <c r="E30722" s="136">
        <v>0</v>
      </c>
      <c r="F30722" s="140">
        <v>0</v>
      </c>
      <c r="G30722" s="136">
        <v>0</v>
      </c>
      <c r="H30722" s="136">
        <v>0</v>
      </c>
      <c r="I30722" s="136">
        <v>0</v>
      </c>
      <c r="J30722" s="136">
        <v>0</v>
      </c>
      <c r="K30722" s="140">
        <v>0</v>
      </c>
      <c r="L30722" s="136">
        <v>0</v>
      </c>
      <c r="M30722" s="136">
        <v>0</v>
      </c>
      <c r="N30722" s="136">
        <v>0</v>
      </c>
      <c r="O30722" s="141" t="s">
        <v>14501</v>
      </c>
      <c r="P30722" s="141" t="s">
        <v>14501</v>
      </c>
      <c r="Q30722" s="136">
        <v>0</v>
      </c>
      <c r="R30722" s="141" t="s">
        <v>14501</v>
      </c>
      <c r="S30722" s="141" t="s">
        <v>14501</v>
      </c>
    </row>
    <row r="30723" spans="1:19" ht="11.25" thickBot="1" x14ac:dyDescent="0.2">
      <c r="A30723" s="112"/>
    </row>
    <row r="30724" spans="1:19" ht="11.25" thickBot="1" x14ac:dyDescent="0.2">
      <c r="A30724" s="106" t="s">
        <v>357</v>
      </c>
      <c r="B30724" s="106" t="s">
        <v>358</v>
      </c>
      <c r="C30724" s="146" t="s">
        <v>35</v>
      </c>
      <c r="D30724" s="146" t="s">
        <v>36</v>
      </c>
      <c r="E30724" s="146" t="s">
        <v>14506</v>
      </c>
      <c r="F30724" s="146" t="s">
        <v>38</v>
      </c>
      <c r="G30724" s="146" t="s">
        <v>39</v>
      </c>
      <c r="H30724" s="146" t="s">
        <v>41</v>
      </c>
      <c r="I30724" s="146" t="s">
        <v>42</v>
      </c>
      <c r="J30724" s="146" t="s">
        <v>43</v>
      </c>
      <c r="K30724" s="146" t="s">
        <v>44</v>
      </c>
      <c r="L30724" s="146" t="s">
        <v>45</v>
      </c>
      <c r="M30724" s="146" t="s">
        <v>46</v>
      </c>
      <c r="N30724" s="146" t="s">
        <v>47</v>
      </c>
      <c r="O30724" s="146" t="s">
        <v>48</v>
      </c>
      <c r="P30724" s="146" t="s">
        <v>49</v>
      </c>
      <c r="Q30724" s="146" t="s">
        <v>50</v>
      </c>
      <c r="R30724" s="146" t="s">
        <v>51</v>
      </c>
      <c r="S30724" s="146" t="s">
        <v>52</v>
      </c>
    </row>
    <row r="30725" spans="1:19" ht="11.25" thickBot="1" x14ac:dyDescent="0.2">
      <c r="A30725" s="107">
        <v>1</v>
      </c>
      <c r="B30725" s="132">
        <v>0.6071064814814815</v>
      </c>
      <c r="C30725" s="133">
        <v>0.45666000000000001</v>
      </c>
      <c r="D30725" s="108">
        <v>352.24599999999998</v>
      </c>
      <c r="E30725" s="108">
        <v>74.028999999999996</v>
      </c>
      <c r="F30725" s="141" t="s">
        <v>14500</v>
      </c>
      <c r="G30725" s="108">
        <v>570.74099999999999</v>
      </c>
      <c r="H30725" s="108">
        <v>57383.423999999999</v>
      </c>
      <c r="I30725" s="108">
        <v>2399.7800000000002</v>
      </c>
      <c r="J30725" s="108">
        <v>5572.3459999999995</v>
      </c>
      <c r="K30725" s="108">
        <v>813.524</v>
      </c>
      <c r="L30725" s="108">
        <v>556.80499999999995</v>
      </c>
      <c r="M30725" s="108">
        <v>130.85300000000001</v>
      </c>
      <c r="N30725" s="108">
        <v>79.546000000000006</v>
      </c>
      <c r="O30725" s="108">
        <v>267.45400000000001</v>
      </c>
      <c r="P30725" s="108">
        <v>80.581000000000003</v>
      </c>
      <c r="Q30725" s="108">
        <v>203.17599999999999</v>
      </c>
      <c r="R30725" s="141" t="s">
        <v>14500</v>
      </c>
      <c r="S30725" s="108">
        <v>272.62599999999998</v>
      </c>
    </row>
    <row r="30726" spans="1:19" ht="11.25" thickBot="1" x14ac:dyDescent="0.2">
      <c r="A30726" s="112"/>
    </row>
    <row r="30727" spans="1:19" ht="11.25" thickBot="1" x14ac:dyDescent="0.2">
      <c r="A30727" s="135" t="s">
        <v>362</v>
      </c>
      <c r="B30727" s="112"/>
      <c r="C30727" s="137">
        <v>0.45666000000000001</v>
      </c>
      <c r="D30727" s="136">
        <v>352.24599999999998</v>
      </c>
      <c r="E30727" s="136">
        <v>74.028999999999996</v>
      </c>
      <c r="F30727" s="141" t="s">
        <v>14501</v>
      </c>
      <c r="G30727" s="136">
        <v>570.74099999999999</v>
      </c>
      <c r="H30727" s="136">
        <v>57383.423999999999</v>
      </c>
      <c r="I30727" s="136">
        <v>2399.7800000000002</v>
      </c>
      <c r="J30727" s="136">
        <v>5572.3459999999995</v>
      </c>
      <c r="K30727" s="136">
        <v>813.524</v>
      </c>
      <c r="L30727" s="136">
        <v>556.80499999999995</v>
      </c>
      <c r="M30727" s="136">
        <v>130.85300000000001</v>
      </c>
      <c r="N30727" s="136">
        <v>79.546000000000006</v>
      </c>
      <c r="O30727" s="136">
        <v>267.45400000000001</v>
      </c>
      <c r="P30727" s="136">
        <v>80.581000000000003</v>
      </c>
      <c r="Q30727" s="136">
        <v>203.17599999999999</v>
      </c>
      <c r="R30727" s="141" t="s">
        <v>14501</v>
      </c>
      <c r="S30727" s="136">
        <v>272.62599999999998</v>
      </c>
    </row>
    <row r="30728" spans="1:19" ht="11.25" thickBot="1" x14ac:dyDescent="0.2">
      <c r="A30728" s="112"/>
    </row>
    <row r="30729" spans="1:19" ht="11.25" thickBot="1" x14ac:dyDescent="0.2">
      <c r="A30729" s="138" t="s">
        <v>364</v>
      </c>
      <c r="B30729" s="112"/>
      <c r="C30729" s="140" t="s">
        <v>3713</v>
      </c>
      <c r="D30729" s="136">
        <v>0</v>
      </c>
      <c r="E30729" s="136">
        <v>0</v>
      </c>
      <c r="F30729" s="141" t="s">
        <v>14501</v>
      </c>
      <c r="G30729" s="136">
        <v>0</v>
      </c>
      <c r="H30729" s="136">
        <v>0</v>
      </c>
      <c r="I30729" s="136">
        <v>0</v>
      </c>
      <c r="J30729" s="136">
        <v>0</v>
      </c>
      <c r="K30729" s="136">
        <v>0</v>
      </c>
      <c r="L30729" s="136">
        <v>0</v>
      </c>
      <c r="M30729" s="136">
        <v>0</v>
      </c>
      <c r="N30729" s="136">
        <v>0</v>
      </c>
      <c r="O30729" s="136">
        <v>0</v>
      </c>
      <c r="P30729" s="136">
        <v>0</v>
      </c>
      <c r="Q30729" s="136">
        <v>0</v>
      </c>
      <c r="R30729" s="141" t="s">
        <v>14501</v>
      </c>
      <c r="S30729" s="136">
        <v>0</v>
      </c>
    </row>
    <row r="30730" spans="1:19" ht="11.25" thickBot="1" x14ac:dyDescent="0.2">
      <c r="A30730" s="112"/>
    </row>
    <row r="30731" spans="1:19" ht="11.25" thickBot="1" x14ac:dyDescent="0.2">
      <c r="A30731" s="139" t="s">
        <v>366</v>
      </c>
      <c r="B30731" s="112"/>
      <c r="C30731" s="140">
        <v>0</v>
      </c>
      <c r="D30731" s="136">
        <v>0</v>
      </c>
      <c r="E30731" s="136">
        <v>0</v>
      </c>
      <c r="F30731" s="141" t="s">
        <v>14501</v>
      </c>
      <c r="G30731" s="136">
        <v>0</v>
      </c>
      <c r="H30731" s="136">
        <v>0</v>
      </c>
      <c r="I30731" s="136">
        <v>0</v>
      </c>
      <c r="J30731" s="136">
        <v>0</v>
      </c>
      <c r="K30731" s="136">
        <v>0</v>
      </c>
      <c r="L30731" s="136">
        <v>0</v>
      </c>
      <c r="M30731" s="136">
        <v>0</v>
      </c>
      <c r="N30731" s="136">
        <v>0</v>
      </c>
      <c r="O30731" s="136">
        <v>0</v>
      </c>
      <c r="P30731" s="136">
        <v>0</v>
      </c>
      <c r="Q30731" s="136">
        <v>0</v>
      </c>
      <c r="R30731" s="141" t="s">
        <v>14501</v>
      </c>
      <c r="S30731" s="136">
        <v>0</v>
      </c>
    </row>
    <row r="30732" spans="1:19" ht="11.25" thickBot="1" x14ac:dyDescent="0.2">
      <c r="A30732" s="112"/>
    </row>
    <row r="30733" spans="1:19" ht="11.25" thickBot="1" x14ac:dyDescent="0.2">
      <c r="A30733" s="106" t="s">
        <v>357</v>
      </c>
      <c r="B30733" s="106" t="s">
        <v>358</v>
      </c>
      <c r="C30733" s="146" t="s">
        <v>53</v>
      </c>
      <c r="D30733" s="146" t="s">
        <v>54</v>
      </c>
      <c r="E30733" s="146" t="s">
        <v>55</v>
      </c>
      <c r="F30733" s="146" t="s">
        <v>56</v>
      </c>
      <c r="G30733" s="146" t="s">
        <v>14507</v>
      </c>
      <c r="H30733" s="146" t="s">
        <v>57</v>
      </c>
      <c r="I30733" s="146" t="s">
        <v>59</v>
      </c>
      <c r="J30733" s="146" t="s">
        <v>14508</v>
      </c>
      <c r="K30733" s="146" t="s">
        <v>60</v>
      </c>
      <c r="L30733" s="146" t="s">
        <v>61</v>
      </c>
      <c r="M30733" s="146" t="s">
        <v>62</v>
      </c>
      <c r="N30733" s="146" t="s">
        <v>14509</v>
      </c>
      <c r="O30733" s="146" t="s">
        <v>63</v>
      </c>
      <c r="P30733" s="146" t="s">
        <v>64</v>
      </c>
      <c r="Q30733" s="146" t="s">
        <v>66</v>
      </c>
      <c r="R30733" s="146" t="s">
        <v>14510</v>
      </c>
      <c r="S30733" s="146" t="s">
        <v>67</v>
      </c>
    </row>
    <row r="30734" spans="1:19" ht="11.25" thickBot="1" x14ac:dyDescent="0.2">
      <c r="A30734" s="107">
        <v>1</v>
      </c>
      <c r="B30734" s="132">
        <v>0.6071064814814815</v>
      </c>
      <c r="C30734" s="108">
        <v>82.305000000000007</v>
      </c>
      <c r="D30734" s="141" t="s">
        <v>14500</v>
      </c>
      <c r="E30734" s="108">
        <v>83.338999999999999</v>
      </c>
      <c r="F30734" s="108">
        <v>186.34800000000001</v>
      </c>
      <c r="G30734" s="108">
        <v>140.62299999999999</v>
      </c>
      <c r="H30734" s="108">
        <v>469.70400000000001</v>
      </c>
      <c r="I30734" s="108">
        <v>7355.5129999999999</v>
      </c>
      <c r="J30734" s="141" t="s">
        <v>14639</v>
      </c>
      <c r="K30734" s="141" t="s">
        <v>14500</v>
      </c>
      <c r="L30734" s="141" t="s">
        <v>14500</v>
      </c>
      <c r="M30734" s="108">
        <v>174.26599999999999</v>
      </c>
      <c r="N30734" s="108">
        <v>3.052</v>
      </c>
      <c r="O30734" s="108">
        <v>147.52000000000001</v>
      </c>
      <c r="P30734" s="108">
        <v>18535.165000000001</v>
      </c>
      <c r="Q30734" s="133">
        <v>0.37369000000000002</v>
      </c>
      <c r="R30734" s="141" t="s">
        <v>14500</v>
      </c>
      <c r="S30734" s="108">
        <v>2577.0219999999999</v>
      </c>
    </row>
    <row r="30735" spans="1:19" ht="11.25" thickBot="1" x14ac:dyDescent="0.2">
      <c r="A30735" s="112"/>
    </row>
    <row r="30736" spans="1:19" ht="11.25" thickBot="1" x14ac:dyDescent="0.2">
      <c r="A30736" s="135" t="s">
        <v>362</v>
      </c>
      <c r="B30736" s="112"/>
      <c r="C30736" s="136">
        <v>82.305000000000007</v>
      </c>
      <c r="D30736" s="141" t="s">
        <v>14501</v>
      </c>
      <c r="E30736" s="136">
        <v>83.338999999999999</v>
      </c>
      <c r="F30736" s="136">
        <v>186.34800000000001</v>
      </c>
      <c r="G30736" s="136">
        <v>140.62299999999999</v>
      </c>
      <c r="H30736" s="136">
        <v>469.70400000000001</v>
      </c>
      <c r="I30736" s="136">
        <v>7355.5129999999999</v>
      </c>
      <c r="J30736" s="141" t="s">
        <v>14641</v>
      </c>
      <c r="K30736" s="141" t="s">
        <v>14501</v>
      </c>
      <c r="L30736" s="141" t="s">
        <v>14501</v>
      </c>
      <c r="M30736" s="136">
        <v>174.26599999999999</v>
      </c>
      <c r="N30736" s="136">
        <v>3.052</v>
      </c>
      <c r="O30736" s="136">
        <v>147.52000000000001</v>
      </c>
      <c r="P30736" s="136">
        <v>18535.165000000001</v>
      </c>
      <c r="Q30736" s="137">
        <v>0.37369000000000002</v>
      </c>
      <c r="R30736" s="141" t="s">
        <v>14501</v>
      </c>
      <c r="S30736" s="136">
        <v>2577.0219999999999</v>
      </c>
    </row>
    <row r="30737" spans="1:19" ht="11.25" thickBot="1" x14ac:dyDescent="0.2">
      <c r="A30737" s="112"/>
    </row>
    <row r="30738" spans="1:19" ht="11.25" thickBot="1" x14ac:dyDescent="0.2">
      <c r="A30738" s="138" t="s">
        <v>364</v>
      </c>
      <c r="B30738" s="112"/>
      <c r="C30738" s="136">
        <v>0</v>
      </c>
      <c r="D30738" s="141" t="s">
        <v>14501</v>
      </c>
      <c r="E30738" s="136">
        <v>0</v>
      </c>
      <c r="F30738" s="136">
        <v>0</v>
      </c>
      <c r="G30738" s="136">
        <v>0</v>
      </c>
      <c r="H30738" s="136">
        <v>0</v>
      </c>
      <c r="I30738" s="136">
        <v>0</v>
      </c>
      <c r="J30738" s="141" t="s">
        <v>14501</v>
      </c>
      <c r="K30738" s="141" t="s">
        <v>14501</v>
      </c>
      <c r="L30738" s="141" t="s">
        <v>14501</v>
      </c>
      <c r="M30738" s="136">
        <v>0</v>
      </c>
      <c r="N30738" s="136">
        <v>0</v>
      </c>
      <c r="O30738" s="136">
        <v>0</v>
      </c>
      <c r="P30738" s="136">
        <v>0</v>
      </c>
      <c r="Q30738" s="140" t="s">
        <v>3713</v>
      </c>
      <c r="R30738" s="141" t="s">
        <v>14501</v>
      </c>
      <c r="S30738" s="136">
        <v>0</v>
      </c>
    </row>
    <row r="30739" spans="1:19" ht="11.25" thickBot="1" x14ac:dyDescent="0.2">
      <c r="A30739" s="112"/>
    </row>
    <row r="30740" spans="1:19" ht="11.25" thickBot="1" x14ac:dyDescent="0.2">
      <c r="A30740" s="139" t="s">
        <v>366</v>
      </c>
      <c r="B30740" s="112"/>
      <c r="C30740" s="136">
        <v>0</v>
      </c>
      <c r="D30740" s="141" t="s">
        <v>14501</v>
      </c>
      <c r="E30740" s="136">
        <v>0</v>
      </c>
      <c r="F30740" s="136">
        <v>0</v>
      </c>
      <c r="G30740" s="136">
        <v>0</v>
      </c>
      <c r="H30740" s="136">
        <v>0</v>
      </c>
      <c r="I30740" s="136">
        <v>0</v>
      </c>
      <c r="J30740" s="141" t="s">
        <v>14501</v>
      </c>
      <c r="K30740" s="141" t="s">
        <v>14501</v>
      </c>
      <c r="L30740" s="141" t="s">
        <v>14501</v>
      </c>
      <c r="M30740" s="136">
        <v>0</v>
      </c>
      <c r="N30740" s="136">
        <v>0</v>
      </c>
      <c r="O30740" s="136">
        <v>0</v>
      </c>
      <c r="P30740" s="136">
        <v>0</v>
      </c>
      <c r="Q30740" s="140">
        <v>0</v>
      </c>
      <c r="R30740" s="141" t="s">
        <v>14501</v>
      </c>
      <c r="S30740" s="136">
        <v>0</v>
      </c>
    </row>
    <row r="30741" spans="1:19" ht="11.25" thickBot="1" x14ac:dyDescent="0.2">
      <c r="A30741" s="112"/>
    </row>
    <row r="30742" spans="1:19" ht="11.25" thickBot="1" x14ac:dyDescent="0.2">
      <c r="A30742" s="106" t="s">
        <v>357</v>
      </c>
      <c r="B30742" s="106" t="s">
        <v>358</v>
      </c>
      <c r="C30742" s="146" t="s">
        <v>68</v>
      </c>
      <c r="D30742" s="146" t="s">
        <v>14511</v>
      </c>
    </row>
    <row r="30743" spans="1:19" ht="11.25" thickBot="1" x14ac:dyDescent="0.2">
      <c r="A30743" s="107">
        <v>1</v>
      </c>
      <c r="B30743" s="132">
        <v>0.6071064814814815</v>
      </c>
      <c r="C30743" s="108">
        <v>615.91999999999996</v>
      </c>
      <c r="D30743" s="141" t="s">
        <v>14500</v>
      </c>
    </row>
    <row r="30744" spans="1:19" ht="11.25" thickBot="1" x14ac:dyDescent="0.2">
      <c r="A30744" s="112"/>
    </row>
    <row r="30745" spans="1:19" ht="11.25" thickBot="1" x14ac:dyDescent="0.2">
      <c r="A30745" s="135" t="s">
        <v>362</v>
      </c>
      <c r="B30745" s="112"/>
      <c r="C30745" s="136">
        <v>615.91999999999996</v>
      </c>
      <c r="D30745" s="141" t="s">
        <v>14501</v>
      </c>
    </row>
    <row r="30746" spans="1:19" ht="11.25" thickBot="1" x14ac:dyDescent="0.2">
      <c r="A30746" s="112"/>
    </row>
    <row r="30747" spans="1:19" ht="11.25" thickBot="1" x14ac:dyDescent="0.2">
      <c r="A30747" s="138" t="s">
        <v>364</v>
      </c>
      <c r="B30747" s="112"/>
      <c r="C30747" s="136">
        <v>0</v>
      </c>
      <c r="D30747" s="141" t="s">
        <v>14501</v>
      </c>
    </row>
    <row r="30748" spans="1:19" ht="11.25" thickBot="1" x14ac:dyDescent="0.2">
      <c r="A30748" s="112"/>
    </row>
    <row r="30749" spans="1:19" ht="11.25" thickBot="1" x14ac:dyDescent="0.2">
      <c r="A30749" s="139" t="s">
        <v>366</v>
      </c>
      <c r="B30749" s="112"/>
      <c r="C30749" s="136">
        <v>0</v>
      </c>
      <c r="D30749" s="141" t="s">
        <v>14501</v>
      </c>
    </row>
    <row r="30750" spans="1:19" ht="10.5" x14ac:dyDescent="0.15">
      <c r="A30750" s="112"/>
    </row>
    <row r="30751" spans="1:19" x14ac:dyDescent="0.15">
      <c r="A30751" s="129"/>
      <c r="B30751" s="86" t="s">
        <v>2620</v>
      </c>
    </row>
    <row r="30752" spans="1:19" ht="9.75" thickBot="1" x14ac:dyDescent="0.2">
      <c r="A30752" s="81" t="s">
        <v>5871</v>
      </c>
    </row>
    <row r="30753" spans="1:19" ht="11.25" thickBot="1" x14ac:dyDescent="0.2">
      <c r="A30753" s="106" t="s">
        <v>357</v>
      </c>
      <c r="B30753" s="106" t="s">
        <v>358</v>
      </c>
      <c r="C30753" s="146" t="s">
        <v>14494</v>
      </c>
      <c r="D30753" s="146" t="s">
        <v>14495</v>
      </c>
      <c r="E30753" s="146" t="s">
        <v>14496</v>
      </c>
      <c r="F30753" s="146" t="s">
        <v>0</v>
      </c>
      <c r="G30753" s="146" t="s">
        <v>1</v>
      </c>
      <c r="H30753" s="146" t="s">
        <v>2</v>
      </c>
      <c r="I30753" s="146" t="s">
        <v>14497</v>
      </c>
      <c r="J30753" s="146" t="s">
        <v>3</v>
      </c>
      <c r="K30753" s="146" t="s">
        <v>14498</v>
      </c>
      <c r="L30753" s="146" t="s">
        <v>7</v>
      </c>
      <c r="M30753" s="146" t="s">
        <v>14499</v>
      </c>
      <c r="N30753" s="146" t="s">
        <v>10</v>
      </c>
      <c r="O30753" s="146" t="s">
        <v>11</v>
      </c>
      <c r="P30753" s="146" t="s">
        <v>12</v>
      </c>
      <c r="Q30753" s="146" t="s">
        <v>13</v>
      </c>
      <c r="R30753" s="146" t="s">
        <v>14</v>
      </c>
      <c r="S30753" s="146" t="s">
        <v>15</v>
      </c>
    </row>
    <row r="30754" spans="1:19" ht="11.25" thickBot="1" x14ac:dyDescent="0.2">
      <c r="A30754" s="107">
        <v>1</v>
      </c>
      <c r="B30754" s="132">
        <v>0.61224537037037041</v>
      </c>
      <c r="C30754" s="141" t="s">
        <v>14500</v>
      </c>
      <c r="D30754" s="141" t="s">
        <v>14500</v>
      </c>
      <c r="E30754" s="108">
        <v>200.874</v>
      </c>
      <c r="F30754" s="108">
        <v>5395.92</v>
      </c>
      <c r="G30754" s="108">
        <v>45900.883999999998</v>
      </c>
      <c r="H30754" s="108">
        <v>973.60199999999998</v>
      </c>
      <c r="I30754" s="108">
        <v>-103.744</v>
      </c>
      <c r="J30754" s="108">
        <v>645.67399999999998</v>
      </c>
      <c r="K30754" s="108">
        <v>-34.020000000000003</v>
      </c>
      <c r="L30754" s="133">
        <v>0.64532999999999996</v>
      </c>
      <c r="M30754" s="108">
        <v>116.96</v>
      </c>
      <c r="N30754" s="108">
        <v>319.22399999999999</v>
      </c>
      <c r="O30754" s="108">
        <v>311.34899999999999</v>
      </c>
      <c r="P30754" s="108">
        <v>33502.781000000003</v>
      </c>
      <c r="Q30754" s="108">
        <v>246751.24</v>
      </c>
      <c r="R30754" s="108">
        <v>341.28</v>
      </c>
      <c r="S30754" s="108">
        <v>950.48800000000006</v>
      </c>
    </row>
    <row r="30755" spans="1:19" ht="11.25" thickBot="1" x14ac:dyDescent="0.2">
      <c r="A30755" s="112"/>
    </row>
    <row r="30756" spans="1:19" ht="11.25" thickBot="1" x14ac:dyDescent="0.2">
      <c r="A30756" s="135" t="s">
        <v>362</v>
      </c>
      <c r="B30756" s="112"/>
      <c r="C30756" s="141" t="s">
        <v>14501</v>
      </c>
      <c r="D30756" s="141" t="s">
        <v>14501</v>
      </c>
      <c r="E30756" s="136">
        <v>200.874</v>
      </c>
      <c r="F30756" s="136">
        <v>5395.92</v>
      </c>
      <c r="G30756" s="136">
        <v>45900.883999999998</v>
      </c>
      <c r="H30756" s="136">
        <v>973.60199999999998</v>
      </c>
      <c r="I30756" s="136">
        <v>-103.744</v>
      </c>
      <c r="J30756" s="136">
        <v>645.67399999999998</v>
      </c>
      <c r="K30756" s="136">
        <v>-34.020000000000003</v>
      </c>
      <c r="L30756" s="137">
        <v>0.64532999999999996</v>
      </c>
      <c r="M30756" s="136">
        <v>116.96</v>
      </c>
      <c r="N30756" s="136">
        <v>319.22399999999999</v>
      </c>
      <c r="O30756" s="136">
        <v>311.34899999999999</v>
      </c>
      <c r="P30756" s="136">
        <v>33502.781000000003</v>
      </c>
      <c r="Q30756" s="136">
        <v>246751.24</v>
      </c>
      <c r="R30756" s="136">
        <v>341.28</v>
      </c>
      <c r="S30756" s="136">
        <v>950.48800000000006</v>
      </c>
    </row>
    <row r="30757" spans="1:19" ht="11.25" thickBot="1" x14ac:dyDescent="0.2">
      <c r="A30757" s="112"/>
    </row>
    <row r="30758" spans="1:19" ht="11.25" thickBot="1" x14ac:dyDescent="0.2">
      <c r="A30758" s="138" t="s">
        <v>364</v>
      </c>
      <c r="B30758" s="112"/>
      <c r="C30758" s="141" t="s">
        <v>14501</v>
      </c>
      <c r="D30758" s="141" t="s">
        <v>14501</v>
      </c>
      <c r="E30758" s="136">
        <v>0</v>
      </c>
      <c r="F30758" s="136">
        <v>0</v>
      </c>
      <c r="G30758" s="136">
        <v>0</v>
      </c>
      <c r="H30758" s="136">
        <v>0</v>
      </c>
      <c r="I30758" s="136">
        <v>0</v>
      </c>
      <c r="J30758" s="136">
        <v>0</v>
      </c>
      <c r="K30758" s="136">
        <v>0</v>
      </c>
      <c r="L30758" s="140" t="s">
        <v>3713</v>
      </c>
      <c r="M30758" s="136">
        <v>0</v>
      </c>
      <c r="N30758" s="136">
        <v>0</v>
      </c>
      <c r="O30758" s="136">
        <v>0</v>
      </c>
      <c r="P30758" s="136">
        <v>0</v>
      </c>
      <c r="Q30758" s="136">
        <v>0</v>
      </c>
      <c r="R30758" s="136">
        <v>0</v>
      </c>
      <c r="S30758" s="136">
        <v>0</v>
      </c>
    </row>
    <row r="30759" spans="1:19" ht="11.25" thickBot="1" x14ac:dyDescent="0.2">
      <c r="A30759" s="112"/>
    </row>
    <row r="30760" spans="1:19" ht="11.25" thickBot="1" x14ac:dyDescent="0.2">
      <c r="A30760" s="139" t="s">
        <v>366</v>
      </c>
      <c r="B30760" s="112"/>
      <c r="C30760" s="141" t="s">
        <v>14501</v>
      </c>
      <c r="D30760" s="141" t="s">
        <v>14501</v>
      </c>
      <c r="E30760" s="136">
        <v>0</v>
      </c>
      <c r="F30760" s="136">
        <v>0</v>
      </c>
      <c r="G30760" s="136">
        <v>0</v>
      </c>
      <c r="H30760" s="136">
        <v>0</v>
      </c>
      <c r="I30760" s="136">
        <v>0</v>
      </c>
      <c r="J30760" s="136">
        <v>0</v>
      </c>
      <c r="K30760" s="136">
        <v>0</v>
      </c>
      <c r="L30760" s="140">
        <v>0</v>
      </c>
      <c r="M30760" s="136">
        <v>0</v>
      </c>
      <c r="N30760" s="136">
        <v>0</v>
      </c>
      <c r="O30760" s="136">
        <v>0</v>
      </c>
      <c r="P30760" s="136">
        <v>0</v>
      </c>
      <c r="Q30760" s="136">
        <v>0</v>
      </c>
      <c r="R30760" s="136">
        <v>0</v>
      </c>
      <c r="S30760" s="136">
        <v>0</v>
      </c>
    </row>
    <row r="30761" spans="1:19" ht="11.25" thickBot="1" x14ac:dyDescent="0.2">
      <c r="A30761" s="112"/>
    </row>
    <row r="30762" spans="1:19" ht="11.25" thickBot="1" x14ac:dyDescent="0.2">
      <c r="A30762" s="106" t="s">
        <v>357</v>
      </c>
      <c r="B30762" s="106" t="s">
        <v>358</v>
      </c>
      <c r="C30762" s="146" t="s">
        <v>16</v>
      </c>
      <c r="D30762" s="146" t="s">
        <v>14502</v>
      </c>
      <c r="E30762" s="146" t="s">
        <v>14503</v>
      </c>
      <c r="F30762" s="146" t="s">
        <v>20</v>
      </c>
      <c r="G30762" s="146" t="s">
        <v>21</v>
      </c>
      <c r="H30762" s="146" t="s">
        <v>22</v>
      </c>
      <c r="I30762" s="146" t="s">
        <v>23</v>
      </c>
      <c r="J30762" s="146" t="s">
        <v>24</v>
      </c>
      <c r="K30762" s="146" t="s">
        <v>26</v>
      </c>
      <c r="L30762" s="146" t="s">
        <v>14504</v>
      </c>
      <c r="M30762" s="146" t="s">
        <v>27</v>
      </c>
      <c r="N30762" s="146" t="s">
        <v>28</v>
      </c>
      <c r="O30762" s="146" t="s">
        <v>29</v>
      </c>
      <c r="P30762" s="146" t="s">
        <v>30</v>
      </c>
      <c r="Q30762" s="146" t="s">
        <v>14505</v>
      </c>
      <c r="R30762" s="146" t="s">
        <v>32</v>
      </c>
      <c r="S30762" s="146" t="s">
        <v>33</v>
      </c>
    </row>
    <row r="30763" spans="1:19" ht="11.25" thickBot="1" x14ac:dyDescent="0.2">
      <c r="A30763" s="107">
        <v>1</v>
      </c>
      <c r="B30763" s="132">
        <v>0.61224537037037041</v>
      </c>
      <c r="C30763" s="108">
        <v>6360.0749999999998</v>
      </c>
      <c r="D30763" s="108">
        <v>4305.2039999999997</v>
      </c>
      <c r="E30763" s="108">
        <v>64.378</v>
      </c>
      <c r="F30763" s="133">
        <v>0.51387000000000005</v>
      </c>
      <c r="G30763" s="141" t="s">
        <v>14703</v>
      </c>
      <c r="H30763" s="108">
        <v>494.03100000000001</v>
      </c>
      <c r="I30763" s="108">
        <v>4126.7160000000003</v>
      </c>
      <c r="J30763" s="108">
        <v>41997.017</v>
      </c>
      <c r="K30763" s="133">
        <v>0.54261000000000004</v>
      </c>
      <c r="L30763" s="108">
        <v>769.41600000000005</v>
      </c>
      <c r="M30763" s="108">
        <v>158.262</v>
      </c>
      <c r="N30763" s="108">
        <v>392.58699999999999</v>
      </c>
      <c r="O30763" s="141" t="s">
        <v>14500</v>
      </c>
      <c r="P30763" s="108">
        <v>67.986999999999995</v>
      </c>
      <c r="Q30763" s="108">
        <v>-332.56099999999998</v>
      </c>
      <c r="R30763" s="108">
        <v>62.988999999999997</v>
      </c>
      <c r="S30763" s="141" t="s">
        <v>14500</v>
      </c>
    </row>
    <row r="30764" spans="1:19" ht="11.25" thickBot="1" x14ac:dyDescent="0.2">
      <c r="A30764" s="112"/>
    </row>
    <row r="30765" spans="1:19" ht="11.25" thickBot="1" x14ac:dyDescent="0.2">
      <c r="A30765" s="135" t="s">
        <v>362</v>
      </c>
      <c r="B30765" s="112"/>
      <c r="C30765" s="136">
        <v>6360.0749999999998</v>
      </c>
      <c r="D30765" s="136">
        <v>4305.2039999999997</v>
      </c>
      <c r="E30765" s="136">
        <v>64.378</v>
      </c>
      <c r="F30765" s="137">
        <v>0.51387000000000005</v>
      </c>
      <c r="G30765" s="141" t="s">
        <v>14704</v>
      </c>
      <c r="H30765" s="136">
        <v>494.03100000000001</v>
      </c>
      <c r="I30765" s="136">
        <v>4126.7160000000003</v>
      </c>
      <c r="J30765" s="136">
        <v>41997.017</v>
      </c>
      <c r="K30765" s="137">
        <v>0.54261000000000004</v>
      </c>
      <c r="L30765" s="136">
        <v>769.41600000000005</v>
      </c>
      <c r="M30765" s="136">
        <v>158.262</v>
      </c>
      <c r="N30765" s="136">
        <v>392.58699999999999</v>
      </c>
      <c r="O30765" s="141" t="s">
        <v>14501</v>
      </c>
      <c r="P30765" s="136">
        <v>67.986999999999995</v>
      </c>
      <c r="Q30765" s="136">
        <v>-332.56099999999998</v>
      </c>
      <c r="R30765" s="136">
        <v>62.988999999999997</v>
      </c>
      <c r="S30765" s="141" t="s">
        <v>14501</v>
      </c>
    </row>
    <row r="30766" spans="1:19" ht="11.25" thickBot="1" x14ac:dyDescent="0.2">
      <c r="A30766" s="112"/>
    </row>
    <row r="30767" spans="1:19" ht="11.25" thickBot="1" x14ac:dyDescent="0.2">
      <c r="A30767" s="138" t="s">
        <v>364</v>
      </c>
      <c r="B30767" s="112"/>
      <c r="C30767" s="136">
        <v>0</v>
      </c>
      <c r="D30767" s="136">
        <v>0</v>
      </c>
      <c r="E30767" s="136">
        <v>0</v>
      </c>
      <c r="F30767" s="140" t="s">
        <v>3713</v>
      </c>
      <c r="G30767" s="141" t="s">
        <v>14501</v>
      </c>
      <c r="H30767" s="136">
        <v>0</v>
      </c>
      <c r="I30767" s="136">
        <v>0</v>
      </c>
      <c r="J30767" s="136">
        <v>0</v>
      </c>
      <c r="K30767" s="140" t="s">
        <v>3713</v>
      </c>
      <c r="L30767" s="136">
        <v>0</v>
      </c>
      <c r="M30767" s="136">
        <v>0</v>
      </c>
      <c r="N30767" s="136">
        <v>0</v>
      </c>
      <c r="O30767" s="141" t="s">
        <v>14501</v>
      </c>
      <c r="P30767" s="136">
        <v>0</v>
      </c>
      <c r="Q30767" s="136">
        <v>0</v>
      </c>
      <c r="R30767" s="136">
        <v>0</v>
      </c>
      <c r="S30767" s="141" t="s">
        <v>14501</v>
      </c>
    </row>
    <row r="30768" spans="1:19" ht="11.25" thickBot="1" x14ac:dyDescent="0.2">
      <c r="A30768" s="112"/>
    </row>
    <row r="30769" spans="1:19" ht="11.25" thickBot="1" x14ac:dyDescent="0.2">
      <c r="A30769" s="139" t="s">
        <v>366</v>
      </c>
      <c r="B30769" s="112"/>
      <c r="C30769" s="136">
        <v>0</v>
      </c>
      <c r="D30769" s="136">
        <v>0</v>
      </c>
      <c r="E30769" s="136">
        <v>0</v>
      </c>
      <c r="F30769" s="140">
        <v>0</v>
      </c>
      <c r="G30769" s="141" t="s">
        <v>14501</v>
      </c>
      <c r="H30769" s="136">
        <v>0</v>
      </c>
      <c r="I30769" s="136">
        <v>0</v>
      </c>
      <c r="J30769" s="136">
        <v>0</v>
      </c>
      <c r="K30769" s="140">
        <v>0</v>
      </c>
      <c r="L30769" s="136">
        <v>0</v>
      </c>
      <c r="M30769" s="136">
        <v>0</v>
      </c>
      <c r="N30769" s="136">
        <v>0</v>
      </c>
      <c r="O30769" s="141" t="s">
        <v>14501</v>
      </c>
      <c r="P30769" s="136">
        <v>0</v>
      </c>
      <c r="Q30769" s="136">
        <v>0</v>
      </c>
      <c r="R30769" s="136">
        <v>0</v>
      </c>
      <c r="S30769" s="141" t="s">
        <v>14501</v>
      </c>
    </row>
    <row r="30770" spans="1:19" ht="11.25" thickBot="1" x14ac:dyDescent="0.2">
      <c r="A30770" s="112"/>
    </row>
    <row r="30771" spans="1:19" ht="11.25" thickBot="1" x14ac:dyDescent="0.2">
      <c r="A30771" s="106" t="s">
        <v>357</v>
      </c>
      <c r="B30771" s="106" t="s">
        <v>358</v>
      </c>
      <c r="C30771" s="146" t="s">
        <v>35</v>
      </c>
      <c r="D30771" s="146" t="s">
        <v>36</v>
      </c>
      <c r="E30771" s="146" t="s">
        <v>14506</v>
      </c>
      <c r="F30771" s="146" t="s">
        <v>38</v>
      </c>
      <c r="G30771" s="146" t="s">
        <v>39</v>
      </c>
      <c r="H30771" s="146" t="s">
        <v>41</v>
      </c>
      <c r="I30771" s="146" t="s">
        <v>42</v>
      </c>
      <c r="J30771" s="146" t="s">
        <v>43</v>
      </c>
      <c r="K30771" s="146" t="s">
        <v>44</v>
      </c>
      <c r="L30771" s="146" t="s">
        <v>45</v>
      </c>
      <c r="M30771" s="146" t="s">
        <v>46</v>
      </c>
      <c r="N30771" s="146" t="s">
        <v>47</v>
      </c>
      <c r="O30771" s="146" t="s">
        <v>48</v>
      </c>
      <c r="P30771" s="146" t="s">
        <v>49</v>
      </c>
      <c r="Q30771" s="146" t="s">
        <v>50</v>
      </c>
      <c r="R30771" s="146" t="s">
        <v>51</v>
      </c>
      <c r="S30771" s="146" t="s">
        <v>52</v>
      </c>
    </row>
    <row r="30772" spans="1:19" ht="11.25" thickBot="1" x14ac:dyDescent="0.2">
      <c r="A30772" s="107">
        <v>1</v>
      </c>
      <c r="B30772" s="132">
        <v>0.61224537037037041</v>
      </c>
      <c r="C30772" s="133">
        <v>0.45285999999999998</v>
      </c>
      <c r="D30772" s="108">
        <v>481.57499999999999</v>
      </c>
      <c r="E30772" s="108">
        <v>74.569999999999993</v>
      </c>
      <c r="F30772" s="141" t="s">
        <v>14500</v>
      </c>
      <c r="G30772" s="108">
        <v>637.48800000000006</v>
      </c>
      <c r="H30772" s="108">
        <v>43387.65</v>
      </c>
      <c r="I30772" s="108">
        <v>2022.691</v>
      </c>
      <c r="J30772" s="108">
        <v>4082.212</v>
      </c>
      <c r="K30772" s="108">
        <v>388.916</v>
      </c>
      <c r="L30772" s="108">
        <v>195.34200000000001</v>
      </c>
      <c r="M30772" s="108">
        <v>78.745999999999995</v>
      </c>
      <c r="N30772" s="141" t="s">
        <v>14500</v>
      </c>
      <c r="O30772" s="108">
        <v>351.54500000000002</v>
      </c>
      <c r="P30772" s="108">
        <v>268.91500000000002</v>
      </c>
      <c r="Q30772" s="108">
        <v>387.22399999999999</v>
      </c>
      <c r="R30772" s="108">
        <v>204.095</v>
      </c>
      <c r="S30772" s="108">
        <v>272.66300000000001</v>
      </c>
    </row>
    <row r="30773" spans="1:19" ht="11.25" thickBot="1" x14ac:dyDescent="0.2">
      <c r="A30773" s="112"/>
    </row>
    <row r="30774" spans="1:19" ht="11.25" thickBot="1" x14ac:dyDescent="0.2">
      <c r="A30774" s="135" t="s">
        <v>362</v>
      </c>
      <c r="B30774" s="112"/>
      <c r="C30774" s="137">
        <v>0.45285999999999998</v>
      </c>
      <c r="D30774" s="136">
        <v>481.57499999999999</v>
      </c>
      <c r="E30774" s="136">
        <v>74.569999999999993</v>
      </c>
      <c r="F30774" s="141" t="s">
        <v>14501</v>
      </c>
      <c r="G30774" s="136">
        <v>637.48800000000006</v>
      </c>
      <c r="H30774" s="136">
        <v>43387.65</v>
      </c>
      <c r="I30774" s="136">
        <v>2022.691</v>
      </c>
      <c r="J30774" s="136">
        <v>4082.212</v>
      </c>
      <c r="K30774" s="136">
        <v>388.916</v>
      </c>
      <c r="L30774" s="136">
        <v>195.34200000000001</v>
      </c>
      <c r="M30774" s="136">
        <v>78.745999999999995</v>
      </c>
      <c r="N30774" s="141" t="s">
        <v>14501</v>
      </c>
      <c r="O30774" s="136">
        <v>351.54500000000002</v>
      </c>
      <c r="P30774" s="136">
        <v>268.91500000000002</v>
      </c>
      <c r="Q30774" s="136">
        <v>387.22399999999999</v>
      </c>
      <c r="R30774" s="136">
        <v>204.095</v>
      </c>
      <c r="S30774" s="136">
        <v>272.66300000000001</v>
      </c>
    </row>
    <row r="30775" spans="1:19" ht="11.25" thickBot="1" x14ac:dyDescent="0.2">
      <c r="A30775" s="112"/>
    </row>
    <row r="30776" spans="1:19" ht="11.25" thickBot="1" x14ac:dyDescent="0.2">
      <c r="A30776" s="138" t="s">
        <v>364</v>
      </c>
      <c r="B30776" s="112"/>
      <c r="C30776" s="140" t="s">
        <v>3713</v>
      </c>
      <c r="D30776" s="136">
        <v>0</v>
      </c>
      <c r="E30776" s="136">
        <v>0</v>
      </c>
      <c r="F30776" s="141" t="s">
        <v>14501</v>
      </c>
      <c r="G30776" s="136">
        <v>0</v>
      </c>
      <c r="H30776" s="136">
        <v>0</v>
      </c>
      <c r="I30776" s="136">
        <v>0</v>
      </c>
      <c r="J30776" s="136">
        <v>0</v>
      </c>
      <c r="K30776" s="136">
        <v>0</v>
      </c>
      <c r="L30776" s="136">
        <v>0</v>
      </c>
      <c r="M30776" s="136">
        <v>0</v>
      </c>
      <c r="N30776" s="141" t="s">
        <v>14501</v>
      </c>
      <c r="O30776" s="136">
        <v>0</v>
      </c>
      <c r="P30776" s="136">
        <v>0</v>
      </c>
      <c r="Q30776" s="136">
        <v>0</v>
      </c>
      <c r="R30776" s="136">
        <v>0</v>
      </c>
      <c r="S30776" s="136">
        <v>0</v>
      </c>
    </row>
    <row r="30777" spans="1:19" ht="11.25" thickBot="1" x14ac:dyDescent="0.2">
      <c r="A30777" s="112"/>
    </row>
    <row r="30778" spans="1:19" ht="11.25" thickBot="1" x14ac:dyDescent="0.2">
      <c r="A30778" s="139" t="s">
        <v>366</v>
      </c>
      <c r="B30778" s="112"/>
      <c r="C30778" s="140">
        <v>0</v>
      </c>
      <c r="D30778" s="136">
        <v>0</v>
      </c>
      <c r="E30778" s="136">
        <v>0</v>
      </c>
      <c r="F30778" s="141" t="s">
        <v>14501</v>
      </c>
      <c r="G30778" s="136">
        <v>0</v>
      </c>
      <c r="H30778" s="136">
        <v>0</v>
      </c>
      <c r="I30778" s="136">
        <v>0</v>
      </c>
      <c r="J30778" s="136">
        <v>0</v>
      </c>
      <c r="K30778" s="136">
        <v>0</v>
      </c>
      <c r="L30778" s="136">
        <v>0</v>
      </c>
      <c r="M30778" s="136">
        <v>0</v>
      </c>
      <c r="N30778" s="141" t="s">
        <v>14501</v>
      </c>
      <c r="O30778" s="136">
        <v>0</v>
      </c>
      <c r="P30778" s="136">
        <v>0</v>
      </c>
      <c r="Q30778" s="136">
        <v>0</v>
      </c>
      <c r="R30778" s="136">
        <v>0</v>
      </c>
      <c r="S30778" s="136">
        <v>0</v>
      </c>
    </row>
    <row r="30779" spans="1:19" ht="11.25" thickBot="1" x14ac:dyDescent="0.2">
      <c r="A30779" s="112"/>
    </row>
    <row r="30780" spans="1:19" ht="11.25" thickBot="1" x14ac:dyDescent="0.2">
      <c r="A30780" s="106" t="s">
        <v>357</v>
      </c>
      <c r="B30780" s="106" t="s">
        <v>358</v>
      </c>
      <c r="C30780" s="146" t="s">
        <v>53</v>
      </c>
      <c r="D30780" s="146" t="s">
        <v>54</v>
      </c>
      <c r="E30780" s="146" t="s">
        <v>55</v>
      </c>
      <c r="F30780" s="146" t="s">
        <v>56</v>
      </c>
      <c r="G30780" s="146" t="s">
        <v>14507</v>
      </c>
      <c r="H30780" s="146" t="s">
        <v>57</v>
      </c>
      <c r="I30780" s="146" t="s">
        <v>59</v>
      </c>
      <c r="J30780" s="146" t="s">
        <v>14508</v>
      </c>
      <c r="K30780" s="146" t="s">
        <v>60</v>
      </c>
      <c r="L30780" s="146" t="s">
        <v>61</v>
      </c>
      <c r="M30780" s="146" t="s">
        <v>62</v>
      </c>
      <c r="N30780" s="146" t="s">
        <v>14509</v>
      </c>
      <c r="O30780" s="146" t="s">
        <v>63</v>
      </c>
      <c r="P30780" s="146" t="s">
        <v>64</v>
      </c>
      <c r="Q30780" s="146" t="s">
        <v>66</v>
      </c>
      <c r="R30780" s="146" t="s">
        <v>14510</v>
      </c>
      <c r="S30780" s="146" t="s">
        <v>67</v>
      </c>
    </row>
    <row r="30781" spans="1:19" ht="11.25" thickBot="1" x14ac:dyDescent="0.2">
      <c r="A30781" s="107">
        <v>1</v>
      </c>
      <c r="B30781" s="132">
        <v>0.61224537037037041</v>
      </c>
      <c r="C30781" s="108">
        <v>82.281000000000006</v>
      </c>
      <c r="D30781" s="108">
        <v>82.762</v>
      </c>
      <c r="E30781" s="108">
        <v>83.244</v>
      </c>
      <c r="F30781" s="108">
        <v>255.83099999999999</v>
      </c>
      <c r="G30781" s="108">
        <v>84.207999999999998</v>
      </c>
      <c r="H30781" s="108">
        <v>590.58500000000004</v>
      </c>
      <c r="I30781" s="108">
        <v>3785.6480000000001</v>
      </c>
      <c r="J30781" s="141" t="s">
        <v>14639</v>
      </c>
      <c r="K30781" s="141" t="s">
        <v>14500</v>
      </c>
      <c r="L30781" s="141" t="s">
        <v>14500</v>
      </c>
      <c r="M30781" s="108">
        <v>173.55699999999999</v>
      </c>
      <c r="N30781" s="108">
        <v>109.68300000000001</v>
      </c>
      <c r="O30781" s="108">
        <v>88.063000000000002</v>
      </c>
      <c r="P30781" s="108">
        <v>15616.549000000001</v>
      </c>
      <c r="Q30781" s="133">
        <v>0.37576999999999999</v>
      </c>
      <c r="R30781" s="141" t="s">
        <v>14500</v>
      </c>
      <c r="S30781" s="108">
        <v>2162.2800000000002</v>
      </c>
    </row>
    <row r="30782" spans="1:19" ht="11.25" thickBot="1" x14ac:dyDescent="0.2">
      <c r="A30782" s="112"/>
    </row>
    <row r="30783" spans="1:19" ht="11.25" thickBot="1" x14ac:dyDescent="0.2">
      <c r="A30783" s="135" t="s">
        <v>362</v>
      </c>
      <c r="B30783" s="112"/>
      <c r="C30783" s="136">
        <v>82.281000000000006</v>
      </c>
      <c r="D30783" s="136">
        <v>82.762</v>
      </c>
      <c r="E30783" s="136">
        <v>83.244</v>
      </c>
      <c r="F30783" s="136">
        <v>255.83099999999999</v>
      </c>
      <c r="G30783" s="136">
        <v>84.207999999999998</v>
      </c>
      <c r="H30783" s="136">
        <v>590.58500000000004</v>
      </c>
      <c r="I30783" s="136">
        <v>3785.6480000000001</v>
      </c>
      <c r="J30783" s="141" t="s">
        <v>14641</v>
      </c>
      <c r="K30783" s="141" t="s">
        <v>14501</v>
      </c>
      <c r="L30783" s="141" t="s">
        <v>14501</v>
      </c>
      <c r="M30783" s="136">
        <v>173.55699999999999</v>
      </c>
      <c r="N30783" s="136">
        <v>109.68300000000001</v>
      </c>
      <c r="O30783" s="136">
        <v>88.063000000000002</v>
      </c>
      <c r="P30783" s="136">
        <v>15616.549000000001</v>
      </c>
      <c r="Q30783" s="137">
        <v>0.37576999999999999</v>
      </c>
      <c r="R30783" s="141" t="s">
        <v>14501</v>
      </c>
      <c r="S30783" s="136">
        <v>2162.2800000000002</v>
      </c>
    </row>
    <row r="30784" spans="1:19" ht="11.25" thickBot="1" x14ac:dyDescent="0.2">
      <c r="A30784" s="112"/>
    </row>
    <row r="30785" spans="1:19" ht="11.25" thickBot="1" x14ac:dyDescent="0.2">
      <c r="A30785" s="138" t="s">
        <v>364</v>
      </c>
      <c r="B30785" s="112"/>
      <c r="C30785" s="136">
        <v>0</v>
      </c>
      <c r="D30785" s="136">
        <v>0</v>
      </c>
      <c r="E30785" s="136">
        <v>0</v>
      </c>
      <c r="F30785" s="136">
        <v>0</v>
      </c>
      <c r="G30785" s="136">
        <v>0</v>
      </c>
      <c r="H30785" s="136">
        <v>0</v>
      </c>
      <c r="I30785" s="136">
        <v>0</v>
      </c>
      <c r="J30785" s="141" t="s">
        <v>14501</v>
      </c>
      <c r="K30785" s="141" t="s">
        <v>14501</v>
      </c>
      <c r="L30785" s="141" t="s">
        <v>14501</v>
      </c>
      <c r="M30785" s="136">
        <v>0</v>
      </c>
      <c r="N30785" s="136">
        <v>0</v>
      </c>
      <c r="O30785" s="136">
        <v>0</v>
      </c>
      <c r="P30785" s="136">
        <v>0</v>
      </c>
      <c r="Q30785" s="140" t="s">
        <v>3713</v>
      </c>
      <c r="R30785" s="141" t="s">
        <v>14501</v>
      </c>
      <c r="S30785" s="136">
        <v>0</v>
      </c>
    </row>
    <row r="30786" spans="1:19" ht="11.25" thickBot="1" x14ac:dyDescent="0.2">
      <c r="A30786" s="112"/>
    </row>
    <row r="30787" spans="1:19" ht="11.25" thickBot="1" x14ac:dyDescent="0.2">
      <c r="A30787" s="139" t="s">
        <v>366</v>
      </c>
      <c r="B30787" s="112"/>
      <c r="C30787" s="136">
        <v>0</v>
      </c>
      <c r="D30787" s="136">
        <v>0</v>
      </c>
      <c r="E30787" s="136">
        <v>0</v>
      </c>
      <c r="F30787" s="136">
        <v>0</v>
      </c>
      <c r="G30787" s="136">
        <v>0</v>
      </c>
      <c r="H30787" s="136">
        <v>0</v>
      </c>
      <c r="I30787" s="136">
        <v>0</v>
      </c>
      <c r="J30787" s="141" t="s">
        <v>14501</v>
      </c>
      <c r="K30787" s="141" t="s">
        <v>14501</v>
      </c>
      <c r="L30787" s="141" t="s">
        <v>14501</v>
      </c>
      <c r="M30787" s="136">
        <v>0</v>
      </c>
      <c r="N30787" s="136">
        <v>0</v>
      </c>
      <c r="O30787" s="136">
        <v>0</v>
      </c>
      <c r="P30787" s="136">
        <v>0</v>
      </c>
      <c r="Q30787" s="140">
        <v>0</v>
      </c>
      <c r="R30787" s="141" t="s">
        <v>14501</v>
      </c>
      <c r="S30787" s="136">
        <v>0</v>
      </c>
    </row>
    <row r="30788" spans="1:19" ht="11.25" thickBot="1" x14ac:dyDescent="0.2">
      <c r="A30788" s="112"/>
    </row>
    <row r="30789" spans="1:19" ht="11.25" thickBot="1" x14ac:dyDescent="0.2">
      <c r="A30789" s="106" t="s">
        <v>357</v>
      </c>
      <c r="B30789" s="106" t="s">
        <v>358</v>
      </c>
      <c r="C30789" s="146" t="s">
        <v>68</v>
      </c>
      <c r="D30789" s="146" t="s">
        <v>14511</v>
      </c>
    </row>
    <row r="30790" spans="1:19" ht="11.25" thickBot="1" x14ac:dyDescent="0.2">
      <c r="A30790" s="107">
        <v>1</v>
      </c>
      <c r="B30790" s="132">
        <v>0.61224537037037041</v>
      </c>
      <c r="C30790" s="108">
        <v>464.65300000000002</v>
      </c>
      <c r="D30790" s="141" t="s">
        <v>14500</v>
      </c>
    </row>
    <row r="30791" spans="1:19" ht="11.25" thickBot="1" x14ac:dyDescent="0.2">
      <c r="A30791" s="112"/>
    </row>
    <row r="30792" spans="1:19" ht="11.25" thickBot="1" x14ac:dyDescent="0.2">
      <c r="A30792" s="135" t="s">
        <v>362</v>
      </c>
      <c r="B30792" s="112"/>
      <c r="C30792" s="136">
        <v>464.65300000000002</v>
      </c>
      <c r="D30792" s="141" t="s">
        <v>14501</v>
      </c>
    </row>
    <row r="30793" spans="1:19" ht="11.25" thickBot="1" x14ac:dyDescent="0.2">
      <c r="A30793" s="112"/>
    </row>
    <row r="30794" spans="1:19" ht="11.25" thickBot="1" x14ac:dyDescent="0.2">
      <c r="A30794" s="138" t="s">
        <v>364</v>
      </c>
      <c r="B30794" s="112"/>
      <c r="C30794" s="136">
        <v>0</v>
      </c>
      <c r="D30794" s="141" t="s">
        <v>14501</v>
      </c>
    </row>
    <row r="30795" spans="1:19" ht="11.25" thickBot="1" x14ac:dyDescent="0.2">
      <c r="A30795" s="112"/>
    </row>
    <row r="30796" spans="1:19" ht="11.25" thickBot="1" x14ac:dyDescent="0.2">
      <c r="A30796" s="139" t="s">
        <v>366</v>
      </c>
      <c r="B30796" s="112"/>
      <c r="C30796" s="136">
        <v>0</v>
      </c>
      <c r="D30796" s="141" t="s">
        <v>14501</v>
      </c>
    </row>
    <row r="30797" spans="1:19" ht="10.5" x14ac:dyDescent="0.15">
      <c r="A30797" s="112"/>
    </row>
    <row r="30798" spans="1:19" x14ac:dyDescent="0.15">
      <c r="A30798" s="129"/>
      <c r="B30798" s="86" t="s">
        <v>2691</v>
      </c>
    </row>
    <row r="30799" spans="1:19" ht="9.75" thickBot="1" x14ac:dyDescent="0.2">
      <c r="A30799" s="81" t="s">
        <v>5871</v>
      </c>
    </row>
    <row r="30800" spans="1:19" ht="11.25" thickBot="1" x14ac:dyDescent="0.2">
      <c r="A30800" s="106" t="s">
        <v>357</v>
      </c>
      <c r="B30800" s="106" t="s">
        <v>358</v>
      </c>
      <c r="C30800" s="146" t="s">
        <v>14494</v>
      </c>
      <c r="D30800" s="146" t="s">
        <v>14495</v>
      </c>
      <c r="E30800" s="146" t="s">
        <v>14496</v>
      </c>
      <c r="F30800" s="146" t="s">
        <v>0</v>
      </c>
      <c r="G30800" s="146" t="s">
        <v>1</v>
      </c>
      <c r="H30800" s="146" t="s">
        <v>2</v>
      </c>
      <c r="I30800" s="146" t="s">
        <v>14497</v>
      </c>
      <c r="J30800" s="146" t="s">
        <v>3</v>
      </c>
      <c r="K30800" s="146" t="s">
        <v>14498</v>
      </c>
      <c r="L30800" s="146" t="s">
        <v>7</v>
      </c>
      <c r="M30800" s="146" t="s">
        <v>14499</v>
      </c>
      <c r="N30800" s="146" t="s">
        <v>10</v>
      </c>
      <c r="O30800" s="146" t="s">
        <v>11</v>
      </c>
      <c r="P30800" s="146" t="s">
        <v>12</v>
      </c>
      <c r="Q30800" s="146" t="s">
        <v>13</v>
      </c>
      <c r="R30800" s="146" t="s">
        <v>14</v>
      </c>
      <c r="S30800" s="146" t="s">
        <v>15</v>
      </c>
    </row>
    <row r="30801" spans="1:19" ht="11.25" thickBot="1" x14ac:dyDescent="0.2">
      <c r="A30801" s="107">
        <v>1</v>
      </c>
      <c r="B30801" s="132">
        <v>0.61738425925925922</v>
      </c>
      <c r="C30801" s="141" t="s">
        <v>14500</v>
      </c>
      <c r="D30801" s="141" t="s">
        <v>14500</v>
      </c>
      <c r="E30801" s="108">
        <v>166.64500000000001</v>
      </c>
      <c r="F30801" s="108">
        <v>10162.306</v>
      </c>
      <c r="G30801" s="108">
        <v>68843.027000000002</v>
      </c>
      <c r="H30801" s="108">
        <v>2094.8820000000001</v>
      </c>
      <c r="I30801" s="108">
        <v>-85.350999999999999</v>
      </c>
      <c r="J30801" s="108">
        <v>545.38699999999994</v>
      </c>
      <c r="K30801" s="108">
        <v>-174.625</v>
      </c>
      <c r="L30801" s="133">
        <v>0.61119999999999997</v>
      </c>
      <c r="M30801" s="108">
        <v>184.69499999999999</v>
      </c>
      <c r="N30801" s="108">
        <v>-49.884</v>
      </c>
      <c r="O30801" s="108">
        <v>295.71100000000001</v>
      </c>
      <c r="P30801" s="108">
        <v>37073.860999999997</v>
      </c>
      <c r="Q30801" s="108">
        <v>260505.06</v>
      </c>
      <c r="R30801" s="108">
        <v>471.57100000000003</v>
      </c>
      <c r="S30801" s="108">
        <v>1379.66</v>
      </c>
    </row>
    <row r="30802" spans="1:19" ht="11.25" thickBot="1" x14ac:dyDescent="0.2">
      <c r="A30802" s="112"/>
    </row>
    <row r="30803" spans="1:19" ht="11.25" thickBot="1" x14ac:dyDescent="0.2">
      <c r="A30803" s="135" t="s">
        <v>362</v>
      </c>
      <c r="B30803" s="112"/>
      <c r="C30803" s="141" t="s">
        <v>14501</v>
      </c>
      <c r="D30803" s="141" t="s">
        <v>14501</v>
      </c>
      <c r="E30803" s="136">
        <v>166.64500000000001</v>
      </c>
      <c r="F30803" s="136">
        <v>10162.306</v>
      </c>
      <c r="G30803" s="136">
        <v>68843.027000000002</v>
      </c>
      <c r="H30803" s="136">
        <v>2094.8820000000001</v>
      </c>
      <c r="I30803" s="136">
        <v>-85.350999999999999</v>
      </c>
      <c r="J30803" s="136">
        <v>545.38699999999994</v>
      </c>
      <c r="K30803" s="136">
        <v>-174.625</v>
      </c>
      <c r="L30803" s="137">
        <v>0.61119999999999997</v>
      </c>
      <c r="M30803" s="136">
        <v>184.69499999999999</v>
      </c>
      <c r="N30803" s="136">
        <v>-49.884</v>
      </c>
      <c r="O30803" s="136">
        <v>295.71100000000001</v>
      </c>
      <c r="P30803" s="136">
        <v>37073.860999999997</v>
      </c>
      <c r="Q30803" s="136">
        <v>260505.06</v>
      </c>
      <c r="R30803" s="136">
        <v>471.57100000000003</v>
      </c>
      <c r="S30803" s="136">
        <v>1379.66</v>
      </c>
    </row>
    <row r="30804" spans="1:19" ht="11.25" thickBot="1" x14ac:dyDescent="0.2">
      <c r="A30804" s="112"/>
    </row>
    <row r="30805" spans="1:19" ht="11.25" thickBot="1" x14ac:dyDescent="0.2">
      <c r="A30805" s="138" t="s">
        <v>364</v>
      </c>
      <c r="B30805" s="112"/>
      <c r="C30805" s="141" t="s">
        <v>14501</v>
      </c>
      <c r="D30805" s="141" t="s">
        <v>14501</v>
      </c>
      <c r="E30805" s="136">
        <v>0</v>
      </c>
      <c r="F30805" s="136">
        <v>0</v>
      </c>
      <c r="G30805" s="136">
        <v>0</v>
      </c>
      <c r="H30805" s="136">
        <v>0</v>
      </c>
      <c r="I30805" s="136">
        <v>0</v>
      </c>
      <c r="J30805" s="136">
        <v>0</v>
      </c>
      <c r="K30805" s="136">
        <v>0</v>
      </c>
      <c r="L30805" s="140" t="s">
        <v>3713</v>
      </c>
      <c r="M30805" s="136">
        <v>0</v>
      </c>
      <c r="N30805" s="136">
        <v>0</v>
      </c>
      <c r="O30805" s="136">
        <v>0</v>
      </c>
      <c r="P30805" s="136">
        <v>0</v>
      </c>
      <c r="Q30805" s="136">
        <v>0</v>
      </c>
      <c r="R30805" s="136">
        <v>0</v>
      </c>
      <c r="S30805" s="136">
        <v>0</v>
      </c>
    </row>
    <row r="30806" spans="1:19" ht="11.25" thickBot="1" x14ac:dyDescent="0.2">
      <c r="A30806" s="112"/>
    </row>
    <row r="30807" spans="1:19" ht="11.25" thickBot="1" x14ac:dyDescent="0.2">
      <c r="A30807" s="139" t="s">
        <v>366</v>
      </c>
      <c r="B30807" s="112"/>
      <c r="C30807" s="141" t="s">
        <v>14501</v>
      </c>
      <c r="D30807" s="141" t="s">
        <v>14501</v>
      </c>
      <c r="E30807" s="136">
        <v>0</v>
      </c>
      <c r="F30807" s="136">
        <v>0</v>
      </c>
      <c r="G30807" s="136">
        <v>0</v>
      </c>
      <c r="H30807" s="136">
        <v>0</v>
      </c>
      <c r="I30807" s="136">
        <v>0</v>
      </c>
      <c r="J30807" s="136">
        <v>0</v>
      </c>
      <c r="K30807" s="136">
        <v>0</v>
      </c>
      <c r="L30807" s="140">
        <v>0</v>
      </c>
      <c r="M30807" s="136">
        <v>0</v>
      </c>
      <c r="N30807" s="136">
        <v>0</v>
      </c>
      <c r="O30807" s="136">
        <v>0</v>
      </c>
      <c r="P30807" s="136">
        <v>0</v>
      </c>
      <c r="Q30807" s="136">
        <v>0</v>
      </c>
      <c r="R30807" s="136">
        <v>0</v>
      </c>
      <c r="S30807" s="136">
        <v>0</v>
      </c>
    </row>
    <row r="30808" spans="1:19" ht="11.25" thickBot="1" x14ac:dyDescent="0.2">
      <c r="A30808" s="112"/>
    </row>
    <row r="30809" spans="1:19" ht="11.25" thickBot="1" x14ac:dyDescent="0.2">
      <c r="A30809" s="106" t="s">
        <v>357</v>
      </c>
      <c r="B30809" s="106" t="s">
        <v>358</v>
      </c>
      <c r="C30809" s="146" t="s">
        <v>16</v>
      </c>
      <c r="D30809" s="146" t="s">
        <v>14502</v>
      </c>
      <c r="E30809" s="146" t="s">
        <v>14503</v>
      </c>
      <c r="F30809" s="146" t="s">
        <v>20</v>
      </c>
      <c r="G30809" s="146" t="s">
        <v>21</v>
      </c>
      <c r="H30809" s="146" t="s">
        <v>22</v>
      </c>
      <c r="I30809" s="146" t="s">
        <v>23</v>
      </c>
      <c r="J30809" s="146" t="s">
        <v>24</v>
      </c>
      <c r="K30809" s="146" t="s">
        <v>26</v>
      </c>
      <c r="L30809" s="146" t="s">
        <v>14504</v>
      </c>
      <c r="M30809" s="146" t="s">
        <v>27</v>
      </c>
      <c r="N30809" s="146" t="s">
        <v>28</v>
      </c>
      <c r="O30809" s="146" t="s">
        <v>29</v>
      </c>
      <c r="P30809" s="146" t="s">
        <v>30</v>
      </c>
      <c r="Q30809" s="146" t="s">
        <v>14505</v>
      </c>
      <c r="R30809" s="146" t="s">
        <v>32</v>
      </c>
      <c r="S30809" s="146" t="s">
        <v>33</v>
      </c>
    </row>
    <row r="30810" spans="1:19" ht="11.25" thickBot="1" x14ac:dyDescent="0.2">
      <c r="A30810" s="107">
        <v>1</v>
      </c>
      <c r="B30810" s="132">
        <v>0.61738425925925922</v>
      </c>
      <c r="C30810" s="108">
        <v>11101.499</v>
      </c>
      <c r="D30810" s="108">
        <v>3533.942</v>
      </c>
      <c r="E30810" s="141" t="s">
        <v>14500</v>
      </c>
      <c r="F30810" s="133">
        <v>0.50287000000000004</v>
      </c>
      <c r="G30810" s="141" t="s">
        <v>14633</v>
      </c>
      <c r="H30810" s="141" t="s">
        <v>14634</v>
      </c>
      <c r="I30810" s="108">
        <v>6991.3</v>
      </c>
      <c r="J30810" s="108">
        <v>36974.002999999997</v>
      </c>
      <c r="K30810" s="133">
        <v>0.51885000000000003</v>
      </c>
      <c r="L30810" s="108">
        <v>478.14600000000002</v>
      </c>
      <c r="M30810" s="108">
        <v>220.42500000000001</v>
      </c>
      <c r="N30810" s="108">
        <v>134.13800000000001</v>
      </c>
      <c r="O30810" s="141" t="s">
        <v>14500</v>
      </c>
      <c r="P30810" s="141" t="s">
        <v>14500</v>
      </c>
      <c r="Q30810" s="108">
        <v>-308.69299999999998</v>
      </c>
      <c r="R30810" s="108">
        <v>165.661</v>
      </c>
      <c r="S30810" s="108">
        <v>124.334</v>
      </c>
    </row>
    <row r="30811" spans="1:19" ht="11.25" thickBot="1" x14ac:dyDescent="0.2">
      <c r="A30811" s="112"/>
    </row>
    <row r="30812" spans="1:19" ht="11.25" thickBot="1" x14ac:dyDescent="0.2">
      <c r="A30812" s="135" t="s">
        <v>362</v>
      </c>
      <c r="B30812" s="112"/>
      <c r="C30812" s="136">
        <v>11101.499</v>
      </c>
      <c r="D30812" s="136">
        <v>3533.942</v>
      </c>
      <c r="E30812" s="141" t="s">
        <v>14501</v>
      </c>
      <c r="F30812" s="137">
        <v>0.50287000000000004</v>
      </c>
      <c r="G30812" s="141" t="s">
        <v>14635</v>
      </c>
      <c r="H30812" s="141" t="s">
        <v>14636</v>
      </c>
      <c r="I30812" s="136">
        <v>6991.3</v>
      </c>
      <c r="J30812" s="136">
        <v>36974.002999999997</v>
      </c>
      <c r="K30812" s="137">
        <v>0.51885000000000003</v>
      </c>
      <c r="L30812" s="136">
        <v>478.14600000000002</v>
      </c>
      <c r="M30812" s="136">
        <v>220.42500000000001</v>
      </c>
      <c r="N30812" s="136">
        <v>134.13800000000001</v>
      </c>
      <c r="O30812" s="141" t="s">
        <v>14501</v>
      </c>
      <c r="P30812" s="141" t="s">
        <v>14501</v>
      </c>
      <c r="Q30812" s="136">
        <v>-308.69299999999998</v>
      </c>
      <c r="R30812" s="136">
        <v>165.661</v>
      </c>
      <c r="S30812" s="136">
        <v>124.334</v>
      </c>
    </row>
    <row r="30813" spans="1:19" ht="11.25" thickBot="1" x14ac:dyDescent="0.2">
      <c r="A30813" s="112"/>
    </row>
    <row r="30814" spans="1:19" ht="11.25" thickBot="1" x14ac:dyDescent="0.2">
      <c r="A30814" s="138" t="s">
        <v>364</v>
      </c>
      <c r="B30814" s="112"/>
      <c r="C30814" s="136">
        <v>0</v>
      </c>
      <c r="D30814" s="136">
        <v>0</v>
      </c>
      <c r="E30814" s="141" t="s">
        <v>14501</v>
      </c>
      <c r="F30814" s="140" t="s">
        <v>3713</v>
      </c>
      <c r="G30814" s="141" t="s">
        <v>14501</v>
      </c>
      <c r="H30814" s="141" t="s">
        <v>14501</v>
      </c>
      <c r="I30814" s="136">
        <v>0</v>
      </c>
      <c r="J30814" s="136">
        <v>0</v>
      </c>
      <c r="K30814" s="140" t="s">
        <v>3713</v>
      </c>
      <c r="L30814" s="136">
        <v>0</v>
      </c>
      <c r="M30814" s="136">
        <v>0</v>
      </c>
      <c r="N30814" s="136">
        <v>0</v>
      </c>
      <c r="O30814" s="141" t="s">
        <v>14501</v>
      </c>
      <c r="P30814" s="141" t="s">
        <v>14501</v>
      </c>
      <c r="Q30814" s="136">
        <v>0</v>
      </c>
      <c r="R30814" s="136">
        <v>0</v>
      </c>
      <c r="S30814" s="136">
        <v>0</v>
      </c>
    </row>
    <row r="30815" spans="1:19" ht="11.25" thickBot="1" x14ac:dyDescent="0.2">
      <c r="A30815" s="112"/>
    </row>
    <row r="30816" spans="1:19" ht="11.25" thickBot="1" x14ac:dyDescent="0.2">
      <c r="A30816" s="139" t="s">
        <v>366</v>
      </c>
      <c r="B30816" s="112"/>
      <c r="C30816" s="136">
        <v>0</v>
      </c>
      <c r="D30816" s="136">
        <v>0</v>
      </c>
      <c r="E30816" s="141" t="s">
        <v>14501</v>
      </c>
      <c r="F30816" s="140">
        <v>0</v>
      </c>
      <c r="G30816" s="141" t="s">
        <v>14501</v>
      </c>
      <c r="H30816" s="141" t="s">
        <v>14501</v>
      </c>
      <c r="I30816" s="136">
        <v>0</v>
      </c>
      <c r="J30816" s="136">
        <v>0</v>
      </c>
      <c r="K30816" s="140">
        <v>0</v>
      </c>
      <c r="L30816" s="136">
        <v>0</v>
      </c>
      <c r="M30816" s="136">
        <v>0</v>
      </c>
      <c r="N30816" s="136">
        <v>0</v>
      </c>
      <c r="O30816" s="141" t="s">
        <v>14501</v>
      </c>
      <c r="P30816" s="141" t="s">
        <v>14501</v>
      </c>
      <c r="Q30816" s="136">
        <v>0</v>
      </c>
      <c r="R30816" s="136">
        <v>0</v>
      </c>
      <c r="S30816" s="136">
        <v>0</v>
      </c>
    </row>
    <row r="30817" spans="1:19" ht="11.25" thickBot="1" x14ac:dyDescent="0.2">
      <c r="A30817" s="112"/>
    </row>
    <row r="30818" spans="1:19" ht="11.25" thickBot="1" x14ac:dyDescent="0.2">
      <c r="A30818" s="106" t="s">
        <v>357</v>
      </c>
      <c r="B30818" s="106" t="s">
        <v>358</v>
      </c>
      <c r="C30818" s="146" t="s">
        <v>35</v>
      </c>
      <c r="D30818" s="146" t="s">
        <v>36</v>
      </c>
      <c r="E30818" s="146" t="s">
        <v>14506</v>
      </c>
      <c r="F30818" s="146" t="s">
        <v>38</v>
      </c>
      <c r="G30818" s="146" t="s">
        <v>39</v>
      </c>
      <c r="H30818" s="146" t="s">
        <v>41</v>
      </c>
      <c r="I30818" s="146" t="s">
        <v>42</v>
      </c>
      <c r="J30818" s="146" t="s">
        <v>43</v>
      </c>
      <c r="K30818" s="146" t="s">
        <v>44</v>
      </c>
      <c r="L30818" s="146" t="s">
        <v>45</v>
      </c>
      <c r="M30818" s="146" t="s">
        <v>46</v>
      </c>
      <c r="N30818" s="146" t="s">
        <v>47</v>
      </c>
      <c r="O30818" s="146" t="s">
        <v>48</v>
      </c>
      <c r="P30818" s="146" t="s">
        <v>49</v>
      </c>
      <c r="Q30818" s="146" t="s">
        <v>50</v>
      </c>
      <c r="R30818" s="146" t="s">
        <v>51</v>
      </c>
      <c r="S30818" s="146" t="s">
        <v>52</v>
      </c>
    </row>
    <row r="30819" spans="1:19" ht="11.25" thickBot="1" x14ac:dyDescent="0.2">
      <c r="A30819" s="107">
        <v>1</v>
      </c>
      <c r="B30819" s="132">
        <v>0.61738425925925922</v>
      </c>
      <c r="C30819" s="133">
        <v>0.43583</v>
      </c>
      <c r="D30819" s="108">
        <v>299.20800000000003</v>
      </c>
      <c r="E30819" s="108">
        <v>128.99100000000001</v>
      </c>
      <c r="F30819" s="141" t="s">
        <v>14500</v>
      </c>
      <c r="G30819" s="108">
        <v>286.06200000000001</v>
      </c>
      <c r="H30819" s="108">
        <v>20172.805</v>
      </c>
      <c r="I30819" s="108">
        <v>1802.93</v>
      </c>
      <c r="J30819" s="108">
        <v>5393.96</v>
      </c>
      <c r="K30819" s="108">
        <v>804.32799999999997</v>
      </c>
      <c r="L30819" s="108">
        <v>348.80099999999999</v>
      </c>
      <c r="M30819" s="108">
        <v>101.679</v>
      </c>
      <c r="N30819" s="108">
        <v>82.254000000000005</v>
      </c>
      <c r="O30819" s="141" t="s">
        <v>14500</v>
      </c>
      <c r="P30819" s="108">
        <v>311.87</v>
      </c>
      <c r="Q30819" s="108">
        <v>511.94799999999998</v>
      </c>
      <c r="R30819" s="108">
        <v>326.96499999999997</v>
      </c>
      <c r="S30819" s="108">
        <v>661.80100000000004</v>
      </c>
    </row>
    <row r="30820" spans="1:19" ht="11.25" thickBot="1" x14ac:dyDescent="0.2">
      <c r="A30820" s="112"/>
    </row>
    <row r="30821" spans="1:19" ht="11.25" thickBot="1" x14ac:dyDescent="0.2">
      <c r="A30821" s="135" t="s">
        <v>362</v>
      </c>
      <c r="B30821" s="112"/>
      <c r="C30821" s="137">
        <v>0.43583</v>
      </c>
      <c r="D30821" s="136">
        <v>299.20800000000003</v>
      </c>
      <c r="E30821" s="136">
        <v>128.99100000000001</v>
      </c>
      <c r="F30821" s="141" t="s">
        <v>14501</v>
      </c>
      <c r="G30821" s="136">
        <v>286.06200000000001</v>
      </c>
      <c r="H30821" s="136">
        <v>20172.805</v>
      </c>
      <c r="I30821" s="136">
        <v>1802.93</v>
      </c>
      <c r="J30821" s="136">
        <v>5393.96</v>
      </c>
      <c r="K30821" s="136">
        <v>804.32799999999997</v>
      </c>
      <c r="L30821" s="136">
        <v>348.80099999999999</v>
      </c>
      <c r="M30821" s="136">
        <v>101.679</v>
      </c>
      <c r="N30821" s="136">
        <v>82.254000000000005</v>
      </c>
      <c r="O30821" s="141" t="s">
        <v>14501</v>
      </c>
      <c r="P30821" s="136">
        <v>311.87</v>
      </c>
      <c r="Q30821" s="136">
        <v>511.94799999999998</v>
      </c>
      <c r="R30821" s="136">
        <v>326.96499999999997</v>
      </c>
      <c r="S30821" s="136">
        <v>661.80100000000004</v>
      </c>
    </row>
    <row r="30822" spans="1:19" ht="11.25" thickBot="1" x14ac:dyDescent="0.2">
      <c r="A30822" s="112"/>
    </row>
    <row r="30823" spans="1:19" ht="11.25" thickBot="1" x14ac:dyDescent="0.2">
      <c r="A30823" s="138" t="s">
        <v>364</v>
      </c>
      <c r="B30823" s="112"/>
      <c r="C30823" s="140" t="s">
        <v>3713</v>
      </c>
      <c r="D30823" s="136">
        <v>0</v>
      </c>
      <c r="E30823" s="136">
        <v>0</v>
      </c>
      <c r="F30823" s="141" t="s">
        <v>14501</v>
      </c>
      <c r="G30823" s="136">
        <v>0</v>
      </c>
      <c r="H30823" s="136">
        <v>0</v>
      </c>
      <c r="I30823" s="136">
        <v>0</v>
      </c>
      <c r="J30823" s="136">
        <v>0</v>
      </c>
      <c r="K30823" s="136">
        <v>0</v>
      </c>
      <c r="L30823" s="136">
        <v>0</v>
      </c>
      <c r="M30823" s="136">
        <v>0</v>
      </c>
      <c r="N30823" s="136">
        <v>0</v>
      </c>
      <c r="O30823" s="141" t="s">
        <v>14501</v>
      </c>
      <c r="P30823" s="136">
        <v>0</v>
      </c>
      <c r="Q30823" s="136">
        <v>0</v>
      </c>
      <c r="R30823" s="136">
        <v>0</v>
      </c>
      <c r="S30823" s="136">
        <v>0</v>
      </c>
    </row>
    <row r="30824" spans="1:19" ht="11.25" thickBot="1" x14ac:dyDescent="0.2">
      <c r="A30824" s="112"/>
    </row>
    <row r="30825" spans="1:19" ht="11.25" thickBot="1" x14ac:dyDescent="0.2">
      <c r="A30825" s="139" t="s">
        <v>366</v>
      </c>
      <c r="B30825" s="112"/>
      <c r="C30825" s="140">
        <v>0</v>
      </c>
      <c r="D30825" s="136">
        <v>0</v>
      </c>
      <c r="E30825" s="136">
        <v>0</v>
      </c>
      <c r="F30825" s="141" t="s">
        <v>14501</v>
      </c>
      <c r="G30825" s="136">
        <v>0</v>
      </c>
      <c r="H30825" s="136">
        <v>0</v>
      </c>
      <c r="I30825" s="136">
        <v>0</v>
      </c>
      <c r="J30825" s="136">
        <v>0</v>
      </c>
      <c r="K30825" s="136">
        <v>0</v>
      </c>
      <c r="L30825" s="136">
        <v>0</v>
      </c>
      <c r="M30825" s="136">
        <v>0</v>
      </c>
      <c r="N30825" s="136">
        <v>0</v>
      </c>
      <c r="O30825" s="141" t="s">
        <v>14501</v>
      </c>
      <c r="P30825" s="136">
        <v>0</v>
      </c>
      <c r="Q30825" s="136">
        <v>0</v>
      </c>
      <c r="R30825" s="136">
        <v>0</v>
      </c>
      <c r="S30825" s="136">
        <v>0</v>
      </c>
    </row>
    <row r="30826" spans="1:19" ht="11.25" thickBot="1" x14ac:dyDescent="0.2">
      <c r="A30826" s="112"/>
    </row>
    <row r="30827" spans="1:19" ht="11.25" thickBot="1" x14ac:dyDescent="0.2">
      <c r="A30827" s="106" t="s">
        <v>357</v>
      </c>
      <c r="B30827" s="106" t="s">
        <v>358</v>
      </c>
      <c r="C30827" s="146" t="s">
        <v>53</v>
      </c>
      <c r="D30827" s="146" t="s">
        <v>54</v>
      </c>
      <c r="E30827" s="146" t="s">
        <v>55</v>
      </c>
      <c r="F30827" s="146" t="s">
        <v>56</v>
      </c>
      <c r="G30827" s="146" t="s">
        <v>14507</v>
      </c>
      <c r="H30827" s="146" t="s">
        <v>57</v>
      </c>
      <c r="I30827" s="146" t="s">
        <v>59</v>
      </c>
      <c r="J30827" s="146" t="s">
        <v>14508</v>
      </c>
      <c r="K30827" s="146" t="s">
        <v>60</v>
      </c>
      <c r="L30827" s="146" t="s">
        <v>61</v>
      </c>
      <c r="M30827" s="146" t="s">
        <v>62</v>
      </c>
      <c r="N30827" s="146" t="s">
        <v>14509</v>
      </c>
      <c r="O30827" s="146" t="s">
        <v>63</v>
      </c>
      <c r="P30827" s="146" t="s">
        <v>64</v>
      </c>
      <c r="Q30827" s="146" t="s">
        <v>66</v>
      </c>
      <c r="R30827" s="146" t="s">
        <v>14510</v>
      </c>
      <c r="S30827" s="146" t="s">
        <v>67</v>
      </c>
    </row>
    <row r="30828" spans="1:19" ht="11.25" thickBot="1" x14ac:dyDescent="0.2">
      <c r="A30828" s="107">
        <v>1</v>
      </c>
      <c r="B30828" s="132">
        <v>0.61738425925925922</v>
      </c>
      <c r="C30828" s="108">
        <v>84.683999999999997</v>
      </c>
      <c r="D30828" s="108">
        <v>260.149</v>
      </c>
      <c r="E30828" s="141" t="s">
        <v>14500</v>
      </c>
      <c r="F30828" s="108">
        <v>358.54599999999999</v>
      </c>
      <c r="G30828" s="141" t="s">
        <v>14500</v>
      </c>
      <c r="H30828" s="108">
        <v>505.50700000000001</v>
      </c>
      <c r="I30828" s="108">
        <v>2816.8969999999999</v>
      </c>
      <c r="J30828" s="141" t="s">
        <v>14639</v>
      </c>
      <c r="K30828" s="141" t="s">
        <v>14500</v>
      </c>
      <c r="L30828" s="141" t="s">
        <v>14500</v>
      </c>
      <c r="M30828" s="108">
        <v>266.80799999999999</v>
      </c>
      <c r="N30828" s="108">
        <v>64.55</v>
      </c>
      <c r="O30828" s="108">
        <v>90.150999999999996</v>
      </c>
      <c r="P30828" s="108">
        <v>15597.313</v>
      </c>
      <c r="Q30828" s="133">
        <v>0.36728</v>
      </c>
      <c r="R30828" s="141" t="s">
        <v>14500</v>
      </c>
      <c r="S30828" s="108">
        <v>1758.49</v>
      </c>
    </row>
    <row r="30829" spans="1:19" ht="11.25" thickBot="1" x14ac:dyDescent="0.2">
      <c r="A30829" s="112"/>
    </row>
    <row r="30830" spans="1:19" ht="11.25" thickBot="1" x14ac:dyDescent="0.2">
      <c r="A30830" s="135" t="s">
        <v>362</v>
      </c>
      <c r="B30830" s="112"/>
      <c r="C30830" s="136">
        <v>84.683999999999997</v>
      </c>
      <c r="D30830" s="136">
        <v>260.149</v>
      </c>
      <c r="E30830" s="141" t="s">
        <v>14501</v>
      </c>
      <c r="F30830" s="136">
        <v>358.54599999999999</v>
      </c>
      <c r="G30830" s="141" t="s">
        <v>14501</v>
      </c>
      <c r="H30830" s="136">
        <v>505.50700000000001</v>
      </c>
      <c r="I30830" s="136">
        <v>2816.8969999999999</v>
      </c>
      <c r="J30830" s="141" t="s">
        <v>14641</v>
      </c>
      <c r="K30830" s="141" t="s">
        <v>14501</v>
      </c>
      <c r="L30830" s="141" t="s">
        <v>14501</v>
      </c>
      <c r="M30830" s="136">
        <v>266.80799999999999</v>
      </c>
      <c r="N30830" s="136">
        <v>64.55</v>
      </c>
      <c r="O30830" s="136">
        <v>90.150999999999996</v>
      </c>
      <c r="P30830" s="136">
        <v>15597.313</v>
      </c>
      <c r="Q30830" s="137">
        <v>0.36728</v>
      </c>
      <c r="R30830" s="141" t="s">
        <v>14501</v>
      </c>
      <c r="S30830" s="136">
        <v>1758.49</v>
      </c>
    </row>
    <row r="30831" spans="1:19" ht="11.25" thickBot="1" x14ac:dyDescent="0.2">
      <c r="A30831" s="112"/>
    </row>
    <row r="30832" spans="1:19" ht="11.25" thickBot="1" x14ac:dyDescent="0.2">
      <c r="A30832" s="138" t="s">
        <v>364</v>
      </c>
      <c r="B30832" s="112"/>
      <c r="C30832" s="136">
        <v>0</v>
      </c>
      <c r="D30832" s="136">
        <v>0</v>
      </c>
      <c r="E30832" s="141" t="s">
        <v>14501</v>
      </c>
      <c r="F30832" s="136">
        <v>0</v>
      </c>
      <c r="G30832" s="141" t="s">
        <v>14501</v>
      </c>
      <c r="H30832" s="136">
        <v>0</v>
      </c>
      <c r="I30832" s="136">
        <v>0</v>
      </c>
      <c r="J30832" s="141" t="s">
        <v>14501</v>
      </c>
      <c r="K30832" s="141" t="s">
        <v>14501</v>
      </c>
      <c r="L30832" s="141" t="s">
        <v>14501</v>
      </c>
      <c r="M30832" s="136">
        <v>0</v>
      </c>
      <c r="N30832" s="136">
        <v>0</v>
      </c>
      <c r="O30832" s="136">
        <v>0</v>
      </c>
      <c r="P30832" s="136">
        <v>0</v>
      </c>
      <c r="Q30832" s="140" t="s">
        <v>3713</v>
      </c>
      <c r="R30832" s="141" t="s">
        <v>14501</v>
      </c>
      <c r="S30832" s="136">
        <v>0</v>
      </c>
    </row>
    <row r="30833" spans="1:19" ht="11.25" thickBot="1" x14ac:dyDescent="0.2">
      <c r="A30833" s="112"/>
    </row>
    <row r="30834" spans="1:19" ht="11.25" thickBot="1" x14ac:dyDescent="0.2">
      <c r="A30834" s="139" t="s">
        <v>366</v>
      </c>
      <c r="B30834" s="112"/>
      <c r="C30834" s="136">
        <v>0</v>
      </c>
      <c r="D30834" s="136">
        <v>0</v>
      </c>
      <c r="E30834" s="141" t="s">
        <v>14501</v>
      </c>
      <c r="F30834" s="136">
        <v>0</v>
      </c>
      <c r="G30834" s="141" t="s">
        <v>14501</v>
      </c>
      <c r="H30834" s="136">
        <v>0</v>
      </c>
      <c r="I30834" s="136">
        <v>0</v>
      </c>
      <c r="J30834" s="141" t="s">
        <v>14501</v>
      </c>
      <c r="K30834" s="141" t="s">
        <v>14501</v>
      </c>
      <c r="L30834" s="141" t="s">
        <v>14501</v>
      </c>
      <c r="M30834" s="136">
        <v>0</v>
      </c>
      <c r="N30834" s="136">
        <v>0</v>
      </c>
      <c r="O30834" s="136">
        <v>0</v>
      </c>
      <c r="P30834" s="136">
        <v>0</v>
      </c>
      <c r="Q30834" s="140">
        <v>0</v>
      </c>
      <c r="R30834" s="141" t="s">
        <v>14501</v>
      </c>
      <c r="S30834" s="136">
        <v>0</v>
      </c>
    </row>
    <row r="30835" spans="1:19" ht="11.25" thickBot="1" x14ac:dyDescent="0.2">
      <c r="A30835" s="112"/>
    </row>
    <row r="30836" spans="1:19" ht="11.25" thickBot="1" x14ac:dyDescent="0.2">
      <c r="A30836" s="106" t="s">
        <v>357</v>
      </c>
      <c r="B30836" s="106" t="s">
        <v>358</v>
      </c>
      <c r="C30836" s="146" t="s">
        <v>68</v>
      </c>
      <c r="D30836" s="146" t="s">
        <v>14511</v>
      </c>
    </row>
    <row r="30837" spans="1:19" ht="11.25" thickBot="1" x14ac:dyDescent="0.2">
      <c r="A30837" s="107">
        <v>1</v>
      </c>
      <c r="B30837" s="132">
        <v>0.61738425925925922</v>
      </c>
      <c r="C30837" s="108">
        <v>510.51799999999997</v>
      </c>
      <c r="D30837" s="141" t="s">
        <v>14500</v>
      </c>
    </row>
    <row r="30838" spans="1:19" ht="11.25" thickBot="1" x14ac:dyDescent="0.2">
      <c r="A30838" s="112"/>
    </row>
    <row r="30839" spans="1:19" ht="11.25" thickBot="1" x14ac:dyDescent="0.2">
      <c r="A30839" s="135" t="s">
        <v>362</v>
      </c>
      <c r="B30839" s="112"/>
      <c r="C30839" s="136">
        <v>510.51799999999997</v>
      </c>
      <c r="D30839" s="141" t="s">
        <v>14501</v>
      </c>
    </row>
    <row r="30840" spans="1:19" ht="11.25" thickBot="1" x14ac:dyDescent="0.2">
      <c r="A30840" s="112"/>
    </row>
    <row r="30841" spans="1:19" ht="11.25" thickBot="1" x14ac:dyDescent="0.2">
      <c r="A30841" s="138" t="s">
        <v>364</v>
      </c>
      <c r="B30841" s="112"/>
      <c r="C30841" s="136">
        <v>0</v>
      </c>
      <c r="D30841" s="141" t="s">
        <v>14501</v>
      </c>
    </row>
    <row r="30842" spans="1:19" ht="11.25" thickBot="1" x14ac:dyDescent="0.2">
      <c r="A30842" s="112"/>
    </row>
    <row r="30843" spans="1:19" ht="11.25" thickBot="1" x14ac:dyDescent="0.2">
      <c r="A30843" s="139" t="s">
        <v>366</v>
      </c>
      <c r="B30843" s="112"/>
      <c r="C30843" s="136">
        <v>0</v>
      </c>
      <c r="D30843" s="141" t="s">
        <v>14501</v>
      </c>
    </row>
    <row r="30844" spans="1:19" ht="10.5" x14ac:dyDescent="0.15">
      <c r="A30844" s="112"/>
    </row>
    <row r="30845" spans="1:19" x14ac:dyDescent="0.15">
      <c r="A30845" s="129"/>
      <c r="B30845" s="86" t="s">
        <v>2757</v>
      </c>
    </row>
    <row r="30846" spans="1:19" ht="9.75" thickBot="1" x14ac:dyDescent="0.2">
      <c r="A30846" s="81" t="s">
        <v>5871</v>
      </c>
    </row>
    <row r="30847" spans="1:19" ht="11.25" thickBot="1" x14ac:dyDescent="0.2">
      <c r="A30847" s="106" t="s">
        <v>357</v>
      </c>
      <c r="B30847" s="106" t="s">
        <v>358</v>
      </c>
      <c r="C30847" s="146" t="s">
        <v>14494</v>
      </c>
      <c r="D30847" s="146" t="s">
        <v>14495</v>
      </c>
      <c r="E30847" s="146" t="s">
        <v>14496</v>
      </c>
      <c r="F30847" s="146" t="s">
        <v>0</v>
      </c>
      <c r="G30847" s="146" t="s">
        <v>1</v>
      </c>
      <c r="H30847" s="146" t="s">
        <v>2</v>
      </c>
      <c r="I30847" s="146" t="s">
        <v>14497</v>
      </c>
      <c r="J30847" s="146" t="s">
        <v>3</v>
      </c>
      <c r="K30847" s="146" t="s">
        <v>14498</v>
      </c>
      <c r="L30847" s="146" t="s">
        <v>7</v>
      </c>
      <c r="M30847" s="146" t="s">
        <v>14499</v>
      </c>
      <c r="N30847" s="146" t="s">
        <v>10</v>
      </c>
      <c r="O30847" s="146" t="s">
        <v>11</v>
      </c>
      <c r="P30847" s="146" t="s">
        <v>12</v>
      </c>
      <c r="Q30847" s="146" t="s">
        <v>13</v>
      </c>
      <c r="R30847" s="146" t="s">
        <v>14</v>
      </c>
      <c r="S30847" s="146" t="s">
        <v>15</v>
      </c>
    </row>
    <row r="30848" spans="1:19" ht="11.25" thickBot="1" x14ac:dyDescent="0.2">
      <c r="A30848" s="135" t="s">
        <v>362</v>
      </c>
      <c r="B30848" s="112"/>
      <c r="C30848" s="147" t="s">
        <v>14568</v>
      </c>
      <c r="D30848" s="147" t="s">
        <v>14568</v>
      </c>
      <c r="E30848" s="147" t="s">
        <v>14568</v>
      </c>
      <c r="F30848" s="147" t="s">
        <v>14568</v>
      </c>
      <c r="G30848" s="147" t="s">
        <v>14568</v>
      </c>
      <c r="H30848" s="147" t="s">
        <v>14568</v>
      </c>
      <c r="I30848" s="147" t="s">
        <v>14568</v>
      </c>
      <c r="J30848" s="147" t="s">
        <v>14568</v>
      </c>
      <c r="K30848" s="147" t="s">
        <v>14568</v>
      </c>
      <c r="L30848" s="147" t="s">
        <v>14568</v>
      </c>
      <c r="M30848" s="147" t="s">
        <v>14568</v>
      </c>
      <c r="N30848" s="147" t="s">
        <v>14568</v>
      </c>
      <c r="O30848" s="147" t="s">
        <v>14568</v>
      </c>
      <c r="P30848" s="147" t="s">
        <v>14568</v>
      </c>
      <c r="Q30848" s="147" t="s">
        <v>14568</v>
      </c>
      <c r="R30848" s="147" t="s">
        <v>14568</v>
      </c>
      <c r="S30848" s="147" t="s">
        <v>14568</v>
      </c>
    </row>
    <row r="30849" spans="1:19" ht="11.25" thickBot="1" x14ac:dyDescent="0.2">
      <c r="A30849" s="112"/>
    </row>
    <row r="30850" spans="1:19" ht="11.25" thickBot="1" x14ac:dyDescent="0.2">
      <c r="A30850" s="138" t="s">
        <v>364</v>
      </c>
      <c r="B30850" s="112"/>
      <c r="C30850" s="147" t="s">
        <v>14568</v>
      </c>
      <c r="D30850" s="147" t="s">
        <v>14568</v>
      </c>
      <c r="E30850" s="147" t="s">
        <v>14568</v>
      </c>
      <c r="F30850" s="147" t="s">
        <v>14568</v>
      </c>
      <c r="G30850" s="147" t="s">
        <v>14568</v>
      </c>
      <c r="H30850" s="147" t="s">
        <v>14568</v>
      </c>
      <c r="I30850" s="147" t="s">
        <v>14568</v>
      </c>
      <c r="J30850" s="147" t="s">
        <v>14568</v>
      </c>
      <c r="K30850" s="147" t="s">
        <v>14568</v>
      </c>
      <c r="L30850" s="147" t="s">
        <v>14568</v>
      </c>
      <c r="M30850" s="147" t="s">
        <v>14568</v>
      </c>
      <c r="N30850" s="147" t="s">
        <v>14568</v>
      </c>
      <c r="O30850" s="147" t="s">
        <v>14568</v>
      </c>
      <c r="P30850" s="147" t="s">
        <v>14568</v>
      </c>
      <c r="Q30850" s="147" t="s">
        <v>14568</v>
      </c>
      <c r="R30850" s="147" t="s">
        <v>14568</v>
      </c>
      <c r="S30850" s="147" t="s">
        <v>14568</v>
      </c>
    </row>
    <row r="30851" spans="1:19" ht="11.25" thickBot="1" x14ac:dyDescent="0.2">
      <c r="A30851" s="112"/>
    </row>
    <row r="30852" spans="1:19" ht="11.25" thickBot="1" x14ac:dyDescent="0.2">
      <c r="A30852" s="139" t="s">
        <v>366</v>
      </c>
      <c r="B30852" s="112"/>
      <c r="C30852" s="147" t="s">
        <v>14568</v>
      </c>
      <c r="D30852" s="147" t="s">
        <v>14568</v>
      </c>
      <c r="E30852" s="147" t="s">
        <v>14568</v>
      </c>
      <c r="F30852" s="147" t="s">
        <v>14568</v>
      </c>
      <c r="G30852" s="147" t="s">
        <v>14568</v>
      </c>
      <c r="H30852" s="147" t="s">
        <v>14568</v>
      </c>
      <c r="I30852" s="147" t="s">
        <v>14568</v>
      </c>
      <c r="J30852" s="147" t="s">
        <v>14568</v>
      </c>
      <c r="K30852" s="147" t="s">
        <v>14568</v>
      </c>
      <c r="L30852" s="147" t="s">
        <v>14568</v>
      </c>
      <c r="M30852" s="147" t="s">
        <v>14568</v>
      </c>
      <c r="N30852" s="147" t="s">
        <v>14568</v>
      </c>
      <c r="O30852" s="147" t="s">
        <v>14568</v>
      </c>
      <c r="P30852" s="147" t="s">
        <v>14568</v>
      </c>
      <c r="Q30852" s="147" t="s">
        <v>14568</v>
      </c>
      <c r="R30852" s="147" t="s">
        <v>14568</v>
      </c>
      <c r="S30852" s="147" t="s">
        <v>14568</v>
      </c>
    </row>
    <row r="30853" spans="1:19" ht="11.25" thickBot="1" x14ac:dyDescent="0.2">
      <c r="A30853" s="112"/>
    </row>
    <row r="30854" spans="1:19" ht="11.25" thickBot="1" x14ac:dyDescent="0.2">
      <c r="A30854" s="106" t="s">
        <v>357</v>
      </c>
      <c r="B30854" s="106" t="s">
        <v>358</v>
      </c>
      <c r="C30854" s="146" t="s">
        <v>16</v>
      </c>
      <c r="D30854" s="146" t="s">
        <v>14502</v>
      </c>
      <c r="E30854" s="146" t="s">
        <v>14503</v>
      </c>
      <c r="F30854" s="146" t="s">
        <v>20</v>
      </c>
      <c r="G30854" s="146" t="s">
        <v>21</v>
      </c>
      <c r="H30854" s="146" t="s">
        <v>22</v>
      </c>
      <c r="I30854" s="146" t="s">
        <v>23</v>
      </c>
      <c r="J30854" s="146" t="s">
        <v>24</v>
      </c>
      <c r="K30854" s="146" t="s">
        <v>26</v>
      </c>
      <c r="L30854" s="146" t="s">
        <v>14504</v>
      </c>
      <c r="M30854" s="146" t="s">
        <v>27</v>
      </c>
      <c r="N30854" s="146" t="s">
        <v>28</v>
      </c>
      <c r="O30854" s="146" t="s">
        <v>29</v>
      </c>
      <c r="P30854" s="146" t="s">
        <v>30</v>
      </c>
      <c r="Q30854" s="146" t="s">
        <v>14505</v>
      </c>
      <c r="R30854" s="146" t="s">
        <v>32</v>
      </c>
      <c r="S30854" s="146" t="s">
        <v>33</v>
      </c>
    </row>
    <row r="30855" spans="1:19" ht="11.25" thickBot="1" x14ac:dyDescent="0.2">
      <c r="A30855" s="135" t="s">
        <v>362</v>
      </c>
      <c r="B30855" s="112"/>
      <c r="C30855" s="147" t="s">
        <v>14568</v>
      </c>
      <c r="D30855" s="147" t="s">
        <v>14568</v>
      </c>
      <c r="E30855" s="147" t="s">
        <v>14568</v>
      </c>
      <c r="F30855" s="147" t="s">
        <v>14568</v>
      </c>
      <c r="G30855" s="147" t="s">
        <v>14568</v>
      </c>
      <c r="H30855" s="147" t="s">
        <v>14568</v>
      </c>
      <c r="I30855" s="147" t="s">
        <v>14568</v>
      </c>
      <c r="J30855" s="147" t="s">
        <v>14568</v>
      </c>
      <c r="K30855" s="147" t="s">
        <v>14568</v>
      </c>
      <c r="L30855" s="147" t="s">
        <v>14568</v>
      </c>
      <c r="M30855" s="147" t="s">
        <v>14568</v>
      </c>
      <c r="N30855" s="147" t="s">
        <v>14568</v>
      </c>
      <c r="O30855" s="147" t="s">
        <v>14568</v>
      </c>
      <c r="P30855" s="147" t="s">
        <v>14568</v>
      </c>
      <c r="Q30855" s="147" t="s">
        <v>14568</v>
      </c>
      <c r="R30855" s="147" t="s">
        <v>14568</v>
      </c>
      <c r="S30855" s="147" t="s">
        <v>14568</v>
      </c>
    </row>
    <row r="30856" spans="1:19" ht="11.25" thickBot="1" x14ac:dyDescent="0.2">
      <c r="A30856" s="112"/>
    </row>
    <row r="30857" spans="1:19" ht="11.25" thickBot="1" x14ac:dyDescent="0.2">
      <c r="A30857" s="138" t="s">
        <v>364</v>
      </c>
      <c r="B30857" s="112"/>
      <c r="C30857" s="147" t="s">
        <v>14568</v>
      </c>
      <c r="D30857" s="147" t="s">
        <v>14568</v>
      </c>
      <c r="E30857" s="147" t="s">
        <v>14568</v>
      </c>
      <c r="F30857" s="147" t="s">
        <v>14568</v>
      </c>
      <c r="G30857" s="147" t="s">
        <v>14568</v>
      </c>
      <c r="H30857" s="147" t="s">
        <v>14568</v>
      </c>
      <c r="I30857" s="147" t="s">
        <v>14568</v>
      </c>
      <c r="J30857" s="147" t="s">
        <v>14568</v>
      </c>
      <c r="K30857" s="147" t="s">
        <v>14568</v>
      </c>
      <c r="L30857" s="147" t="s">
        <v>14568</v>
      </c>
      <c r="M30857" s="147" t="s">
        <v>14568</v>
      </c>
      <c r="N30857" s="147" t="s">
        <v>14568</v>
      </c>
      <c r="O30857" s="147" t="s">
        <v>14568</v>
      </c>
      <c r="P30857" s="147" t="s">
        <v>14568</v>
      </c>
      <c r="Q30857" s="147" t="s">
        <v>14568</v>
      </c>
      <c r="R30857" s="147" t="s">
        <v>14568</v>
      </c>
      <c r="S30857" s="147" t="s">
        <v>14568</v>
      </c>
    </row>
    <row r="30858" spans="1:19" ht="11.25" thickBot="1" x14ac:dyDescent="0.2">
      <c r="A30858" s="112"/>
    </row>
    <row r="30859" spans="1:19" ht="11.25" thickBot="1" x14ac:dyDescent="0.2">
      <c r="A30859" s="139" t="s">
        <v>366</v>
      </c>
      <c r="B30859" s="112"/>
      <c r="C30859" s="147" t="s">
        <v>14568</v>
      </c>
      <c r="D30859" s="147" t="s">
        <v>14568</v>
      </c>
      <c r="E30859" s="147" t="s">
        <v>14568</v>
      </c>
      <c r="F30859" s="147" t="s">
        <v>14568</v>
      </c>
      <c r="G30859" s="147" t="s">
        <v>14568</v>
      </c>
      <c r="H30859" s="147" t="s">
        <v>14568</v>
      </c>
      <c r="I30859" s="147" t="s">
        <v>14568</v>
      </c>
      <c r="J30859" s="147" t="s">
        <v>14568</v>
      </c>
      <c r="K30859" s="147" t="s">
        <v>14568</v>
      </c>
      <c r="L30859" s="147" t="s">
        <v>14568</v>
      </c>
      <c r="M30859" s="147" t="s">
        <v>14568</v>
      </c>
      <c r="N30859" s="147" t="s">
        <v>14568</v>
      </c>
      <c r="O30859" s="147" t="s">
        <v>14568</v>
      </c>
      <c r="P30859" s="147" t="s">
        <v>14568</v>
      </c>
      <c r="Q30859" s="147" t="s">
        <v>14568</v>
      </c>
      <c r="R30859" s="147" t="s">
        <v>14568</v>
      </c>
      <c r="S30859" s="147" t="s">
        <v>14568</v>
      </c>
    </row>
    <row r="30860" spans="1:19" ht="11.25" thickBot="1" x14ac:dyDescent="0.2">
      <c r="A30860" s="112"/>
    </row>
    <row r="30861" spans="1:19" ht="11.25" thickBot="1" x14ac:dyDescent="0.2">
      <c r="A30861" s="106" t="s">
        <v>357</v>
      </c>
      <c r="B30861" s="106" t="s">
        <v>358</v>
      </c>
      <c r="C30861" s="146" t="s">
        <v>35</v>
      </c>
      <c r="D30861" s="146" t="s">
        <v>36</v>
      </c>
      <c r="E30861" s="146" t="s">
        <v>14506</v>
      </c>
      <c r="F30861" s="146" t="s">
        <v>38</v>
      </c>
      <c r="G30861" s="146" t="s">
        <v>39</v>
      </c>
      <c r="H30861" s="146" t="s">
        <v>41</v>
      </c>
      <c r="I30861" s="146" t="s">
        <v>42</v>
      </c>
      <c r="J30861" s="146" t="s">
        <v>43</v>
      </c>
      <c r="K30861" s="146" t="s">
        <v>44</v>
      </c>
      <c r="L30861" s="146" t="s">
        <v>45</v>
      </c>
      <c r="M30861" s="146" t="s">
        <v>46</v>
      </c>
      <c r="N30861" s="146" t="s">
        <v>47</v>
      </c>
      <c r="O30861" s="146" t="s">
        <v>48</v>
      </c>
      <c r="P30861" s="146" t="s">
        <v>49</v>
      </c>
      <c r="Q30861" s="146" t="s">
        <v>50</v>
      </c>
      <c r="R30861" s="146" t="s">
        <v>51</v>
      </c>
      <c r="S30861" s="146" t="s">
        <v>52</v>
      </c>
    </row>
    <row r="30862" spans="1:19" ht="11.25" thickBot="1" x14ac:dyDescent="0.2">
      <c r="A30862" s="135" t="s">
        <v>362</v>
      </c>
      <c r="B30862" s="112"/>
      <c r="C30862" s="147" t="s">
        <v>14568</v>
      </c>
      <c r="D30862" s="147" t="s">
        <v>14568</v>
      </c>
      <c r="E30862" s="147" t="s">
        <v>14568</v>
      </c>
      <c r="F30862" s="147" t="s">
        <v>14568</v>
      </c>
      <c r="G30862" s="147" t="s">
        <v>14568</v>
      </c>
      <c r="H30862" s="147" t="s">
        <v>14568</v>
      </c>
      <c r="I30862" s="147" t="s">
        <v>14568</v>
      </c>
      <c r="J30862" s="147" t="s">
        <v>14568</v>
      </c>
      <c r="K30862" s="147" t="s">
        <v>14568</v>
      </c>
      <c r="L30862" s="147" t="s">
        <v>14568</v>
      </c>
      <c r="M30862" s="147" t="s">
        <v>14568</v>
      </c>
      <c r="N30862" s="147" t="s">
        <v>14568</v>
      </c>
      <c r="O30862" s="147" t="s">
        <v>14568</v>
      </c>
      <c r="P30862" s="147" t="s">
        <v>14568</v>
      </c>
      <c r="Q30862" s="147" t="s">
        <v>14568</v>
      </c>
      <c r="R30862" s="147" t="s">
        <v>14568</v>
      </c>
      <c r="S30862" s="147" t="s">
        <v>14568</v>
      </c>
    </row>
    <row r="30863" spans="1:19" ht="11.25" thickBot="1" x14ac:dyDescent="0.2">
      <c r="A30863" s="112"/>
    </row>
    <row r="30864" spans="1:19" ht="11.25" thickBot="1" x14ac:dyDescent="0.2">
      <c r="A30864" s="138" t="s">
        <v>364</v>
      </c>
      <c r="B30864" s="112"/>
      <c r="C30864" s="147" t="s">
        <v>14568</v>
      </c>
      <c r="D30864" s="147" t="s">
        <v>14568</v>
      </c>
      <c r="E30864" s="147" t="s">
        <v>14568</v>
      </c>
      <c r="F30864" s="147" t="s">
        <v>14568</v>
      </c>
      <c r="G30864" s="147" t="s">
        <v>14568</v>
      </c>
      <c r="H30864" s="147" t="s">
        <v>14568</v>
      </c>
      <c r="I30864" s="147" t="s">
        <v>14568</v>
      </c>
      <c r="J30864" s="147" t="s">
        <v>14568</v>
      </c>
      <c r="K30864" s="147" t="s">
        <v>14568</v>
      </c>
      <c r="L30864" s="147" t="s">
        <v>14568</v>
      </c>
      <c r="M30864" s="147" t="s">
        <v>14568</v>
      </c>
      <c r="N30864" s="147" t="s">
        <v>14568</v>
      </c>
      <c r="O30864" s="147" t="s">
        <v>14568</v>
      </c>
      <c r="P30864" s="147" t="s">
        <v>14568</v>
      </c>
      <c r="Q30864" s="147" t="s">
        <v>14568</v>
      </c>
      <c r="R30864" s="147" t="s">
        <v>14568</v>
      </c>
      <c r="S30864" s="147" t="s">
        <v>14568</v>
      </c>
    </row>
    <row r="30865" spans="1:19" ht="11.25" thickBot="1" x14ac:dyDescent="0.2">
      <c r="A30865" s="112"/>
    </row>
    <row r="30866" spans="1:19" ht="11.25" thickBot="1" x14ac:dyDescent="0.2">
      <c r="A30866" s="139" t="s">
        <v>366</v>
      </c>
      <c r="B30866" s="112"/>
      <c r="C30866" s="147" t="s">
        <v>14568</v>
      </c>
      <c r="D30866" s="147" t="s">
        <v>14568</v>
      </c>
      <c r="E30866" s="147" t="s">
        <v>14568</v>
      </c>
      <c r="F30866" s="147" t="s">
        <v>14568</v>
      </c>
      <c r="G30866" s="147" t="s">
        <v>14568</v>
      </c>
      <c r="H30866" s="147" t="s">
        <v>14568</v>
      </c>
      <c r="I30866" s="147" t="s">
        <v>14568</v>
      </c>
      <c r="J30866" s="147" t="s">
        <v>14568</v>
      </c>
      <c r="K30866" s="147" t="s">
        <v>14568</v>
      </c>
      <c r="L30866" s="147" t="s">
        <v>14568</v>
      </c>
      <c r="M30866" s="147" t="s">
        <v>14568</v>
      </c>
      <c r="N30866" s="147" t="s">
        <v>14568</v>
      </c>
      <c r="O30866" s="147" t="s">
        <v>14568</v>
      </c>
      <c r="P30866" s="147" t="s">
        <v>14568</v>
      </c>
      <c r="Q30866" s="147" t="s">
        <v>14568</v>
      </c>
      <c r="R30866" s="147" t="s">
        <v>14568</v>
      </c>
      <c r="S30866" s="147" t="s">
        <v>14568</v>
      </c>
    </row>
    <row r="30867" spans="1:19" ht="11.25" thickBot="1" x14ac:dyDescent="0.2">
      <c r="A30867" s="112"/>
    </row>
    <row r="30868" spans="1:19" ht="11.25" thickBot="1" x14ac:dyDescent="0.2">
      <c r="A30868" s="106" t="s">
        <v>357</v>
      </c>
      <c r="B30868" s="106" t="s">
        <v>358</v>
      </c>
      <c r="C30868" s="146" t="s">
        <v>53</v>
      </c>
      <c r="D30868" s="146" t="s">
        <v>54</v>
      </c>
      <c r="E30868" s="146" t="s">
        <v>55</v>
      </c>
      <c r="F30868" s="146" t="s">
        <v>56</v>
      </c>
      <c r="G30868" s="146" t="s">
        <v>14507</v>
      </c>
      <c r="H30868" s="146" t="s">
        <v>57</v>
      </c>
      <c r="I30868" s="146" t="s">
        <v>59</v>
      </c>
      <c r="J30868" s="146" t="s">
        <v>14508</v>
      </c>
      <c r="K30868" s="146" t="s">
        <v>60</v>
      </c>
      <c r="L30868" s="146" t="s">
        <v>61</v>
      </c>
      <c r="M30868" s="146" t="s">
        <v>62</v>
      </c>
      <c r="N30868" s="146" t="s">
        <v>14509</v>
      </c>
      <c r="O30868" s="146" t="s">
        <v>63</v>
      </c>
      <c r="P30868" s="146" t="s">
        <v>64</v>
      </c>
      <c r="Q30868" s="146" t="s">
        <v>66</v>
      </c>
      <c r="R30868" s="146" t="s">
        <v>14510</v>
      </c>
      <c r="S30868" s="146" t="s">
        <v>67</v>
      </c>
    </row>
    <row r="30869" spans="1:19" ht="11.25" thickBot="1" x14ac:dyDescent="0.2">
      <c r="A30869" s="135" t="s">
        <v>362</v>
      </c>
      <c r="B30869" s="112"/>
      <c r="C30869" s="147" t="s">
        <v>14568</v>
      </c>
      <c r="D30869" s="147" t="s">
        <v>14568</v>
      </c>
      <c r="E30869" s="147" t="s">
        <v>14568</v>
      </c>
      <c r="F30869" s="147" t="s">
        <v>14568</v>
      </c>
      <c r="G30869" s="147" t="s">
        <v>14568</v>
      </c>
      <c r="H30869" s="147" t="s">
        <v>14568</v>
      </c>
      <c r="I30869" s="147" t="s">
        <v>14568</v>
      </c>
      <c r="J30869" s="147" t="s">
        <v>14568</v>
      </c>
      <c r="K30869" s="147" t="s">
        <v>14568</v>
      </c>
      <c r="L30869" s="147" t="s">
        <v>14568</v>
      </c>
      <c r="M30869" s="147" t="s">
        <v>14568</v>
      </c>
      <c r="N30869" s="147" t="s">
        <v>14568</v>
      </c>
      <c r="O30869" s="147" t="s">
        <v>14568</v>
      </c>
      <c r="P30869" s="147" t="s">
        <v>14568</v>
      </c>
      <c r="Q30869" s="147" t="s">
        <v>14568</v>
      </c>
      <c r="R30869" s="147" t="s">
        <v>14568</v>
      </c>
      <c r="S30869" s="147" t="s">
        <v>14568</v>
      </c>
    </row>
    <row r="30870" spans="1:19" ht="11.25" thickBot="1" x14ac:dyDescent="0.2">
      <c r="A30870" s="112"/>
    </row>
    <row r="30871" spans="1:19" ht="11.25" thickBot="1" x14ac:dyDescent="0.2">
      <c r="A30871" s="138" t="s">
        <v>364</v>
      </c>
      <c r="B30871" s="112"/>
      <c r="C30871" s="147" t="s">
        <v>14568</v>
      </c>
      <c r="D30871" s="147" t="s">
        <v>14568</v>
      </c>
      <c r="E30871" s="147" t="s">
        <v>14568</v>
      </c>
      <c r="F30871" s="147" t="s">
        <v>14568</v>
      </c>
      <c r="G30871" s="147" t="s">
        <v>14568</v>
      </c>
      <c r="H30871" s="147" t="s">
        <v>14568</v>
      </c>
      <c r="I30871" s="147" t="s">
        <v>14568</v>
      </c>
      <c r="J30871" s="147" t="s">
        <v>14568</v>
      </c>
      <c r="K30871" s="147" t="s">
        <v>14568</v>
      </c>
      <c r="L30871" s="147" t="s">
        <v>14568</v>
      </c>
      <c r="M30871" s="147" t="s">
        <v>14568</v>
      </c>
      <c r="N30871" s="147" t="s">
        <v>14568</v>
      </c>
      <c r="O30871" s="147" t="s">
        <v>14568</v>
      </c>
      <c r="P30871" s="147" t="s">
        <v>14568</v>
      </c>
      <c r="Q30871" s="147" t="s">
        <v>14568</v>
      </c>
      <c r="R30871" s="147" t="s">
        <v>14568</v>
      </c>
      <c r="S30871" s="147" t="s">
        <v>14568</v>
      </c>
    </row>
    <row r="30872" spans="1:19" ht="11.25" thickBot="1" x14ac:dyDescent="0.2">
      <c r="A30872" s="112"/>
    </row>
    <row r="30873" spans="1:19" ht="11.25" thickBot="1" x14ac:dyDescent="0.2">
      <c r="A30873" s="139" t="s">
        <v>366</v>
      </c>
      <c r="B30873" s="112"/>
      <c r="C30873" s="147" t="s">
        <v>14568</v>
      </c>
      <c r="D30873" s="147" t="s">
        <v>14568</v>
      </c>
      <c r="E30873" s="147" t="s">
        <v>14568</v>
      </c>
      <c r="F30873" s="147" t="s">
        <v>14568</v>
      </c>
      <c r="G30873" s="147" t="s">
        <v>14568</v>
      </c>
      <c r="H30873" s="147" t="s">
        <v>14568</v>
      </c>
      <c r="I30873" s="147" t="s">
        <v>14568</v>
      </c>
      <c r="J30873" s="147" t="s">
        <v>14568</v>
      </c>
      <c r="K30873" s="147" t="s">
        <v>14568</v>
      </c>
      <c r="L30873" s="147" t="s">
        <v>14568</v>
      </c>
      <c r="M30873" s="147" t="s">
        <v>14568</v>
      </c>
      <c r="N30873" s="147" t="s">
        <v>14568</v>
      </c>
      <c r="O30873" s="147" t="s">
        <v>14568</v>
      </c>
      <c r="P30873" s="147" t="s">
        <v>14568</v>
      </c>
      <c r="Q30873" s="147" t="s">
        <v>14568</v>
      </c>
      <c r="R30873" s="147" t="s">
        <v>14568</v>
      </c>
      <c r="S30873" s="147" t="s">
        <v>14568</v>
      </c>
    </row>
    <row r="30874" spans="1:19" ht="11.25" thickBot="1" x14ac:dyDescent="0.2">
      <c r="A30874" s="112"/>
    </row>
    <row r="30875" spans="1:19" ht="11.25" thickBot="1" x14ac:dyDescent="0.2">
      <c r="A30875" s="106" t="s">
        <v>357</v>
      </c>
      <c r="B30875" s="106" t="s">
        <v>358</v>
      </c>
      <c r="C30875" s="146" t="s">
        <v>68</v>
      </c>
      <c r="D30875" s="146" t="s">
        <v>14511</v>
      </c>
    </row>
    <row r="30876" spans="1:19" ht="11.25" thickBot="1" x14ac:dyDescent="0.2">
      <c r="A30876" s="135" t="s">
        <v>362</v>
      </c>
      <c r="B30876" s="112"/>
      <c r="C30876" s="147" t="s">
        <v>14568</v>
      </c>
      <c r="D30876" s="147" t="s">
        <v>14568</v>
      </c>
    </row>
    <row r="30877" spans="1:19" ht="11.25" thickBot="1" x14ac:dyDescent="0.2">
      <c r="A30877" s="112"/>
    </row>
    <row r="30878" spans="1:19" ht="11.25" thickBot="1" x14ac:dyDescent="0.2">
      <c r="A30878" s="138" t="s">
        <v>364</v>
      </c>
      <c r="B30878" s="112"/>
      <c r="C30878" s="147" t="s">
        <v>14568</v>
      </c>
      <c r="D30878" s="147" t="s">
        <v>14568</v>
      </c>
    </row>
    <row r="30879" spans="1:19" ht="11.25" thickBot="1" x14ac:dyDescent="0.2">
      <c r="A30879" s="112"/>
    </row>
    <row r="30880" spans="1:19" ht="11.25" thickBot="1" x14ac:dyDescent="0.2">
      <c r="A30880" s="139" t="s">
        <v>366</v>
      </c>
      <c r="B30880" s="112"/>
      <c r="C30880" s="147" t="s">
        <v>14568</v>
      </c>
      <c r="D30880" s="147" t="s">
        <v>14568</v>
      </c>
    </row>
    <row r="30881" spans="1:19" ht="10.5" x14ac:dyDescent="0.15">
      <c r="A30881" s="112"/>
    </row>
    <row r="30882" spans="1:19" x14ac:dyDescent="0.15">
      <c r="A30882" s="129"/>
      <c r="B30882" s="86" t="s">
        <v>2758</v>
      </c>
    </row>
    <row r="30883" spans="1:19" ht="9.75" thickBot="1" x14ac:dyDescent="0.2">
      <c r="A30883" s="81" t="s">
        <v>5871</v>
      </c>
    </row>
    <row r="30884" spans="1:19" ht="11.25" thickBot="1" x14ac:dyDescent="0.2">
      <c r="A30884" s="106" t="s">
        <v>357</v>
      </c>
      <c r="B30884" s="106" t="s">
        <v>358</v>
      </c>
      <c r="C30884" s="146" t="s">
        <v>14494</v>
      </c>
      <c r="D30884" s="146" t="s">
        <v>14495</v>
      </c>
      <c r="E30884" s="146" t="s">
        <v>14496</v>
      </c>
      <c r="F30884" s="146" t="s">
        <v>0</v>
      </c>
      <c r="G30884" s="146" t="s">
        <v>1</v>
      </c>
      <c r="H30884" s="146" t="s">
        <v>2</v>
      </c>
      <c r="I30884" s="146" t="s">
        <v>14497</v>
      </c>
      <c r="J30884" s="146" t="s">
        <v>3</v>
      </c>
      <c r="K30884" s="146" t="s">
        <v>14498</v>
      </c>
      <c r="L30884" s="146" t="s">
        <v>7</v>
      </c>
      <c r="M30884" s="146" t="s">
        <v>14499</v>
      </c>
      <c r="N30884" s="146" t="s">
        <v>10</v>
      </c>
      <c r="O30884" s="146" t="s">
        <v>11</v>
      </c>
      <c r="P30884" s="146" t="s">
        <v>12</v>
      </c>
      <c r="Q30884" s="146" t="s">
        <v>13</v>
      </c>
      <c r="R30884" s="146" t="s">
        <v>14</v>
      </c>
      <c r="S30884" s="146" t="s">
        <v>15</v>
      </c>
    </row>
    <row r="30885" spans="1:19" ht="11.25" thickBot="1" x14ac:dyDescent="0.2">
      <c r="A30885" s="107">
        <v>1</v>
      </c>
      <c r="B30885" s="132">
        <v>0.62378472222222225</v>
      </c>
      <c r="C30885" s="108">
        <v>50.427999999999997</v>
      </c>
      <c r="D30885" s="141" t="s">
        <v>14500</v>
      </c>
      <c r="E30885" s="108">
        <v>252.14</v>
      </c>
      <c r="F30885" s="108">
        <v>11679.742</v>
      </c>
      <c r="G30885" s="108">
        <v>83006.301000000007</v>
      </c>
      <c r="H30885" s="108">
        <v>2153.86</v>
      </c>
      <c r="I30885" s="108">
        <v>-45.304000000000002</v>
      </c>
      <c r="J30885" s="108">
        <v>354.86500000000001</v>
      </c>
      <c r="K30885" s="108">
        <v>-49.673000000000002</v>
      </c>
      <c r="L30885" s="133">
        <v>0.66100999999999999</v>
      </c>
      <c r="M30885" s="108">
        <v>110.88200000000001</v>
      </c>
      <c r="N30885" s="108">
        <v>-224.95099999999999</v>
      </c>
      <c r="O30885" s="108">
        <v>353.04899999999998</v>
      </c>
      <c r="P30885" s="108">
        <v>21548.752</v>
      </c>
      <c r="Q30885" s="108">
        <v>387355.99</v>
      </c>
      <c r="R30885" s="108">
        <v>576.58900000000006</v>
      </c>
      <c r="S30885" s="108">
        <v>1172.615</v>
      </c>
    </row>
    <row r="30886" spans="1:19" ht="11.25" thickBot="1" x14ac:dyDescent="0.2">
      <c r="A30886" s="112"/>
    </row>
    <row r="30887" spans="1:19" ht="11.25" thickBot="1" x14ac:dyDescent="0.2">
      <c r="A30887" s="135" t="s">
        <v>362</v>
      </c>
      <c r="B30887" s="112"/>
      <c r="C30887" s="136">
        <v>50.427999999999997</v>
      </c>
      <c r="D30887" s="141" t="s">
        <v>14501</v>
      </c>
      <c r="E30887" s="136">
        <v>252.14</v>
      </c>
      <c r="F30887" s="136">
        <v>11679.742</v>
      </c>
      <c r="G30887" s="136">
        <v>83006.301000000007</v>
      </c>
      <c r="H30887" s="136">
        <v>2153.86</v>
      </c>
      <c r="I30887" s="136">
        <v>-45.304000000000002</v>
      </c>
      <c r="J30887" s="136">
        <v>354.86500000000001</v>
      </c>
      <c r="K30887" s="136">
        <v>-49.673000000000002</v>
      </c>
      <c r="L30887" s="137">
        <v>0.66100999999999999</v>
      </c>
      <c r="M30887" s="136">
        <v>110.88200000000001</v>
      </c>
      <c r="N30887" s="136">
        <v>-224.95099999999999</v>
      </c>
      <c r="O30887" s="136">
        <v>353.04899999999998</v>
      </c>
      <c r="P30887" s="136">
        <v>21548.752</v>
      </c>
      <c r="Q30887" s="136">
        <v>387355.99</v>
      </c>
      <c r="R30887" s="136">
        <v>576.58900000000006</v>
      </c>
      <c r="S30887" s="136">
        <v>1172.615</v>
      </c>
    </row>
    <row r="30888" spans="1:19" ht="11.25" thickBot="1" x14ac:dyDescent="0.2">
      <c r="A30888" s="112"/>
    </row>
    <row r="30889" spans="1:19" ht="11.25" thickBot="1" x14ac:dyDescent="0.2">
      <c r="A30889" s="138" t="s">
        <v>364</v>
      </c>
      <c r="B30889" s="112"/>
      <c r="C30889" s="136">
        <v>0</v>
      </c>
      <c r="D30889" s="141" t="s">
        <v>14501</v>
      </c>
      <c r="E30889" s="136">
        <v>0</v>
      </c>
      <c r="F30889" s="136">
        <v>0</v>
      </c>
      <c r="G30889" s="136">
        <v>0</v>
      </c>
      <c r="H30889" s="136">
        <v>0</v>
      </c>
      <c r="I30889" s="136">
        <v>0</v>
      </c>
      <c r="J30889" s="136">
        <v>0</v>
      </c>
      <c r="K30889" s="136">
        <v>0</v>
      </c>
      <c r="L30889" s="140" t="s">
        <v>3713</v>
      </c>
      <c r="M30889" s="136">
        <v>0</v>
      </c>
      <c r="N30889" s="136">
        <v>0</v>
      </c>
      <c r="O30889" s="136">
        <v>0</v>
      </c>
      <c r="P30889" s="136">
        <v>0</v>
      </c>
      <c r="Q30889" s="136">
        <v>0</v>
      </c>
      <c r="R30889" s="136">
        <v>0</v>
      </c>
      <c r="S30889" s="136">
        <v>0</v>
      </c>
    </row>
    <row r="30890" spans="1:19" ht="11.25" thickBot="1" x14ac:dyDescent="0.2">
      <c r="A30890" s="112"/>
    </row>
    <row r="30891" spans="1:19" ht="11.25" thickBot="1" x14ac:dyDescent="0.2">
      <c r="A30891" s="139" t="s">
        <v>366</v>
      </c>
      <c r="B30891" s="112"/>
      <c r="C30891" s="136">
        <v>0</v>
      </c>
      <c r="D30891" s="141" t="s">
        <v>14501</v>
      </c>
      <c r="E30891" s="136">
        <v>0</v>
      </c>
      <c r="F30891" s="136">
        <v>0</v>
      </c>
      <c r="G30891" s="136">
        <v>0</v>
      </c>
      <c r="H30891" s="136">
        <v>0</v>
      </c>
      <c r="I30891" s="136">
        <v>0</v>
      </c>
      <c r="J30891" s="136">
        <v>0</v>
      </c>
      <c r="K30891" s="136">
        <v>0</v>
      </c>
      <c r="L30891" s="140">
        <v>0</v>
      </c>
      <c r="M30891" s="136">
        <v>0</v>
      </c>
      <c r="N30891" s="136">
        <v>0</v>
      </c>
      <c r="O30891" s="136">
        <v>0</v>
      </c>
      <c r="P30891" s="136">
        <v>0</v>
      </c>
      <c r="Q30891" s="136">
        <v>0</v>
      </c>
      <c r="R30891" s="136">
        <v>0</v>
      </c>
      <c r="S30891" s="136">
        <v>0</v>
      </c>
    </row>
    <row r="30892" spans="1:19" ht="11.25" thickBot="1" x14ac:dyDescent="0.2">
      <c r="A30892" s="112"/>
    </row>
    <row r="30893" spans="1:19" ht="11.25" thickBot="1" x14ac:dyDescent="0.2">
      <c r="A30893" s="106" t="s">
        <v>357</v>
      </c>
      <c r="B30893" s="106" t="s">
        <v>358</v>
      </c>
      <c r="C30893" s="146" t="s">
        <v>16</v>
      </c>
      <c r="D30893" s="146" t="s">
        <v>14502</v>
      </c>
      <c r="E30893" s="146" t="s">
        <v>14503</v>
      </c>
      <c r="F30893" s="146" t="s">
        <v>20</v>
      </c>
      <c r="G30893" s="146" t="s">
        <v>21</v>
      </c>
      <c r="H30893" s="146" t="s">
        <v>22</v>
      </c>
      <c r="I30893" s="146" t="s">
        <v>23</v>
      </c>
      <c r="J30893" s="146" t="s">
        <v>24</v>
      </c>
      <c r="K30893" s="146" t="s">
        <v>26</v>
      </c>
      <c r="L30893" s="146" t="s">
        <v>14504</v>
      </c>
      <c r="M30893" s="146" t="s">
        <v>27</v>
      </c>
      <c r="N30893" s="146" t="s">
        <v>28</v>
      </c>
      <c r="O30893" s="146" t="s">
        <v>29</v>
      </c>
      <c r="P30893" s="146" t="s">
        <v>30</v>
      </c>
      <c r="Q30893" s="146" t="s">
        <v>14505</v>
      </c>
      <c r="R30893" s="146" t="s">
        <v>32</v>
      </c>
      <c r="S30893" s="146" t="s">
        <v>33</v>
      </c>
    </row>
    <row r="30894" spans="1:19" ht="11.25" thickBot="1" x14ac:dyDescent="0.2">
      <c r="A30894" s="107">
        <v>1</v>
      </c>
      <c r="B30894" s="132">
        <v>0.62378472222222225</v>
      </c>
      <c r="C30894" s="108">
        <v>8746.2690000000002</v>
      </c>
      <c r="D30894" s="108">
        <v>4025.018</v>
      </c>
      <c r="E30894" s="108">
        <v>157.61099999999999</v>
      </c>
      <c r="F30894" s="133">
        <v>0.48871999999999999</v>
      </c>
      <c r="G30894" s="141" t="s">
        <v>14705</v>
      </c>
      <c r="H30894" s="141" t="s">
        <v>14706</v>
      </c>
      <c r="I30894" s="108">
        <v>3245.7820000000002</v>
      </c>
      <c r="J30894" s="108">
        <v>128351.31</v>
      </c>
      <c r="K30894" s="133">
        <v>0.56408999999999998</v>
      </c>
      <c r="L30894" s="108">
        <v>949.73400000000004</v>
      </c>
      <c r="M30894" s="108">
        <v>203.60900000000001</v>
      </c>
      <c r="N30894" s="108">
        <v>758.73400000000004</v>
      </c>
      <c r="O30894" s="141" t="s">
        <v>14500</v>
      </c>
      <c r="P30894" s="141" t="s">
        <v>14500</v>
      </c>
      <c r="Q30894" s="108">
        <v>-260.58100000000002</v>
      </c>
      <c r="R30894" s="108">
        <v>117.687</v>
      </c>
      <c r="S30894" s="108">
        <v>70.036000000000001</v>
      </c>
    </row>
    <row r="30895" spans="1:19" ht="11.25" thickBot="1" x14ac:dyDescent="0.2">
      <c r="A30895" s="112"/>
    </row>
    <row r="30896" spans="1:19" ht="11.25" thickBot="1" x14ac:dyDescent="0.2">
      <c r="A30896" s="135" t="s">
        <v>362</v>
      </c>
      <c r="B30896" s="112"/>
      <c r="C30896" s="136">
        <v>8746.2690000000002</v>
      </c>
      <c r="D30896" s="136">
        <v>4025.018</v>
      </c>
      <c r="E30896" s="136">
        <v>157.61099999999999</v>
      </c>
      <c r="F30896" s="137">
        <v>0.48871999999999999</v>
      </c>
      <c r="G30896" s="141" t="s">
        <v>14707</v>
      </c>
      <c r="H30896" s="141" t="s">
        <v>14708</v>
      </c>
      <c r="I30896" s="136">
        <v>3245.7820000000002</v>
      </c>
      <c r="J30896" s="136">
        <v>128351.31</v>
      </c>
      <c r="K30896" s="137">
        <v>0.56408999999999998</v>
      </c>
      <c r="L30896" s="136">
        <v>949.73400000000004</v>
      </c>
      <c r="M30896" s="136">
        <v>203.60900000000001</v>
      </c>
      <c r="N30896" s="136">
        <v>758.73400000000004</v>
      </c>
      <c r="O30896" s="141" t="s">
        <v>14501</v>
      </c>
      <c r="P30896" s="141" t="s">
        <v>14501</v>
      </c>
      <c r="Q30896" s="136">
        <v>-260.58100000000002</v>
      </c>
      <c r="R30896" s="136">
        <v>117.687</v>
      </c>
      <c r="S30896" s="136">
        <v>70.036000000000001</v>
      </c>
    </row>
    <row r="30897" spans="1:19" ht="11.25" thickBot="1" x14ac:dyDescent="0.2">
      <c r="A30897" s="112"/>
    </row>
    <row r="30898" spans="1:19" ht="11.25" thickBot="1" x14ac:dyDescent="0.2">
      <c r="A30898" s="138" t="s">
        <v>364</v>
      </c>
      <c r="B30898" s="112"/>
      <c r="C30898" s="136">
        <v>0</v>
      </c>
      <c r="D30898" s="136">
        <v>0</v>
      </c>
      <c r="E30898" s="136">
        <v>0</v>
      </c>
      <c r="F30898" s="140" t="s">
        <v>3713</v>
      </c>
      <c r="G30898" s="141" t="s">
        <v>14501</v>
      </c>
      <c r="H30898" s="141" t="s">
        <v>14501</v>
      </c>
      <c r="I30898" s="136">
        <v>0</v>
      </c>
      <c r="J30898" s="136">
        <v>0</v>
      </c>
      <c r="K30898" s="140" t="s">
        <v>3713</v>
      </c>
      <c r="L30898" s="136">
        <v>0</v>
      </c>
      <c r="M30898" s="136">
        <v>0</v>
      </c>
      <c r="N30898" s="136">
        <v>0</v>
      </c>
      <c r="O30898" s="141" t="s">
        <v>14501</v>
      </c>
      <c r="P30898" s="141" t="s">
        <v>14501</v>
      </c>
      <c r="Q30898" s="136">
        <v>0</v>
      </c>
      <c r="R30898" s="136">
        <v>0</v>
      </c>
      <c r="S30898" s="136">
        <v>0</v>
      </c>
    </row>
    <row r="30899" spans="1:19" ht="11.25" thickBot="1" x14ac:dyDescent="0.2">
      <c r="A30899" s="112"/>
    </row>
    <row r="30900" spans="1:19" ht="11.25" thickBot="1" x14ac:dyDescent="0.2">
      <c r="A30900" s="139" t="s">
        <v>366</v>
      </c>
      <c r="B30900" s="112"/>
      <c r="C30900" s="136">
        <v>0</v>
      </c>
      <c r="D30900" s="136">
        <v>0</v>
      </c>
      <c r="E30900" s="136">
        <v>0</v>
      </c>
      <c r="F30900" s="140">
        <v>0</v>
      </c>
      <c r="G30900" s="141" t="s">
        <v>14501</v>
      </c>
      <c r="H30900" s="141" t="s">
        <v>14501</v>
      </c>
      <c r="I30900" s="136">
        <v>0</v>
      </c>
      <c r="J30900" s="136">
        <v>0</v>
      </c>
      <c r="K30900" s="140">
        <v>0</v>
      </c>
      <c r="L30900" s="136">
        <v>0</v>
      </c>
      <c r="M30900" s="136">
        <v>0</v>
      </c>
      <c r="N30900" s="136">
        <v>0</v>
      </c>
      <c r="O30900" s="141" t="s">
        <v>14501</v>
      </c>
      <c r="P30900" s="141" t="s">
        <v>14501</v>
      </c>
      <c r="Q30900" s="136">
        <v>0</v>
      </c>
      <c r="R30900" s="136">
        <v>0</v>
      </c>
      <c r="S30900" s="136">
        <v>0</v>
      </c>
    </row>
    <row r="30901" spans="1:19" ht="11.25" thickBot="1" x14ac:dyDescent="0.2">
      <c r="A30901" s="112"/>
    </row>
    <row r="30902" spans="1:19" ht="11.25" thickBot="1" x14ac:dyDescent="0.2">
      <c r="A30902" s="106" t="s">
        <v>357</v>
      </c>
      <c r="B30902" s="106" t="s">
        <v>358</v>
      </c>
      <c r="C30902" s="146" t="s">
        <v>35</v>
      </c>
      <c r="D30902" s="146" t="s">
        <v>36</v>
      </c>
      <c r="E30902" s="146" t="s">
        <v>14506</v>
      </c>
      <c r="F30902" s="146" t="s">
        <v>38</v>
      </c>
      <c r="G30902" s="146" t="s">
        <v>39</v>
      </c>
      <c r="H30902" s="146" t="s">
        <v>41</v>
      </c>
      <c r="I30902" s="146" t="s">
        <v>42</v>
      </c>
      <c r="J30902" s="146" t="s">
        <v>43</v>
      </c>
      <c r="K30902" s="146" t="s">
        <v>44</v>
      </c>
      <c r="L30902" s="146" t="s">
        <v>45</v>
      </c>
      <c r="M30902" s="146" t="s">
        <v>46</v>
      </c>
      <c r="N30902" s="146" t="s">
        <v>47</v>
      </c>
      <c r="O30902" s="146" t="s">
        <v>48</v>
      </c>
      <c r="P30902" s="146" t="s">
        <v>49</v>
      </c>
      <c r="Q30902" s="146" t="s">
        <v>50</v>
      </c>
      <c r="R30902" s="146" t="s">
        <v>51</v>
      </c>
      <c r="S30902" s="146" t="s">
        <v>52</v>
      </c>
    </row>
    <row r="30903" spans="1:19" ht="11.25" thickBot="1" x14ac:dyDescent="0.2">
      <c r="A30903" s="107">
        <v>1</v>
      </c>
      <c r="B30903" s="132">
        <v>0.62378472222222225</v>
      </c>
      <c r="C30903" s="133">
        <v>0.46279999999999999</v>
      </c>
      <c r="D30903" s="108">
        <v>145.00299999999999</v>
      </c>
      <c r="E30903" s="108">
        <v>91.221999999999994</v>
      </c>
      <c r="F30903" s="141" t="s">
        <v>14500</v>
      </c>
      <c r="G30903" s="141" t="s">
        <v>14500</v>
      </c>
      <c r="H30903" s="108">
        <v>63918.972999999998</v>
      </c>
      <c r="I30903" s="108">
        <v>4107.7740000000003</v>
      </c>
      <c r="J30903" s="108">
        <v>8696.9419999999991</v>
      </c>
      <c r="K30903" s="108">
        <v>1057.6279999999999</v>
      </c>
      <c r="L30903" s="108">
        <v>988.93299999999999</v>
      </c>
      <c r="M30903" s="108">
        <v>128.49799999999999</v>
      </c>
      <c r="N30903" s="108">
        <v>78.05</v>
      </c>
      <c r="O30903" s="108">
        <v>349.709</v>
      </c>
      <c r="P30903" s="108">
        <v>79.001000000000005</v>
      </c>
      <c r="Q30903" s="108">
        <v>248.86099999999999</v>
      </c>
      <c r="R30903" s="108">
        <v>333.13799999999998</v>
      </c>
      <c r="S30903" s="108">
        <v>178.024</v>
      </c>
    </row>
    <row r="30904" spans="1:19" ht="11.25" thickBot="1" x14ac:dyDescent="0.2">
      <c r="A30904" s="112"/>
    </row>
    <row r="30905" spans="1:19" ht="11.25" thickBot="1" x14ac:dyDescent="0.2">
      <c r="A30905" s="135" t="s">
        <v>362</v>
      </c>
      <c r="B30905" s="112"/>
      <c r="C30905" s="137">
        <v>0.46279999999999999</v>
      </c>
      <c r="D30905" s="136">
        <v>145.00299999999999</v>
      </c>
      <c r="E30905" s="136">
        <v>91.221999999999994</v>
      </c>
      <c r="F30905" s="141" t="s">
        <v>14501</v>
      </c>
      <c r="G30905" s="141" t="s">
        <v>14501</v>
      </c>
      <c r="H30905" s="136">
        <v>63918.972999999998</v>
      </c>
      <c r="I30905" s="136">
        <v>4107.7740000000003</v>
      </c>
      <c r="J30905" s="136">
        <v>8696.9419999999991</v>
      </c>
      <c r="K30905" s="136">
        <v>1057.6279999999999</v>
      </c>
      <c r="L30905" s="136">
        <v>988.93299999999999</v>
      </c>
      <c r="M30905" s="136">
        <v>128.49799999999999</v>
      </c>
      <c r="N30905" s="136">
        <v>78.05</v>
      </c>
      <c r="O30905" s="136">
        <v>349.709</v>
      </c>
      <c r="P30905" s="136">
        <v>79.001000000000005</v>
      </c>
      <c r="Q30905" s="136">
        <v>248.86099999999999</v>
      </c>
      <c r="R30905" s="136">
        <v>333.13799999999998</v>
      </c>
      <c r="S30905" s="136">
        <v>178.024</v>
      </c>
    </row>
    <row r="30906" spans="1:19" ht="11.25" thickBot="1" x14ac:dyDescent="0.2">
      <c r="A30906" s="112"/>
    </row>
    <row r="30907" spans="1:19" ht="11.25" thickBot="1" x14ac:dyDescent="0.2">
      <c r="A30907" s="138" t="s">
        <v>364</v>
      </c>
      <c r="B30907" s="112"/>
      <c r="C30907" s="140" t="s">
        <v>3713</v>
      </c>
      <c r="D30907" s="136">
        <v>0</v>
      </c>
      <c r="E30907" s="136">
        <v>0</v>
      </c>
      <c r="F30907" s="141" t="s">
        <v>14501</v>
      </c>
      <c r="G30907" s="141" t="s">
        <v>14501</v>
      </c>
      <c r="H30907" s="136">
        <v>0</v>
      </c>
      <c r="I30907" s="136">
        <v>0</v>
      </c>
      <c r="J30907" s="136">
        <v>0</v>
      </c>
      <c r="K30907" s="136">
        <v>0</v>
      </c>
      <c r="L30907" s="136">
        <v>0</v>
      </c>
      <c r="M30907" s="136">
        <v>0</v>
      </c>
      <c r="N30907" s="136">
        <v>0</v>
      </c>
      <c r="O30907" s="136">
        <v>0</v>
      </c>
      <c r="P30907" s="136">
        <v>0</v>
      </c>
      <c r="Q30907" s="136">
        <v>0</v>
      </c>
      <c r="R30907" s="136">
        <v>0</v>
      </c>
      <c r="S30907" s="136">
        <v>0</v>
      </c>
    </row>
    <row r="30908" spans="1:19" ht="11.25" thickBot="1" x14ac:dyDescent="0.2">
      <c r="A30908" s="112"/>
    </row>
    <row r="30909" spans="1:19" ht="11.25" thickBot="1" x14ac:dyDescent="0.2">
      <c r="A30909" s="139" t="s">
        <v>366</v>
      </c>
      <c r="B30909" s="112"/>
      <c r="C30909" s="140">
        <v>0</v>
      </c>
      <c r="D30909" s="136">
        <v>0</v>
      </c>
      <c r="E30909" s="136">
        <v>0</v>
      </c>
      <c r="F30909" s="141" t="s">
        <v>14501</v>
      </c>
      <c r="G30909" s="141" t="s">
        <v>14501</v>
      </c>
      <c r="H30909" s="136">
        <v>0</v>
      </c>
      <c r="I30909" s="136">
        <v>0</v>
      </c>
      <c r="J30909" s="136">
        <v>0</v>
      </c>
      <c r="K30909" s="136">
        <v>0</v>
      </c>
      <c r="L30909" s="136">
        <v>0</v>
      </c>
      <c r="M30909" s="136">
        <v>0</v>
      </c>
      <c r="N30909" s="136">
        <v>0</v>
      </c>
      <c r="O30909" s="136">
        <v>0</v>
      </c>
      <c r="P30909" s="136">
        <v>0</v>
      </c>
      <c r="Q30909" s="136">
        <v>0</v>
      </c>
      <c r="R30909" s="136">
        <v>0</v>
      </c>
      <c r="S30909" s="136">
        <v>0</v>
      </c>
    </row>
    <row r="30910" spans="1:19" ht="11.25" thickBot="1" x14ac:dyDescent="0.2">
      <c r="A30910" s="112"/>
    </row>
    <row r="30911" spans="1:19" ht="11.25" thickBot="1" x14ac:dyDescent="0.2">
      <c r="A30911" s="106" t="s">
        <v>357</v>
      </c>
      <c r="B30911" s="106" t="s">
        <v>358</v>
      </c>
      <c r="C30911" s="146" t="s">
        <v>53</v>
      </c>
      <c r="D30911" s="146" t="s">
        <v>54</v>
      </c>
      <c r="E30911" s="146" t="s">
        <v>55</v>
      </c>
      <c r="F30911" s="146" t="s">
        <v>56</v>
      </c>
      <c r="G30911" s="146" t="s">
        <v>14507</v>
      </c>
      <c r="H30911" s="146" t="s">
        <v>57</v>
      </c>
      <c r="I30911" s="146" t="s">
        <v>59</v>
      </c>
      <c r="J30911" s="146" t="s">
        <v>14508</v>
      </c>
      <c r="K30911" s="146" t="s">
        <v>60</v>
      </c>
      <c r="L30911" s="146" t="s">
        <v>61</v>
      </c>
      <c r="M30911" s="146" t="s">
        <v>62</v>
      </c>
      <c r="N30911" s="146" t="s">
        <v>14509</v>
      </c>
      <c r="O30911" s="146" t="s">
        <v>63</v>
      </c>
      <c r="P30911" s="146" t="s">
        <v>64</v>
      </c>
      <c r="Q30911" s="146" t="s">
        <v>66</v>
      </c>
      <c r="R30911" s="146" t="s">
        <v>14510</v>
      </c>
      <c r="S30911" s="146" t="s">
        <v>67</v>
      </c>
    </row>
    <row r="30912" spans="1:19" ht="11.25" thickBot="1" x14ac:dyDescent="0.2">
      <c r="A30912" s="107">
        <v>1</v>
      </c>
      <c r="B30912" s="132">
        <v>0.62378472222222225</v>
      </c>
      <c r="C30912" s="108">
        <v>100.733</v>
      </c>
      <c r="D30912" s="108">
        <v>202.65600000000001</v>
      </c>
      <c r="E30912" s="108">
        <v>81.537999999999997</v>
      </c>
      <c r="F30912" s="108">
        <v>82.013000000000005</v>
      </c>
      <c r="G30912" s="108">
        <v>235.68299999999999</v>
      </c>
      <c r="H30912" s="108">
        <v>878.13900000000001</v>
      </c>
      <c r="I30912" s="108">
        <v>1668.8430000000001</v>
      </c>
      <c r="J30912" s="141" t="s">
        <v>14639</v>
      </c>
      <c r="K30912" s="141" t="s">
        <v>14500</v>
      </c>
      <c r="L30912" s="141" t="s">
        <v>14500</v>
      </c>
      <c r="M30912" s="108">
        <v>212.56399999999999</v>
      </c>
      <c r="N30912" s="108">
        <v>0.876</v>
      </c>
      <c r="O30912" s="108">
        <v>86.293000000000006</v>
      </c>
      <c r="P30912" s="108">
        <v>15445.762000000001</v>
      </c>
      <c r="Q30912" s="133">
        <v>0.38346000000000002</v>
      </c>
      <c r="R30912" s="141" t="s">
        <v>14500</v>
      </c>
      <c r="S30912" s="108">
        <v>2607.9340000000002</v>
      </c>
    </row>
    <row r="30913" spans="1:19" ht="11.25" thickBot="1" x14ac:dyDescent="0.2">
      <c r="A30913" s="112"/>
    </row>
    <row r="30914" spans="1:19" ht="11.25" thickBot="1" x14ac:dyDescent="0.2">
      <c r="A30914" s="135" t="s">
        <v>362</v>
      </c>
      <c r="B30914" s="112"/>
      <c r="C30914" s="136">
        <v>100.733</v>
      </c>
      <c r="D30914" s="136">
        <v>202.65600000000001</v>
      </c>
      <c r="E30914" s="136">
        <v>81.537999999999997</v>
      </c>
      <c r="F30914" s="136">
        <v>82.013000000000005</v>
      </c>
      <c r="G30914" s="136">
        <v>235.68299999999999</v>
      </c>
      <c r="H30914" s="136">
        <v>878.13900000000001</v>
      </c>
      <c r="I30914" s="136">
        <v>1668.8430000000001</v>
      </c>
      <c r="J30914" s="141" t="s">
        <v>14641</v>
      </c>
      <c r="K30914" s="141" t="s">
        <v>14501</v>
      </c>
      <c r="L30914" s="141" t="s">
        <v>14501</v>
      </c>
      <c r="M30914" s="136">
        <v>212.56399999999999</v>
      </c>
      <c r="N30914" s="136">
        <v>0.876</v>
      </c>
      <c r="O30914" s="136">
        <v>86.293000000000006</v>
      </c>
      <c r="P30914" s="136">
        <v>15445.762000000001</v>
      </c>
      <c r="Q30914" s="137">
        <v>0.38346000000000002</v>
      </c>
      <c r="R30914" s="141" t="s">
        <v>14501</v>
      </c>
      <c r="S30914" s="136">
        <v>2607.9340000000002</v>
      </c>
    </row>
    <row r="30915" spans="1:19" ht="11.25" thickBot="1" x14ac:dyDescent="0.2">
      <c r="A30915" s="112"/>
    </row>
    <row r="30916" spans="1:19" ht="11.25" thickBot="1" x14ac:dyDescent="0.2">
      <c r="A30916" s="138" t="s">
        <v>364</v>
      </c>
      <c r="B30916" s="112"/>
      <c r="C30916" s="136">
        <v>0</v>
      </c>
      <c r="D30916" s="136">
        <v>0</v>
      </c>
      <c r="E30916" s="136">
        <v>0</v>
      </c>
      <c r="F30916" s="136">
        <v>0</v>
      </c>
      <c r="G30916" s="136">
        <v>0</v>
      </c>
      <c r="H30916" s="136">
        <v>0</v>
      </c>
      <c r="I30916" s="136">
        <v>0</v>
      </c>
      <c r="J30916" s="141" t="s">
        <v>14501</v>
      </c>
      <c r="K30916" s="141" t="s">
        <v>14501</v>
      </c>
      <c r="L30916" s="141" t="s">
        <v>14501</v>
      </c>
      <c r="M30916" s="136">
        <v>0</v>
      </c>
      <c r="N30916" s="136">
        <v>0</v>
      </c>
      <c r="O30916" s="136">
        <v>0</v>
      </c>
      <c r="P30916" s="136">
        <v>0</v>
      </c>
      <c r="Q30916" s="140" t="s">
        <v>3713</v>
      </c>
      <c r="R30916" s="141" t="s">
        <v>14501</v>
      </c>
      <c r="S30916" s="136">
        <v>0</v>
      </c>
    </row>
    <row r="30917" spans="1:19" ht="11.25" thickBot="1" x14ac:dyDescent="0.2">
      <c r="A30917" s="112"/>
    </row>
    <row r="30918" spans="1:19" ht="11.25" thickBot="1" x14ac:dyDescent="0.2">
      <c r="A30918" s="139" t="s">
        <v>366</v>
      </c>
      <c r="B30918" s="112"/>
      <c r="C30918" s="136">
        <v>0</v>
      </c>
      <c r="D30918" s="136">
        <v>0</v>
      </c>
      <c r="E30918" s="136">
        <v>0</v>
      </c>
      <c r="F30918" s="136">
        <v>0</v>
      </c>
      <c r="G30918" s="136">
        <v>0</v>
      </c>
      <c r="H30918" s="136">
        <v>0</v>
      </c>
      <c r="I30918" s="136">
        <v>0</v>
      </c>
      <c r="J30918" s="141" t="s">
        <v>14501</v>
      </c>
      <c r="K30918" s="141" t="s">
        <v>14501</v>
      </c>
      <c r="L30918" s="141" t="s">
        <v>14501</v>
      </c>
      <c r="M30918" s="136">
        <v>0</v>
      </c>
      <c r="N30918" s="136">
        <v>0</v>
      </c>
      <c r="O30918" s="136">
        <v>0</v>
      </c>
      <c r="P30918" s="136">
        <v>0</v>
      </c>
      <c r="Q30918" s="140">
        <v>0</v>
      </c>
      <c r="R30918" s="141" t="s">
        <v>14501</v>
      </c>
      <c r="S30918" s="136">
        <v>0</v>
      </c>
    </row>
    <row r="30919" spans="1:19" ht="11.25" thickBot="1" x14ac:dyDescent="0.2">
      <c r="A30919" s="112"/>
    </row>
    <row r="30920" spans="1:19" ht="11.25" thickBot="1" x14ac:dyDescent="0.2">
      <c r="A30920" s="106" t="s">
        <v>357</v>
      </c>
      <c r="B30920" s="106" t="s">
        <v>358</v>
      </c>
      <c r="C30920" s="146" t="s">
        <v>68</v>
      </c>
      <c r="D30920" s="146" t="s">
        <v>14511</v>
      </c>
    </row>
    <row r="30921" spans="1:19" ht="11.25" thickBot="1" x14ac:dyDescent="0.2">
      <c r="A30921" s="107">
        <v>1</v>
      </c>
      <c r="B30921" s="132">
        <v>0.62378472222222225</v>
      </c>
      <c r="C30921" s="108">
        <v>434.642</v>
      </c>
      <c r="D30921" s="141" t="s">
        <v>14500</v>
      </c>
    </row>
    <row r="30922" spans="1:19" ht="11.25" thickBot="1" x14ac:dyDescent="0.2">
      <c r="A30922" s="112"/>
    </row>
    <row r="30923" spans="1:19" ht="11.25" thickBot="1" x14ac:dyDescent="0.2">
      <c r="A30923" s="135" t="s">
        <v>362</v>
      </c>
      <c r="B30923" s="112"/>
      <c r="C30923" s="136">
        <v>434.642</v>
      </c>
      <c r="D30923" s="141" t="s">
        <v>14501</v>
      </c>
    </row>
    <row r="30924" spans="1:19" ht="11.25" thickBot="1" x14ac:dyDescent="0.2">
      <c r="A30924" s="112"/>
    </row>
    <row r="30925" spans="1:19" ht="11.25" thickBot="1" x14ac:dyDescent="0.2">
      <c r="A30925" s="138" t="s">
        <v>364</v>
      </c>
      <c r="B30925" s="112"/>
      <c r="C30925" s="136">
        <v>0</v>
      </c>
      <c r="D30925" s="141" t="s">
        <v>14501</v>
      </c>
    </row>
    <row r="30926" spans="1:19" ht="11.25" thickBot="1" x14ac:dyDescent="0.2">
      <c r="A30926" s="112"/>
    </row>
    <row r="30927" spans="1:19" ht="11.25" thickBot="1" x14ac:dyDescent="0.2">
      <c r="A30927" s="139" t="s">
        <v>366</v>
      </c>
      <c r="B30927" s="112"/>
      <c r="C30927" s="136">
        <v>0</v>
      </c>
      <c r="D30927" s="141" t="s">
        <v>14501</v>
      </c>
    </row>
    <row r="30928" spans="1:19" ht="10.5" x14ac:dyDescent="0.15">
      <c r="A30928" s="112"/>
    </row>
    <row r="30929" spans="1:19" x14ac:dyDescent="0.15">
      <c r="A30929" s="129"/>
      <c r="B30929" s="86" t="s">
        <v>2826</v>
      </c>
    </row>
    <row r="30930" spans="1:19" ht="9.75" thickBot="1" x14ac:dyDescent="0.2">
      <c r="A30930" s="81" t="s">
        <v>5871</v>
      </c>
    </row>
    <row r="30931" spans="1:19" ht="11.25" thickBot="1" x14ac:dyDescent="0.2">
      <c r="A30931" s="106" t="s">
        <v>357</v>
      </c>
      <c r="B30931" s="106" t="s">
        <v>358</v>
      </c>
      <c r="C30931" s="146" t="s">
        <v>14494</v>
      </c>
      <c r="D30931" s="146" t="s">
        <v>14495</v>
      </c>
      <c r="E30931" s="146" t="s">
        <v>14496</v>
      </c>
      <c r="F30931" s="146" t="s">
        <v>0</v>
      </c>
      <c r="G30931" s="146" t="s">
        <v>1</v>
      </c>
      <c r="H30931" s="146" t="s">
        <v>2</v>
      </c>
      <c r="I30931" s="146" t="s">
        <v>14497</v>
      </c>
      <c r="J30931" s="146" t="s">
        <v>3</v>
      </c>
      <c r="K30931" s="146" t="s">
        <v>14498</v>
      </c>
      <c r="L30931" s="146" t="s">
        <v>7</v>
      </c>
      <c r="M30931" s="146" t="s">
        <v>14499</v>
      </c>
      <c r="N30931" s="146" t="s">
        <v>10</v>
      </c>
      <c r="O30931" s="146" t="s">
        <v>11</v>
      </c>
      <c r="P30931" s="146" t="s">
        <v>12</v>
      </c>
      <c r="Q30931" s="146" t="s">
        <v>13</v>
      </c>
      <c r="R30931" s="146" t="s">
        <v>14</v>
      </c>
      <c r="S30931" s="146" t="s">
        <v>15</v>
      </c>
    </row>
    <row r="30932" spans="1:19" ht="11.25" thickBot="1" x14ac:dyDescent="0.2">
      <c r="A30932" s="107">
        <v>1</v>
      </c>
      <c r="B30932" s="132">
        <v>0.62894675925925925</v>
      </c>
      <c r="C30932" s="141" t="s">
        <v>14500</v>
      </c>
      <c r="D30932" s="141" t="s">
        <v>14500</v>
      </c>
      <c r="E30932" s="108">
        <v>206.67599999999999</v>
      </c>
      <c r="F30932" s="108">
        <v>13608.384</v>
      </c>
      <c r="G30932" s="108">
        <v>65678.231</v>
      </c>
      <c r="H30932" s="108">
        <v>2145.1750000000002</v>
      </c>
      <c r="I30932" s="108">
        <v>-84.863</v>
      </c>
      <c r="J30932" s="108">
        <v>354.30200000000002</v>
      </c>
      <c r="K30932" s="108">
        <v>-192.11199999999999</v>
      </c>
      <c r="L30932" s="133">
        <v>0.62722</v>
      </c>
      <c r="M30932" s="108">
        <v>133.94800000000001</v>
      </c>
      <c r="N30932" s="108">
        <v>508.31599999999997</v>
      </c>
      <c r="O30932" s="108">
        <v>288.99200000000002</v>
      </c>
      <c r="P30932" s="108">
        <v>31182.562999999998</v>
      </c>
      <c r="Q30932" s="108">
        <v>268300.75</v>
      </c>
      <c r="R30932" s="108">
        <v>337.09399999999999</v>
      </c>
      <c r="S30932" s="108">
        <v>733.19500000000005</v>
      </c>
    </row>
    <row r="30933" spans="1:19" ht="11.25" thickBot="1" x14ac:dyDescent="0.2">
      <c r="A30933" s="112"/>
    </row>
    <row r="30934" spans="1:19" ht="11.25" thickBot="1" x14ac:dyDescent="0.2">
      <c r="A30934" s="135" t="s">
        <v>362</v>
      </c>
      <c r="B30934" s="112"/>
      <c r="C30934" s="141" t="s">
        <v>14501</v>
      </c>
      <c r="D30934" s="141" t="s">
        <v>14501</v>
      </c>
      <c r="E30934" s="136">
        <v>206.67599999999999</v>
      </c>
      <c r="F30934" s="136">
        <v>13608.384</v>
      </c>
      <c r="G30934" s="136">
        <v>65678.231</v>
      </c>
      <c r="H30934" s="136">
        <v>2145.1750000000002</v>
      </c>
      <c r="I30934" s="136">
        <v>-84.863</v>
      </c>
      <c r="J30934" s="136">
        <v>354.30200000000002</v>
      </c>
      <c r="K30934" s="136">
        <v>-192.11199999999999</v>
      </c>
      <c r="L30934" s="137">
        <v>0.62722</v>
      </c>
      <c r="M30934" s="136">
        <v>133.94800000000001</v>
      </c>
      <c r="N30934" s="136">
        <v>508.31599999999997</v>
      </c>
      <c r="O30934" s="136">
        <v>288.99200000000002</v>
      </c>
      <c r="P30934" s="136">
        <v>31182.562999999998</v>
      </c>
      <c r="Q30934" s="136">
        <v>268300.75</v>
      </c>
      <c r="R30934" s="136">
        <v>337.09399999999999</v>
      </c>
      <c r="S30934" s="136">
        <v>733.19500000000005</v>
      </c>
    </row>
    <row r="30935" spans="1:19" ht="11.25" thickBot="1" x14ac:dyDescent="0.2">
      <c r="A30935" s="112"/>
    </row>
    <row r="30936" spans="1:19" ht="11.25" thickBot="1" x14ac:dyDescent="0.2">
      <c r="A30936" s="138" t="s">
        <v>364</v>
      </c>
      <c r="B30936" s="112"/>
      <c r="C30936" s="141" t="s">
        <v>14501</v>
      </c>
      <c r="D30936" s="141" t="s">
        <v>14501</v>
      </c>
      <c r="E30936" s="136">
        <v>0</v>
      </c>
      <c r="F30936" s="136">
        <v>0</v>
      </c>
      <c r="G30936" s="136">
        <v>0</v>
      </c>
      <c r="H30936" s="136">
        <v>0</v>
      </c>
      <c r="I30936" s="136">
        <v>0</v>
      </c>
      <c r="J30936" s="136">
        <v>0</v>
      </c>
      <c r="K30936" s="136">
        <v>0</v>
      </c>
      <c r="L30936" s="140" t="s">
        <v>3713</v>
      </c>
      <c r="M30936" s="136">
        <v>0</v>
      </c>
      <c r="N30936" s="136">
        <v>0</v>
      </c>
      <c r="O30936" s="136">
        <v>0</v>
      </c>
      <c r="P30936" s="136">
        <v>0</v>
      </c>
      <c r="Q30936" s="136">
        <v>0</v>
      </c>
      <c r="R30936" s="136">
        <v>0</v>
      </c>
      <c r="S30936" s="136">
        <v>0</v>
      </c>
    </row>
    <row r="30937" spans="1:19" ht="11.25" thickBot="1" x14ac:dyDescent="0.2">
      <c r="A30937" s="112"/>
    </row>
    <row r="30938" spans="1:19" ht="11.25" thickBot="1" x14ac:dyDescent="0.2">
      <c r="A30938" s="139" t="s">
        <v>366</v>
      </c>
      <c r="B30938" s="112"/>
      <c r="C30938" s="141" t="s">
        <v>14501</v>
      </c>
      <c r="D30938" s="141" t="s">
        <v>14501</v>
      </c>
      <c r="E30938" s="136">
        <v>0</v>
      </c>
      <c r="F30938" s="136">
        <v>0</v>
      </c>
      <c r="G30938" s="136">
        <v>0</v>
      </c>
      <c r="H30938" s="136">
        <v>0</v>
      </c>
      <c r="I30938" s="136">
        <v>0</v>
      </c>
      <c r="J30938" s="136">
        <v>0</v>
      </c>
      <c r="K30938" s="136">
        <v>0</v>
      </c>
      <c r="L30938" s="140">
        <v>0</v>
      </c>
      <c r="M30938" s="136">
        <v>0</v>
      </c>
      <c r="N30938" s="136">
        <v>0</v>
      </c>
      <c r="O30938" s="136">
        <v>0</v>
      </c>
      <c r="P30938" s="136">
        <v>0</v>
      </c>
      <c r="Q30938" s="136">
        <v>0</v>
      </c>
      <c r="R30938" s="136">
        <v>0</v>
      </c>
      <c r="S30938" s="136">
        <v>0</v>
      </c>
    </row>
    <row r="30939" spans="1:19" ht="11.25" thickBot="1" x14ac:dyDescent="0.2">
      <c r="A30939" s="112"/>
    </row>
    <row r="30940" spans="1:19" ht="11.25" thickBot="1" x14ac:dyDescent="0.2">
      <c r="A30940" s="106" t="s">
        <v>357</v>
      </c>
      <c r="B30940" s="106" t="s">
        <v>358</v>
      </c>
      <c r="C30940" s="146" t="s">
        <v>16</v>
      </c>
      <c r="D30940" s="146" t="s">
        <v>14502</v>
      </c>
      <c r="E30940" s="146" t="s">
        <v>14503</v>
      </c>
      <c r="F30940" s="146" t="s">
        <v>20</v>
      </c>
      <c r="G30940" s="146" t="s">
        <v>21</v>
      </c>
      <c r="H30940" s="146" t="s">
        <v>22</v>
      </c>
      <c r="I30940" s="146" t="s">
        <v>23</v>
      </c>
      <c r="J30940" s="146" t="s">
        <v>24</v>
      </c>
      <c r="K30940" s="146" t="s">
        <v>26</v>
      </c>
      <c r="L30940" s="146" t="s">
        <v>14504</v>
      </c>
      <c r="M30940" s="146" t="s">
        <v>27</v>
      </c>
      <c r="N30940" s="146" t="s">
        <v>28</v>
      </c>
      <c r="O30940" s="146" t="s">
        <v>29</v>
      </c>
      <c r="P30940" s="146" t="s">
        <v>30</v>
      </c>
      <c r="Q30940" s="146" t="s">
        <v>14505</v>
      </c>
      <c r="R30940" s="146" t="s">
        <v>32</v>
      </c>
      <c r="S30940" s="146" t="s">
        <v>33</v>
      </c>
    </row>
    <row r="30941" spans="1:19" ht="11.25" thickBot="1" x14ac:dyDescent="0.2">
      <c r="A30941" s="107">
        <v>1</v>
      </c>
      <c r="B30941" s="132">
        <v>0.62894675925925925</v>
      </c>
      <c r="C30941" s="108">
        <v>6755.4160000000002</v>
      </c>
      <c r="D30941" s="108">
        <v>3996.364</v>
      </c>
      <c r="E30941" s="141" t="s">
        <v>14500</v>
      </c>
      <c r="F30941" s="133">
        <v>0.56496000000000002</v>
      </c>
      <c r="G30941" s="108">
        <v>79.210999999999999</v>
      </c>
      <c r="H30941" s="141" t="s">
        <v>14709</v>
      </c>
      <c r="I30941" s="108">
        <v>4376.5559999999996</v>
      </c>
      <c r="J30941" s="108">
        <v>56490.870999999999</v>
      </c>
      <c r="K30941" s="133">
        <v>0.56216999999999995</v>
      </c>
      <c r="L30941" s="108">
        <v>482.41399999999999</v>
      </c>
      <c r="M30941" s="108">
        <v>185.19800000000001</v>
      </c>
      <c r="N30941" s="108">
        <v>336.976</v>
      </c>
      <c r="O30941" s="141" t="s">
        <v>14500</v>
      </c>
      <c r="P30941" s="141" t="s">
        <v>14500</v>
      </c>
      <c r="Q30941" s="108">
        <v>-314.82400000000001</v>
      </c>
      <c r="R30941" s="108">
        <v>249.34399999999999</v>
      </c>
      <c r="S30941" s="108">
        <v>66.53</v>
      </c>
    </row>
    <row r="30942" spans="1:19" ht="11.25" thickBot="1" x14ac:dyDescent="0.2">
      <c r="A30942" s="112"/>
    </row>
    <row r="30943" spans="1:19" ht="11.25" thickBot="1" x14ac:dyDescent="0.2">
      <c r="A30943" s="135" t="s">
        <v>362</v>
      </c>
      <c r="B30943" s="112"/>
      <c r="C30943" s="136">
        <v>6755.4160000000002</v>
      </c>
      <c r="D30943" s="136">
        <v>3996.364</v>
      </c>
      <c r="E30943" s="141" t="s">
        <v>14501</v>
      </c>
      <c r="F30943" s="137">
        <v>0.56496000000000002</v>
      </c>
      <c r="G30943" s="136">
        <v>79.210999999999999</v>
      </c>
      <c r="H30943" s="141" t="s">
        <v>14710</v>
      </c>
      <c r="I30943" s="136">
        <v>4376.5559999999996</v>
      </c>
      <c r="J30943" s="136">
        <v>56490.870999999999</v>
      </c>
      <c r="K30943" s="137">
        <v>0.56216999999999995</v>
      </c>
      <c r="L30943" s="136">
        <v>482.41399999999999</v>
      </c>
      <c r="M30943" s="136">
        <v>185.19800000000001</v>
      </c>
      <c r="N30943" s="136">
        <v>336.976</v>
      </c>
      <c r="O30943" s="141" t="s">
        <v>14501</v>
      </c>
      <c r="P30943" s="141" t="s">
        <v>14501</v>
      </c>
      <c r="Q30943" s="136">
        <v>-314.82400000000001</v>
      </c>
      <c r="R30943" s="136">
        <v>249.34399999999999</v>
      </c>
      <c r="S30943" s="136">
        <v>66.53</v>
      </c>
    </row>
    <row r="30944" spans="1:19" ht="11.25" thickBot="1" x14ac:dyDescent="0.2">
      <c r="A30944" s="112"/>
    </row>
    <row r="30945" spans="1:19" ht="11.25" thickBot="1" x14ac:dyDescent="0.2">
      <c r="A30945" s="138" t="s">
        <v>364</v>
      </c>
      <c r="B30945" s="112"/>
      <c r="C30945" s="136">
        <v>0</v>
      </c>
      <c r="D30945" s="136">
        <v>0</v>
      </c>
      <c r="E30945" s="141" t="s">
        <v>14501</v>
      </c>
      <c r="F30945" s="140" t="s">
        <v>3713</v>
      </c>
      <c r="G30945" s="136">
        <v>0</v>
      </c>
      <c r="H30945" s="141" t="s">
        <v>14501</v>
      </c>
      <c r="I30945" s="136">
        <v>0</v>
      </c>
      <c r="J30945" s="136">
        <v>0</v>
      </c>
      <c r="K30945" s="140" t="s">
        <v>3713</v>
      </c>
      <c r="L30945" s="136">
        <v>0</v>
      </c>
      <c r="M30945" s="136">
        <v>0</v>
      </c>
      <c r="N30945" s="136">
        <v>0</v>
      </c>
      <c r="O30945" s="141" t="s">
        <v>14501</v>
      </c>
      <c r="P30945" s="141" t="s">
        <v>14501</v>
      </c>
      <c r="Q30945" s="136">
        <v>0</v>
      </c>
      <c r="R30945" s="136">
        <v>0</v>
      </c>
      <c r="S30945" s="136">
        <v>0</v>
      </c>
    </row>
    <row r="30946" spans="1:19" ht="11.25" thickBot="1" x14ac:dyDescent="0.2">
      <c r="A30946" s="112"/>
    </row>
    <row r="30947" spans="1:19" ht="11.25" thickBot="1" x14ac:dyDescent="0.2">
      <c r="A30947" s="139" t="s">
        <v>366</v>
      </c>
      <c r="B30947" s="112"/>
      <c r="C30947" s="136">
        <v>0</v>
      </c>
      <c r="D30947" s="136">
        <v>0</v>
      </c>
      <c r="E30947" s="141" t="s">
        <v>14501</v>
      </c>
      <c r="F30947" s="140">
        <v>0</v>
      </c>
      <c r="G30947" s="136">
        <v>0</v>
      </c>
      <c r="H30947" s="141" t="s">
        <v>14501</v>
      </c>
      <c r="I30947" s="136">
        <v>0</v>
      </c>
      <c r="J30947" s="136">
        <v>0</v>
      </c>
      <c r="K30947" s="140">
        <v>0</v>
      </c>
      <c r="L30947" s="136">
        <v>0</v>
      </c>
      <c r="M30947" s="136">
        <v>0</v>
      </c>
      <c r="N30947" s="136">
        <v>0</v>
      </c>
      <c r="O30947" s="141" t="s">
        <v>14501</v>
      </c>
      <c r="P30947" s="141" t="s">
        <v>14501</v>
      </c>
      <c r="Q30947" s="136">
        <v>0</v>
      </c>
      <c r="R30947" s="136">
        <v>0</v>
      </c>
      <c r="S30947" s="136">
        <v>0</v>
      </c>
    </row>
    <row r="30948" spans="1:19" ht="11.25" thickBot="1" x14ac:dyDescent="0.2">
      <c r="A30948" s="112"/>
    </row>
    <row r="30949" spans="1:19" ht="11.25" thickBot="1" x14ac:dyDescent="0.2">
      <c r="A30949" s="106" t="s">
        <v>357</v>
      </c>
      <c r="B30949" s="106" t="s">
        <v>358</v>
      </c>
      <c r="C30949" s="146" t="s">
        <v>35</v>
      </c>
      <c r="D30949" s="146" t="s">
        <v>36</v>
      </c>
      <c r="E30949" s="146" t="s">
        <v>14506</v>
      </c>
      <c r="F30949" s="146" t="s">
        <v>38</v>
      </c>
      <c r="G30949" s="146" t="s">
        <v>39</v>
      </c>
      <c r="H30949" s="146" t="s">
        <v>41</v>
      </c>
      <c r="I30949" s="146" t="s">
        <v>42</v>
      </c>
      <c r="J30949" s="146" t="s">
        <v>43</v>
      </c>
      <c r="K30949" s="146" t="s">
        <v>44</v>
      </c>
      <c r="L30949" s="146" t="s">
        <v>45</v>
      </c>
      <c r="M30949" s="146" t="s">
        <v>46</v>
      </c>
      <c r="N30949" s="146" t="s">
        <v>47</v>
      </c>
      <c r="O30949" s="146" t="s">
        <v>48</v>
      </c>
      <c r="P30949" s="146" t="s">
        <v>49</v>
      </c>
      <c r="Q30949" s="146" t="s">
        <v>50</v>
      </c>
      <c r="R30949" s="146" t="s">
        <v>51</v>
      </c>
      <c r="S30949" s="146" t="s">
        <v>52</v>
      </c>
    </row>
    <row r="30950" spans="1:19" ht="11.25" thickBot="1" x14ac:dyDescent="0.2">
      <c r="A30950" s="107">
        <v>1</v>
      </c>
      <c r="B30950" s="132">
        <v>0.62894675925925925</v>
      </c>
      <c r="C30950" s="133">
        <v>0.49131000000000002</v>
      </c>
      <c r="D30950" s="141" t="s">
        <v>14500</v>
      </c>
      <c r="E30950" s="108">
        <v>160.91499999999999</v>
      </c>
      <c r="F30950" s="141" t="s">
        <v>14500</v>
      </c>
      <c r="G30950" s="108">
        <v>316.43900000000002</v>
      </c>
      <c r="H30950" s="108">
        <v>83860.959000000003</v>
      </c>
      <c r="I30950" s="108">
        <v>2490.9859999999999</v>
      </c>
      <c r="J30950" s="108">
        <v>5628.3440000000001</v>
      </c>
      <c r="K30950" s="108">
        <v>581.51</v>
      </c>
      <c r="L30950" s="108">
        <v>451.99200000000002</v>
      </c>
      <c r="M30950" s="141" t="s">
        <v>14500</v>
      </c>
      <c r="N30950" s="108">
        <v>74.923000000000002</v>
      </c>
      <c r="O30950" s="108">
        <v>294.26499999999999</v>
      </c>
      <c r="P30950" s="108">
        <v>168.97900000000001</v>
      </c>
      <c r="Q30950" s="108">
        <v>219.38800000000001</v>
      </c>
      <c r="R30950" s="141" t="s">
        <v>14500</v>
      </c>
      <c r="S30950" s="108">
        <v>368.30700000000002</v>
      </c>
    </row>
    <row r="30951" spans="1:19" ht="11.25" thickBot="1" x14ac:dyDescent="0.2">
      <c r="A30951" s="112"/>
    </row>
    <row r="30952" spans="1:19" ht="11.25" thickBot="1" x14ac:dyDescent="0.2">
      <c r="A30952" s="135" t="s">
        <v>362</v>
      </c>
      <c r="B30952" s="112"/>
      <c r="C30952" s="137">
        <v>0.49131000000000002</v>
      </c>
      <c r="D30952" s="141" t="s">
        <v>14501</v>
      </c>
      <c r="E30952" s="136">
        <v>160.91499999999999</v>
      </c>
      <c r="F30952" s="141" t="s">
        <v>14501</v>
      </c>
      <c r="G30952" s="136">
        <v>316.43900000000002</v>
      </c>
      <c r="H30952" s="136">
        <v>83860.959000000003</v>
      </c>
      <c r="I30952" s="136">
        <v>2490.9859999999999</v>
      </c>
      <c r="J30952" s="136">
        <v>5628.3440000000001</v>
      </c>
      <c r="K30952" s="136">
        <v>581.51</v>
      </c>
      <c r="L30952" s="136">
        <v>451.99200000000002</v>
      </c>
      <c r="M30952" s="141" t="s">
        <v>14501</v>
      </c>
      <c r="N30952" s="136">
        <v>74.923000000000002</v>
      </c>
      <c r="O30952" s="136">
        <v>294.26499999999999</v>
      </c>
      <c r="P30952" s="136">
        <v>168.97900000000001</v>
      </c>
      <c r="Q30952" s="136">
        <v>219.38800000000001</v>
      </c>
      <c r="R30952" s="141" t="s">
        <v>14501</v>
      </c>
      <c r="S30952" s="136">
        <v>368.30700000000002</v>
      </c>
    </row>
    <row r="30953" spans="1:19" ht="11.25" thickBot="1" x14ac:dyDescent="0.2">
      <c r="A30953" s="112"/>
    </row>
    <row r="30954" spans="1:19" ht="11.25" thickBot="1" x14ac:dyDescent="0.2">
      <c r="A30954" s="138" t="s">
        <v>364</v>
      </c>
      <c r="B30954" s="112"/>
      <c r="C30954" s="140" t="s">
        <v>3713</v>
      </c>
      <c r="D30954" s="141" t="s">
        <v>14501</v>
      </c>
      <c r="E30954" s="136">
        <v>0</v>
      </c>
      <c r="F30954" s="141" t="s">
        <v>14501</v>
      </c>
      <c r="G30954" s="136">
        <v>0</v>
      </c>
      <c r="H30954" s="136">
        <v>0</v>
      </c>
      <c r="I30954" s="136">
        <v>0</v>
      </c>
      <c r="J30954" s="136">
        <v>0</v>
      </c>
      <c r="K30954" s="136">
        <v>0</v>
      </c>
      <c r="L30954" s="136">
        <v>0</v>
      </c>
      <c r="M30954" s="141" t="s">
        <v>14501</v>
      </c>
      <c r="N30954" s="136">
        <v>0</v>
      </c>
      <c r="O30954" s="136">
        <v>0</v>
      </c>
      <c r="P30954" s="136">
        <v>0</v>
      </c>
      <c r="Q30954" s="136">
        <v>0</v>
      </c>
      <c r="R30954" s="141" t="s">
        <v>14501</v>
      </c>
      <c r="S30954" s="136">
        <v>0</v>
      </c>
    </row>
    <row r="30955" spans="1:19" ht="11.25" thickBot="1" x14ac:dyDescent="0.2">
      <c r="A30955" s="112"/>
    </row>
    <row r="30956" spans="1:19" ht="11.25" thickBot="1" x14ac:dyDescent="0.2">
      <c r="A30956" s="139" t="s">
        <v>366</v>
      </c>
      <c r="B30956" s="112"/>
      <c r="C30956" s="140">
        <v>0</v>
      </c>
      <c r="D30956" s="141" t="s">
        <v>14501</v>
      </c>
      <c r="E30956" s="136">
        <v>0</v>
      </c>
      <c r="F30956" s="141" t="s">
        <v>14501</v>
      </c>
      <c r="G30956" s="136">
        <v>0</v>
      </c>
      <c r="H30956" s="136">
        <v>0</v>
      </c>
      <c r="I30956" s="136">
        <v>0</v>
      </c>
      <c r="J30956" s="136">
        <v>0</v>
      </c>
      <c r="K30956" s="136">
        <v>0</v>
      </c>
      <c r="L30956" s="136">
        <v>0</v>
      </c>
      <c r="M30956" s="141" t="s">
        <v>14501</v>
      </c>
      <c r="N30956" s="136">
        <v>0</v>
      </c>
      <c r="O30956" s="136">
        <v>0</v>
      </c>
      <c r="P30956" s="136">
        <v>0</v>
      </c>
      <c r="Q30956" s="136">
        <v>0</v>
      </c>
      <c r="R30956" s="141" t="s">
        <v>14501</v>
      </c>
      <c r="S30956" s="136">
        <v>0</v>
      </c>
    </row>
    <row r="30957" spans="1:19" ht="11.25" thickBot="1" x14ac:dyDescent="0.2">
      <c r="A30957" s="112"/>
    </row>
    <row r="30958" spans="1:19" ht="11.25" thickBot="1" x14ac:dyDescent="0.2">
      <c r="A30958" s="106" t="s">
        <v>357</v>
      </c>
      <c r="B30958" s="106" t="s">
        <v>358</v>
      </c>
      <c r="C30958" s="146" t="s">
        <v>53</v>
      </c>
      <c r="D30958" s="146" t="s">
        <v>54</v>
      </c>
      <c r="E30958" s="146" t="s">
        <v>55</v>
      </c>
      <c r="F30958" s="146" t="s">
        <v>56</v>
      </c>
      <c r="G30958" s="146" t="s">
        <v>14507</v>
      </c>
      <c r="H30958" s="146" t="s">
        <v>57</v>
      </c>
      <c r="I30958" s="146" t="s">
        <v>59</v>
      </c>
      <c r="J30958" s="146" t="s">
        <v>14508</v>
      </c>
      <c r="K30958" s="146" t="s">
        <v>60</v>
      </c>
      <c r="L30958" s="146" t="s">
        <v>61</v>
      </c>
      <c r="M30958" s="146" t="s">
        <v>62</v>
      </c>
      <c r="N30958" s="146" t="s">
        <v>14509</v>
      </c>
      <c r="O30958" s="146" t="s">
        <v>63</v>
      </c>
      <c r="P30958" s="146" t="s">
        <v>64</v>
      </c>
      <c r="Q30958" s="146" t="s">
        <v>66</v>
      </c>
      <c r="R30958" s="146" t="s">
        <v>14510</v>
      </c>
      <c r="S30958" s="146" t="s">
        <v>67</v>
      </c>
    </row>
    <row r="30959" spans="1:19" ht="11.25" thickBot="1" x14ac:dyDescent="0.2">
      <c r="A30959" s="107">
        <v>1</v>
      </c>
      <c r="B30959" s="132">
        <v>0.62894675925925925</v>
      </c>
      <c r="C30959" s="108">
        <v>155.80600000000001</v>
      </c>
      <c r="D30959" s="108">
        <v>78.462000000000003</v>
      </c>
      <c r="E30959" s="141" t="s">
        <v>14500</v>
      </c>
      <c r="F30959" s="141" t="s">
        <v>14500</v>
      </c>
      <c r="G30959" s="108">
        <v>178.084</v>
      </c>
      <c r="H30959" s="108">
        <v>753.04600000000005</v>
      </c>
      <c r="I30959" s="108">
        <v>2996.4369999999999</v>
      </c>
      <c r="J30959" s="141" t="s">
        <v>14639</v>
      </c>
      <c r="K30959" s="141" t="s">
        <v>14500</v>
      </c>
      <c r="L30959" s="141" t="s">
        <v>14500</v>
      </c>
      <c r="M30959" s="108">
        <v>387.88600000000002</v>
      </c>
      <c r="N30959" s="108">
        <v>-0.89400000000000002</v>
      </c>
      <c r="O30959" s="108">
        <v>282.02600000000001</v>
      </c>
      <c r="P30959" s="108">
        <v>17190.004000000001</v>
      </c>
      <c r="Q30959" s="133">
        <v>0.39054</v>
      </c>
      <c r="R30959" s="141" t="s">
        <v>14500</v>
      </c>
      <c r="S30959" s="108">
        <v>2323.5720000000001</v>
      </c>
    </row>
    <row r="30960" spans="1:19" ht="11.25" thickBot="1" x14ac:dyDescent="0.2">
      <c r="A30960" s="112"/>
    </row>
    <row r="30961" spans="1:19" ht="11.25" thickBot="1" x14ac:dyDescent="0.2">
      <c r="A30961" s="135" t="s">
        <v>362</v>
      </c>
      <c r="B30961" s="112"/>
      <c r="C30961" s="136">
        <v>155.80600000000001</v>
      </c>
      <c r="D30961" s="136">
        <v>78.462000000000003</v>
      </c>
      <c r="E30961" s="141" t="s">
        <v>14501</v>
      </c>
      <c r="F30961" s="141" t="s">
        <v>14501</v>
      </c>
      <c r="G30961" s="136">
        <v>178.084</v>
      </c>
      <c r="H30961" s="136">
        <v>753.04600000000005</v>
      </c>
      <c r="I30961" s="136">
        <v>2996.4369999999999</v>
      </c>
      <c r="J30961" s="141" t="s">
        <v>14641</v>
      </c>
      <c r="K30961" s="141" t="s">
        <v>14501</v>
      </c>
      <c r="L30961" s="141" t="s">
        <v>14501</v>
      </c>
      <c r="M30961" s="136">
        <v>387.88600000000002</v>
      </c>
      <c r="N30961" s="136">
        <v>-0.89400000000000002</v>
      </c>
      <c r="O30961" s="136">
        <v>282.02600000000001</v>
      </c>
      <c r="P30961" s="136">
        <v>17190.004000000001</v>
      </c>
      <c r="Q30961" s="137">
        <v>0.39054</v>
      </c>
      <c r="R30961" s="141" t="s">
        <v>14501</v>
      </c>
      <c r="S30961" s="136">
        <v>2323.5720000000001</v>
      </c>
    </row>
    <row r="30962" spans="1:19" ht="11.25" thickBot="1" x14ac:dyDescent="0.2">
      <c r="A30962" s="112"/>
    </row>
    <row r="30963" spans="1:19" ht="11.25" thickBot="1" x14ac:dyDescent="0.2">
      <c r="A30963" s="138" t="s">
        <v>364</v>
      </c>
      <c r="B30963" s="112"/>
      <c r="C30963" s="136">
        <v>0</v>
      </c>
      <c r="D30963" s="136">
        <v>0</v>
      </c>
      <c r="E30963" s="141" t="s">
        <v>14501</v>
      </c>
      <c r="F30963" s="141" t="s">
        <v>14501</v>
      </c>
      <c r="G30963" s="136">
        <v>0</v>
      </c>
      <c r="H30963" s="136">
        <v>0</v>
      </c>
      <c r="I30963" s="136">
        <v>0</v>
      </c>
      <c r="J30963" s="141" t="s">
        <v>14501</v>
      </c>
      <c r="K30963" s="141" t="s">
        <v>14501</v>
      </c>
      <c r="L30963" s="141" t="s">
        <v>14501</v>
      </c>
      <c r="M30963" s="136">
        <v>0</v>
      </c>
      <c r="N30963" s="136">
        <v>0</v>
      </c>
      <c r="O30963" s="136">
        <v>0</v>
      </c>
      <c r="P30963" s="136">
        <v>0</v>
      </c>
      <c r="Q30963" s="140" t="s">
        <v>3713</v>
      </c>
      <c r="R30963" s="141" t="s">
        <v>14501</v>
      </c>
      <c r="S30963" s="136">
        <v>0</v>
      </c>
    </row>
    <row r="30964" spans="1:19" ht="11.25" thickBot="1" x14ac:dyDescent="0.2">
      <c r="A30964" s="112"/>
    </row>
    <row r="30965" spans="1:19" ht="11.25" thickBot="1" x14ac:dyDescent="0.2">
      <c r="A30965" s="139" t="s">
        <v>366</v>
      </c>
      <c r="B30965" s="112"/>
      <c r="C30965" s="136">
        <v>0</v>
      </c>
      <c r="D30965" s="136">
        <v>0</v>
      </c>
      <c r="E30965" s="141" t="s">
        <v>14501</v>
      </c>
      <c r="F30965" s="141" t="s">
        <v>14501</v>
      </c>
      <c r="G30965" s="136">
        <v>0</v>
      </c>
      <c r="H30965" s="136">
        <v>0</v>
      </c>
      <c r="I30965" s="136">
        <v>0</v>
      </c>
      <c r="J30965" s="141" t="s">
        <v>14501</v>
      </c>
      <c r="K30965" s="141" t="s">
        <v>14501</v>
      </c>
      <c r="L30965" s="141" t="s">
        <v>14501</v>
      </c>
      <c r="M30965" s="136">
        <v>0</v>
      </c>
      <c r="N30965" s="136">
        <v>0</v>
      </c>
      <c r="O30965" s="136">
        <v>0</v>
      </c>
      <c r="P30965" s="136">
        <v>0</v>
      </c>
      <c r="Q30965" s="140">
        <v>0</v>
      </c>
      <c r="R30965" s="141" t="s">
        <v>14501</v>
      </c>
      <c r="S30965" s="136">
        <v>0</v>
      </c>
    </row>
    <row r="30966" spans="1:19" ht="11.25" thickBot="1" x14ac:dyDescent="0.2">
      <c r="A30966" s="112"/>
    </row>
    <row r="30967" spans="1:19" ht="11.25" thickBot="1" x14ac:dyDescent="0.2">
      <c r="A30967" s="106" t="s">
        <v>357</v>
      </c>
      <c r="B30967" s="106" t="s">
        <v>358</v>
      </c>
      <c r="C30967" s="146" t="s">
        <v>68</v>
      </c>
      <c r="D30967" s="146" t="s">
        <v>14511</v>
      </c>
    </row>
    <row r="30968" spans="1:19" ht="11.25" thickBot="1" x14ac:dyDescent="0.2">
      <c r="A30968" s="107">
        <v>1</v>
      </c>
      <c r="B30968" s="132">
        <v>0.62894675925925925</v>
      </c>
      <c r="C30968" s="108">
        <v>497.89100000000002</v>
      </c>
      <c r="D30968" s="141" t="s">
        <v>14500</v>
      </c>
    </row>
    <row r="30969" spans="1:19" ht="11.25" thickBot="1" x14ac:dyDescent="0.2">
      <c r="A30969" s="112"/>
    </row>
    <row r="30970" spans="1:19" ht="11.25" thickBot="1" x14ac:dyDescent="0.2">
      <c r="A30970" s="135" t="s">
        <v>362</v>
      </c>
      <c r="B30970" s="112"/>
      <c r="C30970" s="136">
        <v>497.89100000000002</v>
      </c>
      <c r="D30970" s="141" t="s">
        <v>14501</v>
      </c>
    </row>
    <row r="30971" spans="1:19" ht="11.25" thickBot="1" x14ac:dyDescent="0.2">
      <c r="A30971" s="112"/>
    </row>
    <row r="30972" spans="1:19" ht="11.25" thickBot="1" x14ac:dyDescent="0.2">
      <c r="A30972" s="138" t="s">
        <v>364</v>
      </c>
      <c r="B30972" s="112"/>
      <c r="C30972" s="136">
        <v>0</v>
      </c>
      <c r="D30972" s="141" t="s">
        <v>14501</v>
      </c>
    </row>
    <row r="30973" spans="1:19" ht="11.25" thickBot="1" x14ac:dyDescent="0.2">
      <c r="A30973" s="112"/>
    </row>
    <row r="30974" spans="1:19" ht="11.25" thickBot="1" x14ac:dyDescent="0.2">
      <c r="A30974" s="139" t="s">
        <v>366</v>
      </c>
      <c r="B30974" s="112"/>
      <c r="C30974" s="136">
        <v>0</v>
      </c>
      <c r="D30974" s="141" t="s">
        <v>14501</v>
      </c>
    </row>
    <row r="30975" spans="1:19" ht="10.5" x14ac:dyDescent="0.15">
      <c r="A30975" s="112"/>
    </row>
    <row r="30976" spans="1:19" x14ac:dyDescent="0.15">
      <c r="A30976" s="129"/>
      <c r="B30976" s="86" t="s">
        <v>2896</v>
      </c>
    </row>
    <row r="30977" spans="1:19" ht="9.75" thickBot="1" x14ac:dyDescent="0.2">
      <c r="A30977" s="81" t="s">
        <v>5871</v>
      </c>
    </row>
    <row r="30978" spans="1:19" ht="11.25" thickBot="1" x14ac:dyDescent="0.2">
      <c r="A30978" s="106" t="s">
        <v>357</v>
      </c>
      <c r="B30978" s="106" t="s">
        <v>358</v>
      </c>
      <c r="C30978" s="146" t="s">
        <v>14494</v>
      </c>
      <c r="D30978" s="146" t="s">
        <v>14495</v>
      </c>
      <c r="E30978" s="146" t="s">
        <v>14496</v>
      </c>
      <c r="F30978" s="146" t="s">
        <v>0</v>
      </c>
      <c r="G30978" s="146" t="s">
        <v>1</v>
      </c>
      <c r="H30978" s="146" t="s">
        <v>2</v>
      </c>
      <c r="I30978" s="146" t="s">
        <v>14497</v>
      </c>
      <c r="J30978" s="146" t="s">
        <v>3</v>
      </c>
      <c r="K30978" s="146" t="s">
        <v>14498</v>
      </c>
      <c r="L30978" s="146" t="s">
        <v>7</v>
      </c>
      <c r="M30978" s="146" t="s">
        <v>14499</v>
      </c>
      <c r="N30978" s="146" t="s">
        <v>10</v>
      </c>
      <c r="O30978" s="146" t="s">
        <v>11</v>
      </c>
      <c r="P30978" s="146" t="s">
        <v>12</v>
      </c>
      <c r="Q30978" s="146" t="s">
        <v>13</v>
      </c>
      <c r="R30978" s="146" t="s">
        <v>14</v>
      </c>
      <c r="S30978" s="146" t="s">
        <v>15</v>
      </c>
    </row>
    <row r="30979" spans="1:19" ht="11.25" thickBot="1" x14ac:dyDescent="0.2">
      <c r="A30979" s="107">
        <v>1</v>
      </c>
      <c r="B30979" s="132">
        <v>0.6340972222222222</v>
      </c>
      <c r="C30979" s="141" t="s">
        <v>14500</v>
      </c>
      <c r="D30979" s="141" t="s">
        <v>14500</v>
      </c>
      <c r="E30979" s="108">
        <v>120.169</v>
      </c>
      <c r="F30979" s="108">
        <v>18187.486000000001</v>
      </c>
      <c r="G30979" s="108">
        <v>40361.451999999997</v>
      </c>
      <c r="H30979" s="108">
        <v>2704.57</v>
      </c>
      <c r="I30979" s="108">
        <v>-117.191</v>
      </c>
      <c r="J30979" s="108">
        <v>648.91899999999998</v>
      </c>
      <c r="K30979" s="108">
        <v>90.072999999999993</v>
      </c>
      <c r="L30979" s="133">
        <v>0.61641999999999997</v>
      </c>
      <c r="M30979" s="108">
        <v>167.00299999999999</v>
      </c>
      <c r="N30979" s="108">
        <v>47.603999999999999</v>
      </c>
      <c r="O30979" s="108">
        <v>705.40899999999999</v>
      </c>
      <c r="P30979" s="108">
        <v>17469.972000000002</v>
      </c>
      <c r="Q30979" s="108">
        <v>326395.81</v>
      </c>
      <c r="R30979" s="108">
        <v>371.40699999999998</v>
      </c>
      <c r="S30979" s="108">
        <v>670.79</v>
      </c>
    </row>
    <row r="30980" spans="1:19" ht="11.25" thickBot="1" x14ac:dyDescent="0.2">
      <c r="A30980" s="112"/>
    </row>
    <row r="30981" spans="1:19" ht="11.25" thickBot="1" x14ac:dyDescent="0.2">
      <c r="A30981" s="135" t="s">
        <v>362</v>
      </c>
      <c r="B30981" s="112"/>
      <c r="C30981" s="141" t="s">
        <v>14501</v>
      </c>
      <c r="D30981" s="141" t="s">
        <v>14501</v>
      </c>
      <c r="E30981" s="136">
        <v>120.169</v>
      </c>
      <c r="F30981" s="136">
        <v>18187.486000000001</v>
      </c>
      <c r="G30981" s="136">
        <v>40361.451999999997</v>
      </c>
      <c r="H30981" s="136">
        <v>2704.57</v>
      </c>
      <c r="I30981" s="136">
        <v>-117.191</v>
      </c>
      <c r="J30981" s="136">
        <v>648.91899999999998</v>
      </c>
      <c r="K30981" s="136">
        <v>90.072999999999993</v>
      </c>
      <c r="L30981" s="137">
        <v>0.61641999999999997</v>
      </c>
      <c r="M30981" s="136">
        <v>167.00299999999999</v>
      </c>
      <c r="N30981" s="136">
        <v>47.603999999999999</v>
      </c>
      <c r="O30981" s="136">
        <v>705.40899999999999</v>
      </c>
      <c r="P30981" s="136">
        <v>17469.972000000002</v>
      </c>
      <c r="Q30981" s="136">
        <v>326395.81</v>
      </c>
      <c r="R30981" s="136">
        <v>371.40699999999998</v>
      </c>
      <c r="S30981" s="136">
        <v>670.79</v>
      </c>
    </row>
    <row r="30982" spans="1:19" ht="11.25" thickBot="1" x14ac:dyDescent="0.2">
      <c r="A30982" s="112"/>
    </row>
    <row r="30983" spans="1:19" ht="11.25" thickBot="1" x14ac:dyDescent="0.2">
      <c r="A30983" s="138" t="s">
        <v>364</v>
      </c>
      <c r="B30983" s="112"/>
      <c r="C30983" s="141" t="s">
        <v>14501</v>
      </c>
      <c r="D30983" s="141" t="s">
        <v>14501</v>
      </c>
      <c r="E30983" s="136">
        <v>0</v>
      </c>
      <c r="F30983" s="136">
        <v>0</v>
      </c>
      <c r="G30983" s="136">
        <v>0</v>
      </c>
      <c r="H30983" s="136">
        <v>0</v>
      </c>
      <c r="I30983" s="136">
        <v>0</v>
      </c>
      <c r="J30983" s="136">
        <v>0</v>
      </c>
      <c r="K30983" s="136">
        <v>0</v>
      </c>
      <c r="L30983" s="140" t="s">
        <v>3713</v>
      </c>
      <c r="M30983" s="136">
        <v>0</v>
      </c>
      <c r="N30983" s="136">
        <v>0</v>
      </c>
      <c r="O30983" s="136">
        <v>0</v>
      </c>
      <c r="P30983" s="136">
        <v>0</v>
      </c>
      <c r="Q30983" s="136">
        <v>0</v>
      </c>
      <c r="R30983" s="136">
        <v>0</v>
      </c>
      <c r="S30983" s="136">
        <v>0</v>
      </c>
    </row>
    <row r="30984" spans="1:19" ht="11.25" thickBot="1" x14ac:dyDescent="0.2">
      <c r="A30984" s="112"/>
    </row>
    <row r="30985" spans="1:19" ht="11.25" thickBot="1" x14ac:dyDescent="0.2">
      <c r="A30985" s="139" t="s">
        <v>366</v>
      </c>
      <c r="B30985" s="112"/>
      <c r="C30985" s="141" t="s">
        <v>14501</v>
      </c>
      <c r="D30985" s="141" t="s">
        <v>14501</v>
      </c>
      <c r="E30985" s="136">
        <v>0</v>
      </c>
      <c r="F30985" s="136">
        <v>0</v>
      </c>
      <c r="G30985" s="136">
        <v>0</v>
      </c>
      <c r="H30985" s="136">
        <v>0</v>
      </c>
      <c r="I30985" s="136">
        <v>0</v>
      </c>
      <c r="J30985" s="136">
        <v>0</v>
      </c>
      <c r="K30985" s="136">
        <v>0</v>
      </c>
      <c r="L30985" s="140">
        <v>0</v>
      </c>
      <c r="M30985" s="136">
        <v>0</v>
      </c>
      <c r="N30985" s="136">
        <v>0</v>
      </c>
      <c r="O30985" s="136">
        <v>0</v>
      </c>
      <c r="P30985" s="136">
        <v>0</v>
      </c>
      <c r="Q30985" s="136">
        <v>0</v>
      </c>
      <c r="R30985" s="136">
        <v>0</v>
      </c>
      <c r="S30985" s="136">
        <v>0</v>
      </c>
    </row>
    <row r="30986" spans="1:19" ht="11.25" thickBot="1" x14ac:dyDescent="0.2">
      <c r="A30986" s="112"/>
    </row>
    <row r="30987" spans="1:19" ht="11.25" thickBot="1" x14ac:dyDescent="0.2">
      <c r="A30987" s="106" t="s">
        <v>357</v>
      </c>
      <c r="B30987" s="106" t="s">
        <v>358</v>
      </c>
      <c r="C30987" s="146" t="s">
        <v>16</v>
      </c>
      <c r="D30987" s="146" t="s">
        <v>14502</v>
      </c>
      <c r="E30987" s="146" t="s">
        <v>14503</v>
      </c>
      <c r="F30987" s="146" t="s">
        <v>20</v>
      </c>
      <c r="G30987" s="146" t="s">
        <v>21</v>
      </c>
      <c r="H30987" s="146" t="s">
        <v>22</v>
      </c>
      <c r="I30987" s="146" t="s">
        <v>23</v>
      </c>
      <c r="J30987" s="146" t="s">
        <v>24</v>
      </c>
      <c r="K30987" s="146" t="s">
        <v>26</v>
      </c>
      <c r="L30987" s="146" t="s">
        <v>14504</v>
      </c>
      <c r="M30987" s="146" t="s">
        <v>27</v>
      </c>
      <c r="N30987" s="146" t="s">
        <v>28</v>
      </c>
      <c r="O30987" s="146" t="s">
        <v>29</v>
      </c>
      <c r="P30987" s="146" t="s">
        <v>30</v>
      </c>
      <c r="Q30987" s="146" t="s">
        <v>14505</v>
      </c>
      <c r="R30987" s="146" t="s">
        <v>32</v>
      </c>
      <c r="S30987" s="146" t="s">
        <v>33</v>
      </c>
    </row>
    <row r="30988" spans="1:19" ht="11.25" thickBot="1" x14ac:dyDescent="0.2">
      <c r="A30988" s="107">
        <v>1</v>
      </c>
      <c r="B30988" s="132">
        <v>0.6340972222222222</v>
      </c>
      <c r="C30988" s="108">
        <v>10569.88</v>
      </c>
      <c r="D30988" s="108">
        <v>6372.5</v>
      </c>
      <c r="E30988" s="108">
        <v>154.02699999999999</v>
      </c>
      <c r="F30988" s="133">
        <v>0.53849999999999998</v>
      </c>
      <c r="G30988" s="108">
        <v>860.60799999999995</v>
      </c>
      <c r="H30988" s="108">
        <v>299.82299999999998</v>
      </c>
      <c r="I30988" s="108">
        <v>4168.1030000000001</v>
      </c>
      <c r="J30988" s="108">
        <v>65029.807000000001</v>
      </c>
      <c r="K30988" s="133">
        <v>0.53737999999999997</v>
      </c>
      <c r="L30988" s="108">
        <v>617.24699999999996</v>
      </c>
      <c r="M30988" s="108">
        <v>194.577</v>
      </c>
      <c r="N30988" s="108">
        <v>465.87099999999998</v>
      </c>
      <c r="O30988" s="141" t="s">
        <v>14500</v>
      </c>
      <c r="P30988" s="141" t="s">
        <v>14500</v>
      </c>
      <c r="Q30988" s="108">
        <v>-204.79499999999999</v>
      </c>
      <c r="R30988" s="108">
        <v>154.78700000000001</v>
      </c>
      <c r="S30988" s="141" t="s">
        <v>14500</v>
      </c>
    </row>
    <row r="30989" spans="1:19" ht="11.25" thickBot="1" x14ac:dyDescent="0.2">
      <c r="A30989" s="112"/>
    </row>
    <row r="30990" spans="1:19" ht="11.25" thickBot="1" x14ac:dyDescent="0.2">
      <c r="A30990" s="135" t="s">
        <v>362</v>
      </c>
      <c r="B30990" s="112"/>
      <c r="C30990" s="136">
        <v>10569.88</v>
      </c>
      <c r="D30990" s="136">
        <v>6372.5</v>
      </c>
      <c r="E30990" s="136">
        <v>154.02699999999999</v>
      </c>
      <c r="F30990" s="137">
        <v>0.53849999999999998</v>
      </c>
      <c r="G30990" s="136">
        <v>860.60799999999995</v>
      </c>
      <c r="H30990" s="136">
        <v>299.82299999999998</v>
      </c>
      <c r="I30990" s="136">
        <v>4168.1030000000001</v>
      </c>
      <c r="J30990" s="136">
        <v>65029.807000000001</v>
      </c>
      <c r="K30990" s="137">
        <v>0.53737999999999997</v>
      </c>
      <c r="L30990" s="136">
        <v>617.24699999999996</v>
      </c>
      <c r="M30990" s="136">
        <v>194.577</v>
      </c>
      <c r="N30990" s="136">
        <v>465.87099999999998</v>
      </c>
      <c r="O30990" s="141" t="s">
        <v>14501</v>
      </c>
      <c r="P30990" s="141" t="s">
        <v>14501</v>
      </c>
      <c r="Q30990" s="136">
        <v>-204.79499999999999</v>
      </c>
      <c r="R30990" s="136">
        <v>154.78700000000001</v>
      </c>
      <c r="S30990" s="141" t="s">
        <v>14501</v>
      </c>
    </row>
    <row r="30991" spans="1:19" ht="11.25" thickBot="1" x14ac:dyDescent="0.2">
      <c r="A30991" s="112"/>
    </row>
    <row r="30992" spans="1:19" ht="11.25" thickBot="1" x14ac:dyDescent="0.2">
      <c r="A30992" s="138" t="s">
        <v>364</v>
      </c>
      <c r="B30992" s="112"/>
      <c r="C30992" s="136">
        <v>0</v>
      </c>
      <c r="D30992" s="136">
        <v>0</v>
      </c>
      <c r="E30992" s="136">
        <v>0</v>
      </c>
      <c r="F30992" s="140" t="s">
        <v>3713</v>
      </c>
      <c r="G30992" s="136">
        <v>0</v>
      </c>
      <c r="H30992" s="136">
        <v>0</v>
      </c>
      <c r="I30992" s="136">
        <v>0</v>
      </c>
      <c r="J30992" s="136">
        <v>0</v>
      </c>
      <c r="K30992" s="140" t="s">
        <v>3713</v>
      </c>
      <c r="L30992" s="136">
        <v>0</v>
      </c>
      <c r="M30992" s="136">
        <v>0</v>
      </c>
      <c r="N30992" s="136">
        <v>0</v>
      </c>
      <c r="O30992" s="141" t="s">
        <v>14501</v>
      </c>
      <c r="P30992" s="141" t="s">
        <v>14501</v>
      </c>
      <c r="Q30992" s="136">
        <v>0</v>
      </c>
      <c r="R30992" s="136">
        <v>0</v>
      </c>
      <c r="S30992" s="141" t="s">
        <v>14501</v>
      </c>
    </row>
    <row r="30993" spans="1:19" ht="11.25" thickBot="1" x14ac:dyDescent="0.2">
      <c r="A30993" s="112"/>
    </row>
    <row r="30994" spans="1:19" ht="11.25" thickBot="1" x14ac:dyDescent="0.2">
      <c r="A30994" s="139" t="s">
        <v>366</v>
      </c>
      <c r="B30994" s="112"/>
      <c r="C30994" s="136">
        <v>0</v>
      </c>
      <c r="D30994" s="136">
        <v>0</v>
      </c>
      <c r="E30994" s="136">
        <v>0</v>
      </c>
      <c r="F30994" s="140">
        <v>0</v>
      </c>
      <c r="G30994" s="136">
        <v>0</v>
      </c>
      <c r="H30994" s="136">
        <v>0</v>
      </c>
      <c r="I30994" s="136">
        <v>0</v>
      </c>
      <c r="J30994" s="136">
        <v>0</v>
      </c>
      <c r="K30994" s="140">
        <v>0</v>
      </c>
      <c r="L30994" s="136">
        <v>0</v>
      </c>
      <c r="M30994" s="136">
        <v>0</v>
      </c>
      <c r="N30994" s="136">
        <v>0</v>
      </c>
      <c r="O30994" s="141" t="s">
        <v>14501</v>
      </c>
      <c r="P30994" s="141" t="s">
        <v>14501</v>
      </c>
      <c r="Q30994" s="136">
        <v>0</v>
      </c>
      <c r="R30994" s="136">
        <v>0</v>
      </c>
      <c r="S30994" s="141" t="s">
        <v>14501</v>
      </c>
    </row>
    <row r="30995" spans="1:19" ht="11.25" thickBot="1" x14ac:dyDescent="0.2">
      <c r="A30995" s="112"/>
    </row>
    <row r="30996" spans="1:19" ht="11.25" thickBot="1" x14ac:dyDescent="0.2">
      <c r="A30996" s="106" t="s">
        <v>357</v>
      </c>
      <c r="B30996" s="106" t="s">
        <v>358</v>
      </c>
      <c r="C30996" s="146" t="s">
        <v>35</v>
      </c>
      <c r="D30996" s="146" t="s">
        <v>36</v>
      </c>
      <c r="E30996" s="146" t="s">
        <v>14506</v>
      </c>
      <c r="F30996" s="146" t="s">
        <v>38</v>
      </c>
      <c r="G30996" s="146" t="s">
        <v>39</v>
      </c>
      <c r="H30996" s="146" t="s">
        <v>41</v>
      </c>
      <c r="I30996" s="146" t="s">
        <v>42</v>
      </c>
      <c r="J30996" s="146" t="s">
        <v>43</v>
      </c>
      <c r="K30996" s="146" t="s">
        <v>44</v>
      </c>
      <c r="L30996" s="146" t="s">
        <v>45</v>
      </c>
      <c r="M30996" s="146" t="s">
        <v>46</v>
      </c>
      <c r="N30996" s="146" t="s">
        <v>47</v>
      </c>
      <c r="O30996" s="146" t="s">
        <v>48</v>
      </c>
      <c r="P30996" s="146" t="s">
        <v>49</v>
      </c>
      <c r="Q30996" s="146" t="s">
        <v>50</v>
      </c>
      <c r="R30996" s="146" t="s">
        <v>51</v>
      </c>
      <c r="S30996" s="146" t="s">
        <v>52</v>
      </c>
    </row>
    <row r="30997" spans="1:19" ht="11.25" thickBot="1" x14ac:dyDescent="0.2">
      <c r="A30997" s="107">
        <v>1</v>
      </c>
      <c r="B30997" s="132">
        <v>0.6340972222222222</v>
      </c>
      <c r="C30997" s="133">
        <v>0.45816000000000001</v>
      </c>
      <c r="D30997" s="108">
        <v>244.06899999999999</v>
      </c>
      <c r="E30997" s="108">
        <v>73.685000000000002</v>
      </c>
      <c r="F30997" s="141" t="s">
        <v>14500</v>
      </c>
      <c r="G30997" s="108">
        <v>352.536</v>
      </c>
      <c r="H30997" s="108">
        <v>50898.324999999997</v>
      </c>
      <c r="I30997" s="108">
        <v>1988.347</v>
      </c>
      <c r="J30997" s="108">
        <v>5776.9709999999995</v>
      </c>
      <c r="K30997" s="108">
        <v>652.65200000000004</v>
      </c>
      <c r="L30997" s="108">
        <v>592.45100000000002</v>
      </c>
      <c r="M30997" s="108">
        <v>77.710999999999999</v>
      </c>
      <c r="N30997" s="108">
        <v>98.3</v>
      </c>
      <c r="O30997" s="108">
        <v>99.073999999999998</v>
      </c>
      <c r="P30997" s="108">
        <v>265.23099999999999</v>
      </c>
      <c r="Q30997" s="108">
        <v>400.94499999999999</v>
      </c>
      <c r="R30997" s="108">
        <v>160.99600000000001</v>
      </c>
      <c r="S30997" s="108">
        <v>172.828</v>
      </c>
    </row>
    <row r="30998" spans="1:19" ht="11.25" thickBot="1" x14ac:dyDescent="0.2">
      <c r="A30998" s="112"/>
    </row>
    <row r="30999" spans="1:19" ht="11.25" thickBot="1" x14ac:dyDescent="0.2">
      <c r="A30999" s="135" t="s">
        <v>362</v>
      </c>
      <c r="B30999" s="112"/>
      <c r="C30999" s="137">
        <v>0.45816000000000001</v>
      </c>
      <c r="D30999" s="136">
        <v>244.06899999999999</v>
      </c>
      <c r="E30999" s="136">
        <v>73.685000000000002</v>
      </c>
      <c r="F30999" s="141" t="s">
        <v>14501</v>
      </c>
      <c r="G30999" s="136">
        <v>352.536</v>
      </c>
      <c r="H30999" s="136">
        <v>50898.324999999997</v>
      </c>
      <c r="I30999" s="136">
        <v>1988.347</v>
      </c>
      <c r="J30999" s="136">
        <v>5776.9709999999995</v>
      </c>
      <c r="K30999" s="136">
        <v>652.65200000000004</v>
      </c>
      <c r="L30999" s="136">
        <v>592.45100000000002</v>
      </c>
      <c r="M30999" s="136">
        <v>77.710999999999999</v>
      </c>
      <c r="N30999" s="136">
        <v>98.3</v>
      </c>
      <c r="O30999" s="136">
        <v>99.073999999999998</v>
      </c>
      <c r="P30999" s="136">
        <v>265.23099999999999</v>
      </c>
      <c r="Q30999" s="136">
        <v>400.94499999999999</v>
      </c>
      <c r="R30999" s="136">
        <v>160.99600000000001</v>
      </c>
      <c r="S30999" s="136">
        <v>172.828</v>
      </c>
    </row>
    <row r="31000" spans="1:19" ht="11.25" thickBot="1" x14ac:dyDescent="0.2">
      <c r="A31000" s="112"/>
    </row>
    <row r="31001" spans="1:19" ht="11.25" thickBot="1" x14ac:dyDescent="0.2">
      <c r="A31001" s="138" t="s">
        <v>364</v>
      </c>
      <c r="B31001" s="112"/>
      <c r="C31001" s="140" t="s">
        <v>3713</v>
      </c>
      <c r="D31001" s="136">
        <v>0</v>
      </c>
      <c r="E31001" s="136">
        <v>0</v>
      </c>
      <c r="F31001" s="141" t="s">
        <v>14501</v>
      </c>
      <c r="G31001" s="136">
        <v>0</v>
      </c>
      <c r="H31001" s="136">
        <v>0</v>
      </c>
      <c r="I31001" s="136">
        <v>0</v>
      </c>
      <c r="J31001" s="136">
        <v>0</v>
      </c>
      <c r="K31001" s="136">
        <v>0</v>
      </c>
      <c r="L31001" s="136">
        <v>0</v>
      </c>
      <c r="M31001" s="136">
        <v>0</v>
      </c>
      <c r="N31001" s="136">
        <v>0</v>
      </c>
      <c r="O31001" s="136">
        <v>0</v>
      </c>
      <c r="P31001" s="136">
        <v>0</v>
      </c>
      <c r="Q31001" s="136">
        <v>0</v>
      </c>
      <c r="R31001" s="136">
        <v>0</v>
      </c>
      <c r="S31001" s="136">
        <v>0</v>
      </c>
    </row>
    <row r="31002" spans="1:19" ht="11.25" thickBot="1" x14ac:dyDescent="0.2">
      <c r="A31002" s="112"/>
    </row>
    <row r="31003" spans="1:19" ht="11.25" thickBot="1" x14ac:dyDescent="0.2">
      <c r="A31003" s="139" t="s">
        <v>366</v>
      </c>
      <c r="B31003" s="112"/>
      <c r="C31003" s="140">
        <v>0</v>
      </c>
      <c r="D31003" s="136">
        <v>0</v>
      </c>
      <c r="E31003" s="136">
        <v>0</v>
      </c>
      <c r="F31003" s="141" t="s">
        <v>14501</v>
      </c>
      <c r="G31003" s="136">
        <v>0</v>
      </c>
      <c r="H31003" s="136">
        <v>0</v>
      </c>
      <c r="I31003" s="136">
        <v>0</v>
      </c>
      <c r="J31003" s="136">
        <v>0</v>
      </c>
      <c r="K31003" s="136">
        <v>0</v>
      </c>
      <c r="L31003" s="136">
        <v>0</v>
      </c>
      <c r="M31003" s="136">
        <v>0</v>
      </c>
      <c r="N31003" s="136">
        <v>0</v>
      </c>
      <c r="O31003" s="136">
        <v>0</v>
      </c>
      <c r="P31003" s="136">
        <v>0</v>
      </c>
      <c r="Q31003" s="136">
        <v>0</v>
      </c>
      <c r="R31003" s="136">
        <v>0</v>
      </c>
      <c r="S31003" s="136">
        <v>0</v>
      </c>
    </row>
    <row r="31004" spans="1:19" ht="11.25" thickBot="1" x14ac:dyDescent="0.2">
      <c r="A31004" s="112"/>
    </row>
    <row r="31005" spans="1:19" ht="11.25" thickBot="1" x14ac:dyDescent="0.2">
      <c r="A31005" s="106" t="s">
        <v>357</v>
      </c>
      <c r="B31005" s="106" t="s">
        <v>358</v>
      </c>
      <c r="C31005" s="146" t="s">
        <v>53</v>
      </c>
      <c r="D31005" s="146" t="s">
        <v>54</v>
      </c>
      <c r="E31005" s="146" t="s">
        <v>55</v>
      </c>
      <c r="F31005" s="146" t="s">
        <v>56</v>
      </c>
      <c r="G31005" s="146" t="s">
        <v>14507</v>
      </c>
      <c r="H31005" s="146" t="s">
        <v>57</v>
      </c>
      <c r="I31005" s="146" t="s">
        <v>59</v>
      </c>
      <c r="J31005" s="146" t="s">
        <v>14508</v>
      </c>
      <c r="K31005" s="146" t="s">
        <v>60</v>
      </c>
      <c r="L31005" s="146" t="s">
        <v>61</v>
      </c>
      <c r="M31005" s="146" t="s">
        <v>62</v>
      </c>
      <c r="N31005" s="146" t="s">
        <v>14509</v>
      </c>
      <c r="O31005" s="146" t="s">
        <v>63</v>
      </c>
      <c r="P31005" s="146" t="s">
        <v>64</v>
      </c>
      <c r="Q31005" s="146" t="s">
        <v>66</v>
      </c>
      <c r="R31005" s="146" t="s">
        <v>14510</v>
      </c>
      <c r="S31005" s="146" t="s">
        <v>67</v>
      </c>
    </row>
    <row r="31006" spans="1:19" ht="11.25" thickBot="1" x14ac:dyDescent="0.2">
      <c r="A31006" s="107">
        <v>1</v>
      </c>
      <c r="B31006" s="132">
        <v>0.6340972222222222</v>
      </c>
      <c r="C31006" s="141" t="s">
        <v>14500</v>
      </c>
      <c r="D31006" s="108">
        <v>233.09200000000001</v>
      </c>
      <c r="E31006" s="141" t="s">
        <v>14500</v>
      </c>
      <c r="F31006" s="141" t="s">
        <v>14500</v>
      </c>
      <c r="G31006" s="108">
        <v>82.975999999999999</v>
      </c>
      <c r="H31006" s="108">
        <v>646.57799999999997</v>
      </c>
      <c r="I31006" s="108">
        <v>3263.1289999999999</v>
      </c>
      <c r="J31006" s="141" t="s">
        <v>14639</v>
      </c>
      <c r="K31006" s="141" t="s">
        <v>14500</v>
      </c>
      <c r="L31006" s="141" t="s">
        <v>14500</v>
      </c>
      <c r="M31006" s="108">
        <v>569.69200000000001</v>
      </c>
      <c r="N31006" s="108">
        <v>1.2849999999999999</v>
      </c>
      <c r="O31006" s="108">
        <v>144.48699999999999</v>
      </c>
      <c r="P31006" s="108">
        <v>15199.538</v>
      </c>
      <c r="Q31006" s="133">
        <v>0.38178000000000001</v>
      </c>
      <c r="R31006" s="141" t="s">
        <v>14500</v>
      </c>
      <c r="S31006" s="108">
        <v>2510.3110000000001</v>
      </c>
    </row>
    <row r="31007" spans="1:19" ht="11.25" thickBot="1" x14ac:dyDescent="0.2">
      <c r="A31007" s="112"/>
    </row>
    <row r="31008" spans="1:19" ht="11.25" thickBot="1" x14ac:dyDescent="0.2">
      <c r="A31008" s="135" t="s">
        <v>362</v>
      </c>
      <c r="B31008" s="112"/>
      <c r="C31008" s="141" t="s">
        <v>14501</v>
      </c>
      <c r="D31008" s="136">
        <v>233.09200000000001</v>
      </c>
      <c r="E31008" s="141" t="s">
        <v>14501</v>
      </c>
      <c r="F31008" s="141" t="s">
        <v>14501</v>
      </c>
      <c r="G31008" s="136">
        <v>82.975999999999999</v>
      </c>
      <c r="H31008" s="136">
        <v>646.57799999999997</v>
      </c>
      <c r="I31008" s="136">
        <v>3263.1289999999999</v>
      </c>
      <c r="J31008" s="141" t="s">
        <v>14641</v>
      </c>
      <c r="K31008" s="141" t="s">
        <v>14501</v>
      </c>
      <c r="L31008" s="141" t="s">
        <v>14501</v>
      </c>
      <c r="M31008" s="136">
        <v>569.69200000000001</v>
      </c>
      <c r="N31008" s="136">
        <v>1.2849999999999999</v>
      </c>
      <c r="O31008" s="136">
        <v>144.48699999999999</v>
      </c>
      <c r="P31008" s="136">
        <v>15199.538</v>
      </c>
      <c r="Q31008" s="137">
        <v>0.38178000000000001</v>
      </c>
      <c r="R31008" s="141" t="s">
        <v>14501</v>
      </c>
      <c r="S31008" s="136">
        <v>2510.3110000000001</v>
      </c>
    </row>
    <row r="31009" spans="1:19" ht="11.25" thickBot="1" x14ac:dyDescent="0.2">
      <c r="A31009" s="112"/>
    </row>
    <row r="31010" spans="1:19" ht="11.25" thickBot="1" x14ac:dyDescent="0.2">
      <c r="A31010" s="138" t="s">
        <v>364</v>
      </c>
      <c r="B31010" s="112"/>
      <c r="C31010" s="141" t="s">
        <v>14501</v>
      </c>
      <c r="D31010" s="136">
        <v>0</v>
      </c>
      <c r="E31010" s="141" t="s">
        <v>14501</v>
      </c>
      <c r="F31010" s="141" t="s">
        <v>14501</v>
      </c>
      <c r="G31010" s="136">
        <v>0</v>
      </c>
      <c r="H31010" s="136">
        <v>0</v>
      </c>
      <c r="I31010" s="136">
        <v>0</v>
      </c>
      <c r="J31010" s="141" t="s">
        <v>14501</v>
      </c>
      <c r="K31010" s="141" t="s">
        <v>14501</v>
      </c>
      <c r="L31010" s="141" t="s">
        <v>14501</v>
      </c>
      <c r="M31010" s="136">
        <v>0</v>
      </c>
      <c r="N31010" s="136">
        <v>0</v>
      </c>
      <c r="O31010" s="136">
        <v>0</v>
      </c>
      <c r="P31010" s="136">
        <v>0</v>
      </c>
      <c r="Q31010" s="140" t="s">
        <v>3713</v>
      </c>
      <c r="R31010" s="141" t="s">
        <v>14501</v>
      </c>
      <c r="S31010" s="136">
        <v>0</v>
      </c>
    </row>
    <row r="31011" spans="1:19" ht="11.25" thickBot="1" x14ac:dyDescent="0.2">
      <c r="A31011" s="112"/>
    </row>
    <row r="31012" spans="1:19" ht="11.25" thickBot="1" x14ac:dyDescent="0.2">
      <c r="A31012" s="139" t="s">
        <v>366</v>
      </c>
      <c r="B31012" s="112"/>
      <c r="C31012" s="141" t="s">
        <v>14501</v>
      </c>
      <c r="D31012" s="136">
        <v>0</v>
      </c>
      <c r="E31012" s="141" t="s">
        <v>14501</v>
      </c>
      <c r="F31012" s="141" t="s">
        <v>14501</v>
      </c>
      <c r="G31012" s="136">
        <v>0</v>
      </c>
      <c r="H31012" s="136">
        <v>0</v>
      </c>
      <c r="I31012" s="136">
        <v>0</v>
      </c>
      <c r="J31012" s="141" t="s">
        <v>14501</v>
      </c>
      <c r="K31012" s="141" t="s">
        <v>14501</v>
      </c>
      <c r="L31012" s="141" t="s">
        <v>14501</v>
      </c>
      <c r="M31012" s="136">
        <v>0</v>
      </c>
      <c r="N31012" s="136">
        <v>0</v>
      </c>
      <c r="O31012" s="136">
        <v>0</v>
      </c>
      <c r="P31012" s="136">
        <v>0</v>
      </c>
      <c r="Q31012" s="140">
        <v>0</v>
      </c>
      <c r="R31012" s="141" t="s">
        <v>14501</v>
      </c>
      <c r="S31012" s="136">
        <v>0</v>
      </c>
    </row>
    <row r="31013" spans="1:19" ht="11.25" thickBot="1" x14ac:dyDescent="0.2">
      <c r="A31013" s="112"/>
    </row>
    <row r="31014" spans="1:19" ht="11.25" thickBot="1" x14ac:dyDescent="0.2">
      <c r="A31014" s="106" t="s">
        <v>357</v>
      </c>
      <c r="B31014" s="106" t="s">
        <v>358</v>
      </c>
      <c r="C31014" s="146" t="s">
        <v>68</v>
      </c>
      <c r="D31014" s="146" t="s">
        <v>14511</v>
      </c>
    </row>
    <row r="31015" spans="1:19" ht="11.25" thickBot="1" x14ac:dyDescent="0.2">
      <c r="A31015" s="107">
        <v>1</v>
      </c>
      <c r="B31015" s="132">
        <v>0.6340972222222222</v>
      </c>
      <c r="C31015" s="108">
        <v>691.221</v>
      </c>
      <c r="D31015" s="141" t="s">
        <v>14500</v>
      </c>
    </row>
    <row r="31016" spans="1:19" ht="11.25" thickBot="1" x14ac:dyDescent="0.2">
      <c r="A31016" s="112"/>
    </row>
    <row r="31017" spans="1:19" ht="11.25" thickBot="1" x14ac:dyDescent="0.2">
      <c r="A31017" s="135" t="s">
        <v>362</v>
      </c>
      <c r="B31017" s="112"/>
      <c r="C31017" s="136">
        <v>691.221</v>
      </c>
      <c r="D31017" s="141" t="s">
        <v>14501</v>
      </c>
    </row>
    <row r="31018" spans="1:19" ht="11.25" thickBot="1" x14ac:dyDescent="0.2">
      <c r="A31018" s="112"/>
    </row>
    <row r="31019" spans="1:19" ht="11.25" thickBot="1" x14ac:dyDescent="0.2">
      <c r="A31019" s="138" t="s">
        <v>364</v>
      </c>
      <c r="B31019" s="112"/>
      <c r="C31019" s="136">
        <v>0</v>
      </c>
      <c r="D31019" s="141" t="s">
        <v>14501</v>
      </c>
    </row>
    <row r="31020" spans="1:19" ht="11.25" thickBot="1" x14ac:dyDescent="0.2">
      <c r="A31020" s="112"/>
    </row>
    <row r="31021" spans="1:19" ht="11.25" thickBot="1" x14ac:dyDescent="0.2">
      <c r="A31021" s="139" t="s">
        <v>366</v>
      </c>
      <c r="B31021" s="112"/>
      <c r="C31021" s="136">
        <v>0</v>
      </c>
      <c r="D31021" s="141" t="s">
        <v>14501</v>
      </c>
    </row>
    <row r="31022" spans="1:19" ht="10.5" x14ac:dyDescent="0.15">
      <c r="A31022" s="112"/>
    </row>
    <row r="31023" spans="1:19" x14ac:dyDescent="0.15">
      <c r="A31023" s="129"/>
      <c r="B31023" s="86" t="s">
        <v>2963</v>
      </c>
    </row>
    <row r="31024" spans="1:19" ht="9.75" thickBot="1" x14ac:dyDescent="0.2">
      <c r="A31024" s="81" t="s">
        <v>5871</v>
      </c>
    </row>
    <row r="31025" spans="1:19" ht="11.25" thickBot="1" x14ac:dyDescent="0.2">
      <c r="A31025" s="106" t="s">
        <v>357</v>
      </c>
      <c r="B31025" s="106" t="s">
        <v>358</v>
      </c>
      <c r="C31025" s="146" t="s">
        <v>14494</v>
      </c>
      <c r="D31025" s="146" t="s">
        <v>14495</v>
      </c>
      <c r="E31025" s="146" t="s">
        <v>14496</v>
      </c>
      <c r="F31025" s="146" t="s">
        <v>0</v>
      </c>
      <c r="G31025" s="146" t="s">
        <v>1</v>
      </c>
      <c r="H31025" s="146" t="s">
        <v>2</v>
      </c>
      <c r="I31025" s="146" t="s">
        <v>14497</v>
      </c>
      <c r="J31025" s="146" t="s">
        <v>3</v>
      </c>
      <c r="K31025" s="146" t="s">
        <v>14498</v>
      </c>
      <c r="L31025" s="146" t="s">
        <v>7</v>
      </c>
      <c r="M31025" s="146" t="s">
        <v>14499</v>
      </c>
      <c r="N31025" s="146" t="s">
        <v>10</v>
      </c>
      <c r="O31025" s="146" t="s">
        <v>11</v>
      </c>
      <c r="P31025" s="146" t="s">
        <v>12</v>
      </c>
      <c r="Q31025" s="146" t="s">
        <v>13</v>
      </c>
      <c r="R31025" s="146" t="s">
        <v>14</v>
      </c>
      <c r="S31025" s="146" t="s">
        <v>15</v>
      </c>
    </row>
    <row r="31026" spans="1:19" ht="11.25" thickBot="1" x14ac:dyDescent="0.2">
      <c r="A31026" s="107">
        <v>1</v>
      </c>
      <c r="B31026" s="132">
        <v>0.63924768518518515</v>
      </c>
      <c r="C31026" s="141" t="s">
        <v>14500</v>
      </c>
      <c r="D31026" s="141" t="s">
        <v>14500</v>
      </c>
      <c r="E31026" s="108">
        <v>132.31200000000001</v>
      </c>
      <c r="F31026" s="108">
        <v>15820.431</v>
      </c>
      <c r="G31026" s="108">
        <v>61649.754000000001</v>
      </c>
      <c r="H31026" s="108">
        <v>2371.9</v>
      </c>
      <c r="I31026" s="108">
        <v>-132.053</v>
      </c>
      <c r="J31026" s="108">
        <v>645.03</v>
      </c>
      <c r="K31026" s="108">
        <v>-170.3</v>
      </c>
      <c r="L31026" s="133">
        <v>0.67181000000000002</v>
      </c>
      <c r="M31026" s="108">
        <v>217.583</v>
      </c>
      <c r="N31026" s="108">
        <v>4.1020000000000003</v>
      </c>
      <c r="O31026" s="108">
        <v>668.572</v>
      </c>
      <c r="P31026" s="108">
        <v>36665.203999999998</v>
      </c>
      <c r="Q31026" s="108">
        <v>441744.08</v>
      </c>
      <c r="R31026" s="108">
        <v>432.60500000000002</v>
      </c>
      <c r="S31026" s="108">
        <v>757.346</v>
      </c>
    </row>
    <row r="31027" spans="1:19" ht="11.25" thickBot="1" x14ac:dyDescent="0.2">
      <c r="A31027" s="112"/>
    </row>
    <row r="31028" spans="1:19" ht="11.25" thickBot="1" x14ac:dyDescent="0.2">
      <c r="A31028" s="135" t="s">
        <v>362</v>
      </c>
      <c r="B31028" s="112"/>
      <c r="C31028" s="141" t="s">
        <v>14501</v>
      </c>
      <c r="D31028" s="141" t="s">
        <v>14501</v>
      </c>
      <c r="E31028" s="136">
        <v>132.31200000000001</v>
      </c>
      <c r="F31028" s="136">
        <v>15820.431</v>
      </c>
      <c r="G31028" s="136">
        <v>61649.754000000001</v>
      </c>
      <c r="H31028" s="136">
        <v>2371.9</v>
      </c>
      <c r="I31028" s="136">
        <v>-132.053</v>
      </c>
      <c r="J31028" s="136">
        <v>645.03</v>
      </c>
      <c r="K31028" s="136">
        <v>-170.3</v>
      </c>
      <c r="L31028" s="137">
        <v>0.67181000000000002</v>
      </c>
      <c r="M31028" s="136">
        <v>217.583</v>
      </c>
      <c r="N31028" s="136">
        <v>4.1020000000000003</v>
      </c>
      <c r="O31028" s="136">
        <v>668.572</v>
      </c>
      <c r="P31028" s="136">
        <v>36665.203999999998</v>
      </c>
      <c r="Q31028" s="136">
        <v>441744.08</v>
      </c>
      <c r="R31028" s="136">
        <v>432.60500000000002</v>
      </c>
      <c r="S31028" s="136">
        <v>757.346</v>
      </c>
    </row>
    <row r="31029" spans="1:19" ht="11.25" thickBot="1" x14ac:dyDescent="0.2">
      <c r="A31029" s="112"/>
    </row>
    <row r="31030" spans="1:19" ht="11.25" thickBot="1" x14ac:dyDescent="0.2">
      <c r="A31030" s="138" t="s">
        <v>364</v>
      </c>
      <c r="B31030" s="112"/>
      <c r="C31030" s="141" t="s">
        <v>14501</v>
      </c>
      <c r="D31030" s="141" t="s">
        <v>14501</v>
      </c>
      <c r="E31030" s="136">
        <v>0</v>
      </c>
      <c r="F31030" s="136">
        <v>0</v>
      </c>
      <c r="G31030" s="136">
        <v>0</v>
      </c>
      <c r="H31030" s="136">
        <v>0</v>
      </c>
      <c r="I31030" s="136">
        <v>0</v>
      </c>
      <c r="J31030" s="136">
        <v>0</v>
      </c>
      <c r="K31030" s="136">
        <v>0</v>
      </c>
      <c r="L31030" s="140" t="s">
        <v>3713</v>
      </c>
      <c r="M31030" s="136">
        <v>0</v>
      </c>
      <c r="N31030" s="136">
        <v>0</v>
      </c>
      <c r="O31030" s="136">
        <v>0</v>
      </c>
      <c r="P31030" s="136">
        <v>0</v>
      </c>
      <c r="Q31030" s="136">
        <v>0</v>
      </c>
      <c r="R31030" s="136">
        <v>0</v>
      </c>
      <c r="S31030" s="136">
        <v>0</v>
      </c>
    </row>
    <row r="31031" spans="1:19" ht="11.25" thickBot="1" x14ac:dyDescent="0.2">
      <c r="A31031" s="112"/>
    </row>
    <row r="31032" spans="1:19" ht="11.25" thickBot="1" x14ac:dyDescent="0.2">
      <c r="A31032" s="139" t="s">
        <v>366</v>
      </c>
      <c r="B31032" s="112"/>
      <c r="C31032" s="141" t="s">
        <v>14501</v>
      </c>
      <c r="D31032" s="141" t="s">
        <v>14501</v>
      </c>
      <c r="E31032" s="136">
        <v>0</v>
      </c>
      <c r="F31032" s="136">
        <v>0</v>
      </c>
      <c r="G31032" s="136">
        <v>0</v>
      </c>
      <c r="H31032" s="136">
        <v>0</v>
      </c>
      <c r="I31032" s="136">
        <v>0</v>
      </c>
      <c r="J31032" s="136">
        <v>0</v>
      </c>
      <c r="K31032" s="136">
        <v>0</v>
      </c>
      <c r="L31032" s="140">
        <v>0</v>
      </c>
      <c r="M31032" s="136">
        <v>0</v>
      </c>
      <c r="N31032" s="136">
        <v>0</v>
      </c>
      <c r="O31032" s="136">
        <v>0</v>
      </c>
      <c r="P31032" s="136">
        <v>0</v>
      </c>
      <c r="Q31032" s="136">
        <v>0</v>
      </c>
      <c r="R31032" s="136">
        <v>0</v>
      </c>
      <c r="S31032" s="136">
        <v>0</v>
      </c>
    </row>
    <row r="31033" spans="1:19" ht="11.25" thickBot="1" x14ac:dyDescent="0.2">
      <c r="A31033" s="112"/>
    </row>
    <row r="31034" spans="1:19" ht="11.25" thickBot="1" x14ac:dyDescent="0.2">
      <c r="A31034" s="106" t="s">
        <v>357</v>
      </c>
      <c r="B31034" s="106" t="s">
        <v>358</v>
      </c>
      <c r="C31034" s="146" t="s">
        <v>16</v>
      </c>
      <c r="D31034" s="146" t="s">
        <v>14502</v>
      </c>
      <c r="E31034" s="146" t="s">
        <v>14503</v>
      </c>
      <c r="F31034" s="146" t="s">
        <v>20</v>
      </c>
      <c r="G31034" s="146" t="s">
        <v>21</v>
      </c>
      <c r="H31034" s="146" t="s">
        <v>22</v>
      </c>
      <c r="I31034" s="146" t="s">
        <v>23</v>
      </c>
      <c r="J31034" s="146" t="s">
        <v>24</v>
      </c>
      <c r="K31034" s="146" t="s">
        <v>26</v>
      </c>
      <c r="L31034" s="146" t="s">
        <v>14504</v>
      </c>
      <c r="M31034" s="146" t="s">
        <v>27</v>
      </c>
      <c r="N31034" s="146" t="s">
        <v>28</v>
      </c>
      <c r="O31034" s="146" t="s">
        <v>29</v>
      </c>
      <c r="P31034" s="146" t="s">
        <v>30</v>
      </c>
      <c r="Q31034" s="146" t="s">
        <v>14505</v>
      </c>
      <c r="R31034" s="146" t="s">
        <v>32</v>
      </c>
      <c r="S31034" s="146" t="s">
        <v>33</v>
      </c>
    </row>
    <row r="31035" spans="1:19" ht="11.25" thickBot="1" x14ac:dyDescent="0.2">
      <c r="A31035" s="107">
        <v>1</v>
      </c>
      <c r="B31035" s="132">
        <v>0.63924768518518515</v>
      </c>
      <c r="C31035" s="108">
        <v>14371.448</v>
      </c>
      <c r="D31035" s="108">
        <v>5986.7420000000002</v>
      </c>
      <c r="E31035" s="108">
        <v>161.47900000000001</v>
      </c>
      <c r="F31035" s="133">
        <v>0.51151000000000002</v>
      </c>
      <c r="G31035" s="108">
        <v>585.28800000000001</v>
      </c>
      <c r="H31035" s="108">
        <v>206.143</v>
      </c>
      <c r="I31035" s="108">
        <v>4116.4440000000004</v>
      </c>
      <c r="J31035" s="108">
        <v>89713.540999999997</v>
      </c>
      <c r="K31035" s="133">
        <v>0.56955</v>
      </c>
      <c r="L31035" s="108">
        <v>749.351</v>
      </c>
      <c r="M31035" s="108">
        <v>134.209</v>
      </c>
      <c r="N31035" s="108">
        <v>657.09699999999998</v>
      </c>
      <c r="O31035" s="141" t="s">
        <v>14500</v>
      </c>
      <c r="P31035" s="141" t="s">
        <v>14500</v>
      </c>
      <c r="Q31035" s="108">
        <v>-291.28399999999999</v>
      </c>
      <c r="R31035" s="108">
        <v>72.009</v>
      </c>
      <c r="S31035" s="108">
        <v>68.802000000000007</v>
      </c>
    </row>
    <row r="31036" spans="1:19" ht="11.25" thickBot="1" x14ac:dyDescent="0.2">
      <c r="A31036" s="112"/>
    </row>
    <row r="31037" spans="1:19" ht="11.25" thickBot="1" x14ac:dyDescent="0.2">
      <c r="A31037" s="135" t="s">
        <v>362</v>
      </c>
      <c r="B31037" s="112"/>
      <c r="C31037" s="136">
        <v>14371.448</v>
      </c>
      <c r="D31037" s="136">
        <v>5986.7420000000002</v>
      </c>
      <c r="E31037" s="136">
        <v>161.47900000000001</v>
      </c>
      <c r="F31037" s="137">
        <v>0.51151000000000002</v>
      </c>
      <c r="G31037" s="136">
        <v>585.28800000000001</v>
      </c>
      <c r="H31037" s="136">
        <v>206.143</v>
      </c>
      <c r="I31037" s="136">
        <v>4116.4440000000004</v>
      </c>
      <c r="J31037" s="136">
        <v>89713.540999999997</v>
      </c>
      <c r="K31037" s="137">
        <v>0.56955</v>
      </c>
      <c r="L31037" s="136">
        <v>749.351</v>
      </c>
      <c r="M31037" s="136">
        <v>134.209</v>
      </c>
      <c r="N31037" s="136">
        <v>657.09699999999998</v>
      </c>
      <c r="O31037" s="141" t="s">
        <v>14501</v>
      </c>
      <c r="P31037" s="141" t="s">
        <v>14501</v>
      </c>
      <c r="Q31037" s="136">
        <v>-291.28399999999999</v>
      </c>
      <c r="R31037" s="136">
        <v>72.009</v>
      </c>
      <c r="S31037" s="136">
        <v>68.802000000000007</v>
      </c>
    </row>
    <row r="31038" spans="1:19" ht="11.25" thickBot="1" x14ac:dyDescent="0.2">
      <c r="A31038" s="112"/>
    </row>
    <row r="31039" spans="1:19" ht="11.25" thickBot="1" x14ac:dyDescent="0.2">
      <c r="A31039" s="138" t="s">
        <v>364</v>
      </c>
      <c r="B31039" s="112"/>
      <c r="C31039" s="136">
        <v>0</v>
      </c>
      <c r="D31039" s="136">
        <v>0</v>
      </c>
      <c r="E31039" s="136">
        <v>0</v>
      </c>
      <c r="F31039" s="140" t="s">
        <v>3713</v>
      </c>
      <c r="G31039" s="136">
        <v>0</v>
      </c>
      <c r="H31039" s="136">
        <v>0</v>
      </c>
      <c r="I31039" s="136">
        <v>0</v>
      </c>
      <c r="J31039" s="136">
        <v>0</v>
      </c>
      <c r="K31039" s="140" t="s">
        <v>3713</v>
      </c>
      <c r="L31039" s="136">
        <v>0</v>
      </c>
      <c r="M31039" s="136">
        <v>0</v>
      </c>
      <c r="N31039" s="136">
        <v>0</v>
      </c>
      <c r="O31039" s="141" t="s">
        <v>14501</v>
      </c>
      <c r="P31039" s="141" t="s">
        <v>14501</v>
      </c>
      <c r="Q31039" s="136">
        <v>0</v>
      </c>
      <c r="R31039" s="136">
        <v>0</v>
      </c>
      <c r="S31039" s="136">
        <v>0</v>
      </c>
    </row>
    <row r="31040" spans="1:19" ht="11.25" thickBot="1" x14ac:dyDescent="0.2">
      <c r="A31040" s="112"/>
    </row>
    <row r="31041" spans="1:19" ht="11.25" thickBot="1" x14ac:dyDescent="0.2">
      <c r="A31041" s="139" t="s">
        <v>366</v>
      </c>
      <c r="B31041" s="112"/>
      <c r="C31041" s="136">
        <v>0</v>
      </c>
      <c r="D31041" s="136">
        <v>0</v>
      </c>
      <c r="E31041" s="136">
        <v>0</v>
      </c>
      <c r="F31041" s="140">
        <v>0</v>
      </c>
      <c r="G31041" s="136">
        <v>0</v>
      </c>
      <c r="H31041" s="136">
        <v>0</v>
      </c>
      <c r="I31041" s="136">
        <v>0</v>
      </c>
      <c r="J31041" s="136">
        <v>0</v>
      </c>
      <c r="K31041" s="140">
        <v>0</v>
      </c>
      <c r="L31041" s="136">
        <v>0</v>
      </c>
      <c r="M31041" s="136">
        <v>0</v>
      </c>
      <c r="N31041" s="136">
        <v>0</v>
      </c>
      <c r="O31041" s="141" t="s">
        <v>14501</v>
      </c>
      <c r="P31041" s="141" t="s">
        <v>14501</v>
      </c>
      <c r="Q31041" s="136">
        <v>0</v>
      </c>
      <c r="R31041" s="136">
        <v>0</v>
      </c>
      <c r="S31041" s="136">
        <v>0</v>
      </c>
    </row>
    <row r="31042" spans="1:19" ht="11.25" thickBot="1" x14ac:dyDescent="0.2">
      <c r="A31042" s="112"/>
    </row>
    <row r="31043" spans="1:19" ht="11.25" thickBot="1" x14ac:dyDescent="0.2">
      <c r="A31043" s="106" t="s">
        <v>357</v>
      </c>
      <c r="B31043" s="106" t="s">
        <v>358</v>
      </c>
      <c r="C31043" s="146" t="s">
        <v>35</v>
      </c>
      <c r="D31043" s="146" t="s">
        <v>36</v>
      </c>
      <c r="E31043" s="146" t="s">
        <v>14506</v>
      </c>
      <c r="F31043" s="146" t="s">
        <v>38</v>
      </c>
      <c r="G31043" s="146" t="s">
        <v>39</v>
      </c>
      <c r="H31043" s="146" t="s">
        <v>41</v>
      </c>
      <c r="I31043" s="146" t="s">
        <v>42</v>
      </c>
      <c r="J31043" s="146" t="s">
        <v>43</v>
      </c>
      <c r="K31043" s="146" t="s">
        <v>44</v>
      </c>
      <c r="L31043" s="146" t="s">
        <v>45</v>
      </c>
      <c r="M31043" s="146" t="s">
        <v>46</v>
      </c>
      <c r="N31043" s="146" t="s">
        <v>47</v>
      </c>
      <c r="O31043" s="146" t="s">
        <v>48</v>
      </c>
      <c r="P31043" s="146" t="s">
        <v>49</v>
      </c>
      <c r="Q31043" s="146" t="s">
        <v>50</v>
      </c>
      <c r="R31043" s="146" t="s">
        <v>51</v>
      </c>
      <c r="S31043" s="146" t="s">
        <v>52</v>
      </c>
    </row>
    <row r="31044" spans="1:19" ht="11.25" thickBot="1" x14ac:dyDescent="0.2">
      <c r="A31044" s="107">
        <v>1</v>
      </c>
      <c r="B31044" s="132">
        <v>0.63924768518518515</v>
      </c>
      <c r="C31044" s="133">
        <v>0.47167999999999999</v>
      </c>
      <c r="D31044" s="108">
        <v>331.96300000000002</v>
      </c>
      <c r="E31044" s="108">
        <v>178.99799999999999</v>
      </c>
      <c r="F31044" s="141" t="s">
        <v>14500</v>
      </c>
      <c r="G31044" s="108">
        <v>474.416</v>
      </c>
      <c r="H31044" s="108">
        <v>51100.248</v>
      </c>
      <c r="I31044" s="108">
        <v>2789.627</v>
      </c>
      <c r="J31044" s="108">
        <v>6222.4889999999996</v>
      </c>
      <c r="K31044" s="108">
        <v>1078.96</v>
      </c>
      <c r="L31044" s="108">
        <v>297.64400000000001</v>
      </c>
      <c r="M31044" s="108">
        <v>75.625</v>
      </c>
      <c r="N31044" s="108">
        <v>297.70999999999998</v>
      </c>
      <c r="O31044" s="108">
        <v>257.245</v>
      </c>
      <c r="P31044" s="108">
        <v>387.41699999999997</v>
      </c>
      <c r="Q31044" s="108">
        <v>483.49599999999998</v>
      </c>
      <c r="R31044" s="108">
        <v>239.59299999999999</v>
      </c>
      <c r="S31044" s="108">
        <v>261.89</v>
      </c>
    </row>
    <row r="31045" spans="1:19" ht="11.25" thickBot="1" x14ac:dyDescent="0.2">
      <c r="A31045" s="112"/>
    </row>
    <row r="31046" spans="1:19" ht="11.25" thickBot="1" x14ac:dyDescent="0.2">
      <c r="A31046" s="135" t="s">
        <v>362</v>
      </c>
      <c r="B31046" s="112"/>
      <c r="C31046" s="137">
        <v>0.47167999999999999</v>
      </c>
      <c r="D31046" s="136">
        <v>331.96300000000002</v>
      </c>
      <c r="E31046" s="136">
        <v>178.99799999999999</v>
      </c>
      <c r="F31046" s="141" t="s">
        <v>14501</v>
      </c>
      <c r="G31046" s="136">
        <v>474.416</v>
      </c>
      <c r="H31046" s="136">
        <v>51100.248</v>
      </c>
      <c r="I31046" s="136">
        <v>2789.627</v>
      </c>
      <c r="J31046" s="136">
        <v>6222.4889999999996</v>
      </c>
      <c r="K31046" s="136">
        <v>1078.96</v>
      </c>
      <c r="L31046" s="136">
        <v>297.64400000000001</v>
      </c>
      <c r="M31046" s="136">
        <v>75.625</v>
      </c>
      <c r="N31046" s="136">
        <v>297.70999999999998</v>
      </c>
      <c r="O31046" s="136">
        <v>257.245</v>
      </c>
      <c r="P31046" s="136">
        <v>387.41699999999997</v>
      </c>
      <c r="Q31046" s="136">
        <v>483.49599999999998</v>
      </c>
      <c r="R31046" s="136">
        <v>239.59299999999999</v>
      </c>
      <c r="S31046" s="136">
        <v>261.89</v>
      </c>
    </row>
    <row r="31047" spans="1:19" ht="11.25" thickBot="1" x14ac:dyDescent="0.2">
      <c r="A31047" s="112"/>
    </row>
    <row r="31048" spans="1:19" ht="11.25" thickBot="1" x14ac:dyDescent="0.2">
      <c r="A31048" s="138" t="s">
        <v>364</v>
      </c>
      <c r="B31048" s="112"/>
      <c r="C31048" s="140" t="s">
        <v>3713</v>
      </c>
      <c r="D31048" s="136">
        <v>0</v>
      </c>
      <c r="E31048" s="136">
        <v>0</v>
      </c>
      <c r="F31048" s="141" t="s">
        <v>14501</v>
      </c>
      <c r="G31048" s="136">
        <v>0</v>
      </c>
      <c r="H31048" s="136">
        <v>0</v>
      </c>
      <c r="I31048" s="136">
        <v>0</v>
      </c>
      <c r="J31048" s="136">
        <v>0</v>
      </c>
      <c r="K31048" s="136">
        <v>0</v>
      </c>
      <c r="L31048" s="136">
        <v>0</v>
      </c>
      <c r="M31048" s="136">
        <v>0</v>
      </c>
      <c r="N31048" s="136">
        <v>0</v>
      </c>
      <c r="O31048" s="136">
        <v>0</v>
      </c>
      <c r="P31048" s="136">
        <v>0</v>
      </c>
      <c r="Q31048" s="136">
        <v>0</v>
      </c>
      <c r="R31048" s="136">
        <v>0</v>
      </c>
      <c r="S31048" s="136">
        <v>0</v>
      </c>
    </row>
    <row r="31049" spans="1:19" ht="11.25" thickBot="1" x14ac:dyDescent="0.2">
      <c r="A31049" s="112"/>
    </row>
    <row r="31050" spans="1:19" ht="11.25" thickBot="1" x14ac:dyDescent="0.2">
      <c r="A31050" s="139" t="s">
        <v>366</v>
      </c>
      <c r="B31050" s="112"/>
      <c r="C31050" s="140">
        <v>0</v>
      </c>
      <c r="D31050" s="136">
        <v>0</v>
      </c>
      <c r="E31050" s="136">
        <v>0</v>
      </c>
      <c r="F31050" s="141" t="s">
        <v>14501</v>
      </c>
      <c r="G31050" s="136">
        <v>0</v>
      </c>
      <c r="H31050" s="136">
        <v>0</v>
      </c>
      <c r="I31050" s="136">
        <v>0</v>
      </c>
      <c r="J31050" s="136">
        <v>0</v>
      </c>
      <c r="K31050" s="136">
        <v>0</v>
      </c>
      <c r="L31050" s="136">
        <v>0</v>
      </c>
      <c r="M31050" s="136">
        <v>0</v>
      </c>
      <c r="N31050" s="136">
        <v>0</v>
      </c>
      <c r="O31050" s="136">
        <v>0</v>
      </c>
      <c r="P31050" s="136">
        <v>0</v>
      </c>
      <c r="Q31050" s="136">
        <v>0</v>
      </c>
      <c r="R31050" s="136">
        <v>0</v>
      </c>
      <c r="S31050" s="136">
        <v>0</v>
      </c>
    </row>
    <row r="31051" spans="1:19" ht="11.25" thickBot="1" x14ac:dyDescent="0.2">
      <c r="A31051" s="112"/>
    </row>
    <row r="31052" spans="1:19" ht="11.25" thickBot="1" x14ac:dyDescent="0.2">
      <c r="A31052" s="106" t="s">
        <v>357</v>
      </c>
      <c r="B31052" s="106" t="s">
        <v>358</v>
      </c>
      <c r="C31052" s="146" t="s">
        <v>53</v>
      </c>
      <c r="D31052" s="146" t="s">
        <v>54</v>
      </c>
      <c r="E31052" s="146" t="s">
        <v>55</v>
      </c>
      <c r="F31052" s="146" t="s">
        <v>56</v>
      </c>
      <c r="G31052" s="146" t="s">
        <v>14507</v>
      </c>
      <c r="H31052" s="146" t="s">
        <v>57</v>
      </c>
      <c r="I31052" s="146" t="s">
        <v>59</v>
      </c>
      <c r="J31052" s="146" t="s">
        <v>14508</v>
      </c>
      <c r="K31052" s="146" t="s">
        <v>60</v>
      </c>
      <c r="L31052" s="146" t="s">
        <v>61</v>
      </c>
      <c r="M31052" s="146" t="s">
        <v>62</v>
      </c>
      <c r="N31052" s="146" t="s">
        <v>14509</v>
      </c>
      <c r="O31052" s="146" t="s">
        <v>63</v>
      </c>
      <c r="P31052" s="146" t="s">
        <v>64</v>
      </c>
      <c r="Q31052" s="146" t="s">
        <v>66</v>
      </c>
      <c r="R31052" s="146" t="s">
        <v>14510</v>
      </c>
      <c r="S31052" s="146" t="s">
        <v>67</v>
      </c>
    </row>
    <row r="31053" spans="1:19" ht="11.25" thickBot="1" x14ac:dyDescent="0.2">
      <c r="A31053" s="107">
        <v>1</v>
      </c>
      <c r="B31053" s="132">
        <v>0.63924768518518515</v>
      </c>
      <c r="C31053" s="108">
        <v>225.804</v>
      </c>
      <c r="D31053" s="108">
        <v>132.49299999999999</v>
      </c>
      <c r="E31053" s="141" t="s">
        <v>14500</v>
      </c>
      <c r="F31053" s="108">
        <v>80.424999999999997</v>
      </c>
      <c r="G31053" s="108">
        <v>80.888999999999996</v>
      </c>
      <c r="H31053" s="108">
        <v>855.47699999999998</v>
      </c>
      <c r="I31053" s="108">
        <v>2272.8150000000001</v>
      </c>
      <c r="J31053" s="141" t="s">
        <v>14639</v>
      </c>
      <c r="K31053" s="141" t="s">
        <v>14500</v>
      </c>
      <c r="L31053" s="108">
        <v>83.057000000000002</v>
      </c>
      <c r="M31053" s="108">
        <v>370.52100000000002</v>
      </c>
      <c r="N31053" s="108">
        <v>-0.80100000000000005</v>
      </c>
      <c r="O31053" s="108">
        <v>211.51499999999999</v>
      </c>
      <c r="P31053" s="108">
        <v>16040.653</v>
      </c>
      <c r="Q31053" s="133">
        <v>0.39112000000000002</v>
      </c>
      <c r="R31053" s="141" t="s">
        <v>14500</v>
      </c>
      <c r="S31053" s="108">
        <v>2462.1509999999998</v>
      </c>
    </row>
    <row r="31054" spans="1:19" ht="11.25" thickBot="1" x14ac:dyDescent="0.2">
      <c r="A31054" s="112"/>
    </row>
    <row r="31055" spans="1:19" ht="11.25" thickBot="1" x14ac:dyDescent="0.2">
      <c r="A31055" s="135" t="s">
        <v>362</v>
      </c>
      <c r="B31055" s="112"/>
      <c r="C31055" s="136">
        <v>225.804</v>
      </c>
      <c r="D31055" s="136">
        <v>132.49299999999999</v>
      </c>
      <c r="E31055" s="141" t="s">
        <v>14501</v>
      </c>
      <c r="F31055" s="136">
        <v>80.424999999999997</v>
      </c>
      <c r="G31055" s="136">
        <v>80.888999999999996</v>
      </c>
      <c r="H31055" s="136">
        <v>855.47699999999998</v>
      </c>
      <c r="I31055" s="136">
        <v>2272.8150000000001</v>
      </c>
      <c r="J31055" s="141" t="s">
        <v>14641</v>
      </c>
      <c r="K31055" s="141" t="s">
        <v>14501</v>
      </c>
      <c r="L31055" s="136">
        <v>83.057000000000002</v>
      </c>
      <c r="M31055" s="136">
        <v>370.52100000000002</v>
      </c>
      <c r="N31055" s="136">
        <v>-0.80100000000000005</v>
      </c>
      <c r="O31055" s="136">
        <v>211.51499999999999</v>
      </c>
      <c r="P31055" s="136">
        <v>16040.653</v>
      </c>
      <c r="Q31055" s="137">
        <v>0.39112000000000002</v>
      </c>
      <c r="R31055" s="141" t="s">
        <v>14501</v>
      </c>
      <c r="S31055" s="136">
        <v>2462.1509999999998</v>
      </c>
    </row>
    <row r="31056" spans="1:19" ht="11.25" thickBot="1" x14ac:dyDescent="0.2">
      <c r="A31056" s="112"/>
    </row>
    <row r="31057" spans="1:19" ht="11.25" thickBot="1" x14ac:dyDescent="0.2">
      <c r="A31057" s="138" t="s">
        <v>364</v>
      </c>
      <c r="B31057" s="112"/>
      <c r="C31057" s="136">
        <v>0</v>
      </c>
      <c r="D31057" s="136">
        <v>0</v>
      </c>
      <c r="E31057" s="141" t="s">
        <v>14501</v>
      </c>
      <c r="F31057" s="136">
        <v>0</v>
      </c>
      <c r="G31057" s="136">
        <v>0</v>
      </c>
      <c r="H31057" s="136">
        <v>0</v>
      </c>
      <c r="I31057" s="136">
        <v>0</v>
      </c>
      <c r="J31057" s="141" t="s">
        <v>14501</v>
      </c>
      <c r="K31057" s="141" t="s">
        <v>14501</v>
      </c>
      <c r="L31057" s="136">
        <v>0</v>
      </c>
      <c r="M31057" s="136">
        <v>0</v>
      </c>
      <c r="N31057" s="136">
        <v>0</v>
      </c>
      <c r="O31057" s="136">
        <v>0</v>
      </c>
      <c r="P31057" s="136">
        <v>0</v>
      </c>
      <c r="Q31057" s="140" t="s">
        <v>3713</v>
      </c>
      <c r="R31057" s="141" t="s">
        <v>14501</v>
      </c>
      <c r="S31057" s="136">
        <v>0</v>
      </c>
    </row>
    <row r="31058" spans="1:19" ht="11.25" thickBot="1" x14ac:dyDescent="0.2">
      <c r="A31058" s="112"/>
    </row>
    <row r="31059" spans="1:19" ht="11.25" thickBot="1" x14ac:dyDescent="0.2">
      <c r="A31059" s="139" t="s">
        <v>366</v>
      </c>
      <c r="B31059" s="112"/>
      <c r="C31059" s="136">
        <v>0</v>
      </c>
      <c r="D31059" s="136">
        <v>0</v>
      </c>
      <c r="E31059" s="141" t="s">
        <v>14501</v>
      </c>
      <c r="F31059" s="136">
        <v>0</v>
      </c>
      <c r="G31059" s="136">
        <v>0</v>
      </c>
      <c r="H31059" s="136">
        <v>0</v>
      </c>
      <c r="I31059" s="136">
        <v>0</v>
      </c>
      <c r="J31059" s="141" t="s">
        <v>14501</v>
      </c>
      <c r="K31059" s="141" t="s">
        <v>14501</v>
      </c>
      <c r="L31059" s="136">
        <v>0</v>
      </c>
      <c r="M31059" s="136">
        <v>0</v>
      </c>
      <c r="N31059" s="136">
        <v>0</v>
      </c>
      <c r="O31059" s="136">
        <v>0</v>
      </c>
      <c r="P31059" s="136">
        <v>0</v>
      </c>
      <c r="Q31059" s="140">
        <v>0</v>
      </c>
      <c r="R31059" s="141" t="s">
        <v>14501</v>
      </c>
      <c r="S31059" s="136">
        <v>0</v>
      </c>
    </row>
    <row r="31060" spans="1:19" ht="11.25" thickBot="1" x14ac:dyDescent="0.2">
      <c r="A31060" s="112"/>
    </row>
    <row r="31061" spans="1:19" ht="11.25" thickBot="1" x14ac:dyDescent="0.2">
      <c r="A31061" s="106" t="s">
        <v>357</v>
      </c>
      <c r="B31061" s="106" t="s">
        <v>358</v>
      </c>
      <c r="C31061" s="146" t="s">
        <v>68</v>
      </c>
      <c r="D31061" s="146" t="s">
        <v>14511</v>
      </c>
    </row>
    <row r="31062" spans="1:19" ht="11.25" thickBot="1" x14ac:dyDescent="0.2">
      <c r="A31062" s="107">
        <v>1</v>
      </c>
      <c r="B31062" s="132">
        <v>0.63924768518518515</v>
      </c>
      <c r="C31062" s="108">
        <v>426.12799999999999</v>
      </c>
      <c r="D31062" s="141" t="s">
        <v>14500</v>
      </c>
    </row>
    <row r="31063" spans="1:19" ht="11.25" thickBot="1" x14ac:dyDescent="0.2">
      <c r="A31063" s="112"/>
    </row>
    <row r="31064" spans="1:19" ht="11.25" thickBot="1" x14ac:dyDescent="0.2">
      <c r="A31064" s="135" t="s">
        <v>362</v>
      </c>
      <c r="B31064" s="112"/>
      <c r="C31064" s="136">
        <v>426.12799999999999</v>
      </c>
      <c r="D31064" s="141" t="s">
        <v>14501</v>
      </c>
    </row>
    <row r="31065" spans="1:19" ht="11.25" thickBot="1" x14ac:dyDescent="0.2">
      <c r="A31065" s="112"/>
    </row>
    <row r="31066" spans="1:19" ht="11.25" thickBot="1" x14ac:dyDescent="0.2">
      <c r="A31066" s="138" t="s">
        <v>364</v>
      </c>
      <c r="B31066" s="112"/>
      <c r="C31066" s="136">
        <v>0</v>
      </c>
      <c r="D31066" s="141" t="s">
        <v>14501</v>
      </c>
    </row>
    <row r="31067" spans="1:19" ht="11.25" thickBot="1" x14ac:dyDescent="0.2">
      <c r="A31067" s="112"/>
    </row>
    <row r="31068" spans="1:19" ht="11.25" thickBot="1" x14ac:dyDescent="0.2">
      <c r="A31068" s="139" t="s">
        <v>366</v>
      </c>
      <c r="B31068" s="112"/>
      <c r="C31068" s="136">
        <v>0</v>
      </c>
      <c r="D31068" s="141" t="s">
        <v>14501</v>
      </c>
    </row>
    <row r="31069" spans="1:19" ht="10.5" x14ac:dyDescent="0.15">
      <c r="A31069" s="112"/>
    </row>
    <row r="31070" spans="1:19" x14ac:dyDescent="0.15">
      <c r="A31070" s="129"/>
      <c r="B31070" s="86" t="s">
        <v>3031</v>
      </c>
    </row>
    <row r="31071" spans="1:19" ht="9.75" thickBot="1" x14ac:dyDescent="0.2">
      <c r="A31071" s="81" t="s">
        <v>5871</v>
      </c>
    </row>
    <row r="31072" spans="1:19" ht="11.25" thickBot="1" x14ac:dyDescent="0.2">
      <c r="A31072" s="106" t="s">
        <v>357</v>
      </c>
      <c r="B31072" s="106" t="s">
        <v>358</v>
      </c>
      <c r="C31072" s="146" t="s">
        <v>14494</v>
      </c>
      <c r="D31072" s="146" t="s">
        <v>14495</v>
      </c>
      <c r="E31072" s="146" t="s">
        <v>14496</v>
      </c>
      <c r="F31072" s="146" t="s">
        <v>0</v>
      </c>
      <c r="G31072" s="146" t="s">
        <v>1</v>
      </c>
      <c r="H31072" s="146" t="s">
        <v>2</v>
      </c>
      <c r="I31072" s="146" t="s">
        <v>14497</v>
      </c>
      <c r="J31072" s="146" t="s">
        <v>3</v>
      </c>
      <c r="K31072" s="146" t="s">
        <v>14498</v>
      </c>
      <c r="L31072" s="146" t="s">
        <v>7</v>
      </c>
      <c r="M31072" s="146" t="s">
        <v>14499</v>
      </c>
      <c r="N31072" s="146" t="s">
        <v>10</v>
      </c>
      <c r="O31072" s="146" t="s">
        <v>11</v>
      </c>
      <c r="P31072" s="146" t="s">
        <v>12</v>
      </c>
      <c r="Q31072" s="146" t="s">
        <v>13</v>
      </c>
      <c r="R31072" s="146" t="s">
        <v>14</v>
      </c>
      <c r="S31072" s="146" t="s">
        <v>15</v>
      </c>
    </row>
    <row r="31073" spans="1:19" ht="11.25" thickBot="1" x14ac:dyDescent="0.2">
      <c r="A31073" s="107">
        <v>1</v>
      </c>
      <c r="B31073" s="132">
        <v>0.64439814814814811</v>
      </c>
      <c r="C31073" s="141" t="s">
        <v>14500</v>
      </c>
      <c r="D31073" s="141" t="s">
        <v>14500</v>
      </c>
      <c r="E31073" s="108">
        <v>253.32900000000001</v>
      </c>
      <c r="F31073" s="108">
        <v>24547.269</v>
      </c>
      <c r="G31073" s="108">
        <v>69451.948999999993</v>
      </c>
      <c r="H31073" s="108">
        <v>1793.05</v>
      </c>
      <c r="I31073" s="108">
        <v>-89.637</v>
      </c>
      <c r="J31073" s="108">
        <v>211.10499999999999</v>
      </c>
      <c r="K31073" s="108">
        <v>44.835999999999999</v>
      </c>
      <c r="L31073" s="133">
        <v>0.70177999999999996</v>
      </c>
      <c r="M31073" s="108">
        <v>213.72900000000001</v>
      </c>
      <c r="N31073" s="108">
        <v>276.661</v>
      </c>
      <c r="O31073" s="108">
        <v>676.41300000000001</v>
      </c>
      <c r="P31073" s="108">
        <v>44635.498</v>
      </c>
      <c r="Q31073" s="108">
        <v>354210.58</v>
      </c>
      <c r="R31073" s="108">
        <v>800.36699999999996</v>
      </c>
      <c r="S31073" s="108">
        <v>922.43899999999996</v>
      </c>
    </row>
    <row r="31074" spans="1:19" ht="11.25" thickBot="1" x14ac:dyDescent="0.2">
      <c r="A31074" s="112"/>
    </row>
    <row r="31075" spans="1:19" ht="11.25" thickBot="1" x14ac:dyDescent="0.2">
      <c r="A31075" s="135" t="s">
        <v>362</v>
      </c>
      <c r="B31075" s="112"/>
      <c r="C31075" s="141" t="s">
        <v>14501</v>
      </c>
      <c r="D31075" s="141" t="s">
        <v>14501</v>
      </c>
      <c r="E31075" s="136">
        <v>253.32900000000001</v>
      </c>
      <c r="F31075" s="136">
        <v>24547.269</v>
      </c>
      <c r="G31075" s="136">
        <v>69451.948999999993</v>
      </c>
      <c r="H31075" s="136">
        <v>1793.05</v>
      </c>
      <c r="I31075" s="136">
        <v>-89.637</v>
      </c>
      <c r="J31075" s="136">
        <v>211.10499999999999</v>
      </c>
      <c r="K31075" s="136">
        <v>44.835999999999999</v>
      </c>
      <c r="L31075" s="137">
        <v>0.70177999999999996</v>
      </c>
      <c r="M31075" s="136">
        <v>213.72900000000001</v>
      </c>
      <c r="N31075" s="136">
        <v>276.661</v>
      </c>
      <c r="O31075" s="136">
        <v>676.41300000000001</v>
      </c>
      <c r="P31075" s="136">
        <v>44635.498</v>
      </c>
      <c r="Q31075" s="136">
        <v>354210.58</v>
      </c>
      <c r="R31075" s="136">
        <v>800.36699999999996</v>
      </c>
      <c r="S31075" s="136">
        <v>922.43899999999996</v>
      </c>
    </row>
    <row r="31076" spans="1:19" ht="11.25" thickBot="1" x14ac:dyDescent="0.2">
      <c r="A31076" s="112"/>
    </row>
    <row r="31077" spans="1:19" ht="11.25" thickBot="1" x14ac:dyDescent="0.2">
      <c r="A31077" s="138" t="s">
        <v>364</v>
      </c>
      <c r="B31077" s="112"/>
      <c r="C31077" s="141" t="s">
        <v>14501</v>
      </c>
      <c r="D31077" s="141" t="s">
        <v>14501</v>
      </c>
      <c r="E31077" s="136">
        <v>0</v>
      </c>
      <c r="F31077" s="136">
        <v>0</v>
      </c>
      <c r="G31077" s="136">
        <v>0</v>
      </c>
      <c r="H31077" s="136">
        <v>0</v>
      </c>
      <c r="I31077" s="136">
        <v>0</v>
      </c>
      <c r="J31077" s="136">
        <v>0</v>
      </c>
      <c r="K31077" s="136">
        <v>0</v>
      </c>
      <c r="L31077" s="140" t="s">
        <v>3713</v>
      </c>
      <c r="M31077" s="136">
        <v>0</v>
      </c>
      <c r="N31077" s="136">
        <v>0</v>
      </c>
      <c r="O31077" s="136">
        <v>0</v>
      </c>
      <c r="P31077" s="136">
        <v>0</v>
      </c>
      <c r="Q31077" s="136">
        <v>0</v>
      </c>
      <c r="R31077" s="136">
        <v>0</v>
      </c>
      <c r="S31077" s="136">
        <v>0</v>
      </c>
    </row>
    <row r="31078" spans="1:19" ht="11.25" thickBot="1" x14ac:dyDescent="0.2">
      <c r="A31078" s="112"/>
    </row>
    <row r="31079" spans="1:19" ht="11.25" thickBot="1" x14ac:dyDescent="0.2">
      <c r="A31079" s="139" t="s">
        <v>366</v>
      </c>
      <c r="B31079" s="112"/>
      <c r="C31079" s="141" t="s">
        <v>14501</v>
      </c>
      <c r="D31079" s="141" t="s">
        <v>14501</v>
      </c>
      <c r="E31079" s="136">
        <v>0</v>
      </c>
      <c r="F31079" s="136">
        <v>0</v>
      </c>
      <c r="G31079" s="136">
        <v>0</v>
      </c>
      <c r="H31079" s="136">
        <v>0</v>
      </c>
      <c r="I31079" s="136">
        <v>0</v>
      </c>
      <c r="J31079" s="136">
        <v>0</v>
      </c>
      <c r="K31079" s="136">
        <v>0</v>
      </c>
      <c r="L31079" s="140">
        <v>0</v>
      </c>
      <c r="M31079" s="136">
        <v>0</v>
      </c>
      <c r="N31079" s="136">
        <v>0</v>
      </c>
      <c r="O31079" s="136">
        <v>0</v>
      </c>
      <c r="P31079" s="136">
        <v>0</v>
      </c>
      <c r="Q31079" s="136">
        <v>0</v>
      </c>
      <c r="R31079" s="136">
        <v>0</v>
      </c>
      <c r="S31079" s="136">
        <v>0</v>
      </c>
    </row>
    <row r="31080" spans="1:19" ht="11.25" thickBot="1" x14ac:dyDescent="0.2">
      <c r="A31080" s="112"/>
    </row>
    <row r="31081" spans="1:19" ht="11.25" thickBot="1" x14ac:dyDescent="0.2">
      <c r="A31081" s="106" t="s">
        <v>357</v>
      </c>
      <c r="B31081" s="106" t="s">
        <v>358</v>
      </c>
      <c r="C31081" s="146" t="s">
        <v>16</v>
      </c>
      <c r="D31081" s="146" t="s">
        <v>14502</v>
      </c>
      <c r="E31081" s="146" t="s">
        <v>14503</v>
      </c>
      <c r="F31081" s="146" t="s">
        <v>20</v>
      </c>
      <c r="G31081" s="146" t="s">
        <v>21</v>
      </c>
      <c r="H31081" s="146" t="s">
        <v>22</v>
      </c>
      <c r="I31081" s="146" t="s">
        <v>23</v>
      </c>
      <c r="J31081" s="146" t="s">
        <v>24</v>
      </c>
      <c r="K31081" s="146" t="s">
        <v>26</v>
      </c>
      <c r="L31081" s="146" t="s">
        <v>14504</v>
      </c>
      <c r="M31081" s="146" t="s">
        <v>27</v>
      </c>
      <c r="N31081" s="146" t="s">
        <v>28</v>
      </c>
      <c r="O31081" s="146" t="s">
        <v>29</v>
      </c>
      <c r="P31081" s="146" t="s">
        <v>30</v>
      </c>
      <c r="Q31081" s="146" t="s">
        <v>14505</v>
      </c>
      <c r="R31081" s="146" t="s">
        <v>32</v>
      </c>
      <c r="S31081" s="146" t="s">
        <v>33</v>
      </c>
    </row>
    <row r="31082" spans="1:19" ht="11.25" thickBot="1" x14ac:dyDescent="0.2">
      <c r="A31082" s="107">
        <v>1</v>
      </c>
      <c r="B31082" s="132">
        <v>0.64439814814814811</v>
      </c>
      <c r="C31082" s="108">
        <v>11477.552</v>
      </c>
      <c r="D31082" s="108">
        <v>3315.4079999999999</v>
      </c>
      <c r="E31082" s="108">
        <v>130.19399999999999</v>
      </c>
      <c r="F31082" s="133">
        <v>0.50678999999999996</v>
      </c>
      <c r="G31082" s="108">
        <v>1255.2660000000001</v>
      </c>
      <c r="H31082" s="108">
        <v>419.77499999999998</v>
      </c>
      <c r="I31082" s="108">
        <v>1889.5540000000001</v>
      </c>
      <c r="J31082" s="108">
        <v>106739.06</v>
      </c>
      <c r="K31082" s="133">
        <v>0.54847999999999997</v>
      </c>
      <c r="L31082" s="108">
        <v>568.88599999999997</v>
      </c>
      <c r="M31082" s="108">
        <v>138.37100000000001</v>
      </c>
      <c r="N31082" s="108">
        <v>462.10199999999998</v>
      </c>
      <c r="O31082" s="141" t="s">
        <v>14500</v>
      </c>
      <c r="P31082" s="141" t="s">
        <v>14500</v>
      </c>
      <c r="Q31082" s="108">
        <v>-339.36500000000001</v>
      </c>
      <c r="R31082" s="108">
        <v>204.49100000000001</v>
      </c>
      <c r="S31082" s="108">
        <v>153.30199999999999</v>
      </c>
    </row>
    <row r="31083" spans="1:19" ht="11.25" thickBot="1" x14ac:dyDescent="0.2">
      <c r="A31083" s="112"/>
    </row>
    <row r="31084" spans="1:19" ht="11.25" thickBot="1" x14ac:dyDescent="0.2">
      <c r="A31084" s="135" t="s">
        <v>362</v>
      </c>
      <c r="B31084" s="112"/>
      <c r="C31084" s="136">
        <v>11477.552</v>
      </c>
      <c r="D31084" s="136">
        <v>3315.4079999999999</v>
      </c>
      <c r="E31084" s="136">
        <v>130.19399999999999</v>
      </c>
      <c r="F31084" s="137">
        <v>0.50678999999999996</v>
      </c>
      <c r="G31084" s="136">
        <v>1255.2660000000001</v>
      </c>
      <c r="H31084" s="136">
        <v>419.77499999999998</v>
      </c>
      <c r="I31084" s="136">
        <v>1889.5540000000001</v>
      </c>
      <c r="J31084" s="136">
        <v>106739.06</v>
      </c>
      <c r="K31084" s="137">
        <v>0.54847999999999997</v>
      </c>
      <c r="L31084" s="136">
        <v>568.88599999999997</v>
      </c>
      <c r="M31084" s="136">
        <v>138.37100000000001</v>
      </c>
      <c r="N31084" s="136">
        <v>462.10199999999998</v>
      </c>
      <c r="O31084" s="141" t="s">
        <v>14501</v>
      </c>
      <c r="P31084" s="141" t="s">
        <v>14501</v>
      </c>
      <c r="Q31084" s="136">
        <v>-339.36500000000001</v>
      </c>
      <c r="R31084" s="136">
        <v>204.49100000000001</v>
      </c>
      <c r="S31084" s="136">
        <v>153.30199999999999</v>
      </c>
    </row>
    <row r="31085" spans="1:19" ht="11.25" thickBot="1" x14ac:dyDescent="0.2">
      <c r="A31085" s="112"/>
    </row>
    <row r="31086" spans="1:19" ht="11.25" thickBot="1" x14ac:dyDescent="0.2">
      <c r="A31086" s="138" t="s">
        <v>364</v>
      </c>
      <c r="B31086" s="112"/>
      <c r="C31086" s="136">
        <v>0</v>
      </c>
      <c r="D31086" s="136">
        <v>0</v>
      </c>
      <c r="E31086" s="136">
        <v>0</v>
      </c>
      <c r="F31086" s="140" t="s">
        <v>3713</v>
      </c>
      <c r="G31086" s="136">
        <v>0</v>
      </c>
      <c r="H31086" s="136">
        <v>0</v>
      </c>
      <c r="I31086" s="136">
        <v>0</v>
      </c>
      <c r="J31086" s="136">
        <v>0</v>
      </c>
      <c r="K31086" s="140" t="s">
        <v>3713</v>
      </c>
      <c r="L31086" s="136">
        <v>0</v>
      </c>
      <c r="M31086" s="136">
        <v>0</v>
      </c>
      <c r="N31086" s="136">
        <v>0</v>
      </c>
      <c r="O31086" s="141" t="s">
        <v>14501</v>
      </c>
      <c r="P31086" s="141" t="s">
        <v>14501</v>
      </c>
      <c r="Q31086" s="136">
        <v>0</v>
      </c>
      <c r="R31086" s="136">
        <v>0</v>
      </c>
      <c r="S31086" s="136">
        <v>0</v>
      </c>
    </row>
    <row r="31087" spans="1:19" ht="11.25" thickBot="1" x14ac:dyDescent="0.2">
      <c r="A31087" s="112"/>
    </row>
    <row r="31088" spans="1:19" ht="11.25" thickBot="1" x14ac:dyDescent="0.2">
      <c r="A31088" s="139" t="s">
        <v>366</v>
      </c>
      <c r="B31088" s="112"/>
      <c r="C31088" s="136">
        <v>0</v>
      </c>
      <c r="D31088" s="136">
        <v>0</v>
      </c>
      <c r="E31088" s="136">
        <v>0</v>
      </c>
      <c r="F31088" s="140">
        <v>0</v>
      </c>
      <c r="G31088" s="136">
        <v>0</v>
      </c>
      <c r="H31088" s="136">
        <v>0</v>
      </c>
      <c r="I31088" s="136">
        <v>0</v>
      </c>
      <c r="J31088" s="136">
        <v>0</v>
      </c>
      <c r="K31088" s="140">
        <v>0</v>
      </c>
      <c r="L31088" s="136">
        <v>0</v>
      </c>
      <c r="M31088" s="136">
        <v>0</v>
      </c>
      <c r="N31088" s="136">
        <v>0</v>
      </c>
      <c r="O31088" s="141" t="s">
        <v>14501</v>
      </c>
      <c r="P31088" s="141" t="s">
        <v>14501</v>
      </c>
      <c r="Q31088" s="136">
        <v>0</v>
      </c>
      <c r="R31088" s="136">
        <v>0</v>
      </c>
      <c r="S31088" s="136">
        <v>0</v>
      </c>
    </row>
    <row r="31089" spans="1:19" ht="11.25" thickBot="1" x14ac:dyDescent="0.2">
      <c r="A31089" s="112"/>
    </row>
    <row r="31090" spans="1:19" ht="11.25" thickBot="1" x14ac:dyDescent="0.2">
      <c r="A31090" s="106" t="s">
        <v>357</v>
      </c>
      <c r="B31090" s="106" t="s">
        <v>358</v>
      </c>
      <c r="C31090" s="146" t="s">
        <v>35</v>
      </c>
      <c r="D31090" s="146" t="s">
        <v>36</v>
      </c>
      <c r="E31090" s="146" t="s">
        <v>14506</v>
      </c>
      <c r="F31090" s="146" t="s">
        <v>38</v>
      </c>
      <c r="G31090" s="146" t="s">
        <v>39</v>
      </c>
      <c r="H31090" s="146" t="s">
        <v>41</v>
      </c>
      <c r="I31090" s="146" t="s">
        <v>42</v>
      </c>
      <c r="J31090" s="146" t="s">
        <v>43</v>
      </c>
      <c r="K31090" s="146" t="s">
        <v>44</v>
      </c>
      <c r="L31090" s="146" t="s">
        <v>45</v>
      </c>
      <c r="M31090" s="146" t="s">
        <v>46</v>
      </c>
      <c r="N31090" s="146" t="s">
        <v>47</v>
      </c>
      <c r="O31090" s="146" t="s">
        <v>48</v>
      </c>
      <c r="P31090" s="146" t="s">
        <v>49</v>
      </c>
      <c r="Q31090" s="146" t="s">
        <v>50</v>
      </c>
      <c r="R31090" s="146" t="s">
        <v>51</v>
      </c>
      <c r="S31090" s="146" t="s">
        <v>52</v>
      </c>
    </row>
    <row r="31091" spans="1:19" ht="11.25" thickBot="1" x14ac:dyDescent="0.2">
      <c r="A31091" s="107">
        <v>1</v>
      </c>
      <c r="B31091" s="132">
        <v>0.64439814814814811</v>
      </c>
      <c r="C31091" s="133">
        <v>0.47295999999999999</v>
      </c>
      <c r="D31091" s="108">
        <v>141.99199999999999</v>
      </c>
      <c r="E31091" s="108">
        <v>268.17399999999998</v>
      </c>
      <c r="F31091" s="141" t="s">
        <v>14500</v>
      </c>
      <c r="G31091" s="108">
        <v>367.904</v>
      </c>
      <c r="H31091" s="108">
        <v>90679.5</v>
      </c>
      <c r="I31091" s="108">
        <v>3264.5410000000002</v>
      </c>
      <c r="J31091" s="108">
        <v>6281.0940000000001</v>
      </c>
      <c r="K31091" s="108">
        <v>1041.1079999999999</v>
      </c>
      <c r="L31091" s="108">
        <v>678.49699999999996</v>
      </c>
      <c r="M31091" s="141" t="s">
        <v>14500</v>
      </c>
      <c r="N31091" s="108">
        <v>128.376</v>
      </c>
      <c r="O31091" s="108">
        <v>172.7</v>
      </c>
      <c r="P31091" s="108">
        <v>130.09899999999999</v>
      </c>
      <c r="Q31091" s="108">
        <v>262.495</v>
      </c>
      <c r="R31091" s="108">
        <v>175.762</v>
      </c>
      <c r="S31091" s="108">
        <v>283.09199999999998</v>
      </c>
    </row>
    <row r="31092" spans="1:19" ht="11.25" thickBot="1" x14ac:dyDescent="0.2">
      <c r="A31092" s="112"/>
    </row>
    <row r="31093" spans="1:19" ht="11.25" thickBot="1" x14ac:dyDescent="0.2">
      <c r="A31093" s="135" t="s">
        <v>362</v>
      </c>
      <c r="B31093" s="112"/>
      <c r="C31093" s="137">
        <v>0.47295999999999999</v>
      </c>
      <c r="D31093" s="136">
        <v>141.99199999999999</v>
      </c>
      <c r="E31093" s="136">
        <v>268.17399999999998</v>
      </c>
      <c r="F31093" s="141" t="s">
        <v>14501</v>
      </c>
      <c r="G31093" s="136">
        <v>367.904</v>
      </c>
      <c r="H31093" s="136">
        <v>90679.5</v>
      </c>
      <c r="I31093" s="136">
        <v>3264.5410000000002</v>
      </c>
      <c r="J31093" s="136">
        <v>6281.0940000000001</v>
      </c>
      <c r="K31093" s="136">
        <v>1041.1079999999999</v>
      </c>
      <c r="L31093" s="136">
        <v>678.49699999999996</v>
      </c>
      <c r="M31093" s="141" t="s">
        <v>14501</v>
      </c>
      <c r="N31093" s="136">
        <v>128.376</v>
      </c>
      <c r="O31093" s="136">
        <v>172.7</v>
      </c>
      <c r="P31093" s="136">
        <v>130.09899999999999</v>
      </c>
      <c r="Q31093" s="136">
        <v>262.495</v>
      </c>
      <c r="R31093" s="136">
        <v>175.762</v>
      </c>
      <c r="S31093" s="136">
        <v>283.09199999999998</v>
      </c>
    </row>
    <row r="31094" spans="1:19" ht="11.25" thickBot="1" x14ac:dyDescent="0.2">
      <c r="A31094" s="112"/>
    </row>
    <row r="31095" spans="1:19" ht="11.25" thickBot="1" x14ac:dyDescent="0.2">
      <c r="A31095" s="138" t="s">
        <v>364</v>
      </c>
      <c r="B31095" s="112"/>
      <c r="C31095" s="140" t="s">
        <v>3713</v>
      </c>
      <c r="D31095" s="136">
        <v>0</v>
      </c>
      <c r="E31095" s="136">
        <v>0</v>
      </c>
      <c r="F31095" s="141" t="s">
        <v>14501</v>
      </c>
      <c r="G31095" s="136">
        <v>0</v>
      </c>
      <c r="H31095" s="136">
        <v>0</v>
      </c>
      <c r="I31095" s="136">
        <v>0</v>
      </c>
      <c r="J31095" s="136">
        <v>0</v>
      </c>
      <c r="K31095" s="136">
        <v>0</v>
      </c>
      <c r="L31095" s="136">
        <v>0</v>
      </c>
      <c r="M31095" s="141" t="s">
        <v>14501</v>
      </c>
      <c r="N31095" s="136">
        <v>0</v>
      </c>
      <c r="O31095" s="136">
        <v>0</v>
      </c>
      <c r="P31095" s="136">
        <v>0</v>
      </c>
      <c r="Q31095" s="136">
        <v>0</v>
      </c>
      <c r="R31095" s="136">
        <v>0</v>
      </c>
      <c r="S31095" s="136">
        <v>0</v>
      </c>
    </row>
    <row r="31096" spans="1:19" ht="11.25" thickBot="1" x14ac:dyDescent="0.2">
      <c r="A31096" s="112"/>
    </row>
    <row r="31097" spans="1:19" ht="11.25" thickBot="1" x14ac:dyDescent="0.2">
      <c r="A31097" s="139" t="s">
        <v>366</v>
      </c>
      <c r="B31097" s="112"/>
      <c r="C31097" s="140">
        <v>0</v>
      </c>
      <c r="D31097" s="136">
        <v>0</v>
      </c>
      <c r="E31097" s="136">
        <v>0</v>
      </c>
      <c r="F31097" s="141" t="s">
        <v>14501</v>
      </c>
      <c r="G31097" s="136">
        <v>0</v>
      </c>
      <c r="H31097" s="136">
        <v>0</v>
      </c>
      <c r="I31097" s="136">
        <v>0</v>
      </c>
      <c r="J31097" s="136">
        <v>0</v>
      </c>
      <c r="K31097" s="136">
        <v>0</v>
      </c>
      <c r="L31097" s="136">
        <v>0</v>
      </c>
      <c r="M31097" s="141" t="s">
        <v>14501</v>
      </c>
      <c r="N31097" s="136">
        <v>0</v>
      </c>
      <c r="O31097" s="136">
        <v>0</v>
      </c>
      <c r="P31097" s="136">
        <v>0</v>
      </c>
      <c r="Q31097" s="136">
        <v>0</v>
      </c>
      <c r="R31097" s="136">
        <v>0</v>
      </c>
      <c r="S31097" s="136">
        <v>0</v>
      </c>
    </row>
    <row r="31098" spans="1:19" ht="11.25" thickBot="1" x14ac:dyDescent="0.2">
      <c r="A31098" s="112"/>
    </row>
    <row r="31099" spans="1:19" ht="11.25" thickBot="1" x14ac:dyDescent="0.2">
      <c r="A31099" s="106" t="s">
        <v>357</v>
      </c>
      <c r="B31099" s="106" t="s">
        <v>358</v>
      </c>
      <c r="C31099" s="146" t="s">
        <v>53</v>
      </c>
      <c r="D31099" s="146" t="s">
        <v>54</v>
      </c>
      <c r="E31099" s="146" t="s">
        <v>55</v>
      </c>
      <c r="F31099" s="146" t="s">
        <v>56</v>
      </c>
      <c r="G31099" s="146" t="s">
        <v>14507</v>
      </c>
      <c r="H31099" s="146" t="s">
        <v>57</v>
      </c>
      <c r="I31099" s="146" t="s">
        <v>59</v>
      </c>
      <c r="J31099" s="146" t="s">
        <v>14508</v>
      </c>
      <c r="K31099" s="146" t="s">
        <v>60</v>
      </c>
      <c r="L31099" s="146" t="s">
        <v>61</v>
      </c>
      <c r="M31099" s="146" t="s">
        <v>62</v>
      </c>
      <c r="N31099" s="146" t="s">
        <v>14509</v>
      </c>
      <c r="O31099" s="146" t="s">
        <v>63</v>
      </c>
      <c r="P31099" s="146" t="s">
        <v>64</v>
      </c>
      <c r="Q31099" s="146" t="s">
        <v>66</v>
      </c>
      <c r="R31099" s="146" t="s">
        <v>14510</v>
      </c>
      <c r="S31099" s="146" t="s">
        <v>67</v>
      </c>
    </row>
    <row r="31100" spans="1:19" ht="11.25" thickBot="1" x14ac:dyDescent="0.2">
      <c r="A31100" s="107">
        <v>1</v>
      </c>
      <c r="B31100" s="132">
        <v>0.64439814814814811</v>
      </c>
      <c r="C31100" s="108">
        <v>79.781999999999996</v>
      </c>
      <c r="D31100" s="108">
        <v>229.42599999999999</v>
      </c>
      <c r="E31100" s="141" t="s">
        <v>14500</v>
      </c>
      <c r="F31100" s="108">
        <v>81.332999999999998</v>
      </c>
      <c r="G31100" s="108">
        <v>81.849999999999994</v>
      </c>
      <c r="H31100" s="108">
        <v>524.03099999999995</v>
      </c>
      <c r="I31100" s="108">
        <v>2901.0439999999999</v>
      </c>
      <c r="J31100" s="141" t="s">
        <v>14639</v>
      </c>
      <c r="K31100" s="141" t="s">
        <v>14500</v>
      </c>
      <c r="L31100" s="108">
        <v>84.260999999999996</v>
      </c>
      <c r="M31100" s="108">
        <v>105.75700000000001</v>
      </c>
      <c r="N31100" s="108">
        <v>85.992999999999995</v>
      </c>
      <c r="O31100" s="108">
        <v>85.983999999999995</v>
      </c>
      <c r="P31100" s="108">
        <v>19152.225999999999</v>
      </c>
      <c r="Q31100" s="133">
        <v>0.38458999999999999</v>
      </c>
      <c r="R31100" s="141" t="s">
        <v>14500</v>
      </c>
      <c r="S31100" s="108">
        <v>2503.9920000000002</v>
      </c>
    </row>
    <row r="31101" spans="1:19" ht="11.25" thickBot="1" x14ac:dyDescent="0.2">
      <c r="A31101" s="112"/>
    </row>
    <row r="31102" spans="1:19" ht="11.25" thickBot="1" x14ac:dyDescent="0.2">
      <c r="A31102" s="135" t="s">
        <v>362</v>
      </c>
      <c r="B31102" s="112"/>
      <c r="C31102" s="136">
        <v>79.781999999999996</v>
      </c>
      <c r="D31102" s="136">
        <v>229.42599999999999</v>
      </c>
      <c r="E31102" s="141" t="s">
        <v>14501</v>
      </c>
      <c r="F31102" s="136">
        <v>81.332999999999998</v>
      </c>
      <c r="G31102" s="136">
        <v>81.849999999999994</v>
      </c>
      <c r="H31102" s="136">
        <v>524.03099999999995</v>
      </c>
      <c r="I31102" s="136">
        <v>2901.0439999999999</v>
      </c>
      <c r="J31102" s="141" t="s">
        <v>14641</v>
      </c>
      <c r="K31102" s="141" t="s">
        <v>14501</v>
      </c>
      <c r="L31102" s="136">
        <v>84.260999999999996</v>
      </c>
      <c r="M31102" s="136">
        <v>105.75700000000001</v>
      </c>
      <c r="N31102" s="136">
        <v>85.992999999999995</v>
      </c>
      <c r="O31102" s="136">
        <v>85.983999999999995</v>
      </c>
      <c r="P31102" s="136">
        <v>19152.225999999999</v>
      </c>
      <c r="Q31102" s="137">
        <v>0.38458999999999999</v>
      </c>
      <c r="R31102" s="141" t="s">
        <v>14501</v>
      </c>
      <c r="S31102" s="136">
        <v>2503.9920000000002</v>
      </c>
    </row>
    <row r="31103" spans="1:19" ht="11.25" thickBot="1" x14ac:dyDescent="0.2">
      <c r="A31103" s="112"/>
    </row>
    <row r="31104" spans="1:19" ht="11.25" thickBot="1" x14ac:dyDescent="0.2">
      <c r="A31104" s="138" t="s">
        <v>364</v>
      </c>
      <c r="B31104" s="112"/>
      <c r="C31104" s="136">
        <v>0</v>
      </c>
      <c r="D31104" s="136">
        <v>0</v>
      </c>
      <c r="E31104" s="141" t="s">
        <v>14501</v>
      </c>
      <c r="F31104" s="136">
        <v>0</v>
      </c>
      <c r="G31104" s="136">
        <v>0</v>
      </c>
      <c r="H31104" s="136">
        <v>0</v>
      </c>
      <c r="I31104" s="136">
        <v>0</v>
      </c>
      <c r="J31104" s="141" t="s">
        <v>14501</v>
      </c>
      <c r="K31104" s="141" t="s">
        <v>14501</v>
      </c>
      <c r="L31104" s="136">
        <v>0</v>
      </c>
      <c r="M31104" s="136">
        <v>0</v>
      </c>
      <c r="N31104" s="136">
        <v>0</v>
      </c>
      <c r="O31104" s="136">
        <v>0</v>
      </c>
      <c r="P31104" s="136">
        <v>0</v>
      </c>
      <c r="Q31104" s="140" t="s">
        <v>3713</v>
      </c>
      <c r="R31104" s="141" t="s">
        <v>14501</v>
      </c>
      <c r="S31104" s="136">
        <v>0</v>
      </c>
    </row>
    <row r="31105" spans="1:19" ht="11.25" thickBot="1" x14ac:dyDescent="0.2">
      <c r="A31105" s="112"/>
    </row>
    <row r="31106" spans="1:19" ht="11.25" thickBot="1" x14ac:dyDescent="0.2">
      <c r="A31106" s="139" t="s">
        <v>366</v>
      </c>
      <c r="B31106" s="112"/>
      <c r="C31106" s="136">
        <v>0</v>
      </c>
      <c r="D31106" s="136">
        <v>0</v>
      </c>
      <c r="E31106" s="141" t="s">
        <v>14501</v>
      </c>
      <c r="F31106" s="136">
        <v>0</v>
      </c>
      <c r="G31106" s="136">
        <v>0</v>
      </c>
      <c r="H31106" s="136">
        <v>0</v>
      </c>
      <c r="I31106" s="136">
        <v>0</v>
      </c>
      <c r="J31106" s="141" t="s">
        <v>14501</v>
      </c>
      <c r="K31106" s="141" t="s">
        <v>14501</v>
      </c>
      <c r="L31106" s="136">
        <v>0</v>
      </c>
      <c r="M31106" s="136">
        <v>0</v>
      </c>
      <c r="N31106" s="136">
        <v>0</v>
      </c>
      <c r="O31106" s="136">
        <v>0</v>
      </c>
      <c r="P31106" s="136">
        <v>0</v>
      </c>
      <c r="Q31106" s="140">
        <v>0</v>
      </c>
      <c r="R31106" s="141" t="s">
        <v>14501</v>
      </c>
      <c r="S31106" s="136">
        <v>0</v>
      </c>
    </row>
    <row r="31107" spans="1:19" ht="11.25" thickBot="1" x14ac:dyDescent="0.2">
      <c r="A31107" s="112"/>
    </row>
    <row r="31108" spans="1:19" ht="11.25" thickBot="1" x14ac:dyDescent="0.2">
      <c r="A31108" s="106" t="s">
        <v>357</v>
      </c>
      <c r="B31108" s="106" t="s">
        <v>358</v>
      </c>
      <c r="C31108" s="146" t="s">
        <v>68</v>
      </c>
      <c r="D31108" s="146" t="s">
        <v>14511</v>
      </c>
    </row>
    <row r="31109" spans="1:19" ht="11.25" thickBot="1" x14ac:dyDescent="0.2">
      <c r="A31109" s="107">
        <v>1</v>
      </c>
      <c r="B31109" s="132">
        <v>0.64439814814814811</v>
      </c>
      <c r="C31109" s="108">
        <v>804.83100000000002</v>
      </c>
      <c r="D31109" s="141" t="s">
        <v>14500</v>
      </c>
    </row>
    <row r="31110" spans="1:19" ht="11.25" thickBot="1" x14ac:dyDescent="0.2">
      <c r="A31110" s="112"/>
    </row>
    <row r="31111" spans="1:19" ht="11.25" thickBot="1" x14ac:dyDescent="0.2">
      <c r="A31111" s="135" t="s">
        <v>362</v>
      </c>
      <c r="B31111" s="112"/>
      <c r="C31111" s="136">
        <v>804.83100000000002</v>
      </c>
      <c r="D31111" s="141" t="s">
        <v>14501</v>
      </c>
    </row>
    <row r="31112" spans="1:19" ht="11.25" thickBot="1" x14ac:dyDescent="0.2">
      <c r="A31112" s="112"/>
    </row>
    <row r="31113" spans="1:19" ht="11.25" thickBot="1" x14ac:dyDescent="0.2">
      <c r="A31113" s="138" t="s">
        <v>364</v>
      </c>
      <c r="B31113" s="112"/>
      <c r="C31113" s="136">
        <v>0</v>
      </c>
      <c r="D31113" s="141" t="s">
        <v>14501</v>
      </c>
    </row>
    <row r="31114" spans="1:19" ht="11.25" thickBot="1" x14ac:dyDescent="0.2">
      <c r="A31114" s="112"/>
    </row>
    <row r="31115" spans="1:19" ht="11.25" thickBot="1" x14ac:dyDescent="0.2">
      <c r="A31115" s="139" t="s">
        <v>366</v>
      </c>
      <c r="B31115" s="112"/>
      <c r="C31115" s="136">
        <v>0</v>
      </c>
      <c r="D31115" s="141" t="s">
        <v>14501</v>
      </c>
    </row>
    <row r="31116" spans="1:19" ht="10.5" x14ac:dyDescent="0.15">
      <c r="A31116" s="112"/>
    </row>
    <row r="31117" spans="1:19" x14ac:dyDescent="0.15">
      <c r="A31117" s="129"/>
      <c r="B31117" s="86" t="s">
        <v>3100</v>
      </c>
    </row>
    <row r="31118" spans="1:19" ht="9.75" thickBot="1" x14ac:dyDescent="0.2">
      <c r="A31118" s="81" t="s">
        <v>5871</v>
      </c>
    </row>
    <row r="31119" spans="1:19" ht="11.25" thickBot="1" x14ac:dyDescent="0.2">
      <c r="A31119" s="106" t="s">
        <v>357</v>
      </c>
      <c r="B31119" s="106" t="s">
        <v>358</v>
      </c>
      <c r="C31119" s="146" t="s">
        <v>14494</v>
      </c>
      <c r="D31119" s="146" t="s">
        <v>14495</v>
      </c>
      <c r="E31119" s="146" t="s">
        <v>14496</v>
      </c>
      <c r="F31119" s="146" t="s">
        <v>0</v>
      </c>
      <c r="G31119" s="146" t="s">
        <v>1</v>
      </c>
      <c r="H31119" s="146" t="s">
        <v>2</v>
      </c>
      <c r="I31119" s="146" t="s">
        <v>14497</v>
      </c>
      <c r="J31119" s="146" t="s">
        <v>3</v>
      </c>
      <c r="K31119" s="146" t="s">
        <v>14498</v>
      </c>
      <c r="L31119" s="146" t="s">
        <v>7</v>
      </c>
      <c r="M31119" s="146" t="s">
        <v>14499</v>
      </c>
      <c r="N31119" s="146" t="s">
        <v>10</v>
      </c>
      <c r="O31119" s="146" t="s">
        <v>11</v>
      </c>
      <c r="P31119" s="146" t="s">
        <v>12</v>
      </c>
      <c r="Q31119" s="146" t="s">
        <v>13</v>
      </c>
      <c r="R31119" s="146" t="s">
        <v>14</v>
      </c>
      <c r="S31119" s="146" t="s">
        <v>15</v>
      </c>
    </row>
    <row r="31120" spans="1:19" ht="11.25" thickBot="1" x14ac:dyDescent="0.2">
      <c r="A31120" s="107">
        <v>1</v>
      </c>
      <c r="B31120" s="132">
        <v>0.64953703703703702</v>
      </c>
      <c r="C31120" s="141" t="s">
        <v>14500</v>
      </c>
      <c r="D31120" s="141" t="s">
        <v>14500</v>
      </c>
      <c r="E31120" s="108">
        <v>249.63800000000001</v>
      </c>
      <c r="F31120" s="108">
        <v>15435.727999999999</v>
      </c>
      <c r="G31120" s="108">
        <v>72360.294999999998</v>
      </c>
      <c r="H31120" s="108">
        <v>2880.9450000000002</v>
      </c>
      <c r="I31120" s="108">
        <v>-172.625</v>
      </c>
      <c r="J31120" s="108">
        <v>698.995</v>
      </c>
      <c r="K31120" s="108">
        <v>75.688999999999993</v>
      </c>
      <c r="L31120" s="133">
        <v>0.66764000000000001</v>
      </c>
      <c r="M31120" s="108">
        <v>387.02499999999998</v>
      </c>
      <c r="N31120" s="108">
        <v>346.58</v>
      </c>
      <c r="O31120" s="108">
        <v>452.38299999999998</v>
      </c>
      <c r="P31120" s="108">
        <v>29973.007000000001</v>
      </c>
      <c r="Q31120" s="108">
        <v>404768.33</v>
      </c>
      <c r="R31120" s="108">
        <v>381.899</v>
      </c>
      <c r="S31120" s="108">
        <v>1100.7260000000001</v>
      </c>
    </row>
    <row r="31121" spans="1:19" ht="11.25" thickBot="1" x14ac:dyDescent="0.2">
      <c r="A31121" s="112"/>
    </row>
    <row r="31122" spans="1:19" ht="11.25" thickBot="1" x14ac:dyDescent="0.2">
      <c r="A31122" s="135" t="s">
        <v>362</v>
      </c>
      <c r="B31122" s="112"/>
      <c r="C31122" s="141" t="s">
        <v>14501</v>
      </c>
      <c r="D31122" s="141" t="s">
        <v>14501</v>
      </c>
      <c r="E31122" s="136">
        <v>249.63800000000001</v>
      </c>
      <c r="F31122" s="136">
        <v>15435.727999999999</v>
      </c>
      <c r="G31122" s="136">
        <v>72360.294999999998</v>
      </c>
      <c r="H31122" s="136">
        <v>2880.9450000000002</v>
      </c>
      <c r="I31122" s="136">
        <v>-172.625</v>
      </c>
      <c r="J31122" s="136">
        <v>698.995</v>
      </c>
      <c r="K31122" s="136">
        <v>75.688999999999993</v>
      </c>
      <c r="L31122" s="137">
        <v>0.66764000000000001</v>
      </c>
      <c r="M31122" s="136">
        <v>387.02499999999998</v>
      </c>
      <c r="N31122" s="136">
        <v>346.58</v>
      </c>
      <c r="O31122" s="136">
        <v>452.38299999999998</v>
      </c>
      <c r="P31122" s="136">
        <v>29973.007000000001</v>
      </c>
      <c r="Q31122" s="136">
        <v>404768.33</v>
      </c>
      <c r="R31122" s="136">
        <v>381.899</v>
      </c>
      <c r="S31122" s="136">
        <v>1100.7260000000001</v>
      </c>
    </row>
    <row r="31123" spans="1:19" ht="11.25" thickBot="1" x14ac:dyDescent="0.2">
      <c r="A31123" s="112"/>
    </row>
    <row r="31124" spans="1:19" ht="11.25" thickBot="1" x14ac:dyDescent="0.2">
      <c r="A31124" s="138" t="s">
        <v>364</v>
      </c>
      <c r="B31124" s="112"/>
      <c r="C31124" s="141" t="s">
        <v>14501</v>
      </c>
      <c r="D31124" s="141" t="s">
        <v>14501</v>
      </c>
      <c r="E31124" s="136">
        <v>0</v>
      </c>
      <c r="F31124" s="136">
        <v>0</v>
      </c>
      <c r="G31124" s="136">
        <v>0</v>
      </c>
      <c r="H31124" s="136">
        <v>0</v>
      </c>
      <c r="I31124" s="136">
        <v>0</v>
      </c>
      <c r="J31124" s="136">
        <v>0</v>
      </c>
      <c r="K31124" s="136">
        <v>0</v>
      </c>
      <c r="L31124" s="140" t="s">
        <v>3713</v>
      </c>
      <c r="M31124" s="136">
        <v>0</v>
      </c>
      <c r="N31124" s="136">
        <v>0</v>
      </c>
      <c r="O31124" s="136">
        <v>0</v>
      </c>
      <c r="P31124" s="136">
        <v>0</v>
      </c>
      <c r="Q31124" s="136">
        <v>0</v>
      </c>
      <c r="R31124" s="136">
        <v>0</v>
      </c>
      <c r="S31124" s="136">
        <v>0</v>
      </c>
    </row>
    <row r="31125" spans="1:19" ht="11.25" thickBot="1" x14ac:dyDescent="0.2">
      <c r="A31125" s="112"/>
    </row>
    <row r="31126" spans="1:19" ht="11.25" thickBot="1" x14ac:dyDescent="0.2">
      <c r="A31126" s="139" t="s">
        <v>366</v>
      </c>
      <c r="B31126" s="112"/>
      <c r="C31126" s="141" t="s">
        <v>14501</v>
      </c>
      <c r="D31126" s="141" t="s">
        <v>14501</v>
      </c>
      <c r="E31126" s="136">
        <v>0</v>
      </c>
      <c r="F31126" s="136">
        <v>0</v>
      </c>
      <c r="G31126" s="136">
        <v>0</v>
      </c>
      <c r="H31126" s="136">
        <v>0</v>
      </c>
      <c r="I31126" s="136">
        <v>0</v>
      </c>
      <c r="J31126" s="136">
        <v>0</v>
      </c>
      <c r="K31126" s="136">
        <v>0</v>
      </c>
      <c r="L31126" s="140">
        <v>0</v>
      </c>
      <c r="M31126" s="136">
        <v>0</v>
      </c>
      <c r="N31126" s="136">
        <v>0</v>
      </c>
      <c r="O31126" s="136">
        <v>0</v>
      </c>
      <c r="P31126" s="136">
        <v>0</v>
      </c>
      <c r="Q31126" s="136">
        <v>0</v>
      </c>
      <c r="R31126" s="136">
        <v>0</v>
      </c>
      <c r="S31126" s="136">
        <v>0</v>
      </c>
    </row>
    <row r="31127" spans="1:19" ht="11.25" thickBot="1" x14ac:dyDescent="0.2">
      <c r="A31127" s="112"/>
    </row>
    <row r="31128" spans="1:19" ht="11.25" thickBot="1" x14ac:dyDescent="0.2">
      <c r="A31128" s="106" t="s">
        <v>357</v>
      </c>
      <c r="B31128" s="106" t="s">
        <v>358</v>
      </c>
      <c r="C31128" s="146" t="s">
        <v>16</v>
      </c>
      <c r="D31128" s="146" t="s">
        <v>14502</v>
      </c>
      <c r="E31128" s="146" t="s">
        <v>14503</v>
      </c>
      <c r="F31128" s="146" t="s">
        <v>20</v>
      </c>
      <c r="G31128" s="146" t="s">
        <v>21</v>
      </c>
      <c r="H31128" s="146" t="s">
        <v>22</v>
      </c>
      <c r="I31128" s="146" t="s">
        <v>23</v>
      </c>
      <c r="J31128" s="146" t="s">
        <v>24</v>
      </c>
      <c r="K31128" s="146" t="s">
        <v>26</v>
      </c>
      <c r="L31128" s="146" t="s">
        <v>14504</v>
      </c>
      <c r="M31128" s="146" t="s">
        <v>27</v>
      </c>
      <c r="N31128" s="146" t="s">
        <v>28</v>
      </c>
      <c r="O31128" s="146" t="s">
        <v>29</v>
      </c>
      <c r="P31128" s="146" t="s">
        <v>30</v>
      </c>
      <c r="Q31128" s="146" t="s">
        <v>14505</v>
      </c>
      <c r="R31128" s="146" t="s">
        <v>32</v>
      </c>
      <c r="S31128" s="146" t="s">
        <v>33</v>
      </c>
    </row>
    <row r="31129" spans="1:19" ht="11.25" thickBot="1" x14ac:dyDescent="0.2">
      <c r="A31129" s="107">
        <v>1</v>
      </c>
      <c r="B31129" s="132">
        <v>0.64953703703703702</v>
      </c>
      <c r="C31129" s="108">
        <v>10172.723</v>
      </c>
      <c r="D31129" s="108">
        <v>4183.8</v>
      </c>
      <c r="E31129" s="108">
        <v>61.225999999999999</v>
      </c>
      <c r="F31129" s="133">
        <v>0.54059000000000001</v>
      </c>
      <c r="G31129" s="141" t="s">
        <v>14711</v>
      </c>
      <c r="H31129" s="108">
        <v>246.44900000000001</v>
      </c>
      <c r="I31129" s="108">
        <v>4494.0609999999997</v>
      </c>
      <c r="J31129" s="108">
        <v>59251.741999999998</v>
      </c>
      <c r="K31129" s="133">
        <v>0.55154999999999998</v>
      </c>
      <c r="L31129" s="108">
        <v>1928.9690000000001</v>
      </c>
      <c r="M31129" s="108">
        <v>207.958</v>
      </c>
      <c r="N31129" s="108">
        <v>457.62599999999998</v>
      </c>
      <c r="O31129" s="141" t="s">
        <v>14500</v>
      </c>
      <c r="P31129" s="141" t="s">
        <v>14500</v>
      </c>
      <c r="Q31129" s="108">
        <v>-401.71600000000001</v>
      </c>
      <c r="R31129" s="108">
        <v>77.084000000000003</v>
      </c>
      <c r="S31129" s="108">
        <v>88.960999999999999</v>
      </c>
    </row>
    <row r="31130" spans="1:19" ht="11.25" thickBot="1" x14ac:dyDescent="0.2">
      <c r="A31130" s="112"/>
    </row>
    <row r="31131" spans="1:19" ht="11.25" thickBot="1" x14ac:dyDescent="0.2">
      <c r="A31131" s="135" t="s">
        <v>362</v>
      </c>
      <c r="B31131" s="112"/>
      <c r="C31131" s="136">
        <v>10172.723</v>
      </c>
      <c r="D31131" s="136">
        <v>4183.8</v>
      </c>
      <c r="E31131" s="136">
        <v>61.225999999999999</v>
      </c>
      <c r="F31131" s="137">
        <v>0.54059000000000001</v>
      </c>
      <c r="G31131" s="141" t="s">
        <v>14712</v>
      </c>
      <c r="H31131" s="136">
        <v>246.44900000000001</v>
      </c>
      <c r="I31131" s="136">
        <v>4494.0609999999997</v>
      </c>
      <c r="J31131" s="136">
        <v>59251.741999999998</v>
      </c>
      <c r="K31131" s="137">
        <v>0.55154999999999998</v>
      </c>
      <c r="L31131" s="136">
        <v>1928.9690000000001</v>
      </c>
      <c r="M31131" s="136">
        <v>207.958</v>
      </c>
      <c r="N31131" s="136">
        <v>457.62599999999998</v>
      </c>
      <c r="O31131" s="141" t="s">
        <v>14501</v>
      </c>
      <c r="P31131" s="141" t="s">
        <v>14501</v>
      </c>
      <c r="Q31131" s="136">
        <v>-401.71600000000001</v>
      </c>
      <c r="R31131" s="136">
        <v>77.084000000000003</v>
      </c>
      <c r="S31131" s="136">
        <v>88.960999999999999</v>
      </c>
    </row>
    <row r="31132" spans="1:19" ht="11.25" thickBot="1" x14ac:dyDescent="0.2">
      <c r="A31132" s="112"/>
    </row>
    <row r="31133" spans="1:19" ht="11.25" thickBot="1" x14ac:dyDescent="0.2">
      <c r="A31133" s="138" t="s">
        <v>364</v>
      </c>
      <c r="B31133" s="112"/>
      <c r="C31133" s="136">
        <v>0</v>
      </c>
      <c r="D31133" s="136">
        <v>0</v>
      </c>
      <c r="E31133" s="136">
        <v>0</v>
      </c>
      <c r="F31133" s="140" t="s">
        <v>3713</v>
      </c>
      <c r="G31133" s="141" t="s">
        <v>14501</v>
      </c>
      <c r="H31133" s="136">
        <v>0</v>
      </c>
      <c r="I31133" s="136">
        <v>0</v>
      </c>
      <c r="J31133" s="136">
        <v>0</v>
      </c>
      <c r="K31133" s="140" t="s">
        <v>3713</v>
      </c>
      <c r="L31133" s="136">
        <v>0</v>
      </c>
      <c r="M31133" s="136">
        <v>0</v>
      </c>
      <c r="N31133" s="136">
        <v>0</v>
      </c>
      <c r="O31133" s="141" t="s">
        <v>14501</v>
      </c>
      <c r="P31133" s="141" t="s">
        <v>14501</v>
      </c>
      <c r="Q31133" s="136">
        <v>0</v>
      </c>
      <c r="R31133" s="136">
        <v>0</v>
      </c>
      <c r="S31133" s="136">
        <v>0</v>
      </c>
    </row>
    <row r="31134" spans="1:19" ht="11.25" thickBot="1" x14ac:dyDescent="0.2">
      <c r="A31134" s="112"/>
    </row>
    <row r="31135" spans="1:19" ht="11.25" thickBot="1" x14ac:dyDescent="0.2">
      <c r="A31135" s="139" t="s">
        <v>366</v>
      </c>
      <c r="B31135" s="112"/>
      <c r="C31135" s="136">
        <v>0</v>
      </c>
      <c r="D31135" s="136">
        <v>0</v>
      </c>
      <c r="E31135" s="136">
        <v>0</v>
      </c>
      <c r="F31135" s="140">
        <v>0</v>
      </c>
      <c r="G31135" s="141" t="s">
        <v>14501</v>
      </c>
      <c r="H31135" s="136">
        <v>0</v>
      </c>
      <c r="I31135" s="136">
        <v>0</v>
      </c>
      <c r="J31135" s="136">
        <v>0</v>
      </c>
      <c r="K31135" s="140">
        <v>0</v>
      </c>
      <c r="L31135" s="136">
        <v>0</v>
      </c>
      <c r="M31135" s="136">
        <v>0</v>
      </c>
      <c r="N31135" s="136">
        <v>0</v>
      </c>
      <c r="O31135" s="141" t="s">
        <v>14501</v>
      </c>
      <c r="P31135" s="141" t="s">
        <v>14501</v>
      </c>
      <c r="Q31135" s="136">
        <v>0</v>
      </c>
      <c r="R31135" s="136">
        <v>0</v>
      </c>
      <c r="S31135" s="136">
        <v>0</v>
      </c>
    </row>
    <row r="31136" spans="1:19" ht="11.25" thickBot="1" x14ac:dyDescent="0.2">
      <c r="A31136" s="112"/>
    </row>
    <row r="31137" spans="1:19" ht="11.25" thickBot="1" x14ac:dyDescent="0.2">
      <c r="A31137" s="106" t="s">
        <v>357</v>
      </c>
      <c r="B31137" s="106" t="s">
        <v>358</v>
      </c>
      <c r="C31137" s="146" t="s">
        <v>35</v>
      </c>
      <c r="D31137" s="146" t="s">
        <v>36</v>
      </c>
      <c r="E31137" s="146" t="s">
        <v>14506</v>
      </c>
      <c r="F31137" s="146" t="s">
        <v>38</v>
      </c>
      <c r="G31137" s="146" t="s">
        <v>39</v>
      </c>
      <c r="H31137" s="146" t="s">
        <v>41</v>
      </c>
      <c r="I31137" s="146" t="s">
        <v>42</v>
      </c>
      <c r="J31137" s="146" t="s">
        <v>43</v>
      </c>
      <c r="K31137" s="146" t="s">
        <v>44</v>
      </c>
      <c r="L31137" s="146" t="s">
        <v>45</v>
      </c>
      <c r="M31137" s="146" t="s">
        <v>46</v>
      </c>
      <c r="N31137" s="146" t="s">
        <v>47</v>
      </c>
      <c r="O31137" s="146" t="s">
        <v>48</v>
      </c>
      <c r="P31137" s="146" t="s">
        <v>49</v>
      </c>
      <c r="Q31137" s="146" t="s">
        <v>50</v>
      </c>
      <c r="R31137" s="146" t="s">
        <v>51</v>
      </c>
      <c r="S31137" s="146" t="s">
        <v>52</v>
      </c>
    </row>
    <row r="31138" spans="1:19" ht="11.25" thickBot="1" x14ac:dyDescent="0.2">
      <c r="A31138" s="107">
        <v>1</v>
      </c>
      <c r="B31138" s="132">
        <v>0.64953703703703702</v>
      </c>
      <c r="C31138" s="133">
        <v>0.45587</v>
      </c>
      <c r="D31138" s="108">
        <v>245.20099999999999</v>
      </c>
      <c r="E31138" s="108">
        <v>123.333</v>
      </c>
      <c r="F31138" s="141" t="s">
        <v>14500</v>
      </c>
      <c r="G31138" s="108">
        <v>336.70699999999999</v>
      </c>
      <c r="H31138" s="108">
        <v>69447.547999999995</v>
      </c>
      <c r="I31138" s="108">
        <v>12176.934999999999</v>
      </c>
      <c r="J31138" s="108">
        <v>7184.5879999999997</v>
      </c>
      <c r="K31138" s="108">
        <v>948.84</v>
      </c>
      <c r="L31138" s="108">
        <v>783.24300000000005</v>
      </c>
      <c r="M31138" s="108">
        <v>129.685</v>
      </c>
      <c r="N31138" s="108">
        <v>196.72800000000001</v>
      </c>
      <c r="O31138" s="108">
        <v>176.172</v>
      </c>
      <c r="P31138" s="108">
        <v>265.23700000000002</v>
      </c>
      <c r="Q31138" s="108">
        <v>356.25400000000002</v>
      </c>
      <c r="R31138" s="108">
        <v>172.393</v>
      </c>
      <c r="S31138" s="108">
        <v>172.70699999999999</v>
      </c>
    </row>
    <row r="31139" spans="1:19" ht="11.25" thickBot="1" x14ac:dyDescent="0.2">
      <c r="A31139" s="112"/>
    </row>
    <row r="31140" spans="1:19" ht="11.25" thickBot="1" x14ac:dyDescent="0.2">
      <c r="A31140" s="135" t="s">
        <v>362</v>
      </c>
      <c r="B31140" s="112"/>
      <c r="C31140" s="137">
        <v>0.45587</v>
      </c>
      <c r="D31140" s="136">
        <v>245.20099999999999</v>
      </c>
      <c r="E31140" s="136">
        <v>123.333</v>
      </c>
      <c r="F31140" s="141" t="s">
        <v>14501</v>
      </c>
      <c r="G31140" s="136">
        <v>336.70699999999999</v>
      </c>
      <c r="H31140" s="136">
        <v>69447.547999999995</v>
      </c>
      <c r="I31140" s="136">
        <v>12176.934999999999</v>
      </c>
      <c r="J31140" s="136">
        <v>7184.5879999999997</v>
      </c>
      <c r="K31140" s="136">
        <v>948.84</v>
      </c>
      <c r="L31140" s="136">
        <v>783.24300000000005</v>
      </c>
      <c r="M31140" s="136">
        <v>129.685</v>
      </c>
      <c r="N31140" s="136">
        <v>196.72800000000001</v>
      </c>
      <c r="O31140" s="136">
        <v>176.172</v>
      </c>
      <c r="P31140" s="136">
        <v>265.23700000000002</v>
      </c>
      <c r="Q31140" s="136">
        <v>356.25400000000002</v>
      </c>
      <c r="R31140" s="136">
        <v>172.393</v>
      </c>
      <c r="S31140" s="136">
        <v>172.70699999999999</v>
      </c>
    </row>
    <row r="31141" spans="1:19" ht="11.25" thickBot="1" x14ac:dyDescent="0.2">
      <c r="A31141" s="112"/>
    </row>
    <row r="31142" spans="1:19" ht="11.25" thickBot="1" x14ac:dyDescent="0.2">
      <c r="A31142" s="138" t="s">
        <v>364</v>
      </c>
      <c r="B31142" s="112"/>
      <c r="C31142" s="140" t="s">
        <v>3713</v>
      </c>
      <c r="D31142" s="136">
        <v>0</v>
      </c>
      <c r="E31142" s="136">
        <v>0</v>
      </c>
      <c r="F31142" s="141" t="s">
        <v>14501</v>
      </c>
      <c r="G31142" s="136">
        <v>0</v>
      </c>
      <c r="H31142" s="136">
        <v>0</v>
      </c>
      <c r="I31142" s="136">
        <v>0</v>
      </c>
      <c r="J31142" s="136">
        <v>0</v>
      </c>
      <c r="K31142" s="136">
        <v>0</v>
      </c>
      <c r="L31142" s="136">
        <v>0</v>
      </c>
      <c r="M31142" s="136">
        <v>0</v>
      </c>
      <c r="N31142" s="136">
        <v>0</v>
      </c>
      <c r="O31142" s="136">
        <v>0</v>
      </c>
      <c r="P31142" s="136">
        <v>0</v>
      </c>
      <c r="Q31142" s="136">
        <v>0</v>
      </c>
      <c r="R31142" s="136">
        <v>0</v>
      </c>
      <c r="S31142" s="136">
        <v>0</v>
      </c>
    </row>
    <row r="31143" spans="1:19" ht="11.25" thickBot="1" x14ac:dyDescent="0.2">
      <c r="A31143" s="112"/>
    </row>
    <row r="31144" spans="1:19" ht="11.25" thickBot="1" x14ac:dyDescent="0.2">
      <c r="A31144" s="139" t="s">
        <v>366</v>
      </c>
      <c r="B31144" s="112"/>
      <c r="C31144" s="140">
        <v>0</v>
      </c>
      <c r="D31144" s="136">
        <v>0</v>
      </c>
      <c r="E31144" s="136">
        <v>0</v>
      </c>
      <c r="F31144" s="141" t="s">
        <v>14501</v>
      </c>
      <c r="G31144" s="136">
        <v>0</v>
      </c>
      <c r="H31144" s="136">
        <v>0</v>
      </c>
      <c r="I31144" s="136">
        <v>0</v>
      </c>
      <c r="J31144" s="136">
        <v>0</v>
      </c>
      <c r="K31144" s="136">
        <v>0</v>
      </c>
      <c r="L31144" s="136">
        <v>0</v>
      </c>
      <c r="M31144" s="136">
        <v>0</v>
      </c>
      <c r="N31144" s="136">
        <v>0</v>
      </c>
      <c r="O31144" s="136">
        <v>0</v>
      </c>
      <c r="P31144" s="136">
        <v>0</v>
      </c>
      <c r="Q31144" s="136">
        <v>0</v>
      </c>
      <c r="R31144" s="136">
        <v>0</v>
      </c>
      <c r="S31144" s="136">
        <v>0</v>
      </c>
    </row>
    <row r="31145" spans="1:19" ht="11.25" thickBot="1" x14ac:dyDescent="0.2">
      <c r="A31145" s="112"/>
    </row>
    <row r="31146" spans="1:19" ht="11.25" thickBot="1" x14ac:dyDescent="0.2">
      <c r="A31146" s="106" t="s">
        <v>357</v>
      </c>
      <c r="B31146" s="106" t="s">
        <v>358</v>
      </c>
      <c r="C31146" s="146" t="s">
        <v>53</v>
      </c>
      <c r="D31146" s="146" t="s">
        <v>54</v>
      </c>
      <c r="E31146" s="146" t="s">
        <v>55</v>
      </c>
      <c r="F31146" s="146" t="s">
        <v>56</v>
      </c>
      <c r="G31146" s="146" t="s">
        <v>14507</v>
      </c>
      <c r="H31146" s="146" t="s">
        <v>57</v>
      </c>
      <c r="I31146" s="146" t="s">
        <v>59</v>
      </c>
      <c r="J31146" s="146" t="s">
        <v>14508</v>
      </c>
      <c r="K31146" s="146" t="s">
        <v>60</v>
      </c>
      <c r="L31146" s="146" t="s">
        <v>61</v>
      </c>
      <c r="M31146" s="146" t="s">
        <v>62</v>
      </c>
      <c r="N31146" s="146" t="s">
        <v>14509</v>
      </c>
      <c r="O31146" s="146" t="s">
        <v>63</v>
      </c>
      <c r="P31146" s="146" t="s">
        <v>64</v>
      </c>
      <c r="Q31146" s="146" t="s">
        <v>66</v>
      </c>
      <c r="R31146" s="146" t="s">
        <v>14510</v>
      </c>
      <c r="S31146" s="146" t="s">
        <v>67</v>
      </c>
    </row>
    <row r="31147" spans="1:19" ht="11.25" thickBot="1" x14ac:dyDescent="0.2">
      <c r="A31147" s="107">
        <v>1</v>
      </c>
      <c r="B31147" s="132">
        <v>0.64953703703703702</v>
      </c>
      <c r="C31147" s="141" t="s">
        <v>14500</v>
      </c>
      <c r="D31147" s="108">
        <v>325.90899999999999</v>
      </c>
      <c r="E31147" s="108">
        <v>81.915999999999997</v>
      </c>
      <c r="F31147" s="108">
        <v>205.89</v>
      </c>
      <c r="G31147" s="108">
        <v>183.99100000000001</v>
      </c>
      <c r="H31147" s="108">
        <v>414.714</v>
      </c>
      <c r="I31147" s="108">
        <v>3300.694</v>
      </c>
      <c r="J31147" s="141" t="s">
        <v>14639</v>
      </c>
      <c r="K31147" s="141" t="s">
        <v>14500</v>
      </c>
      <c r="L31147" s="141" t="s">
        <v>14500</v>
      </c>
      <c r="M31147" s="108">
        <v>189.203</v>
      </c>
      <c r="N31147" s="108">
        <v>22.401</v>
      </c>
      <c r="O31147" s="108">
        <v>191.809</v>
      </c>
      <c r="P31147" s="108">
        <v>40889.794000000002</v>
      </c>
      <c r="Q31147" s="133">
        <v>0.38357999999999998</v>
      </c>
      <c r="R31147" s="141" t="s">
        <v>14500</v>
      </c>
      <c r="S31147" s="108">
        <v>2558.8609999999999</v>
      </c>
    </row>
    <row r="31148" spans="1:19" ht="11.25" thickBot="1" x14ac:dyDescent="0.2">
      <c r="A31148" s="112"/>
    </row>
    <row r="31149" spans="1:19" ht="11.25" thickBot="1" x14ac:dyDescent="0.2">
      <c r="A31149" s="135" t="s">
        <v>362</v>
      </c>
      <c r="B31149" s="112"/>
      <c r="C31149" s="141" t="s">
        <v>14501</v>
      </c>
      <c r="D31149" s="136">
        <v>325.90899999999999</v>
      </c>
      <c r="E31149" s="136">
        <v>81.915999999999997</v>
      </c>
      <c r="F31149" s="136">
        <v>205.89</v>
      </c>
      <c r="G31149" s="136">
        <v>183.99100000000001</v>
      </c>
      <c r="H31149" s="136">
        <v>414.714</v>
      </c>
      <c r="I31149" s="136">
        <v>3300.694</v>
      </c>
      <c r="J31149" s="141" t="s">
        <v>14641</v>
      </c>
      <c r="K31149" s="141" t="s">
        <v>14501</v>
      </c>
      <c r="L31149" s="141" t="s">
        <v>14501</v>
      </c>
      <c r="M31149" s="136">
        <v>189.203</v>
      </c>
      <c r="N31149" s="136">
        <v>22.401</v>
      </c>
      <c r="O31149" s="136">
        <v>191.809</v>
      </c>
      <c r="P31149" s="136">
        <v>40889.794000000002</v>
      </c>
      <c r="Q31149" s="137">
        <v>0.38357999999999998</v>
      </c>
      <c r="R31149" s="141" t="s">
        <v>14501</v>
      </c>
      <c r="S31149" s="136">
        <v>2558.8609999999999</v>
      </c>
    </row>
    <row r="31150" spans="1:19" ht="11.25" thickBot="1" x14ac:dyDescent="0.2">
      <c r="A31150" s="112"/>
    </row>
    <row r="31151" spans="1:19" ht="11.25" thickBot="1" x14ac:dyDescent="0.2">
      <c r="A31151" s="138" t="s">
        <v>364</v>
      </c>
      <c r="B31151" s="112"/>
      <c r="C31151" s="141" t="s">
        <v>14501</v>
      </c>
      <c r="D31151" s="136">
        <v>0</v>
      </c>
      <c r="E31151" s="136">
        <v>0</v>
      </c>
      <c r="F31151" s="136">
        <v>0</v>
      </c>
      <c r="G31151" s="136">
        <v>0</v>
      </c>
      <c r="H31151" s="136">
        <v>0</v>
      </c>
      <c r="I31151" s="136">
        <v>0</v>
      </c>
      <c r="J31151" s="141" t="s">
        <v>14501</v>
      </c>
      <c r="K31151" s="141" t="s">
        <v>14501</v>
      </c>
      <c r="L31151" s="141" t="s">
        <v>14501</v>
      </c>
      <c r="M31151" s="136">
        <v>0</v>
      </c>
      <c r="N31151" s="136">
        <v>0</v>
      </c>
      <c r="O31151" s="136">
        <v>0</v>
      </c>
      <c r="P31151" s="136">
        <v>0</v>
      </c>
      <c r="Q31151" s="140" t="s">
        <v>3713</v>
      </c>
      <c r="R31151" s="141" t="s">
        <v>14501</v>
      </c>
      <c r="S31151" s="136">
        <v>0</v>
      </c>
    </row>
    <row r="31152" spans="1:19" ht="11.25" thickBot="1" x14ac:dyDescent="0.2">
      <c r="A31152" s="112"/>
    </row>
    <row r="31153" spans="1:19" ht="11.25" thickBot="1" x14ac:dyDescent="0.2">
      <c r="A31153" s="139" t="s">
        <v>366</v>
      </c>
      <c r="B31153" s="112"/>
      <c r="C31153" s="141" t="s">
        <v>14501</v>
      </c>
      <c r="D31153" s="136">
        <v>0</v>
      </c>
      <c r="E31153" s="136">
        <v>0</v>
      </c>
      <c r="F31153" s="136">
        <v>0</v>
      </c>
      <c r="G31153" s="136">
        <v>0</v>
      </c>
      <c r="H31153" s="136">
        <v>0</v>
      </c>
      <c r="I31153" s="136">
        <v>0</v>
      </c>
      <c r="J31153" s="141" t="s">
        <v>14501</v>
      </c>
      <c r="K31153" s="141" t="s">
        <v>14501</v>
      </c>
      <c r="L31153" s="141" t="s">
        <v>14501</v>
      </c>
      <c r="M31153" s="136">
        <v>0</v>
      </c>
      <c r="N31153" s="136">
        <v>0</v>
      </c>
      <c r="O31153" s="136">
        <v>0</v>
      </c>
      <c r="P31153" s="136">
        <v>0</v>
      </c>
      <c r="Q31153" s="140">
        <v>0</v>
      </c>
      <c r="R31153" s="141" t="s">
        <v>14501</v>
      </c>
      <c r="S31153" s="136">
        <v>0</v>
      </c>
    </row>
    <row r="31154" spans="1:19" ht="11.25" thickBot="1" x14ac:dyDescent="0.2">
      <c r="A31154" s="112"/>
    </row>
    <row r="31155" spans="1:19" ht="11.25" thickBot="1" x14ac:dyDescent="0.2">
      <c r="A31155" s="106" t="s">
        <v>357</v>
      </c>
      <c r="B31155" s="106" t="s">
        <v>358</v>
      </c>
      <c r="C31155" s="146" t="s">
        <v>68</v>
      </c>
      <c r="D31155" s="146" t="s">
        <v>14511</v>
      </c>
    </row>
    <row r="31156" spans="1:19" ht="11.25" thickBot="1" x14ac:dyDescent="0.2">
      <c r="A31156" s="107">
        <v>1</v>
      </c>
      <c r="B31156" s="132">
        <v>0.64953703703703702</v>
      </c>
      <c r="C31156" s="108">
        <v>579.34299999999996</v>
      </c>
      <c r="D31156" s="141" t="s">
        <v>14500</v>
      </c>
    </row>
    <row r="31157" spans="1:19" ht="11.25" thickBot="1" x14ac:dyDescent="0.2">
      <c r="A31157" s="112"/>
    </row>
    <row r="31158" spans="1:19" ht="11.25" thickBot="1" x14ac:dyDescent="0.2">
      <c r="A31158" s="135" t="s">
        <v>362</v>
      </c>
      <c r="B31158" s="112"/>
      <c r="C31158" s="136">
        <v>579.34299999999996</v>
      </c>
      <c r="D31158" s="141" t="s">
        <v>14501</v>
      </c>
    </row>
    <row r="31159" spans="1:19" ht="11.25" thickBot="1" x14ac:dyDescent="0.2">
      <c r="A31159" s="112"/>
    </row>
    <row r="31160" spans="1:19" ht="11.25" thickBot="1" x14ac:dyDescent="0.2">
      <c r="A31160" s="138" t="s">
        <v>364</v>
      </c>
      <c r="B31160" s="112"/>
      <c r="C31160" s="136">
        <v>0</v>
      </c>
      <c r="D31160" s="141" t="s">
        <v>14501</v>
      </c>
    </row>
    <row r="31161" spans="1:19" ht="11.25" thickBot="1" x14ac:dyDescent="0.2">
      <c r="A31161" s="112"/>
    </row>
    <row r="31162" spans="1:19" ht="11.25" thickBot="1" x14ac:dyDescent="0.2">
      <c r="A31162" s="139" t="s">
        <v>366</v>
      </c>
      <c r="B31162" s="112"/>
      <c r="C31162" s="136">
        <v>0</v>
      </c>
      <c r="D31162" s="141" t="s">
        <v>14501</v>
      </c>
    </row>
    <row r="31163" spans="1:19" ht="10.5" x14ac:dyDescent="0.15">
      <c r="A31163" s="112"/>
    </row>
    <row r="31164" spans="1:19" x14ac:dyDescent="0.15">
      <c r="A31164" s="129"/>
      <c r="B31164" s="86" t="s">
        <v>3166</v>
      </c>
    </row>
    <row r="31165" spans="1:19" ht="9.75" thickBot="1" x14ac:dyDescent="0.2">
      <c r="A31165" s="81" t="s">
        <v>5871</v>
      </c>
    </row>
    <row r="31166" spans="1:19" ht="11.25" thickBot="1" x14ac:dyDescent="0.2">
      <c r="A31166" s="106" t="s">
        <v>357</v>
      </c>
      <c r="B31166" s="106" t="s">
        <v>358</v>
      </c>
      <c r="C31166" s="146" t="s">
        <v>14494</v>
      </c>
      <c r="D31166" s="146" t="s">
        <v>14495</v>
      </c>
      <c r="E31166" s="146" t="s">
        <v>14496</v>
      </c>
      <c r="F31166" s="146" t="s">
        <v>0</v>
      </c>
      <c r="G31166" s="146" t="s">
        <v>1</v>
      </c>
      <c r="H31166" s="146" t="s">
        <v>2</v>
      </c>
      <c r="I31166" s="146" t="s">
        <v>14497</v>
      </c>
      <c r="J31166" s="146" t="s">
        <v>3</v>
      </c>
      <c r="K31166" s="146" t="s">
        <v>14498</v>
      </c>
      <c r="L31166" s="146" t="s">
        <v>7</v>
      </c>
      <c r="M31166" s="146" t="s">
        <v>14499</v>
      </c>
      <c r="N31166" s="146" t="s">
        <v>10</v>
      </c>
      <c r="O31166" s="146" t="s">
        <v>11</v>
      </c>
      <c r="P31166" s="146" t="s">
        <v>12</v>
      </c>
      <c r="Q31166" s="146" t="s">
        <v>13</v>
      </c>
      <c r="R31166" s="146" t="s">
        <v>14</v>
      </c>
      <c r="S31166" s="146" t="s">
        <v>15</v>
      </c>
    </row>
    <row r="31167" spans="1:19" ht="11.25" thickBot="1" x14ac:dyDescent="0.2">
      <c r="A31167" s="107">
        <v>1</v>
      </c>
      <c r="B31167" s="132">
        <v>0.65468749999999998</v>
      </c>
      <c r="C31167" s="141" t="s">
        <v>14500</v>
      </c>
      <c r="D31167" s="141" t="s">
        <v>14500</v>
      </c>
      <c r="E31167" s="108">
        <v>202.404</v>
      </c>
      <c r="F31167" s="108">
        <v>9000.6540000000005</v>
      </c>
      <c r="G31167" s="108">
        <v>59949.25</v>
      </c>
      <c r="H31167" s="108">
        <v>2514.0810000000001</v>
      </c>
      <c r="I31167" s="108">
        <v>-37.21</v>
      </c>
      <c r="J31167" s="108">
        <v>618.06200000000001</v>
      </c>
      <c r="K31167" s="108">
        <v>-37.253</v>
      </c>
      <c r="L31167" s="133">
        <v>0.64044999999999996</v>
      </c>
      <c r="M31167" s="108">
        <v>364.15199999999999</v>
      </c>
      <c r="N31167" s="108">
        <v>169.13800000000001</v>
      </c>
      <c r="O31167" s="108">
        <v>309.04899999999998</v>
      </c>
      <c r="P31167" s="108">
        <v>22775.824000000001</v>
      </c>
      <c r="Q31167" s="108">
        <v>411503.39</v>
      </c>
      <c r="R31167" s="108">
        <v>779.88499999999999</v>
      </c>
      <c r="S31167" s="108">
        <v>736.89300000000003</v>
      </c>
    </row>
    <row r="31168" spans="1:19" ht="11.25" thickBot="1" x14ac:dyDescent="0.2">
      <c r="A31168" s="112"/>
    </row>
    <row r="31169" spans="1:19" ht="11.25" thickBot="1" x14ac:dyDescent="0.2">
      <c r="A31169" s="135" t="s">
        <v>362</v>
      </c>
      <c r="B31169" s="112"/>
      <c r="C31169" s="141" t="s">
        <v>14501</v>
      </c>
      <c r="D31169" s="141" t="s">
        <v>14501</v>
      </c>
      <c r="E31169" s="136">
        <v>202.404</v>
      </c>
      <c r="F31169" s="136">
        <v>9000.6540000000005</v>
      </c>
      <c r="G31169" s="136">
        <v>59949.25</v>
      </c>
      <c r="H31169" s="136">
        <v>2514.0810000000001</v>
      </c>
      <c r="I31169" s="136">
        <v>-37.21</v>
      </c>
      <c r="J31169" s="136">
        <v>618.06200000000001</v>
      </c>
      <c r="K31169" s="136">
        <v>-37.253</v>
      </c>
      <c r="L31169" s="137">
        <v>0.64044999999999996</v>
      </c>
      <c r="M31169" s="136">
        <v>364.15199999999999</v>
      </c>
      <c r="N31169" s="136">
        <v>169.13800000000001</v>
      </c>
      <c r="O31169" s="136">
        <v>309.04899999999998</v>
      </c>
      <c r="P31169" s="136">
        <v>22775.824000000001</v>
      </c>
      <c r="Q31169" s="136">
        <v>411503.39</v>
      </c>
      <c r="R31169" s="136">
        <v>779.88499999999999</v>
      </c>
      <c r="S31169" s="136">
        <v>736.89300000000003</v>
      </c>
    </row>
    <row r="31170" spans="1:19" ht="11.25" thickBot="1" x14ac:dyDescent="0.2">
      <c r="A31170" s="112"/>
    </row>
    <row r="31171" spans="1:19" ht="11.25" thickBot="1" x14ac:dyDescent="0.2">
      <c r="A31171" s="138" t="s">
        <v>364</v>
      </c>
      <c r="B31171" s="112"/>
      <c r="C31171" s="141" t="s">
        <v>14501</v>
      </c>
      <c r="D31171" s="141" t="s">
        <v>14501</v>
      </c>
      <c r="E31171" s="136">
        <v>0</v>
      </c>
      <c r="F31171" s="136">
        <v>0</v>
      </c>
      <c r="G31171" s="136">
        <v>0</v>
      </c>
      <c r="H31171" s="136">
        <v>0</v>
      </c>
      <c r="I31171" s="136">
        <v>0</v>
      </c>
      <c r="J31171" s="136">
        <v>0</v>
      </c>
      <c r="K31171" s="136">
        <v>0</v>
      </c>
      <c r="L31171" s="140" t="s">
        <v>3713</v>
      </c>
      <c r="M31171" s="136">
        <v>0</v>
      </c>
      <c r="N31171" s="136">
        <v>0</v>
      </c>
      <c r="O31171" s="136">
        <v>0</v>
      </c>
      <c r="P31171" s="136">
        <v>0</v>
      </c>
      <c r="Q31171" s="136">
        <v>0</v>
      </c>
      <c r="R31171" s="136">
        <v>0</v>
      </c>
      <c r="S31171" s="136">
        <v>0</v>
      </c>
    </row>
    <row r="31172" spans="1:19" ht="11.25" thickBot="1" x14ac:dyDescent="0.2">
      <c r="A31172" s="112"/>
    </row>
    <row r="31173" spans="1:19" ht="11.25" thickBot="1" x14ac:dyDescent="0.2">
      <c r="A31173" s="139" t="s">
        <v>366</v>
      </c>
      <c r="B31173" s="112"/>
      <c r="C31173" s="141" t="s">
        <v>14501</v>
      </c>
      <c r="D31173" s="141" t="s">
        <v>14501</v>
      </c>
      <c r="E31173" s="136">
        <v>0</v>
      </c>
      <c r="F31173" s="136">
        <v>0</v>
      </c>
      <c r="G31173" s="136">
        <v>0</v>
      </c>
      <c r="H31173" s="136">
        <v>0</v>
      </c>
      <c r="I31173" s="136">
        <v>0</v>
      </c>
      <c r="J31173" s="136">
        <v>0</v>
      </c>
      <c r="K31173" s="136">
        <v>0</v>
      </c>
      <c r="L31173" s="140">
        <v>0</v>
      </c>
      <c r="M31173" s="136">
        <v>0</v>
      </c>
      <c r="N31173" s="136">
        <v>0</v>
      </c>
      <c r="O31173" s="136">
        <v>0</v>
      </c>
      <c r="P31173" s="136">
        <v>0</v>
      </c>
      <c r="Q31173" s="136">
        <v>0</v>
      </c>
      <c r="R31173" s="136">
        <v>0</v>
      </c>
      <c r="S31173" s="136">
        <v>0</v>
      </c>
    </row>
    <row r="31174" spans="1:19" ht="11.25" thickBot="1" x14ac:dyDescent="0.2">
      <c r="A31174" s="112"/>
    </row>
    <row r="31175" spans="1:19" ht="11.25" thickBot="1" x14ac:dyDescent="0.2">
      <c r="A31175" s="106" t="s">
        <v>357</v>
      </c>
      <c r="B31175" s="106" t="s">
        <v>358</v>
      </c>
      <c r="C31175" s="146" t="s">
        <v>16</v>
      </c>
      <c r="D31175" s="146" t="s">
        <v>14502</v>
      </c>
      <c r="E31175" s="146" t="s">
        <v>14503</v>
      </c>
      <c r="F31175" s="146" t="s">
        <v>20</v>
      </c>
      <c r="G31175" s="146" t="s">
        <v>21</v>
      </c>
      <c r="H31175" s="146" t="s">
        <v>22</v>
      </c>
      <c r="I31175" s="146" t="s">
        <v>23</v>
      </c>
      <c r="J31175" s="146" t="s">
        <v>24</v>
      </c>
      <c r="K31175" s="146" t="s">
        <v>26</v>
      </c>
      <c r="L31175" s="146" t="s">
        <v>14504</v>
      </c>
      <c r="M31175" s="146" t="s">
        <v>27</v>
      </c>
      <c r="N31175" s="146" t="s">
        <v>28</v>
      </c>
      <c r="O31175" s="146" t="s">
        <v>29</v>
      </c>
      <c r="P31175" s="146" t="s">
        <v>30</v>
      </c>
      <c r="Q31175" s="146" t="s">
        <v>14505</v>
      </c>
      <c r="R31175" s="146" t="s">
        <v>32</v>
      </c>
      <c r="S31175" s="146" t="s">
        <v>33</v>
      </c>
    </row>
    <row r="31176" spans="1:19" ht="11.25" thickBot="1" x14ac:dyDescent="0.2">
      <c r="A31176" s="107">
        <v>1</v>
      </c>
      <c r="B31176" s="132">
        <v>0.65468749999999998</v>
      </c>
      <c r="C31176" s="108">
        <v>12008.644</v>
      </c>
      <c r="D31176" s="108">
        <v>6171.9</v>
      </c>
      <c r="E31176" s="108">
        <v>228.62100000000001</v>
      </c>
      <c r="F31176" s="133">
        <v>0.51700999999999997</v>
      </c>
      <c r="G31176" s="108">
        <v>750.74199999999996</v>
      </c>
      <c r="H31176" s="108">
        <v>269.63600000000002</v>
      </c>
      <c r="I31176" s="108">
        <v>8893.4740000000002</v>
      </c>
      <c r="J31176" s="108">
        <v>61834.836000000003</v>
      </c>
      <c r="K31176" s="133">
        <v>0.54727000000000003</v>
      </c>
      <c r="L31176" s="108">
        <v>639.30200000000002</v>
      </c>
      <c r="M31176" s="108">
        <v>78.385999999999996</v>
      </c>
      <c r="N31176" s="108">
        <v>494.73399999999998</v>
      </c>
      <c r="O31176" s="141" t="s">
        <v>14500</v>
      </c>
      <c r="P31176" s="141" t="s">
        <v>14500</v>
      </c>
      <c r="Q31176" s="108">
        <v>-292.548</v>
      </c>
      <c r="R31176" s="108">
        <v>-7.726</v>
      </c>
      <c r="S31176" s="141" t="s">
        <v>14500</v>
      </c>
    </row>
    <row r="31177" spans="1:19" ht="11.25" thickBot="1" x14ac:dyDescent="0.2">
      <c r="A31177" s="112"/>
    </row>
    <row r="31178" spans="1:19" ht="11.25" thickBot="1" x14ac:dyDescent="0.2">
      <c r="A31178" s="135" t="s">
        <v>362</v>
      </c>
      <c r="B31178" s="112"/>
      <c r="C31178" s="136">
        <v>12008.644</v>
      </c>
      <c r="D31178" s="136">
        <v>6171.9</v>
      </c>
      <c r="E31178" s="136">
        <v>228.62100000000001</v>
      </c>
      <c r="F31178" s="137">
        <v>0.51700999999999997</v>
      </c>
      <c r="G31178" s="136">
        <v>750.74199999999996</v>
      </c>
      <c r="H31178" s="136">
        <v>269.63600000000002</v>
      </c>
      <c r="I31178" s="136">
        <v>8893.4740000000002</v>
      </c>
      <c r="J31178" s="136">
        <v>61834.836000000003</v>
      </c>
      <c r="K31178" s="137">
        <v>0.54727000000000003</v>
      </c>
      <c r="L31178" s="136">
        <v>639.30200000000002</v>
      </c>
      <c r="M31178" s="136">
        <v>78.385999999999996</v>
      </c>
      <c r="N31178" s="136">
        <v>494.73399999999998</v>
      </c>
      <c r="O31178" s="141" t="s">
        <v>14501</v>
      </c>
      <c r="P31178" s="141" t="s">
        <v>14501</v>
      </c>
      <c r="Q31178" s="136">
        <v>-292.548</v>
      </c>
      <c r="R31178" s="136">
        <v>-7.726</v>
      </c>
      <c r="S31178" s="141" t="s">
        <v>14501</v>
      </c>
    </row>
    <row r="31179" spans="1:19" ht="11.25" thickBot="1" x14ac:dyDescent="0.2">
      <c r="A31179" s="112"/>
    </row>
    <row r="31180" spans="1:19" ht="11.25" thickBot="1" x14ac:dyDescent="0.2">
      <c r="A31180" s="138" t="s">
        <v>364</v>
      </c>
      <c r="B31180" s="112"/>
      <c r="C31180" s="136">
        <v>0</v>
      </c>
      <c r="D31180" s="136">
        <v>0</v>
      </c>
      <c r="E31180" s="136">
        <v>0</v>
      </c>
      <c r="F31180" s="140" t="s">
        <v>3713</v>
      </c>
      <c r="G31180" s="136">
        <v>0</v>
      </c>
      <c r="H31180" s="136">
        <v>0</v>
      </c>
      <c r="I31180" s="136">
        <v>0</v>
      </c>
      <c r="J31180" s="136">
        <v>0</v>
      </c>
      <c r="K31180" s="140" t="s">
        <v>3713</v>
      </c>
      <c r="L31180" s="136">
        <v>0</v>
      </c>
      <c r="M31180" s="136">
        <v>0</v>
      </c>
      <c r="N31180" s="136">
        <v>0</v>
      </c>
      <c r="O31180" s="141" t="s">
        <v>14501</v>
      </c>
      <c r="P31180" s="141" t="s">
        <v>14501</v>
      </c>
      <c r="Q31180" s="136">
        <v>0</v>
      </c>
      <c r="R31180" s="136">
        <v>0</v>
      </c>
      <c r="S31180" s="141" t="s">
        <v>14501</v>
      </c>
    </row>
    <row r="31181" spans="1:19" ht="11.25" thickBot="1" x14ac:dyDescent="0.2">
      <c r="A31181" s="112"/>
    </row>
    <row r="31182" spans="1:19" ht="11.25" thickBot="1" x14ac:dyDescent="0.2">
      <c r="A31182" s="139" t="s">
        <v>366</v>
      </c>
      <c r="B31182" s="112"/>
      <c r="C31182" s="136">
        <v>0</v>
      </c>
      <c r="D31182" s="136">
        <v>0</v>
      </c>
      <c r="E31182" s="136">
        <v>0</v>
      </c>
      <c r="F31182" s="140">
        <v>0</v>
      </c>
      <c r="G31182" s="136">
        <v>0</v>
      </c>
      <c r="H31182" s="136">
        <v>0</v>
      </c>
      <c r="I31182" s="136">
        <v>0</v>
      </c>
      <c r="J31182" s="136">
        <v>0</v>
      </c>
      <c r="K31182" s="140">
        <v>0</v>
      </c>
      <c r="L31182" s="136">
        <v>0</v>
      </c>
      <c r="M31182" s="136">
        <v>0</v>
      </c>
      <c r="N31182" s="136">
        <v>0</v>
      </c>
      <c r="O31182" s="141" t="s">
        <v>14501</v>
      </c>
      <c r="P31182" s="141" t="s">
        <v>14501</v>
      </c>
      <c r="Q31182" s="136">
        <v>0</v>
      </c>
      <c r="R31182" s="136">
        <v>0</v>
      </c>
      <c r="S31182" s="141" t="s">
        <v>14501</v>
      </c>
    </row>
    <row r="31183" spans="1:19" ht="11.25" thickBot="1" x14ac:dyDescent="0.2">
      <c r="A31183" s="112"/>
    </row>
    <row r="31184" spans="1:19" ht="11.25" thickBot="1" x14ac:dyDescent="0.2">
      <c r="A31184" s="106" t="s">
        <v>357</v>
      </c>
      <c r="B31184" s="106" t="s">
        <v>358</v>
      </c>
      <c r="C31184" s="146" t="s">
        <v>35</v>
      </c>
      <c r="D31184" s="146" t="s">
        <v>36</v>
      </c>
      <c r="E31184" s="146" t="s">
        <v>14506</v>
      </c>
      <c r="F31184" s="146" t="s">
        <v>38</v>
      </c>
      <c r="G31184" s="146" t="s">
        <v>39</v>
      </c>
      <c r="H31184" s="146" t="s">
        <v>41</v>
      </c>
      <c r="I31184" s="146" t="s">
        <v>42</v>
      </c>
      <c r="J31184" s="146" t="s">
        <v>43</v>
      </c>
      <c r="K31184" s="146" t="s">
        <v>44</v>
      </c>
      <c r="L31184" s="146" t="s">
        <v>45</v>
      </c>
      <c r="M31184" s="146" t="s">
        <v>46</v>
      </c>
      <c r="N31184" s="146" t="s">
        <v>47</v>
      </c>
      <c r="O31184" s="146" t="s">
        <v>48</v>
      </c>
      <c r="P31184" s="146" t="s">
        <v>49</v>
      </c>
      <c r="Q31184" s="146" t="s">
        <v>50</v>
      </c>
      <c r="R31184" s="146" t="s">
        <v>51</v>
      </c>
      <c r="S31184" s="146" t="s">
        <v>52</v>
      </c>
    </row>
    <row r="31185" spans="1:19" ht="11.25" thickBot="1" x14ac:dyDescent="0.2">
      <c r="A31185" s="107">
        <v>1</v>
      </c>
      <c r="B31185" s="132">
        <v>0.65468749999999998</v>
      </c>
      <c r="C31185" s="133">
        <v>0.45911000000000002</v>
      </c>
      <c r="D31185" s="108">
        <v>511.45299999999997</v>
      </c>
      <c r="E31185" s="108">
        <v>245.08099999999999</v>
      </c>
      <c r="F31185" s="141" t="s">
        <v>14500</v>
      </c>
      <c r="G31185" s="108">
        <v>418.67700000000002</v>
      </c>
      <c r="H31185" s="108">
        <v>42904.904999999999</v>
      </c>
      <c r="I31185" s="108">
        <v>3008.9960000000001</v>
      </c>
      <c r="J31185" s="108">
        <v>8692.5040000000008</v>
      </c>
      <c r="K31185" s="108">
        <v>936.07500000000005</v>
      </c>
      <c r="L31185" s="108">
        <v>650.85</v>
      </c>
      <c r="M31185" s="108">
        <v>77.506</v>
      </c>
      <c r="N31185" s="108">
        <v>336.108</v>
      </c>
      <c r="O31185" s="108">
        <v>263.45800000000003</v>
      </c>
      <c r="P31185" s="108">
        <v>238.03100000000001</v>
      </c>
      <c r="Q31185" s="108">
        <v>399.78300000000002</v>
      </c>
      <c r="R31185" s="108">
        <v>267.54199999999997</v>
      </c>
      <c r="S31185" s="108">
        <v>172.31899999999999</v>
      </c>
    </row>
    <row r="31186" spans="1:19" ht="11.25" thickBot="1" x14ac:dyDescent="0.2">
      <c r="A31186" s="112"/>
    </row>
    <row r="31187" spans="1:19" ht="11.25" thickBot="1" x14ac:dyDescent="0.2">
      <c r="A31187" s="135" t="s">
        <v>362</v>
      </c>
      <c r="B31187" s="112"/>
      <c r="C31187" s="137">
        <v>0.45911000000000002</v>
      </c>
      <c r="D31187" s="136">
        <v>511.45299999999997</v>
      </c>
      <c r="E31187" s="136">
        <v>245.08099999999999</v>
      </c>
      <c r="F31187" s="141" t="s">
        <v>14501</v>
      </c>
      <c r="G31187" s="136">
        <v>418.67700000000002</v>
      </c>
      <c r="H31187" s="136">
        <v>42904.904999999999</v>
      </c>
      <c r="I31187" s="136">
        <v>3008.9960000000001</v>
      </c>
      <c r="J31187" s="136">
        <v>8692.5040000000008</v>
      </c>
      <c r="K31187" s="136">
        <v>936.07500000000005</v>
      </c>
      <c r="L31187" s="136">
        <v>650.85</v>
      </c>
      <c r="M31187" s="136">
        <v>77.506</v>
      </c>
      <c r="N31187" s="136">
        <v>336.108</v>
      </c>
      <c r="O31187" s="136">
        <v>263.45800000000003</v>
      </c>
      <c r="P31187" s="136">
        <v>238.03100000000001</v>
      </c>
      <c r="Q31187" s="136">
        <v>399.78300000000002</v>
      </c>
      <c r="R31187" s="136">
        <v>267.54199999999997</v>
      </c>
      <c r="S31187" s="136">
        <v>172.31899999999999</v>
      </c>
    </row>
    <row r="31188" spans="1:19" ht="11.25" thickBot="1" x14ac:dyDescent="0.2">
      <c r="A31188" s="112"/>
    </row>
    <row r="31189" spans="1:19" ht="11.25" thickBot="1" x14ac:dyDescent="0.2">
      <c r="A31189" s="138" t="s">
        <v>364</v>
      </c>
      <c r="B31189" s="112"/>
      <c r="C31189" s="140" t="s">
        <v>3713</v>
      </c>
      <c r="D31189" s="136">
        <v>0</v>
      </c>
      <c r="E31189" s="136">
        <v>0</v>
      </c>
      <c r="F31189" s="141" t="s">
        <v>14501</v>
      </c>
      <c r="G31189" s="136">
        <v>0</v>
      </c>
      <c r="H31189" s="136">
        <v>0</v>
      </c>
      <c r="I31189" s="136">
        <v>0</v>
      </c>
      <c r="J31189" s="136">
        <v>0</v>
      </c>
      <c r="K31189" s="136">
        <v>0</v>
      </c>
      <c r="L31189" s="136">
        <v>0</v>
      </c>
      <c r="M31189" s="136">
        <v>0</v>
      </c>
      <c r="N31189" s="136">
        <v>0</v>
      </c>
      <c r="O31189" s="136">
        <v>0</v>
      </c>
      <c r="P31189" s="136">
        <v>0</v>
      </c>
      <c r="Q31189" s="136">
        <v>0</v>
      </c>
      <c r="R31189" s="136">
        <v>0</v>
      </c>
      <c r="S31189" s="136">
        <v>0</v>
      </c>
    </row>
    <row r="31190" spans="1:19" ht="11.25" thickBot="1" x14ac:dyDescent="0.2">
      <c r="A31190" s="112"/>
    </row>
    <row r="31191" spans="1:19" ht="11.25" thickBot="1" x14ac:dyDescent="0.2">
      <c r="A31191" s="139" t="s">
        <v>366</v>
      </c>
      <c r="B31191" s="112"/>
      <c r="C31191" s="140">
        <v>0</v>
      </c>
      <c r="D31191" s="136">
        <v>0</v>
      </c>
      <c r="E31191" s="136">
        <v>0</v>
      </c>
      <c r="F31191" s="141" t="s">
        <v>14501</v>
      </c>
      <c r="G31191" s="136">
        <v>0</v>
      </c>
      <c r="H31191" s="136">
        <v>0</v>
      </c>
      <c r="I31191" s="136">
        <v>0</v>
      </c>
      <c r="J31191" s="136">
        <v>0</v>
      </c>
      <c r="K31191" s="136">
        <v>0</v>
      </c>
      <c r="L31191" s="136">
        <v>0</v>
      </c>
      <c r="M31191" s="136">
        <v>0</v>
      </c>
      <c r="N31191" s="136">
        <v>0</v>
      </c>
      <c r="O31191" s="136">
        <v>0</v>
      </c>
      <c r="P31191" s="136">
        <v>0</v>
      </c>
      <c r="Q31191" s="136">
        <v>0</v>
      </c>
      <c r="R31191" s="136">
        <v>0</v>
      </c>
      <c r="S31191" s="136">
        <v>0</v>
      </c>
    </row>
    <row r="31192" spans="1:19" ht="11.25" thickBot="1" x14ac:dyDescent="0.2">
      <c r="A31192" s="112"/>
    </row>
    <row r="31193" spans="1:19" ht="11.25" thickBot="1" x14ac:dyDescent="0.2">
      <c r="A31193" s="106" t="s">
        <v>357</v>
      </c>
      <c r="B31193" s="106" t="s">
        <v>358</v>
      </c>
      <c r="C31193" s="146" t="s">
        <v>53</v>
      </c>
      <c r="D31193" s="146" t="s">
        <v>54</v>
      </c>
      <c r="E31193" s="146" t="s">
        <v>55</v>
      </c>
      <c r="F31193" s="146" t="s">
        <v>56</v>
      </c>
      <c r="G31193" s="146" t="s">
        <v>14507</v>
      </c>
      <c r="H31193" s="146" t="s">
        <v>57</v>
      </c>
      <c r="I31193" s="146" t="s">
        <v>59</v>
      </c>
      <c r="J31193" s="146" t="s">
        <v>14508</v>
      </c>
      <c r="K31193" s="146" t="s">
        <v>60</v>
      </c>
      <c r="L31193" s="146" t="s">
        <v>61</v>
      </c>
      <c r="M31193" s="146" t="s">
        <v>62</v>
      </c>
      <c r="N31193" s="146" t="s">
        <v>14509</v>
      </c>
      <c r="O31193" s="146" t="s">
        <v>63</v>
      </c>
      <c r="P31193" s="146" t="s">
        <v>64</v>
      </c>
      <c r="Q31193" s="146" t="s">
        <v>66</v>
      </c>
      <c r="R31193" s="146" t="s">
        <v>14510</v>
      </c>
      <c r="S31193" s="146" t="s">
        <v>67</v>
      </c>
    </row>
    <row r="31194" spans="1:19" ht="11.25" thickBot="1" x14ac:dyDescent="0.2">
      <c r="A31194" s="107">
        <v>1</v>
      </c>
      <c r="B31194" s="132">
        <v>0.65468749999999998</v>
      </c>
      <c r="C31194" s="108">
        <v>101.09399999999999</v>
      </c>
      <c r="D31194" s="108">
        <v>81.334000000000003</v>
      </c>
      <c r="E31194" s="141" t="s">
        <v>14500</v>
      </c>
      <c r="F31194" s="108">
        <v>82.253</v>
      </c>
      <c r="G31194" s="141" t="s">
        <v>14500</v>
      </c>
      <c r="H31194" s="108">
        <v>736.59400000000005</v>
      </c>
      <c r="I31194" s="108">
        <v>1306.78</v>
      </c>
      <c r="J31194" s="141" t="s">
        <v>14639</v>
      </c>
      <c r="K31194" s="141" t="s">
        <v>14500</v>
      </c>
      <c r="L31194" s="141" t="s">
        <v>14500</v>
      </c>
      <c r="M31194" s="108">
        <v>85.162999999999997</v>
      </c>
      <c r="N31194" s="141" t="s">
        <v>14640</v>
      </c>
      <c r="O31194" s="108">
        <v>308.53100000000001</v>
      </c>
      <c r="P31194" s="108">
        <v>23785.218000000001</v>
      </c>
      <c r="Q31194" s="133">
        <v>0.38313999999999998</v>
      </c>
      <c r="R31194" s="141" t="s">
        <v>14500</v>
      </c>
      <c r="S31194" s="108">
        <v>2972.67</v>
      </c>
    </row>
    <row r="31195" spans="1:19" ht="11.25" thickBot="1" x14ac:dyDescent="0.2">
      <c r="A31195" s="112"/>
    </row>
    <row r="31196" spans="1:19" ht="11.25" thickBot="1" x14ac:dyDescent="0.2">
      <c r="A31196" s="135" t="s">
        <v>362</v>
      </c>
      <c r="B31196" s="112"/>
      <c r="C31196" s="136">
        <v>101.09399999999999</v>
      </c>
      <c r="D31196" s="136">
        <v>81.334000000000003</v>
      </c>
      <c r="E31196" s="141" t="s">
        <v>14501</v>
      </c>
      <c r="F31196" s="136">
        <v>82.253</v>
      </c>
      <c r="G31196" s="141" t="s">
        <v>14501</v>
      </c>
      <c r="H31196" s="136">
        <v>736.59400000000005</v>
      </c>
      <c r="I31196" s="136">
        <v>1306.78</v>
      </c>
      <c r="J31196" s="141" t="s">
        <v>14641</v>
      </c>
      <c r="K31196" s="141" t="s">
        <v>14501</v>
      </c>
      <c r="L31196" s="141" t="s">
        <v>14501</v>
      </c>
      <c r="M31196" s="136">
        <v>85.162999999999997</v>
      </c>
      <c r="N31196" s="141" t="s">
        <v>14642</v>
      </c>
      <c r="O31196" s="136">
        <v>308.53100000000001</v>
      </c>
      <c r="P31196" s="136">
        <v>23785.218000000001</v>
      </c>
      <c r="Q31196" s="137">
        <v>0.38313999999999998</v>
      </c>
      <c r="R31196" s="141" t="s">
        <v>14501</v>
      </c>
      <c r="S31196" s="136">
        <v>2972.67</v>
      </c>
    </row>
    <row r="31197" spans="1:19" ht="11.25" thickBot="1" x14ac:dyDescent="0.2">
      <c r="A31197" s="112"/>
    </row>
    <row r="31198" spans="1:19" ht="11.25" thickBot="1" x14ac:dyDescent="0.2">
      <c r="A31198" s="138" t="s">
        <v>364</v>
      </c>
      <c r="B31198" s="112"/>
      <c r="C31198" s="136">
        <v>0</v>
      </c>
      <c r="D31198" s="136">
        <v>0</v>
      </c>
      <c r="E31198" s="141" t="s">
        <v>14501</v>
      </c>
      <c r="F31198" s="136">
        <v>0</v>
      </c>
      <c r="G31198" s="141" t="s">
        <v>14501</v>
      </c>
      <c r="H31198" s="136">
        <v>0</v>
      </c>
      <c r="I31198" s="136">
        <v>0</v>
      </c>
      <c r="J31198" s="141" t="s">
        <v>14501</v>
      </c>
      <c r="K31198" s="141" t="s">
        <v>14501</v>
      </c>
      <c r="L31198" s="141" t="s">
        <v>14501</v>
      </c>
      <c r="M31198" s="136">
        <v>0</v>
      </c>
      <c r="N31198" s="141" t="s">
        <v>14501</v>
      </c>
      <c r="O31198" s="136">
        <v>0</v>
      </c>
      <c r="P31198" s="136">
        <v>0</v>
      </c>
      <c r="Q31198" s="140" t="s">
        <v>3713</v>
      </c>
      <c r="R31198" s="141" t="s">
        <v>14501</v>
      </c>
      <c r="S31198" s="136">
        <v>0</v>
      </c>
    </row>
    <row r="31199" spans="1:19" ht="11.25" thickBot="1" x14ac:dyDescent="0.2">
      <c r="A31199" s="112"/>
    </row>
    <row r="31200" spans="1:19" ht="11.25" thickBot="1" x14ac:dyDescent="0.2">
      <c r="A31200" s="139" t="s">
        <v>366</v>
      </c>
      <c r="B31200" s="112"/>
      <c r="C31200" s="136">
        <v>0</v>
      </c>
      <c r="D31200" s="136">
        <v>0</v>
      </c>
      <c r="E31200" s="141" t="s">
        <v>14501</v>
      </c>
      <c r="F31200" s="136">
        <v>0</v>
      </c>
      <c r="G31200" s="141" t="s">
        <v>14501</v>
      </c>
      <c r="H31200" s="136">
        <v>0</v>
      </c>
      <c r="I31200" s="136">
        <v>0</v>
      </c>
      <c r="J31200" s="141" t="s">
        <v>14501</v>
      </c>
      <c r="K31200" s="141" t="s">
        <v>14501</v>
      </c>
      <c r="L31200" s="141" t="s">
        <v>14501</v>
      </c>
      <c r="M31200" s="136">
        <v>0</v>
      </c>
      <c r="N31200" s="141" t="s">
        <v>14501</v>
      </c>
      <c r="O31200" s="136">
        <v>0</v>
      </c>
      <c r="P31200" s="136">
        <v>0</v>
      </c>
      <c r="Q31200" s="140">
        <v>0</v>
      </c>
      <c r="R31200" s="141" t="s">
        <v>14501</v>
      </c>
      <c r="S31200" s="136">
        <v>0</v>
      </c>
    </row>
    <row r="31201" spans="1:19" ht="11.25" thickBot="1" x14ac:dyDescent="0.2">
      <c r="A31201" s="112"/>
    </row>
    <row r="31202" spans="1:19" ht="11.25" thickBot="1" x14ac:dyDescent="0.2">
      <c r="A31202" s="106" t="s">
        <v>357</v>
      </c>
      <c r="B31202" s="106" t="s">
        <v>358</v>
      </c>
      <c r="C31202" s="146" t="s">
        <v>68</v>
      </c>
      <c r="D31202" s="146" t="s">
        <v>14511</v>
      </c>
    </row>
    <row r="31203" spans="1:19" ht="11.25" thickBot="1" x14ac:dyDescent="0.2">
      <c r="A31203" s="107">
        <v>1</v>
      </c>
      <c r="B31203" s="132">
        <v>0.65468749999999998</v>
      </c>
      <c r="C31203" s="108">
        <v>372.863</v>
      </c>
      <c r="D31203" s="141" t="s">
        <v>14500</v>
      </c>
    </row>
    <row r="31204" spans="1:19" ht="11.25" thickBot="1" x14ac:dyDescent="0.2">
      <c r="A31204" s="112"/>
    </row>
    <row r="31205" spans="1:19" ht="11.25" thickBot="1" x14ac:dyDescent="0.2">
      <c r="A31205" s="135" t="s">
        <v>362</v>
      </c>
      <c r="B31205" s="112"/>
      <c r="C31205" s="136">
        <v>372.863</v>
      </c>
      <c r="D31205" s="141" t="s">
        <v>14501</v>
      </c>
    </row>
    <row r="31206" spans="1:19" ht="11.25" thickBot="1" x14ac:dyDescent="0.2">
      <c r="A31206" s="112"/>
    </row>
    <row r="31207" spans="1:19" ht="11.25" thickBot="1" x14ac:dyDescent="0.2">
      <c r="A31207" s="138" t="s">
        <v>364</v>
      </c>
      <c r="B31207" s="112"/>
      <c r="C31207" s="136">
        <v>0</v>
      </c>
      <c r="D31207" s="141" t="s">
        <v>14501</v>
      </c>
    </row>
    <row r="31208" spans="1:19" ht="11.25" thickBot="1" x14ac:dyDescent="0.2">
      <c r="A31208" s="112"/>
    </row>
    <row r="31209" spans="1:19" ht="11.25" thickBot="1" x14ac:dyDescent="0.2">
      <c r="A31209" s="139" t="s">
        <v>366</v>
      </c>
      <c r="B31209" s="112"/>
      <c r="C31209" s="136">
        <v>0</v>
      </c>
      <c r="D31209" s="141" t="s">
        <v>14501</v>
      </c>
    </row>
    <row r="31210" spans="1:19" ht="10.5" x14ac:dyDescent="0.15">
      <c r="A31210" s="112"/>
    </row>
    <row r="31211" spans="1:19" x14ac:dyDescent="0.15">
      <c r="A31211" s="129"/>
      <c r="B31211" s="86" t="s">
        <v>3234</v>
      </c>
    </row>
    <row r="31212" spans="1:19" ht="9.75" thickBot="1" x14ac:dyDescent="0.2">
      <c r="A31212" s="81" t="s">
        <v>5871</v>
      </c>
    </row>
    <row r="31213" spans="1:19" ht="11.25" thickBot="1" x14ac:dyDescent="0.2">
      <c r="A31213" s="106" t="s">
        <v>357</v>
      </c>
      <c r="B31213" s="106" t="s">
        <v>358</v>
      </c>
      <c r="C31213" s="146" t="s">
        <v>14494</v>
      </c>
      <c r="D31213" s="146" t="s">
        <v>14495</v>
      </c>
      <c r="E31213" s="146" t="s">
        <v>14496</v>
      </c>
      <c r="F31213" s="146" t="s">
        <v>0</v>
      </c>
      <c r="G31213" s="146" t="s">
        <v>1</v>
      </c>
      <c r="H31213" s="146" t="s">
        <v>2</v>
      </c>
      <c r="I31213" s="146" t="s">
        <v>14497</v>
      </c>
      <c r="J31213" s="146" t="s">
        <v>3</v>
      </c>
      <c r="K31213" s="146" t="s">
        <v>14498</v>
      </c>
      <c r="L31213" s="146" t="s">
        <v>7</v>
      </c>
      <c r="M31213" s="146" t="s">
        <v>14499</v>
      </c>
      <c r="N31213" s="146" t="s">
        <v>10</v>
      </c>
      <c r="O31213" s="146" t="s">
        <v>11</v>
      </c>
      <c r="P31213" s="146" t="s">
        <v>12</v>
      </c>
      <c r="Q31213" s="146" t="s">
        <v>13</v>
      </c>
      <c r="R31213" s="146" t="s">
        <v>14</v>
      </c>
      <c r="S31213" s="146" t="s">
        <v>15</v>
      </c>
    </row>
    <row r="31214" spans="1:19" ht="11.25" thickBot="1" x14ac:dyDescent="0.2">
      <c r="A31214" s="107">
        <v>1</v>
      </c>
      <c r="B31214" s="132">
        <v>0.65982638888888889</v>
      </c>
      <c r="C31214" s="141" t="s">
        <v>14500</v>
      </c>
      <c r="D31214" s="141" t="s">
        <v>14500</v>
      </c>
      <c r="E31214" s="108">
        <v>85.442999999999998</v>
      </c>
      <c r="F31214" s="108">
        <v>15800.342000000001</v>
      </c>
      <c r="G31214" s="108">
        <v>86406.372000000003</v>
      </c>
      <c r="H31214" s="108">
        <v>1734.89</v>
      </c>
      <c r="I31214" s="108">
        <v>58.572000000000003</v>
      </c>
      <c r="J31214" s="108">
        <v>1256.0540000000001</v>
      </c>
      <c r="K31214" s="108">
        <v>-53.212000000000003</v>
      </c>
      <c r="L31214" s="133">
        <v>0.65020999999999995</v>
      </c>
      <c r="M31214" s="108">
        <v>174.41800000000001</v>
      </c>
      <c r="N31214" s="108">
        <v>11.561</v>
      </c>
      <c r="O31214" s="108">
        <v>276.13600000000002</v>
      </c>
      <c r="P31214" s="108">
        <v>28386.261999999999</v>
      </c>
      <c r="Q31214" s="108">
        <v>192301.88</v>
      </c>
      <c r="R31214" s="108">
        <v>505.32600000000002</v>
      </c>
      <c r="S31214" s="108">
        <v>962.22299999999996</v>
      </c>
    </row>
    <row r="31215" spans="1:19" ht="11.25" thickBot="1" x14ac:dyDescent="0.2">
      <c r="A31215" s="112"/>
    </row>
    <row r="31216" spans="1:19" ht="11.25" thickBot="1" x14ac:dyDescent="0.2">
      <c r="A31216" s="135" t="s">
        <v>362</v>
      </c>
      <c r="B31216" s="112"/>
      <c r="C31216" s="141" t="s">
        <v>14501</v>
      </c>
      <c r="D31216" s="141" t="s">
        <v>14501</v>
      </c>
      <c r="E31216" s="136">
        <v>85.442999999999998</v>
      </c>
      <c r="F31216" s="136">
        <v>15800.342000000001</v>
      </c>
      <c r="G31216" s="136">
        <v>86406.372000000003</v>
      </c>
      <c r="H31216" s="136">
        <v>1734.89</v>
      </c>
      <c r="I31216" s="136">
        <v>58.572000000000003</v>
      </c>
      <c r="J31216" s="136">
        <v>1256.0540000000001</v>
      </c>
      <c r="K31216" s="136">
        <v>-53.212000000000003</v>
      </c>
      <c r="L31216" s="137">
        <v>0.65020999999999995</v>
      </c>
      <c r="M31216" s="136">
        <v>174.41800000000001</v>
      </c>
      <c r="N31216" s="136">
        <v>11.561</v>
      </c>
      <c r="O31216" s="136">
        <v>276.13600000000002</v>
      </c>
      <c r="P31216" s="136">
        <v>28386.261999999999</v>
      </c>
      <c r="Q31216" s="136">
        <v>192301.88</v>
      </c>
      <c r="R31216" s="136">
        <v>505.32600000000002</v>
      </c>
      <c r="S31216" s="136">
        <v>962.22299999999996</v>
      </c>
    </row>
    <row r="31217" spans="1:19" ht="11.25" thickBot="1" x14ac:dyDescent="0.2">
      <c r="A31217" s="112"/>
    </row>
    <row r="31218" spans="1:19" ht="11.25" thickBot="1" x14ac:dyDescent="0.2">
      <c r="A31218" s="138" t="s">
        <v>364</v>
      </c>
      <c r="B31218" s="112"/>
      <c r="C31218" s="141" t="s">
        <v>14501</v>
      </c>
      <c r="D31218" s="141" t="s">
        <v>14501</v>
      </c>
      <c r="E31218" s="136">
        <v>0</v>
      </c>
      <c r="F31218" s="136">
        <v>0</v>
      </c>
      <c r="G31218" s="136">
        <v>0</v>
      </c>
      <c r="H31218" s="136">
        <v>0</v>
      </c>
      <c r="I31218" s="136">
        <v>0</v>
      </c>
      <c r="J31218" s="136">
        <v>0</v>
      </c>
      <c r="K31218" s="136">
        <v>0</v>
      </c>
      <c r="L31218" s="140" t="s">
        <v>3713</v>
      </c>
      <c r="M31218" s="136">
        <v>0</v>
      </c>
      <c r="N31218" s="136">
        <v>0</v>
      </c>
      <c r="O31218" s="136">
        <v>0</v>
      </c>
      <c r="P31218" s="136">
        <v>0</v>
      </c>
      <c r="Q31218" s="136">
        <v>0</v>
      </c>
      <c r="R31218" s="136">
        <v>0</v>
      </c>
      <c r="S31218" s="136">
        <v>0</v>
      </c>
    </row>
    <row r="31219" spans="1:19" ht="11.25" thickBot="1" x14ac:dyDescent="0.2">
      <c r="A31219" s="112"/>
    </row>
    <row r="31220" spans="1:19" ht="11.25" thickBot="1" x14ac:dyDescent="0.2">
      <c r="A31220" s="139" t="s">
        <v>366</v>
      </c>
      <c r="B31220" s="112"/>
      <c r="C31220" s="141" t="s">
        <v>14501</v>
      </c>
      <c r="D31220" s="141" t="s">
        <v>14501</v>
      </c>
      <c r="E31220" s="136">
        <v>0</v>
      </c>
      <c r="F31220" s="136">
        <v>0</v>
      </c>
      <c r="G31220" s="136">
        <v>0</v>
      </c>
      <c r="H31220" s="136">
        <v>0</v>
      </c>
      <c r="I31220" s="136">
        <v>0</v>
      </c>
      <c r="J31220" s="136">
        <v>0</v>
      </c>
      <c r="K31220" s="136">
        <v>0</v>
      </c>
      <c r="L31220" s="140">
        <v>0</v>
      </c>
      <c r="M31220" s="136">
        <v>0</v>
      </c>
      <c r="N31220" s="136">
        <v>0</v>
      </c>
      <c r="O31220" s="136">
        <v>0</v>
      </c>
      <c r="P31220" s="136">
        <v>0</v>
      </c>
      <c r="Q31220" s="136">
        <v>0</v>
      </c>
      <c r="R31220" s="136">
        <v>0</v>
      </c>
      <c r="S31220" s="136">
        <v>0</v>
      </c>
    </row>
    <row r="31221" spans="1:19" ht="11.25" thickBot="1" x14ac:dyDescent="0.2">
      <c r="A31221" s="112"/>
    </row>
    <row r="31222" spans="1:19" ht="11.25" thickBot="1" x14ac:dyDescent="0.2">
      <c r="A31222" s="106" t="s">
        <v>357</v>
      </c>
      <c r="B31222" s="106" t="s">
        <v>358</v>
      </c>
      <c r="C31222" s="146" t="s">
        <v>16</v>
      </c>
      <c r="D31222" s="146" t="s">
        <v>14502</v>
      </c>
      <c r="E31222" s="146" t="s">
        <v>14503</v>
      </c>
      <c r="F31222" s="146" t="s">
        <v>20</v>
      </c>
      <c r="G31222" s="146" t="s">
        <v>21</v>
      </c>
      <c r="H31222" s="146" t="s">
        <v>22</v>
      </c>
      <c r="I31222" s="146" t="s">
        <v>23</v>
      </c>
      <c r="J31222" s="146" t="s">
        <v>24</v>
      </c>
      <c r="K31222" s="146" t="s">
        <v>26</v>
      </c>
      <c r="L31222" s="146" t="s">
        <v>14504</v>
      </c>
      <c r="M31222" s="146" t="s">
        <v>27</v>
      </c>
      <c r="N31222" s="146" t="s">
        <v>28</v>
      </c>
      <c r="O31222" s="146" t="s">
        <v>29</v>
      </c>
      <c r="P31222" s="146" t="s">
        <v>30</v>
      </c>
      <c r="Q31222" s="146" t="s">
        <v>14505</v>
      </c>
      <c r="R31222" s="146" t="s">
        <v>32</v>
      </c>
      <c r="S31222" s="146" t="s">
        <v>33</v>
      </c>
    </row>
    <row r="31223" spans="1:19" ht="11.25" thickBot="1" x14ac:dyDescent="0.2">
      <c r="A31223" s="107">
        <v>1</v>
      </c>
      <c r="B31223" s="132">
        <v>0.65982638888888889</v>
      </c>
      <c r="C31223" s="108">
        <v>7424.4769999999999</v>
      </c>
      <c r="D31223" s="108">
        <v>2872.3539999999998</v>
      </c>
      <c r="E31223" s="141" t="s">
        <v>14500</v>
      </c>
      <c r="F31223" s="133">
        <v>0.50836999999999999</v>
      </c>
      <c r="G31223" s="108">
        <v>586.23299999999995</v>
      </c>
      <c r="H31223" s="108">
        <v>206.08</v>
      </c>
      <c r="I31223" s="108">
        <v>2425.5459999999998</v>
      </c>
      <c r="J31223" s="108">
        <v>95709.843999999997</v>
      </c>
      <c r="K31223" s="133">
        <v>0.57335000000000003</v>
      </c>
      <c r="L31223" s="108">
        <v>314.654</v>
      </c>
      <c r="M31223" s="108">
        <v>134.03100000000001</v>
      </c>
      <c r="N31223" s="108">
        <v>368.411</v>
      </c>
      <c r="O31223" s="141" t="s">
        <v>14500</v>
      </c>
      <c r="P31223" s="141" t="s">
        <v>14500</v>
      </c>
      <c r="Q31223" s="108">
        <v>-102.348</v>
      </c>
      <c r="R31223" s="108">
        <v>-8.8049999999999997</v>
      </c>
      <c r="S31223" s="108">
        <v>70.102999999999994</v>
      </c>
    </row>
    <row r="31224" spans="1:19" ht="11.25" thickBot="1" x14ac:dyDescent="0.2">
      <c r="A31224" s="112"/>
    </row>
    <row r="31225" spans="1:19" ht="11.25" thickBot="1" x14ac:dyDescent="0.2">
      <c r="A31225" s="135" t="s">
        <v>362</v>
      </c>
      <c r="B31225" s="112"/>
      <c r="C31225" s="136">
        <v>7424.4769999999999</v>
      </c>
      <c r="D31225" s="136">
        <v>2872.3539999999998</v>
      </c>
      <c r="E31225" s="141" t="s">
        <v>14501</v>
      </c>
      <c r="F31225" s="137">
        <v>0.50836999999999999</v>
      </c>
      <c r="G31225" s="136">
        <v>586.23299999999995</v>
      </c>
      <c r="H31225" s="136">
        <v>206.08</v>
      </c>
      <c r="I31225" s="136">
        <v>2425.5459999999998</v>
      </c>
      <c r="J31225" s="136">
        <v>95709.843999999997</v>
      </c>
      <c r="K31225" s="137">
        <v>0.57335000000000003</v>
      </c>
      <c r="L31225" s="136">
        <v>314.654</v>
      </c>
      <c r="M31225" s="136">
        <v>134.03100000000001</v>
      </c>
      <c r="N31225" s="136">
        <v>368.411</v>
      </c>
      <c r="O31225" s="141" t="s">
        <v>14501</v>
      </c>
      <c r="P31225" s="141" t="s">
        <v>14501</v>
      </c>
      <c r="Q31225" s="136">
        <v>-102.348</v>
      </c>
      <c r="R31225" s="136">
        <v>-8.8049999999999997</v>
      </c>
      <c r="S31225" s="136">
        <v>70.102999999999994</v>
      </c>
    </row>
    <row r="31226" spans="1:19" ht="11.25" thickBot="1" x14ac:dyDescent="0.2">
      <c r="A31226" s="112"/>
    </row>
    <row r="31227" spans="1:19" ht="11.25" thickBot="1" x14ac:dyDescent="0.2">
      <c r="A31227" s="138" t="s">
        <v>364</v>
      </c>
      <c r="B31227" s="112"/>
      <c r="C31227" s="136">
        <v>0</v>
      </c>
      <c r="D31227" s="136">
        <v>0</v>
      </c>
      <c r="E31227" s="141" t="s">
        <v>14501</v>
      </c>
      <c r="F31227" s="140" t="s">
        <v>3713</v>
      </c>
      <c r="G31227" s="136">
        <v>0</v>
      </c>
      <c r="H31227" s="136">
        <v>0</v>
      </c>
      <c r="I31227" s="136">
        <v>0</v>
      </c>
      <c r="J31227" s="136">
        <v>0</v>
      </c>
      <c r="K31227" s="140" t="s">
        <v>3713</v>
      </c>
      <c r="L31227" s="136">
        <v>0</v>
      </c>
      <c r="M31227" s="136">
        <v>0</v>
      </c>
      <c r="N31227" s="136">
        <v>0</v>
      </c>
      <c r="O31227" s="141" t="s">
        <v>14501</v>
      </c>
      <c r="P31227" s="141" t="s">
        <v>14501</v>
      </c>
      <c r="Q31227" s="136">
        <v>0</v>
      </c>
      <c r="R31227" s="136">
        <v>0</v>
      </c>
      <c r="S31227" s="136">
        <v>0</v>
      </c>
    </row>
    <row r="31228" spans="1:19" ht="11.25" thickBot="1" x14ac:dyDescent="0.2">
      <c r="A31228" s="112"/>
    </row>
    <row r="31229" spans="1:19" ht="11.25" thickBot="1" x14ac:dyDescent="0.2">
      <c r="A31229" s="139" t="s">
        <v>366</v>
      </c>
      <c r="B31229" s="112"/>
      <c r="C31229" s="136">
        <v>0</v>
      </c>
      <c r="D31229" s="136">
        <v>0</v>
      </c>
      <c r="E31229" s="141" t="s">
        <v>14501</v>
      </c>
      <c r="F31229" s="140">
        <v>0</v>
      </c>
      <c r="G31229" s="136">
        <v>0</v>
      </c>
      <c r="H31229" s="136">
        <v>0</v>
      </c>
      <c r="I31229" s="136">
        <v>0</v>
      </c>
      <c r="J31229" s="136">
        <v>0</v>
      </c>
      <c r="K31229" s="140">
        <v>0</v>
      </c>
      <c r="L31229" s="136">
        <v>0</v>
      </c>
      <c r="M31229" s="136">
        <v>0</v>
      </c>
      <c r="N31229" s="136">
        <v>0</v>
      </c>
      <c r="O31229" s="141" t="s">
        <v>14501</v>
      </c>
      <c r="P31229" s="141" t="s">
        <v>14501</v>
      </c>
      <c r="Q31229" s="136">
        <v>0</v>
      </c>
      <c r="R31229" s="136">
        <v>0</v>
      </c>
      <c r="S31229" s="136">
        <v>0</v>
      </c>
    </row>
    <row r="31230" spans="1:19" ht="11.25" thickBot="1" x14ac:dyDescent="0.2">
      <c r="A31230" s="112"/>
    </row>
    <row r="31231" spans="1:19" ht="11.25" thickBot="1" x14ac:dyDescent="0.2">
      <c r="A31231" s="106" t="s">
        <v>357</v>
      </c>
      <c r="B31231" s="106" t="s">
        <v>358</v>
      </c>
      <c r="C31231" s="146" t="s">
        <v>35</v>
      </c>
      <c r="D31231" s="146" t="s">
        <v>36</v>
      </c>
      <c r="E31231" s="146" t="s">
        <v>14506</v>
      </c>
      <c r="F31231" s="146" t="s">
        <v>38</v>
      </c>
      <c r="G31231" s="146" t="s">
        <v>39</v>
      </c>
      <c r="H31231" s="146" t="s">
        <v>41</v>
      </c>
      <c r="I31231" s="146" t="s">
        <v>42</v>
      </c>
      <c r="J31231" s="146" t="s">
        <v>43</v>
      </c>
      <c r="K31231" s="146" t="s">
        <v>44</v>
      </c>
      <c r="L31231" s="146" t="s">
        <v>45</v>
      </c>
      <c r="M31231" s="146" t="s">
        <v>46</v>
      </c>
      <c r="N31231" s="146" t="s">
        <v>47</v>
      </c>
      <c r="O31231" s="146" t="s">
        <v>48</v>
      </c>
      <c r="P31231" s="146" t="s">
        <v>49</v>
      </c>
      <c r="Q31231" s="146" t="s">
        <v>50</v>
      </c>
      <c r="R31231" s="146" t="s">
        <v>51</v>
      </c>
      <c r="S31231" s="146" t="s">
        <v>52</v>
      </c>
    </row>
    <row r="31232" spans="1:19" ht="11.25" thickBot="1" x14ac:dyDescent="0.2">
      <c r="A31232" s="107">
        <v>1</v>
      </c>
      <c r="B31232" s="132">
        <v>0.65982638888888889</v>
      </c>
      <c r="C31232" s="133">
        <v>0.46118999999999999</v>
      </c>
      <c r="D31232" s="108">
        <v>626.16899999999998</v>
      </c>
      <c r="E31232" s="108">
        <v>73.153000000000006</v>
      </c>
      <c r="F31232" s="141" t="s">
        <v>14500</v>
      </c>
      <c r="G31232" s="108">
        <v>249.68299999999999</v>
      </c>
      <c r="H31232" s="108">
        <v>87910.645000000004</v>
      </c>
      <c r="I31232" s="108">
        <v>1174.6210000000001</v>
      </c>
      <c r="J31232" s="108">
        <v>4503.83</v>
      </c>
      <c r="K31232" s="108">
        <v>285.27199999999999</v>
      </c>
      <c r="L31232" s="108">
        <v>176.298</v>
      </c>
      <c r="M31232" s="141" t="s">
        <v>14500</v>
      </c>
      <c r="N31232" s="141" t="s">
        <v>14500</v>
      </c>
      <c r="O31232" s="108">
        <v>78.406999999999996</v>
      </c>
      <c r="P31232" s="108">
        <v>131.16499999999999</v>
      </c>
      <c r="Q31232" s="108">
        <v>79.283000000000001</v>
      </c>
      <c r="R31232" s="108">
        <v>159.15</v>
      </c>
      <c r="S31232" s="108">
        <v>177.15700000000001</v>
      </c>
    </row>
    <row r="31233" spans="1:19" ht="11.25" thickBot="1" x14ac:dyDescent="0.2">
      <c r="A31233" s="112"/>
    </row>
    <row r="31234" spans="1:19" ht="11.25" thickBot="1" x14ac:dyDescent="0.2">
      <c r="A31234" s="135" t="s">
        <v>362</v>
      </c>
      <c r="B31234" s="112"/>
      <c r="C31234" s="137">
        <v>0.46118999999999999</v>
      </c>
      <c r="D31234" s="136">
        <v>626.16899999999998</v>
      </c>
      <c r="E31234" s="136">
        <v>73.153000000000006</v>
      </c>
      <c r="F31234" s="141" t="s">
        <v>14501</v>
      </c>
      <c r="G31234" s="136">
        <v>249.68299999999999</v>
      </c>
      <c r="H31234" s="136">
        <v>87910.645000000004</v>
      </c>
      <c r="I31234" s="136">
        <v>1174.6210000000001</v>
      </c>
      <c r="J31234" s="136">
        <v>4503.83</v>
      </c>
      <c r="K31234" s="136">
        <v>285.27199999999999</v>
      </c>
      <c r="L31234" s="136">
        <v>176.298</v>
      </c>
      <c r="M31234" s="141" t="s">
        <v>14501</v>
      </c>
      <c r="N31234" s="141" t="s">
        <v>14501</v>
      </c>
      <c r="O31234" s="136">
        <v>78.406999999999996</v>
      </c>
      <c r="P31234" s="136">
        <v>131.16499999999999</v>
      </c>
      <c r="Q31234" s="136">
        <v>79.283000000000001</v>
      </c>
      <c r="R31234" s="136">
        <v>159.15</v>
      </c>
      <c r="S31234" s="136">
        <v>177.15700000000001</v>
      </c>
    </row>
    <row r="31235" spans="1:19" ht="11.25" thickBot="1" x14ac:dyDescent="0.2">
      <c r="A31235" s="112"/>
    </row>
    <row r="31236" spans="1:19" ht="11.25" thickBot="1" x14ac:dyDescent="0.2">
      <c r="A31236" s="138" t="s">
        <v>364</v>
      </c>
      <c r="B31236" s="112"/>
      <c r="C31236" s="140" t="s">
        <v>3713</v>
      </c>
      <c r="D31236" s="136">
        <v>0</v>
      </c>
      <c r="E31236" s="136">
        <v>0</v>
      </c>
      <c r="F31236" s="141" t="s">
        <v>14501</v>
      </c>
      <c r="G31236" s="136">
        <v>0</v>
      </c>
      <c r="H31236" s="136">
        <v>0</v>
      </c>
      <c r="I31236" s="136">
        <v>0</v>
      </c>
      <c r="J31236" s="136">
        <v>0</v>
      </c>
      <c r="K31236" s="136">
        <v>0</v>
      </c>
      <c r="L31236" s="136">
        <v>0</v>
      </c>
      <c r="M31236" s="141" t="s">
        <v>14501</v>
      </c>
      <c r="N31236" s="141" t="s">
        <v>14501</v>
      </c>
      <c r="O31236" s="136">
        <v>0</v>
      </c>
      <c r="P31236" s="136">
        <v>0</v>
      </c>
      <c r="Q31236" s="136">
        <v>0</v>
      </c>
      <c r="R31236" s="136">
        <v>0</v>
      </c>
      <c r="S31236" s="136">
        <v>0</v>
      </c>
    </row>
    <row r="31237" spans="1:19" ht="11.25" thickBot="1" x14ac:dyDescent="0.2">
      <c r="A31237" s="112"/>
    </row>
    <row r="31238" spans="1:19" ht="11.25" thickBot="1" x14ac:dyDescent="0.2">
      <c r="A31238" s="139" t="s">
        <v>366</v>
      </c>
      <c r="B31238" s="112"/>
      <c r="C31238" s="140">
        <v>0</v>
      </c>
      <c r="D31238" s="136">
        <v>0</v>
      </c>
      <c r="E31238" s="136">
        <v>0</v>
      </c>
      <c r="F31238" s="141" t="s">
        <v>14501</v>
      </c>
      <c r="G31238" s="136">
        <v>0</v>
      </c>
      <c r="H31238" s="136">
        <v>0</v>
      </c>
      <c r="I31238" s="136">
        <v>0</v>
      </c>
      <c r="J31238" s="136">
        <v>0</v>
      </c>
      <c r="K31238" s="136">
        <v>0</v>
      </c>
      <c r="L31238" s="136">
        <v>0</v>
      </c>
      <c r="M31238" s="141" t="s">
        <v>14501</v>
      </c>
      <c r="N31238" s="141" t="s">
        <v>14501</v>
      </c>
      <c r="O31238" s="136">
        <v>0</v>
      </c>
      <c r="P31238" s="136">
        <v>0</v>
      </c>
      <c r="Q31238" s="136">
        <v>0</v>
      </c>
      <c r="R31238" s="136">
        <v>0</v>
      </c>
      <c r="S31238" s="136">
        <v>0</v>
      </c>
    </row>
    <row r="31239" spans="1:19" ht="11.25" thickBot="1" x14ac:dyDescent="0.2">
      <c r="A31239" s="112"/>
    </row>
    <row r="31240" spans="1:19" ht="11.25" thickBot="1" x14ac:dyDescent="0.2">
      <c r="A31240" s="106" t="s">
        <v>357</v>
      </c>
      <c r="B31240" s="106" t="s">
        <v>358</v>
      </c>
      <c r="C31240" s="146" t="s">
        <v>53</v>
      </c>
      <c r="D31240" s="146" t="s">
        <v>54</v>
      </c>
      <c r="E31240" s="146" t="s">
        <v>55</v>
      </c>
      <c r="F31240" s="146" t="s">
        <v>56</v>
      </c>
      <c r="G31240" s="146" t="s">
        <v>14507</v>
      </c>
      <c r="H31240" s="146" t="s">
        <v>57</v>
      </c>
      <c r="I31240" s="146" t="s">
        <v>59</v>
      </c>
      <c r="J31240" s="146" t="s">
        <v>14508</v>
      </c>
      <c r="K31240" s="146" t="s">
        <v>60</v>
      </c>
      <c r="L31240" s="146" t="s">
        <v>61</v>
      </c>
      <c r="M31240" s="146" t="s">
        <v>62</v>
      </c>
      <c r="N31240" s="146" t="s">
        <v>14509</v>
      </c>
      <c r="O31240" s="146" t="s">
        <v>63</v>
      </c>
      <c r="P31240" s="146" t="s">
        <v>64</v>
      </c>
      <c r="Q31240" s="146" t="s">
        <v>66</v>
      </c>
      <c r="R31240" s="146" t="s">
        <v>14510</v>
      </c>
      <c r="S31240" s="146" t="s">
        <v>67</v>
      </c>
    </row>
    <row r="31241" spans="1:19" ht="11.25" thickBot="1" x14ac:dyDescent="0.2">
      <c r="A31241" s="107">
        <v>1</v>
      </c>
      <c r="B31241" s="132">
        <v>0.65982638888888889</v>
      </c>
      <c r="C31241" s="141" t="s">
        <v>14500</v>
      </c>
      <c r="D31241" s="141" t="s">
        <v>14500</v>
      </c>
      <c r="E31241" s="141" t="s">
        <v>14500</v>
      </c>
      <c r="F31241" s="141" t="s">
        <v>14500</v>
      </c>
      <c r="G31241" s="141" t="s">
        <v>14500</v>
      </c>
      <c r="H31241" s="108">
        <v>358.99599999999998</v>
      </c>
      <c r="I31241" s="108">
        <v>2943.6469999999999</v>
      </c>
      <c r="J31241" s="141" t="s">
        <v>14639</v>
      </c>
      <c r="K31241" s="108">
        <v>83.661000000000001</v>
      </c>
      <c r="L31241" s="141" t="s">
        <v>14500</v>
      </c>
      <c r="M31241" s="108">
        <v>300.875</v>
      </c>
      <c r="N31241" s="108">
        <v>3.2000000000000001E-2</v>
      </c>
      <c r="O31241" s="108">
        <v>189.80500000000001</v>
      </c>
      <c r="P31241" s="108">
        <v>6054.2560000000003</v>
      </c>
      <c r="Q31241" s="133">
        <v>0.38762000000000002</v>
      </c>
      <c r="R31241" s="141" t="s">
        <v>14500</v>
      </c>
      <c r="S31241" s="108">
        <v>1630.383</v>
      </c>
    </row>
    <row r="31242" spans="1:19" ht="11.25" thickBot="1" x14ac:dyDescent="0.2">
      <c r="A31242" s="112"/>
    </row>
    <row r="31243" spans="1:19" ht="11.25" thickBot="1" x14ac:dyDescent="0.2">
      <c r="A31243" s="135" t="s">
        <v>362</v>
      </c>
      <c r="B31243" s="112"/>
      <c r="C31243" s="141" t="s">
        <v>14501</v>
      </c>
      <c r="D31243" s="141" t="s">
        <v>14501</v>
      </c>
      <c r="E31243" s="141" t="s">
        <v>14501</v>
      </c>
      <c r="F31243" s="141" t="s">
        <v>14501</v>
      </c>
      <c r="G31243" s="141" t="s">
        <v>14501</v>
      </c>
      <c r="H31243" s="136">
        <v>358.99599999999998</v>
      </c>
      <c r="I31243" s="136">
        <v>2943.6469999999999</v>
      </c>
      <c r="J31243" s="141" t="s">
        <v>14641</v>
      </c>
      <c r="K31243" s="136">
        <v>83.661000000000001</v>
      </c>
      <c r="L31243" s="141" t="s">
        <v>14501</v>
      </c>
      <c r="M31243" s="136">
        <v>300.875</v>
      </c>
      <c r="N31243" s="136">
        <v>3.2000000000000001E-2</v>
      </c>
      <c r="O31243" s="136">
        <v>189.80500000000001</v>
      </c>
      <c r="P31243" s="136">
        <v>6054.2560000000003</v>
      </c>
      <c r="Q31243" s="137">
        <v>0.38762000000000002</v>
      </c>
      <c r="R31243" s="141" t="s">
        <v>14501</v>
      </c>
      <c r="S31243" s="136">
        <v>1630.383</v>
      </c>
    </row>
    <row r="31244" spans="1:19" ht="11.25" thickBot="1" x14ac:dyDescent="0.2">
      <c r="A31244" s="112"/>
    </row>
    <row r="31245" spans="1:19" ht="11.25" thickBot="1" x14ac:dyDescent="0.2">
      <c r="A31245" s="138" t="s">
        <v>364</v>
      </c>
      <c r="B31245" s="112"/>
      <c r="C31245" s="141" t="s">
        <v>14501</v>
      </c>
      <c r="D31245" s="141" t="s">
        <v>14501</v>
      </c>
      <c r="E31245" s="141" t="s">
        <v>14501</v>
      </c>
      <c r="F31245" s="141" t="s">
        <v>14501</v>
      </c>
      <c r="G31245" s="141" t="s">
        <v>14501</v>
      </c>
      <c r="H31245" s="136">
        <v>0</v>
      </c>
      <c r="I31245" s="136">
        <v>0</v>
      </c>
      <c r="J31245" s="141" t="s">
        <v>14501</v>
      </c>
      <c r="K31245" s="136">
        <v>0</v>
      </c>
      <c r="L31245" s="141" t="s">
        <v>14501</v>
      </c>
      <c r="M31245" s="136">
        <v>0</v>
      </c>
      <c r="N31245" s="136">
        <v>0</v>
      </c>
      <c r="O31245" s="136">
        <v>0</v>
      </c>
      <c r="P31245" s="136">
        <v>0</v>
      </c>
      <c r="Q31245" s="140" t="s">
        <v>3713</v>
      </c>
      <c r="R31245" s="141" t="s">
        <v>14501</v>
      </c>
      <c r="S31245" s="136">
        <v>0</v>
      </c>
    </row>
    <row r="31246" spans="1:19" ht="11.25" thickBot="1" x14ac:dyDescent="0.2">
      <c r="A31246" s="112"/>
    </row>
    <row r="31247" spans="1:19" ht="11.25" thickBot="1" x14ac:dyDescent="0.2">
      <c r="A31247" s="139" t="s">
        <v>366</v>
      </c>
      <c r="B31247" s="112"/>
      <c r="C31247" s="141" t="s">
        <v>14501</v>
      </c>
      <c r="D31247" s="141" t="s">
        <v>14501</v>
      </c>
      <c r="E31247" s="141" t="s">
        <v>14501</v>
      </c>
      <c r="F31247" s="141" t="s">
        <v>14501</v>
      </c>
      <c r="G31247" s="141" t="s">
        <v>14501</v>
      </c>
      <c r="H31247" s="136">
        <v>0</v>
      </c>
      <c r="I31247" s="136">
        <v>0</v>
      </c>
      <c r="J31247" s="141" t="s">
        <v>14501</v>
      </c>
      <c r="K31247" s="136">
        <v>0</v>
      </c>
      <c r="L31247" s="141" t="s">
        <v>14501</v>
      </c>
      <c r="M31247" s="136">
        <v>0</v>
      </c>
      <c r="N31247" s="136">
        <v>0</v>
      </c>
      <c r="O31247" s="136">
        <v>0</v>
      </c>
      <c r="P31247" s="136">
        <v>0</v>
      </c>
      <c r="Q31247" s="140">
        <v>0</v>
      </c>
      <c r="R31247" s="141" t="s">
        <v>14501</v>
      </c>
      <c r="S31247" s="136">
        <v>0</v>
      </c>
    </row>
    <row r="31248" spans="1:19" ht="11.25" thickBot="1" x14ac:dyDescent="0.2">
      <c r="A31248" s="112"/>
    </row>
    <row r="31249" spans="1:19" ht="11.25" thickBot="1" x14ac:dyDescent="0.2">
      <c r="A31249" s="106" t="s">
        <v>357</v>
      </c>
      <c r="B31249" s="106" t="s">
        <v>358</v>
      </c>
      <c r="C31249" s="146" t="s">
        <v>68</v>
      </c>
      <c r="D31249" s="146" t="s">
        <v>14511</v>
      </c>
    </row>
    <row r="31250" spans="1:19" ht="11.25" thickBot="1" x14ac:dyDescent="0.2">
      <c r="A31250" s="107">
        <v>1</v>
      </c>
      <c r="B31250" s="132">
        <v>0.65982638888888889</v>
      </c>
      <c r="C31250" s="108">
        <v>376.23500000000001</v>
      </c>
      <c r="D31250" s="141" t="s">
        <v>14500</v>
      </c>
    </row>
    <row r="31251" spans="1:19" ht="11.25" thickBot="1" x14ac:dyDescent="0.2">
      <c r="A31251" s="112"/>
    </row>
    <row r="31252" spans="1:19" ht="11.25" thickBot="1" x14ac:dyDescent="0.2">
      <c r="A31252" s="135" t="s">
        <v>362</v>
      </c>
      <c r="B31252" s="112"/>
      <c r="C31252" s="136">
        <v>376.23500000000001</v>
      </c>
      <c r="D31252" s="141" t="s">
        <v>14501</v>
      </c>
    </row>
    <row r="31253" spans="1:19" ht="11.25" thickBot="1" x14ac:dyDescent="0.2">
      <c r="A31253" s="112"/>
    </row>
    <row r="31254" spans="1:19" ht="11.25" thickBot="1" x14ac:dyDescent="0.2">
      <c r="A31254" s="138" t="s">
        <v>364</v>
      </c>
      <c r="B31254" s="112"/>
      <c r="C31254" s="136">
        <v>0</v>
      </c>
      <c r="D31254" s="141" t="s">
        <v>14501</v>
      </c>
    </row>
    <row r="31255" spans="1:19" ht="11.25" thickBot="1" x14ac:dyDescent="0.2">
      <c r="A31255" s="112"/>
    </row>
    <row r="31256" spans="1:19" ht="11.25" thickBot="1" x14ac:dyDescent="0.2">
      <c r="A31256" s="139" t="s">
        <v>366</v>
      </c>
      <c r="B31256" s="112"/>
      <c r="C31256" s="136">
        <v>0</v>
      </c>
      <c r="D31256" s="141" t="s">
        <v>14501</v>
      </c>
    </row>
    <row r="31257" spans="1:19" ht="10.5" x14ac:dyDescent="0.15">
      <c r="A31257" s="112"/>
    </row>
    <row r="31258" spans="1:19" x14ac:dyDescent="0.15">
      <c r="A31258" s="129"/>
      <c r="B31258" s="86" t="s">
        <v>3311</v>
      </c>
    </row>
    <row r="31259" spans="1:19" ht="9.75" thickBot="1" x14ac:dyDescent="0.2">
      <c r="A31259" s="81" t="s">
        <v>5871</v>
      </c>
    </row>
    <row r="31260" spans="1:19" ht="11.25" thickBot="1" x14ac:dyDescent="0.2">
      <c r="A31260" s="106" t="s">
        <v>357</v>
      </c>
      <c r="B31260" s="106" t="s">
        <v>358</v>
      </c>
      <c r="C31260" s="146" t="s">
        <v>14494</v>
      </c>
      <c r="D31260" s="146" t="s">
        <v>14495</v>
      </c>
      <c r="E31260" s="146" t="s">
        <v>14496</v>
      </c>
      <c r="F31260" s="146" t="s">
        <v>0</v>
      </c>
      <c r="G31260" s="146" t="s">
        <v>1</v>
      </c>
      <c r="H31260" s="146" t="s">
        <v>2</v>
      </c>
      <c r="I31260" s="146" t="s">
        <v>14497</v>
      </c>
      <c r="J31260" s="146" t="s">
        <v>3</v>
      </c>
      <c r="K31260" s="146" t="s">
        <v>14498</v>
      </c>
      <c r="L31260" s="146" t="s">
        <v>7</v>
      </c>
      <c r="M31260" s="146" t="s">
        <v>14499</v>
      </c>
      <c r="N31260" s="146" t="s">
        <v>10</v>
      </c>
      <c r="O31260" s="146" t="s">
        <v>11</v>
      </c>
      <c r="P31260" s="146" t="s">
        <v>12</v>
      </c>
      <c r="Q31260" s="146" t="s">
        <v>13</v>
      </c>
      <c r="R31260" s="146" t="s">
        <v>14</v>
      </c>
      <c r="S31260" s="146" t="s">
        <v>15</v>
      </c>
    </row>
    <row r="31261" spans="1:19" ht="11.25" thickBot="1" x14ac:dyDescent="0.2">
      <c r="A31261" s="107">
        <v>1</v>
      </c>
      <c r="B31261" s="132">
        <v>0.66497685185185185</v>
      </c>
      <c r="C31261" s="108">
        <v>58.542999999999999</v>
      </c>
      <c r="D31261" s="141" t="s">
        <v>14500</v>
      </c>
      <c r="E31261" s="108">
        <v>236.959</v>
      </c>
      <c r="F31261" s="108">
        <v>16905.620999999999</v>
      </c>
      <c r="G31261" s="108">
        <v>85242.694000000003</v>
      </c>
      <c r="H31261" s="108">
        <v>1859.4960000000001</v>
      </c>
      <c r="I31261" s="108">
        <v>-37.252000000000002</v>
      </c>
      <c r="J31261" s="108">
        <v>845.62900000000002</v>
      </c>
      <c r="K31261" s="108">
        <v>1.163</v>
      </c>
      <c r="L31261" s="133">
        <v>0.56938999999999995</v>
      </c>
      <c r="M31261" s="108">
        <v>402.76</v>
      </c>
      <c r="N31261" s="108">
        <v>190.33099999999999</v>
      </c>
      <c r="O31261" s="108">
        <v>450.66399999999999</v>
      </c>
      <c r="P31261" s="108">
        <v>32362.606</v>
      </c>
      <c r="Q31261" s="108">
        <v>295194.83</v>
      </c>
      <c r="R31261" s="108">
        <v>323.52999999999997</v>
      </c>
      <c r="S31261" s="108">
        <v>1000.359</v>
      </c>
    </row>
    <row r="31262" spans="1:19" ht="11.25" thickBot="1" x14ac:dyDescent="0.2">
      <c r="A31262" s="112"/>
    </row>
    <row r="31263" spans="1:19" ht="11.25" thickBot="1" x14ac:dyDescent="0.2">
      <c r="A31263" s="135" t="s">
        <v>362</v>
      </c>
      <c r="B31263" s="112"/>
      <c r="C31263" s="136">
        <v>58.542999999999999</v>
      </c>
      <c r="D31263" s="141" t="s">
        <v>14501</v>
      </c>
      <c r="E31263" s="136">
        <v>236.959</v>
      </c>
      <c r="F31263" s="136">
        <v>16905.620999999999</v>
      </c>
      <c r="G31263" s="136">
        <v>85242.694000000003</v>
      </c>
      <c r="H31263" s="136">
        <v>1859.4960000000001</v>
      </c>
      <c r="I31263" s="136">
        <v>-37.252000000000002</v>
      </c>
      <c r="J31263" s="136">
        <v>845.62900000000002</v>
      </c>
      <c r="K31263" s="136">
        <v>1.163</v>
      </c>
      <c r="L31263" s="137">
        <v>0.56938999999999995</v>
      </c>
      <c r="M31263" s="136">
        <v>402.76</v>
      </c>
      <c r="N31263" s="136">
        <v>190.33099999999999</v>
      </c>
      <c r="O31263" s="136">
        <v>450.66399999999999</v>
      </c>
      <c r="P31263" s="136">
        <v>32362.606</v>
      </c>
      <c r="Q31263" s="136">
        <v>295194.83</v>
      </c>
      <c r="R31263" s="136">
        <v>323.52999999999997</v>
      </c>
      <c r="S31263" s="136">
        <v>1000.359</v>
      </c>
    </row>
    <row r="31264" spans="1:19" ht="11.25" thickBot="1" x14ac:dyDescent="0.2">
      <c r="A31264" s="112"/>
    </row>
    <row r="31265" spans="1:19" ht="11.25" thickBot="1" x14ac:dyDescent="0.2">
      <c r="A31265" s="138" t="s">
        <v>364</v>
      </c>
      <c r="B31265" s="112"/>
      <c r="C31265" s="136">
        <v>0</v>
      </c>
      <c r="D31265" s="141" t="s">
        <v>14501</v>
      </c>
      <c r="E31265" s="136">
        <v>0</v>
      </c>
      <c r="F31265" s="136">
        <v>0</v>
      </c>
      <c r="G31265" s="136">
        <v>0</v>
      </c>
      <c r="H31265" s="136">
        <v>0</v>
      </c>
      <c r="I31265" s="136">
        <v>0</v>
      </c>
      <c r="J31265" s="136">
        <v>0</v>
      </c>
      <c r="K31265" s="136">
        <v>0</v>
      </c>
      <c r="L31265" s="140" t="s">
        <v>3713</v>
      </c>
      <c r="M31265" s="136">
        <v>0</v>
      </c>
      <c r="N31265" s="136">
        <v>0</v>
      </c>
      <c r="O31265" s="136">
        <v>0</v>
      </c>
      <c r="P31265" s="136">
        <v>0</v>
      </c>
      <c r="Q31265" s="136">
        <v>0</v>
      </c>
      <c r="R31265" s="136">
        <v>0</v>
      </c>
      <c r="S31265" s="136">
        <v>0</v>
      </c>
    </row>
    <row r="31266" spans="1:19" ht="11.25" thickBot="1" x14ac:dyDescent="0.2">
      <c r="A31266" s="112"/>
    </row>
    <row r="31267" spans="1:19" ht="11.25" thickBot="1" x14ac:dyDescent="0.2">
      <c r="A31267" s="139" t="s">
        <v>366</v>
      </c>
      <c r="B31267" s="112"/>
      <c r="C31267" s="136">
        <v>0</v>
      </c>
      <c r="D31267" s="141" t="s">
        <v>14501</v>
      </c>
      <c r="E31267" s="136">
        <v>0</v>
      </c>
      <c r="F31267" s="136">
        <v>0</v>
      </c>
      <c r="G31267" s="136">
        <v>0</v>
      </c>
      <c r="H31267" s="136">
        <v>0</v>
      </c>
      <c r="I31267" s="136">
        <v>0</v>
      </c>
      <c r="J31267" s="136">
        <v>0</v>
      </c>
      <c r="K31267" s="136">
        <v>0</v>
      </c>
      <c r="L31267" s="140">
        <v>0</v>
      </c>
      <c r="M31267" s="136">
        <v>0</v>
      </c>
      <c r="N31267" s="136">
        <v>0</v>
      </c>
      <c r="O31267" s="136">
        <v>0</v>
      </c>
      <c r="P31267" s="136">
        <v>0</v>
      </c>
      <c r="Q31267" s="136">
        <v>0</v>
      </c>
      <c r="R31267" s="136">
        <v>0</v>
      </c>
      <c r="S31267" s="136">
        <v>0</v>
      </c>
    </row>
    <row r="31268" spans="1:19" ht="11.25" thickBot="1" x14ac:dyDescent="0.2">
      <c r="A31268" s="112"/>
    </row>
    <row r="31269" spans="1:19" ht="11.25" thickBot="1" x14ac:dyDescent="0.2">
      <c r="A31269" s="106" t="s">
        <v>357</v>
      </c>
      <c r="B31269" s="106" t="s">
        <v>358</v>
      </c>
      <c r="C31269" s="146" t="s">
        <v>16</v>
      </c>
      <c r="D31269" s="146" t="s">
        <v>14502</v>
      </c>
      <c r="E31269" s="146" t="s">
        <v>14503</v>
      </c>
      <c r="F31269" s="146" t="s">
        <v>20</v>
      </c>
      <c r="G31269" s="146" t="s">
        <v>21</v>
      </c>
      <c r="H31269" s="146" t="s">
        <v>22</v>
      </c>
      <c r="I31269" s="146" t="s">
        <v>23</v>
      </c>
      <c r="J31269" s="146" t="s">
        <v>24</v>
      </c>
      <c r="K31269" s="146" t="s">
        <v>26</v>
      </c>
      <c r="L31269" s="146" t="s">
        <v>14504</v>
      </c>
      <c r="M31269" s="146" t="s">
        <v>27</v>
      </c>
      <c r="N31269" s="146" t="s">
        <v>28</v>
      </c>
      <c r="O31269" s="146" t="s">
        <v>29</v>
      </c>
      <c r="P31269" s="146" t="s">
        <v>30</v>
      </c>
      <c r="Q31269" s="146" t="s">
        <v>14505</v>
      </c>
      <c r="R31269" s="146" t="s">
        <v>32</v>
      </c>
      <c r="S31269" s="146" t="s">
        <v>33</v>
      </c>
    </row>
    <row r="31270" spans="1:19" ht="11.25" thickBot="1" x14ac:dyDescent="0.2">
      <c r="A31270" s="107">
        <v>1</v>
      </c>
      <c r="B31270" s="132">
        <v>0.66497685185185185</v>
      </c>
      <c r="C31270" s="108">
        <v>13915.123</v>
      </c>
      <c r="D31270" s="108">
        <v>3852.6729999999998</v>
      </c>
      <c r="E31270" s="141" t="s">
        <v>14500</v>
      </c>
      <c r="F31270" s="133">
        <v>0.56416999999999995</v>
      </c>
      <c r="G31270" s="108">
        <v>453.96600000000001</v>
      </c>
      <c r="H31270" s="141" t="s">
        <v>14634</v>
      </c>
      <c r="I31270" s="108">
        <v>4424.7449999999999</v>
      </c>
      <c r="J31270" s="108">
        <v>83717.475000000006</v>
      </c>
      <c r="K31270" s="133">
        <v>0.54578000000000004</v>
      </c>
      <c r="L31270" s="108">
        <v>625.71500000000003</v>
      </c>
      <c r="M31270" s="108">
        <v>78.210999999999999</v>
      </c>
      <c r="N31270" s="108">
        <v>749.245</v>
      </c>
      <c r="O31270" s="141" t="s">
        <v>14500</v>
      </c>
      <c r="P31270" s="141" t="s">
        <v>14500</v>
      </c>
      <c r="Q31270" s="108">
        <v>-268.572</v>
      </c>
      <c r="R31270" s="108">
        <v>-8.9359999999999999</v>
      </c>
      <c r="S31270" s="141" t="s">
        <v>14500</v>
      </c>
    </row>
    <row r="31271" spans="1:19" ht="11.25" thickBot="1" x14ac:dyDescent="0.2">
      <c r="A31271" s="112"/>
    </row>
    <row r="31272" spans="1:19" ht="11.25" thickBot="1" x14ac:dyDescent="0.2">
      <c r="A31272" s="135" t="s">
        <v>362</v>
      </c>
      <c r="B31272" s="112"/>
      <c r="C31272" s="136">
        <v>13915.123</v>
      </c>
      <c r="D31272" s="136">
        <v>3852.6729999999998</v>
      </c>
      <c r="E31272" s="141" t="s">
        <v>14501</v>
      </c>
      <c r="F31272" s="137">
        <v>0.56416999999999995</v>
      </c>
      <c r="G31272" s="136">
        <v>453.96600000000001</v>
      </c>
      <c r="H31272" s="141" t="s">
        <v>14636</v>
      </c>
      <c r="I31272" s="136">
        <v>4424.7449999999999</v>
      </c>
      <c r="J31272" s="136">
        <v>83717.475000000006</v>
      </c>
      <c r="K31272" s="137">
        <v>0.54578000000000004</v>
      </c>
      <c r="L31272" s="136">
        <v>625.71500000000003</v>
      </c>
      <c r="M31272" s="136">
        <v>78.210999999999999</v>
      </c>
      <c r="N31272" s="136">
        <v>749.245</v>
      </c>
      <c r="O31272" s="141" t="s">
        <v>14501</v>
      </c>
      <c r="P31272" s="141" t="s">
        <v>14501</v>
      </c>
      <c r="Q31272" s="136">
        <v>-268.572</v>
      </c>
      <c r="R31272" s="136">
        <v>-8.9359999999999999</v>
      </c>
      <c r="S31272" s="141" t="s">
        <v>14501</v>
      </c>
    </row>
    <row r="31273" spans="1:19" ht="11.25" thickBot="1" x14ac:dyDescent="0.2">
      <c r="A31273" s="112"/>
    </row>
    <row r="31274" spans="1:19" ht="11.25" thickBot="1" x14ac:dyDescent="0.2">
      <c r="A31274" s="138" t="s">
        <v>364</v>
      </c>
      <c r="B31274" s="112"/>
      <c r="C31274" s="136">
        <v>0</v>
      </c>
      <c r="D31274" s="136">
        <v>0</v>
      </c>
      <c r="E31274" s="141" t="s">
        <v>14501</v>
      </c>
      <c r="F31274" s="140" t="s">
        <v>3713</v>
      </c>
      <c r="G31274" s="136">
        <v>0</v>
      </c>
      <c r="H31274" s="141" t="s">
        <v>14501</v>
      </c>
      <c r="I31274" s="136">
        <v>0</v>
      </c>
      <c r="J31274" s="136">
        <v>0</v>
      </c>
      <c r="K31274" s="140" t="s">
        <v>3713</v>
      </c>
      <c r="L31274" s="136">
        <v>0</v>
      </c>
      <c r="M31274" s="136">
        <v>0</v>
      </c>
      <c r="N31274" s="136">
        <v>0</v>
      </c>
      <c r="O31274" s="141" t="s">
        <v>14501</v>
      </c>
      <c r="P31274" s="141" t="s">
        <v>14501</v>
      </c>
      <c r="Q31274" s="136">
        <v>0</v>
      </c>
      <c r="R31274" s="136">
        <v>0</v>
      </c>
      <c r="S31274" s="141" t="s">
        <v>14501</v>
      </c>
    </row>
    <row r="31275" spans="1:19" ht="11.25" thickBot="1" x14ac:dyDescent="0.2">
      <c r="A31275" s="112"/>
    </row>
    <row r="31276" spans="1:19" ht="11.25" thickBot="1" x14ac:dyDescent="0.2">
      <c r="A31276" s="139" t="s">
        <v>366</v>
      </c>
      <c r="B31276" s="112"/>
      <c r="C31276" s="136">
        <v>0</v>
      </c>
      <c r="D31276" s="136">
        <v>0</v>
      </c>
      <c r="E31276" s="141" t="s">
        <v>14501</v>
      </c>
      <c r="F31276" s="140">
        <v>0</v>
      </c>
      <c r="G31276" s="136">
        <v>0</v>
      </c>
      <c r="H31276" s="141" t="s">
        <v>14501</v>
      </c>
      <c r="I31276" s="136">
        <v>0</v>
      </c>
      <c r="J31276" s="136">
        <v>0</v>
      </c>
      <c r="K31276" s="140">
        <v>0</v>
      </c>
      <c r="L31276" s="136">
        <v>0</v>
      </c>
      <c r="M31276" s="136">
        <v>0</v>
      </c>
      <c r="N31276" s="136">
        <v>0</v>
      </c>
      <c r="O31276" s="141" t="s">
        <v>14501</v>
      </c>
      <c r="P31276" s="141" t="s">
        <v>14501</v>
      </c>
      <c r="Q31276" s="136">
        <v>0</v>
      </c>
      <c r="R31276" s="136">
        <v>0</v>
      </c>
      <c r="S31276" s="141" t="s">
        <v>14501</v>
      </c>
    </row>
    <row r="31277" spans="1:19" ht="11.25" thickBot="1" x14ac:dyDescent="0.2">
      <c r="A31277" s="112"/>
    </row>
    <row r="31278" spans="1:19" ht="11.25" thickBot="1" x14ac:dyDescent="0.2">
      <c r="A31278" s="106" t="s">
        <v>357</v>
      </c>
      <c r="B31278" s="106" t="s">
        <v>358</v>
      </c>
      <c r="C31278" s="146" t="s">
        <v>35</v>
      </c>
      <c r="D31278" s="146" t="s">
        <v>36</v>
      </c>
      <c r="E31278" s="146" t="s">
        <v>14506</v>
      </c>
      <c r="F31278" s="146" t="s">
        <v>38</v>
      </c>
      <c r="G31278" s="146" t="s">
        <v>39</v>
      </c>
      <c r="H31278" s="146" t="s">
        <v>41</v>
      </c>
      <c r="I31278" s="146" t="s">
        <v>42</v>
      </c>
      <c r="J31278" s="146" t="s">
        <v>43</v>
      </c>
      <c r="K31278" s="146" t="s">
        <v>44</v>
      </c>
      <c r="L31278" s="146" t="s">
        <v>45</v>
      </c>
      <c r="M31278" s="146" t="s">
        <v>46</v>
      </c>
      <c r="N31278" s="146" t="s">
        <v>47</v>
      </c>
      <c r="O31278" s="146" t="s">
        <v>48</v>
      </c>
      <c r="P31278" s="146" t="s">
        <v>49</v>
      </c>
      <c r="Q31278" s="146" t="s">
        <v>50</v>
      </c>
      <c r="R31278" s="146" t="s">
        <v>51</v>
      </c>
      <c r="S31278" s="146" t="s">
        <v>52</v>
      </c>
    </row>
    <row r="31279" spans="1:19" ht="11.25" thickBot="1" x14ac:dyDescent="0.2">
      <c r="A31279" s="107">
        <v>1</v>
      </c>
      <c r="B31279" s="132">
        <v>0.66497685185185185</v>
      </c>
      <c r="C31279" s="133">
        <v>0.47092000000000001</v>
      </c>
      <c r="D31279" s="108">
        <v>519.92200000000003</v>
      </c>
      <c r="E31279" s="108">
        <v>89.778000000000006</v>
      </c>
      <c r="F31279" s="141" t="s">
        <v>14500</v>
      </c>
      <c r="G31279" s="108">
        <v>164.22399999999999</v>
      </c>
      <c r="H31279" s="108">
        <v>53644.663</v>
      </c>
      <c r="I31279" s="108">
        <v>2201.4540000000002</v>
      </c>
      <c r="J31279" s="108">
        <v>5032.2939999999999</v>
      </c>
      <c r="K31279" s="108">
        <v>799.93100000000004</v>
      </c>
      <c r="L31279" s="108">
        <v>573.03399999999999</v>
      </c>
      <c r="M31279" s="108">
        <v>169.61199999999999</v>
      </c>
      <c r="N31279" s="141" t="s">
        <v>14500</v>
      </c>
      <c r="O31279" s="108">
        <v>433.65600000000001</v>
      </c>
      <c r="P31279" s="108">
        <v>196.01</v>
      </c>
      <c r="Q31279" s="108">
        <v>131.828</v>
      </c>
      <c r="R31279" s="108">
        <v>79.442999999999998</v>
      </c>
      <c r="S31279" s="108">
        <v>159.233</v>
      </c>
    </row>
    <row r="31280" spans="1:19" ht="11.25" thickBot="1" x14ac:dyDescent="0.2">
      <c r="A31280" s="112"/>
    </row>
    <row r="31281" spans="1:19" ht="11.25" thickBot="1" x14ac:dyDescent="0.2">
      <c r="A31281" s="135" t="s">
        <v>362</v>
      </c>
      <c r="B31281" s="112"/>
      <c r="C31281" s="137">
        <v>0.47092000000000001</v>
      </c>
      <c r="D31281" s="136">
        <v>519.92200000000003</v>
      </c>
      <c r="E31281" s="136">
        <v>89.778000000000006</v>
      </c>
      <c r="F31281" s="141" t="s">
        <v>14501</v>
      </c>
      <c r="G31281" s="136">
        <v>164.22399999999999</v>
      </c>
      <c r="H31281" s="136">
        <v>53644.663</v>
      </c>
      <c r="I31281" s="136">
        <v>2201.4540000000002</v>
      </c>
      <c r="J31281" s="136">
        <v>5032.2939999999999</v>
      </c>
      <c r="K31281" s="136">
        <v>799.93100000000004</v>
      </c>
      <c r="L31281" s="136">
        <v>573.03399999999999</v>
      </c>
      <c r="M31281" s="136">
        <v>169.61199999999999</v>
      </c>
      <c r="N31281" s="141" t="s">
        <v>14501</v>
      </c>
      <c r="O31281" s="136">
        <v>433.65600000000001</v>
      </c>
      <c r="P31281" s="136">
        <v>196.01</v>
      </c>
      <c r="Q31281" s="136">
        <v>131.828</v>
      </c>
      <c r="R31281" s="136">
        <v>79.442999999999998</v>
      </c>
      <c r="S31281" s="136">
        <v>159.233</v>
      </c>
    </row>
    <row r="31282" spans="1:19" ht="11.25" thickBot="1" x14ac:dyDescent="0.2">
      <c r="A31282" s="112"/>
    </row>
    <row r="31283" spans="1:19" ht="11.25" thickBot="1" x14ac:dyDescent="0.2">
      <c r="A31283" s="138" t="s">
        <v>364</v>
      </c>
      <c r="B31283" s="112"/>
      <c r="C31283" s="140" t="s">
        <v>3713</v>
      </c>
      <c r="D31283" s="136">
        <v>0</v>
      </c>
      <c r="E31283" s="136">
        <v>0</v>
      </c>
      <c r="F31283" s="141" t="s">
        <v>14501</v>
      </c>
      <c r="G31283" s="136">
        <v>0</v>
      </c>
      <c r="H31283" s="136">
        <v>0</v>
      </c>
      <c r="I31283" s="136">
        <v>0</v>
      </c>
      <c r="J31283" s="136">
        <v>0</v>
      </c>
      <c r="K31283" s="136">
        <v>0</v>
      </c>
      <c r="L31283" s="136">
        <v>0</v>
      </c>
      <c r="M31283" s="136">
        <v>0</v>
      </c>
      <c r="N31283" s="141" t="s">
        <v>14501</v>
      </c>
      <c r="O31283" s="136">
        <v>0</v>
      </c>
      <c r="P31283" s="136">
        <v>0</v>
      </c>
      <c r="Q31283" s="136">
        <v>0</v>
      </c>
      <c r="R31283" s="136">
        <v>0</v>
      </c>
      <c r="S31283" s="136">
        <v>0</v>
      </c>
    </row>
    <row r="31284" spans="1:19" ht="11.25" thickBot="1" x14ac:dyDescent="0.2">
      <c r="A31284" s="112"/>
    </row>
    <row r="31285" spans="1:19" ht="11.25" thickBot="1" x14ac:dyDescent="0.2">
      <c r="A31285" s="139" t="s">
        <v>366</v>
      </c>
      <c r="B31285" s="112"/>
      <c r="C31285" s="140">
        <v>0</v>
      </c>
      <c r="D31285" s="136">
        <v>0</v>
      </c>
      <c r="E31285" s="136">
        <v>0</v>
      </c>
      <c r="F31285" s="141" t="s">
        <v>14501</v>
      </c>
      <c r="G31285" s="136">
        <v>0</v>
      </c>
      <c r="H31285" s="136">
        <v>0</v>
      </c>
      <c r="I31285" s="136">
        <v>0</v>
      </c>
      <c r="J31285" s="136">
        <v>0</v>
      </c>
      <c r="K31285" s="136">
        <v>0</v>
      </c>
      <c r="L31285" s="136">
        <v>0</v>
      </c>
      <c r="M31285" s="136">
        <v>0</v>
      </c>
      <c r="N31285" s="141" t="s">
        <v>14501</v>
      </c>
      <c r="O31285" s="136">
        <v>0</v>
      </c>
      <c r="P31285" s="136">
        <v>0</v>
      </c>
      <c r="Q31285" s="136">
        <v>0</v>
      </c>
      <c r="R31285" s="136">
        <v>0</v>
      </c>
      <c r="S31285" s="136">
        <v>0</v>
      </c>
    </row>
    <row r="31286" spans="1:19" ht="11.25" thickBot="1" x14ac:dyDescent="0.2">
      <c r="A31286" s="112"/>
    </row>
    <row r="31287" spans="1:19" ht="11.25" thickBot="1" x14ac:dyDescent="0.2">
      <c r="A31287" s="106" t="s">
        <v>357</v>
      </c>
      <c r="B31287" s="106" t="s">
        <v>358</v>
      </c>
      <c r="C31287" s="146" t="s">
        <v>53</v>
      </c>
      <c r="D31287" s="146" t="s">
        <v>54</v>
      </c>
      <c r="E31287" s="146" t="s">
        <v>55</v>
      </c>
      <c r="F31287" s="146" t="s">
        <v>56</v>
      </c>
      <c r="G31287" s="146" t="s">
        <v>14507</v>
      </c>
      <c r="H31287" s="146" t="s">
        <v>57</v>
      </c>
      <c r="I31287" s="146" t="s">
        <v>59</v>
      </c>
      <c r="J31287" s="146" t="s">
        <v>14508</v>
      </c>
      <c r="K31287" s="146" t="s">
        <v>60</v>
      </c>
      <c r="L31287" s="146" t="s">
        <v>61</v>
      </c>
      <c r="M31287" s="146" t="s">
        <v>62</v>
      </c>
      <c r="N31287" s="146" t="s">
        <v>14509</v>
      </c>
      <c r="O31287" s="146" t="s">
        <v>63</v>
      </c>
      <c r="P31287" s="146" t="s">
        <v>64</v>
      </c>
      <c r="Q31287" s="146" t="s">
        <v>66</v>
      </c>
      <c r="R31287" s="146" t="s">
        <v>14510</v>
      </c>
      <c r="S31287" s="146" t="s">
        <v>67</v>
      </c>
    </row>
    <row r="31288" spans="1:19" ht="11.25" thickBot="1" x14ac:dyDescent="0.2">
      <c r="A31288" s="107">
        <v>1</v>
      </c>
      <c r="B31288" s="132">
        <v>0.66497685185185185</v>
      </c>
      <c r="C31288" s="141" t="s">
        <v>14500</v>
      </c>
      <c r="D31288" s="108">
        <v>80.655000000000001</v>
      </c>
      <c r="E31288" s="141" t="s">
        <v>14500</v>
      </c>
      <c r="F31288" s="141" t="s">
        <v>14500</v>
      </c>
      <c r="G31288" s="141" t="s">
        <v>14500</v>
      </c>
      <c r="H31288" s="108">
        <v>566.41999999999996</v>
      </c>
      <c r="I31288" s="108">
        <v>2497.6950000000002</v>
      </c>
      <c r="J31288" s="141" t="s">
        <v>14639</v>
      </c>
      <c r="K31288" s="141" t="s">
        <v>14500</v>
      </c>
      <c r="L31288" s="141" t="s">
        <v>14500</v>
      </c>
      <c r="M31288" s="108">
        <v>226.62799999999999</v>
      </c>
      <c r="N31288" s="141" t="s">
        <v>14640</v>
      </c>
      <c r="O31288" s="108">
        <v>86.370999999999995</v>
      </c>
      <c r="P31288" s="108">
        <v>7142.5280000000002</v>
      </c>
      <c r="Q31288" s="133">
        <v>0.38285999999999998</v>
      </c>
      <c r="R31288" s="141" t="s">
        <v>14500</v>
      </c>
      <c r="S31288" s="108">
        <v>3754.8490000000002</v>
      </c>
    </row>
    <row r="31289" spans="1:19" ht="11.25" thickBot="1" x14ac:dyDescent="0.2">
      <c r="A31289" s="112"/>
    </row>
    <row r="31290" spans="1:19" ht="11.25" thickBot="1" x14ac:dyDescent="0.2">
      <c r="A31290" s="135" t="s">
        <v>362</v>
      </c>
      <c r="B31290" s="112"/>
      <c r="C31290" s="141" t="s">
        <v>14501</v>
      </c>
      <c r="D31290" s="136">
        <v>80.655000000000001</v>
      </c>
      <c r="E31290" s="141" t="s">
        <v>14501</v>
      </c>
      <c r="F31290" s="141" t="s">
        <v>14501</v>
      </c>
      <c r="G31290" s="141" t="s">
        <v>14501</v>
      </c>
      <c r="H31290" s="136">
        <v>566.41999999999996</v>
      </c>
      <c r="I31290" s="136">
        <v>2497.6950000000002</v>
      </c>
      <c r="J31290" s="141" t="s">
        <v>14641</v>
      </c>
      <c r="K31290" s="141" t="s">
        <v>14501</v>
      </c>
      <c r="L31290" s="141" t="s">
        <v>14501</v>
      </c>
      <c r="M31290" s="136">
        <v>226.62799999999999</v>
      </c>
      <c r="N31290" s="141" t="s">
        <v>14642</v>
      </c>
      <c r="O31290" s="136">
        <v>86.370999999999995</v>
      </c>
      <c r="P31290" s="136">
        <v>7142.5280000000002</v>
      </c>
      <c r="Q31290" s="137">
        <v>0.38285999999999998</v>
      </c>
      <c r="R31290" s="141" t="s">
        <v>14501</v>
      </c>
      <c r="S31290" s="136">
        <v>3754.8490000000002</v>
      </c>
    </row>
    <row r="31291" spans="1:19" ht="11.25" thickBot="1" x14ac:dyDescent="0.2">
      <c r="A31291" s="112"/>
    </row>
    <row r="31292" spans="1:19" ht="11.25" thickBot="1" x14ac:dyDescent="0.2">
      <c r="A31292" s="138" t="s">
        <v>364</v>
      </c>
      <c r="B31292" s="112"/>
      <c r="C31292" s="141" t="s">
        <v>14501</v>
      </c>
      <c r="D31292" s="136">
        <v>0</v>
      </c>
      <c r="E31292" s="141" t="s">
        <v>14501</v>
      </c>
      <c r="F31292" s="141" t="s">
        <v>14501</v>
      </c>
      <c r="G31292" s="141" t="s">
        <v>14501</v>
      </c>
      <c r="H31292" s="136">
        <v>0</v>
      </c>
      <c r="I31292" s="136">
        <v>0</v>
      </c>
      <c r="J31292" s="141" t="s">
        <v>14501</v>
      </c>
      <c r="K31292" s="141" t="s">
        <v>14501</v>
      </c>
      <c r="L31292" s="141" t="s">
        <v>14501</v>
      </c>
      <c r="M31292" s="136">
        <v>0</v>
      </c>
      <c r="N31292" s="141" t="s">
        <v>14501</v>
      </c>
      <c r="O31292" s="136">
        <v>0</v>
      </c>
      <c r="P31292" s="136">
        <v>0</v>
      </c>
      <c r="Q31292" s="140" t="s">
        <v>3713</v>
      </c>
      <c r="R31292" s="141" t="s">
        <v>14501</v>
      </c>
      <c r="S31292" s="136">
        <v>0</v>
      </c>
    </row>
    <row r="31293" spans="1:19" ht="11.25" thickBot="1" x14ac:dyDescent="0.2">
      <c r="A31293" s="112"/>
    </row>
    <row r="31294" spans="1:19" ht="11.25" thickBot="1" x14ac:dyDescent="0.2">
      <c r="A31294" s="139" t="s">
        <v>366</v>
      </c>
      <c r="B31294" s="112"/>
      <c r="C31294" s="141" t="s">
        <v>14501</v>
      </c>
      <c r="D31294" s="136">
        <v>0</v>
      </c>
      <c r="E31294" s="141" t="s">
        <v>14501</v>
      </c>
      <c r="F31294" s="141" t="s">
        <v>14501</v>
      </c>
      <c r="G31294" s="141" t="s">
        <v>14501</v>
      </c>
      <c r="H31294" s="136">
        <v>0</v>
      </c>
      <c r="I31294" s="136">
        <v>0</v>
      </c>
      <c r="J31294" s="141" t="s">
        <v>14501</v>
      </c>
      <c r="K31294" s="141" t="s">
        <v>14501</v>
      </c>
      <c r="L31294" s="141" t="s">
        <v>14501</v>
      </c>
      <c r="M31294" s="136">
        <v>0</v>
      </c>
      <c r="N31294" s="141" t="s">
        <v>14501</v>
      </c>
      <c r="O31294" s="136">
        <v>0</v>
      </c>
      <c r="P31294" s="136">
        <v>0</v>
      </c>
      <c r="Q31294" s="140">
        <v>0</v>
      </c>
      <c r="R31294" s="141" t="s">
        <v>14501</v>
      </c>
      <c r="S31294" s="136">
        <v>0</v>
      </c>
    </row>
    <row r="31295" spans="1:19" ht="11.25" thickBot="1" x14ac:dyDescent="0.2">
      <c r="A31295" s="112"/>
    </row>
    <row r="31296" spans="1:19" ht="11.25" thickBot="1" x14ac:dyDescent="0.2">
      <c r="A31296" s="106" t="s">
        <v>357</v>
      </c>
      <c r="B31296" s="106" t="s">
        <v>358</v>
      </c>
      <c r="C31296" s="146" t="s">
        <v>68</v>
      </c>
      <c r="D31296" s="146" t="s">
        <v>14511</v>
      </c>
    </row>
    <row r="31297" spans="1:19" ht="11.25" thickBot="1" x14ac:dyDescent="0.2">
      <c r="A31297" s="107">
        <v>1</v>
      </c>
      <c r="B31297" s="132">
        <v>0.66497685185185185</v>
      </c>
      <c r="C31297" s="108">
        <v>538.96900000000005</v>
      </c>
      <c r="D31297" s="141" t="s">
        <v>14500</v>
      </c>
    </row>
    <row r="31298" spans="1:19" ht="11.25" thickBot="1" x14ac:dyDescent="0.2">
      <c r="A31298" s="112"/>
    </row>
    <row r="31299" spans="1:19" ht="11.25" thickBot="1" x14ac:dyDescent="0.2">
      <c r="A31299" s="135" t="s">
        <v>362</v>
      </c>
      <c r="B31299" s="112"/>
      <c r="C31299" s="136">
        <v>538.96900000000005</v>
      </c>
      <c r="D31299" s="141" t="s">
        <v>14501</v>
      </c>
    </row>
    <row r="31300" spans="1:19" ht="11.25" thickBot="1" x14ac:dyDescent="0.2">
      <c r="A31300" s="112"/>
    </row>
    <row r="31301" spans="1:19" ht="11.25" thickBot="1" x14ac:dyDescent="0.2">
      <c r="A31301" s="138" t="s">
        <v>364</v>
      </c>
      <c r="B31301" s="112"/>
      <c r="C31301" s="136">
        <v>0</v>
      </c>
      <c r="D31301" s="141" t="s">
        <v>14501</v>
      </c>
    </row>
    <row r="31302" spans="1:19" ht="11.25" thickBot="1" x14ac:dyDescent="0.2">
      <c r="A31302" s="112"/>
    </row>
    <row r="31303" spans="1:19" ht="11.25" thickBot="1" x14ac:dyDescent="0.2">
      <c r="A31303" s="139" t="s">
        <v>366</v>
      </c>
      <c r="B31303" s="112"/>
      <c r="C31303" s="136">
        <v>0</v>
      </c>
      <c r="D31303" s="141" t="s">
        <v>14501</v>
      </c>
    </row>
    <row r="31304" spans="1:19" ht="10.5" x14ac:dyDescent="0.15">
      <c r="A31304" s="112"/>
    </row>
    <row r="31305" spans="1:19" x14ac:dyDescent="0.15">
      <c r="A31305" s="129"/>
      <c r="B31305" s="86" t="s">
        <v>3381</v>
      </c>
    </row>
    <row r="31306" spans="1:19" ht="9.75" thickBot="1" x14ac:dyDescent="0.2">
      <c r="A31306" s="81" t="s">
        <v>5871</v>
      </c>
    </row>
    <row r="31307" spans="1:19" ht="11.25" thickBot="1" x14ac:dyDescent="0.2">
      <c r="A31307" s="106" t="s">
        <v>357</v>
      </c>
      <c r="B31307" s="106" t="s">
        <v>358</v>
      </c>
      <c r="C31307" s="146" t="s">
        <v>14494</v>
      </c>
      <c r="D31307" s="146" t="s">
        <v>14495</v>
      </c>
      <c r="E31307" s="146" t="s">
        <v>14496</v>
      </c>
      <c r="F31307" s="146" t="s">
        <v>0</v>
      </c>
      <c r="G31307" s="146" t="s">
        <v>1</v>
      </c>
      <c r="H31307" s="146" t="s">
        <v>2</v>
      </c>
      <c r="I31307" s="146" t="s">
        <v>14497</v>
      </c>
      <c r="J31307" s="146" t="s">
        <v>3</v>
      </c>
      <c r="K31307" s="146" t="s">
        <v>14498</v>
      </c>
      <c r="L31307" s="146" t="s">
        <v>7</v>
      </c>
      <c r="M31307" s="146" t="s">
        <v>14499</v>
      </c>
      <c r="N31307" s="146" t="s">
        <v>10</v>
      </c>
      <c r="O31307" s="146" t="s">
        <v>11</v>
      </c>
      <c r="P31307" s="146" t="s">
        <v>12</v>
      </c>
      <c r="Q31307" s="146" t="s">
        <v>13</v>
      </c>
      <c r="R31307" s="146" t="s">
        <v>14</v>
      </c>
      <c r="S31307" s="146" t="s">
        <v>15</v>
      </c>
    </row>
    <row r="31308" spans="1:19" ht="11.25" thickBot="1" x14ac:dyDescent="0.2">
      <c r="A31308" s="107">
        <v>1</v>
      </c>
      <c r="B31308" s="132">
        <v>0.67011574074074076</v>
      </c>
      <c r="C31308" s="141" t="s">
        <v>14500</v>
      </c>
      <c r="D31308" s="141" t="s">
        <v>14500</v>
      </c>
      <c r="E31308" s="108">
        <v>126.32299999999999</v>
      </c>
      <c r="F31308" s="108">
        <v>14411.851000000001</v>
      </c>
      <c r="G31308" s="108">
        <v>73086.195000000007</v>
      </c>
      <c r="H31308" s="108">
        <v>1263.931</v>
      </c>
      <c r="I31308" s="108">
        <v>-116.983</v>
      </c>
      <c r="J31308" s="108">
        <v>1594.127</v>
      </c>
      <c r="K31308" s="108">
        <v>145.11699999999999</v>
      </c>
      <c r="L31308" s="133">
        <v>0.61570999999999998</v>
      </c>
      <c r="M31308" s="108">
        <v>289.887</v>
      </c>
      <c r="N31308" s="108">
        <v>356.154</v>
      </c>
      <c r="O31308" s="108">
        <v>485.45800000000003</v>
      </c>
      <c r="P31308" s="108">
        <v>25249.305</v>
      </c>
      <c r="Q31308" s="108">
        <v>247460.57</v>
      </c>
      <c r="R31308" s="108">
        <v>624.92200000000003</v>
      </c>
      <c r="S31308" s="108">
        <v>1290.9839999999999</v>
      </c>
    </row>
    <row r="31309" spans="1:19" ht="11.25" thickBot="1" x14ac:dyDescent="0.2">
      <c r="A31309" s="112"/>
    </row>
    <row r="31310" spans="1:19" ht="11.25" thickBot="1" x14ac:dyDescent="0.2">
      <c r="A31310" s="135" t="s">
        <v>362</v>
      </c>
      <c r="B31310" s="112"/>
      <c r="C31310" s="141" t="s">
        <v>14501</v>
      </c>
      <c r="D31310" s="141" t="s">
        <v>14501</v>
      </c>
      <c r="E31310" s="136">
        <v>126.32299999999999</v>
      </c>
      <c r="F31310" s="136">
        <v>14411.851000000001</v>
      </c>
      <c r="G31310" s="136">
        <v>73086.195000000007</v>
      </c>
      <c r="H31310" s="136">
        <v>1263.931</v>
      </c>
      <c r="I31310" s="136">
        <v>-116.983</v>
      </c>
      <c r="J31310" s="136">
        <v>1594.127</v>
      </c>
      <c r="K31310" s="136">
        <v>145.11699999999999</v>
      </c>
      <c r="L31310" s="137">
        <v>0.61570999999999998</v>
      </c>
      <c r="M31310" s="136">
        <v>289.887</v>
      </c>
      <c r="N31310" s="136">
        <v>356.154</v>
      </c>
      <c r="O31310" s="136">
        <v>485.45800000000003</v>
      </c>
      <c r="P31310" s="136">
        <v>25249.305</v>
      </c>
      <c r="Q31310" s="136">
        <v>247460.57</v>
      </c>
      <c r="R31310" s="136">
        <v>624.92200000000003</v>
      </c>
      <c r="S31310" s="136">
        <v>1290.9839999999999</v>
      </c>
    </row>
    <row r="31311" spans="1:19" ht="11.25" thickBot="1" x14ac:dyDescent="0.2">
      <c r="A31311" s="112"/>
    </row>
    <row r="31312" spans="1:19" ht="11.25" thickBot="1" x14ac:dyDescent="0.2">
      <c r="A31312" s="138" t="s">
        <v>364</v>
      </c>
      <c r="B31312" s="112"/>
      <c r="C31312" s="141" t="s">
        <v>14501</v>
      </c>
      <c r="D31312" s="141" t="s">
        <v>14501</v>
      </c>
      <c r="E31312" s="136">
        <v>0</v>
      </c>
      <c r="F31312" s="136">
        <v>0</v>
      </c>
      <c r="G31312" s="136">
        <v>0</v>
      </c>
      <c r="H31312" s="136">
        <v>0</v>
      </c>
      <c r="I31312" s="136">
        <v>0</v>
      </c>
      <c r="J31312" s="136">
        <v>0</v>
      </c>
      <c r="K31312" s="136">
        <v>0</v>
      </c>
      <c r="L31312" s="140" t="s">
        <v>3713</v>
      </c>
      <c r="M31312" s="136">
        <v>0</v>
      </c>
      <c r="N31312" s="136">
        <v>0</v>
      </c>
      <c r="O31312" s="136">
        <v>0</v>
      </c>
      <c r="P31312" s="136">
        <v>0</v>
      </c>
      <c r="Q31312" s="136">
        <v>0</v>
      </c>
      <c r="R31312" s="136">
        <v>0</v>
      </c>
      <c r="S31312" s="136">
        <v>0</v>
      </c>
    </row>
    <row r="31313" spans="1:19" ht="11.25" thickBot="1" x14ac:dyDescent="0.2">
      <c r="A31313" s="112"/>
    </row>
    <row r="31314" spans="1:19" ht="11.25" thickBot="1" x14ac:dyDescent="0.2">
      <c r="A31314" s="139" t="s">
        <v>366</v>
      </c>
      <c r="B31314" s="112"/>
      <c r="C31314" s="141" t="s">
        <v>14501</v>
      </c>
      <c r="D31314" s="141" t="s">
        <v>14501</v>
      </c>
      <c r="E31314" s="136">
        <v>0</v>
      </c>
      <c r="F31314" s="136">
        <v>0</v>
      </c>
      <c r="G31314" s="136">
        <v>0</v>
      </c>
      <c r="H31314" s="136">
        <v>0</v>
      </c>
      <c r="I31314" s="136">
        <v>0</v>
      </c>
      <c r="J31314" s="136">
        <v>0</v>
      </c>
      <c r="K31314" s="136">
        <v>0</v>
      </c>
      <c r="L31314" s="140">
        <v>0</v>
      </c>
      <c r="M31314" s="136">
        <v>0</v>
      </c>
      <c r="N31314" s="136">
        <v>0</v>
      </c>
      <c r="O31314" s="136">
        <v>0</v>
      </c>
      <c r="P31314" s="136">
        <v>0</v>
      </c>
      <c r="Q31314" s="136">
        <v>0</v>
      </c>
      <c r="R31314" s="136">
        <v>0</v>
      </c>
      <c r="S31314" s="136">
        <v>0</v>
      </c>
    </row>
    <row r="31315" spans="1:19" ht="11.25" thickBot="1" x14ac:dyDescent="0.2">
      <c r="A31315" s="112"/>
    </row>
    <row r="31316" spans="1:19" ht="11.25" thickBot="1" x14ac:dyDescent="0.2">
      <c r="A31316" s="106" t="s">
        <v>357</v>
      </c>
      <c r="B31316" s="106" t="s">
        <v>358</v>
      </c>
      <c r="C31316" s="146" t="s">
        <v>16</v>
      </c>
      <c r="D31316" s="146" t="s">
        <v>14502</v>
      </c>
      <c r="E31316" s="146" t="s">
        <v>14503</v>
      </c>
      <c r="F31316" s="146" t="s">
        <v>20</v>
      </c>
      <c r="G31316" s="146" t="s">
        <v>21</v>
      </c>
      <c r="H31316" s="146" t="s">
        <v>22</v>
      </c>
      <c r="I31316" s="146" t="s">
        <v>23</v>
      </c>
      <c r="J31316" s="146" t="s">
        <v>24</v>
      </c>
      <c r="K31316" s="146" t="s">
        <v>26</v>
      </c>
      <c r="L31316" s="146" t="s">
        <v>14504</v>
      </c>
      <c r="M31316" s="146" t="s">
        <v>27</v>
      </c>
      <c r="N31316" s="146" t="s">
        <v>28</v>
      </c>
      <c r="O31316" s="146" t="s">
        <v>29</v>
      </c>
      <c r="P31316" s="146" t="s">
        <v>30</v>
      </c>
      <c r="Q31316" s="146" t="s">
        <v>14505</v>
      </c>
      <c r="R31316" s="146" t="s">
        <v>32</v>
      </c>
      <c r="S31316" s="146" t="s">
        <v>33</v>
      </c>
    </row>
    <row r="31317" spans="1:19" ht="11.25" thickBot="1" x14ac:dyDescent="0.2">
      <c r="A31317" s="107">
        <v>1</v>
      </c>
      <c r="B31317" s="132">
        <v>0.67011574074074076</v>
      </c>
      <c r="C31317" s="108">
        <v>10079.257</v>
      </c>
      <c r="D31317" s="108">
        <v>2342.6190000000001</v>
      </c>
      <c r="E31317" s="108">
        <v>64.376000000000005</v>
      </c>
      <c r="F31317" s="133">
        <v>0.51465000000000005</v>
      </c>
      <c r="G31317" s="141" t="s">
        <v>14713</v>
      </c>
      <c r="H31317" s="108">
        <v>350.072</v>
      </c>
      <c r="I31317" s="108">
        <v>5029.8270000000002</v>
      </c>
      <c r="J31317" s="108">
        <v>103816.99</v>
      </c>
      <c r="K31317" s="133">
        <v>0.56203999999999998</v>
      </c>
      <c r="L31317" s="108">
        <v>408.06099999999998</v>
      </c>
      <c r="M31317" s="108">
        <v>61.534999999999997</v>
      </c>
      <c r="N31317" s="108">
        <v>365.45</v>
      </c>
      <c r="O31317" s="141" t="s">
        <v>14500</v>
      </c>
      <c r="P31317" s="141" t="s">
        <v>14500</v>
      </c>
      <c r="Q31317" s="141" t="s">
        <v>14714</v>
      </c>
      <c r="R31317" s="108">
        <v>135.10300000000001</v>
      </c>
      <c r="S31317" s="108">
        <v>159.00899999999999</v>
      </c>
    </row>
    <row r="31318" spans="1:19" ht="11.25" thickBot="1" x14ac:dyDescent="0.2">
      <c r="A31318" s="112"/>
    </row>
    <row r="31319" spans="1:19" ht="11.25" thickBot="1" x14ac:dyDescent="0.2">
      <c r="A31319" s="135" t="s">
        <v>362</v>
      </c>
      <c r="B31319" s="112"/>
      <c r="C31319" s="136">
        <v>10079.257</v>
      </c>
      <c r="D31319" s="136">
        <v>2342.6190000000001</v>
      </c>
      <c r="E31319" s="136">
        <v>64.376000000000005</v>
      </c>
      <c r="F31319" s="137">
        <v>0.51465000000000005</v>
      </c>
      <c r="G31319" s="141" t="s">
        <v>14715</v>
      </c>
      <c r="H31319" s="136">
        <v>350.072</v>
      </c>
      <c r="I31319" s="136">
        <v>5029.8270000000002</v>
      </c>
      <c r="J31319" s="136">
        <v>103816.99</v>
      </c>
      <c r="K31319" s="137">
        <v>0.56203999999999998</v>
      </c>
      <c r="L31319" s="136">
        <v>408.06099999999998</v>
      </c>
      <c r="M31319" s="136">
        <v>61.534999999999997</v>
      </c>
      <c r="N31319" s="136">
        <v>365.45</v>
      </c>
      <c r="O31319" s="141" t="s">
        <v>14501</v>
      </c>
      <c r="P31319" s="141" t="s">
        <v>14501</v>
      </c>
      <c r="Q31319" s="141" t="s">
        <v>14716</v>
      </c>
      <c r="R31319" s="136">
        <v>135.10300000000001</v>
      </c>
      <c r="S31319" s="136">
        <v>159.00899999999999</v>
      </c>
    </row>
    <row r="31320" spans="1:19" ht="11.25" thickBot="1" x14ac:dyDescent="0.2">
      <c r="A31320" s="112"/>
    </row>
    <row r="31321" spans="1:19" ht="11.25" thickBot="1" x14ac:dyDescent="0.2">
      <c r="A31321" s="138" t="s">
        <v>364</v>
      </c>
      <c r="B31321" s="112"/>
      <c r="C31321" s="136">
        <v>0</v>
      </c>
      <c r="D31321" s="136">
        <v>0</v>
      </c>
      <c r="E31321" s="136">
        <v>0</v>
      </c>
      <c r="F31321" s="140" t="s">
        <v>3713</v>
      </c>
      <c r="G31321" s="141" t="s">
        <v>14501</v>
      </c>
      <c r="H31321" s="136">
        <v>0</v>
      </c>
      <c r="I31321" s="136">
        <v>0</v>
      </c>
      <c r="J31321" s="136">
        <v>0</v>
      </c>
      <c r="K31321" s="140" t="s">
        <v>3713</v>
      </c>
      <c r="L31321" s="136">
        <v>0</v>
      </c>
      <c r="M31321" s="136">
        <v>0</v>
      </c>
      <c r="N31321" s="136">
        <v>0</v>
      </c>
      <c r="O31321" s="141" t="s">
        <v>14501</v>
      </c>
      <c r="P31321" s="141" t="s">
        <v>14501</v>
      </c>
      <c r="Q31321" s="141" t="s">
        <v>14501</v>
      </c>
      <c r="R31321" s="136">
        <v>0</v>
      </c>
      <c r="S31321" s="136">
        <v>0</v>
      </c>
    </row>
    <row r="31322" spans="1:19" ht="11.25" thickBot="1" x14ac:dyDescent="0.2">
      <c r="A31322" s="112"/>
    </row>
    <row r="31323" spans="1:19" ht="11.25" thickBot="1" x14ac:dyDescent="0.2">
      <c r="A31323" s="139" t="s">
        <v>366</v>
      </c>
      <c r="B31323" s="112"/>
      <c r="C31323" s="136">
        <v>0</v>
      </c>
      <c r="D31323" s="136">
        <v>0</v>
      </c>
      <c r="E31323" s="136">
        <v>0</v>
      </c>
      <c r="F31323" s="140">
        <v>0</v>
      </c>
      <c r="G31323" s="141" t="s">
        <v>14501</v>
      </c>
      <c r="H31323" s="136">
        <v>0</v>
      </c>
      <c r="I31323" s="136">
        <v>0</v>
      </c>
      <c r="J31323" s="136">
        <v>0</v>
      </c>
      <c r="K31323" s="140">
        <v>0</v>
      </c>
      <c r="L31323" s="136">
        <v>0</v>
      </c>
      <c r="M31323" s="136">
        <v>0</v>
      </c>
      <c r="N31323" s="136">
        <v>0</v>
      </c>
      <c r="O31323" s="141" t="s">
        <v>14501</v>
      </c>
      <c r="P31323" s="141" t="s">
        <v>14501</v>
      </c>
      <c r="Q31323" s="141" t="s">
        <v>14501</v>
      </c>
      <c r="R31323" s="136">
        <v>0</v>
      </c>
      <c r="S31323" s="136">
        <v>0</v>
      </c>
    </row>
    <row r="31324" spans="1:19" ht="11.25" thickBot="1" x14ac:dyDescent="0.2">
      <c r="A31324" s="112"/>
    </row>
    <row r="31325" spans="1:19" ht="11.25" thickBot="1" x14ac:dyDescent="0.2">
      <c r="A31325" s="106" t="s">
        <v>357</v>
      </c>
      <c r="B31325" s="106" t="s">
        <v>358</v>
      </c>
      <c r="C31325" s="146" t="s">
        <v>35</v>
      </c>
      <c r="D31325" s="146" t="s">
        <v>36</v>
      </c>
      <c r="E31325" s="146" t="s">
        <v>14506</v>
      </c>
      <c r="F31325" s="146" t="s">
        <v>38</v>
      </c>
      <c r="G31325" s="146" t="s">
        <v>39</v>
      </c>
      <c r="H31325" s="146" t="s">
        <v>41</v>
      </c>
      <c r="I31325" s="146" t="s">
        <v>42</v>
      </c>
      <c r="J31325" s="146" t="s">
        <v>43</v>
      </c>
      <c r="K31325" s="146" t="s">
        <v>44</v>
      </c>
      <c r="L31325" s="146" t="s">
        <v>45</v>
      </c>
      <c r="M31325" s="146" t="s">
        <v>46</v>
      </c>
      <c r="N31325" s="146" t="s">
        <v>47</v>
      </c>
      <c r="O31325" s="146" t="s">
        <v>48</v>
      </c>
      <c r="P31325" s="146" t="s">
        <v>49</v>
      </c>
      <c r="Q31325" s="146" t="s">
        <v>50</v>
      </c>
      <c r="R31325" s="146" t="s">
        <v>51</v>
      </c>
      <c r="S31325" s="146" t="s">
        <v>52</v>
      </c>
    </row>
    <row r="31326" spans="1:19" ht="11.25" thickBot="1" x14ac:dyDescent="0.2">
      <c r="A31326" s="107">
        <v>1</v>
      </c>
      <c r="B31326" s="132">
        <v>0.67011574074074076</v>
      </c>
      <c r="C31326" s="133">
        <v>0.45179000000000002</v>
      </c>
      <c r="D31326" s="108">
        <v>892.90800000000002</v>
      </c>
      <c r="E31326" s="108">
        <v>74.576999999999998</v>
      </c>
      <c r="F31326" s="141" t="s">
        <v>14500</v>
      </c>
      <c r="G31326" s="108">
        <v>272.03500000000003</v>
      </c>
      <c r="H31326" s="108">
        <v>93047.104000000007</v>
      </c>
      <c r="I31326" s="108">
        <v>1192.9929999999999</v>
      </c>
      <c r="J31326" s="108">
        <v>3548.7089999999998</v>
      </c>
      <c r="K31326" s="108">
        <v>514.87800000000004</v>
      </c>
      <c r="L31326" s="108">
        <v>128.011</v>
      </c>
      <c r="M31326" s="108">
        <v>130.04599999999999</v>
      </c>
      <c r="N31326" s="141" t="s">
        <v>14500</v>
      </c>
      <c r="O31326" s="108">
        <v>79.353999999999999</v>
      </c>
      <c r="P31326" s="108">
        <v>159.24</v>
      </c>
      <c r="Q31326" s="108">
        <v>178.113</v>
      </c>
      <c r="R31326" s="108">
        <v>201.041</v>
      </c>
      <c r="S31326" s="141" t="s">
        <v>14500</v>
      </c>
    </row>
    <row r="31327" spans="1:19" ht="11.25" thickBot="1" x14ac:dyDescent="0.2">
      <c r="A31327" s="112"/>
    </row>
    <row r="31328" spans="1:19" ht="11.25" thickBot="1" x14ac:dyDescent="0.2">
      <c r="A31328" s="135" t="s">
        <v>362</v>
      </c>
      <c r="B31328" s="112"/>
      <c r="C31328" s="137">
        <v>0.45179000000000002</v>
      </c>
      <c r="D31328" s="136">
        <v>892.90800000000002</v>
      </c>
      <c r="E31328" s="136">
        <v>74.576999999999998</v>
      </c>
      <c r="F31328" s="141" t="s">
        <v>14501</v>
      </c>
      <c r="G31328" s="136">
        <v>272.03500000000003</v>
      </c>
      <c r="H31328" s="136">
        <v>93047.104000000007</v>
      </c>
      <c r="I31328" s="136">
        <v>1192.9929999999999</v>
      </c>
      <c r="J31328" s="136">
        <v>3548.7089999999998</v>
      </c>
      <c r="K31328" s="136">
        <v>514.87800000000004</v>
      </c>
      <c r="L31328" s="136">
        <v>128.011</v>
      </c>
      <c r="M31328" s="136">
        <v>130.04599999999999</v>
      </c>
      <c r="N31328" s="141" t="s">
        <v>14501</v>
      </c>
      <c r="O31328" s="136">
        <v>79.353999999999999</v>
      </c>
      <c r="P31328" s="136">
        <v>159.24</v>
      </c>
      <c r="Q31328" s="136">
        <v>178.113</v>
      </c>
      <c r="R31328" s="136">
        <v>201.041</v>
      </c>
      <c r="S31328" s="141" t="s">
        <v>14501</v>
      </c>
    </row>
    <row r="31329" spans="1:19" ht="11.25" thickBot="1" x14ac:dyDescent="0.2">
      <c r="A31329" s="112"/>
    </row>
    <row r="31330" spans="1:19" ht="11.25" thickBot="1" x14ac:dyDescent="0.2">
      <c r="A31330" s="138" t="s">
        <v>364</v>
      </c>
      <c r="B31330" s="112"/>
      <c r="C31330" s="140" t="s">
        <v>3713</v>
      </c>
      <c r="D31330" s="136">
        <v>0</v>
      </c>
      <c r="E31330" s="136">
        <v>0</v>
      </c>
      <c r="F31330" s="141" t="s">
        <v>14501</v>
      </c>
      <c r="G31330" s="136">
        <v>0</v>
      </c>
      <c r="H31330" s="136">
        <v>0</v>
      </c>
      <c r="I31330" s="136">
        <v>0</v>
      </c>
      <c r="J31330" s="136">
        <v>0</v>
      </c>
      <c r="K31330" s="136">
        <v>0</v>
      </c>
      <c r="L31330" s="136">
        <v>0</v>
      </c>
      <c r="M31330" s="136">
        <v>0</v>
      </c>
      <c r="N31330" s="141" t="s">
        <v>14501</v>
      </c>
      <c r="O31330" s="136">
        <v>0</v>
      </c>
      <c r="P31330" s="136">
        <v>0</v>
      </c>
      <c r="Q31330" s="136">
        <v>0</v>
      </c>
      <c r="R31330" s="136">
        <v>0</v>
      </c>
      <c r="S31330" s="141" t="s">
        <v>14501</v>
      </c>
    </row>
    <row r="31331" spans="1:19" ht="11.25" thickBot="1" x14ac:dyDescent="0.2">
      <c r="A31331" s="112"/>
    </row>
    <row r="31332" spans="1:19" ht="11.25" thickBot="1" x14ac:dyDescent="0.2">
      <c r="A31332" s="139" t="s">
        <v>366</v>
      </c>
      <c r="B31332" s="112"/>
      <c r="C31332" s="140">
        <v>0</v>
      </c>
      <c r="D31332" s="136">
        <v>0</v>
      </c>
      <c r="E31332" s="136">
        <v>0</v>
      </c>
      <c r="F31332" s="141" t="s">
        <v>14501</v>
      </c>
      <c r="G31332" s="136">
        <v>0</v>
      </c>
      <c r="H31332" s="136">
        <v>0</v>
      </c>
      <c r="I31332" s="136">
        <v>0</v>
      </c>
      <c r="J31332" s="136">
        <v>0</v>
      </c>
      <c r="K31332" s="136">
        <v>0</v>
      </c>
      <c r="L31332" s="136">
        <v>0</v>
      </c>
      <c r="M31332" s="136">
        <v>0</v>
      </c>
      <c r="N31332" s="141" t="s">
        <v>14501</v>
      </c>
      <c r="O31332" s="136">
        <v>0</v>
      </c>
      <c r="P31332" s="136">
        <v>0</v>
      </c>
      <c r="Q31332" s="136">
        <v>0</v>
      </c>
      <c r="R31332" s="136">
        <v>0</v>
      </c>
      <c r="S31332" s="141" t="s">
        <v>14501</v>
      </c>
    </row>
    <row r="31333" spans="1:19" ht="11.25" thickBot="1" x14ac:dyDescent="0.2">
      <c r="A31333" s="112"/>
    </row>
    <row r="31334" spans="1:19" ht="11.25" thickBot="1" x14ac:dyDescent="0.2">
      <c r="A31334" s="106" t="s">
        <v>357</v>
      </c>
      <c r="B31334" s="106" t="s">
        <v>358</v>
      </c>
      <c r="C31334" s="146" t="s">
        <v>53</v>
      </c>
      <c r="D31334" s="146" t="s">
        <v>54</v>
      </c>
      <c r="E31334" s="146" t="s">
        <v>55</v>
      </c>
      <c r="F31334" s="146" t="s">
        <v>56</v>
      </c>
      <c r="G31334" s="146" t="s">
        <v>14507</v>
      </c>
      <c r="H31334" s="146" t="s">
        <v>57</v>
      </c>
      <c r="I31334" s="146" t="s">
        <v>59</v>
      </c>
      <c r="J31334" s="146" t="s">
        <v>14508</v>
      </c>
      <c r="K31334" s="146" t="s">
        <v>60</v>
      </c>
      <c r="L31334" s="146" t="s">
        <v>61</v>
      </c>
      <c r="M31334" s="146" t="s">
        <v>62</v>
      </c>
      <c r="N31334" s="146" t="s">
        <v>14509</v>
      </c>
      <c r="O31334" s="146" t="s">
        <v>63</v>
      </c>
      <c r="P31334" s="146" t="s">
        <v>64</v>
      </c>
      <c r="Q31334" s="146" t="s">
        <v>66</v>
      </c>
      <c r="R31334" s="146" t="s">
        <v>14510</v>
      </c>
      <c r="S31334" s="146" t="s">
        <v>67</v>
      </c>
    </row>
    <row r="31335" spans="1:19" ht="11.25" thickBot="1" x14ac:dyDescent="0.2">
      <c r="A31335" s="107">
        <v>1</v>
      </c>
      <c r="B31335" s="132">
        <v>0.67011574074074076</v>
      </c>
      <c r="C31335" s="108">
        <v>80.947000000000003</v>
      </c>
      <c r="D31335" s="108">
        <v>81.344999999999999</v>
      </c>
      <c r="E31335" s="108">
        <v>81.742999999999995</v>
      </c>
      <c r="F31335" s="108">
        <v>205.35400000000001</v>
      </c>
      <c r="G31335" s="141" t="s">
        <v>14500</v>
      </c>
      <c r="H31335" s="108">
        <v>447.81</v>
      </c>
      <c r="I31335" s="108">
        <v>3194.68</v>
      </c>
      <c r="J31335" s="141" t="s">
        <v>14639</v>
      </c>
      <c r="K31335" s="108">
        <v>84.132000000000005</v>
      </c>
      <c r="L31335" s="141" t="s">
        <v>14500</v>
      </c>
      <c r="M31335" s="108">
        <v>329.245</v>
      </c>
      <c r="N31335" s="108">
        <v>57.268000000000001</v>
      </c>
      <c r="O31335" s="108">
        <v>190.499</v>
      </c>
      <c r="P31335" s="108">
        <v>6903.5169999999998</v>
      </c>
      <c r="Q31335" s="133">
        <v>0.38645000000000002</v>
      </c>
      <c r="R31335" s="141" t="s">
        <v>14500</v>
      </c>
      <c r="S31335" s="108">
        <v>814.64200000000005</v>
      </c>
    </row>
    <row r="31336" spans="1:19" ht="11.25" thickBot="1" x14ac:dyDescent="0.2">
      <c r="A31336" s="112"/>
    </row>
    <row r="31337" spans="1:19" ht="11.25" thickBot="1" x14ac:dyDescent="0.2">
      <c r="A31337" s="135" t="s">
        <v>362</v>
      </c>
      <c r="B31337" s="112"/>
      <c r="C31337" s="136">
        <v>80.947000000000003</v>
      </c>
      <c r="D31337" s="136">
        <v>81.344999999999999</v>
      </c>
      <c r="E31337" s="136">
        <v>81.742999999999995</v>
      </c>
      <c r="F31337" s="136">
        <v>205.35400000000001</v>
      </c>
      <c r="G31337" s="141" t="s">
        <v>14501</v>
      </c>
      <c r="H31337" s="136">
        <v>447.81</v>
      </c>
      <c r="I31337" s="136">
        <v>3194.68</v>
      </c>
      <c r="J31337" s="141" t="s">
        <v>14641</v>
      </c>
      <c r="K31337" s="136">
        <v>84.132000000000005</v>
      </c>
      <c r="L31337" s="141" t="s">
        <v>14501</v>
      </c>
      <c r="M31337" s="136">
        <v>329.245</v>
      </c>
      <c r="N31337" s="136">
        <v>57.268000000000001</v>
      </c>
      <c r="O31337" s="136">
        <v>190.499</v>
      </c>
      <c r="P31337" s="136">
        <v>6903.5169999999998</v>
      </c>
      <c r="Q31337" s="137">
        <v>0.38645000000000002</v>
      </c>
      <c r="R31337" s="141" t="s">
        <v>14501</v>
      </c>
      <c r="S31337" s="136">
        <v>814.64200000000005</v>
      </c>
    </row>
    <row r="31338" spans="1:19" ht="11.25" thickBot="1" x14ac:dyDescent="0.2">
      <c r="A31338" s="112"/>
    </row>
    <row r="31339" spans="1:19" ht="11.25" thickBot="1" x14ac:dyDescent="0.2">
      <c r="A31339" s="138" t="s">
        <v>364</v>
      </c>
      <c r="B31339" s="112"/>
      <c r="C31339" s="136">
        <v>0</v>
      </c>
      <c r="D31339" s="136">
        <v>0</v>
      </c>
      <c r="E31339" s="136">
        <v>0</v>
      </c>
      <c r="F31339" s="136">
        <v>0</v>
      </c>
      <c r="G31339" s="141" t="s">
        <v>14501</v>
      </c>
      <c r="H31339" s="136">
        <v>0</v>
      </c>
      <c r="I31339" s="136">
        <v>0</v>
      </c>
      <c r="J31339" s="141" t="s">
        <v>14501</v>
      </c>
      <c r="K31339" s="136">
        <v>0</v>
      </c>
      <c r="L31339" s="141" t="s">
        <v>14501</v>
      </c>
      <c r="M31339" s="136">
        <v>0</v>
      </c>
      <c r="N31339" s="136">
        <v>0</v>
      </c>
      <c r="O31339" s="136">
        <v>0</v>
      </c>
      <c r="P31339" s="136">
        <v>0</v>
      </c>
      <c r="Q31339" s="140" t="s">
        <v>3713</v>
      </c>
      <c r="R31339" s="141" t="s">
        <v>14501</v>
      </c>
      <c r="S31339" s="136">
        <v>0</v>
      </c>
    </row>
    <row r="31340" spans="1:19" ht="11.25" thickBot="1" x14ac:dyDescent="0.2">
      <c r="A31340" s="112"/>
    </row>
    <row r="31341" spans="1:19" ht="11.25" thickBot="1" x14ac:dyDescent="0.2">
      <c r="A31341" s="139" t="s">
        <v>366</v>
      </c>
      <c r="B31341" s="112"/>
      <c r="C31341" s="136">
        <v>0</v>
      </c>
      <c r="D31341" s="136">
        <v>0</v>
      </c>
      <c r="E31341" s="136">
        <v>0</v>
      </c>
      <c r="F31341" s="136">
        <v>0</v>
      </c>
      <c r="G31341" s="141" t="s">
        <v>14501</v>
      </c>
      <c r="H31341" s="136">
        <v>0</v>
      </c>
      <c r="I31341" s="136">
        <v>0</v>
      </c>
      <c r="J31341" s="141" t="s">
        <v>14501</v>
      </c>
      <c r="K31341" s="136">
        <v>0</v>
      </c>
      <c r="L31341" s="141" t="s">
        <v>14501</v>
      </c>
      <c r="M31341" s="136">
        <v>0</v>
      </c>
      <c r="N31341" s="136">
        <v>0</v>
      </c>
      <c r="O31341" s="136">
        <v>0</v>
      </c>
      <c r="P31341" s="136">
        <v>0</v>
      </c>
      <c r="Q31341" s="140">
        <v>0</v>
      </c>
      <c r="R31341" s="141" t="s">
        <v>14501</v>
      </c>
      <c r="S31341" s="136">
        <v>0</v>
      </c>
    </row>
    <row r="31342" spans="1:19" ht="11.25" thickBot="1" x14ac:dyDescent="0.2">
      <c r="A31342" s="112"/>
    </row>
    <row r="31343" spans="1:19" ht="11.25" thickBot="1" x14ac:dyDescent="0.2">
      <c r="A31343" s="106" t="s">
        <v>357</v>
      </c>
      <c r="B31343" s="106" t="s">
        <v>358</v>
      </c>
      <c r="C31343" s="146" t="s">
        <v>68</v>
      </c>
      <c r="D31343" s="146" t="s">
        <v>14511</v>
      </c>
    </row>
    <row r="31344" spans="1:19" ht="11.25" thickBot="1" x14ac:dyDescent="0.2">
      <c r="A31344" s="107">
        <v>1</v>
      </c>
      <c r="B31344" s="132">
        <v>0.67011574074074076</v>
      </c>
      <c r="C31344" s="108">
        <v>359.399</v>
      </c>
      <c r="D31344" s="141" t="s">
        <v>14500</v>
      </c>
    </row>
    <row r="31345" spans="1:19" ht="11.25" thickBot="1" x14ac:dyDescent="0.2">
      <c r="A31345" s="112"/>
    </row>
    <row r="31346" spans="1:19" ht="11.25" thickBot="1" x14ac:dyDescent="0.2">
      <c r="A31346" s="135" t="s">
        <v>362</v>
      </c>
      <c r="B31346" s="112"/>
      <c r="C31346" s="136">
        <v>359.399</v>
      </c>
      <c r="D31346" s="141" t="s">
        <v>14501</v>
      </c>
    </row>
    <row r="31347" spans="1:19" ht="11.25" thickBot="1" x14ac:dyDescent="0.2">
      <c r="A31347" s="112"/>
    </row>
    <row r="31348" spans="1:19" ht="11.25" thickBot="1" x14ac:dyDescent="0.2">
      <c r="A31348" s="138" t="s">
        <v>364</v>
      </c>
      <c r="B31348" s="112"/>
      <c r="C31348" s="136">
        <v>0</v>
      </c>
      <c r="D31348" s="141" t="s">
        <v>14501</v>
      </c>
    </row>
    <row r="31349" spans="1:19" ht="11.25" thickBot="1" x14ac:dyDescent="0.2">
      <c r="A31349" s="112"/>
    </row>
    <row r="31350" spans="1:19" ht="11.25" thickBot="1" x14ac:dyDescent="0.2">
      <c r="A31350" s="139" t="s">
        <v>366</v>
      </c>
      <c r="B31350" s="112"/>
      <c r="C31350" s="136">
        <v>0</v>
      </c>
      <c r="D31350" s="141" t="s">
        <v>14501</v>
      </c>
    </row>
    <row r="31351" spans="1:19" ht="10.5" x14ac:dyDescent="0.15">
      <c r="A31351" s="112"/>
    </row>
    <row r="31352" spans="1:19" x14ac:dyDescent="0.15">
      <c r="A31352" s="129"/>
      <c r="B31352" s="86" t="s">
        <v>3458</v>
      </c>
    </row>
    <row r="31353" spans="1:19" ht="9.75" thickBot="1" x14ac:dyDescent="0.2">
      <c r="A31353" s="81" t="s">
        <v>5871</v>
      </c>
    </row>
    <row r="31354" spans="1:19" ht="11.25" thickBot="1" x14ac:dyDescent="0.2">
      <c r="A31354" s="106" t="s">
        <v>357</v>
      </c>
      <c r="B31354" s="106" t="s">
        <v>358</v>
      </c>
      <c r="C31354" s="146" t="s">
        <v>14494</v>
      </c>
      <c r="D31354" s="146" t="s">
        <v>14495</v>
      </c>
      <c r="E31354" s="146" t="s">
        <v>14496</v>
      </c>
      <c r="F31354" s="146" t="s">
        <v>0</v>
      </c>
      <c r="G31354" s="146" t="s">
        <v>1</v>
      </c>
      <c r="H31354" s="146" t="s">
        <v>2</v>
      </c>
      <c r="I31354" s="146" t="s">
        <v>14497</v>
      </c>
      <c r="J31354" s="146" t="s">
        <v>3</v>
      </c>
      <c r="K31354" s="146" t="s">
        <v>14498</v>
      </c>
      <c r="L31354" s="146" t="s">
        <v>7</v>
      </c>
      <c r="M31354" s="146" t="s">
        <v>14499</v>
      </c>
      <c r="N31354" s="146" t="s">
        <v>10</v>
      </c>
      <c r="O31354" s="146" t="s">
        <v>11</v>
      </c>
      <c r="P31354" s="146" t="s">
        <v>12</v>
      </c>
      <c r="Q31354" s="146" t="s">
        <v>13</v>
      </c>
      <c r="R31354" s="146" t="s">
        <v>14</v>
      </c>
      <c r="S31354" s="146" t="s">
        <v>15</v>
      </c>
    </row>
    <row r="31355" spans="1:19" ht="11.25" thickBot="1" x14ac:dyDescent="0.2">
      <c r="A31355" s="107">
        <v>1</v>
      </c>
      <c r="B31355" s="132">
        <v>0.67525462962962957</v>
      </c>
      <c r="C31355" s="141" t="s">
        <v>14500</v>
      </c>
      <c r="D31355" s="141" t="s">
        <v>14500</v>
      </c>
      <c r="E31355" s="108">
        <v>319.40499999999997</v>
      </c>
      <c r="F31355" s="108">
        <v>21403.837</v>
      </c>
      <c r="G31355" s="108">
        <v>50402.12</v>
      </c>
      <c r="H31355" s="108">
        <v>1852.171</v>
      </c>
      <c r="I31355" s="108">
        <v>-43.95</v>
      </c>
      <c r="J31355" s="108">
        <v>887.24199999999996</v>
      </c>
      <c r="K31355" s="108">
        <v>-132.12899999999999</v>
      </c>
      <c r="L31355" s="133">
        <v>0.62617999999999996</v>
      </c>
      <c r="M31355" s="108">
        <v>194.619</v>
      </c>
      <c r="N31355" s="108">
        <v>-52.011000000000003</v>
      </c>
      <c r="O31355" s="108">
        <v>206.94200000000001</v>
      </c>
      <c r="P31355" s="108">
        <v>29697.117999999999</v>
      </c>
      <c r="Q31355" s="108">
        <v>302290.26</v>
      </c>
      <c r="R31355" s="108">
        <v>682.58199999999999</v>
      </c>
      <c r="S31355" s="108">
        <v>1943.223</v>
      </c>
    </row>
    <row r="31356" spans="1:19" ht="11.25" thickBot="1" x14ac:dyDescent="0.2">
      <c r="A31356" s="112"/>
    </row>
    <row r="31357" spans="1:19" ht="11.25" thickBot="1" x14ac:dyDescent="0.2">
      <c r="A31357" s="135" t="s">
        <v>362</v>
      </c>
      <c r="B31357" s="112"/>
      <c r="C31357" s="141" t="s">
        <v>14501</v>
      </c>
      <c r="D31357" s="141" t="s">
        <v>14501</v>
      </c>
      <c r="E31357" s="136">
        <v>319.40499999999997</v>
      </c>
      <c r="F31357" s="136">
        <v>21403.837</v>
      </c>
      <c r="G31357" s="136">
        <v>50402.12</v>
      </c>
      <c r="H31357" s="136">
        <v>1852.171</v>
      </c>
      <c r="I31357" s="136">
        <v>-43.95</v>
      </c>
      <c r="J31357" s="136">
        <v>887.24199999999996</v>
      </c>
      <c r="K31357" s="136">
        <v>-132.12899999999999</v>
      </c>
      <c r="L31357" s="137">
        <v>0.62617999999999996</v>
      </c>
      <c r="M31357" s="136">
        <v>194.619</v>
      </c>
      <c r="N31357" s="136">
        <v>-52.011000000000003</v>
      </c>
      <c r="O31357" s="136">
        <v>206.94200000000001</v>
      </c>
      <c r="P31357" s="136">
        <v>29697.117999999999</v>
      </c>
      <c r="Q31357" s="136">
        <v>302290.26</v>
      </c>
      <c r="R31357" s="136">
        <v>682.58199999999999</v>
      </c>
      <c r="S31357" s="136">
        <v>1943.223</v>
      </c>
    </row>
    <row r="31358" spans="1:19" ht="11.25" thickBot="1" x14ac:dyDescent="0.2">
      <c r="A31358" s="112"/>
    </row>
    <row r="31359" spans="1:19" ht="11.25" thickBot="1" x14ac:dyDescent="0.2">
      <c r="A31359" s="138" t="s">
        <v>364</v>
      </c>
      <c r="B31359" s="112"/>
      <c r="C31359" s="141" t="s">
        <v>14501</v>
      </c>
      <c r="D31359" s="141" t="s">
        <v>14501</v>
      </c>
      <c r="E31359" s="136">
        <v>0</v>
      </c>
      <c r="F31359" s="136">
        <v>0</v>
      </c>
      <c r="G31359" s="136">
        <v>0</v>
      </c>
      <c r="H31359" s="136">
        <v>0</v>
      </c>
      <c r="I31359" s="136">
        <v>0</v>
      </c>
      <c r="J31359" s="136">
        <v>0</v>
      </c>
      <c r="K31359" s="136">
        <v>0</v>
      </c>
      <c r="L31359" s="140" t="s">
        <v>3713</v>
      </c>
      <c r="M31359" s="136">
        <v>0</v>
      </c>
      <c r="N31359" s="136">
        <v>0</v>
      </c>
      <c r="O31359" s="136">
        <v>0</v>
      </c>
      <c r="P31359" s="136">
        <v>0</v>
      </c>
      <c r="Q31359" s="136">
        <v>0</v>
      </c>
      <c r="R31359" s="136">
        <v>0</v>
      </c>
      <c r="S31359" s="136">
        <v>0</v>
      </c>
    </row>
    <row r="31360" spans="1:19" ht="11.25" thickBot="1" x14ac:dyDescent="0.2">
      <c r="A31360" s="112"/>
    </row>
    <row r="31361" spans="1:19" ht="11.25" thickBot="1" x14ac:dyDescent="0.2">
      <c r="A31361" s="139" t="s">
        <v>366</v>
      </c>
      <c r="B31361" s="112"/>
      <c r="C31361" s="141" t="s">
        <v>14501</v>
      </c>
      <c r="D31361" s="141" t="s">
        <v>14501</v>
      </c>
      <c r="E31361" s="136">
        <v>0</v>
      </c>
      <c r="F31361" s="136">
        <v>0</v>
      </c>
      <c r="G31361" s="136">
        <v>0</v>
      </c>
      <c r="H31361" s="136">
        <v>0</v>
      </c>
      <c r="I31361" s="136">
        <v>0</v>
      </c>
      <c r="J31361" s="136">
        <v>0</v>
      </c>
      <c r="K31361" s="136">
        <v>0</v>
      </c>
      <c r="L31361" s="140">
        <v>0</v>
      </c>
      <c r="M31361" s="136">
        <v>0</v>
      </c>
      <c r="N31361" s="136">
        <v>0</v>
      </c>
      <c r="O31361" s="136">
        <v>0</v>
      </c>
      <c r="P31361" s="136">
        <v>0</v>
      </c>
      <c r="Q31361" s="136">
        <v>0</v>
      </c>
      <c r="R31361" s="136">
        <v>0</v>
      </c>
      <c r="S31361" s="136">
        <v>0</v>
      </c>
    </row>
    <row r="31362" spans="1:19" ht="11.25" thickBot="1" x14ac:dyDescent="0.2">
      <c r="A31362" s="112"/>
    </row>
    <row r="31363" spans="1:19" ht="11.25" thickBot="1" x14ac:dyDescent="0.2">
      <c r="A31363" s="106" t="s">
        <v>357</v>
      </c>
      <c r="B31363" s="106" t="s">
        <v>358</v>
      </c>
      <c r="C31363" s="146" t="s">
        <v>16</v>
      </c>
      <c r="D31363" s="146" t="s">
        <v>14502</v>
      </c>
      <c r="E31363" s="146" t="s">
        <v>14503</v>
      </c>
      <c r="F31363" s="146" t="s">
        <v>20</v>
      </c>
      <c r="G31363" s="146" t="s">
        <v>21</v>
      </c>
      <c r="H31363" s="146" t="s">
        <v>22</v>
      </c>
      <c r="I31363" s="146" t="s">
        <v>23</v>
      </c>
      <c r="J31363" s="146" t="s">
        <v>24</v>
      </c>
      <c r="K31363" s="146" t="s">
        <v>26</v>
      </c>
      <c r="L31363" s="146" t="s">
        <v>14504</v>
      </c>
      <c r="M31363" s="146" t="s">
        <v>27</v>
      </c>
      <c r="N31363" s="146" t="s">
        <v>28</v>
      </c>
      <c r="O31363" s="146" t="s">
        <v>29</v>
      </c>
      <c r="P31363" s="146" t="s">
        <v>30</v>
      </c>
      <c r="Q31363" s="146" t="s">
        <v>14505</v>
      </c>
      <c r="R31363" s="146" t="s">
        <v>32</v>
      </c>
      <c r="S31363" s="146" t="s">
        <v>33</v>
      </c>
    </row>
    <row r="31364" spans="1:19" ht="11.25" thickBot="1" x14ac:dyDescent="0.2">
      <c r="A31364" s="107">
        <v>1</v>
      </c>
      <c r="B31364" s="132">
        <v>0.67525462962962957</v>
      </c>
      <c r="C31364" s="108">
        <v>11885.489</v>
      </c>
      <c r="D31364" s="108">
        <v>2575.346</v>
      </c>
      <c r="E31364" s="108">
        <v>212.70099999999999</v>
      </c>
      <c r="F31364" s="133">
        <v>0.47455999999999998</v>
      </c>
      <c r="G31364" s="141" t="s">
        <v>14717</v>
      </c>
      <c r="H31364" s="108">
        <v>285.13099999999997</v>
      </c>
      <c r="I31364" s="108">
        <v>6105.6369999999997</v>
      </c>
      <c r="J31364" s="108">
        <v>64041.258000000002</v>
      </c>
      <c r="K31364" s="133">
        <v>0.53681000000000001</v>
      </c>
      <c r="L31364" s="108">
        <v>465.04700000000003</v>
      </c>
      <c r="M31364" s="108">
        <v>141.52099999999999</v>
      </c>
      <c r="N31364" s="108">
        <v>349.26400000000001</v>
      </c>
      <c r="O31364" s="141" t="s">
        <v>14500</v>
      </c>
      <c r="P31364" s="141" t="s">
        <v>14500</v>
      </c>
      <c r="Q31364" s="108">
        <v>-376.81900000000002</v>
      </c>
      <c r="R31364" s="108">
        <v>-7.4859999999999998</v>
      </c>
      <c r="S31364" s="108">
        <v>118.05800000000001</v>
      </c>
    </row>
    <row r="31365" spans="1:19" ht="11.25" thickBot="1" x14ac:dyDescent="0.2">
      <c r="A31365" s="112"/>
    </row>
    <row r="31366" spans="1:19" ht="11.25" thickBot="1" x14ac:dyDescent="0.2">
      <c r="A31366" s="135" t="s">
        <v>362</v>
      </c>
      <c r="B31366" s="112"/>
      <c r="C31366" s="136">
        <v>11885.489</v>
      </c>
      <c r="D31366" s="136">
        <v>2575.346</v>
      </c>
      <c r="E31366" s="136">
        <v>212.70099999999999</v>
      </c>
      <c r="F31366" s="137">
        <v>0.47455999999999998</v>
      </c>
      <c r="G31366" s="141" t="s">
        <v>14718</v>
      </c>
      <c r="H31366" s="136">
        <v>285.13099999999997</v>
      </c>
      <c r="I31366" s="136">
        <v>6105.6369999999997</v>
      </c>
      <c r="J31366" s="136">
        <v>64041.258000000002</v>
      </c>
      <c r="K31366" s="137">
        <v>0.53681000000000001</v>
      </c>
      <c r="L31366" s="136">
        <v>465.04700000000003</v>
      </c>
      <c r="M31366" s="136">
        <v>141.52099999999999</v>
      </c>
      <c r="N31366" s="136">
        <v>349.26400000000001</v>
      </c>
      <c r="O31366" s="141" t="s">
        <v>14501</v>
      </c>
      <c r="P31366" s="141" t="s">
        <v>14501</v>
      </c>
      <c r="Q31366" s="136">
        <v>-376.81900000000002</v>
      </c>
      <c r="R31366" s="136">
        <v>-7.4859999999999998</v>
      </c>
      <c r="S31366" s="136">
        <v>118.05800000000001</v>
      </c>
    </row>
    <row r="31367" spans="1:19" ht="11.25" thickBot="1" x14ac:dyDescent="0.2">
      <c r="A31367" s="112"/>
    </row>
    <row r="31368" spans="1:19" ht="11.25" thickBot="1" x14ac:dyDescent="0.2">
      <c r="A31368" s="138" t="s">
        <v>364</v>
      </c>
      <c r="B31368" s="112"/>
      <c r="C31368" s="136">
        <v>0</v>
      </c>
      <c r="D31368" s="136">
        <v>0</v>
      </c>
      <c r="E31368" s="136">
        <v>0</v>
      </c>
      <c r="F31368" s="140" t="s">
        <v>3713</v>
      </c>
      <c r="G31368" s="141" t="s">
        <v>14501</v>
      </c>
      <c r="H31368" s="136">
        <v>0</v>
      </c>
      <c r="I31368" s="136">
        <v>0</v>
      </c>
      <c r="J31368" s="136">
        <v>0</v>
      </c>
      <c r="K31368" s="140" t="s">
        <v>3713</v>
      </c>
      <c r="L31368" s="136">
        <v>0</v>
      </c>
      <c r="M31368" s="136">
        <v>0</v>
      </c>
      <c r="N31368" s="136">
        <v>0</v>
      </c>
      <c r="O31368" s="141" t="s">
        <v>14501</v>
      </c>
      <c r="P31368" s="141" t="s">
        <v>14501</v>
      </c>
      <c r="Q31368" s="136">
        <v>0</v>
      </c>
      <c r="R31368" s="136">
        <v>0</v>
      </c>
      <c r="S31368" s="136">
        <v>0</v>
      </c>
    </row>
    <row r="31369" spans="1:19" ht="11.25" thickBot="1" x14ac:dyDescent="0.2">
      <c r="A31369" s="112"/>
    </row>
    <row r="31370" spans="1:19" ht="11.25" thickBot="1" x14ac:dyDescent="0.2">
      <c r="A31370" s="139" t="s">
        <v>366</v>
      </c>
      <c r="B31370" s="112"/>
      <c r="C31370" s="136">
        <v>0</v>
      </c>
      <c r="D31370" s="136">
        <v>0</v>
      </c>
      <c r="E31370" s="136">
        <v>0</v>
      </c>
      <c r="F31370" s="140">
        <v>0</v>
      </c>
      <c r="G31370" s="141" t="s">
        <v>14501</v>
      </c>
      <c r="H31370" s="136">
        <v>0</v>
      </c>
      <c r="I31370" s="136">
        <v>0</v>
      </c>
      <c r="J31370" s="136">
        <v>0</v>
      </c>
      <c r="K31370" s="140">
        <v>0</v>
      </c>
      <c r="L31370" s="136">
        <v>0</v>
      </c>
      <c r="M31370" s="136">
        <v>0</v>
      </c>
      <c r="N31370" s="136">
        <v>0</v>
      </c>
      <c r="O31370" s="141" t="s">
        <v>14501</v>
      </c>
      <c r="P31370" s="141" t="s">
        <v>14501</v>
      </c>
      <c r="Q31370" s="136">
        <v>0</v>
      </c>
      <c r="R31370" s="136">
        <v>0</v>
      </c>
      <c r="S31370" s="136">
        <v>0</v>
      </c>
    </row>
    <row r="31371" spans="1:19" ht="11.25" thickBot="1" x14ac:dyDescent="0.2">
      <c r="A31371" s="112"/>
    </row>
    <row r="31372" spans="1:19" ht="11.25" thickBot="1" x14ac:dyDescent="0.2">
      <c r="A31372" s="106" t="s">
        <v>357</v>
      </c>
      <c r="B31372" s="106" t="s">
        <v>358</v>
      </c>
      <c r="C31372" s="146" t="s">
        <v>35</v>
      </c>
      <c r="D31372" s="146" t="s">
        <v>36</v>
      </c>
      <c r="E31372" s="146" t="s">
        <v>14506</v>
      </c>
      <c r="F31372" s="146" t="s">
        <v>38</v>
      </c>
      <c r="G31372" s="146" t="s">
        <v>39</v>
      </c>
      <c r="H31372" s="146" t="s">
        <v>41</v>
      </c>
      <c r="I31372" s="146" t="s">
        <v>42</v>
      </c>
      <c r="J31372" s="146" t="s">
        <v>43</v>
      </c>
      <c r="K31372" s="146" t="s">
        <v>44</v>
      </c>
      <c r="L31372" s="146" t="s">
        <v>45</v>
      </c>
      <c r="M31372" s="146" t="s">
        <v>46</v>
      </c>
      <c r="N31372" s="146" t="s">
        <v>47</v>
      </c>
      <c r="O31372" s="146" t="s">
        <v>48</v>
      </c>
      <c r="P31372" s="146" t="s">
        <v>49</v>
      </c>
      <c r="Q31372" s="146" t="s">
        <v>50</v>
      </c>
      <c r="R31372" s="146" t="s">
        <v>51</v>
      </c>
      <c r="S31372" s="146" t="s">
        <v>52</v>
      </c>
    </row>
    <row r="31373" spans="1:19" ht="11.25" thickBot="1" x14ac:dyDescent="0.2">
      <c r="A31373" s="107">
        <v>1</v>
      </c>
      <c r="B31373" s="132">
        <v>0.67525462962962957</v>
      </c>
      <c r="C31373" s="133">
        <v>0.46026</v>
      </c>
      <c r="D31373" s="108">
        <v>364.68099999999998</v>
      </c>
      <c r="E31373" s="108">
        <v>73.447999999999993</v>
      </c>
      <c r="F31373" s="141" t="s">
        <v>14500</v>
      </c>
      <c r="G31373" s="108">
        <v>431.41</v>
      </c>
      <c r="H31373" s="108">
        <v>71158.98</v>
      </c>
      <c r="I31373" s="108">
        <v>1657.989</v>
      </c>
      <c r="J31373" s="108">
        <v>6193.91</v>
      </c>
      <c r="K31373" s="108">
        <v>1306.6790000000001</v>
      </c>
      <c r="L31373" s="108">
        <v>1042.8579999999999</v>
      </c>
      <c r="M31373" s="108">
        <v>324.52699999999999</v>
      </c>
      <c r="N31373" s="108">
        <v>78.91</v>
      </c>
      <c r="O31373" s="108">
        <v>530.62300000000005</v>
      </c>
      <c r="P31373" s="108">
        <v>299.75400000000002</v>
      </c>
      <c r="Q31373" s="108">
        <v>564.32299999999998</v>
      </c>
      <c r="R31373" s="108">
        <v>269.86099999999999</v>
      </c>
      <c r="S31373" s="108">
        <v>253.52799999999999</v>
      </c>
    </row>
    <row r="31374" spans="1:19" ht="11.25" thickBot="1" x14ac:dyDescent="0.2">
      <c r="A31374" s="112"/>
    </row>
    <row r="31375" spans="1:19" ht="11.25" thickBot="1" x14ac:dyDescent="0.2">
      <c r="A31375" s="135" t="s">
        <v>362</v>
      </c>
      <c r="B31375" s="112"/>
      <c r="C31375" s="137">
        <v>0.46026</v>
      </c>
      <c r="D31375" s="136">
        <v>364.68099999999998</v>
      </c>
      <c r="E31375" s="136">
        <v>73.447999999999993</v>
      </c>
      <c r="F31375" s="141" t="s">
        <v>14501</v>
      </c>
      <c r="G31375" s="136">
        <v>431.41</v>
      </c>
      <c r="H31375" s="136">
        <v>71158.98</v>
      </c>
      <c r="I31375" s="136">
        <v>1657.989</v>
      </c>
      <c r="J31375" s="136">
        <v>6193.91</v>
      </c>
      <c r="K31375" s="136">
        <v>1306.6790000000001</v>
      </c>
      <c r="L31375" s="136">
        <v>1042.8579999999999</v>
      </c>
      <c r="M31375" s="136">
        <v>324.52699999999999</v>
      </c>
      <c r="N31375" s="136">
        <v>78.91</v>
      </c>
      <c r="O31375" s="136">
        <v>530.62300000000005</v>
      </c>
      <c r="P31375" s="136">
        <v>299.75400000000002</v>
      </c>
      <c r="Q31375" s="136">
        <v>564.32299999999998</v>
      </c>
      <c r="R31375" s="136">
        <v>269.86099999999999</v>
      </c>
      <c r="S31375" s="136">
        <v>253.52799999999999</v>
      </c>
    </row>
    <row r="31376" spans="1:19" ht="11.25" thickBot="1" x14ac:dyDescent="0.2">
      <c r="A31376" s="112"/>
    </row>
    <row r="31377" spans="1:19" ht="11.25" thickBot="1" x14ac:dyDescent="0.2">
      <c r="A31377" s="138" t="s">
        <v>364</v>
      </c>
      <c r="B31377" s="112"/>
      <c r="C31377" s="140" t="s">
        <v>3713</v>
      </c>
      <c r="D31377" s="136">
        <v>0</v>
      </c>
      <c r="E31377" s="136">
        <v>0</v>
      </c>
      <c r="F31377" s="141" t="s">
        <v>14501</v>
      </c>
      <c r="G31377" s="136">
        <v>0</v>
      </c>
      <c r="H31377" s="136">
        <v>0</v>
      </c>
      <c r="I31377" s="136">
        <v>0</v>
      </c>
      <c r="J31377" s="136">
        <v>0</v>
      </c>
      <c r="K31377" s="136">
        <v>0</v>
      </c>
      <c r="L31377" s="136">
        <v>0</v>
      </c>
      <c r="M31377" s="136">
        <v>0</v>
      </c>
      <c r="N31377" s="136">
        <v>0</v>
      </c>
      <c r="O31377" s="136">
        <v>0</v>
      </c>
      <c r="P31377" s="136">
        <v>0</v>
      </c>
      <c r="Q31377" s="136">
        <v>0</v>
      </c>
      <c r="R31377" s="136">
        <v>0</v>
      </c>
      <c r="S31377" s="136">
        <v>0</v>
      </c>
    </row>
    <row r="31378" spans="1:19" ht="11.25" thickBot="1" x14ac:dyDescent="0.2">
      <c r="A31378" s="112"/>
    </row>
    <row r="31379" spans="1:19" ht="11.25" thickBot="1" x14ac:dyDescent="0.2">
      <c r="A31379" s="139" t="s">
        <v>366</v>
      </c>
      <c r="B31379" s="112"/>
      <c r="C31379" s="140">
        <v>0</v>
      </c>
      <c r="D31379" s="136">
        <v>0</v>
      </c>
      <c r="E31379" s="136">
        <v>0</v>
      </c>
      <c r="F31379" s="141" t="s">
        <v>14501</v>
      </c>
      <c r="G31379" s="136">
        <v>0</v>
      </c>
      <c r="H31379" s="136">
        <v>0</v>
      </c>
      <c r="I31379" s="136">
        <v>0</v>
      </c>
      <c r="J31379" s="136">
        <v>0</v>
      </c>
      <c r="K31379" s="136">
        <v>0</v>
      </c>
      <c r="L31379" s="136">
        <v>0</v>
      </c>
      <c r="M31379" s="136">
        <v>0</v>
      </c>
      <c r="N31379" s="136">
        <v>0</v>
      </c>
      <c r="O31379" s="136">
        <v>0</v>
      </c>
      <c r="P31379" s="136">
        <v>0</v>
      </c>
      <c r="Q31379" s="136">
        <v>0</v>
      </c>
      <c r="R31379" s="136">
        <v>0</v>
      </c>
      <c r="S31379" s="136">
        <v>0</v>
      </c>
    </row>
    <row r="31380" spans="1:19" ht="11.25" thickBot="1" x14ac:dyDescent="0.2">
      <c r="A31380" s="112"/>
    </row>
    <row r="31381" spans="1:19" ht="11.25" thickBot="1" x14ac:dyDescent="0.2">
      <c r="A31381" s="106" t="s">
        <v>357</v>
      </c>
      <c r="B31381" s="106" t="s">
        <v>358</v>
      </c>
      <c r="C31381" s="146" t="s">
        <v>53</v>
      </c>
      <c r="D31381" s="146" t="s">
        <v>54</v>
      </c>
      <c r="E31381" s="146" t="s">
        <v>55</v>
      </c>
      <c r="F31381" s="146" t="s">
        <v>56</v>
      </c>
      <c r="G31381" s="146" t="s">
        <v>14507</v>
      </c>
      <c r="H31381" s="146" t="s">
        <v>57</v>
      </c>
      <c r="I31381" s="146" t="s">
        <v>59</v>
      </c>
      <c r="J31381" s="146" t="s">
        <v>14508</v>
      </c>
      <c r="K31381" s="146" t="s">
        <v>60</v>
      </c>
      <c r="L31381" s="146" t="s">
        <v>61</v>
      </c>
      <c r="M31381" s="146" t="s">
        <v>62</v>
      </c>
      <c r="N31381" s="146" t="s">
        <v>14509</v>
      </c>
      <c r="O31381" s="146" t="s">
        <v>63</v>
      </c>
      <c r="P31381" s="146" t="s">
        <v>64</v>
      </c>
      <c r="Q31381" s="146" t="s">
        <v>66</v>
      </c>
      <c r="R31381" s="146" t="s">
        <v>14510</v>
      </c>
      <c r="S31381" s="146" t="s">
        <v>67</v>
      </c>
    </row>
    <row r="31382" spans="1:19" ht="11.25" thickBot="1" x14ac:dyDescent="0.2">
      <c r="A31382" s="107">
        <v>1</v>
      </c>
      <c r="B31382" s="132">
        <v>0.67525462962962957</v>
      </c>
      <c r="C31382" s="108">
        <v>102.051</v>
      </c>
      <c r="D31382" s="108">
        <v>82.153000000000006</v>
      </c>
      <c r="E31382" s="108">
        <v>183.7</v>
      </c>
      <c r="F31382" s="108">
        <v>103.971</v>
      </c>
      <c r="G31382" s="108">
        <v>179.334</v>
      </c>
      <c r="H31382" s="108">
        <v>792.02099999999996</v>
      </c>
      <c r="I31382" s="108">
        <v>2259.1060000000002</v>
      </c>
      <c r="J31382" s="141" t="s">
        <v>14639</v>
      </c>
      <c r="K31382" s="141" t="s">
        <v>14500</v>
      </c>
      <c r="L31382" s="141" t="s">
        <v>14500</v>
      </c>
      <c r="M31382" s="108">
        <v>360.08600000000001</v>
      </c>
      <c r="N31382" s="108">
        <v>2.331</v>
      </c>
      <c r="O31382" s="108">
        <v>292.62</v>
      </c>
      <c r="P31382" s="108">
        <v>11903.522000000001</v>
      </c>
      <c r="Q31382" s="133">
        <v>0.37678</v>
      </c>
      <c r="R31382" s="141" t="s">
        <v>14500</v>
      </c>
      <c r="S31382" s="108">
        <v>1818.5719999999999</v>
      </c>
    </row>
    <row r="31383" spans="1:19" ht="11.25" thickBot="1" x14ac:dyDescent="0.2">
      <c r="A31383" s="112"/>
    </row>
    <row r="31384" spans="1:19" ht="11.25" thickBot="1" x14ac:dyDescent="0.2">
      <c r="A31384" s="135" t="s">
        <v>362</v>
      </c>
      <c r="B31384" s="112"/>
      <c r="C31384" s="136">
        <v>102.051</v>
      </c>
      <c r="D31384" s="136">
        <v>82.153000000000006</v>
      </c>
      <c r="E31384" s="136">
        <v>183.7</v>
      </c>
      <c r="F31384" s="136">
        <v>103.971</v>
      </c>
      <c r="G31384" s="136">
        <v>179.334</v>
      </c>
      <c r="H31384" s="136">
        <v>792.02099999999996</v>
      </c>
      <c r="I31384" s="136">
        <v>2259.1060000000002</v>
      </c>
      <c r="J31384" s="141" t="s">
        <v>14641</v>
      </c>
      <c r="K31384" s="141" t="s">
        <v>14501</v>
      </c>
      <c r="L31384" s="141" t="s">
        <v>14501</v>
      </c>
      <c r="M31384" s="136">
        <v>360.08600000000001</v>
      </c>
      <c r="N31384" s="136">
        <v>2.331</v>
      </c>
      <c r="O31384" s="136">
        <v>292.62</v>
      </c>
      <c r="P31384" s="136">
        <v>11903.522000000001</v>
      </c>
      <c r="Q31384" s="137">
        <v>0.37678</v>
      </c>
      <c r="R31384" s="141" t="s">
        <v>14501</v>
      </c>
      <c r="S31384" s="136">
        <v>1818.5719999999999</v>
      </c>
    </row>
    <row r="31385" spans="1:19" ht="11.25" thickBot="1" x14ac:dyDescent="0.2">
      <c r="A31385" s="112"/>
    </row>
    <row r="31386" spans="1:19" ht="11.25" thickBot="1" x14ac:dyDescent="0.2">
      <c r="A31386" s="138" t="s">
        <v>364</v>
      </c>
      <c r="B31386" s="112"/>
      <c r="C31386" s="136">
        <v>0</v>
      </c>
      <c r="D31386" s="136">
        <v>0</v>
      </c>
      <c r="E31386" s="136">
        <v>0</v>
      </c>
      <c r="F31386" s="136">
        <v>0</v>
      </c>
      <c r="G31386" s="136">
        <v>0</v>
      </c>
      <c r="H31386" s="136">
        <v>0</v>
      </c>
      <c r="I31386" s="136">
        <v>0</v>
      </c>
      <c r="J31386" s="141" t="s">
        <v>14501</v>
      </c>
      <c r="K31386" s="141" t="s">
        <v>14501</v>
      </c>
      <c r="L31386" s="141" t="s">
        <v>14501</v>
      </c>
      <c r="M31386" s="136">
        <v>0</v>
      </c>
      <c r="N31386" s="136">
        <v>0</v>
      </c>
      <c r="O31386" s="136">
        <v>0</v>
      </c>
      <c r="P31386" s="136">
        <v>0</v>
      </c>
      <c r="Q31386" s="140" t="s">
        <v>3713</v>
      </c>
      <c r="R31386" s="141" t="s">
        <v>14501</v>
      </c>
      <c r="S31386" s="136">
        <v>0</v>
      </c>
    </row>
    <row r="31387" spans="1:19" ht="11.25" thickBot="1" x14ac:dyDescent="0.2">
      <c r="A31387" s="112"/>
    </row>
    <row r="31388" spans="1:19" ht="11.25" thickBot="1" x14ac:dyDescent="0.2">
      <c r="A31388" s="139" t="s">
        <v>366</v>
      </c>
      <c r="B31388" s="112"/>
      <c r="C31388" s="136">
        <v>0</v>
      </c>
      <c r="D31388" s="136">
        <v>0</v>
      </c>
      <c r="E31388" s="136">
        <v>0</v>
      </c>
      <c r="F31388" s="136">
        <v>0</v>
      </c>
      <c r="G31388" s="136">
        <v>0</v>
      </c>
      <c r="H31388" s="136">
        <v>0</v>
      </c>
      <c r="I31388" s="136">
        <v>0</v>
      </c>
      <c r="J31388" s="141" t="s">
        <v>14501</v>
      </c>
      <c r="K31388" s="141" t="s">
        <v>14501</v>
      </c>
      <c r="L31388" s="141" t="s">
        <v>14501</v>
      </c>
      <c r="M31388" s="136">
        <v>0</v>
      </c>
      <c r="N31388" s="136">
        <v>0</v>
      </c>
      <c r="O31388" s="136">
        <v>0</v>
      </c>
      <c r="P31388" s="136">
        <v>0</v>
      </c>
      <c r="Q31388" s="140">
        <v>0</v>
      </c>
      <c r="R31388" s="141" t="s">
        <v>14501</v>
      </c>
      <c r="S31388" s="136">
        <v>0</v>
      </c>
    </row>
    <row r="31389" spans="1:19" ht="11.25" thickBot="1" x14ac:dyDescent="0.2">
      <c r="A31389" s="112"/>
    </row>
    <row r="31390" spans="1:19" ht="11.25" thickBot="1" x14ac:dyDescent="0.2">
      <c r="A31390" s="106" t="s">
        <v>357</v>
      </c>
      <c r="B31390" s="106" t="s">
        <v>358</v>
      </c>
      <c r="C31390" s="146" t="s">
        <v>68</v>
      </c>
      <c r="D31390" s="146" t="s">
        <v>14511</v>
      </c>
    </row>
    <row r="31391" spans="1:19" ht="11.25" thickBot="1" x14ac:dyDescent="0.2">
      <c r="A31391" s="107">
        <v>1</v>
      </c>
      <c r="B31391" s="132">
        <v>0.67525462962962957</v>
      </c>
      <c r="C31391" s="108">
        <v>821.50099999999998</v>
      </c>
      <c r="D31391" s="141" t="s">
        <v>14500</v>
      </c>
    </row>
    <row r="31392" spans="1:19" ht="11.25" thickBot="1" x14ac:dyDescent="0.2">
      <c r="A31392" s="112"/>
    </row>
    <row r="31393" spans="1:19" ht="11.25" thickBot="1" x14ac:dyDescent="0.2">
      <c r="A31393" s="135" t="s">
        <v>362</v>
      </c>
      <c r="B31393" s="112"/>
      <c r="C31393" s="136">
        <v>821.50099999999998</v>
      </c>
      <c r="D31393" s="141" t="s">
        <v>14501</v>
      </c>
    </row>
    <row r="31394" spans="1:19" ht="11.25" thickBot="1" x14ac:dyDescent="0.2">
      <c r="A31394" s="112"/>
    </row>
    <row r="31395" spans="1:19" ht="11.25" thickBot="1" x14ac:dyDescent="0.2">
      <c r="A31395" s="138" t="s">
        <v>364</v>
      </c>
      <c r="B31395" s="112"/>
      <c r="C31395" s="136">
        <v>0</v>
      </c>
      <c r="D31395" s="141" t="s">
        <v>14501</v>
      </c>
    </row>
    <row r="31396" spans="1:19" ht="11.25" thickBot="1" x14ac:dyDescent="0.2">
      <c r="A31396" s="112"/>
    </row>
    <row r="31397" spans="1:19" ht="11.25" thickBot="1" x14ac:dyDescent="0.2">
      <c r="A31397" s="139" t="s">
        <v>366</v>
      </c>
      <c r="B31397" s="112"/>
      <c r="C31397" s="136">
        <v>0</v>
      </c>
      <c r="D31397" s="141" t="s">
        <v>14501</v>
      </c>
    </row>
    <row r="31398" spans="1:19" ht="10.5" x14ac:dyDescent="0.15">
      <c r="A31398" s="112"/>
    </row>
    <row r="31399" spans="1:19" x14ac:dyDescent="0.15">
      <c r="A31399" s="129"/>
      <c r="B31399" s="86" t="s">
        <v>3524</v>
      </c>
    </row>
    <row r="31400" spans="1:19" ht="9.75" thickBot="1" x14ac:dyDescent="0.2">
      <c r="A31400" s="81" t="s">
        <v>5871</v>
      </c>
    </row>
    <row r="31401" spans="1:19" ht="11.25" thickBot="1" x14ac:dyDescent="0.2">
      <c r="A31401" s="106" t="s">
        <v>357</v>
      </c>
      <c r="B31401" s="106" t="s">
        <v>358</v>
      </c>
      <c r="C31401" s="146" t="s">
        <v>14494</v>
      </c>
      <c r="D31401" s="146" t="s">
        <v>14495</v>
      </c>
      <c r="E31401" s="146" t="s">
        <v>14496</v>
      </c>
      <c r="F31401" s="146" t="s">
        <v>0</v>
      </c>
      <c r="G31401" s="146" t="s">
        <v>1</v>
      </c>
      <c r="H31401" s="146" t="s">
        <v>2</v>
      </c>
      <c r="I31401" s="146" t="s">
        <v>14497</v>
      </c>
      <c r="J31401" s="146" t="s">
        <v>3</v>
      </c>
      <c r="K31401" s="146" t="s">
        <v>14498</v>
      </c>
      <c r="L31401" s="146" t="s">
        <v>7</v>
      </c>
      <c r="M31401" s="146" t="s">
        <v>14499</v>
      </c>
      <c r="N31401" s="146" t="s">
        <v>10</v>
      </c>
      <c r="O31401" s="146" t="s">
        <v>11</v>
      </c>
      <c r="P31401" s="146" t="s">
        <v>12</v>
      </c>
      <c r="Q31401" s="146" t="s">
        <v>13</v>
      </c>
      <c r="R31401" s="146" t="s">
        <v>14</v>
      </c>
      <c r="S31401" s="146" t="s">
        <v>15</v>
      </c>
    </row>
    <row r="31402" spans="1:19" ht="11.25" thickBot="1" x14ac:dyDescent="0.2">
      <c r="A31402" s="107">
        <v>1</v>
      </c>
      <c r="B31402" s="132">
        <v>0.68040509259259263</v>
      </c>
      <c r="C31402" s="108">
        <v>52.588999999999999</v>
      </c>
      <c r="D31402" s="141" t="s">
        <v>14500</v>
      </c>
      <c r="E31402" s="108">
        <v>277.55700000000002</v>
      </c>
      <c r="F31402" s="108">
        <v>14543.694</v>
      </c>
      <c r="G31402" s="108">
        <v>52337.976000000002</v>
      </c>
      <c r="H31402" s="108">
        <v>2687.018</v>
      </c>
      <c r="I31402" s="108">
        <v>-184.75299999999999</v>
      </c>
      <c r="J31402" s="108">
        <v>736.26199999999994</v>
      </c>
      <c r="K31402" s="108">
        <v>-51.273000000000003</v>
      </c>
      <c r="L31402" s="133">
        <v>0.63385000000000002</v>
      </c>
      <c r="M31402" s="108">
        <v>237.547</v>
      </c>
      <c r="N31402" s="108">
        <v>164.21600000000001</v>
      </c>
      <c r="O31402" s="108">
        <v>315.53699999999998</v>
      </c>
      <c r="P31402" s="108">
        <v>34071.131000000001</v>
      </c>
      <c r="Q31402" s="108">
        <v>390634.65</v>
      </c>
      <c r="R31402" s="108">
        <v>293</v>
      </c>
      <c r="S31402" s="108">
        <v>1092.066</v>
      </c>
    </row>
    <row r="31403" spans="1:19" ht="11.25" thickBot="1" x14ac:dyDescent="0.2">
      <c r="A31403" s="112"/>
    </row>
    <row r="31404" spans="1:19" ht="11.25" thickBot="1" x14ac:dyDescent="0.2">
      <c r="A31404" s="135" t="s">
        <v>362</v>
      </c>
      <c r="B31404" s="112"/>
      <c r="C31404" s="136">
        <v>52.588999999999999</v>
      </c>
      <c r="D31404" s="141" t="s">
        <v>14501</v>
      </c>
      <c r="E31404" s="136">
        <v>277.55700000000002</v>
      </c>
      <c r="F31404" s="136">
        <v>14543.694</v>
      </c>
      <c r="G31404" s="136">
        <v>52337.976000000002</v>
      </c>
      <c r="H31404" s="136">
        <v>2687.018</v>
      </c>
      <c r="I31404" s="136">
        <v>-184.75299999999999</v>
      </c>
      <c r="J31404" s="136">
        <v>736.26199999999994</v>
      </c>
      <c r="K31404" s="136">
        <v>-51.273000000000003</v>
      </c>
      <c r="L31404" s="137">
        <v>0.63385000000000002</v>
      </c>
      <c r="M31404" s="136">
        <v>237.547</v>
      </c>
      <c r="N31404" s="136">
        <v>164.21600000000001</v>
      </c>
      <c r="O31404" s="136">
        <v>315.53699999999998</v>
      </c>
      <c r="P31404" s="136">
        <v>34071.131000000001</v>
      </c>
      <c r="Q31404" s="136">
        <v>390634.65</v>
      </c>
      <c r="R31404" s="136">
        <v>293</v>
      </c>
      <c r="S31404" s="136">
        <v>1092.066</v>
      </c>
    </row>
    <row r="31405" spans="1:19" ht="11.25" thickBot="1" x14ac:dyDescent="0.2">
      <c r="A31405" s="112"/>
    </row>
    <row r="31406" spans="1:19" ht="11.25" thickBot="1" x14ac:dyDescent="0.2">
      <c r="A31406" s="138" t="s">
        <v>364</v>
      </c>
      <c r="B31406" s="112"/>
      <c r="C31406" s="136">
        <v>0</v>
      </c>
      <c r="D31406" s="141" t="s">
        <v>14501</v>
      </c>
      <c r="E31406" s="136">
        <v>0</v>
      </c>
      <c r="F31406" s="136">
        <v>0</v>
      </c>
      <c r="G31406" s="136">
        <v>0</v>
      </c>
      <c r="H31406" s="136">
        <v>0</v>
      </c>
      <c r="I31406" s="136">
        <v>0</v>
      </c>
      <c r="J31406" s="136">
        <v>0</v>
      </c>
      <c r="K31406" s="136">
        <v>0</v>
      </c>
      <c r="L31406" s="140" t="s">
        <v>3713</v>
      </c>
      <c r="M31406" s="136">
        <v>0</v>
      </c>
      <c r="N31406" s="136">
        <v>0</v>
      </c>
      <c r="O31406" s="136">
        <v>0</v>
      </c>
      <c r="P31406" s="136">
        <v>0</v>
      </c>
      <c r="Q31406" s="136">
        <v>0</v>
      </c>
      <c r="R31406" s="136">
        <v>0</v>
      </c>
      <c r="S31406" s="136">
        <v>0</v>
      </c>
    </row>
    <row r="31407" spans="1:19" ht="11.25" thickBot="1" x14ac:dyDescent="0.2">
      <c r="A31407" s="112"/>
    </row>
    <row r="31408" spans="1:19" ht="11.25" thickBot="1" x14ac:dyDescent="0.2">
      <c r="A31408" s="139" t="s">
        <v>366</v>
      </c>
      <c r="B31408" s="112"/>
      <c r="C31408" s="136">
        <v>0</v>
      </c>
      <c r="D31408" s="141" t="s">
        <v>14501</v>
      </c>
      <c r="E31408" s="136">
        <v>0</v>
      </c>
      <c r="F31408" s="136">
        <v>0</v>
      </c>
      <c r="G31408" s="136">
        <v>0</v>
      </c>
      <c r="H31408" s="136">
        <v>0</v>
      </c>
      <c r="I31408" s="136">
        <v>0</v>
      </c>
      <c r="J31408" s="136">
        <v>0</v>
      </c>
      <c r="K31408" s="136">
        <v>0</v>
      </c>
      <c r="L31408" s="140">
        <v>0</v>
      </c>
      <c r="M31408" s="136">
        <v>0</v>
      </c>
      <c r="N31408" s="136">
        <v>0</v>
      </c>
      <c r="O31408" s="136">
        <v>0</v>
      </c>
      <c r="P31408" s="136">
        <v>0</v>
      </c>
      <c r="Q31408" s="136">
        <v>0</v>
      </c>
      <c r="R31408" s="136">
        <v>0</v>
      </c>
      <c r="S31408" s="136">
        <v>0</v>
      </c>
    </row>
    <row r="31409" spans="1:19" ht="11.25" thickBot="1" x14ac:dyDescent="0.2">
      <c r="A31409" s="112"/>
    </row>
    <row r="31410" spans="1:19" ht="11.25" thickBot="1" x14ac:dyDescent="0.2">
      <c r="A31410" s="106" t="s">
        <v>357</v>
      </c>
      <c r="B31410" s="106" t="s">
        <v>358</v>
      </c>
      <c r="C31410" s="146" t="s">
        <v>16</v>
      </c>
      <c r="D31410" s="146" t="s">
        <v>14502</v>
      </c>
      <c r="E31410" s="146" t="s">
        <v>14503</v>
      </c>
      <c r="F31410" s="146" t="s">
        <v>20</v>
      </c>
      <c r="G31410" s="146" t="s">
        <v>21</v>
      </c>
      <c r="H31410" s="146" t="s">
        <v>22</v>
      </c>
      <c r="I31410" s="146" t="s">
        <v>23</v>
      </c>
      <c r="J31410" s="146" t="s">
        <v>24</v>
      </c>
      <c r="K31410" s="146" t="s">
        <v>26</v>
      </c>
      <c r="L31410" s="146" t="s">
        <v>14504</v>
      </c>
      <c r="M31410" s="146" t="s">
        <v>27</v>
      </c>
      <c r="N31410" s="146" t="s">
        <v>28</v>
      </c>
      <c r="O31410" s="146" t="s">
        <v>29</v>
      </c>
      <c r="P31410" s="146" t="s">
        <v>30</v>
      </c>
      <c r="Q31410" s="146" t="s">
        <v>14505</v>
      </c>
      <c r="R31410" s="146" t="s">
        <v>32</v>
      </c>
      <c r="S31410" s="146" t="s">
        <v>33</v>
      </c>
    </row>
    <row r="31411" spans="1:19" ht="11.25" thickBot="1" x14ac:dyDescent="0.2">
      <c r="A31411" s="107">
        <v>1</v>
      </c>
      <c r="B31411" s="132">
        <v>0.68040509259259263</v>
      </c>
      <c r="C31411" s="108">
        <v>11718.204</v>
      </c>
      <c r="D31411" s="108">
        <v>3326.3919999999998</v>
      </c>
      <c r="E31411" s="141" t="s">
        <v>14500</v>
      </c>
      <c r="F31411" s="133">
        <v>0.51937</v>
      </c>
      <c r="G31411" s="108">
        <v>584.53099999999995</v>
      </c>
      <c r="H31411" s="108">
        <v>207.83199999999999</v>
      </c>
      <c r="I31411" s="108">
        <v>3854.047</v>
      </c>
      <c r="J31411" s="108">
        <v>64652.669000000002</v>
      </c>
      <c r="K31411" s="133">
        <v>0.53595000000000004</v>
      </c>
      <c r="L31411" s="108">
        <v>386.59899999999999</v>
      </c>
      <c r="M31411" s="108">
        <v>143.14599999999999</v>
      </c>
      <c r="N31411" s="108">
        <v>400.44</v>
      </c>
      <c r="O31411" s="141" t="s">
        <v>14500</v>
      </c>
      <c r="P31411" s="141" t="s">
        <v>14500</v>
      </c>
      <c r="Q31411" s="108">
        <v>-192.559</v>
      </c>
      <c r="R31411" s="108">
        <v>244.10400000000001</v>
      </c>
      <c r="S31411" s="108">
        <v>74.408000000000001</v>
      </c>
    </row>
    <row r="31412" spans="1:19" ht="11.25" thickBot="1" x14ac:dyDescent="0.2">
      <c r="A31412" s="112"/>
    </row>
    <row r="31413" spans="1:19" ht="11.25" thickBot="1" x14ac:dyDescent="0.2">
      <c r="A31413" s="135" t="s">
        <v>362</v>
      </c>
      <c r="B31413" s="112"/>
      <c r="C31413" s="136">
        <v>11718.204</v>
      </c>
      <c r="D31413" s="136">
        <v>3326.3919999999998</v>
      </c>
      <c r="E31413" s="141" t="s">
        <v>14501</v>
      </c>
      <c r="F31413" s="137">
        <v>0.51937</v>
      </c>
      <c r="G31413" s="136">
        <v>584.53099999999995</v>
      </c>
      <c r="H31413" s="136">
        <v>207.83199999999999</v>
      </c>
      <c r="I31413" s="136">
        <v>3854.047</v>
      </c>
      <c r="J31413" s="136">
        <v>64652.669000000002</v>
      </c>
      <c r="K31413" s="137">
        <v>0.53595000000000004</v>
      </c>
      <c r="L31413" s="136">
        <v>386.59899999999999</v>
      </c>
      <c r="M31413" s="136">
        <v>143.14599999999999</v>
      </c>
      <c r="N31413" s="136">
        <v>400.44</v>
      </c>
      <c r="O31413" s="141" t="s">
        <v>14501</v>
      </c>
      <c r="P31413" s="141" t="s">
        <v>14501</v>
      </c>
      <c r="Q31413" s="136">
        <v>-192.559</v>
      </c>
      <c r="R31413" s="136">
        <v>244.10400000000001</v>
      </c>
      <c r="S31413" s="136">
        <v>74.408000000000001</v>
      </c>
    </row>
    <row r="31414" spans="1:19" ht="11.25" thickBot="1" x14ac:dyDescent="0.2">
      <c r="A31414" s="112"/>
    </row>
    <row r="31415" spans="1:19" ht="11.25" thickBot="1" x14ac:dyDescent="0.2">
      <c r="A31415" s="138" t="s">
        <v>364</v>
      </c>
      <c r="B31415" s="112"/>
      <c r="C31415" s="136">
        <v>0</v>
      </c>
      <c r="D31415" s="136">
        <v>0</v>
      </c>
      <c r="E31415" s="141" t="s">
        <v>14501</v>
      </c>
      <c r="F31415" s="140" t="s">
        <v>3713</v>
      </c>
      <c r="G31415" s="136">
        <v>0</v>
      </c>
      <c r="H31415" s="136">
        <v>0</v>
      </c>
      <c r="I31415" s="136">
        <v>0</v>
      </c>
      <c r="J31415" s="136">
        <v>0</v>
      </c>
      <c r="K31415" s="140" t="s">
        <v>3713</v>
      </c>
      <c r="L31415" s="136">
        <v>0</v>
      </c>
      <c r="M31415" s="136">
        <v>0</v>
      </c>
      <c r="N31415" s="136">
        <v>0</v>
      </c>
      <c r="O31415" s="141" t="s">
        <v>14501</v>
      </c>
      <c r="P31415" s="141" t="s">
        <v>14501</v>
      </c>
      <c r="Q31415" s="136">
        <v>0</v>
      </c>
      <c r="R31415" s="136">
        <v>0</v>
      </c>
      <c r="S31415" s="136">
        <v>0</v>
      </c>
    </row>
    <row r="31416" spans="1:19" ht="11.25" thickBot="1" x14ac:dyDescent="0.2">
      <c r="A31416" s="112"/>
    </row>
    <row r="31417" spans="1:19" ht="11.25" thickBot="1" x14ac:dyDescent="0.2">
      <c r="A31417" s="139" t="s">
        <v>366</v>
      </c>
      <c r="B31417" s="112"/>
      <c r="C31417" s="136">
        <v>0</v>
      </c>
      <c r="D31417" s="136">
        <v>0</v>
      </c>
      <c r="E31417" s="141" t="s">
        <v>14501</v>
      </c>
      <c r="F31417" s="140">
        <v>0</v>
      </c>
      <c r="G31417" s="136">
        <v>0</v>
      </c>
      <c r="H31417" s="136">
        <v>0</v>
      </c>
      <c r="I31417" s="136">
        <v>0</v>
      </c>
      <c r="J31417" s="136">
        <v>0</v>
      </c>
      <c r="K31417" s="140">
        <v>0</v>
      </c>
      <c r="L31417" s="136">
        <v>0</v>
      </c>
      <c r="M31417" s="136">
        <v>0</v>
      </c>
      <c r="N31417" s="136">
        <v>0</v>
      </c>
      <c r="O31417" s="141" t="s">
        <v>14501</v>
      </c>
      <c r="P31417" s="141" t="s">
        <v>14501</v>
      </c>
      <c r="Q31417" s="136">
        <v>0</v>
      </c>
      <c r="R31417" s="136">
        <v>0</v>
      </c>
      <c r="S31417" s="136">
        <v>0</v>
      </c>
    </row>
    <row r="31418" spans="1:19" ht="11.25" thickBot="1" x14ac:dyDescent="0.2">
      <c r="A31418" s="112"/>
    </row>
    <row r="31419" spans="1:19" ht="11.25" thickBot="1" x14ac:dyDescent="0.2">
      <c r="A31419" s="106" t="s">
        <v>357</v>
      </c>
      <c r="B31419" s="106" t="s">
        <v>358</v>
      </c>
      <c r="C31419" s="146" t="s">
        <v>35</v>
      </c>
      <c r="D31419" s="146" t="s">
        <v>36</v>
      </c>
      <c r="E31419" s="146" t="s">
        <v>14506</v>
      </c>
      <c r="F31419" s="146" t="s">
        <v>38</v>
      </c>
      <c r="G31419" s="146" t="s">
        <v>39</v>
      </c>
      <c r="H31419" s="146" t="s">
        <v>41</v>
      </c>
      <c r="I31419" s="146" t="s">
        <v>42</v>
      </c>
      <c r="J31419" s="146" t="s">
        <v>43</v>
      </c>
      <c r="K31419" s="146" t="s">
        <v>44</v>
      </c>
      <c r="L31419" s="146" t="s">
        <v>45</v>
      </c>
      <c r="M31419" s="146" t="s">
        <v>46</v>
      </c>
      <c r="N31419" s="146" t="s">
        <v>47</v>
      </c>
      <c r="O31419" s="146" t="s">
        <v>48</v>
      </c>
      <c r="P31419" s="146" t="s">
        <v>49</v>
      </c>
      <c r="Q31419" s="146" t="s">
        <v>50</v>
      </c>
      <c r="R31419" s="146" t="s">
        <v>51</v>
      </c>
      <c r="S31419" s="146" t="s">
        <v>52</v>
      </c>
    </row>
    <row r="31420" spans="1:19" ht="11.25" thickBot="1" x14ac:dyDescent="0.2">
      <c r="A31420" s="107">
        <v>1</v>
      </c>
      <c r="B31420" s="132">
        <v>0.68040509259259263</v>
      </c>
      <c r="C31420" s="133">
        <v>0.435</v>
      </c>
      <c r="D31420" s="108">
        <v>385.20699999999999</v>
      </c>
      <c r="E31420" s="108">
        <v>77.453000000000003</v>
      </c>
      <c r="F31420" s="141" t="s">
        <v>14500</v>
      </c>
      <c r="G31420" s="108">
        <v>226.005</v>
      </c>
      <c r="H31420" s="108">
        <v>71491.741999999998</v>
      </c>
      <c r="I31420" s="108">
        <v>1518.6320000000001</v>
      </c>
      <c r="J31420" s="108">
        <v>5378.8379999999997</v>
      </c>
      <c r="K31420" s="108">
        <v>687.44200000000001</v>
      </c>
      <c r="L31420" s="108">
        <v>234.85599999999999</v>
      </c>
      <c r="M31420" s="108">
        <v>630.20299999999997</v>
      </c>
      <c r="N31420" s="108">
        <v>81.849999999999994</v>
      </c>
      <c r="O31420" s="108">
        <v>320.44200000000001</v>
      </c>
      <c r="P31420" s="108">
        <v>229.65</v>
      </c>
      <c r="Q31420" s="108">
        <v>323.64800000000002</v>
      </c>
      <c r="R31420" s="108">
        <v>104.373</v>
      </c>
      <c r="S31420" s="108">
        <v>167.27199999999999</v>
      </c>
    </row>
    <row r="31421" spans="1:19" ht="11.25" thickBot="1" x14ac:dyDescent="0.2">
      <c r="A31421" s="112"/>
    </row>
    <row r="31422" spans="1:19" ht="11.25" thickBot="1" x14ac:dyDescent="0.2">
      <c r="A31422" s="135" t="s">
        <v>362</v>
      </c>
      <c r="B31422" s="112"/>
      <c r="C31422" s="137">
        <v>0.435</v>
      </c>
      <c r="D31422" s="136">
        <v>385.20699999999999</v>
      </c>
      <c r="E31422" s="136">
        <v>77.453000000000003</v>
      </c>
      <c r="F31422" s="141" t="s">
        <v>14501</v>
      </c>
      <c r="G31422" s="136">
        <v>226.005</v>
      </c>
      <c r="H31422" s="136">
        <v>71491.741999999998</v>
      </c>
      <c r="I31422" s="136">
        <v>1518.6320000000001</v>
      </c>
      <c r="J31422" s="136">
        <v>5378.8379999999997</v>
      </c>
      <c r="K31422" s="136">
        <v>687.44200000000001</v>
      </c>
      <c r="L31422" s="136">
        <v>234.85599999999999</v>
      </c>
      <c r="M31422" s="136">
        <v>630.20299999999997</v>
      </c>
      <c r="N31422" s="136">
        <v>81.849999999999994</v>
      </c>
      <c r="O31422" s="136">
        <v>320.44200000000001</v>
      </c>
      <c r="P31422" s="136">
        <v>229.65</v>
      </c>
      <c r="Q31422" s="136">
        <v>323.64800000000002</v>
      </c>
      <c r="R31422" s="136">
        <v>104.373</v>
      </c>
      <c r="S31422" s="136">
        <v>167.27199999999999</v>
      </c>
    </row>
    <row r="31423" spans="1:19" ht="11.25" thickBot="1" x14ac:dyDescent="0.2">
      <c r="A31423" s="112"/>
    </row>
    <row r="31424" spans="1:19" ht="11.25" thickBot="1" x14ac:dyDescent="0.2">
      <c r="A31424" s="138" t="s">
        <v>364</v>
      </c>
      <c r="B31424" s="112"/>
      <c r="C31424" s="140" t="s">
        <v>3713</v>
      </c>
      <c r="D31424" s="136">
        <v>0</v>
      </c>
      <c r="E31424" s="136">
        <v>0</v>
      </c>
      <c r="F31424" s="141" t="s">
        <v>14501</v>
      </c>
      <c r="G31424" s="136">
        <v>0</v>
      </c>
      <c r="H31424" s="136">
        <v>0</v>
      </c>
      <c r="I31424" s="136">
        <v>0</v>
      </c>
      <c r="J31424" s="136">
        <v>0</v>
      </c>
      <c r="K31424" s="136">
        <v>0</v>
      </c>
      <c r="L31424" s="136">
        <v>0</v>
      </c>
      <c r="M31424" s="136">
        <v>0</v>
      </c>
      <c r="N31424" s="136">
        <v>0</v>
      </c>
      <c r="O31424" s="136">
        <v>0</v>
      </c>
      <c r="P31424" s="136">
        <v>0</v>
      </c>
      <c r="Q31424" s="136">
        <v>0</v>
      </c>
      <c r="R31424" s="136">
        <v>0</v>
      </c>
      <c r="S31424" s="136">
        <v>0</v>
      </c>
    </row>
    <row r="31425" spans="1:19" ht="11.25" thickBot="1" x14ac:dyDescent="0.2">
      <c r="A31425" s="112"/>
    </row>
    <row r="31426" spans="1:19" ht="11.25" thickBot="1" x14ac:dyDescent="0.2">
      <c r="A31426" s="139" t="s">
        <v>366</v>
      </c>
      <c r="B31426" s="112"/>
      <c r="C31426" s="140">
        <v>0</v>
      </c>
      <c r="D31426" s="136">
        <v>0</v>
      </c>
      <c r="E31426" s="136">
        <v>0</v>
      </c>
      <c r="F31426" s="141" t="s">
        <v>14501</v>
      </c>
      <c r="G31426" s="136">
        <v>0</v>
      </c>
      <c r="H31426" s="136">
        <v>0</v>
      </c>
      <c r="I31426" s="136">
        <v>0</v>
      </c>
      <c r="J31426" s="136">
        <v>0</v>
      </c>
      <c r="K31426" s="136">
        <v>0</v>
      </c>
      <c r="L31426" s="136">
        <v>0</v>
      </c>
      <c r="M31426" s="136">
        <v>0</v>
      </c>
      <c r="N31426" s="136">
        <v>0</v>
      </c>
      <c r="O31426" s="136">
        <v>0</v>
      </c>
      <c r="P31426" s="136">
        <v>0</v>
      </c>
      <c r="Q31426" s="136">
        <v>0</v>
      </c>
      <c r="R31426" s="136">
        <v>0</v>
      </c>
      <c r="S31426" s="136">
        <v>0</v>
      </c>
    </row>
    <row r="31427" spans="1:19" ht="11.25" thickBot="1" x14ac:dyDescent="0.2">
      <c r="A31427" s="112"/>
    </row>
    <row r="31428" spans="1:19" ht="11.25" thickBot="1" x14ac:dyDescent="0.2">
      <c r="A31428" s="106" t="s">
        <v>357</v>
      </c>
      <c r="B31428" s="106" t="s">
        <v>358</v>
      </c>
      <c r="C31428" s="146" t="s">
        <v>53</v>
      </c>
      <c r="D31428" s="146" t="s">
        <v>54</v>
      </c>
      <c r="E31428" s="146" t="s">
        <v>55</v>
      </c>
      <c r="F31428" s="146" t="s">
        <v>56</v>
      </c>
      <c r="G31428" s="146" t="s">
        <v>14507</v>
      </c>
      <c r="H31428" s="146" t="s">
        <v>57</v>
      </c>
      <c r="I31428" s="146" t="s">
        <v>59</v>
      </c>
      <c r="J31428" s="146" t="s">
        <v>14508</v>
      </c>
      <c r="K31428" s="146" t="s">
        <v>60</v>
      </c>
      <c r="L31428" s="146" t="s">
        <v>61</v>
      </c>
      <c r="M31428" s="146" t="s">
        <v>62</v>
      </c>
      <c r="N31428" s="146" t="s">
        <v>14509</v>
      </c>
      <c r="O31428" s="146" t="s">
        <v>63</v>
      </c>
      <c r="P31428" s="146" t="s">
        <v>64</v>
      </c>
      <c r="Q31428" s="146" t="s">
        <v>66</v>
      </c>
      <c r="R31428" s="146" t="s">
        <v>14510</v>
      </c>
      <c r="S31428" s="146" t="s">
        <v>67</v>
      </c>
    </row>
    <row r="31429" spans="1:19" ht="11.25" thickBot="1" x14ac:dyDescent="0.2">
      <c r="A31429" s="107">
        <v>1</v>
      </c>
      <c r="B31429" s="132">
        <v>0.68040509259259263</v>
      </c>
      <c r="C31429" s="141" t="s">
        <v>14500</v>
      </c>
      <c r="D31429" s="108">
        <v>281.53399999999999</v>
      </c>
      <c r="E31429" s="141" t="s">
        <v>14500</v>
      </c>
      <c r="F31429" s="108">
        <v>85.284000000000006</v>
      </c>
      <c r="G31429" s="141" t="s">
        <v>14500</v>
      </c>
      <c r="H31429" s="108">
        <v>557.92499999999995</v>
      </c>
      <c r="I31429" s="108">
        <v>3028.3890000000001</v>
      </c>
      <c r="J31429" s="141" t="s">
        <v>14639</v>
      </c>
      <c r="K31429" s="141" t="s">
        <v>14500</v>
      </c>
      <c r="L31429" s="141" t="s">
        <v>14500</v>
      </c>
      <c r="M31429" s="108">
        <v>329.60599999999999</v>
      </c>
      <c r="N31429" s="108">
        <v>92.221999999999994</v>
      </c>
      <c r="O31429" s="108">
        <v>88.994</v>
      </c>
      <c r="P31429" s="108">
        <v>10219.325000000001</v>
      </c>
      <c r="Q31429" s="133">
        <v>0.37225999999999998</v>
      </c>
      <c r="R31429" s="141" t="s">
        <v>14500</v>
      </c>
      <c r="S31429" s="108">
        <v>1790.91</v>
      </c>
    </row>
    <row r="31430" spans="1:19" ht="11.25" thickBot="1" x14ac:dyDescent="0.2">
      <c r="A31430" s="112"/>
    </row>
    <row r="31431" spans="1:19" ht="11.25" thickBot="1" x14ac:dyDescent="0.2">
      <c r="A31431" s="135" t="s">
        <v>362</v>
      </c>
      <c r="B31431" s="112"/>
      <c r="C31431" s="141" t="s">
        <v>14501</v>
      </c>
      <c r="D31431" s="136">
        <v>281.53399999999999</v>
      </c>
      <c r="E31431" s="141" t="s">
        <v>14501</v>
      </c>
      <c r="F31431" s="136">
        <v>85.284000000000006</v>
      </c>
      <c r="G31431" s="141" t="s">
        <v>14501</v>
      </c>
      <c r="H31431" s="136">
        <v>557.92499999999995</v>
      </c>
      <c r="I31431" s="136">
        <v>3028.3890000000001</v>
      </c>
      <c r="J31431" s="141" t="s">
        <v>14641</v>
      </c>
      <c r="K31431" s="141" t="s">
        <v>14501</v>
      </c>
      <c r="L31431" s="141" t="s">
        <v>14501</v>
      </c>
      <c r="M31431" s="136">
        <v>329.60599999999999</v>
      </c>
      <c r="N31431" s="136">
        <v>92.221999999999994</v>
      </c>
      <c r="O31431" s="136">
        <v>88.994</v>
      </c>
      <c r="P31431" s="136">
        <v>10219.325000000001</v>
      </c>
      <c r="Q31431" s="137">
        <v>0.37225999999999998</v>
      </c>
      <c r="R31431" s="141" t="s">
        <v>14501</v>
      </c>
      <c r="S31431" s="136">
        <v>1790.91</v>
      </c>
    </row>
    <row r="31432" spans="1:19" ht="11.25" thickBot="1" x14ac:dyDescent="0.2">
      <c r="A31432" s="112"/>
    </row>
    <row r="31433" spans="1:19" ht="11.25" thickBot="1" x14ac:dyDescent="0.2">
      <c r="A31433" s="138" t="s">
        <v>364</v>
      </c>
      <c r="B31433" s="112"/>
      <c r="C31433" s="141" t="s">
        <v>14501</v>
      </c>
      <c r="D31433" s="136">
        <v>0</v>
      </c>
      <c r="E31433" s="141" t="s">
        <v>14501</v>
      </c>
      <c r="F31433" s="136">
        <v>0</v>
      </c>
      <c r="G31433" s="141" t="s">
        <v>14501</v>
      </c>
      <c r="H31433" s="136">
        <v>0</v>
      </c>
      <c r="I31433" s="136">
        <v>0</v>
      </c>
      <c r="J31433" s="141" t="s">
        <v>14501</v>
      </c>
      <c r="K31433" s="141" t="s">
        <v>14501</v>
      </c>
      <c r="L31433" s="141" t="s">
        <v>14501</v>
      </c>
      <c r="M31433" s="136">
        <v>0</v>
      </c>
      <c r="N31433" s="136">
        <v>0</v>
      </c>
      <c r="O31433" s="136">
        <v>0</v>
      </c>
      <c r="P31433" s="136">
        <v>0</v>
      </c>
      <c r="Q31433" s="140" t="s">
        <v>3713</v>
      </c>
      <c r="R31433" s="141" t="s">
        <v>14501</v>
      </c>
      <c r="S31433" s="136">
        <v>0</v>
      </c>
    </row>
    <row r="31434" spans="1:19" ht="11.25" thickBot="1" x14ac:dyDescent="0.2">
      <c r="A31434" s="112"/>
    </row>
    <row r="31435" spans="1:19" ht="11.25" thickBot="1" x14ac:dyDescent="0.2">
      <c r="A31435" s="139" t="s">
        <v>366</v>
      </c>
      <c r="B31435" s="112"/>
      <c r="C31435" s="141" t="s">
        <v>14501</v>
      </c>
      <c r="D31435" s="136">
        <v>0</v>
      </c>
      <c r="E31435" s="141" t="s">
        <v>14501</v>
      </c>
      <c r="F31435" s="136">
        <v>0</v>
      </c>
      <c r="G31435" s="141" t="s">
        <v>14501</v>
      </c>
      <c r="H31435" s="136">
        <v>0</v>
      </c>
      <c r="I31435" s="136">
        <v>0</v>
      </c>
      <c r="J31435" s="141" t="s">
        <v>14501</v>
      </c>
      <c r="K31435" s="141" t="s">
        <v>14501</v>
      </c>
      <c r="L31435" s="141" t="s">
        <v>14501</v>
      </c>
      <c r="M31435" s="136">
        <v>0</v>
      </c>
      <c r="N31435" s="136">
        <v>0</v>
      </c>
      <c r="O31435" s="136">
        <v>0</v>
      </c>
      <c r="P31435" s="136">
        <v>0</v>
      </c>
      <c r="Q31435" s="140">
        <v>0</v>
      </c>
      <c r="R31435" s="141" t="s">
        <v>14501</v>
      </c>
      <c r="S31435" s="136">
        <v>0</v>
      </c>
    </row>
    <row r="31436" spans="1:19" ht="11.25" thickBot="1" x14ac:dyDescent="0.2">
      <c r="A31436" s="112"/>
    </row>
    <row r="31437" spans="1:19" ht="11.25" thickBot="1" x14ac:dyDescent="0.2">
      <c r="A31437" s="106" t="s">
        <v>357</v>
      </c>
      <c r="B31437" s="106" t="s">
        <v>358</v>
      </c>
      <c r="C31437" s="146" t="s">
        <v>68</v>
      </c>
      <c r="D31437" s="146" t="s">
        <v>14511</v>
      </c>
    </row>
    <row r="31438" spans="1:19" ht="11.25" thickBot="1" x14ac:dyDescent="0.2">
      <c r="A31438" s="107">
        <v>1</v>
      </c>
      <c r="B31438" s="132">
        <v>0.68040509259259263</v>
      </c>
      <c r="C31438" s="108">
        <v>447.71899999999999</v>
      </c>
      <c r="D31438" s="141" t="s">
        <v>14500</v>
      </c>
    </row>
    <row r="31439" spans="1:19" ht="11.25" thickBot="1" x14ac:dyDescent="0.2">
      <c r="A31439" s="112"/>
    </row>
    <row r="31440" spans="1:19" ht="11.25" thickBot="1" x14ac:dyDescent="0.2">
      <c r="A31440" s="135" t="s">
        <v>362</v>
      </c>
      <c r="B31440" s="112"/>
      <c r="C31440" s="136">
        <v>447.71899999999999</v>
      </c>
      <c r="D31440" s="141" t="s">
        <v>14501</v>
      </c>
    </row>
    <row r="31441" spans="1:19" ht="11.25" thickBot="1" x14ac:dyDescent="0.2">
      <c r="A31441" s="112"/>
    </row>
    <row r="31442" spans="1:19" ht="11.25" thickBot="1" x14ac:dyDescent="0.2">
      <c r="A31442" s="138" t="s">
        <v>364</v>
      </c>
      <c r="B31442" s="112"/>
      <c r="C31442" s="136">
        <v>0</v>
      </c>
      <c r="D31442" s="141" t="s">
        <v>14501</v>
      </c>
    </row>
    <row r="31443" spans="1:19" ht="11.25" thickBot="1" x14ac:dyDescent="0.2">
      <c r="A31443" s="112"/>
    </row>
    <row r="31444" spans="1:19" ht="11.25" thickBot="1" x14ac:dyDescent="0.2">
      <c r="A31444" s="139" t="s">
        <v>366</v>
      </c>
      <c r="B31444" s="112"/>
      <c r="C31444" s="136">
        <v>0</v>
      </c>
      <c r="D31444" s="141" t="s">
        <v>14501</v>
      </c>
    </row>
    <row r="31445" spans="1:19" ht="10.5" x14ac:dyDescent="0.15">
      <c r="A31445" s="112"/>
    </row>
    <row r="31446" spans="1:19" x14ac:dyDescent="0.15">
      <c r="A31446" s="129"/>
      <c r="B31446" s="86" t="s">
        <v>3595</v>
      </c>
    </row>
    <row r="31447" spans="1:19" ht="9.75" thickBot="1" x14ac:dyDescent="0.2">
      <c r="A31447" s="81" t="s">
        <v>5871</v>
      </c>
    </row>
    <row r="31448" spans="1:19" ht="11.25" thickBot="1" x14ac:dyDescent="0.2">
      <c r="A31448" s="106" t="s">
        <v>357</v>
      </c>
      <c r="B31448" s="106" t="s">
        <v>358</v>
      </c>
      <c r="C31448" s="146" t="s">
        <v>14494</v>
      </c>
      <c r="D31448" s="146" t="s">
        <v>14495</v>
      </c>
      <c r="E31448" s="146" t="s">
        <v>14496</v>
      </c>
      <c r="F31448" s="146" t="s">
        <v>0</v>
      </c>
      <c r="G31448" s="146" t="s">
        <v>1</v>
      </c>
      <c r="H31448" s="146" t="s">
        <v>2</v>
      </c>
      <c r="I31448" s="146" t="s">
        <v>14497</v>
      </c>
      <c r="J31448" s="146" t="s">
        <v>3</v>
      </c>
      <c r="K31448" s="146" t="s">
        <v>14498</v>
      </c>
      <c r="L31448" s="146" t="s">
        <v>7</v>
      </c>
      <c r="M31448" s="146" t="s">
        <v>14499</v>
      </c>
      <c r="N31448" s="146" t="s">
        <v>10</v>
      </c>
      <c r="O31448" s="146" t="s">
        <v>11</v>
      </c>
      <c r="P31448" s="146" t="s">
        <v>12</v>
      </c>
      <c r="Q31448" s="146" t="s">
        <v>13</v>
      </c>
      <c r="R31448" s="146" t="s">
        <v>14</v>
      </c>
      <c r="S31448" s="146" t="s">
        <v>15</v>
      </c>
    </row>
    <row r="31449" spans="1:19" ht="11.25" thickBot="1" x14ac:dyDescent="0.2">
      <c r="A31449" s="107">
        <v>1</v>
      </c>
      <c r="B31449" s="132">
        <v>0.68554398148148143</v>
      </c>
      <c r="C31449" s="141" t="s">
        <v>14500</v>
      </c>
      <c r="D31449" s="141" t="s">
        <v>14500</v>
      </c>
      <c r="E31449" s="141" t="s">
        <v>14500</v>
      </c>
      <c r="F31449" s="108">
        <v>-1070.03</v>
      </c>
      <c r="G31449" s="108">
        <v>-13.201000000000001</v>
      </c>
      <c r="H31449" s="141" t="s">
        <v>14661</v>
      </c>
      <c r="I31449" s="108">
        <v>-211.49700000000001</v>
      </c>
      <c r="J31449" s="108">
        <v>51.567999999999998</v>
      </c>
      <c r="K31449" s="108">
        <v>-6.4569999999999999</v>
      </c>
      <c r="L31449" s="133">
        <v>0.64639999999999997</v>
      </c>
      <c r="M31449" s="141" t="s">
        <v>14500</v>
      </c>
      <c r="N31449" s="141" t="s">
        <v>14719</v>
      </c>
      <c r="O31449" s="108">
        <v>1.4319999999999999</v>
      </c>
      <c r="P31449" s="108">
        <v>125.624</v>
      </c>
      <c r="Q31449" s="108">
        <v>73210.743000000002</v>
      </c>
      <c r="R31449" s="141" t="s">
        <v>14500</v>
      </c>
      <c r="S31449" s="141" t="s">
        <v>14500</v>
      </c>
    </row>
    <row r="31450" spans="1:19" ht="11.25" thickBot="1" x14ac:dyDescent="0.2">
      <c r="A31450" s="112"/>
    </row>
    <row r="31451" spans="1:19" ht="11.25" thickBot="1" x14ac:dyDescent="0.2">
      <c r="A31451" s="135" t="s">
        <v>362</v>
      </c>
      <c r="B31451" s="112"/>
      <c r="C31451" s="141" t="s">
        <v>14501</v>
      </c>
      <c r="D31451" s="141" t="s">
        <v>14501</v>
      </c>
      <c r="E31451" s="141" t="s">
        <v>14501</v>
      </c>
      <c r="F31451" s="136">
        <v>-1070.03</v>
      </c>
      <c r="G31451" s="136">
        <v>-13.201000000000001</v>
      </c>
      <c r="H31451" s="141" t="s">
        <v>14663</v>
      </c>
      <c r="I31451" s="136">
        <v>-211.49700000000001</v>
      </c>
      <c r="J31451" s="136">
        <v>51.567999999999998</v>
      </c>
      <c r="K31451" s="136">
        <v>-6.4569999999999999</v>
      </c>
      <c r="L31451" s="137">
        <v>0.64639999999999997</v>
      </c>
      <c r="M31451" s="141" t="s">
        <v>14501</v>
      </c>
      <c r="N31451" s="141" t="s">
        <v>14720</v>
      </c>
      <c r="O31451" s="136">
        <v>1.4319999999999999</v>
      </c>
      <c r="P31451" s="136">
        <v>125.624</v>
      </c>
      <c r="Q31451" s="136">
        <v>73210.743000000002</v>
      </c>
      <c r="R31451" s="141" t="s">
        <v>14501</v>
      </c>
      <c r="S31451" s="141" t="s">
        <v>14501</v>
      </c>
    </row>
    <row r="31452" spans="1:19" ht="11.25" thickBot="1" x14ac:dyDescent="0.2">
      <c r="A31452" s="112"/>
    </row>
    <row r="31453" spans="1:19" ht="11.25" thickBot="1" x14ac:dyDescent="0.2">
      <c r="A31453" s="138" t="s">
        <v>364</v>
      </c>
      <c r="B31453" s="112"/>
      <c r="C31453" s="141" t="s">
        <v>14501</v>
      </c>
      <c r="D31453" s="141" t="s">
        <v>14501</v>
      </c>
      <c r="E31453" s="141" t="s">
        <v>14501</v>
      </c>
      <c r="F31453" s="136">
        <v>0</v>
      </c>
      <c r="G31453" s="136">
        <v>0</v>
      </c>
      <c r="H31453" s="141" t="s">
        <v>14501</v>
      </c>
      <c r="I31453" s="136">
        <v>0</v>
      </c>
      <c r="J31453" s="136">
        <v>0</v>
      </c>
      <c r="K31453" s="136">
        <v>0</v>
      </c>
      <c r="L31453" s="140" t="s">
        <v>3713</v>
      </c>
      <c r="M31453" s="141" t="s">
        <v>14501</v>
      </c>
      <c r="N31453" s="141" t="s">
        <v>14501</v>
      </c>
      <c r="O31453" s="136">
        <v>0</v>
      </c>
      <c r="P31453" s="136">
        <v>0</v>
      </c>
      <c r="Q31453" s="136">
        <v>0</v>
      </c>
      <c r="R31453" s="141" t="s">
        <v>14501</v>
      </c>
      <c r="S31453" s="141" t="s">
        <v>14501</v>
      </c>
    </row>
    <row r="31454" spans="1:19" ht="11.25" thickBot="1" x14ac:dyDescent="0.2">
      <c r="A31454" s="112"/>
    </row>
    <row r="31455" spans="1:19" ht="11.25" thickBot="1" x14ac:dyDescent="0.2">
      <c r="A31455" s="139" t="s">
        <v>366</v>
      </c>
      <c r="B31455" s="112"/>
      <c r="C31455" s="141" t="s">
        <v>14501</v>
      </c>
      <c r="D31455" s="141" t="s">
        <v>14501</v>
      </c>
      <c r="E31455" s="141" t="s">
        <v>14501</v>
      </c>
      <c r="F31455" s="136">
        <v>0</v>
      </c>
      <c r="G31455" s="136">
        <v>0</v>
      </c>
      <c r="H31455" s="141" t="s">
        <v>14501</v>
      </c>
      <c r="I31455" s="136">
        <v>0</v>
      </c>
      <c r="J31455" s="136">
        <v>0</v>
      </c>
      <c r="K31455" s="136">
        <v>0</v>
      </c>
      <c r="L31455" s="140">
        <v>0</v>
      </c>
      <c r="M31455" s="141" t="s">
        <v>14501</v>
      </c>
      <c r="N31455" s="141" t="s">
        <v>14501</v>
      </c>
      <c r="O31455" s="136">
        <v>0</v>
      </c>
      <c r="P31455" s="136">
        <v>0</v>
      </c>
      <c r="Q31455" s="136">
        <v>0</v>
      </c>
      <c r="R31455" s="141" t="s">
        <v>14501</v>
      </c>
      <c r="S31455" s="141" t="s">
        <v>14501</v>
      </c>
    </row>
    <row r="31456" spans="1:19" ht="11.25" thickBot="1" x14ac:dyDescent="0.2">
      <c r="A31456" s="112"/>
    </row>
    <row r="31457" spans="1:19" ht="11.25" thickBot="1" x14ac:dyDescent="0.2">
      <c r="A31457" s="106" t="s">
        <v>357</v>
      </c>
      <c r="B31457" s="106" t="s">
        <v>358</v>
      </c>
      <c r="C31457" s="146" t="s">
        <v>16</v>
      </c>
      <c r="D31457" s="146" t="s">
        <v>14502</v>
      </c>
      <c r="E31457" s="146" t="s">
        <v>14503</v>
      </c>
      <c r="F31457" s="146" t="s">
        <v>20</v>
      </c>
      <c r="G31457" s="146" t="s">
        <v>21</v>
      </c>
      <c r="H31457" s="146" t="s">
        <v>22</v>
      </c>
      <c r="I31457" s="146" t="s">
        <v>23</v>
      </c>
      <c r="J31457" s="146" t="s">
        <v>24</v>
      </c>
      <c r="K31457" s="146" t="s">
        <v>26</v>
      </c>
      <c r="L31457" s="146" t="s">
        <v>14504</v>
      </c>
      <c r="M31457" s="146" t="s">
        <v>27</v>
      </c>
      <c r="N31457" s="146" t="s">
        <v>28</v>
      </c>
      <c r="O31457" s="146" t="s">
        <v>29</v>
      </c>
      <c r="P31457" s="146" t="s">
        <v>30</v>
      </c>
      <c r="Q31457" s="146" t="s">
        <v>14505</v>
      </c>
      <c r="R31457" s="146" t="s">
        <v>32</v>
      </c>
      <c r="S31457" s="146" t="s">
        <v>33</v>
      </c>
    </row>
    <row r="31458" spans="1:19" ht="11.25" thickBot="1" x14ac:dyDescent="0.2">
      <c r="A31458" s="107">
        <v>1</v>
      </c>
      <c r="B31458" s="132">
        <v>0.68554398148148143</v>
      </c>
      <c r="C31458" s="108">
        <v>187.89599999999999</v>
      </c>
      <c r="D31458" s="108">
        <v>597.43299999999999</v>
      </c>
      <c r="E31458" s="141" t="s">
        <v>14500</v>
      </c>
      <c r="F31458" s="133">
        <v>0.51309000000000005</v>
      </c>
      <c r="G31458" s="141" t="s">
        <v>14633</v>
      </c>
      <c r="H31458" s="141" t="s">
        <v>14634</v>
      </c>
      <c r="I31458" s="141" t="s">
        <v>14500</v>
      </c>
      <c r="J31458" s="141" t="s">
        <v>14653</v>
      </c>
      <c r="K31458" s="133">
        <v>0.51193</v>
      </c>
      <c r="L31458" s="141" t="s">
        <v>14721</v>
      </c>
      <c r="M31458" s="141" t="s">
        <v>14500</v>
      </c>
      <c r="N31458" s="108">
        <v>67.616</v>
      </c>
      <c r="O31458" s="141" t="s">
        <v>14500</v>
      </c>
      <c r="P31458" s="141" t="s">
        <v>14500</v>
      </c>
      <c r="Q31458" s="108">
        <v>-404.37299999999999</v>
      </c>
      <c r="R31458" s="108">
        <v>-4.1100000000000003</v>
      </c>
      <c r="S31458" s="108">
        <v>74.290000000000006</v>
      </c>
    </row>
    <row r="31459" spans="1:19" ht="11.25" thickBot="1" x14ac:dyDescent="0.2">
      <c r="A31459" s="112"/>
    </row>
    <row r="31460" spans="1:19" ht="11.25" thickBot="1" x14ac:dyDescent="0.2">
      <c r="A31460" s="135" t="s">
        <v>362</v>
      </c>
      <c r="B31460" s="112"/>
      <c r="C31460" s="136">
        <v>187.89599999999999</v>
      </c>
      <c r="D31460" s="136">
        <v>597.43299999999999</v>
      </c>
      <c r="E31460" s="141" t="s">
        <v>14501</v>
      </c>
      <c r="F31460" s="137">
        <v>0.51309000000000005</v>
      </c>
      <c r="G31460" s="141" t="s">
        <v>14635</v>
      </c>
      <c r="H31460" s="141" t="s">
        <v>14636</v>
      </c>
      <c r="I31460" s="141" t="s">
        <v>14501</v>
      </c>
      <c r="J31460" s="141" t="s">
        <v>14654</v>
      </c>
      <c r="K31460" s="137">
        <v>0.51193</v>
      </c>
      <c r="L31460" s="141" t="s">
        <v>14722</v>
      </c>
      <c r="M31460" s="141" t="s">
        <v>14501</v>
      </c>
      <c r="N31460" s="136">
        <v>67.616</v>
      </c>
      <c r="O31460" s="141" t="s">
        <v>14501</v>
      </c>
      <c r="P31460" s="141" t="s">
        <v>14501</v>
      </c>
      <c r="Q31460" s="136">
        <v>-404.37299999999999</v>
      </c>
      <c r="R31460" s="136">
        <v>-4.1100000000000003</v>
      </c>
      <c r="S31460" s="136">
        <v>74.290000000000006</v>
      </c>
    </row>
    <row r="31461" spans="1:19" ht="11.25" thickBot="1" x14ac:dyDescent="0.2">
      <c r="A31461" s="112"/>
    </row>
    <row r="31462" spans="1:19" ht="11.25" thickBot="1" x14ac:dyDescent="0.2">
      <c r="A31462" s="138" t="s">
        <v>364</v>
      </c>
      <c r="B31462" s="112"/>
      <c r="C31462" s="136">
        <v>0</v>
      </c>
      <c r="D31462" s="136">
        <v>0</v>
      </c>
      <c r="E31462" s="141" t="s">
        <v>14501</v>
      </c>
      <c r="F31462" s="140" t="s">
        <v>3713</v>
      </c>
      <c r="G31462" s="141" t="s">
        <v>14501</v>
      </c>
      <c r="H31462" s="141" t="s">
        <v>14501</v>
      </c>
      <c r="I31462" s="141" t="s">
        <v>14501</v>
      </c>
      <c r="J31462" s="141" t="s">
        <v>14501</v>
      </c>
      <c r="K31462" s="140" t="s">
        <v>3713</v>
      </c>
      <c r="L31462" s="141" t="s">
        <v>14501</v>
      </c>
      <c r="M31462" s="141" t="s">
        <v>14501</v>
      </c>
      <c r="N31462" s="136">
        <v>0</v>
      </c>
      <c r="O31462" s="141" t="s">
        <v>14501</v>
      </c>
      <c r="P31462" s="141" t="s">
        <v>14501</v>
      </c>
      <c r="Q31462" s="136">
        <v>0</v>
      </c>
      <c r="R31462" s="136">
        <v>0</v>
      </c>
      <c r="S31462" s="136">
        <v>0</v>
      </c>
    </row>
    <row r="31463" spans="1:19" ht="11.25" thickBot="1" x14ac:dyDescent="0.2">
      <c r="A31463" s="112"/>
    </row>
    <row r="31464" spans="1:19" ht="11.25" thickBot="1" x14ac:dyDescent="0.2">
      <c r="A31464" s="139" t="s">
        <v>366</v>
      </c>
      <c r="B31464" s="112"/>
      <c r="C31464" s="136">
        <v>0</v>
      </c>
      <c r="D31464" s="136">
        <v>0</v>
      </c>
      <c r="E31464" s="141" t="s">
        <v>14501</v>
      </c>
      <c r="F31464" s="140">
        <v>0</v>
      </c>
      <c r="G31464" s="141" t="s">
        <v>14501</v>
      </c>
      <c r="H31464" s="141" t="s">
        <v>14501</v>
      </c>
      <c r="I31464" s="141" t="s">
        <v>14501</v>
      </c>
      <c r="J31464" s="141" t="s">
        <v>14501</v>
      </c>
      <c r="K31464" s="140">
        <v>0</v>
      </c>
      <c r="L31464" s="141" t="s">
        <v>14501</v>
      </c>
      <c r="M31464" s="141" t="s">
        <v>14501</v>
      </c>
      <c r="N31464" s="136">
        <v>0</v>
      </c>
      <c r="O31464" s="141" t="s">
        <v>14501</v>
      </c>
      <c r="P31464" s="141" t="s">
        <v>14501</v>
      </c>
      <c r="Q31464" s="136">
        <v>0</v>
      </c>
      <c r="R31464" s="136">
        <v>0</v>
      </c>
      <c r="S31464" s="136">
        <v>0</v>
      </c>
    </row>
    <row r="31465" spans="1:19" ht="11.25" thickBot="1" x14ac:dyDescent="0.2">
      <c r="A31465" s="112"/>
    </row>
    <row r="31466" spans="1:19" ht="11.25" thickBot="1" x14ac:dyDescent="0.2">
      <c r="A31466" s="106" t="s">
        <v>357</v>
      </c>
      <c r="B31466" s="106" t="s">
        <v>358</v>
      </c>
      <c r="C31466" s="146" t="s">
        <v>35</v>
      </c>
      <c r="D31466" s="146" t="s">
        <v>36</v>
      </c>
      <c r="E31466" s="146" t="s">
        <v>14506</v>
      </c>
      <c r="F31466" s="146" t="s">
        <v>38</v>
      </c>
      <c r="G31466" s="146" t="s">
        <v>39</v>
      </c>
      <c r="H31466" s="146" t="s">
        <v>41</v>
      </c>
      <c r="I31466" s="146" t="s">
        <v>42</v>
      </c>
      <c r="J31466" s="146" t="s">
        <v>43</v>
      </c>
      <c r="K31466" s="146" t="s">
        <v>44</v>
      </c>
      <c r="L31466" s="146" t="s">
        <v>45</v>
      </c>
      <c r="M31466" s="146" t="s">
        <v>46</v>
      </c>
      <c r="N31466" s="146" t="s">
        <v>47</v>
      </c>
      <c r="O31466" s="146" t="s">
        <v>48</v>
      </c>
      <c r="P31466" s="146" t="s">
        <v>49</v>
      </c>
      <c r="Q31466" s="146" t="s">
        <v>50</v>
      </c>
      <c r="R31466" s="146" t="s">
        <v>51</v>
      </c>
      <c r="S31466" s="146" t="s">
        <v>52</v>
      </c>
    </row>
    <row r="31467" spans="1:19" ht="11.25" thickBot="1" x14ac:dyDescent="0.2">
      <c r="A31467" s="107">
        <v>1</v>
      </c>
      <c r="B31467" s="132">
        <v>0.68554398148148143</v>
      </c>
      <c r="C31467" s="133">
        <v>0.43884000000000001</v>
      </c>
      <c r="D31467" s="108">
        <v>254.434</v>
      </c>
      <c r="E31467" s="141" t="s">
        <v>14500</v>
      </c>
      <c r="F31467" s="141" t="s">
        <v>14500</v>
      </c>
      <c r="G31467" s="141" t="s">
        <v>14500</v>
      </c>
      <c r="H31467" s="108">
        <v>0.28299999999999997</v>
      </c>
      <c r="I31467" s="141" t="s">
        <v>14500</v>
      </c>
      <c r="J31467" s="108">
        <v>-147.08600000000001</v>
      </c>
      <c r="K31467" s="141" t="s">
        <v>14500</v>
      </c>
      <c r="L31467" s="141" t="s">
        <v>14637</v>
      </c>
      <c r="M31467" s="141" t="s">
        <v>14500</v>
      </c>
      <c r="N31467" s="141" t="s">
        <v>14500</v>
      </c>
      <c r="O31467" s="141" t="s">
        <v>14500</v>
      </c>
      <c r="P31467" s="141" t="s">
        <v>14500</v>
      </c>
      <c r="Q31467" s="141" t="s">
        <v>14500</v>
      </c>
      <c r="R31467" s="141" t="s">
        <v>14500</v>
      </c>
      <c r="S31467" s="141" t="s">
        <v>14500</v>
      </c>
    </row>
    <row r="31468" spans="1:19" ht="11.25" thickBot="1" x14ac:dyDescent="0.2">
      <c r="A31468" s="112"/>
    </row>
    <row r="31469" spans="1:19" ht="11.25" thickBot="1" x14ac:dyDescent="0.2">
      <c r="A31469" s="135" t="s">
        <v>362</v>
      </c>
      <c r="B31469" s="112"/>
      <c r="C31469" s="137">
        <v>0.43884000000000001</v>
      </c>
      <c r="D31469" s="136">
        <v>254.434</v>
      </c>
      <c r="E31469" s="141" t="s">
        <v>14501</v>
      </c>
      <c r="F31469" s="141" t="s">
        <v>14501</v>
      </c>
      <c r="G31469" s="141" t="s">
        <v>14501</v>
      </c>
      <c r="H31469" s="136">
        <v>0.28299999999999997</v>
      </c>
      <c r="I31469" s="141" t="s">
        <v>14501</v>
      </c>
      <c r="J31469" s="136">
        <v>-147.08600000000001</v>
      </c>
      <c r="K31469" s="141" t="s">
        <v>14501</v>
      </c>
      <c r="L31469" s="141" t="s">
        <v>14638</v>
      </c>
      <c r="M31469" s="141" t="s">
        <v>14501</v>
      </c>
      <c r="N31469" s="141" t="s">
        <v>14501</v>
      </c>
      <c r="O31469" s="141" t="s">
        <v>14501</v>
      </c>
      <c r="P31469" s="141" t="s">
        <v>14501</v>
      </c>
      <c r="Q31469" s="141" t="s">
        <v>14501</v>
      </c>
      <c r="R31469" s="141" t="s">
        <v>14501</v>
      </c>
      <c r="S31469" s="141" t="s">
        <v>14501</v>
      </c>
    </row>
    <row r="31470" spans="1:19" ht="11.25" thickBot="1" x14ac:dyDescent="0.2">
      <c r="A31470" s="112"/>
    </row>
    <row r="31471" spans="1:19" ht="11.25" thickBot="1" x14ac:dyDescent="0.2">
      <c r="A31471" s="138" t="s">
        <v>364</v>
      </c>
      <c r="B31471" s="112"/>
      <c r="C31471" s="140" t="s">
        <v>3713</v>
      </c>
      <c r="D31471" s="136">
        <v>0</v>
      </c>
      <c r="E31471" s="141" t="s">
        <v>14501</v>
      </c>
      <c r="F31471" s="141" t="s">
        <v>14501</v>
      </c>
      <c r="G31471" s="141" t="s">
        <v>14501</v>
      </c>
      <c r="H31471" s="136">
        <v>0</v>
      </c>
      <c r="I31471" s="141" t="s">
        <v>14501</v>
      </c>
      <c r="J31471" s="136">
        <v>0</v>
      </c>
      <c r="K31471" s="141" t="s">
        <v>14501</v>
      </c>
      <c r="L31471" s="141" t="s">
        <v>14501</v>
      </c>
      <c r="M31471" s="141" t="s">
        <v>14501</v>
      </c>
      <c r="N31471" s="141" t="s">
        <v>14501</v>
      </c>
      <c r="O31471" s="141" t="s">
        <v>14501</v>
      </c>
      <c r="P31471" s="141" t="s">
        <v>14501</v>
      </c>
      <c r="Q31471" s="141" t="s">
        <v>14501</v>
      </c>
      <c r="R31471" s="141" t="s">
        <v>14501</v>
      </c>
      <c r="S31471" s="141" t="s">
        <v>14501</v>
      </c>
    </row>
    <row r="31472" spans="1:19" ht="11.25" thickBot="1" x14ac:dyDescent="0.2">
      <c r="A31472" s="112"/>
    </row>
    <row r="31473" spans="1:19" ht="11.25" thickBot="1" x14ac:dyDescent="0.2">
      <c r="A31473" s="139" t="s">
        <v>366</v>
      </c>
      <c r="B31473" s="112"/>
      <c r="C31473" s="140">
        <v>0</v>
      </c>
      <c r="D31473" s="136">
        <v>0</v>
      </c>
      <c r="E31473" s="141" t="s">
        <v>14501</v>
      </c>
      <c r="F31473" s="141" t="s">
        <v>14501</v>
      </c>
      <c r="G31473" s="141" t="s">
        <v>14501</v>
      </c>
      <c r="H31473" s="136">
        <v>0</v>
      </c>
      <c r="I31473" s="141" t="s">
        <v>14501</v>
      </c>
      <c r="J31473" s="136">
        <v>0</v>
      </c>
      <c r="K31473" s="141" t="s">
        <v>14501</v>
      </c>
      <c r="L31473" s="141" t="s">
        <v>14501</v>
      </c>
      <c r="M31473" s="141" t="s">
        <v>14501</v>
      </c>
      <c r="N31473" s="141" t="s">
        <v>14501</v>
      </c>
      <c r="O31473" s="141" t="s">
        <v>14501</v>
      </c>
      <c r="P31473" s="141" t="s">
        <v>14501</v>
      </c>
      <c r="Q31473" s="141" t="s">
        <v>14501</v>
      </c>
      <c r="R31473" s="141" t="s">
        <v>14501</v>
      </c>
      <c r="S31473" s="141" t="s">
        <v>14501</v>
      </c>
    </row>
    <row r="31474" spans="1:19" ht="11.25" thickBot="1" x14ac:dyDescent="0.2">
      <c r="A31474" s="112"/>
    </row>
    <row r="31475" spans="1:19" ht="11.25" thickBot="1" x14ac:dyDescent="0.2">
      <c r="A31475" s="106" t="s">
        <v>357</v>
      </c>
      <c r="B31475" s="106" t="s">
        <v>358</v>
      </c>
      <c r="C31475" s="146" t="s">
        <v>53</v>
      </c>
      <c r="D31475" s="146" t="s">
        <v>54</v>
      </c>
      <c r="E31475" s="146" t="s">
        <v>55</v>
      </c>
      <c r="F31475" s="146" t="s">
        <v>56</v>
      </c>
      <c r="G31475" s="146" t="s">
        <v>14507</v>
      </c>
      <c r="H31475" s="146" t="s">
        <v>57</v>
      </c>
      <c r="I31475" s="146" t="s">
        <v>59</v>
      </c>
      <c r="J31475" s="146" t="s">
        <v>14508</v>
      </c>
      <c r="K31475" s="146" t="s">
        <v>60</v>
      </c>
      <c r="L31475" s="146" t="s">
        <v>61</v>
      </c>
      <c r="M31475" s="146" t="s">
        <v>62</v>
      </c>
      <c r="N31475" s="146" t="s">
        <v>14509</v>
      </c>
      <c r="O31475" s="146" t="s">
        <v>63</v>
      </c>
      <c r="P31475" s="146" t="s">
        <v>64</v>
      </c>
      <c r="Q31475" s="146" t="s">
        <v>66</v>
      </c>
      <c r="R31475" s="146" t="s">
        <v>14510</v>
      </c>
      <c r="S31475" s="146" t="s">
        <v>67</v>
      </c>
    </row>
    <row r="31476" spans="1:19" ht="11.25" thickBot="1" x14ac:dyDescent="0.2">
      <c r="A31476" s="107">
        <v>1</v>
      </c>
      <c r="B31476" s="132">
        <v>0.68554398148148143</v>
      </c>
      <c r="C31476" s="141" t="s">
        <v>14500</v>
      </c>
      <c r="D31476" s="141" t="s">
        <v>14500</v>
      </c>
      <c r="E31476" s="141" t="s">
        <v>14500</v>
      </c>
      <c r="F31476" s="108">
        <v>83.751999999999995</v>
      </c>
      <c r="G31476" s="141" t="s">
        <v>14500</v>
      </c>
      <c r="H31476" s="108">
        <v>210.61600000000001</v>
      </c>
      <c r="I31476" s="141" t="s">
        <v>14500</v>
      </c>
      <c r="J31476" s="141" t="s">
        <v>14639</v>
      </c>
      <c r="K31476" s="141" t="s">
        <v>14500</v>
      </c>
      <c r="L31476" s="141" t="s">
        <v>14500</v>
      </c>
      <c r="M31476" s="108">
        <v>382.67500000000001</v>
      </c>
      <c r="N31476" s="141" t="s">
        <v>14640</v>
      </c>
      <c r="O31476" s="108">
        <v>87.090999999999994</v>
      </c>
      <c r="P31476" s="108">
        <v>309.53399999999999</v>
      </c>
      <c r="Q31476" s="133">
        <v>0.38057999999999997</v>
      </c>
      <c r="R31476" s="141" t="s">
        <v>14500</v>
      </c>
      <c r="S31476" s="141" t="s">
        <v>14500</v>
      </c>
    </row>
    <row r="31477" spans="1:19" ht="11.25" thickBot="1" x14ac:dyDescent="0.2">
      <c r="A31477" s="112"/>
    </row>
    <row r="31478" spans="1:19" ht="11.25" thickBot="1" x14ac:dyDescent="0.2">
      <c r="A31478" s="135" t="s">
        <v>362</v>
      </c>
      <c r="B31478" s="112"/>
      <c r="C31478" s="141" t="s">
        <v>14501</v>
      </c>
      <c r="D31478" s="141" t="s">
        <v>14501</v>
      </c>
      <c r="E31478" s="141" t="s">
        <v>14501</v>
      </c>
      <c r="F31478" s="136">
        <v>83.751999999999995</v>
      </c>
      <c r="G31478" s="141" t="s">
        <v>14501</v>
      </c>
      <c r="H31478" s="136">
        <v>210.61600000000001</v>
      </c>
      <c r="I31478" s="141" t="s">
        <v>14501</v>
      </c>
      <c r="J31478" s="141" t="s">
        <v>14641</v>
      </c>
      <c r="K31478" s="141" t="s">
        <v>14501</v>
      </c>
      <c r="L31478" s="141" t="s">
        <v>14501</v>
      </c>
      <c r="M31478" s="136">
        <v>382.67500000000001</v>
      </c>
      <c r="N31478" s="141" t="s">
        <v>14642</v>
      </c>
      <c r="O31478" s="136">
        <v>87.090999999999994</v>
      </c>
      <c r="P31478" s="136">
        <v>309.53399999999999</v>
      </c>
      <c r="Q31478" s="137">
        <v>0.38057999999999997</v>
      </c>
      <c r="R31478" s="141" t="s">
        <v>14501</v>
      </c>
      <c r="S31478" s="141" t="s">
        <v>14501</v>
      </c>
    </row>
    <row r="31479" spans="1:19" ht="11.25" thickBot="1" x14ac:dyDescent="0.2">
      <c r="A31479" s="112"/>
    </row>
    <row r="31480" spans="1:19" ht="11.25" thickBot="1" x14ac:dyDescent="0.2">
      <c r="A31480" s="138" t="s">
        <v>364</v>
      </c>
      <c r="B31480" s="112"/>
      <c r="C31480" s="141" t="s">
        <v>14501</v>
      </c>
      <c r="D31480" s="141" t="s">
        <v>14501</v>
      </c>
      <c r="E31480" s="141" t="s">
        <v>14501</v>
      </c>
      <c r="F31480" s="136">
        <v>0</v>
      </c>
      <c r="G31480" s="141" t="s">
        <v>14501</v>
      </c>
      <c r="H31480" s="136">
        <v>0</v>
      </c>
      <c r="I31480" s="141" t="s">
        <v>14501</v>
      </c>
      <c r="J31480" s="141" t="s">
        <v>14501</v>
      </c>
      <c r="K31480" s="141" t="s">
        <v>14501</v>
      </c>
      <c r="L31480" s="141" t="s">
        <v>14501</v>
      </c>
      <c r="M31480" s="136">
        <v>0</v>
      </c>
      <c r="N31480" s="141" t="s">
        <v>14501</v>
      </c>
      <c r="O31480" s="136">
        <v>0</v>
      </c>
      <c r="P31480" s="136">
        <v>0</v>
      </c>
      <c r="Q31480" s="140" t="s">
        <v>3713</v>
      </c>
      <c r="R31480" s="141" t="s">
        <v>14501</v>
      </c>
      <c r="S31480" s="141" t="s">
        <v>14501</v>
      </c>
    </row>
    <row r="31481" spans="1:19" ht="11.25" thickBot="1" x14ac:dyDescent="0.2">
      <c r="A31481" s="112"/>
    </row>
    <row r="31482" spans="1:19" ht="11.25" thickBot="1" x14ac:dyDescent="0.2">
      <c r="A31482" s="139" t="s">
        <v>366</v>
      </c>
      <c r="B31482" s="112"/>
      <c r="C31482" s="141" t="s">
        <v>14501</v>
      </c>
      <c r="D31482" s="141" t="s">
        <v>14501</v>
      </c>
      <c r="E31482" s="141" t="s">
        <v>14501</v>
      </c>
      <c r="F31482" s="136">
        <v>0</v>
      </c>
      <c r="G31482" s="141" t="s">
        <v>14501</v>
      </c>
      <c r="H31482" s="136">
        <v>0</v>
      </c>
      <c r="I31482" s="141" t="s">
        <v>14501</v>
      </c>
      <c r="J31482" s="141" t="s">
        <v>14501</v>
      </c>
      <c r="K31482" s="141" t="s">
        <v>14501</v>
      </c>
      <c r="L31482" s="141" t="s">
        <v>14501</v>
      </c>
      <c r="M31482" s="136">
        <v>0</v>
      </c>
      <c r="N31482" s="141" t="s">
        <v>14501</v>
      </c>
      <c r="O31482" s="136">
        <v>0</v>
      </c>
      <c r="P31482" s="136">
        <v>0</v>
      </c>
      <c r="Q31482" s="140">
        <v>0</v>
      </c>
      <c r="R31482" s="141" t="s">
        <v>14501</v>
      </c>
      <c r="S31482" s="141" t="s">
        <v>14501</v>
      </c>
    </row>
    <row r="31483" spans="1:19" ht="11.25" thickBot="1" x14ac:dyDescent="0.2">
      <c r="A31483" s="112"/>
    </row>
    <row r="31484" spans="1:19" ht="11.25" thickBot="1" x14ac:dyDescent="0.2">
      <c r="A31484" s="106" t="s">
        <v>357</v>
      </c>
      <c r="B31484" s="106" t="s">
        <v>358</v>
      </c>
      <c r="C31484" s="146" t="s">
        <v>68</v>
      </c>
      <c r="D31484" s="146" t="s">
        <v>14511</v>
      </c>
    </row>
    <row r="31485" spans="1:19" ht="11.25" thickBot="1" x14ac:dyDescent="0.2">
      <c r="A31485" s="107">
        <v>1</v>
      </c>
      <c r="B31485" s="132">
        <v>0.68554398148148143</v>
      </c>
      <c r="C31485" s="141" t="s">
        <v>14500</v>
      </c>
      <c r="D31485" s="141" t="s">
        <v>14500</v>
      </c>
    </row>
    <row r="31486" spans="1:19" ht="11.25" thickBot="1" x14ac:dyDescent="0.2">
      <c r="A31486" s="112"/>
    </row>
    <row r="31487" spans="1:19" ht="11.25" thickBot="1" x14ac:dyDescent="0.2">
      <c r="A31487" s="135" t="s">
        <v>362</v>
      </c>
      <c r="B31487" s="112"/>
      <c r="C31487" s="141" t="s">
        <v>14501</v>
      </c>
      <c r="D31487" s="141" t="s">
        <v>14501</v>
      </c>
    </row>
    <row r="31488" spans="1:19" ht="11.25" thickBot="1" x14ac:dyDescent="0.2">
      <c r="A31488" s="112"/>
    </row>
    <row r="31489" spans="1:19" ht="11.25" thickBot="1" x14ac:dyDescent="0.2">
      <c r="A31489" s="138" t="s">
        <v>364</v>
      </c>
      <c r="B31489" s="112"/>
      <c r="C31489" s="141" t="s">
        <v>14501</v>
      </c>
      <c r="D31489" s="141" t="s">
        <v>14501</v>
      </c>
    </row>
    <row r="31490" spans="1:19" ht="11.25" thickBot="1" x14ac:dyDescent="0.2">
      <c r="A31490" s="112"/>
    </row>
    <row r="31491" spans="1:19" ht="11.25" thickBot="1" x14ac:dyDescent="0.2">
      <c r="A31491" s="139" t="s">
        <v>366</v>
      </c>
      <c r="B31491" s="112"/>
      <c r="C31491" s="141" t="s">
        <v>14501</v>
      </c>
      <c r="D31491" s="141" t="s">
        <v>14501</v>
      </c>
    </row>
    <row r="31492" spans="1:19" ht="10.5" x14ac:dyDescent="0.15">
      <c r="A31492" s="112"/>
    </row>
    <row r="31493" spans="1:19" x14ac:dyDescent="0.15">
      <c r="A31493" s="129"/>
      <c r="B31493" s="86" t="s">
        <v>3616</v>
      </c>
    </row>
    <row r="31494" spans="1:19" ht="9.75" thickBot="1" x14ac:dyDescent="0.2">
      <c r="A31494" s="81" t="s">
        <v>5871</v>
      </c>
    </row>
    <row r="31495" spans="1:19" ht="11.25" thickBot="1" x14ac:dyDescent="0.2">
      <c r="A31495" s="106" t="s">
        <v>357</v>
      </c>
      <c r="B31495" s="106" t="s">
        <v>358</v>
      </c>
      <c r="C31495" s="146" t="s">
        <v>14494</v>
      </c>
      <c r="D31495" s="146" t="s">
        <v>14495</v>
      </c>
      <c r="E31495" s="146" t="s">
        <v>14496</v>
      </c>
      <c r="F31495" s="146" t="s">
        <v>0</v>
      </c>
      <c r="G31495" s="146" t="s">
        <v>1</v>
      </c>
      <c r="H31495" s="146" t="s">
        <v>2</v>
      </c>
      <c r="I31495" s="146" t="s">
        <v>14497</v>
      </c>
      <c r="J31495" s="146" t="s">
        <v>3</v>
      </c>
      <c r="K31495" s="146" t="s">
        <v>14498</v>
      </c>
      <c r="L31495" s="146" t="s">
        <v>7</v>
      </c>
      <c r="M31495" s="146" t="s">
        <v>14499</v>
      </c>
      <c r="N31495" s="146" t="s">
        <v>10</v>
      </c>
      <c r="O31495" s="146" t="s">
        <v>11</v>
      </c>
      <c r="P31495" s="146" t="s">
        <v>12</v>
      </c>
      <c r="Q31495" s="146" t="s">
        <v>13</v>
      </c>
      <c r="R31495" s="146" t="s">
        <v>14</v>
      </c>
      <c r="S31495" s="146" t="s">
        <v>15</v>
      </c>
    </row>
    <row r="31496" spans="1:19" ht="11.25" thickBot="1" x14ac:dyDescent="0.2">
      <c r="A31496" s="107">
        <v>1</v>
      </c>
      <c r="B31496" s="132">
        <v>0.6906944444444445</v>
      </c>
      <c r="C31496" s="141" t="s">
        <v>14500</v>
      </c>
      <c r="D31496" s="141" t="s">
        <v>14500</v>
      </c>
      <c r="E31496" s="108">
        <v>49.667999999999999</v>
      </c>
      <c r="F31496" s="108">
        <v>309.72500000000002</v>
      </c>
      <c r="G31496" s="108">
        <v>95670.56</v>
      </c>
      <c r="H31496" s="108">
        <v>1596.171</v>
      </c>
      <c r="I31496" s="108">
        <v>-49.103999999999999</v>
      </c>
      <c r="J31496" s="108">
        <v>894.03800000000001</v>
      </c>
      <c r="K31496" s="108">
        <v>-169.76599999999999</v>
      </c>
      <c r="L31496" s="133">
        <v>0.67113</v>
      </c>
      <c r="M31496" s="108">
        <v>182.684</v>
      </c>
      <c r="N31496" s="108">
        <v>-29.783999999999999</v>
      </c>
      <c r="O31496" s="108">
        <v>98.912000000000006</v>
      </c>
      <c r="P31496" s="108">
        <v>32238.721000000001</v>
      </c>
      <c r="Q31496" s="108">
        <v>114805.52</v>
      </c>
      <c r="R31496" s="108">
        <v>218.245</v>
      </c>
      <c r="S31496" s="108">
        <v>471.51299999999998</v>
      </c>
    </row>
    <row r="31497" spans="1:19" ht="11.25" thickBot="1" x14ac:dyDescent="0.2">
      <c r="A31497" s="112"/>
    </row>
    <row r="31498" spans="1:19" ht="11.25" thickBot="1" x14ac:dyDescent="0.2">
      <c r="A31498" s="135" t="s">
        <v>362</v>
      </c>
      <c r="B31498" s="112"/>
      <c r="C31498" s="141" t="s">
        <v>14501</v>
      </c>
      <c r="D31498" s="141" t="s">
        <v>14501</v>
      </c>
      <c r="E31498" s="136">
        <v>49.667999999999999</v>
      </c>
      <c r="F31498" s="136">
        <v>309.72500000000002</v>
      </c>
      <c r="G31498" s="136">
        <v>95670.56</v>
      </c>
      <c r="H31498" s="136">
        <v>1596.171</v>
      </c>
      <c r="I31498" s="136">
        <v>-49.103999999999999</v>
      </c>
      <c r="J31498" s="136">
        <v>894.03800000000001</v>
      </c>
      <c r="K31498" s="136">
        <v>-169.76599999999999</v>
      </c>
      <c r="L31498" s="137">
        <v>0.67113</v>
      </c>
      <c r="M31498" s="136">
        <v>182.684</v>
      </c>
      <c r="N31498" s="136">
        <v>-29.783999999999999</v>
      </c>
      <c r="O31498" s="136">
        <v>98.912000000000006</v>
      </c>
      <c r="P31498" s="136">
        <v>32238.721000000001</v>
      </c>
      <c r="Q31498" s="136">
        <v>114805.52</v>
      </c>
      <c r="R31498" s="136">
        <v>218.245</v>
      </c>
      <c r="S31498" s="136">
        <v>471.51299999999998</v>
      </c>
    </row>
    <row r="31499" spans="1:19" ht="11.25" thickBot="1" x14ac:dyDescent="0.2">
      <c r="A31499" s="112"/>
    </row>
    <row r="31500" spans="1:19" ht="11.25" thickBot="1" x14ac:dyDescent="0.2">
      <c r="A31500" s="138" t="s">
        <v>364</v>
      </c>
      <c r="B31500" s="112"/>
      <c r="C31500" s="141" t="s">
        <v>14501</v>
      </c>
      <c r="D31500" s="141" t="s">
        <v>14501</v>
      </c>
      <c r="E31500" s="136">
        <v>0</v>
      </c>
      <c r="F31500" s="136">
        <v>0</v>
      </c>
      <c r="G31500" s="136">
        <v>0</v>
      </c>
      <c r="H31500" s="136">
        <v>0</v>
      </c>
      <c r="I31500" s="136">
        <v>0</v>
      </c>
      <c r="J31500" s="136">
        <v>0</v>
      </c>
      <c r="K31500" s="136">
        <v>0</v>
      </c>
      <c r="L31500" s="140" t="s">
        <v>3713</v>
      </c>
      <c r="M31500" s="136">
        <v>0</v>
      </c>
      <c r="N31500" s="136">
        <v>0</v>
      </c>
      <c r="O31500" s="136">
        <v>0</v>
      </c>
      <c r="P31500" s="136">
        <v>0</v>
      </c>
      <c r="Q31500" s="136">
        <v>0</v>
      </c>
      <c r="R31500" s="136">
        <v>0</v>
      </c>
      <c r="S31500" s="136">
        <v>0</v>
      </c>
    </row>
    <row r="31501" spans="1:19" ht="11.25" thickBot="1" x14ac:dyDescent="0.2">
      <c r="A31501" s="112"/>
    </row>
    <row r="31502" spans="1:19" ht="11.25" thickBot="1" x14ac:dyDescent="0.2">
      <c r="A31502" s="139" t="s">
        <v>366</v>
      </c>
      <c r="B31502" s="112"/>
      <c r="C31502" s="141" t="s">
        <v>14501</v>
      </c>
      <c r="D31502" s="141" t="s">
        <v>14501</v>
      </c>
      <c r="E31502" s="136">
        <v>0</v>
      </c>
      <c r="F31502" s="136">
        <v>0</v>
      </c>
      <c r="G31502" s="136">
        <v>0</v>
      </c>
      <c r="H31502" s="136">
        <v>0</v>
      </c>
      <c r="I31502" s="136">
        <v>0</v>
      </c>
      <c r="J31502" s="136">
        <v>0</v>
      </c>
      <c r="K31502" s="136">
        <v>0</v>
      </c>
      <c r="L31502" s="140">
        <v>0</v>
      </c>
      <c r="M31502" s="136">
        <v>0</v>
      </c>
      <c r="N31502" s="136">
        <v>0</v>
      </c>
      <c r="O31502" s="136">
        <v>0</v>
      </c>
      <c r="P31502" s="136">
        <v>0</v>
      </c>
      <c r="Q31502" s="136">
        <v>0</v>
      </c>
      <c r="R31502" s="136">
        <v>0</v>
      </c>
      <c r="S31502" s="136">
        <v>0</v>
      </c>
    </row>
    <row r="31503" spans="1:19" ht="11.25" thickBot="1" x14ac:dyDescent="0.2">
      <c r="A31503" s="112"/>
    </row>
    <row r="31504" spans="1:19" ht="11.25" thickBot="1" x14ac:dyDescent="0.2">
      <c r="A31504" s="106" t="s">
        <v>357</v>
      </c>
      <c r="B31504" s="106" t="s">
        <v>358</v>
      </c>
      <c r="C31504" s="146" t="s">
        <v>16</v>
      </c>
      <c r="D31504" s="146" t="s">
        <v>14502</v>
      </c>
      <c r="E31504" s="146" t="s">
        <v>14503</v>
      </c>
      <c r="F31504" s="146" t="s">
        <v>20</v>
      </c>
      <c r="G31504" s="146" t="s">
        <v>21</v>
      </c>
      <c r="H31504" s="146" t="s">
        <v>22</v>
      </c>
      <c r="I31504" s="146" t="s">
        <v>23</v>
      </c>
      <c r="J31504" s="146" t="s">
        <v>24</v>
      </c>
      <c r="K31504" s="146" t="s">
        <v>26</v>
      </c>
      <c r="L31504" s="146" t="s">
        <v>14504</v>
      </c>
      <c r="M31504" s="146" t="s">
        <v>27</v>
      </c>
      <c r="N31504" s="146" t="s">
        <v>28</v>
      </c>
      <c r="O31504" s="146" t="s">
        <v>29</v>
      </c>
      <c r="P31504" s="146" t="s">
        <v>30</v>
      </c>
      <c r="Q31504" s="146" t="s">
        <v>14505</v>
      </c>
      <c r="R31504" s="146" t="s">
        <v>32</v>
      </c>
      <c r="S31504" s="146" t="s">
        <v>33</v>
      </c>
    </row>
    <row r="31505" spans="1:19" ht="11.25" thickBot="1" x14ac:dyDescent="0.2">
      <c r="A31505" s="107">
        <v>1</v>
      </c>
      <c r="B31505" s="132">
        <v>0.6906944444444445</v>
      </c>
      <c r="C31505" s="108">
        <v>5594.7960000000003</v>
      </c>
      <c r="D31505" s="108">
        <v>3476.777</v>
      </c>
      <c r="E31505" s="108">
        <v>431.55799999999999</v>
      </c>
      <c r="F31505" s="133">
        <v>0.53666999999999998</v>
      </c>
      <c r="G31505" s="108">
        <v>229.977</v>
      </c>
      <c r="H31505" s="141" t="s">
        <v>14634</v>
      </c>
      <c r="I31505" s="108">
        <v>5500.1779999999999</v>
      </c>
      <c r="J31505" s="108">
        <v>20158.009999999998</v>
      </c>
      <c r="K31505" s="133">
        <v>0.63126000000000004</v>
      </c>
      <c r="L31505" s="108">
        <v>30.579000000000001</v>
      </c>
      <c r="M31505" s="108">
        <v>521.47299999999996</v>
      </c>
      <c r="N31505" s="108">
        <v>71.754000000000005</v>
      </c>
      <c r="O31505" s="141" t="s">
        <v>14500</v>
      </c>
      <c r="P31505" s="141" t="s">
        <v>14500</v>
      </c>
      <c r="Q31505" s="108">
        <v>-331.05200000000002</v>
      </c>
      <c r="R31505" s="108">
        <v>589.29</v>
      </c>
      <c r="S31505" s="141" t="s">
        <v>14500</v>
      </c>
    </row>
    <row r="31506" spans="1:19" ht="11.25" thickBot="1" x14ac:dyDescent="0.2">
      <c r="A31506" s="112"/>
    </row>
    <row r="31507" spans="1:19" ht="11.25" thickBot="1" x14ac:dyDescent="0.2">
      <c r="A31507" s="135" t="s">
        <v>362</v>
      </c>
      <c r="B31507" s="112"/>
      <c r="C31507" s="136">
        <v>5594.7960000000003</v>
      </c>
      <c r="D31507" s="136">
        <v>3476.777</v>
      </c>
      <c r="E31507" s="136">
        <v>431.55799999999999</v>
      </c>
      <c r="F31507" s="137">
        <v>0.53666999999999998</v>
      </c>
      <c r="G31507" s="136">
        <v>229.977</v>
      </c>
      <c r="H31507" s="141" t="s">
        <v>14636</v>
      </c>
      <c r="I31507" s="136">
        <v>5500.1779999999999</v>
      </c>
      <c r="J31507" s="136">
        <v>20158.009999999998</v>
      </c>
      <c r="K31507" s="137">
        <v>0.63126000000000004</v>
      </c>
      <c r="L31507" s="136">
        <v>30.579000000000001</v>
      </c>
      <c r="M31507" s="136">
        <v>521.47299999999996</v>
      </c>
      <c r="N31507" s="136">
        <v>71.754000000000005</v>
      </c>
      <c r="O31507" s="141" t="s">
        <v>14501</v>
      </c>
      <c r="P31507" s="141" t="s">
        <v>14501</v>
      </c>
      <c r="Q31507" s="136">
        <v>-331.05200000000002</v>
      </c>
      <c r="R31507" s="136">
        <v>589.29</v>
      </c>
      <c r="S31507" s="141" t="s">
        <v>14501</v>
      </c>
    </row>
    <row r="31508" spans="1:19" ht="11.25" thickBot="1" x14ac:dyDescent="0.2">
      <c r="A31508" s="112"/>
    </row>
    <row r="31509" spans="1:19" ht="11.25" thickBot="1" x14ac:dyDescent="0.2">
      <c r="A31509" s="138" t="s">
        <v>364</v>
      </c>
      <c r="B31509" s="112"/>
      <c r="C31509" s="136">
        <v>0</v>
      </c>
      <c r="D31509" s="136">
        <v>0</v>
      </c>
      <c r="E31509" s="136">
        <v>0</v>
      </c>
      <c r="F31509" s="140" t="s">
        <v>3713</v>
      </c>
      <c r="G31509" s="136">
        <v>0</v>
      </c>
      <c r="H31509" s="141" t="s">
        <v>14501</v>
      </c>
      <c r="I31509" s="136">
        <v>0</v>
      </c>
      <c r="J31509" s="136">
        <v>0</v>
      </c>
      <c r="K31509" s="140" t="s">
        <v>3713</v>
      </c>
      <c r="L31509" s="136">
        <v>0</v>
      </c>
      <c r="M31509" s="136">
        <v>0</v>
      </c>
      <c r="N31509" s="136">
        <v>0</v>
      </c>
      <c r="O31509" s="141" t="s">
        <v>14501</v>
      </c>
      <c r="P31509" s="141" t="s">
        <v>14501</v>
      </c>
      <c r="Q31509" s="136">
        <v>0</v>
      </c>
      <c r="R31509" s="136">
        <v>0</v>
      </c>
      <c r="S31509" s="141" t="s">
        <v>14501</v>
      </c>
    </row>
    <row r="31510" spans="1:19" ht="11.25" thickBot="1" x14ac:dyDescent="0.2">
      <c r="A31510" s="112"/>
    </row>
    <row r="31511" spans="1:19" ht="11.25" thickBot="1" x14ac:dyDescent="0.2">
      <c r="A31511" s="139" t="s">
        <v>366</v>
      </c>
      <c r="B31511" s="112"/>
      <c r="C31511" s="136">
        <v>0</v>
      </c>
      <c r="D31511" s="136">
        <v>0</v>
      </c>
      <c r="E31511" s="136">
        <v>0</v>
      </c>
      <c r="F31511" s="140">
        <v>0</v>
      </c>
      <c r="G31511" s="136">
        <v>0</v>
      </c>
      <c r="H31511" s="141" t="s">
        <v>14501</v>
      </c>
      <c r="I31511" s="136">
        <v>0</v>
      </c>
      <c r="J31511" s="136">
        <v>0</v>
      </c>
      <c r="K31511" s="140">
        <v>0</v>
      </c>
      <c r="L31511" s="136">
        <v>0</v>
      </c>
      <c r="M31511" s="136">
        <v>0</v>
      </c>
      <c r="N31511" s="136">
        <v>0</v>
      </c>
      <c r="O31511" s="141" t="s">
        <v>14501</v>
      </c>
      <c r="P31511" s="141" t="s">
        <v>14501</v>
      </c>
      <c r="Q31511" s="136">
        <v>0</v>
      </c>
      <c r="R31511" s="136">
        <v>0</v>
      </c>
      <c r="S31511" s="141" t="s">
        <v>14501</v>
      </c>
    </row>
    <row r="31512" spans="1:19" ht="11.25" thickBot="1" x14ac:dyDescent="0.2">
      <c r="A31512" s="112"/>
    </row>
    <row r="31513" spans="1:19" ht="11.25" thickBot="1" x14ac:dyDescent="0.2">
      <c r="A31513" s="106" t="s">
        <v>357</v>
      </c>
      <c r="B31513" s="106" t="s">
        <v>358</v>
      </c>
      <c r="C31513" s="146" t="s">
        <v>35</v>
      </c>
      <c r="D31513" s="146" t="s">
        <v>36</v>
      </c>
      <c r="E31513" s="146" t="s">
        <v>14506</v>
      </c>
      <c r="F31513" s="146" t="s">
        <v>38</v>
      </c>
      <c r="G31513" s="146" t="s">
        <v>39</v>
      </c>
      <c r="H31513" s="146" t="s">
        <v>41</v>
      </c>
      <c r="I31513" s="146" t="s">
        <v>42</v>
      </c>
      <c r="J31513" s="146" t="s">
        <v>43</v>
      </c>
      <c r="K31513" s="146" t="s">
        <v>44</v>
      </c>
      <c r="L31513" s="146" t="s">
        <v>45</v>
      </c>
      <c r="M31513" s="146" t="s">
        <v>46</v>
      </c>
      <c r="N31513" s="146" t="s">
        <v>47</v>
      </c>
      <c r="O31513" s="146" t="s">
        <v>48</v>
      </c>
      <c r="P31513" s="146" t="s">
        <v>49</v>
      </c>
      <c r="Q31513" s="146" t="s">
        <v>50</v>
      </c>
      <c r="R31513" s="146" t="s">
        <v>51</v>
      </c>
      <c r="S31513" s="146" t="s">
        <v>52</v>
      </c>
    </row>
    <row r="31514" spans="1:19" ht="11.25" thickBot="1" x14ac:dyDescent="0.2">
      <c r="A31514" s="107">
        <v>1</v>
      </c>
      <c r="B31514" s="132">
        <v>0.6906944444444445</v>
      </c>
      <c r="C31514" s="133">
        <v>0.45829999999999999</v>
      </c>
      <c r="D31514" s="108">
        <v>447.24</v>
      </c>
      <c r="E31514" s="141" t="s">
        <v>14500</v>
      </c>
      <c r="F31514" s="141" t="s">
        <v>14500</v>
      </c>
      <c r="G31514" s="141" t="s">
        <v>14500</v>
      </c>
      <c r="H31514" s="108">
        <v>191619.26</v>
      </c>
      <c r="I31514" s="108">
        <v>162235.88</v>
      </c>
      <c r="J31514" s="108">
        <v>34905.595999999998</v>
      </c>
      <c r="K31514" s="108">
        <v>52175.978000000003</v>
      </c>
      <c r="L31514" s="108">
        <v>39489.595000000001</v>
      </c>
      <c r="M31514" s="108">
        <v>6850.2960000000003</v>
      </c>
      <c r="N31514" s="108">
        <v>2266.2159999999999</v>
      </c>
      <c r="O31514" s="108">
        <v>14714.612999999999</v>
      </c>
      <c r="P31514" s="108">
        <v>9403.93</v>
      </c>
      <c r="Q31514" s="108">
        <v>12334.761</v>
      </c>
      <c r="R31514" s="108">
        <v>9350.2029999999995</v>
      </c>
      <c r="S31514" s="108">
        <v>5672.9669999999996</v>
      </c>
    </row>
    <row r="31515" spans="1:19" ht="11.25" thickBot="1" x14ac:dyDescent="0.2">
      <c r="A31515" s="112"/>
    </row>
    <row r="31516" spans="1:19" ht="11.25" thickBot="1" x14ac:dyDescent="0.2">
      <c r="A31516" s="135" t="s">
        <v>362</v>
      </c>
      <c r="B31516" s="112"/>
      <c r="C31516" s="137">
        <v>0.45829999999999999</v>
      </c>
      <c r="D31516" s="136">
        <v>447.24</v>
      </c>
      <c r="E31516" s="141" t="s">
        <v>14501</v>
      </c>
      <c r="F31516" s="141" t="s">
        <v>14501</v>
      </c>
      <c r="G31516" s="141" t="s">
        <v>14501</v>
      </c>
      <c r="H31516" s="136">
        <v>191619.26</v>
      </c>
      <c r="I31516" s="136">
        <v>162235.88</v>
      </c>
      <c r="J31516" s="136">
        <v>34905.595999999998</v>
      </c>
      <c r="K31516" s="136">
        <v>52175.978000000003</v>
      </c>
      <c r="L31516" s="136">
        <v>39489.595000000001</v>
      </c>
      <c r="M31516" s="136">
        <v>6850.2960000000003</v>
      </c>
      <c r="N31516" s="136">
        <v>2266.2159999999999</v>
      </c>
      <c r="O31516" s="136">
        <v>14714.612999999999</v>
      </c>
      <c r="P31516" s="136">
        <v>9403.93</v>
      </c>
      <c r="Q31516" s="136">
        <v>12334.761</v>
      </c>
      <c r="R31516" s="136">
        <v>9350.2029999999995</v>
      </c>
      <c r="S31516" s="136">
        <v>5672.9669999999996</v>
      </c>
    </row>
    <row r="31517" spans="1:19" ht="11.25" thickBot="1" x14ac:dyDescent="0.2">
      <c r="A31517" s="112"/>
    </row>
    <row r="31518" spans="1:19" ht="11.25" thickBot="1" x14ac:dyDescent="0.2">
      <c r="A31518" s="138" t="s">
        <v>364</v>
      </c>
      <c r="B31518" s="112"/>
      <c r="C31518" s="140" t="s">
        <v>3713</v>
      </c>
      <c r="D31518" s="136">
        <v>0</v>
      </c>
      <c r="E31518" s="141" t="s">
        <v>14501</v>
      </c>
      <c r="F31518" s="141" t="s">
        <v>14501</v>
      </c>
      <c r="G31518" s="141" t="s">
        <v>14501</v>
      </c>
      <c r="H31518" s="136">
        <v>0</v>
      </c>
      <c r="I31518" s="136">
        <v>0</v>
      </c>
      <c r="J31518" s="136">
        <v>0</v>
      </c>
      <c r="K31518" s="136">
        <v>0</v>
      </c>
      <c r="L31518" s="136">
        <v>0</v>
      </c>
      <c r="M31518" s="136">
        <v>0</v>
      </c>
      <c r="N31518" s="136">
        <v>0</v>
      </c>
      <c r="O31518" s="136">
        <v>0</v>
      </c>
      <c r="P31518" s="136">
        <v>0</v>
      </c>
      <c r="Q31518" s="136">
        <v>0</v>
      </c>
      <c r="R31518" s="136">
        <v>0</v>
      </c>
      <c r="S31518" s="136">
        <v>0</v>
      </c>
    </row>
    <row r="31519" spans="1:19" ht="11.25" thickBot="1" x14ac:dyDescent="0.2">
      <c r="A31519" s="112"/>
    </row>
    <row r="31520" spans="1:19" ht="11.25" thickBot="1" x14ac:dyDescent="0.2">
      <c r="A31520" s="139" t="s">
        <v>366</v>
      </c>
      <c r="B31520" s="112"/>
      <c r="C31520" s="140">
        <v>0</v>
      </c>
      <c r="D31520" s="136">
        <v>0</v>
      </c>
      <c r="E31520" s="141" t="s">
        <v>14501</v>
      </c>
      <c r="F31520" s="141" t="s">
        <v>14501</v>
      </c>
      <c r="G31520" s="141" t="s">
        <v>14501</v>
      </c>
      <c r="H31520" s="136">
        <v>0</v>
      </c>
      <c r="I31520" s="136">
        <v>0</v>
      </c>
      <c r="J31520" s="136">
        <v>0</v>
      </c>
      <c r="K31520" s="136">
        <v>0</v>
      </c>
      <c r="L31520" s="136">
        <v>0</v>
      </c>
      <c r="M31520" s="136">
        <v>0</v>
      </c>
      <c r="N31520" s="136">
        <v>0</v>
      </c>
      <c r="O31520" s="136">
        <v>0</v>
      </c>
      <c r="P31520" s="136">
        <v>0</v>
      </c>
      <c r="Q31520" s="136">
        <v>0</v>
      </c>
      <c r="R31520" s="136">
        <v>0</v>
      </c>
      <c r="S31520" s="136">
        <v>0</v>
      </c>
    </row>
    <row r="31521" spans="1:19" ht="11.25" thickBot="1" x14ac:dyDescent="0.2">
      <c r="A31521" s="112"/>
    </row>
    <row r="31522" spans="1:19" ht="11.25" thickBot="1" x14ac:dyDescent="0.2">
      <c r="A31522" s="106" t="s">
        <v>357</v>
      </c>
      <c r="B31522" s="106" t="s">
        <v>358</v>
      </c>
      <c r="C31522" s="146" t="s">
        <v>53</v>
      </c>
      <c r="D31522" s="146" t="s">
        <v>54</v>
      </c>
      <c r="E31522" s="146" t="s">
        <v>55</v>
      </c>
      <c r="F31522" s="146" t="s">
        <v>56</v>
      </c>
      <c r="G31522" s="146" t="s">
        <v>14507</v>
      </c>
      <c r="H31522" s="146" t="s">
        <v>57</v>
      </c>
      <c r="I31522" s="146" t="s">
        <v>59</v>
      </c>
      <c r="J31522" s="146" t="s">
        <v>14508</v>
      </c>
      <c r="K31522" s="146" t="s">
        <v>60</v>
      </c>
      <c r="L31522" s="146" t="s">
        <v>61</v>
      </c>
      <c r="M31522" s="146" t="s">
        <v>62</v>
      </c>
      <c r="N31522" s="146" t="s">
        <v>14509</v>
      </c>
      <c r="O31522" s="146" t="s">
        <v>63</v>
      </c>
      <c r="P31522" s="146" t="s">
        <v>64</v>
      </c>
      <c r="Q31522" s="146" t="s">
        <v>66</v>
      </c>
      <c r="R31522" s="146" t="s">
        <v>14510</v>
      </c>
      <c r="S31522" s="146" t="s">
        <v>67</v>
      </c>
    </row>
    <row r="31523" spans="1:19" ht="11.25" thickBot="1" x14ac:dyDescent="0.2">
      <c r="A31523" s="107">
        <v>1</v>
      </c>
      <c r="B31523" s="132">
        <v>0.6906944444444445</v>
      </c>
      <c r="C31523" s="108">
        <v>1576.547</v>
      </c>
      <c r="D31523" s="108">
        <v>1374.3409999999999</v>
      </c>
      <c r="E31523" s="108">
        <v>499.57499999999999</v>
      </c>
      <c r="F31523" s="141" t="s">
        <v>14500</v>
      </c>
      <c r="G31523" s="108">
        <v>82.65</v>
      </c>
      <c r="H31523" s="108">
        <v>276</v>
      </c>
      <c r="I31523" s="141" t="s">
        <v>14500</v>
      </c>
      <c r="J31523" s="141" t="s">
        <v>14639</v>
      </c>
      <c r="K31523" s="141" t="s">
        <v>14500</v>
      </c>
      <c r="L31523" s="141" t="s">
        <v>14500</v>
      </c>
      <c r="M31523" s="108">
        <v>318.952</v>
      </c>
      <c r="N31523" s="108">
        <v>0.86199999999999999</v>
      </c>
      <c r="O31523" s="108">
        <v>390.20400000000001</v>
      </c>
      <c r="P31523" s="108">
        <v>15177.308999999999</v>
      </c>
      <c r="Q31523" s="133">
        <v>0.38378000000000001</v>
      </c>
      <c r="R31523" s="141" t="s">
        <v>14500</v>
      </c>
      <c r="S31523" s="108">
        <v>413.60399999999998</v>
      </c>
    </row>
    <row r="31524" spans="1:19" ht="11.25" thickBot="1" x14ac:dyDescent="0.2">
      <c r="A31524" s="112"/>
    </row>
    <row r="31525" spans="1:19" ht="11.25" thickBot="1" x14ac:dyDescent="0.2">
      <c r="A31525" s="135" t="s">
        <v>362</v>
      </c>
      <c r="B31525" s="112"/>
      <c r="C31525" s="136">
        <v>1576.547</v>
      </c>
      <c r="D31525" s="136">
        <v>1374.3409999999999</v>
      </c>
      <c r="E31525" s="136">
        <v>499.57499999999999</v>
      </c>
      <c r="F31525" s="141" t="s">
        <v>14501</v>
      </c>
      <c r="G31525" s="136">
        <v>82.65</v>
      </c>
      <c r="H31525" s="136">
        <v>276</v>
      </c>
      <c r="I31525" s="141" t="s">
        <v>14501</v>
      </c>
      <c r="J31525" s="141" t="s">
        <v>14641</v>
      </c>
      <c r="K31525" s="141" t="s">
        <v>14501</v>
      </c>
      <c r="L31525" s="141" t="s">
        <v>14501</v>
      </c>
      <c r="M31525" s="136">
        <v>318.952</v>
      </c>
      <c r="N31525" s="136">
        <v>0.86199999999999999</v>
      </c>
      <c r="O31525" s="136">
        <v>390.20400000000001</v>
      </c>
      <c r="P31525" s="136">
        <v>15177.308999999999</v>
      </c>
      <c r="Q31525" s="137">
        <v>0.38378000000000001</v>
      </c>
      <c r="R31525" s="141" t="s">
        <v>14501</v>
      </c>
      <c r="S31525" s="136">
        <v>413.60399999999998</v>
      </c>
    </row>
    <row r="31526" spans="1:19" ht="11.25" thickBot="1" x14ac:dyDescent="0.2">
      <c r="A31526" s="112"/>
    </row>
    <row r="31527" spans="1:19" ht="11.25" thickBot="1" x14ac:dyDescent="0.2">
      <c r="A31527" s="138" t="s">
        <v>364</v>
      </c>
      <c r="B31527" s="112"/>
      <c r="C31527" s="136">
        <v>0</v>
      </c>
      <c r="D31527" s="136">
        <v>0</v>
      </c>
      <c r="E31527" s="136">
        <v>0</v>
      </c>
      <c r="F31527" s="141" t="s">
        <v>14501</v>
      </c>
      <c r="G31527" s="136">
        <v>0</v>
      </c>
      <c r="H31527" s="136">
        <v>0</v>
      </c>
      <c r="I31527" s="141" t="s">
        <v>14501</v>
      </c>
      <c r="J31527" s="141" t="s">
        <v>14501</v>
      </c>
      <c r="K31527" s="141" t="s">
        <v>14501</v>
      </c>
      <c r="L31527" s="141" t="s">
        <v>14501</v>
      </c>
      <c r="M31527" s="136">
        <v>0</v>
      </c>
      <c r="N31527" s="136">
        <v>0</v>
      </c>
      <c r="O31527" s="136">
        <v>0</v>
      </c>
      <c r="P31527" s="136">
        <v>0</v>
      </c>
      <c r="Q31527" s="140" t="s">
        <v>3713</v>
      </c>
      <c r="R31527" s="141" t="s">
        <v>14501</v>
      </c>
      <c r="S31527" s="136">
        <v>0</v>
      </c>
    </row>
    <row r="31528" spans="1:19" ht="11.25" thickBot="1" x14ac:dyDescent="0.2">
      <c r="A31528" s="112"/>
    </row>
    <row r="31529" spans="1:19" ht="11.25" thickBot="1" x14ac:dyDescent="0.2">
      <c r="A31529" s="139" t="s">
        <v>366</v>
      </c>
      <c r="B31529" s="112"/>
      <c r="C31529" s="136">
        <v>0</v>
      </c>
      <c r="D31529" s="136">
        <v>0</v>
      </c>
      <c r="E31529" s="136">
        <v>0</v>
      </c>
      <c r="F31529" s="141" t="s">
        <v>14501</v>
      </c>
      <c r="G31529" s="136">
        <v>0</v>
      </c>
      <c r="H31529" s="136">
        <v>0</v>
      </c>
      <c r="I31529" s="141" t="s">
        <v>14501</v>
      </c>
      <c r="J31529" s="141" t="s">
        <v>14501</v>
      </c>
      <c r="K31529" s="141" t="s">
        <v>14501</v>
      </c>
      <c r="L31529" s="141" t="s">
        <v>14501</v>
      </c>
      <c r="M31529" s="136">
        <v>0</v>
      </c>
      <c r="N31529" s="136">
        <v>0</v>
      </c>
      <c r="O31529" s="136">
        <v>0</v>
      </c>
      <c r="P31529" s="136">
        <v>0</v>
      </c>
      <c r="Q31529" s="140">
        <v>0</v>
      </c>
      <c r="R31529" s="141" t="s">
        <v>14501</v>
      </c>
      <c r="S31529" s="136">
        <v>0</v>
      </c>
    </row>
    <row r="31530" spans="1:19" ht="11.25" thickBot="1" x14ac:dyDescent="0.2">
      <c r="A31530" s="112"/>
    </row>
    <row r="31531" spans="1:19" ht="11.25" thickBot="1" x14ac:dyDescent="0.2">
      <c r="A31531" s="106" t="s">
        <v>357</v>
      </c>
      <c r="B31531" s="106" t="s">
        <v>358</v>
      </c>
      <c r="C31531" s="146" t="s">
        <v>68</v>
      </c>
      <c r="D31531" s="146" t="s">
        <v>14511</v>
      </c>
    </row>
    <row r="31532" spans="1:19" ht="11.25" thickBot="1" x14ac:dyDescent="0.2">
      <c r="A31532" s="107">
        <v>1</v>
      </c>
      <c r="B31532" s="132">
        <v>0.6906944444444445</v>
      </c>
      <c r="C31532" s="108">
        <v>325.71199999999999</v>
      </c>
      <c r="D31532" s="141" t="s">
        <v>14500</v>
      </c>
    </row>
    <row r="31533" spans="1:19" ht="11.25" thickBot="1" x14ac:dyDescent="0.2">
      <c r="A31533" s="112"/>
    </row>
    <row r="31534" spans="1:19" ht="11.25" thickBot="1" x14ac:dyDescent="0.2">
      <c r="A31534" s="135" t="s">
        <v>362</v>
      </c>
      <c r="B31534" s="112"/>
      <c r="C31534" s="136">
        <v>325.71199999999999</v>
      </c>
      <c r="D31534" s="141" t="s">
        <v>14501</v>
      </c>
    </row>
    <row r="31535" spans="1:19" ht="11.25" thickBot="1" x14ac:dyDescent="0.2">
      <c r="A31535" s="112"/>
    </row>
    <row r="31536" spans="1:19" ht="11.25" thickBot="1" x14ac:dyDescent="0.2">
      <c r="A31536" s="138" t="s">
        <v>364</v>
      </c>
      <c r="B31536" s="112"/>
      <c r="C31536" s="136">
        <v>0</v>
      </c>
      <c r="D31536" s="141" t="s">
        <v>14501</v>
      </c>
    </row>
    <row r="31537" spans="1:19" ht="11.25" thickBot="1" x14ac:dyDescent="0.2">
      <c r="A31537" s="112"/>
    </row>
    <row r="31538" spans="1:19" ht="11.25" thickBot="1" x14ac:dyDescent="0.2">
      <c r="A31538" s="139" t="s">
        <v>366</v>
      </c>
      <c r="B31538" s="112"/>
      <c r="C31538" s="136">
        <v>0</v>
      </c>
      <c r="D31538" s="141" t="s">
        <v>14501</v>
      </c>
    </row>
    <row r="31539" spans="1:19" ht="10.5" x14ac:dyDescent="0.15">
      <c r="A31539" s="112"/>
    </row>
    <row r="31540" spans="1:19" x14ac:dyDescent="0.15">
      <c r="A31540" s="129"/>
      <c r="B31540" s="86" t="s">
        <v>3695</v>
      </c>
    </row>
    <row r="31541" spans="1:19" ht="9.75" thickBot="1" x14ac:dyDescent="0.2">
      <c r="A31541" s="81" t="s">
        <v>5871</v>
      </c>
    </row>
    <row r="31542" spans="1:19" ht="11.25" thickBot="1" x14ac:dyDescent="0.2">
      <c r="A31542" s="106" t="s">
        <v>357</v>
      </c>
      <c r="B31542" s="106" t="s">
        <v>358</v>
      </c>
      <c r="C31542" s="146" t="s">
        <v>14494</v>
      </c>
      <c r="D31542" s="146" t="s">
        <v>14495</v>
      </c>
      <c r="E31542" s="146" t="s">
        <v>14496</v>
      </c>
      <c r="F31542" s="146" t="s">
        <v>0</v>
      </c>
      <c r="G31542" s="146" t="s">
        <v>1</v>
      </c>
      <c r="H31542" s="146" t="s">
        <v>2</v>
      </c>
      <c r="I31542" s="146" t="s">
        <v>14497</v>
      </c>
      <c r="J31542" s="146" t="s">
        <v>3</v>
      </c>
      <c r="K31542" s="146" t="s">
        <v>14498</v>
      </c>
      <c r="L31542" s="146" t="s">
        <v>7</v>
      </c>
      <c r="M31542" s="146" t="s">
        <v>14499</v>
      </c>
      <c r="N31542" s="146" t="s">
        <v>10</v>
      </c>
      <c r="O31542" s="146" t="s">
        <v>11</v>
      </c>
      <c r="P31542" s="146" t="s">
        <v>12</v>
      </c>
      <c r="Q31542" s="146" t="s">
        <v>13</v>
      </c>
      <c r="R31542" s="146" t="s">
        <v>14</v>
      </c>
      <c r="S31542" s="146" t="s">
        <v>15</v>
      </c>
    </row>
    <row r="31543" spans="1:19" ht="11.25" thickBot="1" x14ac:dyDescent="0.2">
      <c r="A31543" s="107">
        <v>1</v>
      </c>
      <c r="B31543" s="132">
        <v>0.69584490740740745</v>
      </c>
      <c r="C31543" s="141" t="s">
        <v>14500</v>
      </c>
      <c r="D31543" s="141" t="s">
        <v>14500</v>
      </c>
      <c r="E31543" s="141" t="s">
        <v>14500</v>
      </c>
      <c r="F31543" s="108">
        <v>8261.2559999999994</v>
      </c>
      <c r="G31543" s="108">
        <v>5478.665</v>
      </c>
      <c r="H31543" s="108">
        <v>1506.7159999999999</v>
      </c>
      <c r="I31543" s="108">
        <v>-151.446</v>
      </c>
      <c r="J31543" s="108">
        <v>129.77600000000001</v>
      </c>
      <c r="K31543" s="108">
        <v>19.739999999999998</v>
      </c>
      <c r="L31543" s="133">
        <v>0.57079000000000002</v>
      </c>
      <c r="M31543" s="108">
        <v>1352.0119999999999</v>
      </c>
      <c r="N31543" s="108">
        <v>2156.8310000000001</v>
      </c>
      <c r="O31543" s="108">
        <v>2282.2669999999998</v>
      </c>
      <c r="P31543" s="108">
        <v>11153.737999999999</v>
      </c>
      <c r="Q31543" s="108">
        <v>192164.28</v>
      </c>
      <c r="R31543" s="108">
        <v>3905.6779999999999</v>
      </c>
      <c r="S31543" s="108">
        <v>1147.46</v>
      </c>
    </row>
    <row r="31544" spans="1:19" ht="11.25" thickBot="1" x14ac:dyDescent="0.2">
      <c r="A31544" s="112"/>
    </row>
    <row r="31545" spans="1:19" ht="11.25" thickBot="1" x14ac:dyDescent="0.2">
      <c r="A31545" s="135" t="s">
        <v>362</v>
      </c>
      <c r="B31545" s="112"/>
      <c r="C31545" s="141" t="s">
        <v>14501</v>
      </c>
      <c r="D31545" s="141" t="s">
        <v>14501</v>
      </c>
      <c r="E31545" s="141" t="s">
        <v>14501</v>
      </c>
      <c r="F31545" s="136">
        <v>8261.2559999999994</v>
      </c>
      <c r="G31545" s="136">
        <v>5478.665</v>
      </c>
      <c r="H31545" s="136">
        <v>1506.7159999999999</v>
      </c>
      <c r="I31545" s="136">
        <v>-151.446</v>
      </c>
      <c r="J31545" s="136">
        <v>129.77600000000001</v>
      </c>
      <c r="K31545" s="136">
        <v>19.739999999999998</v>
      </c>
      <c r="L31545" s="137">
        <v>0.57079000000000002</v>
      </c>
      <c r="M31545" s="136">
        <v>1352.0119999999999</v>
      </c>
      <c r="N31545" s="136">
        <v>2156.8310000000001</v>
      </c>
      <c r="O31545" s="136">
        <v>2282.2669999999998</v>
      </c>
      <c r="P31545" s="136">
        <v>11153.737999999999</v>
      </c>
      <c r="Q31545" s="136">
        <v>192164.28</v>
      </c>
      <c r="R31545" s="136">
        <v>3905.6779999999999</v>
      </c>
      <c r="S31545" s="136">
        <v>1147.46</v>
      </c>
    </row>
    <row r="31546" spans="1:19" ht="11.25" thickBot="1" x14ac:dyDescent="0.2">
      <c r="A31546" s="112"/>
    </row>
    <row r="31547" spans="1:19" ht="11.25" thickBot="1" x14ac:dyDescent="0.2">
      <c r="A31547" s="138" t="s">
        <v>364</v>
      </c>
      <c r="B31547" s="112"/>
      <c r="C31547" s="141" t="s">
        <v>14501</v>
      </c>
      <c r="D31547" s="141" t="s">
        <v>14501</v>
      </c>
      <c r="E31547" s="141" t="s">
        <v>14501</v>
      </c>
      <c r="F31547" s="136">
        <v>0</v>
      </c>
      <c r="G31547" s="136">
        <v>0</v>
      </c>
      <c r="H31547" s="136">
        <v>0</v>
      </c>
      <c r="I31547" s="136">
        <v>0</v>
      </c>
      <c r="J31547" s="136">
        <v>0</v>
      </c>
      <c r="K31547" s="136">
        <v>0</v>
      </c>
      <c r="L31547" s="140" t="s">
        <v>3713</v>
      </c>
      <c r="M31547" s="136">
        <v>0</v>
      </c>
      <c r="N31547" s="136">
        <v>0</v>
      </c>
      <c r="O31547" s="136">
        <v>0</v>
      </c>
      <c r="P31547" s="136">
        <v>0</v>
      </c>
      <c r="Q31547" s="136">
        <v>0</v>
      </c>
      <c r="R31547" s="136">
        <v>0</v>
      </c>
      <c r="S31547" s="136">
        <v>0</v>
      </c>
    </row>
    <row r="31548" spans="1:19" ht="11.25" thickBot="1" x14ac:dyDescent="0.2">
      <c r="A31548" s="112"/>
    </row>
    <row r="31549" spans="1:19" ht="11.25" thickBot="1" x14ac:dyDescent="0.2">
      <c r="A31549" s="139" t="s">
        <v>366</v>
      </c>
      <c r="B31549" s="112"/>
      <c r="C31549" s="141" t="s">
        <v>14501</v>
      </c>
      <c r="D31549" s="141" t="s">
        <v>14501</v>
      </c>
      <c r="E31549" s="141" t="s">
        <v>14501</v>
      </c>
      <c r="F31549" s="136">
        <v>0</v>
      </c>
      <c r="G31549" s="136">
        <v>0</v>
      </c>
      <c r="H31549" s="136">
        <v>0</v>
      </c>
      <c r="I31549" s="136">
        <v>0</v>
      </c>
      <c r="J31549" s="136">
        <v>0</v>
      </c>
      <c r="K31549" s="136">
        <v>0</v>
      </c>
      <c r="L31549" s="140">
        <v>0</v>
      </c>
      <c r="M31549" s="136">
        <v>0</v>
      </c>
      <c r="N31549" s="136">
        <v>0</v>
      </c>
      <c r="O31549" s="136">
        <v>0</v>
      </c>
      <c r="P31549" s="136">
        <v>0</v>
      </c>
      <c r="Q31549" s="136">
        <v>0</v>
      </c>
      <c r="R31549" s="136">
        <v>0</v>
      </c>
      <c r="S31549" s="136">
        <v>0</v>
      </c>
    </row>
    <row r="31550" spans="1:19" ht="11.25" thickBot="1" x14ac:dyDescent="0.2">
      <c r="A31550" s="112"/>
    </row>
    <row r="31551" spans="1:19" ht="11.25" thickBot="1" x14ac:dyDescent="0.2">
      <c r="A31551" s="106" t="s">
        <v>357</v>
      </c>
      <c r="B31551" s="106" t="s">
        <v>358</v>
      </c>
      <c r="C31551" s="146" t="s">
        <v>16</v>
      </c>
      <c r="D31551" s="146" t="s">
        <v>14502</v>
      </c>
      <c r="E31551" s="146" t="s">
        <v>14503</v>
      </c>
      <c r="F31551" s="146" t="s">
        <v>20</v>
      </c>
      <c r="G31551" s="146" t="s">
        <v>21</v>
      </c>
      <c r="H31551" s="146" t="s">
        <v>22</v>
      </c>
      <c r="I31551" s="146" t="s">
        <v>23</v>
      </c>
      <c r="J31551" s="146" t="s">
        <v>24</v>
      </c>
      <c r="K31551" s="146" t="s">
        <v>26</v>
      </c>
      <c r="L31551" s="146" t="s">
        <v>14504</v>
      </c>
      <c r="M31551" s="146" t="s">
        <v>27</v>
      </c>
      <c r="N31551" s="146" t="s">
        <v>28</v>
      </c>
      <c r="O31551" s="146" t="s">
        <v>29</v>
      </c>
      <c r="P31551" s="146" t="s">
        <v>30</v>
      </c>
      <c r="Q31551" s="146" t="s">
        <v>14505</v>
      </c>
      <c r="R31551" s="146" t="s">
        <v>32</v>
      </c>
      <c r="S31551" s="146" t="s">
        <v>33</v>
      </c>
    </row>
    <row r="31552" spans="1:19" ht="11.25" thickBot="1" x14ac:dyDescent="0.2">
      <c r="A31552" s="107">
        <v>1</v>
      </c>
      <c r="B31552" s="132">
        <v>0.69584490740740745</v>
      </c>
      <c r="C31552" s="108">
        <v>2310.6550000000002</v>
      </c>
      <c r="D31552" s="108">
        <v>1186.7750000000001</v>
      </c>
      <c r="E31552" s="108">
        <v>604.971</v>
      </c>
      <c r="F31552" s="133">
        <v>0.46749000000000002</v>
      </c>
      <c r="G31552" s="108">
        <v>816.54200000000003</v>
      </c>
      <c r="H31552" s="108">
        <v>213.14</v>
      </c>
      <c r="I31552" s="108">
        <v>2087.752</v>
      </c>
      <c r="J31552" s="108">
        <v>1990.8489999999999</v>
      </c>
      <c r="K31552" s="133">
        <v>0.50409000000000004</v>
      </c>
      <c r="L31552" s="108">
        <v>8624.3140000000003</v>
      </c>
      <c r="M31552" s="108">
        <v>1574.7660000000001</v>
      </c>
      <c r="N31552" s="108">
        <v>2103.2310000000002</v>
      </c>
      <c r="O31552" s="108">
        <v>357.67599999999999</v>
      </c>
      <c r="P31552" s="108">
        <v>1448.77</v>
      </c>
      <c r="Q31552" s="108">
        <v>-401.27100000000002</v>
      </c>
      <c r="R31552" s="108">
        <v>851.274</v>
      </c>
      <c r="S31552" s="108">
        <v>1093.1289999999999</v>
      </c>
    </row>
    <row r="31553" spans="1:19" ht="11.25" thickBot="1" x14ac:dyDescent="0.2">
      <c r="A31553" s="112"/>
    </row>
    <row r="31554" spans="1:19" ht="11.25" thickBot="1" x14ac:dyDescent="0.2">
      <c r="A31554" s="135" t="s">
        <v>362</v>
      </c>
      <c r="B31554" s="112"/>
      <c r="C31554" s="136">
        <v>2310.6550000000002</v>
      </c>
      <c r="D31554" s="136">
        <v>1186.7750000000001</v>
      </c>
      <c r="E31554" s="136">
        <v>604.971</v>
      </c>
      <c r="F31554" s="137">
        <v>0.46749000000000002</v>
      </c>
      <c r="G31554" s="136">
        <v>816.54200000000003</v>
      </c>
      <c r="H31554" s="136">
        <v>213.14</v>
      </c>
      <c r="I31554" s="136">
        <v>2087.752</v>
      </c>
      <c r="J31554" s="136">
        <v>1990.8489999999999</v>
      </c>
      <c r="K31554" s="137">
        <v>0.50409000000000004</v>
      </c>
      <c r="L31554" s="136">
        <v>8624.3140000000003</v>
      </c>
      <c r="M31554" s="136">
        <v>1574.7660000000001</v>
      </c>
      <c r="N31554" s="136">
        <v>2103.2310000000002</v>
      </c>
      <c r="O31554" s="136">
        <v>357.67599999999999</v>
      </c>
      <c r="P31554" s="136">
        <v>1448.77</v>
      </c>
      <c r="Q31554" s="136">
        <v>-401.27100000000002</v>
      </c>
      <c r="R31554" s="136">
        <v>851.274</v>
      </c>
      <c r="S31554" s="136">
        <v>1093.1289999999999</v>
      </c>
    </row>
    <row r="31555" spans="1:19" ht="11.25" thickBot="1" x14ac:dyDescent="0.2">
      <c r="A31555" s="112"/>
    </row>
    <row r="31556" spans="1:19" ht="11.25" thickBot="1" x14ac:dyDescent="0.2">
      <c r="A31556" s="138" t="s">
        <v>364</v>
      </c>
      <c r="B31556" s="112"/>
      <c r="C31556" s="136">
        <v>0</v>
      </c>
      <c r="D31556" s="136">
        <v>0</v>
      </c>
      <c r="E31556" s="136">
        <v>0</v>
      </c>
      <c r="F31556" s="140" t="s">
        <v>3713</v>
      </c>
      <c r="G31556" s="136">
        <v>0</v>
      </c>
      <c r="H31556" s="136">
        <v>0</v>
      </c>
      <c r="I31556" s="136">
        <v>0</v>
      </c>
      <c r="J31556" s="136">
        <v>0</v>
      </c>
      <c r="K31556" s="140" t="s">
        <v>3713</v>
      </c>
      <c r="L31556" s="136">
        <v>0</v>
      </c>
      <c r="M31556" s="136">
        <v>0</v>
      </c>
      <c r="N31556" s="136">
        <v>0</v>
      </c>
      <c r="O31556" s="136">
        <v>0</v>
      </c>
      <c r="P31556" s="136">
        <v>0</v>
      </c>
      <c r="Q31556" s="136">
        <v>0</v>
      </c>
      <c r="R31556" s="136">
        <v>0</v>
      </c>
      <c r="S31556" s="136">
        <v>0</v>
      </c>
    </row>
    <row r="31557" spans="1:19" ht="11.25" thickBot="1" x14ac:dyDescent="0.2">
      <c r="A31557" s="112"/>
    </row>
    <row r="31558" spans="1:19" ht="11.25" thickBot="1" x14ac:dyDescent="0.2">
      <c r="A31558" s="139" t="s">
        <v>366</v>
      </c>
      <c r="B31558" s="112"/>
      <c r="C31558" s="136">
        <v>0</v>
      </c>
      <c r="D31558" s="136">
        <v>0</v>
      </c>
      <c r="E31558" s="136">
        <v>0</v>
      </c>
      <c r="F31558" s="140">
        <v>0</v>
      </c>
      <c r="G31558" s="136">
        <v>0</v>
      </c>
      <c r="H31558" s="136">
        <v>0</v>
      </c>
      <c r="I31558" s="136">
        <v>0</v>
      </c>
      <c r="J31558" s="136">
        <v>0</v>
      </c>
      <c r="K31558" s="140">
        <v>0</v>
      </c>
      <c r="L31558" s="136">
        <v>0</v>
      </c>
      <c r="M31558" s="136">
        <v>0</v>
      </c>
      <c r="N31558" s="136">
        <v>0</v>
      </c>
      <c r="O31558" s="136">
        <v>0</v>
      </c>
      <c r="P31558" s="136">
        <v>0</v>
      </c>
      <c r="Q31558" s="136">
        <v>0</v>
      </c>
      <c r="R31558" s="136">
        <v>0</v>
      </c>
      <c r="S31558" s="136">
        <v>0</v>
      </c>
    </row>
    <row r="31559" spans="1:19" ht="11.25" thickBot="1" x14ac:dyDescent="0.2">
      <c r="A31559" s="112"/>
    </row>
    <row r="31560" spans="1:19" ht="11.25" thickBot="1" x14ac:dyDescent="0.2">
      <c r="A31560" s="106" t="s">
        <v>357</v>
      </c>
      <c r="B31560" s="106" t="s">
        <v>358</v>
      </c>
      <c r="C31560" s="146" t="s">
        <v>35</v>
      </c>
      <c r="D31560" s="146" t="s">
        <v>36</v>
      </c>
      <c r="E31560" s="146" t="s">
        <v>14506</v>
      </c>
      <c r="F31560" s="146" t="s">
        <v>38</v>
      </c>
      <c r="G31560" s="146" t="s">
        <v>39</v>
      </c>
      <c r="H31560" s="146" t="s">
        <v>41</v>
      </c>
      <c r="I31560" s="146" t="s">
        <v>42</v>
      </c>
      <c r="J31560" s="146" t="s">
        <v>43</v>
      </c>
      <c r="K31560" s="146" t="s">
        <v>44</v>
      </c>
      <c r="L31560" s="146" t="s">
        <v>45</v>
      </c>
      <c r="M31560" s="146" t="s">
        <v>46</v>
      </c>
      <c r="N31560" s="146" t="s">
        <v>47</v>
      </c>
      <c r="O31560" s="146" t="s">
        <v>48</v>
      </c>
      <c r="P31560" s="146" t="s">
        <v>49</v>
      </c>
      <c r="Q31560" s="146" t="s">
        <v>50</v>
      </c>
      <c r="R31560" s="146" t="s">
        <v>51</v>
      </c>
      <c r="S31560" s="146" t="s">
        <v>52</v>
      </c>
    </row>
    <row r="31561" spans="1:19" ht="11.25" thickBot="1" x14ac:dyDescent="0.2">
      <c r="A31561" s="107">
        <v>1</v>
      </c>
      <c r="B31561" s="132">
        <v>0.69584490740740745</v>
      </c>
      <c r="C31561" s="133">
        <v>0.42820000000000003</v>
      </c>
      <c r="D31561" s="108">
        <v>260.38099999999997</v>
      </c>
      <c r="E31561" s="108">
        <v>424.57400000000001</v>
      </c>
      <c r="F31561" s="141" t="s">
        <v>14500</v>
      </c>
      <c r="G31561" s="108">
        <v>2163.0639999999999</v>
      </c>
      <c r="H31561" s="108">
        <v>25135.353999999999</v>
      </c>
      <c r="I31561" s="108">
        <v>1999.913</v>
      </c>
      <c r="J31561" s="108">
        <v>2487.9140000000002</v>
      </c>
      <c r="K31561" s="108">
        <v>3251.625</v>
      </c>
      <c r="L31561" s="108">
        <v>419.375</v>
      </c>
      <c r="M31561" s="108">
        <v>403.55</v>
      </c>
      <c r="N31561" s="108">
        <v>1868.7329999999999</v>
      </c>
      <c r="O31561" s="108">
        <v>918.06700000000001</v>
      </c>
      <c r="P31561" s="108">
        <v>5573.9660000000003</v>
      </c>
      <c r="Q31561" s="108">
        <v>1551.605</v>
      </c>
      <c r="R31561" s="108">
        <v>5823.9930000000004</v>
      </c>
      <c r="S31561" s="108">
        <v>1419.33</v>
      </c>
    </row>
    <row r="31562" spans="1:19" ht="11.25" thickBot="1" x14ac:dyDescent="0.2">
      <c r="A31562" s="112"/>
    </row>
    <row r="31563" spans="1:19" ht="11.25" thickBot="1" x14ac:dyDescent="0.2">
      <c r="A31563" s="135" t="s">
        <v>362</v>
      </c>
      <c r="B31563" s="112"/>
      <c r="C31563" s="137">
        <v>0.42820000000000003</v>
      </c>
      <c r="D31563" s="136">
        <v>260.38099999999997</v>
      </c>
      <c r="E31563" s="136">
        <v>424.57400000000001</v>
      </c>
      <c r="F31563" s="141" t="s">
        <v>14501</v>
      </c>
      <c r="G31563" s="136">
        <v>2163.0639999999999</v>
      </c>
      <c r="H31563" s="136">
        <v>25135.353999999999</v>
      </c>
      <c r="I31563" s="136">
        <v>1999.913</v>
      </c>
      <c r="J31563" s="136">
        <v>2487.9140000000002</v>
      </c>
      <c r="K31563" s="136">
        <v>3251.625</v>
      </c>
      <c r="L31563" s="136">
        <v>419.375</v>
      </c>
      <c r="M31563" s="136">
        <v>403.55</v>
      </c>
      <c r="N31563" s="136">
        <v>1868.7329999999999</v>
      </c>
      <c r="O31563" s="136">
        <v>918.06700000000001</v>
      </c>
      <c r="P31563" s="136">
        <v>5573.9660000000003</v>
      </c>
      <c r="Q31563" s="136">
        <v>1551.605</v>
      </c>
      <c r="R31563" s="136">
        <v>5823.9930000000004</v>
      </c>
      <c r="S31563" s="136">
        <v>1419.33</v>
      </c>
    </row>
    <row r="31564" spans="1:19" ht="11.25" thickBot="1" x14ac:dyDescent="0.2">
      <c r="A31564" s="112"/>
    </row>
    <row r="31565" spans="1:19" ht="11.25" thickBot="1" x14ac:dyDescent="0.2">
      <c r="A31565" s="138" t="s">
        <v>364</v>
      </c>
      <c r="B31565" s="112"/>
      <c r="C31565" s="140" t="s">
        <v>3713</v>
      </c>
      <c r="D31565" s="136">
        <v>0</v>
      </c>
      <c r="E31565" s="136">
        <v>0</v>
      </c>
      <c r="F31565" s="141" t="s">
        <v>14501</v>
      </c>
      <c r="G31565" s="136">
        <v>0</v>
      </c>
      <c r="H31565" s="136">
        <v>0</v>
      </c>
      <c r="I31565" s="136">
        <v>0</v>
      </c>
      <c r="J31565" s="136">
        <v>0</v>
      </c>
      <c r="K31565" s="136">
        <v>0</v>
      </c>
      <c r="L31565" s="136">
        <v>0</v>
      </c>
      <c r="M31565" s="136">
        <v>0</v>
      </c>
      <c r="N31565" s="136">
        <v>0</v>
      </c>
      <c r="O31565" s="136">
        <v>0</v>
      </c>
      <c r="P31565" s="136">
        <v>0</v>
      </c>
      <c r="Q31565" s="136">
        <v>0</v>
      </c>
      <c r="R31565" s="136">
        <v>0</v>
      </c>
      <c r="S31565" s="136">
        <v>0</v>
      </c>
    </row>
    <row r="31566" spans="1:19" ht="11.25" thickBot="1" x14ac:dyDescent="0.2">
      <c r="A31566" s="112"/>
    </row>
    <row r="31567" spans="1:19" ht="11.25" thickBot="1" x14ac:dyDescent="0.2">
      <c r="A31567" s="139" t="s">
        <v>366</v>
      </c>
      <c r="B31567" s="112"/>
      <c r="C31567" s="140">
        <v>0</v>
      </c>
      <c r="D31567" s="136">
        <v>0</v>
      </c>
      <c r="E31567" s="136">
        <v>0</v>
      </c>
      <c r="F31567" s="141" t="s">
        <v>14501</v>
      </c>
      <c r="G31567" s="136">
        <v>0</v>
      </c>
      <c r="H31567" s="136">
        <v>0</v>
      </c>
      <c r="I31567" s="136">
        <v>0</v>
      </c>
      <c r="J31567" s="136">
        <v>0</v>
      </c>
      <c r="K31567" s="136">
        <v>0</v>
      </c>
      <c r="L31567" s="136">
        <v>0</v>
      </c>
      <c r="M31567" s="136">
        <v>0</v>
      </c>
      <c r="N31567" s="136">
        <v>0</v>
      </c>
      <c r="O31567" s="136">
        <v>0</v>
      </c>
      <c r="P31567" s="136">
        <v>0</v>
      </c>
      <c r="Q31567" s="136">
        <v>0</v>
      </c>
      <c r="R31567" s="136">
        <v>0</v>
      </c>
      <c r="S31567" s="136">
        <v>0</v>
      </c>
    </row>
    <row r="31568" spans="1:19" ht="11.25" thickBot="1" x14ac:dyDescent="0.2">
      <c r="A31568" s="112"/>
    </row>
    <row r="31569" spans="1:19" ht="11.25" thickBot="1" x14ac:dyDescent="0.2">
      <c r="A31569" s="106" t="s">
        <v>357</v>
      </c>
      <c r="B31569" s="106" t="s">
        <v>358</v>
      </c>
      <c r="C31569" s="146" t="s">
        <v>53</v>
      </c>
      <c r="D31569" s="146" t="s">
        <v>54</v>
      </c>
      <c r="E31569" s="146" t="s">
        <v>55</v>
      </c>
      <c r="F31569" s="146" t="s">
        <v>56</v>
      </c>
      <c r="G31569" s="146" t="s">
        <v>14507</v>
      </c>
      <c r="H31569" s="146" t="s">
        <v>57</v>
      </c>
      <c r="I31569" s="146" t="s">
        <v>59</v>
      </c>
      <c r="J31569" s="146" t="s">
        <v>14508</v>
      </c>
      <c r="K31569" s="146" t="s">
        <v>60</v>
      </c>
      <c r="L31569" s="146" t="s">
        <v>61</v>
      </c>
      <c r="M31569" s="146" t="s">
        <v>62</v>
      </c>
      <c r="N31569" s="146" t="s">
        <v>14509</v>
      </c>
      <c r="O31569" s="146" t="s">
        <v>63</v>
      </c>
      <c r="P31569" s="146" t="s">
        <v>64</v>
      </c>
      <c r="Q31569" s="146" t="s">
        <v>66</v>
      </c>
      <c r="R31569" s="146" t="s">
        <v>14510</v>
      </c>
      <c r="S31569" s="146" t="s">
        <v>67</v>
      </c>
    </row>
    <row r="31570" spans="1:19" ht="11.25" thickBot="1" x14ac:dyDescent="0.2">
      <c r="A31570" s="107">
        <v>1</v>
      </c>
      <c r="B31570" s="132">
        <v>0.69584490740740745</v>
      </c>
      <c r="C31570" s="108">
        <v>5209.268</v>
      </c>
      <c r="D31570" s="108">
        <v>1658.9949999999999</v>
      </c>
      <c r="E31570" s="108">
        <v>3495.2759999999998</v>
      </c>
      <c r="F31570" s="108">
        <v>14705.861999999999</v>
      </c>
      <c r="G31570" s="108">
        <v>83.753</v>
      </c>
      <c r="H31570" s="108">
        <v>10714.99</v>
      </c>
      <c r="I31570" s="108">
        <v>17658.847000000002</v>
      </c>
      <c r="J31570" s="141" t="s">
        <v>14639</v>
      </c>
      <c r="K31570" s="108">
        <v>3157.6120000000001</v>
      </c>
      <c r="L31570" s="108">
        <v>944.52599999999995</v>
      </c>
      <c r="M31570" s="108">
        <v>473.25400000000002</v>
      </c>
      <c r="N31570" s="108">
        <v>0.69</v>
      </c>
      <c r="O31570" s="108">
        <v>102757.51</v>
      </c>
      <c r="P31570" s="108">
        <v>23770.544999999998</v>
      </c>
      <c r="Q31570" s="133">
        <v>0.38643</v>
      </c>
      <c r="R31570" s="141" t="s">
        <v>14500</v>
      </c>
      <c r="S31570" s="108">
        <v>7045.3339999999998</v>
      </c>
    </row>
    <row r="31571" spans="1:19" ht="11.25" thickBot="1" x14ac:dyDescent="0.2">
      <c r="A31571" s="112"/>
    </row>
    <row r="31572" spans="1:19" ht="11.25" thickBot="1" x14ac:dyDescent="0.2">
      <c r="A31572" s="135" t="s">
        <v>362</v>
      </c>
      <c r="B31572" s="112"/>
      <c r="C31572" s="136">
        <v>5209.268</v>
      </c>
      <c r="D31572" s="136">
        <v>1658.9949999999999</v>
      </c>
      <c r="E31572" s="136">
        <v>3495.2759999999998</v>
      </c>
      <c r="F31572" s="136">
        <v>14705.861999999999</v>
      </c>
      <c r="G31572" s="136">
        <v>83.753</v>
      </c>
      <c r="H31572" s="136">
        <v>10714.99</v>
      </c>
      <c r="I31572" s="136">
        <v>17658.847000000002</v>
      </c>
      <c r="J31572" s="141" t="s">
        <v>14641</v>
      </c>
      <c r="K31572" s="136">
        <v>3157.6120000000001</v>
      </c>
      <c r="L31572" s="136">
        <v>944.52599999999995</v>
      </c>
      <c r="M31572" s="136">
        <v>473.25400000000002</v>
      </c>
      <c r="N31572" s="136">
        <v>0.69</v>
      </c>
      <c r="O31572" s="136">
        <v>102757.51</v>
      </c>
      <c r="P31572" s="136">
        <v>23770.544999999998</v>
      </c>
      <c r="Q31572" s="137">
        <v>0.38643</v>
      </c>
      <c r="R31572" s="141" t="s">
        <v>14501</v>
      </c>
      <c r="S31572" s="136">
        <v>7045.3339999999998</v>
      </c>
    </row>
    <row r="31573" spans="1:19" ht="11.25" thickBot="1" x14ac:dyDescent="0.2">
      <c r="A31573" s="112"/>
    </row>
    <row r="31574" spans="1:19" ht="11.25" thickBot="1" x14ac:dyDescent="0.2">
      <c r="A31574" s="138" t="s">
        <v>364</v>
      </c>
      <c r="B31574" s="112"/>
      <c r="C31574" s="136">
        <v>0</v>
      </c>
      <c r="D31574" s="136">
        <v>0</v>
      </c>
      <c r="E31574" s="136">
        <v>0</v>
      </c>
      <c r="F31574" s="136">
        <v>0</v>
      </c>
      <c r="G31574" s="136">
        <v>0</v>
      </c>
      <c r="H31574" s="136">
        <v>0</v>
      </c>
      <c r="I31574" s="136">
        <v>0</v>
      </c>
      <c r="J31574" s="141" t="s">
        <v>14501</v>
      </c>
      <c r="K31574" s="136">
        <v>0</v>
      </c>
      <c r="L31574" s="136">
        <v>0</v>
      </c>
      <c r="M31574" s="136">
        <v>0</v>
      </c>
      <c r="N31574" s="136">
        <v>0</v>
      </c>
      <c r="O31574" s="136">
        <v>0</v>
      </c>
      <c r="P31574" s="136">
        <v>0</v>
      </c>
      <c r="Q31574" s="140" t="s">
        <v>3713</v>
      </c>
      <c r="R31574" s="141" t="s">
        <v>14501</v>
      </c>
      <c r="S31574" s="136">
        <v>0</v>
      </c>
    </row>
    <row r="31575" spans="1:19" ht="11.25" thickBot="1" x14ac:dyDescent="0.2">
      <c r="A31575" s="112"/>
    </row>
    <row r="31576" spans="1:19" ht="11.25" thickBot="1" x14ac:dyDescent="0.2">
      <c r="A31576" s="139" t="s">
        <v>366</v>
      </c>
      <c r="B31576" s="112"/>
      <c r="C31576" s="136">
        <v>0</v>
      </c>
      <c r="D31576" s="136">
        <v>0</v>
      </c>
      <c r="E31576" s="136">
        <v>0</v>
      </c>
      <c r="F31576" s="136">
        <v>0</v>
      </c>
      <c r="G31576" s="136">
        <v>0</v>
      </c>
      <c r="H31576" s="136">
        <v>0</v>
      </c>
      <c r="I31576" s="136">
        <v>0</v>
      </c>
      <c r="J31576" s="141" t="s">
        <v>14501</v>
      </c>
      <c r="K31576" s="136">
        <v>0</v>
      </c>
      <c r="L31576" s="136">
        <v>0</v>
      </c>
      <c r="M31576" s="136">
        <v>0</v>
      </c>
      <c r="N31576" s="136">
        <v>0</v>
      </c>
      <c r="O31576" s="136">
        <v>0</v>
      </c>
      <c r="P31576" s="136">
        <v>0</v>
      </c>
      <c r="Q31576" s="140">
        <v>0</v>
      </c>
      <c r="R31576" s="141" t="s">
        <v>14501</v>
      </c>
      <c r="S31576" s="136">
        <v>0</v>
      </c>
    </row>
    <row r="31577" spans="1:19" ht="11.25" thickBot="1" x14ac:dyDescent="0.2">
      <c r="A31577" s="112"/>
    </row>
    <row r="31578" spans="1:19" ht="11.25" thickBot="1" x14ac:dyDescent="0.2">
      <c r="A31578" s="106" t="s">
        <v>357</v>
      </c>
      <c r="B31578" s="106" t="s">
        <v>358</v>
      </c>
      <c r="C31578" s="146" t="s">
        <v>68</v>
      </c>
      <c r="D31578" s="146" t="s">
        <v>14511</v>
      </c>
    </row>
    <row r="31579" spans="1:19" ht="11.25" thickBot="1" x14ac:dyDescent="0.2">
      <c r="A31579" s="107">
        <v>1</v>
      </c>
      <c r="B31579" s="132">
        <v>0.69584490740740745</v>
      </c>
      <c r="C31579" s="108">
        <v>36591.368000000002</v>
      </c>
      <c r="D31579" s="141" t="s">
        <v>14500</v>
      </c>
    </row>
    <row r="31580" spans="1:19" ht="11.25" thickBot="1" x14ac:dyDescent="0.2">
      <c r="A31580" s="112"/>
    </row>
    <row r="31581" spans="1:19" ht="11.25" thickBot="1" x14ac:dyDescent="0.2">
      <c r="A31581" s="135" t="s">
        <v>362</v>
      </c>
      <c r="B31581" s="112"/>
      <c r="C31581" s="136">
        <v>36591.368000000002</v>
      </c>
      <c r="D31581" s="141" t="s">
        <v>14501</v>
      </c>
    </row>
    <row r="31582" spans="1:19" ht="11.25" thickBot="1" x14ac:dyDescent="0.2">
      <c r="A31582" s="112"/>
    </row>
    <row r="31583" spans="1:19" ht="11.25" thickBot="1" x14ac:dyDescent="0.2">
      <c r="A31583" s="138" t="s">
        <v>364</v>
      </c>
      <c r="B31583" s="112"/>
      <c r="C31583" s="136">
        <v>0</v>
      </c>
      <c r="D31583" s="141" t="s">
        <v>14501</v>
      </c>
    </row>
    <row r="31584" spans="1:19" ht="11.25" thickBot="1" x14ac:dyDescent="0.2">
      <c r="A31584" s="112"/>
    </row>
    <row r="31585" spans="1:19" ht="11.25" thickBot="1" x14ac:dyDescent="0.2">
      <c r="A31585" s="139" t="s">
        <v>366</v>
      </c>
      <c r="B31585" s="112"/>
      <c r="C31585" s="136">
        <v>0</v>
      </c>
      <c r="D31585" s="141" t="s">
        <v>14501</v>
      </c>
    </row>
    <row r="31586" spans="1:19" ht="10.5" x14ac:dyDescent="0.15">
      <c r="A31586" s="112"/>
    </row>
    <row r="31587" spans="1:19" x14ac:dyDescent="0.15">
      <c r="A31587" s="129"/>
      <c r="B31587" s="86" t="s">
        <v>3727</v>
      </c>
    </row>
    <row r="31588" spans="1:19" ht="9.75" thickBot="1" x14ac:dyDescent="0.2">
      <c r="A31588" s="81" t="s">
        <v>5871</v>
      </c>
    </row>
    <row r="31589" spans="1:19" ht="11.25" thickBot="1" x14ac:dyDescent="0.2">
      <c r="A31589" s="106" t="s">
        <v>357</v>
      </c>
      <c r="B31589" s="106" t="s">
        <v>358</v>
      </c>
      <c r="C31589" s="146" t="s">
        <v>14494</v>
      </c>
      <c r="D31589" s="146" t="s">
        <v>14495</v>
      </c>
      <c r="E31589" s="146" t="s">
        <v>14496</v>
      </c>
      <c r="F31589" s="146" t="s">
        <v>0</v>
      </c>
      <c r="G31589" s="146" t="s">
        <v>1</v>
      </c>
      <c r="H31589" s="146" t="s">
        <v>2</v>
      </c>
      <c r="I31589" s="146" t="s">
        <v>14497</v>
      </c>
      <c r="J31589" s="146" t="s">
        <v>3</v>
      </c>
      <c r="K31589" s="146" t="s">
        <v>14498</v>
      </c>
      <c r="L31589" s="146" t="s">
        <v>7</v>
      </c>
      <c r="M31589" s="146" t="s">
        <v>14499</v>
      </c>
      <c r="N31589" s="146" t="s">
        <v>10</v>
      </c>
      <c r="O31589" s="146" t="s">
        <v>11</v>
      </c>
      <c r="P31589" s="146" t="s">
        <v>12</v>
      </c>
      <c r="Q31589" s="146" t="s">
        <v>13</v>
      </c>
      <c r="R31589" s="146" t="s">
        <v>14</v>
      </c>
      <c r="S31589" s="146" t="s">
        <v>15</v>
      </c>
    </row>
    <row r="31590" spans="1:19" ht="11.25" thickBot="1" x14ac:dyDescent="0.2">
      <c r="A31590" s="107">
        <v>1</v>
      </c>
      <c r="B31590" s="132">
        <v>0.70100694444444445</v>
      </c>
      <c r="C31590" s="141" t="s">
        <v>14500</v>
      </c>
      <c r="D31590" s="141" t="s">
        <v>14500</v>
      </c>
      <c r="E31590" s="141" t="s">
        <v>14500</v>
      </c>
      <c r="F31590" s="108">
        <v>-1554.9929999999999</v>
      </c>
      <c r="G31590" s="108">
        <v>54.945999999999998</v>
      </c>
      <c r="H31590" s="108">
        <v>-24.818000000000001</v>
      </c>
      <c r="I31590" s="141" t="s">
        <v>14643</v>
      </c>
      <c r="J31590" s="141" t="s">
        <v>14500</v>
      </c>
      <c r="K31590" s="108">
        <v>-468.68</v>
      </c>
      <c r="L31590" s="133">
        <v>0.96142000000000005</v>
      </c>
      <c r="M31590" s="108">
        <v>43.652999999999999</v>
      </c>
      <c r="N31590" s="108">
        <v>58.973999999999997</v>
      </c>
      <c r="O31590" s="108">
        <v>-57.167999999999999</v>
      </c>
      <c r="P31590" s="108">
        <v>89.825000000000003</v>
      </c>
      <c r="Q31590" s="108">
        <v>1076.154</v>
      </c>
      <c r="R31590" s="108">
        <v>72.867000000000004</v>
      </c>
      <c r="S31590" s="108">
        <v>91.399000000000001</v>
      </c>
    </row>
    <row r="31591" spans="1:19" ht="11.25" thickBot="1" x14ac:dyDescent="0.2">
      <c r="A31591" s="112"/>
    </row>
    <row r="31592" spans="1:19" ht="11.25" thickBot="1" x14ac:dyDescent="0.2">
      <c r="A31592" s="135" t="s">
        <v>362</v>
      </c>
      <c r="B31592" s="112"/>
      <c r="C31592" s="141" t="s">
        <v>14501</v>
      </c>
      <c r="D31592" s="141" t="s">
        <v>14501</v>
      </c>
      <c r="E31592" s="141" t="s">
        <v>14501</v>
      </c>
      <c r="F31592" s="136">
        <v>-1554.9929999999999</v>
      </c>
      <c r="G31592" s="136">
        <v>54.945999999999998</v>
      </c>
      <c r="H31592" s="136">
        <v>-24.818000000000001</v>
      </c>
      <c r="I31592" s="141" t="s">
        <v>14644</v>
      </c>
      <c r="J31592" s="141" t="s">
        <v>14501</v>
      </c>
      <c r="K31592" s="136">
        <v>-468.68</v>
      </c>
      <c r="L31592" s="137">
        <v>0.96142000000000005</v>
      </c>
      <c r="M31592" s="136">
        <v>43.652999999999999</v>
      </c>
      <c r="N31592" s="136">
        <v>58.973999999999997</v>
      </c>
      <c r="O31592" s="136">
        <v>-57.167999999999999</v>
      </c>
      <c r="P31592" s="136">
        <v>89.825000000000003</v>
      </c>
      <c r="Q31592" s="136">
        <v>1076.154</v>
      </c>
      <c r="R31592" s="136">
        <v>72.867000000000004</v>
      </c>
      <c r="S31592" s="136">
        <v>91.399000000000001</v>
      </c>
    </row>
    <row r="31593" spans="1:19" ht="11.25" thickBot="1" x14ac:dyDescent="0.2">
      <c r="A31593" s="112"/>
    </row>
    <row r="31594" spans="1:19" ht="11.25" thickBot="1" x14ac:dyDescent="0.2">
      <c r="A31594" s="138" t="s">
        <v>364</v>
      </c>
      <c r="B31594" s="112"/>
      <c r="C31594" s="141" t="s">
        <v>14501</v>
      </c>
      <c r="D31594" s="141" t="s">
        <v>14501</v>
      </c>
      <c r="E31594" s="141" t="s">
        <v>14501</v>
      </c>
      <c r="F31594" s="136">
        <v>0</v>
      </c>
      <c r="G31594" s="136">
        <v>0</v>
      </c>
      <c r="H31594" s="136">
        <v>0</v>
      </c>
      <c r="I31594" s="141" t="s">
        <v>14501</v>
      </c>
      <c r="J31594" s="141" t="s">
        <v>14501</v>
      </c>
      <c r="K31594" s="136">
        <v>0</v>
      </c>
      <c r="L31594" s="140" t="s">
        <v>3713</v>
      </c>
      <c r="M31594" s="136">
        <v>0</v>
      </c>
      <c r="N31594" s="136">
        <v>0</v>
      </c>
      <c r="O31594" s="136">
        <v>0</v>
      </c>
      <c r="P31594" s="136">
        <v>0</v>
      </c>
      <c r="Q31594" s="136">
        <v>0</v>
      </c>
      <c r="R31594" s="136">
        <v>0</v>
      </c>
      <c r="S31594" s="136">
        <v>0</v>
      </c>
    </row>
    <row r="31595" spans="1:19" ht="11.25" thickBot="1" x14ac:dyDescent="0.2">
      <c r="A31595" s="112"/>
    </row>
    <row r="31596" spans="1:19" ht="11.25" thickBot="1" x14ac:dyDescent="0.2">
      <c r="A31596" s="139" t="s">
        <v>366</v>
      </c>
      <c r="B31596" s="112"/>
      <c r="C31596" s="141" t="s">
        <v>14501</v>
      </c>
      <c r="D31596" s="141" t="s">
        <v>14501</v>
      </c>
      <c r="E31596" s="141" t="s">
        <v>14501</v>
      </c>
      <c r="F31596" s="136">
        <v>0</v>
      </c>
      <c r="G31596" s="136">
        <v>0</v>
      </c>
      <c r="H31596" s="136">
        <v>0</v>
      </c>
      <c r="I31596" s="141" t="s">
        <v>14501</v>
      </c>
      <c r="J31596" s="141" t="s">
        <v>14501</v>
      </c>
      <c r="K31596" s="136">
        <v>0</v>
      </c>
      <c r="L31596" s="140">
        <v>0</v>
      </c>
      <c r="M31596" s="136">
        <v>0</v>
      </c>
      <c r="N31596" s="136">
        <v>0</v>
      </c>
      <c r="O31596" s="136">
        <v>0</v>
      </c>
      <c r="P31596" s="136">
        <v>0</v>
      </c>
      <c r="Q31596" s="136">
        <v>0</v>
      </c>
      <c r="R31596" s="136">
        <v>0</v>
      </c>
      <c r="S31596" s="136">
        <v>0</v>
      </c>
    </row>
    <row r="31597" spans="1:19" ht="11.25" thickBot="1" x14ac:dyDescent="0.2">
      <c r="A31597" s="112"/>
    </row>
    <row r="31598" spans="1:19" ht="11.25" thickBot="1" x14ac:dyDescent="0.2">
      <c r="A31598" s="106" t="s">
        <v>357</v>
      </c>
      <c r="B31598" s="106" t="s">
        <v>358</v>
      </c>
      <c r="C31598" s="146" t="s">
        <v>16</v>
      </c>
      <c r="D31598" s="146" t="s">
        <v>14502</v>
      </c>
      <c r="E31598" s="146" t="s">
        <v>14503</v>
      </c>
      <c r="F31598" s="146" t="s">
        <v>20</v>
      </c>
      <c r="G31598" s="146" t="s">
        <v>21</v>
      </c>
      <c r="H31598" s="146" t="s">
        <v>22</v>
      </c>
      <c r="I31598" s="146" t="s">
        <v>23</v>
      </c>
      <c r="J31598" s="146" t="s">
        <v>24</v>
      </c>
      <c r="K31598" s="146" t="s">
        <v>26</v>
      </c>
      <c r="L31598" s="146" t="s">
        <v>14504</v>
      </c>
      <c r="M31598" s="146" t="s">
        <v>27</v>
      </c>
      <c r="N31598" s="146" t="s">
        <v>28</v>
      </c>
      <c r="O31598" s="146" t="s">
        <v>29</v>
      </c>
      <c r="P31598" s="146" t="s">
        <v>30</v>
      </c>
      <c r="Q31598" s="146" t="s">
        <v>14505</v>
      </c>
      <c r="R31598" s="146" t="s">
        <v>32</v>
      </c>
      <c r="S31598" s="146" t="s">
        <v>33</v>
      </c>
    </row>
    <row r="31599" spans="1:19" ht="11.25" thickBot="1" x14ac:dyDescent="0.2">
      <c r="A31599" s="107">
        <v>1</v>
      </c>
      <c r="B31599" s="132">
        <v>0.70100694444444445</v>
      </c>
      <c r="C31599" s="108">
        <v>139.458</v>
      </c>
      <c r="D31599" s="108">
        <v>-122.902</v>
      </c>
      <c r="E31599" s="141" t="s">
        <v>14500</v>
      </c>
      <c r="F31599" s="133">
        <v>0.87558000000000002</v>
      </c>
      <c r="G31599" s="108">
        <v>275.77999999999997</v>
      </c>
      <c r="H31599" s="141" t="s">
        <v>14634</v>
      </c>
      <c r="I31599" s="108">
        <v>162.76599999999999</v>
      </c>
      <c r="J31599" s="141" t="s">
        <v>14653</v>
      </c>
      <c r="K31599" s="133">
        <v>0.84669000000000005</v>
      </c>
      <c r="L31599" s="108">
        <v>47.500999999999998</v>
      </c>
      <c r="M31599" s="108">
        <v>40.694000000000003</v>
      </c>
      <c r="N31599" s="108">
        <v>41.356000000000002</v>
      </c>
      <c r="O31599" s="141" t="s">
        <v>14500</v>
      </c>
      <c r="P31599" s="108">
        <v>44.005000000000003</v>
      </c>
      <c r="Q31599" s="108">
        <v>-436.279</v>
      </c>
      <c r="R31599" s="108">
        <v>-31.402000000000001</v>
      </c>
      <c r="S31599" s="141" t="s">
        <v>14500</v>
      </c>
    </row>
    <row r="31600" spans="1:19" ht="11.25" thickBot="1" x14ac:dyDescent="0.2">
      <c r="A31600" s="112"/>
    </row>
    <row r="31601" spans="1:19" ht="11.25" thickBot="1" x14ac:dyDescent="0.2">
      <c r="A31601" s="135" t="s">
        <v>362</v>
      </c>
      <c r="B31601" s="112"/>
      <c r="C31601" s="136">
        <v>139.458</v>
      </c>
      <c r="D31601" s="136">
        <v>-122.902</v>
      </c>
      <c r="E31601" s="141" t="s">
        <v>14501</v>
      </c>
      <c r="F31601" s="137">
        <v>0.87558000000000002</v>
      </c>
      <c r="G31601" s="136">
        <v>275.77999999999997</v>
      </c>
      <c r="H31601" s="141" t="s">
        <v>14636</v>
      </c>
      <c r="I31601" s="136">
        <v>162.76599999999999</v>
      </c>
      <c r="J31601" s="141" t="s">
        <v>14654</v>
      </c>
      <c r="K31601" s="137">
        <v>0.84669000000000005</v>
      </c>
      <c r="L31601" s="136">
        <v>47.500999999999998</v>
      </c>
      <c r="M31601" s="136">
        <v>40.694000000000003</v>
      </c>
      <c r="N31601" s="136">
        <v>41.356000000000002</v>
      </c>
      <c r="O31601" s="141" t="s">
        <v>14501</v>
      </c>
      <c r="P31601" s="136">
        <v>44.005000000000003</v>
      </c>
      <c r="Q31601" s="136">
        <v>-436.279</v>
      </c>
      <c r="R31601" s="136">
        <v>-31.402000000000001</v>
      </c>
      <c r="S31601" s="141" t="s">
        <v>14501</v>
      </c>
    </row>
    <row r="31602" spans="1:19" ht="11.25" thickBot="1" x14ac:dyDescent="0.2">
      <c r="A31602" s="112"/>
    </row>
    <row r="31603" spans="1:19" ht="11.25" thickBot="1" x14ac:dyDescent="0.2">
      <c r="A31603" s="138" t="s">
        <v>364</v>
      </c>
      <c r="B31603" s="112"/>
      <c r="C31603" s="136">
        <v>0</v>
      </c>
      <c r="D31603" s="136">
        <v>0</v>
      </c>
      <c r="E31603" s="141" t="s">
        <v>14501</v>
      </c>
      <c r="F31603" s="140" t="s">
        <v>3713</v>
      </c>
      <c r="G31603" s="136">
        <v>0</v>
      </c>
      <c r="H31603" s="141" t="s">
        <v>14501</v>
      </c>
      <c r="I31603" s="136">
        <v>0</v>
      </c>
      <c r="J31603" s="141" t="s">
        <v>14501</v>
      </c>
      <c r="K31603" s="140" t="s">
        <v>3713</v>
      </c>
      <c r="L31603" s="136">
        <v>0</v>
      </c>
      <c r="M31603" s="136">
        <v>0</v>
      </c>
      <c r="N31603" s="136">
        <v>0</v>
      </c>
      <c r="O31603" s="141" t="s">
        <v>14501</v>
      </c>
      <c r="P31603" s="136">
        <v>0</v>
      </c>
      <c r="Q31603" s="136">
        <v>0</v>
      </c>
      <c r="R31603" s="136">
        <v>0</v>
      </c>
      <c r="S31603" s="141" t="s">
        <v>14501</v>
      </c>
    </row>
    <row r="31604" spans="1:19" ht="11.25" thickBot="1" x14ac:dyDescent="0.2">
      <c r="A31604" s="112"/>
    </row>
    <row r="31605" spans="1:19" ht="11.25" thickBot="1" x14ac:dyDescent="0.2">
      <c r="A31605" s="139" t="s">
        <v>366</v>
      </c>
      <c r="B31605" s="112"/>
      <c r="C31605" s="136">
        <v>0</v>
      </c>
      <c r="D31605" s="136">
        <v>0</v>
      </c>
      <c r="E31605" s="141" t="s">
        <v>14501</v>
      </c>
      <c r="F31605" s="140">
        <v>0</v>
      </c>
      <c r="G31605" s="136">
        <v>0</v>
      </c>
      <c r="H31605" s="141" t="s">
        <v>14501</v>
      </c>
      <c r="I31605" s="136">
        <v>0</v>
      </c>
      <c r="J31605" s="141" t="s">
        <v>14501</v>
      </c>
      <c r="K31605" s="140">
        <v>0</v>
      </c>
      <c r="L31605" s="136">
        <v>0</v>
      </c>
      <c r="M31605" s="136">
        <v>0</v>
      </c>
      <c r="N31605" s="136">
        <v>0</v>
      </c>
      <c r="O31605" s="141" t="s">
        <v>14501</v>
      </c>
      <c r="P31605" s="136">
        <v>0</v>
      </c>
      <c r="Q31605" s="136">
        <v>0</v>
      </c>
      <c r="R31605" s="136">
        <v>0</v>
      </c>
      <c r="S31605" s="141" t="s">
        <v>14501</v>
      </c>
    </row>
    <row r="31606" spans="1:19" ht="11.25" thickBot="1" x14ac:dyDescent="0.2">
      <c r="A31606" s="112"/>
    </row>
    <row r="31607" spans="1:19" ht="11.25" thickBot="1" x14ac:dyDescent="0.2">
      <c r="A31607" s="106" t="s">
        <v>357</v>
      </c>
      <c r="B31607" s="106" t="s">
        <v>358</v>
      </c>
      <c r="C31607" s="146" t="s">
        <v>35</v>
      </c>
      <c r="D31607" s="146" t="s">
        <v>36</v>
      </c>
      <c r="E31607" s="146" t="s">
        <v>14506</v>
      </c>
      <c r="F31607" s="146" t="s">
        <v>38</v>
      </c>
      <c r="G31607" s="146" t="s">
        <v>39</v>
      </c>
      <c r="H31607" s="146" t="s">
        <v>41</v>
      </c>
      <c r="I31607" s="146" t="s">
        <v>42</v>
      </c>
      <c r="J31607" s="146" t="s">
        <v>43</v>
      </c>
      <c r="K31607" s="146" t="s">
        <v>44</v>
      </c>
      <c r="L31607" s="146" t="s">
        <v>45</v>
      </c>
      <c r="M31607" s="146" t="s">
        <v>46</v>
      </c>
      <c r="N31607" s="146" t="s">
        <v>47</v>
      </c>
      <c r="O31607" s="146" t="s">
        <v>48</v>
      </c>
      <c r="P31607" s="146" t="s">
        <v>49</v>
      </c>
      <c r="Q31607" s="146" t="s">
        <v>50</v>
      </c>
      <c r="R31607" s="146" t="s">
        <v>51</v>
      </c>
      <c r="S31607" s="146" t="s">
        <v>52</v>
      </c>
    </row>
    <row r="31608" spans="1:19" ht="11.25" thickBot="1" x14ac:dyDescent="0.2">
      <c r="A31608" s="107">
        <v>1</v>
      </c>
      <c r="B31608" s="132">
        <v>0.70100694444444445</v>
      </c>
      <c r="C31608" s="133">
        <v>0.69474999999999998</v>
      </c>
      <c r="D31608" s="141" t="s">
        <v>14500</v>
      </c>
      <c r="E31608" s="141" t="s">
        <v>14500</v>
      </c>
      <c r="F31608" s="141" t="s">
        <v>14500</v>
      </c>
      <c r="G31608" s="141" t="s">
        <v>14500</v>
      </c>
      <c r="H31608" s="108">
        <v>139.75399999999999</v>
      </c>
      <c r="I31608" s="141" t="s">
        <v>14500</v>
      </c>
      <c r="J31608" s="108">
        <v>-125.99</v>
      </c>
      <c r="K31608" s="108">
        <v>83.594999999999999</v>
      </c>
      <c r="L31608" s="141" t="s">
        <v>14637</v>
      </c>
      <c r="M31608" s="141" t="s">
        <v>14500</v>
      </c>
      <c r="N31608" s="141" t="s">
        <v>14500</v>
      </c>
      <c r="O31608" s="141" t="s">
        <v>14500</v>
      </c>
      <c r="P31608" s="108">
        <v>51.664999999999999</v>
      </c>
      <c r="Q31608" s="141" t="s">
        <v>14500</v>
      </c>
      <c r="R31608" s="108">
        <v>104.33499999999999</v>
      </c>
      <c r="S31608" s="141" t="s">
        <v>14500</v>
      </c>
    </row>
    <row r="31609" spans="1:19" ht="11.25" thickBot="1" x14ac:dyDescent="0.2">
      <c r="A31609" s="112"/>
    </row>
    <row r="31610" spans="1:19" ht="11.25" thickBot="1" x14ac:dyDescent="0.2">
      <c r="A31610" s="135" t="s">
        <v>362</v>
      </c>
      <c r="B31610" s="112"/>
      <c r="C31610" s="137">
        <v>0.69474999999999998</v>
      </c>
      <c r="D31610" s="141" t="s">
        <v>14501</v>
      </c>
      <c r="E31610" s="141" t="s">
        <v>14501</v>
      </c>
      <c r="F31610" s="141" t="s">
        <v>14501</v>
      </c>
      <c r="G31610" s="141" t="s">
        <v>14501</v>
      </c>
      <c r="H31610" s="136">
        <v>139.75399999999999</v>
      </c>
      <c r="I31610" s="141" t="s">
        <v>14501</v>
      </c>
      <c r="J31610" s="136">
        <v>-125.99</v>
      </c>
      <c r="K31610" s="136">
        <v>83.594999999999999</v>
      </c>
      <c r="L31610" s="141" t="s">
        <v>14638</v>
      </c>
      <c r="M31610" s="141" t="s">
        <v>14501</v>
      </c>
      <c r="N31610" s="141" t="s">
        <v>14501</v>
      </c>
      <c r="O31610" s="141" t="s">
        <v>14501</v>
      </c>
      <c r="P31610" s="136">
        <v>51.664999999999999</v>
      </c>
      <c r="Q31610" s="141" t="s">
        <v>14501</v>
      </c>
      <c r="R31610" s="136">
        <v>104.33499999999999</v>
      </c>
      <c r="S31610" s="141" t="s">
        <v>14501</v>
      </c>
    </row>
    <row r="31611" spans="1:19" ht="11.25" thickBot="1" x14ac:dyDescent="0.2">
      <c r="A31611" s="112"/>
    </row>
    <row r="31612" spans="1:19" ht="11.25" thickBot="1" x14ac:dyDescent="0.2">
      <c r="A31612" s="138" t="s">
        <v>364</v>
      </c>
      <c r="B31612" s="112"/>
      <c r="C31612" s="140" t="s">
        <v>3713</v>
      </c>
      <c r="D31612" s="141" t="s">
        <v>14501</v>
      </c>
      <c r="E31612" s="141" t="s">
        <v>14501</v>
      </c>
      <c r="F31612" s="141" t="s">
        <v>14501</v>
      </c>
      <c r="G31612" s="141" t="s">
        <v>14501</v>
      </c>
      <c r="H31612" s="136">
        <v>0</v>
      </c>
      <c r="I31612" s="141" t="s">
        <v>14501</v>
      </c>
      <c r="J31612" s="136">
        <v>0</v>
      </c>
      <c r="K31612" s="136">
        <v>0</v>
      </c>
      <c r="L31612" s="141" t="s">
        <v>14501</v>
      </c>
      <c r="M31612" s="141" t="s">
        <v>14501</v>
      </c>
      <c r="N31612" s="141" t="s">
        <v>14501</v>
      </c>
      <c r="O31612" s="141" t="s">
        <v>14501</v>
      </c>
      <c r="P31612" s="136">
        <v>0</v>
      </c>
      <c r="Q31612" s="141" t="s">
        <v>14501</v>
      </c>
      <c r="R31612" s="136">
        <v>0</v>
      </c>
      <c r="S31612" s="141" t="s">
        <v>14501</v>
      </c>
    </row>
    <row r="31613" spans="1:19" ht="11.25" thickBot="1" x14ac:dyDescent="0.2">
      <c r="A31613" s="112"/>
    </row>
    <row r="31614" spans="1:19" ht="11.25" thickBot="1" x14ac:dyDescent="0.2">
      <c r="A31614" s="139" t="s">
        <v>366</v>
      </c>
      <c r="B31614" s="112"/>
      <c r="C31614" s="140">
        <v>0</v>
      </c>
      <c r="D31614" s="141" t="s">
        <v>14501</v>
      </c>
      <c r="E31614" s="141" t="s">
        <v>14501</v>
      </c>
      <c r="F31614" s="141" t="s">
        <v>14501</v>
      </c>
      <c r="G31614" s="141" t="s">
        <v>14501</v>
      </c>
      <c r="H31614" s="136">
        <v>0</v>
      </c>
      <c r="I31614" s="141" t="s">
        <v>14501</v>
      </c>
      <c r="J31614" s="136">
        <v>0</v>
      </c>
      <c r="K31614" s="136">
        <v>0</v>
      </c>
      <c r="L31614" s="141" t="s">
        <v>14501</v>
      </c>
      <c r="M31614" s="141" t="s">
        <v>14501</v>
      </c>
      <c r="N31614" s="141" t="s">
        <v>14501</v>
      </c>
      <c r="O31614" s="141" t="s">
        <v>14501</v>
      </c>
      <c r="P31614" s="136">
        <v>0</v>
      </c>
      <c r="Q31614" s="141" t="s">
        <v>14501</v>
      </c>
      <c r="R31614" s="136">
        <v>0</v>
      </c>
      <c r="S31614" s="141" t="s">
        <v>14501</v>
      </c>
    </row>
    <row r="31615" spans="1:19" ht="11.25" thickBot="1" x14ac:dyDescent="0.2">
      <c r="A31615" s="112"/>
    </row>
    <row r="31616" spans="1:19" ht="11.25" thickBot="1" x14ac:dyDescent="0.2">
      <c r="A31616" s="106" t="s">
        <v>357</v>
      </c>
      <c r="B31616" s="106" t="s">
        <v>358</v>
      </c>
      <c r="C31616" s="146" t="s">
        <v>53</v>
      </c>
      <c r="D31616" s="146" t="s">
        <v>54</v>
      </c>
      <c r="E31616" s="146" t="s">
        <v>55</v>
      </c>
      <c r="F31616" s="146" t="s">
        <v>56</v>
      </c>
      <c r="G31616" s="146" t="s">
        <v>14507</v>
      </c>
      <c r="H31616" s="146" t="s">
        <v>57</v>
      </c>
      <c r="I31616" s="146" t="s">
        <v>59</v>
      </c>
      <c r="J31616" s="146" t="s">
        <v>14508</v>
      </c>
      <c r="K31616" s="146" t="s">
        <v>60</v>
      </c>
      <c r="L31616" s="146" t="s">
        <v>61</v>
      </c>
      <c r="M31616" s="146" t="s">
        <v>62</v>
      </c>
      <c r="N31616" s="146" t="s">
        <v>14509</v>
      </c>
      <c r="O31616" s="146" t="s">
        <v>63</v>
      </c>
      <c r="P31616" s="146" t="s">
        <v>64</v>
      </c>
      <c r="Q31616" s="146" t="s">
        <v>66</v>
      </c>
      <c r="R31616" s="146" t="s">
        <v>14510</v>
      </c>
      <c r="S31616" s="146" t="s">
        <v>67</v>
      </c>
    </row>
    <row r="31617" spans="1:19" ht="11.25" thickBot="1" x14ac:dyDescent="0.2">
      <c r="A31617" s="107">
        <v>1</v>
      </c>
      <c r="B31617" s="132">
        <v>0.70100694444444445</v>
      </c>
      <c r="C31617" s="108">
        <v>116.67100000000001</v>
      </c>
      <c r="D31617" s="141" t="s">
        <v>14500</v>
      </c>
      <c r="E31617" s="108">
        <v>53.005000000000003</v>
      </c>
      <c r="F31617" s="108">
        <v>162.727</v>
      </c>
      <c r="G31617" s="141" t="s">
        <v>14500</v>
      </c>
      <c r="H31617" s="108">
        <v>53.591000000000001</v>
      </c>
      <c r="I31617" s="108">
        <v>108.02</v>
      </c>
      <c r="J31617" s="141" t="s">
        <v>14639</v>
      </c>
      <c r="K31617" s="141" t="s">
        <v>14500</v>
      </c>
      <c r="L31617" s="141" t="s">
        <v>14500</v>
      </c>
      <c r="M31617" s="108">
        <v>121.883</v>
      </c>
      <c r="N31617" s="141" t="s">
        <v>14640</v>
      </c>
      <c r="O31617" s="108">
        <v>1007.563</v>
      </c>
      <c r="P31617" s="108">
        <v>437.35199999999998</v>
      </c>
      <c r="Q31617" s="133">
        <v>0.59680999999999995</v>
      </c>
      <c r="R31617" s="141" t="s">
        <v>14500</v>
      </c>
      <c r="S31617" s="108">
        <v>55.853000000000002</v>
      </c>
    </row>
    <row r="31618" spans="1:19" ht="11.25" thickBot="1" x14ac:dyDescent="0.2">
      <c r="A31618" s="112"/>
    </row>
    <row r="31619" spans="1:19" ht="11.25" thickBot="1" x14ac:dyDescent="0.2">
      <c r="A31619" s="135" t="s">
        <v>362</v>
      </c>
      <c r="B31619" s="112"/>
      <c r="C31619" s="136">
        <v>116.67100000000001</v>
      </c>
      <c r="D31619" s="141" t="s">
        <v>14501</v>
      </c>
      <c r="E31619" s="136">
        <v>53.005000000000003</v>
      </c>
      <c r="F31619" s="136">
        <v>162.727</v>
      </c>
      <c r="G31619" s="141" t="s">
        <v>14501</v>
      </c>
      <c r="H31619" s="136">
        <v>53.591000000000001</v>
      </c>
      <c r="I31619" s="136">
        <v>108.02</v>
      </c>
      <c r="J31619" s="141" t="s">
        <v>14641</v>
      </c>
      <c r="K31619" s="141" t="s">
        <v>14501</v>
      </c>
      <c r="L31619" s="141" t="s">
        <v>14501</v>
      </c>
      <c r="M31619" s="136">
        <v>121.883</v>
      </c>
      <c r="N31619" s="141" t="s">
        <v>14642</v>
      </c>
      <c r="O31619" s="136">
        <v>1007.563</v>
      </c>
      <c r="P31619" s="136">
        <v>437.35199999999998</v>
      </c>
      <c r="Q31619" s="137">
        <v>0.59680999999999995</v>
      </c>
      <c r="R31619" s="141" t="s">
        <v>14501</v>
      </c>
      <c r="S31619" s="136">
        <v>55.853000000000002</v>
      </c>
    </row>
    <row r="31620" spans="1:19" ht="11.25" thickBot="1" x14ac:dyDescent="0.2">
      <c r="A31620" s="112"/>
    </row>
    <row r="31621" spans="1:19" ht="11.25" thickBot="1" x14ac:dyDescent="0.2">
      <c r="A31621" s="138" t="s">
        <v>364</v>
      </c>
      <c r="B31621" s="112"/>
      <c r="C31621" s="136">
        <v>0</v>
      </c>
      <c r="D31621" s="141" t="s">
        <v>14501</v>
      </c>
      <c r="E31621" s="136">
        <v>0</v>
      </c>
      <c r="F31621" s="136">
        <v>0</v>
      </c>
      <c r="G31621" s="141" t="s">
        <v>14501</v>
      </c>
      <c r="H31621" s="136">
        <v>0</v>
      </c>
      <c r="I31621" s="136">
        <v>0</v>
      </c>
      <c r="J31621" s="141" t="s">
        <v>14501</v>
      </c>
      <c r="K31621" s="141" t="s">
        <v>14501</v>
      </c>
      <c r="L31621" s="141" t="s">
        <v>14501</v>
      </c>
      <c r="M31621" s="136">
        <v>0</v>
      </c>
      <c r="N31621" s="141" t="s">
        <v>14501</v>
      </c>
      <c r="O31621" s="136">
        <v>0</v>
      </c>
      <c r="P31621" s="136">
        <v>0</v>
      </c>
      <c r="Q31621" s="140" t="s">
        <v>3713</v>
      </c>
      <c r="R31621" s="141" t="s">
        <v>14501</v>
      </c>
      <c r="S31621" s="136">
        <v>0</v>
      </c>
    </row>
    <row r="31622" spans="1:19" ht="11.25" thickBot="1" x14ac:dyDescent="0.2">
      <c r="A31622" s="112"/>
    </row>
    <row r="31623" spans="1:19" ht="11.25" thickBot="1" x14ac:dyDescent="0.2">
      <c r="A31623" s="139" t="s">
        <v>366</v>
      </c>
      <c r="B31623" s="112"/>
      <c r="C31623" s="136">
        <v>0</v>
      </c>
      <c r="D31623" s="141" t="s">
        <v>14501</v>
      </c>
      <c r="E31623" s="136">
        <v>0</v>
      </c>
      <c r="F31623" s="136">
        <v>0</v>
      </c>
      <c r="G31623" s="141" t="s">
        <v>14501</v>
      </c>
      <c r="H31623" s="136">
        <v>0</v>
      </c>
      <c r="I31623" s="136">
        <v>0</v>
      </c>
      <c r="J31623" s="141" t="s">
        <v>14501</v>
      </c>
      <c r="K31623" s="141" t="s">
        <v>14501</v>
      </c>
      <c r="L31623" s="141" t="s">
        <v>14501</v>
      </c>
      <c r="M31623" s="136">
        <v>0</v>
      </c>
      <c r="N31623" s="141" t="s">
        <v>14501</v>
      </c>
      <c r="O31623" s="136">
        <v>0</v>
      </c>
      <c r="P31623" s="136">
        <v>0</v>
      </c>
      <c r="Q31623" s="140">
        <v>0</v>
      </c>
      <c r="R31623" s="141" t="s">
        <v>14501</v>
      </c>
      <c r="S31623" s="136">
        <v>0</v>
      </c>
    </row>
    <row r="31624" spans="1:19" ht="11.25" thickBot="1" x14ac:dyDescent="0.2">
      <c r="A31624" s="112"/>
    </row>
    <row r="31625" spans="1:19" ht="11.25" thickBot="1" x14ac:dyDescent="0.2">
      <c r="A31625" s="106" t="s">
        <v>357</v>
      </c>
      <c r="B31625" s="106" t="s">
        <v>358</v>
      </c>
      <c r="C31625" s="146" t="s">
        <v>68</v>
      </c>
      <c r="D31625" s="146" t="s">
        <v>14511</v>
      </c>
    </row>
    <row r="31626" spans="1:19" ht="11.25" thickBot="1" x14ac:dyDescent="0.2">
      <c r="A31626" s="107">
        <v>1</v>
      </c>
      <c r="B31626" s="132">
        <v>0.70100694444444445</v>
      </c>
      <c r="C31626" s="108">
        <v>330.97899999999998</v>
      </c>
      <c r="D31626" s="141" t="s">
        <v>14500</v>
      </c>
    </row>
    <row r="31627" spans="1:19" ht="11.25" thickBot="1" x14ac:dyDescent="0.2">
      <c r="A31627" s="112"/>
    </row>
    <row r="31628" spans="1:19" ht="11.25" thickBot="1" x14ac:dyDescent="0.2">
      <c r="A31628" s="135" t="s">
        <v>362</v>
      </c>
      <c r="B31628" s="112"/>
      <c r="C31628" s="136">
        <v>330.97899999999998</v>
      </c>
      <c r="D31628" s="141" t="s">
        <v>14501</v>
      </c>
    </row>
    <row r="31629" spans="1:19" ht="11.25" thickBot="1" x14ac:dyDescent="0.2">
      <c r="A31629" s="112"/>
    </row>
    <row r="31630" spans="1:19" ht="11.25" thickBot="1" x14ac:dyDescent="0.2">
      <c r="A31630" s="138" t="s">
        <v>364</v>
      </c>
      <c r="B31630" s="112"/>
      <c r="C31630" s="136">
        <v>0</v>
      </c>
      <c r="D31630" s="141" t="s">
        <v>14501</v>
      </c>
    </row>
    <row r="31631" spans="1:19" ht="11.25" thickBot="1" x14ac:dyDescent="0.2">
      <c r="A31631" s="112"/>
    </row>
    <row r="31632" spans="1:19" ht="11.25" thickBot="1" x14ac:dyDescent="0.2">
      <c r="A31632" s="139" t="s">
        <v>366</v>
      </c>
      <c r="B31632" s="112"/>
      <c r="C31632" s="136">
        <v>0</v>
      </c>
      <c r="D31632" s="141" t="s">
        <v>14501</v>
      </c>
    </row>
    <row r="31633" spans="1:19" ht="10.5" x14ac:dyDescent="0.15">
      <c r="A31633" s="112"/>
    </row>
    <row r="31634" spans="1:19" x14ac:dyDescent="0.15">
      <c r="A31634" s="129"/>
      <c r="B31634" s="86" t="s">
        <v>3798</v>
      </c>
    </row>
    <row r="31635" spans="1:19" ht="9.75" thickBot="1" x14ac:dyDescent="0.2">
      <c r="A31635" s="81" t="s">
        <v>5871</v>
      </c>
    </row>
    <row r="31636" spans="1:19" ht="11.25" thickBot="1" x14ac:dyDescent="0.2">
      <c r="A31636" s="106" t="s">
        <v>357</v>
      </c>
      <c r="B31636" s="106" t="s">
        <v>358</v>
      </c>
      <c r="C31636" s="146" t="s">
        <v>14494</v>
      </c>
      <c r="D31636" s="146" t="s">
        <v>14495</v>
      </c>
      <c r="E31636" s="146" t="s">
        <v>14496</v>
      </c>
      <c r="F31636" s="146" t="s">
        <v>0</v>
      </c>
      <c r="G31636" s="146" t="s">
        <v>1</v>
      </c>
      <c r="H31636" s="146" t="s">
        <v>2</v>
      </c>
      <c r="I31636" s="146" t="s">
        <v>14497</v>
      </c>
      <c r="J31636" s="146" t="s">
        <v>3</v>
      </c>
      <c r="K31636" s="146" t="s">
        <v>14498</v>
      </c>
      <c r="L31636" s="146" t="s">
        <v>7</v>
      </c>
      <c r="M31636" s="146" t="s">
        <v>14499</v>
      </c>
      <c r="N31636" s="146" t="s">
        <v>10</v>
      </c>
      <c r="O31636" s="146" t="s">
        <v>11</v>
      </c>
      <c r="P31636" s="146" t="s">
        <v>12</v>
      </c>
      <c r="Q31636" s="146" t="s">
        <v>13</v>
      </c>
      <c r="R31636" s="146" t="s">
        <v>14</v>
      </c>
      <c r="S31636" s="146" t="s">
        <v>15</v>
      </c>
    </row>
    <row r="31637" spans="1:19" ht="11.25" thickBot="1" x14ac:dyDescent="0.2">
      <c r="A31637" s="107">
        <v>1</v>
      </c>
      <c r="B31637" s="132">
        <v>0.70614583333333336</v>
      </c>
      <c r="C31637" s="141" t="s">
        <v>14500</v>
      </c>
      <c r="D31637" s="141" t="s">
        <v>14500</v>
      </c>
      <c r="E31637" s="108">
        <v>59.673999999999999</v>
      </c>
      <c r="F31637" s="108">
        <v>5116.6319999999996</v>
      </c>
      <c r="G31637" s="108">
        <v>44579.69</v>
      </c>
      <c r="H31637" s="108">
        <v>499.96300000000002</v>
      </c>
      <c r="I31637" s="108">
        <v>-118.42100000000001</v>
      </c>
      <c r="J31637" s="108">
        <v>686.26199999999994</v>
      </c>
      <c r="K31637" s="108">
        <v>238.387</v>
      </c>
      <c r="L31637" s="133">
        <v>0.55859000000000003</v>
      </c>
      <c r="M31637" s="108">
        <v>100.29900000000001</v>
      </c>
      <c r="N31637" s="108">
        <v>162.83799999999999</v>
      </c>
      <c r="O31637" s="108">
        <v>293.92899999999997</v>
      </c>
      <c r="P31637" s="108">
        <v>9020.9030000000002</v>
      </c>
      <c r="Q31637" s="108">
        <v>84221.297000000006</v>
      </c>
      <c r="R31637" s="108">
        <v>63.210999999999999</v>
      </c>
      <c r="S31637" s="108">
        <v>872.64400000000001</v>
      </c>
    </row>
    <row r="31638" spans="1:19" ht="11.25" thickBot="1" x14ac:dyDescent="0.2">
      <c r="A31638" s="112"/>
    </row>
    <row r="31639" spans="1:19" ht="11.25" thickBot="1" x14ac:dyDescent="0.2">
      <c r="A31639" s="135" t="s">
        <v>362</v>
      </c>
      <c r="B31639" s="112"/>
      <c r="C31639" s="141" t="s">
        <v>14501</v>
      </c>
      <c r="D31639" s="141" t="s">
        <v>14501</v>
      </c>
      <c r="E31639" s="136">
        <v>59.673999999999999</v>
      </c>
      <c r="F31639" s="136">
        <v>5116.6319999999996</v>
      </c>
      <c r="G31639" s="136">
        <v>44579.69</v>
      </c>
      <c r="H31639" s="136">
        <v>499.96300000000002</v>
      </c>
      <c r="I31639" s="136">
        <v>-118.42100000000001</v>
      </c>
      <c r="J31639" s="136">
        <v>686.26199999999994</v>
      </c>
      <c r="K31639" s="136">
        <v>238.387</v>
      </c>
      <c r="L31639" s="137">
        <v>0.55859000000000003</v>
      </c>
      <c r="M31639" s="136">
        <v>100.29900000000001</v>
      </c>
      <c r="N31639" s="136">
        <v>162.83799999999999</v>
      </c>
      <c r="O31639" s="136">
        <v>293.92899999999997</v>
      </c>
      <c r="P31639" s="136">
        <v>9020.9030000000002</v>
      </c>
      <c r="Q31639" s="136">
        <v>84221.297000000006</v>
      </c>
      <c r="R31639" s="136">
        <v>63.210999999999999</v>
      </c>
      <c r="S31639" s="136">
        <v>872.64400000000001</v>
      </c>
    </row>
    <row r="31640" spans="1:19" ht="11.25" thickBot="1" x14ac:dyDescent="0.2">
      <c r="A31640" s="112"/>
    </row>
    <row r="31641" spans="1:19" ht="11.25" thickBot="1" x14ac:dyDescent="0.2">
      <c r="A31641" s="138" t="s">
        <v>364</v>
      </c>
      <c r="B31641" s="112"/>
      <c r="C31641" s="141" t="s">
        <v>14501</v>
      </c>
      <c r="D31641" s="141" t="s">
        <v>14501</v>
      </c>
      <c r="E31641" s="136">
        <v>0</v>
      </c>
      <c r="F31641" s="136">
        <v>0</v>
      </c>
      <c r="G31641" s="136">
        <v>0</v>
      </c>
      <c r="H31641" s="136">
        <v>0</v>
      </c>
      <c r="I31641" s="136">
        <v>0</v>
      </c>
      <c r="J31641" s="136">
        <v>0</v>
      </c>
      <c r="K31641" s="136">
        <v>0</v>
      </c>
      <c r="L31641" s="140" t="s">
        <v>3713</v>
      </c>
      <c r="M31641" s="136">
        <v>0</v>
      </c>
      <c r="N31641" s="136">
        <v>0</v>
      </c>
      <c r="O31641" s="136">
        <v>0</v>
      </c>
      <c r="P31641" s="136">
        <v>0</v>
      </c>
      <c r="Q31641" s="136">
        <v>0</v>
      </c>
      <c r="R31641" s="136">
        <v>0</v>
      </c>
      <c r="S31641" s="136">
        <v>0</v>
      </c>
    </row>
    <row r="31642" spans="1:19" ht="11.25" thickBot="1" x14ac:dyDescent="0.2">
      <c r="A31642" s="112"/>
    </row>
    <row r="31643" spans="1:19" ht="11.25" thickBot="1" x14ac:dyDescent="0.2">
      <c r="A31643" s="139" t="s">
        <v>366</v>
      </c>
      <c r="B31643" s="112"/>
      <c r="C31643" s="141" t="s">
        <v>14501</v>
      </c>
      <c r="D31643" s="141" t="s">
        <v>14501</v>
      </c>
      <c r="E31643" s="136">
        <v>0</v>
      </c>
      <c r="F31643" s="136">
        <v>0</v>
      </c>
      <c r="G31643" s="136">
        <v>0</v>
      </c>
      <c r="H31643" s="136">
        <v>0</v>
      </c>
      <c r="I31643" s="136">
        <v>0</v>
      </c>
      <c r="J31643" s="136">
        <v>0</v>
      </c>
      <c r="K31643" s="136">
        <v>0</v>
      </c>
      <c r="L31643" s="140">
        <v>0</v>
      </c>
      <c r="M31643" s="136">
        <v>0</v>
      </c>
      <c r="N31643" s="136">
        <v>0</v>
      </c>
      <c r="O31643" s="136">
        <v>0</v>
      </c>
      <c r="P31643" s="136">
        <v>0</v>
      </c>
      <c r="Q31643" s="136">
        <v>0</v>
      </c>
      <c r="R31643" s="136">
        <v>0</v>
      </c>
      <c r="S31643" s="136">
        <v>0</v>
      </c>
    </row>
    <row r="31644" spans="1:19" ht="11.25" thickBot="1" x14ac:dyDescent="0.2">
      <c r="A31644" s="112"/>
    </row>
    <row r="31645" spans="1:19" ht="11.25" thickBot="1" x14ac:dyDescent="0.2">
      <c r="A31645" s="106" t="s">
        <v>357</v>
      </c>
      <c r="B31645" s="106" t="s">
        <v>358</v>
      </c>
      <c r="C31645" s="146" t="s">
        <v>16</v>
      </c>
      <c r="D31645" s="146" t="s">
        <v>14502</v>
      </c>
      <c r="E31645" s="146" t="s">
        <v>14503</v>
      </c>
      <c r="F31645" s="146" t="s">
        <v>20</v>
      </c>
      <c r="G31645" s="146" t="s">
        <v>21</v>
      </c>
      <c r="H31645" s="146" t="s">
        <v>22</v>
      </c>
      <c r="I31645" s="146" t="s">
        <v>23</v>
      </c>
      <c r="J31645" s="146" t="s">
        <v>24</v>
      </c>
      <c r="K31645" s="146" t="s">
        <v>26</v>
      </c>
      <c r="L31645" s="146" t="s">
        <v>14504</v>
      </c>
      <c r="M31645" s="146" t="s">
        <v>27</v>
      </c>
      <c r="N31645" s="146" t="s">
        <v>28</v>
      </c>
      <c r="O31645" s="146" t="s">
        <v>29</v>
      </c>
      <c r="P31645" s="146" t="s">
        <v>30</v>
      </c>
      <c r="Q31645" s="146" t="s">
        <v>14505</v>
      </c>
      <c r="R31645" s="146" t="s">
        <v>32</v>
      </c>
      <c r="S31645" s="146" t="s">
        <v>33</v>
      </c>
    </row>
    <row r="31646" spans="1:19" ht="11.25" thickBot="1" x14ac:dyDescent="0.2">
      <c r="A31646" s="107">
        <v>1</v>
      </c>
      <c r="B31646" s="132">
        <v>0.70614583333333336</v>
      </c>
      <c r="C31646" s="108">
        <v>6764.8890000000001</v>
      </c>
      <c r="D31646" s="108">
        <v>2838.0430000000001</v>
      </c>
      <c r="E31646" s="141" t="s">
        <v>14500</v>
      </c>
      <c r="F31646" s="133">
        <v>0.50129000000000001</v>
      </c>
      <c r="G31646" s="141" t="s">
        <v>14633</v>
      </c>
      <c r="H31646" s="141" t="s">
        <v>14634</v>
      </c>
      <c r="I31646" s="108">
        <v>2310.59</v>
      </c>
      <c r="J31646" s="108">
        <v>28887.361000000001</v>
      </c>
      <c r="K31646" s="133">
        <v>0.5252</v>
      </c>
      <c r="L31646" s="108">
        <v>151.67699999999999</v>
      </c>
      <c r="M31646" s="141" t="s">
        <v>14500</v>
      </c>
      <c r="N31646" s="108">
        <v>477.42500000000001</v>
      </c>
      <c r="O31646" s="141" t="s">
        <v>14500</v>
      </c>
      <c r="P31646" s="141" t="s">
        <v>14500</v>
      </c>
      <c r="Q31646" s="108">
        <v>-383.44900000000001</v>
      </c>
      <c r="R31646" s="141" t="s">
        <v>14686</v>
      </c>
      <c r="S31646" s="108">
        <v>73.135999999999996</v>
      </c>
    </row>
    <row r="31647" spans="1:19" ht="11.25" thickBot="1" x14ac:dyDescent="0.2">
      <c r="A31647" s="112"/>
    </row>
    <row r="31648" spans="1:19" ht="11.25" thickBot="1" x14ac:dyDescent="0.2">
      <c r="A31648" s="135" t="s">
        <v>362</v>
      </c>
      <c r="B31648" s="112"/>
      <c r="C31648" s="136">
        <v>6764.8890000000001</v>
      </c>
      <c r="D31648" s="136">
        <v>2838.0430000000001</v>
      </c>
      <c r="E31648" s="141" t="s">
        <v>14501</v>
      </c>
      <c r="F31648" s="137">
        <v>0.50129000000000001</v>
      </c>
      <c r="G31648" s="141" t="s">
        <v>14635</v>
      </c>
      <c r="H31648" s="141" t="s">
        <v>14636</v>
      </c>
      <c r="I31648" s="136">
        <v>2310.59</v>
      </c>
      <c r="J31648" s="136">
        <v>28887.361000000001</v>
      </c>
      <c r="K31648" s="137">
        <v>0.5252</v>
      </c>
      <c r="L31648" s="136">
        <v>151.67699999999999</v>
      </c>
      <c r="M31648" s="141" t="s">
        <v>14501</v>
      </c>
      <c r="N31648" s="136">
        <v>477.42500000000001</v>
      </c>
      <c r="O31648" s="141" t="s">
        <v>14501</v>
      </c>
      <c r="P31648" s="141" t="s">
        <v>14501</v>
      </c>
      <c r="Q31648" s="136">
        <v>-383.44900000000001</v>
      </c>
      <c r="R31648" s="141" t="s">
        <v>14688</v>
      </c>
      <c r="S31648" s="136">
        <v>73.135999999999996</v>
      </c>
    </row>
    <row r="31649" spans="1:19" ht="11.25" thickBot="1" x14ac:dyDescent="0.2">
      <c r="A31649" s="112"/>
    </row>
    <row r="31650" spans="1:19" ht="11.25" thickBot="1" x14ac:dyDescent="0.2">
      <c r="A31650" s="138" t="s">
        <v>364</v>
      </c>
      <c r="B31650" s="112"/>
      <c r="C31650" s="136">
        <v>0</v>
      </c>
      <c r="D31650" s="136">
        <v>0</v>
      </c>
      <c r="E31650" s="141" t="s">
        <v>14501</v>
      </c>
      <c r="F31650" s="140" t="s">
        <v>3713</v>
      </c>
      <c r="G31650" s="141" t="s">
        <v>14501</v>
      </c>
      <c r="H31650" s="141" t="s">
        <v>14501</v>
      </c>
      <c r="I31650" s="136">
        <v>0</v>
      </c>
      <c r="J31650" s="136">
        <v>0</v>
      </c>
      <c r="K31650" s="140" t="s">
        <v>3713</v>
      </c>
      <c r="L31650" s="136">
        <v>0</v>
      </c>
      <c r="M31650" s="141" t="s">
        <v>14501</v>
      </c>
      <c r="N31650" s="136">
        <v>0</v>
      </c>
      <c r="O31650" s="141" t="s">
        <v>14501</v>
      </c>
      <c r="P31650" s="141" t="s">
        <v>14501</v>
      </c>
      <c r="Q31650" s="136">
        <v>0</v>
      </c>
      <c r="R31650" s="141" t="s">
        <v>14501</v>
      </c>
      <c r="S31650" s="136">
        <v>0</v>
      </c>
    </row>
    <row r="31651" spans="1:19" ht="11.25" thickBot="1" x14ac:dyDescent="0.2">
      <c r="A31651" s="112"/>
    </row>
    <row r="31652" spans="1:19" ht="11.25" thickBot="1" x14ac:dyDescent="0.2">
      <c r="A31652" s="139" t="s">
        <v>366</v>
      </c>
      <c r="B31652" s="112"/>
      <c r="C31652" s="136">
        <v>0</v>
      </c>
      <c r="D31652" s="136">
        <v>0</v>
      </c>
      <c r="E31652" s="141" t="s">
        <v>14501</v>
      </c>
      <c r="F31652" s="140">
        <v>0</v>
      </c>
      <c r="G31652" s="141" t="s">
        <v>14501</v>
      </c>
      <c r="H31652" s="141" t="s">
        <v>14501</v>
      </c>
      <c r="I31652" s="136">
        <v>0</v>
      </c>
      <c r="J31652" s="136">
        <v>0</v>
      </c>
      <c r="K31652" s="140">
        <v>0</v>
      </c>
      <c r="L31652" s="136">
        <v>0</v>
      </c>
      <c r="M31652" s="141" t="s">
        <v>14501</v>
      </c>
      <c r="N31652" s="136">
        <v>0</v>
      </c>
      <c r="O31652" s="141" t="s">
        <v>14501</v>
      </c>
      <c r="P31652" s="141" t="s">
        <v>14501</v>
      </c>
      <c r="Q31652" s="136">
        <v>0</v>
      </c>
      <c r="R31652" s="141" t="s">
        <v>14501</v>
      </c>
      <c r="S31652" s="136">
        <v>0</v>
      </c>
    </row>
    <row r="31653" spans="1:19" ht="11.25" thickBot="1" x14ac:dyDescent="0.2">
      <c r="A31653" s="112"/>
    </row>
    <row r="31654" spans="1:19" ht="11.25" thickBot="1" x14ac:dyDescent="0.2">
      <c r="A31654" s="106" t="s">
        <v>357</v>
      </c>
      <c r="B31654" s="106" t="s">
        <v>358</v>
      </c>
      <c r="C31654" s="146" t="s">
        <v>35</v>
      </c>
      <c r="D31654" s="146" t="s">
        <v>36</v>
      </c>
      <c r="E31654" s="146" t="s">
        <v>14506</v>
      </c>
      <c r="F31654" s="146" t="s">
        <v>38</v>
      </c>
      <c r="G31654" s="146" t="s">
        <v>39</v>
      </c>
      <c r="H31654" s="146" t="s">
        <v>41</v>
      </c>
      <c r="I31654" s="146" t="s">
        <v>42</v>
      </c>
      <c r="J31654" s="146" t="s">
        <v>43</v>
      </c>
      <c r="K31654" s="146" t="s">
        <v>44</v>
      </c>
      <c r="L31654" s="146" t="s">
        <v>45</v>
      </c>
      <c r="M31654" s="146" t="s">
        <v>46</v>
      </c>
      <c r="N31654" s="146" t="s">
        <v>47</v>
      </c>
      <c r="O31654" s="146" t="s">
        <v>48</v>
      </c>
      <c r="P31654" s="146" t="s">
        <v>49</v>
      </c>
      <c r="Q31654" s="146" t="s">
        <v>50</v>
      </c>
      <c r="R31654" s="146" t="s">
        <v>51</v>
      </c>
      <c r="S31654" s="146" t="s">
        <v>52</v>
      </c>
    </row>
    <row r="31655" spans="1:19" ht="11.25" thickBot="1" x14ac:dyDescent="0.2">
      <c r="A31655" s="107">
        <v>1</v>
      </c>
      <c r="B31655" s="132">
        <v>0.70614583333333336</v>
      </c>
      <c r="C31655" s="133">
        <v>0.44507000000000002</v>
      </c>
      <c r="D31655" s="108">
        <v>376.58300000000003</v>
      </c>
      <c r="E31655" s="108">
        <v>75.738</v>
      </c>
      <c r="F31655" s="141" t="s">
        <v>14500</v>
      </c>
      <c r="G31655" s="108">
        <v>129.04499999999999</v>
      </c>
      <c r="H31655" s="108">
        <v>25791.526000000002</v>
      </c>
      <c r="I31655" s="108">
        <v>391.358</v>
      </c>
      <c r="J31655" s="108">
        <v>976.21100000000001</v>
      </c>
      <c r="K31655" s="108">
        <v>425.49599999999998</v>
      </c>
      <c r="L31655" s="108">
        <v>-0.45200000000000001</v>
      </c>
      <c r="M31655" s="141" t="s">
        <v>14500</v>
      </c>
      <c r="N31655" s="141" t="s">
        <v>14500</v>
      </c>
      <c r="O31655" s="108">
        <v>80.804000000000002</v>
      </c>
      <c r="P31655" s="108">
        <v>81.084999999999994</v>
      </c>
      <c r="Q31655" s="108">
        <v>102.06</v>
      </c>
      <c r="R31655" s="108">
        <v>136.55000000000001</v>
      </c>
      <c r="S31655" s="108">
        <v>182.37899999999999</v>
      </c>
    </row>
    <row r="31656" spans="1:19" ht="11.25" thickBot="1" x14ac:dyDescent="0.2">
      <c r="A31656" s="112"/>
    </row>
    <row r="31657" spans="1:19" ht="11.25" thickBot="1" x14ac:dyDescent="0.2">
      <c r="A31657" s="135" t="s">
        <v>362</v>
      </c>
      <c r="B31657" s="112"/>
      <c r="C31657" s="137">
        <v>0.44507000000000002</v>
      </c>
      <c r="D31657" s="136">
        <v>376.58300000000003</v>
      </c>
      <c r="E31657" s="136">
        <v>75.738</v>
      </c>
      <c r="F31657" s="141" t="s">
        <v>14501</v>
      </c>
      <c r="G31657" s="136">
        <v>129.04499999999999</v>
      </c>
      <c r="H31657" s="136">
        <v>25791.526000000002</v>
      </c>
      <c r="I31657" s="136">
        <v>391.358</v>
      </c>
      <c r="J31657" s="136">
        <v>976.21100000000001</v>
      </c>
      <c r="K31657" s="136">
        <v>425.49599999999998</v>
      </c>
      <c r="L31657" s="136">
        <v>-0.45200000000000001</v>
      </c>
      <c r="M31657" s="141" t="s">
        <v>14501</v>
      </c>
      <c r="N31657" s="141" t="s">
        <v>14501</v>
      </c>
      <c r="O31657" s="136">
        <v>80.804000000000002</v>
      </c>
      <c r="P31657" s="136">
        <v>81.084999999999994</v>
      </c>
      <c r="Q31657" s="136">
        <v>102.06</v>
      </c>
      <c r="R31657" s="136">
        <v>136.55000000000001</v>
      </c>
      <c r="S31657" s="136">
        <v>182.37899999999999</v>
      </c>
    </row>
    <row r="31658" spans="1:19" ht="11.25" thickBot="1" x14ac:dyDescent="0.2">
      <c r="A31658" s="112"/>
    </row>
    <row r="31659" spans="1:19" ht="11.25" thickBot="1" x14ac:dyDescent="0.2">
      <c r="A31659" s="138" t="s">
        <v>364</v>
      </c>
      <c r="B31659" s="112"/>
      <c r="C31659" s="140" t="s">
        <v>3713</v>
      </c>
      <c r="D31659" s="136">
        <v>0</v>
      </c>
      <c r="E31659" s="136">
        <v>0</v>
      </c>
      <c r="F31659" s="141" t="s">
        <v>14501</v>
      </c>
      <c r="G31659" s="136">
        <v>0</v>
      </c>
      <c r="H31659" s="136">
        <v>0</v>
      </c>
      <c r="I31659" s="136">
        <v>0</v>
      </c>
      <c r="J31659" s="136">
        <v>0</v>
      </c>
      <c r="K31659" s="136">
        <v>0</v>
      </c>
      <c r="L31659" s="136">
        <v>0</v>
      </c>
      <c r="M31659" s="141" t="s">
        <v>14501</v>
      </c>
      <c r="N31659" s="141" t="s">
        <v>14501</v>
      </c>
      <c r="O31659" s="136">
        <v>0</v>
      </c>
      <c r="P31659" s="136">
        <v>0</v>
      </c>
      <c r="Q31659" s="136">
        <v>0</v>
      </c>
      <c r="R31659" s="136">
        <v>0</v>
      </c>
      <c r="S31659" s="136">
        <v>0</v>
      </c>
    </row>
    <row r="31660" spans="1:19" ht="11.25" thickBot="1" x14ac:dyDescent="0.2">
      <c r="A31660" s="112"/>
    </row>
    <row r="31661" spans="1:19" ht="11.25" thickBot="1" x14ac:dyDescent="0.2">
      <c r="A31661" s="139" t="s">
        <v>366</v>
      </c>
      <c r="B31661" s="112"/>
      <c r="C31661" s="140">
        <v>0</v>
      </c>
      <c r="D31661" s="136">
        <v>0</v>
      </c>
      <c r="E31661" s="136">
        <v>0</v>
      </c>
      <c r="F31661" s="141" t="s">
        <v>14501</v>
      </c>
      <c r="G31661" s="136">
        <v>0</v>
      </c>
      <c r="H31661" s="136">
        <v>0</v>
      </c>
      <c r="I31661" s="136">
        <v>0</v>
      </c>
      <c r="J31661" s="136">
        <v>0</v>
      </c>
      <c r="K31661" s="136">
        <v>0</v>
      </c>
      <c r="L31661" s="136">
        <v>0</v>
      </c>
      <c r="M31661" s="141" t="s">
        <v>14501</v>
      </c>
      <c r="N31661" s="141" t="s">
        <v>14501</v>
      </c>
      <c r="O31661" s="136">
        <v>0</v>
      </c>
      <c r="P31661" s="136">
        <v>0</v>
      </c>
      <c r="Q31661" s="136">
        <v>0</v>
      </c>
      <c r="R31661" s="136">
        <v>0</v>
      </c>
      <c r="S31661" s="136">
        <v>0</v>
      </c>
    </row>
    <row r="31662" spans="1:19" ht="11.25" thickBot="1" x14ac:dyDescent="0.2">
      <c r="A31662" s="112"/>
    </row>
    <row r="31663" spans="1:19" ht="11.25" thickBot="1" x14ac:dyDescent="0.2">
      <c r="A31663" s="106" t="s">
        <v>357</v>
      </c>
      <c r="B31663" s="106" t="s">
        <v>358</v>
      </c>
      <c r="C31663" s="146" t="s">
        <v>53</v>
      </c>
      <c r="D31663" s="146" t="s">
        <v>54</v>
      </c>
      <c r="E31663" s="146" t="s">
        <v>55</v>
      </c>
      <c r="F31663" s="146" t="s">
        <v>56</v>
      </c>
      <c r="G31663" s="146" t="s">
        <v>14507</v>
      </c>
      <c r="H31663" s="146" t="s">
        <v>57</v>
      </c>
      <c r="I31663" s="146" t="s">
        <v>59</v>
      </c>
      <c r="J31663" s="146" t="s">
        <v>14508</v>
      </c>
      <c r="K31663" s="146" t="s">
        <v>60</v>
      </c>
      <c r="L31663" s="146" t="s">
        <v>61</v>
      </c>
      <c r="M31663" s="146" t="s">
        <v>62</v>
      </c>
      <c r="N31663" s="146" t="s">
        <v>14509</v>
      </c>
      <c r="O31663" s="146" t="s">
        <v>63</v>
      </c>
      <c r="P31663" s="146" t="s">
        <v>64</v>
      </c>
      <c r="Q31663" s="146" t="s">
        <v>66</v>
      </c>
      <c r="R31663" s="146" t="s">
        <v>14510</v>
      </c>
      <c r="S31663" s="146" t="s">
        <v>67</v>
      </c>
    </row>
    <row r="31664" spans="1:19" ht="11.25" thickBot="1" x14ac:dyDescent="0.2">
      <c r="A31664" s="107">
        <v>1</v>
      </c>
      <c r="B31664" s="132">
        <v>0.70614583333333336</v>
      </c>
      <c r="C31664" s="108">
        <v>82.492999999999995</v>
      </c>
      <c r="D31664" s="108">
        <v>82.915000000000006</v>
      </c>
      <c r="E31664" s="141" t="s">
        <v>14500</v>
      </c>
      <c r="F31664" s="108">
        <v>83.759</v>
      </c>
      <c r="G31664" s="141" t="s">
        <v>14500</v>
      </c>
      <c r="H31664" s="108">
        <v>632.41999999999996</v>
      </c>
      <c r="I31664" s="108">
        <v>3023.2750000000001</v>
      </c>
      <c r="J31664" s="141" t="s">
        <v>14639</v>
      </c>
      <c r="K31664" s="141" t="s">
        <v>14500</v>
      </c>
      <c r="L31664" s="141" t="s">
        <v>14500</v>
      </c>
      <c r="M31664" s="108">
        <v>216.08199999999999</v>
      </c>
      <c r="N31664" s="141" t="s">
        <v>14640</v>
      </c>
      <c r="O31664" s="141" t="s">
        <v>14500</v>
      </c>
      <c r="P31664" s="108">
        <v>3945.2339999999999</v>
      </c>
      <c r="Q31664" s="133">
        <v>0.37827</v>
      </c>
      <c r="R31664" s="141" t="s">
        <v>14500</v>
      </c>
      <c r="S31664" s="108">
        <v>495.68599999999998</v>
      </c>
    </row>
    <row r="31665" spans="1:19" ht="11.25" thickBot="1" x14ac:dyDescent="0.2">
      <c r="A31665" s="112"/>
    </row>
    <row r="31666" spans="1:19" ht="11.25" thickBot="1" x14ac:dyDescent="0.2">
      <c r="A31666" s="135" t="s">
        <v>362</v>
      </c>
      <c r="B31666" s="112"/>
      <c r="C31666" s="136">
        <v>82.492999999999995</v>
      </c>
      <c r="D31666" s="136">
        <v>82.915000000000006</v>
      </c>
      <c r="E31666" s="141" t="s">
        <v>14501</v>
      </c>
      <c r="F31666" s="136">
        <v>83.759</v>
      </c>
      <c r="G31666" s="141" t="s">
        <v>14501</v>
      </c>
      <c r="H31666" s="136">
        <v>632.41999999999996</v>
      </c>
      <c r="I31666" s="136">
        <v>3023.2750000000001</v>
      </c>
      <c r="J31666" s="141" t="s">
        <v>14641</v>
      </c>
      <c r="K31666" s="141" t="s">
        <v>14501</v>
      </c>
      <c r="L31666" s="141" t="s">
        <v>14501</v>
      </c>
      <c r="M31666" s="136">
        <v>216.08199999999999</v>
      </c>
      <c r="N31666" s="141" t="s">
        <v>14642</v>
      </c>
      <c r="O31666" s="141" t="s">
        <v>14501</v>
      </c>
      <c r="P31666" s="136">
        <v>3945.2339999999999</v>
      </c>
      <c r="Q31666" s="137">
        <v>0.37827</v>
      </c>
      <c r="R31666" s="141" t="s">
        <v>14501</v>
      </c>
      <c r="S31666" s="136">
        <v>495.68599999999998</v>
      </c>
    </row>
    <row r="31667" spans="1:19" ht="11.25" thickBot="1" x14ac:dyDescent="0.2">
      <c r="A31667" s="112"/>
    </row>
    <row r="31668" spans="1:19" ht="11.25" thickBot="1" x14ac:dyDescent="0.2">
      <c r="A31668" s="138" t="s">
        <v>364</v>
      </c>
      <c r="B31668" s="112"/>
      <c r="C31668" s="136">
        <v>0</v>
      </c>
      <c r="D31668" s="136">
        <v>0</v>
      </c>
      <c r="E31668" s="141" t="s">
        <v>14501</v>
      </c>
      <c r="F31668" s="136">
        <v>0</v>
      </c>
      <c r="G31668" s="141" t="s">
        <v>14501</v>
      </c>
      <c r="H31668" s="136">
        <v>0</v>
      </c>
      <c r="I31668" s="136">
        <v>0</v>
      </c>
      <c r="J31668" s="141" t="s">
        <v>14501</v>
      </c>
      <c r="K31668" s="141" t="s">
        <v>14501</v>
      </c>
      <c r="L31668" s="141" t="s">
        <v>14501</v>
      </c>
      <c r="M31668" s="136">
        <v>0</v>
      </c>
      <c r="N31668" s="141" t="s">
        <v>14501</v>
      </c>
      <c r="O31668" s="141" t="s">
        <v>14501</v>
      </c>
      <c r="P31668" s="136">
        <v>0</v>
      </c>
      <c r="Q31668" s="140" t="s">
        <v>3713</v>
      </c>
      <c r="R31668" s="141" t="s">
        <v>14501</v>
      </c>
      <c r="S31668" s="136">
        <v>0</v>
      </c>
    </row>
    <row r="31669" spans="1:19" ht="11.25" thickBot="1" x14ac:dyDescent="0.2">
      <c r="A31669" s="112"/>
    </row>
    <row r="31670" spans="1:19" ht="11.25" thickBot="1" x14ac:dyDescent="0.2">
      <c r="A31670" s="139" t="s">
        <v>366</v>
      </c>
      <c r="B31670" s="112"/>
      <c r="C31670" s="136">
        <v>0</v>
      </c>
      <c r="D31670" s="136">
        <v>0</v>
      </c>
      <c r="E31670" s="141" t="s">
        <v>14501</v>
      </c>
      <c r="F31670" s="136">
        <v>0</v>
      </c>
      <c r="G31670" s="141" t="s">
        <v>14501</v>
      </c>
      <c r="H31670" s="136">
        <v>0</v>
      </c>
      <c r="I31670" s="136">
        <v>0</v>
      </c>
      <c r="J31670" s="141" t="s">
        <v>14501</v>
      </c>
      <c r="K31670" s="141" t="s">
        <v>14501</v>
      </c>
      <c r="L31670" s="141" t="s">
        <v>14501</v>
      </c>
      <c r="M31670" s="136">
        <v>0</v>
      </c>
      <c r="N31670" s="141" t="s">
        <v>14501</v>
      </c>
      <c r="O31670" s="141" t="s">
        <v>14501</v>
      </c>
      <c r="P31670" s="136">
        <v>0</v>
      </c>
      <c r="Q31670" s="140">
        <v>0</v>
      </c>
      <c r="R31670" s="141" t="s">
        <v>14501</v>
      </c>
      <c r="S31670" s="136">
        <v>0</v>
      </c>
    </row>
    <row r="31671" spans="1:19" ht="11.25" thickBot="1" x14ac:dyDescent="0.2">
      <c r="A31671" s="112"/>
    </row>
    <row r="31672" spans="1:19" ht="11.25" thickBot="1" x14ac:dyDescent="0.2">
      <c r="A31672" s="106" t="s">
        <v>357</v>
      </c>
      <c r="B31672" s="106" t="s">
        <v>358</v>
      </c>
      <c r="C31672" s="146" t="s">
        <v>68</v>
      </c>
      <c r="D31672" s="146" t="s">
        <v>14511</v>
      </c>
    </row>
    <row r="31673" spans="1:19" ht="11.25" thickBot="1" x14ac:dyDescent="0.2">
      <c r="A31673" s="107">
        <v>1</v>
      </c>
      <c r="B31673" s="132">
        <v>0.70614583333333336</v>
      </c>
      <c r="C31673" s="108">
        <v>88.120999999999995</v>
      </c>
      <c r="D31673" s="141" t="s">
        <v>14500</v>
      </c>
    </row>
    <row r="31674" spans="1:19" ht="11.25" thickBot="1" x14ac:dyDescent="0.2">
      <c r="A31674" s="112"/>
    </row>
    <row r="31675" spans="1:19" ht="11.25" thickBot="1" x14ac:dyDescent="0.2">
      <c r="A31675" s="135" t="s">
        <v>362</v>
      </c>
      <c r="B31675" s="112"/>
      <c r="C31675" s="136">
        <v>88.120999999999995</v>
      </c>
      <c r="D31675" s="141" t="s">
        <v>14501</v>
      </c>
    </row>
    <row r="31676" spans="1:19" ht="11.25" thickBot="1" x14ac:dyDescent="0.2">
      <c r="A31676" s="112"/>
    </row>
    <row r="31677" spans="1:19" ht="11.25" thickBot="1" x14ac:dyDescent="0.2">
      <c r="A31677" s="138" t="s">
        <v>364</v>
      </c>
      <c r="B31677" s="112"/>
      <c r="C31677" s="136">
        <v>0</v>
      </c>
      <c r="D31677" s="141" t="s">
        <v>14501</v>
      </c>
    </row>
    <row r="31678" spans="1:19" ht="11.25" thickBot="1" x14ac:dyDescent="0.2">
      <c r="A31678" s="112"/>
    </row>
    <row r="31679" spans="1:19" ht="11.25" thickBot="1" x14ac:dyDescent="0.2">
      <c r="A31679" s="139" t="s">
        <v>366</v>
      </c>
      <c r="B31679" s="112"/>
      <c r="C31679" s="136">
        <v>0</v>
      </c>
      <c r="D31679" s="141" t="s">
        <v>14501</v>
      </c>
    </row>
    <row r="31680" spans="1:19" ht="10.5" x14ac:dyDescent="0.15">
      <c r="A31680" s="112"/>
    </row>
    <row r="31681" spans="1:19" x14ac:dyDescent="0.15">
      <c r="A31681" s="129"/>
      <c r="B31681" s="86" t="s">
        <v>3850</v>
      </c>
    </row>
    <row r="31682" spans="1:19" ht="9.75" thickBot="1" x14ac:dyDescent="0.2">
      <c r="A31682" s="81" t="s">
        <v>5871</v>
      </c>
    </row>
    <row r="31683" spans="1:19" ht="11.25" thickBot="1" x14ac:dyDescent="0.2">
      <c r="A31683" s="106" t="s">
        <v>357</v>
      </c>
      <c r="B31683" s="106" t="s">
        <v>358</v>
      </c>
      <c r="C31683" s="146" t="s">
        <v>14494</v>
      </c>
      <c r="D31683" s="146" t="s">
        <v>14495</v>
      </c>
      <c r="E31683" s="146" t="s">
        <v>14496</v>
      </c>
      <c r="F31683" s="146" t="s">
        <v>0</v>
      </c>
      <c r="G31683" s="146" t="s">
        <v>1</v>
      </c>
      <c r="H31683" s="146" t="s">
        <v>2</v>
      </c>
      <c r="I31683" s="146" t="s">
        <v>14497</v>
      </c>
      <c r="J31683" s="146" t="s">
        <v>3</v>
      </c>
      <c r="K31683" s="146" t="s">
        <v>14498</v>
      </c>
      <c r="L31683" s="146" t="s">
        <v>7</v>
      </c>
      <c r="M31683" s="146" t="s">
        <v>14499</v>
      </c>
      <c r="N31683" s="146" t="s">
        <v>10</v>
      </c>
      <c r="O31683" s="146" t="s">
        <v>11</v>
      </c>
      <c r="P31683" s="146" t="s">
        <v>12</v>
      </c>
      <c r="Q31683" s="146" t="s">
        <v>13</v>
      </c>
      <c r="R31683" s="146" t="s">
        <v>14</v>
      </c>
      <c r="S31683" s="146" t="s">
        <v>15</v>
      </c>
    </row>
    <row r="31684" spans="1:19" ht="11.25" thickBot="1" x14ac:dyDescent="0.2">
      <c r="A31684" s="107">
        <v>1</v>
      </c>
      <c r="B31684" s="132">
        <v>0.71130787037037047</v>
      </c>
      <c r="C31684" s="141" t="s">
        <v>14500</v>
      </c>
      <c r="D31684" s="141" t="s">
        <v>14500</v>
      </c>
      <c r="E31684" s="141" t="s">
        <v>14500</v>
      </c>
      <c r="F31684" s="108">
        <v>3138.636</v>
      </c>
      <c r="G31684" s="108">
        <v>80185.608999999997</v>
      </c>
      <c r="H31684" s="108">
        <v>683.82100000000003</v>
      </c>
      <c r="I31684" s="108">
        <v>-52.399000000000001</v>
      </c>
      <c r="J31684" s="108">
        <v>1016.506</v>
      </c>
      <c r="K31684" s="108">
        <v>127.88800000000001</v>
      </c>
      <c r="L31684" s="133">
        <v>0.58299000000000001</v>
      </c>
      <c r="M31684" s="108">
        <v>96.710999999999999</v>
      </c>
      <c r="N31684" s="108">
        <v>81.611999999999995</v>
      </c>
      <c r="O31684" s="108">
        <v>331.67500000000001</v>
      </c>
      <c r="P31684" s="108">
        <v>37716.925000000003</v>
      </c>
      <c r="Q31684" s="108">
        <v>121170.46</v>
      </c>
      <c r="R31684" s="108">
        <v>648.803</v>
      </c>
      <c r="S31684" s="108">
        <v>2478.6039999999998</v>
      </c>
    </row>
    <row r="31685" spans="1:19" ht="11.25" thickBot="1" x14ac:dyDescent="0.2">
      <c r="A31685" s="112"/>
    </row>
    <row r="31686" spans="1:19" ht="11.25" thickBot="1" x14ac:dyDescent="0.2">
      <c r="A31686" s="135" t="s">
        <v>362</v>
      </c>
      <c r="B31686" s="112"/>
      <c r="C31686" s="141" t="s">
        <v>14501</v>
      </c>
      <c r="D31686" s="141" t="s">
        <v>14501</v>
      </c>
      <c r="E31686" s="141" t="s">
        <v>14501</v>
      </c>
      <c r="F31686" s="136">
        <v>3138.636</v>
      </c>
      <c r="G31686" s="136">
        <v>80185.608999999997</v>
      </c>
      <c r="H31686" s="136">
        <v>683.82100000000003</v>
      </c>
      <c r="I31686" s="136">
        <v>-52.399000000000001</v>
      </c>
      <c r="J31686" s="136">
        <v>1016.506</v>
      </c>
      <c r="K31686" s="136">
        <v>127.88800000000001</v>
      </c>
      <c r="L31686" s="137">
        <v>0.58299000000000001</v>
      </c>
      <c r="M31686" s="136">
        <v>96.710999999999999</v>
      </c>
      <c r="N31686" s="136">
        <v>81.611999999999995</v>
      </c>
      <c r="O31686" s="136">
        <v>331.67500000000001</v>
      </c>
      <c r="P31686" s="136">
        <v>37716.925000000003</v>
      </c>
      <c r="Q31686" s="136">
        <v>121170.46</v>
      </c>
      <c r="R31686" s="136">
        <v>648.803</v>
      </c>
      <c r="S31686" s="136">
        <v>2478.6039999999998</v>
      </c>
    </row>
    <row r="31687" spans="1:19" ht="11.25" thickBot="1" x14ac:dyDescent="0.2">
      <c r="A31687" s="112"/>
    </row>
    <row r="31688" spans="1:19" ht="11.25" thickBot="1" x14ac:dyDescent="0.2">
      <c r="A31688" s="138" t="s">
        <v>364</v>
      </c>
      <c r="B31688" s="112"/>
      <c r="C31688" s="141" t="s">
        <v>14501</v>
      </c>
      <c r="D31688" s="141" t="s">
        <v>14501</v>
      </c>
      <c r="E31688" s="141" t="s">
        <v>14501</v>
      </c>
      <c r="F31688" s="136">
        <v>0</v>
      </c>
      <c r="G31688" s="136">
        <v>0</v>
      </c>
      <c r="H31688" s="136">
        <v>0</v>
      </c>
      <c r="I31688" s="136">
        <v>0</v>
      </c>
      <c r="J31688" s="136">
        <v>0</v>
      </c>
      <c r="K31688" s="136">
        <v>0</v>
      </c>
      <c r="L31688" s="140" t="s">
        <v>3713</v>
      </c>
      <c r="M31688" s="136">
        <v>0</v>
      </c>
      <c r="N31688" s="136">
        <v>0</v>
      </c>
      <c r="O31688" s="136">
        <v>0</v>
      </c>
      <c r="P31688" s="136">
        <v>0</v>
      </c>
      <c r="Q31688" s="136">
        <v>0</v>
      </c>
      <c r="R31688" s="136">
        <v>0</v>
      </c>
      <c r="S31688" s="136">
        <v>0</v>
      </c>
    </row>
    <row r="31689" spans="1:19" ht="11.25" thickBot="1" x14ac:dyDescent="0.2">
      <c r="A31689" s="112"/>
    </row>
    <row r="31690" spans="1:19" ht="11.25" thickBot="1" x14ac:dyDescent="0.2">
      <c r="A31690" s="139" t="s">
        <v>366</v>
      </c>
      <c r="B31690" s="112"/>
      <c r="C31690" s="141" t="s">
        <v>14501</v>
      </c>
      <c r="D31690" s="141" t="s">
        <v>14501</v>
      </c>
      <c r="E31690" s="141" t="s">
        <v>14501</v>
      </c>
      <c r="F31690" s="136">
        <v>0</v>
      </c>
      <c r="G31690" s="136">
        <v>0</v>
      </c>
      <c r="H31690" s="136">
        <v>0</v>
      </c>
      <c r="I31690" s="136">
        <v>0</v>
      </c>
      <c r="J31690" s="136">
        <v>0</v>
      </c>
      <c r="K31690" s="136">
        <v>0</v>
      </c>
      <c r="L31690" s="140">
        <v>0</v>
      </c>
      <c r="M31690" s="136">
        <v>0</v>
      </c>
      <c r="N31690" s="136">
        <v>0</v>
      </c>
      <c r="O31690" s="136">
        <v>0</v>
      </c>
      <c r="P31690" s="136">
        <v>0</v>
      </c>
      <c r="Q31690" s="136">
        <v>0</v>
      </c>
      <c r="R31690" s="136">
        <v>0</v>
      </c>
      <c r="S31690" s="136">
        <v>0</v>
      </c>
    </row>
    <row r="31691" spans="1:19" ht="11.25" thickBot="1" x14ac:dyDescent="0.2">
      <c r="A31691" s="112"/>
    </row>
    <row r="31692" spans="1:19" ht="11.25" thickBot="1" x14ac:dyDescent="0.2">
      <c r="A31692" s="106" t="s">
        <v>357</v>
      </c>
      <c r="B31692" s="106" t="s">
        <v>358</v>
      </c>
      <c r="C31692" s="146" t="s">
        <v>16</v>
      </c>
      <c r="D31692" s="146" t="s">
        <v>14502</v>
      </c>
      <c r="E31692" s="146" t="s">
        <v>14503</v>
      </c>
      <c r="F31692" s="146" t="s">
        <v>20</v>
      </c>
      <c r="G31692" s="146" t="s">
        <v>21</v>
      </c>
      <c r="H31692" s="146" t="s">
        <v>22</v>
      </c>
      <c r="I31692" s="146" t="s">
        <v>23</v>
      </c>
      <c r="J31692" s="146" t="s">
        <v>24</v>
      </c>
      <c r="K31692" s="146" t="s">
        <v>26</v>
      </c>
      <c r="L31692" s="146" t="s">
        <v>14504</v>
      </c>
      <c r="M31692" s="146" t="s">
        <v>27</v>
      </c>
      <c r="N31692" s="146" t="s">
        <v>28</v>
      </c>
      <c r="O31692" s="146" t="s">
        <v>29</v>
      </c>
      <c r="P31692" s="146" t="s">
        <v>30</v>
      </c>
      <c r="Q31692" s="146" t="s">
        <v>14505</v>
      </c>
      <c r="R31692" s="146" t="s">
        <v>32</v>
      </c>
      <c r="S31692" s="146" t="s">
        <v>33</v>
      </c>
    </row>
    <row r="31693" spans="1:19" ht="11.25" thickBot="1" x14ac:dyDescent="0.2">
      <c r="A31693" s="107">
        <v>1</v>
      </c>
      <c r="B31693" s="132">
        <v>0.71130787037037047</v>
      </c>
      <c r="C31693" s="108">
        <v>40938.516000000003</v>
      </c>
      <c r="D31693" s="108">
        <v>8411.3610000000008</v>
      </c>
      <c r="E31693" s="108">
        <v>136.44999999999999</v>
      </c>
      <c r="F31693" s="133">
        <v>0.48555999999999999</v>
      </c>
      <c r="G31693" s="141" t="s">
        <v>14633</v>
      </c>
      <c r="H31693" s="141" t="s">
        <v>14634</v>
      </c>
      <c r="I31693" s="108">
        <v>11285.994000000001</v>
      </c>
      <c r="J31693" s="108">
        <v>38988.608</v>
      </c>
      <c r="K31693" s="133">
        <v>0.52346999999999999</v>
      </c>
      <c r="L31693" s="108">
        <v>137.267</v>
      </c>
      <c r="M31693" s="141" t="s">
        <v>14500</v>
      </c>
      <c r="N31693" s="108">
        <v>443.38600000000002</v>
      </c>
      <c r="O31693" s="141" t="s">
        <v>14500</v>
      </c>
      <c r="P31693" s="141" t="s">
        <v>14500</v>
      </c>
      <c r="Q31693" s="108">
        <v>-242.7</v>
      </c>
      <c r="R31693" s="108">
        <v>67.603999999999999</v>
      </c>
      <c r="S31693" s="108">
        <v>164.565</v>
      </c>
    </row>
    <row r="31694" spans="1:19" ht="11.25" thickBot="1" x14ac:dyDescent="0.2">
      <c r="A31694" s="112"/>
    </row>
    <row r="31695" spans="1:19" ht="11.25" thickBot="1" x14ac:dyDescent="0.2">
      <c r="A31695" s="135" t="s">
        <v>362</v>
      </c>
      <c r="B31695" s="112"/>
      <c r="C31695" s="136">
        <v>40938.516000000003</v>
      </c>
      <c r="D31695" s="136">
        <v>8411.3610000000008</v>
      </c>
      <c r="E31695" s="136">
        <v>136.44999999999999</v>
      </c>
      <c r="F31695" s="137">
        <v>0.48555999999999999</v>
      </c>
      <c r="G31695" s="141" t="s">
        <v>14635</v>
      </c>
      <c r="H31695" s="141" t="s">
        <v>14636</v>
      </c>
      <c r="I31695" s="136">
        <v>11285.994000000001</v>
      </c>
      <c r="J31695" s="136">
        <v>38988.608</v>
      </c>
      <c r="K31695" s="137">
        <v>0.52346999999999999</v>
      </c>
      <c r="L31695" s="136">
        <v>137.267</v>
      </c>
      <c r="M31695" s="141" t="s">
        <v>14501</v>
      </c>
      <c r="N31695" s="136">
        <v>443.38600000000002</v>
      </c>
      <c r="O31695" s="141" t="s">
        <v>14501</v>
      </c>
      <c r="P31695" s="141" t="s">
        <v>14501</v>
      </c>
      <c r="Q31695" s="136">
        <v>-242.7</v>
      </c>
      <c r="R31695" s="136">
        <v>67.603999999999999</v>
      </c>
      <c r="S31695" s="136">
        <v>164.565</v>
      </c>
    </row>
    <row r="31696" spans="1:19" ht="11.25" thickBot="1" x14ac:dyDescent="0.2">
      <c r="A31696" s="112"/>
    </row>
    <row r="31697" spans="1:19" ht="11.25" thickBot="1" x14ac:dyDescent="0.2">
      <c r="A31697" s="138" t="s">
        <v>364</v>
      </c>
      <c r="B31697" s="112"/>
      <c r="C31697" s="136">
        <v>0</v>
      </c>
      <c r="D31697" s="136">
        <v>0</v>
      </c>
      <c r="E31697" s="136">
        <v>0</v>
      </c>
      <c r="F31697" s="140" t="s">
        <v>3713</v>
      </c>
      <c r="G31697" s="141" t="s">
        <v>14501</v>
      </c>
      <c r="H31697" s="141" t="s">
        <v>14501</v>
      </c>
      <c r="I31697" s="136">
        <v>0</v>
      </c>
      <c r="J31697" s="136">
        <v>0</v>
      </c>
      <c r="K31697" s="140" t="s">
        <v>3713</v>
      </c>
      <c r="L31697" s="136">
        <v>0</v>
      </c>
      <c r="M31697" s="141" t="s">
        <v>14501</v>
      </c>
      <c r="N31697" s="136">
        <v>0</v>
      </c>
      <c r="O31697" s="141" t="s">
        <v>14501</v>
      </c>
      <c r="P31697" s="141" t="s">
        <v>14501</v>
      </c>
      <c r="Q31697" s="136">
        <v>0</v>
      </c>
      <c r="R31697" s="136">
        <v>0</v>
      </c>
      <c r="S31697" s="136">
        <v>0</v>
      </c>
    </row>
    <row r="31698" spans="1:19" ht="11.25" thickBot="1" x14ac:dyDescent="0.2">
      <c r="A31698" s="112"/>
    </row>
    <row r="31699" spans="1:19" ht="11.25" thickBot="1" x14ac:dyDescent="0.2">
      <c r="A31699" s="139" t="s">
        <v>366</v>
      </c>
      <c r="B31699" s="112"/>
      <c r="C31699" s="136">
        <v>0</v>
      </c>
      <c r="D31699" s="136">
        <v>0</v>
      </c>
      <c r="E31699" s="136">
        <v>0</v>
      </c>
      <c r="F31699" s="140">
        <v>0</v>
      </c>
      <c r="G31699" s="141" t="s">
        <v>14501</v>
      </c>
      <c r="H31699" s="141" t="s">
        <v>14501</v>
      </c>
      <c r="I31699" s="136">
        <v>0</v>
      </c>
      <c r="J31699" s="136">
        <v>0</v>
      </c>
      <c r="K31699" s="140">
        <v>0</v>
      </c>
      <c r="L31699" s="136">
        <v>0</v>
      </c>
      <c r="M31699" s="141" t="s">
        <v>14501</v>
      </c>
      <c r="N31699" s="136">
        <v>0</v>
      </c>
      <c r="O31699" s="141" t="s">
        <v>14501</v>
      </c>
      <c r="P31699" s="141" t="s">
        <v>14501</v>
      </c>
      <c r="Q31699" s="136">
        <v>0</v>
      </c>
      <c r="R31699" s="136">
        <v>0</v>
      </c>
      <c r="S31699" s="136">
        <v>0</v>
      </c>
    </row>
    <row r="31700" spans="1:19" ht="11.25" thickBot="1" x14ac:dyDescent="0.2">
      <c r="A31700" s="112"/>
    </row>
    <row r="31701" spans="1:19" ht="11.25" thickBot="1" x14ac:dyDescent="0.2">
      <c r="A31701" s="106" t="s">
        <v>357</v>
      </c>
      <c r="B31701" s="106" t="s">
        <v>358</v>
      </c>
      <c r="C31701" s="146" t="s">
        <v>35</v>
      </c>
      <c r="D31701" s="146" t="s">
        <v>36</v>
      </c>
      <c r="E31701" s="146" t="s">
        <v>14506</v>
      </c>
      <c r="F31701" s="146" t="s">
        <v>38</v>
      </c>
      <c r="G31701" s="146" t="s">
        <v>39</v>
      </c>
      <c r="H31701" s="146" t="s">
        <v>41</v>
      </c>
      <c r="I31701" s="146" t="s">
        <v>42</v>
      </c>
      <c r="J31701" s="146" t="s">
        <v>43</v>
      </c>
      <c r="K31701" s="146" t="s">
        <v>44</v>
      </c>
      <c r="L31701" s="146" t="s">
        <v>45</v>
      </c>
      <c r="M31701" s="146" t="s">
        <v>46</v>
      </c>
      <c r="N31701" s="146" t="s">
        <v>47</v>
      </c>
      <c r="O31701" s="146" t="s">
        <v>48</v>
      </c>
      <c r="P31701" s="146" t="s">
        <v>49</v>
      </c>
      <c r="Q31701" s="146" t="s">
        <v>50</v>
      </c>
      <c r="R31701" s="146" t="s">
        <v>51</v>
      </c>
      <c r="S31701" s="146" t="s">
        <v>52</v>
      </c>
    </row>
    <row r="31702" spans="1:19" ht="11.25" thickBot="1" x14ac:dyDescent="0.2">
      <c r="A31702" s="107">
        <v>1</v>
      </c>
      <c r="B31702" s="132">
        <v>0.71130787037037047</v>
      </c>
      <c r="C31702" s="133">
        <v>0.43894</v>
      </c>
      <c r="D31702" s="108">
        <v>402.88</v>
      </c>
      <c r="E31702" s="108">
        <v>76.727999999999994</v>
      </c>
      <c r="F31702" s="141" t="s">
        <v>14500</v>
      </c>
      <c r="G31702" s="108">
        <v>261.012</v>
      </c>
      <c r="H31702" s="108">
        <v>7577.9560000000001</v>
      </c>
      <c r="I31702" s="108">
        <v>922.73800000000006</v>
      </c>
      <c r="J31702" s="108">
        <v>1094.2570000000001</v>
      </c>
      <c r="K31702" s="108">
        <v>308.59699999999998</v>
      </c>
      <c r="L31702" s="108">
        <v>20.303000000000001</v>
      </c>
      <c r="M31702" s="141" t="s">
        <v>14500</v>
      </c>
      <c r="N31702" s="141" t="s">
        <v>14500</v>
      </c>
      <c r="O31702" s="141" t="s">
        <v>14500</v>
      </c>
      <c r="P31702" s="141" t="s">
        <v>14500</v>
      </c>
      <c r="Q31702" s="141" t="s">
        <v>14500</v>
      </c>
      <c r="R31702" s="108">
        <v>82.503</v>
      </c>
      <c r="S31702" s="108">
        <v>82.634</v>
      </c>
    </row>
    <row r="31703" spans="1:19" ht="11.25" thickBot="1" x14ac:dyDescent="0.2">
      <c r="A31703" s="112"/>
    </row>
    <row r="31704" spans="1:19" ht="11.25" thickBot="1" x14ac:dyDescent="0.2">
      <c r="A31704" s="135" t="s">
        <v>362</v>
      </c>
      <c r="B31704" s="112"/>
      <c r="C31704" s="137">
        <v>0.43894</v>
      </c>
      <c r="D31704" s="136">
        <v>402.88</v>
      </c>
      <c r="E31704" s="136">
        <v>76.727999999999994</v>
      </c>
      <c r="F31704" s="141" t="s">
        <v>14501</v>
      </c>
      <c r="G31704" s="136">
        <v>261.012</v>
      </c>
      <c r="H31704" s="136">
        <v>7577.9560000000001</v>
      </c>
      <c r="I31704" s="136">
        <v>922.73800000000006</v>
      </c>
      <c r="J31704" s="136">
        <v>1094.2570000000001</v>
      </c>
      <c r="K31704" s="136">
        <v>308.59699999999998</v>
      </c>
      <c r="L31704" s="136">
        <v>20.303000000000001</v>
      </c>
      <c r="M31704" s="141" t="s">
        <v>14501</v>
      </c>
      <c r="N31704" s="141" t="s">
        <v>14501</v>
      </c>
      <c r="O31704" s="141" t="s">
        <v>14501</v>
      </c>
      <c r="P31704" s="141" t="s">
        <v>14501</v>
      </c>
      <c r="Q31704" s="141" t="s">
        <v>14501</v>
      </c>
      <c r="R31704" s="136">
        <v>82.503</v>
      </c>
      <c r="S31704" s="136">
        <v>82.634</v>
      </c>
    </row>
    <row r="31705" spans="1:19" ht="11.25" thickBot="1" x14ac:dyDescent="0.2">
      <c r="A31705" s="112"/>
    </row>
    <row r="31706" spans="1:19" ht="11.25" thickBot="1" x14ac:dyDescent="0.2">
      <c r="A31706" s="138" t="s">
        <v>364</v>
      </c>
      <c r="B31706" s="112"/>
      <c r="C31706" s="140" t="s">
        <v>3713</v>
      </c>
      <c r="D31706" s="136">
        <v>0</v>
      </c>
      <c r="E31706" s="136">
        <v>0</v>
      </c>
      <c r="F31706" s="141" t="s">
        <v>14501</v>
      </c>
      <c r="G31706" s="136">
        <v>0</v>
      </c>
      <c r="H31706" s="136">
        <v>0</v>
      </c>
      <c r="I31706" s="136">
        <v>0</v>
      </c>
      <c r="J31706" s="136">
        <v>0</v>
      </c>
      <c r="K31706" s="136">
        <v>0</v>
      </c>
      <c r="L31706" s="136">
        <v>0</v>
      </c>
      <c r="M31706" s="141" t="s">
        <v>14501</v>
      </c>
      <c r="N31706" s="141" t="s">
        <v>14501</v>
      </c>
      <c r="O31706" s="141" t="s">
        <v>14501</v>
      </c>
      <c r="P31706" s="141" t="s">
        <v>14501</v>
      </c>
      <c r="Q31706" s="141" t="s">
        <v>14501</v>
      </c>
      <c r="R31706" s="136">
        <v>0</v>
      </c>
      <c r="S31706" s="136">
        <v>0</v>
      </c>
    </row>
    <row r="31707" spans="1:19" ht="11.25" thickBot="1" x14ac:dyDescent="0.2">
      <c r="A31707" s="112"/>
    </row>
    <row r="31708" spans="1:19" ht="11.25" thickBot="1" x14ac:dyDescent="0.2">
      <c r="A31708" s="139" t="s">
        <v>366</v>
      </c>
      <c r="B31708" s="112"/>
      <c r="C31708" s="140">
        <v>0</v>
      </c>
      <c r="D31708" s="136">
        <v>0</v>
      </c>
      <c r="E31708" s="136">
        <v>0</v>
      </c>
      <c r="F31708" s="141" t="s">
        <v>14501</v>
      </c>
      <c r="G31708" s="136">
        <v>0</v>
      </c>
      <c r="H31708" s="136">
        <v>0</v>
      </c>
      <c r="I31708" s="136">
        <v>0</v>
      </c>
      <c r="J31708" s="136">
        <v>0</v>
      </c>
      <c r="K31708" s="136">
        <v>0</v>
      </c>
      <c r="L31708" s="136">
        <v>0</v>
      </c>
      <c r="M31708" s="141" t="s">
        <v>14501</v>
      </c>
      <c r="N31708" s="141" t="s">
        <v>14501</v>
      </c>
      <c r="O31708" s="141" t="s">
        <v>14501</v>
      </c>
      <c r="P31708" s="141" t="s">
        <v>14501</v>
      </c>
      <c r="Q31708" s="141" t="s">
        <v>14501</v>
      </c>
      <c r="R31708" s="136">
        <v>0</v>
      </c>
      <c r="S31708" s="136">
        <v>0</v>
      </c>
    </row>
    <row r="31709" spans="1:19" ht="11.25" thickBot="1" x14ac:dyDescent="0.2">
      <c r="A31709" s="112"/>
    </row>
    <row r="31710" spans="1:19" ht="11.25" thickBot="1" x14ac:dyDescent="0.2">
      <c r="A31710" s="106" t="s">
        <v>357</v>
      </c>
      <c r="B31710" s="106" t="s">
        <v>358</v>
      </c>
      <c r="C31710" s="146" t="s">
        <v>53</v>
      </c>
      <c r="D31710" s="146" t="s">
        <v>54</v>
      </c>
      <c r="E31710" s="146" t="s">
        <v>55</v>
      </c>
      <c r="F31710" s="146" t="s">
        <v>56</v>
      </c>
      <c r="G31710" s="146" t="s">
        <v>14507</v>
      </c>
      <c r="H31710" s="146" t="s">
        <v>57</v>
      </c>
      <c r="I31710" s="146" t="s">
        <v>59</v>
      </c>
      <c r="J31710" s="146" t="s">
        <v>14508</v>
      </c>
      <c r="K31710" s="146" t="s">
        <v>60</v>
      </c>
      <c r="L31710" s="146" t="s">
        <v>61</v>
      </c>
      <c r="M31710" s="146" t="s">
        <v>62</v>
      </c>
      <c r="N31710" s="146" t="s">
        <v>14509</v>
      </c>
      <c r="O31710" s="146" t="s">
        <v>63</v>
      </c>
      <c r="P31710" s="146" t="s">
        <v>64</v>
      </c>
      <c r="Q31710" s="146" t="s">
        <v>66</v>
      </c>
      <c r="R31710" s="146" t="s">
        <v>14510</v>
      </c>
      <c r="S31710" s="146" t="s">
        <v>67</v>
      </c>
    </row>
    <row r="31711" spans="1:19" ht="11.25" thickBot="1" x14ac:dyDescent="0.2">
      <c r="A31711" s="107">
        <v>1</v>
      </c>
      <c r="B31711" s="132">
        <v>0.71130787037037047</v>
      </c>
      <c r="C31711" s="141" t="s">
        <v>14500</v>
      </c>
      <c r="D31711" s="108">
        <v>83.421999999999997</v>
      </c>
      <c r="E31711" s="141" t="s">
        <v>14500</v>
      </c>
      <c r="F31711" s="108">
        <v>84.209000000000003</v>
      </c>
      <c r="G31711" s="141" t="s">
        <v>14500</v>
      </c>
      <c r="H31711" s="108">
        <v>688.47299999999996</v>
      </c>
      <c r="I31711" s="108">
        <v>4269.8370000000004</v>
      </c>
      <c r="J31711" s="141" t="s">
        <v>14639</v>
      </c>
      <c r="K31711" s="141" t="s">
        <v>14500</v>
      </c>
      <c r="L31711" s="141" t="s">
        <v>14500</v>
      </c>
      <c r="M31711" s="108">
        <v>390.16500000000002</v>
      </c>
      <c r="N31711" s="108">
        <v>2.4169999999999998</v>
      </c>
      <c r="O31711" s="108">
        <v>87.753</v>
      </c>
      <c r="P31711" s="108">
        <v>33043.957999999999</v>
      </c>
      <c r="Q31711" s="133">
        <v>0.37759999999999999</v>
      </c>
      <c r="R31711" s="141" t="s">
        <v>14500</v>
      </c>
      <c r="S31711" s="108">
        <v>1226.1020000000001</v>
      </c>
    </row>
    <row r="31712" spans="1:19" ht="11.25" thickBot="1" x14ac:dyDescent="0.2">
      <c r="A31712" s="112"/>
    </row>
    <row r="31713" spans="1:19" ht="11.25" thickBot="1" x14ac:dyDescent="0.2">
      <c r="A31713" s="135" t="s">
        <v>362</v>
      </c>
      <c r="B31713" s="112"/>
      <c r="C31713" s="141" t="s">
        <v>14501</v>
      </c>
      <c r="D31713" s="136">
        <v>83.421999999999997</v>
      </c>
      <c r="E31713" s="141" t="s">
        <v>14501</v>
      </c>
      <c r="F31713" s="136">
        <v>84.209000000000003</v>
      </c>
      <c r="G31713" s="141" t="s">
        <v>14501</v>
      </c>
      <c r="H31713" s="136">
        <v>688.47299999999996</v>
      </c>
      <c r="I31713" s="136">
        <v>4269.8370000000004</v>
      </c>
      <c r="J31713" s="141" t="s">
        <v>14641</v>
      </c>
      <c r="K31713" s="141" t="s">
        <v>14501</v>
      </c>
      <c r="L31713" s="141" t="s">
        <v>14501</v>
      </c>
      <c r="M31713" s="136">
        <v>390.16500000000002</v>
      </c>
      <c r="N31713" s="136">
        <v>2.4169999999999998</v>
      </c>
      <c r="O31713" s="136">
        <v>87.753</v>
      </c>
      <c r="P31713" s="136">
        <v>33043.957999999999</v>
      </c>
      <c r="Q31713" s="137">
        <v>0.37759999999999999</v>
      </c>
      <c r="R31713" s="141" t="s">
        <v>14501</v>
      </c>
      <c r="S31713" s="136">
        <v>1226.1020000000001</v>
      </c>
    </row>
    <row r="31714" spans="1:19" ht="11.25" thickBot="1" x14ac:dyDescent="0.2">
      <c r="A31714" s="112"/>
    </row>
    <row r="31715" spans="1:19" ht="11.25" thickBot="1" x14ac:dyDescent="0.2">
      <c r="A31715" s="138" t="s">
        <v>364</v>
      </c>
      <c r="B31715" s="112"/>
      <c r="C31715" s="141" t="s">
        <v>14501</v>
      </c>
      <c r="D31715" s="136">
        <v>0</v>
      </c>
      <c r="E31715" s="141" t="s">
        <v>14501</v>
      </c>
      <c r="F31715" s="136">
        <v>0</v>
      </c>
      <c r="G31715" s="141" t="s">
        <v>14501</v>
      </c>
      <c r="H31715" s="136">
        <v>0</v>
      </c>
      <c r="I31715" s="136">
        <v>0</v>
      </c>
      <c r="J31715" s="141" t="s">
        <v>14501</v>
      </c>
      <c r="K31715" s="141" t="s">
        <v>14501</v>
      </c>
      <c r="L31715" s="141" t="s">
        <v>14501</v>
      </c>
      <c r="M31715" s="136">
        <v>0</v>
      </c>
      <c r="N31715" s="136">
        <v>0</v>
      </c>
      <c r="O31715" s="136">
        <v>0</v>
      </c>
      <c r="P31715" s="136">
        <v>0</v>
      </c>
      <c r="Q31715" s="140" t="s">
        <v>3713</v>
      </c>
      <c r="R31715" s="141" t="s">
        <v>14501</v>
      </c>
      <c r="S31715" s="136">
        <v>0</v>
      </c>
    </row>
    <row r="31716" spans="1:19" ht="11.25" thickBot="1" x14ac:dyDescent="0.2">
      <c r="A31716" s="112"/>
    </row>
    <row r="31717" spans="1:19" ht="11.25" thickBot="1" x14ac:dyDescent="0.2">
      <c r="A31717" s="139" t="s">
        <v>366</v>
      </c>
      <c r="B31717" s="112"/>
      <c r="C31717" s="141" t="s">
        <v>14501</v>
      </c>
      <c r="D31717" s="136">
        <v>0</v>
      </c>
      <c r="E31717" s="141" t="s">
        <v>14501</v>
      </c>
      <c r="F31717" s="136">
        <v>0</v>
      </c>
      <c r="G31717" s="141" t="s">
        <v>14501</v>
      </c>
      <c r="H31717" s="136">
        <v>0</v>
      </c>
      <c r="I31717" s="136">
        <v>0</v>
      </c>
      <c r="J31717" s="141" t="s">
        <v>14501</v>
      </c>
      <c r="K31717" s="141" t="s">
        <v>14501</v>
      </c>
      <c r="L31717" s="141" t="s">
        <v>14501</v>
      </c>
      <c r="M31717" s="136">
        <v>0</v>
      </c>
      <c r="N31717" s="136">
        <v>0</v>
      </c>
      <c r="O31717" s="136">
        <v>0</v>
      </c>
      <c r="P31717" s="136">
        <v>0</v>
      </c>
      <c r="Q31717" s="140">
        <v>0</v>
      </c>
      <c r="R31717" s="141" t="s">
        <v>14501</v>
      </c>
      <c r="S31717" s="136">
        <v>0</v>
      </c>
    </row>
    <row r="31718" spans="1:19" ht="11.25" thickBot="1" x14ac:dyDescent="0.2">
      <c r="A31718" s="112"/>
    </row>
    <row r="31719" spans="1:19" ht="11.25" thickBot="1" x14ac:dyDescent="0.2">
      <c r="A31719" s="106" t="s">
        <v>357</v>
      </c>
      <c r="B31719" s="106" t="s">
        <v>358</v>
      </c>
      <c r="C31719" s="146" t="s">
        <v>68</v>
      </c>
      <c r="D31719" s="146" t="s">
        <v>14511</v>
      </c>
    </row>
    <row r="31720" spans="1:19" ht="11.25" thickBot="1" x14ac:dyDescent="0.2">
      <c r="A31720" s="107">
        <v>1</v>
      </c>
      <c r="B31720" s="132">
        <v>0.71130787037037047</v>
      </c>
      <c r="C31720" s="108">
        <v>88.278000000000006</v>
      </c>
      <c r="D31720" s="141" t="s">
        <v>14500</v>
      </c>
    </row>
    <row r="31721" spans="1:19" ht="11.25" thickBot="1" x14ac:dyDescent="0.2">
      <c r="A31721" s="112"/>
    </row>
    <row r="31722" spans="1:19" ht="11.25" thickBot="1" x14ac:dyDescent="0.2">
      <c r="A31722" s="135" t="s">
        <v>362</v>
      </c>
      <c r="B31722" s="112"/>
      <c r="C31722" s="136">
        <v>88.278000000000006</v>
      </c>
      <c r="D31722" s="141" t="s">
        <v>14501</v>
      </c>
    </row>
    <row r="31723" spans="1:19" ht="11.25" thickBot="1" x14ac:dyDescent="0.2">
      <c r="A31723" s="112"/>
    </row>
    <row r="31724" spans="1:19" ht="11.25" thickBot="1" x14ac:dyDescent="0.2">
      <c r="A31724" s="138" t="s">
        <v>364</v>
      </c>
      <c r="B31724" s="112"/>
      <c r="C31724" s="136">
        <v>0</v>
      </c>
      <c r="D31724" s="141" t="s">
        <v>14501</v>
      </c>
    </row>
    <row r="31725" spans="1:19" ht="11.25" thickBot="1" x14ac:dyDescent="0.2">
      <c r="A31725" s="112"/>
    </row>
    <row r="31726" spans="1:19" ht="11.25" thickBot="1" x14ac:dyDescent="0.2">
      <c r="A31726" s="139" t="s">
        <v>366</v>
      </c>
      <c r="B31726" s="112"/>
      <c r="C31726" s="136">
        <v>0</v>
      </c>
      <c r="D31726" s="141" t="s">
        <v>14501</v>
      </c>
    </row>
    <row r="31727" spans="1:19" ht="10.5" x14ac:dyDescent="0.15">
      <c r="A31727" s="112"/>
    </row>
    <row r="31728" spans="1:19" x14ac:dyDescent="0.15">
      <c r="A31728" s="129"/>
      <c r="B31728" s="86" t="s">
        <v>3922</v>
      </c>
    </row>
    <row r="31729" spans="1:19" ht="9.75" thickBot="1" x14ac:dyDescent="0.2">
      <c r="A31729" s="81" t="s">
        <v>5871</v>
      </c>
    </row>
    <row r="31730" spans="1:19" ht="11.25" thickBot="1" x14ac:dyDescent="0.2">
      <c r="A31730" s="106" t="s">
        <v>357</v>
      </c>
      <c r="B31730" s="106" t="s">
        <v>358</v>
      </c>
      <c r="C31730" s="146" t="s">
        <v>14494</v>
      </c>
      <c r="D31730" s="146" t="s">
        <v>14495</v>
      </c>
      <c r="E31730" s="146" t="s">
        <v>14496</v>
      </c>
      <c r="F31730" s="146" t="s">
        <v>0</v>
      </c>
      <c r="G31730" s="146" t="s">
        <v>1</v>
      </c>
      <c r="H31730" s="146" t="s">
        <v>2</v>
      </c>
      <c r="I31730" s="146" t="s">
        <v>14497</v>
      </c>
      <c r="J31730" s="146" t="s">
        <v>3</v>
      </c>
      <c r="K31730" s="146" t="s">
        <v>14498</v>
      </c>
      <c r="L31730" s="146" t="s">
        <v>7</v>
      </c>
      <c r="M31730" s="146" t="s">
        <v>14499</v>
      </c>
      <c r="N31730" s="146" t="s">
        <v>10</v>
      </c>
      <c r="O31730" s="146" t="s">
        <v>11</v>
      </c>
      <c r="P31730" s="146" t="s">
        <v>12</v>
      </c>
      <c r="Q31730" s="146" t="s">
        <v>13</v>
      </c>
      <c r="R31730" s="146" t="s">
        <v>14</v>
      </c>
      <c r="S31730" s="146" t="s">
        <v>15</v>
      </c>
    </row>
    <row r="31731" spans="1:19" ht="11.25" thickBot="1" x14ac:dyDescent="0.2">
      <c r="A31731" s="107">
        <v>1</v>
      </c>
      <c r="B31731" s="132">
        <v>0.71646990740740746</v>
      </c>
      <c r="C31731" s="108">
        <v>53.984999999999999</v>
      </c>
      <c r="D31731" s="141" t="s">
        <v>14500</v>
      </c>
      <c r="E31731" s="108">
        <v>359.90300000000002</v>
      </c>
      <c r="F31731" s="108">
        <v>21913.465</v>
      </c>
      <c r="G31731" s="108">
        <v>92441.437999999995</v>
      </c>
      <c r="H31731" s="108">
        <v>480.36700000000002</v>
      </c>
      <c r="I31731" s="108">
        <v>-189.47399999999999</v>
      </c>
      <c r="J31731" s="108">
        <v>719.80899999999997</v>
      </c>
      <c r="K31731" s="108">
        <v>-49.215000000000003</v>
      </c>
      <c r="L31731" s="133">
        <v>0.61746000000000001</v>
      </c>
      <c r="M31731" s="108">
        <v>121.874</v>
      </c>
      <c r="N31731" s="108">
        <v>-177.58199999999999</v>
      </c>
      <c r="O31731" s="108">
        <v>120.276</v>
      </c>
      <c r="P31731" s="108">
        <v>13815.835999999999</v>
      </c>
      <c r="Q31731" s="108">
        <v>130362.97</v>
      </c>
      <c r="R31731" s="108">
        <v>257.11</v>
      </c>
      <c r="S31731" s="108">
        <v>1027.1780000000001</v>
      </c>
    </row>
    <row r="31732" spans="1:19" ht="11.25" thickBot="1" x14ac:dyDescent="0.2">
      <c r="A31732" s="112"/>
    </row>
    <row r="31733" spans="1:19" ht="11.25" thickBot="1" x14ac:dyDescent="0.2">
      <c r="A31733" s="135" t="s">
        <v>362</v>
      </c>
      <c r="B31733" s="112"/>
      <c r="C31733" s="136">
        <v>53.984999999999999</v>
      </c>
      <c r="D31733" s="141" t="s">
        <v>14501</v>
      </c>
      <c r="E31733" s="136">
        <v>359.90300000000002</v>
      </c>
      <c r="F31733" s="136">
        <v>21913.465</v>
      </c>
      <c r="G31733" s="136">
        <v>92441.437999999995</v>
      </c>
      <c r="H31733" s="136">
        <v>480.36700000000002</v>
      </c>
      <c r="I31733" s="136">
        <v>-189.47399999999999</v>
      </c>
      <c r="J31733" s="136">
        <v>719.80899999999997</v>
      </c>
      <c r="K31733" s="136">
        <v>-49.215000000000003</v>
      </c>
      <c r="L31733" s="137">
        <v>0.61746000000000001</v>
      </c>
      <c r="M31733" s="136">
        <v>121.874</v>
      </c>
      <c r="N31733" s="136">
        <v>-177.58199999999999</v>
      </c>
      <c r="O31733" s="136">
        <v>120.276</v>
      </c>
      <c r="P31733" s="136">
        <v>13815.835999999999</v>
      </c>
      <c r="Q31733" s="136">
        <v>130362.97</v>
      </c>
      <c r="R31733" s="136">
        <v>257.11</v>
      </c>
      <c r="S31733" s="136">
        <v>1027.1780000000001</v>
      </c>
    </row>
    <row r="31734" spans="1:19" ht="11.25" thickBot="1" x14ac:dyDescent="0.2">
      <c r="A31734" s="112"/>
    </row>
    <row r="31735" spans="1:19" ht="11.25" thickBot="1" x14ac:dyDescent="0.2">
      <c r="A31735" s="138" t="s">
        <v>364</v>
      </c>
      <c r="B31735" s="112"/>
      <c r="C31735" s="136">
        <v>0</v>
      </c>
      <c r="D31735" s="141" t="s">
        <v>14501</v>
      </c>
      <c r="E31735" s="136">
        <v>0</v>
      </c>
      <c r="F31735" s="136">
        <v>0</v>
      </c>
      <c r="G31735" s="136">
        <v>0</v>
      </c>
      <c r="H31735" s="136">
        <v>0</v>
      </c>
      <c r="I31735" s="136">
        <v>0</v>
      </c>
      <c r="J31735" s="136">
        <v>0</v>
      </c>
      <c r="K31735" s="136">
        <v>0</v>
      </c>
      <c r="L31735" s="140" t="s">
        <v>3713</v>
      </c>
      <c r="M31735" s="136">
        <v>0</v>
      </c>
      <c r="N31735" s="136">
        <v>0</v>
      </c>
      <c r="O31735" s="136">
        <v>0</v>
      </c>
      <c r="P31735" s="136">
        <v>0</v>
      </c>
      <c r="Q31735" s="136">
        <v>0</v>
      </c>
      <c r="R31735" s="136">
        <v>0</v>
      </c>
      <c r="S31735" s="136">
        <v>0</v>
      </c>
    </row>
    <row r="31736" spans="1:19" ht="11.25" thickBot="1" x14ac:dyDescent="0.2">
      <c r="A31736" s="112"/>
    </row>
    <row r="31737" spans="1:19" ht="11.25" thickBot="1" x14ac:dyDescent="0.2">
      <c r="A31737" s="139" t="s">
        <v>366</v>
      </c>
      <c r="B31737" s="112"/>
      <c r="C31737" s="136">
        <v>0</v>
      </c>
      <c r="D31737" s="141" t="s">
        <v>14501</v>
      </c>
      <c r="E31737" s="136">
        <v>0</v>
      </c>
      <c r="F31737" s="136">
        <v>0</v>
      </c>
      <c r="G31737" s="136">
        <v>0</v>
      </c>
      <c r="H31737" s="136">
        <v>0</v>
      </c>
      <c r="I31737" s="136">
        <v>0</v>
      </c>
      <c r="J31737" s="136">
        <v>0</v>
      </c>
      <c r="K31737" s="136">
        <v>0</v>
      </c>
      <c r="L31737" s="140">
        <v>0</v>
      </c>
      <c r="M31737" s="136">
        <v>0</v>
      </c>
      <c r="N31737" s="136">
        <v>0</v>
      </c>
      <c r="O31737" s="136">
        <v>0</v>
      </c>
      <c r="P31737" s="136">
        <v>0</v>
      </c>
      <c r="Q31737" s="136">
        <v>0</v>
      </c>
      <c r="R31737" s="136">
        <v>0</v>
      </c>
      <c r="S31737" s="136">
        <v>0</v>
      </c>
    </row>
    <row r="31738" spans="1:19" ht="11.25" thickBot="1" x14ac:dyDescent="0.2">
      <c r="A31738" s="112"/>
    </row>
    <row r="31739" spans="1:19" ht="11.25" thickBot="1" x14ac:dyDescent="0.2">
      <c r="A31739" s="106" t="s">
        <v>357</v>
      </c>
      <c r="B31739" s="106" t="s">
        <v>358</v>
      </c>
      <c r="C31739" s="146" t="s">
        <v>16</v>
      </c>
      <c r="D31739" s="146" t="s">
        <v>14502</v>
      </c>
      <c r="E31739" s="146" t="s">
        <v>14503</v>
      </c>
      <c r="F31739" s="146" t="s">
        <v>20</v>
      </c>
      <c r="G31739" s="146" t="s">
        <v>21</v>
      </c>
      <c r="H31739" s="146" t="s">
        <v>22</v>
      </c>
      <c r="I31739" s="146" t="s">
        <v>23</v>
      </c>
      <c r="J31739" s="146" t="s">
        <v>24</v>
      </c>
      <c r="K31739" s="146" t="s">
        <v>26</v>
      </c>
      <c r="L31739" s="146" t="s">
        <v>14504</v>
      </c>
      <c r="M31739" s="146" t="s">
        <v>27</v>
      </c>
      <c r="N31739" s="146" t="s">
        <v>28</v>
      </c>
      <c r="O31739" s="146" t="s">
        <v>29</v>
      </c>
      <c r="P31739" s="146" t="s">
        <v>30</v>
      </c>
      <c r="Q31739" s="146" t="s">
        <v>14505</v>
      </c>
      <c r="R31739" s="146" t="s">
        <v>32</v>
      </c>
      <c r="S31739" s="146" t="s">
        <v>33</v>
      </c>
    </row>
    <row r="31740" spans="1:19" ht="11.25" thickBot="1" x14ac:dyDescent="0.2">
      <c r="A31740" s="107">
        <v>1</v>
      </c>
      <c r="B31740" s="132">
        <v>0.71646990740740746</v>
      </c>
      <c r="C31740" s="108">
        <v>3942.0369999999998</v>
      </c>
      <c r="D31740" s="108">
        <v>3406.319</v>
      </c>
      <c r="E31740" s="141" t="s">
        <v>14500</v>
      </c>
      <c r="F31740" s="133">
        <v>0.50836999999999999</v>
      </c>
      <c r="G31740" s="108">
        <v>587.96600000000001</v>
      </c>
      <c r="H31740" s="108">
        <v>207.68299999999999</v>
      </c>
      <c r="I31740" s="108">
        <v>3284.6379999999999</v>
      </c>
      <c r="J31740" s="108">
        <v>112265.17</v>
      </c>
      <c r="K31740" s="133">
        <v>0.54769000000000001</v>
      </c>
      <c r="L31740" s="108">
        <v>111.05</v>
      </c>
      <c r="M31740" s="108">
        <v>63.015999999999998</v>
      </c>
      <c r="N31740" s="108">
        <v>259.42399999999998</v>
      </c>
      <c r="O31740" s="141" t="s">
        <v>14500</v>
      </c>
      <c r="P31740" s="141" t="s">
        <v>14500</v>
      </c>
      <c r="Q31740" s="108">
        <v>-393.55200000000002</v>
      </c>
      <c r="R31740" s="108">
        <v>-6.1769999999999996</v>
      </c>
      <c r="S31740" s="108">
        <v>121.182</v>
      </c>
    </row>
    <row r="31741" spans="1:19" ht="11.25" thickBot="1" x14ac:dyDescent="0.2">
      <c r="A31741" s="112"/>
    </row>
    <row r="31742" spans="1:19" ht="11.25" thickBot="1" x14ac:dyDescent="0.2">
      <c r="A31742" s="135" t="s">
        <v>362</v>
      </c>
      <c r="B31742" s="112"/>
      <c r="C31742" s="136">
        <v>3942.0369999999998</v>
      </c>
      <c r="D31742" s="136">
        <v>3406.319</v>
      </c>
      <c r="E31742" s="141" t="s">
        <v>14501</v>
      </c>
      <c r="F31742" s="137">
        <v>0.50836999999999999</v>
      </c>
      <c r="G31742" s="136">
        <v>587.96600000000001</v>
      </c>
      <c r="H31742" s="136">
        <v>207.68299999999999</v>
      </c>
      <c r="I31742" s="136">
        <v>3284.6379999999999</v>
      </c>
      <c r="J31742" s="136">
        <v>112265.17</v>
      </c>
      <c r="K31742" s="137">
        <v>0.54769000000000001</v>
      </c>
      <c r="L31742" s="136">
        <v>111.05</v>
      </c>
      <c r="M31742" s="136">
        <v>63.015999999999998</v>
      </c>
      <c r="N31742" s="136">
        <v>259.42399999999998</v>
      </c>
      <c r="O31742" s="141" t="s">
        <v>14501</v>
      </c>
      <c r="P31742" s="141" t="s">
        <v>14501</v>
      </c>
      <c r="Q31742" s="136">
        <v>-393.55200000000002</v>
      </c>
      <c r="R31742" s="136">
        <v>-6.1769999999999996</v>
      </c>
      <c r="S31742" s="136">
        <v>121.182</v>
      </c>
    </row>
    <row r="31743" spans="1:19" ht="11.25" thickBot="1" x14ac:dyDescent="0.2">
      <c r="A31743" s="112"/>
    </row>
    <row r="31744" spans="1:19" ht="11.25" thickBot="1" x14ac:dyDescent="0.2">
      <c r="A31744" s="138" t="s">
        <v>364</v>
      </c>
      <c r="B31744" s="112"/>
      <c r="C31744" s="136">
        <v>0</v>
      </c>
      <c r="D31744" s="136">
        <v>0</v>
      </c>
      <c r="E31744" s="141" t="s">
        <v>14501</v>
      </c>
      <c r="F31744" s="140" t="s">
        <v>3713</v>
      </c>
      <c r="G31744" s="136">
        <v>0</v>
      </c>
      <c r="H31744" s="136">
        <v>0</v>
      </c>
      <c r="I31744" s="136">
        <v>0</v>
      </c>
      <c r="J31744" s="136">
        <v>0</v>
      </c>
      <c r="K31744" s="140" t="s">
        <v>3713</v>
      </c>
      <c r="L31744" s="136">
        <v>0</v>
      </c>
      <c r="M31744" s="136">
        <v>0</v>
      </c>
      <c r="N31744" s="136">
        <v>0</v>
      </c>
      <c r="O31744" s="141" t="s">
        <v>14501</v>
      </c>
      <c r="P31744" s="141" t="s">
        <v>14501</v>
      </c>
      <c r="Q31744" s="136">
        <v>0</v>
      </c>
      <c r="R31744" s="136">
        <v>0</v>
      </c>
      <c r="S31744" s="136">
        <v>0</v>
      </c>
    </row>
    <row r="31745" spans="1:19" ht="11.25" thickBot="1" x14ac:dyDescent="0.2">
      <c r="A31745" s="112"/>
    </row>
    <row r="31746" spans="1:19" ht="11.25" thickBot="1" x14ac:dyDescent="0.2">
      <c r="A31746" s="139" t="s">
        <v>366</v>
      </c>
      <c r="B31746" s="112"/>
      <c r="C31746" s="136">
        <v>0</v>
      </c>
      <c r="D31746" s="136">
        <v>0</v>
      </c>
      <c r="E31746" s="141" t="s">
        <v>14501</v>
      </c>
      <c r="F31746" s="140">
        <v>0</v>
      </c>
      <c r="G31746" s="136">
        <v>0</v>
      </c>
      <c r="H31746" s="136">
        <v>0</v>
      </c>
      <c r="I31746" s="136">
        <v>0</v>
      </c>
      <c r="J31746" s="136">
        <v>0</v>
      </c>
      <c r="K31746" s="140">
        <v>0</v>
      </c>
      <c r="L31746" s="136">
        <v>0</v>
      </c>
      <c r="M31746" s="136">
        <v>0</v>
      </c>
      <c r="N31746" s="136">
        <v>0</v>
      </c>
      <c r="O31746" s="141" t="s">
        <v>14501</v>
      </c>
      <c r="P31746" s="141" t="s">
        <v>14501</v>
      </c>
      <c r="Q31746" s="136">
        <v>0</v>
      </c>
      <c r="R31746" s="136">
        <v>0</v>
      </c>
      <c r="S31746" s="136">
        <v>0</v>
      </c>
    </row>
    <row r="31747" spans="1:19" ht="11.25" thickBot="1" x14ac:dyDescent="0.2">
      <c r="A31747" s="112"/>
    </row>
    <row r="31748" spans="1:19" ht="11.25" thickBot="1" x14ac:dyDescent="0.2">
      <c r="A31748" s="106" t="s">
        <v>357</v>
      </c>
      <c r="B31748" s="106" t="s">
        <v>358</v>
      </c>
      <c r="C31748" s="146" t="s">
        <v>35</v>
      </c>
      <c r="D31748" s="146" t="s">
        <v>36</v>
      </c>
      <c r="E31748" s="146" t="s">
        <v>14506</v>
      </c>
      <c r="F31748" s="146" t="s">
        <v>38</v>
      </c>
      <c r="G31748" s="146" t="s">
        <v>39</v>
      </c>
      <c r="H31748" s="146" t="s">
        <v>41</v>
      </c>
      <c r="I31748" s="146" t="s">
        <v>42</v>
      </c>
      <c r="J31748" s="146" t="s">
        <v>43</v>
      </c>
      <c r="K31748" s="146" t="s">
        <v>44</v>
      </c>
      <c r="L31748" s="146" t="s">
        <v>45</v>
      </c>
      <c r="M31748" s="146" t="s">
        <v>46</v>
      </c>
      <c r="N31748" s="146" t="s">
        <v>47</v>
      </c>
      <c r="O31748" s="146" t="s">
        <v>48</v>
      </c>
      <c r="P31748" s="146" t="s">
        <v>49</v>
      </c>
      <c r="Q31748" s="146" t="s">
        <v>50</v>
      </c>
      <c r="R31748" s="146" t="s">
        <v>51</v>
      </c>
      <c r="S31748" s="146" t="s">
        <v>52</v>
      </c>
    </row>
    <row r="31749" spans="1:19" ht="11.25" thickBot="1" x14ac:dyDescent="0.2">
      <c r="A31749" s="107">
        <v>1</v>
      </c>
      <c r="B31749" s="132">
        <v>0.71646990740740746</v>
      </c>
      <c r="C31749" s="133">
        <v>0.44525999999999999</v>
      </c>
      <c r="D31749" s="108">
        <v>376.34699999999998</v>
      </c>
      <c r="E31749" s="108">
        <v>227.02799999999999</v>
      </c>
      <c r="F31749" s="141" t="s">
        <v>14500</v>
      </c>
      <c r="G31749" s="108">
        <v>220.85900000000001</v>
      </c>
      <c r="H31749" s="108">
        <v>53598.464999999997</v>
      </c>
      <c r="I31749" s="108">
        <v>351.50900000000001</v>
      </c>
      <c r="J31749" s="108">
        <v>1078.0309999999999</v>
      </c>
      <c r="K31749" s="108">
        <v>130.63900000000001</v>
      </c>
      <c r="L31749" s="108">
        <v>78.414000000000001</v>
      </c>
      <c r="M31749" s="108">
        <v>79.195999999999998</v>
      </c>
      <c r="N31749" s="108">
        <v>80.009</v>
      </c>
      <c r="O31749" s="141" t="s">
        <v>14500</v>
      </c>
      <c r="P31749" s="108">
        <v>80.820999999999998</v>
      </c>
      <c r="Q31749" s="108">
        <v>135.60499999999999</v>
      </c>
      <c r="R31749" s="108">
        <v>81.634</v>
      </c>
      <c r="S31749" s="108">
        <v>175.21899999999999</v>
      </c>
    </row>
    <row r="31750" spans="1:19" ht="11.25" thickBot="1" x14ac:dyDescent="0.2">
      <c r="A31750" s="112"/>
    </row>
    <row r="31751" spans="1:19" ht="11.25" thickBot="1" x14ac:dyDescent="0.2">
      <c r="A31751" s="135" t="s">
        <v>362</v>
      </c>
      <c r="B31751" s="112"/>
      <c r="C31751" s="137">
        <v>0.44525999999999999</v>
      </c>
      <c r="D31751" s="136">
        <v>376.34699999999998</v>
      </c>
      <c r="E31751" s="136">
        <v>227.02799999999999</v>
      </c>
      <c r="F31751" s="141" t="s">
        <v>14501</v>
      </c>
      <c r="G31751" s="136">
        <v>220.85900000000001</v>
      </c>
      <c r="H31751" s="136">
        <v>53598.464999999997</v>
      </c>
      <c r="I31751" s="136">
        <v>351.50900000000001</v>
      </c>
      <c r="J31751" s="136">
        <v>1078.0309999999999</v>
      </c>
      <c r="K31751" s="136">
        <v>130.63900000000001</v>
      </c>
      <c r="L31751" s="136">
        <v>78.414000000000001</v>
      </c>
      <c r="M31751" s="136">
        <v>79.195999999999998</v>
      </c>
      <c r="N31751" s="136">
        <v>80.009</v>
      </c>
      <c r="O31751" s="141" t="s">
        <v>14501</v>
      </c>
      <c r="P31751" s="136">
        <v>80.820999999999998</v>
      </c>
      <c r="Q31751" s="136">
        <v>135.60499999999999</v>
      </c>
      <c r="R31751" s="136">
        <v>81.634</v>
      </c>
      <c r="S31751" s="136">
        <v>175.21899999999999</v>
      </c>
    </row>
    <row r="31752" spans="1:19" ht="11.25" thickBot="1" x14ac:dyDescent="0.2">
      <c r="A31752" s="112"/>
    </row>
    <row r="31753" spans="1:19" ht="11.25" thickBot="1" x14ac:dyDescent="0.2">
      <c r="A31753" s="138" t="s">
        <v>364</v>
      </c>
      <c r="B31753" s="112"/>
      <c r="C31753" s="140" t="s">
        <v>3713</v>
      </c>
      <c r="D31753" s="136">
        <v>0</v>
      </c>
      <c r="E31753" s="136">
        <v>0</v>
      </c>
      <c r="F31753" s="141" t="s">
        <v>14501</v>
      </c>
      <c r="G31753" s="136">
        <v>0</v>
      </c>
      <c r="H31753" s="136">
        <v>0</v>
      </c>
      <c r="I31753" s="136">
        <v>0</v>
      </c>
      <c r="J31753" s="136">
        <v>0</v>
      </c>
      <c r="K31753" s="136">
        <v>0</v>
      </c>
      <c r="L31753" s="136">
        <v>0</v>
      </c>
      <c r="M31753" s="136">
        <v>0</v>
      </c>
      <c r="N31753" s="136">
        <v>0</v>
      </c>
      <c r="O31753" s="141" t="s">
        <v>14501</v>
      </c>
      <c r="P31753" s="136">
        <v>0</v>
      </c>
      <c r="Q31753" s="136">
        <v>0</v>
      </c>
      <c r="R31753" s="136">
        <v>0</v>
      </c>
      <c r="S31753" s="136">
        <v>0</v>
      </c>
    </row>
    <row r="31754" spans="1:19" ht="11.25" thickBot="1" x14ac:dyDescent="0.2">
      <c r="A31754" s="112"/>
    </row>
    <row r="31755" spans="1:19" ht="11.25" thickBot="1" x14ac:dyDescent="0.2">
      <c r="A31755" s="139" t="s">
        <v>366</v>
      </c>
      <c r="B31755" s="112"/>
      <c r="C31755" s="140">
        <v>0</v>
      </c>
      <c r="D31755" s="136">
        <v>0</v>
      </c>
      <c r="E31755" s="136">
        <v>0</v>
      </c>
      <c r="F31755" s="141" t="s">
        <v>14501</v>
      </c>
      <c r="G31755" s="136">
        <v>0</v>
      </c>
      <c r="H31755" s="136">
        <v>0</v>
      </c>
      <c r="I31755" s="136">
        <v>0</v>
      </c>
      <c r="J31755" s="136">
        <v>0</v>
      </c>
      <c r="K31755" s="136">
        <v>0</v>
      </c>
      <c r="L31755" s="136">
        <v>0</v>
      </c>
      <c r="M31755" s="136">
        <v>0</v>
      </c>
      <c r="N31755" s="136">
        <v>0</v>
      </c>
      <c r="O31755" s="141" t="s">
        <v>14501</v>
      </c>
      <c r="P31755" s="136">
        <v>0</v>
      </c>
      <c r="Q31755" s="136">
        <v>0</v>
      </c>
      <c r="R31755" s="136">
        <v>0</v>
      </c>
      <c r="S31755" s="136">
        <v>0</v>
      </c>
    </row>
    <row r="31756" spans="1:19" ht="11.25" thickBot="1" x14ac:dyDescent="0.2">
      <c r="A31756" s="112"/>
    </row>
    <row r="31757" spans="1:19" ht="11.25" thickBot="1" x14ac:dyDescent="0.2">
      <c r="A31757" s="106" t="s">
        <v>357</v>
      </c>
      <c r="B31757" s="106" t="s">
        <v>358</v>
      </c>
      <c r="C31757" s="146" t="s">
        <v>53</v>
      </c>
      <c r="D31757" s="146" t="s">
        <v>54</v>
      </c>
      <c r="E31757" s="146" t="s">
        <v>55</v>
      </c>
      <c r="F31757" s="146" t="s">
        <v>56</v>
      </c>
      <c r="G31757" s="146" t="s">
        <v>14507</v>
      </c>
      <c r="H31757" s="146" t="s">
        <v>57</v>
      </c>
      <c r="I31757" s="146" t="s">
        <v>59</v>
      </c>
      <c r="J31757" s="146" t="s">
        <v>14508</v>
      </c>
      <c r="K31757" s="146" t="s">
        <v>60</v>
      </c>
      <c r="L31757" s="146" t="s">
        <v>61</v>
      </c>
      <c r="M31757" s="146" t="s">
        <v>62</v>
      </c>
      <c r="N31757" s="146" t="s">
        <v>14509</v>
      </c>
      <c r="O31757" s="146" t="s">
        <v>63</v>
      </c>
      <c r="P31757" s="146" t="s">
        <v>64</v>
      </c>
      <c r="Q31757" s="146" t="s">
        <v>66</v>
      </c>
      <c r="R31757" s="146" t="s">
        <v>14510</v>
      </c>
      <c r="S31757" s="146" t="s">
        <v>67</v>
      </c>
    </row>
    <row r="31758" spans="1:19" ht="11.25" thickBot="1" x14ac:dyDescent="0.2">
      <c r="A31758" s="107">
        <v>1</v>
      </c>
      <c r="B31758" s="132">
        <v>0.71646990740740746</v>
      </c>
      <c r="C31758" s="108">
        <v>82.174999999999997</v>
      </c>
      <c r="D31758" s="141" t="s">
        <v>14500</v>
      </c>
      <c r="E31758" s="141" t="s">
        <v>14500</v>
      </c>
      <c r="F31758" s="108">
        <v>166.78899999999999</v>
      </c>
      <c r="G31758" s="141" t="s">
        <v>14500</v>
      </c>
      <c r="H31758" s="108">
        <v>699.471</v>
      </c>
      <c r="I31758" s="108">
        <v>1034.171</v>
      </c>
      <c r="J31758" s="141" t="s">
        <v>14639</v>
      </c>
      <c r="K31758" s="141" t="s">
        <v>14500</v>
      </c>
      <c r="L31758" s="141" t="s">
        <v>14500</v>
      </c>
      <c r="M31758" s="108">
        <v>107.459</v>
      </c>
      <c r="N31758" s="108">
        <v>1.702</v>
      </c>
      <c r="O31758" s="141" t="s">
        <v>14500</v>
      </c>
      <c r="P31758" s="108">
        <v>9703.1229999999996</v>
      </c>
      <c r="Q31758" s="133">
        <v>0.38055</v>
      </c>
      <c r="R31758" s="141" t="s">
        <v>14500</v>
      </c>
      <c r="S31758" s="108">
        <v>437.96199999999999</v>
      </c>
    </row>
    <row r="31759" spans="1:19" ht="11.25" thickBot="1" x14ac:dyDescent="0.2">
      <c r="A31759" s="112"/>
    </row>
    <row r="31760" spans="1:19" ht="11.25" thickBot="1" x14ac:dyDescent="0.2">
      <c r="A31760" s="135" t="s">
        <v>362</v>
      </c>
      <c r="B31760" s="112"/>
      <c r="C31760" s="136">
        <v>82.174999999999997</v>
      </c>
      <c r="D31760" s="141" t="s">
        <v>14501</v>
      </c>
      <c r="E31760" s="141" t="s">
        <v>14501</v>
      </c>
      <c r="F31760" s="136">
        <v>166.78899999999999</v>
      </c>
      <c r="G31760" s="141" t="s">
        <v>14501</v>
      </c>
      <c r="H31760" s="136">
        <v>699.471</v>
      </c>
      <c r="I31760" s="136">
        <v>1034.171</v>
      </c>
      <c r="J31760" s="141" t="s">
        <v>14641</v>
      </c>
      <c r="K31760" s="141" t="s">
        <v>14501</v>
      </c>
      <c r="L31760" s="141" t="s">
        <v>14501</v>
      </c>
      <c r="M31760" s="136">
        <v>107.459</v>
      </c>
      <c r="N31760" s="136">
        <v>1.702</v>
      </c>
      <c r="O31760" s="141" t="s">
        <v>14501</v>
      </c>
      <c r="P31760" s="136">
        <v>9703.1229999999996</v>
      </c>
      <c r="Q31760" s="137">
        <v>0.38055</v>
      </c>
      <c r="R31760" s="141" t="s">
        <v>14501</v>
      </c>
      <c r="S31760" s="136">
        <v>437.96199999999999</v>
      </c>
    </row>
    <row r="31761" spans="1:19" ht="11.25" thickBot="1" x14ac:dyDescent="0.2">
      <c r="A31761" s="112"/>
    </row>
    <row r="31762" spans="1:19" ht="11.25" thickBot="1" x14ac:dyDescent="0.2">
      <c r="A31762" s="138" t="s">
        <v>364</v>
      </c>
      <c r="B31762" s="112"/>
      <c r="C31762" s="136">
        <v>0</v>
      </c>
      <c r="D31762" s="141" t="s">
        <v>14501</v>
      </c>
      <c r="E31762" s="141" t="s">
        <v>14501</v>
      </c>
      <c r="F31762" s="136">
        <v>0</v>
      </c>
      <c r="G31762" s="141" t="s">
        <v>14501</v>
      </c>
      <c r="H31762" s="136">
        <v>0</v>
      </c>
      <c r="I31762" s="136">
        <v>0</v>
      </c>
      <c r="J31762" s="141" t="s">
        <v>14501</v>
      </c>
      <c r="K31762" s="141" t="s">
        <v>14501</v>
      </c>
      <c r="L31762" s="141" t="s">
        <v>14501</v>
      </c>
      <c r="M31762" s="136">
        <v>0</v>
      </c>
      <c r="N31762" s="136">
        <v>0</v>
      </c>
      <c r="O31762" s="141" t="s">
        <v>14501</v>
      </c>
      <c r="P31762" s="136">
        <v>0</v>
      </c>
      <c r="Q31762" s="140" t="s">
        <v>3713</v>
      </c>
      <c r="R31762" s="141" t="s">
        <v>14501</v>
      </c>
      <c r="S31762" s="136">
        <v>0</v>
      </c>
    </row>
    <row r="31763" spans="1:19" ht="11.25" thickBot="1" x14ac:dyDescent="0.2">
      <c r="A31763" s="112"/>
    </row>
    <row r="31764" spans="1:19" ht="11.25" thickBot="1" x14ac:dyDescent="0.2">
      <c r="A31764" s="139" t="s">
        <v>366</v>
      </c>
      <c r="B31764" s="112"/>
      <c r="C31764" s="136">
        <v>0</v>
      </c>
      <c r="D31764" s="141" t="s">
        <v>14501</v>
      </c>
      <c r="E31764" s="141" t="s">
        <v>14501</v>
      </c>
      <c r="F31764" s="136">
        <v>0</v>
      </c>
      <c r="G31764" s="141" t="s">
        <v>14501</v>
      </c>
      <c r="H31764" s="136">
        <v>0</v>
      </c>
      <c r="I31764" s="136">
        <v>0</v>
      </c>
      <c r="J31764" s="141" t="s">
        <v>14501</v>
      </c>
      <c r="K31764" s="141" t="s">
        <v>14501</v>
      </c>
      <c r="L31764" s="141" t="s">
        <v>14501</v>
      </c>
      <c r="M31764" s="136">
        <v>0</v>
      </c>
      <c r="N31764" s="136">
        <v>0</v>
      </c>
      <c r="O31764" s="141" t="s">
        <v>14501</v>
      </c>
      <c r="P31764" s="136">
        <v>0</v>
      </c>
      <c r="Q31764" s="140">
        <v>0</v>
      </c>
      <c r="R31764" s="141" t="s">
        <v>14501</v>
      </c>
      <c r="S31764" s="136">
        <v>0</v>
      </c>
    </row>
    <row r="31765" spans="1:19" ht="11.25" thickBot="1" x14ac:dyDescent="0.2">
      <c r="A31765" s="112"/>
    </row>
    <row r="31766" spans="1:19" ht="11.25" thickBot="1" x14ac:dyDescent="0.2">
      <c r="A31766" s="106" t="s">
        <v>357</v>
      </c>
      <c r="B31766" s="106" t="s">
        <v>358</v>
      </c>
      <c r="C31766" s="146" t="s">
        <v>68</v>
      </c>
      <c r="D31766" s="146" t="s">
        <v>14511</v>
      </c>
    </row>
    <row r="31767" spans="1:19" ht="11.25" thickBot="1" x14ac:dyDescent="0.2">
      <c r="A31767" s="107">
        <v>1</v>
      </c>
      <c r="B31767" s="132">
        <v>0.71646990740740746</v>
      </c>
      <c r="C31767" s="108">
        <v>218.98</v>
      </c>
      <c r="D31767" s="141" t="s">
        <v>14500</v>
      </c>
    </row>
    <row r="31768" spans="1:19" ht="11.25" thickBot="1" x14ac:dyDescent="0.2">
      <c r="A31768" s="112"/>
    </row>
    <row r="31769" spans="1:19" ht="11.25" thickBot="1" x14ac:dyDescent="0.2">
      <c r="A31769" s="135" t="s">
        <v>362</v>
      </c>
      <c r="B31769" s="112"/>
      <c r="C31769" s="136">
        <v>218.98</v>
      </c>
      <c r="D31769" s="141" t="s">
        <v>14501</v>
      </c>
    </row>
    <row r="31770" spans="1:19" ht="11.25" thickBot="1" x14ac:dyDescent="0.2">
      <c r="A31770" s="112"/>
    </row>
    <row r="31771" spans="1:19" ht="11.25" thickBot="1" x14ac:dyDescent="0.2">
      <c r="A31771" s="138" t="s">
        <v>364</v>
      </c>
      <c r="B31771" s="112"/>
      <c r="C31771" s="136">
        <v>0</v>
      </c>
      <c r="D31771" s="141" t="s">
        <v>14501</v>
      </c>
    </row>
    <row r="31772" spans="1:19" ht="11.25" thickBot="1" x14ac:dyDescent="0.2">
      <c r="A31772" s="112"/>
    </row>
    <row r="31773" spans="1:19" ht="11.25" thickBot="1" x14ac:dyDescent="0.2">
      <c r="A31773" s="139" t="s">
        <v>366</v>
      </c>
      <c r="B31773" s="112"/>
      <c r="C31773" s="136">
        <v>0</v>
      </c>
      <c r="D31773" s="141" t="s">
        <v>14501</v>
      </c>
    </row>
    <row r="31774" spans="1:19" ht="10.5" x14ac:dyDescent="0.15">
      <c r="A31774" s="112"/>
    </row>
    <row r="31775" spans="1:19" x14ac:dyDescent="0.15">
      <c r="A31775" s="129"/>
      <c r="B31775" s="86" t="s">
        <v>3977</v>
      </c>
    </row>
    <row r="31776" spans="1:19" ht="9.75" thickBot="1" x14ac:dyDescent="0.2">
      <c r="A31776" s="81" t="s">
        <v>5871</v>
      </c>
    </row>
    <row r="31777" spans="1:19" ht="11.25" thickBot="1" x14ac:dyDescent="0.2">
      <c r="A31777" s="106" t="s">
        <v>357</v>
      </c>
      <c r="B31777" s="106" t="s">
        <v>358</v>
      </c>
      <c r="C31777" s="146" t="s">
        <v>14494</v>
      </c>
      <c r="D31777" s="146" t="s">
        <v>14495</v>
      </c>
      <c r="E31777" s="146" t="s">
        <v>14496</v>
      </c>
      <c r="F31777" s="146" t="s">
        <v>0</v>
      </c>
      <c r="G31777" s="146" t="s">
        <v>1</v>
      </c>
      <c r="H31777" s="146" t="s">
        <v>2</v>
      </c>
      <c r="I31777" s="146" t="s">
        <v>14497</v>
      </c>
      <c r="J31777" s="146" t="s">
        <v>3</v>
      </c>
      <c r="K31777" s="146" t="s">
        <v>14498</v>
      </c>
      <c r="L31777" s="146" t="s">
        <v>7</v>
      </c>
      <c r="M31777" s="146" t="s">
        <v>14499</v>
      </c>
      <c r="N31777" s="146" t="s">
        <v>10</v>
      </c>
      <c r="O31777" s="146" t="s">
        <v>11</v>
      </c>
      <c r="P31777" s="146" t="s">
        <v>12</v>
      </c>
      <c r="Q31777" s="146" t="s">
        <v>13</v>
      </c>
      <c r="R31777" s="146" t="s">
        <v>14</v>
      </c>
      <c r="S31777" s="146" t="s">
        <v>15</v>
      </c>
    </row>
    <row r="31778" spans="1:19" ht="11.25" thickBot="1" x14ac:dyDescent="0.2">
      <c r="A31778" s="107">
        <v>1</v>
      </c>
      <c r="B31778" s="132">
        <v>0.72162037037037041</v>
      </c>
      <c r="C31778" s="141" t="s">
        <v>14500</v>
      </c>
      <c r="D31778" s="141" t="s">
        <v>14500</v>
      </c>
      <c r="E31778" s="108">
        <v>174.91499999999999</v>
      </c>
      <c r="F31778" s="108">
        <v>8285.9079999999994</v>
      </c>
      <c r="G31778" s="108">
        <v>98011.312999999995</v>
      </c>
      <c r="H31778" s="108">
        <v>1094.9749999999999</v>
      </c>
      <c r="I31778" s="108">
        <v>-209.98699999999999</v>
      </c>
      <c r="J31778" s="108">
        <v>892.08100000000002</v>
      </c>
      <c r="K31778" s="108">
        <v>93.09</v>
      </c>
      <c r="L31778" s="133">
        <v>0.63522999999999996</v>
      </c>
      <c r="M31778" s="108">
        <v>53.148000000000003</v>
      </c>
      <c r="N31778" s="108">
        <v>-11378.68</v>
      </c>
      <c r="O31778" s="108">
        <v>275.07600000000002</v>
      </c>
      <c r="P31778" s="108">
        <v>31325.593000000001</v>
      </c>
      <c r="Q31778" s="108">
        <v>201936.63</v>
      </c>
      <c r="R31778" s="108">
        <v>275.36599999999999</v>
      </c>
      <c r="S31778" s="108">
        <v>1783.4549999999999</v>
      </c>
    </row>
    <row r="31779" spans="1:19" ht="11.25" thickBot="1" x14ac:dyDescent="0.2">
      <c r="A31779" s="112"/>
    </row>
    <row r="31780" spans="1:19" ht="11.25" thickBot="1" x14ac:dyDescent="0.2">
      <c r="A31780" s="135" t="s">
        <v>362</v>
      </c>
      <c r="B31780" s="112"/>
      <c r="C31780" s="141" t="s">
        <v>14501</v>
      </c>
      <c r="D31780" s="141" t="s">
        <v>14501</v>
      </c>
      <c r="E31780" s="136">
        <v>174.91499999999999</v>
      </c>
      <c r="F31780" s="136">
        <v>8285.9079999999994</v>
      </c>
      <c r="G31780" s="136">
        <v>98011.312999999995</v>
      </c>
      <c r="H31780" s="136">
        <v>1094.9749999999999</v>
      </c>
      <c r="I31780" s="136">
        <v>-209.98699999999999</v>
      </c>
      <c r="J31780" s="136">
        <v>892.08100000000002</v>
      </c>
      <c r="K31780" s="136">
        <v>93.09</v>
      </c>
      <c r="L31780" s="137">
        <v>0.63522999999999996</v>
      </c>
      <c r="M31780" s="136">
        <v>53.148000000000003</v>
      </c>
      <c r="N31780" s="136">
        <v>-11378.68</v>
      </c>
      <c r="O31780" s="136">
        <v>275.07600000000002</v>
      </c>
      <c r="P31780" s="136">
        <v>31325.593000000001</v>
      </c>
      <c r="Q31780" s="136">
        <v>201936.63</v>
      </c>
      <c r="R31780" s="136">
        <v>275.36599999999999</v>
      </c>
      <c r="S31780" s="136">
        <v>1783.4549999999999</v>
      </c>
    </row>
    <row r="31781" spans="1:19" ht="11.25" thickBot="1" x14ac:dyDescent="0.2">
      <c r="A31781" s="112"/>
    </row>
    <row r="31782" spans="1:19" ht="11.25" thickBot="1" x14ac:dyDescent="0.2">
      <c r="A31782" s="138" t="s">
        <v>364</v>
      </c>
      <c r="B31782" s="112"/>
      <c r="C31782" s="141" t="s">
        <v>14501</v>
      </c>
      <c r="D31782" s="141" t="s">
        <v>14501</v>
      </c>
      <c r="E31782" s="136">
        <v>0</v>
      </c>
      <c r="F31782" s="136">
        <v>0</v>
      </c>
      <c r="G31782" s="136">
        <v>0</v>
      </c>
      <c r="H31782" s="136">
        <v>0</v>
      </c>
      <c r="I31782" s="136">
        <v>0</v>
      </c>
      <c r="J31782" s="136">
        <v>0</v>
      </c>
      <c r="K31782" s="136">
        <v>0</v>
      </c>
      <c r="L31782" s="140" t="s">
        <v>3713</v>
      </c>
      <c r="M31782" s="136">
        <v>0</v>
      </c>
      <c r="N31782" s="136">
        <v>0</v>
      </c>
      <c r="O31782" s="136">
        <v>0</v>
      </c>
      <c r="P31782" s="136">
        <v>0</v>
      </c>
      <c r="Q31782" s="136">
        <v>0</v>
      </c>
      <c r="R31782" s="136">
        <v>0</v>
      </c>
      <c r="S31782" s="136">
        <v>0</v>
      </c>
    </row>
    <row r="31783" spans="1:19" ht="11.25" thickBot="1" x14ac:dyDescent="0.2">
      <c r="A31783" s="112"/>
    </row>
    <row r="31784" spans="1:19" ht="11.25" thickBot="1" x14ac:dyDescent="0.2">
      <c r="A31784" s="139" t="s">
        <v>366</v>
      </c>
      <c r="B31784" s="112"/>
      <c r="C31784" s="141" t="s">
        <v>14501</v>
      </c>
      <c r="D31784" s="141" t="s">
        <v>14501</v>
      </c>
      <c r="E31784" s="136">
        <v>0</v>
      </c>
      <c r="F31784" s="136">
        <v>0</v>
      </c>
      <c r="G31784" s="136">
        <v>0</v>
      </c>
      <c r="H31784" s="136">
        <v>0</v>
      </c>
      <c r="I31784" s="136">
        <v>0</v>
      </c>
      <c r="J31784" s="136">
        <v>0</v>
      </c>
      <c r="K31784" s="136">
        <v>0</v>
      </c>
      <c r="L31784" s="140">
        <v>0</v>
      </c>
      <c r="M31784" s="136">
        <v>0</v>
      </c>
      <c r="N31784" s="136">
        <v>0</v>
      </c>
      <c r="O31784" s="136">
        <v>0</v>
      </c>
      <c r="P31784" s="136">
        <v>0</v>
      </c>
      <c r="Q31784" s="136">
        <v>0</v>
      </c>
      <c r="R31784" s="136">
        <v>0</v>
      </c>
      <c r="S31784" s="136">
        <v>0</v>
      </c>
    </row>
    <row r="31785" spans="1:19" ht="11.25" thickBot="1" x14ac:dyDescent="0.2">
      <c r="A31785" s="112"/>
    </row>
    <row r="31786" spans="1:19" ht="11.25" thickBot="1" x14ac:dyDescent="0.2">
      <c r="A31786" s="106" t="s">
        <v>357</v>
      </c>
      <c r="B31786" s="106" t="s">
        <v>358</v>
      </c>
      <c r="C31786" s="146" t="s">
        <v>16</v>
      </c>
      <c r="D31786" s="146" t="s">
        <v>14502</v>
      </c>
      <c r="E31786" s="146" t="s">
        <v>14503</v>
      </c>
      <c r="F31786" s="146" t="s">
        <v>20</v>
      </c>
      <c r="G31786" s="146" t="s">
        <v>21</v>
      </c>
      <c r="H31786" s="146" t="s">
        <v>22</v>
      </c>
      <c r="I31786" s="146" t="s">
        <v>23</v>
      </c>
      <c r="J31786" s="146" t="s">
        <v>24</v>
      </c>
      <c r="K31786" s="146" t="s">
        <v>26</v>
      </c>
      <c r="L31786" s="146" t="s">
        <v>14504</v>
      </c>
      <c r="M31786" s="146" t="s">
        <v>27</v>
      </c>
      <c r="N31786" s="146" t="s">
        <v>28</v>
      </c>
      <c r="O31786" s="146" t="s">
        <v>29</v>
      </c>
      <c r="P31786" s="146" t="s">
        <v>30</v>
      </c>
      <c r="Q31786" s="146" t="s">
        <v>14505</v>
      </c>
      <c r="R31786" s="146" t="s">
        <v>32</v>
      </c>
      <c r="S31786" s="146" t="s">
        <v>33</v>
      </c>
    </row>
    <row r="31787" spans="1:19" ht="11.25" thickBot="1" x14ac:dyDescent="0.2">
      <c r="A31787" s="107">
        <v>1</v>
      </c>
      <c r="B31787" s="132">
        <v>0.72162037037037041</v>
      </c>
      <c r="C31787" s="108">
        <v>13000.922</v>
      </c>
      <c r="D31787" s="108">
        <v>7675.5950000000003</v>
      </c>
      <c r="E31787" s="141" t="s">
        <v>14500</v>
      </c>
      <c r="F31787" s="133">
        <v>0.54137999999999997</v>
      </c>
      <c r="G31787" s="141" t="s">
        <v>14723</v>
      </c>
      <c r="H31787" s="108">
        <v>344.97899999999998</v>
      </c>
      <c r="I31787" s="108">
        <v>5927.6840000000002</v>
      </c>
      <c r="J31787" s="108">
        <v>64118.305999999997</v>
      </c>
      <c r="K31787" s="133">
        <v>0.56545999999999996</v>
      </c>
      <c r="L31787" s="108">
        <v>419.50200000000001</v>
      </c>
      <c r="M31787" s="108">
        <v>204.20400000000001</v>
      </c>
      <c r="N31787" s="108">
        <v>546.15499999999997</v>
      </c>
      <c r="O31787" s="141" t="s">
        <v>14500</v>
      </c>
      <c r="P31787" s="141" t="s">
        <v>14500</v>
      </c>
      <c r="Q31787" s="108">
        <v>-275.16399999999999</v>
      </c>
      <c r="R31787" s="108">
        <v>154.441</v>
      </c>
      <c r="S31787" s="108">
        <v>71.662999999999997</v>
      </c>
    </row>
    <row r="31788" spans="1:19" ht="11.25" thickBot="1" x14ac:dyDescent="0.2">
      <c r="A31788" s="112"/>
    </row>
    <row r="31789" spans="1:19" ht="11.25" thickBot="1" x14ac:dyDescent="0.2">
      <c r="A31789" s="135" t="s">
        <v>362</v>
      </c>
      <c r="B31789" s="112"/>
      <c r="C31789" s="136">
        <v>13000.922</v>
      </c>
      <c r="D31789" s="136">
        <v>7675.5950000000003</v>
      </c>
      <c r="E31789" s="141" t="s">
        <v>14501</v>
      </c>
      <c r="F31789" s="137">
        <v>0.54137999999999997</v>
      </c>
      <c r="G31789" s="141" t="s">
        <v>14724</v>
      </c>
      <c r="H31789" s="136">
        <v>344.97899999999998</v>
      </c>
      <c r="I31789" s="136">
        <v>5927.6840000000002</v>
      </c>
      <c r="J31789" s="136">
        <v>64118.305999999997</v>
      </c>
      <c r="K31789" s="137">
        <v>0.56545999999999996</v>
      </c>
      <c r="L31789" s="136">
        <v>419.50200000000001</v>
      </c>
      <c r="M31789" s="136">
        <v>204.20400000000001</v>
      </c>
      <c r="N31789" s="136">
        <v>546.15499999999997</v>
      </c>
      <c r="O31789" s="141" t="s">
        <v>14501</v>
      </c>
      <c r="P31789" s="141" t="s">
        <v>14501</v>
      </c>
      <c r="Q31789" s="136">
        <v>-275.16399999999999</v>
      </c>
      <c r="R31789" s="136">
        <v>154.441</v>
      </c>
      <c r="S31789" s="136">
        <v>71.662999999999997</v>
      </c>
    </row>
    <row r="31790" spans="1:19" ht="11.25" thickBot="1" x14ac:dyDescent="0.2">
      <c r="A31790" s="112"/>
    </row>
    <row r="31791" spans="1:19" ht="11.25" thickBot="1" x14ac:dyDescent="0.2">
      <c r="A31791" s="138" t="s">
        <v>364</v>
      </c>
      <c r="B31791" s="112"/>
      <c r="C31791" s="136">
        <v>0</v>
      </c>
      <c r="D31791" s="136">
        <v>0</v>
      </c>
      <c r="E31791" s="141" t="s">
        <v>14501</v>
      </c>
      <c r="F31791" s="140" t="s">
        <v>3713</v>
      </c>
      <c r="G31791" s="141" t="s">
        <v>14501</v>
      </c>
      <c r="H31791" s="136">
        <v>0</v>
      </c>
      <c r="I31791" s="136">
        <v>0</v>
      </c>
      <c r="J31791" s="136">
        <v>0</v>
      </c>
      <c r="K31791" s="140" t="s">
        <v>3713</v>
      </c>
      <c r="L31791" s="136">
        <v>0</v>
      </c>
      <c r="M31791" s="136">
        <v>0</v>
      </c>
      <c r="N31791" s="136">
        <v>0</v>
      </c>
      <c r="O31791" s="141" t="s">
        <v>14501</v>
      </c>
      <c r="P31791" s="141" t="s">
        <v>14501</v>
      </c>
      <c r="Q31791" s="136">
        <v>0</v>
      </c>
      <c r="R31791" s="136">
        <v>0</v>
      </c>
      <c r="S31791" s="136">
        <v>0</v>
      </c>
    </row>
    <row r="31792" spans="1:19" ht="11.25" thickBot="1" x14ac:dyDescent="0.2">
      <c r="A31792" s="112"/>
    </row>
    <row r="31793" spans="1:19" ht="11.25" thickBot="1" x14ac:dyDescent="0.2">
      <c r="A31793" s="139" t="s">
        <v>366</v>
      </c>
      <c r="B31793" s="112"/>
      <c r="C31793" s="136">
        <v>0</v>
      </c>
      <c r="D31793" s="136">
        <v>0</v>
      </c>
      <c r="E31793" s="141" t="s">
        <v>14501</v>
      </c>
      <c r="F31793" s="140">
        <v>0</v>
      </c>
      <c r="G31793" s="141" t="s">
        <v>14501</v>
      </c>
      <c r="H31793" s="136">
        <v>0</v>
      </c>
      <c r="I31793" s="136">
        <v>0</v>
      </c>
      <c r="J31793" s="136">
        <v>0</v>
      </c>
      <c r="K31793" s="140">
        <v>0</v>
      </c>
      <c r="L31793" s="136">
        <v>0</v>
      </c>
      <c r="M31793" s="136">
        <v>0</v>
      </c>
      <c r="N31793" s="136">
        <v>0</v>
      </c>
      <c r="O31793" s="141" t="s">
        <v>14501</v>
      </c>
      <c r="P31793" s="141" t="s">
        <v>14501</v>
      </c>
      <c r="Q31793" s="136">
        <v>0</v>
      </c>
      <c r="R31793" s="136">
        <v>0</v>
      </c>
      <c r="S31793" s="136">
        <v>0</v>
      </c>
    </row>
    <row r="31794" spans="1:19" ht="11.25" thickBot="1" x14ac:dyDescent="0.2">
      <c r="A31794" s="112"/>
    </row>
    <row r="31795" spans="1:19" ht="11.25" thickBot="1" x14ac:dyDescent="0.2">
      <c r="A31795" s="106" t="s">
        <v>357</v>
      </c>
      <c r="B31795" s="106" t="s">
        <v>358</v>
      </c>
      <c r="C31795" s="146" t="s">
        <v>35</v>
      </c>
      <c r="D31795" s="146" t="s">
        <v>36</v>
      </c>
      <c r="E31795" s="146" t="s">
        <v>14506</v>
      </c>
      <c r="F31795" s="146" t="s">
        <v>38</v>
      </c>
      <c r="G31795" s="146" t="s">
        <v>39</v>
      </c>
      <c r="H31795" s="146" t="s">
        <v>41</v>
      </c>
      <c r="I31795" s="146" t="s">
        <v>42</v>
      </c>
      <c r="J31795" s="146" t="s">
        <v>43</v>
      </c>
      <c r="K31795" s="146" t="s">
        <v>44</v>
      </c>
      <c r="L31795" s="146" t="s">
        <v>45</v>
      </c>
      <c r="M31795" s="146" t="s">
        <v>46</v>
      </c>
      <c r="N31795" s="146" t="s">
        <v>47</v>
      </c>
      <c r="O31795" s="146" t="s">
        <v>48</v>
      </c>
      <c r="P31795" s="146" t="s">
        <v>49</v>
      </c>
      <c r="Q31795" s="146" t="s">
        <v>50</v>
      </c>
      <c r="R31795" s="146" t="s">
        <v>51</v>
      </c>
      <c r="S31795" s="146" t="s">
        <v>52</v>
      </c>
    </row>
    <row r="31796" spans="1:19" ht="11.25" thickBot="1" x14ac:dyDescent="0.2">
      <c r="A31796" s="107">
        <v>1</v>
      </c>
      <c r="B31796" s="132">
        <v>0.72162037037037041</v>
      </c>
      <c r="C31796" s="133">
        <v>0.45061000000000001</v>
      </c>
      <c r="D31796" s="108">
        <v>265.68400000000003</v>
      </c>
      <c r="E31796" s="108">
        <v>74.808000000000007</v>
      </c>
      <c r="F31796" s="141" t="s">
        <v>14500</v>
      </c>
      <c r="G31796" s="108">
        <v>339.88200000000001</v>
      </c>
      <c r="H31796" s="108">
        <v>68876.343999999997</v>
      </c>
      <c r="I31796" s="108">
        <v>1202.57</v>
      </c>
      <c r="J31796" s="108">
        <v>2054.2860000000001</v>
      </c>
      <c r="K31796" s="108">
        <v>371.75599999999997</v>
      </c>
      <c r="L31796" s="108">
        <v>181.21700000000001</v>
      </c>
      <c r="M31796" s="108">
        <v>156.833</v>
      </c>
      <c r="N31796" s="108">
        <v>99.061000000000007</v>
      </c>
      <c r="O31796" s="108">
        <v>79.804000000000002</v>
      </c>
      <c r="P31796" s="108">
        <v>80.081999999999994</v>
      </c>
      <c r="Q31796" s="108">
        <v>179.19399999999999</v>
      </c>
      <c r="R31796" s="108">
        <v>134.858</v>
      </c>
      <c r="S31796" s="108">
        <v>101.31699999999999</v>
      </c>
    </row>
    <row r="31797" spans="1:19" ht="11.25" thickBot="1" x14ac:dyDescent="0.2">
      <c r="A31797" s="112"/>
    </row>
    <row r="31798" spans="1:19" ht="11.25" thickBot="1" x14ac:dyDescent="0.2">
      <c r="A31798" s="135" t="s">
        <v>362</v>
      </c>
      <c r="B31798" s="112"/>
      <c r="C31798" s="137">
        <v>0.45061000000000001</v>
      </c>
      <c r="D31798" s="136">
        <v>265.68400000000003</v>
      </c>
      <c r="E31798" s="136">
        <v>74.808000000000007</v>
      </c>
      <c r="F31798" s="141" t="s">
        <v>14501</v>
      </c>
      <c r="G31798" s="136">
        <v>339.88200000000001</v>
      </c>
      <c r="H31798" s="136">
        <v>68876.343999999997</v>
      </c>
      <c r="I31798" s="136">
        <v>1202.57</v>
      </c>
      <c r="J31798" s="136">
        <v>2054.2860000000001</v>
      </c>
      <c r="K31798" s="136">
        <v>371.75599999999997</v>
      </c>
      <c r="L31798" s="136">
        <v>181.21700000000001</v>
      </c>
      <c r="M31798" s="136">
        <v>156.833</v>
      </c>
      <c r="N31798" s="136">
        <v>99.061000000000007</v>
      </c>
      <c r="O31798" s="136">
        <v>79.804000000000002</v>
      </c>
      <c r="P31798" s="136">
        <v>80.081999999999994</v>
      </c>
      <c r="Q31798" s="136">
        <v>179.19399999999999</v>
      </c>
      <c r="R31798" s="136">
        <v>134.858</v>
      </c>
      <c r="S31798" s="136">
        <v>101.31699999999999</v>
      </c>
    </row>
    <row r="31799" spans="1:19" ht="11.25" thickBot="1" x14ac:dyDescent="0.2">
      <c r="A31799" s="112"/>
    </row>
    <row r="31800" spans="1:19" ht="11.25" thickBot="1" x14ac:dyDescent="0.2">
      <c r="A31800" s="138" t="s">
        <v>364</v>
      </c>
      <c r="B31800" s="112"/>
      <c r="C31800" s="140" t="s">
        <v>3713</v>
      </c>
      <c r="D31800" s="136">
        <v>0</v>
      </c>
      <c r="E31800" s="136">
        <v>0</v>
      </c>
      <c r="F31800" s="141" t="s">
        <v>14501</v>
      </c>
      <c r="G31800" s="136">
        <v>0</v>
      </c>
      <c r="H31800" s="136">
        <v>0</v>
      </c>
      <c r="I31800" s="136">
        <v>0</v>
      </c>
      <c r="J31800" s="136">
        <v>0</v>
      </c>
      <c r="K31800" s="136">
        <v>0</v>
      </c>
      <c r="L31800" s="136">
        <v>0</v>
      </c>
      <c r="M31800" s="136">
        <v>0</v>
      </c>
      <c r="N31800" s="136">
        <v>0</v>
      </c>
      <c r="O31800" s="136">
        <v>0</v>
      </c>
      <c r="P31800" s="136">
        <v>0</v>
      </c>
      <c r="Q31800" s="136">
        <v>0</v>
      </c>
      <c r="R31800" s="136">
        <v>0</v>
      </c>
      <c r="S31800" s="136">
        <v>0</v>
      </c>
    </row>
    <row r="31801" spans="1:19" ht="11.25" thickBot="1" x14ac:dyDescent="0.2">
      <c r="A31801" s="112"/>
    </row>
    <row r="31802" spans="1:19" ht="11.25" thickBot="1" x14ac:dyDescent="0.2">
      <c r="A31802" s="139" t="s">
        <v>366</v>
      </c>
      <c r="B31802" s="112"/>
      <c r="C31802" s="140">
        <v>0</v>
      </c>
      <c r="D31802" s="136">
        <v>0</v>
      </c>
      <c r="E31802" s="136">
        <v>0</v>
      </c>
      <c r="F31802" s="141" t="s">
        <v>14501</v>
      </c>
      <c r="G31802" s="136">
        <v>0</v>
      </c>
      <c r="H31802" s="136">
        <v>0</v>
      </c>
      <c r="I31802" s="136">
        <v>0</v>
      </c>
      <c r="J31802" s="136">
        <v>0</v>
      </c>
      <c r="K31802" s="136">
        <v>0</v>
      </c>
      <c r="L31802" s="136">
        <v>0</v>
      </c>
      <c r="M31802" s="136">
        <v>0</v>
      </c>
      <c r="N31802" s="136">
        <v>0</v>
      </c>
      <c r="O31802" s="136">
        <v>0</v>
      </c>
      <c r="P31802" s="136">
        <v>0</v>
      </c>
      <c r="Q31802" s="136">
        <v>0</v>
      </c>
      <c r="R31802" s="136">
        <v>0</v>
      </c>
      <c r="S31802" s="136">
        <v>0</v>
      </c>
    </row>
    <row r="31803" spans="1:19" ht="11.25" thickBot="1" x14ac:dyDescent="0.2">
      <c r="A31803" s="112"/>
    </row>
    <row r="31804" spans="1:19" ht="11.25" thickBot="1" x14ac:dyDescent="0.2">
      <c r="A31804" s="106" t="s">
        <v>357</v>
      </c>
      <c r="B31804" s="106" t="s">
        <v>358</v>
      </c>
      <c r="C31804" s="146" t="s">
        <v>53</v>
      </c>
      <c r="D31804" s="146" t="s">
        <v>54</v>
      </c>
      <c r="E31804" s="146" t="s">
        <v>55</v>
      </c>
      <c r="F31804" s="146" t="s">
        <v>56</v>
      </c>
      <c r="G31804" s="146" t="s">
        <v>14507</v>
      </c>
      <c r="H31804" s="146" t="s">
        <v>57</v>
      </c>
      <c r="I31804" s="146" t="s">
        <v>59</v>
      </c>
      <c r="J31804" s="146" t="s">
        <v>14508</v>
      </c>
      <c r="K31804" s="146" t="s">
        <v>60</v>
      </c>
      <c r="L31804" s="146" t="s">
        <v>61</v>
      </c>
      <c r="M31804" s="146" t="s">
        <v>62</v>
      </c>
      <c r="N31804" s="146" t="s">
        <v>14509</v>
      </c>
      <c r="O31804" s="146" t="s">
        <v>63</v>
      </c>
      <c r="P31804" s="146" t="s">
        <v>64</v>
      </c>
      <c r="Q31804" s="146" t="s">
        <v>66</v>
      </c>
      <c r="R31804" s="146" t="s">
        <v>14510</v>
      </c>
      <c r="S31804" s="146" t="s">
        <v>67</v>
      </c>
    </row>
    <row r="31805" spans="1:19" ht="11.25" thickBot="1" x14ac:dyDescent="0.2">
      <c r="A31805" s="107">
        <v>1</v>
      </c>
      <c r="B31805" s="132">
        <v>0.72162037037037041</v>
      </c>
      <c r="C31805" s="141" t="s">
        <v>14500</v>
      </c>
      <c r="D31805" s="108">
        <v>81.885999999999996</v>
      </c>
      <c r="E31805" s="141" t="s">
        <v>14500</v>
      </c>
      <c r="F31805" s="108">
        <v>103.399</v>
      </c>
      <c r="G31805" s="108">
        <v>83.135000000000005</v>
      </c>
      <c r="H31805" s="108">
        <v>670.827</v>
      </c>
      <c r="I31805" s="108">
        <v>3498.866</v>
      </c>
      <c r="J31805" s="141" t="s">
        <v>14639</v>
      </c>
      <c r="K31805" s="108">
        <v>84.801000000000002</v>
      </c>
      <c r="L31805" s="141" t="s">
        <v>14500</v>
      </c>
      <c r="M31805" s="108">
        <v>682.85599999999999</v>
      </c>
      <c r="N31805" s="108">
        <v>22.62</v>
      </c>
      <c r="O31805" s="108">
        <v>172.934</v>
      </c>
      <c r="P31805" s="108">
        <v>222888.16</v>
      </c>
      <c r="Q31805" s="133">
        <v>0.38305</v>
      </c>
      <c r="R31805" s="141" t="s">
        <v>14500</v>
      </c>
      <c r="S31805" s="108">
        <v>1450.4010000000001</v>
      </c>
    </row>
    <row r="31806" spans="1:19" ht="11.25" thickBot="1" x14ac:dyDescent="0.2">
      <c r="A31806" s="112"/>
    </row>
    <row r="31807" spans="1:19" ht="11.25" thickBot="1" x14ac:dyDescent="0.2">
      <c r="A31807" s="135" t="s">
        <v>362</v>
      </c>
      <c r="B31807" s="112"/>
      <c r="C31807" s="141" t="s">
        <v>14501</v>
      </c>
      <c r="D31807" s="136">
        <v>81.885999999999996</v>
      </c>
      <c r="E31807" s="141" t="s">
        <v>14501</v>
      </c>
      <c r="F31807" s="136">
        <v>103.399</v>
      </c>
      <c r="G31807" s="136">
        <v>83.135000000000005</v>
      </c>
      <c r="H31807" s="136">
        <v>670.827</v>
      </c>
      <c r="I31807" s="136">
        <v>3498.866</v>
      </c>
      <c r="J31807" s="141" t="s">
        <v>14641</v>
      </c>
      <c r="K31807" s="136">
        <v>84.801000000000002</v>
      </c>
      <c r="L31807" s="141" t="s">
        <v>14501</v>
      </c>
      <c r="M31807" s="136">
        <v>682.85599999999999</v>
      </c>
      <c r="N31807" s="136">
        <v>22.62</v>
      </c>
      <c r="O31807" s="136">
        <v>172.934</v>
      </c>
      <c r="P31807" s="136">
        <v>222888.16</v>
      </c>
      <c r="Q31807" s="137">
        <v>0.38305</v>
      </c>
      <c r="R31807" s="141" t="s">
        <v>14501</v>
      </c>
      <c r="S31807" s="136">
        <v>1450.4010000000001</v>
      </c>
    </row>
    <row r="31808" spans="1:19" ht="11.25" thickBot="1" x14ac:dyDescent="0.2">
      <c r="A31808" s="112"/>
    </row>
    <row r="31809" spans="1:19" ht="11.25" thickBot="1" x14ac:dyDescent="0.2">
      <c r="A31809" s="138" t="s">
        <v>364</v>
      </c>
      <c r="B31809" s="112"/>
      <c r="C31809" s="141" t="s">
        <v>14501</v>
      </c>
      <c r="D31809" s="136">
        <v>0</v>
      </c>
      <c r="E31809" s="141" t="s">
        <v>14501</v>
      </c>
      <c r="F31809" s="136">
        <v>0</v>
      </c>
      <c r="G31809" s="136">
        <v>0</v>
      </c>
      <c r="H31809" s="136">
        <v>0</v>
      </c>
      <c r="I31809" s="136">
        <v>0</v>
      </c>
      <c r="J31809" s="141" t="s">
        <v>14501</v>
      </c>
      <c r="K31809" s="136">
        <v>0</v>
      </c>
      <c r="L31809" s="141" t="s">
        <v>14501</v>
      </c>
      <c r="M31809" s="136">
        <v>0</v>
      </c>
      <c r="N31809" s="136">
        <v>0</v>
      </c>
      <c r="O31809" s="136">
        <v>0</v>
      </c>
      <c r="P31809" s="136">
        <v>0</v>
      </c>
      <c r="Q31809" s="140" t="s">
        <v>3713</v>
      </c>
      <c r="R31809" s="141" t="s">
        <v>14501</v>
      </c>
      <c r="S31809" s="136">
        <v>0</v>
      </c>
    </row>
    <row r="31810" spans="1:19" ht="11.25" thickBot="1" x14ac:dyDescent="0.2">
      <c r="A31810" s="112"/>
    </row>
    <row r="31811" spans="1:19" ht="11.25" thickBot="1" x14ac:dyDescent="0.2">
      <c r="A31811" s="139" t="s">
        <v>366</v>
      </c>
      <c r="B31811" s="112"/>
      <c r="C31811" s="141" t="s">
        <v>14501</v>
      </c>
      <c r="D31811" s="136">
        <v>0</v>
      </c>
      <c r="E31811" s="141" t="s">
        <v>14501</v>
      </c>
      <c r="F31811" s="136">
        <v>0</v>
      </c>
      <c r="G31811" s="136">
        <v>0</v>
      </c>
      <c r="H31811" s="136">
        <v>0</v>
      </c>
      <c r="I31811" s="136">
        <v>0</v>
      </c>
      <c r="J31811" s="141" t="s">
        <v>14501</v>
      </c>
      <c r="K31811" s="136">
        <v>0</v>
      </c>
      <c r="L31811" s="141" t="s">
        <v>14501</v>
      </c>
      <c r="M31811" s="136">
        <v>0</v>
      </c>
      <c r="N31811" s="136">
        <v>0</v>
      </c>
      <c r="O31811" s="136">
        <v>0</v>
      </c>
      <c r="P31811" s="136">
        <v>0</v>
      </c>
      <c r="Q31811" s="140">
        <v>0</v>
      </c>
      <c r="R31811" s="141" t="s">
        <v>14501</v>
      </c>
      <c r="S31811" s="136">
        <v>0</v>
      </c>
    </row>
    <row r="31812" spans="1:19" ht="11.25" thickBot="1" x14ac:dyDescent="0.2">
      <c r="A31812" s="112"/>
    </row>
    <row r="31813" spans="1:19" ht="11.25" thickBot="1" x14ac:dyDescent="0.2">
      <c r="A31813" s="106" t="s">
        <v>357</v>
      </c>
      <c r="B31813" s="106" t="s">
        <v>358</v>
      </c>
      <c r="C31813" s="146" t="s">
        <v>68</v>
      </c>
      <c r="D31813" s="146" t="s">
        <v>14511</v>
      </c>
    </row>
    <row r="31814" spans="1:19" ht="11.25" thickBot="1" x14ac:dyDescent="0.2">
      <c r="A31814" s="107">
        <v>1</v>
      </c>
      <c r="B31814" s="132">
        <v>0.72162037037037041</v>
      </c>
      <c r="C31814" s="108">
        <v>326.33300000000003</v>
      </c>
      <c r="D31814" s="141" t="s">
        <v>14500</v>
      </c>
    </row>
    <row r="31815" spans="1:19" ht="11.25" thickBot="1" x14ac:dyDescent="0.2">
      <c r="A31815" s="112"/>
    </row>
    <row r="31816" spans="1:19" ht="11.25" thickBot="1" x14ac:dyDescent="0.2">
      <c r="A31816" s="135" t="s">
        <v>362</v>
      </c>
      <c r="B31816" s="112"/>
      <c r="C31816" s="136">
        <v>326.33300000000003</v>
      </c>
      <c r="D31816" s="141" t="s">
        <v>14501</v>
      </c>
    </row>
    <row r="31817" spans="1:19" ht="11.25" thickBot="1" x14ac:dyDescent="0.2">
      <c r="A31817" s="112"/>
    </row>
    <row r="31818" spans="1:19" ht="11.25" thickBot="1" x14ac:dyDescent="0.2">
      <c r="A31818" s="138" t="s">
        <v>364</v>
      </c>
      <c r="B31818" s="112"/>
      <c r="C31818" s="136">
        <v>0</v>
      </c>
      <c r="D31818" s="141" t="s">
        <v>14501</v>
      </c>
    </row>
    <row r="31819" spans="1:19" ht="11.25" thickBot="1" x14ac:dyDescent="0.2">
      <c r="A31819" s="112"/>
    </row>
    <row r="31820" spans="1:19" ht="11.25" thickBot="1" x14ac:dyDescent="0.2">
      <c r="A31820" s="139" t="s">
        <v>366</v>
      </c>
      <c r="B31820" s="112"/>
      <c r="C31820" s="136">
        <v>0</v>
      </c>
      <c r="D31820" s="141" t="s">
        <v>14501</v>
      </c>
    </row>
    <row r="31821" spans="1:19" ht="10.5" x14ac:dyDescent="0.15">
      <c r="A31821" s="112"/>
    </row>
    <row r="31822" spans="1:19" x14ac:dyDescent="0.15">
      <c r="A31822" s="129"/>
      <c r="B31822" s="86" t="s">
        <v>4042</v>
      </c>
    </row>
    <row r="31823" spans="1:19" ht="9.75" thickBot="1" x14ac:dyDescent="0.2">
      <c r="A31823" s="81" t="s">
        <v>5871</v>
      </c>
    </row>
    <row r="31824" spans="1:19" ht="11.25" thickBot="1" x14ac:dyDescent="0.2">
      <c r="A31824" s="106" t="s">
        <v>357</v>
      </c>
      <c r="B31824" s="106" t="s">
        <v>358</v>
      </c>
      <c r="C31824" s="146" t="s">
        <v>14494</v>
      </c>
      <c r="D31824" s="146" t="s">
        <v>14495</v>
      </c>
      <c r="E31824" s="146" t="s">
        <v>14496</v>
      </c>
      <c r="F31824" s="146" t="s">
        <v>0</v>
      </c>
      <c r="G31824" s="146" t="s">
        <v>1</v>
      </c>
      <c r="H31824" s="146" t="s">
        <v>2</v>
      </c>
      <c r="I31824" s="146" t="s">
        <v>14497</v>
      </c>
      <c r="J31824" s="146" t="s">
        <v>3</v>
      </c>
      <c r="K31824" s="146" t="s">
        <v>14498</v>
      </c>
      <c r="L31824" s="146" t="s">
        <v>7</v>
      </c>
      <c r="M31824" s="146" t="s">
        <v>14499</v>
      </c>
      <c r="N31824" s="146" t="s">
        <v>10</v>
      </c>
      <c r="O31824" s="146" t="s">
        <v>11</v>
      </c>
      <c r="P31824" s="146" t="s">
        <v>12</v>
      </c>
      <c r="Q31824" s="146" t="s">
        <v>13</v>
      </c>
      <c r="R31824" s="146" t="s">
        <v>14</v>
      </c>
      <c r="S31824" s="146" t="s">
        <v>15</v>
      </c>
    </row>
    <row r="31825" spans="1:19" ht="11.25" thickBot="1" x14ac:dyDescent="0.2">
      <c r="A31825" s="107">
        <v>1</v>
      </c>
      <c r="B31825" s="132">
        <v>0.72675925925925933</v>
      </c>
      <c r="C31825" s="141" t="s">
        <v>14500</v>
      </c>
      <c r="D31825" s="141" t="s">
        <v>14500</v>
      </c>
      <c r="E31825" s="108">
        <v>133.602</v>
      </c>
      <c r="F31825" s="108">
        <v>18271.746999999999</v>
      </c>
      <c r="G31825" s="108">
        <v>65902.043000000005</v>
      </c>
      <c r="H31825" s="108">
        <v>742.13900000000001</v>
      </c>
      <c r="I31825" s="108">
        <v>-74.772000000000006</v>
      </c>
      <c r="J31825" s="108">
        <v>638.32899999999995</v>
      </c>
      <c r="K31825" s="108">
        <v>-11.173999999999999</v>
      </c>
      <c r="L31825" s="133">
        <v>0.62375000000000003</v>
      </c>
      <c r="M31825" s="108">
        <v>134.929</v>
      </c>
      <c r="N31825" s="108">
        <v>252.102</v>
      </c>
      <c r="O31825" s="108">
        <v>21.821000000000002</v>
      </c>
      <c r="P31825" s="108">
        <v>12011.55</v>
      </c>
      <c r="Q31825" s="108">
        <v>142495.16</v>
      </c>
      <c r="R31825" s="108">
        <v>231.34200000000001</v>
      </c>
      <c r="S31825" s="108">
        <v>861.31899999999996</v>
      </c>
    </row>
    <row r="31826" spans="1:19" ht="11.25" thickBot="1" x14ac:dyDescent="0.2">
      <c r="A31826" s="112"/>
    </row>
    <row r="31827" spans="1:19" ht="11.25" thickBot="1" x14ac:dyDescent="0.2">
      <c r="A31827" s="135" t="s">
        <v>362</v>
      </c>
      <c r="B31827" s="112"/>
      <c r="C31827" s="141" t="s">
        <v>14501</v>
      </c>
      <c r="D31827" s="141" t="s">
        <v>14501</v>
      </c>
      <c r="E31827" s="136">
        <v>133.602</v>
      </c>
      <c r="F31827" s="136">
        <v>18271.746999999999</v>
      </c>
      <c r="G31827" s="136">
        <v>65902.043000000005</v>
      </c>
      <c r="H31827" s="136">
        <v>742.13900000000001</v>
      </c>
      <c r="I31827" s="136">
        <v>-74.772000000000006</v>
      </c>
      <c r="J31827" s="136">
        <v>638.32899999999995</v>
      </c>
      <c r="K31827" s="136">
        <v>-11.173999999999999</v>
      </c>
      <c r="L31827" s="137">
        <v>0.62375000000000003</v>
      </c>
      <c r="M31827" s="136">
        <v>134.929</v>
      </c>
      <c r="N31827" s="136">
        <v>252.102</v>
      </c>
      <c r="O31827" s="136">
        <v>21.821000000000002</v>
      </c>
      <c r="P31827" s="136">
        <v>12011.55</v>
      </c>
      <c r="Q31827" s="136">
        <v>142495.16</v>
      </c>
      <c r="R31827" s="136">
        <v>231.34200000000001</v>
      </c>
      <c r="S31827" s="136">
        <v>861.31899999999996</v>
      </c>
    </row>
    <row r="31828" spans="1:19" ht="11.25" thickBot="1" x14ac:dyDescent="0.2">
      <c r="A31828" s="112"/>
    </row>
    <row r="31829" spans="1:19" ht="11.25" thickBot="1" x14ac:dyDescent="0.2">
      <c r="A31829" s="138" t="s">
        <v>364</v>
      </c>
      <c r="B31829" s="112"/>
      <c r="C31829" s="141" t="s">
        <v>14501</v>
      </c>
      <c r="D31829" s="141" t="s">
        <v>14501</v>
      </c>
      <c r="E31829" s="136">
        <v>0</v>
      </c>
      <c r="F31829" s="136">
        <v>0</v>
      </c>
      <c r="G31829" s="136">
        <v>0</v>
      </c>
      <c r="H31829" s="136">
        <v>0</v>
      </c>
      <c r="I31829" s="136">
        <v>0</v>
      </c>
      <c r="J31829" s="136">
        <v>0</v>
      </c>
      <c r="K31829" s="136">
        <v>0</v>
      </c>
      <c r="L31829" s="140" t="s">
        <v>3713</v>
      </c>
      <c r="M31829" s="136">
        <v>0</v>
      </c>
      <c r="N31829" s="136">
        <v>0</v>
      </c>
      <c r="O31829" s="136">
        <v>0</v>
      </c>
      <c r="P31829" s="136">
        <v>0</v>
      </c>
      <c r="Q31829" s="136">
        <v>0</v>
      </c>
      <c r="R31829" s="136">
        <v>0</v>
      </c>
      <c r="S31829" s="136">
        <v>0</v>
      </c>
    </row>
    <row r="31830" spans="1:19" ht="11.25" thickBot="1" x14ac:dyDescent="0.2">
      <c r="A31830" s="112"/>
    </row>
    <row r="31831" spans="1:19" ht="11.25" thickBot="1" x14ac:dyDescent="0.2">
      <c r="A31831" s="139" t="s">
        <v>366</v>
      </c>
      <c r="B31831" s="112"/>
      <c r="C31831" s="141" t="s">
        <v>14501</v>
      </c>
      <c r="D31831" s="141" t="s">
        <v>14501</v>
      </c>
      <c r="E31831" s="136">
        <v>0</v>
      </c>
      <c r="F31831" s="136">
        <v>0</v>
      </c>
      <c r="G31831" s="136">
        <v>0</v>
      </c>
      <c r="H31831" s="136">
        <v>0</v>
      </c>
      <c r="I31831" s="136">
        <v>0</v>
      </c>
      <c r="J31831" s="136">
        <v>0</v>
      </c>
      <c r="K31831" s="136">
        <v>0</v>
      </c>
      <c r="L31831" s="140">
        <v>0</v>
      </c>
      <c r="M31831" s="136">
        <v>0</v>
      </c>
      <c r="N31831" s="136">
        <v>0</v>
      </c>
      <c r="O31831" s="136">
        <v>0</v>
      </c>
      <c r="P31831" s="136">
        <v>0</v>
      </c>
      <c r="Q31831" s="136">
        <v>0</v>
      </c>
      <c r="R31831" s="136">
        <v>0</v>
      </c>
      <c r="S31831" s="136">
        <v>0</v>
      </c>
    </row>
    <row r="31832" spans="1:19" ht="11.25" thickBot="1" x14ac:dyDescent="0.2">
      <c r="A31832" s="112"/>
    </row>
    <row r="31833" spans="1:19" ht="11.25" thickBot="1" x14ac:dyDescent="0.2">
      <c r="A31833" s="106" t="s">
        <v>357</v>
      </c>
      <c r="B31833" s="106" t="s">
        <v>358</v>
      </c>
      <c r="C31833" s="146" t="s">
        <v>16</v>
      </c>
      <c r="D31833" s="146" t="s">
        <v>14502</v>
      </c>
      <c r="E31833" s="146" t="s">
        <v>14503</v>
      </c>
      <c r="F31833" s="146" t="s">
        <v>20</v>
      </c>
      <c r="G31833" s="146" t="s">
        <v>21</v>
      </c>
      <c r="H31833" s="146" t="s">
        <v>22</v>
      </c>
      <c r="I31833" s="146" t="s">
        <v>23</v>
      </c>
      <c r="J31833" s="146" t="s">
        <v>24</v>
      </c>
      <c r="K31833" s="146" t="s">
        <v>26</v>
      </c>
      <c r="L31833" s="146" t="s">
        <v>14504</v>
      </c>
      <c r="M31833" s="146" t="s">
        <v>27</v>
      </c>
      <c r="N31833" s="146" t="s">
        <v>28</v>
      </c>
      <c r="O31833" s="146" t="s">
        <v>29</v>
      </c>
      <c r="P31833" s="146" t="s">
        <v>30</v>
      </c>
      <c r="Q31833" s="146" t="s">
        <v>14505</v>
      </c>
      <c r="R31833" s="146" t="s">
        <v>32</v>
      </c>
      <c r="S31833" s="146" t="s">
        <v>33</v>
      </c>
    </row>
    <row r="31834" spans="1:19" ht="11.25" thickBot="1" x14ac:dyDescent="0.2">
      <c r="A31834" s="107">
        <v>1</v>
      </c>
      <c r="B31834" s="132">
        <v>0.72675925925925933</v>
      </c>
      <c r="C31834" s="108">
        <v>7462.1319999999996</v>
      </c>
      <c r="D31834" s="108">
        <v>9021.1610000000001</v>
      </c>
      <c r="E31834" s="141" t="s">
        <v>14500</v>
      </c>
      <c r="F31834" s="133">
        <v>0.55001999999999995</v>
      </c>
      <c r="G31834" s="141" t="s">
        <v>14725</v>
      </c>
      <c r="H31834" s="108">
        <v>221.77099999999999</v>
      </c>
      <c r="I31834" s="108">
        <v>10938.371999999999</v>
      </c>
      <c r="J31834" s="108">
        <v>124322.78</v>
      </c>
      <c r="K31834" s="133">
        <v>0.53637000000000001</v>
      </c>
      <c r="L31834" s="108">
        <v>341.03</v>
      </c>
      <c r="M31834" s="108">
        <v>64.114999999999995</v>
      </c>
      <c r="N31834" s="108">
        <v>511.49900000000002</v>
      </c>
      <c r="O31834" s="141" t="s">
        <v>14500</v>
      </c>
      <c r="P31834" s="141" t="s">
        <v>14500</v>
      </c>
      <c r="Q31834" s="108">
        <v>-267.86399999999998</v>
      </c>
      <c r="R31834" s="108">
        <v>12.025</v>
      </c>
      <c r="S31834" s="108">
        <v>121.623</v>
      </c>
    </row>
    <row r="31835" spans="1:19" ht="11.25" thickBot="1" x14ac:dyDescent="0.2">
      <c r="A31835" s="112"/>
    </row>
    <row r="31836" spans="1:19" ht="11.25" thickBot="1" x14ac:dyDescent="0.2">
      <c r="A31836" s="135" t="s">
        <v>362</v>
      </c>
      <c r="B31836" s="112"/>
      <c r="C31836" s="136">
        <v>7462.1319999999996</v>
      </c>
      <c r="D31836" s="136">
        <v>9021.1610000000001</v>
      </c>
      <c r="E31836" s="141" t="s">
        <v>14501</v>
      </c>
      <c r="F31836" s="137">
        <v>0.55001999999999995</v>
      </c>
      <c r="G31836" s="141" t="s">
        <v>14726</v>
      </c>
      <c r="H31836" s="136">
        <v>221.77099999999999</v>
      </c>
      <c r="I31836" s="136">
        <v>10938.371999999999</v>
      </c>
      <c r="J31836" s="136">
        <v>124322.78</v>
      </c>
      <c r="K31836" s="137">
        <v>0.53637000000000001</v>
      </c>
      <c r="L31836" s="136">
        <v>341.03</v>
      </c>
      <c r="M31836" s="136">
        <v>64.114999999999995</v>
      </c>
      <c r="N31836" s="136">
        <v>511.49900000000002</v>
      </c>
      <c r="O31836" s="141" t="s">
        <v>14501</v>
      </c>
      <c r="P31836" s="141" t="s">
        <v>14501</v>
      </c>
      <c r="Q31836" s="136">
        <v>-267.86399999999998</v>
      </c>
      <c r="R31836" s="136">
        <v>12.025</v>
      </c>
      <c r="S31836" s="136">
        <v>121.623</v>
      </c>
    </row>
    <row r="31837" spans="1:19" ht="11.25" thickBot="1" x14ac:dyDescent="0.2">
      <c r="A31837" s="112"/>
    </row>
    <row r="31838" spans="1:19" ht="11.25" thickBot="1" x14ac:dyDescent="0.2">
      <c r="A31838" s="138" t="s">
        <v>364</v>
      </c>
      <c r="B31838" s="112"/>
      <c r="C31838" s="136">
        <v>0</v>
      </c>
      <c r="D31838" s="136">
        <v>0</v>
      </c>
      <c r="E31838" s="141" t="s">
        <v>14501</v>
      </c>
      <c r="F31838" s="140" t="s">
        <v>3713</v>
      </c>
      <c r="G31838" s="141" t="s">
        <v>14501</v>
      </c>
      <c r="H31838" s="136">
        <v>0</v>
      </c>
      <c r="I31838" s="136">
        <v>0</v>
      </c>
      <c r="J31838" s="136">
        <v>0</v>
      </c>
      <c r="K31838" s="140" t="s">
        <v>3713</v>
      </c>
      <c r="L31838" s="136">
        <v>0</v>
      </c>
      <c r="M31838" s="136">
        <v>0</v>
      </c>
      <c r="N31838" s="136">
        <v>0</v>
      </c>
      <c r="O31838" s="141" t="s">
        <v>14501</v>
      </c>
      <c r="P31838" s="141" t="s">
        <v>14501</v>
      </c>
      <c r="Q31838" s="136">
        <v>0</v>
      </c>
      <c r="R31838" s="136">
        <v>0</v>
      </c>
      <c r="S31838" s="136">
        <v>0</v>
      </c>
    </row>
    <row r="31839" spans="1:19" ht="11.25" thickBot="1" x14ac:dyDescent="0.2">
      <c r="A31839" s="112"/>
    </row>
    <row r="31840" spans="1:19" ht="11.25" thickBot="1" x14ac:dyDescent="0.2">
      <c r="A31840" s="139" t="s">
        <v>366</v>
      </c>
      <c r="B31840" s="112"/>
      <c r="C31840" s="136">
        <v>0</v>
      </c>
      <c r="D31840" s="136">
        <v>0</v>
      </c>
      <c r="E31840" s="141" t="s">
        <v>14501</v>
      </c>
      <c r="F31840" s="140">
        <v>0</v>
      </c>
      <c r="G31840" s="141" t="s">
        <v>14501</v>
      </c>
      <c r="H31840" s="136">
        <v>0</v>
      </c>
      <c r="I31840" s="136">
        <v>0</v>
      </c>
      <c r="J31840" s="136">
        <v>0</v>
      </c>
      <c r="K31840" s="140">
        <v>0</v>
      </c>
      <c r="L31840" s="136">
        <v>0</v>
      </c>
      <c r="M31840" s="136">
        <v>0</v>
      </c>
      <c r="N31840" s="136">
        <v>0</v>
      </c>
      <c r="O31840" s="141" t="s">
        <v>14501</v>
      </c>
      <c r="P31840" s="141" t="s">
        <v>14501</v>
      </c>
      <c r="Q31840" s="136">
        <v>0</v>
      </c>
      <c r="R31840" s="136">
        <v>0</v>
      </c>
      <c r="S31840" s="136">
        <v>0</v>
      </c>
    </row>
    <row r="31841" spans="1:19" ht="11.25" thickBot="1" x14ac:dyDescent="0.2">
      <c r="A31841" s="112"/>
    </row>
    <row r="31842" spans="1:19" ht="11.25" thickBot="1" x14ac:dyDescent="0.2">
      <c r="A31842" s="106" t="s">
        <v>357</v>
      </c>
      <c r="B31842" s="106" t="s">
        <v>358</v>
      </c>
      <c r="C31842" s="146" t="s">
        <v>35</v>
      </c>
      <c r="D31842" s="146" t="s">
        <v>36</v>
      </c>
      <c r="E31842" s="146" t="s">
        <v>14506</v>
      </c>
      <c r="F31842" s="146" t="s">
        <v>38</v>
      </c>
      <c r="G31842" s="146" t="s">
        <v>39</v>
      </c>
      <c r="H31842" s="146" t="s">
        <v>41</v>
      </c>
      <c r="I31842" s="146" t="s">
        <v>42</v>
      </c>
      <c r="J31842" s="146" t="s">
        <v>43</v>
      </c>
      <c r="K31842" s="146" t="s">
        <v>44</v>
      </c>
      <c r="L31842" s="146" t="s">
        <v>45</v>
      </c>
      <c r="M31842" s="146" t="s">
        <v>46</v>
      </c>
      <c r="N31842" s="146" t="s">
        <v>47</v>
      </c>
      <c r="O31842" s="146" t="s">
        <v>48</v>
      </c>
      <c r="P31842" s="146" t="s">
        <v>49</v>
      </c>
      <c r="Q31842" s="146" t="s">
        <v>50</v>
      </c>
      <c r="R31842" s="146" t="s">
        <v>51</v>
      </c>
      <c r="S31842" s="146" t="s">
        <v>52</v>
      </c>
    </row>
    <row r="31843" spans="1:19" ht="11.25" thickBot="1" x14ac:dyDescent="0.2">
      <c r="A31843" s="107">
        <v>1</v>
      </c>
      <c r="B31843" s="132">
        <v>0.72675925925925933</v>
      </c>
      <c r="C31843" s="133">
        <v>0.44479000000000002</v>
      </c>
      <c r="D31843" s="108">
        <v>418.702</v>
      </c>
      <c r="E31843" s="108">
        <v>75.789000000000001</v>
      </c>
      <c r="F31843" s="141" t="s">
        <v>14500</v>
      </c>
      <c r="G31843" s="108">
        <v>172.18600000000001</v>
      </c>
      <c r="H31843" s="108">
        <v>53256.557999999997</v>
      </c>
      <c r="I31843" s="108">
        <v>636.44500000000005</v>
      </c>
      <c r="J31843" s="108">
        <v>1692.1320000000001</v>
      </c>
      <c r="K31843" s="108">
        <v>430.50599999999997</v>
      </c>
      <c r="L31843" s="108">
        <v>-0.38900000000000001</v>
      </c>
      <c r="M31843" s="108">
        <v>158.922</v>
      </c>
      <c r="N31843" s="141" t="s">
        <v>14500</v>
      </c>
      <c r="O31843" s="141" t="s">
        <v>14500</v>
      </c>
      <c r="P31843" s="141" t="s">
        <v>14500</v>
      </c>
      <c r="Q31843" s="108">
        <v>81.72</v>
      </c>
      <c r="R31843" s="108">
        <v>82.001999999999995</v>
      </c>
      <c r="S31843" s="141" t="s">
        <v>14500</v>
      </c>
    </row>
    <row r="31844" spans="1:19" ht="11.25" thickBot="1" x14ac:dyDescent="0.2">
      <c r="A31844" s="112"/>
    </row>
    <row r="31845" spans="1:19" ht="11.25" thickBot="1" x14ac:dyDescent="0.2">
      <c r="A31845" s="135" t="s">
        <v>362</v>
      </c>
      <c r="B31845" s="112"/>
      <c r="C31845" s="137">
        <v>0.44479000000000002</v>
      </c>
      <c r="D31845" s="136">
        <v>418.702</v>
      </c>
      <c r="E31845" s="136">
        <v>75.789000000000001</v>
      </c>
      <c r="F31845" s="141" t="s">
        <v>14501</v>
      </c>
      <c r="G31845" s="136">
        <v>172.18600000000001</v>
      </c>
      <c r="H31845" s="136">
        <v>53256.557999999997</v>
      </c>
      <c r="I31845" s="136">
        <v>636.44500000000005</v>
      </c>
      <c r="J31845" s="136">
        <v>1692.1320000000001</v>
      </c>
      <c r="K31845" s="136">
        <v>430.50599999999997</v>
      </c>
      <c r="L31845" s="136">
        <v>-0.38900000000000001</v>
      </c>
      <c r="M31845" s="136">
        <v>158.922</v>
      </c>
      <c r="N31845" s="141" t="s">
        <v>14501</v>
      </c>
      <c r="O31845" s="141" t="s">
        <v>14501</v>
      </c>
      <c r="P31845" s="141" t="s">
        <v>14501</v>
      </c>
      <c r="Q31845" s="136">
        <v>81.72</v>
      </c>
      <c r="R31845" s="136">
        <v>82.001999999999995</v>
      </c>
      <c r="S31845" s="141" t="s">
        <v>14501</v>
      </c>
    </row>
    <row r="31846" spans="1:19" ht="11.25" thickBot="1" x14ac:dyDescent="0.2">
      <c r="A31846" s="112"/>
    </row>
    <row r="31847" spans="1:19" ht="11.25" thickBot="1" x14ac:dyDescent="0.2">
      <c r="A31847" s="138" t="s">
        <v>364</v>
      </c>
      <c r="B31847" s="112"/>
      <c r="C31847" s="140" t="s">
        <v>3713</v>
      </c>
      <c r="D31847" s="136">
        <v>0</v>
      </c>
      <c r="E31847" s="136">
        <v>0</v>
      </c>
      <c r="F31847" s="141" t="s">
        <v>14501</v>
      </c>
      <c r="G31847" s="136">
        <v>0</v>
      </c>
      <c r="H31847" s="136">
        <v>0</v>
      </c>
      <c r="I31847" s="136">
        <v>0</v>
      </c>
      <c r="J31847" s="136">
        <v>0</v>
      </c>
      <c r="K31847" s="136">
        <v>0</v>
      </c>
      <c r="L31847" s="136">
        <v>0</v>
      </c>
      <c r="M31847" s="136">
        <v>0</v>
      </c>
      <c r="N31847" s="141" t="s">
        <v>14501</v>
      </c>
      <c r="O31847" s="141" t="s">
        <v>14501</v>
      </c>
      <c r="P31847" s="141" t="s">
        <v>14501</v>
      </c>
      <c r="Q31847" s="136">
        <v>0</v>
      </c>
      <c r="R31847" s="136">
        <v>0</v>
      </c>
      <c r="S31847" s="141" t="s">
        <v>14501</v>
      </c>
    </row>
    <row r="31848" spans="1:19" ht="11.25" thickBot="1" x14ac:dyDescent="0.2">
      <c r="A31848" s="112"/>
    </row>
    <row r="31849" spans="1:19" ht="11.25" thickBot="1" x14ac:dyDescent="0.2">
      <c r="A31849" s="139" t="s">
        <v>366</v>
      </c>
      <c r="B31849" s="112"/>
      <c r="C31849" s="140">
        <v>0</v>
      </c>
      <c r="D31849" s="136">
        <v>0</v>
      </c>
      <c r="E31849" s="136">
        <v>0</v>
      </c>
      <c r="F31849" s="141" t="s">
        <v>14501</v>
      </c>
      <c r="G31849" s="136">
        <v>0</v>
      </c>
      <c r="H31849" s="136">
        <v>0</v>
      </c>
      <c r="I31849" s="136">
        <v>0</v>
      </c>
      <c r="J31849" s="136">
        <v>0</v>
      </c>
      <c r="K31849" s="136">
        <v>0</v>
      </c>
      <c r="L31849" s="136">
        <v>0</v>
      </c>
      <c r="M31849" s="136">
        <v>0</v>
      </c>
      <c r="N31849" s="141" t="s">
        <v>14501</v>
      </c>
      <c r="O31849" s="141" t="s">
        <v>14501</v>
      </c>
      <c r="P31849" s="141" t="s">
        <v>14501</v>
      </c>
      <c r="Q31849" s="136">
        <v>0</v>
      </c>
      <c r="R31849" s="136">
        <v>0</v>
      </c>
      <c r="S31849" s="141" t="s">
        <v>14501</v>
      </c>
    </row>
    <row r="31850" spans="1:19" ht="11.25" thickBot="1" x14ac:dyDescent="0.2">
      <c r="A31850" s="112"/>
    </row>
    <row r="31851" spans="1:19" ht="11.25" thickBot="1" x14ac:dyDescent="0.2">
      <c r="A31851" s="106" t="s">
        <v>357</v>
      </c>
      <c r="B31851" s="106" t="s">
        <v>358</v>
      </c>
      <c r="C31851" s="146" t="s">
        <v>53</v>
      </c>
      <c r="D31851" s="146" t="s">
        <v>54</v>
      </c>
      <c r="E31851" s="146" t="s">
        <v>55</v>
      </c>
      <c r="F31851" s="146" t="s">
        <v>56</v>
      </c>
      <c r="G31851" s="146" t="s">
        <v>14507</v>
      </c>
      <c r="H31851" s="146" t="s">
        <v>57</v>
      </c>
      <c r="I31851" s="146" t="s">
        <v>59</v>
      </c>
      <c r="J31851" s="146" t="s">
        <v>14508</v>
      </c>
      <c r="K31851" s="146" t="s">
        <v>60</v>
      </c>
      <c r="L31851" s="146" t="s">
        <v>61</v>
      </c>
      <c r="M31851" s="146" t="s">
        <v>62</v>
      </c>
      <c r="N31851" s="146" t="s">
        <v>14509</v>
      </c>
      <c r="O31851" s="146" t="s">
        <v>63</v>
      </c>
      <c r="P31851" s="146" t="s">
        <v>64</v>
      </c>
      <c r="Q31851" s="146" t="s">
        <v>66</v>
      </c>
      <c r="R31851" s="146" t="s">
        <v>14510</v>
      </c>
      <c r="S31851" s="146" t="s">
        <v>67</v>
      </c>
    </row>
    <row r="31852" spans="1:19" ht="11.25" thickBot="1" x14ac:dyDescent="0.2">
      <c r="A31852" s="107">
        <v>1</v>
      </c>
      <c r="B31852" s="132">
        <v>0.72675925925925933</v>
      </c>
      <c r="C31852" s="141" t="s">
        <v>14500</v>
      </c>
      <c r="D31852" s="141" t="s">
        <v>14500</v>
      </c>
      <c r="E31852" s="108">
        <v>83.414000000000001</v>
      </c>
      <c r="F31852" s="108">
        <v>83.837999999999994</v>
      </c>
      <c r="G31852" s="108">
        <v>84.260999999999996</v>
      </c>
      <c r="H31852" s="108">
        <v>703.36199999999997</v>
      </c>
      <c r="I31852" s="108">
        <v>2837.0770000000002</v>
      </c>
      <c r="J31852" s="141" t="s">
        <v>14639</v>
      </c>
      <c r="K31852" s="141" t="s">
        <v>14500</v>
      </c>
      <c r="L31852" s="108">
        <v>86.238</v>
      </c>
      <c r="M31852" s="108">
        <v>721.00900000000001</v>
      </c>
      <c r="N31852" s="108">
        <v>60.435000000000002</v>
      </c>
      <c r="O31852" s="108">
        <v>87.65</v>
      </c>
      <c r="P31852" s="108">
        <v>13242.656999999999</v>
      </c>
      <c r="Q31852" s="133">
        <v>0.37786999999999998</v>
      </c>
      <c r="R31852" s="141" t="s">
        <v>14500</v>
      </c>
      <c r="S31852" s="108">
        <v>1102.703</v>
      </c>
    </row>
    <row r="31853" spans="1:19" ht="11.25" thickBot="1" x14ac:dyDescent="0.2">
      <c r="A31853" s="112"/>
    </row>
    <row r="31854" spans="1:19" ht="11.25" thickBot="1" x14ac:dyDescent="0.2">
      <c r="A31854" s="135" t="s">
        <v>362</v>
      </c>
      <c r="B31854" s="112"/>
      <c r="C31854" s="141" t="s">
        <v>14501</v>
      </c>
      <c r="D31854" s="141" t="s">
        <v>14501</v>
      </c>
      <c r="E31854" s="136">
        <v>83.414000000000001</v>
      </c>
      <c r="F31854" s="136">
        <v>83.837999999999994</v>
      </c>
      <c r="G31854" s="136">
        <v>84.260999999999996</v>
      </c>
      <c r="H31854" s="136">
        <v>703.36199999999997</v>
      </c>
      <c r="I31854" s="136">
        <v>2837.0770000000002</v>
      </c>
      <c r="J31854" s="141" t="s">
        <v>14641</v>
      </c>
      <c r="K31854" s="141" t="s">
        <v>14501</v>
      </c>
      <c r="L31854" s="136">
        <v>86.238</v>
      </c>
      <c r="M31854" s="136">
        <v>721.00900000000001</v>
      </c>
      <c r="N31854" s="136">
        <v>60.435000000000002</v>
      </c>
      <c r="O31854" s="136">
        <v>87.65</v>
      </c>
      <c r="P31854" s="136">
        <v>13242.656999999999</v>
      </c>
      <c r="Q31854" s="137">
        <v>0.37786999999999998</v>
      </c>
      <c r="R31854" s="141" t="s">
        <v>14501</v>
      </c>
      <c r="S31854" s="136">
        <v>1102.703</v>
      </c>
    </row>
    <row r="31855" spans="1:19" ht="11.25" thickBot="1" x14ac:dyDescent="0.2">
      <c r="A31855" s="112"/>
    </row>
    <row r="31856" spans="1:19" ht="11.25" thickBot="1" x14ac:dyDescent="0.2">
      <c r="A31856" s="138" t="s">
        <v>364</v>
      </c>
      <c r="B31856" s="112"/>
      <c r="C31856" s="141" t="s">
        <v>14501</v>
      </c>
      <c r="D31856" s="141" t="s">
        <v>14501</v>
      </c>
      <c r="E31856" s="136">
        <v>0</v>
      </c>
      <c r="F31856" s="136">
        <v>0</v>
      </c>
      <c r="G31856" s="136">
        <v>0</v>
      </c>
      <c r="H31856" s="136">
        <v>0</v>
      </c>
      <c r="I31856" s="136">
        <v>0</v>
      </c>
      <c r="J31856" s="141" t="s">
        <v>14501</v>
      </c>
      <c r="K31856" s="141" t="s">
        <v>14501</v>
      </c>
      <c r="L31856" s="136">
        <v>0</v>
      </c>
      <c r="M31856" s="136">
        <v>0</v>
      </c>
      <c r="N31856" s="136">
        <v>0</v>
      </c>
      <c r="O31856" s="136">
        <v>0</v>
      </c>
      <c r="P31856" s="136">
        <v>0</v>
      </c>
      <c r="Q31856" s="140" t="s">
        <v>3713</v>
      </c>
      <c r="R31856" s="141" t="s">
        <v>14501</v>
      </c>
      <c r="S31856" s="136">
        <v>0</v>
      </c>
    </row>
    <row r="31857" spans="1:19" ht="11.25" thickBot="1" x14ac:dyDescent="0.2">
      <c r="A31857" s="112"/>
    </row>
    <row r="31858" spans="1:19" ht="11.25" thickBot="1" x14ac:dyDescent="0.2">
      <c r="A31858" s="139" t="s">
        <v>366</v>
      </c>
      <c r="B31858" s="112"/>
      <c r="C31858" s="141" t="s">
        <v>14501</v>
      </c>
      <c r="D31858" s="141" t="s">
        <v>14501</v>
      </c>
      <c r="E31858" s="136">
        <v>0</v>
      </c>
      <c r="F31858" s="136">
        <v>0</v>
      </c>
      <c r="G31858" s="136">
        <v>0</v>
      </c>
      <c r="H31858" s="136">
        <v>0</v>
      </c>
      <c r="I31858" s="136">
        <v>0</v>
      </c>
      <c r="J31858" s="141" t="s">
        <v>14501</v>
      </c>
      <c r="K31858" s="141" t="s">
        <v>14501</v>
      </c>
      <c r="L31858" s="136">
        <v>0</v>
      </c>
      <c r="M31858" s="136">
        <v>0</v>
      </c>
      <c r="N31858" s="136">
        <v>0</v>
      </c>
      <c r="O31858" s="136">
        <v>0</v>
      </c>
      <c r="P31858" s="136">
        <v>0</v>
      </c>
      <c r="Q31858" s="140">
        <v>0</v>
      </c>
      <c r="R31858" s="141" t="s">
        <v>14501</v>
      </c>
      <c r="S31858" s="136">
        <v>0</v>
      </c>
    </row>
    <row r="31859" spans="1:19" ht="11.25" thickBot="1" x14ac:dyDescent="0.2">
      <c r="A31859" s="112"/>
    </row>
    <row r="31860" spans="1:19" ht="11.25" thickBot="1" x14ac:dyDescent="0.2">
      <c r="A31860" s="106" t="s">
        <v>357</v>
      </c>
      <c r="B31860" s="106" t="s">
        <v>358</v>
      </c>
      <c r="C31860" s="146" t="s">
        <v>68</v>
      </c>
      <c r="D31860" s="146" t="s">
        <v>14511</v>
      </c>
    </row>
    <row r="31861" spans="1:19" ht="11.25" thickBot="1" x14ac:dyDescent="0.2">
      <c r="A31861" s="107">
        <v>1</v>
      </c>
      <c r="B31861" s="132">
        <v>0.72675925925925933</v>
      </c>
      <c r="C31861" s="108">
        <v>343.05799999999999</v>
      </c>
      <c r="D31861" s="141" t="s">
        <v>14500</v>
      </c>
    </row>
    <row r="31862" spans="1:19" ht="11.25" thickBot="1" x14ac:dyDescent="0.2">
      <c r="A31862" s="112"/>
    </row>
    <row r="31863" spans="1:19" ht="11.25" thickBot="1" x14ac:dyDescent="0.2">
      <c r="A31863" s="135" t="s">
        <v>362</v>
      </c>
      <c r="B31863" s="112"/>
      <c r="C31863" s="136">
        <v>343.05799999999999</v>
      </c>
      <c r="D31863" s="141" t="s">
        <v>14501</v>
      </c>
    </row>
    <row r="31864" spans="1:19" ht="11.25" thickBot="1" x14ac:dyDescent="0.2">
      <c r="A31864" s="112"/>
    </row>
    <row r="31865" spans="1:19" ht="11.25" thickBot="1" x14ac:dyDescent="0.2">
      <c r="A31865" s="138" t="s">
        <v>364</v>
      </c>
      <c r="B31865" s="112"/>
      <c r="C31865" s="136">
        <v>0</v>
      </c>
      <c r="D31865" s="141" t="s">
        <v>14501</v>
      </c>
    </row>
    <row r="31866" spans="1:19" ht="11.25" thickBot="1" x14ac:dyDescent="0.2">
      <c r="A31866" s="112"/>
    </row>
    <row r="31867" spans="1:19" ht="11.25" thickBot="1" x14ac:dyDescent="0.2">
      <c r="A31867" s="139" t="s">
        <v>366</v>
      </c>
      <c r="B31867" s="112"/>
      <c r="C31867" s="136">
        <v>0</v>
      </c>
      <c r="D31867" s="141" t="s">
        <v>14501</v>
      </c>
    </row>
    <row r="31868" spans="1:19" ht="10.5" x14ac:dyDescent="0.15">
      <c r="A31868" s="112"/>
    </row>
    <row r="31869" spans="1:19" x14ac:dyDescent="0.15">
      <c r="A31869" s="129"/>
      <c r="B31869" s="86" t="s">
        <v>4104</v>
      </c>
    </row>
    <row r="31870" spans="1:19" ht="9.75" thickBot="1" x14ac:dyDescent="0.2">
      <c r="A31870" s="81" t="s">
        <v>5871</v>
      </c>
    </row>
    <row r="31871" spans="1:19" ht="11.25" thickBot="1" x14ac:dyDescent="0.2">
      <c r="A31871" s="106" t="s">
        <v>357</v>
      </c>
      <c r="B31871" s="106" t="s">
        <v>358</v>
      </c>
      <c r="C31871" s="146" t="s">
        <v>14494</v>
      </c>
      <c r="D31871" s="146" t="s">
        <v>14495</v>
      </c>
      <c r="E31871" s="146" t="s">
        <v>14496</v>
      </c>
      <c r="F31871" s="146" t="s">
        <v>0</v>
      </c>
      <c r="G31871" s="146" t="s">
        <v>1</v>
      </c>
      <c r="H31871" s="146" t="s">
        <v>2</v>
      </c>
      <c r="I31871" s="146" t="s">
        <v>14497</v>
      </c>
      <c r="J31871" s="146" t="s">
        <v>3</v>
      </c>
      <c r="K31871" s="146" t="s">
        <v>14498</v>
      </c>
      <c r="L31871" s="146" t="s">
        <v>7</v>
      </c>
      <c r="M31871" s="146" t="s">
        <v>14499</v>
      </c>
      <c r="N31871" s="146" t="s">
        <v>10</v>
      </c>
      <c r="O31871" s="146" t="s">
        <v>11</v>
      </c>
      <c r="P31871" s="146" t="s">
        <v>12</v>
      </c>
      <c r="Q31871" s="146" t="s">
        <v>13</v>
      </c>
      <c r="R31871" s="146" t="s">
        <v>14</v>
      </c>
      <c r="S31871" s="146" t="s">
        <v>15</v>
      </c>
    </row>
    <row r="31872" spans="1:19" ht="11.25" thickBot="1" x14ac:dyDescent="0.2">
      <c r="A31872" s="107">
        <v>1</v>
      </c>
      <c r="B31872" s="132">
        <v>0.73189814814814813</v>
      </c>
      <c r="C31872" s="141" t="s">
        <v>14500</v>
      </c>
      <c r="D31872" s="141" t="s">
        <v>14500</v>
      </c>
      <c r="E31872" s="108">
        <v>217.67599999999999</v>
      </c>
      <c r="F31872" s="108">
        <v>16467.499</v>
      </c>
      <c r="G31872" s="108">
        <v>68719.879000000001</v>
      </c>
      <c r="H31872" s="108">
        <v>425.62200000000001</v>
      </c>
      <c r="I31872" s="108">
        <v>-166.83799999999999</v>
      </c>
      <c r="J31872" s="108">
        <v>808.52700000000004</v>
      </c>
      <c r="K31872" s="108">
        <v>207.77600000000001</v>
      </c>
      <c r="L31872" s="133">
        <v>0.59552000000000005</v>
      </c>
      <c r="M31872" s="108">
        <v>70.494</v>
      </c>
      <c r="N31872" s="141" t="s">
        <v>14727</v>
      </c>
      <c r="O31872" s="108">
        <v>214.9</v>
      </c>
      <c r="P31872" s="108">
        <v>32550.155999999999</v>
      </c>
      <c r="Q31872" s="108">
        <v>101340.64</v>
      </c>
      <c r="R31872" s="108">
        <v>163.672</v>
      </c>
      <c r="S31872" s="108">
        <v>680.03399999999999</v>
      </c>
    </row>
    <row r="31873" spans="1:19" ht="11.25" thickBot="1" x14ac:dyDescent="0.2">
      <c r="A31873" s="112"/>
    </row>
    <row r="31874" spans="1:19" ht="11.25" thickBot="1" x14ac:dyDescent="0.2">
      <c r="A31874" s="135" t="s">
        <v>362</v>
      </c>
      <c r="B31874" s="112"/>
      <c r="C31874" s="141" t="s">
        <v>14501</v>
      </c>
      <c r="D31874" s="141" t="s">
        <v>14501</v>
      </c>
      <c r="E31874" s="136">
        <v>217.67599999999999</v>
      </c>
      <c r="F31874" s="136">
        <v>16467.499</v>
      </c>
      <c r="G31874" s="136">
        <v>68719.879000000001</v>
      </c>
      <c r="H31874" s="136">
        <v>425.62200000000001</v>
      </c>
      <c r="I31874" s="136">
        <v>-166.83799999999999</v>
      </c>
      <c r="J31874" s="136">
        <v>808.52700000000004</v>
      </c>
      <c r="K31874" s="136">
        <v>207.77600000000001</v>
      </c>
      <c r="L31874" s="137">
        <v>0.59552000000000005</v>
      </c>
      <c r="M31874" s="136">
        <v>70.494</v>
      </c>
      <c r="N31874" s="141" t="s">
        <v>14728</v>
      </c>
      <c r="O31874" s="136">
        <v>214.9</v>
      </c>
      <c r="P31874" s="136">
        <v>32550.155999999999</v>
      </c>
      <c r="Q31874" s="136">
        <v>101340.64</v>
      </c>
      <c r="R31874" s="136">
        <v>163.672</v>
      </c>
      <c r="S31874" s="136">
        <v>680.03399999999999</v>
      </c>
    </row>
    <row r="31875" spans="1:19" ht="11.25" thickBot="1" x14ac:dyDescent="0.2">
      <c r="A31875" s="112"/>
    </row>
    <row r="31876" spans="1:19" ht="11.25" thickBot="1" x14ac:dyDescent="0.2">
      <c r="A31876" s="138" t="s">
        <v>364</v>
      </c>
      <c r="B31876" s="112"/>
      <c r="C31876" s="141" t="s">
        <v>14501</v>
      </c>
      <c r="D31876" s="141" t="s">
        <v>14501</v>
      </c>
      <c r="E31876" s="136">
        <v>0</v>
      </c>
      <c r="F31876" s="136">
        <v>0</v>
      </c>
      <c r="G31876" s="136">
        <v>0</v>
      </c>
      <c r="H31876" s="136">
        <v>0</v>
      </c>
      <c r="I31876" s="136">
        <v>0</v>
      </c>
      <c r="J31876" s="136">
        <v>0</v>
      </c>
      <c r="K31876" s="136">
        <v>0</v>
      </c>
      <c r="L31876" s="140" t="s">
        <v>3713</v>
      </c>
      <c r="M31876" s="136">
        <v>0</v>
      </c>
      <c r="N31876" s="141" t="s">
        <v>14501</v>
      </c>
      <c r="O31876" s="136">
        <v>0</v>
      </c>
      <c r="P31876" s="136">
        <v>0</v>
      </c>
      <c r="Q31876" s="136">
        <v>0</v>
      </c>
      <c r="R31876" s="136">
        <v>0</v>
      </c>
      <c r="S31876" s="136">
        <v>0</v>
      </c>
    </row>
    <row r="31877" spans="1:19" ht="11.25" thickBot="1" x14ac:dyDescent="0.2">
      <c r="A31877" s="112"/>
    </row>
    <row r="31878" spans="1:19" ht="11.25" thickBot="1" x14ac:dyDescent="0.2">
      <c r="A31878" s="139" t="s">
        <v>366</v>
      </c>
      <c r="B31878" s="112"/>
      <c r="C31878" s="141" t="s">
        <v>14501</v>
      </c>
      <c r="D31878" s="141" t="s">
        <v>14501</v>
      </c>
      <c r="E31878" s="136">
        <v>0</v>
      </c>
      <c r="F31878" s="136">
        <v>0</v>
      </c>
      <c r="G31878" s="136">
        <v>0</v>
      </c>
      <c r="H31878" s="136">
        <v>0</v>
      </c>
      <c r="I31878" s="136">
        <v>0</v>
      </c>
      <c r="J31878" s="136">
        <v>0</v>
      </c>
      <c r="K31878" s="136">
        <v>0</v>
      </c>
      <c r="L31878" s="140">
        <v>0</v>
      </c>
      <c r="M31878" s="136">
        <v>0</v>
      </c>
      <c r="N31878" s="141" t="s">
        <v>14501</v>
      </c>
      <c r="O31878" s="136">
        <v>0</v>
      </c>
      <c r="P31878" s="136">
        <v>0</v>
      </c>
      <c r="Q31878" s="136">
        <v>0</v>
      </c>
      <c r="R31878" s="136">
        <v>0</v>
      </c>
      <c r="S31878" s="136">
        <v>0</v>
      </c>
    </row>
    <row r="31879" spans="1:19" ht="11.25" thickBot="1" x14ac:dyDescent="0.2">
      <c r="A31879" s="112"/>
    </row>
    <row r="31880" spans="1:19" ht="11.25" thickBot="1" x14ac:dyDescent="0.2">
      <c r="A31880" s="106" t="s">
        <v>357</v>
      </c>
      <c r="B31880" s="106" t="s">
        <v>358</v>
      </c>
      <c r="C31880" s="146" t="s">
        <v>16</v>
      </c>
      <c r="D31880" s="146" t="s">
        <v>14502</v>
      </c>
      <c r="E31880" s="146" t="s">
        <v>14503</v>
      </c>
      <c r="F31880" s="146" t="s">
        <v>20</v>
      </c>
      <c r="G31880" s="146" t="s">
        <v>21</v>
      </c>
      <c r="H31880" s="146" t="s">
        <v>22</v>
      </c>
      <c r="I31880" s="146" t="s">
        <v>23</v>
      </c>
      <c r="J31880" s="146" t="s">
        <v>24</v>
      </c>
      <c r="K31880" s="146" t="s">
        <v>26</v>
      </c>
      <c r="L31880" s="146" t="s">
        <v>14504</v>
      </c>
      <c r="M31880" s="146" t="s">
        <v>27</v>
      </c>
      <c r="N31880" s="146" t="s">
        <v>28</v>
      </c>
      <c r="O31880" s="146" t="s">
        <v>29</v>
      </c>
      <c r="P31880" s="146" t="s">
        <v>30</v>
      </c>
      <c r="Q31880" s="146" t="s">
        <v>14505</v>
      </c>
      <c r="R31880" s="146" t="s">
        <v>32</v>
      </c>
      <c r="S31880" s="146" t="s">
        <v>33</v>
      </c>
    </row>
    <row r="31881" spans="1:19" ht="11.25" thickBot="1" x14ac:dyDescent="0.2">
      <c r="A31881" s="107">
        <v>1</v>
      </c>
      <c r="B31881" s="132">
        <v>0.73189814814814813</v>
      </c>
      <c r="C31881" s="108">
        <v>9752.277</v>
      </c>
      <c r="D31881" s="108">
        <v>6307.4949999999999</v>
      </c>
      <c r="E31881" s="141" t="s">
        <v>14500</v>
      </c>
      <c r="F31881" s="133">
        <v>0.54059999999999997</v>
      </c>
      <c r="G31881" s="108">
        <v>256.435</v>
      </c>
      <c r="H31881" s="141" t="s">
        <v>14729</v>
      </c>
      <c r="I31881" s="108">
        <v>5984.2820000000002</v>
      </c>
      <c r="J31881" s="108">
        <v>101158.16</v>
      </c>
      <c r="K31881" s="133">
        <v>0.55142000000000002</v>
      </c>
      <c r="L31881" s="108">
        <v>373.02</v>
      </c>
      <c r="M31881" s="141" t="s">
        <v>14500</v>
      </c>
      <c r="N31881" s="108">
        <v>436.476</v>
      </c>
      <c r="O31881" s="141" t="s">
        <v>14500</v>
      </c>
      <c r="P31881" s="141" t="s">
        <v>14500</v>
      </c>
      <c r="Q31881" s="108">
        <v>-138.20500000000001</v>
      </c>
      <c r="R31881" s="141" t="s">
        <v>14686</v>
      </c>
      <c r="S31881" s="108">
        <v>176.45599999999999</v>
      </c>
    </row>
    <row r="31882" spans="1:19" ht="11.25" thickBot="1" x14ac:dyDescent="0.2">
      <c r="A31882" s="112"/>
    </row>
    <row r="31883" spans="1:19" ht="11.25" thickBot="1" x14ac:dyDescent="0.2">
      <c r="A31883" s="135" t="s">
        <v>362</v>
      </c>
      <c r="B31883" s="112"/>
      <c r="C31883" s="136">
        <v>9752.277</v>
      </c>
      <c r="D31883" s="136">
        <v>6307.4949999999999</v>
      </c>
      <c r="E31883" s="141" t="s">
        <v>14501</v>
      </c>
      <c r="F31883" s="137">
        <v>0.54059999999999997</v>
      </c>
      <c r="G31883" s="136">
        <v>256.435</v>
      </c>
      <c r="H31883" s="141" t="s">
        <v>14730</v>
      </c>
      <c r="I31883" s="136">
        <v>5984.2820000000002</v>
      </c>
      <c r="J31883" s="136">
        <v>101158.16</v>
      </c>
      <c r="K31883" s="137">
        <v>0.55142000000000002</v>
      </c>
      <c r="L31883" s="136">
        <v>373.02</v>
      </c>
      <c r="M31883" s="141" t="s">
        <v>14501</v>
      </c>
      <c r="N31883" s="136">
        <v>436.476</v>
      </c>
      <c r="O31883" s="141" t="s">
        <v>14501</v>
      </c>
      <c r="P31883" s="141" t="s">
        <v>14501</v>
      </c>
      <c r="Q31883" s="136">
        <v>-138.20500000000001</v>
      </c>
      <c r="R31883" s="141" t="s">
        <v>14688</v>
      </c>
      <c r="S31883" s="136">
        <v>176.45599999999999</v>
      </c>
    </row>
    <row r="31884" spans="1:19" ht="11.25" thickBot="1" x14ac:dyDescent="0.2">
      <c r="A31884" s="112"/>
    </row>
    <row r="31885" spans="1:19" ht="11.25" thickBot="1" x14ac:dyDescent="0.2">
      <c r="A31885" s="138" t="s">
        <v>364</v>
      </c>
      <c r="B31885" s="112"/>
      <c r="C31885" s="136">
        <v>0</v>
      </c>
      <c r="D31885" s="136">
        <v>0</v>
      </c>
      <c r="E31885" s="141" t="s">
        <v>14501</v>
      </c>
      <c r="F31885" s="140" t="s">
        <v>3713</v>
      </c>
      <c r="G31885" s="136">
        <v>0</v>
      </c>
      <c r="H31885" s="141" t="s">
        <v>14501</v>
      </c>
      <c r="I31885" s="136">
        <v>0</v>
      </c>
      <c r="J31885" s="136">
        <v>0</v>
      </c>
      <c r="K31885" s="140" t="s">
        <v>3713</v>
      </c>
      <c r="L31885" s="136">
        <v>0</v>
      </c>
      <c r="M31885" s="141" t="s">
        <v>14501</v>
      </c>
      <c r="N31885" s="136">
        <v>0</v>
      </c>
      <c r="O31885" s="141" t="s">
        <v>14501</v>
      </c>
      <c r="P31885" s="141" t="s">
        <v>14501</v>
      </c>
      <c r="Q31885" s="136">
        <v>0</v>
      </c>
      <c r="R31885" s="141" t="s">
        <v>14501</v>
      </c>
      <c r="S31885" s="136">
        <v>0</v>
      </c>
    </row>
    <row r="31886" spans="1:19" ht="11.25" thickBot="1" x14ac:dyDescent="0.2">
      <c r="A31886" s="112"/>
    </row>
    <row r="31887" spans="1:19" ht="11.25" thickBot="1" x14ac:dyDescent="0.2">
      <c r="A31887" s="139" t="s">
        <v>366</v>
      </c>
      <c r="B31887" s="112"/>
      <c r="C31887" s="136">
        <v>0</v>
      </c>
      <c r="D31887" s="136">
        <v>0</v>
      </c>
      <c r="E31887" s="141" t="s">
        <v>14501</v>
      </c>
      <c r="F31887" s="140">
        <v>0</v>
      </c>
      <c r="G31887" s="136">
        <v>0</v>
      </c>
      <c r="H31887" s="141" t="s">
        <v>14501</v>
      </c>
      <c r="I31887" s="136">
        <v>0</v>
      </c>
      <c r="J31887" s="136">
        <v>0</v>
      </c>
      <c r="K31887" s="140">
        <v>0</v>
      </c>
      <c r="L31887" s="136">
        <v>0</v>
      </c>
      <c r="M31887" s="141" t="s">
        <v>14501</v>
      </c>
      <c r="N31887" s="136">
        <v>0</v>
      </c>
      <c r="O31887" s="141" t="s">
        <v>14501</v>
      </c>
      <c r="P31887" s="141" t="s">
        <v>14501</v>
      </c>
      <c r="Q31887" s="136">
        <v>0</v>
      </c>
      <c r="R31887" s="141" t="s">
        <v>14501</v>
      </c>
      <c r="S31887" s="136">
        <v>0</v>
      </c>
    </row>
    <row r="31888" spans="1:19" ht="11.25" thickBot="1" x14ac:dyDescent="0.2">
      <c r="A31888" s="112"/>
    </row>
    <row r="31889" spans="1:19" ht="11.25" thickBot="1" x14ac:dyDescent="0.2">
      <c r="A31889" s="106" t="s">
        <v>357</v>
      </c>
      <c r="B31889" s="106" t="s">
        <v>358</v>
      </c>
      <c r="C31889" s="146" t="s">
        <v>35</v>
      </c>
      <c r="D31889" s="146" t="s">
        <v>36</v>
      </c>
      <c r="E31889" s="146" t="s">
        <v>14506</v>
      </c>
      <c r="F31889" s="146" t="s">
        <v>38</v>
      </c>
      <c r="G31889" s="146" t="s">
        <v>39</v>
      </c>
      <c r="H31889" s="146" t="s">
        <v>41</v>
      </c>
      <c r="I31889" s="146" t="s">
        <v>42</v>
      </c>
      <c r="J31889" s="146" t="s">
        <v>43</v>
      </c>
      <c r="K31889" s="146" t="s">
        <v>44</v>
      </c>
      <c r="L31889" s="146" t="s">
        <v>45</v>
      </c>
      <c r="M31889" s="146" t="s">
        <v>46</v>
      </c>
      <c r="N31889" s="146" t="s">
        <v>47</v>
      </c>
      <c r="O31889" s="146" t="s">
        <v>48</v>
      </c>
      <c r="P31889" s="146" t="s">
        <v>49</v>
      </c>
      <c r="Q31889" s="146" t="s">
        <v>50</v>
      </c>
      <c r="R31889" s="146" t="s">
        <v>51</v>
      </c>
      <c r="S31889" s="146" t="s">
        <v>52</v>
      </c>
    </row>
    <row r="31890" spans="1:19" ht="11.25" thickBot="1" x14ac:dyDescent="0.2">
      <c r="A31890" s="107">
        <v>1</v>
      </c>
      <c r="B31890" s="132">
        <v>0.73189814814814813</v>
      </c>
      <c r="C31890" s="133">
        <v>0.46024999999999999</v>
      </c>
      <c r="D31890" s="108">
        <v>260.22800000000001</v>
      </c>
      <c r="E31890" s="108">
        <v>73.302999999999997</v>
      </c>
      <c r="F31890" s="141" t="s">
        <v>14500</v>
      </c>
      <c r="G31890" s="108">
        <v>638.01599999999996</v>
      </c>
      <c r="H31890" s="108">
        <v>43914.296000000002</v>
      </c>
      <c r="I31890" s="108">
        <v>168.75200000000001</v>
      </c>
      <c r="J31890" s="108">
        <v>1168.788</v>
      </c>
      <c r="K31890" s="108">
        <v>190.57900000000001</v>
      </c>
      <c r="L31890" s="108">
        <v>91.320999999999998</v>
      </c>
      <c r="M31890" s="141" t="s">
        <v>14500</v>
      </c>
      <c r="N31890" s="108">
        <v>129.98099999999999</v>
      </c>
      <c r="O31890" s="108">
        <v>78.573999999999998</v>
      </c>
      <c r="P31890" s="108">
        <v>78.867000000000004</v>
      </c>
      <c r="Q31890" s="141" t="s">
        <v>14500</v>
      </c>
      <c r="R31890" s="108">
        <v>79.745000000000005</v>
      </c>
      <c r="S31890" s="108">
        <v>79.891999999999996</v>
      </c>
    </row>
    <row r="31891" spans="1:19" ht="11.25" thickBot="1" x14ac:dyDescent="0.2">
      <c r="A31891" s="112"/>
    </row>
    <row r="31892" spans="1:19" ht="11.25" thickBot="1" x14ac:dyDescent="0.2">
      <c r="A31892" s="135" t="s">
        <v>362</v>
      </c>
      <c r="B31892" s="112"/>
      <c r="C31892" s="137">
        <v>0.46024999999999999</v>
      </c>
      <c r="D31892" s="136">
        <v>260.22800000000001</v>
      </c>
      <c r="E31892" s="136">
        <v>73.302999999999997</v>
      </c>
      <c r="F31892" s="141" t="s">
        <v>14501</v>
      </c>
      <c r="G31892" s="136">
        <v>638.01599999999996</v>
      </c>
      <c r="H31892" s="136">
        <v>43914.296000000002</v>
      </c>
      <c r="I31892" s="136">
        <v>168.75200000000001</v>
      </c>
      <c r="J31892" s="136">
        <v>1168.788</v>
      </c>
      <c r="K31892" s="136">
        <v>190.57900000000001</v>
      </c>
      <c r="L31892" s="136">
        <v>91.320999999999998</v>
      </c>
      <c r="M31892" s="141" t="s">
        <v>14501</v>
      </c>
      <c r="N31892" s="136">
        <v>129.98099999999999</v>
      </c>
      <c r="O31892" s="136">
        <v>78.573999999999998</v>
      </c>
      <c r="P31892" s="136">
        <v>78.867000000000004</v>
      </c>
      <c r="Q31892" s="141" t="s">
        <v>14501</v>
      </c>
      <c r="R31892" s="136">
        <v>79.745000000000005</v>
      </c>
      <c r="S31892" s="136">
        <v>79.891999999999996</v>
      </c>
    </row>
    <row r="31893" spans="1:19" ht="11.25" thickBot="1" x14ac:dyDescent="0.2">
      <c r="A31893" s="112"/>
    </row>
    <row r="31894" spans="1:19" ht="11.25" thickBot="1" x14ac:dyDescent="0.2">
      <c r="A31894" s="138" t="s">
        <v>364</v>
      </c>
      <c r="B31894" s="112"/>
      <c r="C31894" s="140" t="s">
        <v>3713</v>
      </c>
      <c r="D31894" s="136">
        <v>0</v>
      </c>
      <c r="E31894" s="136">
        <v>0</v>
      </c>
      <c r="F31894" s="141" t="s">
        <v>14501</v>
      </c>
      <c r="G31894" s="136">
        <v>0</v>
      </c>
      <c r="H31894" s="136">
        <v>0</v>
      </c>
      <c r="I31894" s="136">
        <v>0</v>
      </c>
      <c r="J31894" s="136">
        <v>0</v>
      </c>
      <c r="K31894" s="136">
        <v>0</v>
      </c>
      <c r="L31894" s="136">
        <v>0</v>
      </c>
      <c r="M31894" s="141" t="s">
        <v>14501</v>
      </c>
      <c r="N31894" s="136">
        <v>0</v>
      </c>
      <c r="O31894" s="136">
        <v>0</v>
      </c>
      <c r="P31894" s="136">
        <v>0</v>
      </c>
      <c r="Q31894" s="141" t="s">
        <v>14501</v>
      </c>
      <c r="R31894" s="136">
        <v>0</v>
      </c>
      <c r="S31894" s="136">
        <v>0</v>
      </c>
    </row>
    <row r="31895" spans="1:19" ht="11.25" thickBot="1" x14ac:dyDescent="0.2">
      <c r="A31895" s="112"/>
    </row>
    <row r="31896" spans="1:19" ht="11.25" thickBot="1" x14ac:dyDescent="0.2">
      <c r="A31896" s="139" t="s">
        <v>366</v>
      </c>
      <c r="B31896" s="112"/>
      <c r="C31896" s="140">
        <v>0</v>
      </c>
      <c r="D31896" s="136">
        <v>0</v>
      </c>
      <c r="E31896" s="136">
        <v>0</v>
      </c>
      <c r="F31896" s="141" t="s">
        <v>14501</v>
      </c>
      <c r="G31896" s="136">
        <v>0</v>
      </c>
      <c r="H31896" s="136">
        <v>0</v>
      </c>
      <c r="I31896" s="136">
        <v>0</v>
      </c>
      <c r="J31896" s="136">
        <v>0</v>
      </c>
      <c r="K31896" s="136">
        <v>0</v>
      </c>
      <c r="L31896" s="136">
        <v>0</v>
      </c>
      <c r="M31896" s="141" t="s">
        <v>14501</v>
      </c>
      <c r="N31896" s="136">
        <v>0</v>
      </c>
      <c r="O31896" s="136">
        <v>0</v>
      </c>
      <c r="P31896" s="136">
        <v>0</v>
      </c>
      <c r="Q31896" s="141" t="s">
        <v>14501</v>
      </c>
      <c r="R31896" s="136">
        <v>0</v>
      </c>
      <c r="S31896" s="136">
        <v>0</v>
      </c>
    </row>
    <row r="31897" spans="1:19" ht="11.25" thickBot="1" x14ac:dyDescent="0.2">
      <c r="A31897" s="112"/>
    </row>
    <row r="31898" spans="1:19" ht="11.25" thickBot="1" x14ac:dyDescent="0.2">
      <c r="A31898" s="106" t="s">
        <v>357</v>
      </c>
      <c r="B31898" s="106" t="s">
        <v>358</v>
      </c>
      <c r="C31898" s="146" t="s">
        <v>53</v>
      </c>
      <c r="D31898" s="146" t="s">
        <v>54</v>
      </c>
      <c r="E31898" s="146" t="s">
        <v>55</v>
      </c>
      <c r="F31898" s="146" t="s">
        <v>56</v>
      </c>
      <c r="G31898" s="146" t="s">
        <v>14507</v>
      </c>
      <c r="H31898" s="146" t="s">
        <v>57</v>
      </c>
      <c r="I31898" s="146" t="s">
        <v>59</v>
      </c>
      <c r="J31898" s="146" t="s">
        <v>14508</v>
      </c>
      <c r="K31898" s="146" t="s">
        <v>60</v>
      </c>
      <c r="L31898" s="146" t="s">
        <v>61</v>
      </c>
      <c r="M31898" s="146" t="s">
        <v>62</v>
      </c>
      <c r="N31898" s="146" t="s">
        <v>14509</v>
      </c>
      <c r="O31898" s="146" t="s">
        <v>63</v>
      </c>
      <c r="P31898" s="146" t="s">
        <v>64</v>
      </c>
      <c r="Q31898" s="146" t="s">
        <v>66</v>
      </c>
      <c r="R31898" s="146" t="s">
        <v>14510</v>
      </c>
      <c r="S31898" s="146" t="s">
        <v>67</v>
      </c>
    </row>
    <row r="31899" spans="1:19" ht="11.25" thickBot="1" x14ac:dyDescent="0.2">
      <c r="A31899" s="107">
        <v>1</v>
      </c>
      <c r="B31899" s="132">
        <v>0.73189814814814813</v>
      </c>
      <c r="C31899" s="141" t="s">
        <v>14500</v>
      </c>
      <c r="D31899" s="108">
        <v>80.77</v>
      </c>
      <c r="E31899" s="141" t="s">
        <v>14500</v>
      </c>
      <c r="F31899" s="108">
        <v>81.649000000000001</v>
      </c>
      <c r="G31899" s="141" t="s">
        <v>14500</v>
      </c>
      <c r="H31899" s="108">
        <v>502.548</v>
      </c>
      <c r="I31899" s="108">
        <v>1244.5250000000001</v>
      </c>
      <c r="J31899" s="141" t="s">
        <v>14639</v>
      </c>
      <c r="K31899" s="141" t="s">
        <v>14500</v>
      </c>
      <c r="L31899" s="141" t="s">
        <v>14500</v>
      </c>
      <c r="M31899" s="108">
        <v>365.86799999999999</v>
      </c>
      <c r="N31899" s="108">
        <v>0.221</v>
      </c>
      <c r="O31899" s="108">
        <v>171.20500000000001</v>
      </c>
      <c r="P31899" s="108">
        <v>12004.554</v>
      </c>
      <c r="Q31899" s="133">
        <v>0.38674999999999998</v>
      </c>
      <c r="R31899" s="141" t="s">
        <v>14500</v>
      </c>
      <c r="S31899" s="108">
        <v>389.89800000000002</v>
      </c>
    </row>
    <row r="31900" spans="1:19" ht="11.25" thickBot="1" x14ac:dyDescent="0.2">
      <c r="A31900" s="112"/>
    </row>
    <row r="31901" spans="1:19" ht="11.25" thickBot="1" x14ac:dyDescent="0.2">
      <c r="A31901" s="135" t="s">
        <v>362</v>
      </c>
      <c r="B31901" s="112"/>
      <c r="C31901" s="141" t="s">
        <v>14501</v>
      </c>
      <c r="D31901" s="136">
        <v>80.77</v>
      </c>
      <c r="E31901" s="141" t="s">
        <v>14501</v>
      </c>
      <c r="F31901" s="136">
        <v>81.649000000000001</v>
      </c>
      <c r="G31901" s="141" t="s">
        <v>14501</v>
      </c>
      <c r="H31901" s="136">
        <v>502.548</v>
      </c>
      <c r="I31901" s="136">
        <v>1244.5250000000001</v>
      </c>
      <c r="J31901" s="141" t="s">
        <v>14641</v>
      </c>
      <c r="K31901" s="141" t="s">
        <v>14501</v>
      </c>
      <c r="L31901" s="141" t="s">
        <v>14501</v>
      </c>
      <c r="M31901" s="136">
        <v>365.86799999999999</v>
      </c>
      <c r="N31901" s="136">
        <v>0.221</v>
      </c>
      <c r="O31901" s="136">
        <v>171.20500000000001</v>
      </c>
      <c r="P31901" s="136">
        <v>12004.554</v>
      </c>
      <c r="Q31901" s="137">
        <v>0.38674999999999998</v>
      </c>
      <c r="R31901" s="141" t="s">
        <v>14501</v>
      </c>
      <c r="S31901" s="136">
        <v>389.89800000000002</v>
      </c>
    </row>
    <row r="31902" spans="1:19" ht="11.25" thickBot="1" x14ac:dyDescent="0.2">
      <c r="A31902" s="112"/>
    </row>
    <row r="31903" spans="1:19" ht="11.25" thickBot="1" x14ac:dyDescent="0.2">
      <c r="A31903" s="138" t="s">
        <v>364</v>
      </c>
      <c r="B31903" s="112"/>
      <c r="C31903" s="141" t="s">
        <v>14501</v>
      </c>
      <c r="D31903" s="136">
        <v>0</v>
      </c>
      <c r="E31903" s="141" t="s">
        <v>14501</v>
      </c>
      <c r="F31903" s="136">
        <v>0</v>
      </c>
      <c r="G31903" s="141" t="s">
        <v>14501</v>
      </c>
      <c r="H31903" s="136">
        <v>0</v>
      </c>
      <c r="I31903" s="136">
        <v>0</v>
      </c>
      <c r="J31903" s="141" t="s">
        <v>14501</v>
      </c>
      <c r="K31903" s="141" t="s">
        <v>14501</v>
      </c>
      <c r="L31903" s="141" t="s">
        <v>14501</v>
      </c>
      <c r="M31903" s="136">
        <v>0</v>
      </c>
      <c r="N31903" s="136">
        <v>0</v>
      </c>
      <c r="O31903" s="136">
        <v>0</v>
      </c>
      <c r="P31903" s="136">
        <v>0</v>
      </c>
      <c r="Q31903" s="140" t="s">
        <v>3713</v>
      </c>
      <c r="R31903" s="141" t="s">
        <v>14501</v>
      </c>
      <c r="S31903" s="136">
        <v>0</v>
      </c>
    </row>
    <row r="31904" spans="1:19" ht="11.25" thickBot="1" x14ac:dyDescent="0.2">
      <c r="A31904" s="112"/>
    </row>
    <row r="31905" spans="1:19" ht="11.25" thickBot="1" x14ac:dyDescent="0.2">
      <c r="A31905" s="139" t="s">
        <v>366</v>
      </c>
      <c r="B31905" s="112"/>
      <c r="C31905" s="141" t="s">
        <v>14501</v>
      </c>
      <c r="D31905" s="136">
        <v>0</v>
      </c>
      <c r="E31905" s="141" t="s">
        <v>14501</v>
      </c>
      <c r="F31905" s="136">
        <v>0</v>
      </c>
      <c r="G31905" s="141" t="s">
        <v>14501</v>
      </c>
      <c r="H31905" s="136">
        <v>0</v>
      </c>
      <c r="I31905" s="136">
        <v>0</v>
      </c>
      <c r="J31905" s="141" t="s">
        <v>14501</v>
      </c>
      <c r="K31905" s="141" t="s">
        <v>14501</v>
      </c>
      <c r="L31905" s="141" t="s">
        <v>14501</v>
      </c>
      <c r="M31905" s="136">
        <v>0</v>
      </c>
      <c r="N31905" s="136">
        <v>0</v>
      </c>
      <c r="O31905" s="136">
        <v>0</v>
      </c>
      <c r="P31905" s="136">
        <v>0</v>
      </c>
      <c r="Q31905" s="140">
        <v>0</v>
      </c>
      <c r="R31905" s="141" t="s">
        <v>14501</v>
      </c>
      <c r="S31905" s="136">
        <v>0</v>
      </c>
    </row>
    <row r="31906" spans="1:19" ht="11.25" thickBot="1" x14ac:dyDescent="0.2">
      <c r="A31906" s="112"/>
    </row>
    <row r="31907" spans="1:19" ht="11.25" thickBot="1" x14ac:dyDescent="0.2">
      <c r="A31907" s="106" t="s">
        <v>357</v>
      </c>
      <c r="B31907" s="106" t="s">
        <v>358</v>
      </c>
      <c r="C31907" s="146" t="s">
        <v>68</v>
      </c>
      <c r="D31907" s="146" t="s">
        <v>14511</v>
      </c>
    </row>
    <row r="31908" spans="1:19" ht="11.25" thickBot="1" x14ac:dyDescent="0.2">
      <c r="A31908" s="107">
        <v>1</v>
      </c>
      <c r="B31908" s="132">
        <v>0.73189814814814813</v>
      </c>
      <c r="C31908" s="108">
        <v>191.52799999999999</v>
      </c>
      <c r="D31908" s="141" t="s">
        <v>14500</v>
      </c>
    </row>
    <row r="31909" spans="1:19" ht="11.25" thickBot="1" x14ac:dyDescent="0.2">
      <c r="A31909" s="112"/>
    </row>
    <row r="31910" spans="1:19" ht="11.25" thickBot="1" x14ac:dyDescent="0.2">
      <c r="A31910" s="135" t="s">
        <v>362</v>
      </c>
      <c r="B31910" s="112"/>
      <c r="C31910" s="136">
        <v>191.52799999999999</v>
      </c>
      <c r="D31910" s="141" t="s">
        <v>14501</v>
      </c>
    </row>
    <row r="31911" spans="1:19" ht="11.25" thickBot="1" x14ac:dyDescent="0.2">
      <c r="A31911" s="112"/>
    </row>
    <row r="31912" spans="1:19" ht="11.25" thickBot="1" x14ac:dyDescent="0.2">
      <c r="A31912" s="138" t="s">
        <v>364</v>
      </c>
      <c r="B31912" s="112"/>
      <c r="C31912" s="136">
        <v>0</v>
      </c>
      <c r="D31912" s="141" t="s">
        <v>14501</v>
      </c>
    </row>
    <row r="31913" spans="1:19" ht="11.25" thickBot="1" x14ac:dyDescent="0.2">
      <c r="A31913" s="112"/>
    </row>
    <row r="31914" spans="1:19" ht="11.25" thickBot="1" x14ac:dyDescent="0.2">
      <c r="A31914" s="139" t="s">
        <v>366</v>
      </c>
      <c r="B31914" s="112"/>
      <c r="C31914" s="136">
        <v>0</v>
      </c>
      <c r="D31914" s="141" t="s">
        <v>14501</v>
      </c>
    </row>
    <row r="31915" spans="1:19" ht="10.5" x14ac:dyDescent="0.15">
      <c r="A31915" s="112"/>
    </row>
    <row r="31916" spans="1:19" x14ac:dyDescent="0.15">
      <c r="A31916" s="129"/>
      <c r="B31916" s="86" t="s">
        <v>4165</v>
      </c>
    </row>
    <row r="31917" spans="1:19" ht="9.75" thickBot="1" x14ac:dyDescent="0.2">
      <c r="A31917" s="81" t="s">
        <v>5871</v>
      </c>
    </row>
    <row r="31918" spans="1:19" ht="11.25" thickBot="1" x14ac:dyDescent="0.2">
      <c r="A31918" s="106" t="s">
        <v>357</v>
      </c>
      <c r="B31918" s="106" t="s">
        <v>358</v>
      </c>
      <c r="C31918" s="146" t="s">
        <v>14494</v>
      </c>
      <c r="D31918" s="146" t="s">
        <v>14495</v>
      </c>
      <c r="E31918" s="146" t="s">
        <v>14496</v>
      </c>
      <c r="F31918" s="146" t="s">
        <v>0</v>
      </c>
      <c r="G31918" s="146" t="s">
        <v>1</v>
      </c>
      <c r="H31918" s="146" t="s">
        <v>2</v>
      </c>
      <c r="I31918" s="146" t="s">
        <v>14497</v>
      </c>
      <c r="J31918" s="146" t="s">
        <v>3</v>
      </c>
      <c r="K31918" s="146" t="s">
        <v>14498</v>
      </c>
      <c r="L31918" s="146" t="s">
        <v>7</v>
      </c>
      <c r="M31918" s="146" t="s">
        <v>14499</v>
      </c>
      <c r="N31918" s="146" t="s">
        <v>10</v>
      </c>
      <c r="O31918" s="146" t="s">
        <v>11</v>
      </c>
      <c r="P31918" s="146" t="s">
        <v>12</v>
      </c>
      <c r="Q31918" s="146" t="s">
        <v>13</v>
      </c>
      <c r="R31918" s="146" t="s">
        <v>14</v>
      </c>
      <c r="S31918" s="146" t="s">
        <v>15</v>
      </c>
    </row>
    <row r="31919" spans="1:19" ht="11.25" thickBot="1" x14ac:dyDescent="0.2">
      <c r="A31919" s="107">
        <v>1</v>
      </c>
      <c r="B31919" s="132">
        <v>0.73703703703703705</v>
      </c>
      <c r="C31919" s="141" t="s">
        <v>14500</v>
      </c>
      <c r="D31919" s="141" t="s">
        <v>14500</v>
      </c>
      <c r="E31919" s="108">
        <v>251.87700000000001</v>
      </c>
      <c r="F31919" s="108">
        <v>23136.192999999999</v>
      </c>
      <c r="G31919" s="108">
        <v>68861.797999999995</v>
      </c>
      <c r="H31919" s="108">
        <v>668.16</v>
      </c>
      <c r="I31919" s="108">
        <v>4.806</v>
      </c>
      <c r="J31919" s="108">
        <v>705.25699999999995</v>
      </c>
      <c r="K31919" s="108">
        <v>61.591999999999999</v>
      </c>
      <c r="L31919" s="133">
        <v>0.66171000000000002</v>
      </c>
      <c r="M31919" s="108">
        <v>102.941</v>
      </c>
      <c r="N31919" s="108">
        <v>50.164999999999999</v>
      </c>
      <c r="O31919" s="108">
        <v>466.16699999999997</v>
      </c>
      <c r="P31919" s="108">
        <v>34995.038</v>
      </c>
      <c r="Q31919" s="108">
        <v>151920.85999999999</v>
      </c>
      <c r="R31919" s="108">
        <v>354.72199999999998</v>
      </c>
      <c r="S31919" s="108">
        <v>1035.162</v>
      </c>
    </row>
    <row r="31920" spans="1:19" ht="11.25" thickBot="1" x14ac:dyDescent="0.2">
      <c r="A31920" s="112"/>
    </row>
    <row r="31921" spans="1:19" ht="11.25" thickBot="1" x14ac:dyDescent="0.2">
      <c r="A31921" s="135" t="s">
        <v>362</v>
      </c>
      <c r="B31921" s="112"/>
      <c r="C31921" s="141" t="s">
        <v>14501</v>
      </c>
      <c r="D31921" s="141" t="s">
        <v>14501</v>
      </c>
      <c r="E31921" s="136">
        <v>251.87700000000001</v>
      </c>
      <c r="F31921" s="136">
        <v>23136.192999999999</v>
      </c>
      <c r="G31921" s="136">
        <v>68861.797999999995</v>
      </c>
      <c r="H31921" s="136">
        <v>668.16</v>
      </c>
      <c r="I31921" s="136">
        <v>4.806</v>
      </c>
      <c r="J31921" s="136">
        <v>705.25699999999995</v>
      </c>
      <c r="K31921" s="136">
        <v>61.591999999999999</v>
      </c>
      <c r="L31921" s="137">
        <v>0.66171000000000002</v>
      </c>
      <c r="M31921" s="136">
        <v>102.941</v>
      </c>
      <c r="N31921" s="136">
        <v>50.164999999999999</v>
      </c>
      <c r="O31921" s="136">
        <v>466.16699999999997</v>
      </c>
      <c r="P31921" s="136">
        <v>34995.038</v>
      </c>
      <c r="Q31921" s="136">
        <v>151920.85999999999</v>
      </c>
      <c r="R31921" s="136">
        <v>354.72199999999998</v>
      </c>
      <c r="S31921" s="136">
        <v>1035.162</v>
      </c>
    </row>
    <row r="31922" spans="1:19" ht="11.25" thickBot="1" x14ac:dyDescent="0.2">
      <c r="A31922" s="112"/>
    </row>
    <row r="31923" spans="1:19" ht="11.25" thickBot="1" x14ac:dyDescent="0.2">
      <c r="A31923" s="138" t="s">
        <v>364</v>
      </c>
      <c r="B31923" s="112"/>
      <c r="C31923" s="141" t="s">
        <v>14501</v>
      </c>
      <c r="D31923" s="141" t="s">
        <v>14501</v>
      </c>
      <c r="E31923" s="136">
        <v>0</v>
      </c>
      <c r="F31923" s="136">
        <v>0</v>
      </c>
      <c r="G31923" s="136">
        <v>0</v>
      </c>
      <c r="H31923" s="136">
        <v>0</v>
      </c>
      <c r="I31923" s="136">
        <v>0</v>
      </c>
      <c r="J31923" s="136">
        <v>0</v>
      </c>
      <c r="K31923" s="136">
        <v>0</v>
      </c>
      <c r="L31923" s="140" t="s">
        <v>3713</v>
      </c>
      <c r="M31923" s="136">
        <v>0</v>
      </c>
      <c r="N31923" s="136">
        <v>0</v>
      </c>
      <c r="O31923" s="136">
        <v>0</v>
      </c>
      <c r="P31923" s="136">
        <v>0</v>
      </c>
      <c r="Q31923" s="136">
        <v>0</v>
      </c>
      <c r="R31923" s="136">
        <v>0</v>
      </c>
      <c r="S31923" s="136">
        <v>0</v>
      </c>
    </row>
    <row r="31924" spans="1:19" ht="11.25" thickBot="1" x14ac:dyDescent="0.2">
      <c r="A31924" s="112"/>
    </row>
    <row r="31925" spans="1:19" ht="11.25" thickBot="1" x14ac:dyDescent="0.2">
      <c r="A31925" s="139" t="s">
        <v>366</v>
      </c>
      <c r="B31925" s="112"/>
      <c r="C31925" s="141" t="s">
        <v>14501</v>
      </c>
      <c r="D31925" s="141" t="s">
        <v>14501</v>
      </c>
      <c r="E31925" s="136">
        <v>0</v>
      </c>
      <c r="F31925" s="136">
        <v>0</v>
      </c>
      <c r="G31925" s="136">
        <v>0</v>
      </c>
      <c r="H31925" s="136">
        <v>0</v>
      </c>
      <c r="I31925" s="136">
        <v>0</v>
      </c>
      <c r="J31925" s="136">
        <v>0</v>
      </c>
      <c r="K31925" s="136">
        <v>0</v>
      </c>
      <c r="L31925" s="140">
        <v>0</v>
      </c>
      <c r="M31925" s="136">
        <v>0</v>
      </c>
      <c r="N31925" s="136">
        <v>0</v>
      </c>
      <c r="O31925" s="136">
        <v>0</v>
      </c>
      <c r="P31925" s="136">
        <v>0</v>
      </c>
      <c r="Q31925" s="136">
        <v>0</v>
      </c>
      <c r="R31925" s="136">
        <v>0</v>
      </c>
      <c r="S31925" s="136">
        <v>0</v>
      </c>
    </row>
    <row r="31926" spans="1:19" ht="11.25" thickBot="1" x14ac:dyDescent="0.2">
      <c r="A31926" s="112"/>
    </row>
    <row r="31927" spans="1:19" ht="11.25" thickBot="1" x14ac:dyDescent="0.2">
      <c r="A31927" s="106" t="s">
        <v>357</v>
      </c>
      <c r="B31927" s="106" t="s">
        <v>358</v>
      </c>
      <c r="C31927" s="146" t="s">
        <v>16</v>
      </c>
      <c r="D31927" s="146" t="s">
        <v>14502</v>
      </c>
      <c r="E31927" s="146" t="s">
        <v>14503</v>
      </c>
      <c r="F31927" s="146" t="s">
        <v>20</v>
      </c>
      <c r="G31927" s="146" t="s">
        <v>21</v>
      </c>
      <c r="H31927" s="146" t="s">
        <v>22</v>
      </c>
      <c r="I31927" s="146" t="s">
        <v>23</v>
      </c>
      <c r="J31927" s="146" t="s">
        <v>24</v>
      </c>
      <c r="K31927" s="146" t="s">
        <v>26</v>
      </c>
      <c r="L31927" s="146" t="s">
        <v>14504</v>
      </c>
      <c r="M31927" s="146" t="s">
        <v>27</v>
      </c>
      <c r="N31927" s="146" t="s">
        <v>28</v>
      </c>
      <c r="O31927" s="146" t="s">
        <v>29</v>
      </c>
      <c r="P31927" s="146" t="s">
        <v>30</v>
      </c>
      <c r="Q31927" s="146" t="s">
        <v>14505</v>
      </c>
      <c r="R31927" s="146" t="s">
        <v>32</v>
      </c>
      <c r="S31927" s="146" t="s">
        <v>33</v>
      </c>
    </row>
    <row r="31928" spans="1:19" ht="11.25" thickBot="1" x14ac:dyDescent="0.2">
      <c r="A31928" s="107">
        <v>1</v>
      </c>
      <c r="B31928" s="132">
        <v>0.73703703703703705</v>
      </c>
      <c r="C31928" s="108">
        <v>13036.781999999999</v>
      </c>
      <c r="D31928" s="108">
        <v>3589.75</v>
      </c>
      <c r="E31928" s="141" t="s">
        <v>14500</v>
      </c>
      <c r="F31928" s="133">
        <v>0.51149999999999995</v>
      </c>
      <c r="G31928" s="108">
        <v>419.12799999999999</v>
      </c>
      <c r="H31928" s="141" t="s">
        <v>14634</v>
      </c>
      <c r="I31928" s="108">
        <v>4213.924</v>
      </c>
      <c r="J31928" s="108">
        <v>139193.88</v>
      </c>
      <c r="K31928" s="133">
        <v>0.55737999999999999</v>
      </c>
      <c r="L31928" s="108">
        <v>225.001</v>
      </c>
      <c r="M31928" s="108">
        <v>61.84</v>
      </c>
      <c r="N31928" s="108">
        <v>565.73</v>
      </c>
      <c r="O31928" s="141" t="s">
        <v>14500</v>
      </c>
      <c r="P31928" s="141" t="s">
        <v>14500</v>
      </c>
      <c r="Q31928" s="108">
        <v>-412.04700000000003</v>
      </c>
      <c r="R31928" s="108">
        <v>71.057000000000002</v>
      </c>
      <c r="S31928" s="108">
        <v>213.01599999999999</v>
      </c>
    </row>
    <row r="31929" spans="1:19" ht="11.25" thickBot="1" x14ac:dyDescent="0.2">
      <c r="A31929" s="112"/>
    </row>
    <row r="31930" spans="1:19" ht="11.25" thickBot="1" x14ac:dyDescent="0.2">
      <c r="A31930" s="135" t="s">
        <v>362</v>
      </c>
      <c r="B31930" s="112"/>
      <c r="C31930" s="136">
        <v>13036.781999999999</v>
      </c>
      <c r="D31930" s="136">
        <v>3589.75</v>
      </c>
      <c r="E31930" s="141" t="s">
        <v>14501</v>
      </c>
      <c r="F31930" s="137">
        <v>0.51149999999999995</v>
      </c>
      <c r="G31930" s="136">
        <v>419.12799999999999</v>
      </c>
      <c r="H31930" s="141" t="s">
        <v>14636</v>
      </c>
      <c r="I31930" s="136">
        <v>4213.924</v>
      </c>
      <c r="J31930" s="136">
        <v>139193.88</v>
      </c>
      <c r="K31930" s="137">
        <v>0.55737999999999999</v>
      </c>
      <c r="L31930" s="136">
        <v>225.001</v>
      </c>
      <c r="M31930" s="136">
        <v>61.84</v>
      </c>
      <c r="N31930" s="136">
        <v>565.73</v>
      </c>
      <c r="O31930" s="141" t="s">
        <v>14501</v>
      </c>
      <c r="P31930" s="141" t="s">
        <v>14501</v>
      </c>
      <c r="Q31930" s="136">
        <v>-412.04700000000003</v>
      </c>
      <c r="R31930" s="136">
        <v>71.057000000000002</v>
      </c>
      <c r="S31930" s="136">
        <v>213.01599999999999</v>
      </c>
    </row>
    <row r="31931" spans="1:19" ht="11.25" thickBot="1" x14ac:dyDescent="0.2">
      <c r="A31931" s="112"/>
    </row>
    <row r="31932" spans="1:19" ht="11.25" thickBot="1" x14ac:dyDescent="0.2">
      <c r="A31932" s="138" t="s">
        <v>364</v>
      </c>
      <c r="B31932" s="112"/>
      <c r="C31932" s="136">
        <v>0</v>
      </c>
      <c r="D31932" s="136">
        <v>0</v>
      </c>
      <c r="E31932" s="141" t="s">
        <v>14501</v>
      </c>
      <c r="F31932" s="140" t="s">
        <v>3713</v>
      </c>
      <c r="G31932" s="136">
        <v>0</v>
      </c>
      <c r="H31932" s="141" t="s">
        <v>14501</v>
      </c>
      <c r="I31932" s="136">
        <v>0</v>
      </c>
      <c r="J31932" s="136">
        <v>0</v>
      </c>
      <c r="K31932" s="140" t="s">
        <v>3713</v>
      </c>
      <c r="L31932" s="136">
        <v>0</v>
      </c>
      <c r="M31932" s="136">
        <v>0</v>
      </c>
      <c r="N31932" s="136">
        <v>0</v>
      </c>
      <c r="O31932" s="141" t="s">
        <v>14501</v>
      </c>
      <c r="P31932" s="141" t="s">
        <v>14501</v>
      </c>
      <c r="Q31932" s="136">
        <v>0</v>
      </c>
      <c r="R31932" s="136">
        <v>0</v>
      </c>
      <c r="S31932" s="136">
        <v>0</v>
      </c>
    </row>
    <row r="31933" spans="1:19" ht="11.25" thickBot="1" x14ac:dyDescent="0.2">
      <c r="A31933" s="112"/>
    </row>
    <row r="31934" spans="1:19" ht="11.25" thickBot="1" x14ac:dyDescent="0.2">
      <c r="A31934" s="139" t="s">
        <v>366</v>
      </c>
      <c r="B31934" s="112"/>
      <c r="C31934" s="136">
        <v>0</v>
      </c>
      <c r="D31934" s="136">
        <v>0</v>
      </c>
      <c r="E31934" s="141" t="s">
        <v>14501</v>
      </c>
      <c r="F31934" s="140">
        <v>0</v>
      </c>
      <c r="G31934" s="136">
        <v>0</v>
      </c>
      <c r="H31934" s="141" t="s">
        <v>14501</v>
      </c>
      <c r="I31934" s="136">
        <v>0</v>
      </c>
      <c r="J31934" s="136">
        <v>0</v>
      </c>
      <c r="K31934" s="140">
        <v>0</v>
      </c>
      <c r="L31934" s="136">
        <v>0</v>
      </c>
      <c r="M31934" s="136">
        <v>0</v>
      </c>
      <c r="N31934" s="136">
        <v>0</v>
      </c>
      <c r="O31934" s="141" t="s">
        <v>14501</v>
      </c>
      <c r="P31934" s="141" t="s">
        <v>14501</v>
      </c>
      <c r="Q31934" s="136">
        <v>0</v>
      </c>
      <c r="R31934" s="136">
        <v>0</v>
      </c>
      <c r="S31934" s="136">
        <v>0</v>
      </c>
    </row>
    <row r="31935" spans="1:19" ht="11.25" thickBot="1" x14ac:dyDescent="0.2">
      <c r="A31935" s="112"/>
    </row>
    <row r="31936" spans="1:19" ht="11.25" thickBot="1" x14ac:dyDescent="0.2">
      <c r="A31936" s="106" t="s">
        <v>357</v>
      </c>
      <c r="B31936" s="106" t="s">
        <v>358</v>
      </c>
      <c r="C31936" s="146" t="s">
        <v>35</v>
      </c>
      <c r="D31936" s="146" t="s">
        <v>36</v>
      </c>
      <c r="E31936" s="146" t="s">
        <v>14506</v>
      </c>
      <c r="F31936" s="146" t="s">
        <v>38</v>
      </c>
      <c r="G31936" s="146" t="s">
        <v>39</v>
      </c>
      <c r="H31936" s="146" t="s">
        <v>41</v>
      </c>
      <c r="I31936" s="146" t="s">
        <v>42</v>
      </c>
      <c r="J31936" s="146" t="s">
        <v>43</v>
      </c>
      <c r="K31936" s="146" t="s">
        <v>44</v>
      </c>
      <c r="L31936" s="146" t="s">
        <v>45</v>
      </c>
      <c r="M31936" s="146" t="s">
        <v>46</v>
      </c>
      <c r="N31936" s="146" t="s">
        <v>47</v>
      </c>
      <c r="O31936" s="146" t="s">
        <v>48</v>
      </c>
      <c r="P31936" s="146" t="s">
        <v>49</v>
      </c>
      <c r="Q31936" s="146" t="s">
        <v>50</v>
      </c>
      <c r="R31936" s="146" t="s">
        <v>51</v>
      </c>
      <c r="S31936" s="146" t="s">
        <v>52</v>
      </c>
    </row>
    <row r="31937" spans="1:19" ht="11.25" thickBot="1" x14ac:dyDescent="0.2">
      <c r="A31937" s="107">
        <v>1</v>
      </c>
      <c r="B31937" s="132">
        <v>0.73703703703703705</v>
      </c>
      <c r="C31937" s="133">
        <v>0.45635999999999999</v>
      </c>
      <c r="D31937" s="108">
        <v>293.97199999999998</v>
      </c>
      <c r="E31937" s="108">
        <v>73.944000000000003</v>
      </c>
      <c r="F31937" s="141" t="s">
        <v>14500</v>
      </c>
      <c r="G31937" s="108">
        <v>189.37200000000001</v>
      </c>
      <c r="H31937" s="108">
        <v>75955.282999999996</v>
      </c>
      <c r="I31937" s="108">
        <v>489.72</v>
      </c>
      <c r="J31937" s="108">
        <v>1651.3030000000001</v>
      </c>
      <c r="K31937" s="108">
        <v>427.51400000000001</v>
      </c>
      <c r="L31937" s="108">
        <v>92.966999999999999</v>
      </c>
      <c r="M31937" s="108">
        <v>155.71</v>
      </c>
      <c r="N31937" s="108">
        <v>168.76499999999999</v>
      </c>
      <c r="O31937" s="108">
        <v>264.529</v>
      </c>
      <c r="P31937" s="141" t="s">
        <v>14500</v>
      </c>
      <c r="Q31937" s="108">
        <v>80.260999999999996</v>
      </c>
      <c r="R31937" s="141" t="s">
        <v>14500</v>
      </c>
      <c r="S31937" s="108">
        <v>80.712000000000003</v>
      </c>
    </row>
    <row r="31938" spans="1:19" ht="11.25" thickBot="1" x14ac:dyDescent="0.2">
      <c r="A31938" s="112"/>
    </row>
    <row r="31939" spans="1:19" ht="11.25" thickBot="1" x14ac:dyDescent="0.2">
      <c r="A31939" s="135" t="s">
        <v>362</v>
      </c>
      <c r="B31939" s="112"/>
      <c r="C31939" s="137">
        <v>0.45635999999999999</v>
      </c>
      <c r="D31939" s="136">
        <v>293.97199999999998</v>
      </c>
      <c r="E31939" s="136">
        <v>73.944000000000003</v>
      </c>
      <c r="F31939" s="141" t="s">
        <v>14501</v>
      </c>
      <c r="G31939" s="136">
        <v>189.37200000000001</v>
      </c>
      <c r="H31939" s="136">
        <v>75955.282999999996</v>
      </c>
      <c r="I31939" s="136">
        <v>489.72</v>
      </c>
      <c r="J31939" s="136">
        <v>1651.3030000000001</v>
      </c>
      <c r="K31939" s="136">
        <v>427.51400000000001</v>
      </c>
      <c r="L31939" s="136">
        <v>92.966999999999999</v>
      </c>
      <c r="M31939" s="136">
        <v>155.71</v>
      </c>
      <c r="N31939" s="136">
        <v>168.76499999999999</v>
      </c>
      <c r="O31939" s="136">
        <v>264.529</v>
      </c>
      <c r="P31939" s="141" t="s">
        <v>14501</v>
      </c>
      <c r="Q31939" s="136">
        <v>80.260999999999996</v>
      </c>
      <c r="R31939" s="141" t="s">
        <v>14501</v>
      </c>
      <c r="S31939" s="136">
        <v>80.712000000000003</v>
      </c>
    </row>
    <row r="31940" spans="1:19" ht="11.25" thickBot="1" x14ac:dyDescent="0.2">
      <c r="A31940" s="112"/>
    </row>
    <row r="31941" spans="1:19" ht="11.25" thickBot="1" x14ac:dyDescent="0.2">
      <c r="A31941" s="138" t="s">
        <v>364</v>
      </c>
      <c r="B31941" s="112"/>
      <c r="C31941" s="140" t="s">
        <v>3713</v>
      </c>
      <c r="D31941" s="136">
        <v>0</v>
      </c>
      <c r="E31941" s="136">
        <v>0</v>
      </c>
      <c r="F31941" s="141" t="s">
        <v>14501</v>
      </c>
      <c r="G31941" s="136">
        <v>0</v>
      </c>
      <c r="H31941" s="136">
        <v>0</v>
      </c>
      <c r="I31941" s="136">
        <v>0</v>
      </c>
      <c r="J31941" s="136">
        <v>0</v>
      </c>
      <c r="K31941" s="136">
        <v>0</v>
      </c>
      <c r="L31941" s="136">
        <v>0</v>
      </c>
      <c r="M31941" s="136">
        <v>0</v>
      </c>
      <c r="N31941" s="136">
        <v>0</v>
      </c>
      <c r="O31941" s="136">
        <v>0</v>
      </c>
      <c r="P31941" s="141" t="s">
        <v>14501</v>
      </c>
      <c r="Q31941" s="136">
        <v>0</v>
      </c>
      <c r="R31941" s="141" t="s">
        <v>14501</v>
      </c>
      <c r="S31941" s="136">
        <v>0</v>
      </c>
    </row>
    <row r="31942" spans="1:19" ht="11.25" thickBot="1" x14ac:dyDescent="0.2">
      <c r="A31942" s="112"/>
    </row>
    <row r="31943" spans="1:19" ht="11.25" thickBot="1" x14ac:dyDescent="0.2">
      <c r="A31943" s="139" t="s">
        <v>366</v>
      </c>
      <c r="B31943" s="112"/>
      <c r="C31943" s="140">
        <v>0</v>
      </c>
      <c r="D31943" s="136">
        <v>0</v>
      </c>
      <c r="E31943" s="136">
        <v>0</v>
      </c>
      <c r="F31943" s="141" t="s">
        <v>14501</v>
      </c>
      <c r="G31943" s="136">
        <v>0</v>
      </c>
      <c r="H31943" s="136">
        <v>0</v>
      </c>
      <c r="I31943" s="136">
        <v>0</v>
      </c>
      <c r="J31943" s="136">
        <v>0</v>
      </c>
      <c r="K31943" s="136">
        <v>0</v>
      </c>
      <c r="L31943" s="136">
        <v>0</v>
      </c>
      <c r="M31943" s="136">
        <v>0</v>
      </c>
      <c r="N31943" s="136">
        <v>0</v>
      </c>
      <c r="O31943" s="136">
        <v>0</v>
      </c>
      <c r="P31943" s="141" t="s">
        <v>14501</v>
      </c>
      <c r="Q31943" s="136">
        <v>0</v>
      </c>
      <c r="R31943" s="141" t="s">
        <v>14501</v>
      </c>
      <c r="S31943" s="136">
        <v>0</v>
      </c>
    </row>
    <row r="31944" spans="1:19" ht="11.25" thickBot="1" x14ac:dyDescent="0.2">
      <c r="A31944" s="112"/>
    </row>
    <row r="31945" spans="1:19" ht="11.25" thickBot="1" x14ac:dyDescent="0.2">
      <c r="A31945" s="106" t="s">
        <v>357</v>
      </c>
      <c r="B31945" s="106" t="s">
        <v>358</v>
      </c>
      <c r="C31945" s="146" t="s">
        <v>53</v>
      </c>
      <c r="D31945" s="146" t="s">
        <v>54</v>
      </c>
      <c r="E31945" s="146" t="s">
        <v>55</v>
      </c>
      <c r="F31945" s="146" t="s">
        <v>56</v>
      </c>
      <c r="G31945" s="146" t="s">
        <v>14507</v>
      </c>
      <c r="H31945" s="146" t="s">
        <v>57</v>
      </c>
      <c r="I31945" s="146" t="s">
        <v>59</v>
      </c>
      <c r="J31945" s="146" t="s">
        <v>14508</v>
      </c>
      <c r="K31945" s="146" t="s">
        <v>60</v>
      </c>
      <c r="L31945" s="146" t="s">
        <v>61</v>
      </c>
      <c r="M31945" s="146" t="s">
        <v>62</v>
      </c>
      <c r="N31945" s="146" t="s">
        <v>14509</v>
      </c>
      <c r="O31945" s="146" t="s">
        <v>63</v>
      </c>
      <c r="P31945" s="146" t="s">
        <v>64</v>
      </c>
      <c r="Q31945" s="146" t="s">
        <v>66</v>
      </c>
      <c r="R31945" s="146" t="s">
        <v>14510</v>
      </c>
      <c r="S31945" s="146" t="s">
        <v>67</v>
      </c>
    </row>
    <row r="31946" spans="1:19" ht="11.25" thickBot="1" x14ac:dyDescent="0.2">
      <c r="A31946" s="107">
        <v>1</v>
      </c>
      <c r="B31946" s="132">
        <v>0.73703703703703705</v>
      </c>
      <c r="C31946" s="141" t="s">
        <v>14500</v>
      </c>
      <c r="D31946" s="141" t="s">
        <v>14500</v>
      </c>
      <c r="E31946" s="141" t="s">
        <v>14500</v>
      </c>
      <c r="F31946" s="108">
        <v>82.516999999999996</v>
      </c>
      <c r="G31946" s="108">
        <v>82.968000000000004</v>
      </c>
      <c r="H31946" s="108">
        <v>692.66099999999994</v>
      </c>
      <c r="I31946" s="108">
        <v>4193.8310000000001</v>
      </c>
      <c r="J31946" s="141" t="s">
        <v>14639</v>
      </c>
      <c r="K31946" s="141" t="s">
        <v>14500</v>
      </c>
      <c r="L31946" s="141" t="s">
        <v>14500</v>
      </c>
      <c r="M31946" s="108">
        <v>398.41699999999997</v>
      </c>
      <c r="N31946" s="108">
        <v>106.45099999999999</v>
      </c>
      <c r="O31946" s="141" t="s">
        <v>14500</v>
      </c>
      <c r="P31946" s="108">
        <v>10919.407999999999</v>
      </c>
      <c r="Q31946" s="133">
        <v>0.38235000000000002</v>
      </c>
      <c r="R31946" s="141" t="s">
        <v>14500</v>
      </c>
      <c r="S31946" s="108">
        <v>799.15599999999995</v>
      </c>
    </row>
    <row r="31947" spans="1:19" ht="11.25" thickBot="1" x14ac:dyDescent="0.2">
      <c r="A31947" s="112"/>
    </row>
    <row r="31948" spans="1:19" ht="11.25" thickBot="1" x14ac:dyDescent="0.2">
      <c r="A31948" s="135" t="s">
        <v>362</v>
      </c>
      <c r="B31948" s="112"/>
      <c r="C31948" s="141" t="s">
        <v>14501</v>
      </c>
      <c r="D31948" s="141" t="s">
        <v>14501</v>
      </c>
      <c r="E31948" s="141" t="s">
        <v>14501</v>
      </c>
      <c r="F31948" s="136">
        <v>82.516999999999996</v>
      </c>
      <c r="G31948" s="136">
        <v>82.968000000000004</v>
      </c>
      <c r="H31948" s="136">
        <v>692.66099999999994</v>
      </c>
      <c r="I31948" s="136">
        <v>4193.8310000000001</v>
      </c>
      <c r="J31948" s="141" t="s">
        <v>14641</v>
      </c>
      <c r="K31948" s="141" t="s">
        <v>14501</v>
      </c>
      <c r="L31948" s="141" t="s">
        <v>14501</v>
      </c>
      <c r="M31948" s="136">
        <v>398.41699999999997</v>
      </c>
      <c r="N31948" s="136">
        <v>106.45099999999999</v>
      </c>
      <c r="O31948" s="141" t="s">
        <v>14501</v>
      </c>
      <c r="P31948" s="136">
        <v>10919.407999999999</v>
      </c>
      <c r="Q31948" s="137">
        <v>0.38235000000000002</v>
      </c>
      <c r="R31948" s="141" t="s">
        <v>14501</v>
      </c>
      <c r="S31948" s="136">
        <v>799.15599999999995</v>
      </c>
    </row>
    <row r="31949" spans="1:19" ht="11.25" thickBot="1" x14ac:dyDescent="0.2">
      <c r="A31949" s="112"/>
    </row>
    <row r="31950" spans="1:19" ht="11.25" thickBot="1" x14ac:dyDescent="0.2">
      <c r="A31950" s="138" t="s">
        <v>364</v>
      </c>
      <c r="B31950" s="112"/>
      <c r="C31950" s="141" t="s">
        <v>14501</v>
      </c>
      <c r="D31950" s="141" t="s">
        <v>14501</v>
      </c>
      <c r="E31950" s="141" t="s">
        <v>14501</v>
      </c>
      <c r="F31950" s="136">
        <v>0</v>
      </c>
      <c r="G31950" s="136">
        <v>0</v>
      </c>
      <c r="H31950" s="136">
        <v>0</v>
      </c>
      <c r="I31950" s="136">
        <v>0</v>
      </c>
      <c r="J31950" s="141" t="s">
        <v>14501</v>
      </c>
      <c r="K31950" s="141" t="s">
        <v>14501</v>
      </c>
      <c r="L31950" s="141" t="s">
        <v>14501</v>
      </c>
      <c r="M31950" s="136">
        <v>0</v>
      </c>
      <c r="N31950" s="136">
        <v>0</v>
      </c>
      <c r="O31950" s="141" t="s">
        <v>14501</v>
      </c>
      <c r="P31950" s="136">
        <v>0</v>
      </c>
      <c r="Q31950" s="140" t="s">
        <v>3713</v>
      </c>
      <c r="R31950" s="141" t="s">
        <v>14501</v>
      </c>
      <c r="S31950" s="136">
        <v>0</v>
      </c>
    </row>
    <row r="31951" spans="1:19" ht="11.25" thickBot="1" x14ac:dyDescent="0.2">
      <c r="A31951" s="112"/>
    </row>
    <row r="31952" spans="1:19" ht="11.25" thickBot="1" x14ac:dyDescent="0.2">
      <c r="A31952" s="139" t="s">
        <v>366</v>
      </c>
      <c r="B31952" s="112"/>
      <c r="C31952" s="141" t="s">
        <v>14501</v>
      </c>
      <c r="D31952" s="141" t="s">
        <v>14501</v>
      </c>
      <c r="E31952" s="141" t="s">
        <v>14501</v>
      </c>
      <c r="F31952" s="136">
        <v>0</v>
      </c>
      <c r="G31952" s="136">
        <v>0</v>
      </c>
      <c r="H31952" s="136">
        <v>0</v>
      </c>
      <c r="I31952" s="136">
        <v>0</v>
      </c>
      <c r="J31952" s="141" t="s">
        <v>14501</v>
      </c>
      <c r="K31952" s="141" t="s">
        <v>14501</v>
      </c>
      <c r="L31952" s="141" t="s">
        <v>14501</v>
      </c>
      <c r="M31952" s="136">
        <v>0</v>
      </c>
      <c r="N31952" s="136">
        <v>0</v>
      </c>
      <c r="O31952" s="141" t="s">
        <v>14501</v>
      </c>
      <c r="P31952" s="136">
        <v>0</v>
      </c>
      <c r="Q31952" s="140">
        <v>0</v>
      </c>
      <c r="R31952" s="141" t="s">
        <v>14501</v>
      </c>
      <c r="S31952" s="136">
        <v>0</v>
      </c>
    </row>
    <row r="31953" spans="1:19" ht="11.25" thickBot="1" x14ac:dyDescent="0.2">
      <c r="A31953" s="112"/>
    </row>
    <row r="31954" spans="1:19" ht="11.25" thickBot="1" x14ac:dyDescent="0.2">
      <c r="A31954" s="106" t="s">
        <v>357</v>
      </c>
      <c r="B31954" s="106" t="s">
        <v>358</v>
      </c>
      <c r="C31954" s="146" t="s">
        <v>68</v>
      </c>
      <c r="D31954" s="146" t="s">
        <v>14511</v>
      </c>
    </row>
    <row r="31955" spans="1:19" ht="11.25" thickBot="1" x14ac:dyDescent="0.2">
      <c r="A31955" s="107">
        <v>1</v>
      </c>
      <c r="B31955" s="132">
        <v>0.73703703703703705</v>
      </c>
      <c r="C31955" s="108">
        <v>193.732</v>
      </c>
      <c r="D31955" s="141" t="s">
        <v>14500</v>
      </c>
    </row>
    <row r="31956" spans="1:19" ht="11.25" thickBot="1" x14ac:dyDescent="0.2">
      <c r="A31956" s="112"/>
    </row>
    <row r="31957" spans="1:19" ht="11.25" thickBot="1" x14ac:dyDescent="0.2">
      <c r="A31957" s="135" t="s">
        <v>362</v>
      </c>
      <c r="B31957" s="112"/>
      <c r="C31957" s="136">
        <v>193.732</v>
      </c>
      <c r="D31957" s="141" t="s">
        <v>14501</v>
      </c>
    </row>
    <row r="31958" spans="1:19" ht="11.25" thickBot="1" x14ac:dyDescent="0.2">
      <c r="A31958" s="112"/>
    </row>
    <row r="31959" spans="1:19" ht="11.25" thickBot="1" x14ac:dyDescent="0.2">
      <c r="A31959" s="138" t="s">
        <v>364</v>
      </c>
      <c r="B31959" s="112"/>
      <c r="C31959" s="136">
        <v>0</v>
      </c>
      <c r="D31959" s="141" t="s">
        <v>14501</v>
      </c>
    </row>
    <row r="31960" spans="1:19" ht="11.25" thickBot="1" x14ac:dyDescent="0.2">
      <c r="A31960" s="112"/>
    </row>
    <row r="31961" spans="1:19" ht="11.25" thickBot="1" x14ac:dyDescent="0.2">
      <c r="A31961" s="139" t="s">
        <v>366</v>
      </c>
      <c r="B31961" s="112"/>
      <c r="C31961" s="136">
        <v>0</v>
      </c>
      <c r="D31961" s="141" t="s">
        <v>14501</v>
      </c>
    </row>
    <row r="31962" spans="1:19" ht="10.5" x14ac:dyDescent="0.15">
      <c r="A31962" s="112"/>
    </row>
    <row r="31963" spans="1:19" x14ac:dyDescent="0.15">
      <c r="A31963" s="129"/>
      <c r="B31963" s="86" t="s">
        <v>4241</v>
      </c>
    </row>
    <row r="31964" spans="1:19" ht="9.75" thickBot="1" x14ac:dyDescent="0.2">
      <c r="A31964" s="81" t="s">
        <v>5871</v>
      </c>
    </row>
    <row r="31965" spans="1:19" ht="11.25" thickBot="1" x14ac:dyDescent="0.2">
      <c r="A31965" s="106" t="s">
        <v>357</v>
      </c>
      <c r="B31965" s="106" t="s">
        <v>358</v>
      </c>
      <c r="C31965" s="146" t="s">
        <v>14494</v>
      </c>
      <c r="D31965" s="146" t="s">
        <v>14495</v>
      </c>
      <c r="E31965" s="146" t="s">
        <v>14496</v>
      </c>
      <c r="F31965" s="146" t="s">
        <v>0</v>
      </c>
      <c r="G31965" s="146" t="s">
        <v>1</v>
      </c>
      <c r="H31965" s="146" t="s">
        <v>2</v>
      </c>
      <c r="I31965" s="146" t="s">
        <v>14497</v>
      </c>
      <c r="J31965" s="146" t="s">
        <v>3</v>
      </c>
      <c r="K31965" s="146" t="s">
        <v>14498</v>
      </c>
      <c r="L31965" s="146" t="s">
        <v>7</v>
      </c>
      <c r="M31965" s="146" t="s">
        <v>14499</v>
      </c>
      <c r="N31965" s="146" t="s">
        <v>10</v>
      </c>
      <c r="O31965" s="146" t="s">
        <v>11</v>
      </c>
      <c r="P31965" s="146" t="s">
        <v>12</v>
      </c>
      <c r="Q31965" s="146" t="s">
        <v>13</v>
      </c>
      <c r="R31965" s="146" t="s">
        <v>14</v>
      </c>
      <c r="S31965" s="146" t="s">
        <v>15</v>
      </c>
    </row>
    <row r="31966" spans="1:19" ht="11.25" thickBot="1" x14ac:dyDescent="0.2">
      <c r="A31966" s="107">
        <v>1</v>
      </c>
      <c r="B31966" s="132">
        <v>0.7421875</v>
      </c>
      <c r="C31966" s="141" t="s">
        <v>14500</v>
      </c>
      <c r="D31966" s="141" t="s">
        <v>14500</v>
      </c>
      <c r="E31966" s="108">
        <v>48.558999999999997</v>
      </c>
      <c r="F31966" s="108">
        <v>16603.845000000001</v>
      </c>
      <c r="G31966" s="108">
        <v>91664.070999999996</v>
      </c>
      <c r="H31966" s="108">
        <v>722.86699999999996</v>
      </c>
      <c r="I31966" s="108">
        <v>-95.114000000000004</v>
      </c>
      <c r="J31966" s="108">
        <v>1079.1189999999999</v>
      </c>
      <c r="K31966" s="108">
        <v>34.360999999999997</v>
      </c>
      <c r="L31966" s="133">
        <v>0.68645</v>
      </c>
      <c r="M31966" s="141" t="s">
        <v>14500</v>
      </c>
      <c r="N31966" s="108">
        <v>-226.85599999999999</v>
      </c>
      <c r="O31966" s="108">
        <v>2.0670000000000002</v>
      </c>
      <c r="P31966" s="108">
        <v>41230.370000000003</v>
      </c>
      <c r="Q31966" s="108">
        <v>144102.60999999999</v>
      </c>
      <c r="R31966" s="108">
        <v>260.29599999999999</v>
      </c>
      <c r="S31966" s="108">
        <v>1056.2339999999999</v>
      </c>
    </row>
    <row r="31967" spans="1:19" ht="11.25" thickBot="1" x14ac:dyDescent="0.2">
      <c r="A31967" s="112"/>
    </row>
    <row r="31968" spans="1:19" ht="11.25" thickBot="1" x14ac:dyDescent="0.2">
      <c r="A31968" s="135" t="s">
        <v>362</v>
      </c>
      <c r="B31968" s="112"/>
      <c r="C31968" s="141" t="s">
        <v>14501</v>
      </c>
      <c r="D31968" s="141" t="s">
        <v>14501</v>
      </c>
      <c r="E31968" s="136">
        <v>48.558999999999997</v>
      </c>
      <c r="F31968" s="136">
        <v>16603.845000000001</v>
      </c>
      <c r="G31968" s="136">
        <v>91664.070999999996</v>
      </c>
      <c r="H31968" s="136">
        <v>722.86699999999996</v>
      </c>
      <c r="I31968" s="136">
        <v>-95.114000000000004</v>
      </c>
      <c r="J31968" s="136">
        <v>1079.1189999999999</v>
      </c>
      <c r="K31968" s="136">
        <v>34.360999999999997</v>
      </c>
      <c r="L31968" s="137">
        <v>0.68645</v>
      </c>
      <c r="M31968" s="141" t="s">
        <v>14501</v>
      </c>
      <c r="N31968" s="136">
        <v>-226.85599999999999</v>
      </c>
      <c r="O31968" s="136">
        <v>2.0670000000000002</v>
      </c>
      <c r="P31968" s="136">
        <v>41230.370000000003</v>
      </c>
      <c r="Q31968" s="136">
        <v>144102.60999999999</v>
      </c>
      <c r="R31968" s="136">
        <v>260.29599999999999</v>
      </c>
      <c r="S31968" s="136">
        <v>1056.2339999999999</v>
      </c>
    </row>
    <row r="31969" spans="1:19" ht="11.25" thickBot="1" x14ac:dyDescent="0.2">
      <c r="A31969" s="112"/>
    </row>
    <row r="31970" spans="1:19" ht="11.25" thickBot="1" x14ac:dyDescent="0.2">
      <c r="A31970" s="138" t="s">
        <v>364</v>
      </c>
      <c r="B31970" s="112"/>
      <c r="C31970" s="141" t="s">
        <v>14501</v>
      </c>
      <c r="D31970" s="141" t="s">
        <v>14501</v>
      </c>
      <c r="E31970" s="136">
        <v>0</v>
      </c>
      <c r="F31970" s="136">
        <v>0</v>
      </c>
      <c r="G31970" s="136">
        <v>0</v>
      </c>
      <c r="H31970" s="136">
        <v>0</v>
      </c>
      <c r="I31970" s="136">
        <v>0</v>
      </c>
      <c r="J31970" s="136">
        <v>0</v>
      </c>
      <c r="K31970" s="136">
        <v>0</v>
      </c>
      <c r="L31970" s="140" t="s">
        <v>3713</v>
      </c>
      <c r="M31970" s="141" t="s">
        <v>14501</v>
      </c>
      <c r="N31970" s="136">
        <v>0</v>
      </c>
      <c r="O31970" s="136">
        <v>0</v>
      </c>
      <c r="P31970" s="136">
        <v>0</v>
      </c>
      <c r="Q31970" s="136">
        <v>0</v>
      </c>
      <c r="R31970" s="136">
        <v>0</v>
      </c>
      <c r="S31970" s="136">
        <v>0</v>
      </c>
    </row>
    <row r="31971" spans="1:19" ht="11.25" thickBot="1" x14ac:dyDescent="0.2">
      <c r="A31971" s="112"/>
    </row>
    <row r="31972" spans="1:19" ht="11.25" thickBot="1" x14ac:dyDescent="0.2">
      <c r="A31972" s="139" t="s">
        <v>366</v>
      </c>
      <c r="B31972" s="112"/>
      <c r="C31972" s="141" t="s">
        <v>14501</v>
      </c>
      <c r="D31972" s="141" t="s">
        <v>14501</v>
      </c>
      <c r="E31972" s="136">
        <v>0</v>
      </c>
      <c r="F31972" s="136">
        <v>0</v>
      </c>
      <c r="G31972" s="136">
        <v>0</v>
      </c>
      <c r="H31972" s="136">
        <v>0</v>
      </c>
      <c r="I31972" s="136">
        <v>0</v>
      </c>
      <c r="J31972" s="136">
        <v>0</v>
      </c>
      <c r="K31972" s="136">
        <v>0</v>
      </c>
      <c r="L31972" s="140">
        <v>0</v>
      </c>
      <c r="M31972" s="141" t="s">
        <v>14501</v>
      </c>
      <c r="N31972" s="136">
        <v>0</v>
      </c>
      <c r="O31972" s="136">
        <v>0</v>
      </c>
      <c r="P31972" s="136">
        <v>0</v>
      </c>
      <c r="Q31972" s="136">
        <v>0</v>
      </c>
      <c r="R31972" s="136">
        <v>0</v>
      </c>
      <c r="S31972" s="136">
        <v>0</v>
      </c>
    </row>
    <row r="31973" spans="1:19" ht="11.25" thickBot="1" x14ac:dyDescent="0.2">
      <c r="A31973" s="112"/>
    </row>
    <row r="31974" spans="1:19" ht="11.25" thickBot="1" x14ac:dyDescent="0.2">
      <c r="A31974" s="106" t="s">
        <v>357</v>
      </c>
      <c r="B31974" s="106" t="s">
        <v>358</v>
      </c>
      <c r="C31974" s="146" t="s">
        <v>16</v>
      </c>
      <c r="D31974" s="146" t="s">
        <v>14502</v>
      </c>
      <c r="E31974" s="146" t="s">
        <v>14503</v>
      </c>
      <c r="F31974" s="146" t="s">
        <v>20</v>
      </c>
      <c r="G31974" s="146" t="s">
        <v>21</v>
      </c>
      <c r="H31974" s="146" t="s">
        <v>22</v>
      </c>
      <c r="I31974" s="146" t="s">
        <v>23</v>
      </c>
      <c r="J31974" s="146" t="s">
        <v>24</v>
      </c>
      <c r="K31974" s="146" t="s">
        <v>26</v>
      </c>
      <c r="L31974" s="146" t="s">
        <v>14504</v>
      </c>
      <c r="M31974" s="146" t="s">
        <v>27</v>
      </c>
      <c r="N31974" s="146" t="s">
        <v>28</v>
      </c>
      <c r="O31974" s="146" t="s">
        <v>29</v>
      </c>
      <c r="P31974" s="146" t="s">
        <v>30</v>
      </c>
      <c r="Q31974" s="146" t="s">
        <v>14505</v>
      </c>
      <c r="R31974" s="146" t="s">
        <v>32</v>
      </c>
      <c r="S31974" s="146" t="s">
        <v>33</v>
      </c>
    </row>
    <row r="31975" spans="1:19" ht="11.25" thickBot="1" x14ac:dyDescent="0.2">
      <c r="A31975" s="107">
        <v>1</v>
      </c>
      <c r="B31975" s="132">
        <v>0.7421875</v>
      </c>
      <c r="C31975" s="108">
        <v>9184.3709999999992</v>
      </c>
      <c r="D31975" s="108">
        <v>6617.8779999999997</v>
      </c>
      <c r="E31975" s="141" t="s">
        <v>14500</v>
      </c>
      <c r="F31975" s="133">
        <v>0.54452999999999996</v>
      </c>
      <c r="G31975" s="108">
        <v>670.48599999999999</v>
      </c>
      <c r="H31975" s="108">
        <v>314.82799999999997</v>
      </c>
      <c r="I31975" s="108">
        <v>5475.4040000000005</v>
      </c>
      <c r="J31975" s="108">
        <v>106123.14</v>
      </c>
      <c r="K31975" s="133">
        <v>0.54505000000000003</v>
      </c>
      <c r="L31975" s="108">
        <v>162.88800000000001</v>
      </c>
      <c r="M31975" s="108">
        <v>209.41</v>
      </c>
      <c r="N31975" s="108">
        <v>742.66499999999996</v>
      </c>
      <c r="O31975" s="141" t="s">
        <v>14500</v>
      </c>
      <c r="P31975" s="141" t="s">
        <v>14500</v>
      </c>
      <c r="Q31975" s="108">
        <v>-434.911</v>
      </c>
      <c r="R31975" s="141" t="s">
        <v>14686</v>
      </c>
      <c r="S31975" s="141" t="s">
        <v>14500</v>
      </c>
    </row>
    <row r="31976" spans="1:19" ht="11.25" thickBot="1" x14ac:dyDescent="0.2">
      <c r="A31976" s="112"/>
    </row>
    <row r="31977" spans="1:19" ht="11.25" thickBot="1" x14ac:dyDescent="0.2">
      <c r="A31977" s="135" t="s">
        <v>362</v>
      </c>
      <c r="B31977" s="112"/>
      <c r="C31977" s="136">
        <v>9184.3709999999992</v>
      </c>
      <c r="D31977" s="136">
        <v>6617.8779999999997</v>
      </c>
      <c r="E31977" s="141" t="s">
        <v>14501</v>
      </c>
      <c r="F31977" s="137">
        <v>0.54452999999999996</v>
      </c>
      <c r="G31977" s="136">
        <v>670.48599999999999</v>
      </c>
      <c r="H31977" s="136">
        <v>314.82799999999997</v>
      </c>
      <c r="I31977" s="136">
        <v>5475.4040000000005</v>
      </c>
      <c r="J31977" s="136">
        <v>106123.14</v>
      </c>
      <c r="K31977" s="137">
        <v>0.54505000000000003</v>
      </c>
      <c r="L31977" s="136">
        <v>162.88800000000001</v>
      </c>
      <c r="M31977" s="136">
        <v>209.41</v>
      </c>
      <c r="N31977" s="136">
        <v>742.66499999999996</v>
      </c>
      <c r="O31977" s="141" t="s">
        <v>14501</v>
      </c>
      <c r="P31977" s="141" t="s">
        <v>14501</v>
      </c>
      <c r="Q31977" s="136">
        <v>-434.911</v>
      </c>
      <c r="R31977" s="141" t="s">
        <v>14688</v>
      </c>
      <c r="S31977" s="141" t="s">
        <v>14501</v>
      </c>
    </row>
    <row r="31978" spans="1:19" ht="11.25" thickBot="1" x14ac:dyDescent="0.2">
      <c r="A31978" s="112"/>
    </row>
    <row r="31979" spans="1:19" ht="11.25" thickBot="1" x14ac:dyDescent="0.2">
      <c r="A31979" s="138" t="s">
        <v>364</v>
      </c>
      <c r="B31979" s="112"/>
      <c r="C31979" s="136">
        <v>0</v>
      </c>
      <c r="D31979" s="136">
        <v>0</v>
      </c>
      <c r="E31979" s="141" t="s">
        <v>14501</v>
      </c>
      <c r="F31979" s="140" t="s">
        <v>3713</v>
      </c>
      <c r="G31979" s="136">
        <v>0</v>
      </c>
      <c r="H31979" s="136">
        <v>0</v>
      </c>
      <c r="I31979" s="136">
        <v>0</v>
      </c>
      <c r="J31979" s="136">
        <v>0</v>
      </c>
      <c r="K31979" s="140" t="s">
        <v>3713</v>
      </c>
      <c r="L31979" s="136">
        <v>0</v>
      </c>
      <c r="M31979" s="136">
        <v>0</v>
      </c>
      <c r="N31979" s="136">
        <v>0</v>
      </c>
      <c r="O31979" s="141" t="s">
        <v>14501</v>
      </c>
      <c r="P31979" s="141" t="s">
        <v>14501</v>
      </c>
      <c r="Q31979" s="136">
        <v>0</v>
      </c>
      <c r="R31979" s="141" t="s">
        <v>14501</v>
      </c>
      <c r="S31979" s="141" t="s">
        <v>14501</v>
      </c>
    </row>
    <row r="31980" spans="1:19" ht="11.25" thickBot="1" x14ac:dyDescent="0.2">
      <c r="A31980" s="112"/>
    </row>
    <row r="31981" spans="1:19" ht="11.25" thickBot="1" x14ac:dyDescent="0.2">
      <c r="A31981" s="139" t="s">
        <v>366</v>
      </c>
      <c r="B31981" s="112"/>
      <c r="C31981" s="136">
        <v>0</v>
      </c>
      <c r="D31981" s="136">
        <v>0</v>
      </c>
      <c r="E31981" s="141" t="s">
        <v>14501</v>
      </c>
      <c r="F31981" s="140">
        <v>0</v>
      </c>
      <c r="G31981" s="136">
        <v>0</v>
      </c>
      <c r="H31981" s="136">
        <v>0</v>
      </c>
      <c r="I31981" s="136">
        <v>0</v>
      </c>
      <c r="J31981" s="136">
        <v>0</v>
      </c>
      <c r="K31981" s="140">
        <v>0</v>
      </c>
      <c r="L31981" s="136">
        <v>0</v>
      </c>
      <c r="M31981" s="136">
        <v>0</v>
      </c>
      <c r="N31981" s="136">
        <v>0</v>
      </c>
      <c r="O31981" s="141" t="s">
        <v>14501</v>
      </c>
      <c r="P31981" s="141" t="s">
        <v>14501</v>
      </c>
      <c r="Q31981" s="136">
        <v>0</v>
      </c>
      <c r="R31981" s="141" t="s">
        <v>14501</v>
      </c>
      <c r="S31981" s="141" t="s">
        <v>14501</v>
      </c>
    </row>
    <row r="31982" spans="1:19" ht="11.25" thickBot="1" x14ac:dyDescent="0.2">
      <c r="A31982" s="112"/>
    </row>
    <row r="31983" spans="1:19" ht="11.25" thickBot="1" x14ac:dyDescent="0.2">
      <c r="A31983" s="106" t="s">
        <v>357</v>
      </c>
      <c r="B31983" s="106" t="s">
        <v>358</v>
      </c>
      <c r="C31983" s="146" t="s">
        <v>35</v>
      </c>
      <c r="D31983" s="146" t="s">
        <v>36</v>
      </c>
      <c r="E31983" s="146" t="s">
        <v>14506</v>
      </c>
      <c r="F31983" s="146" t="s">
        <v>38</v>
      </c>
      <c r="G31983" s="146" t="s">
        <v>39</v>
      </c>
      <c r="H31983" s="146" t="s">
        <v>41</v>
      </c>
      <c r="I31983" s="146" t="s">
        <v>42</v>
      </c>
      <c r="J31983" s="146" t="s">
        <v>43</v>
      </c>
      <c r="K31983" s="146" t="s">
        <v>44</v>
      </c>
      <c r="L31983" s="146" t="s">
        <v>45</v>
      </c>
      <c r="M31983" s="146" t="s">
        <v>46</v>
      </c>
      <c r="N31983" s="146" t="s">
        <v>47</v>
      </c>
      <c r="O31983" s="146" t="s">
        <v>48</v>
      </c>
      <c r="P31983" s="146" t="s">
        <v>49</v>
      </c>
      <c r="Q31983" s="146" t="s">
        <v>50</v>
      </c>
      <c r="R31983" s="146" t="s">
        <v>51</v>
      </c>
      <c r="S31983" s="146" t="s">
        <v>52</v>
      </c>
    </row>
    <row r="31984" spans="1:19" ht="11.25" thickBot="1" x14ac:dyDescent="0.2">
      <c r="A31984" s="107">
        <v>1</v>
      </c>
      <c r="B31984" s="132">
        <v>0.7421875</v>
      </c>
      <c r="C31984" s="133">
        <v>0.46304000000000001</v>
      </c>
      <c r="D31984" s="108">
        <v>293.31400000000002</v>
      </c>
      <c r="E31984" s="108">
        <v>72.942999999999998</v>
      </c>
      <c r="F31984" s="141" t="s">
        <v>14500</v>
      </c>
      <c r="G31984" s="108">
        <v>427.72800000000001</v>
      </c>
      <c r="H31984" s="108">
        <v>92019.737999999998</v>
      </c>
      <c r="I31984" s="108">
        <v>720.16700000000003</v>
      </c>
      <c r="J31984" s="108">
        <v>1926.297</v>
      </c>
      <c r="K31984" s="108">
        <v>169.16499999999999</v>
      </c>
      <c r="L31984" s="108">
        <v>91.224000000000004</v>
      </c>
      <c r="M31984" s="108">
        <v>77.078999999999994</v>
      </c>
      <c r="N31984" s="108">
        <v>78.033000000000001</v>
      </c>
      <c r="O31984" s="108">
        <v>78.67</v>
      </c>
      <c r="P31984" s="108">
        <v>175.52799999999999</v>
      </c>
      <c r="Q31984" s="141" t="s">
        <v>14500</v>
      </c>
      <c r="R31984" s="141" t="s">
        <v>14500</v>
      </c>
      <c r="S31984" s="108">
        <v>100.127</v>
      </c>
    </row>
    <row r="31985" spans="1:19" ht="11.25" thickBot="1" x14ac:dyDescent="0.2">
      <c r="A31985" s="112"/>
    </row>
    <row r="31986" spans="1:19" ht="11.25" thickBot="1" x14ac:dyDescent="0.2">
      <c r="A31986" s="135" t="s">
        <v>362</v>
      </c>
      <c r="B31986" s="112"/>
      <c r="C31986" s="137">
        <v>0.46304000000000001</v>
      </c>
      <c r="D31986" s="136">
        <v>293.31400000000002</v>
      </c>
      <c r="E31986" s="136">
        <v>72.942999999999998</v>
      </c>
      <c r="F31986" s="141" t="s">
        <v>14501</v>
      </c>
      <c r="G31986" s="136">
        <v>427.72800000000001</v>
      </c>
      <c r="H31986" s="136">
        <v>92019.737999999998</v>
      </c>
      <c r="I31986" s="136">
        <v>720.16700000000003</v>
      </c>
      <c r="J31986" s="136">
        <v>1926.297</v>
      </c>
      <c r="K31986" s="136">
        <v>169.16499999999999</v>
      </c>
      <c r="L31986" s="136">
        <v>91.224000000000004</v>
      </c>
      <c r="M31986" s="136">
        <v>77.078999999999994</v>
      </c>
      <c r="N31986" s="136">
        <v>78.033000000000001</v>
      </c>
      <c r="O31986" s="136">
        <v>78.67</v>
      </c>
      <c r="P31986" s="136">
        <v>175.52799999999999</v>
      </c>
      <c r="Q31986" s="141" t="s">
        <v>14501</v>
      </c>
      <c r="R31986" s="141" t="s">
        <v>14501</v>
      </c>
      <c r="S31986" s="136">
        <v>100.127</v>
      </c>
    </row>
    <row r="31987" spans="1:19" ht="11.25" thickBot="1" x14ac:dyDescent="0.2">
      <c r="A31987" s="112"/>
    </row>
    <row r="31988" spans="1:19" ht="11.25" thickBot="1" x14ac:dyDescent="0.2">
      <c r="A31988" s="138" t="s">
        <v>364</v>
      </c>
      <c r="B31988" s="112"/>
      <c r="C31988" s="140" t="s">
        <v>3713</v>
      </c>
      <c r="D31988" s="136">
        <v>0</v>
      </c>
      <c r="E31988" s="136">
        <v>0</v>
      </c>
      <c r="F31988" s="141" t="s">
        <v>14501</v>
      </c>
      <c r="G31988" s="136">
        <v>0</v>
      </c>
      <c r="H31988" s="136">
        <v>0</v>
      </c>
      <c r="I31988" s="136">
        <v>0</v>
      </c>
      <c r="J31988" s="136">
        <v>0</v>
      </c>
      <c r="K31988" s="136">
        <v>0</v>
      </c>
      <c r="L31988" s="136">
        <v>0</v>
      </c>
      <c r="M31988" s="136">
        <v>0</v>
      </c>
      <c r="N31988" s="136">
        <v>0</v>
      </c>
      <c r="O31988" s="136">
        <v>0</v>
      </c>
      <c r="P31988" s="136">
        <v>0</v>
      </c>
      <c r="Q31988" s="141" t="s">
        <v>14501</v>
      </c>
      <c r="R31988" s="141" t="s">
        <v>14501</v>
      </c>
      <c r="S31988" s="136">
        <v>0</v>
      </c>
    </row>
    <row r="31989" spans="1:19" ht="11.25" thickBot="1" x14ac:dyDescent="0.2">
      <c r="A31989" s="112"/>
    </row>
    <row r="31990" spans="1:19" ht="11.25" thickBot="1" x14ac:dyDescent="0.2">
      <c r="A31990" s="139" t="s">
        <v>366</v>
      </c>
      <c r="B31990" s="112"/>
      <c r="C31990" s="140">
        <v>0</v>
      </c>
      <c r="D31990" s="136">
        <v>0</v>
      </c>
      <c r="E31990" s="136">
        <v>0</v>
      </c>
      <c r="F31990" s="141" t="s">
        <v>14501</v>
      </c>
      <c r="G31990" s="136">
        <v>0</v>
      </c>
      <c r="H31990" s="136">
        <v>0</v>
      </c>
      <c r="I31990" s="136">
        <v>0</v>
      </c>
      <c r="J31990" s="136">
        <v>0</v>
      </c>
      <c r="K31990" s="136">
        <v>0</v>
      </c>
      <c r="L31990" s="136">
        <v>0</v>
      </c>
      <c r="M31990" s="136">
        <v>0</v>
      </c>
      <c r="N31990" s="136">
        <v>0</v>
      </c>
      <c r="O31990" s="136">
        <v>0</v>
      </c>
      <c r="P31990" s="136">
        <v>0</v>
      </c>
      <c r="Q31990" s="141" t="s">
        <v>14501</v>
      </c>
      <c r="R31990" s="141" t="s">
        <v>14501</v>
      </c>
      <c r="S31990" s="136">
        <v>0</v>
      </c>
    </row>
    <row r="31991" spans="1:19" ht="11.25" thickBot="1" x14ac:dyDescent="0.2">
      <c r="A31991" s="112"/>
    </row>
    <row r="31992" spans="1:19" ht="11.25" thickBot="1" x14ac:dyDescent="0.2">
      <c r="A31992" s="106" t="s">
        <v>357</v>
      </c>
      <c r="B31992" s="106" t="s">
        <v>358</v>
      </c>
      <c r="C31992" s="146" t="s">
        <v>53</v>
      </c>
      <c r="D31992" s="146" t="s">
        <v>54</v>
      </c>
      <c r="E31992" s="146" t="s">
        <v>55</v>
      </c>
      <c r="F31992" s="146" t="s">
        <v>56</v>
      </c>
      <c r="G31992" s="146" t="s">
        <v>14507</v>
      </c>
      <c r="H31992" s="146" t="s">
        <v>57</v>
      </c>
      <c r="I31992" s="146" t="s">
        <v>59</v>
      </c>
      <c r="J31992" s="146" t="s">
        <v>14508</v>
      </c>
      <c r="K31992" s="146" t="s">
        <v>60</v>
      </c>
      <c r="L31992" s="146" t="s">
        <v>61</v>
      </c>
      <c r="M31992" s="146" t="s">
        <v>62</v>
      </c>
      <c r="N31992" s="146" t="s">
        <v>14509</v>
      </c>
      <c r="O31992" s="146" t="s">
        <v>63</v>
      </c>
      <c r="P31992" s="146" t="s">
        <v>64</v>
      </c>
      <c r="Q31992" s="146" t="s">
        <v>66</v>
      </c>
      <c r="R31992" s="146" t="s">
        <v>14510</v>
      </c>
      <c r="S31992" s="146" t="s">
        <v>67</v>
      </c>
    </row>
    <row r="31993" spans="1:19" ht="11.25" thickBot="1" x14ac:dyDescent="0.2">
      <c r="A31993" s="107">
        <v>1</v>
      </c>
      <c r="B31993" s="132">
        <v>0.7421875</v>
      </c>
      <c r="C31993" s="108">
        <v>80.578000000000003</v>
      </c>
      <c r="D31993" s="141" t="s">
        <v>14500</v>
      </c>
      <c r="E31993" s="141" t="s">
        <v>14500</v>
      </c>
      <c r="F31993" s="141" t="s">
        <v>14500</v>
      </c>
      <c r="G31993" s="108">
        <v>82.486999999999995</v>
      </c>
      <c r="H31993" s="108">
        <v>944.54499999999996</v>
      </c>
      <c r="I31993" s="108">
        <v>5702.3969999999999</v>
      </c>
      <c r="J31993" s="141" t="s">
        <v>14639</v>
      </c>
      <c r="K31993" s="141" t="s">
        <v>14500</v>
      </c>
      <c r="L31993" s="141" t="s">
        <v>14500</v>
      </c>
      <c r="M31993" s="108">
        <v>297.61399999999998</v>
      </c>
      <c r="N31993" s="108">
        <v>0.88600000000000001</v>
      </c>
      <c r="O31993" s="141" t="s">
        <v>14500</v>
      </c>
      <c r="P31993" s="108">
        <v>20240.383000000002</v>
      </c>
      <c r="Q31993" s="133">
        <v>0.38340000000000002</v>
      </c>
      <c r="R31993" s="141" t="s">
        <v>14500</v>
      </c>
      <c r="S31993" s="108">
        <v>753.50400000000002</v>
      </c>
    </row>
    <row r="31994" spans="1:19" ht="11.25" thickBot="1" x14ac:dyDescent="0.2">
      <c r="A31994" s="112"/>
    </row>
    <row r="31995" spans="1:19" ht="11.25" thickBot="1" x14ac:dyDescent="0.2">
      <c r="A31995" s="135" t="s">
        <v>362</v>
      </c>
      <c r="B31995" s="112"/>
      <c r="C31995" s="136">
        <v>80.578000000000003</v>
      </c>
      <c r="D31995" s="141" t="s">
        <v>14501</v>
      </c>
      <c r="E31995" s="141" t="s">
        <v>14501</v>
      </c>
      <c r="F31995" s="141" t="s">
        <v>14501</v>
      </c>
      <c r="G31995" s="136">
        <v>82.486999999999995</v>
      </c>
      <c r="H31995" s="136">
        <v>944.54499999999996</v>
      </c>
      <c r="I31995" s="136">
        <v>5702.3969999999999</v>
      </c>
      <c r="J31995" s="141" t="s">
        <v>14641</v>
      </c>
      <c r="K31995" s="141" t="s">
        <v>14501</v>
      </c>
      <c r="L31995" s="141" t="s">
        <v>14501</v>
      </c>
      <c r="M31995" s="136">
        <v>297.61399999999998</v>
      </c>
      <c r="N31995" s="136">
        <v>0.88600000000000001</v>
      </c>
      <c r="O31995" s="141" t="s">
        <v>14501</v>
      </c>
      <c r="P31995" s="136">
        <v>20240.383000000002</v>
      </c>
      <c r="Q31995" s="137">
        <v>0.38340000000000002</v>
      </c>
      <c r="R31995" s="141" t="s">
        <v>14501</v>
      </c>
      <c r="S31995" s="136">
        <v>753.50400000000002</v>
      </c>
    </row>
    <row r="31996" spans="1:19" ht="11.25" thickBot="1" x14ac:dyDescent="0.2">
      <c r="A31996" s="112"/>
    </row>
    <row r="31997" spans="1:19" ht="11.25" thickBot="1" x14ac:dyDescent="0.2">
      <c r="A31997" s="138" t="s">
        <v>364</v>
      </c>
      <c r="B31997" s="112"/>
      <c r="C31997" s="136">
        <v>0</v>
      </c>
      <c r="D31997" s="141" t="s">
        <v>14501</v>
      </c>
      <c r="E31997" s="141" t="s">
        <v>14501</v>
      </c>
      <c r="F31997" s="141" t="s">
        <v>14501</v>
      </c>
      <c r="G31997" s="136">
        <v>0</v>
      </c>
      <c r="H31997" s="136">
        <v>0</v>
      </c>
      <c r="I31997" s="136">
        <v>0</v>
      </c>
      <c r="J31997" s="141" t="s">
        <v>14501</v>
      </c>
      <c r="K31997" s="141" t="s">
        <v>14501</v>
      </c>
      <c r="L31997" s="141" t="s">
        <v>14501</v>
      </c>
      <c r="M31997" s="136">
        <v>0</v>
      </c>
      <c r="N31997" s="136">
        <v>0</v>
      </c>
      <c r="O31997" s="141" t="s">
        <v>14501</v>
      </c>
      <c r="P31997" s="136">
        <v>0</v>
      </c>
      <c r="Q31997" s="140" t="s">
        <v>3713</v>
      </c>
      <c r="R31997" s="141" t="s">
        <v>14501</v>
      </c>
      <c r="S31997" s="136">
        <v>0</v>
      </c>
    </row>
    <row r="31998" spans="1:19" ht="11.25" thickBot="1" x14ac:dyDescent="0.2">
      <c r="A31998" s="112"/>
    </row>
    <row r="31999" spans="1:19" ht="11.25" thickBot="1" x14ac:dyDescent="0.2">
      <c r="A31999" s="139" t="s">
        <v>366</v>
      </c>
      <c r="B31999" s="112"/>
      <c r="C31999" s="136">
        <v>0</v>
      </c>
      <c r="D31999" s="141" t="s">
        <v>14501</v>
      </c>
      <c r="E31999" s="141" t="s">
        <v>14501</v>
      </c>
      <c r="F31999" s="141" t="s">
        <v>14501</v>
      </c>
      <c r="G31999" s="136">
        <v>0</v>
      </c>
      <c r="H31999" s="136">
        <v>0</v>
      </c>
      <c r="I31999" s="136">
        <v>0</v>
      </c>
      <c r="J31999" s="141" t="s">
        <v>14501</v>
      </c>
      <c r="K31999" s="141" t="s">
        <v>14501</v>
      </c>
      <c r="L31999" s="141" t="s">
        <v>14501</v>
      </c>
      <c r="M31999" s="136">
        <v>0</v>
      </c>
      <c r="N31999" s="136">
        <v>0</v>
      </c>
      <c r="O31999" s="141" t="s">
        <v>14501</v>
      </c>
      <c r="P31999" s="136">
        <v>0</v>
      </c>
      <c r="Q31999" s="140">
        <v>0</v>
      </c>
      <c r="R31999" s="141" t="s">
        <v>14501</v>
      </c>
      <c r="S31999" s="136">
        <v>0</v>
      </c>
    </row>
    <row r="32000" spans="1:19" ht="11.25" thickBot="1" x14ac:dyDescent="0.2">
      <c r="A32000" s="112"/>
    </row>
    <row r="32001" spans="1:19" ht="11.25" thickBot="1" x14ac:dyDescent="0.2">
      <c r="A32001" s="106" t="s">
        <v>357</v>
      </c>
      <c r="B32001" s="106" t="s">
        <v>358</v>
      </c>
      <c r="C32001" s="146" t="s">
        <v>68</v>
      </c>
      <c r="D32001" s="146" t="s">
        <v>14511</v>
      </c>
    </row>
    <row r="32002" spans="1:19" ht="11.25" thickBot="1" x14ac:dyDescent="0.2">
      <c r="A32002" s="107">
        <v>1</v>
      </c>
      <c r="B32002" s="132">
        <v>0.7421875</v>
      </c>
      <c r="C32002" s="108">
        <v>217.35400000000001</v>
      </c>
      <c r="D32002" s="141" t="s">
        <v>14500</v>
      </c>
    </row>
    <row r="32003" spans="1:19" ht="11.25" thickBot="1" x14ac:dyDescent="0.2">
      <c r="A32003" s="112"/>
    </row>
    <row r="32004" spans="1:19" ht="11.25" thickBot="1" x14ac:dyDescent="0.2">
      <c r="A32004" s="135" t="s">
        <v>362</v>
      </c>
      <c r="B32004" s="112"/>
      <c r="C32004" s="136">
        <v>217.35400000000001</v>
      </c>
      <c r="D32004" s="141" t="s">
        <v>14501</v>
      </c>
    </row>
    <row r="32005" spans="1:19" ht="11.25" thickBot="1" x14ac:dyDescent="0.2">
      <c r="A32005" s="112"/>
    </row>
    <row r="32006" spans="1:19" ht="11.25" thickBot="1" x14ac:dyDescent="0.2">
      <c r="A32006" s="138" t="s">
        <v>364</v>
      </c>
      <c r="B32006" s="112"/>
      <c r="C32006" s="136">
        <v>0</v>
      </c>
      <c r="D32006" s="141" t="s">
        <v>14501</v>
      </c>
    </row>
    <row r="32007" spans="1:19" ht="11.25" thickBot="1" x14ac:dyDescent="0.2">
      <c r="A32007" s="112"/>
    </row>
    <row r="32008" spans="1:19" ht="11.25" thickBot="1" x14ac:dyDescent="0.2">
      <c r="A32008" s="139" t="s">
        <v>366</v>
      </c>
      <c r="B32008" s="112"/>
      <c r="C32008" s="136">
        <v>0</v>
      </c>
      <c r="D32008" s="141" t="s">
        <v>14501</v>
      </c>
    </row>
    <row r="32009" spans="1:19" ht="10.5" x14ac:dyDescent="0.15">
      <c r="A32009" s="112"/>
    </row>
    <row r="32010" spans="1:19" x14ac:dyDescent="0.15">
      <c r="A32010" s="129"/>
      <c r="B32010" s="86" t="s">
        <v>4309</v>
      </c>
    </row>
    <row r="32011" spans="1:19" ht="9.75" thickBot="1" x14ac:dyDescent="0.2">
      <c r="A32011" s="81" t="s">
        <v>5871</v>
      </c>
    </row>
    <row r="32012" spans="1:19" ht="11.25" thickBot="1" x14ac:dyDescent="0.2">
      <c r="A32012" s="106" t="s">
        <v>357</v>
      </c>
      <c r="B32012" s="106" t="s">
        <v>358</v>
      </c>
      <c r="C32012" s="146" t="s">
        <v>14494</v>
      </c>
      <c r="D32012" s="146" t="s">
        <v>14495</v>
      </c>
      <c r="E32012" s="146" t="s">
        <v>14496</v>
      </c>
      <c r="F32012" s="146" t="s">
        <v>0</v>
      </c>
      <c r="G32012" s="146" t="s">
        <v>1</v>
      </c>
      <c r="H32012" s="146" t="s">
        <v>2</v>
      </c>
      <c r="I32012" s="146" t="s">
        <v>14497</v>
      </c>
      <c r="J32012" s="146" t="s">
        <v>3</v>
      </c>
      <c r="K32012" s="146" t="s">
        <v>14498</v>
      </c>
      <c r="L32012" s="146" t="s">
        <v>7</v>
      </c>
      <c r="M32012" s="146" t="s">
        <v>14499</v>
      </c>
      <c r="N32012" s="146" t="s">
        <v>10</v>
      </c>
      <c r="O32012" s="146" t="s">
        <v>11</v>
      </c>
      <c r="P32012" s="146" t="s">
        <v>12</v>
      </c>
      <c r="Q32012" s="146" t="s">
        <v>13</v>
      </c>
      <c r="R32012" s="146" t="s">
        <v>14</v>
      </c>
      <c r="S32012" s="146" t="s">
        <v>15</v>
      </c>
    </row>
    <row r="32013" spans="1:19" ht="11.25" thickBot="1" x14ac:dyDescent="0.2">
      <c r="A32013" s="107">
        <v>1</v>
      </c>
      <c r="B32013" s="132">
        <v>0.74732638888888892</v>
      </c>
      <c r="C32013" s="141" t="s">
        <v>14500</v>
      </c>
      <c r="D32013" s="141" t="s">
        <v>14500</v>
      </c>
      <c r="E32013" s="108">
        <v>158.167</v>
      </c>
      <c r="F32013" s="108">
        <v>13859.924999999999</v>
      </c>
      <c r="G32013" s="108">
        <v>49449.995000000003</v>
      </c>
      <c r="H32013" s="108">
        <v>458.154</v>
      </c>
      <c r="I32013" s="108">
        <v>-55.878999999999998</v>
      </c>
      <c r="J32013" s="108">
        <v>718.952</v>
      </c>
      <c r="K32013" s="108">
        <v>139.946</v>
      </c>
      <c r="L32013" s="133">
        <v>0.64395000000000002</v>
      </c>
      <c r="M32013" s="108">
        <v>149.97200000000001</v>
      </c>
      <c r="N32013" s="108">
        <v>120.02500000000001</v>
      </c>
      <c r="O32013" s="108">
        <v>191.93100000000001</v>
      </c>
      <c r="P32013" s="108">
        <v>25775.677</v>
      </c>
      <c r="Q32013" s="108">
        <v>140060.04</v>
      </c>
      <c r="R32013" s="108">
        <v>473.74700000000001</v>
      </c>
      <c r="S32013" s="108">
        <v>640.24300000000005</v>
      </c>
    </row>
    <row r="32014" spans="1:19" ht="11.25" thickBot="1" x14ac:dyDescent="0.2">
      <c r="A32014" s="112"/>
    </row>
    <row r="32015" spans="1:19" ht="11.25" thickBot="1" x14ac:dyDescent="0.2">
      <c r="A32015" s="135" t="s">
        <v>362</v>
      </c>
      <c r="B32015" s="112"/>
      <c r="C32015" s="141" t="s">
        <v>14501</v>
      </c>
      <c r="D32015" s="141" t="s">
        <v>14501</v>
      </c>
      <c r="E32015" s="136">
        <v>158.167</v>
      </c>
      <c r="F32015" s="136">
        <v>13859.924999999999</v>
      </c>
      <c r="G32015" s="136">
        <v>49449.995000000003</v>
      </c>
      <c r="H32015" s="136">
        <v>458.154</v>
      </c>
      <c r="I32015" s="136">
        <v>-55.878999999999998</v>
      </c>
      <c r="J32015" s="136">
        <v>718.952</v>
      </c>
      <c r="K32015" s="136">
        <v>139.946</v>
      </c>
      <c r="L32015" s="137">
        <v>0.64395000000000002</v>
      </c>
      <c r="M32015" s="136">
        <v>149.97200000000001</v>
      </c>
      <c r="N32015" s="136">
        <v>120.02500000000001</v>
      </c>
      <c r="O32015" s="136">
        <v>191.93100000000001</v>
      </c>
      <c r="P32015" s="136">
        <v>25775.677</v>
      </c>
      <c r="Q32015" s="136">
        <v>140060.04</v>
      </c>
      <c r="R32015" s="136">
        <v>473.74700000000001</v>
      </c>
      <c r="S32015" s="136">
        <v>640.24300000000005</v>
      </c>
    </row>
    <row r="32016" spans="1:19" ht="11.25" thickBot="1" x14ac:dyDescent="0.2">
      <c r="A32016" s="112"/>
    </row>
    <row r="32017" spans="1:19" ht="11.25" thickBot="1" x14ac:dyDescent="0.2">
      <c r="A32017" s="138" t="s">
        <v>364</v>
      </c>
      <c r="B32017" s="112"/>
      <c r="C32017" s="141" t="s">
        <v>14501</v>
      </c>
      <c r="D32017" s="141" t="s">
        <v>14501</v>
      </c>
      <c r="E32017" s="136">
        <v>0</v>
      </c>
      <c r="F32017" s="136">
        <v>0</v>
      </c>
      <c r="G32017" s="136">
        <v>0</v>
      </c>
      <c r="H32017" s="136">
        <v>0</v>
      </c>
      <c r="I32017" s="136">
        <v>0</v>
      </c>
      <c r="J32017" s="136">
        <v>0</v>
      </c>
      <c r="K32017" s="136">
        <v>0</v>
      </c>
      <c r="L32017" s="140" t="s">
        <v>3713</v>
      </c>
      <c r="M32017" s="136">
        <v>0</v>
      </c>
      <c r="N32017" s="136">
        <v>0</v>
      </c>
      <c r="O32017" s="136">
        <v>0</v>
      </c>
      <c r="P32017" s="136">
        <v>0</v>
      </c>
      <c r="Q32017" s="136">
        <v>0</v>
      </c>
      <c r="R32017" s="136">
        <v>0</v>
      </c>
      <c r="S32017" s="136">
        <v>0</v>
      </c>
    </row>
    <row r="32018" spans="1:19" ht="11.25" thickBot="1" x14ac:dyDescent="0.2">
      <c r="A32018" s="112"/>
    </row>
    <row r="32019" spans="1:19" ht="11.25" thickBot="1" x14ac:dyDescent="0.2">
      <c r="A32019" s="139" t="s">
        <v>366</v>
      </c>
      <c r="B32019" s="112"/>
      <c r="C32019" s="141" t="s">
        <v>14501</v>
      </c>
      <c r="D32019" s="141" t="s">
        <v>14501</v>
      </c>
      <c r="E32019" s="136">
        <v>0</v>
      </c>
      <c r="F32019" s="136">
        <v>0</v>
      </c>
      <c r="G32019" s="136">
        <v>0</v>
      </c>
      <c r="H32019" s="136">
        <v>0</v>
      </c>
      <c r="I32019" s="136">
        <v>0</v>
      </c>
      <c r="J32019" s="136">
        <v>0</v>
      </c>
      <c r="K32019" s="136">
        <v>0</v>
      </c>
      <c r="L32019" s="140">
        <v>0</v>
      </c>
      <c r="M32019" s="136">
        <v>0</v>
      </c>
      <c r="N32019" s="136">
        <v>0</v>
      </c>
      <c r="O32019" s="136">
        <v>0</v>
      </c>
      <c r="P32019" s="136">
        <v>0</v>
      </c>
      <c r="Q32019" s="136">
        <v>0</v>
      </c>
      <c r="R32019" s="136">
        <v>0</v>
      </c>
      <c r="S32019" s="136">
        <v>0</v>
      </c>
    </row>
    <row r="32020" spans="1:19" ht="11.25" thickBot="1" x14ac:dyDescent="0.2">
      <c r="A32020" s="112"/>
    </row>
    <row r="32021" spans="1:19" ht="11.25" thickBot="1" x14ac:dyDescent="0.2">
      <c r="A32021" s="106" t="s">
        <v>357</v>
      </c>
      <c r="B32021" s="106" t="s">
        <v>358</v>
      </c>
      <c r="C32021" s="146" t="s">
        <v>16</v>
      </c>
      <c r="D32021" s="146" t="s">
        <v>14502</v>
      </c>
      <c r="E32021" s="146" t="s">
        <v>14503</v>
      </c>
      <c r="F32021" s="146" t="s">
        <v>20</v>
      </c>
      <c r="G32021" s="146" t="s">
        <v>21</v>
      </c>
      <c r="H32021" s="146" t="s">
        <v>22</v>
      </c>
      <c r="I32021" s="146" t="s">
        <v>23</v>
      </c>
      <c r="J32021" s="146" t="s">
        <v>24</v>
      </c>
      <c r="K32021" s="146" t="s">
        <v>26</v>
      </c>
      <c r="L32021" s="146" t="s">
        <v>14504</v>
      </c>
      <c r="M32021" s="146" t="s">
        <v>27</v>
      </c>
      <c r="N32021" s="146" t="s">
        <v>28</v>
      </c>
      <c r="O32021" s="146" t="s">
        <v>29</v>
      </c>
      <c r="P32021" s="146" t="s">
        <v>30</v>
      </c>
      <c r="Q32021" s="146" t="s">
        <v>14505</v>
      </c>
      <c r="R32021" s="146" t="s">
        <v>32</v>
      </c>
      <c r="S32021" s="146" t="s">
        <v>33</v>
      </c>
    </row>
    <row r="32022" spans="1:19" ht="11.25" thickBot="1" x14ac:dyDescent="0.2">
      <c r="A32022" s="107">
        <v>1</v>
      </c>
      <c r="B32022" s="132">
        <v>0.74732638888888892</v>
      </c>
      <c r="C32022" s="108">
        <v>14909.897999999999</v>
      </c>
      <c r="D32022" s="108">
        <v>6377.3580000000002</v>
      </c>
      <c r="E32022" s="108">
        <v>61.207999999999998</v>
      </c>
      <c r="F32022" s="133">
        <v>0.54137999999999997</v>
      </c>
      <c r="G32022" s="108">
        <v>632.06500000000005</v>
      </c>
      <c r="H32022" s="108">
        <v>221.928</v>
      </c>
      <c r="I32022" s="108">
        <v>14493.832</v>
      </c>
      <c r="J32022" s="108">
        <v>60728.192999999999</v>
      </c>
      <c r="K32022" s="133">
        <v>0.54039999999999999</v>
      </c>
      <c r="L32022" s="108">
        <v>275.95600000000002</v>
      </c>
      <c r="M32022" s="141" t="s">
        <v>14500</v>
      </c>
      <c r="N32022" s="108">
        <v>389.03800000000001</v>
      </c>
      <c r="O32022" s="141" t="s">
        <v>14500</v>
      </c>
      <c r="P32022" s="141" t="s">
        <v>14500</v>
      </c>
      <c r="Q32022" s="108">
        <v>-361.01400000000001</v>
      </c>
      <c r="R32022" s="108">
        <v>65.572000000000003</v>
      </c>
      <c r="S32022" s="108">
        <v>183.14099999999999</v>
      </c>
    </row>
    <row r="32023" spans="1:19" ht="11.25" thickBot="1" x14ac:dyDescent="0.2">
      <c r="A32023" s="112"/>
    </row>
    <row r="32024" spans="1:19" ht="11.25" thickBot="1" x14ac:dyDescent="0.2">
      <c r="A32024" s="135" t="s">
        <v>362</v>
      </c>
      <c r="B32024" s="112"/>
      <c r="C32024" s="136">
        <v>14909.897999999999</v>
      </c>
      <c r="D32024" s="136">
        <v>6377.3580000000002</v>
      </c>
      <c r="E32024" s="136">
        <v>61.207999999999998</v>
      </c>
      <c r="F32024" s="137">
        <v>0.54137999999999997</v>
      </c>
      <c r="G32024" s="136">
        <v>632.06500000000005</v>
      </c>
      <c r="H32024" s="136">
        <v>221.928</v>
      </c>
      <c r="I32024" s="136">
        <v>14493.832</v>
      </c>
      <c r="J32024" s="136">
        <v>60728.192999999999</v>
      </c>
      <c r="K32024" s="137">
        <v>0.54039999999999999</v>
      </c>
      <c r="L32024" s="136">
        <v>275.95600000000002</v>
      </c>
      <c r="M32024" s="141" t="s">
        <v>14501</v>
      </c>
      <c r="N32024" s="136">
        <v>389.03800000000001</v>
      </c>
      <c r="O32024" s="141" t="s">
        <v>14501</v>
      </c>
      <c r="P32024" s="141" t="s">
        <v>14501</v>
      </c>
      <c r="Q32024" s="136">
        <v>-361.01400000000001</v>
      </c>
      <c r="R32024" s="136">
        <v>65.572000000000003</v>
      </c>
      <c r="S32024" s="136">
        <v>183.14099999999999</v>
      </c>
    </row>
    <row r="32025" spans="1:19" ht="11.25" thickBot="1" x14ac:dyDescent="0.2">
      <c r="A32025" s="112"/>
    </row>
    <row r="32026" spans="1:19" ht="11.25" thickBot="1" x14ac:dyDescent="0.2">
      <c r="A32026" s="138" t="s">
        <v>364</v>
      </c>
      <c r="B32026" s="112"/>
      <c r="C32026" s="136">
        <v>0</v>
      </c>
      <c r="D32026" s="136">
        <v>0</v>
      </c>
      <c r="E32026" s="136">
        <v>0</v>
      </c>
      <c r="F32026" s="140" t="s">
        <v>3713</v>
      </c>
      <c r="G32026" s="136">
        <v>0</v>
      </c>
      <c r="H32026" s="136">
        <v>0</v>
      </c>
      <c r="I32026" s="136">
        <v>0</v>
      </c>
      <c r="J32026" s="136">
        <v>0</v>
      </c>
      <c r="K32026" s="140" t="s">
        <v>3713</v>
      </c>
      <c r="L32026" s="136">
        <v>0</v>
      </c>
      <c r="M32026" s="141" t="s">
        <v>14501</v>
      </c>
      <c r="N32026" s="136">
        <v>0</v>
      </c>
      <c r="O32026" s="141" t="s">
        <v>14501</v>
      </c>
      <c r="P32026" s="141" t="s">
        <v>14501</v>
      </c>
      <c r="Q32026" s="136">
        <v>0</v>
      </c>
      <c r="R32026" s="136">
        <v>0</v>
      </c>
      <c r="S32026" s="136">
        <v>0</v>
      </c>
    </row>
    <row r="32027" spans="1:19" ht="11.25" thickBot="1" x14ac:dyDescent="0.2">
      <c r="A32027" s="112"/>
    </row>
    <row r="32028" spans="1:19" ht="11.25" thickBot="1" x14ac:dyDescent="0.2">
      <c r="A32028" s="139" t="s">
        <v>366</v>
      </c>
      <c r="B32028" s="112"/>
      <c r="C32028" s="136">
        <v>0</v>
      </c>
      <c r="D32028" s="136">
        <v>0</v>
      </c>
      <c r="E32028" s="136">
        <v>0</v>
      </c>
      <c r="F32028" s="140">
        <v>0</v>
      </c>
      <c r="G32028" s="136">
        <v>0</v>
      </c>
      <c r="H32028" s="136">
        <v>0</v>
      </c>
      <c r="I32028" s="136">
        <v>0</v>
      </c>
      <c r="J32028" s="136">
        <v>0</v>
      </c>
      <c r="K32028" s="140">
        <v>0</v>
      </c>
      <c r="L32028" s="136">
        <v>0</v>
      </c>
      <c r="M32028" s="141" t="s">
        <v>14501</v>
      </c>
      <c r="N32028" s="136">
        <v>0</v>
      </c>
      <c r="O32028" s="141" t="s">
        <v>14501</v>
      </c>
      <c r="P32028" s="141" t="s">
        <v>14501</v>
      </c>
      <c r="Q32028" s="136">
        <v>0</v>
      </c>
      <c r="R32028" s="136">
        <v>0</v>
      </c>
      <c r="S32028" s="136">
        <v>0</v>
      </c>
    </row>
    <row r="32029" spans="1:19" ht="11.25" thickBot="1" x14ac:dyDescent="0.2">
      <c r="A32029" s="112"/>
    </row>
    <row r="32030" spans="1:19" ht="11.25" thickBot="1" x14ac:dyDescent="0.2">
      <c r="A32030" s="106" t="s">
        <v>357</v>
      </c>
      <c r="B32030" s="106" t="s">
        <v>358</v>
      </c>
      <c r="C32030" s="146" t="s">
        <v>35</v>
      </c>
      <c r="D32030" s="146" t="s">
        <v>36</v>
      </c>
      <c r="E32030" s="146" t="s">
        <v>14506</v>
      </c>
      <c r="F32030" s="146" t="s">
        <v>38</v>
      </c>
      <c r="G32030" s="146" t="s">
        <v>39</v>
      </c>
      <c r="H32030" s="146" t="s">
        <v>41</v>
      </c>
      <c r="I32030" s="146" t="s">
        <v>42</v>
      </c>
      <c r="J32030" s="146" t="s">
        <v>43</v>
      </c>
      <c r="K32030" s="146" t="s">
        <v>44</v>
      </c>
      <c r="L32030" s="146" t="s">
        <v>45</v>
      </c>
      <c r="M32030" s="146" t="s">
        <v>46</v>
      </c>
      <c r="N32030" s="146" t="s">
        <v>47</v>
      </c>
      <c r="O32030" s="146" t="s">
        <v>48</v>
      </c>
      <c r="P32030" s="146" t="s">
        <v>49</v>
      </c>
      <c r="Q32030" s="146" t="s">
        <v>50</v>
      </c>
      <c r="R32030" s="146" t="s">
        <v>51</v>
      </c>
      <c r="S32030" s="146" t="s">
        <v>52</v>
      </c>
    </row>
    <row r="32031" spans="1:19" ht="11.25" thickBot="1" x14ac:dyDescent="0.2">
      <c r="A32031" s="107">
        <v>1</v>
      </c>
      <c r="B32031" s="132">
        <v>0.74732638888888892</v>
      </c>
      <c r="C32031" s="133">
        <v>0.44231999999999999</v>
      </c>
      <c r="D32031" s="108">
        <v>492.834</v>
      </c>
      <c r="E32031" s="108">
        <v>127.13200000000001</v>
      </c>
      <c r="F32031" s="141" t="s">
        <v>14500</v>
      </c>
      <c r="G32031" s="108">
        <v>499.084</v>
      </c>
      <c r="H32031" s="108">
        <v>37213.845999999998</v>
      </c>
      <c r="I32031" s="108">
        <v>592.77300000000002</v>
      </c>
      <c r="J32031" s="108">
        <v>1516.077</v>
      </c>
      <c r="K32031" s="108">
        <v>226.69200000000001</v>
      </c>
      <c r="L32031" s="108">
        <v>149.17099999999999</v>
      </c>
      <c r="M32031" s="108">
        <v>80.260999999999996</v>
      </c>
      <c r="N32031" s="141" t="s">
        <v>14500</v>
      </c>
      <c r="O32031" s="108">
        <v>81.792000000000002</v>
      </c>
      <c r="P32031" s="108">
        <v>82.097999999999999</v>
      </c>
      <c r="Q32031" s="108">
        <v>165.422</v>
      </c>
      <c r="R32031" s="108">
        <v>138.36199999999999</v>
      </c>
      <c r="S32031" s="108">
        <v>83.17</v>
      </c>
    </row>
    <row r="32032" spans="1:19" ht="11.25" thickBot="1" x14ac:dyDescent="0.2">
      <c r="A32032" s="112"/>
    </row>
    <row r="32033" spans="1:19" ht="11.25" thickBot="1" x14ac:dyDescent="0.2">
      <c r="A32033" s="135" t="s">
        <v>362</v>
      </c>
      <c r="B32033" s="112"/>
      <c r="C32033" s="137">
        <v>0.44231999999999999</v>
      </c>
      <c r="D32033" s="136">
        <v>492.834</v>
      </c>
      <c r="E32033" s="136">
        <v>127.13200000000001</v>
      </c>
      <c r="F32033" s="141" t="s">
        <v>14501</v>
      </c>
      <c r="G32033" s="136">
        <v>499.084</v>
      </c>
      <c r="H32033" s="136">
        <v>37213.845999999998</v>
      </c>
      <c r="I32033" s="136">
        <v>592.77300000000002</v>
      </c>
      <c r="J32033" s="136">
        <v>1516.077</v>
      </c>
      <c r="K32033" s="136">
        <v>226.69200000000001</v>
      </c>
      <c r="L32033" s="136">
        <v>149.17099999999999</v>
      </c>
      <c r="M32033" s="136">
        <v>80.260999999999996</v>
      </c>
      <c r="N32033" s="141" t="s">
        <v>14501</v>
      </c>
      <c r="O32033" s="136">
        <v>81.792000000000002</v>
      </c>
      <c r="P32033" s="136">
        <v>82.097999999999999</v>
      </c>
      <c r="Q32033" s="136">
        <v>165.422</v>
      </c>
      <c r="R32033" s="136">
        <v>138.36199999999999</v>
      </c>
      <c r="S32033" s="136">
        <v>83.17</v>
      </c>
    </row>
    <row r="32034" spans="1:19" ht="11.25" thickBot="1" x14ac:dyDescent="0.2">
      <c r="A32034" s="112"/>
    </row>
    <row r="32035" spans="1:19" ht="11.25" thickBot="1" x14ac:dyDescent="0.2">
      <c r="A32035" s="138" t="s">
        <v>364</v>
      </c>
      <c r="B32035" s="112"/>
      <c r="C32035" s="140" t="s">
        <v>3713</v>
      </c>
      <c r="D32035" s="136">
        <v>0</v>
      </c>
      <c r="E32035" s="136">
        <v>0</v>
      </c>
      <c r="F32035" s="141" t="s">
        <v>14501</v>
      </c>
      <c r="G32035" s="136">
        <v>0</v>
      </c>
      <c r="H32035" s="136">
        <v>0</v>
      </c>
      <c r="I32035" s="136">
        <v>0</v>
      </c>
      <c r="J32035" s="136">
        <v>0</v>
      </c>
      <c r="K32035" s="136">
        <v>0</v>
      </c>
      <c r="L32035" s="136">
        <v>0</v>
      </c>
      <c r="M32035" s="136">
        <v>0</v>
      </c>
      <c r="N32035" s="141" t="s">
        <v>14501</v>
      </c>
      <c r="O32035" s="136">
        <v>0</v>
      </c>
      <c r="P32035" s="136">
        <v>0</v>
      </c>
      <c r="Q32035" s="136">
        <v>0</v>
      </c>
      <c r="R32035" s="136">
        <v>0</v>
      </c>
      <c r="S32035" s="136">
        <v>0</v>
      </c>
    </row>
    <row r="32036" spans="1:19" ht="11.25" thickBot="1" x14ac:dyDescent="0.2">
      <c r="A32036" s="112"/>
    </row>
    <row r="32037" spans="1:19" ht="11.25" thickBot="1" x14ac:dyDescent="0.2">
      <c r="A32037" s="139" t="s">
        <v>366</v>
      </c>
      <c r="B32037" s="112"/>
      <c r="C32037" s="140">
        <v>0</v>
      </c>
      <c r="D32037" s="136">
        <v>0</v>
      </c>
      <c r="E32037" s="136">
        <v>0</v>
      </c>
      <c r="F32037" s="141" t="s">
        <v>14501</v>
      </c>
      <c r="G32037" s="136">
        <v>0</v>
      </c>
      <c r="H32037" s="136">
        <v>0</v>
      </c>
      <c r="I32037" s="136">
        <v>0</v>
      </c>
      <c r="J32037" s="136">
        <v>0</v>
      </c>
      <c r="K32037" s="136">
        <v>0</v>
      </c>
      <c r="L32037" s="136">
        <v>0</v>
      </c>
      <c r="M32037" s="136">
        <v>0</v>
      </c>
      <c r="N32037" s="141" t="s">
        <v>14501</v>
      </c>
      <c r="O32037" s="136">
        <v>0</v>
      </c>
      <c r="P32037" s="136">
        <v>0</v>
      </c>
      <c r="Q32037" s="136">
        <v>0</v>
      </c>
      <c r="R32037" s="136">
        <v>0</v>
      </c>
      <c r="S32037" s="136">
        <v>0</v>
      </c>
    </row>
    <row r="32038" spans="1:19" ht="11.25" thickBot="1" x14ac:dyDescent="0.2">
      <c r="A32038" s="112"/>
    </row>
    <row r="32039" spans="1:19" ht="11.25" thickBot="1" x14ac:dyDescent="0.2">
      <c r="A32039" s="106" t="s">
        <v>357</v>
      </c>
      <c r="B32039" s="106" t="s">
        <v>358</v>
      </c>
      <c r="C32039" s="146" t="s">
        <v>53</v>
      </c>
      <c r="D32039" s="146" t="s">
        <v>54</v>
      </c>
      <c r="E32039" s="146" t="s">
        <v>55</v>
      </c>
      <c r="F32039" s="146" t="s">
        <v>56</v>
      </c>
      <c r="G32039" s="146" t="s">
        <v>14507</v>
      </c>
      <c r="H32039" s="146" t="s">
        <v>57</v>
      </c>
      <c r="I32039" s="146" t="s">
        <v>59</v>
      </c>
      <c r="J32039" s="146" t="s">
        <v>14508</v>
      </c>
      <c r="K32039" s="146" t="s">
        <v>60</v>
      </c>
      <c r="L32039" s="146" t="s">
        <v>61</v>
      </c>
      <c r="M32039" s="146" t="s">
        <v>62</v>
      </c>
      <c r="N32039" s="146" t="s">
        <v>14509</v>
      </c>
      <c r="O32039" s="146" t="s">
        <v>63</v>
      </c>
      <c r="P32039" s="146" t="s">
        <v>64</v>
      </c>
      <c r="Q32039" s="146" t="s">
        <v>66</v>
      </c>
      <c r="R32039" s="146" t="s">
        <v>14510</v>
      </c>
      <c r="S32039" s="146" t="s">
        <v>67</v>
      </c>
    </row>
    <row r="32040" spans="1:19" ht="11.25" thickBot="1" x14ac:dyDescent="0.2">
      <c r="A32040" s="107">
        <v>1</v>
      </c>
      <c r="B32040" s="132">
        <v>0.74732638888888892</v>
      </c>
      <c r="C32040" s="141" t="s">
        <v>14500</v>
      </c>
      <c r="D32040" s="141" t="s">
        <v>14500</v>
      </c>
      <c r="E32040" s="108">
        <v>84.548000000000002</v>
      </c>
      <c r="F32040" s="108">
        <v>85.007999999999996</v>
      </c>
      <c r="G32040" s="108">
        <v>85.466999999999999</v>
      </c>
      <c r="H32040" s="108">
        <v>475.67200000000003</v>
      </c>
      <c r="I32040" s="108">
        <v>815.875</v>
      </c>
      <c r="J32040" s="141" t="s">
        <v>14639</v>
      </c>
      <c r="K32040" s="141" t="s">
        <v>14500</v>
      </c>
      <c r="L32040" s="141" t="s">
        <v>14500</v>
      </c>
      <c r="M32040" s="108">
        <v>146.529</v>
      </c>
      <c r="N32040" s="108">
        <v>62.863</v>
      </c>
      <c r="O32040" s="108">
        <v>198.09399999999999</v>
      </c>
      <c r="P32040" s="108">
        <v>119682.3</v>
      </c>
      <c r="Q32040" s="133">
        <v>0.37137999999999999</v>
      </c>
      <c r="R32040" s="141" t="s">
        <v>14500</v>
      </c>
      <c r="S32040" s="108">
        <v>598.36900000000003</v>
      </c>
    </row>
    <row r="32041" spans="1:19" ht="11.25" thickBot="1" x14ac:dyDescent="0.2">
      <c r="A32041" s="112"/>
    </row>
    <row r="32042" spans="1:19" ht="11.25" thickBot="1" x14ac:dyDescent="0.2">
      <c r="A32042" s="135" t="s">
        <v>362</v>
      </c>
      <c r="B32042" s="112"/>
      <c r="C32042" s="141" t="s">
        <v>14501</v>
      </c>
      <c r="D32042" s="141" t="s">
        <v>14501</v>
      </c>
      <c r="E32042" s="136">
        <v>84.548000000000002</v>
      </c>
      <c r="F32042" s="136">
        <v>85.007999999999996</v>
      </c>
      <c r="G32042" s="136">
        <v>85.466999999999999</v>
      </c>
      <c r="H32042" s="136">
        <v>475.67200000000003</v>
      </c>
      <c r="I32042" s="136">
        <v>815.875</v>
      </c>
      <c r="J32042" s="141" t="s">
        <v>14641</v>
      </c>
      <c r="K32042" s="141" t="s">
        <v>14501</v>
      </c>
      <c r="L32042" s="141" t="s">
        <v>14501</v>
      </c>
      <c r="M32042" s="136">
        <v>146.529</v>
      </c>
      <c r="N32042" s="136">
        <v>62.863</v>
      </c>
      <c r="O32042" s="136">
        <v>198.09399999999999</v>
      </c>
      <c r="P32042" s="136">
        <v>119682.3</v>
      </c>
      <c r="Q32042" s="137">
        <v>0.37137999999999999</v>
      </c>
      <c r="R32042" s="141" t="s">
        <v>14501</v>
      </c>
      <c r="S32042" s="136">
        <v>598.36900000000003</v>
      </c>
    </row>
    <row r="32043" spans="1:19" ht="11.25" thickBot="1" x14ac:dyDescent="0.2">
      <c r="A32043" s="112"/>
    </row>
    <row r="32044" spans="1:19" ht="11.25" thickBot="1" x14ac:dyDescent="0.2">
      <c r="A32044" s="138" t="s">
        <v>364</v>
      </c>
      <c r="B32044" s="112"/>
      <c r="C32044" s="141" t="s">
        <v>14501</v>
      </c>
      <c r="D32044" s="141" t="s">
        <v>14501</v>
      </c>
      <c r="E32044" s="136">
        <v>0</v>
      </c>
      <c r="F32044" s="136">
        <v>0</v>
      </c>
      <c r="G32044" s="136">
        <v>0</v>
      </c>
      <c r="H32044" s="136">
        <v>0</v>
      </c>
      <c r="I32044" s="136">
        <v>0</v>
      </c>
      <c r="J32044" s="141" t="s">
        <v>14501</v>
      </c>
      <c r="K32044" s="141" t="s">
        <v>14501</v>
      </c>
      <c r="L32044" s="141" t="s">
        <v>14501</v>
      </c>
      <c r="M32044" s="136">
        <v>0</v>
      </c>
      <c r="N32044" s="136">
        <v>0</v>
      </c>
      <c r="O32044" s="136">
        <v>0</v>
      </c>
      <c r="P32044" s="136">
        <v>0</v>
      </c>
      <c r="Q32044" s="140" t="s">
        <v>3713</v>
      </c>
      <c r="R32044" s="141" t="s">
        <v>14501</v>
      </c>
      <c r="S32044" s="136">
        <v>0</v>
      </c>
    </row>
    <row r="32045" spans="1:19" ht="11.25" thickBot="1" x14ac:dyDescent="0.2">
      <c r="A32045" s="112"/>
    </row>
    <row r="32046" spans="1:19" ht="11.25" thickBot="1" x14ac:dyDescent="0.2">
      <c r="A32046" s="139" t="s">
        <v>366</v>
      </c>
      <c r="B32046" s="112"/>
      <c r="C32046" s="141" t="s">
        <v>14501</v>
      </c>
      <c r="D32046" s="141" t="s">
        <v>14501</v>
      </c>
      <c r="E32046" s="136">
        <v>0</v>
      </c>
      <c r="F32046" s="136">
        <v>0</v>
      </c>
      <c r="G32046" s="136">
        <v>0</v>
      </c>
      <c r="H32046" s="136">
        <v>0</v>
      </c>
      <c r="I32046" s="136">
        <v>0</v>
      </c>
      <c r="J32046" s="141" t="s">
        <v>14501</v>
      </c>
      <c r="K32046" s="141" t="s">
        <v>14501</v>
      </c>
      <c r="L32046" s="141" t="s">
        <v>14501</v>
      </c>
      <c r="M32046" s="136">
        <v>0</v>
      </c>
      <c r="N32046" s="136">
        <v>0</v>
      </c>
      <c r="O32046" s="136">
        <v>0</v>
      </c>
      <c r="P32046" s="136">
        <v>0</v>
      </c>
      <c r="Q32046" s="140">
        <v>0</v>
      </c>
      <c r="R32046" s="141" t="s">
        <v>14501</v>
      </c>
      <c r="S32046" s="136">
        <v>0</v>
      </c>
    </row>
    <row r="32047" spans="1:19" ht="11.25" thickBot="1" x14ac:dyDescent="0.2">
      <c r="A32047" s="112"/>
    </row>
    <row r="32048" spans="1:19" ht="11.25" thickBot="1" x14ac:dyDescent="0.2">
      <c r="A32048" s="106" t="s">
        <v>357</v>
      </c>
      <c r="B32048" s="106" t="s">
        <v>358</v>
      </c>
      <c r="C32048" s="146" t="s">
        <v>68</v>
      </c>
      <c r="D32048" s="146" t="s">
        <v>14511</v>
      </c>
    </row>
    <row r="32049" spans="1:19" ht="11.25" thickBot="1" x14ac:dyDescent="0.2">
      <c r="A32049" s="107">
        <v>1</v>
      </c>
      <c r="B32049" s="132">
        <v>0.74732638888888892</v>
      </c>
      <c r="C32049" s="108">
        <v>256.44299999999998</v>
      </c>
      <c r="D32049" s="141" t="s">
        <v>14500</v>
      </c>
    </row>
    <row r="32050" spans="1:19" ht="11.25" thickBot="1" x14ac:dyDescent="0.2">
      <c r="A32050" s="112"/>
    </row>
    <row r="32051" spans="1:19" ht="11.25" thickBot="1" x14ac:dyDescent="0.2">
      <c r="A32051" s="135" t="s">
        <v>362</v>
      </c>
      <c r="B32051" s="112"/>
      <c r="C32051" s="136">
        <v>256.44299999999998</v>
      </c>
      <c r="D32051" s="141" t="s">
        <v>14501</v>
      </c>
    </row>
    <row r="32052" spans="1:19" ht="11.25" thickBot="1" x14ac:dyDescent="0.2">
      <c r="A32052" s="112"/>
    </row>
    <row r="32053" spans="1:19" ht="11.25" thickBot="1" x14ac:dyDescent="0.2">
      <c r="A32053" s="138" t="s">
        <v>364</v>
      </c>
      <c r="B32053" s="112"/>
      <c r="C32053" s="136">
        <v>0</v>
      </c>
      <c r="D32053" s="141" t="s">
        <v>14501</v>
      </c>
    </row>
    <row r="32054" spans="1:19" ht="11.25" thickBot="1" x14ac:dyDescent="0.2">
      <c r="A32054" s="112"/>
    </row>
    <row r="32055" spans="1:19" ht="11.25" thickBot="1" x14ac:dyDescent="0.2">
      <c r="A32055" s="139" t="s">
        <v>366</v>
      </c>
      <c r="B32055" s="112"/>
      <c r="C32055" s="136">
        <v>0</v>
      </c>
      <c r="D32055" s="141" t="s">
        <v>14501</v>
      </c>
    </row>
    <row r="32056" spans="1:19" ht="10.5" x14ac:dyDescent="0.15">
      <c r="A32056" s="112"/>
    </row>
    <row r="32057" spans="1:19" x14ac:dyDescent="0.15">
      <c r="A32057" s="129"/>
      <c r="B32057" s="86" t="s">
        <v>4374</v>
      </c>
    </row>
    <row r="32058" spans="1:19" ht="9.75" thickBot="1" x14ac:dyDescent="0.2">
      <c r="A32058" s="81" t="s">
        <v>5871</v>
      </c>
    </row>
    <row r="32059" spans="1:19" ht="11.25" thickBot="1" x14ac:dyDescent="0.2">
      <c r="A32059" s="106" t="s">
        <v>357</v>
      </c>
      <c r="B32059" s="106" t="s">
        <v>358</v>
      </c>
      <c r="C32059" s="146" t="s">
        <v>14494</v>
      </c>
      <c r="D32059" s="146" t="s">
        <v>14495</v>
      </c>
      <c r="E32059" s="146" t="s">
        <v>14496</v>
      </c>
      <c r="F32059" s="146" t="s">
        <v>0</v>
      </c>
      <c r="G32059" s="146" t="s">
        <v>1</v>
      </c>
      <c r="H32059" s="146" t="s">
        <v>2</v>
      </c>
      <c r="I32059" s="146" t="s">
        <v>14497</v>
      </c>
      <c r="J32059" s="146" t="s">
        <v>3</v>
      </c>
      <c r="K32059" s="146" t="s">
        <v>14498</v>
      </c>
      <c r="L32059" s="146" t="s">
        <v>7</v>
      </c>
      <c r="M32059" s="146" t="s">
        <v>14499</v>
      </c>
      <c r="N32059" s="146" t="s">
        <v>10</v>
      </c>
      <c r="O32059" s="146" t="s">
        <v>11</v>
      </c>
      <c r="P32059" s="146" t="s">
        <v>12</v>
      </c>
      <c r="Q32059" s="146" t="s">
        <v>13</v>
      </c>
      <c r="R32059" s="146" t="s">
        <v>14</v>
      </c>
      <c r="S32059" s="146" t="s">
        <v>15</v>
      </c>
    </row>
    <row r="32060" spans="1:19" ht="11.25" thickBot="1" x14ac:dyDescent="0.2">
      <c r="A32060" s="107">
        <v>1</v>
      </c>
      <c r="B32060" s="132">
        <v>0.75246527777777772</v>
      </c>
      <c r="C32060" s="141" t="s">
        <v>14500</v>
      </c>
      <c r="D32060" s="141" t="s">
        <v>14500</v>
      </c>
      <c r="E32060" s="141" t="s">
        <v>14500</v>
      </c>
      <c r="F32060" s="108">
        <v>22487.663</v>
      </c>
      <c r="G32060" s="108">
        <v>91503.308000000005</v>
      </c>
      <c r="H32060" s="108">
        <v>492.67599999999999</v>
      </c>
      <c r="I32060" s="108">
        <v>-176.65899999999999</v>
      </c>
      <c r="J32060" s="108">
        <v>672.95</v>
      </c>
      <c r="K32060" s="108">
        <v>10.541</v>
      </c>
      <c r="L32060" s="133">
        <v>0.64393999999999996</v>
      </c>
      <c r="M32060" s="141" t="s">
        <v>14500</v>
      </c>
      <c r="N32060" s="108">
        <v>-62.625999999999998</v>
      </c>
      <c r="O32060" s="108">
        <v>112.596</v>
      </c>
      <c r="P32060" s="108">
        <v>35958.858</v>
      </c>
      <c r="Q32060" s="108">
        <v>462505.61</v>
      </c>
      <c r="R32060" s="108">
        <v>619.58399999999995</v>
      </c>
      <c r="S32060" s="108">
        <v>975.13</v>
      </c>
    </row>
    <row r="32061" spans="1:19" ht="11.25" thickBot="1" x14ac:dyDescent="0.2">
      <c r="A32061" s="112"/>
    </row>
    <row r="32062" spans="1:19" ht="11.25" thickBot="1" x14ac:dyDescent="0.2">
      <c r="A32062" s="135" t="s">
        <v>362</v>
      </c>
      <c r="B32062" s="112"/>
      <c r="C32062" s="141" t="s">
        <v>14501</v>
      </c>
      <c r="D32062" s="141" t="s">
        <v>14501</v>
      </c>
      <c r="E32062" s="141" t="s">
        <v>14501</v>
      </c>
      <c r="F32062" s="136">
        <v>22487.663</v>
      </c>
      <c r="G32062" s="136">
        <v>91503.308000000005</v>
      </c>
      <c r="H32062" s="136">
        <v>492.67599999999999</v>
      </c>
      <c r="I32062" s="136">
        <v>-176.65899999999999</v>
      </c>
      <c r="J32062" s="136">
        <v>672.95</v>
      </c>
      <c r="K32062" s="136">
        <v>10.541</v>
      </c>
      <c r="L32062" s="137">
        <v>0.64393999999999996</v>
      </c>
      <c r="M32062" s="141" t="s">
        <v>14501</v>
      </c>
      <c r="N32062" s="136">
        <v>-62.625999999999998</v>
      </c>
      <c r="O32062" s="136">
        <v>112.596</v>
      </c>
      <c r="P32062" s="136">
        <v>35958.858</v>
      </c>
      <c r="Q32062" s="136">
        <v>462505.61</v>
      </c>
      <c r="R32062" s="136">
        <v>619.58399999999995</v>
      </c>
      <c r="S32062" s="136">
        <v>975.13</v>
      </c>
    </row>
    <row r="32063" spans="1:19" ht="11.25" thickBot="1" x14ac:dyDescent="0.2">
      <c r="A32063" s="112"/>
    </row>
    <row r="32064" spans="1:19" ht="11.25" thickBot="1" x14ac:dyDescent="0.2">
      <c r="A32064" s="138" t="s">
        <v>364</v>
      </c>
      <c r="B32064" s="112"/>
      <c r="C32064" s="141" t="s">
        <v>14501</v>
      </c>
      <c r="D32064" s="141" t="s">
        <v>14501</v>
      </c>
      <c r="E32064" s="141" t="s">
        <v>14501</v>
      </c>
      <c r="F32064" s="136">
        <v>0</v>
      </c>
      <c r="G32064" s="136">
        <v>0</v>
      </c>
      <c r="H32064" s="136">
        <v>0</v>
      </c>
      <c r="I32064" s="136">
        <v>0</v>
      </c>
      <c r="J32064" s="136">
        <v>0</v>
      </c>
      <c r="K32064" s="136">
        <v>0</v>
      </c>
      <c r="L32064" s="140" t="s">
        <v>3713</v>
      </c>
      <c r="M32064" s="141" t="s">
        <v>14501</v>
      </c>
      <c r="N32064" s="136">
        <v>0</v>
      </c>
      <c r="O32064" s="136">
        <v>0</v>
      </c>
      <c r="P32064" s="136">
        <v>0</v>
      </c>
      <c r="Q32064" s="136">
        <v>0</v>
      </c>
      <c r="R32064" s="136">
        <v>0</v>
      </c>
      <c r="S32064" s="136">
        <v>0</v>
      </c>
    </row>
    <row r="32065" spans="1:19" ht="11.25" thickBot="1" x14ac:dyDescent="0.2">
      <c r="A32065" s="112"/>
    </row>
    <row r="32066" spans="1:19" ht="11.25" thickBot="1" x14ac:dyDescent="0.2">
      <c r="A32066" s="139" t="s">
        <v>366</v>
      </c>
      <c r="B32066" s="112"/>
      <c r="C32066" s="141" t="s">
        <v>14501</v>
      </c>
      <c r="D32066" s="141" t="s">
        <v>14501</v>
      </c>
      <c r="E32066" s="141" t="s">
        <v>14501</v>
      </c>
      <c r="F32066" s="136">
        <v>0</v>
      </c>
      <c r="G32066" s="136">
        <v>0</v>
      </c>
      <c r="H32066" s="136">
        <v>0</v>
      </c>
      <c r="I32066" s="136">
        <v>0</v>
      </c>
      <c r="J32066" s="136">
        <v>0</v>
      </c>
      <c r="K32066" s="136">
        <v>0</v>
      </c>
      <c r="L32066" s="140">
        <v>0</v>
      </c>
      <c r="M32066" s="141" t="s">
        <v>14501</v>
      </c>
      <c r="N32066" s="136">
        <v>0</v>
      </c>
      <c r="O32066" s="136">
        <v>0</v>
      </c>
      <c r="P32066" s="136">
        <v>0</v>
      </c>
      <c r="Q32066" s="136">
        <v>0</v>
      </c>
      <c r="R32066" s="136">
        <v>0</v>
      </c>
      <c r="S32066" s="136">
        <v>0</v>
      </c>
    </row>
    <row r="32067" spans="1:19" ht="11.25" thickBot="1" x14ac:dyDescent="0.2">
      <c r="A32067" s="112"/>
    </row>
    <row r="32068" spans="1:19" ht="11.25" thickBot="1" x14ac:dyDescent="0.2">
      <c r="A32068" s="106" t="s">
        <v>357</v>
      </c>
      <c r="B32068" s="106" t="s">
        <v>358</v>
      </c>
      <c r="C32068" s="146" t="s">
        <v>16</v>
      </c>
      <c r="D32068" s="146" t="s">
        <v>14502</v>
      </c>
      <c r="E32068" s="146" t="s">
        <v>14503</v>
      </c>
      <c r="F32068" s="146" t="s">
        <v>20</v>
      </c>
      <c r="G32068" s="146" t="s">
        <v>21</v>
      </c>
      <c r="H32068" s="146" t="s">
        <v>22</v>
      </c>
      <c r="I32068" s="146" t="s">
        <v>23</v>
      </c>
      <c r="J32068" s="146" t="s">
        <v>24</v>
      </c>
      <c r="K32068" s="146" t="s">
        <v>26</v>
      </c>
      <c r="L32068" s="146" t="s">
        <v>14504</v>
      </c>
      <c r="M32068" s="146" t="s">
        <v>27</v>
      </c>
      <c r="N32068" s="146" t="s">
        <v>28</v>
      </c>
      <c r="O32068" s="146" t="s">
        <v>29</v>
      </c>
      <c r="P32068" s="146" t="s">
        <v>30</v>
      </c>
      <c r="Q32068" s="146" t="s">
        <v>14505</v>
      </c>
      <c r="R32068" s="146" t="s">
        <v>32</v>
      </c>
      <c r="S32068" s="146" t="s">
        <v>33</v>
      </c>
    </row>
    <row r="32069" spans="1:19" ht="11.25" thickBot="1" x14ac:dyDescent="0.2">
      <c r="A32069" s="107">
        <v>1</v>
      </c>
      <c r="B32069" s="132">
        <v>0.75246527777777772</v>
      </c>
      <c r="C32069" s="108">
        <v>6699.87</v>
      </c>
      <c r="D32069" s="108">
        <v>3002.6170000000002</v>
      </c>
      <c r="E32069" s="141" t="s">
        <v>14500</v>
      </c>
      <c r="F32069" s="133">
        <v>0.46671000000000001</v>
      </c>
      <c r="G32069" s="108">
        <v>606.56100000000004</v>
      </c>
      <c r="H32069" s="108">
        <v>211.244</v>
      </c>
      <c r="I32069" s="108">
        <v>5031.8940000000002</v>
      </c>
      <c r="J32069" s="108">
        <v>111085.45</v>
      </c>
      <c r="K32069" s="133">
        <v>0.53061999999999998</v>
      </c>
      <c r="L32069" s="108">
        <v>522.221</v>
      </c>
      <c r="M32069" s="108">
        <v>144.75899999999999</v>
      </c>
      <c r="N32069" s="108">
        <v>810.37199999999996</v>
      </c>
      <c r="O32069" s="141" t="s">
        <v>14500</v>
      </c>
      <c r="P32069" s="141" t="s">
        <v>14500</v>
      </c>
      <c r="Q32069" s="108">
        <v>-341.93</v>
      </c>
      <c r="R32069" s="108">
        <v>509.40899999999999</v>
      </c>
      <c r="S32069" s="108">
        <v>125.98099999999999</v>
      </c>
    </row>
    <row r="32070" spans="1:19" ht="11.25" thickBot="1" x14ac:dyDescent="0.2">
      <c r="A32070" s="112"/>
    </row>
    <row r="32071" spans="1:19" ht="11.25" thickBot="1" x14ac:dyDescent="0.2">
      <c r="A32071" s="135" t="s">
        <v>362</v>
      </c>
      <c r="B32071" s="112"/>
      <c r="C32071" s="136">
        <v>6699.87</v>
      </c>
      <c r="D32071" s="136">
        <v>3002.6170000000002</v>
      </c>
      <c r="E32071" s="141" t="s">
        <v>14501</v>
      </c>
      <c r="F32071" s="137">
        <v>0.46671000000000001</v>
      </c>
      <c r="G32071" s="136">
        <v>606.56100000000004</v>
      </c>
      <c r="H32071" s="136">
        <v>211.244</v>
      </c>
      <c r="I32071" s="136">
        <v>5031.8940000000002</v>
      </c>
      <c r="J32071" s="136">
        <v>111085.45</v>
      </c>
      <c r="K32071" s="137">
        <v>0.53061999999999998</v>
      </c>
      <c r="L32071" s="136">
        <v>522.221</v>
      </c>
      <c r="M32071" s="136">
        <v>144.75899999999999</v>
      </c>
      <c r="N32071" s="136">
        <v>810.37199999999996</v>
      </c>
      <c r="O32071" s="141" t="s">
        <v>14501</v>
      </c>
      <c r="P32071" s="141" t="s">
        <v>14501</v>
      </c>
      <c r="Q32071" s="136">
        <v>-341.93</v>
      </c>
      <c r="R32071" s="136">
        <v>509.40899999999999</v>
      </c>
      <c r="S32071" s="136">
        <v>125.98099999999999</v>
      </c>
    </row>
    <row r="32072" spans="1:19" ht="11.25" thickBot="1" x14ac:dyDescent="0.2">
      <c r="A32072" s="112"/>
    </row>
    <row r="32073" spans="1:19" ht="11.25" thickBot="1" x14ac:dyDescent="0.2">
      <c r="A32073" s="138" t="s">
        <v>364</v>
      </c>
      <c r="B32073" s="112"/>
      <c r="C32073" s="136">
        <v>0</v>
      </c>
      <c r="D32073" s="136">
        <v>0</v>
      </c>
      <c r="E32073" s="141" t="s">
        <v>14501</v>
      </c>
      <c r="F32073" s="140" t="s">
        <v>3713</v>
      </c>
      <c r="G32073" s="136">
        <v>0</v>
      </c>
      <c r="H32073" s="136">
        <v>0</v>
      </c>
      <c r="I32073" s="136">
        <v>0</v>
      </c>
      <c r="J32073" s="136">
        <v>0</v>
      </c>
      <c r="K32073" s="140" t="s">
        <v>3713</v>
      </c>
      <c r="L32073" s="136">
        <v>0</v>
      </c>
      <c r="M32073" s="136">
        <v>0</v>
      </c>
      <c r="N32073" s="136">
        <v>0</v>
      </c>
      <c r="O32073" s="141" t="s">
        <v>14501</v>
      </c>
      <c r="P32073" s="141" t="s">
        <v>14501</v>
      </c>
      <c r="Q32073" s="136">
        <v>0</v>
      </c>
      <c r="R32073" s="136">
        <v>0</v>
      </c>
      <c r="S32073" s="136">
        <v>0</v>
      </c>
    </row>
    <row r="32074" spans="1:19" ht="11.25" thickBot="1" x14ac:dyDescent="0.2">
      <c r="A32074" s="112"/>
    </row>
    <row r="32075" spans="1:19" ht="11.25" thickBot="1" x14ac:dyDescent="0.2">
      <c r="A32075" s="139" t="s">
        <v>366</v>
      </c>
      <c r="B32075" s="112"/>
      <c r="C32075" s="136">
        <v>0</v>
      </c>
      <c r="D32075" s="136">
        <v>0</v>
      </c>
      <c r="E32075" s="141" t="s">
        <v>14501</v>
      </c>
      <c r="F32075" s="140">
        <v>0</v>
      </c>
      <c r="G32075" s="136">
        <v>0</v>
      </c>
      <c r="H32075" s="136">
        <v>0</v>
      </c>
      <c r="I32075" s="136">
        <v>0</v>
      </c>
      <c r="J32075" s="136">
        <v>0</v>
      </c>
      <c r="K32075" s="140">
        <v>0</v>
      </c>
      <c r="L32075" s="136">
        <v>0</v>
      </c>
      <c r="M32075" s="136">
        <v>0</v>
      </c>
      <c r="N32075" s="136">
        <v>0</v>
      </c>
      <c r="O32075" s="141" t="s">
        <v>14501</v>
      </c>
      <c r="P32075" s="141" t="s">
        <v>14501</v>
      </c>
      <c r="Q32075" s="136">
        <v>0</v>
      </c>
      <c r="R32075" s="136">
        <v>0</v>
      </c>
      <c r="S32075" s="136">
        <v>0</v>
      </c>
    </row>
    <row r="32076" spans="1:19" ht="11.25" thickBot="1" x14ac:dyDescent="0.2">
      <c r="A32076" s="112"/>
    </row>
    <row r="32077" spans="1:19" ht="11.25" thickBot="1" x14ac:dyDescent="0.2">
      <c r="A32077" s="106" t="s">
        <v>357</v>
      </c>
      <c r="B32077" s="106" t="s">
        <v>358</v>
      </c>
      <c r="C32077" s="146" t="s">
        <v>35</v>
      </c>
      <c r="D32077" s="146" t="s">
        <v>36</v>
      </c>
      <c r="E32077" s="146" t="s">
        <v>14506</v>
      </c>
      <c r="F32077" s="146" t="s">
        <v>38</v>
      </c>
      <c r="G32077" s="146" t="s">
        <v>39</v>
      </c>
      <c r="H32077" s="146" t="s">
        <v>41</v>
      </c>
      <c r="I32077" s="146" t="s">
        <v>42</v>
      </c>
      <c r="J32077" s="146" t="s">
        <v>43</v>
      </c>
      <c r="K32077" s="146" t="s">
        <v>44</v>
      </c>
      <c r="L32077" s="146" t="s">
        <v>45</v>
      </c>
      <c r="M32077" s="146" t="s">
        <v>46</v>
      </c>
      <c r="N32077" s="146" t="s">
        <v>47</v>
      </c>
      <c r="O32077" s="146" t="s">
        <v>48</v>
      </c>
      <c r="P32077" s="146" t="s">
        <v>49</v>
      </c>
      <c r="Q32077" s="146" t="s">
        <v>50</v>
      </c>
      <c r="R32077" s="146" t="s">
        <v>51</v>
      </c>
      <c r="S32077" s="146" t="s">
        <v>52</v>
      </c>
    </row>
    <row r="32078" spans="1:19" ht="11.25" thickBot="1" x14ac:dyDescent="0.2">
      <c r="A32078" s="107">
        <v>1</v>
      </c>
      <c r="B32078" s="132">
        <v>0.75246527777777772</v>
      </c>
      <c r="C32078" s="133">
        <v>0.42784</v>
      </c>
      <c r="D32078" s="108">
        <v>391.202</v>
      </c>
      <c r="E32078" s="141" t="s">
        <v>14500</v>
      </c>
      <c r="F32078" s="141" t="s">
        <v>14500</v>
      </c>
      <c r="G32078" s="108">
        <v>177.53</v>
      </c>
      <c r="H32078" s="108">
        <v>85353.822</v>
      </c>
      <c r="I32078" s="108">
        <v>447.49200000000002</v>
      </c>
      <c r="J32078" s="108">
        <v>882.92600000000004</v>
      </c>
      <c r="K32078" s="108">
        <v>358.96800000000002</v>
      </c>
      <c r="L32078" s="141" t="s">
        <v>14637</v>
      </c>
      <c r="M32078" s="141" t="s">
        <v>14500</v>
      </c>
      <c r="N32078" s="108">
        <v>136.81</v>
      </c>
      <c r="O32078" s="141" t="s">
        <v>14500</v>
      </c>
      <c r="P32078" s="141" t="s">
        <v>14500</v>
      </c>
      <c r="Q32078" s="108">
        <v>138.642</v>
      </c>
      <c r="R32078" s="141" t="s">
        <v>14500</v>
      </c>
      <c r="S32078" s="108">
        <v>83.515000000000001</v>
      </c>
    </row>
    <row r="32079" spans="1:19" ht="11.25" thickBot="1" x14ac:dyDescent="0.2">
      <c r="A32079" s="112"/>
    </row>
    <row r="32080" spans="1:19" ht="11.25" thickBot="1" x14ac:dyDescent="0.2">
      <c r="A32080" s="135" t="s">
        <v>362</v>
      </c>
      <c r="B32080" s="112"/>
      <c r="C32080" s="137">
        <v>0.42784</v>
      </c>
      <c r="D32080" s="136">
        <v>391.202</v>
      </c>
      <c r="E32080" s="141" t="s">
        <v>14501</v>
      </c>
      <c r="F32080" s="141" t="s">
        <v>14501</v>
      </c>
      <c r="G32080" s="136">
        <v>177.53</v>
      </c>
      <c r="H32080" s="136">
        <v>85353.822</v>
      </c>
      <c r="I32080" s="136">
        <v>447.49200000000002</v>
      </c>
      <c r="J32080" s="136">
        <v>882.92600000000004</v>
      </c>
      <c r="K32080" s="136">
        <v>358.96800000000002</v>
      </c>
      <c r="L32080" s="141" t="s">
        <v>14638</v>
      </c>
      <c r="M32080" s="141" t="s">
        <v>14501</v>
      </c>
      <c r="N32080" s="136">
        <v>136.81</v>
      </c>
      <c r="O32080" s="141" t="s">
        <v>14501</v>
      </c>
      <c r="P32080" s="141" t="s">
        <v>14501</v>
      </c>
      <c r="Q32080" s="136">
        <v>138.642</v>
      </c>
      <c r="R32080" s="141" t="s">
        <v>14501</v>
      </c>
      <c r="S32080" s="136">
        <v>83.515000000000001</v>
      </c>
    </row>
    <row r="32081" spans="1:19" ht="11.25" thickBot="1" x14ac:dyDescent="0.2">
      <c r="A32081" s="112"/>
    </row>
    <row r="32082" spans="1:19" ht="11.25" thickBot="1" x14ac:dyDescent="0.2">
      <c r="A32082" s="138" t="s">
        <v>364</v>
      </c>
      <c r="B32082" s="112"/>
      <c r="C32082" s="140" t="s">
        <v>3713</v>
      </c>
      <c r="D32082" s="136">
        <v>0</v>
      </c>
      <c r="E32082" s="141" t="s">
        <v>14501</v>
      </c>
      <c r="F32082" s="141" t="s">
        <v>14501</v>
      </c>
      <c r="G32082" s="136">
        <v>0</v>
      </c>
      <c r="H32082" s="136">
        <v>0</v>
      </c>
      <c r="I32082" s="136">
        <v>0</v>
      </c>
      <c r="J32082" s="136">
        <v>0</v>
      </c>
      <c r="K32082" s="136">
        <v>0</v>
      </c>
      <c r="L32082" s="141" t="s">
        <v>14501</v>
      </c>
      <c r="M32082" s="141" t="s">
        <v>14501</v>
      </c>
      <c r="N32082" s="136">
        <v>0</v>
      </c>
      <c r="O32082" s="141" t="s">
        <v>14501</v>
      </c>
      <c r="P32082" s="141" t="s">
        <v>14501</v>
      </c>
      <c r="Q32082" s="136">
        <v>0</v>
      </c>
      <c r="R32082" s="141" t="s">
        <v>14501</v>
      </c>
      <c r="S32082" s="136">
        <v>0</v>
      </c>
    </row>
    <row r="32083" spans="1:19" ht="11.25" thickBot="1" x14ac:dyDescent="0.2">
      <c r="A32083" s="112"/>
    </row>
    <row r="32084" spans="1:19" ht="11.25" thickBot="1" x14ac:dyDescent="0.2">
      <c r="A32084" s="139" t="s">
        <v>366</v>
      </c>
      <c r="B32084" s="112"/>
      <c r="C32084" s="140">
        <v>0</v>
      </c>
      <c r="D32084" s="136">
        <v>0</v>
      </c>
      <c r="E32084" s="141" t="s">
        <v>14501</v>
      </c>
      <c r="F32084" s="141" t="s">
        <v>14501</v>
      </c>
      <c r="G32084" s="136">
        <v>0</v>
      </c>
      <c r="H32084" s="136">
        <v>0</v>
      </c>
      <c r="I32084" s="136">
        <v>0</v>
      </c>
      <c r="J32084" s="136">
        <v>0</v>
      </c>
      <c r="K32084" s="136">
        <v>0</v>
      </c>
      <c r="L32084" s="141" t="s">
        <v>14501</v>
      </c>
      <c r="M32084" s="141" t="s">
        <v>14501</v>
      </c>
      <c r="N32084" s="136">
        <v>0</v>
      </c>
      <c r="O32084" s="141" t="s">
        <v>14501</v>
      </c>
      <c r="P32084" s="141" t="s">
        <v>14501</v>
      </c>
      <c r="Q32084" s="136">
        <v>0</v>
      </c>
      <c r="R32084" s="141" t="s">
        <v>14501</v>
      </c>
      <c r="S32084" s="136">
        <v>0</v>
      </c>
    </row>
    <row r="32085" spans="1:19" ht="11.25" thickBot="1" x14ac:dyDescent="0.2">
      <c r="A32085" s="112"/>
    </row>
    <row r="32086" spans="1:19" ht="11.25" thickBot="1" x14ac:dyDescent="0.2">
      <c r="A32086" s="106" t="s">
        <v>357</v>
      </c>
      <c r="B32086" s="106" t="s">
        <v>358</v>
      </c>
      <c r="C32086" s="146" t="s">
        <v>53</v>
      </c>
      <c r="D32086" s="146" t="s">
        <v>54</v>
      </c>
      <c r="E32086" s="146" t="s">
        <v>55</v>
      </c>
      <c r="F32086" s="146" t="s">
        <v>56</v>
      </c>
      <c r="G32086" s="146" t="s">
        <v>14507</v>
      </c>
      <c r="H32086" s="146" t="s">
        <v>57</v>
      </c>
      <c r="I32086" s="146" t="s">
        <v>59</v>
      </c>
      <c r="J32086" s="146" t="s">
        <v>14508</v>
      </c>
      <c r="K32086" s="146" t="s">
        <v>60</v>
      </c>
      <c r="L32086" s="146" t="s">
        <v>61</v>
      </c>
      <c r="M32086" s="146" t="s">
        <v>62</v>
      </c>
      <c r="N32086" s="146" t="s">
        <v>14509</v>
      </c>
      <c r="O32086" s="146" t="s">
        <v>63</v>
      </c>
      <c r="P32086" s="146" t="s">
        <v>64</v>
      </c>
      <c r="Q32086" s="146" t="s">
        <v>66</v>
      </c>
      <c r="R32086" s="146" t="s">
        <v>14510</v>
      </c>
      <c r="S32086" s="146" t="s">
        <v>67</v>
      </c>
    </row>
    <row r="32087" spans="1:19" ht="11.25" thickBot="1" x14ac:dyDescent="0.2">
      <c r="A32087" s="107">
        <v>1</v>
      </c>
      <c r="B32087" s="132">
        <v>0.75246527777777772</v>
      </c>
      <c r="C32087" s="141" t="s">
        <v>14500</v>
      </c>
      <c r="D32087" s="141" t="s">
        <v>14500</v>
      </c>
      <c r="E32087" s="141" t="s">
        <v>14500</v>
      </c>
      <c r="F32087" s="141" t="s">
        <v>14500</v>
      </c>
      <c r="G32087" s="108">
        <v>85.162999999999997</v>
      </c>
      <c r="H32087" s="108">
        <v>1972.0060000000001</v>
      </c>
      <c r="I32087" s="108">
        <v>3051.6489999999999</v>
      </c>
      <c r="J32087" s="141" t="s">
        <v>14639</v>
      </c>
      <c r="K32087" s="141" t="s">
        <v>14500</v>
      </c>
      <c r="L32087" s="141" t="s">
        <v>14500</v>
      </c>
      <c r="M32087" s="108">
        <v>2076.5300000000002</v>
      </c>
      <c r="N32087" s="108">
        <v>352.41500000000002</v>
      </c>
      <c r="O32087" s="108">
        <v>175.602</v>
      </c>
      <c r="P32087" s="108">
        <v>13557.394</v>
      </c>
      <c r="Q32087" s="133">
        <v>0.37775999999999998</v>
      </c>
      <c r="R32087" s="141" t="s">
        <v>14500</v>
      </c>
      <c r="S32087" s="108">
        <v>411.79</v>
      </c>
    </row>
    <row r="32088" spans="1:19" ht="11.25" thickBot="1" x14ac:dyDescent="0.2">
      <c r="A32088" s="112"/>
    </row>
    <row r="32089" spans="1:19" ht="11.25" thickBot="1" x14ac:dyDescent="0.2">
      <c r="A32089" s="135" t="s">
        <v>362</v>
      </c>
      <c r="B32089" s="112"/>
      <c r="C32089" s="141" t="s">
        <v>14501</v>
      </c>
      <c r="D32089" s="141" t="s">
        <v>14501</v>
      </c>
      <c r="E32089" s="141" t="s">
        <v>14501</v>
      </c>
      <c r="F32089" s="141" t="s">
        <v>14501</v>
      </c>
      <c r="G32089" s="136">
        <v>85.162999999999997</v>
      </c>
      <c r="H32089" s="136">
        <v>1972.0060000000001</v>
      </c>
      <c r="I32089" s="136">
        <v>3051.6489999999999</v>
      </c>
      <c r="J32089" s="141" t="s">
        <v>14641</v>
      </c>
      <c r="K32089" s="141" t="s">
        <v>14501</v>
      </c>
      <c r="L32089" s="141" t="s">
        <v>14501</v>
      </c>
      <c r="M32089" s="136">
        <v>2076.5300000000002</v>
      </c>
      <c r="N32089" s="136">
        <v>352.41500000000002</v>
      </c>
      <c r="O32089" s="136">
        <v>175.602</v>
      </c>
      <c r="P32089" s="136">
        <v>13557.394</v>
      </c>
      <c r="Q32089" s="137">
        <v>0.37775999999999998</v>
      </c>
      <c r="R32089" s="141" t="s">
        <v>14501</v>
      </c>
      <c r="S32089" s="136">
        <v>411.79</v>
      </c>
    </row>
    <row r="32090" spans="1:19" ht="11.25" thickBot="1" x14ac:dyDescent="0.2">
      <c r="A32090" s="112"/>
    </row>
    <row r="32091" spans="1:19" ht="11.25" thickBot="1" x14ac:dyDescent="0.2">
      <c r="A32091" s="138" t="s">
        <v>364</v>
      </c>
      <c r="B32091" s="112"/>
      <c r="C32091" s="141" t="s">
        <v>14501</v>
      </c>
      <c r="D32091" s="141" t="s">
        <v>14501</v>
      </c>
      <c r="E32091" s="141" t="s">
        <v>14501</v>
      </c>
      <c r="F32091" s="141" t="s">
        <v>14501</v>
      </c>
      <c r="G32091" s="136">
        <v>0</v>
      </c>
      <c r="H32091" s="136">
        <v>0</v>
      </c>
      <c r="I32091" s="136">
        <v>0</v>
      </c>
      <c r="J32091" s="141" t="s">
        <v>14501</v>
      </c>
      <c r="K32091" s="141" t="s">
        <v>14501</v>
      </c>
      <c r="L32091" s="141" t="s">
        <v>14501</v>
      </c>
      <c r="M32091" s="136">
        <v>0</v>
      </c>
      <c r="N32091" s="136">
        <v>0</v>
      </c>
      <c r="O32091" s="136">
        <v>0</v>
      </c>
      <c r="P32091" s="136">
        <v>0</v>
      </c>
      <c r="Q32091" s="140" t="s">
        <v>3713</v>
      </c>
      <c r="R32091" s="141" t="s">
        <v>14501</v>
      </c>
      <c r="S32091" s="136">
        <v>0</v>
      </c>
    </row>
    <row r="32092" spans="1:19" ht="11.25" thickBot="1" x14ac:dyDescent="0.2">
      <c r="A32092" s="112"/>
    </row>
    <row r="32093" spans="1:19" ht="11.25" thickBot="1" x14ac:dyDescent="0.2">
      <c r="A32093" s="139" t="s">
        <v>366</v>
      </c>
      <c r="B32093" s="112"/>
      <c r="C32093" s="141" t="s">
        <v>14501</v>
      </c>
      <c r="D32093" s="141" t="s">
        <v>14501</v>
      </c>
      <c r="E32093" s="141" t="s">
        <v>14501</v>
      </c>
      <c r="F32093" s="141" t="s">
        <v>14501</v>
      </c>
      <c r="G32093" s="136">
        <v>0</v>
      </c>
      <c r="H32093" s="136">
        <v>0</v>
      </c>
      <c r="I32093" s="136">
        <v>0</v>
      </c>
      <c r="J32093" s="141" t="s">
        <v>14501</v>
      </c>
      <c r="K32093" s="141" t="s">
        <v>14501</v>
      </c>
      <c r="L32093" s="141" t="s">
        <v>14501</v>
      </c>
      <c r="M32093" s="136">
        <v>0</v>
      </c>
      <c r="N32093" s="136">
        <v>0</v>
      </c>
      <c r="O32093" s="136">
        <v>0</v>
      </c>
      <c r="P32093" s="136">
        <v>0</v>
      </c>
      <c r="Q32093" s="140">
        <v>0</v>
      </c>
      <c r="R32093" s="141" t="s">
        <v>14501</v>
      </c>
      <c r="S32093" s="136">
        <v>0</v>
      </c>
    </row>
    <row r="32094" spans="1:19" ht="11.25" thickBot="1" x14ac:dyDescent="0.2">
      <c r="A32094" s="112"/>
    </row>
    <row r="32095" spans="1:19" ht="11.25" thickBot="1" x14ac:dyDescent="0.2">
      <c r="A32095" s="106" t="s">
        <v>357</v>
      </c>
      <c r="B32095" s="106" t="s">
        <v>358</v>
      </c>
      <c r="C32095" s="146" t="s">
        <v>68</v>
      </c>
      <c r="D32095" s="146" t="s">
        <v>14511</v>
      </c>
    </row>
    <row r="32096" spans="1:19" ht="11.25" thickBot="1" x14ac:dyDescent="0.2">
      <c r="A32096" s="107">
        <v>1</v>
      </c>
      <c r="B32096" s="132">
        <v>0.75246527777777772</v>
      </c>
      <c r="C32096" s="141" t="s">
        <v>14500</v>
      </c>
      <c r="D32096" s="141" t="s">
        <v>14500</v>
      </c>
    </row>
    <row r="32097" spans="1:19" ht="11.25" thickBot="1" x14ac:dyDescent="0.2">
      <c r="A32097" s="112"/>
    </row>
    <row r="32098" spans="1:19" ht="11.25" thickBot="1" x14ac:dyDescent="0.2">
      <c r="A32098" s="135" t="s">
        <v>362</v>
      </c>
      <c r="B32098" s="112"/>
      <c r="C32098" s="141" t="s">
        <v>14501</v>
      </c>
      <c r="D32098" s="141" t="s">
        <v>14501</v>
      </c>
    </row>
    <row r="32099" spans="1:19" ht="11.25" thickBot="1" x14ac:dyDescent="0.2">
      <c r="A32099" s="112"/>
    </row>
    <row r="32100" spans="1:19" ht="11.25" thickBot="1" x14ac:dyDescent="0.2">
      <c r="A32100" s="138" t="s">
        <v>364</v>
      </c>
      <c r="B32100" s="112"/>
      <c r="C32100" s="141" t="s">
        <v>14501</v>
      </c>
      <c r="D32100" s="141" t="s">
        <v>14501</v>
      </c>
    </row>
    <row r="32101" spans="1:19" ht="11.25" thickBot="1" x14ac:dyDescent="0.2">
      <c r="A32101" s="112"/>
    </row>
    <row r="32102" spans="1:19" ht="11.25" thickBot="1" x14ac:dyDescent="0.2">
      <c r="A32102" s="139" t="s">
        <v>366</v>
      </c>
      <c r="B32102" s="112"/>
      <c r="C32102" s="141" t="s">
        <v>14501</v>
      </c>
      <c r="D32102" s="141" t="s">
        <v>14501</v>
      </c>
    </row>
    <row r="32103" spans="1:19" ht="10.5" x14ac:dyDescent="0.15">
      <c r="A32103" s="112"/>
    </row>
    <row r="32104" spans="1:19" x14ac:dyDescent="0.15">
      <c r="A32104" s="129"/>
      <c r="B32104" s="86" t="s">
        <v>4443</v>
      </c>
    </row>
    <row r="32105" spans="1:19" ht="9.75" thickBot="1" x14ac:dyDescent="0.2">
      <c r="A32105" s="81" t="s">
        <v>5871</v>
      </c>
    </row>
    <row r="32106" spans="1:19" ht="11.25" thickBot="1" x14ac:dyDescent="0.2">
      <c r="A32106" s="106" t="s">
        <v>357</v>
      </c>
      <c r="B32106" s="106" t="s">
        <v>358</v>
      </c>
      <c r="C32106" s="146" t="s">
        <v>14494</v>
      </c>
      <c r="D32106" s="146" t="s">
        <v>14495</v>
      </c>
      <c r="E32106" s="146" t="s">
        <v>14496</v>
      </c>
      <c r="F32106" s="146" t="s">
        <v>0</v>
      </c>
      <c r="G32106" s="146" t="s">
        <v>1</v>
      </c>
      <c r="H32106" s="146" t="s">
        <v>2</v>
      </c>
      <c r="I32106" s="146" t="s">
        <v>14497</v>
      </c>
      <c r="J32106" s="146" t="s">
        <v>3</v>
      </c>
      <c r="K32106" s="146" t="s">
        <v>14498</v>
      </c>
      <c r="L32106" s="146" t="s">
        <v>7</v>
      </c>
      <c r="M32106" s="146" t="s">
        <v>14499</v>
      </c>
      <c r="N32106" s="146" t="s">
        <v>10</v>
      </c>
      <c r="O32106" s="146" t="s">
        <v>11</v>
      </c>
      <c r="P32106" s="146" t="s">
        <v>12</v>
      </c>
      <c r="Q32106" s="146" t="s">
        <v>13</v>
      </c>
      <c r="R32106" s="146" t="s">
        <v>14</v>
      </c>
      <c r="S32106" s="146" t="s">
        <v>15</v>
      </c>
    </row>
    <row r="32107" spans="1:19" ht="11.25" thickBot="1" x14ac:dyDescent="0.2">
      <c r="A32107" s="107">
        <v>1</v>
      </c>
      <c r="B32107" s="132">
        <v>0.75760416666666675</v>
      </c>
      <c r="C32107" s="141" t="s">
        <v>14500</v>
      </c>
      <c r="D32107" s="141" t="s">
        <v>14500</v>
      </c>
      <c r="E32107" s="108">
        <v>188.00899999999999</v>
      </c>
      <c r="F32107" s="108">
        <v>20699.128000000001</v>
      </c>
      <c r="G32107" s="108">
        <v>76462.558000000005</v>
      </c>
      <c r="H32107" s="108">
        <v>842.96799999999996</v>
      </c>
      <c r="I32107" s="108">
        <v>103.64400000000001</v>
      </c>
      <c r="J32107" s="108">
        <v>969.30899999999997</v>
      </c>
      <c r="K32107" s="108">
        <v>-92.409000000000006</v>
      </c>
      <c r="L32107" s="133">
        <v>0.55406</v>
      </c>
      <c r="M32107" s="141" t="s">
        <v>14500</v>
      </c>
      <c r="N32107" s="108">
        <v>288.04599999999999</v>
      </c>
      <c r="O32107" s="108">
        <v>282.334</v>
      </c>
      <c r="P32107" s="108">
        <v>34209.413999999997</v>
      </c>
      <c r="Q32107" s="108">
        <v>158017.13</v>
      </c>
      <c r="R32107" s="108">
        <v>454.09</v>
      </c>
      <c r="S32107" s="108">
        <v>657.62599999999998</v>
      </c>
    </row>
    <row r="32108" spans="1:19" ht="11.25" thickBot="1" x14ac:dyDescent="0.2">
      <c r="A32108" s="112"/>
    </row>
    <row r="32109" spans="1:19" ht="11.25" thickBot="1" x14ac:dyDescent="0.2">
      <c r="A32109" s="135" t="s">
        <v>362</v>
      </c>
      <c r="B32109" s="112"/>
      <c r="C32109" s="141" t="s">
        <v>14501</v>
      </c>
      <c r="D32109" s="141" t="s">
        <v>14501</v>
      </c>
      <c r="E32109" s="136">
        <v>188.00899999999999</v>
      </c>
      <c r="F32109" s="136">
        <v>20699.128000000001</v>
      </c>
      <c r="G32109" s="136">
        <v>76462.558000000005</v>
      </c>
      <c r="H32109" s="136">
        <v>842.96799999999996</v>
      </c>
      <c r="I32109" s="136">
        <v>103.64400000000001</v>
      </c>
      <c r="J32109" s="136">
        <v>969.30899999999997</v>
      </c>
      <c r="K32109" s="136">
        <v>-92.409000000000006</v>
      </c>
      <c r="L32109" s="137">
        <v>0.55406</v>
      </c>
      <c r="M32109" s="141" t="s">
        <v>14501</v>
      </c>
      <c r="N32109" s="136">
        <v>288.04599999999999</v>
      </c>
      <c r="O32109" s="136">
        <v>282.334</v>
      </c>
      <c r="P32109" s="136">
        <v>34209.413999999997</v>
      </c>
      <c r="Q32109" s="136">
        <v>158017.13</v>
      </c>
      <c r="R32109" s="136">
        <v>454.09</v>
      </c>
      <c r="S32109" s="136">
        <v>657.62599999999998</v>
      </c>
    </row>
    <row r="32110" spans="1:19" ht="11.25" thickBot="1" x14ac:dyDescent="0.2">
      <c r="A32110" s="112"/>
    </row>
    <row r="32111" spans="1:19" ht="11.25" thickBot="1" x14ac:dyDescent="0.2">
      <c r="A32111" s="138" t="s">
        <v>364</v>
      </c>
      <c r="B32111" s="112"/>
      <c r="C32111" s="141" t="s">
        <v>14501</v>
      </c>
      <c r="D32111" s="141" t="s">
        <v>14501</v>
      </c>
      <c r="E32111" s="136">
        <v>0</v>
      </c>
      <c r="F32111" s="136">
        <v>0</v>
      </c>
      <c r="G32111" s="136">
        <v>0</v>
      </c>
      <c r="H32111" s="136">
        <v>0</v>
      </c>
      <c r="I32111" s="136">
        <v>0</v>
      </c>
      <c r="J32111" s="136">
        <v>0</v>
      </c>
      <c r="K32111" s="136">
        <v>0</v>
      </c>
      <c r="L32111" s="140" t="s">
        <v>3713</v>
      </c>
      <c r="M32111" s="141" t="s">
        <v>14501</v>
      </c>
      <c r="N32111" s="136">
        <v>0</v>
      </c>
      <c r="O32111" s="136">
        <v>0</v>
      </c>
      <c r="P32111" s="136">
        <v>0</v>
      </c>
      <c r="Q32111" s="136">
        <v>0</v>
      </c>
      <c r="R32111" s="136">
        <v>0</v>
      </c>
      <c r="S32111" s="136">
        <v>0</v>
      </c>
    </row>
    <row r="32112" spans="1:19" ht="11.25" thickBot="1" x14ac:dyDescent="0.2">
      <c r="A32112" s="112"/>
    </row>
    <row r="32113" spans="1:19" ht="11.25" thickBot="1" x14ac:dyDescent="0.2">
      <c r="A32113" s="139" t="s">
        <v>366</v>
      </c>
      <c r="B32113" s="112"/>
      <c r="C32113" s="141" t="s">
        <v>14501</v>
      </c>
      <c r="D32113" s="141" t="s">
        <v>14501</v>
      </c>
      <c r="E32113" s="136">
        <v>0</v>
      </c>
      <c r="F32113" s="136">
        <v>0</v>
      </c>
      <c r="G32113" s="136">
        <v>0</v>
      </c>
      <c r="H32113" s="136">
        <v>0</v>
      </c>
      <c r="I32113" s="136">
        <v>0</v>
      </c>
      <c r="J32113" s="136">
        <v>0</v>
      </c>
      <c r="K32113" s="136">
        <v>0</v>
      </c>
      <c r="L32113" s="140">
        <v>0</v>
      </c>
      <c r="M32113" s="141" t="s">
        <v>14501</v>
      </c>
      <c r="N32113" s="136">
        <v>0</v>
      </c>
      <c r="O32113" s="136">
        <v>0</v>
      </c>
      <c r="P32113" s="136">
        <v>0</v>
      </c>
      <c r="Q32113" s="136">
        <v>0</v>
      </c>
      <c r="R32113" s="136">
        <v>0</v>
      </c>
      <c r="S32113" s="136">
        <v>0</v>
      </c>
    </row>
    <row r="32114" spans="1:19" ht="11.25" thickBot="1" x14ac:dyDescent="0.2">
      <c r="A32114" s="112"/>
    </row>
    <row r="32115" spans="1:19" ht="11.25" thickBot="1" x14ac:dyDescent="0.2">
      <c r="A32115" s="106" t="s">
        <v>357</v>
      </c>
      <c r="B32115" s="106" t="s">
        <v>358</v>
      </c>
      <c r="C32115" s="146" t="s">
        <v>16</v>
      </c>
      <c r="D32115" s="146" t="s">
        <v>14502</v>
      </c>
      <c r="E32115" s="146" t="s">
        <v>14503</v>
      </c>
      <c r="F32115" s="146" t="s">
        <v>20</v>
      </c>
      <c r="G32115" s="146" t="s">
        <v>21</v>
      </c>
      <c r="H32115" s="146" t="s">
        <v>22</v>
      </c>
      <c r="I32115" s="146" t="s">
        <v>23</v>
      </c>
      <c r="J32115" s="146" t="s">
        <v>24</v>
      </c>
      <c r="K32115" s="146" t="s">
        <v>26</v>
      </c>
      <c r="L32115" s="146" t="s">
        <v>14504</v>
      </c>
      <c r="M32115" s="146" t="s">
        <v>27</v>
      </c>
      <c r="N32115" s="146" t="s">
        <v>28</v>
      </c>
      <c r="O32115" s="146" t="s">
        <v>29</v>
      </c>
      <c r="P32115" s="146" t="s">
        <v>30</v>
      </c>
      <c r="Q32115" s="146" t="s">
        <v>14505</v>
      </c>
      <c r="R32115" s="146" t="s">
        <v>32</v>
      </c>
      <c r="S32115" s="146" t="s">
        <v>33</v>
      </c>
    </row>
    <row r="32116" spans="1:19" ht="11.25" thickBot="1" x14ac:dyDescent="0.2">
      <c r="A32116" s="107">
        <v>1</v>
      </c>
      <c r="B32116" s="132">
        <v>0.75760416666666675</v>
      </c>
      <c r="C32116" s="108">
        <v>8421.1020000000008</v>
      </c>
      <c r="D32116" s="108">
        <v>3048.1</v>
      </c>
      <c r="E32116" s="141" t="s">
        <v>14500</v>
      </c>
      <c r="F32116" s="133">
        <v>0.47455999999999998</v>
      </c>
      <c r="G32116" s="108">
        <v>783.93899999999996</v>
      </c>
      <c r="H32116" s="108">
        <v>278.41899999999998</v>
      </c>
      <c r="I32116" s="108">
        <v>4436.9080000000004</v>
      </c>
      <c r="J32116" s="108">
        <v>87094.873999999996</v>
      </c>
      <c r="K32116" s="133">
        <v>0.51810999999999996</v>
      </c>
      <c r="L32116" s="108">
        <v>211.87299999999999</v>
      </c>
      <c r="M32116" s="108">
        <v>66.58</v>
      </c>
      <c r="N32116" s="108">
        <v>1049.403</v>
      </c>
      <c r="O32116" s="141" t="s">
        <v>14500</v>
      </c>
      <c r="P32116" s="141" t="s">
        <v>14500</v>
      </c>
      <c r="Q32116" s="108">
        <v>-425.76499999999999</v>
      </c>
      <c r="R32116" s="108">
        <v>88.671000000000006</v>
      </c>
      <c r="S32116" s="108">
        <v>153.34899999999999</v>
      </c>
    </row>
    <row r="32117" spans="1:19" ht="11.25" thickBot="1" x14ac:dyDescent="0.2">
      <c r="A32117" s="112"/>
    </row>
    <row r="32118" spans="1:19" ht="11.25" thickBot="1" x14ac:dyDescent="0.2">
      <c r="A32118" s="135" t="s">
        <v>362</v>
      </c>
      <c r="B32118" s="112"/>
      <c r="C32118" s="136">
        <v>8421.1020000000008</v>
      </c>
      <c r="D32118" s="136">
        <v>3048.1</v>
      </c>
      <c r="E32118" s="141" t="s">
        <v>14501</v>
      </c>
      <c r="F32118" s="137">
        <v>0.47455999999999998</v>
      </c>
      <c r="G32118" s="136">
        <v>783.93899999999996</v>
      </c>
      <c r="H32118" s="136">
        <v>278.41899999999998</v>
      </c>
      <c r="I32118" s="136">
        <v>4436.9080000000004</v>
      </c>
      <c r="J32118" s="136">
        <v>87094.873999999996</v>
      </c>
      <c r="K32118" s="137">
        <v>0.51810999999999996</v>
      </c>
      <c r="L32118" s="136">
        <v>211.87299999999999</v>
      </c>
      <c r="M32118" s="136">
        <v>66.58</v>
      </c>
      <c r="N32118" s="136">
        <v>1049.403</v>
      </c>
      <c r="O32118" s="141" t="s">
        <v>14501</v>
      </c>
      <c r="P32118" s="141" t="s">
        <v>14501</v>
      </c>
      <c r="Q32118" s="136">
        <v>-425.76499999999999</v>
      </c>
      <c r="R32118" s="136">
        <v>88.671000000000006</v>
      </c>
      <c r="S32118" s="136">
        <v>153.34899999999999</v>
      </c>
    </row>
    <row r="32119" spans="1:19" ht="11.25" thickBot="1" x14ac:dyDescent="0.2">
      <c r="A32119" s="112"/>
    </row>
    <row r="32120" spans="1:19" ht="11.25" thickBot="1" x14ac:dyDescent="0.2">
      <c r="A32120" s="138" t="s">
        <v>364</v>
      </c>
      <c r="B32120" s="112"/>
      <c r="C32120" s="136">
        <v>0</v>
      </c>
      <c r="D32120" s="136">
        <v>0</v>
      </c>
      <c r="E32120" s="141" t="s">
        <v>14501</v>
      </c>
      <c r="F32120" s="140" t="s">
        <v>3713</v>
      </c>
      <c r="G32120" s="136">
        <v>0</v>
      </c>
      <c r="H32120" s="136">
        <v>0</v>
      </c>
      <c r="I32120" s="136">
        <v>0</v>
      </c>
      <c r="J32120" s="136">
        <v>0</v>
      </c>
      <c r="K32120" s="140" t="s">
        <v>3713</v>
      </c>
      <c r="L32120" s="136">
        <v>0</v>
      </c>
      <c r="M32120" s="136">
        <v>0</v>
      </c>
      <c r="N32120" s="136">
        <v>0</v>
      </c>
      <c r="O32120" s="141" t="s">
        <v>14501</v>
      </c>
      <c r="P32120" s="141" t="s">
        <v>14501</v>
      </c>
      <c r="Q32120" s="136">
        <v>0</v>
      </c>
      <c r="R32120" s="136">
        <v>0</v>
      </c>
      <c r="S32120" s="136">
        <v>0</v>
      </c>
    </row>
    <row r="32121" spans="1:19" ht="11.25" thickBot="1" x14ac:dyDescent="0.2">
      <c r="A32121" s="112"/>
    </row>
    <row r="32122" spans="1:19" ht="11.25" thickBot="1" x14ac:dyDescent="0.2">
      <c r="A32122" s="139" t="s">
        <v>366</v>
      </c>
      <c r="B32122" s="112"/>
      <c r="C32122" s="136">
        <v>0</v>
      </c>
      <c r="D32122" s="136">
        <v>0</v>
      </c>
      <c r="E32122" s="141" t="s">
        <v>14501</v>
      </c>
      <c r="F32122" s="140">
        <v>0</v>
      </c>
      <c r="G32122" s="136">
        <v>0</v>
      </c>
      <c r="H32122" s="136">
        <v>0</v>
      </c>
      <c r="I32122" s="136">
        <v>0</v>
      </c>
      <c r="J32122" s="136">
        <v>0</v>
      </c>
      <c r="K32122" s="140">
        <v>0</v>
      </c>
      <c r="L32122" s="136">
        <v>0</v>
      </c>
      <c r="M32122" s="136">
        <v>0</v>
      </c>
      <c r="N32122" s="136">
        <v>0</v>
      </c>
      <c r="O32122" s="141" t="s">
        <v>14501</v>
      </c>
      <c r="P32122" s="141" t="s">
        <v>14501</v>
      </c>
      <c r="Q32122" s="136">
        <v>0</v>
      </c>
      <c r="R32122" s="136">
        <v>0</v>
      </c>
      <c r="S32122" s="136">
        <v>0</v>
      </c>
    </row>
    <row r="32123" spans="1:19" ht="11.25" thickBot="1" x14ac:dyDescent="0.2">
      <c r="A32123" s="112"/>
    </row>
    <row r="32124" spans="1:19" ht="11.25" thickBot="1" x14ac:dyDescent="0.2">
      <c r="A32124" s="106" t="s">
        <v>357</v>
      </c>
      <c r="B32124" s="106" t="s">
        <v>358</v>
      </c>
      <c r="C32124" s="146" t="s">
        <v>35</v>
      </c>
      <c r="D32124" s="146" t="s">
        <v>36</v>
      </c>
      <c r="E32124" s="146" t="s">
        <v>14506</v>
      </c>
      <c r="F32124" s="146" t="s">
        <v>38</v>
      </c>
      <c r="G32124" s="146" t="s">
        <v>39</v>
      </c>
      <c r="H32124" s="146" t="s">
        <v>41</v>
      </c>
      <c r="I32124" s="146" t="s">
        <v>42</v>
      </c>
      <c r="J32124" s="146" t="s">
        <v>43</v>
      </c>
      <c r="K32124" s="146" t="s">
        <v>44</v>
      </c>
      <c r="L32124" s="146" t="s">
        <v>45</v>
      </c>
      <c r="M32124" s="146" t="s">
        <v>46</v>
      </c>
      <c r="N32124" s="146" t="s">
        <v>47</v>
      </c>
      <c r="O32124" s="146" t="s">
        <v>48</v>
      </c>
      <c r="P32124" s="146" t="s">
        <v>49</v>
      </c>
      <c r="Q32124" s="146" t="s">
        <v>50</v>
      </c>
      <c r="R32124" s="146" t="s">
        <v>51</v>
      </c>
      <c r="S32124" s="146" t="s">
        <v>52</v>
      </c>
    </row>
    <row r="32125" spans="1:19" ht="11.25" thickBot="1" x14ac:dyDescent="0.2">
      <c r="A32125" s="107">
        <v>1</v>
      </c>
      <c r="B32125" s="132">
        <v>0.75760416666666675</v>
      </c>
      <c r="C32125" s="133">
        <v>0.42237999999999998</v>
      </c>
      <c r="D32125" s="108">
        <v>79.373999999999995</v>
      </c>
      <c r="E32125" s="141" t="s">
        <v>14500</v>
      </c>
      <c r="F32125" s="141" t="s">
        <v>14500</v>
      </c>
      <c r="G32125" s="108">
        <v>190.53700000000001</v>
      </c>
      <c r="H32125" s="108">
        <v>46397.364000000001</v>
      </c>
      <c r="I32125" s="108">
        <v>1321.18</v>
      </c>
      <c r="J32125" s="108">
        <v>2131.5909999999999</v>
      </c>
      <c r="K32125" s="108">
        <v>236.791</v>
      </c>
      <c r="L32125" s="108">
        <v>292.01900000000001</v>
      </c>
      <c r="M32125" s="141" t="s">
        <v>14500</v>
      </c>
      <c r="N32125" s="141" t="s">
        <v>14500</v>
      </c>
      <c r="O32125" s="108">
        <v>189.58500000000001</v>
      </c>
      <c r="P32125" s="108">
        <v>85.617999999999995</v>
      </c>
      <c r="Q32125" s="108">
        <v>86.227000000000004</v>
      </c>
      <c r="R32125" s="108">
        <v>144.21899999999999</v>
      </c>
      <c r="S32125" s="108">
        <v>86.683999999999997</v>
      </c>
    </row>
    <row r="32126" spans="1:19" ht="11.25" thickBot="1" x14ac:dyDescent="0.2">
      <c r="A32126" s="112"/>
    </row>
    <row r="32127" spans="1:19" ht="11.25" thickBot="1" x14ac:dyDescent="0.2">
      <c r="A32127" s="135" t="s">
        <v>362</v>
      </c>
      <c r="B32127" s="112"/>
      <c r="C32127" s="137">
        <v>0.42237999999999998</v>
      </c>
      <c r="D32127" s="136">
        <v>79.373999999999995</v>
      </c>
      <c r="E32127" s="141" t="s">
        <v>14501</v>
      </c>
      <c r="F32127" s="141" t="s">
        <v>14501</v>
      </c>
      <c r="G32127" s="136">
        <v>190.53700000000001</v>
      </c>
      <c r="H32127" s="136">
        <v>46397.364000000001</v>
      </c>
      <c r="I32127" s="136">
        <v>1321.18</v>
      </c>
      <c r="J32127" s="136">
        <v>2131.5909999999999</v>
      </c>
      <c r="K32127" s="136">
        <v>236.791</v>
      </c>
      <c r="L32127" s="136">
        <v>292.01900000000001</v>
      </c>
      <c r="M32127" s="141" t="s">
        <v>14501</v>
      </c>
      <c r="N32127" s="141" t="s">
        <v>14501</v>
      </c>
      <c r="O32127" s="136">
        <v>189.58500000000001</v>
      </c>
      <c r="P32127" s="136">
        <v>85.617999999999995</v>
      </c>
      <c r="Q32127" s="136">
        <v>86.227000000000004</v>
      </c>
      <c r="R32127" s="136">
        <v>144.21899999999999</v>
      </c>
      <c r="S32127" s="136">
        <v>86.683999999999997</v>
      </c>
    </row>
    <row r="32128" spans="1:19" ht="11.25" thickBot="1" x14ac:dyDescent="0.2">
      <c r="A32128" s="112"/>
    </row>
    <row r="32129" spans="1:19" ht="11.25" thickBot="1" x14ac:dyDescent="0.2">
      <c r="A32129" s="138" t="s">
        <v>364</v>
      </c>
      <c r="B32129" s="112"/>
      <c r="C32129" s="140" t="s">
        <v>3713</v>
      </c>
      <c r="D32129" s="136">
        <v>0</v>
      </c>
      <c r="E32129" s="141" t="s">
        <v>14501</v>
      </c>
      <c r="F32129" s="141" t="s">
        <v>14501</v>
      </c>
      <c r="G32129" s="136">
        <v>0</v>
      </c>
      <c r="H32129" s="136">
        <v>0</v>
      </c>
      <c r="I32129" s="136">
        <v>0</v>
      </c>
      <c r="J32129" s="136">
        <v>0</v>
      </c>
      <c r="K32129" s="136">
        <v>0</v>
      </c>
      <c r="L32129" s="136">
        <v>0</v>
      </c>
      <c r="M32129" s="141" t="s">
        <v>14501</v>
      </c>
      <c r="N32129" s="141" t="s">
        <v>14501</v>
      </c>
      <c r="O32129" s="136">
        <v>0</v>
      </c>
      <c r="P32129" s="136">
        <v>0</v>
      </c>
      <c r="Q32129" s="136">
        <v>0</v>
      </c>
      <c r="R32129" s="136">
        <v>0</v>
      </c>
      <c r="S32129" s="136">
        <v>0</v>
      </c>
    </row>
    <row r="32130" spans="1:19" ht="11.25" thickBot="1" x14ac:dyDescent="0.2">
      <c r="A32130" s="112"/>
    </row>
    <row r="32131" spans="1:19" ht="11.25" thickBot="1" x14ac:dyDescent="0.2">
      <c r="A32131" s="139" t="s">
        <v>366</v>
      </c>
      <c r="B32131" s="112"/>
      <c r="C32131" s="140">
        <v>0</v>
      </c>
      <c r="D32131" s="136">
        <v>0</v>
      </c>
      <c r="E32131" s="141" t="s">
        <v>14501</v>
      </c>
      <c r="F32131" s="141" t="s">
        <v>14501</v>
      </c>
      <c r="G32131" s="136">
        <v>0</v>
      </c>
      <c r="H32131" s="136">
        <v>0</v>
      </c>
      <c r="I32131" s="136">
        <v>0</v>
      </c>
      <c r="J32131" s="136">
        <v>0</v>
      </c>
      <c r="K32131" s="136">
        <v>0</v>
      </c>
      <c r="L32131" s="136">
        <v>0</v>
      </c>
      <c r="M32131" s="141" t="s">
        <v>14501</v>
      </c>
      <c r="N32131" s="141" t="s">
        <v>14501</v>
      </c>
      <c r="O32131" s="136">
        <v>0</v>
      </c>
      <c r="P32131" s="136">
        <v>0</v>
      </c>
      <c r="Q32131" s="136">
        <v>0</v>
      </c>
      <c r="R32131" s="136">
        <v>0</v>
      </c>
      <c r="S32131" s="136">
        <v>0</v>
      </c>
    </row>
    <row r="32132" spans="1:19" ht="11.25" thickBot="1" x14ac:dyDescent="0.2">
      <c r="A32132" s="112"/>
    </row>
    <row r="32133" spans="1:19" ht="11.25" thickBot="1" x14ac:dyDescent="0.2">
      <c r="A32133" s="106" t="s">
        <v>357</v>
      </c>
      <c r="B32133" s="106" t="s">
        <v>358</v>
      </c>
      <c r="C32133" s="146" t="s">
        <v>53</v>
      </c>
      <c r="D32133" s="146" t="s">
        <v>54</v>
      </c>
      <c r="E32133" s="146" t="s">
        <v>55</v>
      </c>
      <c r="F32133" s="146" t="s">
        <v>56</v>
      </c>
      <c r="G32133" s="146" t="s">
        <v>14507</v>
      </c>
      <c r="H32133" s="146" t="s">
        <v>57</v>
      </c>
      <c r="I32133" s="146" t="s">
        <v>59</v>
      </c>
      <c r="J32133" s="146" t="s">
        <v>14508</v>
      </c>
      <c r="K32133" s="146" t="s">
        <v>60</v>
      </c>
      <c r="L32133" s="146" t="s">
        <v>61</v>
      </c>
      <c r="M32133" s="146" t="s">
        <v>62</v>
      </c>
      <c r="N32133" s="146" t="s">
        <v>14509</v>
      </c>
      <c r="O32133" s="146" t="s">
        <v>63</v>
      </c>
      <c r="P32133" s="146" t="s">
        <v>64</v>
      </c>
      <c r="Q32133" s="146" t="s">
        <v>66</v>
      </c>
      <c r="R32133" s="146" t="s">
        <v>14510</v>
      </c>
      <c r="S32133" s="146" t="s">
        <v>67</v>
      </c>
    </row>
    <row r="32134" spans="1:19" ht="11.25" thickBot="1" x14ac:dyDescent="0.2">
      <c r="A32134" s="107">
        <v>1</v>
      </c>
      <c r="B32134" s="132">
        <v>0.75760416666666675</v>
      </c>
      <c r="C32134" s="108">
        <v>87.141000000000005</v>
      </c>
      <c r="D32134" s="141" t="s">
        <v>14500</v>
      </c>
      <c r="E32134" s="141" t="s">
        <v>14500</v>
      </c>
      <c r="F32134" s="141" t="s">
        <v>14500</v>
      </c>
      <c r="G32134" s="108">
        <v>88.968000000000004</v>
      </c>
      <c r="H32134" s="108">
        <v>557.00699999999995</v>
      </c>
      <c r="I32134" s="108">
        <v>6292.2650000000003</v>
      </c>
      <c r="J32134" s="141" t="s">
        <v>14639</v>
      </c>
      <c r="K32134" s="108">
        <v>90.795000000000002</v>
      </c>
      <c r="L32134" s="141" t="s">
        <v>14500</v>
      </c>
      <c r="M32134" s="108">
        <v>502.726</v>
      </c>
      <c r="N32134" s="108">
        <v>130.11199999999999</v>
      </c>
      <c r="O32134" s="141" t="s">
        <v>14500</v>
      </c>
      <c r="P32134" s="108">
        <v>19739.642</v>
      </c>
      <c r="Q32134" s="133">
        <v>0.35753000000000001</v>
      </c>
      <c r="R32134" s="141" t="s">
        <v>14500</v>
      </c>
      <c r="S32134" s="108">
        <v>796.36500000000001</v>
      </c>
    </row>
    <row r="32135" spans="1:19" ht="11.25" thickBot="1" x14ac:dyDescent="0.2">
      <c r="A32135" s="112"/>
    </row>
    <row r="32136" spans="1:19" ht="11.25" thickBot="1" x14ac:dyDescent="0.2">
      <c r="A32136" s="135" t="s">
        <v>362</v>
      </c>
      <c r="B32136" s="112"/>
      <c r="C32136" s="136">
        <v>87.141000000000005</v>
      </c>
      <c r="D32136" s="141" t="s">
        <v>14501</v>
      </c>
      <c r="E32136" s="141" t="s">
        <v>14501</v>
      </c>
      <c r="F32136" s="141" t="s">
        <v>14501</v>
      </c>
      <c r="G32136" s="136">
        <v>88.968000000000004</v>
      </c>
      <c r="H32136" s="136">
        <v>557.00699999999995</v>
      </c>
      <c r="I32136" s="136">
        <v>6292.2650000000003</v>
      </c>
      <c r="J32136" s="141" t="s">
        <v>14641</v>
      </c>
      <c r="K32136" s="136">
        <v>90.795000000000002</v>
      </c>
      <c r="L32136" s="141" t="s">
        <v>14501</v>
      </c>
      <c r="M32136" s="136">
        <v>502.726</v>
      </c>
      <c r="N32136" s="136">
        <v>130.11199999999999</v>
      </c>
      <c r="O32136" s="141" t="s">
        <v>14501</v>
      </c>
      <c r="P32136" s="136">
        <v>19739.642</v>
      </c>
      <c r="Q32136" s="137">
        <v>0.35753000000000001</v>
      </c>
      <c r="R32136" s="141" t="s">
        <v>14501</v>
      </c>
      <c r="S32136" s="136">
        <v>796.36500000000001</v>
      </c>
    </row>
    <row r="32137" spans="1:19" ht="11.25" thickBot="1" x14ac:dyDescent="0.2">
      <c r="A32137" s="112"/>
    </row>
    <row r="32138" spans="1:19" ht="11.25" thickBot="1" x14ac:dyDescent="0.2">
      <c r="A32138" s="138" t="s">
        <v>364</v>
      </c>
      <c r="B32138" s="112"/>
      <c r="C32138" s="136">
        <v>0</v>
      </c>
      <c r="D32138" s="141" t="s">
        <v>14501</v>
      </c>
      <c r="E32138" s="141" t="s">
        <v>14501</v>
      </c>
      <c r="F32138" s="141" t="s">
        <v>14501</v>
      </c>
      <c r="G32138" s="136">
        <v>0</v>
      </c>
      <c r="H32138" s="136">
        <v>0</v>
      </c>
      <c r="I32138" s="136">
        <v>0</v>
      </c>
      <c r="J32138" s="141" t="s">
        <v>14501</v>
      </c>
      <c r="K32138" s="136">
        <v>0</v>
      </c>
      <c r="L32138" s="141" t="s">
        <v>14501</v>
      </c>
      <c r="M32138" s="136">
        <v>0</v>
      </c>
      <c r="N32138" s="136">
        <v>0</v>
      </c>
      <c r="O32138" s="141" t="s">
        <v>14501</v>
      </c>
      <c r="P32138" s="136">
        <v>0</v>
      </c>
      <c r="Q32138" s="140" t="s">
        <v>3713</v>
      </c>
      <c r="R32138" s="141" t="s">
        <v>14501</v>
      </c>
      <c r="S32138" s="136">
        <v>0</v>
      </c>
    </row>
    <row r="32139" spans="1:19" ht="11.25" thickBot="1" x14ac:dyDescent="0.2">
      <c r="A32139" s="112"/>
    </row>
    <row r="32140" spans="1:19" ht="11.25" thickBot="1" x14ac:dyDescent="0.2">
      <c r="A32140" s="139" t="s">
        <v>366</v>
      </c>
      <c r="B32140" s="112"/>
      <c r="C32140" s="136">
        <v>0</v>
      </c>
      <c r="D32140" s="141" t="s">
        <v>14501</v>
      </c>
      <c r="E32140" s="141" t="s">
        <v>14501</v>
      </c>
      <c r="F32140" s="141" t="s">
        <v>14501</v>
      </c>
      <c r="G32140" s="136">
        <v>0</v>
      </c>
      <c r="H32140" s="136">
        <v>0</v>
      </c>
      <c r="I32140" s="136">
        <v>0</v>
      </c>
      <c r="J32140" s="141" t="s">
        <v>14501</v>
      </c>
      <c r="K32140" s="136">
        <v>0</v>
      </c>
      <c r="L32140" s="141" t="s">
        <v>14501</v>
      </c>
      <c r="M32140" s="136">
        <v>0</v>
      </c>
      <c r="N32140" s="136">
        <v>0</v>
      </c>
      <c r="O32140" s="141" t="s">
        <v>14501</v>
      </c>
      <c r="P32140" s="136">
        <v>0</v>
      </c>
      <c r="Q32140" s="140">
        <v>0</v>
      </c>
      <c r="R32140" s="141" t="s">
        <v>14501</v>
      </c>
      <c r="S32140" s="136">
        <v>0</v>
      </c>
    </row>
    <row r="32141" spans="1:19" ht="11.25" thickBot="1" x14ac:dyDescent="0.2">
      <c r="A32141" s="112"/>
    </row>
    <row r="32142" spans="1:19" ht="11.25" thickBot="1" x14ac:dyDescent="0.2">
      <c r="A32142" s="106" t="s">
        <v>357</v>
      </c>
      <c r="B32142" s="106" t="s">
        <v>358</v>
      </c>
      <c r="C32142" s="146" t="s">
        <v>68</v>
      </c>
      <c r="D32142" s="146" t="s">
        <v>14511</v>
      </c>
    </row>
    <row r="32143" spans="1:19" ht="11.25" thickBot="1" x14ac:dyDescent="0.2">
      <c r="A32143" s="107">
        <v>1</v>
      </c>
      <c r="B32143" s="132">
        <v>0.75760416666666675</v>
      </c>
      <c r="C32143" s="108">
        <v>404.005</v>
      </c>
      <c r="D32143" s="141" t="s">
        <v>14500</v>
      </c>
    </row>
    <row r="32144" spans="1:19" ht="11.25" thickBot="1" x14ac:dyDescent="0.2">
      <c r="A32144" s="112"/>
    </row>
    <row r="32145" spans="1:19" ht="11.25" thickBot="1" x14ac:dyDescent="0.2">
      <c r="A32145" s="135" t="s">
        <v>362</v>
      </c>
      <c r="B32145" s="112"/>
      <c r="C32145" s="136">
        <v>404.005</v>
      </c>
      <c r="D32145" s="141" t="s">
        <v>14501</v>
      </c>
    </row>
    <row r="32146" spans="1:19" ht="11.25" thickBot="1" x14ac:dyDescent="0.2">
      <c r="A32146" s="112"/>
    </row>
    <row r="32147" spans="1:19" ht="11.25" thickBot="1" x14ac:dyDescent="0.2">
      <c r="A32147" s="138" t="s">
        <v>364</v>
      </c>
      <c r="B32147" s="112"/>
      <c r="C32147" s="136">
        <v>0</v>
      </c>
      <c r="D32147" s="141" t="s">
        <v>14501</v>
      </c>
    </row>
    <row r="32148" spans="1:19" ht="11.25" thickBot="1" x14ac:dyDescent="0.2">
      <c r="A32148" s="112"/>
    </row>
    <row r="32149" spans="1:19" ht="11.25" thickBot="1" x14ac:dyDescent="0.2">
      <c r="A32149" s="139" t="s">
        <v>366</v>
      </c>
      <c r="B32149" s="112"/>
      <c r="C32149" s="136">
        <v>0</v>
      </c>
      <c r="D32149" s="141" t="s">
        <v>14501</v>
      </c>
    </row>
    <row r="32150" spans="1:19" ht="10.5" x14ac:dyDescent="0.15">
      <c r="A32150" s="112"/>
    </row>
    <row r="32151" spans="1:19" x14ac:dyDescent="0.15">
      <c r="A32151" s="129"/>
      <c r="B32151" s="86" t="s">
        <v>4514</v>
      </c>
    </row>
    <row r="32152" spans="1:19" ht="9.75" thickBot="1" x14ac:dyDescent="0.2">
      <c r="A32152" s="81" t="s">
        <v>5871</v>
      </c>
    </row>
    <row r="32153" spans="1:19" ht="11.25" thickBot="1" x14ac:dyDescent="0.2">
      <c r="A32153" s="106" t="s">
        <v>357</v>
      </c>
      <c r="B32153" s="106" t="s">
        <v>358</v>
      </c>
      <c r="C32153" s="146" t="s">
        <v>14494</v>
      </c>
      <c r="D32153" s="146" t="s">
        <v>14495</v>
      </c>
      <c r="E32153" s="146" t="s">
        <v>14496</v>
      </c>
      <c r="F32153" s="146" t="s">
        <v>0</v>
      </c>
      <c r="G32153" s="146" t="s">
        <v>1</v>
      </c>
      <c r="H32153" s="146" t="s">
        <v>2</v>
      </c>
      <c r="I32153" s="146" t="s">
        <v>14497</v>
      </c>
      <c r="J32153" s="146" t="s">
        <v>3</v>
      </c>
      <c r="K32153" s="146" t="s">
        <v>14498</v>
      </c>
      <c r="L32153" s="146" t="s">
        <v>7</v>
      </c>
      <c r="M32153" s="146" t="s">
        <v>14499</v>
      </c>
      <c r="N32153" s="146" t="s">
        <v>10</v>
      </c>
      <c r="O32153" s="146" t="s">
        <v>11</v>
      </c>
      <c r="P32153" s="146" t="s">
        <v>12</v>
      </c>
      <c r="Q32153" s="146" t="s">
        <v>13</v>
      </c>
      <c r="R32153" s="146" t="s">
        <v>14</v>
      </c>
      <c r="S32153" s="146" t="s">
        <v>15</v>
      </c>
    </row>
    <row r="32154" spans="1:19" ht="11.25" thickBot="1" x14ac:dyDescent="0.2">
      <c r="A32154" s="107">
        <v>1</v>
      </c>
      <c r="B32154" s="132">
        <v>0.76274305555555555</v>
      </c>
      <c r="C32154" s="108">
        <v>60.774000000000001</v>
      </c>
      <c r="D32154" s="141" t="s">
        <v>14500</v>
      </c>
      <c r="E32154" s="108">
        <v>303.87</v>
      </c>
      <c r="F32154" s="108">
        <v>19826.100999999999</v>
      </c>
      <c r="G32154" s="108">
        <v>94881.413</v>
      </c>
      <c r="H32154" s="108">
        <v>710.32399999999996</v>
      </c>
      <c r="I32154" s="108">
        <v>-236.67</v>
      </c>
      <c r="J32154" s="108">
        <v>1139.537</v>
      </c>
      <c r="K32154" s="108">
        <v>285.11</v>
      </c>
      <c r="L32154" s="133">
        <v>0.54847999999999997</v>
      </c>
      <c r="M32154" s="108">
        <v>61.680999999999997</v>
      </c>
      <c r="N32154" s="108">
        <v>231.935</v>
      </c>
      <c r="O32154" s="108">
        <v>59.228000000000002</v>
      </c>
      <c r="P32154" s="108">
        <v>47284.13</v>
      </c>
      <c r="Q32154" s="108">
        <v>137342.21</v>
      </c>
      <c r="R32154" s="108">
        <v>1342.529</v>
      </c>
      <c r="S32154" s="108">
        <v>2196.3969999999999</v>
      </c>
    </row>
    <row r="32155" spans="1:19" ht="11.25" thickBot="1" x14ac:dyDescent="0.2">
      <c r="A32155" s="112"/>
    </row>
    <row r="32156" spans="1:19" ht="11.25" thickBot="1" x14ac:dyDescent="0.2">
      <c r="A32156" s="135" t="s">
        <v>362</v>
      </c>
      <c r="B32156" s="112"/>
      <c r="C32156" s="136">
        <v>60.774000000000001</v>
      </c>
      <c r="D32156" s="141" t="s">
        <v>14501</v>
      </c>
      <c r="E32156" s="136">
        <v>303.87</v>
      </c>
      <c r="F32156" s="136">
        <v>19826.100999999999</v>
      </c>
      <c r="G32156" s="136">
        <v>94881.413</v>
      </c>
      <c r="H32156" s="136">
        <v>710.32399999999996</v>
      </c>
      <c r="I32156" s="136">
        <v>-236.67</v>
      </c>
      <c r="J32156" s="136">
        <v>1139.537</v>
      </c>
      <c r="K32156" s="136">
        <v>285.11</v>
      </c>
      <c r="L32156" s="137">
        <v>0.54847999999999997</v>
      </c>
      <c r="M32156" s="136">
        <v>61.680999999999997</v>
      </c>
      <c r="N32156" s="136">
        <v>231.935</v>
      </c>
      <c r="O32156" s="136">
        <v>59.228000000000002</v>
      </c>
      <c r="P32156" s="136">
        <v>47284.13</v>
      </c>
      <c r="Q32156" s="136">
        <v>137342.21</v>
      </c>
      <c r="R32156" s="136">
        <v>1342.529</v>
      </c>
      <c r="S32156" s="136">
        <v>2196.3969999999999</v>
      </c>
    </row>
    <row r="32157" spans="1:19" ht="11.25" thickBot="1" x14ac:dyDescent="0.2">
      <c r="A32157" s="112"/>
    </row>
    <row r="32158" spans="1:19" ht="11.25" thickBot="1" x14ac:dyDescent="0.2">
      <c r="A32158" s="138" t="s">
        <v>364</v>
      </c>
      <c r="B32158" s="112"/>
      <c r="C32158" s="136">
        <v>0</v>
      </c>
      <c r="D32158" s="141" t="s">
        <v>14501</v>
      </c>
      <c r="E32158" s="136">
        <v>0</v>
      </c>
      <c r="F32158" s="136">
        <v>0</v>
      </c>
      <c r="G32158" s="136">
        <v>0</v>
      </c>
      <c r="H32158" s="136">
        <v>0</v>
      </c>
      <c r="I32158" s="136">
        <v>0</v>
      </c>
      <c r="J32158" s="136">
        <v>0</v>
      </c>
      <c r="K32158" s="136">
        <v>0</v>
      </c>
      <c r="L32158" s="140" t="s">
        <v>3713</v>
      </c>
      <c r="M32158" s="136">
        <v>0</v>
      </c>
      <c r="N32158" s="136">
        <v>0</v>
      </c>
      <c r="O32158" s="136">
        <v>0</v>
      </c>
      <c r="P32158" s="136">
        <v>0</v>
      </c>
      <c r="Q32158" s="136">
        <v>0</v>
      </c>
      <c r="R32158" s="136">
        <v>0</v>
      </c>
      <c r="S32158" s="136">
        <v>0</v>
      </c>
    </row>
    <row r="32159" spans="1:19" ht="11.25" thickBot="1" x14ac:dyDescent="0.2">
      <c r="A32159" s="112"/>
    </row>
    <row r="32160" spans="1:19" ht="11.25" thickBot="1" x14ac:dyDescent="0.2">
      <c r="A32160" s="139" t="s">
        <v>366</v>
      </c>
      <c r="B32160" s="112"/>
      <c r="C32160" s="136">
        <v>0</v>
      </c>
      <c r="D32160" s="141" t="s">
        <v>14501</v>
      </c>
      <c r="E32160" s="136">
        <v>0</v>
      </c>
      <c r="F32160" s="136">
        <v>0</v>
      </c>
      <c r="G32160" s="136">
        <v>0</v>
      </c>
      <c r="H32160" s="136">
        <v>0</v>
      </c>
      <c r="I32160" s="136">
        <v>0</v>
      </c>
      <c r="J32160" s="136">
        <v>0</v>
      </c>
      <c r="K32160" s="136">
        <v>0</v>
      </c>
      <c r="L32160" s="140">
        <v>0</v>
      </c>
      <c r="M32160" s="136">
        <v>0</v>
      </c>
      <c r="N32160" s="136">
        <v>0</v>
      </c>
      <c r="O32160" s="136">
        <v>0</v>
      </c>
      <c r="P32160" s="136">
        <v>0</v>
      </c>
      <c r="Q32160" s="136">
        <v>0</v>
      </c>
      <c r="R32160" s="136">
        <v>0</v>
      </c>
      <c r="S32160" s="136">
        <v>0</v>
      </c>
    </row>
    <row r="32161" spans="1:19" ht="11.25" thickBot="1" x14ac:dyDescent="0.2">
      <c r="A32161" s="112"/>
    </row>
    <row r="32162" spans="1:19" ht="11.25" thickBot="1" x14ac:dyDescent="0.2">
      <c r="A32162" s="106" t="s">
        <v>357</v>
      </c>
      <c r="B32162" s="106" t="s">
        <v>358</v>
      </c>
      <c r="C32162" s="146" t="s">
        <v>16</v>
      </c>
      <c r="D32162" s="146" t="s">
        <v>14502</v>
      </c>
      <c r="E32162" s="146" t="s">
        <v>14503</v>
      </c>
      <c r="F32162" s="146" t="s">
        <v>20</v>
      </c>
      <c r="G32162" s="146" t="s">
        <v>21</v>
      </c>
      <c r="H32162" s="146" t="s">
        <v>22</v>
      </c>
      <c r="I32162" s="146" t="s">
        <v>23</v>
      </c>
      <c r="J32162" s="146" t="s">
        <v>24</v>
      </c>
      <c r="K32162" s="146" t="s">
        <v>26</v>
      </c>
      <c r="L32162" s="146" t="s">
        <v>14504</v>
      </c>
      <c r="M32162" s="146" t="s">
        <v>27</v>
      </c>
      <c r="N32162" s="146" t="s">
        <v>28</v>
      </c>
      <c r="O32162" s="146" t="s">
        <v>29</v>
      </c>
      <c r="P32162" s="146" t="s">
        <v>30</v>
      </c>
      <c r="Q32162" s="146" t="s">
        <v>14505</v>
      </c>
      <c r="R32162" s="146" t="s">
        <v>32</v>
      </c>
      <c r="S32162" s="146" t="s">
        <v>33</v>
      </c>
    </row>
    <row r="32163" spans="1:19" ht="11.25" thickBot="1" x14ac:dyDescent="0.2">
      <c r="A32163" s="107">
        <v>1</v>
      </c>
      <c r="B32163" s="132">
        <v>0.76274305555555555</v>
      </c>
      <c r="C32163" s="108">
        <v>8802.0769999999993</v>
      </c>
      <c r="D32163" s="108">
        <v>2138.9830000000002</v>
      </c>
      <c r="E32163" s="141" t="s">
        <v>14500</v>
      </c>
      <c r="F32163" s="133">
        <v>0.45648</v>
      </c>
      <c r="G32163" s="141" t="s">
        <v>14731</v>
      </c>
      <c r="H32163" s="108">
        <v>373.84899999999999</v>
      </c>
      <c r="I32163" s="108">
        <v>9908.3829999999998</v>
      </c>
      <c r="J32163" s="108">
        <v>189787.61</v>
      </c>
      <c r="K32163" s="133">
        <v>0.50768999999999997</v>
      </c>
      <c r="L32163" s="108">
        <v>191.208</v>
      </c>
      <c r="M32163" s="141" t="s">
        <v>14500</v>
      </c>
      <c r="N32163" s="108">
        <v>381.35199999999998</v>
      </c>
      <c r="O32163" s="141" t="s">
        <v>14500</v>
      </c>
      <c r="P32163" s="141" t="s">
        <v>14500</v>
      </c>
      <c r="Q32163" s="108">
        <v>-474.32900000000001</v>
      </c>
      <c r="R32163" s="108">
        <v>47.624000000000002</v>
      </c>
      <c r="S32163" s="141" t="s">
        <v>14500</v>
      </c>
    </row>
    <row r="32164" spans="1:19" ht="11.25" thickBot="1" x14ac:dyDescent="0.2">
      <c r="A32164" s="112"/>
    </row>
    <row r="32165" spans="1:19" ht="11.25" thickBot="1" x14ac:dyDescent="0.2">
      <c r="A32165" s="135" t="s">
        <v>362</v>
      </c>
      <c r="B32165" s="112"/>
      <c r="C32165" s="136">
        <v>8802.0769999999993</v>
      </c>
      <c r="D32165" s="136">
        <v>2138.9830000000002</v>
      </c>
      <c r="E32165" s="141" t="s">
        <v>14501</v>
      </c>
      <c r="F32165" s="137">
        <v>0.45648</v>
      </c>
      <c r="G32165" s="141" t="s">
        <v>14732</v>
      </c>
      <c r="H32165" s="136">
        <v>373.84899999999999</v>
      </c>
      <c r="I32165" s="136">
        <v>9908.3829999999998</v>
      </c>
      <c r="J32165" s="136">
        <v>189787.61</v>
      </c>
      <c r="K32165" s="137">
        <v>0.50768999999999997</v>
      </c>
      <c r="L32165" s="136">
        <v>191.208</v>
      </c>
      <c r="M32165" s="141" t="s">
        <v>14501</v>
      </c>
      <c r="N32165" s="136">
        <v>381.35199999999998</v>
      </c>
      <c r="O32165" s="141" t="s">
        <v>14501</v>
      </c>
      <c r="P32165" s="141" t="s">
        <v>14501</v>
      </c>
      <c r="Q32165" s="136">
        <v>-474.32900000000001</v>
      </c>
      <c r="R32165" s="136">
        <v>47.624000000000002</v>
      </c>
      <c r="S32165" s="141" t="s">
        <v>14501</v>
      </c>
    </row>
    <row r="32166" spans="1:19" ht="11.25" thickBot="1" x14ac:dyDescent="0.2">
      <c r="A32166" s="112"/>
    </row>
    <row r="32167" spans="1:19" ht="11.25" thickBot="1" x14ac:dyDescent="0.2">
      <c r="A32167" s="138" t="s">
        <v>364</v>
      </c>
      <c r="B32167" s="112"/>
      <c r="C32167" s="136">
        <v>0</v>
      </c>
      <c r="D32167" s="136">
        <v>0</v>
      </c>
      <c r="E32167" s="141" t="s">
        <v>14501</v>
      </c>
      <c r="F32167" s="140" t="s">
        <v>3713</v>
      </c>
      <c r="G32167" s="141" t="s">
        <v>14501</v>
      </c>
      <c r="H32167" s="136">
        <v>0</v>
      </c>
      <c r="I32167" s="136">
        <v>0</v>
      </c>
      <c r="J32167" s="136">
        <v>0</v>
      </c>
      <c r="K32167" s="140" t="s">
        <v>3713</v>
      </c>
      <c r="L32167" s="136">
        <v>0</v>
      </c>
      <c r="M32167" s="141" t="s">
        <v>14501</v>
      </c>
      <c r="N32167" s="136">
        <v>0</v>
      </c>
      <c r="O32167" s="141" t="s">
        <v>14501</v>
      </c>
      <c r="P32167" s="141" t="s">
        <v>14501</v>
      </c>
      <c r="Q32167" s="136">
        <v>0</v>
      </c>
      <c r="R32167" s="136">
        <v>0</v>
      </c>
      <c r="S32167" s="141" t="s">
        <v>14501</v>
      </c>
    </row>
    <row r="32168" spans="1:19" ht="11.25" thickBot="1" x14ac:dyDescent="0.2">
      <c r="A32168" s="112"/>
    </row>
    <row r="32169" spans="1:19" ht="11.25" thickBot="1" x14ac:dyDescent="0.2">
      <c r="A32169" s="139" t="s">
        <v>366</v>
      </c>
      <c r="B32169" s="112"/>
      <c r="C32169" s="136">
        <v>0</v>
      </c>
      <c r="D32169" s="136">
        <v>0</v>
      </c>
      <c r="E32169" s="141" t="s">
        <v>14501</v>
      </c>
      <c r="F32169" s="140">
        <v>0</v>
      </c>
      <c r="G32169" s="141" t="s">
        <v>14501</v>
      </c>
      <c r="H32169" s="136">
        <v>0</v>
      </c>
      <c r="I32169" s="136">
        <v>0</v>
      </c>
      <c r="J32169" s="136">
        <v>0</v>
      </c>
      <c r="K32169" s="140">
        <v>0</v>
      </c>
      <c r="L32169" s="136">
        <v>0</v>
      </c>
      <c r="M32169" s="141" t="s">
        <v>14501</v>
      </c>
      <c r="N32169" s="136">
        <v>0</v>
      </c>
      <c r="O32169" s="141" t="s">
        <v>14501</v>
      </c>
      <c r="P32169" s="141" t="s">
        <v>14501</v>
      </c>
      <c r="Q32169" s="136">
        <v>0</v>
      </c>
      <c r="R32169" s="136">
        <v>0</v>
      </c>
      <c r="S32169" s="141" t="s">
        <v>14501</v>
      </c>
    </row>
    <row r="32170" spans="1:19" ht="11.25" thickBot="1" x14ac:dyDescent="0.2">
      <c r="A32170" s="112"/>
    </row>
    <row r="32171" spans="1:19" ht="11.25" thickBot="1" x14ac:dyDescent="0.2">
      <c r="A32171" s="106" t="s">
        <v>357</v>
      </c>
      <c r="B32171" s="106" t="s">
        <v>358</v>
      </c>
      <c r="C32171" s="146" t="s">
        <v>35</v>
      </c>
      <c r="D32171" s="146" t="s">
        <v>36</v>
      </c>
      <c r="E32171" s="146" t="s">
        <v>14506</v>
      </c>
      <c r="F32171" s="146" t="s">
        <v>38</v>
      </c>
      <c r="G32171" s="146" t="s">
        <v>39</v>
      </c>
      <c r="H32171" s="146" t="s">
        <v>41</v>
      </c>
      <c r="I32171" s="146" t="s">
        <v>42</v>
      </c>
      <c r="J32171" s="146" t="s">
        <v>43</v>
      </c>
      <c r="K32171" s="146" t="s">
        <v>44</v>
      </c>
      <c r="L32171" s="146" t="s">
        <v>45</v>
      </c>
      <c r="M32171" s="146" t="s">
        <v>46</v>
      </c>
      <c r="N32171" s="146" t="s">
        <v>47</v>
      </c>
      <c r="O32171" s="146" t="s">
        <v>48</v>
      </c>
      <c r="P32171" s="146" t="s">
        <v>49</v>
      </c>
      <c r="Q32171" s="146" t="s">
        <v>50</v>
      </c>
      <c r="R32171" s="146" t="s">
        <v>51</v>
      </c>
      <c r="S32171" s="146" t="s">
        <v>52</v>
      </c>
    </row>
    <row r="32172" spans="1:19" ht="11.25" thickBot="1" x14ac:dyDescent="0.2">
      <c r="A32172" s="107">
        <v>1</v>
      </c>
      <c r="B32172" s="132">
        <v>0.76274305555555555</v>
      </c>
      <c r="C32172" s="133">
        <v>0.42412</v>
      </c>
      <c r="D32172" s="108">
        <v>241.405</v>
      </c>
      <c r="E32172" s="108">
        <v>79.415999999999997</v>
      </c>
      <c r="F32172" s="141" t="s">
        <v>14500</v>
      </c>
      <c r="G32172" s="108">
        <v>297.214</v>
      </c>
      <c r="H32172" s="108">
        <v>121476.85</v>
      </c>
      <c r="I32172" s="108">
        <v>818.80799999999999</v>
      </c>
      <c r="J32172" s="108">
        <v>1490.1869999999999</v>
      </c>
      <c r="K32172" s="108">
        <v>273.84500000000003</v>
      </c>
      <c r="L32172" s="108">
        <v>85.968000000000004</v>
      </c>
      <c r="M32172" s="108">
        <v>82.974999999999994</v>
      </c>
      <c r="N32172" s="141" t="s">
        <v>14500</v>
      </c>
      <c r="O32172" s="141" t="s">
        <v>14500</v>
      </c>
      <c r="P32172" s="141" t="s">
        <v>14500</v>
      </c>
      <c r="Q32172" s="141" t="s">
        <v>14500</v>
      </c>
      <c r="R32172" s="108">
        <v>85.438999999999993</v>
      </c>
      <c r="S32172" s="141" t="s">
        <v>14500</v>
      </c>
    </row>
    <row r="32173" spans="1:19" ht="11.25" thickBot="1" x14ac:dyDescent="0.2">
      <c r="A32173" s="112"/>
    </row>
    <row r="32174" spans="1:19" ht="11.25" thickBot="1" x14ac:dyDescent="0.2">
      <c r="A32174" s="135" t="s">
        <v>362</v>
      </c>
      <c r="B32174" s="112"/>
      <c r="C32174" s="137">
        <v>0.42412</v>
      </c>
      <c r="D32174" s="136">
        <v>241.405</v>
      </c>
      <c r="E32174" s="136">
        <v>79.415999999999997</v>
      </c>
      <c r="F32174" s="141" t="s">
        <v>14501</v>
      </c>
      <c r="G32174" s="136">
        <v>297.214</v>
      </c>
      <c r="H32174" s="136">
        <v>121476.85</v>
      </c>
      <c r="I32174" s="136">
        <v>818.80799999999999</v>
      </c>
      <c r="J32174" s="136">
        <v>1490.1869999999999</v>
      </c>
      <c r="K32174" s="136">
        <v>273.84500000000003</v>
      </c>
      <c r="L32174" s="136">
        <v>85.968000000000004</v>
      </c>
      <c r="M32174" s="136">
        <v>82.974999999999994</v>
      </c>
      <c r="N32174" s="141" t="s">
        <v>14501</v>
      </c>
      <c r="O32174" s="141" t="s">
        <v>14501</v>
      </c>
      <c r="P32174" s="141" t="s">
        <v>14501</v>
      </c>
      <c r="Q32174" s="141" t="s">
        <v>14501</v>
      </c>
      <c r="R32174" s="136">
        <v>85.438999999999993</v>
      </c>
      <c r="S32174" s="141" t="s">
        <v>14501</v>
      </c>
    </row>
    <row r="32175" spans="1:19" ht="11.25" thickBot="1" x14ac:dyDescent="0.2">
      <c r="A32175" s="112"/>
    </row>
    <row r="32176" spans="1:19" ht="11.25" thickBot="1" x14ac:dyDescent="0.2">
      <c r="A32176" s="138" t="s">
        <v>364</v>
      </c>
      <c r="B32176" s="112"/>
      <c r="C32176" s="140" t="s">
        <v>3713</v>
      </c>
      <c r="D32176" s="136">
        <v>0</v>
      </c>
      <c r="E32176" s="136">
        <v>0</v>
      </c>
      <c r="F32176" s="141" t="s">
        <v>14501</v>
      </c>
      <c r="G32176" s="136">
        <v>0</v>
      </c>
      <c r="H32176" s="136">
        <v>0</v>
      </c>
      <c r="I32176" s="136">
        <v>0</v>
      </c>
      <c r="J32176" s="136">
        <v>0</v>
      </c>
      <c r="K32176" s="136">
        <v>0</v>
      </c>
      <c r="L32176" s="136">
        <v>0</v>
      </c>
      <c r="M32176" s="136">
        <v>0</v>
      </c>
      <c r="N32176" s="141" t="s">
        <v>14501</v>
      </c>
      <c r="O32176" s="141" t="s">
        <v>14501</v>
      </c>
      <c r="P32176" s="141" t="s">
        <v>14501</v>
      </c>
      <c r="Q32176" s="141" t="s">
        <v>14501</v>
      </c>
      <c r="R32176" s="136">
        <v>0</v>
      </c>
      <c r="S32176" s="141" t="s">
        <v>14501</v>
      </c>
    </row>
    <row r="32177" spans="1:19" ht="11.25" thickBot="1" x14ac:dyDescent="0.2">
      <c r="A32177" s="112"/>
    </row>
    <row r="32178" spans="1:19" ht="11.25" thickBot="1" x14ac:dyDescent="0.2">
      <c r="A32178" s="139" t="s">
        <v>366</v>
      </c>
      <c r="B32178" s="112"/>
      <c r="C32178" s="140">
        <v>0</v>
      </c>
      <c r="D32178" s="136">
        <v>0</v>
      </c>
      <c r="E32178" s="136">
        <v>0</v>
      </c>
      <c r="F32178" s="141" t="s">
        <v>14501</v>
      </c>
      <c r="G32178" s="136">
        <v>0</v>
      </c>
      <c r="H32178" s="136">
        <v>0</v>
      </c>
      <c r="I32178" s="136">
        <v>0</v>
      </c>
      <c r="J32178" s="136">
        <v>0</v>
      </c>
      <c r="K32178" s="136">
        <v>0</v>
      </c>
      <c r="L32178" s="136">
        <v>0</v>
      </c>
      <c r="M32178" s="136">
        <v>0</v>
      </c>
      <c r="N32178" s="141" t="s">
        <v>14501</v>
      </c>
      <c r="O32178" s="141" t="s">
        <v>14501</v>
      </c>
      <c r="P32178" s="141" t="s">
        <v>14501</v>
      </c>
      <c r="Q32178" s="141" t="s">
        <v>14501</v>
      </c>
      <c r="R32178" s="136">
        <v>0</v>
      </c>
      <c r="S32178" s="141" t="s">
        <v>14501</v>
      </c>
    </row>
    <row r="32179" spans="1:19" ht="11.25" thickBot="1" x14ac:dyDescent="0.2">
      <c r="A32179" s="112"/>
    </row>
    <row r="32180" spans="1:19" ht="11.25" thickBot="1" x14ac:dyDescent="0.2">
      <c r="A32180" s="106" t="s">
        <v>357</v>
      </c>
      <c r="B32180" s="106" t="s">
        <v>358</v>
      </c>
      <c r="C32180" s="146" t="s">
        <v>53</v>
      </c>
      <c r="D32180" s="146" t="s">
        <v>54</v>
      </c>
      <c r="E32180" s="146" t="s">
        <v>55</v>
      </c>
      <c r="F32180" s="146" t="s">
        <v>56</v>
      </c>
      <c r="G32180" s="146" t="s">
        <v>14507</v>
      </c>
      <c r="H32180" s="146" t="s">
        <v>57</v>
      </c>
      <c r="I32180" s="146" t="s">
        <v>59</v>
      </c>
      <c r="J32180" s="146" t="s">
        <v>14508</v>
      </c>
      <c r="K32180" s="146" t="s">
        <v>60</v>
      </c>
      <c r="L32180" s="146" t="s">
        <v>61</v>
      </c>
      <c r="M32180" s="146" t="s">
        <v>62</v>
      </c>
      <c r="N32180" s="146" t="s">
        <v>14509</v>
      </c>
      <c r="O32180" s="146" t="s">
        <v>63</v>
      </c>
      <c r="P32180" s="146" t="s">
        <v>64</v>
      </c>
      <c r="Q32180" s="146" t="s">
        <v>66</v>
      </c>
      <c r="R32180" s="146" t="s">
        <v>14510</v>
      </c>
      <c r="S32180" s="146" t="s">
        <v>67</v>
      </c>
    </row>
    <row r="32181" spans="1:19" ht="11.25" thickBot="1" x14ac:dyDescent="0.2">
      <c r="A32181" s="107">
        <v>1</v>
      </c>
      <c r="B32181" s="132">
        <v>0.76274305555555555</v>
      </c>
      <c r="C32181" s="141" t="s">
        <v>14500</v>
      </c>
      <c r="D32181" s="141" t="s">
        <v>14500</v>
      </c>
      <c r="E32181" s="141" t="s">
        <v>14500</v>
      </c>
      <c r="F32181" s="141" t="s">
        <v>14500</v>
      </c>
      <c r="G32181" s="108">
        <v>87.629000000000005</v>
      </c>
      <c r="H32181" s="108">
        <v>702.13099999999997</v>
      </c>
      <c r="I32181" s="108">
        <v>5651.4340000000002</v>
      </c>
      <c r="J32181" s="141" t="s">
        <v>14639</v>
      </c>
      <c r="K32181" s="141" t="s">
        <v>14500</v>
      </c>
      <c r="L32181" s="141" t="s">
        <v>14500</v>
      </c>
      <c r="M32181" s="108">
        <v>274.447</v>
      </c>
      <c r="N32181" s="108">
        <v>5.5609999999999999</v>
      </c>
      <c r="O32181" s="108">
        <v>202.03100000000001</v>
      </c>
      <c r="P32181" s="108">
        <v>3481.0520000000001</v>
      </c>
      <c r="Q32181" s="133">
        <v>0.36445</v>
      </c>
      <c r="R32181" s="141" t="s">
        <v>14500</v>
      </c>
      <c r="S32181" s="108">
        <v>762.18600000000004</v>
      </c>
    </row>
    <row r="32182" spans="1:19" ht="11.25" thickBot="1" x14ac:dyDescent="0.2">
      <c r="A32182" s="112"/>
    </row>
    <row r="32183" spans="1:19" ht="11.25" thickBot="1" x14ac:dyDescent="0.2">
      <c r="A32183" s="135" t="s">
        <v>362</v>
      </c>
      <c r="B32183" s="112"/>
      <c r="C32183" s="141" t="s">
        <v>14501</v>
      </c>
      <c r="D32183" s="141" t="s">
        <v>14501</v>
      </c>
      <c r="E32183" s="141" t="s">
        <v>14501</v>
      </c>
      <c r="F32183" s="141" t="s">
        <v>14501</v>
      </c>
      <c r="G32183" s="136">
        <v>87.629000000000005</v>
      </c>
      <c r="H32183" s="136">
        <v>702.13099999999997</v>
      </c>
      <c r="I32183" s="136">
        <v>5651.4340000000002</v>
      </c>
      <c r="J32183" s="141" t="s">
        <v>14641</v>
      </c>
      <c r="K32183" s="141" t="s">
        <v>14501</v>
      </c>
      <c r="L32183" s="141" t="s">
        <v>14501</v>
      </c>
      <c r="M32183" s="136">
        <v>274.447</v>
      </c>
      <c r="N32183" s="136">
        <v>5.5609999999999999</v>
      </c>
      <c r="O32183" s="136">
        <v>202.03100000000001</v>
      </c>
      <c r="P32183" s="136">
        <v>3481.0520000000001</v>
      </c>
      <c r="Q32183" s="137">
        <v>0.36445</v>
      </c>
      <c r="R32183" s="141" t="s">
        <v>14501</v>
      </c>
      <c r="S32183" s="136">
        <v>762.18600000000004</v>
      </c>
    </row>
    <row r="32184" spans="1:19" ht="11.25" thickBot="1" x14ac:dyDescent="0.2">
      <c r="A32184" s="112"/>
    </row>
    <row r="32185" spans="1:19" ht="11.25" thickBot="1" x14ac:dyDescent="0.2">
      <c r="A32185" s="138" t="s">
        <v>364</v>
      </c>
      <c r="B32185" s="112"/>
      <c r="C32185" s="141" t="s">
        <v>14501</v>
      </c>
      <c r="D32185" s="141" t="s">
        <v>14501</v>
      </c>
      <c r="E32185" s="141" t="s">
        <v>14501</v>
      </c>
      <c r="F32185" s="141" t="s">
        <v>14501</v>
      </c>
      <c r="G32185" s="136">
        <v>0</v>
      </c>
      <c r="H32185" s="136">
        <v>0</v>
      </c>
      <c r="I32185" s="136">
        <v>0</v>
      </c>
      <c r="J32185" s="141" t="s">
        <v>14501</v>
      </c>
      <c r="K32185" s="141" t="s">
        <v>14501</v>
      </c>
      <c r="L32185" s="141" t="s">
        <v>14501</v>
      </c>
      <c r="M32185" s="136">
        <v>0</v>
      </c>
      <c r="N32185" s="136">
        <v>0</v>
      </c>
      <c r="O32185" s="136">
        <v>0</v>
      </c>
      <c r="P32185" s="136">
        <v>0</v>
      </c>
      <c r="Q32185" s="140" t="s">
        <v>3713</v>
      </c>
      <c r="R32185" s="141" t="s">
        <v>14501</v>
      </c>
      <c r="S32185" s="136">
        <v>0</v>
      </c>
    </row>
    <row r="32186" spans="1:19" ht="11.25" thickBot="1" x14ac:dyDescent="0.2">
      <c r="A32186" s="112"/>
    </row>
    <row r="32187" spans="1:19" ht="11.25" thickBot="1" x14ac:dyDescent="0.2">
      <c r="A32187" s="139" t="s">
        <v>366</v>
      </c>
      <c r="B32187" s="112"/>
      <c r="C32187" s="141" t="s">
        <v>14501</v>
      </c>
      <c r="D32187" s="141" t="s">
        <v>14501</v>
      </c>
      <c r="E32187" s="141" t="s">
        <v>14501</v>
      </c>
      <c r="F32187" s="141" t="s">
        <v>14501</v>
      </c>
      <c r="G32187" s="136">
        <v>0</v>
      </c>
      <c r="H32187" s="136">
        <v>0</v>
      </c>
      <c r="I32187" s="136">
        <v>0</v>
      </c>
      <c r="J32187" s="141" t="s">
        <v>14501</v>
      </c>
      <c r="K32187" s="141" t="s">
        <v>14501</v>
      </c>
      <c r="L32187" s="141" t="s">
        <v>14501</v>
      </c>
      <c r="M32187" s="136">
        <v>0</v>
      </c>
      <c r="N32187" s="136">
        <v>0</v>
      </c>
      <c r="O32187" s="136">
        <v>0</v>
      </c>
      <c r="P32187" s="136">
        <v>0</v>
      </c>
      <c r="Q32187" s="140">
        <v>0</v>
      </c>
      <c r="R32187" s="141" t="s">
        <v>14501</v>
      </c>
      <c r="S32187" s="136">
        <v>0</v>
      </c>
    </row>
    <row r="32188" spans="1:19" ht="11.25" thickBot="1" x14ac:dyDescent="0.2">
      <c r="A32188" s="112"/>
    </row>
    <row r="32189" spans="1:19" ht="11.25" thickBot="1" x14ac:dyDescent="0.2">
      <c r="A32189" s="106" t="s">
        <v>357</v>
      </c>
      <c r="B32189" s="106" t="s">
        <v>358</v>
      </c>
      <c r="C32189" s="146" t="s">
        <v>68</v>
      </c>
      <c r="D32189" s="146" t="s">
        <v>14511</v>
      </c>
    </row>
    <row r="32190" spans="1:19" ht="11.25" thickBot="1" x14ac:dyDescent="0.2">
      <c r="A32190" s="107">
        <v>1</v>
      </c>
      <c r="B32190" s="132">
        <v>0.76274305555555555</v>
      </c>
      <c r="C32190" s="108">
        <v>152.43600000000001</v>
      </c>
      <c r="D32190" s="141" t="s">
        <v>14500</v>
      </c>
    </row>
    <row r="32191" spans="1:19" ht="11.25" thickBot="1" x14ac:dyDescent="0.2">
      <c r="A32191" s="112"/>
    </row>
    <row r="32192" spans="1:19" ht="11.25" thickBot="1" x14ac:dyDescent="0.2">
      <c r="A32192" s="135" t="s">
        <v>362</v>
      </c>
      <c r="B32192" s="112"/>
      <c r="C32192" s="136">
        <v>152.43600000000001</v>
      </c>
      <c r="D32192" s="141" t="s">
        <v>14501</v>
      </c>
    </row>
    <row r="32193" spans="1:19" ht="11.25" thickBot="1" x14ac:dyDescent="0.2">
      <c r="A32193" s="112"/>
    </row>
    <row r="32194" spans="1:19" ht="11.25" thickBot="1" x14ac:dyDescent="0.2">
      <c r="A32194" s="138" t="s">
        <v>364</v>
      </c>
      <c r="B32194" s="112"/>
      <c r="C32194" s="136">
        <v>0</v>
      </c>
      <c r="D32194" s="141" t="s">
        <v>14501</v>
      </c>
    </row>
    <row r="32195" spans="1:19" ht="11.25" thickBot="1" x14ac:dyDescent="0.2">
      <c r="A32195" s="112"/>
    </row>
    <row r="32196" spans="1:19" ht="11.25" thickBot="1" x14ac:dyDescent="0.2">
      <c r="A32196" s="139" t="s">
        <v>366</v>
      </c>
      <c r="B32196" s="112"/>
      <c r="C32196" s="136">
        <v>0</v>
      </c>
      <c r="D32196" s="141" t="s">
        <v>14501</v>
      </c>
    </row>
    <row r="32197" spans="1:19" ht="10.5" x14ac:dyDescent="0.15">
      <c r="A32197" s="112"/>
    </row>
    <row r="32198" spans="1:19" x14ac:dyDescent="0.15">
      <c r="A32198" s="129"/>
      <c r="B32198" s="86" t="s">
        <v>4588</v>
      </c>
    </row>
    <row r="32199" spans="1:19" ht="9.75" thickBot="1" x14ac:dyDescent="0.2">
      <c r="A32199" s="81" t="s">
        <v>5871</v>
      </c>
    </row>
    <row r="32200" spans="1:19" ht="11.25" thickBot="1" x14ac:dyDescent="0.2">
      <c r="A32200" s="106" t="s">
        <v>357</v>
      </c>
      <c r="B32200" s="106" t="s">
        <v>358</v>
      </c>
      <c r="C32200" s="146" t="s">
        <v>14494</v>
      </c>
      <c r="D32200" s="146" t="s">
        <v>14495</v>
      </c>
      <c r="E32200" s="146" t="s">
        <v>14496</v>
      </c>
      <c r="F32200" s="146" t="s">
        <v>0</v>
      </c>
      <c r="G32200" s="146" t="s">
        <v>1</v>
      </c>
      <c r="H32200" s="146" t="s">
        <v>2</v>
      </c>
      <c r="I32200" s="146" t="s">
        <v>14497</v>
      </c>
      <c r="J32200" s="146" t="s">
        <v>3</v>
      </c>
      <c r="K32200" s="146" t="s">
        <v>14498</v>
      </c>
      <c r="L32200" s="146" t="s">
        <v>7</v>
      </c>
      <c r="M32200" s="146" t="s">
        <v>14499</v>
      </c>
      <c r="N32200" s="146" t="s">
        <v>10</v>
      </c>
      <c r="O32200" s="146" t="s">
        <v>11</v>
      </c>
      <c r="P32200" s="146" t="s">
        <v>12</v>
      </c>
      <c r="Q32200" s="146" t="s">
        <v>13</v>
      </c>
      <c r="R32200" s="146" t="s">
        <v>14</v>
      </c>
      <c r="S32200" s="146" t="s">
        <v>15</v>
      </c>
    </row>
    <row r="32201" spans="1:19" ht="11.25" thickBot="1" x14ac:dyDescent="0.2">
      <c r="A32201" s="107">
        <v>1</v>
      </c>
      <c r="B32201" s="132">
        <v>0.76789351851851861</v>
      </c>
      <c r="C32201" s="141" t="s">
        <v>14500</v>
      </c>
      <c r="D32201" s="141" t="s">
        <v>14500</v>
      </c>
      <c r="E32201" s="108">
        <v>54.228999999999999</v>
      </c>
      <c r="F32201" s="108">
        <v>16588.728999999999</v>
      </c>
      <c r="G32201" s="108">
        <v>72003.873000000007</v>
      </c>
      <c r="H32201" s="108">
        <v>241.78700000000001</v>
      </c>
      <c r="I32201" s="108">
        <v>-86.552000000000007</v>
      </c>
      <c r="J32201" s="108">
        <v>739.50300000000004</v>
      </c>
      <c r="K32201" s="108">
        <v>243.691</v>
      </c>
      <c r="L32201" s="133">
        <v>0.61468</v>
      </c>
      <c r="M32201" s="108">
        <v>184.80500000000001</v>
      </c>
      <c r="N32201" s="108">
        <v>-179.215</v>
      </c>
      <c r="O32201" s="108">
        <v>123.70099999999999</v>
      </c>
      <c r="P32201" s="108">
        <v>32610.61</v>
      </c>
      <c r="Q32201" s="108">
        <v>123924.08</v>
      </c>
      <c r="R32201" s="108">
        <v>627.14300000000003</v>
      </c>
      <c r="S32201" s="108">
        <v>1653.4</v>
      </c>
    </row>
    <row r="32202" spans="1:19" ht="11.25" thickBot="1" x14ac:dyDescent="0.2">
      <c r="A32202" s="112"/>
    </row>
    <row r="32203" spans="1:19" ht="11.25" thickBot="1" x14ac:dyDescent="0.2">
      <c r="A32203" s="135" t="s">
        <v>362</v>
      </c>
      <c r="B32203" s="112"/>
      <c r="C32203" s="141" t="s">
        <v>14501</v>
      </c>
      <c r="D32203" s="141" t="s">
        <v>14501</v>
      </c>
      <c r="E32203" s="136">
        <v>54.228999999999999</v>
      </c>
      <c r="F32203" s="136">
        <v>16588.728999999999</v>
      </c>
      <c r="G32203" s="136">
        <v>72003.873000000007</v>
      </c>
      <c r="H32203" s="136">
        <v>241.78700000000001</v>
      </c>
      <c r="I32203" s="136">
        <v>-86.552000000000007</v>
      </c>
      <c r="J32203" s="136">
        <v>739.50300000000004</v>
      </c>
      <c r="K32203" s="136">
        <v>243.691</v>
      </c>
      <c r="L32203" s="137">
        <v>0.61468</v>
      </c>
      <c r="M32203" s="136">
        <v>184.80500000000001</v>
      </c>
      <c r="N32203" s="136">
        <v>-179.215</v>
      </c>
      <c r="O32203" s="136">
        <v>123.70099999999999</v>
      </c>
      <c r="P32203" s="136">
        <v>32610.61</v>
      </c>
      <c r="Q32203" s="136">
        <v>123924.08</v>
      </c>
      <c r="R32203" s="136">
        <v>627.14300000000003</v>
      </c>
      <c r="S32203" s="136">
        <v>1653.4</v>
      </c>
    </row>
    <row r="32204" spans="1:19" ht="11.25" thickBot="1" x14ac:dyDescent="0.2">
      <c r="A32204" s="112"/>
    </row>
    <row r="32205" spans="1:19" ht="11.25" thickBot="1" x14ac:dyDescent="0.2">
      <c r="A32205" s="138" t="s">
        <v>364</v>
      </c>
      <c r="B32205" s="112"/>
      <c r="C32205" s="141" t="s">
        <v>14501</v>
      </c>
      <c r="D32205" s="141" t="s">
        <v>14501</v>
      </c>
      <c r="E32205" s="136">
        <v>0</v>
      </c>
      <c r="F32205" s="136">
        <v>0</v>
      </c>
      <c r="G32205" s="136">
        <v>0</v>
      </c>
      <c r="H32205" s="136">
        <v>0</v>
      </c>
      <c r="I32205" s="136">
        <v>0</v>
      </c>
      <c r="J32205" s="136">
        <v>0</v>
      </c>
      <c r="K32205" s="136">
        <v>0</v>
      </c>
      <c r="L32205" s="140" t="s">
        <v>3713</v>
      </c>
      <c r="M32205" s="136">
        <v>0</v>
      </c>
      <c r="N32205" s="136">
        <v>0</v>
      </c>
      <c r="O32205" s="136">
        <v>0</v>
      </c>
      <c r="P32205" s="136">
        <v>0</v>
      </c>
      <c r="Q32205" s="136">
        <v>0</v>
      </c>
      <c r="R32205" s="136">
        <v>0</v>
      </c>
      <c r="S32205" s="136">
        <v>0</v>
      </c>
    </row>
    <row r="32206" spans="1:19" ht="11.25" thickBot="1" x14ac:dyDescent="0.2">
      <c r="A32206" s="112"/>
    </row>
    <row r="32207" spans="1:19" ht="11.25" thickBot="1" x14ac:dyDescent="0.2">
      <c r="A32207" s="139" t="s">
        <v>366</v>
      </c>
      <c r="B32207" s="112"/>
      <c r="C32207" s="141" t="s">
        <v>14501</v>
      </c>
      <c r="D32207" s="141" t="s">
        <v>14501</v>
      </c>
      <c r="E32207" s="136">
        <v>0</v>
      </c>
      <c r="F32207" s="136">
        <v>0</v>
      </c>
      <c r="G32207" s="136">
        <v>0</v>
      </c>
      <c r="H32207" s="136">
        <v>0</v>
      </c>
      <c r="I32207" s="136">
        <v>0</v>
      </c>
      <c r="J32207" s="136">
        <v>0</v>
      </c>
      <c r="K32207" s="136">
        <v>0</v>
      </c>
      <c r="L32207" s="140">
        <v>0</v>
      </c>
      <c r="M32207" s="136">
        <v>0</v>
      </c>
      <c r="N32207" s="136">
        <v>0</v>
      </c>
      <c r="O32207" s="136">
        <v>0</v>
      </c>
      <c r="P32207" s="136">
        <v>0</v>
      </c>
      <c r="Q32207" s="136">
        <v>0</v>
      </c>
      <c r="R32207" s="136">
        <v>0</v>
      </c>
      <c r="S32207" s="136">
        <v>0</v>
      </c>
    </row>
    <row r="32208" spans="1:19" ht="11.25" thickBot="1" x14ac:dyDescent="0.2">
      <c r="A32208" s="112"/>
    </row>
    <row r="32209" spans="1:19" ht="11.25" thickBot="1" x14ac:dyDescent="0.2">
      <c r="A32209" s="106" t="s">
        <v>357</v>
      </c>
      <c r="B32209" s="106" t="s">
        <v>358</v>
      </c>
      <c r="C32209" s="146" t="s">
        <v>16</v>
      </c>
      <c r="D32209" s="146" t="s">
        <v>14502</v>
      </c>
      <c r="E32209" s="146" t="s">
        <v>14503</v>
      </c>
      <c r="F32209" s="146" t="s">
        <v>20</v>
      </c>
      <c r="G32209" s="146" t="s">
        <v>21</v>
      </c>
      <c r="H32209" s="146" t="s">
        <v>22</v>
      </c>
      <c r="I32209" s="146" t="s">
        <v>23</v>
      </c>
      <c r="J32209" s="146" t="s">
        <v>24</v>
      </c>
      <c r="K32209" s="146" t="s">
        <v>26</v>
      </c>
      <c r="L32209" s="146" t="s">
        <v>14504</v>
      </c>
      <c r="M32209" s="146" t="s">
        <v>27</v>
      </c>
      <c r="N32209" s="146" t="s">
        <v>28</v>
      </c>
      <c r="O32209" s="146" t="s">
        <v>29</v>
      </c>
      <c r="P32209" s="146" t="s">
        <v>30</v>
      </c>
      <c r="Q32209" s="146" t="s">
        <v>14505</v>
      </c>
      <c r="R32209" s="146" t="s">
        <v>32</v>
      </c>
      <c r="S32209" s="146" t="s">
        <v>33</v>
      </c>
    </row>
    <row r="32210" spans="1:19" ht="11.25" thickBot="1" x14ac:dyDescent="0.2">
      <c r="A32210" s="107">
        <v>1</v>
      </c>
      <c r="B32210" s="132">
        <v>0.76789351851851861</v>
      </c>
      <c r="C32210" s="108">
        <v>8494.1640000000007</v>
      </c>
      <c r="D32210" s="108">
        <v>1759.069</v>
      </c>
      <c r="E32210" s="141" t="s">
        <v>14500</v>
      </c>
      <c r="F32210" s="133">
        <v>0.47220000000000001</v>
      </c>
      <c r="G32210" s="141" t="s">
        <v>14733</v>
      </c>
      <c r="H32210" s="108">
        <v>257.28500000000003</v>
      </c>
      <c r="I32210" s="108">
        <v>8080.6629999999996</v>
      </c>
      <c r="J32210" s="108">
        <v>96148.800000000003</v>
      </c>
      <c r="K32210" s="133">
        <v>0.51095999999999997</v>
      </c>
      <c r="L32210" s="108">
        <v>211.30799999999999</v>
      </c>
      <c r="M32210" s="108">
        <v>67.481999999999999</v>
      </c>
      <c r="N32210" s="108">
        <v>471.661</v>
      </c>
      <c r="O32210" s="141" t="s">
        <v>14500</v>
      </c>
      <c r="P32210" s="141" t="s">
        <v>14500</v>
      </c>
      <c r="Q32210" s="108">
        <v>-341.78899999999999</v>
      </c>
      <c r="R32210" s="108">
        <v>90.688999999999993</v>
      </c>
      <c r="S32210" s="141" t="s">
        <v>14500</v>
      </c>
    </row>
    <row r="32211" spans="1:19" ht="11.25" thickBot="1" x14ac:dyDescent="0.2">
      <c r="A32211" s="112"/>
    </row>
    <row r="32212" spans="1:19" ht="11.25" thickBot="1" x14ac:dyDescent="0.2">
      <c r="A32212" s="135" t="s">
        <v>362</v>
      </c>
      <c r="B32212" s="112"/>
      <c r="C32212" s="136">
        <v>8494.1640000000007</v>
      </c>
      <c r="D32212" s="136">
        <v>1759.069</v>
      </c>
      <c r="E32212" s="141" t="s">
        <v>14501</v>
      </c>
      <c r="F32212" s="137">
        <v>0.47220000000000001</v>
      </c>
      <c r="G32212" s="141" t="s">
        <v>14734</v>
      </c>
      <c r="H32212" s="136">
        <v>257.28500000000003</v>
      </c>
      <c r="I32212" s="136">
        <v>8080.6629999999996</v>
      </c>
      <c r="J32212" s="136">
        <v>96148.800000000003</v>
      </c>
      <c r="K32212" s="137">
        <v>0.51095999999999997</v>
      </c>
      <c r="L32212" s="136">
        <v>211.30799999999999</v>
      </c>
      <c r="M32212" s="136">
        <v>67.481999999999999</v>
      </c>
      <c r="N32212" s="136">
        <v>471.661</v>
      </c>
      <c r="O32212" s="141" t="s">
        <v>14501</v>
      </c>
      <c r="P32212" s="141" t="s">
        <v>14501</v>
      </c>
      <c r="Q32212" s="136">
        <v>-341.78899999999999</v>
      </c>
      <c r="R32212" s="136">
        <v>90.688999999999993</v>
      </c>
      <c r="S32212" s="141" t="s">
        <v>14501</v>
      </c>
    </row>
    <row r="32213" spans="1:19" ht="11.25" thickBot="1" x14ac:dyDescent="0.2">
      <c r="A32213" s="112"/>
    </row>
    <row r="32214" spans="1:19" ht="11.25" thickBot="1" x14ac:dyDescent="0.2">
      <c r="A32214" s="138" t="s">
        <v>364</v>
      </c>
      <c r="B32214" s="112"/>
      <c r="C32214" s="136">
        <v>0</v>
      </c>
      <c r="D32214" s="136">
        <v>0</v>
      </c>
      <c r="E32214" s="141" t="s">
        <v>14501</v>
      </c>
      <c r="F32214" s="140" t="s">
        <v>3713</v>
      </c>
      <c r="G32214" s="141" t="s">
        <v>14501</v>
      </c>
      <c r="H32214" s="136">
        <v>0</v>
      </c>
      <c r="I32214" s="136">
        <v>0</v>
      </c>
      <c r="J32214" s="136">
        <v>0</v>
      </c>
      <c r="K32214" s="140" t="s">
        <v>3713</v>
      </c>
      <c r="L32214" s="136">
        <v>0</v>
      </c>
      <c r="M32214" s="136">
        <v>0</v>
      </c>
      <c r="N32214" s="136">
        <v>0</v>
      </c>
      <c r="O32214" s="141" t="s">
        <v>14501</v>
      </c>
      <c r="P32214" s="141" t="s">
        <v>14501</v>
      </c>
      <c r="Q32214" s="136">
        <v>0</v>
      </c>
      <c r="R32214" s="136">
        <v>0</v>
      </c>
      <c r="S32214" s="141" t="s">
        <v>14501</v>
      </c>
    </row>
    <row r="32215" spans="1:19" ht="11.25" thickBot="1" x14ac:dyDescent="0.2">
      <c r="A32215" s="112"/>
    </row>
    <row r="32216" spans="1:19" ht="11.25" thickBot="1" x14ac:dyDescent="0.2">
      <c r="A32216" s="139" t="s">
        <v>366</v>
      </c>
      <c r="B32216" s="112"/>
      <c r="C32216" s="136">
        <v>0</v>
      </c>
      <c r="D32216" s="136">
        <v>0</v>
      </c>
      <c r="E32216" s="141" t="s">
        <v>14501</v>
      </c>
      <c r="F32216" s="140">
        <v>0</v>
      </c>
      <c r="G32216" s="141" t="s">
        <v>14501</v>
      </c>
      <c r="H32216" s="136">
        <v>0</v>
      </c>
      <c r="I32216" s="136">
        <v>0</v>
      </c>
      <c r="J32216" s="136">
        <v>0</v>
      </c>
      <c r="K32216" s="140">
        <v>0</v>
      </c>
      <c r="L32216" s="136">
        <v>0</v>
      </c>
      <c r="M32216" s="136">
        <v>0</v>
      </c>
      <c r="N32216" s="136">
        <v>0</v>
      </c>
      <c r="O32216" s="141" t="s">
        <v>14501</v>
      </c>
      <c r="P32216" s="141" t="s">
        <v>14501</v>
      </c>
      <c r="Q32216" s="136">
        <v>0</v>
      </c>
      <c r="R32216" s="136">
        <v>0</v>
      </c>
      <c r="S32216" s="141" t="s">
        <v>14501</v>
      </c>
    </row>
    <row r="32217" spans="1:19" ht="11.25" thickBot="1" x14ac:dyDescent="0.2">
      <c r="A32217" s="112"/>
    </row>
    <row r="32218" spans="1:19" ht="11.25" thickBot="1" x14ac:dyDescent="0.2">
      <c r="A32218" s="106" t="s">
        <v>357</v>
      </c>
      <c r="B32218" s="106" t="s">
        <v>358</v>
      </c>
      <c r="C32218" s="146" t="s">
        <v>35</v>
      </c>
      <c r="D32218" s="146" t="s">
        <v>36</v>
      </c>
      <c r="E32218" s="146" t="s">
        <v>14506</v>
      </c>
      <c r="F32218" s="146" t="s">
        <v>38</v>
      </c>
      <c r="G32218" s="146" t="s">
        <v>39</v>
      </c>
      <c r="H32218" s="146" t="s">
        <v>41</v>
      </c>
      <c r="I32218" s="146" t="s">
        <v>42</v>
      </c>
      <c r="J32218" s="146" t="s">
        <v>43</v>
      </c>
      <c r="K32218" s="146" t="s">
        <v>44</v>
      </c>
      <c r="L32218" s="146" t="s">
        <v>45</v>
      </c>
      <c r="M32218" s="146" t="s">
        <v>46</v>
      </c>
      <c r="N32218" s="146" t="s">
        <v>47</v>
      </c>
      <c r="O32218" s="146" t="s">
        <v>48</v>
      </c>
      <c r="P32218" s="146" t="s">
        <v>49</v>
      </c>
      <c r="Q32218" s="146" t="s">
        <v>50</v>
      </c>
      <c r="R32218" s="146" t="s">
        <v>51</v>
      </c>
      <c r="S32218" s="146" t="s">
        <v>52</v>
      </c>
    </row>
    <row r="32219" spans="1:19" ht="11.25" thickBot="1" x14ac:dyDescent="0.2">
      <c r="A32219" s="107">
        <v>1</v>
      </c>
      <c r="B32219" s="132">
        <v>0.76789351851851861</v>
      </c>
      <c r="C32219" s="133">
        <v>0.41755999999999999</v>
      </c>
      <c r="D32219" s="108">
        <v>80.176000000000002</v>
      </c>
      <c r="E32219" s="141" t="s">
        <v>14500</v>
      </c>
      <c r="F32219" s="141" t="s">
        <v>14500</v>
      </c>
      <c r="G32219" s="108">
        <v>351.05399999999997</v>
      </c>
      <c r="H32219" s="108">
        <v>84508.649000000005</v>
      </c>
      <c r="I32219" s="108">
        <v>929.33799999999997</v>
      </c>
      <c r="J32219" s="108">
        <v>1612.1990000000001</v>
      </c>
      <c r="K32219" s="108">
        <v>220.90199999999999</v>
      </c>
      <c r="L32219" s="108">
        <v>383.72300000000001</v>
      </c>
      <c r="M32219" s="141" t="s">
        <v>14500</v>
      </c>
      <c r="N32219" s="108">
        <v>105.28400000000001</v>
      </c>
      <c r="O32219" s="108">
        <v>169.381</v>
      </c>
      <c r="P32219" s="108">
        <v>84.921999999999997</v>
      </c>
      <c r="Q32219" s="141" t="s">
        <v>14500</v>
      </c>
      <c r="R32219" s="141" t="s">
        <v>14500</v>
      </c>
      <c r="S32219" s="141" t="s">
        <v>14500</v>
      </c>
    </row>
    <row r="32220" spans="1:19" ht="11.25" thickBot="1" x14ac:dyDescent="0.2">
      <c r="A32220" s="112"/>
    </row>
    <row r="32221" spans="1:19" ht="11.25" thickBot="1" x14ac:dyDescent="0.2">
      <c r="A32221" s="135" t="s">
        <v>362</v>
      </c>
      <c r="B32221" s="112"/>
      <c r="C32221" s="137">
        <v>0.41755999999999999</v>
      </c>
      <c r="D32221" s="136">
        <v>80.176000000000002</v>
      </c>
      <c r="E32221" s="141" t="s">
        <v>14501</v>
      </c>
      <c r="F32221" s="141" t="s">
        <v>14501</v>
      </c>
      <c r="G32221" s="136">
        <v>351.05399999999997</v>
      </c>
      <c r="H32221" s="136">
        <v>84508.649000000005</v>
      </c>
      <c r="I32221" s="136">
        <v>929.33799999999997</v>
      </c>
      <c r="J32221" s="136">
        <v>1612.1990000000001</v>
      </c>
      <c r="K32221" s="136">
        <v>220.90199999999999</v>
      </c>
      <c r="L32221" s="136">
        <v>383.72300000000001</v>
      </c>
      <c r="M32221" s="141" t="s">
        <v>14501</v>
      </c>
      <c r="N32221" s="136">
        <v>105.28400000000001</v>
      </c>
      <c r="O32221" s="136">
        <v>169.381</v>
      </c>
      <c r="P32221" s="136">
        <v>84.921999999999997</v>
      </c>
      <c r="Q32221" s="141" t="s">
        <v>14501</v>
      </c>
      <c r="R32221" s="141" t="s">
        <v>14501</v>
      </c>
      <c r="S32221" s="141" t="s">
        <v>14501</v>
      </c>
    </row>
    <row r="32222" spans="1:19" ht="11.25" thickBot="1" x14ac:dyDescent="0.2">
      <c r="A32222" s="112"/>
    </row>
    <row r="32223" spans="1:19" ht="11.25" thickBot="1" x14ac:dyDescent="0.2">
      <c r="A32223" s="138" t="s">
        <v>364</v>
      </c>
      <c r="B32223" s="112"/>
      <c r="C32223" s="140" t="s">
        <v>3713</v>
      </c>
      <c r="D32223" s="136">
        <v>0</v>
      </c>
      <c r="E32223" s="141" t="s">
        <v>14501</v>
      </c>
      <c r="F32223" s="141" t="s">
        <v>14501</v>
      </c>
      <c r="G32223" s="136">
        <v>0</v>
      </c>
      <c r="H32223" s="136">
        <v>0</v>
      </c>
      <c r="I32223" s="136">
        <v>0</v>
      </c>
      <c r="J32223" s="136">
        <v>0</v>
      </c>
      <c r="K32223" s="136">
        <v>0</v>
      </c>
      <c r="L32223" s="136">
        <v>0</v>
      </c>
      <c r="M32223" s="141" t="s">
        <v>14501</v>
      </c>
      <c r="N32223" s="136">
        <v>0</v>
      </c>
      <c r="O32223" s="136">
        <v>0</v>
      </c>
      <c r="P32223" s="136">
        <v>0</v>
      </c>
      <c r="Q32223" s="141" t="s">
        <v>14501</v>
      </c>
      <c r="R32223" s="141" t="s">
        <v>14501</v>
      </c>
      <c r="S32223" s="141" t="s">
        <v>14501</v>
      </c>
    </row>
    <row r="32224" spans="1:19" ht="11.25" thickBot="1" x14ac:dyDescent="0.2">
      <c r="A32224" s="112"/>
    </row>
    <row r="32225" spans="1:19" ht="11.25" thickBot="1" x14ac:dyDescent="0.2">
      <c r="A32225" s="139" t="s">
        <v>366</v>
      </c>
      <c r="B32225" s="112"/>
      <c r="C32225" s="140">
        <v>0</v>
      </c>
      <c r="D32225" s="136">
        <v>0</v>
      </c>
      <c r="E32225" s="141" t="s">
        <v>14501</v>
      </c>
      <c r="F32225" s="141" t="s">
        <v>14501</v>
      </c>
      <c r="G32225" s="136">
        <v>0</v>
      </c>
      <c r="H32225" s="136">
        <v>0</v>
      </c>
      <c r="I32225" s="136">
        <v>0</v>
      </c>
      <c r="J32225" s="136">
        <v>0</v>
      </c>
      <c r="K32225" s="136">
        <v>0</v>
      </c>
      <c r="L32225" s="136">
        <v>0</v>
      </c>
      <c r="M32225" s="141" t="s">
        <v>14501</v>
      </c>
      <c r="N32225" s="136">
        <v>0</v>
      </c>
      <c r="O32225" s="136">
        <v>0</v>
      </c>
      <c r="P32225" s="136">
        <v>0</v>
      </c>
      <c r="Q32225" s="141" t="s">
        <v>14501</v>
      </c>
      <c r="R32225" s="141" t="s">
        <v>14501</v>
      </c>
      <c r="S32225" s="141" t="s">
        <v>14501</v>
      </c>
    </row>
    <row r="32226" spans="1:19" ht="11.25" thickBot="1" x14ac:dyDescent="0.2">
      <c r="A32226" s="112"/>
    </row>
    <row r="32227" spans="1:19" ht="11.25" thickBot="1" x14ac:dyDescent="0.2">
      <c r="A32227" s="106" t="s">
        <v>357</v>
      </c>
      <c r="B32227" s="106" t="s">
        <v>358</v>
      </c>
      <c r="C32227" s="146" t="s">
        <v>53</v>
      </c>
      <c r="D32227" s="146" t="s">
        <v>54</v>
      </c>
      <c r="E32227" s="146" t="s">
        <v>55</v>
      </c>
      <c r="F32227" s="146" t="s">
        <v>56</v>
      </c>
      <c r="G32227" s="146" t="s">
        <v>14507</v>
      </c>
      <c r="H32227" s="146" t="s">
        <v>57</v>
      </c>
      <c r="I32227" s="146" t="s">
        <v>59</v>
      </c>
      <c r="J32227" s="146" t="s">
        <v>14508</v>
      </c>
      <c r="K32227" s="146" t="s">
        <v>60</v>
      </c>
      <c r="L32227" s="146" t="s">
        <v>61</v>
      </c>
      <c r="M32227" s="146" t="s">
        <v>62</v>
      </c>
      <c r="N32227" s="146" t="s">
        <v>14509</v>
      </c>
      <c r="O32227" s="146" t="s">
        <v>63</v>
      </c>
      <c r="P32227" s="146" t="s">
        <v>64</v>
      </c>
      <c r="Q32227" s="146" t="s">
        <v>66</v>
      </c>
      <c r="R32227" s="146" t="s">
        <v>14510</v>
      </c>
      <c r="S32227" s="146" t="s">
        <v>67</v>
      </c>
    </row>
    <row r="32228" spans="1:19" ht="11.25" thickBot="1" x14ac:dyDescent="0.2">
      <c r="A32228" s="107">
        <v>1</v>
      </c>
      <c r="B32228" s="132">
        <v>0.76789351851851861</v>
      </c>
      <c r="C32228" s="108">
        <v>86.078999999999994</v>
      </c>
      <c r="D32228" s="108">
        <v>86.426000000000002</v>
      </c>
      <c r="E32228" s="141" t="s">
        <v>14500</v>
      </c>
      <c r="F32228" s="108">
        <v>217.80199999999999</v>
      </c>
      <c r="G32228" s="141" t="s">
        <v>14500</v>
      </c>
      <c r="H32228" s="108">
        <v>492.66300000000001</v>
      </c>
      <c r="I32228" s="108">
        <v>4065.5309999999999</v>
      </c>
      <c r="J32228" s="141" t="s">
        <v>14639</v>
      </c>
      <c r="K32228" s="141" t="s">
        <v>14500</v>
      </c>
      <c r="L32228" s="141" t="s">
        <v>14500</v>
      </c>
      <c r="M32228" s="108">
        <v>595.47</v>
      </c>
      <c r="N32228" s="108">
        <v>94.855999999999995</v>
      </c>
      <c r="O32228" s="108">
        <v>300.82</v>
      </c>
      <c r="P32228" s="108">
        <v>5390.1980000000003</v>
      </c>
      <c r="Q32228" s="133">
        <v>0.36747999999999997</v>
      </c>
      <c r="R32228" s="141" t="s">
        <v>14500</v>
      </c>
      <c r="S32228" s="108">
        <v>1757.53</v>
      </c>
    </row>
    <row r="32229" spans="1:19" ht="11.25" thickBot="1" x14ac:dyDescent="0.2">
      <c r="A32229" s="112"/>
    </row>
    <row r="32230" spans="1:19" ht="11.25" thickBot="1" x14ac:dyDescent="0.2">
      <c r="A32230" s="135" t="s">
        <v>362</v>
      </c>
      <c r="B32230" s="112"/>
      <c r="C32230" s="136">
        <v>86.078999999999994</v>
      </c>
      <c r="D32230" s="136">
        <v>86.426000000000002</v>
      </c>
      <c r="E32230" s="141" t="s">
        <v>14501</v>
      </c>
      <c r="F32230" s="136">
        <v>217.80199999999999</v>
      </c>
      <c r="G32230" s="141" t="s">
        <v>14501</v>
      </c>
      <c r="H32230" s="136">
        <v>492.66300000000001</v>
      </c>
      <c r="I32230" s="136">
        <v>4065.5309999999999</v>
      </c>
      <c r="J32230" s="141" t="s">
        <v>14641</v>
      </c>
      <c r="K32230" s="141" t="s">
        <v>14501</v>
      </c>
      <c r="L32230" s="141" t="s">
        <v>14501</v>
      </c>
      <c r="M32230" s="136">
        <v>595.47</v>
      </c>
      <c r="N32230" s="136">
        <v>94.855999999999995</v>
      </c>
      <c r="O32230" s="136">
        <v>300.82</v>
      </c>
      <c r="P32230" s="136">
        <v>5390.1980000000003</v>
      </c>
      <c r="Q32230" s="137">
        <v>0.36747999999999997</v>
      </c>
      <c r="R32230" s="141" t="s">
        <v>14501</v>
      </c>
      <c r="S32230" s="136">
        <v>1757.53</v>
      </c>
    </row>
    <row r="32231" spans="1:19" ht="11.25" thickBot="1" x14ac:dyDescent="0.2">
      <c r="A32231" s="112"/>
    </row>
    <row r="32232" spans="1:19" ht="11.25" thickBot="1" x14ac:dyDescent="0.2">
      <c r="A32232" s="138" t="s">
        <v>364</v>
      </c>
      <c r="B32232" s="112"/>
      <c r="C32232" s="136">
        <v>0</v>
      </c>
      <c r="D32232" s="136">
        <v>0</v>
      </c>
      <c r="E32232" s="141" t="s">
        <v>14501</v>
      </c>
      <c r="F32232" s="136">
        <v>0</v>
      </c>
      <c r="G32232" s="141" t="s">
        <v>14501</v>
      </c>
      <c r="H32232" s="136">
        <v>0</v>
      </c>
      <c r="I32232" s="136">
        <v>0</v>
      </c>
      <c r="J32232" s="141" t="s">
        <v>14501</v>
      </c>
      <c r="K32232" s="141" t="s">
        <v>14501</v>
      </c>
      <c r="L32232" s="141" t="s">
        <v>14501</v>
      </c>
      <c r="M32232" s="136">
        <v>0</v>
      </c>
      <c r="N32232" s="136">
        <v>0</v>
      </c>
      <c r="O32232" s="136">
        <v>0</v>
      </c>
      <c r="P32232" s="136">
        <v>0</v>
      </c>
      <c r="Q32232" s="140" t="s">
        <v>3713</v>
      </c>
      <c r="R32232" s="141" t="s">
        <v>14501</v>
      </c>
      <c r="S32232" s="136">
        <v>0</v>
      </c>
    </row>
    <row r="32233" spans="1:19" ht="11.25" thickBot="1" x14ac:dyDescent="0.2">
      <c r="A32233" s="112"/>
    </row>
    <row r="32234" spans="1:19" ht="11.25" thickBot="1" x14ac:dyDescent="0.2">
      <c r="A32234" s="139" t="s">
        <v>366</v>
      </c>
      <c r="B32234" s="112"/>
      <c r="C32234" s="136">
        <v>0</v>
      </c>
      <c r="D32234" s="136">
        <v>0</v>
      </c>
      <c r="E32234" s="141" t="s">
        <v>14501</v>
      </c>
      <c r="F32234" s="136">
        <v>0</v>
      </c>
      <c r="G32234" s="141" t="s">
        <v>14501</v>
      </c>
      <c r="H32234" s="136">
        <v>0</v>
      </c>
      <c r="I32234" s="136">
        <v>0</v>
      </c>
      <c r="J32234" s="141" t="s">
        <v>14501</v>
      </c>
      <c r="K32234" s="141" t="s">
        <v>14501</v>
      </c>
      <c r="L32234" s="141" t="s">
        <v>14501</v>
      </c>
      <c r="M32234" s="136">
        <v>0</v>
      </c>
      <c r="N32234" s="136">
        <v>0</v>
      </c>
      <c r="O32234" s="136">
        <v>0</v>
      </c>
      <c r="P32234" s="136">
        <v>0</v>
      </c>
      <c r="Q32234" s="140">
        <v>0</v>
      </c>
      <c r="R32234" s="141" t="s">
        <v>14501</v>
      </c>
      <c r="S32234" s="136">
        <v>0</v>
      </c>
    </row>
    <row r="32235" spans="1:19" ht="11.25" thickBot="1" x14ac:dyDescent="0.2">
      <c r="A32235" s="112"/>
    </row>
    <row r="32236" spans="1:19" ht="11.25" thickBot="1" x14ac:dyDescent="0.2">
      <c r="A32236" s="106" t="s">
        <v>357</v>
      </c>
      <c r="B32236" s="106" t="s">
        <v>358</v>
      </c>
      <c r="C32236" s="146" t="s">
        <v>68</v>
      </c>
      <c r="D32236" s="146" t="s">
        <v>14511</v>
      </c>
    </row>
    <row r="32237" spans="1:19" ht="11.25" thickBot="1" x14ac:dyDescent="0.2">
      <c r="A32237" s="107">
        <v>1</v>
      </c>
      <c r="B32237" s="132">
        <v>0.76789351851851861</v>
      </c>
      <c r="C32237" s="108">
        <v>181.41800000000001</v>
      </c>
      <c r="D32237" s="141" t="s">
        <v>14500</v>
      </c>
    </row>
    <row r="32238" spans="1:19" ht="11.25" thickBot="1" x14ac:dyDescent="0.2">
      <c r="A32238" s="112"/>
    </row>
    <row r="32239" spans="1:19" ht="11.25" thickBot="1" x14ac:dyDescent="0.2">
      <c r="A32239" s="135" t="s">
        <v>362</v>
      </c>
      <c r="B32239" s="112"/>
      <c r="C32239" s="136">
        <v>181.41800000000001</v>
      </c>
      <c r="D32239" s="141" t="s">
        <v>14501</v>
      </c>
    </row>
    <row r="32240" spans="1:19" ht="11.25" thickBot="1" x14ac:dyDescent="0.2">
      <c r="A32240" s="112"/>
    </row>
    <row r="32241" spans="1:19" ht="11.25" thickBot="1" x14ac:dyDescent="0.2">
      <c r="A32241" s="138" t="s">
        <v>364</v>
      </c>
      <c r="B32241" s="112"/>
      <c r="C32241" s="136">
        <v>0</v>
      </c>
      <c r="D32241" s="141" t="s">
        <v>14501</v>
      </c>
    </row>
    <row r="32242" spans="1:19" ht="11.25" thickBot="1" x14ac:dyDescent="0.2">
      <c r="A32242" s="112"/>
    </row>
    <row r="32243" spans="1:19" ht="11.25" thickBot="1" x14ac:dyDescent="0.2">
      <c r="A32243" s="139" t="s">
        <v>366</v>
      </c>
      <c r="B32243" s="112"/>
      <c r="C32243" s="136">
        <v>0</v>
      </c>
      <c r="D32243" s="141" t="s">
        <v>14501</v>
      </c>
    </row>
    <row r="32244" spans="1:19" ht="10.5" x14ac:dyDescent="0.15">
      <c r="A32244" s="112"/>
    </row>
    <row r="32245" spans="1:19" x14ac:dyDescent="0.15">
      <c r="A32245" s="129"/>
      <c r="B32245" s="86" t="s">
        <v>4651</v>
      </c>
    </row>
    <row r="32246" spans="1:19" ht="9.75" thickBot="1" x14ac:dyDescent="0.2">
      <c r="A32246" s="81" t="s">
        <v>5871</v>
      </c>
    </row>
    <row r="32247" spans="1:19" ht="11.25" thickBot="1" x14ac:dyDescent="0.2">
      <c r="A32247" s="106" t="s">
        <v>357</v>
      </c>
      <c r="B32247" s="106" t="s">
        <v>358</v>
      </c>
      <c r="C32247" s="146" t="s">
        <v>14494</v>
      </c>
      <c r="D32247" s="146" t="s">
        <v>14495</v>
      </c>
      <c r="E32247" s="146" t="s">
        <v>14496</v>
      </c>
      <c r="F32247" s="146" t="s">
        <v>0</v>
      </c>
      <c r="G32247" s="146" t="s">
        <v>1</v>
      </c>
      <c r="H32247" s="146" t="s">
        <v>2</v>
      </c>
      <c r="I32247" s="146" t="s">
        <v>14497</v>
      </c>
      <c r="J32247" s="146" t="s">
        <v>3</v>
      </c>
      <c r="K32247" s="146" t="s">
        <v>14498</v>
      </c>
      <c r="L32247" s="146" t="s">
        <v>7</v>
      </c>
      <c r="M32247" s="146" t="s">
        <v>14499</v>
      </c>
      <c r="N32247" s="146" t="s">
        <v>10</v>
      </c>
      <c r="O32247" s="146" t="s">
        <v>11</v>
      </c>
      <c r="P32247" s="146" t="s">
        <v>12</v>
      </c>
      <c r="Q32247" s="146" t="s">
        <v>13</v>
      </c>
      <c r="R32247" s="146" t="s">
        <v>14</v>
      </c>
      <c r="S32247" s="146" t="s">
        <v>15</v>
      </c>
    </row>
    <row r="32248" spans="1:19" ht="11.25" thickBot="1" x14ac:dyDescent="0.2">
      <c r="A32248" s="107">
        <v>1</v>
      </c>
      <c r="B32248" s="132">
        <v>0.77303240740740742</v>
      </c>
      <c r="C32248" s="108">
        <v>56.302999999999997</v>
      </c>
      <c r="D32248" s="141" t="s">
        <v>14500</v>
      </c>
      <c r="E32248" s="108">
        <v>218.95699999999999</v>
      </c>
      <c r="F32248" s="108">
        <v>12856.954</v>
      </c>
      <c r="G32248" s="108">
        <v>89477.164999999994</v>
      </c>
      <c r="H32248" s="108">
        <v>382.89499999999998</v>
      </c>
      <c r="I32248" s="108">
        <v>-172.32599999999999</v>
      </c>
      <c r="J32248" s="108">
        <v>563.03700000000003</v>
      </c>
      <c r="K32248" s="108">
        <v>-46.55</v>
      </c>
      <c r="L32248" s="133">
        <v>0.59204000000000001</v>
      </c>
      <c r="M32248" s="108">
        <v>143.71600000000001</v>
      </c>
      <c r="N32248" s="108">
        <v>109.361</v>
      </c>
      <c r="O32248" s="108">
        <v>317.15899999999999</v>
      </c>
      <c r="P32248" s="108">
        <v>32158.141</v>
      </c>
      <c r="Q32248" s="108">
        <v>384609.24</v>
      </c>
      <c r="R32248" s="108">
        <v>322.92599999999999</v>
      </c>
      <c r="S32248" s="108">
        <v>814.71600000000001</v>
      </c>
    </row>
    <row r="32249" spans="1:19" ht="11.25" thickBot="1" x14ac:dyDescent="0.2">
      <c r="A32249" s="112"/>
    </row>
    <row r="32250" spans="1:19" ht="11.25" thickBot="1" x14ac:dyDescent="0.2">
      <c r="A32250" s="135" t="s">
        <v>362</v>
      </c>
      <c r="B32250" s="112"/>
      <c r="C32250" s="136">
        <v>56.302999999999997</v>
      </c>
      <c r="D32250" s="141" t="s">
        <v>14501</v>
      </c>
      <c r="E32250" s="136">
        <v>218.95699999999999</v>
      </c>
      <c r="F32250" s="136">
        <v>12856.954</v>
      </c>
      <c r="G32250" s="136">
        <v>89477.164999999994</v>
      </c>
      <c r="H32250" s="136">
        <v>382.89499999999998</v>
      </c>
      <c r="I32250" s="136">
        <v>-172.32599999999999</v>
      </c>
      <c r="J32250" s="136">
        <v>563.03700000000003</v>
      </c>
      <c r="K32250" s="136">
        <v>-46.55</v>
      </c>
      <c r="L32250" s="137">
        <v>0.59204000000000001</v>
      </c>
      <c r="M32250" s="136">
        <v>143.71600000000001</v>
      </c>
      <c r="N32250" s="136">
        <v>109.361</v>
      </c>
      <c r="O32250" s="136">
        <v>317.15899999999999</v>
      </c>
      <c r="P32250" s="136">
        <v>32158.141</v>
      </c>
      <c r="Q32250" s="136">
        <v>384609.24</v>
      </c>
      <c r="R32250" s="136">
        <v>322.92599999999999</v>
      </c>
      <c r="S32250" s="136">
        <v>814.71600000000001</v>
      </c>
    </row>
    <row r="32251" spans="1:19" ht="11.25" thickBot="1" x14ac:dyDescent="0.2">
      <c r="A32251" s="112"/>
    </row>
    <row r="32252" spans="1:19" ht="11.25" thickBot="1" x14ac:dyDescent="0.2">
      <c r="A32252" s="138" t="s">
        <v>364</v>
      </c>
      <c r="B32252" s="112"/>
      <c r="C32252" s="136">
        <v>0</v>
      </c>
      <c r="D32252" s="141" t="s">
        <v>14501</v>
      </c>
      <c r="E32252" s="136">
        <v>0</v>
      </c>
      <c r="F32252" s="136">
        <v>0</v>
      </c>
      <c r="G32252" s="136">
        <v>0</v>
      </c>
      <c r="H32252" s="136">
        <v>0</v>
      </c>
      <c r="I32252" s="136">
        <v>0</v>
      </c>
      <c r="J32252" s="136">
        <v>0</v>
      </c>
      <c r="K32252" s="136">
        <v>0</v>
      </c>
      <c r="L32252" s="140" t="s">
        <v>3713</v>
      </c>
      <c r="M32252" s="136">
        <v>0</v>
      </c>
      <c r="N32252" s="136">
        <v>0</v>
      </c>
      <c r="O32252" s="136">
        <v>0</v>
      </c>
      <c r="P32252" s="136">
        <v>0</v>
      </c>
      <c r="Q32252" s="136">
        <v>0</v>
      </c>
      <c r="R32252" s="136">
        <v>0</v>
      </c>
      <c r="S32252" s="136">
        <v>0</v>
      </c>
    </row>
    <row r="32253" spans="1:19" ht="11.25" thickBot="1" x14ac:dyDescent="0.2">
      <c r="A32253" s="112"/>
    </row>
    <row r="32254" spans="1:19" ht="11.25" thickBot="1" x14ac:dyDescent="0.2">
      <c r="A32254" s="139" t="s">
        <v>366</v>
      </c>
      <c r="B32254" s="112"/>
      <c r="C32254" s="136">
        <v>0</v>
      </c>
      <c r="D32254" s="141" t="s">
        <v>14501</v>
      </c>
      <c r="E32254" s="136">
        <v>0</v>
      </c>
      <c r="F32254" s="136">
        <v>0</v>
      </c>
      <c r="G32254" s="136">
        <v>0</v>
      </c>
      <c r="H32254" s="136">
        <v>0</v>
      </c>
      <c r="I32254" s="136">
        <v>0</v>
      </c>
      <c r="J32254" s="136">
        <v>0</v>
      </c>
      <c r="K32254" s="136">
        <v>0</v>
      </c>
      <c r="L32254" s="140">
        <v>0</v>
      </c>
      <c r="M32254" s="136">
        <v>0</v>
      </c>
      <c r="N32254" s="136">
        <v>0</v>
      </c>
      <c r="O32254" s="136">
        <v>0</v>
      </c>
      <c r="P32254" s="136">
        <v>0</v>
      </c>
      <c r="Q32254" s="136">
        <v>0</v>
      </c>
      <c r="R32254" s="136">
        <v>0</v>
      </c>
      <c r="S32254" s="136">
        <v>0</v>
      </c>
    </row>
    <row r="32255" spans="1:19" ht="11.25" thickBot="1" x14ac:dyDescent="0.2">
      <c r="A32255" s="112"/>
    </row>
    <row r="32256" spans="1:19" ht="11.25" thickBot="1" x14ac:dyDescent="0.2">
      <c r="A32256" s="106" t="s">
        <v>357</v>
      </c>
      <c r="B32256" s="106" t="s">
        <v>358</v>
      </c>
      <c r="C32256" s="146" t="s">
        <v>16</v>
      </c>
      <c r="D32256" s="146" t="s">
        <v>14502</v>
      </c>
      <c r="E32256" s="146" t="s">
        <v>14503</v>
      </c>
      <c r="F32256" s="146" t="s">
        <v>20</v>
      </c>
      <c r="G32256" s="146" t="s">
        <v>21</v>
      </c>
      <c r="H32256" s="146" t="s">
        <v>22</v>
      </c>
      <c r="I32256" s="146" t="s">
        <v>23</v>
      </c>
      <c r="J32256" s="146" t="s">
        <v>24</v>
      </c>
      <c r="K32256" s="146" t="s">
        <v>26</v>
      </c>
      <c r="L32256" s="146" t="s">
        <v>14504</v>
      </c>
      <c r="M32256" s="146" t="s">
        <v>27</v>
      </c>
      <c r="N32256" s="146" t="s">
        <v>28</v>
      </c>
      <c r="O32256" s="146" t="s">
        <v>29</v>
      </c>
      <c r="P32256" s="146" t="s">
        <v>30</v>
      </c>
      <c r="Q32256" s="146" t="s">
        <v>14505</v>
      </c>
      <c r="R32256" s="146" t="s">
        <v>32</v>
      </c>
      <c r="S32256" s="146" t="s">
        <v>33</v>
      </c>
    </row>
    <row r="32257" spans="1:19" ht="11.25" thickBot="1" x14ac:dyDescent="0.2">
      <c r="A32257" s="107">
        <v>1</v>
      </c>
      <c r="B32257" s="132">
        <v>0.77303240740740742</v>
      </c>
      <c r="C32257" s="108">
        <v>8109.2709999999997</v>
      </c>
      <c r="D32257" s="108">
        <v>2979.75</v>
      </c>
      <c r="E32257" s="108">
        <v>71.683000000000007</v>
      </c>
      <c r="F32257" s="133">
        <v>0.4612</v>
      </c>
      <c r="G32257" s="108">
        <v>681.46100000000001</v>
      </c>
      <c r="H32257" s="108">
        <v>212.875</v>
      </c>
      <c r="I32257" s="108">
        <v>6471.5420000000004</v>
      </c>
      <c r="J32257" s="108">
        <v>138212.22</v>
      </c>
      <c r="K32257" s="133">
        <v>0.51285999999999998</v>
      </c>
      <c r="L32257" s="108">
        <v>210.548</v>
      </c>
      <c r="M32257" s="108">
        <v>67.515000000000001</v>
      </c>
      <c r="N32257" s="108">
        <v>840.59100000000001</v>
      </c>
      <c r="O32257" s="108">
        <v>161.232</v>
      </c>
      <c r="P32257" s="141" t="s">
        <v>14500</v>
      </c>
      <c r="Q32257" s="108">
        <v>-372.774</v>
      </c>
      <c r="R32257" s="108">
        <v>156.512</v>
      </c>
      <c r="S32257" s="108">
        <v>197.13499999999999</v>
      </c>
    </row>
    <row r="32258" spans="1:19" ht="11.25" thickBot="1" x14ac:dyDescent="0.2">
      <c r="A32258" s="112"/>
    </row>
    <row r="32259" spans="1:19" ht="11.25" thickBot="1" x14ac:dyDescent="0.2">
      <c r="A32259" s="135" t="s">
        <v>362</v>
      </c>
      <c r="B32259" s="112"/>
      <c r="C32259" s="136">
        <v>8109.2709999999997</v>
      </c>
      <c r="D32259" s="136">
        <v>2979.75</v>
      </c>
      <c r="E32259" s="136">
        <v>71.683000000000007</v>
      </c>
      <c r="F32259" s="137">
        <v>0.4612</v>
      </c>
      <c r="G32259" s="136">
        <v>681.46100000000001</v>
      </c>
      <c r="H32259" s="136">
        <v>212.875</v>
      </c>
      <c r="I32259" s="136">
        <v>6471.5420000000004</v>
      </c>
      <c r="J32259" s="136">
        <v>138212.22</v>
      </c>
      <c r="K32259" s="137">
        <v>0.51285999999999998</v>
      </c>
      <c r="L32259" s="136">
        <v>210.548</v>
      </c>
      <c r="M32259" s="136">
        <v>67.515000000000001</v>
      </c>
      <c r="N32259" s="136">
        <v>840.59100000000001</v>
      </c>
      <c r="O32259" s="136">
        <v>161.232</v>
      </c>
      <c r="P32259" s="141" t="s">
        <v>14501</v>
      </c>
      <c r="Q32259" s="136">
        <v>-372.774</v>
      </c>
      <c r="R32259" s="136">
        <v>156.512</v>
      </c>
      <c r="S32259" s="136">
        <v>197.13499999999999</v>
      </c>
    </row>
    <row r="32260" spans="1:19" ht="11.25" thickBot="1" x14ac:dyDescent="0.2">
      <c r="A32260" s="112"/>
    </row>
    <row r="32261" spans="1:19" ht="11.25" thickBot="1" x14ac:dyDescent="0.2">
      <c r="A32261" s="138" t="s">
        <v>364</v>
      </c>
      <c r="B32261" s="112"/>
      <c r="C32261" s="136">
        <v>0</v>
      </c>
      <c r="D32261" s="136">
        <v>0</v>
      </c>
      <c r="E32261" s="136">
        <v>0</v>
      </c>
      <c r="F32261" s="140" t="s">
        <v>3713</v>
      </c>
      <c r="G32261" s="136">
        <v>0</v>
      </c>
      <c r="H32261" s="136">
        <v>0</v>
      </c>
      <c r="I32261" s="136">
        <v>0</v>
      </c>
      <c r="J32261" s="136">
        <v>0</v>
      </c>
      <c r="K32261" s="140" t="s">
        <v>3713</v>
      </c>
      <c r="L32261" s="136">
        <v>0</v>
      </c>
      <c r="M32261" s="136">
        <v>0</v>
      </c>
      <c r="N32261" s="136">
        <v>0</v>
      </c>
      <c r="O32261" s="136">
        <v>0</v>
      </c>
      <c r="P32261" s="141" t="s">
        <v>14501</v>
      </c>
      <c r="Q32261" s="136">
        <v>0</v>
      </c>
      <c r="R32261" s="136">
        <v>0</v>
      </c>
      <c r="S32261" s="136">
        <v>0</v>
      </c>
    </row>
    <row r="32262" spans="1:19" ht="11.25" thickBot="1" x14ac:dyDescent="0.2">
      <c r="A32262" s="112"/>
    </row>
    <row r="32263" spans="1:19" ht="11.25" thickBot="1" x14ac:dyDescent="0.2">
      <c r="A32263" s="139" t="s">
        <v>366</v>
      </c>
      <c r="B32263" s="112"/>
      <c r="C32263" s="136">
        <v>0</v>
      </c>
      <c r="D32263" s="136">
        <v>0</v>
      </c>
      <c r="E32263" s="136">
        <v>0</v>
      </c>
      <c r="F32263" s="140">
        <v>0</v>
      </c>
      <c r="G32263" s="136">
        <v>0</v>
      </c>
      <c r="H32263" s="136">
        <v>0</v>
      </c>
      <c r="I32263" s="136">
        <v>0</v>
      </c>
      <c r="J32263" s="136">
        <v>0</v>
      </c>
      <c r="K32263" s="140">
        <v>0</v>
      </c>
      <c r="L32263" s="136">
        <v>0</v>
      </c>
      <c r="M32263" s="136">
        <v>0</v>
      </c>
      <c r="N32263" s="136">
        <v>0</v>
      </c>
      <c r="O32263" s="136">
        <v>0</v>
      </c>
      <c r="P32263" s="141" t="s">
        <v>14501</v>
      </c>
      <c r="Q32263" s="136">
        <v>0</v>
      </c>
      <c r="R32263" s="136">
        <v>0</v>
      </c>
      <c r="S32263" s="136">
        <v>0</v>
      </c>
    </row>
    <row r="32264" spans="1:19" ht="11.25" thickBot="1" x14ac:dyDescent="0.2">
      <c r="A32264" s="112"/>
    </row>
    <row r="32265" spans="1:19" ht="11.25" thickBot="1" x14ac:dyDescent="0.2">
      <c r="A32265" s="106" t="s">
        <v>357</v>
      </c>
      <c r="B32265" s="106" t="s">
        <v>358</v>
      </c>
      <c r="C32265" s="146" t="s">
        <v>35</v>
      </c>
      <c r="D32265" s="146" t="s">
        <v>36</v>
      </c>
      <c r="E32265" s="146" t="s">
        <v>14506</v>
      </c>
      <c r="F32265" s="146" t="s">
        <v>38</v>
      </c>
      <c r="G32265" s="146" t="s">
        <v>39</v>
      </c>
      <c r="H32265" s="146" t="s">
        <v>41</v>
      </c>
      <c r="I32265" s="146" t="s">
        <v>42</v>
      </c>
      <c r="J32265" s="146" t="s">
        <v>43</v>
      </c>
      <c r="K32265" s="146" t="s">
        <v>44</v>
      </c>
      <c r="L32265" s="146" t="s">
        <v>45</v>
      </c>
      <c r="M32265" s="146" t="s">
        <v>46</v>
      </c>
      <c r="N32265" s="146" t="s">
        <v>47</v>
      </c>
      <c r="O32265" s="146" t="s">
        <v>48</v>
      </c>
      <c r="P32265" s="146" t="s">
        <v>49</v>
      </c>
      <c r="Q32265" s="146" t="s">
        <v>50</v>
      </c>
      <c r="R32265" s="146" t="s">
        <v>51</v>
      </c>
      <c r="S32265" s="146" t="s">
        <v>52</v>
      </c>
    </row>
    <row r="32266" spans="1:19" ht="11.25" thickBot="1" x14ac:dyDescent="0.2">
      <c r="A32266" s="107">
        <v>1</v>
      </c>
      <c r="B32266" s="132">
        <v>0.77303240740740742</v>
      </c>
      <c r="C32266" s="133">
        <v>0.40964</v>
      </c>
      <c r="D32266" s="108">
        <v>272.483</v>
      </c>
      <c r="E32266" s="108">
        <v>82.116</v>
      </c>
      <c r="F32266" s="141" t="s">
        <v>14500</v>
      </c>
      <c r="G32266" s="108">
        <v>362.27300000000002</v>
      </c>
      <c r="H32266" s="108">
        <v>114288.41</v>
      </c>
      <c r="I32266" s="108">
        <v>506.06400000000002</v>
      </c>
      <c r="J32266" s="108">
        <v>524.69299999999998</v>
      </c>
      <c r="K32266" s="141" t="s">
        <v>14500</v>
      </c>
      <c r="L32266" s="108">
        <v>5.5010000000000003</v>
      </c>
      <c r="M32266" s="141" t="s">
        <v>14500</v>
      </c>
      <c r="N32266" s="141" t="s">
        <v>14500</v>
      </c>
      <c r="O32266" s="141" t="s">
        <v>14500</v>
      </c>
      <c r="P32266" s="141" t="s">
        <v>14500</v>
      </c>
      <c r="Q32266" s="141" t="s">
        <v>14500</v>
      </c>
      <c r="R32266" s="108">
        <v>87.561000000000007</v>
      </c>
      <c r="S32266" s="141" t="s">
        <v>14500</v>
      </c>
    </row>
    <row r="32267" spans="1:19" ht="11.25" thickBot="1" x14ac:dyDescent="0.2">
      <c r="A32267" s="112"/>
    </row>
    <row r="32268" spans="1:19" ht="11.25" thickBot="1" x14ac:dyDescent="0.2">
      <c r="A32268" s="135" t="s">
        <v>362</v>
      </c>
      <c r="B32268" s="112"/>
      <c r="C32268" s="137">
        <v>0.40964</v>
      </c>
      <c r="D32268" s="136">
        <v>272.483</v>
      </c>
      <c r="E32268" s="136">
        <v>82.116</v>
      </c>
      <c r="F32268" s="141" t="s">
        <v>14501</v>
      </c>
      <c r="G32268" s="136">
        <v>362.27300000000002</v>
      </c>
      <c r="H32268" s="136">
        <v>114288.41</v>
      </c>
      <c r="I32268" s="136">
        <v>506.06400000000002</v>
      </c>
      <c r="J32268" s="136">
        <v>524.69299999999998</v>
      </c>
      <c r="K32268" s="141" t="s">
        <v>14501</v>
      </c>
      <c r="L32268" s="136">
        <v>5.5010000000000003</v>
      </c>
      <c r="M32268" s="141" t="s">
        <v>14501</v>
      </c>
      <c r="N32268" s="141" t="s">
        <v>14501</v>
      </c>
      <c r="O32268" s="141" t="s">
        <v>14501</v>
      </c>
      <c r="P32268" s="141" t="s">
        <v>14501</v>
      </c>
      <c r="Q32268" s="141" t="s">
        <v>14501</v>
      </c>
      <c r="R32268" s="136">
        <v>87.561000000000007</v>
      </c>
      <c r="S32268" s="141" t="s">
        <v>14501</v>
      </c>
    </row>
    <row r="32269" spans="1:19" ht="11.25" thickBot="1" x14ac:dyDescent="0.2">
      <c r="A32269" s="112"/>
    </row>
    <row r="32270" spans="1:19" ht="11.25" thickBot="1" x14ac:dyDescent="0.2">
      <c r="A32270" s="138" t="s">
        <v>364</v>
      </c>
      <c r="B32270" s="112"/>
      <c r="C32270" s="140" t="s">
        <v>3713</v>
      </c>
      <c r="D32270" s="136">
        <v>0</v>
      </c>
      <c r="E32270" s="136">
        <v>0</v>
      </c>
      <c r="F32270" s="141" t="s">
        <v>14501</v>
      </c>
      <c r="G32270" s="136">
        <v>0</v>
      </c>
      <c r="H32270" s="136">
        <v>0</v>
      </c>
      <c r="I32270" s="136">
        <v>0</v>
      </c>
      <c r="J32270" s="136">
        <v>0</v>
      </c>
      <c r="K32270" s="141" t="s">
        <v>14501</v>
      </c>
      <c r="L32270" s="136">
        <v>0</v>
      </c>
      <c r="M32270" s="141" t="s">
        <v>14501</v>
      </c>
      <c r="N32270" s="141" t="s">
        <v>14501</v>
      </c>
      <c r="O32270" s="141" t="s">
        <v>14501</v>
      </c>
      <c r="P32270" s="141" t="s">
        <v>14501</v>
      </c>
      <c r="Q32270" s="141" t="s">
        <v>14501</v>
      </c>
      <c r="R32270" s="136">
        <v>0</v>
      </c>
      <c r="S32270" s="141" t="s">
        <v>14501</v>
      </c>
    </row>
    <row r="32271" spans="1:19" ht="11.25" thickBot="1" x14ac:dyDescent="0.2">
      <c r="A32271" s="112"/>
    </row>
    <row r="32272" spans="1:19" ht="11.25" thickBot="1" x14ac:dyDescent="0.2">
      <c r="A32272" s="139" t="s">
        <v>366</v>
      </c>
      <c r="B32272" s="112"/>
      <c r="C32272" s="140">
        <v>0</v>
      </c>
      <c r="D32272" s="136">
        <v>0</v>
      </c>
      <c r="E32272" s="136">
        <v>0</v>
      </c>
      <c r="F32272" s="141" t="s">
        <v>14501</v>
      </c>
      <c r="G32272" s="136">
        <v>0</v>
      </c>
      <c r="H32272" s="136">
        <v>0</v>
      </c>
      <c r="I32272" s="136">
        <v>0</v>
      </c>
      <c r="J32272" s="136">
        <v>0</v>
      </c>
      <c r="K32272" s="141" t="s">
        <v>14501</v>
      </c>
      <c r="L32272" s="136">
        <v>0</v>
      </c>
      <c r="M32272" s="141" t="s">
        <v>14501</v>
      </c>
      <c r="N32272" s="141" t="s">
        <v>14501</v>
      </c>
      <c r="O32272" s="141" t="s">
        <v>14501</v>
      </c>
      <c r="P32272" s="141" t="s">
        <v>14501</v>
      </c>
      <c r="Q32272" s="141" t="s">
        <v>14501</v>
      </c>
      <c r="R32272" s="136">
        <v>0</v>
      </c>
      <c r="S32272" s="141" t="s">
        <v>14501</v>
      </c>
    </row>
    <row r="32273" spans="1:19" ht="11.25" thickBot="1" x14ac:dyDescent="0.2">
      <c r="A32273" s="112"/>
    </row>
    <row r="32274" spans="1:19" ht="11.25" thickBot="1" x14ac:dyDescent="0.2">
      <c r="A32274" s="106" t="s">
        <v>357</v>
      </c>
      <c r="B32274" s="106" t="s">
        <v>358</v>
      </c>
      <c r="C32274" s="146" t="s">
        <v>53</v>
      </c>
      <c r="D32274" s="146" t="s">
        <v>54</v>
      </c>
      <c r="E32274" s="146" t="s">
        <v>55</v>
      </c>
      <c r="F32274" s="146" t="s">
        <v>56</v>
      </c>
      <c r="G32274" s="146" t="s">
        <v>14507</v>
      </c>
      <c r="H32274" s="146" t="s">
        <v>57</v>
      </c>
      <c r="I32274" s="146" t="s">
        <v>59</v>
      </c>
      <c r="J32274" s="146" t="s">
        <v>14508</v>
      </c>
      <c r="K32274" s="146" t="s">
        <v>60</v>
      </c>
      <c r="L32274" s="146" t="s">
        <v>61</v>
      </c>
      <c r="M32274" s="146" t="s">
        <v>62</v>
      </c>
      <c r="N32274" s="146" t="s">
        <v>14509</v>
      </c>
      <c r="O32274" s="146" t="s">
        <v>63</v>
      </c>
      <c r="P32274" s="146" t="s">
        <v>64</v>
      </c>
      <c r="Q32274" s="146" t="s">
        <v>66</v>
      </c>
      <c r="R32274" s="146" t="s">
        <v>14510</v>
      </c>
      <c r="S32274" s="146" t="s">
        <v>67</v>
      </c>
    </row>
    <row r="32275" spans="1:19" ht="11.25" thickBot="1" x14ac:dyDescent="0.2">
      <c r="A32275" s="107">
        <v>1</v>
      </c>
      <c r="B32275" s="132">
        <v>0.77303240740740742</v>
      </c>
      <c r="C32275" s="141" t="s">
        <v>14500</v>
      </c>
      <c r="D32275" s="141" t="s">
        <v>14500</v>
      </c>
      <c r="E32275" s="141" t="s">
        <v>14500</v>
      </c>
      <c r="F32275" s="141" t="s">
        <v>14500</v>
      </c>
      <c r="G32275" s="108">
        <v>223.85400000000001</v>
      </c>
      <c r="H32275" s="108">
        <v>1008.746</v>
      </c>
      <c r="I32275" s="108">
        <v>3122.4569999999999</v>
      </c>
      <c r="J32275" s="141" t="s">
        <v>14639</v>
      </c>
      <c r="K32275" s="141" t="s">
        <v>14500</v>
      </c>
      <c r="L32275" s="141" t="s">
        <v>14500</v>
      </c>
      <c r="M32275" s="108">
        <v>648.28499999999997</v>
      </c>
      <c r="N32275" s="108">
        <v>7.1980000000000004</v>
      </c>
      <c r="O32275" s="141" t="s">
        <v>14500</v>
      </c>
      <c r="P32275" s="108">
        <v>2997.57</v>
      </c>
      <c r="Q32275" s="133">
        <v>0.3584</v>
      </c>
      <c r="R32275" s="141" t="s">
        <v>14500</v>
      </c>
      <c r="S32275" s="108">
        <v>465.03399999999999</v>
      </c>
    </row>
    <row r="32276" spans="1:19" ht="11.25" thickBot="1" x14ac:dyDescent="0.2">
      <c r="A32276" s="112"/>
    </row>
    <row r="32277" spans="1:19" ht="11.25" thickBot="1" x14ac:dyDescent="0.2">
      <c r="A32277" s="135" t="s">
        <v>362</v>
      </c>
      <c r="B32277" s="112"/>
      <c r="C32277" s="141" t="s">
        <v>14501</v>
      </c>
      <c r="D32277" s="141" t="s">
        <v>14501</v>
      </c>
      <c r="E32277" s="141" t="s">
        <v>14501</v>
      </c>
      <c r="F32277" s="141" t="s">
        <v>14501</v>
      </c>
      <c r="G32277" s="136">
        <v>223.85400000000001</v>
      </c>
      <c r="H32277" s="136">
        <v>1008.746</v>
      </c>
      <c r="I32277" s="136">
        <v>3122.4569999999999</v>
      </c>
      <c r="J32277" s="141" t="s">
        <v>14641</v>
      </c>
      <c r="K32277" s="141" t="s">
        <v>14501</v>
      </c>
      <c r="L32277" s="141" t="s">
        <v>14501</v>
      </c>
      <c r="M32277" s="136">
        <v>648.28499999999997</v>
      </c>
      <c r="N32277" s="136">
        <v>7.1980000000000004</v>
      </c>
      <c r="O32277" s="141" t="s">
        <v>14501</v>
      </c>
      <c r="P32277" s="136">
        <v>2997.57</v>
      </c>
      <c r="Q32277" s="137">
        <v>0.3584</v>
      </c>
      <c r="R32277" s="141" t="s">
        <v>14501</v>
      </c>
      <c r="S32277" s="136">
        <v>465.03399999999999</v>
      </c>
    </row>
    <row r="32278" spans="1:19" ht="11.25" thickBot="1" x14ac:dyDescent="0.2">
      <c r="A32278" s="112"/>
    </row>
    <row r="32279" spans="1:19" ht="11.25" thickBot="1" x14ac:dyDescent="0.2">
      <c r="A32279" s="138" t="s">
        <v>364</v>
      </c>
      <c r="B32279" s="112"/>
      <c r="C32279" s="141" t="s">
        <v>14501</v>
      </c>
      <c r="D32279" s="141" t="s">
        <v>14501</v>
      </c>
      <c r="E32279" s="141" t="s">
        <v>14501</v>
      </c>
      <c r="F32279" s="141" t="s">
        <v>14501</v>
      </c>
      <c r="G32279" s="136">
        <v>0</v>
      </c>
      <c r="H32279" s="136">
        <v>0</v>
      </c>
      <c r="I32279" s="136">
        <v>0</v>
      </c>
      <c r="J32279" s="141" t="s">
        <v>14501</v>
      </c>
      <c r="K32279" s="141" t="s">
        <v>14501</v>
      </c>
      <c r="L32279" s="141" t="s">
        <v>14501</v>
      </c>
      <c r="M32279" s="136">
        <v>0</v>
      </c>
      <c r="N32279" s="136">
        <v>0</v>
      </c>
      <c r="O32279" s="141" t="s">
        <v>14501</v>
      </c>
      <c r="P32279" s="136">
        <v>0</v>
      </c>
      <c r="Q32279" s="140" t="s">
        <v>3713</v>
      </c>
      <c r="R32279" s="141" t="s">
        <v>14501</v>
      </c>
      <c r="S32279" s="136">
        <v>0</v>
      </c>
    </row>
    <row r="32280" spans="1:19" ht="11.25" thickBot="1" x14ac:dyDescent="0.2">
      <c r="A32280" s="112"/>
    </row>
    <row r="32281" spans="1:19" ht="11.25" thickBot="1" x14ac:dyDescent="0.2">
      <c r="A32281" s="139" t="s">
        <v>366</v>
      </c>
      <c r="B32281" s="112"/>
      <c r="C32281" s="141" t="s">
        <v>14501</v>
      </c>
      <c r="D32281" s="141" t="s">
        <v>14501</v>
      </c>
      <c r="E32281" s="141" t="s">
        <v>14501</v>
      </c>
      <c r="F32281" s="141" t="s">
        <v>14501</v>
      </c>
      <c r="G32281" s="136">
        <v>0</v>
      </c>
      <c r="H32281" s="136">
        <v>0</v>
      </c>
      <c r="I32281" s="136">
        <v>0</v>
      </c>
      <c r="J32281" s="141" t="s">
        <v>14501</v>
      </c>
      <c r="K32281" s="141" t="s">
        <v>14501</v>
      </c>
      <c r="L32281" s="141" t="s">
        <v>14501</v>
      </c>
      <c r="M32281" s="136">
        <v>0</v>
      </c>
      <c r="N32281" s="136">
        <v>0</v>
      </c>
      <c r="O32281" s="141" t="s">
        <v>14501</v>
      </c>
      <c r="P32281" s="136">
        <v>0</v>
      </c>
      <c r="Q32281" s="140">
        <v>0</v>
      </c>
      <c r="R32281" s="141" t="s">
        <v>14501</v>
      </c>
      <c r="S32281" s="136">
        <v>0</v>
      </c>
    </row>
    <row r="32282" spans="1:19" ht="11.25" thickBot="1" x14ac:dyDescent="0.2">
      <c r="A32282" s="112"/>
    </row>
    <row r="32283" spans="1:19" ht="11.25" thickBot="1" x14ac:dyDescent="0.2">
      <c r="A32283" s="106" t="s">
        <v>357</v>
      </c>
      <c r="B32283" s="106" t="s">
        <v>358</v>
      </c>
      <c r="C32283" s="146" t="s">
        <v>68</v>
      </c>
      <c r="D32283" s="146" t="s">
        <v>14511</v>
      </c>
    </row>
    <row r="32284" spans="1:19" ht="11.25" thickBot="1" x14ac:dyDescent="0.2">
      <c r="A32284" s="107">
        <v>1</v>
      </c>
      <c r="B32284" s="132">
        <v>0.77303240740740742</v>
      </c>
      <c r="C32284" s="108">
        <v>361.69200000000001</v>
      </c>
      <c r="D32284" s="141" t="s">
        <v>14500</v>
      </c>
    </row>
    <row r="32285" spans="1:19" ht="11.25" thickBot="1" x14ac:dyDescent="0.2">
      <c r="A32285" s="112"/>
    </row>
    <row r="32286" spans="1:19" ht="11.25" thickBot="1" x14ac:dyDescent="0.2">
      <c r="A32286" s="135" t="s">
        <v>362</v>
      </c>
      <c r="B32286" s="112"/>
      <c r="C32286" s="136">
        <v>361.69200000000001</v>
      </c>
      <c r="D32286" s="141" t="s">
        <v>14501</v>
      </c>
    </row>
    <row r="32287" spans="1:19" ht="11.25" thickBot="1" x14ac:dyDescent="0.2">
      <c r="A32287" s="112"/>
    </row>
    <row r="32288" spans="1:19" ht="11.25" thickBot="1" x14ac:dyDescent="0.2">
      <c r="A32288" s="138" t="s">
        <v>364</v>
      </c>
      <c r="B32288" s="112"/>
      <c r="C32288" s="136">
        <v>0</v>
      </c>
      <c r="D32288" s="141" t="s">
        <v>14501</v>
      </c>
    </row>
    <row r="32289" spans="1:19" ht="11.25" thickBot="1" x14ac:dyDescent="0.2">
      <c r="A32289" s="112"/>
    </row>
    <row r="32290" spans="1:19" ht="11.25" thickBot="1" x14ac:dyDescent="0.2">
      <c r="A32290" s="139" t="s">
        <v>366</v>
      </c>
      <c r="B32290" s="112"/>
      <c r="C32290" s="136">
        <v>0</v>
      </c>
      <c r="D32290" s="141" t="s">
        <v>14501</v>
      </c>
    </row>
    <row r="32291" spans="1:19" ht="10.5" x14ac:dyDescent="0.15">
      <c r="A32291" s="112"/>
    </row>
    <row r="32292" spans="1:19" x14ac:dyDescent="0.15">
      <c r="A32292" s="129"/>
      <c r="B32292" s="86" t="s">
        <v>4716</v>
      </c>
    </row>
    <row r="32293" spans="1:19" ht="9.75" thickBot="1" x14ac:dyDescent="0.2">
      <c r="A32293" s="81" t="s">
        <v>5871</v>
      </c>
    </row>
    <row r="32294" spans="1:19" ht="11.25" thickBot="1" x14ac:dyDescent="0.2">
      <c r="A32294" s="106" t="s">
        <v>357</v>
      </c>
      <c r="B32294" s="106" t="s">
        <v>358</v>
      </c>
      <c r="C32294" s="146" t="s">
        <v>14494</v>
      </c>
      <c r="D32294" s="146" t="s">
        <v>14495</v>
      </c>
      <c r="E32294" s="146" t="s">
        <v>14496</v>
      </c>
      <c r="F32294" s="146" t="s">
        <v>0</v>
      </c>
      <c r="G32294" s="146" t="s">
        <v>1</v>
      </c>
      <c r="H32294" s="146" t="s">
        <v>2</v>
      </c>
      <c r="I32294" s="146" t="s">
        <v>14497</v>
      </c>
      <c r="J32294" s="146" t="s">
        <v>3</v>
      </c>
      <c r="K32294" s="146" t="s">
        <v>14498</v>
      </c>
      <c r="L32294" s="146" t="s">
        <v>7</v>
      </c>
      <c r="M32294" s="146" t="s">
        <v>14499</v>
      </c>
      <c r="N32294" s="146" t="s">
        <v>10</v>
      </c>
      <c r="O32294" s="146" t="s">
        <v>11</v>
      </c>
      <c r="P32294" s="146" t="s">
        <v>12</v>
      </c>
      <c r="Q32294" s="146" t="s">
        <v>13</v>
      </c>
      <c r="R32294" s="146" t="s">
        <v>14</v>
      </c>
      <c r="S32294" s="146" t="s">
        <v>15</v>
      </c>
    </row>
    <row r="32295" spans="1:19" ht="11.25" thickBot="1" x14ac:dyDescent="0.2">
      <c r="A32295" s="107">
        <v>1</v>
      </c>
      <c r="B32295" s="132">
        <v>0.77819444444444441</v>
      </c>
      <c r="C32295" s="141" t="s">
        <v>14500</v>
      </c>
      <c r="D32295" s="141" t="s">
        <v>14500</v>
      </c>
      <c r="E32295" s="108">
        <v>138.935</v>
      </c>
      <c r="F32295" s="108">
        <v>5527.4840000000004</v>
      </c>
      <c r="G32295" s="108">
        <v>72627.701000000001</v>
      </c>
      <c r="H32295" s="108">
        <v>1121.489</v>
      </c>
      <c r="I32295" s="108">
        <v>-141.142</v>
      </c>
      <c r="J32295" s="108">
        <v>1076.7670000000001</v>
      </c>
      <c r="K32295" s="108">
        <v>87.480999999999995</v>
      </c>
      <c r="L32295" s="133">
        <v>0.53315999999999997</v>
      </c>
      <c r="M32295" s="108">
        <v>63.084000000000003</v>
      </c>
      <c r="N32295" s="108">
        <v>-99.331000000000003</v>
      </c>
      <c r="O32295" s="108">
        <v>7.1429999999999998</v>
      </c>
      <c r="P32295" s="108">
        <v>26215.012999999999</v>
      </c>
      <c r="Q32295" s="108">
        <v>196392.9</v>
      </c>
      <c r="R32295" s="108">
        <v>313.85899999999998</v>
      </c>
      <c r="S32295" s="108">
        <v>311.47899999999998</v>
      </c>
    </row>
    <row r="32296" spans="1:19" ht="11.25" thickBot="1" x14ac:dyDescent="0.2">
      <c r="A32296" s="112"/>
    </row>
    <row r="32297" spans="1:19" ht="11.25" thickBot="1" x14ac:dyDescent="0.2">
      <c r="A32297" s="135" t="s">
        <v>362</v>
      </c>
      <c r="B32297" s="112"/>
      <c r="C32297" s="141" t="s">
        <v>14501</v>
      </c>
      <c r="D32297" s="141" t="s">
        <v>14501</v>
      </c>
      <c r="E32297" s="136">
        <v>138.935</v>
      </c>
      <c r="F32297" s="136">
        <v>5527.4840000000004</v>
      </c>
      <c r="G32297" s="136">
        <v>72627.701000000001</v>
      </c>
      <c r="H32297" s="136">
        <v>1121.489</v>
      </c>
      <c r="I32297" s="136">
        <v>-141.142</v>
      </c>
      <c r="J32297" s="136">
        <v>1076.7670000000001</v>
      </c>
      <c r="K32297" s="136">
        <v>87.480999999999995</v>
      </c>
      <c r="L32297" s="137">
        <v>0.53315999999999997</v>
      </c>
      <c r="M32297" s="136">
        <v>63.084000000000003</v>
      </c>
      <c r="N32297" s="136">
        <v>-99.331000000000003</v>
      </c>
      <c r="O32297" s="136">
        <v>7.1429999999999998</v>
      </c>
      <c r="P32297" s="136">
        <v>26215.012999999999</v>
      </c>
      <c r="Q32297" s="136">
        <v>196392.9</v>
      </c>
      <c r="R32297" s="136">
        <v>313.85899999999998</v>
      </c>
      <c r="S32297" s="136">
        <v>311.47899999999998</v>
      </c>
    </row>
    <row r="32298" spans="1:19" ht="11.25" thickBot="1" x14ac:dyDescent="0.2">
      <c r="A32298" s="112"/>
    </row>
    <row r="32299" spans="1:19" ht="11.25" thickBot="1" x14ac:dyDescent="0.2">
      <c r="A32299" s="138" t="s">
        <v>364</v>
      </c>
      <c r="B32299" s="112"/>
      <c r="C32299" s="141" t="s">
        <v>14501</v>
      </c>
      <c r="D32299" s="141" t="s">
        <v>14501</v>
      </c>
      <c r="E32299" s="136">
        <v>0</v>
      </c>
      <c r="F32299" s="136">
        <v>0</v>
      </c>
      <c r="G32299" s="136">
        <v>0</v>
      </c>
      <c r="H32299" s="136">
        <v>0</v>
      </c>
      <c r="I32299" s="136">
        <v>0</v>
      </c>
      <c r="J32299" s="136">
        <v>0</v>
      </c>
      <c r="K32299" s="136">
        <v>0</v>
      </c>
      <c r="L32299" s="140" t="s">
        <v>3713</v>
      </c>
      <c r="M32299" s="136">
        <v>0</v>
      </c>
      <c r="N32299" s="136">
        <v>0</v>
      </c>
      <c r="O32299" s="136">
        <v>0</v>
      </c>
      <c r="P32299" s="136">
        <v>0</v>
      </c>
      <c r="Q32299" s="136">
        <v>0</v>
      </c>
      <c r="R32299" s="136">
        <v>0</v>
      </c>
      <c r="S32299" s="136">
        <v>0</v>
      </c>
    </row>
    <row r="32300" spans="1:19" ht="11.25" thickBot="1" x14ac:dyDescent="0.2">
      <c r="A32300" s="112"/>
    </row>
    <row r="32301" spans="1:19" ht="11.25" thickBot="1" x14ac:dyDescent="0.2">
      <c r="A32301" s="139" t="s">
        <v>366</v>
      </c>
      <c r="B32301" s="112"/>
      <c r="C32301" s="141" t="s">
        <v>14501</v>
      </c>
      <c r="D32301" s="141" t="s">
        <v>14501</v>
      </c>
      <c r="E32301" s="136">
        <v>0</v>
      </c>
      <c r="F32301" s="136">
        <v>0</v>
      </c>
      <c r="G32301" s="136">
        <v>0</v>
      </c>
      <c r="H32301" s="136">
        <v>0</v>
      </c>
      <c r="I32301" s="136">
        <v>0</v>
      </c>
      <c r="J32301" s="136">
        <v>0</v>
      </c>
      <c r="K32301" s="136">
        <v>0</v>
      </c>
      <c r="L32301" s="140">
        <v>0</v>
      </c>
      <c r="M32301" s="136">
        <v>0</v>
      </c>
      <c r="N32301" s="136">
        <v>0</v>
      </c>
      <c r="O32301" s="136">
        <v>0</v>
      </c>
      <c r="P32301" s="136">
        <v>0</v>
      </c>
      <c r="Q32301" s="136">
        <v>0</v>
      </c>
      <c r="R32301" s="136">
        <v>0</v>
      </c>
      <c r="S32301" s="136">
        <v>0</v>
      </c>
    </row>
    <row r="32302" spans="1:19" ht="11.25" thickBot="1" x14ac:dyDescent="0.2">
      <c r="A32302" s="112"/>
    </row>
    <row r="32303" spans="1:19" ht="11.25" thickBot="1" x14ac:dyDescent="0.2">
      <c r="A32303" s="106" t="s">
        <v>357</v>
      </c>
      <c r="B32303" s="106" t="s">
        <v>358</v>
      </c>
      <c r="C32303" s="146" t="s">
        <v>16</v>
      </c>
      <c r="D32303" s="146" t="s">
        <v>14502</v>
      </c>
      <c r="E32303" s="146" t="s">
        <v>14503</v>
      </c>
      <c r="F32303" s="146" t="s">
        <v>20</v>
      </c>
      <c r="G32303" s="146" t="s">
        <v>21</v>
      </c>
      <c r="H32303" s="146" t="s">
        <v>22</v>
      </c>
      <c r="I32303" s="146" t="s">
        <v>23</v>
      </c>
      <c r="J32303" s="146" t="s">
        <v>24</v>
      </c>
      <c r="K32303" s="146" t="s">
        <v>26</v>
      </c>
      <c r="L32303" s="146" t="s">
        <v>14504</v>
      </c>
      <c r="M32303" s="146" t="s">
        <v>27</v>
      </c>
      <c r="N32303" s="146" t="s">
        <v>28</v>
      </c>
      <c r="O32303" s="146" t="s">
        <v>29</v>
      </c>
      <c r="P32303" s="146" t="s">
        <v>30</v>
      </c>
      <c r="Q32303" s="146" t="s">
        <v>14505</v>
      </c>
      <c r="R32303" s="146" t="s">
        <v>32</v>
      </c>
      <c r="S32303" s="146" t="s">
        <v>33</v>
      </c>
    </row>
    <row r="32304" spans="1:19" ht="11.25" thickBot="1" x14ac:dyDescent="0.2">
      <c r="A32304" s="107">
        <v>1</v>
      </c>
      <c r="B32304" s="132">
        <v>0.77819444444444441</v>
      </c>
      <c r="C32304" s="108">
        <v>19192.241000000002</v>
      </c>
      <c r="D32304" s="108">
        <v>9126.8539999999994</v>
      </c>
      <c r="E32304" s="141" t="s">
        <v>14735</v>
      </c>
      <c r="F32304" s="133">
        <v>0.47534999999999999</v>
      </c>
      <c r="G32304" s="141" t="s">
        <v>14736</v>
      </c>
      <c r="H32304" s="108">
        <v>263.98500000000001</v>
      </c>
      <c r="I32304" s="108">
        <v>7079.4610000000002</v>
      </c>
      <c r="J32304" s="108">
        <v>47479.623</v>
      </c>
      <c r="K32304" s="133">
        <v>0.46042</v>
      </c>
      <c r="L32304" s="108">
        <v>226.65199999999999</v>
      </c>
      <c r="M32304" s="108">
        <v>147.78700000000001</v>
      </c>
      <c r="N32304" s="108">
        <v>513.16200000000003</v>
      </c>
      <c r="O32304" s="141" t="s">
        <v>14500</v>
      </c>
      <c r="P32304" s="141" t="s">
        <v>14500</v>
      </c>
      <c r="Q32304" s="108">
        <v>-469.56700000000001</v>
      </c>
      <c r="R32304" s="108">
        <v>2.3969999999999998</v>
      </c>
      <c r="S32304" s="108">
        <v>80.625</v>
      </c>
    </row>
    <row r="32305" spans="1:19" ht="11.25" thickBot="1" x14ac:dyDescent="0.2">
      <c r="A32305" s="112"/>
    </row>
    <row r="32306" spans="1:19" ht="11.25" thickBot="1" x14ac:dyDescent="0.2">
      <c r="A32306" s="135" t="s">
        <v>362</v>
      </c>
      <c r="B32306" s="112"/>
      <c r="C32306" s="136">
        <v>19192.241000000002</v>
      </c>
      <c r="D32306" s="136">
        <v>9126.8539999999994</v>
      </c>
      <c r="E32306" s="141" t="s">
        <v>14737</v>
      </c>
      <c r="F32306" s="137">
        <v>0.47534999999999999</v>
      </c>
      <c r="G32306" s="141" t="s">
        <v>14738</v>
      </c>
      <c r="H32306" s="136">
        <v>263.98500000000001</v>
      </c>
      <c r="I32306" s="136">
        <v>7079.4610000000002</v>
      </c>
      <c r="J32306" s="136">
        <v>47479.623</v>
      </c>
      <c r="K32306" s="137">
        <v>0.46042</v>
      </c>
      <c r="L32306" s="136">
        <v>226.65199999999999</v>
      </c>
      <c r="M32306" s="136">
        <v>147.78700000000001</v>
      </c>
      <c r="N32306" s="136">
        <v>513.16200000000003</v>
      </c>
      <c r="O32306" s="141" t="s">
        <v>14501</v>
      </c>
      <c r="P32306" s="141" t="s">
        <v>14501</v>
      </c>
      <c r="Q32306" s="136">
        <v>-469.56700000000001</v>
      </c>
      <c r="R32306" s="136">
        <v>2.3969999999999998</v>
      </c>
      <c r="S32306" s="136">
        <v>80.625</v>
      </c>
    </row>
    <row r="32307" spans="1:19" ht="11.25" thickBot="1" x14ac:dyDescent="0.2">
      <c r="A32307" s="112"/>
    </row>
    <row r="32308" spans="1:19" ht="11.25" thickBot="1" x14ac:dyDescent="0.2">
      <c r="A32308" s="138" t="s">
        <v>364</v>
      </c>
      <c r="B32308" s="112"/>
      <c r="C32308" s="136">
        <v>0</v>
      </c>
      <c r="D32308" s="136">
        <v>0</v>
      </c>
      <c r="E32308" s="141" t="s">
        <v>14501</v>
      </c>
      <c r="F32308" s="140" t="s">
        <v>3713</v>
      </c>
      <c r="G32308" s="141" t="s">
        <v>14501</v>
      </c>
      <c r="H32308" s="136">
        <v>0</v>
      </c>
      <c r="I32308" s="136">
        <v>0</v>
      </c>
      <c r="J32308" s="136">
        <v>0</v>
      </c>
      <c r="K32308" s="140" t="s">
        <v>3713</v>
      </c>
      <c r="L32308" s="136">
        <v>0</v>
      </c>
      <c r="M32308" s="136">
        <v>0</v>
      </c>
      <c r="N32308" s="136">
        <v>0</v>
      </c>
      <c r="O32308" s="141" t="s">
        <v>14501</v>
      </c>
      <c r="P32308" s="141" t="s">
        <v>14501</v>
      </c>
      <c r="Q32308" s="136">
        <v>0</v>
      </c>
      <c r="R32308" s="136">
        <v>0</v>
      </c>
      <c r="S32308" s="136">
        <v>0</v>
      </c>
    </row>
    <row r="32309" spans="1:19" ht="11.25" thickBot="1" x14ac:dyDescent="0.2">
      <c r="A32309" s="112"/>
    </row>
    <row r="32310" spans="1:19" ht="11.25" thickBot="1" x14ac:dyDescent="0.2">
      <c r="A32310" s="139" t="s">
        <v>366</v>
      </c>
      <c r="B32310" s="112"/>
      <c r="C32310" s="136">
        <v>0</v>
      </c>
      <c r="D32310" s="136">
        <v>0</v>
      </c>
      <c r="E32310" s="141" t="s">
        <v>14501</v>
      </c>
      <c r="F32310" s="140">
        <v>0</v>
      </c>
      <c r="G32310" s="141" t="s">
        <v>14501</v>
      </c>
      <c r="H32310" s="136">
        <v>0</v>
      </c>
      <c r="I32310" s="136">
        <v>0</v>
      </c>
      <c r="J32310" s="136">
        <v>0</v>
      </c>
      <c r="K32310" s="140">
        <v>0</v>
      </c>
      <c r="L32310" s="136">
        <v>0</v>
      </c>
      <c r="M32310" s="136">
        <v>0</v>
      </c>
      <c r="N32310" s="136">
        <v>0</v>
      </c>
      <c r="O32310" s="141" t="s">
        <v>14501</v>
      </c>
      <c r="P32310" s="141" t="s">
        <v>14501</v>
      </c>
      <c r="Q32310" s="136">
        <v>0</v>
      </c>
      <c r="R32310" s="136">
        <v>0</v>
      </c>
      <c r="S32310" s="136">
        <v>0</v>
      </c>
    </row>
    <row r="32311" spans="1:19" ht="11.25" thickBot="1" x14ac:dyDescent="0.2">
      <c r="A32311" s="112"/>
    </row>
    <row r="32312" spans="1:19" ht="11.25" thickBot="1" x14ac:dyDescent="0.2">
      <c r="A32312" s="106" t="s">
        <v>357</v>
      </c>
      <c r="B32312" s="106" t="s">
        <v>358</v>
      </c>
      <c r="C32312" s="146" t="s">
        <v>35</v>
      </c>
      <c r="D32312" s="146" t="s">
        <v>36</v>
      </c>
      <c r="E32312" s="146" t="s">
        <v>14506</v>
      </c>
      <c r="F32312" s="146" t="s">
        <v>38</v>
      </c>
      <c r="G32312" s="146" t="s">
        <v>39</v>
      </c>
      <c r="H32312" s="146" t="s">
        <v>41</v>
      </c>
      <c r="I32312" s="146" t="s">
        <v>42</v>
      </c>
      <c r="J32312" s="146" t="s">
        <v>43</v>
      </c>
      <c r="K32312" s="146" t="s">
        <v>44</v>
      </c>
      <c r="L32312" s="146" t="s">
        <v>45</v>
      </c>
      <c r="M32312" s="146" t="s">
        <v>46</v>
      </c>
      <c r="N32312" s="146" t="s">
        <v>47</v>
      </c>
      <c r="O32312" s="146" t="s">
        <v>48</v>
      </c>
      <c r="P32312" s="146" t="s">
        <v>49</v>
      </c>
      <c r="Q32312" s="146" t="s">
        <v>50</v>
      </c>
      <c r="R32312" s="146" t="s">
        <v>51</v>
      </c>
      <c r="S32312" s="146" t="s">
        <v>52</v>
      </c>
    </row>
    <row r="32313" spans="1:19" ht="11.25" thickBot="1" x14ac:dyDescent="0.2">
      <c r="A32313" s="107">
        <v>1</v>
      </c>
      <c r="B32313" s="132">
        <v>0.77819444444444441</v>
      </c>
      <c r="C32313" s="133">
        <v>0.40590999999999999</v>
      </c>
      <c r="D32313" s="108">
        <v>595.56200000000001</v>
      </c>
      <c r="E32313" s="141" t="s">
        <v>14500</v>
      </c>
      <c r="F32313" s="141" t="s">
        <v>14500</v>
      </c>
      <c r="G32313" s="108">
        <v>374.07400000000001</v>
      </c>
      <c r="H32313" s="108">
        <v>53246.822999999997</v>
      </c>
      <c r="I32313" s="108">
        <v>1555.5889999999999</v>
      </c>
      <c r="J32313" s="108">
        <v>2620.2260000000001</v>
      </c>
      <c r="K32313" s="108">
        <v>531.72500000000002</v>
      </c>
      <c r="L32313" s="108">
        <v>253.351</v>
      </c>
      <c r="M32313" s="141" t="s">
        <v>14500</v>
      </c>
      <c r="N32313" s="108">
        <v>86.438999999999993</v>
      </c>
      <c r="O32313" s="108">
        <v>217.23500000000001</v>
      </c>
      <c r="P32313" s="108">
        <v>87.120999999999995</v>
      </c>
      <c r="Q32313" s="108">
        <v>145.959</v>
      </c>
      <c r="R32313" s="108">
        <v>109.753</v>
      </c>
      <c r="S32313" s="108">
        <v>87.915999999999997</v>
      </c>
    </row>
    <row r="32314" spans="1:19" ht="11.25" thickBot="1" x14ac:dyDescent="0.2">
      <c r="A32314" s="112"/>
    </row>
    <row r="32315" spans="1:19" ht="11.25" thickBot="1" x14ac:dyDescent="0.2">
      <c r="A32315" s="135" t="s">
        <v>362</v>
      </c>
      <c r="B32315" s="112"/>
      <c r="C32315" s="137">
        <v>0.40590999999999999</v>
      </c>
      <c r="D32315" s="136">
        <v>595.56200000000001</v>
      </c>
      <c r="E32315" s="141" t="s">
        <v>14501</v>
      </c>
      <c r="F32315" s="141" t="s">
        <v>14501</v>
      </c>
      <c r="G32315" s="136">
        <v>374.07400000000001</v>
      </c>
      <c r="H32315" s="136">
        <v>53246.822999999997</v>
      </c>
      <c r="I32315" s="136">
        <v>1555.5889999999999</v>
      </c>
      <c r="J32315" s="136">
        <v>2620.2260000000001</v>
      </c>
      <c r="K32315" s="136">
        <v>531.72500000000002</v>
      </c>
      <c r="L32315" s="136">
        <v>253.351</v>
      </c>
      <c r="M32315" s="141" t="s">
        <v>14501</v>
      </c>
      <c r="N32315" s="136">
        <v>86.438999999999993</v>
      </c>
      <c r="O32315" s="136">
        <v>217.23500000000001</v>
      </c>
      <c r="P32315" s="136">
        <v>87.120999999999995</v>
      </c>
      <c r="Q32315" s="136">
        <v>145.959</v>
      </c>
      <c r="R32315" s="136">
        <v>109.753</v>
      </c>
      <c r="S32315" s="136">
        <v>87.915999999999997</v>
      </c>
    </row>
    <row r="32316" spans="1:19" ht="11.25" thickBot="1" x14ac:dyDescent="0.2">
      <c r="A32316" s="112"/>
    </row>
    <row r="32317" spans="1:19" ht="11.25" thickBot="1" x14ac:dyDescent="0.2">
      <c r="A32317" s="138" t="s">
        <v>364</v>
      </c>
      <c r="B32317" s="112"/>
      <c r="C32317" s="140" t="s">
        <v>3713</v>
      </c>
      <c r="D32317" s="136">
        <v>0</v>
      </c>
      <c r="E32317" s="141" t="s">
        <v>14501</v>
      </c>
      <c r="F32317" s="141" t="s">
        <v>14501</v>
      </c>
      <c r="G32317" s="136">
        <v>0</v>
      </c>
      <c r="H32317" s="136">
        <v>0</v>
      </c>
      <c r="I32317" s="136">
        <v>0</v>
      </c>
      <c r="J32317" s="136">
        <v>0</v>
      </c>
      <c r="K32317" s="136">
        <v>0</v>
      </c>
      <c r="L32317" s="136">
        <v>0</v>
      </c>
      <c r="M32317" s="141" t="s">
        <v>14501</v>
      </c>
      <c r="N32317" s="136">
        <v>0</v>
      </c>
      <c r="O32317" s="136">
        <v>0</v>
      </c>
      <c r="P32317" s="136">
        <v>0</v>
      </c>
      <c r="Q32317" s="136">
        <v>0</v>
      </c>
      <c r="R32317" s="136">
        <v>0</v>
      </c>
      <c r="S32317" s="136">
        <v>0</v>
      </c>
    </row>
    <row r="32318" spans="1:19" ht="11.25" thickBot="1" x14ac:dyDescent="0.2">
      <c r="A32318" s="112"/>
    </row>
    <row r="32319" spans="1:19" ht="11.25" thickBot="1" x14ac:dyDescent="0.2">
      <c r="A32319" s="139" t="s">
        <v>366</v>
      </c>
      <c r="B32319" s="112"/>
      <c r="C32319" s="140">
        <v>0</v>
      </c>
      <c r="D32319" s="136">
        <v>0</v>
      </c>
      <c r="E32319" s="141" t="s">
        <v>14501</v>
      </c>
      <c r="F32319" s="141" t="s">
        <v>14501</v>
      </c>
      <c r="G32319" s="136">
        <v>0</v>
      </c>
      <c r="H32319" s="136">
        <v>0</v>
      </c>
      <c r="I32319" s="136">
        <v>0</v>
      </c>
      <c r="J32319" s="136">
        <v>0</v>
      </c>
      <c r="K32319" s="136">
        <v>0</v>
      </c>
      <c r="L32319" s="136">
        <v>0</v>
      </c>
      <c r="M32319" s="141" t="s">
        <v>14501</v>
      </c>
      <c r="N32319" s="136">
        <v>0</v>
      </c>
      <c r="O32319" s="136">
        <v>0</v>
      </c>
      <c r="P32319" s="136">
        <v>0</v>
      </c>
      <c r="Q32319" s="136">
        <v>0</v>
      </c>
      <c r="R32319" s="136">
        <v>0</v>
      </c>
      <c r="S32319" s="136">
        <v>0</v>
      </c>
    </row>
    <row r="32320" spans="1:19" ht="11.25" thickBot="1" x14ac:dyDescent="0.2">
      <c r="A32320" s="112"/>
    </row>
    <row r="32321" spans="1:19" ht="11.25" thickBot="1" x14ac:dyDescent="0.2">
      <c r="A32321" s="106" t="s">
        <v>357</v>
      </c>
      <c r="B32321" s="106" t="s">
        <v>358</v>
      </c>
      <c r="C32321" s="146" t="s">
        <v>53</v>
      </c>
      <c r="D32321" s="146" t="s">
        <v>54</v>
      </c>
      <c r="E32321" s="146" t="s">
        <v>55</v>
      </c>
      <c r="F32321" s="146" t="s">
        <v>56</v>
      </c>
      <c r="G32321" s="146" t="s">
        <v>14507</v>
      </c>
      <c r="H32321" s="146" t="s">
        <v>57</v>
      </c>
      <c r="I32321" s="146" t="s">
        <v>59</v>
      </c>
      <c r="J32321" s="146" t="s">
        <v>14508</v>
      </c>
      <c r="K32321" s="146" t="s">
        <v>60</v>
      </c>
      <c r="L32321" s="146" t="s">
        <v>61</v>
      </c>
      <c r="M32321" s="146" t="s">
        <v>62</v>
      </c>
      <c r="N32321" s="146" t="s">
        <v>14509</v>
      </c>
      <c r="O32321" s="146" t="s">
        <v>63</v>
      </c>
      <c r="P32321" s="146" t="s">
        <v>64</v>
      </c>
      <c r="Q32321" s="146" t="s">
        <v>66</v>
      </c>
      <c r="R32321" s="146" t="s">
        <v>14510</v>
      </c>
      <c r="S32321" s="146" t="s">
        <v>67</v>
      </c>
    </row>
    <row r="32322" spans="1:19" ht="11.25" thickBot="1" x14ac:dyDescent="0.2">
      <c r="A32322" s="107">
        <v>1</v>
      </c>
      <c r="B32322" s="132">
        <v>0.77819444444444441</v>
      </c>
      <c r="C32322" s="108">
        <v>196.12700000000001</v>
      </c>
      <c r="D32322" s="141" t="s">
        <v>14500</v>
      </c>
      <c r="E32322" s="108">
        <v>88.938999999999993</v>
      </c>
      <c r="F32322" s="108">
        <v>89.28</v>
      </c>
      <c r="G32322" s="141" t="s">
        <v>14500</v>
      </c>
      <c r="H32322" s="108">
        <v>648.08699999999999</v>
      </c>
      <c r="I32322" s="108">
        <v>4063.8490000000002</v>
      </c>
      <c r="J32322" s="141" t="s">
        <v>14639</v>
      </c>
      <c r="K32322" s="141" t="s">
        <v>14500</v>
      </c>
      <c r="L32322" s="141" t="s">
        <v>14500</v>
      </c>
      <c r="M32322" s="108">
        <v>558.79899999999998</v>
      </c>
      <c r="N32322" s="108">
        <v>7.0650000000000004</v>
      </c>
      <c r="O32322" s="108">
        <v>215.48</v>
      </c>
      <c r="P32322" s="108">
        <v>57125.917999999998</v>
      </c>
      <c r="Q32322" s="133">
        <v>0.35919000000000001</v>
      </c>
      <c r="R32322" s="141" t="s">
        <v>14500</v>
      </c>
      <c r="S32322" s="108">
        <v>1288.9480000000001</v>
      </c>
    </row>
    <row r="32323" spans="1:19" ht="11.25" thickBot="1" x14ac:dyDescent="0.2">
      <c r="A32323" s="112"/>
    </row>
    <row r="32324" spans="1:19" ht="11.25" thickBot="1" x14ac:dyDescent="0.2">
      <c r="A32324" s="135" t="s">
        <v>362</v>
      </c>
      <c r="B32324" s="112"/>
      <c r="C32324" s="136">
        <v>196.12700000000001</v>
      </c>
      <c r="D32324" s="141" t="s">
        <v>14501</v>
      </c>
      <c r="E32324" s="136">
        <v>88.938999999999993</v>
      </c>
      <c r="F32324" s="136">
        <v>89.28</v>
      </c>
      <c r="G32324" s="141" t="s">
        <v>14501</v>
      </c>
      <c r="H32324" s="136">
        <v>648.08699999999999</v>
      </c>
      <c r="I32324" s="136">
        <v>4063.8490000000002</v>
      </c>
      <c r="J32324" s="141" t="s">
        <v>14641</v>
      </c>
      <c r="K32324" s="141" t="s">
        <v>14501</v>
      </c>
      <c r="L32324" s="141" t="s">
        <v>14501</v>
      </c>
      <c r="M32324" s="136">
        <v>558.79899999999998</v>
      </c>
      <c r="N32324" s="136">
        <v>7.0650000000000004</v>
      </c>
      <c r="O32324" s="136">
        <v>215.48</v>
      </c>
      <c r="P32324" s="136">
        <v>57125.917999999998</v>
      </c>
      <c r="Q32324" s="137">
        <v>0.35919000000000001</v>
      </c>
      <c r="R32324" s="141" t="s">
        <v>14501</v>
      </c>
      <c r="S32324" s="136">
        <v>1288.9480000000001</v>
      </c>
    </row>
    <row r="32325" spans="1:19" ht="11.25" thickBot="1" x14ac:dyDescent="0.2">
      <c r="A32325" s="112"/>
    </row>
    <row r="32326" spans="1:19" ht="11.25" thickBot="1" x14ac:dyDescent="0.2">
      <c r="A32326" s="138" t="s">
        <v>364</v>
      </c>
      <c r="B32326" s="112"/>
      <c r="C32326" s="136">
        <v>0</v>
      </c>
      <c r="D32326" s="141" t="s">
        <v>14501</v>
      </c>
      <c r="E32326" s="136">
        <v>0</v>
      </c>
      <c r="F32326" s="136">
        <v>0</v>
      </c>
      <c r="G32326" s="141" t="s">
        <v>14501</v>
      </c>
      <c r="H32326" s="136">
        <v>0</v>
      </c>
      <c r="I32326" s="136">
        <v>0</v>
      </c>
      <c r="J32326" s="141" t="s">
        <v>14501</v>
      </c>
      <c r="K32326" s="141" t="s">
        <v>14501</v>
      </c>
      <c r="L32326" s="141" t="s">
        <v>14501</v>
      </c>
      <c r="M32326" s="136">
        <v>0</v>
      </c>
      <c r="N32326" s="136">
        <v>0</v>
      </c>
      <c r="O32326" s="136">
        <v>0</v>
      </c>
      <c r="P32326" s="136">
        <v>0</v>
      </c>
      <c r="Q32326" s="140" t="s">
        <v>3713</v>
      </c>
      <c r="R32326" s="141" t="s">
        <v>14501</v>
      </c>
      <c r="S32326" s="136">
        <v>0</v>
      </c>
    </row>
    <row r="32327" spans="1:19" ht="11.25" thickBot="1" x14ac:dyDescent="0.2">
      <c r="A32327" s="112"/>
    </row>
    <row r="32328" spans="1:19" ht="11.25" thickBot="1" x14ac:dyDescent="0.2">
      <c r="A32328" s="139" t="s">
        <v>366</v>
      </c>
      <c r="B32328" s="112"/>
      <c r="C32328" s="136">
        <v>0</v>
      </c>
      <c r="D32328" s="141" t="s">
        <v>14501</v>
      </c>
      <c r="E32328" s="136">
        <v>0</v>
      </c>
      <c r="F32328" s="136">
        <v>0</v>
      </c>
      <c r="G32328" s="141" t="s">
        <v>14501</v>
      </c>
      <c r="H32328" s="136">
        <v>0</v>
      </c>
      <c r="I32328" s="136">
        <v>0</v>
      </c>
      <c r="J32328" s="141" t="s">
        <v>14501</v>
      </c>
      <c r="K32328" s="141" t="s">
        <v>14501</v>
      </c>
      <c r="L32328" s="141" t="s">
        <v>14501</v>
      </c>
      <c r="M32328" s="136">
        <v>0</v>
      </c>
      <c r="N32328" s="136">
        <v>0</v>
      </c>
      <c r="O32328" s="136">
        <v>0</v>
      </c>
      <c r="P32328" s="136">
        <v>0</v>
      </c>
      <c r="Q32328" s="140">
        <v>0</v>
      </c>
      <c r="R32328" s="141" t="s">
        <v>14501</v>
      </c>
      <c r="S32328" s="136">
        <v>0</v>
      </c>
    </row>
    <row r="32329" spans="1:19" ht="11.25" thickBot="1" x14ac:dyDescent="0.2">
      <c r="A32329" s="112"/>
    </row>
    <row r="32330" spans="1:19" ht="11.25" thickBot="1" x14ac:dyDescent="0.2">
      <c r="A32330" s="106" t="s">
        <v>357</v>
      </c>
      <c r="B32330" s="106" t="s">
        <v>358</v>
      </c>
      <c r="C32330" s="146" t="s">
        <v>68</v>
      </c>
      <c r="D32330" s="146" t="s">
        <v>14511</v>
      </c>
    </row>
    <row r="32331" spans="1:19" ht="11.25" thickBot="1" x14ac:dyDescent="0.2">
      <c r="A32331" s="107">
        <v>1</v>
      </c>
      <c r="B32331" s="132">
        <v>0.77819444444444441</v>
      </c>
      <c r="C32331" s="108">
        <v>283.56400000000002</v>
      </c>
      <c r="D32331" s="141" t="s">
        <v>14500</v>
      </c>
    </row>
    <row r="32332" spans="1:19" ht="11.25" thickBot="1" x14ac:dyDescent="0.2">
      <c r="A32332" s="112"/>
    </row>
    <row r="32333" spans="1:19" ht="11.25" thickBot="1" x14ac:dyDescent="0.2">
      <c r="A32333" s="135" t="s">
        <v>362</v>
      </c>
      <c r="B32333" s="112"/>
      <c r="C32333" s="136">
        <v>283.56400000000002</v>
      </c>
      <c r="D32333" s="141" t="s">
        <v>14501</v>
      </c>
    </row>
    <row r="32334" spans="1:19" ht="11.25" thickBot="1" x14ac:dyDescent="0.2">
      <c r="A32334" s="112"/>
    </row>
    <row r="32335" spans="1:19" ht="11.25" thickBot="1" x14ac:dyDescent="0.2">
      <c r="A32335" s="138" t="s">
        <v>364</v>
      </c>
      <c r="B32335" s="112"/>
      <c r="C32335" s="136">
        <v>0</v>
      </c>
      <c r="D32335" s="141" t="s">
        <v>14501</v>
      </c>
    </row>
    <row r="32336" spans="1:19" ht="11.25" thickBot="1" x14ac:dyDescent="0.2">
      <c r="A32336" s="112"/>
    </row>
    <row r="32337" spans="1:19" ht="11.25" thickBot="1" x14ac:dyDescent="0.2">
      <c r="A32337" s="139" t="s">
        <v>366</v>
      </c>
      <c r="B32337" s="112"/>
      <c r="C32337" s="136">
        <v>0</v>
      </c>
      <c r="D32337" s="141" t="s">
        <v>14501</v>
      </c>
    </row>
    <row r="32338" spans="1:19" ht="10.5" x14ac:dyDescent="0.15">
      <c r="A32338" s="112"/>
    </row>
    <row r="32339" spans="1:19" x14ac:dyDescent="0.15">
      <c r="A32339" s="129"/>
      <c r="B32339" s="86" t="s">
        <v>4787</v>
      </c>
    </row>
    <row r="32340" spans="1:19" ht="9.75" thickBot="1" x14ac:dyDescent="0.2">
      <c r="A32340" s="81" t="s">
        <v>5871</v>
      </c>
    </row>
    <row r="32341" spans="1:19" ht="11.25" thickBot="1" x14ac:dyDescent="0.2">
      <c r="A32341" s="106" t="s">
        <v>357</v>
      </c>
      <c r="B32341" s="106" t="s">
        <v>358</v>
      </c>
      <c r="C32341" s="146" t="s">
        <v>14494</v>
      </c>
      <c r="D32341" s="146" t="s">
        <v>14495</v>
      </c>
      <c r="E32341" s="146" t="s">
        <v>14496</v>
      </c>
      <c r="F32341" s="146" t="s">
        <v>0</v>
      </c>
      <c r="G32341" s="146" t="s">
        <v>1</v>
      </c>
      <c r="H32341" s="146" t="s">
        <v>2</v>
      </c>
      <c r="I32341" s="146" t="s">
        <v>14497</v>
      </c>
      <c r="J32341" s="146" t="s">
        <v>3</v>
      </c>
      <c r="K32341" s="146" t="s">
        <v>14498</v>
      </c>
      <c r="L32341" s="146" t="s">
        <v>7</v>
      </c>
      <c r="M32341" s="146" t="s">
        <v>14499</v>
      </c>
      <c r="N32341" s="146" t="s">
        <v>10</v>
      </c>
      <c r="O32341" s="146" t="s">
        <v>11</v>
      </c>
      <c r="P32341" s="146" t="s">
        <v>12</v>
      </c>
      <c r="Q32341" s="146" t="s">
        <v>13</v>
      </c>
      <c r="R32341" s="146" t="s">
        <v>14</v>
      </c>
      <c r="S32341" s="146" t="s">
        <v>15</v>
      </c>
    </row>
    <row r="32342" spans="1:19" ht="11.25" thickBot="1" x14ac:dyDescent="0.2">
      <c r="A32342" s="107">
        <v>1</v>
      </c>
      <c r="B32342" s="132">
        <v>0.78334490740740748</v>
      </c>
      <c r="C32342" s="141" t="s">
        <v>14500</v>
      </c>
      <c r="D32342" s="141" t="s">
        <v>14500</v>
      </c>
      <c r="E32342" s="108">
        <v>142.19</v>
      </c>
      <c r="F32342" s="108">
        <v>5695.7039999999997</v>
      </c>
      <c r="G32342" s="108">
        <v>77221.546000000002</v>
      </c>
      <c r="H32342" s="108">
        <v>1291.354</v>
      </c>
      <c r="I32342" s="108">
        <v>40.259</v>
      </c>
      <c r="J32342" s="108">
        <v>1239.75</v>
      </c>
      <c r="K32342" s="108">
        <v>443.50299999999999</v>
      </c>
      <c r="L32342" s="133">
        <v>0.52095000000000002</v>
      </c>
      <c r="M32342" s="108">
        <v>216.815</v>
      </c>
      <c r="N32342" s="108">
        <v>-34.048000000000002</v>
      </c>
      <c r="O32342" s="108">
        <v>105.58199999999999</v>
      </c>
      <c r="P32342" s="108">
        <v>26017.58</v>
      </c>
      <c r="Q32342" s="108">
        <v>232106.85</v>
      </c>
      <c r="R32342" s="108">
        <v>464.08100000000002</v>
      </c>
      <c r="S32342" s="108">
        <v>1678.3219999999999</v>
      </c>
    </row>
    <row r="32343" spans="1:19" ht="11.25" thickBot="1" x14ac:dyDescent="0.2">
      <c r="A32343" s="112"/>
    </row>
    <row r="32344" spans="1:19" ht="11.25" thickBot="1" x14ac:dyDescent="0.2">
      <c r="A32344" s="135" t="s">
        <v>362</v>
      </c>
      <c r="B32344" s="112"/>
      <c r="C32344" s="141" t="s">
        <v>14501</v>
      </c>
      <c r="D32344" s="141" t="s">
        <v>14501</v>
      </c>
      <c r="E32344" s="136">
        <v>142.19</v>
      </c>
      <c r="F32344" s="136">
        <v>5695.7039999999997</v>
      </c>
      <c r="G32344" s="136">
        <v>77221.546000000002</v>
      </c>
      <c r="H32344" s="136">
        <v>1291.354</v>
      </c>
      <c r="I32344" s="136">
        <v>40.259</v>
      </c>
      <c r="J32344" s="136">
        <v>1239.75</v>
      </c>
      <c r="K32344" s="136">
        <v>443.50299999999999</v>
      </c>
      <c r="L32344" s="137">
        <v>0.52095000000000002</v>
      </c>
      <c r="M32344" s="136">
        <v>216.815</v>
      </c>
      <c r="N32344" s="136">
        <v>-34.048000000000002</v>
      </c>
      <c r="O32344" s="136">
        <v>105.58199999999999</v>
      </c>
      <c r="P32344" s="136">
        <v>26017.58</v>
      </c>
      <c r="Q32344" s="136">
        <v>232106.85</v>
      </c>
      <c r="R32344" s="136">
        <v>464.08100000000002</v>
      </c>
      <c r="S32344" s="136">
        <v>1678.3219999999999</v>
      </c>
    </row>
    <row r="32345" spans="1:19" ht="11.25" thickBot="1" x14ac:dyDescent="0.2">
      <c r="A32345" s="112"/>
    </row>
    <row r="32346" spans="1:19" ht="11.25" thickBot="1" x14ac:dyDescent="0.2">
      <c r="A32346" s="138" t="s">
        <v>364</v>
      </c>
      <c r="B32346" s="112"/>
      <c r="C32346" s="141" t="s">
        <v>14501</v>
      </c>
      <c r="D32346" s="141" t="s">
        <v>14501</v>
      </c>
      <c r="E32346" s="136">
        <v>0</v>
      </c>
      <c r="F32346" s="136">
        <v>0</v>
      </c>
      <c r="G32346" s="136">
        <v>0</v>
      </c>
      <c r="H32346" s="136">
        <v>0</v>
      </c>
      <c r="I32346" s="136">
        <v>0</v>
      </c>
      <c r="J32346" s="136">
        <v>0</v>
      </c>
      <c r="K32346" s="136">
        <v>0</v>
      </c>
      <c r="L32346" s="140" t="s">
        <v>3713</v>
      </c>
      <c r="M32346" s="136">
        <v>0</v>
      </c>
      <c r="N32346" s="136">
        <v>0</v>
      </c>
      <c r="O32346" s="136">
        <v>0</v>
      </c>
      <c r="P32346" s="136">
        <v>0</v>
      </c>
      <c r="Q32346" s="136">
        <v>0</v>
      </c>
      <c r="R32346" s="136">
        <v>0</v>
      </c>
      <c r="S32346" s="136">
        <v>0</v>
      </c>
    </row>
    <row r="32347" spans="1:19" ht="11.25" thickBot="1" x14ac:dyDescent="0.2">
      <c r="A32347" s="112"/>
    </row>
    <row r="32348" spans="1:19" ht="11.25" thickBot="1" x14ac:dyDescent="0.2">
      <c r="A32348" s="139" t="s">
        <v>366</v>
      </c>
      <c r="B32348" s="112"/>
      <c r="C32348" s="141" t="s">
        <v>14501</v>
      </c>
      <c r="D32348" s="141" t="s">
        <v>14501</v>
      </c>
      <c r="E32348" s="136">
        <v>0</v>
      </c>
      <c r="F32348" s="136">
        <v>0</v>
      </c>
      <c r="G32348" s="136">
        <v>0</v>
      </c>
      <c r="H32348" s="136">
        <v>0</v>
      </c>
      <c r="I32348" s="136">
        <v>0</v>
      </c>
      <c r="J32348" s="136">
        <v>0</v>
      </c>
      <c r="K32348" s="136">
        <v>0</v>
      </c>
      <c r="L32348" s="140">
        <v>0</v>
      </c>
      <c r="M32348" s="136">
        <v>0</v>
      </c>
      <c r="N32348" s="136">
        <v>0</v>
      </c>
      <c r="O32348" s="136">
        <v>0</v>
      </c>
      <c r="P32348" s="136">
        <v>0</v>
      </c>
      <c r="Q32348" s="136">
        <v>0</v>
      </c>
      <c r="R32348" s="136">
        <v>0</v>
      </c>
      <c r="S32348" s="136">
        <v>0</v>
      </c>
    </row>
    <row r="32349" spans="1:19" ht="11.25" thickBot="1" x14ac:dyDescent="0.2">
      <c r="A32349" s="112"/>
    </row>
    <row r="32350" spans="1:19" ht="11.25" thickBot="1" x14ac:dyDescent="0.2">
      <c r="A32350" s="106" t="s">
        <v>357</v>
      </c>
      <c r="B32350" s="106" t="s">
        <v>358</v>
      </c>
      <c r="C32350" s="146" t="s">
        <v>16</v>
      </c>
      <c r="D32350" s="146" t="s">
        <v>14502</v>
      </c>
      <c r="E32350" s="146" t="s">
        <v>14503</v>
      </c>
      <c r="F32350" s="146" t="s">
        <v>20</v>
      </c>
      <c r="G32350" s="146" t="s">
        <v>21</v>
      </c>
      <c r="H32350" s="146" t="s">
        <v>22</v>
      </c>
      <c r="I32350" s="146" t="s">
        <v>23</v>
      </c>
      <c r="J32350" s="146" t="s">
        <v>24</v>
      </c>
      <c r="K32350" s="146" t="s">
        <v>26</v>
      </c>
      <c r="L32350" s="146" t="s">
        <v>14504</v>
      </c>
      <c r="M32350" s="146" t="s">
        <v>27</v>
      </c>
      <c r="N32350" s="146" t="s">
        <v>28</v>
      </c>
      <c r="O32350" s="146" t="s">
        <v>29</v>
      </c>
      <c r="P32350" s="146" t="s">
        <v>30</v>
      </c>
      <c r="Q32350" s="146" t="s">
        <v>14505</v>
      </c>
      <c r="R32350" s="146" t="s">
        <v>32</v>
      </c>
      <c r="S32350" s="146" t="s">
        <v>33</v>
      </c>
    </row>
    <row r="32351" spans="1:19" ht="11.25" thickBot="1" x14ac:dyDescent="0.2">
      <c r="A32351" s="107">
        <v>1</v>
      </c>
      <c r="B32351" s="132">
        <v>0.78334490740740748</v>
      </c>
      <c r="C32351" s="108">
        <v>13090.481</v>
      </c>
      <c r="D32351" s="108">
        <v>6618.9470000000001</v>
      </c>
      <c r="E32351" s="108">
        <v>77.748999999999995</v>
      </c>
      <c r="F32351" s="133">
        <v>0.42582999999999999</v>
      </c>
      <c r="G32351" s="141" t="s">
        <v>14739</v>
      </c>
      <c r="H32351" s="108">
        <v>387.452</v>
      </c>
      <c r="I32351" s="108">
        <v>6678.0739999999996</v>
      </c>
      <c r="J32351" s="108">
        <v>44380.885999999999</v>
      </c>
      <c r="K32351" s="133">
        <v>0.48369000000000001</v>
      </c>
      <c r="L32351" s="108">
        <v>386.51499999999999</v>
      </c>
      <c r="M32351" s="108">
        <v>71.097999999999999</v>
      </c>
      <c r="N32351" s="108">
        <v>315.83199999999999</v>
      </c>
      <c r="O32351" s="141" t="s">
        <v>14500</v>
      </c>
      <c r="P32351" s="141" t="s">
        <v>14500</v>
      </c>
      <c r="Q32351" s="108">
        <v>-208.24</v>
      </c>
      <c r="R32351" s="108">
        <v>80.745999999999995</v>
      </c>
      <c r="S32351" s="141" t="s">
        <v>14500</v>
      </c>
    </row>
    <row r="32352" spans="1:19" ht="11.25" thickBot="1" x14ac:dyDescent="0.2">
      <c r="A32352" s="112"/>
    </row>
    <row r="32353" spans="1:19" ht="11.25" thickBot="1" x14ac:dyDescent="0.2">
      <c r="A32353" s="135" t="s">
        <v>362</v>
      </c>
      <c r="B32353" s="112"/>
      <c r="C32353" s="136">
        <v>13090.481</v>
      </c>
      <c r="D32353" s="136">
        <v>6618.9470000000001</v>
      </c>
      <c r="E32353" s="136">
        <v>77.748999999999995</v>
      </c>
      <c r="F32353" s="137">
        <v>0.42582999999999999</v>
      </c>
      <c r="G32353" s="141" t="s">
        <v>14740</v>
      </c>
      <c r="H32353" s="136">
        <v>387.452</v>
      </c>
      <c r="I32353" s="136">
        <v>6678.0739999999996</v>
      </c>
      <c r="J32353" s="136">
        <v>44380.885999999999</v>
      </c>
      <c r="K32353" s="137">
        <v>0.48369000000000001</v>
      </c>
      <c r="L32353" s="136">
        <v>386.51499999999999</v>
      </c>
      <c r="M32353" s="136">
        <v>71.097999999999999</v>
      </c>
      <c r="N32353" s="136">
        <v>315.83199999999999</v>
      </c>
      <c r="O32353" s="141" t="s">
        <v>14501</v>
      </c>
      <c r="P32353" s="141" t="s">
        <v>14501</v>
      </c>
      <c r="Q32353" s="136">
        <v>-208.24</v>
      </c>
      <c r="R32353" s="136">
        <v>80.745999999999995</v>
      </c>
      <c r="S32353" s="141" t="s">
        <v>14501</v>
      </c>
    </row>
    <row r="32354" spans="1:19" ht="11.25" thickBot="1" x14ac:dyDescent="0.2">
      <c r="A32354" s="112"/>
    </row>
    <row r="32355" spans="1:19" ht="11.25" thickBot="1" x14ac:dyDescent="0.2">
      <c r="A32355" s="138" t="s">
        <v>364</v>
      </c>
      <c r="B32355" s="112"/>
      <c r="C32355" s="136">
        <v>0</v>
      </c>
      <c r="D32355" s="136">
        <v>0</v>
      </c>
      <c r="E32355" s="136">
        <v>0</v>
      </c>
      <c r="F32355" s="140" t="s">
        <v>3713</v>
      </c>
      <c r="G32355" s="141" t="s">
        <v>14501</v>
      </c>
      <c r="H32355" s="136">
        <v>0</v>
      </c>
      <c r="I32355" s="136">
        <v>0</v>
      </c>
      <c r="J32355" s="136">
        <v>0</v>
      </c>
      <c r="K32355" s="140" t="s">
        <v>3713</v>
      </c>
      <c r="L32355" s="136">
        <v>0</v>
      </c>
      <c r="M32355" s="136">
        <v>0</v>
      </c>
      <c r="N32355" s="136">
        <v>0</v>
      </c>
      <c r="O32355" s="141" t="s">
        <v>14501</v>
      </c>
      <c r="P32355" s="141" t="s">
        <v>14501</v>
      </c>
      <c r="Q32355" s="136">
        <v>0</v>
      </c>
      <c r="R32355" s="136">
        <v>0</v>
      </c>
      <c r="S32355" s="141" t="s">
        <v>14501</v>
      </c>
    </row>
    <row r="32356" spans="1:19" ht="11.25" thickBot="1" x14ac:dyDescent="0.2">
      <c r="A32356" s="112"/>
    </row>
    <row r="32357" spans="1:19" ht="11.25" thickBot="1" x14ac:dyDescent="0.2">
      <c r="A32357" s="139" t="s">
        <v>366</v>
      </c>
      <c r="B32357" s="112"/>
      <c r="C32357" s="136">
        <v>0</v>
      </c>
      <c r="D32357" s="136">
        <v>0</v>
      </c>
      <c r="E32357" s="136">
        <v>0</v>
      </c>
      <c r="F32357" s="140">
        <v>0</v>
      </c>
      <c r="G32357" s="141" t="s">
        <v>14501</v>
      </c>
      <c r="H32357" s="136">
        <v>0</v>
      </c>
      <c r="I32357" s="136">
        <v>0</v>
      </c>
      <c r="J32357" s="136">
        <v>0</v>
      </c>
      <c r="K32357" s="140">
        <v>0</v>
      </c>
      <c r="L32357" s="136">
        <v>0</v>
      </c>
      <c r="M32357" s="136">
        <v>0</v>
      </c>
      <c r="N32357" s="136">
        <v>0</v>
      </c>
      <c r="O32357" s="141" t="s">
        <v>14501</v>
      </c>
      <c r="P32357" s="141" t="s">
        <v>14501</v>
      </c>
      <c r="Q32357" s="136">
        <v>0</v>
      </c>
      <c r="R32357" s="136">
        <v>0</v>
      </c>
      <c r="S32357" s="141" t="s">
        <v>14501</v>
      </c>
    </row>
    <row r="32358" spans="1:19" ht="11.25" thickBot="1" x14ac:dyDescent="0.2">
      <c r="A32358" s="112"/>
    </row>
    <row r="32359" spans="1:19" ht="11.25" thickBot="1" x14ac:dyDescent="0.2">
      <c r="A32359" s="106" t="s">
        <v>357</v>
      </c>
      <c r="B32359" s="106" t="s">
        <v>358</v>
      </c>
      <c r="C32359" s="146" t="s">
        <v>35</v>
      </c>
      <c r="D32359" s="146" t="s">
        <v>36</v>
      </c>
      <c r="E32359" s="146" t="s">
        <v>14506</v>
      </c>
      <c r="F32359" s="146" t="s">
        <v>38</v>
      </c>
      <c r="G32359" s="146" t="s">
        <v>39</v>
      </c>
      <c r="H32359" s="146" t="s">
        <v>41</v>
      </c>
      <c r="I32359" s="146" t="s">
        <v>42</v>
      </c>
      <c r="J32359" s="146" t="s">
        <v>43</v>
      </c>
      <c r="K32359" s="146" t="s">
        <v>44</v>
      </c>
      <c r="L32359" s="146" t="s">
        <v>45</v>
      </c>
      <c r="M32359" s="146" t="s">
        <v>46</v>
      </c>
      <c r="N32359" s="146" t="s">
        <v>47</v>
      </c>
      <c r="O32359" s="146" t="s">
        <v>48</v>
      </c>
      <c r="P32359" s="146" t="s">
        <v>49</v>
      </c>
      <c r="Q32359" s="146" t="s">
        <v>50</v>
      </c>
      <c r="R32359" s="146" t="s">
        <v>51</v>
      </c>
      <c r="S32359" s="146" t="s">
        <v>52</v>
      </c>
    </row>
    <row r="32360" spans="1:19" ht="11.25" thickBot="1" x14ac:dyDescent="0.2">
      <c r="A32360" s="107">
        <v>1</v>
      </c>
      <c r="B32360" s="132">
        <v>0.78334490740740748</v>
      </c>
      <c r="C32360" s="133">
        <v>0.40110000000000001</v>
      </c>
      <c r="D32360" s="108">
        <v>730.71199999999999</v>
      </c>
      <c r="E32360" s="108">
        <v>83.914000000000001</v>
      </c>
      <c r="F32360" s="141" t="s">
        <v>14500</v>
      </c>
      <c r="G32360" s="108">
        <v>261.35300000000001</v>
      </c>
      <c r="H32360" s="108">
        <v>49094.733999999997</v>
      </c>
      <c r="I32360" s="108">
        <v>1036.1369999999999</v>
      </c>
      <c r="J32360" s="108">
        <v>2411.558</v>
      </c>
      <c r="K32360" s="108">
        <v>259.84199999999998</v>
      </c>
      <c r="L32360" s="108">
        <v>123.964</v>
      </c>
      <c r="M32360" s="141" t="s">
        <v>14500</v>
      </c>
      <c r="N32360" s="141" t="s">
        <v>14500</v>
      </c>
      <c r="O32360" s="108">
        <v>88.772999999999996</v>
      </c>
      <c r="P32360" s="108">
        <v>296.80900000000003</v>
      </c>
      <c r="Q32360" s="108">
        <v>199.072</v>
      </c>
      <c r="R32360" s="108">
        <v>349.428</v>
      </c>
      <c r="S32360" s="108">
        <v>299.95999999999998</v>
      </c>
    </row>
    <row r="32361" spans="1:19" ht="11.25" thickBot="1" x14ac:dyDescent="0.2">
      <c r="A32361" s="112"/>
    </row>
    <row r="32362" spans="1:19" ht="11.25" thickBot="1" x14ac:dyDescent="0.2">
      <c r="A32362" s="135" t="s">
        <v>362</v>
      </c>
      <c r="B32362" s="112"/>
      <c r="C32362" s="137">
        <v>0.40110000000000001</v>
      </c>
      <c r="D32362" s="136">
        <v>730.71199999999999</v>
      </c>
      <c r="E32362" s="136">
        <v>83.914000000000001</v>
      </c>
      <c r="F32362" s="141" t="s">
        <v>14501</v>
      </c>
      <c r="G32362" s="136">
        <v>261.35300000000001</v>
      </c>
      <c r="H32362" s="136">
        <v>49094.733999999997</v>
      </c>
      <c r="I32362" s="136">
        <v>1036.1369999999999</v>
      </c>
      <c r="J32362" s="136">
        <v>2411.558</v>
      </c>
      <c r="K32362" s="136">
        <v>259.84199999999998</v>
      </c>
      <c r="L32362" s="136">
        <v>123.964</v>
      </c>
      <c r="M32362" s="141" t="s">
        <v>14501</v>
      </c>
      <c r="N32362" s="141" t="s">
        <v>14501</v>
      </c>
      <c r="O32362" s="136">
        <v>88.772999999999996</v>
      </c>
      <c r="P32362" s="136">
        <v>296.80900000000003</v>
      </c>
      <c r="Q32362" s="136">
        <v>199.072</v>
      </c>
      <c r="R32362" s="136">
        <v>349.428</v>
      </c>
      <c r="S32362" s="136">
        <v>299.95999999999998</v>
      </c>
    </row>
    <row r="32363" spans="1:19" ht="11.25" thickBot="1" x14ac:dyDescent="0.2">
      <c r="A32363" s="112"/>
    </row>
    <row r="32364" spans="1:19" ht="11.25" thickBot="1" x14ac:dyDescent="0.2">
      <c r="A32364" s="138" t="s">
        <v>364</v>
      </c>
      <c r="B32364" s="112"/>
      <c r="C32364" s="140" t="s">
        <v>3713</v>
      </c>
      <c r="D32364" s="136">
        <v>0</v>
      </c>
      <c r="E32364" s="136">
        <v>0</v>
      </c>
      <c r="F32364" s="141" t="s">
        <v>14501</v>
      </c>
      <c r="G32364" s="136">
        <v>0</v>
      </c>
      <c r="H32364" s="136">
        <v>0</v>
      </c>
      <c r="I32364" s="136">
        <v>0</v>
      </c>
      <c r="J32364" s="136">
        <v>0</v>
      </c>
      <c r="K32364" s="136">
        <v>0</v>
      </c>
      <c r="L32364" s="136">
        <v>0</v>
      </c>
      <c r="M32364" s="141" t="s">
        <v>14501</v>
      </c>
      <c r="N32364" s="141" t="s">
        <v>14501</v>
      </c>
      <c r="O32364" s="136">
        <v>0</v>
      </c>
      <c r="P32364" s="136">
        <v>0</v>
      </c>
      <c r="Q32364" s="136">
        <v>0</v>
      </c>
      <c r="R32364" s="136">
        <v>0</v>
      </c>
      <c r="S32364" s="136">
        <v>0</v>
      </c>
    </row>
    <row r="32365" spans="1:19" ht="11.25" thickBot="1" x14ac:dyDescent="0.2">
      <c r="A32365" s="112"/>
    </row>
    <row r="32366" spans="1:19" ht="11.25" thickBot="1" x14ac:dyDescent="0.2">
      <c r="A32366" s="139" t="s">
        <v>366</v>
      </c>
      <c r="B32366" s="112"/>
      <c r="C32366" s="140">
        <v>0</v>
      </c>
      <c r="D32366" s="136">
        <v>0</v>
      </c>
      <c r="E32366" s="136">
        <v>0</v>
      </c>
      <c r="F32366" s="141" t="s">
        <v>14501</v>
      </c>
      <c r="G32366" s="136">
        <v>0</v>
      </c>
      <c r="H32366" s="136">
        <v>0</v>
      </c>
      <c r="I32366" s="136">
        <v>0</v>
      </c>
      <c r="J32366" s="136">
        <v>0</v>
      </c>
      <c r="K32366" s="136">
        <v>0</v>
      </c>
      <c r="L32366" s="136">
        <v>0</v>
      </c>
      <c r="M32366" s="141" t="s">
        <v>14501</v>
      </c>
      <c r="N32366" s="141" t="s">
        <v>14501</v>
      </c>
      <c r="O32366" s="136">
        <v>0</v>
      </c>
      <c r="P32366" s="136">
        <v>0</v>
      </c>
      <c r="Q32366" s="136">
        <v>0</v>
      </c>
      <c r="R32366" s="136">
        <v>0</v>
      </c>
      <c r="S32366" s="136">
        <v>0</v>
      </c>
    </row>
    <row r="32367" spans="1:19" ht="11.25" thickBot="1" x14ac:dyDescent="0.2">
      <c r="A32367" s="112"/>
    </row>
    <row r="32368" spans="1:19" ht="11.25" thickBot="1" x14ac:dyDescent="0.2">
      <c r="A32368" s="106" t="s">
        <v>357</v>
      </c>
      <c r="B32368" s="106" t="s">
        <v>358</v>
      </c>
      <c r="C32368" s="146" t="s">
        <v>53</v>
      </c>
      <c r="D32368" s="146" t="s">
        <v>54</v>
      </c>
      <c r="E32368" s="146" t="s">
        <v>55</v>
      </c>
      <c r="F32368" s="146" t="s">
        <v>56</v>
      </c>
      <c r="G32368" s="146" t="s">
        <v>14507</v>
      </c>
      <c r="H32368" s="146" t="s">
        <v>57</v>
      </c>
      <c r="I32368" s="146" t="s">
        <v>59</v>
      </c>
      <c r="J32368" s="146" t="s">
        <v>14508</v>
      </c>
      <c r="K32368" s="146" t="s">
        <v>60</v>
      </c>
      <c r="L32368" s="146" t="s">
        <v>61</v>
      </c>
      <c r="M32368" s="146" t="s">
        <v>62</v>
      </c>
      <c r="N32368" s="146" t="s">
        <v>14509</v>
      </c>
      <c r="O32368" s="146" t="s">
        <v>63</v>
      </c>
      <c r="P32368" s="146" t="s">
        <v>64</v>
      </c>
      <c r="Q32368" s="146" t="s">
        <v>66</v>
      </c>
      <c r="R32368" s="146" t="s">
        <v>14510</v>
      </c>
      <c r="S32368" s="146" t="s">
        <v>67</v>
      </c>
    </row>
    <row r="32369" spans="1:19" ht="11.25" thickBot="1" x14ac:dyDescent="0.2">
      <c r="A32369" s="107">
        <v>1</v>
      </c>
      <c r="B32369" s="132">
        <v>0.78334490740740748</v>
      </c>
      <c r="C32369" s="108">
        <v>90.391999999999996</v>
      </c>
      <c r="D32369" s="108">
        <v>90.796999999999997</v>
      </c>
      <c r="E32369" s="108">
        <v>91.201999999999998</v>
      </c>
      <c r="F32369" s="108">
        <v>114.508</v>
      </c>
      <c r="G32369" s="141" t="s">
        <v>14500</v>
      </c>
      <c r="H32369" s="108">
        <v>409.54199999999997</v>
      </c>
      <c r="I32369" s="108">
        <v>2939.47</v>
      </c>
      <c r="J32369" s="141" t="s">
        <v>14639</v>
      </c>
      <c r="K32369" s="141" t="s">
        <v>14500</v>
      </c>
      <c r="L32369" s="141" t="s">
        <v>14500</v>
      </c>
      <c r="M32369" s="108">
        <v>418.53899999999999</v>
      </c>
      <c r="N32369" s="108">
        <v>9.9039999999999999</v>
      </c>
      <c r="O32369" s="108">
        <v>423.339</v>
      </c>
      <c r="P32369" s="108">
        <v>428228.25</v>
      </c>
      <c r="Q32369" s="133">
        <v>0.34798000000000001</v>
      </c>
      <c r="R32369" s="141" t="s">
        <v>14500</v>
      </c>
      <c r="S32369" s="108">
        <v>1317.1389999999999</v>
      </c>
    </row>
    <row r="32370" spans="1:19" ht="11.25" thickBot="1" x14ac:dyDescent="0.2">
      <c r="A32370" s="112"/>
    </row>
    <row r="32371" spans="1:19" ht="11.25" thickBot="1" x14ac:dyDescent="0.2">
      <c r="A32371" s="135" t="s">
        <v>362</v>
      </c>
      <c r="B32371" s="112"/>
      <c r="C32371" s="136">
        <v>90.391999999999996</v>
      </c>
      <c r="D32371" s="136">
        <v>90.796999999999997</v>
      </c>
      <c r="E32371" s="136">
        <v>91.201999999999998</v>
      </c>
      <c r="F32371" s="136">
        <v>114.508</v>
      </c>
      <c r="G32371" s="141" t="s">
        <v>14501</v>
      </c>
      <c r="H32371" s="136">
        <v>409.54199999999997</v>
      </c>
      <c r="I32371" s="136">
        <v>2939.47</v>
      </c>
      <c r="J32371" s="141" t="s">
        <v>14641</v>
      </c>
      <c r="K32371" s="141" t="s">
        <v>14501</v>
      </c>
      <c r="L32371" s="141" t="s">
        <v>14501</v>
      </c>
      <c r="M32371" s="136">
        <v>418.53899999999999</v>
      </c>
      <c r="N32371" s="136">
        <v>9.9039999999999999</v>
      </c>
      <c r="O32371" s="136">
        <v>423.339</v>
      </c>
      <c r="P32371" s="136">
        <v>428228.25</v>
      </c>
      <c r="Q32371" s="137">
        <v>0.34798000000000001</v>
      </c>
      <c r="R32371" s="141" t="s">
        <v>14501</v>
      </c>
      <c r="S32371" s="136">
        <v>1317.1389999999999</v>
      </c>
    </row>
    <row r="32372" spans="1:19" ht="11.25" thickBot="1" x14ac:dyDescent="0.2">
      <c r="A32372" s="112"/>
    </row>
    <row r="32373" spans="1:19" ht="11.25" thickBot="1" x14ac:dyDescent="0.2">
      <c r="A32373" s="138" t="s">
        <v>364</v>
      </c>
      <c r="B32373" s="112"/>
      <c r="C32373" s="136">
        <v>0</v>
      </c>
      <c r="D32373" s="136">
        <v>0</v>
      </c>
      <c r="E32373" s="136">
        <v>0</v>
      </c>
      <c r="F32373" s="136">
        <v>0</v>
      </c>
      <c r="G32373" s="141" t="s">
        <v>14501</v>
      </c>
      <c r="H32373" s="136">
        <v>0</v>
      </c>
      <c r="I32373" s="136">
        <v>0</v>
      </c>
      <c r="J32373" s="141" t="s">
        <v>14501</v>
      </c>
      <c r="K32373" s="141" t="s">
        <v>14501</v>
      </c>
      <c r="L32373" s="141" t="s">
        <v>14501</v>
      </c>
      <c r="M32373" s="136">
        <v>0</v>
      </c>
      <c r="N32373" s="136">
        <v>0</v>
      </c>
      <c r="O32373" s="136">
        <v>0</v>
      </c>
      <c r="P32373" s="136">
        <v>0</v>
      </c>
      <c r="Q32373" s="140" t="s">
        <v>3713</v>
      </c>
      <c r="R32373" s="141" t="s">
        <v>14501</v>
      </c>
      <c r="S32373" s="136">
        <v>0</v>
      </c>
    </row>
    <row r="32374" spans="1:19" ht="11.25" thickBot="1" x14ac:dyDescent="0.2">
      <c r="A32374" s="112"/>
    </row>
    <row r="32375" spans="1:19" ht="11.25" thickBot="1" x14ac:dyDescent="0.2">
      <c r="A32375" s="139" t="s">
        <v>366</v>
      </c>
      <c r="B32375" s="112"/>
      <c r="C32375" s="136">
        <v>0</v>
      </c>
      <c r="D32375" s="136">
        <v>0</v>
      </c>
      <c r="E32375" s="136">
        <v>0</v>
      </c>
      <c r="F32375" s="136">
        <v>0</v>
      </c>
      <c r="G32375" s="141" t="s">
        <v>14501</v>
      </c>
      <c r="H32375" s="136">
        <v>0</v>
      </c>
      <c r="I32375" s="136">
        <v>0</v>
      </c>
      <c r="J32375" s="141" t="s">
        <v>14501</v>
      </c>
      <c r="K32375" s="141" t="s">
        <v>14501</v>
      </c>
      <c r="L32375" s="141" t="s">
        <v>14501</v>
      </c>
      <c r="M32375" s="136">
        <v>0</v>
      </c>
      <c r="N32375" s="136">
        <v>0</v>
      </c>
      <c r="O32375" s="136">
        <v>0</v>
      </c>
      <c r="P32375" s="136">
        <v>0</v>
      </c>
      <c r="Q32375" s="140">
        <v>0</v>
      </c>
      <c r="R32375" s="141" t="s">
        <v>14501</v>
      </c>
      <c r="S32375" s="136">
        <v>0</v>
      </c>
    </row>
    <row r="32376" spans="1:19" ht="11.25" thickBot="1" x14ac:dyDescent="0.2">
      <c r="A32376" s="112"/>
    </row>
    <row r="32377" spans="1:19" ht="11.25" thickBot="1" x14ac:dyDescent="0.2">
      <c r="A32377" s="106" t="s">
        <v>357</v>
      </c>
      <c r="B32377" s="106" t="s">
        <v>358</v>
      </c>
      <c r="C32377" s="146" t="s">
        <v>68</v>
      </c>
      <c r="D32377" s="146" t="s">
        <v>14511</v>
      </c>
    </row>
    <row r="32378" spans="1:19" ht="11.25" thickBot="1" x14ac:dyDescent="0.2">
      <c r="A32378" s="107">
        <v>1</v>
      </c>
      <c r="B32378" s="132">
        <v>0.78334490740740748</v>
      </c>
      <c r="C32378" s="108">
        <v>95.79</v>
      </c>
      <c r="D32378" s="141" t="s">
        <v>14500</v>
      </c>
    </row>
    <row r="32379" spans="1:19" ht="11.25" thickBot="1" x14ac:dyDescent="0.2">
      <c r="A32379" s="112"/>
    </row>
    <row r="32380" spans="1:19" ht="11.25" thickBot="1" x14ac:dyDescent="0.2">
      <c r="A32380" s="135" t="s">
        <v>362</v>
      </c>
      <c r="B32380" s="112"/>
      <c r="C32380" s="136">
        <v>95.79</v>
      </c>
      <c r="D32380" s="141" t="s">
        <v>14501</v>
      </c>
    </row>
    <row r="32381" spans="1:19" ht="11.25" thickBot="1" x14ac:dyDescent="0.2">
      <c r="A32381" s="112"/>
    </row>
    <row r="32382" spans="1:19" ht="11.25" thickBot="1" x14ac:dyDescent="0.2">
      <c r="A32382" s="138" t="s">
        <v>364</v>
      </c>
      <c r="B32382" s="112"/>
      <c r="C32382" s="136">
        <v>0</v>
      </c>
      <c r="D32382" s="141" t="s">
        <v>14501</v>
      </c>
    </row>
    <row r="32383" spans="1:19" ht="11.25" thickBot="1" x14ac:dyDescent="0.2">
      <c r="A32383" s="112"/>
    </row>
    <row r="32384" spans="1:19" ht="11.25" thickBot="1" x14ac:dyDescent="0.2">
      <c r="A32384" s="139" t="s">
        <v>366</v>
      </c>
      <c r="B32384" s="112"/>
      <c r="C32384" s="136">
        <v>0</v>
      </c>
      <c r="D32384" s="141" t="s">
        <v>14501</v>
      </c>
    </row>
    <row r="32385" spans="1:19" ht="10.5" x14ac:dyDescent="0.15">
      <c r="A32385" s="112"/>
    </row>
    <row r="32386" spans="1:19" x14ac:dyDescent="0.15">
      <c r="A32386" s="129"/>
      <c r="B32386" s="86" t="s">
        <v>4854</v>
      </c>
    </row>
    <row r="32387" spans="1:19" ht="9.75" thickBot="1" x14ac:dyDescent="0.2">
      <c r="A32387" s="81" t="s">
        <v>5871</v>
      </c>
    </row>
    <row r="32388" spans="1:19" ht="11.25" thickBot="1" x14ac:dyDescent="0.2">
      <c r="A32388" s="106" t="s">
        <v>357</v>
      </c>
      <c r="B32388" s="106" t="s">
        <v>358</v>
      </c>
      <c r="C32388" s="146" t="s">
        <v>14494</v>
      </c>
      <c r="D32388" s="146" t="s">
        <v>14495</v>
      </c>
      <c r="E32388" s="146" t="s">
        <v>14496</v>
      </c>
      <c r="F32388" s="146" t="s">
        <v>0</v>
      </c>
      <c r="G32388" s="146" t="s">
        <v>1</v>
      </c>
      <c r="H32388" s="146" t="s">
        <v>2</v>
      </c>
      <c r="I32388" s="146" t="s">
        <v>14497</v>
      </c>
      <c r="J32388" s="146" t="s">
        <v>3</v>
      </c>
      <c r="K32388" s="146" t="s">
        <v>14498</v>
      </c>
      <c r="L32388" s="146" t="s">
        <v>7</v>
      </c>
      <c r="M32388" s="146" t="s">
        <v>14499</v>
      </c>
      <c r="N32388" s="146" t="s">
        <v>10</v>
      </c>
      <c r="O32388" s="146" t="s">
        <v>11</v>
      </c>
      <c r="P32388" s="146" t="s">
        <v>12</v>
      </c>
      <c r="Q32388" s="146" t="s">
        <v>13</v>
      </c>
      <c r="R32388" s="146" t="s">
        <v>14</v>
      </c>
      <c r="S32388" s="146" t="s">
        <v>15</v>
      </c>
    </row>
    <row r="32389" spans="1:19" ht="11.25" thickBot="1" x14ac:dyDescent="0.2">
      <c r="A32389" s="107">
        <v>1</v>
      </c>
      <c r="B32389" s="132">
        <v>0.78848379629629628</v>
      </c>
      <c r="C32389" s="141" t="s">
        <v>14500</v>
      </c>
      <c r="D32389" s="141" t="s">
        <v>14500</v>
      </c>
      <c r="E32389" s="108">
        <v>149.066</v>
      </c>
      <c r="F32389" s="108">
        <v>6478.6409999999996</v>
      </c>
      <c r="G32389" s="108">
        <v>74871.847999999998</v>
      </c>
      <c r="H32389" s="108">
        <v>2389.0349999999999</v>
      </c>
      <c r="I32389" s="108">
        <v>-230.364</v>
      </c>
      <c r="J32389" s="108">
        <v>838.50900000000001</v>
      </c>
      <c r="K32389" s="108">
        <v>4.7140000000000004</v>
      </c>
      <c r="L32389" s="133">
        <v>0.49691999999999997</v>
      </c>
      <c r="M32389" s="108">
        <v>186.21299999999999</v>
      </c>
      <c r="N32389" s="108">
        <v>469.20400000000001</v>
      </c>
      <c r="O32389" s="108">
        <v>580.92600000000004</v>
      </c>
      <c r="P32389" s="108">
        <v>36664.451999999997</v>
      </c>
      <c r="Q32389" s="108">
        <v>318380.44</v>
      </c>
      <c r="R32389" s="108">
        <v>556.47799999999995</v>
      </c>
      <c r="S32389" s="108">
        <v>2036.1120000000001</v>
      </c>
    </row>
    <row r="32390" spans="1:19" ht="11.25" thickBot="1" x14ac:dyDescent="0.2">
      <c r="A32390" s="112"/>
    </row>
    <row r="32391" spans="1:19" ht="11.25" thickBot="1" x14ac:dyDescent="0.2">
      <c r="A32391" s="135" t="s">
        <v>362</v>
      </c>
      <c r="B32391" s="112"/>
      <c r="C32391" s="141" t="s">
        <v>14501</v>
      </c>
      <c r="D32391" s="141" t="s">
        <v>14501</v>
      </c>
      <c r="E32391" s="136">
        <v>149.066</v>
      </c>
      <c r="F32391" s="136">
        <v>6478.6409999999996</v>
      </c>
      <c r="G32391" s="136">
        <v>74871.847999999998</v>
      </c>
      <c r="H32391" s="136">
        <v>2389.0349999999999</v>
      </c>
      <c r="I32391" s="136">
        <v>-230.364</v>
      </c>
      <c r="J32391" s="136">
        <v>838.50900000000001</v>
      </c>
      <c r="K32391" s="136">
        <v>4.7140000000000004</v>
      </c>
      <c r="L32391" s="137">
        <v>0.49691999999999997</v>
      </c>
      <c r="M32391" s="136">
        <v>186.21299999999999</v>
      </c>
      <c r="N32391" s="136">
        <v>469.20400000000001</v>
      </c>
      <c r="O32391" s="136">
        <v>580.92600000000004</v>
      </c>
      <c r="P32391" s="136">
        <v>36664.451999999997</v>
      </c>
      <c r="Q32391" s="136">
        <v>318380.44</v>
      </c>
      <c r="R32391" s="136">
        <v>556.47799999999995</v>
      </c>
      <c r="S32391" s="136">
        <v>2036.1120000000001</v>
      </c>
    </row>
    <row r="32392" spans="1:19" ht="11.25" thickBot="1" x14ac:dyDescent="0.2">
      <c r="A32392" s="112"/>
    </row>
    <row r="32393" spans="1:19" ht="11.25" thickBot="1" x14ac:dyDescent="0.2">
      <c r="A32393" s="138" t="s">
        <v>364</v>
      </c>
      <c r="B32393" s="112"/>
      <c r="C32393" s="141" t="s">
        <v>14501</v>
      </c>
      <c r="D32393" s="141" t="s">
        <v>14501</v>
      </c>
      <c r="E32393" s="136">
        <v>0</v>
      </c>
      <c r="F32393" s="136">
        <v>0</v>
      </c>
      <c r="G32393" s="136">
        <v>0</v>
      </c>
      <c r="H32393" s="136">
        <v>0</v>
      </c>
      <c r="I32393" s="136">
        <v>0</v>
      </c>
      <c r="J32393" s="136">
        <v>0</v>
      </c>
      <c r="K32393" s="136">
        <v>0</v>
      </c>
      <c r="L32393" s="140" t="s">
        <v>3713</v>
      </c>
      <c r="M32393" s="136">
        <v>0</v>
      </c>
      <c r="N32393" s="136">
        <v>0</v>
      </c>
      <c r="O32393" s="136">
        <v>0</v>
      </c>
      <c r="P32393" s="136">
        <v>0</v>
      </c>
      <c r="Q32393" s="136">
        <v>0</v>
      </c>
      <c r="R32393" s="136">
        <v>0</v>
      </c>
      <c r="S32393" s="136">
        <v>0</v>
      </c>
    </row>
    <row r="32394" spans="1:19" ht="11.25" thickBot="1" x14ac:dyDescent="0.2">
      <c r="A32394" s="112"/>
    </row>
    <row r="32395" spans="1:19" ht="11.25" thickBot="1" x14ac:dyDescent="0.2">
      <c r="A32395" s="139" t="s">
        <v>366</v>
      </c>
      <c r="B32395" s="112"/>
      <c r="C32395" s="141" t="s">
        <v>14501</v>
      </c>
      <c r="D32395" s="141" t="s">
        <v>14501</v>
      </c>
      <c r="E32395" s="136">
        <v>0</v>
      </c>
      <c r="F32395" s="136">
        <v>0</v>
      </c>
      <c r="G32395" s="136">
        <v>0</v>
      </c>
      <c r="H32395" s="136">
        <v>0</v>
      </c>
      <c r="I32395" s="136">
        <v>0</v>
      </c>
      <c r="J32395" s="136">
        <v>0</v>
      </c>
      <c r="K32395" s="136">
        <v>0</v>
      </c>
      <c r="L32395" s="140">
        <v>0</v>
      </c>
      <c r="M32395" s="136">
        <v>0</v>
      </c>
      <c r="N32395" s="136">
        <v>0</v>
      </c>
      <c r="O32395" s="136">
        <v>0</v>
      </c>
      <c r="P32395" s="136">
        <v>0</v>
      </c>
      <c r="Q32395" s="136">
        <v>0</v>
      </c>
      <c r="R32395" s="136">
        <v>0</v>
      </c>
      <c r="S32395" s="136">
        <v>0</v>
      </c>
    </row>
    <row r="32396" spans="1:19" ht="11.25" thickBot="1" x14ac:dyDescent="0.2">
      <c r="A32396" s="112"/>
    </row>
    <row r="32397" spans="1:19" ht="11.25" thickBot="1" x14ac:dyDescent="0.2">
      <c r="A32397" s="106" t="s">
        <v>357</v>
      </c>
      <c r="B32397" s="106" t="s">
        <v>358</v>
      </c>
      <c r="C32397" s="146" t="s">
        <v>16</v>
      </c>
      <c r="D32397" s="146" t="s">
        <v>14502</v>
      </c>
      <c r="E32397" s="146" t="s">
        <v>14503</v>
      </c>
      <c r="F32397" s="146" t="s">
        <v>20</v>
      </c>
      <c r="G32397" s="146" t="s">
        <v>21</v>
      </c>
      <c r="H32397" s="146" t="s">
        <v>22</v>
      </c>
      <c r="I32397" s="146" t="s">
        <v>23</v>
      </c>
      <c r="J32397" s="146" t="s">
        <v>24</v>
      </c>
      <c r="K32397" s="146" t="s">
        <v>26</v>
      </c>
      <c r="L32397" s="146" t="s">
        <v>14504</v>
      </c>
      <c r="M32397" s="146" t="s">
        <v>27</v>
      </c>
      <c r="N32397" s="146" t="s">
        <v>28</v>
      </c>
      <c r="O32397" s="146" t="s">
        <v>29</v>
      </c>
      <c r="P32397" s="146" t="s">
        <v>30</v>
      </c>
      <c r="Q32397" s="146" t="s">
        <v>14505</v>
      </c>
      <c r="R32397" s="146" t="s">
        <v>32</v>
      </c>
      <c r="S32397" s="146" t="s">
        <v>33</v>
      </c>
    </row>
    <row r="32398" spans="1:19" ht="11.25" thickBot="1" x14ac:dyDescent="0.2">
      <c r="A32398" s="107">
        <v>1</v>
      </c>
      <c r="B32398" s="132">
        <v>0.78848379629629628</v>
      </c>
      <c r="C32398" s="108">
        <v>13366.505999999999</v>
      </c>
      <c r="D32398" s="108">
        <v>4414.7299999999996</v>
      </c>
      <c r="E32398" s="108">
        <v>83.147000000000006</v>
      </c>
      <c r="F32398" s="133">
        <v>0.50129000000000001</v>
      </c>
      <c r="G32398" s="108">
        <v>579.16399999999999</v>
      </c>
      <c r="H32398" s="141" t="s">
        <v>14634</v>
      </c>
      <c r="I32398" s="108">
        <v>7443.4750000000004</v>
      </c>
      <c r="J32398" s="108">
        <v>37897.165999999997</v>
      </c>
      <c r="K32398" s="133">
        <v>0.47</v>
      </c>
      <c r="L32398" s="108">
        <v>499.00599999999997</v>
      </c>
      <c r="M32398" s="108">
        <v>73.03</v>
      </c>
      <c r="N32398" s="108">
        <v>164.63</v>
      </c>
      <c r="O32398" s="141" t="s">
        <v>14500</v>
      </c>
      <c r="P32398" s="108">
        <v>78.299000000000007</v>
      </c>
      <c r="Q32398" s="108">
        <v>-261.39699999999999</v>
      </c>
      <c r="R32398" s="141" t="s">
        <v>14686</v>
      </c>
      <c r="S32398" s="108">
        <v>137.52199999999999</v>
      </c>
    </row>
    <row r="32399" spans="1:19" ht="11.25" thickBot="1" x14ac:dyDescent="0.2">
      <c r="A32399" s="112"/>
    </row>
    <row r="32400" spans="1:19" ht="11.25" thickBot="1" x14ac:dyDescent="0.2">
      <c r="A32400" s="135" t="s">
        <v>362</v>
      </c>
      <c r="B32400" s="112"/>
      <c r="C32400" s="136">
        <v>13366.505999999999</v>
      </c>
      <c r="D32400" s="136">
        <v>4414.7299999999996</v>
      </c>
      <c r="E32400" s="136">
        <v>83.147000000000006</v>
      </c>
      <c r="F32400" s="137">
        <v>0.50129000000000001</v>
      </c>
      <c r="G32400" s="136">
        <v>579.16399999999999</v>
      </c>
      <c r="H32400" s="141" t="s">
        <v>14636</v>
      </c>
      <c r="I32400" s="136">
        <v>7443.4750000000004</v>
      </c>
      <c r="J32400" s="136">
        <v>37897.165999999997</v>
      </c>
      <c r="K32400" s="137">
        <v>0.47</v>
      </c>
      <c r="L32400" s="136">
        <v>499.00599999999997</v>
      </c>
      <c r="M32400" s="136">
        <v>73.03</v>
      </c>
      <c r="N32400" s="136">
        <v>164.63</v>
      </c>
      <c r="O32400" s="141" t="s">
        <v>14501</v>
      </c>
      <c r="P32400" s="136">
        <v>78.299000000000007</v>
      </c>
      <c r="Q32400" s="136">
        <v>-261.39699999999999</v>
      </c>
      <c r="R32400" s="141" t="s">
        <v>14688</v>
      </c>
      <c r="S32400" s="136">
        <v>137.52199999999999</v>
      </c>
    </row>
    <row r="32401" spans="1:19" ht="11.25" thickBot="1" x14ac:dyDescent="0.2">
      <c r="A32401" s="112"/>
    </row>
    <row r="32402" spans="1:19" ht="11.25" thickBot="1" x14ac:dyDescent="0.2">
      <c r="A32402" s="138" t="s">
        <v>364</v>
      </c>
      <c r="B32402" s="112"/>
      <c r="C32402" s="136">
        <v>0</v>
      </c>
      <c r="D32402" s="136">
        <v>0</v>
      </c>
      <c r="E32402" s="136">
        <v>0</v>
      </c>
      <c r="F32402" s="140" t="s">
        <v>3713</v>
      </c>
      <c r="G32402" s="136">
        <v>0</v>
      </c>
      <c r="H32402" s="141" t="s">
        <v>14501</v>
      </c>
      <c r="I32402" s="136">
        <v>0</v>
      </c>
      <c r="J32402" s="136">
        <v>0</v>
      </c>
      <c r="K32402" s="140" t="s">
        <v>3713</v>
      </c>
      <c r="L32402" s="136">
        <v>0</v>
      </c>
      <c r="M32402" s="136">
        <v>0</v>
      </c>
      <c r="N32402" s="136">
        <v>0</v>
      </c>
      <c r="O32402" s="141" t="s">
        <v>14501</v>
      </c>
      <c r="P32402" s="136">
        <v>0</v>
      </c>
      <c r="Q32402" s="136">
        <v>0</v>
      </c>
      <c r="R32402" s="141" t="s">
        <v>14501</v>
      </c>
      <c r="S32402" s="136">
        <v>0</v>
      </c>
    </row>
    <row r="32403" spans="1:19" ht="11.25" thickBot="1" x14ac:dyDescent="0.2">
      <c r="A32403" s="112"/>
    </row>
    <row r="32404" spans="1:19" ht="11.25" thickBot="1" x14ac:dyDescent="0.2">
      <c r="A32404" s="139" t="s">
        <v>366</v>
      </c>
      <c r="B32404" s="112"/>
      <c r="C32404" s="136">
        <v>0</v>
      </c>
      <c r="D32404" s="136">
        <v>0</v>
      </c>
      <c r="E32404" s="136">
        <v>0</v>
      </c>
      <c r="F32404" s="140">
        <v>0</v>
      </c>
      <c r="G32404" s="136">
        <v>0</v>
      </c>
      <c r="H32404" s="141" t="s">
        <v>14501</v>
      </c>
      <c r="I32404" s="136">
        <v>0</v>
      </c>
      <c r="J32404" s="136">
        <v>0</v>
      </c>
      <c r="K32404" s="140">
        <v>0</v>
      </c>
      <c r="L32404" s="136">
        <v>0</v>
      </c>
      <c r="M32404" s="136">
        <v>0</v>
      </c>
      <c r="N32404" s="136">
        <v>0</v>
      </c>
      <c r="O32404" s="141" t="s">
        <v>14501</v>
      </c>
      <c r="P32404" s="136">
        <v>0</v>
      </c>
      <c r="Q32404" s="136">
        <v>0</v>
      </c>
      <c r="R32404" s="141" t="s">
        <v>14501</v>
      </c>
      <c r="S32404" s="136">
        <v>0</v>
      </c>
    </row>
    <row r="32405" spans="1:19" ht="11.25" thickBot="1" x14ac:dyDescent="0.2">
      <c r="A32405" s="112"/>
    </row>
    <row r="32406" spans="1:19" ht="11.25" thickBot="1" x14ac:dyDescent="0.2">
      <c r="A32406" s="106" t="s">
        <v>357</v>
      </c>
      <c r="B32406" s="106" t="s">
        <v>358</v>
      </c>
      <c r="C32406" s="146" t="s">
        <v>35</v>
      </c>
      <c r="D32406" s="146" t="s">
        <v>36</v>
      </c>
      <c r="E32406" s="146" t="s">
        <v>14506</v>
      </c>
      <c r="F32406" s="146" t="s">
        <v>38</v>
      </c>
      <c r="G32406" s="146" t="s">
        <v>39</v>
      </c>
      <c r="H32406" s="146" t="s">
        <v>41</v>
      </c>
      <c r="I32406" s="146" t="s">
        <v>42</v>
      </c>
      <c r="J32406" s="146" t="s">
        <v>43</v>
      </c>
      <c r="K32406" s="146" t="s">
        <v>44</v>
      </c>
      <c r="L32406" s="146" t="s">
        <v>45</v>
      </c>
      <c r="M32406" s="146" t="s">
        <v>46</v>
      </c>
      <c r="N32406" s="146" t="s">
        <v>47</v>
      </c>
      <c r="O32406" s="146" t="s">
        <v>48</v>
      </c>
      <c r="P32406" s="146" t="s">
        <v>49</v>
      </c>
      <c r="Q32406" s="146" t="s">
        <v>50</v>
      </c>
      <c r="R32406" s="146" t="s">
        <v>51</v>
      </c>
      <c r="S32406" s="146" t="s">
        <v>52</v>
      </c>
    </row>
    <row r="32407" spans="1:19" ht="11.25" thickBot="1" x14ac:dyDescent="0.2">
      <c r="A32407" s="107">
        <v>1</v>
      </c>
      <c r="B32407" s="132">
        <v>0.78848379629629628</v>
      </c>
      <c r="C32407" s="133">
        <v>0.39391999999999999</v>
      </c>
      <c r="D32407" s="108">
        <v>1698.617</v>
      </c>
      <c r="E32407" s="141" t="s">
        <v>14500</v>
      </c>
      <c r="F32407" s="141" t="s">
        <v>14500</v>
      </c>
      <c r="G32407" s="108">
        <v>480.38900000000001</v>
      </c>
      <c r="H32407" s="108">
        <v>18264.537</v>
      </c>
      <c r="I32407" s="108">
        <v>3144.9229999999998</v>
      </c>
      <c r="J32407" s="108">
        <v>5223.6180000000004</v>
      </c>
      <c r="K32407" s="108">
        <v>636.505</v>
      </c>
      <c r="L32407" s="108">
        <v>447.125</v>
      </c>
      <c r="M32407" s="108">
        <v>87.908000000000001</v>
      </c>
      <c r="N32407" s="108">
        <v>497.952</v>
      </c>
      <c r="O32407" s="108">
        <v>317.62700000000001</v>
      </c>
      <c r="P32407" s="108">
        <v>297.13600000000002</v>
      </c>
      <c r="Q32407" s="108">
        <v>447.75900000000001</v>
      </c>
      <c r="R32407" s="108">
        <v>179.51400000000001</v>
      </c>
      <c r="S32407" s="141" t="s">
        <v>14500</v>
      </c>
    </row>
    <row r="32408" spans="1:19" ht="11.25" thickBot="1" x14ac:dyDescent="0.2">
      <c r="A32408" s="112"/>
    </row>
    <row r="32409" spans="1:19" ht="11.25" thickBot="1" x14ac:dyDescent="0.2">
      <c r="A32409" s="135" t="s">
        <v>362</v>
      </c>
      <c r="B32409" s="112"/>
      <c r="C32409" s="137">
        <v>0.39391999999999999</v>
      </c>
      <c r="D32409" s="136">
        <v>1698.617</v>
      </c>
      <c r="E32409" s="141" t="s">
        <v>14501</v>
      </c>
      <c r="F32409" s="141" t="s">
        <v>14501</v>
      </c>
      <c r="G32409" s="136">
        <v>480.38900000000001</v>
      </c>
      <c r="H32409" s="136">
        <v>18264.537</v>
      </c>
      <c r="I32409" s="136">
        <v>3144.9229999999998</v>
      </c>
      <c r="J32409" s="136">
        <v>5223.6180000000004</v>
      </c>
      <c r="K32409" s="136">
        <v>636.505</v>
      </c>
      <c r="L32409" s="136">
        <v>447.125</v>
      </c>
      <c r="M32409" s="136">
        <v>87.908000000000001</v>
      </c>
      <c r="N32409" s="136">
        <v>497.952</v>
      </c>
      <c r="O32409" s="136">
        <v>317.62700000000001</v>
      </c>
      <c r="P32409" s="136">
        <v>297.13600000000002</v>
      </c>
      <c r="Q32409" s="136">
        <v>447.75900000000001</v>
      </c>
      <c r="R32409" s="136">
        <v>179.51400000000001</v>
      </c>
      <c r="S32409" s="141" t="s">
        <v>14501</v>
      </c>
    </row>
    <row r="32410" spans="1:19" ht="11.25" thickBot="1" x14ac:dyDescent="0.2">
      <c r="A32410" s="112"/>
    </row>
    <row r="32411" spans="1:19" ht="11.25" thickBot="1" x14ac:dyDescent="0.2">
      <c r="A32411" s="138" t="s">
        <v>364</v>
      </c>
      <c r="B32411" s="112"/>
      <c r="C32411" s="140" t="s">
        <v>3713</v>
      </c>
      <c r="D32411" s="136">
        <v>0</v>
      </c>
      <c r="E32411" s="141" t="s">
        <v>14501</v>
      </c>
      <c r="F32411" s="141" t="s">
        <v>14501</v>
      </c>
      <c r="G32411" s="136">
        <v>0</v>
      </c>
      <c r="H32411" s="136">
        <v>0</v>
      </c>
      <c r="I32411" s="136">
        <v>0</v>
      </c>
      <c r="J32411" s="136">
        <v>0</v>
      </c>
      <c r="K32411" s="136">
        <v>0</v>
      </c>
      <c r="L32411" s="136">
        <v>0</v>
      </c>
      <c r="M32411" s="136">
        <v>0</v>
      </c>
      <c r="N32411" s="136">
        <v>0</v>
      </c>
      <c r="O32411" s="136">
        <v>0</v>
      </c>
      <c r="P32411" s="136">
        <v>0</v>
      </c>
      <c r="Q32411" s="136">
        <v>0</v>
      </c>
      <c r="R32411" s="136">
        <v>0</v>
      </c>
      <c r="S32411" s="141" t="s">
        <v>14501</v>
      </c>
    </row>
    <row r="32412" spans="1:19" ht="11.25" thickBot="1" x14ac:dyDescent="0.2">
      <c r="A32412" s="112"/>
    </row>
    <row r="32413" spans="1:19" ht="11.25" thickBot="1" x14ac:dyDescent="0.2">
      <c r="A32413" s="139" t="s">
        <v>366</v>
      </c>
      <c r="B32413" s="112"/>
      <c r="C32413" s="140">
        <v>0</v>
      </c>
      <c r="D32413" s="136">
        <v>0</v>
      </c>
      <c r="E32413" s="141" t="s">
        <v>14501</v>
      </c>
      <c r="F32413" s="141" t="s">
        <v>14501</v>
      </c>
      <c r="G32413" s="136">
        <v>0</v>
      </c>
      <c r="H32413" s="136">
        <v>0</v>
      </c>
      <c r="I32413" s="136">
        <v>0</v>
      </c>
      <c r="J32413" s="136">
        <v>0</v>
      </c>
      <c r="K32413" s="136">
        <v>0</v>
      </c>
      <c r="L32413" s="136">
        <v>0</v>
      </c>
      <c r="M32413" s="136">
        <v>0</v>
      </c>
      <c r="N32413" s="136">
        <v>0</v>
      </c>
      <c r="O32413" s="136">
        <v>0</v>
      </c>
      <c r="P32413" s="136">
        <v>0</v>
      </c>
      <c r="Q32413" s="136">
        <v>0</v>
      </c>
      <c r="R32413" s="136">
        <v>0</v>
      </c>
      <c r="S32413" s="141" t="s">
        <v>14501</v>
      </c>
    </row>
    <row r="32414" spans="1:19" ht="11.25" thickBot="1" x14ac:dyDescent="0.2">
      <c r="A32414" s="112"/>
    </row>
    <row r="32415" spans="1:19" ht="11.25" thickBot="1" x14ac:dyDescent="0.2">
      <c r="A32415" s="106" t="s">
        <v>357</v>
      </c>
      <c r="B32415" s="106" t="s">
        <v>358</v>
      </c>
      <c r="C32415" s="146" t="s">
        <v>53</v>
      </c>
      <c r="D32415" s="146" t="s">
        <v>54</v>
      </c>
      <c r="E32415" s="146" t="s">
        <v>55</v>
      </c>
      <c r="F32415" s="146" t="s">
        <v>56</v>
      </c>
      <c r="G32415" s="146" t="s">
        <v>14507</v>
      </c>
      <c r="H32415" s="146" t="s">
        <v>57</v>
      </c>
      <c r="I32415" s="146" t="s">
        <v>59</v>
      </c>
      <c r="J32415" s="146" t="s">
        <v>14508</v>
      </c>
      <c r="K32415" s="146" t="s">
        <v>60</v>
      </c>
      <c r="L32415" s="146" t="s">
        <v>61</v>
      </c>
      <c r="M32415" s="146" t="s">
        <v>62</v>
      </c>
      <c r="N32415" s="146" t="s">
        <v>14509</v>
      </c>
      <c r="O32415" s="146" t="s">
        <v>63</v>
      </c>
      <c r="P32415" s="146" t="s">
        <v>64</v>
      </c>
      <c r="Q32415" s="146" t="s">
        <v>66</v>
      </c>
      <c r="R32415" s="146" t="s">
        <v>14510</v>
      </c>
      <c r="S32415" s="146" t="s">
        <v>67</v>
      </c>
    </row>
    <row r="32416" spans="1:19" ht="11.25" thickBot="1" x14ac:dyDescent="0.2">
      <c r="A32416" s="107">
        <v>1</v>
      </c>
      <c r="B32416" s="132">
        <v>0.78848379629629628</v>
      </c>
      <c r="C32416" s="108">
        <v>180.33600000000001</v>
      </c>
      <c r="D32416" s="108">
        <v>90.475999999999999</v>
      </c>
      <c r="E32416" s="108">
        <v>201.74199999999999</v>
      </c>
      <c r="F32416" s="141" t="s">
        <v>14500</v>
      </c>
      <c r="G32416" s="108">
        <v>182.80099999999999</v>
      </c>
      <c r="H32416" s="108">
        <v>559.18899999999996</v>
      </c>
      <c r="I32416" s="108">
        <v>3987.6170000000002</v>
      </c>
      <c r="J32416" s="141" t="s">
        <v>14639</v>
      </c>
      <c r="K32416" s="141" t="s">
        <v>14500</v>
      </c>
      <c r="L32416" s="141" t="s">
        <v>14500</v>
      </c>
      <c r="M32416" s="108">
        <v>439.37599999999998</v>
      </c>
      <c r="N32416" s="141" t="s">
        <v>14640</v>
      </c>
      <c r="O32416" s="108">
        <v>219.02099999999999</v>
      </c>
      <c r="P32416" s="108">
        <v>112931.77</v>
      </c>
      <c r="Q32416" s="133">
        <v>0.35357</v>
      </c>
      <c r="R32416" s="141" t="s">
        <v>14500</v>
      </c>
      <c r="S32416" s="108">
        <v>2415.9360000000001</v>
      </c>
    </row>
    <row r="32417" spans="1:19" ht="11.25" thickBot="1" x14ac:dyDescent="0.2">
      <c r="A32417" s="112"/>
    </row>
    <row r="32418" spans="1:19" ht="11.25" thickBot="1" x14ac:dyDescent="0.2">
      <c r="A32418" s="135" t="s">
        <v>362</v>
      </c>
      <c r="B32418" s="112"/>
      <c r="C32418" s="136">
        <v>180.33600000000001</v>
      </c>
      <c r="D32418" s="136">
        <v>90.475999999999999</v>
      </c>
      <c r="E32418" s="136">
        <v>201.74199999999999</v>
      </c>
      <c r="F32418" s="141" t="s">
        <v>14501</v>
      </c>
      <c r="G32418" s="136">
        <v>182.80099999999999</v>
      </c>
      <c r="H32418" s="136">
        <v>559.18899999999996</v>
      </c>
      <c r="I32418" s="136">
        <v>3987.6170000000002</v>
      </c>
      <c r="J32418" s="141" t="s">
        <v>14641</v>
      </c>
      <c r="K32418" s="141" t="s">
        <v>14501</v>
      </c>
      <c r="L32418" s="141" t="s">
        <v>14501</v>
      </c>
      <c r="M32418" s="136">
        <v>439.37599999999998</v>
      </c>
      <c r="N32418" s="141" t="s">
        <v>14642</v>
      </c>
      <c r="O32418" s="136">
        <v>219.02099999999999</v>
      </c>
      <c r="P32418" s="136">
        <v>112931.77</v>
      </c>
      <c r="Q32418" s="137">
        <v>0.35357</v>
      </c>
      <c r="R32418" s="141" t="s">
        <v>14501</v>
      </c>
      <c r="S32418" s="136">
        <v>2415.9360000000001</v>
      </c>
    </row>
    <row r="32419" spans="1:19" ht="11.25" thickBot="1" x14ac:dyDescent="0.2">
      <c r="A32419" s="112"/>
    </row>
    <row r="32420" spans="1:19" ht="11.25" thickBot="1" x14ac:dyDescent="0.2">
      <c r="A32420" s="138" t="s">
        <v>364</v>
      </c>
      <c r="B32420" s="112"/>
      <c r="C32420" s="136">
        <v>0</v>
      </c>
      <c r="D32420" s="136">
        <v>0</v>
      </c>
      <c r="E32420" s="136">
        <v>0</v>
      </c>
      <c r="F32420" s="141" t="s">
        <v>14501</v>
      </c>
      <c r="G32420" s="136">
        <v>0</v>
      </c>
      <c r="H32420" s="136">
        <v>0</v>
      </c>
      <c r="I32420" s="136">
        <v>0</v>
      </c>
      <c r="J32420" s="141" t="s">
        <v>14501</v>
      </c>
      <c r="K32420" s="141" t="s">
        <v>14501</v>
      </c>
      <c r="L32420" s="141" t="s">
        <v>14501</v>
      </c>
      <c r="M32420" s="136">
        <v>0</v>
      </c>
      <c r="N32420" s="141" t="s">
        <v>14501</v>
      </c>
      <c r="O32420" s="136">
        <v>0</v>
      </c>
      <c r="P32420" s="136">
        <v>0</v>
      </c>
      <c r="Q32420" s="140" t="s">
        <v>3713</v>
      </c>
      <c r="R32420" s="141" t="s">
        <v>14501</v>
      </c>
      <c r="S32420" s="136">
        <v>0</v>
      </c>
    </row>
    <row r="32421" spans="1:19" ht="11.25" thickBot="1" x14ac:dyDescent="0.2">
      <c r="A32421" s="112"/>
    </row>
    <row r="32422" spans="1:19" ht="11.25" thickBot="1" x14ac:dyDescent="0.2">
      <c r="A32422" s="139" t="s">
        <v>366</v>
      </c>
      <c r="B32422" s="112"/>
      <c r="C32422" s="136">
        <v>0</v>
      </c>
      <c r="D32422" s="136">
        <v>0</v>
      </c>
      <c r="E32422" s="136">
        <v>0</v>
      </c>
      <c r="F32422" s="141" t="s">
        <v>14501</v>
      </c>
      <c r="G32422" s="136">
        <v>0</v>
      </c>
      <c r="H32422" s="136">
        <v>0</v>
      </c>
      <c r="I32422" s="136">
        <v>0</v>
      </c>
      <c r="J32422" s="141" t="s">
        <v>14501</v>
      </c>
      <c r="K32422" s="141" t="s">
        <v>14501</v>
      </c>
      <c r="L32422" s="141" t="s">
        <v>14501</v>
      </c>
      <c r="M32422" s="136">
        <v>0</v>
      </c>
      <c r="N32422" s="141" t="s">
        <v>14501</v>
      </c>
      <c r="O32422" s="136">
        <v>0</v>
      </c>
      <c r="P32422" s="136">
        <v>0</v>
      </c>
      <c r="Q32422" s="140">
        <v>0</v>
      </c>
      <c r="R32422" s="141" t="s">
        <v>14501</v>
      </c>
      <c r="S32422" s="136">
        <v>0</v>
      </c>
    </row>
    <row r="32423" spans="1:19" ht="11.25" thickBot="1" x14ac:dyDescent="0.2">
      <c r="A32423" s="112"/>
    </row>
    <row r="32424" spans="1:19" ht="11.25" thickBot="1" x14ac:dyDescent="0.2">
      <c r="A32424" s="106" t="s">
        <v>357</v>
      </c>
      <c r="B32424" s="106" t="s">
        <v>358</v>
      </c>
      <c r="C32424" s="146" t="s">
        <v>68</v>
      </c>
      <c r="D32424" s="146" t="s">
        <v>14511</v>
      </c>
    </row>
    <row r="32425" spans="1:19" ht="11.25" thickBot="1" x14ac:dyDescent="0.2">
      <c r="A32425" s="107">
        <v>1</v>
      </c>
      <c r="B32425" s="132">
        <v>0.78848379629629628</v>
      </c>
      <c r="C32425" s="108">
        <v>314.25599999999997</v>
      </c>
      <c r="D32425" s="141" t="s">
        <v>14500</v>
      </c>
    </row>
    <row r="32426" spans="1:19" ht="11.25" thickBot="1" x14ac:dyDescent="0.2">
      <c r="A32426" s="112"/>
    </row>
    <row r="32427" spans="1:19" ht="11.25" thickBot="1" x14ac:dyDescent="0.2">
      <c r="A32427" s="135" t="s">
        <v>362</v>
      </c>
      <c r="B32427" s="112"/>
      <c r="C32427" s="136">
        <v>314.25599999999997</v>
      </c>
      <c r="D32427" s="141" t="s">
        <v>14501</v>
      </c>
    </row>
    <row r="32428" spans="1:19" ht="11.25" thickBot="1" x14ac:dyDescent="0.2">
      <c r="A32428" s="112"/>
    </row>
    <row r="32429" spans="1:19" ht="11.25" thickBot="1" x14ac:dyDescent="0.2">
      <c r="A32429" s="138" t="s">
        <v>364</v>
      </c>
      <c r="B32429" s="112"/>
      <c r="C32429" s="136">
        <v>0</v>
      </c>
      <c r="D32429" s="141" t="s">
        <v>14501</v>
      </c>
    </row>
    <row r="32430" spans="1:19" ht="11.25" thickBot="1" x14ac:dyDescent="0.2">
      <c r="A32430" s="112"/>
    </row>
    <row r="32431" spans="1:19" ht="11.25" thickBot="1" x14ac:dyDescent="0.2">
      <c r="A32431" s="139" t="s">
        <v>366</v>
      </c>
      <c r="B32431" s="112"/>
      <c r="C32431" s="136">
        <v>0</v>
      </c>
      <c r="D32431" s="141" t="s">
        <v>14501</v>
      </c>
    </row>
    <row r="32432" spans="1:19" ht="10.5" x14ac:dyDescent="0.15">
      <c r="A32432" s="112"/>
    </row>
    <row r="32433" spans="1:19" x14ac:dyDescent="0.15">
      <c r="A32433" s="129"/>
      <c r="B32433" s="86" t="s">
        <v>4916</v>
      </c>
    </row>
    <row r="32434" spans="1:19" ht="9.75" thickBot="1" x14ac:dyDescent="0.2">
      <c r="A32434" s="81" t="s">
        <v>5871</v>
      </c>
    </row>
    <row r="32435" spans="1:19" ht="11.25" thickBot="1" x14ac:dyDescent="0.2">
      <c r="A32435" s="106" t="s">
        <v>357</v>
      </c>
      <c r="B32435" s="106" t="s">
        <v>358</v>
      </c>
      <c r="C32435" s="146" t="s">
        <v>14494</v>
      </c>
      <c r="D32435" s="146" t="s">
        <v>14495</v>
      </c>
      <c r="E32435" s="146" t="s">
        <v>14496</v>
      </c>
      <c r="F32435" s="146" t="s">
        <v>0</v>
      </c>
      <c r="G32435" s="146" t="s">
        <v>1</v>
      </c>
      <c r="H32435" s="146" t="s">
        <v>2</v>
      </c>
      <c r="I32435" s="146" t="s">
        <v>14497</v>
      </c>
      <c r="J32435" s="146" t="s">
        <v>3</v>
      </c>
      <c r="K32435" s="146" t="s">
        <v>14498</v>
      </c>
      <c r="L32435" s="146" t="s">
        <v>7</v>
      </c>
      <c r="M32435" s="146" t="s">
        <v>14499</v>
      </c>
      <c r="N32435" s="146" t="s">
        <v>10</v>
      </c>
      <c r="O32435" s="146" t="s">
        <v>11</v>
      </c>
      <c r="P32435" s="146" t="s">
        <v>12</v>
      </c>
      <c r="Q32435" s="146" t="s">
        <v>13</v>
      </c>
      <c r="R32435" s="146" t="s">
        <v>14</v>
      </c>
      <c r="S32435" s="146" t="s">
        <v>15</v>
      </c>
    </row>
    <row r="32436" spans="1:19" ht="11.25" thickBot="1" x14ac:dyDescent="0.2">
      <c r="A32436" s="107">
        <v>1</v>
      </c>
      <c r="B32436" s="132">
        <v>0.79363425925925923</v>
      </c>
      <c r="C32436" s="141" t="s">
        <v>14500</v>
      </c>
      <c r="D32436" s="141" t="s">
        <v>14500</v>
      </c>
      <c r="E32436" s="108">
        <v>232.934</v>
      </c>
      <c r="F32436" s="108">
        <v>7831.3389999999999</v>
      </c>
      <c r="G32436" s="108">
        <v>112958.83</v>
      </c>
      <c r="H32436" s="108">
        <v>1562.47</v>
      </c>
      <c r="I32436" s="108">
        <v>13.135999999999999</v>
      </c>
      <c r="J32436" s="108">
        <v>766.101</v>
      </c>
      <c r="K32436" s="108">
        <v>-103.94</v>
      </c>
      <c r="L32436" s="133">
        <v>0.53664000000000001</v>
      </c>
      <c r="M32436" s="141" t="s">
        <v>14500</v>
      </c>
      <c r="N32436" s="108">
        <v>-261.85500000000002</v>
      </c>
      <c r="O32436" s="108">
        <v>84.105999999999995</v>
      </c>
      <c r="P32436" s="108">
        <v>28688.725999999999</v>
      </c>
      <c r="Q32436" s="108">
        <v>234896.7</v>
      </c>
      <c r="R32436" s="108">
        <v>286.57400000000001</v>
      </c>
      <c r="S32436" s="108">
        <v>1894.9849999999999</v>
      </c>
    </row>
    <row r="32437" spans="1:19" ht="11.25" thickBot="1" x14ac:dyDescent="0.2">
      <c r="A32437" s="112"/>
    </row>
    <row r="32438" spans="1:19" ht="11.25" thickBot="1" x14ac:dyDescent="0.2">
      <c r="A32438" s="135" t="s">
        <v>362</v>
      </c>
      <c r="B32438" s="112"/>
      <c r="C32438" s="141" t="s">
        <v>14501</v>
      </c>
      <c r="D32438" s="141" t="s">
        <v>14501</v>
      </c>
      <c r="E32438" s="136">
        <v>232.934</v>
      </c>
      <c r="F32438" s="136">
        <v>7831.3389999999999</v>
      </c>
      <c r="G32438" s="136">
        <v>112958.83</v>
      </c>
      <c r="H32438" s="136">
        <v>1562.47</v>
      </c>
      <c r="I32438" s="136">
        <v>13.135999999999999</v>
      </c>
      <c r="J32438" s="136">
        <v>766.101</v>
      </c>
      <c r="K32438" s="136">
        <v>-103.94</v>
      </c>
      <c r="L32438" s="137">
        <v>0.53664000000000001</v>
      </c>
      <c r="M32438" s="141" t="s">
        <v>14501</v>
      </c>
      <c r="N32438" s="136">
        <v>-261.85500000000002</v>
      </c>
      <c r="O32438" s="136">
        <v>84.105999999999995</v>
      </c>
      <c r="P32438" s="136">
        <v>28688.725999999999</v>
      </c>
      <c r="Q32438" s="136">
        <v>234896.7</v>
      </c>
      <c r="R32438" s="136">
        <v>286.57400000000001</v>
      </c>
      <c r="S32438" s="136">
        <v>1894.9849999999999</v>
      </c>
    </row>
    <row r="32439" spans="1:19" ht="11.25" thickBot="1" x14ac:dyDescent="0.2">
      <c r="A32439" s="112"/>
    </row>
    <row r="32440" spans="1:19" ht="11.25" thickBot="1" x14ac:dyDescent="0.2">
      <c r="A32440" s="138" t="s">
        <v>364</v>
      </c>
      <c r="B32440" s="112"/>
      <c r="C32440" s="141" t="s">
        <v>14501</v>
      </c>
      <c r="D32440" s="141" t="s">
        <v>14501</v>
      </c>
      <c r="E32440" s="136">
        <v>0</v>
      </c>
      <c r="F32440" s="136">
        <v>0</v>
      </c>
      <c r="G32440" s="136">
        <v>0</v>
      </c>
      <c r="H32440" s="136">
        <v>0</v>
      </c>
      <c r="I32440" s="136">
        <v>0</v>
      </c>
      <c r="J32440" s="136">
        <v>0</v>
      </c>
      <c r="K32440" s="136">
        <v>0</v>
      </c>
      <c r="L32440" s="140" t="s">
        <v>3713</v>
      </c>
      <c r="M32440" s="141" t="s">
        <v>14501</v>
      </c>
      <c r="N32440" s="136">
        <v>0</v>
      </c>
      <c r="O32440" s="136">
        <v>0</v>
      </c>
      <c r="P32440" s="136">
        <v>0</v>
      </c>
      <c r="Q32440" s="136">
        <v>0</v>
      </c>
      <c r="R32440" s="136">
        <v>0</v>
      </c>
      <c r="S32440" s="136">
        <v>0</v>
      </c>
    </row>
    <row r="32441" spans="1:19" ht="11.25" thickBot="1" x14ac:dyDescent="0.2">
      <c r="A32441" s="112"/>
    </row>
    <row r="32442" spans="1:19" ht="11.25" thickBot="1" x14ac:dyDescent="0.2">
      <c r="A32442" s="139" t="s">
        <v>366</v>
      </c>
      <c r="B32442" s="112"/>
      <c r="C32442" s="141" t="s">
        <v>14501</v>
      </c>
      <c r="D32442" s="141" t="s">
        <v>14501</v>
      </c>
      <c r="E32442" s="136">
        <v>0</v>
      </c>
      <c r="F32442" s="136">
        <v>0</v>
      </c>
      <c r="G32442" s="136">
        <v>0</v>
      </c>
      <c r="H32442" s="136">
        <v>0</v>
      </c>
      <c r="I32442" s="136">
        <v>0</v>
      </c>
      <c r="J32442" s="136">
        <v>0</v>
      </c>
      <c r="K32442" s="136">
        <v>0</v>
      </c>
      <c r="L32442" s="140">
        <v>0</v>
      </c>
      <c r="M32442" s="141" t="s">
        <v>14501</v>
      </c>
      <c r="N32442" s="136">
        <v>0</v>
      </c>
      <c r="O32442" s="136">
        <v>0</v>
      </c>
      <c r="P32442" s="136">
        <v>0</v>
      </c>
      <c r="Q32442" s="136">
        <v>0</v>
      </c>
      <c r="R32442" s="136">
        <v>0</v>
      </c>
      <c r="S32442" s="136">
        <v>0</v>
      </c>
    </row>
    <row r="32443" spans="1:19" ht="11.25" thickBot="1" x14ac:dyDescent="0.2">
      <c r="A32443" s="112"/>
    </row>
    <row r="32444" spans="1:19" ht="11.25" thickBot="1" x14ac:dyDescent="0.2">
      <c r="A32444" s="106" t="s">
        <v>357</v>
      </c>
      <c r="B32444" s="106" t="s">
        <v>358</v>
      </c>
      <c r="C32444" s="146" t="s">
        <v>16</v>
      </c>
      <c r="D32444" s="146" t="s">
        <v>14502</v>
      </c>
      <c r="E32444" s="146" t="s">
        <v>14503</v>
      </c>
      <c r="F32444" s="146" t="s">
        <v>20</v>
      </c>
      <c r="G32444" s="146" t="s">
        <v>21</v>
      </c>
      <c r="H32444" s="146" t="s">
        <v>22</v>
      </c>
      <c r="I32444" s="146" t="s">
        <v>23</v>
      </c>
      <c r="J32444" s="146" t="s">
        <v>24</v>
      </c>
      <c r="K32444" s="146" t="s">
        <v>26</v>
      </c>
      <c r="L32444" s="146" t="s">
        <v>14504</v>
      </c>
      <c r="M32444" s="146" t="s">
        <v>27</v>
      </c>
      <c r="N32444" s="146" t="s">
        <v>28</v>
      </c>
      <c r="O32444" s="146" t="s">
        <v>29</v>
      </c>
      <c r="P32444" s="146" t="s">
        <v>30</v>
      </c>
      <c r="Q32444" s="146" t="s">
        <v>14505</v>
      </c>
      <c r="R32444" s="146" t="s">
        <v>32</v>
      </c>
      <c r="S32444" s="146" t="s">
        <v>33</v>
      </c>
    </row>
    <row r="32445" spans="1:19" ht="11.25" thickBot="1" x14ac:dyDescent="0.2">
      <c r="A32445" s="107">
        <v>1</v>
      </c>
      <c r="B32445" s="132">
        <v>0.79363425925925923</v>
      </c>
      <c r="C32445" s="108">
        <v>9807.6350000000002</v>
      </c>
      <c r="D32445" s="108">
        <v>7445.84</v>
      </c>
      <c r="E32445" s="108">
        <v>170.785</v>
      </c>
      <c r="F32445" s="133">
        <v>0.43054999999999999</v>
      </c>
      <c r="G32445" s="108">
        <v>626.75400000000002</v>
      </c>
      <c r="H32445" s="108">
        <v>215.947</v>
      </c>
      <c r="I32445" s="108">
        <v>4880.0069999999996</v>
      </c>
      <c r="J32445" s="108">
        <v>108699.13</v>
      </c>
      <c r="K32445" s="133">
        <v>0.50036999999999998</v>
      </c>
      <c r="L32445" s="108">
        <v>326.26799999999997</v>
      </c>
      <c r="M32445" s="108">
        <v>68.701999999999998</v>
      </c>
      <c r="N32445" s="108">
        <v>309.97399999999999</v>
      </c>
      <c r="O32445" s="141" t="s">
        <v>14500</v>
      </c>
      <c r="P32445" s="141" t="s">
        <v>14500</v>
      </c>
      <c r="Q32445" s="108">
        <v>-214.81100000000001</v>
      </c>
      <c r="R32445" s="108">
        <v>176.595</v>
      </c>
      <c r="S32445" s="141" t="s">
        <v>14500</v>
      </c>
    </row>
    <row r="32446" spans="1:19" ht="11.25" thickBot="1" x14ac:dyDescent="0.2">
      <c r="A32446" s="112"/>
    </row>
    <row r="32447" spans="1:19" ht="11.25" thickBot="1" x14ac:dyDescent="0.2">
      <c r="A32447" s="135" t="s">
        <v>362</v>
      </c>
      <c r="B32447" s="112"/>
      <c r="C32447" s="136">
        <v>9807.6350000000002</v>
      </c>
      <c r="D32447" s="136">
        <v>7445.84</v>
      </c>
      <c r="E32447" s="136">
        <v>170.785</v>
      </c>
      <c r="F32447" s="137">
        <v>0.43054999999999999</v>
      </c>
      <c r="G32447" s="136">
        <v>626.75400000000002</v>
      </c>
      <c r="H32447" s="136">
        <v>215.947</v>
      </c>
      <c r="I32447" s="136">
        <v>4880.0069999999996</v>
      </c>
      <c r="J32447" s="136">
        <v>108699.13</v>
      </c>
      <c r="K32447" s="137">
        <v>0.50036999999999998</v>
      </c>
      <c r="L32447" s="136">
        <v>326.26799999999997</v>
      </c>
      <c r="M32447" s="136">
        <v>68.701999999999998</v>
      </c>
      <c r="N32447" s="136">
        <v>309.97399999999999</v>
      </c>
      <c r="O32447" s="141" t="s">
        <v>14501</v>
      </c>
      <c r="P32447" s="141" t="s">
        <v>14501</v>
      </c>
      <c r="Q32447" s="136">
        <v>-214.81100000000001</v>
      </c>
      <c r="R32447" s="136">
        <v>176.595</v>
      </c>
      <c r="S32447" s="141" t="s">
        <v>14501</v>
      </c>
    </row>
    <row r="32448" spans="1:19" ht="11.25" thickBot="1" x14ac:dyDescent="0.2">
      <c r="A32448" s="112"/>
    </row>
    <row r="32449" spans="1:19" ht="11.25" thickBot="1" x14ac:dyDescent="0.2">
      <c r="A32449" s="138" t="s">
        <v>364</v>
      </c>
      <c r="B32449" s="112"/>
      <c r="C32449" s="136">
        <v>0</v>
      </c>
      <c r="D32449" s="136">
        <v>0</v>
      </c>
      <c r="E32449" s="136">
        <v>0</v>
      </c>
      <c r="F32449" s="140" t="s">
        <v>3713</v>
      </c>
      <c r="G32449" s="136">
        <v>0</v>
      </c>
      <c r="H32449" s="136">
        <v>0</v>
      </c>
      <c r="I32449" s="136">
        <v>0</v>
      </c>
      <c r="J32449" s="136">
        <v>0</v>
      </c>
      <c r="K32449" s="140" t="s">
        <v>3713</v>
      </c>
      <c r="L32449" s="136">
        <v>0</v>
      </c>
      <c r="M32449" s="136">
        <v>0</v>
      </c>
      <c r="N32449" s="136">
        <v>0</v>
      </c>
      <c r="O32449" s="141" t="s">
        <v>14501</v>
      </c>
      <c r="P32449" s="141" t="s">
        <v>14501</v>
      </c>
      <c r="Q32449" s="136">
        <v>0</v>
      </c>
      <c r="R32449" s="136">
        <v>0</v>
      </c>
      <c r="S32449" s="141" t="s">
        <v>14501</v>
      </c>
    </row>
    <row r="32450" spans="1:19" ht="11.25" thickBot="1" x14ac:dyDescent="0.2">
      <c r="A32450" s="112"/>
    </row>
    <row r="32451" spans="1:19" ht="11.25" thickBot="1" x14ac:dyDescent="0.2">
      <c r="A32451" s="139" t="s">
        <v>366</v>
      </c>
      <c r="B32451" s="112"/>
      <c r="C32451" s="136">
        <v>0</v>
      </c>
      <c r="D32451" s="136">
        <v>0</v>
      </c>
      <c r="E32451" s="136">
        <v>0</v>
      </c>
      <c r="F32451" s="140">
        <v>0</v>
      </c>
      <c r="G32451" s="136">
        <v>0</v>
      </c>
      <c r="H32451" s="136">
        <v>0</v>
      </c>
      <c r="I32451" s="136">
        <v>0</v>
      </c>
      <c r="J32451" s="136">
        <v>0</v>
      </c>
      <c r="K32451" s="140">
        <v>0</v>
      </c>
      <c r="L32451" s="136">
        <v>0</v>
      </c>
      <c r="M32451" s="136">
        <v>0</v>
      </c>
      <c r="N32451" s="136">
        <v>0</v>
      </c>
      <c r="O32451" s="141" t="s">
        <v>14501</v>
      </c>
      <c r="P32451" s="141" t="s">
        <v>14501</v>
      </c>
      <c r="Q32451" s="136">
        <v>0</v>
      </c>
      <c r="R32451" s="136">
        <v>0</v>
      </c>
      <c r="S32451" s="141" t="s">
        <v>14501</v>
      </c>
    </row>
    <row r="32452" spans="1:19" ht="11.25" thickBot="1" x14ac:dyDescent="0.2">
      <c r="A32452" s="112"/>
    </row>
    <row r="32453" spans="1:19" ht="11.25" thickBot="1" x14ac:dyDescent="0.2">
      <c r="A32453" s="106" t="s">
        <v>357</v>
      </c>
      <c r="B32453" s="106" t="s">
        <v>358</v>
      </c>
      <c r="C32453" s="146" t="s">
        <v>35</v>
      </c>
      <c r="D32453" s="146" t="s">
        <v>36</v>
      </c>
      <c r="E32453" s="146" t="s">
        <v>14506</v>
      </c>
      <c r="F32453" s="146" t="s">
        <v>38</v>
      </c>
      <c r="G32453" s="146" t="s">
        <v>39</v>
      </c>
      <c r="H32453" s="146" t="s">
        <v>41</v>
      </c>
      <c r="I32453" s="146" t="s">
        <v>42</v>
      </c>
      <c r="J32453" s="146" t="s">
        <v>43</v>
      </c>
      <c r="K32453" s="146" t="s">
        <v>44</v>
      </c>
      <c r="L32453" s="146" t="s">
        <v>45</v>
      </c>
      <c r="M32453" s="146" t="s">
        <v>46</v>
      </c>
      <c r="N32453" s="146" t="s">
        <v>47</v>
      </c>
      <c r="O32453" s="146" t="s">
        <v>48</v>
      </c>
      <c r="P32453" s="146" t="s">
        <v>49</v>
      </c>
      <c r="Q32453" s="146" t="s">
        <v>50</v>
      </c>
      <c r="R32453" s="146" t="s">
        <v>51</v>
      </c>
      <c r="S32453" s="146" t="s">
        <v>52</v>
      </c>
    </row>
    <row r="32454" spans="1:19" ht="11.25" thickBot="1" x14ac:dyDescent="0.2">
      <c r="A32454" s="107">
        <v>1</v>
      </c>
      <c r="B32454" s="132">
        <v>0.79363425925925923</v>
      </c>
      <c r="C32454" s="133">
        <v>0.4158</v>
      </c>
      <c r="D32454" s="108">
        <v>188.08199999999999</v>
      </c>
      <c r="E32454" s="108">
        <v>135.07599999999999</v>
      </c>
      <c r="F32454" s="141" t="s">
        <v>14500</v>
      </c>
      <c r="G32454" s="108">
        <v>207.00700000000001</v>
      </c>
      <c r="H32454" s="108">
        <v>78796.038</v>
      </c>
      <c r="I32454" s="108">
        <v>1301.741</v>
      </c>
      <c r="J32454" s="108">
        <v>3375.5540000000001</v>
      </c>
      <c r="K32454" s="108">
        <v>349.89299999999997</v>
      </c>
      <c r="L32454" s="108">
        <v>414.416</v>
      </c>
      <c r="M32454" s="108">
        <v>188.56100000000001</v>
      </c>
      <c r="N32454" s="108">
        <v>171.46299999999999</v>
      </c>
      <c r="O32454" s="108">
        <v>215.79300000000001</v>
      </c>
      <c r="P32454" s="108">
        <v>192.46600000000001</v>
      </c>
      <c r="Q32454" s="108">
        <v>87.194999999999993</v>
      </c>
      <c r="R32454" s="108">
        <v>174.977</v>
      </c>
      <c r="S32454" s="108">
        <v>350.54300000000001</v>
      </c>
    </row>
    <row r="32455" spans="1:19" ht="11.25" thickBot="1" x14ac:dyDescent="0.2">
      <c r="A32455" s="112"/>
    </row>
    <row r="32456" spans="1:19" ht="11.25" thickBot="1" x14ac:dyDescent="0.2">
      <c r="A32456" s="135" t="s">
        <v>362</v>
      </c>
      <c r="B32456" s="112"/>
      <c r="C32456" s="137">
        <v>0.4158</v>
      </c>
      <c r="D32456" s="136">
        <v>188.08199999999999</v>
      </c>
      <c r="E32456" s="136">
        <v>135.07599999999999</v>
      </c>
      <c r="F32456" s="141" t="s">
        <v>14501</v>
      </c>
      <c r="G32456" s="136">
        <v>207.00700000000001</v>
      </c>
      <c r="H32456" s="136">
        <v>78796.038</v>
      </c>
      <c r="I32456" s="136">
        <v>1301.741</v>
      </c>
      <c r="J32456" s="136">
        <v>3375.5540000000001</v>
      </c>
      <c r="K32456" s="136">
        <v>349.89299999999997</v>
      </c>
      <c r="L32456" s="136">
        <v>414.416</v>
      </c>
      <c r="M32456" s="136">
        <v>188.56100000000001</v>
      </c>
      <c r="N32456" s="136">
        <v>171.46299999999999</v>
      </c>
      <c r="O32456" s="136">
        <v>215.79300000000001</v>
      </c>
      <c r="P32456" s="136">
        <v>192.46600000000001</v>
      </c>
      <c r="Q32456" s="136">
        <v>87.194999999999993</v>
      </c>
      <c r="R32456" s="136">
        <v>174.977</v>
      </c>
      <c r="S32456" s="136">
        <v>350.54300000000001</v>
      </c>
    </row>
    <row r="32457" spans="1:19" ht="11.25" thickBot="1" x14ac:dyDescent="0.2">
      <c r="A32457" s="112"/>
    </row>
    <row r="32458" spans="1:19" ht="11.25" thickBot="1" x14ac:dyDescent="0.2">
      <c r="A32458" s="138" t="s">
        <v>364</v>
      </c>
      <c r="B32458" s="112"/>
      <c r="C32458" s="140" t="s">
        <v>3713</v>
      </c>
      <c r="D32458" s="136">
        <v>0</v>
      </c>
      <c r="E32458" s="136">
        <v>0</v>
      </c>
      <c r="F32458" s="141" t="s">
        <v>14501</v>
      </c>
      <c r="G32458" s="136">
        <v>0</v>
      </c>
      <c r="H32458" s="136">
        <v>0</v>
      </c>
      <c r="I32458" s="136">
        <v>0</v>
      </c>
      <c r="J32458" s="136">
        <v>0</v>
      </c>
      <c r="K32458" s="136">
        <v>0</v>
      </c>
      <c r="L32458" s="136">
        <v>0</v>
      </c>
      <c r="M32458" s="136">
        <v>0</v>
      </c>
      <c r="N32458" s="136">
        <v>0</v>
      </c>
      <c r="O32458" s="136">
        <v>0</v>
      </c>
      <c r="P32458" s="136">
        <v>0</v>
      </c>
      <c r="Q32458" s="136">
        <v>0</v>
      </c>
      <c r="R32458" s="136">
        <v>0</v>
      </c>
      <c r="S32458" s="136">
        <v>0</v>
      </c>
    </row>
    <row r="32459" spans="1:19" ht="11.25" thickBot="1" x14ac:dyDescent="0.2">
      <c r="A32459" s="112"/>
    </row>
    <row r="32460" spans="1:19" ht="11.25" thickBot="1" x14ac:dyDescent="0.2">
      <c r="A32460" s="139" t="s">
        <v>366</v>
      </c>
      <c r="B32460" s="112"/>
      <c r="C32460" s="140">
        <v>0</v>
      </c>
      <c r="D32460" s="136">
        <v>0</v>
      </c>
      <c r="E32460" s="136">
        <v>0</v>
      </c>
      <c r="F32460" s="141" t="s">
        <v>14501</v>
      </c>
      <c r="G32460" s="136">
        <v>0</v>
      </c>
      <c r="H32460" s="136">
        <v>0</v>
      </c>
      <c r="I32460" s="136">
        <v>0</v>
      </c>
      <c r="J32460" s="136">
        <v>0</v>
      </c>
      <c r="K32460" s="136">
        <v>0</v>
      </c>
      <c r="L32460" s="136">
        <v>0</v>
      </c>
      <c r="M32460" s="136">
        <v>0</v>
      </c>
      <c r="N32460" s="136">
        <v>0</v>
      </c>
      <c r="O32460" s="136">
        <v>0</v>
      </c>
      <c r="P32460" s="136">
        <v>0</v>
      </c>
      <c r="Q32460" s="136">
        <v>0</v>
      </c>
      <c r="R32460" s="136">
        <v>0</v>
      </c>
      <c r="S32460" s="136">
        <v>0</v>
      </c>
    </row>
    <row r="32461" spans="1:19" ht="11.25" thickBot="1" x14ac:dyDescent="0.2">
      <c r="A32461" s="112"/>
    </row>
    <row r="32462" spans="1:19" ht="11.25" thickBot="1" x14ac:dyDescent="0.2">
      <c r="A32462" s="106" t="s">
        <v>357</v>
      </c>
      <c r="B32462" s="106" t="s">
        <v>358</v>
      </c>
      <c r="C32462" s="146" t="s">
        <v>53</v>
      </c>
      <c r="D32462" s="146" t="s">
        <v>54</v>
      </c>
      <c r="E32462" s="146" t="s">
        <v>55</v>
      </c>
      <c r="F32462" s="146" t="s">
        <v>56</v>
      </c>
      <c r="G32462" s="146" t="s">
        <v>14507</v>
      </c>
      <c r="H32462" s="146" t="s">
        <v>57</v>
      </c>
      <c r="I32462" s="146" t="s">
        <v>59</v>
      </c>
      <c r="J32462" s="146" t="s">
        <v>14508</v>
      </c>
      <c r="K32462" s="146" t="s">
        <v>60</v>
      </c>
      <c r="L32462" s="146" t="s">
        <v>61</v>
      </c>
      <c r="M32462" s="146" t="s">
        <v>62</v>
      </c>
      <c r="N32462" s="146" t="s">
        <v>14509</v>
      </c>
      <c r="O32462" s="146" t="s">
        <v>63</v>
      </c>
      <c r="P32462" s="146" t="s">
        <v>64</v>
      </c>
      <c r="Q32462" s="146" t="s">
        <v>66</v>
      </c>
      <c r="R32462" s="146" t="s">
        <v>14510</v>
      </c>
      <c r="S32462" s="146" t="s">
        <v>67</v>
      </c>
    </row>
    <row r="32463" spans="1:19" ht="11.25" thickBot="1" x14ac:dyDescent="0.2">
      <c r="A32463" s="107">
        <v>1</v>
      </c>
      <c r="B32463" s="132">
        <v>0.79363425925925923</v>
      </c>
      <c r="C32463" s="141" t="s">
        <v>14500</v>
      </c>
      <c r="D32463" s="108">
        <v>147.52199999999999</v>
      </c>
      <c r="E32463" s="108">
        <v>88.951999999999998</v>
      </c>
      <c r="F32463" s="108">
        <v>89.391999999999996</v>
      </c>
      <c r="G32463" s="141" t="s">
        <v>14500</v>
      </c>
      <c r="H32463" s="108">
        <v>407.04199999999997</v>
      </c>
      <c r="I32463" s="108">
        <v>1058.2950000000001</v>
      </c>
      <c r="J32463" s="141" t="s">
        <v>14639</v>
      </c>
      <c r="K32463" s="141" t="s">
        <v>14500</v>
      </c>
      <c r="L32463" s="141" t="s">
        <v>14500</v>
      </c>
      <c r="M32463" s="108">
        <v>230.435</v>
      </c>
      <c r="N32463" s="108">
        <v>7.9640000000000004</v>
      </c>
      <c r="O32463" s="141" t="s">
        <v>14500</v>
      </c>
      <c r="P32463" s="108">
        <v>56345.188999999998</v>
      </c>
      <c r="Q32463" s="133">
        <v>0.35487000000000002</v>
      </c>
      <c r="R32463" s="141" t="s">
        <v>14500</v>
      </c>
      <c r="S32463" s="108">
        <v>1467.701</v>
      </c>
    </row>
    <row r="32464" spans="1:19" ht="11.25" thickBot="1" x14ac:dyDescent="0.2">
      <c r="A32464" s="112"/>
    </row>
    <row r="32465" spans="1:19" ht="11.25" thickBot="1" x14ac:dyDescent="0.2">
      <c r="A32465" s="135" t="s">
        <v>362</v>
      </c>
      <c r="B32465" s="112"/>
      <c r="C32465" s="141" t="s">
        <v>14501</v>
      </c>
      <c r="D32465" s="136">
        <v>147.52199999999999</v>
      </c>
      <c r="E32465" s="136">
        <v>88.951999999999998</v>
      </c>
      <c r="F32465" s="136">
        <v>89.391999999999996</v>
      </c>
      <c r="G32465" s="141" t="s">
        <v>14501</v>
      </c>
      <c r="H32465" s="136">
        <v>407.04199999999997</v>
      </c>
      <c r="I32465" s="136">
        <v>1058.2950000000001</v>
      </c>
      <c r="J32465" s="141" t="s">
        <v>14641</v>
      </c>
      <c r="K32465" s="141" t="s">
        <v>14501</v>
      </c>
      <c r="L32465" s="141" t="s">
        <v>14501</v>
      </c>
      <c r="M32465" s="136">
        <v>230.435</v>
      </c>
      <c r="N32465" s="136">
        <v>7.9640000000000004</v>
      </c>
      <c r="O32465" s="141" t="s">
        <v>14501</v>
      </c>
      <c r="P32465" s="136">
        <v>56345.188999999998</v>
      </c>
      <c r="Q32465" s="137">
        <v>0.35487000000000002</v>
      </c>
      <c r="R32465" s="141" t="s">
        <v>14501</v>
      </c>
      <c r="S32465" s="136">
        <v>1467.701</v>
      </c>
    </row>
    <row r="32466" spans="1:19" ht="11.25" thickBot="1" x14ac:dyDescent="0.2">
      <c r="A32466" s="112"/>
    </row>
    <row r="32467" spans="1:19" ht="11.25" thickBot="1" x14ac:dyDescent="0.2">
      <c r="A32467" s="138" t="s">
        <v>364</v>
      </c>
      <c r="B32467" s="112"/>
      <c r="C32467" s="141" t="s">
        <v>14501</v>
      </c>
      <c r="D32467" s="136">
        <v>0</v>
      </c>
      <c r="E32467" s="136">
        <v>0</v>
      </c>
      <c r="F32467" s="136">
        <v>0</v>
      </c>
      <c r="G32467" s="141" t="s">
        <v>14501</v>
      </c>
      <c r="H32467" s="136">
        <v>0</v>
      </c>
      <c r="I32467" s="136">
        <v>0</v>
      </c>
      <c r="J32467" s="141" t="s">
        <v>14501</v>
      </c>
      <c r="K32467" s="141" t="s">
        <v>14501</v>
      </c>
      <c r="L32467" s="141" t="s">
        <v>14501</v>
      </c>
      <c r="M32467" s="136">
        <v>0</v>
      </c>
      <c r="N32467" s="136">
        <v>0</v>
      </c>
      <c r="O32467" s="141" t="s">
        <v>14501</v>
      </c>
      <c r="P32467" s="136">
        <v>0</v>
      </c>
      <c r="Q32467" s="140" t="s">
        <v>3713</v>
      </c>
      <c r="R32467" s="141" t="s">
        <v>14501</v>
      </c>
      <c r="S32467" s="136">
        <v>0</v>
      </c>
    </row>
    <row r="32468" spans="1:19" ht="11.25" thickBot="1" x14ac:dyDescent="0.2">
      <c r="A32468" s="112"/>
    </row>
    <row r="32469" spans="1:19" ht="11.25" thickBot="1" x14ac:dyDescent="0.2">
      <c r="A32469" s="139" t="s">
        <v>366</v>
      </c>
      <c r="B32469" s="112"/>
      <c r="C32469" s="141" t="s">
        <v>14501</v>
      </c>
      <c r="D32469" s="136">
        <v>0</v>
      </c>
      <c r="E32469" s="136">
        <v>0</v>
      </c>
      <c r="F32469" s="136">
        <v>0</v>
      </c>
      <c r="G32469" s="141" t="s">
        <v>14501</v>
      </c>
      <c r="H32469" s="136">
        <v>0</v>
      </c>
      <c r="I32469" s="136">
        <v>0</v>
      </c>
      <c r="J32469" s="141" t="s">
        <v>14501</v>
      </c>
      <c r="K32469" s="141" t="s">
        <v>14501</v>
      </c>
      <c r="L32469" s="141" t="s">
        <v>14501</v>
      </c>
      <c r="M32469" s="136">
        <v>0</v>
      </c>
      <c r="N32469" s="136">
        <v>0</v>
      </c>
      <c r="O32469" s="141" t="s">
        <v>14501</v>
      </c>
      <c r="P32469" s="136">
        <v>0</v>
      </c>
      <c r="Q32469" s="140">
        <v>0</v>
      </c>
      <c r="R32469" s="141" t="s">
        <v>14501</v>
      </c>
      <c r="S32469" s="136">
        <v>0</v>
      </c>
    </row>
    <row r="32470" spans="1:19" ht="11.25" thickBot="1" x14ac:dyDescent="0.2">
      <c r="A32470" s="112"/>
    </row>
    <row r="32471" spans="1:19" ht="11.25" thickBot="1" x14ac:dyDescent="0.2">
      <c r="A32471" s="106" t="s">
        <v>357</v>
      </c>
      <c r="B32471" s="106" t="s">
        <v>358</v>
      </c>
      <c r="C32471" s="146" t="s">
        <v>68</v>
      </c>
      <c r="D32471" s="146" t="s">
        <v>14511</v>
      </c>
    </row>
    <row r="32472" spans="1:19" ht="11.25" thickBot="1" x14ac:dyDescent="0.2">
      <c r="A32472" s="107">
        <v>1</v>
      </c>
      <c r="B32472" s="132">
        <v>0.79363425925925923</v>
      </c>
      <c r="C32472" s="108">
        <v>268.37400000000002</v>
      </c>
      <c r="D32472" s="141" t="s">
        <v>14500</v>
      </c>
    </row>
    <row r="32473" spans="1:19" ht="11.25" thickBot="1" x14ac:dyDescent="0.2">
      <c r="A32473" s="112"/>
    </row>
    <row r="32474" spans="1:19" ht="11.25" thickBot="1" x14ac:dyDescent="0.2">
      <c r="A32474" s="135" t="s">
        <v>362</v>
      </c>
      <c r="B32474" s="112"/>
      <c r="C32474" s="136">
        <v>268.37400000000002</v>
      </c>
      <c r="D32474" s="141" t="s">
        <v>14501</v>
      </c>
    </row>
    <row r="32475" spans="1:19" ht="11.25" thickBot="1" x14ac:dyDescent="0.2">
      <c r="A32475" s="112"/>
    </row>
    <row r="32476" spans="1:19" ht="11.25" thickBot="1" x14ac:dyDescent="0.2">
      <c r="A32476" s="138" t="s">
        <v>364</v>
      </c>
      <c r="B32476" s="112"/>
      <c r="C32476" s="136">
        <v>0</v>
      </c>
      <c r="D32476" s="141" t="s">
        <v>14501</v>
      </c>
    </row>
    <row r="32477" spans="1:19" ht="11.25" thickBot="1" x14ac:dyDescent="0.2">
      <c r="A32477" s="112"/>
    </row>
    <row r="32478" spans="1:19" ht="11.25" thickBot="1" x14ac:dyDescent="0.2">
      <c r="A32478" s="139" t="s">
        <v>366</v>
      </c>
      <c r="B32478" s="112"/>
      <c r="C32478" s="136">
        <v>0</v>
      </c>
      <c r="D32478" s="141" t="s">
        <v>14501</v>
      </c>
    </row>
    <row r="32479" spans="1:19" ht="10.5" x14ac:dyDescent="0.15">
      <c r="A32479" s="112"/>
    </row>
    <row r="32480" spans="1:19" x14ac:dyDescent="0.15">
      <c r="A32480" s="129"/>
      <c r="B32480" s="86" t="s">
        <v>4985</v>
      </c>
    </row>
    <row r="32481" spans="1:19" ht="9.75" thickBot="1" x14ac:dyDescent="0.2">
      <c r="A32481" s="81" t="s">
        <v>5871</v>
      </c>
    </row>
    <row r="32482" spans="1:19" ht="11.25" thickBot="1" x14ac:dyDescent="0.2">
      <c r="A32482" s="106" t="s">
        <v>357</v>
      </c>
      <c r="B32482" s="106" t="s">
        <v>358</v>
      </c>
      <c r="C32482" s="146" t="s">
        <v>14494</v>
      </c>
      <c r="D32482" s="146" t="s">
        <v>14495</v>
      </c>
      <c r="E32482" s="146" t="s">
        <v>14496</v>
      </c>
      <c r="F32482" s="146" t="s">
        <v>0</v>
      </c>
      <c r="G32482" s="146" t="s">
        <v>1</v>
      </c>
      <c r="H32482" s="146" t="s">
        <v>2</v>
      </c>
      <c r="I32482" s="146" t="s">
        <v>14497</v>
      </c>
      <c r="J32482" s="146" t="s">
        <v>3</v>
      </c>
      <c r="K32482" s="146" t="s">
        <v>14498</v>
      </c>
      <c r="L32482" s="146" t="s">
        <v>7</v>
      </c>
      <c r="M32482" s="146" t="s">
        <v>14499</v>
      </c>
      <c r="N32482" s="146" t="s">
        <v>10</v>
      </c>
      <c r="O32482" s="146" t="s">
        <v>11</v>
      </c>
      <c r="P32482" s="146" t="s">
        <v>12</v>
      </c>
      <c r="Q32482" s="146" t="s">
        <v>13</v>
      </c>
      <c r="R32482" s="146" t="s">
        <v>14</v>
      </c>
      <c r="S32482" s="146" t="s">
        <v>15</v>
      </c>
    </row>
    <row r="32483" spans="1:19" ht="11.25" thickBot="1" x14ac:dyDescent="0.2">
      <c r="A32483" s="107">
        <v>1</v>
      </c>
      <c r="B32483" s="132">
        <v>0.79877314814814815</v>
      </c>
      <c r="C32483" s="141" t="s">
        <v>14500</v>
      </c>
      <c r="D32483" s="141" t="s">
        <v>14500</v>
      </c>
      <c r="E32483" s="108">
        <v>60.89</v>
      </c>
      <c r="F32483" s="108">
        <v>16011.593999999999</v>
      </c>
      <c r="G32483" s="108">
        <v>79108.36</v>
      </c>
      <c r="H32483" s="108">
        <v>2802.51</v>
      </c>
      <c r="I32483" s="108">
        <v>40.835000000000001</v>
      </c>
      <c r="J32483" s="108">
        <v>646.96199999999999</v>
      </c>
      <c r="K32483" s="108">
        <v>181.26300000000001</v>
      </c>
      <c r="L32483" s="133">
        <v>0.54744000000000004</v>
      </c>
      <c r="M32483" s="108">
        <v>256.88499999999999</v>
      </c>
      <c r="N32483" s="108">
        <v>776.76800000000003</v>
      </c>
      <c r="O32483" s="108">
        <v>216.93199999999999</v>
      </c>
      <c r="P32483" s="108">
        <v>26769.446</v>
      </c>
      <c r="Q32483" s="108">
        <v>419294.54</v>
      </c>
      <c r="R32483" s="108">
        <v>703.67200000000003</v>
      </c>
      <c r="S32483" s="108">
        <v>1665.2619999999999</v>
      </c>
    </row>
    <row r="32484" spans="1:19" ht="11.25" thickBot="1" x14ac:dyDescent="0.2">
      <c r="A32484" s="112"/>
    </row>
    <row r="32485" spans="1:19" ht="11.25" thickBot="1" x14ac:dyDescent="0.2">
      <c r="A32485" s="135" t="s">
        <v>362</v>
      </c>
      <c r="B32485" s="112"/>
      <c r="C32485" s="141" t="s">
        <v>14501</v>
      </c>
      <c r="D32485" s="141" t="s">
        <v>14501</v>
      </c>
      <c r="E32485" s="136">
        <v>60.89</v>
      </c>
      <c r="F32485" s="136">
        <v>16011.593999999999</v>
      </c>
      <c r="G32485" s="136">
        <v>79108.36</v>
      </c>
      <c r="H32485" s="136">
        <v>2802.51</v>
      </c>
      <c r="I32485" s="136">
        <v>40.835000000000001</v>
      </c>
      <c r="J32485" s="136">
        <v>646.96199999999999</v>
      </c>
      <c r="K32485" s="136">
        <v>181.26300000000001</v>
      </c>
      <c r="L32485" s="137">
        <v>0.54744000000000004</v>
      </c>
      <c r="M32485" s="136">
        <v>256.88499999999999</v>
      </c>
      <c r="N32485" s="136">
        <v>776.76800000000003</v>
      </c>
      <c r="O32485" s="136">
        <v>216.93199999999999</v>
      </c>
      <c r="P32485" s="136">
        <v>26769.446</v>
      </c>
      <c r="Q32485" s="136">
        <v>419294.54</v>
      </c>
      <c r="R32485" s="136">
        <v>703.67200000000003</v>
      </c>
      <c r="S32485" s="136">
        <v>1665.2619999999999</v>
      </c>
    </row>
    <row r="32486" spans="1:19" ht="11.25" thickBot="1" x14ac:dyDescent="0.2">
      <c r="A32486" s="112"/>
    </row>
    <row r="32487" spans="1:19" ht="11.25" thickBot="1" x14ac:dyDescent="0.2">
      <c r="A32487" s="138" t="s">
        <v>364</v>
      </c>
      <c r="B32487" s="112"/>
      <c r="C32487" s="141" t="s">
        <v>14501</v>
      </c>
      <c r="D32487" s="141" t="s">
        <v>14501</v>
      </c>
      <c r="E32487" s="136">
        <v>0</v>
      </c>
      <c r="F32487" s="136">
        <v>0</v>
      </c>
      <c r="G32487" s="136">
        <v>0</v>
      </c>
      <c r="H32487" s="136">
        <v>0</v>
      </c>
      <c r="I32487" s="136">
        <v>0</v>
      </c>
      <c r="J32487" s="136">
        <v>0</v>
      </c>
      <c r="K32487" s="136">
        <v>0</v>
      </c>
      <c r="L32487" s="140" t="s">
        <v>3713</v>
      </c>
      <c r="M32487" s="136">
        <v>0</v>
      </c>
      <c r="N32487" s="136">
        <v>0</v>
      </c>
      <c r="O32487" s="136">
        <v>0</v>
      </c>
      <c r="P32487" s="136">
        <v>0</v>
      </c>
      <c r="Q32487" s="136">
        <v>0</v>
      </c>
      <c r="R32487" s="136">
        <v>0</v>
      </c>
      <c r="S32487" s="136">
        <v>0</v>
      </c>
    </row>
    <row r="32488" spans="1:19" ht="11.25" thickBot="1" x14ac:dyDescent="0.2">
      <c r="A32488" s="112"/>
    </row>
    <row r="32489" spans="1:19" ht="11.25" thickBot="1" x14ac:dyDescent="0.2">
      <c r="A32489" s="139" t="s">
        <v>366</v>
      </c>
      <c r="B32489" s="112"/>
      <c r="C32489" s="141" t="s">
        <v>14501</v>
      </c>
      <c r="D32489" s="141" t="s">
        <v>14501</v>
      </c>
      <c r="E32489" s="136">
        <v>0</v>
      </c>
      <c r="F32489" s="136">
        <v>0</v>
      </c>
      <c r="G32489" s="136">
        <v>0</v>
      </c>
      <c r="H32489" s="136">
        <v>0</v>
      </c>
      <c r="I32489" s="136">
        <v>0</v>
      </c>
      <c r="J32489" s="136">
        <v>0</v>
      </c>
      <c r="K32489" s="136">
        <v>0</v>
      </c>
      <c r="L32489" s="140">
        <v>0</v>
      </c>
      <c r="M32489" s="136">
        <v>0</v>
      </c>
      <c r="N32489" s="136">
        <v>0</v>
      </c>
      <c r="O32489" s="136">
        <v>0</v>
      </c>
      <c r="P32489" s="136">
        <v>0</v>
      </c>
      <c r="Q32489" s="136">
        <v>0</v>
      </c>
      <c r="R32489" s="136">
        <v>0</v>
      </c>
      <c r="S32489" s="136">
        <v>0</v>
      </c>
    </row>
    <row r="32490" spans="1:19" ht="11.25" thickBot="1" x14ac:dyDescent="0.2">
      <c r="A32490" s="112"/>
    </row>
    <row r="32491" spans="1:19" ht="11.25" thickBot="1" x14ac:dyDescent="0.2">
      <c r="A32491" s="106" t="s">
        <v>357</v>
      </c>
      <c r="B32491" s="106" t="s">
        <v>358</v>
      </c>
      <c r="C32491" s="146" t="s">
        <v>16</v>
      </c>
      <c r="D32491" s="146" t="s">
        <v>14502</v>
      </c>
      <c r="E32491" s="146" t="s">
        <v>14503</v>
      </c>
      <c r="F32491" s="146" t="s">
        <v>20</v>
      </c>
      <c r="G32491" s="146" t="s">
        <v>21</v>
      </c>
      <c r="H32491" s="146" t="s">
        <v>22</v>
      </c>
      <c r="I32491" s="146" t="s">
        <v>23</v>
      </c>
      <c r="J32491" s="146" t="s">
        <v>24</v>
      </c>
      <c r="K32491" s="146" t="s">
        <v>26</v>
      </c>
      <c r="L32491" s="146" t="s">
        <v>14504</v>
      </c>
      <c r="M32491" s="146" t="s">
        <v>27</v>
      </c>
      <c r="N32491" s="146" t="s">
        <v>28</v>
      </c>
      <c r="O32491" s="146" t="s">
        <v>29</v>
      </c>
      <c r="P32491" s="146" t="s">
        <v>30</v>
      </c>
      <c r="Q32491" s="146" t="s">
        <v>14505</v>
      </c>
      <c r="R32491" s="146" t="s">
        <v>32</v>
      </c>
      <c r="S32491" s="146" t="s">
        <v>33</v>
      </c>
    </row>
    <row r="32492" spans="1:19" ht="11.25" thickBot="1" x14ac:dyDescent="0.2">
      <c r="A32492" s="107">
        <v>1</v>
      </c>
      <c r="B32492" s="132">
        <v>0.79877314814814815</v>
      </c>
      <c r="C32492" s="108">
        <v>14769.23</v>
      </c>
      <c r="D32492" s="108">
        <v>8328.3539999999994</v>
      </c>
      <c r="E32492" s="108">
        <v>70.802000000000007</v>
      </c>
      <c r="F32492" s="133">
        <v>0.46827999999999997</v>
      </c>
      <c r="G32492" s="108">
        <v>823.37599999999998</v>
      </c>
      <c r="H32492" s="108">
        <v>258.452</v>
      </c>
      <c r="I32492" s="108">
        <v>4672.8760000000002</v>
      </c>
      <c r="J32492" s="108">
        <v>55874.866999999998</v>
      </c>
      <c r="K32492" s="133">
        <v>0.50495000000000001</v>
      </c>
      <c r="L32492" s="108">
        <v>589.649</v>
      </c>
      <c r="M32492" s="108">
        <v>114.07299999999999</v>
      </c>
      <c r="N32492" s="108">
        <v>464.39699999999999</v>
      </c>
      <c r="O32492" s="141" t="s">
        <v>14500</v>
      </c>
      <c r="P32492" s="108">
        <v>74.521000000000001</v>
      </c>
      <c r="Q32492" s="108">
        <v>-211.34</v>
      </c>
      <c r="R32492" s="108">
        <v>0.22</v>
      </c>
      <c r="S32492" s="108">
        <v>79.382000000000005</v>
      </c>
    </row>
    <row r="32493" spans="1:19" ht="11.25" thickBot="1" x14ac:dyDescent="0.2">
      <c r="A32493" s="112"/>
    </row>
    <row r="32494" spans="1:19" ht="11.25" thickBot="1" x14ac:dyDescent="0.2">
      <c r="A32494" s="135" t="s">
        <v>362</v>
      </c>
      <c r="B32494" s="112"/>
      <c r="C32494" s="136">
        <v>14769.23</v>
      </c>
      <c r="D32494" s="136">
        <v>8328.3539999999994</v>
      </c>
      <c r="E32494" s="136">
        <v>70.802000000000007</v>
      </c>
      <c r="F32494" s="137">
        <v>0.46827999999999997</v>
      </c>
      <c r="G32494" s="136">
        <v>823.37599999999998</v>
      </c>
      <c r="H32494" s="136">
        <v>258.452</v>
      </c>
      <c r="I32494" s="136">
        <v>4672.8760000000002</v>
      </c>
      <c r="J32494" s="136">
        <v>55874.866999999998</v>
      </c>
      <c r="K32494" s="137">
        <v>0.50495000000000001</v>
      </c>
      <c r="L32494" s="136">
        <v>589.649</v>
      </c>
      <c r="M32494" s="136">
        <v>114.07299999999999</v>
      </c>
      <c r="N32494" s="136">
        <v>464.39699999999999</v>
      </c>
      <c r="O32494" s="141" t="s">
        <v>14501</v>
      </c>
      <c r="P32494" s="136">
        <v>74.521000000000001</v>
      </c>
      <c r="Q32494" s="136">
        <v>-211.34</v>
      </c>
      <c r="R32494" s="136">
        <v>0.22</v>
      </c>
      <c r="S32494" s="136">
        <v>79.382000000000005</v>
      </c>
    </row>
    <row r="32495" spans="1:19" ht="11.25" thickBot="1" x14ac:dyDescent="0.2">
      <c r="A32495" s="112"/>
    </row>
    <row r="32496" spans="1:19" ht="11.25" thickBot="1" x14ac:dyDescent="0.2">
      <c r="A32496" s="138" t="s">
        <v>364</v>
      </c>
      <c r="B32496" s="112"/>
      <c r="C32496" s="136">
        <v>0</v>
      </c>
      <c r="D32496" s="136">
        <v>0</v>
      </c>
      <c r="E32496" s="136">
        <v>0</v>
      </c>
      <c r="F32496" s="140" t="s">
        <v>3713</v>
      </c>
      <c r="G32496" s="136">
        <v>0</v>
      </c>
      <c r="H32496" s="136">
        <v>0</v>
      </c>
      <c r="I32496" s="136">
        <v>0</v>
      </c>
      <c r="J32496" s="136">
        <v>0</v>
      </c>
      <c r="K32496" s="140" t="s">
        <v>3713</v>
      </c>
      <c r="L32496" s="136">
        <v>0</v>
      </c>
      <c r="M32496" s="136">
        <v>0</v>
      </c>
      <c r="N32496" s="136">
        <v>0</v>
      </c>
      <c r="O32496" s="141" t="s">
        <v>14501</v>
      </c>
      <c r="P32496" s="136">
        <v>0</v>
      </c>
      <c r="Q32496" s="136">
        <v>0</v>
      </c>
      <c r="R32496" s="136">
        <v>0</v>
      </c>
      <c r="S32496" s="136">
        <v>0</v>
      </c>
    </row>
    <row r="32497" spans="1:19" ht="11.25" thickBot="1" x14ac:dyDescent="0.2">
      <c r="A32497" s="112"/>
    </row>
    <row r="32498" spans="1:19" ht="11.25" thickBot="1" x14ac:dyDescent="0.2">
      <c r="A32498" s="139" t="s">
        <v>366</v>
      </c>
      <c r="B32498" s="112"/>
      <c r="C32498" s="136">
        <v>0</v>
      </c>
      <c r="D32498" s="136">
        <v>0</v>
      </c>
      <c r="E32498" s="136">
        <v>0</v>
      </c>
      <c r="F32498" s="140">
        <v>0</v>
      </c>
      <c r="G32498" s="136">
        <v>0</v>
      </c>
      <c r="H32498" s="136">
        <v>0</v>
      </c>
      <c r="I32498" s="136">
        <v>0</v>
      </c>
      <c r="J32498" s="136">
        <v>0</v>
      </c>
      <c r="K32498" s="140">
        <v>0</v>
      </c>
      <c r="L32498" s="136">
        <v>0</v>
      </c>
      <c r="M32498" s="136">
        <v>0</v>
      </c>
      <c r="N32498" s="136">
        <v>0</v>
      </c>
      <c r="O32498" s="141" t="s">
        <v>14501</v>
      </c>
      <c r="P32498" s="136">
        <v>0</v>
      </c>
      <c r="Q32498" s="136">
        <v>0</v>
      </c>
      <c r="R32498" s="136">
        <v>0</v>
      </c>
      <c r="S32498" s="136">
        <v>0</v>
      </c>
    </row>
    <row r="32499" spans="1:19" ht="11.25" thickBot="1" x14ac:dyDescent="0.2">
      <c r="A32499" s="112"/>
    </row>
    <row r="32500" spans="1:19" ht="11.25" thickBot="1" x14ac:dyDescent="0.2">
      <c r="A32500" s="106" t="s">
        <v>357</v>
      </c>
      <c r="B32500" s="106" t="s">
        <v>358</v>
      </c>
      <c r="C32500" s="146" t="s">
        <v>35</v>
      </c>
      <c r="D32500" s="146" t="s">
        <v>36</v>
      </c>
      <c r="E32500" s="146" t="s">
        <v>14506</v>
      </c>
      <c r="F32500" s="146" t="s">
        <v>38</v>
      </c>
      <c r="G32500" s="146" t="s">
        <v>39</v>
      </c>
      <c r="H32500" s="146" t="s">
        <v>41</v>
      </c>
      <c r="I32500" s="146" t="s">
        <v>42</v>
      </c>
      <c r="J32500" s="146" t="s">
        <v>43</v>
      </c>
      <c r="K32500" s="146" t="s">
        <v>44</v>
      </c>
      <c r="L32500" s="146" t="s">
        <v>45</v>
      </c>
      <c r="M32500" s="146" t="s">
        <v>46</v>
      </c>
      <c r="N32500" s="146" t="s">
        <v>47</v>
      </c>
      <c r="O32500" s="146" t="s">
        <v>48</v>
      </c>
      <c r="P32500" s="146" t="s">
        <v>49</v>
      </c>
      <c r="Q32500" s="146" t="s">
        <v>50</v>
      </c>
      <c r="R32500" s="146" t="s">
        <v>51</v>
      </c>
      <c r="S32500" s="146" t="s">
        <v>52</v>
      </c>
    </row>
    <row r="32501" spans="1:19" ht="11.25" thickBot="1" x14ac:dyDescent="0.2">
      <c r="A32501" s="107">
        <v>1</v>
      </c>
      <c r="B32501" s="132">
        <v>0.79877314814814815</v>
      </c>
      <c r="C32501" s="133">
        <v>0.40743000000000001</v>
      </c>
      <c r="D32501" s="108">
        <v>1505.7619999999999</v>
      </c>
      <c r="E32501" s="108">
        <v>82.447000000000003</v>
      </c>
      <c r="F32501" s="141" t="s">
        <v>14500</v>
      </c>
      <c r="G32501" s="108">
        <v>418.57900000000001</v>
      </c>
      <c r="H32501" s="108">
        <v>101762.53</v>
      </c>
      <c r="I32501" s="108">
        <v>2783.67</v>
      </c>
      <c r="J32501" s="108">
        <v>7031.54</v>
      </c>
      <c r="K32501" s="108">
        <v>1268.4349999999999</v>
      </c>
      <c r="L32501" s="108">
        <v>582.101</v>
      </c>
      <c r="M32501" s="108">
        <v>85.194999999999993</v>
      </c>
      <c r="N32501" s="108">
        <v>200.268</v>
      </c>
      <c r="O32501" s="108">
        <v>335.423</v>
      </c>
      <c r="P32501" s="108">
        <v>192.13900000000001</v>
      </c>
      <c r="Q32501" s="108">
        <v>186.18299999999999</v>
      </c>
      <c r="R32501" s="108">
        <v>266.13</v>
      </c>
      <c r="S32501" s="108">
        <v>232.54</v>
      </c>
    </row>
    <row r="32502" spans="1:19" ht="11.25" thickBot="1" x14ac:dyDescent="0.2">
      <c r="A32502" s="112"/>
    </row>
    <row r="32503" spans="1:19" ht="11.25" thickBot="1" x14ac:dyDescent="0.2">
      <c r="A32503" s="135" t="s">
        <v>362</v>
      </c>
      <c r="B32503" s="112"/>
      <c r="C32503" s="137">
        <v>0.40743000000000001</v>
      </c>
      <c r="D32503" s="136">
        <v>1505.7619999999999</v>
      </c>
      <c r="E32503" s="136">
        <v>82.447000000000003</v>
      </c>
      <c r="F32503" s="141" t="s">
        <v>14501</v>
      </c>
      <c r="G32503" s="136">
        <v>418.57900000000001</v>
      </c>
      <c r="H32503" s="136">
        <v>101762.53</v>
      </c>
      <c r="I32503" s="136">
        <v>2783.67</v>
      </c>
      <c r="J32503" s="136">
        <v>7031.54</v>
      </c>
      <c r="K32503" s="136">
        <v>1268.4349999999999</v>
      </c>
      <c r="L32503" s="136">
        <v>582.101</v>
      </c>
      <c r="M32503" s="136">
        <v>85.194999999999993</v>
      </c>
      <c r="N32503" s="136">
        <v>200.268</v>
      </c>
      <c r="O32503" s="136">
        <v>335.423</v>
      </c>
      <c r="P32503" s="136">
        <v>192.13900000000001</v>
      </c>
      <c r="Q32503" s="136">
        <v>186.18299999999999</v>
      </c>
      <c r="R32503" s="136">
        <v>266.13</v>
      </c>
      <c r="S32503" s="136">
        <v>232.54</v>
      </c>
    </row>
    <row r="32504" spans="1:19" ht="11.25" thickBot="1" x14ac:dyDescent="0.2">
      <c r="A32504" s="112"/>
    </row>
    <row r="32505" spans="1:19" ht="11.25" thickBot="1" x14ac:dyDescent="0.2">
      <c r="A32505" s="138" t="s">
        <v>364</v>
      </c>
      <c r="B32505" s="112"/>
      <c r="C32505" s="140" t="s">
        <v>3713</v>
      </c>
      <c r="D32505" s="136">
        <v>0</v>
      </c>
      <c r="E32505" s="136">
        <v>0</v>
      </c>
      <c r="F32505" s="141" t="s">
        <v>14501</v>
      </c>
      <c r="G32505" s="136">
        <v>0</v>
      </c>
      <c r="H32505" s="136">
        <v>0</v>
      </c>
      <c r="I32505" s="136">
        <v>0</v>
      </c>
      <c r="J32505" s="136">
        <v>0</v>
      </c>
      <c r="K32505" s="136">
        <v>0</v>
      </c>
      <c r="L32505" s="136">
        <v>0</v>
      </c>
      <c r="M32505" s="136">
        <v>0</v>
      </c>
      <c r="N32505" s="136">
        <v>0</v>
      </c>
      <c r="O32505" s="136">
        <v>0</v>
      </c>
      <c r="P32505" s="136">
        <v>0</v>
      </c>
      <c r="Q32505" s="136">
        <v>0</v>
      </c>
      <c r="R32505" s="136">
        <v>0</v>
      </c>
      <c r="S32505" s="136">
        <v>0</v>
      </c>
    </row>
    <row r="32506" spans="1:19" ht="11.25" thickBot="1" x14ac:dyDescent="0.2">
      <c r="A32506" s="112"/>
    </row>
    <row r="32507" spans="1:19" ht="11.25" thickBot="1" x14ac:dyDescent="0.2">
      <c r="A32507" s="139" t="s">
        <v>366</v>
      </c>
      <c r="B32507" s="112"/>
      <c r="C32507" s="140">
        <v>0</v>
      </c>
      <c r="D32507" s="136">
        <v>0</v>
      </c>
      <c r="E32507" s="136">
        <v>0</v>
      </c>
      <c r="F32507" s="141" t="s">
        <v>14501</v>
      </c>
      <c r="G32507" s="136">
        <v>0</v>
      </c>
      <c r="H32507" s="136">
        <v>0</v>
      </c>
      <c r="I32507" s="136">
        <v>0</v>
      </c>
      <c r="J32507" s="136">
        <v>0</v>
      </c>
      <c r="K32507" s="136">
        <v>0</v>
      </c>
      <c r="L32507" s="136">
        <v>0</v>
      </c>
      <c r="M32507" s="136">
        <v>0</v>
      </c>
      <c r="N32507" s="136">
        <v>0</v>
      </c>
      <c r="O32507" s="136">
        <v>0</v>
      </c>
      <c r="P32507" s="136">
        <v>0</v>
      </c>
      <c r="Q32507" s="136">
        <v>0</v>
      </c>
      <c r="R32507" s="136">
        <v>0</v>
      </c>
      <c r="S32507" s="136">
        <v>0</v>
      </c>
    </row>
    <row r="32508" spans="1:19" ht="11.25" thickBot="1" x14ac:dyDescent="0.2">
      <c r="A32508" s="112"/>
    </row>
    <row r="32509" spans="1:19" ht="11.25" thickBot="1" x14ac:dyDescent="0.2">
      <c r="A32509" s="106" t="s">
        <v>357</v>
      </c>
      <c r="B32509" s="106" t="s">
        <v>358</v>
      </c>
      <c r="C32509" s="146" t="s">
        <v>53</v>
      </c>
      <c r="D32509" s="146" t="s">
        <v>54</v>
      </c>
      <c r="E32509" s="146" t="s">
        <v>55</v>
      </c>
      <c r="F32509" s="146" t="s">
        <v>56</v>
      </c>
      <c r="G32509" s="146" t="s">
        <v>14507</v>
      </c>
      <c r="H32509" s="146" t="s">
        <v>57</v>
      </c>
      <c r="I32509" s="146" t="s">
        <v>59</v>
      </c>
      <c r="J32509" s="146" t="s">
        <v>14508</v>
      </c>
      <c r="K32509" s="146" t="s">
        <v>60</v>
      </c>
      <c r="L32509" s="146" t="s">
        <v>61</v>
      </c>
      <c r="M32509" s="146" t="s">
        <v>62</v>
      </c>
      <c r="N32509" s="146" t="s">
        <v>14509</v>
      </c>
      <c r="O32509" s="146" t="s">
        <v>63</v>
      </c>
      <c r="P32509" s="146" t="s">
        <v>64</v>
      </c>
      <c r="Q32509" s="146" t="s">
        <v>66</v>
      </c>
      <c r="R32509" s="146" t="s">
        <v>14510</v>
      </c>
      <c r="S32509" s="146" t="s">
        <v>67</v>
      </c>
    </row>
    <row r="32510" spans="1:19" ht="11.25" thickBot="1" x14ac:dyDescent="0.2">
      <c r="A32510" s="107">
        <v>1</v>
      </c>
      <c r="B32510" s="132">
        <v>0.79877314814814815</v>
      </c>
      <c r="C32510" s="108">
        <v>87.519000000000005</v>
      </c>
      <c r="D32510" s="108">
        <v>175.67400000000001</v>
      </c>
      <c r="E32510" s="108">
        <v>88.153000000000006</v>
      </c>
      <c r="F32510" s="108">
        <v>235.92099999999999</v>
      </c>
      <c r="G32510" s="108">
        <v>197.30500000000001</v>
      </c>
      <c r="H32510" s="108">
        <v>444.46800000000002</v>
      </c>
      <c r="I32510" s="108">
        <v>2715.8789999999999</v>
      </c>
      <c r="J32510" s="141" t="s">
        <v>14639</v>
      </c>
      <c r="K32510" s="141" t="s">
        <v>14500</v>
      </c>
      <c r="L32510" s="141" t="s">
        <v>14500</v>
      </c>
      <c r="M32510" s="108">
        <v>90.477999999999994</v>
      </c>
      <c r="N32510" s="108">
        <v>6.0640000000000001</v>
      </c>
      <c r="O32510" s="108">
        <v>202.941</v>
      </c>
      <c r="P32510" s="108">
        <v>232169.60000000001</v>
      </c>
      <c r="Q32510" s="133">
        <v>0.36331999999999998</v>
      </c>
      <c r="R32510" s="141" t="s">
        <v>14500</v>
      </c>
      <c r="S32510" s="108">
        <v>2548.5949999999998</v>
      </c>
    </row>
    <row r="32511" spans="1:19" ht="11.25" thickBot="1" x14ac:dyDescent="0.2">
      <c r="A32511" s="112"/>
    </row>
    <row r="32512" spans="1:19" ht="11.25" thickBot="1" x14ac:dyDescent="0.2">
      <c r="A32512" s="135" t="s">
        <v>362</v>
      </c>
      <c r="B32512" s="112"/>
      <c r="C32512" s="136">
        <v>87.519000000000005</v>
      </c>
      <c r="D32512" s="136">
        <v>175.67400000000001</v>
      </c>
      <c r="E32512" s="136">
        <v>88.153000000000006</v>
      </c>
      <c r="F32512" s="136">
        <v>235.92099999999999</v>
      </c>
      <c r="G32512" s="136">
        <v>197.30500000000001</v>
      </c>
      <c r="H32512" s="136">
        <v>444.46800000000002</v>
      </c>
      <c r="I32512" s="136">
        <v>2715.8789999999999</v>
      </c>
      <c r="J32512" s="141" t="s">
        <v>14641</v>
      </c>
      <c r="K32512" s="141" t="s">
        <v>14501</v>
      </c>
      <c r="L32512" s="141" t="s">
        <v>14501</v>
      </c>
      <c r="M32512" s="136">
        <v>90.477999999999994</v>
      </c>
      <c r="N32512" s="136">
        <v>6.0640000000000001</v>
      </c>
      <c r="O32512" s="136">
        <v>202.941</v>
      </c>
      <c r="P32512" s="136">
        <v>232169.60000000001</v>
      </c>
      <c r="Q32512" s="137">
        <v>0.36331999999999998</v>
      </c>
      <c r="R32512" s="141" t="s">
        <v>14501</v>
      </c>
      <c r="S32512" s="136">
        <v>2548.5949999999998</v>
      </c>
    </row>
    <row r="32513" spans="1:19" ht="11.25" thickBot="1" x14ac:dyDescent="0.2">
      <c r="A32513" s="112"/>
    </row>
    <row r="32514" spans="1:19" ht="11.25" thickBot="1" x14ac:dyDescent="0.2">
      <c r="A32514" s="138" t="s">
        <v>364</v>
      </c>
      <c r="B32514" s="112"/>
      <c r="C32514" s="136">
        <v>0</v>
      </c>
      <c r="D32514" s="136">
        <v>0</v>
      </c>
      <c r="E32514" s="136">
        <v>0</v>
      </c>
      <c r="F32514" s="136">
        <v>0</v>
      </c>
      <c r="G32514" s="136">
        <v>0</v>
      </c>
      <c r="H32514" s="136">
        <v>0</v>
      </c>
      <c r="I32514" s="136">
        <v>0</v>
      </c>
      <c r="J32514" s="141" t="s">
        <v>14501</v>
      </c>
      <c r="K32514" s="141" t="s">
        <v>14501</v>
      </c>
      <c r="L32514" s="141" t="s">
        <v>14501</v>
      </c>
      <c r="M32514" s="136">
        <v>0</v>
      </c>
      <c r="N32514" s="136">
        <v>0</v>
      </c>
      <c r="O32514" s="136">
        <v>0</v>
      </c>
      <c r="P32514" s="136">
        <v>0</v>
      </c>
      <c r="Q32514" s="140" t="s">
        <v>3713</v>
      </c>
      <c r="R32514" s="141" t="s">
        <v>14501</v>
      </c>
      <c r="S32514" s="136">
        <v>0</v>
      </c>
    </row>
    <row r="32515" spans="1:19" ht="11.25" thickBot="1" x14ac:dyDescent="0.2">
      <c r="A32515" s="112"/>
    </row>
    <row r="32516" spans="1:19" ht="11.25" thickBot="1" x14ac:dyDescent="0.2">
      <c r="A32516" s="139" t="s">
        <v>366</v>
      </c>
      <c r="B32516" s="112"/>
      <c r="C32516" s="136">
        <v>0</v>
      </c>
      <c r="D32516" s="136">
        <v>0</v>
      </c>
      <c r="E32516" s="136">
        <v>0</v>
      </c>
      <c r="F32516" s="136">
        <v>0</v>
      </c>
      <c r="G32516" s="136">
        <v>0</v>
      </c>
      <c r="H32516" s="136">
        <v>0</v>
      </c>
      <c r="I32516" s="136">
        <v>0</v>
      </c>
      <c r="J32516" s="141" t="s">
        <v>14501</v>
      </c>
      <c r="K32516" s="141" t="s">
        <v>14501</v>
      </c>
      <c r="L32516" s="141" t="s">
        <v>14501</v>
      </c>
      <c r="M32516" s="136">
        <v>0</v>
      </c>
      <c r="N32516" s="136">
        <v>0</v>
      </c>
      <c r="O32516" s="136">
        <v>0</v>
      </c>
      <c r="P32516" s="136">
        <v>0</v>
      </c>
      <c r="Q32516" s="140">
        <v>0</v>
      </c>
      <c r="R32516" s="141" t="s">
        <v>14501</v>
      </c>
      <c r="S32516" s="136">
        <v>0</v>
      </c>
    </row>
    <row r="32517" spans="1:19" ht="11.25" thickBot="1" x14ac:dyDescent="0.2">
      <c r="A32517" s="112"/>
    </row>
    <row r="32518" spans="1:19" ht="11.25" thickBot="1" x14ac:dyDescent="0.2">
      <c r="A32518" s="106" t="s">
        <v>357</v>
      </c>
      <c r="B32518" s="106" t="s">
        <v>358</v>
      </c>
      <c r="C32518" s="146" t="s">
        <v>68</v>
      </c>
      <c r="D32518" s="146" t="s">
        <v>14511</v>
      </c>
    </row>
    <row r="32519" spans="1:19" ht="11.25" thickBot="1" x14ac:dyDescent="0.2">
      <c r="A32519" s="107">
        <v>1</v>
      </c>
      <c r="B32519" s="132">
        <v>0.79877314814814815</v>
      </c>
      <c r="C32519" s="108">
        <v>739.07100000000003</v>
      </c>
      <c r="D32519" s="141" t="s">
        <v>14500</v>
      </c>
    </row>
    <row r="32520" spans="1:19" ht="11.25" thickBot="1" x14ac:dyDescent="0.2">
      <c r="A32520" s="112"/>
    </row>
    <row r="32521" spans="1:19" ht="11.25" thickBot="1" x14ac:dyDescent="0.2">
      <c r="A32521" s="135" t="s">
        <v>362</v>
      </c>
      <c r="B32521" s="112"/>
      <c r="C32521" s="136">
        <v>739.07100000000003</v>
      </c>
      <c r="D32521" s="141" t="s">
        <v>14501</v>
      </c>
    </row>
    <row r="32522" spans="1:19" ht="11.25" thickBot="1" x14ac:dyDescent="0.2">
      <c r="A32522" s="112"/>
    </row>
    <row r="32523" spans="1:19" ht="11.25" thickBot="1" x14ac:dyDescent="0.2">
      <c r="A32523" s="138" t="s">
        <v>364</v>
      </c>
      <c r="B32523" s="112"/>
      <c r="C32523" s="136">
        <v>0</v>
      </c>
      <c r="D32523" s="141" t="s">
        <v>14501</v>
      </c>
    </row>
    <row r="32524" spans="1:19" ht="11.25" thickBot="1" x14ac:dyDescent="0.2">
      <c r="A32524" s="112"/>
    </row>
    <row r="32525" spans="1:19" ht="11.25" thickBot="1" x14ac:dyDescent="0.2">
      <c r="A32525" s="139" t="s">
        <v>366</v>
      </c>
      <c r="B32525" s="112"/>
      <c r="C32525" s="136">
        <v>0</v>
      </c>
      <c r="D32525" s="141" t="s">
        <v>14501</v>
      </c>
    </row>
    <row r="32526" spans="1:19" ht="10.5" x14ac:dyDescent="0.15">
      <c r="A32526" s="112"/>
    </row>
    <row r="32527" spans="1:19" x14ac:dyDescent="0.15">
      <c r="A32527" s="129"/>
      <c r="B32527" s="86" t="s">
        <v>5054</v>
      </c>
    </row>
    <row r="32528" spans="1:19" ht="9.75" thickBot="1" x14ac:dyDescent="0.2">
      <c r="A32528" s="81" t="s">
        <v>5871</v>
      </c>
    </row>
    <row r="32529" spans="1:19" ht="11.25" thickBot="1" x14ac:dyDescent="0.2">
      <c r="A32529" s="106" t="s">
        <v>357</v>
      </c>
      <c r="B32529" s="106" t="s">
        <v>358</v>
      </c>
      <c r="C32529" s="146" t="s">
        <v>14494</v>
      </c>
      <c r="D32529" s="146" t="s">
        <v>14495</v>
      </c>
      <c r="E32529" s="146" t="s">
        <v>14496</v>
      </c>
      <c r="F32529" s="146" t="s">
        <v>0</v>
      </c>
      <c r="G32529" s="146" t="s">
        <v>1</v>
      </c>
      <c r="H32529" s="146" t="s">
        <v>2</v>
      </c>
      <c r="I32529" s="146" t="s">
        <v>14497</v>
      </c>
      <c r="J32529" s="146" t="s">
        <v>3</v>
      </c>
      <c r="K32529" s="146" t="s">
        <v>14498</v>
      </c>
      <c r="L32529" s="146" t="s">
        <v>7</v>
      </c>
      <c r="M32529" s="146" t="s">
        <v>14499</v>
      </c>
      <c r="N32529" s="146" t="s">
        <v>10</v>
      </c>
      <c r="O32529" s="146" t="s">
        <v>11</v>
      </c>
      <c r="P32529" s="146" t="s">
        <v>12</v>
      </c>
      <c r="Q32529" s="146" t="s">
        <v>13</v>
      </c>
      <c r="R32529" s="146" t="s">
        <v>14</v>
      </c>
      <c r="S32529" s="146" t="s">
        <v>15</v>
      </c>
    </row>
    <row r="32530" spans="1:19" ht="11.25" thickBot="1" x14ac:dyDescent="0.2">
      <c r="A32530" s="107">
        <v>1</v>
      </c>
      <c r="B32530" s="132">
        <v>0.8039236111111111</v>
      </c>
      <c r="C32530" s="141" t="s">
        <v>14500</v>
      </c>
      <c r="D32530" s="141" t="s">
        <v>14500</v>
      </c>
      <c r="E32530" s="108">
        <v>125.7</v>
      </c>
      <c r="F32530" s="108">
        <v>11349.708000000001</v>
      </c>
      <c r="G32530" s="108">
        <v>73947.455000000002</v>
      </c>
      <c r="H32530" s="108">
        <v>694.72199999999998</v>
      </c>
      <c r="I32530" s="108">
        <v>-140.32</v>
      </c>
      <c r="J32530" s="108">
        <v>857.05399999999997</v>
      </c>
      <c r="K32530" s="108">
        <v>248.71899999999999</v>
      </c>
      <c r="L32530" s="133">
        <v>0.53037000000000001</v>
      </c>
      <c r="M32530" s="108">
        <v>247.566</v>
      </c>
      <c r="N32530" s="108">
        <v>-23.611999999999998</v>
      </c>
      <c r="O32530" s="108">
        <v>216.57900000000001</v>
      </c>
      <c r="P32530" s="108">
        <v>19576.126</v>
      </c>
      <c r="Q32530" s="108">
        <v>210307.98</v>
      </c>
      <c r="R32530" s="108">
        <v>685.2</v>
      </c>
      <c r="S32530" s="108">
        <v>1447.4449999999999</v>
      </c>
    </row>
    <row r="32531" spans="1:19" ht="11.25" thickBot="1" x14ac:dyDescent="0.2">
      <c r="A32531" s="112"/>
    </row>
    <row r="32532" spans="1:19" ht="11.25" thickBot="1" x14ac:dyDescent="0.2">
      <c r="A32532" s="135" t="s">
        <v>362</v>
      </c>
      <c r="B32532" s="112"/>
      <c r="C32532" s="141" t="s">
        <v>14501</v>
      </c>
      <c r="D32532" s="141" t="s">
        <v>14501</v>
      </c>
      <c r="E32532" s="136">
        <v>125.7</v>
      </c>
      <c r="F32532" s="136">
        <v>11349.708000000001</v>
      </c>
      <c r="G32532" s="136">
        <v>73947.455000000002</v>
      </c>
      <c r="H32532" s="136">
        <v>694.72199999999998</v>
      </c>
      <c r="I32532" s="136">
        <v>-140.32</v>
      </c>
      <c r="J32532" s="136">
        <v>857.05399999999997</v>
      </c>
      <c r="K32532" s="136">
        <v>248.71899999999999</v>
      </c>
      <c r="L32532" s="137">
        <v>0.53037000000000001</v>
      </c>
      <c r="M32532" s="136">
        <v>247.566</v>
      </c>
      <c r="N32532" s="136">
        <v>-23.611999999999998</v>
      </c>
      <c r="O32532" s="136">
        <v>216.57900000000001</v>
      </c>
      <c r="P32532" s="136">
        <v>19576.126</v>
      </c>
      <c r="Q32532" s="136">
        <v>210307.98</v>
      </c>
      <c r="R32532" s="136">
        <v>685.2</v>
      </c>
      <c r="S32532" s="136">
        <v>1447.4449999999999</v>
      </c>
    </row>
    <row r="32533" spans="1:19" ht="11.25" thickBot="1" x14ac:dyDescent="0.2">
      <c r="A32533" s="112"/>
    </row>
    <row r="32534" spans="1:19" ht="11.25" thickBot="1" x14ac:dyDescent="0.2">
      <c r="A32534" s="138" t="s">
        <v>364</v>
      </c>
      <c r="B32534" s="112"/>
      <c r="C32534" s="141" t="s">
        <v>14501</v>
      </c>
      <c r="D32534" s="141" t="s">
        <v>14501</v>
      </c>
      <c r="E32534" s="136">
        <v>0</v>
      </c>
      <c r="F32534" s="136">
        <v>0</v>
      </c>
      <c r="G32534" s="136">
        <v>0</v>
      </c>
      <c r="H32534" s="136">
        <v>0</v>
      </c>
      <c r="I32534" s="136">
        <v>0</v>
      </c>
      <c r="J32534" s="136">
        <v>0</v>
      </c>
      <c r="K32534" s="136">
        <v>0</v>
      </c>
      <c r="L32534" s="140" t="s">
        <v>3713</v>
      </c>
      <c r="M32534" s="136">
        <v>0</v>
      </c>
      <c r="N32534" s="136">
        <v>0</v>
      </c>
      <c r="O32534" s="136">
        <v>0</v>
      </c>
      <c r="P32534" s="136">
        <v>0</v>
      </c>
      <c r="Q32534" s="136">
        <v>0</v>
      </c>
      <c r="R32534" s="136">
        <v>0</v>
      </c>
      <c r="S32534" s="136">
        <v>0</v>
      </c>
    </row>
    <row r="32535" spans="1:19" ht="11.25" thickBot="1" x14ac:dyDescent="0.2">
      <c r="A32535" s="112"/>
    </row>
    <row r="32536" spans="1:19" ht="11.25" thickBot="1" x14ac:dyDescent="0.2">
      <c r="A32536" s="139" t="s">
        <v>366</v>
      </c>
      <c r="B32536" s="112"/>
      <c r="C32536" s="141" t="s">
        <v>14501</v>
      </c>
      <c r="D32536" s="141" t="s">
        <v>14501</v>
      </c>
      <c r="E32536" s="136">
        <v>0</v>
      </c>
      <c r="F32536" s="136">
        <v>0</v>
      </c>
      <c r="G32536" s="136">
        <v>0</v>
      </c>
      <c r="H32536" s="136">
        <v>0</v>
      </c>
      <c r="I32536" s="136">
        <v>0</v>
      </c>
      <c r="J32536" s="136">
        <v>0</v>
      </c>
      <c r="K32536" s="136">
        <v>0</v>
      </c>
      <c r="L32536" s="140">
        <v>0</v>
      </c>
      <c r="M32536" s="136">
        <v>0</v>
      </c>
      <c r="N32536" s="136">
        <v>0</v>
      </c>
      <c r="O32536" s="136">
        <v>0</v>
      </c>
      <c r="P32536" s="136">
        <v>0</v>
      </c>
      <c r="Q32536" s="136">
        <v>0</v>
      </c>
      <c r="R32536" s="136">
        <v>0</v>
      </c>
      <c r="S32536" s="136">
        <v>0</v>
      </c>
    </row>
    <row r="32537" spans="1:19" ht="11.25" thickBot="1" x14ac:dyDescent="0.2">
      <c r="A32537" s="112"/>
    </row>
    <row r="32538" spans="1:19" ht="11.25" thickBot="1" x14ac:dyDescent="0.2">
      <c r="A32538" s="106" t="s">
        <v>357</v>
      </c>
      <c r="B32538" s="106" t="s">
        <v>358</v>
      </c>
      <c r="C32538" s="146" t="s">
        <v>16</v>
      </c>
      <c r="D32538" s="146" t="s">
        <v>14502</v>
      </c>
      <c r="E32538" s="146" t="s">
        <v>14503</v>
      </c>
      <c r="F32538" s="146" t="s">
        <v>20</v>
      </c>
      <c r="G32538" s="146" t="s">
        <v>21</v>
      </c>
      <c r="H32538" s="146" t="s">
        <v>22</v>
      </c>
      <c r="I32538" s="146" t="s">
        <v>23</v>
      </c>
      <c r="J32538" s="146" t="s">
        <v>24</v>
      </c>
      <c r="K32538" s="146" t="s">
        <v>26</v>
      </c>
      <c r="L32538" s="146" t="s">
        <v>14504</v>
      </c>
      <c r="M32538" s="146" t="s">
        <v>27</v>
      </c>
      <c r="N32538" s="146" t="s">
        <v>28</v>
      </c>
      <c r="O32538" s="146" t="s">
        <v>29</v>
      </c>
      <c r="P32538" s="146" t="s">
        <v>30</v>
      </c>
      <c r="Q32538" s="146" t="s">
        <v>14505</v>
      </c>
      <c r="R32538" s="146" t="s">
        <v>32</v>
      </c>
      <c r="S32538" s="146" t="s">
        <v>33</v>
      </c>
    </row>
    <row r="32539" spans="1:19" ht="11.25" thickBot="1" x14ac:dyDescent="0.2">
      <c r="A32539" s="107">
        <v>1</v>
      </c>
      <c r="B32539" s="132">
        <v>0.8039236111111111</v>
      </c>
      <c r="C32539" s="108">
        <v>11176.923000000001</v>
      </c>
      <c r="D32539" s="108">
        <v>8847.3070000000007</v>
      </c>
      <c r="E32539" s="141" t="s">
        <v>14500</v>
      </c>
      <c r="F32539" s="133">
        <v>0.45177</v>
      </c>
      <c r="G32539" s="141" t="s">
        <v>14633</v>
      </c>
      <c r="H32539" s="141" t="s">
        <v>14634</v>
      </c>
      <c r="I32539" s="108">
        <v>4660.9539999999997</v>
      </c>
      <c r="J32539" s="108">
        <v>87232.7</v>
      </c>
      <c r="K32539" s="133">
        <v>0.47865999999999997</v>
      </c>
      <c r="L32539" s="108">
        <v>507.95100000000002</v>
      </c>
      <c r="M32539" s="108">
        <v>89.557000000000002</v>
      </c>
      <c r="N32539" s="108">
        <v>155.67500000000001</v>
      </c>
      <c r="O32539" s="141" t="s">
        <v>14500</v>
      </c>
      <c r="P32539" s="141" t="s">
        <v>14500</v>
      </c>
      <c r="Q32539" s="108">
        <v>-375.36099999999999</v>
      </c>
      <c r="R32539" s="108">
        <v>30.541</v>
      </c>
      <c r="S32539" s="108">
        <v>134.45500000000001</v>
      </c>
    </row>
    <row r="32540" spans="1:19" ht="11.25" thickBot="1" x14ac:dyDescent="0.2">
      <c r="A32540" s="112"/>
    </row>
    <row r="32541" spans="1:19" ht="11.25" thickBot="1" x14ac:dyDescent="0.2">
      <c r="A32541" s="135" t="s">
        <v>362</v>
      </c>
      <c r="B32541" s="112"/>
      <c r="C32541" s="136">
        <v>11176.923000000001</v>
      </c>
      <c r="D32541" s="136">
        <v>8847.3070000000007</v>
      </c>
      <c r="E32541" s="141" t="s">
        <v>14501</v>
      </c>
      <c r="F32541" s="137">
        <v>0.45177</v>
      </c>
      <c r="G32541" s="141" t="s">
        <v>14635</v>
      </c>
      <c r="H32541" s="141" t="s">
        <v>14636</v>
      </c>
      <c r="I32541" s="136">
        <v>4660.9539999999997</v>
      </c>
      <c r="J32541" s="136">
        <v>87232.7</v>
      </c>
      <c r="K32541" s="137">
        <v>0.47865999999999997</v>
      </c>
      <c r="L32541" s="136">
        <v>507.95100000000002</v>
      </c>
      <c r="M32541" s="136">
        <v>89.557000000000002</v>
      </c>
      <c r="N32541" s="136">
        <v>155.67500000000001</v>
      </c>
      <c r="O32541" s="141" t="s">
        <v>14501</v>
      </c>
      <c r="P32541" s="141" t="s">
        <v>14501</v>
      </c>
      <c r="Q32541" s="136">
        <v>-375.36099999999999</v>
      </c>
      <c r="R32541" s="136">
        <v>30.541</v>
      </c>
      <c r="S32541" s="136">
        <v>134.45500000000001</v>
      </c>
    </row>
    <row r="32542" spans="1:19" ht="11.25" thickBot="1" x14ac:dyDescent="0.2">
      <c r="A32542" s="112"/>
    </row>
    <row r="32543" spans="1:19" ht="11.25" thickBot="1" x14ac:dyDescent="0.2">
      <c r="A32543" s="138" t="s">
        <v>364</v>
      </c>
      <c r="B32543" s="112"/>
      <c r="C32543" s="136">
        <v>0</v>
      </c>
      <c r="D32543" s="136">
        <v>0</v>
      </c>
      <c r="E32543" s="141" t="s">
        <v>14501</v>
      </c>
      <c r="F32543" s="140" t="s">
        <v>3713</v>
      </c>
      <c r="G32543" s="141" t="s">
        <v>14501</v>
      </c>
      <c r="H32543" s="141" t="s">
        <v>14501</v>
      </c>
      <c r="I32543" s="136">
        <v>0</v>
      </c>
      <c r="J32543" s="136">
        <v>0</v>
      </c>
      <c r="K32543" s="140" t="s">
        <v>3713</v>
      </c>
      <c r="L32543" s="136">
        <v>0</v>
      </c>
      <c r="M32543" s="136">
        <v>0</v>
      </c>
      <c r="N32543" s="136">
        <v>0</v>
      </c>
      <c r="O32543" s="141" t="s">
        <v>14501</v>
      </c>
      <c r="P32543" s="141" t="s">
        <v>14501</v>
      </c>
      <c r="Q32543" s="136">
        <v>0</v>
      </c>
      <c r="R32543" s="136">
        <v>0</v>
      </c>
      <c r="S32543" s="136">
        <v>0</v>
      </c>
    </row>
    <row r="32544" spans="1:19" ht="11.25" thickBot="1" x14ac:dyDescent="0.2">
      <c r="A32544" s="112"/>
    </row>
    <row r="32545" spans="1:19" ht="11.25" thickBot="1" x14ac:dyDescent="0.2">
      <c r="A32545" s="139" t="s">
        <v>366</v>
      </c>
      <c r="B32545" s="112"/>
      <c r="C32545" s="136">
        <v>0</v>
      </c>
      <c r="D32545" s="136">
        <v>0</v>
      </c>
      <c r="E32545" s="141" t="s">
        <v>14501</v>
      </c>
      <c r="F32545" s="140">
        <v>0</v>
      </c>
      <c r="G32545" s="141" t="s">
        <v>14501</v>
      </c>
      <c r="H32545" s="141" t="s">
        <v>14501</v>
      </c>
      <c r="I32545" s="136">
        <v>0</v>
      </c>
      <c r="J32545" s="136">
        <v>0</v>
      </c>
      <c r="K32545" s="140">
        <v>0</v>
      </c>
      <c r="L32545" s="136">
        <v>0</v>
      </c>
      <c r="M32545" s="136">
        <v>0</v>
      </c>
      <c r="N32545" s="136">
        <v>0</v>
      </c>
      <c r="O32545" s="141" t="s">
        <v>14501</v>
      </c>
      <c r="P32545" s="141" t="s">
        <v>14501</v>
      </c>
      <c r="Q32545" s="136">
        <v>0</v>
      </c>
      <c r="R32545" s="136">
        <v>0</v>
      </c>
      <c r="S32545" s="136">
        <v>0</v>
      </c>
    </row>
    <row r="32546" spans="1:19" ht="11.25" thickBot="1" x14ac:dyDescent="0.2">
      <c r="A32546" s="112"/>
    </row>
    <row r="32547" spans="1:19" ht="11.25" thickBot="1" x14ac:dyDescent="0.2">
      <c r="A32547" s="106" t="s">
        <v>357</v>
      </c>
      <c r="B32547" s="106" t="s">
        <v>358</v>
      </c>
      <c r="C32547" s="146" t="s">
        <v>35</v>
      </c>
      <c r="D32547" s="146" t="s">
        <v>36</v>
      </c>
      <c r="E32547" s="146" t="s">
        <v>14506</v>
      </c>
      <c r="F32547" s="146" t="s">
        <v>38</v>
      </c>
      <c r="G32547" s="146" t="s">
        <v>39</v>
      </c>
      <c r="H32547" s="146" t="s">
        <v>41</v>
      </c>
      <c r="I32547" s="146" t="s">
        <v>42</v>
      </c>
      <c r="J32547" s="146" t="s">
        <v>43</v>
      </c>
      <c r="K32547" s="146" t="s">
        <v>44</v>
      </c>
      <c r="L32547" s="146" t="s">
        <v>45</v>
      </c>
      <c r="M32547" s="146" t="s">
        <v>46</v>
      </c>
      <c r="N32547" s="146" t="s">
        <v>47</v>
      </c>
      <c r="O32547" s="146" t="s">
        <v>48</v>
      </c>
      <c r="P32547" s="146" t="s">
        <v>49</v>
      </c>
      <c r="Q32547" s="146" t="s">
        <v>50</v>
      </c>
      <c r="R32547" s="146" t="s">
        <v>51</v>
      </c>
      <c r="S32547" s="146" t="s">
        <v>52</v>
      </c>
    </row>
    <row r="32548" spans="1:19" ht="11.25" thickBot="1" x14ac:dyDescent="0.2">
      <c r="A32548" s="107">
        <v>1</v>
      </c>
      <c r="B32548" s="132">
        <v>0.8039236111111111</v>
      </c>
      <c r="C32548" s="133">
        <v>0.40316999999999997</v>
      </c>
      <c r="D32548" s="108">
        <v>276.97899999999998</v>
      </c>
      <c r="E32548" s="141" t="s">
        <v>14500</v>
      </c>
      <c r="F32548" s="141" t="s">
        <v>14500</v>
      </c>
      <c r="G32548" s="108">
        <v>189.256</v>
      </c>
      <c r="H32548" s="108">
        <v>67735.423999999999</v>
      </c>
      <c r="I32548" s="108">
        <v>1003.285</v>
      </c>
      <c r="J32548" s="108">
        <v>1496.55</v>
      </c>
      <c r="K32548" s="108">
        <v>485.27300000000002</v>
      </c>
      <c r="L32548" s="108">
        <v>258.47300000000001</v>
      </c>
      <c r="M32548" s="108">
        <v>87.099000000000004</v>
      </c>
      <c r="N32548" s="108">
        <v>146.54599999999999</v>
      </c>
      <c r="O32548" s="108">
        <v>88.48</v>
      </c>
      <c r="P32548" s="108">
        <v>221.89099999999999</v>
      </c>
      <c r="Q32548" s="108">
        <v>334.90899999999999</v>
      </c>
      <c r="R32548" s="108">
        <v>89.584999999999994</v>
      </c>
      <c r="S32548" s="108">
        <v>239.262</v>
      </c>
    </row>
    <row r="32549" spans="1:19" ht="11.25" thickBot="1" x14ac:dyDescent="0.2">
      <c r="A32549" s="112"/>
    </row>
    <row r="32550" spans="1:19" ht="11.25" thickBot="1" x14ac:dyDescent="0.2">
      <c r="A32550" s="135" t="s">
        <v>362</v>
      </c>
      <c r="B32550" s="112"/>
      <c r="C32550" s="137">
        <v>0.40316999999999997</v>
      </c>
      <c r="D32550" s="136">
        <v>276.97899999999998</v>
      </c>
      <c r="E32550" s="141" t="s">
        <v>14501</v>
      </c>
      <c r="F32550" s="141" t="s">
        <v>14501</v>
      </c>
      <c r="G32550" s="136">
        <v>189.256</v>
      </c>
      <c r="H32550" s="136">
        <v>67735.423999999999</v>
      </c>
      <c r="I32550" s="136">
        <v>1003.285</v>
      </c>
      <c r="J32550" s="136">
        <v>1496.55</v>
      </c>
      <c r="K32550" s="136">
        <v>485.27300000000002</v>
      </c>
      <c r="L32550" s="136">
        <v>258.47300000000001</v>
      </c>
      <c r="M32550" s="136">
        <v>87.099000000000004</v>
      </c>
      <c r="N32550" s="136">
        <v>146.54599999999999</v>
      </c>
      <c r="O32550" s="136">
        <v>88.48</v>
      </c>
      <c r="P32550" s="136">
        <v>221.89099999999999</v>
      </c>
      <c r="Q32550" s="136">
        <v>334.90899999999999</v>
      </c>
      <c r="R32550" s="136">
        <v>89.584999999999994</v>
      </c>
      <c r="S32550" s="136">
        <v>239.262</v>
      </c>
    </row>
    <row r="32551" spans="1:19" ht="11.25" thickBot="1" x14ac:dyDescent="0.2">
      <c r="A32551" s="112"/>
    </row>
    <row r="32552" spans="1:19" ht="11.25" thickBot="1" x14ac:dyDescent="0.2">
      <c r="A32552" s="138" t="s">
        <v>364</v>
      </c>
      <c r="B32552" s="112"/>
      <c r="C32552" s="140" t="s">
        <v>3713</v>
      </c>
      <c r="D32552" s="136">
        <v>0</v>
      </c>
      <c r="E32552" s="141" t="s">
        <v>14501</v>
      </c>
      <c r="F32552" s="141" t="s">
        <v>14501</v>
      </c>
      <c r="G32552" s="136">
        <v>0</v>
      </c>
      <c r="H32552" s="136">
        <v>0</v>
      </c>
      <c r="I32552" s="136">
        <v>0</v>
      </c>
      <c r="J32552" s="136">
        <v>0</v>
      </c>
      <c r="K32552" s="136">
        <v>0</v>
      </c>
      <c r="L32552" s="136">
        <v>0</v>
      </c>
      <c r="M32552" s="136">
        <v>0</v>
      </c>
      <c r="N32552" s="136">
        <v>0</v>
      </c>
      <c r="O32552" s="136">
        <v>0</v>
      </c>
      <c r="P32552" s="136">
        <v>0</v>
      </c>
      <c r="Q32552" s="136">
        <v>0</v>
      </c>
      <c r="R32552" s="136">
        <v>0</v>
      </c>
      <c r="S32552" s="136">
        <v>0</v>
      </c>
    </row>
    <row r="32553" spans="1:19" ht="11.25" thickBot="1" x14ac:dyDescent="0.2">
      <c r="A32553" s="112"/>
    </row>
    <row r="32554" spans="1:19" ht="11.25" thickBot="1" x14ac:dyDescent="0.2">
      <c r="A32554" s="139" t="s">
        <v>366</v>
      </c>
      <c r="B32554" s="112"/>
      <c r="C32554" s="140">
        <v>0</v>
      </c>
      <c r="D32554" s="136">
        <v>0</v>
      </c>
      <c r="E32554" s="141" t="s">
        <v>14501</v>
      </c>
      <c r="F32554" s="141" t="s">
        <v>14501</v>
      </c>
      <c r="G32554" s="136">
        <v>0</v>
      </c>
      <c r="H32554" s="136">
        <v>0</v>
      </c>
      <c r="I32554" s="136">
        <v>0</v>
      </c>
      <c r="J32554" s="136">
        <v>0</v>
      </c>
      <c r="K32554" s="136">
        <v>0</v>
      </c>
      <c r="L32554" s="136">
        <v>0</v>
      </c>
      <c r="M32554" s="136">
        <v>0</v>
      </c>
      <c r="N32554" s="136">
        <v>0</v>
      </c>
      <c r="O32554" s="136">
        <v>0</v>
      </c>
      <c r="P32554" s="136">
        <v>0</v>
      </c>
      <c r="Q32554" s="136">
        <v>0</v>
      </c>
      <c r="R32554" s="136">
        <v>0</v>
      </c>
      <c r="S32554" s="136">
        <v>0</v>
      </c>
    </row>
    <row r="32555" spans="1:19" ht="11.25" thickBot="1" x14ac:dyDescent="0.2">
      <c r="A32555" s="112"/>
    </row>
    <row r="32556" spans="1:19" ht="11.25" thickBot="1" x14ac:dyDescent="0.2">
      <c r="A32556" s="106" t="s">
        <v>357</v>
      </c>
      <c r="B32556" s="106" t="s">
        <v>358</v>
      </c>
      <c r="C32556" s="146" t="s">
        <v>53</v>
      </c>
      <c r="D32556" s="146" t="s">
        <v>54</v>
      </c>
      <c r="E32556" s="146" t="s">
        <v>55</v>
      </c>
      <c r="F32556" s="146" t="s">
        <v>56</v>
      </c>
      <c r="G32556" s="146" t="s">
        <v>14507</v>
      </c>
      <c r="H32556" s="146" t="s">
        <v>57</v>
      </c>
      <c r="I32556" s="146" t="s">
        <v>59</v>
      </c>
      <c r="J32556" s="146" t="s">
        <v>14508</v>
      </c>
      <c r="K32556" s="146" t="s">
        <v>60</v>
      </c>
      <c r="L32556" s="146" t="s">
        <v>61</v>
      </c>
      <c r="M32556" s="146" t="s">
        <v>62</v>
      </c>
      <c r="N32556" s="146" t="s">
        <v>14509</v>
      </c>
      <c r="O32556" s="146" t="s">
        <v>63</v>
      </c>
      <c r="P32556" s="146" t="s">
        <v>64</v>
      </c>
      <c r="Q32556" s="146" t="s">
        <v>66</v>
      </c>
      <c r="R32556" s="146" t="s">
        <v>14510</v>
      </c>
      <c r="S32556" s="146" t="s">
        <v>67</v>
      </c>
    </row>
    <row r="32557" spans="1:19" ht="11.25" thickBot="1" x14ac:dyDescent="0.2">
      <c r="A32557" s="107">
        <v>1</v>
      </c>
      <c r="B32557" s="132">
        <v>0.8039236111111111</v>
      </c>
      <c r="C32557" s="141" t="s">
        <v>14500</v>
      </c>
      <c r="D32557" s="108">
        <v>113.19</v>
      </c>
      <c r="E32557" s="141" t="s">
        <v>14500</v>
      </c>
      <c r="F32557" s="108">
        <v>91.381</v>
      </c>
      <c r="G32557" s="108">
        <v>745.84100000000001</v>
      </c>
      <c r="H32557" s="108">
        <v>153.22200000000001</v>
      </c>
      <c r="I32557" s="108">
        <v>977.70699999999999</v>
      </c>
      <c r="J32557" s="141" t="s">
        <v>14639</v>
      </c>
      <c r="K32557" s="141" t="s">
        <v>14500</v>
      </c>
      <c r="L32557" s="141" t="s">
        <v>14500</v>
      </c>
      <c r="M32557" s="108">
        <v>313.35000000000002</v>
      </c>
      <c r="N32557" s="108">
        <v>9.7530000000000001</v>
      </c>
      <c r="O32557" s="108">
        <v>271.74200000000002</v>
      </c>
      <c r="P32557" s="108">
        <v>33850.571000000004</v>
      </c>
      <c r="Q32557" s="133">
        <v>0.34844999999999998</v>
      </c>
      <c r="R32557" s="141" t="s">
        <v>14500</v>
      </c>
      <c r="S32557" s="108">
        <v>956.63199999999995</v>
      </c>
    </row>
    <row r="32558" spans="1:19" ht="11.25" thickBot="1" x14ac:dyDescent="0.2">
      <c r="A32558" s="112"/>
    </row>
    <row r="32559" spans="1:19" ht="11.25" thickBot="1" x14ac:dyDescent="0.2">
      <c r="A32559" s="135" t="s">
        <v>362</v>
      </c>
      <c r="B32559" s="112"/>
      <c r="C32559" s="141" t="s">
        <v>14501</v>
      </c>
      <c r="D32559" s="136">
        <v>113.19</v>
      </c>
      <c r="E32559" s="141" t="s">
        <v>14501</v>
      </c>
      <c r="F32559" s="136">
        <v>91.381</v>
      </c>
      <c r="G32559" s="136">
        <v>745.84100000000001</v>
      </c>
      <c r="H32559" s="136">
        <v>153.22200000000001</v>
      </c>
      <c r="I32559" s="136">
        <v>977.70699999999999</v>
      </c>
      <c r="J32559" s="141" t="s">
        <v>14641</v>
      </c>
      <c r="K32559" s="141" t="s">
        <v>14501</v>
      </c>
      <c r="L32559" s="141" t="s">
        <v>14501</v>
      </c>
      <c r="M32559" s="136">
        <v>313.35000000000002</v>
      </c>
      <c r="N32559" s="136">
        <v>9.7530000000000001</v>
      </c>
      <c r="O32559" s="136">
        <v>271.74200000000002</v>
      </c>
      <c r="P32559" s="136">
        <v>33850.571000000004</v>
      </c>
      <c r="Q32559" s="137">
        <v>0.34844999999999998</v>
      </c>
      <c r="R32559" s="141" t="s">
        <v>14501</v>
      </c>
      <c r="S32559" s="136">
        <v>956.63199999999995</v>
      </c>
    </row>
    <row r="32560" spans="1:19" ht="11.25" thickBot="1" x14ac:dyDescent="0.2">
      <c r="A32560" s="112"/>
    </row>
    <row r="32561" spans="1:19" ht="11.25" thickBot="1" x14ac:dyDescent="0.2">
      <c r="A32561" s="138" t="s">
        <v>364</v>
      </c>
      <c r="B32561" s="112"/>
      <c r="C32561" s="141" t="s">
        <v>14501</v>
      </c>
      <c r="D32561" s="136">
        <v>0</v>
      </c>
      <c r="E32561" s="141" t="s">
        <v>14501</v>
      </c>
      <c r="F32561" s="136">
        <v>0</v>
      </c>
      <c r="G32561" s="136">
        <v>0</v>
      </c>
      <c r="H32561" s="136">
        <v>0</v>
      </c>
      <c r="I32561" s="136">
        <v>0</v>
      </c>
      <c r="J32561" s="141" t="s">
        <v>14501</v>
      </c>
      <c r="K32561" s="141" t="s">
        <v>14501</v>
      </c>
      <c r="L32561" s="141" t="s">
        <v>14501</v>
      </c>
      <c r="M32561" s="136">
        <v>0</v>
      </c>
      <c r="N32561" s="136">
        <v>0</v>
      </c>
      <c r="O32561" s="136">
        <v>0</v>
      </c>
      <c r="P32561" s="136">
        <v>0</v>
      </c>
      <c r="Q32561" s="140" t="s">
        <v>3713</v>
      </c>
      <c r="R32561" s="141" t="s">
        <v>14501</v>
      </c>
      <c r="S32561" s="136">
        <v>0</v>
      </c>
    </row>
    <row r="32562" spans="1:19" ht="11.25" thickBot="1" x14ac:dyDescent="0.2">
      <c r="A32562" s="112"/>
    </row>
    <row r="32563" spans="1:19" ht="11.25" thickBot="1" x14ac:dyDescent="0.2">
      <c r="A32563" s="139" t="s">
        <v>366</v>
      </c>
      <c r="B32563" s="112"/>
      <c r="C32563" s="141" t="s">
        <v>14501</v>
      </c>
      <c r="D32563" s="136">
        <v>0</v>
      </c>
      <c r="E32563" s="141" t="s">
        <v>14501</v>
      </c>
      <c r="F32563" s="136">
        <v>0</v>
      </c>
      <c r="G32563" s="136">
        <v>0</v>
      </c>
      <c r="H32563" s="136">
        <v>0</v>
      </c>
      <c r="I32563" s="136">
        <v>0</v>
      </c>
      <c r="J32563" s="141" t="s">
        <v>14501</v>
      </c>
      <c r="K32563" s="141" t="s">
        <v>14501</v>
      </c>
      <c r="L32563" s="141" t="s">
        <v>14501</v>
      </c>
      <c r="M32563" s="136">
        <v>0</v>
      </c>
      <c r="N32563" s="136">
        <v>0</v>
      </c>
      <c r="O32563" s="136">
        <v>0</v>
      </c>
      <c r="P32563" s="136">
        <v>0</v>
      </c>
      <c r="Q32563" s="140">
        <v>0</v>
      </c>
      <c r="R32563" s="141" t="s">
        <v>14501</v>
      </c>
      <c r="S32563" s="136">
        <v>0</v>
      </c>
    </row>
    <row r="32564" spans="1:19" ht="11.25" thickBot="1" x14ac:dyDescent="0.2">
      <c r="A32564" s="112"/>
    </row>
    <row r="32565" spans="1:19" ht="11.25" thickBot="1" x14ac:dyDescent="0.2">
      <c r="A32565" s="106" t="s">
        <v>357</v>
      </c>
      <c r="B32565" s="106" t="s">
        <v>358</v>
      </c>
      <c r="C32565" s="146" t="s">
        <v>68</v>
      </c>
      <c r="D32565" s="146" t="s">
        <v>14511</v>
      </c>
    </row>
    <row r="32566" spans="1:19" ht="11.25" thickBot="1" x14ac:dyDescent="0.2">
      <c r="A32566" s="107">
        <v>1</v>
      </c>
      <c r="B32566" s="132">
        <v>0.8039236111111111</v>
      </c>
      <c r="C32566" s="108">
        <v>318.875</v>
      </c>
      <c r="D32566" s="141" t="s">
        <v>14500</v>
      </c>
    </row>
    <row r="32567" spans="1:19" ht="11.25" thickBot="1" x14ac:dyDescent="0.2">
      <c r="A32567" s="112"/>
    </row>
    <row r="32568" spans="1:19" ht="11.25" thickBot="1" x14ac:dyDescent="0.2">
      <c r="A32568" s="135" t="s">
        <v>362</v>
      </c>
      <c r="B32568" s="112"/>
      <c r="C32568" s="136">
        <v>318.875</v>
      </c>
      <c r="D32568" s="141" t="s">
        <v>14501</v>
      </c>
    </row>
    <row r="32569" spans="1:19" ht="11.25" thickBot="1" x14ac:dyDescent="0.2">
      <c r="A32569" s="112"/>
    </row>
    <row r="32570" spans="1:19" ht="11.25" thickBot="1" x14ac:dyDescent="0.2">
      <c r="A32570" s="138" t="s">
        <v>364</v>
      </c>
      <c r="B32570" s="112"/>
      <c r="C32570" s="136">
        <v>0</v>
      </c>
      <c r="D32570" s="141" t="s">
        <v>14501</v>
      </c>
    </row>
    <row r="32571" spans="1:19" ht="11.25" thickBot="1" x14ac:dyDescent="0.2">
      <c r="A32571" s="112"/>
    </row>
    <row r="32572" spans="1:19" ht="11.25" thickBot="1" x14ac:dyDescent="0.2">
      <c r="A32572" s="139" t="s">
        <v>366</v>
      </c>
      <c r="B32572" s="112"/>
      <c r="C32572" s="136">
        <v>0</v>
      </c>
      <c r="D32572" s="141" t="s">
        <v>14501</v>
      </c>
    </row>
    <row r="32573" spans="1:19" ht="10.5" x14ac:dyDescent="0.15">
      <c r="A32573" s="112"/>
    </row>
    <row r="32574" spans="1:19" x14ac:dyDescent="0.15">
      <c r="A32574" s="129"/>
      <c r="B32574" s="86" t="s">
        <v>5121</v>
      </c>
    </row>
    <row r="32575" spans="1:19" ht="9.75" thickBot="1" x14ac:dyDescent="0.2">
      <c r="A32575" s="81" t="s">
        <v>5871</v>
      </c>
    </row>
    <row r="32576" spans="1:19" ht="11.25" thickBot="1" x14ac:dyDescent="0.2">
      <c r="A32576" s="106" t="s">
        <v>357</v>
      </c>
      <c r="B32576" s="106" t="s">
        <v>358</v>
      </c>
      <c r="C32576" s="146" t="s">
        <v>14494</v>
      </c>
      <c r="D32576" s="146" t="s">
        <v>14495</v>
      </c>
      <c r="E32576" s="146" t="s">
        <v>14496</v>
      </c>
      <c r="F32576" s="146" t="s">
        <v>0</v>
      </c>
      <c r="G32576" s="146" t="s">
        <v>1</v>
      </c>
      <c r="H32576" s="146" t="s">
        <v>2</v>
      </c>
      <c r="I32576" s="146" t="s">
        <v>14497</v>
      </c>
      <c r="J32576" s="146" t="s">
        <v>3</v>
      </c>
      <c r="K32576" s="146" t="s">
        <v>14498</v>
      </c>
      <c r="L32576" s="146" t="s">
        <v>7</v>
      </c>
      <c r="M32576" s="146" t="s">
        <v>14499</v>
      </c>
      <c r="N32576" s="146" t="s">
        <v>10</v>
      </c>
      <c r="O32576" s="146" t="s">
        <v>11</v>
      </c>
      <c r="P32576" s="146" t="s">
        <v>12</v>
      </c>
      <c r="Q32576" s="146" t="s">
        <v>13</v>
      </c>
      <c r="R32576" s="146" t="s">
        <v>14</v>
      </c>
      <c r="S32576" s="146" t="s">
        <v>15</v>
      </c>
    </row>
    <row r="32577" spans="1:19" ht="11.25" thickBot="1" x14ac:dyDescent="0.2">
      <c r="A32577" s="107">
        <v>1</v>
      </c>
      <c r="B32577" s="132">
        <v>0.80905092592592587</v>
      </c>
      <c r="C32577" s="141" t="s">
        <v>14500</v>
      </c>
      <c r="D32577" s="141" t="s">
        <v>14500</v>
      </c>
      <c r="E32577" s="108">
        <v>129.328</v>
      </c>
      <c r="F32577" s="108">
        <v>24939.785</v>
      </c>
      <c r="G32577" s="108">
        <v>68220.008000000002</v>
      </c>
      <c r="H32577" s="108">
        <v>2522.4140000000002</v>
      </c>
      <c r="I32577" s="108">
        <v>-108.84</v>
      </c>
      <c r="J32577" s="108">
        <v>666.40700000000004</v>
      </c>
      <c r="K32577" s="108">
        <v>181.09299999999999</v>
      </c>
      <c r="L32577" s="133">
        <v>0.55230999999999997</v>
      </c>
      <c r="M32577" s="108">
        <v>526.09199999999998</v>
      </c>
      <c r="N32577" s="108">
        <v>158.78</v>
      </c>
      <c r="O32577" s="108">
        <v>591.98699999999997</v>
      </c>
      <c r="P32577" s="108">
        <v>42233.237000000001</v>
      </c>
      <c r="Q32577" s="108">
        <v>525565.09</v>
      </c>
      <c r="R32577" s="108">
        <v>787.71799999999996</v>
      </c>
      <c r="S32577" s="108">
        <v>637.78300000000002</v>
      </c>
    </row>
    <row r="32578" spans="1:19" ht="11.25" thickBot="1" x14ac:dyDescent="0.2">
      <c r="A32578" s="112"/>
    </row>
    <row r="32579" spans="1:19" ht="11.25" thickBot="1" x14ac:dyDescent="0.2">
      <c r="A32579" s="135" t="s">
        <v>362</v>
      </c>
      <c r="B32579" s="112"/>
      <c r="C32579" s="141" t="s">
        <v>14501</v>
      </c>
      <c r="D32579" s="141" t="s">
        <v>14501</v>
      </c>
      <c r="E32579" s="136">
        <v>129.328</v>
      </c>
      <c r="F32579" s="136">
        <v>24939.785</v>
      </c>
      <c r="G32579" s="136">
        <v>68220.008000000002</v>
      </c>
      <c r="H32579" s="136">
        <v>2522.4140000000002</v>
      </c>
      <c r="I32579" s="136">
        <v>-108.84</v>
      </c>
      <c r="J32579" s="136">
        <v>666.40700000000004</v>
      </c>
      <c r="K32579" s="136">
        <v>181.09299999999999</v>
      </c>
      <c r="L32579" s="137">
        <v>0.55230999999999997</v>
      </c>
      <c r="M32579" s="136">
        <v>526.09199999999998</v>
      </c>
      <c r="N32579" s="136">
        <v>158.78</v>
      </c>
      <c r="O32579" s="136">
        <v>591.98699999999997</v>
      </c>
      <c r="P32579" s="136">
        <v>42233.237000000001</v>
      </c>
      <c r="Q32579" s="136">
        <v>525565.09</v>
      </c>
      <c r="R32579" s="136">
        <v>787.71799999999996</v>
      </c>
      <c r="S32579" s="136">
        <v>637.78300000000002</v>
      </c>
    </row>
    <row r="32580" spans="1:19" ht="11.25" thickBot="1" x14ac:dyDescent="0.2">
      <c r="A32580" s="112"/>
    </row>
    <row r="32581" spans="1:19" ht="11.25" thickBot="1" x14ac:dyDescent="0.2">
      <c r="A32581" s="138" t="s">
        <v>364</v>
      </c>
      <c r="B32581" s="112"/>
      <c r="C32581" s="141" t="s">
        <v>14501</v>
      </c>
      <c r="D32581" s="141" t="s">
        <v>14501</v>
      </c>
      <c r="E32581" s="136">
        <v>0</v>
      </c>
      <c r="F32581" s="136">
        <v>0</v>
      </c>
      <c r="G32581" s="136">
        <v>0</v>
      </c>
      <c r="H32581" s="136">
        <v>0</v>
      </c>
      <c r="I32581" s="136">
        <v>0</v>
      </c>
      <c r="J32581" s="136">
        <v>0</v>
      </c>
      <c r="K32581" s="136">
        <v>0</v>
      </c>
      <c r="L32581" s="140" t="s">
        <v>3713</v>
      </c>
      <c r="M32581" s="136">
        <v>0</v>
      </c>
      <c r="N32581" s="136">
        <v>0</v>
      </c>
      <c r="O32581" s="136">
        <v>0</v>
      </c>
      <c r="P32581" s="136">
        <v>0</v>
      </c>
      <c r="Q32581" s="136">
        <v>0</v>
      </c>
      <c r="R32581" s="136">
        <v>0</v>
      </c>
      <c r="S32581" s="136">
        <v>0</v>
      </c>
    </row>
    <row r="32582" spans="1:19" ht="11.25" thickBot="1" x14ac:dyDescent="0.2">
      <c r="A32582" s="112"/>
    </row>
    <row r="32583" spans="1:19" ht="11.25" thickBot="1" x14ac:dyDescent="0.2">
      <c r="A32583" s="139" t="s">
        <v>366</v>
      </c>
      <c r="B32583" s="112"/>
      <c r="C32583" s="141" t="s">
        <v>14501</v>
      </c>
      <c r="D32583" s="141" t="s">
        <v>14501</v>
      </c>
      <c r="E32583" s="136">
        <v>0</v>
      </c>
      <c r="F32583" s="136">
        <v>0</v>
      </c>
      <c r="G32583" s="136">
        <v>0</v>
      </c>
      <c r="H32583" s="136">
        <v>0</v>
      </c>
      <c r="I32583" s="136">
        <v>0</v>
      </c>
      <c r="J32583" s="136">
        <v>0</v>
      </c>
      <c r="K32583" s="136">
        <v>0</v>
      </c>
      <c r="L32583" s="140">
        <v>0</v>
      </c>
      <c r="M32583" s="136">
        <v>0</v>
      </c>
      <c r="N32583" s="136">
        <v>0</v>
      </c>
      <c r="O32583" s="136">
        <v>0</v>
      </c>
      <c r="P32583" s="136">
        <v>0</v>
      </c>
      <c r="Q32583" s="136">
        <v>0</v>
      </c>
      <c r="R32583" s="136">
        <v>0</v>
      </c>
      <c r="S32583" s="136">
        <v>0</v>
      </c>
    </row>
    <row r="32584" spans="1:19" ht="11.25" thickBot="1" x14ac:dyDescent="0.2">
      <c r="A32584" s="112"/>
    </row>
    <row r="32585" spans="1:19" ht="11.25" thickBot="1" x14ac:dyDescent="0.2">
      <c r="A32585" s="106" t="s">
        <v>357</v>
      </c>
      <c r="B32585" s="106" t="s">
        <v>358</v>
      </c>
      <c r="C32585" s="146" t="s">
        <v>16</v>
      </c>
      <c r="D32585" s="146" t="s">
        <v>14502</v>
      </c>
      <c r="E32585" s="146" t="s">
        <v>14503</v>
      </c>
      <c r="F32585" s="146" t="s">
        <v>20</v>
      </c>
      <c r="G32585" s="146" t="s">
        <v>21</v>
      </c>
      <c r="H32585" s="146" t="s">
        <v>22</v>
      </c>
      <c r="I32585" s="146" t="s">
        <v>23</v>
      </c>
      <c r="J32585" s="146" t="s">
        <v>24</v>
      </c>
      <c r="K32585" s="146" t="s">
        <v>26</v>
      </c>
      <c r="L32585" s="146" t="s">
        <v>14504</v>
      </c>
      <c r="M32585" s="146" t="s">
        <v>27</v>
      </c>
      <c r="N32585" s="146" t="s">
        <v>28</v>
      </c>
      <c r="O32585" s="146" t="s">
        <v>29</v>
      </c>
      <c r="P32585" s="146" t="s">
        <v>30</v>
      </c>
      <c r="Q32585" s="146" t="s">
        <v>14505</v>
      </c>
      <c r="R32585" s="146" t="s">
        <v>32</v>
      </c>
      <c r="S32585" s="146" t="s">
        <v>33</v>
      </c>
    </row>
    <row r="32586" spans="1:19" ht="11.25" thickBot="1" x14ac:dyDescent="0.2">
      <c r="A32586" s="107">
        <v>1</v>
      </c>
      <c r="B32586" s="132">
        <v>0.80905092592592587</v>
      </c>
      <c r="C32586" s="108">
        <v>15322.194</v>
      </c>
      <c r="D32586" s="108">
        <v>6432.4459999999999</v>
      </c>
      <c r="E32586" s="108">
        <v>73.658000000000001</v>
      </c>
      <c r="F32586" s="133">
        <v>0.44941999999999999</v>
      </c>
      <c r="G32586" s="141" t="s">
        <v>14741</v>
      </c>
      <c r="H32586" s="108">
        <v>216.91300000000001</v>
      </c>
      <c r="I32586" s="108">
        <v>9782.2559999999994</v>
      </c>
      <c r="J32586" s="108">
        <v>83534.906000000003</v>
      </c>
      <c r="K32586" s="133">
        <v>0.47259000000000001</v>
      </c>
      <c r="L32586" s="108">
        <v>845.94</v>
      </c>
      <c r="M32586" s="108">
        <v>72.239999999999995</v>
      </c>
      <c r="N32586" s="108">
        <v>350.23899999999998</v>
      </c>
      <c r="O32586" s="141" t="s">
        <v>14500</v>
      </c>
      <c r="P32586" s="141" t="s">
        <v>14500</v>
      </c>
      <c r="Q32586" s="108">
        <v>-64.462000000000003</v>
      </c>
      <c r="R32586" s="108">
        <v>1.478</v>
      </c>
      <c r="S32586" s="141" t="s">
        <v>14500</v>
      </c>
    </row>
    <row r="32587" spans="1:19" ht="11.25" thickBot="1" x14ac:dyDescent="0.2">
      <c r="A32587" s="112"/>
    </row>
    <row r="32588" spans="1:19" ht="11.25" thickBot="1" x14ac:dyDescent="0.2">
      <c r="A32588" s="135" t="s">
        <v>362</v>
      </c>
      <c r="B32588" s="112"/>
      <c r="C32588" s="136">
        <v>15322.194</v>
      </c>
      <c r="D32588" s="136">
        <v>6432.4459999999999</v>
      </c>
      <c r="E32588" s="136">
        <v>73.658000000000001</v>
      </c>
      <c r="F32588" s="137">
        <v>0.44941999999999999</v>
      </c>
      <c r="G32588" s="141" t="s">
        <v>14742</v>
      </c>
      <c r="H32588" s="136">
        <v>216.91300000000001</v>
      </c>
      <c r="I32588" s="136">
        <v>9782.2559999999994</v>
      </c>
      <c r="J32588" s="136">
        <v>83534.906000000003</v>
      </c>
      <c r="K32588" s="137">
        <v>0.47259000000000001</v>
      </c>
      <c r="L32588" s="136">
        <v>845.94</v>
      </c>
      <c r="M32588" s="136">
        <v>72.239999999999995</v>
      </c>
      <c r="N32588" s="136">
        <v>350.23899999999998</v>
      </c>
      <c r="O32588" s="141" t="s">
        <v>14501</v>
      </c>
      <c r="P32588" s="141" t="s">
        <v>14501</v>
      </c>
      <c r="Q32588" s="136">
        <v>-64.462000000000003</v>
      </c>
      <c r="R32588" s="136">
        <v>1.478</v>
      </c>
      <c r="S32588" s="141" t="s">
        <v>14501</v>
      </c>
    </row>
    <row r="32589" spans="1:19" ht="11.25" thickBot="1" x14ac:dyDescent="0.2">
      <c r="A32589" s="112"/>
    </row>
    <row r="32590" spans="1:19" ht="11.25" thickBot="1" x14ac:dyDescent="0.2">
      <c r="A32590" s="138" t="s">
        <v>364</v>
      </c>
      <c r="B32590" s="112"/>
      <c r="C32590" s="136">
        <v>0</v>
      </c>
      <c r="D32590" s="136">
        <v>0</v>
      </c>
      <c r="E32590" s="136">
        <v>0</v>
      </c>
      <c r="F32590" s="140" t="s">
        <v>3713</v>
      </c>
      <c r="G32590" s="141" t="s">
        <v>14501</v>
      </c>
      <c r="H32590" s="136">
        <v>0</v>
      </c>
      <c r="I32590" s="136">
        <v>0</v>
      </c>
      <c r="J32590" s="136">
        <v>0</v>
      </c>
      <c r="K32590" s="140" t="s">
        <v>3713</v>
      </c>
      <c r="L32590" s="136">
        <v>0</v>
      </c>
      <c r="M32590" s="136">
        <v>0</v>
      </c>
      <c r="N32590" s="136">
        <v>0</v>
      </c>
      <c r="O32590" s="141" t="s">
        <v>14501</v>
      </c>
      <c r="P32590" s="141" t="s">
        <v>14501</v>
      </c>
      <c r="Q32590" s="136">
        <v>0</v>
      </c>
      <c r="R32590" s="136">
        <v>0</v>
      </c>
      <c r="S32590" s="141" t="s">
        <v>14501</v>
      </c>
    </row>
    <row r="32591" spans="1:19" ht="11.25" thickBot="1" x14ac:dyDescent="0.2">
      <c r="A32591" s="112"/>
    </row>
    <row r="32592" spans="1:19" ht="11.25" thickBot="1" x14ac:dyDescent="0.2">
      <c r="A32592" s="139" t="s">
        <v>366</v>
      </c>
      <c r="B32592" s="112"/>
      <c r="C32592" s="136">
        <v>0</v>
      </c>
      <c r="D32592" s="136">
        <v>0</v>
      </c>
      <c r="E32592" s="136">
        <v>0</v>
      </c>
      <c r="F32592" s="140">
        <v>0</v>
      </c>
      <c r="G32592" s="141" t="s">
        <v>14501</v>
      </c>
      <c r="H32592" s="136">
        <v>0</v>
      </c>
      <c r="I32592" s="136">
        <v>0</v>
      </c>
      <c r="J32592" s="136">
        <v>0</v>
      </c>
      <c r="K32592" s="140">
        <v>0</v>
      </c>
      <c r="L32592" s="136">
        <v>0</v>
      </c>
      <c r="M32592" s="136">
        <v>0</v>
      </c>
      <c r="N32592" s="136">
        <v>0</v>
      </c>
      <c r="O32592" s="141" t="s">
        <v>14501</v>
      </c>
      <c r="P32592" s="141" t="s">
        <v>14501</v>
      </c>
      <c r="Q32592" s="136">
        <v>0</v>
      </c>
      <c r="R32592" s="136">
        <v>0</v>
      </c>
      <c r="S32592" s="141" t="s">
        <v>14501</v>
      </c>
    </row>
    <row r="32593" spans="1:19" ht="11.25" thickBot="1" x14ac:dyDescent="0.2">
      <c r="A32593" s="112"/>
    </row>
    <row r="32594" spans="1:19" ht="11.25" thickBot="1" x14ac:dyDescent="0.2">
      <c r="A32594" s="106" t="s">
        <v>357</v>
      </c>
      <c r="B32594" s="106" t="s">
        <v>358</v>
      </c>
      <c r="C32594" s="146" t="s">
        <v>35</v>
      </c>
      <c r="D32594" s="146" t="s">
        <v>36</v>
      </c>
      <c r="E32594" s="146" t="s">
        <v>14506</v>
      </c>
      <c r="F32594" s="146" t="s">
        <v>38</v>
      </c>
      <c r="G32594" s="146" t="s">
        <v>39</v>
      </c>
      <c r="H32594" s="146" t="s">
        <v>41</v>
      </c>
      <c r="I32594" s="146" t="s">
        <v>42</v>
      </c>
      <c r="J32594" s="146" t="s">
        <v>43</v>
      </c>
      <c r="K32594" s="146" t="s">
        <v>44</v>
      </c>
      <c r="L32594" s="146" t="s">
        <v>45</v>
      </c>
      <c r="M32594" s="146" t="s">
        <v>46</v>
      </c>
      <c r="N32594" s="146" t="s">
        <v>47</v>
      </c>
      <c r="O32594" s="146" t="s">
        <v>48</v>
      </c>
      <c r="P32594" s="146" t="s">
        <v>49</v>
      </c>
      <c r="Q32594" s="146" t="s">
        <v>50</v>
      </c>
      <c r="R32594" s="146" t="s">
        <v>51</v>
      </c>
      <c r="S32594" s="146" t="s">
        <v>52</v>
      </c>
    </row>
    <row r="32595" spans="1:19" ht="11.25" thickBot="1" x14ac:dyDescent="0.2">
      <c r="A32595" s="107">
        <v>1</v>
      </c>
      <c r="B32595" s="132">
        <v>0.80905092592592587</v>
      </c>
      <c r="C32595" s="133">
        <v>0.40838999999999998</v>
      </c>
      <c r="D32595" s="108">
        <v>351.495</v>
      </c>
      <c r="E32595" s="141" t="s">
        <v>14500</v>
      </c>
      <c r="F32595" s="141" t="s">
        <v>14500</v>
      </c>
      <c r="G32595" s="108">
        <v>629.88699999999994</v>
      </c>
      <c r="H32595" s="108">
        <v>58185.21</v>
      </c>
      <c r="I32595" s="108">
        <v>2778.768</v>
      </c>
      <c r="J32595" s="108">
        <v>8647.6309999999994</v>
      </c>
      <c r="K32595" s="108">
        <v>1086.568</v>
      </c>
      <c r="L32595" s="108">
        <v>777.21199999999999</v>
      </c>
      <c r="M32595" s="108">
        <v>190.715</v>
      </c>
      <c r="N32595" s="108">
        <v>216.524</v>
      </c>
      <c r="O32595" s="108">
        <v>311.19600000000003</v>
      </c>
      <c r="P32595" s="108">
        <v>291.32400000000001</v>
      </c>
      <c r="Q32595" s="108">
        <v>329.709</v>
      </c>
      <c r="R32595" s="108">
        <v>318.44499999999999</v>
      </c>
      <c r="S32595" s="108">
        <v>189.24799999999999</v>
      </c>
    </row>
    <row r="32596" spans="1:19" ht="11.25" thickBot="1" x14ac:dyDescent="0.2">
      <c r="A32596" s="112"/>
    </row>
    <row r="32597" spans="1:19" ht="11.25" thickBot="1" x14ac:dyDescent="0.2">
      <c r="A32597" s="135" t="s">
        <v>362</v>
      </c>
      <c r="B32597" s="112"/>
      <c r="C32597" s="137">
        <v>0.40838999999999998</v>
      </c>
      <c r="D32597" s="136">
        <v>351.495</v>
      </c>
      <c r="E32597" s="141" t="s">
        <v>14501</v>
      </c>
      <c r="F32597" s="141" t="s">
        <v>14501</v>
      </c>
      <c r="G32597" s="136">
        <v>629.88699999999994</v>
      </c>
      <c r="H32597" s="136">
        <v>58185.21</v>
      </c>
      <c r="I32597" s="136">
        <v>2778.768</v>
      </c>
      <c r="J32597" s="136">
        <v>8647.6309999999994</v>
      </c>
      <c r="K32597" s="136">
        <v>1086.568</v>
      </c>
      <c r="L32597" s="136">
        <v>777.21199999999999</v>
      </c>
      <c r="M32597" s="136">
        <v>190.715</v>
      </c>
      <c r="N32597" s="136">
        <v>216.524</v>
      </c>
      <c r="O32597" s="136">
        <v>311.19600000000003</v>
      </c>
      <c r="P32597" s="136">
        <v>291.32400000000001</v>
      </c>
      <c r="Q32597" s="136">
        <v>329.709</v>
      </c>
      <c r="R32597" s="136">
        <v>318.44499999999999</v>
      </c>
      <c r="S32597" s="136">
        <v>189.24799999999999</v>
      </c>
    </row>
    <row r="32598" spans="1:19" ht="11.25" thickBot="1" x14ac:dyDescent="0.2">
      <c r="A32598" s="112"/>
    </row>
    <row r="32599" spans="1:19" ht="11.25" thickBot="1" x14ac:dyDescent="0.2">
      <c r="A32599" s="138" t="s">
        <v>364</v>
      </c>
      <c r="B32599" s="112"/>
      <c r="C32599" s="140" t="s">
        <v>3713</v>
      </c>
      <c r="D32599" s="136">
        <v>0</v>
      </c>
      <c r="E32599" s="141" t="s">
        <v>14501</v>
      </c>
      <c r="F32599" s="141" t="s">
        <v>14501</v>
      </c>
      <c r="G32599" s="136">
        <v>0</v>
      </c>
      <c r="H32599" s="136">
        <v>0</v>
      </c>
      <c r="I32599" s="136">
        <v>0</v>
      </c>
      <c r="J32599" s="136">
        <v>0</v>
      </c>
      <c r="K32599" s="136">
        <v>0</v>
      </c>
      <c r="L32599" s="136">
        <v>0</v>
      </c>
      <c r="M32599" s="136">
        <v>0</v>
      </c>
      <c r="N32599" s="136">
        <v>0</v>
      </c>
      <c r="O32599" s="136">
        <v>0</v>
      </c>
      <c r="P32599" s="136">
        <v>0</v>
      </c>
      <c r="Q32599" s="136">
        <v>0</v>
      </c>
      <c r="R32599" s="136">
        <v>0</v>
      </c>
      <c r="S32599" s="136">
        <v>0</v>
      </c>
    </row>
    <row r="32600" spans="1:19" ht="11.25" thickBot="1" x14ac:dyDescent="0.2">
      <c r="A32600" s="112"/>
    </row>
    <row r="32601" spans="1:19" ht="11.25" thickBot="1" x14ac:dyDescent="0.2">
      <c r="A32601" s="139" t="s">
        <v>366</v>
      </c>
      <c r="B32601" s="112"/>
      <c r="C32601" s="140">
        <v>0</v>
      </c>
      <c r="D32601" s="136">
        <v>0</v>
      </c>
      <c r="E32601" s="141" t="s">
        <v>14501</v>
      </c>
      <c r="F32601" s="141" t="s">
        <v>14501</v>
      </c>
      <c r="G32601" s="136">
        <v>0</v>
      </c>
      <c r="H32601" s="136">
        <v>0</v>
      </c>
      <c r="I32601" s="136">
        <v>0</v>
      </c>
      <c r="J32601" s="136">
        <v>0</v>
      </c>
      <c r="K32601" s="136">
        <v>0</v>
      </c>
      <c r="L32601" s="136">
        <v>0</v>
      </c>
      <c r="M32601" s="136">
        <v>0</v>
      </c>
      <c r="N32601" s="136">
        <v>0</v>
      </c>
      <c r="O32601" s="136">
        <v>0</v>
      </c>
      <c r="P32601" s="136">
        <v>0</v>
      </c>
      <c r="Q32601" s="136">
        <v>0</v>
      </c>
      <c r="R32601" s="136">
        <v>0</v>
      </c>
      <c r="S32601" s="136">
        <v>0</v>
      </c>
    </row>
    <row r="32602" spans="1:19" ht="11.25" thickBot="1" x14ac:dyDescent="0.2">
      <c r="A32602" s="112"/>
    </row>
    <row r="32603" spans="1:19" ht="11.25" thickBot="1" x14ac:dyDescent="0.2">
      <c r="A32603" s="106" t="s">
        <v>357</v>
      </c>
      <c r="B32603" s="106" t="s">
        <v>358</v>
      </c>
      <c r="C32603" s="146" t="s">
        <v>53</v>
      </c>
      <c r="D32603" s="146" t="s">
        <v>54</v>
      </c>
      <c r="E32603" s="146" t="s">
        <v>55</v>
      </c>
      <c r="F32603" s="146" t="s">
        <v>56</v>
      </c>
      <c r="G32603" s="146" t="s">
        <v>14507</v>
      </c>
      <c r="H32603" s="146" t="s">
        <v>57</v>
      </c>
      <c r="I32603" s="146" t="s">
        <v>59</v>
      </c>
      <c r="J32603" s="146" t="s">
        <v>14508</v>
      </c>
      <c r="K32603" s="146" t="s">
        <v>60</v>
      </c>
      <c r="L32603" s="146" t="s">
        <v>61</v>
      </c>
      <c r="M32603" s="146" t="s">
        <v>62</v>
      </c>
      <c r="N32603" s="146" t="s">
        <v>14509</v>
      </c>
      <c r="O32603" s="146" t="s">
        <v>63</v>
      </c>
      <c r="P32603" s="146" t="s">
        <v>64</v>
      </c>
      <c r="Q32603" s="146" t="s">
        <v>66</v>
      </c>
      <c r="R32603" s="146" t="s">
        <v>14510</v>
      </c>
      <c r="S32603" s="146" t="s">
        <v>67</v>
      </c>
    </row>
    <row r="32604" spans="1:19" ht="11.25" thickBot="1" x14ac:dyDescent="0.2">
      <c r="A32604" s="107">
        <v>1</v>
      </c>
      <c r="B32604" s="132">
        <v>0.80905092592592587</v>
      </c>
      <c r="C32604" s="108">
        <v>147.85</v>
      </c>
      <c r="D32604" s="108">
        <v>318.22800000000001</v>
      </c>
      <c r="E32604" s="141" t="s">
        <v>14500</v>
      </c>
      <c r="F32604" s="141" t="s">
        <v>14500</v>
      </c>
      <c r="G32604" s="141" t="s">
        <v>14500</v>
      </c>
      <c r="H32604" s="108">
        <v>497.29199999999997</v>
      </c>
      <c r="I32604" s="108">
        <v>758.94399999999996</v>
      </c>
      <c r="J32604" s="141" t="s">
        <v>14639</v>
      </c>
      <c r="K32604" s="141" t="s">
        <v>14500</v>
      </c>
      <c r="L32604" s="141" t="s">
        <v>14500</v>
      </c>
      <c r="M32604" s="108">
        <v>153.97499999999999</v>
      </c>
      <c r="N32604" s="108">
        <v>114.432</v>
      </c>
      <c r="O32604" s="108">
        <v>233.589</v>
      </c>
      <c r="P32604" s="108">
        <v>96773.316000000006</v>
      </c>
      <c r="Q32604" s="133">
        <v>0.35476000000000002</v>
      </c>
      <c r="R32604" s="141" t="s">
        <v>14500</v>
      </c>
      <c r="S32604" s="108">
        <v>2995.1080000000002</v>
      </c>
    </row>
    <row r="32605" spans="1:19" ht="11.25" thickBot="1" x14ac:dyDescent="0.2">
      <c r="A32605" s="112"/>
    </row>
    <row r="32606" spans="1:19" ht="11.25" thickBot="1" x14ac:dyDescent="0.2">
      <c r="A32606" s="135" t="s">
        <v>362</v>
      </c>
      <c r="B32606" s="112"/>
      <c r="C32606" s="136">
        <v>147.85</v>
      </c>
      <c r="D32606" s="136">
        <v>318.22800000000001</v>
      </c>
      <c r="E32606" s="141" t="s">
        <v>14501</v>
      </c>
      <c r="F32606" s="141" t="s">
        <v>14501</v>
      </c>
      <c r="G32606" s="141" t="s">
        <v>14501</v>
      </c>
      <c r="H32606" s="136">
        <v>497.29199999999997</v>
      </c>
      <c r="I32606" s="136">
        <v>758.94399999999996</v>
      </c>
      <c r="J32606" s="141" t="s">
        <v>14641</v>
      </c>
      <c r="K32606" s="141" t="s">
        <v>14501</v>
      </c>
      <c r="L32606" s="141" t="s">
        <v>14501</v>
      </c>
      <c r="M32606" s="136">
        <v>153.97499999999999</v>
      </c>
      <c r="N32606" s="136">
        <v>114.432</v>
      </c>
      <c r="O32606" s="136">
        <v>233.589</v>
      </c>
      <c r="P32606" s="136">
        <v>96773.316000000006</v>
      </c>
      <c r="Q32606" s="137">
        <v>0.35476000000000002</v>
      </c>
      <c r="R32606" s="141" t="s">
        <v>14501</v>
      </c>
      <c r="S32606" s="136">
        <v>2995.1080000000002</v>
      </c>
    </row>
    <row r="32607" spans="1:19" ht="11.25" thickBot="1" x14ac:dyDescent="0.2">
      <c r="A32607" s="112"/>
    </row>
    <row r="32608" spans="1:19" ht="11.25" thickBot="1" x14ac:dyDescent="0.2">
      <c r="A32608" s="138" t="s">
        <v>364</v>
      </c>
      <c r="B32608" s="112"/>
      <c r="C32608" s="136">
        <v>0</v>
      </c>
      <c r="D32608" s="136">
        <v>0</v>
      </c>
      <c r="E32608" s="141" t="s">
        <v>14501</v>
      </c>
      <c r="F32608" s="141" t="s">
        <v>14501</v>
      </c>
      <c r="G32608" s="141" t="s">
        <v>14501</v>
      </c>
      <c r="H32608" s="136">
        <v>0</v>
      </c>
      <c r="I32608" s="136">
        <v>0</v>
      </c>
      <c r="J32608" s="141" t="s">
        <v>14501</v>
      </c>
      <c r="K32608" s="141" t="s">
        <v>14501</v>
      </c>
      <c r="L32608" s="141" t="s">
        <v>14501</v>
      </c>
      <c r="M32608" s="136">
        <v>0</v>
      </c>
      <c r="N32608" s="136">
        <v>0</v>
      </c>
      <c r="O32608" s="136">
        <v>0</v>
      </c>
      <c r="P32608" s="136">
        <v>0</v>
      </c>
      <c r="Q32608" s="140" t="s">
        <v>3713</v>
      </c>
      <c r="R32608" s="141" t="s">
        <v>14501</v>
      </c>
      <c r="S32608" s="136">
        <v>0</v>
      </c>
    </row>
    <row r="32609" spans="1:19" ht="11.25" thickBot="1" x14ac:dyDescent="0.2">
      <c r="A32609" s="112"/>
    </row>
    <row r="32610" spans="1:19" ht="11.25" thickBot="1" x14ac:dyDescent="0.2">
      <c r="A32610" s="139" t="s">
        <v>366</v>
      </c>
      <c r="B32610" s="112"/>
      <c r="C32610" s="136">
        <v>0</v>
      </c>
      <c r="D32610" s="136">
        <v>0</v>
      </c>
      <c r="E32610" s="141" t="s">
        <v>14501</v>
      </c>
      <c r="F32610" s="141" t="s">
        <v>14501</v>
      </c>
      <c r="G32610" s="141" t="s">
        <v>14501</v>
      </c>
      <c r="H32610" s="136">
        <v>0</v>
      </c>
      <c r="I32610" s="136">
        <v>0</v>
      </c>
      <c r="J32610" s="141" t="s">
        <v>14501</v>
      </c>
      <c r="K32610" s="141" t="s">
        <v>14501</v>
      </c>
      <c r="L32610" s="141" t="s">
        <v>14501</v>
      </c>
      <c r="M32610" s="136">
        <v>0</v>
      </c>
      <c r="N32610" s="136">
        <v>0</v>
      </c>
      <c r="O32610" s="136">
        <v>0</v>
      </c>
      <c r="P32610" s="136">
        <v>0</v>
      </c>
      <c r="Q32610" s="140">
        <v>0</v>
      </c>
      <c r="R32610" s="141" t="s">
        <v>14501</v>
      </c>
      <c r="S32610" s="136">
        <v>0</v>
      </c>
    </row>
    <row r="32611" spans="1:19" ht="11.25" thickBot="1" x14ac:dyDescent="0.2">
      <c r="A32611" s="112"/>
    </row>
    <row r="32612" spans="1:19" ht="11.25" thickBot="1" x14ac:dyDescent="0.2">
      <c r="A32612" s="106" t="s">
        <v>357</v>
      </c>
      <c r="B32612" s="106" t="s">
        <v>358</v>
      </c>
      <c r="C32612" s="146" t="s">
        <v>68</v>
      </c>
      <c r="D32612" s="146" t="s">
        <v>14511</v>
      </c>
    </row>
    <row r="32613" spans="1:19" ht="11.25" thickBot="1" x14ac:dyDescent="0.2">
      <c r="A32613" s="107">
        <v>1</v>
      </c>
      <c r="B32613" s="132">
        <v>0.80905092592592587</v>
      </c>
      <c r="C32613" s="108">
        <v>574.20699999999999</v>
      </c>
      <c r="D32613" s="141" t="s">
        <v>14500</v>
      </c>
    </row>
    <row r="32614" spans="1:19" ht="11.25" thickBot="1" x14ac:dyDescent="0.2">
      <c r="A32614" s="112"/>
    </row>
    <row r="32615" spans="1:19" ht="11.25" thickBot="1" x14ac:dyDescent="0.2">
      <c r="A32615" s="135" t="s">
        <v>362</v>
      </c>
      <c r="B32615" s="112"/>
      <c r="C32615" s="136">
        <v>574.20699999999999</v>
      </c>
      <c r="D32615" s="141" t="s">
        <v>14501</v>
      </c>
    </row>
    <row r="32616" spans="1:19" ht="11.25" thickBot="1" x14ac:dyDescent="0.2">
      <c r="A32616" s="112"/>
    </row>
    <row r="32617" spans="1:19" ht="11.25" thickBot="1" x14ac:dyDescent="0.2">
      <c r="A32617" s="138" t="s">
        <v>364</v>
      </c>
      <c r="B32617" s="112"/>
      <c r="C32617" s="136">
        <v>0</v>
      </c>
      <c r="D32617" s="141" t="s">
        <v>14501</v>
      </c>
    </row>
    <row r="32618" spans="1:19" ht="11.25" thickBot="1" x14ac:dyDescent="0.2">
      <c r="A32618" s="112"/>
    </row>
    <row r="32619" spans="1:19" ht="11.25" thickBot="1" x14ac:dyDescent="0.2">
      <c r="A32619" s="139" t="s">
        <v>366</v>
      </c>
      <c r="B32619" s="112"/>
      <c r="C32619" s="136">
        <v>0</v>
      </c>
      <c r="D32619" s="141" t="s">
        <v>14501</v>
      </c>
    </row>
    <row r="32620" spans="1:19" ht="10.5" x14ac:dyDescent="0.15">
      <c r="A32620" s="112"/>
    </row>
    <row r="32621" spans="1:19" x14ac:dyDescent="0.15">
      <c r="A32621" s="129"/>
      <c r="B32621" s="86" t="s">
        <v>5185</v>
      </c>
    </row>
    <row r="32622" spans="1:19" ht="9.75" thickBot="1" x14ac:dyDescent="0.2">
      <c r="A32622" s="81" t="s">
        <v>5871</v>
      </c>
    </row>
    <row r="32623" spans="1:19" ht="11.25" thickBot="1" x14ac:dyDescent="0.2">
      <c r="A32623" s="106" t="s">
        <v>357</v>
      </c>
      <c r="B32623" s="106" t="s">
        <v>358</v>
      </c>
      <c r="C32623" s="146" t="s">
        <v>14494</v>
      </c>
      <c r="D32623" s="146" t="s">
        <v>14495</v>
      </c>
      <c r="E32623" s="146" t="s">
        <v>14496</v>
      </c>
      <c r="F32623" s="146" t="s">
        <v>0</v>
      </c>
      <c r="G32623" s="146" t="s">
        <v>1</v>
      </c>
      <c r="H32623" s="146" t="s">
        <v>2</v>
      </c>
      <c r="I32623" s="146" t="s">
        <v>14497</v>
      </c>
      <c r="J32623" s="146" t="s">
        <v>3</v>
      </c>
      <c r="K32623" s="146" t="s">
        <v>14498</v>
      </c>
      <c r="L32623" s="146" t="s">
        <v>7</v>
      </c>
      <c r="M32623" s="146" t="s">
        <v>14499</v>
      </c>
      <c r="N32623" s="146" t="s">
        <v>10</v>
      </c>
      <c r="O32623" s="146" t="s">
        <v>11</v>
      </c>
      <c r="P32623" s="146" t="s">
        <v>12</v>
      </c>
      <c r="Q32623" s="146" t="s">
        <v>13</v>
      </c>
      <c r="R32623" s="146" t="s">
        <v>14</v>
      </c>
      <c r="S32623" s="146" t="s">
        <v>15</v>
      </c>
    </row>
    <row r="32624" spans="1:19" ht="11.25" thickBot="1" x14ac:dyDescent="0.2">
      <c r="A32624" s="107">
        <v>1</v>
      </c>
      <c r="B32624" s="132">
        <v>0.81420138888888882</v>
      </c>
      <c r="C32624" s="141" t="s">
        <v>14500</v>
      </c>
      <c r="D32624" s="141" t="s">
        <v>14500</v>
      </c>
      <c r="E32624" s="108">
        <v>109.26600000000001</v>
      </c>
      <c r="F32624" s="108">
        <v>12102.573</v>
      </c>
      <c r="G32624" s="108">
        <v>61922.567000000003</v>
      </c>
      <c r="H32624" s="108">
        <v>1883.095</v>
      </c>
      <c r="I32624" s="108">
        <v>-84.981999999999999</v>
      </c>
      <c r="J32624" s="108">
        <v>940.91899999999998</v>
      </c>
      <c r="K32624" s="108">
        <v>-26.298999999999999</v>
      </c>
      <c r="L32624" s="133">
        <v>0.61014000000000002</v>
      </c>
      <c r="M32624" s="108">
        <v>187.32599999999999</v>
      </c>
      <c r="N32624" s="108">
        <v>-126.20699999999999</v>
      </c>
      <c r="O32624" s="108">
        <v>525.04700000000003</v>
      </c>
      <c r="P32624" s="108">
        <v>25997.258999999998</v>
      </c>
      <c r="Q32624" s="108">
        <v>379879.29</v>
      </c>
      <c r="R32624" s="108">
        <v>437.25400000000002</v>
      </c>
      <c r="S32624" s="108">
        <v>1645.4870000000001</v>
      </c>
    </row>
    <row r="32625" spans="1:19" ht="11.25" thickBot="1" x14ac:dyDescent="0.2">
      <c r="A32625" s="112"/>
    </row>
    <row r="32626" spans="1:19" ht="11.25" thickBot="1" x14ac:dyDescent="0.2">
      <c r="A32626" s="135" t="s">
        <v>362</v>
      </c>
      <c r="B32626" s="112"/>
      <c r="C32626" s="141" t="s">
        <v>14501</v>
      </c>
      <c r="D32626" s="141" t="s">
        <v>14501</v>
      </c>
      <c r="E32626" s="136">
        <v>109.26600000000001</v>
      </c>
      <c r="F32626" s="136">
        <v>12102.573</v>
      </c>
      <c r="G32626" s="136">
        <v>61922.567000000003</v>
      </c>
      <c r="H32626" s="136">
        <v>1883.095</v>
      </c>
      <c r="I32626" s="136">
        <v>-84.981999999999999</v>
      </c>
      <c r="J32626" s="136">
        <v>940.91899999999998</v>
      </c>
      <c r="K32626" s="136">
        <v>-26.298999999999999</v>
      </c>
      <c r="L32626" s="137">
        <v>0.61014000000000002</v>
      </c>
      <c r="M32626" s="136">
        <v>187.32599999999999</v>
      </c>
      <c r="N32626" s="136">
        <v>-126.20699999999999</v>
      </c>
      <c r="O32626" s="136">
        <v>525.04700000000003</v>
      </c>
      <c r="P32626" s="136">
        <v>25997.258999999998</v>
      </c>
      <c r="Q32626" s="136">
        <v>379879.29</v>
      </c>
      <c r="R32626" s="136">
        <v>437.25400000000002</v>
      </c>
      <c r="S32626" s="136">
        <v>1645.4870000000001</v>
      </c>
    </row>
    <row r="32627" spans="1:19" ht="11.25" thickBot="1" x14ac:dyDescent="0.2">
      <c r="A32627" s="112"/>
    </row>
    <row r="32628" spans="1:19" ht="11.25" thickBot="1" x14ac:dyDescent="0.2">
      <c r="A32628" s="138" t="s">
        <v>364</v>
      </c>
      <c r="B32628" s="112"/>
      <c r="C32628" s="141" t="s">
        <v>14501</v>
      </c>
      <c r="D32628" s="141" t="s">
        <v>14501</v>
      </c>
      <c r="E32628" s="136">
        <v>0</v>
      </c>
      <c r="F32628" s="136">
        <v>0</v>
      </c>
      <c r="G32628" s="136">
        <v>0</v>
      </c>
      <c r="H32628" s="136">
        <v>0</v>
      </c>
      <c r="I32628" s="136">
        <v>0</v>
      </c>
      <c r="J32628" s="136">
        <v>0</v>
      </c>
      <c r="K32628" s="136">
        <v>0</v>
      </c>
      <c r="L32628" s="140" t="s">
        <v>3713</v>
      </c>
      <c r="M32628" s="136">
        <v>0</v>
      </c>
      <c r="N32628" s="136">
        <v>0</v>
      </c>
      <c r="O32628" s="136">
        <v>0</v>
      </c>
      <c r="P32628" s="136">
        <v>0</v>
      </c>
      <c r="Q32628" s="136">
        <v>0</v>
      </c>
      <c r="R32628" s="136">
        <v>0</v>
      </c>
      <c r="S32628" s="136">
        <v>0</v>
      </c>
    </row>
    <row r="32629" spans="1:19" ht="11.25" thickBot="1" x14ac:dyDescent="0.2">
      <c r="A32629" s="112"/>
    </row>
    <row r="32630" spans="1:19" ht="11.25" thickBot="1" x14ac:dyDescent="0.2">
      <c r="A32630" s="139" t="s">
        <v>366</v>
      </c>
      <c r="B32630" s="112"/>
      <c r="C32630" s="141" t="s">
        <v>14501</v>
      </c>
      <c r="D32630" s="141" t="s">
        <v>14501</v>
      </c>
      <c r="E32630" s="136">
        <v>0</v>
      </c>
      <c r="F32630" s="136">
        <v>0</v>
      </c>
      <c r="G32630" s="136">
        <v>0</v>
      </c>
      <c r="H32630" s="136">
        <v>0</v>
      </c>
      <c r="I32630" s="136">
        <v>0</v>
      </c>
      <c r="J32630" s="136">
        <v>0</v>
      </c>
      <c r="K32630" s="136">
        <v>0</v>
      </c>
      <c r="L32630" s="140">
        <v>0</v>
      </c>
      <c r="M32630" s="136">
        <v>0</v>
      </c>
      <c r="N32630" s="136">
        <v>0</v>
      </c>
      <c r="O32630" s="136">
        <v>0</v>
      </c>
      <c r="P32630" s="136">
        <v>0</v>
      </c>
      <c r="Q32630" s="136">
        <v>0</v>
      </c>
      <c r="R32630" s="136">
        <v>0</v>
      </c>
      <c r="S32630" s="136">
        <v>0</v>
      </c>
    </row>
    <row r="32631" spans="1:19" ht="11.25" thickBot="1" x14ac:dyDescent="0.2">
      <c r="A32631" s="112"/>
    </row>
    <row r="32632" spans="1:19" ht="11.25" thickBot="1" x14ac:dyDescent="0.2">
      <c r="A32632" s="106" t="s">
        <v>357</v>
      </c>
      <c r="B32632" s="106" t="s">
        <v>358</v>
      </c>
      <c r="C32632" s="146" t="s">
        <v>16</v>
      </c>
      <c r="D32632" s="146" t="s">
        <v>14502</v>
      </c>
      <c r="E32632" s="146" t="s">
        <v>14503</v>
      </c>
      <c r="F32632" s="146" t="s">
        <v>20</v>
      </c>
      <c r="G32632" s="146" t="s">
        <v>21</v>
      </c>
      <c r="H32632" s="146" t="s">
        <v>22</v>
      </c>
      <c r="I32632" s="146" t="s">
        <v>23</v>
      </c>
      <c r="J32632" s="146" t="s">
        <v>24</v>
      </c>
      <c r="K32632" s="146" t="s">
        <v>26</v>
      </c>
      <c r="L32632" s="146" t="s">
        <v>14504</v>
      </c>
      <c r="M32632" s="146" t="s">
        <v>27</v>
      </c>
      <c r="N32632" s="146" t="s">
        <v>28</v>
      </c>
      <c r="O32632" s="146" t="s">
        <v>29</v>
      </c>
      <c r="P32632" s="146" t="s">
        <v>30</v>
      </c>
      <c r="Q32632" s="146" t="s">
        <v>14505</v>
      </c>
      <c r="R32632" s="146" t="s">
        <v>32</v>
      </c>
      <c r="S32632" s="146" t="s">
        <v>33</v>
      </c>
    </row>
    <row r="32633" spans="1:19" ht="11.25" thickBot="1" x14ac:dyDescent="0.2">
      <c r="A32633" s="107">
        <v>1</v>
      </c>
      <c r="B32633" s="132">
        <v>0.81420138888888882</v>
      </c>
      <c r="C32633" s="108">
        <v>12935.289000000001</v>
      </c>
      <c r="D32633" s="108">
        <v>6571.3540000000003</v>
      </c>
      <c r="E32633" s="108">
        <v>74.977999999999994</v>
      </c>
      <c r="F32633" s="133">
        <v>0.43998999999999999</v>
      </c>
      <c r="G32633" s="141" t="s">
        <v>14743</v>
      </c>
      <c r="H32633" s="108">
        <v>312.26400000000001</v>
      </c>
      <c r="I32633" s="108">
        <v>2821.2359999999999</v>
      </c>
      <c r="J32633" s="108">
        <v>74480.13</v>
      </c>
      <c r="K32633" s="133">
        <v>0.48366999999999999</v>
      </c>
      <c r="L32633" s="108">
        <v>513.79600000000005</v>
      </c>
      <c r="M32633" s="141" t="s">
        <v>14500</v>
      </c>
      <c r="N32633" s="108">
        <v>144.26900000000001</v>
      </c>
      <c r="O32633" s="141" t="s">
        <v>14500</v>
      </c>
      <c r="P32633" s="141" t="s">
        <v>14500</v>
      </c>
      <c r="Q32633" s="108">
        <v>-451.07799999999997</v>
      </c>
      <c r="R32633" s="108">
        <v>97.863</v>
      </c>
      <c r="S32633" s="141" t="s">
        <v>14500</v>
      </c>
    </row>
    <row r="32634" spans="1:19" ht="11.25" thickBot="1" x14ac:dyDescent="0.2">
      <c r="A32634" s="112"/>
    </row>
    <row r="32635" spans="1:19" ht="11.25" thickBot="1" x14ac:dyDescent="0.2">
      <c r="A32635" s="135" t="s">
        <v>362</v>
      </c>
      <c r="B32635" s="112"/>
      <c r="C32635" s="136">
        <v>12935.289000000001</v>
      </c>
      <c r="D32635" s="136">
        <v>6571.3540000000003</v>
      </c>
      <c r="E32635" s="136">
        <v>74.977999999999994</v>
      </c>
      <c r="F32635" s="137">
        <v>0.43998999999999999</v>
      </c>
      <c r="G32635" s="141" t="s">
        <v>14744</v>
      </c>
      <c r="H32635" s="136">
        <v>312.26400000000001</v>
      </c>
      <c r="I32635" s="136">
        <v>2821.2359999999999</v>
      </c>
      <c r="J32635" s="136">
        <v>74480.13</v>
      </c>
      <c r="K32635" s="137">
        <v>0.48366999999999999</v>
      </c>
      <c r="L32635" s="136">
        <v>513.79600000000005</v>
      </c>
      <c r="M32635" s="141" t="s">
        <v>14501</v>
      </c>
      <c r="N32635" s="136">
        <v>144.26900000000001</v>
      </c>
      <c r="O32635" s="141" t="s">
        <v>14501</v>
      </c>
      <c r="P32635" s="141" t="s">
        <v>14501</v>
      </c>
      <c r="Q32635" s="136">
        <v>-451.07799999999997</v>
      </c>
      <c r="R32635" s="136">
        <v>97.863</v>
      </c>
      <c r="S32635" s="141" t="s">
        <v>14501</v>
      </c>
    </row>
    <row r="32636" spans="1:19" ht="11.25" thickBot="1" x14ac:dyDescent="0.2">
      <c r="A32636" s="112"/>
    </row>
    <row r="32637" spans="1:19" ht="11.25" thickBot="1" x14ac:dyDescent="0.2">
      <c r="A32637" s="138" t="s">
        <v>364</v>
      </c>
      <c r="B32637" s="112"/>
      <c r="C32637" s="136">
        <v>0</v>
      </c>
      <c r="D32637" s="136">
        <v>0</v>
      </c>
      <c r="E32637" s="136">
        <v>0</v>
      </c>
      <c r="F32637" s="140" t="s">
        <v>3713</v>
      </c>
      <c r="G32637" s="141" t="s">
        <v>14501</v>
      </c>
      <c r="H32637" s="136">
        <v>0</v>
      </c>
      <c r="I32637" s="136">
        <v>0</v>
      </c>
      <c r="J32637" s="136">
        <v>0</v>
      </c>
      <c r="K32637" s="140" t="s">
        <v>3713</v>
      </c>
      <c r="L32637" s="136">
        <v>0</v>
      </c>
      <c r="M32637" s="141" t="s">
        <v>14501</v>
      </c>
      <c r="N32637" s="136">
        <v>0</v>
      </c>
      <c r="O32637" s="141" t="s">
        <v>14501</v>
      </c>
      <c r="P32637" s="141" t="s">
        <v>14501</v>
      </c>
      <c r="Q32637" s="136">
        <v>0</v>
      </c>
      <c r="R32637" s="136">
        <v>0</v>
      </c>
      <c r="S32637" s="141" t="s">
        <v>14501</v>
      </c>
    </row>
    <row r="32638" spans="1:19" ht="11.25" thickBot="1" x14ac:dyDescent="0.2">
      <c r="A32638" s="112"/>
    </row>
    <row r="32639" spans="1:19" ht="11.25" thickBot="1" x14ac:dyDescent="0.2">
      <c r="A32639" s="139" t="s">
        <v>366</v>
      </c>
      <c r="B32639" s="112"/>
      <c r="C32639" s="136">
        <v>0</v>
      </c>
      <c r="D32639" s="136">
        <v>0</v>
      </c>
      <c r="E32639" s="136">
        <v>0</v>
      </c>
      <c r="F32639" s="140">
        <v>0</v>
      </c>
      <c r="G32639" s="141" t="s">
        <v>14501</v>
      </c>
      <c r="H32639" s="136">
        <v>0</v>
      </c>
      <c r="I32639" s="136">
        <v>0</v>
      </c>
      <c r="J32639" s="136">
        <v>0</v>
      </c>
      <c r="K32639" s="140">
        <v>0</v>
      </c>
      <c r="L32639" s="136">
        <v>0</v>
      </c>
      <c r="M32639" s="141" t="s">
        <v>14501</v>
      </c>
      <c r="N32639" s="136">
        <v>0</v>
      </c>
      <c r="O32639" s="141" t="s">
        <v>14501</v>
      </c>
      <c r="P32639" s="141" t="s">
        <v>14501</v>
      </c>
      <c r="Q32639" s="136">
        <v>0</v>
      </c>
      <c r="R32639" s="136">
        <v>0</v>
      </c>
      <c r="S32639" s="141" t="s">
        <v>14501</v>
      </c>
    </row>
    <row r="32640" spans="1:19" ht="11.25" thickBot="1" x14ac:dyDescent="0.2">
      <c r="A32640" s="112"/>
    </row>
    <row r="32641" spans="1:19" ht="11.25" thickBot="1" x14ac:dyDescent="0.2">
      <c r="A32641" s="106" t="s">
        <v>357</v>
      </c>
      <c r="B32641" s="106" t="s">
        <v>358</v>
      </c>
      <c r="C32641" s="146" t="s">
        <v>35</v>
      </c>
      <c r="D32641" s="146" t="s">
        <v>36</v>
      </c>
      <c r="E32641" s="146" t="s">
        <v>14506</v>
      </c>
      <c r="F32641" s="146" t="s">
        <v>38</v>
      </c>
      <c r="G32641" s="146" t="s">
        <v>39</v>
      </c>
      <c r="H32641" s="146" t="s">
        <v>41</v>
      </c>
      <c r="I32641" s="146" t="s">
        <v>42</v>
      </c>
      <c r="J32641" s="146" t="s">
        <v>43</v>
      </c>
      <c r="K32641" s="146" t="s">
        <v>44</v>
      </c>
      <c r="L32641" s="146" t="s">
        <v>45</v>
      </c>
      <c r="M32641" s="146" t="s">
        <v>46</v>
      </c>
      <c r="N32641" s="146" t="s">
        <v>47</v>
      </c>
      <c r="O32641" s="146" t="s">
        <v>48</v>
      </c>
      <c r="P32641" s="146" t="s">
        <v>49</v>
      </c>
      <c r="Q32641" s="146" t="s">
        <v>50</v>
      </c>
      <c r="R32641" s="146" t="s">
        <v>51</v>
      </c>
      <c r="S32641" s="146" t="s">
        <v>52</v>
      </c>
    </row>
    <row r="32642" spans="1:19" ht="11.25" thickBot="1" x14ac:dyDescent="0.2">
      <c r="A32642" s="107">
        <v>1</v>
      </c>
      <c r="B32642" s="132">
        <v>0.81420138888888882</v>
      </c>
      <c r="C32642" s="133">
        <v>0.40229999999999999</v>
      </c>
      <c r="D32642" s="108">
        <v>277.48500000000001</v>
      </c>
      <c r="E32642" s="108">
        <v>185.85300000000001</v>
      </c>
      <c r="F32642" s="141" t="s">
        <v>14500</v>
      </c>
      <c r="G32642" s="108">
        <v>473.267</v>
      </c>
      <c r="H32642" s="108">
        <v>60438.296000000002</v>
      </c>
      <c r="I32642" s="108">
        <v>2913.36</v>
      </c>
      <c r="J32642" s="108">
        <v>5801.0280000000002</v>
      </c>
      <c r="K32642" s="108">
        <v>1034.6949999999999</v>
      </c>
      <c r="L32642" s="108">
        <v>499.435</v>
      </c>
      <c r="M32642" s="108">
        <v>193.334</v>
      </c>
      <c r="N32642" s="108">
        <v>87.777000000000001</v>
      </c>
      <c r="O32642" s="141" t="s">
        <v>14500</v>
      </c>
      <c r="P32642" s="108">
        <v>265.66399999999999</v>
      </c>
      <c r="Q32642" s="108">
        <v>197.93799999999999</v>
      </c>
      <c r="R32642" s="108">
        <v>223.328</v>
      </c>
      <c r="S32642" s="108">
        <v>298.202</v>
      </c>
    </row>
    <row r="32643" spans="1:19" ht="11.25" thickBot="1" x14ac:dyDescent="0.2">
      <c r="A32643" s="112"/>
    </row>
    <row r="32644" spans="1:19" ht="11.25" thickBot="1" x14ac:dyDescent="0.2">
      <c r="A32644" s="135" t="s">
        <v>362</v>
      </c>
      <c r="B32644" s="112"/>
      <c r="C32644" s="137">
        <v>0.40229999999999999</v>
      </c>
      <c r="D32644" s="136">
        <v>277.48500000000001</v>
      </c>
      <c r="E32644" s="136">
        <v>185.85300000000001</v>
      </c>
      <c r="F32644" s="141" t="s">
        <v>14501</v>
      </c>
      <c r="G32644" s="136">
        <v>473.267</v>
      </c>
      <c r="H32644" s="136">
        <v>60438.296000000002</v>
      </c>
      <c r="I32644" s="136">
        <v>2913.36</v>
      </c>
      <c r="J32644" s="136">
        <v>5801.0280000000002</v>
      </c>
      <c r="K32644" s="136">
        <v>1034.6949999999999</v>
      </c>
      <c r="L32644" s="136">
        <v>499.435</v>
      </c>
      <c r="M32644" s="136">
        <v>193.334</v>
      </c>
      <c r="N32644" s="136">
        <v>87.777000000000001</v>
      </c>
      <c r="O32644" s="141" t="s">
        <v>14501</v>
      </c>
      <c r="P32644" s="136">
        <v>265.66399999999999</v>
      </c>
      <c r="Q32644" s="136">
        <v>197.93799999999999</v>
      </c>
      <c r="R32644" s="136">
        <v>223.328</v>
      </c>
      <c r="S32644" s="136">
        <v>298.202</v>
      </c>
    </row>
    <row r="32645" spans="1:19" ht="11.25" thickBot="1" x14ac:dyDescent="0.2">
      <c r="A32645" s="112"/>
    </row>
    <row r="32646" spans="1:19" ht="11.25" thickBot="1" x14ac:dyDescent="0.2">
      <c r="A32646" s="138" t="s">
        <v>364</v>
      </c>
      <c r="B32646" s="112"/>
      <c r="C32646" s="140" t="s">
        <v>3713</v>
      </c>
      <c r="D32646" s="136">
        <v>0</v>
      </c>
      <c r="E32646" s="136">
        <v>0</v>
      </c>
      <c r="F32646" s="141" t="s">
        <v>14501</v>
      </c>
      <c r="G32646" s="136">
        <v>0</v>
      </c>
      <c r="H32646" s="136">
        <v>0</v>
      </c>
      <c r="I32646" s="136">
        <v>0</v>
      </c>
      <c r="J32646" s="136">
        <v>0</v>
      </c>
      <c r="K32646" s="136">
        <v>0</v>
      </c>
      <c r="L32646" s="136">
        <v>0</v>
      </c>
      <c r="M32646" s="136">
        <v>0</v>
      </c>
      <c r="N32646" s="136">
        <v>0</v>
      </c>
      <c r="O32646" s="141" t="s">
        <v>14501</v>
      </c>
      <c r="P32646" s="136">
        <v>0</v>
      </c>
      <c r="Q32646" s="136">
        <v>0</v>
      </c>
      <c r="R32646" s="136">
        <v>0</v>
      </c>
      <c r="S32646" s="136">
        <v>0</v>
      </c>
    </row>
    <row r="32647" spans="1:19" ht="11.25" thickBot="1" x14ac:dyDescent="0.2">
      <c r="A32647" s="112"/>
    </row>
    <row r="32648" spans="1:19" ht="11.25" thickBot="1" x14ac:dyDescent="0.2">
      <c r="A32648" s="139" t="s">
        <v>366</v>
      </c>
      <c r="B32648" s="112"/>
      <c r="C32648" s="140">
        <v>0</v>
      </c>
      <c r="D32648" s="136">
        <v>0</v>
      </c>
      <c r="E32648" s="136">
        <v>0</v>
      </c>
      <c r="F32648" s="141" t="s">
        <v>14501</v>
      </c>
      <c r="G32648" s="136">
        <v>0</v>
      </c>
      <c r="H32648" s="136">
        <v>0</v>
      </c>
      <c r="I32648" s="136">
        <v>0</v>
      </c>
      <c r="J32648" s="136">
        <v>0</v>
      </c>
      <c r="K32648" s="136">
        <v>0</v>
      </c>
      <c r="L32648" s="136">
        <v>0</v>
      </c>
      <c r="M32648" s="136">
        <v>0</v>
      </c>
      <c r="N32648" s="136">
        <v>0</v>
      </c>
      <c r="O32648" s="141" t="s">
        <v>14501</v>
      </c>
      <c r="P32648" s="136">
        <v>0</v>
      </c>
      <c r="Q32648" s="136">
        <v>0</v>
      </c>
      <c r="R32648" s="136">
        <v>0</v>
      </c>
      <c r="S32648" s="136">
        <v>0</v>
      </c>
    </row>
    <row r="32649" spans="1:19" ht="11.25" thickBot="1" x14ac:dyDescent="0.2">
      <c r="A32649" s="112"/>
    </row>
    <row r="32650" spans="1:19" ht="11.25" thickBot="1" x14ac:dyDescent="0.2">
      <c r="A32650" s="106" t="s">
        <v>357</v>
      </c>
      <c r="B32650" s="106" t="s">
        <v>358</v>
      </c>
      <c r="C32650" s="146" t="s">
        <v>53</v>
      </c>
      <c r="D32650" s="146" t="s">
        <v>54</v>
      </c>
      <c r="E32650" s="146" t="s">
        <v>55</v>
      </c>
      <c r="F32650" s="146" t="s">
        <v>56</v>
      </c>
      <c r="G32650" s="146" t="s">
        <v>14507</v>
      </c>
      <c r="H32650" s="146" t="s">
        <v>57</v>
      </c>
      <c r="I32650" s="146" t="s">
        <v>59</v>
      </c>
      <c r="J32650" s="146" t="s">
        <v>14508</v>
      </c>
      <c r="K32650" s="146" t="s">
        <v>60</v>
      </c>
      <c r="L32650" s="146" t="s">
        <v>61</v>
      </c>
      <c r="M32650" s="146" t="s">
        <v>62</v>
      </c>
      <c r="N32650" s="146" t="s">
        <v>14509</v>
      </c>
      <c r="O32650" s="146" t="s">
        <v>63</v>
      </c>
      <c r="P32650" s="146" t="s">
        <v>64</v>
      </c>
      <c r="Q32650" s="146" t="s">
        <v>66</v>
      </c>
      <c r="R32650" s="146" t="s">
        <v>14510</v>
      </c>
      <c r="S32650" s="146" t="s">
        <v>67</v>
      </c>
    </row>
    <row r="32651" spans="1:19" ht="11.25" thickBot="1" x14ac:dyDescent="0.2">
      <c r="A32651" s="107">
        <v>1</v>
      </c>
      <c r="B32651" s="132">
        <v>0.81420138888888882</v>
      </c>
      <c r="C32651" s="108">
        <v>89.849000000000004</v>
      </c>
      <c r="D32651" s="108">
        <v>200.52799999999999</v>
      </c>
      <c r="E32651" s="108">
        <v>90.626000000000005</v>
      </c>
      <c r="F32651" s="108">
        <v>91.013999999999996</v>
      </c>
      <c r="G32651" s="108">
        <v>152.33799999999999</v>
      </c>
      <c r="H32651" s="108">
        <v>370.48899999999998</v>
      </c>
      <c r="I32651" s="108">
        <v>588.92899999999997</v>
      </c>
      <c r="J32651" s="141" t="s">
        <v>14639</v>
      </c>
      <c r="K32651" s="141" t="s">
        <v>14500</v>
      </c>
      <c r="L32651" s="141" t="s">
        <v>14500</v>
      </c>
      <c r="M32651" s="108">
        <v>311.58199999999999</v>
      </c>
      <c r="N32651" s="108">
        <v>9.18</v>
      </c>
      <c r="O32651" s="141" t="s">
        <v>14500</v>
      </c>
      <c r="P32651" s="108">
        <v>48033.690999999999</v>
      </c>
      <c r="Q32651" s="133">
        <v>0.35077000000000003</v>
      </c>
      <c r="R32651" s="141" t="s">
        <v>14500</v>
      </c>
      <c r="S32651" s="108">
        <v>2481.3870000000002</v>
      </c>
    </row>
    <row r="32652" spans="1:19" ht="11.25" thickBot="1" x14ac:dyDescent="0.2">
      <c r="A32652" s="112"/>
    </row>
    <row r="32653" spans="1:19" ht="11.25" thickBot="1" x14ac:dyDescent="0.2">
      <c r="A32653" s="135" t="s">
        <v>362</v>
      </c>
      <c r="B32653" s="112"/>
      <c r="C32653" s="136">
        <v>89.849000000000004</v>
      </c>
      <c r="D32653" s="136">
        <v>200.52799999999999</v>
      </c>
      <c r="E32653" s="136">
        <v>90.626000000000005</v>
      </c>
      <c r="F32653" s="136">
        <v>91.013999999999996</v>
      </c>
      <c r="G32653" s="136">
        <v>152.33799999999999</v>
      </c>
      <c r="H32653" s="136">
        <v>370.48899999999998</v>
      </c>
      <c r="I32653" s="136">
        <v>588.92899999999997</v>
      </c>
      <c r="J32653" s="141" t="s">
        <v>14641</v>
      </c>
      <c r="K32653" s="141" t="s">
        <v>14501</v>
      </c>
      <c r="L32653" s="141" t="s">
        <v>14501</v>
      </c>
      <c r="M32653" s="136">
        <v>311.58199999999999</v>
      </c>
      <c r="N32653" s="136">
        <v>9.18</v>
      </c>
      <c r="O32653" s="141" t="s">
        <v>14501</v>
      </c>
      <c r="P32653" s="136">
        <v>48033.690999999999</v>
      </c>
      <c r="Q32653" s="137">
        <v>0.35077000000000003</v>
      </c>
      <c r="R32653" s="141" t="s">
        <v>14501</v>
      </c>
      <c r="S32653" s="136">
        <v>2481.3870000000002</v>
      </c>
    </row>
    <row r="32654" spans="1:19" ht="11.25" thickBot="1" x14ac:dyDescent="0.2">
      <c r="A32654" s="112"/>
    </row>
    <row r="32655" spans="1:19" ht="11.25" thickBot="1" x14ac:dyDescent="0.2">
      <c r="A32655" s="138" t="s">
        <v>364</v>
      </c>
      <c r="B32655" s="112"/>
      <c r="C32655" s="136">
        <v>0</v>
      </c>
      <c r="D32655" s="136">
        <v>0</v>
      </c>
      <c r="E32655" s="136">
        <v>0</v>
      </c>
      <c r="F32655" s="136">
        <v>0</v>
      </c>
      <c r="G32655" s="136">
        <v>0</v>
      </c>
      <c r="H32655" s="136">
        <v>0</v>
      </c>
      <c r="I32655" s="136">
        <v>0</v>
      </c>
      <c r="J32655" s="141" t="s">
        <v>14501</v>
      </c>
      <c r="K32655" s="141" t="s">
        <v>14501</v>
      </c>
      <c r="L32655" s="141" t="s">
        <v>14501</v>
      </c>
      <c r="M32655" s="136">
        <v>0</v>
      </c>
      <c r="N32655" s="136">
        <v>0</v>
      </c>
      <c r="O32655" s="141" t="s">
        <v>14501</v>
      </c>
      <c r="P32655" s="136">
        <v>0</v>
      </c>
      <c r="Q32655" s="140" t="s">
        <v>3713</v>
      </c>
      <c r="R32655" s="141" t="s">
        <v>14501</v>
      </c>
      <c r="S32655" s="136">
        <v>0</v>
      </c>
    </row>
    <row r="32656" spans="1:19" ht="11.25" thickBot="1" x14ac:dyDescent="0.2">
      <c r="A32656" s="112"/>
    </row>
    <row r="32657" spans="1:19" ht="11.25" thickBot="1" x14ac:dyDescent="0.2">
      <c r="A32657" s="139" t="s">
        <v>366</v>
      </c>
      <c r="B32657" s="112"/>
      <c r="C32657" s="136">
        <v>0</v>
      </c>
      <c r="D32657" s="136">
        <v>0</v>
      </c>
      <c r="E32657" s="136">
        <v>0</v>
      </c>
      <c r="F32657" s="136">
        <v>0</v>
      </c>
      <c r="G32657" s="136">
        <v>0</v>
      </c>
      <c r="H32657" s="136">
        <v>0</v>
      </c>
      <c r="I32657" s="136">
        <v>0</v>
      </c>
      <c r="J32657" s="141" t="s">
        <v>14501</v>
      </c>
      <c r="K32657" s="141" t="s">
        <v>14501</v>
      </c>
      <c r="L32657" s="141" t="s">
        <v>14501</v>
      </c>
      <c r="M32657" s="136">
        <v>0</v>
      </c>
      <c r="N32657" s="136">
        <v>0</v>
      </c>
      <c r="O32657" s="141" t="s">
        <v>14501</v>
      </c>
      <c r="P32657" s="136">
        <v>0</v>
      </c>
      <c r="Q32657" s="140">
        <v>0</v>
      </c>
      <c r="R32657" s="141" t="s">
        <v>14501</v>
      </c>
      <c r="S32657" s="136">
        <v>0</v>
      </c>
    </row>
    <row r="32658" spans="1:19" ht="11.25" thickBot="1" x14ac:dyDescent="0.2">
      <c r="A32658" s="112"/>
    </row>
    <row r="32659" spans="1:19" ht="11.25" thickBot="1" x14ac:dyDescent="0.2">
      <c r="A32659" s="106" t="s">
        <v>357</v>
      </c>
      <c r="B32659" s="106" t="s">
        <v>358</v>
      </c>
      <c r="C32659" s="146" t="s">
        <v>68</v>
      </c>
      <c r="D32659" s="146" t="s">
        <v>14511</v>
      </c>
    </row>
    <row r="32660" spans="1:19" ht="11.25" thickBot="1" x14ac:dyDescent="0.2">
      <c r="A32660" s="107">
        <v>1</v>
      </c>
      <c r="B32660" s="132">
        <v>0.81420138888888882</v>
      </c>
      <c r="C32660" s="108">
        <v>190.05699999999999</v>
      </c>
      <c r="D32660" s="141" t="s">
        <v>14500</v>
      </c>
    </row>
    <row r="32661" spans="1:19" ht="11.25" thickBot="1" x14ac:dyDescent="0.2">
      <c r="A32661" s="112"/>
    </row>
    <row r="32662" spans="1:19" ht="11.25" thickBot="1" x14ac:dyDescent="0.2">
      <c r="A32662" s="135" t="s">
        <v>362</v>
      </c>
      <c r="B32662" s="112"/>
      <c r="C32662" s="136">
        <v>190.05699999999999</v>
      </c>
      <c r="D32662" s="141" t="s">
        <v>14501</v>
      </c>
    </row>
    <row r="32663" spans="1:19" ht="11.25" thickBot="1" x14ac:dyDescent="0.2">
      <c r="A32663" s="112"/>
    </row>
    <row r="32664" spans="1:19" ht="11.25" thickBot="1" x14ac:dyDescent="0.2">
      <c r="A32664" s="138" t="s">
        <v>364</v>
      </c>
      <c r="B32664" s="112"/>
      <c r="C32664" s="136">
        <v>0</v>
      </c>
      <c r="D32664" s="141" t="s">
        <v>14501</v>
      </c>
    </row>
    <row r="32665" spans="1:19" ht="11.25" thickBot="1" x14ac:dyDescent="0.2">
      <c r="A32665" s="112"/>
    </row>
    <row r="32666" spans="1:19" ht="11.25" thickBot="1" x14ac:dyDescent="0.2">
      <c r="A32666" s="139" t="s">
        <v>366</v>
      </c>
      <c r="B32666" s="112"/>
      <c r="C32666" s="136">
        <v>0</v>
      </c>
      <c r="D32666" s="141" t="s">
        <v>14501</v>
      </c>
    </row>
    <row r="32667" spans="1:19" ht="10.5" x14ac:dyDescent="0.15">
      <c r="A32667" s="112"/>
    </row>
    <row r="32668" spans="1:19" x14ac:dyDescent="0.15">
      <c r="A32668" s="129"/>
      <c r="B32668" s="86" t="s">
        <v>5253</v>
      </c>
    </row>
    <row r="32669" spans="1:19" ht="9.75" thickBot="1" x14ac:dyDescent="0.2">
      <c r="A32669" s="81" t="s">
        <v>5871</v>
      </c>
    </row>
    <row r="32670" spans="1:19" ht="11.25" thickBot="1" x14ac:dyDescent="0.2">
      <c r="A32670" s="106" t="s">
        <v>357</v>
      </c>
      <c r="B32670" s="106" t="s">
        <v>358</v>
      </c>
      <c r="C32670" s="146" t="s">
        <v>14494</v>
      </c>
      <c r="D32670" s="146" t="s">
        <v>14495</v>
      </c>
      <c r="E32670" s="146" t="s">
        <v>14496</v>
      </c>
      <c r="F32670" s="146" t="s">
        <v>0</v>
      </c>
      <c r="G32670" s="146" t="s">
        <v>1</v>
      </c>
      <c r="H32670" s="146" t="s">
        <v>2</v>
      </c>
      <c r="I32670" s="146" t="s">
        <v>14497</v>
      </c>
      <c r="J32670" s="146" t="s">
        <v>3</v>
      </c>
      <c r="K32670" s="146" t="s">
        <v>14498</v>
      </c>
      <c r="L32670" s="146" t="s">
        <v>7</v>
      </c>
      <c r="M32670" s="146" t="s">
        <v>14499</v>
      </c>
      <c r="N32670" s="146" t="s">
        <v>10</v>
      </c>
      <c r="O32670" s="146" t="s">
        <v>11</v>
      </c>
      <c r="P32670" s="146" t="s">
        <v>12</v>
      </c>
      <c r="Q32670" s="146" t="s">
        <v>13</v>
      </c>
      <c r="R32670" s="146" t="s">
        <v>14</v>
      </c>
      <c r="S32670" s="146" t="s">
        <v>15</v>
      </c>
    </row>
    <row r="32671" spans="1:19" ht="11.25" thickBot="1" x14ac:dyDescent="0.2">
      <c r="A32671" s="107">
        <v>1</v>
      </c>
      <c r="B32671" s="132">
        <v>0.81934027777777774</v>
      </c>
      <c r="C32671" s="141" t="s">
        <v>14500</v>
      </c>
      <c r="D32671" s="141" t="s">
        <v>14500</v>
      </c>
      <c r="E32671" s="108">
        <v>269.76900000000001</v>
      </c>
      <c r="F32671" s="108">
        <v>11461.353999999999</v>
      </c>
      <c r="G32671" s="108">
        <v>81106.077000000005</v>
      </c>
      <c r="H32671" s="108">
        <v>1491.722</v>
      </c>
      <c r="I32671" s="108">
        <v>-167.37799999999999</v>
      </c>
      <c r="J32671" s="108">
        <v>1153.2809999999999</v>
      </c>
      <c r="K32671" s="108">
        <v>127.925</v>
      </c>
      <c r="L32671" s="133">
        <v>0.54917000000000005</v>
      </c>
      <c r="M32671" s="108">
        <v>272.20499999999998</v>
      </c>
      <c r="N32671" s="108">
        <v>-122.179</v>
      </c>
      <c r="O32671" s="108">
        <v>216.04400000000001</v>
      </c>
      <c r="P32671" s="108">
        <v>36491.065000000002</v>
      </c>
      <c r="Q32671" s="108">
        <v>254021.8</v>
      </c>
      <c r="R32671" s="108">
        <v>551.23400000000004</v>
      </c>
      <c r="S32671" s="108">
        <v>1782.2809999999999</v>
      </c>
    </row>
    <row r="32672" spans="1:19" ht="11.25" thickBot="1" x14ac:dyDescent="0.2">
      <c r="A32672" s="112"/>
    </row>
    <row r="32673" spans="1:19" ht="11.25" thickBot="1" x14ac:dyDescent="0.2">
      <c r="A32673" s="135" t="s">
        <v>362</v>
      </c>
      <c r="B32673" s="112"/>
      <c r="C32673" s="141" t="s">
        <v>14501</v>
      </c>
      <c r="D32673" s="141" t="s">
        <v>14501</v>
      </c>
      <c r="E32673" s="136">
        <v>269.76900000000001</v>
      </c>
      <c r="F32673" s="136">
        <v>11461.353999999999</v>
      </c>
      <c r="G32673" s="136">
        <v>81106.077000000005</v>
      </c>
      <c r="H32673" s="136">
        <v>1491.722</v>
      </c>
      <c r="I32673" s="136">
        <v>-167.37799999999999</v>
      </c>
      <c r="J32673" s="136">
        <v>1153.2809999999999</v>
      </c>
      <c r="K32673" s="136">
        <v>127.925</v>
      </c>
      <c r="L32673" s="137">
        <v>0.54917000000000005</v>
      </c>
      <c r="M32673" s="136">
        <v>272.20499999999998</v>
      </c>
      <c r="N32673" s="136">
        <v>-122.179</v>
      </c>
      <c r="O32673" s="136">
        <v>216.04400000000001</v>
      </c>
      <c r="P32673" s="136">
        <v>36491.065000000002</v>
      </c>
      <c r="Q32673" s="136">
        <v>254021.8</v>
      </c>
      <c r="R32673" s="136">
        <v>551.23400000000004</v>
      </c>
      <c r="S32673" s="136">
        <v>1782.2809999999999</v>
      </c>
    </row>
    <row r="32674" spans="1:19" ht="11.25" thickBot="1" x14ac:dyDescent="0.2">
      <c r="A32674" s="112"/>
    </row>
    <row r="32675" spans="1:19" ht="11.25" thickBot="1" x14ac:dyDescent="0.2">
      <c r="A32675" s="138" t="s">
        <v>364</v>
      </c>
      <c r="B32675" s="112"/>
      <c r="C32675" s="141" t="s">
        <v>14501</v>
      </c>
      <c r="D32675" s="141" t="s">
        <v>14501</v>
      </c>
      <c r="E32675" s="136">
        <v>0</v>
      </c>
      <c r="F32675" s="136">
        <v>0</v>
      </c>
      <c r="G32675" s="136">
        <v>0</v>
      </c>
      <c r="H32675" s="136">
        <v>0</v>
      </c>
      <c r="I32675" s="136">
        <v>0</v>
      </c>
      <c r="J32675" s="136">
        <v>0</v>
      </c>
      <c r="K32675" s="136">
        <v>0</v>
      </c>
      <c r="L32675" s="140" t="s">
        <v>3713</v>
      </c>
      <c r="M32675" s="136">
        <v>0</v>
      </c>
      <c r="N32675" s="136">
        <v>0</v>
      </c>
      <c r="O32675" s="136">
        <v>0</v>
      </c>
      <c r="P32675" s="136">
        <v>0</v>
      </c>
      <c r="Q32675" s="136">
        <v>0</v>
      </c>
      <c r="R32675" s="136">
        <v>0</v>
      </c>
      <c r="S32675" s="136">
        <v>0</v>
      </c>
    </row>
    <row r="32676" spans="1:19" ht="11.25" thickBot="1" x14ac:dyDescent="0.2">
      <c r="A32676" s="112"/>
    </row>
    <row r="32677" spans="1:19" ht="11.25" thickBot="1" x14ac:dyDescent="0.2">
      <c r="A32677" s="139" t="s">
        <v>366</v>
      </c>
      <c r="B32677" s="112"/>
      <c r="C32677" s="141" t="s">
        <v>14501</v>
      </c>
      <c r="D32677" s="141" t="s">
        <v>14501</v>
      </c>
      <c r="E32677" s="136">
        <v>0</v>
      </c>
      <c r="F32677" s="136">
        <v>0</v>
      </c>
      <c r="G32677" s="136">
        <v>0</v>
      </c>
      <c r="H32677" s="136">
        <v>0</v>
      </c>
      <c r="I32677" s="136">
        <v>0</v>
      </c>
      <c r="J32677" s="136">
        <v>0</v>
      </c>
      <c r="K32677" s="136">
        <v>0</v>
      </c>
      <c r="L32677" s="140">
        <v>0</v>
      </c>
      <c r="M32677" s="136">
        <v>0</v>
      </c>
      <c r="N32677" s="136">
        <v>0</v>
      </c>
      <c r="O32677" s="136">
        <v>0</v>
      </c>
      <c r="P32677" s="136">
        <v>0</v>
      </c>
      <c r="Q32677" s="136">
        <v>0</v>
      </c>
      <c r="R32677" s="136">
        <v>0</v>
      </c>
      <c r="S32677" s="136">
        <v>0</v>
      </c>
    </row>
    <row r="32678" spans="1:19" ht="11.25" thickBot="1" x14ac:dyDescent="0.2">
      <c r="A32678" s="112"/>
    </row>
    <row r="32679" spans="1:19" ht="11.25" thickBot="1" x14ac:dyDescent="0.2">
      <c r="A32679" s="106" t="s">
        <v>357</v>
      </c>
      <c r="B32679" s="106" t="s">
        <v>358</v>
      </c>
      <c r="C32679" s="146" t="s">
        <v>16</v>
      </c>
      <c r="D32679" s="146" t="s">
        <v>14502</v>
      </c>
      <c r="E32679" s="146" t="s">
        <v>14503</v>
      </c>
      <c r="F32679" s="146" t="s">
        <v>20</v>
      </c>
      <c r="G32679" s="146" t="s">
        <v>21</v>
      </c>
      <c r="H32679" s="146" t="s">
        <v>22</v>
      </c>
      <c r="I32679" s="146" t="s">
        <v>23</v>
      </c>
      <c r="J32679" s="146" t="s">
        <v>24</v>
      </c>
      <c r="K32679" s="146" t="s">
        <v>26</v>
      </c>
      <c r="L32679" s="146" t="s">
        <v>14504</v>
      </c>
      <c r="M32679" s="146" t="s">
        <v>27</v>
      </c>
      <c r="N32679" s="146" t="s">
        <v>28</v>
      </c>
      <c r="O32679" s="146" t="s">
        <v>29</v>
      </c>
      <c r="P32679" s="146" t="s">
        <v>30</v>
      </c>
      <c r="Q32679" s="146" t="s">
        <v>14505</v>
      </c>
      <c r="R32679" s="146" t="s">
        <v>32</v>
      </c>
      <c r="S32679" s="146" t="s">
        <v>33</v>
      </c>
    </row>
    <row r="32680" spans="1:19" ht="11.25" thickBot="1" x14ac:dyDescent="0.2">
      <c r="A32680" s="107">
        <v>1</v>
      </c>
      <c r="B32680" s="132">
        <v>0.81934027777777774</v>
      </c>
      <c r="C32680" s="108">
        <v>30991.702000000001</v>
      </c>
      <c r="D32680" s="108">
        <v>8889.4860000000008</v>
      </c>
      <c r="E32680" s="141" t="s">
        <v>14500</v>
      </c>
      <c r="F32680" s="133">
        <v>0.48949999999999999</v>
      </c>
      <c r="G32680" s="108">
        <v>422.916</v>
      </c>
      <c r="H32680" s="108">
        <v>144.81399999999999</v>
      </c>
      <c r="I32680" s="108">
        <v>6633.7309999999998</v>
      </c>
      <c r="J32680" s="108">
        <v>73752.846999999994</v>
      </c>
      <c r="K32680" s="133">
        <v>0.48588999999999999</v>
      </c>
      <c r="L32680" s="108">
        <v>527.98</v>
      </c>
      <c r="M32680" s="141" t="s">
        <v>14500</v>
      </c>
      <c r="N32680" s="108">
        <v>556.29700000000003</v>
      </c>
      <c r="O32680" s="141" t="s">
        <v>14500</v>
      </c>
      <c r="P32680" s="141" t="s">
        <v>14500</v>
      </c>
      <c r="Q32680" s="141" t="s">
        <v>14714</v>
      </c>
      <c r="R32680" s="108">
        <v>116.678</v>
      </c>
      <c r="S32680" s="108">
        <v>79.311000000000007</v>
      </c>
    </row>
    <row r="32681" spans="1:19" ht="11.25" thickBot="1" x14ac:dyDescent="0.2">
      <c r="A32681" s="112"/>
    </row>
    <row r="32682" spans="1:19" ht="11.25" thickBot="1" x14ac:dyDescent="0.2">
      <c r="A32682" s="135" t="s">
        <v>362</v>
      </c>
      <c r="B32682" s="112"/>
      <c r="C32682" s="136">
        <v>30991.702000000001</v>
      </c>
      <c r="D32682" s="136">
        <v>8889.4860000000008</v>
      </c>
      <c r="E32682" s="141" t="s">
        <v>14501</v>
      </c>
      <c r="F32682" s="137">
        <v>0.48949999999999999</v>
      </c>
      <c r="G32682" s="136">
        <v>422.916</v>
      </c>
      <c r="H32682" s="136">
        <v>144.81399999999999</v>
      </c>
      <c r="I32682" s="136">
        <v>6633.7309999999998</v>
      </c>
      <c r="J32682" s="136">
        <v>73752.846999999994</v>
      </c>
      <c r="K32682" s="137">
        <v>0.48588999999999999</v>
      </c>
      <c r="L32682" s="136">
        <v>527.98</v>
      </c>
      <c r="M32682" s="141" t="s">
        <v>14501</v>
      </c>
      <c r="N32682" s="136">
        <v>556.29700000000003</v>
      </c>
      <c r="O32682" s="141" t="s">
        <v>14501</v>
      </c>
      <c r="P32682" s="141" t="s">
        <v>14501</v>
      </c>
      <c r="Q32682" s="141" t="s">
        <v>14716</v>
      </c>
      <c r="R32682" s="136">
        <v>116.678</v>
      </c>
      <c r="S32682" s="136">
        <v>79.311000000000007</v>
      </c>
    </row>
    <row r="32683" spans="1:19" ht="11.25" thickBot="1" x14ac:dyDescent="0.2">
      <c r="A32683" s="112"/>
    </row>
    <row r="32684" spans="1:19" ht="11.25" thickBot="1" x14ac:dyDescent="0.2">
      <c r="A32684" s="138" t="s">
        <v>364</v>
      </c>
      <c r="B32684" s="112"/>
      <c r="C32684" s="136">
        <v>0</v>
      </c>
      <c r="D32684" s="136">
        <v>0</v>
      </c>
      <c r="E32684" s="141" t="s">
        <v>14501</v>
      </c>
      <c r="F32684" s="140" t="s">
        <v>3713</v>
      </c>
      <c r="G32684" s="136">
        <v>0</v>
      </c>
      <c r="H32684" s="136">
        <v>0</v>
      </c>
      <c r="I32684" s="136">
        <v>0</v>
      </c>
      <c r="J32684" s="136">
        <v>0</v>
      </c>
      <c r="K32684" s="140" t="s">
        <v>3713</v>
      </c>
      <c r="L32684" s="136">
        <v>0</v>
      </c>
      <c r="M32684" s="141" t="s">
        <v>14501</v>
      </c>
      <c r="N32684" s="136">
        <v>0</v>
      </c>
      <c r="O32684" s="141" t="s">
        <v>14501</v>
      </c>
      <c r="P32684" s="141" t="s">
        <v>14501</v>
      </c>
      <c r="Q32684" s="141" t="s">
        <v>14501</v>
      </c>
      <c r="R32684" s="136">
        <v>0</v>
      </c>
      <c r="S32684" s="136">
        <v>0</v>
      </c>
    </row>
    <row r="32685" spans="1:19" ht="11.25" thickBot="1" x14ac:dyDescent="0.2">
      <c r="A32685" s="112"/>
    </row>
    <row r="32686" spans="1:19" ht="11.25" thickBot="1" x14ac:dyDescent="0.2">
      <c r="A32686" s="139" t="s">
        <v>366</v>
      </c>
      <c r="B32686" s="112"/>
      <c r="C32686" s="136">
        <v>0</v>
      </c>
      <c r="D32686" s="136">
        <v>0</v>
      </c>
      <c r="E32686" s="141" t="s">
        <v>14501</v>
      </c>
      <c r="F32686" s="140">
        <v>0</v>
      </c>
      <c r="G32686" s="136">
        <v>0</v>
      </c>
      <c r="H32686" s="136">
        <v>0</v>
      </c>
      <c r="I32686" s="136">
        <v>0</v>
      </c>
      <c r="J32686" s="136">
        <v>0</v>
      </c>
      <c r="K32686" s="140">
        <v>0</v>
      </c>
      <c r="L32686" s="136">
        <v>0</v>
      </c>
      <c r="M32686" s="141" t="s">
        <v>14501</v>
      </c>
      <c r="N32686" s="136">
        <v>0</v>
      </c>
      <c r="O32686" s="141" t="s">
        <v>14501</v>
      </c>
      <c r="P32686" s="141" t="s">
        <v>14501</v>
      </c>
      <c r="Q32686" s="141" t="s">
        <v>14501</v>
      </c>
      <c r="R32686" s="136">
        <v>0</v>
      </c>
      <c r="S32686" s="136">
        <v>0</v>
      </c>
    </row>
    <row r="32687" spans="1:19" ht="11.25" thickBot="1" x14ac:dyDescent="0.2">
      <c r="A32687" s="112"/>
    </row>
    <row r="32688" spans="1:19" ht="11.25" thickBot="1" x14ac:dyDescent="0.2">
      <c r="A32688" s="106" t="s">
        <v>357</v>
      </c>
      <c r="B32688" s="106" t="s">
        <v>358</v>
      </c>
      <c r="C32688" s="146" t="s">
        <v>35</v>
      </c>
      <c r="D32688" s="146" t="s">
        <v>36</v>
      </c>
      <c r="E32688" s="146" t="s">
        <v>14506</v>
      </c>
      <c r="F32688" s="146" t="s">
        <v>38</v>
      </c>
      <c r="G32688" s="146" t="s">
        <v>39</v>
      </c>
      <c r="H32688" s="146" t="s">
        <v>41</v>
      </c>
      <c r="I32688" s="146" t="s">
        <v>42</v>
      </c>
      <c r="J32688" s="146" t="s">
        <v>43</v>
      </c>
      <c r="K32688" s="146" t="s">
        <v>44</v>
      </c>
      <c r="L32688" s="146" t="s">
        <v>45</v>
      </c>
      <c r="M32688" s="146" t="s">
        <v>46</v>
      </c>
      <c r="N32688" s="146" t="s">
        <v>47</v>
      </c>
      <c r="O32688" s="146" t="s">
        <v>48</v>
      </c>
      <c r="P32688" s="146" t="s">
        <v>49</v>
      </c>
      <c r="Q32688" s="146" t="s">
        <v>50</v>
      </c>
      <c r="R32688" s="146" t="s">
        <v>51</v>
      </c>
      <c r="S32688" s="146" t="s">
        <v>52</v>
      </c>
    </row>
    <row r="32689" spans="1:19" ht="11.25" thickBot="1" x14ac:dyDescent="0.2">
      <c r="A32689" s="107">
        <v>1</v>
      </c>
      <c r="B32689" s="132">
        <v>0.81934027777777774</v>
      </c>
      <c r="C32689" s="133">
        <v>0.41021999999999997</v>
      </c>
      <c r="D32689" s="108">
        <v>81.709999999999994</v>
      </c>
      <c r="E32689" s="108">
        <v>182.583</v>
      </c>
      <c r="F32689" s="141" t="s">
        <v>14500</v>
      </c>
      <c r="G32689" s="108">
        <v>391.87299999999999</v>
      </c>
      <c r="H32689" s="108">
        <v>65738.978000000003</v>
      </c>
      <c r="I32689" s="108">
        <v>1400.51</v>
      </c>
      <c r="J32689" s="108">
        <v>2409.8490000000002</v>
      </c>
      <c r="K32689" s="108">
        <v>738.22500000000002</v>
      </c>
      <c r="L32689" s="108">
        <v>469.315</v>
      </c>
      <c r="M32689" s="108">
        <v>86.084000000000003</v>
      </c>
      <c r="N32689" s="141" t="s">
        <v>14500</v>
      </c>
      <c r="O32689" s="108">
        <v>87.593000000000004</v>
      </c>
      <c r="P32689" s="108">
        <v>146.49</v>
      </c>
      <c r="Q32689" s="108">
        <v>196.661</v>
      </c>
      <c r="R32689" s="108">
        <v>320.66500000000002</v>
      </c>
      <c r="S32689" s="108">
        <v>88.95</v>
      </c>
    </row>
    <row r="32690" spans="1:19" ht="11.25" thickBot="1" x14ac:dyDescent="0.2">
      <c r="A32690" s="112"/>
    </row>
    <row r="32691" spans="1:19" ht="11.25" thickBot="1" x14ac:dyDescent="0.2">
      <c r="A32691" s="135" t="s">
        <v>362</v>
      </c>
      <c r="B32691" s="112"/>
      <c r="C32691" s="137">
        <v>0.41021999999999997</v>
      </c>
      <c r="D32691" s="136">
        <v>81.709999999999994</v>
      </c>
      <c r="E32691" s="136">
        <v>182.583</v>
      </c>
      <c r="F32691" s="141" t="s">
        <v>14501</v>
      </c>
      <c r="G32691" s="136">
        <v>391.87299999999999</v>
      </c>
      <c r="H32691" s="136">
        <v>65738.978000000003</v>
      </c>
      <c r="I32691" s="136">
        <v>1400.51</v>
      </c>
      <c r="J32691" s="136">
        <v>2409.8490000000002</v>
      </c>
      <c r="K32691" s="136">
        <v>738.22500000000002</v>
      </c>
      <c r="L32691" s="136">
        <v>469.315</v>
      </c>
      <c r="M32691" s="136">
        <v>86.084000000000003</v>
      </c>
      <c r="N32691" s="141" t="s">
        <v>14501</v>
      </c>
      <c r="O32691" s="136">
        <v>87.593000000000004</v>
      </c>
      <c r="P32691" s="136">
        <v>146.49</v>
      </c>
      <c r="Q32691" s="136">
        <v>196.661</v>
      </c>
      <c r="R32691" s="136">
        <v>320.66500000000002</v>
      </c>
      <c r="S32691" s="136">
        <v>88.95</v>
      </c>
    </row>
    <row r="32692" spans="1:19" ht="11.25" thickBot="1" x14ac:dyDescent="0.2">
      <c r="A32692" s="112"/>
    </row>
    <row r="32693" spans="1:19" ht="11.25" thickBot="1" x14ac:dyDescent="0.2">
      <c r="A32693" s="138" t="s">
        <v>364</v>
      </c>
      <c r="B32693" s="112"/>
      <c r="C32693" s="140" t="s">
        <v>3713</v>
      </c>
      <c r="D32693" s="136">
        <v>0</v>
      </c>
      <c r="E32693" s="136">
        <v>0</v>
      </c>
      <c r="F32693" s="141" t="s">
        <v>14501</v>
      </c>
      <c r="G32693" s="136">
        <v>0</v>
      </c>
      <c r="H32693" s="136">
        <v>0</v>
      </c>
      <c r="I32693" s="136">
        <v>0</v>
      </c>
      <c r="J32693" s="136">
        <v>0</v>
      </c>
      <c r="K32693" s="136">
        <v>0</v>
      </c>
      <c r="L32693" s="136">
        <v>0</v>
      </c>
      <c r="M32693" s="136">
        <v>0</v>
      </c>
      <c r="N32693" s="141" t="s">
        <v>14501</v>
      </c>
      <c r="O32693" s="136">
        <v>0</v>
      </c>
      <c r="P32693" s="136">
        <v>0</v>
      </c>
      <c r="Q32693" s="136">
        <v>0</v>
      </c>
      <c r="R32693" s="136">
        <v>0</v>
      </c>
      <c r="S32693" s="136">
        <v>0</v>
      </c>
    </row>
    <row r="32694" spans="1:19" ht="11.25" thickBot="1" x14ac:dyDescent="0.2">
      <c r="A32694" s="112"/>
    </row>
    <row r="32695" spans="1:19" ht="11.25" thickBot="1" x14ac:dyDescent="0.2">
      <c r="A32695" s="139" t="s">
        <v>366</v>
      </c>
      <c r="B32695" s="112"/>
      <c r="C32695" s="140">
        <v>0</v>
      </c>
      <c r="D32695" s="136">
        <v>0</v>
      </c>
      <c r="E32695" s="136">
        <v>0</v>
      </c>
      <c r="F32695" s="141" t="s">
        <v>14501</v>
      </c>
      <c r="G32695" s="136">
        <v>0</v>
      </c>
      <c r="H32695" s="136">
        <v>0</v>
      </c>
      <c r="I32695" s="136">
        <v>0</v>
      </c>
      <c r="J32695" s="136">
        <v>0</v>
      </c>
      <c r="K32695" s="136">
        <v>0</v>
      </c>
      <c r="L32695" s="136">
        <v>0</v>
      </c>
      <c r="M32695" s="136">
        <v>0</v>
      </c>
      <c r="N32695" s="141" t="s">
        <v>14501</v>
      </c>
      <c r="O32695" s="136">
        <v>0</v>
      </c>
      <c r="P32695" s="136">
        <v>0</v>
      </c>
      <c r="Q32695" s="136">
        <v>0</v>
      </c>
      <c r="R32695" s="136">
        <v>0</v>
      </c>
      <c r="S32695" s="136">
        <v>0</v>
      </c>
    </row>
    <row r="32696" spans="1:19" ht="11.25" thickBot="1" x14ac:dyDescent="0.2">
      <c r="A32696" s="112"/>
    </row>
    <row r="32697" spans="1:19" ht="11.25" thickBot="1" x14ac:dyDescent="0.2">
      <c r="A32697" s="106" t="s">
        <v>357</v>
      </c>
      <c r="B32697" s="106" t="s">
        <v>358</v>
      </c>
      <c r="C32697" s="146" t="s">
        <v>53</v>
      </c>
      <c r="D32697" s="146" t="s">
        <v>54</v>
      </c>
      <c r="E32697" s="146" t="s">
        <v>55</v>
      </c>
      <c r="F32697" s="146" t="s">
        <v>56</v>
      </c>
      <c r="G32697" s="146" t="s">
        <v>14507</v>
      </c>
      <c r="H32697" s="146" t="s">
        <v>57</v>
      </c>
      <c r="I32697" s="146" t="s">
        <v>59</v>
      </c>
      <c r="J32697" s="146" t="s">
        <v>14508</v>
      </c>
      <c r="K32697" s="146" t="s">
        <v>60</v>
      </c>
      <c r="L32697" s="146" t="s">
        <v>61</v>
      </c>
      <c r="M32697" s="146" t="s">
        <v>62</v>
      </c>
      <c r="N32697" s="146" t="s">
        <v>14509</v>
      </c>
      <c r="O32697" s="146" t="s">
        <v>63</v>
      </c>
      <c r="P32697" s="146" t="s">
        <v>64</v>
      </c>
      <c r="Q32697" s="146" t="s">
        <v>66</v>
      </c>
      <c r="R32697" s="146" t="s">
        <v>14510</v>
      </c>
      <c r="S32697" s="146" t="s">
        <v>67</v>
      </c>
    </row>
    <row r="32698" spans="1:19" ht="11.25" thickBot="1" x14ac:dyDescent="0.2">
      <c r="A32698" s="107">
        <v>1</v>
      </c>
      <c r="B32698" s="132">
        <v>0.81934027777777774</v>
      </c>
      <c r="C32698" s="141" t="s">
        <v>14500</v>
      </c>
      <c r="D32698" s="108">
        <v>199.678</v>
      </c>
      <c r="E32698" s="108">
        <v>90.308000000000007</v>
      </c>
      <c r="F32698" s="108">
        <v>90.76</v>
      </c>
      <c r="G32698" s="141" t="s">
        <v>14500</v>
      </c>
      <c r="H32698" s="108">
        <v>304.54599999999999</v>
      </c>
      <c r="I32698" s="108">
        <v>2763.6350000000002</v>
      </c>
      <c r="J32698" s="141" t="s">
        <v>14639</v>
      </c>
      <c r="K32698" s="141" t="s">
        <v>14500</v>
      </c>
      <c r="L32698" s="141" t="s">
        <v>14500</v>
      </c>
      <c r="M32698" s="108">
        <v>572.16399999999999</v>
      </c>
      <c r="N32698" s="141" t="s">
        <v>14640</v>
      </c>
      <c r="O32698" s="141" t="s">
        <v>14500</v>
      </c>
      <c r="P32698" s="108">
        <v>38238.186999999998</v>
      </c>
      <c r="Q32698" s="133">
        <v>0.34927999999999998</v>
      </c>
      <c r="R32698" s="141" t="s">
        <v>14500</v>
      </c>
      <c r="S32698" s="108">
        <v>1670.17</v>
      </c>
    </row>
    <row r="32699" spans="1:19" ht="11.25" thickBot="1" x14ac:dyDescent="0.2">
      <c r="A32699" s="112"/>
    </row>
    <row r="32700" spans="1:19" ht="11.25" thickBot="1" x14ac:dyDescent="0.2">
      <c r="A32700" s="135" t="s">
        <v>362</v>
      </c>
      <c r="B32700" s="112"/>
      <c r="C32700" s="141" t="s">
        <v>14501</v>
      </c>
      <c r="D32700" s="136">
        <v>199.678</v>
      </c>
      <c r="E32700" s="136">
        <v>90.308000000000007</v>
      </c>
      <c r="F32700" s="136">
        <v>90.76</v>
      </c>
      <c r="G32700" s="141" t="s">
        <v>14501</v>
      </c>
      <c r="H32700" s="136">
        <v>304.54599999999999</v>
      </c>
      <c r="I32700" s="136">
        <v>2763.6350000000002</v>
      </c>
      <c r="J32700" s="141" t="s">
        <v>14641</v>
      </c>
      <c r="K32700" s="141" t="s">
        <v>14501</v>
      </c>
      <c r="L32700" s="141" t="s">
        <v>14501</v>
      </c>
      <c r="M32700" s="136">
        <v>572.16399999999999</v>
      </c>
      <c r="N32700" s="141" t="s">
        <v>14642</v>
      </c>
      <c r="O32700" s="141" t="s">
        <v>14501</v>
      </c>
      <c r="P32700" s="136">
        <v>38238.186999999998</v>
      </c>
      <c r="Q32700" s="137">
        <v>0.34927999999999998</v>
      </c>
      <c r="R32700" s="141" t="s">
        <v>14501</v>
      </c>
      <c r="S32700" s="136">
        <v>1670.17</v>
      </c>
    </row>
    <row r="32701" spans="1:19" ht="11.25" thickBot="1" x14ac:dyDescent="0.2">
      <c r="A32701" s="112"/>
    </row>
    <row r="32702" spans="1:19" ht="11.25" thickBot="1" x14ac:dyDescent="0.2">
      <c r="A32702" s="138" t="s">
        <v>364</v>
      </c>
      <c r="B32702" s="112"/>
      <c r="C32702" s="141" t="s">
        <v>14501</v>
      </c>
      <c r="D32702" s="136">
        <v>0</v>
      </c>
      <c r="E32702" s="136">
        <v>0</v>
      </c>
      <c r="F32702" s="136">
        <v>0</v>
      </c>
      <c r="G32702" s="141" t="s">
        <v>14501</v>
      </c>
      <c r="H32702" s="136">
        <v>0</v>
      </c>
      <c r="I32702" s="136">
        <v>0</v>
      </c>
      <c r="J32702" s="141" t="s">
        <v>14501</v>
      </c>
      <c r="K32702" s="141" t="s">
        <v>14501</v>
      </c>
      <c r="L32702" s="141" t="s">
        <v>14501</v>
      </c>
      <c r="M32702" s="136">
        <v>0</v>
      </c>
      <c r="N32702" s="141" t="s">
        <v>14501</v>
      </c>
      <c r="O32702" s="141" t="s">
        <v>14501</v>
      </c>
      <c r="P32702" s="136">
        <v>0</v>
      </c>
      <c r="Q32702" s="140" t="s">
        <v>3713</v>
      </c>
      <c r="R32702" s="141" t="s">
        <v>14501</v>
      </c>
      <c r="S32702" s="136">
        <v>0</v>
      </c>
    </row>
    <row r="32703" spans="1:19" ht="11.25" thickBot="1" x14ac:dyDescent="0.2">
      <c r="A32703" s="112"/>
    </row>
    <row r="32704" spans="1:19" ht="11.25" thickBot="1" x14ac:dyDescent="0.2">
      <c r="A32704" s="139" t="s">
        <v>366</v>
      </c>
      <c r="B32704" s="112"/>
      <c r="C32704" s="141" t="s">
        <v>14501</v>
      </c>
      <c r="D32704" s="136">
        <v>0</v>
      </c>
      <c r="E32704" s="136">
        <v>0</v>
      </c>
      <c r="F32704" s="136">
        <v>0</v>
      </c>
      <c r="G32704" s="141" t="s">
        <v>14501</v>
      </c>
      <c r="H32704" s="136">
        <v>0</v>
      </c>
      <c r="I32704" s="136">
        <v>0</v>
      </c>
      <c r="J32704" s="141" t="s">
        <v>14501</v>
      </c>
      <c r="K32704" s="141" t="s">
        <v>14501</v>
      </c>
      <c r="L32704" s="141" t="s">
        <v>14501</v>
      </c>
      <c r="M32704" s="136">
        <v>0</v>
      </c>
      <c r="N32704" s="141" t="s">
        <v>14501</v>
      </c>
      <c r="O32704" s="141" t="s">
        <v>14501</v>
      </c>
      <c r="P32704" s="136">
        <v>0</v>
      </c>
      <c r="Q32704" s="140">
        <v>0</v>
      </c>
      <c r="R32704" s="141" t="s">
        <v>14501</v>
      </c>
      <c r="S32704" s="136">
        <v>0</v>
      </c>
    </row>
    <row r="32705" spans="1:19" ht="11.25" thickBot="1" x14ac:dyDescent="0.2">
      <c r="A32705" s="112"/>
    </row>
    <row r="32706" spans="1:19" ht="11.25" thickBot="1" x14ac:dyDescent="0.2">
      <c r="A32706" s="106" t="s">
        <v>357</v>
      </c>
      <c r="B32706" s="106" t="s">
        <v>358</v>
      </c>
      <c r="C32706" s="146" t="s">
        <v>68</v>
      </c>
      <c r="D32706" s="146" t="s">
        <v>14511</v>
      </c>
    </row>
    <row r="32707" spans="1:19" ht="11.25" thickBot="1" x14ac:dyDescent="0.2">
      <c r="A32707" s="107">
        <v>1</v>
      </c>
      <c r="B32707" s="132">
        <v>0.81934027777777774</v>
      </c>
      <c r="C32707" s="108">
        <v>272.67500000000001</v>
      </c>
      <c r="D32707" s="141" t="s">
        <v>14500</v>
      </c>
    </row>
    <row r="32708" spans="1:19" ht="11.25" thickBot="1" x14ac:dyDescent="0.2">
      <c r="A32708" s="112"/>
    </row>
    <row r="32709" spans="1:19" ht="11.25" thickBot="1" x14ac:dyDescent="0.2">
      <c r="A32709" s="135" t="s">
        <v>362</v>
      </c>
      <c r="B32709" s="112"/>
      <c r="C32709" s="136">
        <v>272.67500000000001</v>
      </c>
      <c r="D32709" s="141" t="s">
        <v>14501</v>
      </c>
    </row>
    <row r="32710" spans="1:19" ht="11.25" thickBot="1" x14ac:dyDescent="0.2">
      <c r="A32710" s="112"/>
    </row>
    <row r="32711" spans="1:19" ht="11.25" thickBot="1" x14ac:dyDescent="0.2">
      <c r="A32711" s="138" t="s">
        <v>364</v>
      </c>
      <c r="B32711" s="112"/>
      <c r="C32711" s="136">
        <v>0</v>
      </c>
      <c r="D32711" s="141" t="s">
        <v>14501</v>
      </c>
    </row>
    <row r="32712" spans="1:19" ht="11.25" thickBot="1" x14ac:dyDescent="0.2">
      <c r="A32712" s="112"/>
    </row>
    <row r="32713" spans="1:19" ht="11.25" thickBot="1" x14ac:dyDescent="0.2">
      <c r="A32713" s="139" t="s">
        <v>366</v>
      </c>
      <c r="B32713" s="112"/>
      <c r="C32713" s="136">
        <v>0</v>
      </c>
      <c r="D32713" s="141" t="s">
        <v>14501</v>
      </c>
    </row>
    <row r="32714" spans="1:19" ht="10.5" x14ac:dyDescent="0.15">
      <c r="A32714" s="112"/>
    </row>
    <row r="32715" spans="1:19" x14ac:dyDescent="0.15">
      <c r="A32715" s="129"/>
      <c r="B32715" s="86" t="s">
        <v>5314</v>
      </c>
    </row>
    <row r="32716" spans="1:19" ht="9.75" thickBot="1" x14ac:dyDescent="0.2">
      <c r="A32716" s="81" t="s">
        <v>5871</v>
      </c>
    </row>
    <row r="32717" spans="1:19" ht="11.25" thickBot="1" x14ac:dyDescent="0.2">
      <c r="A32717" s="106" t="s">
        <v>357</v>
      </c>
      <c r="B32717" s="106" t="s">
        <v>358</v>
      </c>
      <c r="C32717" s="146" t="s">
        <v>14494</v>
      </c>
      <c r="D32717" s="146" t="s">
        <v>14495</v>
      </c>
      <c r="E32717" s="146" t="s">
        <v>14496</v>
      </c>
      <c r="F32717" s="146" t="s">
        <v>0</v>
      </c>
      <c r="G32717" s="146" t="s">
        <v>1</v>
      </c>
      <c r="H32717" s="146" t="s">
        <v>2</v>
      </c>
      <c r="I32717" s="146" t="s">
        <v>14497</v>
      </c>
      <c r="J32717" s="146" t="s">
        <v>3</v>
      </c>
      <c r="K32717" s="146" t="s">
        <v>14498</v>
      </c>
      <c r="L32717" s="146" t="s">
        <v>7</v>
      </c>
      <c r="M32717" s="146" t="s">
        <v>14499</v>
      </c>
      <c r="N32717" s="146" t="s">
        <v>10</v>
      </c>
      <c r="O32717" s="146" t="s">
        <v>11</v>
      </c>
      <c r="P32717" s="146" t="s">
        <v>12</v>
      </c>
      <c r="Q32717" s="146" t="s">
        <v>13</v>
      </c>
      <c r="R32717" s="146" t="s">
        <v>14</v>
      </c>
      <c r="S32717" s="146" t="s">
        <v>15</v>
      </c>
    </row>
    <row r="32718" spans="1:19" ht="11.25" thickBot="1" x14ac:dyDescent="0.2">
      <c r="A32718" s="107">
        <v>1</v>
      </c>
      <c r="B32718" s="132">
        <v>0.82450231481481484</v>
      </c>
      <c r="C32718" s="141" t="s">
        <v>14500</v>
      </c>
      <c r="D32718" s="141" t="s">
        <v>14500</v>
      </c>
      <c r="E32718" s="108">
        <v>118.831</v>
      </c>
      <c r="F32718" s="108">
        <v>10708.396000000001</v>
      </c>
      <c r="G32718" s="108">
        <v>55643.349000000002</v>
      </c>
      <c r="H32718" s="108">
        <v>3555.2379999999998</v>
      </c>
      <c r="I32718" s="108">
        <v>-99.391999999999996</v>
      </c>
      <c r="J32718" s="108">
        <v>594.16</v>
      </c>
      <c r="K32718" s="108">
        <v>78.369</v>
      </c>
      <c r="L32718" s="133">
        <v>0.56101999999999996</v>
      </c>
      <c r="M32718" s="108">
        <v>400.17899999999997</v>
      </c>
      <c r="N32718" s="108">
        <v>348.39299999999997</v>
      </c>
      <c r="O32718" s="108">
        <v>671.73</v>
      </c>
      <c r="P32718" s="108">
        <v>31742.424999999999</v>
      </c>
      <c r="Q32718" s="108">
        <v>741991.93</v>
      </c>
      <c r="R32718" s="108">
        <v>1178.3240000000001</v>
      </c>
      <c r="S32718" s="108">
        <v>1343.9770000000001</v>
      </c>
    </row>
    <row r="32719" spans="1:19" ht="11.25" thickBot="1" x14ac:dyDescent="0.2">
      <c r="A32719" s="112"/>
    </row>
    <row r="32720" spans="1:19" ht="11.25" thickBot="1" x14ac:dyDescent="0.2">
      <c r="A32720" s="135" t="s">
        <v>362</v>
      </c>
      <c r="B32720" s="112"/>
      <c r="C32720" s="141" t="s">
        <v>14501</v>
      </c>
      <c r="D32720" s="141" t="s">
        <v>14501</v>
      </c>
      <c r="E32720" s="136">
        <v>118.831</v>
      </c>
      <c r="F32720" s="136">
        <v>10708.396000000001</v>
      </c>
      <c r="G32720" s="136">
        <v>55643.349000000002</v>
      </c>
      <c r="H32720" s="136">
        <v>3555.2379999999998</v>
      </c>
      <c r="I32720" s="136">
        <v>-99.391999999999996</v>
      </c>
      <c r="J32720" s="136">
        <v>594.16</v>
      </c>
      <c r="K32720" s="136">
        <v>78.369</v>
      </c>
      <c r="L32720" s="137">
        <v>0.56101999999999996</v>
      </c>
      <c r="M32720" s="136">
        <v>400.17899999999997</v>
      </c>
      <c r="N32720" s="136">
        <v>348.39299999999997</v>
      </c>
      <c r="O32720" s="136">
        <v>671.73</v>
      </c>
      <c r="P32720" s="136">
        <v>31742.424999999999</v>
      </c>
      <c r="Q32720" s="136">
        <v>741991.93</v>
      </c>
      <c r="R32720" s="136">
        <v>1178.3240000000001</v>
      </c>
      <c r="S32720" s="136">
        <v>1343.9770000000001</v>
      </c>
    </row>
    <row r="32721" spans="1:19" ht="11.25" thickBot="1" x14ac:dyDescent="0.2">
      <c r="A32721" s="112"/>
    </row>
    <row r="32722" spans="1:19" ht="11.25" thickBot="1" x14ac:dyDescent="0.2">
      <c r="A32722" s="138" t="s">
        <v>364</v>
      </c>
      <c r="B32722" s="112"/>
      <c r="C32722" s="141" t="s">
        <v>14501</v>
      </c>
      <c r="D32722" s="141" t="s">
        <v>14501</v>
      </c>
      <c r="E32722" s="136">
        <v>0</v>
      </c>
      <c r="F32722" s="136">
        <v>0</v>
      </c>
      <c r="G32722" s="136">
        <v>0</v>
      </c>
      <c r="H32722" s="136">
        <v>0</v>
      </c>
      <c r="I32722" s="136">
        <v>0</v>
      </c>
      <c r="J32722" s="136">
        <v>0</v>
      </c>
      <c r="K32722" s="136">
        <v>0</v>
      </c>
      <c r="L32722" s="140" t="s">
        <v>3713</v>
      </c>
      <c r="M32722" s="136">
        <v>0</v>
      </c>
      <c r="N32722" s="136">
        <v>0</v>
      </c>
      <c r="O32722" s="136">
        <v>0</v>
      </c>
      <c r="P32722" s="136">
        <v>0</v>
      </c>
      <c r="Q32722" s="136">
        <v>0</v>
      </c>
      <c r="R32722" s="136">
        <v>0</v>
      </c>
      <c r="S32722" s="136">
        <v>0</v>
      </c>
    </row>
    <row r="32723" spans="1:19" ht="11.25" thickBot="1" x14ac:dyDescent="0.2">
      <c r="A32723" s="112"/>
    </row>
    <row r="32724" spans="1:19" ht="11.25" thickBot="1" x14ac:dyDescent="0.2">
      <c r="A32724" s="139" t="s">
        <v>366</v>
      </c>
      <c r="B32724" s="112"/>
      <c r="C32724" s="141" t="s">
        <v>14501</v>
      </c>
      <c r="D32724" s="141" t="s">
        <v>14501</v>
      </c>
      <c r="E32724" s="136">
        <v>0</v>
      </c>
      <c r="F32724" s="136">
        <v>0</v>
      </c>
      <c r="G32724" s="136">
        <v>0</v>
      </c>
      <c r="H32724" s="136">
        <v>0</v>
      </c>
      <c r="I32724" s="136">
        <v>0</v>
      </c>
      <c r="J32724" s="136">
        <v>0</v>
      </c>
      <c r="K32724" s="136">
        <v>0</v>
      </c>
      <c r="L32724" s="140">
        <v>0</v>
      </c>
      <c r="M32724" s="136">
        <v>0</v>
      </c>
      <c r="N32724" s="136">
        <v>0</v>
      </c>
      <c r="O32724" s="136">
        <v>0</v>
      </c>
      <c r="P32724" s="136">
        <v>0</v>
      </c>
      <c r="Q32724" s="136">
        <v>0</v>
      </c>
      <c r="R32724" s="136">
        <v>0</v>
      </c>
      <c r="S32724" s="136">
        <v>0</v>
      </c>
    </row>
    <row r="32725" spans="1:19" ht="11.25" thickBot="1" x14ac:dyDescent="0.2">
      <c r="A32725" s="112"/>
    </row>
    <row r="32726" spans="1:19" ht="11.25" thickBot="1" x14ac:dyDescent="0.2">
      <c r="A32726" s="106" t="s">
        <v>357</v>
      </c>
      <c r="B32726" s="106" t="s">
        <v>358</v>
      </c>
      <c r="C32726" s="146" t="s">
        <v>16</v>
      </c>
      <c r="D32726" s="146" t="s">
        <v>14502</v>
      </c>
      <c r="E32726" s="146" t="s">
        <v>14503</v>
      </c>
      <c r="F32726" s="146" t="s">
        <v>20</v>
      </c>
      <c r="G32726" s="146" t="s">
        <v>21</v>
      </c>
      <c r="H32726" s="146" t="s">
        <v>22</v>
      </c>
      <c r="I32726" s="146" t="s">
        <v>23</v>
      </c>
      <c r="J32726" s="146" t="s">
        <v>24</v>
      </c>
      <c r="K32726" s="146" t="s">
        <v>26</v>
      </c>
      <c r="L32726" s="146" t="s">
        <v>14504</v>
      </c>
      <c r="M32726" s="146" t="s">
        <v>27</v>
      </c>
      <c r="N32726" s="146" t="s">
        <v>28</v>
      </c>
      <c r="O32726" s="146" t="s">
        <v>29</v>
      </c>
      <c r="P32726" s="146" t="s">
        <v>30</v>
      </c>
      <c r="Q32726" s="146" t="s">
        <v>14505</v>
      </c>
      <c r="R32726" s="146" t="s">
        <v>32</v>
      </c>
      <c r="S32726" s="146" t="s">
        <v>33</v>
      </c>
    </row>
    <row r="32727" spans="1:19" ht="11.25" thickBot="1" x14ac:dyDescent="0.2">
      <c r="A32727" s="107">
        <v>1</v>
      </c>
      <c r="B32727" s="132">
        <v>0.82450231481481484</v>
      </c>
      <c r="C32727" s="108">
        <v>15468.523999999999</v>
      </c>
      <c r="D32727" s="108">
        <v>7454.2269999999999</v>
      </c>
      <c r="E32727" s="141" t="s">
        <v>14745</v>
      </c>
      <c r="F32727" s="133">
        <v>0.49264000000000002</v>
      </c>
      <c r="G32727" s="108">
        <v>390.995</v>
      </c>
      <c r="H32727" s="108">
        <v>212.28700000000001</v>
      </c>
      <c r="I32727" s="108">
        <v>13233.554</v>
      </c>
      <c r="J32727" s="108">
        <v>51257.53</v>
      </c>
      <c r="K32727" s="133">
        <v>0.49585000000000001</v>
      </c>
      <c r="L32727" s="108">
        <v>789.91800000000001</v>
      </c>
      <c r="M32727" s="108">
        <v>347.827</v>
      </c>
      <c r="N32727" s="108">
        <v>537.06500000000005</v>
      </c>
      <c r="O32727" s="141" t="s">
        <v>14500</v>
      </c>
      <c r="P32727" s="141" t="s">
        <v>14500</v>
      </c>
      <c r="Q32727" s="108">
        <v>-292.66699999999997</v>
      </c>
      <c r="R32727" s="108">
        <v>1.022</v>
      </c>
      <c r="S32727" s="108">
        <v>133.489</v>
      </c>
    </row>
    <row r="32728" spans="1:19" ht="11.25" thickBot="1" x14ac:dyDescent="0.2">
      <c r="A32728" s="112"/>
    </row>
    <row r="32729" spans="1:19" ht="11.25" thickBot="1" x14ac:dyDescent="0.2">
      <c r="A32729" s="135" t="s">
        <v>362</v>
      </c>
      <c r="B32729" s="112"/>
      <c r="C32729" s="136">
        <v>15468.523999999999</v>
      </c>
      <c r="D32729" s="136">
        <v>7454.2269999999999</v>
      </c>
      <c r="E32729" s="141" t="s">
        <v>14746</v>
      </c>
      <c r="F32729" s="137">
        <v>0.49264000000000002</v>
      </c>
      <c r="G32729" s="136">
        <v>390.995</v>
      </c>
      <c r="H32729" s="136">
        <v>212.28700000000001</v>
      </c>
      <c r="I32729" s="136">
        <v>13233.554</v>
      </c>
      <c r="J32729" s="136">
        <v>51257.53</v>
      </c>
      <c r="K32729" s="137">
        <v>0.49585000000000001</v>
      </c>
      <c r="L32729" s="136">
        <v>789.91800000000001</v>
      </c>
      <c r="M32729" s="136">
        <v>347.827</v>
      </c>
      <c r="N32729" s="136">
        <v>537.06500000000005</v>
      </c>
      <c r="O32729" s="141" t="s">
        <v>14501</v>
      </c>
      <c r="P32729" s="141" t="s">
        <v>14501</v>
      </c>
      <c r="Q32729" s="136">
        <v>-292.66699999999997</v>
      </c>
      <c r="R32729" s="136">
        <v>1.022</v>
      </c>
      <c r="S32729" s="136">
        <v>133.489</v>
      </c>
    </row>
    <row r="32730" spans="1:19" ht="11.25" thickBot="1" x14ac:dyDescent="0.2">
      <c r="A32730" s="112"/>
    </row>
    <row r="32731" spans="1:19" ht="11.25" thickBot="1" x14ac:dyDescent="0.2">
      <c r="A32731" s="138" t="s">
        <v>364</v>
      </c>
      <c r="B32731" s="112"/>
      <c r="C32731" s="136">
        <v>0</v>
      </c>
      <c r="D32731" s="136">
        <v>0</v>
      </c>
      <c r="E32731" s="141" t="s">
        <v>14501</v>
      </c>
      <c r="F32731" s="140" t="s">
        <v>3713</v>
      </c>
      <c r="G32731" s="136">
        <v>0</v>
      </c>
      <c r="H32731" s="136">
        <v>0</v>
      </c>
      <c r="I32731" s="136">
        <v>0</v>
      </c>
      <c r="J32731" s="136">
        <v>0</v>
      </c>
      <c r="K32731" s="140" t="s">
        <v>3713</v>
      </c>
      <c r="L32731" s="136">
        <v>0</v>
      </c>
      <c r="M32731" s="136">
        <v>0</v>
      </c>
      <c r="N32731" s="136">
        <v>0</v>
      </c>
      <c r="O32731" s="141" t="s">
        <v>14501</v>
      </c>
      <c r="P32731" s="141" t="s">
        <v>14501</v>
      </c>
      <c r="Q32731" s="136">
        <v>0</v>
      </c>
      <c r="R32731" s="136">
        <v>0</v>
      </c>
      <c r="S32731" s="136">
        <v>0</v>
      </c>
    </row>
    <row r="32732" spans="1:19" ht="11.25" thickBot="1" x14ac:dyDescent="0.2">
      <c r="A32732" s="112"/>
    </row>
    <row r="32733" spans="1:19" ht="11.25" thickBot="1" x14ac:dyDescent="0.2">
      <c r="A32733" s="139" t="s">
        <v>366</v>
      </c>
      <c r="B32733" s="112"/>
      <c r="C32733" s="136">
        <v>0</v>
      </c>
      <c r="D32733" s="136">
        <v>0</v>
      </c>
      <c r="E32733" s="141" t="s">
        <v>14501</v>
      </c>
      <c r="F32733" s="140">
        <v>0</v>
      </c>
      <c r="G32733" s="136">
        <v>0</v>
      </c>
      <c r="H32733" s="136">
        <v>0</v>
      </c>
      <c r="I32733" s="136">
        <v>0</v>
      </c>
      <c r="J32733" s="136">
        <v>0</v>
      </c>
      <c r="K32733" s="140">
        <v>0</v>
      </c>
      <c r="L32733" s="136">
        <v>0</v>
      </c>
      <c r="M32733" s="136">
        <v>0</v>
      </c>
      <c r="N32733" s="136">
        <v>0</v>
      </c>
      <c r="O32733" s="141" t="s">
        <v>14501</v>
      </c>
      <c r="P32733" s="141" t="s">
        <v>14501</v>
      </c>
      <c r="Q32733" s="136">
        <v>0</v>
      </c>
      <c r="R32733" s="136">
        <v>0</v>
      </c>
      <c r="S32733" s="136">
        <v>0</v>
      </c>
    </row>
    <row r="32734" spans="1:19" ht="11.25" thickBot="1" x14ac:dyDescent="0.2">
      <c r="A32734" s="112"/>
    </row>
    <row r="32735" spans="1:19" ht="11.25" thickBot="1" x14ac:dyDescent="0.2">
      <c r="A32735" s="106" t="s">
        <v>357</v>
      </c>
      <c r="B32735" s="106" t="s">
        <v>358</v>
      </c>
      <c r="C32735" s="146" t="s">
        <v>35</v>
      </c>
      <c r="D32735" s="146" t="s">
        <v>36</v>
      </c>
      <c r="E32735" s="146" t="s">
        <v>14506</v>
      </c>
      <c r="F32735" s="146" t="s">
        <v>38</v>
      </c>
      <c r="G32735" s="146" t="s">
        <v>39</v>
      </c>
      <c r="H32735" s="146" t="s">
        <v>41</v>
      </c>
      <c r="I32735" s="146" t="s">
        <v>42</v>
      </c>
      <c r="J32735" s="146" t="s">
        <v>43</v>
      </c>
      <c r="K32735" s="146" t="s">
        <v>44</v>
      </c>
      <c r="L32735" s="146" t="s">
        <v>45</v>
      </c>
      <c r="M32735" s="146" t="s">
        <v>46</v>
      </c>
      <c r="N32735" s="146" t="s">
        <v>47</v>
      </c>
      <c r="O32735" s="146" t="s">
        <v>48</v>
      </c>
      <c r="P32735" s="146" t="s">
        <v>49</v>
      </c>
      <c r="Q32735" s="146" t="s">
        <v>50</v>
      </c>
      <c r="R32735" s="146" t="s">
        <v>51</v>
      </c>
      <c r="S32735" s="146" t="s">
        <v>52</v>
      </c>
    </row>
    <row r="32736" spans="1:19" ht="11.25" thickBot="1" x14ac:dyDescent="0.2">
      <c r="A32736" s="107">
        <v>1</v>
      </c>
      <c r="B32736" s="132">
        <v>0.82450231481481484</v>
      </c>
      <c r="C32736" s="133">
        <v>0.40437000000000001</v>
      </c>
      <c r="D32736" s="108">
        <v>3480.3760000000002</v>
      </c>
      <c r="E32736" s="108">
        <v>184.76400000000001</v>
      </c>
      <c r="F32736" s="141" t="s">
        <v>14500</v>
      </c>
      <c r="G32736" s="108">
        <v>1127.5609999999999</v>
      </c>
      <c r="H32736" s="108">
        <v>61765.163</v>
      </c>
      <c r="I32736" s="108">
        <v>7107.143</v>
      </c>
      <c r="J32736" s="108">
        <v>17347.867999999999</v>
      </c>
      <c r="K32736" s="108">
        <v>2375.4349999999999</v>
      </c>
      <c r="L32736" s="108">
        <v>1881.623</v>
      </c>
      <c r="M32736" s="108">
        <v>595.35799999999995</v>
      </c>
      <c r="N32736" s="108">
        <v>386.37599999999998</v>
      </c>
      <c r="O32736" s="108">
        <v>541.1</v>
      </c>
      <c r="P32736" s="108">
        <v>493.00400000000002</v>
      </c>
      <c r="Q32736" s="108">
        <v>314.70999999999998</v>
      </c>
      <c r="R32736" s="108">
        <v>386.55799999999999</v>
      </c>
      <c r="S32736" s="108">
        <v>265.42200000000003</v>
      </c>
    </row>
    <row r="32737" spans="1:19" ht="11.25" thickBot="1" x14ac:dyDescent="0.2">
      <c r="A32737" s="112"/>
    </row>
    <row r="32738" spans="1:19" ht="11.25" thickBot="1" x14ac:dyDescent="0.2">
      <c r="A32738" s="135" t="s">
        <v>362</v>
      </c>
      <c r="B32738" s="112"/>
      <c r="C32738" s="137">
        <v>0.40437000000000001</v>
      </c>
      <c r="D32738" s="136">
        <v>3480.3760000000002</v>
      </c>
      <c r="E32738" s="136">
        <v>184.76400000000001</v>
      </c>
      <c r="F32738" s="141" t="s">
        <v>14501</v>
      </c>
      <c r="G32738" s="136">
        <v>1127.5609999999999</v>
      </c>
      <c r="H32738" s="136">
        <v>61765.163</v>
      </c>
      <c r="I32738" s="136">
        <v>7107.143</v>
      </c>
      <c r="J32738" s="136">
        <v>17347.867999999999</v>
      </c>
      <c r="K32738" s="136">
        <v>2375.4349999999999</v>
      </c>
      <c r="L32738" s="136">
        <v>1881.623</v>
      </c>
      <c r="M32738" s="136">
        <v>595.35799999999995</v>
      </c>
      <c r="N32738" s="136">
        <v>386.37599999999998</v>
      </c>
      <c r="O32738" s="136">
        <v>541.1</v>
      </c>
      <c r="P32738" s="136">
        <v>493.00400000000002</v>
      </c>
      <c r="Q32738" s="136">
        <v>314.70999999999998</v>
      </c>
      <c r="R32738" s="136">
        <v>386.55799999999999</v>
      </c>
      <c r="S32738" s="136">
        <v>265.42200000000003</v>
      </c>
    </row>
    <row r="32739" spans="1:19" ht="11.25" thickBot="1" x14ac:dyDescent="0.2">
      <c r="A32739" s="112"/>
    </row>
    <row r="32740" spans="1:19" ht="11.25" thickBot="1" x14ac:dyDescent="0.2">
      <c r="A32740" s="138" t="s">
        <v>364</v>
      </c>
      <c r="B32740" s="112"/>
      <c r="C32740" s="140" t="s">
        <v>3713</v>
      </c>
      <c r="D32740" s="136">
        <v>0</v>
      </c>
      <c r="E32740" s="136">
        <v>0</v>
      </c>
      <c r="F32740" s="141" t="s">
        <v>14501</v>
      </c>
      <c r="G32740" s="136">
        <v>0</v>
      </c>
      <c r="H32740" s="136">
        <v>0</v>
      </c>
      <c r="I32740" s="136">
        <v>0</v>
      </c>
      <c r="J32740" s="136">
        <v>0</v>
      </c>
      <c r="K32740" s="136">
        <v>0</v>
      </c>
      <c r="L32740" s="136">
        <v>0</v>
      </c>
      <c r="M32740" s="136">
        <v>0</v>
      </c>
      <c r="N32740" s="136">
        <v>0</v>
      </c>
      <c r="O32740" s="136">
        <v>0</v>
      </c>
      <c r="P32740" s="136">
        <v>0</v>
      </c>
      <c r="Q32740" s="136">
        <v>0</v>
      </c>
      <c r="R32740" s="136">
        <v>0</v>
      </c>
      <c r="S32740" s="136">
        <v>0</v>
      </c>
    </row>
    <row r="32741" spans="1:19" ht="11.25" thickBot="1" x14ac:dyDescent="0.2">
      <c r="A32741" s="112"/>
    </row>
    <row r="32742" spans="1:19" ht="11.25" thickBot="1" x14ac:dyDescent="0.2">
      <c r="A32742" s="139" t="s">
        <v>366</v>
      </c>
      <c r="B32742" s="112"/>
      <c r="C32742" s="140">
        <v>0</v>
      </c>
      <c r="D32742" s="136">
        <v>0</v>
      </c>
      <c r="E32742" s="136">
        <v>0</v>
      </c>
      <c r="F32742" s="141" t="s">
        <v>14501</v>
      </c>
      <c r="G32742" s="136">
        <v>0</v>
      </c>
      <c r="H32742" s="136">
        <v>0</v>
      </c>
      <c r="I32742" s="136">
        <v>0</v>
      </c>
      <c r="J32742" s="136">
        <v>0</v>
      </c>
      <c r="K32742" s="136">
        <v>0</v>
      </c>
      <c r="L32742" s="136">
        <v>0</v>
      </c>
      <c r="M32742" s="136">
        <v>0</v>
      </c>
      <c r="N32742" s="136">
        <v>0</v>
      </c>
      <c r="O32742" s="136">
        <v>0</v>
      </c>
      <c r="P32742" s="136">
        <v>0</v>
      </c>
      <c r="Q32742" s="136">
        <v>0</v>
      </c>
      <c r="R32742" s="136">
        <v>0</v>
      </c>
      <c r="S32742" s="136">
        <v>0</v>
      </c>
    </row>
    <row r="32743" spans="1:19" ht="11.25" thickBot="1" x14ac:dyDescent="0.2">
      <c r="A32743" s="112"/>
    </row>
    <row r="32744" spans="1:19" ht="11.25" thickBot="1" x14ac:dyDescent="0.2">
      <c r="A32744" s="106" t="s">
        <v>357</v>
      </c>
      <c r="B32744" s="106" t="s">
        <v>358</v>
      </c>
      <c r="C32744" s="146" t="s">
        <v>53</v>
      </c>
      <c r="D32744" s="146" t="s">
        <v>54</v>
      </c>
      <c r="E32744" s="146" t="s">
        <v>55</v>
      </c>
      <c r="F32744" s="146" t="s">
        <v>56</v>
      </c>
      <c r="G32744" s="146" t="s">
        <v>14507</v>
      </c>
      <c r="H32744" s="146" t="s">
        <v>57</v>
      </c>
      <c r="I32744" s="146" t="s">
        <v>59</v>
      </c>
      <c r="J32744" s="146" t="s">
        <v>14508</v>
      </c>
      <c r="K32744" s="146" t="s">
        <v>60</v>
      </c>
      <c r="L32744" s="146" t="s">
        <v>61</v>
      </c>
      <c r="M32744" s="146" t="s">
        <v>62</v>
      </c>
      <c r="N32744" s="146" t="s">
        <v>14509</v>
      </c>
      <c r="O32744" s="146" t="s">
        <v>63</v>
      </c>
      <c r="P32744" s="146" t="s">
        <v>64</v>
      </c>
      <c r="Q32744" s="146" t="s">
        <v>66</v>
      </c>
      <c r="R32744" s="146" t="s">
        <v>14510</v>
      </c>
      <c r="S32744" s="146" t="s">
        <v>67</v>
      </c>
    </row>
    <row r="32745" spans="1:19" ht="11.25" thickBot="1" x14ac:dyDescent="0.2">
      <c r="A32745" s="107">
        <v>1</v>
      </c>
      <c r="B32745" s="132">
        <v>0.82450231481481484</v>
      </c>
      <c r="C32745" s="108">
        <v>277.59199999999998</v>
      </c>
      <c r="D32745" s="108">
        <v>356.73899999999998</v>
      </c>
      <c r="E32745" s="141" t="s">
        <v>14500</v>
      </c>
      <c r="F32745" s="108">
        <v>274.68</v>
      </c>
      <c r="G32745" s="141" t="s">
        <v>14500</v>
      </c>
      <c r="H32745" s="108">
        <v>1310.373</v>
      </c>
      <c r="I32745" s="108">
        <v>947.52700000000004</v>
      </c>
      <c r="J32745" s="141" t="s">
        <v>14639</v>
      </c>
      <c r="K32745" s="141" t="s">
        <v>14500</v>
      </c>
      <c r="L32745" s="141" t="s">
        <v>14500</v>
      </c>
      <c r="M32745" s="108">
        <v>394.91199999999998</v>
      </c>
      <c r="N32745" s="108">
        <v>100.53400000000001</v>
      </c>
      <c r="O32745" s="108">
        <v>265.98099999999999</v>
      </c>
      <c r="P32745" s="108">
        <v>123345.02</v>
      </c>
      <c r="Q32745" s="133">
        <v>0.35625000000000001</v>
      </c>
      <c r="R32745" s="141" t="s">
        <v>14500</v>
      </c>
      <c r="S32745" s="108">
        <v>4765.357</v>
      </c>
    </row>
    <row r="32746" spans="1:19" ht="11.25" thickBot="1" x14ac:dyDescent="0.2">
      <c r="A32746" s="112"/>
    </row>
    <row r="32747" spans="1:19" ht="11.25" thickBot="1" x14ac:dyDescent="0.2">
      <c r="A32747" s="135" t="s">
        <v>362</v>
      </c>
      <c r="B32747" s="112"/>
      <c r="C32747" s="136">
        <v>277.59199999999998</v>
      </c>
      <c r="D32747" s="136">
        <v>356.73899999999998</v>
      </c>
      <c r="E32747" s="141" t="s">
        <v>14501</v>
      </c>
      <c r="F32747" s="136">
        <v>274.68</v>
      </c>
      <c r="G32747" s="141" t="s">
        <v>14501</v>
      </c>
      <c r="H32747" s="136">
        <v>1310.373</v>
      </c>
      <c r="I32747" s="136">
        <v>947.52700000000004</v>
      </c>
      <c r="J32747" s="141" t="s">
        <v>14641</v>
      </c>
      <c r="K32747" s="141" t="s">
        <v>14501</v>
      </c>
      <c r="L32747" s="141" t="s">
        <v>14501</v>
      </c>
      <c r="M32747" s="136">
        <v>394.91199999999998</v>
      </c>
      <c r="N32747" s="136">
        <v>100.53400000000001</v>
      </c>
      <c r="O32747" s="136">
        <v>265.98099999999999</v>
      </c>
      <c r="P32747" s="136">
        <v>123345.02</v>
      </c>
      <c r="Q32747" s="137">
        <v>0.35625000000000001</v>
      </c>
      <c r="R32747" s="141" t="s">
        <v>14501</v>
      </c>
      <c r="S32747" s="136">
        <v>4765.357</v>
      </c>
    </row>
    <row r="32748" spans="1:19" ht="11.25" thickBot="1" x14ac:dyDescent="0.2">
      <c r="A32748" s="112"/>
    </row>
    <row r="32749" spans="1:19" ht="11.25" thickBot="1" x14ac:dyDescent="0.2">
      <c r="A32749" s="138" t="s">
        <v>364</v>
      </c>
      <c r="B32749" s="112"/>
      <c r="C32749" s="136">
        <v>0</v>
      </c>
      <c r="D32749" s="136">
        <v>0</v>
      </c>
      <c r="E32749" s="141" t="s">
        <v>14501</v>
      </c>
      <c r="F32749" s="136">
        <v>0</v>
      </c>
      <c r="G32749" s="141" t="s">
        <v>14501</v>
      </c>
      <c r="H32749" s="136">
        <v>0</v>
      </c>
      <c r="I32749" s="136">
        <v>0</v>
      </c>
      <c r="J32749" s="141" t="s">
        <v>14501</v>
      </c>
      <c r="K32749" s="141" t="s">
        <v>14501</v>
      </c>
      <c r="L32749" s="141" t="s">
        <v>14501</v>
      </c>
      <c r="M32749" s="136">
        <v>0</v>
      </c>
      <c r="N32749" s="136">
        <v>0</v>
      </c>
      <c r="O32749" s="136">
        <v>0</v>
      </c>
      <c r="P32749" s="136">
        <v>0</v>
      </c>
      <c r="Q32749" s="140" t="s">
        <v>3713</v>
      </c>
      <c r="R32749" s="141" t="s">
        <v>14501</v>
      </c>
      <c r="S32749" s="136">
        <v>0</v>
      </c>
    </row>
    <row r="32750" spans="1:19" ht="11.25" thickBot="1" x14ac:dyDescent="0.2">
      <c r="A32750" s="112"/>
    </row>
    <row r="32751" spans="1:19" ht="11.25" thickBot="1" x14ac:dyDescent="0.2">
      <c r="A32751" s="139" t="s">
        <v>366</v>
      </c>
      <c r="B32751" s="112"/>
      <c r="C32751" s="136">
        <v>0</v>
      </c>
      <c r="D32751" s="136">
        <v>0</v>
      </c>
      <c r="E32751" s="141" t="s">
        <v>14501</v>
      </c>
      <c r="F32751" s="136">
        <v>0</v>
      </c>
      <c r="G32751" s="141" t="s">
        <v>14501</v>
      </c>
      <c r="H32751" s="136">
        <v>0</v>
      </c>
      <c r="I32751" s="136">
        <v>0</v>
      </c>
      <c r="J32751" s="141" t="s">
        <v>14501</v>
      </c>
      <c r="K32751" s="141" t="s">
        <v>14501</v>
      </c>
      <c r="L32751" s="141" t="s">
        <v>14501</v>
      </c>
      <c r="M32751" s="136">
        <v>0</v>
      </c>
      <c r="N32751" s="136">
        <v>0</v>
      </c>
      <c r="O32751" s="136">
        <v>0</v>
      </c>
      <c r="P32751" s="136">
        <v>0</v>
      </c>
      <c r="Q32751" s="140">
        <v>0</v>
      </c>
      <c r="R32751" s="141" t="s">
        <v>14501</v>
      </c>
      <c r="S32751" s="136">
        <v>0</v>
      </c>
    </row>
    <row r="32752" spans="1:19" ht="11.25" thickBot="1" x14ac:dyDescent="0.2">
      <c r="A32752" s="112"/>
    </row>
    <row r="32753" spans="1:19" ht="11.25" thickBot="1" x14ac:dyDescent="0.2">
      <c r="A32753" s="106" t="s">
        <v>357</v>
      </c>
      <c r="B32753" s="106" t="s">
        <v>358</v>
      </c>
      <c r="C32753" s="146" t="s">
        <v>68</v>
      </c>
      <c r="D32753" s="146" t="s">
        <v>14511</v>
      </c>
    </row>
    <row r="32754" spans="1:19" ht="11.25" thickBot="1" x14ac:dyDescent="0.2">
      <c r="A32754" s="107">
        <v>1</v>
      </c>
      <c r="B32754" s="132">
        <v>0.82450231481481484</v>
      </c>
      <c r="C32754" s="108">
        <v>1578.9780000000001</v>
      </c>
      <c r="D32754" s="141" t="s">
        <v>14500</v>
      </c>
    </row>
    <row r="32755" spans="1:19" ht="11.25" thickBot="1" x14ac:dyDescent="0.2">
      <c r="A32755" s="112"/>
    </row>
    <row r="32756" spans="1:19" ht="11.25" thickBot="1" x14ac:dyDescent="0.2">
      <c r="A32756" s="135" t="s">
        <v>362</v>
      </c>
      <c r="B32756" s="112"/>
      <c r="C32756" s="136">
        <v>1578.9780000000001</v>
      </c>
      <c r="D32756" s="141" t="s">
        <v>14501</v>
      </c>
    </row>
    <row r="32757" spans="1:19" ht="11.25" thickBot="1" x14ac:dyDescent="0.2">
      <c r="A32757" s="112"/>
    </row>
    <row r="32758" spans="1:19" ht="11.25" thickBot="1" x14ac:dyDescent="0.2">
      <c r="A32758" s="138" t="s">
        <v>364</v>
      </c>
      <c r="B32758" s="112"/>
      <c r="C32758" s="136">
        <v>0</v>
      </c>
      <c r="D32758" s="141" t="s">
        <v>14501</v>
      </c>
    </row>
    <row r="32759" spans="1:19" ht="11.25" thickBot="1" x14ac:dyDescent="0.2">
      <c r="A32759" s="112"/>
    </row>
    <row r="32760" spans="1:19" ht="11.25" thickBot="1" x14ac:dyDescent="0.2">
      <c r="A32760" s="139" t="s">
        <v>366</v>
      </c>
      <c r="B32760" s="112"/>
      <c r="C32760" s="136">
        <v>0</v>
      </c>
      <c r="D32760" s="141" t="s">
        <v>14501</v>
      </c>
    </row>
    <row r="32761" spans="1:19" ht="10.5" x14ac:dyDescent="0.15">
      <c r="A32761" s="112"/>
    </row>
    <row r="32762" spans="1:19" x14ac:dyDescent="0.15">
      <c r="A32762" s="129"/>
      <c r="B32762" s="86" t="s">
        <v>5371</v>
      </c>
    </row>
    <row r="32763" spans="1:19" ht="9.75" thickBot="1" x14ac:dyDescent="0.2">
      <c r="A32763" s="81" t="s">
        <v>5871</v>
      </c>
    </row>
    <row r="32764" spans="1:19" ht="11.25" thickBot="1" x14ac:dyDescent="0.2">
      <c r="A32764" s="106" t="s">
        <v>357</v>
      </c>
      <c r="B32764" s="106" t="s">
        <v>358</v>
      </c>
      <c r="C32764" s="146" t="s">
        <v>14494</v>
      </c>
      <c r="D32764" s="146" t="s">
        <v>14495</v>
      </c>
      <c r="E32764" s="146" t="s">
        <v>14496</v>
      </c>
      <c r="F32764" s="146" t="s">
        <v>0</v>
      </c>
      <c r="G32764" s="146" t="s">
        <v>1</v>
      </c>
      <c r="H32764" s="146" t="s">
        <v>2</v>
      </c>
      <c r="I32764" s="146" t="s">
        <v>14497</v>
      </c>
      <c r="J32764" s="146" t="s">
        <v>3</v>
      </c>
      <c r="K32764" s="146" t="s">
        <v>14498</v>
      </c>
      <c r="L32764" s="146" t="s">
        <v>7</v>
      </c>
      <c r="M32764" s="146" t="s">
        <v>14499</v>
      </c>
      <c r="N32764" s="146" t="s">
        <v>10</v>
      </c>
      <c r="O32764" s="146" t="s">
        <v>11</v>
      </c>
      <c r="P32764" s="146" t="s">
        <v>12</v>
      </c>
      <c r="Q32764" s="146" t="s">
        <v>13</v>
      </c>
      <c r="R32764" s="146" t="s">
        <v>14</v>
      </c>
      <c r="S32764" s="146" t="s">
        <v>15</v>
      </c>
    </row>
    <row r="32765" spans="1:19" ht="11.25" thickBot="1" x14ac:dyDescent="0.2">
      <c r="A32765" s="107">
        <v>1</v>
      </c>
      <c r="B32765" s="132">
        <v>0.82964120370370376</v>
      </c>
      <c r="C32765" s="141" t="s">
        <v>14500</v>
      </c>
      <c r="D32765" s="141" t="s">
        <v>14500</v>
      </c>
      <c r="E32765" s="108">
        <v>228.50399999999999</v>
      </c>
      <c r="F32765" s="108">
        <v>28483.16</v>
      </c>
      <c r="G32765" s="108">
        <v>78116.317999999999</v>
      </c>
      <c r="H32765" s="108">
        <v>6522.5069999999996</v>
      </c>
      <c r="I32765" s="108">
        <v>-62.411000000000001</v>
      </c>
      <c r="J32765" s="108">
        <v>1011.972</v>
      </c>
      <c r="K32765" s="108">
        <v>-135.83500000000001</v>
      </c>
      <c r="L32765" s="133">
        <v>0.56730000000000003</v>
      </c>
      <c r="M32765" s="108">
        <v>901.19799999999998</v>
      </c>
      <c r="N32765" s="108">
        <v>472.37400000000002</v>
      </c>
      <c r="O32765" s="108">
        <v>561.00800000000004</v>
      </c>
      <c r="P32765" s="108">
        <v>33193.434000000001</v>
      </c>
      <c r="Q32765" s="108">
        <v>997786.31</v>
      </c>
      <c r="R32765" s="108">
        <v>1246.712</v>
      </c>
      <c r="S32765" s="108">
        <v>1304.5840000000001</v>
      </c>
    </row>
    <row r="32766" spans="1:19" ht="11.25" thickBot="1" x14ac:dyDescent="0.2">
      <c r="A32766" s="112"/>
    </row>
    <row r="32767" spans="1:19" ht="11.25" thickBot="1" x14ac:dyDescent="0.2">
      <c r="A32767" s="135" t="s">
        <v>362</v>
      </c>
      <c r="B32767" s="112"/>
      <c r="C32767" s="141" t="s">
        <v>14501</v>
      </c>
      <c r="D32767" s="141" t="s">
        <v>14501</v>
      </c>
      <c r="E32767" s="136">
        <v>228.50399999999999</v>
      </c>
      <c r="F32767" s="136">
        <v>28483.16</v>
      </c>
      <c r="G32767" s="136">
        <v>78116.317999999999</v>
      </c>
      <c r="H32767" s="136">
        <v>6522.5069999999996</v>
      </c>
      <c r="I32767" s="136">
        <v>-62.411000000000001</v>
      </c>
      <c r="J32767" s="136">
        <v>1011.972</v>
      </c>
      <c r="K32767" s="136">
        <v>-135.83500000000001</v>
      </c>
      <c r="L32767" s="137">
        <v>0.56730000000000003</v>
      </c>
      <c r="M32767" s="136">
        <v>901.19799999999998</v>
      </c>
      <c r="N32767" s="136">
        <v>472.37400000000002</v>
      </c>
      <c r="O32767" s="136">
        <v>561.00800000000004</v>
      </c>
      <c r="P32767" s="136">
        <v>33193.434000000001</v>
      </c>
      <c r="Q32767" s="136">
        <v>997786.31</v>
      </c>
      <c r="R32767" s="136">
        <v>1246.712</v>
      </c>
      <c r="S32767" s="136">
        <v>1304.5840000000001</v>
      </c>
    </row>
    <row r="32768" spans="1:19" ht="11.25" thickBot="1" x14ac:dyDescent="0.2">
      <c r="A32768" s="112"/>
    </row>
    <row r="32769" spans="1:19" ht="11.25" thickBot="1" x14ac:dyDescent="0.2">
      <c r="A32769" s="138" t="s">
        <v>364</v>
      </c>
      <c r="B32769" s="112"/>
      <c r="C32769" s="141" t="s">
        <v>14501</v>
      </c>
      <c r="D32769" s="141" t="s">
        <v>14501</v>
      </c>
      <c r="E32769" s="136">
        <v>0</v>
      </c>
      <c r="F32769" s="136">
        <v>0</v>
      </c>
      <c r="G32769" s="136">
        <v>0</v>
      </c>
      <c r="H32769" s="136">
        <v>0</v>
      </c>
      <c r="I32769" s="136">
        <v>0</v>
      </c>
      <c r="J32769" s="136">
        <v>0</v>
      </c>
      <c r="K32769" s="136">
        <v>0</v>
      </c>
      <c r="L32769" s="140" t="s">
        <v>3713</v>
      </c>
      <c r="M32769" s="136">
        <v>0</v>
      </c>
      <c r="N32769" s="136">
        <v>0</v>
      </c>
      <c r="O32769" s="136">
        <v>0</v>
      </c>
      <c r="P32769" s="136">
        <v>0</v>
      </c>
      <c r="Q32769" s="136">
        <v>0</v>
      </c>
      <c r="R32769" s="136">
        <v>0</v>
      </c>
      <c r="S32769" s="136">
        <v>0</v>
      </c>
    </row>
    <row r="32770" spans="1:19" ht="11.25" thickBot="1" x14ac:dyDescent="0.2">
      <c r="A32770" s="112"/>
    </row>
    <row r="32771" spans="1:19" ht="11.25" thickBot="1" x14ac:dyDescent="0.2">
      <c r="A32771" s="139" t="s">
        <v>366</v>
      </c>
      <c r="B32771" s="112"/>
      <c r="C32771" s="141" t="s">
        <v>14501</v>
      </c>
      <c r="D32771" s="141" t="s">
        <v>14501</v>
      </c>
      <c r="E32771" s="136">
        <v>0</v>
      </c>
      <c r="F32771" s="136">
        <v>0</v>
      </c>
      <c r="G32771" s="136">
        <v>0</v>
      </c>
      <c r="H32771" s="136">
        <v>0</v>
      </c>
      <c r="I32771" s="136">
        <v>0</v>
      </c>
      <c r="J32771" s="136">
        <v>0</v>
      </c>
      <c r="K32771" s="136">
        <v>0</v>
      </c>
      <c r="L32771" s="140">
        <v>0</v>
      </c>
      <c r="M32771" s="136">
        <v>0</v>
      </c>
      <c r="N32771" s="136">
        <v>0</v>
      </c>
      <c r="O32771" s="136">
        <v>0</v>
      </c>
      <c r="P32771" s="136">
        <v>0</v>
      </c>
      <c r="Q32771" s="136">
        <v>0</v>
      </c>
      <c r="R32771" s="136">
        <v>0</v>
      </c>
      <c r="S32771" s="136">
        <v>0</v>
      </c>
    </row>
    <row r="32772" spans="1:19" ht="11.25" thickBot="1" x14ac:dyDescent="0.2">
      <c r="A32772" s="112"/>
    </row>
    <row r="32773" spans="1:19" ht="11.25" thickBot="1" x14ac:dyDescent="0.2">
      <c r="A32773" s="106" t="s">
        <v>357</v>
      </c>
      <c r="B32773" s="106" t="s">
        <v>358</v>
      </c>
      <c r="C32773" s="146" t="s">
        <v>16</v>
      </c>
      <c r="D32773" s="146" t="s">
        <v>14502</v>
      </c>
      <c r="E32773" s="146" t="s">
        <v>14503</v>
      </c>
      <c r="F32773" s="146" t="s">
        <v>20</v>
      </c>
      <c r="G32773" s="146" t="s">
        <v>21</v>
      </c>
      <c r="H32773" s="146" t="s">
        <v>22</v>
      </c>
      <c r="I32773" s="146" t="s">
        <v>23</v>
      </c>
      <c r="J32773" s="146" t="s">
        <v>24</v>
      </c>
      <c r="K32773" s="146" t="s">
        <v>26</v>
      </c>
      <c r="L32773" s="146" t="s">
        <v>14504</v>
      </c>
      <c r="M32773" s="146" t="s">
        <v>27</v>
      </c>
      <c r="N32773" s="146" t="s">
        <v>28</v>
      </c>
      <c r="O32773" s="146" t="s">
        <v>29</v>
      </c>
      <c r="P32773" s="146" t="s">
        <v>30</v>
      </c>
      <c r="Q32773" s="146" t="s">
        <v>14505</v>
      </c>
      <c r="R32773" s="146" t="s">
        <v>32</v>
      </c>
      <c r="S32773" s="146" t="s">
        <v>33</v>
      </c>
    </row>
    <row r="32774" spans="1:19" ht="11.25" thickBot="1" x14ac:dyDescent="0.2">
      <c r="A32774" s="107">
        <v>1</v>
      </c>
      <c r="B32774" s="132">
        <v>0.82964120370370376</v>
      </c>
      <c r="C32774" s="108">
        <v>16268.106</v>
      </c>
      <c r="D32774" s="108">
        <v>5013.116</v>
      </c>
      <c r="E32774" s="108">
        <v>231.98599999999999</v>
      </c>
      <c r="F32774" s="133">
        <v>0.43525999999999998</v>
      </c>
      <c r="G32774" s="141" t="s">
        <v>14747</v>
      </c>
      <c r="H32774" s="108">
        <v>215.708</v>
      </c>
      <c r="I32774" s="108">
        <v>4939.8109999999997</v>
      </c>
      <c r="J32774" s="108">
        <v>60106.271000000001</v>
      </c>
      <c r="K32774" s="133">
        <v>0.49902999999999997</v>
      </c>
      <c r="L32774" s="108">
        <v>1270.431</v>
      </c>
      <c r="M32774" s="108">
        <v>509.29500000000002</v>
      </c>
      <c r="N32774" s="108">
        <v>739.97500000000002</v>
      </c>
      <c r="O32774" s="141" t="s">
        <v>14500</v>
      </c>
      <c r="P32774" s="141" t="s">
        <v>14500</v>
      </c>
      <c r="Q32774" s="108">
        <v>-295.91000000000003</v>
      </c>
      <c r="R32774" s="141" t="s">
        <v>14686</v>
      </c>
      <c r="S32774" s="108">
        <v>78.915999999999997</v>
      </c>
    </row>
    <row r="32775" spans="1:19" ht="11.25" thickBot="1" x14ac:dyDescent="0.2">
      <c r="A32775" s="112"/>
    </row>
    <row r="32776" spans="1:19" ht="11.25" thickBot="1" x14ac:dyDescent="0.2">
      <c r="A32776" s="135" t="s">
        <v>362</v>
      </c>
      <c r="B32776" s="112"/>
      <c r="C32776" s="136">
        <v>16268.106</v>
      </c>
      <c r="D32776" s="136">
        <v>5013.116</v>
      </c>
      <c r="E32776" s="136">
        <v>231.98599999999999</v>
      </c>
      <c r="F32776" s="137">
        <v>0.43525999999999998</v>
      </c>
      <c r="G32776" s="141" t="s">
        <v>14748</v>
      </c>
      <c r="H32776" s="136">
        <v>215.708</v>
      </c>
      <c r="I32776" s="136">
        <v>4939.8109999999997</v>
      </c>
      <c r="J32776" s="136">
        <v>60106.271000000001</v>
      </c>
      <c r="K32776" s="137">
        <v>0.49902999999999997</v>
      </c>
      <c r="L32776" s="136">
        <v>1270.431</v>
      </c>
      <c r="M32776" s="136">
        <v>509.29500000000002</v>
      </c>
      <c r="N32776" s="136">
        <v>739.97500000000002</v>
      </c>
      <c r="O32776" s="141" t="s">
        <v>14501</v>
      </c>
      <c r="P32776" s="141" t="s">
        <v>14501</v>
      </c>
      <c r="Q32776" s="136">
        <v>-295.91000000000003</v>
      </c>
      <c r="R32776" s="141" t="s">
        <v>14688</v>
      </c>
      <c r="S32776" s="136">
        <v>78.915999999999997</v>
      </c>
    </row>
    <row r="32777" spans="1:19" ht="11.25" thickBot="1" x14ac:dyDescent="0.2">
      <c r="A32777" s="112"/>
    </row>
    <row r="32778" spans="1:19" ht="11.25" thickBot="1" x14ac:dyDescent="0.2">
      <c r="A32778" s="138" t="s">
        <v>364</v>
      </c>
      <c r="B32778" s="112"/>
      <c r="C32778" s="136">
        <v>0</v>
      </c>
      <c r="D32778" s="136">
        <v>0</v>
      </c>
      <c r="E32778" s="136">
        <v>0</v>
      </c>
      <c r="F32778" s="140" t="s">
        <v>3713</v>
      </c>
      <c r="G32778" s="141" t="s">
        <v>14501</v>
      </c>
      <c r="H32778" s="136">
        <v>0</v>
      </c>
      <c r="I32778" s="136">
        <v>0</v>
      </c>
      <c r="J32778" s="136">
        <v>0</v>
      </c>
      <c r="K32778" s="140" t="s">
        <v>3713</v>
      </c>
      <c r="L32778" s="136">
        <v>0</v>
      </c>
      <c r="M32778" s="136">
        <v>0</v>
      </c>
      <c r="N32778" s="136">
        <v>0</v>
      </c>
      <c r="O32778" s="141" t="s">
        <v>14501</v>
      </c>
      <c r="P32778" s="141" t="s">
        <v>14501</v>
      </c>
      <c r="Q32778" s="136">
        <v>0</v>
      </c>
      <c r="R32778" s="141" t="s">
        <v>14501</v>
      </c>
      <c r="S32778" s="136">
        <v>0</v>
      </c>
    </row>
    <row r="32779" spans="1:19" ht="11.25" thickBot="1" x14ac:dyDescent="0.2">
      <c r="A32779" s="112"/>
    </row>
    <row r="32780" spans="1:19" ht="11.25" thickBot="1" x14ac:dyDescent="0.2">
      <c r="A32780" s="139" t="s">
        <v>366</v>
      </c>
      <c r="B32780" s="112"/>
      <c r="C32780" s="136">
        <v>0</v>
      </c>
      <c r="D32780" s="136">
        <v>0</v>
      </c>
      <c r="E32780" s="136">
        <v>0</v>
      </c>
      <c r="F32780" s="140">
        <v>0</v>
      </c>
      <c r="G32780" s="141" t="s">
        <v>14501</v>
      </c>
      <c r="H32780" s="136">
        <v>0</v>
      </c>
      <c r="I32780" s="136">
        <v>0</v>
      </c>
      <c r="J32780" s="136">
        <v>0</v>
      </c>
      <c r="K32780" s="140">
        <v>0</v>
      </c>
      <c r="L32780" s="136">
        <v>0</v>
      </c>
      <c r="M32780" s="136">
        <v>0</v>
      </c>
      <c r="N32780" s="136">
        <v>0</v>
      </c>
      <c r="O32780" s="141" t="s">
        <v>14501</v>
      </c>
      <c r="P32780" s="141" t="s">
        <v>14501</v>
      </c>
      <c r="Q32780" s="136">
        <v>0</v>
      </c>
      <c r="R32780" s="141" t="s">
        <v>14501</v>
      </c>
      <c r="S32780" s="136">
        <v>0</v>
      </c>
    </row>
    <row r="32781" spans="1:19" ht="11.25" thickBot="1" x14ac:dyDescent="0.2">
      <c r="A32781" s="112"/>
    </row>
    <row r="32782" spans="1:19" ht="11.25" thickBot="1" x14ac:dyDescent="0.2">
      <c r="A32782" s="106" t="s">
        <v>357</v>
      </c>
      <c r="B32782" s="106" t="s">
        <v>358</v>
      </c>
      <c r="C32782" s="146" t="s">
        <v>35</v>
      </c>
      <c r="D32782" s="146" t="s">
        <v>36</v>
      </c>
      <c r="E32782" s="146" t="s">
        <v>14506</v>
      </c>
      <c r="F32782" s="146" t="s">
        <v>38</v>
      </c>
      <c r="G32782" s="146" t="s">
        <v>39</v>
      </c>
      <c r="H32782" s="146" t="s">
        <v>41</v>
      </c>
      <c r="I32782" s="146" t="s">
        <v>42</v>
      </c>
      <c r="J32782" s="146" t="s">
        <v>43</v>
      </c>
      <c r="K32782" s="146" t="s">
        <v>44</v>
      </c>
      <c r="L32782" s="146" t="s">
        <v>45</v>
      </c>
      <c r="M32782" s="146" t="s">
        <v>46</v>
      </c>
      <c r="N32782" s="146" t="s">
        <v>47</v>
      </c>
      <c r="O32782" s="146" t="s">
        <v>48</v>
      </c>
      <c r="P32782" s="146" t="s">
        <v>49</v>
      </c>
      <c r="Q32782" s="146" t="s">
        <v>50</v>
      </c>
      <c r="R32782" s="146" t="s">
        <v>51</v>
      </c>
      <c r="S32782" s="146" t="s">
        <v>52</v>
      </c>
    </row>
    <row r="32783" spans="1:19" ht="11.25" thickBot="1" x14ac:dyDescent="0.2">
      <c r="A32783" s="107">
        <v>1</v>
      </c>
      <c r="B32783" s="132">
        <v>0.82964120370370376</v>
      </c>
      <c r="C32783" s="133">
        <v>0.41092000000000001</v>
      </c>
      <c r="D32783" s="108">
        <v>162.93100000000001</v>
      </c>
      <c r="E32783" s="141" t="s">
        <v>14500</v>
      </c>
      <c r="F32783" s="141" t="s">
        <v>14500</v>
      </c>
      <c r="G32783" s="108">
        <v>415.96699999999998</v>
      </c>
      <c r="H32783" s="108">
        <v>76315.199999999997</v>
      </c>
      <c r="I32783" s="108">
        <v>8156.5029999999997</v>
      </c>
      <c r="J32783" s="108">
        <v>20858.516</v>
      </c>
      <c r="K32783" s="108">
        <v>3084.3539999999998</v>
      </c>
      <c r="L32783" s="108">
        <v>2178.7840000000001</v>
      </c>
      <c r="M32783" s="108">
        <v>706.72199999999998</v>
      </c>
      <c r="N32783" s="108">
        <v>356.24</v>
      </c>
      <c r="O32783" s="108">
        <v>310.404</v>
      </c>
      <c r="P32783" s="108">
        <v>402.21100000000001</v>
      </c>
      <c r="Q32783" s="108">
        <v>577.66200000000003</v>
      </c>
      <c r="R32783" s="108">
        <v>530.92999999999995</v>
      </c>
      <c r="S32783" s="108">
        <v>217.48599999999999</v>
      </c>
    </row>
    <row r="32784" spans="1:19" ht="11.25" thickBot="1" x14ac:dyDescent="0.2">
      <c r="A32784" s="112"/>
    </row>
    <row r="32785" spans="1:19" ht="11.25" thickBot="1" x14ac:dyDescent="0.2">
      <c r="A32785" s="135" t="s">
        <v>362</v>
      </c>
      <c r="B32785" s="112"/>
      <c r="C32785" s="137">
        <v>0.41092000000000001</v>
      </c>
      <c r="D32785" s="136">
        <v>162.93100000000001</v>
      </c>
      <c r="E32785" s="141" t="s">
        <v>14501</v>
      </c>
      <c r="F32785" s="141" t="s">
        <v>14501</v>
      </c>
      <c r="G32785" s="136">
        <v>415.96699999999998</v>
      </c>
      <c r="H32785" s="136">
        <v>76315.199999999997</v>
      </c>
      <c r="I32785" s="136">
        <v>8156.5029999999997</v>
      </c>
      <c r="J32785" s="136">
        <v>20858.516</v>
      </c>
      <c r="K32785" s="136">
        <v>3084.3539999999998</v>
      </c>
      <c r="L32785" s="136">
        <v>2178.7840000000001</v>
      </c>
      <c r="M32785" s="136">
        <v>706.72199999999998</v>
      </c>
      <c r="N32785" s="136">
        <v>356.24</v>
      </c>
      <c r="O32785" s="136">
        <v>310.404</v>
      </c>
      <c r="P32785" s="136">
        <v>402.21100000000001</v>
      </c>
      <c r="Q32785" s="136">
        <v>577.66200000000003</v>
      </c>
      <c r="R32785" s="136">
        <v>530.92999999999995</v>
      </c>
      <c r="S32785" s="136">
        <v>217.48599999999999</v>
      </c>
    </row>
    <row r="32786" spans="1:19" ht="11.25" thickBot="1" x14ac:dyDescent="0.2">
      <c r="A32786" s="112"/>
    </row>
    <row r="32787" spans="1:19" ht="11.25" thickBot="1" x14ac:dyDescent="0.2">
      <c r="A32787" s="138" t="s">
        <v>364</v>
      </c>
      <c r="B32787" s="112"/>
      <c r="C32787" s="140" t="s">
        <v>3713</v>
      </c>
      <c r="D32787" s="136">
        <v>0</v>
      </c>
      <c r="E32787" s="141" t="s">
        <v>14501</v>
      </c>
      <c r="F32787" s="141" t="s">
        <v>14501</v>
      </c>
      <c r="G32787" s="136">
        <v>0</v>
      </c>
      <c r="H32787" s="136">
        <v>0</v>
      </c>
      <c r="I32787" s="136">
        <v>0</v>
      </c>
      <c r="J32787" s="136">
        <v>0</v>
      </c>
      <c r="K32787" s="136">
        <v>0</v>
      </c>
      <c r="L32787" s="136">
        <v>0</v>
      </c>
      <c r="M32787" s="136">
        <v>0</v>
      </c>
      <c r="N32787" s="136">
        <v>0</v>
      </c>
      <c r="O32787" s="136">
        <v>0</v>
      </c>
      <c r="P32787" s="136">
        <v>0</v>
      </c>
      <c r="Q32787" s="136">
        <v>0</v>
      </c>
      <c r="R32787" s="136">
        <v>0</v>
      </c>
      <c r="S32787" s="136">
        <v>0</v>
      </c>
    </row>
    <row r="32788" spans="1:19" ht="11.25" thickBot="1" x14ac:dyDescent="0.2">
      <c r="A32788" s="112"/>
    </row>
    <row r="32789" spans="1:19" ht="11.25" thickBot="1" x14ac:dyDescent="0.2">
      <c r="A32789" s="139" t="s">
        <v>366</v>
      </c>
      <c r="B32789" s="112"/>
      <c r="C32789" s="140">
        <v>0</v>
      </c>
      <c r="D32789" s="136">
        <v>0</v>
      </c>
      <c r="E32789" s="141" t="s">
        <v>14501</v>
      </c>
      <c r="F32789" s="141" t="s">
        <v>14501</v>
      </c>
      <c r="G32789" s="136">
        <v>0</v>
      </c>
      <c r="H32789" s="136">
        <v>0</v>
      </c>
      <c r="I32789" s="136">
        <v>0</v>
      </c>
      <c r="J32789" s="136">
        <v>0</v>
      </c>
      <c r="K32789" s="136">
        <v>0</v>
      </c>
      <c r="L32789" s="136">
        <v>0</v>
      </c>
      <c r="M32789" s="136">
        <v>0</v>
      </c>
      <c r="N32789" s="136">
        <v>0</v>
      </c>
      <c r="O32789" s="136">
        <v>0</v>
      </c>
      <c r="P32789" s="136">
        <v>0</v>
      </c>
      <c r="Q32789" s="136">
        <v>0</v>
      </c>
      <c r="R32789" s="136">
        <v>0</v>
      </c>
      <c r="S32789" s="136">
        <v>0</v>
      </c>
    </row>
    <row r="32790" spans="1:19" ht="11.25" thickBot="1" x14ac:dyDescent="0.2">
      <c r="A32790" s="112"/>
    </row>
    <row r="32791" spans="1:19" ht="11.25" thickBot="1" x14ac:dyDescent="0.2">
      <c r="A32791" s="106" t="s">
        <v>357</v>
      </c>
      <c r="B32791" s="106" t="s">
        <v>358</v>
      </c>
      <c r="C32791" s="146" t="s">
        <v>53</v>
      </c>
      <c r="D32791" s="146" t="s">
        <v>54</v>
      </c>
      <c r="E32791" s="146" t="s">
        <v>55</v>
      </c>
      <c r="F32791" s="146" t="s">
        <v>56</v>
      </c>
      <c r="G32791" s="146" t="s">
        <v>14507</v>
      </c>
      <c r="H32791" s="146" t="s">
        <v>57</v>
      </c>
      <c r="I32791" s="146" t="s">
        <v>59</v>
      </c>
      <c r="J32791" s="146" t="s">
        <v>14508</v>
      </c>
      <c r="K32791" s="146" t="s">
        <v>60</v>
      </c>
      <c r="L32791" s="146" t="s">
        <v>61</v>
      </c>
      <c r="M32791" s="146" t="s">
        <v>62</v>
      </c>
      <c r="N32791" s="146" t="s">
        <v>14509</v>
      </c>
      <c r="O32791" s="146" t="s">
        <v>63</v>
      </c>
      <c r="P32791" s="146" t="s">
        <v>64</v>
      </c>
      <c r="Q32791" s="146" t="s">
        <v>66</v>
      </c>
      <c r="R32791" s="146" t="s">
        <v>14510</v>
      </c>
      <c r="S32791" s="146" t="s">
        <v>67</v>
      </c>
    </row>
    <row r="32792" spans="1:19" ht="11.25" thickBot="1" x14ac:dyDescent="0.2">
      <c r="A32792" s="107">
        <v>1</v>
      </c>
      <c r="B32792" s="132">
        <v>0.82964120370370376</v>
      </c>
      <c r="C32792" s="108">
        <v>363.91899999999998</v>
      </c>
      <c r="D32792" s="108">
        <v>462.786</v>
      </c>
      <c r="E32792" s="141" t="s">
        <v>14500</v>
      </c>
      <c r="F32792" s="108">
        <v>294.589</v>
      </c>
      <c r="G32792" s="141" t="s">
        <v>14500</v>
      </c>
      <c r="H32792" s="108">
        <v>777.33199999999999</v>
      </c>
      <c r="I32792" s="108">
        <v>1341.2159999999999</v>
      </c>
      <c r="J32792" s="141" t="s">
        <v>14639</v>
      </c>
      <c r="K32792" s="141" t="s">
        <v>14500</v>
      </c>
      <c r="L32792" s="141" t="s">
        <v>14500</v>
      </c>
      <c r="M32792" s="108">
        <v>528.29700000000003</v>
      </c>
      <c r="N32792" s="108">
        <v>127.72</v>
      </c>
      <c r="O32792" s="108">
        <v>285.89400000000001</v>
      </c>
      <c r="P32792" s="108">
        <v>93137.891000000003</v>
      </c>
      <c r="Q32792" s="133">
        <v>0.36253000000000002</v>
      </c>
      <c r="R32792" s="141" t="s">
        <v>14500</v>
      </c>
      <c r="S32792" s="108">
        <v>8463.5159999999996</v>
      </c>
    </row>
    <row r="32793" spans="1:19" ht="11.25" thickBot="1" x14ac:dyDescent="0.2">
      <c r="A32793" s="112"/>
    </row>
    <row r="32794" spans="1:19" ht="11.25" thickBot="1" x14ac:dyDescent="0.2">
      <c r="A32794" s="135" t="s">
        <v>362</v>
      </c>
      <c r="B32794" s="112"/>
      <c r="C32794" s="136">
        <v>363.91899999999998</v>
      </c>
      <c r="D32794" s="136">
        <v>462.786</v>
      </c>
      <c r="E32794" s="141" t="s">
        <v>14501</v>
      </c>
      <c r="F32794" s="136">
        <v>294.589</v>
      </c>
      <c r="G32794" s="141" t="s">
        <v>14501</v>
      </c>
      <c r="H32794" s="136">
        <v>777.33199999999999</v>
      </c>
      <c r="I32794" s="136">
        <v>1341.2159999999999</v>
      </c>
      <c r="J32794" s="141" t="s">
        <v>14641</v>
      </c>
      <c r="K32794" s="141" t="s">
        <v>14501</v>
      </c>
      <c r="L32794" s="141" t="s">
        <v>14501</v>
      </c>
      <c r="M32794" s="136">
        <v>528.29700000000003</v>
      </c>
      <c r="N32794" s="136">
        <v>127.72</v>
      </c>
      <c r="O32794" s="136">
        <v>285.89400000000001</v>
      </c>
      <c r="P32794" s="136">
        <v>93137.891000000003</v>
      </c>
      <c r="Q32794" s="137">
        <v>0.36253000000000002</v>
      </c>
      <c r="R32794" s="141" t="s">
        <v>14501</v>
      </c>
      <c r="S32794" s="136">
        <v>8463.5159999999996</v>
      </c>
    </row>
    <row r="32795" spans="1:19" ht="11.25" thickBot="1" x14ac:dyDescent="0.2">
      <c r="A32795" s="112"/>
    </row>
    <row r="32796" spans="1:19" ht="11.25" thickBot="1" x14ac:dyDescent="0.2">
      <c r="A32796" s="138" t="s">
        <v>364</v>
      </c>
      <c r="B32796" s="112"/>
      <c r="C32796" s="136">
        <v>0</v>
      </c>
      <c r="D32796" s="136">
        <v>0</v>
      </c>
      <c r="E32796" s="141" t="s">
        <v>14501</v>
      </c>
      <c r="F32796" s="136">
        <v>0</v>
      </c>
      <c r="G32796" s="141" t="s">
        <v>14501</v>
      </c>
      <c r="H32796" s="136">
        <v>0</v>
      </c>
      <c r="I32796" s="136">
        <v>0</v>
      </c>
      <c r="J32796" s="141" t="s">
        <v>14501</v>
      </c>
      <c r="K32796" s="141" t="s">
        <v>14501</v>
      </c>
      <c r="L32796" s="141" t="s">
        <v>14501</v>
      </c>
      <c r="M32796" s="136">
        <v>0</v>
      </c>
      <c r="N32796" s="136">
        <v>0</v>
      </c>
      <c r="O32796" s="136">
        <v>0</v>
      </c>
      <c r="P32796" s="136">
        <v>0</v>
      </c>
      <c r="Q32796" s="140" t="s">
        <v>3713</v>
      </c>
      <c r="R32796" s="141" t="s">
        <v>14501</v>
      </c>
      <c r="S32796" s="136">
        <v>0</v>
      </c>
    </row>
    <row r="32797" spans="1:19" ht="11.25" thickBot="1" x14ac:dyDescent="0.2">
      <c r="A32797" s="112"/>
    </row>
    <row r="32798" spans="1:19" ht="11.25" thickBot="1" x14ac:dyDescent="0.2">
      <c r="A32798" s="139" t="s">
        <v>366</v>
      </c>
      <c r="B32798" s="112"/>
      <c r="C32798" s="136">
        <v>0</v>
      </c>
      <c r="D32798" s="136">
        <v>0</v>
      </c>
      <c r="E32798" s="141" t="s">
        <v>14501</v>
      </c>
      <c r="F32798" s="136">
        <v>0</v>
      </c>
      <c r="G32798" s="141" t="s">
        <v>14501</v>
      </c>
      <c r="H32798" s="136">
        <v>0</v>
      </c>
      <c r="I32798" s="136">
        <v>0</v>
      </c>
      <c r="J32798" s="141" t="s">
        <v>14501</v>
      </c>
      <c r="K32798" s="141" t="s">
        <v>14501</v>
      </c>
      <c r="L32798" s="141" t="s">
        <v>14501</v>
      </c>
      <c r="M32798" s="136">
        <v>0</v>
      </c>
      <c r="N32798" s="136">
        <v>0</v>
      </c>
      <c r="O32798" s="136">
        <v>0</v>
      </c>
      <c r="P32798" s="136">
        <v>0</v>
      </c>
      <c r="Q32798" s="140">
        <v>0</v>
      </c>
      <c r="R32798" s="141" t="s">
        <v>14501</v>
      </c>
      <c r="S32798" s="136">
        <v>0</v>
      </c>
    </row>
    <row r="32799" spans="1:19" ht="11.25" thickBot="1" x14ac:dyDescent="0.2">
      <c r="A32799" s="112"/>
    </row>
    <row r="32800" spans="1:19" ht="11.25" thickBot="1" x14ac:dyDescent="0.2">
      <c r="A32800" s="106" t="s">
        <v>357</v>
      </c>
      <c r="B32800" s="106" t="s">
        <v>358</v>
      </c>
      <c r="C32800" s="146" t="s">
        <v>68</v>
      </c>
      <c r="D32800" s="146" t="s">
        <v>14511</v>
      </c>
    </row>
    <row r="32801" spans="1:19" ht="11.25" thickBot="1" x14ac:dyDescent="0.2">
      <c r="A32801" s="107">
        <v>1</v>
      </c>
      <c r="B32801" s="132">
        <v>0.82964120370370376</v>
      </c>
      <c r="C32801" s="108">
        <v>1655.0840000000001</v>
      </c>
      <c r="D32801" s="141" t="s">
        <v>14500</v>
      </c>
    </row>
    <row r="32802" spans="1:19" ht="11.25" thickBot="1" x14ac:dyDescent="0.2">
      <c r="A32802" s="112"/>
    </row>
    <row r="32803" spans="1:19" ht="11.25" thickBot="1" x14ac:dyDescent="0.2">
      <c r="A32803" s="135" t="s">
        <v>362</v>
      </c>
      <c r="B32803" s="112"/>
      <c r="C32803" s="136">
        <v>1655.0840000000001</v>
      </c>
      <c r="D32803" s="141" t="s">
        <v>14501</v>
      </c>
    </row>
    <row r="32804" spans="1:19" ht="11.25" thickBot="1" x14ac:dyDescent="0.2">
      <c r="A32804" s="112"/>
    </row>
    <row r="32805" spans="1:19" ht="11.25" thickBot="1" x14ac:dyDescent="0.2">
      <c r="A32805" s="138" t="s">
        <v>364</v>
      </c>
      <c r="B32805" s="112"/>
      <c r="C32805" s="136">
        <v>0</v>
      </c>
      <c r="D32805" s="141" t="s">
        <v>14501</v>
      </c>
    </row>
    <row r="32806" spans="1:19" ht="11.25" thickBot="1" x14ac:dyDescent="0.2">
      <c r="A32806" s="112"/>
    </row>
    <row r="32807" spans="1:19" ht="11.25" thickBot="1" x14ac:dyDescent="0.2">
      <c r="A32807" s="139" t="s">
        <v>366</v>
      </c>
      <c r="B32807" s="112"/>
      <c r="C32807" s="136">
        <v>0</v>
      </c>
      <c r="D32807" s="141" t="s">
        <v>14501</v>
      </c>
    </row>
    <row r="32808" spans="1:19" ht="10.5" x14ac:dyDescent="0.15">
      <c r="A32808" s="112"/>
    </row>
    <row r="32809" spans="1:19" x14ac:dyDescent="0.15">
      <c r="A32809" s="129"/>
      <c r="B32809" s="86" t="s">
        <v>5443</v>
      </c>
    </row>
    <row r="32810" spans="1:19" ht="9.75" thickBot="1" x14ac:dyDescent="0.2">
      <c r="A32810" s="81" t="s">
        <v>5871</v>
      </c>
    </row>
    <row r="32811" spans="1:19" ht="11.25" thickBot="1" x14ac:dyDescent="0.2">
      <c r="A32811" s="106" t="s">
        <v>357</v>
      </c>
      <c r="B32811" s="106" t="s">
        <v>358</v>
      </c>
      <c r="C32811" s="146" t="s">
        <v>14494</v>
      </c>
      <c r="D32811" s="146" t="s">
        <v>14495</v>
      </c>
      <c r="E32811" s="146" t="s">
        <v>14496</v>
      </c>
      <c r="F32811" s="146" t="s">
        <v>0</v>
      </c>
      <c r="G32811" s="146" t="s">
        <v>1</v>
      </c>
      <c r="H32811" s="146" t="s">
        <v>2</v>
      </c>
      <c r="I32811" s="146" t="s">
        <v>14497</v>
      </c>
      <c r="J32811" s="146" t="s">
        <v>3</v>
      </c>
      <c r="K32811" s="146" t="s">
        <v>14498</v>
      </c>
      <c r="L32811" s="146" t="s">
        <v>7</v>
      </c>
      <c r="M32811" s="146" t="s">
        <v>14499</v>
      </c>
      <c r="N32811" s="146" t="s">
        <v>10</v>
      </c>
      <c r="O32811" s="146" t="s">
        <v>11</v>
      </c>
      <c r="P32811" s="146" t="s">
        <v>12</v>
      </c>
      <c r="Q32811" s="146" t="s">
        <v>13</v>
      </c>
      <c r="R32811" s="146" t="s">
        <v>14</v>
      </c>
      <c r="S32811" s="146" t="s">
        <v>15</v>
      </c>
    </row>
    <row r="32812" spans="1:19" ht="11.25" thickBot="1" x14ac:dyDescent="0.2">
      <c r="A32812" s="107">
        <v>1</v>
      </c>
      <c r="B32812" s="132">
        <v>0.83479166666666671</v>
      </c>
      <c r="C32812" s="141" t="s">
        <v>14500</v>
      </c>
      <c r="D32812" s="141" t="s">
        <v>14500</v>
      </c>
      <c r="E32812" s="108">
        <v>163.95500000000001</v>
      </c>
      <c r="F32812" s="108">
        <v>14849.737999999999</v>
      </c>
      <c r="G32812" s="108">
        <v>71048.084000000003</v>
      </c>
      <c r="H32812" s="108">
        <v>1598.3420000000001</v>
      </c>
      <c r="I32812" s="108">
        <v>-51.51</v>
      </c>
      <c r="J32812" s="108">
        <v>988.30600000000004</v>
      </c>
      <c r="K32812" s="108">
        <v>-62.808</v>
      </c>
      <c r="L32812" s="133">
        <v>0.58087999999999995</v>
      </c>
      <c r="M32812" s="108">
        <v>194.09</v>
      </c>
      <c r="N32812" s="108">
        <v>-54.834000000000003</v>
      </c>
      <c r="O32812" s="108">
        <v>-15.506</v>
      </c>
      <c r="P32812" s="108">
        <v>28125.963</v>
      </c>
      <c r="Q32812" s="108">
        <v>226320.29</v>
      </c>
      <c r="R32812" s="108">
        <v>421.88900000000001</v>
      </c>
      <c r="S32812" s="108">
        <v>990.96799999999996</v>
      </c>
    </row>
    <row r="32813" spans="1:19" ht="11.25" thickBot="1" x14ac:dyDescent="0.2">
      <c r="A32813" s="112"/>
    </row>
    <row r="32814" spans="1:19" ht="11.25" thickBot="1" x14ac:dyDescent="0.2">
      <c r="A32814" s="135" t="s">
        <v>362</v>
      </c>
      <c r="B32814" s="112"/>
      <c r="C32814" s="141" t="s">
        <v>14501</v>
      </c>
      <c r="D32814" s="141" t="s">
        <v>14501</v>
      </c>
      <c r="E32814" s="136">
        <v>163.95500000000001</v>
      </c>
      <c r="F32814" s="136">
        <v>14849.737999999999</v>
      </c>
      <c r="G32814" s="136">
        <v>71048.084000000003</v>
      </c>
      <c r="H32814" s="136">
        <v>1598.3420000000001</v>
      </c>
      <c r="I32814" s="136">
        <v>-51.51</v>
      </c>
      <c r="J32814" s="136">
        <v>988.30600000000004</v>
      </c>
      <c r="K32814" s="136">
        <v>-62.808</v>
      </c>
      <c r="L32814" s="137">
        <v>0.58087999999999995</v>
      </c>
      <c r="M32814" s="136">
        <v>194.09</v>
      </c>
      <c r="N32814" s="136">
        <v>-54.834000000000003</v>
      </c>
      <c r="O32814" s="136">
        <v>-15.506</v>
      </c>
      <c r="P32814" s="136">
        <v>28125.963</v>
      </c>
      <c r="Q32814" s="136">
        <v>226320.29</v>
      </c>
      <c r="R32814" s="136">
        <v>421.88900000000001</v>
      </c>
      <c r="S32814" s="136">
        <v>990.96799999999996</v>
      </c>
    </row>
    <row r="32815" spans="1:19" ht="11.25" thickBot="1" x14ac:dyDescent="0.2">
      <c r="A32815" s="112"/>
    </row>
    <row r="32816" spans="1:19" ht="11.25" thickBot="1" x14ac:dyDescent="0.2">
      <c r="A32816" s="138" t="s">
        <v>364</v>
      </c>
      <c r="B32816" s="112"/>
      <c r="C32816" s="141" t="s">
        <v>14501</v>
      </c>
      <c r="D32816" s="141" t="s">
        <v>14501</v>
      </c>
      <c r="E32816" s="136">
        <v>0</v>
      </c>
      <c r="F32816" s="136">
        <v>0</v>
      </c>
      <c r="G32816" s="136">
        <v>0</v>
      </c>
      <c r="H32816" s="136">
        <v>0</v>
      </c>
      <c r="I32816" s="136">
        <v>0</v>
      </c>
      <c r="J32816" s="136">
        <v>0</v>
      </c>
      <c r="K32816" s="136">
        <v>0</v>
      </c>
      <c r="L32816" s="140" t="s">
        <v>3713</v>
      </c>
      <c r="M32816" s="136">
        <v>0</v>
      </c>
      <c r="N32816" s="136">
        <v>0</v>
      </c>
      <c r="O32816" s="136">
        <v>0</v>
      </c>
      <c r="P32816" s="136">
        <v>0</v>
      </c>
      <c r="Q32816" s="136">
        <v>0</v>
      </c>
      <c r="R32816" s="136">
        <v>0</v>
      </c>
      <c r="S32816" s="136">
        <v>0</v>
      </c>
    </row>
    <row r="32817" spans="1:19" ht="11.25" thickBot="1" x14ac:dyDescent="0.2">
      <c r="A32817" s="112"/>
    </row>
    <row r="32818" spans="1:19" ht="11.25" thickBot="1" x14ac:dyDescent="0.2">
      <c r="A32818" s="139" t="s">
        <v>366</v>
      </c>
      <c r="B32818" s="112"/>
      <c r="C32818" s="141" t="s">
        <v>14501</v>
      </c>
      <c r="D32818" s="141" t="s">
        <v>14501</v>
      </c>
      <c r="E32818" s="136">
        <v>0</v>
      </c>
      <c r="F32818" s="136">
        <v>0</v>
      </c>
      <c r="G32818" s="136">
        <v>0</v>
      </c>
      <c r="H32818" s="136">
        <v>0</v>
      </c>
      <c r="I32818" s="136">
        <v>0</v>
      </c>
      <c r="J32818" s="136">
        <v>0</v>
      </c>
      <c r="K32818" s="136">
        <v>0</v>
      </c>
      <c r="L32818" s="140">
        <v>0</v>
      </c>
      <c r="M32818" s="136">
        <v>0</v>
      </c>
      <c r="N32818" s="136">
        <v>0</v>
      </c>
      <c r="O32818" s="136">
        <v>0</v>
      </c>
      <c r="P32818" s="136">
        <v>0</v>
      </c>
      <c r="Q32818" s="136">
        <v>0</v>
      </c>
      <c r="R32818" s="136">
        <v>0</v>
      </c>
      <c r="S32818" s="136">
        <v>0</v>
      </c>
    </row>
    <row r="32819" spans="1:19" ht="11.25" thickBot="1" x14ac:dyDescent="0.2">
      <c r="A32819" s="112"/>
    </row>
    <row r="32820" spans="1:19" ht="11.25" thickBot="1" x14ac:dyDescent="0.2">
      <c r="A32820" s="106" t="s">
        <v>357</v>
      </c>
      <c r="B32820" s="106" t="s">
        <v>358</v>
      </c>
      <c r="C32820" s="146" t="s">
        <v>16</v>
      </c>
      <c r="D32820" s="146" t="s">
        <v>14502</v>
      </c>
      <c r="E32820" s="146" t="s">
        <v>14503</v>
      </c>
      <c r="F32820" s="146" t="s">
        <v>20</v>
      </c>
      <c r="G32820" s="146" t="s">
        <v>21</v>
      </c>
      <c r="H32820" s="146" t="s">
        <v>22</v>
      </c>
      <c r="I32820" s="146" t="s">
        <v>23</v>
      </c>
      <c r="J32820" s="146" t="s">
        <v>24</v>
      </c>
      <c r="K32820" s="146" t="s">
        <v>26</v>
      </c>
      <c r="L32820" s="146" t="s">
        <v>14504</v>
      </c>
      <c r="M32820" s="146" t="s">
        <v>27</v>
      </c>
      <c r="N32820" s="146" t="s">
        <v>28</v>
      </c>
      <c r="O32820" s="146" t="s">
        <v>29</v>
      </c>
      <c r="P32820" s="146" t="s">
        <v>30</v>
      </c>
      <c r="Q32820" s="146" t="s">
        <v>14505</v>
      </c>
      <c r="R32820" s="146" t="s">
        <v>32</v>
      </c>
      <c r="S32820" s="146" t="s">
        <v>33</v>
      </c>
    </row>
    <row r="32821" spans="1:19" ht="11.25" thickBot="1" x14ac:dyDescent="0.2">
      <c r="A32821" s="107">
        <v>1</v>
      </c>
      <c r="B32821" s="132">
        <v>0.83479166666666671</v>
      </c>
      <c r="C32821" s="108">
        <v>25877.184000000001</v>
      </c>
      <c r="D32821" s="108">
        <v>5049.8720000000003</v>
      </c>
      <c r="E32821" s="108">
        <v>68.338999999999999</v>
      </c>
      <c r="F32821" s="133">
        <v>0.48477999999999999</v>
      </c>
      <c r="G32821" s="108">
        <v>600.64</v>
      </c>
      <c r="H32821" s="108">
        <v>211.97499999999999</v>
      </c>
      <c r="I32821" s="108">
        <v>3829.38</v>
      </c>
      <c r="J32821" s="108">
        <v>63467.137000000002</v>
      </c>
      <c r="K32821" s="133">
        <v>0.50561999999999996</v>
      </c>
      <c r="L32821" s="108">
        <v>255.79300000000001</v>
      </c>
      <c r="M32821" s="108">
        <v>170.26400000000001</v>
      </c>
      <c r="N32821" s="108">
        <v>557.41</v>
      </c>
      <c r="O32821" s="141" t="s">
        <v>14500</v>
      </c>
      <c r="P32821" s="141" t="s">
        <v>14500</v>
      </c>
      <c r="Q32821" s="108">
        <v>-423.541</v>
      </c>
      <c r="R32821" s="141" t="s">
        <v>14686</v>
      </c>
      <c r="S32821" s="108">
        <v>77.912999999999997</v>
      </c>
    </row>
    <row r="32822" spans="1:19" ht="11.25" thickBot="1" x14ac:dyDescent="0.2">
      <c r="A32822" s="112"/>
    </row>
    <row r="32823" spans="1:19" ht="11.25" thickBot="1" x14ac:dyDescent="0.2">
      <c r="A32823" s="135" t="s">
        <v>362</v>
      </c>
      <c r="B32823" s="112"/>
      <c r="C32823" s="136">
        <v>25877.184000000001</v>
      </c>
      <c r="D32823" s="136">
        <v>5049.8720000000003</v>
      </c>
      <c r="E32823" s="136">
        <v>68.338999999999999</v>
      </c>
      <c r="F32823" s="137">
        <v>0.48477999999999999</v>
      </c>
      <c r="G32823" s="136">
        <v>600.64</v>
      </c>
      <c r="H32823" s="136">
        <v>211.97499999999999</v>
      </c>
      <c r="I32823" s="136">
        <v>3829.38</v>
      </c>
      <c r="J32823" s="136">
        <v>63467.137000000002</v>
      </c>
      <c r="K32823" s="137">
        <v>0.50561999999999996</v>
      </c>
      <c r="L32823" s="136">
        <v>255.79300000000001</v>
      </c>
      <c r="M32823" s="136">
        <v>170.26400000000001</v>
      </c>
      <c r="N32823" s="136">
        <v>557.41</v>
      </c>
      <c r="O32823" s="141" t="s">
        <v>14501</v>
      </c>
      <c r="P32823" s="141" t="s">
        <v>14501</v>
      </c>
      <c r="Q32823" s="136">
        <v>-423.541</v>
      </c>
      <c r="R32823" s="141" t="s">
        <v>14688</v>
      </c>
      <c r="S32823" s="136">
        <v>77.912999999999997</v>
      </c>
    </row>
    <row r="32824" spans="1:19" ht="11.25" thickBot="1" x14ac:dyDescent="0.2">
      <c r="A32824" s="112"/>
    </row>
    <row r="32825" spans="1:19" ht="11.25" thickBot="1" x14ac:dyDescent="0.2">
      <c r="A32825" s="138" t="s">
        <v>364</v>
      </c>
      <c r="B32825" s="112"/>
      <c r="C32825" s="136">
        <v>0</v>
      </c>
      <c r="D32825" s="136">
        <v>0</v>
      </c>
      <c r="E32825" s="136">
        <v>0</v>
      </c>
      <c r="F32825" s="140" t="s">
        <v>3713</v>
      </c>
      <c r="G32825" s="136">
        <v>0</v>
      </c>
      <c r="H32825" s="136">
        <v>0</v>
      </c>
      <c r="I32825" s="136">
        <v>0</v>
      </c>
      <c r="J32825" s="136">
        <v>0</v>
      </c>
      <c r="K32825" s="140" t="s">
        <v>3713</v>
      </c>
      <c r="L32825" s="136">
        <v>0</v>
      </c>
      <c r="M32825" s="136">
        <v>0</v>
      </c>
      <c r="N32825" s="136">
        <v>0</v>
      </c>
      <c r="O32825" s="141" t="s">
        <v>14501</v>
      </c>
      <c r="P32825" s="141" t="s">
        <v>14501</v>
      </c>
      <c r="Q32825" s="136">
        <v>0</v>
      </c>
      <c r="R32825" s="141" t="s">
        <v>14501</v>
      </c>
      <c r="S32825" s="136">
        <v>0</v>
      </c>
    </row>
    <row r="32826" spans="1:19" ht="11.25" thickBot="1" x14ac:dyDescent="0.2">
      <c r="A32826" s="112"/>
    </row>
    <row r="32827" spans="1:19" ht="11.25" thickBot="1" x14ac:dyDescent="0.2">
      <c r="A32827" s="139" t="s">
        <v>366</v>
      </c>
      <c r="B32827" s="112"/>
      <c r="C32827" s="136">
        <v>0</v>
      </c>
      <c r="D32827" s="136">
        <v>0</v>
      </c>
      <c r="E32827" s="136">
        <v>0</v>
      </c>
      <c r="F32827" s="140">
        <v>0</v>
      </c>
      <c r="G32827" s="136">
        <v>0</v>
      </c>
      <c r="H32827" s="136">
        <v>0</v>
      </c>
      <c r="I32827" s="136">
        <v>0</v>
      </c>
      <c r="J32827" s="136">
        <v>0</v>
      </c>
      <c r="K32827" s="140">
        <v>0</v>
      </c>
      <c r="L32827" s="136">
        <v>0</v>
      </c>
      <c r="M32827" s="136">
        <v>0</v>
      </c>
      <c r="N32827" s="136">
        <v>0</v>
      </c>
      <c r="O32827" s="141" t="s">
        <v>14501</v>
      </c>
      <c r="P32827" s="141" t="s">
        <v>14501</v>
      </c>
      <c r="Q32827" s="136">
        <v>0</v>
      </c>
      <c r="R32827" s="141" t="s">
        <v>14501</v>
      </c>
      <c r="S32827" s="136">
        <v>0</v>
      </c>
    </row>
    <row r="32828" spans="1:19" ht="11.25" thickBot="1" x14ac:dyDescent="0.2">
      <c r="A32828" s="112"/>
    </row>
    <row r="32829" spans="1:19" ht="11.25" thickBot="1" x14ac:dyDescent="0.2">
      <c r="A32829" s="106" t="s">
        <v>357</v>
      </c>
      <c r="B32829" s="106" t="s">
        <v>358</v>
      </c>
      <c r="C32829" s="146" t="s">
        <v>35</v>
      </c>
      <c r="D32829" s="146" t="s">
        <v>36</v>
      </c>
      <c r="E32829" s="146" t="s">
        <v>14506</v>
      </c>
      <c r="F32829" s="146" t="s">
        <v>38</v>
      </c>
      <c r="G32829" s="146" t="s">
        <v>39</v>
      </c>
      <c r="H32829" s="146" t="s">
        <v>41</v>
      </c>
      <c r="I32829" s="146" t="s">
        <v>42</v>
      </c>
      <c r="J32829" s="146" t="s">
        <v>43</v>
      </c>
      <c r="K32829" s="146" t="s">
        <v>44</v>
      </c>
      <c r="L32829" s="146" t="s">
        <v>45</v>
      </c>
      <c r="M32829" s="146" t="s">
        <v>46</v>
      </c>
      <c r="N32829" s="146" t="s">
        <v>47</v>
      </c>
      <c r="O32829" s="146" t="s">
        <v>48</v>
      </c>
      <c r="P32829" s="146" t="s">
        <v>49</v>
      </c>
      <c r="Q32829" s="146" t="s">
        <v>50</v>
      </c>
      <c r="R32829" s="146" t="s">
        <v>51</v>
      </c>
      <c r="S32829" s="146" t="s">
        <v>52</v>
      </c>
    </row>
    <row r="32830" spans="1:19" ht="11.25" thickBot="1" x14ac:dyDescent="0.2">
      <c r="A32830" s="107">
        <v>1</v>
      </c>
      <c r="B32830" s="132">
        <v>0.83479166666666671</v>
      </c>
      <c r="C32830" s="133">
        <v>0.41617999999999999</v>
      </c>
      <c r="D32830" s="108">
        <v>160.88399999999999</v>
      </c>
      <c r="E32830" s="141" t="s">
        <v>14500</v>
      </c>
      <c r="F32830" s="141" t="s">
        <v>14500</v>
      </c>
      <c r="G32830" s="108">
        <v>82.185000000000002</v>
      </c>
      <c r="H32830" s="108">
        <v>58391.728999999999</v>
      </c>
      <c r="I32830" s="108">
        <v>1761.2929999999999</v>
      </c>
      <c r="J32830" s="108">
        <v>3785.7530000000002</v>
      </c>
      <c r="K32830" s="108">
        <v>554.1</v>
      </c>
      <c r="L32830" s="108">
        <v>222.52600000000001</v>
      </c>
      <c r="M32830" s="108">
        <v>139.68600000000001</v>
      </c>
      <c r="N32830" s="108">
        <v>211.273</v>
      </c>
      <c r="O32830" s="108">
        <v>188.83099999999999</v>
      </c>
      <c r="P32830" s="141" t="s">
        <v>14500</v>
      </c>
      <c r="Q32830" s="108">
        <v>261.77300000000002</v>
      </c>
      <c r="R32830" s="108">
        <v>85.903999999999996</v>
      </c>
      <c r="S32830" s="108">
        <v>191.155</v>
      </c>
    </row>
    <row r="32831" spans="1:19" ht="11.25" thickBot="1" x14ac:dyDescent="0.2">
      <c r="A32831" s="112"/>
    </row>
    <row r="32832" spans="1:19" ht="11.25" thickBot="1" x14ac:dyDescent="0.2">
      <c r="A32832" s="135" t="s">
        <v>362</v>
      </c>
      <c r="B32832" s="112"/>
      <c r="C32832" s="137">
        <v>0.41617999999999999</v>
      </c>
      <c r="D32832" s="136">
        <v>160.88399999999999</v>
      </c>
      <c r="E32832" s="141" t="s">
        <v>14501</v>
      </c>
      <c r="F32832" s="141" t="s">
        <v>14501</v>
      </c>
      <c r="G32832" s="136">
        <v>82.185000000000002</v>
      </c>
      <c r="H32832" s="136">
        <v>58391.728999999999</v>
      </c>
      <c r="I32832" s="136">
        <v>1761.2929999999999</v>
      </c>
      <c r="J32832" s="136">
        <v>3785.7530000000002</v>
      </c>
      <c r="K32832" s="136">
        <v>554.1</v>
      </c>
      <c r="L32832" s="136">
        <v>222.52600000000001</v>
      </c>
      <c r="M32832" s="136">
        <v>139.68600000000001</v>
      </c>
      <c r="N32832" s="136">
        <v>211.273</v>
      </c>
      <c r="O32832" s="136">
        <v>188.83099999999999</v>
      </c>
      <c r="P32832" s="141" t="s">
        <v>14501</v>
      </c>
      <c r="Q32832" s="136">
        <v>261.77300000000002</v>
      </c>
      <c r="R32832" s="136">
        <v>85.903999999999996</v>
      </c>
      <c r="S32832" s="136">
        <v>191.155</v>
      </c>
    </row>
    <row r="32833" spans="1:19" ht="11.25" thickBot="1" x14ac:dyDescent="0.2">
      <c r="A32833" s="112"/>
    </row>
    <row r="32834" spans="1:19" ht="11.25" thickBot="1" x14ac:dyDescent="0.2">
      <c r="A32834" s="138" t="s">
        <v>364</v>
      </c>
      <c r="B32834" s="112"/>
      <c r="C32834" s="140" t="s">
        <v>3713</v>
      </c>
      <c r="D32834" s="136">
        <v>0</v>
      </c>
      <c r="E32834" s="141" t="s">
        <v>14501</v>
      </c>
      <c r="F32834" s="141" t="s">
        <v>14501</v>
      </c>
      <c r="G32834" s="136">
        <v>0</v>
      </c>
      <c r="H32834" s="136">
        <v>0</v>
      </c>
      <c r="I32834" s="136">
        <v>0</v>
      </c>
      <c r="J32834" s="136">
        <v>0</v>
      </c>
      <c r="K32834" s="136">
        <v>0</v>
      </c>
      <c r="L32834" s="136">
        <v>0</v>
      </c>
      <c r="M32834" s="136">
        <v>0</v>
      </c>
      <c r="N32834" s="136">
        <v>0</v>
      </c>
      <c r="O32834" s="136">
        <v>0</v>
      </c>
      <c r="P32834" s="141" t="s">
        <v>14501</v>
      </c>
      <c r="Q32834" s="136">
        <v>0</v>
      </c>
      <c r="R32834" s="136">
        <v>0</v>
      </c>
      <c r="S32834" s="136">
        <v>0</v>
      </c>
    </row>
    <row r="32835" spans="1:19" ht="11.25" thickBot="1" x14ac:dyDescent="0.2">
      <c r="A32835" s="112"/>
    </row>
    <row r="32836" spans="1:19" ht="11.25" thickBot="1" x14ac:dyDescent="0.2">
      <c r="A32836" s="139" t="s">
        <v>366</v>
      </c>
      <c r="B32836" s="112"/>
      <c r="C32836" s="140">
        <v>0</v>
      </c>
      <c r="D32836" s="136">
        <v>0</v>
      </c>
      <c r="E32836" s="141" t="s">
        <v>14501</v>
      </c>
      <c r="F32836" s="141" t="s">
        <v>14501</v>
      </c>
      <c r="G32836" s="136">
        <v>0</v>
      </c>
      <c r="H32836" s="136">
        <v>0</v>
      </c>
      <c r="I32836" s="136">
        <v>0</v>
      </c>
      <c r="J32836" s="136">
        <v>0</v>
      </c>
      <c r="K32836" s="136">
        <v>0</v>
      </c>
      <c r="L32836" s="136">
        <v>0</v>
      </c>
      <c r="M32836" s="136">
        <v>0</v>
      </c>
      <c r="N32836" s="136">
        <v>0</v>
      </c>
      <c r="O32836" s="136">
        <v>0</v>
      </c>
      <c r="P32836" s="141" t="s">
        <v>14501</v>
      </c>
      <c r="Q32836" s="136">
        <v>0</v>
      </c>
      <c r="R32836" s="136">
        <v>0</v>
      </c>
      <c r="S32836" s="136">
        <v>0</v>
      </c>
    </row>
    <row r="32837" spans="1:19" ht="11.25" thickBot="1" x14ac:dyDescent="0.2">
      <c r="A32837" s="112"/>
    </row>
    <row r="32838" spans="1:19" ht="11.25" thickBot="1" x14ac:dyDescent="0.2">
      <c r="A32838" s="106" t="s">
        <v>357</v>
      </c>
      <c r="B32838" s="106" t="s">
        <v>358</v>
      </c>
      <c r="C32838" s="146" t="s">
        <v>53</v>
      </c>
      <c r="D32838" s="146" t="s">
        <v>54</v>
      </c>
      <c r="E32838" s="146" t="s">
        <v>55</v>
      </c>
      <c r="F32838" s="146" t="s">
        <v>56</v>
      </c>
      <c r="G32838" s="146" t="s">
        <v>14507</v>
      </c>
      <c r="H32838" s="146" t="s">
        <v>57</v>
      </c>
      <c r="I32838" s="146" t="s">
        <v>59</v>
      </c>
      <c r="J32838" s="146" t="s">
        <v>14508</v>
      </c>
      <c r="K32838" s="146" t="s">
        <v>60</v>
      </c>
      <c r="L32838" s="146" t="s">
        <v>61</v>
      </c>
      <c r="M32838" s="146" t="s">
        <v>62</v>
      </c>
      <c r="N32838" s="146" t="s">
        <v>14509</v>
      </c>
      <c r="O32838" s="146" t="s">
        <v>63</v>
      </c>
      <c r="P32838" s="146" t="s">
        <v>64</v>
      </c>
      <c r="Q32838" s="146" t="s">
        <v>66</v>
      </c>
      <c r="R32838" s="146" t="s">
        <v>14510</v>
      </c>
      <c r="S32838" s="146" t="s">
        <v>67</v>
      </c>
    </row>
    <row r="32839" spans="1:19" ht="11.25" thickBot="1" x14ac:dyDescent="0.2">
      <c r="A32839" s="107">
        <v>1</v>
      </c>
      <c r="B32839" s="132">
        <v>0.83479166666666671</v>
      </c>
      <c r="C32839" s="141" t="s">
        <v>14500</v>
      </c>
      <c r="D32839" s="108">
        <v>247.76300000000001</v>
      </c>
      <c r="E32839" s="108">
        <v>87.066000000000003</v>
      </c>
      <c r="F32839" s="108">
        <v>87.414000000000001</v>
      </c>
      <c r="G32839" s="108">
        <v>219.40799999999999</v>
      </c>
      <c r="H32839" s="108">
        <v>537.04300000000001</v>
      </c>
      <c r="I32839" s="108">
        <v>1874.5650000000001</v>
      </c>
      <c r="J32839" s="141" t="s">
        <v>14639</v>
      </c>
      <c r="K32839" s="141" t="s">
        <v>14500</v>
      </c>
      <c r="L32839" s="141" t="s">
        <v>14500</v>
      </c>
      <c r="M32839" s="108">
        <v>398.32400000000001</v>
      </c>
      <c r="N32839" s="108">
        <v>215.73699999999999</v>
      </c>
      <c r="O32839" s="108">
        <v>282.976</v>
      </c>
      <c r="P32839" s="108">
        <v>5124.76</v>
      </c>
      <c r="Q32839" s="133">
        <v>0.36623</v>
      </c>
      <c r="R32839" s="141" t="s">
        <v>14500</v>
      </c>
      <c r="S32839" s="108">
        <v>1137.731</v>
      </c>
    </row>
    <row r="32840" spans="1:19" ht="11.25" thickBot="1" x14ac:dyDescent="0.2">
      <c r="A32840" s="112"/>
    </row>
    <row r="32841" spans="1:19" ht="11.25" thickBot="1" x14ac:dyDescent="0.2">
      <c r="A32841" s="135" t="s">
        <v>362</v>
      </c>
      <c r="B32841" s="112"/>
      <c r="C32841" s="141" t="s">
        <v>14501</v>
      </c>
      <c r="D32841" s="136">
        <v>247.76300000000001</v>
      </c>
      <c r="E32841" s="136">
        <v>87.066000000000003</v>
      </c>
      <c r="F32841" s="136">
        <v>87.414000000000001</v>
      </c>
      <c r="G32841" s="136">
        <v>219.40799999999999</v>
      </c>
      <c r="H32841" s="136">
        <v>537.04300000000001</v>
      </c>
      <c r="I32841" s="136">
        <v>1874.5650000000001</v>
      </c>
      <c r="J32841" s="141" t="s">
        <v>14641</v>
      </c>
      <c r="K32841" s="141" t="s">
        <v>14501</v>
      </c>
      <c r="L32841" s="141" t="s">
        <v>14501</v>
      </c>
      <c r="M32841" s="136">
        <v>398.32400000000001</v>
      </c>
      <c r="N32841" s="136">
        <v>215.73699999999999</v>
      </c>
      <c r="O32841" s="136">
        <v>282.976</v>
      </c>
      <c r="P32841" s="136">
        <v>5124.76</v>
      </c>
      <c r="Q32841" s="137">
        <v>0.36623</v>
      </c>
      <c r="R32841" s="141" t="s">
        <v>14501</v>
      </c>
      <c r="S32841" s="136">
        <v>1137.731</v>
      </c>
    </row>
    <row r="32842" spans="1:19" ht="11.25" thickBot="1" x14ac:dyDescent="0.2">
      <c r="A32842" s="112"/>
    </row>
    <row r="32843" spans="1:19" ht="11.25" thickBot="1" x14ac:dyDescent="0.2">
      <c r="A32843" s="138" t="s">
        <v>364</v>
      </c>
      <c r="B32843" s="112"/>
      <c r="C32843" s="141" t="s">
        <v>14501</v>
      </c>
      <c r="D32843" s="136">
        <v>0</v>
      </c>
      <c r="E32843" s="136">
        <v>0</v>
      </c>
      <c r="F32843" s="136">
        <v>0</v>
      </c>
      <c r="G32843" s="136">
        <v>0</v>
      </c>
      <c r="H32843" s="136">
        <v>0</v>
      </c>
      <c r="I32843" s="136">
        <v>0</v>
      </c>
      <c r="J32843" s="141" t="s">
        <v>14501</v>
      </c>
      <c r="K32843" s="141" t="s">
        <v>14501</v>
      </c>
      <c r="L32843" s="141" t="s">
        <v>14501</v>
      </c>
      <c r="M32843" s="136">
        <v>0</v>
      </c>
      <c r="N32843" s="136">
        <v>0</v>
      </c>
      <c r="O32843" s="136">
        <v>0</v>
      </c>
      <c r="P32843" s="136">
        <v>0</v>
      </c>
      <c r="Q32843" s="140" t="s">
        <v>3713</v>
      </c>
      <c r="R32843" s="141" t="s">
        <v>14501</v>
      </c>
      <c r="S32843" s="136">
        <v>0</v>
      </c>
    </row>
    <row r="32844" spans="1:19" ht="11.25" thickBot="1" x14ac:dyDescent="0.2">
      <c r="A32844" s="112"/>
    </row>
    <row r="32845" spans="1:19" ht="11.25" thickBot="1" x14ac:dyDescent="0.2">
      <c r="A32845" s="139" t="s">
        <v>366</v>
      </c>
      <c r="B32845" s="112"/>
      <c r="C32845" s="141" t="s">
        <v>14501</v>
      </c>
      <c r="D32845" s="136">
        <v>0</v>
      </c>
      <c r="E32845" s="136">
        <v>0</v>
      </c>
      <c r="F32845" s="136">
        <v>0</v>
      </c>
      <c r="G32845" s="136">
        <v>0</v>
      </c>
      <c r="H32845" s="136">
        <v>0</v>
      </c>
      <c r="I32845" s="136">
        <v>0</v>
      </c>
      <c r="J32845" s="141" t="s">
        <v>14501</v>
      </c>
      <c r="K32845" s="141" t="s">
        <v>14501</v>
      </c>
      <c r="L32845" s="141" t="s">
        <v>14501</v>
      </c>
      <c r="M32845" s="136">
        <v>0</v>
      </c>
      <c r="N32845" s="136">
        <v>0</v>
      </c>
      <c r="O32845" s="136">
        <v>0</v>
      </c>
      <c r="P32845" s="136">
        <v>0</v>
      </c>
      <c r="Q32845" s="140">
        <v>0</v>
      </c>
      <c r="R32845" s="141" t="s">
        <v>14501</v>
      </c>
      <c r="S32845" s="136">
        <v>0</v>
      </c>
    </row>
    <row r="32846" spans="1:19" ht="11.25" thickBot="1" x14ac:dyDescent="0.2">
      <c r="A32846" s="112"/>
    </row>
    <row r="32847" spans="1:19" ht="11.25" thickBot="1" x14ac:dyDescent="0.2">
      <c r="A32847" s="106" t="s">
        <v>357</v>
      </c>
      <c r="B32847" s="106" t="s">
        <v>358</v>
      </c>
      <c r="C32847" s="146" t="s">
        <v>68</v>
      </c>
      <c r="D32847" s="146" t="s">
        <v>14511</v>
      </c>
    </row>
    <row r="32848" spans="1:19" ht="11.25" thickBot="1" x14ac:dyDescent="0.2">
      <c r="A32848" s="107">
        <v>1</v>
      </c>
      <c r="B32848" s="132">
        <v>0.83479166666666671</v>
      </c>
      <c r="C32848" s="108">
        <v>260.04899999999998</v>
      </c>
      <c r="D32848" s="141" t="s">
        <v>14500</v>
      </c>
    </row>
    <row r="32849" spans="1:19" ht="11.25" thickBot="1" x14ac:dyDescent="0.2">
      <c r="A32849" s="112"/>
    </row>
    <row r="32850" spans="1:19" ht="11.25" thickBot="1" x14ac:dyDescent="0.2">
      <c r="A32850" s="135" t="s">
        <v>362</v>
      </c>
      <c r="B32850" s="112"/>
      <c r="C32850" s="136">
        <v>260.04899999999998</v>
      </c>
      <c r="D32850" s="141" t="s">
        <v>14501</v>
      </c>
    </row>
    <row r="32851" spans="1:19" ht="11.25" thickBot="1" x14ac:dyDescent="0.2">
      <c r="A32851" s="112"/>
    </row>
    <row r="32852" spans="1:19" ht="11.25" thickBot="1" x14ac:dyDescent="0.2">
      <c r="A32852" s="138" t="s">
        <v>364</v>
      </c>
      <c r="B32852" s="112"/>
      <c r="C32852" s="136">
        <v>0</v>
      </c>
      <c r="D32852" s="141" t="s">
        <v>14501</v>
      </c>
    </row>
    <row r="32853" spans="1:19" ht="11.25" thickBot="1" x14ac:dyDescent="0.2">
      <c r="A32853" s="112"/>
    </row>
    <row r="32854" spans="1:19" ht="11.25" thickBot="1" x14ac:dyDescent="0.2">
      <c r="A32854" s="139" t="s">
        <v>366</v>
      </c>
      <c r="B32854" s="112"/>
      <c r="C32854" s="136">
        <v>0</v>
      </c>
      <c r="D32854" s="141" t="s">
        <v>14501</v>
      </c>
    </row>
    <row r="32855" spans="1:19" ht="10.5" x14ac:dyDescent="0.15">
      <c r="A32855" s="112"/>
    </row>
    <row r="32856" spans="1:19" x14ac:dyDescent="0.15">
      <c r="A32856" s="129"/>
      <c r="B32856" s="86" t="s">
        <v>5507</v>
      </c>
    </row>
    <row r="32857" spans="1:19" ht="9.75" thickBot="1" x14ac:dyDescent="0.2">
      <c r="A32857" s="81" t="s">
        <v>5871</v>
      </c>
    </row>
    <row r="32858" spans="1:19" ht="11.25" thickBot="1" x14ac:dyDescent="0.2">
      <c r="A32858" s="106" t="s">
        <v>357</v>
      </c>
      <c r="B32858" s="106" t="s">
        <v>358</v>
      </c>
      <c r="C32858" s="146" t="s">
        <v>14494</v>
      </c>
      <c r="D32858" s="146" t="s">
        <v>14495</v>
      </c>
      <c r="E32858" s="146" t="s">
        <v>14496</v>
      </c>
      <c r="F32858" s="146" t="s">
        <v>0</v>
      </c>
      <c r="G32858" s="146" t="s">
        <v>1</v>
      </c>
      <c r="H32858" s="146" t="s">
        <v>2</v>
      </c>
      <c r="I32858" s="146" t="s">
        <v>14497</v>
      </c>
      <c r="J32858" s="146" t="s">
        <v>3</v>
      </c>
      <c r="K32858" s="146" t="s">
        <v>14498</v>
      </c>
      <c r="L32858" s="146" t="s">
        <v>7</v>
      </c>
      <c r="M32858" s="146" t="s">
        <v>14499</v>
      </c>
      <c r="N32858" s="146" t="s">
        <v>10</v>
      </c>
      <c r="O32858" s="146" t="s">
        <v>11</v>
      </c>
      <c r="P32858" s="146" t="s">
        <v>12</v>
      </c>
      <c r="Q32858" s="146" t="s">
        <v>13</v>
      </c>
      <c r="R32858" s="146" t="s">
        <v>14</v>
      </c>
      <c r="S32858" s="146" t="s">
        <v>15</v>
      </c>
    </row>
    <row r="32859" spans="1:19" ht="11.25" thickBot="1" x14ac:dyDescent="0.2">
      <c r="A32859" s="107">
        <v>1</v>
      </c>
      <c r="B32859" s="132">
        <v>0.83994212962962955</v>
      </c>
      <c r="C32859" s="141" t="s">
        <v>14500</v>
      </c>
      <c r="D32859" s="141" t="s">
        <v>14500</v>
      </c>
      <c r="E32859" s="108">
        <v>220.387</v>
      </c>
      <c r="F32859" s="108">
        <v>11370.509</v>
      </c>
      <c r="G32859" s="108">
        <v>56646.667000000001</v>
      </c>
      <c r="H32859" s="108">
        <v>3246.5549999999998</v>
      </c>
      <c r="I32859" s="108">
        <v>-124.282</v>
      </c>
      <c r="J32859" s="108">
        <v>1385.329</v>
      </c>
      <c r="K32859" s="108">
        <v>-127.32599999999999</v>
      </c>
      <c r="L32859" s="133">
        <v>0.58818999999999999</v>
      </c>
      <c r="M32859" s="108">
        <v>373.40899999999999</v>
      </c>
      <c r="N32859" s="108">
        <v>167.26499999999999</v>
      </c>
      <c r="O32859" s="108">
        <v>652.73900000000003</v>
      </c>
      <c r="P32859" s="108">
        <v>32911.042999999998</v>
      </c>
      <c r="Q32859" s="108">
        <v>493625.87</v>
      </c>
      <c r="R32859" s="108">
        <v>1118.768</v>
      </c>
      <c r="S32859" s="108">
        <v>2465.953</v>
      </c>
    </row>
    <row r="32860" spans="1:19" ht="11.25" thickBot="1" x14ac:dyDescent="0.2">
      <c r="A32860" s="112"/>
    </row>
    <row r="32861" spans="1:19" ht="11.25" thickBot="1" x14ac:dyDescent="0.2">
      <c r="A32861" s="135" t="s">
        <v>362</v>
      </c>
      <c r="B32861" s="112"/>
      <c r="C32861" s="141" t="s">
        <v>14501</v>
      </c>
      <c r="D32861" s="141" t="s">
        <v>14501</v>
      </c>
      <c r="E32861" s="136">
        <v>220.387</v>
      </c>
      <c r="F32861" s="136">
        <v>11370.509</v>
      </c>
      <c r="G32861" s="136">
        <v>56646.667000000001</v>
      </c>
      <c r="H32861" s="136">
        <v>3246.5549999999998</v>
      </c>
      <c r="I32861" s="136">
        <v>-124.282</v>
      </c>
      <c r="J32861" s="136">
        <v>1385.329</v>
      </c>
      <c r="K32861" s="136">
        <v>-127.32599999999999</v>
      </c>
      <c r="L32861" s="137">
        <v>0.58818999999999999</v>
      </c>
      <c r="M32861" s="136">
        <v>373.40899999999999</v>
      </c>
      <c r="N32861" s="136">
        <v>167.26499999999999</v>
      </c>
      <c r="O32861" s="136">
        <v>652.73900000000003</v>
      </c>
      <c r="P32861" s="136">
        <v>32911.042999999998</v>
      </c>
      <c r="Q32861" s="136">
        <v>493625.87</v>
      </c>
      <c r="R32861" s="136">
        <v>1118.768</v>
      </c>
      <c r="S32861" s="136">
        <v>2465.953</v>
      </c>
    </row>
    <row r="32862" spans="1:19" ht="11.25" thickBot="1" x14ac:dyDescent="0.2">
      <c r="A32862" s="112"/>
    </row>
    <row r="32863" spans="1:19" ht="11.25" thickBot="1" x14ac:dyDescent="0.2">
      <c r="A32863" s="138" t="s">
        <v>364</v>
      </c>
      <c r="B32863" s="112"/>
      <c r="C32863" s="141" t="s">
        <v>14501</v>
      </c>
      <c r="D32863" s="141" t="s">
        <v>14501</v>
      </c>
      <c r="E32863" s="136">
        <v>0</v>
      </c>
      <c r="F32863" s="136">
        <v>0</v>
      </c>
      <c r="G32863" s="136">
        <v>0</v>
      </c>
      <c r="H32863" s="136">
        <v>0</v>
      </c>
      <c r="I32863" s="136">
        <v>0</v>
      </c>
      <c r="J32863" s="136">
        <v>0</v>
      </c>
      <c r="K32863" s="136">
        <v>0</v>
      </c>
      <c r="L32863" s="140" t="s">
        <v>3713</v>
      </c>
      <c r="M32863" s="136">
        <v>0</v>
      </c>
      <c r="N32863" s="136">
        <v>0</v>
      </c>
      <c r="O32863" s="136">
        <v>0</v>
      </c>
      <c r="P32863" s="136">
        <v>0</v>
      </c>
      <c r="Q32863" s="136">
        <v>0</v>
      </c>
      <c r="R32863" s="136">
        <v>0</v>
      </c>
      <c r="S32863" s="136">
        <v>0</v>
      </c>
    </row>
    <row r="32864" spans="1:19" ht="11.25" thickBot="1" x14ac:dyDescent="0.2">
      <c r="A32864" s="112"/>
    </row>
    <row r="32865" spans="1:19" ht="11.25" thickBot="1" x14ac:dyDescent="0.2">
      <c r="A32865" s="139" t="s">
        <v>366</v>
      </c>
      <c r="B32865" s="112"/>
      <c r="C32865" s="141" t="s">
        <v>14501</v>
      </c>
      <c r="D32865" s="141" t="s">
        <v>14501</v>
      </c>
      <c r="E32865" s="136">
        <v>0</v>
      </c>
      <c r="F32865" s="136">
        <v>0</v>
      </c>
      <c r="G32865" s="136">
        <v>0</v>
      </c>
      <c r="H32865" s="136">
        <v>0</v>
      </c>
      <c r="I32865" s="136">
        <v>0</v>
      </c>
      <c r="J32865" s="136">
        <v>0</v>
      </c>
      <c r="K32865" s="136">
        <v>0</v>
      </c>
      <c r="L32865" s="140">
        <v>0</v>
      </c>
      <c r="M32865" s="136">
        <v>0</v>
      </c>
      <c r="N32865" s="136">
        <v>0</v>
      </c>
      <c r="O32865" s="136">
        <v>0</v>
      </c>
      <c r="P32865" s="136">
        <v>0</v>
      </c>
      <c r="Q32865" s="136">
        <v>0</v>
      </c>
      <c r="R32865" s="136">
        <v>0</v>
      </c>
      <c r="S32865" s="136">
        <v>0</v>
      </c>
    </row>
    <row r="32866" spans="1:19" ht="11.25" thickBot="1" x14ac:dyDescent="0.2">
      <c r="A32866" s="112"/>
    </row>
    <row r="32867" spans="1:19" ht="11.25" thickBot="1" x14ac:dyDescent="0.2">
      <c r="A32867" s="106" t="s">
        <v>357</v>
      </c>
      <c r="B32867" s="106" t="s">
        <v>358</v>
      </c>
      <c r="C32867" s="146" t="s">
        <v>16</v>
      </c>
      <c r="D32867" s="146" t="s">
        <v>14502</v>
      </c>
      <c r="E32867" s="146" t="s">
        <v>14503</v>
      </c>
      <c r="F32867" s="146" t="s">
        <v>20</v>
      </c>
      <c r="G32867" s="146" t="s">
        <v>21</v>
      </c>
      <c r="H32867" s="146" t="s">
        <v>22</v>
      </c>
      <c r="I32867" s="146" t="s">
        <v>23</v>
      </c>
      <c r="J32867" s="146" t="s">
        <v>24</v>
      </c>
      <c r="K32867" s="146" t="s">
        <v>26</v>
      </c>
      <c r="L32867" s="146" t="s">
        <v>14504</v>
      </c>
      <c r="M32867" s="146" t="s">
        <v>27</v>
      </c>
      <c r="N32867" s="146" t="s">
        <v>28</v>
      </c>
      <c r="O32867" s="146" t="s">
        <v>29</v>
      </c>
      <c r="P32867" s="146" t="s">
        <v>30</v>
      </c>
      <c r="Q32867" s="146" t="s">
        <v>14505</v>
      </c>
      <c r="R32867" s="146" t="s">
        <v>32</v>
      </c>
      <c r="S32867" s="146" t="s">
        <v>33</v>
      </c>
    </row>
    <row r="32868" spans="1:19" ht="11.25" thickBot="1" x14ac:dyDescent="0.2">
      <c r="A32868" s="107">
        <v>1</v>
      </c>
      <c r="B32868" s="132">
        <v>0.83994212962962955</v>
      </c>
      <c r="C32868" s="108">
        <v>14074.64</v>
      </c>
      <c r="D32868" s="108">
        <v>3047.8420000000001</v>
      </c>
      <c r="E32868" s="108">
        <v>143.15899999999999</v>
      </c>
      <c r="F32868" s="133">
        <v>0.46199000000000001</v>
      </c>
      <c r="G32868" s="108">
        <v>1129.288</v>
      </c>
      <c r="H32868" s="108">
        <v>373.887</v>
      </c>
      <c r="I32868" s="108">
        <v>5955.3320000000003</v>
      </c>
      <c r="J32868" s="108">
        <v>65053.650999999998</v>
      </c>
      <c r="K32868" s="133">
        <v>0.50287999999999999</v>
      </c>
      <c r="L32868" s="108">
        <v>524.54999999999995</v>
      </c>
      <c r="M32868" s="108">
        <v>227.67699999999999</v>
      </c>
      <c r="N32868" s="108">
        <v>346.56099999999998</v>
      </c>
      <c r="O32868" s="141" t="s">
        <v>14500</v>
      </c>
      <c r="P32868" s="141" t="s">
        <v>14500</v>
      </c>
      <c r="Q32868" s="108">
        <v>-300.09300000000002</v>
      </c>
      <c r="R32868" s="108">
        <v>-1.367</v>
      </c>
      <c r="S32868" s="108">
        <v>165.82</v>
      </c>
    </row>
    <row r="32869" spans="1:19" ht="11.25" thickBot="1" x14ac:dyDescent="0.2">
      <c r="A32869" s="112"/>
    </row>
    <row r="32870" spans="1:19" ht="11.25" thickBot="1" x14ac:dyDescent="0.2">
      <c r="A32870" s="135" t="s">
        <v>362</v>
      </c>
      <c r="B32870" s="112"/>
      <c r="C32870" s="136">
        <v>14074.64</v>
      </c>
      <c r="D32870" s="136">
        <v>3047.8420000000001</v>
      </c>
      <c r="E32870" s="136">
        <v>143.15899999999999</v>
      </c>
      <c r="F32870" s="137">
        <v>0.46199000000000001</v>
      </c>
      <c r="G32870" s="136">
        <v>1129.288</v>
      </c>
      <c r="H32870" s="136">
        <v>373.887</v>
      </c>
      <c r="I32870" s="136">
        <v>5955.3320000000003</v>
      </c>
      <c r="J32870" s="136">
        <v>65053.650999999998</v>
      </c>
      <c r="K32870" s="137">
        <v>0.50287999999999999</v>
      </c>
      <c r="L32870" s="136">
        <v>524.54999999999995</v>
      </c>
      <c r="M32870" s="136">
        <v>227.67699999999999</v>
      </c>
      <c r="N32870" s="136">
        <v>346.56099999999998</v>
      </c>
      <c r="O32870" s="141" t="s">
        <v>14501</v>
      </c>
      <c r="P32870" s="141" t="s">
        <v>14501</v>
      </c>
      <c r="Q32870" s="136">
        <v>-300.09300000000002</v>
      </c>
      <c r="R32870" s="136">
        <v>-1.367</v>
      </c>
      <c r="S32870" s="136">
        <v>165.82</v>
      </c>
    </row>
    <row r="32871" spans="1:19" ht="11.25" thickBot="1" x14ac:dyDescent="0.2">
      <c r="A32871" s="112"/>
    </row>
    <row r="32872" spans="1:19" ht="11.25" thickBot="1" x14ac:dyDescent="0.2">
      <c r="A32872" s="138" t="s">
        <v>364</v>
      </c>
      <c r="B32872" s="112"/>
      <c r="C32872" s="136">
        <v>0</v>
      </c>
      <c r="D32872" s="136">
        <v>0</v>
      </c>
      <c r="E32872" s="136">
        <v>0</v>
      </c>
      <c r="F32872" s="140" t="s">
        <v>3713</v>
      </c>
      <c r="G32872" s="136">
        <v>0</v>
      </c>
      <c r="H32872" s="136">
        <v>0</v>
      </c>
      <c r="I32872" s="136">
        <v>0</v>
      </c>
      <c r="J32872" s="136">
        <v>0</v>
      </c>
      <c r="K32872" s="140" t="s">
        <v>3713</v>
      </c>
      <c r="L32872" s="136">
        <v>0</v>
      </c>
      <c r="M32872" s="136">
        <v>0</v>
      </c>
      <c r="N32872" s="136">
        <v>0</v>
      </c>
      <c r="O32872" s="141" t="s">
        <v>14501</v>
      </c>
      <c r="P32872" s="141" t="s">
        <v>14501</v>
      </c>
      <c r="Q32872" s="136">
        <v>0</v>
      </c>
      <c r="R32872" s="136">
        <v>0</v>
      </c>
      <c r="S32872" s="136">
        <v>0</v>
      </c>
    </row>
    <row r="32873" spans="1:19" ht="11.25" thickBot="1" x14ac:dyDescent="0.2">
      <c r="A32873" s="112"/>
    </row>
    <row r="32874" spans="1:19" ht="11.25" thickBot="1" x14ac:dyDescent="0.2">
      <c r="A32874" s="139" t="s">
        <v>366</v>
      </c>
      <c r="B32874" s="112"/>
      <c r="C32874" s="136">
        <v>0</v>
      </c>
      <c r="D32874" s="136">
        <v>0</v>
      </c>
      <c r="E32874" s="136">
        <v>0</v>
      </c>
      <c r="F32874" s="140">
        <v>0</v>
      </c>
      <c r="G32874" s="136">
        <v>0</v>
      </c>
      <c r="H32874" s="136">
        <v>0</v>
      </c>
      <c r="I32874" s="136">
        <v>0</v>
      </c>
      <c r="J32874" s="136">
        <v>0</v>
      </c>
      <c r="K32874" s="140">
        <v>0</v>
      </c>
      <c r="L32874" s="136">
        <v>0</v>
      </c>
      <c r="M32874" s="136">
        <v>0</v>
      </c>
      <c r="N32874" s="136">
        <v>0</v>
      </c>
      <c r="O32874" s="141" t="s">
        <v>14501</v>
      </c>
      <c r="P32874" s="141" t="s">
        <v>14501</v>
      </c>
      <c r="Q32874" s="136">
        <v>0</v>
      </c>
      <c r="R32874" s="136">
        <v>0</v>
      </c>
      <c r="S32874" s="136">
        <v>0</v>
      </c>
    </row>
    <row r="32875" spans="1:19" ht="11.25" thickBot="1" x14ac:dyDescent="0.2">
      <c r="A32875" s="112"/>
    </row>
    <row r="32876" spans="1:19" ht="11.25" thickBot="1" x14ac:dyDescent="0.2">
      <c r="A32876" s="106" t="s">
        <v>357</v>
      </c>
      <c r="B32876" s="106" t="s">
        <v>358</v>
      </c>
      <c r="C32876" s="146" t="s">
        <v>35</v>
      </c>
      <c r="D32876" s="146" t="s">
        <v>36</v>
      </c>
      <c r="E32876" s="146" t="s">
        <v>14506</v>
      </c>
      <c r="F32876" s="146" t="s">
        <v>38</v>
      </c>
      <c r="G32876" s="146" t="s">
        <v>39</v>
      </c>
      <c r="H32876" s="146" t="s">
        <v>41</v>
      </c>
      <c r="I32876" s="146" t="s">
        <v>42</v>
      </c>
      <c r="J32876" s="146" t="s">
        <v>43</v>
      </c>
      <c r="K32876" s="146" t="s">
        <v>44</v>
      </c>
      <c r="L32876" s="146" t="s">
        <v>45</v>
      </c>
      <c r="M32876" s="146" t="s">
        <v>46</v>
      </c>
      <c r="N32876" s="146" t="s">
        <v>47</v>
      </c>
      <c r="O32876" s="146" t="s">
        <v>48</v>
      </c>
      <c r="P32876" s="146" t="s">
        <v>49</v>
      </c>
      <c r="Q32876" s="146" t="s">
        <v>50</v>
      </c>
      <c r="R32876" s="146" t="s">
        <v>51</v>
      </c>
      <c r="S32876" s="146" t="s">
        <v>52</v>
      </c>
    </row>
    <row r="32877" spans="1:19" ht="11.25" thickBot="1" x14ac:dyDescent="0.2">
      <c r="A32877" s="107">
        <v>1</v>
      </c>
      <c r="B32877" s="132">
        <v>0.83994212962962955</v>
      </c>
      <c r="C32877" s="133">
        <v>0.41981000000000002</v>
      </c>
      <c r="D32877" s="108">
        <v>79.840999999999994</v>
      </c>
      <c r="E32877" s="108">
        <v>80.281999999999996</v>
      </c>
      <c r="F32877" s="141" t="s">
        <v>14500</v>
      </c>
      <c r="G32877" s="108">
        <v>455.81400000000002</v>
      </c>
      <c r="H32877" s="108">
        <v>77150.104999999996</v>
      </c>
      <c r="I32877" s="108">
        <v>3962.373</v>
      </c>
      <c r="J32877" s="108">
        <v>9190.4660000000003</v>
      </c>
      <c r="K32877" s="108">
        <v>1340.828</v>
      </c>
      <c r="L32877" s="108">
        <v>591.95299999999997</v>
      </c>
      <c r="M32877" s="108">
        <v>336.42</v>
      </c>
      <c r="N32877" s="141" t="s">
        <v>14500</v>
      </c>
      <c r="O32877" s="108">
        <v>305.62099999999998</v>
      </c>
      <c r="P32877" s="108">
        <v>85.867999999999995</v>
      </c>
      <c r="Q32877" s="108">
        <v>185.262</v>
      </c>
      <c r="R32877" s="108">
        <v>260.25</v>
      </c>
      <c r="S32877" s="108">
        <v>289.65600000000001</v>
      </c>
    </row>
    <row r="32878" spans="1:19" ht="11.25" thickBot="1" x14ac:dyDescent="0.2">
      <c r="A32878" s="112"/>
    </row>
    <row r="32879" spans="1:19" ht="11.25" thickBot="1" x14ac:dyDescent="0.2">
      <c r="A32879" s="135" t="s">
        <v>362</v>
      </c>
      <c r="B32879" s="112"/>
      <c r="C32879" s="137">
        <v>0.41981000000000002</v>
      </c>
      <c r="D32879" s="136">
        <v>79.840999999999994</v>
      </c>
      <c r="E32879" s="136">
        <v>80.281999999999996</v>
      </c>
      <c r="F32879" s="141" t="s">
        <v>14501</v>
      </c>
      <c r="G32879" s="136">
        <v>455.81400000000002</v>
      </c>
      <c r="H32879" s="136">
        <v>77150.104999999996</v>
      </c>
      <c r="I32879" s="136">
        <v>3962.373</v>
      </c>
      <c r="J32879" s="136">
        <v>9190.4660000000003</v>
      </c>
      <c r="K32879" s="136">
        <v>1340.828</v>
      </c>
      <c r="L32879" s="136">
        <v>591.95299999999997</v>
      </c>
      <c r="M32879" s="136">
        <v>336.42</v>
      </c>
      <c r="N32879" s="141" t="s">
        <v>14501</v>
      </c>
      <c r="O32879" s="136">
        <v>305.62099999999998</v>
      </c>
      <c r="P32879" s="136">
        <v>85.867999999999995</v>
      </c>
      <c r="Q32879" s="136">
        <v>185.262</v>
      </c>
      <c r="R32879" s="136">
        <v>260.25</v>
      </c>
      <c r="S32879" s="136">
        <v>289.65600000000001</v>
      </c>
    </row>
    <row r="32880" spans="1:19" ht="11.25" thickBot="1" x14ac:dyDescent="0.2">
      <c r="A32880" s="112"/>
    </row>
    <row r="32881" spans="1:19" ht="11.25" thickBot="1" x14ac:dyDescent="0.2">
      <c r="A32881" s="138" t="s">
        <v>364</v>
      </c>
      <c r="B32881" s="112"/>
      <c r="C32881" s="140" t="s">
        <v>3713</v>
      </c>
      <c r="D32881" s="136">
        <v>0</v>
      </c>
      <c r="E32881" s="136">
        <v>0</v>
      </c>
      <c r="F32881" s="141" t="s">
        <v>14501</v>
      </c>
      <c r="G32881" s="136">
        <v>0</v>
      </c>
      <c r="H32881" s="136">
        <v>0</v>
      </c>
      <c r="I32881" s="136">
        <v>0</v>
      </c>
      <c r="J32881" s="136">
        <v>0</v>
      </c>
      <c r="K32881" s="136">
        <v>0</v>
      </c>
      <c r="L32881" s="136">
        <v>0</v>
      </c>
      <c r="M32881" s="136">
        <v>0</v>
      </c>
      <c r="N32881" s="141" t="s">
        <v>14501</v>
      </c>
      <c r="O32881" s="136">
        <v>0</v>
      </c>
      <c r="P32881" s="136">
        <v>0</v>
      </c>
      <c r="Q32881" s="136">
        <v>0</v>
      </c>
      <c r="R32881" s="136">
        <v>0</v>
      </c>
      <c r="S32881" s="136">
        <v>0</v>
      </c>
    </row>
    <row r="32882" spans="1:19" ht="11.25" thickBot="1" x14ac:dyDescent="0.2">
      <c r="A32882" s="112"/>
    </row>
    <row r="32883" spans="1:19" ht="11.25" thickBot="1" x14ac:dyDescent="0.2">
      <c r="A32883" s="139" t="s">
        <v>366</v>
      </c>
      <c r="B32883" s="112"/>
      <c r="C32883" s="140">
        <v>0</v>
      </c>
      <c r="D32883" s="136">
        <v>0</v>
      </c>
      <c r="E32883" s="136">
        <v>0</v>
      </c>
      <c r="F32883" s="141" t="s">
        <v>14501</v>
      </c>
      <c r="G32883" s="136">
        <v>0</v>
      </c>
      <c r="H32883" s="136">
        <v>0</v>
      </c>
      <c r="I32883" s="136">
        <v>0</v>
      </c>
      <c r="J32883" s="136">
        <v>0</v>
      </c>
      <c r="K32883" s="136">
        <v>0</v>
      </c>
      <c r="L32883" s="136">
        <v>0</v>
      </c>
      <c r="M32883" s="136">
        <v>0</v>
      </c>
      <c r="N32883" s="141" t="s">
        <v>14501</v>
      </c>
      <c r="O32883" s="136">
        <v>0</v>
      </c>
      <c r="P32883" s="136">
        <v>0</v>
      </c>
      <c r="Q32883" s="136">
        <v>0</v>
      </c>
      <c r="R32883" s="136">
        <v>0</v>
      </c>
      <c r="S32883" s="136">
        <v>0</v>
      </c>
    </row>
    <row r="32884" spans="1:19" ht="11.25" thickBot="1" x14ac:dyDescent="0.2">
      <c r="A32884" s="112"/>
    </row>
    <row r="32885" spans="1:19" ht="11.25" thickBot="1" x14ac:dyDescent="0.2">
      <c r="A32885" s="106" t="s">
        <v>357</v>
      </c>
      <c r="B32885" s="106" t="s">
        <v>358</v>
      </c>
      <c r="C32885" s="146" t="s">
        <v>53</v>
      </c>
      <c r="D32885" s="146" t="s">
        <v>54</v>
      </c>
      <c r="E32885" s="146" t="s">
        <v>55</v>
      </c>
      <c r="F32885" s="146" t="s">
        <v>56</v>
      </c>
      <c r="G32885" s="146" t="s">
        <v>14507</v>
      </c>
      <c r="H32885" s="146" t="s">
        <v>57</v>
      </c>
      <c r="I32885" s="146" t="s">
        <v>59</v>
      </c>
      <c r="J32885" s="146" t="s">
        <v>14508</v>
      </c>
      <c r="K32885" s="146" t="s">
        <v>60</v>
      </c>
      <c r="L32885" s="146" t="s">
        <v>61</v>
      </c>
      <c r="M32885" s="146" t="s">
        <v>62</v>
      </c>
      <c r="N32885" s="146" t="s">
        <v>14509</v>
      </c>
      <c r="O32885" s="146" t="s">
        <v>63</v>
      </c>
      <c r="P32885" s="146" t="s">
        <v>64</v>
      </c>
      <c r="Q32885" s="146" t="s">
        <v>66</v>
      </c>
      <c r="R32885" s="146" t="s">
        <v>14510</v>
      </c>
      <c r="S32885" s="146" t="s">
        <v>67</v>
      </c>
    </row>
    <row r="32886" spans="1:19" ht="11.25" thickBot="1" x14ac:dyDescent="0.2">
      <c r="A32886" s="107">
        <v>1</v>
      </c>
      <c r="B32886" s="132">
        <v>0.83994212962962955</v>
      </c>
      <c r="C32886" s="108">
        <v>87.337999999999994</v>
      </c>
      <c r="D32886" s="108">
        <v>329.17</v>
      </c>
      <c r="E32886" s="141" t="s">
        <v>14500</v>
      </c>
      <c r="F32886" s="108">
        <v>88.66</v>
      </c>
      <c r="G32886" s="108">
        <v>89.100999999999999</v>
      </c>
      <c r="H32886" s="108">
        <v>535.49300000000005</v>
      </c>
      <c r="I32886" s="108">
        <v>1214.7940000000001</v>
      </c>
      <c r="J32886" s="141" t="s">
        <v>14639</v>
      </c>
      <c r="K32886" s="141" t="s">
        <v>14500</v>
      </c>
      <c r="L32886" s="108">
        <v>91.159000000000006</v>
      </c>
      <c r="M32886" s="108">
        <v>457.26799999999997</v>
      </c>
      <c r="N32886" s="108">
        <v>7.2460000000000004</v>
      </c>
      <c r="O32886" s="108">
        <v>347.36</v>
      </c>
      <c r="P32886" s="108">
        <v>27254.184000000001</v>
      </c>
      <c r="Q32886" s="133">
        <v>0.35759000000000002</v>
      </c>
      <c r="R32886" s="141" t="s">
        <v>14500</v>
      </c>
      <c r="S32886" s="108">
        <v>3884.2669999999998</v>
      </c>
    </row>
    <row r="32887" spans="1:19" ht="11.25" thickBot="1" x14ac:dyDescent="0.2">
      <c r="A32887" s="112"/>
    </row>
    <row r="32888" spans="1:19" ht="11.25" thickBot="1" x14ac:dyDescent="0.2">
      <c r="A32888" s="135" t="s">
        <v>362</v>
      </c>
      <c r="B32888" s="112"/>
      <c r="C32888" s="136">
        <v>87.337999999999994</v>
      </c>
      <c r="D32888" s="136">
        <v>329.17</v>
      </c>
      <c r="E32888" s="141" t="s">
        <v>14501</v>
      </c>
      <c r="F32888" s="136">
        <v>88.66</v>
      </c>
      <c r="G32888" s="136">
        <v>89.100999999999999</v>
      </c>
      <c r="H32888" s="136">
        <v>535.49300000000005</v>
      </c>
      <c r="I32888" s="136">
        <v>1214.7940000000001</v>
      </c>
      <c r="J32888" s="141" t="s">
        <v>14641</v>
      </c>
      <c r="K32888" s="141" t="s">
        <v>14501</v>
      </c>
      <c r="L32888" s="136">
        <v>91.159000000000006</v>
      </c>
      <c r="M32888" s="136">
        <v>457.26799999999997</v>
      </c>
      <c r="N32888" s="136">
        <v>7.2460000000000004</v>
      </c>
      <c r="O32888" s="136">
        <v>347.36</v>
      </c>
      <c r="P32888" s="136">
        <v>27254.184000000001</v>
      </c>
      <c r="Q32888" s="137">
        <v>0.35759000000000002</v>
      </c>
      <c r="R32888" s="141" t="s">
        <v>14501</v>
      </c>
      <c r="S32888" s="136">
        <v>3884.2669999999998</v>
      </c>
    </row>
    <row r="32889" spans="1:19" ht="11.25" thickBot="1" x14ac:dyDescent="0.2">
      <c r="A32889" s="112"/>
    </row>
    <row r="32890" spans="1:19" ht="11.25" thickBot="1" x14ac:dyDescent="0.2">
      <c r="A32890" s="138" t="s">
        <v>364</v>
      </c>
      <c r="B32890" s="112"/>
      <c r="C32890" s="136">
        <v>0</v>
      </c>
      <c r="D32890" s="136">
        <v>0</v>
      </c>
      <c r="E32890" s="141" t="s">
        <v>14501</v>
      </c>
      <c r="F32890" s="136">
        <v>0</v>
      </c>
      <c r="G32890" s="136">
        <v>0</v>
      </c>
      <c r="H32890" s="136">
        <v>0</v>
      </c>
      <c r="I32890" s="136">
        <v>0</v>
      </c>
      <c r="J32890" s="141" t="s">
        <v>14501</v>
      </c>
      <c r="K32890" s="141" t="s">
        <v>14501</v>
      </c>
      <c r="L32890" s="136">
        <v>0</v>
      </c>
      <c r="M32890" s="136">
        <v>0</v>
      </c>
      <c r="N32890" s="136">
        <v>0</v>
      </c>
      <c r="O32890" s="136">
        <v>0</v>
      </c>
      <c r="P32890" s="136">
        <v>0</v>
      </c>
      <c r="Q32890" s="140" t="s">
        <v>3713</v>
      </c>
      <c r="R32890" s="141" t="s">
        <v>14501</v>
      </c>
      <c r="S32890" s="136">
        <v>0</v>
      </c>
    </row>
    <row r="32891" spans="1:19" ht="11.25" thickBot="1" x14ac:dyDescent="0.2">
      <c r="A32891" s="112"/>
    </row>
    <row r="32892" spans="1:19" ht="11.25" thickBot="1" x14ac:dyDescent="0.2">
      <c r="A32892" s="139" t="s">
        <v>366</v>
      </c>
      <c r="B32892" s="112"/>
      <c r="C32892" s="136">
        <v>0</v>
      </c>
      <c r="D32892" s="136">
        <v>0</v>
      </c>
      <c r="E32892" s="141" t="s">
        <v>14501</v>
      </c>
      <c r="F32892" s="136">
        <v>0</v>
      </c>
      <c r="G32892" s="136">
        <v>0</v>
      </c>
      <c r="H32892" s="136">
        <v>0</v>
      </c>
      <c r="I32892" s="136">
        <v>0</v>
      </c>
      <c r="J32892" s="141" t="s">
        <v>14501</v>
      </c>
      <c r="K32892" s="141" t="s">
        <v>14501</v>
      </c>
      <c r="L32892" s="136">
        <v>0</v>
      </c>
      <c r="M32892" s="136">
        <v>0</v>
      </c>
      <c r="N32892" s="136">
        <v>0</v>
      </c>
      <c r="O32892" s="136">
        <v>0</v>
      </c>
      <c r="P32892" s="136">
        <v>0</v>
      </c>
      <c r="Q32892" s="140">
        <v>0</v>
      </c>
      <c r="R32892" s="141" t="s">
        <v>14501</v>
      </c>
      <c r="S32892" s="136">
        <v>0</v>
      </c>
    </row>
    <row r="32893" spans="1:19" ht="11.25" thickBot="1" x14ac:dyDescent="0.2">
      <c r="A32893" s="112"/>
    </row>
    <row r="32894" spans="1:19" ht="11.25" thickBot="1" x14ac:dyDescent="0.2">
      <c r="A32894" s="106" t="s">
        <v>357</v>
      </c>
      <c r="B32894" s="106" t="s">
        <v>358</v>
      </c>
      <c r="C32894" s="146" t="s">
        <v>68</v>
      </c>
      <c r="D32894" s="146" t="s">
        <v>14511</v>
      </c>
    </row>
    <row r="32895" spans="1:19" ht="11.25" thickBot="1" x14ac:dyDescent="0.2">
      <c r="A32895" s="107">
        <v>1</v>
      </c>
      <c r="B32895" s="132">
        <v>0.83994212962962955</v>
      </c>
      <c r="C32895" s="108">
        <v>732.42700000000002</v>
      </c>
      <c r="D32895" s="141" t="s">
        <v>14500</v>
      </c>
    </row>
    <row r="32896" spans="1:19" ht="11.25" thickBot="1" x14ac:dyDescent="0.2">
      <c r="A32896" s="112"/>
    </row>
    <row r="32897" spans="1:19" ht="11.25" thickBot="1" x14ac:dyDescent="0.2">
      <c r="A32897" s="135" t="s">
        <v>362</v>
      </c>
      <c r="B32897" s="112"/>
      <c r="C32897" s="136">
        <v>732.42700000000002</v>
      </c>
      <c r="D32897" s="141" t="s">
        <v>14501</v>
      </c>
    </row>
    <row r="32898" spans="1:19" ht="11.25" thickBot="1" x14ac:dyDescent="0.2">
      <c r="A32898" s="112"/>
    </row>
    <row r="32899" spans="1:19" ht="11.25" thickBot="1" x14ac:dyDescent="0.2">
      <c r="A32899" s="138" t="s">
        <v>364</v>
      </c>
      <c r="B32899" s="112"/>
      <c r="C32899" s="136">
        <v>0</v>
      </c>
      <c r="D32899" s="141" t="s">
        <v>14501</v>
      </c>
    </row>
    <row r="32900" spans="1:19" ht="11.25" thickBot="1" x14ac:dyDescent="0.2">
      <c r="A32900" s="112"/>
    </row>
    <row r="32901" spans="1:19" ht="11.25" thickBot="1" x14ac:dyDescent="0.2">
      <c r="A32901" s="139" t="s">
        <v>366</v>
      </c>
      <c r="B32901" s="112"/>
      <c r="C32901" s="136">
        <v>0</v>
      </c>
      <c r="D32901" s="141" t="s">
        <v>14501</v>
      </c>
    </row>
    <row r="32902" spans="1:19" ht="10.5" x14ac:dyDescent="0.15">
      <c r="A32902" s="112"/>
    </row>
    <row r="32903" spans="1:19" x14ac:dyDescent="0.15">
      <c r="A32903" s="129"/>
      <c r="B32903" s="86" t="s">
        <v>5578</v>
      </c>
    </row>
    <row r="32904" spans="1:19" ht="9.75" thickBot="1" x14ac:dyDescent="0.2">
      <c r="A32904" s="81" t="s">
        <v>5871</v>
      </c>
    </row>
    <row r="32905" spans="1:19" ht="11.25" thickBot="1" x14ac:dyDescent="0.2">
      <c r="A32905" s="106" t="s">
        <v>357</v>
      </c>
      <c r="B32905" s="106" t="s">
        <v>358</v>
      </c>
      <c r="C32905" s="146" t="s">
        <v>14494</v>
      </c>
      <c r="D32905" s="146" t="s">
        <v>14495</v>
      </c>
      <c r="E32905" s="146" t="s">
        <v>14496</v>
      </c>
      <c r="F32905" s="146" t="s">
        <v>0</v>
      </c>
      <c r="G32905" s="146" t="s">
        <v>1</v>
      </c>
      <c r="H32905" s="146" t="s">
        <v>2</v>
      </c>
      <c r="I32905" s="146" t="s">
        <v>14497</v>
      </c>
      <c r="J32905" s="146" t="s">
        <v>3</v>
      </c>
      <c r="K32905" s="146" t="s">
        <v>14498</v>
      </c>
      <c r="L32905" s="146" t="s">
        <v>7</v>
      </c>
      <c r="M32905" s="146" t="s">
        <v>14499</v>
      </c>
      <c r="N32905" s="146" t="s">
        <v>10</v>
      </c>
      <c r="O32905" s="146" t="s">
        <v>11</v>
      </c>
      <c r="P32905" s="146" t="s">
        <v>12</v>
      </c>
      <c r="Q32905" s="146" t="s">
        <v>13</v>
      </c>
      <c r="R32905" s="146" t="s">
        <v>14</v>
      </c>
      <c r="S32905" s="146" t="s">
        <v>15</v>
      </c>
    </row>
    <row r="32906" spans="1:19" ht="11.25" thickBot="1" x14ac:dyDescent="0.2">
      <c r="A32906" s="107">
        <v>1</v>
      </c>
      <c r="B32906" s="132">
        <v>0.84510416666666666</v>
      </c>
      <c r="C32906" s="141" t="s">
        <v>14500</v>
      </c>
      <c r="D32906" s="141" t="s">
        <v>14500</v>
      </c>
      <c r="E32906" s="108">
        <v>59.862000000000002</v>
      </c>
      <c r="F32906" s="108">
        <v>16408.252</v>
      </c>
      <c r="G32906" s="108">
        <v>93537.02</v>
      </c>
      <c r="H32906" s="108">
        <v>3532.4879999999998</v>
      </c>
      <c r="I32906" s="108">
        <v>-35.548999999999999</v>
      </c>
      <c r="J32906" s="108">
        <v>1313.6610000000001</v>
      </c>
      <c r="K32906" s="108">
        <v>104.124</v>
      </c>
      <c r="L32906" s="133">
        <v>0.55684</v>
      </c>
      <c r="M32906" s="108">
        <v>459.63799999999998</v>
      </c>
      <c r="N32906" s="108">
        <v>720.22500000000002</v>
      </c>
      <c r="O32906" s="108">
        <v>610.54899999999998</v>
      </c>
      <c r="P32906" s="108">
        <v>46653.294000000002</v>
      </c>
      <c r="Q32906" s="108">
        <v>594796.21</v>
      </c>
      <c r="R32906" s="108">
        <v>831.86099999999999</v>
      </c>
      <c r="S32906" s="108">
        <v>2597.27</v>
      </c>
    </row>
    <row r="32907" spans="1:19" ht="11.25" thickBot="1" x14ac:dyDescent="0.2">
      <c r="A32907" s="112"/>
    </row>
    <row r="32908" spans="1:19" ht="11.25" thickBot="1" x14ac:dyDescent="0.2">
      <c r="A32908" s="135" t="s">
        <v>362</v>
      </c>
      <c r="B32908" s="112"/>
      <c r="C32908" s="141" t="s">
        <v>14501</v>
      </c>
      <c r="D32908" s="141" t="s">
        <v>14501</v>
      </c>
      <c r="E32908" s="136">
        <v>59.862000000000002</v>
      </c>
      <c r="F32908" s="136">
        <v>16408.252</v>
      </c>
      <c r="G32908" s="136">
        <v>93537.02</v>
      </c>
      <c r="H32908" s="136">
        <v>3532.4879999999998</v>
      </c>
      <c r="I32908" s="136">
        <v>-35.548999999999999</v>
      </c>
      <c r="J32908" s="136">
        <v>1313.6610000000001</v>
      </c>
      <c r="K32908" s="136">
        <v>104.124</v>
      </c>
      <c r="L32908" s="137">
        <v>0.55684</v>
      </c>
      <c r="M32908" s="136">
        <v>459.63799999999998</v>
      </c>
      <c r="N32908" s="136">
        <v>720.22500000000002</v>
      </c>
      <c r="O32908" s="136">
        <v>610.54899999999998</v>
      </c>
      <c r="P32908" s="136">
        <v>46653.294000000002</v>
      </c>
      <c r="Q32908" s="136">
        <v>594796.21</v>
      </c>
      <c r="R32908" s="136">
        <v>831.86099999999999</v>
      </c>
      <c r="S32908" s="136">
        <v>2597.27</v>
      </c>
    </row>
    <row r="32909" spans="1:19" ht="11.25" thickBot="1" x14ac:dyDescent="0.2">
      <c r="A32909" s="112"/>
    </row>
    <row r="32910" spans="1:19" ht="11.25" thickBot="1" x14ac:dyDescent="0.2">
      <c r="A32910" s="138" t="s">
        <v>364</v>
      </c>
      <c r="B32910" s="112"/>
      <c r="C32910" s="141" t="s">
        <v>14501</v>
      </c>
      <c r="D32910" s="141" t="s">
        <v>14501</v>
      </c>
      <c r="E32910" s="136">
        <v>0</v>
      </c>
      <c r="F32910" s="136">
        <v>0</v>
      </c>
      <c r="G32910" s="136">
        <v>0</v>
      </c>
      <c r="H32910" s="136">
        <v>0</v>
      </c>
      <c r="I32910" s="136">
        <v>0</v>
      </c>
      <c r="J32910" s="136">
        <v>0</v>
      </c>
      <c r="K32910" s="136">
        <v>0</v>
      </c>
      <c r="L32910" s="140" t="s">
        <v>3713</v>
      </c>
      <c r="M32910" s="136">
        <v>0</v>
      </c>
      <c r="N32910" s="136">
        <v>0</v>
      </c>
      <c r="O32910" s="136">
        <v>0</v>
      </c>
      <c r="P32910" s="136">
        <v>0</v>
      </c>
      <c r="Q32910" s="136">
        <v>0</v>
      </c>
      <c r="R32910" s="136">
        <v>0</v>
      </c>
      <c r="S32910" s="136">
        <v>0</v>
      </c>
    </row>
    <row r="32911" spans="1:19" ht="11.25" thickBot="1" x14ac:dyDescent="0.2">
      <c r="A32911" s="112"/>
    </row>
    <row r="32912" spans="1:19" ht="11.25" thickBot="1" x14ac:dyDescent="0.2">
      <c r="A32912" s="139" t="s">
        <v>366</v>
      </c>
      <c r="B32912" s="112"/>
      <c r="C32912" s="141" t="s">
        <v>14501</v>
      </c>
      <c r="D32912" s="141" t="s">
        <v>14501</v>
      </c>
      <c r="E32912" s="136">
        <v>0</v>
      </c>
      <c r="F32912" s="136">
        <v>0</v>
      </c>
      <c r="G32912" s="136">
        <v>0</v>
      </c>
      <c r="H32912" s="136">
        <v>0</v>
      </c>
      <c r="I32912" s="136">
        <v>0</v>
      </c>
      <c r="J32912" s="136">
        <v>0</v>
      </c>
      <c r="K32912" s="136">
        <v>0</v>
      </c>
      <c r="L32912" s="140">
        <v>0</v>
      </c>
      <c r="M32912" s="136">
        <v>0</v>
      </c>
      <c r="N32912" s="136">
        <v>0</v>
      </c>
      <c r="O32912" s="136">
        <v>0</v>
      </c>
      <c r="P32912" s="136">
        <v>0</v>
      </c>
      <c r="Q32912" s="136">
        <v>0</v>
      </c>
      <c r="R32912" s="136">
        <v>0</v>
      </c>
      <c r="S32912" s="136">
        <v>0</v>
      </c>
    </row>
    <row r="32913" spans="1:19" ht="11.25" thickBot="1" x14ac:dyDescent="0.2">
      <c r="A32913" s="112"/>
    </row>
    <row r="32914" spans="1:19" ht="11.25" thickBot="1" x14ac:dyDescent="0.2">
      <c r="A32914" s="106" t="s">
        <v>357</v>
      </c>
      <c r="B32914" s="106" t="s">
        <v>358</v>
      </c>
      <c r="C32914" s="146" t="s">
        <v>16</v>
      </c>
      <c r="D32914" s="146" t="s">
        <v>14502</v>
      </c>
      <c r="E32914" s="146" t="s">
        <v>14503</v>
      </c>
      <c r="F32914" s="146" t="s">
        <v>20</v>
      </c>
      <c r="G32914" s="146" t="s">
        <v>21</v>
      </c>
      <c r="H32914" s="146" t="s">
        <v>22</v>
      </c>
      <c r="I32914" s="146" t="s">
        <v>23</v>
      </c>
      <c r="J32914" s="146" t="s">
        <v>24</v>
      </c>
      <c r="K32914" s="146" t="s">
        <v>26</v>
      </c>
      <c r="L32914" s="146" t="s">
        <v>14504</v>
      </c>
      <c r="M32914" s="146" t="s">
        <v>27</v>
      </c>
      <c r="N32914" s="146" t="s">
        <v>28</v>
      </c>
      <c r="O32914" s="146" t="s">
        <v>29</v>
      </c>
      <c r="P32914" s="146" t="s">
        <v>30</v>
      </c>
      <c r="Q32914" s="146" t="s">
        <v>14505</v>
      </c>
      <c r="R32914" s="146" t="s">
        <v>32</v>
      </c>
      <c r="S32914" s="146" t="s">
        <v>33</v>
      </c>
    </row>
    <row r="32915" spans="1:19" ht="11.25" thickBot="1" x14ac:dyDescent="0.2">
      <c r="A32915" s="107">
        <v>1</v>
      </c>
      <c r="B32915" s="132">
        <v>0.84510416666666666</v>
      </c>
      <c r="C32915" s="108">
        <v>24894.713</v>
      </c>
      <c r="D32915" s="108">
        <v>3399.6759999999999</v>
      </c>
      <c r="E32915" s="108">
        <v>147.095</v>
      </c>
      <c r="F32915" s="133">
        <v>0.48321999999999998</v>
      </c>
      <c r="G32915" s="141" t="s">
        <v>14749</v>
      </c>
      <c r="H32915" s="141" t="s">
        <v>14750</v>
      </c>
      <c r="I32915" s="108">
        <v>3945.3710000000001</v>
      </c>
      <c r="J32915" s="108">
        <v>82953.577000000005</v>
      </c>
      <c r="K32915" s="133">
        <v>0.50341999999999998</v>
      </c>
      <c r="L32915" s="108">
        <v>771.26099999999997</v>
      </c>
      <c r="M32915" s="108">
        <v>151.57499999999999</v>
      </c>
      <c r="N32915" s="108">
        <v>211.46299999999999</v>
      </c>
      <c r="O32915" s="141" t="s">
        <v>14500</v>
      </c>
      <c r="P32915" s="141" t="s">
        <v>14500</v>
      </c>
      <c r="Q32915" s="108">
        <v>-223.35499999999999</v>
      </c>
      <c r="R32915" s="108">
        <v>90.355999999999995</v>
      </c>
      <c r="S32915" s="141" t="s">
        <v>14500</v>
      </c>
    </row>
    <row r="32916" spans="1:19" ht="11.25" thickBot="1" x14ac:dyDescent="0.2">
      <c r="A32916" s="112"/>
    </row>
    <row r="32917" spans="1:19" ht="11.25" thickBot="1" x14ac:dyDescent="0.2">
      <c r="A32917" s="135" t="s">
        <v>362</v>
      </c>
      <c r="B32917" s="112"/>
      <c r="C32917" s="136">
        <v>24894.713</v>
      </c>
      <c r="D32917" s="136">
        <v>3399.6759999999999</v>
      </c>
      <c r="E32917" s="136">
        <v>147.095</v>
      </c>
      <c r="F32917" s="137">
        <v>0.48321999999999998</v>
      </c>
      <c r="G32917" s="141" t="s">
        <v>14751</v>
      </c>
      <c r="H32917" s="141" t="s">
        <v>14752</v>
      </c>
      <c r="I32917" s="136">
        <v>3945.3710000000001</v>
      </c>
      <c r="J32917" s="136">
        <v>82953.577000000005</v>
      </c>
      <c r="K32917" s="137">
        <v>0.50341999999999998</v>
      </c>
      <c r="L32917" s="136">
        <v>771.26099999999997</v>
      </c>
      <c r="M32917" s="136">
        <v>151.57499999999999</v>
      </c>
      <c r="N32917" s="136">
        <v>211.46299999999999</v>
      </c>
      <c r="O32917" s="141" t="s">
        <v>14501</v>
      </c>
      <c r="P32917" s="141" t="s">
        <v>14501</v>
      </c>
      <c r="Q32917" s="136">
        <v>-223.35499999999999</v>
      </c>
      <c r="R32917" s="136">
        <v>90.355999999999995</v>
      </c>
      <c r="S32917" s="141" t="s">
        <v>14501</v>
      </c>
    </row>
    <row r="32918" spans="1:19" ht="11.25" thickBot="1" x14ac:dyDescent="0.2">
      <c r="A32918" s="112"/>
    </row>
    <row r="32919" spans="1:19" ht="11.25" thickBot="1" x14ac:dyDescent="0.2">
      <c r="A32919" s="138" t="s">
        <v>364</v>
      </c>
      <c r="B32919" s="112"/>
      <c r="C32919" s="136">
        <v>0</v>
      </c>
      <c r="D32919" s="136">
        <v>0</v>
      </c>
      <c r="E32919" s="136">
        <v>0</v>
      </c>
      <c r="F32919" s="140" t="s">
        <v>3713</v>
      </c>
      <c r="G32919" s="141" t="s">
        <v>14501</v>
      </c>
      <c r="H32919" s="141" t="s">
        <v>14501</v>
      </c>
      <c r="I32919" s="136">
        <v>0</v>
      </c>
      <c r="J32919" s="136">
        <v>0</v>
      </c>
      <c r="K32919" s="140" t="s">
        <v>3713</v>
      </c>
      <c r="L32919" s="136">
        <v>0</v>
      </c>
      <c r="M32919" s="136">
        <v>0</v>
      </c>
      <c r="N32919" s="136">
        <v>0</v>
      </c>
      <c r="O32919" s="141" t="s">
        <v>14501</v>
      </c>
      <c r="P32919" s="141" t="s">
        <v>14501</v>
      </c>
      <c r="Q32919" s="136">
        <v>0</v>
      </c>
      <c r="R32919" s="136">
        <v>0</v>
      </c>
      <c r="S32919" s="141" t="s">
        <v>14501</v>
      </c>
    </row>
    <row r="32920" spans="1:19" ht="11.25" thickBot="1" x14ac:dyDescent="0.2">
      <c r="A32920" s="112"/>
    </row>
    <row r="32921" spans="1:19" ht="11.25" thickBot="1" x14ac:dyDescent="0.2">
      <c r="A32921" s="139" t="s">
        <v>366</v>
      </c>
      <c r="B32921" s="112"/>
      <c r="C32921" s="136">
        <v>0</v>
      </c>
      <c r="D32921" s="136">
        <v>0</v>
      </c>
      <c r="E32921" s="136">
        <v>0</v>
      </c>
      <c r="F32921" s="140">
        <v>0</v>
      </c>
      <c r="G32921" s="141" t="s">
        <v>14501</v>
      </c>
      <c r="H32921" s="141" t="s">
        <v>14501</v>
      </c>
      <c r="I32921" s="136">
        <v>0</v>
      </c>
      <c r="J32921" s="136">
        <v>0</v>
      </c>
      <c r="K32921" s="140">
        <v>0</v>
      </c>
      <c r="L32921" s="136">
        <v>0</v>
      </c>
      <c r="M32921" s="136">
        <v>0</v>
      </c>
      <c r="N32921" s="136">
        <v>0</v>
      </c>
      <c r="O32921" s="141" t="s">
        <v>14501</v>
      </c>
      <c r="P32921" s="141" t="s">
        <v>14501</v>
      </c>
      <c r="Q32921" s="136">
        <v>0</v>
      </c>
      <c r="R32921" s="136">
        <v>0</v>
      </c>
      <c r="S32921" s="141" t="s">
        <v>14501</v>
      </c>
    </row>
    <row r="32922" spans="1:19" ht="11.25" thickBot="1" x14ac:dyDescent="0.2">
      <c r="A32922" s="112"/>
    </row>
    <row r="32923" spans="1:19" ht="11.25" thickBot="1" x14ac:dyDescent="0.2">
      <c r="A32923" s="106" t="s">
        <v>357</v>
      </c>
      <c r="B32923" s="106" t="s">
        <v>358</v>
      </c>
      <c r="C32923" s="146" t="s">
        <v>35</v>
      </c>
      <c r="D32923" s="146" t="s">
        <v>36</v>
      </c>
      <c r="E32923" s="146" t="s">
        <v>14506</v>
      </c>
      <c r="F32923" s="146" t="s">
        <v>38</v>
      </c>
      <c r="G32923" s="146" t="s">
        <v>39</v>
      </c>
      <c r="H32923" s="146" t="s">
        <v>41</v>
      </c>
      <c r="I32923" s="146" t="s">
        <v>42</v>
      </c>
      <c r="J32923" s="146" t="s">
        <v>43</v>
      </c>
      <c r="K32923" s="146" t="s">
        <v>44</v>
      </c>
      <c r="L32923" s="146" t="s">
        <v>45</v>
      </c>
      <c r="M32923" s="146" t="s">
        <v>46</v>
      </c>
      <c r="N32923" s="146" t="s">
        <v>47</v>
      </c>
      <c r="O32923" s="146" t="s">
        <v>48</v>
      </c>
      <c r="P32923" s="146" t="s">
        <v>49</v>
      </c>
      <c r="Q32923" s="146" t="s">
        <v>50</v>
      </c>
      <c r="R32923" s="146" t="s">
        <v>51</v>
      </c>
      <c r="S32923" s="146" t="s">
        <v>52</v>
      </c>
    </row>
    <row r="32924" spans="1:19" ht="11.25" thickBot="1" x14ac:dyDescent="0.2">
      <c r="A32924" s="107">
        <v>1</v>
      </c>
      <c r="B32924" s="132">
        <v>0.84510416666666666</v>
      </c>
      <c r="C32924" s="133">
        <v>0.42098999999999998</v>
      </c>
      <c r="D32924" s="108">
        <v>176.864</v>
      </c>
      <c r="E32924" s="108">
        <v>159.999</v>
      </c>
      <c r="F32924" s="141" t="s">
        <v>14500</v>
      </c>
      <c r="G32924" s="108">
        <v>357.17899999999997</v>
      </c>
      <c r="H32924" s="108">
        <v>95825.194000000003</v>
      </c>
      <c r="I32924" s="108">
        <v>4363.8969999999999</v>
      </c>
      <c r="J32924" s="108">
        <v>9673.5210000000006</v>
      </c>
      <c r="K32924" s="108">
        <v>1746.683</v>
      </c>
      <c r="L32924" s="108">
        <v>921.33500000000004</v>
      </c>
      <c r="M32924" s="108">
        <v>487.411</v>
      </c>
      <c r="N32924" s="108">
        <v>84.376000000000005</v>
      </c>
      <c r="O32924" s="108">
        <v>471.8</v>
      </c>
      <c r="P32924" s="108">
        <v>198.79400000000001</v>
      </c>
      <c r="Q32924" s="108">
        <v>200.071</v>
      </c>
      <c r="R32924" s="108">
        <v>143.363</v>
      </c>
      <c r="S32924" s="108">
        <v>430.779</v>
      </c>
    </row>
    <row r="32925" spans="1:19" ht="11.25" thickBot="1" x14ac:dyDescent="0.2">
      <c r="A32925" s="112"/>
    </row>
    <row r="32926" spans="1:19" ht="11.25" thickBot="1" x14ac:dyDescent="0.2">
      <c r="A32926" s="135" t="s">
        <v>362</v>
      </c>
      <c r="B32926" s="112"/>
      <c r="C32926" s="137">
        <v>0.42098999999999998</v>
      </c>
      <c r="D32926" s="136">
        <v>176.864</v>
      </c>
      <c r="E32926" s="136">
        <v>159.999</v>
      </c>
      <c r="F32926" s="141" t="s">
        <v>14501</v>
      </c>
      <c r="G32926" s="136">
        <v>357.17899999999997</v>
      </c>
      <c r="H32926" s="136">
        <v>95825.194000000003</v>
      </c>
      <c r="I32926" s="136">
        <v>4363.8969999999999</v>
      </c>
      <c r="J32926" s="136">
        <v>9673.5210000000006</v>
      </c>
      <c r="K32926" s="136">
        <v>1746.683</v>
      </c>
      <c r="L32926" s="136">
        <v>921.33500000000004</v>
      </c>
      <c r="M32926" s="136">
        <v>487.411</v>
      </c>
      <c r="N32926" s="136">
        <v>84.376000000000005</v>
      </c>
      <c r="O32926" s="136">
        <v>471.8</v>
      </c>
      <c r="P32926" s="136">
        <v>198.79400000000001</v>
      </c>
      <c r="Q32926" s="136">
        <v>200.071</v>
      </c>
      <c r="R32926" s="136">
        <v>143.363</v>
      </c>
      <c r="S32926" s="136">
        <v>430.779</v>
      </c>
    </row>
    <row r="32927" spans="1:19" ht="11.25" thickBot="1" x14ac:dyDescent="0.2">
      <c r="A32927" s="112"/>
    </row>
    <row r="32928" spans="1:19" ht="11.25" thickBot="1" x14ac:dyDescent="0.2">
      <c r="A32928" s="138" t="s">
        <v>364</v>
      </c>
      <c r="B32928" s="112"/>
      <c r="C32928" s="140" t="s">
        <v>3713</v>
      </c>
      <c r="D32928" s="136">
        <v>0</v>
      </c>
      <c r="E32928" s="136">
        <v>0</v>
      </c>
      <c r="F32928" s="141" t="s">
        <v>14501</v>
      </c>
      <c r="G32928" s="136">
        <v>0</v>
      </c>
      <c r="H32928" s="136">
        <v>0</v>
      </c>
      <c r="I32928" s="136">
        <v>0</v>
      </c>
      <c r="J32928" s="136">
        <v>0</v>
      </c>
      <c r="K32928" s="136">
        <v>0</v>
      </c>
      <c r="L32928" s="136">
        <v>0</v>
      </c>
      <c r="M32928" s="136">
        <v>0</v>
      </c>
      <c r="N32928" s="136">
        <v>0</v>
      </c>
      <c r="O32928" s="136">
        <v>0</v>
      </c>
      <c r="P32928" s="136">
        <v>0</v>
      </c>
      <c r="Q32928" s="136">
        <v>0</v>
      </c>
      <c r="R32928" s="136">
        <v>0</v>
      </c>
      <c r="S32928" s="136">
        <v>0</v>
      </c>
    </row>
    <row r="32929" spans="1:19" ht="11.25" thickBot="1" x14ac:dyDescent="0.2">
      <c r="A32929" s="112"/>
    </row>
    <row r="32930" spans="1:19" ht="11.25" thickBot="1" x14ac:dyDescent="0.2">
      <c r="A32930" s="139" t="s">
        <v>366</v>
      </c>
      <c r="B32930" s="112"/>
      <c r="C32930" s="140">
        <v>0</v>
      </c>
      <c r="D32930" s="136">
        <v>0</v>
      </c>
      <c r="E32930" s="136">
        <v>0</v>
      </c>
      <c r="F32930" s="141" t="s">
        <v>14501</v>
      </c>
      <c r="G32930" s="136">
        <v>0</v>
      </c>
      <c r="H32930" s="136">
        <v>0</v>
      </c>
      <c r="I32930" s="136">
        <v>0</v>
      </c>
      <c r="J32930" s="136">
        <v>0</v>
      </c>
      <c r="K32930" s="136">
        <v>0</v>
      </c>
      <c r="L32930" s="136">
        <v>0</v>
      </c>
      <c r="M32930" s="136">
        <v>0</v>
      </c>
      <c r="N32930" s="136">
        <v>0</v>
      </c>
      <c r="O32930" s="136">
        <v>0</v>
      </c>
      <c r="P32930" s="136">
        <v>0</v>
      </c>
      <c r="Q32930" s="136">
        <v>0</v>
      </c>
      <c r="R32930" s="136">
        <v>0</v>
      </c>
      <c r="S32930" s="136">
        <v>0</v>
      </c>
    </row>
    <row r="32931" spans="1:19" ht="11.25" thickBot="1" x14ac:dyDescent="0.2">
      <c r="A32931" s="112"/>
    </row>
    <row r="32932" spans="1:19" ht="11.25" thickBot="1" x14ac:dyDescent="0.2">
      <c r="A32932" s="106" t="s">
        <v>357</v>
      </c>
      <c r="B32932" s="106" t="s">
        <v>358</v>
      </c>
      <c r="C32932" s="146" t="s">
        <v>53</v>
      </c>
      <c r="D32932" s="146" t="s">
        <v>54</v>
      </c>
      <c r="E32932" s="146" t="s">
        <v>55</v>
      </c>
      <c r="F32932" s="146" t="s">
        <v>56</v>
      </c>
      <c r="G32932" s="146" t="s">
        <v>14507</v>
      </c>
      <c r="H32932" s="146" t="s">
        <v>57</v>
      </c>
      <c r="I32932" s="146" t="s">
        <v>59</v>
      </c>
      <c r="J32932" s="146" t="s">
        <v>14508</v>
      </c>
      <c r="K32932" s="146" t="s">
        <v>60</v>
      </c>
      <c r="L32932" s="146" t="s">
        <v>61</v>
      </c>
      <c r="M32932" s="146" t="s">
        <v>62</v>
      </c>
      <c r="N32932" s="146" t="s">
        <v>14509</v>
      </c>
      <c r="O32932" s="146" t="s">
        <v>63</v>
      </c>
      <c r="P32932" s="146" t="s">
        <v>64</v>
      </c>
      <c r="Q32932" s="146" t="s">
        <v>66</v>
      </c>
      <c r="R32932" s="146" t="s">
        <v>14510</v>
      </c>
      <c r="S32932" s="146" t="s">
        <v>67</v>
      </c>
    </row>
    <row r="32933" spans="1:19" ht="11.25" thickBot="1" x14ac:dyDescent="0.2">
      <c r="A32933" s="107">
        <v>1</v>
      </c>
      <c r="B32933" s="132">
        <v>0.84510416666666666</v>
      </c>
      <c r="C32933" s="108">
        <v>144.27500000000001</v>
      </c>
      <c r="D32933" s="108">
        <v>193.27799999999999</v>
      </c>
      <c r="E32933" s="141" t="s">
        <v>14500</v>
      </c>
      <c r="F32933" s="108">
        <v>188.13399999999999</v>
      </c>
      <c r="G32933" s="108">
        <v>88.206000000000003</v>
      </c>
      <c r="H32933" s="108">
        <v>834.36099999999999</v>
      </c>
      <c r="I32933" s="108">
        <v>2819.3090000000002</v>
      </c>
      <c r="J32933" s="141" t="s">
        <v>14639</v>
      </c>
      <c r="K32933" s="141" t="s">
        <v>14500</v>
      </c>
      <c r="L32933" s="141" t="s">
        <v>14500</v>
      </c>
      <c r="M32933" s="108">
        <v>90.394999999999996</v>
      </c>
      <c r="N32933" s="108">
        <v>28.905999999999999</v>
      </c>
      <c r="O32933" s="108">
        <v>365.95800000000003</v>
      </c>
      <c r="P32933" s="108">
        <v>89376.010999999999</v>
      </c>
      <c r="Q32933" s="133">
        <v>0.36218</v>
      </c>
      <c r="R32933" s="141" t="s">
        <v>14500</v>
      </c>
      <c r="S32933" s="108">
        <v>4908.9840000000004</v>
      </c>
    </row>
    <row r="32934" spans="1:19" ht="11.25" thickBot="1" x14ac:dyDescent="0.2">
      <c r="A32934" s="112"/>
    </row>
    <row r="32935" spans="1:19" ht="11.25" thickBot="1" x14ac:dyDescent="0.2">
      <c r="A32935" s="135" t="s">
        <v>362</v>
      </c>
      <c r="B32935" s="112"/>
      <c r="C32935" s="136">
        <v>144.27500000000001</v>
      </c>
      <c r="D32935" s="136">
        <v>193.27799999999999</v>
      </c>
      <c r="E32935" s="141" t="s">
        <v>14501</v>
      </c>
      <c r="F32935" s="136">
        <v>188.13399999999999</v>
      </c>
      <c r="G32935" s="136">
        <v>88.206000000000003</v>
      </c>
      <c r="H32935" s="136">
        <v>834.36099999999999</v>
      </c>
      <c r="I32935" s="136">
        <v>2819.3090000000002</v>
      </c>
      <c r="J32935" s="141" t="s">
        <v>14641</v>
      </c>
      <c r="K32935" s="141" t="s">
        <v>14501</v>
      </c>
      <c r="L32935" s="141" t="s">
        <v>14501</v>
      </c>
      <c r="M32935" s="136">
        <v>90.394999999999996</v>
      </c>
      <c r="N32935" s="136">
        <v>28.905999999999999</v>
      </c>
      <c r="O32935" s="136">
        <v>365.95800000000003</v>
      </c>
      <c r="P32935" s="136">
        <v>89376.010999999999</v>
      </c>
      <c r="Q32935" s="137">
        <v>0.36218</v>
      </c>
      <c r="R32935" s="141" t="s">
        <v>14501</v>
      </c>
      <c r="S32935" s="136">
        <v>4908.9840000000004</v>
      </c>
    </row>
    <row r="32936" spans="1:19" ht="11.25" thickBot="1" x14ac:dyDescent="0.2">
      <c r="A32936" s="112"/>
    </row>
    <row r="32937" spans="1:19" ht="11.25" thickBot="1" x14ac:dyDescent="0.2">
      <c r="A32937" s="138" t="s">
        <v>364</v>
      </c>
      <c r="B32937" s="112"/>
      <c r="C32937" s="136">
        <v>0</v>
      </c>
      <c r="D32937" s="136">
        <v>0</v>
      </c>
      <c r="E32937" s="141" t="s">
        <v>14501</v>
      </c>
      <c r="F32937" s="136">
        <v>0</v>
      </c>
      <c r="G32937" s="136">
        <v>0</v>
      </c>
      <c r="H32937" s="136">
        <v>0</v>
      </c>
      <c r="I32937" s="136">
        <v>0</v>
      </c>
      <c r="J32937" s="141" t="s">
        <v>14501</v>
      </c>
      <c r="K32937" s="141" t="s">
        <v>14501</v>
      </c>
      <c r="L32937" s="141" t="s">
        <v>14501</v>
      </c>
      <c r="M32937" s="136">
        <v>0</v>
      </c>
      <c r="N32937" s="136">
        <v>0</v>
      </c>
      <c r="O32937" s="136">
        <v>0</v>
      </c>
      <c r="P32937" s="136">
        <v>0</v>
      </c>
      <c r="Q32937" s="140" t="s">
        <v>3713</v>
      </c>
      <c r="R32937" s="141" t="s">
        <v>14501</v>
      </c>
      <c r="S32937" s="136">
        <v>0</v>
      </c>
    </row>
    <row r="32938" spans="1:19" ht="11.25" thickBot="1" x14ac:dyDescent="0.2">
      <c r="A32938" s="112"/>
    </row>
    <row r="32939" spans="1:19" ht="11.25" thickBot="1" x14ac:dyDescent="0.2">
      <c r="A32939" s="139" t="s">
        <v>366</v>
      </c>
      <c r="B32939" s="112"/>
      <c r="C32939" s="136">
        <v>0</v>
      </c>
      <c r="D32939" s="136">
        <v>0</v>
      </c>
      <c r="E32939" s="141" t="s">
        <v>14501</v>
      </c>
      <c r="F32939" s="136">
        <v>0</v>
      </c>
      <c r="G32939" s="136">
        <v>0</v>
      </c>
      <c r="H32939" s="136">
        <v>0</v>
      </c>
      <c r="I32939" s="136">
        <v>0</v>
      </c>
      <c r="J32939" s="141" t="s">
        <v>14501</v>
      </c>
      <c r="K32939" s="141" t="s">
        <v>14501</v>
      </c>
      <c r="L32939" s="141" t="s">
        <v>14501</v>
      </c>
      <c r="M32939" s="136">
        <v>0</v>
      </c>
      <c r="N32939" s="136">
        <v>0</v>
      </c>
      <c r="O32939" s="136">
        <v>0</v>
      </c>
      <c r="P32939" s="136">
        <v>0</v>
      </c>
      <c r="Q32939" s="140">
        <v>0</v>
      </c>
      <c r="R32939" s="141" t="s">
        <v>14501</v>
      </c>
      <c r="S32939" s="136">
        <v>0</v>
      </c>
    </row>
    <row r="32940" spans="1:19" ht="11.25" thickBot="1" x14ac:dyDescent="0.2">
      <c r="A32940" s="112"/>
    </row>
    <row r="32941" spans="1:19" ht="11.25" thickBot="1" x14ac:dyDescent="0.2">
      <c r="A32941" s="106" t="s">
        <v>357</v>
      </c>
      <c r="B32941" s="106" t="s">
        <v>358</v>
      </c>
      <c r="C32941" s="146" t="s">
        <v>68</v>
      </c>
      <c r="D32941" s="146" t="s">
        <v>14511</v>
      </c>
    </row>
    <row r="32942" spans="1:19" ht="11.25" thickBot="1" x14ac:dyDescent="0.2">
      <c r="A32942" s="107">
        <v>1</v>
      </c>
      <c r="B32942" s="132">
        <v>0.84510416666666666</v>
      </c>
      <c r="C32942" s="108">
        <v>723.15499999999997</v>
      </c>
      <c r="D32942" s="141" t="s">
        <v>14500</v>
      </c>
    </row>
    <row r="32943" spans="1:19" ht="11.25" thickBot="1" x14ac:dyDescent="0.2">
      <c r="A32943" s="112"/>
    </row>
    <row r="32944" spans="1:19" ht="11.25" thickBot="1" x14ac:dyDescent="0.2">
      <c r="A32944" s="135" t="s">
        <v>362</v>
      </c>
      <c r="B32944" s="112"/>
      <c r="C32944" s="136">
        <v>723.15499999999997</v>
      </c>
      <c r="D32944" s="141" t="s">
        <v>14501</v>
      </c>
    </row>
    <row r="32945" spans="1:19" ht="11.25" thickBot="1" x14ac:dyDescent="0.2">
      <c r="A32945" s="112"/>
    </row>
    <row r="32946" spans="1:19" ht="11.25" thickBot="1" x14ac:dyDescent="0.2">
      <c r="A32946" s="138" t="s">
        <v>364</v>
      </c>
      <c r="B32946" s="112"/>
      <c r="C32946" s="136">
        <v>0</v>
      </c>
      <c r="D32946" s="141" t="s">
        <v>14501</v>
      </c>
    </row>
    <row r="32947" spans="1:19" ht="11.25" thickBot="1" x14ac:dyDescent="0.2">
      <c r="A32947" s="112"/>
    </row>
    <row r="32948" spans="1:19" ht="11.25" thickBot="1" x14ac:dyDescent="0.2">
      <c r="A32948" s="139" t="s">
        <v>366</v>
      </c>
      <c r="B32948" s="112"/>
      <c r="C32948" s="136">
        <v>0</v>
      </c>
      <c r="D32948" s="141" t="s">
        <v>14501</v>
      </c>
    </row>
    <row r="32949" spans="1:19" ht="10.5" x14ac:dyDescent="0.15">
      <c r="A32949" s="112"/>
    </row>
    <row r="32950" spans="1:19" x14ac:dyDescent="0.15">
      <c r="A32950" s="129"/>
      <c r="B32950" s="86" t="s">
        <v>5651</v>
      </c>
    </row>
    <row r="32951" spans="1:19" ht="9.75" thickBot="1" x14ac:dyDescent="0.2">
      <c r="A32951" s="81" t="s">
        <v>5871</v>
      </c>
    </row>
    <row r="32952" spans="1:19" ht="11.25" thickBot="1" x14ac:dyDescent="0.2">
      <c r="A32952" s="106" t="s">
        <v>357</v>
      </c>
      <c r="B32952" s="106" t="s">
        <v>358</v>
      </c>
      <c r="C32952" s="146" t="s">
        <v>14494</v>
      </c>
      <c r="D32952" s="146" t="s">
        <v>14495</v>
      </c>
      <c r="E32952" s="146" t="s">
        <v>14496</v>
      </c>
      <c r="F32952" s="146" t="s">
        <v>0</v>
      </c>
      <c r="G32952" s="146" t="s">
        <v>1</v>
      </c>
      <c r="H32952" s="146" t="s">
        <v>2</v>
      </c>
      <c r="I32952" s="146" t="s">
        <v>14497</v>
      </c>
      <c r="J32952" s="146" t="s">
        <v>3</v>
      </c>
      <c r="K32952" s="146" t="s">
        <v>14498</v>
      </c>
      <c r="L32952" s="146" t="s">
        <v>7</v>
      </c>
      <c r="M32952" s="146" t="s">
        <v>14499</v>
      </c>
      <c r="N32952" s="146" t="s">
        <v>10</v>
      </c>
      <c r="O32952" s="146" t="s">
        <v>11</v>
      </c>
      <c r="P32952" s="146" t="s">
        <v>12</v>
      </c>
      <c r="Q32952" s="146" t="s">
        <v>13</v>
      </c>
      <c r="R32952" s="146" t="s">
        <v>14</v>
      </c>
      <c r="S32952" s="146" t="s">
        <v>15</v>
      </c>
    </row>
    <row r="32953" spans="1:19" ht="11.25" thickBot="1" x14ac:dyDescent="0.2">
      <c r="A32953" s="107">
        <v>1</v>
      </c>
      <c r="B32953" s="132">
        <v>0.85024305555555557</v>
      </c>
      <c r="C32953" s="141" t="s">
        <v>14500</v>
      </c>
      <c r="D32953" s="141" t="s">
        <v>14500</v>
      </c>
      <c r="E32953" s="108">
        <v>110.783</v>
      </c>
      <c r="F32953" s="108">
        <v>7150.86</v>
      </c>
      <c r="G32953" s="108">
        <v>59947.123</v>
      </c>
      <c r="H32953" s="108">
        <v>1436.15</v>
      </c>
      <c r="I32953" s="108">
        <v>-82.031000000000006</v>
      </c>
      <c r="J32953" s="108">
        <v>1373.3</v>
      </c>
      <c r="K32953" s="108">
        <v>-1.6319999999999999</v>
      </c>
      <c r="L32953" s="133">
        <v>0.60177999999999998</v>
      </c>
      <c r="M32953" s="108">
        <v>446.23200000000003</v>
      </c>
      <c r="N32953" s="108">
        <v>-162.536</v>
      </c>
      <c r="O32953" s="108">
        <v>215.547</v>
      </c>
      <c r="P32953" s="108">
        <v>33415.94</v>
      </c>
      <c r="Q32953" s="108">
        <v>280303.56</v>
      </c>
      <c r="R32953" s="108">
        <v>488.98399999999998</v>
      </c>
      <c r="S32953" s="108">
        <v>988.48199999999997</v>
      </c>
    </row>
    <row r="32954" spans="1:19" ht="11.25" thickBot="1" x14ac:dyDescent="0.2">
      <c r="A32954" s="112"/>
    </row>
    <row r="32955" spans="1:19" ht="11.25" thickBot="1" x14ac:dyDescent="0.2">
      <c r="A32955" s="135" t="s">
        <v>362</v>
      </c>
      <c r="B32955" s="112"/>
      <c r="C32955" s="141" t="s">
        <v>14501</v>
      </c>
      <c r="D32955" s="141" t="s">
        <v>14501</v>
      </c>
      <c r="E32955" s="136">
        <v>110.783</v>
      </c>
      <c r="F32955" s="136">
        <v>7150.86</v>
      </c>
      <c r="G32955" s="136">
        <v>59947.123</v>
      </c>
      <c r="H32955" s="136">
        <v>1436.15</v>
      </c>
      <c r="I32955" s="136">
        <v>-82.031000000000006</v>
      </c>
      <c r="J32955" s="136">
        <v>1373.3</v>
      </c>
      <c r="K32955" s="136">
        <v>-1.6319999999999999</v>
      </c>
      <c r="L32955" s="137">
        <v>0.60177999999999998</v>
      </c>
      <c r="M32955" s="136">
        <v>446.23200000000003</v>
      </c>
      <c r="N32955" s="136">
        <v>-162.536</v>
      </c>
      <c r="O32955" s="136">
        <v>215.547</v>
      </c>
      <c r="P32955" s="136">
        <v>33415.94</v>
      </c>
      <c r="Q32955" s="136">
        <v>280303.56</v>
      </c>
      <c r="R32955" s="136">
        <v>488.98399999999998</v>
      </c>
      <c r="S32955" s="136">
        <v>988.48199999999997</v>
      </c>
    </row>
    <row r="32956" spans="1:19" ht="11.25" thickBot="1" x14ac:dyDescent="0.2">
      <c r="A32956" s="112"/>
    </row>
    <row r="32957" spans="1:19" ht="11.25" thickBot="1" x14ac:dyDescent="0.2">
      <c r="A32957" s="138" t="s">
        <v>364</v>
      </c>
      <c r="B32957" s="112"/>
      <c r="C32957" s="141" t="s">
        <v>14501</v>
      </c>
      <c r="D32957" s="141" t="s">
        <v>14501</v>
      </c>
      <c r="E32957" s="136">
        <v>0</v>
      </c>
      <c r="F32957" s="136">
        <v>0</v>
      </c>
      <c r="G32957" s="136">
        <v>0</v>
      </c>
      <c r="H32957" s="136">
        <v>0</v>
      </c>
      <c r="I32957" s="136">
        <v>0</v>
      </c>
      <c r="J32957" s="136">
        <v>0</v>
      </c>
      <c r="K32957" s="136">
        <v>0</v>
      </c>
      <c r="L32957" s="140" t="s">
        <v>3713</v>
      </c>
      <c r="M32957" s="136">
        <v>0</v>
      </c>
      <c r="N32957" s="136">
        <v>0</v>
      </c>
      <c r="O32957" s="136">
        <v>0</v>
      </c>
      <c r="P32957" s="136">
        <v>0</v>
      </c>
      <c r="Q32957" s="136">
        <v>0</v>
      </c>
      <c r="R32957" s="136">
        <v>0</v>
      </c>
      <c r="S32957" s="136">
        <v>0</v>
      </c>
    </row>
    <row r="32958" spans="1:19" ht="11.25" thickBot="1" x14ac:dyDescent="0.2">
      <c r="A32958" s="112"/>
    </row>
    <row r="32959" spans="1:19" ht="11.25" thickBot="1" x14ac:dyDescent="0.2">
      <c r="A32959" s="139" t="s">
        <v>366</v>
      </c>
      <c r="B32959" s="112"/>
      <c r="C32959" s="141" t="s">
        <v>14501</v>
      </c>
      <c r="D32959" s="141" t="s">
        <v>14501</v>
      </c>
      <c r="E32959" s="136">
        <v>0</v>
      </c>
      <c r="F32959" s="136">
        <v>0</v>
      </c>
      <c r="G32959" s="136">
        <v>0</v>
      </c>
      <c r="H32959" s="136">
        <v>0</v>
      </c>
      <c r="I32959" s="136">
        <v>0</v>
      </c>
      <c r="J32959" s="136">
        <v>0</v>
      </c>
      <c r="K32959" s="136">
        <v>0</v>
      </c>
      <c r="L32959" s="140">
        <v>0</v>
      </c>
      <c r="M32959" s="136">
        <v>0</v>
      </c>
      <c r="N32959" s="136">
        <v>0</v>
      </c>
      <c r="O32959" s="136">
        <v>0</v>
      </c>
      <c r="P32959" s="136">
        <v>0</v>
      </c>
      <c r="Q32959" s="136">
        <v>0</v>
      </c>
      <c r="R32959" s="136">
        <v>0</v>
      </c>
      <c r="S32959" s="136">
        <v>0</v>
      </c>
    </row>
    <row r="32960" spans="1:19" ht="11.25" thickBot="1" x14ac:dyDescent="0.2">
      <c r="A32960" s="112"/>
    </row>
    <row r="32961" spans="1:19" ht="11.25" thickBot="1" x14ac:dyDescent="0.2">
      <c r="A32961" s="106" t="s">
        <v>357</v>
      </c>
      <c r="B32961" s="106" t="s">
        <v>358</v>
      </c>
      <c r="C32961" s="146" t="s">
        <v>16</v>
      </c>
      <c r="D32961" s="146" t="s">
        <v>14502</v>
      </c>
      <c r="E32961" s="146" t="s">
        <v>14503</v>
      </c>
      <c r="F32961" s="146" t="s">
        <v>20</v>
      </c>
      <c r="G32961" s="146" t="s">
        <v>21</v>
      </c>
      <c r="H32961" s="146" t="s">
        <v>22</v>
      </c>
      <c r="I32961" s="146" t="s">
        <v>23</v>
      </c>
      <c r="J32961" s="146" t="s">
        <v>24</v>
      </c>
      <c r="K32961" s="146" t="s">
        <v>26</v>
      </c>
      <c r="L32961" s="146" t="s">
        <v>14504</v>
      </c>
      <c r="M32961" s="146" t="s">
        <v>27</v>
      </c>
      <c r="N32961" s="146" t="s">
        <v>28</v>
      </c>
      <c r="O32961" s="146" t="s">
        <v>29</v>
      </c>
      <c r="P32961" s="146" t="s">
        <v>30</v>
      </c>
      <c r="Q32961" s="146" t="s">
        <v>14505</v>
      </c>
      <c r="R32961" s="146" t="s">
        <v>32</v>
      </c>
      <c r="S32961" s="146" t="s">
        <v>33</v>
      </c>
    </row>
    <row r="32962" spans="1:19" ht="11.25" thickBot="1" x14ac:dyDescent="0.2">
      <c r="A32962" s="107">
        <v>1</v>
      </c>
      <c r="B32962" s="132">
        <v>0.85024305555555557</v>
      </c>
      <c r="C32962" s="108">
        <v>12182.602000000001</v>
      </c>
      <c r="D32962" s="108">
        <v>4223.8509999999997</v>
      </c>
      <c r="E32962" s="108">
        <v>73.602000000000004</v>
      </c>
      <c r="F32962" s="133">
        <v>0.44862000000000002</v>
      </c>
      <c r="G32962" s="141" t="s">
        <v>14753</v>
      </c>
      <c r="H32962" s="108">
        <v>213.56899999999999</v>
      </c>
      <c r="I32962" s="108">
        <v>3350.3240000000001</v>
      </c>
      <c r="J32962" s="108">
        <v>66707.898000000001</v>
      </c>
      <c r="K32962" s="133">
        <v>0.51476</v>
      </c>
      <c r="L32962" s="108">
        <v>322.97699999999998</v>
      </c>
      <c r="M32962" s="108">
        <v>205.483</v>
      </c>
      <c r="N32962" s="108">
        <v>342.47899999999998</v>
      </c>
      <c r="O32962" s="141" t="s">
        <v>14500</v>
      </c>
      <c r="P32962" s="141" t="s">
        <v>14500</v>
      </c>
      <c r="Q32962" s="108">
        <v>-381.88400000000001</v>
      </c>
      <c r="R32962" s="108">
        <v>-0.75600000000000001</v>
      </c>
      <c r="S32962" s="108">
        <v>168.148</v>
      </c>
    </row>
    <row r="32963" spans="1:19" ht="11.25" thickBot="1" x14ac:dyDescent="0.2">
      <c r="A32963" s="112"/>
    </row>
    <row r="32964" spans="1:19" ht="11.25" thickBot="1" x14ac:dyDescent="0.2">
      <c r="A32964" s="135" t="s">
        <v>362</v>
      </c>
      <c r="B32964" s="112"/>
      <c r="C32964" s="136">
        <v>12182.602000000001</v>
      </c>
      <c r="D32964" s="136">
        <v>4223.8509999999997</v>
      </c>
      <c r="E32964" s="136">
        <v>73.602000000000004</v>
      </c>
      <c r="F32964" s="137">
        <v>0.44862000000000002</v>
      </c>
      <c r="G32964" s="141" t="s">
        <v>14754</v>
      </c>
      <c r="H32964" s="136">
        <v>213.56899999999999</v>
      </c>
      <c r="I32964" s="136">
        <v>3350.3240000000001</v>
      </c>
      <c r="J32964" s="136">
        <v>66707.898000000001</v>
      </c>
      <c r="K32964" s="137">
        <v>0.51476</v>
      </c>
      <c r="L32964" s="136">
        <v>322.97699999999998</v>
      </c>
      <c r="M32964" s="136">
        <v>205.483</v>
      </c>
      <c r="N32964" s="136">
        <v>342.47899999999998</v>
      </c>
      <c r="O32964" s="141" t="s">
        <v>14501</v>
      </c>
      <c r="P32964" s="141" t="s">
        <v>14501</v>
      </c>
      <c r="Q32964" s="136">
        <v>-381.88400000000001</v>
      </c>
      <c r="R32964" s="136">
        <v>-0.75600000000000001</v>
      </c>
      <c r="S32964" s="136">
        <v>168.148</v>
      </c>
    </row>
    <row r="32965" spans="1:19" ht="11.25" thickBot="1" x14ac:dyDescent="0.2">
      <c r="A32965" s="112"/>
    </row>
    <row r="32966" spans="1:19" ht="11.25" thickBot="1" x14ac:dyDescent="0.2">
      <c r="A32966" s="138" t="s">
        <v>364</v>
      </c>
      <c r="B32966" s="112"/>
      <c r="C32966" s="136">
        <v>0</v>
      </c>
      <c r="D32966" s="136">
        <v>0</v>
      </c>
      <c r="E32966" s="136">
        <v>0</v>
      </c>
      <c r="F32966" s="140" t="s">
        <v>3713</v>
      </c>
      <c r="G32966" s="141" t="s">
        <v>14501</v>
      </c>
      <c r="H32966" s="136">
        <v>0</v>
      </c>
      <c r="I32966" s="136">
        <v>0</v>
      </c>
      <c r="J32966" s="136">
        <v>0</v>
      </c>
      <c r="K32966" s="140" t="s">
        <v>3713</v>
      </c>
      <c r="L32966" s="136">
        <v>0</v>
      </c>
      <c r="M32966" s="136">
        <v>0</v>
      </c>
      <c r="N32966" s="136">
        <v>0</v>
      </c>
      <c r="O32966" s="141" t="s">
        <v>14501</v>
      </c>
      <c r="P32966" s="141" t="s">
        <v>14501</v>
      </c>
      <c r="Q32966" s="136">
        <v>0</v>
      </c>
      <c r="R32966" s="136">
        <v>0</v>
      </c>
      <c r="S32966" s="136">
        <v>0</v>
      </c>
    </row>
    <row r="32967" spans="1:19" ht="11.25" thickBot="1" x14ac:dyDescent="0.2">
      <c r="A32967" s="112"/>
    </row>
    <row r="32968" spans="1:19" ht="11.25" thickBot="1" x14ac:dyDescent="0.2">
      <c r="A32968" s="139" t="s">
        <v>366</v>
      </c>
      <c r="B32968" s="112"/>
      <c r="C32968" s="136">
        <v>0</v>
      </c>
      <c r="D32968" s="136">
        <v>0</v>
      </c>
      <c r="E32968" s="136">
        <v>0</v>
      </c>
      <c r="F32968" s="140">
        <v>0</v>
      </c>
      <c r="G32968" s="141" t="s">
        <v>14501</v>
      </c>
      <c r="H32968" s="136">
        <v>0</v>
      </c>
      <c r="I32968" s="136">
        <v>0</v>
      </c>
      <c r="J32968" s="136">
        <v>0</v>
      </c>
      <c r="K32968" s="140">
        <v>0</v>
      </c>
      <c r="L32968" s="136">
        <v>0</v>
      </c>
      <c r="M32968" s="136">
        <v>0</v>
      </c>
      <c r="N32968" s="136">
        <v>0</v>
      </c>
      <c r="O32968" s="141" t="s">
        <v>14501</v>
      </c>
      <c r="P32968" s="141" t="s">
        <v>14501</v>
      </c>
      <c r="Q32968" s="136">
        <v>0</v>
      </c>
      <c r="R32968" s="136">
        <v>0</v>
      </c>
      <c r="S32968" s="136">
        <v>0</v>
      </c>
    </row>
    <row r="32969" spans="1:19" ht="11.25" thickBot="1" x14ac:dyDescent="0.2">
      <c r="A32969" s="112"/>
    </row>
    <row r="32970" spans="1:19" ht="11.25" thickBot="1" x14ac:dyDescent="0.2">
      <c r="A32970" s="106" t="s">
        <v>357</v>
      </c>
      <c r="B32970" s="106" t="s">
        <v>358</v>
      </c>
      <c r="C32970" s="146" t="s">
        <v>35</v>
      </c>
      <c r="D32970" s="146" t="s">
        <v>36</v>
      </c>
      <c r="E32970" s="146" t="s">
        <v>14506</v>
      </c>
      <c r="F32970" s="146" t="s">
        <v>38</v>
      </c>
      <c r="G32970" s="146" t="s">
        <v>39</v>
      </c>
      <c r="H32970" s="146" t="s">
        <v>41</v>
      </c>
      <c r="I32970" s="146" t="s">
        <v>42</v>
      </c>
      <c r="J32970" s="146" t="s">
        <v>43</v>
      </c>
      <c r="K32970" s="146" t="s">
        <v>44</v>
      </c>
      <c r="L32970" s="146" t="s">
        <v>45</v>
      </c>
      <c r="M32970" s="146" t="s">
        <v>46</v>
      </c>
      <c r="N32970" s="146" t="s">
        <v>47</v>
      </c>
      <c r="O32970" s="146" t="s">
        <v>48</v>
      </c>
      <c r="P32970" s="146" t="s">
        <v>49</v>
      </c>
      <c r="Q32970" s="146" t="s">
        <v>50</v>
      </c>
      <c r="R32970" s="146" t="s">
        <v>51</v>
      </c>
      <c r="S32970" s="146" t="s">
        <v>52</v>
      </c>
    </row>
    <row r="32971" spans="1:19" ht="11.25" thickBot="1" x14ac:dyDescent="0.2">
      <c r="A32971" s="107">
        <v>1</v>
      </c>
      <c r="B32971" s="132">
        <v>0.85024305555555557</v>
      </c>
      <c r="C32971" s="133">
        <v>0.41171999999999997</v>
      </c>
      <c r="D32971" s="108">
        <v>162.685</v>
      </c>
      <c r="E32971" s="141" t="s">
        <v>14500</v>
      </c>
      <c r="F32971" s="141" t="s">
        <v>14500</v>
      </c>
      <c r="G32971" s="108">
        <v>184.97900000000001</v>
      </c>
      <c r="H32971" s="108">
        <v>86011.506999999998</v>
      </c>
      <c r="I32971" s="108">
        <v>1493.375</v>
      </c>
      <c r="J32971" s="108">
        <v>3840.2539999999999</v>
      </c>
      <c r="K32971" s="108">
        <v>702.11800000000005</v>
      </c>
      <c r="L32971" s="108">
        <v>238.61600000000001</v>
      </c>
      <c r="M32971" s="108">
        <v>85.013000000000005</v>
      </c>
      <c r="N32971" s="108">
        <v>142.95400000000001</v>
      </c>
      <c r="O32971" s="108">
        <v>215.69800000000001</v>
      </c>
      <c r="P32971" s="141" t="s">
        <v>14500</v>
      </c>
      <c r="Q32971" s="108">
        <v>87.037999999999997</v>
      </c>
      <c r="R32971" s="108">
        <v>193.98099999999999</v>
      </c>
      <c r="S32971" s="108">
        <v>203.976</v>
      </c>
    </row>
    <row r="32972" spans="1:19" ht="11.25" thickBot="1" x14ac:dyDescent="0.2">
      <c r="A32972" s="112"/>
    </row>
    <row r="32973" spans="1:19" ht="11.25" thickBot="1" x14ac:dyDescent="0.2">
      <c r="A32973" s="135" t="s">
        <v>362</v>
      </c>
      <c r="B32973" s="112"/>
      <c r="C32973" s="137">
        <v>0.41171999999999997</v>
      </c>
      <c r="D32973" s="136">
        <v>162.685</v>
      </c>
      <c r="E32973" s="141" t="s">
        <v>14501</v>
      </c>
      <c r="F32973" s="141" t="s">
        <v>14501</v>
      </c>
      <c r="G32973" s="136">
        <v>184.97900000000001</v>
      </c>
      <c r="H32973" s="136">
        <v>86011.506999999998</v>
      </c>
      <c r="I32973" s="136">
        <v>1493.375</v>
      </c>
      <c r="J32973" s="136">
        <v>3840.2539999999999</v>
      </c>
      <c r="K32973" s="136">
        <v>702.11800000000005</v>
      </c>
      <c r="L32973" s="136">
        <v>238.61600000000001</v>
      </c>
      <c r="M32973" s="136">
        <v>85.013000000000005</v>
      </c>
      <c r="N32973" s="136">
        <v>142.95400000000001</v>
      </c>
      <c r="O32973" s="136">
        <v>215.69800000000001</v>
      </c>
      <c r="P32973" s="141" t="s">
        <v>14501</v>
      </c>
      <c r="Q32973" s="136">
        <v>87.037999999999997</v>
      </c>
      <c r="R32973" s="136">
        <v>193.98099999999999</v>
      </c>
      <c r="S32973" s="136">
        <v>203.976</v>
      </c>
    </row>
    <row r="32974" spans="1:19" ht="11.25" thickBot="1" x14ac:dyDescent="0.2">
      <c r="A32974" s="112"/>
    </row>
    <row r="32975" spans="1:19" ht="11.25" thickBot="1" x14ac:dyDescent="0.2">
      <c r="A32975" s="138" t="s">
        <v>364</v>
      </c>
      <c r="B32975" s="112"/>
      <c r="C32975" s="140" t="s">
        <v>3713</v>
      </c>
      <c r="D32975" s="136">
        <v>0</v>
      </c>
      <c r="E32975" s="141" t="s">
        <v>14501</v>
      </c>
      <c r="F32975" s="141" t="s">
        <v>14501</v>
      </c>
      <c r="G32975" s="136">
        <v>0</v>
      </c>
      <c r="H32975" s="136">
        <v>0</v>
      </c>
      <c r="I32975" s="136">
        <v>0</v>
      </c>
      <c r="J32975" s="136">
        <v>0</v>
      </c>
      <c r="K32975" s="136">
        <v>0</v>
      </c>
      <c r="L32975" s="136">
        <v>0</v>
      </c>
      <c r="M32975" s="136">
        <v>0</v>
      </c>
      <c r="N32975" s="136">
        <v>0</v>
      </c>
      <c r="O32975" s="136">
        <v>0</v>
      </c>
      <c r="P32975" s="141" t="s">
        <v>14501</v>
      </c>
      <c r="Q32975" s="136">
        <v>0</v>
      </c>
      <c r="R32975" s="136">
        <v>0</v>
      </c>
      <c r="S32975" s="136">
        <v>0</v>
      </c>
    </row>
    <row r="32976" spans="1:19" ht="11.25" thickBot="1" x14ac:dyDescent="0.2">
      <c r="A32976" s="112"/>
    </row>
    <row r="32977" spans="1:19" ht="11.25" thickBot="1" x14ac:dyDescent="0.2">
      <c r="A32977" s="139" t="s">
        <v>366</v>
      </c>
      <c r="B32977" s="112"/>
      <c r="C32977" s="140">
        <v>0</v>
      </c>
      <c r="D32977" s="136">
        <v>0</v>
      </c>
      <c r="E32977" s="141" t="s">
        <v>14501</v>
      </c>
      <c r="F32977" s="141" t="s">
        <v>14501</v>
      </c>
      <c r="G32977" s="136">
        <v>0</v>
      </c>
      <c r="H32977" s="136">
        <v>0</v>
      </c>
      <c r="I32977" s="136">
        <v>0</v>
      </c>
      <c r="J32977" s="136">
        <v>0</v>
      </c>
      <c r="K32977" s="136">
        <v>0</v>
      </c>
      <c r="L32977" s="136">
        <v>0</v>
      </c>
      <c r="M32977" s="136">
        <v>0</v>
      </c>
      <c r="N32977" s="136">
        <v>0</v>
      </c>
      <c r="O32977" s="136">
        <v>0</v>
      </c>
      <c r="P32977" s="141" t="s">
        <v>14501</v>
      </c>
      <c r="Q32977" s="136">
        <v>0</v>
      </c>
      <c r="R32977" s="136">
        <v>0</v>
      </c>
      <c r="S32977" s="136">
        <v>0</v>
      </c>
    </row>
    <row r="32978" spans="1:19" ht="11.25" thickBot="1" x14ac:dyDescent="0.2">
      <c r="A32978" s="112"/>
    </row>
    <row r="32979" spans="1:19" ht="11.25" thickBot="1" x14ac:dyDescent="0.2">
      <c r="A32979" s="106" t="s">
        <v>357</v>
      </c>
      <c r="B32979" s="106" t="s">
        <v>358</v>
      </c>
      <c r="C32979" s="146" t="s">
        <v>53</v>
      </c>
      <c r="D32979" s="146" t="s">
        <v>54</v>
      </c>
      <c r="E32979" s="146" t="s">
        <v>55</v>
      </c>
      <c r="F32979" s="146" t="s">
        <v>56</v>
      </c>
      <c r="G32979" s="146" t="s">
        <v>14507</v>
      </c>
      <c r="H32979" s="146" t="s">
        <v>57</v>
      </c>
      <c r="I32979" s="146" t="s">
        <v>59</v>
      </c>
      <c r="J32979" s="146" t="s">
        <v>14508</v>
      </c>
      <c r="K32979" s="146" t="s">
        <v>60</v>
      </c>
      <c r="L32979" s="146" t="s">
        <v>61</v>
      </c>
      <c r="M32979" s="146" t="s">
        <v>62</v>
      </c>
      <c r="N32979" s="146" t="s">
        <v>14509</v>
      </c>
      <c r="O32979" s="146" t="s">
        <v>63</v>
      </c>
      <c r="P32979" s="146" t="s">
        <v>64</v>
      </c>
      <c r="Q32979" s="146" t="s">
        <v>66</v>
      </c>
      <c r="R32979" s="146" t="s">
        <v>14510</v>
      </c>
      <c r="S32979" s="146" t="s">
        <v>67</v>
      </c>
    </row>
    <row r="32980" spans="1:19" ht="11.25" thickBot="1" x14ac:dyDescent="0.2">
      <c r="A32980" s="107">
        <v>1</v>
      </c>
      <c r="B32980" s="132">
        <v>0.85024305555555557</v>
      </c>
      <c r="C32980" s="108">
        <v>87.798000000000002</v>
      </c>
      <c r="D32980" s="108">
        <v>146.96299999999999</v>
      </c>
      <c r="E32980" s="141" t="s">
        <v>14500</v>
      </c>
      <c r="F32980" s="141" t="s">
        <v>14500</v>
      </c>
      <c r="G32980" s="108">
        <v>89.316999999999993</v>
      </c>
      <c r="H32980" s="108">
        <v>357.77499999999998</v>
      </c>
      <c r="I32980" s="108">
        <v>788.17700000000002</v>
      </c>
      <c r="J32980" s="141" t="s">
        <v>14639</v>
      </c>
      <c r="K32980" s="141" t="s">
        <v>14500</v>
      </c>
      <c r="L32980" s="141" t="s">
        <v>14500</v>
      </c>
      <c r="M32980" s="108">
        <v>405.96899999999999</v>
      </c>
      <c r="N32980" s="108">
        <v>68.349999999999994</v>
      </c>
      <c r="O32980" s="108">
        <v>92.355000000000004</v>
      </c>
      <c r="P32980" s="108">
        <v>40572.277000000002</v>
      </c>
      <c r="Q32980" s="133">
        <v>0.35896</v>
      </c>
      <c r="R32980" s="141" t="s">
        <v>14500</v>
      </c>
      <c r="S32980" s="108">
        <v>1260.297</v>
      </c>
    </row>
    <row r="32981" spans="1:19" ht="11.25" thickBot="1" x14ac:dyDescent="0.2">
      <c r="A32981" s="112"/>
    </row>
    <row r="32982" spans="1:19" ht="11.25" thickBot="1" x14ac:dyDescent="0.2">
      <c r="A32982" s="135" t="s">
        <v>362</v>
      </c>
      <c r="B32982" s="112"/>
      <c r="C32982" s="136">
        <v>87.798000000000002</v>
      </c>
      <c r="D32982" s="136">
        <v>146.96299999999999</v>
      </c>
      <c r="E32982" s="141" t="s">
        <v>14501</v>
      </c>
      <c r="F32982" s="141" t="s">
        <v>14501</v>
      </c>
      <c r="G32982" s="136">
        <v>89.316999999999993</v>
      </c>
      <c r="H32982" s="136">
        <v>357.77499999999998</v>
      </c>
      <c r="I32982" s="136">
        <v>788.17700000000002</v>
      </c>
      <c r="J32982" s="141" t="s">
        <v>14641</v>
      </c>
      <c r="K32982" s="141" t="s">
        <v>14501</v>
      </c>
      <c r="L32982" s="141" t="s">
        <v>14501</v>
      </c>
      <c r="M32982" s="136">
        <v>405.96899999999999</v>
      </c>
      <c r="N32982" s="136">
        <v>68.349999999999994</v>
      </c>
      <c r="O32982" s="136">
        <v>92.355000000000004</v>
      </c>
      <c r="P32982" s="136">
        <v>40572.277000000002</v>
      </c>
      <c r="Q32982" s="137">
        <v>0.35896</v>
      </c>
      <c r="R32982" s="141" t="s">
        <v>14501</v>
      </c>
      <c r="S32982" s="136">
        <v>1260.297</v>
      </c>
    </row>
    <row r="32983" spans="1:19" ht="11.25" thickBot="1" x14ac:dyDescent="0.2">
      <c r="A32983" s="112"/>
    </row>
    <row r="32984" spans="1:19" ht="11.25" thickBot="1" x14ac:dyDescent="0.2">
      <c r="A32984" s="138" t="s">
        <v>364</v>
      </c>
      <c r="B32984" s="112"/>
      <c r="C32984" s="136">
        <v>0</v>
      </c>
      <c r="D32984" s="136">
        <v>0</v>
      </c>
      <c r="E32984" s="141" t="s">
        <v>14501</v>
      </c>
      <c r="F32984" s="141" t="s">
        <v>14501</v>
      </c>
      <c r="G32984" s="136">
        <v>0</v>
      </c>
      <c r="H32984" s="136">
        <v>0</v>
      </c>
      <c r="I32984" s="136">
        <v>0</v>
      </c>
      <c r="J32984" s="141" t="s">
        <v>14501</v>
      </c>
      <c r="K32984" s="141" t="s">
        <v>14501</v>
      </c>
      <c r="L32984" s="141" t="s">
        <v>14501</v>
      </c>
      <c r="M32984" s="136">
        <v>0</v>
      </c>
      <c r="N32984" s="136">
        <v>0</v>
      </c>
      <c r="O32984" s="136">
        <v>0</v>
      </c>
      <c r="P32984" s="136">
        <v>0</v>
      </c>
      <c r="Q32984" s="140" t="s">
        <v>3713</v>
      </c>
      <c r="R32984" s="141" t="s">
        <v>14501</v>
      </c>
      <c r="S32984" s="136">
        <v>0</v>
      </c>
    </row>
    <row r="32985" spans="1:19" ht="11.25" thickBot="1" x14ac:dyDescent="0.2">
      <c r="A32985" s="112"/>
    </row>
    <row r="32986" spans="1:19" ht="11.25" thickBot="1" x14ac:dyDescent="0.2">
      <c r="A32986" s="139" t="s">
        <v>366</v>
      </c>
      <c r="B32986" s="112"/>
      <c r="C32986" s="136">
        <v>0</v>
      </c>
      <c r="D32986" s="136">
        <v>0</v>
      </c>
      <c r="E32986" s="141" t="s">
        <v>14501</v>
      </c>
      <c r="F32986" s="141" t="s">
        <v>14501</v>
      </c>
      <c r="G32986" s="136">
        <v>0</v>
      </c>
      <c r="H32986" s="136">
        <v>0</v>
      </c>
      <c r="I32986" s="136">
        <v>0</v>
      </c>
      <c r="J32986" s="141" t="s">
        <v>14501</v>
      </c>
      <c r="K32986" s="141" t="s">
        <v>14501</v>
      </c>
      <c r="L32986" s="141" t="s">
        <v>14501</v>
      </c>
      <c r="M32986" s="136">
        <v>0</v>
      </c>
      <c r="N32986" s="136">
        <v>0</v>
      </c>
      <c r="O32986" s="136">
        <v>0</v>
      </c>
      <c r="P32986" s="136">
        <v>0</v>
      </c>
      <c r="Q32986" s="140">
        <v>0</v>
      </c>
      <c r="R32986" s="141" t="s">
        <v>14501</v>
      </c>
      <c r="S32986" s="136">
        <v>0</v>
      </c>
    </row>
    <row r="32987" spans="1:19" ht="11.25" thickBot="1" x14ac:dyDescent="0.2">
      <c r="A32987" s="112"/>
    </row>
    <row r="32988" spans="1:19" ht="11.25" thickBot="1" x14ac:dyDescent="0.2">
      <c r="A32988" s="106" t="s">
        <v>357</v>
      </c>
      <c r="B32988" s="106" t="s">
        <v>358</v>
      </c>
      <c r="C32988" s="146" t="s">
        <v>68</v>
      </c>
      <c r="D32988" s="146" t="s">
        <v>14511</v>
      </c>
    </row>
    <row r="32989" spans="1:19" ht="11.25" thickBot="1" x14ac:dyDescent="0.2">
      <c r="A32989" s="107">
        <v>1</v>
      </c>
      <c r="B32989" s="132">
        <v>0.85024305555555557</v>
      </c>
      <c r="C32989" s="108">
        <v>361.12900000000002</v>
      </c>
      <c r="D32989" s="141" t="s">
        <v>14500</v>
      </c>
    </row>
    <row r="32990" spans="1:19" ht="11.25" thickBot="1" x14ac:dyDescent="0.2">
      <c r="A32990" s="112"/>
    </row>
    <row r="32991" spans="1:19" ht="11.25" thickBot="1" x14ac:dyDescent="0.2">
      <c r="A32991" s="135" t="s">
        <v>362</v>
      </c>
      <c r="B32991" s="112"/>
      <c r="C32991" s="136">
        <v>361.12900000000002</v>
      </c>
      <c r="D32991" s="141" t="s">
        <v>14501</v>
      </c>
    </row>
    <row r="32992" spans="1:19" ht="11.25" thickBot="1" x14ac:dyDescent="0.2">
      <c r="A32992" s="112"/>
    </row>
    <row r="32993" spans="1:19" ht="11.25" thickBot="1" x14ac:dyDescent="0.2">
      <c r="A32993" s="138" t="s">
        <v>364</v>
      </c>
      <c r="B32993" s="112"/>
      <c r="C32993" s="136">
        <v>0</v>
      </c>
      <c r="D32993" s="141" t="s">
        <v>14501</v>
      </c>
    </row>
    <row r="32994" spans="1:19" ht="11.25" thickBot="1" x14ac:dyDescent="0.2">
      <c r="A32994" s="112"/>
    </row>
    <row r="32995" spans="1:19" ht="11.25" thickBot="1" x14ac:dyDescent="0.2">
      <c r="A32995" s="139" t="s">
        <v>366</v>
      </c>
      <c r="B32995" s="112"/>
      <c r="C32995" s="136">
        <v>0</v>
      </c>
      <c r="D32995" s="141" t="s">
        <v>14501</v>
      </c>
    </row>
    <row r="32996" spans="1:19" ht="10.5" x14ac:dyDescent="0.15">
      <c r="A32996" s="112"/>
    </row>
    <row r="32997" spans="1:19" x14ac:dyDescent="0.15">
      <c r="A32997" s="129"/>
      <c r="B32997" s="86" t="s">
        <v>5715</v>
      </c>
    </row>
    <row r="32998" spans="1:19" ht="9.75" thickBot="1" x14ac:dyDescent="0.2">
      <c r="A32998" s="81" t="s">
        <v>5871</v>
      </c>
    </row>
    <row r="32999" spans="1:19" ht="11.25" thickBot="1" x14ac:dyDescent="0.2">
      <c r="A32999" s="106" t="s">
        <v>357</v>
      </c>
      <c r="B32999" s="106" t="s">
        <v>358</v>
      </c>
      <c r="C32999" s="146" t="s">
        <v>14494</v>
      </c>
      <c r="D32999" s="146" t="s">
        <v>14495</v>
      </c>
      <c r="E32999" s="146" t="s">
        <v>14496</v>
      </c>
      <c r="F32999" s="146" t="s">
        <v>0</v>
      </c>
      <c r="G32999" s="146" t="s">
        <v>1</v>
      </c>
      <c r="H32999" s="146" t="s">
        <v>2</v>
      </c>
      <c r="I32999" s="146" t="s">
        <v>14497</v>
      </c>
      <c r="J32999" s="146" t="s">
        <v>3</v>
      </c>
      <c r="K32999" s="146" t="s">
        <v>14498</v>
      </c>
      <c r="L32999" s="146" t="s">
        <v>7</v>
      </c>
      <c r="M32999" s="146" t="s">
        <v>14499</v>
      </c>
      <c r="N32999" s="146" t="s">
        <v>10</v>
      </c>
      <c r="O32999" s="146" t="s">
        <v>11</v>
      </c>
      <c r="P32999" s="146" t="s">
        <v>12</v>
      </c>
      <c r="Q32999" s="146" t="s">
        <v>13</v>
      </c>
      <c r="R32999" s="146" t="s">
        <v>14</v>
      </c>
      <c r="S32999" s="146" t="s">
        <v>15</v>
      </c>
    </row>
    <row r="33000" spans="1:19" ht="11.25" thickBot="1" x14ac:dyDescent="0.2">
      <c r="A33000" s="107">
        <v>1</v>
      </c>
      <c r="B33000" s="132">
        <v>0.85540509259259256</v>
      </c>
      <c r="C33000" s="141" t="s">
        <v>14500</v>
      </c>
      <c r="D33000" s="141" t="s">
        <v>14500</v>
      </c>
      <c r="E33000" s="141" t="s">
        <v>14500</v>
      </c>
      <c r="F33000" s="108">
        <v>-233.476</v>
      </c>
      <c r="G33000" s="108">
        <v>-5.5279999999999996</v>
      </c>
      <c r="H33000" s="141" t="s">
        <v>14661</v>
      </c>
      <c r="I33000" s="141" t="s">
        <v>14643</v>
      </c>
      <c r="J33000" s="108">
        <v>112.34399999999999</v>
      </c>
      <c r="K33000" s="108">
        <v>-19.969000000000001</v>
      </c>
      <c r="L33000" s="133">
        <v>0.59341999999999995</v>
      </c>
      <c r="M33000" s="108">
        <v>114.07899999999999</v>
      </c>
      <c r="N33000" s="141" t="s">
        <v>14755</v>
      </c>
      <c r="O33000" s="108">
        <v>41.45</v>
      </c>
      <c r="P33000" s="141" t="s">
        <v>14500</v>
      </c>
      <c r="Q33000" s="108">
        <v>77341.701000000001</v>
      </c>
      <c r="R33000" s="141" t="s">
        <v>14500</v>
      </c>
      <c r="S33000" s="108">
        <v>62.676000000000002</v>
      </c>
    </row>
    <row r="33001" spans="1:19" ht="11.25" thickBot="1" x14ac:dyDescent="0.2">
      <c r="A33001" s="112"/>
    </row>
    <row r="33002" spans="1:19" ht="11.25" thickBot="1" x14ac:dyDescent="0.2">
      <c r="A33002" s="135" t="s">
        <v>362</v>
      </c>
      <c r="B33002" s="112"/>
      <c r="C33002" s="141" t="s">
        <v>14501</v>
      </c>
      <c r="D33002" s="141" t="s">
        <v>14501</v>
      </c>
      <c r="E33002" s="141" t="s">
        <v>14501</v>
      </c>
      <c r="F33002" s="136">
        <v>-233.476</v>
      </c>
      <c r="G33002" s="136">
        <v>-5.5279999999999996</v>
      </c>
      <c r="H33002" s="141" t="s">
        <v>14663</v>
      </c>
      <c r="I33002" s="141" t="s">
        <v>14644</v>
      </c>
      <c r="J33002" s="136">
        <v>112.34399999999999</v>
      </c>
      <c r="K33002" s="136">
        <v>-19.969000000000001</v>
      </c>
      <c r="L33002" s="137">
        <v>0.59341999999999995</v>
      </c>
      <c r="M33002" s="136">
        <v>114.07899999999999</v>
      </c>
      <c r="N33002" s="141" t="s">
        <v>14756</v>
      </c>
      <c r="O33002" s="136">
        <v>41.45</v>
      </c>
      <c r="P33002" s="141" t="s">
        <v>14501</v>
      </c>
      <c r="Q33002" s="136">
        <v>77341.701000000001</v>
      </c>
      <c r="R33002" s="141" t="s">
        <v>14501</v>
      </c>
      <c r="S33002" s="136">
        <v>62.676000000000002</v>
      </c>
    </row>
    <row r="33003" spans="1:19" ht="11.25" thickBot="1" x14ac:dyDescent="0.2">
      <c r="A33003" s="112"/>
    </row>
    <row r="33004" spans="1:19" ht="11.25" thickBot="1" x14ac:dyDescent="0.2">
      <c r="A33004" s="138" t="s">
        <v>364</v>
      </c>
      <c r="B33004" s="112"/>
      <c r="C33004" s="141" t="s">
        <v>14501</v>
      </c>
      <c r="D33004" s="141" t="s">
        <v>14501</v>
      </c>
      <c r="E33004" s="141" t="s">
        <v>14501</v>
      </c>
      <c r="F33004" s="136">
        <v>0</v>
      </c>
      <c r="G33004" s="136">
        <v>0</v>
      </c>
      <c r="H33004" s="141" t="s">
        <v>14501</v>
      </c>
      <c r="I33004" s="141" t="s">
        <v>14501</v>
      </c>
      <c r="J33004" s="136">
        <v>0</v>
      </c>
      <c r="K33004" s="136">
        <v>0</v>
      </c>
      <c r="L33004" s="140" t="s">
        <v>3713</v>
      </c>
      <c r="M33004" s="136">
        <v>0</v>
      </c>
      <c r="N33004" s="141" t="s">
        <v>14501</v>
      </c>
      <c r="O33004" s="136">
        <v>0</v>
      </c>
      <c r="P33004" s="141" t="s">
        <v>14501</v>
      </c>
      <c r="Q33004" s="136">
        <v>0</v>
      </c>
      <c r="R33004" s="141" t="s">
        <v>14501</v>
      </c>
      <c r="S33004" s="136">
        <v>0</v>
      </c>
    </row>
    <row r="33005" spans="1:19" ht="11.25" thickBot="1" x14ac:dyDescent="0.2">
      <c r="A33005" s="112"/>
    </row>
    <row r="33006" spans="1:19" ht="11.25" thickBot="1" x14ac:dyDescent="0.2">
      <c r="A33006" s="139" t="s">
        <v>366</v>
      </c>
      <c r="B33006" s="112"/>
      <c r="C33006" s="141" t="s">
        <v>14501</v>
      </c>
      <c r="D33006" s="141" t="s">
        <v>14501</v>
      </c>
      <c r="E33006" s="141" t="s">
        <v>14501</v>
      </c>
      <c r="F33006" s="136">
        <v>0</v>
      </c>
      <c r="G33006" s="136">
        <v>0</v>
      </c>
      <c r="H33006" s="141" t="s">
        <v>14501</v>
      </c>
      <c r="I33006" s="141" t="s">
        <v>14501</v>
      </c>
      <c r="J33006" s="136">
        <v>0</v>
      </c>
      <c r="K33006" s="136">
        <v>0</v>
      </c>
      <c r="L33006" s="140">
        <v>0</v>
      </c>
      <c r="M33006" s="136">
        <v>0</v>
      </c>
      <c r="N33006" s="141" t="s">
        <v>14501</v>
      </c>
      <c r="O33006" s="136">
        <v>0</v>
      </c>
      <c r="P33006" s="141" t="s">
        <v>14501</v>
      </c>
      <c r="Q33006" s="136">
        <v>0</v>
      </c>
      <c r="R33006" s="141" t="s">
        <v>14501</v>
      </c>
      <c r="S33006" s="136">
        <v>0</v>
      </c>
    </row>
    <row r="33007" spans="1:19" ht="11.25" thickBot="1" x14ac:dyDescent="0.2">
      <c r="A33007" s="112"/>
    </row>
    <row r="33008" spans="1:19" ht="11.25" thickBot="1" x14ac:dyDescent="0.2">
      <c r="A33008" s="106" t="s">
        <v>357</v>
      </c>
      <c r="B33008" s="106" t="s">
        <v>358</v>
      </c>
      <c r="C33008" s="146" t="s">
        <v>16</v>
      </c>
      <c r="D33008" s="146" t="s">
        <v>14502</v>
      </c>
      <c r="E33008" s="146" t="s">
        <v>14503</v>
      </c>
      <c r="F33008" s="146" t="s">
        <v>20</v>
      </c>
      <c r="G33008" s="146" t="s">
        <v>21</v>
      </c>
      <c r="H33008" s="146" t="s">
        <v>22</v>
      </c>
      <c r="I33008" s="146" t="s">
        <v>23</v>
      </c>
      <c r="J33008" s="146" t="s">
        <v>24</v>
      </c>
      <c r="K33008" s="146" t="s">
        <v>26</v>
      </c>
      <c r="L33008" s="146" t="s">
        <v>14504</v>
      </c>
      <c r="M33008" s="146" t="s">
        <v>27</v>
      </c>
      <c r="N33008" s="146" t="s">
        <v>28</v>
      </c>
      <c r="O33008" s="146" t="s">
        <v>29</v>
      </c>
      <c r="P33008" s="146" t="s">
        <v>30</v>
      </c>
      <c r="Q33008" s="146" t="s">
        <v>14505</v>
      </c>
      <c r="R33008" s="146" t="s">
        <v>32</v>
      </c>
      <c r="S33008" s="146" t="s">
        <v>33</v>
      </c>
    </row>
    <row r="33009" spans="1:19" ht="11.25" thickBot="1" x14ac:dyDescent="0.2">
      <c r="A33009" s="107">
        <v>1</v>
      </c>
      <c r="B33009" s="132">
        <v>0.85540509259259256</v>
      </c>
      <c r="C33009" s="108">
        <v>162.10900000000001</v>
      </c>
      <c r="D33009" s="108">
        <v>243.173</v>
      </c>
      <c r="E33009" s="141" t="s">
        <v>14500</v>
      </c>
      <c r="F33009" s="133">
        <v>0.49107000000000001</v>
      </c>
      <c r="G33009" s="141" t="s">
        <v>14757</v>
      </c>
      <c r="H33009" s="108">
        <v>212.64400000000001</v>
      </c>
      <c r="I33009" s="141" t="s">
        <v>14500</v>
      </c>
      <c r="J33009" s="141" t="s">
        <v>14653</v>
      </c>
      <c r="K33009" s="133">
        <v>0.49251</v>
      </c>
      <c r="L33009" s="141" t="s">
        <v>14721</v>
      </c>
      <c r="M33009" s="141" t="s">
        <v>14500</v>
      </c>
      <c r="N33009" s="141" t="s">
        <v>14500</v>
      </c>
      <c r="O33009" s="141" t="s">
        <v>14500</v>
      </c>
      <c r="P33009" s="141" t="s">
        <v>14500</v>
      </c>
      <c r="Q33009" s="108">
        <v>-326.89100000000002</v>
      </c>
      <c r="R33009" s="141" t="s">
        <v>14686</v>
      </c>
      <c r="S33009" s="141" t="s">
        <v>14500</v>
      </c>
    </row>
    <row r="33010" spans="1:19" ht="11.25" thickBot="1" x14ac:dyDescent="0.2">
      <c r="A33010" s="112"/>
    </row>
    <row r="33011" spans="1:19" ht="11.25" thickBot="1" x14ac:dyDescent="0.2">
      <c r="A33011" s="135" t="s">
        <v>362</v>
      </c>
      <c r="B33011" s="112"/>
      <c r="C33011" s="136">
        <v>162.10900000000001</v>
      </c>
      <c r="D33011" s="136">
        <v>243.173</v>
      </c>
      <c r="E33011" s="141" t="s">
        <v>14501</v>
      </c>
      <c r="F33011" s="137">
        <v>0.49107000000000001</v>
      </c>
      <c r="G33011" s="141" t="s">
        <v>14758</v>
      </c>
      <c r="H33011" s="136">
        <v>212.64400000000001</v>
      </c>
      <c r="I33011" s="141" t="s">
        <v>14501</v>
      </c>
      <c r="J33011" s="141" t="s">
        <v>14654</v>
      </c>
      <c r="K33011" s="137">
        <v>0.49251</v>
      </c>
      <c r="L33011" s="141" t="s">
        <v>14722</v>
      </c>
      <c r="M33011" s="141" t="s">
        <v>14501</v>
      </c>
      <c r="N33011" s="141" t="s">
        <v>14501</v>
      </c>
      <c r="O33011" s="141" t="s">
        <v>14501</v>
      </c>
      <c r="P33011" s="141" t="s">
        <v>14501</v>
      </c>
      <c r="Q33011" s="136">
        <v>-326.89100000000002</v>
      </c>
      <c r="R33011" s="141" t="s">
        <v>14688</v>
      </c>
      <c r="S33011" s="141" t="s">
        <v>14501</v>
      </c>
    </row>
    <row r="33012" spans="1:19" ht="11.25" thickBot="1" x14ac:dyDescent="0.2">
      <c r="A33012" s="112"/>
    </row>
    <row r="33013" spans="1:19" ht="11.25" thickBot="1" x14ac:dyDescent="0.2">
      <c r="A33013" s="138" t="s">
        <v>364</v>
      </c>
      <c r="B33013" s="112"/>
      <c r="C33013" s="136">
        <v>0</v>
      </c>
      <c r="D33013" s="136">
        <v>0</v>
      </c>
      <c r="E33013" s="141" t="s">
        <v>14501</v>
      </c>
      <c r="F33013" s="140" t="s">
        <v>3713</v>
      </c>
      <c r="G33013" s="141" t="s">
        <v>14501</v>
      </c>
      <c r="H33013" s="136">
        <v>0</v>
      </c>
      <c r="I33013" s="141" t="s">
        <v>14501</v>
      </c>
      <c r="J33013" s="141" t="s">
        <v>14501</v>
      </c>
      <c r="K33013" s="140" t="s">
        <v>3713</v>
      </c>
      <c r="L33013" s="141" t="s">
        <v>14501</v>
      </c>
      <c r="M33013" s="141" t="s">
        <v>14501</v>
      </c>
      <c r="N33013" s="141" t="s">
        <v>14501</v>
      </c>
      <c r="O33013" s="141" t="s">
        <v>14501</v>
      </c>
      <c r="P33013" s="141" t="s">
        <v>14501</v>
      </c>
      <c r="Q33013" s="136">
        <v>0</v>
      </c>
      <c r="R33013" s="141" t="s">
        <v>14501</v>
      </c>
      <c r="S33013" s="141" t="s">
        <v>14501</v>
      </c>
    </row>
    <row r="33014" spans="1:19" ht="11.25" thickBot="1" x14ac:dyDescent="0.2">
      <c r="A33014" s="112"/>
    </row>
    <row r="33015" spans="1:19" ht="11.25" thickBot="1" x14ac:dyDescent="0.2">
      <c r="A33015" s="139" t="s">
        <v>366</v>
      </c>
      <c r="B33015" s="112"/>
      <c r="C33015" s="136">
        <v>0</v>
      </c>
      <c r="D33015" s="136">
        <v>0</v>
      </c>
      <c r="E33015" s="141" t="s">
        <v>14501</v>
      </c>
      <c r="F33015" s="140">
        <v>0</v>
      </c>
      <c r="G33015" s="141" t="s">
        <v>14501</v>
      </c>
      <c r="H33015" s="136">
        <v>0</v>
      </c>
      <c r="I33015" s="141" t="s">
        <v>14501</v>
      </c>
      <c r="J33015" s="141" t="s">
        <v>14501</v>
      </c>
      <c r="K33015" s="140">
        <v>0</v>
      </c>
      <c r="L33015" s="141" t="s">
        <v>14501</v>
      </c>
      <c r="M33015" s="141" t="s">
        <v>14501</v>
      </c>
      <c r="N33015" s="141" t="s">
        <v>14501</v>
      </c>
      <c r="O33015" s="141" t="s">
        <v>14501</v>
      </c>
      <c r="P33015" s="141" t="s">
        <v>14501</v>
      </c>
      <c r="Q33015" s="136">
        <v>0</v>
      </c>
      <c r="R33015" s="141" t="s">
        <v>14501</v>
      </c>
      <c r="S33015" s="141" t="s">
        <v>14501</v>
      </c>
    </row>
    <row r="33016" spans="1:19" ht="11.25" thickBot="1" x14ac:dyDescent="0.2">
      <c r="A33016" s="112"/>
    </row>
    <row r="33017" spans="1:19" ht="11.25" thickBot="1" x14ac:dyDescent="0.2">
      <c r="A33017" s="106" t="s">
        <v>357</v>
      </c>
      <c r="B33017" s="106" t="s">
        <v>358</v>
      </c>
      <c r="C33017" s="146" t="s">
        <v>35</v>
      </c>
      <c r="D33017" s="146" t="s">
        <v>36</v>
      </c>
      <c r="E33017" s="146" t="s">
        <v>14506</v>
      </c>
      <c r="F33017" s="146" t="s">
        <v>38</v>
      </c>
      <c r="G33017" s="146" t="s">
        <v>39</v>
      </c>
      <c r="H33017" s="146" t="s">
        <v>41</v>
      </c>
      <c r="I33017" s="146" t="s">
        <v>42</v>
      </c>
      <c r="J33017" s="146" t="s">
        <v>43</v>
      </c>
      <c r="K33017" s="146" t="s">
        <v>44</v>
      </c>
      <c r="L33017" s="146" t="s">
        <v>45</v>
      </c>
      <c r="M33017" s="146" t="s">
        <v>46</v>
      </c>
      <c r="N33017" s="146" t="s">
        <v>47</v>
      </c>
      <c r="O33017" s="146" t="s">
        <v>48</v>
      </c>
      <c r="P33017" s="146" t="s">
        <v>49</v>
      </c>
      <c r="Q33017" s="146" t="s">
        <v>50</v>
      </c>
      <c r="R33017" s="146" t="s">
        <v>51</v>
      </c>
      <c r="S33017" s="146" t="s">
        <v>52</v>
      </c>
    </row>
    <row r="33018" spans="1:19" ht="11.25" thickBot="1" x14ac:dyDescent="0.2">
      <c r="A33018" s="107">
        <v>1</v>
      </c>
      <c r="B33018" s="132">
        <v>0.85540509259259256</v>
      </c>
      <c r="C33018" s="133">
        <v>0.39956000000000003</v>
      </c>
      <c r="D33018" s="141" t="s">
        <v>14500</v>
      </c>
      <c r="E33018" s="141" t="s">
        <v>14500</v>
      </c>
      <c r="F33018" s="141" t="s">
        <v>14500</v>
      </c>
      <c r="G33018" s="141" t="s">
        <v>14500</v>
      </c>
      <c r="H33018" s="108">
        <v>6.4669999999999996</v>
      </c>
      <c r="I33018" s="108">
        <v>85.075000000000003</v>
      </c>
      <c r="J33018" s="108">
        <v>-140.99299999999999</v>
      </c>
      <c r="K33018" s="141" t="s">
        <v>14500</v>
      </c>
      <c r="L33018" s="141" t="s">
        <v>14637</v>
      </c>
      <c r="M33018" s="141" t="s">
        <v>14500</v>
      </c>
      <c r="N33018" s="141" t="s">
        <v>14500</v>
      </c>
      <c r="O33018" s="141" t="s">
        <v>14500</v>
      </c>
      <c r="P33018" s="141" t="s">
        <v>14500</v>
      </c>
      <c r="Q33018" s="141" t="s">
        <v>14500</v>
      </c>
      <c r="R33018" s="141" t="s">
        <v>14500</v>
      </c>
      <c r="S33018" s="141" t="s">
        <v>14500</v>
      </c>
    </row>
    <row r="33019" spans="1:19" ht="11.25" thickBot="1" x14ac:dyDescent="0.2">
      <c r="A33019" s="112"/>
    </row>
    <row r="33020" spans="1:19" ht="11.25" thickBot="1" x14ac:dyDescent="0.2">
      <c r="A33020" s="135" t="s">
        <v>362</v>
      </c>
      <c r="B33020" s="112"/>
      <c r="C33020" s="137">
        <v>0.39956000000000003</v>
      </c>
      <c r="D33020" s="141" t="s">
        <v>14501</v>
      </c>
      <c r="E33020" s="141" t="s">
        <v>14501</v>
      </c>
      <c r="F33020" s="141" t="s">
        <v>14501</v>
      </c>
      <c r="G33020" s="141" t="s">
        <v>14501</v>
      </c>
      <c r="H33020" s="136">
        <v>6.4669999999999996</v>
      </c>
      <c r="I33020" s="136">
        <v>85.075000000000003</v>
      </c>
      <c r="J33020" s="136">
        <v>-140.99299999999999</v>
      </c>
      <c r="K33020" s="141" t="s">
        <v>14501</v>
      </c>
      <c r="L33020" s="141" t="s">
        <v>14638</v>
      </c>
      <c r="M33020" s="141" t="s">
        <v>14501</v>
      </c>
      <c r="N33020" s="141" t="s">
        <v>14501</v>
      </c>
      <c r="O33020" s="141" t="s">
        <v>14501</v>
      </c>
      <c r="P33020" s="141" t="s">
        <v>14501</v>
      </c>
      <c r="Q33020" s="141" t="s">
        <v>14501</v>
      </c>
      <c r="R33020" s="141" t="s">
        <v>14501</v>
      </c>
      <c r="S33020" s="141" t="s">
        <v>14501</v>
      </c>
    </row>
    <row r="33021" spans="1:19" ht="11.25" thickBot="1" x14ac:dyDescent="0.2">
      <c r="A33021" s="112"/>
    </row>
    <row r="33022" spans="1:19" ht="11.25" thickBot="1" x14ac:dyDescent="0.2">
      <c r="A33022" s="138" t="s">
        <v>364</v>
      </c>
      <c r="B33022" s="112"/>
      <c r="C33022" s="140" t="s">
        <v>3713</v>
      </c>
      <c r="D33022" s="141" t="s">
        <v>14501</v>
      </c>
      <c r="E33022" s="141" t="s">
        <v>14501</v>
      </c>
      <c r="F33022" s="141" t="s">
        <v>14501</v>
      </c>
      <c r="G33022" s="141" t="s">
        <v>14501</v>
      </c>
      <c r="H33022" s="136">
        <v>0</v>
      </c>
      <c r="I33022" s="136">
        <v>0</v>
      </c>
      <c r="J33022" s="136">
        <v>0</v>
      </c>
      <c r="K33022" s="141" t="s">
        <v>14501</v>
      </c>
      <c r="L33022" s="141" t="s">
        <v>14501</v>
      </c>
      <c r="M33022" s="141" t="s">
        <v>14501</v>
      </c>
      <c r="N33022" s="141" t="s">
        <v>14501</v>
      </c>
      <c r="O33022" s="141" t="s">
        <v>14501</v>
      </c>
      <c r="P33022" s="141" t="s">
        <v>14501</v>
      </c>
      <c r="Q33022" s="141" t="s">
        <v>14501</v>
      </c>
      <c r="R33022" s="141" t="s">
        <v>14501</v>
      </c>
      <c r="S33022" s="141" t="s">
        <v>14501</v>
      </c>
    </row>
    <row r="33023" spans="1:19" ht="11.25" thickBot="1" x14ac:dyDescent="0.2">
      <c r="A33023" s="112"/>
    </row>
    <row r="33024" spans="1:19" ht="11.25" thickBot="1" x14ac:dyDescent="0.2">
      <c r="A33024" s="139" t="s">
        <v>366</v>
      </c>
      <c r="B33024" s="112"/>
      <c r="C33024" s="140">
        <v>0</v>
      </c>
      <c r="D33024" s="141" t="s">
        <v>14501</v>
      </c>
      <c r="E33024" s="141" t="s">
        <v>14501</v>
      </c>
      <c r="F33024" s="141" t="s">
        <v>14501</v>
      </c>
      <c r="G33024" s="141" t="s">
        <v>14501</v>
      </c>
      <c r="H33024" s="136">
        <v>0</v>
      </c>
      <c r="I33024" s="136">
        <v>0</v>
      </c>
      <c r="J33024" s="136">
        <v>0</v>
      </c>
      <c r="K33024" s="141" t="s">
        <v>14501</v>
      </c>
      <c r="L33024" s="141" t="s">
        <v>14501</v>
      </c>
      <c r="M33024" s="141" t="s">
        <v>14501</v>
      </c>
      <c r="N33024" s="141" t="s">
        <v>14501</v>
      </c>
      <c r="O33024" s="141" t="s">
        <v>14501</v>
      </c>
      <c r="P33024" s="141" t="s">
        <v>14501</v>
      </c>
      <c r="Q33024" s="141" t="s">
        <v>14501</v>
      </c>
      <c r="R33024" s="141" t="s">
        <v>14501</v>
      </c>
      <c r="S33024" s="141" t="s">
        <v>14501</v>
      </c>
    </row>
    <row r="33025" spans="1:19" ht="11.25" thickBot="1" x14ac:dyDescent="0.2">
      <c r="A33025" s="112"/>
    </row>
    <row r="33026" spans="1:19" ht="11.25" thickBot="1" x14ac:dyDescent="0.2">
      <c r="A33026" s="106" t="s">
        <v>357</v>
      </c>
      <c r="B33026" s="106" t="s">
        <v>358</v>
      </c>
      <c r="C33026" s="146" t="s">
        <v>53</v>
      </c>
      <c r="D33026" s="146" t="s">
        <v>54</v>
      </c>
      <c r="E33026" s="146" t="s">
        <v>55</v>
      </c>
      <c r="F33026" s="146" t="s">
        <v>56</v>
      </c>
      <c r="G33026" s="146" t="s">
        <v>14507</v>
      </c>
      <c r="H33026" s="146" t="s">
        <v>57</v>
      </c>
      <c r="I33026" s="146" t="s">
        <v>59</v>
      </c>
      <c r="J33026" s="146" t="s">
        <v>14508</v>
      </c>
      <c r="K33026" s="146" t="s">
        <v>60</v>
      </c>
      <c r="L33026" s="146" t="s">
        <v>61</v>
      </c>
      <c r="M33026" s="146" t="s">
        <v>62</v>
      </c>
      <c r="N33026" s="146" t="s">
        <v>14509</v>
      </c>
      <c r="O33026" s="146" t="s">
        <v>63</v>
      </c>
      <c r="P33026" s="146" t="s">
        <v>64</v>
      </c>
      <c r="Q33026" s="146" t="s">
        <v>66</v>
      </c>
      <c r="R33026" s="146" t="s">
        <v>14510</v>
      </c>
      <c r="S33026" s="146" t="s">
        <v>67</v>
      </c>
    </row>
    <row r="33027" spans="1:19" ht="11.25" thickBot="1" x14ac:dyDescent="0.2">
      <c r="A33027" s="107">
        <v>1</v>
      </c>
      <c r="B33027" s="132">
        <v>0.85540509259259256</v>
      </c>
      <c r="C33027" s="141" t="s">
        <v>14500</v>
      </c>
      <c r="D33027" s="141" t="s">
        <v>14500</v>
      </c>
      <c r="E33027" s="141" t="s">
        <v>14500</v>
      </c>
      <c r="F33027" s="141" t="s">
        <v>14500</v>
      </c>
      <c r="G33027" s="141" t="s">
        <v>14500</v>
      </c>
      <c r="H33027" s="141" t="s">
        <v>14500</v>
      </c>
      <c r="I33027" s="141" t="s">
        <v>14500</v>
      </c>
      <c r="J33027" s="141" t="s">
        <v>14639</v>
      </c>
      <c r="K33027" s="141" t="s">
        <v>14500</v>
      </c>
      <c r="L33027" s="141" t="s">
        <v>14500</v>
      </c>
      <c r="M33027" s="108">
        <v>346.34899999999999</v>
      </c>
      <c r="N33027" s="141" t="s">
        <v>14640</v>
      </c>
      <c r="O33027" s="141" t="s">
        <v>14500</v>
      </c>
      <c r="P33027" s="108">
        <v>422.392</v>
      </c>
      <c r="Q33027" s="133">
        <v>0.37084</v>
      </c>
      <c r="R33027" s="141" t="s">
        <v>14500</v>
      </c>
      <c r="S33027" s="141" t="s">
        <v>14500</v>
      </c>
    </row>
    <row r="33028" spans="1:19" ht="11.25" thickBot="1" x14ac:dyDescent="0.2">
      <c r="A33028" s="112"/>
    </row>
    <row r="33029" spans="1:19" ht="11.25" thickBot="1" x14ac:dyDescent="0.2">
      <c r="A33029" s="135" t="s">
        <v>362</v>
      </c>
      <c r="B33029" s="112"/>
      <c r="C33029" s="141" t="s">
        <v>14501</v>
      </c>
      <c r="D33029" s="141" t="s">
        <v>14501</v>
      </c>
      <c r="E33029" s="141" t="s">
        <v>14501</v>
      </c>
      <c r="F33029" s="141" t="s">
        <v>14501</v>
      </c>
      <c r="G33029" s="141" t="s">
        <v>14501</v>
      </c>
      <c r="H33029" s="141" t="s">
        <v>14501</v>
      </c>
      <c r="I33029" s="141" t="s">
        <v>14501</v>
      </c>
      <c r="J33029" s="141" t="s">
        <v>14641</v>
      </c>
      <c r="K33029" s="141" t="s">
        <v>14501</v>
      </c>
      <c r="L33029" s="141" t="s">
        <v>14501</v>
      </c>
      <c r="M33029" s="136">
        <v>346.34899999999999</v>
      </c>
      <c r="N33029" s="141" t="s">
        <v>14642</v>
      </c>
      <c r="O33029" s="141" t="s">
        <v>14501</v>
      </c>
      <c r="P33029" s="136">
        <v>422.392</v>
      </c>
      <c r="Q33029" s="137">
        <v>0.37084</v>
      </c>
      <c r="R33029" s="141" t="s">
        <v>14501</v>
      </c>
      <c r="S33029" s="141" t="s">
        <v>14501</v>
      </c>
    </row>
    <row r="33030" spans="1:19" ht="11.25" thickBot="1" x14ac:dyDescent="0.2">
      <c r="A33030" s="112"/>
    </row>
    <row r="33031" spans="1:19" ht="11.25" thickBot="1" x14ac:dyDescent="0.2">
      <c r="A33031" s="138" t="s">
        <v>364</v>
      </c>
      <c r="B33031" s="112"/>
      <c r="C33031" s="141" t="s">
        <v>14501</v>
      </c>
      <c r="D33031" s="141" t="s">
        <v>14501</v>
      </c>
      <c r="E33031" s="141" t="s">
        <v>14501</v>
      </c>
      <c r="F33031" s="141" t="s">
        <v>14501</v>
      </c>
      <c r="G33031" s="141" t="s">
        <v>14501</v>
      </c>
      <c r="H33031" s="141" t="s">
        <v>14501</v>
      </c>
      <c r="I33031" s="141" t="s">
        <v>14501</v>
      </c>
      <c r="J33031" s="141" t="s">
        <v>14501</v>
      </c>
      <c r="K33031" s="141" t="s">
        <v>14501</v>
      </c>
      <c r="L33031" s="141" t="s">
        <v>14501</v>
      </c>
      <c r="M33031" s="136">
        <v>0</v>
      </c>
      <c r="N33031" s="141" t="s">
        <v>14501</v>
      </c>
      <c r="O33031" s="141" t="s">
        <v>14501</v>
      </c>
      <c r="P33031" s="136">
        <v>0</v>
      </c>
      <c r="Q33031" s="140" t="s">
        <v>3713</v>
      </c>
      <c r="R33031" s="141" t="s">
        <v>14501</v>
      </c>
      <c r="S33031" s="141" t="s">
        <v>14501</v>
      </c>
    </row>
    <row r="33032" spans="1:19" ht="11.25" thickBot="1" x14ac:dyDescent="0.2">
      <c r="A33032" s="112"/>
    </row>
    <row r="33033" spans="1:19" ht="11.25" thickBot="1" x14ac:dyDescent="0.2">
      <c r="A33033" s="139" t="s">
        <v>366</v>
      </c>
      <c r="B33033" s="112"/>
      <c r="C33033" s="141" t="s">
        <v>14501</v>
      </c>
      <c r="D33033" s="141" t="s">
        <v>14501</v>
      </c>
      <c r="E33033" s="141" t="s">
        <v>14501</v>
      </c>
      <c r="F33033" s="141" t="s">
        <v>14501</v>
      </c>
      <c r="G33033" s="141" t="s">
        <v>14501</v>
      </c>
      <c r="H33033" s="141" t="s">
        <v>14501</v>
      </c>
      <c r="I33033" s="141" t="s">
        <v>14501</v>
      </c>
      <c r="J33033" s="141" t="s">
        <v>14501</v>
      </c>
      <c r="K33033" s="141" t="s">
        <v>14501</v>
      </c>
      <c r="L33033" s="141" t="s">
        <v>14501</v>
      </c>
      <c r="M33033" s="136">
        <v>0</v>
      </c>
      <c r="N33033" s="141" t="s">
        <v>14501</v>
      </c>
      <c r="O33033" s="141" t="s">
        <v>14501</v>
      </c>
      <c r="P33033" s="136">
        <v>0</v>
      </c>
      <c r="Q33033" s="140">
        <v>0</v>
      </c>
      <c r="R33033" s="141" t="s">
        <v>14501</v>
      </c>
      <c r="S33033" s="141" t="s">
        <v>14501</v>
      </c>
    </row>
    <row r="33034" spans="1:19" ht="11.25" thickBot="1" x14ac:dyDescent="0.2">
      <c r="A33034" s="112"/>
    </row>
    <row r="33035" spans="1:19" ht="11.25" thickBot="1" x14ac:dyDescent="0.2">
      <c r="A33035" s="106" t="s">
        <v>357</v>
      </c>
      <c r="B33035" s="106" t="s">
        <v>358</v>
      </c>
      <c r="C33035" s="146" t="s">
        <v>68</v>
      </c>
      <c r="D33035" s="146" t="s">
        <v>14511</v>
      </c>
    </row>
    <row r="33036" spans="1:19" ht="11.25" thickBot="1" x14ac:dyDescent="0.2">
      <c r="A33036" s="107">
        <v>1</v>
      </c>
      <c r="B33036" s="132">
        <v>0.85540509259259256</v>
      </c>
      <c r="C33036" s="141" t="s">
        <v>14500</v>
      </c>
      <c r="D33036" s="141" t="s">
        <v>14500</v>
      </c>
    </row>
    <row r="33037" spans="1:19" ht="11.25" thickBot="1" x14ac:dyDescent="0.2">
      <c r="A33037" s="112"/>
    </row>
    <row r="33038" spans="1:19" ht="11.25" thickBot="1" x14ac:dyDescent="0.2">
      <c r="A33038" s="135" t="s">
        <v>362</v>
      </c>
      <c r="B33038" s="112"/>
      <c r="C33038" s="141" t="s">
        <v>14501</v>
      </c>
      <c r="D33038" s="141" t="s">
        <v>14501</v>
      </c>
    </row>
    <row r="33039" spans="1:19" ht="11.25" thickBot="1" x14ac:dyDescent="0.2">
      <c r="A33039" s="112"/>
    </row>
    <row r="33040" spans="1:19" ht="11.25" thickBot="1" x14ac:dyDescent="0.2">
      <c r="A33040" s="138" t="s">
        <v>364</v>
      </c>
      <c r="B33040" s="112"/>
      <c r="C33040" s="141" t="s">
        <v>14501</v>
      </c>
      <c r="D33040" s="141" t="s">
        <v>14501</v>
      </c>
    </row>
    <row r="33041" spans="1:19" ht="11.25" thickBot="1" x14ac:dyDescent="0.2">
      <c r="A33041" s="112"/>
    </row>
    <row r="33042" spans="1:19" ht="11.25" thickBot="1" x14ac:dyDescent="0.2">
      <c r="A33042" s="139" t="s">
        <v>366</v>
      </c>
      <c r="B33042" s="112"/>
      <c r="C33042" s="141" t="s">
        <v>14501</v>
      </c>
      <c r="D33042" s="141" t="s">
        <v>14501</v>
      </c>
    </row>
    <row r="33043" spans="1:19" ht="10.5" x14ac:dyDescent="0.15">
      <c r="A33043" s="112"/>
    </row>
    <row r="33044" spans="1:19" x14ac:dyDescent="0.15">
      <c r="A33044" s="129"/>
      <c r="B33044" s="86" t="s">
        <v>5737</v>
      </c>
    </row>
    <row r="33045" spans="1:19" ht="9.75" thickBot="1" x14ac:dyDescent="0.2">
      <c r="A33045" s="81" t="s">
        <v>5871</v>
      </c>
    </row>
    <row r="33046" spans="1:19" ht="11.25" thickBot="1" x14ac:dyDescent="0.2">
      <c r="A33046" s="106" t="s">
        <v>357</v>
      </c>
      <c r="B33046" s="106" t="s">
        <v>358</v>
      </c>
      <c r="C33046" s="146" t="s">
        <v>14494</v>
      </c>
      <c r="D33046" s="146" t="s">
        <v>14495</v>
      </c>
      <c r="E33046" s="146" t="s">
        <v>14496</v>
      </c>
      <c r="F33046" s="146" t="s">
        <v>0</v>
      </c>
      <c r="G33046" s="146" t="s">
        <v>1</v>
      </c>
      <c r="H33046" s="146" t="s">
        <v>2</v>
      </c>
      <c r="I33046" s="146" t="s">
        <v>14497</v>
      </c>
      <c r="J33046" s="146" t="s">
        <v>3</v>
      </c>
      <c r="K33046" s="146" t="s">
        <v>14498</v>
      </c>
      <c r="L33046" s="146" t="s">
        <v>7</v>
      </c>
      <c r="M33046" s="146" t="s">
        <v>14499</v>
      </c>
      <c r="N33046" s="146" t="s">
        <v>10</v>
      </c>
      <c r="O33046" s="146" t="s">
        <v>11</v>
      </c>
      <c r="P33046" s="146" t="s">
        <v>12</v>
      </c>
      <c r="Q33046" s="146" t="s">
        <v>13</v>
      </c>
      <c r="R33046" s="146" t="s">
        <v>14</v>
      </c>
      <c r="S33046" s="146" t="s">
        <v>15</v>
      </c>
    </row>
    <row r="33047" spans="1:19" ht="11.25" thickBot="1" x14ac:dyDescent="0.2">
      <c r="A33047" s="107">
        <v>1</v>
      </c>
      <c r="B33047" s="132">
        <v>0.86056712962962967</v>
      </c>
      <c r="C33047" s="141" t="s">
        <v>14500</v>
      </c>
      <c r="D33047" s="141" t="s">
        <v>14500</v>
      </c>
      <c r="E33047" s="108">
        <v>256.58100000000002</v>
      </c>
      <c r="F33047" s="108">
        <v>1754.2180000000001</v>
      </c>
      <c r="G33047" s="108">
        <v>168278.51</v>
      </c>
      <c r="H33047" s="108">
        <v>1698.7360000000001</v>
      </c>
      <c r="I33047" s="108">
        <v>-50.026000000000003</v>
      </c>
      <c r="J33047" s="108">
        <v>769.75099999999998</v>
      </c>
      <c r="K33047" s="108">
        <v>-116.732</v>
      </c>
      <c r="L33047" s="133">
        <v>0.57740000000000002</v>
      </c>
      <c r="M33047" s="108">
        <v>58.470999999999997</v>
      </c>
      <c r="N33047" s="108">
        <v>300.54599999999999</v>
      </c>
      <c r="O33047" s="108">
        <v>994.94299999999998</v>
      </c>
      <c r="P33047" s="108">
        <v>69248.784</v>
      </c>
      <c r="Q33047" s="108">
        <v>241726.02</v>
      </c>
      <c r="R33047" s="108">
        <v>314.59100000000001</v>
      </c>
      <c r="S33047" s="108">
        <v>411.37599999999998</v>
      </c>
    </row>
    <row r="33048" spans="1:19" ht="11.25" thickBot="1" x14ac:dyDescent="0.2">
      <c r="A33048" s="112"/>
    </row>
    <row r="33049" spans="1:19" ht="11.25" thickBot="1" x14ac:dyDescent="0.2">
      <c r="A33049" s="135" t="s">
        <v>362</v>
      </c>
      <c r="B33049" s="112"/>
      <c r="C33049" s="141" t="s">
        <v>14501</v>
      </c>
      <c r="D33049" s="141" t="s">
        <v>14501</v>
      </c>
      <c r="E33049" s="136">
        <v>256.58100000000002</v>
      </c>
      <c r="F33049" s="136">
        <v>1754.2180000000001</v>
      </c>
      <c r="G33049" s="136">
        <v>168278.51</v>
      </c>
      <c r="H33049" s="136">
        <v>1698.7360000000001</v>
      </c>
      <c r="I33049" s="136">
        <v>-50.026000000000003</v>
      </c>
      <c r="J33049" s="136">
        <v>769.75099999999998</v>
      </c>
      <c r="K33049" s="136">
        <v>-116.732</v>
      </c>
      <c r="L33049" s="137">
        <v>0.57740000000000002</v>
      </c>
      <c r="M33049" s="136">
        <v>58.470999999999997</v>
      </c>
      <c r="N33049" s="136">
        <v>300.54599999999999</v>
      </c>
      <c r="O33049" s="136">
        <v>994.94299999999998</v>
      </c>
      <c r="P33049" s="136">
        <v>69248.784</v>
      </c>
      <c r="Q33049" s="136">
        <v>241726.02</v>
      </c>
      <c r="R33049" s="136">
        <v>314.59100000000001</v>
      </c>
      <c r="S33049" s="136">
        <v>411.37599999999998</v>
      </c>
    </row>
    <row r="33050" spans="1:19" ht="11.25" thickBot="1" x14ac:dyDescent="0.2">
      <c r="A33050" s="112"/>
    </row>
    <row r="33051" spans="1:19" ht="11.25" thickBot="1" x14ac:dyDescent="0.2">
      <c r="A33051" s="138" t="s">
        <v>364</v>
      </c>
      <c r="B33051" s="112"/>
      <c r="C33051" s="141" t="s">
        <v>14501</v>
      </c>
      <c r="D33051" s="141" t="s">
        <v>14501</v>
      </c>
      <c r="E33051" s="136">
        <v>0</v>
      </c>
      <c r="F33051" s="136">
        <v>0</v>
      </c>
      <c r="G33051" s="136">
        <v>0</v>
      </c>
      <c r="H33051" s="136">
        <v>0</v>
      </c>
      <c r="I33051" s="136">
        <v>0</v>
      </c>
      <c r="J33051" s="136">
        <v>0</v>
      </c>
      <c r="K33051" s="136">
        <v>0</v>
      </c>
      <c r="L33051" s="140" t="s">
        <v>3713</v>
      </c>
      <c r="M33051" s="136">
        <v>0</v>
      </c>
      <c r="N33051" s="136">
        <v>0</v>
      </c>
      <c r="O33051" s="136">
        <v>0</v>
      </c>
      <c r="P33051" s="136">
        <v>0</v>
      </c>
      <c r="Q33051" s="136">
        <v>0</v>
      </c>
      <c r="R33051" s="136">
        <v>0</v>
      </c>
      <c r="S33051" s="136">
        <v>0</v>
      </c>
    </row>
    <row r="33052" spans="1:19" ht="11.25" thickBot="1" x14ac:dyDescent="0.2">
      <c r="A33052" s="112"/>
    </row>
    <row r="33053" spans="1:19" ht="11.25" thickBot="1" x14ac:dyDescent="0.2">
      <c r="A33053" s="139" t="s">
        <v>366</v>
      </c>
      <c r="B33053" s="112"/>
      <c r="C33053" s="141" t="s">
        <v>14501</v>
      </c>
      <c r="D33053" s="141" t="s">
        <v>14501</v>
      </c>
      <c r="E33053" s="136">
        <v>0</v>
      </c>
      <c r="F33053" s="136">
        <v>0</v>
      </c>
      <c r="G33053" s="136">
        <v>0</v>
      </c>
      <c r="H33053" s="136">
        <v>0</v>
      </c>
      <c r="I33053" s="136">
        <v>0</v>
      </c>
      <c r="J33053" s="136">
        <v>0</v>
      </c>
      <c r="K33053" s="136">
        <v>0</v>
      </c>
      <c r="L33053" s="140">
        <v>0</v>
      </c>
      <c r="M33053" s="136">
        <v>0</v>
      </c>
      <c r="N33053" s="136">
        <v>0</v>
      </c>
      <c r="O33053" s="136">
        <v>0</v>
      </c>
      <c r="P33053" s="136">
        <v>0</v>
      </c>
      <c r="Q33053" s="136">
        <v>0</v>
      </c>
      <c r="R33053" s="136">
        <v>0</v>
      </c>
      <c r="S33053" s="136">
        <v>0</v>
      </c>
    </row>
    <row r="33054" spans="1:19" ht="11.25" thickBot="1" x14ac:dyDescent="0.2">
      <c r="A33054" s="112"/>
    </row>
    <row r="33055" spans="1:19" ht="11.25" thickBot="1" x14ac:dyDescent="0.2">
      <c r="A33055" s="106" t="s">
        <v>357</v>
      </c>
      <c r="B33055" s="106" t="s">
        <v>358</v>
      </c>
      <c r="C33055" s="146" t="s">
        <v>16</v>
      </c>
      <c r="D33055" s="146" t="s">
        <v>14502</v>
      </c>
      <c r="E33055" s="146" t="s">
        <v>14503</v>
      </c>
      <c r="F33055" s="146" t="s">
        <v>20</v>
      </c>
      <c r="G33055" s="146" t="s">
        <v>21</v>
      </c>
      <c r="H33055" s="146" t="s">
        <v>22</v>
      </c>
      <c r="I33055" s="146" t="s">
        <v>23</v>
      </c>
      <c r="J33055" s="146" t="s">
        <v>24</v>
      </c>
      <c r="K33055" s="146" t="s">
        <v>26</v>
      </c>
      <c r="L33055" s="146" t="s">
        <v>14504</v>
      </c>
      <c r="M33055" s="146" t="s">
        <v>27</v>
      </c>
      <c r="N33055" s="146" t="s">
        <v>28</v>
      </c>
      <c r="O33055" s="146" t="s">
        <v>29</v>
      </c>
      <c r="P33055" s="146" t="s">
        <v>30</v>
      </c>
      <c r="Q33055" s="146" t="s">
        <v>14505</v>
      </c>
      <c r="R33055" s="146" t="s">
        <v>32</v>
      </c>
      <c r="S33055" s="146" t="s">
        <v>33</v>
      </c>
    </row>
    <row r="33056" spans="1:19" ht="11.25" thickBot="1" x14ac:dyDescent="0.2">
      <c r="A33056" s="107">
        <v>1</v>
      </c>
      <c r="B33056" s="132">
        <v>0.86056712962962967</v>
      </c>
      <c r="C33056" s="108">
        <v>4039.04</v>
      </c>
      <c r="D33056" s="108">
        <v>5418.47</v>
      </c>
      <c r="E33056" s="108">
        <v>384.93799999999999</v>
      </c>
      <c r="F33056" s="133">
        <v>0.49212</v>
      </c>
      <c r="G33056" s="108">
        <v>216.77</v>
      </c>
      <c r="H33056" s="141" t="s">
        <v>14634</v>
      </c>
      <c r="I33056" s="108">
        <v>12628.114</v>
      </c>
      <c r="J33056" s="108">
        <v>43490.807000000001</v>
      </c>
      <c r="K33056" s="133">
        <v>0.53086999999999995</v>
      </c>
      <c r="L33056" s="108">
        <v>187.91900000000001</v>
      </c>
      <c r="M33056" s="108">
        <v>145.624</v>
      </c>
      <c r="N33056" s="108">
        <v>204.41900000000001</v>
      </c>
      <c r="O33056" s="141" t="s">
        <v>14500</v>
      </c>
      <c r="P33056" s="141" t="s">
        <v>14500</v>
      </c>
      <c r="Q33056" s="108">
        <v>-302.10700000000003</v>
      </c>
      <c r="R33056" s="141" t="s">
        <v>14686</v>
      </c>
      <c r="S33056" s="108">
        <v>129.77000000000001</v>
      </c>
    </row>
    <row r="33057" spans="1:19" ht="11.25" thickBot="1" x14ac:dyDescent="0.2">
      <c r="A33057" s="112"/>
    </row>
    <row r="33058" spans="1:19" ht="11.25" thickBot="1" x14ac:dyDescent="0.2">
      <c r="A33058" s="135" t="s">
        <v>362</v>
      </c>
      <c r="B33058" s="112"/>
      <c r="C33058" s="136">
        <v>4039.04</v>
      </c>
      <c r="D33058" s="136">
        <v>5418.47</v>
      </c>
      <c r="E33058" s="136">
        <v>384.93799999999999</v>
      </c>
      <c r="F33058" s="137">
        <v>0.49212</v>
      </c>
      <c r="G33058" s="136">
        <v>216.77</v>
      </c>
      <c r="H33058" s="141" t="s">
        <v>14636</v>
      </c>
      <c r="I33058" s="136">
        <v>12628.114</v>
      </c>
      <c r="J33058" s="136">
        <v>43490.807000000001</v>
      </c>
      <c r="K33058" s="137">
        <v>0.53086999999999995</v>
      </c>
      <c r="L33058" s="136">
        <v>187.91900000000001</v>
      </c>
      <c r="M33058" s="136">
        <v>145.624</v>
      </c>
      <c r="N33058" s="136">
        <v>204.41900000000001</v>
      </c>
      <c r="O33058" s="141" t="s">
        <v>14501</v>
      </c>
      <c r="P33058" s="141" t="s">
        <v>14501</v>
      </c>
      <c r="Q33058" s="136">
        <v>-302.10700000000003</v>
      </c>
      <c r="R33058" s="141" t="s">
        <v>14688</v>
      </c>
      <c r="S33058" s="136">
        <v>129.77000000000001</v>
      </c>
    </row>
    <row r="33059" spans="1:19" ht="11.25" thickBot="1" x14ac:dyDescent="0.2">
      <c r="A33059" s="112"/>
    </row>
    <row r="33060" spans="1:19" ht="11.25" thickBot="1" x14ac:dyDescent="0.2">
      <c r="A33060" s="138" t="s">
        <v>364</v>
      </c>
      <c r="B33060" s="112"/>
      <c r="C33060" s="136">
        <v>0</v>
      </c>
      <c r="D33060" s="136">
        <v>0</v>
      </c>
      <c r="E33060" s="136">
        <v>0</v>
      </c>
      <c r="F33060" s="140" t="s">
        <v>3713</v>
      </c>
      <c r="G33060" s="136">
        <v>0</v>
      </c>
      <c r="H33060" s="141" t="s">
        <v>14501</v>
      </c>
      <c r="I33060" s="136">
        <v>0</v>
      </c>
      <c r="J33060" s="136">
        <v>0</v>
      </c>
      <c r="K33060" s="140" t="s">
        <v>3713</v>
      </c>
      <c r="L33060" s="136">
        <v>0</v>
      </c>
      <c r="M33060" s="136">
        <v>0</v>
      </c>
      <c r="N33060" s="136">
        <v>0</v>
      </c>
      <c r="O33060" s="141" t="s">
        <v>14501</v>
      </c>
      <c r="P33060" s="141" t="s">
        <v>14501</v>
      </c>
      <c r="Q33060" s="136">
        <v>0</v>
      </c>
      <c r="R33060" s="141" t="s">
        <v>14501</v>
      </c>
      <c r="S33060" s="136">
        <v>0</v>
      </c>
    </row>
    <row r="33061" spans="1:19" ht="11.25" thickBot="1" x14ac:dyDescent="0.2">
      <c r="A33061" s="112"/>
    </row>
    <row r="33062" spans="1:19" ht="11.25" thickBot="1" x14ac:dyDescent="0.2">
      <c r="A33062" s="139" t="s">
        <v>366</v>
      </c>
      <c r="B33062" s="112"/>
      <c r="C33062" s="136">
        <v>0</v>
      </c>
      <c r="D33062" s="136">
        <v>0</v>
      </c>
      <c r="E33062" s="136">
        <v>0</v>
      </c>
      <c r="F33062" s="140">
        <v>0</v>
      </c>
      <c r="G33062" s="136">
        <v>0</v>
      </c>
      <c r="H33062" s="141" t="s">
        <v>14501</v>
      </c>
      <c r="I33062" s="136">
        <v>0</v>
      </c>
      <c r="J33062" s="136">
        <v>0</v>
      </c>
      <c r="K33062" s="140">
        <v>0</v>
      </c>
      <c r="L33062" s="136">
        <v>0</v>
      </c>
      <c r="M33062" s="136">
        <v>0</v>
      </c>
      <c r="N33062" s="136">
        <v>0</v>
      </c>
      <c r="O33062" s="141" t="s">
        <v>14501</v>
      </c>
      <c r="P33062" s="141" t="s">
        <v>14501</v>
      </c>
      <c r="Q33062" s="136">
        <v>0</v>
      </c>
      <c r="R33062" s="141" t="s">
        <v>14501</v>
      </c>
      <c r="S33062" s="136">
        <v>0</v>
      </c>
    </row>
    <row r="33063" spans="1:19" ht="11.25" thickBot="1" x14ac:dyDescent="0.2">
      <c r="A33063" s="112"/>
    </row>
    <row r="33064" spans="1:19" ht="11.25" thickBot="1" x14ac:dyDescent="0.2">
      <c r="A33064" s="106" t="s">
        <v>357</v>
      </c>
      <c r="B33064" s="106" t="s">
        <v>358</v>
      </c>
      <c r="C33064" s="146" t="s">
        <v>35</v>
      </c>
      <c r="D33064" s="146" t="s">
        <v>36</v>
      </c>
      <c r="E33064" s="146" t="s">
        <v>14506</v>
      </c>
      <c r="F33064" s="146" t="s">
        <v>38</v>
      </c>
      <c r="G33064" s="146" t="s">
        <v>39</v>
      </c>
      <c r="H33064" s="146" t="s">
        <v>41</v>
      </c>
      <c r="I33064" s="146" t="s">
        <v>42</v>
      </c>
      <c r="J33064" s="146" t="s">
        <v>43</v>
      </c>
      <c r="K33064" s="146" t="s">
        <v>44</v>
      </c>
      <c r="L33064" s="146" t="s">
        <v>45</v>
      </c>
      <c r="M33064" s="146" t="s">
        <v>46</v>
      </c>
      <c r="N33064" s="146" t="s">
        <v>47</v>
      </c>
      <c r="O33064" s="146" t="s">
        <v>48</v>
      </c>
      <c r="P33064" s="146" t="s">
        <v>49</v>
      </c>
      <c r="Q33064" s="146" t="s">
        <v>50</v>
      </c>
      <c r="R33064" s="146" t="s">
        <v>51</v>
      </c>
      <c r="S33064" s="146" t="s">
        <v>52</v>
      </c>
    </row>
    <row r="33065" spans="1:19" ht="11.25" thickBot="1" x14ac:dyDescent="0.2">
      <c r="A33065" s="107">
        <v>1</v>
      </c>
      <c r="B33065" s="132">
        <v>0.86056712962962967</v>
      </c>
      <c r="C33065" s="133">
        <v>0.41354999999999997</v>
      </c>
      <c r="D33065" s="108">
        <v>708.40800000000002</v>
      </c>
      <c r="E33065" s="108">
        <v>271.06</v>
      </c>
      <c r="F33065" s="141" t="s">
        <v>14500</v>
      </c>
      <c r="G33065" s="108">
        <v>258.58999999999997</v>
      </c>
      <c r="H33065" s="108">
        <v>451736.69</v>
      </c>
      <c r="I33065" s="108">
        <v>76389.486000000004</v>
      </c>
      <c r="J33065" s="108">
        <v>127994.05</v>
      </c>
      <c r="K33065" s="108">
        <v>21519.378000000001</v>
      </c>
      <c r="L33065" s="108">
        <v>18705.635999999999</v>
      </c>
      <c r="M33065" s="108">
        <v>3376.8939999999998</v>
      </c>
      <c r="N33065" s="108">
        <v>1915.5530000000001</v>
      </c>
      <c r="O33065" s="108">
        <v>5137.0590000000002</v>
      </c>
      <c r="P33065" s="108">
        <v>3291.027</v>
      </c>
      <c r="Q33065" s="108">
        <v>3453.2289999999998</v>
      </c>
      <c r="R33065" s="108">
        <v>2965.76</v>
      </c>
      <c r="S33065" s="108">
        <v>1777.0630000000001</v>
      </c>
    </row>
    <row r="33066" spans="1:19" ht="11.25" thickBot="1" x14ac:dyDescent="0.2">
      <c r="A33066" s="112"/>
    </row>
    <row r="33067" spans="1:19" ht="11.25" thickBot="1" x14ac:dyDescent="0.2">
      <c r="A33067" s="135" t="s">
        <v>362</v>
      </c>
      <c r="B33067" s="112"/>
      <c r="C33067" s="137">
        <v>0.41354999999999997</v>
      </c>
      <c r="D33067" s="136">
        <v>708.40800000000002</v>
      </c>
      <c r="E33067" s="136">
        <v>271.06</v>
      </c>
      <c r="F33067" s="141" t="s">
        <v>14501</v>
      </c>
      <c r="G33067" s="136">
        <v>258.58999999999997</v>
      </c>
      <c r="H33067" s="136">
        <v>451736.69</v>
      </c>
      <c r="I33067" s="136">
        <v>76389.486000000004</v>
      </c>
      <c r="J33067" s="136">
        <v>127994.05</v>
      </c>
      <c r="K33067" s="136">
        <v>21519.378000000001</v>
      </c>
      <c r="L33067" s="136">
        <v>18705.635999999999</v>
      </c>
      <c r="M33067" s="136">
        <v>3376.8939999999998</v>
      </c>
      <c r="N33067" s="136">
        <v>1915.5530000000001</v>
      </c>
      <c r="O33067" s="136">
        <v>5137.0590000000002</v>
      </c>
      <c r="P33067" s="136">
        <v>3291.027</v>
      </c>
      <c r="Q33067" s="136">
        <v>3453.2289999999998</v>
      </c>
      <c r="R33067" s="136">
        <v>2965.76</v>
      </c>
      <c r="S33067" s="136">
        <v>1777.0630000000001</v>
      </c>
    </row>
    <row r="33068" spans="1:19" ht="11.25" thickBot="1" x14ac:dyDescent="0.2">
      <c r="A33068" s="112"/>
    </row>
    <row r="33069" spans="1:19" ht="11.25" thickBot="1" x14ac:dyDescent="0.2">
      <c r="A33069" s="138" t="s">
        <v>364</v>
      </c>
      <c r="B33069" s="112"/>
      <c r="C33069" s="140" t="s">
        <v>3713</v>
      </c>
      <c r="D33069" s="136">
        <v>0</v>
      </c>
      <c r="E33069" s="136">
        <v>0</v>
      </c>
      <c r="F33069" s="141" t="s">
        <v>14501</v>
      </c>
      <c r="G33069" s="136">
        <v>0</v>
      </c>
      <c r="H33069" s="136">
        <v>0</v>
      </c>
      <c r="I33069" s="136">
        <v>0</v>
      </c>
      <c r="J33069" s="136">
        <v>0</v>
      </c>
      <c r="K33069" s="136">
        <v>0</v>
      </c>
      <c r="L33069" s="136">
        <v>0</v>
      </c>
      <c r="M33069" s="136">
        <v>0</v>
      </c>
      <c r="N33069" s="136">
        <v>0</v>
      </c>
      <c r="O33069" s="136">
        <v>0</v>
      </c>
      <c r="P33069" s="136">
        <v>0</v>
      </c>
      <c r="Q33069" s="136">
        <v>0</v>
      </c>
      <c r="R33069" s="136">
        <v>0</v>
      </c>
      <c r="S33069" s="136">
        <v>0</v>
      </c>
    </row>
    <row r="33070" spans="1:19" ht="11.25" thickBot="1" x14ac:dyDescent="0.2">
      <c r="A33070" s="112"/>
    </row>
    <row r="33071" spans="1:19" ht="11.25" thickBot="1" x14ac:dyDescent="0.2">
      <c r="A33071" s="139" t="s">
        <v>366</v>
      </c>
      <c r="B33071" s="112"/>
      <c r="C33071" s="140">
        <v>0</v>
      </c>
      <c r="D33071" s="136">
        <v>0</v>
      </c>
      <c r="E33071" s="136">
        <v>0</v>
      </c>
      <c r="F33071" s="141" t="s">
        <v>14501</v>
      </c>
      <c r="G33071" s="136">
        <v>0</v>
      </c>
      <c r="H33071" s="136">
        <v>0</v>
      </c>
      <c r="I33071" s="136">
        <v>0</v>
      </c>
      <c r="J33071" s="136">
        <v>0</v>
      </c>
      <c r="K33071" s="136">
        <v>0</v>
      </c>
      <c r="L33071" s="136">
        <v>0</v>
      </c>
      <c r="M33071" s="136">
        <v>0</v>
      </c>
      <c r="N33071" s="136">
        <v>0</v>
      </c>
      <c r="O33071" s="136">
        <v>0</v>
      </c>
      <c r="P33071" s="136">
        <v>0</v>
      </c>
      <c r="Q33071" s="136">
        <v>0</v>
      </c>
      <c r="R33071" s="136">
        <v>0</v>
      </c>
      <c r="S33071" s="136">
        <v>0</v>
      </c>
    </row>
    <row r="33072" spans="1:19" ht="11.25" thickBot="1" x14ac:dyDescent="0.2">
      <c r="A33072" s="112"/>
    </row>
    <row r="33073" spans="1:19" ht="11.25" thickBot="1" x14ac:dyDescent="0.2">
      <c r="A33073" s="106" t="s">
        <v>357</v>
      </c>
      <c r="B33073" s="106" t="s">
        <v>358</v>
      </c>
      <c r="C33073" s="146" t="s">
        <v>53</v>
      </c>
      <c r="D33073" s="146" t="s">
        <v>54</v>
      </c>
      <c r="E33073" s="146" t="s">
        <v>55</v>
      </c>
      <c r="F33073" s="146" t="s">
        <v>56</v>
      </c>
      <c r="G33073" s="146" t="s">
        <v>14507</v>
      </c>
      <c r="H33073" s="146" t="s">
        <v>57</v>
      </c>
      <c r="I33073" s="146" t="s">
        <v>59</v>
      </c>
      <c r="J33073" s="146" t="s">
        <v>14508</v>
      </c>
      <c r="K33073" s="146" t="s">
        <v>60</v>
      </c>
      <c r="L33073" s="146" t="s">
        <v>61</v>
      </c>
      <c r="M33073" s="146" t="s">
        <v>62</v>
      </c>
      <c r="N33073" s="146" t="s">
        <v>14509</v>
      </c>
      <c r="O33073" s="146" t="s">
        <v>63</v>
      </c>
      <c r="P33073" s="146" t="s">
        <v>64</v>
      </c>
      <c r="Q33073" s="146" t="s">
        <v>66</v>
      </c>
      <c r="R33073" s="146" t="s">
        <v>14510</v>
      </c>
      <c r="S33073" s="146" t="s">
        <v>67</v>
      </c>
    </row>
    <row r="33074" spans="1:19" ht="11.25" thickBot="1" x14ac:dyDescent="0.2">
      <c r="A33074" s="107">
        <v>1</v>
      </c>
      <c r="B33074" s="132">
        <v>0.86056712962962967</v>
      </c>
      <c r="C33074" s="108">
        <v>1740.874</v>
      </c>
      <c r="D33074" s="108">
        <v>971.11599999999999</v>
      </c>
      <c r="E33074" s="108">
        <v>292.52499999999998</v>
      </c>
      <c r="F33074" s="108">
        <v>176.23</v>
      </c>
      <c r="G33074" s="141" t="s">
        <v>14500</v>
      </c>
      <c r="H33074" s="108">
        <v>319.91500000000002</v>
      </c>
      <c r="I33074" s="141" t="s">
        <v>14500</v>
      </c>
      <c r="J33074" s="141" t="s">
        <v>14639</v>
      </c>
      <c r="K33074" s="141" t="s">
        <v>14500</v>
      </c>
      <c r="L33074" s="141" t="s">
        <v>14500</v>
      </c>
      <c r="M33074" s="108">
        <v>451.90699999999998</v>
      </c>
      <c r="N33074" s="108">
        <v>294.12799999999999</v>
      </c>
      <c r="O33074" s="108">
        <v>456.67500000000001</v>
      </c>
      <c r="P33074" s="108">
        <v>29431.598000000002</v>
      </c>
      <c r="Q33074" s="133">
        <v>0.36307</v>
      </c>
      <c r="R33074" s="141" t="s">
        <v>14500</v>
      </c>
      <c r="S33074" s="108">
        <v>994.63400000000001</v>
      </c>
    </row>
    <row r="33075" spans="1:19" ht="11.25" thickBot="1" x14ac:dyDescent="0.2">
      <c r="A33075" s="112"/>
    </row>
    <row r="33076" spans="1:19" ht="11.25" thickBot="1" x14ac:dyDescent="0.2">
      <c r="A33076" s="135" t="s">
        <v>362</v>
      </c>
      <c r="B33076" s="112"/>
      <c r="C33076" s="136">
        <v>1740.874</v>
      </c>
      <c r="D33076" s="136">
        <v>971.11599999999999</v>
      </c>
      <c r="E33076" s="136">
        <v>292.52499999999998</v>
      </c>
      <c r="F33076" s="136">
        <v>176.23</v>
      </c>
      <c r="G33076" s="141" t="s">
        <v>14501</v>
      </c>
      <c r="H33076" s="136">
        <v>319.91500000000002</v>
      </c>
      <c r="I33076" s="141" t="s">
        <v>14501</v>
      </c>
      <c r="J33076" s="141" t="s">
        <v>14641</v>
      </c>
      <c r="K33076" s="141" t="s">
        <v>14501</v>
      </c>
      <c r="L33076" s="141" t="s">
        <v>14501</v>
      </c>
      <c r="M33076" s="136">
        <v>451.90699999999998</v>
      </c>
      <c r="N33076" s="136">
        <v>294.12799999999999</v>
      </c>
      <c r="O33076" s="136">
        <v>456.67500000000001</v>
      </c>
      <c r="P33076" s="136">
        <v>29431.598000000002</v>
      </c>
      <c r="Q33076" s="137">
        <v>0.36307</v>
      </c>
      <c r="R33076" s="141" t="s">
        <v>14501</v>
      </c>
      <c r="S33076" s="136">
        <v>994.63400000000001</v>
      </c>
    </row>
    <row r="33077" spans="1:19" ht="11.25" thickBot="1" x14ac:dyDescent="0.2">
      <c r="A33077" s="112"/>
    </row>
    <row r="33078" spans="1:19" ht="11.25" thickBot="1" x14ac:dyDescent="0.2">
      <c r="A33078" s="138" t="s">
        <v>364</v>
      </c>
      <c r="B33078" s="112"/>
      <c r="C33078" s="136">
        <v>0</v>
      </c>
      <c r="D33078" s="136">
        <v>0</v>
      </c>
      <c r="E33078" s="136">
        <v>0</v>
      </c>
      <c r="F33078" s="136">
        <v>0</v>
      </c>
      <c r="G33078" s="141" t="s">
        <v>14501</v>
      </c>
      <c r="H33078" s="136">
        <v>0</v>
      </c>
      <c r="I33078" s="141" t="s">
        <v>14501</v>
      </c>
      <c r="J33078" s="141" t="s">
        <v>14501</v>
      </c>
      <c r="K33078" s="141" t="s">
        <v>14501</v>
      </c>
      <c r="L33078" s="141" t="s">
        <v>14501</v>
      </c>
      <c r="M33078" s="136">
        <v>0</v>
      </c>
      <c r="N33078" s="136">
        <v>0</v>
      </c>
      <c r="O33078" s="136">
        <v>0</v>
      </c>
      <c r="P33078" s="136">
        <v>0</v>
      </c>
      <c r="Q33078" s="140" t="s">
        <v>3713</v>
      </c>
      <c r="R33078" s="141" t="s">
        <v>14501</v>
      </c>
      <c r="S33078" s="136">
        <v>0</v>
      </c>
    </row>
    <row r="33079" spans="1:19" ht="11.25" thickBot="1" x14ac:dyDescent="0.2">
      <c r="A33079" s="112"/>
    </row>
    <row r="33080" spans="1:19" ht="11.25" thickBot="1" x14ac:dyDescent="0.2">
      <c r="A33080" s="139" t="s">
        <v>366</v>
      </c>
      <c r="B33080" s="112"/>
      <c r="C33080" s="136">
        <v>0</v>
      </c>
      <c r="D33080" s="136">
        <v>0</v>
      </c>
      <c r="E33080" s="136">
        <v>0</v>
      </c>
      <c r="F33080" s="136">
        <v>0</v>
      </c>
      <c r="G33080" s="141" t="s">
        <v>14501</v>
      </c>
      <c r="H33080" s="136">
        <v>0</v>
      </c>
      <c r="I33080" s="141" t="s">
        <v>14501</v>
      </c>
      <c r="J33080" s="141" t="s">
        <v>14501</v>
      </c>
      <c r="K33080" s="141" t="s">
        <v>14501</v>
      </c>
      <c r="L33080" s="141" t="s">
        <v>14501</v>
      </c>
      <c r="M33080" s="136">
        <v>0</v>
      </c>
      <c r="N33080" s="136">
        <v>0</v>
      </c>
      <c r="O33080" s="136">
        <v>0</v>
      </c>
      <c r="P33080" s="136">
        <v>0</v>
      </c>
      <c r="Q33080" s="140">
        <v>0</v>
      </c>
      <c r="R33080" s="141" t="s">
        <v>14501</v>
      </c>
      <c r="S33080" s="136">
        <v>0</v>
      </c>
    </row>
    <row r="33081" spans="1:19" ht="11.25" thickBot="1" x14ac:dyDescent="0.2">
      <c r="A33081" s="112"/>
    </row>
    <row r="33082" spans="1:19" ht="11.25" thickBot="1" x14ac:dyDescent="0.2">
      <c r="A33082" s="106" t="s">
        <v>357</v>
      </c>
      <c r="B33082" s="106" t="s">
        <v>358</v>
      </c>
      <c r="C33082" s="146" t="s">
        <v>68</v>
      </c>
      <c r="D33082" s="146" t="s">
        <v>14511</v>
      </c>
    </row>
    <row r="33083" spans="1:19" ht="11.25" thickBot="1" x14ac:dyDescent="0.2">
      <c r="A33083" s="107">
        <v>1</v>
      </c>
      <c r="B33083" s="132">
        <v>0.86056712962962967</v>
      </c>
      <c r="C33083" s="108">
        <v>510.06400000000002</v>
      </c>
      <c r="D33083" s="141" t="s">
        <v>14500</v>
      </c>
    </row>
    <row r="33084" spans="1:19" ht="11.25" thickBot="1" x14ac:dyDescent="0.2">
      <c r="A33084" s="112"/>
    </row>
    <row r="33085" spans="1:19" ht="11.25" thickBot="1" x14ac:dyDescent="0.2">
      <c r="A33085" s="135" t="s">
        <v>362</v>
      </c>
      <c r="B33085" s="112"/>
      <c r="C33085" s="136">
        <v>510.06400000000002</v>
      </c>
      <c r="D33085" s="141" t="s">
        <v>14501</v>
      </c>
    </row>
    <row r="33086" spans="1:19" ht="11.25" thickBot="1" x14ac:dyDescent="0.2">
      <c r="A33086" s="112"/>
    </row>
    <row r="33087" spans="1:19" ht="11.25" thickBot="1" x14ac:dyDescent="0.2">
      <c r="A33087" s="138" t="s">
        <v>364</v>
      </c>
      <c r="B33087" s="112"/>
      <c r="C33087" s="136">
        <v>0</v>
      </c>
      <c r="D33087" s="141" t="s">
        <v>14501</v>
      </c>
    </row>
    <row r="33088" spans="1:19" ht="11.25" thickBot="1" x14ac:dyDescent="0.2">
      <c r="A33088" s="112"/>
    </row>
    <row r="33089" spans="1:19" ht="11.25" thickBot="1" x14ac:dyDescent="0.2">
      <c r="A33089" s="139" t="s">
        <v>366</v>
      </c>
      <c r="B33089" s="112"/>
      <c r="C33089" s="136">
        <v>0</v>
      </c>
      <c r="D33089" s="141" t="s">
        <v>14501</v>
      </c>
    </row>
    <row r="33090" spans="1:19" ht="10.5" x14ac:dyDescent="0.15">
      <c r="A33090" s="112"/>
    </row>
    <row r="33091" spans="1:19" x14ac:dyDescent="0.15">
      <c r="A33091" s="129"/>
      <c r="B33091" s="86" t="s">
        <v>5812</v>
      </c>
    </row>
    <row r="33092" spans="1:19" ht="9.75" thickBot="1" x14ac:dyDescent="0.2">
      <c r="A33092" s="81" t="s">
        <v>5871</v>
      </c>
    </row>
    <row r="33093" spans="1:19" ht="11.25" thickBot="1" x14ac:dyDescent="0.2">
      <c r="A33093" s="106" t="s">
        <v>357</v>
      </c>
      <c r="B33093" s="106" t="s">
        <v>358</v>
      </c>
      <c r="C33093" s="146" t="s">
        <v>14494</v>
      </c>
      <c r="D33093" s="146" t="s">
        <v>14495</v>
      </c>
      <c r="E33093" s="146" t="s">
        <v>14496</v>
      </c>
      <c r="F33093" s="146" t="s">
        <v>0</v>
      </c>
      <c r="G33093" s="146" t="s">
        <v>1</v>
      </c>
      <c r="H33093" s="146" t="s">
        <v>2</v>
      </c>
      <c r="I33093" s="146" t="s">
        <v>14497</v>
      </c>
      <c r="J33093" s="146" t="s">
        <v>3</v>
      </c>
      <c r="K33093" s="146" t="s">
        <v>14498</v>
      </c>
      <c r="L33093" s="146" t="s">
        <v>7</v>
      </c>
      <c r="M33093" s="146" t="s">
        <v>14499</v>
      </c>
      <c r="N33093" s="146" t="s">
        <v>10</v>
      </c>
      <c r="O33093" s="146" t="s">
        <v>11</v>
      </c>
      <c r="P33093" s="146" t="s">
        <v>12</v>
      </c>
      <c r="Q33093" s="146" t="s">
        <v>13</v>
      </c>
      <c r="R33093" s="146" t="s">
        <v>14</v>
      </c>
      <c r="S33093" s="146" t="s">
        <v>15</v>
      </c>
    </row>
    <row r="33094" spans="1:19" ht="11.25" thickBot="1" x14ac:dyDescent="0.2">
      <c r="A33094" s="107">
        <v>1</v>
      </c>
      <c r="B33094" s="132">
        <v>0.86572916666666666</v>
      </c>
      <c r="C33094" s="141" t="s">
        <v>14500</v>
      </c>
      <c r="D33094" s="141" t="s">
        <v>14500</v>
      </c>
      <c r="E33094" s="141" t="s">
        <v>14500</v>
      </c>
      <c r="F33094" s="108">
        <v>9355.9940000000006</v>
      </c>
      <c r="G33094" s="108">
        <v>6119.02</v>
      </c>
      <c r="H33094" s="108">
        <v>1487.712</v>
      </c>
      <c r="I33094" s="108">
        <v>-232.679</v>
      </c>
      <c r="J33094" s="108">
        <v>64.763999999999996</v>
      </c>
      <c r="K33094" s="108">
        <v>169.499</v>
      </c>
      <c r="L33094" s="133">
        <v>0.51468999999999998</v>
      </c>
      <c r="M33094" s="108">
        <v>1417.0160000000001</v>
      </c>
      <c r="N33094" s="108">
        <v>3541.5770000000002</v>
      </c>
      <c r="O33094" s="108">
        <v>2137.8389999999999</v>
      </c>
      <c r="P33094" s="108">
        <v>8500.93</v>
      </c>
      <c r="Q33094" s="108">
        <v>177330.34</v>
      </c>
      <c r="R33094" s="108">
        <v>3522.2860000000001</v>
      </c>
      <c r="S33094" s="108">
        <v>910.03399999999999</v>
      </c>
    </row>
    <row r="33095" spans="1:19" ht="11.25" thickBot="1" x14ac:dyDescent="0.2">
      <c r="A33095" s="112"/>
    </row>
    <row r="33096" spans="1:19" ht="11.25" thickBot="1" x14ac:dyDescent="0.2">
      <c r="A33096" s="135" t="s">
        <v>362</v>
      </c>
      <c r="B33096" s="112"/>
      <c r="C33096" s="141" t="s">
        <v>14501</v>
      </c>
      <c r="D33096" s="141" t="s">
        <v>14501</v>
      </c>
      <c r="E33096" s="141" t="s">
        <v>14501</v>
      </c>
      <c r="F33096" s="136">
        <v>9355.9940000000006</v>
      </c>
      <c r="G33096" s="136">
        <v>6119.02</v>
      </c>
      <c r="H33096" s="136">
        <v>1487.712</v>
      </c>
      <c r="I33096" s="136">
        <v>-232.679</v>
      </c>
      <c r="J33096" s="136">
        <v>64.763999999999996</v>
      </c>
      <c r="K33096" s="136">
        <v>169.499</v>
      </c>
      <c r="L33096" s="137">
        <v>0.51468999999999998</v>
      </c>
      <c r="M33096" s="136">
        <v>1417.0160000000001</v>
      </c>
      <c r="N33096" s="136">
        <v>3541.5770000000002</v>
      </c>
      <c r="O33096" s="136">
        <v>2137.8389999999999</v>
      </c>
      <c r="P33096" s="136">
        <v>8500.93</v>
      </c>
      <c r="Q33096" s="136">
        <v>177330.34</v>
      </c>
      <c r="R33096" s="136">
        <v>3522.2860000000001</v>
      </c>
      <c r="S33096" s="136">
        <v>910.03399999999999</v>
      </c>
    </row>
    <row r="33097" spans="1:19" ht="11.25" thickBot="1" x14ac:dyDescent="0.2">
      <c r="A33097" s="112"/>
    </row>
    <row r="33098" spans="1:19" ht="11.25" thickBot="1" x14ac:dyDescent="0.2">
      <c r="A33098" s="138" t="s">
        <v>364</v>
      </c>
      <c r="B33098" s="112"/>
      <c r="C33098" s="141" t="s">
        <v>14501</v>
      </c>
      <c r="D33098" s="141" t="s">
        <v>14501</v>
      </c>
      <c r="E33098" s="141" t="s">
        <v>14501</v>
      </c>
      <c r="F33098" s="136">
        <v>0</v>
      </c>
      <c r="G33098" s="136">
        <v>0</v>
      </c>
      <c r="H33098" s="136">
        <v>0</v>
      </c>
      <c r="I33098" s="136">
        <v>0</v>
      </c>
      <c r="J33098" s="136">
        <v>0</v>
      </c>
      <c r="K33098" s="136">
        <v>0</v>
      </c>
      <c r="L33098" s="140" t="s">
        <v>3713</v>
      </c>
      <c r="M33098" s="136">
        <v>0</v>
      </c>
      <c r="N33098" s="136">
        <v>0</v>
      </c>
      <c r="O33098" s="136">
        <v>0</v>
      </c>
      <c r="P33098" s="136">
        <v>0</v>
      </c>
      <c r="Q33098" s="136">
        <v>0</v>
      </c>
      <c r="R33098" s="136">
        <v>0</v>
      </c>
      <c r="S33098" s="136">
        <v>0</v>
      </c>
    </row>
    <row r="33099" spans="1:19" ht="11.25" thickBot="1" x14ac:dyDescent="0.2">
      <c r="A33099" s="112"/>
    </row>
    <row r="33100" spans="1:19" ht="11.25" thickBot="1" x14ac:dyDescent="0.2">
      <c r="A33100" s="139" t="s">
        <v>366</v>
      </c>
      <c r="B33100" s="112"/>
      <c r="C33100" s="141" t="s">
        <v>14501</v>
      </c>
      <c r="D33100" s="141" t="s">
        <v>14501</v>
      </c>
      <c r="E33100" s="141" t="s">
        <v>14501</v>
      </c>
      <c r="F33100" s="136">
        <v>0</v>
      </c>
      <c r="G33100" s="136">
        <v>0</v>
      </c>
      <c r="H33100" s="136">
        <v>0</v>
      </c>
      <c r="I33100" s="136">
        <v>0</v>
      </c>
      <c r="J33100" s="136">
        <v>0</v>
      </c>
      <c r="K33100" s="136">
        <v>0</v>
      </c>
      <c r="L33100" s="140">
        <v>0</v>
      </c>
      <c r="M33100" s="136">
        <v>0</v>
      </c>
      <c r="N33100" s="136">
        <v>0</v>
      </c>
      <c r="O33100" s="136">
        <v>0</v>
      </c>
      <c r="P33100" s="136">
        <v>0</v>
      </c>
      <c r="Q33100" s="136">
        <v>0</v>
      </c>
      <c r="R33100" s="136">
        <v>0</v>
      </c>
      <c r="S33100" s="136">
        <v>0</v>
      </c>
    </row>
    <row r="33101" spans="1:19" ht="11.25" thickBot="1" x14ac:dyDescent="0.2">
      <c r="A33101" s="112"/>
    </row>
    <row r="33102" spans="1:19" ht="11.25" thickBot="1" x14ac:dyDescent="0.2">
      <c r="A33102" s="106" t="s">
        <v>357</v>
      </c>
      <c r="B33102" s="106" t="s">
        <v>358</v>
      </c>
      <c r="C33102" s="146" t="s">
        <v>16</v>
      </c>
      <c r="D33102" s="146" t="s">
        <v>14502</v>
      </c>
      <c r="E33102" s="146" t="s">
        <v>14503</v>
      </c>
      <c r="F33102" s="146" t="s">
        <v>20</v>
      </c>
      <c r="G33102" s="146" t="s">
        <v>21</v>
      </c>
      <c r="H33102" s="146" t="s">
        <v>22</v>
      </c>
      <c r="I33102" s="146" t="s">
        <v>23</v>
      </c>
      <c r="J33102" s="146" t="s">
        <v>24</v>
      </c>
      <c r="K33102" s="146" t="s">
        <v>26</v>
      </c>
      <c r="L33102" s="146" t="s">
        <v>14504</v>
      </c>
      <c r="M33102" s="146" t="s">
        <v>27</v>
      </c>
      <c r="N33102" s="146" t="s">
        <v>28</v>
      </c>
      <c r="O33102" s="146" t="s">
        <v>29</v>
      </c>
      <c r="P33102" s="146" t="s">
        <v>30</v>
      </c>
      <c r="Q33102" s="146" t="s">
        <v>14505</v>
      </c>
      <c r="R33102" s="146" t="s">
        <v>32</v>
      </c>
      <c r="S33102" s="146" t="s">
        <v>33</v>
      </c>
    </row>
    <row r="33103" spans="1:19" ht="11.25" thickBot="1" x14ac:dyDescent="0.2">
      <c r="A33103" s="107">
        <v>1</v>
      </c>
      <c r="B33103" s="132">
        <v>0.86572916666666666</v>
      </c>
      <c r="C33103" s="108">
        <v>1335.0039999999999</v>
      </c>
      <c r="D33103" s="108">
        <v>747.62</v>
      </c>
      <c r="E33103" s="108">
        <v>408.6</v>
      </c>
      <c r="F33103" s="133">
        <v>0.54505999999999999</v>
      </c>
      <c r="G33103" s="108">
        <v>708.48800000000006</v>
      </c>
      <c r="H33103" s="108">
        <v>209.131</v>
      </c>
      <c r="I33103" s="108">
        <v>2216.107</v>
      </c>
      <c r="J33103" s="108">
        <v>1323.3</v>
      </c>
      <c r="K33103" s="133">
        <v>0.50190999999999997</v>
      </c>
      <c r="L33103" s="108">
        <v>6253.6689999999999</v>
      </c>
      <c r="M33103" s="108">
        <v>1602.34</v>
      </c>
      <c r="N33103" s="108">
        <v>1919.4870000000001</v>
      </c>
      <c r="O33103" s="108">
        <v>243.93700000000001</v>
      </c>
      <c r="P33103" s="108">
        <v>1362.367</v>
      </c>
      <c r="Q33103" s="108">
        <v>-317.447</v>
      </c>
      <c r="R33103" s="108">
        <v>816.53200000000004</v>
      </c>
      <c r="S33103" s="108">
        <v>1401.277</v>
      </c>
    </row>
    <row r="33104" spans="1:19" ht="11.25" thickBot="1" x14ac:dyDescent="0.2">
      <c r="A33104" s="112"/>
    </row>
    <row r="33105" spans="1:19" ht="11.25" thickBot="1" x14ac:dyDescent="0.2">
      <c r="A33105" s="135" t="s">
        <v>362</v>
      </c>
      <c r="B33105" s="112"/>
      <c r="C33105" s="136">
        <v>1335.0039999999999</v>
      </c>
      <c r="D33105" s="136">
        <v>747.62</v>
      </c>
      <c r="E33105" s="136">
        <v>408.6</v>
      </c>
      <c r="F33105" s="137">
        <v>0.54505999999999999</v>
      </c>
      <c r="G33105" s="136">
        <v>708.48800000000006</v>
      </c>
      <c r="H33105" s="136">
        <v>209.131</v>
      </c>
      <c r="I33105" s="136">
        <v>2216.107</v>
      </c>
      <c r="J33105" s="136">
        <v>1323.3</v>
      </c>
      <c r="K33105" s="137">
        <v>0.50190999999999997</v>
      </c>
      <c r="L33105" s="136">
        <v>6253.6689999999999</v>
      </c>
      <c r="M33105" s="136">
        <v>1602.34</v>
      </c>
      <c r="N33105" s="136">
        <v>1919.4870000000001</v>
      </c>
      <c r="O33105" s="136">
        <v>243.93700000000001</v>
      </c>
      <c r="P33105" s="136">
        <v>1362.367</v>
      </c>
      <c r="Q33105" s="136">
        <v>-317.447</v>
      </c>
      <c r="R33105" s="136">
        <v>816.53200000000004</v>
      </c>
      <c r="S33105" s="136">
        <v>1401.277</v>
      </c>
    </row>
    <row r="33106" spans="1:19" ht="11.25" thickBot="1" x14ac:dyDescent="0.2">
      <c r="A33106" s="112"/>
    </row>
    <row r="33107" spans="1:19" ht="11.25" thickBot="1" x14ac:dyDescent="0.2">
      <c r="A33107" s="138" t="s">
        <v>364</v>
      </c>
      <c r="B33107" s="112"/>
      <c r="C33107" s="136">
        <v>0</v>
      </c>
      <c r="D33107" s="136">
        <v>0</v>
      </c>
      <c r="E33107" s="136">
        <v>0</v>
      </c>
      <c r="F33107" s="140" t="s">
        <v>3713</v>
      </c>
      <c r="G33107" s="136">
        <v>0</v>
      </c>
      <c r="H33107" s="136">
        <v>0</v>
      </c>
      <c r="I33107" s="136">
        <v>0</v>
      </c>
      <c r="J33107" s="136">
        <v>0</v>
      </c>
      <c r="K33107" s="140" t="s">
        <v>3713</v>
      </c>
      <c r="L33107" s="136">
        <v>0</v>
      </c>
      <c r="M33107" s="136">
        <v>0</v>
      </c>
      <c r="N33107" s="136">
        <v>0</v>
      </c>
      <c r="O33107" s="136">
        <v>0</v>
      </c>
      <c r="P33107" s="136">
        <v>0</v>
      </c>
      <c r="Q33107" s="136">
        <v>0</v>
      </c>
      <c r="R33107" s="136">
        <v>0</v>
      </c>
      <c r="S33107" s="136">
        <v>0</v>
      </c>
    </row>
    <row r="33108" spans="1:19" ht="11.25" thickBot="1" x14ac:dyDescent="0.2">
      <c r="A33108" s="112"/>
    </row>
    <row r="33109" spans="1:19" ht="11.25" thickBot="1" x14ac:dyDescent="0.2">
      <c r="A33109" s="139" t="s">
        <v>366</v>
      </c>
      <c r="B33109" s="112"/>
      <c r="C33109" s="136">
        <v>0</v>
      </c>
      <c r="D33109" s="136">
        <v>0</v>
      </c>
      <c r="E33109" s="136">
        <v>0</v>
      </c>
      <c r="F33109" s="140">
        <v>0</v>
      </c>
      <c r="G33109" s="136">
        <v>0</v>
      </c>
      <c r="H33109" s="136">
        <v>0</v>
      </c>
      <c r="I33109" s="136">
        <v>0</v>
      </c>
      <c r="J33109" s="136">
        <v>0</v>
      </c>
      <c r="K33109" s="140">
        <v>0</v>
      </c>
      <c r="L33109" s="136">
        <v>0</v>
      </c>
      <c r="M33109" s="136">
        <v>0</v>
      </c>
      <c r="N33109" s="136">
        <v>0</v>
      </c>
      <c r="O33109" s="136">
        <v>0</v>
      </c>
      <c r="P33109" s="136">
        <v>0</v>
      </c>
      <c r="Q33109" s="136">
        <v>0</v>
      </c>
      <c r="R33109" s="136">
        <v>0</v>
      </c>
      <c r="S33109" s="136">
        <v>0</v>
      </c>
    </row>
    <row r="33110" spans="1:19" ht="11.25" thickBot="1" x14ac:dyDescent="0.2">
      <c r="A33110" s="112"/>
    </row>
    <row r="33111" spans="1:19" ht="11.25" thickBot="1" x14ac:dyDescent="0.2">
      <c r="A33111" s="106" t="s">
        <v>357</v>
      </c>
      <c r="B33111" s="106" t="s">
        <v>358</v>
      </c>
      <c r="C33111" s="146" t="s">
        <v>35</v>
      </c>
      <c r="D33111" s="146" t="s">
        <v>36</v>
      </c>
      <c r="E33111" s="146" t="s">
        <v>14506</v>
      </c>
      <c r="F33111" s="146" t="s">
        <v>38</v>
      </c>
      <c r="G33111" s="146" t="s">
        <v>39</v>
      </c>
      <c r="H33111" s="146" t="s">
        <v>41</v>
      </c>
      <c r="I33111" s="146" t="s">
        <v>42</v>
      </c>
      <c r="J33111" s="146" t="s">
        <v>43</v>
      </c>
      <c r="K33111" s="146" t="s">
        <v>44</v>
      </c>
      <c r="L33111" s="146" t="s">
        <v>45</v>
      </c>
      <c r="M33111" s="146" t="s">
        <v>46</v>
      </c>
      <c r="N33111" s="146" t="s">
        <v>47</v>
      </c>
      <c r="O33111" s="146" t="s">
        <v>48</v>
      </c>
      <c r="P33111" s="146" t="s">
        <v>49</v>
      </c>
      <c r="Q33111" s="146" t="s">
        <v>50</v>
      </c>
      <c r="R33111" s="146" t="s">
        <v>51</v>
      </c>
      <c r="S33111" s="146" t="s">
        <v>52</v>
      </c>
    </row>
    <row r="33112" spans="1:19" ht="11.25" thickBot="1" x14ac:dyDescent="0.2">
      <c r="A33112" s="107">
        <v>1</v>
      </c>
      <c r="B33112" s="132">
        <v>0.86572916666666666</v>
      </c>
      <c r="C33112" s="133">
        <v>0.41114000000000001</v>
      </c>
      <c r="D33112" s="108">
        <v>298.262</v>
      </c>
      <c r="E33112" s="141" t="s">
        <v>14500</v>
      </c>
      <c r="F33112" s="141" t="s">
        <v>14500</v>
      </c>
      <c r="G33112" s="108">
        <v>1883.453</v>
      </c>
      <c r="H33112" s="108">
        <v>28857.185000000001</v>
      </c>
      <c r="I33112" s="108">
        <v>1525.7850000000001</v>
      </c>
      <c r="J33112" s="108">
        <v>1606.78</v>
      </c>
      <c r="K33112" s="108">
        <v>2409.4690000000001</v>
      </c>
      <c r="L33112" s="108">
        <v>292.95400000000001</v>
      </c>
      <c r="M33112" s="108">
        <v>587.57100000000003</v>
      </c>
      <c r="N33112" s="108">
        <v>1501.8109999999999</v>
      </c>
      <c r="O33112" s="108">
        <v>636.24900000000002</v>
      </c>
      <c r="P33112" s="108">
        <v>4959.4539999999997</v>
      </c>
      <c r="Q33112" s="108">
        <v>1327.9939999999999</v>
      </c>
      <c r="R33112" s="108">
        <v>5228.4080000000004</v>
      </c>
      <c r="S33112" s="108">
        <v>1998.271</v>
      </c>
    </row>
    <row r="33113" spans="1:19" ht="11.25" thickBot="1" x14ac:dyDescent="0.2">
      <c r="A33113" s="112"/>
    </row>
    <row r="33114" spans="1:19" ht="11.25" thickBot="1" x14ac:dyDescent="0.2">
      <c r="A33114" s="135" t="s">
        <v>362</v>
      </c>
      <c r="B33114" s="112"/>
      <c r="C33114" s="137">
        <v>0.41114000000000001</v>
      </c>
      <c r="D33114" s="136">
        <v>298.262</v>
      </c>
      <c r="E33114" s="141" t="s">
        <v>14501</v>
      </c>
      <c r="F33114" s="141" t="s">
        <v>14501</v>
      </c>
      <c r="G33114" s="136">
        <v>1883.453</v>
      </c>
      <c r="H33114" s="136">
        <v>28857.185000000001</v>
      </c>
      <c r="I33114" s="136">
        <v>1525.7850000000001</v>
      </c>
      <c r="J33114" s="136">
        <v>1606.78</v>
      </c>
      <c r="K33114" s="136">
        <v>2409.4690000000001</v>
      </c>
      <c r="L33114" s="136">
        <v>292.95400000000001</v>
      </c>
      <c r="M33114" s="136">
        <v>587.57100000000003</v>
      </c>
      <c r="N33114" s="136">
        <v>1501.8109999999999</v>
      </c>
      <c r="O33114" s="136">
        <v>636.24900000000002</v>
      </c>
      <c r="P33114" s="136">
        <v>4959.4539999999997</v>
      </c>
      <c r="Q33114" s="136">
        <v>1327.9939999999999</v>
      </c>
      <c r="R33114" s="136">
        <v>5228.4080000000004</v>
      </c>
      <c r="S33114" s="136">
        <v>1998.271</v>
      </c>
    </row>
    <row r="33115" spans="1:19" ht="11.25" thickBot="1" x14ac:dyDescent="0.2">
      <c r="A33115" s="112"/>
    </row>
    <row r="33116" spans="1:19" ht="11.25" thickBot="1" x14ac:dyDescent="0.2">
      <c r="A33116" s="138" t="s">
        <v>364</v>
      </c>
      <c r="B33116" s="112"/>
      <c r="C33116" s="140" t="s">
        <v>3713</v>
      </c>
      <c r="D33116" s="136">
        <v>0</v>
      </c>
      <c r="E33116" s="141" t="s">
        <v>14501</v>
      </c>
      <c r="F33116" s="141" t="s">
        <v>14501</v>
      </c>
      <c r="G33116" s="136">
        <v>0</v>
      </c>
      <c r="H33116" s="136">
        <v>0</v>
      </c>
      <c r="I33116" s="136">
        <v>0</v>
      </c>
      <c r="J33116" s="136">
        <v>0</v>
      </c>
      <c r="K33116" s="136">
        <v>0</v>
      </c>
      <c r="L33116" s="136">
        <v>0</v>
      </c>
      <c r="M33116" s="136">
        <v>0</v>
      </c>
      <c r="N33116" s="136">
        <v>0</v>
      </c>
      <c r="O33116" s="136">
        <v>0</v>
      </c>
      <c r="P33116" s="136">
        <v>0</v>
      </c>
      <c r="Q33116" s="136">
        <v>0</v>
      </c>
      <c r="R33116" s="136">
        <v>0</v>
      </c>
      <c r="S33116" s="136">
        <v>0</v>
      </c>
    </row>
    <row r="33117" spans="1:19" ht="11.25" thickBot="1" x14ac:dyDescent="0.2">
      <c r="A33117" s="112"/>
    </row>
    <row r="33118" spans="1:19" ht="11.25" thickBot="1" x14ac:dyDescent="0.2">
      <c r="A33118" s="139" t="s">
        <v>366</v>
      </c>
      <c r="B33118" s="112"/>
      <c r="C33118" s="140">
        <v>0</v>
      </c>
      <c r="D33118" s="136">
        <v>0</v>
      </c>
      <c r="E33118" s="141" t="s">
        <v>14501</v>
      </c>
      <c r="F33118" s="141" t="s">
        <v>14501</v>
      </c>
      <c r="G33118" s="136">
        <v>0</v>
      </c>
      <c r="H33118" s="136">
        <v>0</v>
      </c>
      <c r="I33118" s="136">
        <v>0</v>
      </c>
      <c r="J33118" s="136">
        <v>0</v>
      </c>
      <c r="K33118" s="136">
        <v>0</v>
      </c>
      <c r="L33118" s="136">
        <v>0</v>
      </c>
      <c r="M33118" s="136">
        <v>0</v>
      </c>
      <c r="N33118" s="136">
        <v>0</v>
      </c>
      <c r="O33118" s="136">
        <v>0</v>
      </c>
      <c r="P33118" s="136">
        <v>0</v>
      </c>
      <c r="Q33118" s="136">
        <v>0</v>
      </c>
      <c r="R33118" s="136">
        <v>0</v>
      </c>
      <c r="S33118" s="136">
        <v>0</v>
      </c>
    </row>
    <row r="33119" spans="1:19" ht="11.25" thickBot="1" x14ac:dyDescent="0.2">
      <c r="A33119" s="112"/>
    </row>
    <row r="33120" spans="1:19" ht="11.25" thickBot="1" x14ac:dyDescent="0.2">
      <c r="A33120" s="106" t="s">
        <v>357</v>
      </c>
      <c r="B33120" s="106" t="s">
        <v>358</v>
      </c>
      <c r="C33120" s="146" t="s">
        <v>53</v>
      </c>
      <c r="D33120" s="146" t="s">
        <v>54</v>
      </c>
      <c r="E33120" s="146" t="s">
        <v>55</v>
      </c>
      <c r="F33120" s="146" t="s">
        <v>56</v>
      </c>
      <c r="G33120" s="146" t="s">
        <v>14507</v>
      </c>
      <c r="H33120" s="146" t="s">
        <v>57</v>
      </c>
      <c r="I33120" s="146" t="s">
        <v>59</v>
      </c>
      <c r="J33120" s="146" t="s">
        <v>14508</v>
      </c>
      <c r="K33120" s="146" t="s">
        <v>60</v>
      </c>
      <c r="L33120" s="146" t="s">
        <v>61</v>
      </c>
      <c r="M33120" s="146" t="s">
        <v>62</v>
      </c>
      <c r="N33120" s="146" t="s">
        <v>14509</v>
      </c>
      <c r="O33120" s="146" t="s">
        <v>63</v>
      </c>
      <c r="P33120" s="146" t="s">
        <v>64</v>
      </c>
      <c r="Q33120" s="146" t="s">
        <v>66</v>
      </c>
      <c r="R33120" s="146" t="s">
        <v>14510</v>
      </c>
      <c r="S33120" s="146" t="s">
        <v>67</v>
      </c>
    </row>
    <row r="33121" spans="1:19" ht="11.25" thickBot="1" x14ac:dyDescent="0.2">
      <c r="A33121" s="107">
        <v>1</v>
      </c>
      <c r="B33121" s="132">
        <v>0.86572916666666666</v>
      </c>
      <c r="C33121" s="108">
        <v>5616.143</v>
      </c>
      <c r="D33121" s="108">
        <v>1340.518</v>
      </c>
      <c r="E33121" s="108">
        <v>2852.7339999999999</v>
      </c>
      <c r="F33121" s="108">
        <v>12816.616</v>
      </c>
      <c r="G33121" s="141" t="s">
        <v>14500</v>
      </c>
      <c r="H33121" s="108">
        <v>9724.2759999999998</v>
      </c>
      <c r="I33121" s="108">
        <v>17313.595000000001</v>
      </c>
      <c r="J33121" s="141" t="s">
        <v>14639</v>
      </c>
      <c r="K33121" s="108">
        <v>1810.0309999999999</v>
      </c>
      <c r="L33121" s="108">
        <v>1519.5840000000001</v>
      </c>
      <c r="M33121" s="108">
        <v>491.17399999999998</v>
      </c>
      <c r="N33121" s="141" t="s">
        <v>14640</v>
      </c>
      <c r="O33121" s="108">
        <v>94213.271999999997</v>
      </c>
      <c r="P33121" s="108">
        <v>21245.487000000001</v>
      </c>
      <c r="Q33121" s="133">
        <v>0.37251000000000001</v>
      </c>
      <c r="R33121" s="141" t="s">
        <v>14500</v>
      </c>
      <c r="S33121" s="108">
        <v>4977.9340000000002</v>
      </c>
    </row>
    <row r="33122" spans="1:19" ht="11.25" thickBot="1" x14ac:dyDescent="0.2">
      <c r="A33122" s="112"/>
    </row>
    <row r="33123" spans="1:19" ht="11.25" thickBot="1" x14ac:dyDescent="0.2">
      <c r="A33123" s="135" t="s">
        <v>362</v>
      </c>
      <c r="B33123" s="112"/>
      <c r="C33123" s="136">
        <v>5616.143</v>
      </c>
      <c r="D33123" s="136">
        <v>1340.518</v>
      </c>
      <c r="E33123" s="136">
        <v>2852.7339999999999</v>
      </c>
      <c r="F33123" s="136">
        <v>12816.616</v>
      </c>
      <c r="G33123" s="141" t="s">
        <v>14501</v>
      </c>
      <c r="H33123" s="136">
        <v>9724.2759999999998</v>
      </c>
      <c r="I33123" s="136">
        <v>17313.595000000001</v>
      </c>
      <c r="J33123" s="141" t="s">
        <v>14641</v>
      </c>
      <c r="K33123" s="136">
        <v>1810.0309999999999</v>
      </c>
      <c r="L33123" s="136">
        <v>1519.5840000000001</v>
      </c>
      <c r="M33123" s="136">
        <v>491.17399999999998</v>
      </c>
      <c r="N33123" s="141" t="s">
        <v>14642</v>
      </c>
      <c r="O33123" s="136">
        <v>94213.271999999997</v>
      </c>
      <c r="P33123" s="136">
        <v>21245.487000000001</v>
      </c>
      <c r="Q33123" s="137">
        <v>0.37251000000000001</v>
      </c>
      <c r="R33123" s="141" t="s">
        <v>14501</v>
      </c>
      <c r="S33123" s="136">
        <v>4977.9340000000002</v>
      </c>
    </row>
    <row r="33124" spans="1:19" ht="11.25" thickBot="1" x14ac:dyDescent="0.2">
      <c r="A33124" s="112"/>
    </row>
    <row r="33125" spans="1:19" ht="11.25" thickBot="1" x14ac:dyDescent="0.2">
      <c r="A33125" s="138" t="s">
        <v>364</v>
      </c>
      <c r="B33125" s="112"/>
      <c r="C33125" s="136">
        <v>0</v>
      </c>
      <c r="D33125" s="136">
        <v>0</v>
      </c>
      <c r="E33125" s="136">
        <v>0</v>
      </c>
      <c r="F33125" s="136">
        <v>0</v>
      </c>
      <c r="G33125" s="141" t="s">
        <v>14501</v>
      </c>
      <c r="H33125" s="136">
        <v>0</v>
      </c>
      <c r="I33125" s="136">
        <v>0</v>
      </c>
      <c r="J33125" s="141" t="s">
        <v>14501</v>
      </c>
      <c r="K33125" s="136">
        <v>0</v>
      </c>
      <c r="L33125" s="136">
        <v>0</v>
      </c>
      <c r="M33125" s="136">
        <v>0</v>
      </c>
      <c r="N33125" s="141" t="s">
        <v>14501</v>
      </c>
      <c r="O33125" s="136">
        <v>0</v>
      </c>
      <c r="P33125" s="136">
        <v>0</v>
      </c>
      <c r="Q33125" s="140" t="s">
        <v>3713</v>
      </c>
      <c r="R33125" s="141" t="s">
        <v>14501</v>
      </c>
      <c r="S33125" s="136">
        <v>0</v>
      </c>
    </row>
    <row r="33126" spans="1:19" ht="11.25" thickBot="1" x14ac:dyDescent="0.2">
      <c r="A33126" s="112"/>
    </row>
    <row r="33127" spans="1:19" ht="11.25" thickBot="1" x14ac:dyDescent="0.2">
      <c r="A33127" s="139" t="s">
        <v>366</v>
      </c>
      <c r="B33127" s="112"/>
      <c r="C33127" s="136">
        <v>0</v>
      </c>
      <c r="D33127" s="136">
        <v>0</v>
      </c>
      <c r="E33127" s="136">
        <v>0</v>
      </c>
      <c r="F33127" s="136">
        <v>0</v>
      </c>
      <c r="G33127" s="141" t="s">
        <v>14501</v>
      </c>
      <c r="H33127" s="136">
        <v>0</v>
      </c>
      <c r="I33127" s="136">
        <v>0</v>
      </c>
      <c r="J33127" s="141" t="s">
        <v>14501</v>
      </c>
      <c r="K33127" s="136">
        <v>0</v>
      </c>
      <c r="L33127" s="136">
        <v>0</v>
      </c>
      <c r="M33127" s="136">
        <v>0</v>
      </c>
      <c r="N33127" s="141" t="s">
        <v>14501</v>
      </c>
      <c r="O33127" s="136">
        <v>0</v>
      </c>
      <c r="P33127" s="136">
        <v>0</v>
      </c>
      <c r="Q33127" s="140">
        <v>0</v>
      </c>
      <c r="R33127" s="141" t="s">
        <v>14501</v>
      </c>
      <c r="S33127" s="136">
        <v>0</v>
      </c>
    </row>
    <row r="33128" spans="1:19" ht="11.25" thickBot="1" x14ac:dyDescent="0.2">
      <c r="A33128" s="112"/>
    </row>
    <row r="33129" spans="1:19" ht="11.25" thickBot="1" x14ac:dyDescent="0.2">
      <c r="A33129" s="106" t="s">
        <v>357</v>
      </c>
      <c r="B33129" s="106" t="s">
        <v>358</v>
      </c>
      <c r="C33129" s="146" t="s">
        <v>68</v>
      </c>
      <c r="D33129" s="146" t="s">
        <v>14511</v>
      </c>
    </row>
    <row r="33130" spans="1:19" ht="11.25" thickBot="1" x14ac:dyDescent="0.2">
      <c r="A33130" s="107">
        <v>1</v>
      </c>
      <c r="B33130" s="132">
        <v>0.86572916666666666</v>
      </c>
      <c r="C33130" s="108">
        <v>35010.017999999996</v>
      </c>
      <c r="D33130" s="141" t="s">
        <v>14500</v>
      </c>
    </row>
    <row r="33131" spans="1:19" ht="11.25" thickBot="1" x14ac:dyDescent="0.2">
      <c r="A33131" s="112"/>
    </row>
    <row r="33132" spans="1:19" ht="11.25" thickBot="1" x14ac:dyDescent="0.2">
      <c r="A33132" s="135" t="s">
        <v>362</v>
      </c>
      <c r="B33132" s="112"/>
      <c r="C33132" s="136">
        <v>35010.017999999996</v>
      </c>
      <c r="D33132" s="141" t="s">
        <v>14501</v>
      </c>
    </row>
    <row r="33133" spans="1:19" ht="11.25" thickBot="1" x14ac:dyDescent="0.2">
      <c r="A33133" s="112"/>
    </row>
    <row r="33134" spans="1:19" ht="11.25" thickBot="1" x14ac:dyDescent="0.2">
      <c r="A33134" s="138" t="s">
        <v>364</v>
      </c>
      <c r="B33134" s="112"/>
      <c r="C33134" s="136">
        <v>0</v>
      </c>
      <c r="D33134" s="141" t="s">
        <v>14501</v>
      </c>
    </row>
    <row r="33135" spans="1:19" ht="11.25" thickBot="1" x14ac:dyDescent="0.2">
      <c r="A33135" s="112"/>
    </row>
    <row r="33136" spans="1:19" ht="11.25" thickBot="1" x14ac:dyDescent="0.2">
      <c r="A33136" s="139" t="s">
        <v>366</v>
      </c>
      <c r="B33136" s="112"/>
      <c r="C33136" s="136">
        <v>0</v>
      </c>
      <c r="D33136" s="141" t="s">
        <v>14501</v>
      </c>
    </row>
    <row r="33137" spans="1:19" ht="10.5" x14ac:dyDescent="0.15">
      <c r="A33137" s="112"/>
    </row>
    <row r="33138" spans="1:19" x14ac:dyDescent="0.15">
      <c r="A33138" s="129"/>
      <c r="B33138" s="86" t="s">
        <v>5851</v>
      </c>
    </row>
    <row r="33139" spans="1:19" ht="9.75" thickBot="1" x14ac:dyDescent="0.2">
      <c r="A33139" s="81" t="s">
        <v>5871</v>
      </c>
    </row>
    <row r="33140" spans="1:19" ht="11.25" thickBot="1" x14ac:dyDescent="0.2">
      <c r="A33140" s="106" t="s">
        <v>357</v>
      </c>
      <c r="B33140" s="106" t="s">
        <v>358</v>
      </c>
      <c r="C33140" s="146" t="s">
        <v>14494</v>
      </c>
      <c r="D33140" s="146" t="s">
        <v>14495</v>
      </c>
      <c r="E33140" s="146" t="s">
        <v>14496</v>
      </c>
      <c r="F33140" s="146" t="s">
        <v>0</v>
      </c>
      <c r="G33140" s="146" t="s">
        <v>1</v>
      </c>
      <c r="H33140" s="146" t="s">
        <v>2</v>
      </c>
      <c r="I33140" s="146" t="s">
        <v>14497</v>
      </c>
      <c r="J33140" s="146" t="s">
        <v>3</v>
      </c>
      <c r="K33140" s="146" t="s">
        <v>14498</v>
      </c>
      <c r="L33140" s="146" t="s">
        <v>7</v>
      </c>
      <c r="M33140" s="146" t="s">
        <v>14499</v>
      </c>
      <c r="N33140" s="146" t="s">
        <v>10</v>
      </c>
      <c r="O33140" s="146" t="s">
        <v>11</v>
      </c>
      <c r="P33140" s="146" t="s">
        <v>12</v>
      </c>
      <c r="Q33140" s="146" t="s">
        <v>13</v>
      </c>
      <c r="R33140" s="146" t="s">
        <v>14</v>
      </c>
      <c r="S33140" s="146" t="s">
        <v>15</v>
      </c>
    </row>
    <row r="33141" spans="1:19" ht="11.25" thickBot="1" x14ac:dyDescent="0.2">
      <c r="A33141" s="107">
        <v>1</v>
      </c>
      <c r="B33141" s="132">
        <v>0.87085648148148154</v>
      </c>
      <c r="C33141" s="141" t="s">
        <v>14500</v>
      </c>
      <c r="D33141" s="141" t="s">
        <v>14500</v>
      </c>
      <c r="E33141" s="141" t="s">
        <v>14500</v>
      </c>
      <c r="F33141" s="108">
        <v>915.99</v>
      </c>
      <c r="G33141" s="108">
        <v>-42.543999999999997</v>
      </c>
      <c r="H33141" s="108">
        <v>61.805</v>
      </c>
      <c r="I33141" s="108">
        <v>-240.84</v>
      </c>
      <c r="J33141" s="108">
        <v>125.786</v>
      </c>
      <c r="K33141" s="108">
        <v>222.42</v>
      </c>
      <c r="L33141" s="133">
        <v>0.58889000000000002</v>
      </c>
      <c r="M33141" s="141" t="s">
        <v>14500</v>
      </c>
      <c r="N33141" s="141" t="s">
        <v>14649</v>
      </c>
      <c r="O33141" s="141" t="s">
        <v>14650</v>
      </c>
      <c r="P33141" s="108">
        <v>137.39400000000001</v>
      </c>
      <c r="Q33141" s="108">
        <v>381.31</v>
      </c>
      <c r="R33141" s="108">
        <v>79.896000000000001</v>
      </c>
      <c r="S33141" s="141" t="s">
        <v>14500</v>
      </c>
    </row>
    <row r="33142" spans="1:19" ht="11.25" thickBot="1" x14ac:dyDescent="0.2">
      <c r="A33142" s="112"/>
    </row>
    <row r="33143" spans="1:19" ht="11.25" thickBot="1" x14ac:dyDescent="0.2">
      <c r="A33143" s="135" t="s">
        <v>362</v>
      </c>
      <c r="B33143" s="112"/>
      <c r="C33143" s="141" t="s">
        <v>14501</v>
      </c>
      <c r="D33143" s="141" t="s">
        <v>14501</v>
      </c>
      <c r="E33143" s="141" t="s">
        <v>14501</v>
      </c>
      <c r="F33143" s="136">
        <v>915.99</v>
      </c>
      <c r="G33143" s="136">
        <v>-42.543999999999997</v>
      </c>
      <c r="H33143" s="136">
        <v>61.805</v>
      </c>
      <c r="I33143" s="136">
        <v>-240.84</v>
      </c>
      <c r="J33143" s="136">
        <v>125.786</v>
      </c>
      <c r="K33143" s="136">
        <v>222.42</v>
      </c>
      <c r="L33143" s="137">
        <v>0.58889000000000002</v>
      </c>
      <c r="M33143" s="141" t="s">
        <v>14501</v>
      </c>
      <c r="N33143" s="141" t="s">
        <v>14651</v>
      </c>
      <c r="O33143" s="141" t="s">
        <v>14652</v>
      </c>
      <c r="P33143" s="136">
        <v>137.39400000000001</v>
      </c>
      <c r="Q33143" s="136">
        <v>381.31</v>
      </c>
      <c r="R33143" s="136">
        <v>79.896000000000001</v>
      </c>
      <c r="S33143" s="141" t="s">
        <v>14501</v>
      </c>
    </row>
    <row r="33144" spans="1:19" ht="11.25" thickBot="1" x14ac:dyDescent="0.2">
      <c r="A33144" s="112"/>
    </row>
    <row r="33145" spans="1:19" ht="11.25" thickBot="1" x14ac:dyDescent="0.2">
      <c r="A33145" s="138" t="s">
        <v>364</v>
      </c>
      <c r="B33145" s="112"/>
      <c r="C33145" s="141" t="s">
        <v>14501</v>
      </c>
      <c r="D33145" s="141" t="s">
        <v>14501</v>
      </c>
      <c r="E33145" s="141" t="s">
        <v>14501</v>
      </c>
      <c r="F33145" s="136">
        <v>0</v>
      </c>
      <c r="G33145" s="136">
        <v>0</v>
      </c>
      <c r="H33145" s="136">
        <v>0</v>
      </c>
      <c r="I33145" s="136">
        <v>0</v>
      </c>
      <c r="J33145" s="136">
        <v>0</v>
      </c>
      <c r="K33145" s="136">
        <v>0</v>
      </c>
      <c r="L33145" s="140" t="s">
        <v>3713</v>
      </c>
      <c r="M33145" s="141" t="s">
        <v>14501</v>
      </c>
      <c r="N33145" s="141" t="s">
        <v>14501</v>
      </c>
      <c r="O33145" s="141" t="s">
        <v>14501</v>
      </c>
      <c r="P33145" s="136">
        <v>0</v>
      </c>
      <c r="Q33145" s="136">
        <v>0</v>
      </c>
      <c r="R33145" s="136">
        <v>0</v>
      </c>
      <c r="S33145" s="141" t="s">
        <v>14501</v>
      </c>
    </row>
    <row r="33146" spans="1:19" ht="11.25" thickBot="1" x14ac:dyDescent="0.2">
      <c r="A33146" s="112"/>
    </row>
    <row r="33147" spans="1:19" ht="11.25" thickBot="1" x14ac:dyDescent="0.2">
      <c r="A33147" s="139" t="s">
        <v>366</v>
      </c>
      <c r="B33147" s="112"/>
      <c r="C33147" s="141" t="s">
        <v>14501</v>
      </c>
      <c r="D33147" s="141" t="s">
        <v>14501</v>
      </c>
      <c r="E33147" s="141" t="s">
        <v>14501</v>
      </c>
      <c r="F33147" s="136">
        <v>0</v>
      </c>
      <c r="G33147" s="136">
        <v>0</v>
      </c>
      <c r="H33147" s="136">
        <v>0</v>
      </c>
      <c r="I33147" s="136">
        <v>0</v>
      </c>
      <c r="J33147" s="136">
        <v>0</v>
      </c>
      <c r="K33147" s="136">
        <v>0</v>
      </c>
      <c r="L33147" s="140">
        <v>0</v>
      </c>
      <c r="M33147" s="141" t="s">
        <v>14501</v>
      </c>
      <c r="N33147" s="141" t="s">
        <v>14501</v>
      </c>
      <c r="O33147" s="141" t="s">
        <v>14501</v>
      </c>
      <c r="P33147" s="136">
        <v>0</v>
      </c>
      <c r="Q33147" s="136">
        <v>0</v>
      </c>
      <c r="R33147" s="136">
        <v>0</v>
      </c>
      <c r="S33147" s="141" t="s">
        <v>14501</v>
      </c>
    </row>
    <row r="33148" spans="1:19" ht="11.25" thickBot="1" x14ac:dyDescent="0.2">
      <c r="A33148" s="112"/>
    </row>
    <row r="33149" spans="1:19" ht="11.25" thickBot="1" x14ac:dyDescent="0.2">
      <c r="A33149" s="106" t="s">
        <v>357</v>
      </c>
      <c r="B33149" s="106" t="s">
        <v>358</v>
      </c>
      <c r="C33149" s="146" t="s">
        <v>16</v>
      </c>
      <c r="D33149" s="146" t="s">
        <v>14502</v>
      </c>
      <c r="E33149" s="146" t="s">
        <v>14503</v>
      </c>
      <c r="F33149" s="146" t="s">
        <v>20</v>
      </c>
      <c r="G33149" s="146" t="s">
        <v>21</v>
      </c>
      <c r="H33149" s="146" t="s">
        <v>22</v>
      </c>
      <c r="I33149" s="146" t="s">
        <v>23</v>
      </c>
      <c r="J33149" s="146" t="s">
        <v>24</v>
      </c>
      <c r="K33149" s="146" t="s">
        <v>26</v>
      </c>
      <c r="L33149" s="146" t="s">
        <v>14504</v>
      </c>
      <c r="M33149" s="146" t="s">
        <v>27</v>
      </c>
      <c r="N33149" s="146" t="s">
        <v>28</v>
      </c>
      <c r="O33149" s="146" t="s">
        <v>29</v>
      </c>
      <c r="P33149" s="146" t="s">
        <v>30</v>
      </c>
      <c r="Q33149" s="146" t="s">
        <v>14505</v>
      </c>
      <c r="R33149" s="146" t="s">
        <v>32</v>
      </c>
      <c r="S33149" s="146" t="s">
        <v>33</v>
      </c>
    </row>
    <row r="33150" spans="1:19" ht="11.25" thickBot="1" x14ac:dyDescent="0.2">
      <c r="A33150" s="107">
        <v>1</v>
      </c>
      <c r="B33150" s="132">
        <v>0.87085648148148154</v>
      </c>
      <c r="C33150" s="108">
        <v>201.155</v>
      </c>
      <c r="D33150" s="108">
        <v>-13.467000000000001</v>
      </c>
      <c r="E33150" s="108">
        <v>116.97499999999999</v>
      </c>
      <c r="F33150" s="133">
        <v>0.47143000000000002</v>
      </c>
      <c r="G33150" s="141" t="s">
        <v>14633</v>
      </c>
      <c r="H33150" s="141" t="s">
        <v>14634</v>
      </c>
      <c r="I33150" s="141" t="s">
        <v>14500</v>
      </c>
      <c r="J33150" s="141" t="s">
        <v>14653</v>
      </c>
      <c r="K33150" s="133">
        <v>0.48560999999999999</v>
      </c>
      <c r="L33150" s="108">
        <v>38.65</v>
      </c>
      <c r="M33150" s="141" t="s">
        <v>14500</v>
      </c>
      <c r="N33150" s="108">
        <v>71.551000000000002</v>
      </c>
      <c r="O33150" s="141" t="s">
        <v>14500</v>
      </c>
      <c r="P33150" s="141" t="s">
        <v>14500</v>
      </c>
      <c r="Q33150" s="108">
        <v>-395.15300000000002</v>
      </c>
      <c r="R33150" s="108">
        <v>254.839</v>
      </c>
      <c r="S33150" s="141" t="s">
        <v>14500</v>
      </c>
    </row>
    <row r="33151" spans="1:19" ht="11.25" thickBot="1" x14ac:dyDescent="0.2">
      <c r="A33151" s="112"/>
    </row>
    <row r="33152" spans="1:19" ht="11.25" thickBot="1" x14ac:dyDescent="0.2">
      <c r="A33152" s="135" t="s">
        <v>362</v>
      </c>
      <c r="B33152" s="112"/>
      <c r="C33152" s="136">
        <v>201.155</v>
      </c>
      <c r="D33152" s="136">
        <v>-13.467000000000001</v>
      </c>
      <c r="E33152" s="136">
        <v>116.97499999999999</v>
      </c>
      <c r="F33152" s="137">
        <v>0.47143000000000002</v>
      </c>
      <c r="G33152" s="141" t="s">
        <v>14635</v>
      </c>
      <c r="H33152" s="141" t="s">
        <v>14636</v>
      </c>
      <c r="I33152" s="141" t="s">
        <v>14501</v>
      </c>
      <c r="J33152" s="141" t="s">
        <v>14654</v>
      </c>
      <c r="K33152" s="137">
        <v>0.48560999999999999</v>
      </c>
      <c r="L33152" s="136">
        <v>38.65</v>
      </c>
      <c r="M33152" s="141" t="s">
        <v>14501</v>
      </c>
      <c r="N33152" s="136">
        <v>71.551000000000002</v>
      </c>
      <c r="O33152" s="141" t="s">
        <v>14501</v>
      </c>
      <c r="P33152" s="141" t="s">
        <v>14501</v>
      </c>
      <c r="Q33152" s="136">
        <v>-395.15300000000002</v>
      </c>
      <c r="R33152" s="136">
        <v>254.839</v>
      </c>
      <c r="S33152" s="141" t="s">
        <v>14501</v>
      </c>
    </row>
    <row r="33153" spans="1:19" ht="11.25" thickBot="1" x14ac:dyDescent="0.2">
      <c r="A33153" s="112"/>
    </row>
    <row r="33154" spans="1:19" ht="11.25" thickBot="1" x14ac:dyDescent="0.2">
      <c r="A33154" s="138" t="s">
        <v>364</v>
      </c>
      <c r="B33154" s="112"/>
      <c r="C33154" s="136">
        <v>0</v>
      </c>
      <c r="D33154" s="136">
        <v>0</v>
      </c>
      <c r="E33154" s="136">
        <v>0</v>
      </c>
      <c r="F33154" s="140" t="s">
        <v>3713</v>
      </c>
      <c r="G33154" s="141" t="s">
        <v>14501</v>
      </c>
      <c r="H33154" s="141" t="s">
        <v>14501</v>
      </c>
      <c r="I33154" s="141" t="s">
        <v>14501</v>
      </c>
      <c r="J33154" s="141" t="s">
        <v>14501</v>
      </c>
      <c r="K33154" s="140" t="s">
        <v>3713</v>
      </c>
      <c r="L33154" s="136">
        <v>0</v>
      </c>
      <c r="M33154" s="141" t="s">
        <v>14501</v>
      </c>
      <c r="N33154" s="136">
        <v>0</v>
      </c>
      <c r="O33154" s="141" t="s">
        <v>14501</v>
      </c>
      <c r="P33154" s="141" t="s">
        <v>14501</v>
      </c>
      <c r="Q33154" s="136">
        <v>0</v>
      </c>
      <c r="R33154" s="136">
        <v>0</v>
      </c>
      <c r="S33154" s="141" t="s">
        <v>14501</v>
      </c>
    </row>
    <row r="33155" spans="1:19" ht="11.25" thickBot="1" x14ac:dyDescent="0.2">
      <c r="A33155" s="112"/>
    </row>
    <row r="33156" spans="1:19" ht="11.25" thickBot="1" x14ac:dyDescent="0.2">
      <c r="A33156" s="139" t="s">
        <v>366</v>
      </c>
      <c r="B33156" s="112"/>
      <c r="C33156" s="136">
        <v>0</v>
      </c>
      <c r="D33156" s="136">
        <v>0</v>
      </c>
      <c r="E33156" s="136">
        <v>0</v>
      </c>
      <c r="F33156" s="140">
        <v>0</v>
      </c>
      <c r="G33156" s="141" t="s">
        <v>14501</v>
      </c>
      <c r="H33156" s="141" t="s">
        <v>14501</v>
      </c>
      <c r="I33156" s="141" t="s">
        <v>14501</v>
      </c>
      <c r="J33156" s="141" t="s">
        <v>14501</v>
      </c>
      <c r="K33156" s="140">
        <v>0</v>
      </c>
      <c r="L33156" s="136">
        <v>0</v>
      </c>
      <c r="M33156" s="141" t="s">
        <v>14501</v>
      </c>
      <c r="N33156" s="136">
        <v>0</v>
      </c>
      <c r="O33156" s="141" t="s">
        <v>14501</v>
      </c>
      <c r="P33156" s="141" t="s">
        <v>14501</v>
      </c>
      <c r="Q33156" s="136">
        <v>0</v>
      </c>
      <c r="R33156" s="136">
        <v>0</v>
      </c>
      <c r="S33156" s="141" t="s">
        <v>14501</v>
      </c>
    </row>
    <row r="33157" spans="1:19" ht="11.25" thickBot="1" x14ac:dyDescent="0.2">
      <c r="A33157" s="112"/>
    </row>
    <row r="33158" spans="1:19" ht="11.25" thickBot="1" x14ac:dyDescent="0.2">
      <c r="A33158" s="106" t="s">
        <v>357</v>
      </c>
      <c r="B33158" s="106" t="s">
        <v>358</v>
      </c>
      <c r="C33158" s="146" t="s">
        <v>35</v>
      </c>
      <c r="D33158" s="146" t="s">
        <v>36</v>
      </c>
      <c r="E33158" s="146" t="s">
        <v>14506</v>
      </c>
      <c r="F33158" s="146" t="s">
        <v>38</v>
      </c>
      <c r="G33158" s="146" t="s">
        <v>39</v>
      </c>
      <c r="H33158" s="146" t="s">
        <v>41</v>
      </c>
      <c r="I33158" s="146" t="s">
        <v>42</v>
      </c>
      <c r="J33158" s="146" t="s">
        <v>43</v>
      </c>
      <c r="K33158" s="146" t="s">
        <v>44</v>
      </c>
      <c r="L33158" s="146" t="s">
        <v>45</v>
      </c>
      <c r="M33158" s="146" t="s">
        <v>46</v>
      </c>
      <c r="N33158" s="146" t="s">
        <v>47</v>
      </c>
      <c r="O33158" s="146" t="s">
        <v>48</v>
      </c>
      <c r="P33158" s="146" t="s">
        <v>49</v>
      </c>
      <c r="Q33158" s="146" t="s">
        <v>50</v>
      </c>
      <c r="R33158" s="146" t="s">
        <v>51</v>
      </c>
      <c r="S33158" s="146" t="s">
        <v>52</v>
      </c>
    </row>
    <row r="33159" spans="1:19" ht="11.25" thickBot="1" x14ac:dyDescent="0.2">
      <c r="A33159" s="107">
        <v>1</v>
      </c>
      <c r="B33159" s="132">
        <v>0.87085648148148154</v>
      </c>
      <c r="C33159" s="133">
        <v>0.41028999999999999</v>
      </c>
      <c r="D33159" s="141" t="s">
        <v>14500</v>
      </c>
      <c r="E33159" s="141" t="s">
        <v>14500</v>
      </c>
      <c r="F33159" s="141" t="s">
        <v>14500</v>
      </c>
      <c r="G33159" s="141" t="s">
        <v>14500</v>
      </c>
      <c r="H33159" s="108">
        <v>88.281999999999996</v>
      </c>
      <c r="I33159" s="141" t="s">
        <v>14500</v>
      </c>
      <c r="J33159" s="108">
        <v>-142.541</v>
      </c>
      <c r="K33159" s="141" t="s">
        <v>14500</v>
      </c>
      <c r="L33159" s="141" t="s">
        <v>14637</v>
      </c>
      <c r="M33159" s="141" t="s">
        <v>14500</v>
      </c>
      <c r="N33159" s="141" t="s">
        <v>14500</v>
      </c>
      <c r="O33159" s="141" t="s">
        <v>14500</v>
      </c>
      <c r="P33159" s="141" t="s">
        <v>14500</v>
      </c>
      <c r="Q33159" s="141" t="s">
        <v>14500</v>
      </c>
      <c r="R33159" s="141" t="s">
        <v>14500</v>
      </c>
      <c r="S33159" s="141" t="s">
        <v>14500</v>
      </c>
    </row>
    <row r="33160" spans="1:19" ht="11.25" thickBot="1" x14ac:dyDescent="0.2">
      <c r="A33160" s="112"/>
    </row>
    <row r="33161" spans="1:19" ht="11.25" thickBot="1" x14ac:dyDescent="0.2">
      <c r="A33161" s="135" t="s">
        <v>362</v>
      </c>
      <c r="B33161" s="112"/>
      <c r="C33161" s="137">
        <v>0.41028999999999999</v>
      </c>
      <c r="D33161" s="141" t="s">
        <v>14501</v>
      </c>
      <c r="E33161" s="141" t="s">
        <v>14501</v>
      </c>
      <c r="F33161" s="141" t="s">
        <v>14501</v>
      </c>
      <c r="G33161" s="141" t="s">
        <v>14501</v>
      </c>
      <c r="H33161" s="136">
        <v>88.281999999999996</v>
      </c>
      <c r="I33161" s="141" t="s">
        <v>14501</v>
      </c>
      <c r="J33161" s="136">
        <v>-142.541</v>
      </c>
      <c r="K33161" s="141" t="s">
        <v>14501</v>
      </c>
      <c r="L33161" s="141" t="s">
        <v>14638</v>
      </c>
      <c r="M33161" s="141" t="s">
        <v>14501</v>
      </c>
      <c r="N33161" s="141" t="s">
        <v>14501</v>
      </c>
      <c r="O33161" s="141" t="s">
        <v>14501</v>
      </c>
      <c r="P33161" s="141" t="s">
        <v>14501</v>
      </c>
      <c r="Q33161" s="141" t="s">
        <v>14501</v>
      </c>
      <c r="R33161" s="141" t="s">
        <v>14501</v>
      </c>
      <c r="S33161" s="141" t="s">
        <v>14501</v>
      </c>
    </row>
    <row r="33162" spans="1:19" ht="11.25" thickBot="1" x14ac:dyDescent="0.2">
      <c r="A33162" s="112"/>
    </row>
    <row r="33163" spans="1:19" ht="11.25" thickBot="1" x14ac:dyDescent="0.2">
      <c r="A33163" s="138" t="s">
        <v>364</v>
      </c>
      <c r="B33163" s="112"/>
      <c r="C33163" s="140" t="s">
        <v>3713</v>
      </c>
      <c r="D33163" s="141" t="s">
        <v>14501</v>
      </c>
      <c r="E33163" s="141" t="s">
        <v>14501</v>
      </c>
      <c r="F33163" s="141" t="s">
        <v>14501</v>
      </c>
      <c r="G33163" s="141" t="s">
        <v>14501</v>
      </c>
      <c r="H33163" s="136">
        <v>0</v>
      </c>
      <c r="I33163" s="141" t="s">
        <v>14501</v>
      </c>
      <c r="J33163" s="136">
        <v>0</v>
      </c>
      <c r="K33163" s="141" t="s">
        <v>14501</v>
      </c>
      <c r="L33163" s="141" t="s">
        <v>14501</v>
      </c>
      <c r="M33163" s="141" t="s">
        <v>14501</v>
      </c>
      <c r="N33163" s="141" t="s">
        <v>14501</v>
      </c>
      <c r="O33163" s="141" t="s">
        <v>14501</v>
      </c>
      <c r="P33163" s="141" t="s">
        <v>14501</v>
      </c>
      <c r="Q33163" s="141" t="s">
        <v>14501</v>
      </c>
      <c r="R33163" s="141" t="s">
        <v>14501</v>
      </c>
      <c r="S33163" s="141" t="s">
        <v>14501</v>
      </c>
    </row>
    <row r="33164" spans="1:19" ht="11.25" thickBot="1" x14ac:dyDescent="0.2">
      <c r="A33164" s="112"/>
    </row>
    <row r="33165" spans="1:19" ht="11.25" thickBot="1" x14ac:dyDescent="0.2">
      <c r="A33165" s="139" t="s">
        <v>366</v>
      </c>
      <c r="B33165" s="112"/>
      <c r="C33165" s="140">
        <v>0</v>
      </c>
      <c r="D33165" s="141" t="s">
        <v>14501</v>
      </c>
      <c r="E33165" s="141" t="s">
        <v>14501</v>
      </c>
      <c r="F33165" s="141" t="s">
        <v>14501</v>
      </c>
      <c r="G33165" s="141" t="s">
        <v>14501</v>
      </c>
      <c r="H33165" s="136">
        <v>0</v>
      </c>
      <c r="I33165" s="141" t="s">
        <v>14501</v>
      </c>
      <c r="J33165" s="136">
        <v>0</v>
      </c>
      <c r="K33165" s="141" t="s">
        <v>14501</v>
      </c>
      <c r="L33165" s="141" t="s">
        <v>14501</v>
      </c>
      <c r="M33165" s="141" t="s">
        <v>14501</v>
      </c>
      <c r="N33165" s="141" t="s">
        <v>14501</v>
      </c>
      <c r="O33165" s="141" t="s">
        <v>14501</v>
      </c>
      <c r="P33165" s="141" t="s">
        <v>14501</v>
      </c>
      <c r="Q33165" s="141" t="s">
        <v>14501</v>
      </c>
      <c r="R33165" s="141" t="s">
        <v>14501</v>
      </c>
      <c r="S33165" s="141" t="s">
        <v>14501</v>
      </c>
    </row>
    <row r="33166" spans="1:19" ht="11.25" thickBot="1" x14ac:dyDescent="0.2">
      <c r="A33166" s="112"/>
    </row>
    <row r="33167" spans="1:19" ht="11.25" thickBot="1" x14ac:dyDescent="0.2">
      <c r="A33167" s="106" t="s">
        <v>357</v>
      </c>
      <c r="B33167" s="106" t="s">
        <v>358</v>
      </c>
      <c r="C33167" s="146" t="s">
        <v>53</v>
      </c>
      <c r="D33167" s="146" t="s">
        <v>54</v>
      </c>
      <c r="E33167" s="146" t="s">
        <v>55</v>
      </c>
      <c r="F33167" s="146" t="s">
        <v>56</v>
      </c>
      <c r="G33167" s="146" t="s">
        <v>14507</v>
      </c>
      <c r="H33167" s="146" t="s">
        <v>57</v>
      </c>
      <c r="I33167" s="146" t="s">
        <v>59</v>
      </c>
      <c r="J33167" s="146" t="s">
        <v>14508</v>
      </c>
      <c r="K33167" s="146" t="s">
        <v>60</v>
      </c>
      <c r="L33167" s="146" t="s">
        <v>61</v>
      </c>
      <c r="M33167" s="146" t="s">
        <v>62</v>
      </c>
      <c r="N33167" s="146" t="s">
        <v>14509</v>
      </c>
      <c r="O33167" s="146" t="s">
        <v>63</v>
      </c>
      <c r="P33167" s="146" t="s">
        <v>64</v>
      </c>
      <c r="Q33167" s="146" t="s">
        <v>66</v>
      </c>
      <c r="R33167" s="146" t="s">
        <v>14510</v>
      </c>
      <c r="S33167" s="146" t="s">
        <v>67</v>
      </c>
    </row>
    <row r="33168" spans="1:19" ht="11.25" thickBot="1" x14ac:dyDescent="0.2">
      <c r="A33168" s="107">
        <v>1</v>
      </c>
      <c r="B33168" s="132">
        <v>0.87085648148148154</v>
      </c>
      <c r="C33168" s="141" t="s">
        <v>14500</v>
      </c>
      <c r="D33168" s="141" t="s">
        <v>14500</v>
      </c>
      <c r="E33168" s="141" t="s">
        <v>14500</v>
      </c>
      <c r="F33168" s="141" t="s">
        <v>14500</v>
      </c>
      <c r="G33168" s="141" t="s">
        <v>14500</v>
      </c>
      <c r="H33168" s="141" t="s">
        <v>14500</v>
      </c>
      <c r="I33168" s="141" t="s">
        <v>14500</v>
      </c>
      <c r="J33168" s="141" t="s">
        <v>14639</v>
      </c>
      <c r="K33168" s="141" t="s">
        <v>14500</v>
      </c>
      <c r="L33168" s="141" t="s">
        <v>14500</v>
      </c>
      <c r="M33168" s="108">
        <v>296.53800000000001</v>
      </c>
      <c r="N33168" s="141" t="s">
        <v>14640</v>
      </c>
      <c r="O33168" s="141" t="s">
        <v>14500</v>
      </c>
      <c r="P33168" s="108">
        <v>-271.01600000000002</v>
      </c>
      <c r="Q33168" s="133">
        <v>0.37</v>
      </c>
      <c r="R33168" s="141" t="s">
        <v>14500</v>
      </c>
      <c r="S33168" s="141" t="s">
        <v>14500</v>
      </c>
    </row>
    <row r="33169" spans="1:19" ht="11.25" thickBot="1" x14ac:dyDescent="0.2">
      <c r="A33169" s="112"/>
    </row>
    <row r="33170" spans="1:19" ht="11.25" thickBot="1" x14ac:dyDescent="0.2">
      <c r="A33170" s="135" t="s">
        <v>362</v>
      </c>
      <c r="B33170" s="112"/>
      <c r="C33170" s="141" t="s">
        <v>14501</v>
      </c>
      <c r="D33170" s="141" t="s">
        <v>14501</v>
      </c>
      <c r="E33170" s="141" t="s">
        <v>14501</v>
      </c>
      <c r="F33170" s="141" t="s">
        <v>14501</v>
      </c>
      <c r="G33170" s="141" t="s">
        <v>14501</v>
      </c>
      <c r="H33170" s="141" t="s">
        <v>14501</v>
      </c>
      <c r="I33170" s="141" t="s">
        <v>14501</v>
      </c>
      <c r="J33170" s="141" t="s">
        <v>14641</v>
      </c>
      <c r="K33170" s="141" t="s">
        <v>14501</v>
      </c>
      <c r="L33170" s="141" t="s">
        <v>14501</v>
      </c>
      <c r="M33170" s="136">
        <v>296.53800000000001</v>
      </c>
      <c r="N33170" s="141" t="s">
        <v>14642</v>
      </c>
      <c r="O33170" s="141" t="s">
        <v>14501</v>
      </c>
      <c r="P33170" s="136">
        <v>-271.01600000000002</v>
      </c>
      <c r="Q33170" s="137">
        <v>0.37</v>
      </c>
      <c r="R33170" s="141" t="s">
        <v>14501</v>
      </c>
      <c r="S33170" s="141" t="s">
        <v>14501</v>
      </c>
    </row>
    <row r="33171" spans="1:19" ht="11.25" thickBot="1" x14ac:dyDescent="0.2">
      <c r="A33171" s="112"/>
    </row>
    <row r="33172" spans="1:19" ht="11.25" thickBot="1" x14ac:dyDescent="0.2">
      <c r="A33172" s="138" t="s">
        <v>364</v>
      </c>
      <c r="B33172" s="112"/>
      <c r="C33172" s="141" t="s">
        <v>14501</v>
      </c>
      <c r="D33172" s="141" t="s">
        <v>14501</v>
      </c>
      <c r="E33172" s="141" t="s">
        <v>14501</v>
      </c>
      <c r="F33172" s="141" t="s">
        <v>14501</v>
      </c>
      <c r="G33172" s="141" t="s">
        <v>14501</v>
      </c>
      <c r="H33172" s="141" t="s">
        <v>14501</v>
      </c>
      <c r="I33172" s="141" t="s">
        <v>14501</v>
      </c>
      <c r="J33172" s="141" t="s">
        <v>14501</v>
      </c>
      <c r="K33172" s="141" t="s">
        <v>14501</v>
      </c>
      <c r="L33172" s="141" t="s">
        <v>14501</v>
      </c>
      <c r="M33172" s="136">
        <v>0</v>
      </c>
      <c r="N33172" s="141" t="s">
        <v>14501</v>
      </c>
      <c r="O33172" s="141" t="s">
        <v>14501</v>
      </c>
      <c r="P33172" s="136">
        <v>0</v>
      </c>
      <c r="Q33172" s="140" t="s">
        <v>3713</v>
      </c>
      <c r="R33172" s="141" t="s">
        <v>14501</v>
      </c>
      <c r="S33172" s="141" t="s">
        <v>14501</v>
      </c>
    </row>
    <row r="33173" spans="1:19" ht="11.25" thickBot="1" x14ac:dyDescent="0.2">
      <c r="A33173" s="112"/>
    </row>
    <row r="33174" spans="1:19" ht="11.25" thickBot="1" x14ac:dyDescent="0.2">
      <c r="A33174" s="139" t="s">
        <v>366</v>
      </c>
      <c r="B33174" s="112"/>
      <c r="C33174" s="141" t="s">
        <v>14501</v>
      </c>
      <c r="D33174" s="141" t="s">
        <v>14501</v>
      </c>
      <c r="E33174" s="141" t="s">
        <v>14501</v>
      </c>
      <c r="F33174" s="141" t="s">
        <v>14501</v>
      </c>
      <c r="G33174" s="141" t="s">
        <v>14501</v>
      </c>
      <c r="H33174" s="141" t="s">
        <v>14501</v>
      </c>
      <c r="I33174" s="141" t="s">
        <v>14501</v>
      </c>
      <c r="J33174" s="141" t="s">
        <v>14501</v>
      </c>
      <c r="K33174" s="141" t="s">
        <v>14501</v>
      </c>
      <c r="L33174" s="141" t="s">
        <v>14501</v>
      </c>
      <c r="M33174" s="136">
        <v>0</v>
      </c>
      <c r="N33174" s="141" t="s">
        <v>14501</v>
      </c>
      <c r="O33174" s="141" t="s">
        <v>14501</v>
      </c>
      <c r="P33174" s="136">
        <v>0</v>
      </c>
      <c r="Q33174" s="140">
        <v>0</v>
      </c>
      <c r="R33174" s="141" t="s">
        <v>14501</v>
      </c>
      <c r="S33174" s="141" t="s">
        <v>14501</v>
      </c>
    </row>
    <row r="33175" spans="1:19" ht="11.25" thickBot="1" x14ac:dyDescent="0.2">
      <c r="A33175" s="112"/>
    </row>
    <row r="33176" spans="1:19" ht="11.25" thickBot="1" x14ac:dyDescent="0.2">
      <c r="A33176" s="106" t="s">
        <v>357</v>
      </c>
      <c r="B33176" s="106" t="s">
        <v>358</v>
      </c>
      <c r="C33176" s="146" t="s">
        <v>68</v>
      </c>
      <c r="D33176" s="146" t="s">
        <v>14511</v>
      </c>
    </row>
    <row r="33177" spans="1:19" ht="11.25" thickBot="1" x14ac:dyDescent="0.2">
      <c r="A33177" s="107">
        <v>1</v>
      </c>
      <c r="B33177" s="132">
        <v>0.87085648148148154</v>
      </c>
      <c r="C33177" s="141" t="s">
        <v>14500</v>
      </c>
      <c r="D33177" s="141" t="s">
        <v>14500</v>
      </c>
    </row>
    <row r="33178" spans="1:19" ht="11.25" thickBot="1" x14ac:dyDescent="0.2">
      <c r="A33178" s="112"/>
    </row>
    <row r="33179" spans="1:19" ht="11.25" thickBot="1" x14ac:dyDescent="0.2">
      <c r="A33179" s="135" t="s">
        <v>362</v>
      </c>
      <c r="B33179" s="112"/>
      <c r="C33179" s="141" t="s">
        <v>14501</v>
      </c>
      <c r="D33179" s="141" t="s">
        <v>14501</v>
      </c>
    </row>
    <row r="33180" spans="1:19" ht="11.25" thickBot="1" x14ac:dyDescent="0.2">
      <c r="A33180" s="112"/>
    </row>
    <row r="33181" spans="1:19" ht="11.25" thickBot="1" x14ac:dyDescent="0.2">
      <c r="A33181" s="138" t="s">
        <v>364</v>
      </c>
      <c r="B33181" s="112"/>
      <c r="C33181" s="141" t="s">
        <v>14501</v>
      </c>
      <c r="D33181" s="141" t="s">
        <v>14501</v>
      </c>
    </row>
    <row r="33182" spans="1:19" ht="11.25" thickBot="1" x14ac:dyDescent="0.2">
      <c r="A33182" s="112"/>
    </row>
    <row r="33183" spans="1:19" ht="11.25" thickBot="1" x14ac:dyDescent="0.2">
      <c r="A33183" s="139" t="s">
        <v>366</v>
      </c>
      <c r="B33183" s="112"/>
      <c r="C33183" s="141" t="s">
        <v>14501</v>
      </c>
      <c r="D33183" s="141" t="s">
        <v>14501</v>
      </c>
    </row>
    <row r="33184" spans="1:19" ht="10.5" x14ac:dyDescent="0.15">
      <c r="A33184" s="112"/>
    </row>
  </sheetData>
  <mergeCells count="16">
    <mergeCell ref="G637:G638"/>
    <mergeCell ref="I637:I638"/>
    <mergeCell ref="A1342:E1342"/>
    <mergeCell ref="F1342:I1342"/>
    <mergeCell ref="A609:B609"/>
    <mergeCell ref="A617:B617"/>
    <mergeCell ref="A625:B625"/>
    <mergeCell ref="A637:A638"/>
    <mergeCell ref="C637:C638"/>
    <mergeCell ref="F637:F638"/>
    <mergeCell ref="C43:C44"/>
    <mergeCell ref="E43:E44"/>
    <mergeCell ref="A50:A51"/>
    <mergeCell ref="B50:B51"/>
    <mergeCell ref="D50:D51"/>
    <mergeCell ref="A601:B60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I92"/>
  <sheetViews>
    <sheetView workbookViewId="0">
      <selection sqref="A1:XFD1048576"/>
    </sheetView>
  </sheetViews>
  <sheetFormatPr defaultRowHeight="15" x14ac:dyDescent="0.25"/>
  <cols>
    <col min="1" max="1" width="17.28515625" style="78" bestFit="1" customWidth="1"/>
    <col min="2" max="16384" width="9.140625" style="78"/>
  </cols>
  <sheetData>
    <row r="1" spans="1:139" x14ac:dyDescent="0.25">
      <c r="A1" s="78" t="s">
        <v>154</v>
      </c>
      <c r="B1" s="78" t="s">
        <v>0</v>
      </c>
      <c r="C1" s="78" t="s">
        <v>14759</v>
      </c>
      <c r="D1" s="78" t="s">
        <v>1</v>
      </c>
      <c r="E1" s="78" t="s">
        <v>14759</v>
      </c>
      <c r="F1" s="78" t="s">
        <v>2</v>
      </c>
      <c r="G1" s="78" t="s">
        <v>14759</v>
      </c>
      <c r="H1" s="78" t="s">
        <v>3</v>
      </c>
      <c r="I1" s="78" t="s">
        <v>14759</v>
      </c>
      <c r="J1" s="78" t="s">
        <v>4</v>
      </c>
      <c r="K1" s="78" t="s">
        <v>14759</v>
      </c>
      <c r="L1" s="78" t="s">
        <v>5</v>
      </c>
      <c r="M1" s="78" t="s">
        <v>14759</v>
      </c>
      <c r="N1" s="78" t="s">
        <v>6</v>
      </c>
      <c r="O1" s="78" t="s">
        <v>14759</v>
      </c>
      <c r="P1" s="78" t="s">
        <v>7</v>
      </c>
      <c r="Q1" s="78" t="s">
        <v>14759</v>
      </c>
      <c r="R1" s="78" t="s">
        <v>8</v>
      </c>
      <c r="S1" s="78" t="s">
        <v>14759</v>
      </c>
      <c r="T1" s="78" t="s">
        <v>9</v>
      </c>
      <c r="U1" s="78" t="s">
        <v>14759</v>
      </c>
      <c r="V1" s="78" t="s">
        <v>10</v>
      </c>
      <c r="W1" s="78" t="s">
        <v>14759</v>
      </c>
      <c r="X1" s="78" t="s">
        <v>11</v>
      </c>
      <c r="Y1" s="78" t="s">
        <v>14759</v>
      </c>
      <c r="Z1" s="78" t="s">
        <v>12</v>
      </c>
      <c r="AA1" s="78" t="s">
        <v>14759</v>
      </c>
      <c r="AB1" s="78" t="s">
        <v>13</v>
      </c>
      <c r="AC1" s="78" t="s">
        <v>14759</v>
      </c>
      <c r="AD1" s="78" t="s">
        <v>14</v>
      </c>
      <c r="AE1" s="78" t="s">
        <v>14759</v>
      </c>
      <c r="AF1" s="78" t="s">
        <v>15</v>
      </c>
      <c r="AG1" s="78" t="s">
        <v>14759</v>
      </c>
      <c r="AH1" s="78" t="s">
        <v>16</v>
      </c>
      <c r="AI1" s="78" t="s">
        <v>14759</v>
      </c>
      <c r="AJ1" s="78" t="s">
        <v>17</v>
      </c>
      <c r="AK1" s="78" t="s">
        <v>14759</v>
      </c>
      <c r="AL1" s="78" t="s">
        <v>18</v>
      </c>
      <c r="AM1" s="78" t="s">
        <v>14759</v>
      </c>
      <c r="AN1" s="78" t="s">
        <v>19</v>
      </c>
      <c r="AO1" s="78" t="s">
        <v>14759</v>
      </c>
      <c r="AP1" s="78" t="s">
        <v>20</v>
      </c>
      <c r="AQ1" s="78" t="s">
        <v>14759</v>
      </c>
      <c r="AR1" s="78" t="s">
        <v>21</v>
      </c>
      <c r="AS1" s="78" t="s">
        <v>14759</v>
      </c>
      <c r="AT1" s="78" t="s">
        <v>22</v>
      </c>
      <c r="AU1" s="78" t="s">
        <v>14759</v>
      </c>
      <c r="AV1" s="78" t="s">
        <v>23</v>
      </c>
      <c r="AW1" s="78" t="s">
        <v>14759</v>
      </c>
      <c r="AX1" s="78" t="s">
        <v>24</v>
      </c>
      <c r="AY1" s="78" t="s">
        <v>14759</v>
      </c>
      <c r="AZ1" s="78" t="s">
        <v>25</v>
      </c>
      <c r="BA1" s="78" t="s">
        <v>14759</v>
      </c>
      <c r="BB1" s="78" t="s">
        <v>26</v>
      </c>
      <c r="BC1" s="78" t="s">
        <v>14759</v>
      </c>
      <c r="BD1" s="78" t="s">
        <v>27</v>
      </c>
      <c r="BE1" s="78" t="s">
        <v>14759</v>
      </c>
      <c r="BF1" s="78" t="s">
        <v>28</v>
      </c>
      <c r="BG1" s="78" t="s">
        <v>14759</v>
      </c>
      <c r="BH1" s="78" t="s">
        <v>29</v>
      </c>
      <c r="BI1" s="78" t="s">
        <v>14759</v>
      </c>
      <c r="BJ1" s="78" t="s">
        <v>30</v>
      </c>
      <c r="BK1" s="78" t="s">
        <v>14759</v>
      </c>
      <c r="BL1" s="78" t="s">
        <v>31</v>
      </c>
      <c r="BM1" s="78" t="s">
        <v>14759</v>
      </c>
      <c r="BN1" s="78" t="s">
        <v>32</v>
      </c>
      <c r="BO1" s="78" t="s">
        <v>14759</v>
      </c>
      <c r="BP1" s="78" t="s">
        <v>33</v>
      </c>
      <c r="BQ1" s="78" t="s">
        <v>14759</v>
      </c>
      <c r="BR1" s="78" t="s">
        <v>34</v>
      </c>
      <c r="BS1" s="78" t="s">
        <v>14759</v>
      </c>
      <c r="BT1" s="78" t="s">
        <v>35</v>
      </c>
      <c r="BU1" s="78" t="s">
        <v>14759</v>
      </c>
      <c r="BV1" s="78" t="s">
        <v>36</v>
      </c>
      <c r="BW1" s="78" t="s">
        <v>14759</v>
      </c>
      <c r="BX1" s="78" t="s">
        <v>37</v>
      </c>
      <c r="BY1" s="78" t="s">
        <v>14759</v>
      </c>
      <c r="BZ1" s="78" t="s">
        <v>38</v>
      </c>
      <c r="CA1" s="78" t="s">
        <v>14759</v>
      </c>
      <c r="CB1" s="78" t="s">
        <v>39</v>
      </c>
      <c r="CC1" s="78" t="s">
        <v>14759</v>
      </c>
      <c r="CD1" s="78" t="s">
        <v>40</v>
      </c>
      <c r="CE1" s="78" t="s">
        <v>14759</v>
      </c>
      <c r="CF1" s="78" t="s">
        <v>41</v>
      </c>
      <c r="CG1" s="78" t="s">
        <v>14759</v>
      </c>
      <c r="CH1" s="78" t="s">
        <v>42</v>
      </c>
      <c r="CI1" s="78" t="s">
        <v>14759</v>
      </c>
      <c r="CJ1" s="78" t="s">
        <v>43</v>
      </c>
      <c r="CK1" s="78" t="s">
        <v>14759</v>
      </c>
      <c r="CL1" s="78" t="s">
        <v>44</v>
      </c>
      <c r="CM1" s="78" t="s">
        <v>14759</v>
      </c>
      <c r="CN1" s="78" t="s">
        <v>45</v>
      </c>
      <c r="CO1" s="78" t="s">
        <v>14759</v>
      </c>
      <c r="CP1" s="78" t="s">
        <v>46</v>
      </c>
      <c r="CQ1" s="78" t="s">
        <v>14759</v>
      </c>
      <c r="CR1" s="78" t="s">
        <v>47</v>
      </c>
      <c r="CS1" s="78" t="s">
        <v>14759</v>
      </c>
      <c r="CT1" s="78" t="s">
        <v>48</v>
      </c>
      <c r="CU1" s="78" t="s">
        <v>14759</v>
      </c>
      <c r="CV1" s="78" t="s">
        <v>49</v>
      </c>
      <c r="CW1" s="78" t="s">
        <v>14759</v>
      </c>
      <c r="CX1" s="78" t="s">
        <v>50</v>
      </c>
      <c r="CY1" s="78" t="s">
        <v>14759</v>
      </c>
      <c r="CZ1" s="78" t="s">
        <v>51</v>
      </c>
      <c r="DA1" s="78" t="s">
        <v>14759</v>
      </c>
      <c r="DB1" s="78" t="s">
        <v>52</v>
      </c>
      <c r="DC1" s="78" t="s">
        <v>14759</v>
      </c>
      <c r="DD1" s="78" t="s">
        <v>53</v>
      </c>
      <c r="DE1" s="78" t="s">
        <v>14759</v>
      </c>
      <c r="DF1" s="78" t="s">
        <v>54</v>
      </c>
      <c r="DG1" s="78" t="s">
        <v>14759</v>
      </c>
      <c r="DH1" s="78" t="s">
        <v>55</v>
      </c>
      <c r="DI1" s="78" t="s">
        <v>14759</v>
      </c>
      <c r="DJ1" s="78" t="s">
        <v>56</v>
      </c>
      <c r="DK1" s="78" t="s">
        <v>14759</v>
      </c>
      <c r="DL1" s="78" t="s">
        <v>57</v>
      </c>
      <c r="DM1" s="78" t="s">
        <v>14759</v>
      </c>
      <c r="DN1" s="78" t="s">
        <v>58</v>
      </c>
      <c r="DO1" s="78" t="s">
        <v>14759</v>
      </c>
      <c r="DP1" s="78" t="s">
        <v>59</v>
      </c>
      <c r="DQ1" s="78" t="s">
        <v>14759</v>
      </c>
      <c r="DR1" s="78" t="s">
        <v>60</v>
      </c>
      <c r="DS1" s="78" t="s">
        <v>14759</v>
      </c>
      <c r="DT1" s="78" t="s">
        <v>61</v>
      </c>
      <c r="DU1" s="78" t="s">
        <v>14759</v>
      </c>
      <c r="DV1" s="78" t="s">
        <v>62</v>
      </c>
      <c r="DW1" s="78" t="s">
        <v>14759</v>
      </c>
      <c r="DX1" s="78" t="s">
        <v>63</v>
      </c>
      <c r="DY1" s="78" t="s">
        <v>14759</v>
      </c>
      <c r="DZ1" s="78" t="s">
        <v>64</v>
      </c>
      <c r="EA1" s="78" t="s">
        <v>14759</v>
      </c>
      <c r="EB1" s="78" t="s">
        <v>65</v>
      </c>
      <c r="EC1" s="78" t="s">
        <v>14759</v>
      </c>
      <c r="ED1" s="78" t="s">
        <v>66</v>
      </c>
      <c r="EE1" s="78" t="s">
        <v>14759</v>
      </c>
      <c r="EF1" s="78" t="s">
        <v>67</v>
      </c>
      <c r="EG1" s="78" t="s">
        <v>14759</v>
      </c>
      <c r="EH1" s="78" t="s">
        <v>68</v>
      </c>
      <c r="EI1" s="78" t="s">
        <v>14759</v>
      </c>
    </row>
    <row r="2" spans="1:139" x14ac:dyDescent="0.25">
      <c r="B2" s="78" t="s">
        <v>111</v>
      </c>
      <c r="D2" s="78" t="s">
        <v>111</v>
      </c>
      <c r="F2" s="78" t="s">
        <v>111</v>
      </c>
      <c r="H2" s="78" t="s">
        <v>111</v>
      </c>
      <c r="J2" s="78" t="s">
        <v>111</v>
      </c>
      <c r="L2" s="78" t="s">
        <v>111</v>
      </c>
      <c r="N2" s="78" t="s">
        <v>111</v>
      </c>
      <c r="P2" s="78" t="s">
        <v>111</v>
      </c>
      <c r="R2" s="78" t="s">
        <v>111</v>
      </c>
      <c r="T2" s="78" t="s">
        <v>111</v>
      </c>
      <c r="V2" s="78" t="s">
        <v>111</v>
      </c>
      <c r="X2" s="78" t="s">
        <v>111</v>
      </c>
      <c r="Z2" s="78" t="s">
        <v>111</v>
      </c>
      <c r="AB2" s="78" t="s">
        <v>111</v>
      </c>
      <c r="AD2" s="78" t="s">
        <v>111</v>
      </c>
      <c r="AF2" s="78" t="s">
        <v>111</v>
      </c>
      <c r="AH2" s="78" t="s">
        <v>111</v>
      </c>
      <c r="AJ2" s="78" t="s">
        <v>111</v>
      </c>
      <c r="AL2" s="78" t="s">
        <v>111</v>
      </c>
      <c r="AN2" s="78" t="s">
        <v>111</v>
      </c>
      <c r="AP2" s="78" t="s">
        <v>111</v>
      </c>
      <c r="AR2" s="78" t="s">
        <v>111</v>
      </c>
      <c r="AT2" s="78" t="s">
        <v>111</v>
      </c>
      <c r="AV2" s="78" t="s">
        <v>111</v>
      </c>
      <c r="AX2" s="78" t="s">
        <v>111</v>
      </c>
      <c r="AZ2" s="78" t="s">
        <v>111</v>
      </c>
      <c r="BB2" s="78" t="s">
        <v>111</v>
      </c>
      <c r="BD2" s="78" t="s">
        <v>111</v>
      </c>
      <c r="BF2" s="78" t="s">
        <v>111</v>
      </c>
      <c r="BH2" s="78" t="s">
        <v>111</v>
      </c>
      <c r="BJ2" s="78" t="s">
        <v>111</v>
      </c>
      <c r="BL2" s="78" t="s">
        <v>111</v>
      </c>
      <c r="BN2" s="78" t="s">
        <v>111</v>
      </c>
      <c r="BP2" s="78" t="s">
        <v>111</v>
      </c>
      <c r="BR2" s="78" t="s">
        <v>111</v>
      </c>
      <c r="BT2" s="78" t="s">
        <v>111</v>
      </c>
      <c r="BV2" s="78" t="s">
        <v>111</v>
      </c>
      <c r="BX2" s="78" t="s">
        <v>111</v>
      </c>
      <c r="BZ2" s="78" t="s">
        <v>111</v>
      </c>
      <c r="CB2" s="78" t="s">
        <v>111</v>
      </c>
      <c r="CD2" s="78" t="s">
        <v>111</v>
      </c>
      <c r="CF2" s="78" t="s">
        <v>111</v>
      </c>
      <c r="CH2" s="78" t="s">
        <v>111</v>
      </c>
      <c r="CJ2" s="78" t="s">
        <v>111</v>
      </c>
      <c r="CL2" s="78" t="s">
        <v>111</v>
      </c>
      <c r="CN2" s="78" t="s">
        <v>111</v>
      </c>
      <c r="CP2" s="78" t="s">
        <v>111</v>
      </c>
      <c r="CR2" s="78" t="s">
        <v>111</v>
      </c>
      <c r="CT2" s="78" t="s">
        <v>111</v>
      </c>
      <c r="CV2" s="78" t="s">
        <v>111</v>
      </c>
      <c r="CX2" s="78" t="s">
        <v>111</v>
      </c>
      <c r="CZ2" s="78" t="s">
        <v>111</v>
      </c>
      <c r="DB2" s="78" t="s">
        <v>111</v>
      </c>
      <c r="DD2" s="78" t="s">
        <v>111</v>
      </c>
      <c r="DF2" s="78" t="s">
        <v>111</v>
      </c>
      <c r="DH2" s="78" t="s">
        <v>111</v>
      </c>
      <c r="DJ2" s="78" t="s">
        <v>111</v>
      </c>
      <c r="DL2" s="78" t="s">
        <v>111</v>
      </c>
      <c r="DN2" s="78" t="s">
        <v>111</v>
      </c>
      <c r="DP2" s="78" t="s">
        <v>111</v>
      </c>
      <c r="DR2" s="78" t="s">
        <v>111</v>
      </c>
      <c r="DT2" s="78" t="s">
        <v>111</v>
      </c>
      <c r="DV2" s="78" t="s">
        <v>111</v>
      </c>
      <c r="DX2" s="78" t="s">
        <v>111</v>
      </c>
      <c r="DZ2" s="78" t="s">
        <v>111</v>
      </c>
      <c r="EB2" s="78" t="s">
        <v>111</v>
      </c>
      <c r="ED2" s="78" t="s">
        <v>111</v>
      </c>
      <c r="EF2" s="78" t="s">
        <v>111</v>
      </c>
      <c r="EH2" s="78" t="s">
        <v>111</v>
      </c>
    </row>
    <row r="3" spans="1:139" x14ac:dyDescent="0.25">
      <c r="A3" s="78" t="s">
        <v>69</v>
      </c>
      <c r="B3" s="78">
        <v>1.1499999999999999</v>
      </c>
      <c r="C3" s="78">
        <v>0.15</v>
      </c>
      <c r="D3" s="78">
        <v>-3.5000000000000003E-2</v>
      </c>
      <c r="E3" s="78">
        <v>0.02</v>
      </c>
      <c r="F3" s="78">
        <v>0.10299999999999999</v>
      </c>
      <c r="G3" s="78">
        <v>0.114</v>
      </c>
      <c r="H3" s="78">
        <v>0.34200000000000003</v>
      </c>
      <c r="I3" s="78">
        <v>1.0680000000000001</v>
      </c>
      <c r="J3" s="78">
        <v>2.0590000000000002</v>
      </c>
      <c r="K3" s="78">
        <v>3.1960000000000002</v>
      </c>
      <c r="L3" s="78">
        <v>-2.96</v>
      </c>
      <c r="M3" s="78">
        <v>1.456</v>
      </c>
      <c r="N3" s="78">
        <v>1</v>
      </c>
      <c r="O3" s="78">
        <v>1.5859999999999999E-2</v>
      </c>
      <c r="P3" s="78">
        <v>1</v>
      </c>
      <c r="Q3" s="78">
        <v>1.184E-2</v>
      </c>
      <c r="R3" s="78">
        <v>-4.0000000000000001E-3</v>
      </c>
      <c r="S3" s="78">
        <v>2.8000000000000001E-2</v>
      </c>
      <c r="T3" s="78">
        <v>0</v>
      </c>
      <c r="U3" s="78">
        <v>8.0000000000000002E-3</v>
      </c>
      <c r="V3" s="78">
        <v>-6.0000000000000001E-3</v>
      </c>
      <c r="W3" s="78">
        <v>1.7999999999999999E-2</v>
      </c>
      <c r="X3" s="78">
        <v>1.7999999999999999E-2</v>
      </c>
      <c r="Y3" s="78">
        <v>1.4E-2</v>
      </c>
      <c r="Z3" s="78">
        <v>-2.1999999999999999E-2</v>
      </c>
      <c r="AA3" s="78">
        <v>1.6E-2</v>
      </c>
      <c r="AB3" s="78">
        <v>2E-3</v>
      </c>
      <c r="AC3" s="78">
        <v>0.23</v>
      </c>
      <c r="AD3" s="78">
        <v>1E-3</v>
      </c>
      <c r="AE3" s="78">
        <v>2E-3</v>
      </c>
      <c r="AF3" s="78">
        <v>3.0000000000000001E-3</v>
      </c>
      <c r="AG3" s="78">
        <v>6.0000000000000001E-3</v>
      </c>
      <c r="AH3" s="78">
        <v>2.1999999999999999E-2</v>
      </c>
      <c r="AI3" s="78">
        <v>1.6E-2</v>
      </c>
      <c r="AJ3" s="78">
        <v>-3.6160000000000001</v>
      </c>
      <c r="AK3" s="78">
        <v>0.30399999999999999</v>
      </c>
      <c r="AL3" s="78">
        <v>1E-3</v>
      </c>
      <c r="AM3" s="78">
        <v>2E-3</v>
      </c>
      <c r="AN3" s="78">
        <v>1</v>
      </c>
      <c r="AO3" s="78">
        <v>2.7099999999999999E-2</v>
      </c>
      <c r="AP3" s="78">
        <v>1</v>
      </c>
      <c r="AQ3" s="78">
        <v>8.4600000000000005E-3</v>
      </c>
      <c r="AR3" s="78">
        <v>-6.0000000000000001E-3</v>
      </c>
      <c r="AS3" s="78">
        <v>0.08</v>
      </c>
      <c r="AT3" s="78">
        <v>-0.218</v>
      </c>
      <c r="AU3" s="78">
        <v>0.624</v>
      </c>
      <c r="AV3" s="78">
        <v>0</v>
      </c>
      <c r="AW3" s="78">
        <v>0</v>
      </c>
      <c r="AX3" s="78">
        <v>-1E-3</v>
      </c>
      <c r="AY3" s="78">
        <v>4.0000000000000001E-3</v>
      </c>
      <c r="AZ3" s="78">
        <v>1</v>
      </c>
      <c r="BA3" s="78">
        <v>3.9300000000000002E-2</v>
      </c>
      <c r="BB3" s="78">
        <v>1</v>
      </c>
      <c r="BC3" s="78">
        <v>4.19E-2</v>
      </c>
      <c r="BD3" s="78">
        <v>0</v>
      </c>
      <c r="BE3" s="78">
        <v>0</v>
      </c>
      <c r="BF3" s="78">
        <v>2E-3</v>
      </c>
      <c r="BG3" s="78">
        <v>0</v>
      </c>
      <c r="BH3" s="78">
        <v>0</v>
      </c>
      <c r="BI3" s="78">
        <v>0</v>
      </c>
      <c r="BJ3" s="78">
        <v>0</v>
      </c>
      <c r="BK3" s="78">
        <v>0</v>
      </c>
      <c r="BL3" s="78">
        <v>0</v>
      </c>
      <c r="BM3" s="78">
        <v>0</v>
      </c>
      <c r="BN3" s="78">
        <v>3.7999999999999999E-2</v>
      </c>
      <c r="BO3" s="78">
        <v>4.8000000000000001E-2</v>
      </c>
      <c r="BP3" s="78">
        <v>0</v>
      </c>
      <c r="BQ3" s="78">
        <v>2E-3</v>
      </c>
      <c r="BR3" s="78">
        <v>1</v>
      </c>
      <c r="BS3" s="78">
        <v>2.23E-2</v>
      </c>
      <c r="BT3" s="78">
        <v>1</v>
      </c>
      <c r="BU3" s="78">
        <v>1.3780000000000001E-2</v>
      </c>
      <c r="BV3" s="78">
        <v>3.0000000000000001E-3</v>
      </c>
      <c r="BW3" s="78">
        <v>4.0000000000000001E-3</v>
      </c>
      <c r="BX3" s="78">
        <v>0</v>
      </c>
      <c r="BY3" s="78">
        <v>0</v>
      </c>
      <c r="BZ3" s="78">
        <v>1E-3</v>
      </c>
      <c r="CA3" s="78">
        <v>4.0000000000000001E-3</v>
      </c>
      <c r="CB3" s="78">
        <v>0</v>
      </c>
      <c r="CC3" s="78">
        <v>0</v>
      </c>
      <c r="CD3" s="78">
        <v>-1E-3</v>
      </c>
      <c r="CE3" s="78">
        <v>2E-3</v>
      </c>
      <c r="CF3" s="78">
        <v>1E-3</v>
      </c>
      <c r="CG3" s="78">
        <v>2E-3</v>
      </c>
      <c r="CH3" s="78">
        <v>0</v>
      </c>
      <c r="CI3" s="78">
        <v>0</v>
      </c>
      <c r="CJ3" s="78">
        <v>2.9000000000000001E-2</v>
      </c>
      <c r="CK3" s="78">
        <v>3.4000000000000002E-2</v>
      </c>
      <c r="CL3" s="78">
        <v>0</v>
      </c>
      <c r="CM3" s="78">
        <v>0</v>
      </c>
      <c r="CN3" s="78">
        <v>0</v>
      </c>
      <c r="CO3" s="78">
        <v>0</v>
      </c>
      <c r="CP3" s="78">
        <v>0</v>
      </c>
      <c r="CQ3" s="78">
        <v>0</v>
      </c>
      <c r="CR3" s="78">
        <v>0</v>
      </c>
      <c r="CS3" s="78">
        <v>0</v>
      </c>
      <c r="CT3" s="78">
        <v>0</v>
      </c>
      <c r="CU3" s="78">
        <v>0</v>
      </c>
      <c r="CV3" s="78">
        <v>0</v>
      </c>
      <c r="CW3" s="78">
        <v>0</v>
      </c>
      <c r="CX3" s="78">
        <v>0</v>
      </c>
      <c r="CY3" s="78">
        <v>0</v>
      </c>
      <c r="CZ3" s="78">
        <v>0</v>
      </c>
      <c r="DA3" s="78">
        <v>0</v>
      </c>
      <c r="DB3" s="78">
        <v>0</v>
      </c>
      <c r="DC3" s="78">
        <v>0</v>
      </c>
      <c r="DD3" s="78">
        <v>0</v>
      </c>
      <c r="DE3" s="78">
        <v>0</v>
      </c>
      <c r="DF3" s="78">
        <v>0</v>
      </c>
      <c r="DG3" s="78">
        <v>0</v>
      </c>
      <c r="DH3" s="78">
        <v>0</v>
      </c>
      <c r="DI3" s="78">
        <v>0</v>
      </c>
      <c r="DJ3" s="78">
        <v>0</v>
      </c>
      <c r="DK3" s="78">
        <v>0</v>
      </c>
      <c r="DL3" s="78">
        <v>0</v>
      </c>
      <c r="DM3" s="78">
        <v>2E-3</v>
      </c>
      <c r="DN3" s="78">
        <v>0</v>
      </c>
      <c r="DO3" s="78">
        <v>0</v>
      </c>
      <c r="DP3" s="78">
        <v>0</v>
      </c>
      <c r="DQ3" s="78">
        <v>0</v>
      </c>
      <c r="DR3" s="78">
        <v>0</v>
      </c>
      <c r="DS3" s="78">
        <v>0</v>
      </c>
      <c r="DT3" s="78">
        <v>0</v>
      </c>
      <c r="DU3" s="78">
        <v>0</v>
      </c>
      <c r="DV3" s="78">
        <v>1E-3</v>
      </c>
      <c r="DW3" s="78">
        <v>4.0000000000000001E-3</v>
      </c>
      <c r="DX3" s="78">
        <v>0</v>
      </c>
      <c r="DY3" s="78">
        <v>0</v>
      </c>
      <c r="DZ3" s="78">
        <v>1E-3</v>
      </c>
      <c r="EA3" s="78">
        <v>2E-3</v>
      </c>
      <c r="EB3" s="78">
        <v>1</v>
      </c>
      <c r="EC3" s="78">
        <v>3.3059999999999999E-2</v>
      </c>
      <c r="ED3" s="78">
        <v>1</v>
      </c>
      <c r="EE3" s="78">
        <v>9.3399999999999993E-3</v>
      </c>
      <c r="EF3" s="78">
        <v>0</v>
      </c>
      <c r="EG3" s="78">
        <v>0</v>
      </c>
      <c r="EH3" s="78">
        <v>0</v>
      </c>
      <c r="EI3" s="78">
        <v>0</v>
      </c>
    </row>
    <row r="4" spans="1:139" x14ac:dyDescent="0.25">
      <c r="A4" s="78" t="s">
        <v>69</v>
      </c>
      <c r="B4" s="78">
        <v>0</v>
      </c>
      <c r="C4" s="78">
        <v>0.41199999999999998</v>
      </c>
      <c r="D4" s="78">
        <v>0</v>
      </c>
      <c r="E4" s="78">
        <v>5.3999999999999999E-2</v>
      </c>
      <c r="F4" s="78">
        <v>0</v>
      </c>
      <c r="G4" s="78">
        <v>5.1999999999999998E-2</v>
      </c>
      <c r="H4" s="78">
        <v>0</v>
      </c>
      <c r="I4" s="78">
        <v>0.624</v>
      </c>
      <c r="J4" s="78">
        <v>0</v>
      </c>
      <c r="K4" s="78">
        <v>1.1679999999999999</v>
      </c>
      <c r="L4" s="78">
        <v>0</v>
      </c>
      <c r="M4" s="78">
        <v>13.29</v>
      </c>
      <c r="N4" s="78">
        <v>1</v>
      </c>
      <c r="O4" s="78">
        <v>2.6880000000000001E-2</v>
      </c>
      <c r="P4" s="78">
        <v>1</v>
      </c>
      <c r="Q4" s="78">
        <v>7.7200000000000003E-3</v>
      </c>
      <c r="R4" s="78">
        <v>0</v>
      </c>
      <c r="S4" s="78">
        <v>8.4000000000000005E-2</v>
      </c>
      <c r="T4" s="78">
        <v>0</v>
      </c>
      <c r="U4" s="78">
        <v>6.0000000000000001E-3</v>
      </c>
      <c r="V4" s="78">
        <v>0</v>
      </c>
      <c r="W4" s="78">
        <v>1.4E-2</v>
      </c>
      <c r="X4" s="78">
        <v>0</v>
      </c>
      <c r="Y4" s="78">
        <v>1.2E-2</v>
      </c>
      <c r="Z4" s="78">
        <v>0</v>
      </c>
      <c r="AA4" s="78">
        <v>0.124</v>
      </c>
      <c r="AB4" s="78">
        <v>0</v>
      </c>
      <c r="AC4" s="78">
        <v>0.378</v>
      </c>
      <c r="AD4" s="78">
        <v>0</v>
      </c>
      <c r="AE4" s="78">
        <v>4.0000000000000001E-3</v>
      </c>
      <c r="AF4" s="78">
        <v>0</v>
      </c>
      <c r="AG4" s="78">
        <v>6.0000000000000001E-3</v>
      </c>
      <c r="AH4" s="78">
        <v>0</v>
      </c>
      <c r="AI4" s="78">
        <v>0.02</v>
      </c>
      <c r="AJ4" s="78">
        <v>-3.1789999999999998</v>
      </c>
      <c r="AK4" s="78">
        <v>2.1659999999999999</v>
      </c>
      <c r="AL4" s="78">
        <v>0</v>
      </c>
      <c r="AM4" s="78">
        <v>2E-3</v>
      </c>
      <c r="AN4" s="78">
        <v>1</v>
      </c>
      <c r="AO4" s="78">
        <v>2.4420000000000001E-2</v>
      </c>
      <c r="AP4" s="78">
        <v>1</v>
      </c>
      <c r="AQ4" s="78">
        <v>7.5399999999999998E-3</v>
      </c>
      <c r="AR4" s="78">
        <v>0</v>
      </c>
      <c r="AS4" s="78">
        <v>9.1999999999999998E-2</v>
      </c>
      <c r="AT4" s="78">
        <v>0</v>
      </c>
      <c r="AU4" s="78">
        <v>0.65200000000000002</v>
      </c>
      <c r="AV4" s="78">
        <v>0</v>
      </c>
      <c r="AW4" s="78">
        <v>2E-3</v>
      </c>
      <c r="AX4" s="78">
        <v>0</v>
      </c>
      <c r="AY4" s="78">
        <v>2.8000000000000001E-2</v>
      </c>
      <c r="AZ4" s="78">
        <v>1</v>
      </c>
      <c r="BA4" s="78">
        <v>2.4899999999999999E-2</v>
      </c>
      <c r="BB4" s="78">
        <v>1</v>
      </c>
      <c r="BC4" s="78">
        <v>2.7380000000000002E-2</v>
      </c>
      <c r="BD4" s="78">
        <v>0</v>
      </c>
      <c r="BE4" s="78">
        <v>0</v>
      </c>
      <c r="BF4" s="78">
        <v>0</v>
      </c>
      <c r="BG4" s="78">
        <v>4.0000000000000001E-3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3.4000000000000002E-2</v>
      </c>
      <c r="BP4" s="78">
        <v>0</v>
      </c>
      <c r="BQ4" s="78">
        <v>2E-3</v>
      </c>
      <c r="BR4" s="78">
        <v>1</v>
      </c>
      <c r="BS4" s="78">
        <v>2.3820000000000001E-2</v>
      </c>
      <c r="BT4" s="78">
        <v>1</v>
      </c>
      <c r="BU4" s="78">
        <v>1.0619999999999999E-2</v>
      </c>
      <c r="BV4" s="78">
        <v>0</v>
      </c>
      <c r="BW4" s="78">
        <v>4.0000000000000001E-3</v>
      </c>
      <c r="BX4" s="78">
        <v>0</v>
      </c>
      <c r="BY4" s="78">
        <v>0</v>
      </c>
      <c r="BZ4" s="78">
        <v>0</v>
      </c>
      <c r="CA4" s="78">
        <v>4.0000000000000001E-3</v>
      </c>
      <c r="CB4" s="78">
        <v>0</v>
      </c>
      <c r="CC4" s="78">
        <v>0</v>
      </c>
      <c r="CD4" s="78">
        <v>0</v>
      </c>
      <c r="CE4" s="78">
        <v>8.0000000000000002E-3</v>
      </c>
      <c r="CF4" s="78">
        <v>0</v>
      </c>
      <c r="CG4" s="78">
        <v>2E-3</v>
      </c>
      <c r="CH4" s="78">
        <v>0</v>
      </c>
      <c r="CI4" s="78">
        <v>0</v>
      </c>
      <c r="CJ4" s="78">
        <v>0</v>
      </c>
      <c r="CK4" s="78">
        <v>0.01</v>
      </c>
      <c r="CL4" s="78">
        <v>0</v>
      </c>
      <c r="CM4" s="78">
        <v>0</v>
      </c>
      <c r="CN4" s="78">
        <v>0</v>
      </c>
      <c r="CO4" s="78">
        <v>0</v>
      </c>
      <c r="CP4" s="78">
        <v>0</v>
      </c>
      <c r="CQ4" s="78">
        <v>0</v>
      </c>
      <c r="CR4" s="78">
        <v>0</v>
      </c>
      <c r="CS4" s="78">
        <v>0</v>
      </c>
      <c r="CT4" s="78">
        <v>0</v>
      </c>
      <c r="CU4" s="78">
        <v>0</v>
      </c>
      <c r="CV4" s="78">
        <v>0</v>
      </c>
      <c r="CW4" s="78">
        <v>0</v>
      </c>
      <c r="CX4" s="78">
        <v>0</v>
      </c>
      <c r="CY4" s="78">
        <v>0</v>
      </c>
      <c r="CZ4" s="78">
        <v>0</v>
      </c>
      <c r="DA4" s="78">
        <v>0</v>
      </c>
      <c r="DB4" s="78">
        <v>0</v>
      </c>
      <c r="DC4" s="78">
        <v>0</v>
      </c>
      <c r="DD4" s="78">
        <v>0</v>
      </c>
      <c r="DE4" s="78">
        <v>0</v>
      </c>
      <c r="DF4" s="78">
        <v>0</v>
      </c>
      <c r="DG4" s="78">
        <v>0</v>
      </c>
      <c r="DH4" s="78">
        <v>0</v>
      </c>
      <c r="DI4" s="78">
        <v>0</v>
      </c>
      <c r="DJ4" s="78">
        <v>0</v>
      </c>
      <c r="DK4" s="78">
        <v>0</v>
      </c>
      <c r="DL4" s="78">
        <v>0</v>
      </c>
      <c r="DM4" s="78">
        <v>2E-3</v>
      </c>
      <c r="DN4" s="78">
        <v>0</v>
      </c>
      <c r="DO4" s="78">
        <v>0</v>
      </c>
      <c r="DP4" s="78">
        <v>0</v>
      </c>
      <c r="DQ4" s="78">
        <v>0</v>
      </c>
      <c r="DR4" s="78">
        <v>0</v>
      </c>
      <c r="DS4" s="78">
        <v>0</v>
      </c>
      <c r="DT4" s="78">
        <v>0</v>
      </c>
      <c r="DU4" s="78">
        <v>0</v>
      </c>
      <c r="DV4" s="78">
        <v>0</v>
      </c>
      <c r="DW4" s="78">
        <v>2.1999999999999999E-2</v>
      </c>
      <c r="DX4" s="78">
        <v>0</v>
      </c>
      <c r="DY4" s="78">
        <v>0</v>
      </c>
      <c r="DZ4" s="78">
        <v>0</v>
      </c>
      <c r="EA4" s="78">
        <v>0</v>
      </c>
      <c r="EB4" s="78">
        <v>1</v>
      </c>
      <c r="EC4" s="78">
        <v>2.282E-2</v>
      </c>
      <c r="ED4" s="78">
        <v>1</v>
      </c>
      <c r="EE4" s="78">
        <v>1.414E-2</v>
      </c>
      <c r="EF4" s="78">
        <v>0</v>
      </c>
      <c r="EG4" s="78">
        <v>0</v>
      </c>
      <c r="EH4" s="78">
        <v>0</v>
      </c>
      <c r="EI4" s="78">
        <v>0</v>
      </c>
    </row>
    <row r="5" spans="1:139" x14ac:dyDescent="0.25">
      <c r="A5" s="78">
        <v>0.73611111111111105</v>
      </c>
      <c r="B5" s="78">
        <v>18.440000000000001</v>
      </c>
      <c r="C5" s="78">
        <v>0.48</v>
      </c>
      <c r="D5" s="78">
        <v>14.79</v>
      </c>
      <c r="E5" s="78">
        <v>0.22800000000000001</v>
      </c>
      <c r="F5" s="78">
        <v>22.3</v>
      </c>
      <c r="G5" s="78">
        <v>0.32</v>
      </c>
      <c r="H5" s="78">
        <v>12.8</v>
      </c>
      <c r="I5" s="78">
        <v>2.6339999999999999</v>
      </c>
      <c r="J5" s="78">
        <v>11.29</v>
      </c>
      <c r="K5" s="78">
        <v>0.27600000000000002</v>
      </c>
      <c r="L5" s="78">
        <v>7.077</v>
      </c>
      <c r="M5" s="78">
        <v>23.62</v>
      </c>
      <c r="N5" s="78">
        <v>0.98026000000000002</v>
      </c>
      <c r="O5" s="78">
        <v>3.2620000000000003E-2</v>
      </c>
      <c r="P5" s="78">
        <v>1.00238</v>
      </c>
      <c r="Q5" s="78">
        <v>3.96E-3</v>
      </c>
      <c r="R5" s="78">
        <v>6.5830000000000002</v>
      </c>
      <c r="S5" s="78">
        <v>0.13800000000000001</v>
      </c>
      <c r="T5" s="78">
        <v>0.34200000000000003</v>
      </c>
      <c r="U5" s="78">
        <v>2.5999999999999999E-2</v>
      </c>
      <c r="V5" s="78">
        <v>0.36599999999999999</v>
      </c>
      <c r="W5" s="78">
        <v>1.6E-2</v>
      </c>
      <c r="X5" s="78">
        <v>0.24199999999999999</v>
      </c>
      <c r="Y5" s="78">
        <v>1.6E-2</v>
      </c>
      <c r="Z5" s="78">
        <v>1.359</v>
      </c>
      <c r="AA5" s="78">
        <v>6.8000000000000005E-2</v>
      </c>
      <c r="AB5" s="78">
        <v>18.32</v>
      </c>
      <c r="AC5" s="78">
        <v>0.75</v>
      </c>
      <c r="AD5" s="78">
        <v>0.109</v>
      </c>
      <c r="AE5" s="78">
        <v>4.0000000000000001E-3</v>
      </c>
      <c r="AF5" s="78">
        <v>0.14199999999999999</v>
      </c>
      <c r="AG5" s="78">
        <v>0.01</v>
      </c>
      <c r="AH5" s="78">
        <v>4.8000000000000001E-2</v>
      </c>
      <c r="AI5" s="78">
        <v>3.5999999999999997E-2</v>
      </c>
      <c r="AJ5" s="78">
        <v>1.4E-2</v>
      </c>
      <c r="AK5" s="78">
        <v>1.1140000000000001</v>
      </c>
      <c r="AL5" s="78">
        <v>4.3999999999999997E-2</v>
      </c>
      <c r="AM5" s="78">
        <v>2E-3</v>
      </c>
      <c r="AN5" s="78">
        <v>0.97628999999999999</v>
      </c>
      <c r="AO5" s="78">
        <v>3.4459999999999998E-2</v>
      </c>
      <c r="AP5" s="78">
        <v>0.99409999999999998</v>
      </c>
      <c r="AQ5" s="78">
        <v>9.9399999999999992E-3</v>
      </c>
      <c r="AR5" s="78">
        <v>5.3999999999999999E-2</v>
      </c>
      <c r="AS5" s="78">
        <v>6.8000000000000005E-2</v>
      </c>
      <c r="AT5" s="78">
        <v>7.6999999999999999E-2</v>
      </c>
      <c r="AU5" s="78">
        <v>1.0960000000000001</v>
      </c>
      <c r="AV5" s="78">
        <v>0.34499999999999997</v>
      </c>
      <c r="AW5" s="78">
        <v>1.6E-2</v>
      </c>
      <c r="AX5" s="78">
        <v>0.14799999999999999</v>
      </c>
      <c r="AY5" s="78">
        <v>2.4E-2</v>
      </c>
      <c r="AZ5" s="78">
        <v>0.99221999999999999</v>
      </c>
      <c r="BA5" s="78">
        <v>3.7319999999999999E-2</v>
      </c>
      <c r="BB5" s="78">
        <v>0.99970000000000003</v>
      </c>
      <c r="BC5" s="78">
        <v>1.5879999999999998E-2</v>
      </c>
      <c r="BD5" s="78">
        <v>4.7E-2</v>
      </c>
      <c r="BE5" s="78">
        <v>4.0000000000000001E-3</v>
      </c>
      <c r="BF5" s="78">
        <v>0.13700000000000001</v>
      </c>
      <c r="BG5" s="78">
        <v>1.2E-2</v>
      </c>
      <c r="BH5" s="78">
        <v>1.0999999999999999E-2</v>
      </c>
      <c r="BI5" s="78">
        <v>2E-3</v>
      </c>
      <c r="BJ5" s="78">
        <v>1.0999999999999999E-2</v>
      </c>
      <c r="BK5" s="78">
        <v>2E-3</v>
      </c>
      <c r="BL5" s="78">
        <v>8.0000000000000002E-3</v>
      </c>
      <c r="BM5" s="78">
        <v>2E-3</v>
      </c>
      <c r="BN5" s="78">
        <v>0.50700000000000001</v>
      </c>
      <c r="BO5" s="78">
        <v>2.1999999999999999E-2</v>
      </c>
      <c r="BP5" s="78">
        <v>0.13300000000000001</v>
      </c>
      <c r="BQ5" s="78">
        <v>0.01</v>
      </c>
      <c r="BR5" s="78">
        <v>0.98653000000000002</v>
      </c>
      <c r="BS5" s="78">
        <v>3.2280000000000003E-2</v>
      </c>
      <c r="BT5" s="78">
        <v>1.00525</v>
      </c>
      <c r="BU5" s="78">
        <v>8.8000000000000005E-3</v>
      </c>
      <c r="BV5" s="78">
        <v>1.2999999999999999E-2</v>
      </c>
      <c r="BW5" s="78">
        <v>6.0000000000000001E-3</v>
      </c>
      <c r="BX5" s="78">
        <v>1.0999999999999999E-2</v>
      </c>
      <c r="BY5" s="78">
        <v>2E-3</v>
      </c>
      <c r="BZ5" s="78">
        <v>1.2999999999999999E-2</v>
      </c>
      <c r="CA5" s="78">
        <v>1.2E-2</v>
      </c>
      <c r="CB5" s="78">
        <v>6.3E-2</v>
      </c>
      <c r="CC5" s="78">
        <v>0</v>
      </c>
      <c r="CD5" s="78">
        <v>0.61799999999999999</v>
      </c>
      <c r="CE5" s="78">
        <v>0.03</v>
      </c>
      <c r="CF5" s="78">
        <v>0.63300000000000001</v>
      </c>
      <c r="CG5" s="78">
        <v>0</v>
      </c>
      <c r="CH5" s="78">
        <v>0.02</v>
      </c>
      <c r="CI5" s="78">
        <v>0</v>
      </c>
      <c r="CJ5" s="78">
        <v>1.4E-2</v>
      </c>
      <c r="CK5" s="78">
        <v>6.0000000000000001E-3</v>
      </c>
      <c r="CL5" s="78">
        <v>1.7999999999999999E-2</v>
      </c>
      <c r="CM5" s="78">
        <v>2E-3</v>
      </c>
      <c r="CN5" s="78">
        <v>1.9E-2</v>
      </c>
      <c r="CO5" s="78">
        <v>0</v>
      </c>
      <c r="CP5" s="78">
        <v>1.7000000000000001E-2</v>
      </c>
      <c r="CQ5" s="78">
        <v>6.0000000000000001E-3</v>
      </c>
      <c r="CR5" s="78">
        <v>1.7000000000000001E-2</v>
      </c>
      <c r="CS5" s="78">
        <v>2E-3</v>
      </c>
      <c r="CT5" s="78">
        <v>1.9E-2</v>
      </c>
      <c r="CU5" s="78">
        <v>2E-3</v>
      </c>
      <c r="CV5" s="78">
        <v>1.7000000000000001E-2</v>
      </c>
      <c r="CW5" s="78">
        <v>2E-3</v>
      </c>
      <c r="CX5" s="78">
        <v>1.7000000000000001E-2</v>
      </c>
      <c r="CY5" s="78">
        <v>2E-3</v>
      </c>
      <c r="CZ5" s="78">
        <v>1.7999999999999999E-2</v>
      </c>
      <c r="DA5" s="78">
        <v>0</v>
      </c>
      <c r="DB5" s="78">
        <v>1.7000000000000001E-2</v>
      </c>
      <c r="DC5" s="78">
        <v>2E-3</v>
      </c>
      <c r="DD5" s="78">
        <v>1.7999999999999999E-2</v>
      </c>
      <c r="DE5" s="78">
        <v>2E-3</v>
      </c>
      <c r="DF5" s="78">
        <v>1.7999999999999999E-2</v>
      </c>
      <c r="DG5" s="78">
        <v>4.0000000000000001E-3</v>
      </c>
      <c r="DH5" s="78">
        <v>1.7999999999999999E-2</v>
      </c>
      <c r="DI5" s="78">
        <v>2E-3</v>
      </c>
      <c r="DJ5" s="78">
        <v>0.01</v>
      </c>
      <c r="DK5" s="78">
        <v>0</v>
      </c>
      <c r="DL5" s="78">
        <v>6.4000000000000001E-2</v>
      </c>
      <c r="DM5" s="78">
        <v>8.0000000000000002E-3</v>
      </c>
      <c r="DN5" s="78">
        <v>6.6000000000000003E-2</v>
      </c>
      <c r="DO5" s="78">
        <v>4.0000000000000001E-3</v>
      </c>
      <c r="DP5" s="78">
        <v>6.7000000000000004E-2</v>
      </c>
      <c r="DQ5" s="78">
        <v>0</v>
      </c>
      <c r="DR5" s="78">
        <v>8.0000000000000002E-3</v>
      </c>
      <c r="DS5" s="78">
        <v>0</v>
      </c>
      <c r="DT5" s="78">
        <v>0.01</v>
      </c>
      <c r="DU5" s="78">
        <v>2E-3</v>
      </c>
      <c r="DV5" s="78">
        <v>6.0000000000000001E-3</v>
      </c>
      <c r="DW5" s="78">
        <v>6.0000000000000001E-3</v>
      </c>
      <c r="DX5" s="78">
        <v>0.40200000000000002</v>
      </c>
      <c r="DY5" s="78">
        <v>0.01</v>
      </c>
      <c r="DZ5" s="78">
        <v>6.9000000000000006E-2</v>
      </c>
      <c r="EA5" s="78">
        <v>2E-3</v>
      </c>
      <c r="EB5" s="78">
        <v>0.98517999999999994</v>
      </c>
      <c r="EC5" s="78">
        <v>3.0880000000000001E-2</v>
      </c>
      <c r="ED5" s="78">
        <v>0.99424999999999997</v>
      </c>
      <c r="EE5" s="78">
        <v>6.2399999999999999E-3</v>
      </c>
      <c r="EF5" s="78">
        <v>0.02</v>
      </c>
      <c r="EG5" s="78">
        <v>2E-3</v>
      </c>
      <c r="EH5" s="78">
        <v>0.08</v>
      </c>
      <c r="EI5" s="78">
        <v>2E-3</v>
      </c>
    </row>
    <row r="6" spans="1:139" x14ac:dyDescent="0.25">
      <c r="A6" s="78">
        <v>0.180555555555556</v>
      </c>
      <c r="B6" s="78">
        <v>45.84</v>
      </c>
      <c r="C6" s="78">
        <v>0.32400000000000001</v>
      </c>
      <c r="D6" s="78">
        <v>73.03</v>
      </c>
      <c r="E6" s="78">
        <v>0.1</v>
      </c>
      <c r="F6" s="78">
        <v>78.67</v>
      </c>
      <c r="G6" s="78">
        <v>0.436</v>
      </c>
      <c r="H6" s="78">
        <v>39.76</v>
      </c>
      <c r="I6" s="78">
        <v>1.62</v>
      </c>
      <c r="J6" s="78">
        <v>81.55</v>
      </c>
      <c r="K6" s="78">
        <v>3.0619999999999998</v>
      </c>
      <c r="L6" s="78">
        <v>39.159999999999997</v>
      </c>
      <c r="M6" s="78">
        <v>16.788</v>
      </c>
      <c r="N6" s="78">
        <v>1.00298</v>
      </c>
      <c r="O6" s="78">
        <v>1.418E-2</v>
      </c>
      <c r="P6" s="78">
        <v>0.99351</v>
      </c>
      <c r="Q6" s="78">
        <v>1.8499999999999999E-2</v>
      </c>
      <c r="R6" s="78">
        <v>32.85</v>
      </c>
      <c r="S6" s="78">
        <v>0.124</v>
      </c>
      <c r="T6" s="78">
        <v>1.9390000000000001</v>
      </c>
      <c r="U6" s="78">
        <v>6.8000000000000005E-2</v>
      </c>
      <c r="V6" s="78">
        <v>1.752</v>
      </c>
      <c r="W6" s="78">
        <v>2.4E-2</v>
      </c>
      <c r="X6" s="78">
        <v>0.84</v>
      </c>
      <c r="Y6" s="78">
        <v>0.01</v>
      </c>
      <c r="Z6" s="78">
        <v>6.68</v>
      </c>
      <c r="AA6" s="78">
        <v>4.3999999999999997E-2</v>
      </c>
      <c r="AB6" s="78">
        <v>85.76</v>
      </c>
      <c r="AC6" s="78">
        <v>2.6059999999999999</v>
      </c>
      <c r="AD6" s="78">
        <v>0.64700000000000002</v>
      </c>
      <c r="AE6" s="78">
        <v>0.01</v>
      </c>
      <c r="AF6" s="78">
        <v>0.71299999999999997</v>
      </c>
      <c r="AG6" s="78">
        <v>1.6E-2</v>
      </c>
      <c r="AH6" s="78">
        <v>0.64400000000000002</v>
      </c>
      <c r="AI6" s="78">
        <v>6.0000000000000001E-3</v>
      </c>
      <c r="AJ6" s="78">
        <v>0.30099999999999999</v>
      </c>
      <c r="AK6" s="78">
        <v>9.4E-2</v>
      </c>
      <c r="AL6" s="78">
        <v>0.22700000000000001</v>
      </c>
      <c r="AM6" s="78">
        <v>2E-3</v>
      </c>
      <c r="AN6" s="78">
        <v>1.01248</v>
      </c>
      <c r="AO6" s="78">
        <v>2.4160000000000001E-2</v>
      </c>
      <c r="AP6" s="78">
        <v>0.99141999999999997</v>
      </c>
      <c r="AQ6" s="78">
        <v>1.6080000000000001E-2</v>
      </c>
      <c r="AR6" s="78">
        <v>0.41699999999999998</v>
      </c>
      <c r="AS6" s="78">
        <v>0.1</v>
      </c>
      <c r="AT6" s="78">
        <v>0.46400000000000002</v>
      </c>
      <c r="AU6" s="78">
        <v>0.41199999999999998</v>
      </c>
      <c r="AV6" s="78">
        <v>1.702</v>
      </c>
      <c r="AW6" s="78">
        <v>3.2000000000000001E-2</v>
      </c>
      <c r="AX6" s="78">
        <v>0.69</v>
      </c>
      <c r="AY6" s="78">
        <v>4.0000000000000001E-3</v>
      </c>
      <c r="AZ6" s="78">
        <v>1.00593</v>
      </c>
      <c r="BA6" s="78">
        <v>3.3079999999999998E-2</v>
      </c>
      <c r="BB6" s="78">
        <v>0.98856999999999995</v>
      </c>
      <c r="BC6" s="78">
        <v>4.3200000000000001E-3</v>
      </c>
      <c r="BD6" s="78">
        <v>0.22900000000000001</v>
      </c>
      <c r="BE6" s="78">
        <v>4.0000000000000001E-3</v>
      </c>
      <c r="BF6" s="78">
        <v>0.70199999999999996</v>
      </c>
      <c r="BG6" s="78">
        <v>1.4E-2</v>
      </c>
      <c r="BH6" s="78">
        <v>5.1999999999999998E-2</v>
      </c>
      <c r="BI6" s="78">
        <v>6.0000000000000001E-3</v>
      </c>
      <c r="BJ6" s="78">
        <v>5.3999999999999999E-2</v>
      </c>
      <c r="BK6" s="78">
        <v>4.0000000000000001E-3</v>
      </c>
      <c r="BL6" s="78">
        <v>0.04</v>
      </c>
      <c r="BM6" s="78">
        <v>2E-3</v>
      </c>
      <c r="BN6" s="78">
        <v>1.7050000000000001</v>
      </c>
      <c r="BO6" s="78">
        <v>3.2000000000000001E-2</v>
      </c>
      <c r="BP6" s="78">
        <v>0.69499999999999995</v>
      </c>
      <c r="BQ6" s="78">
        <v>0.04</v>
      </c>
      <c r="BR6" s="78">
        <v>1.00973</v>
      </c>
      <c r="BS6" s="78">
        <v>2.6460000000000001E-2</v>
      </c>
      <c r="BT6" s="78">
        <v>0.99687000000000003</v>
      </c>
      <c r="BU6" s="78">
        <v>4.3800000000000002E-3</v>
      </c>
      <c r="BV6" s="78">
        <v>5.1999999999999998E-2</v>
      </c>
      <c r="BW6" s="78">
        <v>4.0000000000000001E-3</v>
      </c>
      <c r="BX6" s="78">
        <v>5.6000000000000001E-2</v>
      </c>
      <c r="BY6" s="78">
        <v>4.0000000000000001E-3</v>
      </c>
      <c r="BZ6" s="78">
        <v>5.5E-2</v>
      </c>
      <c r="CA6" s="78">
        <v>4.0000000000000001E-3</v>
      </c>
      <c r="CB6" s="78">
        <v>0.312</v>
      </c>
      <c r="CC6" s="78">
        <v>2E-3</v>
      </c>
      <c r="CD6" s="78">
        <v>3.1139999999999999</v>
      </c>
      <c r="CE6" s="78">
        <v>5.1999999999999998E-2</v>
      </c>
      <c r="CF6" s="78">
        <v>3.13</v>
      </c>
      <c r="CG6" s="78">
        <v>3.2000000000000001E-2</v>
      </c>
      <c r="CH6" s="78">
        <v>9.1999999999999998E-2</v>
      </c>
      <c r="CI6" s="78">
        <v>2E-3</v>
      </c>
      <c r="CJ6" s="78">
        <v>8.1000000000000003E-2</v>
      </c>
      <c r="CK6" s="78">
        <v>4.0000000000000001E-3</v>
      </c>
      <c r="CL6" s="78">
        <v>0.09</v>
      </c>
      <c r="CM6" s="78">
        <v>6.0000000000000001E-3</v>
      </c>
      <c r="CN6" s="78">
        <v>8.6999999999999994E-2</v>
      </c>
      <c r="CO6" s="78">
        <v>0.01</v>
      </c>
      <c r="CP6" s="78">
        <v>8.8999999999999996E-2</v>
      </c>
      <c r="CQ6" s="78">
        <v>6.0000000000000001E-3</v>
      </c>
      <c r="CR6" s="78">
        <v>8.7999999999999995E-2</v>
      </c>
      <c r="CS6" s="78">
        <v>0</v>
      </c>
      <c r="CT6" s="78">
        <v>8.5999999999999993E-2</v>
      </c>
      <c r="CU6" s="78">
        <v>0.01</v>
      </c>
      <c r="CV6" s="78">
        <v>8.7999999999999995E-2</v>
      </c>
      <c r="CW6" s="78">
        <v>2E-3</v>
      </c>
      <c r="CX6" s="78">
        <v>8.8999999999999996E-2</v>
      </c>
      <c r="CY6" s="78">
        <v>8.0000000000000002E-3</v>
      </c>
      <c r="CZ6" s="78">
        <v>8.8999999999999996E-2</v>
      </c>
      <c r="DA6" s="78">
        <v>4.0000000000000001E-3</v>
      </c>
      <c r="DB6" s="78">
        <v>0.09</v>
      </c>
      <c r="DC6" s="78">
        <v>6.0000000000000001E-3</v>
      </c>
      <c r="DD6" s="78">
        <v>8.8999999999999996E-2</v>
      </c>
      <c r="DE6" s="78">
        <v>4.0000000000000001E-3</v>
      </c>
      <c r="DF6" s="78">
        <v>8.6999999999999994E-2</v>
      </c>
      <c r="DG6" s="78">
        <v>6.0000000000000001E-3</v>
      </c>
      <c r="DH6" s="78">
        <v>8.7999999999999995E-2</v>
      </c>
      <c r="DI6" s="78">
        <v>2E-3</v>
      </c>
      <c r="DJ6" s="78">
        <v>4.7E-2</v>
      </c>
      <c r="DK6" s="78">
        <v>2E-3</v>
      </c>
      <c r="DL6" s="78">
        <v>0.311</v>
      </c>
      <c r="DM6" s="78">
        <v>6.0000000000000001E-3</v>
      </c>
      <c r="DN6" s="78">
        <v>0.33500000000000002</v>
      </c>
      <c r="DO6" s="78">
        <v>1.4E-2</v>
      </c>
      <c r="DP6" s="78">
        <v>0.33100000000000002</v>
      </c>
      <c r="DQ6" s="78">
        <v>1.4E-2</v>
      </c>
      <c r="DR6" s="78">
        <v>4.2000000000000003E-2</v>
      </c>
      <c r="DS6" s="78">
        <v>2E-3</v>
      </c>
      <c r="DT6" s="78">
        <v>4.4999999999999998E-2</v>
      </c>
      <c r="DU6" s="78">
        <v>0</v>
      </c>
      <c r="DV6" s="78">
        <v>1.0999999999999999E-2</v>
      </c>
      <c r="DW6" s="78">
        <v>8.0000000000000002E-3</v>
      </c>
      <c r="DX6" s="78">
        <v>2.0070000000000001</v>
      </c>
      <c r="DY6" s="78">
        <v>3.2000000000000001E-2</v>
      </c>
      <c r="DZ6" s="78">
        <v>0.33500000000000002</v>
      </c>
      <c r="EA6" s="78">
        <v>4.0000000000000001E-3</v>
      </c>
      <c r="EB6" s="78">
        <v>0.99560000000000004</v>
      </c>
      <c r="EC6" s="78">
        <v>2.63E-2</v>
      </c>
      <c r="ED6" s="78">
        <v>0.98902999999999996</v>
      </c>
      <c r="EE6" s="78">
        <v>9.2800000000000001E-3</v>
      </c>
      <c r="EF6" s="78">
        <v>8.8999999999999996E-2</v>
      </c>
      <c r="EG6" s="78">
        <v>4.0000000000000001E-3</v>
      </c>
      <c r="EH6" s="78">
        <v>0.39900000000000002</v>
      </c>
      <c r="EI6" s="78">
        <v>0</v>
      </c>
    </row>
    <row r="7" spans="1:139" x14ac:dyDescent="0.25">
      <c r="A7" s="78">
        <v>0.11111111111111099</v>
      </c>
      <c r="B7" s="78">
        <v>95.47</v>
      </c>
      <c r="C7" s="78">
        <v>0.40600000000000003</v>
      </c>
      <c r="D7" s="78">
        <v>145</v>
      </c>
      <c r="E7" s="78">
        <v>0.46600000000000003</v>
      </c>
      <c r="F7" s="78">
        <v>163</v>
      </c>
      <c r="G7" s="78">
        <v>0.754</v>
      </c>
      <c r="H7" s="78">
        <v>72.64</v>
      </c>
      <c r="I7" s="78">
        <v>1.6639999999999999</v>
      </c>
      <c r="J7" s="78">
        <v>160.19999999999999</v>
      </c>
      <c r="K7" s="78">
        <v>2.25</v>
      </c>
      <c r="L7" s="78">
        <v>93.09</v>
      </c>
      <c r="M7" s="78">
        <v>25.14</v>
      </c>
      <c r="N7" s="78">
        <v>1.0284199999999999</v>
      </c>
      <c r="O7" s="78">
        <v>3.2000000000000002E-3</v>
      </c>
      <c r="P7" s="78">
        <v>1.00003</v>
      </c>
      <c r="Q7" s="78">
        <v>4.2599999999999999E-3</v>
      </c>
      <c r="R7" s="78">
        <v>64.88</v>
      </c>
      <c r="S7" s="78">
        <v>0.254</v>
      </c>
      <c r="T7" s="78">
        <v>3.5979999999999999</v>
      </c>
      <c r="U7" s="78">
        <v>0.34</v>
      </c>
      <c r="V7" s="78">
        <v>3.4289999999999998</v>
      </c>
      <c r="W7" s="78">
        <v>5.3999999999999999E-2</v>
      </c>
      <c r="X7" s="78">
        <v>1.577</v>
      </c>
      <c r="Y7" s="78">
        <v>4.0000000000000001E-3</v>
      </c>
      <c r="Z7" s="78">
        <v>13.22</v>
      </c>
      <c r="AA7" s="78">
        <v>8.5999999999999993E-2</v>
      </c>
      <c r="AB7" s="78">
        <v>169.7</v>
      </c>
      <c r="AC7" s="78">
        <v>3.27</v>
      </c>
      <c r="AD7" s="78">
        <v>1.3220000000000001</v>
      </c>
      <c r="AE7" s="78">
        <v>8.0000000000000002E-3</v>
      </c>
      <c r="AF7" s="78">
        <v>1.5029999999999999</v>
      </c>
      <c r="AG7" s="78">
        <v>2.8000000000000001E-2</v>
      </c>
      <c r="AH7" s="78">
        <v>1.3919999999999999</v>
      </c>
      <c r="AI7" s="78">
        <v>5.3999999999999999E-2</v>
      </c>
      <c r="AJ7" s="78">
        <v>1.5449999999999999</v>
      </c>
      <c r="AK7" s="78">
        <v>0.44800000000000001</v>
      </c>
      <c r="AL7" s="78">
        <v>0.44600000000000001</v>
      </c>
      <c r="AM7" s="78">
        <v>0.01</v>
      </c>
      <c r="AN7" s="78">
        <v>1.02058</v>
      </c>
      <c r="AO7" s="78">
        <v>2.9919999999999999E-2</v>
      </c>
      <c r="AP7" s="78">
        <v>0.99248999999999998</v>
      </c>
      <c r="AQ7" s="78">
        <v>8.6E-3</v>
      </c>
      <c r="AR7" s="78">
        <v>0.68</v>
      </c>
      <c r="AS7" s="78">
        <v>0.22800000000000001</v>
      </c>
      <c r="AT7" s="78">
        <v>0.73099999999999998</v>
      </c>
      <c r="AU7" s="78">
        <v>1.0720000000000001</v>
      </c>
      <c r="AV7" s="78">
        <v>3.3769999999999998</v>
      </c>
      <c r="AW7" s="78">
        <v>0.04</v>
      </c>
      <c r="AX7" s="78">
        <v>1.3720000000000001</v>
      </c>
      <c r="AY7" s="78">
        <v>1.6E-2</v>
      </c>
      <c r="AZ7" s="78">
        <v>1.0321800000000001</v>
      </c>
      <c r="BA7" s="78">
        <v>2.332E-2</v>
      </c>
      <c r="BB7" s="78">
        <v>1.0018</v>
      </c>
      <c r="BC7" s="78">
        <v>1.312E-2</v>
      </c>
      <c r="BD7" s="78">
        <v>0.45600000000000002</v>
      </c>
      <c r="BE7" s="78">
        <v>6.0000000000000001E-3</v>
      </c>
      <c r="BF7" s="78">
        <v>1.41</v>
      </c>
      <c r="BG7" s="78">
        <v>3.4000000000000002E-2</v>
      </c>
      <c r="BH7" s="78">
        <v>0.109</v>
      </c>
      <c r="BI7" s="78">
        <v>8.0000000000000002E-3</v>
      </c>
      <c r="BJ7" s="78">
        <v>0.105</v>
      </c>
      <c r="BK7" s="78">
        <v>4.0000000000000001E-3</v>
      </c>
      <c r="BL7" s="78">
        <v>7.8E-2</v>
      </c>
      <c r="BM7" s="78">
        <v>2E-3</v>
      </c>
      <c r="BN7" s="78">
        <v>4.4059999999999997</v>
      </c>
      <c r="BO7" s="78">
        <v>4.3999999999999997E-2</v>
      </c>
      <c r="BP7" s="78">
        <v>1.3460000000000001</v>
      </c>
      <c r="BQ7" s="78">
        <v>4.5999999999999999E-2</v>
      </c>
      <c r="BR7" s="78">
        <v>1.02867</v>
      </c>
      <c r="BS7" s="78">
        <v>3.3300000000000003E-2</v>
      </c>
      <c r="BT7" s="78">
        <v>1.00448</v>
      </c>
      <c r="BU7" s="78">
        <v>7.2199999999999999E-3</v>
      </c>
      <c r="BV7" s="78">
        <v>0.104</v>
      </c>
      <c r="BW7" s="78">
        <v>1.4E-2</v>
      </c>
      <c r="BX7" s="78">
        <v>0.107</v>
      </c>
      <c r="BY7" s="78">
        <v>1.2E-2</v>
      </c>
      <c r="BZ7" s="78">
        <v>0.108</v>
      </c>
      <c r="CA7" s="78">
        <v>1.7999999999999999E-2</v>
      </c>
      <c r="CB7" s="78">
        <v>0.61899999999999999</v>
      </c>
      <c r="CC7" s="78">
        <v>4.0000000000000001E-3</v>
      </c>
      <c r="CD7" s="78">
        <v>6.1779999999999999</v>
      </c>
      <c r="CE7" s="78">
        <v>7.5999999999999998E-2</v>
      </c>
      <c r="CF7" s="78">
        <v>6.2240000000000002</v>
      </c>
      <c r="CG7" s="78">
        <v>0.05</v>
      </c>
      <c r="CH7" s="78">
        <v>0.184</v>
      </c>
      <c r="CI7" s="78">
        <v>2E-3</v>
      </c>
      <c r="CJ7" s="78">
        <v>0.17100000000000001</v>
      </c>
      <c r="CK7" s="78">
        <v>2E-3</v>
      </c>
      <c r="CL7" s="78">
        <v>0.17799999999999999</v>
      </c>
      <c r="CM7" s="78">
        <v>6.0000000000000001E-3</v>
      </c>
      <c r="CN7" s="78">
        <v>0.17599999999999999</v>
      </c>
      <c r="CO7" s="78">
        <v>8.0000000000000002E-3</v>
      </c>
      <c r="CP7" s="78">
        <v>0.16700000000000001</v>
      </c>
      <c r="CQ7" s="78">
        <v>0.01</v>
      </c>
      <c r="CR7" s="78">
        <v>0.17699999999999999</v>
      </c>
      <c r="CS7" s="78">
        <v>2E-3</v>
      </c>
      <c r="CT7" s="78">
        <v>0.16900000000000001</v>
      </c>
      <c r="CU7" s="78">
        <v>1.4E-2</v>
      </c>
      <c r="CV7" s="78">
        <v>0.17399999999999999</v>
      </c>
      <c r="CW7" s="78">
        <v>4.0000000000000001E-3</v>
      </c>
      <c r="CX7" s="78">
        <v>0.17299999999999999</v>
      </c>
      <c r="CY7" s="78">
        <v>4.0000000000000001E-3</v>
      </c>
      <c r="CZ7" s="78">
        <v>0.17399999999999999</v>
      </c>
      <c r="DA7" s="78">
        <v>6.0000000000000001E-3</v>
      </c>
      <c r="DB7" s="78">
        <v>0.17199999999999999</v>
      </c>
      <c r="DC7" s="78">
        <v>2E-3</v>
      </c>
      <c r="DD7" s="78">
        <v>0.17399999999999999</v>
      </c>
      <c r="DE7" s="78">
        <v>2E-3</v>
      </c>
      <c r="DF7" s="78">
        <v>0.17399999999999999</v>
      </c>
      <c r="DG7" s="78">
        <v>8.0000000000000002E-3</v>
      </c>
      <c r="DH7" s="78">
        <v>0.17499999999999999</v>
      </c>
      <c r="DI7" s="78">
        <v>4.0000000000000001E-3</v>
      </c>
      <c r="DJ7" s="78">
        <v>9.2999999999999999E-2</v>
      </c>
      <c r="DK7" s="78">
        <v>2E-3</v>
      </c>
      <c r="DL7" s="78">
        <v>0.61799999999999999</v>
      </c>
      <c r="DM7" s="78">
        <v>6.0000000000000001E-3</v>
      </c>
      <c r="DN7" s="78">
        <v>0.64800000000000002</v>
      </c>
      <c r="DO7" s="78">
        <v>8.0000000000000002E-3</v>
      </c>
      <c r="DP7" s="78">
        <v>0.65700000000000003</v>
      </c>
      <c r="DQ7" s="78">
        <v>1.4E-2</v>
      </c>
      <c r="DR7" s="78">
        <v>8.2000000000000003E-2</v>
      </c>
      <c r="DS7" s="78">
        <v>4.0000000000000001E-3</v>
      </c>
      <c r="DT7" s="78">
        <v>9.0999999999999998E-2</v>
      </c>
      <c r="DU7" s="78">
        <v>4.0000000000000001E-3</v>
      </c>
      <c r="DV7" s="78">
        <v>0.03</v>
      </c>
      <c r="DW7" s="78">
        <v>8.0000000000000002E-3</v>
      </c>
      <c r="DX7" s="78">
        <v>3.976</v>
      </c>
      <c r="DY7" s="78">
        <v>2.5999999999999999E-2</v>
      </c>
      <c r="DZ7" s="78">
        <v>0.67</v>
      </c>
      <c r="EA7" s="78">
        <v>0.01</v>
      </c>
      <c r="EB7" s="78">
        <v>1.0027999999999999</v>
      </c>
      <c r="EC7" s="78">
        <v>2.6839999999999999E-2</v>
      </c>
      <c r="ED7" s="78">
        <v>0.99617</v>
      </c>
      <c r="EE7" s="78">
        <v>4.4600000000000004E-3</v>
      </c>
      <c r="EF7" s="78">
        <v>0.17699999999999999</v>
      </c>
      <c r="EG7" s="78">
        <v>6.0000000000000001E-3</v>
      </c>
      <c r="EH7" s="78">
        <v>0.79</v>
      </c>
      <c r="EI7" s="78">
        <v>4.0000000000000001E-3</v>
      </c>
    </row>
    <row r="8" spans="1:139" x14ac:dyDescent="0.25">
      <c r="A8" s="148">
        <v>5.5555555555555552E-2</v>
      </c>
      <c r="B8" s="78">
        <v>380.1</v>
      </c>
      <c r="C8" s="78">
        <v>1.788</v>
      </c>
      <c r="D8" s="78">
        <v>769.4</v>
      </c>
      <c r="E8" s="78">
        <v>2.99</v>
      </c>
      <c r="F8" s="78">
        <v>757.9</v>
      </c>
      <c r="G8" s="78">
        <v>3.3</v>
      </c>
      <c r="H8" s="78">
        <v>339.3</v>
      </c>
      <c r="I8" s="78">
        <v>3.4340000000000002</v>
      </c>
      <c r="J8" s="78">
        <v>736.5</v>
      </c>
      <c r="K8" s="78">
        <v>5.556</v>
      </c>
      <c r="L8" s="78">
        <v>457.5</v>
      </c>
      <c r="M8" s="78">
        <v>13.694000000000001</v>
      </c>
      <c r="N8" s="78">
        <v>1.05447</v>
      </c>
      <c r="O8" s="78">
        <v>2.1680000000000001E-2</v>
      </c>
      <c r="P8" s="78">
        <v>1.0070600000000001</v>
      </c>
      <c r="Q8" s="78">
        <v>1.242E-2</v>
      </c>
      <c r="R8" s="78">
        <v>355.3</v>
      </c>
      <c r="S8" s="78">
        <v>1.302</v>
      </c>
      <c r="T8" s="78">
        <v>18.149999999999999</v>
      </c>
      <c r="U8" s="78">
        <v>0.156</v>
      </c>
      <c r="V8" s="78">
        <v>16.66</v>
      </c>
      <c r="W8" s="78">
        <v>0.108</v>
      </c>
      <c r="X8" s="78">
        <v>7.3730000000000002</v>
      </c>
      <c r="Y8" s="78">
        <v>0.08</v>
      </c>
      <c r="Z8" s="78">
        <v>64.209999999999994</v>
      </c>
      <c r="AA8" s="78">
        <v>0.18</v>
      </c>
      <c r="AB8" s="78">
        <v>851.1</v>
      </c>
      <c r="AC8" s="78">
        <v>12.952</v>
      </c>
      <c r="AD8" s="78">
        <v>6.5750000000000002</v>
      </c>
      <c r="AE8" s="78">
        <v>0.08</v>
      </c>
      <c r="AF8" s="78">
        <v>7.0679999999999996</v>
      </c>
      <c r="AG8" s="78">
        <v>6.4000000000000001E-2</v>
      </c>
      <c r="AH8" s="78">
        <v>6.944</v>
      </c>
      <c r="AI8" s="78">
        <v>0.14799999999999999</v>
      </c>
      <c r="AJ8" s="78">
        <v>9.859</v>
      </c>
      <c r="AK8" s="78">
        <v>0.23400000000000001</v>
      </c>
      <c r="AL8" s="78">
        <v>2.2240000000000002</v>
      </c>
      <c r="AM8" s="78">
        <v>0.02</v>
      </c>
      <c r="AN8" s="78">
        <v>1.0457799999999999</v>
      </c>
      <c r="AO8" s="78">
        <v>1.4999999999999999E-2</v>
      </c>
      <c r="AP8" s="78">
        <v>0.98828000000000005</v>
      </c>
      <c r="AQ8" s="78">
        <v>8.6599999999999993E-3</v>
      </c>
      <c r="AR8" s="78">
        <v>3.22</v>
      </c>
      <c r="AS8" s="78">
        <v>0.57599999999999996</v>
      </c>
      <c r="AT8" s="78">
        <v>3.3450000000000002</v>
      </c>
      <c r="AU8" s="78">
        <v>0.63</v>
      </c>
      <c r="AV8" s="78">
        <v>16.41</v>
      </c>
      <c r="AW8" s="78">
        <v>0.48599999999999999</v>
      </c>
      <c r="AX8" s="78">
        <v>6.71</v>
      </c>
      <c r="AY8" s="78">
        <v>0.26</v>
      </c>
      <c r="AZ8" s="78">
        <v>1.0676000000000001</v>
      </c>
      <c r="BA8" s="78">
        <v>2.222E-2</v>
      </c>
      <c r="BB8" s="78">
        <v>1.0121800000000001</v>
      </c>
      <c r="BC8" s="78">
        <v>3.1699999999999999E-2</v>
      </c>
      <c r="BD8" s="78">
        <v>2.2090000000000001</v>
      </c>
      <c r="BE8" s="78">
        <v>5.3999999999999999E-2</v>
      </c>
      <c r="BF8" s="78">
        <v>6.9370000000000003</v>
      </c>
      <c r="BG8" s="78">
        <v>0.20599999999999999</v>
      </c>
      <c r="BH8" s="78">
        <v>0.51100000000000001</v>
      </c>
      <c r="BI8" s="78">
        <v>3.2000000000000001E-2</v>
      </c>
      <c r="BJ8" s="78">
        <v>0.51600000000000001</v>
      </c>
      <c r="BK8" s="78">
        <v>1.2E-2</v>
      </c>
      <c r="BL8" s="78">
        <v>0.41199999999999998</v>
      </c>
      <c r="BM8" s="78">
        <v>0.01</v>
      </c>
      <c r="BN8" s="78">
        <v>18.73</v>
      </c>
      <c r="BO8" s="78">
        <v>0.20799999999999999</v>
      </c>
      <c r="BP8" s="78">
        <v>6.7089999999999996</v>
      </c>
      <c r="BQ8" s="78">
        <v>3.4000000000000002E-2</v>
      </c>
      <c r="BR8" s="78">
        <v>1.04695</v>
      </c>
      <c r="BS8" s="78">
        <v>2.0619999999999999E-2</v>
      </c>
      <c r="BT8" s="78">
        <v>0.99675000000000002</v>
      </c>
      <c r="BU8" s="78">
        <v>2.9399999999999999E-3</v>
      </c>
      <c r="BV8" s="78">
        <v>0.503</v>
      </c>
      <c r="BW8" s="78">
        <v>4.0000000000000001E-3</v>
      </c>
      <c r="BX8" s="78">
        <v>0.49199999999999999</v>
      </c>
      <c r="BY8" s="78">
        <v>4.0000000000000001E-3</v>
      </c>
      <c r="BZ8" s="78">
        <v>0.53500000000000003</v>
      </c>
      <c r="CA8" s="78">
        <v>3.2000000000000001E-2</v>
      </c>
      <c r="CB8" s="78">
        <v>3.08</v>
      </c>
      <c r="CC8" s="78">
        <v>4.2000000000000003E-2</v>
      </c>
      <c r="CD8" s="78">
        <v>30.31</v>
      </c>
      <c r="CE8" s="78">
        <v>0.32</v>
      </c>
      <c r="CF8" s="78">
        <v>30.34</v>
      </c>
      <c r="CG8" s="78">
        <v>8.7999999999999995E-2</v>
      </c>
      <c r="CH8" s="78">
        <v>0.88700000000000001</v>
      </c>
      <c r="CI8" s="78">
        <v>4.0000000000000001E-3</v>
      </c>
      <c r="CJ8" s="78">
        <v>0.872</v>
      </c>
      <c r="CK8" s="78">
        <v>6.0000000000000001E-3</v>
      </c>
      <c r="CL8" s="78">
        <v>0.872</v>
      </c>
      <c r="CM8" s="78">
        <v>1.4E-2</v>
      </c>
      <c r="CN8" s="78">
        <v>0.875</v>
      </c>
      <c r="CO8" s="78">
        <v>1.4E-2</v>
      </c>
      <c r="CP8" s="78">
        <v>0.874</v>
      </c>
      <c r="CQ8" s="78">
        <v>2.4E-2</v>
      </c>
      <c r="CR8" s="78">
        <v>0.85799999999999998</v>
      </c>
      <c r="CS8" s="78">
        <v>1.6E-2</v>
      </c>
      <c r="CT8" s="78">
        <v>0.85399999999999998</v>
      </c>
      <c r="CU8" s="78">
        <v>2.5999999999999999E-2</v>
      </c>
      <c r="CV8" s="78">
        <v>0.86599999999999999</v>
      </c>
      <c r="CW8" s="78">
        <v>1.4E-2</v>
      </c>
      <c r="CX8" s="78">
        <v>0.85099999999999998</v>
      </c>
      <c r="CY8" s="78">
        <v>1.4E-2</v>
      </c>
      <c r="CZ8" s="78">
        <v>0.86799999999999999</v>
      </c>
      <c r="DA8" s="78">
        <v>2E-3</v>
      </c>
      <c r="DB8" s="78">
        <v>0.85399999999999998</v>
      </c>
      <c r="DC8" s="78">
        <v>8.0000000000000002E-3</v>
      </c>
      <c r="DD8" s="78">
        <v>0.86899999999999999</v>
      </c>
      <c r="DE8" s="78">
        <v>0.01</v>
      </c>
      <c r="DF8" s="78">
        <v>0.86</v>
      </c>
      <c r="DG8" s="78">
        <v>1.7999999999999999E-2</v>
      </c>
      <c r="DH8" s="78">
        <v>0.86499999999999999</v>
      </c>
      <c r="DI8" s="78">
        <v>4.0000000000000001E-3</v>
      </c>
      <c r="DJ8" s="78">
        <v>0.47799999999999998</v>
      </c>
      <c r="DK8" s="78">
        <v>4.0000000000000001E-3</v>
      </c>
      <c r="DL8" s="78">
        <v>3.0779999999999998</v>
      </c>
      <c r="DM8" s="78">
        <v>2.4E-2</v>
      </c>
      <c r="DN8" s="78">
        <v>3.2719999999999998</v>
      </c>
      <c r="DO8" s="78">
        <v>4.8000000000000001E-2</v>
      </c>
      <c r="DP8" s="78">
        <v>3.2909999999999999</v>
      </c>
      <c r="DQ8" s="78">
        <v>7.5999999999999998E-2</v>
      </c>
      <c r="DR8" s="78">
        <v>0.41399999999999998</v>
      </c>
      <c r="DS8" s="78">
        <v>0.01</v>
      </c>
      <c r="DT8" s="78">
        <v>0.46200000000000002</v>
      </c>
      <c r="DU8" s="78">
        <v>8.0000000000000002E-3</v>
      </c>
      <c r="DV8" s="78">
        <v>0.48599999999999999</v>
      </c>
      <c r="DW8" s="78">
        <v>8.0000000000000002E-3</v>
      </c>
      <c r="DX8" s="78">
        <v>19.52</v>
      </c>
      <c r="DY8" s="78">
        <v>0.28999999999999998</v>
      </c>
      <c r="DZ8" s="78">
        <v>3.2509999999999999</v>
      </c>
      <c r="EA8" s="78">
        <v>2.4E-2</v>
      </c>
      <c r="EB8" s="78">
        <v>1.01678</v>
      </c>
      <c r="EC8" s="78">
        <v>3.1919999999999997E-2</v>
      </c>
      <c r="ED8" s="78">
        <v>0.98682000000000003</v>
      </c>
      <c r="EE8" s="78">
        <v>7.7200000000000003E-3</v>
      </c>
      <c r="EF8" s="78">
        <v>0.86799999999999999</v>
      </c>
      <c r="EG8" s="78">
        <v>2.1999999999999999E-2</v>
      </c>
      <c r="EH8" s="78">
        <v>3.9060000000000001</v>
      </c>
      <c r="EI8" s="78">
        <v>0.03</v>
      </c>
    </row>
    <row r="9" spans="1:139" x14ac:dyDescent="0.25">
      <c r="A9" s="148">
        <v>4.8611111111111112E-2</v>
      </c>
      <c r="B9" s="78">
        <v>749</v>
      </c>
      <c r="C9" s="78">
        <v>10.922000000000001</v>
      </c>
      <c r="D9" s="78">
        <v>1548</v>
      </c>
      <c r="E9" s="78">
        <v>17.422000000000001</v>
      </c>
      <c r="F9" s="78">
        <v>1507</v>
      </c>
      <c r="G9" s="78">
        <v>21.28</v>
      </c>
      <c r="H9" s="78">
        <v>682.4</v>
      </c>
      <c r="I9" s="78">
        <v>10.827999999999999</v>
      </c>
      <c r="J9" s="78">
        <v>1493</v>
      </c>
      <c r="K9" s="78">
        <v>22.84</v>
      </c>
      <c r="L9" s="78">
        <v>881.2</v>
      </c>
      <c r="M9" s="78">
        <v>42.78</v>
      </c>
      <c r="N9" s="78">
        <v>1.0884799999999999</v>
      </c>
      <c r="O9" s="78">
        <v>4.8160000000000001E-2</v>
      </c>
      <c r="P9" s="78">
        <v>1.0165599999999999</v>
      </c>
      <c r="Q9" s="78">
        <v>6.6E-3</v>
      </c>
      <c r="R9" s="78">
        <v>720.8</v>
      </c>
      <c r="S9" s="78">
        <v>9.41</v>
      </c>
      <c r="T9" s="78">
        <v>36.51</v>
      </c>
      <c r="U9" s="78">
        <v>1.4339999999999999</v>
      </c>
      <c r="V9" s="78">
        <v>33.79</v>
      </c>
      <c r="W9" s="78">
        <v>0.46</v>
      </c>
      <c r="X9" s="78">
        <v>14.86</v>
      </c>
      <c r="Y9" s="78">
        <v>0.23200000000000001</v>
      </c>
      <c r="Z9" s="78">
        <v>140.69999999999999</v>
      </c>
      <c r="AA9" s="78">
        <v>2.0339999999999998</v>
      </c>
      <c r="AB9" s="78">
        <v>1656</v>
      </c>
      <c r="AC9" s="78">
        <v>29.34</v>
      </c>
      <c r="AD9" s="78">
        <v>13.38</v>
      </c>
      <c r="AE9" s="78">
        <v>0.252</v>
      </c>
      <c r="AF9" s="78">
        <v>14.32</v>
      </c>
      <c r="AG9" s="78">
        <v>0.29199999999999998</v>
      </c>
      <c r="AH9" s="78">
        <v>14.07</v>
      </c>
      <c r="AI9" s="78">
        <v>0.19600000000000001</v>
      </c>
      <c r="AJ9" s="78">
        <v>13.69</v>
      </c>
      <c r="AK9" s="78">
        <v>0.26800000000000002</v>
      </c>
      <c r="AL9" s="78">
        <v>4.49</v>
      </c>
      <c r="AM9" s="78">
        <v>8.4000000000000005E-2</v>
      </c>
      <c r="AN9" s="78">
        <v>1.07524</v>
      </c>
      <c r="AO9" s="78">
        <v>4.5620000000000001E-2</v>
      </c>
      <c r="AP9" s="78">
        <v>1.0000100000000001</v>
      </c>
      <c r="AQ9" s="78">
        <v>3.9199999999999999E-3</v>
      </c>
      <c r="AR9" s="78">
        <v>6.46</v>
      </c>
      <c r="AS9" s="78">
        <v>0.5</v>
      </c>
      <c r="AT9" s="78">
        <v>6.702</v>
      </c>
      <c r="AU9" s="78">
        <v>2.3540000000000001</v>
      </c>
      <c r="AV9" s="78">
        <v>33.340000000000003</v>
      </c>
      <c r="AW9" s="78">
        <v>1.1060000000000001</v>
      </c>
      <c r="AX9" s="78">
        <v>13.64</v>
      </c>
      <c r="AY9" s="78">
        <v>0.49</v>
      </c>
      <c r="AZ9" s="78">
        <v>1.0868800000000001</v>
      </c>
      <c r="BA9" s="78">
        <v>3.4700000000000002E-2</v>
      </c>
      <c r="BB9" s="78">
        <v>1.01698</v>
      </c>
      <c r="BC9" s="78">
        <v>3.0159999999999999E-2</v>
      </c>
      <c r="BD9" s="78">
        <v>4.5590000000000002</v>
      </c>
      <c r="BE9" s="78">
        <v>0.16</v>
      </c>
      <c r="BF9" s="78">
        <v>14.18</v>
      </c>
      <c r="BG9" s="78">
        <v>0.53600000000000003</v>
      </c>
      <c r="BH9" s="78">
        <v>1.0549999999999999</v>
      </c>
      <c r="BI9" s="78">
        <v>1.4E-2</v>
      </c>
      <c r="BJ9" s="78">
        <v>1.0629999999999999</v>
      </c>
      <c r="BK9" s="78">
        <v>2.8000000000000001E-2</v>
      </c>
      <c r="BL9" s="78">
        <v>0.84499999999999997</v>
      </c>
      <c r="BM9" s="78">
        <v>3.7999999999999999E-2</v>
      </c>
      <c r="BN9" s="78">
        <v>46.17</v>
      </c>
      <c r="BO9" s="78">
        <v>1.228</v>
      </c>
      <c r="BP9" s="78">
        <v>13.66</v>
      </c>
      <c r="BQ9" s="78">
        <v>0.246</v>
      </c>
      <c r="BR9" s="78">
        <v>1.06595</v>
      </c>
      <c r="BS9" s="78">
        <v>3.1199999999999999E-2</v>
      </c>
      <c r="BT9" s="78">
        <v>0.99863999999999997</v>
      </c>
      <c r="BU9" s="78">
        <v>1.32E-2</v>
      </c>
      <c r="BV9" s="78">
        <v>1.0029999999999999</v>
      </c>
      <c r="BW9" s="78">
        <v>1.6E-2</v>
      </c>
      <c r="BX9" s="78">
        <v>1.0069999999999999</v>
      </c>
      <c r="BY9" s="78">
        <v>2.5999999999999999E-2</v>
      </c>
      <c r="BZ9" s="78">
        <v>1.0329999999999999</v>
      </c>
      <c r="CA9" s="78">
        <v>9.1999999999999998E-2</v>
      </c>
      <c r="CB9" s="78">
        <v>6.2220000000000004</v>
      </c>
      <c r="CC9" s="78">
        <v>0.106</v>
      </c>
      <c r="CD9" s="78">
        <v>61.63</v>
      </c>
      <c r="CE9" s="78">
        <v>1.282</v>
      </c>
      <c r="CF9" s="78">
        <v>61.28</v>
      </c>
      <c r="CG9" s="78">
        <v>0.86</v>
      </c>
      <c r="CH9" s="78">
        <v>1.796</v>
      </c>
      <c r="CI9" s="78">
        <v>0.03</v>
      </c>
      <c r="CJ9" s="78">
        <v>1.778</v>
      </c>
      <c r="CK9" s="78">
        <v>2.4E-2</v>
      </c>
      <c r="CL9" s="78">
        <v>1.79</v>
      </c>
      <c r="CM9" s="78">
        <v>0.04</v>
      </c>
      <c r="CN9" s="78">
        <v>1.7809999999999999</v>
      </c>
      <c r="CO9" s="78">
        <v>3.4000000000000002E-2</v>
      </c>
      <c r="CP9" s="78">
        <v>1.778</v>
      </c>
      <c r="CQ9" s="78">
        <v>1.7999999999999999E-2</v>
      </c>
      <c r="CR9" s="78">
        <v>1.7629999999999999</v>
      </c>
      <c r="CS9" s="78">
        <v>3.5999999999999997E-2</v>
      </c>
      <c r="CT9" s="78">
        <v>1.752</v>
      </c>
      <c r="CU9" s="78">
        <v>3.5999999999999997E-2</v>
      </c>
      <c r="CV9" s="78">
        <v>1.768</v>
      </c>
      <c r="CW9" s="78">
        <v>6.4000000000000001E-2</v>
      </c>
      <c r="CX9" s="78">
        <v>1.754</v>
      </c>
      <c r="CY9" s="78">
        <v>6.2E-2</v>
      </c>
      <c r="CZ9" s="78">
        <v>1.7749999999999999</v>
      </c>
      <c r="DA9" s="78">
        <v>5.1999999999999998E-2</v>
      </c>
      <c r="DB9" s="78">
        <v>1.7509999999999999</v>
      </c>
      <c r="DC9" s="78">
        <v>3.5999999999999997E-2</v>
      </c>
      <c r="DD9" s="78">
        <v>1.7689999999999999</v>
      </c>
      <c r="DE9" s="78">
        <v>4.3999999999999997E-2</v>
      </c>
      <c r="DF9" s="78">
        <v>1.7549999999999999</v>
      </c>
      <c r="DG9" s="78">
        <v>4.5999999999999999E-2</v>
      </c>
      <c r="DH9" s="78">
        <v>1.784</v>
      </c>
      <c r="DI9" s="78">
        <v>4.2000000000000003E-2</v>
      </c>
      <c r="DJ9" s="78">
        <v>0.97899999999999998</v>
      </c>
      <c r="DK9" s="78">
        <v>1.4E-2</v>
      </c>
      <c r="DL9" s="78">
        <v>6.4029999999999996</v>
      </c>
      <c r="DM9" s="78">
        <v>0.152</v>
      </c>
      <c r="DN9" s="78">
        <v>6.6509999999999998</v>
      </c>
      <c r="DO9" s="78">
        <v>0.106</v>
      </c>
      <c r="DP9" s="78">
        <v>6.6970000000000001</v>
      </c>
      <c r="DQ9" s="78">
        <v>0.112</v>
      </c>
      <c r="DR9" s="78">
        <v>0.81499999999999995</v>
      </c>
      <c r="DS9" s="78">
        <v>0.01</v>
      </c>
      <c r="DT9" s="78">
        <v>0.91100000000000003</v>
      </c>
      <c r="DU9" s="78">
        <v>0.03</v>
      </c>
      <c r="DV9" s="78">
        <v>0.874</v>
      </c>
      <c r="DW9" s="78">
        <v>0.04</v>
      </c>
      <c r="DX9" s="78">
        <v>39.47</v>
      </c>
      <c r="DY9" s="78">
        <v>0.38600000000000001</v>
      </c>
      <c r="DZ9" s="78">
        <v>6.6790000000000003</v>
      </c>
      <c r="EA9" s="78">
        <v>0.16600000000000001</v>
      </c>
      <c r="EB9" s="78">
        <v>1.0284599999999999</v>
      </c>
      <c r="EC9" s="78">
        <v>3.0040000000000001E-2</v>
      </c>
      <c r="ED9" s="78">
        <v>0.98087000000000002</v>
      </c>
      <c r="EE9" s="78">
        <v>1.2919999999999999E-2</v>
      </c>
      <c r="EF9" s="78">
        <v>1.7709999999999999</v>
      </c>
      <c r="EG9" s="78">
        <v>3.7999999999999999E-2</v>
      </c>
      <c r="EH9" s="78">
        <v>7.952</v>
      </c>
      <c r="EI9" s="78">
        <v>0.186</v>
      </c>
    </row>
    <row r="10" spans="1:139" x14ac:dyDescent="0.25">
      <c r="A10" s="148">
        <v>4.2361111111111106E-2</v>
      </c>
      <c r="B10" s="78">
        <v>6428</v>
      </c>
      <c r="C10" s="78">
        <v>54.12</v>
      </c>
      <c r="D10" s="78">
        <v>13630</v>
      </c>
      <c r="E10" s="78">
        <v>134.1</v>
      </c>
      <c r="F10" s="78">
        <v>13180</v>
      </c>
      <c r="G10" s="78">
        <v>48.5</v>
      </c>
      <c r="H10" s="78">
        <v>6463</v>
      </c>
      <c r="I10" s="78">
        <v>32.82</v>
      </c>
      <c r="J10" s="78">
        <v>13250</v>
      </c>
      <c r="K10" s="78">
        <v>58.06</v>
      </c>
      <c r="L10" s="78">
        <v>8155</v>
      </c>
      <c r="M10" s="78">
        <v>149.69999999999999</v>
      </c>
      <c r="N10" s="78">
        <v>1.2299</v>
      </c>
      <c r="O10" s="78">
        <v>2.9520000000000001E-2</v>
      </c>
      <c r="P10" s="78">
        <v>1.1201300000000001</v>
      </c>
      <c r="Q10" s="78">
        <v>2.164E-2</v>
      </c>
      <c r="R10" s="78">
        <v>6478</v>
      </c>
      <c r="S10" s="78">
        <v>39.340000000000003</v>
      </c>
      <c r="T10" s="78">
        <v>326</v>
      </c>
      <c r="U10" s="78">
        <v>0.97799999999999998</v>
      </c>
      <c r="V10" s="78">
        <v>326.39999999999998</v>
      </c>
      <c r="W10" s="78">
        <v>1.036</v>
      </c>
      <c r="X10" s="78">
        <v>132</v>
      </c>
      <c r="Y10" s="78">
        <v>0.46600000000000003</v>
      </c>
      <c r="Z10" s="78">
        <v>1285</v>
      </c>
      <c r="AA10" s="78">
        <v>1.3560000000000001</v>
      </c>
      <c r="AB10" s="78">
        <v>14270</v>
      </c>
      <c r="AC10" s="78">
        <v>177.04</v>
      </c>
      <c r="AD10" s="78">
        <v>131.19999999999999</v>
      </c>
      <c r="AE10" s="78">
        <v>0.51400000000000001</v>
      </c>
      <c r="AF10" s="78">
        <v>131.69999999999999</v>
      </c>
      <c r="AG10" s="78">
        <v>0.69199999999999995</v>
      </c>
      <c r="AH10" s="78">
        <v>131.9</v>
      </c>
      <c r="AI10" s="78">
        <v>0.79800000000000004</v>
      </c>
      <c r="AJ10" s="78">
        <v>132.5</v>
      </c>
      <c r="AK10" s="78">
        <v>0.51800000000000002</v>
      </c>
      <c r="AL10" s="78">
        <v>42.66</v>
      </c>
      <c r="AM10" s="78">
        <v>0.376</v>
      </c>
      <c r="AN10" s="78">
        <v>1.1010599999999999</v>
      </c>
      <c r="AO10" s="78">
        <v>1.7180000000000001E-2</v>
      </c>
      <c r="AP10" s="78">
        <v>1.0179800000000001</v>
      </c>
      <c r="AQ10" s="78">
        <v>1.3559999999999999E-2</v>
      </c>
      <c r="AR10" s="78">
        <v>63.09</v>
      </c>
      <c r="AS10" s="78">
        <v>1.1240000000000001</v>
      </c>
      <c r="AT10" s="78">
        <v>63.06</v>
      </c>
      <c r="AU10" s="78">
        <v>12.884</v>
      </c>
      <c r="AV10" s="78">
        <v>322</v>
      </c>
      <c r="AW10" s="78">
        <v>2.0299999999999998</v>
      </c>
      <c r="AX10" s="78">
        <v>129.30000000000001</v>
      </c>
      <c r="AY10" s="78">
        <v>1.1419999999999999</v>
      </c>
      <c r="AZ10" s="78">
        <v>1.2475099999999999</v>
      </c>
      <c r="BA10" s="78">
        <v>5.7919999999999999E-2</v>
      </c>
      <c r="BB10" s="78">
        <v>1.1266700000000001</v>
      </c>
      <c r="BC10" s="78">
        <v>2.2620000000000001E-2</v>
      </c>
      <c r="BD10" s="78">
        <v>41.66</v>
      </c>
      <c r="BE10" s="78">
        <v>0.192</v>
      </c>
      <c r="BF10" s="78">
        <v>129.9</v>
      </c>
      <c r="BG10" s="78">
        <v>0.86799999999999999</v>
      </c>
      <c r="BH10" s="78">
        <v>9.9039999999999999</v>
      </c>
      <c r="BI10" s="78">
        <v>0.1</v>
      </c>
      <c r="BJ10" s="78">
        <v>9.9030000000000005</v>
      </c>
      <c r="BK10" s="78">
        <v>9.4E-2</v>
      </c>
      <c r="BL10" s="78">
        <v>9.93</v>
      </c>
      <c r="BM10" s="78">
        <v>6.6000000000000003E-2</v>
      </c>
      <c r="BN10" s="78">
        <v>407.8</v>
      </c>
      <c r="BO10" s="78">
        <v>4.4820000000000002</v>
      </c>
      <c r="BP10" s="78">
        <v>131.6</v>
      </c>
      <c r="BQ10" s="78">
        <v>0.23200000000000001</v>
      </c>
      <c r="BR10" s="78">
        <v>1.09144</v>
      </c>
      <c r="BS10" s="78">
        <v>1.486E-2</v>
      </c>
      <c r="BT10" s="78">
        <v>0.99773999999999996</v>
      </c>
      <c r="BU10" s="78">
        <v>8.5400000000000007E-3</v>
      </c>
      <c r="BV10" s="78">
        <v>9.9090000000000007</v>
      </c>
      <c r="BW10" s="78">
        <v>2.4E-2</v>
      </c>
      <c r="BX10" s="78">
        <v>9.91</v>
      </c>
      <c r="BY10" s="78">
        <v>0.05</v>
      </c>
      <c r="BZ10" s="78">
        <v>9.9049999999999994</v>
      </c>
      <c r="CA10" s="78">
        <v>0.114</v>
      </c>
      <c r="CB10" s="78">
        <v>63.41</v>
      </c>
      <c r="CC10" s="78">
        <v>5.476</v>
      </c>
      <c r="CD10" s="78">
        <v>649.1</v>
      </c>
      <c r="CE10" s="78">
        <v>5.54</v>
      </c>
      <c r="CF10" s="78">
        <v>649.1</v>
      </c>
      <c r="CG10" s="78">
        <v>4.1959999999999997</v>
      </c>
      <c r="CH10" s="78">
        <v>17.68</v>
      </c>
      <c r="CI10" s="78">
        <v>0.20399999999999999</v>
      </c>
      <c r="CJ10" s="78">
        <v>17.68</v>
      </c>
      <c r="CK10" s="78">
        <v>0.24199999999999999</v>
      </c>
      <c r="CL10" s="78">
        <v>17.68</v>
      </c>
      <c r="CM10" s="78">
        <v>0.25</v>
      </c>
      <c r="CN10" s="78">
        <v>17.68</v>
      </c>
      <c r="CO10" s="78">
        <v>0.17599999999999999</v>
      </c>
      <c r="CP10" s="78">
        <v>17.68</v>
      </c>
      <c r="CQ10" s="78">
        <v>0.24199999999999999</v>
      </c>
      <c r="CR10" s="78">
        <v>17.690000000000001</v>
      </c>
      <c r="CS10" s="78">
        <v>0.154</v>
      </c>
      <c r="CT10" s="78">
        <v>17.690000000000001</v>
      </c>
      <c r="CU10" s="78">
        <v>0.34200000000000003</v>
      </c>
      <c r="CV10" s="78">
        <v>17.690000000000001</v>
      </c>
      <c r="CW10" s="78">
        <v>0.14799999999999999</v>
      </c>
      <c r="CX10" s="78">
        <v>17.690000000000001</v>
      </c>
      <c r="CY10" s="78">
        <v>0.216</v>
      </c>
      <c r="CZ10" s="78">
        <v>17.690000000000001</v>
      </c>
      <c r="DA10" s="78">
        <v>0.218</v>
      </c>
      <c r="DB10" s="78">
        <v>17.690000000000001</v>
      </c>
      <c r="DC10" s="78">
        <v>0.17399999999999999</v>
      </c>
      <c r="DD10" s="78">
        <v>17.690000000000001</v>
      </c>
      <c r="DE10" s="78">
        <v>0.308</v>
      </c>
      <c r="DF10" s="78">
        <v>17.690000000000001</v>
      </c>
      <c r="DG10" s="78">
        <v>0.35399999999999998</v>
      </c>
      <c r="DH10" s="78">
        <v>17.68</v>
      </c>
      <c r="DI10" s="78">
        <v>0.28399999999999997</v>
      </c>
      <c r="DJ10" s="78">
        <v>9.9130000000000003</v>
      </c>
      <c r="DK10" s="78">
        <v>0.99</v>
      </c>
      <c r="DL10" s="78">
        <v>65.02</v>
      </c>
      <c r="DM10" s="78">
        <v>1.1619999999999999</v>
      </c>
      <c r="DN10" s="78">
        <v>66.45</v>
      </c>
      <c r="DO10" s="78">
        <v>1.1579999999999999</v>
      </c>
      <c r="DP10" s="78">
        <v>66.45</v>
      </c>
      <c r="DQ10" s="78">
        <v>0.92</v>
      </c>
      <c r="DR10" s="78">
        <v>9.9329999999999998</v>
      </c>
      <c r="DS10" s="78">
        <v>0.158</v>
      </c>
      <c r="DT10" s="78">
        <v>9.9209999999999994</v>
      </c>
      <c r="DU10" s="78">
        <v>0.17399999999999999</v>
      </c>
      <c r="DV10" s="78">
        <v>9.9239999999999995</v>
      </c>
      <c r="DW10" s="78">
        <v>0.32600000000000001</v>
      </c>
      <c r="DX10" s="78">
        <v>421.9</v>
      </c>
      <c r="DY10" s="78">
        <v>2.9359999999999999</v>
      </c>
      <c r="DZ10" s="78">
        <v>65.34</v>
      </c>
      <c r="EA10" s="78">
        <v>0.63200000000000001</v>
      </c>
      <c r="EB10" s="78">
        <v>1.0230699999999999</v>
      </c>
      <c r="EC10" s="78">
        <v>2.4740000000000002E-2</v>
      </c>
      <c r="ED10" s="78">
        <v>0.98233999999999999</v>
      </c>
      <c r="EE10" s="78">
        <v>1.6219999999999998E-2</v>
      </c>
      <c r="EF10" s="78">
        <v>17.690000000000001</v>
      </c>
      <c r="EG10" s="78">
        <v>0.17599999999999999</v>
      </c>
      <c r="EH10" s="78">
        <v>83.6</v>
      </c>
      <c r="EI10" s="78">
        <v>1.056</v>
      </c>
    </row>
    <row r="11" spans="1:139" x14ac:dyDescent="0.25">
      <c r="A11" s="78" t="s">
        <v>70</v>
      </c>
      <c r="B11" s="78">
        <v>0.38800000000000001</v>
      </c>
      <c r="C11" s="78">
        <v>1.448</v>
      </c>
      <c r="D11" s="78">
        <v>6.0000000000000001E-3</v>
      </c>
      <c r="E11" s="78">
        <v>3.5999999999999997E-2</v>
      </c>
      <c r="F11" s="78">
        <v>-7.1999999999999995E-2</v>
      </c>
      <c r="G11" s="78">
        <v>3.2000000000000001E-2</v>
      </c>
      <c r="H11" s="78">
        <v>-3.581</v>
      </c>
      <c r="I11" s="78">
        <v>1.3939999999999999</v>
      </c>
      <c r="J11" s="78">
        <v>-4.0990000000000002</v>
      </c>
      <c r="K11" s="78">
        <v>1.4219999999999999</v>
      </c>
      <c r="L11" s="78">
        <v>-1.542</v>
      </c>
      <c r="M11" s="78">
        <v>14.98</v>
      </c>
      <c r="N11" s="78">
        <v>1.09579</v>
      </c>
      <c r="O11" s="78">
        <v>4.6800000000000001E-2</v>
      </c>
      <c r="P11" s="78">
        <v>1.03287</v>
      </c>
      <c r="Q11" s="78">
        <v>8.7200000000000003E-3</v>
      </c>
      <c r="R11" s="78">
        <v>1.6E-2</v>
      </c>
      <c r="S11" s="78">
        <v>5.6000000000000001E-2</v>
      </c>
      <c r="T11" s="78">
        <v>1.2999999999999999E-2</v>
      </c>
      <c r="U11" s="78">
        <v>2.4E-2</v>
      </c>
      <c r="V11" s="78">
        <v>-2E-3</v>
      </c>
      <c r="W11" s="78">
        <v>0.01</v>
      </c>
      <c r="X11" s="78">
        <v>-0.01</v>
      </c>
      <c r="Y11" s="78">
        <v>0.01</v>
      </c>
      <c r="Z11" s="78">
        <v>-0.05</v>
      </c>
      <c r="AA11" s="78">
        <v>1.2E-2</v>
      </c>
      <c r="AB11" s="78">
        <v>0.17799999999999999</v>
      </c>
      <c r="AC11" s="78">
        <v>0.16</v>
      </c>
      <c r="AD11" s="78">
        <v>-1E-3</v>
      </c>
      <c r="AE11" s="78">
        <v>2E-3</v>
      </c>
      <c r="AF11" s="78">
        <v>-1E-3</v>
      </c>
      <c r="AG11" s="78">
        <v>4.0000000000000001E-3</v>
      </c>
      <c r="AH11" s="78">
        <v>-2E-3</v>
      </c>
      <c r="AI11" s="78">
        <v>2.4E-2</v>
      </c>
      <c r="AJ11" s="78">
        <v>-4.4169999999999998</v>
      </c>
      <c r="AK11" s="78">
        <v>5.1999999999999998E-2</v>
      </c>
      <c r="AL11" s="78">
        <v>0</v>
      </c>
      <c r="AM11" s="78">
        <v>2E-3</v>
      </c>
      <c r="AN11" s="78">
        <v>1.1077900000000001</v>
      </c>
      <c r="AO11" s="78">
        <v>1.374E-2</v>
      </c>
      <c r="AP11" s="78">
        <v>1.01139</v>
      </c>
      <c r="AQ11" s="78">
        <v>6.5799999999999999E-3</v>
      </c>
      <c r="AR11" s="78">
        <v>1.0999999999999999E-2</v>
      </c>
      <c r="AS11" s="78">
        <v>5.1999999999999998E-2</v>
      </c>
      <c r="AT11" s="78">
        <v>-8.2000000000000003E-2</v>
      </c>
      <c r="AU11" s="78">
        <v>0.42599999999999999</v>
      </c>
      <c r="AV11" s="78">
        <v>1.9E-2</v>
      </c>
      <c r="AW11" s="78">
        <v>2E-3</v>
      </c>
      <c r="AX11" s="78">
        <v>-1.2E-2</v>
      </c>
      <c r="AY11" s="78">
        <v>0</v>
      </c>
      <c r="AZ11" s="78">
        <v>1.1150899999999999</v>
      </c>
      <c r="BA11" s="78">
        <v>4.7239999999999997E-2</v>
      </c>
      <c r="BB11" s="78">
        <v>1.0272300000000001</v>
      </c>
      <c r="BC11" s="78">
        <v>1.2200000000000001E-2</v>
      </c>
      <c r="BD11" s="78">
        <v>1E-3</v>
      </c>
      <c r="BE11" s="78">
        <v>0</v>
      </c>
      <c r="BF11" s="78">
        <v>0.47699999999999998</v>
      </c>
      <c r="BG11" s="78">
        <v>0.24399999999999999</v>
      </c>
      <c r="BH11" s="78">
        <v>0</v>
      </c>
      <c r="BI11" s="78">
        <v>0</v>
      </c>
      <c r="BJ11" s="78">
        <v>0</v>
      </c>
      <c r="BK11" s="78">
        <v>0</v>
      </c>
      <c r="BL11" s="78">
        <v>1E-3</v>
      </c>
      <c r="BM11" s="78">
        <v>2E-3</v>
      </c>
      <c r="BN11" s="78">
        <v>5.0229999999999997</v>
      </c>
      <c r="BO11" s="78">
        <v>3.69</v>
      </c>
      <c r="BP11" s="78">
        <v>1E-3</v>
      </c>
      <c r="BQ11" s="78">
        <v>2E-3</v>
      </c>
      <c r="BR11" s="78">
        <v>1.07751</v>
      </c>
      <c r="BS11" s="78">
        <v>3.7620000000000001E-2</v>
      </c>
      <c r="BT11" s="78">
        <v>1.0266200000000001</v>
      </c>
      <c r="BU11" s="78">
        <v>9.4800000000000006E-3</v>
      </c>
      <c r="BV11" s="78">
        <v>-4.0000000000000001E-3</v>
      </c>
      <c r="BW11" s="78">
        <v>2E-3</v>
      </c>
      <c r="BX11" s="78">
        <v>0</v>
      </c>
      <c r="BY11" s="78">
        <v>0</v>
      </c>
      <c r="BZ11" s="78">
        <v>1E-3</v>
      </c>
      <c r="CA11" s="78">
        <v>8.0000000000000002E-3</v>
      </c>
      <c r="CB11" s="78">
        <v>3.0000000000000001E-3</v>
      </c>
      <c r="CC11" s="78">
        <v>2E-3</v>
      </c>
      <c r="CD11" s="78">
        <v>4.0000000000000001E-3</v>
      </c>
      <c r="CE11" s="78">
        <v>2E-3</v>
      </c>
      <c r="CF11" s="78">
        <v>4.0000000000000001E-3</v>
      </c>
      <c r="CG11" s="78">
        <v>2E-3</v>
      </c>
      <c r="CH11" s="78">
        <v>0</v>
      </c>
      <c r="CI11" s="78">
        <v>0</v>
      </c>
      <c r="CJ11" s="78">
        <v>-1.2999999999999999E-2</v>
      </c>
      <c r="CK11" s="78">
        <v>2E-3</v>
      </c>
      <c r="CL11" s="78">
        <v>0</v>
      </c>
      <c r="CM11" s="78">
        <v>0</v>
      </c>
      <c r="CN11" s="78">
        <v>0</v>
      </c>
      <c r="CO11" s="78">
        <v>0</v>
      </c>
      <c r="CP11" s="78">
        <v>0</v>
      </c>
      <c r="CQ11" s="78">
        <v>0</v>
      </c>
      <c r="CR11" s="78">
        <v>0</v>
      </c>
      <c r="CS11" s="78">
        <v>0</v>
      </c>
      <c r="CT11" s="78">
        <v>0</v>
      </c>
      <c r="CU11" s="78">
        <v>0</v>
      </c>
      <c r="CV11" s="78">
        <v>0</v>
      </c>
      <c r="CW11" s="78">
        <v>0</v>
      </c>
      <c r="CX11" s="78">
        <v>0</v>
      </c>
      <c r="CY11" s="78">
        <v>0</v>
      </c>
      <c r="CZ11" s="78">
        <v>0</v>
      </c>
      <c r="DA11" s="78">
        <v>0</v>
      </c>
      <c r="DB11" s="78">
        <v>0</v>
      </c>
      <c r="DC11" s="78">
        <v>0</v>
      </c>
      <c r="DD11" s="78">
        <v>0</v>
      </c>
      <c r="DE11" s="78">
        <v>0</v>
      </c>
      <c r="DF11" s="78">
        <v>0</v>
      </c>
      <c r="DG11" s="78">
        <v>0</v>
      </c>
      <c r="DH11" s="78">
        <v>0</v>
      </c>
      <c r="DI11" s="78">
        <v>0</v>
      </c>
      <c r="DJ11" s="78">
        <v>0</v>
      </c>
      <c r="DK11" s="78">
        <v>0</v>
      </c>
      <c r="DL11" s="78">
        <v>7.4999999999999997E-2</v>
      </c>
      <c r="DM11" s="78">
        <v>3.2000000000000001E-2</v>
      </c>
      <c r="DN11" s="78">
        <v>1E-3</v>
      </c>
      <c r="DO11" s="78">
        <v>0</v>
      </c>
      <c r="DP11" s="78">
        <v>1E-3</v>
      </c>
      <c r="DQ11" s="78">
        <v>0</v>
      </c>
      <c r="DR11" s="78">
        <v>1E-3</v>
      </c>
      <c r="DS11" s="78">
        <v>2E-3</v>
      </c>
      <c r="DT11" s="78">
        <v>1E-3</v>
      </c>
      <c r="DU11" s="78">
        <v>0</v>
      </c>
      <c r="DV11" s="78">
        <v>1.4999999999999999E-2</v>
      </c>
      <c r="DW11" s="78">
        <v>8.0000000000000002E-3</v>
      </c>
      <c r="DX11" s="78">
        <v>6.0000000000000001E-3</v>
      </c>
      <c r="DY11" s="78">
        <v>4.0000000000000001E-3</v>
      </c>
      <c r="DZ11" s="78">
        <v>2E-3</v>
      </c>
      <c r="EA11" s="78">
        <v>0</v>
      </c>
      <c r="EB11" s="78">
        <v>1.03793</v>
      </c>
      <c r="EC11" s="78">
        <v>3.6740000000000002E-2</v>
      </c>
      <c r="ED11" s="78">
        <v>1.0175000000000001</v>
      </c>
      <c r="EE11" s="78">
        <v>2.0420000000000001E-2</v>
      </c>
      <c r="EF11" s="78">
        <v>0</v>
      </c>
      <c r="EG11" s="78">
        <v>0</v>
      </c>
      <c r="EH11" s="78">
        <v>2E-3</v>
      </c>
      <c r="EI11" s="78">
        <v>0</v>
      </c>
    </row>
    <row r="12" spans="1:139" x14ac:dyDescent="0.25">
      <c r="A12" s="78" t="s">
        <v>257</v>
      </c>
      <c r="B12" s="78">
        <v>51.32</v>
      </c>
      <c r="C12" s="78">
        <v>3.7280000000000002</v>
      </c>
      <c r="D12" s="78">
        <v>13.88</v>
      </c>
      <c r="E12" s="78">
        <v>0.104</v>
      </c>
      <c r="F12" s="78">
        <v>1199</v>
      </c>
      <c r="G12" s="78">
        <v>6.8579999999999997</v>
      </c>
      <c r="H12" s="78">
        <v>225.9</v>
      </c>
      <c r="I12" s="78">
        <v>0.39200000000000002</v>
      </c>
      <c r="J12" s="78">
        <v>169.1</v>
      </c>
      <c r="K12" s="78">
        <v>3.3319999999999999</v>
      </c>
      <c r="L12" s="78">
        <v>32.19</v>
      </c>
      <c r="M12" s="78">
        <v>21.58</v>
      </c>
      <c r="N12" s="78">
        <v>1.1027499999999999</v>
      </c>
      <c r="O12" s="78">
        <v>1.8159999999999999E-2</v>
      </c>
      <c r="P12" s="78">
        <v>1.03424</v>
      </c>
      <c r="Q12" s="78">
        <v>9.5200000000000007E-3</v>
      </c>
      <c r="R12" s="78">
        <v>75560</v>
      </c>
      <c r="S12" s="78">
        <v>131.9</v>
      </c>
      <c r="T12" s="78">
        <v>0.55100000000000005</v>
      </c>
      <c r="U12" s="78">
        <v>0.13200000000000001</v>
      </c>
      <c r="V12" s="78">
        <v>0.45300000000000001</v>
      </c>
      <c r="W12" s="78">
        <v>2.1999999999999999E-2</v>
      </c>
      <c r="X12" s="78">
        <v>0.26</v>
      </c>
      <c r="Y12" s="78">
        <v>2.4E-2</v>
      </c>
      <c r="Z12" s="78">
        <v>0.223</v>
      </c>
      <c r="AA12" s="78">
        <v>4.0000000000000001E-3</v>
      </c>
      <c r="AB12" s="78">
        <v>16.37</v>
      </c>
      <c r="AC12" s="78">
        <v>0.58599999999999997</v>
      </c>
      <c r="AD12" s="78">
        <v>-1.7999999999999999E-2</v>
      </c>
      <c r="AE12" s="78">
        <v>2E-3</v>
      </c>
      <c r="AF12" s="78">
        <v>0.318</v>
      </c>
      <c r="AG12" s="78">
        <v>4.3999999999999997E-2</v>
      </c>
      <c r="AH12" s="78">
        <v>37.4</v>
      </c>
      <c r="AI12" s="78">
        <v>2.06</v>
      </c>
      <c r="AJ12" s="78">
        <v>72.48</v>
      </c>
      <c r="AK12" s="78">
        <v>0.436</v>
      </c>
      <c r="AL12" s="78">
        <v>0.13200000000000001</v>
      </c>
      <c r="AM12" s="78">
        <v>2E-3</v>
      </c>
      <c r="AN12" s="78">
        <v>1.0718700000000001</v>
      </c>
      <c r="AO12" s="78">
        <v>3.8260000000000002E-2</v>
      </c>
      <c r="AP12" s="78">
        <v>1.0116000000000001</v>
      </c>
      <c r="AQ12" s="78">
        <v>1.11E-2</v>
      </c>
      <c r="AR12" s="78">
        <v>3.754</v>
      </c>
      <c r="AS12" s="78">
        <v>0.47399999999999998</v>
      </c>
      <c r="AT12" s="78">
        <v>-6.2E-2</v>
      </c>
      <c r="AU12" s="78">
        <v>0.56999999999999995</v>
      </c>
      <c r="AV12" s="78">
        <v>6.0999999999999999E-2</v>
      </c>
      <c r="AW12" s="78">
        <v>2E-3</v>
      </c>
      <c r="AX12" s="78">
        <v>6.3E-2</v>
      </c>
      <c r="AY12" s="78">
        <v>2E-3</v>
      </c>
      <c r="AZ12" s="78">
        <v>1.0968</v>
      </c>
      <c r="BA12" s="78">
        <v>2.6620000000000001E-2</v>
      </c>
      <c r="BB12" s="78">
        <v>1.0364</v>
      </c>
      <c r="BC12" s="78">
        <v>8.7600000000000004E-3</v>
      </c>
      <c r="BD12" s="78">
        <v>69.989999999999995</v>
      </c>
      <c r="BE12" s="78">
        <v>6.6340000000000003</v>
      </c>
      <c r="BF12" s="78">
        <v>0.35199999999999998</v>
      </c>
      <c r="BG12" s="78">
        <v>7.1999999999999995E-2</v>
      </c>
      <c r="BH12" s="78">
        <v>0</v>
      </c>
      <c r="BI12" s="78">
        <v>2E-3</v>
      </c>
      <c r="BJ12" s="78">
        <v>0</v>
      </c>
      <c r="BK12" s="78">
        <v>0</v>
      </c>
      <c r="BL12" s="78">
        <v>2E-3</v>
      </c>
      <c r="BM12" s="78">
        <v>2E-3</v>
      </c>
      <c r="BN12" s="78">
        <v>1.417</v>
      </c>
      <c r="BO12" s="78">
        <v>0.318</v>
      </c>
      <c r="BP12" s="78">
        <v>3.9E-2</v>
      </c>
      <c r="BQ12" s="78">
        <v>0.01</v>
      </c>
      <c r="BR12" s="78">
        <v>1.05691</v>
      </c>
      <c r="BS12" s="78">
        <v>1.438E-2</v>
      </c>
      <c r="BT12" s="78">
        <v>1.04115</v>
      </c>
      <c r="BU12" s="78">
        <v>7.7200000000000003E-3</v>
      </c>
      <c r="BV12" s="78">
        <v>2.2890000000000001</v>
      </c>
      <c r="BW12" s="78">
        <v>5.1999999999999998E-2</v>
      </c>
      <c r="BX12" s="78">
        <v>4.609</v>
      </c>
      <c r="BY12" s="78">
        <v>7.3999999999999996E-2</v>
      </c>
      <c r="BZ12" s="78">
        <v>2.1000000000000001E-2</v>
      </c>
      <c r="CA12" s="78">
        <v>1.7999999999999999E-2</v>
      </c>
      <c r="CB12" s="78">
        <v>4.0000000000000001E-3</v>
      </c>
      <c r="CC12" s="78">
        <v>0</v>
      </c>
      <c r="CD12" s="78">
        <v>0.36</v>
      </c>
      <c r="CE12" s="78">
        <v>1.2E-2</v>
      </c>
      <c r="CF12" s="78">
        <v>0.36699999999999999</v>
      </c>
      <c r="CG12" s="78">
        <v>6.0000000000000001E-3</v>
      </c>
      <c r="CH12" s="78">
        <v>1.7999999999999999E-2</v>
      </c>
      <c r="CI12" s="78">
        <v>2E-3</v>
      </c>
      <c r="CJ12" s="78">
        <v>2.4E-2</v>
      </c>
      <c r="CK12" s="78">
        <v>2E-3</v>
      </c>
      <c r="CL12" s="78">
        <v>4.0000000000000001E-3</v>
      </c>
      <c r="CM12" s="78">
        <v>0</v>
      </c>
      <c r="CN12" s="78">
        <v>1.0999999999999999E-2</v>
      </c>
      <c r="CO12" s="78">
        <v>2E-3</v>
      </c>
      <c r="CP12" s="78">
        <v>3.0000000000000001E-3</v>
      </c>
      <c r="CQ12" s="78">
        <v>0</v>
      </c>
      <c r="CR12" s="78">
        <v>1E-3</v>
      </c>
      <c r="CS12" s="78">
        <v>0</v>
      </c>
      <c r="CT12" s="78">
        <v>3.0000000000000001E-3</v>
      </c>
      <c r="CU12" s="78">
        <v>0</v>
      </c>
      <c r="CV12" s="78">
        <v>1E-3</v>
      </c>
      <c r="CW12" s="78">
        <v>0</v>
      </c>
      <c r="CX12" s="78">
        <v>3.0000000000000001E-3</v>
      </c>
      <c r="CY12" s="78">
        <v>2E-3</v>
      </c>
      <c r="CZ12" s="78">
        <v>1E-3</v>
      </c>
      <c r="DA12" s="78">
        <v>0</v>
      </c>
      <c r="DB12" s="78">
        <v>2E-3</v>
      </c>
      <c r="DC12" s="78">
        <v>0</v>
      </c>
      <c r="DD12" s="78">
        <v>1E-3</v>
      </c>
      <c r="DE12" s="78">
        <v>0</v>
      </c>
      <c r="DF12" s="78">
        <v>2E-3</v>
      </c>
      <c r="DG12" s="78">
        <v>0</v>
      </c>
      <c r="DH12" s="78">
        <v>2E-3</v>
      </c>
      <c r="DI12" s="78">
        <v>0</v>
      </c>
      <c r="DJ12" s="78">
        <v>5.7000000000000002E-2</v>
      </c>
      <c r="DK12" s="78">
        <v>0</v>
      </c>
      <c r="DL12" s="78">
        <v>2.4340000000000002</v>
      </c>
      <c r="DM12" s="78">
        <v>2.1999999999999999E-2</v>
      </c>
      <c r="DN12" s="78">
        <v>0</v>
      </c>
      <c r="DO12" s="78">
        <v>0</v>
      </c>
      <c r="DP12" s="78">
        <v>0</v>
      </c>
      <c r="DQ12" s="78">
        <v>0</v>
      </c>
      <c r="DR12" s="78">
        <v>2E-3</v>
      </c>
      <c r="DS12" s="78">
        <v>0</v>
      </c>
      <c r="DT12" s="78">
        <v>7.0000000000000001E-3</v>
      </c>
      <c r="DU12" s="78">
        <v>0</v>
      </c>
      <c r="DV12" s="78">
        <v>0.58399999999999996</v>
      </c>
      <c r="DW12" s="78">
        <v>4.2000000000000003E-2</v>
      </c>
      <c r="DX12" s="78">
        <v>7.0000000000000001E-3</v>
      </c>
      <c r="DY12" s="78">
        <v>2E-3</v>
      </c>
      <c r="DZ12" s="78">
        <v>2.2530000000000001</v>
      </c>
      <c r="EA12" s="78">
        <v>2.4E-2</v>
      </c>
      <c r="EB12" s="78">
        <v>1.01769</v>
      </c>
      <c r="EC12" s="78">
        <v>2.496E-2</v>
      </c>
      <c r="ED12" s="78">
        <v>1.0053399999999999</v>
      </c>
      <c r="EE12" s="78">
        <v>4.0200000000000001E-3</v>
      </c>
      <c r="EF12" s="78">
        <v>6.7000000000000004E-2</v>
      </c>
      <c r="EG12" s="78">
        <v>2E-3</v>
      </c>
      <c r="EH12" s="78">
        <v>5.0999999999999997E-2</v>
      </c>
      <c r="EI12" s="78">
        <v>2E-3</v>
      </c>
    </row>
    <row r="13" spans="1:139" x14ac:dyDescent="0.25">
      <c r="A13" s="78" t="s">
        <v>258</v>
      </c>
      <c r="B13" s="78">
        <v>49.48</v>
      </c>
      <c r="C13" s="78">
        <v>0.97599999999999998</v>
      </c>
      <c r="D13" s="78">
        <v>15.15</v>
      </c>
      <c r="E13" s="78">
        <v>0.1</v>
      </c>
      <c r="F13" s="78">
        <v>1417</v>
      </c>
      <c r="G13" s="78">
        <v>4.4080000000000004</v>
      </c>
      <c r="H13" s="78">
        <v>257.2</v>
      </c>
      <c r="I13" s="78">
        <v>4.6639999999999997</v>
      </c>
      <c r="J13" s="78">
        <v>176</v>
      </c>
      <c r="K13" s="78">
        <v>2.1259999999999999</v>
      </c>
      <c r="L13" s="78">
        <v>30.35</v>
      </c>
      <c r="M13" s="78">
        <v>16.015999999999998</v>
      </c>
      <c r="N13" s="78">
        <v>1.1131</v>
      </c>
      <c r="O13" s="78">
        <v>2.282E-2</v>
      </c>
      <c r="P13" s="78">
        <v>1.0258700000000001</v>
      </c>
      <c r="Q13" s="78">
        <v>9.7800000000000005E-3</v>
      </c>
      <c r="R13" s="78">
        <v>83830</v>
      </c>
      <c r="S13" s="78">
        <v>232</v>
      </c>
      <c r="T13" s="78">
        <v>0.61299999999999999</v>
      </c>
      <c r="U13" s="78">
        <v>3.5999999999999997E-2</v>
      </c>
      <c r="V13" s="78">
        <v>0.51200000000000001</v>
      </c>
      <c r="W13" s="78">
        <v>1.4E-2</v>
      </c>
      <c r="X13" s="78">
        <v>0.30499999999999999</v>
      </c>
      <c r="Y13" s="78">
        <v>0.01</v>
      </c>
      <c r="Z13" s="78">
        <v>0.30299999999999999</v>
      </c>
      <c r="AA13" s="78">
        <v>8.0000000000000002E-3</v>
      </c>
      <c r="AB13" s="78">
        <v>16.420000000000002</v>
      </c>
      <c r="AC13" s="78">
        <v>0.25600000000000001</v>
      </c>
      <c r="AD13" s="78">
        <v>-1.4999999999999999E-2</v>
      </c>
      <c r="AE13" s="78">
        <v>4.0000000000000001E-3</v>
      </c>
      <c r="AF13" s="78">
        <v>0.123</v>
      </c>
      <c r="AG13" s="78">
        <v>1.7999999999999999E-2</v>
      </c>
      <c r="AH13" s="78">
        <v>39.520000000000003</v>
      </c>
      <c r="AI13" s="78">
        <v>2.0939999999999999</v>
      </c>
      <c r="AJ13" s="78">
        <v>81.680000000000007</v>
      </c>
      <c r="AK13" s="78">
        <v>0.33400000000000002</v>
      </c>
      <c r="AL13" s="78">
        <v>0.15</v>
      </c>
      <c r="AM13" s="78">
        <v>6.0000000000000001E-3</v>
      </c>
      <c r="AN13" s="78">
        <v>1.09738</v>
      </c>
      <c r="AO13" s="78">
        <v>1.242E-2</v>
      </c>
      <c r="AP13" s="78">
        <v>0.99585999999999997</v>
      </c>
      <c r="AQ13" s="78">
        <v>3.3400000000000001E-3</v>
      </c>
      <c r="AR13" s="78">
        <v>4.5670000000000002</v>
      </c>
      <c r="AS13" s="78">
        <v>1.052</v>
      </c>
      <c r="AT13" s="78">
        <v>-0.13800000000000001</v>
      </c>
      <c r="AU13" s="78">
        <v>0.44</v>
      </c>
      <c r="AV13" s="78">
        <v>5.7000000000000002E-2</v>
      </c>
      <c r="AW13" s="78">
        <v>4.0000000000000001E-3</v>
      </c>
      <c r="AX13" s="78">
        <v>6.7000000000000004E-2</v>
      </c>
      <c r="AY13" s="78">
        <v>6.0000000000000001E-3</v>
      </c>
      <c r="AZ13" s="78">
        <v>1.1192299999999999</v>
      </c>
      <c r="BA13" s="78">
        <v>2.358E-2</v>
      </c>
      <c r="BB13" s="78">
        <v>1.02826</v>
      </c>
      <c r="BC13" s="78">
        <v>1.11E-2</v>
      </c>
      <c r="BD13" s="78">
        <v>82.57</v>
      </c>
      <c r="BE13" s="78">
        <v>8.6999999999999993</v>
      </c>
      <c r="BF13" s="78">
        <v>0.28100000000000003</v>
      </c>
      <c r="BG13" s="78">
        <v>0.01</v>
      </c>
      <c r="BH13" s="78">
        <v>0</v>
      </c>
      <c r="BI13" s="78">
        <v>0</v>
      </c>
      <c r="BJ13" s="78">
        <v>0</v>
      </c>
      <c r="BK13" s="78">
        <v>0</v>
      </c>
      <c r="BL13" s="78">
        <v>1E-3</v>
      </c>
      <c r="BM13" s="78">
        <v>2E-3</v>
      </c>
      <c r="BN13" s="78">
        <v>1.3280000000000001</v>
      </c>
      <c r="BO13" s="78">
        <v>0.42199999999999999</v>
      </c>
      <c r="BP13" s="78">
        <v>3.7999999999999999E-2</v>
      </c>
      <c r="BQ13" s="78">
        <v>8.0000000000000002E-3</v>
      </c>
      <c r="BR13" s="78">
        <v>1.0743</v>
      </c>
      <c r="BS13" s="78">
        <v>2.632E-2</v>
      </c>
      <c r="BT13" s="78">
        <v>1.0307999999999999</v>
      </c>
      <c r="BU13" s="78">
        <v>5.1000000000000004E-3</v>
      </c>
      <c r="BV13" s="78">
        <v>2.7040000000000002</v>
      </c>
      <c r="BW13" s="78">
        <v>0.02</v>
      </c>
      <c r="BX13" s="78">
        <v>5.423</v>
      </c>
      <c r="BY13" s="78">
        <v>0.11</v>
      </c>
      <c r="BZ13" s="78">
        <v>1.2E-2</v>
      </c>
      <c r="CA13" s="78">
        <v>6.0000000000000001E-3</v>
      </c>
      <c r="CB13" s="78">
        <v>3.0000000000000001E-3</v>
      </c>
      <c r="CC13" s="78">
        <v>0</v>
      </c>
      <c r="CD13" s="78">
        <v>0.36799999999999999</v>
      </c>
      <c r="CE13" s="78">
        <v>1.2E-2</v>
      </c>
      <c r="CF13" s="78">
        <v>0.371</v>
      </c>
      <c r="CG13" s="78">
        <v>2E-3</v>
      </c>
      <c r="CH13" s="78">
        <v>1.9E-2</v>
      </c>
      <c r="CI13" s="78">
        <v>0</v>
      </c>
      <c r="CJ13" s="78">
        <v>2.9000000000000001E-2</v>
      </c>
      <c r="CK13" s="78">
        <v>0</v>
      </c>
      <c r="CL13" s="78">
        <v>4.0000000000000001E-3</v>
      </c>
      <c r="CM13" s="78">
        <v>0</v>
      </c>
      <c r="CN13" s="78">
        <v>1.2999999999999999E-2</v>
      </c>
      <c r="CO13" s="78">
        <v>2E-3</v>
      </c>
      <c r="CP13" s="78">
        <v>3.0000000000000001E-3</v>
      </c>
      <c r="CQ13" s="78">
        <v>0</v>
      </c>
      <c r="CR13" s="78">
        <v>0</v>
      </c>
      <c r="CS13" s="78">
        <v>0</v>
      </c>
      <c r="CT13" s="78">
        <v>2E-3</v>
      </c>
      <c r="CU13" s="78">
        <v>2E-3</v>
      </c>
      <c r="CV13" s="78">
        <v>1E-3</v>
      </c>
      <c r="CW13" s="78">
        <v>0</v>
      </c>
      <c r="CX13" s="78">
        <v>3.0000000000000001E-3</v>
      </c>
      <c r="CY13" s="78">
        <v>0</v>
      </c>
      <c r="CZ13" s="78">
        <v>1E-3</v>
      </c>
      <c r="DA13" s="78">
        <v>0</v>
      </c>
      <c r="DB13" s="78">
        <v>2E-3</v>
      </c>
      <c r="DC13" s="78">
        <v>0</v>
      </c>
      <c r="DD13" s="78">
        <v>1E-3</v>
      </c>
      <c r="DE13" s="78">
        <v>0</v>
      </c>
      <c r="DF13" s="78">
        <v>2E-3</v>
      </c>
      <c r="DG13" s="78">
        <v>0</v>
      </c>
      <c r="DH13" s="78">
        <v>0</v>
      </c>
      <c r="DI13" s="78">
        <v>0</v>
      </c>
      <c r="DJ13" s="78">
        <v>6.2E-2</v>
      </c>
      <c r="DK13" s="78">
        <v>0</v>
      </c>
      <c r="DL13" s="78">
        <v>2.6720000000000002</v>
      </c>
      <c r="DM13" s="78">
        <v>3.2000000000000001E-2</v>
      </c>
      <c r="DN13" s="78">
        <v>0</v>
      </c>
      <c r="DO13" s="78">
        <v>0</v>
      </c>
      <c r="DP13" s="78">
        <v>0</v>
      </c>
      <c r="DQ13" s="78">
        <v>0</v>
      </c>
      <c r="DR13" s="78">
        <v>2E-3</v>
      </c>
      <c r="DS13" s="78">
        <v>0</v>
      </c>
      <c r="DT13" s="78">
        <v>8.0000000000000002E-3</v>
      </c>
      <c r="DU13" s="78">
        <v>2E-3</v>
      </c>
      <c r="DV13" s="78">
        <v>0.63600000000000001</v>
      </c>
      <c r="DW13" s="78">
        <v>3.5999999999999997E-2</v>
      </c>
      <c r="DX13" s="78">
        <v>5.0000000000000001E-3</v>
      </c>
      <c r="DY13" s="78">
        <v>0</v>
      </c>
      <c r="DZ13" s="78">
        <v>2.532</v>
      </c>
      <c r="EA13" s="78">
        <v>1.4E-2</v>
      </c>
      <c r="EB13" s="78">
        <v>1.0227299999999999</v>
      </c>
      <c r="EC13" s="78">
        <v>2.2839999999999999E-2</v>
      </c>
      <c r="ED13" s="78">
        <v>1.00613</v>
      </c>
      <c r="EE13" s="78">
        <v>4.2199999999999998E-3</v>
      </c>
      <c r="EF13" s="78">
        <v>7.4999999999999997E-2</v>
      </c>
      <c r="EG13" s="78">
        <v>2E-3</v>
      </c>
      <c r="EH13" s="78">
        <v>5.8999999999999997E-2</v>
      </c>
      <c r="EI13" s="78">
        <v>2E-3</v>
      </c>
    </row>
    <row r="14" spans="1:139" x14ac:dyDescent="0.25">
      <c r="A14" s="78" t="s">
        <v>259</v>
      </c>
      <c r="B14" s="78">
        <v>1.909</v>
      </c>
      <c r="C14" s="78">
        <v>1.1659999999999999</v>
      </c>
      <c r="D14" s="78">
        <v>14.65</v>
      </c>
      <c r="E14" s="78">
        <v>0.29399999999999998</v>
      </c>
      <c r="F14" s="78">
        <v>7.109</v>
      </c>
      <c r="G14" s="78">
        <v>2.2360000000000002</v>
      </c>
      <c r="H14" s="78">
        <v>227.9</v>
      </c>
      <c r="I14" s="78">
        <v>3.214</v>
      </c>
      <c r="J14" s="78">
        <v>270.7</v>
      </c>
      <c r="K14" s="78">
        <v>2.944</v>
      </c>
      <c r="L14" s="78">
        <v>6.2229999999999999</v>
      </c>
      <c r="M14" s="78">
        <v>9.452</v>
      </c>
      <c r="N14" s="78">
        <v>1.0981099999999999</v>
      </c>
      <c r="O14" s="78">
        <v>1.17E-2</v>
      </c>
      <c r="P14" s="78">
        <v>1.01251</v>
      </c>
      <c r="Q14" s="78">
        <v>9.4999999999999998E-3</v>
      </c>
      <c r="R14" s="78">
        <v>100600</v>
      </c>
      <c r="S14" s="78">
        <v>695</v>
      </c>
      <c r="T14" s="78">
        <v>0.92500000000000004</v>
      </c>
      <c r="U14" s="78">
        <v>5.8000000000000003E-2</v>
      </c>
      <c r="V14" s="78">
        <v>0.74199999999999999</v>
      </c>
      <c r="W14" s="78">
        <v>1.7999999999999999E-2</v>
      </c>
      <c r="X14" s="78">
        <v>0.40799999999999997</v>
      </c>
      <c r="Y14" s="78">
        <v>2.4E-2</v>
      </c>
      <c r="Z14" s="78">
        <v>-1.9E-2</v>
      </c>
      <c r="AA14" s="78">
        <v>6.0000000000000001E-3</v>
      </c>
      <c r="AB14" s="78">
        <v>5.9050000000000002</v>
      </c>
      <c r="AC14" s="78">
        <v>0.14000000000000001</v>
      </c>
      <c r="AD14" s="78">
        <v>-2.5000000000000001E-2</v>
      </c>
      <c r="AE14" s="78">
        <v>2E-3</v>
      </c>
      <c r="AF14" s="78">
        <v>3.5999999999999997E-2</v>
      </c>
      <c r="AG14" s="78">
        <v>4.0000000000000001E-3</v>
      </c>
      <c r="AH14" s="78">
        <v>45.94</v>
      </c>
      <c r="AI14" s="78">
        <v>2.2200000000000002</v>
      </c>
      <c r="AJ14" s="78">
        <v>0.01</v>
      </c>
      <c r="AK14" s="78">
        <v>0.13400000000000001</v>
      </c>
      <c r="AL14" s="78">
        <v>5.0000000000000001E-3</v>
      </c>
      <c r="AM14" s="78">
        <v>2E-3</v>
      </c>
      <c r="AN14" s="78">
        <v>1.06667</v>
      </c>
      <c r="AO14" s="78">
        <v>2.964E-2</v>
      </c>
      <c r="AP14" s="78">
        <v>0.97243999999999997</v>
      </c>
      <c r="AQ14" s="78">
        <v>6.6400000000000001E-3</v>
      </c>
      <c r="AR14" s="78">
        <v>1.0999999999999999E-2</v>
      </c>
      <c r="AS14" s="78">
        <v>2.5999999999999999E-2</v>
      </c>
      <c r="AT14" s="78">
        <v>-0.251</v>
      </c>
      <c r="AU14" s="78">
        <v>0.44</v>
      </c>
      <c r="AV14" s="78">
        <v>0.03</v>
      </c>
      <c r="AW14" s="78">
        <v>0</v>
      </c>
      <c r="AX14" s="78">
        <v>0.09</v>
      </c>
      <c r="AY14" s="78">
        <v>4.0000000000000001E-3</v>
      </c>
      <c r="AZ14" s="78">
        <v>1.08643</v>
      </c>
      <c r="BA14" s="78">
        <v>2.9440000000000001E-2</v>
      </c>
      <c r="BB14" s="78">
        <v>1.01406</v>
      </c>
      <c r="BC14" s="78">
        <v>1.2840000000000001E-2</v>
      </c>
      <c r="BD14" s="78">
        <v>11.01</v>
      </c>
      <c r="BE14" s="78">
        <v>9.1999999999999998E-2</v>
      </c>
      <c r="BF14" s="78">
        <v>0.123</v>
      </c>
      <c r="BG14" s="78">
        <v>8.0000000000000002E-3</v>
      </c>
      <c r="BH14" s="78">
        <v>0</v>
      </c>
      <c r="BI14" s="78">
        <v>0</v>
      </c>
      <c r="BJ14" s="78">
        <v>0</v>
      </c>
      <c r="BK14" s="78">
        <v>0</v>
      </c>
      <c r="BL14" s="78">
        <v>1E-3</v>
      </c>
      <c r="BM14" s="78">
        <v>0</v>
      </c>
      <c r="BN14" s="78">
        <v>1.0509999999999999</v>
      </c>
      <c r="BO14" s="78">
        <v>6.6000000000000003E-2</v>
      </c>
      <c r="BP14" s="78">
        <v>2.5999999999999999E-2</v>
      </c>
      <c r="BQ14" s="78">
        <v>4.0000000000000001E-3</v>
      </c>
      <c r="BR14" s="78">
        <v>1.0414399999999999</v>
      </c>
      <c r="BS14" s="78">
        <v>2.0219999999999998E-2</v>
      </c>
      <c r="BT14" s="78">
        <v>1.0253699999999999</v>
      </c>
      <c r="BU14" s="78">
        <v>1.0699999999999999E-2</v>
      </c>
      <c r="BV14" s="78">
        <v>7.3999999999999996E-2</v>
      </c>
      <c r="BW14" s="78">
        <v>6.0000000000000001E-3</v>
      </c>
      <c r="BX14" s="78">
        <v>3.5999999999999997E-2</v>
      </c>
      <c r="BY14" s="78">
        <v>4.0000000000000001E-3</v>
      </c>
      <c r="BZ14" s="78">
        <v>5.0000000000000001E-3</v>
      </c>
      <c r="CA14" s="78">
        <v>8.0000000000000002E-3</v>
      </c>
      <c r="CB14" s="78">
        <v>4.0000000000000001E-3</v>
      </c>
      <c r="CC14" s="78">
        <v>0</v>
      </c>
      <c r="CD14" s="78">
        <v>0.14000000000000001</v>
      </c>
      <c r="CE14" s="78">
        <v>4.0000000000000001E-3</v>
      </c>
      <c r="CF14" s="78">
        <v>0.14000000000000001</v>
      </c>
      <c r="CG14" s="78">
        <v>4.0000000000000001E-3</v>
      </c>
      <c r="CH14" s="78">
        <v>1.2999999999999999E-2</v>
      </c>
      <c r="CI14" s="78">
        <v>0</v>
      </c>
      <c r="CJ14" s="78">
        <v>1.2E-2</v>
      </c>
      <c r="CK14" s="78">
        <v>2E-3</v>
      </c>
      <c r="CL14" s="78">
        <v>3.0000000000000001E-3</v>
      </c>
      <c r="CM14" s="78">
        <v>0</v>
      </c>
      <c r="CN14" s="78">
        <v>7.0000000000000001E-3</v>
      </c>
      <c r="CO14" s="78">
        <v>2E-3</v>
      </c>
      <c r="CP14" s="78">
        <v>2E-3</v>
      </c>
      <c r="CQ14" s="78">
        <v>2E-3</v>
      </c>
      <c r="CR14" s="78">
        <v>0</v>
      </c>
      <c r="CS14" s="78">
        <v>0</v>
      </c>
      <c r="CT14" s="78">
        <v>1E-3</v>
      </c>
      <c r="CU14" s="78">
        <v>0</v>
      </c>
      <c r="CV14" s="78">
        <v>0</v>
      </c>
      <c r="CW14" s="78">
        <v>0</v>
      </c>
      <c r="CX14" s="78">
        <v>0</v>
      </c>
      <c r="CY14" s="78">
        <v>0</v>
      </c>
      <c r="CZ14" s="78">
        <v>0</v>
      </c>
      <c r="DA14" s="78">
        <v>0</v>
      </c>
      <c r="DB14" s="78">
        <v>0</v>
      </c>
      <c r="DC14" s="78">
        <v>0</v>
      </c>
      <c r="DD14" s="78">
        <v>0</v>
      </c>
      <c r="DE14" s="78">
        <v>0</v>
      </c>
      <c r="DF14" s="78">
        <v>0</v>
      </c>
      <c r="DG14" s="78">
        <v>0</v>
      </c>
      <c r="DH14" s="78">
        <v>0</v>
      </c>
      <c r="DI14" s="78">
        <v>0</v>
      </c>
      <c r="DJ14" s="78">
        <v>8.6999999999999994E-2</v>
      </c>
      <c r="DK14" s="78">
        <v>2E-3</v>
      </c>
      <c r="DL14" s="78">
        <v>4.1000000000000002E-2</v>
      </c>
      <c r="DM14" s="78">
        <v>8.0000000000000002E-3</v>
      </c>
      <c r="DN14" s="78">
        <v>6.0000000000000001E-3</v>
      </c>
      <c r="DO14" s="78">
        <v>0</v>
      </c>
      <c r="DP14" s="78">
        <v>6.0000000000000001E-3</v>
      </c>
      <c r="DQ14" s="78">
        <v>2E-3</v>
      </c>
      <c r="DR14" s="78">
        <v>3.0000000000000001E-3</v>
      </c>
      <c r="DS14" s="78">
        <v>0</v>
      </c>
      <c r="DT14" s="78">
        <v>0.01</v>
      </c>
      <c r="DU14" s="78">
        <v>0</v>
      </c>
      <c r="DV14" s="78">
        <v>0.11600000000000001</v>
      </c>
      <c r="DW14" s="78">
        <v>0.01</v>
      </c>
      <c r="DX14" s="78">
        <v>0</v>
      </c>
      <c r="DY14" s="78">
        <v>0</v>
      </c>
      <c r="DZ14" s="78">
        <v>1.046</v>
      </c>
      <c r="EA14" s="78">
        <v>8.0000000000000002E-3</v>
      </c>
      <c r="EB14" s="78">
        <v>0.99780000000000002</v>
      </c>
      <c r="EC14" s="78">
        <v>2.0639999999999999E-2</v>
      </c>
      <c r="ED14" s="78">
        <v>1.00519</v>
      </c>
      <c r="EE14" s="78">
        <v>2.5600000000000002E-3</v>
      </c>
      <c r="EF14" s="78">
        <v>2E-3</v>
      </c>
      <c r="EG14" s="78">
        <v>0</v>
      </c>
      <c r="EH14" s="78">
        <v>2E-3</v>
      </c>
      <c r="EI14" s="78">
        <v>0</v>
      </c>
    </row>
    <row r="15" spans="1:139" x14ac:dyDescent="0.25">
      <c r="A15" s="78" t="s">
        <v>260</v>
      </c>
      <c r="B15" s="78">
        <v>8.359</v>
      </c>
      <c r="C15" s="78">
        <v>0.21199999999999999</v>
      </c>
      <c r="D15" s="78">
        <v>14.7</v>
      </c>
      <c r="E15" s="78">
        <v>0.17799999999999999</v>
      </c>
      <c r="F15" s="78">
        <v>15.01</v>
      </c>
      <c r="G15" s="78">
        <v>0.108</v>
      </c>
      <c r="H15" s="78">
        <v>228.7</v>
      </c>
      <c r="I15" s="78">
        <v>2.58</v>
      </c>
      <c r="J15" s="78">
        <v>264.3</v>
      </c>
      <c r="K15" s="78">
        <v>2.1280000000000001</v>
      </c>
      <c r="L15" s="78">
        <v>5.5259999999999998</v>
      </c>
      <c r="M15" s="78">
        <v>9.9039999999999999</v>
      </c>
      <c r="N15" s="78">
        <v>1.0825</v>
      </c>
      <c r="O15" s="78">
        <v>3.5619999999999999E-2</v>
      </c>
      <c r="P15" s="78">
        <v>1.01037</v>
      </c>
      <c r="Q15" s="78">
        <v>5.2199999999999998E-3</v>
      </c>
      <c r="R15" s="78">
        <v>101700</v>
      </c>
      <c r="S15" s="78">
        <v>422.6</v>
      </c>
      <c r="T15" s="78">
        <v>0.93400000000000005</v>
      </c>
      <c r="U15" s="78">
        <v>0.104</v>
      </c>
      <c r="V15" s="78">
        <v>0.75700000000000001</v>
      </c>
      <c r="W15" s="78">
        <v>2.1999999999999999E-2</v>
      </c>
      <c r="X15" s="78">
        <v>0.32200000000000001</v>
      </c>
      <c r="Y15" s="78">
        <v>1.2E-2</v>
      </c>
      <c r="Z15" s="78">
        <v>1.7999999999999999E-2</v>
      </c>
      <c r="AA15" s="78">
        <v>0</v>
      </c>
      <c r="AB15" s="78">
        <v>3.31</v>
      </c>
      <c r="AC15" s="78">
        <v>0.09</v>
      </c>
      <c r="AD15" s="78">
        <v>-2.5000000000000001E-2</v>
      </c>
      <c r="AE15" s="78">
        <v>2E-3</v>
      </c>
      <c r="AF15" s="78">
        <v>3.3000000000000002E-2</v>
      </c>
      <c r="AG15" s="78">
        <v>1.4E-2</v>
      </c>
      <c r="AH15" s="78">
        <v>45.49</v>
      </c>
      <c r="AI15" s="78">
        <v>3.1240000000000001</v>
      </c>
      <c r="AJ15" s="78">
        <v>-0.14899999999999999</v>
      </c>
      <c r="AK15" s="78">
        <v>0.13400000000000001</v>
      </c>
      <c r="AL15" s="78">
        <v>4.0000000000000001E-3</v>
      </c>
      <c r="AM15" s="78">
        <v>2E-3</v>
      </c>
      <c r="AN15" s="78">
        <v>1.05877</v>
      </c>
      <c r="AO15" s="78">
        <v>1.4999999999999999E-2</v>
      </c>
      <c r="AP15" s="78">
        <v>0.96314999999999995</v>
      </c>
      <c r="AQ15" s="78">
        <v>6.3400000000000001E-3</v>
      </c>
      <c r="AR15" s="78">
        <v>5.6000000000000001E-2</v>
      </c>
      <c r="AS15" s="78">
        <v>0.106</v>
      </c>
      <c r="AT15" s="78">
        <v>0.47499999999999998</v>
      </c>
      <c r="AU15" s="78">
        <v>0.82199999999999995</v>
      </c>
      <c r="AV15" s="78">
        <v>3.5000000000000003E-2</v>
      </c>
      <c r="AW15" s="78">
        <v>6.0000000000000001E-3</v>
      </c>
      <c r="AX15" s="78">
        <v>9.5000000000000001E-2</v>
      </c>
      <c r="AY15" s="78">
        <v>6.0000000000000001E-3</v>
      </c>
      <c r="AZ15" s="78">
        <v>1.0732299999999999</v>
      </c>
      <c r="BA15" s="78">
        <v>2.3879999999999998E-2</v>
      </c>
      <c r="BB15" s="78">
        <v>1.0189900000000001</v>
      </c>
      <c r="BC15" s="78">
        <v>9.9600000000000001E-3</v>
      </c>
      <c r="BD15" s="78">
        <v>10.96</v>
      </c>
      <c r="BE15" s="78">
        <v>6.8000000000000005E-2</v>
      </c>
      <c r="BF15" s="78">
        <v>0.09</v>
      </c>
      <c r="BG15" s="78">
        <v>4.0000000000000001E-3</v>
      </c>
      <c r="BH15" s="78">
        <v>0</v>
      </c>
      <c r="BI15" s="78">
        <v>0</v>
      </c>
      <c r="BJ15" s="78">
        <v>0</v>
      </c>
      <c r="BK15" s="78">
        <v>0</v>
      </c>
      <c r="BL15" s="78">
        <v>1E-3</v>
      </c>
      <c r="BM15" s="78">
        <v>0</v>
      </c>
      <c r="BN15" s="78">
        <v>1.0069999999999999</v>
      </c>
      <c r="BO15" s="78">
        <v>0.12</v>
      </c>
      <c r="BP15" s="78">
        <v>2.1999999999999999E-2</v>
      </c>
      <c r="BQ15" s="78">
        <v>6.0000000000000001E-3</v>
      </c>
      <c r="BR15" s="78">
        <v>1.0337700000000001</v>
      </c>
      <c r="BS15" s="78">
        <v>1.5520000000000001E-2</v>
      </c>
      <c r="BT15" s="78">
        <v>1.0257400000000001</v>
      </c>
      <c r="BU15" s="78">
        <v>5.7400000000000003E-3</v>
      </c>
      <c r="BV15" s="78">
        <v>7.9000000000000001E-2</v>
      </c>
      <c r="BW15" s="78">
        <v>6.0000000000000001E-3</v>
      </c>
      <c r="BX15" s="78">
        <v>2.4E-2</v>
      </c>
      <c r="BY15" s="78">
        <v>0</v>
      </c>
      <c r="BZ15" s="78">
        <v>7.0000000000000001E-3</v>
      </c>
      <c r="CA15" s="78">
        <v>6.0000000000000001E-3</v>
      </c>
      <c r="CB15" s="78">
        <v>4.0000000000000001E-3</v>
      </c>
      <c r="CC15" s="78">
        <v>2E-3</v>
      </c>
      <c r="CD15" s="78">
        <v>0.121</v>
      </c>
      <c r="CE15" s="78">
        <v>2E-3</v>
      </c>
      <c r="CF15" s="78">
        <v>0.124</v>
      </c>
      <c r="CG15" s="78">
        <v>8.0000000000000002E-3</v>
      </c>
      <c r="CH15" s="78">
        <v>1.4E-2</v>
      </c>
      <c r="CI15" s="78">
        <v>0</v>
      </c>
      <c r="CJ15" s="78">
        <v>1.2999999999999999E-2</v>
      </c>
      <c r="CK15" s="78">
        <v>2E-3</v>
      </c>
      <c r="CL15" s="78">
        <v>3.0000000000000001E-3</v>
      </c>
      <c r="CM15" s="78">
        <v>0</v>
      </c>
      <c r="CN15" s="78">
        <v>8.0000000000000002E-3</v>
      </c>
      <c r="CO15" s="78">
        <v>2E-3</v>
      </c>
      <c r="CP15" s="78">
        <v>1E-3</v>
      </c>
      <c r="CQ15" s="78">
        <v>0</v>
      </c>
      <c r="CR15" s="78">
        <v>0</v>
      </c>
      <c r="CS15" s="78">
        <v>0</v>
      </c>
      <c r="CT15" s="78">
        <v>1E-3</v>
      </c>
      <c r="CU15" s="78">
        <v>0</v>
      </c>
      <c r="CV15" s="78">
        <v>0</v>
      </c>
      <c r="CW15" s="78">
        <v>0</v>
      </c>
      <c r="CX15" s="78">
        <v>1E-3</v>
      </c>
      <c r="CY15" s="78">
        <v>0</v>
      </c>
      <c r="CZ15" s="78">
        <v>0</v>
      </c>
      <c r="DA15" s="78">
        <v>0</v>
      </c>
      <c r="DB15" s="78">
        <v>0</v>
      </c>
      <c r="DC15" s="78">
        <v>0</v>
      </c>
      <c r="DD15" s="78">
        <v>0</v>
      </c>
      <c r="DE15" s="78">
        <v>0</v>
      </c>
      <c r="DF15" s="78">
        <v>0</v>
      </c>
      <c r="DG15" s="78">
        <v>0</v>
      </c>
      <c r="DH15" s="78">
        <v>0</v>
      </c>
      <c r="DI15" s="78">
        <v>0</v>
      </c>
      <c r="DJ15" s="78">
        <v>8.6999999999999994E-2</v>
      </c>
      <c r="DK15" s="78">
        <v>2E-3</v>
      </c>
      <c r="DL15" s="78">
        <v>3.2000000000000001E-2</v>
      </c>
      <c r="DM15" s="78">
        <v>2E-3</v>
      </c>
      <c r="DN15" s="78">
        <v>6.0000000000000001E-3</v>
      </c>
      <c r="DO15" s="78">
        <v>0</v>
      </c>
      <c r="DP15" s="78">
        <v>6.0000000000000001E-3</v>
      </c>
      <c r="DQ15" s="78">
        <v>0</v>
      </c>
      <c r="DR15" s="78">
        <v>3.0000000000000001E-3</v>
      </c>
      <c r="DS15" s="78">
        <v>0</v>
      </c>
      <c r="DT15" s="78">
        <v>8.9999999999999993E-3</v>
      </c>
      <c r="DU15" s="78">
        <v>0</v>
      </c>
      <c r="DV15" s="78">
        <v>0.115</v>
      </c>
      <c r="DW15" s="78">
        <v>0.01</v>
      </c>
      <c r="DX15" s="78">
        <v>0</v>
      </c>
      <c r="DY15" s="78">
        <v>0</v>
      </c>
      <c r="DZ15" s="78">
        <v>1.022</v>
      </c>
      <c r="EA15" s="78">
        <v>1.4E-2</v>
      </c>
      <c r="EB15" s="78">
        <v>0.99173</v>
      </c>
      <c r="EC15" s="78">
        <v>2.2720000000000001E-2</v>
      </c>
      <c r="ED15" s="78">
        <v>1.0089999999999999</v>
      </c>
      <c r="EE15" s="78">
        <v>6.6400000000000001E-3</v>
      </c>
      <c r="EF15" s="78">
        <v>3.0000000000000001E-3</v>
      </c>
      <c r="EG15" s="78">
        <v>0</v>
      </c>
      <c r="EH15" s="78">
        <v>3.0000000000000001E-3</v>
      </c>
      <c r="EI15" s="78">
        <v>0</v>
      </c>
    </row>
    <row r="16" spans="1:139" x14ac:dyDescent="0.25">
      <c r="A16" s="78" t="s">
        <v>261</v>
      </c>
      <c r="B16" s="78">
        <v>6.9909999999999997</v>
      </c>
      <c r="C16" s="78">
        <v>0.156</v>
      </c>
      <c r="D16" s="78">
        <v>13.06</v>
      </c>
      <c r="E16" s="78">
        <v>0.15</v>
      </c>
      <c r="F16" s="78">
        <v>14.7</v>
      </c>
      <c r="G16" s="78">
        <v>0.25800000000000001</v>
      </c>
      <c r="H16" s="78">
        <v>152.19999999999999</v>
      </c>
      <c r="I16" s="78">
        <v>1.276</v>
      </c>
      <c r="J16" s="78">
        <v>251.3</v>
      </c>
      <c r="K16" s="78">
        <v>3.5840000000000001</v>
      </c>
      <c r="L16" s="78">
        <v>11.41</v>
      </c>
      <c r="M16" s="78">
        <v>6.4139999999999997</v>
      </c>
      <c r="N16" s="78">
        <v>1.0857600000000001</v>
      </c>
      <c r="O16" s="78">
        <v>1.9359999999999999E-2</v>
      </c>
      <c r="P16" s="78">
        <v>1.0146900000000001</v>
      </c>
      <c r="Q16" s="78">
        <v>6.8399999999999997E-3</v>
      </c>
      <c r="R16" s="78">
        <v>75160</v>
      </c>
      <c r="S16" s="78">
        <v>146.28</v>
      </c>
      <c r="T16" s="78">
        <v>1.0580000000000001</v>
      </c>
      <c r="U16" s="78">
        <v>7.1999999999999995E-2</v>
      </c>
      <c r="V16" s="78">
        <v>0.91600000000000004</v>
      </c>
      <c r="W16" s="78">
        <v>2.1999999999999999E-2</v>
      </c>
      <c r="X16" s="78">
        <v>0.27900000000000003</v>
      </c>
      <c r="Y16" s="78">
        <v>1.6E-2</v>
      </c>
      <c r="Z16" s="78">
        <v>3.7999999999999999E-2</v>
      </c>
      <c r="AA16" s="78">
        <v>2E-3</v>
      </c>
      <c r="AB16" s="78">
        <v>6.0839999999999996</v>
      </c>
      <c r="AC16" s="78">
        <v>2.1999999999999999E-2</v>
      </c>
      <c r="AD16" s="78">
        <v>-2.4E-2</v>
      </c>
      <c r="AE16" s="78">
        <v>2E-3</v>
      </c>
      <c r="AF16" s="78">
        <v>5.8999999999999997E-2</v>
      </c>
      <c r="AG16" s="78">
        <v>2E-3</v>
      </c>
      <c r="AH16" s="78">
        <v>32.979999999999997</v>
      </c>
      <c r="AI16" s="78">
        <v>1.8</v>
      </c>
      <c r="AJ16" s="78">
        <v>-1.1850000000000001</v>
      </c>
      <c r="AK16" s="78">
        <v>0.03</v>
      </c>
      <c r="AL16" s="78">
        <v>5.8999999999999997E-2</v>
      </c>
      <c r="AM16" s="78">
        <v>8.0000000000000002E-3</v>
      </c>
      <c r="AN16" s="78">
        <v>1.0699099999999999</v>
      </c>
      <c r="AO16" s="78">
        <v>4.1340000000000002E-2</v>
      </c>
      <c r="AP16" s="78">
        <v>0.97141</v>
      </c>
      <c r="AQ16" s="78">
        <v>6.0200000000000002E-3</v>
      </c>
      <c r="AR16" s="78">
        <v>0.30499999999999999</v>
      </c>
      <c r="AS16" s="78">
        <v>0.09</v>
      </c>
      <c r="AT16" s="78">
        <v>-0.51500000000000001</v>
      </c>
      <c r="AU16" s="78">
        <v>0.58199999999999996</v>
      </c>
      <c r="AV16" s="78">
        <v>7.6999999999999999E-2</v>
      </c>
      <c r="AW16" s="78">
        <v>4.0000000000000001E-3</v>
      </c>
      <c r="AX16" s="78">
        <v>7.8E-2</v>
      </c>
      <c r="AY16" s="78">
        <v>6.0000000000000001E-3</v>
      </c>
      <c r="AZ16" s="78">
        <v>1.08188</v>
      </c>
      <c r="BA16" s="78">
        <v>1.7340000000000001E-2</v>
      </c>
      <c r="BB16" s="78">
        <v>1.02478</v>
      </c>
      <c r="BC16" s="78">
        <v>3.46E-3</v>
      </c>
      <c r="BD16" s="78">
        <v>68.03</v>
      </c>
      <c r="BE16" s="78">
        <v>8.1780000000000008</v>
      </c>
      <c r="BF16" s="78">
        <v>0.187</v>
      </c>
      <c r="BG16" s="78">
        <v>1.2E-2</v>
      </c>
      <c r="BH16" s="78">
        <v>0</v>
      </c>
      <c r="BI16" s="78">
        <v>0</v>
      </c>
      <c r="BJ16" s="78">
        <v>0</v>
      </c>
      <c r="BK16" s="78">
        <v>0</v>
      </c>
      <c r="BL16" s="78">
        <v>1E-3</v>
      </c>
      <c r="BM16" s="78">
        <v>2E-3</v>
      </c>
      <c r="BN16" s="78">
        <v>2.2770000000000001</v>
      </c>
      <c r="BO16" s="78">
        <v>8.4000000000000005E-2</v>
      </c>
      <c r="BP16" s="78">
        <v>7.2999999999999995E-2</v>
      </c>
      <c r="BQ16" s="78">
        <v>4.0000000000000001E-3</v>
      </c>
      <c r="BR16" s="78">
        <v>1.03624</v>
      </c>
      <c r="BS16" s="78">
        <v>1.652E-2</v>
      </c>
      <c r="BT16" s="78">
        <v>1.0306900000000001</v>
      </c>
      <c r="BU16" s="78">
        <v>3.46E-3</v>
      </c>
      <c r="BV16" s="78">
        <v>0.69899999999999995</v>
      </c>
      <c r="BW16" s="78">
        <v>1.6E-2</v>
      </c>
      <c r="BX16" s="78">
        <v>0.13400000000000001</v>
      </c>
      <c r="BY16" s="78">
        <v>6.0000000000000001E-3</v>
      </c>
      <c r="BZ16" s="78">
        <v>7.0000000000000001E-3</v>
      </c>
      <c r="CA16" s="78">
        <v>2E-3</v>
      </c>
      <c r="CB16" s="78">
        <v>2E-3</v>
      </c>
      <c r="CC16" s="78">
        <v>0</v>
      </c>
      <c r="CD16" s="78">
        <v>1.516</v>
      </c>
      <c r="CE16" s="78">
        <v>2.5999999999999999E-2</v>
      </c>
      <c r="CF16" s="78">
        <v>1.5309999999999999</v>
      </c>
      <c r="CG16" s="78">
        <v>6.0000000000000001E-3</v>
      </c>
      <c r="CH16" s="78">
        <v>8.9999999999999993E-3</v>
      </c>
      <c r="CI16" s="78">
        <v>0</v>
      </c>
      <c r="CJ16" s="78">
        <v>0.16300000000000001</v>
      </c>
      <c r="CK16" s="78">
        <v>4.0000000000000001E-3</v>
      </c>
      <c r="CL16" s="78">
        <v>2E-3</v>
      </c>
      <c r="CM16" s="78">
        <v>0</v>
      </c>
      <c r="CN16" s="78">
        <v>5.0000000000000001E-3</v>
      </c>
      <c r="CO16" s="78">
        <v>2E-3</v>
      </c>
      <c r="CP16" s="78">
        <v>1E-3</v>
      </c>
      <c r="CQ16" s="78">
        <v>0</v>
      </c>
      <c r="CR16" s="78">
        <v>0</v>
      </c>
      <c r="CS16" s="78">
        <v>0</v>
      </c>
      <c r="CT16" s="78">
        <v>3.0000000000000001E-3</v>
      </c>
      <c r="CU16" s="78">
        <v>0</v>
      </c>
      <c r="CV16" s="78">
        <v>0</v>
      </c>
      <c r="CW16" s="78">
        <v>0</v>
      </c>
      <c r="CX16" s="78">
        <v>2E-3</v>
      </c>
      <c r="CY16" s="78">
        <v>0</v>
      </c>
      <c r="CZ16" s="78">
        <v>0</v>
      </c>
      <c r="DA16" s="78">
        <v>0</v>
      </c>
      <c r="DB16" s="78">
        <v>2E-3</v>
      </c>
      <c r="DC16" s="78">
        <v>0</v>
      </c>
      <c r="DD16" s="78">
        <v>0</v>
      </c>
      <c r="DE16" s="78">
        <v>0</v>
      </c>
      <c r="DF16" s="78">
        <v>1E-3</v>
      </c>
      <c r="DG16" s="78">
        <v>0</v>
      </c>
      <c r="DH16" s="78">
        <v>0</v>
      </c>
      <c r="DI16" s="78">
        <v>0</v>
      </c>
      <c r="DJ16" s="78">
        <v>0.14599999999999999</v>
      </c>
      <c r="DK16" s="78">
        <v>0</v>
      </c>
      <c r="DL16" s="78">
        <v>0.23100000000000001</v>
      </c>
      <c r="DM16" s="78">
        <v>8.0000000000000002E-3</v>
      </c>
      <c r="DN16" s="78">
        <v>0</v>
      </c>
      <c r="DO16" s="78">
        <v>0</v>
      </c>
      <c r="DP16" s="78">
        <v>0</v>
      </c>
      <c r="DQ16" s="78">
        <v>0</v>
      </c>
      <c r="DR16" s="78">
        <v>6.0000000000000001E-3</v>
      </c>
      <c r="DS16" s="78">
        <v>0</v>
      </c>
      <c r="DT16" s="78">
        <v>1.4999999999999999E-2</v>
      </c>
      <c r="DU16" s="78">
        <v>0</v>
      </c>
      <c r="DV16" s="78">
        <v>0.49099999999999999</v>
      </c>
      <c r="DW16" s="78">
        <v>1.4E-2</v>
      </c>
      <c r="DX16" s="78">
        <v>1E-3</v>
      </c>
      <c r="DY16" s="78">
        <v>0</v>
      </c>
      <c r="DZ16" s="78">
        <v>1.724</v>
      </c>
      <c r="EA16" s="78">
        <v>0.02</v>
      </c>
      <c r="EB16" s="78">
        <v>0.99289000000000005</v>
      </c>
      <c r="EC16" s="78">
        <v>2.2679999999999999E-2</v>
      </c>
      <c r="ED16" s="78">
        <v>1.0184800000000001</v>
      </c>
      <c r="EE16" s="78">
        <v>5.5799999999999999E-3</v>
      </c>
      <c r="EF16" s="78">
        <v>8.0000000000000002E-3</v>
      </c>
      <c r="EG16" s="78">
        <v>0</v>
      </c>
      <c r="EH16" s="78">
        <v>1.6E-2</v>
      </c>
      <c r="EI16" s="78">
        <v>2E-3</v>
      </c>
    </row>
    <row r="17" spans="1:139" x14ac:dyDescent="0.25">
      <c r="A17" s="78" t="s">
        <v>262</v>
      </c>
      <c r="B17" s="78">
        <v>12.67</v>
      </c>
      <c r="C17" s="78">
        <v>0.61</v>
      </c>
      <c r="D17" s="78">
        <v>15</v>
      </c>
      <c r="E17" s="78">
        <v>8.7999999999999995E-2</v>
      </c>
      <c r="F17" s="78">
        <v>58.56</v>
      </c>
      <c r="G17" s="78">
        <v>1.1559999999999999</v>
      </c>
      <c r="H17" s="78">
        <v>239</v>
      </c>
      <c r="I17" s="78">
        <v>3.6240000000000001</v>
      </c>
      <c r="J17" s="78">
        <v>366.1</v>
      </c>
      <c r="K17" s="78">
        <v>3.43</v>
      </c>
      <c r="L17" s="78">
        <v>1.198</v>
      </c>
      <c r="M17" s="78">
        <v>14.926</v>
      </c>
      <c r="N17" s="78">
        <v>1.0937699999999999</v>
      </c>
      <c r="O17" s="78">
        <v>3.5139999999999998E-2</v>
      </c>
      <c r="P17" s="78">
        <v>1.0079100000000001</v>
      </c>
      <c r="Q17" s="78">
        <v>2.5400000000000002E-3</v>
      </c>
      <c r="R17" s="78">
        <v>99030</v>
      </c>
      <c r="S17" s="78">
        <v>485.2</v>
      </c>
      <c r="T17" s="78">
        <v>0.52300000000000002</v>
      </c>
      <c r="U17" s="78">
        <v>1.6E-2</v>
      </c>
      <c r="V17" s="78">
        <v>0.40300000000000002</v>
      </c>
      <c r="W17" s="78">
        <v>0.01</v>
      </c>
      <c r="X17" s="78">
        <v>0.13200000000000001</v>
      </c>
      <c r="Y17" s="78">
        <v>1.2E-2</v>
      </c>
      <c r="Z17" s="78">
        <v>2.3E-2</v>
      </c>
      <c r="AA17" s="78">
        <v>2E-3</v>
      </c>
      <c r="AB17" s="78">
        <v>9.1820000000000004</v>
      </c>
      <c r="AC17" s="78">
        <v>0.38600000000000001</v>
      </c>
      <c r="AD17" s="78">
        <v>-1.9E-2</v>
      </c>
      <c r="AE17" s="78">
        <v>2E-3</v>
      </c>
      <c r="AF17" s="78">
        <v>5.2999999999999999E-2</v>
      </c>
      <c r="AG17" s="78">
        <v>1.2E-2</v>
      </c>
      <c r="AH17" s="78">
        <v>43.23</v>
      </c>
      <c r="AI17" s="78">
        <v>1.8420000000000001</v>
      </c>
      <c r="AJ17" s="78">
        <v>0.128</v>
      </c>
      <c r="AK17" s="78">
        <v>0.19600000000000001</v>
      </c>
      <c r="AL17" s="78">
        <v>1.4E-2</v>
      </c>
      <c r="AM17" s="78">
        <v>2E-3</v>
      </c>
      <c r="AN17" s="78">
        <v>1.06338</v>
      </c>
      <c r="AO17" s="78">
        <v>2.7220000000000001E-2</v>
      </c>
      <c r="AP17" s="78">
        <v>0.96048999999999995</v>
      </c>
      <c r="AQ17" s="78">
        <v>7.5599999999999999E-3</v>
      </c>
      <c r="AR17" s="78">
        <v>0.76200000000000001</v>
      </c>
      <c r="AS17" s="78">
        <v>0.34399999999999997</v>
      </c>
      <c r="AT17" s="78">
        <v>7.9000000000000001E-2</v>
      </c>
      <c r="AU17" s="78">
        <v>0.46600000000000003</v>
      </c>
      <c r="AV17" s="78">
        <v>0.03</v>
      </c>
      <c r="AW17" s="78">
        <v>6.0000000000000001E-3</v>
      </c>
      <c r="AX17" s="78">
        <v>5.2999999999999999E-2</v>
      </c>
      <c r="AY17" s="78">
        <v>2.4E-2</v>
      </c>
      <c r="AZ17" s="78">
        <v>1.0759099999999999</v>
      </c>
      <c r="BA17" s="78">
        <v>4.2399999999999998E-3</v>
      </c>
      <c r="BB17" s="78">
        <v>1.0207599999999999</v>
      </c>
      <c r="BC17" s="78">
        <v>1.3299999999999999E-2</v>
      </c>
      <c r="BD17" s="78">
        <v>130</v>
      </c>
      <c r="BE17" s="78">
        <v>1.22</v>
      </c>
      <c r="BF17" s="78">
        <v>0.94699999999999995</v>
      </c>
      <c r="BG17" s="78">
        <v>3.2000000000000001E-2</v>
      </c>
      <c r="BH17" s="78">
        <v>0</v>
      </c>
      <c r="BI17" s="78">
        <v>0</v>
      </c>
      <c r="BJ17" s="78">
        <v>1E-3</v>
      </c>
      <c r="BK17" s="78">
        <v>0</v>
      </c>
      <c r="BL17" s="78">
        <v>1E-3</v>
      </c>
      <c r="BM17" s="78">
        <v>0</v>
      </c>
      <c r="BN17" s="78">
        <v>0.83799999999999997</v>
      </c>
      <c r="BO17" s="78">
        <v>0.06</v>
      </c>
      <c r="BP17" s="78">
        <v>3.2000000000000001E-2</v>
      </c>
      <c r="BQ17" s="78">
        <v>0.01</v>
      </c>
      <c r="BR17" s="78">
        <v>1.03403</v>
      </c>
      <c r="BS17" s="78">
        <v>2.656E-2</v>
      </c>
      <c r="BT17" s="78">
        <v>1.0291699999999999</v>
      </c>
      <c r="BU17" s="78">
        <v>2.7399999999999998E-3</v>
      </c>
      <c r="BV17" s="78">
        <v>2.581</v>
      </c>
      <c r="BW17" s="78">
        <v>1.2E-2</v>
      </c>
      <c r="BX17" s="78">
        <v>0.47899999999999998</v>
      </c>
      <c r="BY17" s="78">
        <v>0.01</v>
      </c>
      <c r="BZ17" s="78">
        <v>2.1999999999999999E-2</v>
      </c>
      <c r="CA17" s="78">
        <v>2.1999999999999999E-2</v>
      </c>
      <c r="CB17" s="78">
        <v>1E-3</v>
      </c>
      <c r="CC17" s="78">
        <v>0</v>
      </c>
      <c r="CD17" s="78">
        <v>7.0000000000000007E-2</v>
      </c>
      <c r="CE17" s="78">
        <v>2E-3</v>
      </c>
      <c r="CF17" s="78">
        <v>7.0000000000000007E-2</v>
      </c>
      <c r="CG17" s="78">
        <v>2E-3</v>
      </c>
      <c r="CH17" s="78">
        <v>1.4E-2</v>
      </c>
      <c r="CI17" s="78">
        <v>0</v>
      </c>
      <c r="CJ17" s="78">
        <v>0.16800000000000001</v>
      </c>
      <c r="CK17" s="78">
        <v>4.0000000000000001E-3</v>
      </c>
      <c r="CL17" s="78">
        <v>3.0000000000000001E-3</v>
      </c>
      <c r="CM17" s="78">
        <v>0</v>
      </c>
      <c r="CN17" s="78">
        <v>8.9999999999999993E-3</v>
      </c>
      <c r="CO17" s="78">
        <v>2E-3</v>
      </c>
      <c r="CP17" s="78">
        <v>2E-3</v>
      </c>
      <c r="CQ17" s="78">
        <v>0</v>
      </c>
      <c r="CR17" s="78">
        <v>0</v>
      </c>
      <c r="CS17" s="78">
        <v>0</v>
      </c>
      <c r="CT17" s="78">
        <v>2E-3</v>
      </c>
      <c r="CU17" s="78">
        <v>0</v>
      </c>
      <c r="CV17" s="78">
        <v>0</v>
      </c>
      <c r="CW17" s="78">
        <v>0</v>
      </c>
      <c r="CX17" s="78">
        <v>0</v>
      </c>
      <c r="CY17" s="78">
        <v>0</v>
      </c>
      <c r="CZ17" s="78">
        <v>0</v>
      </c>
      <c r="DA17" s="78">
        <v>0</v>
      </c>
      <c r="DB17" s="78">
        <v>0</v>
      </c>
      <c r="DC17" s="78">
        <v>0</v>
      </c>
      <c r="DD17" s="78">
        <v>0</v>
      </c>
      <c r="DE17" s="78">
        <v>0</v>
      </c>
      <c r="DF17" s="78">
        <v>0</v>
      </c>
      <c r="DG17" s="78">
        <v>0</v>
      </c>
      <c r="DH17" s="78">
        <v>0</v>
      </c>
      <c r="DI17" s="78">
        <v>0</v>
      </c>
      <c r="DJ17" s="78">
        <v>7.6999999999999999E-2</v>
      </c>
      <c r="DK17" s="78">
        <v>0</v>
      </c>
      <c r="DL17" s="78">
        <v>1.276</v>
      </c>
      <c r="DM17" s="78">
        <v>1.4E-2</v>
      </c>
      <c r="DN17" s="78">
        <v>0</v>
      </c>
      <c r="DO17" s="78">
        <v>0</v>
      </c>
      <c r="DP17" s="78">
        <v>0</v>
      </c>
      <c r="DQ17" s="78">
        <v>0</v>
      </c>
      <c r="DR17" s="78">
        <v>2E-3</v>
      </c>
      <c r="DS17" s="78">
        <v>0</v>
      </c>
      <c r="DT17" s="78">
        <v>8.9999999999999993E-3</v>
      </c>
      <c r="DU17" s="78">
        <v>0</v>
      </c>
      <c r="DV17" s="78">
        <v>0.70899999999999996</v>
      </c>
      <c r="DW17" s="78">
        <v>2.5999999999999999E-2</v>
      </c>
      <c r="DX17" s="78">
        <v>1.7999999999999999E-2</v>
      </c>
      <c r="DY17" s="78">
        <v>2E-3</v>
      </c>
      <c r="DZ17" s="78">
        <v>1.7310000000000001</v>
      </c>
      <c r="EA17" s="78">
        <v>1.7999999999999999E-2</v>
      </c>
      <c r="EB17" s="78">
        <v>0.98645000000000005</v>
      </c>
      <c r="EC17" s="78">
        <v>2.5020000000000001E-2</v>
      </c>
      <c r="ED17" s="78">
        <v>1.0112399999999999</v>
      </c>
      <c r="EE17" s="78">
        <v>1.1900000000000001E-2</v>
      </c>
      <c r="EF17" s="78">
        <v>4.2999999999999997E-2</v>
      </c>
      <c r="EG17" s="78">
        <v>2E-3</v>
      </c>
      <c r="EH17" s="78">
        <v>5.1999999999999998E-2</v>
      </c>
      <c r="EI17" s="78">
        <v>2E-3</v>
      </c>
    </row>
    <row r="18" spans="1:139" x14ac:dyDescent="0.25">
      <c r="A18" s="78" t="s">
        <v>263</v>
      </c>
      <c r="B18" s="78">
        <v>16.61</v>
      </c>
      <c r="C18" s="78">
        <v>0.45600000000000002</v>
      </c>
      <c r="D18" s="78">
        <v>11.86</v>
      </c>
      <c r="E18" s="78">
        <v>0.15</v>
      </c>
      <c r="F18" s="78">
        <v>53.93</v>
      </c>
      <c r="G18" s="78">
        <v>0.33800000000000002</v>
      </c>
      <c r="H18" s="78">
        <v>190.4</v>
      </c>
      <c r="I18" s="78">
        <v>0.30399999999999999</v>
      </c>
      <c r="J18" s="78">
        <v>291.2</v>
      </c>
      <c r="K18" s="78">
        <v>2.698</v>
      </c>
      <c r="L18" s="78">
        <v>6.3579999999999997</v>
      </c>
      <c r="M18" s="78">
        <v>9.8580000000000005</v>
      </c>
      <c r="N18" s="78">
        <v>1.0780700000000001</v>
      </c>
      <c r="O18" s="78">
        <v>3.0599999999999998E-3</v>
      </c>
      <c r="P18" s="78">
        <v>1.0174700000000001</v>
      </c>
      <c r="Q18" s="78">
        <v>4.9399999999999999E-3</v>
      </c>
      <c r="R18" s="78">
        <v>79800</v>
      </c>
      <c r="S18" s="78">
        <v>46.12</v>
      </c>
      <c r="T18" s="78">
        <v>0.42399999999999999</v>
      </c>
      <c r="U18" s="78">
        <v>3.4000000000000002E-2</v>
      </c>
      <c r="V18" s="78">
        <v>0.314</v>
      </c>
      <c r="W18" s="78">
        <v>0.02</v>
      </c>
      <c r="X18" s="78">
        <v>0.13700000000000001</v>
      </c>
      <c r="Y18" s="78">
        <v>0</v>
      </c>
      <c r="Z18" s="78">
        <v>-1E-3</v>
      </c>
      <c r="AA18" s="78">
        <v>1.6E-2</v>
      </c>
      <c r="AB18" s="78">
        <v>2.4929999999999999</v>
      </c>
      <c r="AC18" s="78">
        <v>0.184</v>
      </c>
      <c r="AD18" s="78">
        <v>-2.1000000000000001E-2</v>
      </c>
      <c r="AE18" s="78">
        <v>2E-3</v>
      </c>
      <c r="AF18" s="78">
        <v>4.4999999999999998E-2</v>
      </c>
      <c r="AG18" s="78">
        <v>0.01</v>
      </c>
      <c r="AH18" s="78">
        <v>34.03</v>
      </c>
      <c r="AI18" s="78">
        <v>1.6379999999999999</v>
      </c>
      <c r="AJ18" s="78">
        <v>-0.60599999999999998</v>
      </c>
      <c r="AK18" s="78">
        <v>0.19600000000000001</v>
      </c>
      <c r="AL18" s="78">
        <v>1.2999999999999999E-2</v>
      </c>
      <c r="AM18" s="78">
        <v>2E-3</v>
      </c>
      <c r="AN18" s="78">
        <v>1.0643400000000001</v>
      </c>
      <c r="AO18" s="78">
        <v>3.3020000000000001E-2</v>
      </c>
      <c r="AP18" s="78">
        <v>0.96579999999999999</v>
      </c>
      <c r="AQ18" s="78">
        <v>1.0880000000000001E-2</v>
      </c>
      <c r="AR18" s="78">
        <v>0.68400000000000005</v>
      </c>
      <c r="AS18" s="78">
        <v>0.04</v>
      </c>
      <c r="AT18" s="78">
        <v>-0.248</v>
      </c>
      <c r="AU18" s="78">
        <v>0.46</v>
      </c>
      <c r="AV18" s="78">
        <v>2.7E-2</v>
      </c>
      <c r="AW18" s="78">
        <v>2E-3</v>
      </c>
      <c r="AX18" s="78">
        <v>3.4000000000000002E-2</v>
      </c>
      <c r="AY18" s="78">
        <v>8.0000000000000002E-3</v>
      </c>
      <c r="AZ18" s="78">
        <v>1.0701000000000001</v>
      </c>
      <c r="BA18" s="78">
        <v>1.566E-2</v>
      </c>
      <c r="BB18" s="78">
        <v>1.0302199999999999</v>
      </c>
      <c r="BC18" s="78">
        <v>6.6400000000000001E-3</v>
      </c>
      <c r="BD18" s="78">
        <v>105.4</v>
      </c>
      <c r="BE18" s="78">
        <v>0.8</v>
      </c>
      <c r="BF18" s="78">
        <v>0.748</v>
      </c>
      <c r="BG18" s="78">
        <v>8.0000000000000002E-3</v>
      </c>
      <c r="BH18" s="78">
        <v>0</v>
      </c>
      <c r="BI18" s="78">
        <v>0</v>
      </c>
      <c r="BJ18" s="78">
        <v>0</v>
      </c>
      <c r="BK18" s="78">
        <v>0</v>
      </c>
      <c r="BL18" s="78">
        <v>1E-3</v>
      </c>
      <c r="BM18" s="78">
        <v>0</v>
      </c>
      <c r="BN18" s="78">
        <v>0.65200000000000002</v>
      </c>
      <c r="BO18" s="78">
        <v>0.06</v>
      </c>
      <c r="BP18" s="78">
        <v>2.4E-2</v>
      </c>
      <c r="BQ18" s="78">
        <v>6.0000000000000001E-3</v>
      </c>
      <c r="BR18" s="78">
        <v>1.0334300000000001</v>
      </c>
      <c r="BS18" s="78">
        <v>1.7659999999999999E-2</v>
      </c>
      <c r="BT18" s="78">
        <v>1.03447</v>
      </c>
      <c r="BU18" s="78">
        <v>1.2840000000000001E-2</v>
      </c>
      <c r="BV18" s="78">
        <v>2.1</v>
      </c>
      <c r="BW18" s="78">
        <v>0.04</v>
      </c>
      <c r="BX18" s="78">
        <v>0.39900000000000002</v>
      </c>
      <c r="BY18" s="78">
        <v>0.01</v>
      </c>
      <c r="BZ18" s="78">
        <v>2.1000000000000001E-2</v>
      </c>
      <c r="CA18" s="78">
        <v>1.2E-2</v>
      </c>
      <c r="CB18" s="78">
        <v>1E-3</v>
      </c>
      <c r="CC18" s="78">
        <v>0</v>
      </c>
      <c r="CD18" s="78">
        <v>6.0999999999999999E-2</v>
      </c>
      <c r="CE18" s="78">
        <v>8.0000000000000002E-3</v>
      </c>
      <c r="CF18" s="78">
        <v>6.0999999999999999E-2</v>
      </c>
      <c r="CG18" s="78">
        <v>4.0000000000000001E-3</v>
      </c>
      <c r="CH18" s="78">
        <v>1.2E-2</v>
      </c>
      <c r="CI18" s="78">
        <v>0</v>
      </c>
      <c r="CJ18" s="78">
        <v>0.01</v>
      </c>
      <c r="CK18" s="78">
        <v>2E-3</v>
      </c>
      <c r="CL18" s="78">
        <v>2E-3</v>
      </c>
      <c r="CM18" s="78">
        <v>0</v>
      </c>
      <c r="CN18" s="78">
        <v>8.9999999999999993E-3</v>
      </c>
      <c r="CO18" s="78">
        <v>2E-3</v>
      </c>
      <c r="CP18" s="78">
        <v>1E-3</v>
      </c>
      <c r="CQ18" s="78">
        <v>0</v>
      </c>
      <c r="CR18" s="78">
        <v>0</v>
      </c>
      <c r="CS18" s="78">
        <v>0</v>
      </c>
      <c r="CT18" s="78">
        <v>1E-3</v>
      </c>
      <c r="CU18" s="78">
        <v>0</v>
      </c>
      <c r="CV18" s="78">
        <v>0</v>
      </c>
      <c r="CW18" s="78">
        <v>0</v>
      </c>
      <c r="CX18" s="78">
        <v>0</v>
      </c>
      <c r="CY18" s="78">
        <v>0</v>
      </c>
      <c r="CZ18" s="78">
        <v>0</v>
      </c>
      <c r="DA18" s="78">
        <v>0</v>
      </c>
      <c r="DB18" s="78">
        <v>0</v>
      </c>
      <c r="DC18" s="78">
        <v>0</v>
      </c>
      <c r="DD18" s="78">
        <v>0</v>
      </c>
      <c r="DE18" s="78">
        <v>0</v>
      </c>
      <c r="DF18" s="78">
        <v>0</v>
      </c>
      <c r="DG18" s="78">
        <v>0</v>
      </c>
      <c r="DH18" s="78">
        <v>0</v>
      </c>
      <c r="DI18" s="78">
        <v>0</v>
      </c>
      <c r="DJ18" s="78">
        <v>6.0999999999999999E-2</v>
      </c>
      <c r="DK18" s="78">
        <v>2E-3</v>
      </c>
      <c r="DL18" s="78">
        <v>1.038</v>
      </c>
      <c r="DM18" s="78">
        <v>3.5999999999999997E-2</v>
      </c>
      <c r="DN18" s="78">
        <v>0</v>
      </c>
      <c r="DO18" s="78">
        <v>0</v>
      </c>
      <c r="DP18" s="78">
        <v>0</v>
      </c>
      <c r="DQ18" s="78">
        <v>0</v>
      </c>
      <c r="DR18" s="78">
        <v>2E-3</v>
      </c>
      <c r="DS18" s="78">
        <v>0</v>
      </c>
      <c r="DT18" s="78">
        <v>6.0000000000000001E-3</v>
      </c>
      <c r="DU18" s="78">
        <v>2E-3</v>
      </c>
      <c r="DV18" s="78">
        <v>0.57299999999999995</v>
      </c>
      <c r="DW18" s="78">
        <v>0.02</v>
      </c>
      <c r="DX18" s="78">
        <v>1.4E-2</v>
      </c>
      <c r="DY18" s="78">
        <v>0</v>
      </c>
      <c r="DZ18" s="78">
        <v>1.419</v>
      </c>
      <c r="EA18" s="78">
        <v>0.01</v>
      </c>
      <c r="EB18" s="78">
        <v>0.98445000000000005</v>
      </c>
      <c r="EC18" s="78">
        <v>2.2200000000000001E-2</v>
      </c>
      <c r="ED18" s="78">
        <v>1.0226999999999999</v>
      </c>
      <c r="EE18" s="78">
        <v>1.044E-2</v>
      </c>
      <c r="EF18" s="78">
        <v>3.5000000000000003E-2</v>
      </c>
      <c r="EG18" s="78">
        <v>2E-3</v>
      </c>
      <c r="EH18" s="78">
        <v>4.2999999999999997E-2</v>
      </c>
      <c r="EI18" s="78">
        <v>2E-3</v>
      </c>
    </row>
    <row r="19" spans="1:139" x14ac:dyDescent="0.25">
      <c r="A19" s="78" t="s">
        <v>264</v>
      </c>
      <c r="B19" s="78">
        <v>102.3</v>
      </c>
      <c r="C19" s="78">
        <v>0.63600000000000001</v>
      </c>
      <c r="D19" s="78">
        <v>6.8470000000000004</v>
      </c>
      <c r="E19" s="78">
        <v>0.11600000000000001</v>
      </c>
      <c r="F19" s="78">
        <v>-0.23200000000000001</v>
      </c>
      <c r="G19" s="78">
        <v>7.8E-2</v>
      </c>
      <c r="H19" s="78">
        <v>79.23</v>
      </c>
      <c r="I19" s="78">
        <v>1.498</v>
      </c>
      <c r="J19" s="78">
        <v>192.1</v>
      </c>
      <c r="K19" s="78">
        <v>2.34</v>
      </c>
      <c r="L19" s="78">
        <v>24.88</v>
      </c>
      <c r="M19" s="78">
        <v>14.052</v>
      </c>
      <c r="N19" s="78">
        <v>1.10273</v>
      </c>
      <c r="O19" s="78">
        <v>4.8680000000000001E-2</v>
      </c>
      <c r="P19" s="78">
        <v>1.0407200000000001</v>
      </c>
      <c r="Q19" s="78">
        <v>6.6400000000000001E-3</v>
      </c>
      <c r="R19" s="78">
        <v>47120</v>
      </c>
      <c r="S19" s="78">
        <v>327.39999999999998</v>
      </c>
      <c r="T19" s="78">
        <v>0.32</v>
      </c>
      <c r="U19" s="78">
        <v>0.08</v>
      </c>
      <c r="V19" s="78">
        <v>0.252</v>
      </c>
      <c r="W19" s="78">
        <v>1.7999999999999999E-2</v>
      </c>
      <c r="X19" s="78">
        <v>4.9000000000000002E-2</v>
      </c>
      <c r="Y19" s="78">
        <v>1.6E-2</v>
      </c>
      <c r="Z19" s="78">
        <v>4.0000000000000001E-3</v>
      </c>
      <c r="AA19" s="78">
        <v>4.0000000000000001E-3</v>
      </c>
      <c r="AB19" s="78">
        <v>3.444</v>
      </c>
      <c r="AC19" s="78">
        <v>0.31</v>
      </c>
      <c r="AD19" s="78">
        <v>-2.1999999999999999E-2</v>
      </c>
      <c r="AE19" s="78">
        <v>2E-3</v>
      </c>
      <c r="AF19" s="78">
        <v>0.105</v>
      </c>
      <c r="AG19" s="78">
        <v>1.2E-2</v>
      </c>
      <c r="AH19" s="78">
        <v>19.95</v>
      </c>
      <c r="AI19" s="78">
        <v>1.002</v>
      </c>
      <c r="AJ19" s="78">
        <v>-4.0350000000000001</v>
      </c>
      <c r="AK19" s="78">
        <v>0.14599999999999999</v>
      </c>
      <c r="AL19" s="78">
        <v>8.9999999999999993E-3</v>
      </c>
      <c r="AM19" s="78">
        <v>0</v>
      </c>
      <c r="AN19" s="78">
        <v>1.0889500000000001</v>
      </c>
      <c r="AO19" s="78">
        <v>3.4479999999999997E-2</v>
      </c>
      <c r="AP19" s="78">
        <v>0.98665000000000003</v>
      </c>
      <c r="AQ19" s="78">
        <v>5.5599999999999998E-3</v>
      </c>
      <c r="AR19" s="78">
        <v>0.13900000000000001</v>
      </c>
      <c r="AS19" s="78">
        <v>0.14000000000000001</v>
      </c>
      <c r="AT19" s="78">
        <v>-0.64100000000000001</v>
      </c>
      <c r="AU19" s="78">
        <v>0.45</v>
      </c>
      <c r="AV19" s="78">
        <v>0.04</v>
      </c>
      <c r="AW19" s="78">
        <v>2E-3</v>
      </c>
      <c r="AX19" s="78">
        <v>2.9000000000000001E-2</v>
      </c>
      <c r="AY19" s="78">
        <v>2E-3</v>
      </c>
      <c r="AZ19" s="78">
        <v>1.09924</v>
      </c>
      <c r="BA19" s="78">
        <v>2.5159999999999998E-2</v>
      </c>
      <c r="BB19" s="78">
        <v>1.0508599999999999</v>
      </c>
      <c r="BC19" s="78">
        <v>4.0800000000000003E-3</v>
      </c>
      <c r="BD19" s="78">
        <v>23.39</v>
      </c>
      <c r="BE19" s="78">
        <v>0.17</v>
      </c>
      <c r="BF19" s="78">
        <v>4.2000000000000003E-2</v>
      </c>
      <c r="BG19" s="78">
        <v>2E-3</v>
      </c>
      <c r="BH19" s="78">
        <v>0</v>
      </c>
      <c r="BI19" s="78">
        <v>0</v>
      </c>
      <c r="BJ19" s="78">
        <v>0</v>
      </c>
      <c r="BK19" s="78">
        <v>0</v>
      </c>
      <c r="BL19" s="78">
        <v>0</v>
      </c>
      <c r="BM19" s="78">
        <v>0</v>
      </c>
      <c r="BN19" s="78">
        <v>1.0820000000000001</v>
      </c>
      <c r="BO19" s="78">
        <v>0.11600000000000001</v>
      </c>
      <c r="BP19" s="78">
        <v>2.5000000000000001E-2</v>
      </c>
      <c r="BQ19" s="78">
        <v>6.0000000000000001E-3</v>
      </c>
      <c r="BR19" s="78">
        <v>1.04853</v>
      </c>
      <c r="BS19" s="78">
        <v>2.4740000000000002E-2</v>
      </c>
      <c r="BT19" s="78">
        <v>1.0507</v>
      </c>
      <c r="BU19" s="78">
        <v>7.4400000000000004E-3</v>
      </c>
      <c r="BV19" s="78">
        <v>0.128</v>
      </c>
      <c r="BW19" s="78">
        <v>8.0000000000000002E-3</v>
      </c>
      <c r="BX19" s="78">
        <v>3.1E-2</v>
      </c>
      <c r="BY19" s="78">
        <v>4.0000000000000001E-3</v>
      </c>
      <c r="BZ19" s="78">
        <v>7.0000000000000001E-3</v>
      </c>
      <c r="CA19" s="78">
        <v>2E-3</v>
      </c>
      <c r="CB19" s="78">
        <v>0</v>
      </c>
      <c r="CC19" s="78">
        <v>0</v>
      </c>
      <c r="CD19" s="78">
        <v>0.23899999999999999</v>
      </c>
      <c r="CE19" s="78">
        <v>0.01</v>
      </c>
      <c r="CF19" s="78">
        <v>0.24099999999999999</v>
      </c>
      <c r="CG19" s="78">
        <v>8.0000000000000002E-3</v>
      </c>
      <c r="CH19" s="78">
        <v>2E-3</v>
      </c>
      <c r="CI19" s="78">
        <v>0</v>
      </c>
      <c r="CJ19" s="78">
        <v>-6.0000000000000001E-3</v>
      </c>
      <c r="CK19" s="78">
        <v>0</v>
      </c>
      <c r="CL19" s="78">
        <v>0</v>
      </c>
      <c r="CM19" s="78">
        <v>0</v>
      </c>
      <c r="CN19" s="78">
        <v>0</v>
      </c>
      <c r="CO19" s="78">
        <v>0</v>
      </c>
      <c r="CP19" s="78">
        <v>0</v>
      </c>
      <c r="CQ19" s="78">
        <v>0</v>
      </c>
      <c r="CR19" s="78">
        <v>0</v>
      </c>
      <c r="CS19" s="78">
        <v>0</v>
      </c>
      <c r="CT19" s="78">
        <v>0</v>
      </c>
      <c r="CU19" s="78">
        <v>0</v>
      </c>
      <c r="CV19" s="78">
        <v>0</v>
      </c>
      <c r="CW19" s="78">
        <v>0</v>
      </c>
      <c r="CX19" s="78">
        <v>0</v>
      </c>
      <c r="CY19" s="78">
        <v>0</v>
      </c>
      <c r="CZ19" s="78">
        <v>0</v>
      </c>
      <c r="DA19" s="78">
        <v>0</v>
      </c>
      <c r="DB19" s="78">
        <v>0</v>
      </c>
      <c r="DC19" s="78">
        <v>0</v>
      </c>
      <c r="DD19" s="78">
        <v>0</v>
      </c>
      <c r="DE19" s="78">
        <v>0</v>
      </c>
      <c r="DF19" s="78">
        <v>0</v>
      </c>
      <c r="DG19" s="78">
        <v>0</v>
      </c>
      <c r="DH19" s="78">
        <v>0</v>
      </c>
      <c r="DI19" s="78">
        <v>0</v>
      </c>
      <c r="DJ19" s="78">
        <v>6.4000000000000001E-2</v>
      </c>
      <c r="DK19" s="78">
        <v>0</v>
      </c>
      <c r="DL19" s="78">
        <v>9.0999999999999998E-2</v>
      </c>
      <c r="DM19" s="78">
        <v>6.0000000000000001E-3</v>
      </c>
      <c r="DN19" s="78">
        <v>0</v>
      </c>
      <c r="DO19" s="78">
        <v>0</v>
      </c>
      <c r="DP19" s="78">
        <v>0</v>
      </c>
      <c r="DQ19" s="78">
        <v>0</v>
      </c>
      <c r="DR19" s="78">
        <v>2E-3</v>
      </c>
      <c r="DS19" s="78">
        <v>2E-3</v>
      </c>
      <c r="DT19" s="78">
        <v>7.0000000000000001E-3</v>
      </c>
      <c r="DU19" s="78">
        <v>2E-3</v>
      </c>
      <c r="DV19" s="78">
        <v>0.16900000000000001</v>
      </c>
      <c r="DW19" s="78">
        <v>1.4E-2</v>
      </c>
      <c r="DX19" s="78">
        <v>1E-3</v>
      </c>
      <c r="DY19" s="78">
        <v>0</v>
      </c>
      <c r="DZ19" s="78">
        <v>1.0960000000000001</v>
      </c>
      <c r="EA19" s="78">
        <v>1.2E-2</v>
      </c>
      <c r="EB19" s="78">
        <v>1.0028699999999999</v>
      </c>
      <c r="EC19" s="78">
        <v>2.3300000000000001E-2</v>
      </c>
      <c r="ED19" s="78">
        <v>1.03877</v>
      </c>
      <c r="EE19" s="78">
        <v>0.01</v>
      </c>
      <c r="EF19" s="78">
        <v>2E-3</v>
      </c>
      <c r="EG19" s="78">
        <v>0</v>
      </c>
      <c r="EH19" s="78">
        <v>2E-3</v>
      </c>
      <c r="EI19" s="78">
        <v>0</v>
      </c>
    </row>
    <row r="20" spans="1:139" x14ac:dyDescent="0.25">
      <c r="A20" s="78" t="s">
        <v>265</v>
      </c>
      <c r="B20" s="78">
        <v>97.23</v>
      </c>
      <c r="C20" s="78">
        <v>1.3879999999999999</v>
      </c>
      <c r="D20" s="78">
        <v>6.4359999999999999</v>
      </c>
      <c r="E20" s="78">
        <v>8.4000000000000005E-2</v>
      </c>
      <c r="F20" s="78">
        <v>1.1000000000000001</v>
      </c>
      <c r="G20" s="78">
        <v>5.1999999999999998E-2</v>
      </c>
      <c r="H20" s="78">
        <v>74.45</v>
      </c>
      <c r="I20" s="78">
        <v>1.032</v>
      </c>
      <c r="J20" s="78">
        <v>208</v>
      </c>
      <c r="K20" s="78">
        <v>1.464</v>
      </c>
      <c r="L20" s="78">
        <v>1.3919999999999999</v>
      </c>
      <c r="M20" s="78">
        <v>11.256</v>
      </c>
      <c r="N20" s="78">
        <v>1.1328800000000001</v>
      </c>
      <c r="O20" s="78">
        <v>4.274E-2</v>
      </c>
      <c r="P20" s="78">
        <v>1.0601</v>
      </c>
      <c r="Q20" s="78">
        <v>9.1400000000000006E-3</v>
      </c>
      <c r="R20" s="78">
        <v>44580</v>
      </c>
      <c r="S20" s="78">
        <v>158.91999999999999</v>
      </c>
      <c r="T20" s="78">
        <v>0.30299999999999999</v>
      </c>
      <c r="U20" s="78">
        <v>6.4000000000000001E-2</v>
      </c>
      <c r="V20" s="78">
        <v>0.245</v>
      </c>
      <c r="W20" s="78">
        <v>1.2E-2</v>
      </c>
      <c r="X20" s="78">
        <v>5.7000000000000002E-2</v>
      </c>
      <c r="Y20" s="78">
        <v>0.01</v>
      </c>
      <c r="Z20" s="78">
        <v>-0.01</v>
      </c>
      <c r="AA20" s="78">
        <v>6.0000000000000001E-3</v>
      </c>
      <c r="AB20" s="78">
        <v>3.1760000000000002</v>
      </c>
      <c r="AC20" s="78">
        <v>0.152</v>
      </c>
      <c r="AD20" s="78">
        <v>-2.1000000000000001E-2</v>
      </c>
      <c r="AE20" s="78">
        <v>0</v>
      </c>
      <c r="AF20" s="78">
        <v>9.8000000000000004E-2</v>
      </c>
      <c r="AG20" s="78">
        <v>6.0000000000000001E-3</v>
      </c>
      <c r="AH20" s="78">
        <v>18.77</v>
      </c>
      <c r="AI20" s="78">
        <v>1.018</v>
      </c>
      <c r="AJ20" s="78">
        <v>-4.2359999999999998</v>
      </c>
      <c r="AK20" s="78">
        <v>8.7999999999999995E-2</v>
      </c>
      <c r="AL20" s="78">
        <v>8.9999999999999993E-3</v>
      </c>
      <c r="AM20" s="78">
        <v>2E-3</v>
      </c>
      <c r="AN20" s="78">
        <v>1.11276</v>
      </c>
      <c r="AO20" s="78">
        <v>2.9780000000000001E-2</v>
      </c>
      <c r="AP20" s="78">
        <v>0.99885999999999997</v>
      </c>
      <c r="AQ20" s="78">
        <v>7.7000000000000002E-3</v>
      </c>
      <c r="AR20" s="78">
        <v>7.3999999999999996E-2</v>
      </c>
      <c r="AS20" s="78">
        <v>3.5999999999999997E-2</v>
      </c>
      <c r="AT20" s="78">
        <v>-0.52300000000000002</v>
      </c>
      <c r="AU20" s="78">
        <v>0.42799999999999999</v>
      </c>
      <c r="AV20" s="78">
        <v>4.1000000000000002E-2</v>
      </c>
      <c r="AW20" s="78">
        <v>6.0000000000000001E-3</v>
      </c>
      <c r="AX20" s="78">
        <v>-1E-3</v>
      </c>
      <c r="AY20" s="78">
        <v>2E-3</v>
      </c>
      <c r="AZ20" s="78">
        <v>1.1237600000000001</v>
      </c>
      <c r="BA20" s="78">
        <v>3.6420000000000001E-2</v>
      </c>
      <c r="BB20" s="78">
        <v>1.0643400000000001</v>
      </c>
      <c r="BC20" s="78">
        <v>8.8400000000000006E-3</v>
      </c>
      <c r="BD20" s="78">
        <v>22.16</v>
      </c>
      <c r="BE20" s="78">
        <v>0.25600000000000001</v>
      </c>
      <c r="BF20" s="78">
        <v>3.3000000000000002E-2</v>
      </c>
      <c r="BG20" s="78">
        <v>6.0000000000000001E-3</v>
      </c>
      <c r="BH20" s="78">
        <v>0</v>
      </c>
      <c r="BI20" s="78">
        <v>0</v>
      </c>
      <c r="BJ20" s="78">
        <v>0</v>
      </c>
      <c r="BK20" s="78">
        <v>0</v>
      </c>
      <c r="BL20" s="78">
        <v>0</v>
      </c>
      <c r="BM20" s="78">
        <v>0</v>
      </c>
      <c r="BN20" s="78">
        <v>1.1379999999999999</v>
      </c>
      <c r="BO20" s="78">
        <v>0.1</v>
      </c>
      <c r="BP20" s="78">
        <v>3.9E-2</v>
      </c>
      <c r="BQ20" s="78">
        <v>4.0000000000000001E-3</v>
      </c>
      <c r="BR20" s="78">
        <v>1.06839</v>
      </c>
      <c r="BS20" s="78">
        <v>2.3820000000000001E-2</v>
      </c>
      <c r="BT20" s="78">
        <v>1.06707</v>
      </c>
      <c r="BU20" s="78">
        <v>2.5999999999999999E-3</v>
      </c>
      <c r="BV20" s="78">
        <v>0.115</v>
      </c>
      <c r="BW20" s="78">
        <v>6.0000000000000001E-3</v>
      </c>
      <c r="BX20" s="78">
        <v>0.03</v>
      </c>
      <c r="BY20" s="78">
        <v>4.0000000000000001E-3</v>
      </c>
      <c r="BZ20" s="78">
        <v>6.0000000000000001E-3</v>
      </c>
      <c r="CA20" s="78">
        <v>8.0000000000000002E-3</v>
      </c>
      <c r="CB20" s="78">
        <v>1E-3</v>
      </c>
      <c r="CC20" s="78">
        <v>0</v>
      </c>
      <c r="CD20" s="78">
        <v>0.249</v>
      </c>
      <c r="CE20" s="78">
        <v>1.2E-2</v>
      </c>
      <c r="CF20" s="78">
        <v>0.253</v>
      </c>
      <c r="CG20" s="78">
        <v>4.0000000000000001E-3</v>
      </c>
      <c r="CH20" s="78">
        <v>2E-3</v>
      </c>
      <c r="CI20" s="78">
        <v>0</v>
      </c>
      <c r="CJ20" s="78">
        <v>-5.0000000000000001E-3</v>
      </c>
      <c r="CK20" s="78">
        <v>2E-3</v>
      </c>
      <c r="CL20" s="78">
        <v>0</v>
      </c>
      <c r="CM20" s="78">
        <v>0</v>
      </c>
      <c r="CN20" s="78">
        <v>0</v>
      </c>
      <c r="CO20" s="78">
        <v>0</v>
      </c>
      <c r="CP20" s="78">
        <v>0</v>
      </c>
      <c r="CQ20" s="78">
        <v>0</v>
      </c>
      <c r="CR20" s="78">
        <v>0</v>
      </c>
      <c r="CS20" s="78">
        <v>0</v>
      </c>
      <c r="CT20" s="78">
        <v>0</v>
      </c>
      <c r="CU20" s="78">
        <v>0</v>
      </c>
      <c r="CV20" s="78">
        <v>0</v>
      </c>
      <c r="CW20" s="78">
        <v>0</v>
      </c>
      <c r="CX20" s="78">
        <v>0</v>
      </c>
      <c r="CY20" s="78">
        <v>0</v>
      </c>
      <c r="CZ20" s="78">
        <v>0</v>
      </c>
      <c r="DA20" s="78">
        <v>0</v>
      </c>
      <c r="DB20" s="78">
        <v>0</v>
      </c>
      <c r="DC20" s="78">
        <v>0</v>
      </c>
      <c r="DD20" s="78">
        <v>0</v>
      </c>
      <c r="DE20" s="78">
        <v>0</v>
      </c>
      <c r="DF20" s="78">
        <v>0</v>
      </c>
      <c r="DG20" s="78">
        <v>0</v>
      </c>
      <c r="DH20" s="78">
        <v>0</v>
      </c>
      <c r="DI20" s="78">
        <v>0</v>
      </c>
      <c r="DJ20" s="78">
        <v>6.4000000000000001E-2</v>
      </c>
      <c r="DK20" s="78">
        <v>2E-3</v>
      </c>
      <c r="DL20" s="78">
        <v>8.4000000000000005E-2</v>
      </c>
      <c r="DM20" s="78">
        <v>2E-3</v>
      </c>
      <c r="DN20" s="78">
        <v>0</v>
      </c>
      <c r="DO20" s="78">
        <v>0</v>
      </c>
      <c r="DP20" s="78">
        <v>0</v>
      </c>
      <c r="DQ20" s="78">
        <v>0</v>
      </c>
      <c r="DR20" s="78">
        <v>2E-3</v>
      </c>
      <c r="DS20" s="78">
        <v>0</v>
      </c>
      <c r="DT20" s="78">
        <v>7.0000000000000001E-3</v>
      </c>
      <c r="DU20" s="78">
        <v>2E-3</v>
      </c>
      <c r="DV20" s="78">
        <v>0.15</v>
      </c>
      <c r="DW20" s="78">
        <v>1.2E-2</v>
      </c>
      <c r="DX20" s="78">
        <v>1E-3</v>
      </c>
      <c r="DY20" s="78">
        <v>0</v>
      </c>
      <c r="DZ20" s="78">
        <v>1.159</v>
      </c>
      <c r="EA20" s="78">
        <v>8.0000000000000002E-3</v>
      </c>
      <c r="EB20" s="78">
        <v>1.01756</v>
      </c>
      <c r="EC20" s="78">
        <v>2.5180000000000001E-2</v>
      </c>
      <c r="ED20" s="78">
        <v>1.0451699999999999</v>
      </c>
      <c r="EE20" s="78">
        <v>7.5599999999999999E-3</v>
      </c>
      <c r="EF20" s="78">
        <v>1E-3</v>
      </c>
      <c r="EG20" s="78">
        <v>0</v>
      </c>
      <c r="EH20" s="78">
        <v>2E-3</v>
      </c>
      <c r="EI20" s="78">
        <v>0</v>
      </c>
    </row>
    <row r="21" spans="1:139" x14ac:dyDescent="0.25">
      <c r="A21" s="78" t="s">
        <v>266</v>
      </c>
      <c r="B21" s="78">
        <v>-7.0979999999999999</v>
      </c>
      <c r="C21" s="78">
        <v>0.30399999999999999</v>
      </c>
      <c r="D21" s="78">
        <v>0.11</v>
      </c>
      <c r="E21" s="78">
        <v>2.5999999999999999E-2</v>
      </c>
      <c r="F21" s="78">
        <v>-1.135</v>
      </c>
      <c r="G21" s="78">
        <v>4.3999999999999997E-2</v>
      </c>
      <c r="H21" s="78">
        <v>0.70399999999999996</v>
      </c>
      <c r="I21" s="78">
        <v>1.5740000000000001</v>
      </c>
      <c r="J21" s="78">
        <v>-16.829999999999998</v>
      </c>
      <c r="K21" s="78">
        <v>0.78200000000000003</v>
      </c>
      <c r="L21" s="78">
        <v>-2.444</v>
      </c>
      <c r="M21" s="78">
        <v>12.882</v>
      </c>
      <c r="N21" s="78">
        <v>1.14849</v>
      </c>
      <c r="O21" s="78">
        <v>1.7860000000000001E-2</v>
      </c>
      <c r="P21" s="78">
        <v>1.0823199999999999</v>
      </c>
      <c r="Q21" s="78">
        <v>7.5799999999999999E-3</v>
      </c>
      <c r="R21" s="78">
        <v>9.2739999999999991</v>
      </c>
      <c r="S21" s="78">
        <v>2.0720000000000001</v>
      </c>
      <c r="T21" s="78">
        <v>0</v>
      </c>
      <c r="U21" s="78">
        <v>6.0000000000000001E-3</v>
      </c>
      <c r="V21" s="78">
        <v>-4.0000000000000001E-3</v>
      </c>
      <c r="W21" s="78">
        <v>4.0000000000000001E-3</v>
      </c>
      <c r="X21" s="78">
        <v>-0.02</v>
      </c>
      <c r="Y21" s="78">
        <v>6.0000000000000001E-3</v>
      </c>
      <c r="Z21" s="78">
        <v>-5.5E-2</v>
      </c>
      <c r="AA21" s="78">
        <v>2E-3</v>
      </c>
      <c r="AB21" s="78">
        <v>-0.34899999999999998</v>
      </c>
      <c r="AC21" s="78">
        <v>0.152</v>
      </c>
      <c r="AD21" s="78">
        <v>-2.7E-2</v>
      </c>
      <c r="AE21" s="78">
        <v>0</v>
      </c>
      <c r="AF21" s="78">
        <v>-3.0000000000000001E-3</v>
      </c>
      <c r="AG21" s="78">
        <v>6.0000000000000001E-3</v>
      </c>
      <c r="AH21" s="78">
        <v>-8.3000000000000004E-2</v>
      </c>
      <c r="AI21" s="78">
        <v>1.6E-2</v>
      </c>
      <c r="AJ21" s="78">
        <v>-4.5819999999999999</v>
      </c>
      <c r="AK21" s="78">
        <v>1.6E-2</v>
      </c>
      <c r="AL21" s="78">
        <v>-2E-3</v>
      </c>
      <c r="AM21" s="78">
        <v>0</v>
      </c>
      <c r="AN21" s="78">
        <v>1.1521300000000001</v>
      </c>
      <c r="AO21" s="78">
        <v>4.1579999999999999E-2</v>
      </c>
      <c r="AP21" s="78">
        <v>1.0187200000000001</v>
      </c>
      <c r="AQ21" s="78">
        <v>5.64E-3</v>
      </c>
      <c r="AR21" s="78">
        <v>3.5999999999999997E-2</v>
      </c>
      <c r="AS21" s="78">
        <v>0.104</v>
      </c>
      <c r="AT21" s="78">
        <v>0.25700000000000001</v>
      </c>
      <c r="AU21" s="78">
        <v>1.27</v>
      </c>
      <c r="AV21" s="78">
        <v>1E-3</v>
      </c>
      <c r="AW21" s="78">
        <v>2E-3</v>
      </c>
      <c r="AX21" s="78">
        <v>-1.0999999999999999E-2</v>
      </c>
      <c r="AY21" s="78">
        <v>0</v>
      </c>
      <c r="AZ21" s="78">
        <v>1.16435</v>
      </c>
      <c r="BA21" s="78">
        <v>2.6159999999999999E-2</v>
      </c>
      <c r="BB21" s="78">
        <v>1.0838699999999999</v>
      </c>
      <c r="BC21" s="78">
        <v>1.11E-2</v>
      </c>
      <c r="BD21" s="78">
        <v>1.7999999999999999E-2</v>
      </c>
      <c r="BE21" s="78">
        <v>4.0000000000000001E-3</v>
      </c>
      <c r="BF21" s="78">
        <v>-1.0999999999999999E-2</v>
      </c>
      <c r="BG21" s="78">
        <v>2E-3</v>
      </c>
      <c r="BH21" s="78">
        <v>0</v>
      </c>
      <c r="BI21" s="78">
        <v>0</v>
      </c>
      <c r="BJ21" s="78">
        <v>0</v>
      </c>
      <c r="BK21" s="78">
        <v>0</v>
      </c>
      <c r="BL21" s="78">
        <v>0</v>
      </c>
      <c r="BM21" s="78">
        <v>0</v>
      </c>
      <c r="BN21" s="78">
        <v>0.20699999999999999</v>
      </c>
      <c r="BO21" s="78">
        <v>7.0000000000000007E-2</v>
      </c>
      <c r="BP21" s="78">
        <v>1E-3</v>
      </c>
      <c r="BQ21" s="78">
        <v>2E-3</v>
      </c>
      <c r="BR21" s="78">
        <v>1.1020300000000001</v>
      </c>
      <c r="BS21" s="78">
        <v>3.7519999999999998E-2</v>
      </c>
      <c r="BT21" s="78">
        <v>1.0760099999999999</v>
      </c>
      <c r="BU21" s="78">
        <v>2.3400000000000001E-3</v>
      </c>
      <c r="BV21" s="78">
        <v>1E-3</v>
      </c>
      <c r="BW21" s="78">
        <v>4.0000000000000001E-3</v>
      </c>
      <c r="BX21" s="78">
        <v>1E-3</v>
      </c>
      <c r="BY21" s="78">
        <v>0</v>
      </c>
      <c r="BZ21" s="78">
        <v>2E-3</v>
      </c>
      <c r="CA21" s="78">
        <v>6.0000000000000001E-3</v>
      </c>
      <c r="CB21" s="78">
        <v>0</v>
      </c>
      <c r="CC21" s="78">
        <v>0</v>
      </c>
      <c r="CD21" s="78">
        <v>-8.0000000000000002E-3</v>
      </c>
      <c r="CE21" s="78">
        <v>6.0000000000000001E-3</v>
      </c>
      <c r="CF21" s="78">
        <v>-6.0000000000000001E-3</v>
      </c>
      <c r="CG21" s="78">
        <v>0</v>
      </c>
      <c r="CH21" s="78">
        <v>0</v>
      </c>
      <c r="CI21" s="78">
        <v>0</v>
      </c>
      <c r="CJ21" s="78">
        <v>-1.2E-2</v>
      </c>
      <c r="CK21" s="78">
        <v>0</v>
      </c>
      <c r="CL21" s="78">
        <v>0</v>
      </c>
      <c r="CM21" s="78">
        <v>0</v>
      </c>
      <c r="CN21" s="78">
        <v>-1E-3</v>
      </c>
      <c r="CO21" s="78">
        <v>0</v>
      </c>
      <c r="CP21" s="78">
        <v>0</v>
      </c>
      <c r="CQ21" s="78">
        <v>0</v>
      </c>
      <c r="CR21" s="78">
        <v>0</v>
      </c>
      <c r="CS21" s="78">
        <v>0</v>
      </c>
      <c r="CT21" s="78">
        <v>0</v>
      </c>
      <c r="CU21" s="78">
        <v>0</v>
      </c>
      <c r="CV21" s="78">
        <v>0</v>
      </c>
      <c r="CW21" s="78">
        <v>0</v>
      </c>
      <c r="CX21" s="78">
        <v>0</v>
      </c>
      <c r="CY21" s="78">
        <v>0</v>
      </c>
      <c r="CZ21" s="78">
        <v>0</v>
      </c>
      <c r="DA21" s="78">
        <v>0</v>
      </c>
      <c r="DB21" s="78">
        <v>0</v>
      </c>
      <c r="DC21" s="78">
        <v>0</v>
      </c>
      <c r="DD21" s="78">
        <v>0</v>
      </c>
      <c r="DE21" s="78">
        <v>0</v>
      </c>
      <c r="DF21" s="78">
        <v>0</v>
      </c>
      <c r="DG21" s="78">
        <v>0</v>
      </c>
      <c r="DH21" s="78">
        <v>0</v>
      </c>
      <c r="DI21" s="78">
        <v>0</v>
      </c>
      <c r="DJ21" s="78">
        <v>1E-3</v>
      </c>
      <c r="DK21" s="78">
        <v>0</v>
      </c>
      <c r="DL21" s="78">
        <v>7.0000000000000001E-3</v>
      </c>
      <c r="DM21" s="78">
        <v>4.0000000000000001E-3</v>
      </c>
      <c r="DN21" s="78">
        <v>0</v>
      </c>
      <c r="DO21" s="78">
        <v>0</v>
      </c>
      <c r="DP21" s="78">
        <v>0</v>
      </c>
      <c r="DQ21" s="78">
        <v>0</v>
      </c>
      <c r="DR21" s="78">
        <v>0</v>
      </c>
      <c r="DS21" s="78">
        <v>0</v>
      </c>
      <c r="DT21" s="78">
        <v>0</v>
      </c>
      <c r="DU21" s="78">
        <v>0</v>
      </c>
      <c r="DV21" s="78">
        <v>-6.0000000000000001E-3</v>
      </c>
      <c r="DW21" s="78">
        <v>0</v>
      </c>
      <c r="DX21" s="78">
        <v>0</v>
      </c>
      <c r="DY21" s="78">
        <v>0</v>
      </c>
      <c r="DZ21" s="78">
        <v>2.9000000000000001E-2</v>
      </c>
      <c r="EA21" s="78">
        <v>2E-3</v>
      </c>
      <c r="EB21" s="78">
        <v>1.0338000000000001</v>
      </c>
      <c r="EC21" s="78">
        <v>3.3459999999999997E-2</v>
      </c>
      <c r="ED21" s="78">
        <v>1.05162</v>
      </c>
      <c r="EE21" s="78">
        <v>4.7999999999999996E-3</v>
      </c>
      <c r="EF21" s="78">
        <v>0</v>
      </c>
      <c r="EG21" s="78">
        <v>0</v>
      </c>
      <c r="EH21" s="78">
        <v>0</v>
      </c>
      <c r="EI21" s="78">
        <v>0</v>
      </c>
    </row>
    <row r="22" spans="1:139" x14ac:dyDescent="0.25">
      <c r="A22" s="78" t="s">
        <v>267</v>
      </c>
      <c r="B22" s="78">
        <v>-8.5830000000000002</v>
      </c>
      <c r="C22" s="78">
        <v>0.44</v>
      </c>
      <c r="D22" s="78">
        <v>4.2999999999999997E-2</v>
      </c>
      <c r="E22" s="78">
        <v>2.1999999999999999E-2</v>
      </c>
      <c r="F22" s="78">
        <v>-2.194</v>
      </c>
      <c r="G22" s="78">
        <v>9.8000000000000004E-2</v>
      </c>
      <c r="H22" s="78">
        <v>0.47199999999999998</v>
      </c>
      <c r="I22" s="78">
        <v>1.054</v>
      </c>
      <c r="J22" s="78">
        <v>-13.24</v>
      </c>
      <c r="K22" s="78">
        <v>0.98399999999999999</v>
      </c>
      <c r="L22" s="78">
        <v>2.7629999999999999</v>
      </c>
      <c r="M22" s="78">
        <v>10.034000000000001</v>
      </c>
      <c r="N22" s="78">
        <v>1.17116</v>
      </c>
      <c r="O22" s="78">
        <v>3.5360000000000003E-2</v>
      </c>
      <c r="P22" s="78">
        <v>1.09917</v>
      </c>
      <c r="Q22" s="78">
        <v>7.3400000000000002E-3</v>
      </c>
      <c r="R22" s="78">
        <v>7.7309999999999999</v>
      </c>
      <c r="S22" s="78">
        <v>2.8119999999999998</v>
      </c>
      <c r="T22" s="78">
        <v>0</v>
      </c>
      <c r="U22" s="78">
        <v>6.0000000000000001E-3</v>
      </c>
      <c r="V22" s="78">
        <v>-5.0000000000000001E-3</v>
      </c>
      <c r="W22" s="78">
        <v>4.0000000000000001E-3</v>
      </c>
      <c r="X22" s="78">
        <v>-4.3999999999999997E-2</v>
      </c>
      <c r="Y22" s="78">
        <v>0.01</v>
      </c>
      <c r="Z22" s="78">
        <v>-5.3999999999999999E-2</v>
      </c>
      <c r="AA22" s="78">
        <v>4.0000000000000001E-3</v>
      </c>
      <c r="AB22" s="78">
        <v>-4.5999999999999999E-2</v>
      </c>
      <c r="AC22" s="78">
        <v>0.21199999999999999</v>
      </c>
      <c r="AD22" s="78">
        <v>-2.7E-2</v>
      </c>
      <c r="AE22" s="78">
        <v>2E-3</v>
      </c>
      <c r="AF22" s="78">
        <v>2E-3</v>
      </c>
      <c r="AG22" s="78">
        <v>8.0000000000000002E-3</v>
      </c>
      <c r="AH22" s="78">
        <v>-2.3E-2</v>
      </c>
      <c r="AI22" s="78">
        <v>0.01</v>
      </c>
      <c r="AJ22" s="78">
        <v>-4.7270000000000003</v>
      </c>
      <c r="AK22" s="78">
        <v>3.2000000000000001E-2</v>
      </c>
      <c r="AL22" s="78">
        <v>-1E-3</v>
      </c>
      <c r="AM22" s="78">
        <v>0</v>
      </c>
      <c r="AN22" s="78">
        <v>1.17445</v>
      </c>
      <c r="AO22" s="78">
        <v>4.326E-2</v>
      </c>
      <c r="AP22" s="78">
        <v>1.03115</v>
      </c>
      <c r="AQ22" s="78">
        <v>5.64E-3</v>
      </c>
      <c r="AR22" s="78">
        <v>6.0000000000000001E-3</v>
      </c>
      <c r="AS22" s="78">
        <v>7.5999999999999998E-2</v>
      </c>
      <c r="AT22" s="78">
        <v>-0.18099999999999999</v>
      </c>
      <c r="AU22" s="78">
        <v>0.53</v>
      </c>
      <c r="AV22" s="78">
        <v>0</v>
      </c>
      <c r="AW22" s="78">
        <v>0</v>
      </c>
      <c r="AX22" s="78">
        <v>-1.4999999999999999E-2</v>
      </c>
      <c r="AY22" s="78">
        <v>2E-3</v>
      </c>
      <c r="AZ22" s="78">
        <v>1.1893499999999999</v>
      </c>
      <c r="BA22" s="78">
        <v>4.0939999999999997E-2</v>
      </c>
      <c r="BB22" s="78">
        <v>1.1022700000000001</v>
      </c>
      <c r="BC22" s="78">
        <v>7.6000000000000004E-4</v>
      </c>
      <c r="BD22" s="78">
        <v>1.6E-2</v>
      </c>
      <c r="BE22" s="78">
        <v>2E-3</v>
      </c>
      <c r="BF22" s="78">
        <v>-8.9999999999999993E-3</v>
      </c>
      <c r="BG22" s="78">
        <v>2E-3</v>
      </c>
      <c r="BH22" s="78">
        <v>0</v>
      </c>
      <c r="BI22" s="78">
        <v>0</v>
      </c>
      <c r="BJ22" s="78">
        <v>0</v>
      </c>
      <c r="BK22" s="78">
        <v>0</v>
      </c>
      <c r="BL22" s="78">
        <v>0</v>
      </c>
      <c r="BM22" s="78">
        <v>0</v>
      </c>
      <c r="BN22" s="78">
        <v>0.23</v>
      </c>
      <c r="BO22" s="78">
        <v>0.03</v>
      </c>
      <c r="BP22" s="78">
        <v>0</v>
      </c>
      <c r="BQ22" s="78">
        <v>0</v>
      </c>
      <c r="BR22" s="78">
        <v>1.11965</v>
      </c>
      <c r="BS22" s="78">
        <v>3.2680000000000001E-2</v>
      </c>
      <c r="BT22" s="78">
        <v>1.08389</v>
      </c>
      <c r="BU22" s="78">
        <v>9.2800000000000001E-3</v>
      </c>
      <c r="BV22" s="78">
        <v>1.0999999999999999E-2</v>
      </c>
      <c r="BW22" s="78">
        <v>2E-3</v>
      </c>
      <c r="BX22" s="78">
        <v>2E-3</v>
      </c>
      <c r="BY22" s="78">
        <v>2E-3</v>
      </c>
      <c r="BZ22" s="78">
        <v>-1E-3</v>
      </c>
      <c r="CA22" s="78">
        <v>2E-3</v>
      </c>
      <c r="CB22" s="78">
        <v>0</v>
      </c>
      <c r="CC22" s="78">
        <v>0</v>
      </c>
      <c r="CD22" s="78">
        <v>2.3E-2</v>
      </c>
      <c r="CE22" s="78">
        <v>1.2E-2</v>
      </c>
      <c r="CF22" s="78">
        <v>2.4E-2</v>
      </c>
      <c r="CG22" s="78">
        <v>2E-3</v>
      </c>
      <c r="CH22" s="78">
        <v>0</v>
      </c>
      <c r="CI22" s="78">
        <v>0</v>
      </c>
      <c r="CJ22" s="78">
        <v>-1.2999999999999999E-2</v>
      </c>
      <c r="CK22" s="78">
        <v>0</v>
      </c>
      <c r="CL22" s="78">
        <v>0</v>
      </c>
      <c r="CM22" s="78">
        <v>0</v>
      </c>
      <c r="CN22" s="78">
        <v>-1E-3</v>
      </c>
      <c r="CO22" s="78">
        <v>0</v>
      </c>
      <c r="CP22" s="78">
        <v>0</v>
      </c>
      <c r="CQ22" s="78">
        <v>0</v>
      </c>
      <c r="CR22" s="78">
        <v>0</v>
      </c>
      <c r="CS22" s="78">
        <v>0</v>
      </c>
      <c r="CT22" s="78">
        <v>0</v>
      </c>
      <c r="CU22" s="78">
        <v>0</v>
      </c>
      <c r="CV22" s="78">
        <v>0</v>
      </c>
      <c r="CW22" s="78">
        <v>0</v>
      </c>
      <c r="CX22" s="78">
        <v>0</v>
      </c>
      <c r="CY22" s="78">
        <v>0</v>
      </c>
      <c r="CZ22" s="78">
        <v>0</v>
      </c>
      <c r="DA22" s="78">
        <v>0</v>
      </c>
      <c r="DB22" s="78">
        <v>0</v>
      </c>
      <c r="DC22" s="78">
        <v>0</v>
      </c>
      <c r="DD22" s="78">
        <v>0</v>
      </c>
      <c r="DE22" s="78">
        <v>0</v>
      </c>
      <c r="DF22" s="78">
        <v>0</v>
      </c>
      <c r="DG22" s="78">
        <v>0</v>
      </c>
      <c r="DH22" s="78">
        <v>0</v>
      </c>
      <c r="DI22" s="78">
        <v>0</v>
      </c>
      <c r="DJ22" s="78">
        <v>1E-3</v>
      </c>
      <c r="DK22" s="78">
        <v>0</v>
      </c>
      <c r="DL22" s="78">
        <v>6.0000000000000001E-3</v>
      </c>
      <c r="DM22" s="78">
        <v>2E-3</v>
      </c>
      <c r="DN22" s="78">
        <v>0</v>
      </c>
      <c r="DO22" s="78">
        <v>0</v>
      </c>
      <c r="DP22" s="78">
        <v>0</v>
      </c>
      <c r="DQ22" s="78">
        <v>0</v>
      </c>
      <c r="DR22" s="78">
        <v>0</v>
      </c>
      <c r="DS22" s="78">
        <v>0</v>
      </c>
      <c r="DT22" s="78">
        <v>0</v>
      </c>
      <c r="DU22" s="78">
        <v>0</v>
      </c>
      <c r="DV22" s="78">
        <v>-6.0000000000000001E-3</v>
      </c>
      <c r="DW22" s="78">
        <v>4.0000000000000001E-3</v>
      </c>
      <c r="DX22" s="78">
        <v>-1E-3</v>
      </c>
      <c r="DY22" s="78">
        <v>0</v>
      </c>
      <c r="DZ22" s="78">
        <v>1.0999999999999999E-2</v>
      </c>
      <c r="EA22" s="78">
        <v>2E-3</v>
      </c>
      <c r="EB22" s="78">
        <v>1.04312</v>
      </c>
      <c r="EC22" s="78">
        <v>2.8340000000000001E-2</v>
      </c>
      <c r="ED22" s="78">
        <v>1.06247</v>
      </c>
      <c r="EE22" s="78">
        <v>9.5600000000000008E-3</v>
      </c>
      <c r="EF22" s="78">
        <v>0</v>
      </c>
      <c r="EG22" s="78">
        <v>0</v>
      </c>
      <c r="EH22" s="78">
        <v>0</v>
      </c>
      <c r="EI22" s="78">
        <v>0</v>
      </c>
    </row>
    <row r="23" spans="1:139" x14ac:dyDescent="0.25">
      <c r="A23" s="78" t="s">
        <v>268</v>
      </c>
      <c r="B23" s="78">
        <v>-0.45600000000000002</v>
      </c>
      <c r="C23" s="78">
        <v>0.93200000000000005</v>
      </c>
      <c r="D23" s="78">
        <v>15.21</v>
      </c>
      <c r="E23" s="78">
        <v>6.4000000000000001E-2</v>
      </c>
      <c r="F23" s="78">
        <v>4.5350000000000001</v>
      </c>
      <c r="G23" s="78">
        <v>0.03</v>
      </c>
      <c r="H23" s="78">
        <v>177.6</v>
      </c>
      <c r="I23" s="78">
        <v>1.8380000000000001</v>
      </c>
      <c r="J23" s="78">
        <v>312.39999999999998</v>
      </c>
      <c r="K23" s="78">
        <v>3.2120000000000002</v>
      </c>
      <c r="L23" s="78">
        <v>13.95</v>
      </c>
      <c r="M23" s="78">
        <v>13.316000000000001</v>
      </c>
      <c r="N23" s="78">
        <v>1.17306</v>
      </c>
      <c r="O23" s="78">
        <v>6.0400000000000002E-3</v>
      </c>
      <c r="P23" s="78">
        <v>1.0564</v>
      </c>
      <c r="Q23" s="78">
        <v>1.06E-2</v>
      </c>
      <c r="R23" s="78">
        <v>89330</v>
      </c>
      <c r="S23" s="78">
        <v>326.39999999999998</v>
      </c>
      <c r="T23" s="78">
        <v>1.2849999999999999</v>
      </c>
      <c r="U23" s="78">
        <v>0.17</v>
      </c>
      <c r="V23" s="78">
        <v>1.0609999999999999</v>
      </c>
      <c r="W23" s="78">
        <v>0.01</v>
      </c>
      <c r="X23" s="78">
        <v>0.33300000000000002</v>
      </c>
      <c r="Y23" s="78">
        <v>2.8000000000000001E-2</v>
      </c>
      <c r="Z23" s="78">
        <v>2.1000000000000001E-2</v>
      </c>
      <c r="AA23" s="78">
        <v>6.0000000000000001E-3</v>
      </c>
      <c r="AB23" s="78">
        <v>6.1319999999999997</v>
      </c>
      <c r="AC23" s="78">
        <v>0.21199999999999999</v>
      </c>
      <c r="AD23" s="78">
        <v>-2.5000000000000001E-2</v>
      </c>
      <c r="AE23" s="78">
        <v>0</v>
      </c>
      <c r="AF23" s="78">
        <v>4.2000000000000003E-2</v>
      </c>
      <c r="AG23" s="78">
        <v>1.6E-2</v>
      </c>
      <c r="AH23" s="78">
        <v>37.53</v>
      </c>
      <c r="AI23" s="78">
        <v>1.8360000000000001</v>
      </c>
      <c r="AJ23" s="78">
        <v>-3.5920000000000001</v>
      </c>
      <c r="AK23" s="78">
        <v>6.8000000000000005E-2</v>
      </c>
      <c r="AL23" s="78">
        <v>6.6000000000000003E-2</v>
      </c>
      <c r="AM23" s="78">
        <v>4.0000000000000001E-3</v>
      </c>
      <c r="AN23" s="78">
        <v>1.1481600000000001</v>
      </c>
      <c r="AO23" s="78">
        <v>3.4000000000000002E-2</v>
      </c>
      <c r="AP23" s="78">
        <v>0.98982999999999999</v>
      </c>
      <c r="AQ23" s="78">
        <v>1.0540000000000001E-2</v>
      </c>
      <c r="AR23" s="78">
        <v>0.434</v>
      </c>
      <c r="AS23" s="78">
        <v>0.11600000000000001</v>
      </c>
      <c r="AT23" s="78">
        <v>-4.5999999999999999E-2</v>
      </c>
      <c r="AU23" s="78">
        <v>0.35199999999999998</v>
      </c>
      <c r="AV23" s="78">
        <v>8.1000000000000003E-2</v>
      </c>
      <c r="AW23" s="78">
        <v>4.0000000000000001E-3</v>
      </c>
      <c r="AX23" s="78">
        <v>7.2999999999999995E-2</v>
      </c>
      <c r="AY23" s="78">
        <v>4.0000000000000001E-3</v>
      </c>
      <c r="AZ23" s="78">
        <v>1.1617999999999999</v>
      </c>
      <c r="BA23" s="78">
        <v>1.6979999999999999E-2</v>
      </c>
      <c r="BB23" s="78">
        <v>1.0723400000000001</v>
      </c>
      <c r="BC23" s="78">
        <v>1.2279999999999999E-2</v>
      </c>
      <c r="BD23" s="78">
        <v>87.12</v>
      </c>
      <c r="BE23" s="78">
        <v>0.89800000000000002</v>
      </c>
      <c r="BF23" s="78">
        <v>0.191</v>
      </c>
      <c r="BG23" s="78">
        <v>1.7999999999999999E-2</v>
      </c>
      <c r="BH23" s="78">
        <v>0</v>
      </c>
      <c r="BI23" s="78">
        <v>0</v>
      </c>
      <c r="BJ23" s="78">
        <v>0</v>
      </c>
      <c r="BK23" s="78">
        <v>0</v>
      </c>
      <c r="BL23" s="78">
        <v>1E-3</v>
      </c>
      <c r="BM23" s="78">
        <v>2E-3</v>
      </c>
      <c r="BN23" s="78">
        <v>2.4700000000000002</v>
      </c>
      <c r="BO23" s="78">
        <v>3.7999999999999999E-2</v>
      </c>
      <c r="BP23" s="78">
        <v>8.2000000000000003E-2</v>
      </c>
      <c r="BQ23" s="78">
        <v>1.6E-2</v>
      </c>
      <c r="BR23" s="78">
        <v>1.09806</v>
      </c>
      <c r="BS23" s="78">
        <v>1.934E-2</v>
      </c>
      <c r="BT23" s="78">
        <v>1.0640000000000001</v>
      </c>
      <c r="BU23" s="78">
        <v>1.5299999999999999E-2</v>
      </c>
      <c r="BV23" s="78">
        <v>0.81399999999999995</v>
      </c>
      <c r="BW23" s="78">
        <v>2.4E-2</v>
      </c>
      <c r="BX23" s="78">
        <v>0.159</v>
      </c>
      <c r="BY23" s="78">
        <v>8.0000000000000002E-3</v>
      </c>
      <c r="BZ23" s="78">
        <v>2.1000000000000001E-2</v>
      </c>
      <c r="CA23" s="78">
        <v>6.0000000000000001E-3</v>
      </c>
      <c r="CB23" s="78">
        <v>1E-3</v>
      </c>
      <c r="CC23" s="78">
        <v>0</v>
      </c>
      <c r="CD23" s="78">
        <v>1.595</v>
      </c>
      <c r="CE23" s="78">
        <v>0.05</v>
      </c>
      <c r="CF23" s="78">
        <v>1.6359999999999999</v>
      </c>
      <c r="CG23" s="78">
        <v>0.01</v>
      </c>
      <c r="CH23" s="78">
        <v>8.9999999999999993E-3</v>
      </c>
      <c r="CI23" s="78">
        <v>2E-3</v>
      </c>
      <c r="CJ23" s="78">
        <v>1.7000000000000001E-2</v>
      </c>
      <c r="CK23" s="78">
        <v>0</v>
      </c>
      <c r="CL23" s="78">
        <v>1E-3</v>
      </c>
      <c r="CM23" s="78">
        <v>0</v>
      </c>
      <c r="CN23" s="78">
        <v>7.0000000000000001E-3</v>
      </c>
      <c r="CO23" s="78">
        <v>2E-3</v>
      </c>
      <c r="CP23" s="78">
        <v>1E-3</v>
      </c>
      <c r="CQ23" s="78">
        <v>0</v>
      </c>
      <c r="CR23" s="78">
        <v>0</v>
      </c>
      <c r="CS23" s="78">
        <v>0</v>
      </c>
      <c r="CT23" s="78">
        <v>2E-3</v>
      </c>
      <c r="CU23" s="78">
        <v>0</v>
      </c>
      <c r="CV23" s="78">
        <v>0</v>
      </c>
      <c r="CW23" s="78">
        <v>0</v>
      </c>
      <c r="CX23" s="78">
        <v>2E-3</v>
      </c>
      <c r="CY23" s="78">
        <v>0</v>
      </c>
      <c r="CZ23" s="78">
        <v>1E-3</v>
      </c>
      <c r="DA23" s="78">
        <v>0</v>
      </c>
      <c r="DB23" s="78">
        <v>2E-3</v>
      </c>
      <c r="DC23" s="78">
        <v>0</v>
      </c>
      <c r="DD23" s="78">
        <v>0</v>
      </c>
      <c r="DE23" s="78">
        <v>0</v>
      </c>
      <c r="DF23" s="78">
        <v>2E-3</v>
      </c>
      <c r="DG23" s="78">
        <v>2E-3</v>
      </c>
      <c r="DH23" s="78">
        <v>0</v>
      </c>
      <c r="DI23" s="78">
        <v>0</v>
      </c>
      <c r="DJ23" s="78">
        <v>0.17499999999999999</v>
      </c>
      <c r="DK23" s="78">
        <v>0</v>
      </c>
      <c r="DL23" s="78">
        <v>0.26200000000000001</v>
      </c>
      <c r="DM23" s="78">
        <v>1.2E-2</v>
      </c>
      <c r="DN23" s="78">
        <v>0</v>
      </c>
      <c r="DO23" s="78">
        <v>0</v>
      </c>
      <c r="DP23" s="78">
        <v>0</v>
      </c>
      <c r="DQ23" s="78">
        <v>0</v>
      </c>
      <c r="DR23" s="78">
        <v>6.0000000000000001E-3</v>
      </c>
      <c r="DS23" s="78">
        <v>0</v>
      </c>
      <c r="DT23" s="78">
        <v>1.9E-2</v>
      </c>
      <c r="DU23" s="78">
        <v>2E-3</v>
      </c>
      <c r="DV23" s="78">
        <v>0.54900000000000004</v>
      </c>
      <c r="DW23" s="78">
        <v>5.6000000000000001E-2</v>
      </c>
      <c r="DX23" s="78">
        <v>1E-3</v>
      </c>
      <c r="DY23" s="78">
        <v>0</v>
      </c>
      <c r="DZ23" s="78">
        <v>2.0720000000000001</v>
      </c>
      <c r="EA23" s="78">
        <v>1.6E-2</v>
      </c>
      <c r="EB23" s="78">
        <v>1.0242500000000001</v>
      </c>
      <c r="EC23" s="78">
        <v>2.0840000000000001E-2</v>
      </c>
      <c r="ED23" s="78">
        <v>1.0349999999999999</v>
      </c>
      <c r="EE23" s="78">
        <v>9.2599999999999991E-3</v>
      </c>
      <c r="EF23" s="78">
        <v>7.0000000000000001E-3</v>
      </c>
      <c r="EG23" s="78">
        <v>0</v>
      </c>
      <c r="EH23" s="78">
        <v>1.9E-2</v>
      </c>
      <c r="EI23" s="78">
        <v>0</v>
      </c>
    </row>
    <row r="24" spans="1:139" x14ac:dyDescent="0.25">
      <c r="A24" s="78" t="s">
        <v>71</v>
      </c>
      <c r="B24" s="78">
        <v>373.3</v>
      </c>
      <c r="C24" s="78">
        <v>2.1539999999999999</v>
      </c>
      <c r="D24" s="78">
        <v>756.6</v>
      </c>
      <c r="E24" s="78">
        <v>6.12</v>
      </c>
      <c r="F24" s="78">
        <v>755.4</v>
      </c>
      <c r="G24" s="78">
        <v>5.0119999999999996</v>
      </c>
      <c r="H24" s="78">
        <v>324.2</v>
      </c>
      <c r="I24" s="78">
        <v>2.044</v>
      </c>
      <c r="J24" s="78">
        <v>735.4</v>
      </c>
      <c r="K24" s="78">
        <v>6.3680000000000003</v>
      </c>
      <c r="L24" s="78">
        <v>439.2</v>
      </c>
      <c r="M24" s="78">
        <v>84.4</v>
      </c>
      <c r="N24" s="78">
        <v>1.1596599999999999</v>
      </c>
      <c r="O24" s="78">
        <v>4.1279999999999997E-2</v>
      </c>
      <c r="P24" s="78">
        <v>1.0988899999999999</v>
      </c>
      <c r="Q24" s="78">
        <v>2.6700000000000002E-2</v>
      </c>
      <c r="R24" s="78">
        <v>355.9</v>
      </c>
      <c r="S24" s="78">
        <v>6.78</v>
      </c>
      <c r="T24" s="78">
        <v>17.98</v>
      </c>
      <c r="U24" s="78">
        <v>0.65600000000000003</v>
      </c>
      <c r="V24" s="78">
        <v>15.96</v>
      </c>
      <c r="W24" s="78">
        <v>0.124</v>
      </c>
      <c r="X24" s="78">
        <v>7.0039999999999996</v>
      </c>
      <c r="Y24" s="78">
        <v>0.08</v>
      </c>
      <c r="Z24" s="78">
        <v>61.3</v>
      </c>
      <c r="AA24" s="78">
        <v>0.46200000000000002</v>
      </c>
      <c r="AB24" s="78">
        <v>855.8</v>
      </c>
      <c r="AC24" s="78">
        <v>10.023999999999999</v>
      </c>
      <c r="AD24" s="78">
        <v>6.4189999999999996</v>
      </c>
      <c r="AE24" s="78">
        <v>0.06</v>
      </c>
      <c r="AF24" s="78">
        <v>6.9690000000000003</v>
      </c>
      <c r="AG24" s="78">
        <v>1.6E-2</v>
      </c>
      <c r="AH24" s="78">
        <v>6.8550000000000004</v>
      </c>
      <c r="AI24" s="78">
        <v>0.152</v>
      </c>
      <c r="AJ24" s="78">
        <v>9.4909999999999997</v>
      </c>
      <c r="AK24" s="78">
        <v>0.13600000000000001</v>
      </c>
      <c r="AL24" s="78">
        <v>2.1930000000000001</v>
      </c>
      <c r="AM24" s="78">
        <v>6.8000000000000005E-2</v>
      </c>
      <c r="AN24" s="78">
        <v>1.1736599999999999</v>
      </c>
      <c r="AO24" s="78">
        <v>4.8860000000000001E-2</v>
      </c>
      <c r="AP24" s="78">
        <v>1.03545</v>
      </c>
      <c r="AQ24" s="78">
        <v>2.0639999999999999E-2</v>
      </c>
      <c r="AR24" s="78">
        <v>3.0219999999999998</v>
      </c>
      <c r="AS24" s="78">
        <v>0.36599999999999999</v>
      </c>
      <c r="AT24" s="78">
        <v>3.133</v>
      </c>
      <c r="AU24" s="78">
        <v>0.93</v>
      </c>
      <c r="AV24" s="78">
        <v>15.75</v>
      </c>
      <c r="AW24" s="78">
        <v>0.114</v>
      </c>
      <c r="AX24" s="78">
        <v>6.3659999999999997</v>
      </c>
      <c r="AY24" s="78">
        <v>2.4E-2</v>
      </c>
      <c r="AZ24" s="78">
        <v>1.1882999999999999</v>
      </c>
      <c r="BA24" s="78">
        <v>1.5820000000000001E-2</v>
      </c>
      <c r="BB24" s="78">
        <v>1.1008500000000001</v>
      </c>
      <c r="BC24" s="78">
        <v>2.222E-2</v>
      </c>
      <c r="BD24" s="78">
        <v>2.129</v>
      </c>
      <c r="BE24" s="78">
        <v>5.1999999999999998E-2</v>
      </c>
      <c r="BF24" s="78">
        <v>6.63</v>
      </c>
      <c r="BG24" s="78">
        <v>0.114</v>
      </c>
      <c r="BH24" s="78">
        <v>0.49299999999999999</v>
      </c>
      <c r="BI24" s="78">
        <v>0.01</v>
      </c>
      <c r="BJ24" s="78">
        <v>0.505</v>
      </c>
      <c r="BK24" s="78">
        <v>6.0000000000000001E-3</v>
      </c>
      <c r="BL24" s="78">
        <v>0.39800000000000002</v>
      </c>
      <c r="BM24" s="78">
        <v>1.6E-2</v>
      </c>
      <c r="BN24" s="78">
        <v>18.010000000000002</v>
      </c>
      <c r="BO24" s="78">
        <v>0.43</v>
      </c>
      <c r="BP24" s="78">
        <v>6.41</v>
      </c>
      <c r="BQ24" s="78">
        <v>7.8E-2</v>
      </c>
      <c r="BR24" s="78">
        <v>1.11551</v>
      </c>
      <c r="BS24" s="78">
        <v>3.1480000000000001E-2</v>
      </c>
      <c r="BT24" s="78">
        <v>1.08199</v>
      </c>
      <c r="BU24" s="78">
        <v>8.8400000000000006E-3</v>
      </c>
      <c r="BV24" s="78">
        <v>0.46700000000000003</v>
      </c>
      <c r="BW24" s="78">
        <v>1.2E-2</v>
      </c>
      <c r="BX24" s="78">
        <v>0.46300000000000002</v>
      </c>
      <c r="BY24" s="78">
        <v>1.2E-2</v>
      </c>
      <c r="BZ24" s="78">
        <v>0.47499999999999998</v>
      </c>
      <c r="CA24" s="78">
        <v>0.05</v>
      </c>
      <c r="CB24" s="78">
        <v>2.8879999999999999</v>
      </c>
      <c r="CC24" s="78">
        <v>2.4E-2</v>
      </c>
      <c r="CD24" s="78">
        <v>28.37</v>
      </c>
      <c r="CE24" s="78">
        <v>0.17199999999999999</v>
      </c>
      <c r="CF24" s="78">
        <v>28.46</v>
      </c>
      <c r="CG24" s="78">
        <v>0.17</v>
      </c>
      <c r="CH24" s="78">
        <v>0.83699999999999997</v>
      </c>
      <c r="CI24" s="78">
        <v>2E-3</v>
      </c>
      <c r="CJ24" s="78">
        <v>0.81299999999999994</v>
      </c>
      <c r="CK24" s="78">
        <v>0.01</v>
      </c>
      <c r="CL24" s="78">
        <v>0.81699999999999995</v>
      </c>
      <c r="CM24" s="78">
        <v>1.2E-2</v>
      </c>
      <c r="CN24" s="78">
        <v>0.81499999999999995</v>
      </c>
      <c r="CO24" s="78">
        <v>0.03</v>
      </c>
      <c r="CP24" s="78">
        <v>0.81399999999999995</v>
      </c>
      <c r="CQ24" s="78">
        <v>4.2000000000000003E-2</v>
      </c>
      <c r="CR24" s="78">
        <v>0.80700000000000005</v>
      </c>
      <c r="CS24" s="78">
        <v>0.01</v>
      </c>
      <c r="CT24" s="78">
        <v>0.81299999999999994</v>
      </c>
      <c r="CU24" s="78">
        <v>1.6E-2</v>
      </c>
      <c r="CV24" s="78">
        <v>0.81499999999999995</v>
      </c>
      <c r="CW24" s="78">
        <v>1.4E-2</v>
      </c>
      <c r="CX24" s="78">
        <v>0.80700000000000005</v>
      </c>
      <c r="CY24" s="78">
        <v>1.4E-2</v>
      </c>
      <c r="CZ24" s="78">
        <v>0.81499999999999995</v>
      </c>
      <c r="DA24" s="78">
        <v>4.0000000000000001E-3</v>
      </c>
      <c r="DB24" s="78">
        <v>0.8</v>
      </c>
      <c r="DC24" s="78">
        <v>2.4E-2</v>
      </c>
      <c r="DD24" s="78">
        <v>0.80900000000000005</v>
      </c>
      <c r="DE24" s="78">
        <v>6.0000000000000001E-3</v>
      </c>
      <c r="DF24" s="78">
        <v>0.80400000000000005</v>
      </c>
      <c r="DG24" s="78">
        <v>2.5999999999999999E-2</v>
      </c>
      <c r="DH24" s="78">
        <v>0.80700000000000005</v>
      </c>
      <c r="DI24" s="78">
        <v>8.0000000000000002E-3</v>
      </c>
      <c r="DJ24" s="78">
        <v>0.44400000000000001</v>
      </c>
      <c r="DK24" s="78">
        <v>2E-3</v>
      </c>
      <c r="DL24" s="78">
        <v>2.883</v>
      </c>
      <c r="DM24" s="78">
        <v>2.5999999999999999E-2</v>
      </c>
      <c r="DN24" s="78">
        <v>3.044</v>
      </c>
      <c r="DO24" s="78">
        <v>3.7999999999999999E-2</v>
      </c>
      <c r="DP24" s="78">
        <v>3.1440000000000001</v>
      </c>
      <c r="DQ24" s="78">
        <v>1.4E-2</v>
      </c>
      <c r="DR24" s="78">
        <v>0.38700000000000001</v>
      </c>
      <c r="DS24" s="78">
        <v>2E-3</v>
      </c>
      <c r="DT24" s="78">
        <v>0.43</v>
      </c>
      <c r="DU24" s="78">
        <v>8.0000000000000002E-3</v>
      </c>
      <c r="DV24" s="78">
        <v>0.46899999999999997</v>
      </c>
      <c r="DW24" s="78">
        <v>1.4E-2</v>
      </c>
      <c r="DX24" s="78">
        <v>18.71</v>
      </c>
      <c r="DY24" s="78">
        <v>0.17199999999999999</v>
      </c>
      <c r="DZ24" s="78">
        <v>3.032</v>
      </c>
      <c r="EA24" s="78">
        <v>2.8000000000000001E-2</v>
      </c>
      <c r="EB24" s="78">
        <v>1.0449600000000001</v>
      </c>
      <c r="EC24" s="78">
        <v>3.1399999999999997E-2</v>
      </c>
      <c r="ED24" s="78">
        <v>1.06159</v>
      </c>
      <c r="EE24" s="78">
        <v>1.1900000000000001E-2</v>
      </c>
      <c r="EF24" s="78">
        <v>0.82799999999999996</v>
      </c>
      <c r="EG24" s="78">
        <v>6.0000000000000001E-3</v>
      </c>
      <c r="EH24" s="78">
        <v>3.5819999999999999</v>
      </c>
      <c r="EI24" s="78">
        <v>5.1999999999999998E-2</v>
      </c>
    </row>
    <row r="25" spans="1:139" x14ac:dyDescent="0.25">
      <c r="A25" s="78" t="s">
        <v>72</v>
      </c>
      <c r="B25" s="78">
        <v>328.5</v>
      </c>
      <c r="C25" s="78">
        <v>38</v>
      </c>
      <c r="D25" s="78">
        <v>5799</v>
      </c>
      <c r="E25" s="78">
        <v>31.04</v>
      </c>
      <c r="F25" s="78">
        <v>339.1</v>
      </c>
      <c r="G25" s="78">
        <v>4.01</v>
      </c>
      <c r="H25" s="78">
        <v>2748</v>
      </c>
      <c r="I25" s="78">
        <v>21.24</v>
      </c>
      <c r="J25" s="78">
        <v>42720</v>
      </c>
      <c r="K25" s="78">
        <v>253.8</v>
      </c>
      <c r="L25" s="78">
        <v>54260</v>
      </c>
      <c r="M25" s="78">
        <v>471.6</v>
      </c>
      <c r="N25" s="78">
        <v>1.2986899999999999</v>
      </c>
      <c r="O25" s="78">
        <v>2.988E-2</v>
      </c>
      <c r="P25" s="78">
        <v>1.1355999999999999</v>
      </c>
      <c r="Q25" s="78">
        <v>2.5399999999999999E-2</v>
      </c>
      <c r="R25" s="78">
        <v>231</v>
      </c>
      <c r="S25" s="78">
        <v>1.522</v>
      </c>
      <c r="T25" s="78">
        <v>0.65900000000000003</v>
      </c>
      <c r="U25" s="78">
        <v>6.8000000000000005E-2</v>
      </c>
      <c r="V25" s="78">
        <v>1.2909999999999999</v>
      </c>
      <c r="W25" s="78">
        <v>5.6000000000000001E-2</v>
      </c>
      <c r="X25" s="78">
        <v>3.1680000000000001</v>
      </c>
      <c r="Y25" s="78">
        <v>3.5999999999999997E-2</v>
      </c>
      <c r="Z25" s="78">
        <v>102.2</v>
      </c>
      <c r="AA25" s="78">
        <v>0.43</v>
      </c>
      <c r="AB25" s="78">
        <v>399</v>
      </c>
      <c r="AC25" s="78">
        <v>2.0779999999999998</v>
      </c>
      <c r="AD25" s="78">
        <v>0.28000000000000003</v>
      </c>
      <c r="AE25" s="78">
        <v>1.4E-2</v>
      </c>
      <c r="AF25" s="78">
        <v>3.4380000000000002</v>
      </c>
      <c r="AG25" s="78">
        <v>9.6000000000000002E-2</v>
      </c>
      <c r="AH25" s="78">
        <v>47.33</v>
      </c>
      <c r="AI25" s="78">
        <v>8.2000000000000003E-2</v>
      </c>
      <c r="AJ25" s="78">
        <v>52.75</v>
      </c>
      <c r="AK25" s="78">
        <v>0.38800000000000001</v>
      </c>
      <c r="AL25" s="78">
        <v>1.056</v>
      </c>
      <c r="AM25" s="78">
        <v>1.6E-2</v>
      </c>
      <c r="AN25" s="78">
        <v>1.1798900000000001</v>
      </c>
      <c r="AO25" s="78">
        <v>2.504E-2</v>
      </c>
      <c r="AP25" s="78">
        <v>1.01115</v>
      </c>
      <c r="AQ25" s="78">
        <v>2.9059999999999999E-2</v>
      </c>
      <c r="AR25" s="78">
        <v>0.184</v>
      </c>
      <c r="AS25" s="78">
        <v>0.10199999999999999</v>
      </c>
      <c r="AT25" s="78">
        <v>10.65</v>
      </c>
      <c r="AU25" s="78">
        <v>2.516</v>
      </c>
      <c r="AV25" s="78">
        <v>24.61</v>
      </c>
      <c r="AW25" s="78">
        <v>0.156</v>
      </c>
      <c r="AX25" s="78">
        <v>223.6</v>
      </c>
      <c r="AY25" s="78">
        <v>0.83599999999999997</v>
      </c>
      <c r="AZ25" s="78">
        <v>1.2782800000000001</v>
      </c>
      <c r="BA25" s="78">
        <v>1.4E-2</v>
      </c>
      <c r="BB25" s="78">
        <v>1.1553</v>
      </c>
      <c r="BC25" s="78">
        <v>3.124E-2</v>
      </c>
      <c r="BD25" s="78">
        <v>5.7000000000000002E-2</v>
      </c>
      <c r="BE25" s="78">
        <v>0.01</v>
      </c>
      <c r="BF25" s="78">
        <v>1.121</v>
      </c>
      <c r="BG25" s="78">
        <v>6.0000000000000001E-3</v>
      </c>
      <c r="BH25" s="78">
        <v>1E-3</v>
      </c>
      <c r="BI25" s="78">
        <v>0</v>
      </c>
      <c r="BJ25" s="78">
        <v>4.0000000000000001E-3</v>
      </c>
      <c r="BK25" s="78">
        <v>2E-3</v>
      </c>
      <c r="BL25" s="78">
        <v>6.3E-2</v>
      </c>
      <c r="BM25" s="78">
        <v>4.0000000000000001E-3</v>
      </c>
      <c r="BN25" s="78">
        <v>0.85699999999999998</v>
      </c>
      <c r="BO25" s="78">
        <v>0.48599999999999999</v>
      </c>
      <c r="BP25" s="78">
        <v>0.28000000000000003</v>
      </c>
      <c r="BQ25" s="78">
        <v>1.6E-2</v>
      </c>
      <c r="BR25" s="78">
        <v>1.1836</v>
      </c>
      <c r="BS25" s="78">
        <v>1.4919999999999999E-2</v>
      </c>
      <c r="BT25" s="78">
        <v>1.12391</v>
      </c>
      <c r="BU25" s="78">
        <v>2.2100000000000002E-2</v>
      </c>
      <c r="BV25" s="78">
        <v>4.7430000000000003</v>
      </c>
      <c r="BW25" s="78">
        <v>0.192</v>
      </c>
      <c r="BX25" s="78">
        <v>4.2000000000000003E-2</v>
      </c>
      <c r="BY25" s="78">
        <v>2E-3</v>
      </c>
      <c r="BZ25" s="78">
        <v>1E-3</v>
      </c>
      <c r="CA25" s="78">
        <v>4.0000000000000001E-3</v>
      </c>
      <c r="CB25" s="78">
        <v>0.38400000000000001</v>
      </c>
      <c r="CC25" s="78">
        <v>6.0000000000000001E-3</v>
      </c>
      <c r="CD25" s="78">
        <v>27.27</v>
      </c>
      <c r="CE25" s="78">
        <v>9.8000000000000004E-2</v>
      </c>
      <c r="CF25" s="78">
        <v>27.34</v>
      </c>
      <c r="CG25" s="78">
        <v>0.126</v>
      </c>
      <c r="CH25" s="78">
        <v>0.35599999999999998</v>
      </c>
      <c r="CI25" s="78">
        <v>8.0000000000000002E-3</v>
      </c>
      <c r="CJ25" s="78">
        <v>0.67300000000000004</v>
      </c>
      <c r="CK25" s="78">
        <v>4.0000000000000001E-3</v>
      </c>
      <c r="CL25" s="78">
        <v>8.2000000000000003E-2</v>
      </c>
      <c r="CM25" s="78">
        <v>4.0000000000000001E-3</v>
      </c>
      <c r="CN25" s="78">
        <v>0.30099999999999999</v>
      </c>
      <c r="CO25" s="78">
        <v>1.2E-2</v>
      </c>
      <c r="CP25" s="78">
        <v>5.6000000000000001E-2</v>
      </c>
      <c r="CQ25" s="78">
        <v>2E-3</v>
      </c>
      <c r="CR25" s="78">
        <v>1.4E-2</v>
      </c>
      <c r="CS25" s="78">
        <v>2E-3</v>
      </c>
      <c r="CT25" s="78">
        <v>5.0999999999999997E-2</v>
      </c>
      <c r="CU25" s="78">
        <v>6.0000000000000001E-3</v>
      </c>
      <c r="CV25" s="78">
        <v>7.0000000000000001E-3</v>
      </c>
      <c r="CW25" s="78">
        <v>0</v>
      </c>
      <c r="CX25" s="78">
        <v>3.6999999999999998E-2</v>
      </c>
      <c r="CY25" s="78">
        <v>6.0000000000000001E-3</v>
      </c>
      <c r="CZ25" s="78">
        <v>7.0000000000000001E-3</v>
      </c>
      <c r="DA25" s="78">
        <v>0</v>
      </c>
      <c r="DB25" s="78">
        <v>0.02</v>
      </c>
      <c r="DC25" s="78">
        <v>6.0000000000000001E-3</v>
      </c>
      <c r="DD25" s="78">
        <v>3.0000000000000001E-3</v>
      </c>
      <c r="DE25" s="78">
        <v>0</v>
      </c>
      <c r="DF25" s="78">
        <v>1.7999999999999999E-2</v>
      </c>
      <c r="DG25" s="78">
        <v>0</v>
      </c>
      <c r="DH25" s="78">
        <v>3.0000000000000001E-3</v>
      </c>
      <c r="DI25" s="78">
        <v>0</v>
      </c>
      <c r="DJ25" s="78">
        <v>1E-3</v>
      </c>
      <c r="DK25" s="78">
        <v>0</v>
      </c>
      <c r="DL25" s="78">
        <v>0.16200000000000001</v>
      </c>
      <c r="DM25" s="78">
        <v>2.8000000000000001E-2</v>
      </c>
      <c r="DN25" s="78">
        <v>0.38300000000000001</v>
      </c>
      <c r="DO25" s="78">
        <v>2E-3</v>
      </c>
      <c r="DP25" s="78">
        <v>0.39200000000000002</v>
      </c>
      <c r="DQ25" s="78">
        <v>4.0000000000000001E-3</v>
      </c>
      <c r="DR25" s="78">
        <v>1E-3</v>
      </c>
      <c r="DS25" s="78">
        <v>0</v>
      </c>
      <c r="DT25" s="78">
        <v>1E-3</v>
      </c>
      <c r="DU25" s="78">
        <v>0</v>
      </c>
      <c r="DV25" s="78">
        <v>0.189</v>
      </c>
      <c r="DW25" s="78">
        <v>1.6E-2</v>
      </c>
      <c r="DX25" s="78">
        <v>5.0000000000000001E-3</v>
      </c>
      <c r="DY25" s="78">
        <v>0</v>
      </c>
      <c r="DZ25" s="78">
        <v>1.873</v>
      </c>
      <c r="EA25" s="78">
        <v>0.03</v>
      </c>
      <c r="EB25" s="78">
        <v>1.03579</v>
      </c>
      <c r="EC25" s="78">
        <v>2.426E-2</v>
      </c>
      <c r="ED25" s="78">
        <v>1.04765</v>
      </c>
      <c r="EE25" s="78">
        <v>8.0800000000000004E-3</v>
      </c>
      <c r="EF25" s="78">
        <v>0.107</v>
      </c>
      <c r="EG25" s="78">
        <v>1.7999999999999999E-2</v>
      </c>
      <c r="EH25" s="78">
        <v>2.1000000000000001E-2</v>
      </c>
      <c r="EI25" s="78">
        <v>2E-3</v>
      </c>
    </row>
    <row r="26" spans="1:139" x14ac:dyDescent="0.25">
      <c r="A26" s="78" t="s">
        <v>73</v>
      </c>
      <c r="B26" s="78">
        <v>203.5</v>
      </c>
      <c r="C26" s="78">
        <v>1.1819999999999999</v>
      </c>
      <c r="D26" s="78">
        <v>4960</v>
      </c>
      <c r="E26" s="78">
        <v>19.841999999999999</v>
      </c>
      <c r="F26" s="78">
        <v>323.8</v>
      </c>
      <c r="G26" s="78">
        <v>5.29</v>
      </c>
      <c r="H26" s="78">
        <v>3401</v>
      </c>
      <c r="I26" s="78">
        <v>24.72</v>
      </c>
      <c r="J26" s="78">
        <v>55950</v>
      </c>
      <c r="K26" s="78">
        <v>264.39999999999998</v>
      </c>
      <c r="L26" s="78">
        <v>41300</v>
      </c>
      <c r="M26" s="78">
        <v>503.6</v>
      </c>
      <c r="N26" s="78">
        <v>1.2097899999999999</v>
      </c>
      <c r="O26" s="78">
        <v>2.7019999999999999E-2</v>
      </c>
      <c r="P26" s="78">
        <v>1.09263</v>
      </c>
      <c r="Q26" s="78">
        <v>7.8600000000000007E-3</v>
      </c>
      <c r="R26" s="78">
        <v>178.3</v>
      </c>
      <c r="S26" s="78">
        <v>1.3080000000000001</v>
      </c>
      <c r="T26" s="78">
        <v>0.57299999999999995</v>
      </c>
      <c r="U26" s="78">
        <v>8.5999999999999993E-2</v>
      </c>
      <c r="V26" s="78">
        <v>1.3480000000000001</v>
      </c>
      <c r="W26" s="78">
        <v>2.1999999999999999E-2</v>
      </c>
      <c r="X26" s="78">
        <v>3.6059999999999999</v>
      </c>
      <c r="Y26" s="78">
        <v>2.1999999999999999E-2</v>
      </c>
      <c r="Z26" s="78">
        <v>95.35</v>
      </c>
      <c r="AA26" s="78">
        <v>0.23400000000000001</v>
      </c>
      <c r="AB26" s="78">
        <v>382.4</v>
      </c>
      <c r="AC26" s="78">
        <v>6.8659999999999997</v>
      </c>
      <c r="AD26" s="78">
        <v>0.32300000000000001</v>
      </c>
      <c r="AE26" s="78">
        <v>2.4E-2</v>
      </c>
      <c r="AF26" s="78">
        <v>2.383</v>
      </c>
      <c r="AG26" s="78">
        <v>2.4E-2</v>
      </c>
      <c r="AH26" s="78">
        <v>23.89</v>
      </c>
      <c r="AI26" s="78">
        <v>7.1999999999999995E-2</v>
      </c>
      <c r="AJ26" s="78">
        <v>10.78</v>
      </c>
      <c r="AK26" s="78">
        <v>9.4E-2</v>
      </c>
      <c r="AL26" s="78">
        <v>0.751</v>
      </c>
      <c r="AM26" s="78">
        <v>6.0000000000000001E-3</v>
      </c>
      <c r="AN26" s="78">
        <v>1.1189499999999999</v>
      </c>
      <c r="AO26" s="78">
        <v>2.4E-2</v>
      </c>
      <c r="AP26" s="78">
        <v>0.98748000000000002</v>
      </c>
      <c r="AQ26" s="78">
        <v>7.5799999999999999E-3</v>
      </c>
      <c r="AR26" s="78">
        <v>8.5999999999999993E-2</v>
      </c>
      <c r="AS26" s="78">
        <v>6.8000000000000005E-2</v>
      </c>
      <c r="AT26" s="78">
        <v>12.94</v>
      </c>
      <c r="AU26" s="78">
        <v>3.52</v>
      </c>
      <c r="AV26" s="78">
        <v>23.1</v>
      </c>
      <c r="AW26" s="78">
        <v>0.23</v>
      </c>
      <c r="AX26" s="78">
        <v>111.8</v>
      </c>
      <c r="AY26" s="78">
        <v>0.84799999999999998</v>
      </c>
      <c r="AZ26" s="78">
        <v>1.20112</v>
      </c>
      <c r="BA26" s="78">
        <v>2.5559999999999999E-2</v>
      </c>
      <c r="BB26" s="78">
        <v>1.1119300000000001</v>
      </c>
      <c r="BC26" s="78">
        <v>2.5080000000000002E-2</v>
      </c>
      <c r="BD26" s="78">
        <v>5.6000000000000001E-2</v>
      </c>
      <c r="BE26" s="78">
        <v>0.05</v>
      </c>
      <c r="BF26" s="78">
        <v>0.92600000000000005</v>
      </c>
      <c r="BG26" s="78">
        <v>0.05</v>
      </c>
      <c r="BH26" s="78">
        <v>1E-3</v>
      </c>
      <c r="BI26" s="78">
        <v>2E-3</v>
      </c>
      <c r="BJ26" s="78">
        <v>3.0000000000000001E-3</v>
      </c>
      <c r="BK26" s="78">
        <v>0</v>
      </c>
      <c r="BL26" s="78">
        <v>3.2000000000000001E-2</v>
      </c>
      <c r="BM26" s="78">
        <v>2E-3</v>
      </c>
      <c r="BN26" s="78">
        <v>0.24</v>
      </c>
      <c r="BO26" s="78">
        <v>5.3999999999999999E-2</v>
      </c>
      <c r="BP26" s="78">
        <v>0.159</v>
      </c>
      <c r="BQ26" s="78">
        <v>6.0000000000000001E-3</v>
      </c>
      <c r="BR26" s="78">
        <v>1.1215299999999999</v>
      </c>
      <c r="BS26" s="78">
        <v>2.078E-2</v>
      </c>
      <c r="BT26" s="78">
        <v>1.0903400000000001</v>
      </c>
      <c r="BU26" s="78">
        <v>1.022E-2</v>
      </c>
      <c r="BV26" s="78">
        <v>2.5659999999999998</v>
      </c>
      <c r="BW26" s="78">
        <v>0.16800000000000001</v>
      </c>
      <c r="BX26" s="78">
        <v>4.7E-2</v>
      </c>
      <c r="BY26" s="78">
        <v>6.0000000000000001E-3</v>
      </c>
      <c r="BZ26" s="78">
        <v>3.0000000000000001E-3</v>
      </c>
      <c r="CA26" s="78">
        <v>8.0000000000000002E-3</v>
      </c>
      <c r="CB26" s="78">
        <v>0.309</v>
      </c>
      <c r="CC26" s="78">
        <v>8.0000000000000002E-3</v>
      </c>
      <c r="CD26" s="78">
        <v>19.399999999999999</v>
      </c>
      <c r="CE26" s="78">
        <v>0.318</v>
      </c>
      <c r="CF26" s="78">
        <v>19.45</v>
      </c>
      <c r="CG26" s="78">
        <v>0.182</v>
      </c>
      <c r="CH26" s="78">
        <v>0.28000000000000003</v>
      </c>
      <c r="CI26" s="78">
        <v>8.0000000000000002E-3</v>
      </c>
      <c r="CJ26" s="78">
        <v>0.54100000000000004</v>
      </c>
      <c r="CK26" s="78">
        <v>8.0000000000000002E-3</v>
      </c>
      <c r="CL26" s="78">
        <v>6.7000000000000004E-2</v>
      </c>
      <c r="CM26" s="78">
        <v>0</v>
      </c>
      <c r="CN26" s="78">
        <v>0.246</v>
      </c>
      <c r="CO26" s="78">
        <v>2E-3</v>
      </c>
      <c r="CP26" s="78">
        <v>4.7E-2</v>
      </c>
      <c r="CQ26" s="78">
        <v>4.0000000000000001E-3</v>
      </c>
      <c r="CR26" s="78">
        <v>1.2E-2</v>
      </c>
      <c r="CS26" s="78">
        <v>0</v>
      </c>
      <c r="CT26" s="78">
        <v>4.2000000000000003E-2</v>
      </c>
      <c r="CU26" s="78">
        <v>2E-3</v>
      </c>
      <c r="CV26" s="78">
        <v>6.0000000000000001E-3</v>
      </c>
      <c r="CW26" s="78">
        <v>0</v>
      </c>
      <c r="CX26" s="78">
        <v>3.2000000000000001E-2</v>
      </c>
      <c r="CY26" s="78">
        <v>6.0000000000000001E-3</v>
      </c>
      <c r="CZ26" s="78">
        <v>6.0000000000000001E-3</v>
      </c>
      <c r="DA26" s="78">
        <v>0</v>
      </c>
      <c r="DB26" s="78">
        <v>1.7000000000000001E-2</v>
      </c>
      <c r="DC26" s="78">
        <v>2E-3</v>
      </c>
      <c r="DD26" s="78">
        <v>2E-3</v>
      </c>
      <c r="DE26" s="78">
        <v>0</v>
      </c>
      <c r="DF26" s="78">
        <v>1.6E-2</v>
      </c>
      <c r="DG26" s="78">
        <v>4.0000000000000001E-3</v>
      </c>
      <c r="DH26" s="78">
        <v>2E-3</v>
      </c>
      <c r="DI26" s="78">
        <v>0</v>
      </c>
      <c r="DJ26" s="78">
        <v>1E-3</v>
      </c>
      <c r="DK26" s="78">
        <v>0</v>
      </c>
      <c r="DL26" s="78">
        <v>0.12</v>
      </c>
      <c r="DM26" s="78">
        <v>6.0000000000000001E-3</v>
      </c>
      <c r="DN26" s="78">
        <v>0.34300000000000003</v>
      </c>
      <c r="DO26" s="78">
        <v>1.2E-2</v>
      </c>
      <c r="DP26" s="78">
        <v>0.35399999999999998</v>
      </c>
      <c r="DQ26" s="78">
        <v>2E-3</v>
      </c>
      <c r="DR26" s="78">
        <v>0</v>
      </c>
      <c r="DS26" s="78">
        <v>0</v>
      </c>
      <c r="DT26" s="78">
        <v>0</v>
      </c>
      <c r="DU26" s="78">
        <v>0</v>
      </c>
      <c r="DV26" s="78">
        <v>0.2</v>
      </c>
      <c r="DW26" s="78">
        <v>1.2E-2</v>
      </c>
      <c r="DX26" s="78">
        <v>8.0000000000000002E-3</v>
      </c>
      <c r="DY26" s="78">
        <v>0</v>
      </c>
      <c r="DZ26" s="78">
        <v>1.6279999999999999</v>
      </c>
      <c r="EA26" s="78">
        <v>2.5999999999999999E-2</v>
      </c>
      <c r="EB26" s="78">
        <v>1.0024999999999999</v>
      </c>
      <c r="EC26" s="78">
        <v>2.5600000000000001E-2</v>
      </c>
      <c r="ED26" s="78">
        <v>1.03782</v>
      </c>
      <c r="EE26" s="78">
        <v>7.1799999999999998E-3</v>
      </c>
      <c r="EF26" s="78">
        <v>6.7000000000000004E-2</v>
      </c>
      <c r="EG26" s="78">
        <v>0.01</v>
      </c>
      <c r="EH26" s="78">
        <v>1.7999999999999999E-2</v>
      </c>
      <c r="EI26" s="78">
        <v>0</v>
      </c>
    </row>
    <row r="27" spans="1:139" x14ac:dyDescent="0.25">
      <c r="A27" s="78" t="s">
        <v>74</v>
      </c>
      <c r="B27" s="78">
        <v>136.69999999999999</v>
      </c>
      <c r="C27" s="78">
        <v>1.744</v>
      </c>
      <c r="D27" s="78">
        <v>4049</v>
      </c>
      <c r="E27" s="78">
        <v>6.6820000000000004</v>
      </c>
      <c r="F27" s="78">
        <v>337.9</v>
      </c>
      <c r="G27" s="78">
        <v>0.92</v>
      </c>
      <c r="H27" s="78">
        <v>2815</v>
      </c>
      <c r="I27" s="78">
        <v>27.5</v>
      </c>
      <c r="J27" s="78">
        <v>56590</v>
      </c>
      <c r="K27" s="78">
        <v>504.4</v>
      </c>
      <c r="L27" s="78">
        <v>34900</v>
      </c>
      <c r="M27" s="78">
        <v>407.8</v>
      </c>
      <c r="N27" s="78">
        <v>1.2309699999999999</v>
      </c>
      <c r="O27" s="78">
        <v>3.3820000000000003E-2</v>
      </c>
      <c r="P27" s="78">
        <v>1.1269199999999999</v>
      </c>
      <c r="Q27" s="78">
        <v>1.7559999999999999E-2</v>
      </c>
      <c r="R27" s="78">
        <v>156</v>
      </c>
      <c r="S27" s="78">
        <v>0.57999999999999996</v>
      </c>
      <c r="T27" s="78">
        <v>0.56699999999999995</v>
      </c>
      <c r="U27" s="78">
        <v>7.0000000000000007E-2</v>
      </c>
      <c r="V27" s="78">
        <v>1.2869999999999999</v>
      </c>
      <c r="W27" s="78">
        <v>0.05</v>
      </c>
      <c r="X27" s="78">
        <v>3.1989999999999998</v>
      </c>
      <c r="Y27" s="78">
        <v>5.3999999999999999E-2</v>
      </c>
      <c r="Z27" s="78">
        <v>94.44</v>
      </c>
      <c r="AA27" s="78">
        <v>0.57199999999999995</v>
      </c>
      <c r="AB27" s="78">
        <v>403.6</v>
      </c>
      <c r="AC27" s="78">
        <v>4.7080000000000002</v>
      </c>
      <c r="AD27" s="78">
        <v>0.39300000000000002</v>
      </c>
      <c r="AE27" s="78">
        <v>1.6E-2</v>
      </c>
      <c r="AF27" s="78">
        <v>5.9480000000000004</v>
      </c>
      <c r="AG27" s="78">
        <v>9.4E-2</v>
      </c>
      <c r="AH27" s="78">
        <v>32.340000000000003</v>
      </c>
      <c r="AI27" s="78">
        <v>0.10199999999999999</v>
      </c>
      <c r="AJ27" s="78">
        <v>9.0790000000000006</v>
      </c>
      <c r="AK27" s="78">
        <v>0.30199999999999999</v>
      </c>
      <c r="AL27" s="78">
        <v>0.26500000000000001</v>
      </c>
      <c r="AM27" s="78">
        <v>8.0000000000000002E-3</v>
      </c>
      <c r="AN27" s="78">
        <v>1.11405</v>
      </c>
      <c r="AO27" s="78">
        <v>2.3560000000000001E-2</v>
      </c>
      <c r="AP27" s="78">
        <v>1.0040500000000001</v>
      </c>
      <c r="AQ27" s="78">
        <v>9.4400000000000005E-3</v>
      </c>
      <c r="AR27" s="78">
        <v>0.104</v>
      </c>
      <c r="AS27" s="78">
        <v>9.1999999999999998E-2</v>
      </c>
      <c r="AT27" s="78">
        <v>7.6980000000000004</v>
      </c>
      <c r="AU27" s="78">
        <v>1.3360000000000001</v>
      </c>
      <c r="AV27" s="78">
        <v>33.770000000000003</v>
      </c>
      <c r="AW27" s="78">
        <v>0.28399999999999997</v>
      </c>
      <c r="AX27" s="78">
        <v>81.27</v>
      </c>
      <c r="AY27" s="78">
        <v>0.214</v>
      </c>
      <c r="AZ27" s="78">
        <v>1.20408</v>
      </c>
      <c r="BA27" s="78">
        <v>2.5680000000000001E-2</v>
      </c>
      <c r="BB27" s="78">
        <v>1.1451100000000001</v>
      </c>
      <c r="BC27" s="78">
        <v>6.1999999999999998E-3</v>
      </c>
      <c r="BD27" s="78">
        <v>4.8000000000000001E-2</v>
      </c>
      <c r="BE27" s="78">
        <v>2E-3</v>
      </c>
      <c r="BF27" s="78">
        <v>0.4</v>
      </c>
      <c r="BG27" s="78">
        <v>0.04</v>
      </c>
      <c r="BH27" s="78">
        <v>1E-3</v>
      </c>
      <c r="BI27" s="78">
        <v>0</v>
      </c>
      <c r="BJ27" s="78">
        <v>2E-3</v>
      </c>
      <c r="BK27" s="78">
        <v>0</v>
      </c>
      <c r="BL27" s="78">
        <v>2.3E-2</v>
      </c>
      <c r="BM27" s="78">
        <v>2E-3</v>
      </c>
      <c r="BN27" s="78">
        <v>0.151</v>
      </c>
      <c r="BO27" s="78">
        <v>3.4000000000000002E-2</v>
      </c>
      <c r="BP27" s="78">
        <v>8.2000000000000003E-2</v>
      </c>
      <c r="BQ27" s="78">
        <v>6.0000000000000001E-3</v>
      </c>
      <c r="BR27" s="78">
        <v>1.11981</v>
      </c>
      <c r="BS27" s="78">
        <v>2.1999999999999999E-2</v>
      </c>
      <c r="BT27" s="78">
        <v>1.12517</v>
      </c>
      <c r="BU27" s="78">
        <v>5.4599999999999996E-3</v>
      </c>
      <c r="BV27" s="78">
        <v>1.373</v>
      </c>
      <c r="BW27" s="78">
        <v>0.13400000000000001</v>
      </c>
      <c r="BX27" s="78">
        <v>4.2000000000000003E-2</v>
      </c>
      <c r="BY27" s="78">
        <v>8.0000000000000002E-3</v>
      </c>
      <c r="BZ27" s="78">
        <v>0</v>
      </c>
      <c r="CA27" s="78">
        <v>4.0000000000000001E-3</v>
      </c>
      <c r="CB27" s="78">
        <v>0.247</v>
      </c>
      <c r="CC27" s="78">
        <v>4.0000000000000001E-3</v>
      </c>
      <c r="CD27" s="78">
        <v>5.9009999999999998</v>
      </c>
      <c r="CE27" s="78">
        <v>6.4000000000000001E-2</v>
      </c>
      <c r="CF27" s="78">
        <v>5.9359999999999999</v>
      </c>
      <c r="CG27" s="78">
        <v>5.1999999999999998E-2</v>
      </c>
      <c r="CH27" s="78">
        <v>0.28799999999999998</v>
      </c>
      <c r="CI27" s="78">
        <v>2E-3</v>
      </c>
      <c r="CJ27" s="78">
        <v>0.55300000000000005</v>
      </c>
      <c r="CK27" s="78">
        <v>2E-3</v>
      </c>
      <c r="CL27" s="78">
        <v>6.9000000000000006E-2</v>
      </c>
      <c r="CM27" s="78">
        <v>6.0000000000000001E-3</v>
      </c>
      <c r="CN27" s="78">
        <v>0.255</v>
      </c>
      <c r="CO27" s="78">
        <v>4.0000000000000001E-3</v>
      </c>
      <c r="CP27" s="78">
        <v>4.9000000000000002E-2</v>
      </c>
      <c r="CQ27" s="78">
        <v>6.0000000000000001E-3</v>
      </c>
      <c r="CR27" s="78">
        <v>0.01</v>
      </c>
      <c r="CS27" s="78">
        <v>0</v>
      </c>
      <c r="CT27" s="78">
        <v>4.2999999999999997E-2</v>
      </c>
      <c r="CU27" s="78">
        <v>2E-3</v>
      </c>
      <c r="CV27" s="78">
        <v>6.0000000000000001E-3</v>
      </c>
      <c r="CW27" s="78">
        <v>0</v>
      </c>
      <c r="CX27" s="78">
        <v>3.1E-2</v>
      </c>
      <c r="CY27" s="78">
        <v>2E-3</v>
      </c>
      <c r="CZ27" s="78">
        <v>6.0000000000000001E-3</v>
      </c>
      <c r="DA27" s="78">
        <v>0</v>
      </c>
      <c r="DB27" s="78">
        <v>1.7000000000000001E-2</v>
      </c>
      <c r="DC27" s="78">
        <v>0</v>
      </c>
      <c r="DD27" s="78">
        <v>2E-3</v>
      </c>
      <c r="DE27" s="78">
        <v>0</v>
      </c>
      <c r="DF27" s="78">
        <v>1.4E-2</v>
      </c>
      <c r="DG27" s="78">
        <v>0</v>
      </c>
      <c r="DH27" s="78">
        <v>2E-3</v>
      </c>
      <c r="DI27" s="78">
        <v>0</v>
      </c>
      <c r="DJ27" s="78">
        <v>1E-3</v>
      </c>
      <c r="DK27" s="78">
        <v>0</v>
      </c>
      <c r="DL27" s="78">
        <v>9.7000000000000003E-2</v>
      </c>
      <c r="DM27" s="78">
        <v>2E-3</v>
      </c>
      <c r="DN27" s="78">
        <v>0.23400000000000001</v>
      </c>
      <c r="DO27" s="78">
        <v>0.01</v>
      </c>
      <c r="DP27" s="78">
        <v>0.24199999999999999</v>
      </c>
      <c r="DQ27" s="78">
        <v>2E-3</v>
      </c>
      <c r="DR27" s="78">
        <v>0</v>
      </c>
      <c r="DS27" s="78">
        <v>0</v>
      </c>
      <c r="DT27" s="78">
        <v>0</v>
      </c>
      <c r="DU27" s="78">
        <v>0</v>
      </c>
      <c r="DV27" s="78">
        <v>0.14199999999999999</v>
      </c>
      <c r="DW27" s="78">
        <v>4.0000000000000001E-3</v>
      </c>
      <c r="DX27" s="78">
        <v>4.0000000000000001E-3</v>
      </c>
      <c r="DY27" s="78">
        <v>0</v>
      </c>
      <c r="DZ27" s="78">
        <v>0.68</v>
      </c>
      <c r="EA27" s="78">
        <v>0.01</v>
      </c>
      <c r="EB27" s="78">
        <v>0.99731000000000003</v>
      </c>
      <c r="EC27" s="78">
        <v>2.392E-2</v>
      </c>
      <c r="ED27" s="78">
        <v>1.0577700000000001</v>
      </c>
      <c r="EE27" s="78">
        <v>1.0279999999999999E-2</v>
      </c>
      <c r="EF27" s="78">
        <v>8.1000000000000003E-2</v>
      </c>
      <c r="EG27" s="78">
        <v>4.0000000000000001E-3</v>
      </c>
      <c r="EH27" s="78">
        <v>1.7000000000000001E-2</v>
      </c>
      <c r="EI27" s="78">
        <v>0</v>
      </c>
    </row>
    <row r="28" spans="1:139" x14ac:dyDescent="0.25">
      <c r="A28" s="78" t="s">
        <v>75</v>
      </c>
      <c r="B28" s="78">
        <v>189.9</v>
      </c>
      <c r="C28" s="78">
        <v>0.83399999999999996</v>
      </c>
      <c r="D28" s="78">
        <v>3999</v>
      </c>
      <c r="E28" s="78">
        <v>37.42</v>
      </c>
      <c r="F28" s="78">
        <v>263.8</v>
      </c>
      <c r="G28" s="78">
        <v>0.55600000000000005</v>
      </c>
      <c r="H28" s="78">
        <v>2644</v>
      </c>
      <c r="I28" s="78">
        <v>11.35</v>
      </c>
      <c r="J28" s="78">
        <v>77770</v>
      </c>
      <c r="K28" s="78">
        <v>455.6</v>
      </c>
      <c r="L28" s="78">
        <v>26220</v>
      </c>
      <c r="M28" s="78">
        <v>361.4</v>
      </c>
      <c r="N28" s="78">
        <v>1.25549</v>
      </c>
      <c r="O28" s="78">
        <v>2.5659999999999999E-2</v>
      </c>
      <c r="P28" s="78">
        <v>1.16791</v>
      </c>
      <c r="Q28" s="78">
        <v>8.8199999999999997E-3</v>
      </c>
      <c r="R28" s="78">
        <v>98.79</v>
      </c>
      <c r="S28" s="78">
        <v>0.91800000000000004</v>
      </c>
      <c r="T28" s="78">
        <v>0.52200000000000002</v>
      </c>
      <c r="U28" s="78">
        <v>7.8E-2</v>
      </c>
      <c r="V28" s="78">
        <v>1.4059999999999999</v>
      </c>
      <c r="W28" s="78">
        <v>2.8000000000000001E-2</v>
      </c>
      <c r="X28" s="78">
        <v>3.9710000000000001</v>
      </c>
      <c r="Y28" s="78">
        <v>9.8000000000000004E-2</v>
      </c>
      <c r="Z28" s="78">
        <v>40.619999999999997</v>
      </c>
      <c r="AA28" s="78">
        <v>0.12</v>
      </c>
      <c r="AB28" s="78">
        <v>335</v>
      </c>
      <c r="AC28" s="78">
        <v>5.6879999999999997</v>
      </c>
      <c r="AD28" s="78">
        <v>0.22</v>
      </c>
      <c r="AE28" s="78">
        <v>8.0000000000000002E-3</v>
      </c>
      <c r="AF28" s="78">
        <v>2.379</v>
      </c>
      <c r="AG28" s="78">
        <v>5.3999999999999999E-2</v>
      </c>
      <c r="AH28" s="78">
        <v>15.31</v>
      </c>
      <c r="AI28" s="78">
        <v>0.20599999999999999</v>
      </c>
      <c r="AJ28" s="78">
        <v>8.2100000000000009</v>
      </c>
      <c r="AK28" s="78">
        <v>4.3999999999999997E-2</v>
      </c>
      <c r="AL28" s="78">
        <v>0.86099999999999999</v>
      </c>
      <c r="AM28" s="78">
        <v>1.7999999999999999E-2</v>
      </c>
      <c r="AN28" s="78">
        <v>1.1423399999999999</v>
      </c>
      <c r="AO28" s="78">
        <v>3.2800000000000003E-2</v>
      </c>
      <c r="AP28" s="78">
        <v>1.03291</v>
      </c>
      <c r="AQ28" s="78">
        <v>1.7819999999999999E-2</v>
      </c>
      <c r="AR28" s="78">
        <v>0.111</v>
      </c>
      <c r="AS28" s="78">
        <v>0.182</v>
      </c>
      <c r="AT28" s="78">
        <v>2.6320000000000001</v>
      </c>
      <c r="AU28" s="78">
        <v>0.13200000000000001</v>
      </c>
      <c r="AV28" s="78">
        <v>10.18</v>
      </c>
      <c r="AW28" s="78">
        <v>7.8E-2</v>
      </c>
      <c r="AX28" s="78">
        <v>292.2</v>
      </c>
      <c r="AY28" s="78">
        <v>2.5219999999999998</v>
      </c>
      <c r="AZ28" s="78">
        <v>1.2208300000000001</v>
      </c>
      <c r="BA28" s="78">
        <v>2.7480000000000001E-2</v>
      </c>
      <c r="BB28" s="78">
        <v>1.1735100000000001</v>
      </c>
      <c r="BC28" s="78">
        <v>1.4959999999999999E-2</v>
      </c>
      <c r="BD28" s="78">
        <v>4.3999999999999997E-2</v>
      </c>
      <c r="BE28" s="78">
        <v>6.0000000000000001E-3</v>
      </c>
      <c r="BF28" s="78">
        <v>0.82299999999999995</v>
      </c>
      <c r="BG28" s="78">
        <v>4.3999999999999997E-2</v>
      </c>
      <c r="BH28" s="78">
        <v>2E-3</v>
      </c>
      <c r="BI28" s="78">
        <v>0</v>
      </c>
      <c r="BJ28" s="78">
        <v>6.0000000000000001E-3</v>
      </c>
      <c r="BK28" s="78">
        <v>2E-3</v>
      </c>
      <c r="BL28" s="78">
        <v>7.3999999999999996E-2</v>
      </c>
      <c r="BM28" s="78">
        <v>6.0000000000000001E-3</v>
      </c>
      <c r="BN28" s="78">
        <v>0.14799999999999999</v>
      </c>
      <c r="BO28" s="78">
        <v>4.3999999999999997E-2</v>
      </c>
      <c r="BP28" s="78">
        <v>7.8E-2</v>
      </c>
      <c r="BQ28" s="78">
        <v>8.0000000000000002E-3</v>
      </c>
      <c r="BR28" s="78">
        <v>1.1276299999999999</v>
      </c>
      <c r="BS28" s="78">
        <v>2.128E-2</v>
      </c>
      <c r="BT28" s="78">
        <v>1.14838</v>
      </c>
      <c r="BU28" s="78">
        <v>1.0279999999999999E-2</v>
      </c>
      <c r="BV28" s="78">
        <v>1.4950000000000001</v>
      </c>
      <c r="BW28" s="78">
        <v>1.7999999999999999E-2</v>
      </c>
      <c r="BX28" s="78">
        <v>4.7E-2</v>
      </c>
      <c r="BY28" s="78">
        <v>4.0000000000000001E-3</v>
      </c>
      <c r="BZ28" s="78">
        <v>3.0000000000000001E-3</v>
      </c>
      <c r="CA28" s="78">
        <v>4.0000000000000001E-3</v>
      </c>
      <c r="CB28" s="78">
        <v>7.0000000000000007E-2</v>
      </c>
      <c r="CC28" s="78">
        <v>2E-3</v>
      </c>
      <c r="CD28" s="78">
        <v>22.15</v>
      </c>
      <c r="CE28" s="78">
        <v>7.5999999999999998E-2</v>
      </c>
      <c r="CF28" s="78">
        <v>22.26</v>
      </c>
      <c r="CG28" s="78">
        <v>0.13800000000000001</v>
      </c>
      <c r="CH28" s="78">
        <v>0.29099999999999998</v>
      </c>
      <c r="CI28" s="78">
        <v>2E-3</v>
      </c>
      <c r="CJ28" s="78">
        <v>0.54300000000000004</v>
      </c>
      <c r="CK28" s="78">
        <v>1.4E-2</v>
      </c>
      <c r="CL28" s="78">
        <v>6.5000000000000002E-2</v>
      </c>
      <c r="CM28" s="78">
        <v>2E-3</v>
      </c>
      <c r="CN28" s="78">
        <v>0.24</v>
      </c>
      <c r="CO28" s="78">
        <v>0.01</v>
      </c>
      <c r="CP28" s="78">
        <v>4.5999999999999999E-2</v>
      </c>
      <c r="CQ28" s="78">
        <v>2E-3</v>
      </c>
      <c r="CR28" s="78">
        <v>1.2E-2</v>
      </c>
      <c r="CS28" s="78">
        <v>0</v>
      </c>
      <c r="CT28" s="78">
        <v>4.2000000000000003E-2</v>
      </c>
      <c r="CU28" s="78">
        <v>4.0000000000000001E-3</v>
      </c>
      <c r="CV28" s="78">
        <v>6.0000000000000001E-3</v>
      </c>
      <c r="CW28" s="78">
        <v>0</v>
      </c>
      <c r="CX28" s="78">
        <v>0.03</v>
      </c>
      <c r="CY28" s="78">
        <v>4.0000000000000001E-3</v>
      </c>
      <c r="CZ28" s="78">
        <v>6.0000000000000001E-3</v>
      </c>
      <c r="DA28" s="78">
        <v>0</v>
      </c>
      <c r="DB28" s="78">
        <v>1.6E-2</v>
      </c>
      <c r="DC28" s="78">
        <v>0</v>
      </c>
      <c r="DD28" s="78">
        <v>2E-3</v>
      </c>
      <c r="DE28" s="78">
        <v>0</v>
      </c>
      <c r="DF28" s="78">
        <v>1.2E-2</v>
      </c>
      <c r="DG28" s="78">
        <v>4.0000000000000001E-3</v>
      </c>
      <c r="DH28" s="78">
        <v>2E-3</v>
      </c>
      <c r="DI28" s="78">
        <v>0</v>
      </c>
      <c r="DJ28" s="78">
        <v>1E-3</v>
      </c>
      <c r="DK28" s="78">
        <v>0</v>
      </c>
      <c r="DL28" s="78">
        <v>0.104</v>
      </c>
      <c r="DM28" s="78">
        <v>0.01</v>
      </c>
      <c r="DN28" s="78">
        <v>9.8000000000000004E-2</v>
      </c>
      <c r="DO28" s="78">
        <v>2E-3</v>
      </c>
      <c r="DP28" s="78">
        <v>0.10100000000000001</v>
      </c>
      <c r="DQ28" s="78">
        <v>4.0000000000000001E-3</v>
      </c>
      <c r="DR28" s="78">
        <v>0</v>
      </c>
      <c r="DS28" s="78">
        <v>0</v>
      </c>
      <c r="DT28" s="78">
        <v>0</v>
      </c>
      <c r="DU28" s="78">
        <v>0</v>
      </c>
      <c r="DV28" s="78">
        <v>0.11600000000000001</v>
      </c>
      <c r="DW28" s="78">
        <v>0.01</v>
      </c>
      <c r="DX28" s="78">
        <v>3.0000000000000001E-3</v>
      </c>
      <c r="DY28" s="78">
        <v>0</v>
      </c>
      <c r="DZ28" s="78">
        <v>0.58099999999999996</v>
      </c>
      <c r="EA28" s="78">
        <v>8.0000000000000002E-3</v>
      </c>
      <c r="EB28" s="78">
        <v>1.00718</v>
      </c>
      <c r="EC28" s="78">
        <v>2.308E-2</v>
      </c>
      <c r="ED28" s="78">
        <v>1.0771299999999999</v>
      </c>
      <c r="EE28" s="78">
        <v>1.2999999999999999E-2</v>
      </c>
      <c r="EF28" s="78">
        <v>8.1000000000000003E-2</v>
      </c>
      <c r="EG28" s="78">
        <v>2E-3</v>
      </c>
      <c r="EH28" s="78">
        <v>1.6E-2</v>
      </c>
      <c r="EI28" s="78">
        <v>2E-3</v>
      </c>
    </row>
    <row r="29" spans="1:139" x14ac:dyDescent="0.25">
      <c r="A29" s="78" t="s">
        <v>76</v>
      </c>
      <c r="B29" s="78">
        <v>252.1</v>
      </c>
      <c r="C29" s="78">
        <v>2.2480000000000002</v>
      </c>
      <c r="D29" s="78">
        <v>4486</v>
      </c>
      <c r="E29" s="78">
        <v>14.257999999999999</v>
      </c>
      <c r="F29" s="78">
        <v>296.3</v>
      </c>
      <c r="G29" s="78">
        <v>0.71399999999999997</v>
      </c>
      <c r="H29" s="78">
        <v>2836</v>
      </c>
      <c r="I29" s="78">
        <v>17.239999999999998</v>
      </c>
      <c r="J29" s="78">
        <v>50930</v>
      </c>
      <c r="K29" s="78">
        <v>456.6</v>
      </c>
      <c r="L29" s="78">
        <v>45190</v>
      </c>
      <c r="M29" s="78">
        <v>839.6</v>
      </c>
      <c r="N29" s="78">
        <v>1.29996</v>
      </c>
      <c r="O29" s="78">
        <v>2.2239999999999999E-2</v>
      </c>
      <c r="P29" s="78">
        <v>1.2014</v>
      </c>
      <c r="Q29" s="78">
        <v>7.8799999999999999E-3</v>
      </c>
      <c r="R29" s="78">
        <v>192.7</v>
      </c>
      <c r="S29" s="78">
        <v>0.876</v>
      </c>
      <c r="T29" s="78">
        <v>0.56100000000000005</v>
      </c>
      <c r="U29" s="78">
        <v>7.0000000000000007E-2</v>
      </c>
      <c r="V29" s="78">
        <v>1.456</v>
      </c>
      <c r="W29" s="78">
        <v>0.03</v>
      </c>
      <c r="X29" s="78">
        <v>4.016</v>
      </c>
      <c r="Y29" s="78">
        <v>0.05</v>
      </c>
      <c r="Z29" s="78">
        <v>70.760000000000005</v>
      </c>
      <c r="AA29" s="78">
        <v>10.218</v>
      </c>
      <c r="AB29" s="78">
        <v>352.8</v>
      </c>
      <c r="AC29" s="78">
        <v>4.63</v>
      </c>
      <c r="AD29" s="78">
        <v>0.32200000000000001</v>
      </c>
      <c r="AE29" s="78">
        <v>1.4E-2</v>
      </c>
      <c r="AF29" s="78">
        <v>3.5920000000000001</v>
      </c>
      <c r="AG29" s="78">
        <v>8.5999999999999993E-2</v>
      </c>
      <c r="AH29" s="78">
        <v>34.44</v>
      </c>
      <c r="AI29" s="78">
        <v>9.8000000000000004E-2</v>
      </c>
      <c r="AJ29" s="78">
        <v>19.75</v>
      </c>
      <c r="AK29" s="78">
        <v>0.14000000000000001</v>
      </c>
      <c r="AL29" s="78">
        <v>1.1950000000000001</v>
      </c>
      <c r="AM29" s="78">
        <v>0.01</v>
      </c>
      <c r="AN29" s="78">
        <v>1.1666799999999999</v>
      </c>
      <c r="AO29" s="78">
        <v>2.2259999999999999E-2</v>
      </c>
      <c r="AP29" s="78">
        <v>1.04664</v>
      </c>
      <c r="AQ29" s="78">
        <v>1.58E-3</v>
      </c>
      <c r="AR29" s="78">
        <v>0.111</v>
      </c>
      <c r="AS29" s="78">
        <v>8.7999999999999995E-2</v>
      </c>
      <c r="AT29" s="78">
        <v>6.9029999999999996</v>
      </c>
      <c r="AU29" s="78">
        <v>1.5880000000000001</v>
      </c>
      <c r="AV29" s="78">
        <v>19.579999999999998</v>
      </c>
      <c r="AW29" s="78">
        <v>0.106</v>
      </c>
      <c r="AX29" s="78">
        <v>115.4</v>
      </c>
      <c r="AY29" s="78">
        <v>0.98799999999999999</v>
      </c>
      <c r="AZ29" s="78">
        <v>1.26135</v>
      </c>
      <c r="BA29" s="78">
        <v>1.558E-2</v>
      </c>
      <c r="BB29" s="78">
        <v>1.21217</v>
      </c>
      <c r="BC29" s="78">
        <v>4.0200000000000001E-3</v>
      </c>
      <c r="BD29" s="78">
        <v>3.5999999999999997E-2</v>
      </c>
      <c r="BE29" s="78">
        <v>4.0000000000000001E-3</v>
      </c>
      <c r="BF29" s="78">
        <v>0.55200000000000005</v>
      </c>
      <c r="BG29" s="78">
        <v>8.0000000000000002E-3</v>
      </c>
      <c r="BH29" s="78">
        <v>1E-3</v>
      </c>
      <c r="BI29" s="78">
        <v>0</v>
      </c>
      <c r="BJ29" s="78">
        <v>2E-3</v>
      </c>
      <c r="BK29" s="78">
        <v>2E-3</v>
      </c>
      <c r="BL29" s="78">
        <v>3.4000000000000002E-2</v>
      </c>
      <c r="BM29" s="78">
        <v>2E-3</v>
      </c>
      <c r="BN29" s="78">
        <v>0.10199999999999999</v>
      </c>
      <c r="BO29" s="78">
        <v>0.01</v>
      </c>
      <c r="BP29" s="78">
        <v>0.11899999999999999</v>
      </c>
      <c r="BQ29" s="78">
        <v>2E-3</v>
      </c>
      <c r="BR29" s="78">
        <v>1.1643600000000001</v>
      </c>
      <c r="BS29" s="78">
        <v>1.8839999999999999E-2</v>
      </c>
      <c r="BT29" s="78">
        <v>1.1833100000000001</v>
      </c>
      <c r="BU29" s="78">
        <v>6.4599999999999996E-3</v>
      </c>
      <c r="BV29" s="78">
        <v>2.3879999999999999</v>
      </c>
      <c r="BW29" s="78">
        <v>0.316</v>
      </c>
      <c r="BX29" s="78">
        <v>5.2999999999999999E-2</v>
      </c>
      <c r="BY29" s="78">
        <v>8.0000000000000002E-3</v>
      </c>
      <c r="BZ29" s="78">
        <v>2E-3</v>
      </c>
      <c r="CA29" s="78">
        <v>4.0000000000000001E-3</v>
      </c>
      <c r="CB29" s="78">
        <v>0.16700000000000001</v>
      </c>
      <c r="CC29" s="78">
        <v>2E-3</v>
      </c>
      <c r="CD29" s="78">
        <v>30.55</v>
      </c>
      <c r="CE29" s="78">
        <v>0.12</v>
      </c>
      <c r="CF29" s="78">
        <v>30.66</v>
      </c>
      <c r="CG29" s="78">
        <v>0.308</v>
      </c>
      <c r="CH29" s="78">
        <v>0.254</v>
      </c>
      <c r="CI29" s="78">
        <v>2E-3</v>
      </c>
      <c r="CJ29" s="78">
        <v>0.48599999999999999</v>
      </c>
      <c r="CK29" s="78">
        <v>3.4000000000000002E-2</v>
      </c>
      <c r="CL29" s="78">
        <v>5.8999999999999997E-2</v>
      </c>
      <c r="CM29" s="78">
        <v>2E-3</v>
      </c>
      <c r="CN29" s="78">
        <v>0.224</v>
      </c>
      <c r="CO29" s="78">
        <v>2.1999999999999999E-2</v>
      </c>
      <c r="CP29" s="78">
        <v>0.04</v>
      </c>
      <c r="CQ29" s="78">
        <v>2E-3</v>
      </c>
      <c r="CR29" s="78">
        <v>1.2999999999999999E-2</v>
      </c>
      <c r="CS29" s="78">
        <v>0</v>
      </c>
      <c r="CT29" s="78">
        <v>3.6999999999999998E-2</v>
      </c>
      <c r="CU29" s="78">
        <v>4.0000000000000001E-3</v>
      </c>
      <c r="CV29" s="78">
        <v>5.0000000000000001E-3</v>
      </c>
      <c r="CW29" s="78">
        <v>0</v>
      </c>
      <c r="CX29" s="78">
        <v>2.7E-2</v>
      </c>
      <c r="CY29" s="78">
        <v>2E-3</v>
      </c>
      <c r="CZ29" s="78">
        <v>5.0000000000000001E-3</v>
      </c>
      <c r="DA29" s="78">
        <v>0</v>
      </c>
      <c r="DB29" s="78">
        <v>1.4E-2</v>
      </c>
      <c r="DC29" s="78">
        <v>2E-3</v>
      </c>
      <c r="DD29" s="78">
        <v>2E-3</v>
      </c>
      <c r="DE29" s="78">
        <v>0</v>
      </c>
      <c r="DF29" s="78">
        <v>1.2999999999999999E-2</v>
      </c>
      <c r="DG29" s="78">
        <v>2E-3</v>
      </c>
      <c r="DH29" s="78">
        <v>2E-3</v>
      </c>
      <c r="DI29" s="78">
        <v>0</v>
      </c>
      <c r="DJ29" s="78">
        <v>0</v>
      </c>
      <c r="DK29" s="78">
        <v>0</v>
      </c>
      <c r="DL29" s="78">
        <v>7.0999999999999994E-2</v>
      </c>
      <c r="DM29" s="78">
        <v>2E-3</v>
      </c>
      <c r="DN29" s="78">
        <v>0.20200000000000001</v>
      </c>
      <c r="DO29" s="78">
        <v>2E-3</v>
      </c>
      <c r="DP29" s="78">
        <v>0.20899999999999999</v>
      </c>
      <c r="DQ29" s="78">
        <v>4.0000000000000001E-3</v>
      </c>
      <c r="DR29" s="78">
        <v>0</v>
      </c>
      <c r="DS29" s="78">
        <v>0</v>
      </c>
      <c r="DT29" s="78">
        <v>0</v>
      </c>
      <c r="DU29" s="78">
        <v>0</v>
      </c>
      <c r="DV29" s="78">
        <v>0.182</v>
      </c>
      <c r="DW29" s="78">
        <v>1.2E-2</v>
      </c>
      <c r="DX29" s="78">
        <v>4.0000000000000001E-3</v>
      </c>
      <c r="DY29" s="78">
        <v>0</v>
      </c>
      <c r="DZ29" s="78">
        <v>1.091</v>
      </c>
      <c r="EA29" s="78">
        <v>2E-3</v>
      </c>
      <c r="EB29" s="78">
        <v>1.02857</v>
      </c>
      <c r="EC29" s="78">
        <v>2.5399999999999999E-2</v>
      </c>
      <c r="ED29" s="78">
        <v>1.09779</v>
      </c>
      <c r="EE29" s="78">
        <v>5.3E-3</v>
      </c>
      <c r="EF29" s="78">
        <v>0.06</v>
      </c>
      <c r="EG29" s="78">
        <v>0.01</v>
      </c>
      <c r="EH29" s="78">
        <v>1.2E-2</v>
      </c>
      <c r="EI29" s="78">
        <v>2E-3</v>
      </c>
    </row>
    <row r="30" spans="1:139" x14ac:dyDescent="0.25">
      <c r="A30" s="78" t="s">
        <v>77</v>
      </c>
      <c r="B30" s="78">
        <v>343.7</v>
      </c>
      <c r="C30" s="78">
        <v>3.536</v>
      </c>
      <c r="D30" s="78">
        <v>2890</v>
      </c>
      <c r="E30" s="78">
        <v>33.54</v>
      </c>
      <c r="F30" s="78">
        <v>460.7</v>
      </c>
      <c r="G30" s="78">
        <v>4.6779999999999999</v>
      </c>
      <c r="H30" s="78">
        <v>2360</v>
      </c>
      <c r="I30" s="78">
        <v>505</v>
      </c>
      <c r="J30" s="78">
        <v>54950</v>
      </c>
      <c r="K30" s="78">
        <v>713.8</v>
      </c>
      <c r="L30" s="78">
        <v>31780</v>
      </c>
      <c r="M30" s="78">
        <v>847</v>
      </c>
      <c r="N30" s="78">
        <v>1.2691699999999999</v>
      </c>
      <c r="O30" s="78">
        <v>4.7620000000000003E-2</v>
      </c>
      <c r="P30" s="78">
        <v>1.1868700000000001</v>
      </c>
      <c r="Q30" s="78">
        <v>1.038E-2</v>
      </c>
      <c r="R30" s="78">
        <v>158</v>
      </c>
      <c r="S30" s="78">
        <v>7.9539999999999997</v>
      </c>
      <c r="T30" s="78">
        <v>0.91500000000000004</v>
      </c>
      <c r="U30" s="78">
        <v>7.3999999999999996E-2</v>
      </c>
      <c r="V30" s="78">
        <v>1.5109999999999999</v>
      </c>
      <c r="W30" s="78">
        <v>7.8E-2</v>
      </c>
      <c r="X30" s="78">
        <v>3.6680000000000001</v>
      </c>
      <c r="Y30" s="78">
        <v>0.27600000000000002</v>
      </c>
      <c r="Z30" s="78">
        <v>37.17</v>
      </c>
      <c r="AA30" s="78">
        <v>0.46400000000000002</v>
      </c>
      <c r="AB30" s="78">
        <v>581</v>
      </c>
      <c r="AC30" s="78">
        <v>17.207999999999998</v>
      </c>
      <c r="AD30" s="78">
        <v>0.34799999999999998</v>
      </c>
      <c r="AE30" s="78">
        <v>1.2E-2</v>
      </c>
      <c r="AF30" s="78">
        <v>2.8740000000000001</v>
      </c>
      <c r="AG30" s="78">
        <v>6.8000000000000005E-2</v>
      </c>
      <c r="AH30" s="78">
        <v>42.12</v>
      </c>
      <c r="AI30" s="78">
        <v>0.17599999999999999</v>
      </c>
      <c r="AJ30" s="78">
        <v>40.229999999999997</v>
      </c>
      <c r="AK30" s="78">
        <v>0.628</v>
      </c>
      <c r="AL30" s="78">
        <v>0.76400000000000001</v>
      </c>
      <c r="AM30" s="78">
        <v>0.01</v>
      </c>
      <c r="AN30" s="78">
        <v>1.1457299999999999</v>
      </c>
      <c r="AO30" s="78">
        <v>4.4380000000000003E-2</v>
      </c>
      <c r="AP30" s="78">
        <v>1.0391900000000001</v>
      </c>
      <c r="AQ30" s="78">
        <v>2.2200000000000002E-3</v>
      </c>
      <c r="AR30" s="78">
        <v>0.20599999999999999</v>
      </c>
      <c r="AS30" s="78">
        <v>0.16600000000000001</v>
      </c>
      <c r="AT30" s="78">
        <v>4.6829999999999998</v>
      </c>
      <c r="AU30" s="78">
        <v>0.65800000000000003</v>
      </c>
      <c r="AV30" s="78">
        <v>15.05</v>
      </c>
      <c r="AW30" s="78">
        <v>0.1</v>
      </c>
      <c r="AX30" s="78">
        <v>134.1</v>
      </c>
      <c r="AY30" s="78">
        <v>0.76200000000000001</v>
      </c>
      <c r="AZ30" s="78">
        <v>1.2425900000000001</v>
      </c>
      <c r="BA30" s="78">
        <v>4.802E-2</v>
      </c>
      <c r="BB30" s="78">
        <v>1.1988099999999999</v>
      </c>
      <c r="BC30" s="78">
        <v>5.1999999999999998E-3</v>
      </c>
      <c r="BD30" s="78">
        <v>0.105</v>
      </c>
      <c r="BE30" s="78">
        <v>5.3999999999999999E-2</v>
      </c>
      <c r="BF30" s="78">
        <v>0.64400000000000002</v>
      </c>
      <c r="BG30" s="78">
        <v>1.2E-2</v>
      </c>
      <c r="BH30" s="78">
        <v>1E-3</v>
      </c>
      <c r="BI30" s="78">
        <v>0</v>
      </c>
      <c r="BJ30" s="78">
        <v>3.0000000000000001E-3</v>
      </c>
      <c r="BK30" s="78">
        <v>0</v>
      </c>
      <c r="BL30" s="78">
        <v>3.5999999999999997E-2</v>
      </c>
      <c r="BM30" s="78">
        <v>4.0000000000000001E-3</v>
      </c>
      <c r="BN30" s="78">
        <v>0.32100000000000001</v>
      </c>
      <c r="BO30" s="78">
        <v>0.20599999999999999</v>
      </c>
      <c r="BP30" s="78">
        <v>0.41899999999999998</v>
      </c>
      <c r="BQ30" s="78">
        <v>4.0000000000000001E-3</v>
      </c>
      <c r="BR30" s="78">
        <v>1.1368499999999999</v>
      </c>
      <c r="BS30" s="78">
        <v>2.5319999999999999E-2</v>
      </c>
      <c r="BT30" s="78">
        <v>1.17092</v>
      </c>
      <c r="BU30" s="78">
        <v>8.9800000000000001E-3</v>
      </c>
      <c r="BV30" s="78">
        <v>1.494</v>
      </c>
      <c r="BW30" s="78">
        <v>0.1</v>
      </c>
      <c r="BX30" s="78">
        <v>0.17100000000000001</v>
      </c>
      <c r="BY30" s="78">
        <v>6.0000000000000001E-3</v>
      </c>
      <c r="BZ30" s="78">
        <v>3.0000000000000001E-3</v>
      </c>
      <c r="CA30" s="78">
        <v>1.2E-2</v>
      </c>
      <c r="CB30" s="78">
        <v>0.10199999999999999</v>
      </c>
      <c r="CC30" s="78">
        <v>2E-3</v>
      </c>
      <c r="CD30" s="78">
        <v>18.77</v>
      </c>
      <c r="CE30" s="78">
        <v>0.3</v>
      </c>
      <c r="CF30" s="78">
        <v>18.84</v>
      </c>
      <c r="CG30" s="78">
        <v>0.08</v>
      </c>
      <c r="CH30" s="78">
        <v>0.376</v>
      </c>
      <c r="CI30" s="78">
        <v>1.2E-2</v>
      </c>
      <c r="CJ30" s="78">
        <v>0.73299999999999998</v>
      </c>
      <c r="CK30" s="78">
        <v>1.2E-2</v>
      </c>
      <c r="CL30" s="78">
        <v>8.5999999999999993E-2</v>
      </c>
      <c r="CM30" s="78">
        <v>4.0000000000000001E-3</v>
      </c>
      <c r="CN30" s="78">
        <v>0.33900000000000002</v>
      </c>
      <c r="CO30" s="78">
        <v>5.3999999999999999E-2</v>
      </c>
      <c r="CP30" s="78">
        <v>7.0000000000000007E-2</v>
      </c>
      <c r="CQ30" s="78">
        <v>4.0000000000000001E-3</v>
      </c>
      <c r="CR30" s="78">
        <v>1.9E-2</v>
      </c>
      <c r="CS30" s="78">
        <v>0</v>
      </c>
      <c r="CT30" s="78">
        <v>8.5999999999999993E-2</v>
      </c>
      <c r="CU30" s="78">
        <v>6.0000000000000001E-3</v>
      </c>
      <c r="CV30" s="78">
        <v>1.7999999999999999E-2</v>
      </c>
      <c r="CW30" s="78">
        <v>0</v>
      </c>
      <c r="CX30" s="78">
        <v>0.122</v>
      </c>
      <c r="CY30" s="78">
        <v>0.01</v>
      </c>
      <c r="CZ30" s="78">
        <v>2.5999999999999999E-2</v>
      </c>
      <c r="DA30" s="78">
        <v>2E-3</v>
      </c>
      <c r="DB30" s="78">
        <v>8.5000000000000006E-2</v>
      </c>
      <c r="DC30" s="78">
        <v>2.5999999999999999E-2</v>
      </c>
      <c r="DD30" s="78">
        <v>1.4E-2</v>
      </c>
      <c r="DE30" s="78">
        <v>8.0000000000000002E-3</v>
      </c>
      <c r="DF30" s="78">
        <v>9.9000000000000005E-2</v>
      </c>
      <c r="DG30" s="78">
        <v>2.4E-2</v>
      </c>
      <c r="DH30" s="78">
        <v>1.4E-2</v>
      </c>
      <c r="DI30" s="78">
        <v>0</v>
      </c>
      <c r="DJ30" s="78">
        <v>1.2999999999999999E-2</v>
      </c>
      <c r="DK30" s="78">
        <v>6.0000000000000001E-3</v>
      </c>
      <c r="DL30" s="78">
        <v>9.9000000000000005E-2</v>
      </c>
      <c r="DM30" s="78">
        <v>2E-3</v>
      </c>
      <c r="DN30" s="78">
        <v>0.189</v>
      </c>
      <c r="DO30" s="78">
        <v>8.0000000000000002E-3</v>
      </c>
      <c r="DP30" s="78">
        <v>0.19600000000000001</v>
      </c>
      <c r="DQ30" s="78">
        <v>4.0000000000000001E-3</v>
      </c>
      <c r="DR30" s="78">
        <v>0</v>
      </c>
      <c r="DS30" s="78">
        <v>0</v>
      </c>
      <c r="DT30" s="78">
        <v>2E-3</v>
      </c>
      <c r="DU30" s="78">
        <v>0</v>
      </c>
      <c r="DV30" s="78">
        <v>0.11899999999999999</v>
      </c>
      <c r="DW30" s="78">
        <v>8.0000000000000002E-3</v>
      </c>
      <c r="DX30" s="78">
        <v>6.0000000000000001E-3</v>
      </c>
      <c r="DY30" s="78">
        <v>2E-3</v>
      </c>
      <c r="DZ30" s="78">
        <v>3.274</v>
      </c>
      <c r="EA30" s="78">
        <v>4.2000000000000003E-2</v>
      </c>
      <c r="EB30" s="78">
        <v>1.0173399999999999</v>
      </c>
      <c r="EC30" s="78">
        <v>2.2540000000000001E-2</v>
      </c>
      <c r="ED30" s="78">
        <v>1.09575</v>
      </c>
      <c r="EE30" s="78">
        <v>7.9799999999999992E-3</v>
      </c>
      <c r="EF30" s="78">
        <v>0.158</v>
      </c>
      <c r="EG30" s="78">
        <v>3.5999999999999997E-2</v>
      </c>
      <c r="EH30" s="78">
        <v>6.0999999999999999E-2</v>
      </c>
      <c r="EI30" s="78">
        <v>3.5999999999999997E-2</v>
      </c>
    </row>
    <row r="31" spans="1:139" x14ac:dyDescent="0.25">
      <c r="A31" s="78" t="s">
        <v>78</v>
      </c>
      <c r="B31" s="78">
        <v>312.89999999999998</v>
      </c>
      <c r="C31" s="78">
        <v>1.5920000000000001</v>
      </c>
      <c r="D31" s="78">
        <v>3958</v>
      </c>
      <c r="E31" s="78">
        <v>41.24</v>
      </c>
      <c r="F31" s="78">
        <v>414.5</v>
      </c>
      <c r="G31" s="78">
        <v>5.3140000000000001</v>
      </c>
      <c r="H31" s="78">
        <v>1856</v>
      </c>
      <c r="I31" s="78">
        <v>8.2080000000000002</v>
      </c>
      <c r="J31" s="78">
        <v>30150</v>
      </c>
      <c r="K31" s="78">
        <v>92.84</v>
      </c>
      <c r="L31" s="78">
        <v>65430</v>
      </c>
      <c r="M31" s="78">
        <v>224</v>
      </c>
      <c r="N31" s="78">
        <v>1.2935700000000001</v>
      </c>
      <c r="O31" s="78">
        <v>2.2040000000000001E-2</v>
      </c>
      <c r="P31" s="78">
        <v>1.19292</v>
      </c>
      <c r="Q31" s="78">
        <v>3.2000000000000002E-3</v>
      </c>
      <c r="R31" s="78">
        <v>276.89999999999998</v>
      </c>
      <c r="S31" s="78">
        <v>2.2679999999999998</v>
      </c>
      <c r="T31" s="78">
        <v>0.78700000000000003</v>
      </c>
      <c r="U31" s="78">
        <v>7.1999999999999995E-2</v>
      </c>
      <c r="V31" s="78">
        <v>1.6339999999999999</v>
      </c>
      <c r="W31" s="78">
        <v>4.0000000000000001E-3</v>
      </c>
      <c r="X31" s="78">
        <v>4.1539999999999999</v>
      </c>
      <c r="Y31" s="78">
        <v>2.5999999999999999E-2</v>
      </c>
      <c r="Z31" s="78">
        <v>131.30000000000001</v>
      </c>
      <c r="AA31" s="78">
        <v>1.8180000000000001</v>
      </c>
      <c r="AB31" s="78">
        <v>500.8</v>
      </c>
      <c r="AC31" s="78">
        <v>2.44</v>
      </c>
      <c r="AD31" s="78">
        <v>0.317</v>
      </c>
      <c r="AE31" s="78">
        <v>6.0000000000000001E-3</v>
      </c>
      <c r="AF31" s="78">
        <v>3.8</v>
      </c>
      <c r="AG31" s="78">
        <v>0.112</v>
      </c>
      <c r="AH31" s="78">
        <v>36.479999999999997</v>
      </c>
      <c r="AI31" s="78">
        <v>0.16400000000000001</v>
      </c>
      <c r="AJ31" s="78">
        <v>23.27</v>
      </c>
      <c r="AK31" s="78">
        <v>0.17599999999999999</v>
      </c>
      <c r="AL31" s="78">
        <v>1.04</v>
      </c>
      <c r="AM31" s="78">
        <v>1.7999999999999999E-2</v>
      </c>
      <c r="AN31" s="78">
        <v>1.17012</v>
      </c>
      <c r="AO31" s="78">
        <v>2.828E-2</v>
      </c>
      <c r="AP31" s="78">
        <v>1.0459000000000001</v>
      </c>
      <c r="AQ31" s="78">
        <v>7.3200000000000001E-3</v>
      </c>
      <c r="AR31" s="78">
        <v>0.14699999999999999</v>
      </c>
      <c r="AS31" s="78">
        <v>0.188</v>
      </c>
      <c r="AT31" s="78">
        <v>4.5090000000000003</v>
      </c>
      <c r="AU31" s="78">
        <v>2.89</v>
      </c>
      <c r="AV31" s="78">
        <v>16.66</v>
      </c>
      <c r="AW31" s="78">
        <v>0.24199999999999999</v>
      </c>
      <c r="AX31" s="78">
        <v>254.5</v>
      </c>
      <c r="AY31" s="78">
        <v>0.85799999999999998</v>
      </c>
      <c r="AZ31" s="78">
        <v>1.2512700000000001</v>
      </c>
      <c r="BA31" s="78">
        <v>2.3380000000000001E-2</v>
      </c>
      <c r="BB31" s="78">
        <v>1.2012400000000001</v>
      </c>
      <c r="BC31" s="78">
        <v>1.426E-2</v>
      </c>
      <c r="BD31" s="78">
        <v>0.05</v>
      </c>
      <c r="BE31" s="78">
        <v>2E-3</v>
      </c>
      <c r="BF31" s="78">
        <v>0.49299999999999999</v>
      </c>
      <c r="BG31" s="78">
        <v>1.7999999999999999E-2</v>
      </c>
      <c r="BH31" s="78">
        <v>1E-3</v>
      </c>
      <c r="BI31" s="78">
        <v>0</v>
      </c>
      <c r="BJ31" s="78">
        <v>5.0000000000000001E-3</v>
      </c>
      <c r="BK31" s="78">
        <v>0</v>
      </c>
      <c r="BL31" s="78">
        <v>6.7000000000000004E-2</v>
      </c>
      <c r="BM31" s="78">
        <v>4.0000000000000001E-3</v>
      </c>
      <c r="BN31" s="78">
        <v>0.17499999999999999</v>
      </c>
      <c r="BO31" s="78">
        <v>3.5999999999999997E-2</v>
      </c>
      <c r="BP31" s="78">
        <v>8.4000000000000005E-2</v>
      </c>
      <c r="BQ31" s="78">
        <v>1.4E-2</v>
      </c>
      <c r="BR31" s="78">
        <v>1.1535299999999999</v>
      </c>
      <c r="BS31" s="78">
        <v>1.7160000000000002E-2</v>
      </c>
      <c r="BT31" s="78">
        <v>1.1778500000000001</v>
      </c>
      <c r="BU31" s="78">
        <v>4.6800000000000001E-3</v>
      </c>
      <c r="BV31" s="78">
        <v>2.4620000000000002</v>
      </c>
      <c r="BW31" s="78">
        <v>5.1999999999999998E-2</v>
      </c>
      <c r="BX31" s="78">
        <v>0.129</v>
      </c>
      <c r="BY31" s="78">
        <v>6.0000000000000001E-3</v>
      </c>
      <c r="BZ31" s="78">
        <v>4.0000000000000001E-3</v>
      </c>
      <c r="CA31" s="78">
        <v>6.0000000000000001E-3</v>
      </c>
      <c r="CB31" s="78">
        <v>0.32900000000000001</v>
      </c>
      <c r="CC31" s="78">
        <v>6.0000000000000001E-3</v>
      </c>
      <c r="CD31" s="78">
        <v>26.37</v>
      </c>
      <c r="CE31" s="78">
        <v>0.49199999999999999</v>
      </c>
      <c r="CF31" s="78">
        <v>26.46</v>
      </c>
      <c r="CG31" s="78">
        <v>0.16200000000000001</v>
      </c>
      <c r="CH31" s="78">
        <v>0.37</v>
      </c>
      <c r="CI31" s="78">
        <v>4.0000000000000001E-3</v>
      </c>
      <c r="CJ31" s="78">
        <v>0.67600000000000005</v>
      </c>
      <c r="CK31" s="78">
        <v>8.0000000000000002E-3</v>
      </c>
      <c r="CL31" s="78">
        <v>0.08</v>
      </c>
      <c r="CM31" s="78">
        <v>4.0000000000000001E-3</v>
      </c>
      <c r="CN31" s="78">
        <v>0.30299999999999999</v>
      </c>
      <c r="CO31" s="78">
        <v>1.4E-2</v>
      </c>
      <c r="CP31" s="78">
        <v>0.06</v>
      </c>
      <c r="CQ31" s="78">
        <v>2E-3</v>
      </c>
      <c r="CR31" s="78">
        <v>0.02</v>
      </c>
      <c r="CS31" s="78">
        <v>2E-3</v>
      </c>
      <c r="CT31" s="78">
        <v>5.2999999999999999E-2</v>
      </c>
      <c r="CU31" s="78">
        <v>8.0000000000000002E-3</v>
      </c>
      <c r="CV31" s="78">
        <v>1.2E-2</v>
      </c>
      <c r="CW31" s="78">
        <v>0</v>
      </c>
      <c r="CX31" s="78">
        <v>3.5999999999999997E-2</v>
      </c>
      <c r="CY31" s="78">
        <v>4.0000000000000001E-3</v>
      </c>
      <c r="CZ31" s="78">
        <v>7.0000000000000001E-3</v>
      </c>
      <c r="DA31" s="78">
        <v>0</v>
      </c>
      <c r="DB31" s="78">
        <v>1.7999999999999999E-2</v>
      </c>
      <c r="DC31" s="78">
        <v>2E-3</v>
      </c>
      <c r="DD31" s="78">
        <v>2E-3</v>
      </c>
      <c r="DE31" s="78">
        <v>0</v>
      </c>
      <c r="DF31" s="78">
        <v>1.4999999999999999E-2</v>
      </c>
      <c r="DG31" s="78">
        <v>0</v>
      </c>
      <c r="DH31" s="78">
        <v>2E-3</v>
      </c>
      <c r="DI31" s="78">
        <v>0</v>
      </c>
      <c r="DJ31" s="78">
        <v>1E-3</v>
      </c>
      <c r="DK31" s="78">
        <v>0</v>
      </c>
      <c r="DL31" s="78">
        <v>8.4000000000000005E-2</v>
      </c>
      <c r="DM31" s="78">
        <v>2E-3</v>
      </c>
      <c r="DN31" s="78">
        <v>0.15</v>
      </c>
      <c r="DO31" s="78">
        <v>2E-3</v>
      </c>
      <c r="DP31" s="78">
        <v>0.154</v>
      </c>
      <c r="DQ31" s="78">
        <v>6.0000000000000001E-3</v>
      </c>
      <c r="DR31" s="78">
        <v>0</v>
      </c>
      <c r="DS31" s="78">
        <v>0</v>
      </c>
      <c r="DT31" s="78">
        <v>0</v>
      </c>
      <c r="DU31" s="78">
        <v>0</v>
      </c>
      <c r="DV31" s="78">
        <v>0.14000000000000001</v>
      </c>
      <c r="DW31" s="78">
        <v>0.02</v>
      </c>
      <c r="DX31" s="78">
        <v>6.0000000000000001E-3</v>
      </c>
      <c r="DY31" s="78">
        <v>2E-3</v>
      </c>
      <c r="DZ31" s="78">
        <v>0.76100000000000001</v>
      </c>
      <c r="EA31" s="78">
        <v>0.02</v>
      </c>
      <c r="EB31" s="78">
        <v>1.03179</v>
      </c>
      <c r="EC31" s="78">
        <v>2.3400000000000001E-2</v>
      </c>
      <c r="ED31" s="78">
        <v>1.0999699999999999</v>
      </c>
      <c r="EE31" s="78">
        <v>8.0999999999999996E-3</v>
      </c>
      <c r="EF31" s="78">
        <v>8.3000000000000004E-2</v>
      </c>
      <c r="EG31" s="78">
        <v>2E-3</v>
      </c>
      <c r="EH31" s="78">
        <v>1.4999999999999999E-2</v>
      </c>
      <c r="EI31" s="78">
        <v>0</v>
      </c>
    </row>
    <row r="32" spans="1:139" x14ac:dyDescent="0.25">
      <c r="A32" s="78" t="s">
        <v>79</v>
      </c>
      <c r="B32" s="78">
        <v>517.6</v>
      </c>
      <c r="C32" s="78">
        <v>1.252</v>
      </c>
      <c r="D32" s="78">
        <v>4311</v>
      </c>
      <c r="E32" s="78">
        <v>7.15</v>
      </c>
      <c r="F32" s="78">
        <v>462.8</v>
      </c>
      <c r="G32" s="78">
        <v>4.0460000000000003</v>
      </c>
      <c r="H32" s="78">
        <v>1960</v>
      </c>
      <c r="I32" s="78">
        <v>25.56</v>
      </c>
      <c r="J32" s="78">
        <v>36880</v>
      </c>
      <c r="K32" s="78">
        <v>181.04</v>
      </c>
      <c r="L32" s="78">
        <v>62020</v>
      </c>
      <c r="M32" s="78">
        <v>516</v>
      </c>
      <c r="N32" s="78">
        <v>1.2765500000000001</v>
      </c>
      <c r="O32" s="78">
        <v>2.1919999999999999E-2</v>
      </c>
      <c r="P32" s="78">
        <v>1.1738500000000001</v>
      </c>
      <c r="Q32" s="78">
        <v>2.82E-3</v>
      </c>
      <c r="R32" s="78">
        <v>269.5</v>
      </c>
      <c r="S32" s="78">
        <v>4.0880000000000001</v>
      </c>
      <c r="T32" s="78">
        <v>0.93899999999999995</v>
      </c>
      <c r="U32" s="78">
        <v>5.6000000000000001E-2</v>
      </c>
      <c r="V32" s="78">
        <v>1.4530000000000001</v>
      </c>
      <c r="W32" s="78">
        <v>4.2000000000000003E-2</v>
      </c>
      <c r="X32" s="78">
        <v>3.1659999999999999</v>
      </c>
      <c r="Y32" s="78">
        <v>0.104</v>
      </c>
      <c r="Z32" s="78">
        <v>118.3</v>
      </c>
      <c r="AA32" s="78">
        <v>0.50800000000000001</v>
      </c>
      <c r="AB32" s="78">
        <v>600.4</v>
      </c>
      <c r="AC32" s="78">
        <v>13.97</v>
      </c>
      <c r="AD32" s="78">
        <v>0.43</v>
      </c>
      <c r="AE32" s="78">
        <v>1.4E-2</v>
      </c>
      <c r="AF32" s="78">
        <v>3.2320000000000002</v>
      </c>
      <c r="AG32" s="78">
        <v>8.0000000000000002E-3</v>
      </c>
      <c r="AH32" s="78">
        <v>38.47</v>
      </c>
      <c r="AI32" s="78">
        <v>0.20799999999999999</v>
      </c>
      <c r="AJ32" s="78">
        <v>14.63</v>
      </c>
      <c r="AK32" s="78">
        <v>0.248</v>
      </c>
      <c r="AL32" s="78">
        <v>1.3160000000000001</v>
      </c>
      <c r="AM32" s="78">
        <v>1.4E-2</v>
      </c>
      <c r="AN32" s="78">
        <v>1.15751</v>
      </c>
      <c r="AO32" s="78">
        <v>4.2160000000000003E-2</v>
      </c>
      <c r="AP32" s="78">
        <v>1.0397099999999999</v>
      </c>
      <c r="AQ32" s="78">
        <v>1.4E-3</v>
      </c>
      <c r="AR32" s="78">
        <v>0.17699999999999999</v>
      </c>
      <c r="AS32" s="78">
        <v>0.2</v>
      </c>
      <c r="AT32" s="78">
        <v>5.5890000000000004</v>
      </c>
      <c r="AU32" s="78">
        <v>1.522</v>
      </c>
      <c r="AV32" s="78">
        <v>8.9109999999999996</v>
      </c>
      <c r="AW32" s="78">
        <v>0.12</v>
      </c>
      <c r="AX32" s="78">
        <v>280.39999999999998</v>
      </c>
      <c r="AY32" s="78">
        <v>1.3260000000000001</v>
      </c>
      <c r="AZ32" s="78">
        <v>1.2389699999999999</v>
      </c>
      <c r="BA32" s="78">
        <v>1.184E-2</v>
      </c>
      <c r="BB32" s="78">
        <v>1.1853100000000001</v>
      </c>
      <c r="BC32" s="78">
        <v>1.9140000000000001E-2</v>
      </c>
      <c r="BD32" s="78">
        <v>6.6000000000000003E-2</v>
      </c>
      <c r="BE32" s="78">
        <v>2E-3</v>
      </c>
      <c r="BF32" s="78">
        <v>0.54800000000000004</v>
      </c>
      <c r="BG32" s="78">
        <v>1.4E-2</v>
      </c>
      <c r="BH32" s="78">
        <v>1E-3</v>
      </c>
      <c r="BI32" s="78">
        <v>0</v>
      </c>
      <c r="BJ32" s="78">
        <v>5.0000000000000001E-3</v>
      </c>
      <c r="BK32" s="78">
        <v>0</v>
      </c>
      <c r="BL32" s="78">
        <v>7.1999999999999995E-2</v>
      </c>
      <c r="BM32" s="78">
        <v>6.0000000000000001E-3</v>
      </c>
      <c r="BN32" s="78">
        <v>0.29699999999999999</v>
      </c>
      <c r="BO32" s="78">
        <v>2.5999999999999999E-2</v>
      </c>
      <c r="BP32" s="78">
        <v>0.111</v>
      </c>
      <c r="BQ32" s="78">
        <v>6.0000000000000001E-3</v>
      </c>
      <c r="BR32" s="78">
        <v>1.1362699999999999</v>
      </c>
      <c r="BS32" s="78">
        <v>2.0799999999999999E-2</v>
      </c>
      <c r="BT32" s="78">
        <v>1.16211</v>
      </c>
      <c r="BU32" s="78">
        <v>5.7000000000000002E-3</v>
      </c>
      <c r="BV32" s="78">
        <v>1.181</v>
      </c>
      <c r="BW32" s="78">
        <v>0.06</v>
      </c>
      <c r="BX32" s="78">
        <v>0.18099999999999999</v>
      </c>
      <c r="BY32" s="78">
        <v>1.2E-2</v>
      </c>
      <c r="BZ32" s="78">
        <v>1E-3</v>
      </c>
      <c r="CA32" s="78">
        <v>6.0000000000000001E-3</v>
      </c>
      <c r="CB32" s="78">
        <v>9.4E-2</v>
      </c>
      <c r="CC32" s="78">
        <v>2E-3</v>
      </c>
      <c r="CD32" s="78">
        <v>34.26</v>
      </c>
      <c r="CE32" s="78">
        <v>0.152</v>
      </c>
      <c r="CF32" s="78">
        <v>34.200000000000003</v>
      </c>
      <c r="CG32" s="78">
        <v>0.30399999999999999</v>
      </c>
      <c r="CH32" s="78">
        <v>0.41699999999999998</v>
      </c>
      <c r="CI32" s="78">
        <v>4.0000000000000001E-3</v>
      </c>
      <c r="CJ32" s="78">
        <v>0.78600000000000003</v>
      </c>
      <c r="CK32" s="78">
        <v>1.4E-2</v>
      </c>
      <c r="CL32" s="78">
        <v>9.1999999999999998E-2</v>
      </c>
      <c r="CM32" s="78">
        <v>2E-3</v>
      </c>
      <c r="CN32" s="78">
        <v>0.33900000000000002</v>
      </c>
      <c r="CO32" s="78">
        <v>1.7999999999999999E-2</v>
      </c>
      <c r="CP32" s="78">
        <v>6.4000000000000001E-2</v>
      </c>
      <c r="CQ32" s="78">
        <v>4.0000000000000001E-3</v>
      </c>
      <c r="CR32" s="78">
        <v>0.02</v>
      </c>
      <c r="CS32" s="78">
        <v>2E-3</v>
      </c>
      <c r="CT32" s="78">
        <v>5.7000000000000002E-2</v>
      </c>
      <c r="CU32" s="78">
        <v>6.0000000000000001E-3</v>
      </c>
      <c r="CV32" s="78">
        <v>1.0999999999999999E-2</v>
      </c>
      <c r="CW32" s="78">
        <v>0</v>
      </c>
      <c r="CX32" s="78">
        <v>4.2999999999999997E-2</v>
      </c>
      <c r="CY32" s="78">
        <v>4.0000000000000001E-3</v>
      </c>
      <c r="CZ32" s="78">
        <v>8.0000000000000002E-3</v>
      </c>
      <c r="DA32" s="78">
        <v>0</v>
      </c>
      <c r="DB32" s="78">
        <v>2.1000000000000001E-2</v>
      </c>
      <c r="DC32" s="78">
        <v>2E-3</v>
      </c>
      <c r="DD32" s="78">
        <v>3.0000000000000001E-3</v>
      </c>
      <c r="DE32" s="78">
        <v>0</v>
      </c>
      <c r="DF32" s="78">
        <v>1.9E-2</v>
      </c>
      <c r="DG32" s="78">
        <v>2E-3</v>
      </c>
      <c r="DH32" s="78">
        <v>3.0000000000000001E-3</v>
      </c>
      <c r="DI32" s="78">
        <v>0</v>
      </c>
      <c r="DJ32" s="78">
        <v>1E-3</v>
      </c>
      <c r="DK32" s="78">
        <v>0</v>
      </c>
      <c r="DL32" s="78">
        <v>0.11600000000000001</v>
      </c>
      <c r="DM32" s="78">
        <v>2.4E-2</v>
      </c>
      <c r="DN32" s="78">
        <v>0.19700000000000001</v>
      </c>
      <c r="DO32" s="78">
        <v>6.0000000000000001E-3</v>
      </c>
      <c r="DP32" s="78">
        <v>0.2</v>
      </c>
      <c r="DQ32" s="78">
        <v>4.0000000000000001E-3</v>
      </c>
      <c r="DR32" s="78">
        <v>0</v>
      </c>
      <c r="DS32" s="78">
        <v>0</v>
      </c>
      <c r="DT32" s="78">
        <v>0</v>
      </c>
      <c r="DU32" s="78">
        <v>0</v>
      </c>
      <c r="DV32" s="78">
        <v>0.13200000000000001</v>
      </c>
      <c r="DW32" s="78">
        <v>6.0000000000000001E-3</v>
      </c>
      <c r="DX32" s="78">
        <v>4.0000000000000001E-3</v>
      </c>
      <c r="DY32" s="78">
        <v>0</v>
      </c>
      <c r="DZ32" s="78">
        <v>1.075</v>
      </c>
      <c r="EA32" s="78">
        <v>2.1999999999999999E-2</v>
      </c>
      <c r="EB32" s="78">
        <v>1.02254</v>
      </c>
      <c r="EC32" s="78">
        <v>2.384E-2</v>
      </c>
      <c r="ED32" s="78">
        <v>1.0902799999999999</v>
      </c>
      <c r="EE32" s="78">
        <v>3.0200000000000001E-3</v>
      </c>
      <c r="EF32" s="78">
        <v>0.108</v>
      </c>
      <c r="EG32" s="78">
        <v>2E-3</v>
      </c>
      <c r="EH32" s="78">
        <v>2.1000000000000001E-2</v>
      </c>
      <c r="EI32" s="78">
        <v>2E-3</v>
      </c>
    </row>
    <row r="33" spans="1:139" x14ac:dyDescent="0.25">
      <c r="A33" s="78" t="s">
        <v>80</v>
      </c>
      <c r="B33" s="78">
        <v>276.60000000000002</v>
      </c>
      <c r="C33" s="78">
        <v>3.6480000000000001</v>
      </c>
      <c r="D33" s="78">
        <v>4758</v>
      </c>
      <c r="E33" s="78">
        <v>97.86</v>
      </c>
      <c r="F33" s="78">
        <v>335.9</v>
      </c>
      <c r="G33" s="78">
        <v>1.0900000000000001</v>
      </c>
      <c r="H33" s="78">
        <v>2586</v>
      </c>
      <c r="I33" s="78">
        <v>20.38</v>
      </c>
      <c r="J33" s="78">
        <v>36260</v>
      </c>
      <c r="K33" s="78">
        <v>338.2</v>
      </c>
      <c r="L33" s="78">
        <v>39330</v>
      </c>
      <c r="M33" s="78">
        <v>525.79999999999995</v>
      </c>
      <c r="N33" s="78">
        <v>1.2757499999999999</v>
      </c>
      <c r="O33" s="78">
        <v>2.4199999999999999E-2</v>
      </c>
      <c r="P33" s="78">
        <v>1.17178</v>
      </c>
      <c r="Q33" s="78">
        <v>1.124E-2</v>
      </c>
      <c r="R33" s="78">
        <v>173.8</v>
      </c>
      <c r="S33" s="78">
        <v>6.1420000000000003</v>
      </c>
      <c r="T33" s="78">
        <v>0.68200000000000005</v>
      </c>
      <c r="U33" s="78">
        <v>0.13400000000000001</v>
      </c>
      <c r="V33" s="78">
        <v>1.5349999999999999</v>
      </c>
      <c r="W33" s="78">
        <v>2E-3</v>
      </c>
      <c r="X33" s="78">
        <v>4.1399999999999997</v>
      </c>
      <c r="Y33" s="78">
        <v>6.4000000000000001E-2</v>
      </c>
      <c r="Z33" s="78">
        <v>103</v>
      </c>
      <c r="AA33" s="78">
        <v>0.51600000000000001</v>
      </c>
      <c r="AB33" s="78">
        <v>447.4</v>
      </c>
      <c r="AC33" s="78">
        <v>2.8359999999999999</v>
      </c>
      <c r="AD33" s="78">
        <v>0.28899999999999998</v>
      </c>
      <c r="AE33" s="78">
        <v>1.2E-2</v>
      </c>
      <c r="AF33" s="78">
        <v>3.77</v>
      </c>
      <c r="AG33" s="78">
        <v>0.1</v>
      </c>
      <c r="AH33" s="78">
        <v>35.9</v>
      </c>
      <c r="AI33" s="78">
        <v>0.20599999999999999</v>
      </c>
      <c r="AJ33" s="78">
        <v>20.74</v>
      </c>
      <c r="AK33" s="78">
        <v>0.35</v>
      </c>
      <c r="AL33" s="78">
        <v>1.135</v>
      </c>
      <c r="AM33" s="78">
        <v>1.2E-2</v>
      </c>
      <c r="AN33" s="78">
        <v>1.1444799999999999</v>
      </c>
      <c r="AO33" s="78">
        <v>1.9220000000000001E-2</v>
      </c>
      <c r="AP33" s="78">
        <v>1.0285899999999999</v>
      </c>
      <c r="AQ33" s="78">
        <v>6.8599999999999998E-3</v>
      </c>
      <c r="AR33" s="78">
        <v>0.14000000000000001</v>
      </c>
      <c r="AS33" s="78">
        <v>9.1999999999999998E-2</v>
      </c>
      <c r="AT33" s="78">
        <v>8.8079999999999998</v>
      </c>
      <c r="AU33" s="78">
        <v>1.3080000000000001</v>
      </c>
      <c r="AV33" s="78">
        <v>11.31</v>
      </c>
      <c r="AW33" s="78">
        <v>3.2000000000000001E-2</v>
      </c>
      <c r="AX33" s="78">
        <v>149.6</v>
      </c>
      <c r="AY33" s="78">
        <v>1.3540000000000001</v>
      </c>
      <c r="AZ33" s="78">
        <v>1.2361500000000001</v>
      </c>
      <c r="BA33" s="78">
        <v>2.9360000000000001E-2</v>
      </c>
      <c r="BB33" s="78">
        <v>1.1874100000000001</v>
      </c>
      <c r="BC33" s="78">
        <v>9.2399999999999999E-3</v>
      </c>
      <c r="BD33" s="78">
        <v>4.1000000000000002E-2</v>
      </c>
      <c r="BE33" s="78">
        <v>2E-3</v>
      </c>
      <c r="BF33" s="78">
        <v>0.80900000000000005</v>
      </c>
      <c r="BG33" s="78">
        <v>1.2E-2</v>
      </c>
      <c r="BH33" s="78">
        <v>0</v>
      </c>
      <c r="BI33" s="78">
        <v>0</v>
      </c>
      <c r="BJ33" s="78">
        <v>3.0000000000000001E-3</v>
      </c>
      <c r="BK33" s="78">
        <v>0</v>
      </c>
      <c r="BL33" s="78">
        <v>4.3999999999999997E-2</v>
      </c>
      <c r="BM33" s="78">
        <v>4.0000000000000001E-3</v>
      </c>
      <c r="BN33" s="78">
        <v>0.16600000000000001</v>
      </c>
      <c r="BO33" s="78">
        <v>7.8E-2</v>
      </c>
      <c r="BP33" s="78">
        <v>6.2E-2</v>
      </c>
      <c r="BQ33" s="78">
        <v>0.01</v>
      </c>
      <c r="BR33" s="78">
        <v>1.1372</v>
      </c>
      <c r="BS33" s="78">
        <v>1.9120000000000002E-2</v>
      </c>
      <c r="BT33" s="78">
        <v>1.16913</v>
      </c>
      <c r="BU33" s="78">
        <v>1.1979999999999999E-2</v>
      </c>
      <c r="BV33" s="78">
        <v>1.593</v>
      </c>
      <c r="BW33" s="78">
        <v>0.24399999999999999</v>
      </c>
      <c r="BX33" s="78">
        <v>9.2999999999999999E-2</v>
      </c>
      <c r="BY33" s="78">
        <v>2E-3</v>
      </c>
      <c r="BZ33" s="78">
        <v>2E-3</v>
      </c>
      <c r="CA33" s="78">
        <v>2E-3</v>
      </c>
      <c r="CB33" s="78">
        <v>0.114</v>
      </c>
      <c r="CC33" s="78">
        <v>0</v>
      </c>
      <c r="CD33" s="78">
        <v>28.94</v>
      </c>
      <c r="CE33" s="78">
        <v>0.34799999999999998</v>
      </c>
      <c r="CF33" s="78">
        <v>28.95</v>
      </c>
      <c r="CG33" s="78">
        <v>0.154</v>
      </c>
      <c r="CH33" s="78">
        <v>0.313</v>
      </c>
      <c r="CI33" s="78">
        <v>8.0000000000000002E-3</v>
      </c>
      <c r="CJ33" s="78">
        <v>0.621</v>
      </c>
      <c r="CK33" s="78">
        <v>1.6E-2</v>
      </c>
      <c r="CL33" s="78">
        <v>7.2999999999999995E-2</v>
      </c>
      <c r="CM33" s="78">
        <v>6.0000000000000001E-3</v>
      </c>
      <c r="CN33" s="78">
        <v>0.27600000000000002</v>
      </c>
      <c r="CO33" s="78">
        <v>6.0000000000000001E-3</v>
      </c>
      <c r="CP33" s="78">
        <v>5.2999999999999999E-2</v>
      </c>
      <c r="CQ33" s="78">
        <v>2E-3</v>
      </c>
      <c r="CR33" s="78">
        <v>1.4999999999999999E-2</v>
      </c>
      <c r="CS33" s="78">
        <v>0</v>
      </c>
      <c r="CT33" s="78">
        <v>4.8000000000000001E-2</v>
      </c>
      <c r="CU33" s="78">
        <v>6.0000000000000001E-3</v>
      </c>
      <c r="CV33" s="78">
        <v>8.0000000000000002E-3</v>
      </c>
      <c r="CW33" s="78">
        <v>0</v>
      </c>
      <c r="CX33" s="78">
        <v>3.4000000000000002E-2</v>
      </c>
      <c r="CY33" s="78">
        <v>2E-3</v>
      </c>
      <c r="CZ33" s="78">
        <v>6.0000000000000001E-3</v>
      </c>
      <c r="DA33" s="78">
        <v>0</v>
      </c>
      <c r="DB33" s="78">
        <v>1.7000000000000001E-2</v>
      </c>
      <c r="DC33" s="78">
        <v>2E-3</v>
      </c>
      <c r="DD33" s="78">
        <v>2E-3</v>
      </c>
      <c r="DE33" s="78">
        <v>0</v>
      </c>
      <c r="DF33" s="78">
        <v>1.6E-2</v>
      </c>
      <c r="DG33" s="78">
        <v>4.0000000000000001E-3</v>
      </c>
      <c r="DH33" s="78">
        <v>2E-3</v>
      </c>
      <c r="DI33" s="78">
        <v>0</v>
      </c>
      <c r="DJ33" s="78">
        <v>1E-3</v>
      </c>
      <c r="DK33" s="78">
        <v>0</v>
      </c>
      <c r="DL33" s="78">
        <v>8.3000000000000004E-2</v>
      </c>
      <c r="DM33" s="78">
        <v>6.0000000000000001E-3</v>
      </c>
      <c r="DN33" s="78">
        <v>0.27400000000000002</v>
      </c>
      <c r="DO33" s="78">
        <v>1.2E-2</v>
      </c>
      <c r="DP33" s="78">
        <v>0.28399999999999997</v>
      </c>
      <c r="DQ33" s="78">
        <v>8.0000000000000002E-3</v>
      </c>
      <c r="DR33" s="78">
        <v>0</v>
      </c>
      <c r="DS33" s="78">
        <v>0</v>
      </c>
      <c r="DT33" s="78">
        <v>0</v>
      </c>
      <c r="DU33" s="78">
        <v>0</v>
      </c>
      <c r="DV33" s="78">
        <v>6.6000000000000003E-2</v>
      </c>
      <c r="DW33" s="78">
        <v>2E-3</v>
      </c>
      <c r="DX33" s="78">
        <v>5.0000000000000001E-3</v>
      </c>
      <c r="DY33" s="78">
        <v>2E-3</v>
      </c>
      <c r="DZ33" s="78">
        <v>2.0609999999999999</v>
      </c>
      <c r="EA33" s="78">
        <v>0.01</v>
      </c>
      <c r="EB33" s="78">
        <v>1.0238100000000001</v>
      </c>
      <c r="EC33" s="78">
        <v>2.332E-2</v>
      </c>
      <c r="ED33" s="78">
        <v>1.09941</v>
      </c>
      <c r="EE33" s="78">
        <v>6.9999999999999999E-4</v>
      </c>
      <c r="EF33" s="78">
        <v>6.7000000000000004E-2</v>
      </c>
      <c r="EG33" s="78">
        <v>2E-3</v>
      </c>
      <c r="EH33" s="78">
        <v>1.6E-2</v>
      </c>
      <c r="EI33" s="78">
        <v>2E-3</v>
      </c>
    </row>
    <row r="34" spans="1:139" x14ac:dyDescent="0.25">
      <c r="A34" s="78" t="s">
        <v>81</v>
      </c>
      <c r="B34" s="78">
        <v>153.5</v>
      </c>
      <c r="C34" s="78">
        <v>1.6180000000000001</v>
      </c>
      <c r="D34" s="78">
        <v>4015</v>
      </c>
      <c r="E34" s="78">
        <v>36.06</v>
      </c>
      <c r="F34" s="78">
        <v>331.4</v>
      </c>
      <c r="G34" s="78">
        <v>4.6120000000000001</v>
      </c>
      <c r="H34" s="78">
        <v>2094</v>
      </c>
      <c r="I34" s="78">
        <v>15.13</v>
      </c>
      <c r="J34" s="78">
        <v>53120</v>
      </c>
      <c r="K34" s="78">
        <v>814.8</v>
      </c>
      <c r="L34" s="78">
        <v>51180</v>
      </c>
      <c r="M34" s="78">
        <v>830.8</v>
      </c>
      <c r="N34" s="78">
        <v>1.23204</v>
      </c>
      <c r="O34" s="78">
        <v>2.972E-2</v>
      </c>
      <c r="P34" s="78">
        <v>1.14788</v>
      </c>
      <c r="Q34" s="78">
        <v>7.7999999999999999E-4</v>
      </c>
      <c r="R34" s="78">
        <v>219.3</v>
      </c>
      <c r="S34" s="78">
        <v>1.8859999999999999</v>
      </c>
      <c r="T34" s="78">
        <v>0.74299999999999999</v>
      </c>
      <c r="U34" s="78">
        <v>7.1999999999999995E-2</v>
      </c>
      <c r="V34" s="78">
        <v>1.4319999999999999</v>
      </c>
      <c r="W34" s="78">
        <v>0.124</v>
      </c>
      <c r="X34" s="78">
        <v>3.8959999999999999</v>
      </c>
      <c r="Y34" s="78">
        <v>0.12</v>
      </c>
      <c r="Z34" s="78">
        <v>86.92</v>
      </c>
      <c r="AA34" s="78">
        <v>0.70799999999999996</v>
      </c>
      <c r="AB34" s="78">
        <v>996.9</v>
      </c>
      <c r="AC34" s="78">
        <v>20.72</v>
      </c>
      <c r="AD34" s="78">
        <v>0.34599999999999997</v>
      </c>
      <c r="AE34" s="78">
        <v>8.0000000000000002E-3</v>
      </c>
      <c r="AF34" s="78">
        <v>2.92</v>
      </c>
      <c r="AG34" s="78">
        <v>3.7999999999999999E-2</v>
      </c>
      <c r="AH34" s="78">
        <v>22.66</v>
      </c>
      <c r="AI34" s="78">
        <v>0.23400000000000001</v>
      </c>
      <c r="AJ34" s="78">
        <v>30.86</v>
      </c>
      <c r="AK34" s="78">
        <v>0.67800000000000005</v>
      </c>
      <c r="AL34" s="78">
        <v>0.76800000000000002</v>
      </c>
      <c r="AM34" s="78">
        <v>2E-3</v>
      </c>
      <c r="AN34" s="78">
        <v>1.1111200000000001</v>
      </c>
      <c r="AO34" s="78">
        <v>1.7420000000000001E-2</v>
      </c>
      <c r="AP34" s="78">
        <v>1.0131399999999999</v>
      </c>
      <c r="AQ34" s="78">
        <v>6.1399999999999996E-3</v>
      </c>
      <c r="AR34" s="78">
        <v>0.249</v>
      </c>
      <c r="AS34" s="78">
        <v>0.28199999999999997</v>
      </c>
      <c r="AT34" s="78">
        <v>12.54</v>
      </c>
      <c r="AU34" s="78">
        <v>2.0459999999999998</v>
      </c>
      <c r="AV34" s="78">
        <v>31.97</v>
      </c>
      <c r="AW34" s="78">
        <v>0.72</v>
      </c>
      <c r="AX34" s="78">
        <v>153.19999999999999</v>
      </c>
      <c r="AY34" s="78">
        <v>2.0379999999999998</v>
      </c>
      <c r="AZ34" s="78">
        <v>1.1937599999999999</v>
      </c>
      <c r="BA34" s="78">
        <v>2.7320000000000001E-2</v>
      </c>
      <c r="BB34" s="78">
        <v>1.16378</v>
      </c>
      <c r="BC34" s="78">
        <v>9.5999999999999992E-3</v>
      </c>
      <c r="BD34" s="78">
        <v>4.3999999999999997E-2</v>
      </c>
      <c r="BE34" s="78">
        <v>2E-3</v>
      </c>
      <c r="BF34" s="78">
        <v>0.86399999999999999</v>
      </c>
      <c r="BG34" s="78">
        <v>2.1999999999999999E-2</v>
      </c>
      <c r="BH34" s="78">
        <v>1E-3</v>
      </c>
      <c r="BI34" s="78">
        <v>0</v>
      </c>
      <c r="BJ34" s="78">
        <v>3.0000000000000001E-3</v>
      </c>
      <c r="BK34" s="78">
        <v>0</v>
      </c>
      <c r="BL34" s="78">
        <v>3.7999999999999999E-2</v>
      </c>
      <c r="BM34" s="78">
        <v>2E-3</v>
      </c>
      <c r="BN34" s="78">
        <v>0.69</v>
      </c>
      <c r="BO34" s="78">
        <v>4.5999999999999999E-2</v>
      </c>
      <c r="BP34" s="78">
        <v>7.0000000000000007E-2</v>
      </c>
      <c r="BQ34" s="78">
        <v>8.0000000000000002E-3</v>
      </c>
      <c r="BR34" s="78">
        <v>1.0971200000000001</v>
      </c>
      <c r="BS34" s="78">
        <v>2.1239999999999998E-2</v>
      </c>
      <c r="BT34" s="78">
        <v>1.14276</v>
      </c>
      <c r="BU34" s="78">
        <v>8.0999999999999996E-3</v>
      </c>
      <c r="BV34" s="78">
        <v>1.254</v>
      </c>
      <c r="BW34" s="78">
        <v>0.05</v>
      </c>
      <c r="BX34" s="78">
        <v>0.13700000000000001</v>
      </c>
      <c r="BY34" s="78">
        <v>4.0000000000000001E-3</v>
      </c>
      <c r="BZ34" s="78">
        <v>3.0000000000000001E-3</v>
      </c>
      <c r="CA34" s="78">
        <v>4.0000000000000001E-3</v>
      </c>
      <c r="CB34" s="78">
        <v>0.21299999999999999</v>
      </c>
      <c r="CC34" s="78">
        <v>4.0000000000000001E-3</v>
      </c>
      <c r="CD34" s="78">
        <v>19.600000000000001</v>
      </c>
      <c r="CE34" s="78">
        <v>0.218</v>
      </c>
      <c r="CF34" s="78">
        <v>19.7</v>
      </c>
      <c r="CG34" s="78">
        <v>0.28799999999999998</v>
      </c>
      <c r="CH34" s="78">
        <v>0.35799999999999998</v>
      </c>
      <c r="CI34" s="78">
        <v>6.0000000000000001E-3</v>
      </c>
      <c r="CJ34" s="78">
        <v>0.66</v>
      </c>
      <c r="CK34" s="78">
        <v>0.01</v>
      </c>
      <c r="CL34" s="78">
        <v>0.08</v>
      </c>
      <c r="CM34" s="78">
        <v>0</v>
      </c>
      <c r="CN34" s="78">
        <v>0.29799999999999999</v>
      </c>
      <c r="CO34" s="78">
        <v>8.0000000000000002E-3</v>
      </c>
      <c r="CP34" s="78">
        <v>0.06</v>
      </c>
      <c r="CQ34" s="78">
        <v>2E-3</v>
      </c>
      <c r="CR34" s="78">
        <v>1.4999999999999999E-2</v>
      </c>
      <c r="CS34" s="78">
        <v>2E-3</v>
      </c>
      <c r="CT34" s="78">
        <v>5.1999999999999998E-2</v>
      </c>
      <c r="CU34" s="78">
        <v>2E-3</v>
      </c>
      <c r="CV34" s="78">
        <v>8.0000000000000002E-3</v>
      </c>
      <c r="CW34" s="78">
        <v>0</v>
      </c>
      <c r="CX34" s="78">
        <v>3.7999999999999999E-2</v>
      </c>
      <c r="CY34" s="78">
        <v>2E-3</v>
      </c>
      <c r="CZ34" s="78">
        <v>7.0000000000000001E-3</v>
      </c>
      <c r="DA34" s="78">
        <v>0</v>
      </c>
      <c r="DB34" s="78">
        <v>0.02</v>
      </c>
      <c r="DC34" s="78">
        <v>2E-3</v>
      </c>
      <c r="DD34" s="78">
        <v>3.0000000000000001E-3</v>
      </c>
      <c r="DE34" s="78">
        <v>0</v>
      </c>
      <c r="DF34" s="78">
        <v>1.7999999999999999E-2</v>
      </c>
      <c r="DG34" s="78">
        <v>2E-3</v>
      </c>
      <c r="DH34" s="78">
        <v>3.0000000000000001E-3</v>
      </c>
      <c r="DI34" s="78">
        <v>0</v>
      </c>
      <c r="DJ34" s="78">
        <v>1E-3</v>
      </c>
      <c r="DK34" s="78">
        <v>0</v>
      </c>
      <c r="DL34" s="78">
        <v>8.7999999999999995E-2</v>
      </c>
      <c r="DM34" s="78">
        <v>4.0000000000000001E-3</v>
      </c>
      <c r="DN34" s="78">
        <v>0.13400000000000001</v>
      </c>
      <c r="DO34" s="78">
        <v>6.0000000000000001E-3</v>
      </c>
      <c r="DP34" s="78">
        <v>0.14000000000000001</v>
      </c>
      <c r="DQ34" s="78">
        <v>2E-3</v>
      </c>
      <c r="DR34" s="78">
        <v>0</v>
      </c>
      <c r="DS34" s="78">
        <v>0</v>
      </c>
      <c r="DT34" s="78">
        <v>1E-3</v>
      </c>
      <c r="DU34" s="78">
        <v>0</v>
      </c>
      <c r="DV34" s="78">
        <v>0.39600000000000002</v>
      </c>
      <c r="DW34" s="78">
        <v>1.6E-2</v>
      </c>
      <c r="DX34" s="78">
        <v>1.0999999999999999E-2</v>
      </c>
      <c r="DY34" s="78">
        <v>2E-3</v>
      </c>
      <c r="DZ34" s="78">
        <v>1.296</v>
      </c>
      <c r="EA34" s="78">
        <v>0.03</v>
      </c>
      <c r="EB34" s="78">
        <v>0.99319999999999997</v>
      </c>
      <c r="EC34" s="78">
        <v>2.2780000000000002E-2</v>
      </c>
      <c r="ED34" s="78">
        <v>1.0764899999999999</v>
      </c>
      <c r="EE34" s="78">
        <v>3.3999999999999998E-3</v>
      </c>
      <c r="EF34" s="78">
        <v>8.5000000000000006E-2</v>
      </c>
      <c r="EG34" s="78">
        <v>4.0000000000000001E-3</v>
      </c>
      <c r="EH34" s="78">
        <v>1.7999999999999999E-2</v>
      </c>
      <c r="EI34" s="78">
        <v>2E-3</v>
      </c>
    </row>
    <row r="35" spans="1:139" x14ac:dyDescent="0.25">
      <c r="A35" s="78" t="s">
        <v>82</v>
      </c>
      <c r="B35" s="78">
        <v>685.9</v>
      </c>
      <c r="C35" s="78">
        <v>7.8840000000000003</v>
      </c>
      <c r="D35" s="78">
        <v>4472</v>
      </c>
      <c r="E35" s="78">
        <v>46.84</v>
      </c>
      <c r="F35" s="78">
        <v>320.7</v>
      </c>
      <c r="G35" s="78">
        <v>1.768</v>
      </c>
      <c r="H35" s="78">
        <v>3977</v>
      </c>
      <c r="I35" s="78">
        <v>59.44</v>
      </c>
      <c r="J35" s="78">
        <v>49550</v>
      </c>
      <c r="K35" s="78">
        <v>418.8</v>
      </c>
      <c r="L35" s="78">
        <v>46030</v>
      </c>
      <c r="M35" s="78">
        <v>1105</v>
      </c>
      <c r="N35" s="78">
        <v>1.2191399999999999</v>
      </c>
      <c r="O35" s="78">
        <v>3.2259999999999997E-2</v>
      </c>
      <c r="P35" s="78">
        <v>1.16032</v>
      </c>
      <c r="Q35" s="78">
        <v>6.3E-3</v>
      </c>
      <c r="R35" s="78">
        <v>197.2</v>
      </c>
      <c r="S35" s="78">
        <v>2.9820000000000002</v>
      </c>
      <c r="T35" s="78">
        <v>0.57899999999999996</v>
      </c>
      <c r="U35" s="78">
        <v>2.8000000000000001E-2</v>
      </c>
      <c r="V35" s="78">
        <v>1.411</v>
      </c>
      <c r="W35" s="78">
        <v>2.5999999999999999E-2</v>
      </c>
      <c r="X35" s="78">
        <v>3.8820000000000001</v>
      </c>
      <c r="Y35" s="78">
        <v>0.10199999999999999</v>
      </c>
      <c r="Z35" s="78">
        <v>105.1</v>
      </c>
      <c r="AA35" s="78">
        <v>0.92800000000000005</v>
      </c>
      <c r="AB35" s="78">
        <v>706.3</v>
      </c>
      <c r="AC35" s="78">
        <v>10.462</v>
      </c>
      <c r="AD35" s="78">
        <v>0.34399999999999997</v>
      </c>
      <c r="AE35" s="78">
        <v>6.0000000000000001E-3</v>
      </c>
      <c r="AF35" s="78">
        <v>3.4990000000000001</v>
      </c>
      <c r="AG35" s="78">
        <v>7.0000000000000007E-2</v>
      </c>
      <c r="AH35" s="78">
        <v>42.32</v>
      </c>
      <c r="AI35" s="78">
        <v>9.8000000000000004E-2</v>
      </c>
      <c r="AJ35" s="78">
        <v>18.88</v>
      </c>
      <c r="AK35" s="78">
        <v>0.128</v>
      </c>
      <c r="AL35" s="78">
        <v>1.397</v>
      </c>
      <c r="AM35" s="78">
        <v>1.4E-2</v>
      </c>
      <c r="AN35" s="78">
        <v>1.10798</v>
      </c>
      <c r="AO35" s="78">
        <v>2.9159999999999998E-2</v>
      </c>
      <c r="AP35" s="78">
        <v>1.0082</v>
      </c>
      <c r="AQ35" s="78">
        <v>7.6800000000000002E-3</v>
      </c>
      <c r="AR35" s="78">
        <v>0.20799999999999999</v>
      </c>
      <c r="AS35" s="78">
        <v>0.188</v>
      </c>
      <c r="AT35" s="78">
        <v>19.91</v>
      </c>
      <c r="AU35" s="78">
        <v>1.22</v>
      </c>
      <c r="AV35" s="78">
        <v>13.03</v>
      </c>
      <c r="AW35" s="78">
        <v>0.12</v>
      </c>
      <c r="AX35" s="78">
        <v>225.7</v>
      </c>
      <c r="AY35" s="78">
        <v>2.1760000000000002</v>
      </c>
      <c r="AZ35" s="78">
        <v>1.18781</v>
      </c>
      <c r="BA35" s="78">
        <v>3.1040000000000002E-2</v>
      </c>
      <c r="BB35" s="78">
        <v>1.17526</v>
      </c>
      <c r="BC35" s="78">
        <v>1.536E-2</v>
      </c>
      <c r="BD35" s="78">
        <v>3.2000000000000001E-2</v>
      </c>
      <c r="BE35" s="78">
        <v>2E-3</v>
      </c>
      <c r="BF35" s="78">
        <v>0.98199999999999998</v>
      </c>
      <c r="BG35" s="78">
        <v>3.2000000000000001E-2</v>
      </c>
      <c r="BH35" s="78">
        <v>1E-3</v>
      </c>
      <c r="BI35" s="78">
        <v>2E-3</v>
      </c>
      <c r="BJ35" s="78">
        <v>4.0000000000000001E-3</v>
      </c>
      <c r="BK35" s="78">
        <v>0</v>
      </c>
      <c r="BL35" s="78">
        <v>6.0999999999999999E-2</v>
      </c>
      <c r="BM35" s="78">
        <v>2E-3</v>
      </c>
      <c r="BN35" s="78">
        <v>0.41099999999999998</v>
      </c>
      <c r="BO35" s="78">
        <v>4.8000000000000001E-2</v>
      </c>
      <c r="BP35" s="78">
        <v>4.9000000000000002E-2</v>
      </c>
      <c r="BQ35" s="78">
        <v>2E-3</v>
      </c>
      <c r="BR35" s="78">
        <v>1.0943700000000001</v>
      </c>
      <c r="BS35" s="78">
        <v>2.7279999999999999E-2</v>
      </c>
      <c r="BT35" s="78">
        <v>1.15509</v>
      </c>
      <c r="BU35" s="78">
        <v>1.4239999999999999E-2</v>
      </c>
      <c r="BV35" s="78">
        <v>1.958</v>
      </c>
      <c r="BW35" s="78">
        <v>0.21</v>
      </c>
      <c r="BX35" s="78">
        <v>3.3000000000000002E-2</v>
      </c>
      <c r="BY35" s="78">
        <v>8.0000000000000002E-3</v>
      </c>
      <c r="BZ35" s="78">
        <v>1E-3</v>
      </c>
      <c r="CA35" s="78">
        <v>4.0000000000000001E-3</v>
      </c>
      <c r="CB35" s="78">
        <v>0.11700000000000001</v>
      </c>
      <c r="CC35" s="78">
        <v>2E-3</v>
      </c>
      <c r="CD35" s="78">
        <v>35.909999999999997</v>
      </c>
      <c r="CE35" s="78">
        <v>0.54</v>
      </c>
      <c r="CF35" s="78">
        <v>35.94</v>
      </c>
      <c r="CG35" s="78">
        <v>0.57199999999999995</v>
      </c>
      <c r="CH35" s="78">
        <v>0.25900000000000001</v>
      </c>
      <c r="CI35" s="78">
        <v>1.2E-2</v>
      </c>
      <c r="CJ35" s="78">
        <v>0.496</v>
      </c>
      <c r="CK35" s="78">
        <v>1.2E-2</v>
      </c>
      <c r="CL35" s="78">
        <v>0.06</v>
      </c>
      <c r="CM35" s="78">
        <v>0</v>
      </c>
      <c r="CN35" s="78">
        <v>0.22900000000000001</v>
      </c>
      <c r="CO35" s="78">
        <v>6.0000000000000001E-3</v>
      </c>
      <c r="CP35" s="78">
        <v>4.8000000000000001E-2</v>
      </c>
      <c r="CQ35" s="78">
        <v>6.0000000000000001E-3</v>
      </c>
      <c r="CR35" s="78">
        <v>1.4E-2</v>
      </c>
      <c r="CS35" s="78">
        <v>2E-3</v>
      </c>
      <c r="CT35" s="78">
        <v>4.1000000000000002E-2</v>
      </c>
      <c r="CU35" s="78">
        <v>2E-3</v>
      </c>
      <c r="CV35" s="78">
        <v>6.0000000000000001E-3</v>
      </c>
      <c r="CW35" s="78">
        <v>0</v>
      </c>
      <c r="CX35" s="78">
        <v>0.03</v>
      </c>
      <c r="CY35" s="78">
        <v>2E-3</v>
      </c>
      <c r="CZ35" s="78">
        <v>5.0000000000000001E-3</v>
      </c>
      <c r="DA35" s="78">
        <v>0</v>
      </c>
      <c r="DB35" s="78">
        <v>1.4E-2</v>
      </c>
      <c r="DC35" s="78">
        <v>4.0000000000000001E-3</v>
      </c>
      <c r="DD35" s="78">
        <v>2E-3</v>
      </c>
      <c r="DE35" s="78">
        <v>0</v>
      </c>
      <c r="DF35" s="78">
        <v>1.2E-2</v>
      </c>
      <c r="DG35" s="78">
        <v>0</v>
      </c>
      <c r="DH35" s="78">
        <v>2E-3</v>
      </c>
      <c r="DI35" s="78">
        <v>0</v>
      </c>
      <c r="DJ35" s="78">
        <v>2E-3</v>
      </c>
      <c r="DK35" s="78">
        <v>2E-3</v>
      </c>
      <c r="DL35" s="78">
        <v>0.11600000000000001</v>
      </c>
      <c r="DM35" s="78">
        <v>4.0000000000000001E-3</v>
      </c>
      <c r="DN35" s="78">
        <v>0.17199999999999999</v>
      </c>
      <c r="DO35" s="78">
        <v>6.0000000000000001E-3</v>
      </c>
      <c r="DP35" s="78">
        <v>0.17399999999999999</v>
      </c>
      <c r="DQ35" s="78">
        <v>4.0000000000000001E-3</v>
      </c>
      <c r="DR35" s="78">
        <v>0</v>
      </c>
      <c r="DS35" s="78">
        <v>0</v>
      </c>
      <c r="DT35" s="78">
        <v>0</v>
      </c>
      <c r="DU35" s="78">
        <v>0</v>
      </c>
      <c r="DV35" s="78">
        <v>0.13100000000000001</v>
      </c>
      <c r="DW35" s="78">
        <v>4.0000000000000001E-3</v>
      </c>
      <c r="DX35" s="78">
        <v>5.0000000000000001E-3</v>
      </c>
      <c r="DY35" s="78">
        <v>0</v>
      </c>
      <c r="DZ35" s="78">
        <v>1.1200000000000001</v>
      </c>
      <c r="EA35" s="78">
        <v>0.01</v>
      </c>
      <c r="EB35" s="78">
        <v>0.99036000000000002</v>
      </c>
      <c r="EC35" s="78">
        <v>2.436E-2</v>
      </c>
      <c r="ED35" s="78">
        <v>1.0866199999999999</v>
      </c>
      <c r="EE35" s="78">
        <v>1.6199999999999999E-3</v>
      </c>
      <c r="EF35" s="78">
        <v>8.1000000000000003E-2</v>
      </c>
      <c r="EG35" s="78">
        <v>6.0000000000000001E-3</v>
      </c>
      <c r="EH35" s="78">
        <v>1.4E-2</v>
      </c>
      <c r="EI35" s="78">
        <v>2E-3</v>
      </c>
    </row>
    <row r="36" spans="1:139" x14ac:dyDescent="0.25">
      <c r="A36" s="78" t="s">
        <v>83</v>
      </c>
      <c r="B36" s="78">
        <v>484.6</v>
      </c>
      <c r="C36" s="78">
        <v>1.242</v>
      </c>
      <c r="D36" s="78">
        <v>4431</v>
      </c>
      <c r="E36" s="78">
        <v>18.78</v>
      </c>
      <c r="F36" s="78">
        <v>381</v>
      </c>
      <c r="G36" s="78">
        <v>3.9060000000000001</v>
      </c>
      <c r="H36" s="78">
        <v>2932</v>
      </c>
      <c r="I36" s="78">
        <v>15.048</v>
      </c>
      <c r="J36" s="78">
        <v>54690</v>
      </c>
      <c r="K36" s="78">
        <v>270.60000000000002</v>
      </c>
      <c r="L36" s="78">
        <v>49050</v>
      </c>
      <c r="M36" s="78">
        <v>1344</v>
      </c>
      <c r="N36" s="78">
        <v>1.2141599999999999</v>
      </c>
      <c r="O36" s="78">
        <v>8.6199999999999992E-3</v>
      </c>
      <c r="P36" s="78">
        <v>1.1486000000000001</v>
      </c>
      <c r="Q36" s="78">
        <v>6.7400000000000003E-3</v>
      </c>
      <c r="R36" s="78">
        <v>211</v>
      </c>
      <c r="S36" s="78">
        <v>3.0579999999999998</v>
      </c>
      <c r="T36" s="78">
        <v>0.68500000000000005</v>
      </c>
      <c r="U36" s="78">
        <v>3.5999999999999997E-2</v>
      </c>
      <c r="V36" s="78">
        <v>1.5760000000000001</v>
      </c>
      <c r="W36" s="78">
        <v>0.02</v>
      </c>
      <c r="X36" s="78">
        <v>4.0209999999999999</v>
      </c>
      <c r="Y36" s="78">
        <v>1.2E-2</v>
      </c>
      <c r="Z36" s="78">
        <v>129.80000000000001</v>
      </c>
      <c r="AA36" s="78">
        <v>0.58799999999999997</v>
      </c>
      <c r="AB36" s="78">
        <v>487.1</v>
      </c>
      <c r="AC36" s="78">
        <v>5.0419999999999998</v>
      </c>
      <c r="AD36" s="78">
        <v>0.54100000000000004</v>
      </c>
      <c r="AE36" s="78">
        <v>4.0000000000000001E-3</v>
      </c>
      <c r="AF36" s="78">
        <v>3.0830000000000002</v>
      </c>
      <c r="AG36" s="78">
        <v>5.3999999999999999E-2</v>
      </c>
      <c r="AH36" s="78">
        <v>41.31</v>
      </c>
      <c r="AI36" s="78">
        <v>0.33800000000000002</v>
      </c>
      <c r="AJ36" s="78">
        <v>10.07</v>
      </c>
      <c r="AK36" s="78">
        <v>0.18</v>
      </c>
      <c r="AL36" s="78">
        <v>1.018</v>
      </c>
      <c r="AM36" s="78">
        <v>8.0000000000000002E-3</v>
      </c>
      <c r="AN36" s="78">
        <v>1.09832</v>
      </c>
      <c r="AO36" s="78">
        <v>2.6259999999999999E-2</v>
      </c>
      <c r="AP36" s="78">
        <v>1.00156</v>
      </c>
      <c r="AQ36" s="78">
        <v>2.66E-3</v>
      </c>
      <c r="AR36" s="78">
        <v>0.17199999999999999</v>
      </c>
      <c r="AS36" s="78">
        <v>0.13200000000000001</v>
      </c>
      <c r="AT36" s="78">
        <v>24.63</v>
      </c>
      <c r="AU36" s="78">
        <v>4.4059999999999997</v>
      </c>
      <c r="AV36" s="78">
        <v>15.83</v>
      </c>
      <c r="AW36" s="78">
        <v>0.16200000000000001</v>
      </c>
      <c r="AX36" s="78">
        <v>260.5</v>
      </c>
      <c r="AY36" s="78">
        <v>0.74</v>
      </c>
      <c r="AZ36" s="78">
        <v>1.1814800000000001</v>
      </c>
      <c r="BA36" s="78">
        <v>2.9700000000000001E-2</v>
      </c>
      <c r="BB36" s="78">
        <v>1.1672100000000001</v>
      </c>
      <c r="BC36" s="78">
        <v>1.4599999999999999E-3</v>
      </c>
      <c r="BD36" s="78">
        <v>3.7999999999999999E-2</v>
      </c>
      <c r="BE36" s="78">
        <v>2E-3</v>
      </c>
      <c r="BF36" s="78">
        <v>1.2949999999999999</v>
      </c>
      <c r="BG36" s="78">
        <v>1.6E-2</v>
      </c>
      <c r="BH36" s="78">
        <v>1E-3</v>
      </c>
      <c r="BI36" s="78">
        <v>0</v>
      </c>
      <c r="BJ36" s="78">
        <v>5.0000000000000001E-3</v>
      </c>
      <c r="BK36" s="78">
        <v>0</v>
      </c>
      <c r="BL36" s="78">
        <v>6.4000000000000001E-2</v>
      </c>
      <c r="BM36" s="78">
        <v>0</v>
      </c>
      <c r="BN36" s="78">
        <v>8.6999999999999994E-2</v>
      </c>
      <c r="BO36" s="78">
        <v>2.4E-2</v>
      </c>
      <c r="BP36" s="78">
        <v>4.4999999999999998E-2</v>
      </c>
      <c r="BQ36" s="78">
        <v>6.0000000000000001E-3</v>
      </c>
      <c r="BR36" s="78">
        <v>1.0868100000000001</v>
      </c>
      <c r="BS36" s="78">
        <v>2.7859999999999999E-2</v>
      </c>
      <c r="BT36" s="78">
        <v>1.1428100000000001</v>
      </c>
      <c r="BU36" s="78">
        <v>3.9199999999999999E-3</v>
      </c>
      <c r="BV36" s="78">
        <v>1.2410000000000001</v>
      </c>
      <c r="BW36" s="78">
        <v>0.05</v>
      </c>
      <c r="BX36" s="78">
        <v>0.03</v>
      </c>
      <c r="BY36" s="78">
        <v>2E-3</v>
      </c>
      <c r="BZ36" s="78">
        <v>2E-3</v>
      </c>
      <c r="CA36" s="78">
        <v>2E-3</v>
      </c>
      <c r="CB36" s="78">
        <v>0.13500000000000001</v>
      </c>
      <c r="CC36" s="78">
        <v>4.0000000000000001E-3</v>
      </c>
      <c r="CD36" s="78">
        <v>25.94</v>
      </c>
      <c r="CE36" s="78">
        <v>0.16400000000000001</v>
      </c>
      <c r="CF36" s="78">
        <v>25.89</v>
      </c>
      <c r="CG36" s="78">
        <v>0.124</v>
      </c>
      <c r="CH36" s="78">
        <v>0.31</v>
      </c>
      <c r="CI36" s="78">
        <v>2E-3</v>
      </c>
      <c r="CJ36" s="78">
        <v>0.59799999999999998</v>
      </c>
      <c r="CK36" s="78">
        <v>0.01</v>
      </c>
      <c r="CL36" s="78">
        <v>7.1999999999999995E-2</v>
      </c>
      <c r="CM36" s="78">
        <v>2E-3</v>
      </c>
      <c r="CN36" s="78">
        <v>0.27900000000000003</v>
      </c>
      <c r="CO36" s="78">
        <v>1.4E-2</v>
      </c>
      <c r="CP36" s="78">
        <v>5.6000000000000001E-2</v>
      </c>
      <c r="CQ36" s="78">
        <v>8.0000000000000002E-3</v>
      </c>
      <c r="CR36" s="78">
        <v>1.4E-2</v>
      </c>
      <c r="CS36" s="78">
        <v>2E-3</v>
      </c>
      <c r="CT36" s="78">
        <v>0.05</v>
      </c>
      <c r="CU36" s="78">
        <v>2E-3</v>
      </c>
      <c r="CV36" s="78">
        <v>7.0000000000000001E-3</v>
      </c>
      <c r="CW36" s="78">
        <v>0</v>
      </c>
      <c r="CX36" s="78">
        <v>3.7999999999999999E-2</v>
      </c>
      <c r="CY36" s="78">
        <v>2E-3</v>
      </c>
      <c r="CZ36" s="78">
        <v>7.0000000000000001E-3</v>
      </c>
      <c r="DA36" s="78">
        <v>0</v>
      </c>
      <c r="DB36" s="78">
        <v>1.9E-2</v>
      </c>
      <c r="DC36" s="78">
        <v>2E-3</v>
      </c>
      <c r="DD36" s="78">
        <v>2E-3</v>
      </c>
      <c r="DE36" s="78">
        <v>0</v>
      </c>
      <c r="DF36" s="78">
        <v>1.4999999999999999E-2</v>
      </c>
      <c r="DG36" s="78">
        <v>2E-3</v>
      </c>
      <c r="DH36" s="78">
        <v>2E-3</v>
      </c>
      <c r="DI36" s="78">
        <v>2E-3</v>
      </c>
      <c r="DJ36" s="78">
        <v>1E-3</v>
      </c>
      <c r="DK36" s="78">
        <v>0</v>
      </c>
      <c r="DL36" s="78">
        <v>0.112</v>
      </c>
      <c r="DM36" s="78">
        <v>2E-3</v>
      </c>
      <c r="DN36" s="78">
        <v>0.34899999999999998</v>
      </c>
      <c r="DO36" s="78">
        <v>6.0000000000000001E-3</v>
      </c>
      <c r="DP36" s="78">
        <v>0.36299999999999999</v>
      </c>
      <c r="DQ36" s="78">
        <v>2E-3</v>
      </c>
      <c r="DR36" s="78">
        <v>0</v>
      </c>
      <c r="DS36" s="78">
        <v>0</v>
      </c>
      <c r="DT36" s="78">
        <v>0</v>
      </c>
      <c r="DU36" s="78">
        <v>0</v>
      </c>
      <c r="DV36" s="78">
        <v>0.125</v>
      </c>
      <c r="DW36" s="78">
        <v>8.0000000000000002E-3</v>
      </c>
      <c r="DX36" s="78">
        <v>5.0000000000000001E-3</v>
      </c>
      <c r="DY36" s="78">
        <v>2E-3</v>
      </c>
      <c r="DZ36" s="78">
        <v>1.603</v>
      </c>
      <c r="EA36" s="78">
        <v>2.8000000000000001E-2</v>
      </c>
      <c r="EB36" s="78">
        <v>0.98653999999999997</v>
      </c>
      <c r="EC36" s="78">
        <v>2.2380000000000001E-2</v>
      </c>
      <c r="ED36" s="78">
        <v>1.0783199999999999</v>
      </c>
      <c r="EE36" s="78">
        <v>4.2399999999999998E-3</v>
      </c>
      <c r="EF36" s="78">
        <v>9.4E-2</v>
      </c>
      <c r="EG36" s="78">
        <v>2E-3</v>
      </c>
      <c r="EH36" s="78">
        <v>1.7999999999999999E-2</v>
      </c>
      <c r="EI36" s="78">
        <v>2E-3</v>
      </c>
    </row>
    <row r="37" spans="1:139" x14ac:dyDescent="0.25">
      <c r="A37" s="78" t="s">
        <v>84</v>
      </c>
      <c r="B37" s="78">
        <v>514.5</v>
      </c>
      <c r="C37" s="78">
        <v>1.454</v>
      </c>
      <c r="D37" s="78">
        <v>4121</v>
      </c>
      <c r="E37" s="78">
        <v>35.340000000000003</v>
      </c>
      <c r="F37" s="78">
        <v>321.10000000000002</v>
      </c>
      <c r="G37" s="78">
        <v>8.3840000000000003</v>
      </c>
      <c r="H37" s="78">
        <v>4057</v>
      </c>
      <c r="I37" s="78">
        <v>39.479999999999997</v>
      </c>
      <c r="J37" s="78">
        <v>52260</v>
      </c>
      <c r="K37" s="78">
        <v>368.4</v>
      </c>
      <c r="L37" s="78">
        <v>47600</v>
      </c>
      <c r="M37" s="78">
        <v>826.8</v>
      </c>
      <c r="N37" s="78">
        <v>1.21102</v>
      </c>
      <c r="O37" s="78">
        <v>4.3220000000000001E-2</v>
      </c>
      <c r="P37" s="78">
        <v>1.1499900000000001</v>
      </c>
      <c r="Q37" s="78">
        <v>5.4599999999999996E-3</v>
      </c>
      <c r="R37" s="78">
        <v>198.7</v>
      </c>
      <c r="S37" s="78">
        <v>1.1919999999999999</v>
      </c>
      <c r="T37" s="78">
        <v>0.625</v>
      </c>
      <c r="U37" s="78">
        <v>6.2E-2</v>
      </c>
      <c r="V37" s="78">
        <v>1.228</v>
      </c>
      <c r="W37" s="78">
        <v>1.7999999999999999E-2</v>
      </c>
      <c r="X37" s="78">
        <v>3.0579999999999998</v>
      </c>
      <c r="Y37" s="78">
        <v>3.4000000000000002E-2</v>
      </c>
      <c r="Z37" s="78">
        <v>139.80000000000001</v>
      </c>
      <c r="AA37" s="78">
        <v>1.502</v>
      </c>
      <c r="AB37" s="78">
        <v>398.4</v>
      </c>
      <c r="AC37" s="78">
        <v>10.432</v>
      </c>
      <c r="AD37" s="78">
        <v>0.56999999999999995</v>
      </c>
      <c r="AE37" s="78">
        <v>1.4E-2</v>
      </c>
      <c r="AF37" s="78">
        <v>5.2610000000000001</v>
      </c>
      <c r="AG37" s="78">
        <v>9.8000000000000004E-2</v>
      </c>
      <c r="AH37" s="78">
        <v>168.5</v>
      </c>
      <c r="AI37" s="78">
        <v>1.3959999999999999</v>
      </c>
      <c r="AJ37" s="78">
        <v>17.48</v>
      </c>
      <c r="AK37" s="78">
        <v>6.8000000000000005E-2</v>
      </c>
      <c r="AL37" s="78">
        <v>1.756</v>
      </c>
      <c r="AM37" s="78">
        <v>2.8000000000000001E-2</v>
      </c>
      <c r="AN37" s="78">
        <v>1.0867500000000001</v>
      </c>
      <c r="AO37" s="78">
        <v>1.3820000000000001E-2</v>
      </c>
      <c r="AP37" s="78">
        <v>1.00095</v>
      </c>
      <c r="AQ37" s="78">
        <v>4.28E-3</v>
      </c>
      <c r="AR37" s="78">
        <v>0.2</v>
      </c>
      <c r="AS37" s="78">
        <v>0.128</v>
      </c>
      <c r="AT37" s="78">
        <v>78.489999999999995</v>
      </c>
      <c r="AU37" s="78">
        <v>5.2160000000000002</v>
      </c>
      <c r="AV37" s="78">
        <v>16.600000000000001</v>
      </c>
      <c r="AW37" s="78">
        <v>6.8000000000000005E-2</v>
      </c>
      <c r="AX37" s="78">
        <v>331.4</v>
      </c>
      <c r="AY37" s="78">
        <v>0.45600000000000002</v>
      </c>
      <c r="AZ37" s="78">
        <v>1.1795599999999999</v>
      </c>
      <c r="BA37" s="78">
        <v>2.8799999999999999E-2</v>
      </c>
      <c r="BB37" s="78">
        <v>1.1678200000000001</v>
      </c>
      <c r="BC37" s="78">
        <v>6.8199999999999997E-3</v>
      </c>
      <c r="BD37" s="78">
        <v>3.4000000000000002E-2</v>
      </c>
      <c r="BE37" s="78">
        <v>2E-3</v>
      </c>
      <c r="BF37" s="78">
        <v>1.0269999999999999</v>
      </c>
      <c r="BG37" s="78">
        <v>3.4000000000000002E-2</v>
      </c>
      <c r="BH37" s="78">
        <v>2E-3</v>
      </c>
      <c r="BI37" s="78">
        <v>0</v>
      </c>
      <c r="BJ37" s="78">
        <v>1.4999999999999999E-2</v>
      </c>
      <c r="BK37" s="78">
        <v>0</v>
      </c>
      <c r="BL37" s="78">
        <v>0.124</v>
      </c>
      <c r="BM37" s="78">
        <v>1.4E-2</v>
      </c>
      <c r="BN37" s="78">
        <v>0.214</v>
      </c>
      <c r="BO37" s="78">
        <v>4.2000000000000003E-2</v>
      </c>
      <c r="BP37" s="78">
        <v>0.124</v>
      </c>
      <c r="BQ37" s="78">
        <v>2.1999999999999999E-2</v>
      </c>
      <c r="BR37" s="78">
        <v>1.0825499999999999</v>
      </c>
      <c r="BS37" s="78">
        <v>2.5059999999999999E-2</v>
      </c>
      <c r="BT37" s="78">
        <v>1.1438999999999999</v>
      </c>
      <c r="BU37" s="78">
        <v>5.64E-3</v>
      </c>
      <c r="BV37" s="78">
        <v>21.99</v>
      </c>
      <c r="BW37" s="78">
        <v>0.71199999999999997</v>
      </c>
      <c r="BX37" s="78">
        <v>4.2000000000000003E-2</v>
      </c>
      <c r="BY37" s="78">
        <v>0</v>
      </c>
      <c r="BZ37" s="78">
        <v>3.0000000000000001E-3</v>
      </c>
      <c r="CA37" s="78">
        <v>6.0000000000000001E-3</v>
      </c>
      <c r="CB37" s="78">
        <v>9.5000000000000001E-2</v>
      </c>
      <c r="CC37" s="78">
        <v>2E-3</v>
      </c>
      <c r="CD37" s="78">
        <v>46.38</v>
      </c>
      <c r="CE37" s="78">
        <v>0.52600000000000002</v>
      </c>
      <c r="CF37" s="78">
        <v>46.01</v>
      </c>
      <c r="CG37" s="78">
        <v>0.28599999999999998</v>
      </c>
      <c r="CH37" s="78">
        <v>0.26900000000000002</v>
      </c>
      <c r="CI37" s="78">
        <v>0.01</v>
      </c>
      <c r="CJ37" s="78">
        <v>0.48799999999999999</v>
      </c>
      <c r="CK37" s="78">
        <v>2.4E-2</v>
      </c>
      <c r="CL37" s="78">
        <v>6.2E-2</v>
      </c>
      <c r="CM37" s="78">
        <v>4.0000000000000001E-3</v>
      </c>
      <c r="CN37" s="78">
        <v>0.23</v>
      </c>
      <c r="CO37" s="78">
        <v>8.0000000000000002E-3</v>
      </c>
      <c r="CP37" s="78">
        <v>4.4999999999999998E-2</v>
      </c>
      <c r="CQ37" s="78">
        <v>4.0000000000000001E-3</v>
      </c>
      <c r="CR37" s="78">
        <v>1.7999999999999999E-2</v>
      </c>
      <c r="CS37" s="78">
        <v>4.0000000000000001E-3</v>
      </c>
      <c r="CT37" s="78">
        <v>4.2000000000000003E-2</v>
      </c>
      <c r="CU37" s="78">
        <v>2E-3</v>
      </c>
      <c r="CV37" s="78">
        <v>6.0000000000000001E-3</v>
      </c>
      <c r="CW37" s="78">
        <v>0</v>
      </c>
      <c r="CX37" s="78">
        <v>3.1E-2</v>
      </c>
      <c r="CY37" s="78">
        <v>2E-3</v>
      </c>
      <c r="CZ37" s="78">
        <v>6.0000000000000001E-3</v>
      </c>
      <c r="DA37" s="78">
        <v>2E-3</v>
      </c>
      <c r="DB37" s="78">
        <v>1.6E-2</v>
      </c>
      <c r="DC37" s="78">
        <v>2E-3</v>
      </c>
      <c r="DD37" s="78">
        <v>2E-3</v>
      </c>
      <c r="DE37" s="78">
        <v>0</v>
      </c>
      <c r="DF37" s="78">
        <v>1.2999999999999999E-2</v>
      </c>
      <c r="DG37" s="78">
        <v>2E-3</v>
      </c>
      <c r="DH37" s="78">
        <v>2E-3</v>
      </c>
      <c r="DI37" s="78">
        <v>0</v>
      </c>
      <c r="DJ37" s="78">
        <v>1E-3</v>
      </c>
      <c r="DK37" s="78">
        <v>0</v>
      </c>
      <c r="DL37" s="78">
        <v>0.13900000000000001</v>
      </c>
      <c r="DM37" s="78">
        <v>6.0000000000000001E-3</v>
      </c>
      <c r="DN37" s="78">
        <v>0.28000000000000003</v>
      </c>
      <c r="DO37" s="78">
        <v>2E-3</v>
      </c>
      <c r="DP37" s="78">
        <v>0.28899999999999998</v>
      </c>
      <c r="DQ37" s="78">
        <v>4.0000000000000001E-3</v>
      </c>
      <c r="DR37" s="78">
        <v>0</v>
      </c>
      <c r="DS37" s="78">
        <v>0</v>
      </c>
      <c r="DT37" s="78">
        <v>0</v>
      </c>
      <c r="DU37" s="78">
        <v>0</v>
      </c>
      <c r="DV37" s="78">
        <v>0.104</v>
      </c>
      <c r="DW37" s="78">
        <v>8.0000000000000002E-3</v>
      </c>
      <c r="DX37" s="78">
        <v>7.0000000000000001E-3</v>
      </c>
      <c r="DY37" s="78">
        <v>0</v>
      </c>
      <c r="DZ37" s="78">
        <v>289.8</v>
      </c>
      <c r="EA37" s="78">
        <v>1.1539999999999999</v>
      </c>
      <c r="EB37" s="78">
        <v>0.98294000000000004</v>
      </c>
      <c r="EC37" s="78">
        <v>2.8139999999999998E-2</v>
      </c>
      <c r="ED37" s="78">
        <v>1.07768</v>
      </c>
      <c r="EE37" s="78">
        <v>3.3600000000000001E-3</v>
      </c>
      <c r="EF37" s="78">
        <v>4.4999999999999998E-2</v>
      </c>
      <c r="EG37" s="78">
        <v>4.0000000000000001E-3</v>
      </c>
      <c r="EH37" s="78">
        <v>1.4999999999999999E-2</v>
      </c>
      <c r="EI37" s="78">
        <v>2E-3</v>
      </c>
    </row>
    <row r="38" spans="1:139" x14ac:dyDescent="0.25">
      <c r="A38" s="78" t="s">
        <v>85</v>
      </c>
      <c r="B38" s="78">
        <v>239.2</v>
      </c>
      <c r="C38" s="78">
        <v>1.036</v>
      </c>
      <c r="D38" s="78">
        <v>3863</v>
      </c>
      <c r="E38" s="78">
        <v>29.9</v>
      </c>
      <c r="F38" s="78">
        <v>252.7</v>
      </c>
      <c r="G38" s="78">
        <v>6.1020000000000003</v>
      </c>
      <c r="H38" s="78">
        <v>3419</v>
      </c>
      <c r="I38" s="78">
        <v>15.356</v>
      </c>
      <c r="J38" s="78">
        <v>57440</v>
      </c>
      <c r="K38" s="78">
        <v>403.2</v>
      </c>
      <c r="L38" s="78">
        <v>35220</v>
      </c>
      <c r="M38" s="78">
        <v>408.6</v>
      </c>
      <c r="N38" s="78">
        <v>1.20306</v>
      </c>
      <c r="O38" s="78">
        <v>2.76E-2</v>
      </c>
      <c r="P38" s="78">
        <v>1.15151</v>
      </c>
      <c r="Q38" s="78">
        <v>7.1799999999999998E-3</v>
      </c>
      <c r="R38" s="78">
        <v>151</v>
      </c>
      <c r="S38" s="78">
        <v>1.236</v>
      </c>
      <c r="T38" s="78">
        <v>0.501</v>
      </c>
      <c r="U38" s="78">
        <v>0.08</v>
      </c>
      <c r="V38" s="78">
        <v>1.169</v>
      </c>
      <c r="W38" s="78">
        <v>6.8000000000000005E-2</v>
      </c>
      <c r="X38" s="78">
        <v>3.294</v>
      </c>
      <c r="Y38" s="78">
        <v>0.02</v>
      </c>
      <c r="Z38" s="78">
        <v>91.43</v>
      </c>
      <c r="AA38" s="78">
        <v>1.1439999999999999</v>
      </c>
      <c r="AB38" s="78">
        <v>344.4</v>
      </c>
      <c r="AC38" s="78">
        <v>4.8520000000000003</v>
      </c>
      <c r="AD38" s="78">
        <v>0.52100000000000002</v>
      </c>
      <c r="AE38" s="78">
        <v>0.01</v>
      </c>
      <c r="AF38" s="78">
        <v>6.367</v>
      </c>
      <c r="AG38" s="78">
        <v>1.6E-2</v>
      </c>
      <c r="AH38" s="78">
        <v>32.81</v>
      </c>
      <c r="AI38" s="78">
        <v>0.25</v>
      </c>
      <c r="AJ38" s="78">
        <v>6.8730000000000002</v>
      </c>
      <c r="AK38" s="78">
        <v>0.66600000000000004</v>
      </c>
      <c r="AL38" s="78">
        <v>1.0780000000000001</v>
      </c>
      <c r="AM38" s="78">
        <v>8.0000000000000002E-3</v>
      </c>
      <c r="AN38" s="78">
        <v>1.0643199999999999</v>
      </c>
      <c r="AO38" s="78">
        <v>1.1599999999999999E-2</v>
      </c>
      <c r="AP38" s="78">
        <v>1.00064</v>
      </c>
      <c r="AQ38" s="78">
        <v>8.3999999999999995E-3</v>
      </c>
      <c r="AR38" s="78">
        <v>0.153</v>
      </c>
      <c r="AS38" s="78">
        <v>0.13600000000000001</v>
      </c>
      <c r="AT38" s="78">
        <v>23.48</v>
      </c>
      <c r="AU38" s="78">
        <v>6.1059999999999999</v>
      </c>
      <c r="AV38" s="78">
        <v>26.3</v>
      </c>
      <c r="AW38" s="78">
        <v>0.26800000000000002</v>
      </c>
      <c r="AX38" s="78">
        <v>145.80000000000001</v>
      </c>
      <c r="AY38" s="78">
        <v>1.1259999999999999</v>
      </c>
      <c r="AZ38" s="78">
        <v>1.15812</v>
      </c>
      <c r="BA38" s="78">
        <v>2.24E-2</v>
      </c>
      <c r="BB38" s="78">
        <v>1.16764</v>
      </c>
      <c r="BC38" s="78">
        <v>1.5440000000000001E-2</v>
      </c>
      <c r="BD38" s="78">
        <v>2.5000000000000001E-2</v>
      </c>
      <c r="BE38" s="78">
        <v>4.0000000000000001E-3</v>
      </c>
      <c r="BF38" s="78">
        <v>0.46899999999999997</v>
      </c>
      <c r="BG38" s="78">
        <v>1.4E-2</v>
      </c>
      <c r="BH38" s="78">
        <v>1E-3</v>
      </c>
      <c r="BI38" s="78">
        <v>0</v>
      </c>
      <c r="BJ38" s="78">
        <v>3.0000000000000001E-3</v>
      </c>
      <c r="BK38" s="78">
        <v>0</v>
      </c>
      <c r="BL38" s="78">
        <v>4.1000000000000002E-2</v>
      </c>
      <c r="BM38" s="78">
        <v>2E-3</v>
      </c>
      <c r="BN38" s="78">
        <v>0.25</v>
      </c>
      <c r="BO38" s="78">
        <v>5.6000000000000001E-2</v>
      </c>
      <c r="BP38" s="78">
        <v>5.1999999999999998E-2</v>
      </c>
      <c r="BQ38" s="78">
        <v>6.0000000000000001E-3</v>
      </c>
      <c r="BR38" s="78">
        <v>1.0646199999999999</v>
      </c>
      <c r="BS38" s="78">
        <v>1.7500000000000002E-2</v>
      </c>
      <c r="BT38" s="78">
        <v>1.1523699999999999</v>
      </c>
      <c r="BU38" s="78">
        <v>5.7600000000000004E-3</v>
      </c>
      <c r="BV38" s="78">
        <v>0.874</v>
      </c>
      <c r="BW38" s="78">
        <v>0.20200000000000001</v>
      </c>
      <c r="BX38" s="78">
        <v>3.5999999999999997E-2</v>
      </c>
      <c r="BY38" s="78">
        <v>4.0000000000000001E-3</v>
      </c>
      <c r="BZ38" s="78">
        <v>2E-3</v>
      </c>
      <c r="CA38" s="78">
        <v>6.0000000000000001E-3</v>
      </c>
      <c r="CB38" s="78">
        <v>0.128</v>
      </c>
      <c r="CC38" s="78">
        <v>2E-3</v>
      </c>
      <c r="CD38" s="78">
        <v>27.98</v>
      </c>
      <c r="CE38" s="78">
        <v>0.36399999999999999</v>
      </c>
      <c r="CF38" s="78">
        <v>28.02</v>
      </c>
      <c r="CG38" s="78">
        <v>0.11600000000000001</v>
      </c>
      <c r="CH38" s="78">
        <v>0.217</v>
      </c>
      <c r="CI38" s="78">
        <v>6.0000000000000001E-3</v>
      </c>
      <c r="CJ38" s="78">
        <v>0.38700000000000001</v>
      </c>
      <c r="CK38" s="78">
        <v>4.0000000000000001E-3</v>
      </c>
      <c r="CL38" s="78">
        <v>0.05</v>
      </c>
      <c r="CM38" s="78">
        <v>0</v>
      </c>
      <c r="CN38" s="78">
        <v>0.187</v>
      </c>
      <c r="CO38" s="78">
        <v>6.0000000000000001E-3</v>
      </c>
      <c r="CP38" s="78">
        <v>3.5999999999999997E-2</v>
      </c>
      <c r="CQ38" s="78">
        <v>8.0000000000000002E-3</v>
      </c>
      <c r="CR38" s="78">
        <v>1.2E-2</v>
      </c>
      <c r="CS38" s="78">
        <v>2E-3</v>
      </c>
      <c r="CT38" s="78">
        <v>3.3000000000000002E-2</v>
      </c>
      <c r="CU38" s="78">
        <v>2E-3</v>
      </c>
      <c r="CV38" s="78">
        <v>5.0000000000000001E-3</v>
      </c>
      <c r="CW38" s="78">
        <v>0</v>
      </c>
      <c r="CX38" s="78">
        <v>2.5000000000000001E-2</v>
      </c>
      <c r="CY38" s="78">
        <v>2E-3</v>
      </c>
      <c r="CZ38" s="78">
        <v>5.0000000000000001E-3</v>
      </c>
      <c r="DA38" s="78">
        <v>0</v>
      </c>
      <c r="DB38" s="78">
        <v>1.2999999999999999E-2</v>
      </c>
      <c r="DC38" s="78">
        <v>0</v>
      </c>
      <c r="DD38" s="78">
        <v>2E-3</v>
      </c>
      <c r="DE38" s="78">
        <v>0</v>
      </c>
      <c r="DF38" s="78">
        <v>1.0999999999999999E-2</v>
      </c>
      <c r="DG38" s="78">
        <v>0</v>
      </c>
      <c r="DH38" s="78">
        <v>1E-3</v>
      </c>
      <c r="DI38" s="78">
        <v>0</v>
      </c>
      <c r="DJ38" s="78">
        <v>1E-3</v>
      </c>
      <c r="DK38" s="78">
        <v>0</v>
      </c>
      <c r="DL38" s="78">
        <v>7.3999999999999996E-2</v>
      </c>
      <c r="DM38" s="78">
        <v>8.0000000000000002E-3</v>
      </c>
      <c r="DN38" s="78">
        <v>0.23499999999999999</v>
      </c>
      <c r="DO38" s="78">
        <v>2E-3</v>
      </c>
      <c r="DP38" s="78">
        <v>0.24</v>
      </c>
      <c r="DQ38" s="78">
        <v>0.01</v>
      </c>
      <c r="DR38" s="78">
        <v>0</v>
      </c>
      <c r="DS38" s="78">
        <v>0</v>
      </c>
      <c r="DT38" s="78">
        <v>0</v>
      </c>
      <c r="DU38" s="78">
        <v>0</v>
      </c>
      <c r="DV38" s="78">
        <v>0.127</v>
      </c>
      <c r="DW38" s="78">
        <v>2E-3</v>
      </c>
      <c r="DX38" s="78">
        <v>5.0000000000000001E-3</v>
      </c>
      <c r="DY38" s="78">
        <v>0</v>
      </c>
      <c r="DZ38" s="78">
        <v>2.2170000000000001</v>
      </c>
      <c r="EA38" s="78">
        <v>2.4E-2</v>
      </c>
      <c r="EB38" s="78">
        <v>0.97599000000000002</v>
      </c>
      <c r="EC38" s="78">
        <v>2.3480000000000001E-2</v>
      </c>
      <c r="ED38" s="78">
        <v>1.0849800000000001</v>
      </c>
      <c r="EE38" s="78">
        <v>1.4080000000000001E-2</v>
      </c>
      <c r="EF38" s="78">
        <v>5.7000000000000002E-2</v>
      </c>
      <c r="EG38" s="78">
        <v>2E-3</v>
      </c>
      <c r="EH38" s="78">
        <v>1.2E-2</v>
      </c>
      <c r="EI38" s="78">
        <v>0</v>
      </c>
    </row>
    <row r="39" spans="1:139" x14ac:dyDescent="0.25">
      <c r="A39" s="78" t="s">
        <v>86</v>
      </c>
      <c r="B39" s="78">
        <v>298.3</v>
      </c>
      <c r="C39" s="78">
        <v>5.7240000000000002</v>
      </c>
      <c r="D39" s="78">
        <v>4262</v>
      </c>
      <c r="E39" s="78">
        <v>41.66</v>
      </c>
      <c r="F39" s="78">
        <v>521.6</v>
      </c>
      <c r="G39" s="78">
        <v>5.516</v>
      </c>
      <c r="H39" s="78">
        <v>2989</v>
      </c>
      <c r="I39" s="78">
        <v>38.479999999999997</v>
      </c>
      <c r="J39" s="78">
        <v>51670</v>
      </c>
      <c r="K39" s="78">
        <v>560.4</v>
      </c>
      <c r="L39" s="78">
        <v>55830</v>
      </c>
      <c r="M39" s="78">
        <v>1680.2</v>
      </c>
      <c r="N39" s="78">
        <v>1.17126</v>
      </c>
      <c r="O39" s="78">
        <v>2.988E-2</v>
      </c>
      <c r="P39" s="78">
        <v>1.12259</v>
      </c>
      <c r="Q39" s="78">
        <v>1.5820000000000001E-2</v>
      </c>
      <c r="R39" s="78">
        <v>239.1</v>
      </c>
      <c r="S39" s="78">
        <v>1.302</v>
      </c>
      <c r="T39" s="78">
        <v>0.89500000000000002</v>
      </c>
      <c r="U39" s="78">
        <v>8.4000000000000005E-2</v>
      </c>
      <c r="V39" s="78">
        <v>1.552</v>
      </c>
      <c r="W39" s="78">
        <v>3.4000000000000002E-2</v>
      </c>
      <c r="X39" s="78">
        <v>3.694</v>
      </c>
      <c r="Y39" s="78">
        <v>8.0000000000000002E-3</v>
      </c>
      <c r="Z39" s="78">
        <v>124.9</v>
      </c>
      <c r="AA39" s="78">
        <v>1.3160000000000001</v>
      </c>
      <c r="AB39" s="78">
        <v>603.6</v>
      </c>
      <c r="AC39" s="78">
        <v>11.378</v>
      </c>
      <c r="AD39" s="78">
        <v>0.371</v>
      </c>
      <c r="AE39" s="78">
        <v>2.5999999999999999E-2</v>
      </c>
      <c r="AF39" s="78">
        <v>2.141</v>
      </c>
      <c r="AG39" s="78">
        <v>0.02</v>
      </c>
      <c r="AH39" s="78">
        <v>22.13</v>
      </c>
      <c r="AI39" s="78">
        <v>6.4000000000000001E-2</v>
      </c>
      <c r="AJ39" s="78">
        <v>12.05</v>
      </c>
      <c r="AK39" s="78">
        <v>7.1999999999999995E-2</v>
      </c>
      <c r="AL39" s="78">
        <v>1.6870000000000001</v>
      </c>
      <c r="AM39" s="78">
        <v>1.7999999999999999E-2</v>
      </c>
      <c r="AN39" s="78">
        <v>1.0468999999999999</v>
      </c>
      <c r="AO39" s="78">
        <v>2.9680000000000002E-2</v>
      </c>
      <c r="AP39" s="78">
        <v>0.97055999999999998</v>
      </c>
      <c r="AQ39" s="78">
        <v>4.28E-3</v>
      </c>
      <c r="AR39" s="78">
        <v>0.126</v>
      </c>
      <c r="AS39" s="78">
        <v>0.188</v>
      </c>
      <c r="AT39" s="78">
        <v>19.600000000000001</v>
      </c>
      <c r="AU39" s="78">
        <v>4.508</v>
      </c>
      <c r="AV39" s="78">
        <v>9.077</v>
      </c>
      <c r="AW39" s="78">
        <v>7.5999999999999998E-2</v>
      </c>
      <c r="AX39" s="78">
        <v>243.5</v>
      </c>
      <c r="AY39" s="78">
        <v>1.6679999999999999</v>
      </c>
      <c r="AZ39" s="78">
        <v>1.1392100000000001</v>
      </c>
      <c r="BA39" s="78">
        <v>1.8380000000000001E-2</v>
      </c>
      <c r="BB39" s="78">
        <v>1.1536599999999999</v>
      </c>
      <c r="BC39" s="78">
        <v>1.3520000000000001E-2</v>
      </c>
      <c r="BD39" s="78">
        <v>4.9000000000000002E-2</v>
      </c>
      <c r="BE39" s="78">
        <v>1.2E-2</v>
      </c>
      <c r="BF39" s="78">
        <v>0.42599999999999999</v>
      </c>
      <c r="BG39" s="78">
        <v>0.01</v>
      </c>
      <c r="BH39" s="78">
        <v>1E-3</v>
      </c>
      <c r="BI39" s="78">
        <v>0</v>
      </c>
      <c r="BJ39" s="78">
        <v>5.0000000000000001E-3</v>
      </c>
      <c r="BK39" s="78">
        <v>0</v>
      </c>
      <c r="BL39" s="78">
        <v>6.8000000000000005E-2</v>
      </c>
      <c r="BM39" s="78">
        <v>6.0000000000000001E-3</v>
      </c>
      <c r="BN39" s="78">
        <v>0.56100000000000005</v>
      </c>
      <c r="BO39" s="78">
        <v>4.8000000000000001E-2</v>
      </c>
      <c r="BP39" s="78">
        <v>2.8000000000000001E-2</v>
      </c>
      <c r="BQ39" s="78">
        <v>8.0000000000000002E-3</v>
      </c>
      <c r="BR39" s="78">
        <v>1.0477099999999999</v>
      </c>
      <c r="BS39" s="78">
        <v>1.668E-2</v>
      </c>
      <c r="BT39" s="78">
        <v>1.13496</v>
      </c>
      <c r="BU39" s="78">
        <v>1.0059999999999999E-2</v>
      </c>
      <c r="BV39" s="78">
        <v>2.38</v>
      </c>
      <c r="BW39" s="78">
        <v>0.04</v>
      </c>
      <c r="BX39" s="78">
        <v>3.4000000000000002E-2</v>
      </c>
      <c r="BY39" s="78">
        <v>2E-3</v>
      </c>
      <c r="BZ39" s="78">
        <v>4.0000000000000001E-3</v>
      </c>
      <c r="CA39" s="78">
        <v>4.0000000000000001E-3</v>
      </c>
      <c r="CB39" s="78">
        <v>0.10100000000000001</v>
      </c>
      <c r="CC39" s="78">
        <v>2E-3</v>
      </c>
      <c r="CD39" s="78">
        <v>44.22</v>
      </c>
      <c r="CE39" s="78">
        <v>0.13200000000000001</v>
      </c>
      <c r="CF39" s="78">
        <v>43.83</v>
      </c>
      <c r="CG39" s="78">
        <v>0.17199999999999999</v>
      </c>
      <c r="CH39" s="78">
        <v>0.45200000000000001</v>
      </c>
      <c r="CI39" s="78">
        <v>2.4E-2</v>
      </c>
      <c r="CJ39" s="78">
        <v>0.84</v>
      </c>
      <c r="CK39" s="78">
        <v>8.0000000000000002E-3</v>
      </c>
      <c r="CL39" s="78">
        <v>0.108</v>
      </c>
      <c r="CM39" s="78">
        <v>2E-3</v>
      </c>
      <c r="CN39" s="78">
        <v>0.40300000000000002</v>
      </c>
      <c r="CO39" s="78">
        <v>1.2E-2</v>
      </c>
      <c r="CP39" s="78">
        <v>7.6999999999999999E-2</v>
      </c>
      <c r="CQ39" s="78">
        <v>0.01</v>
      </c>
      <c r="CR39" s="78">
        <v>2.1999999999999999E-2</v>
      </c>
      <c r="CS39" s="78">
        <v>2E-3</v>
      </c>
      <c r="CT39" s="78">
        <v>6.8000000000000005E-2</v>
      </c>
      <c r="CU39" s="78">
        <v>6.0000000000000001E-3</v>
      </c>
      <c r="CV39" s="78">
        <v>8.9999999999999993E-3</v>
      </c>
      <c r="CW39" s="78">
        <v>2E-3</v>
      </c>
      <c r="CX39" s="78">
        <v>4.8000000000000001E-2</v>
      </c>
      <c r="CY39" s="78">
        <v>0</v>
      </c>
      <c r="CZ39" s="78">
        <v>8.9999999999999993E-3</v>
      </c>
      <c r="DA39" s="78">
        <v>0</v>
      </c>
      <c r="DB39" s="78">
        <v>2.3E-2</v>
      </c>
      <c r="DC39" s="78">
        <v>2E-3</v>
      </c>
      <c r="DD39" s="78">
        <v>3.0000000000000001E-3</v>
      </c>
      <c r="DE39" s="78">
        <v>0</v>
      </c>
      <c r="DF39" s="78">
        <v>1.9E-2</v>
      </c>
      <c r="DG39" s="78">
        <v>2E-3</v>
      </c>
      <c r="DH39" s="78">
        <v>3.0000000000000001E-3</v>
      </c>
      <c r="DI39" s="78">
        <v>0</v>
      </c>
      <c r="DJ39" s="78">
        <v>1E-3</v>
      </c>
      <c r="DK39" s="78">
        <v>0</v>
      </c>
      <c r="DL39" s="78">
        <v>0.08</v>
      </c>
      <c r="DM39" s="78">
        <v>4.0000000000000001E-3</v>
      </c>
      <c r="DN39" s="78">
        <v>0.19500000000000001</v>
      </c>
      <c r="DO39" s="78">
        <v>6.0000000000000001E-3</v>
      </c>
      <c r="DP39" s="78">
        <v>0.20399999999999999</v>
      </c>
      <c r="DQ39" s="78">
        <v>8.0000000000000002E-3</v>
      </c>
      <c r="DR39" s="78">
        <v>0</v>
      </c>
      <c r="DS39" s="78">
        <v>0</v>
      </c>
      <c r="DT39" s="78">
        <v>1E-3</v>
      </c>
      <c r="DU39" s="78">
        <v>0</v>
      </c>
      <c r="DV39" s="78">
        <v>0.54</v>
      </c>
      <c r="DW39" s="78">
        <v>3.4000000000000002E-2</v>
      </c>
      <c r="DX39" s="78">
        <v>7.0000000000000001E-3</v>
      </c>
      <c r="DY39" s="78">
        <v>0</v>
      </c>
      <c r="DZ39" s="78">
        <v>1.359</v>
      </c>
      <c r="EA39" s="78">
        <v>6.0000000000000001E-3</v>
      </c>
      <c r="EB39" s="78">
        <v>0.96319999999999995</v>
      </c>
      <c r="EC39" s="78">
        <v>2.0299999999999999E-2</v>
      </c>
      <c r="ED39" s="78">
        <v>1.0725499999999999</v>
      </c>
      <c r="EE39" s="78">
        <v>9.2599999999999991E-3</v>
      </c>
      <c r="EF39" s="78">
        <v>8.5999999999999993E-2</v>
      </c>
      <c r="EG39" s="78">
        <v>4.0000000000000001E-3</v>
      </c>
      <c r="EH39" s="78">
        <v>1.9E-2</v>
      </c>
      <c r="EI39" s="78">
        <v>0</v>
      </c>
    </row>
    <row r="40" spans="1:139" x14ac:dyDescent="0.25">
      <c r="A40" s="78" t="s">
        <v>87</v>
      </c>
      <c r="B40" s="78">
        <v>159.69999999999999</v>
      </c>
      <c r="C40" s="78">
        <v>17.986000000000001</v>
      </c>
      <c r="D40" s="78">
        <v>4920</v>
      </c>
      <c r="E40" s="78">
        <v>35.299999999999997</v>
      </c>
      <c r="F40" s="78">
        <v>593.5</v>
      </c>
      <c r="G40" s="78">
        <v>6.72</v>
      </c>
      <c r="H40" s="78">
        <v>1892</v>
      </c>
      <c r="I40" s="78">
        <v>14.698</v>
      </c>
      <c r="J40" s="78">
        <v>37530</v>
      </c>
      <c r="K40" s="78">
        <v>253.8</v>
      </c>
      <c r="L40" s="78">
        <v>47520</v>
      </c>
      <c r="M40" s="78">
        <v>1130.2</v>
      </c>
      <c r="N40" s="78">
        <v>1.14429</v>
      </c>
      <c r="O40" s="78">
        <v>3.952E-2</v>
      </c>
      <c r="P40" s="78">
        <v>1.10151</v>
      </c>
      <c r="Q40" s="78">
        <v>4.8199999999999996E-3</v>
      </c>
      <c r="R40" s="78">
        <v>219.4</v>
      </c>
      <c r="S40" s="78">
        <v>11.78</v>
      </c>
      <c r="T40" s="78">
        <v>1.0740000000000001</v>
      </c>
      <c r="U40" s="78">
        <v>0.12</v>
      </c>
      <c r="V40" s="78">
        <v>1.665</v>
      </c>
      <c r="W40" s="78">
        <v>0.08</v>
      </c>
      <c r="X40" s="78">
        <v>3.4220000000000002</v>
      </c>
      <c r="Y40" s="78">
        <v>8.4000000000000005E-2</v>
      </c>
      <c r="Z40" s="78">
        <v>89.46</v>
      </c>
      <c r="AA40" s="78">
        <v>0.59399999999999997</v>
      </c>
      <c r="AB40" s="78">
        <v>668</v>
      </c>
      <c r="AC40" s="78">
        <v>11.138</v>
      </c>
      <c r="AD40" s="78">
        <v>0.27300000000000002</v>
      </c>
      <c r="AE40" s="78">
        <v>8.0000000000000002E-3</v>
      </c>
      <c r="AF40" s="78">
        <v>1.47</v>
      </c>
      <c r="AG40" s="78">
        <v>3.4000000000000002E-2</v>
      </c>
      <c r="AH40" s="78">
        <v>22.89</v>
      </c>
      <c r="AI40" s="78">
        <v>0.27600000000000002</v>
      </c>
      <c r="AJ40" s="78">
        <v>56.36</v>
      </c>
      <c r="AK40" s="78">
        <v>0.63200000000000001</v>
      </c>
      <c r="AL40" s="78">
        <v>1.1659999999999999</v>
      </c>
      <c r="AM40" s="78">
        <v>0.02</v>
      </c>
      <c r="AN40" s="78">
        <v>1.0320100000000001</v>
      </c>
      <c r="AO40" s="78">
        <v>2.5360000000000001E-2</v>
      </c>
      <c r="AP40" s="78">
        <v>0.96023999999999998</v>
      </c>
      <c r="AQ40" s="78">
        <v>1.34E-3</v>
      </c>
      <c r="AR40" s="78">
        <v>0.248</v>
      </c>
      <c r="AS40" s="78">
        <v>0.124</v>
      </c>
      <c r="AT40" s="78">
        <v>30.93</v>
      </c>
      <c r="AU40" s="78">
        <v>5.4080000000000004</v>
      </c>
      <c r="AV40" s="78">
        <v>16.38</v>
      </c>
      <c r="AW40" s="78">
        <v>0.14599999999999999</v>
      </c>
      <c r="AX40" s="78">
        <v>213.2</v>
      </c>
      <c r="AY40" s="78">
        <v>2.9740000000000002</v>
      </c>
      <c r="AZ40" s="78">
        <v>1.11053</v>
      </c>
      <c r="BA40" s="78">
        <v>2.7279999999999999E-2</v>
      </c>
      <c r="BB40" s="78">
        <v>1.1337200000000001</v>
      </c>
      <c r="BC40" s="78">
        <v>6.2599999999999999E-3</v>
      </c>
      <c r="BD40" s="78">
        <v>7.0000000000000007E-2</v>
      </c>
      <c r="BE40" s="78">
        <v>8.0000000000000002E-3</v>
      </c>
      <c r="BF40" s="78">
        <v>0.69599999999999995</v>
      </c>
      <c r="BG40" s="78">
        <v>6.0000000000000001E-3</v>
      </c>
      <c r="BH40" s="78">
        <v>1E-3</v>
      </c>
      <c r="BI40" s="78">
        <v>2E-3</v>
      </c>
      <c r="BJ40" s="78">
        <v>5.0000000000000001E-3</v>
      </c>
      <c r="BK40" s="78">
        <v>0</v>
      </c>
      <c r="BL40" s="78">
        <v>5.7000000000000002E-2</v>
      </c>
      <c r="BM40" s="78">
        <v>4.0000000000000001E-3</v>
      </c>
      <c r="BN40" s="78">
        <v>0.11</v>
      </c>
      <c r="BO40" s="78">
        <v>4.3999999999999997E-2</v>
      </c>
      <c r="BP40" s="78">
        <v>0.17799999999999999</v>
      </c>
      <c r="BQ40" s="78">
        <v>1.2E-2</v>
      </c>
      <c r="BR40" s="78">
        <v>1.02759</v>
      </c>
      <c r="BS40" s="78">
        <v>1.7559999999999999E-2</v>
      </c>
      <c r="BT40" s="78">
        <v>1.12171</v>
      </c>
      <c r="BU40" s="78">
        <v>7.6800000000000002E-3</v>
      </c>
      <c r="BV40" s="78">
        <v>0.57199999999999995</v>
      </c>
      <c r="BW40" s="78">
        <v>0.35799999999999998</v>
      </c>
      <c r="BX40" s="78">
        <v>8.7999999999999995E-2</v>
      </c>
      <c r="BY40" s="78">
        <v>2.4E-2</v>
      </c>
      <c r="BZ40" s="78">
        <v>4.0000000000000001E-3</v>
      </c>
      <c r="CA40" s="78">
        <v>6.0000000000000001E-3</v>
      </c>
      <c r="CB40" s="78">
        <v>0.46500000000000002</v>
      </c>
      <c r="CC40" s="78">
        <v>4.0000000000000001E-3</v>
      </c>
      <c r="CD40" s="78">
        <v>29.42</v>
      </c>
      <c r="CE40" s="78">
        <v>0.29399999999999998</v>
      </c>
      <c r="CF40" s="78">
        <v>29.41</v>
      </c>
      <c r="CG40" s="78">
        <v>0.34399999999999997</v>
      </c>
      <c r="CH40" s="78">
        <v>0.54800000000000004</v>
      </c>
      <c r="CI40" s="78">
        <v>1.4E-2</v>
      </c>
      <c r="CJ40" s="78">
        <v>1.0820000000000001</v>
      </c>
      <c r="CK40" s="78">
        <v>1.2E-2</v>
      </c>
      <c r="CL40" s="78">
        <v>0.13800000000000001</v>
      </c>
      <c r="CM40" s="78">
        <v>1.6E-2</v>
      </c>
      <c r="CN40" s="78">
        <v>0.497</v>
      </c>
      <c r="CO40" s="78">
        <v>0.02</v>
      </c>
      <c r="CP40" s="78">
        <v>9.8000000000000004E-2</v>
      </c>
      <c r="CQ40" s="78">
        <v>4.0000000000000001E-3</v>
      </c>
      <c r="CR40" s="78">
        <v>2.1999999999999999E-2</v>
      </c>
      <c r="CS40" s="78">
        <v>2E-3</v>
      </c>
      <c r="CT40" s="78">
        <v>0.09</v>
      </c>
      <c r="CU40" s="78">
        <v>8.0000000000000002E-3</v>
      </c>
      <c r="CV40" s="78">
        <v>1.2999999999999999E-2</v>
      </c>
      <c r="CW40" s="78">
        <v>0</v>
      </c>
      <c r="CX40" s="78">
        <v>6.3E-2</v>
      </c>
      <c r="CY40" s="78">
        <v>6.0000000000000001E-3</v>
      </c>
      <c r="CZ40" s="78">
        <v>1.2E-2</v>
      </c>
      <c r="DA40" s="78">
        <v>2E-3</v>
      </c>
      <c r="DB40" s="78">
        <v>3.3000000000000002E-2</v>
      </c>
      <c r="DC40" s="78">
        <v>4.0000000000000001E-3</v>
      </c>
      <c r="DD40" s="78">
        <v>5.0000000000000001E-3</v>
      </c>
      <c r="DE40" s="78">
        <v>0</v>
      </c>
      <c r="DF40" s="78">
        <v>2.9000000000000001E-2</v>
      </c>
      <c r="DG40" s="78">
        <v>4.0000000000000001E-3</v>
      </c>
      <c r="DH40" s="78">
        <v>4.0000000000000001E-3</v>
      </c>
      <c r="DI40" s="78">
        <v>0</v>
      </c>
      <c r="DJ40" s="78">
        <v>1E-3</v>
      </c>
      <c r="DK40" s="78">
        <v>0</v>
      </c>
      <c r="DL40" s="78">
        <v>8.4000000000000005E-2</v>
      </c>
      <c r="DM40" s="78">
        <v>4.0000000000000001E-3</v>
      </c>
      <c r="DN40" s="78">
        <v>0.65600000000000003</v>
      </c>
      <c r="DO40" s="78">
        <v>6.0000000000000001E-3</v>
      </c>
      <c r="DP40" s="78">
        <v>0.67900000000000005</v>
      </c>
      <c r="DQ40" s="78">
        <v>8.0000000000000002E-3</v>
      </c>
      <c r="DR40" s="78">
        <v>0</v>
      </c>
      <c r="DS40" s="78">
        <v>0</v>
      </c>
      <c r="DT40" s="78">
        <v>0</v>
      </c>
      <c r="DU40" s="78">
        <v>0</v>
      </c>
      <c r="DV40" s="78">
        <v>9.4E-2</v>
      </c>
      <c r="DW40" s="78">
        <v>6.0000000000000001E-3</v>
      </c>
      <c r="DX40" s="78">
        <v>8.0000000000000002E-3</v>
      </c>
      <c r="DY40" s="78">
        <v>0</v>
      </c>
      <c r="DZ40" s="78">
        <v>1.2070000000000001</v>
      </c>
      <c r="EA40" s="78">
        <v>0.02</v>
      </c>
      <c r="EB40" s="78">
        <v>0.95499000000000001</v>
      </c>
      <c r="EC40" s="78">
        <v>2.4879999999999999E-2</v>
      </c>
      <c r="ED40" s="78">
        <v>1.0682199999999999</v>
      </c>
      <c r="EE40" s="78">
        <v>6.0600000000000003E-3</v>
      </c>
      <c r="EF40" s="78">
        <v>0.16700000000000001</v>
      </c>
      <c r="EG40" s="78">
        <v>4.0000000000000001E-3</v>
      </c>
      <c r="EH40" s="78">
        <v>2.5000000000000001E-2</v>
      </c>
      <c r="EI40" s="78">
        <v>0</v>
      </c>
    </row>
    <row r="41" spans="1:139" x14ac:dyDescent="0.25">
      <c r="A41" s="78" t="s">
        <v>73</v>
      </c>
      <c r="B41" s="78">
        <v>174.3</v>
      </c>
      <c r="C41" s="78">
        <v>1.3260000000000001</v>
      </c>
      <c r="D41" s="78">
        <v>3617</v>
      </c>
      <c r="E41" s="78">
        <v>27.28</v>
      </c>
      <c r="F41" s="78">
        <v>427.4</v>
      </c>
      <c r="G41" s="78">
        <v>3.6459999999999999</v>
      </c>
      <c r="H41" s="78">
        <v>2971</v>
      </c>
      <c r="I41" s="78">
        <v>24.68</v>
      </c>
      <c r="J41" s="78">
        <v>43400</v>
      </c>
      <c r="K41" s="78">
        <v>218.2</v>
      </c>
      <c r="L41" s="78">
        <v>40400</v>
      </c>
      <c r="M41" s="78">
        <v>308.39999999999998</v>
      </c>
      <c r="N41" s="78">
        <v>1.1431199999999999</v>
      </c>
      <c r="O41" s="78">
        <v>3.3320000000000002E-2</v>
      </c>
      <c r="P41" s="78">
        <v>1.1027400000000001</v>
      </c>
      <c r="Q41" s="78">
        <v>7.4400000000000004E-3</v>
      </c>
      <c r="R41" s="78">
        <v>183.2</v>
      </c>
      <c r="S41" s="78">
        <v>2.2759999999999998</v>
      </c>
      <c r="T41" s="78">
        <v>0.80800000000000005</v>
      </c>
      <c r="U41" s="78">
        <v>0.1</v>
      </c>
      <c r="V41" s="78">
        <v>1.4179999999999999</v>
      </c>
      <c r="W41" s="78">
        <v>6.4000000000000001E-2</v>
      </c>
      <c r="X41" s="78">
        <v>3.4580000000000002</v>
      </c>
      <c r="Y41" s="78">
        <v>2.5999999999999999E-2</v>
      </c>
      <c r="Z41" s="78">
        <v>127</v>
      </c>
      <c r="AA41" s="78">
        <v>1.3979999999999999</v>
      </c>
      <c r="AB41" s="78">
        <v>626.4</v>
      </c>
      <c r="AC41" s="78">
        <v>6.798</v>
      </c>
      <c r="AD41" s="78">
        <v>0.309</v>
      </c>
      <c r="AE41" s="78">
        <v>0.01</v>
      </c>
      <c r="AF41" s="78">
        <v>3.16</v>
      </c>
      <c r="AG41" s="78">
        <v>2.4E-2</v>
      </c>
      <c r="AH41" s="78">
        <v>13.49</v>
      </c>
      <c r="AI41" s="78">
        <v>0.28199999999999997</v>
      </c>
      <c r="AJ41" s="78">
        <v>21.98</v>
      </c>
      <c r="AK41" s="78">
        <v>0.252</v>
      </c>
      <c r="AL41" s="78">
        <v>0.84599999999999997</v>
      </c>
      <c r="AM41" s="78">
        <v>1.4E-2</v>
      </c>
      <c r="AN41" s="78">
        <v>1.0302500000000001</v>
      </c>
      <c r="AO41" s="78">
        <v>2.5739999999999999E-2</v>
      </c>
      <c r="AP41" s="78">
        <v>0.95850999999999997</v>
      </c>
      <c r="AQ41" s="78">
        <v>9.92E-3</v>
      </c>
      <c r="AR41" s="78">
        <v>0.217</v>
      </c>
      <c r="AS41" s="78">
        <v>0.104</v>
      </c>
      <c r="AT41" s="78">
        <v>46.92</v>
      </c>
      <c r="AU41" s="78">
        <v>2.7480000000000002</v>
      </c>
      <c r="AV41" s="78">
        <v>14.07</v>
      </c>
      <c r="AW41" s="78">
        <v>0.17399999999999999</v>
      </c>
      <c r="AX41" s="78">
        <v>125.2</v>
      </c>
      <c r="AY41" s="78">
        <v>1.552</v>
      </c>
      <c r="AZ41" s="78">
        <v>1.11066</v>
      </c>
      <c r="BA41" s="78">
        <v>1.8540000000000001E-2</v>
      </c>
      <c r="BB41" s="78">
        <v>1.13262</v>
      </c>
      <c r="BC41" s="78">
        <v>1.5219999999999999E-2</v>
      </c>
      <c r="BD41" s="78">
        <v>5.6000000000000001E-2</v>
      </c>
      <c r="BE41" s="78">
        <v>3.2000000000000001E-2</v>
      </c>
      <c r="BF41" s="78">
        <v>0.57899999999999996</v>
      </c>
      <c r="BG41" s="78">
        <v>1.4E-2</v>
      </c>
      <c r="BH41" s="78">
        <v>1E-3</v>
      </c>
      <c r="BI41" s="78">
        <v>0</v>
      </c>
      <c r="BJ41" s="78">
        <v>2E-3</v>
      </c>
      <c r="BK41" s="78">
        <v>0</v>
      </c>
      <c r="BL41" s="78">
        <v>3.3000000000000002E-2</v>
      </c>
      <c r="BM41" s="78">
        <v>8.0000000000000002E-3</v>
      </c>
      <c r="BN41" s="78">
        <v>0.46100000000000002</v>
      </c>
      <c r="BO41" s="78">
        <v>6.6000000000000003E-2</v>
      </c>
      <c r="BP41" s="78">
        <v>4.7E-2</v>
      </c>
      <c r="BQ41" s="78">
        <v>8.0000000000000002E-3</v>
      </c>
      <c r="BR41" s="78">
        <v>1.02658</v>
      </c>
      <c r="BS41" s="78">
        <v>2.0979999999999999E-2</v>
      </c>
      <c r="BT41" s="78">
        <v>1.12276</v>
      </c>
      <c r="BU41" s="78">
        <v>7.4799999999999997E-3</v>
      </c>
      <c r="BV41" s="78">
        <v>0.64500000000000002</v>
      </c>
      <c r="BW41" s="78">
        <v>0.01</v>
      </c>
      <c r="BX41" s="78">
        <v>6.2E-2</v>
      </c>
      <c r="BY41" s="78">
        <v>6.0000000000000001E-3</v>
      </c>
      <c r="BZ41" s="78">
        <v>2E-3</v>
      </c>
      <c r="CA41" s="78">
        <v>6.0000000000000001E-3</v>
      </c>
      <c r="CB41" s="78">
        <v>0.22500000000000001</v>
      </c>
      <c r="CC41" s="78">
        <v>2E-3</v>
      </c>
      <c r="CD41" s="78">
        <v>21.24</v>
      </c>
      <c r="CE41" s="78">
        <v>0.152</v>
      </c>
      <c r="CF41" s="78">
        <v>21.23</v>
      </c>
      <c r="CG41" s="78">
        <v>5.3999999999999999E-2</v>
      </c>
      <c r="CH41" s="78">
        <v>0.441</v>
      </c>
      <c r="CI41" s="78">
        <v>0.01</v>
      </c>
      <c r="CJ41" s="78">
        <v>0.84</v>
      </c>
      <c r="CK41" s="78">
        <v>2.1999999999999999E-2</v>
      </c>
      <c r="CL41" s="78">
        <v>0.105</v>
      </c>
      <c r="CM41" s="78">
        <v>0</v>
      </c>
      <c r="CN41" s="78">
        <v>0.38900000000000001</v>
      </c>
      <c r="CO41" s="78">
        <v>6.0000000000000001E-3</v>
      </c>
      <c r="CP41" s="78">
        <v>7.5999999999999998E-2</v>
      </c>
      <c r="CQ41" s="78">
        <v>1.4E-2</v>
      </c>
      <c r="CR41" s="78">
        <v>1.6E-2</v>
      </c>
      <c r="CS41" s="78">
        <v>2E-3</v>
      </c>
      <c r="CT41" s="78">
        <v>6.7000000000000004E-2</v>
      </c>
      <c r="CU41" s="78">
        <v>4.0000000000000001E-3</v>
      </c>
      <c r="CV41" s="78">
        <v>0.01</v>
      </c>
      <c r="CW41" s="78">
        <v>0</v>
      </c>
      <c r="CX41" s="78">
        <v>4.8000000000000001E-2</v>
      </c>
      <c r="CY41" s="78">
        <v>6.0000000000000001E-3</v>
      </c>
      <c r="CZ41" s="78">
        <v>8.9999999999999993E-3</v>
      </c>
      <c r="DA41" s="78">
        <v>0</v>
      </c>
      <c r="DB41" s="78">
        <v>2.5000000000000001E-2</v>
      </c>
      <c r="DC41" s="78">
        <v>2E-3</v>
      </c>
      <c r="DD41" s="78">
        <v>3.0000000000000001E-3</v>
      </c>
      <c r="DE41" s="78">
        <v>0</v>
      </c>
      <c r="DF41" s="78">
        <v>2.1000000000000001E-2</v>
      </c>
      <c r="DG41" s="78">
        <v>2E-3</v>
      </c>
      <c r="DH41" s="78">
        <v>3.0000000000000001E-3</v>
      </c>
      <c r="DI41" s="78">
        <v>0</v>
      </c>
      <c r="DJ41" s="78">
        <v>1E-3</v>
      </c>
      <c r="DK41" s="78">
        <v>0</v>
      </c>
      <c r="DL41" s="78">
        <v>8.7999999999999995E-2</v>
      </c>
      <c r="DM41" s="78">
        <v>2E-3</v>
      </c>
      <c r="DN41" s="78">
        <v>0.313</v>
      </c>
      <c r="DO41" s="78">
        <v>0.01</v>
      </c>
      <c r="DP41" s="78">
        <v>0.32500000000000001</v>
      </c>
      <c r="DQ41" s="78">
        <v>2E-3</v>
      </c>
      <c r="DR41" s="78">
        <v>0</v>
      </c>
      <c r="DS41" s="78">
        <v>0</v>
      </c>
      <c r="DT41" s="78">
        <v>0</v>
      </c>
      <c r="DU41" s="78">
        <v>0</v>
      </c>
      <c r="DV41" s="78">
        <v>0.113</v>
      </c>
      <c r="DW41" s="78">
        <v>4.0000000000000001E-3</v>
      </c>
      <c r="DX41" s="78">
        <v>7.0000000000000001E-3</v>
      </c>
      <c r="DY41" s="78">
        <v>2E-3</v>
      </c>
      <c r="DZ41" s="78">
        <v>0.98499999999999999</v>
      </c>
      <c r="EA41" s="78">
        <v>1.2E-2</v>
      </c>
      <c r="EB41" s="78">
        <v>0.95574000000000003</v>
      </c>
      <c r="EC41" s="78">
        <v>2.768E-2</v>
      </c>
      <c r="ED41" s="78">
        <v>1.0734399999999999</v>
      </c>
      <c r="EE41" s="78">
        <v>6.3800000000000003E-3</v>
      </c>
      <c r="EF41" s="78">
        <v>0.14299999999999999</v>
      </c>
      <c r="EG41" s="78">
        <v>1.2E-2</v>
      </c>
      <c r="EH41" s="78">
        <v>2.1000000000000001E-2</v>
      </c>
      <c r="EI41" s="78">
        <v>2E-3</v>
      </c>
    </row>
    <row r="42" spans="1:139" x14ac:dyDescent="0.25">
      <c r="A42" s="78" t="s">
        <v>74</v>
      </c>
      <c r="B42" s="78">
        <v>274.89999999999998</v>
      </c>
      <c r="C42" s="78">
        <v>15.42</v>
      </c>
      <c r="D42" s="78">
        <v>5052</v>
      </c>
      <c r="E42" s="78">
        <v>32.32</v>
      </c>
      <c r="F42" s="78">
        <v>576.20000000000005</v>
      </c>
      <c r="G42" s="78">
        <v>14.656000000000001</v>
      </c>
      <c r="H42" s="78">
        <v>2234</v>
      </c>
      <c r="I42" s="78">
        <v>27.26</v>
      </c>
      <c r="J42" s="78">
        <v>53430</v>
      </c>
      <c r="K42" s="78">
        <v>264.8</v>
      </c>
      <c r="L42" s="78">
        <v>41310</v>
      </c>
      <c r="M42" s="78">
        <v>428.2</v>
      </c>
      <c r="N42" s="78">
        <v>1.1079399999999999</v>
      </c>
      <c r="O42" s="78">
        <v>4.446E-2</v>
      </c>
      <c r="P42" s="78">
        <v>1.0926499999999999</v>
      </c>
      <c r="Q42" s="78">
        <v>1.8700000000000001E-2</v>
      </c>
      <c r="R42" s="78">
        <v>190.1</v>
      </c>
      <c r="S42" s="78">
        <v>0.32600000000000001</v>
      </c>
      <c r="T42" s="78">
        <v>1.0229999999999999</v>
      </c>
      <c r="U42" s="78">
        <v>0.128</v>
      </c>
      <c r="V42" s="78">
        <v>1.51</v>
      </c>
      <c r="W42" s="78">
        <v>0.05</v>
      </c>
      <c r="X42" s="78">
        <v>3.097</v>
      </c>
      <c r="Y42" s="78">
        <v>6.6000000000000003E-2</v>
      </c>
      <c r="Z42" s="78">
        <v>153.80000000000001</v>
      </c>
      <c r="AA42" s="78">
        <v>0.69</v>
      </c>
      <c r="AB42" s="78">
        <v>659.3</v>
      </c>
      <c r="AC42" s="78">
        <v>16.044</v>
      </c>
      <c r="AD42" s="78">
        <v>0.48299999999999998</v>
      </c>
      <c r="AE42" s="78">
        <v>1.2E-2</v>
      </c>
      <c r="AF42" s="78">
        <v>6.6660000000000004</v>
      </c>
      <c r="AG42" s="78">
        <v>8.4000000000000005E-2</v>
      </c>
      <c r="AH42" s="78">
        <v>22.64</v>
      </c>
      <c r="AI42" s="78">
        <v>0.24</v>
      </c>
      <c r="AJ42" s="78">
        <v>14.32</v>
      </c>
      <c r="AK42" s="78">
        <v>4.2000000000000003E-2</v>
      </c>
      <c r="AL42" s="78">
        <v>0.41399999999999998</v>
      </c>
      <c r="AM42" s="78">
        <v>1.2E-2</v>
      </c>
      <c r="AN42" s="78">
        <v>1.0251399999999999</v>
      </c>
      <c r="AO42" s="78">
        <v>2.2079999999999999E-2</v>
      </c>
      <c r="AP42" s="78">
        <v>0.96841999999999995</v>
      </c>
      <c r="AQ42" s="78">
        <v>2.2200000000000001E-2</v>
      </c>
      <c r="AR42" s="78">
        <v>0.19400000000000001</v>
      </c>
      <c r="AS42" s="78">
        <v>0.14000000000000001</v>
      </c>
      <c r="AT42" s="78">
        <v>7.9080000000000004</v>
      </c>
      <c r="AU42" s="78">
        <v>3.8839999999999999</v>
      </c>
      <c r="AV42" s="78">
        <v>23.97</v>
      </c>
      <c r="AW42" s="78">
        <v>0.41399999999999998</v>
      </c>
      <c r="AX42" s="78">
        <v>114.1</v>
      </c>
      <c r="AY42" s="78">
        <v>1.1319999999999999</v>
      </c>
      <c r="AZ42" s="78">
        <v>1.0853900000000001</v>
      </c>
      <c r="BA42" s="78">
        <v>2.384E-2</v>
      </c>
      <c r="BB42" s="78">
        <v>1.11904</v>
      </c>
      <c r="BC42" s="78">
        <v>9.0200000000000002E-3</v>
      </c>
      <c r="BD42" s="78">
        <v>6.3E-2</v>
      </c>
      <c r="BE42" s="78">
        <v>4.0000000000000001E-3</v>
      </c>
      <c r="BF42" s="78">
        <v>0.42299999999999999</v>
      </c>
      <c r="BG42" s="78">
        <v>0.01</v>
      </c>
      <c r="BH42" s="78">
        <v>1E-3</v>
      </c>
      <c r="BI42" s="78">
        <v>0</v>
      </c>
      <c r="BJ42" s="78">
        <v>2E-3</v>
      </c>
      <c r="BK42" s="78">
        <v>0</v>
      </c>
      <c r="BL42" s="78">
        <v>0.03</v>
      </c>
      <c r="BM42" s="78">
        <v>0</v>
      </c>
      <c r="BN42" s="78">
        <v>0.23599999999999999</v>
      </c>
      <c r="BO42" s="78">
        <v>2.5999999999999999E-2</v>
      </c>
      <c r="BP42" s="78">
        <v>6.7000000000000004E-2</v>
      </c>
      <c r="BQ42" s="78">
        <v>1.2E-2</v>
      </c>
      <c r="BR42" s="78">
        <v>0.99936999999999998</v>
      </c>
      <c r="BS42" s="78">
        <v>2.1760000000000002E-2</v>
      </c>
      <c r="BT42" s="78">
        <v>1.1058699999999999</v>
      </c>
      <c r="BU42" s="78">
        <v>1.2E-2</v>
      </c>
      <c r="BV42" s="78">
        <v>0.57499999999999996</v>
      </c>
      <c r="BW42" s="78">
        <v>2.4E-2</v>
      </c>
      <c r="BX42" s="78">
        <v>6.6000000000000003E-2</v>
      </c>
      <c r="BY42" s="78">
        <v>6.0000000000000001E-3</v>
      </c>
      <c r="BZ42" s="78">
        <v>3.0000000000000001E-3</v>
      </c>
      <c r="CA42" s="78">
        <v>6.0000000000000001E-3</v>
      </c>
      <c r="CB42" s="78">
        <v>0.20699999999999999</v>
      </c>
      <c r="CC42" s="78">
        <v>0.01</v>
      </c>
      <c r="CD42" s="78">
        <v>9.0909999999999993</v>
      </c>
      <c r="CE42" s="78">
        <v>0.106</v>
      </c>
      <c r="CF42" s="78">
        <v>9.1620000000000008</v>
      </c>
      <c r="CG42" s="78">
        <v>7.5999999999999998E-2</v>
      </c>
      <c r="CH42" s="78">
        <v>0.47599999999999998</v>
      </c>
      <c r="CI42" s="78">
        <v>8.0000000000000002E-3</v>
      </c>
      <c r="CJ42" s="78">
        <v>0.93500000000000005</v>
      </c>
      <c r="CK42" s="78">
        <v>1.7999999999999999E-2</v>
      </c>
      <c r="CL42" s="78">
        <v>0.111</v>
      </c>
      <c r="CM42" s="78">
        <v>2E-3</v>
      </c>
      <c r="CN42" s="78">
        <v>0.42699999999999999</v>
      </c>
      <c r="CO42" s="78">
        <v>6.0000000000000001E-3</v>
      </c>
      <c r="CP42" s="78">
        <v>8.3000000000000004E-2</v>
      </c>
      <c r="CQ42" s="78">
        <v>8.0000000000000002E-3</v>
      </c>
      <c r="CR42" s="78">
        <v>1.6E-2</v>
      </c>
      <c r="CS42" s="78">
        <v>0</v>
      </c>
      <c r="CT42" s="78">
        <v>7.5999999999999998E-2</v>
      </c>
      <c r="CU42" s="78">
        <v>8.0000000000000002E-3</v>
      </c>
      <c r="CV42" s="78">
        <v>1.0999999999999999E-2</v>
      </c>
      <c r="CW42" s="78">
        <v>0</v>
      </c>
      <c r="CX42" s="78">
        <v>5.3999999999999999E-2</v>
      </c>
      <c r="CY42" s="78">
        <v>4.0000000000000001E-3</v>
      </c>
      <c r="CZ42" s="78">
        <v>1.0999999999999999E-2</v>
      </c>
      <c r="DA42" s="78">
        <v>0</v>
      </c>
      <c r="DB42" s="78">
        <v>0.03</v>
      </c>
      <c r="DC42" s="78">
        <v>2E-3</v>
      </c>
      <c r="DD42" s="78">
        <v>4.0000000000000001E-3</v>
      </c>
      <c r="DE42" s="78">
        <v>0</v>
      </c>
      <c r="DF42" s="78">
        <v>2.9000000000000001E-2</v>
      </c>
      <c r="DG42" s="78">
        <v>0.01</v>
      </c>
      <c r="DH42" s="78">
        <v>4.0000000000000001E-3</v>
      </c>
      <c r="DI42" s="78">
        <v>0</v>
      </c>
      <c r="DJ42" s="78">
        <v>1E-3</v>
      </c>
      <c r="DK42" s="78">
        <v>0</v>
      </c>
      <c r="DL42" s="78">
        <v>7.8E-2</v>
      </c>
      <c r="DM42" s="78">
        <v>2E-3</v>
      </c>
      <c r="DN42" s="78">
        <v>0.26800000000000002</v>
      </c>
      <c r="DO42" s="78">
        <v>8.0000000000000002E-3</v>
      </c>
      <c r="DP42" s="78">
        <v>0.27200000000000002</v>
      </c>
      <c r="DQ42" s="78">
        <v>6.0000000000000001E-3</v>
      </c>
      <c r="DR42" s="78">
        <v>0</v>
      </c>
      <c r="DS42" s="78">
        <v>0</v>
      </c>
      <c r="DT42" s="78">
        <v>0</v>
      </c>
      <c r="DU42" s="78">
        <v>0</v>
      </c>
      <c r="DV42" s="78">
        <v>0.16600000000000001</v>
      </c>
      <c r="DW42" s="78">
        <v>0.01</v>
      </c>
      <c r="DX42" s="78">
        <v>7.0000000000000001E-3</v>
      </c>
      <c r="DY42" s="78">
        <v>0</v>
      </c>
      <c r="DZ42" s="78">
        <v>0.997</v>
      </c>
      <c r="EA42" s="78">
        <v>6.0000000000000001E-3</v>
      </c>
      <c r="EB42" s="78">
        <v>0.94516999999999995</v>
      </c>
      <c r="EC42" s="78">
        <v>2.3060000000000001E-2</v>
      </c>
      <c r="ED42" s="78">
        <v>1.0620400000000001</v>
      </c>
      <c r="EE42" s="78">
        <v>7.3200000000000001E-3</v>
      </c>
      <c r="EF42" s="78">
        <v>0.13200000000000001</v>
      </c>
      <c r="EG42" s="78">
        <v>4.0000000000000001E-3</v>
      </c>
      <c r="EH42" s="78">
        <v>2.5999999999999999E-2</v>
      </c>
      <c r="EI42" s="78">
        <v>2E-3</v>
      </c>
    </row>
    <row r="43" spans="1:139" x14ac:dyDescent="0.25">
      <c r="A43" s="78" t="s">
        <v>75</v>
      </c>
      <c r="C43" s="78">
        <v>0</v>
      </c>
      <c r="E43" s="78">
        <v>0</v>
      </c>
      <c r="G43" s="78">
        <v>0</v>
      </c>
      <c r="I43" s="78">
        <v>0</v>
      </c>
      <c r="K43" s="78">
        <v>0</v>
      </c>
      <c r="M43" s="78">
        <v>0</v>
      </c>
      <c r="O43" s="78">
        <v>0</v>
      </c>
      <c r="Q43" s="78">
        <v>0</v>
      </c>
      <c r="S43" s="78">
        <v>0</v>
      </c>
      <c r="U43" s="78">
        <v>0</v>
      </c>
      <c r="W43" s="78">
        <v>0</v>
      </c>
      <c r="Y43" s="78">
        <v>0</v>
      </c>
      <c r="AA43" s="78">
        <v>0</v>
      </c>
      <c r="AC43" s="78">
        <v>0</v>
      </c>
      <c r="AE43" s="78">
        <v>0</v>
      </c>
      <c r="AG43" s="78">
        <v>0</v>
      </c>
      <c r="AI43" s="78">
        <v>0</v>
      </c>
      <c r="AK43" s="78">
        <v>0</v>
      </c>
      <c r="AM43" s="78">
        <v>0</v>
      </c>
      <c r="AO43" s="78">
        <v>0</v>
      </c>
      <c r="AQ43" s="78">
        <v>0</v>
      </c>
      <c r="AS43" s="78">
        <v>0</v>
      </c>
      <c r="AU43" s="78">
        <v>0</v>
      </c>
      <c r="AW43" s="78">
        <v>0</v>
      </c>
      <c r="AY43" s="78">
        <v>0</v>
      </c>
      <c r="BA43" s="78">
        <v>0</v>
      </c>
      <c r="BC43" s="78">
        <v>0</v>
      </c>
      <c r="BE43" s="78">
        <v>0</v>
      </c>
      <c r="BG43" s="78">
        <v>0</v>
      </c>
      <c r="BI43" s="78">
        <v>0</v>
      </c>
      <c r="BK43" s="78">
        <v>0</v>
      </c>
      <c r="BM43" s="78">
        <v>0</v>
      </c>
      <c r="BO43" s="78">
        <v>0</v>
      </c>
      <c r="BQ43" s="78">
        <v>0</v>
      </c>
      <c r="BS43" s="78">
        <v>0</v>
      </c>
      <c r="BU43" s="78">
        <v>0</v>
      </c>
      <c r="BW43" s="78">
        <v>0</v>
      </c>
      <c r="BY43" s="78">
        <v>0</v>
      </c>
      <c r="CA43" s="78">
        <v>0</v>
      </c>
      <c r="CC43" s="78">
        <v>0</v>
      </c>
      <c r="CE43" s="78">
        <v>0</v>
      </c>
      <c r="CG43" s="78">
        <v>0</v>
      </c>
      <c r="CI43" s="78">
        <v>0</v>
      </c>
      <c r="CK43" s="78">
        <v>0</v>
      </c>
      <c r="CM43" s="78">
        <v>0</v>
      </c>
      <c r="CO43" s="78">
        <v>0</v>
      </c>
      <c r="CQ43" s="78">
        <v>0</v>
      </c>
      <c r="CS43" s="78">
        <v>0</v>
      </c>
      <c r="CU43" s="78">
        <v>0</v>
      </c>
      <c r="CW43" s="78">
        <v>0</v>
      </c>
      <c r="CY43" s="78">
        <v>0</v>
      </c>
      <c r="DA43" s="78">
        <v>0</v>
      </c>
      <c r="DC43" s="78">
        <v>0</v>
      </c>
      <c r="DE43" s="78">
        <v>0</v>
      </c>
      <c r="DG43" s="78">
        <v>0</v>
      </c>
      <c r="DI43" s="78">
        <v>0</v>
      </c>
      <c r="DK43" s="78">
        <v>0</v>
      </c>
      <c r="DM43" s="78">
        <v>0</v>
      </c>
      <c r="DO43" s="78">
        <v>0</v>
      </c>
      <c r="DQ43" s="78">
        <v>0</v>
      </c>
      <c r="DS43" s="78">
        <v>0</v>
      </c>
      <c r="DU43" s="78">
        <v>0</v>
      </c>
      <c r="DW43" s="78">
        <v>0</v>
      </c>
      <c r="DY43" s="78">
        <v>0</v>
      </c>
      <c r="EA43" s="78">
        <v>0</v>
      </c>
      <c r="EC43" s="78">
        <v>0</v>
      </c>
      <c r="EE43" s="78">
        <v>0</v>
      </c>
      <c r="EG43" s="78">
        <v>0</v>
      </c>
      <c r="EI43" s="78">
        <v>0</v>
      </c>
    </row>
    <row r="44" spans="1:139" x14ac:dyDescent="0.25">
      <c r="A44" s="78" t="s">
        <v>75</v>
      </c>
      <c r="B44" s="78">
        <v>375.6</v>
      </c>
      <c r="C44" s="78">
        <v>3.0920000000000001</v>
      </c>
      <c r="D44" s="78">
        <v>6169</v>
      </c>
      <c r="E44" s="78">
        <v>31</v>
      </c>
      <c r="F44" s="78">
        <v>709.1</v>
      </c>
      <c r="G44" s="78">
        <v>31.74</v>
      </c>
      <c r="H44" s="78">
        <v>1591</v>
      </c>
      <c r="I44" s="78">
        <v>19.538</v>
      </c>
      <c r="J44" s="78">
        <v>51620</v>
      </c>
      <c r="K44" s="78">
        <v>705.8</v>
      </c>
      <c r="L44" s="78">
        <v>34890</v>
      </c>
      <c r="M44" s="78">
        <v>211.6</v>
      </c>
      <c r="N44" s="78">
        <v>1.19123</v>
      </c>
      <c r="O44" s="78">
        <v>1.9019999999999999E-2</v>
      </c>
      <c r="P44" s="78">
        <v>1.17482</v>
      </c>
      <c r="Q44" s="78">
        <v>3.0200000000000001E-2</v>
      </c>
      <c r="R44" s="78">
        <v>168.8</v>
      </c>
      <c r="S44" s="78">
        <v>1.3919999999999999</v>
      </c>
      <c r="T44" s="78">
        <v>1.427</v>
      </c>
      <c r="U44" s="78">
        <v>0.09</v>
      </c>
      <c r="V44" s="78">
        <v>1.871</v>
      </c>
      <c r="W44" s="78">
        <v>4.2000000000000003E-2</v>
      </c>
      <c r="X44" s="78">
        <v>3.4950000000000001</v>
      </c>
      <c r="Y44" s="78">
        <v>2.8000000000000001E-2</v>
      </c>
      <c r="Z44" s="78">
        <v>72.3</v>
      </c>
      <c r="AA44" s="78">
        <v>12.13</v>
      </c>
      <c r="AB44" s="78">
        <v>930.3</v>
      </c>
      <c r="AC44" s="78">
        <v>4.8319999999999999</v>
      </c>
      <c r="AD44" s="78">
        <v>0.42</v>
      </c>
      <c r="AE44" s="78">
        <v>0.01</v>
      </c>
      <c r="AF44" s="78">
        <v>3.2280000000000002</v>
      </c>
      <c r="AG44" s="78">
        <v>3.5999999999999997E-2</v>
      </c>
      <c r="AH44" s="78">
        <v>18.55</v>
      </c>
      <c r="AI44" s="78">
        <v>0.28399999999999997</v>
      </c>
      <c r="AJ44" s="78">
        <v>15.59</v>
      </c>
      <c r="AK44" s="78">
        <v>0.438</v>
      </c>
      <c r="AL44" s="78">
        <v>1.506</v>
      </c>
      <c r="AM44" s="78">
        <v>3.7999999999999999E-2</v>
      </c>
      <c r="AN44" s="78">
        <v>1.06728</v>
      </c>
      <c r="AO44" s="78">
        <v>2.256E-2</v>
      </c>
      <c r="AP44" s="78">
        <v>1.0098100000000001</v>
      </c>
      <c r="AQ44" s="78">
        <v>2.1080000000000002E-2</v>
      </c>
      <c r="AR44" s="78">
        <v>0.33300000000000002</v>
      </c>
      <c r="AS44" s="78">
        <v>5.3999999999999999E-2</v>
      </c>
      <c r="AT44" s="78">
        <v>8.5920000000000005</v>
      </c>
      <c r="AU44" s="78">
        <v>2.758</v>
      </c>
      <c r="AV44" s="78">
        <v>10.16</v>
      </c>
      <c r="AW44" s="78">
        <v>8.5999999999999993E-2</v>
      </c>
      <c r="AX44" s="78">
        <v>407.1</v>
      </c>
      <c r="AY44" s="78">
        <v>5.0279999999999996</v>
      </c>
      <c r="AZ44" s="78">
        <v>1.15117</v>
      </c>
      <c r="BA44" s="78">
        <v>2.1700000000000001E-2</v>
      </c>
      <c r="BB44" s="78">
        <v>1.1907099999999999</v>
      </c>
      <c r="BC44" s="78">
        <v>1.2800000000000001E-2</v>
      </c>
      <c r="BD44" s="78">
        <v>9.0999999999999998E-2</v>
      </c>
      <c r="BE44" s="78">
        <v>2.5999999999999999E-2</v>
      </c>
      <c r="BF44" s="78">
        <v>1.0109999999999999</v>
      </c>
      <c r="BG44" s="78">
        <v>6.0000000000000001E-3</v>
      </c>
      <c r="BH44" s="78">
        <v>1E-3</v>
      </c>
      <c r="BI44" s="78">
        <v>2E-3</v>
      </c>
      <c r="BJ44" s="78">
        <v>7.0000000000000001E-3</v>
      </c>
      <c r="BK44" s="78">
        <v>0</v>
      </c>
      <c r="BL44" s="78">
        <v>0.1</v>
      </c>
      <c r="BM44" s="78">
        <v>0.01</v>
      </c>
      <c r="BN44" s="78">
        <v>0.27500000000000002</v>
      </c>
      <c r="BO44" s="78">
        <v>3.5999999999999997E-2</v>
      </c>
      <c r="BP44" s="78">
        <v>7.4999999999999997E-2</v>
      </c>
      <c r="BQ44" s="78">
        <v>2E-3</v>
      </c>
      <c r="BR44" s="78">
        <v>1.05603</v>
      </c>
      <c r="BS44" s="78">
        <v>2.248E-2</v>
      </c>
      <c r="BT44" s="78">
        <v>1.1653100000000001</v>
      </c>
      <c r="BU44" s="78">
        <v>2.1899999999999999E-2</v>
      </c>
      <c r="BV44" s="78">
        <v>0.193</v>
      </c>
      <c r="BW44" s="78">
        <v>2.5999999999999999E-2</v>
      </c>
      <c r="BX44" s="78">
        <v>7.9000000000000001E-2</v>
      </c>
      <c r="BY44" s="78">
        <v>4.0000000000000001E-3</v>
      </c>
      <c r="BZ44" s="78">
        <v>0</v>
      </c>
      <c r="CA44" s="78">
        <v>6.0000000000000001E-3</v>
      </c>
      <c r="CB44" s="78">
        <v>0.17799999999999999</v>
      </c>
      <c r="CC44" s="78">
        <v>8.0000000000000002E-3</v>
      </c>
      <c r="CD44" s="78">
        <v>37.67</v>
      </c>
      <c r="CE44" s="78">
        <v>0.41599999999999998</v>
      </c>
      <c r="CF44" s="78">
        <v>37.56</v>
      </c>
      <c r="CG44" s="78">
        <v>0.73799999999999999</v>
      </c>
      <c r="CH44" s="78">
        <v>0.71099999999999997</v>
      </c>
      <c r="CI44" s="78">
        <v>2.4E-2</v>
      </c>
      <c r="CJ44" s="78">
        <v>1.34</v>
      </c>
      <c r="CK44" s="78">
        <v>1.4E-2</v>
      </c>
      <c r="CL44" s="78">
        <v>0.16400000000000001</v>
      </c>
      <c r="CM44" s="78">
        <v>2E-3</v>
      </c>
      <c r="CN44" s="78">
        <v>0.61299999999999999</v>
      </c>
      <c r="CO44" s="78">
        <v>0.01</v>
      </c>
      <c r="CP44" s="78">
        <v>0.123</v>
      </c>
      <c r="CQ44" s="78">
        <v>8.0000000000000002E-3</v>
      </c>
      <c r="CR44" s="78">
        <v>2.9000000000000001E-2</v>
      </c>
      <c r="CS44" s="78">
        <v>2E-3</v>
      </c>
      <c r="CT44" s="78">
        <v>0.107</v>
      </c>
      <c r="CU44" s="78">
        <v>6.0000000000000001E-3</v>
      </c>
      <c r="CV44" s="78">
        <v>1.6E-2</v>
      </c>
      <c r="CW44" s="78">
        <v>0</v>
      </c>
      <c r="CX44" s="78">
        <v>7.9000000000000001E-2</v>
      </c>
      <c r="CY44" s="78">
        <v>2E-3</v>
      </c>
      <c r="CZ44" s="78">
        <v>1.4999999999999999E-2</v>
      </c>
      <c r="DA44" s="78">
        <v>2E-3</v>
      </c>
      <c r="DB44" s="78">
        <v>4.1000000000000002E-2</v>
      </c>
      <c r="DC44" s="78">
        <v>0</v>
      </c>
      <c r="DD44" s="78">
        <v>5.0000000000000001E-3</v>
      </c>
      <c r="DE44" s="78">
        <v>0</v>
      </c>
      <c r="DF44" s="78">
        <v>3.5999999999999997E-2</v>
      </c>
      <c r="DG44" s="78">
        <v>2E-3</v>
      </c>
      <c r="DH44" s="78">
        <v>5.0000000000000001E-3</v>
      </c>
      <c r="DI44" s="78">
        <v>0</v>
      </c>
      <c r="DJ44" s="78">
        <v>2E-3</v>
      </c>
      <c r="DK44" s="78">
        <v>0</v>
      </c>
      <c r="DL44" s="78">
        <v>8.6999999999999994E-2</v>
      </c>
      <c r="DM44" s="78">
        <v>8.0000000000000002E-3</v>
      </c>
      <c r="DN44" s="78">
        <v>0.156</v>
      </c>
      <c r="DO44" s="78">
        <v>4.0000000000000001E-3</v>
      </c>
      <c r="DP44" s="78">
        <v>0.161</v>
      </c>
      <c r="DQ44" s="78">
        <v>4.0000000000000001E-3</v>
      </c>
      <c r="DR44" s="78">
        <v>0</v>
      </c>
      <c r="DS44" s="78">
        <v>0</v>
      </c>
      <c r="DT44" s="78">
        <v>0</v>
      </c>
      <c r="DU44" s="78">
        <v>0</v>
      </c>
      <c r="DV44" s="78">
        <v>0.10199999999999999</v>
      </c>
      <c r="DW44" s="78">
        <v>0.01</v>
      </c>
      <c r="DX44" s="78">
        <v>8.0000000000000002E-3</v>
      </c>
      <c r="DY44" s="78">
        <v>2E-3</v>
      </c>
      <c r="DZ44" s="78">
        <v>1.004</v>
      </c>
      <c r="EA44" s="78">
        <v>1.7999999999999999E-2</v>
      </c>
      <c r="EB44" s="78">
        <v>0.97047000000000005</v>
      </c>
      <c r="EC44" s="78">
        <v>2.53E-2</v>
      </c>
      <c r="ED44" s="78">
        <v>1.0936600000000001</v>
      </c>
      <c r="EE44" s="78">
        <v>2.06E-2</v>
      </c>
      <c r="EF44" s="78">
        <v>0.193</v>
      </c>
      <c r="EG44" s="78">
        <v>2E-3</v>
      </c>
      <c r="EH44" s="78">
        <v>3.2000000000000001E-2</v>
      </c>
      <c r="EI44" s="78">
        <v>4.0000000000000001E-3</v>
      </c>
    </row>
    <row r="45" spans="1:139" x14ac:dyDescent="0.25">
      <c r="A45" s="78" t="s">
        <v>76</v>
      </c>
      <c r="B45" s="78">
        <v>329.9</v>
      </c>
      <c r="C45" s="78">
        <v>0.84399999999999997</v>
      </c>
      <c r="D45" s="78">
        <v>4514</v>
      </c>
      <c r="E45" s="78">
        <v>13.448</v>
      </c>
      <c r="F45" s="78">
        <v>543.9</v>
      </c>
      <c r="G45" s="78">
        <v>5.1859999999999999</v>
      </c>
      <c r="H45" s="78">
        <v>1487</v>
      </c>
      <c r="I45" s="78">
        <v>7.8019999999999996</v>
      </c>
      <c r="J45" s="78">
        <v>26120</v>
      </c>
      <c r="K45" s="78">
        <v>226.4</v>
      </c>
      <c r="L45" s="78">
        <v>58030</v>
      </c>
      <c r="M45" s="78">
        <v>1944.8</v>
      </c>
      <c r="N45" s="78">
        <v>1.21993</v>
      </c>
      <c r="O45" s="78">
        <v>2.6620000000000001E-2</v>
      </c>
      <c r="P45" s="78">
        <v>1.1628099999999999</v>
      </c>
      <c r="Q45" s="78">
        <v>3.82E-3</v>
      </c>
      <c r="R45" s="78">
        <v>257.3</v>
      </c>
      <c r="S45" s="78">
        <v>7.9960000000000004</v>
      </c>
      <c r="T45" s="78">
        <v>1.0109999999999999</v>
      </c>
      <c r="U45" s="78">
        <v>0.06</v>
      </c>
      <c r="V45" s="78">
        <v>1.6639999999999999</v>
      </c>
      <c r="W45" s="78">
        <v>8.5999999999999993E-2</v>
      </c>
      <c r="X45" s="78">
        <v>3.4609999999999999</v>
      </c>
      <c r="Y45" s="78">
        <v>7.5999999999999998E-2</v>
      </c>
      <c r="Z45" s="78">
        <v>114.3</v>
      </c>
      <c r="AA45" s="78">
        <v>0.438</v>
      </c>
      <c r="AB45" s="78">
        <v>650.29999999999995</v>
      </c>
      <c r="AC45" s="78">
        <v>16.911999999999999</v>
      </c>
      <c r="AD45" s="78">
        <v>0.44600000000000001</v>
      </c>
      <c r="AE45" s="78">
        <v>6.0000000000000001E-3</v>
      </c>
      <c r="AF45" s="78">
        <v>4.1379999999999999</v>
      </c>
      <c r="AG45" s="78">
        <v>0.10199999999999999</v>
      </c>
      <c r="AH45" s="78">
        <v>14.45</v>
      </c>
      <c r="AI45" s="78">
        <v>8.4000000000000005E-2</v>
      </c>
      <c r="AJ45" s="78">
        <v>18.95</v>
      </c>
      <c r="AK45" s="78">
        <v>0.432</v>
      </c>
      <c r="AL45" s="78">
        <v>1.804</v>
      </c>
      <c r="AM45" s="78">
        <v>2.4E-2</v>
      </c>
      <c r="AN45" s="78">
        <v>1.0951299999999999</v>
      </c>
      <c r="AO45" s="78">
        <v>3.2120000000000003E-2</v>
      </c>
      <c r="AP45" s="78">
        <v>1.0042199999999999</v>
      </c>
      <c r="AQ45" s="78">
        <v>1.146E-2</v>
      </c>
      <c r="AR45" s="78">
        <v>0.19800000000000001</v>
      </c>
      <c r="AS45" s="78">
        <v>0.13</v>
      </c>
      <c r="AT45" s="78">
        <v>12.91</v>
      </c>
      <c r="AU45" s="78">
        <v>2.1480000000000001</v>
      </c>
      <c r="AV45" s="78">
        <v>14.88</v>
      </c>
      <c r="AW45" s="78">
        <v>0.11799999999999999</v>
      </c>
      <c r="AX45" s="78">
        <v>178.9</v>
      </c>
      <c r="AY45" s="78">
        <v>0.96</v>
      </c>
      <c r="AZ45" s="78">
        <v>1.17944</v>
      </c>
      <c r="BA45" s="78">
        <v>2.2380000000000001E-2</v>
      </c>
      <c r="BB45" s="78">
        <v>1.1823699999999999</v>
      </c>
      <c r="BC45" s="78">
        <v>1.1379999999999999E-2</v>
      </c>
      <c r="BD45" s="78">
        <v>6.5000000000000002E-2</v>
      </c>
      <c r="BE45" s="78">
        <v>8.0000000000000002E-3</v>
      </c>
      <c r="BF45" s="78">
        <v>0.55300000000000005</v>
      </c>
      <c r="BG45" s="78">
        <v>2.5999999999999999E-2</v>
      </c>
      <c r="BH45" s="78">
        <v>1E-3</v>
      </c>
      <c r="BI45" s="78">
        <v>0</v>
      </c>
      <c r="BJ45" s="78">
        <v>3.0000000000000001E-3</v>
      </c>
      <c r="BK45" s="78">
        <v>0</v>
      </c>
      <c r="BL45" s="78">
        <v>4.5999999999999999E-2</v>
      </c>
      <c r="BM45" s="78">
        <v>4.0000000000000001E-3</v>
      </c>
      <c r="BN45" s="78">
        <v>0.87</v>
      </c>
      <c r="BO45" s="78">
        <v>2.8000000000000001E-2</v>
      </c>
      <c r="BP45" s="78">
        <v>6.9000000000000006E-2</v>
      </c>
      <c r="BQ45" s="78">
        <v>0.01</v>
      </c>
      <c r="BR45" s="78">
        <v>1.07931</v>
      </c>
      <c r="BS45" s="78">
        <v>1.636E-2</v>
      </c>
      <c r="BT45" s="78">
        <v>1.16276</v>
      </c>
      <c r="BU45" s="78">
        <v>1.796E-2</v>
      </c>
      <c r="BV45" s="78">
        <v>0.111</v>
      </c>
      <c r="BW45" s="78">
        <v>6.0000000000000001E-3</v>
      </c>
      <c r="BX45" s="78">
        <v>9.7000000000000003E-2</v>
      </c>
      <c r="BY45" s="78">
        <v>1.2E-2</v>
      </c>
      <c r="BZ45" s="78">
        <v>3.0000000000000001E-3</v>
      </c>
      <c r="CA45" s="78">
        <v>6.0000000000000001E-3</v>
      </c>
      <c r="CB45" s="78">
        <v>0.222</v>
      </c>
      <c r="CC45" s="78">
        <v>8.0000000000000002E-3</v>
      </c>
      <c r="CD45" s="78">
        <v>46.36</v>
      </c>
      <c r="CE45" s="78">
        <v>0.38400000000000001</v>
      </c>
      <c r="CF45" s="78">
        <v>52.86</v>
      </c>
      <c r="CG45" s="78">
        <v>0.53800000000000003</v>
      </c>
      <c r="CH45" s="78">
        <v>0.56599999999999995</v>
      </c>
      <c r="CI45" s="78">
        <v>0.01</v>
      </c>
      <c r="CJ45" s="78">
        <v>1.052</v>
      </c>
      <c r="CK45" s="78">
        <v>2.8000000000000001E-2</v>
      </c>
      <c r="CL45" s="78">
        <v>0.129</v>
      </c>
      <c r="CM45" s="78">
        <v>4.0000000000000001E-3</v>
      </c>
      <c r="CN45" s="78">
        <v>0.48199999999999998</v>
      </c>
      <c r="CO45" s="78">
        <v>1.4E-2</v>
      </c>
      <c r="CP45" s="78">
        <v>9.1999999999999998E-2</v>
      </c>
      <c r="CQ45" s="78">
        <v>6.0000000000000001E-3</v>
      </c>
      <c r="CR45" s="78">
        <v>2.5999999999999999E-2</v>
      </c>
      <c r="CS45" s="78">
        <v>2E-3</v>
      </c>
      <c r="CT45" s="78">
        <v>8.2000000000000003E-2</v>
      </c>
      <c r="CU45" s="78">
        <v>2E-3</v>
      </c>
      <c r="CV45" s="78">
        <v>1.2999999999999999E-2</v>
      </c>
      <c r="CW45" s="78">
        <v>2E-3</v>
      </c>
      <c r="CX45" s="78">
        <v>5.8999999999999997E-2</v>
      </c>
      <c r="CY45" s="78">
        <v>6.0000000000000001E-3</v>
      </c>
      <c r="CZ45" s="78">
        <v>1.0999999999999999E-2</v>
      </c>
      <c r="DA45" s="78">
        <v>0</v>
      </c>
      <c r="DB45" s="78">
        <v>3.1E-2</v>
      </c>
      <c r="DC45" s="78">
        <v>2E-3</v>
      </c>
      <c r="DD45" s="78">
        <v>4.0000000000000001E-3</v>
      </c>
      <c r="DE45" s="78">
        <v>0</v>
      </c>
      <c r="DF45" s="78">
        <v>2.4E-2</v>
      </c>
      <c r="DG45" s="78">
        <v>4.0000000000000001E-3</v>
      </c>
      <c r="DH45" s="78">
        <v>4.0000000000000001E-3</v>
      </c>
      <c r="DI45" s="78">
        <v>2E-3</v>
      </c>
      <c r="DJ45" s="78">
        <v>1E-3</v>
      </c>
      <c r="DK45" s="78">
        <v>0</v>
      </c>
      <c r="DL45" s="78">
        <v>7.1999999999999995E-2</v>
      </c>
      <c r="DM45" s="78">
        <v>4.0000000000000001E-3</v>
      </c>
      <c r="DN45" s="78">
        <v>0.26100000000000001</v>
      </c>
      <c r="DO45" s="78">
        <v>8.0000000000000002E-3</v>
      </c>
      <c r="DP45" s="78">
        <v>0.26600000000000001</v>
      </c>
      <c r="DQ45" s="78">
        <v>4.0000000000000001E-3</v>
      </c>
      <c r="DR45" s="78">
        <v>0</v>
      </c>
      <c r="DS45" s="78">
        <v>0</v>
      </c>
      <c r="DT45" s="78">
        <v>0</v>
      </c>
      <c r="DU45" s="78">
        <v>0</v>
      </c>
      <c r="DV45" s="78">
        <v>0.10199999999999999</v>
      </c>
      <c r="DW45" s="78">
        <v>2E-3</v>
      </c>
      <c r="DX45" s="78">
        <v>7.0000000000000001E-3</v>
      </c>
      <c r="DY45" s="78">
        <v>0</v>
      </c>
      <c r="DZ45" s="78">
        <v>1.087</v>
      </c>
      <c r="EA45" s="78">
        <v>6.0000000000000001E-3</v>
      </c>
      <c r="EB45" s="78">
        <v>0.99061999999999995</v>
      </c>
      <c r="EC45" s="78">
        <v>2.1919999999999999E-2</v>
      </c>
      <c r="ED45" s="78">
        <v>1.0948599999999999</v>
      </c>
      <c r="EE45" s="78">
        <v>1.1199999999999999E-3</v>
      </c>
      <c r="EF45" s="78">
        <v>0.16700000000000001</v>
      </c>
      <c r="EG45" s="78">
        <v>2E-3</v>
      </c>
      <c r="EH45" s="78">
        <v>2.5999999999999999E-2</v>
      </c>
      <c r="EI45" s="78">
        <v>4.0000000000000001E-3</v>
      </c>
    </row>
    <row r="46" spans="1:139" x14ac:dyDescent="0.25">
      <c r="A46" s="78" t="s">
        <v>77</v>
      </c>
      <c r="B46" s="78">
        <v>435.5</v>
      </c>
      <c r="C46" s="78">
        <v>4.0419999999999998</v>
      </c>
      <c r="D46" s="78">
        <v>2944</v>
      </c>
      <c r="E46" s="78">
        <v>22.28</v>
      </c>
      <c r="F46" s="78">
        <v>650.29999999999995</v>
      </c>
      <c r="G46" s="78">
        <v>9.9320000000000004</v>
      </c>
      <c r="H46" s="78">
        <v>1435</v>
      </c>
      <c r="I46" s="78">
        <v>4.8239999999999998</v>
      </c>
      <c r="J46" s="78">
        <v>48470</v>
      </c>
      <c r="K46" s="78">
        <v>378</v>
      </c>
      <c r="L46" s="78">
        <v>40520</v>
      </c>
      <c r="M46" s="78">
        <v>254.4</v>
      </c>
      <c r="N46" s="78">
        <v>1.1898899999999999</v>
      </c>
      <c r="O46" s="78">
        <v>2.946E-2</v>
      </c>
      <c r="P46" s="78">
        <v>1.15412</v>
      </c>
      <c r="Q46" s="78">
        <v>1.44E-2</v>
      </c>
      <c r="R46" s="78">
        <v>190.9</v>
      </c>
      <c r="S46" s="78">
        <v>1.9239999999999999</v>
      </c>
      <c r="T46" s="78">
        <v>1.2310000000000001</v>
      </c>
      <c r="U46" s="78">
        <v>0.13</v>
      </c>
      <c r="V46" s="78">
        <v>1.738</v>
      </c>
      <c r="W46" s="78">
        <v>5.1999999999999998E-2</v>
      </c>
      <c r="X46" s="78">
        <v>3.7679999999999998</v>
      </c>
      <c r="Y46" s="78">
        <v>0.02</v>
      </c>
      <c r="Z46" s="78">
        <v>62.65</v>
      </c>
      <c r="AA46" s="78">
        <v>12.528</v>
      </c>
      <c r="AB46" s="78">
        <v>773.5</v>
      </c>
      <c r="AC46" s="78">
        <v>19.308</v>
      </c>
      <c r="AD46" s="78">
        <v>0.39200000000000002</v>
      </c>
      <c r="AE46" s="78">
        <v>1.2E-2</v>
      </c>
      <c r="AF46" s="78">
        <v>2.4580000000000002</v>
      </c>
      <c r="AG46" s="78">
        <v>8.5999999999999993E-2</v>
      </c>
      <c r="AH46" s="78">
        <v>22.38</v>
      </c>
      <c r="AI46" s="78">
        <v>0.06</v>
      </c>
      <c r="AJ46" s="78">
        <v>33.619999999999997</v>
      </c>
      <c r="AK46" s="78">
        <v>0.23599999999999999</v>
      </c>
      <c r="AL46" s="78">
        <v>0.98399999999999999</v>
      </c>
      <c r="AM46" s="78">
        <v>2E-3</v>
      </c>
      <c r="AN46" s="78">
        <v>1.0704100000000001</v>
      </c>
      <c r="AO46" s="78">
        <v>4.4319999999999998E-2</v>
      </c>
      <c r="AP46" s="78">
        <v>1.00464</v>
      </c>
      <c r="AQ46" s="78">
        <v>5.94E-3</v>
      </c>
      <c r="AR46" s="78">
        <v>0.28399999999999997</v>
      </c>
      <c r="AS46" s="78">
        <v>0.152</v>
      </c>
      <c r="AT46" s="78">
        <v>6.3819999999999997</v>
      </c>
      <c r="AU46" s="78">
        <v>4.048</v>
      </c>
      <c r="AV46" s="78">
        <v>13.53</v>
      </c>
      <c r="AW46" s="78">
        <v>7.5999999999999998E-2</v>
      </c>
      <c r="AX46" s="78">
        <v>183.9</v>
      </c>
      <c r="AY46" s="78">
        <v>0.28599999999999998</v>
      </c>
      <c r="AZ46" s="78">
        <v>1.1533800000000001</v>
      </c>
      <c r="BA46" s="78">
        <v>2.8580000000000001E-2</v>
      </c>
      <c r="BB46" s="78">
        <v>1.1758900000000001</v>
      </c>
      <c r="BC46" s="78">
        <v>8.4799999999999997E-3</v>
      </c>
      <c r="BD46" s="78">
        <v>7.1999999999999995E-2</v>
      </c>
      <c r="BE46" s="78">
        <v>6.0000000000000001E-3</v>
      </c>
      <c r="BF46" s="78">
        <v>0.65300000000000002</v>
      </c>
      <c r="BG46" s="78">
        <v>0.01</v>
      </c>
      <c r="BH46" s="78">
        <v>1E-3</v>
      </c>
      <c r="BI46" s="78">
        <v>2E-3</v>
      </c>
      <c r="BJ46" s="78">
        <v>3.0000000000000001E-3</v>
      </c>
      <c r="BK46" s="78">
        <v>0</v>
      </c>
      <c r="BL46" s="78">
        <v>4.7E-2</v>
      </c>
      <c r="BM46" s="78">
        <v>4.0000000000000001E-3</v>
      </c>
      <c r="BN46" s="78">
        <v>0.219</v>
      </c>
      <c r="BO46" s="78">
        <v>2.1999999999999999E-2</v>
      </c>
      <c r="BP46" s="78">
        <v>6.6000000000000003E-2</v>
      </c>
      <c r="BQ46" s="78">
        <v>2E-3</v>
      </c>
      <c r="BR46" s="78">
        <v>1.0559400000000001</v>
      </c>
      <c r="BS46" s="78">
        <v>2.8559999999999999E-2</v>
      </c>
      <c r="BT46" s="78">
        <v>1.1562600000000001</v>
      </c>
      <c r="BU46" s="78">
        <v>2.5200000000000001E-3</v>
      </c>
      <c r="BV46" s="78">
        <v>0.183</v>
      </c>
      <c r="BW46" s="78">
        <v>1.2E-2</v>
      </c>
      <c r="BX46" s="78">
        <v>0.158</v>
      </c>
      <c r="BY46" s="78">
        <v>0</v>
      </c>
      <c r="BZ46" s="78">
        <v>1E-3</v>
      </c>
      <c r="CA46" s="78">
        <v>4.0000000000000001E-3</v>
      </c>
      <c r="CB46" s="78">
        <v>0.14499999999999999</v>
      </c>
      <c r="CC46" s="78">
        <v>4.0000000000000001E-3</v>
      </c>
      <c r="CD46" s="78">
        <v>23.97</v>
      </c>
      <c r="CE46" s="78">
        <v>0.30599999999999999</v>
      </c>
      <c r="CF46" s="78">
        <v>24.01</v>
      </c>
      <c r="CG46" s="78">
        <v>7.8E-2</v>
      </c>
      <c r="CH46" s="78">
        <v>0.57399999999999995</v>
      </c>
      <c r="CI46" s="78">
        <v>8.0000000000000002E-3</v>
      </c>
      <c r="CJ46" s="78">
        <v>1.127</v>
      </c>
      <c r="CK46" s="78">
        <v>2.1999999999999999E-2</v>
      </c>
      <c r="CL46" s="78">
        <v>0.13500000000000001</v>
      </c>
      <c r="CM46" s="78">
        <v>4.0000000000000001E-3</v>
      </c>
      <c r="CN46" s="78">
        <v>0.51500000000000001</v>
      </c>
      <c r="CO46" s="78">
        <v>0.01</v>
      </c>
      <c r="CP46" s="78">
        <v>0.1</v>
      </c>
      <c r="CQ46" s="78">
        <v>4.0000000000000001E-3</v>
      </c>
      <c r="CR46" s="78">
        <v>2.3E-2</v>
      </c>
      <c r="CS46" s="78">
        <v>2E-3</v>
      </c>
      <c r="CT46" s="78">
        <v>8.7999999999999995E-2</v>
      </c>
      <c r="CU46" s="78">
        <v>4.0000000000000001E-3</v>
      </c>
      <c r="CV46" s="78">
        <v>1.4E-2</v>
      </c>
      <c r="CW46" s="78">
        <v>2E-3</v>
      </c>
      <c r="CX46" s="78">
        <v>6.3E-2</v>
      </c>
      <c r="CY46" s="78">
        <v>2E-3</v>
      </c>
      <c r="CZ46" s="78">
        <v>1.2E-2</v>
      </c>
      <c r="DA46" s="78">
        <v>0</v>
      </c>
      <c r="DB46" s="78">
        <v>3.5000000000000003E-2</v>
      </c>
      <c r="DC46" s="78">
        <v>0</v>
      </c>
      <c r="DD46" s="78">
        <v>4.0000000000000001E-3</v>
      </c>
      <c r="DE46" s="78">
        <v>0</v>
      </c>
      <c r="DF46" s="78">
        <v>2.7E-2</v>
      </c>
      <c r="DG46" s="78">
        <v>2E-3</v>
      </c>
      <c r="DH46" s="78">
        <v>4.0000000000000001E-3</v>
      </c>
      <c r="DI46" s="78">
        <v>0</v>
      </c>
      <c r="DJ46" s="78">
        <v>2E-3</v>
      </c>
      <c r="DK46" s="78">
        <v>0</v>
      </c>
      <c r="DL46" s="78">
        <v>8.7999999999999995E-2</v>
      </c>
      <c r="DM46" s="78">
        <v>4.0000000000000001E-3</v>
      </c>
      <c r="DN46" s="78">
        <v>0.27</v>
      </c>
      <c r="DO46" s="78">
        <v>2E-3</v>
      </c>
      <c r="DP46" s="78">
        <v>0.27800000000000002</v>
      </c>
      <c r="DQ46" s="78">
        <v>0</v>
      </c>
      <c r="DR46" s="78">
        <v>0</v>
      </c>
      <c r="DS46" s="78">
        <v>0</v>
      </c>
      <c r="DT46" s="78">
        <v>0</v>
      </c>
      <c r="DU46" s="78">
        <v>0</v>
      </c>
      <c r="DV46" s="78">
        <v>0.14799999999999999</v>
      </c>
      <c r="DW46" s="78">
        <v>2.1999999999999999E-2</v>
      </c>
      <c r="DX46" s="78">
        <v>8.0000000000000002E-3</v>
      </c>
      <c r="DY46" s="78">
        <v>0</v>
      </c>
      <c r="DZ46" s="78">
        <v>1.234</v>
      </c>
      <c r="EA46" s="78">
        <v>8.0000000000000002E-3</v>
      </c>
      <c r="EB46" s="78">
        <v>0.97775999999999996</v>
      </c>
      <c r="EC46" s="78">
        <v>2.5680000000000001E-2</v>
      </c>
      <c r="ED46" s="78">
        <v>1.09456</v>
      </c>
      <c r="EE46" s="78">
        <v>5.7200000000000003E-3</v>
      </c>
      <c r="EF46" s="78">
        <v>0.155</v>
      </c>
      <c r="EG46" s="78">
        <v>6.0000000000000001E-3</v>
      </c>
      <c r="EH46" s="78">
        <v>2.7E-2</v>
      </c>
      <c r="EI46" s="78">
        <v>2E-3</v>
      </c>
    </row>
    <row r="47" spans="1:139" x14ac:dyDescent="0.25">
      <c r="A47" s="78" t="s">
        <v>78</v>
      </c>
      <c r="B47" s="78">
        <v>447.5</v>
      </c>
      <c r="C47" s="78">
        <v>2.0019999999999998</v>
      </c>
      <c r="D47" s="78">
        <v>4547</v>
      </c>
      <c r="E47" s="78">
        <v>35.78</v>
      </c>
      <c r="F47" s="78">
        <v>800.6</v>
      </c>
      <c r="G47" s="78">
        <v>10.374000000000001</v>
      </c>
      <c r="H47" s="78">
        <v>1224</v>
      </c>
      <c r="I47" s="78">
        <v>13.172000000000001</v>
      </c>
      <c r="J47" s="78">
        <v>24030</v>
      </c>
      <c r="K47" s="78">
        <v>122.12</v>
      </c>
      <c r="L47" s="78">
        <v>66310</v>
      </c>
      <c r="M47" s="78">
        <v>574.79999999999995</v>
      </c>
      <c r="N47" s="78">
        <v>1.2220800000000001</v>
      </c>
      <c r="O47" s="78">
        <v>2.9080000000000002E-2</v>
      </c>
      <c r="P47" s="78">
        <v>1.1731</v>
      </c>
      <c r="Q47" s="78">
        <v>7.0000000000000001E-3</v>
      </c>
      <c r="R47" s="78">
        <v>303.5</v>
      </c>
      <c r="S47" s="78">
        <v>3.77</v>
      </c>
      <c r="T47" s="78">
        <v>1.496</v>
      </c>
      <c r="U47" s="78">
        <v>0.17399999999999999</v>
      </c>
      <c r="V47" s="78">
        <v>1.9330000000000001</v>
      </c>
      <c r="W47" s="78">
        <v>5.3999999999999999E-2</v>
      </c>
      <c r="X47" s="78">
        <v>3.7029999999999998</v>
      </c>
      <c r="Y47" s="78">
        <v>1.4E-2</v>
      </c>
      <c r="Z47" s="78">
        <v>152.69999999999999</v>
      </c>
      <c r="AA47" s="78">
        <v>1.0760000000000001</v>
      </c>
      <c r="AB47" s="78">
        <v>1054</v>
      </c>
      <c r="AC47" s="78">
        <v>5.718</v>
      </c>
      <c r="AD47" s="78">
        <v>0.46800000000000003</v>
      </c>
      <c r="AE47" s="78">
        <v>8.0000000000000002E-3</v>
      </c>
      <c r="AF47" s="78">
        <v>2.6859999999999999</v>
      </c>
      <c r="AG47" s="78">
        <v>0.01</v>
      </c>
      <c r="AH47" s="78">
        <v>28.72</v>
      </c>
      <c r="AI47" s="78">
        <v>0.218</v>
      </c>
      <c r="AJ47" s="78">
        <v>30.91</v>
      </c>
      <c r="AK47" s="78">
        <v>0.17</v>
      </c>
      <c r="AL47" s="78">
        <v>1.1890000000000001</v>
      </c>
      <c r="AM47" s="78">
        <v>1.2E-2</v>
      </c>
      <c r="AN47" s="78">
        <v>1.0781499999999999</v>
      </c>
      <c r="AO47" s="78">
        <v>2.4420000000000001E-2</v>
      </c>
      <c r="AP47" s="78">
        <v>1.0036799999999999</v>
      </c>
      <c r="AQ47" s="78">
        <v>4.1399999999999996E-3</v>
      </c>
      <c r="AR47" s="78">
        <v>0.32</v>
      </c>
      <c r="AS47" s="78">
        <v>4.8000000000000001E-2</v>
      </c>
      <c r="AT47" s="78">
        <v>5.915</v>
      </c>
      <c r="AU47" s="78">
        <v>2.6019999999999999</v>
      </c>
      <c r="AV47" s="78">
        <v>14.08</v>
      </c>
      <c r="AW47" s="78">
        <v>0.114</v>
      </c>
      <c r="AX47" s="78">
        <v>258.2</v>
      </c>
      <c r="AY47" s="78">
        <v>0.74199999999999999</v>
      </c>
      <c r="AZ47" s="78">
        <v>1.1722699999999999</v>
      </c>
      <c r="BA47" s="78">
        <v>4.3020000000000003E-2</v>
      </c>
      <c r="BB47" s="78">
        <v>1.19414</v>
      </c>
      <c r="BC47" s="78">
        <v>8.7399999999999995E-3</v>
      </c>
      <c r="BD47" s="78">
        <v>8.3000000000000004E-2</v>
      </c>
      <c r="BE47" s="78">
        <v>6.0000000000000001E-3</v>
      </c>
      <c r="BF47" s="78">
        <v>0.52</v>
      </c>
      <c r="BG47" s="78">
        <v>2.1999999999999999E-2</v>
      </c>
      <c r="BH47" s="78">
        <v>1E-3</v>
      </c>
      <c r="BI47" s="78">
        <v>0</v>
      </c>
      <c r="BJ47" s="78">
        <v>4.0000000000000001E-3</v>
      </c>
      <c r="BK47" s="78">
        <v>0</v>
      </c>
      <c r="BL47" s="78">
        <v>6.2E-2</v>
      </c>
      <c r="BM47" s="78">
        <v>2E-3</v>
      </c>
      <c r="BN47" s="78">
        <v>0.27100000000000002</v>
      </c>
      <c r="BO47" s="78">
        <v>1.4E-2</v>
      </c>
      <c r="BP47" s="78">
        <v>0.13</v>
      </c>
      <c r="BQ47" s="78">
        <v>0.01</v>
      </c>
      <c r="BR47" s="78">
        <v>1.06795</v>
      </c>
      <c r="BS47" s="78">
        <v>3.27E-2</v>
      </c>
      <c r="BT47" s="78">
        <v>1.16648</v>
      </c>
      <c r="BU47" s="78">
        <v>4.4400000000000004E-3</v>
      </c>
      <c r="BV47" s="78">
        <v>0.21199999999999999</v>
      </c>
      <c r="BW47" s="78">
        <v>4.0000000000000001E-3</v>
      </c>
      <c r="BX47" s="78">
        <v>0.17199999999999999</v>
      </c>
      <c r="BY47" s="78">
        <v>4.0000000000000001E-3</v>
      </c>
      <c r="BZ47" s="78">
        <v>3.0000000000000001E-3</v>
      </c>
      <c r="CA47" s="78">
        <v>8.0000000000000002E-3</v>
      </c>
      <c r="CB47" s="78">
        <v>0.35799999999999998</v>
      </c>
      <c r="CC47" s="78">
        <v>8.0000000000000002E-3</v>
      </c>
      <c r="CD47" s="78">
        <v>28.63</v>
      </c>
      <c r="CE47" s="78">
        <v>4.3999999999999997E-2</v>
      </c>
      <c r="CF47" s="78">
        <v>28.68</v>
      </c>
      <c r="CG47" s="78">
        <v>6.4000000000000001E-2</v>
      </c>
      <c r="CH47" s="78">
        <v>0.67500000000000004</v>
      </c>
      <c r="CI47" s="78">
        <v>1.2E-2</v>
      </c>
      <c r="CJ47" s="78">
        <v>1.2829999999999999</v>
      </c>
      <c r="CK47" s="78">
        <v>4.0000000000000001E-3</v>
      </c>
      <c r="CL47" s="78">
        <v>0.156</v>
      </c>
      <c r="CM47" s="78">
        <v>2E-3</v>
      </c>
      <c r="CN47" s="78">
        <v>0.59299999999999997</v>
      </c>
      <c r="CO47" s="78">
        <v>3.7999999999999999E-2</v>
      </c>
      <c r="CP47" s="78">
        <v>0.115</v>
      </c>
      <c r="CQ47" s="78">
        <v>4.0000000000000001E-3</v>
      </c>
      <c r="CR47" s="78">
        <v>2.9000000000000001E-2</v>
      </c>
      <c r="CS47" s="78">
        <v>2E-3</v>
      </c>
      <c r="CT47" s="78">
        <v>0.10199999999999999</v>
      </c>
      <c r="CU47" s="78">
        <v>8.0000000000000002E-3</v>
      </c>
      <c r="CV47" s="78">
        <v>0.02</v>
      </c>
      <c r="CW47" s="78">
        <v>0</v>
      </c>
      <c r="CX47" s="78">
        <v>7.1999999999999995E-2</v>
      </c>
      <c r="CY47" s="78">
        <v>4.0000000000000001E-3</v>
      </c>
      <c r="CZ47" s="78">
        <v>1.4E-2</v>
      </c>
      <c r="DA47" s="78">
        <v>2E-3</v>
      </c>
      <c r="DB47" s="78">
        <v>3.7999999999999999E-2</v>
      </c>
      <c r="DC47" s="78">
        <v>2E-3</v>
      </c>
      <c r="DD47" s="78">
        <v>5.0000000000000001E-3</v>
      </c>
      <c r="DE47" s="78">
        <v>0</v>
      </c>
      <c r="DF47" s="78">
        <v>3.4000000000000002E-2</v>
      </c>
      <c r="DG47" s="78">
        <v>4.0000000000000001E-3</v>
      </c>
      <c r="DH47" s="78">
        <v>5.0000000000000001E-3</v>
      </c>
      <c r="DI47" s="78">
        <v>0</v>
      </c>
      <c r="DJ47" s="78">
        <v>2E-3</v>
      </c>
      <c r="DK47" s="78">
        <v>0</v>
      </c>
      <c r="DL47" s="78">
        <v>0.1</v>
      </c>
      <c r="DM47" s="78">
        <v>4.0000000000000001E-3</v>
      </c>
      <c r="DN47" s="78">
        <v>0.21099999999999999</v>
      </c>
      <c r="DO47" s="78">
        <v>2E-3</v>
      </c>
      <c r="DP47" s="78">
        <v>0.216</v>
      </c>
      <c r="DQ47" s="78">
        <v>6.0000000000000001E-3</v>
      </c>
      <c r="DR47" s="78">
        <v>0</v>
      </c>
      <c r="DS47" s="78">
        <v>0</v>
      </c>
      <c r="DT47" s="78">
        <v>0</v>
      </c>
      <c r="DU47" s="78">
        <v>0</v>
      </c>
      <c r="DV47" s="78">
        <v>0.187</v>
      </c>
      <c r="DW47" s="78">
        <v>1.2E-2</v>
      </c>
      <c r="DX47" s="78">
        <v>0.01</v>
      </c>
      <c r="DY47" s="78">
        <v>0</v>
      </c>
      <c r="DZ47" s="78">
        <v>1.157</v>
      </c>
      <c r="EA47" s="78">
        <v>0.01</v>
      </c>
      <c r="EB47" s="78">
        <v>0.98253000000000001</v>
      </c>
      <c r="EC47" s="78">
        <v>3.1940000000000003E-2</v>
      </c>
      <c r="ED47" s="78">
        <v>1.0951299999999999</v>
      </c>
      <c r="EE47" s="78">
        <v>3.32E-3</v>
      </c>
      <c r="EF47" s="78">
        <v>0.17699999999999999</v>
      </c>
      <c r="EG47" s="78">
        <v>2E-3</v>
      </c>
      <c r="EH47" s="78">
        <v>3.5000000000000003E-2</v>
      </c>
      <c r="EI47" s="78">
        <v>1.7999999999999999E-2</v>
      </c>
    </row>
    <row r="48" spans="1:139" x14ac:dyDescent="0.25">
      <c r="A48" s="78" t="s">
        <v>79</v>
      </c>
      <c r="B48" s="78">
        <v>710.7</v>
      </c>
      <c r="C48" s="78">
        <v>9.9179999999999993</v>
      </c>
      <c r="D48" s="78">
        <v>5392</v>
      </c>
      <c r="E48" s="78">
        <v>67.3</v>
      </c>
      <c r="F48" s="78">
        <v>645</v>
      </c>
      <c r="G48" s="78">
        <v>13.128</v>
      </c>
      <c r="H48" s="78">
        <v>1582</v>
      </c>
      <c r="I48" s="78">
        <v>11.571999999999999</v>
      </c>
      <c r="J48" s="78">
        <v>36750</v>
      </c>
      <c r="K48" s="78">
        <v>169.76</v>
      </c>
      <c r="L48" s="78">
        <v>70660</v>
      </c>
      <c r="M48" s="78">
        <v>630</v>
      </c>
      <c r="N48" s="78">
        <v>1.20312</v>
      </c>
      <c r="O48" s="78">
        <v>1.2E-2</v>
      </c>
      <c r="P48" s="78">
        <v>1.1564399999999999</v>
      </c>
      <c r="Q48" s="78">
        <v>1.338E-2</v>
      </c>
      <c r="R48" s="78">
        <v>311.3</v>
      </c>
      <c r="S48" s="78">
        <v>3.45</v>
      </c>
      <c r="T48" s="78">
        <v>1.31</v>
      </c>
      <c r="U48" s="78">
        <v>1.2E-2</v>
      </c>
      <c r="V48" s="78">
        <v>1.86</v>
      </c>
      <c r="W48" s="78">
        <v>1.7999999999999999E-2</v>
      </c>
      <c r="X48" s="78">
        <v>3.722</v>
      </c>
      <c r="Y48" s="78">
        <v>4.5999999999999999E-2</v>
      </c>
      <c r="Z48" s="78">
        <v>174.5</v>
      </c>
      <c r="AA48" s="78">
        <v>0.83199999999999996</v>
      </c>
      <c r="AB48" s="78">
        <v>876.4</v>
      </c>
      <c r="AC48" s="78">
        <v>5.6639999999999997</v>
      </c>
      <c r="AD48" s="78">
        <v>0.505</v>
      </c>
      <c r="AE48" s="78">
        <v>1.4E-2</v>
      </c>
      <c r="AF48" s="78">
        <v>3.36</v>
      </c>
      <c r="AG48" s="78">
        <v>0.1</v>
      </c>
      <c r="AH48" s="78">
        <v>23.07</v>
      </c>
      <c r="AI48" s="78">
        <v>0.19800000000000001</v>
      </c>
      <c r="AJ48" s="78">
        <v>14.69</v>
      </c>
      <c r="AK48" s="78">
        <v>0.14000000000000001</v>
      </c>
      <c r="AL48" s="78">
        <v>1.7370000000000001</v>
      </c>
      <c r="AM48" s="78">
        <v>1.6E-2</v>
      </c>
      <c r="AN48" s="78">
        <v>1.0763400000000001</v>
      </c>
      <c r="AO48" s="78">
        <v>1.7160000000000002E-2</v>
      </c>
      <c r="AP48" s="78">
        <v>0.99324999999999997</v>
      </c>
      <c r="AQ48" s="78">
        <v>4.0000000000000001E-3</v>
      </c>
      <c r="AR48" s="78">
        <v>0.312</v>
      </c>
      <c r="AS48" s="78">
        <v>8.7999999999999995E-2</v>
      </c>
      <c r="AT48" s="78">
        <v>38.32</v>
      </c>
      <c r="AU48" s="78">
        <v>6.18</v>
      </c>
      <c r="AV48" s="78">
        <v>7.2690000000000001</v>
      </c>
      <c r="AW48" s="78">
        <v>9.4E-2</v>
      </c>
      <c r="AX48" s="78">
        <v>338</v>
      </c>
      <c r="AY48" s="78">
        <v>2.048</v>
      </c>
      <c r="AZ48" s="78">
        <v>1.15822</v>
      </c>
      <c r="BA48" s="78">
        <v>2.274E-2</v>
      </c>
      <c r="BB48" s="78">
        <v>1.1755500000000001</v>
      </c>
      <c r="BC48" s="78">
        <v>4.1000000000000003E-3</v>
      </c>
      <c r="BD48" s="78">
        <v>7.3999999999999996E-2</v>
      </c>
      <c r="BE48" s="78">
        <v>2E-3</v>
      </c>
      <c r="BF48" s="78">
        <v>0.56599999999999995</v>
      </c>
      <c r="BG48" s="78">
        <v>2.4E-2</v>
      </c>
      <c r="BH48" s="78">
        <v>1E-3</v>
      </c>
      <c r="BI48" s="78">
        <v>0</v>
      </c>
      <c r="BJ48" s="78">
        <v>6.0000000000000001E-3</v>
      </c>
      <c r="BK48" s="78">
        <v>2E-3</v>
      </c>
      <c r="BL48" s="78">
        <v>8.5000000000000006E-2</v>
      </c>
      <c r="BM48" s="78">
        <v>2E-3</v>
      </c>
      <c r="BN48" s="78">
        <v>0.36599999999999999</v>
      </c>
      <c r="BO48" s="78">
        <v>4.5999999999999999E-2</v>
      </c>
      <c r="BP48" s="78">
        <v>8.1000000000000003E-2</v>
      </c>
      <c r="BQ48" s="78">
        <v>0</v>
      </c>
      <c r="BR48" s="78">
        <v>1.0573600000000001</v>
      </c>
      <c r="BS48" s="78">
        <v>2.1700000000000001E-2</v>
      </c>
      <c r="BT48" s="78">
        <v>1.15469</v>
      </c>
      <c r="BU48" s="78">
        <v>7.0800000000000004E-3</v>
      </c>
      <c r="BV48" s="78">
        <v>0.19900000000000001</v>
      </c>
      <c r="BW48" s="78">
        <v>2.1999999999999999E-2</v>
      </c>
      <c r="BX48" s="78">
        <v>0.19900000000000001</v>
      </c>
      <c r="BY48" s="78">
        <v>4.0000000000000001E-3</v>
      </c>
      <c r="BZ48" s="78">
        <v>3.0000000000000001E-3</v>
      </c>
      <c r="CA48" s="78">
        <v>2E-3</v>
      </c>
      <c r="CB48" s="78">
        <v>0.13600000000000001</v>
      </c>
      <c r="CC48" s="78">
        <v>0</v>
      </c>
      <c r="CD48" s="78">
        <v>44.47</v>
      </c>
      <c r="CE48" s="78">
        <v>0.63200000000000001</v>
      </c>
      <c r="CF48" s="78">
        <v>44.23</v>
      </c>
      <c r="CG48" s="78">
        <v>0.48599999999999999</v>
      </c>
      <c r="CH48" s="78">
        <v>0.80800000000000005</v>
      </c>
      <c r="CI48" s="78">
        <v>1.4E-2</v>
      </c>
      <c r="CJ48" s="78">
        <v>1.321</v>
      </c>
      <c r="CK48" s="78">
        <v>6.0000000000000001E-3</v>
      </c>
      <c r="CL48" s="78">
        <v>0.16400000000000001</v>
      </c>
      <c r="CM48" s="78">
        <v>8.0000000000000002E-3</v>
      </c>
      <c r="CN48" s="78">
        <v>0.60699999999999998</v>
      </c>
      <c r="CO48" s="78">
        <v>0.01</v>
      </c>
      <c r="CP48" s="78">
        <v>0.11600000000000001</v>
      </c>
      <c r="CQ48" s="78">
        <v>0.01</v>
      </c>
      <c r="CR48" s="78">
        <v>3.1E-2</v>
      </c>
      <c r="CS48" s="78">
        <v>2E-3</v>
      </c>
      <c r="CT48" s="78">
        <v>0.112</v>
      </c>
      <c r="CU48" s="78">
        <v>1.6E-2</v>
      </c>
      <c r="CV48" s="78">
        <v>1.4999999999999999E-2</v>
      </c>
      <c r="CW48" s="78">
        <v>2E-3</v>
      </c>
      <c r="CX48" s="78">
        <v>7.4999999999999997E-2</v>
      </c>
      <c r="CY48" s="78">
        <v>6.0000000000000001E-3</v>
      </c>
      <c r="CZ48" s="78">
        <v>1.4E-2</v>
      </c>
      <c r="DA48" s="78">
        <v>2E-3</v>
      </c>
      <c r="DB48" s="78">
        <v>3.6999999999999998E-2</v>
      </c>
      <c r="DC48" s="78">
        <v>2E-3</v>
      </c>
      <c r="DD48" s="78">
        <v>5.0000000000000001E-3</v>
      </c>
      <c r="DE48" s="78">
        <v>0</v>
      </c>
      <c r="DF48" s="78">
        <v>3.1E-2</v>
      </c>
      <c r="DG48" s="78">
        <v>2E-3</v>
      </c>
      <c r="DH48" s="78">
        <v>5.0000000000000001E-3</v>
      </c>
      <c r="DI48" s="78">
        <v>0</v>
      </c>
      <c r="DJ48" s="78">
        <v>2E-3</v>
      </c>
      <c r="DK48" s="78">
        <v>0</v>
      </c>
      <c r="DL48" s="78">
        <v>9.5000000000000001E-2</v>
      </c>
      <c r="DM48" s="78">
        <v>4.0000000000000001E-3</v>
      </c>
      <c r="DN48" s="78">
        <v>0.27</v>
      </c>
      <c r="DO48" s="78">
        <v>6.0000000000000001E-3</v>
      </c>
      <c r="DP48" s="78">
        <v>0.27400000000000002</v>
      </c>
      <c r="DQ48" s="78">
        <v>8.0000000000000002E-3</v>
      </c>
      <c r="DR48" s="78">
        <v>0</v>
      </c>
      <c r="DS48" s="78">
        <v>0</v>
      </c>
      <c r="DT48" s="78">
        <v>0</v>
      </c>
      <c r="DU48" s="78">
        <v>0</v>
      </c>
      <c r="DV48" s="78">
        <v>8.2000000000000003E-2</v>
      </c>
      <c r="DW48" s="78">
        <v>1.7999999999999999E-2</v>
      </c>
      <c r="DX48" s="78">
        <v>7.0000000000000001E-3</v>
      </c>
      <c r="DY48" s="78">
        <v>2E-3</v>
      </c>
      <c r="DZ48" s="78">
        <v>1.2410000000000001</v>
      </c>
      <c r="EA48" s="78">
        <v>6.0000000000000001E-3</v>
      </c>
      <c r="EB48" s="78">
        <v>0.97302</v>
      </c>
      <c r="EC48" s="78">
        <v>2.8740000000000002E-2</v>
      </c>
      <c r="ED48" s="78">
        <v>1.08985</v>
      </c>
      <c r="EE48" s="78">
        <v>9.0799999999999995E-3</v>
      </c>
      <c r="EF48" s="78">
        <v>0.20499999999999999</v>
      </c>
      <c r="EG48" s="78">
        <v>4.0000000000000001E-3</v>
      </c>
      <c r="EH48" s="78">
        <v>0.03</v>
      </c>
      <c r="EI48" s="78">
        <v>2E-3</v>
      </c>
    </row>
    <row r="49" spans="1:139" x14ac:dyDescent="0.25">
      <c r="A49" s="78" t="s">
        <v>80</v>
      </c>
      <c r="B49" s="78">
        <v>440.6</v>
      </c>
      <c r="C49" s="78">
        <v>3.722</v>
      </c>
      <c r="D49" s="78">
        <v>5764</v>
      </c>
      <c r="E49" s="78">
        <v>71.36</v>
      </c>
      <c r="F49" s="78">
        <v>900.7</v>
      </c>
      <c r="G49" s="78">
        <v>16.768000000000001</v>
      </c>
      <c r="H49" s="78">
        <v>2065</v>
      </c>
      <c r="I49" s="78">
        <v>21.62</v>
      </c>
      <c r="J49" s="78">
        <v>36490</v>
      </c>
      <c r="K49" s="78">
        <v>163.34</v>
      </c>
      <c r="L49" s="78">
        <v>45520</v>
      </c>
      <c r="M49" s="78">
        <v>1253.5999999999999</v>
      </c>
      <c r="N49" s="78">
        <v>1.16516</v>
      </c>
      <c r="O49" s="78">
        <v>1.4959999999999999E-2</v>
      </c>
      <c r="P49" s="78">
        <v>1.12313</v>
      </c>
      <c r="Q49" s="78">
        <v>1.2319999999999999E-2</v>
      </c>
      <c r="R49" s="78">
        <v>223.1</v>
      </c>
      <c r="S49" s="78">
        <v>3.552</v>
      </c>
      <c r="T49" s="78">
        <v>1.627</v>
      </c>
      <c r="U49" s="78">
        <v>0.14599999999999999</v>
      </c>
      <c r="V49" s="78">
        <v>2.0819999999999999</v>
      </c>
      <c r="W49" s="78">
        <v>5.3999999999999999E-2</v>
      </c>
      <c r="X49" s="78">
        <v>3.4620000000000002</v>
      </c>
      <c r="Y49" s="78">
        <v>0.14199999999999999</v>
      </c>
      <c r="Z49" s="78">
        <v>125.4</v>
      </c>
      <c r="AA49" s="78">
        <v>0.26</v>
      </c>
      <c r="AB49" s="78">
        <v>1021</v>
      </c>
      <c r="AC49" s="78">
        <v>22.64</v>
      </c>
      <c r="AD49" s="78">
        <v>0.46700000000000003</v>
      </c>
      <c r="AE49" s="78">
        <v>8.0000000000000002E-3</v>
      </c>
      <c r="AF49" s="78">
        <v>3.988</v>
      </c>
      <c r="AG49" s="78">
        <v>3.4000000000000002E-2</v>
      </c>
      <c r="AH49" s="78">
        <v>22.88</v>
      </c>
      <c r="AI49" s="78">
        <v>0.15</v>
      </c>
      <c r="AJ49" s="78">
        <v>20.85</v>
      </c>
      <c r="AK49" s="78">
        <v>8.5999999999999993E-2</v>
      </c>
      <c r="AL49" s="78">
        <v>1.5249999999999999</v>
      </c>
      <c r="AM49" s="78">
        <v>3.5999999999999997E-2</v>
      </c>
      <c r="AN49" s="78">
        <v>1.0636300000000001</v>
      </c>
      <c r="AO49" s="78">
        <v>1.204E-2</v>
      </c>
      <c r="AP49" s="78">
        <v>0.98646</v>
      </c>
      <c r="AQ49" s="78">
        <v>3.46E-3</v>
      </c>
      <c r="AR49" s="78">
        <v>0.317</v>
      </c>
      <c r="AS49" s="78">
        <v>0.214</v>
      </c>
      <c r="AT49" s="78">
        <v>8.43</v>
      </c>
      <c r="AU49" s="78">
        <v>1.6659999999999999</v>
      </c>
      <c r="AV49" s="78">
        <v>14.8</v>
      </c>
      <c r="AW49" s="78">
        <v>0.106</v>
      </c>
      <c r="AX49" s="78">
        <v>190.4</v>
      </c>
      <c r="AY49" s="78">
        <v>1.1459999999999999</v>
      </c>
      <c r="AZ49" s="78">
        <v>1.1250800000000001</v>
      </c>
      <c r="BA49" s="78">
        <v>1.7840000000000002E-2</v>
      </c>
      <c r="BB49" s="78">
        <v>1.14611</v>
      </c>
      <c r="BC49" s="78">
        <v>4.8399999999999997E-3</v>
      </c>
      <c r="BD49" s="78">
        <v>9.9000000000000005E-2</v>
      </c>
      <c r="BE49" s="78">
        <v>1.2E-2</v>
      </c>
      <c r="BF49" s="78">
        <v>0.96</v>
      </c>
      <c r="BG49" s="78">
        <v>4.0000000000000001E-3</v>
      </c>
      <c r="BH49" s="78">
        <v>1E-3</v>
      </c>
      <c r="BI49" s="78">
        <v>0</v>
      </c>
      <c r="BJ49" s="78">
        <v>3.0000000000000001E-3</v>
      </c>
      <c r="BK49" s="78">
        <v>0</v>
      </c>
      <c r="BL49" s="78">
        <v>4.7E-2</v>
      </c>
      <c r="BM49" s="78">
        <v>2E-3</v>
      </c>
      <c r="BN49" s="78">
        <v>0.22700000000000001</v>
      </c>
      <c r="BO49" s="78">
        <v>2.4E-2</v>
      </c>
      <c r="BP49" s="78">
        <v>6.9000000000000006E-2</v>
      </c>
      <c r="BQ49" s="78">
        <v>8.0000000000000002E-3</v>
      </c>
      <c r="BR49" s="78">
        <v>1.03626</v>
      </c>
      <c r="BS49" s="78">
        <v>1.8180000000000002E-2</v>
      </c>
      <c r="BT49" s="78">
        <v>1.13002</v>
      </c>
      <c r="BU49" s="78">
        <v>1.136E-2</v>
      </c>
      <c r="BV49" s="78">
        <v>0.105</v>
      </c>
      <c r="BW49" s="78">
        <v>4.0000000000000001E-3</v>
      </c>
      <c r="BX49" s="78">
        <v>0.108</v>
      </c>
      <c r="BY49" s="78">
        <v>4.0000000000000001E-3</v>
      </c>
      <c r="BZ49" s="78">
        <v>4.0000000000000001E-3</v>
      </c>
      <c r="CA49" s="78">
        <v>6.0000000000000001E-3</v>
      </c>
      <c r="CB49" s="78">
        <v>0.252</v>
      </c>
      <c r="CC49" s="78">
        <v>4.0000000000000001E-3</v>
      </c>
      <c r="CD49" s="78">
        <v>38.51</v>
      </c>
      <c r="CE49" s="78">
        <v>0.48399999999999999</v>
      </c>
      <c r="CF49" s="78">
        <v>38.36</v>
      </c>
      <c r="CG49" s="78">
        <v>0.23799999999999999</v>
      </c>
      <c r="CH49" s="78">
        <v>0.76200000000000001</v>
      </c>
      <c r="CI49" s="78">
        <v>6.0000000000000001E-3</v>
      </c>
      <c r="CJ49" s="78">
        <v>1.5209999999999999</v>
      </c>
      <c r="CK49" s="78">
        <v>4.2000000000000003E-2</v>
      </c>
      <c r="CL49" s="78">
        <v>0.185</v>
      </c>
      <c r="CM49" s="78">
        <v>2E-3</v>
      </c>
      <c r="CN49" s="78">
        <v>0.69</v>
      </c>
      <c r="CO49" s="78">
        <v>1.7999999999999999E-2</v>
      </c>
      <c r="CP49" s="78">
        <v>0.13600000000000001</v>
      </c>
      <c r="CQ49" s="78">
        <v>2E-3</v>
      </c>
      <c r="CR49" s="78">
        <v>0.03</v>
      </c>
      <c r="CS49" s="78">
        <v>4.0000000000000001E-3</v>
      </c>
      <c r="CT49" s="78">
        <v>0.12</v>
      </c>
      <c r="CU49" s="78">
        <v>8.0000000000000002E-3</v>
      </c>
      <c r="CV49" s="78">
        <v>1.7999999999999999E-2</v>
      </c>
      <c r="CW49" s="78">
        <v>0</v>
      </c>
      <c r="CX49" s="78">
        <v>8.6999999999999994E-2</v>
      </c>
      <c r="CY49" s="78">
        <v>2E-3</v>
      </c>
      <c r="CZ49" s="78">
        <v>1.6E-2</v>
      </c>
      <c r="DA49" s="78">
        <v>0</v>
      </c>
      <c r="DB49" s="78">
        <v>4.2999999999999997E-2</v>
      </c>
      <c r="DC49" s="78">
        <v>4.0000000000000001E-3</v>
      </c>
      <c r="DD49" s="78">
        <v>6.0000000000000001E-3</v>
      </c>
      <c r="DE49" s="78">
        <v>0</v>
      </c>
      <c r="DF49" s="78">
        <v>3.5999999999999997E-2</v>
      </c>
      <c r="DG49" s="78">
        <v>2E-3</v>
      </c>
      <c r="DH49" s="78">
        <v>5.0000000000000001E-3</v>
      </c>
      <c r="DI49" s="78">
        <v>0</v>
      </c>
      <c r="DJ49" s="78">
        <v>2E-3</v>
      </c>
      <c r="DK49" s="78">
        <v>0</v>
      </c>
      <c r="DL49" s="78">
        <v>8.3000000000000004E-2</v>
      </c>
      <c r="DM49" s="78">
        <v>6.0000000000000001E-3</v>
      </c>
      <c r="DN49" s="78">
        <v>0.29899999999999999</v>
      </c>
      <c r="DO49" s="78">
        <v>2E-3</v>
      </c>
      <c r="DP49" s="78">
        <v>0.30299999999999999</v>
      </c>
      <c r="DQ49" s="78">
        <v>4.0000000000000001E-3</v>
      </c>
      <c r="DR49" s="78">
        <v>0</v>
      </c>
      <c r="DS49" s="78">
        <v>0</v>
      </c>
      <c r="DT49" s="78">
        <v>0</v>
      </c>
      <c r="DU49" s="78">
        <v>0</v>
      </c>
      <c r="DV49" s="78">
        <v>0.115</v>
      </c>
      <c r="DW49" s="78">
        <v>8.0000000000000002E-3</v>
      </c>
      <c r="DX49" s="78">
        <v>1.0999999999999999E-2</v>
      </c>
      <c r="DY49" s="78">
        <v>0</v>
      </c>
      <c r="DZ49" s="78">
        <v>2.492</v>
      </c>
      <c r="EA49" s="78">
        <v>0.04</v>
      </c>
      <c r="EB49" s="78">
        <v>0.97121999999999997</v>
      </c>
      <c r="EC49" s="78">
        <v>2.078E-2</v>
      </c>
      <c r="ED49" s="78">
        <v>1.07575</v>
      </c>
      <c r="EE49" s="78">
        <v>6.2399999999999999E-3</v>
      </c>
      <c r="EF49" s="78">
        <v>0.22500000000000001</v>
      </c>
      <c r="EG49" s="78">
        <v>2E-3</v>
      </c>
      <c r="EH49" s="78">
        <v>3.5000000000000003E-2</v>
      </c>
      <c r="EI49" s="78">
        <v>0</v>
      </c>
    </row>
    <row r="50" spans="1:139" x14ac:dyDescent="0.25">
      <c r="A50" s="78" t="s">
        <v>81</v>
      </c>
      <c r="B50" s="78">
        <v>267.3</v>
      </c>
      <c r="C50" s="78">
        <v>3.3159999999999998</v>
      </c>
      <c r="D50" s="78">
        <v>4157</v>
      </c>
      <c r="E50" s="78">
        <v>55.2</v>
      </c>
      <c r="F50" s="78">
        <v>627.20000000000005</v>
      </c>
      <c r="G50" s="78">
        <v>14.635999999999999</v>
      </c>
      <c r="H50" s="78">
        <v>1665</v>
      </c>
      <c r="I50" s="78">
        <v>20.04</v>
      </c>
      <c r="J50" s="78">
        <v>43980</v>
      </c>
      <c r="K50" s="78">
        <v>142.4</v>
      </c>
      <c r="L50" s="78">
        <v>54280</v>
      </c>
      <c r="M50" s="78">
        <v>762.6</v>
      </c>
      <c r="N50" s="78">
        <v>1.20201</v>
      </c>
      <c r="O50" s="78">
        <v>3.0599999999999999E-2</v>
      </c>
      <c r="P50" s="78">
        <v>1.1789099999999999</v>
      </c>
      <c r="Q50" s="78">
        <v>9.3999999999999997E-4</v>
      </c>
      <c r="R50" s="78">
        <v>248.3</v>
      </c>
      <c r="S50" s="78">
        <v>4.2160000000000002</v>
      </c>
      <c r="T50" s="78">
        <v>1.3149999999999999</v>
      </c>
      <c r="U50" s="78">
        <v>0.14000000000000001</v>
      </c>
      <c r="V50" s="78">
        <v>2.0169999999999999</v>
      </c>
      <c r="W50" s="78">
        <v>0.16</v>
      </c>
      <c r="X50" s="78">
        <v>4.3170000000000002</v>
      </c>
      <c r="Y50" s="78">
        <v>0.112</v>
      </c>
      <c r="Z50" s="78">
        <v>97.69</v>
      </c>
      <c r="AA50" s="78">
        <v>0.316</v>
      </c>
      <c r="AB50" s="78">
        <v>960.6</v>
      </c>
      <c r="AC50" s="78">
        <v>14.401999999999999</v>
      </c>
      <c r="AD50" s="78">
        <v>0.47499999999999998</v>
      </c>
      <c r="AE50" s="78">
        <v>0.01</v>
      </c>
      <c r="AF50" s="78">
        <v>2.7210000000000001</v>
      </c>
      <c r="AG50" s="78">
        <v>8.2000000000000003E-2</v>
      </c>
      <c r="AH50" s="78">
        <v>25.98</v>
      </c>
      <c r="AI50" s="78">
        <v>0.112</v>
      </c>
      <c r="AJ50" s="78">
        <v>33.33</v>
      </c>
      <c r="AK50" s="78">
        <v>0.34799999999999998</v>
      </c>
      <c r="AL50" s="78">
        <v>1.0109999999999999</v>
      </c>
      <c r="AM50" s="78">
        <v>1.7999999999999999E-2</v>
      </c>
      <c r="AN50" s="78">
        <v>1.0781799999999999</v>
      </c>
      <c r="AO50" s="78">
        <v>1.1440000000000001E-2</v>
      </c>
      <c r="AP50" s="78">
        <v>1.0093000000000001</v>
      </c>
      <c r="AQ50" s="78">
        <v>4.7400000000000003E-3</v>
      </c>
      <c r="AR50" s="78">
        <v>0.36</v>
      </c>
      <c r="AS50" s="78">
        <v>0.14799999999999999</v>
      </c>
      <c r="AT50" s="78">
        <v>7.66</v>
      </c>
      <c r="AU50" s="78">
        <v>1.524</v>
      </c>
      <c r="AV50" s="78">
        <v>30.25</v>
      </c>
      <c r="AW50" s="78">
        <v>0.14399999999999999</v>
      </c>
      <c r="AX50" s="78">
        <v>177.7</v>
      </c>
      <c r="AY50" s="78">
        <v>0.33600000000000002</v>
      </c>
      <c r="AZ50" s="78">
        <v>1.1575</v>
      </c>
      <c r="BA50" s="78">
        <v>2.5239999999999999E-2</v>
      </c>
      <c r="BB50" s="78">
        <v>1.19312</v>
      </c>
      <c r="BC50" s="78">
        <v>6.28E-3</v>
      </c>
      <c r="BD50" s="78">
        <v>8.1000000000000003E-2</v>
      </c>
      <c r="BE50" s="78">
        <v>1.4E-2</v>
      </c>
      <c r="BF50" s="78">
        <v>0.70799999999999996</v>
      </c>
      <c r="BG50" s="78">
        <v>0.02</v>
      </c>
      <c r="BH50" s="78">
        <v>1E-3</v>
      </c>
      <c r="BI50" s="78">
        <v>2E-3</v>
      </c>
      <c r="BJ50" s="78">
        <v>3.0000000000000001E-3</v>
      </c>
      <c r="BK50" s="78">
        <v>0</v>
      </c>
      <c r="BL50" s="78">
        <v>4.2999999999999997E-2</v>
      </c>
      <c r="BM50" s="78">
        <v>2E-3</v>
      </c>
      <c r="BN50" s="78">
        <v>0.19700000000000001</v>
      </c>
      <c r="BO50" s="78">
        <v>4.8000000000000001E-2</v>
      </c>
      <c r="BP50" s="78">
        <v>0.10199999999999999</v>
      </c>
      <c r="BQ50" s="78">
        <v>1.4E-2</v>
      </c>
      <c r="BR50" s="78">
        <v>1.05681</v>
      </c>
      <c r="BS50" s="78">
        <v>2.4680000000000001E-2</v>
      </c>
      <c r="BT50" s="78">
        <v>1.17303</v>
      </c>
      <c r="BU50" s="78">
        <v>4.1599999999999996E-3</v>
      </c>
      <c r="BV50" s="78">
        <v>0.873</v>
      </c>
      <c r="BW50" s="78">
        <v>2.8000000000000001E-2</v>
      </c>
      <c r="BX50" s="78">
        <v>0.16800000000000001</v>
      </c>
      <c r="BY50" s="78">
        <v>4.0000000000000001E-3</v>
      </c>
      <c r="BZ50" s="78">
        <v>3.0000000000000001E-3</v>
      </c>
      <c r="CA50" s="78">
        <v>2E-3</v>
      </c>
      <c r="CB50" s="78">
        <v>0.28399999999999997</v>
      </c>
      <c r="CC50" s="78">
        <v>8.0000000000000002E-3</v>
      </c>
      <c r="CD50" s="78">
        <v>24.45</v>
      </c>
      <c r="CE50" s="78">
        <v>0.224</v>
      </c>
      <c r="CF50" s="78">
        <v>24.62</v>
      </c>
      <c r="CG50" s="78">
        <v>0.2</v>
      </c>
      <c r="CH50" s="78">
        <v>0.73</v>
      </c>
      <c r="CI50" s="78">
        <v>2.1999999999999999E-2</v>
      </c>
      <c r="CJ50" s="78">
        <v>1.4059999999999999</v>
      </c>
      <c r="CK50" s="78">
        <v>1.7999999999999999E-2</v>
      </c>
      <c r="CL50" s="78">
        <v>0.17199999999999999</v>
      </c>
      <c r="CM50" s="78">
        <v>0</v>
      </c>
      <c r="CN50" s="78">
        <v>0.63300000000000001</v>
      </c>
      <c r="CO50" s="78">
        <v>8.0000000000000002E-3</v>
      </c>
      <c r="CP50" s="78">
        <v>0.11899999999999999</v>
      </c>
      <c r="CQ50" s="78">
        <v>6.0000000000000001E-3</v>
      </c>
      <c r="CR50" s="78">
        <v>2.7E-2</v>
      </c>
      <c r="CS50" s="78">
        <v>2E-3</v>
      </c>
      <c r="CT50" s="78">
        <v>0.109</v>
      </c>
      <c r="CU50" s="78">
        <v>2E-3</v>
      </c>
      <c r="CV50" s="78">
        <v>1.6E-2</v>
      </c>
      <c r="CW50" s="78">
        <v>2E-3</v>
      </c>
      <c r="CX50" s="78">
        <v>7.9000000000000001E-2</v>
      </c>
      <c r="CY50" s="78">
        <v>2E-3</v>
      </c>
      <c r="CZ50" s="78">
        <v>1.4E-2</v>
      </c>
      <c r="DA50" s="78">
        <v>2E-3</v>
      </c>
      <c r="DB50" s="78">
        <v>3.7999999999999999E-2</v>
      </c>
      <c r="DC50" s="78">
        <v>2E-3</v>
      </c>
      <c r="DD50" s="78">
        <v>5.0000000000000001E-3</v>
      </c>
      <c r="DE50" s="78">
        <v>0</v>
      </c>
      <c r="DF50" s="78">
        <v>3.5000000000000003E-2</v>
      </c>
      <c r="DG50" s="78">
        <v>4.0000000000000001E-3</v>
      </c>
      <c r="DH50" s="78">
        <v>5.0000000000000001E-3</v>
      </c>
      <c r="DI50" s="78">
        <v>0</v>
      </c>
      <c r="DJ50" s="78">
        <v>2E-3</v>
      </c>
      <c r="DK50" s="78">
        <v>0</v>
      </c>
      <c r="DL50" s="78">
        <v>0.10100000000000001</v>
      </c>
      <c r="DM50" s="78">
        <v>6.0000000000000001E-3</v>
      </c>
      <c r="DN50" s="78">
        <v>0.125</v>
      </c>
      <c r="DO50" s="78">
        <v>6.0000000000000001E-3</v>
      </c>
      <c r="DP50" s="78">
        <v>0.127</v>
      </c>
      <c r="DQ50" s="78">
        <v>4.0000000000000001E-3</v>
      </c>
      <c r="DR50" s="78">
        <v>0</v>
      </c>
      <c r="DS50" s="78">
        <v>0</v>
      </c>
      <c r="DT50" s="78">
        <v>0</v>
      </c>
      <c r="DU50" s="78">
        <v>0</v>
      </c>
      <c r="DV50" s="78">
        <v>0.11700000000000001</v>
      </c>
      <c r="DW50" s="78">
        <v>8.0000000000000002E-3</v>
      </c>
      <c r="DX50" s="78">
        <v>1.2999999999999999E-2</v>
      </c>
      <c r="DY50" s="78">
        <v>0</v>
      </c>
      <c r="DZ50" s="78">
        <v>1.4870000000000001</v>
      </c>
      <c r="EA50" s="78">
        <v>1.6E-2</v>
      </c>
      <c r="EB50" s="78">
        <v>0.97504999999999997</v>
      </c>
      <c r="EC50" s="78">
        <v>2.47E-2</v>
      </c>
      <c r="ED50" s="78">
        <v>1.0992299999999999</v>
      </c>
      <c r="EE50" s="78">
        <v>5.0400000000000002E-3</v>
      </c>
      <c r="EF50" s="78">
        <v>0.19700000000000001</v>
      </c>
      <c r="EG50" s="78">
        <v>2E-3</v>
      </c>
      <c r="EH50" s="78">
        <v>0.03</v>
      </c>
      <c r="EI50" s="78">
        <v>0</v>
      </c>
    </row>
    <row r="51" spans="1:139" x14ac:dyDescent="0.25">
      <c r="A51" s="78" t="s">
        <v>82</v>
      </c>
      <c r="B51" s="78">
        <v>403.6</v>
      </c>
      <c r="C51" s="78">
        <v>14.396000000000001</v>
      </c>
      <c r="D51" s="78">
        <v>6071</v>
      </c>
      <c r="E51" s="78">
        <v>5.63</v>
      </c>
      <c r="F51" s="78">
        <v>406.7</v>
      </c>
      <c r="G51" s="78">
        <v>4.2759999999999998</v>
      </c>
      <c r="H51" s="78">
        <v>3839</v>
      </c>
      <c r="I51" s="78">
        <v>35.4</v>
      </c>
      <c r="J51" s="78">
        <v>46680</v>
      </c>
      <c r="K51" s="78">
        <v>356.8</v>
      </c>
      <c r="L51" s="78">
        <v>51830</v>
      </c>
      <c r="M51" s="78">
        <v>998.4</v>
      </c>
      <c r="N51" s="78">
        <v>1.1865000000000001</v>
      </c>
      <c r="O51" s="78">
        <v>1.392E-2</v>
      </c>
      <c r="P51" s="78">
        <v>1.16856</v>
      </c>
      <c r="Q51" s="78">
        <v>3.2200000000000002E-3</v>
      </c>
      <c r="R51" s="78">
        <v>219.8</v>
      </c>
      <c r="S51" s="78">
        <v>1.68</v>
      </c>
      <c r="T51" s="78">
        <v>0.77400000000000002</v>
      </c>
      <c r="U51" s="78">
        <v>7.8E-2</v>
      </c>
      <c r="V51" s="78">
        <v>1.5009999999999999</v>
      </c>
      <c r="W51" s="78">
        <v>5.8000000000000003E-2</v>
      </c>
      <c r="X51" s="78">
        <v>3.51</v>
      </c>
      <c r="Y51" s="78">
        <v>0.03</v>
      </c>
      <c r="Z51" s="78">
        <v>110.9</v>
      </c>
      <c r="AA51" s="78">
        <v>0.94199999999999995</v>
      </c>
      <c r="AB51" s="78">
        <v>514.79999999999995</v>
      </c>
      <c r="AC51" s="78">
        <v>7.4539999999999997</v>
      </c>
      <c r="AD51" s="78">
        <v>0.26100000000000001</v>
      </c>
      <c r="AE51" s="78">
        <v>1.2E-2</v>
      </c>
      <c r="AF51" s="78">
        <v>2.5779999999999998</v>
      </c>
      <c r="AG51" s="78">
        <v>6.0000000000000001E-3</v>
      </c>
      <c r="AH51" s="78">
        <v>17.239999999999998</v>
      </c>
      <c r="AI51" s="78">
        <v>0.156</v>
      </c>
      <c r="AJ51" s="78">
        <v>16.28</v>
      </c>
      <c r="AK51" s="78">
        <v>0.14799999999999999</v>
      </c>
      <c r="AL51" s="78">
        <v>1.839</v>
      </c>
      <c r="AM51" s="78">
        <v>4.0000000000000001E-3</v>
      </c>
      <c r="AN51" s="78">
        <v>1.0745499999999999</v>
      </c>
      <c r="AO51" s="78">
        <v>7.7799999999999996E-3</v>
      </c>
      <c r="AP51" s="78">
        <v>1.0047600000000001</v>
      </c>
      <c r="AQ51" s="78">
        <v>2.9399999999999999E-3</v>
      </c>
      <c r="AR51" s="78">
        <v>0.26</v>
      </c>
      <c r="AS51" s="78">
        <v>0.13800000000000001</v>
      </c>
      <c r="AT51" s="78">
        <v>11.12</v>
      </c>
      <c r="AU51" s="78">
        <v>2.4660000000000002</v>
      </c>
      <c r="AV51" s="78">
        <v>10.61</v>
      </c>
      <c r="AW51" s="78">
        <v>6.2E-2</v>
      </c>
      <c r="AX51" s="78">
        <v>284.10000000000002</v>
      </c>
      <c r="AY51" s="78">
        <v>0.95799999999999996</v>
      </c>
      <c r="AZ51" s="78">
        <v>1.15595</v>
      </c>
      <c r="BA51" s="78">
        <v>1.806E-2</v>
      </c>
      <c r="BB51" s="78">
        <v>1.18323</v>
      </c>
      <c r="BC51" s="78">
        <v>7.5199999999999998E-3</v>
      </c>
      <c r="BD51" s="78">
        <v>3.7999999999999999E-2</v>
      </c>
      <c r="BE51" s="78">
        <v>1.2E-2</v>
      </c>
      <c r="BF51" s="78">
        <v>0.85199999999999998</v>
      </c>
      <c r="BG51" s="78">
        <v>5.3999999999999999E-2</v>
      </c>
      <c r="BH51" s="78">
        <v>1E-3</v>
      </c>
      <c r="BI51" s="78">
        <v>2E-3</v>
      </c>
      <c r="BJ51" s="78">
        <v>4.0000000000000001E-3</v>
      </c>
      <c r="BK51" s="78">
        <v>0</v>
      </c>
      <c r="BL51" s="78">
        <v>7.1999999999999995E-2</v>
      </c>
      <c r="BM51" s="78">
        <v>4.0000000000000001E-3</v>
      </c>
      <c r="BN51" s="78">
        <v>0.114</v>
      </c>
      <c r="BO51" s="78">
        <v>0</v>
      </c>
      <c r="BP51" s="78">
        <v>4.5999999999999999E-2</v>
      </c>
      <c r="BQ51" s="78">
        <v>6.0000000000000001E-3</v>
      </c>
      <c r="BR51" s="78">
        <v>1.0527899999999999</v>
      </c>
      <c r="BS51" s="78">
        <v>1.4959999999999999E-2</v>
      </c>
      <c r="BT51" s="78">
        <v>1.1614100000000001</v>
      </c>
      <c r="BU51" s="78">
        <v>7.9399999999999991E-3</v>
      </c>
      <c r="BV51" s="78">
        <v>0.73499999999999999</v>
      </c>
      <c r="BW51" s="78">
        <v>1.7999999999999999E-2</v>
      </c>
      <c r="BX51" s="78">
        <v>1.9E-2</v>
      </c>
      <c r="BY51" s="78">
        <v>4.0000000000000001E-3</v>
      </c>
      <c r="BZ51" s="78">
        <v>4.0000000000000001E-3</v>
      </c>
      <c r="CA51" s="78">
        <v>4.0000000000000001E-3</v>
      </c>
      <c r="CB51" s="78">
        <v>9.8000000000000004E-2</v>
      </c>
      <c r="CC51" s="78">
        <v>0.01</v>
      </c>
      <c r="CD51" s="78">
        <v>48.18</v>
      </c>
      <c r="CE51" s="78">
        <v>0.30199999999999999</v>
      </c>
      <c r="CF51" s="78">
        <v>55.14</v>
      </c>
      <c r="CG51" s="78">
        <v>0.63</v>
      </c>
      <c r="CH51" s="78">
        <v>0.35099999999999998</v>
      </c>
      <c r="CI51" s="78">
        <v>4.0000000000000001E-3</v>
      </c>
      <c r="CJ51" s="78">
        <v>0.68799999999999994</v>
      </c>
      <c r="CK51" s="78">
        <v>2.5999999999999999E-2</v>
      </c>
      <c r="CL51" s="78">
        <v>8.7999999999999995E-2</v>
      </c>
      <c r="CM51" s="78">
        <v>8.0000000000000002E-3</v>
      </c>
      <c r="CN51" s="78">
        <v>0.32200000000000001</v>
      </c>
      <c r="CO51" s="78">
        <v>6.0000000000000001E-3</v>
      </c>
      <c r="CP51" s="78">
        <v>6.3E-2</v>
      </c>
      <c r="CQ51" s="78">
        <v>6.0000000000000001E-3</v>
      </c>
      <c r="CR51" s="78">
        <v>1.7999999999999999E-2</v>
      </c>
      <c r="CS51" s="78">
        <v>2E-3</v>
      </c>
      <c r="CT51" s="78">
        <v>5.5E-2</v>
      </c>
      <c r="CU51" s="78">
        <v>2E-3</v>
      </c>
      <c r="CV51" s="78">
        <v>7.0000000000000001E-3</v>
      </c>
      <c r="CW51" s="78">
        <v>0</v>
      </c>
      <c r="CX51" s="78">
        <v>3.5999999999999997E-2</v>
      </c>
      <c r="CY51" s="78">
        <v>0</v>
      </c>
      <c r="CZ51" s="78">
        <v>7.0000000000000001E-3</v>
      </c>
      <c r="DA51" s="78">
        <v>0</v>
      </c>
      <c r="DB51" s="78">
        <v>1.9E-2</v>
      </c>
      <c r="DC51" s="78">
        <v>2E-3</v>
      </c>
      <c r="DD51" s="78">
        <v>2E-3</v>
      </c>
      <c r="DE51" s="78">
        <v>0</v>
      </c>
      <c r="DF51" s="78">
        <v>1.6E-2</v>
      </c>
      <c r="DG51" s="78">
        <v>2E-3</v>
      </c>
      <c r="DH51" s="78">
        <v>2E-3</v>
      </c>
      <c r="DI51" s="78">
        <v>0</v>
      </c>
      <c r="DJ51" s="78">
        <v>1E-3</v>
      </c>
      <c r="DK51" s="78">
        <v>0</v>
      </c>
      <c r="DL51" s="78">
        <v>6.5000000000000002E-2</v>
      </c>
      <c r="DM51" s="78">
        <v>2E-3</v>
      </c>
      <c r="DN51" s="78">
        <v>0.222</v>
      </c>
      <c r="DO51" s="78">
        <v>0.01</v>
      </c>
      <c r="DP51" s="78">
        <v>0.23</v>
      </c>
      <c r="DQ51" s="78">
        <v>8.0000000000000002E-3</v>
      </c>
      <c r="DR51" s="78">
        <v>0</v>
      </c>
      <c r="DS51" s="78">
        <v>0</v>
      </c>
      <c r="DT51" s="78">
        <v>0</v>
      </c>
      <c r="DU51" s="78">
        <v>0</v>
      </c>
      <c r="DV51" s="78">
        <v>0.113</v>
      </c>
      <c r="DW51" s="78">
        <v>4.0000000000000001E-3</v>
      </c>
      <c r="DX51" s="78">
        <v>0.01</v>
      </c>
      <c r="DY51" s="78">
        <v>2E-3</v>
      </c>
      <c r="DZ51" s="78">
        <v>0.40899999999999997</v>
      </c>
      <c r="EA51" s="78">
        <v>4.0000000000000001E-3</v>
      </c>
      <c r="EB51" s="78">
        <v>0.97401000000000004</v>
      </c>
      <c r="EC51" s="78">
        <v>2.1600000000000001E-2</v>
      </c>
      <c r="ED51" s="78">
        <v>1.0908</v>
      </c>
      <c r="EE51" s="78">
        <v>6.1599999999999997E-3</v>
      </c>
      <c r="EF51" s="78">
        <v>0.128</v>
      </c>
      <c r="EG51" s="78">
        <v>4.0000000000000001E-3</v>
      </c>
      <c r="EH51" s="78">
        <v>1.4E-2</v>
      </c>
      <c r="EI51" s="78">
        <v>2E-3</v>
      </c>
    </row>
    <row r="52" spans="1:139" x14ac:dyDescent="0.25">
      <c r="A52" s="78" t="s">
        <v>83</v>
      </c>
      <c r="B52" s="78">
        <v>436.7</v>
      </c>
      <c r="C52" s="78">
        <v>18.091999999999999</v>
      </c>
      <c r="D52" s="78">
        <v>5546</v>
      </c>
      <c r="E52" s="78">
        <v>37.78</v>
      </c>
      <c r="F52" s="78">
        <v>507.1</v>
      </c>
      <c r="G52" s="78">
        <v>18.95</v>
      </c>
      <c r="H52" s="78">
        <v>3311</v>
      </c>
      <c r="I52" s="78">
        <v>25.5</v>
      </c>
      <c r="J52" s="78">
        <v>50550</v>
      </c>
      <c r="K52" s="78">
        <v>430.4</v>
      </c>
      <c r="L52" s="78">
        <v>38700</v>
      </c>
      <c r="M52" s="78">
        <v>750.2</v>
      </c>
      <c r="N52" s="78">
        <v>1.18824</v>
      </c>
      <c r="O52" s="78">
        <v>1.6979999999999999E-2</v>
      </c>
      <c r="P52" s="78">
        <v>1.1652499999999999</v>
      </c>
      <c r="Q52" s="78">
        <v>3.9199999999999999E-3</v>
      </c>
      <c r="R52" s="78">
        <v>179.7</v>
      </c>
      <c r="S52" s="78">
        <v>1.44</v>
      </c>
      <c r="T52" s="78">
        <v>0.93400000000000005</v>
      </c>
      <c r="U52" s="78">
        <v>6.6000000000000003E-2</v>
      </c>
      <c r="V52" s="78">
        <v>1.7290000000000001</v>
      </c>
      <c r="W52" s="78">
        <v>0.09</v>
      </c>
      <c r="X52" s="78">
        <v>3.7869999999999999</v>
      </c>
      <c r="Y52" s="78">
        <v>4.3999999999999997E-2</v>
      </c>
      <c r="Z52" s="78">
        <v>118.1</v>
      </c>
      <c r="AA52" s="78">
        <v>0.504</v>
      </c>
      <c r="AB52" s="78">
        <v>665.6</v>
      </c>
      <c r="AC52" s="78">
        <v>13.12</v>
      </c>
      <c r="AD52" s="78">
        <v>0.40799999999999997</v>
      </c>
      <c r="AE52" s="78">
        <v>1.4E-2</v>
      </c>
      <c r="AF52" s="78">
        <v>3.6360000000000001</v>
      </c>
      <c r="AG52" s="78">
        <v>8.2000000000000003E-2</v>
      </c>
      <c r="AH52" s="78">
        <v>31.89</v>
      </c>
      <c r="AI52" s="78">
        <v>0.24</v>
      </c>
      <c r="AJ52" s="78">
        <v>18.739999999999998</v>
      </c>
      <c r="AK52" s="78">
        <v>0.16400000000000001</v>
      </c>
      <c r="AL52" s="78">
        <v>1.218</v>
      </c>
      <c r="AM52" s="78">
        <v>1.4E-2</v>
      </c>
      <c r="AN52" s="78">
        <v>1.06412</v>
      </c>
      <c r="AO52" s="78">
        <v>2.0799999999999999E-2</v>
      </c>
      <c r="AP52" s="78">
        <v>1.0007200000000001</v>
      </c>
      <c r="AQ52" s="78">
        <v>6.8399999999999997E-3</v>
      </c>
      <c r="AR52" s="78">
        <v>0.14399999999999999</v>
      </c>
      <c r="AS52" s="78">
        <v>6.8000000000000005E-2</v>
      </c>
      <c r="AT52" s="78">
        <v>6.3479999999999999</v>
      </c>
      <c r="AU52" s="78">
        <v>3.738</v>
      </c>
      <c r="AV52" s="78">
        <v>13.68</v>
      </c>
      <c r="AW52" s="78">
        <v>5.1999999999999998E-2</v>
      </c>
      <c r="AX52" s="78">
        <v>256.5</v>
      </c>
      <c r="AY52" s="78">
        <v>2.7679999999999998</v>
      </c>
      <c r="AZ52" s="78">
        <v>1.13113</v>
      </c>
      <c r="BA52" s="78">
        <v>2.776E-2</v>
      </c>
      <c r="BB52" s="78">
        <v>1.1833499999999999</v>
      </c>
      <c r="BC52" s="78">
        <v>9.7999999999999997E-3</v>
      </c>
      <c r="BD52" s="78">
        <v>5.0999999999999997E-2</v>
      </c>
      <c r="BE52" s="78">
        <v>6.0000000000000001E-3</v>
      </c>
      <c r="BF52" s="78">
        <v>1.2030000000000001</v>
      </c>
      <c r="BG52" s="78">
        <v>0.03</v>
      </c>
      <c r="BH52" s="78">
        <v>1E-3</v>
      </c>
      <c r="BI52" s="78">
        <v>0</v>
      </c>
      <c r="BJ52" s="78">
        <v>5.0000000000000001E-3</v>
      </c>
      <c r="BK52" s="78">
        <v>0</v>
      </c>
      <c r="BL52" s="78">
        <v>6.9000000000000006E-2</v>
      </c>
      <c r="BM52" s="78">
        <v>4.0000000000000001E-3</v>
      </c>
      <c r="BN52" s="78">
        <v>1.2999999999999999E-2</v>
      </c>
      <c r="BO52" s="78">
        <v>1.7999999999999999E-2</v>
      </c>
      <c r="BP52" s="78">
        <v>0.10100000000000001</v>
      </c>
      <c r="BQ52" s="78">
        <v>1.4E-2</v>
      </c>
      <c r="BR52" s="78">
        <v>1.0341800000000001</v>
      </c>
      <c r="BS52" s="78">
        <v>2.3599999999999999E-2</v>
      </c>
      <c r="BT52" s="78">
        <v>1.15943</v>
      </c>
      <c r="BU52" s="78">
        <v>1.72E-3</v>
      </c>
      <c r="BV52" s="78">
        <v>0.46700000000000003</v>
      </c>
      <c r="BW52" s="78">
        <v>8.0000000000000002E-3</v>
      </c>
      <c r="BX52" s="78">
        <v>2.1999999999999999E-2</v>
      </c>
      <c r="BY52" s="78">
        <v>2E-3</v>
      </c>
      <c r="BZ52" s="78">
        <v>-1E-3</v>
      </c>
      <c r="CA52" s="78">
        <v>2E-3</v>
      </c>
      <c r="CB52" s="78">
        <v>0.16200000000000001</v>
      </c>
      <c r="CC52" s="78">
        <v>2E-3</v>
      </c>
      <c r="CD52" s="78">
        <v>31</v>
      </c>
      <c r="CE52" s="78">
        <v>0.14199999999999999</v>
      </c>
      <c r="CF52" s="78">
        <v>31.08</v>
      </c>
      <c r="CG52" s="78">
        <v>0.08</v>
      </c>
      <c r="CH52" s="78">
        <v>0.53</v>
      </c>
      <c r="CI52" s="78">
        <v>8.0000000000000002E-3</v>
      </c>
      <c r="CJ52" s="78">
        <v>1.0289999999999999</v>
      </c>
      <c r="CK52" s="78">
        <v>1.7999999999999999E-2</v>
      </c>
      <c r="CL52" s="78">
        <v>0.13</v>
      </c>
      <c r="CM52" s="78">
        <v>2E-3</v>
      </c>
      <c r="CN52" s="78">
        <v>0.48599999999999999</v>
      </c>
      <c r="CO52" s="78">
        <v>2.4E-2</v>
      </c>
      <c r="CP52" s="78">
        <v>9.1999999999999998E-2</v>
      </c>
      <c r="CQ52" s="78">
        <v>8.0000000000000002E-3</v>
      </c>
      <c r="CR52" s="78">
        <v>1.9E-2</v>
      </c>
      <c r="CS52" s="78">
        <v>2E-3</v>
      </c>
      <c r="CT52" s="78">
        <v>8.4000000000000005E-2</v>
      </c>
      <c r="CU52" s="78">
        <v>4.0000000000000001E-3</v>
      </c>
      <c r="CV52" s="78">
        <v>1.0999999999999999E-2</v>
      </c>
      <c r="CW52" s="78">
        <v>2E-3</v>
      </c>
      <c r="CX52" s="78">
        <v>5.5E-2</v>
      </c>
      <c r="CY52" s="78">
        <v>4.0000000000000001E-3</v>
      </c>
      <c r="CZ52" s="78">
        <v>0.01</v>
      </c>
      <c r="DA52" s="78">
        <v>0</v>
      </c>
      <c r="DB52" s="78">
        <v>2.7E-2</v>
      </c>
      <c r="DC52" s="78">
        <v>2E-3</v>
      </c>
      <c r="DD52" s="78">
        <v>4.0000000000000001E-3</v>
      </c>
      <c r="DE52" s="78">
        <v>0</v>
      </c>
      <c r="DF52" s="78">
        <v>2.1999999999999999E-2</v>
      </c>
      <c r="DG52" s="78">
        <v>2E-3</v>
      </c>
      <c r="DH52" s="78">
        <v>3.0000000000000001E-3</v>
      </c>
      <c r="DI52" s="78">
        <v>0</v>
      </c>
      <c r="DJ52" s="78">
        <v>1E-3</v>
      </c>
      <c r="DK52" s="78">
        <v>0</v>
      </c>
      <c r="DL52" s="78">
        <v>0.107</v>
      </c>
      <c r="DM52" s="78">
        <v>4.0000000000000001E-3</v>
      </c>
      <c r="DN52" s="78">
        <v>0.27300000000000002</v>
      </c>
      <c r="DO52" s="78">
        <v>6.0000000000000001E-3</v>
      </c>
      <c r="DP52" s="78">
        <v>0.28199999999999997</v>
      </c>
      <c r="DQ52" s="78">
        <v>4.0000000000000001E-3</v>
      </c>
      <c r="DR52" s="78">
        <v>0</v>
      </c>
      <c r="DS52" s="78">
        <v>0</v>
      </c>
      <c r="DT52" s="78">
        <v>0</v>
      </c>
      <c r="DU52" s="78">
        <v>0</v>
      </c>
      <c r="DV52" s="78">
        <v>9.6000000000000002E-2</v>
      </c>
      <c r="DW52" s="78">
        <v>4.0000000000000001E-3</v>
      </c>
      <c r="DX52" s="78">
        <v>1.4E-2</v>
      </c>
      <c r="DY52" s="78">
        <v>2E-3</v>
      </c>
      <c r="DZ52" s="78">
        <v>0.48499999999999999</v>
      </c>
      <c r="EA52" s="78">
        <v>6.0000000000000001E-3</v>
      </c>
      <c r="EB52" s="78">
        <v>0.96309999999999996</v>
      </c>
      <c r="EC52" s="78">
        <v>2.9360000000000001E-2</v>
      </c>
      <c r="ED52" s="78">
        <v>1.0970299999999999</v>
      </c>
      <c r="EE52" s="78">
        <v>3.8400000000000001E-3</v>
      </c>
      <c r="EF52" s="78">
        <v>0.19400000000000001</v>
      </c>
      <c r="EG52" s="78">
        <v>6.0000000000000001E-3</v>
      </c>
      <c r="EH52" s="78">
        <v>2.4E-2</v>
      </c>
      <c r="EI52" s="78">
        <v>0</v>
      </c>
    </row>
    <row r="53" spans="1:139" x14ac:dyDescent="0.25">
      <c r="A53" s="78" t="s">
        <v>84</v>
      </c>
      <c r="B53" s="78">
        <v>363.9</v>
      </c>
      <c r="C53" s="78">
        <v>16.084</v>
      </c>
      <c r="D53" s="78">
        <v>5060</v>
      </c>
      <c r="E53" s="78">
        <v>76.599999999999994</v>
      </c>
      <c r="F53" s="78">
        <v>473.5</v>
      </c>
      <c r="G53" s="78">
        <v>2.714</v>
      </c>
      <c r="H53" s="78">
        <v>5382</v>
      </c>
      <c r="I53" s="78">
        <v>45.2</v>
      </c>
      <c r="J53" s="78">
        <v>50940</v>
      </c>
      <c r="K53" s="78">
        <v>256.60000000000002</v>
      </c>
      <c r="L53" s="78">
        <v>43740</v>
      </c>
      <c r="M53" s="78">
        <v>997.8</v>
      </c>
      <c r="N53" s="78">
        <v>1.17622</v>
      </c>
      <c r="O53" s="78">
        <v>2.46E-2</v>
      </c>
      <c r="P53" s="78">
        <v>1.1636</v>
      </c>
      <c r="Q53" s="78">
        <v>1.502E-2</v>
      </c>
      <c r="R53" s="78">
        <v>193.3</v>
      </c>
      <c r="S53" s="78">
        <v>0.52800000000000002</v>
      </c>
      <c r="T53" s="78">
        <v>0.94299999999999995</v>
      </c>
      <c r="U53" s="78">
        <v>0.08</v>
      </c>
      <c r="V53" s="78">
        <v>1.575</v>
      </c>
      <c r="W53" s="78">
        <v>6.2E-2</v>
      </c>
      <c r="X53" s="78">
        <v>3.6520000000000001</v>
      </c>
      <c r="Y53" s="78">
        <v>0.112</v>
      </c>
      <c r="Z53" s="78">
        <v>100.7</v>
      </c>
      <c r="AA53" s="78">
        <v>0.74199999999999999</v>
      </c>
      <c r="AB53" s="78">
        <v>590.1</v>
      </c>
      <c r="AC53" s="78">
        <v>8.4619999999999997</v>
      </c>
      <c r="AD53" s="78">
        <v>0.44600000000000001</v>
      </c>
      <c r="AE53" s="78">
        <v>0.02</v>
      </c>
      <c r="AF53" s="78">
        <v>5.2210000000000001</v>
      </c>
      <c r="AG53" s="78">
        <v>0.09</v>
      </c>
      <c r="AH53" s="78">
        <v>22.97</v>
      </c>
      <c r="AI53" s="78">
        <v>2.1999999999999999E-2</v>
      </c>
      <c r="AJ53" s="78">
        <v>9.5630000000000006</v>
      </c>
      <c r="AK53" s="78">
        <v>8.4000000000000005E-2</v>
      </c>
      <c r="AL53" s="78">
        <v>1.9419999999999999</v>
      </c>
      <c r="AM53" s="78">
        <v>0.01</v>
      </c>
      <c r="AN53" s="78">
        <v>1.0589299999999999</v>
      </c>
      <c r="AO53" s="78">
        <v>4.0620000000000003E-2</v>
      </c>
      <c r="AP53" s="78">
        <v>0.99768000000000001</v>
      </c>
      <c r="AQ53" s="78">
        <v>1.176E-2</v>
      </c>
      <c r="AR53" s="78">
        <v>0.18099999999999999</v>
      </c>
      <c r="AS53" s="78">
        <v>2.4E-2</v>
      </c>
      <c r="AT53" s="78">
        <v>16.54</v>
      </c>
      <c r="AU53" s="78">
        <v>2.5339999999999998</v>
      </c>
      <c r="AV53" s="78">
        <v>17.579999999999998</v>
      </c>
      <c r="AW53" s="78">
        <v>9.8000000000000004E-2</v>
      </c>
      <c r="AX53" s="78">
        <v>339.7</v>
      </c>
      <c r="AY53" s="78">
        <v>4.9880000000000004</v>
      </c>
      <c r="AZ53" s="78">
        <v>1.13008</v>
      </c>
      <c r="BA53" s="78">
        <v>1.7080000000000001E-2</v>
      </c>
      <c r="BB53" s="78">
        <v>1.1795</v>
      </c>
      <c r="BC53" s="78">
        <v>1.1299999999999999E-2</v>
      </c>
      <c r="BD53" s="78">
        <v>3.9E-2</v>
      </c>
      <c r="BE53" s="78">
        <v>6.0000000000000001E-3</v>
      </c>
      <c r="BF53" s="78">
        <v>0.65700000000000003</v>
      </c>
      <c r="BG53" s="78">
        <v>0.01</v>
      </c>
      <c r="BH53" s="78">
        <v>1E-3</v>
      </c>
      <c r="BI53" s="78">
        <v>0</v>
      </c>
      <c r="BJ53" s="78">
        <v>5.0000000000000001E-3</v>
      </c>
      <c r="BK53" s="78">
        <v>0</v>
      </c>
      <c r="BL53" s="78">
        <v>8.6999999999999994E-2</v>
      </c>
      <c r="BM53" s="78">
        <v>6.0000000000000001E-3</v>
      </c>
      <c r="BN53" s="78">
        <v>0.25</v>
      </c>
      <c r="BO53" s="78">
        <v>0.104</v>
      </c>
      <c r="BP53" s="78">
        <v>0.16200000000000001</v>
      </c>
      <c r="BQ53" s="78">
        <v>4.0000000000000001E-3</v>
      </c>
      <c r="BR53" s="78">
        <v>1.0310699999999999</v>
      </c>
      <c r="BS53" s="78">
        <v>1.7239999999999998E-2</v>
      </c>
      <c r="BT53" s="78">
        <v>1.1631899999999999</v>
      </c>
      <c r="BU53" s="78">
        <v>1.132E-2</v>
      </c>
      <c r="BV53" s="78">
        <v>1.325</v>
      </c>
      <c r="BW53" s="78">
        <v>0.03</v>
      </c>
      <c r="BX53" s="78">
        <v>2.4E-2</v>
      </c>
      <c r="BY53" s="78">
        <v>8.0000000000000002E-3</v>
      </c>
      <c r="BZ53" s="78">
        <v>3.0000000000000001E-3</v>
      </c>
      <c r="CA53" s="78">
        <v>2E-3</v>
      </c>
      <c r="CB53" s="78">
        <v>0.13500000000000001</v>
      </c>
      <c r="CC53" s="78">
        <v>0</v>
      </c>
      <c r="CD53" s="78">
        <v>50.44</v>
      </c>
      <c r="CE53" s="78">
        <v>0.374</v>
      </c>
      <c r="CF53" s="78">
        <v>57.65</v>
      </c>
      <c r="CG53" s="78">
        <v>0.64600000000000002</v>
      </c>
      <c r="CH53" s="78">
        <v>0.33700000000000002</v>
      </c>
      <c r="CI53" s="78">
        <v>0.01</v>
      </c>
      <c r="CJ53" s="78">
        <v>0.63500000000000001</v>
      </c>
      <c r="CK53" s="78">
        <v>8.0000000000000002E-3</v>
      </c>
      <c r="CL53" s="78">
        <v>8.4000000000000005E-2</v>
      </c>
      <c r="CM53" s="78">
        <v>2E-3</v>
      </c>
      <c r="CN53" s="78">
        <v>0.31900000000000001</v>
      </c>
      <c r="CO53" s="78">
        <v>1.2E-2</v>
      </c>
      <c r="CP53" s="78">
        <v>6.4000000000000001E-2</v>
      </c>
      <c r="CQ53" s="78">
        <v>4.0000000000000001E-3</v>
      </c>
      <c r="CR53" s="78">
        <v>0.02</v>
      </c>
      <c r="CS53" s="78">
        <v>0</v>
      </c>
      <c r="CT53" s="78">
        <v>5.7000000000000002E-2</v>
      </c>
      <c r="CU53" s="78">
        <v>4.0000000000000001E-3</v>
      </c>
      <c r="CV53" s="78">
        <v>8.0000000000000002E-3</v>
      </c>
      <c r="CW53" s="78">
        <v>2E-3</v>
      </c>
      <c r="CX53" s="78">
        <v>4.1000000000000002E-2</v>
      </c>
      <c r="CY53" s="78">
        <v>4.0000000000000001E-3</v>
      </c>
      <c r="CZ53" s="78">
        <v>8.0000000000000002E-3</v>
      </c>
      <c r="DA53" s="78">
        <v>0</v>
      </c>
      <c r="DB53" s="78">
        <v>2.1000000000000001E-2</v>
      </c>
      <c r="DC53" s="78">
        <v>2E-3</v>
      </c>
      <c r="DD53" s="78">
        <v>3.0000000000000001E-3</v>
      </c>
      <c r="DE53" s="78">
        <v>0</v>
      </c>
      <c r="DF53" s="78">
        <v>1.7000000000000001E-2</v>
      </c>
      <c r="DG53" s="78">
        <v>4.0000000000000001E-3</v>
      </c>
      <c r="DH53" s="78">
        <v>3.0000000000000001E-3</v>
      </c>
      <c r="DI53" s="78">
        <v>0</v>
      </c>
      <c r="DJ53" s="78">
        <v>1E-3</v>
      </c>
      <c r="DK53" s="78">
        <v>0</v>
      </c>
      <c r="DL53" s="78">
        <v>0.11600000000000001</v>
      </c>
      <c r="DM53" s="78">
        <v>2E-3</v>
      </c>
      <c r="DN53" s="78">
        <v>0.28100000000000003</v>
      </c>
      <c r="DO53" s="78">
        <v>6.0000000000000001E-3</v>
      </c>
      <c r="DP53" s="78">
        <v>0.28599999999999998</v>
      </c>
      <c r="DQ53" s="78">
        <v>6.0000000000000001E-3</v>
      </c>
      <c r="DR53" s="78">
        <v>0</v>
      </c>
      <c r="DS53" s="78">
        <v>0</v>
      </c>
      <c r="DT53" s="78">
        <v>1E-3</v>
      </c>
      <c r="DU53" s="78">
        <v>4.0000000000000001E-3</v>
      </c>
      <c r="DV53" s="78">
        <v>0.19700000000000001</v>
      </c>
      <c r="DW53" s="78">
        <v>0.02</v>
      </c>
      <c r="DX53" s="78">
        <v>8.9999999999999993E-3</v>
      </c>
      <c r="DY53" s="78">
        <v>0</v>
      </c>
      <c r="DZ53" s="78">
        <v>0.443</v>
      </c>
      <c r="EA53" s="78">
        <v>0.01</v>
      </c>
      <c r="EB53" s="78">
        <v>0.96136999999999995</v>
      </c>
      <c r="EC53" s="78">
        <v>2.3519999999999999E-2</v>
      </c>
      <c r="ED53" s="78">
        <v>1.0960300000000001</v>
      </c>
      <c r="EE53" s="78">
        <v>6.62E-3</v>
      </c>
      <c r="EF53" s="78">
        <v>9.1999999999999998E-2</v>
      </c>
      <c r="EG53" s="78">
        <v>4.0000000000000001E-3</v>
      </c>
      <c r="EH53" s="78">
        <v>1.4E-2</v>
      </c>
      <c r="EI53" s="78">
        <v>0</v>
      </c>
    </row>
    <row r="54" spans="1:139" x14ac:dyDescent="0.25">
      <c r="A54" s="78" t="s">
        <v>85</v>
      </c>
      <c r="B54" s="78">
        <v>583</v>
      </c>
      <c r="C54" s="78">
        <v>2.738</v>
      </c>
      <c r="D54" s="78">
        <v>3495</v>
      </c>
      <c r="E54" s="78">
        <v>16.893999999999998</v>
      </c>
      <c r="F54" s="78">
        <v>575</v>
      </c>
      <c r="G54" s="78">
        <v>16.11</v>
      </c>
      <c r="H54" s="78">
        <v>2682</v>
      </c>
      <c r="I54" s="78">
        <v>10.528</v>
      </c>
      <c r="J54" s="78">
        <v>43620</v>
      </c>
      <c r="K54" s="78">
        <v>145.32</v>
      </c>
      <c r="L54" s="78">
        <v>44590</v>
      </c>
      <c r="M54" s="78">
        <v>1327.4</v>
      </c>
      <c r="N54" s="78">
        <v>1.15794</v>
      </c>
      <c r="O54" s="78">
        <v>1.248E-2</v>
      </c>
      <c r="P54" s="78">
        <v>1.14178</v>
      </c>
      <c r="Q54" s="78">
        <v>4.7999999999999996E-3</v>
      </c>
      <c r="R54" s="78">
        <v>204.9</v>
      </c>
      <c r="S54" s="78">
        <v>0.81599999999999995</v>
      </c>
      <c r="T54" s="78">
        <v>1.0620000000000001</v>
      </c>
      <c r="U54" s="78">
        <v>0.17399999999999999</v>
      </c>
      <c r="V54" s="78">
        <v>1.903</v>
      </c>
      <c r="W54" s="78">
        <v>6.6000000000000003E-2</v>
      </c>
      <c r="X54" s="78">
        <v>4.2530000000000001</v>
      </c>
      <c r="Y54" s="78">
        <v>1.2E-2</v>
      </c>
      <c r="Z54" s="78">
        <v>114.5</v>
      </c>
      <c r="AA54" s="78">
        <v>0.45400000000000001</v>
      </c>
      <c r="AB54" s="78">
        <v>708.9</v>
      </c>
      <c r="AC54" s="78">
        <v>10.252000000000001</v>
      </c>
      <c r="AD54" s="78">
        <v>0.64500000000000002</v>
      </c>
      <c r="AE54" s="78">
        <v>1.7999999999999999E-2</v>
      </c>
      <c r="AF54" s="78">
        <v>5.22</v>
      </c>
      <c r="AG54" s="78">
        <v>0.154</v>
      </c>
      <c r="AH54" s="78">
        <v>23.22</v>
      </c>
      <c r="AI54" s="78">
        <v>0.12</v>
      </c>
      <c r="AJ54" s="78">
        <v>9.9499999999999993</v>
      </c>
      <c r="AK54" s="78">
        <v>0.184</v>
      </c>
      <c r="AL54" s="78">
        <v>1.534</v>
      </c>
      <c r="AM54" s="78">
        <v>0.01</v>
      </c>
      <c r="AN54" s="78">
        <v>1.0320400000000001</v>
      </c>
      <c r="AO54" s="78">
        <v>1.4420000000000001E-2</v>
      </c>
      <c r="AP54" s="78">
        <v>0.97767000000000004</v>
      </c>
      <c r="AQ54" s="78">
        <v>9.7400000000000004E-3</v>
      </c>
      <c r="AR54" s="78">
        <v>0.248</v>
      </c>
      <c r="AS54" s="78">
        <v>0.192</v>
      </c>
      <c r="AT54" s="78">
        <v>22.23</v>
      </c>
      <c r="AU54" s="78">
        <v>2.3639999999999999</v>
      </c>
      <c r="AV54" s="78">
        <v>16.64</v>
      </c>
      <c r="AW54" s="78">
        <v>0.13600000000000001</v>
      </c>
      <c r="AX54" s="78">
        <v>203.6</v>
      </c>
      <c r="AY54" s="78">
        <v>1.6220000000000001</v>
      </c>
      <c r="AZ54" s="78">
        <v>1.1072900000000001</v>
      </c>
      <c r="BA54" s="78">
        <v>2.2679999999999999E-2</v>
      </c>
      <c r="BB54" s="78">
        <v>1.1660200000000001</v>
      </c>
      <c r="BC54" s="78">
        <v>5.2199999999999998E-3</v>
      </c>
      <c r="BD54" s="78">
        <v>6.4000000000000001E-2</v>
      </c>
      <c r="BE54" s="78">
        <v>6.0000000000000001E-3</v>
      </c>
      <c r="BF54" s="78">
        <v>0.48199999999999998</v>
      </c>
      <c r="BG54" s="78">
        <v>1.4E-2</v>
      </c>
      <c r="BH54" s="78">
        <v>1E-3</v>
      </c>
      <c r="BI54" s="78">
        <v>2E-3</v>
      </c>
      <c r="BJ54" s="78">
        <v>3.0000000000000001E-3</v>
      </c>
      <c r="BK54" s="78">
        <v>0</v>
      </c>
      <c r="BL54" s="78">
        <v>0.05</v>
      </c>
      <c r="BM54" s="78">
        <v>8.0000000000000002E-3</v>
      </c>
      <c r="BN54" s="78">
        <v>0.218</v>
      </c>
      <c r="BO54" s="78">
        <v>1.2E-2</v>
      </c>
      <c r="BP54" s="78">
        <v>9.6000000000000002E-2</v>
      </c>
      <c r="BQ54" s="78">
        <v>0.01</v>
      </c>
      <c r="BR54" s="78">
        <v>1.01271</v>
      </c>
      <c r="BS54" s="78">
        <v>1.78E-2</v>
      </c>
      <c r="BT54" s="78">
        <v>1.1507400000000001</v>
      </c>
      <c r="BU54" s="78">
        <v>1.5140000000000001E-2</v>
      </c>
      <c r="BV54" s="78">
        <v>0.45700000000000002</v>
      </c>
      <c r="BW54" s="78">
        <v>1.7999999999999999E-2</v>
      </c>
      <c r="BX54" s="78">
        <v>5.7000000000000002E-2</v>
      </c>
      <c r="BY54" s="78">
        <v>6.0000000000000001E-3</v>
      </c>
      <c r="BZ54" s="78">
        <v>2E-3</v>
      </c>
      <c r="CA54" s="78">
        <v>4.0000000000000001E-3</v>
      </c>
      <c r="CB54" s="78">
        <v>0.158</v>
      </c>
      <c r="CC54" s="78">
        <v>4.0000000000000001E-3</v>
      </c>
      <c r="CD54" s="78">
        <v>39.26</v>
      </c>
      <c r="CE54" s="78">
        <v>0.55800000000000005</v>
      </c>
      <c r="CF54" s="78">
        <v>38.31</v>
      </c>
      <c r="CG54" s="78">
        <v>1.482</v>
      </c>
      <c r="CH54" s="78">
        <v>0.54400000000000004</v>
      </c>
      <c r="CI54" s="78">
        <v>6.0000000000000001E-3</v>
      </c>
      <c r="CJ54" s="78">
        <v>1.0940000000000001</v>
      </c>
      <c r="CK54" s="78">
        <v>0.04</v>
      </c>
      <c r="CL54" s="78">
        <v>0.13600000000000001</v>
      </c>
      <c r="CM54" s="78">
        <v>4.0000000000000001E-3</v>
      </c>
      <c r="CN54" s="78">
        <v>0.51200000000000001</v>
      </c>
      <c r="CO54" s="78">
        <v>1.2E-2</v>
      </c>
      <c r="CP54" s="78">
        <v>0.105</v>
      </c>
      <c r="CQ54" s="78">
        <v>4.0000000000000001E-3</v>
      </c>
      <c r="CR54" s="78">
        <v>2.5999999999999999E-2</v>
      </c>
      <c r="CS54" s="78">
        <v>2E-3</v>
      </c>
      <c r="CT54" s="78">
        <v>9.4E-2</v>
      </c>
      <c r="CU54" s="78">
        <v>6.0000000000000001E-3</v>
      </c>
      <c r="CV54" s="78">
        <v>1.2999999999999999E-2</v>
      </c>
      <c r="CW54" s="78">
        <v>2E-3</v>
      </c>
      <c r="CX54" s="78">
        <v>6.8000000000000005E-2</v>
      </c>
      <c r="CY54" s="78">
        <v>2E-3</v>
      </c>
      <c r="CZ54" s="78">
        <v>1.2999999999999999E-2</v>
      </c>
      <c r="DA54" s="78">
        <v>0</v>
      </c>
      <c r="DB54" s="78">
        <v>3.5000000000000003E-2</v>
      </c>
      <c r="DC54" s="78">
        <v>4.0000000000000001E-3</v>
      </c>
      <c r="DD54" s="78">
        <v>5.0000000000000001E-3</v>
      </c>
      <c r="DE54" s="78">
        <v>0</v>
      </c>
      <c r="DF54" s="78">
        <v>0.03</v>
      </c>
      <c r="DG54" s="78">
        <v>4.0000000000000001E-3</v>
      </c>
      <c r="DH54" s="78">
        <v>4.0000000000000001E-3</v>
      </c>
      <c r="DI54" s="78">
        <v>0</v>
      </c>
      <c r="DJ54" s="78">
        <v>1E-3</v>
      </c>
      <c r="DK54" s="78">
        <v>0</v>
      </c>
      <c r="DL54" s="78">
        <v>7.2999999999999995E-2</v>
      </c>
      <c r="DM54" s="78">
        <v>6.0000000000000001E-3</v>
      </c>
      <c r="DN54" s="78">
        <v>0.22500000000000001</v>
      </c>
      <c r="DO54" s="78">
        <v>2E-3</v>
      </c>
      <c r="DP54" s="78">
        <v>0.23</v>
      </c>
      <c r="DQ54" s="78">
        <v>6.0000000000000001E-3</v>
      </c>
      <c r="DR54" s="78">
        <v>0</v>
      </c>
      <c r="DS54" s="78">
        <v>0</v>
      </c>
      <c r="DT54" s="78">
        <v>0</v>
      </c>
      <c r="DU54" s="78">
        <v>0</v>
      </c>
      <c r="DV54" s="78">
        <v>8.7999999999999995E-2</v>
      </c>
      <c r="DW54" s="78">
        <v>8.0000000000000002E-3</v>
      </c>
      <c r="DX54" s="78">
        <v>1.2E-2</v>
      </c>
      <c r="DY54" s="78">
        <v>2E-3</v>
      </c>
      <c r="DZ54" s="78">
        <v>0.85399999999999998</v>
      </c>
      <c r="EA54" s="78">
        <v>0.01</v>
      </c>
      <c r="EB54" s="78">
        <v>0.95431999999999995</v>
      </c>
      <c r="EC54" s="78">
        <v>2.35E-2</v>
      </c>
      <c r="ED54" s="78">
        <v>1.0924700000000001</v>
      </c>
      <c r="EE54" s="78">
        <v>8.4200000000000004E-3</v>
      </c>
      <c r="EF54" s="78">
        <v>0.16800000000000001</v>
      </c>
      <c r="EG54" s="78">
        <v>0.01</v>
      </c>
      <c r="EH54" s="78">
        <v>2.7E-2</v>
      </c>
      <c r="EI54" s="78">
        <v>8.0000000000000002E-3</v>
      </c>
    </row>
    <row r="55" spans="1:139" x14ac:dyDescent="0.25">
      <c r="A55" s="78" t="s">
        <v>86</v>
      </c>
      <c r="B55" s="78">
        <v>422.9</v>
      </c>
      <c r="C55" s="78">
        <v>6.5279999999999996</v>
      </c>
      <c r="D55" s="78">
        <v>3852</v>
      </c>
      <c r="E55" s="78">
        <v>32.46</v>
      </c>
      <c r="F55" s="78">
        <v>733.4</v>
      </c>
      <c r="G55" s="78">
        <v>4.1379999999999999</v>
      </c>
      <c r="H55" s="78">
        <v>3230</v>
      </c>
      <c r="I55" s="78">
        <v>34.200000000000003</v>
      </c>
      <c r="J55" s="78">
        <v>46260</v>
      </c>
      <c r="K55" s="78">
        <v>96.56</v>
      </c>
      <c r="L55" s="78">
        <v>44640</v>
      </c>
      <c r="M55" s="78">
        <v>423.8</v>
      </c>
      <c r="N55" s="78">
        <v>1.11852</v>
      </c>
      <c r="O55" s="78">
        <v>4.5319999999999999E-2</v>
      </c>
      <c r="P55" s="78">
        <v>1.1359300000000001</v>
      </c>
      <c r="Q55" s="78">
        <v>8.0199999999999994E-3</v>
      </c>
      <c r="R55" s="78">
        <v>210.6</v>
      </c>
      <c r="S55" s="78">
        <v>2.0059999999999998</v>
      </c>
      <c r="T55" s="78">
        <v>1.2869999999999999</v>
      </c>
      <c r="U55" s="78">
        <v>0.106</v>
      </c>
      <c r="V55" s="78">
        <v>1.7070000000000001</v>
      </c>
      <c r="W55" s="78">
        <v>0.03</v>
      </c>
      <c r="X55" s="78">
        <v>3.15</v>
      </c>
      <c r="Y55" s="78">
        <v>0.01</v>
      </c>
      <c r="Z55" s="78">
        <v>128</v>
      </c>
      <c r="AA55" s="78">
        <v>0.57399999999999995</v>
      </c>
      <c r="AB55" s="78">
        <v>1097</v>
      </c>
      <c r="AC55" s="78">
        <v>16.995999999999999</v>
      </c>
      <c r="AD55" s="78">
        <v>0.40300000000000002</v>
      </c>
      <c r="AE55" s="78">
        <v>8.0000000000000002E-3</v>
      </c>
      <c r="AF55" s="78">
        <v>3.379</v>
      </c>
      <c r="AG55" s="78">
        <v>0.05</v>
      </c>
      <c r="AH55" s="78">
        <v>27.45</v>
      </c>
      <c r="AI55" s="78">
        <v>0.114</v>
      </c>
      <c r="AJ55" s="78">
        <v>18.440000000000001</v>
      </c>
      <c r="AK55" s="78">
        <v>0.222</v>
      </c>
      <c r="AL55" s="78">
        <v>1.59</v>
      </c>
      <c r="AM55" s="78">
        <v>8.0000000000000002E-3</v>
      </c>
      <c r="AN55" s="78">
        <v>1.00671</v>
      </c>
      <c r="AO55" s="78">
        <v>1.8200000000000001E-2</v>
      </c>
      <c r="AP55" s="78">
        <v>0.97167000000000003</v>
      </c>
      <c r="AQ55" s="78">
        <v>8.3199999999999993E-3</v>
      </c>
      <c r="AR55" s="78">
        <v>0.28399999999999997</v>
      </c>
      <c r="AS55" s="78">
        <v>0.112</v>
      </c>
      <c r="AT55" s="78">
        <v>5.0880000000000001</v>
      </c>
      <c r="AU55" s="78">
        <v>2.0019999999999998</v>
      </c>
      <c r="AV55" s="78">
        <v>12.59</v>
      </c>
      <c r="AW55" s="78">
        <v>4.2000000000000003E-2</v>
      </c>
      <c r="AX55" s="78">
        <v>198.3</v>
      </c>
      <c r="AY55" s="78">
        <v>0.96799999999999997</v>
      </c>
      <c r="AZ55" s="78">
        <v>1.08941</v>
      </c>
      <c r="BA55" s="78">
        <v>3.4439999999999998E-2</v>
      </c>
      <c r="BB55" s="78">
        <v>1.1597200000000001</v>
      </c>
      <c r="BC55" s="78">
        <v>8.6599999999999993E-3</v>
      </c>
      <c r="BD55" s="78">
        <v>7.2999999999999995E-2</v>
      </c>
      <c r="BE55" s="78">
        <v>2E-3</v>
      </c>
      <c r="BF55" s="78">
        <v>0.39800000000000002</v>
      </c>
      <c r="BG55" s="78">
        <v>0.02</v>
      </c>
      <c r="BH55" s="78">
        <v>1E-3</v>
      </c>
      <c r="BI55" s="78">
        <v>2E-3</v>
      </c>
      <c r="BJ55" s="78">
        <v>3.0000000000000001E-3</v>
      </c>
      <c r="BK55" s="78">
        <v>0</v>
      </c>
      <c r="BL55" s="78">
        <v>4.8000000000000001E-2</v>
      </c>
      <c r="BM55" s="78">
        <v>4.0000000000000001E-3</v>
      </c>
      <c r="BN55" s="78">
        <v>0.39700000000000002</v>
      </c>
      <c r="BO55" s="78">
        <v>7.1999999999999995E-2</v>
      </c>
      <c r="BP55" s="78">
        <v>0.114</v>
      </c>
      <c r="BQ55" s="78">
        <v>1.2E-2</v>
      </c>
      <c r="BR55" s="78">
        <v>0.99778</v>
      </c>
      <c r="BS55" s="78">
        <v>3.1019999999999999E-2</v>
      </c>
      <c r="BT55" s="78">
        <v>1.14463</v>
      </c>
      <c r="BU55" s="78">
        <v>3.3E-3</v>
      </c>
      <c r="BV55" s="78">
        <v>0.755</v>
      </c>
      <c r="BW55" s="78">
        <v>2.4E-2</v>
      </c>
      <c r="BX55" s="78">
        <v>4.1000000000000002E-2</v>
      </c>
      <c r="BY55" s="78">
        <v>4.0000000000000001E-3</v>
      </c>
      <c r="BZ55" s="78">
        <v>1E-3</v>
      </c>
      <c r="CA55" s="78">
        <v>2E-3</v>
      </c>
      <c r="CB55" s="78">
        <v>0.18</v>
      </c>
      <c r="CC55" s="78">
        <v>8.0000000000000002E-3</v>
      </c>
      <c r="CD55" s="78">
        <v>40.11</v>
      </c>
      <c r="CE55" s="78">
        <v>8.4000000000000005E-2</v>
      </c>
      <c r="CF55" s="78">
        <v>39.51</v>
      </c>
      <c r="CG55" s="78">
        <v>0.93400000000000005</v>
      </c>
      <c r="CH55" s="78">
        <v>0.56999999999999995</v>
      </c>
      <c r="CI55" s="78">
        <v>1.7999999999999999E-2</v>
      </c>
      <c r="CJ55" s="78">
        <v>1.111</v>
      </c>
      <c r="CK55" s="78">
        <v>1.7999999999999999E-2</v>
      </c>
      <c r="CL55" s="78">
        <v>0.13800000000000001</v>
      </c>
      <c r="CM55" s="78">
        <v>0</v>
      </c>
      <c r="CN55" s="78">
        <v>0.51800000000000002</v>
      </c>
      <c r="CO55" s="78">
        <v>2E-3</v>
      </c>
      <c r="CP55" s="78">
        <v>9.9000000000000005E-2</v>
      </c>
      <c r="CQ55" s="78">
        <v>2E-3</v>
      </c>
      <c r="CR55" s="78">
        <v>2.5000000000000001E-2</v>
      </c>
      <c r="CS55" s="78">
        <v>2E-3</v>
      </c>
      <c r="CT55" s="78">
        <v>9.6000000000000002E-2</v>
      </c>
      <c r="CU55" s="78">
        <v>6.0000000000000001E-3</v>
      </c>
      <c r="CV55" s="78">
        <v>1.2999999999999999E-2</v>
      </c>
      <c r="CW55" s="78">
        <v>2E-3</v>
      </c>
      <c r="CX55" s="78">
        <v>6.3E-2</v>
      </c>
      <c r="CY55" s="78">
        <v>6.0000000000000001E-3</v>
      </c>
      <c r="CZ55" s="78">
        <v>1.2E-2</v>
      </c>
      <c r="DA55" s="78">
        <v>0</v>
      </c>
      <c r="DB55" s="78">
        <v>3.2000000000000001E-2</v>
      </c>
      <c r="DC55" s="78">
        <v>2E-3</v>
      </c>
      <c r="DD55" s="78">
        <v>4.0000000000000001E-3</v>
      </c>
      <c r="DE55" s="78">
        <v>0</v>
      </c>
      <c r="DF55" s="78">
        <v>2.5999999999999999E-2</v>
      </c>
      <c r="DG55" s="78">
        <v>2E-3</v>
      </c>
      <c r="DH55" s="78">
        <v>4.0000000000000001E-3</v>
      </c>
      <c r="DI55" s="78">
        <v>0</v>
      </c>
      <c r="DJ55" s="78">
        <v>2E-3</v>
      </c>
      <c r="DK55" s="78">
        <v>2E-3</v>
      </c>
      <c r="DL55" s="78">
        <v>7.9000000000000001E-2</v>
      </c>
      <c r="DM55" s="78">
        <v>4.0000000000000001E-3</v>
      </c>
      <c r="DN55" s="78">
        <v>0.19600000000000001</v>
      </c>
      <c r="DO55" s="78">
        <v>0.01</v>
      </c>
      <c r="DP55" s="78">
        <v>0.20399999999999999</v>
      </c>
      <c r="DQ55" s="78">
        <v>4.0000000000000001E-3</v>
      </c>
      <c r="DR55" s="78">
        <v>0</v>
      </c>
      <c r="DS55" s="78">
        <v>0</v>
      </c>
      <c r="DT55" s="78">
        <v>0</v>
      </c>
      <c r="DU55" s="78">
        <v>0</v>
      </c>
      <c r="DV55" s="78">
        <v>0.16900000000000001</v>
      </c>
      <c r="DW55" s="78">
        <v>1.7999999999999999E-2</v>
      </c>
      <c r="DX55" s="78">
        <v>8.0000000000000002E-3</v>
      </c>
      <c r="DY55" s="78">
        <v>2E-3</v>
      </c>
      <c r="DZ55" s="78">
        <v>0.66500000000000004</v>
      </c>
      <c r="EA55" s="78">
        <v>6.0000000000000001E-3</v>
      </c>
      <c r="EB55" s="78">
        <v>0.93910000000000005</v>
      </c>
      <c r="EC55" s="78">
        <v>3.3840000000000002E-2</v>
      </c>
      <c r="ED55" s="78">
        <v>1.08175</v>
      </c>
      <c r="EE55" s="78">
        <v>9.58E-3</v>
      </c>
      <c r="EF55" s="78">
        <v>0.161</v>
      </c>
      <c r="EG55" s="78">
        <v>2E-3</v>
      </c>
      <c r="EH55" s="78">
        <v>2.5999999999999999E-2</v>
      </c>
      <c r="EI55" s="78">
        <v>2E-3</v>
      </c>
    </row>
    <row r="56" spans="1:139" x14ac:dyDescent="0.25">
      <c r="A56" s="78" t="s">
        <v>88</v>
      </c>
      <c r="B56" s="78">
        <v>-13.22</v>
      </c>
      <c r="C56" s="78">
        <v>0.26600000000000001</v>
      </c>
      <c r="D56" s="78">
        <v>6.9000000000000006E-2</v>
      </c>
      <c r="E56" s="78">
        <v>2.4E-2</v>
      </c>
      <c r="F56" s="78">
        <v>-2.04</v>
      </c>
      <c r="G56" s="78">
        <v>0.112</v>
      </c>
      <c r="H56" s="78">
        <v>20.78</v>
      </c>
      <c r="I56" s="78">
        <v>0.998</v>
      </c>
      <c r="J56" s="78">
        <v>-1.7569999999999999</v>
      </c>
      <c r="K56" s="78">
        <v>1.9159999999999999</v>
      </c>
      <c r="L56" s="78">
        <v>1.3440000000000001</v>
      </c>
      <c r="M56" s="78">
        <v>5.6660000000000004</v>
      </c>
      <c r="N56" s="78">
        <v>1.1013999999999999</v>
      </c>
      <c r="O56" s="78">
        <v>4.2380000000000001E-2</v>
      </c>
      <c r="P56" s="78">
        <v>1.04504</v>
      </c>
      <c r="Q56" s="78">
        <v>6.8799999999999998E-3</v>
      </c>
      <c r="R56" s="78">
        <v>7.8E-2</v>
      </c>
      <c r="S56" s="78">
        <v>6.6000000000000003E-2</v>
      </c>
      <c r="T56" s="78">
        <v>2E-3</v>
      </c>
      <c r="U56" s="78">
        <v>1.4E-2</v>
      </c>
      <c r="V56" s="78">
        <v>3.5000000000000003E-2</v>
      </c>
      <c r="W56" s="78">
        <v>2.1999999999999999E-2</v>
      </c>
      <c r="X56" s="78">
        <v>0.19700000000000001</v>
      </c>
      <c r="Y56" s="78">
        <v>4.5999999999999999E-2</v>
      </c>
      <c r="Z56" s="78">
        <v>0.08</v>
      </c>
      <c r="AA56" s="78">
        <v>6.0000000000000001E-3</v>
      </c>
      <c r="AB56" s="78">
        <v>183.5</v>
      </c>
      <c r="AC56" s="78">
        <v>6.3140000000000001</v>
      </c>
      <c r="AD56" s="78">
        <v>-2.3E-2</v>
      </c>
      <c r="AE56" s="78">
        <v>0</v>
      </c>
      <c r="AF56" s="78">
        <v>6.0999999999999999E-2</v>
      </c>
      <c r="AG56" s="78">
        <v>0.01</v>
      </c>
      <c r="AH56" s="78">
        <v>4.5999999999999999E-2</v>
      </c>
      <c r="AI56" s="78">
        <v>2.8000000000000001E-2</v>
      </c>
      <c r="AJ56" s="78">
        <v>-2.3610000000000002</v>
      </c>
      <c r="AK56" s="78">
        <v>4.2000000000000003E-2</v>
      </c>
      <c r="AL56" s="78">
        <v>-2E-3</v>
      </c>
      <c r="AM56" s="78">
        <v>2E-3</v>
      </c>
      <c r="AN56" s="78">
        <v>1.0395300000000001</v>
      </c>
      <c r="AO56" s="78">
        <v>2.92E-2</v>
      </c>
      <c r="AP56" s="78">
        <v>0.94433999999999996</v>
      </c>
      <c r="AQ56" s="78">
        <v>1.9E-3</v>
      </c>
      <c r="AR56" s="78">
        <v>4.1000000000000002E-2</v>
      </c>
      <c r="AS56" s="78">
        <v>9.4E-2</v>
      </c>
      <c r="AT56" s="78">
        <v>-0.04</v>
      </c>
      <c r="AU56" s="78">
        <v>0.91400000000000003</v>
      </c>
      <c r="AV56" s="78">
        <v>1E-3</v>
      </c>
      <c r="AW56" s="78">
        <v>2E-3</v>
      </c>
      <c r="AX56" s="78">
        <v>-1.4E-2</v>
      </c>
      <c r="AY56" s="78">
        <v>0</v>
      </c>
      <c r="AZ56" s="78">
        <v>1.0746100000000001</v>
      </c>
      <c r="BA56" s="78">
        <v>1.8460000000000001E-2</v>
      </c>
      <c r="BB56" s="78">
        <v>1.0839399999999999</v>
      </c>
      <c r="BC56" s="78">
        <v>3.2399999999999998E-3</v>
      </c>
      <c r="BD56" s="78">
        <v>0</v>
      </c>
      <c r="BE56" s="78">
        <v>0</v>
      </c>
      <c r="BF56" s="78">
        <v>-2E-3</v>
      </c>
      <c r="BG56" s="78">
        <v>4.0000000000000001E-3</v>
      </c>
      <c r="BH56" s="78">
        <v>0</v>
      </c>
      <c r="BI56" s="78">
        <v>0</v>
      </c>
      <c r="BJ56" s="78">
        <v>0</v>
      </c>
      <c r="BK56" s="78">
        <v>0</v>
      </c>
      <c r="BL56" s="78">
        <v>0</v>
      </c>
      <c r="BM56" s="78">
        <v>0</v>
      </c>
      <c r="BN56" s="78">
        <v>-1.4999999999999999E-2</v>
      </c>
      <c r="BO56" s="78">
        <v>0.02</v>
      </c>
      <c r="BP56" s="78">
        <v>0.107</v>
      </c>
      <c r="BQ56" s="78">
        <v>8.0000000000000002E-3</v>
      </c>
      <c r="BR56" s="78">
        <v>0.98894000000000004</v>
      </c>
      <c r="BS56" s="78">
        <v>2.2159999999999999E-2</v>
      </c>
      <c r="BT56" s="78">
        <v>1.0801099999999999</v>
      </c>
      <c r="BU56" s="78">
        <v>3.16E-3</v>
      </c>
      <c r="BV56" s="78">
        <v>1.7999999999999999E-2</v>
      </c>
      <c r="BW56" s="78">
        <v>0</v>
      </c>
      <c r="BX56" s="78">
        <v>3.0000000000000001E-3</v>
      </c>
      <c r="BY56" s="78">
        <v>0</v>
      </c>
      <c r="BZ56" s="78">
        <v>-1E-3</v>
      </c>
      <c r="CA56" s="78">
        <v>2E-3</v>
      </c>
      <c r="CB56" s="78">
        <v>0</v>
      </c>
      <c r="CC56" s="78">
        <v>0</v>
      </c>
      <c r="CD56" s="78">
        <v>-8.0000000000000002E-3</v>
      </c>
      <c r="CE56" s="78">
        <v>2E-3</v>
      </c>
      <c r="CF56" s="78">
        <v>-6.0000000000000001E-3</v>
      </c>
      <c r="CG56" s="78">
        <v>0</v>
      </c>
      <c r="CH56" s="78">
        <v>4.0000000000000001E-3</v>
      </c>
      <c r="CI56" s="78">
        <v>2E-3</v>
      </c>
      <c r="CJ56" s="78">
        <v>-8.9999999999999993E-3</v>
      </c>
      <c r="CK56" s="78">
        <v>2E-3</v>
      </c>
      <c r="CL56" s="78">
        <v>0</v>
      </c>
      <c r="CM56" s="78">
        <v>0</v>
      </c>
      <c r="CN56" s="78">
        <v>-1E-3</v>
      </c>
      <c r="CO56" s="78">
        <v>0</v>
      </c>
      <c r="CP56" s="78">
        <v>0</v>
      </c>
      <c r="CQ56" s="78">
        <v>0</v>
      </c>
      <c r="CR56" s="78">
        <v>0</v>
      </c>
      <c r="CS56" s="78">
        <v>0</v>
      </c>
      <c r="CT56" s="78">
        <v>0</v>
      </c>
      <c r="CU56" s="78">
        <v>0</v>
      </c>
      <c r="CV56" s="78">
        <v>0</v>
      </c>
      <c r="CW56" s="78">
        <v>0</v>
      </c>
      <c r="CX56" s="78">
        <v>0</v>
      </c>
      <c r="CY56" s="78">
        <v>0</v>
      </c>
      <c r="CZ56" s="78">
        <v>0</v>
      </c>
      <c r="DA56" s="78">
        <v>0</v>
      </c>
      <c r="DB56" s="78">
        <v>0</v>
      </c>
      <c r="DC56" s="78">
        <v>0</v>
      </c>
      <c r="DD56" s="78">
        <v>0</v>
      </c>
      <c r="DE56" s="78">
        <v>0</v>
      </c>
      <c r="DF56" s="78">
        <v>0</v>
      </c>
      <c r="DG56" s="78">
        <v>0</v>
      </c>
      <c r="DH56" s="78">
        <v>0</v>
      </c>
      <c r="DI56" s="78">
        <v>0</v>
      </c>
      <c r="DJ56" s="78">
        <v>0</v>
      </c>
      <c r="DK56" s="78">
        <v>0</v>
      </c>
      <c r="DL56" s="78">
        <v>5.0000000000000001E-3</v>
      </c>
      <c r="DM56" s="78">
        <v>2E-3</v>
      </c>
      <c r="DN56" s="78">
        <v>0</v>
      </c>
      <c r="DO56" s="78">
        <v>0</v>
      </c>
      <c r="DP56" s="78">
        <v>0</v>
      </c>
      <c r="DQ56" s="78">
        <v>0</v>
      </c>
      <c r="DR56" s="78">
        <v>0</v>
      </c>
      <c r="DS56" s="78">
        <v>0</v>
      </c>
      <c r="DT56" s="78">
        <v>0</v>
      </c>
      <c r="DU56" s="78">
        <v>0</v>
      </c>
      <c r="DV56" s="78">
        <v>6.9000000000000006E-2</v>
      </c>
      <c r="DW56" s="78">
        <v>1.7999999999999999E-2</v>
      </c>
      <c r="DX56" s="78">
        <v>-1E-3</v>
      </c>
      <c r="DY56" s="78">
        <v>0</v>
      </c>
      <c r="DZ56" s="78">
        <v>1.2E-2</v>
      </c>
      <c r="EA56" s="78">
        <v>0</v>
      </c>
      <c r="EB56" s="78">
        <v>0.95926</v>
      </c>
      <c r="EC56" s="78">
        <v>1.958E-2</v>
      </c>
      <c r="ED56" s="78">
        <v>1.0628899999999999</v>
      </c>
      <c r="EE56" s="78">
        <v>3.8800000000000002E-3</v>
      </c>
      <c r="EF56" s="78">
        <v>1E-3</v>
      </c>
      <c r="EG56" s="78">
        <v>0</v>
      </c>
      <c r="EH56" s="78">
        <v>0</v>
      </c>
      <c r="EI56" s="78">
        <v>0</v>
      </c>
    </row>
    <row r="57" spans="1:139" x14ac:dyDescent="0.25">
      <c r="A57" s="78" t="s">
        <v>89</v>
      </c>
      <c r="B57" s="78">
        <v>42.88</v>
      </c>
      <c r="C57" s="78">
        <v>0.59</v>
      </c>
      <c r="D57" s="78">
        <v>7270</v>
      </c>
      <c r="E57" s="78">
        <v>36.56</v>
      </c>
      <c r="F57" s="78">
        <v>586.20000000000005</v>
      </c>
      <c r="G57" s="78">
        <v>18.79</v>
      </c>
      <c r="H57" s="78">
        <v>3545</v>
      </c>
      <c r="I57" s="78">
        <v>39.04</v>
      </c>
      <c r="J57" s="78">
        <v>41640</v>
      </c>
      <c r="K57" s="78">
        <v>115.5</v>
      </c>
      <c r="L57" s="78">
        <v>39080</v>
      </c>
      <c r="M57" s="78">
        <v>179.34</v>
      </c>
      <c r="N57" s="78">
        <v>1.1443300000000001</v>
      </c>
      <c r="O57" s="78">
        <v>2.274E-2</v>
      </c>
      <c r="P57" s="78">
        <v>1.12666</v>
      </c>
      <c r="Q57" s="78">
        <v>3.8800000000000002E-3</v>
      </c>
      <c r="R57" s="78">
        <v>177.8</v>
      </c>
      <c r="S57" s="78">
        <v>1.748</v>
      </c>
      <c r="T57" s="78">
        <v>0.51100000000000001</v>
      </c>
      <c r="U57" s="78">
        <v>0.13400000000000001</v>
      </c>
      <c r="V57" s="78">
        <v>1.1759999999999999</v>
      </c>
      <c r="W57" s="78">
        <v>4.5999999999999999E-2</v>
      </c>
      <c r="X57" s="78">
        <v>3.3050000000000002</v>
      </c>
      <c r="Y57" s="78">
        <v>6.6000000000000003E-2</v>
      </c>
      <c r="Z57" s="78">
        <v>138.4</v>
      </c>
      <c r="AA57" s="78">
        <v>0.67</v>
      </c>
      <c r="AB57" s="78">
        <v>294.3</v>
      </c>
      <c r="AC57" s="78">
        <v>2.2839999999999998</v>
      </c>
      <c r="AD57" s="78">
        <v>0.21199999999999999</v>
      </c>
      <c r="AE57" s="78">
        <v>8.0000000000000002E-3</v>
      </c>
      <c r="AF57" s="78">
        <v>2.3940000000000001</v>
      </c>
      <c r="AG57" s="78">
        <v>9.4E-2</v>
      </c>
      <c r="AH57" s="78">
        <v>13.07</v>
      </c>
      <c r="AI57" s="78">
        <v>0.13800000000000001</v>
      </c>
      <c r="AJ57" s="78">
        <v>19.73</v>
      </c>
      <c r="AK57" s="78">
        <v>0.23400000000000001</v>
      </c>
      <c r="AL57" s="78">
        <v>3.6760000000000002</v>
      </c>
      <c r="AM57" s="78">
        <v>3.2000000000000001E-2</v>
      </c>
      <c r="AN57" s="78">
        <v>1.04748</v>
      </c>
      <c r="AO57" s="78">
        <v>2.5340000000000001E-2</v>
      </c>
      <c r="AP57" s="78">
        <v>0.97406999999999999</v>
      </c>
      <c r="AQ57" s="78">
        <v>1.9E-3</v>
      </c>
      <c r="AR57" s="78">
        <v>1.169</v>
      </c>
      <c r="AS57" s="78">
        <v>0.28799999999999998</v>
      </c>
      <c r="AT57" s="78">
        <v>5.992</v>
      </c>
      <c r="AU57" s="78">
        <v>1.464</v>
      </c>
      <c r="AV57" s="78">
        <v>19.87</v>
      </c>
      <c r="AW57" s="78">
        <v>5.8000000000000003E-2</v>
      </c>
      <c r="AX57" s="78">
        <v>53.89</v>
      </c>
      <c r="AY57" s="78">
        <v>8.9960000000000004</v>
      </c>
      <c r="AZ57" s="78">
        <v>1.2773399999999999</v>
      </c>
      <c r="BA57" s="78">
        <v>2.3300000000000001E-2</v>
      </c>
      <c r="BB57" s="78">
        <v>1.32294</v>
      </c>
      <c r="BC57" s="78">
        <v>1.0120000000000001E-2</v>
      </c>
      <c r="BD57" s="78">
        <v>5.7000000000000002E-2</v>
      </c>
      <c r="BE57" s="78">
        <v>1.6E-2</v>
      </c>
      <c r="BF57" s="78">
        <v>0.16400000000000001</v>
      </c>
      <c r="BG57" s="78">
        <v>1.7999999999999999E-2</v>
      </c>
      <c r="BH57" s="78">
        <v>0</v>
      </c>
      <c r="BI57" s="78">
        <v>0</v>
      </c>
      <c r="BJ57" s="78">
        <v>1E-3</v>
      </c>
      <c r="BK57" s="78">
        <v>0</v>
      </c>
      <c r="BL57" s="78">
        <v>1.7000000000000001E-2</v>
      </c>
      <c r="BM57" s="78">
        <v>2E-3</v>
      </c>
      <c r="BN57" s="78">
        <v>4.0199999999999996</v>
      </c>
      <c r="BO57" s="78">
        <v>0.04</v>
      </c>
      <c r="BP57" s="78">
        <v>4.2000000000000003E-2</v>
      </c>
      <c r="BQ57" s="78">
        <v>0.01</v>
      </c>
      <c r="BR57" s="78">
        <v>1.0238100000000001</v>
      </c>
      <c r="BS57" s="78">
        <v>2.7380000000000002E-2</v>
      </c>
      <c r="BT57" s="78">
        <v>1.13906</v>
      </c>
      <c r="BU57" s="78">
        <v>9.4199999999999996E-3</v>
      </c>
      <c r="BV57" s="78">
        <v>0.753</v>
      </c>
      <c r="BW57" s="78">
        <v>2.4E-2</v>
      </c>
      <c r="BX57" s="78">
        <v>3.5000000000000003E-2</v>
      </c>
      <c r="BY57" s="78">
        <v>8.0000000000000002E-3</v>
      </c>
      <c r="BZ57" s="78">
        <v>3.0000000000000001E-3</v>
      </c>
      <c r="CA57" s="78">
        <v>0.01</v>
      </c>
      <c r="CB57" s="78">
        <v>1.0999999999999999E-2</v>
      </c>
      <c r="CC57" s="78">
        <v>0</v>
      </c>
      <c r="CD57" s="78">
        <v>97.57</v>
      </c>
      <c r="CE57" s="78">
        <v>0.42599999999999999</v>
      </c>
      <c r="CF57" s="78">
        <v>111.6</v>
      </c>
      <c r="CG57" s="78">
        <v>1.1240000000000001</v>
      </c>
      <c r="CH57" s="78">
        <v>48.71</v>
      </c>
      <c r="CI57" s="78">
        <v>8.98</v>
      </c>
      <c r="CJ57" s="78">
        <v>6.5650000000000004</v>
      </c>
      <c r="CK57" s="78">
        <v>0.09</v>
      </c>
      <c r="CL57" s="78">
        <v>9.2140000000000004</v>
      </c>
      <c r="CM57" s="78">
        <v>0.02</v>
      </c>
      <c r="CN57" s="78">
        <v>35.57</v>
      </c>
      <c r="CO57" s="78">
        <v>0.47</v>
      </c>
      <c r="CP57" s="78">
        <v>6.5629999999999997</v>
      </c>
      <c r="CQ57" s="78">
        <v>0.13600000000000001</v>
      </c>
      <c r="CR57" s="78">
        <v>0.57999999999999996</v>
      </c>
      <c r="CS57" s="78">
        <v>8.0000000000000002E-3</v>
      </c>
      <c r="CT57" s="78">
        <v>6.6970000000000001</v>
      </c>
      <c r="CU57" s="78">
        <v>0.126</v>
      </c>
      <c r="CV57" s="78">
        <v>0.86199999999999999</v>
      </c>
      <c r="CW57" s="78">
        <v>8.0000000000000002E-3</v>
      </c>
      <c r="CX57" s="78">
        <v>3.9820000000000002</v>
      </c>
      <c r="CY57" s="78">
        <v>2.1999999999999999E-2</v>
      </c>
      <c r="CZ57" s="78">
        <v>0.67</v>
      </c>
      <c r="DA57" s="78">
        <v>6.0000000000000001E-3</v>
      </c>
      <c r="DB57" s="78">
        <v>1.389</v>
      </c>
      <c r="DC57" s="78">
        <v>0.02</v>
      </c>
      <c r="DD57" s="78">
        <v>0.11700000000000001</v>
      </c>
      <c r="DE57" s="78">
        <v>2E-3</v>
      </c>
      <c r="DF57" s="78">
        <v>0.46899999999999997</v>
      </c>
      <c r="DG57" s="78">
        <v>1.2E-2</v>
      </c>
      <c r="DH57" s="78">
        <v>0.05</v>
      </c>
      <c r="DI57" s="78">
        <v>2E-3</v>
      </c>
      <c r="DJ57" s="78">
        <v>1E-3</v>
      </c>
      <c r="DK57" s="78">
        <v>0</v>
      </c>
      <c r="DL57" s="78">
        <v>3.5999999999999997E-2</v>
      </c>
      <c r="DM57" s="78">
        <v>4.0000000000000001E-3</v>
      </c>
      <c r="DN57" s="78">
        <v>1E-3</v>
      </c>
      <c r="DO57" s="78">
        <v>0</v>
      </c>
      <c r="DP57" s="78">
        <v>0</v>
      </c>
      <c r="DQ57" s="78">
        <v>0</v>
      </c>
      <c r="DR57" s="78">
        <v>0</v>
      </c>
      <c r="DS57" s="78">
        <v>0</v>
      </c>
      <c r="DT57" s="78">
        <v>0</v>
      </c>
      <c r="DU57" s="78">
        <v>0</v>
      </c>
      <c r="DV57" s="78">
        <v>0.23300000000000001</v>
      </c>
      <c r="DW57" s="78">
        <v>6.0000000000000001E-3</v>
      </c>
      <c r="DX57" s="78">
        <v>2.9000000000000001E-2</v>
      </c>
      <c r="DY57" s="78">
        <v>2E-3</v>
      </c>
      <c r="DZ57" s="78">
        <v>0.98699999999999999</v>
      </c>
      <c r="EA57" s="78">
        <v>0.03</v>
      </c>
      <c r="EB57" s="78">
        <v>0.95382</v>
      </c>
      <c r="EC57" s="78">
        <v>2.47E-2</v>
      </c>
      <c r="ED57" s="78">
        <v>1.0784899999999999</v>
      </c>
      <c r="EE57" s="78">
        <v>1.16E-3</v>
      </c>
      <c r="EF57" s="78">
        <v>4.9000000000000002E-2</v>
      </c>
      <c r="EG57" s="78">
        <v>6.0000000000000001E-3</v>
      </c>
      <c r="EH57" s="78">
        <v>1.2999999999999999E-2</v>
      </c>
      <c r="EI57" s="78">
        <v>0</v>
      </c>
    </row>
    <row r="58" spans="1:139" x14ac:dyDescent="0.25">
      <c r="A58" s="78" t="s">
        <v>90</v>
      </c>
      <c r="B58" s="78">
        <v>195.4</v>
      </c>
      <c r="C58" s="78">
        <v>0</v>
      </c>
      <c r="D58" s="78">
        <v>409.6</v>
      </c>
      <c r="E58" s="78">
        <v>0</v>
      </c>
      <c r="F58" s="78">
        <v>411.8</v>
      </c>
      <c r="G58" s="78">
        <v>0</v>
      </c>
      <c r="H58" s="78">
        <v>168.8</v>
      </c>
      <c r="I58" s="78">
        <v>0</v>
      </c>
      <c r="J58" s="78">
        <v>421.1</v>
      </c>
      <c r="K58" s="78">
        <v>0</v>
      </c>
      <c r="L58" s="78">
        <v>256.60000000000002</v>
      </c>
      <c r="M58" s="78">
        <v>0</v>
      </c>
      <c r="N58" s="78">
        <v>1.06718</v>
      </c>
      <c r="O58" s="78" t="s">
        <v>3713</v>
      </c>
      <c r="P58" s="78">
        <v>1.02765</v>
      </c>
      <c r="Q58" s="78" t="s">
        <v>3713</v>
      </c>
      <c r="R58" s="78">
        <v>191.1</v>
      </c>
      <c r="S58" s="78">
        <v>0</v>
      </c>
      <c r="T58" s="78">
        <v>9.6509999999999998</v>
      </c>
      <c r="U58" s="78">
        <v>0</v>
      </c>
      <c r="V58" s="78">
        <v>8.4009999999999998</v>
      </c>
      <c r="W58" s="78">
        <v>0</v>
      </c>
      <c r="X58" s="78">
        <v>4.2610000000000001</v>
      </c>
      <c r="Y58" s="78">
        <v>0</v>
      </c>
      <c r="Z58" s="78">
        <v>32.83</v>
      </c>
      <c r="AA58" s="78">
        <v>0</v>
      </c>
      <c r="AB58" s="78">
        <v>449.8</v>
      </c>
      <c r="AC58" s="78">
        <v>0</v>
      </c>
      <c r="AD58" s="78">
        <v>3.3559999999999999</v>
      </c>
      <c r="AE58" s="78">
        <v>0</v>
      </c>
      <c r="AF58" s="78">
        <v>3.669</v>
      </c>
      <c r="AG58" s="78">
        <v>0</v>
      </c>
      <c r="AH58" s="78">
        <v>4.274</v>
      </c>
      <c r="AI58" s="78">
        <v>0</v>
      </c>
      <c r="AJ58" s="78">
        <v>3.262</v>
      </c>
      <c r="AK58" s="78">
        <v>0</v>
      </c>
      <c r="AL58" s="78">
        <v>1.173</v>
      </c>
      <c r="AM58" s="78">
        <v>0</v>
      </c>
      <c r="AN58" s="78">
        <v>1.02545</v>
      </c>
      <c r="AO58" s="78" t="s">
        <v>3713</v>
      </c>
      <c r="AP58" s="78">
        <v>0.94776000000000005</v>
      </c>
      <c r="AQ58" s="78" t="s">
        <v>3713</v>
      </c>
      <c r="AR58" s="78">
        <v>1.9450000000000001</v>
      </c>
      <c r="AS58" s="78">
        <v>0</v>
      </c>
      <c r="AT58" s="78">
        <v>2.8849999999999998</v>
      </c>
      <c r="AU58" s="78">
        <v>0</v>
      </c>
      <c r="AV58" s="78">
        <v>8.3510000000000009</v>
      </c>
      <c r="AW58" s="78">
        <v>0</v>
      </c>
      <c r="AX58" s="78">
        <v>3.4980000000000002</v>
      </c>
      <c r="AY58" s="78">
        <v>0</v>
      </c>
      <c r="AZ58" s="78">
        <v>1.0440799999999999</v>
      </c>
      <c r="BA58" s="78" t="s">
        <v>3713</v>
      </c>
      <c r="BB58" s="78">
        <v>1.0631600000000001</v>
      </c>
      <c r="BC58" s="78" t="s">
        <v>3713</v>
      </c>
      <c r="BD58" s="78">
        <v>1.0669999999999999</v>
      </c>
      <c r="BE58" s="78">
        <v>0</v>
      </c>
      <c r="BF58" s="78">
        <v>3.427</v>
      </c>
      <c r="BG58" s="78">
        <v>0</v>
      </c>
      <c r="BH58" s="78">
        <v>0.25</v>
      </c>
      <c r="BI58" s="78">
        <v>0</v>
      </c>
      <c r="BJ58" s="78">
        <v>0.253</v>
      </c>
      <c r="BK58" s="78">
        <v>0</v>
      </c>
      <c r="BL58" s="78">
        <v>0.188</v>
      </c>
      <c r="BM58" s="78">
        <v>0</v>
      </c>
      <c r="BN58" s="78">
        <v>5.7720000000000002</v>
      </c>
      <c r="BO58" s="78">
        <v>0</v>
      </c>
      <c r="BP58" s="78">
        <v>3.38</v>
      </c>
      <c r="BQ58" s="78">
        <v>0</v>
      </c>
      <c r="BR58" s="78">
        <v>0.96189000000000002</v>
      </c>
      <c r="BS58" s="78" t="s">
        <v>3713</v>
      </c>
      <c r="BT58" s="78">
        <v>1.0628599999999999</v>
      </c>
      <c r="BU58" s="78" t="s">
        <v>3713</v>
      </c>
      <c r="BV58" s="78">
        <v>0.246</v>
      </c>
      <c r="BW58" s="78">
        <v>0</v>
      </c>
      <c r="BX58" s="78">
        <v>0.251</v>
      </c>
      <c r="BY58" s="78">
        <v>0</v>
      </c>
      <c r="BZ58" s="78">
        <v>0.252</v>
      </c>
      <c r="CA58" s="78">
        <v>0</v>
      </c>
      <c r="CB58" s="78">
        <v>1.5069999999999999</v>
      </c>
      <c r="CC58" s="78">
        <v>0</v>
      </c>
      <c r="CD58" s="78">
        <v>14.96</v>
      </c>
      <c r="CE58" s="78">
        <v>0</v>
      </c>
      <c r="CF58" s="78">
        <v>15.16</v>
      </c>
      <c r="CG58" s="78">
        <v>0</v>
      </c>
      <c r="CH58" s="78">
        <v>0.438</v>
      </c>
      <c r="CI58" s="78">
        <v>0</v>
      </c>
      <c r="CJ58" s="78">
        <v>0.41699999999999998</v>
      </c>
      <c r="CK58" s="78">
        <v>0</v>
      </c>
      <c r="CL58" s="78">
        <v>0.433</v>
      </c>
      <c r="CM58" s="78">
        <v>0</v>
      </c>
      <c r="CN58" s="78">
        <v>0.44</v>
      </c>
      <c r="CO58" s="78">
        <v>0</v>
      </c>
      <c r="CP58" s="78">
        <v>0.42899999999999999</v>
      </c>
      <c r="CQ58" s="78">
        <v>0</v>
      </c>
      <c r="CR58" s="78">
        <v>0.43</v>
      </c>
      <c r="CS58" s="78">
        <v>0</v>
      </c>
      <c r="CT58" s="78">
        <v>0.42499999999999999</v>
      </c>
      <c r="CU58" s="78">
        <v>0</v>
      </c>
      <c r="CV58" s="78">
        <v>0.437</v>
      </c>
      <c r="CW58" s="78">
        <v>0</v>
      </c>
      <c r="CX58" s="78">
        <v>0.43099999999999999</v>
      </c>
      <c r="CY58" s="78">
        <v>0</v>
      </c>
      <c r="CZ58" s="78">
        <v>0.43099999999999999</v>
      </c>
      <c r="DA58" s="78">
        <v>0</v>
      </c>
      <c r="DB58" s="78">
        <v>0.42599999999999999</v>
      </c>
      <c r="DC58" s="78">
        <v>0</v>
      </c>
      <c r="DD58" s="78">
        <v>0.43099999999999999</v>
      </c>
      <c r="DE58" s="78">
        <v>0</v>
      </c>
      <c r="DF58" s="78">
        <v>0.435</v>
      </c>
      <c r="DG58" s="78">
        <v>0</v>
      </c>
      <c r="DH58" s="78">
        <v>0.434</v>
      </c>
      <c r="DI58" s="78">
        <v>0</v>
      </c>
      <c r="DJ58" s="78">
        <v>0.22900000000000001</v>
      </c>
      <c r="DK58" s="78">
        <v>0</v>
      </c>
      <c r="DL58" s="78">
        <v>1.5389999999999999</v>
      </c>
      <c r="DM58" s="78">
        <v>0</v>
      </c>
      <c r="DN58" s="78">
        <v>1.623</v>
      </c>
      <c r="DO58" s="78">
        <v>0</v>
      </c>
      <c r="DP58" s="78">
        <v>1.6479999999999999</v>
      </c>
      <c r="DQ58" s="78">
        <v>0</v>
      </c>
      <c r="DR58" s="78">
        <v>0.20499999999999999</v>
      </c>
      <c r="DS58" s="78">
        <v>0</v>
      </c>
      <c r="DT58" s="78">
        <v>0.222</v>
      </c>
      <c r="DU58" s="78">
        <v>0</v>
      </c>
      <c r="DV58" s="78">
        <v>0.19800000000000001</v>
      </c>
      <c r="DW58" s="78">
        <v>0</v>
      </c>
      <c r="DX58" s="78">
        <v>9.9369999999999994</v>
      </c>
      <c r="DY58" s="78">
        <v>0</v>
      </c>
      <c r="DZ58" s="78">
        <v>1.6319999999999999</v>
      </c>
      <c r="EA58" s="78">
        <v>0</v>
      </c>
      <c r="EB58" s="78">
        <v>0.94937000000000005</v>
      </c>
      <c r="EC58" s="78" t="s">
        <v>3713</v>
      </c>
      <c r="ED58" s="78">
        <v>1.0638099999999999</v>
      </c>
      <c r="EE58" s="78" t="s">
        <v>3713</v>
      </c>
      <c r="EF58" s="78">
        <v>0.42899999999999999</v>
      </c>
      <c r="EG58" s="78">
        <v>0</v>
      </c>
      <c r="EH58" s="78">
        <v>1.9430000000000001</v>
      </c>
      <c r="EI58" s="78">
        <v>0</v>
      </c>
    </row>
    <row r="59" spans="1:139" x14ac:dyDescent="0.25">
      <c r="A59" s="78" t="s">
        <v>91</v>
      </c>
      <c r="B59" s="78">
        <v>198.6</v>
      </c>
      <c r="C59" s="78">
        <v>168.16</v>
      </c>
      <c r="D59" s="78">
        <v>3947</v>
      </c>
      <c r="E59" s="78">
        <v>4342</v>
      </c>
      <c r="F59" s="78">
        <v>188</v>
      </c>
      <c r="G59" s="78">
        <v>50.2</v>
      </c>
      <c r="H59" s="78">
        <v>2142</v>
      </c>
      <c r="I59" s="78">
        <v>2540</v>
      </c>
      <c r="J59" s="78">
        <v>15210</v>
      </c>
      <c r="K59" s="78">
        <v>17162</v>
      </c>
      <c r="L59" s="78">
        <v>-10.3</v>
      </c>
      <c r="M59" s="78">
        <v>5.8780000000000001</v>
      </c>
      <c r="N59" s="78">
        <v>1.74211</v>
      </c>
      <c r="O59" s="78">
        <v>4.0000000000000001E-3</v>
      </c>
      <c r="P59" s="78">
        <v>1.1623300000000001</v>
      </c>
      <c r="Q59" s="78">
        <v>0.25058000000000002</v>
      </c>
      <c r="R59" s="78">
        <v>179</v>
      </c>
      <c r="S59" s="78">
        <v>214.2</v>
      </c>
      <c r="T59" s="78">
        <v>8.1000000000000003E-2</v>
      </c>
      <c r="U59" s="78">
        <v>1.2E-2</v>
      </c>
      <c r="V59" s="78">
        <v>1.161</v>
      </c>
      <c r="W59" s="78">
        <v>1.756</v>
      </c>
      <c r="X59" s="78">
        <v>1.698</v>
      </c>
      <c r="Y59" s="78">
        <v>0.49199999999999999</v>
      </c>
      <c r="Z59" s="78">
        <v>85.21</v>
      </c>
      <c r="AA59" s="78">
        <v>102.38</v>
      </c>
      <c r="AB59" s="78">
        <v>2.7719999999999998</v>
      </c>
      <c r="AC59" s="78">
        <v>1.3340000000000001</v>
      </c>
      <c r="AD59" s="78">
        <v>0.42199999999999999</v>
      </c>
      <c r="AE59" s="78">
        <v>0.73199999999999998</v>
      </c>
      <c r="AF59" s="78">
        <v>1.956</v>
      </c>
      <c r="AG59" s="78">
        <v>0.92</v>
      </c>
      <c r="AH59" s="78">
        <v>27.4</v>
      </c>
      <c r="AI59" s="78">
        <v>29.92</v>
      </c>
      <c r="AJ59" s="78">
        <v>28.04</v>
      </c>
      <c r="AK59" s="78">
        <v>34.18</v>
      </c>
      <c r="AL59" s="78">
        <v>0.91100000000000003</v>
      </c>
      <c r="AM59" s="78">
        <v>0.60599999999999998</v>
      </c>
      <c r="AN59" s="78">
        <v>1.78271</v>
      </c>
      <c r="AO59" s="78">
        <v>4.904E-2</v>
      </c>
      <c r="AP59" s="78">
        <v>1.0407900000000001</v>
      </c>
      <c r="AQ59" s="78">
        <v>0.27778000000000003</v>
      </c>
      <c r="AR59" s="78">
        <v>4.2999999999999997E-2</v>
      </c>
      <c r="AS59" s="78">
        <v>6.6000000000000003E-2</v>
      </c>
      <c r="AT59" s="78">
        <v>-0.45900000000000002</v>
      </c>
      <c r="AU59" s="78">
        <v>0.14000000000000001</v>
      </c>
      <c r="AV59" s="78">
        <v>12.46</v>
      </c>
      <c r="AW59" s="78">
        <v>11.144</v>
      </c>
      <c r="AX59" s="78">
        <v>208.4</v>
      </c>
      <c r="AY59" s="78">
        <v>234.4</v>
      </c>
      <c r="AZ59" s="78">
        <v>1.74394</v>
      </c>
      <c r="BA59" s="78">
        <v>2.9700000000000001E-2</v>
      </c>
      <c r="BB59" s="78">
        <v>1.1913</v>
      </c>
      <c r="BC59" s="78">
        <v>0.27051999999999998</v>
      </c>
      <c r="BD59" s="78">
        <v>0.11</v>
      </c>
      <c r="BE59" s="78">
        <v>0.22800000000000001</v>
      </c>
      <c r="BF59" s="78">
        <v>1.038</v>
      </c>
      <c r="BG59" s="78">
        <v>2.1999999999999999E-2</v>
      </c>
      <c r="BH59" s="78">
        <v>2.1000000000000001E-2</v>
      </c>
      <c r="BI59" s="78">
        <v>7.0000000000000007E-2</v>
      </c>
      <c r="BJ59" s="78">
        <v>2.4E-2</v>
      </c>
      <c r="BK59" s="78">
        <v>6.8000000000000005E-2</v>
      </c>
      <c r="BL59" s="78">
        <v>6.4000000000000001E-2</v>
      </c>
      <c r="BM59" s="78">
        <v>4.0000000000000001E-3</v>
      </c>
      <c r="BN59" s="78">
        <v>1.048</v>
      </c>
      <c r="BO59" s="78">
        <v>0.69</v>
      </c>
      <c r="BP59" s="78">
        <v>0.38200000000000001</v>
      </c>
      <c r="BQ59" s="78">
        <v>0.72799999999999998</v>
      </c>
      <c r="BR59" s="78">
        <v>1.59595</v>
      </c>
      <c r="BS59" s="78">
        <v>2.026E-2</v>
      </c>
      <c r="BT59" s="78">
        <v>1.18635</v>
      </c>
      <c r="BU59" s="78">
        <v>0.28182000000000001</v>
      </c>
      <c r="BV59" s="78">
        <v>0.183</v>
      </c>
      <c r="BW59" s="78">
        <v>9.1999999999999998E-2</v>
      </c>
      <c r="BX59" s="78">
        <v>4.5999999999999999E-2</v>
      </c>
      <c r="BY59" s="78">
        <v>3.7999999999999999E-2</v>
      </c>
      <c r="BZ59" s="78">
        <v>1.6E-2</v>
      </c>
      <c r="CA59" s="78">
        <v>5.3999999999999999E-2</v>
      </c>
      <c r="CB59" s="78">
        <v>0.39700000000000002</v>
      </c>
      <c r="CC59" s="78">
        <v>9.8000000000000004E-2</v>
      </c>
      <c r="CD59" s="78">
        <v>23.3</v>
      </c>
      <c r="CE59" s="78">
        <v>20.96</v>
      </c>
      <c r="CF59" s="78">
        <v>23.33</v>
      </c>
      <c r="CG59" s="78">
        <v>21.18</v>
      </c>
      <c r="CH59" s="78">
        <v>0.18099999999999999</v>
      </c>
      <c r="CI59" s="78">
        <v>4.5999999999999999E-2</v>
      </c>
      <c r="CJ59" s="78">
        <v>0.313</v>
      </c>
      <c r="CK59" s="78">
        <v>0.188</v>
      </c>
      <c r="CL59" s="78">
        <v>6.8000000000000005E-2</v>
      </c>
      <c r="CM59" s="78">
        <v>8.4000000000000005E-2</v>
      </c>
      <c r="CN59" s="78">
        <v>0.155</v>
      </c>
      <c r="CO59" s="78">
        <v>1.4E-2</v>
      </c>
      <c r="CP59" s="78">
        <v>5.8999999999999997E-2</v>
      </c>
      <c r="CQ59" s="78">
        <v>9.8000000000000004E-2</v>
      </c>
      <c r="CR59" s="78">
        <v>4.1000000000000002E-2</v>
      </c>
      <c r="CS59" s="78">
        <v>0.11</v>
      </c>
      <c r="CT59" s="78">
        <v>5.5E-2</v>
      </c>
      <c r="CU59" s="78">
        <v>9.1999999999999998E-2</v>
      </c>
      <c r="CV59" s="78">
        <v>3.7999999999999999E-2</v>
      </c>
      <c r="CW59" s="78">
        <v>0.12</v>
      </c>
      <c r="CX59" s="78">
        <v>5.0999999999999997E-2</v>
      </c>
      <c r="CY59" s="78">
        <v>9.8000000000000004E-2</v>
      </c>
      <c r="CZ59" s="78">
        <v>0.04</v>
      </c>
      <c r="DA59" s="78">
        <v>0.122</v>
      </c>
      <c r="DB59" s="78">
        <v>4.3999999999999997E-2</v>
      </c>
      <c r="DC59" s="78">
        <v>0.108</v>
      </c>
      <c r="DD59" s="78">
        <v>3.6999999999999998E-2</v>
      </c>
      <c r="DE59" s="78">
        <v>0.122</v>
      </c>
      <c r="DF59" s="78">
        <v>4.2000000000000003E-2</v>
      </c>
      <c r="DG59" s="78">
        <v>0.11</v>
      </c>
      <c r="DH59" s="78">
        <v>3.6999999999999998E-2</v>
      </c>
      <c r="DI59" s="78">
        <v>0.122</v>
      </c>
      <c r="DJ59" s="78">
        <v>0.02</v>
      </c>
      <c r="DK59" s="78">
        <v>0.06</v>
      </c>
      <c r="DL59" s="78">
        <v>0.20599999999999999</v>
      </c>
      <c r="DM59" s="78">
        <v>0.29599999999999999</v>
      </c>
      <c r="DN59" s="78">
        <v>0.47199999999999998</v>
      </c>
      <c r="DO59" s="78">
        <v>7.8E-2</v>
      </c>
      <c r="DP59" s="78">
        <v>0.47599999999999998</v>
      </c>
      <c r="DQ59" s="78">
        <v>8.5999999999999993E-2</v>
      </c>
      <c r="DR59" s="78">
        <v>1.7000000000000001E-2</v>
      </c>
      <c r="DS59" s="78">
        <v>0.06</v>
      </c>
      <c r="DT59" s="78">
        <v>1.7999999999999999E-2</v>
      </c>
      <c r="DU59" s="78">
        <v>5.8000000000000003E-2</v>
      </c>
      <c r="DV59" s="78">
        <v>0.23899999999999999</v>
      </c>
      <c r="DW59" s="78">
        <v>0.23400000000000001</v>
      </c>
      <c r="DX59" s="78">
        <v>0.8</v>
      </c>
      <c r="DY59" s="78">
        <v>2.754</v>
      </c>
      <c r="DZ59" s="78">
        <v>0.53700000000000003</v>
      </c>
      <c r="EA59" s="78">
        <v>2.1999999999999999E-2</v>
      </c>
      <c r="EB59" s="78">
        <v>1.6095299999999999</v>
      </c>
      <c r="EC59" s="78">
        <v>0.26462000000000002</v>
      </c>
      <c r="ED59" s="78">
        <v>1.14758</v>
      </c>
      <c r="EE59" s="78">
        <v>0.28758</v>
      </c>
      <c r="EF59" s="78">
        <v>9.6000000000000002E-2</v>
      </c>
      <c r="EG59" s="78">
        <v>6.2E-2</v>
      </c>
      <c r="EH59" s="78">
        <v>0.17100000000000001</v>
      </c>
      <c r="EI59" s="78">
        <v>0.54600000000000004</v>
      </c>
    </row>
    <row r="60" spans="1:139" x14ac:dyDescent="0.25">
      <c r="A60" s="78" t="s">
        <v>73</v>
      </c>
      <c r="B60" s="78">
        <v>115.6</v>
      </c>
      <c r="C60" s="78">
        <v>1.462</v>
      </c>
      <c r="D60" s="78">
        <v>2925</v>
      </c>
      <c r="E60" s="78">
        <v>18.257999999999999</v>
      </c>
      <c r="F60" s="78">
        <v>90.41</v>
      </c>
      <c r="G60" s="78">
        <v>0.54600000000000004</v>
      </c>
      <c r="H60" s="78">
        <v>1984</v>
      </c>
      <c r="I60" s="78">
        <v>13.108000000000001</v>
      </c>
      <c r="J60" s="78">
        <v>28180</v>
      </c>
      <c r="K60" s="78">
        <v>269.39999999999998</v>
      </c>
      <c r="L60" s="78">
        <v>27560</v>
      </c>
      <c r="M60" s="78">
        <v>742.4</v>
      </c>
      <c r="N60" s="78">
        <v>1.11409</v>
      </c>
      <c r="O60" s="78">
        <v>3.696E-2</v>
      </c>
      <c r="P60" s="78">
        <v>1.0791299999999999</v>
      </c>
      <c r="Q60" s="78">
        <v>3.0000000000000001E-3</v>
      </c>
      <c r="R60" s="78">
        <v>98.29</v>
      </c>
      <c r="S60" s="78">
        <v>1.482</v>
      </c>
      <c r="T60" s="78">
        <v>0.20899999999999999</v>
      </c>
      <c r="U60" s="78">
        <v>0.13</v>
      </c>
      <c r="V60" s="78">
        <v>0.48699999999999999</v>
      </c>
      <c r="W60" s="78">
        <v>0.06</v>
      </c>
      <c r="X60" s="78">
        <v>1.4570000000000001</v>
      </c>
      <c r="Y60" s="78">
        <v>0.17599999999999999</v>
      </c>
      <c r="Z60" s="78">
        <v>32.71</v>
      </c>
      <c r="AA60" s="78">
        <v>0.28399999999999997</v>
      </c>
      <c r="AB60" s="78">
        <v>196.5</v>
      </c>
      <c r="AC60" s="78">
        <v>2.6379999999999999</v>
      </c>
      <c r="AD60" s="78">
        <v>0.15</v>
      </c>
      <c r="AE60" s="78">
        <v>8.0000000000000002E-3</v>
      </c>
      <c r="AF60" s="78">
        <v>1.9950000000000001</v>
      </c>
      <c r="AG60" s="78">
        <v>3.4000000000000002E-2</v>
      </c>
      <c r="AH60" s="78">
        <v>13.98</v>
      </c>
      <c r="AI60" s="78">
        <v>0.19400000000000001</v>
      </c>
      <c r="AJ60" s="78">
        <v>8.4779999999999998</v>
      </c>
      <c r="AK60" s="78">
        <v>0.1</v>
      </c>
      <c r="AL60" s="78">
        <v>0.52</v>
      </c>
      <c r="AM60" s="78">
        <v>2E-3</v>
      </c>
      <c r="AN60" s="78">
        <v>1.0461199999999999</v>
      </c>
      <c r="AO60" s="78">
        <v>3.3119999999999997E-2</v>
      </c>
      <c r="AP60" s="78">
        <v>0.96020000000000005</v>
      </c>
      <c r="AQ60" s="78">
        <v>3.64E-3</v>
      </c>
      <c r="AR60" s="78">
        <v>0.04</v>
      </c>
      <c r="AS60" s="78">
        <v>4.8000000000000001E-2</v>
      </c>
      <c r="AT60" s="78">
        <v>4.2119999999999997</v>
      </c>
      <c r="AU60" s="78">
        <v>2.4860000000000002</v>
      </c>
      <c r="AV60" s="78">
        <v>8.6769999999999996</v>
      </c>
      <c r="AW60" s="78">
        <v>0.154</v>
      </c>
      <c r="AX60" s="78">
        <v>88.58</v>
      </c>
      <c r="AY60" s="78">
        <v>1.278</v>
      </c>
      <c r="AZ60" s="78">
        <v>1.08179</v>
      </c>
      <c r="BA60" s="78">
        <v>3.4180000000000002E-2</v>
      </c>
      <c r="BB60" s="78">
        <v>1.1072299999999999</v>
      </c>
      <c r="BC60" s="78">
        <v>5.4000000000000003E-3</v>
      </c>
      <c r="BD60" s="78">
        <v>1.7999999999999999E-2</v>
      </c>
      <c r="BE60" s="78">
        <v>4.0000000000000001E-3</v>
      </c>
      <c r="BF60" s="78">
        <v>0.55000000000000004</v>
      </c>
      <c r="BG60" s="78">
        <v>0.01</v>
      </c>
      <c r="BH60" s="78">
        <v>0</v>
      </c>
      <c r="BI60" s="78">
        <v>0</v>
      </c>
      <c r="BJ60" s="78">
        <v>2E-3</v>
      </c>
      <c r="BK60" s="78">
        <v>0</v>
      </c>
      <c r="BL60" s="78">
        <v>2.1999999999999999E-2</v>
      </c>
      <c r="BM60" s="78">
        <v>2E-3</v>
      </c>
      <c r="BN60" s="78">
        <v>6.9000000000000006E-2</v>
      </c>
      <c r="BO60" s="78">
        <v>4.3999999999999997E-2</v>
      </c>
      <c r="BP60" s="78">
        <v>0.187</v>
      </c>
      <c r="BQ60" s="78">
        <v>0.01</v>
      </c>
      <c r="BR60" s="78">
        <v>0.99158999999999997</v>
      </c>
      <c r="BS60" s="78">
        <v>1.9E-2</v>
      </c>
      <c r="BT60" s="78">
        <v>1.1009</v>
      </c>
      <c r="BU60" s="78">
        <v>1.358E-2</v>
      </c>
      <c r="BV60" s="78">
        <v>0.307</v>
      </c>
      <c r="BW60" s="78">
        <v>1.7999999999999999E-2</v>
      </c>
      <c r="BX60" s="78">
        <v>2.1000000000000001E-2</v>
      </c>
      <c r="BY60" s="78">
        <v>4.0000000000000001E-3</v>
      </c>
      <c r="BZ60" s="78">
        <v>0</v>
      </c>
      <c r="CA60" s="78">
        <v>2E-3</v>
      </c>
      <c r="CB60" s="78">
        <v>0.107</v>
      </c>
      <c r="CC60" s="78">
        <v>2E-3</v>
      </c>
      <c r="CD60" s="78">
        <v>14.45</v>
      </c>
      <c r="CE60" s="78">
        <v>0.29799999999999999</v>
      </c>
      <c r="CF60" s="78">
        <v>14.5</v>
      </c>
      <c r="CG60" s="78">
        <v>0.23400000000000001</v>
      </c>
      <c r="CH60" s="78">
        <v>0.111</v>
      </c>
      <c r="CI60" s="78">
        <v>1.7999999999999999E-2</v>
      </c>
      <c r="CJ60" s="78">
        <v>0.188</v>
      </c>
      <c r="CK60" s="78">
        <v>0.01</v>
      </c>
      <c r="CL60" s="78">
        <v>2.1999999999999999E-2</v>
      </c>
      <c r="CM60" s="78">
        <v>2E-3</v>
      </c>
      <c r="CN60" s="78">
        <v>8.4000000000000005E-2</v>
      </c>
      <c r="CO60" s="78">
        <v>2E-3</v>
      </c>
      <c r="CP60" s="78">
        <v>1.6E-2</v>
      </c>
      <c r="CQ60" s="78">
        <v>2E-3</v>
      </c>
      <c r="CR60" s="78">
        <v>5.0000000000000001E-3</v>
      </c>
      <c r="CS60" s="78">
        <v>0</v>
      </c>
      <c r="CT60" s="78">
        <v>1.4999999999999999E-2</v>
      </c>
      <c r="CU60" s="78">
        <v>4.0000000000000001E-3</v>
      </c>
      <c r="CV60" s="78">
        <v>2E-3</v>
      </c>
      <c r="CW60" s="78">
        <v>0</v>
      </c>
      <c r="CX60" s="78">
        <v>0.01</v>
      </c>
      <c r="CY60" s="78">
        <v>2E-3</v>
      </c>
      <c r="CZ60" s="78">
        <v>2E-3</v>
      </c>
      <c r="DA60" s="78">
        <v>0</v>
      </c>
      <c r="DB60" s="78">
        <v>6.0000000000000001E-3</v>
      </c>
      <c r="DC60" s="78">
        <v>2E-3</v>
      </c>
      <c r="DD60" s="78">
        <v>1E-3</v>
      </c>
      <c r="DE60" s="78">
        <v>0</v>
      </c>
      <c r="DF60" s="78">
        <v>4.0000000000000001E-3</v>
      </c>
      <c r="DG60" s="78">
        <v>0</v>
      </c>
      <c r="DH60" s="78">
        <v>1E-3</v>
      </c>
      <c r="DI60" s="78">
        <v>0</v>
      </c>
      <c r="DJ60" s="78">
        <v>1E-3</v>
      </c>
      <c r="DK60" s="78">
        <v>0</v>
      </c>
      <c r="DL60" s="78">
        <v>5.6000000000000001E-2</v>
      </c>
      <c r="DM60" s="78">
        <v>1.2E-2</v>
      </c>
      <c r="DN60" s="78">
        <v>0.245</v>
      </c>
      <c r="DO60" s="78">
        <v>0.01</v>
      </c>
      <c r="DP60" s="78">
        <v>0.251</v>
      </c>
      <c r="DQ60" s="78">
        <v>0.01</v>
      </c>
      <c r="DR60" s="78">
        <v>0</v>
      </c>
      <c r="DS60" s="78">
        <v>0</v>
      </c>
      <c r="DT60" s="78">
        <v>0</v>
      </c>
      <c r="DU60" s="78">
        <v>0</v>
      </c>
      <c r="DV60" s="78">
        <v>0.14199999999999999</v>
      </c>
      <c r="DW60" s="78">
        <v>8.0000000000000002E-3</v>
      </c>
      <c r="DX60" s="78">
        <v>2E-3</v>
      </c>
      <c r="DY60" s="78">
        <v>0</v>
      </c>
      <c r="DZ60" s="78">
        <v>0.307</v>
      </c>
      <c r="EA60" s="78">
        <v>4.0000000000000001E-3</v>
      </c>
      <c r="EB60" s="78">
        <v>0.95047000000000004</v>
      </c>
      <c r="EC60" s="78">
        <v>2.6780000000000002E-2</v>
      </c>
      <c r="ED60" s="78">
        <v>1.0664899999999999</v>
      </c>
      <c r="EE60" s="78">
        <v>5.5199999999999997E-3</v>
      </c>
      <c r="EF60" s="78">
        <v>2.5999999999999999E-2</v>
      </c>
      <c r="EG60" s="78">
        <v>2E-3</v>
      </c>
      <c r="EH60" s="78">
        <v>7.0000000000000001E-3</v>
      </c>
      <c r="EI60" s="78">
        <v>0</v>
      </c>
    </row>
    <row r="61" spans="1:139" x14ac:dyDescent="0.25">
      <c r="A61" s="78" t="s">
        <v>74</v>
      </c>
      <c r="B61" s="78">
        <v>81.13</v>
      </c>
      <c r="C61" s="78">
        <v>0.81599999999999995</v>
      </c>
      <c r="D61" s="78">
        <v>5352</v>
      </c>
      <c r="E61" s="78">
        <v>83.44</v>
      </c>
      <c r="F61" s="78">
        <v>152.9</v>
      </c>
      <c r="G61" s="78">
        <v>4.9320000000000004</v>
      </c>
      <c r="H61" s="78">
        <v>3660</v>
      </c>
      <c r="I61" s="78">
        <v>31.12</v>
      </c>
      <c r="J61" s="78">
        <v>48250</v>
      </c>
      <c r="K61" s="78">
        <v>667.8</v>
      </c>
      <c r="L61" s="78">
        <v>45240</v>
      </c>
      <c r="M61" s="78">
        <v>859.6</v>
      </c>
      <c r="N61" s="78">
        <v>1.13629</v>
      </c>
      <c r="O61" s="78">
        <v>7.1599999999999997E-3</v>
      </c>
      <c r="P61" s="78">
        <v>1.1220600000000001</v>
      </c>
      <c r="Q61" s="78">
        <v>1.92E-3</v>
      </c>
      <c r="R61" s="78">
        <v>187.6</v>
      </c>
      <c r="S61" s="78">
        <v>2.3860000000000001</v>
      </c>
      <c r="T61" s="78">
        <v>0.28299999999999997</v>
      </c>
      <c r="U61" s="78">
        <v>3.7999999999999999E-2</v>
      </c>
      <c r="V61" s="78">
        <v>0.54100000000000004</v>
      </c>
      <c r="W61" s="78">
        <v>5.6000000000000001E-2</v>
      </c>
      <c r="X61" s="78">
        <v>1.5980000000000001</v>
      </c>
      <c r="Y61" s="78">
        <v>7.8E-2</v>
      </c>
      <c r="Z61" s="78">
        <v>139.5</v>
      </c>
      <c r="AA61" s="78">
        <v>2.0819999999999999</v>
      </c>
      <c r="AB61" s="78">
        <v>278.60000000000002</v>
      </c>
      <c r="AC61" s="78">
        <v>5.57</v>
      </c>
      <c r="AD61" s="78">
        <v>0.40899999999999997</v>
      </c>
      <c r="AE61" s="78">
        <v>1.4E-2</v>
      </c>
      <c r="AF61" s="78">
        <v>5.9340000000000002</v>
      </c>
      <c r="AG61" s="78">
        <v>6.4000000000000001E-2</v>
      </c>
      <c r="AH61" s="78">
        <v>20.54</v>
      </c>
      <c r="AI61" s="78">
        <v>5.7060000000000004</v>
      </c>
      <c r="AJ61" s="78">
        <v>17.850000000000001</v>
      </c>
      <c r="AK61" s="78">
        <v>2.5619999999999998</v>
      </c>
      <c r="AL61" s="78">
        <v>0.189</v>
      </c>
      <c r="AM61" s="78">
        <v>4.0000000000000001E-3</v>
      </c>
      <c r="AN61" s="78">
        <v>1.03207</v>
      </c>
      <c r="AO61" s="78">
        <v>5.178E-2</v>
      </c>
      <c r="AP61" s="78">
        <v>0.97797000000000001</v>
      </c>
      <c r="AQ61" s="78">
        <v>5.5599999999999998E-3</v>
      </c>
      <c r="AR61" s="78">
        <v>9.7000000000000003E-2</v>
      </c>
      <c r="AS61" s="78">
        <v>7.5999999999999998E-2</v>
      </c>
      <c r="AT61" s="78">
        <v>7.9109999999999996</v>
      </c>
      <c r="AU61" s="78">
        <v>1.722</v>
      </c>
      <c r="AV61" s="78">
        <v>40.86</v>
      </c>
      <c r="AW61" s="78">
        <v>0.39400000000000002</v>
      </c>
      <c r="AX61" s="78">
        <v>117.1</v>
      </c>
      <c r="AY61" s="78">
        <v>2.028</v>
      </c>
      <c r="AZ61" s="78">
        <v>1.0991</v>
      </c>
      <c r="BA61" s="78">
        <v>2.9919999999999999E-2</v>
      </c>
      <c r="BB61" s="78">
        <v>1.14181</v>
      </c>
      <c r="BC61" s="78">
        <v>6.0200000000000002E-3</v>
      </c>
      <c r="BD61" s="78">
        <v>2.1999999999999999E-2</v>
      </c>
      <c r="BE61" s="78">
        <v>2E-3</v>
      </c>
      <c r="BF61" s="78">
        <v>0.54500000000000004</v>
      </c>
      <c r="BG61" s="78">
        <v>3.7999999999999999E-2</v>
      </c>
      <c r="BH61" s="78">
        <v>0</v>
      </c>
      <c r="BI61" s="78">
        <v>0</v>
      </c>
      <c r="BJ61" s="78">
        <v>2E-3</v>
      </c>
      <c r="BK61" s="78">
        <v>0</v>
      </c>
      <c r="BL61" s="78">
        <v>3.2000000000000001E-2</v>
      </c>
      <c r="BM61" s="78">
        <v>4.0000000000000001E-3</v>
      </c>
      <c r="BN61" s="78">
        <v>0.435</v>
      </c>
      <c r="BO61" s="78">
        <v>7.0000000000000007E-2</v>
      </c>
      <c r="BP61" s="78">
        <v>0.20100000000000001</v>
      </c>
      <c r="BQ61" s="78">
        <v>0.01</v>
      </c>
      <c r="BR61" s="78">
        <v>1.00715</v>
      </c>
      <c r="BS61" s="78">
        <v>2.9479999999999999E-2</v>
      </c>
      <c r="BT61" s="78">
        <v>1.13266</v>
      </c>
      <c r="BU61" s="78">
        <v>4.4000000000000003E-3</v>
      </c>
      <c r="BV61" s="78">
        <v>0.16</v>
      </c>
      <c r="BW61" s="78">
        <v>1.7999999999999999E-2</v>
      </c>
      <c r="BX61" s="78">
        <v>2.5000000000000001E-2</v>
      </c>
      <c r="BY61" s="78">
        <v>4.0000000000000001E-3</v>
      </c>
      <c r="BZ61" s="78">
        <v>0</v>
      </c>
      <c r="CA61" s="78">
        <v>2E-3</v>
      </c>
      <c r="CB61" s="78">
        <v>0.3</v>
      </c>
      <c r="CC61" s="78">
        <v>6.0000000000000001E-3</v>
      </c>
      <c r="CD61" s="78">
        <v>4.665</v>
      </c>
      <c r="CE61" s="78">
        <v>0.06</v>
      </c>
      <c r="CF61" s="78">
        <v>4.6909999999999998</v>
      </c>
      <c r="CG61" s="78">
        <v>5.6000000000000001E-2</v>
      </c>
      <c r="CH61" s="78">
        <v>0.14000000000000001</v>
      </c>
      <c r="CI61" s="78">
        <v>4.0000000000000001E-3</v>
      </c>
      <c r="CJ61" s="78">
        <v>0.245</v>
      </c>
      <c r="CK61" s="78">
        <v>6.0000000000000001E-3</v>
      </c>
      <c r="CL61" s="78">
        <v>3.1E-2</v>
      </c>
      <c r="CM61" s="78">
        <v>0</v>
      </c>
      <c r="CN61" s="78">
        <v>0.114</v>
      </c>
      <c r="CO61" s="78">
        <v>6.0000000000000001E-3</v>
      </c>
      <c r="CP61" s="78">
        <v>2.3E-2</v>
      </c>
      <c r="CQ61" s="78">
        <v>4.0000000000000001E-3</v>
      </c>
      <c r="CR61" s="78">
        <v>4.0000000000000001E-3</v>
      </c>
      <c r="CS61" s="78">
        <v>0</v>
      </c>
      <c r="CT61" s="78">
        <v>0.02</v>
      </c>
      <c r="CU61" s="78">
        <v>4.0000000000000001E-3</v>
      </c>
      <c r="CV61" s="78">
        <v>3.0000000000000001E-3</v>
      </c>
      <c r="CW61" s="78">
        <v>0</v>
      </c>
      <c r="CX61" s="78">
        <v>1.4E-2</v>
      </c>
      <c r="CY61" s="78">
        <v>2E-3</v>
      </c>
      <c r="CZ61" s="78">
        <v>4.0000000000000001E-3</v>
      </c>
      <c r="DA61" s="78">
        <v>2E-3</v>
      </c>
      <c r="DB61" s="78">
        <v>8.0000000000000002E-3</v>
      </c>
      <c r="DC61" s="78">
        <v>0</v>
      </c>
      <c r="DD61" s="78">
        <v>1E-3</v>
      </c>
      <c r="DE61" s="78">
        <v>0</v>
      </c>
      <c r="DF61" s="78">
        <v>7.0000000000000001E-3</v>
      </c>
      <c r="DG61" s="78">
        <v>2E-3</v>
      </c>
      <c r="DH61" s="78">
        <v>1E-3</v>
      </c>
      <c r="DI61" s="78">
        <v>0</v>
      </c>
      <c r="DJ61" s="78">
        <v>1E-3</v>
      </c>
      <c r="DK61" s="78">
        <v>0</v>
      </c>
      <c r="DL61" s="78">
        <v>8.6999999999999994E-2</v>
      </c>
      <c r="DM61" s="78">
        <v>2E-3</v>
      </c>
      <c r="DN61" s="78">
        <v>0.373</v>
      </c>
      <c r="DO61" s="78">
        <v>2E-3</v>
      </c>
      <c r="DP61" s="78">
        <v>0.39</v>
      </c>
      <c r="DQ61" s="78">
        <v>4.0000000000000001E-3</v>
      </c>
      <c r="DR61" s="78">
        <v>0</v>
      </c>
      <c r="DS61" s="78">
        <v>0</v>
      </c>
      <c r="DT61" s="78">
        <v>0</v>
      </c>
      <c r="DU61" s="78">
        <v>0</v>
      </c>
      <c r="DV61" s="78">
        <v>0.22900000000000001</v>
      </c>
      <c r="DW61" s="78">
        <v>8.0000000000000002E-3</v>
      </c>
      <c r="DX61" s="78">
        <v>4.0000000000000001E-3</v>
      </c>
      <c r="DY61" s="78">
        <v>0</v>
      </c>
      <c r="DZ61" s="78">
        <v>0.79200000000000004</v>
      </c>
      <c r="EA61" s="78">
        <v>0.26600000000000001</v>
      </c>
      <c r="EB61" s="78">
        <v>0.94601000000000002</v>
      </c>
      <c r="EC61" s="78">
        <v>2.7119999999999998E-2</v>
      </c>
      <c r="ED61" s="78">
        <v>1.07226</v>
      </c>
      <c r="EE61" s="78">
        <v>3.6600000000000001E-3</v>
      </c>
      <c r="EF61" s="78">
        <v>7.0000000000000007E-2</v>
      </c>
      <c r="EG61" s="78">
        <v>2E-3</v>
      </c>
      <c r="EH61" s="78">
        <v>0.01</v>
      </c>
      <c r="EI61" s="78">
        <v>0</v>
      </c>
    </row>
    <row r="62" spans="1:139" x14ac:dyDescent="0.25">
      <c r="A62" s="78" t="s">
        <v>75</v>
      </c>
      <c r="B62" s="78">
        <v>484.4</v>
      </c>
      <c r="C62" s="78">
        <v>2.8780000000000001</v>
      </c>
      <c r="D62" s="78">
        <v>6392</v>
      </c>
      <c r="E62" s="78">
        <v>42.1</v>
      </c>
      <c r="F62" s="78">
        <v>140.1</v>
      </c>
      <c r="G62" s="78">
        <v>0.93799999999999994</v>
      </c>
      <c r="H62" s="78">
        <v>2584</v>
      </c>
      <c r="I62" s="78">
        <v>14.196</v>
      </c>
      <c r="J62" s="78">
        <v>54000</v>
      </c>
      <c r="K62" s="78">
        <v>78.88</v>
      </c>
      <c r="L62" s="78">
        <v>30490</v>
      </c>
      <c r="M62" s="78">
        <v>184.44</v>
      </c>
      <c r="N62" s="78">
        <v>1.16238</v>
      </c>
      <c r="O62" s="78">
        <v>3.4000000000000002E-2</v>
      </c>
      <c r="P62" s="78">
        <v>1.15117</v>
      </c>
      <c r="Q62" s="78">
        <v>4.5999999999999999E-3</v>
      </c>
      <c r="R62" s="78">
        <v>105.5</v>
      </c>
      <c r="S62" s="78">
        <v>2.044</v>
      </c>
      <c r="T62" s="78">
        <v>0.312</v>
      </c>
      <c r="U62" s="78">
        <v>3.5999999999999997E-2</v>
      </c>
      <c r="V62" s="78">
        <v>0.52500000000000002</v>
      </c>
      <c r="W62" s="78">
        <v>2.1999999999999999E-2</v>
      </c>
      <c r="X62" s="78">
        <v>1.3220000000000001</v>
      </c>
      <c r="Y62" s="78">
        <v>8.4000000000000005E-2</v>
      </c>
      <c r="Z62" s="78">
        <v>46.87</v>
      </c>
      <c r="AA62" s="78">
        <v>0.21</v>
      </c>
      <c r="AB62" s="78">
        <v>297.10000000000002</v>
      </c>
      <c r="AC62" s="78">
        <v>6.2039999999999997</v>
      </c>
      <c r="AD62" s="78">
        <v>0.22800000000000001</v>
      </c>
      <c r="AE62" s="78">
        <v>6.0000000000000001E-3</v>
      </c>
      <c r="AF62" s="78">
        <v>3.496</v>
      </c>
      <c r="AG62" s="78">
        <v>5.1999999999999998E-2</v>
      </c>
      <c r="AH62" s="78">
        <v>8.0150000000000006</v>
      </c>
      <c r="AI62" s="78">
        <v>0.17799999999999999</v>
      </c>
      <c r="AJ62" s="78">
        <v>13</v>
      </c>
      <c r="AK62" s="78">
        <v>0.25800000000000001</v>
      </c>
      <c r="AL62" s="78">
        <v>1.0029999999999999</v>
      </c>
      <c r="AM62" s="78">
        <v>0.02</v>
      </c>
      <c r="AN62" s="78">
        <v>1.05152</v>
      </c>
      <c r="AO62" s="78">
        <v>1.0200000000000001E-2</v>
      </c>
      <c r="AP62" s="78">
        <v>1.0039199999999999</v>
      </c>
      <c r="AQ62" s="78">
        <v>6.5199999999999998E-3</v>
      </c>
      <c r="AR62" s="78">
        <v>0.121</v>
      </c>
      <c r="AS62" s="78">
        <v>0.216</v>
      </c>
      <c r="AT62" s="78">
        <v>5.04</v>
      </c>
      <c r="AU62" s="78">
        <v>1.262</v>
      </c>
      <c r="AV62" s="78">
        <v>11.76</v>
      </c>
      <c r="AW62" s="78">
        <v>0.04</v>
      </c>
      <c r="AX62" s="78">
        <v>368.2</v>
      </c>
      <c r="AY62" s="78">
        <v>1.218</v>
      </c>
      <c r="AZ62" s="78">
        <v>1.1148</v>
      </c>
      <c r="BA62" s="78">
        <v>1.9179999999999999E-2</v>
      </c>
      <c r="BB62" s="78">
        <v>1.16439</v>
      </c>
      <c r="BC62" s="78">
        <v>5.64E-3</v>
      </c>
      <c r="BD62" s="78">
        <v>2.3E-2</v>
      </c>
      <c r="BE62" s="78">
        <v>2E-3</v>
      </c>
      <c r="BF62" s="78">
        <v>0.82199999999999995</v>
      </c>
      <c r="BG62" s="78">
        <v>2.5999999999999999E-2</v>
      </c>
      <c r="BH62" s="78">
        <v>1E-3</v>
      </c>
      <c r="BI62" s="78">
        <v>2E-3</v>
      </c>
      <c r="BJ62" s="78">
        <v>6.0000000000000001E-3</v>
      </c>
      <c r="BK62" s="78">
        <v>0</v>
      </c>
      <c r="BL62" s="78">
        <v>8.8999999999999996E-2</v>
      </c>
      <c r="BM62" s="78">
        <v>0</v>
      </c>
      <c r="BN62" s="78">
        <v>1.9E-2</v>
      </c>
      <c r="BO62" s="78">
        <v>4.3999999999999997E-2</v>
      </c>
      <c r="BP62" s="78">
        <v>0.11700000000000001</v>
      </c>
      <c r="BQ62" s="78">
        <v>8.0000000000000002E-3</v>
      </c>
      <c r="BR62" s="78">
        <v>1.01542</v>
      </c>
      <c r="BS62" s="78">
        <v>1.474E-2</v>
      </c>
      <c r="BT62" s="78">
        <v>1.1492599999999999</v>
      </c>
      <c r="BU62" s="78">
        <v>7.26E-3</v>
      </c>
      <c r="BV62" s="78">
        <v>0.437</v>
      </c>
      <c r="BW62" s="78">
        <v>9.8000000000000004E-2</v>
      </c>
      <c r="BX62" s="78">
        <v>3.5000000000000003E-2</v>
      </c>
      <c r="BY62" s="78">
        <v>4.0000000000000001E-3</v>
      </c>
      <c r="BZ62" s="78">
        <v>2E-3</v>
      </c>
      <c r="CA62" s="78">
        <v>6.0000000000000001E-3</v>
      </c>
      <c r="CB62" s="78">
        <v>7.8E-2</v>
      </c>
      <c r="CC62" s="78">
        <v>2E-3</v>
      </c>
      <c r="CD62" s="78">
        <v>27.24</v>
      </c>
      <c r="CE62" s="78">
        <v>0.28000000000000003</v>
      </c>
      <c r="CF62" s="78">
        <v>27.35</v>
      </c>
      <c r="CG62" s="78">
        <v>5.1999999999999998E-2</v>
      </c>
      <c r="CH62" s="78">
        <v>0.154</v>
      </c>
      <c r="CI62" s="78">
        <v>4.0000000000000001E-3</v>
      </c>
      <c r="CJ62" s="78">
        <v>0.247</v>
      </c>
      <c r="CK62" s="78">
        <v>6.0000000000000001E-3</v>
      </c>
      <c r="CL62" s="78">
        <v>2.9000000000000001E-2</v>
      </c>
      <c r="CM62" s="78">
        <v>0</v>
      </c>
      <c r="CN62" s="78">
        <v>0.108</v>
      </c>
      <c r="CO62" s="78">
        <v>8.0000000000000002E-3</v>
      </c>
      <c r="CP62" s="78">
        <v>2.1000000000000001E-2</v>
      </c>
      <c r="CQ62" s="78">
        <v>2E-3</v>
      </c>
      <c r="CR62" s="78">
        <v>8.9999999999999993E-3</v>
      </c>
      <c r="CS62" s="78">
        <v>2E-3</v>
      </c>
      <c r="CT62" s="78">
        <v>1.9E-2</v>
      </c>
      <c r="CU62" s="78">
        <v>2E-3</v>
      </c>
      <c r="CV62" s="78">
        <v>4.0000000000000001E-3</v>
      </c>
      <c r="CW62" s="78">
        <v>2E-3</v>
      </c>
      <c r="CX62" s="78">
        <v>1.4E-2</v>
      </c>
      <c r="CY62" s="78">
        <v>2E-3</v>
      </c>
      <c r="CZ62" s="78">
        <v>3.0000000000000001E-3</v>
      </c>
      <c r="DA62" s="78">
        <v>0</v>
      </c>
      <c r="DB62" s="78">
        <v>8.0000000000000002E-3</v>
      </c>
      <c r="DC62" s="78">
        <v>0</v>
      </c>
      <c r="DD62" s="78">
        <v>1E-3</v>
      </c>
      <c r="DE62" s="78">
        <v>0</v>
      </c>
      <c r="DF62" s="78">
        <v>7.0000000000000001E-3</v>
      </c>
      <c r="DG62" s="78">
        <v>2E-3</v>
      </c>
      <c r="DH62" s="78">
        <v>1E-3</v>
      </c>
      <c r="DI62" s="78">
        <v>0</v>
      </c>
      <c r="DJ62" s="78">
        <v>1E-3</v>
      </c>
      <c r="DK62" s="78">
        <v>0</v>
      </c>
      <c r="DL62" s="78">
        <v>0.08</v>
      </c>
      <c r="DM62" s="78">
        <v>6.0000000000000001E-3</v>
      </c>
      <c r="DN62" s="78">
        <v>7.2999999999999995E-2</v>
      </c>
      <c r="DO62" s="78">
        <v>4.0000000000000001E-3</v>
      </c>
      <c r="DP62" s="78">
        <v>7.4999999999999997E-2</v>
      </c>
      <c r="DQ62" s="78">
        <v>2E-3</v>
      </c>
      <c r="DR62" s="78">
        <v>0</v>
      </c>
      <c r="DS62" s="78">
        <v>0</v>
      </c>
      <c r="DT62" s="78">
        <v>0</v>
      </c>
      <c r="DU62" s="78">
        <v>0</v>
      </c>
      <c r="DV62" s="78">
        <v>0.11600000000000001</v>
      </c>
      <c r="DW62" s="78">
        <v>4.0000000000000001E-3</v>
      </c>
      <c r="DX62" s="78">
        <v>2E-3</v>
      </c>
      <c r="DY62" s="78">
        <v>0</v>
      </c>
      <c r="DZ62" s="78">
        <v>0.58699999999999997</v>
      </c>
      <c r="EA62" s="78">
        <v>6.0000000000000001E-3</v>
      </c>
      <c r="EB62" s="78">
        <v>0.95440000000000003</v>
      </c>
      <c r="EC62" s="78">
        <v>1.8339999999999999E-2</v>
      </c>
      <c r="ED62" s="78">
        <v>1.0849299999999999</v>
      </c>
      <c r="EE62" s="78">
        <v>1.018E-2</v>
      </c>
      <c r="EF62" s="78">
        <v>3.1E-2</v>
      </c>
      <c r="EG62" s="78">
        <v>0</v>
      </c>
      <c r="EH62" s="78">
        <v>1.2E-2</v>
      </c>
      <c r="EI62" s="78">
        <v>0</v>
      </c>
    </row>
    <row r="63" spans="1:139" x14ac:dyDescent="0.25">
      <c r="A63" s="78" t="s">
        <v>76</v>
      </c>
      <c r="B63" s="78">
        <v>249.6</v>
      </c>
      <c r="C63" s="78">
        <v>2.1019999999999999</v>
      </c>
      <c r="D63" s="78">
        <v>6680</v>
      </c>
      <c r="E63" s="78">
        <v>14.002000000000001</v>
      </c>
      <c r="F63" s="78">
        <v>294.89999999999998</v>
      </c>
      <c r="G63" s="78">
        <v>6.3</v>
      </c>
      <c r="H63" s="78">
        <v>4321</v>
      </c>
      <c r="I63" s="78">
        <v>46.16</v>
      </c>
      <c r="J63" s="78">
        <v>43470</v>
      </c>
      <c r="K63" s="78">
        <v>386</v>
      </c>
      <c r="L63" s="78">
        <v>58090</v>
      </c>
      <c r="M63" s="78">
        <v>753.6</v>
      </c>
      <c r="N63" s="78">
        <v>1.18079</v>
      </c>
      <c r="O63" s="78">
        <v>2.1260000000000001E-2</v>
      </c>
      <c r="P63" s="78">
        <v>1.1756</v>
      </c>
      <c r="Q63" s="78">
        <v>8.8999999999999999E-3</v>
      </c>
      <c r="R63" s="78">
        <v>248.6</v>
      </c>
      <c r="S63" s="78">
        <v>1.87</v>
      </c>
      <c r="T63" s="78">
        <v>0.55800000000000005</v>
      </c>
      <c r="U63" s="78">
        <v>9.1999999999999998E-2</v>
      </c>
      <c r="V63" s="78">
        <v>0.998</v>
      </c>
      <c r="W63" s="78">
        <v>0.02</v>
      </c>
      <c r="X63" s="78">
        <v>3.0030000000000001</v>
      </c>
      <c r="Y63" s="78">
        <v>6.4000000000000001E-2</v>
      </c>
      <c r="Z63" s="78">
        <v>111.8</v>
      </c>
      <c r="AA63" s="78">
        <v>1.018</v>
      </c>
      <c r="AB63" s="78">
        <v>480.9</v>
      </c>
      <c r="AC63" s="78">
        <v>1.4319999999999999</v>
      </c>
      <c r="AD63" s="78">
        <v>0.33800000000000002</v>
      </c>
      <c r="AE63" s="78">
        <v>2.4E-2</v>
      </c>
      <c r="AF63" s="78">
        <v>6.883</v>
      </c>
      <c r="AG63" s="78">
        <v>7.1999999999999995E-2</v>
      </c>
      <c r="AH63" s="78">
        <v>28.03</v>
      </c>
      <c r="AI63" s="78">
        <v>0.33200000000000002</v>
      </c>
      <c r="AJ63" s="78">
        <v>40.590000000000003</v>
      </c>
      <c r="AK63" s="78">
        <v>0.72599999999999998</v>
      </c>
      <c r="AL63" s="78">
        <v>1.464</v>
      </c>
      <c r="AM63" s="78">
        <v>2.1999999999999999E-2</v>
      </c>
      <c r="AN63" s="78">
        <v>1.05714</v>
      </c>
      <c r="AO63" s="78">
        <v>2.792E-2</v>
      </c>
      <c r="AP63" s="78">
        <v>0.99994000000000005</v>
      </c>
      <c r="AQ63" s="78">
        <v>5.7999999999999996E-3</v>
      </c>
      <c r="AR63" s="78">
        <v>0.2</v>
      </c>
      <c r="AS63" s="78">
        <v>7.8E-2</v>
      </c>
      <c r="AT63" s="78">
        <v>27.98</v>
      </c>
      <c r="AU63" s="78">
        <v>1.3720000000000001</v>
      </c>
      <c r="AV63" s="78">
        <v>20.87</v>
      </c>
      <c r="AW63" s="78">
        <v>0.19800000000000001</v>
      </c>
      <c r="AX63" s="78">
        <v>191.4</v>
      </c>
      <c r="AY63" s="78">
        <v>0.59599999999999997</v>
      </c>
      <c r="AZ63" s="78">
        <v>1.13188</v>
      </c>
      <c r="BA63" s="78">
        <v>1.4919999999999999E-2</v>
      </c>
      <c r="BB63" s="78">
        <v>1.18855</v>
      </c>
      <c r="BC63" s="78">
        <v>1.206E-2</v>
      </c>
      <c r="BD63" s="78">
        <v>3.9E-2</v>
      </c>
      <c r="BE63" s="78">
        <v>2E-3</v>
      </c>
      <c r="BF63" s="78">
        <v>0.82899999999999996</v>
      </c>
      <c r="BG63" s="78">
        <v>1.7999999999999999E-2</v>
      </c>
      <c r="BH63" s="78">
        <v>0</v>
      </c>
      <c r="BI63" s="78">
        <v>0</v>
      </c>
      <c r="BJ63" s="78">
        <v>4.0000000000000001E-3</v>
      </c>
      <c r="BK63" s="78">
        <v>0</v>
      </c>
      <c r="BL63" s="78">
        <v>5.3999999999999999E-2</v>
      </c>
      <c r="BM63" s="78">
        <v>0.01</v>
      </c>
      <c r="BN63" s="78">
        <v>0.25800000000000001</v>
      </c>
      <c r="BO63" s="78">
        <v>0.01</v>
      </c>
      <c r="BP63" s="78">
        <v>0.114</v>
      </c>
      <c r="BQ63" s="78">
        <v>8.0000000000000002E-3</v>
      </c>
      <c r="BR63" s="78">
        <v>1.0277099999999999</v>
      </c>
      <c r="BS63" s="78">
        <v>1.736E-2</v>
      </c>
      <c r="BT63" s="78">
        <v>1.17109</v>
      </c>
      <c r="BU63" s="78">
        <v>7.8200000000000006E-3</v>
      </c>
      <c r="BV63" s="78">
        <v>0.71199999999999997</v>
      </c>
      <c r="BW63" s="78">
        <v>0.02</v>
      </c>
      <c r="BX63" s="78">
        <v>5.7000000000000002E-2</v>
      </c>
      <c r="BY63" s="78">
        <v>6.0000000000000001E-3</v>
      </c>
      <c r="BZ63" s="78">
        <v>4.0000000000000001E-3</v>
      </c>
      <c r="CA63" s="78">
        <v>6.0000000000000001E-3</v>
      </c>
      <c r="CB63" s="78">
        <v>0.21</v>
      </c>
      <c r="CC63" s="78">
        <v>4.0000000000000001E-3</v>
      </c>
      <c r="CD63" s="78">
        <v>38.659999999999997</v>
      </c>
      <c r="CE63" s="78">
        <v>0.47399999999999998</v>
      </c>
      <c r="CF63" s="78">
        <v>38.43</v>
      </c>
      <c r="CG63" s="78">
        <v>0.29399999999999998</v>
      </c>
      <c r="CH63" s="78">
        <v>0.27700000000000002</v>
      </c>
      <c r="CI63" s="78">
        <v>2E-3</v>
      </c>
      <c r="CJ63" s="78">
        <v>0.47399999999999998</v>
      </c>
      <c r="CK63" s="78">
        <v>6.0000000000000001E-3</v>
      </c>
      <c r="CL63" s="78">
        <v>6.0999999999999999E-2</v>
      </c>
      <c r="CM63" s="78">
        <v>2E-3</v>
      </c>
      <c r="CN63" s="78">
        <v>0.23100000000000001</v>
      </c>
      <c r="CO63" s="78">
        <v>8.0000000000000002E-3</v>
      </c>
      <c r="CP63" s="78">
        <v>4.4999999999999998E-2</v>
      </c>
      <c r="CQ63" s="78">
        <v>6.0000000000000001E-3</v>
      </c>
      <c r="CR63" s="78">
        <v>1.4E-2</v>
      </c>
      <c r="CS63" s="78">
        <v>2E-3</v>
      </c>
      <c r="CT63" s="78">
        <v>4.1000000000000002E-2</v>
      </c>
      <c r="CU63" s="78">
        <v>2E-3</v>
      </c>
      <c r="CV63" s="78">
        <v>6.0000000000000001E-3</v>
      </c>
      <c r="CW63" s="78">
        <v>0</v>
      </c>
      <c r="CX63" s="78">
        <v>0.03</v>
      </c>
      <c r="CY63" s="78">
        <v>0</v>
      </c>
      <c r="CZ63" s="78">
        <v>6.0000000000000001E-3</v>
      </c>
      <c r="DA63" s="78">
        <v>0</v>
      </c>
      <c r="DB63" s="78">
        <v>1.6E-2</v>
      </c>
      <c r="DC63" s="78">
        <v>2E-3</v>
      </c>
      <c r="DD63" s="78">
        <v>2E-3</v>
      </c>
      <c r="DE63" s="78">
        <v>0</v>
      </c>
      <c r="DF63" s="78">
        <v>1.2E-2</v>
      </c>
      <c r="DG63" s="78">
        <v>0</v>
      </c>
      <c r="DH63" s="78">
        <v>2E-3</v>
      </c>
      <c r="DI63" s="78">
        <v>0</v>
      </c>
      <c r="DJ63" s="78">
        <v>1E-3</v>
      </c>
      <c r="DK63" s="78">
        <v>0</v>
      </c>
      <c r="DL63" s="78">
        <v>0.09</v>
      </c>
      <c r="DM63" s="78">
        <v>2E-3</v>
      </c>
      <c r="DN63" s="78">
        <v>0.32400000000000001</v>
      </c>
      <c r="DO63" s="78">
        <v>8.0000000000000002E-3</v>
      </c>
      <c r="DP63" s="78">
        <v>0.33</v>
      </c>
      <c r="DQ63" s="78">
        <v>6.0000000000000001E-3</v>
      </c>
      <c r="DR63" s="78">
        <v>0</v>
      </c>
      <c r="DS63" s="78">
        <v>0</v>
      </c>
      <c r="DT63" s="78">
        <v>1E-3</v>
      </c>
      <c r="DU63" s="78">
        <v>0</v>
      </c>
      <c r="DV63" s="78">
        <v>0.218</v>
      </c>
      <c r="DW63" s="78">
        <v>2.1999999999999999E-2</v>
      </c>
      <c r="DX63" s="78">
        <v>6.0000000000000001E-3</v>
      </c>
      <c r="DY63" s="78">
        <v>0</v>
      </c>
      <c r="DZ63" s="78">
        <v>14.72</v>
      </c>
      <c r="EA63" s="78">
        <v>0.38</v>
      </c>
      <c r="EB63" s="78">
        <v>0.95545999999999998</v>
      </c>
      <c r="EC63" s="78">
        <v>2.494E-2</v>
      </c>
      <c r="ED63" s="78">
        <v>1.08955</v>
      </c>
      <c r="EE63" s="78">
        <v>6.6400000000000001E-3</v>
      </c>
      <c r="EF63" s="78">
        <v>7.4999999999999997E-2</v>
      </c>
      <c r="EG63" s="78">
        <v>2E-3</v>
      </c>
      <c r="EH63" s="78">
        <v>1.4E-2</v>
      </c>
      <c r="EI63" s="78">
        <v>2E-3</v>
      </c>
    </row>
    <row r="64" spans="1:139" x14ac:dyDescent="0.25">
      <c r="A64" s="78" t="s">
        <v>77</v>
      </c>
      <c r="B64" s="78">
        <v>425.7</v>
      </c>
      <c r="C64" s="78">
        <v>2.4460000000000002</v>
      </c>
      <c r="D64" s="78">
        <v>4541</v>
      </c>
      <c r="E64" s="78">
        <v>21.32</v>
      </c>
      <c r="F64" s="78">
        <v>199.9</v>
      </c>
      <c r="G64" s="78">
        <v>1.944</v>
      </c>
      <c r="H64" s="78">
        <v>2688</v>
      </c>
      <c r="I64" s="78">
        <v>26.58</v>
      </c>
      <c r="J64" s="78">
        <v>63020</v>
      </c>
      <c r="K64" s="78">
        <v>175.64</v>
      </c>
      <c r="L64" s="78">
        <v>70130</v>
      </c>
      <c r="M64" s="78">
        <v>1058.8</v>
      </c>
      <c r="N64" s="78">
        <v>1.1830099999999999</v>
      </c>
      <c r="O64" s="78">
        <v>3.662E-2</v>
      </c>
      <c r="P64" s="78">
        <v>1.1763999999999999</v>
      </c>
      <c r="Q64" s="78">
        <v>8.7399999999999995E-3</v>
      </c>
      <c r="R64" s="78">
        <v>302.10000000000002</v>
      </c>
      <c r="S64" s="78">
        <v>1.448</v>
      </c>
      <c r="T64" s="78">
        <v>0.44800000000000001</v>
      </c>
      <c r="U64" s="78">
        <v>9.1999999999999998E-2</v>
      </c>
      <c r="V64" s="78">
        <v>0.72599999999999998</v>
      </c>
      <c r="W64" s="78">
        <v>0.08</v>
      </c>
      <c r="X64" s="78">
        <v>1.8089999999999999</v>
      </c>
      <c r="Y64" s="78">
        <v>0.25</v>
      </c>
      <c r="Z64" s="78">
        <v>37.53</v>
      </c>
      <c r="AA64" s="78">
        <v>0.23799999999999999</v>
      </c>
      <c r="AB64" s="78">
        <v>342.8</v>
      </c>
      <c r="AC64" s="78">
        <v>7.0339999999999998</v>
      </c>
      <c r="AD64" s="78">
        <v>0.29199999999999998</v>
      </c>
      <c r="AE64" s="78">
        <v>1.7999999999999999E-2</v>
      </c>
      <c r="AF64" s="78">
        <v>4.1100000000000003</v>
      </c>
      <c r="AG64" s="78">
        <v>4.3999999999999997E-2</v>
      </c>
      <c r="AH64" s="78">
        <v>15.82</v>
      </c>
      <c r="AI64" s="78">
        <v>0.214</v>
      </c>
      <c r="AJ64" s="78">
        <v>49.74</v>
      </c>
      <c r="AK64" s="78">
        <v>0.58199999999999996</v>
      </c>
      <c r="AL64" s="78">
        <v>1.1040000000000001</v>
      </c>
      <c r="AM64" s="78">
        <v>0.02</v>
      </c>
      <c r="AN64" s="78">
        <v>1.0654600000000001</v>
      </c>
      <c r="AO64" s="78">
        <v>1.8419999999999999E-2</v>
      </c>
      <c r="AP64" s="78">
        <v>1.0198</v>
      </c>
      <c r="AQ64" s="78">
        <v>5.8799999999999998E-3</v>
      </c>
      <c r="AR64" s="78">
        <v>0.16600000000000001</v>
      </c>
      <c r="AS64" s="78">
        <v>3.5999999999999997E-2</v>
      </c>
      <c r="AT64" s="78">
        <v>4.3810000000000002</v>
      </c>
      <c r="AU64" s="78">
        <v>1.6639999999999999</v>
      </c>
      <c r="AV64" s="78">
        <v>38.28</v>
      </c>
      <c r="AW64" s="78">
        <v>0.45</v>
      </c>
      <c r="AX64" s="78">
        <v>363.4</v>
      </c>
      <c r="AY64" s="78">
        <v>2.9620000000000002</v>
      </c>
      <c r="AZ64" s="78">
        <v>1.12527</v>
      </c>
      <c r="BA64" s="78">
        <v>2.0160000000000001E-2</v>
      </c>
      <c r="BB64" s="78">
        <v>1.1834499999999999</v>
      </c>
      <c r="BC64" s="78">
        <v>1.7399999999999999E-2</v>
      </c>
      <c r="BD64" s="78">
        <v>0.05</v>
      </c>
      <c r="BE64" s="78">
        <v>6.4000000000000001E-2</v>
      </c>
      <c r="BF64" s="78">
        <v>0.88500000000000001</v>
      </c>
      <c r="BG64" s="78">
        <v>0.05</v>
      </c>
      <c r="BH64" s="78">
        <v>2E-3</v>
      </c>
      <c r="BI64" s="78">
        <v>0</v>
      </c>
      <c r="BJ64" s="78">
        <v>6.0000000000000001E-3</v>
      </c>
      <c r="BK64" s="78">
        <v>2E-3</v>
      </c>
      <c r="BL64" s="78">
        <v>9.1999999999999998E-2</v>
      </c>
      <c r="BM64" s="78">
        <v>8.0000000000000002E-3</v>
      </c>
      <c r="BN64" s="78">
        <v>0.23</v>
      </c>
      <c r="BO64" s="78">
        <v>2.4E-2</v>
      </c>
      <c r="BP64" s="78">
        <v>0.157</v>
      </c>
      <c r="BQ64" s="78">
        <v>1.4E-2</v>
      </c>
      <c r="BR64" s="78">
        <v>1.0128699999999999</v>
      </c>
      <c r="BS64" s="78">
        <v>1.9519999999999999E-2</v>
      </c>
      <c r="BT64" s="78">
        <v>1.1617999999999999</v>
      </c>
      <c r="BU64" s="78">
        <v>7.7600000000000004E-3</v>
      </c>
      <c r="BV64" s="78">
        <v>0.315</v>
      </c>
      <c r="BW64" s="78">
        <v>6.0000000000000001E-3</v>
      </c>
      <c r="BX64" s="78">
        <v>7.3999999999999996E-2</v>
      </c>
      <c r="BY64" s="78">
        <v>4.0000000000000001E-3</v>
      </c>
      <c r="BZ64" s="78">
        <v>-2E-3</v>
      </c>
      <c r="CA64" s="78">
        <v>2E-3</v>
      </c>
      <c r="CB64" s="78">
        <v>0.20699999999999999</v>
      </c>
      <c r="CC64" s="78">
        <v>4.0000000000000001E-3</v>
      </c>
      <c r="CD64" s="78">
        <v>30.04</v>
      </c>
      <c r="CE64" s="78">
        <v>0.30399999999999999</v>
      </c>
      <c r="CF64" s="78">
        <v>30.04</v>
      </c>
      <c r="CG64" s="78">
        <v>0.26</v>
      </c>
      <c r="CH64" s="78">
        <v>0.189</v>
      </c>
      <c r="CI64" s="78">
        <v>8.0000000000000002E-3</v>
      </c>
      <c r="CJ64" s="78">
        <v>0.313</v>
      </c>
      <c r="CK64" s="78">
        <v>0.01</v>
      </c>
      <c r="CL64" s="78">
        <v>4.1000000000000002E-2</v>
      </c>
      <c r="CM64" s="78">
        <v>2E-3</v>
      </c>
      <c r="CN64" s="78">
        <v>0.156</v>
      </c>
      <c r="CO64" s="78">
        <v>4.0000000000000001E-3</v>
      </c>
      <c r="CP64" s="78">
        <v>0.03</v>
      </c>
      <c r="CQ64" s="78">
        <v>8.0000000000000002E-3</v>
      </c>
      <c r="CR64" s="78">
        <v>1.0999999999999999E-2</v>
      </c>
      <c r="CS64" s="78">
        <v>0</v>
      </c>
      <c r="CT64" s="78">
        <v>2.9000000000000001E-2</v>
      </c>
      <c r="CU64" s="78">
        <v>0</v>
      </c>
      <c r="CV64" s="78">
        <v>4.0000000000000001E-3</v>
      </c>
      <c r="CW64" s="78">
        <v>0</v>
      </c>
      <c r="CX64" s="78">
        <v>0.02</v>
      </c>
      <c r="CY64" s="78">
        <v>2E-3</v>
      </c>
      <c r="CZ64" s="78">
        <v>4.0000000000000001E-3</v>
      </c>
      <c r="DA64" s="78">
        <v>0</v>
      </c>
      <c r="DB64" s="78">
        <v>1.0999999999999999E-2</v>
      </c>
      <c r="DC64" s="78">
        <v>2E-3</v>
      </c>
      <c r="DD64" s="78">
        <v>2E-3</v>
      </c>
      <c r="DE64" s="78">
        <v>0</v>
      </c>
      <c r="DF64" s="78">
        <v>0.01</v>
      </c>
      <c r="DG64" s="78">
        <v>0</v>
      </c>
      <c r="DH64" s="78">
        <v>1E-3</v>
      </c>
      <c r="DI64" s="78">
        <v>0</v>
      </c>
      <c r="DJ64" s="78">
        <v>1E-3</v>
      </c>
      <c r="DK64" s="78">
        <v>0</v>
      </c>
      <c r="DL64" s="78">
        <v>7.2999999999999995E-2</v>
      </c>
      <c r="DM64" s="78">
        <v>8.0000000000000002E-3</v>
      </c>
      <c r="DN64" s="78">
        <v>0.32200000000000001</v>
      </c>
      <c r="DO64" s="78">
        <v>6.0000000000000001E-3</v>
      </c>
      <c r="DP64" s="78">
        <v>0.32600000000000001</v>
      </c>
      <c r="DQ64" s="78">
        <v>4.0000000000000001E-3</v>
      </c>
      <c r="DR64" s="78">
        <v>0</v>
      </c>
      <c r="DS64" s="78">
        <v>0</v>
      </c>
      <c r="DT64" s="78">
        <v>1E-3</v>
      </c>
      <c r="DU64" s="78">
        <v>0</v>
      </c>
      <c r="DV64" s="78">
        <v>0.27300000000000002</v>
      </c>
      <c r="DW64" s="78">
        <v>1.7999999999999999E-2</v>
      </c>
      <c r="DX64" s="78">
        <v>7.0000000000000001E-3</v>
      </c>
      <c r="DY64" s="78">
        <v>0</v>
      </c>
      <c r="DZ64" s="78">
        <v>0.95599999999999996</v>
      </c>
      <c r="EA64" s="78">
        <v>0</v>
      </c>
      <c r="EB64" s="78">
        <v>0.95204999999999995</v>
      </c>
      <c r="EC64" s="78">
        <v>2.4219999999999998E-2</v>
      </c>
      <c r="ED64" s="78">
        <v>1.0846100000000001</v>
      </c>
      <c r="EE64" s="78">
        <v>5.4000000000000003E-3</v>
      </c>
      <c r="EF64" s="78">
        <v>0.05</v>
      </c>
      <c r="EG64" s="78">
        <v>0</v>
      </c>
      <c r="EH64" s="78">
        <v>1.2E-2</v>
      </c>
      <c r="EI64" s="78">
        <v>4.0000000000000001E-3</v>
      </c>
    </row>
    <row r="65" spans="1:139" x14ac:dyDescent="0.25">
      <c r="A65" s="78" t="s">
        <v>78</v>
      </c>
      <c r="B65" s="78">
        <v>380.4</v>
      </c>
      <c r="C65" s="78">
        <v>3.2280000000000002</v>
      </c>
      <c r="D65" s="78">
        <v>4470</v>
      </c>
      <c r="E65" s="78">
        <v>17.38</v>
      </c>
      <c r="F65" s="78">
        <v>182.6</v>
      </c>
      <c r="G65" s="78">
        <v>4.3140000000000001</v>
      </c>
      <c r="H65" s="78">
        <v>1953</v>
      </c>
      <c r="I65" s="78">
        <v>20.239999999999998</v>
      </c>
      <c r="J65" s="78">
        <v>24430</v>
      </c>
      <c r="K65" s="78">
        <v>114.72</v>
      </c>
      <c r="L65" s="78">
        <v>68250</v>
      </c>
      <c r="M65" s="78">
        <v>1938.6</v>
      </c>
      <c r="N65" s="78">
        <v>1.1901600000000001</v>
      </c>
      <c r="O65" s="78">
        <v>3.8760000000000003E-2</v>
      </c>
      <c r="P65" s="78">
        <v>1.1571100000000001</v>
      </c>
      <c r="Q65" s="78">
        <v>2.3800000000000002E-3</v>
      </c>
      <c r="R65" s="78">
        <v>284.39999999999998</v>
      </c>
      <c r="S65" s="78">
        <v>3.544</v>
      </c>
      <c r="T65" s="78">
        <v>0.36399999999999999</v>
      </c>
      <c r="U65" s="78">
        <v>7.3999999999999996E-2</v>
      </c>
      <c r="V65" s="78">
        <v>0.50800000000000001</v>
      </c>
      <c r="W65" s="78">
        <v>3.2000000000000001E-2</v>
      </c>
      <c r="X65" s="78">
        <v>1.2569999999999999</v>
      </c>
      <c r="Y65" s="78">
        <v>3.7999999999999999E-2</v>
      </c>
      <c r="Z65" s="78">
        <v>129.6</v>
      </c>
      <c r="AA65" s="78">
        <v>0.33800000000000002</v>
      </c>
      <c r="AB65" s="78">
        <v>256.3</v>
      </c>
      <c r="AC65" s="78">
        <v>3.7320000000000002</v>
      </c>
      <c r="AD65" s="78">
        <v>0.23499999999999999</v>
      </c>
      <c r="AE65" s="78">
        <v>1.4E-2</v>
      </c>
      <c r="AF65" s="78">
        <v>2.1110000000000002</v>
      </c>
      <c r="AG65" s="78">
        <v>4.3999999999999997E-2</v>
      </c>
      <c r="AH65" s="78">
        <v>20.02</v>
      </c>
      <c r="AI65" s="78">
        <v>0.23400000000000001</v>
      </c>
      <c r="AJ65" s="78">
        <v>34.33</v>
      </c>
      <c r="AK65" s="78">
        <v>0.3</v>
      </c>
      <c r="AL65" s="78">
        <v>0.86799999999999999</v>
      </c>
      <c r="AM65" s="78">
        <v>8.0000000000000002E-3</v>
      </c>
      <c r="AN65" s="78">
        <v>1.08382</v>
      </c>
      <c r="AO65" s="78">
        <v>1.3520000000000001E-2</v>
      </c>
      <c r="AP65" s="78">
        <v>1.01135</v>
      </c>
      <c r="AQ65" s="78">
        <v>9.4999999999999998E-3</v>
      </c>
      <c r="AR65" s="78">
        <v>7.9000000000000001E-2</v>
      </c>
      <c r="AS65" s="78">
        <v>5.3999999999999999E-2</v>
      </c>
      <c r="AT65" s="78">
        <v>4.6059999999999999</v>
      </c>
      <c r="AU65" s="78">
        <v>1.474</v>
      </c>
      <c r="AV65" s="78">
        <v>17.54</v>
      </c>
      <c r="AW65" s="78">
        <v>0.124</v>
      </c>
      <c r="AX65" s="78">
        <v>331.7</v>
      </c>
      <c r="AY65" s="78">
        <v>2.4220000000000002</v>
      </c>
      <c r="AZ65" s="78">
        <v>1.13273</v>
      </c>
      <c r="BA65" s="78">
        <v>2.034E-2</v>
      </c>
      <c r="BB65" s="78">
        <v>1.1681900000000001</v>
      </c>
      <c r="BC65" s="78">
        <v>3.98E-3</v>
      </c>
      <c r="BD65" s="78">
        <v>2.3E-2</v>
      </c>
      <c r="BE65" s="78">
        <v>4.0000000000000001E-3</v>
      </c>
      <c r="BF65" s="78">
        <v>0.41199999999999998</v>
      </c>
      <c r="BG65" s="78">
        <v>6.0000000000000001E-3</v>
      </c>
      <c r="BH65" s="78">
        <v>1E-3</v>
      </c>
      <c r="BI65" s="78">
        <v>2E-3</v>
      </c>
      <c r="BJ65" s="78">
        <v>6.0000000000000001E-3</v>
      </c>
      <c r="BK65" s="78">
        <v>2E-3</v>
      </c>
      <c r="BL65" s="78">
        <v>8.4000000000000005E-2</v>
      </c>
      <c r="BM65" s="78">
        <v>2E-3</v>
      </c>
      <c r="BN65" s="78">
        <v>0.25700000000000001</v>
      </c>
      <c r="BO65" s="78">
        <v>7.1999999999999995E-2</v>
      </c>
      <c r="BP65" s="78">
        <v>0.14299999999999999</v>
      </c>
      <c r="BQ65" s="78">
        <v>1.4E-2</v>
      </c>
      <c r="BR65" s="78">
        <v>1.0266900000000001</v>
      </c>
      <c r="BS65" s="78">
        <v>1.8880000000000001E-2</v>
      </c>
      <c r="BT65" s="78">
        <v>1.1524300000000001</v>
      </c>
      <c r="BU65" s="78">
        <v>6.1000000000000004E-3</v>
      </c>
      <c r="BV65" s="78">
        <v>0.20899999999999999</v>
      </c>
      <c r="BW65" s="78">
        <v>8.0000000000000002E-3</v>
      </c>
      <c r="BX65" s="78">
        <v>6.3E-2</v>
      </c>
      <c r="BY65" s="78">
        <v>4.0000000000000001E-3</v>
      </c>
      <c r="BZ65" s="78">
        <v>1E-3</v>
      </c>
      <c r="CA65" s="78">
        <v>8.0000000000000002E-3</v>
      </c>
      <c r="CB65" s="78">
        <v>0.35</v>
      </c>
      <c r="CC65" s="78">
        <v>0.01</v>
      </c>
      <c r="CD65" s="78">
        <v>23.58</v>
      </c>
      <c r="CE65" s="78">
        <v>0.27800000000000002</v>
      </c>
      <c r="CF65" s="78">
        <v>23.78</v>
      </c>
      <c r="CG65" s="78">
        <v>0.11</v>
      </c>
      <c r="CH65" s="78">
        <v>0.14199999999999999</v>
      </c>
      <c r="CI65" s="78">
        <v>0</v>
      </c>
      <c r="CJ65" s="78">
        <v>0.245</v>
      </c>
      <c r="CK65" s="78">
        <v>6.0000000000000001E-3</v>
      </c>
      <c r="CL65" s="78">
        <v>3.1E-2</v>
      </c>
      <c r="CM65" s="78">
        <v>0</v>
      </c>
      <c r="CN65" s="78">
        <v>0.115</v>
      </c>
      <c r="CO65" s="78">
        <v>4.0000000000000001E-3</v>
      </c>
      <c r="CP65" s="78">
        <v>2.1999999999999999E-2</v>
      </c>
      <c r="CQ65" s="78">
        <v>4.0000000000000001E-3</v>
      </c>
      <c r="CR65" s="78">
        <v>8.9999999999999993E-3</v>
      </c>
      <c r="CS65" s="78">
        <v>0</v>
      </c>
      <c r="CT65" s="78">
        <v>2.1000000000000001E-2</v>
      </c>
      <c r="CU65" s="78">
        <v>2E-3</v>
      </c>
      <c r="CV65" s="78">
        <v>3.0000000000000001E-3</v>
      </c>
      <c r="CW65" s="78">
        <v>0</v>
      </c>
      <c r="CX65" s="78">
        <v>1.4E-2</v>
      </c>
      <c r="CY65" s="78">
        <v>0</v>
      </c>
      <c r="CZ65" s="78">
        <v>3.0000000000000001E-3</v>
      </c>
      <c r="DA65" s="78">
        <v>0</v>
      </c>
      <c r="DB65" s="78">
        <v>8.0000000000000002E-3</v>
      </c>
      <c r="DC65" s="78">
        <v>2E-3</v>
      </c>
      <c r="DD65" s="78">
        <v>1E-3</v>
      </c>
      <c r="DE65" s="78">
        <v>0</v>
      </c>
      <c r="DF65" s="78">
        <v>7.0000000000000001E-3</v>
      </c>
      <c r="DG65" s="78">
        <v>0</v>
      </c>
      <c r="DH65" s="78">
        <v>1E-3</v>
      </c>
      <c r="DI65" s="78">
        <v>0</v>
      </c>
      <c r="DJ65" s="78">
        <v>1E-3</v>
      </c>
      <c r="DK65" s="78">
        <v>0</v>
      </c>
      <c r="DL65" s="78">
        <v>5.1999999999999998E-2</v>
      </c>
      <c r="DM65" s="78">
        <v>2E-3</v>
      </c>
      <c r="DN65" s="78">
        <v>0.114</v>
      </c>
      <c r="DO65" s="78">
        <v>2E-3</v>
      </c>
      <c r="DP65" s="78">
        <v>0.12</v>
      </c>
      <c r="DQ65" s="78">
        <v>2E-3</v>
      </c>
      <c r="DR65" s="78">
        <v>0</v>
      </c>
      <c r="DS65" s="78">
        <v>0</v>
      </c>
      <c r="DT65" s="78">
        <v>1E-3</v>
      </c>
      <c r="DU65" s="78">
        <v>0</v>
      </c>
      <c r="DV65" s="78">
        <v>0.14299999999999999</v>
      </c>
      <c r="DW65" s="78">
        <v>1.6E-2</v>
      </c>
      <c r="DX65" s="78">
        <v>5.0000000000000001E-3</v>
      </c>
      <c r="DY65" s="78">
        <v>2E-3</v>
      </c>
      <c r="DZ65" s="78">
        <v>0.85799999999999998</v>
      </c>
      <c r="EA65" s="78">
        <v>0.01</v>
      </c>
      <c r="EB65" s="78">
        <v>0.96670999999999996</v>
      </c>
      <c r="EC65" s="78">
        <v>2.1399999999999999E-2</v>
      </c>
      <c r="ED65" s="78">
        <v>1.08789</v>
      </c>
      <c r="EE65" s="78">
        <v>8.8599999999999998E-3</v>
      </c>
      <c r="EF65" s="78">
        <v>3.1E-2</v>
      </c>
      <c r="EG65" s="78">
        <v>2E-3</v>
      </c>
      <c r="EH65" s="78">
        <v>1.0999999999999999E-2</v>
      </c>
      <c r="EI65" s="78">
        <v>0</v>
      </c>
    </row>
    <row r="66" spans="1:139" x14ac:dyDescent="0.25">
      <c r="A66" s="78" t="s">
        <v>79</v>
      </c>
      <c r="B66" s="78">
        <v>531.6</v>
      </c>
      <c r="C66" s="78">
        <v>8.9540000000000006</v>
      </c>
      <c r="D66" s="78">
        <v>5022</v>
      </c>
      <c r="E66" s="78">
        <v>75.599999999999994</v>
      </c>
      <c r="F66" s="78">
        <v>194.5</v>
      </c>
      <c r="G66" s="78">
        <v>1.6259999999999999</v>
      </c>
      <c r="H66" s="78">
        <v>2710</v>
      </c>
      <c r="I66" s="78">
        <v>15.214</v>
      </c>
      <c r="J66" s="78">
        <v>35560</v>
      </c>
      <c r="K66" s="78">
        <v>453.8</v>
      </c>
      <c r="L66" s="78">
        <v>85330</v>
      </c>
      <c r="M66" s="78">
        <v>2180</v>
      </c>
      <c r="N66" s="78">
        <v>1.20105</v>
      </c>
      <c r="O66" s="78">
        <v>3.3579999999999999E-2</v>
      </c>
      <c r="P66" s="78">
        <v>1.2112700000000001</v>
      </c>
      <c r="Q66" s="78">
        <v>4.96E-3</v>
      </c>
      <c r="R66" s="78">
        <v>345.3</v>
      </c>
      <c r="S66" s="78">
        <v>6.4420000000000002</v>
      </c>
      <c r="T66" s="78">
        <v>0.41799999999999998</v>
      </c>
      <c r="U66" s="78">
        <v>4.5999999999999999E-2</v>
      </c>
      <c r="V66" s="78">
        <v>0.755</v>
      </c>
      <c r="W66" s="78">
        <v>2.1999999999999999E-2</v>
      </c>
      <c r="X66" s="78">
        <v>2.4089999999999998</v>
      </c>
      <c r="Y66" s="78">
        <v>2.8000000000000001E-2</v>
      </c>
      <c r="Z66" s="78">
        <v>144.69999999999999</v>
      </c>
      <c r="AA66" s="78">
        <v>2.1579999999999999</v>
      </c>
      <c r="AB66" s="78">
        <v>368.3</v>
      </c>
      <c r="AC66" s="78">
        <v>10.092000000000001</v>
      </c>
      <c r="AD66" s="78">
        <v>0.32200000000000001</v>
      </c>
      <c r="AE66" s="78">
        <v>1.4E-2</v>
      </c>
      <c r="AF66" s="78">
        <v>3.2309999999999999</v>
      </c>
      <c r="AG66" s="78">
        <v>8.5999999999999993E-2</v>
      </c>
      <c r="AH66" s="78">
        <v>26.3</v>
      </c>
      <c r="AI66" s="78">
        <v>0.54200000000000004</v>
      </c>
      <c r="AJ66" s="78">
        <v>17.850000000000001</v>
      </c>
      <c r="AK66" s="78">
        <v>0.36599999999999999</v>
      </c>
      <c r="AL66" s="78">
        <v>1.5349999999999999</v>
      </c>
      <c r="AM66" s="78">
        <v>3.5999999999999997E-2</v>
      </c>
      <c r="AN66" s="78">
        <v>1.0837300000000001</v>
      </c>
      <c r="AO66" s="78">
        <v>9.2000000000000003E-4</v>
      </c>
      <c r="AP66" s="78">
        <v>1.03871</v>
      </c>
      <c r="AQ66" s="78">
        <v>9.6600000000000002E-3</v>
      </c>
      <c r="AR66" s="78">
        <v>5.2999999999999999E-2</v>
      </c>
      <c r="AS66" s="78">
        <v>0.106</v>
      </c>
      <c r="AT66" s="78">
        <v>9.2210000000000001</v>
      </c>
      <c r="AU66" s="78">
        <v>3.52</v>
      </c>
      <c r="AV66" s="78">
        <v>12.49</v>
      </c>
      <c r="AW66" s="78">
        <v>0.22</v>
      </c>
      <c r="AX66" s="78">
        <v>396.6</v>
      </c>
      <c r="AY66" s="78">
        <v>4.9379999999999997</v>
      </c>
      <c r="AZ66" s="78">
        <v>1.1515599999999999</v>
      </c>
      <c r="BA66" s="78">
        <v>2.5579999999999999E-2</v>
      </c>
      <c r="BB66" s="78">
        <v>1.2099299999999999</v>
      </c>
      <c r="BC66" s="78">
        <v>2.9199999999999999E-3</v>
      </c>
      <c r="BD66" s="78">
        <v>2.9000000000000001E-2</v>
      </c>
      <c r="BE66" s="78">
        <v>4.0000000000000001E-3</v>
      </c>
      <c r="BF66" s="78">
        <v>0.69699999999999995</v>
      </c>
      <c r="BG66" s="78">
        <v>0.02</v>
      </c>
      <c r="BH66" s="78">
        <v>1E-3</v>
      </c>
      <c r="BI66" s="78">
        <v>0</v>
      </c>
      <c r="BJ66" s="78">
        <v>7.0000000000000001E-3</v>
      </c>
      <c r="BK66" s="78">
        <v>0</v>
      </c>
      <c r="BL66" s="78">
        <v>0.107</v>
      </c>
      <c r="BM66" s="78">
        <v>6.0000000000000001E-3</v>
      </c>
      <c r="BN66" s="78">
        <v>0.32200000000000001</v>
      </c>
      <c r="BO66" s="78">
        <v>1.6E-2</v>
      </c>
      <c r="BP66" s="78">
        <v>0.13400000000000001</v>
      </c>
      <c r="BQ66" s="78">
        <v>6.0000000000000001E-3</v>
      </c>
      <c r="BR66" s="78">
        <v>1.0370699999999999</v>
      </c>
      <c r="BS66" s="78">
        <v>2.5479999999999999E-2</v>
      </c>
      <c r="BT66" s="78">
        <v>1.18645</v>
      </c>
      <c r="BU66" s="78">
        <v>1.1820000000000001E-2</v>
      </c>
      <c r="BV66" s="78">
        <v>0.222</v>
      </c>
      <c r="BW66" s="78">
        <v>6.0000000000000001E-3</v>
      </c>
      <c r="BX66" s="78">
        <v>8.1000000000000003E-2</v>
      </c>
      <c r="BY66" s="78">
        <v>2E-3</v>
      </c>
      <c r="BZ66" s="78">
        <v>1E-3</v>
      </c>
      <c r="CA66" s="78">
        <v>6.0000000000000001E-3</v>
      </c>
      <c r="CB66" s="78">
        <v>8.7999999999999995E-2</v>
      </c>
      <c r="CC66" s="78">
        <v>2E-3</v>
      </c>
      <c r="CD66" s="78">
        <v>41.08</v>
      </c>
      <c r="CE66" s="78">
        <v>0.84</v>
      </c>
      <c r="CF66" s="78">
        <v>40.9</v>
      </c>
      <c r="CG66" s="78">
        <v>0.70199999999999996</v>
      </c>
      <c r="CH66" s="78">
        <v>0.17699999999999999</v>
      </c>
      <c r="CI66" s="78">
        <v>2E-3</v>
      </c>
      <c r="CJ66" s="78">
        <v>0.30199999999999999</v>
      </c>
      <c r="CK66" s="78">
        <v>0.01</v>
      </c>
      <c r="CL66" s="78">
        <v>0.04</v>
      </c>
      <c r="CM66" s="78">
        <v>4.0000000000000001E-3</v>
      </c>
      <c r="CN66" s="78">
        <v>0.14399999999999999</v>
      </c>
      <c r="CO66" s="78">
        <v>6.0000000000000001E-3</v>
      </c>
      <c r="CP66" s="78">
        <v>2.7E-2</v>
      </c>
      <c r="CQ66" s="78">
        <v>4.0000000000000001E-3</v>
      </c>
      <c r="CR66" s="78">
        <v>1.2E-2</v>
      </c>
      <c r="CS66" s="78">
        <v>0</v>
      </c>
      <c r="CT66" s="78">
        <v>2.5999999999999999E-2</v>
      </c>
      <c r="CU66" s="78">
        <v>8.0000000000000002E-3</v>
      </c>
      <c r="CV66" s="78">
        <v>4.0000000000000001E-3</v>
      </c>
      <c r="CW66" s="78">
        <v>0</v>
      </c>
      <c r="CX66" s="78">
        <v>1.9E-2</v>
      </c>
      <c r="CY66" s="78">
        <v>2E-3</v>
      </c>
      <c r="CZ66" s="78">
        <v>3.0000000000000001E-3</v>
      </c>
      <c r="DA66" s="78">
        <v>0</v>
      </c>
      <c r="DB66" s="78">
        <v>0.01</v>
      </c>
      <c r="DC66" s="78">
        <v>2E-3</v>
      </c>
      <c r="DD66" s="78">
        <v>1E-3</v>
      </c>
      <c r="DE66" s="78">
        <v>0</v>
      </c>
      <c r="DF66" s="78">
        <v>8.0000000000000002E-3</v>
      </c>
      <c r="DG66" s="78">
        <v>2E-3</v>
      </c>
      <c r="DH66" s="78">
        <v>1E-3</v>
      </c>
      <c r="DI66" s="78">
        <v>0</v>
      </c>
      <c r="DJ66" s="78">
        <v>1E-3</v>
      </c>
      <c r="DK66" s="78">
        <v>0</v>
      </c>
      <c r="DL66" s="78">
        <v>0.114</v>
      </c>
      <c r="DM66" s="78">
        <v>6.0000000000000001E-3</v>
      </c>
      <c r="DN66" s="78">
        <v>0.32300000000000001</v>
      </c>
      <c r="DO66" s="78">
        <v>0.01</v>
      </c>
      <c r="DP66" s="78">
        <v>0.32600000000000001</v>
      </c>
      <c r="DQ66" s="78">
        <v>4.0000000000000001E-3</v>
      </c>
      <c r="DR66" s="78">
        <v>0</v>
      </c>
      <c r="DS66" s="78">
        <v>0</v>
      </c>
      <c r="DT66" s="78">
        <v>0</v>
      </c>
      <c r="DU66" s="78">
        <v>0</v>
      </c>
      <c r="DV66" s="78">
        <v>0.189</v>
      </c>
      <c r="DW66" s="78">
        <v>1.6E-2</v>
      </c>
      <c r="DX66" s="78">
        <v>4.0000000000000001E-3</v>
      </c>
      <c r="DY66" s="78">
        <v>2E-3</v>
      </c>
      <c r="DZ66" s="78">
        <v>0.64200000000000002</v>
      </c>
      <c r="EA66" s="78">
        <v>0.01</v>
      </c>
      <c r="EB66" s="78">
        <v>0.96355999999999997</v>
      </c>
      <c r="EC66" s="78">
        <v>2.4039999999999999E-2</v>
      </c>
      <c r="ED66" s="78">
        <v>1.1050199999999999</v>
      </c>
      <c r="EE66" s="78">
        <v>6.1999999999999998E-3</v>
      </c>
      <c r="EF66" s="78">
        <v>3.7999999999999999E-2</v>
      </c>
      <c r="EG66" s="78">
        <v>2E-3</v>
      </c>
      <c r="EH66" s="78">
        <v>8.9999999999999993E-3</v>
      </c>
      <c r="EI66" s="78">
        <v>0</v>
      </c>
    </row>
    <row r="67" spans="1:139" x14ac:dyDescent="0.25">
      <c r="A67" s="78" t="s">
        <v>80</v>
      </c>
      <c r="B67" s="78">
        <v>496.7</v>
      </c>
      <c r="C67" s="78">
        <v>1.026</v>
      </c>
      <c r="D67" s="78">
        <v>6749</v>
      </c>
      <c r="E67" s="78">
        <v>9.9079999999999995</v>
      </c>
      <c r="F67" s="78">
        <v>178.3</v>
      </c>
      <c r="G67" s="78">
        <v>2.3140000000000001</v>
      </c>
      <c r="H67" s="78">
        <v>3411</v>
      </c>
      <c r="I67" s="78">
        <v>23.72</v>
      </c>
      <c r="J67" s="78">
        <v>34370</v>
      </c>
      <c r="K67" s="78">
        <v>31.52</v>
      </c>
      <c r="L67" s="78">
        <v>74910</v>
      </c>
      <c r="M67" s="78">
        <v>1075</v>
      </c>
      <c r="N67" s="78">
        <v>1.2035800000000001</v>
      </c>
      <c r="O67" s="78">
        <v>4.7600000000000003E-2</v>
      </c>
      <c r="P67" s="78">
        <v>1.2058599999999999</v>
      </c>
      <c r="Q67" s="78">
        <v>2.7999999999999998E-4</v>
      </c>
      <c r="R67" s="78">
        <v>311</v>
      </c>
      <c r="S67" s="78">
        <v>1.1759999999999999</v>
      </c>
      <c r="T67" s="78">
        <v>0.35699999999999998</v>
      </c>
      <c r="U67" s="78">
        <v>3.7999999999999999E-2</v>
      </c>
      <c r="V67" s="78">
        <v>0.79900000000000004</v>
      </c>
      <c r="W67" s="78">
        <v>2.4E-2</v>
      </c>
      <c r="X67" s="78">
        <v>2.2400000000000002</v>
      </c>
      <c r="Y67" s="78">
        <v>8.4000000000000005E-2</v>
      </c>
      <c r="Z67" s="78">
        <v>178.2</v>
      </c>
      <c r="AA67" s="78">
        <v>0.92800000000000005</v>
      </c>
      <c r="AB67" s="78">
        <v>361.6</v>
      </c>
      <c r="AC67" s="78">
        <v>8.3680000000000003</v>
      </c>
      <c r="AD67" s="78">
        <v>0.32500000000000001</v>
      </c>
      <c r="AE67" s="78">
        <v>1.4E-2</v>
      </c>
      <c r="AF67" s="78">
        <v>5.0049999999999999</v>
      </c>
      <c r="AG67" s="78">
        <v>0.1</v>
      </c>
      <c r="AH67" s="78">
        <v>19.53</v>
      </c>
      <c r="AI67" s="78">
        <v>0.09</v>
      </c>
      <c r="AJ67" s="78">
        <v>33.28</v>
      </c>
      <c r="AK67" s="78">
        <v>0.23400000000000001</v>
      </c>
      <c r="AL67" s="78">
        <v>1.673</v>
      </c>
      <c r="AM67" s="78">
        <v>3.4000000000000002E-2</v>
      </c>
      <c r="AN67" s="78">
        <v>1.0789800000000001</v>
      </c>
      <c r="AO67" s="78">
        <v>2.332E-2</v>
      </c>
      <c r="AP67" s="78">
        <v>1.03308</v>
      </c>
      <c r="AQ67" s="78">
        <v>2.3E-3</v>
      </c>
      <c r="AR67" s="78">
        <v>0.14099999999999999</v>
      </c>
      <c r="AS67" s="78">
        <v>0.154</v>
      </c>
      <c r="AT67" s="78">
        <v>8.5630000000000006</v>
      </c>
      <c r="AU67" s="78">
        <v>1.444</v>
      </c>
      <c r="AV67" s="78">
        <v>19.59</v>
      </c>
      <c r="AW67" s="78">
        <v>0.106</v>
      </c>
      <c r="AX67" s="78">
        <v>322.39999999999998</v>
      </c>
      <c r="AY67" s="78">
        <v>0.48</v>
      </c>
      <c r="AZ67" s="78">
        <v>1.1488799999999999</v>
      </c>
      <c r="BA67" s="78">
        <v>3.5400000000000001E-2</v>
      </c>
      <c r="BB67" s="78">
        <v>1.21438</v>
      </c>
      <c r="BC67" s="78">
        <v>1.3220000000000001E-2</v>
      </c>
      <c r="BD67" s="78">
        <v>1.9E-2</v>
      </c>
      <c r="BE67" s="78">
        <v>2E-3</v>
      </c>
      <c r="BF67" s="78">
        <v>1.26</v>
      </c>
      <c r="BG67" s="78">
        <v>3.4000000000000002E-2</v>
      </c>
      <c r="BH67" s="78">
        <v>1E-3</v>
      </c>
      <c r="BI67" s="78">
        <v>2E-3</v>
      </c>
      <c r="BJ67" s="78">
        <v>6.0000000000000001E-3</v>
      </c>
      <c r="BK67" s="78">
        <v>0</v>
      </c>
      <c r="BL67" s="78">
        <v>8.8999999999999996E-2</v>
      </c>
      <c r="BM67" s="78">
        <v>4.0000000000000001E-3</v>
      </c>
      <c r="BN67" s="78">
        <v>0.16700000000000001</v>
      </c>
      <c r="BO67" s="78">
        <v>2.1999999999999999E-2</v>
      </c>
      <c r="BP67" s="78">
        <v>0.10299999999999999</v>
      </c>
      <c r="BQ67" s="78">
        <v>8.0000000000000002E-3</v>
      </c>
      <c r="BR67" s="78">
        <v>1.03546</v>
      </c>
      <c r="BS67" s="78">
        <v>2.5420000000000002E-2</v>
      </c>
      <c r="BT67" s="78">
        <v>1.1892799999999999</v>
      </c>
      <c r="BU67" s="78">
        <v>1.098E-2</v>
      </c>
      <c r="BV67" s="78">
        <v>0.30599999999999999</v>
      </c>
      <c r="BW67" s="78">
        <v>0.01</v>
      </c>
      <c r="BX67" s="78">
        <v>4.5999999999999999E-2</v>
      </c>
      <c r="BY67" s="78">
        <v>0</v>
      </c>
      <c r="BZ67" s="78">
        <v>3.0000000000000001E-3</v>
      </c>
      <c r="CA67" s="78">
        <v>4.0000000000000001E-3</v>
      </c>
      <c r="CB67" s="78">
        <v>0.251</v>
      </c>
      <c r="CC67" s="78">
        <v>0.01</v>
      </c>
      <c r="CD67" s="78">
        <v>44.97</v>
      </c>
      <c r="CE67" s="78">
        <v>0.312</v>
      </c>
      <c r="CF67" s="78">
        <v>44.85</v>
      </c>
      <c r="CG67" s="78">
        <v>0.32400000000000001</v>
      </c>
      <c r="CH67" s="78">
        <v>0.16800000000000001</v>
      </c>
      <c r="CI67" s="78">
        <v>2E-3</v>
      </c>
      <c r="CJ67" s="78">
        <v>0.29699999999999999</v>
      </c>
      <c r="CK67" s="78">
        <v>4.0000000000000001E-3</v>
      </c>
      <c r="CL67" s="78">
        <v>3.6999999999999998E-2</v>
      </c>
      <c r="CM67" s="78">
        <v>2E-3</v>
      </c>
      <c r="CN67" s="78">
        <v>0.14199999999999999</v>
      </c>
      <c r="CO67" s="78">
        <v>4.0000000000000001E-3</v>
      </c>
      <c r="CP67" s="78">
        <v>2.9000000000000001E-2</v>
      </c>
      <c r="CQ67" s="78">
        <v>2E-3</v>
      </c>
      <c r="CR67" s="78">
        <v>1.2E-2</v>
      </c>
      <c r="CS67" s="78">
        <v>0</v>
      </c>
      <c r="CT67" s="78">
        <v>2.4E-2</v>
      </c>
      <c r="CU67" s="78">
        <v>0</v>
      </c>
      <c r="CV67" s="78">
        <v>3.0000000000000001E-3</v>
      </c>
      <c r="CW67" s="78">
        <v>0</v>
      </c>
      <c r="CX67" s="78">
        <v>1.6E-2</v>
      </c>
      <c r="CY67" s="78">
        <v>2E-3</v>
      </c>
      <c r="CZ67" s="78">
        <v>3.0000000000000001E-3</v>
      </c>
      <c r="DA67" s="78">
        <v>0</v>
      </c>
      <c r="DB67" s="78">
        <v>8.0000000000000002E-3</v>
      </c>
      <c r="DC67" s="78">
        <v>0</v>
      </c>
      <c r="DD67" s="78">
        <v>1E-3</v>
      </c>
      <c r="DE67" s="78">
        <v>0</v>
      </c>
      <c r="DF67" s="78">
        <v>7.0000000000000001E-3</v>
      </c>
      <c r="DG67" s="78">
        <v>0</v>
      </c>
      <c r="DH67" s="78">
        <v>1E-3</v>
      </c>
      <c r="DI67" s="78">
        <v>0</v>
      </c>
      <c r="DJ67" s="78">
        <v>0</v>
      </c>
      <c r="DK67" s="78">
        <v>0</v>
      </c>
      <c r="DL67" s="78">
        <v>0.128</v>
      </c>
      <c r="DM67" s="78">
        <v>2E-3</v>
      </c>
      <c r="DN67" s="78">
        <v>0.47099999999999997</v>
      </c>
      <c r="DO67" s="78">
        <v>2E-3</v>
      </c>
      <c r="DP67" s="78">
        <v>0.48</v>
      </c>
      <c r="DQ67" s="78">
        <v>8.0000000000000002E-3</v>
      </c>
      <c r="DR67" s="78">
        <v>0</v>
      </c>
      <c r="DS67" s="78">
        <v>0</v>
      </c>
      <c r="DT67" s="78">
        <v>0</v>
      </c>
      <c r="DU67" s="78">
        <v>0</v>
      </c>
      <c r="DV67" s="78">
        <v>0.129</v>
      </c>
      <c r="DW67" s="78">
        <v>0.01</v>
      </c>
      <c r="DX67" s="78">
        <v>3.0000000000000001E-3</v>
      </c>
      <c r="DY67" s="78">
        <v>0</v>
      </c>
      <c r="DZ67" s="78">
        <v>1.3129999999999999</v>
      </c>
      <c r="EA67" s="78">
        <v>1.2E-2</v>
      </c>
      <c r="EB67" s="78">
        <v>0.96638999999999997</v>
      </c>
      <c r="EC67" s="78">
        <v>2.0219999999999998E-2</v>
      </c>
      <c r="ED67" s="78">
        <v>1.10626</v>
      </c>
      <c r="EE67" s="78">
        <v>4.28E-3</v>
      </c>
      <c r="EF67" s="78">
        <v>4.2000000000000003E-2</v>
      </c>
      <c r="EG67" s="78">
        <v>0</v>
      </c>
      <c r="EH67" s="78">
        <v>8.9999999999999993E-3</v>
      </c>
      <c r="EI67" s="78">
        <v>0</v>
      </c>
    </row>
    <row r="68" spans="1:139" x14ac:dyDescent="0.25">
      <c r="A68" s="78" t="s">
        <v>81</v>
      </c>
      <c r="B68" s="78">
        <v>309.60000000000002</v>
      </c>
      <c r="C68" s="78">
        <v>3.83</v>
      </c>
      <c r="D68" s="78">
        <v>3573</v>
      </c>
      <c r="E68" s="78">
        <v>35.020000000000003</v>
      </c>
      <c r="F68" s="78">
        <v>185</v>
      </c>
      <c r="G68" s="78">
        <v>0.6</v>
      </c>
      <c r="H68" s="78">
        <v>2679</v>
      </c>
      <c r="I68" s="78">
        <v>21.76</v>
      </c>
      <c r="J68" s="78">
        <v>50890</v>
      </c>
      <c r="K68" s="78">
        <v>487</v>
      </c>
      <c r="L68" s="78">
        <v>54090</v>
      </c>
      <c r="M68" s="78">
        <v>1187.8</v>
      </c>
      <c r="N68" s="78">
        <v>1.1550800000000001</v>
      </c>
      <c r="O68" s="78">
        <v>2.3720000000000001E-2</v>
      </c>
      <c r="P68" s="78">
        <v>1.1799500000000001</v>
      </c>
      <c r="Q68" s="78">
        <v>9.1800000000000007E-3</v>
      </c>
      <c r="R68" s="78">
        <v>225.9</v>
      </c>
      <c r="S68" s="78">
        <v>1.724</v>
      </c>
      <c r="T68" s="78">
        <v>0.41399999999999998</v>
      </c>
      <c r="U68" s="78">
        <v>6.4000000000000001E-2</v>
      </c>
      <c r="V68" s="78">
        <v>0.92100000000000004</v>
      </c>
      <c r="W68" s="78">
        <v>6.8000000000000005E-2</v>
      </c>
      <c r="X68" s="78">
        <v>2.794</v>
      </c>
      <c r="Y68" s="78">
        <v>3.7999999999999999E-2</v>
      </c>
      <c r="Z68" s="78">
        <v>108.2</v>
      </c>
      <c r="AA68" s="78">
        <v>0.66400000000000003</v>
      </c>
      <c r="AB68" s="78">
        <v>349.2</v>
      </c>
      <c r="AC68" s="78">
        <v>2.992</v>
      </c>
      <c r="AD68" s="78">
        <v>0.29699999999999999</v>
      </c>
      <c r="AE68" s="78">
        <v>4.0000000000000001E-3</v>
      </c>
      <c r="AF68" s="78">
        <v>2.4990000000000001</v>
      </c>
      <c r="AG68" s="78">
        <v>3.2000000000000001E-2</v>
      </c>
      <c r="AH68" s="78">
        <v>30.64</v>
      </c>
      <c r="AI68" s="78">
        <v>0.27200000000000002</v>
      </c>
      <c r="AJ68" s="78">
        <v>34.549999999999997</v>
      </c>
      <c r="AK68" s="78">
        <v>0.49199999999999999</v>
      </c>
      <c r="AL68" s="78">
        <v>0.74</v>
      </c>
      <c r="AM68" s="78">
        <v>1.6E-2</v>
      </c>
      <c r="AN68" s="78">
        <v>1.04115</v>
      </c>
      <c r="AO68" s="78">
        <v>1.5339999999999999E-2</v>
      </c>
      <c r="AP68" s="78">
        <v>1.0056499999999999</v>
      </c>
      <c r="AQ68" s="78">
        <v>2.6199999999999999E-3</v>
      </c>
      <c r="AR68" s="78">
        <v>0.14899999999999999</v>
      </c>
      <c r="AS68" s="78">
        <v>8.2000000000000003E-2</v>
      </c>
      <c r="AT68" s="78">
        <v>8.9610000000000003</v>
      </c>
      <c r="AU68" s="78">
        <v>1.776</v>
      </c>
      <c r="AV68" s="78">
        <v>51.55</v>
      </c>
      <c r="AW68" s="78">
        <v>0.25600000000000001</v>
      </c>
      <c r="AX68" s="78">
        <v>180.9</v>
      </c>
      <c r="AY68" s="78">
        <v>1.91</v>
      </c>
      <c r="AZ68" s="78">
        <v>1.1175600000000001</v>
      </c>
      <c r="BA68" s="78">
        <v>0.01</v>
      </c>
      <c r="BB68" s="78">
        <v>1.19299</v>
      </c>
      <c r="BC68" s="78">
        <v>6.8199999999999997E-3</v>
      </c>
      <c r="BD68" s="78">
        <v>2.3E-2</v>
      </c>
      <c r="BE68" s="78">
        <v>2E-3</v>
      </c>
      <c r="BF68" s="78">
        <v>0.83699999999999997</v>
      </c>
      <c r="BG68" s="78">
        <v>0.02</v>
      </c>
      <c r="BH68" s="78">
        <v>1E-3</v>
      </c>
      <c r="BI68" s="78">
        <v>0</v>
      </c>
      <c r="BJ68" s="78">
        <v>3.0000000000000001E-3</v>
      </c>
      <c r="BK68" s="78">
        <v>0</v>
      </c>
      <c r="BL68" s="78">
        <v>5.3999999999999999E-2</v>
      </c>
      <c r="BM68" s="78">
        <v>4.0000000000000001E-3</v>
      </c>
      <c r="BN68" s="78">
        <v>0.11799999999999999</v>
      </c>
      <c r="BO68" s="78">
        <v>4.0000000000000001E-3</v>
      </c>
      <c r="BP68" s="78">
        <v>9.0999999999999998E-2</v>
      </c>
      <c r="BQ68" s="78">
        <v>6.0000000000000001E-3</v>
      </c>
      <c r="BR68" s="78">
        <v>1.0085999999999999</v>
      </c>
      <c r="BS68" s="78">
        <v>1.4460000000000001E-2</v>
      </c>
      <c r="BT68" s="78">
        <v>1.1757899999999999</v>
      </c>
      <c r="BU68" s="78">
        <v>4.1399999999999996E-3</v>
      </c>
      <c r="BV68" s="78">
        <v>0.33200000000000002</v>
      </c>
      <c r="BW68" s="78">
        <v>4.0000000000000001E-3</v>
      </c>
      <c r="BX68" s="78">
        <v>0.09</v>
      </c>
      <c r="BY68" s="78">
        <v>6.0000000000000001E-3</v>
      </c>
      <c r="BZ68" s="78">
        <v>0</v>
      </c>
      <c r="CA68" s="78">
        <v>2E-3</v>
      </c>
      <c r="CB68" s="78">
        <v>0.33800000000000002</v>
      </c>
      <c r="CC68" s="78">
        <v>8.0000000000000002E-3</v>
      </c>
      <c r="CD68" s="78">
        <v>19.21</v>
      </c>
      <c r="CE68" s="78">
        <v>7.3999999999999996E-2</v>
      </c>
      <c r="CF68" s="78">
        <v>19.34</v>
      </c>
      <c r="CG68" s="78">
        <v>7.0000000000000007E-2</v>
      </c>
      <c r="CH68" s="78">
        <v>0.189</v>
      </c>
      <c r="CI68" s="78">
        <v>2E-3</v>
      </c>
      <c r="CJ68" s="78">
        <v>0.34899999999999998</v>
      </c>
      <c r="CK68" s="78">
        <v>6.0000000000000001E-3</v>
      </c>
      <c r="CL68" s="78">
        <v>4.3999999999999997E-2</v>
      </c>
      <c r="CM68" s="78">
        <v>4.0000000000000001E-3</v>
      </c>
      <c r="CN68" s="78">
        <v>0.16400000000000001</v>
      </c>
      <c r="CO68" s="78">
        <v>4.0000000000000001E-3</v>
      </c>
      <c r="CP68" s="78">
        <v>0.03</v>
      </c>
      <c r="CQ68" s="78">
        <v>8.0000000000000002E-3</v>
      </c>
      <c r="CR68" s="78">
        <v>1.0999999999999999E-2</v>
      </c>
      <c r="CS68" s="78">
        <v>2E-3</v>
      </c>
      <c r="CT68" s="78">
        <v>2.8000000000000001E-2</v>
      </c>
      <c r="CU68" s="78">
        <v>2E-3</v>
      </c>
      <c r="CV68" s="78">
        <v>5.0000000000000001E-3</v>
      </c>
      <c r="CW68" s="78">
        <v>0</v>
      </c>
      <c r="CX68" s="78">
        <v>2.1000000000000001E-2</v>
      </c>
      <c r="CY68" s="78">
        <v>0</v>
      </c>
      <c r="CZ68" s="78">
        <v>4.0000000000000001E-3</v>
      </c>
      <c r="DA68" s="78">
        <v>0</v>
      </c>
      <c r="DB68" s="78">
        <v>1.2E-2</v>
      </c>
      <c r="DC68" s="78">
        <v>2E-3</v>
      </c>
      <c r="DD68" s="78">
        <v>2E-3</v>
      </c>
      <c r="DE68" s="78">
        <v>0</v>
      </c>
      <c r="DF68" s="78">
        <v>1.0999999999999999E-2</v>
      </c>
      <c r="DG68" s="78">
        <v>2E-3</v>
      </c>
      <c r="DH68" s="78">
        <v>1E-3</v>
      </c>
      <c r="DI68" s="78">
        <v>0</v>
      </c>
      <c r="DJ68" s="78">
        <v>0</v>
      </c>
      <c r="DK68" s="78">
        <v>0</v>
      </c>
      <c r="DL68" s="78">
        <v>7.8E-2</v>
      </c>
      <c r="DM68" s="78">
        <v>2E-3</v>
      </c>
      <c r="DN68" s="78">
        <v>9.9000000000000005E-2</v>
      </c>
      <c r="DO68" s="78">
        <v>0</v>
      </c>
      <c r="DP68" s="78">
        <v>0.10199999999999999</v>
      </c>
      <c r="DQ68" s="78">
        <v>8.0000000000000002E-3</v>
      </c>
      <c r="DR68" s="78">
        <v>0</v>
      </c>
      <c r="DS68" s="78">
        <v>0</v>
      </c>
      <c r="DT68" s="78">
        <v>0</v>
      </c>
      <c r="DU68" s="78">
        <v>0</v>
      </c>
      <c r="DV68" s="78">
        <v>0.16700000000000001</v>
      </c>
      <c r="DW68" s="78">
        <v>6.0000000000000001E-3</v>
      </c>
      <c r="DX68" s="78">
        <v>7.0000000000000001E-3</v>
      </c>
      <c r="DY68" s="78">
        <v>2E-3</v>
      </c>
      <c r="DZ68" s="78">
        <v>8.0169999999999995</v>
      </c>
      <c r="EA68" s="78">
        <v>1.7999999999999999E-2</v>
      </c>
      <c r="EB68" s="78">
        <v>0.94887999999999995</v>
      </c>
      <c r="EC68" s="78">
        <v>2.29E-2</v>
      </c>
      <c r="ED68" s="78">
        <v>1.09459</v>
      </c>
      <c r="EE68" s="78">
        <v>2.4599999999999999E-3</v>
      </c>
      <c r="EF68" s="78">
        <v>4.7E-2</v>
      </c>
      <c r="EG68" s="78">
        <v>4.0000000000000001E-3</v>
      </c>
      <c r="EH68" s="78">
        <v>1.0999999999999999E-2</v>
      </c>
      <c r="EI68" s="78">
        <v>2E-3</v>
      </c>
    </row>
    <row r="69" spans="1:139" x14ac:dyDescent="0.25">
      <c r="A69" s="78" t="s">
        <v>82</v>
      </c>
      <c r="B69" s="78">
        <v>553.6</v>
      </c>
      <c r="C69" s="78">
        <v>9.1199999999999992</v>
      </c>
      <c r="D69" s="78">
        <v>6663</v>
      </c>
      <c r="E69" s="78">
        <v>68.739999999999995</v>
      </c>
      <c r="F69" s="78">
        <v>129.30000000000001</v>
      </c>
      <c r="G69" s="78">
        <v>21.96</v>
      </c>
      <c r="H69" s="78">
        <v>3842</v>
      </c>
      <c r="I69" s="78">
        <v>16.974</v>
      </c>
      <c r="J69" s="78">
        <v>45830</v>
      </c>
      <c r="K69" s="78">
        <v>265.60000000000002</v>
      </c>
      <c r="L69" s="78">
        <v>66230</v>
      </c>
      <c r="M69" s="78">
        <v>371</v>
      </c>
      <c r="N69" s="78">
        <v>1.1294900000000001</v>
      </c>
      <c r="O69" s="78">
        <v>2.972E-2</v>
      </c>
      <c r="P69" s="78">
        <v>1.1319399999999999</v>
      </c>
      <c r="Q69" s="78">
        <v>5.0000000000000001E-3</v>
      </c>
      <c r="R69" s="78">
        <v>273.39999999999998</v>
      </c>
      <c r="S69" s="78">
        <v>1.9419999999999999</v>
      </c>
      <c r="T69" s="78">
        <v>0.30199999999999999</v>
      </c>
      <c r="U69" s="78">
        <v>0.114</v>
      </c>
      <c r="V69" s="78">
        <v>0.80400000000000005</v>
      </c>
      <c r="W69" s="78">
        <v>4.5999999999999999E-2</v>
      </c>
      <c r="X69" s="78">
        <v>2.8210000000000002</v>
      </c>
      <c r="Y69" s="78">
        <v>4.3999999999999997E-2</v>
      </c>
      <c r="Z69" s="78">
        <v>149.6</v>
      </c>
      <c r="AA69" s="78">
        <v>0.874</v>
      </c>
      <c r="AB69" s="78">
        <v>1094</v>
      </c>
      <c r="AC69" s="78">
        <v>9.4819999999999993</v>
      </c>
      <c r="AD69" s="78">
        <v>0.38600000000000001</v>
      </c>
      <c r="AE69" s="78">
        <v>1.4E-2</v>
      </c>
      <c r="AF69" s="78">
        <v>2.8170000000000002</v>
      </c>
      <c r="AG69" s="78">
        <v>0.04</v>
      </c>
      <c r="AH69" s="78">
        <v>14.1</v>
      </c>
      <c r="AI69" s="78">
        <v>0.1</v>
      </c>
      <c r="AJ69" s="78">
        <v>14.89</v>
      </c>
      <c r="AK69" s="78">
        <v>0.218</v>
      </c>
      <c r="AL69" s="78">
        <v>1.6779999999999999</v>
      </c>
      <c r="AM69" s="78">
        <v>2.1999999999999999E-2</v>
      </c>
      <c r="AN69" s="78">
        <v>1.00545</v>
      </c>
      <c r="AO69" s="78">
        <v>1.01E-2</v>
      </c>
      <c r="AP69" s="78">
        <v>0.96901999999999999</v>
      </c>
      <c r="AQ69" s="78">
        <v>2.4399999999999999E-3</v>
      </c>
      <c r="AR69" s="78">
        <v>0.11600000000000001</v>
      </c>
      <c r="AS69" s="78">
        <v>0.13</v>
      </c>
      <c r="AT69" s="78">
        <v>31.27</v>
      </c>
      <c r="AU69" s="78">
        <v>7.7519999999999998</v>
      </c>
      <c r="AV69" s="78">
        <v>16.309999999999999</v>
      </c>
      <c r="AW69" s="78">
        <v>7.1999999999999995E-2</v>
      </c>
      <c r="AX69" s="78">
        <v>363.4</v>
      </c>
      <c r="AY69" s="78">
        <v>3.16</v>
      </c>
      <c r="AZ69" s="78">
        <v>1.07853</v>
      </c>
      <c r="BA69" s="78">
        <v>1.6899999999999998E-2</v>
      </c>
      <c r="BB69" s="78">
        <v>1.1524700000000001</v>
      </c>
      <c r="BC69" s="78">
        <v>7.5599999999999999E-3</v>
      </c>
      <c r="BD69" s="78">
        <v>1.6E-2</v>
      </c>
      <c r="BE69" s="78">
        <v>0</v>
      </c>
      <c r="BF69" s="78">
        <v>1.163</v>
      </c>
      <c r="BG69" s="78">
        <v>0.03</v>
      </c>
      <c r="BH69" s="78">
        <v>2E-3</v>
      </c>
      <c r="BI69" s="78">
        <v>0</v>
      </c>
      <c r="BJ69" s="78">
        <v>7.0000000000000001E-3</v>
      </c>
      <c r="BK69" s="78">
        <v>0</v>
      </c>
      <c r="BL69" s="78">
        <v>9.9000000000000005E-2</v>
      </c>
      <c r="BM69" s="78">
        <v>4.0000000000000001E-3</v>
      </c>
      <c r="BN69" s="78">
        <v>2.2109999999999999</v>
      </c>
      <c r="BO69" s="78">
        <v>0.09</v>
      </c>
      <c r="BP69" s="78">
        <v>0.13600000000000001</v>
      </c>
      <c r="BQ69" s="78">
        <v>1.7999999999999999E-2</v>
      </c>
      <c r="BR69" s="78">
        <v>0.97921999999999998</v>
      </c>
      <c r="BS69" s="78">
        <v>1.7260000000000001E-2</v>
      </c>
      <c r="BT69" s="78">
        <v>1.1398600000000001</v>
      </c>
      <c r="BU69" s="78">
        <v>4.3800000000000002E-3</v>
      </c>
      <c r="BV69" s="78">
        <v>0.30199999999999999</v>
      </c>
      <c r="BW69" s="78">
        <v>6.0000000000000001E-3</v>
      </c>
      <c r="BX69" s="78">
        <v>3.2000000000000001E-2</v>
      </c>
      <c r="BY69" s="78">
        <v>4.0000000000000001E-3</v>
      </c>
      <c r="BZ69" s="78">
        <v>2E-3</v>
      </c>
      <c r="CA69" s="78">
        <v>4.0000000000000001E-3</v>
      </c>
      <c r="CB69" s="78">
        <v>0.156</v>
      </c>
      <c r="CC69" s="78">
        <v>6.0000000000000001E-3</v>
      </c>
      <c r="CD69" s="78">
        <v>45.89</v>
      </c>
      <c r="CE69" s="78">
        <v>4.0000000000000001E-3</v>
      </c>
      <c r="CF69" s="78">
        <v>45.54</v>
      </c>
      <c r="CG69" s="78">
        <v>0.122</v>
      </c>
      <c r="CH69" s="78">
        <v>0.129</v>
      </c>
      <c r="CI69" s="78">
        <v>2E-3</v>
      </c>
      <c r="CJ69" s="78">
        <v>0.21199999999999999</v>
      </c>
      <c r="CK69" s="78">
        <v>4.0000000000000001E-3</v>
      </c>
      <c r="CL69" s="78">
        <v>2.9000000000000001E-2</v>
      </c>
      <c r="CM69" s="78">
        <v>0</v>
      </c>
      <c r="CN69" s="78">
        <v>0.108</v>
      </c>
      <c r="CO69" s="78">
        <v>0.01</v>
      </c>
      <c r="CP69" s="78">
        <v>2.1000000000000001E-2</v>
      </c>
      <c r="CQ69" s="78">
        <v>2E-3</v>
      </c>
      <c r="CR69" s="78">
        <v>1.0999999999999999E-2</v>
      </c>
      <c r="CS69" s="78">
        <v>2E-3</v>
      </c>
      <c r="CT69" s="78">
        <v>1.9E-2</v>
      </c>
      <c r="CU69" s="78">
        <v>2E-3</v>
      </c>
      <c r="CV69" s="78">
        <v>3.0000000000000001E-3</v>
      </c>
      <c r="CW69" s="78">
        <v>0</v>
      </c>
      <c r="CX69" s="78">
        <v>1.2E-2</v>
      </c>
      <c r="CY69" s="78">
        <v>2E-3</v>
      </c>
      <c r="CZ69" s="78">
        <v>2E-3</v>
      </c>
      <c r="DA69" s="78">
        <v>0</v>
      </c>
      <c r="DB69" s="78">
        <v>6.0000000000000001E-3</v>
      </c>
      <c r="DC69" s="78">
        <v>0</v>
      </c>
      <c r="DD69" s="78">
        <v>1E-3</v>
      </c>
      <c r="DE69" s="78">
        <v>0</v>
      </c>
      <c r="DF69" s="78">
        <v>5.0000000000000001E-3</v>
      </c>
      <c r="DG69" s="78">
        <v>0</v>
      </c>
      <c r="DH69" s="78">
        <v>1E-3</v>
      </c>
      <c r="DI69" s="78">
        <v>0</v>
      </c>
      <c r="DJ69" s="78">
        <v>1E-3</v>
      </c>
      <c r="DK69" s="78">
        <v>0</v>
      </c>
      <c r="DL69" s="78">
        <v>0.20899999999999999</v>
      </c>
      <c r="DM69" s="78">
        <v>6.0000000000000001E-3</v>
      </c>
      <c r="DN69" s="78">
        <v>0.29099999999999998</v>
      </c>
      <c r="DO69" s="78">
        <v>0.01</v>
      </c>
      <c r="DP69" s="78">
        <v>0.29299999999999998</v>
      </c>
      <c r="DQ69" s="78">
        <v>8.0000000000000002E-3</v>
      </c>
      <c r="DR69" s="78">
        <v>0</v>
      </c>
      <c r="DS69" s="78">
        <v>0</v>
      </c>
      <c r="DT69" s="78">
        <v>2E-3</v>
      </c>
      <c r="DU69" s="78">
        <v>2E-3</v>
      </c>
      <c r="DV69" s="78">
        <v>1.129</v>
      </c>
      <c r="DW69" s="78">
        <v>3.5999999999999997E-2</v>
      </c>
      <c r="DX69" s="78">
        <v>4.0000000000000001E-3</v>
      </c>
      <c r="DY69" s="78">
        <v>0</v>
      </c>
      <c r="DZ69" s="78">
        <v>0.93200000000000005</v>
      </c>
      <c r="EA69" s="78">
        <v>1.4E-2</v>
      </c>
      <c r="EB69" s="78">
        <v>0.93237000000000003</v>
      </c>
      <c r="EC69" s="78">
        <v>2.3140000000000001E-2</v>
      </c>
      <c r="ED69" s="78">
        <v>1.0738799999999999</v>
      </c>
      <c r="EE69" s="78">
        <v>6.5799999999999999E-3</v>
      </c>
      <c r="EF69" s="78">
        <v>3.5999999999999997E-2</v>
      </c>
      <c r="EG69" s="78">
        <v>2E-3</v>
      </c>
      <c r="EH69" s="78">
        <v>8.9999999999999993E-3</v>
      </c>
      <c r="EI69" s="78">
        <v>2E-3</v>
      </c>
    </row>
    <row r="70" spans="1:139" x14ac:dyDescent="0.25">
      <c r="A70" s="78" t="s">
        <v>83</v>
      </c>
      <c r="B70" s="78">
        <v>524.79999999999995</v>
      </c>
      <c r="C70" s="78">
        <v>4.7859999999999996</v>
      </c>
      <c r="D70" s="78">
        <v>5263</v>
      </c>
      <c r="E70" s="78">
        <v>17.398</v>
      </c>
      <c r="F70" s="78">
        <v>243.3</v>
      </c>
      <c r="G70" s="78">
        <v>0.59199999999999997</v>
      </c>
      <c r="H70" s="78">
        <v>3500</v>
      </c>
      <c r="I70" s="78">
        <v>21.38</v>
      </c>
      <c r="J70" s="78">
        <v>51230</v>
      </c>
      <c r="K70" s="78">
        <v>375.6</v>
      </c>
      <c r="L70" s="78">
        <v>49520</v>
      </c>
      <c r="M70" s="78">
        <v>727.8</v>
      </c>
      <c r="N70" s="78">
        <v>1.0860700000000001</v>
      </c>
      <c r="O70" s="78">
        <v>1.244E-2</v>
      </c>
      <c r="P70" s="78">
        <v>1.0976900000000001</v>
      </c>
      <c r="Q70" s="78">
        <v>3.8800000000000002E-3</v>
      </c>
      <c r="R70" s="78">
        <v>212.1</v>
      </c>
      <c r="S70" s="78">
        <v>0.99</v>
      </c>
      <c r="T70" s="78">
        <v>0.45100000000000001</v>
      </c>
      <c r="U70" s="78">
        <v>8.2000000000000003E-2</v>
      </c>
      <c r="V70" s="78">
        <v>0.96599999999999997</v>
      </c>
      <c r="W70" s="78">
        <v>8.4000000000000005E-2</v>
      </c>
      <c r="X70" s="78">
        <v>2.7050000000000001</v>
      </c>
      <c r="Y70" s="78">
        <v>4.5999999999999999E-2</v>
      </c>
      <c r="Z70" s="78">
        <v>130.6</v>
      </c>
      <c r="AA70" s="78">
        <v>1.1479999999999999</v>
      </c>
      <c r="AB70" s="78">
        <v>367.6</v>
      </c>
      <c r="AC70" s="78">
        <v>2.1259999999999999</v>
      </c>
      <c r="AD70" s="78">
        <v>0.497</v>
      </c>
      <c r="AE70" s="78">
        <v>1.4E-2</v>
      </c>
      <c r="AF70" s="78">
        <v>2.1560000000000001</v>
      </c>
      <c r="AG70" s="78">
        <v>0.04</v>
      </c>
      <c r="AH70" s="78">
        <v>17.39</v>
      </c>
      <c r="AI70" s="78">
        <v>0.17799999999999999</v>
      </c>
      <c r="AJ70" s="78">
        <v>12.85</v>
      </c>
      <c r="AK70" s="78">
        <v>0.14599999999999999</v>
      </c>
      <c r="AL70" s="78">
        <v>0.96</v>
      </c>
      <c r="AM70" s="78">
        <v>8.0000000000000002E-3</v>
      </c>
      <c r="AN70" s="78">
        <v>0.97804999999999997</v>
      </c>
      <c r="AO70" s="78">
        <v>1.504E-2</v>
      </c>
      <c r="AP70" s="78">
        <v>0.94479999999999997</v>
      </c>
      <c r="AQ70" s="78">
        <v>8.2400000000000008E-3</v>
      </c>
      <c r="AR70" s="78">
        <v>0.05</v>
      </c>
      <c r="AS70" s="78">
        <v>0.03</v>
      </c>
      <c r="AT70" s="78">
        <v>33.43</v>
      </c>
      <c r="AU70" s="78">
        <v>2.4220000000000002</v>
      </c>
      <c r="AV70" s="78">
        <v>16.39</v>
      </c>
      <c r="AW70" s="78">
        <v>7.0000000000000007E-2</v>
      </c>
      <c r="AX70" s="78">
        <v>251.1</v>
      </c>
      <c r="AY70" s="78">
        <v>2.5419999999999998</v>
      </c>
      <c r="AZ70" s="78">
        <v>1.04121</v>
      </c>
      <c r="BA70" s="78">
        <v>2.4979999999999999E-2</v>
      </c>
      <c r="BB70" s="78">
        <v>1.1269100000000001</v>
      </c>
      <c r="BC70" s="78">
        <v>2.5600000000000002E-3</v>
      </c>
      <c r="BD70" s="78">
        <v>2.1000000000000001E-2</v>
      </c>
      <c r="BE70" s="78">
        <v>2E-3</v>
      </c>
      <c r="BF70" s="78">
        <v>1.3819999999999999</v>
      </c>
      <c r="BG70" s="78">
        <v>3.7999999999999999E-2</v>
      </c>
      <c r="BH70" s="78">
        <v>0</v>
      </c>
      <c r="BI70" s="78">
        <v>0</v>
      </c>
      <c r="BJ70" s="78">
        <v>4.0000000000000001E-3</v>
      </c>
      <c r="BK70" s="78">
        <v>0</v>
      </c>
      <c r="BL70" s="78">
        <v>6.9000000000000006E-2</v>
      </c>
      <c r="BM70" s="78">
        <v>2E-3</v>
      </c>
      <c r="BN70" s="78">
        <v>0.33300000000000002</v>
      </c>
      <c r="BO70" s="78">
        <v>4.2000000000000003E-2</v>
      </c>
      <c r="BP70" s="78">
        <v>7.1999999999999995E-2</v>
      </c>
      <c r="BQ70" s="78">
        <v>1.6E-2</v>
      </c>
      <c r="BR70" s="78">
        <v>0.94806000000000001</v>
      </c>
      <c r="BS70" s="78">
        <v>2.0320000000000001E-2</v>
      </c>
      <c r="BT70" s="78">
        <v>1.1134999999999999</v>
      </c>
      <c r="BU70" s="78">
        <v>4.2199999999999998E-3</v>
      </c>
      <c r="BV70" s="78">
        <v>0.153</v>
      </c>
      <c r="BW70" s="78">
        <v>8.0000000000000002E-3</v>
      </c>
      <c r="BX70" s="78">
        <v>2.4E-2</v>
      </c>
      <c r="BY70" s="78">
        <v>4.0000000000000001E-3</v>
      </c>
      <c r="BZ70" s="78">
        <v>1E-3</v>
      </c>
      <c r="CA70" s="78">
        <v>6.0000000000000001E-3</v>
      </c>
      <c r="CB70" s="78">
        <v>0.126</v>
      </c>
      <c r="CC70" s="78">
        <v>2E-3</v>
      </c>
      <c r="CD70" s="78">
        <v>25.37</v>
      </c>
      <c r="CE70" s="78">
        <v>0.26</v>
      </c>
      <c r="CF70" s="78">
        <v>25.41</v>
      </c>
      <c r="CG70" s="78">
        <v>0.248</v>
      </c>
      <c r="CH70" s="78">
        <v>0.19700000000000001</v>
      </c>
      <c r="CI70" s="78">
        <v>6.0000000000000001E-3</v>
      </c>
      <c r="CJ70" s="78">
        <v>0.36399999999999999</v>
      </c>
      <c r="CK70" s="78">
        <v>2E-3</v>
      </c>
      <c r="CL70" s="78">
        <v>4.7E-2</v>
      </c>
      <c r="CM70" s="78">
        <v>2E-3</v>
      </c>
      <c r="CN70" s="78">
        <v>0.18099999999999999</v>
      </c>
      <c r="CO70" s="78">
        <v>4.0000000000000001E-3</v>
      </c>
      <c r="CP70" s="78">
        <v>3.6999999999999998E-2</v>
      </c>
      <c r="CQ70" s="78">
        <v>6.0000000000000001E-3</v>
      </c>
      <c r="CR70" s="78">
        <v>1.0999999999999999E-2</v>
      </c>
      <c r="CS70" s="78">
        <v>0</v>
      </c>
      <c r="CT70" s="78">
        <v>3.4000000000000002E-2</v>
      </c>
      <c r="CU70" s="78">
        <v>4.0000000000000001E-3</v>
      </c>
      <c r="CV70" s="78">
        <v>4.0000000000000001E-3</v>
      </c>
      <c r="CW70" s="78">
        <v>0</v>
      </c>
      <c r="CX70" s="78">
        <v>2.3E-2</v>
      </c>
      <c r="CY70" s="78">
        <v>2E-3</v>
      </c>
      <c r="CZ70" s="78">
        <v>4.0000000000000001E-3</v>
      </c>
      <c r="DA70" s="78">
        <v>0</v>
      </c>
      <c r="DB70" s="78">
        <v>1.2E-2</v>
      </c>
      <c r="DC70" s="78">
        <v>2E-3</v>
      </c>
      <c r="DD70" s="78">
        <v>2E-3</v>
      </c>
      <c r="DE70" s="78">
        <v>0</v>
      </c>
      <c r="DF70" s="78">
        <v>8.9999999999999993E-3</v>
      </c>
      <c r="DG70" s="78">
        <v>2E-3</v>
      </c>
      <c r="DH70" s="78">
        <v>1E-3</v>
      </c>
      <c r="DI70" s="78">
        <v>0</v>
      </c>
      <c r="DJ70" s="78">
        <v>1E-3</v>
      </c>
      <c r="DK70" s="78">
        <v>0</v>
      </c>
      <c r="DL70" s="78">
        <v>9.5000000000000001E-2</v>
      </c>
      <c r="DM70" s="78">
        <v>2E-3</v>
      </c>
      <c r="DN70" s="78">
        <v>0.51800000000000002</v>
      </c>
      <c r="DO70" s="78">
        <v>6.0000000000000001E-3</v>
      </c>
      <c r="DP70" s="78">
        <v>0.52600000000000002</v>
      </c>
      <c r="DQ70" s="78">
        <v>0.01</v>
      </c>
      <c r="DR70" s="78">
        <v>0</v>
      </c>
      <c r="DS70" s="78">
        <v>0</v>
      </c>
      <c r="DT70" s="78">
        <v>0</v>
      </c>
      <c r="DU70" s="78">
        <v>0</v>
      </c>
      <c r="DV70" s="78">
        <v>0.20100000000000001</v>
      </c>
      <c r="DW70" s="78">
        <v>6.0000000000000001E-3</v>
      </c>
      <c r="DX70" s="78">
        <v>5.0000000000000001E-3</v>
      </c>
      <c r="DY70" s="78">
        <v>0</v>
      </c>
      <c r="DZ70" s="78">
        <v>1.399</v>
      </c>
      <c r="EA70" s="78">
        <v>1.4E-2</v>
      </c>
      <c r="EB70" s="78">
        <v>0.91025999999999996</v>
      </c>
      <c r="EC70" s="78">
        <v>2.444E-2</v>
      </c>
      <c r="ED70" s="78">
        <v>1.05341</v>
      </c>
      <c r="EE70" s="78">
        <v>2.5000000000000001E-3</v>
      </c>
      <c r="EF70" s="78">
        <v>5.8000000000000003E-2</v>
      </c>
      <c r="EG70" s="78">
        <v>2E-3</v>
      </c>
      <c r="EH70" s="78">
        <v>1.2E-2</v>
      </c>
      <c r="EI70" s="78">
        <v>0</v>
      </c>
    </row>
    <row r="71" spans="1:139" x14ac:dyDescent="0.25">
      <c r="A71" s="78" t="s">
        <v>84</v>
      </c>
      <c r="B71" s="78">
        <v>469.1</v>
      </c>
      <c r="C71" s="78">
        <v>3.0979999999999999</v>
      </c>
      <c r="D71" s="78">
        <v>6301</v>
      </c>
      <c r="E71" s="78">
        <v>31.32</v>
      </c>
      <c r="F71" s="78">
        <v>162</v>
      </c>
      <c r="G71" s="78">
        <v>2.8319999999999999</v>
      </c>
      <c r="H71" s="78">
        <v>5599</v>
      </c>
      <c r="I71" s="78">
        <v>88.4</v>
      </c>
      <c r="J71" s="78">
        <v>40910</v>
      </c>
      <c r="K71" s="78">
        <v>332.4</v>
      </c>
      <c r="L71" s="78">
        <v>79180</v>
      </c>
      <c r="M71" s="78">
        <v>1202.8</v>
      </c>
      <c r="N71" s="78">
        <v>1.08344</v>
      </c>
      <c r="O71" s="78">
        <v>1.4540000000000001E-2</v>
      </c>
      <c r="P71" s="78">
        <v>1.12452</v>
      </c>
      <c r="Q71" s="78">
        <v>8.2000000000000007E-3</v>
      </c>
      <c r="R71" s="78">
        <v>320.3</v>
      </c>
      <c r="S71" s="78">
        <v>3.8319999999999999</v>
      </c>
      <c r="T71" s="78">
        <v>0.39200000000000002</v>
      </c>
      <c r="U71" s="78">
        <v>0.14000000000000001</v>
      </c>
      <c r="V71" s="78">
        <v>0.81799999999999995</v>
      </c>
      <c r="W71" s="78">
        <v>0.03</v>
      </c>
      <c r="X71" s="78">
        <v>2.5339999999999998</v>
      </c>
      <c r="Y71" s="78">
        <v>0.126</v>
      </c>
      <c r="Z71" s="78">
        <v>173.4</v>
      </c>
      <c r="AA71" s="78">
        <v>1.288</v>
      </c>
      <c r="AB71" s="78">
        <v>338.2</v>
      </c>
      <c r="AC71" s="78">
        <v>8.33</v>
      </c>
      <c r="AD71" s="78">
        <v>0.996</v>
      </c>
      <c r="AE71" s="78">
        <v>0.02</v>
      </c>
      <c r="AF71" s="78">
        <v>6.9740000000000002</v>
      </c>
      <c r="AG71" s="78">
        <v>6.2E-2</v>
      </c>
      <c r="AH71" s="78">
        <v>19.059999999999999</v>
      </c>
      <c r="AI71" s="78">
        <v>0.224</v>
      </c>
      <c r="AJ71" s="78">
        <v>12.73</v>
      </c>
      <c r="AK71" s="78">
        <v>1.284</v>
      </c>
      <c r="AL71" s="78">
        <v>2.4590000000000001</v>
      </c>
      <c r="AM71" s="78">
        <v>0.05</v>
      </c>
      <c r="AN71" s="78">
        <v>0.97902</v>
      </c>
      <c r="AO71" s="78">
        <v>1.932E-2</v>
      </c>
      <c r="AP71" s="78">
        <v>0.96738000000000002</v>
      </c>
      <c r="AQ71" s="78">
        <v>1.5679999999999999E-2</v>
      </c>
      <c r="AR71" s="78">
        <v>0.11700000000000001</v>
      </c>
      <c r="AS71" s="78">
        <v>6.4000000000000001E-2</v>
      </c>
      <c r="AT71" s="78">
        <v>35.909999999999997</v>
      </c>
      <c r="AU71" s="78">
        <v>9.0020000000000007</v>
      </c>
      <c r="AV71" s="78">
        <v>30.25</v>
      </c>
      <c r="AW71" s="78">
        <v>0.17599999999999999</v>
      </c>
      <c r="AX71" s="78">
        <v>564.6</v>
      </c>
      <c r="AY71" s="78">
        <v>1.43</v>
      </c>
      <c r="AZ71" s="78">
        <v>1.0491699999999999</v>
      </c>
      <c r="BA71" s="78">
        <v>2.58E-2</v>
      </c>
      <c r="BB71" s="78">
        <v>1.14178</v>
      </c>
      <c r="BC71" s="78">
        <v>7.1000000000000004E-3</v>
      </c>
      <c r="BD71" s="78">
        <v>1.4E-2</v>
      </c>
      <c r="BE71" s="78">
        <v>4.0000000000000001E-3</v>
      </c>
      <c r="BF71" s="78">
        <v>0.77100000000000002</v>
      </c>
      <c r="BG71" s="78">
        <v>6.0000000000000001E-3</v>
      </c>
      <c r="BH71" s="78">
        <v>1E-3</v>
      </c>
      <c r="BI71" s="78">
        <v>0</v>
      </c>
      <c r="BJ71" s="78">
        <v>8.9999999999999993E-3</v>
      </c>
      <c r="BK71" s="78">
        <v>2E-3</v>
      </c>
      <c r="BL71" s="78">
        <v>0.155</v>
      </c>
      <c r="BM71" s="78">
        <v>1.7999999999999999E-2</v>
      </c>
      <c r="BN71" s="78">
        <v>0.30499999999999999</v>
      </c>
      <c r="BO71" s="78">
        <v>0.04</v>
      </c>
      <c r="BP71" s="78">
        <v>7.0000000000000007E-2</v>
      </c>
      <c r="BQ71" s="78">
        <v>8.0000000000000002E-3</v>
      </c>
      <c r="BR71" s="78">
        <v>0.94937000000000005</v>
      </c>
      <c r="BS71" s="78">
        <v>2.4660000000000001E-2</v>
      </c>
      <c r="BT71" s="78">
        <v>1.1236200000000001</v>
      </c>
      <c r="BU71" s="78">
        <v>1.298E-2</v>
      </c>
      <c r="BV71" s="78">
        <v>0.253</v>
      </c>
      <c r="BW71" s="78">
        <v>8.0000000000000002E-3</v>
      </c>
      <c r="BX71" s="78">
        <v>2.1000000000000001E-2</v>
      </c>
      <c r="BY71" s="78">
        <v>4.0000000000000001E-3</v>
      </c>
      <c r="BZ71" s="78">
        <v>0</v>
      </c>
      <c r="CA71" s="78">
        <v>4.0000000000000001E-3</v>
      </c>
      <c r="CB71" s="78">
        <v>0.20399999999999999</v>
      </c>
      <c r="CC71" s="78">
        <v>4.0000000000000001E-3</v>
      </c>
      <c r="CD71" s="78">
        <v>67.22</v>
      </c>
      <c r="CE71" s="78">
        <v>4.2000000000000003E-2</v>
      </c>
      <c r="CF71" s="78">
        <v>77.56</v>
      </c>
      <c r="CG71" s="78">
        <v>0.34799999999999998</v>
      </c>
      <c r="CH71" s="78">
        <v>0.13800000000000001</v>
      </c>
      <c r="CI71" s="78">
        <v>4.0000000000000001E-3</v>
      </c>
      <c r="CJ71" s="78">
        <v>0.26</v>
      </c>
      <c r="CK71" s="78">
        <v>6.0000000000000001E-3</v>
      </c>
      <c r="CL71" s="78">
        <v>3.2000000000000001E-2</v>
      </c>
      <c r="CM71" s="78">
        <v>2E-3</v>
      </c>
      <c r="CN71" s="78">
        <v>0.11899999999999999</v>
      </c>
      <c r="CO71" s="78">
        <v>4.0000000000000001E-3</v>
      </c>
      <c r="CP71" s="78">
        <v>2.5000000000000001E-2</v>
      </c>
      <c r="CQ71" s="78">
        <v>2E-3</v>
      </c>
      <c r="CR71" s="78">
        <v>1.7000000000000001E-2</v>
      </c>
      <c r="CS71" s="78">
        <v>2E-3</v>
      </c>
      <c r="CT71" s="78">
        <v>2.1999999999999999E-2</v>
      </c>
      <c r="CU71" s="78">
        <v>2E-3</v>
      </c>
      <c r="CV71" s="78">
        <v>3.0000000000000001E-3</v>
      </c>
      <c r="CW71" s="78">
        <v>0</v>
      </c>
      <c r="CX71" s="78">
        <v>1.4999999999999999E-2</v>
      </c>
      <c r="CY71" s="78">
        <v>2E-3</v>
      </c>
      <c r="CZ71" s="78">
        <v>3.0000000000000001E-3</v>
      </c>
      <c r="DA71" s="78">
        <v>0</v>
      </c>
      <c r="DB71" s="78">
        <v>8.0000000000000002E-3</v>
      </c>
      <c r="DC71" s="78">
        <v>0</v>
      </c>
      <c r="DD71" s="78">
        <v>1E-3</v>
      </c>
      <c r="DE71" s="78">
        <v>0</v>
      </c>
      <c r="DF71" s="78">
        <v>6.0000000000000001E-3</v>
      </c>
      <c r="DG71" s="78">
        <v>2E-3</v>
      </c>
      <c r="DH71" s="78">
        <v>1E-3</v>
      </c>
      <c r="DI71" s="78">
        <v>0</v>
      </c>
      <c r="DJ71" s="78">
        <v>0</v>
      </c>
      <c r="DK71" s="78">
        <v>0</v>
      </c>
      <c r="DL71" s="78">
        <v>0.16</v>
      </c>
      <c r="DM71" s="78">
        <v>6.0000000000000001E-3</v>
      </c>
      <c r="DN71" s="78">
        <v>0.48199999999999998</v>
      </c>
      <c r="DO71" s="78">
        <v>1.4E-2</v>
      </c>
      <c r="DP71" s="78">
        <v>0.48799999999999999</v>
      </c>
      <c r="DQ71" s="78">
        <v>0</v>
      </c>
      <c r="DR71" s="78">
        <v>0</v>
      </c>
      <c r="DS71" s="78">
        <v>0</v>
      </c>
      <c r="DT71" s="78">
        <v>0</v>
      </c>
      <c r="DU71" s="78">
        <v>0</v>
      </c>
      <c r="DV71" s="78">
        <v>0.182</v>
      </c>
      <c r="DW71" s="78">
        <v>1.4E-2</v>
      </c>
      <c r="DX71" s="78">
        <v>5.0000000000000001E-3</v>
      </c>
      <c r="DY71" s="78">
        <v>0</v>
      </c>
      <c r="DZ71" s="78">
        <v>0.29599999999999999</v>
      </c>
      <c r="EA71" s="78">
        <v>4.0000000000000001E-3</v>
      </c>
      <c r="EB71" s="78">
        <v>0.91003999999999996</v>
      </c>
      <c r="EC71" s="78">
        <v>2.3619999999999999E-2</v>
      </c>
      <c r="ED71" s="78">
        <v>1.06003</v>
      </c>
      <c r="EE71" s="78">
        <v>7.9600000000000001E-3</v>
      </c>
      <c r="EF71" s="78">
        <v>3.5999999999999997E-2</v>
      </c>
      <c r="EG71" s="78">
        <v>2E-3</v>
      </c>
      <c r="EH71" s="78">
        <v>8.0000000000000002E-3</v>
      </c>
      <c r="EI71" s="78">
        <v>0</v>
      </c>
    </row>
    <row r="72" spans="1:139" x14ac:dyDescent="0.25">
      <c r="A72" s="78" t="s">
        <v>85</v>
      </c>
      <c r="B72" s="78">
        <v>478</v>
      </c>
      <c r="C72" s="78">
        <v>0.7</v>
      </c>
      <c r="D72" s="78">
        <v>5396</v>
      </c>
      <c r="E72" s="78">
        <v>23.2</v>
      </c>
      <c r="F72" s="78">
        <v>151.19999999999999</v>
      </c>
      <c r="G72" s="78">
        <v>2.754</v>
      </c>
      <c r="H72" s="78">
        <v>3662</v>
      </c>
      <c r="I72" s="78">
        <v>4.1820000000000004</v>
      </c>
      <c r="J72" s="78">
        <v>48460</v>
      </c>
      <c r="K72" s="78">
        <v>58.78</v>
      </c>
      <c r="L72" s="78">
        <v>58210</v>
      </c>
      <c r="M72" s="78">
        <v>449.4</v>
      </c>
      <c r="N72" s="78">
        <v>1.07464</v>
      </c>
      <c r="O72" s="78">
        <v>3.2719999999999999E-2</v>
      </c>
      <c r="P72" s="78">
        <v>1.0933900000000001</v>
      </c>
      <c r="Q72" s="78">
        <v>5.6600000000000001E-3</v>
      </c>
      <c r="R72" s="78">
        <v>242.6</v>
      </c>
      <c r="S72" s="78">
        <v>3.0920000000000001</v>
      </c>
      <c r="T72" s="78">
        <v>0.30499999999999999</v>
      </c>
      <c r="U72" s="78">
        <v>8.7999999999999995E-2</v>
      </c>
      <c r="V72" s="78">
        <v>0.73799999999999999</v>
      </c>
      <c r="W72" s="78">
        <v>0.02</v>
      </c>
      <c r="X72" s="78">
        <v>2.411</v>
      </c>
      <c r="Y72" s="78">
        <v>6.2E-2</v>
      </c>
      <c r="Z72" s="78">
        <v>142.69999999999999</v>
      </c>
      <c r="AA72" s="78">
        <v>1.1339999999999999</v>
      </c>
      <c r="AB72" s="78">
        <v>311.5</v>
      </c>
      <c r="AC72" s="78">
        <v>7.2</v>
      </c>
      <c r="AD72" s="78">
        <v>0.53200000000000003</v>
      </c>
      <c r="AE72" s="78">
        <v>2.4E-2</v>
      </c>
      <c r="AF72" s="78">
        <v>5.6909999999999998</v>
      </c>
      <c r="AG72" s="78">
        <v>4.8000000000000001E-2</v>
      </c>
      <c r="AH72" s="78">
        <v>18.079999999999998</v>
      </c>
      <c r="AI72" s="78">
        <v>6.8000000000000005E-2</v>
      </c>
      <c r="AJ72" s="78">
        <v>8.3870000000000005</v>
      </c>
      <c r="AK72" s="78">
        <v>0.114</v>
      </c>
      <c r="AL72" s="78">
        <v>1.5069999999999999</v>
      </c>
      <c r="AM72" s="78">
        <v>4.2000000000000003E-2</v>
      </c>
      <c r="AN72" s="78">
        <v>0.98179000000000005</v>
      </c>
      <c r="AO72" s="78">
        <v>3.882E-2</v>
      </c>
      <c r="AP72" s="78">
        <v>0.94704999999999995</v>
      </c>
      <c r="AQ72" s="78">
        <v>1.4E-3</v>
      </c>
      <c r="AR72" s="78">
        <v>0.14099999999999999</v>
      </c>
      <c r="AS72" s="78">
        <v>0.152</v>
      </c>
      <c r="AT72" s="78">
        <v>17.32</v>
      </c>
      <c r="AU72" s="78">
        <v>2.0059999999999998</v>
      </c>
      <c r="AV72" s="78">
        <v>25.62</v>
      </c>
      <c r="AW72" s="78">
        <v>0.27</v>
      </c>
      <c r="AX72" s="78">
        <v>287.10000000000002</v>
      </c>
      <c r="AY72" s="78">
        <v>0.89600000000000002</v>
      </c>
      <c r="AZ72" s="78">
        <v>1.0396000000000001</v>
      </c>
      <c r="BA72" s="78">
        <v>2.3560000000000001E-2</v>
      </c>
      <c r="BB72" s="78">
        <v>1.1165799999999999</v>
      </c>
      <c r="BC72" s="78">
        <v>4.9199999999999999E-3</v>
      </c>
      <c r="BD72" s="78">
        <v>1.4E-2</v>
      </c>
      <c r="BE72" s="78">
        <v>2E-3</v>
      </c>
      <c r="BF72" s="78">
        <v>0.621</v>
      </c>
      <c r="BG72" s="78">
        <v>2.5999999999999999E-2</v>
      </c>
      <c r="BH72" s="78">
        <v>1E-3</v>
      </c>
      <c r="BI72" s="78">
        <v>0</v>
      </c>
      <c r="BJ72" s="78">
        <v>5.0000000000000001E-3</v>
      </c>
      <c r="BK72" s="78">
        <v>2E-3</v>
      </c>
      <c r="BL72" s="78">
        <v>7.5999999999999998E-2</v>
      </c>
      <c r="BM72" s="78">
        <v>2E-3</v>
      </c>
      <c r="BN72" s="78">
        <v>0.371</v>
      </c>
      <c r="BO72" s="78">
        <v>3.4000000000000002E-2</v>
      </c>
      <c r="BP72" s="78">
        <v>8.5999999999999993E-2</v>
      </c>
      <c r="BQ72" s="78">
        <v>4.0000000000000001E-3</v>
      </c>
      <c r="BR72" s="78">
        <v>0.94525999999999999</v>
      </c>
      <c r="BS72" s="78">
        <v>1.8339999999999999E-2</v>
      </c>
      <c r="BT72" s="78">
        <v>1.1069800000000001</v>
      </c>
      <c r="BU72" s="78">
        <v>6.7200000000000003E-3</v>
      </c>
      <c r="BV72" s="78">
        <v>0.16400000000000001</v>
      </c>
      <c r="BW72" s="78">
        <v>8.0000000000000002E-3</v>
      </c>
      <c r="BX72" s="78">
        <v>3.1E-2</v>
      </c>
      <c r="BY72" s="78">
        <v>4.0000000000000001E-3</v>
      </c>
      <c r="BZ72" s="78">
        <v>0</v>
      </c>
      <c r="CA72" s="78">
        <v>4.0000000000000001E-3</v>
      </c>
      <c r="CB72" s="78">
        <v>0.17499999999999999</v>
      </c>
      <c r="CC72" s="78">
        <v>6.0000000000000001E-3</v>
      </c>
      <c r="CD72" s="78">
        <v>40.98</v>
      </c>
      <c r="CE72" s="78">
        <v>0.46200000000000002</v>
      </c>
      <c r="CF72" s="78">
        <v>40.93</v>
      </c>
      <c r="CG72" s="78">
        <v>0.46</v>
      </c>
      <c r="CH72" s="78">
        <v>0.159</v>
      </c>
      <c r="CI72" s="78">
        <v>2E-3</v>
      </c>
      <c r="CJ72" s="78">
        <v>0.26200000000000001</v>
      </c>
      <c r="CK72" s="78">
        <v>4.0000000000000001E-3</v>
      </c>
      <c r="CL72" s="78">
        <v>3.5000000000000003E-2</v>
      </c>
      <c r="CM72" s="78">
        <v>2E-3</v>
      </c>
      <c r="CN72" s="78">
        <v>0.13100000000000001</v>
      </c>
      <c r="CO72" s="78">
        <v>4.0000000000000001E-3</v>
      </c>
      <c r="CP72" s="78">
        <v>2.5999999999999999E-2</v>
      </c>
      <c r="CQ72" s="78">
        <v>4.0000000000000001E-3</v>
      </c>
      <c r="CR72" s="78">
        <v>1.2999999999999999E-2</v>
      </c>
      <c r="CS72" s="78">
        <v>0</v>
      </c>
      <c r="CT72" s="78">
        <v>2.5000000000000001E-2</v>
      </c>
      <c r="CU72" s="78">
        <v>4.0000000000000001E-3</v>
      </c>
      <c r="CV72" s="78">
        <v>3.0000000000000001E-3</v>
      </c>
      <c r="CW72" s="78">
        <v>0</v>
      </c>
      <c r="CX72" s="78">
        <v>1.6E-2</v>
      </c>
      <c r="CY72" s="78">
        <v>2E-3</v>
      </c>
      <c r="CZ72" s="78">
        <v>3.0000000000000001E-3</v>
      </c>
      <c r="DA72" s="78">
        <v>0</v>
      </c>
      <c r="DB72" s="78">
        <v>8.0000000000000002E-3</v>
      </c>
      <c r="DC72" s="78">
        <v>0</v>
      </c>
      <c r="DD72" s="78">
        <v>1E-3</v>
      </c>
      <c r="DE72" s="78">
        <v>0</v>
      </c>
      <c r="DF72" s="78">
        <v>7.0000000000000001E-3</v>
      </c>
      <c r="DG72" s="78">
        <v>0</v>
      </c>
      <c r="DH72" s="78">
        <v>1E-3</v>
      </c>
      <c r="DI72" s="78">
        <v>0</v>
      </c>
      <c r="DJ72" s="78">
        <v>0</v>
      </c>
      <c r="DK72" s="78">
        <v>0</v>
      </c>
      <c r="DL72" s="78">
        <v>0.08</v>
      </c>
      <c r="DM72" s="78">
        <v>2E-3</v>
      </c>
      <c r="DN72" s="78">
        <v>0.38600000000000001</v>
      </c>
      <c r="DO72" s="78">
        <v>1.4E-2</v>
      </c>
      <c r="DP72" s="78">
        <v>0.39700000000000002</v>
      </c>
      <c r="DQ72" s="78">
        <v>4.0000000000000001E-3</v>
      </c>
      <c r="DR72" s="78">
        <v>0</v>
      </c>
      <c r="DS72" s="78">
        <v>0</v>
      </c>
      <c r="DT72" s="78">
        <v>0</v>
      </c>
      <c r="DU72" s="78">
        <v>0</v>
      </c>
      <c r="DV72" s="78">
        <v>0.156</v>
      </c>
      <c r="DW72" s="78">
        <v>1.6E-2</v>
      </c>
      <c r="DX72" s="78">
        <v>4.0000000000000001E-3</v>
      </c>
      <c r="DY72" s="78">
        <v>0</v>
      </c>
      <c r="DZ72" s="78">
        <v>0.32200000000000001</v>
      </c>
      <c r="EA72" s="78">
        <v>6.0000000000000001E-3</v>
      </c>
      <c r="EB72" s="78">
        <v>0.91132000000000002</v>
      </c>
      <c r="EC72" s="78">
        <v>2.6980000000000001E-2</v>
      </c>
      <c r="ED72" s="78">
        <v>1.0513999999999999</v>
      </c>
      <c r="EE72" s="78">
        <v>3.7399999999999998E-3</v>
      </c>
      <c r="EF72" s="78">
        <v>9.5000000000000001E-2</v>
      </c>
      <c r="EG72" s="78">
        <v>0.01</v>
      </c>
      <c r="EH72" s="78">
        <v>0.01</v>
      </c>
      <c r="EI72" s="78">
        <v>2E-3</v>
      </c>
    </row>
    <row r="73" spans="1:139" x14ac:dyDescent="0.25">
      <c r="A73" s="78" t="s">
        <v>86</v>
      </c>
      <c r="B73" s="78">
        <v>350.4</v>
      </c>
      <c r="C73" s="78">
        <v>1.73</v>
      </c>
      <c r="D73" s="78">
        <v>6494</v>
      </c>
      <c r="E73" s="78">
        <v>65.760000000000005</v>
      </c>
      <c r="F73" s="78">
        <v>76.760000000000005</v>
      </c>
      <c r="G73" s="78">
        <v>0.78800000000000003</v>
      </c>
      <c r="H73" s="78">
        <v>4048</v>
      </c>
      <c r="I73" s="78">
        <v>20.420000000000002</v>
      </c>
      <c r="J73" s="78">
        <v>41090</v>
      </c>
      <c r="K73" s="78">
        <v>128.44</v>
      </c>
      <c r="L73" s="78">
        <v>74590</v>
      </c>
      <c r="M73" s="78">
        <v>1549</v>
      </c>
      <c r="N73" s="78">
        <v>1.0663400000000001</v>
      </c>
      <c r="O73" s="78">
        <v>3.9980000000000002E-2</v>
      </c>
      <c r="P73" s="78">
        <v>1.1071299999999999</v>
      </c>
      <c r="Q73" s="78">
        <v>8.9599999999999992E-3</v>
      </c>
      <c r="R73" s="78">
        <v>303.10000000000002</v>
      </c>
      <c r="S73" s="78">
        <v>2.8679999999999999</v>
      </c>
      <c r="T73" s="78">
        <v>0.18</v>
      </c>
      <c r="U73" s="78">
        <v>5.3999999999999999E-2</v>
      </c>
      <c r="V73" s="78">
        <v>0.68200000000000005</v>
      </c>
      <c r="W73" s="78">
        <v>2.5999999999999999E-2</v>
      </c>
      <c r="X73" s="78">
        <v>2.472</v>
      </c>
      <c r="Y73" s="78">
        <v>0.04</v>
      </c>
      <c r="Z73" s="78">
        <v>142.4</v>
      </c>
      <c r="AA73" s="78">
        <v>0.94399999999999995</v>
      </c>
      <c r="AB73" s="78">
        <v>941.7</v>
      </c>
      <c r="AC73" s="78">
        <v>18.457999999999998</v>
      </c>
      <c r="AD73" s="78">
        <v>0.502</v>
      </c>
      <c r="AE73" s="78">
        <v>0.01</v>
      </c>
      <c r="AF73" s="78">
        <v>3.262</v>
      </c>
      <c r="AG73" s="78">
        <v>0.04</v>
      </c>
      <c r="AH73" s="78">
        <v>16.940000000000001</v>
      </c>
      <c r="AI73" s="78">
        <v>0.26</v>
      </c>
      <c r="AJ73" s="78">
        <v>14.44</v>
      </c>
      <c r="AK73" s="78">
        <v>0.33200000000000002</v>
      </c>
      <c r="AL73" s="78">
        <v>2.0499999999999998</v>
      </c>
      <c r="AM73" s="78">
        <v>1.7999999999999999E-2</v>
      </c>
      <c r="AN73" s="78">
        <v>0.96938000000000002</v>
      </c>
      <c r="AO73" s="78">
        <v>6.8799999999999998E-3</v>
      </c>
      <c r="AP73" s="78">
        <v>0.95350000000000001</v>
      </c>
      <c r="AQ73" s="78">
        <v>8.2400000000000008E-3</v>
      </c>
      <c r="AR73" s="78">
        <v>0.11899999999999999</v>
      </c>
      <c r="AS73" s="78">
        <v>0.108</v>
      </c>
      <c r="AT73" s="78">
        <v>12.05</v>
      </c>
      <c r="AU73" s="78">
        <v>2.9420000000000002</v>
      </c>
      <c r="AV73" s="78">
        <v>25.08</v>
      </c>
      <c r="AW73" s="78">
        <v>0.25800000000000001</v>
      </c>
      <c r="AX73" s="78">
        <v>405</v>
      </c>
      <c r="AY73" s="78">
        <v>2.44</v>
      </c>
      <c r="AZ73" s="78">
        <v>1.0293600000000001</v>
      </c>
      <c r="BA73" s="78">
        <v>1.8519999999999998E-2</v>
      </c>
      <c r="BB73" s="78">
        <v>1.1306499999999999</v>
      </c>
      <c r="BC73" s="78">
        <v>6.0000000000000001E-3</v>
      </c>
      <c r="BD73" s="78">
        <v>0.01</v>
      </c>
      <c r="BE73" s="78">
        <v>0</v>
      </c>
      <c r="BF73" s="78">
        <v>0.85299999999999998</v>
      </c>
      <c r="BG73" s="78">
        <v>1.4E-2</v>
      </c>
      <c r="BH73" s="78">
        <v>1E-3</v>
      </c>
      <c r="BI73" s="78">
        <v>0</v>
      </c>
      <c r="BJ73" s="78">
        <v>6.0000000000000001E-3</v>
      </c>
      <c r="BK73" s="78">
        <v>0</v>
      </c>
      <c r="BL73" s="78">
        <v>0.111</v>
      </c>
      <c r="BM73" s="78">
        <v>4.0000000000000001E-3</v>
      </c>
      <c r="BN73" s="78">
        <v>0.7</v>
      </c>
      <c r="BO73" s="78">
        <v>0.09</v>
      </c>
      <c r="BP73" s="78">
        <v>0.20699999999999999</v>
      </c>
      <c r="BQ73" s="78">
        <v>0.01</v>
      </c>
      <c r="BR73" s="78">
        <v>0.93569000000000002</v>
      </c>
      <c r="BS73" s="78">
        <v>2.1579999999999998E-2</v>
      </c>
      <c r="BT73" s="78">
        <v>1.1131500000000001</v>
      </c>
      <c r="BU73" s="78">
        <v>6.7799999999999996E-3</v>
      </c>
      <c r="BV73" s="78">
        <v>0.28499999999999998</v>
      </c>
      <c r="BW73" s="78">
        <v>0.01</v>
      </c>
      <c r="BX73" s="78">
        <v>2.5000000000000001E-2</v>
      </c>
      <c r="BY73" s="78">
        <v>4.0000000000000001E-3</v>
      </c>
      <c r="BZ73" s="78">
        <v>3.0000000000000001E-3</v>
      </c>
      <c r="CA73" s="78">
        <v>4.0000000000000001E-3</v>
      </c>
      <c r="CB73" s="78">
        <v>0.23100000000000001</v>
      </c>
      <c r="CC73" s="78">
        <v>4.0000000000000001E-3</v>
      </c>
      <c r="CD73" s="78">
        <v>56.12</v>
      </c>
      <c r="CE73" s="78">
        <v>0.41799999999999998</v>
      </c>
      <c r="CF73" s="78">
        <v>55.4</v>
      </c>
      <c r="CG73" s="78">
        <v>0.29599999999999999</v>
      </c>
      <c r="CH73" s="78">
        <v>7.0999999999999994E-2</v>
      </c>
      <c r="CI73" s="78">
        <v>2E-3</v>
      </c>
      <c r="CJ73" s="78">
        <v>0.11799999999999999</v>
      </c>
      <c r="CK73" s="78">
        <v>2E-3</v>
      </c>
      <c r="CL73" s="78">
        <v>1.4999999999999999E-2</v>
      </c>
      <c r="CM73" s="78">
        <v>0</v>
      </c>
      <c r="CN73" s="78">
        <v>5.8000000000000003E-2</v>
      </c>
      <c r="CO73" s="78">
        <v>2E-3</v>
      </c>
      <c r="CP73" s="78">
        <v>1.0999999999999999E-2</v>
      </c>
      <c r="CQ73" s="78">
        <v>4.0000000000000001E-3</v>
      </c>
      <c r="CR73" s="78">
        <v>1.0999999999999999E-2</v>
      </c>
      <c r="CS73" s="78">
        <v>2E-3</v>
      </c>
      <c r="CT73" s="78">
        <v>0.01</v>
      </c>
      <c r="CU73" s="78">
        <v>0</v>
      </c>
      <c r="CV73" s="78">
        <v>1E-3</v>
      </c>
      <c r="CW73" s="78">
        <v>0</v>
      </c>
      <c r="CX73" s="78">
        <v>8.0000000000000002E-3</v>
      </c>
      <c r="CY73" s="78">
        <v>2E-3</v>
      </c>
      <c r="CZ73" s="78">
        <v>2E-3</v>
      </c>
      <c r="DA73" s="78">
        <v>0</v>
      </c>
      <c r="DB73" s="78">
        <v>4.0000000000000001E-3</v>
      </c>
      <c r="DC73" s="78">
        <v>0</v>
      </c>
      <c r="DD73" s="78">
        <v>0</v>
      </c>
      <c r="DE73" s="78">
        <v>0</v>
      </c>
      <c r="DF73" s="78">
        <v>3.0000000000000001E-3</v>
      </c>
      <c r="DG73" s="78">
        <v>0</v>
      </c>
      <c r="DH73" s="78">
        <v>0</v>
      </c>
      <c r="DI73" s="78">
        <v>0</v>
      </c>
      <c r="DJ73" s="78">
        <v>0</v>
      </c>
      <c r="DK73" s="78">
        <v>0</v>
      </c>
      <c r="DL73" s="78">
        <v>0.14799999999999999</v>
      </c>
      <c r="DM73" s="78">
        <v>6.0000000000000001E-3</v>
      </c>
      <c r="DN73" s="78">
        <v>0.248</v>
      </c>
      <c r="DO73" s="78">
        <v>4.0000000000000001E-3</v>
      </c>
      <c r="DP73" s="78">
        <v>0.253</v>
      </c>
      <c r="DQ73" s="78">
        <v>0</v>
      </c>
      <c r="DR73" s="78">
        <v>0</v>
      </c>
      <c r="DS73" s="78">
        <v>0</v>
      </c>
      <c r="DT73" s="78">
        <v>0</v>
      </c>
      <c r="DU73" s="78">
        <v>0</v>
      </c>
      <c r="DV73" s="78">
        <v>0.373</v>
      </c>
      <c r="DW73" s="78">
        <v>2.4E-2</v>
      </c>
      <c r="DX73" s="78">
        <v>7.0000000000000001E-3</v>
      </c>
      <c r="DY73" s="78">
        <v>0</v>
      </c>
      <c r="DZ73" s="78">
        <v>0.183</v>
      </c>
      <c r="EA73" s="78">
        <v>4.0000000000000001E-3</v>
      </c>
      <c r="EB73" s="78">
        <v>0.90002000000000004</v>
      </c>
      <c r="EC73" s="78">
        <v>2.6159999999999999E-2</v>
      </c>
      <c r="ED73" s="78">
        <v>1.0507299999999999</v>
      </c>
      <c r="EE73" s="78">
        <v>6.3400000000000001E-3</v>
      </c>
      <c r="EF73" s="78">
        <v>1.7999999999999999E-2</v>
      </c>
      <c r="EG73" s="78">
        <v>2E-3</v>
      </c>
      <c r="EH73" s="78">
        <v>5.0000000000000001E-3</v>
      </c>
      <c r="EI73" s="78">
        <v>0</v>
      </c>
    </row>
    <row r="74" spans="1:139" x14ac:dyDescent="0.25">
      <c r="A74" s="78" t="s">
        <v>92</v>
      </c>
      <c r="B74" s="78">
        <v>120.9</v>
      </c>
      <c r="C74" s="78">
        <v>0.504</v>
      </c>
      <c r="D74" s="78">
        <v>5129</v>
      </c>
      <c r="E74" s="78">
        <v>33</v>
      </c>
      <c r="F74" s="78">
        <v>310.7</v>
      </c>
      <c r="G74" s="78">
        <v>5.3979999999999997</v>
      </c>
      <c r="H74" s="78">
        <v>3229</v>
      </c>
      <c r="I74" s="78">
        <v>35.799999999999997</v>
      </c>
      <c r="J74" s="78">
        <v>38640</v>
      </c>
      <c r="K74" s="78">
        <v>300</v>
      </c>
      <c r="L74" s="78">
        <v>37550</v>
      </c>
      <c r="M74" s="78">
        <v>1400.8</v>
      </c>
      <c r="N74" s="78">
        <v>1.0371999999999999</v>
      </c>
      <c r="O74" s="78">
        <v>3.4959999999999998E-2</v>
      </c>
      <c r="P74" s="78">
        <v>1.04284</v>
      </c>
      <c r="Q74" s="78">
        <v>9.7400000000000004E-3</v>
      </c>
      <c r="R74" s="78">
        <v>166</v>
      </c>
      <c r="S74" s="78">
        <v>4.3860000000000001</v>
      </c>
      <c r="T74" s="78">
        <v>0.52300000000000002</v>
      </c>
      <c r="U74" s="78">
        <v>0.11</v>
      </c>
      <c r="V74" s="78">
        <v>1.0229999999999999</v>
      </c>
      <c r="W74" s="78">
        <v>0.05</v>
      </c>
      <c r="X74" s="78">
        <v>2.54</v>
      </c>
      <c r="Y74" s="78">
        <v>2.1999999999999999E-2</v>
      </c>
      <c r="Z74" s="78">
        <v>100.2</v>
      </c>
      <c r="AA74" s="78">
        <v>0.89400000000000002</v>
      </c>
      <c r="AB74" s="78">
        <v>469.7</v>
      </c>
      <c r="AC74" s="78">
        <v>15.912000000000001</v>
      </c>
      <c r="AD74" s="78">
        <v>0.20200000000000001</v>
      </c>
      <c r="AE74" s="78">
        <v>6.0000000000000001E-3</v>
      </c>
      <c r="AF74" s="78">
        <v>1.9390000000000001</v>
      </c>
      <c r="AG74" s="78">
        <v>5.8000000000000003E-2</v>
      </c>
      <c r="AH74" s="78">
        <v>38.07</v>
      </c>
      <c r="AI74" s="78">
        <v>0.192</v>
      </c>
      <c r="AJ74" s="78">
        <v>47.93</v>
      </c>
      <c r="AK74" s="78">
        <v>0.45400000000000001</v>
      </c>
      <c r="AL74" s="78">
        <v>1.0189999999999999</v>
      </c>
      <c r="AM74" s="78">
        <v>1.7999999999999999E-2</v>
      </c>
      <c r="AN74" s="78">
        <v>0.94132000000000005</v>
      </c>
      <c r="AO74" s="78">
        <v>3.4439999999999998E-2</v>
      </c>
      <c r="AP74" s="78">
        <v>0.90629999999999999</v>
      </c>
      <c r="AQ74" s="78">
        <v>6.0400000000000002E-3</v>
      </c>
      <c r="AR74" s="78">
        <v>0.186</v>
      </c>
      <c r="AS74" s="78">
        <v>0.10199999999999999</v>
      </c>
      <c r="AT74" s="78">
        <v>16.13</v>
      </c>
      <c r="AU74" s="78">
        <v>6.1079999999999997</v>
      </c>
      <c r="AV74" s="78">
        <v>24.35</v>
      </c>
      <c r="AW74" s="78">
        <v>0.32600000000000001</v>
      </c>
      <c r="AX74" s="78">
        <v>143</v>
      </c>
      <c r="AY74" s="78">
        <v>0.622</v>
      </c>
      <c r="AZ74" s="78">
        <v>1.0025900000000001</v>
      </c>
      <c r="BA74" s="78">
        <v>1.5699999999999999E-2</v>
      </c>
      <c r="BB74" s="78">
        <v>1.08067</v>
      </c>
      <c r="BC74" s="78">
        <v>7.0000000000000001E-3</v>
      </c>
      <c r="BD74" s="78">
        <v>3.1E-2</v>
      </c>
      <c r="BE74" s="78">
        <v>4.0000000000000001E-3</v>
      </c>
      <c r="BF74" s="78">
        <v>0.878</v>
      </c>
      <c r="BG74" s="78">
        <v>6.0000000000000001E-3</v>
      </c>
      <c r="BH74" s="78">
        <v>0</v>
      </c>
      <c r="BI74" s="78">
        <v>0</v>
      </c>
      <c r="BJ74" s="78">
        <v>2E-3</v>
      </c>
      <c r="BK74" s="78">
        <v>0</v>
      </c>
      <c r="BL74" s="78">
        <v>0.04</v>
      </c>
      <c r="BM74" s="78">
        <v>4.0000000000000001E-3</v>
      </c>
      <c r="BN74" s="78">
        <v>7.0000000000000001E-3</v>
      </c>
      <c r="BO74" s="78">
        <v>3.7999999999999999E-2</v>
      </c>
      <c r="BP74" s="78">
        <v>0.08</v>
      </c>
      <c r="BQ74" s="78">
        <v>0.01</v>
      </c>
      <c r="BR74" s="78">
        <v>0.91515999999999997</v>
      </c>
      <c r="BS74" s="78">
        <v>1.5939999999999999E-2</v>
      </c>
      <c r="BT74" s="78">
        <v>1.0787800000000001</v>
      </c>
      <c r="BU74" s="78">
        <v>1.0840000000000001E-2</v>
      </c>
      <c r="BV74" s="78">
        <v>0.308</v>
      </c>
      <c r="BW74" s="78">
        <v>0.05</v>
      </c>
      <c r="BX74" s="78">
        <v>3.3000000000000002E-2</v>
      </c>
      <c r="BY74" s="78">
        <v>2E-3</v>
      </c>
      <c r="BZ74" s="78">
        <v>3.0000000000000001E-3</v>
      </c>
      <c r="CA74" s="78">
        <v>0.01</v>
      </c>
      <c r="CB74" s="78">
        <v>0.307</v>
      </c>
      <c r="CC74" s="78">
        <v>2E-3</v>
      </c>
      <c r="CD74" s="78">
        <v>26.74</v>
      </c>
      <c r="CE74" s="78">
        <v>6.8000000000000005E-2</v>
      </c>
      <c r="CF74" s="78">
        <v>26.73</v>
      </c>
      <c r="CG74" s="78">
        <v>0.24399999999999999</v>
      </c>
      <c r="CH74" s="78">
        <v>0.30599999999999999</v>
      </c>
      <c r="CI74" s="78">
        <v>2.5999999999999999E-2</v>
      </c>
      <c r="CJ74" s="78">
        <v>0.57599999999999996</v>
      </c>
      <c r="CK74" s="78">
        <v>4.0000000000000001E-3</v>
      </c>
      <c r="CL74" s="78">
        <v>7.1999999999999995E-2</v>
      </c>
      <c r="CM74" s="78">
        <v>0</v>
      </c>
      <c r="CN74" s="78">
        <v>0.27600000000000002</v>
      </c>
      <c r="CO74" s="78">
        <v>4.0000000000000001E-3</v>
      </c>
      <c r="CP74" s="78">
        <v>5.2999999999999999E-2</v>
      </c>
      <c r="CQ74" s="78">
        <v>8.0000000000000002E-3</v>
      </c>
      <c r="CR74" s="78">
        <v>1.4999999999999999E-2</v>
      </c>
      <c r="CS74" s="78">
        <v>2E-3</v>
      </c>
      <c r="CT74" s="78">
        <v>4.8000000000000001E-2</v>
      </c>
      <c r="CU74" s="78">
        <v>2E-3</v>
      </c>
      <c r="CV74" s="78">
        <v>6.0000000000000001E-3</v>
      </c>
      <c r="CW74" s="78">
        <v>0</v>
      </c>
      <c r="CX74" s="78">
        <v>3.4000000000000002E-2</v>
      </c>
      <c r="CY74" s="78">
        <v>2E-3</v>
      </c>
      <c r="CZ74" s="78">
        <v>7.0000000000000001E-3</v>
      </c>
      <c r="DA74" s="78">
        <v>0</v>
      </c>
      <c r="DB74" s="78">
        <v>1.7999999999999999E-2</v>
      </c>
      <c r="DC74" s="78">
        <v>0</v>
      </c>
      <c r="DD74" s="78">
        <v>2E-3</v>
      </c>
      <c r="DE74" s="78">
        <v>0</v>
      </c>
      <c r="DF74" s="78">
        <v>1.4999999999999999E-2</v>
      </c>
      <c r="DG74" s="78">
        <v>2E-3</v>
      </c>
      <c r="DH74" s="78">
        <v>2E-3</v>
      </c>
      <c r="DI74" s="78">
        <v>0</v>
      </c>
      <c r="DJ74" s="78">
        <v>1E-3</v>
      </c>
      <c r="DK74" s="78">
        <v>0</v>
      </c>
      <c r="DL74" s="78">
        <v>6.4000000000000001E-2</v>
      </c>
      <c r="DM74" s="78">
        <v>6.0000000000000001E-3</v>
      </c>
      <c r="DN74" s="78">
        <v>0.36199999999999999</v>
      </c>
      <c r="DO74" s="78">
        <v>2.1999999999999999E-2</v>
      </c>
      <c r="DP74" s="78">
        <v>0.36299999999999999</v>
      </c>
      <c r="DQ74" s="78">
        <v>6.0000000000000001E-3</v>
      </c>
      <c r="DR74" s="78">
        <v>0</v>
      </c>
      <c r="DS74" s="78">
        <v>0</v>
      </c>
      <c r="DT74" s="78">
        <v>0</v>
      </c>
      <c r="DU74" s="78">
        <v>0</v>
      </c>
      <c r="DV74" s="78">
        <v>0.13100000000000001</v>
      </c>
      <c r="DW74" s="78">
        <v>6.0000000000000001E-3</v>
      </c>
      <c r="DX74" s="78">
        <v>8.0000000000000002E-3</v>
      </c>
      <c r="DY74" s="78">
        <v>2E-3</v>
      </c>
      <c r="DZ74" s="78">
        <v>3.903</v>
      </c>
      <c r="EA74" s="78">
        <v>1.4E-2</v>
      </c>
      <c r="EB74" s="78">
        <v>0.89612000000000003</v>
      </c>
      <c r="EC74" s="78">
        <v>2.4760000000000001E-2</v>
      </c>
      <c r="ED74" s="78">
        <v>1.0355300000000001</v>
      </c>
      <c r="EE74" s="78">
        <v>2.3E-3</v>
      </c>
      <c r="EF74" s="78">
        <v>9.2999999999999999E-2</v>
      </c>
      <c r="EG74" s="78">
        <v>4.0000000000000001E-3</v>
      </c>
      <c r="EH74" s="78">
        <v>1.6E-2</v>
      </c>
      <c r="EI74" s="78">
        <v>0</v>
      </c>
    </row>
    <row r="75" spans="1:139" x14ac:dyDescent="0.25">
      <c r="A75" s="78" t="s">
        <v>73</v>
      </c>
      <c r="B75" s="78">
        <v>154.9</v>
      </c>
      <c r="C75" s="78">
        <v>0.83199999999999996</v>
      </c>
      <c r="D75" s="78">
        <v>5162</v>
      </c>
      <c r="E75" s="78">
        <v>47.92</v>
      </c>
      <c r="F75" s="78">
        <v>282.10000000000002</v>
      </c>
      <c r="G75" s="78">
        <v>4.28</v>
      </c>
      <c r="H75" s="78">
        <v>4612</v>
      </c>
      <c r="I75" s="78">
        <v>54.36</v>
      </c>
      <c r="J75" s="78">
        <v>49820</v>
      </c>
      <c r="K75" s="78">
        <v>353.2</v>
      </c>
      <c r="L75" s="78">
        <v>38190</v>
      </c>
      <c r="M75" s="78">
        <v>780.8</v>
      </c>
      <c r="N75" s="78">
        <v>1.01044</v>
      </c>
      <c r="O75" s="78">
        <v>2.444E-2</v>
      </c>
      <c r="P75" s="78">
        <v>1.03651</v>
      </c>
      <c r="Q75" s="78">
        <v>3.5799999999999998E-3</v>
      </c>
      <c r="R75" s="78">
        <v>168.6</v>
      </c>
      <c r="S75" s="78">
        <v>0.51800000000000002</v>
      </c>
      <c r="T75" s="78">
        <v>0.52700000000000002</v>
      </c>
      <c r="U75" s="78">
        <v>7.3999999999999996E-2</v>
      </c>
      <c r="V75" s="78">
        <v>1.018</v>
      </c>
      <c r="W75" s="78">
        <v>8.2000000000000003E-2</v>
      </c>
      <c r="X75" s="78">
        <v>2.649</v>
      </c>
      <c r="Y75" s="78">
        <v>0.23799999999999999</v>
      </c>
      <c r="Z75" s="78">
        <v>80.45</v>
      </c>
      <c r="AA75" s="78">
        <v>14.912000000000001</v>
      </c>
      <c r="AB75" s="78">
        <v>524.6</v>
      </c>
      <c r="AC75" s="78">
        <v>11.818</v>
      </c>
      <c r="AD75" s="78">
        <v>0.254</v>
      </c>
      <c r="AE75" s="78">
        <v>1.6E-2</v>
      </c>
      <c r="AF75" s="78">
        <v>4.4630000000000001</v>
      </c>
      <c r="AG75" s="78">
        <v>0.128</v>
      </c>
      <c r="AH75" s="78">
        <v>25.43</v>
      </c>
      <c r="AI75" s="78">
        <v>0.33200000000000002</v>
      </c>
      <c r="AJ75" s="78">
        <v>32.75</v>
      </c>
      <c r="AK75" s="78">
        <v>0.72199999999999998</v>
      </c>
      <c r="AL75" s="78">
        <v>1.02</v>
      </c>
      <c r="AM75" s="78">
        <v>4.0000000000000001E-3</v>
      </c>
      <c r="AN75" s="78">
        <v>0.90575000000000006</v>
      </c>
      <c r="AO75" s="78">
        <v>2.1440000000000001E-2</v>
      </c>
      <c r="AP75" s="78">
        <v>0.89834000000000003</v>
      </c>
      <c r="AQ75" s="78">
        <v>3.0000000000000001E-3</v>
      </c>
      <c r="AR75" s="78">
        <v>0.18099999999999999</v>
      </c>
      <c r="AS75" s="78">
        <v>0.124</v>
      </c>
      <c r="AT75" s="78">
        <v>41.15</v>
      </c>
      <c r="AU75" s="78">
        <v>2.6720000000000002</v>
      </c>
      <c r="AV75" s="78">
        <v>17.73</v>
      </c>
      <c r="AW75" s="78">
        <v>8.7999999999999995E-2</v>
      </c>
      <c r="AX75" s="78">
        <v>131.30000000000001</v>
      </c>
      <c r="AY75" s="78">
        <v>1.6020000000000001</v>
      </c>
      <c r="AZ75" s="78">
        <v>0.97435000000000005</v>
      </c>
      <c r="BA75" s="78">
        <v>2.6259999999999999E-2</v>
      </c>
      <c r="BB75" s="78">
        <v>1.07413</v>
      </c>
      <c r="BC75" s="78">
        <v>4.9800000000000001E-3</v>
      </c>
      <c r="BD75" s="78">
        <v>2.7E-2</v>
      </c>
      <c r="BE75" s="78">
        <v>4.0000000000000001E-3</v>
      </c>
      <c r="BF75" s="78">
        <v>0.56299999999999994</v>
      </c>
      <c r="BG75" s="78">
        <v>1.7999999999999999E-2</v>
      </c>
      <c r="BH75" s="78">
        <v>0</v>
      </c>
      <c r="BI75" s="78">
        <v>0</v>
      </c>
      <c r="BJ75" s="78">
        <v>4.0000000000000001E-3</v>
      </c>
      <c r="BK75" s="78">
        <v>0</v>
      </c>
      <c r="BL75" s="78">
        <v>3.6999999999999998E-2</v>
      </c>
      <c r="BM75" s="78">
        <v>4.0000000000000001E-3</v>
      </c>
      <c r="BN75" s="78">
        <v>6.3E-2</v>
      </c>
      <c r="BO75" s="78">
        <v>2.5999999999999999E-2</v>
      </c>
      <c r="BP75" s="78">
        <v>0.05</v>
      </c>
      <c r="BQ75" s="78">
        <v>8.0000000000000002E-3</v>
      </c>
      <c r="BR75" s="78">
        <v>0.89134999999999998</v>
      </c>
      <c r="BS75" s="78">
        <v>1.9720000000000001E-2</v>
      </c>
      <c r="BT75" s="78">
        <v>1.0691900000000001</v>
      </c>
      <c r="BU75" s="78">
        <v>4.1200000000000004E-3</v>
      </c>
      <c r="BV75" s="78">
        <v>0.67700000000000005</v>
      </c>
      <c r="BW75" s="78">
        <v>2.1999999999999999E-2</v>
      </c>
      <c r="BX75" s="78">
        <v>4.7E-2</v>
      </c>
      <c r="BY75" s="78">
        <v>4.0000000000000001E-3</v>
      </c>
      <c r="BZ75" s="78">
        <v>2E-3</v>
      </c>
      <c r="CA75" s="78">
        <v>4.0000000000000001E-3</v>
      </c>
      <c r="CB75" s="78">
        <v>0.17</v>
      </c>
      <c r="CC75" s="78">
        <v>4.0000000000000001E-3</v>
      </c>
      <c r="CD75" s="78">
        <v>27.04</v>
      </c>
      <c r="CE75" s="78">
        <v>0.496</v>
      </c>
      <c r="CF75" s="78">
        <v>27.24</v>
      </c>
      <c r="CG75" s="78">
        <v>0.11</v>
      </c>
      <c r="CH75" s="78">
        <v>0.28499999999999998</v>
      </c>
      <c r="CI75" s="78">
        <v>4.0000000000000001E-3</v>
      </c>
      <c r="CJ75" s="78">
        <v>0.52200000000000002</v>
      </c>
      <c r="CK75" s="78">
        <v>0.01</v>
      </c>
      <c r="CL75" s="78">
        <v>6.9000000000000006E-2</v>
      </c>
      <c r="CM75" s="78">
        <v>2E-3</v>
      </c>
      <c r="CN75" s="78">
        <v>0.26600000000000001</v>
      </c>
      <c r="CO75" s="78">
        <v>2E-3</v>
      </c>
      <c r="CP75" s="78">
        <v>5.1999999999999998E-2</v>
      </c>
      <c r="CQ75" s="78">
        <v>6.0000000000000001E-3</v>
      </c>
      <c r="CR75" s="78">
        <v>1.4E-2</v>
      </c>
      <c r="CS75" s="78">
        <v>0</v>
      </c>
      <c r="CT75" s="78">
        <v>4.4999999999999998E-2</v>
      </c>
      <c r="CU75" s="78">
        <v>2E-3</v>
      </c>
      <c r="CV75" s="78">
        <v>6.0000000000000001E-3</v>
      </c>
      <c r="CW75" s="78">
        <v>0</v>
      </c>
      <c r="CX75" s="78">
        <v>3.2000000000000001E-2</v>
      </c>
      <c r="CY75" s="78">
        <v>2E-3</v>
      </c>
      <c r="CZ75" s="78">
        <v>6.0000000000000001E-3</v>
      </c>
      <c r="DA75" s="78">
        <v>0</v>
      </c>
      <c r="DB75" s="78">
        <v>1.6E-2</v>
      </c>
      <c r="DC75" s="78">
        <v>0</v>
      </c>
      <c r="DD75" s="78">
        <v>2E-3</v>
      </c>
      <c r="DE75" s="78">
        <v>0</v>
      </c>
      <c r="DF75" s="78">
        <v>1.4E-2</v>
      </c>
      <c r="DG75" s="78">
        <v>4.0000000000000001E-3</v>
      </c>
      <c r="DH75" s="78">
        <v>2E-3</v>
      </c>
      <c r="DI75" s="78">
        <v>0</v>
      </c>
      <c r="DJ75" s="78">
        <v>1E-3</v>
      </c>
      <c r="DK75" s="78">
        <v>0</v>
      </c>
      <c r="DL75" s="78">
        <v>6.2E-2</v>
      </c>
      <c r="DM75" s="78">
        <v>1.2E-2</v>
      </c>
      <c r="DN75" s="78">
        <v>0.26200000000000001</v>
      </c>
      <c r="DO75" s="78">
        <v>0.01</v>
      </c>
      <c r="DP75" s="78">
        <v>0.26400000000000001</v>
      </c>
      <c r="DQ75" s="78">
        <v>6.0000000000000001E-3</v>
      </c>
      <c r="DR75" s="78">
        <v>0</v>
      </c>
      <c r="DS75" s="78">
        <v>0</v>
      </c>
      <c r="DT75" s="78">
        <v>0</v>
      </c>
      <c r="DU75" s="78">
        <v>0</v>
      </c>
      <c r="DV75" s="78">
        <v>0.14499999999999999</v>
      </c>
      <c r="DW75" s="78">
        <v>1.7999999999999999E-2</v>
      </c>
      <c r="DX75" s="78">
        <v>8.0000000000000002E-3</v>
      </c>
      <c r="DY75" s="78">
        <v>0</v>
      </c>
      <c r="DZ75" s="78">
        <v>28.49</v>
      </c>
      <c r="EA75" s="78">
        <v>0.158</v>
      </c>
      <c r="EB75" s="78">
        <v>0.87239999999999995</v>
      </c>
      <c r="EC75" s="78">
        <v>2.4639999999999999E-2</v>
      </c>
      <c r="ED75" s="78">
        <v>1.0246999999999999</v>
      </c>
      <c r="EE75" s="78">
        <v>5.7200000000000003E-3</v>
      </c>
      <c r="EF75" s="78">
        <v>8.4000000000000005E-2</v>
      </c>
      <c r="EG75" s="78">
        <v>6.0000000000000001E-3</v>
      </c>
      <c r="EH75" s="78">
        <v>1.2999999999999999E-2</v>
      </c>
      <c r="EI75" s="78">
        <v>2E-3</v>
      </c>
    </row>
    <row r="76" spans="1:139" x14ac:dyDescent="0.25">
      <c r="A76" s="78" t="s">
        <v>74</v>
      </c>
      <c r="B76" s="78">
        <v>155.1</v>
      </c>
      <c r="C76" s="78">
        <v>3.3620000000000001</v>
      </c>
      <c r="D76" s="78">
        <v>4990</v>
      </c>
      <c r="E76" s="78">
        <v>17.312000000000001</v>
      </c>
      <c r="F76" s="78">
        <v>713.3</v>
      </c>
      <c r="G76" s="78">
        <v>3.1080000000000001</v>
      </c>
      <c r="H76" s="78">
        <v>3233</v>
      </c>
      <c r="I76" s="78">
        <v>29.96</v>
      </c>
      <c r="J76" s="78">
        <v>53010</v>
      </c>
      <c r="K76" s="78">
        <v>189.72</v>
      </c>
      <c r="L76" s="78">
        <v>37460</v>
      </c>
      <c r="M76" s="78">
        <v>1146.2</v>
      </c>
      <c r="N76" s="78">
        <v>1.0083299999999999</v>
      </c>
      <c r="O76" s="78">
        <v>4.342E-2</v>
      </c>
      <c r="P76" s="78">
        <v>1.0421499999999999</v>
      </c>
      <c r="Q76" s="78">
        <v>1.738E-2</v>
      </c>
      <c r="R76" s="78">
        <v>186.7</v>
      </c>
      <c r="S76" s="78">
        <v>1.67</v>
      </c>
      <c r="T76" s="78">
        <v>1.331</v>
      </c>
      <c r="U76" s="78">
        <v>0.218</v>
      </c>
      <c r="V76" s="78">
        <v>1.514</v>
      </c>
      <c r="W76" s="78">
        <v>0.01</v>
      </c>
      <c r="X76" s="78">
        <v>2.169</v>
      </c>
      <c r="Y76" s="78">
        <v>1.4E-2</v>
      </c>
      <c r="Z76" s="78">
        <v>131.80000000000001</v>
      </c>
      <c r="AA76" s="78">
        <v>1.1080000000000001</v>
      </c>
      <c r="AB76" s="78">
        <v>859.6</v>
      </c>
      <c r="AC76" s="78">
        <v>24.56</v>
      </c>
      <c r="AD76" s="78">
        <v>0.41899999999999998</v>
      </c>
      <c r="AE76" s="78">
        <v>1.2E-2</v>
      </c>
      <c r="AF76" s="78">
        <v>5.7519999999999998</v>
      </c>
      <c r="AG76" s="78">
        <v>7.1999999999999995E-2</v>
      </c>
      <c r="AH76" s="78">
        <v>29.78</v>
      </c>
      <c r="AI76" s="78">
        <v>0.16</v>
      </c>
      <c r="AJ76" s="78">
        <v>24.03</v>
      </c>
      <c r="AK76" s="78">
        <v>0.45200000000000001</v>
      </c>
      <c r="AL76" s="78">
        <v>0.45100000000000001</v>
      </c>
      <c r="AM76" s="78">
        <v>1.4E-2</v>
      </c>
      <c r="AN76" s="78">
        <v>0.91564000000000001</v>
      </c>
      <c r="AO76" s="78">
        <v>2.7480000000000001E-2</v>
      </c>
      <c r="AP76" s="78">
        <v>0.90508</v>
      </c>
      <c r="AQ76" s="78">
        <v>6.94E-3</v>
      </c>
      <c r="AR76" s="78">
        <v>0.25</v>
      </c>
      <c r="AS76" s="78">
        <v>5.3999999999999999E-2</v>
      </c>
      <c r="AT76" s="78">
        <v>5.1310000000000002</v>
      </c>
      <c r="AU76" s="78">
        <v>2.6379999999999999</v>
      </c>
      <c r="AV76" s="78">
        <v>27.17</v>
      </c>
      <c r="AW76" s="78">
        <v>0.1</v>
      </c>
      <c r="AX76" s="78">
        <v>122.9</v>
      </c>
      <c r="AY76" s="78">
        <v>0.39800000000000002</v>
      </c>
      <c r="AZ76" s="78">
        <v>0.97824</v>
      </c>
      <c r="BA76" s="78">
        <v>2.5739999999999999E-2</v>
      </c>
      <c r="BB76" s="78">
        <v>1.0772299999999999</v>
      </c>
      <c r="BC76" s="78">
        <v>1.9400000000000001E-3</v>
      </c>
      <c r="BD76" s="78">
        <v>7.1999999999999995E-2</v>
      </c>
      <c r="BE76" s="78">
        <v>0.01</v>
      </c>
      <c r="BF76" s="78">
        <v>0.32900000000000001</v>
      </c>
      <c r="BG76" s="78">
        <v>1.2E-2</v>
      </c>
      <c r="BH76" s="78">
        <v>0</v>
      </c>
      <c r="BI76" s="78">
        <v>2E-3</v>
      </c>
      <c r="BJ76" s="78">
        <v>2E-3</v>
      </c>
      <c r="BK76" s="78">
        <v>0</v>
      </c>
      <c r="BL76" s="78">
        <v>3.1E-2</v>
      </c>
      <c r="BM76" s="78">
        <v>0</v>
      </c>
      <c r="BN76" s="78">
        <v>0.14399999999999999</v>
      </c>
      <c r="BO76" s="78">
        <v>4.5999999999999999E-2</v>
      </c>
      <c r="BP76" s="78">
        <v>6.2E-2</v>
      </c>
      <c r="BQ76" s="78">
        <v>2E-3</v>
      </c>
      <c r="BR76" s="78">
        <v>0.89281999999999995</v>
      </c>
      <c r="BS76" s="78">
        <v>2.4760000000000001E-2</v>
      </c>
      <c r="BT76" s="78">
        <v>1.0706100000000001</v>
      </c>
      <c r="BU76" s="78">
        <v>7.8600000000000007E-3</v>
      </c>
      <c r="BV76" s="78">
        <v>3.5289999999999999</v>
      </c>
      <c r="BW76" s="78">
        <v>0.08</v>
      </c>
      <c r="BX76" s="78">
        <v>0.06</v>
      </c>
      <c r="BY76" s="78">
        <v>2E-3</v>
      </c>
      <c r="BZ76" s="78">
        <v>2E-3</v>
      </c>
      <c r="CA76" s="78">
        <v>1.2E-2</v>
      </c>
      <c r="CB76" s="78">
        <v>0.24</v>
      </c>
      <c r="CC76" s="78">
        <v>6.0000000000000001E-3</v>
      </c>
      <c r="CD76" s="78">
        <v>9.6240000000000006</v>
      </c>
      <c r="CE76" s="78">
        <v>8.2000000000000003E-2</v>
      </c>
      <c r="CF76" s="78">
        <v>9.7520000000000007</v>
      </c>
      <c r="CG76" s="78">
        <v>7.8E-2</v>
      </c>
      <c r="CH76" s="78">
        <v>0.59599999999999997</v>
      </c>
      <c r="CI76" s="78">
        <v>2E-3</v>
      </c>
      <c r="CJ76" s="78">
        <v>1.1910000000000001</v>
      </c>
      <c r="CK76" s="78">
        <v>1.2E-2</v>
      </c>
      <c r="CL76" s="78">
        <v>0.14599999999999999</v>
      </c>
      <c r="CM76" s="78">
        <v>0</v>
      </c>
      <c r="CN76" s="78">
        <v>0.54500000000000004</v>
      </c>
      <c r="CO76" s="78">
        <v>0.01</v>
      </c>
      <c r="CP76" s="78">
        <v>0.107</v>
      </c>
      <c r="CQ76" s="78">
        <v>2E-3</v>
      </c>
      <c r="CR76" s="78">
        <v>0.02</v>
      </c>
      <c r="CS76" s="78">
        <v>2E-3</v>
      </c>
      <c r="CT76" s="78">
        <v>9.4E-2</v>
      </c>
      <c r="CU76" s="78">
        <v>2E-3</v>
      </c>
      <c r="CV76" s="78">
        <v>1.2999999999999999E-2</v>
      </c>
      <c r="CW76" s="78">
        <v>0</v>
      </c>
      <c r="CX76" s="78">
        <v>6.8000000000000005E-2</v>
      </c>
      <c r="CY76" s="78">
        <v>2E-3</v>
      </c>
      <c r="CZ76" s="78">
        <v>1.2999999999999999E-2</v>
      </c>
      <c r="DA76" s="78">
        <v>2E-3</v>
      </c>
      <c r="DB76" s="78">
        <v>3.5000000000000003E-2</v>
      </c>
      <c r="DC76" s="78">
        <v>2E-3</v>
      </c>
      <c r="DD76" s="78">
        <v>5.0000000000000001E-3</v>
      </c>
      <c r="DE76" s="78">
        <v>0</v>
      </c>
      <c r="DF76" s="78">
        <v>3.3000000000000002E-2</v>
      </c>
      <c r="DG76" s="78">
        <v>4.0000000000000001E-3</v>
      </c>
      <c r="DH76" s="78">
        <v>4.0000000000000001E-3</v>
      </c>
      <c r="DI76" s="78">
        <v>0</v>
      </c>
      <c r="DJ76" s="78">
        <v>1E-3</v>
      </c>
      <c r="DK76" s="78">
        <v>0</v>
      </c>
      <c r="DL76" s="78">
        <v>5.7000000000000002E-2</v>
      </c>
      <c r="DM76" s="78">
        <v>2E-3</v>
      </c>
      <c r="DN76" s="78">
        <v>0.374</v>
      </c>
      <c r="DO76" s="78">
        <v>8.0000000000000002E-3</v>
      </c>
      <c r="DP76" s="78">
        <v>0.38100000000000001</v>
      </c>
      <c r="DQ76" s="78">
        <v>0.01</v>
      </c>
      <c r="DR76" s="78">
        <v>0</v>
      </c>
      <c r="DS76" s="78">
        <v>0</v>
      </c>
      <c r="DT76" s="78">
        <v>0</v>
      </c>
      <c r="DU76" s="78">
        <v>0</v>
      </c>
      <c r="DV76" s="78">
        <v>0.19600000000000001</v>
      </c>
      <c r="DW76" s="78">
        <v>1.2E-2</v>
      </c>
      <c r="DX76" s="78">
        <v>8.9999999999999993E-3</v>
      </c>
      <c r="DY76" s="78">
        <v>0</v>
      </c>
      <c r="DZ76" s="78">
        <v>7.7859999999999996</v>
      </c>
      <c r="EA76" s="78">
        <v>6.2E-2</v>
      </c>
      <c r="EB76" s="78">
        <v>0.87785000000000002</v>
      </c>
      <c r="EC76" s="78">
        <v>2.682E-2</v>
      </c>
      <c r="ED76" s="78">
        <v>1.0270300000000001</v>
      </c>
      <c r="EE76" s="78">
        <v>9.6399999999999993E-3</v>
      </c>
      <c r="EF76" s="78">
        <v>0.14599999999999999</v>
      </c>
      <c r="EG76" s="78">
        <v>6.0000000000000001E-3</v>
      </c>
      <c r="EH76" s="78">
        <v>0.03</v>
      </c>
      <c r="EI76" s="78">
        <v>4.0000000000000001E-3</v>
      </c>
    </row>
    <row r="77" spans="1:139" x14ac:dyDescent="0.25">
      <c r="A77" s="78" t="s">
        <v>75</v>
      </c>
      <c r="B77" s="78">
        <v>199.5</v>
      </c>
      <c r="C77" s="78">
        <v>0.59199999999999997</v>
      </c>
      <c r="D77" s="78">
        <v>7538</v>
      </c>
      <c r="E77" s="78">
        <v>42.66</v>
      </c>
      <c r="F77" s="78">
        <v>384.7</v>
      </c>
      <c r="G77" s="78">
        <v>5.1459999999999999</v>
      </c>
      <c r="H77" s="78">
        <v>3672</v>
      </c>
      <c r="I77" s="78">
        <v>36.72</v>
      </c>
      <c r="J77" s="78">
        <v>43290</v>
      </c>
      <c r="K77" s="78">
        <v>336.6</v>
      </c>
      <c r="L77" s="78">
        <v>33050</v>
      </c>
      <c r="M77" s="78">
        <v>981.4</v>
      </c>
      <c r="N77" s="78">
        <v>1.0632699999999999</v>
      </c>
      <c r="O77" s="78">
        <v>7.4599999999999996E-3</v>
      </c>
      <c r="P77" s="78">
        <v>1.0877600000000001</v>
      </c>
      <c r="Q77" s="78">
        <v>8.5400000000000007E-3</v>
      </c>
      <c r="R77" s="78">
        <v>139.80000000000001</v>
      </c>
      <c r="S77" s="78">
        <v>27.84</v>
      </c>
      <c r="T77" s="78">
        <v>0.66500000000000004</v>
      </c>
      <c r="U77" s="78">
        <v>7.0000000000000007E-2</v>
      </c>
      <c r="V77" s="78">
        <v>1.0509999999999999</v>
      </c>
      <c r="W77" s="78">
        <v>5.1999999999999998E-2</v>
      </c>
      <c r="X77" s="78">
        <v>2.1629999999999998</v>
      </c>
      <c r="Y77" s="78">
        <v>0.14000000000000001</v>
      </c>
      <c r="Z77" s="78">
        <v>103.2</v>
      </c>
      <c r="AA77" s="78">
        <v>0.58199999999999996</v>
      </c>
      <c r="AB77" s="78">
        <v>502.8</v>
      </c>
      <c r="AC77" s="78">
        <v>11.952</v>
      </c>
      <c r="AD77" s="78">
        <v>0.25800000000000001</v>
      </c>
      <c r="AE77" s="78">
        <v>1.4E-2</v>
      </c>
      <c r="AF77" s="78">
        <v>5.6159999999999997</v>
      </c>
      <c r="AG77" s="78">
        <v>0.106</v>
      </c>
      <c r="AH77" s="78">
        <v>19.170000000000002</v>
      </c>
      <c r="AI77" s="78">
        <v>0.184</v>
      </c>
      <c r="AJ77" s="78">
        <v>37.33</v>
      </c>
      <c r="AK77" s="78">
        <v>0.16400000000000001</v>
      </c>
      <c r="AL77" s="78">
        <v>1.512</v>
      </c>
      <c r="AM77" s="78">
        <v>1.6E-2</v>
      </c>
      <c r="AN77" s="78">
        <v>0.94886999999999999</v>
      </c>
      <c r="AO77" s="78">
        <v>3.014E-2</v>
      </c>
      <c r="AP77" s="78">
        <v>0.93835999999999997</v>
      </c>
      <c r="AQ77" s="78">
        <v>1.438E-2</v>
      </c>
      <c r="AR77" s="78">
        <v>0.17299999999999999</v>
      </c>
      <c r="AS77" s="78">
        <v>0.08</v>
      </c>
      <c r="AT77" s="78">
        <v>11.01</v>
      </c>
      <c r="AU77" s="78">
        <v>2.6779999999999999</v>
      </c>
      <c r="AV77" s="78">
        <v>14.1</v>
      </c>
      <c r="AW77" s="78">
        <v>0.10199999999999999</v>
      </c>
      <c r="AX77" s="78">
        <v>334.6</v>
      </c>
      <c r="AY77" s="78">
        <v>3.4319999999999999</v>
      </c>
      <c r="AZ77" s="78">
        <v>1.01387</v>
      </c>
      <c r="BA77" s="78">
        <v>2.5340000000000001E-2</v>
      </c>
      <c r="BB77" s="78">
        <v>1.1129500000000001</v>
      </c>
      <c r="BC77" s="78">
        <v>4.9199999999999999E-3</v>
      </c>
      <c r="BD77" s="78">
        <v>3.1E-2</v>
      </c>
      <c r="BE77" s="78">
        <v>0</v>
      </c>
      <c r="BF77" s="78">
        <v>0.48099999999999998</v>
      </c>
      <c r="BG77" s="78">
        <v>0.02</v>
      </c>
      <c r="BH77" s="78">
        <v>1E-3</v>
      </c>
      <c r="BI77" s="78">
        <v>0</v>
      </c>
      <c r="BJ77" s="78">
        <v>5.0000000000000001E-3</v>
      </c>
      <c r="BK77" s="78">
        <v>2E-3</v>
      </c>
      <c r="BL77" s="78">
        <v>8.3000000000000004E-2</v>
      </c>
      <c r="BM77" s="78">
        <v>2E-3</v>
      </c>
      <c r="BN77" s="78">
        <v>1.9E-2</v>
      </c>
      <c r="BO77" s="78">
        <v>1.7999999999999999E-2</v>
      </c>
      <c r="BP77" s="78">
        <v>9.4E-2</v>
      </c>
      <c r="BQ77" s="78">
        <v>6.0000000000000001E-3</v>
      </c>
      <c r="BR77" s="78">
        <v>0.92337999999999998</v>
      </c>
      <c r="BS77" s="78">
        <v>2.2380000000000001E-2</v>
      </c>
      <c r="BT77" s="78">
        <v>1.1033999999999999</v>
      </c>
      <c r="BU77" s="78">
        <v>3.0999999999999999E-3</v>
      </c>
      <c r="BV77" s="78">
        <v>0.11600000000000001</v>
      </c>
      <c r="BW77" s="78">
        <v>8.0000000000000002E-3</v>
      </c>
      <c r="BX77" s="78">
        <v>2.7E-2</v>
      </c>
      <c r="BY77" s="78">
        <v>0</v>
      </c>
      <c r="BZ77" s="78">
        <v>0</v>
      </c>
      <c r="CA77" s="78">
        <v>4.0000000000000001E-3</v>
      </c>
      <c r="CB77" s="78">
        <v>0.125</v>
      </c>
      <c r="CC77" s="78">
        <v>2E-3</v>
      </c>
      <c r="CD77" s="78">
        <v>40.25</v>
      </c>
      <c r="CE77" s="78">
        <v>0.56599999999999995</v>
      </c>
      <c r="CF77" s="78">
        <v>40.06</v>
      </c>
      <c r="CG77" s="78">
        <v>0.30199999999999999</v>
      </c>
      <c r="CH77" s="78">
        <v>0.32900000000000001</v>
      </c>
      <c r="CI77" s="78">
        <v>0.01</v>
      </c>
      <c r="CJ77" s="78">
        <v>0.66600000000000004</v>
      </c>
      <c r="CK77" s="78">
        <v>1.4E-2</v>
      </c>
      <c r="CL77" s="78">
        <v>0.08</v>
      </c>
      <c r="CM77" s="78">
        <v>2E-3</v>
      </c>
      <c r="CN77" s="78">
        <v>0.29199999999999998</v>
      </c>
      <c r="CO77" s="78">
        <v>8.0000000000000002E-3</v>
      </c>
      <c r="CP77" s="78">
        <v>5.8999999999999997E-2</v>
      </c>
      <c r="CQ77" s="78">
        <v>4.0000000000000001E-3</v>
      </c>
      <c r="CR77" s="78">
        <v>1.7000000000000001E-2</v>
      </c>
      <c r="CS77" s="78">
        <v>2E-3</v>
      </c>
      <c r="CT77" s="78">
        <v>5.0999999999999997E-2</v>
      </c>
      <c r="CU77" s="78">
        <v>4.0000000000000001E-3</v>
      </c>
      <c r="CV77" s="78">
        <v>7.0000000000000001E-3</v>
      </c>
      <c r="CW77" s="78">
        <v>0</v>
      </c>
      <c r="CX77" s="78">
        <v>3.6999999999999998E-2</v>
      </c>
      <c r="CY77" s="78">
        <v>2E-3</v>
      </c>
      <c r="CZ77" s="78">
        <v>7.0000000000000001E-3</v>
      </c>
      <c r="DA77" s="78">
        <v>0</v>
      </c>
      <c r="DB77" s="78">
        <v>1.9E-2</v>
      </c>
      <c r="DC77" s="78">
        <v>0</v>
      </c>
      <c r="DD77" s="78">
        <v>3.0000000000000001E-3</v>
      </c>
      <c r="DE77" s="78">
        <v>0</v>
      </c>
      <c r="DF77" s="78">
        <v>1.7000000000000001E-2</v>
      </c>
      <c r="DG77" s="78">
        <v>2E-3</v>
      </c>
      <c r="DH77" s="78">
        <v>2E-3</v>
      </c>
      <c r="DI77" s="78">
        <v>0</v>
      </c>
      <c r="DJ77" s="78">
        <v>1E-3</v>
      </c>
      <c r="DK77" s="78">
        <v>0</v>
      </c>
      <c r="DL77" s="78">
        <v>3.9E-2</v>
      </c>
      <c r="DM77" s="78">
        <v>8.0000000000000002E-3</v>
      </c>
      <c r="DN77" s="78">
        <v>8.4000000000000005E-2</v>
      </c>
      <c r="DO77" s="78">
        <v>4.0000000000000001E-3</v>
      </c>
      <c r="DP77" s="78">
        <v>8.6999999999999994E-2</v>
      </c>
      <c r="DQ77" s="78">
        <v>6.0000000000000001E-3</v>
      </c>
      <c r="DR77" s="78">
        <v>0</v>
      </c>
      <c r="DS77" s="78">
        <v>0</v>
      </c>
      <c r="DT77" s="78">
        <v>0</v>
      </c>
      <c r="DU77" s="78">
        <v>0</v>
      </c>
      <c r="DV77" s="78">
        <v>7.0000000000000007E-2</v>
      </c>
      <c r="DW77" s="78">
        <v>1.2E-2</v>
      </c>
      <c r="DX77" s="78">
        <v>5.0000000000000001E-3</v>
      </c>
      <c r="DY77" s="78">
        <v>0</v>
      </c>
      <c r="DZ77" s="78">
        <v>3.8719999999999999</v>
      </c>
      <c r="EA77" s="78">
        <v>2.4E-2</v>
      </c>
      <c r="EB77" s="78">
        <v>0.8962</v>
      </c>
      <c r="EC77" s="78">
        <v>2.376E-2</v>
      </c>
      <c r="ED77" s="78">
        <v>1.0528599999999999</v>
      </c>
      <c r="EE77" s="78">
        <v>2.5799999999999998E-3</v>
      </c>
      <c r="EF77" s="78">
        <v>9.8000000000000004E-2</v>
      </c>
      <c r="EG77" s="78">
        <v>0.01</v>
      </c>
      <c r="EH77" s="78">
        <v>1.4999999999999999E-2</v>
      </c>
      <c r="EI77" s="78">
        <v>2E-3</v>
      </c>
    </row>
    <row r="78" spans="1:139" x14ac:dyDescent="0.25">
      <c r="A78" s="78" t="s">
        <v>76</v>
      </c>
      <c r="B78" s="78">
        <v>323.5</v>
      </c>
      <c r="C78" s="78">
        <v>8.9</v>
      </c>
      <c r="D78" s="78">
        <v>5074</v>
      </c>
      <c r="E78" s="78">
        <v>11.968</v>
      </c>
      <c r="F78" s="78">
        <v>758.4</v>
      </c>
      <c r="G78" s="78">
        <v>18.062000000000001</v>
      </c>
      <c r="H78" s="78">
        <v>2085</v>
      </c>
      <c r="I78" s="78">
        <v>71.42</v>
      </c>
      <c r="J78" s="78">
        <v>30600</v>
      </c>
      <c r="K78" s="78">
        <v>120.12</v>
      </c>
      <c r="L78" s="78">
        <v>56170</v>
      </c>
      <c r="M78" s="78">
        <v>286</v>
      </c>
      <c r="N78" s="78">
        <v>1.0532699999999999</v>
      </c>
      <c r="O78" s="78">
        <v>1.52E-2</v>
      </c>
      <c r="P78" s="78">
        <v>1.0823100000000001</v>
      </c>
      <c r="Q78" s="78">
        <v>6.4999999999999997E-3</v>
      </c>
      <c r="R78" s="78">
        <v>259.89999999999998</v>
      </c>
      <c r="S78" s="78">
        <v>3.016</v>
      </c>
      <c r="T78" s="78">
        <v>1.407</v>
      </c>
      <c r="U78" s="78">
        <v>0.188</v>
      </c>
      <c r="V78" s="78">
        <v>1.8109999999999999</v>
      </c>
      <c r="W78" s="78">
        <v>9.4E-2</v>
      </c>
      <c r="X78" s="78">
        <v>2.907</v>
      </c>
      <c r="Y78" s="78">
        <v>0.17</v>
      </c>
      <c r="Z78" s="78">
        <v>105.8</v>
      </c>
      <c r="AA78" s="78">
        <v>0.98599999999999999</v>
      </c>
      <c r="AB78" s="78">
        <v>992.4</v>
      </c>
      <c r="AC78" s="78">
        <v>9.6</v>
      </c>
      <c r="AD78" s="78">
        <v>0.45500000000000002</v>
      </c>
      <c r="AE78" s="78">
        <v>1.7999999999999999E-2</v>
      </c>
      <c r="AF78" s="78">
        <v>4.9640000000000004</v>
      </c>
      <c r="AG78" s="78">
        <v>5.1999999999999998E-2</v>
      </c>
      <c r="AH78" s="78">
        <v>32.21</v>
      </c>
      <c r="AI78" s="78">
        <v>0.28999999999999998</v>
      </c>
      <c r="AJ78" s="78">
        <v>41.39</v>
      </c>
      <c r="AK78" s="78">
        <v>0.38800000000000001</v>
      </c>
      <c r="AL78" s="78">
        <v>1.885</v>
      </c>
      <c r="AM78" s="78">
        <v>2.8000000000000001E-2</v>
      </c>
      <c r="AN78" s="78">
        <v>0.95420000000000005</v>
      </c>
      <c r="AO78" s="78">
        <v>2.198E-2</v>
      </c>
      <c r="AP78" s="78">
        <v>0.93052000000000001</v>
      </c>
      <c r="AQ78" s="78">
        <v>4.4200000000000003E-3</v>
      </c>
      <c r="AR78" s="78">
        <v>0.246</v>
      </c>
      <c r="AS78" s="78">
        <v>9.8000000000000004E-2</v>
      </c>
      <c r="AT78" s="78">
        <v>22.43</v>
      </c>
      <c r="AU78" s="78">
        <v>1.5720000000000001</v>
      </c>
      <c r="AV78" s="78">
        <v>18.23</v>
      </c>
      <c r="AW78" s="78">
        <v>0.08</v>
      </c>
      <c r="AX78" s="78">
        <v>174.6</v>
      </c>
      <c r="AY78" s="78">
        <v>4.5720000000000001</v>
      </c>
      <c r="AZ78" s="78">
        <v>1.0210300000000001</v>
      </c>
      <c r="BA78" s="78">
        <v>2.1860000000000001E-2</v>
      </c>
      <c r="BB78" s="78">
        <v>1.11425</v>
      </c>
      <c r="BC78" s="78">
        <v>5.7400000000000003E-3</v>
      </c>
      <c r="BD78" s="78">
        <v>8.5999999999999993E-2</v>
      </c>
      <c r="BE78" s="78">
        <v>4.0000000000000001E-3</v>
      </c>
      <c r="BF78" s="78">
        <v>0.63800000000000001</v>
      </c>
      <c r="BG78" s="78">
        <v>3.7999999999999999E-2</v>
      </c>
      <c r="BH78" s="78">
        <v>0</v>
      </c>
      <c r="BI78" s="78">
        <v>0</v>
      </c>
      <c r="BJ78" s="78">
        <v>5.0000000000000001E-3</v>
      </c>
      <c r="BK78" s="78">
        <v>2E-3</v>
      </c>
      <c r="BL78" s="78">
        <v>4.4999999999999998E-2</v>
      </c>
      <c r="BM78" s="78">
        <v>0</v>
      </c>
      <c r="BN78" s="78">
        <v>0.25700000000000001</v>
      </c>
      <c r="BO78" s="78">
        <v>2.4E-2</v>
      </c>
      <c r="BP78" s="78">
        <v>8.7999999999999995E-2</v>
      </c>
      <c r="BQ78" s="78">
        <v>4.0000000000000001E-3</v>
      </c>
      <c r="BR78" s="78">
        <v>0.92684999999999995</v>
      </c>
      <c r="BS78" s="78">
        <v>1.8259999999999998E-2</v>
      </c>
      <c r="BT78" s="78">
        <v>1.1044499999999999</v>
      </c>
      <c r="BU78" s="78">
        <v>7.0600000000000003E-3</v>
      </c>
      <c r="BV78" s="78">
        <v>1.76</v>
      </c>
      <c r="BW78" s="78">
        <v>9.1999999999999998E-2</v>
      </c>
      <c r="BX78" s="78">
        <v>7.9000000000000001E-2</v>
      </c>
      <c r="BY78" s="78">
        <v>2E-3</v>
      </c>
      <c r="BZ78" s="78">
        <v>2E-3</v>
      </c>
      <c r="CA78" s="78">
        <v>6.0000000000000001E-3</v>
      </c>
      <c r="CB78" s="78">
        <v>0.27500000000000002</v>
      </c>
      <c r="CC78" s="78">
        <v>4.0000000000000001E-3</v>
      </c>
      <c r="CD78" s="78">
        <v>48.5</v>
      </c>
      <c r="CE78" s="78">
        <v>0.29599999999999999</v>
      </c>
      <c r="CF78" s="78">
        <v>55.97</v>
      </c>
      <c r="CG78" s="78">
        <v>0.35599999999999998</v>
      </c>
      <c r="CH78" s="78">
        <v>0.69499999999999995</v>
      </c>
      <c r="CI78" s="78">
        <v>4.0000000000000001E-3</v>
      </c>
      <c r="CJ78" s="78">
        <v>1.37</v>
      </c>
      <c r="CK78" s="78">
        <v>3.2000000000000001E-2</v>
      </c>
      <c r="CL78" s="78">
        <v>0.17</v>
      </c>
      <c r="CM78" s="78">
        <v>4.0000000000000001E-3</v>
      </c>
      <c r="CN78" s="78">
        <v>0.63</v>
      </c>
      <c r="CO78" s="78">
        <v>2.1999999999999999E-2</v>
      </c>
      <c r="CP78" s="78">
        <v>0.124</v>
      </c>
      <c r="CQ78" s="78">
        <v>2E-3</v>
      </c>
      <c r="CR78" s="78">
        <v>0.03</v>
      </c>
      <c r="CS78" s="78">
        <v>4.0000000000000001E-3</v>
      </c>
      <c r="CT78" s="78">
        <v>0.111</v>
      </c>
      <c r="CU78" s="78">
        <v>0.01</v>
      </c>
      <c r="CV78" s="78">
        <v>1.4999999999999999E-2</v>
      </c>
      <c r="CW78" s="78">
        <v>0</v>
      </c>
      <c r="CX78" s="78">
        <v>7.8E-2</v>
      </c>
      <c r="CY78" s="78">
        <v>6.0000000000000001E-3</v>
      </c>
      <c r="CZ78" s="78">
        <v>1.4999999999999999E-2</v>
      </c>
      <c r="DA78" s="78">
        <v>0</v>
      </c>
      <c r="DB78" s="78">
        <v>4.2000000000000003E-2</v>
      </c>
      <c r="DC78" s="78">
        <v>4.0000000000000001E-3</v>
      </c>
      <c r="DD78" s="78">
        <v>6.0000000000000001E-3</v>
      </c>
      <c r="DE78" s="78">
        <v>2E-3</v>
      </c>
      <c r="DF78" s="78">
        <v>3.5999999999999997E-2</v>
      </c>
      <c r="DG78" s="78">
        <v>4.0000000000000001E-3</v>
      </c>
      <c r="DH78" s="78">
        <v>5.0000000000000001E-3</v>
      </c>
      <c r="DI78" s="78">
        <v>0</v>
      </c>
      <c r="DJ78" s="78">
        <v>2E-3</v>
      </c>
      <c r="DK78" s="78">
        <v>0</v>
      </c>
      <c r="DL78" s="78">
        <v>7.1999999999999995E-2</v>
      </c>
      <c r="DM78" s="78">
        <v>6.0000000000000001E-3</v>
      </c>
      <c r="DN78" s="78">
        <v>0.26600000000000001</v>
      </c>
      <c r="DO78" s="78">
        <v>4.0000000000000001E-3</v>
      </c>
      <c r="DP78" s="78">
        <v>0.27200000000000002</v>
      </c>
      <c r="DQ78" s="78">
        <v>2E-3</v>
      </c>
      <c r="DR78" s="78">
        <v>0</v>
      </c>
      <c r="DS78" s="78">
        <v>0</v>
      </c>
      <c r="DT78" s="78">
        <v>0</v>
      </c>
      <c r="DU78" s="78">
        <v>0</v>
      </c>
      <c r="DV78" s="78">
        <v>0.13600000000000001</v>
      </c>
      <c r="DW78" s="78">
        <v>4.0000000000000001E-3</v>
      </c>
      <c r="DX78" s="78">
        <v>0.01</v>
      </c>
      <c r="DY78" s="78">
        <v>0</v>
      </c>
      <c r="DZ78" s="78">
        <v>14.74</v>
      </c>
      <c r="EA78" s="78">
        <v>7.5999999999999998E-2</v>
      </c>
      <c r="EB78" s="78">
        <v>0.90159</v>
      </c>
      <c r="EC78" s="78">
        <v>2.5399999999999999E-2</v>
      </c>
      <c r="ED78" s="78">
        <v>1.04959</v>
      </c>
      <c r="EE78" s="78">
        <v>1.66E-3</v>
      </c>
      <c r="EF78" s="78">
        <v>0.21099999999999999</v>
      </c>
      <c r="EG78" s="78">
        <v>0.01</v>
      </c>
      <c r="EH78" s="78">
        <v>3.4000000000000002E-2</v>
      </c>
      <c r="EI78" s="78">
        <v>2E-3</v>
      </c>
    </row>
    <row r="79" spans="1:139" x14ac:dyDescent="0.25">
      <c r="A79" s="78" t="s">
        <v>77</v>
      </c>
      <c r="B79" s="78">
        <v>289.8</v>
      </c>
      <c r="C79" s="78">
        <v>1.254</v>
      </c>
      <c r="D79" s="78">
        <v>4882</v>
      </c>
      <c r="E79" s="78">
        <v>14.5</v>
      </c>
      <c r="F79" s="78">
        <v>274</v>
      </c>
      <c r="G79" s="78">
        <v>2.516</v>
      </c>
      <c r="H79" s="78">
        <v>3757</v>
      </c>
      <c r="I79" s="78">
        <v>30.9</v>
      </c>
      <c r="J79" s="78">
        <v>51150</v>
      </c>
      <c r="K79" s="78">
        <v>474.6</v>
      </c>
      <c r="L79" s="78">
        <v>48740</v>
      </c>
      <c r="M79" s="78">
        <v>528.79999999999995</v>
      </c>
      <c r="N79" s="78">
        <v>1.0305899999999999</v>
      </c>
      <c r="O79" s="78">
        <v>1.244E-2</v>
      </c>
      <c r="P79" s="78">
        <v>1.06596</v>
      </c>
      <c r="Q79" s="78">
        <v>3.1800000000000001E-3</v>
      </c>
      <c r="R79" s="78">
        <v>208.8</v>
      </c>
      <c r="S79" s="78">
        <v>1.56</v>
      </c>
      <c r="T79" s="78">
        <v>0.46300000000000002</v>
      </c>
      <c r="U79" s="78">
        <v>6.2E-2</v>
      </c>
      <c r="V79" s="78">
        <v>0.80300000000000005</v>
      </c>
      <c r="W79" s="78">
        <v>5.8000000000000003E-2</v>
      </c>
      <c r="X79" s="78">
        <v>1.992</v>
      </c>
      <c r="Y79" s="78">
        <v>2.4E-2</v>
      </c>
      <c r="Z79" s="78">
        <v>64.17</v>
      </c>
      <c r="AA79" s="78">
        <v>0.84199999999999997</v>
      </c>
      <c r="AB79" s="78">
        <v>492.5</v>
      </c>
      <c r="AC79" s="78">
        <v>7.734</v>
      </c>
      <c r="AD79" s="78">
        <v>0.36799999999999999</v>
      </c>
      <c r="AE79" s="78">
        <v>0.01</v>
      </c>
      <c r="AF79" s="78">
        <v>4.0490000000000004</v>
      </c>
      <c r="AG79" s="78">
        <v>1.2E-2</v>
      </c>
      <c r="AH79" s="78">
        <v>23.93</v>
      </c>
      <c r="AI79" s="78">
        <v>0.17399999999999999</v>
      </c>
      <c r="AJ79" s="78">
        <v>48.33</v>
      </c>
      <c r="AK79" s="78">
        <v>0.36199999999999999</v>
      </c>
      <c r="AL79" s="78">
        <v>1.242</v>
      </c>
      <c r="AM79" s="78">
        <v>2.5999999999999999E-2</v>
      </c>
      <c r="AN79" s="78">
        <v>0.93069000000000002</v>
      </c>
      <c r="AO79" s="78">
        <v>1.8960000000000001E-2</v>
      </c>
      <c r="AP79" s="78">
        <v>0.92225999999999997</v>
      </c>
      <c r="AQ79" s="78">
        <v>8.6199999999999992E-3</v>
      </c>
      <c r="AR79" s="78">
        <v>0.188</v>
      </c>
      <c r="AS79" s="78">
        <v>0.12</v>
      </c>
      <c r="AT79" s="78">
        <v>4.2939999999999996</v>
      </c>
      <c r="AU79" s="78">
        <v>2.6640000000000001</v>
      </c>
      <c r="AV79" s="78">
        <v>16.97</v>
      </c>
      <c r="AW79" s="78">
        <v>0.12</v>
      </c>
      <c r="AX79" s="78">
        <v>259.3</v>
      </c>
      <c r="AY79" s="78">
        <v>1.0920000000000001</v>
      </c>
      <c r="AZ79" s="78">
        <v>0.99160000000000004</v>
      </c>
      <c r="BA79" s="78">
        <v>2.5700000000000001E-2</v>
      </c>
      <c r="BB79" s="78">
        <v>1.09497</v>
      </c>
      <c r="BC79" s="78">
        <v>4.3E-3</v>
      </c>
      <c r="BD79" s="78">
        <v>2.7E-2</v>
      </c>
      <c r="BE79" s="78">
        <v>4.0000000000000001E-3</v>
      </c>
      <c r="BF79" s="78">
        <v>0.38100000000000001</v>
      </c>
      <c r="BG79" s="78">
        <v>0.02</v>
      </c>
      <c r="BH79" s="78">
        <v>1E-3</v>
      </c>
      <c r="BI79" s="78">
        <v>0</v>
      </c>
      <c r="BJ79" s="78">
        <v>4.0000000000000001E-3</v>
      </c>
      <c r="BK79" s="78">
        <v>2E-3</v>
      </c>
      <c r="BL79" s="78">
        <v>6.8000000000000005E-2</v>
      </c>
      <c r="BM79" s="78">
        <v>0.01</v>
      </c>
      <c r="BN79" s="78">
        <v>2.7E-2</v>
      </c>
      <c r="BO79" s="78">
        <v>3.5999999999999997E-2</v>
      </c>
      <c r="BP79" s="78">
        <v>0.161</v>
      </c>
      <c r="BQ79" s="78">
        <v>6.0000000000000001E-3</v>
      </c>
      <c r="BR79" s="78">
        <v>0.90207000000000004</v>
      </c>
      <c r="BS79" s="78">
        <v>2.4920000000000001E-2</v>
      </c>
      <c r="BT79" s="78">
        <v>1.08935</v>
      </c>
      <c r="BU79" s="78">
        <v>4.4999999999999997E-3</v>
      </c>
      <c r="BV79" s="78">
        <v>0.17100000000000001</v>
      </c>
      <c r="BW79" s="78">
        <v>8.0000000000000002E-3</v>
      </c>
      <c r="BX79" s="78">
        <v>6.6000000000000003E-2</v>
      </c>
      <c r="BY79" s="78">
        <v>4.0000000000000001E-3</v>
      </c>
      <c r="BZ79" s="78">
        <v>1E-3</v>
      </c>
      <c r="CA79" s="78">
        <v>8.0000000000000002E-3</v>
      </c>
      <c r="CB79" s="78">
        <v>8.3000000000000004E-2</v>
      </c>
      <c r="CC79" s="78">
        <v>4.0000000000000001E-3</v>
      </c>
      <c r="CD79" s="78">
        <v>33.57</v>
      </c>
      <c r="CE79" s="78">
        <v>0.254</v>
      </c>
      <c r="CF79" s="78">
        <v>33.71</v>
      </c>
      <c r="CG79" s="78">
        <v>0.26</v>
      </c>
      <c r="CH79" s="78">
        <v>0.24299999999999999</v>
      </c>
      <c r="CI79" s="78">
        <v>4.0000000000000001E-3</v>
      </c>
      <c r="CJ79" s="78">
        <v>0.47099999999999997</v>
      </c>
      <c r="CK79" s="78">
        <v>4.0000000000000001E-3</v>
      </c>
      <c r="CL79" s="78">
        <v>5.8000000000000003E-2</v>
      </c>
      <c r="CM79" s="78">
        <v>2E-3</v>
      </c>
      <c r="CN79" s="78">
        <v>0.224</v>
      </c>
      <c r="CO79" s="78">
        <v>0.01</v>
      </c>
      <c r="CP79" s="78">
        <v>4.2999999999999997E-2</v>
      </c>
      <c r="CQ79" s="78">
        <v>6.0000000000000001E-3</v>
      </c>
      <c r="CR79" s="78">
        <v>1.2999999999999999E-2</v>
      </c>
      <c r="CS79" s="78">
        <v>2E-3</v>
      </c>
      <c r="CT79" s="78">
        <v>3.7999999999999999E-2</v>
      </c>
      <c r="CU79" s="78">
        <v>2E-3</v>
      </c>
      <c r="CV79" s="78">
        <v>6.0000000000000001E-3</v>
      </c>
      <c r="CW79" s="78">
        <v>0</v>
      </c>
      <c r="CX79" s="78">
        <v>2.8000000000000001E-2</v>
      </c>
      <c r="CY79" s="78">
        <v>0</v>
      </c>
      <c r="CZ79" s="78">
        <v>5.0000000000000001E-3</v>
      </c>
      <c r="DA79" s="78">
        <v>0</v>
      </c>
      <c r="DB79" s="78">
        <v>1.4E-2</v>
      </c>
      <c r="DC79" s="78">
        <v>0</v>
      </c>
      <c r="DD79" s="78">
        <v>2E-3</v>
      </c>
      <c r="DE79" s="78">
        <v>0</v>
      </c>
      <c r="DF79" s="78">
        <v>1.2999999999999999E-2</v>
      </c>
      <c r="DG79" s="78">
        <v>2E-3</v>
      </c>
      <c r="DH79" s="78">
        <v>2E-3</v>
      </c>
      <c r="DI79" s="78">
        <v>0</v>
      </c>
      <c r="DJ79" s="78">
        <v>1E-3</v>
      </c>
      <c r="DK79" s="78">
        <v>0</v>
      </c>
      <c r="DL79" s="78">
        <v>3.9E-2</v>
      </c>
      <c r="DM79" s="78">
        <v>2E-3</v>
      </c>
      <c r="DN79" s="78">
        <v>9.5000000000000001E-2</v>
      </c>
      <c r="DO79" s="78">
        <v>4.0000000000000001E-3</v>
      </c>
      <c r="DP79" s="78">
        <v>9.6000000000000002E-2</v>
      </c>
      <c r="DQ79" s="78">
        <v>4.0000000000000001E-3</v>
      </c>
      <c r="DR79" s="78">
        <v>0</v>
      </c>
      <c r="DS79" s="78">
        <v>0</v>
      </c>
      <c r="DT79" s="78">
        <v>0</v>
      </c>
      <c r="DU79" s="78">
        <v>0</v>
      </c>
      <c r="DV79" s="78">
        <v>0.126</v>
      </c>
      <c r="DW79" s="78">
        <v>1.6E-2</v>
      </c>
      <c r="DX79" s="78">
        <v>1.0999999999999999E-2</v>
      </c>
      <c r="DY79" s="78">
        <v>0</v>
      </c>
      <c r="DZ79" s="78">
        <v>2.2040000000000002</v>
      </c>
      <c r="EA79" s="78">
        <v>5.6000000000000001E-2</v>
      </c>
      <c r="EB79" s="78">
        <v>0.87794000000000005</v>
      </c>
      <c r="EC79" s="78">
        <v>2.3740000000000001E-2</v>
      </c>
      <c r="ED79" s="78">
        <v>1.03837</v>
      </c>
      <c r="EE79" s="78">
        <v>1.136E-2</v>
      </c>
      <c r="EF79" s="78">
        <v>7.4999999999999997E-2</v>
      </c>
      <c r="EG79" s="78">
        <v>2E-3</v>
      </c>
      <c r="EH79" s="78">
        <v>1.2E-2</v>
      </c>
      <c r="EI79" s="78">
        <v>0</v>
      </c>
    </row>
    <row r="80" spans="1:139" x14ac:dyDescent="0.25">
      <c r="A80" s="78" t="s">
        <v>78</v>
      </c>
      <c r="B80" s="78">
        <v>614.6</v>
      </c>
      <c r="C80" s="78">
        <v>2.9980000000000002</v>
      </c>
      <c r="D80" s="78">
        <v>4777</v>
      </c>
      <c r="E80" s="78">
        <v>14.311999999999999</v>
      </c>
      <c r="F80" s="78">
        <v>894.6</v>
      </c>
      <c r="G80" s="78">
        <v>3.9820000000000002</v>
      </c>
      <c r="H80" s="78">
        <v>2260</v>
      </c>
      <c r="I80" s="78">
        <v>35.799999999999997</v>
      </c>
      <c r="J80" s="78">
        <v>37700</v>
      </c>
      <c r="K80" s="78">
        <v>68.7</v>
      </c>
      <c r="L80" s="78">
        <v>59870</v>
      </c>
      <c r="M80" s="78">
        <v>1159.8</v>
      </c>
      <c r="N80" s="78">
        <v>1.0288200000000001</v>
      </c>
      <c r="O80" s="78">
        <v>2.3640000000000001E-2</v>
      </c>
      <c r="P80" s="78">
        <v>1.06091</v>
      </c>
      <c r="Q80" s="78">
        <v>1.8799999999999999E-3</v>
      </c>
      <c r="R80" s="78">
        <v>281.8</v>
      </c>
      <c r="S80" s="78">
        <v>6.3319999999999999</v>
      </c>
      <c r="T80" s="78">
        <v>1.796</v>
      </c>
      <c r="U80" s="78">
        <v>0.104</v>
      </c>
      <c r="V80" s="78">
        <v>1.9450000000000001</v>
      </c>
      <c r="W80" s="78">
        <v>3.4000000000000002E-2</v>
      </c>
      <c r="X80" s="78">
        <v>3.016</v>
      </c>
      <c r="Y80" s="78">
        <v>0.19600000000000001</v>
      </c>
      <c r="Z80" s="78">
        <v>160.5</v>
      </c>
      <c r="AA80" s="78">
        <v>1.1419999999999999</v>
      </c>
      <c r="AB80" s="78">
        <v>1359</v>
      </c>
      <c r="AC80" s="78">
        <v>16.405999999999999</v>
      </c>
      <c r="AD80" s="78">
        <v>0.46100000000000002</v>
      </c>
      <c r="AE80" s="78">
        <v>6.0000000000000001E-3</v>
      </c>
      <c r="AF80" s="78">
        <v>2.5379999999999998</v>
      </c>
      <c r="AG80" s="78">
        <v>0.06</v>
      </c>
      <c r="AH80" s="78">
        <v>32.11</v>
      </c>
      <c r="AI80" s="78">
        <v>0.46</v>
      </c>
      <c r="AJ80" s="78">
        <v>35.06</v>
      </c>
      <c r="AK80" s="78">
        <v>0.108</v>
      </c>
      <c r="AL80" s="78">
        <v>1.256</v>
      </c>
      <c r="AM80" s="78">
        <v>0.02</v>
      </c>
      <c r="AN80" s="78">
        <v>0.92835999999999996</v>
      </c>
      <c r="AO80" s="78">
        <v>2.6440000000000002E-2</v>
      </c>
      <c r="AP80" s="78">
        <v>0.90593999999999997</v>
      </c>
      <c r="AQ80" s="78">
        <v>1.1860000000000001E-2</v>
      </c>
      <c r="AR80" s="78">
        <v>0.33600000000000002</v>
      </c>
      <c r="AS80" s="78">
        <v>8.5999999999999993E-2</v>
      </c>
      <c r="AT80" s="78">
        <v>11.05</v>
      </c>
      <c r="AU80" s="78">
        <v>3.5739999999999998</v>
      </c>
      <c r="AV80" s="78">
        <v>30.58</v>
      </c>
      <c r="AW80" s="78">
        <v>7.0000000000000007E-2</v>
      </c>
      <c r="AX80" s="78">
        <v>265.89999999999998</v>
      </c>
      <c r="AY80" s="78">
        <v>1.93</v>
      </c>
      <c r="AZ80" s="78">
        <v>0.99094000000000004</v>
      </c>
      <c r="BA80" s="78">
        <v>1.3559999999999999E-2</v>
      </c>
      <c r="BB80" s="78">
        <v>1.09287</v>
      </c>
      <c r="BC80" s="78">
        <v>5.1999999999999998E-3</v>
      </c>
      <c r="BD80" s="78">
        <v>8.7999999999999995E-2</v>
      </c>
      <c r="BE80" s="78">
        <v>0.01</v>
      </c>
      <c r="BF80" s="78">
        <v>0.41299999999999998</v>
      </c>
      <c r="BG80" s="78">
        <v>1.2E-2</v>
      </c>
      <c r="BH80" s="78">
        <v>1E-3</v>
      </c>
      <c r="BI80" s="78">
        <v>2E-3</v>
      </c>
      <c r="BJ80" s="78">
        <v>7.0000000000000001E-3</v>
      </c>
      <c r="BK80" s="78">
        <v>0</v>
      </c>
      <c r="BL80" s="78">
        <v>6.4000000000000001E-2</v>
      </c>
      <c r="BM80" s="78">
        <v>6.0000000000000001E-3</v>
      </c>
      <c r="BN80" s="78">
        <v>0.24299999999999999</v>
      </c>
      <c r="BO80" s="78">
        <v>3.2000000000000001E-2</v>
      </c>
      <c r="BP80" s="78">
        <v>5.1999999999999998E-2</v>
      </c>
      <c r="BQ80" s="78">
        <v>2E-3</v>
      </c>
      <c r="BR80" s="78">
        <v>0.90193000000000001</v>
      </c>
      <c r="BS80" s="78">
        <v>1.4200000000000001E-2</v>
      </c>
      <c r="BT80" s="78">
        <v>1.0843799999999999</v>
      </c>
      <c r="BU80" s="78">
        <v>7.5799999999999999E-3</v>
      </c>
      <c r="BV80" s="78">
        <v>0.308</v>
      </c>
      <c r="BW80" s="78">
        <v>6.0000000000000001E-3</v>
      </c>
      <c r="BX80" s="78">
        <v>0.115</v>
      </c>
      <c r="BY80" s="78">
        <v>4.0000000000000001E-3</v>
      </c>
      <c r="BZ80" s="78">
        <v>5.0000000000000001E-3</v>
      </c>
      <c r="CA80" s="78">
        <v>2E-3</v>
      </c>
      <c r="CB80" s="78">
        <v>0.49199999999999999</v>
      </c>
      <c r="CC80" s="78">
        <v>6.0000000000000001E-3</v>
      </c>
      <c r="CD80" s="78">
        <v>30.92</v>
      </c>
      <c r="CE80" s="78">
        <v>0.2</v>
      </c>
      <c r="CF80" s="78">
        <v>31.01</v>
      </c>
      <c r="CG80" s="78">
        <v>0.184</v>
      </c>
      <c r="CH80" s="78">
        <v>0.78200000000000003</v>
      </c>
      <c r="CI80" s="78">
        <v>4.0000000000000001E-3</v>
      </c>
      <c r="CJ80" s="78">
        <v>1.6040000000000001</v>
      </c>
      <c r="CK80" s="78">
        <v>4.0000000000000001E-3</v>
      </c>
      <c r="CL80" s="78">
        <v>0.192</v>
      </c>
      <c r="CM80" s="78">
        <v>2E-3</v>
      </c>
      <c r="CN80" s="78">
        <v>0.73299999999999998</v>
      </c>
      <c r="CO80" s="78">
        <v>1.2E-2</v>
      </c>
      <c r="CP80" s="78">
        <v>0.14099999999999999</v>
      </c>
      <c r="CQ80" s="78">
        <v>6.0000000000000001E-3</v>
      </c>
      <c r="CR80" s="78">
        <v>3.2000000000000001E-2</v>
      </c>
      <c r="CS80" s="78">
        <v>2E-3</v>
      </c>
      <c r="CT80" s="78">
        <v>0.123</v>
      </c>
      <c r="CU80" s="78">
        <v>4.0000000000000001E-3</v>
      </c>
      <c r="CV80" s="78">
        <v>1.7999999999999999E-2</v>
      </c>
      <c r="CW80" s="78">
        <v>2E-3</v>
      </c>
      <c r="CX80" s="78">
        <v>9.0999999999999998E-2</v>
      </c>
      <c r="CY80" s="78">
        <v>8.0000000000000002E-3</v>
      </c>
      <c r="CZ80" s="78">
        <v>1.7000000000000001E-2</v>
      </c>
      <c r="DA80" s="78">
        <v>2E-3</v>
      </c>
      <c r="DB80" s="78">
        <v>4.7E-2</v>
      </c>
      <c r="DC80" s="78">
        <v>8.0000000000000002E-3</v>
      </c>
      <c r="DD80" s="78">
        <v>6.0000000000000001E-3</v>
      </c>
      <c r="DE80" s="78">
        <v>2E-3</v>
      </c>
      <c r="DF80" s="78">
        <v>0.04</v>
      </c>
      <c r="DG80" s="78">
        <v>2E-3</v>
      </c>
      <c r="DH80" s="78">
        <v>6.0000000000000001E-3</v>
      </c>
      <c r="DI80" s="78">
        <v>0</v>
      </c>
      <c r="DJ80" s="78">
        <v>2E-3</v>
      </c>
      <c r="DK80" s="78">
        <v>0</v>
      </c>
      <c r="DL80" s="78">
        <v>9.1999999999999998E-2</v>
      </c>
      <c r="DM80" s="78">
        <v>8.0000000000000002E-3</v>
      </c>
      <c r="DN80" s="78">
        <v>8.4000000000000005E-2</v>
      </c>
      <c r="DO80" s="78">
        <v>4.0000000000000001E-3</v>
      </c>
      <c r="DP80" s="78">
        <v>8.8999999999999996E-2</v>
      </c>
      <c r="DQ80" s="78">
        <v>4.0000000000000001E-3</v>
      </c>
      <c r="DR80" s="78">
        <v>0</v>
      </c>
      <c r="DS80" s="78">
        <v>0</v>
      </c>
      <c r="DT80" s="78">
        <v>1E-3</v>
      </c>
      <c r="DU80" s="78">
        <v>0</v>
      </c>
      <c r="DV80" s="78">
        <v>0.127</v>
      </c>
      <c r="DW80" s="78">
        <v>2E-3</v>
      </c>
      <c r="DX80" s="78">
        <v>1.6E-2</v>
      </c>
      <c r="DY80" s="78">
        <v>2E-3</v>
      </c>
      <c r="DZ80" s="78">
        <v>6.3070000000000004</v>
      </c>
      <c r="EA80" s="78">
        <v>5.3999999999999999E-2</v>
      </c>
      <c r="EB80" s="78">
        <v>0.87695000000000001</v>
      </c>
      <c r="EC80" s="78">
        <v>2.138E-2</v>
      </c>
      <c r="ED80" s="78">
        <v>1.0430999999999999</v>
      </c>
      <c r="EE80" s="78">
        <v>7.0600000000000003E-3</v>
      </c>
      <c r="EF80" s="78">
        <v>0.23599999999999999</v>
      </c>
      <c r="EG80" s="78">
        <v>2E-3</v>
      </c>
      <c r="EH80" s="78">
        <v>3.7999999999999999E-2</v>
      </c>
      <c r="EI80" s="78">
        <v>0</v>
      </c>
    </row>
    <row r="81" spans="1:139" x14ac:dyDescent="0.25">
      <c r="A81" s="78" t="s">
        <v>79</v>
      </c>
      <c r="B81" s="78">
        <v>360.7</v>
      </c>
      <c r="C81" s="78">
        <v>2.234</v>
      </c>
      <c r="D81" s="78">
        <v>4782</v>
      </c>
      <c r="E81" s="78">
        <v>12.752000000000001</v>
      </c>
      <c r="F81" s="78">
        <v>566.29999999999995</v>
      </c>
      <c r="G81" s="78">
        <v>6.6740000000000004</v>
      </c>
      <c r="H81" s="78">
        <v>3381</v>
      </c>
      <c r="I81" s="78">
        <v>16.783999999999999</v>
      </c>
      <c r="J81" s="78">
        <v>45480</v>
      </c>
      <c r="K81" s="78">
        <v>452.2</v>
      </c>
      <c r="L81" s="78">
        <v>42480</v>
      </c>
      <c r="M81" s="78">
        <v>90.62</v>
      </c>
      <c r="N81" s="78">
        <v>1.0370699999999999</v>
      </c>
      <c r="O81" s="78">
        <v>1.366E-2</v>
      </c>
      <c r="P81" s="78">
        <v>1.07585</v>
      </c>
      <c r="Q81" s="78">
        <v>2.0400000000000001E-2</v>
      </c>
      <c r="R81" s="78">
        <v>196.9</v>
      </c>
      <c r="S81" s="78">
        <v>0.374</v>
      </c>
      <c r="T81" s="78">
        <v>1.155</v>
      </c>
      <c r="U81" s="78">
        <v>0.14399999999999999</v>
      </c>
      <c r="V81" s="78">
        <v>1.504</v>
      </c>
      <c r="W81" s="78">
        <v>5.6000000000000001E-2</v>
      </c>
      <c r="X81" s="78">
        <v>2.8319999999999999</v>
      </c>
      <c r="Y81" s="78">
        <v>9.4E-2</v>
      </c>
      <c r="Z81" s="78">
        <v>105.8</v>
      </c>
      <c r="AA81" s="78">
        <v>1.1359999999999999</v>
      </c>
      <c r="AB81" s="78">
        <v>920</v>
      </c>
      <c r="AC81" s="78">
        <v>8.4559999999999995</v>
      </c>
      <c r="AD81" s="78">
        <v>0.44700000000000001</v>
      </c>
      <c r="AE81" s="78">
        <v>0.02</v>
      </c>
      <c r="AF81" s="78">
        <v>3.5979999999999999</v>
      </c>
      <c r="AG81" s="78">
        <v>6.2E-2</v>
      </c>
      <c r="AH81" s="78">
        <v>28.28</v>
      </c>
      <c r="AI81" s="78">
        <v>0.442</v>
      </c>
      <c r="AJ81" s="78">
        <v>37.369999999999997</v>
      </c>
      <c r="AK81" s="78">
        <v>0.39200000000000002</v>
      </c>
      <c r="AL81" s="78">
        <v>1.3129999999999999</v>
      </c>
      <c r="AM81" s="78">
        <v>1.7999999999999999E-2</v>
      </c>
      <c r="AN81" s="78">
        <v>0.92747999999999997</v>
      </c>
      <c r="AO81" s="78">
        <v>2.0279999999999999E-2</v>
      </c>
      <c r="AP81" s="78">
        <v>0.92679</v>
      </c>
      <c r="AQ81" s="78">
        <v>1.11E-2</v>
      </c>
      <c r="AR81" s="78">
        <v>0.32200000000000001</v>
      </c>
      <c r="AS81" s="78">
        <v>0.14199999999999999</v>
      </c>
      <c r="AT81" s="78">
        <v>22.51</v>
      </c>
      <c r="AU81" s="78">
        <v>7.5679999999999996</v>
      </c>
      <c r="AV81" s="78">
        <v>9.5690000000000008</v>
      </c>
      <c r="AW81" s="78">
        <v>0.156</v>
      </c>
      <c r="AX81" s="78">
        <v>224.4</v>
      </c>
      <c r="AY81" s="78">
        <v>3.218</v>
      </c>
      <c r="AZ81" s="78">
        <v>0.99124999999999996</v>
      </c>
      <c r="BA81" s="78">
        <v>2.01E-2</v>
      </c>
      <c r="BB81" s="78">
        <v>1.10748</v>
      </c>
      <c r="BC81" s="78">
        <v>3.16E-3</v>
      </c>
      <c r="BD81" s="78">
        <v>5.8999999999999997E-2</v>
      </c>
      <c r="BE81" s="78">
        <v>6.0000000000000001E-3</v>
      </c>
      <c r="BF81" s="78">
        <v>0.29299999999999998</v>
      </c>
      <c r="BG81" s="78">
        <v>0.01</v>
      </c>
      <c r="BH81" s="78">
        <v>1E-3</v>
      </c>
      <c r="BI81" s="78">
        <v>2E-3</v>
      </c>
      <c r="BJ81" s="78">
        <v>4.0000000000000001E-3</v>
      </c>
      <c r="BK81" s="78">
        <v>0</v>
      </c>
      <c r="BL81" s="78">
        <v>5.2999999999999999E-2</v>
      </c>
      <c r="BM81" s="78">
        <v>4.0000000000000001E-3</v>
      </c>
      <c r="BN81" s="78">
        <v>0.14799999999999999</v>
      </c>
      <c r="BO81" s="78">
        <v>8.0000000000000002E-3</v>
      </c>
      <c r="BP81" s="78">
        <v>0.05</v>
      </c>
      <c r="BQ81" s="78">
        <v>1.2E-2</v>
      </c>
      <c r="BR81" s="78">
        <v>0.90634999999999999</v>
      </c>
      <c r="BS81" s="78">
        <v>2.1479999999999999E-2</v>
      </c>
      <c r="BT81" s="78">
        <v>1.1010500000000001</v>
      </c>
      <c r="BU81" s="78">
        <v>7.5799999999999999E-3</v>
      </c>
      <c r="BV81" s="78">
        <v>0.23899999999999999</v>
      </c>
      <c r="BW81" s="78">
        <v>6.0000000000000001E-3</v>
      </c>
      <c r="BX81" s="78">
        <v>0.107</v>
      </c>
      <c r="BY81" s="78">
        <v>0.01</v>
      </c>
      <c r="BZ81" s="78">
        <v>1E-3</v>
      </c>
      <c r="CA81" s="78">
        <v>0.01</v>
      </c>
      <c r="CB81" s="78">
        <v>0.113</v>
      </c>
      <c r="CC81" s="78">
        <v>6.0000000000000001E-3</v>
      </c>
      <c r="CD81" s="78">
        <v>33.68</v>
      </c>
      <c r="CE81" s="78">
        <v>0.41</v>
      </c>
      <c r="CF81" s="78">
        <v>33.61</v>
      </c>
      <c r="CG81" s="78">
        <v>0.20200000000000001</v>
      </c>
      <c r="CH81" s="78">
        <v>0.56100000000000005</v>
      </c>
      <c r="CI81" s="78">
        <v>8.0000000000000002E-3</v>
      </c>
      <c r="CJ81" s="78">
        <v>1.101</v>
      </c>
      <c r="CK81" s="78">
        <v>0.01</v>
      </c>
      <c r="CL81" s="78">
        <v>0.13700000000000001</v>
      </c>
      <c r="CM81" s="78">
        <v>2E-3</v>
      </c>
      <c r="CN81" s="78">
        <v>0.51</v>
      </c>
      <c r="CO81" s="78">
        <v>4.0000000000000001E-3</v>
      </c>
      <c r="CP81" s="78">
        <v>9.7000000000000003E-2</v>
      </c>
      <c r="CQ81" s="78">
        <v>6.0000000000000001E-3</v>
      </c>
      <c r="CR81" s="78">
        <v>2.3E-2</v>
      </c>
      <c r="CS81" s="78">
        <v>0</v>
      </c>
      <c r="CT81" s="78">
        <v>8.8999999999999996E-2</v>
      </c>
      <c r="CU81" s="78">
        <v>2E-3</v>
      </c>
      <c r="CV81" s="78">
        <v>1.2E-2</v>
      </c>
      <c r="CW81" s="78">
        <v>0</v>
      </c>
      <c r="CX81" s="78">
        <v>6.0999999999999999E-2</v>
      </c>
      <c r="CY81" s="78">
        <v>2E-3</v>
      </c>
      <c r="CZ81" s="78">
        <v>1.2E-2</v>
      </c>
      <c r="DA81" s="78">
        <v>2E-3</v>
      </c>
      <c r="DB81" s="78">
        <v>0.03</v>
      </c>
      <c r="DC81" s="78">
        <v>4.0000000000000001E-3</v>
      </c>
      <c r="DD81" s="78">
        <v>4.0000000000000001E-3</v>
      </c>
      <c r="DE81" s="78">
        <v>0</v>
      </c>
      <c r="DF81" s="78">
        <v>2.5999999999999999E-2</v>
      </c>
      <c r="DG81" s="78">
        <v>4.0000000000000001E-3</v>
      </c>
      <c r="DH81" s="78">
        <v>4.0000000000000001E-3</v>
      </c>
      <c r="DI81" s="78">
        <v>0</v>
      </c>
      <c r="DJ81" s="78">
        <v>1E-3</v>
      </c>
      <c r="DK81" s="78">
        <v>0</v>
      </c>
      <c r="DL81" s="78">
        <v>5.1999999999999998E-2</v>
      </c>
      <c r="DM81" s="78">
        <v>2E-3</v>
      </c>
      <c r="DN81" s="78">
        <v>0.06</v>
      </c>
      <c r="DO81" s="78">
        <v>2E-3</v>
      </c>
      <c r="DP81" s="78">
        <v>6.2E-2</v>
      </c>
      <c r="DQ81" s="78">
        <v>4.0000000000000001E-3</v>
      </c>
      <c r="DR81" s="78">
        <v>0</v>
      </c>
      <c r="DS81" s="78">
        <v>0</v>
      </c>
      <c r="DT81" s="78">
        <v>0</v>
      </c>
      <c r="DU81" s="78">
        <v>0</v>
      </c>
      <c r="DV81" s="78">
        <v>0.128</v>
      </c>
      <c r="DW81" s="78">
        <v>0.01</v>
      </c>
      <c r="DX81" s="78">
        <v>8.0000000000000002E-3</v>
      </c>
      <c r="DY81" s="78">
        <v>0</v>
      </c>
      <c r="DZ81" s="78">
        <v>3.133</v>
      </c>
      <c r="EA81" s="78">
        <v>1.7999999999999999E-2</v>
      </c>
      <c r="EB81" s="78">
        <v>0.87946000000000002</v>
      </c>
      <c r="EC81" s="78">
        <v>2.6620000000000001E-2</v>
      </c>
      <c r="ED81" s="78">
        <v>1.05183</v>
      </c>
      <c r="EE81" s="78">
        <v>9.6799999999999994E-3</v>
      </c>
      <c r="EF81" s="78">
        <v>0.158</v>
      </c>
      <c r="EG81" s="78">
        <v>8.0000000000000002E-3</v>
      </c>
      <c r="EH81" s="78">
        <v>2.3E-2</v>
      </c>
      <c r="EI81" s="78">
        <v>0</v>
      </c>
    </row>
    <row r="82" spans="1:139" x14ac:dyDescent="0.25">
      <c r="A82" s="78" t="s">
        <v>80</v>
      </c>
      <c r="B82" s="78">
        <v>310.60000000000002</v>
      </c>
      <c r="C82" s="78">
        <v>2.5379999999999998</v>
      </c>
      <c r="D82" s="78">
        <v>5794</v>
      </c>
      <c r="E82" s="78">
        <v>12.554</v>
      </c>
      <c r="F82" s="78">
        <v>426.1</v>
      </c>
      <c r="G82" s="78">
        <v>5.2759999999999998</v>
      </c>
      <c r="H82" s="78">
        <v>4605</v>
      </c>
      <c r="I82" s="78">
        <v>30.72</v>
      </c>
      <c r="J82" s="78">
        <v>50730</v>
      </c>
      <c r="K82" s="78">
        <v>231.6</v>
      </c>
      <c r="L82" s="78">
        <v>48610</v>
      </c>
      <c r="M82" s="78">
        <v>1505.2</v>
      </c>
      <c r="N82" s="78">
        <v>1.04769</v>
      </c>
      <c r="O82" s="78">
        <v>2.3720000000000001E-2</v>
      </c>
      <c r="P82" s="78">
        <v>1.0748800000000001</v>
      </c>
      <c r="Q82" s="78">
        <v>9.5600000000000008E-3</v>
      </c>
      <c r="R82" s="78">
        <v>215.9</v>
      </c>
      <c r="S82" s="78">
        <v>1.252</v>
      </c>
      <c r="T82" s="78">
        <v>0.72699999999999998</v>
      </c>
      <c r="U82" s="78">
        <v>0.11799999999999999</v>
      </c>
      <c r="V82" s="78">
        <v>1.03</v>
      </c>
      <c r="W82" s="78">
        <v>4.3999999999999997E-2</v>
      </c>
      <c r="X82" s="78">
        <v>1.883</v>
      </c>
      <c r="Y82" s="78">
        <v>3.7999999999999999E-2</v>
      </c>
      <c r="Z82" s="78">
        <v>140.5</v>
      </c>
      <c r="AA82" s="78">
        <v>1.3080000000000001</v>
      </c>
      <c r="AB82" s="78">
        <v>638</v>
      </c>
      <c r="AC82" s="78">
        <v>13.327999999999999</v>
      </c>
      <c r="AD82" s="78">
        <v>0.34200000000000003</v>
      </c>
      <c r="AE82" s="78">
        <v>1.6E-2</v>
      </c>
      <c r="AF82" s="78">
        <v>7.569</v>
      </c>
      <c r="AG82" s="78">
        <v>6.8000000000000005E-2</v>
      </c>
      <c r="AH82" s="78">
        <v>64.14</v>
      </c>
      <c r="AI82" s="78">
        <v>0.14399999999999999</v>
      </c>
      <c r="AJ82" s="78">
        <v>47.14</v>
      </c>
      <c r="AK82" s="78">
        <v>0.38200000000000001</v>
      </c>
      <c r="AL82" s="78">
        <v>1.417</v>
      </c>
      <c r="AM82" s="78">
        <v>0.04</v>
      </c>
      <c r="AN82" s="78">
        <v>0.94681000000000004</v>
      </c>
      <c r="AO82" s="78">
        <v>3.6999999999999998E-2</v>
      </c>
      <c r="AP82" s="78">
        <v>0.92649999999999999</v>
      </c>
      <c r="AQ82" s="78">
        <v>7.4400000000000004E-3</v>
      </c>
      <c r="AR82" s="78">
        <v>0.19400000000000001</v>
      </c>
      <c r="AS82" s="78">
        <v>7.0000000000000007E-2</v>
      </c>
      <c r="AT82" s="78">
        <v>3.5569999999999999</v>
      </c>
      <c r="AU82" s="78">
        <v>0.40200000000000002</v>
      </c>
      <c r="AV82" s="78">
        <v>22.24</v>
      </c>
      <c r="AW82" s="78">
        <v>0.13800000000000001</v>
      </c>
      <c r="AX82" s="78">
        <v>226.5</v>
      </c>
      <c r="AY82" s="78">
        <v>1.1679999999999999</v>
      </c>
      <c r="AZ82" s="78">
        <v>1.00003</v>
      </c>
      <c r="BA82" s="78">
        <v>2.1219999999999999E-2</v>
      </c>
      <c r="BB82" s="78">
        <v>1.09867</v>
      </c>
      <c r="BC82" s="78">
        <v>5.7400000000000003E-3</v>
      </c>
      <c r="BD82" s="78">
        <v>3.6999999999999998E-2</v>
      </c>
      <c r="BE82" s="78">
        <v>2E-3</v>
      </c>
      <c r="BF82" s="78">
        <v>0.61499999999999999</v>
      </c>
      <c r="BG82" s="78">
        <v>2.5999999999999999E-2</v>
      </c>
      <c r="BH82" s="78">
        <v>0</v>
      </c>
      <c r="BI82" s="78">
        <v>0</v>
      </c>
      <c r="BJ82" s="78">
        <v>4.0000000000000001E-3</v>
      </c>
      <c r="BK82" s="78">
        <v>0</v>
      </c>
      <c r="BL82" s="78">
        <v>5.3999999999999999E-2</v>
      </c>
      <c r="BM82" s="78">
        <v>4.0000000000000001E-3</v>
      </c>
      <c r="BN82" s="78">
        <v>8.5000000000000006E-2</v>
      </c>
      <c r="BO82" s="78">
        <v>0.03</v>
      </c>
      <c r="BP82" s="78">
        <v>0.16900000000000001</v>
      </c>
      <c r="BQ82" s="78">
        <v>0.01</v>
      </c>
      <c r="BR82" s="78">
        <v>0.90788999999999997</v>
      </c>
      <c r="BS82" s="78">
        <v>1.9179999999999999E-2</v>
      </c>
      <c r="BT82" s="78">
        <v>1.0929500000000001</v>
      </c>
      <c r="BU82" s="78">
        <v>8.5800000000000008E-3</v>
      </c>
      <c r="BV82" s="78">
        <v>0.10100000000000001</v>
      </c>
      <c r="BW82" s="78">
        <v>2.1999999999999999E-2</v>
      </c>
      <c r="BX82" s="78">
        <v>4.2999999999999997E-2</v>
      </c>
      <c r="BY82" s="78">
        <v>4.0000000000000001E-3</v>
      </c>
      <c r="BZ82" s="78">
        <v>0</v>
      </c>
      <c r="CA82" s="78">
        <v>4.0000000000000001E-3</v>
      </c>
      <c r="CB82" s="78">
        <v>0.159</v>
      </c>
      <c r="CC82" s="78">
        <v>4.0000000000000001E-3</v>
      </c>
      <c r="CD82" s="78">
        <v>37.869999999999997</v>
      </c>
      <c r="CE82" s="78">
        <v>0.23400000000000001</v>
      </c>
      <c r="CF82" s="78">
        <v>37.85</v>
      </c>
      <c r="CG82" s="78">
        <v>0.14399999999999999</v>
      </c>
      <c r="CH82" s="78">
        <v>0.33800000000000002</v>
      </c>
      <c r="CI82" s="78">
        <v>2E-3</v>
      </c>
      <c r="CJ82" s="78">
        <v>0.64900000000000002</v>
      </c>
      <c r="CK82" s="78">
        <v>1.2E-2</v>
      </c>
      <c r="CL82" s="78">
        <v>8.2000000000000003E-2</v>
      </c>
      <c r="CM82" s="78">
        <v>4.0000000000000001E-3</v>
      </c>
      <c r="CN82" s="78">
        <v>0.30199999999999999</v>
      </c>
      <c r="CO82" s="78">
        <v>0.01</v>
      </c>
      <c r="CP82" s="78">
        <v>6.3E-2</v>
      </c>
      <c r="CQ82" s="78">
        <v>4.0000000000000001E-3</v>
      </c>
      <c r="CR82" s="78">
        <v>0.02</v>
      </c>
      <c r="CS82" s="78">
        <v>2E-3</v>
      </c>
      <c r="CT82" s="78">
        <v>5.5E-2</v>
      </c>
      <c r="CU82" s="78">
        <v>4.0000000000000001E-3</v>
      </c>
      <c r="CV82" s="78">
        <v>8.0000000000000002E-3</v>
      </c>
      <c r="CW82" s="78">
        <v>2E-3</v>
      </c>
      <c r="CX82" s="78">
        <v>3.9E-2</v>
      </c>
      <c r="CY82" s="78">
        <v>2E-3</v>
      </c>
      <c r="CZ82" s="78">
        <v>7.0000000000000001E-3</v>
      </c>
      <c r="DA82" s="78">
        <v>2E-3</v>
      </c>
      <c r="DB82" s="78">
        <v>0.02</v>
      </c>
      <c r="DC82" s="78">
        <v>2E-3</v>
      </c>
      <c r="DD82" s="78">
        <v>2E-3</v>
      </c>
      <c r="DE82" s="78">
        <v>0</v>
      </c>
      <c r="DF82" s="78">
        <v>1.6E-2</v>
      </c>
      <c r="DG82" s="78">
        <v>2E-3</v>
      </c>
      <c r="DH82" s="78">
        <v>2E-3</v>
      </c>
      <c r="DI82" s="78">
        <v>0</v>
      </c>
      <c r="DJ82" s="78">
        <v>1E-3</v>
      </c>
      <c r="DK82" s="78">
        <v>0</v>
      </c>
      <c r="DL82" s="78">
        <v>6.9000000000000006E-2</v>
      </c>
      <c r="DM82" s="78">
        <v>6.0000000000000001E-3</v>
      </c>
      <c r="DN82" s="78">
        <v>0.23400000000000001</v>
      </c>
      <c r="DO82" s="78">
        <v>2E-3</v>
      </c>
      <c r="DP82" s="78">
        <v>0.24299999999999999</v>
      </c>
      <c r="DQ82" s="78">
        <v>4.0000000000000001E-3</v>
      </c>
      <c r="DR82" s="78">
        <v>0</v>
      </c>
      <c r="DS82" s="78">
        <v>0</v>
      </c>
      <c r="DT82" s="78">
        <v>0</v>
      </c>
      <c r="DU82" s="78">
        <v>0</v>
      </c>
      <c r="DV82" s="78">
        <v>0.17100000000000001</v>
      </c>
      <c r="DW82" s="78">
        <v>1.4E-2</v>
      </c>
      <c r="DX82" s="78">
        <v>8.9999999999999993E-3</v>
      </c>
      <c r="DY82" s="78">
        <v>0</v>
      </c>
      <c r="DZ82" s="78">
        <v>2.56</v>
      </c>
      <c r="EA82" s="78">
        <v>1.6E-2</v>
      </c>
      <c r="EB82" s="78">
        <v>0.88032999999999995</v>
      </c>
      <c r="EC82" s="78">
        <v>2.266E-2</v>
      </c>
      <c r="ED82" s="78">
        <v>1.04129</v>
      </c>
      <c r="EE82" s="78">
        <v>1.042E-2</v>
      </c>
      <c r="EF82" s="78">
        <v>0.1</v>
      </c>
      <c r="EG82" s="78">
        <v>4.0000000000000001E-3</v>
      </c>
      <c r="EH82" s="78">
        <v>1.7999999999999999E-2</v>
      </c>
      <c r="EI82" s="78">
        <v>6.0000000000000001E-3</v>
      </c>
    </row>
    <row r="83" spans="1:139" x14ac:dyDescent="0.25">
      <c r="A83" s="78" t="s">
        <v>81</v>
      </c>
      <c r="B83" s="78">
        <v>230.1</v>
      </c>
      <c r="C83" s="78">
        <v>0.30399999999999999</v>
      </c>
      <c r="D83" s="78">
        <v>4015</v>
      </c>
      <c r="E83" s="78">
        <v>14.278</v>
      </c>
      <c r="F83" s="78">
        <v>1224</v>
      </c>
      <c r="G83" s="78">
        <v>14.496</v>
      </c>
      <c r="H83" s="78">
        <v>1934</v>
      </c>
      <c r="I83" s="78">
        <v>8.4939999999999998</v>
      </c>
      <c r="J83" s="78">
        <v>44760</v>
      </c>
      <c r="K83" s="78">
        <v>322.39999999999998</v>
      </c>
      <c r="L83" s="78">
        <v>49020</v>
      </c>
      <c r="M83" s="78">
        <v>808.6</v>
      </c>
      <c r="N83" s="78">
        <v>1.0548599999999999</v>
      </c>
      <c r="O83" s="78">
        <v>2.6919999999999999E-2</v>
      </c>
      <c r="P83" s="78">
        <v>1.1080700000000001</v>
      </c>
      <c r="Q83" s="78">
        <v>1.1979999999999999E-2</v>
      </c>
      <c r="R83" s="78">
        <v>257.60000000000002</v>
      </c>
      <c r="S83" s="78">
        <v>2.0960000000000001</v>
      </c>
      <c r="T83" s="78">
        <v>2.7069999999999999</v>
      </c>
      <c r="U83" s="78">
        <v>0.46</v>
      </c>
      <c r="V83" s="78">
        <v>2.8180000000000001</v>
      </c>
      <c r="W83" s="78">
        <v>0.03</v>
      </c>
      <c r="X83" s="78">
        <v>3.5649999999999999</v>
      </c>
      <c r="Y83" s="78">
        <v>0.22</v>
      </c>
      <c r="Z83" s="78">
        <v>118.3</v>
      </c>
      <c r="AA83" s="78">
        <v>0.32800000000000001</v>
      </c>
      <c r="AB83" s="78">
        <v>1823</v>
      </c>
      <c r="AC83" s="78">
        <v>17.384</v>
      </c>
      <c r="AD83" s="78">
        <v>0.80700000000000005</v>
      </c>
      <c r="AE83" s="78">
        <v>1.6E-2</v>
      </c>
      <c r="AF83" s="78">
        <v>3.7469999999999999</v>
      </c>
      <c r="AG83" s="78">
        <v>2.1999999999999999E-2</v>
      </c>
      <c r="AH83" s="78">
        <v>34.47</v>
      </c>
      <c r="AI83" s="78">
        <v>0.29399999999999998</v>
      </c>
      <c r="AJ83" s="78">
        <v>38.950000000000003</v>
      </c>
      <c r="AK83" s="78">
        <v>1.0880000000000001</v>
      </c>
      <c r="AL83" s="78">
        <v>1.33</v>
      </c>
      <c r="AM83" s="78">
        <v>2.1999999999999999E-2</v>
      </c>
      <c r="AN83" s="78">
        <v>0.94979000000000002</v>
      </c>
      <c r="AO83" s="78">
        <v>2.8639999999999999E-2</v>
      </c>
      <c r="AP83" s="78">
        <v>0.94535999999999998</v>
      </c>
      <c r="AQ83" s="78">
        <v>4.5399999999999998E-3</v>
      </c>
      <c r="AR83" s="78">
        <v>0.51500000000000001</v>
      </c>
      <c r="AS83" s="78">
        <v>0.114</v>
      </c>
      <c r="AT83" s="78">
        <v>15.98</v>
      </c>
      <c r="AU83" s="78">
        <v>4.226</v>
      </c>
      <c r="AV83" s="78">
        <v>42.91</v>
      </c>
      <c r="AW83" s="78">
        <v>4.8000000000000001E-2</v>
      </c>
      <c r="AX83" s="78">
        <v>176.6</v>
      </c>
      <c r="AY83" s="78">
        <v>0.36599999999999999</v>
      </c>
      <c r="AZ83" s="78">
        <v>1.01641</v>
      </c>
      <c r="BA83" s="78">
        <v>2.7199999999999998E-2</v>
      </c>
      <c r="BB83" s="78">
        <v>1.13411</v>
      </c>
      <c r="BC83" s="78">
        <v>7.6E-3</v>
      </c>
      <c r="BD83" s="78">
        <v>0.157</v>
      </c>
      <c r="BE83" s="78">
        <v>1.2E-2</v>
      </c>
      <c r="BF83" s="78">
        <v>0.79900000000000004</v>
      </c>
      <c r="BG83" s="78">
        <v>0.02</v>
      </c>
      <c r="BH83" s="78">
        <v>1E-3</v>
      </c>
      <c r="BI83" s="78">
        <v>0</v>
      </c>
      <c r="BJ83" s="78">
        <v>4.0000000000000001E-3</v>
      </c>
      <c r="BK83" s="78">
        <v>2E-3</v>
      </c>
      <c r="BL83" s="78">
        <v>4.2000000000000003E-2</v>
      </c>
      <c r="BM83" s="78">
        <v>2E-3</v>
      </c>
      <c r="BN83" s="78">
        <v>0.376</v>
      </c>
      <c r="BO83" s="78">
        <v>4.8000000000000001E-2</v>
      </c>
      <c r="BP83" s="78">
        <v>0.10199999999999999</v>
      </c>
      <c r="BQ83" s="78">
        <v>0.01</v>
      </c>
      <c r="BR83" s="78">
        <v>0.92040999999999995</v>
      </c>
      <c r="BS83" s="78">
        <v>2.5899999999999999E-2</v>
      </c>
      <c r="BT83" s="78">
        <v>1.1220399999999999</v>
      </c>
      <c r="BU83" s="78">
        <v>5.4999999999999997E-3</v>
      </c>
      <c r="BV83" s="78">
        <v>4.2050000000000001</v>
      </c>
      <c r="BW83" s="78">
        <v>3.2000000000000001E-2</v>
      </c>
      <c r="BX83" s="78">
        <v>0.186</v>
      </c>
      <c r="BY83" s="78">
        <v>4.0000000000000001E-3</v>
      </c>
      <c r="BZ83" s="78">
        <v>2E-3</v>
      </c>
      <c r="CA83" s="78">
        <v>6.0000000000000001E-3</v>
      </c>
      <c r="CB83" s="78">
        <v>0.47199999999999998</v>
      </c>
      <c r="CC83" s="78">
        <v>0.01</v>
      </c>
      <c r="CD83" s="78">
        <v>31.12</v>
      </c>
      <c r="CE83" s="78">
        <v>0.16200000000000001</v>
      </c>
      <c r="CF83" s="78">
        <v>31</v>
      </c>
      <c r="CG83" s="78">
        <v>0.17799999999999999</v>
      </c>
      <c r="CH83" s="78">
        <v>1.5009999999999999</v>
      </c>
      <c r="CI83" s="78">
        <v>2.1999999999999999E-2</v>
      </c>
      <c r="CJ83" s="78">
        <v>2.9390000000000001</v>
      </c>
      <c r="CK83" s="78">
        <v>4.5999999999999999E-2</v>
      </c>
      <c r="CL83" s="78">
        <v>0.35899999999999999</v>
      </c>
      <c r="CM83" s="78">
        <v>8.0000000000000002E-3</v>
      </c>
      <c r="CN83" s="78">
        <v>1.353</v>
      </c>
      <c r="CO83" s="78">
        <v>1.7999999999999999E-2</v>
      </c>
      <c r="CP83" s="78">
        <v>0.32100000000000001</v>
      </c>
      <c r="CQ83" s="78">
        <v>0.188</v>
      </c>
      <c r="CR83" s="78">
        <v>5.1999999999999998E-2</v>
      </c>
      <c r="CS83" s="78">
        <v>2E-3</v>
      </c>
      <c r="CT83" s="78">
        <v>0.23400000000000001</v>
      </c>
      <c r="CU83" s="78">
        <v>2.1999999999999999E-2</v>
      </c>
      <c r="CV83" s="78">
        <v>3.2000000000000001E-2</v>
      </c>
      <c r="CW83" s="78">
        <v>0</v>
      </c>
      <c r="CX83" s="78">
        <v>0.17</v>
      </c>
      <c r="CY83" s="78">
        <v>8.0000000000000002E-3</v>
      </c>
      <c r="CZ83" s="78">
        <v>3.2000000000000001E-2</v>
      </c>
      <c r="DA83" s="78">
        <v>0</v>
      </c>
      <c r="DB83" s="78">
        <v>8.6999999999999994E-2</v>
      </c>
      <c r="DC83" s="78">
        <v>4.0000000000000001E-3</v>
      </c>
      <c r="DD83" s="78">
        <v>1.2E-2</v>
      </c>
      <c r="DE83" s="78">
        <v>0</v>
      </c>
      <c r="DF83" s="78">
        <v>7.3999999999999996E-2</v>
      </c>
      <c r="DG83" s="78">
        <v>6.0000000000000001E-3</v>
      </c>
      <c r="DH83" s="78">
        <v>0.01</v>
      </c>
      <c r="DI83" s="78">
        <v>0</v>
      </c>
      <c r="DJ83" s="78">
        <v>3.0000000000000001E-3</v>
      </c>
      <c r="DK83" s="78">
        <v>0</v>
      </c>
      <c r="DL83" s="78">
        <v>0.14699999999999999</v>
      </c>
      <c r="DM83" s="78">
        <v>8.0000000000000002E-3</v>
      </c>
      <c r="DN83" s="78">
        <v>6.0999999999999999E-2</v>
      </c>
      <c r="DO83" s="78">
        <v>4.0000000000000001E-3</v>
      </c>
      <c r="DP83" s="78">
        <v>6.2E-2</v>
      </c>
      <c r="DQ83" s="78">
        <v>4.0000000000000001E-3</v>
      </c>
      <c r="DR83" s="78">
        <v>0</v>
      </c>
      <c r="DS83" s="78">
        <v>0</v>
      </c>
      <c r="DT83" s="78">
        <v>0</v>
      </c>
      <c r="DU83" s="78">
        <v>0</v>
      </c>
      <c r="DV83" s="78">
        <v>0.13300000000000001</v>
      </c>
      <c r="DW83" s="78">
        <v>2E-3</v>
      </c>
      <c r="DX83" s="78">
        <v>2.4E-2</v>
      </c>
      <c r="DY83" s="78">
        <v>0</v>
      </c>
      <c r="DZ83" s="78">
        <v>8.2710000000000008</v>
      </c>
      <c r="EA83" s="78">
        <v>0.06</v>
      </c>
      <c r="EB83" s="78">
        <v>0.89249999999999996</v>
      </c>
      <c r="EC83" s="78">
        <v>2.614E-2</v>
      </c>
      <c r="ED83" s="78">
        <v>1.0663899999999999</v>
      </c>
      <c r="EE83" s="78">
        <v>9.1800000000000007E-3</v>
      </c>
      <c r="EF83" s="78">
        <v>0.39200000000000002</v>
      </c>
      <c r="EG83" s="78">
        <v>6.0000000000000001E-3</v>
      </c>
      <c r="EH83" s="78">
        <v>6.2E-2</v>
      </c>
      <c r="EI83" s="78">
        <v>2E-3</v>
      </c>
    </row>
    <row r="84" spans="1:139" x14ac:dyDescent="0.25">
      <c r="A84" s="78" t="s">
        <v>82</v>
      </c>
      <c r="B84" s="78">
        <v>629.5</v>
      </c>
      <c r="C84" s="78">
        <v>0.85599999999999998</v>
      </c>
      <c r="D84" s="78">
        <v>5307</v>
      </c>
      <c r="E84" s="78">
        <v>25.9</v>
      </c>
      <c r="F84" s="78">
        <v>1831</v>
      </c>
      <c r="G84" s="78">
        <v>16.853999999999999</v>
      </c>
      <c r="H84" s="78">
        <v>3453</v>
      </c>
      <c r="I84" s="78">
        <v>12.94</v>
      </c>
      <c r="J84" s="78">
        <v>44710</v>
      </c>
      <c r="K84" s="78">
        <v>417.2</v>
      </c>
      <c r="L84" s="78">
        <v>38020</v>
      </c>
      <c r="M84" s="78">
        <v>383.2</v>
      </c>
      <c r="N84" s="78">
        <v>1.0823499999999999</v>
      </c>
      <c r="O84" s="78">
        <v>1.2E-2</v>
      </c>
      <c r="P84" s="78">
        <v>1.13923</v>
      </c>
      <c r="Q84" s="78">
        <v>6.7400000000000003E-3</v>
      </c>
      <c r="R84" s="78">
        <v>239.6</v>
      </c>
      <c r="S84" s="78">
        <v>3.5960000000000001</v>
      </c>
      <c r="T84" s="78">
        <v>3.6379999999999999</v>
      </c>
      <c r="U84" s="78">
        <v>0.42</v>
      </c>
      <c r="V84" s="78">
        <v>3.6389999999999998</v>
      </c>
      <c r="W84" s="78">
        <v>3.4000000000000002E-2</v>
      </c>
      <c r="X84" s="78">
        <v>3.8010000000000002</v>
      </c>
      <c r="Y84" s="78">
        <v>7.8E-2</v>
      </c>
      <c r="Z84" s="78">
        <v>129.4</v>
      </c>
      <c r="AA84" s="78">
        <v>0.34</v>
      </c>
      <c r="AB84" s="78">
        <v>2280</v>
      </c>
      <c r="AC84" s="78">
        <v>25.8</v>
      </c>
      <c r="AD84" s="78">
        <v>0.81599999999999995</v>
      </c>
      <c r="AE84" s="78">
        <v>1.4E-2</v>
      </c>
      <c r="AF84" s="78">
        <v>4.1340000000000003</v>
      </c>
      <c r="AG84" s="78">
        <v>5.1999999999999998E-2</v>
      </c>
      <c r="AH84" s="78">
        <v>31.24</v>
      </c>
      <c r="AI84" s="78">
        <v>9.4E-2</v>
      </c>
      <c r="AJ84" s="78">
        <v>25.02</v>
      </c>
      <c r="AK84" s="78">
        <v>0.112</v>
      </c>
      <c r="AL84" s="78">
        <v>1.8839999999999999</v>
      </c>
      <c r="AM84" s="78">
        <v>2.5999999999999999E-2</v>
      </c>
      <c r="AN84" s="78">
        <v>0.97289000000000003</v>
      </c>
      <c r="AO84" s="78">
        <v>8.7799999999999996E-3</v>
      </c>
      <c r="AP84" s="78">
        <v>0.96131</v>
      </c>
      <c r="AQ84" s="78">
        <v>6.4999999999999997E-3</v>
      </c>
      <c r="AR84" s="78">
        <v>0.51500000000000001</v>
      </c>
      <c r="AS84" s="78">
        <v>7.1999999999999995E-2</v>
      </c>
      <c r="AT84" s="78">
        <v>10.07</v>
      </c>
      <c r="AU84" s="78">
        <v>3.806</v>
      </c>
      <c r="AV84" s="78">
        <v>14.84</v>
      </c>
      <c r="AW84" s="78">
        <v>0.14000000000000001</v>
      </c>
      <c r="AX84" s="78">
        <v>190.4</v>
      </c>
      <c r="AY84" s="78">
        <v>1.5620000000000001</v>
      </c>
      <c r="AZ84" s="78">
        <v>1.0364500000000001</v>
      </c>
      <c r="BA84" s="78">
        <v>1.282E-2</v>
      </c>
      <c r="BB84" s="78">
        <v>1.15679</v>
      </c>
      <c r="BC84" s="78">
        <v>9.7000000000000003E-3</v>
      </c>
      <c r="BD84" s="78">
        <v>0.19400000000000001</v>
      </c>
      <c r="BE84" s="78">
        <v>1.2E-2</v>
      </c>
      <c r="BF84" s="78">
        <v>0.98599999999999999</v>
      </c>
      <c r="BG84" s="78">
        <v>3.5999999999999997E-2</v>
      </c>
      <c r="BH84" s="78">
        <v>1E-3</v>
      </c>
      <c r="BI84" s="78">
        <v>0</v>
      </c>
      <c r="BJ84" s="78">
        <v>3.0000000000000001E-3</v>
      </c>
      <c r="BK84" s="78">
        <v>0</v>
      </c>
      <c r="BL84" s="78">
        <v>4.2000000000000003E-2</v>
      </c>
      <c r="BM84" s="78">
        <v>4.0000000000000001E-3</v>
      </c>
      <c r="BN84" s="78">
        <v>0.36699999999999999</v>
      </c>
      <c r="BO84" s="78">
        <v>2.8000000000000001E-2</v>
      </c>
      <c r="BP84" s="78">
        <v>7.1999999999999995E-2</v>
      </c>
      <c r="BQ84" s="78">
        <v>6.0000000000000001E-3</v>
      </c>
      <c r="BR84" s="78">
        <v>0.93896000000000002</v>
      </c>
      <c r="BS84" s="78">
        <v>1.2659999999999999E-2</v>
      </c>
      <c r="BT84" s="78">
        <v>1.14683</v>
      </c>
      <c r="BU84" s="78">
        <v>6.7799999999999996E-3</v>
      </c>
      <c r="BV84" s="78">
        <v>0.16900000000000001</v>
      </c>
      <c r="BW84" s="78">
        <v>0.01</v>
      </c>
      <c r="BX84" s="78">
        <v>3.7999999999999999E-2</v>
      </c>
      <c r="BY84" s="78">
        <v>4.0000000000000001E-3</v>
      </c>
      <c r="BZ84" s="78">
        <v>4.0000000000000001E-3</v>
      </c>
      <c r="CA84" s="78">
        <v>6.0000000000000001E-3</v>
      </c>
      <c r="CB84" s="78">
        <v>0.39200000000000002</v>
      </c>
      <c r="CC84" s="78">
        <v>8.0000000000000002E-3</v>
      </c>
      <c r="CD84" s="78">
        <v>42.52</v>
      </c>
      <c r="CE84" s="78">
        <v>0.40799999999999997</v>
      </c>
      <c r="CF84" s="78">
        <v>46.85</v>
      </c>
      <c r="CG84" s="78">
        <v>9.3620000000000001</v>
      </c>
      <c r="CH84" s="78">
        <v>1.7889999999999999</v>
      </c>
      <c r="CI84" s="78">
        <v>3.4000000000000002E-2</v>
      </c>
      <c r="CJ84" s="78">
        <v>3.5089999999999999</v>
      </c>
      <c r="CK84" s="78">
        <v>2.8000000000000001E-2</v>
      </c>
      <c r="CL84" s="78">
        <v>0.438</v>
      </c>
      <c r="CM84" s="78">
        <v>4.0000000000000001E-3</v>
      </c>
      <c r="CN84" s="78">
        <v>1.601</v>
      </c>
      <c r="CO84" s="78">
        <v>1.4E-2</v>
      </c>
      <c r="CP84" s="78">
        <v>0.314</v>
      </c>
      <c r="CQ84" s="78">
        <v>8.0000000000000002E-3</v>
      </c>
      <c r="CR84" s="78">
        <v>5.8999999999999997E-2</v>
      </c>
      <c r="CS84" s="78">
        <v>2E-3</v>
      </c>
      <c r="CT84" s="78">
        <v>0.27100000000000002</v>
      </c>
      <c r="CU84" s="78">
        <v>0.01</v>
      </c>
      <c r="CV84" s="78">
        <v>3.6999999999999998E-2</v>
      </c>
      <c r="CW84" s="78">
        <v>0</v>
      </c>
      <c r="CX84" s="78">
        <v>0.188</v>
      </c>
      <c r="CY84" s="78">
        <v>4.0000000000000001E-3</v>
      </c>
      <c r="CZ84" s="78">
        <v>3.5000000000000003E-2</v>
      </c>
      <c r="DA84" s="78">
        <v>0</v>
      </c>
      <c r="DB84" s="78">
        <v>9.5000000000000001E-2</v>
      </c>
      <c r="DC84" s="78">
        <v>2E-3</v>
      </c>
      <c r="DD84" s="78">
        <v>1.2999999999999999E-2</v>
      </c>
      <c r="DE84" s="78">
        <v>0</v>
      </c>
      <c r="DF84" s="78">
        <v>0.08</v>
      </c>
      <c r="DG84" s="78">
        <v>4.0000000000000001E-3</v>
      </c>
      <c r="DH84" s="78">
        <v>1.0999999999999999E-2</v>
      </c>
      <c r="DI84" s="78">
        <v>0</v>
      </c>
      <c r="DJ84" s="78">
        <v>3.0000000000000001E-3</v>
      </c>
      <c r="DK84" s="78">
        <v>0</v>
      </c>
      <c r="DL84" s="78">
        <v>0.109</v>
      </c>
      <c r="DM84" s="78">
        <v>3.5999999999999997E-2</v>
      </c>
      <c r="DN84" s="78">
        <v>0.10199999999999999</v>
      </c>
      <c r="DO84" s="78">
        <v>2E-3</v>
      </c>
      <c r="DP84" s="78">
        <v>0.105</v>
      </c>
      <c r="DQ84" s="78">
        <v>4.0000000000000001E-3</v>
      </c>
      <c r="DR84" s="78">
        <v>0</v>
      </c>
      <c r="DS84" s="78">
        <v>0</v>
      </c>
      <c r="DT84" s="78">
        <v>0</v>
      </c>
      <c r="DU84" s="78">
        <v>0</v>
      </c>
      <c r="DV84" s="78">
        <v>0.106</v>
      </c>
      <c r="DW84" s="78">
        <v>1.2E-2</v>
      </c>
      <c r="DX84" s="78">
        <v>2.1999999999999999E-2</v>
      </c>
      <c r="DY84" s="78">
        <v>2E-3</v>
      </c>
      <c r="DZ84" s="78">
        <v>6.0860000000000003</v>
      </c>
      <c r="EA84" s="78">
        <v>5.3999999999999999E-2</v>
      </c>
      <c r="EB84" s="78">
        <v>0.90400000000000003</v>
      </c>
      <c r="EC84" s="78">
        <v>2.4479999999999998E-2</v>
      </c>
      <c r="ED84" s="78">
        <v>1.0817600000000001</v>
      </c>
      <c r="EE84" s="78">
        <v>1.0880000000000001E-2</v>
      </c>
      <c r="EF84" s="78">
        <v>0.64800000000000002</v>
      </c>
      <c r="EG84" s="78">
        <v>4.0000000000000001E-3</v>
      </c>
      <c r="EH84" s="78">
        <v>7.8E-2</v>
      </c>
      <c r="EI84" s="78">
        <v>4.0000000000000001E-3</v>
      </c>
    </row>
    <row r="85" spans="1:139" x14ac:dyDescent="0.25">
      <c r="A85" s="78" t="s">
        <v>83</v>
      </c>
      <c r="B85" s="78">
        <v>376.8</v>
      </c>
      <c r="C85" s="78">
        <v>4.3319999999999999</v>
      </c>
      <c r="D85" s="78">
        <v>4874</v>
      </c>
      <c r="E85" s="78">
        <v>60.68</v>
      </c>
      <c r="F85" s="78">
        <v>342.7</v>
      </c>
      <c r="G85" s="78">
        <v>2.4020000000000001</v>
      </c>
      <c r="H85" s="78">
        <v>4023</v>
      </c>
      <c r="I85" s="78">
        <v>15.654</v>
      </c>
      <c r="J85" s="78">
        <v>49720</v>
      </c>
      <c r="K85" s="78">
        <v>165.2</v>
      </c>
      <c r="L85" s="78">
        <v>37040</v>
      </c>
      <c r="M85" s="78">
        <v>544.20000000000005</v>
      </c>
      <c r="N85" s="78">
        <v>1.09958</v>
      </c>
      <c r="O85" s="78">
        <v>2.026E-2</v>
      </c>
      <c r="P85" s="78">
        <v>1.1488799999999999</v>
      </c>
      <c r="Q85" s="78">
        <v>1.206E-2</v>
      </c>
      <c r="R85" s="78">
        <v>163.80000000000001</v>
      </c>
      <c r="S85" s="78">
        <v>1.448</v>
      </c>
      <c r="T85" s="78">
        <v>0.60699999999999998</v>
      </c>
      <c r="U85" s="78">
        <v>3.7999999999999999E-2</v>
      </c>
      <c r="V85" s="78">
        <v>1.214</v>
      </c>
      <c r="W85" s="78">
        <v>1.2E-2</v>
      </c>
      <c r="X85" s="78">
        <v>2.9569999999999999</v>
      </c>
      <c r="Y85" s="78">
        <v>3.2000000000000001E-2</v>
      </c>
      <c r="Z85" s="78">
        <v>112.2</v>
      </c>
      <c r="AA85" s="78">
        <v>0.71199999999999997</v>
      </c>
      <c r="AB85" s="78">
        <v>526.79999999999995</v>
      </c>
      <c r="AC85" s="78">
        <v>5.282</v>
      </c>
      <c r="AD85" s="78">
        <v>0.318</v>
      </c>
      <c r="AE85" s="78">
        <v>2.1999999999999999E-2</v>
      </c>
      <c r="AF85" s="78">
        <v>3.4369999999999998</v>
      </c>
      <c r="AG85" s="78">
        <v>3.2000000000000001E-2</v>
      </c>
      <c r="AH85" s="78">
        <v>53.85</v>
      </c>
      <c r="AI85" s="78">
        <v>0.498</v>
      </c>
      <c r="AJ85" s="78">
        <v>27.63</v>
      </c>
      <c r="AK85" s="78">
        <v>0.22</v>
      </c>
      <c r="AL85" s="78">
        <v>1.115</v>
      </c>
      <c r="AM85" s="78">
        <v>0.03</v>
      </c>
      <c r="AN85" s="78">
        <v>0.97750000000000004</v>
      </c>
      <c r="AO85" s="78">
        <v>1.9279999999999999E-2</v>
      </c>
      <c r="AP85" s="78">
        <v>0.97102999999999995</v>
      </c>
      <c r="AQ85" s="78">
        <v>3.48E-3</v>
      </c>
      <c r="AR85" s="78">
        <v>0.14599999999999999</v>
      </c>
      <c r="AS85" s="78">
        <v>8.5999999999999993E-2</v>
      </c>
      <c r="AT85" s="78">
        <v>8.8149999999999995</v>
      </c>
      <c r="AU85" s="78">
        <v>0.24199999999999999</v>
      </c>
      <c r="AV85" s="78">
        <v>14.89</v>
      </c>
      <c r="AW85" s="78">
        <v>3.5999999999999997E-2</v>
      </c>
      <c r="AX85" s="78">
        <v>212.3</v>
      </c>
      <c r="AY85" s="78">
        <v>1.738</v>
      </c>
      <c r="AZ85" s="78">
        <v>1.0439799999999999</v>
      </c>
      <c r="BA85" s="78">
        <v>1.882E-2</v>
      </c>
      <c r="BB85" s="78">
        <v>1.1692100000000001</v>
      </c>
      <c r="BC85" s="78">
        <v>5.0600000000000003E-3</v>
      </c>
      <c r="BD85" s="78">
        <v>2.9000000000000001E-2</v>
      </c>
      <c r="BE85" s="78">
        <v>0</v>
      </c>
      <c r="BF85" s="78">
        <v>1.1619999999999999</v>
      </c>
      <c r="BG85" s="78">
        <v>0.04</v>
      </c>
      <c r="BH85" s="78">
        <v>1E-3</v>
      </c>
      <c r="BI85" s="78">
        <v>0</v>
      </c>
      <c r="BJ85" s="78">
        <v>3.0000000000000001E-3</v>
      </c>
      <c r="BK85" s="78">
        <v>0</v>
      </c>
      <c r="BL85" s="78">
        <v>4.9000000000000002E-2</v>
      </c>
      <c r="BM85" s="78">
        <v>4.0000000000000001E-3</v>
      </c>
      <c r="BN85" s="78">
        <v>-3.4000000000000002E-2</v>
      </c>
      <c r="BO85" s="78">
        <v>2.8000000000000001E-2</v>
      </c>
      <c r="BP85" s="78">
        <v>8.4000000000000005E-2</v>
      </c>
      <c r="BQ85" s="78">
        <v>0.01</v>
      </c>
      <c r="BR85" s="78">
        <v>0.94457000000000002</v>
      </c>
      <c r="BS85" s="78">
        <v>1.6420000000000001E-2</v>
      </c>
      <c r="BT85" s="78">
        <v>1.15256</v>
      </c>
      <c r="BU85" s="78">
        <v>1.558E-2</v>
      </c>
      <c r="BV85" s="78">
        <v>6.3E-2</v>
      </c>
      <c r="BW85" s="78">
        <v>4.0000000000000001E-3</v>
      </c>
      <c r="BX85" s="78">
        <v>2.1000000000000001E-2</v>
      </c>
      <c r="BY85" s="78">
        <v>2E-3</v>
      </c>
      <c r="BZ85" s="78">
        <v>2E-3</v>
      </c>
      <c r="CA85" s="78">
        <v>6.0000000000000001E-3</v>
      </c>
      <c r="CB85" s="78">
        <v>9.5000000000000001E-2</v>
      </c>
      <c r="CC85" s="78">
        <v>2E-3</v>
      </c>
      <c r="CD85" s="78">
        <v>28.86</v>
      </c>
      <c r="CE85" s="78">
        <v>0.49399999999999999</v>
      </c>
      <c r="CF85" s="78">
        <v>28.92</v>
      </c>
      <c r="CG85" s="78">
        <v>0.432</v>
      </c>
      <c r="CH85" s="78">
        <v>0.34</v>
      </c>
      <c r="CI85" s="78">
        <v>8.0000000000000002E-3</v>
      </c>
      <c r="CJ85" s="78">
        <v>0.66600000000000004</v>
      </c>
      <c r="CK85" s="78">
        <v>8.0000000000000002E-3</v>
      </c>
      <c r="CL85" s="78">
        <v>8.7999999999999995E-2</v>
      </c>
      <c r="CM85" s="78">
        <v>2E-3</v>
      </c>
      <c r="CN85" s="78">
        <v>0.34399999999999997</v>
      </c>
      <c r="CO85" s="78">
        <v>1.6E-2</v>
      </c>
      <c r="CP85" s="78">
        <v>7.5999999999999998E-2</v>
      </c>
      <c r="CQ85" s="78">
        <v>4.0000000000000001E-3</v>
      </c>
      <c r="CR85" s="78">
        <v>1.4999999999999999E-2</v>
      </c>
      <c r="CS85" s="78">
        <v>0</v>
      </c>
      <c r="CT85" s="78">
        <v>7.4999999999999997E-2</v>
      </c>
      <c r="CU85" s="78">
        <v>2E-3</v>
      </c>
      <c r="CV85" s="78">
        <v>1.0999999999999999E-2</v>
      </c>
      <c r="CW85" s="78">
        <v>0</v>
      </c>
      <c r="CX85" s="78">
        <v>6.8000000000000005E-2</v>
      </c>
      <c r="CY85" s="78">
        <v>6.0000000000000001E-3</v>
      </c>
      <c r="CZ85" s="78">
        <v>1.4E-2</v>
      </c>
      <c r="DA85" s="78">
        <v>0</v>
      </c>
      <c r="DB85" s="78">
        <v>3.5999999999999997E-2</v>
      </c>
      <c r="DC85" s="78">
        <v>4.0000000000000001E-3</v>
      </c>
      <c r="DD85" s="78">
        <v>5.0000000000000001E-3</v>
      </c>
      <c r="DE85" s="78">
        <v>0</v>
      </c>
      <c r="DF85" s="78">
        <v>0.03</v>
      </c>
      <c r="DG85" s="78">
        <v>4.0000000000000001E-3</v>
      </c>
      <c r="DH85" s="78">
        <v>4.0000000000000001E-3</v>
      </c>
      <c r="DI85" s="78">
        <v>0</v>
      </c>
      <c r="DJ85" s="78">
        <v>1E-3</v>
      </c>
      <c r="DK85" s="78">
        <v>0</v>
      </c>
      <c r="DL85" s="78">
        <v>0.10100000000000001</v>
      </c>
      <c r="DM85" s="78">
        <v>6.0000000000000001E-3</v>
      </c>
      <c r="DN85" s="78">
        <v>0.11700000000000001</v>
      </c>
      <c r="DO85" s="78">
        <v>2E-3</v>
      </c>
      <c r="DP85" s="78">
        <v>0.11899999999999999</v>
      </c>
      <c r="DQ85" s="78">
        <v>6.0000000000000001E-3</v>
      </c>
      <c r="DR85" s="78">
        <v>0</v>
      </c>
      <c r="DS85" s="78">
        <v>0</v>
      </c>
      <c r="DT85" s="78">
        <v>0</v>
      </c>
      <c r="DU85" s="78">
        <v>0</v>
      </c>
      <c r="DV85" s="78">
        <v>0.19800000000000001</v>
      </c>
      <c r="DW85" s="78">
        <v>2.1999999999999999E-2</v>
      </c>
      <c r="DX85" s="78">
        <v>8.9999999999999993E-3</v>
      </c>
      <c r="DY85" s="78">
        <v>2E-3</v>
      </c>
      <c r="DZ85" s="78">
        <v>0.34100000000000003</v>
      </c>
      <c r="EA85" s="78">
        <v>6.0000000000000001E-3</v>
      </c>
      <c r="EB85" s="78">
        <v>0.90503</v>
      </c>
      <c r="EC85" s="78">
        <v>2.598E-2</v>
      </c>
      <c r="ED85" s="78">
        <v>1.0831599999999999</v>
      </c>
      <c r="EE85" s="78">
        <v>5.8999999999999999E-3</v>
      </c>
      <c r="EF85" s="78">
        <v>0.09</v>
      </c>
      <c r="EG85" s="78">
        <v>4.0000000000000001E-3</v>
      </c>
      <c r="EH85" s="78">
        <v>1.4999999999999999E-2</v>
      </c>
      <c r="EI85" s="78">
        <v>0</v>
      </c>
    </row>
    <row r="86" spans="1:139" x14ac:dyDescent="0.25">
      <c r="A86" s="78" t="s">
        <v>84</v>
      </c>
      <c r="B86" s="78">
        <v>230.4</v>
      </c>
      <c r="C86" s="78">
        <v>3.7719999999999998</v>
      </c>
      <c r="D86" s="78">
        <v>3910</v>
      </c>
      <c r="E86" s="78">
        <v>38.08</v>
      </c>
      <c r="F86" s="78">
        <v>893.7</v>
      </c>
      <c r="G86" s="78">
        <v>4.1159999999999997</v>
      </c>
      <c r="H86" s="78">
        <v>4400</v>
      </c>
      <c r="I86" s="78">
        <v>67.92</v>
      </c>
      <c r="J86" s="78">
        <v>46910</v>
      </c>
      <c r="K86" s="78">
        <v>96.98</v>
      </c>
      <c r="L86" s="78">
        <v>33390</v>
      </c>
      <c r="M86" s="78">
        <v>425.8</v>
      </c>
      <c r="N86" s="78">
        <v>1.09084</v>
      </c>
      <c r="O86" s="78">
        <v>2.724E-2</v>
      </c>
      <c r="P86" s="78">
        <v>1.1324799999999999</v>
      </c>
      <c r="Q86" s="78">
        <v>1.9E-3</v>
      </c>
      <c r="R86" s="78">
        <v>177.5</v>
      </c>
      <c r="S86" s="78">
        <v>2.976</v>
      </c>
      <c r="T86" s="78">
        <v>1.8360000000000001</v>
      </c>
      <c r="U86" s="78">
        <v>0.16200000000000001</v>
      </c>
      <c r="V86" s="78">
        <v>2.0779999999999998</v>
      </c>
      <c r="W86" s="78">
        <v>0.14199999999999999</v>
      </c>
      <c r="X86" s="78">
        <v>2.9470000000000001</v>
      </c>
      <c r="Y86" s="78">
        <v>0.36399999999999999</v>
      </c>
      <c r="Z86" s="78">
        <v>135</v>
      </c>
      <c r="AA86" s="78">
        <v>0.99</v>
      </c>
      <c r="AB86" s="78">
        <v>1155</v>
      </c>
      <c r="AC86" s="78">
        <v>4.38</v>
      </c>
      <c r="AD86" s="78">
        <v>1.0569999999999999</v>
      </c>
      <c r="AE86" s="78">
        <v>1.6E-2</v>
      </c>
      <c r="AF86" s="78">
        <v>6.6820000000000004</v>
      </c>
      <c r="AG86" s="78">
        <v>2.1999999999999999E-2</v>
      </c>
      <c r="AH86" s="78">
        <v>29.31</v>
      </c>
      <c r="AI86" s="78">
        <v>0.29199999999999998</v>
      </c>
      <c r="AJ86" s="78">
        <v>13.32</v>
      </c>
      <c r="AK86" s="78">
        <v>0.49399999999999999</v>
      </c>
      <c r="AL86" s="78">
        <v>1.6659999999999999</v>
      </c>
      <c r="AM86" s="78">
        <v>2.5999999999999999E-2</v>
      </c>
      <c r="AN86" s="78">
        <v>0.96779999999999999</v>
      </c>
      <c r="AO86" s="78">
        <v>2.972E-2</v>
      </c>
      <c r="AP86" s="78">
        <v>0.96894999999999998</v>
      </c>
      <c r="AQ86" s="78">
        <v>8.9800000000000001E-3</v>
      </c>
      <c r="AR86" s="78">
        <v>0.24099999999999999</v>
      </c>
      <c r="AS86" s="78">
        <v>0.14799999999999999</v>
      </c>
      <c r="AT86" s="78">
        <v>32.06</v>
      </c>
      <c r="AU86" s="78">
        <v>8.0440000000000005</v>
      </c>
      <c r="AV86" s="78">
        <v>22.21</v>
      </c>
      <c r="AW86" s="78">
        <v>0.222</v>
      </c>
      <c r="AX86" s="78">
        <v>216.5</v>
      </c>
      <c r="AY86" s="78">
        <v>0.45</v>
      </c>
      <c r="AZ86" s="78">
        <v>1.03386</v>
      </c>
      <c r="BA86" s="78">
        <v>1.7260000000000001E-2</v>
      </c>
      <c r="BB86" s="78">
        <v>1.1537900000000001</v>
      </c>
      <c r="BC86" s="78">
        <v>1.222E-2</v>
      </c>
      <c r="BD86" s="78">
        <v>9.4E-2</v>
      </c>
      <c r="BE86" s="78">
        <v>2.1999999999999999E-2</v>
      </c>
      <c r="BF86" s="78">
        <v>0.59899999999999998</v>
      </c>
      <c r="BG86" s="78">
        <v>8.0000000000000002E-3</v>
      </c>
      <c r="BH86" s="78">
        <v>1E-3</v>
      </c>
      <c r="BI86" s="78">
        <v>0</v>
      </c>
      <c r="BJ86" s="78">
        <v>4.0000000000000001E-3</v>
      </c>
      <c r="BK86" s="78">
        <v>0</v>
      </c>
      <c r="BL86" s="78">
        <v>5.0999999999999997E-2</v>
      </c>
      <c r="BM86" s="78">
        <v>6.0000000000000001E-3</v>
      </c>
      <c r="BN86" s="78">
        <v>6.6000000000000003E-2</v>
      </c>
      <c r="BO86" s="78">
        <v>0.04</v>
      </c>
      <c r="BP86" s="78">
        <v>0.16800000000000001</v>
      </c>
      <c r="BQ86" s="78">
        <v>4.0000000000000001E-3</v>
      </c>
      <c r="BR86" s="78">
        <v>0.93508999999999998</v>
      </c>
      <c r="BS86" s="78">
        <v>2.6960000000000001E-2</v>
      </c>
      <c r="BT86" s="78">
        <v>1.14795</v>
      </c>
      <c r="BU86" s="78">
        <v>1.1599999999999999E-2</v>
      </c>
      <c r="BV86" s="78">
        <v>0.13800000000000001</v>
      </c>
      <c r="BW86" s="78">
        <v>2E-3</v>
      </c>
      <c r="BX86" s="78">
        <v>4.4999999999999998E-2</v>
      </c>
      <c r="BY86" s="78">
        <v>3.4000000000000002E-2</v>
      </c>
      <c r="BZ86" s="78">
        <v>1E-3</v>
      </c>
      <c r="CA86" s="78">
        <v>0</v>
      </c>
      <c r="CB86" s="78">
        <v>0.221</v>
      </c>
      <c r="CC86" s="78">
        <v>4.0000000000000001E-3</v>
      </c>
      <c r="CD86" s="78">
        <v>41.27</v>
      </c>
      <c r="CE86" s="78">
        <v>0.124</v>
      </c>
      <c r="CF86" s="78">
        <v>41.06</v>
      </c>
      <c r="CG86" s="78">
        <v>0.28599999999999998</v>
      </c>
      <c r="CH86" s="78">
        <v>0.83399999999999996</v>
      </c>
      <c r="CI86" s="78">
        <v>2E-3</v>
      </c>
      <c r="CJ86" s="78">
        <v>1.7030000000000001</v>
      </c>
      <c r="CK86" s="78">
        <v>6.0000000000000001E-3</v>
      </c>
      <c r="CL86" s="78">
        <v>0.215</v>
      </c>
      <c r="CM86" s="78">
        <v>4.0000000000000001E-3</v>
      </c>
      <c r="CN86" s="78">
        <v>0.81599999999999995</v>
      </c>
      <c r="CO86" s="78">
        <v>1.7999999999999999E-2</v>
      </c>
      <c r="CP86" s="78">
        <v>0.16</v>
      </c>
      <c r="CQ86" s="78">
        <v>1.6E-2</v>
      </c>
      <c r="CR86" s="78">
        <v>3.4000000000000002E-2</v>
      </c>
      <c r="CS86" s="78">
        <v>2E-3</v>
      </c>
      <c r="CT86" s="78">
        <v>0.14099999999999999</v>
      </c>
      <c r="CU86" s="78">
        <v>0.01</v>
      </c>
      <c r="CV86" s="78">
        <v>1.9E-2</v>
      </c>
      <c r="CW86" s="78">
        <v>2E-3</v>
      </c>
      <c r="CX86" s="78">
        <v>9.5000000000000001E-2</v>
      </c>
      <c r="CY86" s="78">
        <v>4.0000000000000001E-3</v>
      </c>
      <c r="CZ86" s="78">
        <v>1.7999999999999999E-2</v>
      </c>
      <c r="DA86" s="78">
        <v>2E-3</v>
      </c>
      <c r="DB86" s="78">
        <v>4.8000000000000001E-2</v>
      </c>
      <c r="DC86" s="78">
        <v>6.0000000000000001E-3</v>
      </c>
      <c r="DD86" s="78">
        <v>6.0000000000000001E-3</v>
      </c>
      <c r="DE86" s="78">
        <v>0</v>
      </c>
      <c r="DF86" s="78">
        <v>3.7999999999999999E-2</v>
      </c>
      <c r="DG86" s="78">
        <v>4.0000000000000001E-3</v>
      </c>
      <c r="DH86" s="78">
        <v>5.0000000000000001E-3</v>
      </c>
      <c r="DI86" s="78">
        <v>0</v>
      </c>
      <c r="DJ86" s="78">
        <v>2E-3</v>
      </c>
      <c r="DK86" s="78">
        <v>0</v>
      </c>
      <c r="DL86" s="78">
        <v>8.6999999999999994E-2</v>
      </c>
      <c r="DM86" s="78">
        <v>2E-3</v>
      </c>
      <c r="DN86" s="78">
        <v>0.121</v>
      </c>
      <c r="DO86" s="78">
        <v>4.0000000000000001E-3</v>
      </c>
      <c r="DP86" s="78">
        <v>0.123</v>
      </c>
      <c r="DQ86" s="78">
        <v>2E-3</v>
      </c>
      <c r="DR86" s="78">
        <v>0</v>
      </c>
      <c r="DS86" s="78">
        <v>0</v>
      </c>
      <c r="DT86" s="78">
        <v>0</v>
      </c>
      <c r="DU86" s="78">
        <v>0</v>
      </c>
      <c r="DV86" s="78">
        <v>0.11</v>
      </c>
      <c r="DW86" s="78">
        <v>0</v>
      </c>
      <c r="DX86" s="78">
        <v>1.6E-2</v>
      </c>
      <c r="DY86" s="78">
        <v>2E-3</v>
      </c>
      <c r="DZ86" s="78">
        <v>1.794</v>
      </c>
      <c r="EA86" s="78">
        <v>6.0000000000000001E-3</v>
      </c>
      <c r="EB86" s="78">
        <v>0.90327000000000002</v>
      </c>
      <c r="EC86" s="78">
        <v>2.5700000000000001E-2</v>
      </c>
      <c r="ED86" s="78">
        <v>1.08762</v>
      </c>
      <c r="EE86" s="78">
        <v>7.5399999999999998E-3</v>
      </c>
      <c r="EF86" s="78">
        <v>0.26600000000000001</v>
      </c>
      <c r="EG86" s="78">
        <v>0.01</v>
      </c>
      <c r="EH86" s="78">
        <v>3.5000000000000003E-2</v>
      </c>
      <c r="EI86" s="78">
        <v>2E-3</v>
      </c>
    </row>
    <row r="87" spans="1:139" x14ac:dyDescent="0.25">
      <c r="A87" s="78" t="s">
        <v>85</v>
      </c>
      <c r="B87" s="78">
        <v>311.8</v>
      </c>
      <c r="C87" s="78">
        <v>0.44400000000000001</v>
      </c>
      <c r="D87" s="78">
        <v>6202</v>
      </c>
      <c r="E87" s="78">
        <v>78.459999999999994</v>
      </c>
      <c r="F87" s="78">
        <v>1080</v>
      </c>
      <c r="G87" s="78">
        <v>8.8079999999999998</v>
      </c>
      <c r="H87" s="78">
        <v>3443</v>
      </c>
      <c r="I87" s="78">
        <v>64.88</v>
      </c>
      <c r="J87" s="78">
        <v>39370</v>
      </c>
      <c r="K87" s="78">
        <v>364.2</v>
      </c>
      <c r="L87" s="78">
        <v>54120</v>
      </c>
      <c r="M87" s="78">
        <v>986.6</v>
      </c>
      <c r="N87" s="78">
        <v>1.0841499999999999</v>
      </c>
      <c r="O87" s="78">
        <v>2.232E-2</v>
      </c>
      <c r="P87" s="78">
        <v>1.11843</v>
      </c>
      <c r="Q87" s="78">
        <v>2.0979999999999999E-2</v>
      </c>
      <c r="R87" s="78">
        <v>268.7</v>
      </c>
      <c r="S87" s="78">
        <v>4.96</v>
      </c>
      <c r="T87" s="78">
        <v>2.2690000000000001</v>
      </c>
      <c r="U87" s="78">
        <v>0.03</v>
      </c>
      <c r="V87" s="78">
        <v>2.5299999999999998</v>
      </c>
      <c r="W87" s="78">
        <v>0.21199999999999999</v>
      </c>
      <c r="X87" s="78">
        <v>3.4350000000000001</v>
      </c>
      <c r="Y87" s="78">
        <v>0.54800000000000004</v>
      </c>
      <c r="Z87" s="78">
        <v>176.2</v>
      </c>
      <c r="AA87" s="78">
        <v>1.0640000000000001</v>
      </c>
      <c r="AB87" s="78">
        <v>1393</v>
      </c>
      <c r="AC87" s="78">
        <v>26.44</v>
      </c>
      <c r="AD87" s="78">
        <v>1.075</v>
      </c>
      <c r="AE87" s="78">
        <v>1.2E-2</v>
      </c>
      <c r="AF87" s="78">
        <v>8.8650000000000002</v>
      </c>
      <c r="AG87" s="78">
        <v>0.14000000000000001</v>
      </c>
      <c r="AH87" s="78">
        <v>52.01</v>
      </c>
      <c r="AI87" s="78">
        <v>0.38200000000000001</v>
      </c>
      <c r="AJ87" s="78">
        <v>20.12</v>
      </c>
      <c r="AK87" s="78">
        <v>0.52200000000000002</v>
      </c>
      <c r="AL87" s="78">
        <v>2.085</v>
      </c>
      <c r="AM87" s="78">
        <v>4.3999999999999997E-2</v>
      </c>
      <c r="AN87" s="78">
        <v>0.97250000000000003</v>
      </c>
      <c r="AO87" s="78">
        <v>2.0480000000000002E-2</v>
      </c>
      <c r="AP87" s="78">
        <v>0.95999000000000001</v>
      </c>
      <c r="AQ87" s="78">
        <v>8.1200000000000005E-3</v>
      </c>
      <c r="AR87" s="78">
        <v>0.45800000000000002</v>
      </c>
      <c r="AS87" s="78">
        <v>0.08</v>
      </c>
      <c r="AT87" s="78">
        <v>13.07</v>
      </c>
      <c r="AU87" s="78">
        <v>4.5439999999999996</v>
      </c>
      <c r="AV87" s="78">
        <v>13.41</v>
      </c>
      <c r="AW87" s="78">
        <v>0.20200000000000001</v>
      </c>
      <c r="AX87" s="78">
        <v>240.7</v>
      </c>
      <c r="AY87" s="78">
        <v>1.1619999999999999</v>
      </c>
      <c r="AZ87" s="78">
        <v>1.0341100000000001</v>
      </c>
      <c r="BA87" s="78">
        <v>1.9820000000000001E-2</v>
      </c>
      <c r="BB87" s="78">
        <v>1.14438</v>
      </c>
      <c r="BC87" s="78">
        <v>9.8200000000000006E-3</v>
      </c>
      <c r="BD87" s="78">
        <v>0.11600000000000001</v>
      </c>
      <c r="BE87" s="78">
        <v>4.0000000000000001E-3</v>
      </c>
      <c r="BF87" s="78">
        <v>0.60399999999999998</v>
      </c>
      <c r="BG87" s="78">
        <v>1.2E-2</v>
      </c>
      <c r="BH87" s="78">
        <v>1E-3</v>
      </c>
      <c r="BI87" s="78">
        <v>2E-3</v>
      </c>
      <c r="BJ87" s="78">
        <v>4.0000000000000001E-3</v>
      </c>
      <c r="BK87" s="78">
        <v>0</v>
      </c>
      <c r="BL87" s="78">
        <v>5.8000000000000003E-2</v>
      </c>
      <c r="BM87" s="78">
        <v>0</v>
      </c>
      <c r="BN87" s="78">
        <v>0.28499999999999998</v>
      </c>
      <c r="BO87" s="78">
        <v>1.2E-2</v>
      </c>
      <c r="BP87" s="78">
        <v>7.1999999999999995E-2</v>
      </c>
      <c r="BQ87" s="78">
        <v>1.4E-2</v>
      </c>
      <c r="BR87" s="78">
        <v>0.93705000000000005</v>
      </c>
      <c r="BS87" s="78">
        <v>1.5859999999999999E-2</v>
      </c>
      <c r="BT87" s="78">
        <v>1.1312599999999999</v>
      </c>
      <c r="BU87" s="78">
        <v>1.89E-2</v>
      </c>
      <c r="BV87" s="78">
        <v>0.14899999999999999</v>
      </c>
      <c r="BW87" s="78">
        <v>8.0000000000000002E-3</v>
      </c>
      <c r="BX87" s="78">
        <v>4.9000000000000002E-2</v>
      </c>
      <c r="BY87" s="78">
        <v>4.0000000000000001E-3</v>
      </c>
      <c r="BZ87" s="78">
        <v>2E-3</v>
      </c>
      <c r="CA87" s="78">
        <v>4.0000000000000001E-3</v>
      </c>
      <c r="CB87" s="78">
        <v>0.22800000000000001</v>
      </c>
      <c r="CC87" s="78">
        <v>6.0000000000000001E-3</v>
      </c>
      <c r="CD87" s="78">
        <v>52.87</v>
      </c>
      <c r="CE87" s="78">
        <v>0.5</v>
      </c>
      <c r="CF87" s="78">
        <v>61.34</v>
      </c>
      <c r="CG87" s="78">
        <v>0.38600000000000001</v>
      </c>
      <c r="CH87" s="78">
        <v>1.0209999999999999</v>
      </c>
      <c r="CI87" s="78">
        <v>1.4E-2</v>
      </c>
      <c r="CJ87" s="78">
        <v>2.0579999999999998</v>
      </c>
      <c r="CK87" s="78">
        <v>2.5999999999999999E-2</v>
      </c>
      <c r="CL87" s="78">
        <v>0.26100000000000001</v>
      </c>
      <c r="CM87" s="78">
        <v>2E-3</v>
      </c>
      <c r="CN87" s="78">
        <v>0.96599999999999997</v>
      </c>
      <c r="CO87" s="78">
        <v>1.6E-2</v>
      </c>
      <c r="CP87" s="78">
        <v>0.19500000000000001</v>
      </c>
      <c r="CQ87" s="78">
        <v>8.0000000000000002E-3</v>
      </c>
      <c r="CR87" s="78">
        <v>4.2999999999999997E-2</v>
      </c>
      <c r="CS87" s="78">
        <v>0</v>
      </c>
      <c r="CT87" s="78">
        <v>0.17100000000000001</v>
      </c>
      <c r="CU87" s="78">
        <v>4.0000000000000001E-3</v>
      </c>
      <c r="CV87" s="78">
        <v>2.4E-2</v>
      </c>
      <c r="CW87" s="78">
        <v>2E-3</v>
      </c>
      <c r="CX87" s="78">
        <v>0.123</v>
      </c>
      <c r="CY87" s="78">
        <v>4.0000000000000001E-3</v>
      </c>
      <c r="CZ87" s="78">
        <v>2.3E-2</v>
      </c>
      <c r="DA87" s="78">
        <v>2E-3</v>
      </c>
      <c r="DB87" s="78">
        <v>6.0999999999999999E-2</v>
      </c>
      <c r="DC87" s="78">
        <v>4.0000000000000001E-3</v>
      </c>
      <c r="DD87" s="78">
        <v>8.0000000000000002E-3</v>
      </c>
      <c r="DE87" s="78">
        <v>0</v>
      </c>
      <c r="DF87" s="78">
        <v>4.9000000000000002E-2</v>
      </c>
      <c r="DG87" s="78">
        <v>4.0000000000000001E-3</v>
      </c>
      <c r="DH87" s="78">
        <v>7.0000000000000001E-3</v>
      </c>
      <c r="DI87" s="78">
        <v>0</v>
      </c>
      <c r="DJ87" s="78">
        <v>2E-3</v>
      </c>
      <c r="DK87" s="78">
        <v>0</v>
      </c>
      <c r="DL87" s="78">
        <v>0.105</v>
      </c>
      <c r="DM87" s="78">
        <v>5.8000000000000003E-2</v>
      </c>
      <c r="DN87" s="78">
        <v>0.23</v>
      </c>
      <c r="DO87" s="78">
        <v>4.0000000000000001E-3</v>
      </c>
      <c r="DP87" s="78">
        <v>0.24199999999999999</v>
      </c>
      <c r="DQ87" s="78">
        <v>4.0000000000000001E-3</v>
      </c>
      <c r="DR87" s="78">
        <v>0</v>
      </c>
      <c r="DS87" s="78">
        <v>0</v>
      </c>
      <c r="DT87" s="78">
        <v>0</v>
      </c>
      <c r="DU87" s="78">
        <v>0</v>
      </c>
      <c r="DV87" s="78">
        <v>6.4000000000000001E-2</v>
      </c>
      <c r="DW87" s="78">
        <v>6.0000000000000001E-3</v>
      </c>
      <c r="DX87" s="78">
        <v>2.4E-2</v>
      </c>
      <c r="DY87" s="78">
        <v>2E-3</v>
      </c>
      <c r="DZ87" s="78">
        <v>5.95</v>
      </c>
      <c r="EA87" s="78">
        <v>0.03</v>
      </c>
      <c r="EB87" s="78">
        <v>0.90446000000000004</v>
      </c>
      <c r="EC87" s="78">
        <v>2.036E-2</v>
      </c>
      <c r="ED87" s="78">
        <v>1.0724199999999999</v>
      </c>
      <c r="EE87" s="78">
        <v>1.038E-2</v>
      </c>
      <c r="EF87" s="78">
        <v>0.32700000000000001</v>
      </c>
      <c r="EG87" s="78">
        <v>8.0000000000000002E-3</v>
      </c>
      <c r="EH87" s="78">
        <v>0.05</v>
      </c>
      <c r="EI87" s="78">
        <v>0</v>
      </c>
    </row>
    <row r="88" spans="1:139" x14ac:dyDescent="0.25">
      <c r="A88" s="78" t="s">
        <v>86</v>
      </c>
      <c r="B88" s="78">
        <v>210.8</v>
      </c>
      <c r="C88" s="78">
        <v>3.54</v>
      </c>
      <c r="D88" s="78">
        <v>4317</v>
      </c>
      <c r="E88" s="78">
        <v>48.26</v>
      </c>
      <c r="F88" s="78">
        <v>432.5</v>
      </c>
      <c r="G88" s="78">
        <v>3.4580000000000002</v>
      </c>
      <c r="H88" s="78">
        <v>3968</v>
      </c>
      <c r="I88" s="78">
        <v>9.5</v>
      </c>
      <c r="J88" s="78">
        <v>61110</v>
      </c>
      <c r="K88" s="78">
        <v>660</v>
      </c>
      <c r="L88" s="78">
        <v>45490</v>
      </c>
      <c r="M88" s="78">
        <v>928.4</v>
      </c>
      <c r="N88" s="78">
        <v>1.09548</v>
      </c>
      <c r="O88" s="78">
        <v>1.8859999999999998E-2</v>
      </c>
      <c r="P88" s="78">
        <v>1.1517599999999999</v>
      </c>
      <c r="Q88" s="78">
        <v>1.264E-2</v>
      </c>
      <c r="R88" s="78">
        <v>205.3</v>
      </c>
      <c r="S88" s="78">
        <v>1.3280000000000001</v>
      </c>
      <c r="T88" s="78">
        <v>0.80500000000000005</v>
      </c>
      <c r="U88" s="78">
        <v>0.03</v>
      </c>
      <c r="V88" s="78">
        <v>1.2130000000000001</v>
      </c>
      <c r="W88" s="78">
        <v>1.6E-2</v>
      </c>
      <c r="X88" s="78">
        <v>2.4529999999999998</v>
      </c>
      <c r="Y88" s="78">
        <v>3.2000000000000001E-2</v>
      </c>
      <c r="Z88" s="78">
        <v>114.6</v>
      </c>
      <c r="AA88" s="78">
        <v>1.026</v>
      </c>
      <c r="AB88" s="78">
        <v>663.8</v>
      </c>
      <c r="AC88" s="78">
        <v>6.5679999999999996</v>
      </c>
      <c r="AD88" s="78">
        <v>0.38300000000000001</v>
      </c>
      <c r="AE88" s="78">
        <v>1.6E-2</v>
      </c>
      <c r="AF88" s="78">
        <v>3.7959999999999998</v>
      </c>
      <c r="AG88" s="78">
        <v>0.09</v>
      </c>
      <c r="AH88" s="78">
        <v>24.5</v>
      </c>
      <c r="AI88" s="78">
        <v>0.16600000000000001</v>
      </c>
      <c r="AJ88" s="78">
        <v>19.420000000000002</v>
      </c>
      <c r="AK88" s="78">
        <v>0.436</v>
      </c>
      <c r="AL88" s="78">
        <v>1.819</v>
      </c>
      <c r="AM88" s="78">
        <v>0.02</v>
      </c>
      <c r="AN88" s="78">
        <v>0.97814000000000001</v>
      </c>
      <c r="AO88" s="78">
        <v>3.2320000000000002E-2</v>
      </c>
      <c r="AP88" s="78">
        <v>0.97313000000000005</v>
      </c>
      <c r="AQ88" s="78">
        <v>1.1560000000000001E-2</v>
      </c>
      <c r="AR88" s="78">
        <v>5.3999999999999999E-2</v>
      </c>
      <c r="AS88" s="78">
        <v>0.156</v>
      </c>
      <c r="AT88" s="78">
        <v>6.6079999999999997</v>
      </c>
      <c r="AU88" s="78">
        <v>1.218</v>
      </c>
      <c r="AV88" s="78">
        <v>11.66</v>
      </c>
      <c r="AW88" s="78">
        <v>0.106</v>
      </c>
      <c r="AX88" s="78">
        <v>219.6</v>
      </c>
      <c r="AY88" s="78">
        <v>2.4660000000000002</v>
      </c>
      <c r="AZ88" s="78">
        <v>1.03803</v>
      </c>
      <c r="BA88" s="78">
        <v>1.9640000000000001E-2</v>
      </c>
      <c r="BB88" s="78">
        <v>1.1660299999999999</v>
      </c>
      <c r="BC88" s="78">
        <v>8.0400000000000003E-3</v>
      </c>
      <c r="BD88" s="78">
        <v>4.2000000000000003E-2</v>
      </c>
      <c r="BE88" s="78">
        <v>8.0000000000000002E-3</v>
      </c>
      <c r="BF88" s="78">
        <v>0.56000000000000005</v>
      </c>
      <c r="BG88" s="78">
        <v>4.0000000000000001E-3</v>
      </c>
      <c r="BH88" s="78">
        <v>0</v>
      </c>
      <c r="BI88" s="78">
        <v>0</v>
      </c>
      <c r="BJ88" s="78">
        <v>4.0000000000000001E-3</v>
      </c>
      <c r="BK88" s="78">
        <v>0</v>
      </c>
      <c r="BL88" s="78">
        <v>5.1999999999999998E-2</v>
      </c>
      <c r="BM88" s="78">
        <v>6.0000000000000001E-3</v>
      </c>
      <c r="BN88" s="78">
        <v>3.0000000000000001E-3</v>
      </c>
      <c r="BO88" s="78">
        <v>0.03</v>
      </c>
      <c r="BP88" s="78">
        <v>0.09</v>
      </c>
      <c r="BQ88" s="78">
        <v>2.4E-2</v>
      </c>
      <c r="BR88" s="78">
        <v>0.93645</v>
      </c>
      <c r="BS88" s="78">
        <v>1.3820000000000001E-2</v>
      </c>
      <c r="BT88" s="78">
        <v>1.1478699999999999</v>
      </c>
      <c r="BU88" s="78">
        <v>1.4319999999999999E-2</v>
      </c>
      <c r="BV88" s="78">
        <v>7.9000000000000001E-2</v>
      </c>
      <c r="BW88" s="78">
        <v>8.0000000000000002E-3</v>
      </c>
      <c r="BX88" s="78">
        <v>2.5000000000000001E-2</v>
      </c>
      <c r="BY88" s="78">
        <v>0</v>
      </c>
      <c r="BZ88" s="78">
        <v>-1E-3</v>
      </c>
      <c r="CA88" s="78">
        <v>2E-3</v>
      </c>
      <c r="CB88" s="78">
        <v>8.5999999999999993E-2</v>
      </c>
      <c r="CC88" s="78">
        <v>4.0000000000000001E-3</v>
      </c>
      <c r="CD88" s="78">
        <v>47.24</v>
      </c>
      <c r="CE88" s="78">
        <v>0.19400000000000001</v>
      </c>
      <c r="CF88" s="78">
        <v>47.15</v>
      </c>
      <c r="CG88" s="78">
        <v>0.628</v>
      </c>
      <c r="CH88" s="78">
        <v>0.309</v>
      </c>
      <c r="CI88" s="78">
        <v>0.01</v>
      </c>
      <c r="CJ88" s="78">
        <v>0.62</v>
      </c>
      <c r="CK88" s="78">
        <v>1.2E-2</v>
      </c>
      <c r="CL88" s="78">
        <v>7.4999999999999997E-2</v>
      </c>
      <c r="CM88" s="78">
        <v>2E-3</v>
      </c>
      <c r="CN88" s="78">
        <v>0.27700000000000002</v>
      </c>
      <c r="CO88" s="78">
        <v>1.2E-2</v>
      </c>
      <c r="CP88" s="78">
        <v>5.6000000000000001E-2</v>
      </c>
      <c r="CQ88" s="78">
        <v>4.0000000000000001E-3</v>
      </c>
      <c r="CR88" s="78">
        <v>1.7999999999999999E-2</v>
      </c>
      <c r="CS88" s="78">
        <v>2E-3</v>
      </c>
      <c r="CT88" s="78">
        <v>0.05</v>
      </c>
      <c r="CU88" s="78">
        <v>4.0000000000000001E-3</v>
      </c>
      <c r="CV88" s="78">
        <v>7.0000000000000001E-3</v>
      </c>
      <c r="CW88" s="78">
        <v>0</v>
      </c>
      <c r="CX88" s="78">
        <v>3.4000000000000002E-2</v>
      </c>
      <c r="CY88" s="78">
        <v>2E-3</v>
      </c>
      <c r="CZ88" s="78">
        <v>6.0000000000000001E-3</v>
      </c>
      <c r="DA88" s="78">
        <v>0</v>
      </c>
      <c r="DB88" s="78">
        <v>1.7999999999999999E-2</v>
      </c>
      <c r="DC88" s="78">
        <v>2E-3</v>
      </c>
      <c r="DD88" s="78">
        <v>2E-3</v>
      </c>
      <c r="DE88" s="78">
        <v>0</v>
      </c>
      <c r="DF88" s="78">
        <v>1.4E-2</v>
      </c>
      <c r="DG88" s="78">
        <v>2E-3</v>
      </c>
      <c r="DH88" s="78">
        <v>2E-3</v>
      </c>
      <c r="DI88" s="78">
        <v>0</v>
      </c>
      <c r="DJ88" s="78">
        <v>1E-3</v>
      </c>
      <c r="DK88" s="78">
        <v>0</v>
      </c>
      <c r="DL88" s="78">
        <v>6.7000000000000004E-2</v>
      </c>
      <c r="DM88" s="78">
        <v>6.0000000000000001E-3</v>
      </c>
      <c r="DN88" s="78">
        <v>0.10199999999999999</v>
      </c>
      <c r="DO88" s="78">
        <v>2E-3</v>
      </c>
      <c r="DP88" s="78">
        <v>0.10199999999999999</v>
      </c>
      <c r="DQ88" s="78">
        <v>4.0000000000000001E-3</v>
      </c>
      <c r="DR88" s="78">
        <v>0</v>
      </c>
      <c r="DS88" s="78">
        <v>0</v>
      </c>
      <c r="DT88" s="78">
        <v>0</v>
      </c>
      <c r="DU88" s="78">
        <v>0</v>
      </c>
      <c r="DV88" s="78">
        <v>0.114</v>
      </c>
      <c r="DW88" s="78">
        <v>6.0000000000000001E-3</v>
      </c>
      <c r="DX88" s="78">
        <v>0.01</v>
      </c>
      <c r="DY88" s="78">
        <v>2E-3</v>
      </c>
      <c r="DZ88" s="78">
        <v>2.5430000000000001</v>
      </c>
      <c r="EA88" s="78">
        <v>1.6E-2</v>
      </c>
      <c r="EB88" s="78">
        <v>0.89802000000000004</v>
      </c>
      <c r="EC88" s="78">
        <v>2.1919999999999999E-2</v>
      </c>
      <c r="ED88" s="78">
        <v>1.0763499999999999</v>
      </c>
      <c r="EE88" s="78">
        <v>6.7000000000000002E-3</v>
      </c>
      <c r="EF88" s="78">
        <v>8.5000000000000006E-2</v>
      </c>
      <c r="EG88" s="78">
        <v>2E-3</v>
      </c>
      <c r="EH88" s="78">
        <v>1.4E-2</v>
      </c>
      <c r="EI88" s="78">
        <v>2E-3</v>
      </c>
    </row>
    <row r="89" spans="1:139" x14ac:dyDescent="0.25">
      <c r="A89" s="78" t="s">
        <v>88</v>
      </c>
      <c r="B89" s="78">
        <v>-17.91</v>
      </c>
      <c r="C89" s="78">
        <v>0.126</v>
      </c>
      <c r="D89" s="78">
        <v>1.73</v>
      </c>
      <c r="E89" s="78">
        <v>0.01</v>
      </c>
      <c r="F89" s="78">
        <v>-2.2450000000000001</v>
      </c>
      <c r="G89" s="78">
        <v>0.218</v>
      </c>
      <c r="H89" s="78">
        <v>18.53</v>
      </c>
      <c r="I89" s="78">
        <v>0.59599999999999997</v>
      </c>
      <c r="J89" s="78">
        <v>-6.0940000000000003</v>
      </c>
      <c r="K89" s="78">
        <v>3.6360000000000001</v>
      </c>
      <c r="L89" s="78">
        <v>-0.27800000000000002</v>
      </c>
      <c r="M89" s="78">
        <v>5.548</v>
      </c>
      <c r="N89" s="78">
        <v>1.0580400000000001</v>
      </c>
      <c r="O89" s="78">
        <v>1.146E-2</v>
      </c>
      <c r="P89" s="78">
        <v>1.05888</v>
      </c>
      <c r="Q89" s="78">
        <v>1.256E-2</v>
      </c>
      <c r="R89" s="78">
        <v>8.1000000000000003E-2</v>
      </c>
      <c r="S89" s="78">
        <v>0.1</v>
      </c>
      <c r="T89" s="78">
        <v>7.0000000000000001E-3</v>
      </c>
      <c r="U89" s="78">
        <v>0.02</v>
      </c>
      <c r="V89" s="78">
        <v>1.6E-2</v>
      </c>
      <c r="W89" s="78">
        <v>1.4E-2</v>
      </c>
      <c r="X89" s="78">
        <v>0.161</v>
      </c>
      <c r="Y89" s="78">
        <v>4.3999999999999997E-2</v>
      </c>
      <c r="Z89" s="78">
        <v>8.4000000000000005E-2</v>
      </c>
      <c r="AA89" s="78">
        <v>8.0000000000000002E-3</v>
      </c>
      <c r="AB89" s="78">
        <v>187.1</v>
      </c>
      <c r="AC89" s="78">
        <v>2.89</v>
      </c>
      <c r="AD89" s="78">
        <v>-2.4E-2</v>
      </c>
      <c r="AE89" s="78">
        <v>0</v>
      </c>
      <c r="AF89" s="78">
        <v>0.06</v>
      </c>
      <c r="AG89" s="78">
        <v>2E-3</v>
      </c>
      <c r="AH89" s="78">
        <v>0.255</v>
      </c>
      <c r="AI89" s="78">
        <v>3.5999999999999997E-2</v>
      </c>
      <c r="AJ89" s="78">
        <v>-1.5429999999999999</v>
      </c>
      <c r="AK89" s="78">
        <v>0.16800000000000001</v>
      </c>
      <c r="AL89" s="78">
        <v>-2E-3</v>
      </c>
      <c r="AM89" s="78">
        <v>2E-3</v>
      </c>
      <c r="AN89" s="78">
        <v>0.99541000000000002</v>
      </c>
      <c r="AO89" s="78">
        <v>2.1999999999999999E-2</v>
      </c>
      <c r="AP89" s="78">
        <v>0.93454999999999999</v>
      </c>
      <c r="AQ89" s="78">
        <v>1.234E-2</v>
      </c>
      <c r="AR89" s="78">
        <v>8.9999999999999993E-3</v>
      </c>
      <c r="AS89" s="78">
        <v>6.4000000000000001E-2</v>
      </c>
      <c r="AT89" s="78">
        <v>-7.2999999999999995E-2</v>
      </c>
      <c r="AU89" s="78">
        <v>0.48399999999999999</v>
      </c>
      <c r="AV89" s="78">
        <v>0</v>
      </c>
      <c r="AW89" s="78">
        <v>2E-3</v>
      </c>
      <c r="AX89" s="78">
        <v>-1.4999999999999999E-2</v>
      </c>
      <c r="AY89" s="78">
        <v>2E-3</v>
      </c>
      <c r="AZ89" s="78">
        <v>1.0190600000000001</v>
      </c>
      <c r="BA89" s="78">
        <v>2.6380000000000001E-2</v>
      </c>
      <c r="BB89" s="78">
        <v>1.0874600000000001</v>
      </c>
      <c r="BC89" s="78">
        <v>1.7919999999999998E-2</v>
      </c>
      <c r="BD89" s="78">
        <v>-1E-3</v>
      </c>
      <c r="BE89" s="78">
        <v>0</v>
      </c>
      <c r="BF89" s="78">
        <v>-8.0000000000000002E-3</v>
      </c>
      <c r="BG89" s="78">
        <v>4.0000000000000001E-3</v>
      </c>
      <c r="BH89" s="78">
        <v>0</v>
      </c>
      <c r="BI89" s="78">
        <v>0</v>
      </c>
      <c r="BJ89" s="78">
        <v>0</v>
      </c>
      <c r="BK89" s="78">
        <v>0</v>
      </c>
      <c r="BL89" s="78">
        <v>1E-3</v>
      </c>
      <c r="BM89" s="78">
        <v>0</v>
      </c>
      <c r="BN89" s="78">
        <v>-4.2000000000000003E-2</v>
      </c>
      <c r="BO89" s="78">
        <v>3.2000000000000001E-2</v>
      </c>
      <c r="BP89" s="78">
        <v>2E-3</v>
      </c>
      <c r="BQ89" s="78">
        <v>0</v>
      </c>
      <c r="BR89" s="78">
        <v>0.92588999999999999</v>
      </c>
      <c r="BS89" s="78">
        <v>1.9699999999999999E-2</v>
      </c>
      <c r="BT89" s="78">
        <v>1.09198</v>
      </c>
      <c r="BU89" s="78">
        <v>1.5740000000000001E-2</v>
      </c>
      <c r="BV89" s="78">
        <v>1.6E-2</v>
      </c>
      <c r="BW89" s="78">
        <v>4.0000000000000001E-3</v>
      </c>
      <c r="BX89" s="78">
        <v>4.0000000000000001E-3</v>
      </c>
      <c r="BY89" s="78">
        <v>2E-3</v>
      </c>
      <c r="BZ89" s="78">
        <v>0</v>
      </c>
      <c r="CA89" s="78">
        <v>4.0000000000000001E-3</v>
      </c>
      <c r="CB89" s="78">
        <v>1E-3</v>
      </c>
      <c r="CC89" s="78">
        <v>0</v>
      </c>
      <c r="CD89" s="78">
        <v>-5.0000000000000001E-3</v>
      </c>
      <c r="CE89" s="78">
        <v>2E-3</v>
      </c>
      <c r="CF89" s="78">
        <v>-4.0000000000000001E-3</v>
      </c>
      <c r="CG89" s="78">
        <v>2E-3</v>
      </c>
      <c r="CH89" s="78">
        <v>8.9999999999999993E-3</v>
      </c>
      <c r="CI89" s="78">
        <v>0</v>
      </c>
      <c r="CJ89" s="78">
        <v>-1.0999999999999999E-2</v>
      </c>
      <c r="CK89" s="78">
        <v>2E-3</v>
      </c>
      <c r="CL89" s="78">
        <v>0</v>
      </c>
      <c r="CM89" s="78">
        <v>0</v>
      </c>
      <c r="CN89" s="78">
        <v>-1E-3</v>
      </c>
      <c r="CO89" s="78">
        <v>0</v>
      </c>
      <c r="CP89" s="78">
        <v>0</v>
      </c>
      <c r="CQ89" s="78">
        <v>0</v>
      </c>
      <c r="CR89" s="78">
        <v>0</v>
      </c>
      <c r="CS89" s="78">
        <v>0</v>
      </c>
      <c r="CT89" s="78">
        <v>0</v>
      </c>
      <c r="CU89" s="78">
        <v>0</v>
      </c>
      <c r="CV89" s="78">
        <v>0</v>
      </c>
      <c r="CW89" s="78">
        <v>0</v>
      </c>
      <c r="CX89" s="78">
        <v>0</v>
      </c>
      <c r="CY89" s="78">
        <v>0</v>
      </c>
      <c r="CZ89" s="78">
        <v>0</v>
      </c>
      <c r="DA89" s="78">
        <v>0</v>
      </c>
      <c r="DB89" s="78">
        <v>0</v>
      </c>
      <c r="DC89" s="78">
        <v>0</v>
      </c>
      <c r="DD89" s="78">
        <v>0</v>
      </c>
      <c r="DE89" s="78">
        <v>0</v>
      </c>
      <c r="DF89" s="78">
        <v>0</v>
      </c>
      <c r="DG89" s="78">
        <v>0</v>
      </c>
      <c r="DH89" s="78">
        <v>0</v>
      </c>
      <c r="DI89" s="78">
        <v>0</v>
      </c>
      <c r="DJ89" s="78">
        <v>0</v>
      </c>
      <c r="DK89" s="78">
        <v>0</v>
      </c>
      <c r="DL89" s="78">
        <v>1E-3</v>
      </c>
      <c r="DM89" s="78">
        <v>0</v>
      </c>
      <c r="DN89" s="78">
        <v>0</v>
      </c>
      <c r="DO89" s="78">
        <v>0</v>
      </c>
      <c r="DP89" s="78">
        <v>0</v>
      </c>
      <c r="DQ89" s="78">
        <v>0</v>
      </c>
      <c r="DR89" s="78">
        <v>0</v>
      </c>
      <c r="DS89" s="78">
        <v>0</v>
      </c>
      <c r="DT89" s="78">
        <v>0</v>
      </c>
      <c r="DU89" s="78">
        <v>0</v>
      </c>
      <c r="DV89" s="78">
        <v>0.42</v>
      </c>
      <c r="DW89" s="78">
        <v>0.06</v>
      </c>
      <c r="DX89" s="78">
        <v>0</v>
      </c>
      <c r="DY89" s="78">
        <v>0</v>
      </c>
      <c r="DZ89" s="78">
        <v>4.7E-2</v>
      </c>
      <c r="EA89" s="78">
        <v>2E-3</v>
      </c>
      <c r="EB89" s="78">
        <v>0.91796</v>
      </c>
      <c r="EC89" s="78">
        <v>2.5899999999999999E-2</v>
      </c>
      <c r="ED89" s="78">
        <v>1.0616099999999999</v>
      </c>
      <c r="EE89" s="78">
        <v>6.0400000000000002E-3</v>
      </c>
      <c r="EF89" s="78">
        <v>2E-3</v>
      </c>
      <c r="EG89" s="78">
        <v>2E-3</v>
      </c>
      <c r="EH89" s="78">
        <v>0</v>
      </c>
      <c r="EI89" s="78">
        <v>0</v>
      </c>
    </row>
    <row r="90" spans="1:139" x14ac:dyDescent="0.25">
      <c r="A90" s="78" t="s">
        <v>93</v>
      </c>
      <c r="B90" s="78">
        <v>29.63</v>
      </c>
      <c r="C90" s="78">
        <v>0.27800000000000002</v>
      </c>
      <c r="D90" s="78">
        <v>11350</v>
      </c>
      <c r="E90" s="78">
        <v>63.14</v>
      </c>
      <c r="F90" s="78">
        <v>446.8</v>
      </c>
      <c r="G90" s="78">
        <v>13.962</v>
      </c>
      <c r="H90" s="78">
        <v>3163</v>
      </c>
      <c r="I90" s="78">
        <v>35.68</v>
      </c>
      <c r="J90" s="78">
        <v>62510</v>
      </c>
      <c r="K90" s="78">
        <v>477.4</v>
      </c>
      <c r="L90" s="78">
        <v>39910</v>
      </c>
      <c r="M90" s="78">
        <v>731.4</v>
      </c>
      <c r="N90" s="78">
        <v>1.1125799999999999</v>
      </c>
      <c r="O90" s="78">
        <v>3.4139999999999997E-2</v>
      </c>
      <c r="P90" s="78">
        <v>1.1633500000000001</v>
      </c>
      <c r="Q90" s="78">
        <v>2.1440000000000001E-2</v>
      </c>
      <c r="R90" s="78">
        <v>175.8</v>
      </c>
      <c r="S90" s="78">
        <v>3.3639999999999999</v>
      </c>
      <c r="T90" s="78">
        <v>0.76400000000000001</v>
      </c>
      <c r="U90" s="78">
        <v>0.1</v>
      </c>
      <c r="V90" s="78">
        <v>1.0149999999999999</v>
      </c>
      <c r="W90" s="78">
        <v>0.13800000000000001</v>
      </c>
      <c r="X90" s="78">
        <v>3.07</v>
      </c>
      <c r="Y90" s="78">
        <v>0.316</v>
      </c>
      <c r="Z90" s="78">
        <v>253.2</v>
      </c>
      <c r="AA90" s="78">
        <v>2.944</v>
      </c>
      <c r="AB90" s="78">
        <v>627.20000000000005</v>
      </c>
      <c r="AC90" s="78">
        <v>11.044</v>
      </c>
      <c r="AD90" s="78">
        <v>0.16500000000000001</v>
      </c>
      <c r="AE90" s="78">
        <v>0.02</v>
      </c>
      <c r="AF90" s="78">
        <v>1.43</v>
      </c>
      <c r="AG90" s="78">
        <v>0.04</v>
      </c>
      <c r="AH90" s="78">
        <v>8.7859999999999996</v>
      </c>
      <c r="AI90" s="78">
        <v>0.24399999999999999</v>
      </c>
      <c r="AJ90" s="78">
        <v>37.19</v>
      </c>
      <c r="AK90" s="78">
        <v>0.85599999999999998</v>
      </c>
      <c r="AL90" s="78">
        <v>9.0259999999999998</v>
      </c>
      <c r="AM90" s="78">
        <v>3.2000000000000001E-2</v>
      </c>
      <c r="AN90" s="78">
        <v>1.0089300000000001</v>
      </c>
      <c r="AO90" s="78">
        <v>1.9259999999999999E-2</v>
      </c>
      <c r="AP90" s="78">
        <v>0.99578</v>
      </c>
      <c r="AQ90" s="78">
        <v>1.7840000000000002E-2</v>
      </c>
      <c r="AR90" s="78">
        <v>0.67600000000000005</v>
      </c>
      <c r="AS90" s="78">
        <v>4.3999999999999997E-2</v>
      </c>
      <c r="AT90" s="78">
        <v>9.0730000000000004</v>
      </c>
      <c r="AU90" s="78">
        <v>2.84</v>
      </c>
      <c r="AV90" s="78">
        <v>41.77</v>
      </c>
      <c r="AW90" s="78">
        <v>0.33</v>
      </c>
      <c r="AX90" s="78">
        <v>138.5</v>
      </c>
      <c r="AY90" s="78">
        <v>1.276</v>
      </c>
      <c r="AZ90" s="78">
        <v>1.10754</v>
      </c>
      <c r="BA90" s="78">
        <v>2.7820000000000001E-2</v>
      </c>
      <c r="BB90" s="78">
        <v>1.22299</v>
      </c>
      <c r="BC90" s="78">
        <v>3.0999999999999999E-3</v>
      </c>
      <c r="BD90" s="78">
        <v>4.4999999999999998E-2</v>
      </c>
      <c r="BE90" s="78">
        <v>1.4E-2</v>
      </c>
      <c r="BF90" s="78">
        <v>9.7000000000000003E-2</v>
      </c>
      <c r="BG90" s="78">
        <v>4.0000000000000001E-3</v>
      </c>
      <c r="BH90" s="78">
        <v>0</v>
      </c>
      <c r="BI90" s="78">
        <v>0</v>
      </c>
      <c r="BJ90" s="78">
        <v>3.0000000000000001E-3</v>
      </c>
      <c r="BK90" s="78">
        <v>0</v>
      </c>
      <c r="BL90" s="78">
        <v>3.5999999999999997E-2</v>
      </c>
      <c r="BM90" s="78">
        <v>4.0000000000000001E-3</v>
      </c>
      <c r="BN90" s="78">
        <v>-7.3999999999999996E-2</v>
      </c>
      <c r="BO90" s="78">
        <v>1.6E-2</v>
      </c>
      <c r="BP90" s="78">
        <v>0.11</v>
      </c>
      <c r="BQ90" s="78">
        <v>0.01</v>
      </c>
      <c r="BR90" s="78">
        <v>0.95852999999999999</v>
      </c>
      <c r="BS90" s="78">
        <v>2.146E-2</v>
      </c>
      <c r="BT90" s="78">
        <v>1.15055</v>
      </c>
      <c r="BU90" s="78">
        <v>7.7400000000000004E-3</v>
      </c>
      <c r="BV90" s="78">
        <v>0.95599999999999996</v>
      </c>
      <c r="BW90" s="78">
        <v>0.186</v>
      </c>
      <c r="BX90" s="78">
        <v>4.3999999999999997E-2</v>
      </c>
      <c r="BY90" s="78">
        <v>2E-3</v>
      </c>
      <c r="BZ90" s="78">
        <v>2E-3</v>
      </c>
      <c r="CA90" s="78">
        <v>4.0000000000000001E-3</v>
      </c>
      <c r="CB90" s="78">
        <v>0.14000000000000001</v>
      </c>
      <c r="CC90" s="78">
        <v>8.0000000000000002E-3</v>
      </c>
      <c r="CD90" s="78">
        <v>245.8</v>
      </c>
      <c r="CE90" s="78">
        <v>3.0379999999999998</v>
      </c>
      <c r="CF90" s="78">
        <v>287.8</v>
      </c>
      <c r="CG90" s="78">
        <v>2.42</v>
      </c>
      <c r="CH90" s="78">
        <v>19.66</v>
      </c>
      <c r="CI90" s="78">
        <v>0.25</v>
      </c>
      <c r="CJ90" s="78">
        <v>21.41</v>
      </c>
      <c r="CK90" s="78">
        <v>0.17799999999999999</v>
      </c>
      <c r="CL90" s="78">
        <v>4.0129999999999999</v>
      </c>
      <c r="CM90" s="78">
        <v>4.3999999999999997E-2</v>
      </c>
      <c r="CN90" s="78">
        <v>15.21</v>
      </c>
      <c r="CO90" s="78">
        <v>0.17799999999999999</v>
      </c>
      <c r="CP90" s="78">
        <v>2.5129999999999999</v>
      </c>
      <c r="CQ90" s="78">
        <v>5.8000000000000003E-2</v>
      </c>
      <c r="CR90" s="78">
        <v>0.45100000000000001</v>
      </c>
      <c r="CS90" s="78">
        <v>1.2E-2</v>
      </c>
      <c r="CT90" s="78">
        <v>2.2949999999999999</v>
      </c>
      <c r="CU90" s="78">
        <v>0.01</v>
      </c>
      <c r="CV90" s="78">
        <v>0.26400000000000001</v>
      </c>
      <c r="CW90" s="78">
        <v>0</v>
      </c>
      <c r="CX90" s="78">
        <v>1.1850000000000001</v>
      </c>
      <c r="CY90" s="78">
        <v>0.02</v>
      </c>
      <c r="CZ90" s="78">
        <v>0.215</v>
      </c>
      <c r="DA90" s="78">
        <v>6.0000000000000001E-3</v>
      </c>
      <c r="DB90" s="78">
        <v>0.52300000000000002</v>
      </c>
      <c r="DC90" s="78">
        <v>8.0000000000000002E-3</v>
      </c>
      <c r="DD90" s="78">
        <v>5.7000000000000002E-2</v>
      </c>
      <c r="DE90" s="78">
        <v>2E-3</v>
      </c>
      <c r="DF90" s="78">
        <v>0.29099999999999998</v>
      </c>
      <c r="DG90" s="78">
        <v>8.0000000000000002E-3</v>
      </c>
      <c r="DH90" s="78">
        <v>0.04</v>
      </c>
      <c r="DI90" s="78">
        <v>2E-3</v>
      </c>
      <c r="DJ90" s="78">
        <v>1E-3</v>
      </c>
      <c r="DK90" s="78">
        <v>0</v>
      </c>
      <c r="DL90" s="78">
        <v>1.4E-2</v>
      </c>
      <c r="DM90" s="78">
        <v>2E-3</v>
      </c>
      <c r="DN90" s="78">
        <v>1E-3</v>
      </c>
      <c r="DO90" s="78">
        <v>0</v>
      </c>
      <c r="DP90" s="78">
        <v>0</v>
      </c>
      <c r="DQ90" s="78">
        <v>0</v>
      </c>
      <c r="DR90" s="78">
        <v>0</v>
      </c>
      <c r="DS90" s="78">
        <v>0</v>
      </c>
      <c r="DT90" s="78">
        <v>0</v>
      </c>
      <c r="DU90" s="78">
        <v>0</v>
      </c>
      <c r="DV90" s="78">
        <v>6.9000000000000006E-2</v>
      </c>
      <c r="DW90" s="78">
        <v>8.0000000000000002E-3</v>
      </c>
      <c r="DX90" s="78">
        <v>4.4999999999999998E-2</v>
      </c>
      <c r="DY90" s="78">
        <v>2E-3</v>
      </c>
      <c r="DZ90" s="78">
        <v>1.909</v>
      </c>
      <c r="EA90" s="78">
        <v>3.5999999999999997E-2</v>
      </c>
      <c r="EB90" s="78">
        <v>0.91100000000000003</v>
      </c>
      <c r="EC90" s="78">
        <v>2.3400000000000001E-2</v>
      </c>
      <c r="ED90" s="78">
        <v>1.07806</v>
      </c>
      <c r="EE90" s="78">
        <v>7.0800000000000004E-3</v>
      </c>
      <c r="EF90" s="78">
        <v>8.5999999999999993E-2</v>
      </c>
      <c r="EG90" s="78">
        <v>2E-3</v>
      </c>
      <c r="EH90" s="78">
        <v>1.9E-2</v>
      </c>
      <c r="EI90" s="78">
        <v>2E-3</v>
      </c>
    </row>
    <row r="91" spans="1:139" x14ac:dyDescent="0.25">
      <c r="A91" s="78" t="s">
        <v>90</v>
      </c>
      <c r="B91" s="78">
        <v>174.5</v>
      </c>
      <c r="C91" s="78">
        <v>1.05</v>
      </c>
      <c r="D91" s="78">
        <v>375.1</v>
      </c>
      <c r="E91" s="78">
        <v>4.1399999999999997</v>
      </c>
      <c r="F91" s="78">
        <v>378.9</v>
      </c>
      <c r="G91" s="78">
        <v>5.3879999999999999</v>
      </c>
      <c r="H91" s="78">
        <v>148.80000000000001</v>
      </c>
      <c r="I91" s="78">
        <v>0.41599999999999998</v>
      </c>
      <c r="J91" s="78">
        <v>394.5</v>
      </c>
      <c r="K91" s="78">
        <v>10.458</v>
      </c>
      <c r="L91" s="78">
        <v>221.6</v>
      </c>
      <c r="M91" s="78">
        <v>28.68</v>
      </c>
      <c r="N91" s="78">
        <v>1.07972</v>
      </c>
      <c r="O91" s="78">
        <v>2.1940000000000001E-2</v>
      </c>
      <c r="P91" s="78">
        <v>1.0694399999999999</v>
      </c>
      <c r="Q91" s="78">
        <v>9.7999999999999997E-3</v>
      </c>
      <c r="R91" s="78">
        <v>177.4</v>
      </c>
      <c r="S91" s="78">
        <v>0.56399999999999995</v>
      </c>
      <c r="T91" s="78">
        <v>9.0359999999999996</v>
      </c>
      <c r="U91" s="78">
        <v>0.22600000000000001</v>
      </c>
      <c r="V91" s="78">
        <v>7.6630000000000003</v>
      </c>
      <c r="W91" s="78">
        <v>6.6000000000000003E-2</v>
      </c>
      <c r="X91" s="78">
        <v>3.5329999999999999</v>
      </c>
      <c r="Y91" s="78">
        <v>2.4E-2</v>
      </c>
      <c r="Z91" s="78">
        <v>30.13</v>
      </c>
      <c r="AA91" s="78">
        <v>6.4000000000000001E-2</v>
      </c>
      <c r="AB91" s="78">
        <v>411.4</v>
      </c>
      <c r="AC91" s="78">
        <v>5.5439999999999996</v>
      </c>
      <c r="AD91" s="78">
        <v>3.0619999999999998</v>
      </c>
      <c r="AE91" s="78">
        <v>6.6000000000000003E-2</v>
      </c>
      <c r="AF91" s="78">
        <v>3.3180000000000001</v>
      </c>
      <c r="AG91" s="78">
        <v>5.3999999999999999E-2</v>
      </c>
      <c r="AH91" s="78">
        <v>3.367</v>
      </c>
      <c r="AI91" s="78">
        <v>4.3999999999999997E-2</v>
      </c>
      <c r="AJ91" s="78">
        <v>1.304</v>
      </c>
      <c r="AK91" s="78">
        <v>0.17799999999999999</v>
      </c>
      <c r="AL91" s="78">
        <v>1.089</v>
      </c>
      <c r="AM91" s="78">
        <v>1.2E-2</v>
      </c>
      <c r="AN91" s="78">
        <v>1.0456700000000001</v>
      </c>
      <c r="AO91" s="78">
        <v>3.1220000000000001E-2</v>
      </c>
      <c r="AP91" s="78">
        <v>0.9667</v>
      </c>
      <c r="AQ91" s="78">
        <v>4.7600000000000003E-3</v>
      </c>
      <c r="AR91" s="78">
        <v>1.581</v>
      </c>
      <c r="AS91" s="78">
        <v>0.376</v>
      </c>
      <c r="AT91" s="78">
        <v>1.7450000000000001</v>
      </c>
      <c r="AU91" s="78">
        <v>1.746</v>
      </c>
      <c r="AV91" s="78">
        <v>7.7089999999999996</v>
      </c>
      <c r="AW91" s="78">
        <v>0.05</v>
      </c>
      <c r="AX91" s="78">
        <v>3.1280000000000001</v>
      </c>
      <c r="AY91" s="78">
        <v>4.8000000000000001E-2</v>
      </c>
      <c r="AZ91" s="78">
        <v>1.03807</v>
      </c>
      <c r="BA91" s="78">
        <v>2.5440000000000001E-2</v>
      </c>
      <c r="BB91" s="78">
        <v>1.0874900000000001</v>
      </c>
      <c r="BC91" s="78">
        <v>1.03E-2</v>
      </c>
      <c r="BD91" s="78">
        <v>0.97899999999999998</v>
      </c>
      <c r="BE91" s="78">
        <v>2.4E-2</v>
      </c>
      <c r="BF91" s="78">
        <v>3.0880000000000001</v>
      </c>
      <c r="BG91" s="78">
        <v>8.5999999999999993E-2</v>
      </c>
      <c r="BH91" s="78">
        <v>0.23400000000000001</v>
      </c>
      <c r="BI91" s="78">
        <v>0.01</v>
      </c>
      <c r="BJ91" s="78">
        <v>0.23499999999999999</v>
      </c>
      <c r="BK91" s="78">
        <v>1.4E-2</v>
      </c>
      <c r="BL91" s="78">
        <v>0.17899999999999999</v>
      </c>
      <c r="BM91" s="78">
        <v>6.0000000000000001E-3</v>
      </c>
      <c r="BN91" s="78">
        <v>2.7629999999999999</v>
      </c>
      <c r="BO91" s="78">
        <v>0.2</v>
      </c>
      <c r="BP91" s="78">
        <v>3.077</v>
      </c>
      <c r="BQ91" s="78">
        <v>4.3999999999999997E-2</v>
      </c>
      <c r="BR91" s="78">
        <v>0.94640999999999997</v>
      </c>
      <c r="BS91" s="78">
        <v>1.882E-2</v>
      </c>
      <c r="BT91" s="78">
        <v>1.0906</v>
      </c>
      <c r="BU91" s="78">
        <v>6.4599999999999996E-3</v>
      </c>
      <c r="BV91" s="78">
        <v>0.219</v>
      </c>
      <c r="BW91" s="78">
        <v>0.01</v>
      </c>
      <c r="BX91" s="78">
        <v>0.224</v>
      </c>
      <c r="BY91" s="78">
        <v>0.01</v>
      </c>
      <c r="BZ91" s="78">
        <v>0.24399999999999999</v>
      </c>
      <c r="CA91" s="78">
        <v>2.4E-2</v>
      </c>
      <c r="CB91" s="78">
        <v>1.3779999999999999</v>
      </c>
      <c r="CC91" s="78">
        <v>2.5999999999999999E-2</v>
      </c>
      <c r="CD91" s="78">
        <v>13.74</v>
      </c>
      <c r="CE91" s="78">
        <v>8.5999999999999993E-2</v>
      </c>
      <c r="CF91" s="78">
        <v>13.91</v>
      </c>
      <c r="CG91" s="78">
        <v>0.11</v>
      </c>
      <c r="CH91" s="78">
        <v>0.39700000000000002</v>
      </c>
      <c r="CI91" s="78">
        <v>6.0000000000000001E-3</v>
      </c>
      <c r="CJ91" s="78">
        <v>0.378</v>
      </c>
      <c r="CK91" s="78">
        <v>2E-3</v>
      </c>
      <c r="CL91" s="78">
        <v>0.39600000000000002</v>
      </c>
      <c r="CM91" s="78">
        <v>8.0000000000000002E-3</v>
      </c>
      <c r="CN91" s="78">
        <v>0.38700000000000001</v>
      </c>
      <c r="CO91" s="78">
        <v>1.4E-2</v>
      </c>
      <c r="CP91" s="78">
        <v>0.39</v>
      </c>
      <c r="CQ91" s="78">
        <v>6.0000000000000001E-3</v>
      </c>
      <c r="CR91" s="78">
        <v>0.39300000000000002</v>
      </c>
      <c r="CS91" s="78">
        <v>0.01</v>
      </c>
      <c r="CT91" s="78">
        <v>0.39</v>
      </c>
      <c r="CU91" s="78">
        <v>0.01</v>
      </c>
      <c r="CV91" s="78">
        <v>0.39200000000000002</v>
      </c>
      <c r="CW91" s="78">
        <v>6.0000000000000001E-3</v>
      </c>
      <c r="CX91" s="78">
        <v>0.38800000000000001</v>
      </c>
      <c r="CY91" s="78">
        <v>0.01</v>
      </c>
      <c r="CZ91" s="78">
        <v>0.39600000000000002</v>
      </c>
      <c r="DA91" s="78">
        <v>4.0000000000000001E-3</v>
      </c>
      <c r="DB91" s="78">
        <v>0.38900000000000001</v>
      </c>
      <c r="DC91" s="78">
        <v>6.0000000000000001E-3</v>
      </c>
      <c r="DD91" s="78">
        <v>0.39500000000000002</v>
      </c>
      <c r="DE91" s="78">
        <v>0.01</v>
      </c>
      <c r="DF91" s="78">
        <v>0.39300000000000002</v>
      </c>
      <c r="DG91" s="78">
        <v>1.2E-2</v>
      </c>
      <c r="DH91" s="78">
        <v>0.39400000000000002</v>
      </c>
      <c r="DI91" s="78">
        <v>4.0000000000000001E-3</v>
      </c>
      <c r="DJ91" s="78">
        <v>0.214</v>
      </c>
      <c r="DK91" s="78">
        <v>2E-3</v>
      </c>
      <c r="DL91" s="78">
        <v>1.3919999999999999</v>
      </c>
      <c r="DM91" s="78">
        <v>1.2E-2</v>
      </c>
      <c r="DN91" s="78">
        <v>1.4690000000000001</v>
      </c>
      <c r="DO91" s="78">
        <v>3.2000000000000001E-2</v>
      </c>
      <c r="DP91" s="78">
        <v>1.5049999999999999</v>
      </c>
      <c r="DQ91" s="78">
        <v>2.1999999999999999E-2</v>
      </c>
      <c r="DR91" s="78">
        <v>0.191</v>
      </c>
      <c r="DS91" s="78">
        <v>6.0000000000000001E-3</v>
      </c>
      <c r="DT91" s="78">
        <v>0.19500000000000001</v>
      </c>
      <c r="DU91" s="78">
        <v>1.2E-2</v>
      </c>
      <c r="DV91" s="78">
        <v>0.313</v>
      </c>
      <c r="DW91" s="78">
        <v>1.4E-2</v>
      </c>
      <c r="DX91" s="78">
        <v>9.0259999999999998</v>
      </c>
      <c r="DY91" s="78">
        <v>5.8000000000000003E-2</v>
      </c>
      <c r="DZ91" s="78">
        <v>1.4730000000000001</v>
      </c>
      <c r="EA91" s="78">
        <v>8.0000000000000002E-3</v>
      </c>
      <c r="EB91" s="78">
        <v>0.94359999999999999</v>
      </c>
      <c r="EC91" s="78">
        <v>2.0840000000000001E-2</v>
      </c>
      <c r="ED91" s="78">
        <v>1.07731</v>
      </c>
      <c r="EE91" s="78">
        <v>6.1599999999999997E-3</v>
      </c>
      <c r="EF91" s="78">
        <v>0.39500000000000002</v>
      </c>
      <c r="EG91" s="78">
        <v>4.0000000000000001E-3</v>
      </c>
      <c r="EH91" s="78">
        <v>1.7569999999999999</v>
      </c>
      <c r="EI91" s="78">
        <v>8.0000000000000002E-3</v>
      </c>
    </row>
    <row r="92" spans="1:139" x14ac:dyDescent="0.25">
      <c r="A92" s="78" t="s">
        <v>69</v>
      </c>
      <c r="B92" s="78">
        <v>-14.02</v>
      </c>
      <c r="C92" s="78">
        <v>0.10199999999999999</v>
      </c>
      <c r="D92" s="78">
        <v>-4.2000000000000003E-2</v>
      </c>
      <c r="E92" s="78">
        <v>8.0000000000000002E-3</v>
      </c>
      <c r="F92" s="78">
        <v>-0.44500000000000001</v>
      </c>
      <c r="G92" s="78">
        <v>0.02</v>
      </c>
      <c r="H92" s="78">
        <v>-9.2010000000000005</v>
      </c>
      <c r="I92" s="78">
        <v>0.52600000000000002</v>
      </c>
      <c r="J92" s="78">
        <v>1.474</v>
      </c>
      <c r="K92" s="78">
        <v>0.214</v>
      </c>
      <c r="L92" s="78">
        <v>-2.5249999999999999</v>
      </c>
      <c r="M92" s="78">
        <v>14.715999999999999</v>
      </c>
      <c r="N92" s="78">
        <v>1.05986</v>
      </c>
      <c r="O92" s="78">
        <v>3.0939999999999999E-2</v>
      </c>
      <c r="P92" s="78">
        <v>1.0505</v>
      </c>
      <c r="Q92" s="78">
        <v>2.0799999999999998E-3</v>
      </c>
      <c r="R92" s="78">
        <v>-6.4000000000000001E-2</v>
      </c>
      <c r="S92" s="78">
        <v>6.0000000000000001E-3</v>
      </c>
      <c r="T92" s="78">
        <v>-1E-3</v>
      </c>
      <c r="U92" s="78">
        <v>8.0000000000000002E-3</v>
      </c>
      <c r="V92" s="78">
        <v>1E-3</v>
      </c>
      <c r="W92" s="78">
        <v>1.2E-2</v>
      </c>
      <c r="X92" s="78">
        <v>-3.0000000000000001E-3</v>
      </c>
      <c r="Y92" s="78">
        <v>1.2E-2</v>
      </c>
      <c r="Z92" s="78">
        <v>-5.1999999999999998E-2</v>
      </c>
      <c r="AA92" s="78">
        <v>4.0000000000000001E-3</v>
      </c>
      <c r="AB92" s="78">
        <v>-1.4999999999999999E-2</v>
      </c>
      <c r="AC92" s="78">
        <v>6.8000000000000005E-2</v>
      </c>
      <c r="AD92" s="78">
        <v>-6.0000000000000001E-3</v>
      </c>
      <c r="AE92" s="78">
        <v>0</v>
      </c>
      <c r="AF92" s="78">
        <v>-2E-3</v>
      </c>
      <c r="AG92" s="78">
        <v>1.2E-2</v>
      </c>
      <c r="AH92" s="78">
        <v>-2.1000000000000001E-2</v>
      </c>
      <c r="AI92" s="78">
        <v>0.01</v>
      </c>
      <c r="AJ92" s="78">
        <v>-4.4850000000000003</v>
      </c>
      <c r="AK92" s="78">
        <v>1.2E-2</v>
      </c>
      <c r="AL92" s="78">
        <v>-1E-3</v>
      </c>
      <c r="AM92" s="78">
        <v>2E-3</v>
      </c>
      <c r="AN92" s="78">
        <v>1.0268699999999999</v>
      </c>
      <c r="AO92" s="78">
        <v>2.4920000000000001E-2</v>
      </c>
      <c r="AP92" s="78">
        <v>0.95133999999999996</v>
      </c>
      <c r="AQ92" s="78">
        <v>6.6400000000000001E-3</v>
      </c>
      <c r="AR92" s="78">
        <v>4.7E-2</v>
      </c>
      <c r="AS92" s="78">
        <v>1.2E-2</v>
      </c>
      <c r="AT92" s="78">
        <v>-2.7E-2</v>
      </c>
      <c r="AU92" s="78">
        <v>0.22800000000000001</v>
      </c>
      <c r="AV92" s="78">
        <v>3.0000000000000001E-3</v>
      </c>
      <c r="AW92" s="78">
        <v>0</v>
      </c>
      <c r="AX92" s="78">
        <v>-1.2999999999999999E-2</v>
      </c>
      <c r="AY92" s="78">
        <v>4.0000000000000001E-3</v>
      </c>
      <c r="AZ92" s="78">
        <v>1.02399</v>
      </c>
      <c r="BA92" s="78">
        <v>1.112E-2</v>
      </c>
      <c r="BB92" s="78">
        <v>1.0753200000000001</v>
      </c>
      <c r="BC92" s="78">
        <v>1.17E-2</v>
      </c>
      <c r="BD92" s="78">
        <v>3.0000000000000001E-3</v>
      </c>
      <c r="BE92" s="78">
        <v>0</v>
      </c>
      <c r="BF92" s="78">
        <v>-2E-3</v>
      </c>
      <c r="BG92" s="78">
        <v>1.6E-2</v>
      </c>
      <c r="BH92" s="78">
        <v>0</v>
      </c>
      <c r="BI92" s="78">
        <v>0</v>
      </c>
      <c r="BJ92" s="78">
        <v>0</v>
      </c>
      <c r="BK92" s="78">
        <v>0</v>
      </c>
      <c r="BL92" s="78">
        <v>0</v>
      </c>
      <c r="BM92" s="78">
        <v>2E-3</v>
      </c>
      <c r="BN92" s="78">
        <v>1.07</v>
      </c>
      <c r="BO92" s="78">
        <v>0.08</v>
      </c>
      <c r="BP92" s="78">
        <v>0</v>
      </c>
      <c r="BQ92" s="78">
        <v>2E-3</v>
      </c>
      <c r="BR92" s="78">
        <v>0.93350999999999995</v>
      </c>
      <c r="BS92" s="78">
        <v>1.636E-2</v>
      </c>
      <c r="BT92" s="78">
        <v>1.0819099999999999</v>
      </c>
      <c r="BU92" s="78">
        <v>3.2200000000000002E-3</v>
      </c>
      <c r="BV92" s="78">
        <v>-8.9999999999999993E-3</v>
      </c>
      <c r="BW92" s="78">
        <v>2E-3</v>
      </c>
      <c r="BX92" s="78">
        <v>0</v>
      </c>
      <c r="BY92" s="78">
        <v>2E-3</v>
      </c>
      <c r="BZ92" s="78">
        <v>0</v>
      </c>
      <c r="CA92" s="78">
        <v>2E-3</v>
      </c>
      <c r="CB92" s="78">
        <v>0</v>
      </c>
      <c r="CC92" s="78">
        <v>0</v>
      </c>
      <c r="CD92" s="78">
        <v>-2E-3</v>
      </c>
      <c r="CE92" s="78">
        <v>2E-3</v>
      </c>
      <c r="CF92" s="78">
        <v>-1E-3</v>
      </c>
      <c r="CG92" s="78">
        <v>0</v>
      </c>
      <c r="CH92" s="78">
        <v>0</v>
      </c>
      <c r="CI92" s="78">
        <v>0</v>
      </c>
      <c r="CJ92" s="78">
        <v>-1.2999999999999999E-2</v>
      </c>
      <c r="CK92" s="78">
        <v>0</v>
      </c>
      <c r="CL92" s="78">
        <v>0</v>
      </c>
      <c r="CM92" s="78">
        <v>0</v>
      </c>
      <c r="CN92" s="78">
        <v>0</v>
      </c>
      <c r="CO92" s="78">
        <v>0</v>
      </c>
      <c r="CP92" s="78">
        <v>0</v>
      </c>
      <c r="CQ92" s="78">
        <v>0</v>
      </c>
      <c r="CR92" s="78">
        <v>0</v>
      </c>
      <c r="CS92" s="78">
        <v>0</v>
      </c>
      <c r="CT92" s="78">
        <v>0</v>
      </c>
      <c r="CU92" s="78">
        <v>0</v>
      </c>
      <c r="CV92" s="78">
        <v>0</v>
      </c>
      <c r="CW92" s="78">
        <v>0</v>
      </c>
      <c r="CX92" s="78">
        <v>0</v>
      </c>
      <c r="CY92" s="78">
        <v>0</v>
      </c>
      <c r="CZ92" s="78">
        <v>0</v>
      </c>
      <c r="DA92" s="78">
        <v>0</v>
      </c>
      <c r="DB92" s="78">
        <v>0</v>
      </c>
      <c r="DC92" s="78">
        <v>0</v>
      </c>
      <c r="DD92" s="78">
        <v>0</v>
      </c>
      <c r="DE92" s="78">
        <v>0</v>
      </c>
      <c r="DF92" s="78">
        <v>0</v>
      </c>
      <c r="DG92" s="78">
        <v>0</v>
      </c>
      <c r="DH92" s="78">
        <v>0</v>
      </c>
      <c r="DI92" s="78">
        <v>0</v>
      </c>
      <c r="DJ92" s="78">
        <v>0</v>
      </c>
      <c r="DK92" s="78">
        <v>0</v>
      </c>
      <c r="DL92" s="78">
        <v>-3.0000000000000001E-3</v>
      </c>
      <c r="DM92" s="78">
        <v>2E-3</v>
      </c>
      <c r="DN92" s="78">
        <v>0</v>
      </c>
      <c r="DO92" s="78">
        <v>0</v>
      </c>
      <c r="DP92" s="78">
        <v>0</v>
      </c>
      <c r="DQ92" s="78">
        <v>0</v>
      </c>
      <c r="DR92" s="78">
        <v>0</v>
      </c>
      <c r="DS92" s="78">
        <v>0</v>
      </c>
      <c r="DT92" s="78">
        <v>0</v>
      </c>
      <c r="DU92" s="78">
        <v>0</v>
      </c>
      <c r="DV92" s="78">
        <v>2.4E-2</v>
      </c>
      <c r="DW92" s="78">
        <v>0.01</v>
      </c>
      <c r="DX92" s="78">
        <v>1E-3</v>
      </c>
      <c r="DY92" s="78">
        <v>0</v>
      </c>
      <c r="DZ92" s="78">
        <v>-1E-3</v>
      </c>
      <c r="EA92" s="78">
        <v>0</v>
      </c>
      <c r="EB92" s="78">
        <v>0.93352999999999997</v>
      </c>
      <c r="EC92" s="78">
        <v>2.274E-2</v>
      </c>
      <c r="ED92" s="78">
        <v>1.07236</v>
      </c>
      <c r="EE92" s="78">
        <v>8.4200000000000004E-3</v>
      </c>
      <c r="EF92" s="78">
        <v>0</v>
      </c>
      <c r="EG92" s="78">
        <v>0</v>
      </c>
      <c r="EH92" s="78">
        <v>0</v>
      </c>
      <c r="EI92" s="7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Conc. View</vt:lpstr>
      <vt:lpstr>Input</vt:lpstr>
      <vt:lpstr>Std Concentrations</vt:lpstr>
      <vt:lpstr>Original Report</vt:lpstr>
      <vt:lpstr>Raw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ThermoFisher</dc:creator>
  <cp:lastModifiedBy>Marisa Masles</cp:lastModifiedBy>
  <dcterms:created xsi:type="dcterms:W3CDTF">2014-02-26T15:42:48Z</dcterms:created>
  <dcterms:modified xsi:type="dcterms:W3CDTF">2017-11-30T21:24:26Z</dcterms:modified>
</cp:coreProperties>
</file>